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uqdblac3/Desktop/CJCADR/AgedSUSProject/AgedSUSCognitionStudy/2021/FinalMolPsyc/"/>
    </mc:Choice>
  </mc:AlternateContent>
  <xr:revisionPtr revIDLastSave="0" documentId="13_ncr:1_{DBE1480B-6C40-664F-95F2-CA58E4C963A1}" xr6:coauthVersionLast="46" xr6:coauthVersionMax="46" xr10:uidLastSave="{00000000-0000-0000-0000-000000000000}"/>
  <bookViews>
    <workbookView xWindow="680" yWindow="580" windowWidth="27640" windowHeight="16940" xr2:uid="{A2B34740-825F-9140-A0A4-EC6F572F5EB9}"/>
  </bookViews>
  <sheets>
    <sheet name="Supplementary Table 2" sheetId="2" r:id="rId1"/>
    <sheet name="Fig 3 Overlapping proteins" sheetId="3" r:id="rId2"/>
    <sheet name="SUS protein functions" sheetId="4"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3" i="3" l="1"/>
  <c r="J53" i="3"/>
  <c r="K52" i="3"/>
  <c r="J52" i="3"/>
  <c r="K51" i="3"/>
  <c r="J51" i="3"/>
  <c r="K50" i="3"/>
  <c r="J50" i="3"/>
  <c r="K49" i="3"/>
  <c r="J49" i="3"/>
  <c r="K48" i="3"/>
  <c r="J48" i="3"/>
  <c r="K47" i="3"/>
  <c r="J47" i="3"/>
  <c r="K46" i="3"/>
  <c r="J46" i="3"/>
  <c r="K45" i="3"/>
  <c r="J45" i="3"/>
  <c r="K44" i="3"/>
  <c r="J44" i="3"/>
  <c r="K43" i="3"/>
  <c r="J43" i="3"/>
  <c r="K42" i="3"/>
  <c r="J42" i="3"/>
  <c r="K41" i="3"/>
  <c r="J41" i="3"/>
  <c r="K40" i="3"/>
  <c r="J40" i="3"/>
  <c r="K39" i="3"/>
  <c r="J39" i="3"/>
  <c r="K38" i="3"/>
  <c r="J38" i="3"/>
  <c r="K37" i="3"/>
  <c r="J37" i="3"/>
  <c r="K36" i="3"/>
  <c r="J36" i="3"/>
  <c r="K35" i="3"/>
  <c r="J35" i="3"/>
  <c r="K34" i="3"/>
  <c r="J34" i="3"/>
  <c r="K33" i="3"/>
  <c r="J33" i="3"/>
  <c r="C33" i="3"/>
  <c r="B33" i="3"/>
  <c r="K32" i="3"/>
  <c r="J32" i="3"/>
  <c r="C32" i="3"/>
  <c r="B32" i="3"/>
  <c r="K31" i="3"/>
  <c r="J31" i="3"/>
  <c r="C31" i="3"/>
  <c r="B31" i="3"/>
  <c r="K30" i="3"/>
  <c r="J30" i="3"/>
  <c r="C30" i="3"/>
  <c r="B30" i="3"/>
  <c r="K29" i="3"/>
  <c r="J29" i="3"/>
  <c r="C29" i="3"/>
  <c r="B29" i="3"/>
  <c r="K28" i="3"/>
  <c r="J28" i="3"/>
  <c r="C28" i="3"/>
  <c r="B28" i="3"/>
  <c r="K27" i="3"/>
  <c r="J27" i="3"/>
  <c r="C27" i="3"/>
  <c r="B27" i="3"/>
  <c r="K26" i="3"/>
  <c r="J26" i="3"/>
  <c r="C26" i="3"/>
  <c r="B26" i="3"/>
  <c r="K25" i="3"/>
  <c r="J25" i="3"/>
  <c r="C25" i="3"/>
  <c r="B25" i="3"/>
  <c r="K24" i="3"/>
  <c r="J24" i="3"/>
  <c r="C24" i="3"/>
  <c r="B24" i="3"/>
  <c r="K23" i="3"/>
  <c r="J23" i="3"/>
  <c r="C23" i="3"/>
  <c r="B23" i="3"/>
  <c r="K22" i="3"/>
  <c r="J22" i="3"/>
  <c r="C22" i="3"/>
  <c r="B22" i="3"/>
  <c r="K21" i="3"/>
  <c r="J21" i="3"/>
  <c r="C21" i="3"/>
  <c r="B21" i="3"/>
  <c r="K20" i="3"/>
  <c r="J20" i="3"/>
  <c r="C20" i="3"/>
  <c r="B20" i="3"/>
  <c r="K19" i="3"/>
  <c r="J19" i="3"/>
  <c r="C19" i="3"/>
  <c r="B19" i="3"/>
  <c r="K18" i="3"/>
  <c r="J18" i="3"/>
  <c r="C18" i="3"/>
  <c r="B18" i="3"/>
  <c r="K17" i="3"/>
  <c r="J17" i="3"/>
  <c r="C17" i="3"/>
  <c r="B17" i="3"/>
  <c r="K16" i="3"/>
  <c r="J16" i="3"/>
  <c r="C16" i="3"/>
  <c r="B16" i="3"/>
  <c r="K15" i="3"/>
  <c r="J15" i="3"/>
  <c r="C15" i="3"/>
  <c r="B15" i="3"/>
  <c r="K14" i="3"/>
  <c r="J14" i="3"/>
  <c r="C14" i="3"/>
  <c r="B14" i="3"/>
  <c r="K13" i="3"/>
  <c r="J13" i="3"/>
  <c r="C13" i="3"/>
  <c r="B13" i="3"/>
  <c r="K12" i="3"/>
  <c r="J12" i="3"/>
  <c r="C12" i="3"/>
  <c r="B12" i="3"/>
  <c r="K11" i="3"/>
  <c r="J11" i="3"/>
  <c r="C11" i="3"/>
  <c r="B11" i="3"/>
  <c r="K10" i="3"/>
  <c r="J10" i="3"/>
  <c r="G10" i="3"/>
  <c r="F10" i="3"/>
  <c r="C10" i="3"/>
  <c r="B10" i="3"/>
  <c r="K9" i="3"/>
  <c r="J9" i="3"/>
  <c r="G9" i="3"/>
  <c r="F9" i="3"/>
  <c r="C9" i="3"/>
  <c r="B9" i="3"/>
  <c r="K8" i="3"/>
  <c r="J8" i="3"/>
  <c r="G8" i="3"/>
  <c r="F8" i="3"/>
  <c r="C8" i="3"/>
  <c r="B8" i="3"/>
  <c r="K7" i="3"/>
  <c r="J7" i="3"/>
  <c r="G7" i="3"/>
  <c r="F7" i="3"/>
  <c r="C7" i="3"/>
  <c r="B7" i="3"/>
  <c r="K6" i="3"/>
  <c r="J6" i="3"/>
  <c r="G6" i="3"/>
  <c r="F6" i="3"/>
  <c r="C6" i="3"/>
  <c r="B6" i="3"/>
  <c r="K5" i="3"/>
  <c r="J5" i="3"/>
  <c r="G5" i="3"/>
  <c r="F5" i="3"/>
  <c r="C5" i="3"/>
  <c r="B5" i="3"/>
  <c r="K4" i="3"/>
  <c r="J4" i="3"/>
  <c r="G4" i="3"/>
  <c r="F4" i="3"/>
  <c r="C4" i="3"/>
  <c r="B4" i="3"/>
  <c r="K3" i="3"/>
  <c r="J3" i="3"/>
  <c r="G3" i="3"/>
  <c r="F3" i="3"/>
  <c r="C3" i="3"/>
  <c r="B3" i="3"/>
  <c r="Y3354" i="2"/>
  <c r="X3354" i="2"/>
  <c r="W3354" i="2"/>
  <c r="V3354" i="2"/>
  <c r="U3354" i="2"/>
  <c r="T3354" i="2"/>
  <c r="S3354" i="2"/>
  <c r="R3354" i="2"/>
  <c r="Q3354" i="2"/>
  <c r="P3354" i="2"/>
  <c r="O3354" i="2"/>
  <c r="N3354" i="2"/>
  <c r="M3354" i="2"/>
  <c r="L3354" i="2"/>
  <c r="AA3354" i="2" s="1"/>
  <c r="K3354" i="2"/>
  <c r="J3354" i="2"/>
  <c r="I3354" i="2"/>
  <c r="Y3353" i="2"/>
  <c r="X3353" i="2"/>
  <c r="W3353" i="2"/>
  <c r="V3353" i="2"/>
  <c r="U3353" i="2"/>
  <c r="AQ3353" i="2" s="1"/>
  <c r="T3353" i="2"/>
  <c r="S3353" i="2"/>
  <c r="R3353" i="2"/>
  <c r="Q3353" i="2"/>
  <c r="P3353" i="2"/>
  <c r="O3353" i="2"/>
  <c r="N3353" i="2"/>
  <c r="M3353" i="2"/>
  <c r="AB3353" i="2" s="1"/>
  <c r="L3353" i="2"/>
  <c r="K3353" i="2"/>
  <c r="J3353" i="2"/>
  <c r="I3353" i="2"/>
  <c r="Y3352" i="2"/>
  <c r="X3352" i="2"/>
  <c r="W3352" i="2"/>
  <c r="V3352" i="2"/>
  <c r="U3352" i="2"/>
  <c r="T3352" i="2"/>
  <c r="S3352" i="2"/>
  <c r="R3352" i="2"/>
  <c r="Q3352" i="2"/>
  <c r="P3352" i="2"/>
  <c r="O3352" i="2"/>
  <c r="N3352" i="2"/>
  <c r="AC3352" i="2" s="1"/>
  <c r="M3352" i="2"/>
  <c r="L3352" i="2"/>
  <c r="K3352" i="2"/>
  <c r="J3352" i="2"/>
  <c r="I3352" i="2"/>
  <c r="Y3351" i="2"/>
  <c r="X3351" i="2"/>
  <c r="W3351" i="2"/>
  <c r="V3351" i="2"/>
  <c r="U3351" i="2"/>
  <c r="T3351" i="2"/>
  <c r="S3351" i="2"/>
  <c r="R3351" i="2"/>
  <c r="Q3351" i="2"/>
  <c r="P3351" i="2"/>
  <c r="O3351" i="2"/>
  <c r="N3351" i="2"/>
  <c r="M3351" i="2"/>
  <c r="L3351" i="2"/>
  <c r="K3351" i="2"/>
  <c r="AL3351" i="2" s="1"/>
  <c r="J3351" i="2"/>
  <c r="I3351" i="2"/>
  <c r="Y3350" i="2"/>
  <c r="X3350" i="2"/>
  <c r="W3350" i="2"/>
  <c r="V3350" i="2"/>
  <c r="U3350" i="2"/>
  <c r="T3350" i="2"/>
  <c r="S3350" i="2"/>
  <c r="R3350" i="2"/>
  <c r="Q3350" i="2"/>
  <c r="P3350" i="2"/>
  <c r="O3350" i="2"/>
  <c r="N3350" i="2"/>
  <c r="M3350" i="2"/>
  <c r="L3350" i="2"/>
  <c r="AA3350" i="2" s="1"/>
  <c r="K3350" i="2"/>
  <c r="J3350" i="2"/>
  <c r="I3350" i="2"/>
  <c r="Y3349" i="2"/>
  <c r="X3349" i="2"/>
  <c r="W3349" i="2"/>
  <c r="V3349" i="2"/>
  <c r="U3349" i="2"/>
  <c r="AQ3349" i="2" s="1"/>
  <c r="T3349" i="2"/>
  <c r="S3349" i="2"/>
  <c r="R3349" i="2"/>
  <c r="Q3349" i="2"/>
  <c r="P3349" i="2"/>
  <c r="O3349" i="2"/>
  <c r="N3349" i="2"/>
  <c r="M3349" i="2"/>
  <c r="L3349" i="2"/>
  <c r="K3349" i="2"/>
  <c r="J3349" i="2"/>
  <c r="I3349" i="2"/>
  <c r="Y3348" i="2"/>
  <c r="X3348" i="2"/>
  <c r="W3348" i="2"/>
  <c r="V3348" i="2"/>
  <c r="U3348" i="2"/>
  <c r="T3348" i="2"/>
  <c r="S3348" i="2"/>
  <c r="R3348" i="2"/>
  <c r="Q3348" i="2"/>
  <c r="P3348" i="2"/>
  <c r="O3348" i="2"/>
  <c r="N3348" i="2"/>
  <c r="M3348" i="2"/>
  <c r="L3348" i="2"/>
  <c r="K3348" i="2"/>
  <c r="J3348" i="2"/>
  <c r="I3348" i="2"/>
  <c r="Y3347" i="2"/>
  <c r="X3347" i="2"/>
  <c r="W3347" i="2"/>
  <c r="V3347" i="2"/>
  <c r="U3347" i="2"/>
  <c r="T3347" i="2"/>
  <c r="S3347" i="2"/>
  <c r="R3347" i="2"/>
  <c r="Q3347" i="2"/>
  <c r="P3347" i="2"/>
  <c r="O3347" i="2"/>
  <c r="N3347" i="2"/>
  <c r="M3347" i="2"/>
  <c r="L3347" i="2"/>
  <c r="K3347" i="2"/>
  <c r="AN3347" i="2" s="1"/>
  <c r="J3347" i="2"/>
  <c r="I3347" i="2"/>
  <c r="Y3346" i="2"/>
  <c r="X3346" i="2"/>
  <c r="W3346" i="2"/>
  <c r="V3346" i="2"/>
  <c r="U3346" i="2"/>
  <c r="T3346" i="2"/>
  <c r="S3346" i="2"/>
  <c r="R3346" i="2"/>
  <c r="Q3346" i="2"/>
  <c r="P3346" i="2"/>
  <c r="O3346" i="2"/>
  <c r="N3346" i="2"/>
  <c r="M3346" i="2"/>
  <c r="L3346" i="2"/>
  <c r="AA3346" i="2" s="1"/>
  <c r="K3346" i="2"/>
  <c r="J3346" i="2"/>
  <c r="I3346" i="2"/>
  <c r="Y3345" i="2"/>
  <c r="X3345" i="2"/>
  <c r="W3345" i="2"/>
  <c r="V3345" i="2"/>
  <c r="U3345" i="2"/>
  <c r="AQ3345" i="2" s="1"/>
  <c r="T3345" i="2"/>
  <c r="S3345" i="2"/>
  <c r="R3345" i="2"/>
  <c r="Q3345" i="2"/>
  <c r="P3345" i="2"/>
  <c r="O3345" i="2"/>
  <c r="N3345" i="2"/>
  <c r="M3345" i="2"/>
  <c r="L3345" i="2"/>
  <c r="K3345" i="2"/>
  <c r="J3345" i="2"/>
  <c r="I3345" i="2"/>
  <c r="Y3344" i="2"/>
  <c r="X3344" i="2"/>
  <c r="W3344" i="2"/>
  <c r="V3344" i="2"/>
  <c r="U3344" i="2"/>
  <c r="T3344" i="2"/>
  <c r="S3344" i="2"/>
  <c r="R3344" i="2"/>
  <c r="Q3344" i="2"/>
  <c r="P3344" i="2"/>
  <c r="O3344" i="2"/>
  <c r="N3344" i="2"/>
  <c r="M3344" i="2"/>
  <c r="L3344" i="2"/>
  <c r="K3344" i="2"/>
  <c r="J3344" i="2"/>
  <c r="I3344" i="2"/>
  <c r="Y3343" i="2"/>
  <c r="X3343" i="2"/>
  <c r="W3343" i="2"/>
  <c r="V3343" i="2"/>
  <c r="U3343" i="2"/>
  <c r="T3343" i="2"/>
  <c r="S3343" i="2"/>
  <c r="R3343" i="2"/>
  <c r="Q3343" i="2"/>
  <c r="P3343" i="2"/>
  <c r="O3343" i="2"/>
  <c r="N3343" i="2"/>
  <c r="M3343" i="2"/>
  <c r="L3343" i="2"/>
  <c r="K3343" i="2"/>
  <c r="AN3343" i="2" s="1"/>
  <c r="J3343" i="2"/>
  <c r="I3343" i="2"/>
  <c r="Y3342" i="2"/>
  <c r="X3342" i="2"/>
  <c r="W3342" i="2"/>
  <c r="V3342" i="2"/>
  <c r="U3342" i="2"/>
  <c r="T3342" i="2"/>
  <c r="S3342" i="2"/>
  <c r="R3342" i="2"/>
  <c r="Q3342" i="2"/>
  <c r="P3342" i="2"/>
  <c r="O3342" i="2"/>
  <c r="N3342" i="2"/>
  <c r="M3342" i="2"/>
  <c r="L3342" i="2"/>
  <c r="AA3342" i="2" s="1"/>
  <c r="K3342" i="2"/>
  <c r="J3342" i="2"/>
  <c r="I3342" i="2"/>
  <c r="Y3341" i="2"/>
  <c r="X3341" i="2"/>
  <c r="W3341" i="2"/>
  <c r="V3341" i="2"/>
  <c r="U3341" i="2"/>
  <c r="AQ3341" i="2" s="1"/>
  <c r="T3341" i="2"/>
  <c r="S3341" i="2"/>
  <c r="R3341" i="2"/>
  <c r="Q3341" i="2"/>
  <c r="P3341" i="2"/>
  <c r="O3341" i="2"/>
  <c r="N3341" i="2"/>
  <c r="M3341" i="2"/>
  <c r="L3341" i="2"/>
  <c r="K3341" i="2"/>
  <c r="J3341" i="2"/>
  <c r="I3341" i="2"/>
  <c r="Y3340" i="2"/>
  <c r="X3340" i="2"/>
  <c r="AM3340" i="2" s="1"/>
  <c r="W3340" i="2"/>
  <c r="V3340" i="2"/>
  <c r="U3340" i="2"/>
  <c r="AQ3340" i="2" s="1"/>
  <c r="T3340" i="2"/>
  <c r="S3340" i="2"/>
  <c r="R3340" i="2"/>
  <c r="Q3340" i="2"/>
  <c r="P3340" i="2"/>
  <c r="O3340" i="2"/>
  <c r="N3340" i="2"/>
  <c r="M3340" i="2"/>
  <c r="L3340" i="2"/>
  <c r="K3340" i="2"/>
  <c r="J3340" i="2"/>
  <c r="I3340" i="2"/>
  <c r="Y3339" i="2"/>
  <c r="X3339" i="2"/>
  <c r="W3339" i="2"/>
  <c r="V3339" i="2"/>
  <c r="U3339" i="2"/>
  <c r="T3339" i="2"/>
  <c r="S3339" i="2"/>
  <c r="R3339" i="2"/>
  <c r="Q3339" i="2"/>
  <c r="P3339" i="2"/>
  <c r="O3339" i="2"/>
  <c r="N3339" i="2"/>
  <c r="M3339" i="2"/>
  <c r="L3339" i="2"/>
  <c r="K3339" i="2"/>
  <c r="J3339" i="2"/>
  <c r="I3339" i="2"/>
  <c r="Y3338" i="2"/>
  <c r="X3338" i="2"/>
  <c r="W3338" i="2"/>
  <c r="AL3338" i="2" s="1"/>
  <c r="V3338" i="2"/>
  <c r="U3338" i="2"/>
  <c r="T3338" i="2"/>
  <c r="S3338" i="2"/>
  <c r="R3338" i="2"/>
  <c r="Q3338" i="2"/>
  <c r="P3338" i="2"/>
  <c r="O3338" i="2"/>
  <c r="AD3338" i="2" s="1"/>
  <c r="N3338" i="2"/>
  <c r="M3338" i="2"/>
  <c r="L3338" i="2"/>
  <c r="AA3338" i="2" s="1"/>
  <c r="K3338" i="2"/>
  <c r="J3338" i="2"/>
  <c r="I3338" i="2"/>
  <c r="Y3337" i="2"/>
  <c r="X3337" i="2"/>
  <c r="W3337" i="2"/>
  <c r="V3337" i="2"/>
  <c r="AK3337" i="2" s="1"/>
  <c r="U3337" i="2"/>
  <c r="AJ3337" i="2" s="1"/>
  <c r="T3337" i="2"/>
  <c r="S3337" i="2"/>
  <c r="R3337" i="2"/>
  <c r="Q3337" i="2"/>
  <c r="P3337" i="2"/>
  <c r="O3337" i="2"/>
  <c r="N3337" i="2"/>
  <c r="AB3337" i="2" s="1"/>
  <c r="M3337" i="2"/>
  <c r="L3337" i="2"/>
  <c r="K3337" i="2"/>
  <c r="J3337" i="2"/>
  <c r="I3337" i="2"/>
  <c r="Y3336" i="2"/>
  <c r="X3336" i="2"/>
  <c r="W3336" i="2"/>
  <c r="V3336" i="2"/>
  <c r="U3336" i="2"/>
  <c r="T3336" i="2"/>
  <c r="S3336" i="2"/>
  <c r="R3336" i="2"/>
  <c r="Q3336" i="2"/>
  <c r="P3336" i="2"/>
  <c r="O3336" i="2"/>
  <c r="N3336" i="2"/>
  <c r="M3336" i="2"/>
  <c r="L3336" i="2"/>
  <c r="K3336" i="2"/>
  <c r="J3336" i="2"/>
  <c r="I3336" i="2"/>
  <c r="Y3335" i="2"/>
  <c r="X3335" i="2"/>
  <c r="W3335" i="2"/>
  <c r="V3335" i="2"/>
  <c r="U3335" i="2"/>
  <c r="T3335" i="2"/>
  <c r="S3335" i="2"/>
  <c r="R3335" i="2"/>
  <c r="Q3335" i="2"/>
  <c r="P3335" i="2"/>
  <c r="O3335" i="2"/>
  <c r="N3335" i="2"/>
  <c r="M3335" i="2"/>
  <c r="L3335" i="2"/>
  <c r="AA3335" i="2" s="1"/>
  <c r="K3335" i="2"/>
  <c r="J3335" i="2"/>
  <c r="I3335" i="2"/>
  <c r="Y3334" i="2"/>
  <c r="X3334" i="2"/>
  <c r="W3334" i="2"/>
  <c r="V3334" i="2"/>
  <c r="U3334" i="2"/>
  <c r="T3334" i="2"/>
  <c r="S3334" i="2"/>
  <c r="R3334" i="2"/>
  <c r="Q3334" i="2"/>
  <c r="P3334" i="2"/>
  <c r="O3334" i="2"/>
  <c r="N3334" i="2"/>
  <c r="M3334" i="2"/>
  <c r="L3334" i="2"/>
  <c r="K3334" i="2"/>
  <c r="J3334" i="2"/>
  <c r="I3334" i="2"/>
  <c r="Y3333" i="2"/>
  <c r="X3333" i="2"/>
  <c r="W3333" i="2"/>
  <c r="V3333" i="2"/>
  <c r="U3333" i="2"/>
  <c r="T3333" i="2"/>
  <c r="S3333" i="2"/>
  <c r="R3333" i="2"/>
  <c r="Q3333" i="2"/>
  <c r="P3333" i="2"/>
  <c r="O3333" i="2"/>
  <c r="N3333" i="2"/>
  <c r="M3333" i="2"/>
  <c r="L3333" i="2"/>
  <c r="K3333" i="2"/>
  <c r="J3333" i="2"/>
  <c r="I3333" i="2"/>
  <c r="Y3332" i="2"/>
  <c r="X3332" i="2"/>
  <c r="W3332" i="2"/>
  <c r="V3332" i="2"/>
  <c r="U3332" i="2"/>
  <c r="T3332" i="2"/>
  <c r="S3332" i="2"/>
  <c r="R3332" i="2"/>
  <c r="Q3332" i="2"/>
  <c r="P3332" i="2"/>
  <c r="O3332" i="2"/>
  <c r="N3332" i="2"/>
  <c r="M3332" i="2"/>
  <c r="L3332" i="2"/>
  <c r="K3332" i="2"/>
  <c r="J3332" i="2"/>
  <c r="I3332" i="2"/>
  <c r="Y3331" i="2"/>
  <c r="X3331" i="2"/>
  <c r="W3331" i="2"/>
  <c r="V3331" i="2"/>
  <c r="U3331" i="2"/>
  <c r="T3331" i="2"/>
  <c r="S3331" i="2"/>
  <c r="R3331" i="2"/>
  <c r="Q3331" i="2"/>
  <c r="P3331" i="2"/>
  <c r="O3331" i="2"/>
  <c r="N3331" i="2"/>
  <c r="M3331" i="2"/>
  <c r="L3331" i="2"/>
  <c r="AA3331" i="2" s="1"/>
  <c r="K3331" i="2"/>
  <c r="J3331" i="2"/>
  <c r="I3331" i="2"/>
  <c r="Y3330" i="2"/>
  <c r="X3330" i="2"/>
  <c r="W3330" i="2"/>
  <c r="V3330" i="2"/>
  <c r="U3330" i="2"/>
  <c r="T3330" i="2"/>
  <c r="S3330" i="2"/>
  <c r="R3330" i="2"/>
  <c r="Q3330" i="2"/>
  <c r="P3330" i="2"/>
  <c r="O3330" i="2"/>
  <c r="N3330" i="2"/>
  <c r="M3330" i="2"/>
  <c r="L3330" i="2"/>
  <c r="K3330" i="2"/>
  <c r="J3330" i="2"/>
  <c r="I3330" i="2"/>
  <c r="Y3329" i="2"/>
  <c r="X3329" i="2"/>
  <c r="W3329" i="2"/>
  <c r="V3329" i="2"/>
  <c r="U3329" i="2"/>
  <c r="T3329" i="2"/>
  <c r="S3329" i="2"/>
  <c r="R3329" i="2"/>
  <c r="Q3329" i="2"/>
  <c r="P3329" i="2"/>
  <c r="O3329" i="2"/>
  <c r="N3329" i="2"/>
  <c r="M3329" i="2"/>
  <c r="L3329" i="2"/>
  <c r="K3329" i="2"/>
  <c r="J3329" i="2"/>
  <c r="I3329" i="2"/>
  <c r="Y3328" i="2"/>
  <c r="X3328" i="2"/>
  <c r="W3328" i="2"/>
  <c r="V3328" i="2"/>
  <c r="U3328" i="2"/>
  <c r="T3328" i="2"/>
  <c r="S3328" i="2"/>
  <c r="R3328" i="2"/>
  <c r="Q3328" i="2"/>
  <c r="P3328" i="2"/>
  <c r="O3328" i="2"/>
  <c r="N3328" i="2"/>
  <c r="M3328" i="2"/>
  <c r="L3328" i="2"/>
  <c r="K3328" i="2"/>
  <c r="J3328" i="2"/>
  <c r="I3328" i="2"/>
  <c r="Y3327" i="2"/>
  <c r="X3327" i="2"/>
  <c r="W3327" i="2"/>
  <c r="V3327" i="2"/>
  <c r="U3327" i="2"/>
  <c r="T3327" i="2"/>
  <c r="S3327" i="2"/>
  <c r="R3327" i="2"/>
  <c r="Q3327" i="2"/>
  <c r="P3327" i="2"/>
  <c r="O3327" i="2"/>
  <c r="N3327" i="2"/>
  <c r="M3327" i="2"/>
  <c r="L3327" i="2"/>
  <c r="AA3327" i="2" s="1"/>
  <c r="K3327" i="2"/>
  <c r="J3327" i="2"/>
  <c r="I3327" i="2"/>
  <c r="Y3326" i="2"/>
  <c r="X3326" i="2"/>
  <c r="W3326" i="2"/>
  <c r="V3326" i="2"/>
  <c r="U3326" i="2"/>
  <c r="T3326" i="2"/>
  <c r="S3326" i="2"/>
  <c r="R3326" i="2"/>
  <c r="Q3326" i="2"/>
  <c r="P3326" i="2"/>
  <c r="O3326" i="2"/>
  <c r="N3326" i="2"/>
  <c r="M3326" i="2"/>
  <c r="L3326" i="2"/>
  <c r="K3326" i="2"/>
  <c r="J3326" i="2"/>
  <c r="I3326" i="2"/>
  <c r="Y3325" i="2"/>
  <c r="X3325" i="2"/>
  <c r="W3325" i="2"/>
  <c r="V3325" i="2"/>
  <c r="U3325" i="2"/>
  <c r="T3325" i="2"/>
  <c r="S3325" i="2"/>
  <c r="R3325" i="2"/>
  <c r="Q3325" i="2"/>
  <c r="P3325" i="2"/>
  <c r="O3325" i="2"/>
  <c r="N3325" i="2"/>
  <c r="M3325" i="2"/>
  <c r="L3325" i="2"/>
  <c r="K3325" i="2"/>
  <c r="J3325" i="2"/>
  <c r="I3325" i="2"/>
  <c r="Y3324" i="2"/>
  <c r="X3324" i="2"/>
  <c r="W3324" i="2"/>
  <c r="V3324" i="2"/>
  <c r="U3324" i="2"/>
  <c r="T3324" i="2"/>
  <c r="S3324" i="2"/>
  <c r="R3324" i="2"/>
  <c r="Q3324" i="2"/>
  <c r="P3324" i="2"/>
  <c r="O3324" i="2"/>
  <c r="N3324" i="2"/>
  <c r="M3324" i="2"/>
  <c r="L3324" i="2"/>
  <c r="K3324" i="2"/>
  <c r="J3324" i="2"/>
  <c r="I3324" i="2"/>
  <c r="Y3323" i="2"/>
  <c r="X3323" i="2"/>
  <c r="W3323" i="2"/>
  <c r="V3323" i="2"/>
  <c r="U3323" i="2"/>
  <c r="T3323" i="2"/>
  <c r="S3323" i="2"/>
  <c r="R3323" i="2"/>
  <c r="Q3323" i="2"/>
  <c r="P3323" i="2"/>
  <c r="AP3323" i="2" s="1"/>
  <c r="O3323" i="2"/>
  <c r="N3323" i="2"/>
  <c r="M3323" i="2"/>
  <c r="L3323" i="2"/>
  <c r="K3323" i="2"/>
  <c r="J3323" i="2"/>
  <c r="I3323" i="2"/>
  <c r="Y3322" i="2"/>
  <c r="X3322" i="2"/>
  <c r="W3322" i="2"/>
  <c r="V3322" i="2"/>
  <c r="U3322" i="2"/>
  <c r="T3322" i="2"/>
  <c r="S3322" i="2"/>
  <c r="R3322" i="2"/>
  <c r="Q3322" i="2"/>
  <c r="P3322" i="2"/>
  <c r="O3322" i="2"/>
  <c r="N3322" i="2"/>
  <c r="M3322" i="2"/>
  <c r="L3322" i="2"/>
  <c r="K3322" i="2"/>
  <c r="J3322" i="2"/>
  <c r="I3322" i="2"/>
  <c r="Y3321" i="2"/>
  <c r="X3321" i="2"/>
  <c r="W3321" i="2"/>
  <c r="V3321" i="2"/>
  <c r="U3321" i="2"/>
  <c r="T3321" i="2"/>
  <c r="S3321" i="2"/>
  <c r="R3321" i="2"/>
  <c r="Q3321" i="2"/>
  <c r="P3321" i="2"/>
  <c r="O3321" i="2"/>
  <c r="N3321" i="2"/>
  <c r="M3321" i="2"/>
  <c r="L3321" i="2"/>
  <c r="K3321" i="2"/>
  <c r="J3321" i="2"/>
  <c r="I3321" i="2"/>
  <c r="Y3320" i="2"/>
  <c r="X3320" i="2"/>
  <c r="W3320" i="2"/>
  <c r="V3320" i="2"/>
  <c r="U3320" i="2"/>
  <c r="T3320" i="2"/>
  <c r="S3320" i="2"/>
  <c r="R3320" i="2"/>
  <c r="Q3320" i="2"/>
  <c r="P3320" i="2"/>
  <c r="O3320" i="2"/>
  <c r="N3320" i="2"/>
  <c r="M3320" i="2"/>
  <c r="L3320" i="2"/>
  <c r="K3320" i="2"/>
  <c r="J3320" i="2"/>
  <c r="I3320" i="2"/>
  <c r="Y3319" i="2"/>
  <c r="X3319" i="2"/>
  <c r="W3319" i="2"/>
  <c r="V3319" i="2"/>
  <c r="U3319" i="2"/>
  <c r="T3319" i="2"/>
  <c r="S3319" i="2"/>
  <c r="AH3319" i="2" s="1"/>
  <c r="R3319" i="2"/>
  <c r="Q3319" i="2"/>
  <c r="P3319" i="2"/>
  <c r="O3319" i="2"/>
  <c r="N3319" i="2"/>
  <c r="AC3319" i="2" s="1"/>
  <c r="M3319" i="2"/>
  <c r="L3319" i="2"/>
  <c r="K3319" i="2"/>
  <c r="J3319" i="2"/>
  <c r="I3319" i="2"/>
  <c r="Y3318" i="2"/>
  <c r="X3318" i="2"/>
  <c r="W3318" i="2"/>
  <c r="V3318" i="2"/>
  <c r="U3318" i="2"/>
  <c r="T3318" i="2"/>
  <c r="S3318" i="2"/>
  <c r="R3318" i="2"/>
  <c r="Q3318" i="2"/>
  <c r="P3318" i="2"/>
  <c r="O3318" i="2"/>
  <c r="N3318" i="2"/>
  <c r="M3318" i="2"/>
  <c r="L3318" i="2"/>
  <c r="K3318" i="2"/>
  <c r="J3318" i="2"/>
  <c r="I3318" i="2"/>
  <c r="Y3317" i="2"/>
  <c r="X3317" i="2"/>
  <c r="W3317" i="2"/>
  <c r="V3317" i="2"/>
  <c r="U3317" i="2"/>
  <c r="T3317" i="2"/>
  <c r="S3317" i="2"/>
  <c r="R3317" i="2"/>
  <c r="Q3317" i="2"/>
  <c r="P3317" i="2"/>
  <c r="AP3317" i="2" s="1"/>
  <c r="O3317" i="2"/>
  <c r="N3317" i="2"/>
  <c r="M3317" i="2"/>
  <c r="L3317" i="2"/>
  <c r="AA3317" i="2" s="1"/>
  <c r="K3317" i="2"/>
  <c r="J3317" i="2"/>
  <c r="I3317" i="2"/>
  <c r="Y3316" i="2"/>
  <c r="X3316" i="2"/>
  <c r="W3316" i="2"/>
  <c r="V3316" i="2"/>
  <c r="U3316" i="2"/>
  <c r="T3316" i="2"/>
  <c r="S3316" i="2"/>
  <c r="R3316" i="2"/>
  <c r="Q3316" i="2"/>
  <c r="P3316" i="2"/>
  <c r="O3316" i="2"/>
  <c r="N3316" i="2"/>
  <c r="M3316" i="2"/>
  <c r="AB3316" i="2" s="1"/>
  <c r="L3316" i="2"/>
  <c r="K3316" i="2"/>
  <c r="J3316" i="2"/>
  <c r="I3316" i="2"/>
  <c r="Y3315" i="2"/>
  <c r="X3315" i="2"/>
  <c r="W3315" i="2"/>
  <c r="V3315" i="2"/>
  <c r="U3315" i="2"/>
  <c r="T3315" i="2"/>
  <c r="S3315" i="2"/>
  <c r="R3315" i="2"/>
  <c r="Q3315" i="2"/>
  <c r="P3315" i="2"/>
  <c r="O3315" i="2"/>
  <c r="N3315" i="2"/>
  <c r="AC3315" i="2" s="1"/>
  <c r="M3315" i="2"/>
  <c r="L3315" i="2"/>
  <c r="K3315" i="2"/>
  <c r="J3315" i="2"/>
  <c r="I3315" i="2"/>
  <c r="Y3314" i="2"/>
  <c r="X3314" i="2"/>
  <c r="W3314" i="2"/>
  <c r="V3314" i="2"/>
  <c r="U3314" i="2"/>
  <c r="T3314" i="2"/>
  <c r="S3314" i="2"/>
  <c r="R3314" i="2"/>
  <c r="Q3314" i="2"/>
  <c r="P3314" i="2"/>
  <c r="O3314" i="2"/>
  <c r="N3314" i="2"/>
  <c r="M3314" i="2"/>
  <c r="L3314" i="2"/>
  <c r="K3314" i="2"/>
  <c r="Z3314" i="2" s="1"/>
  <c r="J3314" i="2"/>
  <c r="I3314" i="2"/>
  <c r="Y3313" i="2"/>
  <c r="X3313" i="2"/>
  <c r="W3313" i="2"/>
  <c r="V3313" i="2"/>
  <c r="U3313" i="2"/>
  <c r="T3313" i="2"/>
  <c r="S3313" i="2"/>
  <c r="R3313" i="2"/>
  <c r="Q3313" i="2"/>
  <c r="P3313" i="2"/>
  <c r="O3313" i="2"/>
  <c r="N3313" i="2"/>
  <c r="M3313" i="2"/>
  <c r="L3313" i="2"/>
  <c r="AA3313" i="2" s="1"/>
  <c r="K3313" i="2"/>
  <c r="J3313" i="2"/>
  <c r="I3313" i="2"/>
  <c r="Y3312" i="2"/>
  <c r="X3312" i="2"/>
  <c r="W3312" i="2"/>
  <c r="V3312" i="2"/>
  <c r="U3312" i="2"/>
  <c r="T3312" i="2"/>
  <c r="S3312" i="2"/>
  <c r="R3312" i="2"/>
  <c r="Q3312" i="2"/>
  <c r="AP3312" i="2" s="1"/>
  <c r="P3312" i="2"/>
  <c r="O3312" i="2"/>
  <c r="N3312" i="2"/>
  <c r="M3312" i="2"/>
  <c r="AB3312" i="2" s="1"/>
  <c r="L3312" i="2"/>
  <c r="K3312" i="2"/>
  <c r="J3312" i="2"/>
  <c r="I3312" i="2"/>
  <c r="Y3311" i="2"/>
  <c r="X3311" i="2"/>
  <c r="W3311" i="2"/>
  <c r="V3311" i="2"/>
  <c r="U3311" i="2"/>
  <c r="T3311" i="2"/>
  <c r="S3311" i="2"/>
  <c r="R3311" i="2"/>
  <c r="Q3311" i="2"/>
  <c r="P3311" i="2"/>
  <c r="O3311" i="2"/>
  <c r="N3311" i="2"/>
  <c r="AC3311" i="2" s="1"/>
  <c r="M3311" i="2"/>
  <c r="L3311" i="2"/>
  <c r="K3311" i="2"/>
  <c r="J3311" i="2"/>
  <c r="I3311" i="2"/>
  <c r="Y3310" i="2"/>
  <c r="X3310" i="2"/>
  <c r="W3310" i="2"/>
  <c r="V3310" i="2"/>
  <c r="U3310" i="2"/>
  <c r="T3310" i="2"/>
  <c r="S3310" i="2"/>
  <c r="R3310" i="2"/>
  <c r="Q3310" i="2"/>
  <c r="P3310" i="2"/>
  <c r="O3310" i="2"/>
  <c r="N3310" i="2"/>
  <c r="M3310" i="2"/>
  <c r="L3310" i="2"/>
  <c r="K3310" i="2"/>
  <c r="Z3310" i="2" s="1"/>
  <c r="J3310" i="2"/>
  <c r="I3310" i="2"/>
  <c r="Y3309" i="2"/>
  <c r="X3309" i="2"/>
  <c r="W3309" i="2"/>
  <c r="V3309" i="2"/>
  <c r="U3309" i="2"/>
  <c r="T3309" i="2"/>
  <c r="S3309" i="2"/>
  <c r="R3309" i="2"/>
  <c r="Q3309" i="2"/>
  <c r="P3309" i="2"/>
  <c r="O3309" i="2"/>
  <c r="N3309" i="2"/>
  <c r="M3309" i="2"/>
  <c r="L3309" i="2"/>
  <c r="AA3309" i="2" s="1"/>
  <c r="K3309" i="2"/>
  <c r="J3309" i="2"/>
  <c r="I3309" i="2"/>
  <c r="Y3308" i="2"/>
  <c r="X3308" i="2"/>
  <c r="W3308" i="2"/>
  <c r="V3308" i="2"/>
  <c r="U3308" i="2"/>
  <c r="T3308" i="2"/>
  <c r="S3308" i="2"/>
  <c r="R3308" i="2"/>
  <c r="Q3308" i="2"/>
  <c r="P3308" i="2"/>
  <c r="O3308" i="2"/>
  <c r="N3308" i="2"/>
  <c r="M3308" i="2"/>
  <c r="AB3308" i="2" s="1"/>
  <c r="L3308" i="2"/>
  <c r="K3308" i="2"/>
  <c r="J3308" i="2"/>
  <c r="I3308" i="2"/>
  <c r="Y3307" i="2"/>
  <c r="X3307" i="2"/>
  <c r="W3307" i="2"/>
  <c r="V3307" i="2"/>
  <c r="U3307" i="2"/>
  <c r="T3307" i="2"/>
  <c r="S3307" i="2"/>
  <c r="R3307" i="2"/>
  <c r="Q3307" i="2"/>
  <c r="P3307" i="2"/>
  <c r="O3307" i="2"/>
  <c r="N3307" i="2"/>
  <c r="AC3307" i="2" s="1"/>
  <c r="M3307" i="2"/>
  <c r="L3307" i="2"/>
  <c r="K3307" i="2"/>
  <c r="J3307" i="2"/>
  <c r="I3307" i="2"/>
  <c r="Y3306" i="2"/>
  <c r="X3306" i="2"/>
  <c r="W3306" i="2"/>
  <c r="V3306" i="2"/>
  <c r="U3306" i="2"/>
  <c r="T3306" i="2"/>
  <c r="S3306" i="2"/>
  <c r="R3306" i="2"/>
  <c r="Q3306" i="2"/>
  <c r="P3306" i="2"/>
  <c r="O3306" i="2"/>
  <c r="N3306" i="2"/>
  <c r="M3306" i="2"/>
  <c r="L3306" i="2"/>
  <c r="K3306" i="2"/>
  <c r="Z3306" i="2" s="1"/>
  <c r="J3306" i="2"/>
  <c r="I3306" i="2"/>
  <c r="Y3305" i="2"/>
  <c r="X3305" i="2"/>
  <c r="W3305" i="2"/>
  <c r="V3305" i="2"/>
  <c r="U3305" i="2"/>
  <c r="T3305" i="2"/>
  <c r="S3305" i="2"/>
  <c r="R3305" i="2"/>
  <c r="Q3305" i="2"/>
  <c r="P3305" i="2"/>
  <c r="O3305" i="2"/>
  <c r="N3305" i="2"/>
  <c r="M3305" i="2"/>
  <c r="L3305" i="2"/>
  <c r="K3305" i="2"/>
  <c r="J3305" i="2"/>
  <c r="I3305" i="2"/>
  <c r="Y3304" i="2"/>
  <c r="X3304" i="2"/>
  <c r="W3304" i="2"/>
  <c r="V3304" i="2"/>
  <c r="AQ3304" i="2" s="1"/>
  <c r="U3304" i="2"/>
  <c r="T3304" i="2"/>
  <c r="S3304" i="2"/>
  <c r="R3304" i="2"/>
  <c r="Q3304" i="2"/>
  <c r="P3304" i="2"/>
  <c r="O3304" i="2"/>
  <c r="N3304" i="2"/>
  <c r="M3304" i="2"/>
  <c r="L3304" i="2"/>
  <c r="K3304" i="2"/>
  <c r="J3304" i="2"/>
  <c r="I3304" i="2"/>
  <c r="Y3303" i="2"/>
  <c r="X3303" i="2"/>
  <c r="W3303" i="2"/>
  <c r="V3303" i="2"/>
  <c r="U3303" i="2"/>
  <c r="T3303" i="2"/>
  <c r="S3303" i="2"/>
  <c r="R3303" i="2"/>
  <c r="Q3303" i="2"/>
  <c r="P3303" i="2"/>
  <c r="O3303" i="2"/>
  <c r="N3303" i="2"/>
  <c r="M3303" i="2"/>
  <c r="L3303" i="2"/>
  <c r="K3303" i="2"/>
  <c r="AO3303" i="2" s="1"/>
  <c r="J3303" i="2"/>
  <c r="I3303" i="2"/>
  <c r="Y3302" i="2"/>
  <c r="X3302" i="2"/>
  <c r="W3302" i="2"/>
  <c r="V3302" i="2"/>
  <c r="U3302" i="2"/>
  <c r="T3302" i="2"/>
  <c r="S3302" i="2"/>
  <c r="R3302" i="2"/>
  <c r="Q3302" i="2"/>
  <c r="P3302" i="2"/>
  <c r="O3302" i="2"/>
  <c r="N3302" i="2"/>
  <c r="M3302" i="2"/>
  <c r="L3302" i="2"/>
  <c r="AA3302" i="2" s="1"/>
  <c r="K3302" i="2"/>
  <c r="J3302" i="2"/>
  <c r="I3302" i="2"/>
  <c r="Y3301" i="2"/>
  <c r="X3301" i="2"/>
  <c r="W3301" i="2"/>
  <c r="V3301" i="2"/>
  <c r="U3301" i="2"/>
  <c r="T3301" i="2"/>
  <c r="S3301" i="2"/>
  <c r="R3301" i="2"/>
  <c r="Q3301" i="2"/>
  <c r="P3301" i="2"/>
  <c r="O3301" i="2"/>
  <c r="N3301" i="2"/>
  <c r="M3301" i="2"/>
  <c r="AB3301" i="2" s="1"/>
  <c r="L3301" i="2"/>
  <c r="K3301" i="2"/>
  <c r="J3301" i="2"/>
  <c r="I3301" i="2"/>
  <c r="Y3300" i="2"/>
  <c r="X3300" i="2"/>
  <c r="W3300" i="2"/>
  <c r="V3300" i="2"/>
  <c r="U3300" i="2"/>
  <c r="T3300" i="2"/>
  <c r="S3300" i="2"/>
  <c r="R3300" i="2"/>
  <c r="Q3300" i="2"/>
  <c r="P3300" i="2"/>
  <c r="O3300" i="2"/>
  <c r="N3300" i="2"/>
  <c r="AC3300" i="2" s="1"/>
  <c r="M3300" i="2"/>
  <c r="L3300" i="2"/>
  <c r="K3300" i="2"/>
  <c r="J3300" i="2"/>
  <c r="I3300" i="2"/>
  <c r="Y3299" i="2"/>
  <c r="X3299" i="2"/>
  <c r="W3299" i="2"/>
  <c r="V3299" i="2"/>
  <c r="U3299" i="2"/>
  <c r="T3299" i="2"/>
  <c r="S3299" i="2"/>
  <c r="R3299" i="2"/>
  <c r="Q3299" i="2"/>
  <c r="P3299" i="2"/>
  <c r="O3299" i="2"/>
  <c r="N3299" i="2"/>
  <c r="M3299" i="2"/>
  <c r="L3299" i="2"/>
  <c r="K3299" i="2"/>
  <c r="AO3299" i="2" s="1"/>
  <c r="J3299" i="2"/>
  <c r="I3299" i="2"/>
  <c r="Y3298" i="2"/>
  <c r="X3298" i="2"/>
  <c r="W3298" i="2"/>
  <c r="V3298" i="2"/>
  <c r="U3298" i="2"/>
  <c r="T3298" i="2"/>
  <c r="S3298" i="2"/>
  <c r="R3298" i="2"/>
  <c r="Q3298" i="2"/>
  <c r="P3298" i="2"/>
  <c r="O3298" i="2"/>
  <c r="N3298" i="2"/>
  <c r="M3298" i="2"/>
  <c r="L3298" i="2"/>
  <c r="AA3298" i="2" s="1"/>
  <c r="K3298" i="2"/>
  <c r="J3298" i="2"/>
  <c r="I3298" i="2"/>
  <c r="Y3297" i="2"/>
  <c r="X3297" i="2"/>
  <c r="W3297" i="2"/>
  <c r="V3297" i="2"/>
  <c r="U3297" i="2"/>
  <c r="T3297" i="2"/>
  <c r="S3297" i="2"/>
  <c r="R3297" i="2"/>
  <c r="Q3297" i="2"/>
  <c r="P3297" i="2"/>
  <c r="O3297" i="2"/>
  <c r="N3297" i="2"/>
  <c r="M3297" i="2"/>
  <c r="AB3297" i="2" s="1"/>
  <c r="L3297" i="2"/>
  <c r="K3297" i="2"/>
  <c r="J3297" i="2"/>
  <c r="I3297" i="2"/>
  <c r="Y3296" i="2"/>
  <c r="X3296" i="2"/>
  <c r="W3296" i="2"/>
  <c r="V3296" i="2"/>
  <c r="U3296" i="2"/>
  <c r="T3296" i="2"/>
  <c r="S3296" i="2"/>
  <c r="R3296" i="2"/>
  <c r="Q3296" i="2"/>
  <c r="P3296" i="2"/>
  <c r="O3296" i="2"/>
  <c r="N3296" i="2"/>
  <c r="AC3296" i="2" s="1"/>
  <c r="M3296" i="2"/>
  <c r="L3296" i="2"/>
  <c r="K3296" i="2"/>
  <c r="J3296" i="2"/>
  <c r="I3296" i="2"/>
  <c r="Y3295" i="2"/>
  <c r="X3295" i="2"/>
  <c r="W3295" i="2"/>
  <c r="V3295" i="2"/>
  <c r="U3295" i="2"/>
  <c r="T3295" i="2"/>
  <c r="S3295" i="2"/>
  <c r="R3295" i="2"/>
  <c r="Q3295" i="2"/>
  <c r="P3295" i="2"/>
  <c r="O3295" i="2"/>
  <c r="N3295" i="2"/>
  <c r="M3295" i="2"/>
  <c r="L3295" i="2"/>
  <c r="K3295" i="2"/>
  <c r="AO3295" i="2" s="1"/>
  <c r="J3295" i="2"/>
  <c r="I3295" i="2"/>
  <c r="Y3294" i="2"/>
  <c r="X3294" i="2"/>
  <c r="W3294" i="2"/>
  <c r="V3294" i="2"/>
  <c r="U3294" i="2"/>
  <c r="T3294" i="2"/>
  <c r="S3294" i="2"/>
  <c r="R3294" i="2"/>
  <c r="Q3294" i="2"/>
  <c r="P3294" i="2"/>
  <c r="O3294" i="2"/>
  <c r="N3294" i="2"/>
  <c r="M3294" i="2"/>
  <c r="L3294" i="2"/>
  <c r="AA3294" i="2" s="1"/>
  <c r="K3294" i="2"/>
  <c r="J3294" i="2"/>
  <c r="I3294" i="2"/>
  <c r="Y3293" i="2"/>
  <c r="X3293" i="2"/>
  <c r="W3293" i="2"/>
  <c r="V3293" i="2"/>
  <c r="U3293" i="2"/>
  <c r="T3293" i="2"/>
  <c r="S3293" i="2"/>
  <c r="R3293" i="2"/>
  <c r="Q3293" i="2"/>
  <c r="P3293" i="2"/>
  <c r="O3293" i="2"/>
  <c r="N3293" i="2"/>
  <c r="M3293" i="2"/>
  <c r="AB3293" i="2" s="1"/>
  <c r="L3293" i="2"/>
  <c r="K3293" i="2"/>
  <c r="J3293" i="2"/>
  <c r="I3293" i="2"/>
  <c r="Y3292" i="2"/>
  <c r="X3292" i="2"/>
  <c r="W3292" i="2"/>
  <c r="V3292" i="2"/>
  <c r="U3292" i="2"/>
  <c r="T3292" i="2"/>
  <c r="S3292" i="2"/>
  <c r="R3292" i="2"/>
  <c r="Q3292" i="2"/>
  <c r="P3292" i="2"/>
  <c r="O3292" i="2"/>
  <c r="N3292" i="2"/>
  <c r="AC3292" i="2" s="1"/>
  <c r="M3292" i="2"/>
  <c r="L3292" i="2"/>
  <c r="K3292" i="2"/>
  <c r="J3292" i="2"/>
  <c r="I3292" i="2"/>
  <c r="Y3291" i="2"/>
  <c r="X3291" i="2"/>
  <c r="W3291" i="2"/>
  <c r="V3291" i="2"/>
  <c r="U3291" i="2"/>
  <c r="T3291" i="2"/>
  <c r="S3291" i="2"/>
  <c r="R3291" i="2"/>
  <c r="Q3291" i="2"/>
  <c r="P3291" i="2"/>
  <c r="O3291" i="2"/>
  <c r="N3291" i="2"/>
  <c r="M3291" i="2"/>
  <c r="L3291" i="2"/>
  <c r="K3291" i="2"/>
  <c r="AO3291" i="2" s="1"/>
  <c r="J3291" i="2"/>
  <c r="I3291" i="2"/>
  <c r="Y3290" i="2"/>
  <c r="X3290" i="2"/>
  <c r="W3290" i="2"/>
  <c r="V3290" i="2"/>
  <c r="U3290" i="2"/>
  <c r="T3290" i="2"/>
  <c r="S3290" i="2"/>
  <c r="R3290" i="2"/>
  <c r="Q3290" i="2"/>
  <c r="P3290" i="2"/>
  <c r="O3290" i="2"/>
  <c r="N3290" i="2"/>
  <c r="M3290" i="2"/>
  <c r="L3290" i="2"/>
  <c r="AA3290" i="2" s="1"/>
  <c r="K3290" i="2"/>
  <c r="J3290" i="2"/>
  <c r="I3290" i="2"/>
  <c r="Y3289" i="2"/>
  <c r="X3289" i="2"/>
  <c r="W3289" i="2"/>
  <c r="V3289" i="2"/>
  <c r="U3289" i="2"/>
  <c r="T3289" i="2"/>
  <c r="S3289" i="2"/>
  <c r="R3289" i="2"/>
  <c r="Q3289" i="2"/>
  <c r="P3289" i="2"/>
  <c r="O3289" i="2"/>
  <c r="N3289" i="2"/>
  <c r="M3289" i="2"/>
  <c r="AB3289" i="2" s="1"/>
  <c r="L3289" i="2"/>
  <c r="K3289" i="2"/>
  <c r="J3289" i="2"/>
  <c r="I3289" i="2"/>
  <c r="Y3288" i="2"/>
  <c r="X3288" i="2"/>
  <c r="W3288" i="2"/>
  <c r="V3288" i="2"/>
  <c r="U3288" i="2"/>
  <c r="T3288" i="2"/>
  <c r="S3288" i="2"/>
  <c r="R3288" i="2"/>
  <c r="Q3288" i="2"/>
  <c r="P3288" i="2"/>
  <c r="O3288" i="2"/>
  <c r="N3288" i="2"/>
  <c r="AC3288" i="2" s="1"/>
  <c r="M3288" i="2"/>
  <c r="L3288" i="2"/>
  <c r="K3288" i="2"/>
  <c r="J3288" i="2"/>
  <c r="I3288" i="2"/>
  <c r="Y3287" i="2"/>
  <c r="X3287" i="2"/>
  <c r="W3287" i="2"/>
  <c r="V3287" i="2"/>
  <c r="U3287" i="2"/>
  <c r="T3287" i="2"/>
  <c r="S3287" i="2"/>
  <c r="R3287" i="2"/>
  <c r="Q3287" i="2"/>
  <c r="P3287" i="2"/>
  <c r="O3287" i="2"/>
  <c r="N3287" i="2"/>
  <c r="M3287" i="2"/>
  <c r="L3287" i="2"/>
  <c r="K3287" i="2"/>
  <c r="J3287" i="2"/>
  <c r="I3287" i="2"/>
  <c r="Y3286" i="2"/>
  <c r="X3286" i="2"/>
  <c r="W3286" i="2"/>
  <c r="V3286" i="2"/>
  <c r="U3286" i="2"/>
  <c r="T3286" i="2"/>
  <c r="S3286" i="2"/>
  <c r="R3286" i="2"/>
  <c r="Q3286" i="2"/>
  <c r="P3286" i="2"/>
  <c r="O3286" i="2"/>
  <c r="N3286" i="2"/>
  <c r="M3286" i="2"/>
  <c r="L3286" i="2"/>
  <c r="AA3286" i="2" s="1"/>
  <c r="K3286" i="2"/>
  <c r="J3286" i="2"/>
  <c r="I3286" i="2"/>
  <c r="Y3285" i="2"/>
  <c r="X3285" i="2"/>
  <c r="W3285" i="2"/>
  <c r="V3285" i="2"/>
  <c r="U3285" i="2"/>
  <c r="T3285" i="2"/>
  <c r="S3285" i="2"/>
  <c r="R3285" i="2"/>
  <c r="Q3285" i="2"/>
  <c r="P3285" i="2"/>
  <c r="O3285" i="2"/>
  <c r="N3285" i="2"/>
  <c r="M3285" i="2"/>
  <c r="AB3285" i="2" s="1"/>
  <c r="L3285" i="2"/>
  <c r="K3285" i="2"/>
  <c r="J3285" i="2"/>
  <c r="I3285" i="2"/>
  <c r="Y3284" i="2"/>
  <c r="X3284" i="2"/>
  <c r="W3284" i="2"/>
  <c r="V3284" i="2"/>
  <c r="U3284" i="2"/>
  <c r="T3284" i="2"/>
  <c r="S3284" i="2"/>
  <c r="R3284" i="2"/>
  <c r="Q3284" i="2"/>
  <c r="P3284" i="2"/>
  <c r="O3284" i="2"/>
  <c r="N3284" i="2"/>
  <c r="AC3284" i="2" s="1"/>
  <c r="M3284" i="2"/>
  <c r="L3284" i="2"/>
  <c r="K3284" i="2"/>
  <c r="J3284" i="2"/>
  <c r="I3284" i="2"/>
  <c r="Y3283" i="2"/>
  <c r="X3283" i="2"/>
  <c r="W3283" i="2"/>
  <c r="V3283" i="2"/>
  <c r="U3283" i="2"/>
  <c r="T3283" i="2"/>
  <c r="S3283" i="2"/>
  <c r="R3283" i="2"/>
  <c r="Q3283" i="2"/>
  <c r="P3283" i="2"/>
  <c r="O3283" i="2"/>
  <c r="N3283" i="2"/>
  <c r="M3283" i="2"/>
  <c r="L3283" i="2"/>
  <c r="K3283" i="2"/>
  <c r="Z3283" i="2" s="1"/>
  <c r="J3283" i="2"/>
  <c r="I3283" i="2"/>
  <c r="Y3282" i="2"/>
  <c r="X3282" i="2"/>
  <c r="W3282" i="2"/>
  <c r="V3282" i="2"/>
  <c r="U3282" i="2"/>
  <c r="T3282" i="2"/>
  <c r="S3282" i="2"/>
  <c r="R3282" i="2"/>
  <c r="Q3282" i="2"/>
  <c r="P3282" i="2"/>
  <c r="O3282" i="2"/>
  <c r="N3282" i="2"/>
  <c r="M3282" i="2"/>
  <c r="L3282" i="2"/>
  <c r="AA3282" i="2" s="1"/>
  <c r="K3282" i="2"/>
  <c r="J3282" i="2"/>
  <c r="I3282" i="2"/>
  <c r="Y3281" i="2"/>
  <c r="X3281" i="2"/>
  <c r="W3281" i="2"/>
  <c r="V3281" i="2"/>
  <c r="U3281" i="2"/>
  <c r="T3281" i="2"/>
  <c r="S3281" i="2"/>
  <c r="R3281" i="2"/>
  <c r="Q3281" i="2"/>
  <c r="P3281" i="2"/>
  <c r="O3281" i="2"/>
  <c r="N3281" i="2"/>
  <c r="M3281" i="2"/>
  <c r="AB3281" i="2" s="1"/>
  <c r="L3281" i="2"/>
  <c r="K3281" i="2"/>
  <c r="J3281" i="2"/>
  <c r="I3281" i="2"/>
  <c r="Y3280" i="2"/>
  <c r="X3280" i="2"/>
  <c r="W3280" i="2"/>
  <c r="V3280" i="2"/>
  <c r="U3280" i="2"/>
  <c r="T3280" i="2"/>
  <c r="S3280" i="2"/>
  <c r="R3280" i="2"/>
  <c r="Q3280" i="2"/>
  <c r="P3280" i="2"/>
  <c r="O3280" i="2"/>
  <c r="N3280" i="2"/>
  <c r="AC3280" i="2" s="1"/>
  <c r="M3280" i="2"/>
  <c r="L3280" i="2"/>
  <c r="K3280" i="2"/>
  <c r="J3280" i="2"/>
  <c r="I3280" i="2"/>
  <c r="Y3279" i="2"/>
  <c r="X3279" i="2"/>
  <c r="W3279" i="2"/>
  <c r="V3279" i="2"/>
  <c r="U3279" i="2"/>
  <c r="T3279" i="2"/>
  <c r="S3279" i="2"/>
  <c r="R3279" i="2"/>
  <c r="Q3279" i="2"/>
  <c r="P3279" i="2"/>
  <c r="O3279" i="2"/>
  <c r="N3279" i="2"/>
  <c r="M3279" i="2"/>
  <c r="L3279" i="2"/>
  <c r="K3279" i="2"/>
  <c r="Z3279" i="2" s="1"/>
  <c r="J3279" i="2"/>
  <c r="I3279" i="2"/>
  <c r="Y3278" i="2"/>
  <c r="X3278" i="2"/>
  <c r="W3278" i="2"/>
  <c r="V3278" i="2"/>
  <c r="U3278" i="2"/>
  <c r="T3278" i="2"/>
  <c r="S3278" i="2"/>
  <c r="R3278" i="2"/>
  <c r="Q3278" i="2"/>
  <c r="P3278" i="2"/>
  <c r="O3278" i="2"/>
  <c r="N3278" i="2"/>
  <c r="M3278" i="2"/>
  <c r="L3278" i="2"/>
  <c r="AA3278" i="2" s="1"/>
  <c r="K3278" i="2"/>
  <c r="J3278" i="2"/>
  <c r="I3278" i="2"/>
  <c r="Y3277" i="2"/>
  <c r="X3277" i="2"/>
  <c r="W3277" i="2"/>
  <c r="V3277" i="2"/>
  <c r="U3277" i="2"/>
  <c r="T3277" i="2"/>
  <c r="S3277" i="2"/>
  <c r="R3277" i="2"/>
  <c r="Q3277" i="2"/>
  <c r="P3277" i="2"/>
  <c r="O3277" i="2"/>
  <c r="N3277" i="2"/>
  <c r="M3277" i="2"/>
  <c r="AB3277" i="2" s="1"/>
  <c r="L3277" i="2"/>
  <c r="K3277" i="2"/>
  <c r="J3277" i="2"/>
  <c r="I3277" i="2"/>
  <c r="Y3276" i="2"/>
  <c r="X3276" i="2"/>
  <c r="W3276" i="2"/>
  <c r="V3276" i="2"/>
  <c r="U3276" i="2"/>
  <c r="T3276" i="2"/>
  <c r="S3276" i="2"/>
  <c r="R3276" i="2"/>
  <c r="Q3276" i="2"/>
  <c r="P3276" i="2"/>
  <c r="O3276" i="2"/>
  <c r="N3276" i="2"/>
  <c r="AC3276" i="2" s="1"/>
  <c r="M3276" i="2"/>
  <c r="L3276" i="2"/>
  <c r="K3276" i="2"/>
  <c r="J3276" i="2"/>
  <c r="I3276" i="2"/>
  <c r="Y3275" i="2"/>
  <c r="X3275" i="2"/>
  <c r="W3275" i="2"/>
  <c r="V3275" i="2"/>
  <c r="U3275" i="2"/>
  <c r="T3275" i="2"/>
  <c r="S3275" i="2"/>
  <c r="R3275" i="2"/>
  <c r="Q3275" i="2"/>
  <c r="P3275" i="2"/>
  <c r="O3275" i="2"/>
  <c r="N3275" i="2"/>
  <c r="M3275" i="2"/>
  <c r="L3275" i="2"/>
  <c r="K3275" i="2"/>
  <c r="Z3275" i="2" s="1"/>
  <c r="J3275" i="2"/>
  <c r="I3275" i="2"/>
  <c r="Y3274" i="2"/>
  <c r="X3274" i="2"/>
  <c r="W3274" i="2"/>
  <c r="V3274" i="2"/>
  <c r="U3274" i="2"/>
  <c r="T3274" i="2"/>
  <c r="S3274" i="2"/>
  <c r="R3274" i="2"/>
  <c r="Q3274" i="2"/>
  <c r="P3274" i="2"/>
  <c r="O3274" i="2"/>
  <c r="N3274" i="2"/>
  <c r="M3274" i="2"/>
  <c r="L3274" i="2"/>
  <c r="AA3274" i="2" s="1"/>
  <c r="K3274" i="2"/>
  <c r="J3274" i="2"/>
  <c r="I3274" i="2"/>
  <c r="Y3273" i="2"/>
  <c r="X3273" i="2"/>
  <c r="W3273" i="2"/>
  <c r="V3273" i="2"/>
  <c r="U3273" i="2"/>
  <c r="T3273" i="2"/>
  <c r="S3273" i="2"/>
  <c r="R3273" i="2"/>
  <c r="Q3273" i="2"/>
  <c r="P3273" i="2"/>
  <c r="O3273" i="2"/>
  <c r="N3273" i="2"/>
  <c r="M3273" i="2"/>
  <c r="AB3273" i="2" s="1"/>
  <c r="L3273" i="2"/>
  <c r="K3273" i="2"/>
  <c r="J3273" i="2"/>
  <c r="I3273" i="2"/>
  <c r="Y3272" i="2"/>
  <c r="X3272" i="2"/>
  <c r="W3272" i="2"/>
  <c r="V3272" i="2"/>
  <c r="U3272" i="2"/>
  <c r="T3272" i="2"/>
  <c r="S3272" i="2"/>
  <c r="R3272" i="2"/>
  <c r="Q3272" i="2"/>
  <c r="P3272" i="2"/>
  <c r="O3272" i="2"/>
  <c r="N3272" i="2"/>
  <c r="AC3272" i="2" s="1"/>
  <c r="M3272" i="2"/>
  <c r="L3272" i="2"/>
  <c r="K3272" i="2"/>
  <c r="J3272" i="2"/>
  <c r="I3272" i="2"/>
  <c r="Y3271" i="2"/>
  <c r="X3271" i="2"/>
  <c r="W3271" i="2"/>
  <c r="V3271" i="2"/>
  <c r="U3271" i="2"/>
  <c r="T3271" i="2"/>
  <c r="S3271" i="2"/>
  <c r="R3271" i="2"/>
  <c r="Q3271" i="2"/>
  <c r="P3271" i="2"/>
  <c r="O3271" i="2"/>
  <c r="N3271" i="2"/>
  <c r="M3271" i="2"/>
  <c r="L3271" i="2"/>
  <c r="K3271" i="2"/>
  <c r="Z3271" i="2" s="1"/>
  <c r="J3271" i="2"/>
  <c r="I3271" i="2"/>
  <c r="Y3270" i="2"/>
  <c r="X3270" i="2"/>
  <c r="W3270" i="2"/>
  <c r="V3270" i="2"/>
  <c r="U3270" i="2"/>
  <c r="T3270" i="2"/>
  <c r="S3270" i="2"/>
  <c r="R3270" i="2"/>
  <c r="Q3270" i="2"/>
  <c r="P3270" i="2"/>
  <c r="O3270" i="2"/>
  <c r="N3270" i="2"/>
  <c r="M3270" i="2"/>
  <c r="L3270" i="2"/>
  <c r="AA3270" i="2" s="1"/>
  <c r="K3270" i="2"/>
  <c r="J3270" i="2"/>
  <c r="I3270" i="2"/>
  <c r="Y3269" i="2"/>
  <c r="X3269" i="2"/>
  <c r="W3269" i="2"/>
  <c r="V3269" i="2"/>
  <c r="U3269" i="2"/>
  <c r="T3269" i="2"/>
  <c r="S3269" i="2"/>
  <c r="R3269" i="2"/>
  <c r="Q3269" i="2"/>
  <c r="P3269" i="2"/>
  <c r="O3269" i="2"/>
  <c r="N3269" i="2"/>
  <c r="M3269" i="2"/>
  <c r="AB3269" i="2" s="1"/>
  <c r="L3269" i="2"/>
  <c r="K3269" i="2"/>
  <c r="J3269" i="2"/>
  <c r="I3269" i="2"/>
  <c r="Y3268" i="2"/>
  <c r="X3268" i="2"/>
  <c r="W3268" i="2"/>
  <c r="V3268" i="2"/>
  <c r="U3268" i="2"/>
  <c r="T3268" i="2"/>
  <c r="S3268" i="2"/>
  <c r="R3268" i="2"/>
  <c r="Q3268" i="2"/>
  <c r="P3268" i="2"/>
  <c r="O3268" i="2"/>
  <c r="N3268" i="2"/>
  <c r="AC3268" i="2" s="1"/>
  <c r="M3268" i="2"/>
  <c r="L3268" i="2"/>
  <c r="K3268" i="2"/>
  <c r="J3268" i="2"/>
  <c r="I3268" i="2"/>
  <c r="Y3267" i="2"/>
  <c r="X3267" i="2"/>
  <c r="W3267" i="2"/>
  <c r="V3267" i="2"/>
  <c r="U3267" i="2"/>
  <c r="T3267" i="2"/>
  <c r="S3267" i="2"/>
  <c r="R3267" i="2"/>
  <c r="Q3267" i="2"/>
  <c r="P3267" i="2"/>
  <c r="O3267" i="2"/>
  <c r="N3267" i="2"/>
  <c r="M3267" i="2"/>
  <c r="L3267" i="2"/>
  <c r="K3267" i="2"/>
  <c r="Z3267" i="2" s="1"/>
  <c r="J3267" i="2"/>
  <c r="I3267" i="2"/>
  <c r="Y3266" i="2"/>
  <c r="X3266" i="2"/>
  <c r="W3266" i="2"/>
  <c r="V3266" i="2"/>
  <c r="U3266" i="2"/>
  <c r="T3266" i="2"/>
  <c r="S3266" i="2"/>
  <c r="R3266" i="2"/>
  <c r="Q3266" i="2"/>
  <c r="P3266" i="2"/>
  <c r="O3266" i="2"/>
  <c r="N3266" i="2"/>
  <c r="M3266" i="2"/>
  <c r="L3266" i="2"/>
  <c r="AA3266" i="2" s="1"/>
  <c r="K3266" i="2"/>
  <c r="J3266" i="2"/>
  <c r="I3266" i="2"/>
  <c r="Y3265" i="2"/>
  <c r="X3265" i="2"/>
  <c r="W3265" i="2"/>
  <c r="V3265" i="2"/>
  <c r="U3265" i="2"/>
  <c r="T3265" i="2"/>
  <c r="S3265" i="2"/>
  <c r="R3265" i="2"/>
  <c r="Q3265" i="2"/>
  <c r="P3265" i="2"/>
  <c r="O3265" i="2"/>
  <c r="N3265" i="2"/>
  <c r="M3265" i="2"/>
  <c r="AB3265" i="2" s="1"/>
  <c r="L3265" i="2"/>
  <c r="K3265" i="2"/>
  <c r="J3265" i="2"/>
  <c r="I3265" i="2"/>
  <c r="Y3264" i="2"/>
  <c r="X3264" i="2"/>
  <c r="W3264" i="2"/>
  <c r="V3264" i="2"/>
  <c r="U3264" i="2"/>
  <c r="T3264" i="2"/>
  <c r="S3264" i="2"/>
  <c r="R3264" i="2"/>
  <c r="Q3264" i="2"/>
  <c r="P3264" i="2"/>
  <c r="O3264" i="2"/>
  <c r="N3264" i="2"/>
  <c r="AC3264" i="2" s="1"/>
  <c r="M3264" i="2"/>
  <c r="L3264" i="2"/>
  <c r="K3264" i="2"/>
  <c r="J3264" i="2"/>
  <c r="I3264" i="2"/>
  <c r="Y3263" i="2"/>
  <c r="X3263" i="2"/>
  <c r="W3263" i="2"/>
  <c r="V3263" i="2"/>
  <c r="U3263" i="2"/>
  <c r="T3263" i="2"/>
  <c r="S3263" i="2"/>
  <c r="R3263" i="2"/>
  <c r="Q3263" i="2"/>
  <c r="P3263" i="2"/>
  <c r="O3263" i="2"/>
  <c r="N3263" i="2"/>
  <c r="M3263" i="2"/>
  <c r="L3263" i="2"/>
  <c r="K3263" i="2"/>
  <c r="Z3263" i="2" s="1"/>
  <c r="J3263" i="2"/>
  <c r="I3263" i="2"/>
  <c r="Y3262" i="2"/>
  <c r="X3262" i="2"/>
  <c r="W3262" i="2"/>
  <c r="V3262" i="2"/>
  <c r="U3262" i="2"/>
  <c r="T3262" i="2"/>
  <c r="S3262" i="2"/>
  <c r="R3262" i="2"/>
  <c r="Q3262" i="2"/>
  <c r="P3262" i="2"/>
  <c r="O3262" i="2"/>
  <c r="N3262" i="2"/>
  <c r="M3262" i="2"/>
  <c r="L3262" i="2"/>
  <c r="AA3262" i="2" s="1"/>
  <c r="K3262" i="2"/>
  <c r="J3262" i="2"/>
  <c r="I3262" i="2"/>
  <c r="Y3261" i="2"/>
  <c r="X3261" i="2"/>
  <c r="W3261" i="2"/>
  <c r="V3261" i="2"/>
  <c r="U3261" i="2"/>
  <c r="T3261" i="2"/>
  <c r="S3261" i="2"/>
  <c r="R3261" i="2"/>
  <c r="Q3261" i="2"/>
  <c r="P3261" i="2"/>
  <c r="O3261" i="2"/>
  <c r="N3261" i="2"/>
  <c r="M3261" i="2"/>
  <c r="AB3261" i="2" s="1"/>
  <c r="L3261" i="2"/>
  <c r="K3261" i="2"/>
  <c r="J3261" i="2"/>
  <c r="I3261" i="2"/>
  <c r="Y3260" i="2"/>
  <c r="X3260" i="2"/>
  <c r="W3260" i="2"/>
  <c r="V3260" i="2"/>
  <c r="U3260" i="2"/>
  <c r="T3260" i="2"/>
  <c r="S3260" i="2"/>
  <c r="R3260" i="2"/>
  <c r="Q3260" i="2"/>
  <c r="P3260" i="2"/>
  <c r="O3260" i="2"/>
  <c r="N3260" i="2"/>
  <c r="AC3260" i="2" s="1"/>
  <c r="M3260" i="2"/>
  <c r="L3260" i="2"/>
  <c r="K3260" i="2"/>
  <c r="J3260" i="2"/>
  <c r="I3260" i="2"/>
  <c r="Y3259" i="2"/>
  <c r="X3259" i="2"/>
  <c r="W3259" i="2"/>
  <c r="V3259" i="2"/>
  <c r="U3259" i="2"/>
  <c r="T3259" i="2"/>
  <c r="S3259" i="2"/>
  <c r="R3259" i="2"/>
  <c r="Q3259" i="2"/>
  <c r="P3259" i="2"/>
  <c r="O3259" i="2"/>
  <c r="N3259" i="2"/>
  <c r="M3259" i="2"/>
  <c r="L3259" i="2"/>
  <c r="K3259" i="2"/>
  <c r="Z3259" i="2" s="1"/>
  <c r="J3259" i="2"/>
  <c r="I3259" i="2"/>
  <c r="Y3258" i="2"/>
  <c r="X3258" i="2"/>
  <c r="W3258" i="2"/>
  <c r="V3258" i="2"/>
  <c r="U3258" i="2"/>
  <c r="T3258" i="2"/>
  <c r="S3258" i="2"/>
  <c r="R3258" i="2"/>
  <c r="Q3258" i="2"/>
  <c r="P3258" i="2"/>
  <c r="O3258" i="2"/>
  <c r="N3258" i="2"/>
  <c r="M3258" i="2"/>
  <c r="L3258" i="2"/>
  <c r="AA3258" i="2" s="1"/>
  <c r="K3258" i="2"/>
  <c r="J3258" i="2"/>
  <c r="I3258" i="2"/>
  <c r="Y3257" i="2"/>
  <c r="X3257" i="2"/>
  <c r="W3257" i="2"/>
  <c r="V3257" i="2"/>
  <c r="U3257" i="2"/>
  <c r="T3257" i="2"/>
  <c r="S3257" i="2"/>
  <c r="R3257" i="2"/>
  <c r="Q3257" i="2"/>
  <c r="P3257" i="2"/>
  <c r="O3257" i="2"/>
  <c r="N3257" i="2"/>
  <c r="M3257" i="2"/>
  <c r="AB3257" i="2" s="1"/>
  <c r="L3257" i="2"/>
  <c r="K3257" i="2"/>
  <c r="J3257" i="2"/>
  <c r="I3257" i="2"/>
  <c r="Y3256" i="2"/>
  <c r="X3256" i="2"/>
  <c r="W3256" i="2"/>
  <c r="V3256" i="2"/>
  <c r="U3256" i="2"/>
  <c r="T3256" i="2"/>
  <c r="S3256" i="2"/>
  <c r="R3256" i="2"/>
  <c r="Q3256" i="2"/>
  <c r="P3256" i="2"/>
  <c r="O3256" i="2"/>
  <c r="N3256" i="2"/>
  <c r="AC3256" i="2" s="1"/>
  <c r="M3256" i="2"/>
  <c r="L3256" i="2"/>
  <c r="K3256" i="2"/>
  <c r="J3256" i="2"/>
  <c r="I3256" i="2"/>
  <c r="Y3255" i="2"/>
  <c r="X3255" i="2"/>
  <c r="W3255" i="2"/>
  <c r="V3255" i="2"/>
  <c r="U3255" i="2"/>
  <c r="T3255" i="2"/>
  <c r="S3255" i="2"/>
  <c r="R3255" i="2"/>
  <c r="Q3255" i="2"/>
  <c r="P3255" i="2"/>
  <c r="O3255" i="2"/>
  <c r="N3255" i="2"/>
  <c r="M3255" i="2"/>
  <c r="L3255" i="2"/>
  <c r="K3255" i="2"/>
  <c r="Z3255" i="2" s="1"/>
  <c r="J3255" i="2"/>
  <c r="I3255" i="2"/>
  <c r="Y3254" i="2"/>
  <c r="X3254" i="2"/>
  <c r="W3254" i="2"/>
  <c r="V3254" i="2"/>
  <c r="U3254" i="2"/>
  <c r="T3254" i="2"/>
  <c r="S3254" i="2"/>
  <c r="R3254" i="2"/>
  <c r="Q3254" i="2"/>
  <c r="P3254" i="2"/>
  <c r="O3254" i="2"/>
  <c r="N3254" i="2"/>
  <c r="M3254" i="2"/>
  <c r="L3254" i="2"/>
  <c r="AA3254" i="2" s="1"/>
  <c r="K3254" i="2"/>
  <c r="J3254" i="2"/>
  <c r="I3254" i="2"/>
  <c r="Y3253" i="2"/>
  <c r="X3253" i="2"/>
  <c r="W3253" i="2"/>
  <c r="V3253" i="2"/>
  <c r="U3253" i="2"/>
  <c r="T3253" i="2"/>
  <c r="S3253" i="2"/>
  <c r="R3253" i="2"/>
  <c r="Q3253" i="2"/>
  <c r="P3253" i="2"/>
  <c r="O3253" i="2"/>
  <c r="N3253" i="2"/>
  <c r="M3253" i="2"/>
  <c r="AB3253" i="2" s="1"/>
  <c r="L3253" i="2"/>
  <c r="K3253" i="2"/>
  <c r="J3253" i="2"/>
  <c r="I3253" i="2"/>
  <c r="Y3252" i="2"/>
  <c r="X3252" i="2"/>
  <c r="W3252" i="2"/>
  <c r="V3252" i="2"/>
  <c r="U3252" i="2"/>
  <c r="T3252" i="2"/>
  <c r="S3252" i="2"/>
  <c r="R3252" i="2"/>
  <c r="Q3252" i="2"/>
  <c r="P3252" i="2"/>
  <c r="O3252" i="2"/>
  <c r="N3252" i="2"/>
  <c r="M3252" i="2"/>
  <c r="L3252" i="2"/>
  <c r="K3252" i="2"/>
  <c r="J3252" i="2"/>
  <c r="I3252" i="2"/>
  <c r="Y3251" i="2"/>
  <c r="X3251" i="2"/>
  <c r="W3251" i="2"/>
  <c r="V3251" i="2"/>
  <c r="AQ3251" i="2" s="1"/>
  <c r="U3251" i="2"/>
  <c r="T3251" i="2"/>
  <c r="S3251" i="2"/>
  <c r="R3251" i="2"/>
  <c r="Q3251" i="2"/>
  <c r="P3251" i="2"/>
  <c r="O3251" i="2"/>
  <c r="N3251" i="2"/>
  <c r="M3251" i="2"/>
  <c r="L3251" i="2"/>
  <c r="K3251" i="2"/>
  <c r="J3251" i="2"/>
  <c r="I3251" i="2"/>
  <c r="Y3250" i="2"/>
  <c r="X3250" i="2"/>
  <c r="W3250" i="2"/>
  <c r="V3250" i="2"/>
  <c r="U3250" i="2"/>
  <c r="T3250" i="2"/>
  <c r="S3250" i="2"/>
  <c r="R3250" i="2"/>
  <c r="Q3250" i="2"/>
  <c r="P3250" i="2"/>
  <c r="O3250" i="2"/>
  <c r="N3250" i="2"/>
  <c r="M3250" i="2"/>
  <c r="AB3250" i="2" s="1"/>
  <c r="L3250" i="2"/>
  <c r="K3250" i="2"/>
  <c r="J3250" i="2"/>
  <c r="I3250" i="2"/>
  <c r="Y3249" i="2"/>
  <c r="X3249" i="2"/>
  <c r="W3249" i="2"/>
  <c r="V3249" i="2"/>
  <c r="U3249" i="2"/>
  <c r="T3249" i="2"/>
  <c r="S3249" i="2"/>
  <c r="R3249" i="2"/>
  <c r="Q3249" i="2"/>
  <c r="P3249" i="2"/>
  <c r="O3249" i="2"/>
  <c r="N3249" i="2"/>
  <c r="M3249" i="2"/>
  <c r="L3249" i="2"/>
  <c r="K3249" i="2"/>
  <c r="J3249" i="2"/>
  <c r="I3249" i="2"/>
  <c r="Y3248" i="2"/>
  <c r="X3248" i="2"/>
  <c r="W3248" i="2"/>
  <c r="V3248" i="2"/>
  <c r="U3248" i="2"/>
  <c r="T3248" i="2"/>
  <c r="S3248" i="2"/>
  <c r="R3248" i="2"/>
  <c r="Q3248" i="2"/>
  <c r="P3248" i="2"/>
  <c r="O3248" i="2"/>
  <c r="N3248" i="2"/>
  <c r="M3248" i="2"/>
  <c r="L3248" i="2"/>
  <c r="K3248" i="2"/>
  <c r="Z3248" i="2" s="1"/>
  <c r="J3248" i="2"/>
  <c r="I3248" i="2"/>
  <c r="Y3247" i="2"/>
  <c r="X3247" i="2"/>
  <c r="W3247" i="2"/>
  <c r="V3247" i="2"/>
  <c r="U3247" i="2"/>
  <c r="T3247" i="2"/>
  <c r="S3247" i="2"/>
  <c r="R3247" i="2"/>
  <c r="Q3247" i="2"/>
  <c r="P3247" i="2"/>
  <c r="O3247" i="2"/>
  <c r="N3247" i="2"/>
  <c r="M3247" i="2"/>
  <c r="L3247" i="2"/>
  <c r="K3247" i="2"/>
  <c r="J3247" i="2"/>
  <c r="I3247" i="2"/>
  <c r="Y3246" i="2"/>
  <c r="X3246" i="2"/>
  <c r="W3246" i="2"/>
  <c r="V3246" i="2"/>
  <c r="U3246" i="2"/>
  <c r="T3246" i="2"/>
  <c r="S3246" i="2"/>
  <c r="R3246" i="2"/>
  <c r="Q3246" i="2"/>
  <c r="P3246" i="2"/>
  <c r="O3246" i="2"/>
  <c r="N3246" i="2"/>
  <c r="M3246" i="2"/>
  <c r="AB3246" i="2" s="1"/>
  <c r="L3246" i="2"/>
  <c r="K3246" i="2"/>
  <c r="J3246" i="2"/>
  <c r="I3246" i="2"/>
  <c r="Y3245" i="2"/>
  <c r="X3245" i="2"/>
  <c r="W3245" i="2"/>
  <c r="V3245" i="2"/>
  <c r="U3245" i="2"/>
  <c r="T3245" i="2"/>
  <c r="S3245" i="2"/>
  <c r="R3245" i="2"/>
  <c r="Q3245" i="2"/>
  <c r="P3245" i="2"/>
  <c r="O3245" i="2"/>
  <c r="N3245" i="2"/>
  <c r="M3245" i="2"/>
  <c r="L3245" i="2"/>
  <c r="K3245" i="2"/>
  <c r="J3245" i="2"/>
  <c r="I3245" i="2"/>
  <c r="Y3244" i="2"/>
  <c r="X3244" i="2"/>
  <c r="W3244" i="2"/>
  <c r="V3244" i="2"/>
  <c r="U3244" i="2"/>
  <c r="T3244" i="2"/>
  <c r="S3244" i="2"/>
  <c r="R3244" i="2"/>
  <c r="Q3244" i="2"/>
  <c r="P3244" i="2"/>
  <c r="O3244" i="2"/>
  <c r="N3244" i="2"/>
  <c r="M3244" i="2"/>
  <c r="L3244" i="2"/>
  <c r="K3244" i="2"/>
  <c r="Z3244" i="2" s="1"/>
  <c r="J3244" i="2"/>
  <c r="I3244" i="2"/>
  <c r="Y3243" i="2"/>
  <c r="X3243" i="2"/>
  <c r="W3243" i="2"/>
  <c r="V3243" i="2"/>
  <c r="U3243" i="2"/>
  <c r="T3243" i="2"/>
  <c r="S3243" i="2"/>
  <c r="R3243" i="2"/>
  <c r="Q3243" i="2"/>
  <c r="P3243" i="2"/>
  <c r="O3243" i="2"/>
  <c r="N3243" i="2"/>
  <c r="M3243" i="2"/>
  <c r="L3243" i="2"/>
  <c r="K3243" i="2"/>
  <c r="J3243" i="2"/>
  <c r="I3243" i="2"/>
  <c r="Y3242" i="2"/>
  <c r="X3242" i="2"/>
  <c r="W3242" i="2"/>
  <c r="V3242" i="2"/>
  <c r="U3242" i="2"/>
  <c r="T3242" i="2"/>
  <c r="S3242" i="2"/>
  <c r="R3242" i="2"/>
  <c r="Q3242" i="2"/>
  <c r="P3242" i="2"/>
  <c r="O3242" i="2"/>
  <c r="N3242" i="2"/>
  <c r="M3242" i="2"/>
  <c r="AB3242" i="2" s="1"/>
  <c r="L3242" i="2"/>
  <c r="K3242" i="2"/>
  <c r="J3242" i="2"/>
  <c r="I3242" i="2"/>
  <c r="Y3241" i="2"/>
  <c r="X3241" i="2"/>
  <c r="W3241" i="2"/>
  <c r="V3241" i="2"/>
  <c r="U3241" i="2"/>
  <c r="T3241" i="2"/>
  <c r="S3241" i="2"/>
  <c r="R3241" i="2"/>
  <c r="Q3241" i="2"/>
  <c r="P3241" i="2"/>
  <c r="O3241" i="2"/>
  <c r="N3241" i="2"/>
  <c r="M3241" i="2"/>
  <c r="L3241" i="2"/>
  <c r="K3241" i="2"/>
  <c r="J3241" i="2"/>
  <c r="I3241" i="2"/>
  <c r="Y3240" i="2"/>
  <c r="X3240" i="2"/>
  <c r="W3240" i="2"/>
  <c r="V3240" i="2"/>
  <c r="U3240" i="2"/>
  <c r="T3240" i="2"/>
  <c r="S3240" i="2"/>
  <c r="R3240" i="2"/>
  <c r="Q3240" i="2"/>
  <c r="P3240" i="2"/>
  <c r="O3240" i="2"/>
  <c r="N3240" i="2"/>
  <c r="M3240" i="2"/>
  <c r="L3240" i="2"/>
  <c r="K3240" i="2"/>
  <c r="Z3240" i="2" s="1"/>
  <c r="J3240" i="2"/>
  <c r="I3240" i="2"/>
  <c r="Y3239" i="2"/>
  <c r="X3239" i="2"/>
  <c r="W3239" i="2"/>
  <c r="V3239" i="2"/>
  <c r="U3239" i="2"/>
  <c r="T3239" i="2"/>
  <c r="S3239" i="2"/>
  <c r="R3239" i="2"/>
  <c r="Q3239" i="2"/>
  <c r="P3239" i="2"/>
  <c r="O3239" i="2"/>
  <c r="N3239" i="2"/>
  <c r="M3239" i="2"/>
  <c r="L3239" i="2"/>
  <c r="K3239" i="2"/>
  <c r="J3239" i="2"/>
  <c r="I3239" i="2"/>
  <c r="Y3238" i="2"/>
  <c r="X3238" i="2"/>
  <c r="W3238" i="2"/>
  <c r="V3238" i="2"/>
  <c r="U3238" i="2"/>
  <c r="T3238" i="2"/>
  <c r="S3238" i="2"/>
  <c r="R3238" i="2"/>
  <c r="Q3238" i="2"/>
  <c r="P3238" i="2"/>
  <c r="O3238" i="2"/>
  <c r="N3238" i="2"/>
  <c r="M3238" i="2"/>
  <c r="AB3238" i="2" s="1"/>
  <c r="L3238" i="2"/>
  <c r="K3238" i="2"/>
  <c r="J3238" i="2"/>
  <c r="I3238" i="2"/>
  <c r="Y3237" i="2"/>
  <c r="X3237" i="2"/>
  <c r="W3237" i="2"/>
  <c r="V3237" i="2"/>
  <c r="U3237" i="2"/>
  <c r="T3237" i="2"/>
  <c r="S3237" i="2"/>
  <c r="R3237" i="2"/>
  <c r="Q3237" i="2"/>
  <c r="P3237" i="2"/>
  <c r="O3237" i="2"/>
  <c r="N3237" i="2"/>
  <c r="M3237" i="2"/>
  <c r="L3237" i="2"/>
  <c r="K3237" i="2"/>
  <c r="J3237" i="2"/>
  <c r="I3237" i="2"/>
  <c r="Y3236" i="2"/>
  <c r="X3236" i="2"/>
  <c r="W3236" i="2"/>
  <c r="V3236" i="2"/>
  <c r="U3236" i="2"/>
  <c r="T3236" i="2"/>
  <c r="S3236" i="2"/>
  <c r="R3236" i="2"/>
  <c r="Q3236" i="2"/>
  <c r="P3236" i="2"/>
  <c r="O3236" i="2"/>
  <c r="N3236" i="2"/>
  <c r="M3236" i="2"/>
  <c r="L3236" i="2"/>
  <c r="K3236" i="2"/>
  <c r="Z3236" i="2" s="1"/>
  <c r="J3236" i="2"/>
  <c r="I3236" i="2"/>
  <c r="Y3235" i="2"/>
  <c r="X3235" i="2"/>
  <c r="W3235" i="2"/>
  <c r="V3235" i="2"/>
  <c r="U3235" i="2"/>
  <c r="T3235" i="2"/>
  <c r="S3235" i="2"/>
  <c r="R3235" i="2"/>
  <c r="Q3235" i="2"/>
  <c r="P3235" i="2"/>
  <c r="O3235" i="2"/>
  <c r="N3235" i="2"/>
  <c r="M3235" i="2"/>
  <c r="L3235" i="2"/>
  <c r="K3235" i="2"/>
  <c r="J3235" i="2"/>
  <c r="I3235" i="2"/>
  <c r="Y3234" i="2"/>
  <c r="X3234" i="2"/>
  <c r="W3234" i="2"/>
  <c r="V3234" i="2"/>
  <c r="U3234" i="2"/>
  <c r="T3234" i="2"/>
  <c r="S3234" i="2"/>
  <c r="R3234" i="2"/>
  <c r="Q3234" i="2"/>
  <c r="P3234" i="2"/>
  <c r="O3234" i="2"/>
  <c r="N3234" i="2"/>
  <c r="M3234" i="2"/>
  <c r="AB3234" i="2" s="1"/>
  <c r="L3234" i="2"/>
  <c r="K3234" i="2"/>
  <c r="J3234" i="2"/>
  <c r="I3234" i="2"/>
  <c r="Y3233" i="2"/>
  <c r="X3233" i="2"/>
  <c r="W3233" i="2"/>
  <c r="V3233" i="2"/>
  <c r="U3233" i="2"/>
  <c r="T3233" i="2"/>
  <c r="S3233" i="2"/>
  <c r="R3233" i="2"/>
  <c r="Q3233" i="2"/>
  <c r="P3233" i="2"/>
  <c r="O3233" i="2"/>
  <c r="N3233" i="2"/>
  <c r="M3233" i="2"/>
  <c r="L3233" i="2"/>
  <c r="K3233" i="2"/>
  <c r="J3233" i="2"/>
  <c r="I3233" i="2"/>
  <c r="Y3232" i="2"/>
  <c r="X3232" i="2"/>
  <c r="W3232" i="2"/>
  <c r="V3232" i="2"/>
  <c r="U3232" i="2"/>
  <c r="T3232" i="2"/>
  <c r="S3232" i="2"/>
  <c r="R3232" i="2"/>
  <c r="Q3232" i="2"/>
  <c r="P3232" i="2"/>
  <c r="O3232" i="2"/>
  <c r="N3232" i="2"/>
  <c r="M3232" i="2"/>
  <c r="L3232" i="2"/>
  <c r="K3232" i="2"/>
  <c r="Z3232" i="2" s="1"/>
  <c r="J3232" i="2"/>
  <c r="I3232" i="2"/>
  <c r="Y3231" i="2"/>
  <c r="X3231" i="2"/>
  <c r="W3231" i="2"/>
  <c r="V3231" i="2"/>
  <c r="U3231" i="2"/>
  <c r="T3231" i="2"/>
  <c r="S3231" i="2"/>
  <c r="R3231" i="2"/>
  <c r="Q3231" i="2"/>
  <c r="P3231" i="2"/>
  <c r="O3231" i="2"/>
  <c r="N3231" i="2"/>
  <c r="M3231" i="2"/>
  <c r="L3231" i="2"/>
  <c r="K3231" i="2"/>
  <c r="J3231" i="2"/>
  <c r="I3231" i="2"/>
  <c r="Y3230" i="2"/>
  <c r="X3230" i="2"/>
  <c r="W3230" i="2"/>
  <c r="V3230" i="2"/>
  <c r="U3230" i="2"/>
  <c r="T3230" i="2"/>
  <c r="S3230" i="2"/>
  <c r="R3230" i="2"/>
  <c r="Q3230" i="2"/>
  <c r="P3230" i="2"/>
  <c r="O3230" i="2"/>
  <c r="N3230" i="2"/>
  <c r="M3230" i="2"/>
  <c r="AB3230" i="2" s="1"/>
  <c r="L3230" i="2"/>
  <c r="K3230" i="2"/>
  <c r="J3230" i="2"/>
  <c r="I3230" i="2"/>
  <c r="Y3229" i="2"/>
  <c r="X3229" i="2"/>
  <c r="W3229" i="2"/>
  <c r="V3229" i="2"/>
  <c r="U3229" i="2"/>
  <c r="T3229" i="2"/>
  <c r="S3229" i="2"/>
  <c r="R3229" i="2"/>
  <c r="Q3229" i="2"/>
  <c r="P3229" i="2"/>
  <c r="O3229" i="2"/>
  <c r="N3229" i="2"/>
  <c r="M3229" i="2"/>
  <c r="L3229" i="2"/>
  <c r="K3229" i="2"/>
  <c r="J3229" i="2"/>
  <c r="I3229" i="2"/>
  <c r="Y3228" i="2"/>
  <c r="X3228" i="2"/>
  <c r="W3228" i="2"/>
  <c r="V3228" i="2"/>
  <c r="U3228" i="2"/>
  <c r="T3228" i="2"/>
  <c r="S3228" i="2"/>
  <c r="R3228" i="2"/>
  <c r="Q3228" i="2"/>
  <c r="P3228" i="2"/>
  <c r="O3228" i="2"/>
  <c r="N3228" i="2"/>
  <c r="M3228" i="2"/>
  <c r="L3228" i="2"/>
  <c r="K3228" i="2"/>
  <c r="Z3228" i="2" s="1"/>
  <c r="J3228" i="2"/>
  <c r="I3228" i="2"/>
  <c r="Y3227" i="2"/>
  <c r="X3227" i="2"/>
  <c r="W3227" i="2"/>
  <c r="V3227" i="2"/>
  <c r="U3227" i="2"/>
  <c r="T3227" i="2"/>
  <c r="S3227" i="2"/>
  <c r="R3227" i="2"/>
  <c r="Q3227" i="2"/>
  <c r="P3227" i="2"/>
  <c r="O3227" i="2"/>
  <c r="N3227" i="2"/>
  <c r="M3227" i="2"/>
  <c r="L3227" i="2"/>
  <c r="K3227" i="2"/>
  <c r="J3227" i="2"/>
  <c r="I3227" i="2"/>
  <c r="Y3226" i="2"/>
  <c r="X3226" i="2"/>
  <c r="W3226" i="2"/>
  <c r="V3226" i="2"/>
  <c r="U3226" i="2"/>
  <c r="T3226" i="2"/>
  <c r="S3226" i="2"/>
  <c r="R3226" i="2"/>
  <c r="Q3226" i="2"/>
  <c r="P3226" i="2"/>
  <c r="O3226" i="2"/>
  <c r="N3226" i="2"/>
  <c r="M3226" i="2"/>
  <c r="AB3226" i="2" s="1"/>
  <c r="L3226" i="2"/>
  <c r="K3226" i="2"/>
  <c r="J3226" i="2"/>
  <c r="I3226" i="2"/>
  <c r="Y3225" i="2"/>
  <c r="X3225" i="2"/>
  <c r="W3225" i="2"/>
  <c r="V3225" i="2"/>
  <c r="U3225" i="2"/>
  <c r="T3225" i="2"/>
  <c r="S3225" i="2"/>
  <c r="R3225" i="2"/>
  <c r="Q3225" i="2"/>
  <c r="P3225" i="2"/>
  <c r="O3225" i="2"/>
  <c r="N3225" i="2"/>
  <c r="M3225" i="2"/>
  <c r="L3225" i="2"/>
  <c r="K3225" i="2"/>
  <c r="J3225" i="2"/>
  <c r="I3225" i="2"/>
  <c r="Y3224" i="2"/>
  <c r="X3224" i="2"/>
  <c r="W3224" i="2"/>
  <c r="V3224" i="2"/>
  <c r="U3224" i="2"/>
  <c r="T3224" i="2"/>
  <c r="S3224" i="2"/>
  <c r="R3224" i="2"/>
  <c r="Q3224" i="2"/>
  <c r="P3224" i="2"/>
  <c r="O3224" i="2"/>
  <c r="N3224" i="2"/>
  <c r="M3224" i="2"/>
  <c r="L3224" i="2"/>
  <c r="K3224" i="2"/>
  <c r="Z3224" i="2" s="1"/>
  <c r="J3224" i="2"/>
  <c r="I3224" i="2"/>
  <c r="Y3223" i="2"/>
  <c r="X3223" i="2"/>
  <c r="W3223" i="2"/>
  <c r="V3223" i="2"/>
  <c r="U3223" i="2"/>
  <c r="T3223" i="2"/>
  <c r="S3223" i="2"/>
  <c r="R3223" i="2"/>
  <c r="Q3223" i="2"/>
  <c r="P3223" i="2"/>
  <c r="AP3223" i="2" s="1"/>
  <c r="O3223" i="2"/>
  <c r="N3223" i="2"/>
  <c r="M3223" i="2"/>
  <c r="L3223" i="2"/>
  <c r="K3223" i="2"/>
  <c r="J3223" i="2"/>
  <c r="I3223" i="2"/>
  <c r="Y3222" i="2"/>
  <c r="X3222" i="2"/>
  <c r="W3222" i="2"/>
  <c r="V3222" i="2"/>
  <c r="U3222" i="2"/>
  <c r="T3222" i="2"/>
  <c r="S3222" i="2"/>
  <c r="R3222" i="2"/>
  <c r="Q3222" i="2"/>
  <c r="P3222" i="2"/>
  <c r="O3222" i="2"/>
  <c r="N3222" i="2"/>
  <c r="M3222" i="2"/>
  <c r="AB3222" i="2" s="1"/>
  <c r="L3222" i="2"/>
  <c r="K3222" i="2"/>
  <c r="J3222" i="2"/>
  <c r="I3222" i="2"/>
  <c r="Y3221" i="2"/>
  <c r="X3221" i="2"/>
  <c r="W3221" i="2"/>
  <c r="V3221" i="2"/>
  <c r="U3221" i="2"/>
  <c r="T3221" i="2"/>
  <c r="S3221" i="2"/>
  <c r="R3221" i="2"/>
  <c r="Q3221" i="2"/>
  <c r="P3221" i="2"/>
  <c r="O3221" i="2"/>
  <c r="N3221" i="2"/>
  <c r="M3221" i="2"/>
  <c r="L3221" i="2"/>
  <c r="K3221" i="2"/>
  <c r="J3221" i="2"/>
  <c r="I3221" i="2"/>
  <c r="Y3220" i="2"/>
  <c r="X3220" i="2"/>
  <c r="W3220" i="2"/>
  <c r="V3220" i="2"/>
  <c r="U3220" i="2"/>
  <c r="T3220" i="2"/>
  <c r="S3220" i="2"/>
  <c r="R3220" i="2"/>
  <c r="Q3220" i="2"/>
  <c r="P3220" i="2"/>
  <c r="O3220" i="2"/>
  <c r="N3220" i="2"/>
  <c r="M3220" i="2"/>
  <c r="L3220" i="2"/>
  <c r="K3220" i="2"/>
  <c r="Z3220" i="2" s="1"/>
  <c r="J3220" i="2"/>
  <c r="I3220" i="2"/>
  <c r="Y3219" i="2"/>
  <c r="X3219" i="2"/>
  <c r="W3219" i="2"/>
  <c r="V3219" i="2"/>
  <c r="U3219" i="2"/>
  <c r="T3219" i="2"/>
  <c r="S3219" i="2"/>
  <c r="R3219" i="2"/>
  <c r="Q3219" i="2"/>
  <c r="P3219" i="2"/>
  <c r="AP3219" i="2" s="1"/>
  <c r="O3219" i="2"/>
  <c r="N3219" i="2"/>
  <c r="M3219" i="2"/>
  <c r="L3219" i="2"/>
  <c r="K3219" i="2"/>
  <c r="J3219" i="2"/>
  <c r="I3219" i="2"/>
  <c r="Y3218" i="2"/>
  <c r="X3218" i="2"/>
  <c r="W3218" i="2"/>
  <c r="V3218" i="2"/>
  <c r="U3218" i="2"/>
  <c r="T3218" i="2"/>
  <c r="S3218" i="2"/>
  <c r="R3218" i="2"/>
  <c r="Q3218" i="2"/>
  <c r="P3218" i="2"/>
  <c r="O3218" i="2"/>
  <c r="N3218" i="2"/>
  <c r="M3218" i="2"/>
  <c r="AB3218" i="2" s="1"/>
  <c r="L3218" i="2"/>
  <c r="K3218" i="2"/>
  <c r="J3218" i="2"/>
  <c r="I3218" i="2"/>
  <c r="Y3217" i="2"/>
  <c r="X3217" i="2"/>
  <c r="W3217" i="2"/>
  <c r="V3217" i="2"/>
  <c r="U3217" i="2"/>
  <c r="T3217" i="2"/>
  <c r="S3217" i="2"/>
  <c r="R3217" i="2"/>
  <c r="Q3217" i="2"/>
  <c r="P3217" i="2"/>
  <c r="O3217" i="2"/>
  <c r="N3217" i="2"/>
  <c r="M3217" i="2"/>
  <c r="L3217" i="2"/>
  <c r="K3217" i="2"/>
  <c r="J3217" i="2"/>
  <c r="I3217" i="2"/>
  <c r="Y3216" i="2"/>
  <c r="X3216" i="2"/>
  <c r="W3216" i="2"/>
  <c r="V3216" i="2"/>
  <c r="U3216" i="2"/>
  <c r="T3216" i="2"/>
  <c r="S3216" i="2"/>
  <c r="R3216" i="2"/>
  <c r="Q3216" i="2"/>
  <c r="P3216" i="2"/>
  <c r="O3216" i="2"/>
  <c r="N3216" i="2"/>
  <c r="M3216" i="2"/>
  <c r="L3216" i="2"/>
  <c r="K3216" i="2"/>
  <c r="J3216" i="2"/>
  <c r="I3216" i="2"/>
  <c r="Y3215" i="2"/>
  <c r="X3215" i="2"/>
  <c r="W3215" i="2"/>
  <c r="V3215" i="2"/>
  <c r="U3215" i="2"/>
  <c r="T3215" i="2"/>
  <c r="S3215" i="2"/>
  <c r="R3215" i="2"/>
  <c r="Q3215" i="2"/>
  <c r="P3215" i="2"/>
  <c r="O3215" i="2"/>
  <c r="N3215" i="2"/>
  <c r="AE3215" i="2" s="1"/>
  <c r="M3215" i="2"/>
  <c r="L3215" i="2"/>
  <c r="K3215" i="2"/>
  <c r="J3215" i="2"/>
  <c r="I3215" i="2"/>
  <c r="Y3214" i="2"/>
  <c r="X3214" i="2"/>
  <c r="W3214" i="2"/>
  <c r="V3214" i="2"/>
  <c r="U3214" i="2"/>
  <c r="T3214" i="2"/>
  <c r="S3214" i="2"/>
  <c r="R3214" i="2"/>
  <c r="Q3214" i="2"/>
  <c r="P3214" i="2"/>
  <c r="O3214" i="2"/>
  <c r="N3214" i="2"/>
  <c r="M3214" i="2"/>
  <c r="L3214" i="2"/>
  <c r="K3214" i="2"/>
  <c r="AO3214" i="2" s="1"/>
  <c r="J3214" i="2"/>
  <c r="I3214" i="2"/>
  <c r="Y3213" i="2"/>
  <c r="X3213" i="2"/>
  <c r="W3213" i="2"/>
  <c r="V3213" i="2"/>
  <c r="U3213" i="2"/>
  <c r="T3213" i="2"/>
  <c r="S3213" i="2"/>
  <c r="R3213" i="2"/>
  <c r="Q3213" i="2"/>
  <c r="P3213" i="2"/>
  <c r="O3213" i="2"/>
  <c r="N3213" i="2"/>
  <c r="M3213" i="2"/>
  <c r="L3213" i="2"/>
  <c r="AA3213" i="2" s="1"/>
  <c r="K3213" i="2"/>
  <c r="J3213" i="2"/>
  <c r="I3213" i="2"/>
  <c r="Y3212" i="2"/>
  <c r="X3212" i="2"/>
  <c r="W3212" i="2"/>
  <c r="V3212" i="2"/>
  <c r="U3212" i="2"/>
  <c r="AQ3212" i="2" s="1"/>
  <c r="T3212" i="2"/>
  <c r="S3212" i="2"/>
  <c r="R3212" i="2"/>
  <c r="Q3212" i="2"/>
  <c r="P3212" i="2"/>
  <c r="O3212" i="2"/>
  <c r="N3212" i="2"/>
  <c r="M3212" i="2"/>
  <c r="AB3212" i="2" s="1"/>
  <c r="L3212" i="2"/>
  <c r="K3212" i="2"/>
  <c r="J3212" i="2"/>
  <c r="I3212" i="2"/>
  <c r="Y3211" i="2"/>
  <c r="X3211" i="2"/>
  <c r="W3211" i="2"/>
  <c r="V3211" i="2"/>
  <c r="U3211" i="2"/>
  <c r="T3211" i="2"/>
  <c r="S3211" i="2"/>
  <c r="R3211" i="2"/>
  <c r="Q3211" i="2"/>
  <c r="P3211" i="2"/>
  <c r="O3211" i="2"/>
  <c r="N3211" i="2"/>
  <c r="AC3211" i="2" s="1"/>
  <c r="M3211" i="2"/>
  <c r="L3211" i="2"/>
  <c r="K3211" i="2"/>
  <c r="J3211" i="2"/>
  <c r="I3211" i="2"/>
  <c r="Y3210" i="2"/>
  <c r="X3210" i="2"/>
  <c r="W3210" i="2"/>
  <c r="V3210" i="2"/>
  <c r="U3210" i="2"/>
  <c r="T3210" i="2"/>
  <c r="S3210" i="2"/>
  <c r="R3210" i="2"/>
  <c r="Q3210" i="2"/>
  <c r="P3210" i="2"/>
  <c r="O3210" i="2"/>
  <c r="N3210" i="2"/>
  <c r="M3210" i="2"/>
  <c r="L3210" i="2"/>
  <c r="K3210" i="2"/>
  <c r="AO3210" i="2" s="1"/>
  <c r="J3210" i="2"/>
  <c r="I3210" i="2"/>
  <c r="Y3209" i="2"/>
  <c r="X3209" i="2"/>
  <c r="W3209" i="2"/>
  <c r="V3209" i="2"/>
  <c r="U3209" i="2"/>
  <c r="T3209" i="2"/>
  <c r="S3209" i="2"/>
  <c r="R3209" i="2"/>
  <c r="Q3209" i="2"/>
  <c r="P3209" i="2"/>
  <c r="O3209" i="2"/>
  <c r="N3209" i="2"/>
  <c r="M3209" i="2"/>
  <c r="L3209" i="2"/>
  <c r="AA3209" i="2" s="1"/>
  <c r="K3209" i="2"/>
  <c r="J3209" i="2"/>
  <c r="I3209" i="2"/>
  <c r="Y3208" i="2"/>
  <c r="X3208" i="2"/>
  <c r="W3208" i="2"/>
  <c r="V3208" i="2"/>
  <c r="U3208" i="2"/>
  <c r="AQ3208" i="2" s="1"/>
  <c r="T3208" i="2"/>
  <c r="S3208" i="2"/>
  <c r="R3208" i="2"/>
  <c r="Q3208" i="2"/>
  <c r="P3208" i="2"/>
  <c r="O3208" i="2"/>
  <c r="N3208" i="2"/>
  <c r="M3208" i="2"/>
  <c r="AB3208" i="2" s="1"/>
  <c r="L3208" i="2"/>
  <c r="K3208" i="2"/>
  <c r="J3208" i="2"/>
  <c r="I3208" i="2"/>
  <c r="Y3207" i="2"/>
  <c r="X3207" i="2"/>
  <c r="W3207" i="2"/>
  <c r="V3207" i="2"/>
  <c r="U3207" i="2"/>
  <c r="T3207" i="2"/>
  <c r="S3207" i="2"/>
  <c r="R3207" i="2"/>
  <c r="Q3207" i="2"/>
  <c r="P3207" i="2"/>
  <c r="O3207" i="2"/>
  <c r="N3207" i="2"/>
  <c r="AC3207" i="2" s="1"/>
  <c r="M3207" i="2"/>
  <c r="L3207" i="2"/>
  <c r="K3207" i="2"/>
  <c r="J3207" i="2"/>
  <c r="I3207" i="2"/>
  <c r="Y3206" i="2"/>
  <c r="X3206" i="2"/>
  <c r="W3206" i="2"/>
  <c r="V3206" i="2"/>
  <c r="U3206" i="2"/>
  <c r="T3206" i="2"/>
  <c r="S3206" i="2"/>
  <c r="R3206" i="2"/>
  <c r="Q3206" i="2"/>
  <c r="P3206" i="2"/>
  <c r="O3206" i="2"/>
  <c r="N3206" i="2"/>
  <c r="M3206" i="2"/>
  <c r="L3206" i="2"/>
  <c r="K3206" i="2"/>
  <c r="AO3206" i="2" s="1"/>
  <c r="J3206" i="2"/>
  <c r="I3206" i="2"/>
  <c r="Y3205" i="2"/>
  <c r="X3205" i="2"/>
  <c r="W3205" i="2"/>
  <c r="V3205" i="2"/>
  <c r="U3205" i="2"/>
  <c r="T3205" i="2"/>
  <c r="S3205" i="2"/>
  <c r="R3205" i="2"/>
  <c r="Q3205" i="2"/>
  <c r="P3205" i="2"/>
  <c r="O3205" i="2"/>
  <c r="N3205" i="2"/>
  <c r="M3205" i="2"/>
  <c r="L3205" i="2"/>
  <c r="AA3205" i="2" s="1"/>
  <c r="K3205" i="2"/>
  <c r="J3205" i="2"/>
  <c r="I3205" i="2"/>
  <c r="Y3204" i="2"/>
  <c r="X3204" i="2"/>
  <c r="W3204" i="2"/>
  <c r="V3204" i="2"/>
  <c r="U3204" i="2"/>
  <c r="AQ3204" i="2" s="1"/>
  <c r="T3204" i="2"/>
  <c r="S3204" i="2"/>
  <c r="R3204" i="2"/>
  <c r="Q3204" i="2"/>
  <c r="P3204" i="2"/>
  <c r="O3204" i="2"/>
  <c r="N3204" i="2"/>
  <c r="M3204" i="2"/>
  <c r="AB3204" i="2" s="1"/>
  <c r="L3204" i="2"/>
  <c r="K3204" i="2"/>
  <c r="J3204" i="2"/>
  <c r="I3204" i="2"/>
  <c r="Y3203" i="2"/>
  <c r="X3203" i="2"/>
  <c r="W3203" i="2"/>
  <c r="V3203" i="2"/>
  <c r="U3203" i="2"/>
  <c r="T3203" i="2"/>
  <c r="S3203" i="2"/>
  <c r="R3203" i="2"/>
  <c r="Q3203" i="2"/>
  <c r="P3203" i="2"/>
  <c r="O3203" i="2"/>
  <c r="N3203" i="2"/>
  <c r="AC3203" i="2" s="1"/>
  <c r="M3203" i="2"/>
  <c r="L3203" i="2"/>
  <c r="K3203" i="2"/>
  <c r="J3203" i="2"/>
  <c r="I3203" i="2"/>
  <c r="Y3202" i="2"/>
  <c r="X3202" i="2"/>
  <c r="W3202" i="2"/>
  <c r="V3202" i="2"/>
  <c r="U3202" i="2"/>
  <c r="T3202" i="2"/>
  <c r="S3202" i="2"/>
  <c r="R3202" i="2"/>
  <c r="Q3202" i="2"/>
  <c r="P3202" i="2"/>
  <c r="O3202" i="2"/>
  <c r="N3202" i="2"/>
  <c r="M3202" i="2"/>
  <c r="L3202" i="2"/>
  <c r="K3202" i="2"/>
  <c r="AO3202" i="2" s="1"/>
  <c r="J3202" i="2"/>
  <c r="I3202" i="2"/>
  <c r="Y3201" i="2"/>
  <c r="X3201" i="2"/>
  <c r="W3201" i="2"/>
  <c r="V3201" i="2"/>
  <c r="U3201" i="2"/>
  <c r="T3201" i="2"/>
  <c r="S3201" i="2"/>
  <c r="R3201" i="2"/>
  <c r="Q3201" i="2"/>
  <c r="P3201" i="2"/>
  <c r="O3201" i="2"/>
  <c r="N3201" i="2"/>
  <c r="M3201" i="2"/>
  <c r="L3201" i="2"/>
  <c r="AA3201" i="2" s="1"/>
  <c r="K3201" i="2"/>
  <c r="J3201" i="2"/>
  <c r="I3201" i="2"/>
  <c r="Y3200" i="2"/>
  <c r="X3200" i="2"/>
  <c r="W3200" i="2"/>
  <c r="V3200" i="2"/>
  <c r="U3200" i="2"/>
  <c r="AQ3200" i="2" s="1"/>
  <c r="T3200" i="2"/>
  <c r="S3200" i="2"/>
  <c r="R3200" i="2"/>
  <c r="Q3200" i="2"/>
  <c r="P3200" i="2"/>
  <c r="O3200" i="2"/>
  <c r="N3200" i="2"/>
  <c r="M3200" i="2"/>
  <c r="AB3200" i="2" s="1"/>
  <c r="L3200" i="2"/>
  <c r="K3200" i="2"/>
  <c r="J3200" i="2"/>
  <c r="I3200" i="2"/>
  <c r="Y3199" i="2"/>
  <c r="X3199" i="2"/>
  <c r="W3199" i="2"/>
  <c r="V3199" i="2"/>
  <c r="U3199" i="2"/>
  <c r="T3199" i="2"/>
  <c r="S3199" i="2"/>
  <c r="R3199" i="2"/>
  <c r="Q3199" i="2"/>
  <c r="P3199" i="2"/>
  <c r="O3199" i="2"/>
  <c r="N3199" i="2"/>
  <c r="AC3199" i="2" s="1"/>
  <c r="M3199" i="2"/>
  <c r="L3199" i="2"/>
  <c r="K3199" i="2"/>
  <c r="J3199" i="2"/>
  <c r="I3199" i="2"/>
  <c r="Y3198" i="2"/>
  <c r="X3198" i="2"/>
  <c r="W3198" i="2"/>
  <c r="AQ3198" i="2" s="1"/>
  <c r="V3198" i="2"/>
  <c r="U3198" i="2"/>
  <c r="T3198" i="2"/>
  <c r="S3198" i="2"/>
  <c r="R3198" i="2"/>
  <c r="Q3198" i="2"/>
  <c r="P3198" i="2"/>
  <c r="O3198" i="2"/>
  <c r="N3198" i="2"/>
  <c r="M3198" i="2"/>
  <c r="L3198" i="2"/>
  <c r="K3198" i="2"/>
  <c r="AO3198" i="2" s="1"/>
  <c r="J3198" i="2"/>
  <c r="I3198" i="2"/>
  <c r="Y3197" i="2"/>
  <c r="X3197" i="2"/>
  <c r="W3197" i="2"/>
  <c r="V3197" i="2"/>
  <c r="U3197" i="2"/>
  <c r="T3197" i="2"/>
  <c r="S3197" i="2"/>
  <c r="R3197" i="2"/>
  <c r="Q3197" i="2"/>
  <c r="P3197" i="2"/>
  <c r="O3197" i="2"/>
  <c r="N3197" i="2"/>
  <c r="M3197" i="2"/>
  <c r="L3197" i="2"/>
  <c r="AA3197" i="2" s="1"/>
  <c r="K3197" i="2"/>
  <c r="J3197" i="2"/>
  <c r="I3197" i="2"/>
  <c r="Y3196" i="2"/>
  <c r="X3196" i="2"/>
  <c r="W3196" i="2"/>
  <c r="V3196" i="2"/>
  <c r="U3196" i="2"/>
  <c r="AQ3196" i="2" s="1"/>
  <c r="T3196" i="2"/>
  <c r="S3196" i="2"/>
  <c r="R3196" i="2"/>
  <c r="Q3196" i="2"/>
  <c r="P3196" i="2"/>
  <c r="O3196" i="2"/>
  <c r="N3196" i="2"/>
  <c r="M3196" i="2"/>
  <c r="AB3196" i="2" s="1"/>
  <c r="L3196" i="2"/>
  <c r="K3196" i="2"/>
  <c r="J3196" i="2"/>
  <c r="I3196" i="2"/>
  <c r="Y3195" i="2"/>
  <c r="X3195" i="2"/>
  <c r="W3195" i="2"/>
  <c r="V3195" i="2"/>
  <c r="U3195" i="2"/>
  <c r="T3195" i="2"/>
  <c r="S3195" i="2"/>
  <c r="R3195" i="2"/>
  <c r="Q3195" i="2"/>
  <c r="P3195" i="2"/>
  <c r="O3195" i="2"/>
  <c r="N3195" i="2"/>
  <c r="AC3195" i="2" s="1"/>
  <c r="M3195" i="2"/>
  <c r="L3195" i="2"/>
  <c r="K3195" i="2"/>
  <c r="J3195" i="2"/>
  <c r="I3195" i="2"/>
  <c r="Y3194" i="2"/>
  <c r="X3194" i="2"/>
  <c r="W3194" i="2"/>
  <c r="AQ3194" i="2" s="1"/>
  <c r="V3194" i="2"/>
  <c r="U3194" i="2"/>
  <c r="T3194" i="2"/>
  <c r="S3194" i="2"/>
  <c r="R3194" i="2"/>
  <c r="Q3194" i="2"/>
  <c r="P3194" i="2"/>
  <c r="O3194" i="2"/>
  <c r="N3194" i="2"/>
  <c r="M3194" i="2"/>
  <c r="L3194" i="2"/>
  <c r="K3194" i="2"/>
  <c r="AO3194" i="2" s="1"/>
  <c r="J3194" i="2"/>
  <c r="I3194" i="2"/>
  <c r="Y3193" i="2"/>
  <c r="X3193" i="2"/>
  <c r="W3193" i="2"/>
  <c r="V3193" i="2"/>
  <c r="U3193" i="2"/>
  <c r="T3193" i="2"/>
  <c r="S3193" i="2"/>
  <c r="R3193" i="2"/>
  <c r="Q3193" i="2"/>
  <c r="P3193" i="2"/>
  <c r="O3193" i="2"/>
  <c r="N3193" i="2"/>
  <c r="M3193" i="2"/>
  <c r="L3193" i="2"/>
  <c r="AA3193" i="2" s="1"/>
  <c r="K3193" i="2"/>
  <c r="J3193" i="2"/>
  <c r="I3193" i="2"/>
  <c r="Y3192" i="2"/>
  <c r="X3192" i="2"/>
  <c r="W3192" i="2"/>
  <c r="V3192" i="2"/>
  <c r="U3192" i="2"/>
  <c r="AQ3192" i="2" s="1"/>
  <c r="T3192" i="2"/>
  <c r="S3192" i="2"/>
  <c r="R3192" i="2"/>
  <c r="Q3192" i="2"/>
  <c r="P3192" i="2"/>
  <c r="O3192" i="2"/>
  <c r="N3192" i="2"/>
  <c r="M3192" i="2"/>
  <c r="AB3192" i="2" s="1"/>
  <c r="L3192" i="2"/>
  <c r="K3192" i="2"/>
  <c r="J3192" i="2"/>
  <c r="I3192" i="2"/>
  <c r="Y3191" i="2"/>
  <c r="X3191" i="2"/>
  <c r="W3191" i="2"/>
  <c r="V3191" i="2"/>
  <c r="U3191" i="2"/>
  <c r="T3191" i="2"/>
  <c r="S3191" i="2"/>
  <c r="R3191" i="2"/>
  <c r="Q3191" i="2"/>
  <c r="P3191" i="2"/>
  <c r="O3191" i="2"/>
  <c r="N3191" i="2"/>
  <c r="AC3191" i="2" s="1"/>
  <c r="M3191" i="2"/>
  <c r="L3191" i="2"/>
  <c r="K3191" i="2"/>
  <c r="J3191" i="2"/>
  <c r="I3191" i="2"/>
  <c r="Y3190" i="2"/>
  <c r="X3190" i="2"/>
  <c r="W3190" i="2"/>
  <c r="AQ3190" i="2" s="1"/>
  <c r="V3190" i="2"/>
  <c r="U3190" i="2"/>
  <c r="T3190" i="2"/>
  <c r="S3190" i="2"/>
  <c r="R3190" i="2"/>
  <c r="Q3190" i="2"/>
  <c r="P3190" i="2"/>
  <c r="O3190" i="2"/>
  <c r="N3190" i="2"/>
  <c r="M3190" i="2"/>
  <c r="L3190" i="2"/>
  <c r="K3190" i="2"/>
  <c r="AO3190" i="2" s="1"/>
  <c r="J3190" i="2"/>
  <c r="I3190" i="2"/>
  <c r="Y3189" i="2"/>
  <c r="X3189" i="2"/>
  <c r="W3189" i="2"/>
  <c r="V3189" i="2"/>
  <c r="U3189" i="2"/>
  <c r="T3189" i="2"/>
  <c r="S3189" i="2"/>
  <c r="R3189" i="2"/>
  <c r="Q3189" i="2"/>
  <c r="P3189" i="2"/>
  <c r="O3189" i="2"/>
  <c r="N3189" i="2"/>
  <c r="M3189" i="2"/>
  <c r="L3189" i="2"/>
  <c r="AA3189" i="2" s="1"/>
  <c r="K3189" i="2"/>
  <c r="J3189" i="2"/>
  <c r="I3189" i="2"/>
  <c r="Y3188" i="2"/>
  <c r="X3188" i="2"/>
  <c r="W3188" i="2"/>
  <c r="V3188" i="2"/>
  <c r="U3188" i="2"/>
  <c r="AQ3188" i="2" s="1"/>
  <c r="T3188" i="2"/>
  <c r="S3188" i="2"/>
  <c r="R3188" i="2"/>
  <c r="Q3188" i="2"/>
  <c r="P3188" i="2"/>
  <c r="O3188" i="2"/>
  <c r="N3188" i="2"/>
  <c r="M3188" i="2"/>
  <c r="AB3188" i="2" s="1"/>
  <c r="L3188" i="2"/>
  <c r="K3188" i="2"/>
  <c r="J3188" i="2"/>
  <c r="I3188" i="2"/>
  <c r="Y3187" i="2"/>
  <c r="X3187" i="2"/>
  <c r="W3187" i="2"/>
  <c r="V3187" i="2"/>
  <c r="U3187" i="2"/>
  <c r="T3187" i="2"/>
  <c r="S3187" i="2"/>
  <c r="R3187" i="2"/>
  <c r="Q3187" i="2"/>
  <c r="P3187" i="2"/>
  <c r="O3187" i="2"/>
  <c r="N3187" i="2"/>
  <c r="AC3187" i="2" s="1"/>
  <c r="M3187" i="2"/>
  <c r="L3187" i="2"/>
  <c r="K3187" i="2"/>
  <c r="J3187" i="2"/>
  <c r="I3187" i="2"/>
  <c r="Y3186" i="2"/>
  <c r="X3186" i="2"/>
  <c r="W3186" i="2"/>
  <c r="AQ3186" i="2" s="1"/>
  <c r="V3186" i="2"/>
  <c r="U3186" i="2"/>
  <c r="T3186" i="2"/>
  <c r="S3186" i="2"/>
  <c r="R3186" i="2"/>
  <c r="Q3186" i="2"/>
  <c r="P3186" i="2"/>
  <c r="O3186" i="2"/>
  <c r="N3186" i="2"/>
  <c r="M3186" i="2"/>
  <c r="L3186" i="2"/>
  <c r="K3186" i="2"/>
  <c r="AO3186" i="2" s="1"/>
  <c r="J3186" i="2"/>
  <c r="I3186" i="2"/>
  <c r="Y3185" i="2"/>
  <c r="X3185" i="2"/>
  <c r="W3185" i="2"/>
  <c r="V3185" i="2"/>
  <c r="U3185" i="2"/>
  <c r="T3185" i="2"/>
  <c r="S3185" i="2"/>
  <c r="R3185" i="2"/>
  <c r="Q3185" i="2"/>
  <c r="P3185" i="2"/>
  <c r="O3185" i="2"/>
  <c r="N3185" i="2"/>
  <c r="M3185" i="2"/>
  <c r="L3185" i="2"/>
  <c r="AA3185" i="2" s="1"/>
  <c r="K3185" i="2"/>
  <c r="J3185" i="2"/>
  <c r="I3185" i="2"/>
  <c r="Y3184" i="2"/>
  <c r="X3184" i="2"/>
  <c r="W3184" i="2"/>
  <c r="V3184" i="2"/>
  <c r="U3184" i="2"/>
  <c r="AQ3184" i="2" s="1"/>
  <c r="T3184" i="2"/>
  <c r="S3184" i="2"/>
  <c r="R3184" i="2"/>
  <c r="Q3184" i="2"/>
  <c r="P3184" i="2"/>
  <c r="O3184" i="2"/>
  <c r="N3184" i="2"/>
  <c r="M3184" i="2"/>
  <c r="AB3184" i="2" s="1"/>
  <c r="L3184" i="2"/>
  <c r="K3184" i="2"/>
  <c r="J3184" i="2"/>
  <c r="I3184" i="2"/>
  <c r="Y3183" i="2"/>
  <c r="X3183" i="2"/>
  <c r="W3183" i="2"/>
  <c r="V3183" i="2"/>
  <c r="U3183" i="2"/>
  <c r="T3183" i="2"/>
  <c r="S3183" i="2"/>
  <c r="R3183" i="2"/>
  <c r="Q3183" i="2"/>
  <c r="P3183" i="2"/>
  <c r="O3183" i="2"/>
  <c r="N3183" i="2"/>
  <c r="AC3183" i="2" s="1"/>
  <c r="M3183" i="2"/>
  <c r="L3183" i="2"/>
  <c r="K3183" i="2"/>
  <c r="J3183" i="2"/>
  <c r="I3183" i="2"/>
  <c r="Y3182" i="2"/>
  <c r="X3182" i="2"/>
  <c r="W3182" i="2"/>
  <c r="AQ3182" i="2" s="1"/>
  <c r="V3182" i="2"/>
  <c r="U3182" i="2"/>
  <c r="T3182" i="2"/>
  <c r="S3182" i="2"/>
  <c r="R3182" i="2"/>
  <c r="Q3182" i="2"/>
  <c r="P3182" i="2"/>
  <c r="O3182" i="2"/>
  <c r="N3182" i="2"/>
  <c r="M3182" i="2"/>
  <c r="L3182" i="2"/>
  <c r="K3182" i="2"/>
  <c r="AO3182" i="2" s="1"/>
  <c r="J3182" i="2"/>
  <c r="I3182" i="2"/>
  <c r="Y3181" i="2"/>
  <c r="X3181" i="2"/>
  <c r="W3181" i="2"/>
  <c r="V3181" i="2"/>
  <c r="U3181" i="2"/>
  <c r="T3181" i="2"/>
  <c r="S3181" i="2"/>
  <c r="R3181" i="2"/>
  <c r="Q3181" i="2"/>
  <c r="P3181" i="2"/>
  <c r="O3181" i="2"/>
  <c r="N3181" i="2"/>
  <c r="M3181" i="2"/>
  <c r="L3181" i="2"/>
  <c r="AA3181" i="2" s="1"/>
  <c r="K3181" i="2"/>
  <c r="J3181" i="2"/>
  <c r="I3181" i="2"/>
  <c r="Y3180" i="2"/>
  <c r="X3180" i="2"/>
  <c r="W3180" i="2"/>
  <c r="V3180" i="2"/>
  <c r="U3180" i="2"/>
  <c r="AQ3180" i="2" s="1"/>
  <c r="T3180" i="2"/>
  <c r="S3180" i="2"/>
  <c r="R3180" i="2"/>
  <c r="Q3180" i="2"/>
  <c r="P3180" i="2"/>
  <c r="O3180" i="2"/>
  <c r="N3180" i="2"/>
  <c r="M3180" i="2"/>
  <c r="AB3180" i="2" s="1"/>
  <c r="L3180" i="2"/>
  <c r="K3180" i="2"/>
  <c r="J3180" i="2"/>
  <c r="I3180" i="2"/>
  <c r="Y3179" i="2"/>
  <c r="X3179" i="2"/>
  <c r="W3179" i="2"/>
  <c r="V3179" i="2"/>
  <c r="U3179" i="2"/>
  <c r="T3179" i="2"/>
  <c r="S3179" i="2"/>
  <c r="R3179" i="2"/>
  <c r="Q3179" i="2"/>
  <c r="P3179" i="2"/>
  <c r="O3179" i="2"/>
  <c r="N3179" i="2"/>
  <c r="M3179" i="2"/>
  <c r="L3179" i="2"/>
  <c r="K3179" i="2"/>
  <c r="J3179" i="2"/>
  <c r="I3179" i="2"/>
  <c r="Y3178" i="2"/>
  <c r="X3178" i="2"/>
  <c r="W3178" i="2"/>
  <c r="V3178" i="2"/>
  <c r="U3178" i="2"/>
  <c r="T3178" i="2"/>
  <c r="S3178" i="2"/>
  <c r="R3178" i="2"/>
  <c r="Q3178" i="2"/>
  <c r="P3178" i="2"/>
  <c r="O3178" i="2"/>
  <c r="N3178" i="2"/>
  <c r="M3178" i="2"/>
  <c r="L3178" i="2"/>
  <c r="K3178" i="2"/>
  <c r="J3178" i="2"/>
  <c r="I3178" i="2"/>
  <c r="Y3177" i="2"/>
  <c r="X3177" i="2"/>
  <c r="W3177" i="2"/>
  <c r="V3177" i="2"/>
  <c r="U3177" i="2"/>
  <c r="T3177" i="2"/>
  <c r="S3177" i="2"/>
  <c r="R3177" i="2"/>
  <c r="Q3177" i="2"/>
  <c r="P3177" i="2"/>
  <c r="AP3177" i="2" s="1"/>
  <c r="O3177" i="2"/>
  <c r="N3177" i="2"/>
  <c r="M3177" i="2"/>
  <c r="L3177" i="2"/>
  <c r="AA3177" i="2" s="1"/>
  <c r="K3177" i="2"/>
  <c r="J3177" i="2"/>
  <c r="I3177" i="2"/>
  <c r="Y3176" i="2"/>
  <c r="X3176" i="2"/>
  <c r="W3176" i="2"/>
  <c r="V3176" i="2"/>
  <c r="U3176" i="2"/>
  <c r="T3176" i="2"/>
  <c r="S3176" i="2"/>
  <c r="R3176" i="2"/>
  <c r="Q3176" i="2"/>
  <c r="P3176" i="2"/>
  <c r="O3176" i="2"/>
  <c r="N3176" i="2"/>
  <c r="M3176" i="2"/>
  <c r="AO3176" i="2" s="1"/>
  <c r="L3176" i="2"/>
  <c r="K3176" i="2"/>
  <c r="J3176" i="2"/>
  <c r="I3176" i="2"/>
  <c r="Y3175" i="2"/>
  <c r="X3175" i="2"/>
  <c r="W3175" i="2"/>
  <c r="V3175" i="2"/>
  <c r="U3175" i="2"/>
  <c r="T3175" i="2"/>
  <c r="S3175" i="2"/>
  <c r="R3175" i="2"/>
  <c r="Q3175" i="2"/>
  <c r="P3175" i="2"/>
  <c r="O3175" i="2"/>
  <c r="N3175" i="2"/>
  <c r="AC3175" i="2" s="1"/>
  <c r="M3175" i="2"/>
  <c r="L3175" i="2"/>
  <c r="K3175" i="2"/>
  <c r="J3175" i="2"/>
  <c r="I3175" i="2"/>
  <c r="Y3174" i="2"/>
  <c r="X3174" i="2"/>
  <c r="W3174" i="2"/>
  <c r="AQ3174" i="2" s="1"/>
  <c r="V3174" i="2"/>
  <c r="U3174" i="2"/>
  <c r="T3174" i="2"/>
  <c r="S3174" i="2"/>
  <c r="R3174" i="2"/>
  <c r="Q3174" i="2"/>
  <c r="P3174" i="2"/>
  <c r="O3174" i="2"/>
  <c r="N3174" i="2"/>
  <c r="M3174" i="2"/>
  <c r="L3174" i="2"/>
  <c r="K3174" i="2"/>
  <c r="AM3174" i="2" s="1"/>
  <c r="J3174" i="2"/>
  <c r="I3174" i="2"/>
  <c r="Y3173" i="2"/>
  <c r="X3173" i="2"/>
  <c r="W3173" i="2"/>
  <c r="V3173" i="2"/>
  <c r="U3173" i="2"/>
  <c r="T3173" i="2"/>
  <c r="S3173" i="2"/>
  <c r="R3173" i="2"/>
  <c r="Q3173" i="2"/>
  <c r="P3173" i="2"/>
  <c r="O3173" i="2"/>
  <c r="N3173" i="2"/>
  <c r="M3173" i="2"/>
  <c r="L3173" i="2"/>
  <c r="AA3173" i="2" s="1"/>
  <c r="K3173" i="2"/>
  <c r="J3173" i="2"/>
  <c r="I3173" i="2"/>
  <c r="Y3172" i="2"/>
  <c r="X3172" i="2"/>
  <c r="W3172" i="2"/>
  <c r="V3172" i="2"/>
  <c r="U3172" i="2"/>
  <c r="T3172" i="2"/>
  <c r="S3172" i="2"/>
  <c r="R3172" i="2"/>
  <c r="Q3172" i="2"/>
  <c r="P3172" i="2"/>
  <c r="O3172" i="2"/>
  <c r="N3172" i="2"/>
  <c r="M3172" i="2"/>
  <c r="AC3172" i="2" s="1"/>
  <c r="L3172" i="2"/>
  <c r="K3172" i="2"/>
  <c r="J3172" i="2"/>
  <c r="I3172" i="2"/>
  <c r="Y3171" i="2"/>
  <c r="X3171" i="2"/>
  <c r="W3171" i="2"/>
  <c r="V3171" i="2"/>
  <c r="U3171" i="2"/>
  <c r="T3171" i="2"/>
  <c r="S3171" i="2"/>
  <c r="R3171" i="2"/>
  <c r="Q3171" i="2"/>
  <c r="P3171" i="2"/>
  <c r="O3171" i="2"/>
  <c r="N3171" i="2"/>
  <c r="AC3171" i="2" s="1"/>
  <c r="M3171" i="2"/>
  <c r="L3171" i="2"/>
  <c r="K3171" i="2"/>
  <c r="J3171" i="2"/>
  <c r="I3171" i="2"/>
  <c r="Y3170" i="2"/>
  <c r="X3170" i="2"/>
  <c r="W3170" i="2"/>
  <c r="AQ3170" i="2" s="1"/>
  <c r="V3170" i="2"/>
  <c r="U3170" i="2"/>
  <c r="T3170" i="2"/>
  <c r="S3170" i="2"/>
  <c r="R3170" i="2"/>
  <c r="Q3170" i="2"/>
  <c r="P3170" i="2"/>
  <c r="O3170" i="2"/>
  <c r="N3170" i="2"/>
  <c r="M3170" i="2"/>
  <c r="L3170" i="2"/>
  <c r="K3170" i="2"/>
  <c r="AM3170" i="2" s="1"/>
  <c r="J3170" i="2"/>
  <c r="I3170" i="2"/>
  <c r="Y3169" i="2"/>
  <c r="X3169" i="2"/>
  <c r="W3169" i="2"/>
  <c r="V3169" i="2"/>
  <c r="U3169" i="2"/>
  <c r="T3169" i="2"/>
  <c r="S3169" i="2"/>
  <c r="R3169" i="2"/>
  <c r="Q3169" i="2"/>
  <c r="P3169" i="2"/>
  <c r="AP3169" i="2" s="1"/>
  <c r="O3169" i="2"/>
  <c r="N3169" i="2"/>
  <c r="M3169" i="2"/>
  <c r="L3169" i="2"/>
  <c r="AL3169" i="2" s="1"/>
  <c r="K3169" i="2"/>
  <c r="J3169" i="2"/>
  <c r="I3169" i="2"/>
  <c r="Y3168" i="2"/>
  <c r="X3168" i="2"/>
  <c r="W3168" i="2"/>
  <c r="V3168" i="2"/>
  <c r="U3168" i="2"/>
  <c r="T3168" i="2"/>
  <c r="S3168" i="2"/>
  <c r="R3168" i="2"/>
  <c r="Q3168" i="2"/>
  <c r="P3168" i="2"/>
  <c r="O3168" i="2"/>
  <c r="N3168" i="2"/>
  <c r="M3168" i="2"/>
  <c r="AB3168" i="2" s="1"/>
  <c r="L3168" i="2"/>
  <c r="K3168" i="2"/>
  <c r="J3168" i="2"/>
  <c r="I3168" i="2"/>
  <c r="Y3167" i="2"/>
  <c r="X3167" i="2"/>
  <c r="W3167" i="2"/>
  <c r="V3167" i="2"/>
  <c r="U3167" i="2"/>
  <c r="T3167" i="2"/>
  <c r="S3167" i="2"/>
  <c r="R3167" i="2"/>
  <c r="Q3167" i="2"/>
  <c r="P3167" i="2"/>
  <c r="O3167" i="2"/>
  <c r="N3167" i="2"/>
  <c r="AC3167" i="2" s="1"/>
  <c r="M3167" i="2"/>
  <c r="L3167" i="2"/>
  <c r="K3167" i="2"/>
  <c r="J3167" i="2"/>
  <c r="I3167" i="2"/>
  <c r="Y3166" i="2"/>
  <c r="X3166" i="2"/>
  <c r="W3166" i="2"/>
  <c r="AQ3166" i="2" s="1"/>
  <c r="V3166" i="2"/>
  <c r="U3166" i="2"/>
  <c r="T3166" i="2"/>
  <c r="S3166" i="2"/>
  <c r="R3166" i="2"/>
  <c r="Q3166" i="2"/>
  <c r="P3166" i="2"/>
  <c r="O3166" i="2"/>
  <c r="N3166" i="2"/>
  <c r="M3166" i="2"/>
  <c r="L3166" i="2"/>
  <c r="K3166" i="2"/>
  <c r="AM3166" i="2" s="1"/>
  <c r="J3166" i="2"/>
  <c r="I3166" i="2"/>
  <c r="Y3165" i="2"/>
  <c r="X3165" i="2"/>
  <c r="W3165" i="2"/>
  <c r="V3165" i="2"/>
  <c r="U3165" i="2"/>
  <c r="T3165" i="2"/>
  <c r="S3165" i="2"/>
  <c r="R3165" i="2"/>
  <c r="Q3165" i="2"/>
  <c r="P3165" i="2"/>
  <c r="O3165" i="2"/>
  <c r="N3165" i="2"/>
  <c r="M3165" i="2"/>
  <c r="L3165" i="2"/>
  <c r="AL3165" i="2" s="1"/>
  <c r="K3165" i="2"/>
  <c r="J3165" i="2"/>
  <c r="I3165" i="2"/>
  <c r="Y3164" i="2"/>
  <c r="X3164" i="2"/>
  <c r="W3164" i="2"/>
  <c r="V3164" i="2"/>
  <c r="U3164" i="2"/>
  <c r="T3164" i="2"/>
  <c r="S3164" i="2"/>
  <c r="R3164" i="2"/>
  <c r="Q3164" i="2"/>
  <c r="P3164" i="2"/>
  <c r="O3164" i="2"/>
  <c r="N3164" i="2"/>
  <c r="M3164" i="2"/>
  <c r="AO3164" i="2" s="1"/>
  <c r="L3164" i="2"/>
  <c r="K3164" i="2"/>
  <c r="J3164" i="2"/>
  <c r="I3164" i="2"/>
  <c r="Y3163" i="2"/>
  <c r="X3163" i="2"/>
  <c r="W3163" i="2"/>
  <c r="V3163" i="2"/>
  <c r="U3163" i="2"/>
  <c r="T3163" i="2"/>
  <c r="S3163" i="2"/>
  <c r="R3163" i="2"/>
  <c r="Q3163" i="2"/>
  <c r="P3163" i="2"/>
  <c r="O3163" i="2"/>
  <c r="N3163" i="2"/>
  <c r="AC3163" i="2" s="1"/>
  <c r="M3163" i="2"/>
  <c r="L3163" i="2"/>
  <c r="K3163" i="2"/>
  <c r="J3163" i="2"/>
  <c r="I3163" i="2"/>
  <c r="Y3162" i="2"/>
  <c r="X3162" i="2"/>
  <c r="W3162" i="2"/>
  <c r="AQ3162" i="2" s="1"/>
  <c r="V3162" i="2"/>
  <c r="U3162" i="2"/>
  <c r="T3162" i="2"/>
  <c r="S3162" i="2"/>
  <c r="R3162" i="2"/>
  <c r="Q3162" i="2"/>
  <c r="P3162" i="2"/>
  <c r="O3162" i="2"/>
  <c r="N3162" i="2"/>
  <c r="M3162" i="2"/>
  <c r="L3162" i="2"/>
  <c r="K3162" i="2"/>
  <c r="AM3162" i="2" s="1"/>
  <c r="J3162" i="2"/>
  <c r="I3162" i="2"/>
  <c r="Y3161" i="2"/>
  <c r="X3161" i="2"/>
  <c r="W3161" i="2"/>
  <c r="V3161" i="2"/>
  <c r="U3161" i="2"/>
  <c r="T3161" i="2"/>
  <c r="S3161" i="2"/>
  <c r="R3161" i="2"/>
  <c r="Q3161" i="2"/>
  <c r="P3161" i="2"/>
  <c r="O3161" i="2"/>
  <c r="N3161" i="2"/>
  <c r="M3161" i="2"/>
  <c r="L3161" i="2"/>
  <c r="AN3161" i="2" s="1"/>
  <c r="K3161" i="2"/>
  <c r="J3161" i="2"/>
  <c r="I3161" i="2"/>
  <c r="Y3160" i="2"/>
  <c r="X3160" i="2"/>
  <c r="W3160" i="2"/>
  <c r="V3160" i="2"/>
  <c r="U3160" i="2"/>
  <c r="T3160" i="2"/>
  <c r="S3160" i="2"/>
  <c r="R3160" i="2"/>
  <c r="Q3160" i="2"/>
  <c r="P3160" i="2"/>
  <c r="O3160" i="2"/>
  <c r="N3160" i="2"/>
  <c r="M3160" i="2"/>
  <c r="AO3160" i="2" s="1"/>
  <c r="L3160" i="2"/>
  <c r="K3160" i="2"/>
  <c r="J3160" i="2"/>
  <c r="I3160" i="2"/>
  <c r="Y3159" i="2"/>
  <c r="X3159" i="2"/>
  <c r="W3159" i="2"/>
  <c r="V3159" i="2"/>
  <c r="U3159" i="2"/>
  <c r="T3159" i="2"/>
  <c r="S3159" i="2"/>
  <c r="R3159" i="2"/>
  <c r="Q3159" i="2"/>
  <c r="P3159" i="2"/>
  <c r="O3159" i="2"/>
  <c r="N3159" i="2"/>
  <c r="AC3159" i="2" s="1"/>
  <c r="M3159" i="2"/>
  <c r="L3159" i="2"/>
  <c r="K3159" i="2"/>
  <c r="J3159" i="2"/>
  <c r="I3159" i="2"/>
  <c r="Y3158" i="2"/>
  <c r="X3158" i="2"/>
  <c r="W3158" i="2"/>
  <c r="AQ3158" i="2" s="1"/>
  <c r="V3158" i="2"/>
  <c r="U3158" i="2"/>
  <c r="T3158" i="2"/>
  <c r="S3158" i="2"/>
  <c r="R3158" i="2"/>
  <c r="Q3158" i="2"/>
  <c r="P3158" i="2"/>
  <c r="O3158" i="2"/>
  <c r="N3158" i="2"/>
  <c r="M3158" i="2"/>
  <c r="L3158" i="2"/>
  <c r="K3158" i="2"/>
  <c r="AM3158" i="2" s="1"/>
  <c r="J3158" i="2"/>
  <c r="I3158" i="2"/>
  <c r="Y3157" i="2"/>
  <c r="X3157" i="2"/>
  <c r="W3157" i="2"/>
  <c r="V3157" i="2"/>
  <c r="U3157" i="2"/>
  <c r="T3157" i="2"/>
  <c r="S3157" i="2"/>
  <c r="R3157" i="2"/>
  <c r="Q3157" i="2"/>
  <c r="P3157" i="2"/>
  <c r="O3157" i="2"/>
  <c r="N3157" i="2"/>
  <c r="M3157" i="2"/>
  <c r="L3157" i="2"/>
  <c r="AN3157" i="2" s="1"/>
  <c r="K3157" i="2"/>
  <c r="J3157" i="2"/>
  <c r="I3157" i="2"/>
  <c r="Y3156" i="2"/>
  <c r="X3156" i="2"/>
  <c r="W3156" i="2"/>
  <c r="V3156" i="2"/>
  <c r="U3156" i="2"/>
  <c r="T3156" i="2"/>
  <c r="S3156" i="2"/>
  <c r="R3156" i="2"/>
  <c r="Q3156" i="2"/>
  <c r="P3156" i="2"/>
  <c r="O3156" i="2"/>
  <c r="N3156" i="2"/>
  <c r="M3156" i="2"/>
  <c r="AG3156" i="2" s="1"/>
  <c r="L3156" i="2"/>
  <c r="K3156" i="2"/>
  <c r="J3156" i="2"/>
  <c r="I3156" i="2"/>
  <c r="Y3155" i="2"/>
  <c r="X3155" i="2"/>
  <c r="W3155" i="2"/>
  <c r="V3155" i="2"/>
  <c r="U3155" i="2"/>
  <c r="T3155" i="2"/>
  <c r="S3155" i="2"/>
  <c r="R3155" i="2"/>
  <c r="Q3155" i="2"/>
  <c r="P3155" i="2"/>
  <c r="O3155" i="2"/>
  <c r="N3155" i="2"/>
  <c r="AC3155" i="2" s="1"/>
  <c r="M3155" i="2"/>
  <c r="L3155" i="2"/>
  <c r="K3155" i="2"/>
  <c r="J3155" i="2"/>
  <c r="I3155" i="2"/>
  <c r="Y3154" i="2"/>
  <c r="X3154" i="2"/>
  <c r="W3154" i="2"/>
  <c r="AQ3154" i="2" s="1"/>
  <c r="V3154" i="2"/>
  <c r="U3154" i="2"/>
  <c r="T3154" i="2"/>
  <c r="S3154" i="2"/>
  <c r="R3154" i="2"/>
  <c r="Q3154" i="2"/>
  <c r="P3154" i="2"/>
  <c r="O3154" i="2"/>
  <c r="N3154" i="2"/>
  <c r="M3154" i="2"/>
  <c r="L3154" i="2"/>
  <c r="K3154" i="2"/>
  <c r="AM3154" i="2" s="1"/>
  <c r="J3154" i="2"/>
  <c r="I3154" i="2"/>
  <c r="Y3153" i="2"/>
  <c r="X3153" i="2"/>
  <c r="W3153" i="2"/>
  <c r="V3153" i="2"/>
  <c r="U3153" i="2"/>
  <c r="T3153" i="2"/>
  <c r="S3153" i="2"/>
  <c r="R3153" i="2"/>
  <c r="Q3153" i="2"/>
  <c r="P3153" i="2"/>
  <c r="O3153" i="2"/>
  <c r="N3153" i="2"/>
  <c r="M3153" i="2"/>
  <c r="L3153" i="2"/>
  <c r="AN3153" i="2" s="1"/>
  <c r="K3153" i="2"/>
  <c r="J3153" i="2"/>
  <c r="I3153" i="2"/>
  <c r="Y3152" i="2"/>
  <c r="X3152" i="2"/>
  <c r="W3152" i="2"/>
  <c r="V3152" i="2"/>
  <c r="U3152" i="2"/>
  <c r="T3152" i="2"/>
  <c r="S3152" i="2"/>
  <c r="R3152" i="2"/>
  <c r="Q3152" i="2"/>
  <c r="P3152" i="2"/>
  <c r="O3152" i="2"/>
  <c r="N3152" i="2"/>
  <c r="M3152" i="2"/>
  <c r="AK3152" i="2" s="1"/>
  <c r="L3152" i="2"/>
  <c r="K3152" i="2"/>
  <c r="J3152" i="2"/>
  <c r="I3152" i="2"/>
  <c r="Y3151" i="2"/>
  <c r="X3151" i="2"/>
  <c r="W3151" i="2"/>
  <c r="V3151" i="2"/>
  <c r="U3151" i="2"/>
  <c r="T3151" i="2"/>
  <c r="S3151" i="2"/>
  <c r="R3151" i="2"/>
  <c r="Q3151" i="2"/>
  <c r="P3151" i="2"/>
  <c r="O3151" i="2"/>
  <c r="N3151" i="2"/>
  <c r="AC3151" i="2" s="1"/>
  <c r="M3151" i="2"/>
  <c r="L3151" i="2"/>
  <c r="K3151" i="2"/>
  <c r="J3151" i="2"/>
  <c r="I3151" i="2"/>
  <c r="Y3150" i="2"/>
  <c r="X3150" i="2"/>
  <c r="W3150" i="2"/>
  <c r="AQ3150" i="2" s="1"/>
  <c r="V3150" i="2"/>
  <c r="U3150" i="2"/>
  <c r="T3150" i="2"/>
  <c r="S3150" i="2"/>
  <c r="R3150" i="2"/>
  <c r="Q3150" i="2"/>
  <c r="P3150" i="2"/>
  <c r="O3150" i="2"/>
  <c r="N3150" i="2"/>
  <c r="M3150" i="2"/>
  <c r="L3150" i="2"/>
  <c r="K3150" i="2"/>
  <c r="AM3150" i="2" s="1"/>
  <c r="J3150" i="2"/>
  <c r="I3150" i="2"/>
  <c r="Y3149" i="2"/>
  <c r="X3149" i="2"/>
  <c r="W3149" i="2"/>
  <c r="V3149" i="2"/>
  <c r="U3149" i="2"/>
  <c r="T3149" i="2"/>
  <c r="S3149" i="2"/>
  <c r="R3149" i="2"/>
  <c r="Q3149" i="2"/>
  <c r="P3149" i="2"/>
  <c r="O3149" i="2"/>
  <c r="N3149" i="2"/>
  <c r="M3149" i="2"/>
  <c r="L3149" i="2"/>
  <c r="AN3149" i="2" s="1"/>
  <c r="K3149" i="2"/>
  <c r="J3149" i="2"/>
  <c r="I3149" i="2"/>
  <c r="Y3148" i="2"/>
  <c r="X3148" i="2"/>
  <c r="W3148" i="2"/>
  <c r="V3148" i="2"/>
  <c r="U3148" i="2"/>
  <c r="T3148" i="2"/>
  <c r="S3148" i="2"/>
  <c r="R3148" i="2"/>
  <c r="Q3148" i="2"/>
  <c r="P3148" i="2"/>
  <c r="O3148" i="2"/>
  <c r="N3148" i="2"/>
  <c r="M3148" i="2"/>
  <c r="AB3148" i="2" s="1"/>
  <c r="L3148" i="2"/>
  <c r="K3148" i="2"/>
  <c r="J3148" i="2"/>
  <c r="I3148" i="2"/>
  <c r="Y3147" i="2"/>
  <c r="X3147" i="2"/>
  <c r="W3147" i="2"/>
  <c r="V3147" i="2"/>
  <c r="U3147" i="2"/>
  <c r="T3147" i="2"/>
  <c r="S3147" i="2"/>
  <c r="R3147" i="2"/>
  <c r="Q3147" i="2"/>
  <c r="P3147" i="2"/>
  <c r="O3147" i="2"/>
  <c r="N3147" i="2"/>
  <c r="AC3147" i="2" s="1"/>
  <c r="M3147" i="2"/>
  <c r="L3147" i="2"/>
  <c r="K3147" i="2"/>
  <c r="J3147" i="2"/>
  <c r="I3147" i="2"/>
  <c r="Y3146" i="2"/>
  <c r="X3146" i="2"/>
  <c r="W3146" i="2"/>
  <c r="AQ3146" i="2" s="1"/>
  <c r="V3146" i="2"/>
  <c r="U3146" i="2"/>
  <c r="T3146" i="2"/>
  <c r="S3146" i="2"/>
  <c r="R3146" i="2"/>
  <c r="Q3146" i="2"/>
  <c r="P3146" i="2"/>
  <c r="O3146" i="2"/>
  <c r="N3146" i="2"/>
  <c r="M3146" i="2"/>
  <c r="L3146" i="2"/>
  <c r="K3146" i="2"/>
  <c r="AM3146" i="2" s="1"/>
  <c r="J3146" i="2"/>
  <c r="I3146" i="2"/>
  <c r="Y3145" i="2"/>
  <c r="X3145" i="2"/>
  <c r="W3145" i="2"/>
  <c r="V3145" i="2"/>
  <c r="U3145" i="2"/>
  <c r="T3145" i="2"/>
  <c r="S3145" i="2"/>
  <c r="R3145" i="2"/>
  <c r="Q3145" i="2"/>
  <c r="P3145" i="2"/>
  <c r="O3145" i="2"/>
  <c r="N3145" i="2"/>
  <c r="M3145" i="2"/>
  <c r="L3145" i="2"/>
  <c r="AL3145" i="2" s="1"/>
  <c r="K3145" i="2"/>
  <c r="J3145" i="2"/>
  <c r="I3145" i="2"/>
  <c r="Y3144" i="2"/>
  <c r="X3144" i="2"/>
  <c r="W3144" i="2"/>
  <c r="V3144" i="2"/>
  <c r="U3144" i="2"/>
  <c r="T3144" i="2"/>
  <c r="S3144" i="2"/>
  <c r="R3144" i="2"/>
  <c r="Q3144" i="2"/>
  <c r="P3144" i="2"/>
  <c r="O3144" i="2"/>
  <c r="N3144" i="2"/>
  <c r="M3144" i="2"/>
  <c r="AG3144" i="2" s="1"/>
  <c r="L3144" i="2"/>
  <c r="K3144" i="2"/>
  <c r="J3144" i="2"/>
  <c r="I3144" i="2"/>
  <c r="Y3143" i="2"/>
  <c r="X3143" i="2"/>
  <c r="W3143" i="2"/>
  <c r="V3143" i="2"/>
  <c r="U3143" i="2"/>
  <c r="T3143" i="2"/>
  <c r="S3143" i="2"/>
  <c r="R3143" i="2"/>
  <c r="Q3143" i="2"/>
  <c r="P3143" i="2"/>
  <c r="O3143" i="2"/>
  <c r="N3143" i="2"/>
  <c r="AC3143" i="2" s="1"/>
  <c r="M3143" i="2"/>
  <c r="L3143" i="2"/>
  <c r="K3143" i="2"/>
  <c r="J3143" i="2"/>
  <c r="I3143" i="2"/>
  <c r="Y3142" i="2"/>
  <c r="X3142" i="2"/>
  <c r="W3142" i="2"/>
  <c r="V3142" i="2"/>
  <c r="U3142" i="2"/>
  <c r="T3142" i="2"/>
  <c r="S3142" i="2"/>
  <c r="R3142" i="2"/>
  <c r="Q3142" i="2"/>
  <c r="P3142" i="2"/>
  <c r="O3142" i="2"/>
  <c r="N3142" i="2"/>
  <c r="M3142" i="2"/>
  <c r="L3142" i="2"/>
  <c r="K3142" i="2"/>
  <c r="AA3142" i="2" s="1"/>
  <c r="J3142" i="2"/>
  <c r="I3142" i="2"/>
  <c r="Y3141" i="2"/>
  <c r="X3141" i="2"/>
  <c r="W3141" i="2"/>
  <c r="AL3141" i="2" s="1"/>
  <c r="V3141" i="2"/>
  <c r="U3141" i="2"/>
  <c r="T3141" i="2"/>
  <c r="S3141" i="2"/>
  <c r="R3141" i="2"/>
  <c r="Q3141" i="2"/>
  <c r="P3141" i="2"/>
  <c r="O3141" i="2"/>
  <c r="N3141" i="2"/>
  <c r="AB3141" i="2" s="1"/>
  <c r="M3141" i="2"/>
  <c r="L3141" i="2"/>
  <c r="K3141" i="2"/>
  <c r="J3141" i="2"/>
  <c r="I3141" i="2"/>
  <c r="Y3140" i="2"/>
  <c r="X3140" i="2"/>
  <c r="W3140" i="2"/>
  <c r="V3140" i="2"/>
  <c r="U3140" i="2"/>
  <c r="T3140" i="2"/>
  <c r="S3140" i="2"/>
  <c r="R3140" i="2"/>
  <c r="Q3140" i="2"/>
  <c r="P3140" i="2"/>
  <c r="O3140" i="2"/>
  <c r="N3140" i="2"/>
  <c r="M3140" i="2"/>
  <c r="L3140" i="2"/>
  <c r="K3140" i="2"/>
  <c r="AI3140" i="2" s="1"/>
  <c r="J3140" i="2"/>
  <c r="I3140" i="2"/>
  <c r="Y3139" i="2"/>
  <c r="X3139" i="2"/>
  <c r="W3139" i="2"/>
  <c r="V3139" i="2"/>
  <c r="U3139" i="2"/>
  <c r="T3139" i="2"/>
  <c r="S3139" i="2"/>
  <c r="R3139" i="2"/>
  <c r="Q3139" i="2"/>
  <c r="P3139" i="2"/>
  <c r="O3139" i="2"/>
  <c r="N3139" i="2"/>
  <c r="M3139" i="2"/>
  <c r="L3139" i="2"/>
  <c r="K3139" i="2"/>
  <c r="J3139" i="2"/>
  <c r="I3139" i="2"/>
  <c r="Y3138" i="2"/>
  <c r="X3138" i="2"/>
  <c r="W3138" i="2"/>
  <c r="V3138" i="2"/>
  <c r="U3138" i="2"/>
  <c r="T3138" i="2"/>
  <c r="S3138" i="2"/>
  <c r="R3138" i="2"/>
  <c r="Q3138" i="2"/>
  <c r="P3138" i="2"/>
  <c r="O3138" i="2"/>
  <c r="N3138" i="2"/>
  <c r="M3138" i="2"/>
  <c r="L3138" i="2"/>
  <c r="K3138" i="2"/>
  <c r="J3138" i="2"/>
  <c r="I3138" i="2"/>
  <c r="Y3137" i="2"/>
  <c r="X3137" i="2"/>
  <c r="W3137" i="2"/>
  <c r="V3137" i="2"/>
  <c r="U3137" i="2"/>
  <c r="T3137" i="2"/>
  <c r="S3137" i="2"/>
  <c r="R3137" i="2"/>
  <c r="Q3137" i="2"/>
  <c r="P3137" i="2"/>
  <c r="O3137" i="2"/>
  <c r="N3137" i="2"/>
  <c r="M3137" i="2"/>
  <c r="L3137" i="2"/>
  <c r="K3137" i="2"/>
  <c r="J3137" i="2"/>
  <c r="I3137" i="2"/>
  <c r="Y3136" i="2"/>
  <c r="X3136" i="2"/>
  <c r="W3136" i="2"/>
  <c r="V3136" i="2"/>
  <c r="U3136" i="2"/>
  <c r="T3136" i="2"/>
  <c r="S3136" i="2"/>
  <c r="R3136" i="2"/>
  <c r="Q3136" i="2"/>
  <c r="P3136" i="2"/>
  <c r="O3136" i="2"/>
  <c r="N3136" i="2"/>
  <c r="M3136" i="2"/>
  <c r="L3136" i="2"/>
  <c r="K3136" i="2"/>
  <c r="J3136" i="2"/>
  <c r="I3136" i="2"/>
  <c r="Y3135" i="2"/>
  <c r="X3135" i="2"/>
  <c r="W3135" i="2"/>
  <c r="V3135" i="2"/>
  <c r="U3135" i="2"/>
  <c r="T3135" i="2"/>
  <c r="S3135" i="2"/>
  <c r="R3135" i="2"/>
  <c r="Q3135" i="2"/>
  <c r="P3135" i="2"/>
  <c r="AP3135" i="2" s="1"/>
  <c r="O3135" i="2"/>
  <c r="N3135" i="2"/>
  <c r="M3135" i="2"/>
  <c r="L3135" i="2"/>
  <c r="K3135" i="2"/>
  <c r="J3135" i="2"/>
  <c r="I3135" i="2"/>
  <c r="Y3134" i="2"/>
  <c r="X3134" i="2"/>
  <c r="W3134" i="2"/>
  <c r="V3134" i="2"/>
  <c r="U3134" i="2"/>
  <c r="T3134" i="2"/>
  <c r="S3134" i="2"/>
  <c r="R3134" i="2"/>
  <c r="Q3134" i="2"/>
  <c r="P3134" i="2"/>
  <c r="O3134" i="2"/>
  <c r="N3134" i="2"/>
  <c r="M3134" i="2"/>
  <c r="L3134" i="2"/>
  <c r="K3134" i="2"/>
  <c r="J3134" i="2"/>
  <c r="I3134" i="2"/>
  <c r="Y3133" i="2"/>
  <c r="X3133" i="2"/>
  <c r="W3133" i="2"/>
  <c r="V3133" i="2"/>
  <c r="U3133" i="2"/>
  <c r="T3133" i="2"/>
  <c r="S3133" i="2"/>
  <c r="R3133" i="2"/>
  <c r="Q3133" i="2"/>
  <c r="P3133" i="2"/>
  <c r="O3133" i="2"/>
  <c r="N3133" i="2"/>
  <c r="M3133" i="2"/>
  <c r="L3133" i="2"/>
  <c r="K3133" i="2"/>
  <c r="J3133" i="2"/>
  <c r="I3133" i="2"/>
  <c r="Y3132" i="2"/>
  <c r="X3132" i="2"/>
  <c r="W3132" i="2"/>
  <c r="V3132" i="2"/>
  <c r="U3132" i="2"/>
  <c r="T3132" i="2"/>
  <c r="S3132" i="2"/>
  <c r="R3132" i="2"/>
  <c r="Q3132" i="2"/>
  <c r="P3132" i="2"/>
  <c r="O3132" i="2"/>
  <c r="N3132" i="2"/>
  <c r="M3132" i="2"/>
  <c r="L3132" i="2"/>
  <c r="K3132" i="2"/>
  <c r="J3132" i="2"/>
  <c r="I3132" i="2"/>
  <c r="Y3131" i="2"/>
  <c r="X3131" i="2"/>
  <c r="W3131" i="2"/>
  <c r="V3131" i="2"/>
  <c r="U3131" i="2"/>
  <c r="T3131" i="2"/>
  <c r="S3131" i="2"/>
  <c r="R3131" i="2"/>
  <c r="Q3131" i="2"/>
  <c r="P3131" i="2"/>
  <c r="AP3131" i="2" s="1"/>
  <c r="O3131" i="2"/>
  <c r="N3131" i="2"/>
  <c r="M3131" i="2"/>
  <c r="L3131" i="2"/>
  <c r="K3131" i="2"/>
  <c r="J3131" i="2"/>
  <c r="I3131" i="2"/>
  <c r="Y3130" i="2"/>
  <c r="X3130" i="2"/>
  <c r="W3130" i="2"/>
  <c r="V3130" i="2"/>
  <c r="U3130" i="2"/>
  <c r="T3130" i="2"/>
  <c r="S3130" i="2"/>
  <c r="R3130" i="2"/>
  <c r="Q3130" i="2"/>
  <c r="P3130" i="2"/>
  <c r="O3130" i="2"/>
  <c r="N3130" i="2"/>
  <c r="M3130" i="2"/>
  <c r="L3130" i="2"/>
  <c r="K3130" i="2"/>
  <c r="J3130" i="2"/>
  <c r="I3130" i="2"/>
  <c r="Y3129" i="2"/>
  <c r="X3129" i="2"/>
  <c r="W3129" i="2"/>
  <c r="V3129" i="2"/>
  <c r="U3129" i="2"/>
  <c r="T3129" i="2"/>
  <c r="S3129" i="2"/>
  <c r="R3129" i="2"/>
  <c r="Q3129" i="2"/>
  <c r="P3129" i="2"/>
  <c r="O3129" i="2"/>
  <c r="N3129" i="2"/>
  <c r="M3129" i="2"/>
  <c r="L3129" i="2"/>
  <c r="K3129" i="2"/>
  <c r="J3129" i="2"/>
  <c r="I3129" i="2"/>
  <c r="Y3128" i="2"/>
  <c r="X3128" i="2"/>
  <c r="W3128" i="2"/>
  <c r="V3128" i="2"/>
  <c r="U3128" i="2"/>
  <c r="T3128" i="2"/>
  <c r="S3128" i="2"/>
  <c r="R3128" i="2"/>
  <c r="Q3128" i="2"/>
  <c r="P3128" i="2"/>
  <c r="O3128" i="2"/>
  <c r="N3128" i="2"/>
  <c r="M3128" i="2"/>
  <c r="L3128" i="2"/>
  <c r="K3128" i="2"/>
  <c r="J3128" i="2"/>
  <c r="I3128" i="2"/>
  <c r="Y3127" i="2"/>
  <c r="X3127" i="2"/>
  <c r="W3127" i="2"/>
  <c r="V3127" i="2"/>
  <c r="U3127" i="2"/>
  <c r="T3127" i="2"/>
  <c r="S3127" i="2"/>
  <c r="R3127" i="2"/>
  <c r="Q3127" i="2"/>
  <c r="P3127" i="2"/>
  <c r="AP3127" i="2" s="1"/>
  <c r="O3127" i="2"/>
  <c r="N3127" i="2"/>
  <c r="M3127" i="2"/>
  <c r="L3127" i="2"/>
  <c r="K3127" i="2"/>
  <c r="J3127" i="2"/>
  <c r="I3127" i="2"/>
  <c r="Y3126" i="2"/>
  <c r="X3126" i="2"/>
  <c r="W3126" i="2"/>
  <c r="V3126" i="2"/>
  <c r="U3126" i="2"/>
  <c r="T3126" i="2"/>
  <c r="S3126" i="2"/>
  <c r="R3126" i="2"/>
  <c r="Q3126" i="2"/>
  <c r="P3126" i="2"/>
  <c r="O3126" i="2"/>
  <c r="N3126" i="2"/>
  <c r="M3126" i="2"/>
  <c r="L3126" i="2"/>
  <c r="K3126" i="2"/>
  <c r="J3126" i="2"/>
  <c r="I3126" i="2"/>
  <c r="Y3125" i="2"/>
  <c r="X3125" i="2"/>
  <c r="W3125" i="2"/>
  <c r="V3125" i="2"/>
  <c r="U3125" i="2"/>
  <c r="T3125" i="2"/>
  <c r="S3125" i="2"/>
  <c r="R3125" i="2"/>
  <c r="Q3125" i="2"/>
  <c r="P3125" i="2"/>
  <c r="O3125" i="2"/>
  <c r="N3125" i="2"/>
  <c r="M3125" i="2"/>
  <c r="L3125" i="2"/>
  <c r="K3125" i="2"/>
  <c r="J3125" i="2"/>
  <c r="I3125" i="2"/>
  <c r="Y3124" i="2"/>
  <c r="X3124" i="2"/>
  <c r="W3124" i="2"/>
  <c r="V3124" i="2"/>
  <c r="U3124" i="2"/>
  <c r="T3124" i="2"/>
  <c r="S3124" i="2"/>
  <c r="R3124" i="2"/>
  <c r="Q3124" i="2"/>
  <c r="P3124" i="2"/>
  <c r="O3124" i="2"/>
  <c r="N3124" i="2"/>
  <c r="M3124" i="2"/>
  <c r="L3124" i="2"/>
  <c r="K3124" i="2"/>
  <c r="J3124" i="2"/>
  <c r="I3124" i="2"/>
  <c r="Y3123" i="2"/>
  <c r="X3123" i="2"/>
  <c r="W3123" i="2"/>
  <c r="V3123" i="2"/>
  <c r="U3123" i="2"/>
  <c r="T3123" i="2"/>
  <c r="S3123" i="2"/>
  <c r="R3123" i="2"/>
  <c r="Q3123" i="2"/>
  <c r="P3123" i="2"/>
  <c r="AP3123" i="2" s="1"/>
  <c r="O3123" i="2"/>
  <c r="N3123" i="2"/>
  <c r="M3123" i="2"/>
  <c r="L3123" i="2"/>
  <c r="K3123" i="2"/>
  <c r="J3123" i="2"/>
  <c r="I3123" i="2"/>
  <c r="Y3122" i="2"/>
  <c r="X3122" i="2"/>
  <c r="W3122" i="2"/>
  <c r="V3122" i="2"/>
  <c r="U3122" i="2"/>
  <c r="T3122" i="2"/>
  <c r="S3122" i="2"/>
  <c r="R3122" i="2"/>
  <c r="Q3122" i="2"/>
  <c r="P3122" i="2"/>
  <c r="O3122" i="2"/>
  <c r="N3122" i="2"/>
  <c r="M3122" i="2"/>
  <c r="L3122" i="2"/>
  <c r="K3122" i="2"/>
  <c r="J3122" i="2"/>
  <c r="I3122" i="2"/>
  <c r="Y3121" i="2"/>
  <c r="X3121" i="2"/>
  <c r="W3121" i="2"/>
  <c r="V3121" i="2"/>
  <c r="U3121" i="2"/>
  <c r="T3121" i="2"/>
  <c r="S3121" i="2"/>
  <c r="R3121" i="2"/>
  <c r="Q3121" i="2"/>
  <c r="P3121" i="2"/>
  <c r="O3121" i="2"/>
  <c r="N3121" i="2"/>
  <c r="M3121" i="2"/>
  <c r="L3121" i="2"/>
  <c r="K3121" i="2"/>
  <c r="J3121" i="2"/>
  <c r="I3121" i="2"/>
  <c r="Y3120" i="2"/>
  <c r="X3120" i="2"/>
  <c r="W3120" i="2"/>
  <c r="V3120" i="2"/>
  <c r="U3120" i="2"/>
  <c r="T3120" i="2"/>
  <c r="S3120" i="2"/>
  <c r="R3120" i="2"/>
  <c r="Q3120" i="2"/>
  <c r="P3120" i="2"/>
  <c r="O3120" i="2"/>
  <c r="N3120" i="2"/>
  <c r="M3120" i="2"/>
  <c r="L3120" i="2"/>
  <c r="K3120" i="2"/>
  <c r="J3120" i="2"/>
  <c r="I3120" i="2"/>
  <c r="Y3119" i="2"/>
  <c r="X3119" i="2"/>
  <c r="W3119" i="2"/>
  <c r="V3119" i="2"/>
  <c r="U3119" i="2"/>
  <c r="T3119" i="2"/>
  <c r="S3119" i="2"/>
  <c r="R3119" i="2"/>
  <c r="Q3119" i="2"/>
  <c r="P3119" i="2"/>
  <c r="AP3119" i="2" s="1"/>
  <c r="O3119" i="2"/>
  <c r="N3119" i="2"/>
  <c r="M3119" i="2"/>
  <c r="L3119" i="2"/>
  <c r="K3119" i="2"/>
  <c r="J3119" i="2"/>
  <c r="I3119" i="2"/>
  <c r="Y3118" i="2"/>
  <c r="X3118" i="2"/>
  <c r="W3118" i="2"/>
  <c r="V3118" i="2"/>
  <c r="U3118" i="2"/>
  <c r="T3118" i="2"/>
  <c r="S3118" i="2"/>
  <c r="R3118" i="2"/>
  <c r="Q3118" i="2"/>
  <c r="P3118" i="2"/>
  <c r="O3118" i="2"/>
  <c r="N3118" i="2"/>
  <c r="M3118" i="2"/>
  <c r="L3118" i="2"/>
  <c r="K3118" i="2"/>
  <c r="J3118" i="2"/>
  <c r="I3118" i="2"/>
  <c r="Y3117" i="2"/>
  <c r="X3117" i="2"/>
  <c r="W3117" i="2"/>
  <c r="V3117" i="2"/>
  <c r="U3117" i="2"/>
  <c r="T3117" i="2"/>
  <c r="S3117" i="2"/>
  <c r="R3117" i="2"/>
  <c r="Q3117" i="2"/>
  <c r="P3117" i="2"/>
  <c r="O3117" i="2"/>
  <c r="N3117" i="2"/>
  <c r="M3117" i="2"/>
  <c r="L3117" i="2"/>
  <c r="K3117" i="2"/>
  <c r="J3117" i="2"/>
  <c r="I3117" i="2"/>
  <c r="Y3116" i="2"/>
  <c r="X3116" i="2"/>
  <c r="W3116" i="2"/>
  <c r="V3116" i="2"/>
  <c r="U3116" i="2"/>
  <c r="T3116" i="2"/>
  <c r="S3116" i="2"/>
  <c r="R3116" i="2"/>
  <c r="Q3116" i="2"/>
  <c r="P3116" i="2"/>
  <c r="O3116" i="2"/>
  <c r="N3116" i="2"/>
  <c r="M3116" i="2"/>
  <c r="L3116" i="2"/>
  <c r="K3116" i="2"/>
  <c r="J3116" i="2"/>
  <c r="I3116" i="2"/>
  <c r="Y3115" i="2"/>
  <c r="X3115" i="2"/>
  <c r="W3115" i="2"/>
  <c r="V3115" i="2"/>
  <c r="U3115" i="2"/>
  <c r="T3115" i="2"/>
  <c r="S3115" i="2"/>
  <c r="R3115" i="2"/>
  <c r="Q3115" i="2"/>
  <c r="P3115" i="2"/>
  <c r="AP3115" i="2" s="1"/>
  <c r="O3115" i="2"/>
  <c r="N3115" i="2"/>
  <c r="M3115" i="2"/>
  <c r="L3115" i="2"/>
  <c r="K3115" i="2"/>
  <c r="J3115" i="2"/>
  <c r="I3115" i="2"/>
  <c r="Y3114" i="2"/>
  <c r="X3114" i="2"/>
  <c r="W3114" i="2"/>
  <c r="V3114" i="2"/>
  <c r="U3114" i="2"/>
  <c r="T3114" i="2"/>
  <c r="S3114" i="2"/>
  <c r="R3114" i="2"/>
  <c r="Q3114" i="2"/>
  <c r="P3114" i="2"/>
  <c r="O3114" i="2"/>
  <c r="N3114" i="2"/>
  <c r="M3114" i="2"/>
  <c r="L3114" i="2"/>
  <c r="K3114" i="2"/>
  <c r="J3114" i="2"/>
  <c r="I3114" i="2"/>
  <c r="Y3113" i="2"/>
  <c r="X3113" i="2"/>
  <c r="W3113" i="2"/>
  <c r="V3113" i="2"/>
  <c r="U3113" i="2"/>
  <c r="T3113" i="2"/>
  <c r="S3113" i="2"/>
  <c r="R3113" i="2"/>
  <c r="Q3113" i="2"/>
  <c r="P3113" i="2"/>
  <c r="O3113" i="2"/>
  <c r="N3113" i="2"/>
  <c r="M3113" i="2"/>
  <c r="L3113" i="2"/>
  <c r="K3113" i="2"/>
  <c r="J3113" i="2"/>
  <c r="I3113" i="2"/>
  <c r="Y3112" i="2"/>
  <c r="X3112" i="2"/>
  <c r="W3112" i="2"/>
  <c r="V3112" i="2"/>
  <c r="U3112" i="2"/>
  <c r="T3112" i="2"/>
  <c r="S3112" i="2"/>
  <c r="R3112" i="2"/>
  <c r="Q3112" i="2"/>
  <c r="P3112" i="2"/>
  <c r="O3112" i="2"/>
  <c r="N3112" i="2"/>
  <c r="M3112" i="2"/>
  <c r="L3112" i="2"/>
  <c r="K3112" i="2"/>
  <c r="J3112" i="2"/>
  <c r="I3112" i="2"/>
  <c r="Y3111" i="2"/>
  <c r="X3111" i="2"/>
  <c r="W3111" i="2"/>
  <c r="V3111" i="2"/>
  <c r="U3111" i="2"/>
  <c r="T3111" i="2"/>
  <c r="S3111" i="2"/>
  <c r="R3111" i="2"/>
  <c r="Q3111" i="2"/>
  <c r="P3111" i="2"/>
  <c r="AP3111" i="2" s="1"/>
  <c r="O3111" i="2"/>
  <c r="N3111" i="2"/>
  <c r="M3111" i="2"/>
  <c r="L3111" i="2"/>
  <c r="K3111" i="2"/>
  <c r="J3111" i="2"/>
  <c r="I3111" i="2"/>
  <c r="Y3110" i="2"/>
  <c r="X3110" i="2"/>
  <c r="W3110" i="2"/>
  <c r="V3110" i="2"/>
  <c r="U3110" i="2"/>
  <c r="T3110" i="2"/>
  <c r="S3110" i="2"/>
  <c r="R3110" i="2"/>
  <c r="Q3110" i="2"/>
  <c r="P3110" i="2"/>
  <c r="O3110" i="2"/>
  <c r="N3110" i="2"/>
  <c r="M3110" i="2"/>
  <c r="L3110" i="2"/>
  <c r="K3110" i="2"/>
  <c r="J3110" i="2"/>
  <c r="I3110" i="2"/>
  <c r="Y3109" i="2"/>
  <c r="X3109" i="2"/>
  <c r="W3109" i="2"/>
  <c r="V3109" i="2"/>
  <c r="U3109" i="2"/>
  <c r="T3109" i="2"/>
  <c r="S3109" i="2"/>
  <c r="R3109" i="2"/>
  <c r="Q3109" i="2"/>
  <c r="P3109" i="2"/>
  <c r="O3109" i="2"/>
  <c r="N3109" i="2"/>
  <c r="M3109" i="2"/>
  <c r="L3109" i="2"/>
  <c r="K3109" i="2"/>
  <c r="J3109" i="2"/>
  <c r="I3109" i="2"/>
  <c r="Y3108" i="2"/>
  <c r="X3108" i="2"/>
  <c r="W3108" i="2"/>
  <c r="V3108" i="2"/>
  <c r="U3108" i="2"/>
  <c r="T3108" i="2"/>
  <c r="S3108" i="2"/>
  <c r="R3108" i="2"/>
  <c r="Q3108" i="2"/>
  <c r="P3108" i="2"/>
  <c r="O3108" i="2"/>
  <c r="N3108" i="2"/>
  <c r="M3108" i="2"/>
  <c r="L3108" i="2"/>
  <c r="K3108" i="2"/>
  <c r="AO3108" i="2" s="1"/>
  <c r="J3108" i="2"/>
  <c r="I3108" i="2"/>
  <c r="Y3107" i="2"/>
  <c r="X3107" i="2"/>
  <c r="W3107" i="2"/>
  <c r="V3107" i="2"/>
  <c r="U3107" i="2"/>
  <c r="T3107" i="2"/>
  <c r="S3107" i="2"/>
  <c r="R3107" i="2"/>
  <c r="Q3107" i="2"/>
  <c r="P3107" i="2"/>
  <c r="AP3107" i="2" s="1"/>
  <c r="O3107" i="2"/>
  <c r="N3107" i="2"/>
  <c r="M3107" i="2"/>
  <c r="L3107" i="2"/>
  <c r="K3107" i="2"/>
  <c r="J3107" i="2"/>
  <c r="I3107" i="2"/>
  <c r="Y3106" i="2"/>
  <c r="X3106" i="2"/>
  <c r="W3106" i="2"/>
  <c r="V3106" i="2"/>
  <c r="U3106" i="2"/>
  <c r="T3106" i="2"/>
  <c r="S3106" i="2"/>
  <c r="R3106" i="2"/>
  <c r="Q3106" i="2"/>
  <c r="P3106" i="2"/>
  <c r="O3106" i="2"/>
  <c r="N3106" i="2"/>
  <c r="M3106" i="2"/>
  <c r="L3106" i="2"/>
  <c r="K3106" i="2"/>
  <c r="J3106" i="2"/>
  <c r="I3106" i="2"/>
  <c r="Y3105" i="2"/>
  <c r="X3105" i="2"/>
  <c r="W3105" i="2"/>
  <c r="V3105" i="2"/>
  <c r="U3105" i="2"/>
  <c r="T3105" i="2"/>
  <c r="S3105" i="2"/>
  <c r="R3105" i="2"/>
  <c r="Q3105" i="2"/>
  <c r="P3105" i="2"/>
  <c r="O3105" i="2"/>
  <c r="N3105" i="2"/>
  <c r="M3105" i="2"/>
  <c r="L3105" i="2"/>
  <c r="K3105" i="2"/>
  <c r="J3105" i="2"/>
  <c r="I3105" i="2"/>
  <c r="Y3104" i="2"/>
  <c r="X3104" i="2"/>
  <c r="W3104" i="2"/>
  <c r="V3104" i="2"/>
  <c r="U3104" i="2"/>
  <c r="T3104" i="2"/>
  <c r="S3104" i="2"/>
  <c r="R3104" i="2"/>
  <c r="Q3104" i="2"/>
  <c r="P3104" i="2"/>
  <c r="O3104" i="2"/>
  <c r="N3104" i="2"/>
  <c r="M3104" i="2"/>
  <c r="L3104" i="2"/>
  <c r="K3104" i="2"/>
  <c r="AO3104" i="2" s="1"/>
  <c r="J3104" i="2"/>
  <c r="I3104" i="2"/>
  <c r="Y3103" i="2"/>
  <c r="X3103" i="2"/>
  <c r="W3103" i="2"/>
  <c r="V3103" i="2"/>
  <c r="U3103" i="2"/>
  <c r="T3103" i="2"/>
  <c r="S3103" i="2"/>
  <c r="R3103" i="2"/>
  <c r="Q3103" i="2"/>
  <c r="P3103" i="2"/>
  <c r="AP3103" i="2" s="1"/>
  <c r="O3103" i="2"/>
  <c r="N3103" i="2"/>
  <c r="M3103" i="2"/>
  <c r="L3103" i="2"/>
  <c r="K3103" i="2"/>
  <c r="J3103" i="2"/>
  <c r="I3103" i="2"/>
  <c r="Y3102" i="2"/>
  <c r="X3102" i="2"/>
  <c r="W3102" i="2"/>
  <c r="V3102" i="2"/>
  <c r="U3102" i="2"/>
  <c r="T3102" i="2"/>
  <c r="S3102" i="2"/>
  <c r="R3102" i="2"/>
  <c r="Q3102" i="2"/>
  <c r="P3102" i="2"/>
  <c r="O3102" i="2"/>
  <c r="N3102" i="2"/>
  <c r="M3102" i="2"/>
  <c r="L3102" i="2"/>
  <c r="K3102" i="2"/>
  <c r="J3102" i="2"/>
  <c r="I3102" i="2"/>
  <c r="Y3101" i="2"/>
  <c r="X3101" i="2"/>
  <c r="W3101" i="2"/>
  <c r="V3101" i="2"/>
  <c r="U3101" i="2"/>
  <c r="T3101" i="2"/>
  <c r="S3101" i="2"/>
  <c r="R3101" i="2"/>
  <c r="Q3101" i="2"/>
  <c r="P3101" i="2"/>
  <c r="O3101" i="2"/>
  <c r="N3101" i="2"/>
  <c r="M3101" i="2"/>
  <c r="L3101" i="2"/>
  <c r="K3101" i="2"/>
  <c r="J3101" i="2"/>
  <c r="I3101" i="2"/>
  <c r="Y3100" i="2"/>
  <c r="X3100" i="2"/>
  <c r="W3100" i="2"/>
  <c r="V3100" i="2"/>
  <c r="U3100" i="2"/>
  <c r="T3100" i="2"/>
  <c r="S3100" i="2"/>
  <c r="R3100" i="2"/>
  <c r="Q3100" i="2"/>
  <c r="P3100" i="2"/>
  <c r="O3100" i="2"/>
  <c r="N3100" i="2"/>
  <c r="M3100" i="2"/>
  <c r="L3100" i="2"/>
  <c r="K3100" i="2"/>
  <c r="J3100" i="2"/>
  <c r="I3100" i="2"/>
  <c r="Y3099" i="2"/>
  <c r="X3099" i="2"/>
  <c r="W3099" i="2"/>
  <c r="V3099" i="2"/>
  <c r="U3099" i="2"/>
  <c r="T3099" i="2"/>
  <c r="S3099" i="2"/>
  <c r="R3099" i="2"/>
  <c r="Q3099" i="2"/>
  <c r="P3099" i="2"/>
  <c r="AP3099" i="2" s="1"/>
  <c r="O3099" i="2"/>
  <c r="N3099" i="2"/>
  <c r="M3099" i="2"/>
  <c r="L3099" i="2"/>
  <c r="K3099" i="2"/>
  <c r="J3099" i="2"/>
  <c r="I3099" i="2"/>
  <c r="Y3098" i="2"/>
  <c r="X3098" i="2"/>
  <c r="W3098" i="2"/>
  <c r="V3098" i="2"/>
  <c r="U3098" i="2"/>
  <c r="T3098" i="2"/>
  <c r="S3098" i="2"/>
  <c r="R3098" i="2"/>
  <c r="Q3098" i="2"/>
  <c r="P3098" i="2"/>
  <c r="O3098" i="2"/>
  <c r="N3098" i="2"/>
  <c r="M3098" i="2"/>
  <c r="L3098" i="2"/>
  <c r="K3098" i="2"/>
  <c r="J3098" i="2"/>
  <c r="I3098" i="2"/>
  <c r="Y3097" i="2"/>
  <c r="X3097" i="2"/>
  <c r="W3097" i="2"/>
  <c r="V3097" i="2"/>
  <c r="U3097" i="2"/>
  <c r="T3097" i="2"/>
  <c r="S3097" i="2"/>
  <c r="R3097" i="2"/>
  <c r="Q3097" i="2"/>
  <c r="P3097" i="2"/>
  <c r="O3097" i="2"/>
  <c r="N3097" i="2"/>
  <c r="M3097" i="2"/>
  <c r="L3097" i="2"/>
  <c r="K3097" i="2"/>
  <c r="J3097" i="2"/>
  <c r="I3097" i="2"/>
  <c r="Y3096" i="2"/>
  <c r="X3096" i="2"/>
  <c r="W3096" i="2"/>
  <c r="V3096" i="2"/>
  <c r="U3096" i="2"/>
  <c r="T3096" i="2"/>
  <c r="S3096" i="2"/>
  <c r="R3096" i="2"/>
  <c r="Q3096" i="2"/>
  <c r="P3096" i="2"/>
  <c r="O3096" i="2"/>
  <c r="N3096" i="2"/>
  <c r="M3096" i="2"/>
  <c r="L3096" i="2"/>
  <c r="K3096" i="2"/>
  <c r="AO3096" i="2" s="1"/>
  <c r="J3096" i="2"/>
  <c r="I3096" i="2"/>
  <c r="Y3095" i="2"/>
  <c r="X3095" i="2"/>
  <c r="W3095" i="2"/>
  <c r="V3095" i="2"/>
  <c r="U3095" i="2"/>
  <c r="T3095" i="2"/>
  <c r="S3095" i="2"/>
  <c r="R3095" i="2"/>
  <c r="Q3095" i="2"/>
  <c r="P3095" i="2"/>
  <c r="AP3095" i="2" s="1"/>
  <c r="O3095" i="2"/>
  <c r="N3095" i="2"/>
  <c r="M3095" i="2"/>
  <c r="L3095" i="2"/>
  <c r="K3095" i="2"/>
  <c r="J3095" i="2"/>
  <c r="I3095" i="2"/>
  <c r="Y3094" i="2"/>
  <c r="X3094" i="2"/>
  <c r="W3094" i="2"/>
  <c r="V3094" i="2"/>
  <c r="U3094" i="2"/>
  <c r="T3094" i="2"/>
  <c r="S3094" i="2"/>
  <c r="R3094" i="2"/>
  <c r="Q3094" i="2"/>
  <c r="P3094" i="2"/>
  <c r="O3094" i="2"/>
  <c r="N3094" i="2"/>
  <c r="M3094" i="2"/>
  <c r="L3094" i="2"/>
  <c r="K3094" i="2"/>
  <c r="J3094" i="2"/>
  <c r="I3094" i="2"/>
  <c r="Y3093" i="2"/>
  <c r="X3093" i="2"/>
  <c r="W3093" i="2"/>
  <c r="V3093" i="2"/>
  <c r="U3093" i="2"/>
  <c r="T3093" i="2"/>
  <c r="S3093" i="2"/>
  <c r="R3093" i="2"/>
  <c r="Q3093" i="2"/>
  <c r="P3093" i="2"/>
  <c r="O3093" i="2"/>
  <c r="N3093" i="2"/>
  <c r="M3093" i="2"/>
  <c r="L3093" i="2"/>
  <c r="K3093" i="2"/>
  <c r="J3093" i="2"/>
  <c r="I3093" i="2"/>
  <c r="Y3092" i="2"/>
  <c r="X3092" i="2"/>
  <c r="W3092" i="2"/>
  <c r="V3092" i="2"/>
  <c r="U3092" i="2"/>
  <c r="T3092" i="2"/>
  <c r="S3092" i="2"/>
  <c r="R3092" i="2"/>
  <c r="Q3092" i="2"/>
  <c r="P3092" i="2"/>
  <c r="O3092" i="2"/>
  <c r="N3092" i="2"/>
  <c r="M3092" i="2"/>
  <c r="L3092" i="2"/>
  <c r="K3092" i="2"/>
  <c r="J3092" i="2"/>
  <c r="I3092" i="2"/>
  <c r="Y3091" i="2"/>
  <c r="X3091" i="2"/>
  <c r="W3091" i="2"/>
  <c r="V3091" i="2"/>
  <c r="U3091" i="2"/>
  <c r="T3091" i="2"/>
  <c r="S3091" i="2"/>
  <c r="R3091" i="2"/>
  <c r="Q3091" i="2"/>
  <c r="P3091" i="2"/>
  <c r="AP3091" i="2" s="1"/>
  <c r="O3091" i="2"/>
  <c r="N3091" i="2"/>
  <c r="M3091" i="2"/>
  <c r="L3091" i="2"/>
  <c r="K3091" i="2"/>
  <c r="J3091" i="2"/>
  <c r="I3091" i="2"/>
  <c r="Y3090" i="2"/>
  <c r="X3090" i="2"/>
  <c r="W3090" i="2"/>
  <c r="V3090" i="2"/>
  <c r="U3090" i="2"/>
  <c r="T3090" i="2"/>
  <c r="S3090" i="2"/>
  <c r="R3090" i="2"/>
  <c r="Q3090" i="2"/>
  <c r="P3090" i="2"/>
  <c r="O3090" i="2"/>
  <c r="N3090" i="2"/>
  <c r="M3090" i="2"/>
  <c r="L3090" i="2"/>
  <c r="K3090" i="2"/>
  <c r="J3090" i="2"/>
  <c r="I3090" i="2"/>
  <c r="Y3089" i="2"/>
  <c r="X3089" i="2"/>
  <c r="W3089" i="2"/>
  <c r="V3089" i="2"/>
  <c r="U3089" i="2"/>
  <c r="T3089" i="2"/>
  <c r="S3089" i="2"/>
  <c r="R3089" i="2"/>
  <c r="Q3089" i="2"/>
  <c r="P3089" i="2"/>
  <c r="O3089" i="2"/>
  <c r="N3089" i="2"/>
  <c r="M3089" i="2"/>
  <c r="L3089" i="2"/>
  <c r="K3089" i="2"/>
  <c r="J3089" i="2"/>
  <c r="I3089" i="2"/>
  <c r="Y3088" i="2"/>
  <c r="X3088" i="2"/>
  <c r="W3088" i="2"/>
  <c r="V3088" i="2"/>
  <c r="U3088" i="2"/>
  <c r="T3088" i="2"/>
  <c r="S3088" i="2"/>
  <c r="R3088" i="2"/>
  <c r="Q3088" i="2"/>
  <c r="P3088" i="2"/>
  <c r="O3088" i="2"/>
  <c r="N3088" i="2"/>
  <c r="M3088" i="2"/>
  <c r="L3088" i="2"/>
  <c r="K3088" i="2"/>
  <c r="J3088" i="2"/>
  <c r="I3088" i="2"/>
  <c r="Y3087" i="2"/>
  <c r="X3087" i="2"/>
  <c r="W3087" i="2"/>
  <c r="V3087" i="2"/>
  <c r="U3087" i="2"/>
  <c r="T3087" i="2"/>
  <c r="S3087" i="2"/>
  <c r="R3087" i="2"/>
  <c r="Q3087" i="2"/>
  <c r="P3087" i="2"/>
  <c r="AP3087" i="2" s="1"/>
  <c r="O3087" i="2"/>
  <c r="N3087" i="2"/>
  <c r="M3087" i="2"/>
  <c r="L3087" i="2"/>
  <c r="K3087" i="2"/>
  <c r="J3087" i="2"/>
  <c r="I3087" i="2"/>
  <c r="Y3086" i="2"/>
  <c r="X3086" i="2"/>
  <c r="W3086" i="2"/>
  <c r="V3086" i="2"/>
  <c r="U3086" i="2"/>
  <c r="T3086" i="2"/>
  <c r="S3086" i="2"/>
  <c r="R3086" i="2"/>
  <c r="Q3086" i="2"/>
  <c r="P3086" i="2"/>
  <c r="O3086" i="2"/>
  <c r="N3086" i="2"/>
  <c r="M3086" i="2"/>
  <c r="L3086" i="2"/>
  <c r="K3086" i="2"/>
  <c r="J3086" i="2"/>
  <c r="I3086" i="2"/>
  <c r="Y3085" i="2"/>
  <c r="X3085" i="2"/>
  <c r="W3085" i="2"/>
  <c r="V3085" i="2"/>
  <c r="U3085" i="2"/>
  <c r="T3085" i="2"/>
  <c r="S3085" i="2"/>
  <c r="R3085" i="2"/>
  <c r="Q3085" i="2"/>
  <c r="P3085" i="2"/>
  <c r="O3085" i="2"/>
  <c r="N3085" i="2"/>
  <c r="M3085" i="2"/>
  <c r="L3085" i="2"/>
  <c r="K3085" i="2"/>
  <c r="J3085" i="2"/>
  <c r="I3085" i="2"/>
  <c r="Y3084" i="2"/>
  <c r="X3084" i="2"/>
  <c r="W3084" i="2"/>
  <c r="V3084" i="2"/>
  <c r="U3084" i="2"/>
  <c r="T3084" i="2"/>
  <c r="S3084" i="2"/>
  <c r="R3084" i="2"/>
  <c r="Q3084" i="2"/>
  <c r="P3084" i="2"/>
  <c r="O3084" i="2"/>
  <c r="N3084" i="2"/>
  <c r="M3084" i="2"/>
  <c r="L3084" i="2"/>
  <c r="K3084" i="2"/>
  <c r="AO3084" i="2" s="1"/>
  <c r="J3084" i="2"/>
  <c r="I3084" i="2"/>
  <c r="Y3083" i="2"/>
  <c r="X3083" i="2"/>
  <c r="W3083" i="2"/>
  <c r="V3083" i="2"/>
  <c r="U3083" i="2"/>
  <c r="T3083" i="2"/>
  <c r="S3083" i="2"/>
  <c r="R3083" i="2"/>
  <c r="Q3083" i="2"/>
  <c r="P3083" i="2"/>
  <c r="AP3083" i="2" s="1"/>
  <c r="O3083" i="2"/>
  <c r="N3083" i="2"/>
  <c r="M3083" i="2"/>
  <c r="L3083" i="2"/>
  <c r="K3083" i="2"/>
  <c r="J3083" i="2"/>
  <c r="I3083" i="2"/>
  <c r="Y3082" i="2"/>
  <c r="X3082" i="2"/>
  <c r="W3082" i="2"/>
  <c r="V3082" i="2"/>
  <c r="U3082" i="2"/>
  <c r="T3082" i="2"/>
  <c r="S3082" i="2"/>
  <c r="R3082" i="2"/>
  <c r="Q3082" i="2"/>
  <c r="P3082" i="2"/>
  <c r="O3082" i="2"/>
  <c r="N3082" i="2"/>
  <c r="M3082" i="2"/>
  <c r="L3082" i="2"/>
  <c r="K3082" i="2"/>
  <c r="J3082" i="2"/>
  <c r="I3082" i="2"/>
  <c r="Y3081" i="2"/>
  <c r="X3081" i="2"/>
  <c r="W3081" i="2"/>
  <c r="V3081" i="2"/>
  <c r="U3081" i="2"/>
  <c r="T3081" i="2"/>
  <c r="S3081" i="2"/>
  <c r="R3081" i="2"/>
  <c r="Q3081" i="2"/>
  <c r="P3081" i="2"/>
  <c r="O3081" i="2"/>
  <c r="N3081" i="2"/>
  <c r="M3081" i="2"/>
  <c r="L3081" i="2"/>
  <c r="K3081" i="2"/>
  <c r="J3081" i="2"/>
  <c r="I3081" i="2"/>
  <c r="Y3080" i="2"/>
  <c r="X3080" i="2"/>
  <c r="W3080" i="2"/>
  <c r="V3080" i="2"/>
  <c r="U3080" i="2"/>
  <c r="T3080" i="2"/>
  <c r="S3080" i="2"/>
  <c r="R3080" i="2"/>
  <c r="Q3080" i="2"/>
  <c r="P3080" i="2"/>
  <c r="O3080" i="2"/>
  <c r="N3080" i="2"/>
  <c r="M3080" i="2"/>
  <c r="L3080" i="2"/>
  <c r="K3080" i="2"/>
  <c r="AO3080" i="2" s="1"/>
  <c r="J3080" i="2"/>
  <c r="I3080" i="2"/>
  <c r="Y3079" i="2"/>
  <c r="X3079" i="2"/>
  <c r="W3079" i="2"/>
  <c r="V3079" i="2"/>
  <c r="U3079" i="2"/>
  <c r="T3079" i="2"/>
  <c r="S3079" i="2"/>
  <c r="R3079" i="2"/>
  <c r="Q3079" i="2"/>
  <c r="P3079" i="2"/>
  <c r="AP3079" i="2" s="1"/>
  <c r="O3079" i="2"/>
  <c r="N3079" i="2"/>
  <c r="M3079" i="2"/>
  <c r="L3079" i="2"/>
  <c r="K3079" i="2"/>
  <c r="J3079" i="2"/>
  <c r="I3079" i="2"/>
  <c r="Y3078" i="2"/>
  <c r="X3078" i="2"/>
  <c r="W3078" i="2"/>
  <c r="V3078" i="2"/>
  <c r="U3078" i="2"/>
  <c r="T3078" i="2"/>
  <c r="S3078" i="2"/>
  <c r="R3078" i="2"/>
  <c r="Q3078" i="2"/>
  <c r="P3078" i="2"/>
  <c r="O3078" i="2"/>
  <c r="N3078" i="2"/>
  <c r="M3078" i="2"/>
  <c r="L3078" i="2"/>
  <c r="K3078" i="2"/>
  <c r="J3078" i="2"/>
  <c r="I3078" i="2"/>
  <c r="Y3077" i="2"/>
  <c r="X3077" i="2"/>
  <c r="W3077" i="2"/>
  <c r="V3077" i="2"/>
  <c r="U3077" i="2"/>
  <c r="T3077" i="2"/>
  <c r="S3077" i="2"/>
  <c r="R3077" i="2"/>
  <c r="Q3077" i="2"/>
  <c r="P3077" i="2"/>
  <c r="O3077" i="2"/>
  <c r="N3077" i="2"/>
  <c r="M3077" i="2"/>
  <c r="L3077" i="2"/>
  <c r="K3077" i="2"/>
  <c r="J3077" i="2"/>
  <c r="I3077" i="2"/>
  <c r="Y3076" i="2"/>
  <c r="X3076" i="2"/>
  <c r="W3076" i="2"/>
  <c r="V3076" i="2"/>
  <c r="U3076" i="2"/>
  <c r="T3076" i="2"/>
  <c r="S3076" i="2"/>
  <c r="R3076" i="2"/>
  <c r="Q3076" i="2"/>
  <c r="P3076" i="2"/>
  <c r="O3076" i="2"/>
  <c r="N3076" i="2"/>
  <c r="M3076" i="2"/>
  <c r="L3076" i="2"/>
  <c r="K3076" i="2"/>
  <c r="AO3076" i="2" s="1"/>
  <c r="J3076" i="2"/>
  <c r="I3076" i="2"/>
  <c r="Y3075" i="2"/>
  <c r="X3075" i="2"/>
  <c r="W3075" i="2"/>
  <c r="V3075" i="2"/>
  <c r="U3075" i="2"/>
  <c r="T3075" i="2"/>
  <c r="S3075" i="2"/>
  <c r="R3075" i="2"/>
  <c r="Q3075" i="2"/>
  <c r="P3075" i="2"/>
  <c r="AP3075" i="2" s="1"/>
  <c r="O3075" i="2"/>
  <c r="N3075" i="2"/>
  <c r="M3075" i="2"/>
  <c r="L3075" i="2"/>
  <c r="K3075" i="2"/>
  <c r="J3075" i="2"/>
  <c r="I3075" i="2"/>
  <c r="Y3074" i="2"/>
  <c r="X3074" i="2"/>
  <c r="W3074" i="2"/>
  <c r="V3074" i="2"/>
  <c r="U3074" i="2"/>
  <c r="T3074" i="2"/>
  <c r="S3074" i="2"/>
  <c r="R3074" i="2"/>
  <c r="Q3074" i="2"/>
  <c r="P3074" i="2"/>
  <c r="O3074" i="2"/>
  <c r="N3074" i="2"/>
  <c r="M3074" i="2"/>
  <c r="L3074" i="2"/>
  <c r="K3074" i="2"/>
  <c r="J3074" i="2"/>
  <c r="I3074" i="2"/>
  <c r="Y3073" i="2"/>
  <c r="X3073" i="2"/>
  <c r="W3073" i="2"/>
  <c r="V3073" i="2"/>
  <c r="U3073" i="2"/>
  <c r="T3073" i="2"/>
  <c r="S3073" i="2"/>
  <c r="R3073" i="2"/>
  <c r="Q3073" i="2"/>
  <c r="P3073" i="2"/>
  <c r="O3073" i="2"/>
  <c r="N3073" i="2"/>
  <c r="M3073" i="2"/>
  <c r="L3073" i="2"/>
  <c r="K3073" i="2"/>
  <c r="J3073" i="2"/>
  <c r="I3073" i="2"/>
  <c r="Y3072" i="2"/>
  <c r="X3072" i="2"/>
  <c r="W3072" i="2"/>
  <c r="V3072" i="2"/>
  <c r="U3072" i="2"/>
  <c r="T3072" i="2"/>
  <c r="S3072" i="2"/>
  <c r="R3072" i="2"/>
  <c r="Q3072" i="2"/>
  <c r="P3072" i="2"/>
  <c r="O3072" i="2"/>
  <c r="N3072" i="2"/>
  <c r="M3072" i="2"/>
  <c r="L3072" i="2"/>
  <c r="K3072" i="2"/>
  <c r="J3072" i="2"/>
  <c r="I3072" i="2"/>
  <c r="Y3071" i="2"/>
  <c r="X3071" i="2"/>
  <c r="W3071" i="2"/>
  <c r="V3071" i="2"/>
  <c r="AQ3071" i="2" s="1"/>
  <c r="U3071" i="2"/>
  <c r="T3071" i="2"/>
  <c r="S3071" i="2"/>
  <c r="R3071" i="2"/>
  <c r="Q3071" i="2"/>
  <c r="P3071" i="2"/>
  <c r="O3071" i="2"/>
  <c r="N3071" i="2"/>
  <c r="M3071" i="2"/>
  <c r="L3071" i="2"/>
  <c r="K3071" i="2"/>
  <c r="AM3071" i="2" s="1"/>
  <c r="J3071" i="2"/>
  <c r="I3071" i="2"/>
  <c r="Y3070" i="2"/>
  <c r="X3070" i="2"/>
  <c r="W3070" i="2"/>
  <c r="V3070" i="2"/>
  <c r="U3070" i="2"/>
  <c r="T3070" i="2"/>
  <c r="S3070" i="2"/>
  <c r="R3070" i="2"/>
  <c r="Q3070" i="2"/>
  <c r="P3070" i="2"/>
  <c r="AP3070" i="2" s="1"/>
  <c r="O3070" i="2"/>
  <c r="N3070" i="2"/>
  <c r="M3070" i="2"/>
  <c r="L3070" i="2"/>
  <c r="AD3070" i="2" s="1"/>
  <c r="K3070" i="2"/>
  <c r="J3070" i="2"/>
  <c r="I3070" i="2"/>
  <c r="Y3069" i="2"/>
  <c r="X3069" i="2"/>
  <c r="W3069" i="2"/>
  <c r="V3069" i="2"/>
  <c r="AQ3069" i="2" s="1"/>
  <c r="U3069" i="2"/>
  <c r="T3069" i="2"/>
  <c r="AI3069" i="2" s="1"/>
  <c r="S3069" i="2"/>
  <c r="R3069" i="2"/>
  <c r="Q3069" i="2"/>
  <c r="P3069" i="2"/>
  <c r="O3069" i="2"/>
  <c r="N3069" i="2"/>
  <c r="AA3069" i="2" s="1"/>
  <c r="M3069" i="2"/>
  <c r="L3069" i="2"/>
  <c r="K3069" i="2"/>
  <c r="J3069" i="2"/>
  <c r="I3069" i="2"/>
  <c r="Y3068" i="2"/>
  <c r="X3068" i="2"/>
  <c r="W3068" i="2"/>
  <c r="V3068" i="2"/>
  <c r="U3068" i="2"/>
  <c r="T3068" i="2"/>
  <c r="S3068" i="2"/>
  <c r="R3068" i="2"/>
  <c r="Q3068" i="2"/>
  <c r="P3068" i="2"/>
  <c r="O3068" i="2"/>
  <c r="N3068" i="2"/>
  <c r="M3068" i="2"/>
  <c r="L3068" i="2"/>
  <c r="K3068" i="2"/>
  <c r="J3068" i="2"/>
  <c r="I3068" i="2"/>
  <c r="Y3067" i="2"/>
  <c r="X3067" i="2"/>
  <c r="W3067" i="2"/>
  <c r="V3067" i="2"/>
  <c r="U3067" i="2"/>
  <c r="AQ3067" i="2" s="1"/>
  <c r="T3067" i="2"/>
  <c r="S3067" i="2"/>
  <c r="R3067" i="2"/>
  <c r="Q3067" i="2"/>
  <c r="P3067" i="2"/>
  <c r="O3067" i="2"/>
  <c r="N3067" i="2"/>
  <c r="M3067" i="2"/>
  <c r="L3067" i="2"/>
  <c r="K3067" i="2"/>
  <c r="J3067" i="2"/>
  <c r="I3067" i="2"/>
  <c r="Y3066" i="2"/>
  <c r="X3066" i="2"/>
  <c r="W3066" i="2"/>
  <c r="V3066" i="2"/>
  <c r="U3066" i="2"/>
  <c r="T3066" i="2"/>
  <c r="S3066" i="2"/>
  <c r="R3066" i="2"/>
  <c r="Q3066" i="2"/>
  <c r="P3066" i="2"/>
  <c r="O3066" i="2"/>
  <c r="N3066" i="2"/>
  <c r="M3066" i="2"/>
  <c r="L3066" i="2"/>
  <c r="K3066" i="2"/>
  <c r="J3066" i="2"/>
  <c r="I3066" i="2"/>
  <c r="Y3065" i="2"/>
  <c r="X3065" i="2"/>
  <c r="W3065" i="2"/>
  <c r="V3065" i="2"/>
  <c r="U3065" i="2"/>
  <c r="T3065" i="2"/>
  <c r="S3065" i="2"/>
  <c r="R3065" i="2"/>
  <c r="Q3065" i="2"/>
  <c r="P3065" i="2"/>
  <c r="O3065" i="2"/>
  <c r="N3065" i="2"/>
  <c r="M3065" i="2"/>
  <c r="L3065" i="2"/>
  <c r="K3065" i="2"/>
  <c r="AO3065" i="2" s="1"/>
  <c r="J3065" i="2"/>
  <c r="I3065" i="2"/>
  <c r="Y3064" i="2"/>
  <c r="X3064" i="2"/>
  <c r="W3064" i="2"/>
  <c r="V3064" i="2"/>
  <c r="U3064" i="2"/>
  <c r="T3064" i="2"/>
  <c r="S3064" i="2"/>
  <c r="R3064" i="2"/>
  <c r="Q3064" i="2"/>
  <c r="P3064" i="2"/>
  <c r="AP3064" i="2" s="1"/>
  <c r="O3064" i="2"/>
  <c r="N3064" i="2"/>
  <c r="M3064" i="2"/>
  <c r="L3064" i="2"/>
  <c r="K3064" i="2"/>
  <c r="J3064" i="2"/>
  <c r="I3064" i="2"/>
  <c r="Y3063" i="2"/>
  <c r="X3063" i="2"/>
  <c r="W3063" i="2"/>
  <c r="V3063" i="2"/>
  <c r="U3063" i="2"/>
  <c r="T3063" i="2"/>
  <c r="S3063" i="2"/>
  <c r="R3063" i="2"/>
  <c r="Q3063" i="2"/>
  <c r="P3063" i="2"/>
  <c r="O3063" i="2"/>
  <c r="N3063" i="2"/>
  <c r="M3063" i="2"/>
  <c r="L3063" i="2"/>
  <c r="K3063" i="2"/>
  <c r="J3063" i="2"/>
  <c r="I3063" i="2"/>
  <c r="Y3062" i="2"/>
  <c r="X3062" i="2"/>
  <c r="W3062" i="2"/>
  <c r="V3062" i="2"/>
  <c r="U3062" i="2"/>
  <c r="T3062" i="2"/>
  <c r="S3062" i="2"/>
  <c r="R3062" i="2"/>
  <c r="Q3062" i="2"/>
  <c r="P3062" i="2"/>
  <c r="O3062" i="2"/>
  <c r="N3062" i="2"/>
  <c r="M3062" i="2"/>
  <c r="L3062" i="2"/>
  <c r="K3062" i="2"/>
  <c r="J3062" i="2"/>
  <c r="I3062" i="2"/>
  <c r="Y3061" i="2"/>
  <c r="X3061" i="2"/>
  <c r="W3061" i="2"/>
  <c r="V3061" i="2"/>
  <c r="U3061" i="2"/>
  <c r="T3061" i="2"/>
  <c r="S3061" i="2"/>
  <c r="R3061" i="2"/>
  <c r="Q3061" i="2"/>
  <c r="P3061" i="2"/>
  <c r="O3061" i="2"/>
  <c r="N3061" i="2"/>
  <c r="M3061" i="2"/>
  <c r="L3061" i="2"/>
  <c r="K3061" i="2"/>
  <c r="AO3061" i="2" s="1"/>
  <c r="J3061" i="2"/>
  <c r="I3061" i="2"/>
  <c r="Y3060" i="2"/>
  <c r="X3060" i="2"/>
  <c r="W3060" i="2"/>
  <c r="V3060" i="2"/>
  <c r="U3060" i="2"/>
  <c r="T3060" i="2"/>
  <c r="S3060" i="2"/>
  <c r="R3060" i="2"/>
  <c r="Q3060" i="2"/>
  <c r="P3060" i="2"/>
  <c r="AP3060" i="2" s="1"/>
  <c r="O3060" i="2"/>
  <c r="N3060" i="2"/>
  <c r="M3060" i="2"/>
  <c r="L3060" i="2"/>
  <c r="K3060" i="2"/>
  <c r="J3060" i="2"/>
  <c r="I3060" i="2"/>
  <c r="Y3059" i="2"/>
  <c r="X3059" i="2"/>
  <c r="W3059" i="2"/>
  <c r="V3059" i="2"/>
  <c r="U3059" i="2"/>
  <c r="T3059" i="2"/>
  <c r="S3059" i="2"/>
  <c r="R3059" i="2"/>
  <c r="Q3059" i="2"/>
  <c r="P3059" i="2"/>
  <c r="O3059" i="2"/>
  <c r="N3059" i="2"/>
  <c r="M3059" i="2"/>
  <c r="L3059" i="2"/>
  <c r="K3059" i="2"/>
  <c r="J3059" i="2"/>
  <c r="I3059" i="2"/>
  <c r="Y3058" i="2"/>
  <c r="X3058" i="2"/>
  <c r="W3058" i="2"/>
  <c r="V3058" i="2"/>
  <c r="U3058" i="2"/>
  <c r="T3058" i="2"/>
  <c r="S3058" i="2"/>
  <c r="R3058" i="2"/>
  <c r="Q3058" i="2"/>
  <c r="P3058" i="2"/>
  <c r="O3058" i="2"/>
  <c r="N3058" i="2"/>
  <c r="M3058" i="2"/>
  <c r="L3058" i="2"/>
  <c r="K3058" i="2"/>
  <c r="J3058" i="2"/>
  <c r="I3058" i="2"/>
  <c r="Y3057" i="2"/>
  <c r="X3057" i="2"/>
  <c r="W3057" i="2"/>
  <c r="V3057" i="2"/>
  <c r="U3057" i="2"/>
  <c r="T3057" i="2"/>
  <c r="S3057" i="2"/>
  <c r="R3057" i="2"/>
  <c r="Q3057" i="2"/>
  <c r="P3057" i="2"/>
  <c r="O3057" i="2"/>
  <c r="N3057" i="2"/>
  <c r="M3057" i="2"/>
  <c r="L3057" i="2"/>
  <c r="K3057" i="2"/>
  <c r="AO3057" i="2" s="1"/>
  <c r="J3057" i="2"/>
  <c r="I3057" i="2"/>
  <c r="Y3056" i="2"/>
  <c r="X3056" i="2"/>
  <c r="W3056" i="2"/>
  <c r="V3056" i="2"/>
  <c r="U3056" i="2"/>
  <c r="T3056" i="2"/>
  <c r="S3056" i="2"/>
  <c r="R3056" i="2"/>
  <c r="Q3056" i="2"/>
  <c r="P3056" i="2"/>
  <c r="AP3056" i="2" s="1"/>
  <c r="O3056" i="2"/>
  <c r="N3056" i="2"/>
  <c r="M3056" i="2"/>
  <c r="L3056" i="2"/>
  <c r="K3056" i="2"/>
  <c r="J3056" i="2"/>
  <c r="I3056" i="2"/>
  <c r="Y3055" i="2"/>
  <c r="X3055" i="2"/>
  <c r="W3055" i="2"/>
  <c r="V3055" i="2"/>
  <c r="U3055" i="2"/>
  <c r="AQ3055" i="2" s="1"/>
  <c r="T3055" i="2"/>
  <c r="S3055" i="2"/>
  <c r="R3055" i="2"/>
  <c r="Q3055" i="2"/>
  <c r="P3055" i="2"/>
  <c r="O3055" i="2"/>
  <c r="N3055" i="2"/>
  <c r="M3055" i="2"/>
  <c r="L3055" i="2"/>
  <c r="K3055" i="2"/>
  <c r="J3055" i="2"/>
  <c r="I3055" i="2"/>
  <c r="Y3054" i="2"/>
  <c r="X3054" i="2"/>
  <c r="W3054" i="2"/>
  <c r="V3054" i="2"/>
  <c r="U3054" i="2"/>
  <c r="T3054" i="2"/>
  <c r="S3054" i="2"/>
  <c r="R3054" i="2"/>
  <c r="Q3054" i="2"/>
  <c r="P3054" i="2"/>
  <c r="O3054" i="2"/>
  <c r="N3054" i="2"/>
  <c r="M3054" i="2"/>
  <c r="L3054" i="2"/>
  <c r="K3054" i="2"/>
  <c r="J3054" i="2"/>
  <c r="I3054" i="2"/>
  <c r="Y3053" i="2"/>
  <c r="X3053" i="2"/>
  <c r="W3053" i="2"/>
  <c r="V3053" i="2"/>
  <c r="U3053" i="2"/>
  <c r="T3053" i="2"/>
  <c r="S3053" i="2"/>
  <c r="R3053" i="2"/>
  <c r="Q3053" i="2"/>
  <c r="P3053" i="2"/>
  <c r="O3053" i="2"/>
  <c r="N3053" i="2"/>
  <c r="M3053" i="2"/>
  <c r="L3053" i="2"/>
  <c r="K3053" i="2"/>
  <c r="AO3053" i="2" s="1"/>
  <c r="J3053" i="2"/>
  <c r="I3053" i="2"/>
  <c r="Y3052" i="2"/>
  <c r="X3052" i="2"/>
  <c r="W3052" i="2"/>
  <c r="V3052" i="2"/>
  <c r="U3052" i="2"/>
  <c r="T3052" i="2"/>
  <c r="S3052" i="2"/>
  <c r="R3052" i="2"/>
  <c r="Q3052" i="2"/>
  <c r="P3052" i="2"/>
  <c r="AP3052" i="2" s="1"/>
  <c r="O3052" i="2"/>
  <c r="N3052" i="2"/>
  <c r="M3052" i="2"/>
  <c r="L3052" i="2"/>
  <c r="K3052" i="2"/>
  <c r="J3052" i="2"/>
  <c r="I3052" i="2"/>
  <c r="Y3051" i="2"/>
  <c r="X3051" i="2"/>
  <c r="W3051" i="2"/>
  <c r="V3051" i="2"/>
  <c r="U3051" i="2"/>
  <c r="T3051" i="2"/>
  <c r="S3051" i="2"/>
  <c r="R3051" i="2"/>
  <c r="Q3051" i="2"/>
  <c r="P3051" i="2"/>
  <c r="O3051" i="2"/>
  <c r="N3051" i="2"/>
  <c r="M3051" i="2"/>
  <c r="L3051" i="2"/>
  <c r="K3051" i="2"/>
  <c r="J3051" i="2"/>
  <c r="I3051" i="2"/>
  <c r="Y3050" i="2"/>
  <c r="X3050" i="2"/>
  <c r="W3050" i="2"/>
  <c r="V3050" i="2"/>
  <c r="U3050" i="2"/>
  <c r="T3050" i="2"/>
  <c r="S3050" i="2"/>
  <c r="R3050" i="2"/>
  <c r="Q3050" i="2"/>
  <c r="P3050" i="2"/>
  <c r="O3050" i="2"/>
  <c r="N3050" i="2"/>
  <c r="M3050" i="2"/>
  <c r="L3050" i="2"/>
  <c r="K3050" i="2"/>
  <c r="J3050" i="2"/>
  <c r="I3050" i="2"/>
  <c r="Y3049" i="2"/>
  <c r="X3049" i="2"/>
  <c r="W3049" i="2"/>
  <c r="V3049" i="2"/>
  <c r="U3049" i="2"/>
  <c r="T3049" i="2"/>
  <c r="S3049" i="2"/>
  <c r="R3049" i="2"/>
  <c r="Q3049" i="2"/>
  <c r="P3049" i="2"/>
  <c r="O3049" i="2"/>
  <c r="N3049" i="2"/>
  <c r="M3049" i="2"/>
  <c r="L3049" i="2"/>
  <c r="K3049" i="2"/>
  <c r="AO3049" i="2" s="1"/>
  <c r="J3049" i="2"/>
  <c r="I3049" i="2"/>
  <c r="Y3048" i="2"/>
  <c r="X3048" i="2"/>
  <c r="W3048" i="2"/>
  <c r="V3048" i="2"/>
  <c r="U3048" i="2"/>
  <c r="T3048" i="2"/>
  <c r="S3048" i="2"/>
  <c r="R3048" i="2"/>
  <c r="Q3048" i="2"/>
  <c r="P3048" i="2"/>
  <c r="AP3048" i="2" s="1"/>
  <c r="O3048" i="2"/>
  <c r="N3048" i="2"/>
  <c r="M3048" i="2"/>
  <c r="L3048" i="2"/>
  <c r="K3048" i="2"/>
  <c r="J3048" i="2"/>
  <c r="I3048" i="2"/>
  <c r="Y3047" i="2"/>
  <c r="X3047" i="2"/>
  <c r="W3047" i="2"/>
  <c r="V3047" i="2"/>
  <c r="U3047" i="2"/>
  <c r="AQ3047" i="2" s="1"/>
  <c r="T3047" i="2"/>
  <c r="S3047" i="2"/>
  <c r="R3047" i="2"/>
  <c r="Q3047" i="2"/>
  <c r="P3047" i="2"/>
  <c r="O3047" i="2"/>
  <c r="N3047" i="2"/>
  <c r="M3047" i="2"/>
  <c r="L3047" i="2"/>
  <c r="K3047" i="2"/>
  <c r="J3047" i="2"/>
  <c r="I3047" i="2"/>
  <c r="Y3046" i="2"/>
  <c r="X3046" i="2"/>
  <c r="W3046" i="2"/>
  <c r="V3046" i="2"/>
  <c r="U3046" i="2"/>
  <c r="T3046" i="2"/>
  <c r="S3046" i="2"/>
  <c r="R3046" i="2"/>
  <c r="Q3046" i="2"/>
  <c r="P3046" i="2"/>
  <c r="O3046" i="2"/>
  <c r="N3046" i="2"/>
  <c r="M3046" i="2"/>
  <c r="L3046" i="2"/>
  <c r="K3046" i="2"/>
  <c r="J3046" i="2"/>
  <c r="I3046" i="2"/>
  <c r="Y3045" i="2"/>
  <c r="X3045" i="2"/>
  <c r="W3045" i="2"/>
  <c r="V3045" i="2"/>
  <c r="U3045" i="2"/>
  <c r="T3045" i="2"/>
  <c r="S3045" i="2"/>
  <c r="R3045" i="2"/>
  <c r="Q3045" i="2"/>
  <c r="P3045" i="2"/>
  <c r="O3045" i="2"/>
  <c r="N3045" i="2"/>
  <c r="M3045" i="2"/>
  <c r="L3045" i="2"/>
  <c r="K3045" i="2"/>
  <c r="AO3045" i="2" s="1"/>
  <c r="J3045" i="2"/>
  <c r="I3045" i="2"/>
  <c r="Y3044" i="2"/>
  <c r="X3044" i="2"/>
  <c r="W3044" i="2"/>
  <c r="V3044" i="2"/>
  <c r="U3044" i="2"/>
  <c r="T3044" i="2"/>
  <c r="S3044" i="2"/>
  <c r="R3044" i="2"/>
  <c r="Q3044" i="2"/>
  <c r="P3044" i="2"/>
  <c r="AP3044" i="2" s="1"/>
  <c r="O3044" i="2"/>
  <c r="N3044" i="2"/>
  <c r="M3044" i="2"/>
  <c r="L3044" i="2"/>
  <c r="K3044" i="2"/>
  <c r="J3044" i="2"/>
  <c r="I3044" i="2"/>
  <c r="Y3043" i="2"/>
  <c r="X3043" i="2"/>
  <c r="W3043" i="2"/>
  <c r="V3043" i="2"/>
  <c r="U3043" i="2"/>
  <c r="AQ3043" i="2" s="1"/>
  <c r="T3043" i="2"/>
  <c r="S3043" i="2"/>
  <c r="R3043" i="2"/>
  <c r="Q3043" i="2"/>
  <c r="P3043" i="2"/>
  <c r="O3043" i="2"/>
  <c r="N3043" i="2"/>
  <c r="M3043" i="2"/>
  <c r="L3043" i="2"/>
  <c r="K3043" i="2"/>
  <c r="J3043" i="2"/>
  <c r="I3043" i="2"/>
  <c r="Y3042" i="2"/>
  <c r="X3042" i="2"/>
  <c r="W3042" i="2"/>
  <c r="V3042" i="2"/>
  <c r="U3042" i="2"/>
  <c r="T3042" i="2"/>
  <c r="S3042" i="2"/>
  <c r="R3042" i="2"/>
  <c r="Q3042" i="2"/>
  <c r="P3042" i="2"/>
  <c r="O3042" i="2"/>
  <c r="N3042" i="2"/>
  <c r="M3042" i="2"/>
  <c r="L3042" i="2"/>
  <c r="K3042" i="2"/>
  <c r="J3042" i="2"/>
  <c r="I3042" i="2"/>
  <c r="Y3041" i="2"/>
  <c r="X3041" i="2"/>
  <c r="W3041" i="2"/>
  <c r="V3041" i="2"/>
  <c r="U3041" i="2"/>
  <c r="T3041" i="2"/>
  <c r="S3041" i="2"/>
  <c r="R3041" i="2"/>
  <c r="Q3041" i="2"/>
  <c r="P3041" i="2"/>
  <c r="O3041" i="2"/>
  <c r="N3041" i="2"/>
  <c r="M3041" i="2"/>
  <c r="L3041" i="2"/>
  <c r="K3041" i="2"/>
  <c r="AO3041" i="2" s="1"/>
  <c r="J3041" i="2"/>
  <c r="I3041" i="2"/>
  <c r="Y3040" i="2"/>
  <c r="X3040" i="2"/>
  <c r="W3040" i="2"/>
  <c r="V3040" i="2"/>
  <c r="U3040" i="2"/>
  <c r="T3040" i="2"/>
  <c r="S3040" i="2"/>
  <c r="R3040" i="2"/>
  <c r="Q3040" i="2"/>
  <c r="P3040" i="2"/>
  <c r="AP3040" i="2" s="1"/>
  <c r="O3040" i="2"/>
  <c r="N3040" i="2"/>
  <c r="M3040" i="2"/>
  <c r="L3040" i="2"/>
  <c r="K3040" i="2"/>
  <c r="J3040" i="2"/>
  <c r="I3040" i="2"/>
  <c r="Y3039" i="2"/>
  <c r="X3039" i="2"/>
  <c r="W3039" i="2"/>
  <c r="V3039" i="2"/>
  <c r="U3039" i="2"/>
  <c r="AQ3039" i="2" s="1"/>
  <c r="T3039" i="2"/>
  <c r="S3039" i="2"/>
  <c r="R3039" i="2"/>
  <c r="Q3039" i="2"/>
  <c r="P3039" i="2"/>
  <c r="O3039" i="2"/>
  <c r="N3039" i="2"/>
  <c r="M3039" i="2"/>
  <c r="L3039" i="2"/>
  <c r="K3039" i="2"/>
  <c r="J3039" i="2"/>
  <c r="I3039" i="2"/>
  <c r="Y3038" i="2"/>
  <c r="X3038" i="2"/>
  <c r="W3038" i="2"/>
  <c r="V3038" i="2"/>
  <c r="U3038" i="2"/>
  <c r="T3038" i="2"/>
  <c r="S3038" i="2"/>
  <c r="R3038" i="2"/>
  <c r="Q3038" i="2"/>
  <c r="P3038" i="2"/>
  <c r="O3038" i="2"/>
  <c r="N3038" i="2"/>
  <c r="M3038" i="2"/>
  <c r="L3038" i="2"/>
  <c r="K3038" i="2"/>
  <c r="J3038" i="2"/>
  <c r="I3038" i="2"/>
  <c r="Y3037" i="2"/>
  <c r="X3037" i="2"/>
  <c r="W3037" i="2"/>
  <c r="V3037" i="2"/>
  <c r="U3037" i="2"/>
  <c r="T3037" i="2"/>
  <c r="S3037" i="2"/>
  <c r="R3037" i="2"/>
  <c r="Q3037" i="2"/>
  <c r="P3037" i="2"/>
  <c r="O3037" i="2"/>
  <c r="N3037" i="2"/>
  <c r="M3037" i="2"/>
  <c r="L3037" i="2"/>
  <c r="K3037" i="2"/>
  <c r="AO3037" i="2" s="1"/>
  <c r="J3037" i="2"/>
  <c r="I3037" i="2"/>
  <c r="Y3036" i="2"/>
  <c r="X3036" i="2"/>
  <c r="W3036" i="2"/>
  <c r="V3036" i="2"/>
  <c r="U3036" i="2"/>
  <c r="T3036" i="2"/>
  <c r="S3036" i="2"/>
  <c r="R3036" i="2"/>
  <c r="Q3036" i="2"/>
  <c r="P3036" i="2"/>
  <c r="AP3036" i="2" s="1"/>
  <c r="O3036" i="2"/>
  <c r="N3036" i="2"/>
  <c r="M3036" i="2"/>
  <c r="L3036" i="2"/>
  <c r="K3036" i="2"/>
  <c r="J3036" i="2"/>
  <c r="I3036" i="2"/>
  <c r="Y3035" i="2"/>
  <c r="X3035" i="2"/>
  <c r="W3035" i="2"/>
  <c r="V3035" i="2"/>
  <c r="U3035" i="2"/>
  <c r="AQ3035" i="2" s="1"/>
  <c r="T3035" i="2"/>
  <c r="S3035" i="2"/>
  <c r="R3035" i="2"/>
  <c r="Q3035" i="2"/>
  <c r="P3035" i="2"/>
  <c r="O3035" i="2"/>
  <c r="N3035" i="2"/>
  <c r="M3035" i="2"/>
  <c r="L3035" i="2"/>
  <c r="K3035" i="2"/>
  <c r="J3035" i="2"/>
  <c r="I3035" i="2"/>
  <c r="Y3034" i="2"/>
  <c r="X3034" i="2"/>
  <c r="W3034" i="2"/>
  <c r="V3034" i="2"/>
  <c r="U3034" i="2"/>
  <c r="T3034" i="2"/>
  <c r="S3034" i="2"/>
  <c r="R3034" i="2"/>
  <c r="Q3034" i="2"/>
  <c r="P3034" i="2"/>
  <c r="O3034" i="2"/>
  <c r="N3034" i="2"/>
  <c r="M3034" i="2"/>
  <c r="L3034" i="2"/>
  <c r="K3034" i="2"/>
  <c r="J3034" i="2"/>
  <c r="I3034" i="2"/>
  <c r="Y3033" i="2"/>
  <c r="X3033" i="2"/>
  <c r="W3033" i="2"/>
  <c r="V3033" i="2"/>
  <c r="U3033" i="2"/>
  <c r="T3033" i="2"/>
  <c r="S3033" i="2"/>
  <c r="R3033" i="2"/>
  <c r="Q3033" i="2"/>
  <c r="P3033" i="2"/>
  <c r="O3033" i="2"/>
  <c r="N3033" i="2"/>
  <c r="M3033" i="2"/>
  <c r="L3033" i="2"/>
  <c r="K3033" i="2"/>
  <c r="AO3033" i="2" s="1"/>
  <c r="J3033" i="2"/>
  <c r="I3033" i="2"/>
  <c r="Y3032" i="2"/>
  <c r="X3032" i="2"/>
  <c r="W3032" i="2"/>
  <c r="V3032" i="2"/>
  <c r="U3032" i="2"/>
  <c r="T3032" i="2"/>
  <c r="S3032" i="2"/>
  <c r="R3032" i="2"/>
  <c r="Q3032" i="2"/>
  <c r="P3032" i="2"/>
  <c r="AP3032" i="2" s="1"/>
  <c r="O3032" i="2"/>
  <c r="N3032" i="2"/>
  <c r="M3032" i="2"/>
  <c r="L3032" i="2"/>
  <c r="K3032" i="2"/>
  <c r="J3032" i="2"/>
  <c r="I3032" i="2"/>
  <c r="Y3031" i="2"/>
  <c r="X3031" i="2"/>
  <c r="W3031" i="2"/>
  <c r="V3031" i="2"/>
  <c r="U3031" i="2"/>
  <c r="AQ3031" i="2" s="1"/>
  <c r="T3031" i="2"/>
  <c r="S3031" i="2"/>
  <c r="R3031" i="2"/>
  <c r="Q3031" i="2"/>
  <c r="P3031" i="2"/>
  <c r="O3031" i="2"/>
  <c r="N3031" i="2"/>
  <c r="M3031" i="2"/>
  <c r="L3031" i="2"/>
  <c r="K3031" i="2"/>
  <c r="J3031" i="2"/>
  <c r="I3031" i="2"/>
  <c r="Y3030" i="2"/>
  <c r="X3030" i="2"/>
  <c r="W3030" i="2"/>
  <c r="V3030" i="2"/>
  <c r="U3030" i="2"/>
  <c r="T3030" i="2"/>
  <c r="S3030" i="2"/>
  <c r="R3030" i="2"/>
  <c r="Q3030" i="2"/>
  <c r="P3030" i="2"/>
  <c r="O3030" i="2"/>
  <c r="N3030" i="2"/>
  <c r="M3030" i="2"/>
  <c r="L3030" i="2"/>
  <c r="K3030" i="2"/>
  <c r="J3030" i="2"/>
  <c r="I3030" i="2"/>
  <c r="Y3029" i="2"/>
  <c r="X3029" i="2"/>
  <c r="W3029" i="2"/>
  <c r="V3029" i="2"/>
  <c r="U3029" i="2"/>
  <c r="T3029" i="2"/>
  <c r="S3029" i="2"/>
  <c r="R3029" i="2"/>
  <c r="Q3029" i="2"/>
  <c r="P3029" i="2"/>
  <c r="O3029" i="2"/>
  <c r="N3029" i="2"/>
  <c r="M3029" i="2"/>
  <c r="L3029" i="2"/>
  <c r="K3029" i="2"/>
  <c r="AO3029" i="2" s="1"/>
  <c r="J3029" i="2"/>
  <c r="I3029" i="2"/>
  <c r="Y3028" i="2"/>
  <c r="X3028" i="2"/>
  <c r="W3028" i="2"/>
  <c r="V3028" i="2"/>
  <c r="U3028" i="2"/>
  <c r="T3028" i="2"/>
  <c r="S3028" i="2"/>
  <c r="R3028" i="2"/>
  <c r="Q3028" i="2"/>
  <c r="P3028" i="2"/>
  <c r="AP3028" i="2" s="1"/>
  <c r="O3028" i="2"/>
  <c r="N3028" i="2"/>
  <c r="M3028" i="2"/>
  <c r="L3028" i="2"/>
  <c r="K3028" i="2"/>
  <c r="J3028" i="2"/>
  <c r="I3028" i="2"/>
  <c r="Y3027" i="2"/>
  <c r="X3027" i="2"/>
  <c r="W3027" i="2"/>
  <c r="V3027" i="2"/>
  <c r="U3027" i="2"/>
  <c r="AQ3027" i="2" s="1"/>
  <c r="T3027" i="2"/>
  <c r="S3027" i="2"/>
  <c r="R3027" i="2"/>
  <c r="Q3027" i="2"/>
  <c r="P3027" i="2"/>
  <c r="O3027" i="2"/>
  <c r="N3027" i="2"/>
  <c r="M3027" i="2"/>
  <c r="L3027" i="2"/>
  <c r="K3027" i="2"/>
  <c r="J3027" i="2"/>
  <c r="I3027" i="2"/>
  <c r="Y3026" i="2"/>
  <c r="X3026" i="2"/>
  <c r="W3026" i="2"/>
  <c r="V3026" i="2"/>
  <c r="U3026" i="2"/>
  <c r="T3026" i="2"/>
  <c r="S3026" i="2"/>
  <c r="R3026" i="2"/>
  <c r="Q3026" i="2"/>
  <c r="P3026" i="2"/>
  <c r="O3026" i="2"/>
  <c r="N3026" i="2"/>
  <c r="M3026" i="2"/>
  <c r="L3026" i="2"/>
  <c r="K3026" i="2"/>
  <c r="J3026" i="2"/>
  <c r="I3026" i="2"/>
  <c r="Y3025" i="2"/>
  <c r="X3025" i="2"/>
  <c r="W3025" i="2"/>
  <c r="V3025" i="2"/>
  <c r="U3025" i="2"/>
  <c r="T3025" i="2"/>
  <c r="S3025" i="2"/>
  <c r="R3025" i="2"/>
  <c r="Q3025" i="2"/>
  <c r="P3025" i="2"/>
  <c r="O3025" i="2"/>
  <c r="N3025" i="2"/>
  <c r="M3025" i="2"/>
  <c r="L3025" i="2"/>
  <c r="K3025" i="2"/>
  <c r="AO3025" i="2" s="1"/>
  <c r="J3025" i="2"/>
  <c r="I3025" i="2"/>
  <c r="Y3024" i="2"/>
  <c r="X3024" i="2"/>
  <c r="W3024" i="2"/>
  <c r="V3024" i="2"/>
  <c r="U3024" i="2"/>
  <c r="T3024" i="2"/>
  <c r="S3024" i="2"/>
  <c r="R3024" i="2"/>
  <c r="Q3024" i="2"/>
  <c r="P3024" i="2"/>
  <c r="AP3024" i="2" s="1"/>
  <c r="O3024" i="2"/>
  <c r="N3024" i="2"/>
  <c r="M3024" i="2"/>
  <c r="L3024" i="2"/>
  <c r="K3024" i="2"/>
  <c r="J3024" i="2"/>
  <c r="I3024" i="2"/>
  <c r="Y3023" i="2"/>
  <c r="X3023" i="2"/>
  <c r="W3023" i="2"/>
  <c r="V3023" i="2"/>
  <c r="U3023" i="2"/>
  <c r="AQ3023" i="2" s="1"/>
  <c r="T3023" i="2"/>
  <c r="S3023" i="2"/>
  <c r="R3023" i="2"/>
  <c r="Q3023" i="2"/>
  <c r="P3023" i="2"/>
  <c r="O3023" i="2"/>
  <c r="N3023" i="2"/>
  <c r="M3023" i="2"/>
  <c r="L3023" i="2"/>
  <c r="K3023" i="2"/>
  <c r="J3023" i="2"/>
  <c r="I3023" i="2"/>
  <c r="Y3022" i="2"/>
  <c r="X3022" i="2"/>
  <c r="W3022" i="2"/>
  <c r="V3022" i="2"/>
  <c r="U3022" i="2"/>
  <c r="T3022" i="2"/>
  <c r="S3022" i="2"/>
  <c r="R3022" i="2"/>
  <c r="Q3022" i="2"/>
  <c r="P3022" i="2"/>
  <c r="O3022" i="2"/>
  <c r="N3022" i="2"/>
  <c r="M3022" i="2"/>
  <c r="L3022" i="2"/>
  <c r="K3022" i="2"/>
  <c r="J3022" i="2"/>
  <c r="I3022" i="2"/>
  <c r="Y3021" i="2"/>
  <c r="X3021" i="2"/>
  <c r="W3021" i="2"/>
  <c r="V3021" i="2"/>
  <c r="U3021" i="2"/>
  <c r="T3021" i="2"/>
  <c r="S3021" i="2"/>
  <c r="R3021" i="2"/>
  <c r="Q3021" i="2"/>
  <c r="P3021" i="2"/>
  <c r="O3021" i="2"/>
  <c r="N3021" i="2"/>
  <c r="M3021" i="2"/>
  <c r="L3021" i="2"/>
  <c r="K3021" i="2"/>
  <c r="AO3021" i="2" s="1"/>
  <c r="J3021" i="2"/>
  <c r="I3021" i="2"/>
  <c r="Y3020" i="2"/>
  <c r="X3020" i="2"/>
  <c r="W3020" i="2"/>
  <c r="V3020" i="2"/>
  <c r="U3020" i="2"/>
  <c r="T3020" i="2"/>
  <c r="S3020" i="2"/>
  <c r="R3020" i="2"/>
  <c r="Q3020" i="2"/>
  <c r="P3020" i="2"/>
  <c r="AP3020" i="2" s="1"/>
  <c r="O3020" i="2"/>
  <c r="N3020" i="2"/>
  <c r="M3020" i="2"/>
  <c r="L3020" i="2"/>
  <c r="K3020" i="2"/>
  <c r="J3020" i="2"/>
  <c r="I3020" i="2"/>
  <c r="Y3019" i="2"/>
  <c r="X3019" i="2"/>
  <c r="W3019" i="2"/>
  <c r="V3019" i="2"/>
  <c r="U3019" i="2"/>
  <c r="AQ3019" i="2" s="1"/>
  <c r="T3019" i="2"/>
  <c r="S3019" i="2"/>
  <c r="R3019" i="2"/>
  <c r="Q3019" i="2"/>
  <c r="P3019" i="2"/>
  <c r="O3019" i="2"/>
  <c r="N3019" i="2"/>
  <c r="M3019" i="2"/>
  <c r="L3019" i="2"/>
  <c r="K3019" i="2"/>
  <c r="J3019" i="2"/>
  <c r="I3019" i="2"/>
  <c r="Y3018" i="2"/>
  <c r="X3018" i="2"/>
  <c r="W3018" i="2"/>
  <c r="V3018" i="2"/>
  <c r="U3018" i="2"/>
  <c r="T3018" i="2"/>
  <c r="S3018" i="2"/>
  <c r="R3018" i="2"/>
  <c r="Q3018" i="2"/>
  <c r="P3018" i="2"/>
  <c r="O3018" i="2"/>
  <c r="N3018" i="2"/>
  <c r="M3018" i="2"/>
  <c r="L3018" i="2"/>
  <c r="K3018" i="2"/>
  <c r="J3018" i="2"/>
  <c r="I3018" i="2"/>
  <c r="Y3017" i="2"/>
  <c r="X3017" i="2"/>
  <c r="W3017" i="2"/>
  <c r="V3017" i="2"/>
  <c r="U3017" i="2"/>
  <c r="T3017" i="2"/>
  <c r="S3017" i="2"/>
  <c r="R3017" i="2"/>
  <c r="Q3017" i="2"/>
  <c r="P3017" i="2"/>
  <c r="O3017" i="2"/>
  <c r="N3017" i="2"/>
  <c r="M3017" i="2"/>
  <c r="L3017" i="2"/>
  <c r="K3017" i="2"/>
  <c r="AO3017" i="2" s="1"/>
  <c r="J3017" i="2"/>
  <c r="I3017" i="2"/>
  <c r="Y3016" i="2"/>
  <c r="X3016" i="2"/>
  <c r="W3016" i="2"/>
  <c r="V3016" i="2"/>
  <c r="U3016" i="2"/>
  <c r="T3016" i="2"/>
  <c r="S3016" i="2"/>
  <c r="R3016" i="2"/>
  <c r="Q3016" i="2"/>
  <c r="P3016" i="2"/>
  <c r="AP3016" i="2" s="1"/>
  <c r="O3016" i="2"/>
  <c r="N3016" i="2"/>
  <c r="M3016" i="2"/>
  <c r="L3016" i="2"/>
  <c r="K3016" i="2"/>
  <c r="J3016" i="2"/>
  <c r="I3016" i="2"/>
  <c r="Y3015" i="2"/>
  <c r="X3015" i="2"/>
  <c r="W3015" i="2"/>
  <c r="V3015" i="2"/>
  <c r="U3015" i="2"/>
  <c r="AQ3015" i="2" s="1"/>
  <c r="T3015" i="2"/>
  <c r="S3015" i="2"/>
  <c r="R3015" i="2"/>
  <c r="Q3015" i="2"/>
  <c r="P3015" i="2"/>
  <c r="O3015" i="2"/>
  <c r="N3015" i="2"/>
  <c r="M3015" i="2"/>
  <c r="L3015" i="2"/>
  <c r="K3015" i="2"/>
  <c r="J3015" i="2"/>
  <c r="I3015" i="2"/>
  <c r="Y3014" i="2"/>
  <c r="X3014" i="2"/>
  <c r="W3014" i="2"/>
  <c r="V3014" i="2"/>
  <c r="U3014" i="2"/>
  <c r="T3014" i="2"/>
  <c r="S3014" i="2"/>
  <c r="R3014" i="2"/>
  <c r="Q3014" i="2"/>
  <c r="P3014" i="2"/>
  <c r="O3014" i="2"/>
  <c r="N3014" i="2"/>
  <c r="M3014" i="2"/>
  <c r="L3014" i="2"/>
  <c r="K3014" i="2"/>
  <c r="J3014" i="2"/>
  <c r="I3014" i="2"/>
  <c r="Y3013" i="2"/>
  <c r="X3013" i="2"/>
  <c r="W3013" i="2"/>
  <c r="V3013" i="2"/>
  <c r="U3013" i="2"/>
  <c r="T3013" i="2"/>
  <c r="S3013" i="2"/>
  <c r="R3013" i="2"/>
  <c r="Q3013" i="2"/>
  <c r="P3013" i="2"/>
  <c r="O3013" i="2"/>
  <c r="N3013" i="2"/>
  <c r="M3013" i="2"/>
  <c r="L3013" i="2"/>
  <c r="K3013" i="2"/>
  <c r="AO3013" i="2" s="1"/>
  <c r="J3013" i="2"/>
  <c r="I3013" i="2"/>
  <c r="Y3012" i="2"/>
  <c r="X3012" i="2"/>
  <c r="W3012" i="2"/>
  <c r="V3012" i="2"/>
  <c r="U3012" i="2"/>
  <c r="T3012" i="2"/>
  <c r="S3012" i="2"/>
  <c r="R3012" i="2"/>
  <c r="Q3012" i="2"/>
  <c r="P3012" i="2"/>
  <c r="AP3012" i="2" s="1"/>
  <c r="O3012" i="2"/>
  <c r="N3012" i="2"/>
  <c r="M3012" i="2"/>
  <c r="L3012" i="2"/>
  <c r="K3012" i="2"/>
  <c r="J3012" i="2"/>
  <c r="I3012" i="2"/>
  <c r="Y3011" i="2"/>
  <c r="X3011" i="2"/>
  <c r="W3011" i="2"/>
  <c r="V3011" i="2"/>
  <c r="U3011" i="2"/>
  <c r="AQ3011" i="2" s="1"/>
  <c r="T3011" i="2"/>
  <c r="S3011" i="2"/>
  <c r="R3011" i="2"/>
  <c r="Q3011" i="2"/>
  <c r="P3011" i="2"/>
  <c r="O3011" i="2"/>
  <c r="N3011" i="2"/>
  <c r="M3011" i="2"/>
  <c r="L3011" i="2"/>
  <c r="K3011" i="2"/>
  <c r="J3011" i="2"/>
  <c r="I3011" i="2"/>
  <c r="Y3010" i="2"/>
  <c r="X3010" i="2"/>
  <c r="W3010" i="2"/>
  <c r="V3010" i="2"/>
  <c r="U3010" i="2"/>
  <c r="T3010" i="2"/>
  <c r="S3010" i="2"/>
  <c r="R3010" i="2"/>
  <c r="Q3010" i="2"/>
  <c r="P3010" i="2"/>
  <c r="O3010" i="2"/>
  <c r="N3010" i="2"/>
  <c r="M3010" i="2"/>
  <c r="L3010" i="2"/>
  <c r="K3010" i="2"/>
  <c r="J3010" i="2"/>
  <c r="I3010" i="2"/>
  <c r="Y3009" i="2"/>
  <c r="X3009" i="2"/>
  <c r="W3009" i="2"/>
  <c r="V3009" i="2"/>
  <c r="U3009" i="2"/>
  <c r="T3009" i="2"/>
  <c r="S3009" i="2"/>
  <c r="R3009" i="2"/>
  <c r="Q3009" i="2"/>
  <c r="P3009" i="2"/>
  <c r="O3009" i="2"/>
  <c r="N3009" i="2"/>
  <c r="M3009" i="2"/>
  <c r="L3009" i="2"/>
  <c r="K3009" i="2"/>
  <c r="AO3009" i="2" s="1"/>
  <c r="J3009" i="2"/>
  <c r="I3009" i="2"/>
  <c r="Y3008" i="2"/>
  <c r="X3008" i="2"/>
  <c r="W3008" i="2"/>
  <c r="V3008" i="2"/>
  <c r="U3008" i="2"/>
  <c r="T3008" i="2"/>
  <c r="S3008" i="2"/>
  <c r="R3008" i="2"/>
  <c r="Q3008" i="2"/>
  <c r="P3008" i="2"/>
  <c r="AP3008" i="2" s="1"/>
  <c r="O3008" i="2"/>
  <c r="N3008" i="2"/>
  <c r="M3008" i="2"/>
  <c r="L3008" i="2"/>
  <c r="K3008" i="2"/>
  <c r="J3008" i="2"/>
  <c r="I3008" i="2"/>
  <c r="Y3007" i="2"/>
  <c r="X3007" i="2"/>
  <c r="W3007" i="2"/>
  <c r="V3007" i="2"/>
  <c r="U3007" i="2"/>
  <c r="AQ3007" i="2" s="1"/>
  <c r="T3007" i="2"/>
  <c r="S3007" i="2"/>
  <c r="R3007" i="2"/>
  <c r="Q3007" i="2"/>
  <c r="P3007" i="2"/>
  <c r="O3007" i="2"/>
  <c r="N3007" i="2"/>
  <c r="M3007" i="2"/>
  <c r="L3007" i="2"/>
  <c r="K3007" i="2"/>
  <c r="J3007" i="2"/>
  <c r="I3007" i="2"/>
  <c r="Y3006" i="2"/>
  <c r="X3006" i="2"/>
  <c r="W3006" i="2"/>
  <c r="V3006" i="2"/>
  <c r="U3006" i="2"/>
  <c r="T3006" i="2"/>
  <c r="S3006" i="2"/>
  <c r="R3006" i="2"/>
  <c r="Q3006" i="2"/>
  <c r="P3006" i="2"/>
  <c r="O3006" i="2"/>
  <c r="N3006" i="2"/>
  <c r="M3006" i="2"/>
  <c r="L3006" i="2"/>
  <c r="K3006" i="2"/>
  <c r="J3006" i="2"/>
  <c r="I3006" i="2"/>
  <c r="Y3005" i="2"/>
  <c r="X3005" i="2"/>
  <c r="W3005" i="2"/>
  <c r="V3005" i="2"/>
  <c r="U3005" i="2"/>
  <c r="T3005" i="2"/>
  <c r="S3005" i="2"/>
  <c r="R3005" i="2"/>
  <c r="Q3005" i="2"/>
  <c r="P3005" i="2"/>
  <c r="O3005" i="2"/>
  <c r="N3005" i="2"/>
  <c r="M3005" i="2"/>
  <c r="L3005" i="2"/>
  <c r="K3005" i="2"/>
  <c r="AO3005" i="2" s="1"/>
  <c r="J3005" i="2"/>
  <c r="I3005" i="2"/>
  <c r="Y3004" i="2"/>
  <c r="X3004" i="2"/>
  <c r="W3004" i="2"/>
  <c r="V3004" i="2"/>
  <c r="U3004" i="2"/>
  <c r="T3004" i="2"/>
  <c r="S3004" i="2"/>
  <c r="R3004" i="2"/>
  <c r="Q3004" i="2"/>
  <c r="P3004" i="2"/>
  <c r="AP3004" i="2" s="1"/>
  <c r="O3004" i="2"/>
  <c r="N3004" i="2"/>
  <c r="M3004" i="2"/>
  <c r="L3004" i="2"/>
  <c r="K3004" i="2"/>
  <c r="J3004" i="2"/>
  <c r="I3004" i="2"/>
  <c r="Y3003" i="2"/>
  <c r="X3003" i="2"/>
  <c r="W3003" i="2"/>
  <c r="V3003" i="2"/>
  <c r="U3003" i="2"/>
  <c r="T3003" i="2"/>
  <c r="S3003" i="2"/>
  <c r="R3003" i="2"/>
  <c r="Q3003" i="2"/>
  <c r="P3003" i="2"/>
  <c r="O3003" i="2"/>
  <c r="N3003" i="2"/>
  <c r="AC3003" i="2" s="1"/>
  <c r="M3003" i="2"/>
  <c r="L3003" i="2"/>
  <c r="K3003" i="2"/>
  <c r="AH3003" i="2" s="1"/>
  <c r="J3003" i="2"/>
  <c r="I3003" i="2"/>
  <c r="Y3002" i="2"/>
  <c r="X3002" i="2"/>
  <c r="W3002" i="2"/>
  <c r="V3002" i="2"/>
  <c r="U3002" i="2"/>
  <c r="T3002" i="2"/>
  <c r="S3002" i="2"/>
  <c r="R3002" i="2"/>
  <c r="Q3002" i="2"/>
  <c r="P3002" i="2"/>
  <c r="O3002" i="2"/>
  <c r="N3002" i="2"/>
  <c r="M3002" i="2"/>
  <c r="L3002" i="2"/>
  <c r="K3002" i="2"/>
  <c r="AC3002" i="2" s="1"/>
  <c r="J3002" i="2"/>
  <c r="I3002" i="2"/>
  <c r="Y3001" i="2"/>
  <c r="X3001" i="2"/>
  <c r="W3001" i="2"/>
  <c r="V3001" i="2"/>
  <c r="U3001" i="2"/>
  <c r="T3001" i="2"/>
  <c r="S3001" i="2"/>
  <c r="R3001" i="2"/>
  <c r="Q3001" i="2"/>
  <c r="P3001" i="2"/>
  <c r="O3001" i="2"/>
  <c r="N3001" i="2"/>
  <c r="M3001" i="2"/>
  <c r="L3001" i="2"/>
  <c r="K3001" i="2"/>
  <c r="AO3001" i="2" s="1"/>
  <c r="J3001" i="2"/>
  <c r="I3001" i="2"/>
  <c r="Y3000" i="2"/>
  <c r="X3000" i="2"/>
  <c r="W3000" i="2"/>
  <c r="V3000" i="2"/>
  <c r="U3000" i="2"/>
  <c r="T3000" i="2"/>
  <c r="S3000" i="2"/>
  <c r="R3000" i="2"/>
  <c r="Q3000" i="2"/>
  <c r="P3000" i="2"/>
  <c r="O3000" i="2"/>
  <c r="N3000" i="2"/>
  <c r="M3000" i="2"/>
  <c r="L3000" i="2"/>
  <c r="K3000" i="2"/>
  <c r="J3000" i="2"/>
  <c r="I3000" i="2"/>
  <c r="Y2999" i="2"/>
  <c r="X2999" i="2"/>
  <c r="W2999" i="2"/>
  <c r="V2999" i="2"/>
  <c r="U2999" i="2"/>
  <c r="T2999" i="2"/>
  <c r="S2999" i="2"/>
  <c r="R2999" i="2"/>
  <c r="Q2999" i="2"/>
  <c r="AF2999" i="2" s="1"/>
  <c r="P2999" i="2"/>
  <c r="O2999" i="2"/>
  <c r="N2999" i="2"/>
  <c r="M2999" i="2"/>
  <c r="AB2999" i="2" s="1"/>
  <c r="L2999" i="2"/>
  <c r="AA2999" i="2" s="1"/>
  <c r="K2999" i="2"/>
  <c r="J2999" i="2"/>
  <c r="I2999" i="2"/>
  <c r="Y2998" i="2"/>
  <c r="X2998" i="2"/>
  <c r="W2998" i="2"/>
  <c r="V2998" i="2"/>
  <c r="U2998" i="2"/>
  <c r="T2998" i="2"/>
  <c r="S2998" i="2"/>
  <c r="R2998" i="2"/>
  <c r="Q2998" i="2"/>
  <c r="P2998" i="2"/>
  <c r="O2998" i="2"/>
  <c r="N2998" i="2"/>
  <c r="M2998" i="2"/>
  <c r="AB2998" i="2" s="1"/>
  <c r="L2998" i="2"/>
  <c r="K2998" i="2"/>
  <c r="J2998" i="2"/>
  <c r="I2998" i="2"/>
  <c r="Y2997" i="2"/>
  <c r="AN2997" i="2" s="1"/>
  <c r="X2997" i="2"/>
  <c r="W2997" i="2"/>
  <c r="V2997" i="2"/>
  <c r="U2997" i="2"/>
  <c r="AJ2997" i="2" s="1"/>
  <c r="T2997" i="2"/>
  <c r="S2997" i="2"/>
  <c r="R2997" i="2"/>
  <c r="Q2997" i="2"/>
  <c r="P2997" i="2"/>
  <c r="O2997" i="2"/>
  <c r="N2997" i="2"/>
  <c r="M2997" i="2"/>
  <c r="L2997" i="2"/>
  <c r="K2997" i="2"/>
  <c r="AO2997" i="2" s="1"/>
  <c r="J2997" i="2"/>
  <c r="I2997" i="2"/>
  <c r="Y2996" i="2"/>
  <c r="X2996" i="2"/>
  <c r="W2996" i="2"/>
  <c r="V2996" i="2"/>
  <c r="U2996" i="2"/>
  <c r="T2996" i="2"/>
  <c r="S2996" i="2"/>
  <c r="R2996" i="2"/>
  <c r="Q2996" i="2"/>
  <c r="P2996" i="2"/>
  <c r="AP2996" i="2" s="1"/>
  <c r="O2996" i="2"/>
  <c r="N2996" i="2"/>
  <c r="M2996" i="2"/>
  <c r="L2996" i="2"/>
  <c r="K2996" i="2"/>
  <c r="J2996" i="2"/>
  <c r="I2996" i="2"/>
  <c r="Y2995" i="2"/>
  <c r="X2995" i="2"/>
  <c r="W2995" i="2"/>
  <c r="V2995" i="2"/>
  <c r="U2995" i="2"/>
  <c r="T2995" i="2"/>
  <c r="S2995" i="2"/>
  <c r="R2995" i="2"/>
  <c r="Q2995" i="2"/>
  <c r="P2995" i="2"/>
  <c r="AP2995" i="2" s="1"/>
  <c r="O2995" i="2"/>
  <c r="N2995" i="2"/>
  <c r="M2995" i="2"/>
  <c r="AB2995" i="2" s="1"/>
  <c r="L2995" i="2"/>
  <c r="K2995" i="2"/>
  <c r="J2995" i="2"/>
  <c r="I2995" i="2"/>
  <c r="Y2994" i="2"/>
  <c r="X2994" i="2"/>
  <c r="W2994" i="2"/>
  <c r="V2994" i="2"/>
  <c r="U2994" i="2"/>
  <c r="T2994" i="2"/>
  <c r="S2994" i="2"/>
  <c r="R2994" i="2"/>
  <c r="Q2994" i="2"/>
  <c r="P2994" i="2"/>
  <c r="O2994" i="2"/>
  <c r="N2994" i="2"/>
  <c r="AC2994" i="2" s="1"/>
  <c r="M2994" i="2"/>
  <c r="L2994" i="2"/>
  <c r="K2994" i="2"/>
  <c r="J2994" i="2"/>
  <c r="I2994" i="2"/>
  <c r="Y2993" i="2"/>
  <c r="X2993" i="2"/>
  <c r="W2993" i="2"/>
  <c r="V2993" i="2"/>
  <c r="U2993" i="2"/>
  <c r="T2993" i="2"/>
  <c r="S2993" i="2"/>
  <c r="R2993" i="2"/>
  <c r="Q2993" i="2"/>
  <c r="P2993" i="2"/>
  <c r="O2993" i="2"/>
  <c r="N2993" i="2"/>
  <c r="M2993" i="2"/>
  <c r="L2993" i="2"/>
  <c r="K2993" i="2"/>
  <c r="AM2993" i="2" s="1"/>
  <c r="J2993" i="2"/>
  <c r="I2993" i="2"/>
  <c r="Y2992" i="2"/>
  <c r="X2992" i="2"/>
  <c r="W2992" i="2"/>
  <c r="V2992" i="2"/>
  <c r="U2992" i="2"/>
  <c r="T2992" i="2"/>
  <c r="S2992" i="2"/>
  <c r="R2992" i="2"/>
  <c r="Q2992" i="2"/>
  <c r="P2992" i="2"/>
  <c r="O2992" i="2"/>
  <c r="N2992" i="2"/>
  <c r="M2992" i="2"/>
  <c r="L2992" i="2"/>
  <c r="AA2992" i="2" s="1"/>
  <c r="K2992" i="2"/>
  <c r="J2992" i="2"/>
  <c r="I2992" i="2"/>
  <c r="Y2991" i="2"/>
  <c r="X2991" i="2"/>
  <c r="W2991" i="2"/>
  <c r="V2991" i="2"/>
  <c r="U2991" i="2"/>
  <c r="T2991" i="2"/>
  <c r="S2991" i="2"/>
  <c r="R2991" i="2"/>
  <c r="Q2991" i="2"/>
  <c r="P2991" i="2"/>
  <c r="O2991" i="2"/>
  <c r="N2991" i="2"/>
  <c r="M2991" i="2"/>
  <c r="AB2991" i="2" s="1"/>
  <c r="L2991" i="2"/>
  <c r="K2991" i="2"/>
  <c r="J2991" i="2"/>
  <c r="I2991" i="2"/>
  <c r="Y2990" i="2"/>
  <c r="X2990" i="2"/>
  <c r="W2990" i="2"/>
  <c r="V2990" i="2"/>
  <c r="U2990" i="2"/>
  <c r="T2990" i="2"/>
  <c r="S2990" i="2"/>
  <c r="R2990" i="2"/>
  <c r="Q2990" i="2"/>
  <c r="P2990" i="2"/>
  <c r="O2990" i="2"/>
  <c r="N2990" i="2"/>
  <c r="AC2990" i="2" s="1"/>
  <c r="M2990" i="2"/>
  <c r="L2990" i="2"/>
  <c r="K2990" i="2"/>
  <c r="J2990" i="2"/>
  <c r="I2990" i="2"/>
  <c r="Y2989" i="2"/>
  <c r="X2989" i="2"/>
  <c r="W2989" i="2"/>
  <c r="V2989" i="2"/>
  <c r="U2989" i="2"/>
  <c r="T2989" i="2"/>
  <c r="S2989" i="2"/>
  <c r="R2989" i="2"/>
  <c r="Q2989" i="2"/>
  <c r="P2989" i="2"/>
  <c r="O2989" i="2"/>
  <c r="N2989" i="2"/>
  <c r="M2989" i="2"/>
  <c r="L2989" i="2"/>
  <c r="K2989" i="2"/>
  <c r="AM2989" i="2" s="1"/>
  <c r="J2989" i="2"/>
  <c r="I2989" i="2"/>
  <c r="Y2988" i="2"/>
  <c r="X2988" i="2"/>
  <c r="W2988" i="2"/>
  <c r="V2988" i="2"/>
  <c r="U2988" i="2"/>
  <c r="T2988" i="2"/>
  <c r="S2988" i="2"/>
  <c r="R2988" i="2"/>
  <c r="Q2988" i="2"/>
  <c r="P2988" i="2"/>
  <c r="O2988" i="2"/>
  <c r="N2988" i="2"/>
  <c r="M2988" i="2"/>
  <c r="L2988" i="2"/>
  <c r="AA2988" i="2" s="1"/>
  <c r="K2988" i="2"/>
  <c r="J2988" i="2"/>
  <c r="I2988" i="2"/>
  <c r="Y2987" i="2"/>
  <c r="X2987" i="2"/>
  <c r="W2987" i="2"/>
  <c r="V2987" i="2"/>
  <c r="U2987" i="2"/>
  <c r="T2987" i="2"/>
  <c r="S2987" i="2"/>
  <c r="R2987" i="2"/>
  <c r="Q2987" i="2"/>
  <c r="P2987" i="2"/>
  <c r="O2987" i="2"/>
  <c r="N2987" i="2"/>
  <c r="M2987" i="2"/>
  <c r="AB2987" i="2" s="1"/>
  <c r="L2987" i="2"/>
  <c r="K2987" i="2"/>
  <c r="J2987" i="2"/>
  <c r="I2987" i="2"/>
  <c r="Y2986" i="2"/>
  <c r="X2986" i="2"/>
  <c r="W2986" i="2"/>
  <c r="V2986" i="2"/>
  <c r="U2986" i="2"/>
  <c r="T2986" i="2"/>
  <c r="S2986" i="2"/>
  <c r="R2986" i="2"/>
  <c r="Q2986" i="2"/>
  <c r="P2986" i="2"/>
  <c r="O2986" i="2"/>
  <c r="N2986" i="2"/>
  <c r="AC2986" i="2" s="1"/>
  <c r="M2986" i="2"/>
  <c r="L2986" i="2"/>
  <c r="K2986" i="2"/>
  <c r="J2986" i="2"/>
  <c r="I2986" i="2"/>
  <c r="Y2985" i="2"/>
  <c r="X2985" i="2"/>
  <c r="W2985" i="2"/>
  <c r="V2985" i="2"/>
  <c r="U2985" i="2"/>
  <c r="T2985" i="2"/>
  <c r="S2985" i="2"/>
  <c r="R2985" i="2"/>
  <c r="Q2985" i="2"/>
  <c r="P2985" i="2"/>
  <c r="O2985" i="2"/>
  <c r="N2985" i="2"/>
  <c r="M2985" i="2"/>
  <c r="L2985" i="2"/>
  <c r="K2985" i="2"/>
  <c r="AM2985" i="2" s="1"/>
  <c r="J2985" i="2"/>
  <c r="I2985" i="2"/>
  <c r="Y2984" i="2"/>
  <c r="X2984" i="2"/>
  <c r="W2984" i="2"/>
  <c r="V2984" i="2"/>
  <c r="U2984" i="2"/>
  <c r="T2984" i="2"/>
  <c r="S2984" i="2"/>
  <c r="R2984" i="2"/>
  <c r="Q2984" i="2"/>
  <c r="P2984" i="2"/>
  <c r="O2984" i="2"/>
  <c r="N2984" i="2"/>
  <c r="M2984" i="2"/>
  <c r="L2984" i="2"/>
  <c r="AA2984" i="2" s="1"/>
  <c r="K2984" i="2"/>
  <c r="J2984" i="2"/>
  <c r="I2984" i="2"/>
  <c r="Y2983" i="2"/>
  <c r="X2983" i="2"/>
  <c r="W2983" i="2"/>
  <c r="V2983" i="2"/>
  <c r="U2983" i="2"/>
  <c r="T2983" i="2"/>
  <c r="S2983" i="2"/>
  <c r="R2983" i="2"/>
  <c r="Q2983" i="2"/>
  <c r="P2983" i="2"/>
  <c r="O2983" i="2"/>
  <c r="N2983" i="2"/>
  <c r="M2983" i="2"/>
  <c r="AB2983" i="2" s="1"/>
  <c r="L2983" i="2"/>
  <c r="K2983" i="2"/>
  <c r="J2983" i="2"/>
  <c r="I2983" i="2"/>
  <c r="Y2982" i="2"/>
  <c r="X2982" i="2"/>
  <c r="W2982" i="2"/>
  <c r="V2982" i="2"/>
  <c r="U2982" i="2"/>
  <c r="T2982" i="2"/>
  <c r="S2982" i="2"/>
  <c r="R2982" i="2"/>
  <c r="Q2982" i="2"/>
  <c r="P2982" i="2"/>
  <c r="O2982" i="2"/>
  <c r="N2982" i="2"/>
  <c r="AC2982" i="2" s="1"/>
  <c r="M2982" i="2"/>
  <c r="L2982" i="2"/>
  <c r="K2982" i="2"/>
  <c r="J2982" i="2"/>
  <c r="I2982" i="2"/>
  <c r="Y2981" i="2"/>
  <c r="X2981" i="2"/>
  <c r="W2981" i="2"/>
  <c r="V2981" i="2"/>
  <c r="U2981" i="2"/>
  <c r="T2981" i="2"/>
  <c r="S2981" i="2"/>
  <c r="R2981" i="2"/>
  <c r="Q2981" i="2"/>
  <c r="P2981" i="2"/>
  <c r="O2981" i="2"/>
  <c r="N2981" i="2"/>
  <c r="M2981" i="2"/>
  <c r="L2981" i="2"/>
  <c r="K2981" i="2"/>
  <c r="AM2981" i="2" s="1"/>
  <c r="J2981" i="2"/>
  <c r="I2981" i="2"/>
  <c r="Y2980" i="2"/>
  <c r="X2980" i="2"/>
  <c r="W2980" i="2"/>
  <c r="V2980" i="2"/>
  <c r="U2980" i="2"/>
  <c r="T2980" i="2"/>
  <c r="S2980" i="2"/>
  <c r="R2980" i="2"/>
  <c r="Q2980" i="2"/>
  <c r="P2980" i="2"/>
  <c r="O2980" i="2"/>
  <c r="N2980" i="2"/>
  <c r="M2980" i="2"/>
  <c r="L2980" i="2"/>
  <c r="AA2980" i="2" s="1"/>
  <c r="K2980" i="2"/>
  <c r="J2980" i="2"/>
  <c r="I2980" i="2"/>
  <c r="Y2979" i="2"/>
  <c r="X2979" i="2"/>
  <c r="W2979" i="2"/>
  <c r="V2979" i="2"/>
  <c r="U2979" i="2"/>
  <c r="T2979" i="2"/>
  <c r="S2979" i="2"/>
  <c r="R2979" i="2"/>
  <c r="Q2979" i="2"/>
  <c r="P2979" i="2"/>
  <c r="O2979" i="2"/>
  <c r="N2979" i="2"/>
  <c r="M2979" i="2"/>
  <c r="L2979" i="2"/>
  <c r="K2979" i="2"/>
  <c r="Z2979" i="2" s="1"/>
  <c r="J2979" i="2"/>
  <c r="I2979" i="2"/>
  <c r="Y2978" i="2"/>
  <c r="X2978" i="2"/>
  <c r="W2978" i="2"/>
  <c r="V2978" i="2"/>
  <c r="U2978" i="2"/>
  <c r="T2978" i="2"/>
  <c r="S2978" i="2"/>
  <c r="R2978" i="2"/>
  <c r="Q2978" i="2"/>
  <c r="P2978" i="2"/>
  <c r="O2978" i="2"/>
  <c r="N2978" i="2"/>
  <c r="M2978" i="2"/>
  <c r="L2978" i="2"/>
  <c r="AN2978" i="2" s="1"/>
  <c r="K2978" i="2"/>
  <c r="J2978" i="2"/>
  <c r="I2978" i="2"/>
  <c r="Y2977" i="2"/>
  <c r="X2977" i="2"/>
  <c r="W2977" i="2"/>
  <c r="V2977" i="2"/>
  <c r="U2977" i="2"/>
  <c r="T2977" i="2"/>
  <c r="S2977" i="2"/>
  <c r="R2977" i="2"/>
  <c r="Q2977" i="2"/>
  <c r="P2977" i="2"/>
  <c r="O2977" i="2"/>
  <c r="N2977" i="2"/>
  <c r="M2977" i="2"/>
  <c r="AB2977" i="2" s="1"/>
  <c r="L2977" i="2"/>
  <c r="K2977" i="2"/>
  <c r="J2977" i="2"/>
  <c r="I2977" i="2"/>
  <c r="Y2976" i="2"/>
  <c r="X2976" i="2"/>
  <c r="W2976" i="2"/>
  <c r="V2976" i="2"/>
  <c r="U2976" i="2"/>
  <c r="T2976" i="2"/>
  <c r="S2976" i="2"/>
  <c r="R2976" i="2"/>
  <c r="Q2976" i="2"/>
  <c r="P2976" i="2"/>
  <c r="O2976" i="2"/>
  <c r="N2976" i="2"/>
  <c r="AC2976" i="2" s="1"/>
  <c r="M2976" i="2"/>
  <c r="L2976" i="2"/>
  <c r="K2976" i="2"/>
  <c r="J2976" i="2"/>
  <c r="I2976" i="2"/>
  <c r="Y2975" i="2"/>
  <c r="X2975" i="2"/>
  <c r="W2975" i="2"/>
  <c r="V2975" i="2"/>
  <c r="U2975" i="2"/>
  <c r="T2975" i="2"/>
  <c r="S2975" i="2"/>
  <c r="R2975" i="2"/>
  <c r="Q2975" i="2"/>
  <c r="P2975" i="2"/>
  <c r="O2975" i="2"/>
  <c r="N2975" i="2"/>
  <c r="M2975" i="2"/>
  <c r="L2975" i="2"/>
  <c r="K2975" i="2"/>
  <c r="Z2975" i="2" s="1"/>
  <c r="J2975" i="2"/>
  <c r="I2975" i="2"/>
  <c r="Y2974" i="2"/>
  <c r="X2974" i="2"/>
  <c r="W2974" i="2"/>
  <c r="V2974" i="2"/>
  <c r="U2974" i="2"/>
  <c r="T2974" i="2"/>
  <c r="S2974" i="2"/>
  <c r="R2974" i="2"/>
  <c r="Q2974" i="2"/>
  <c r="P2974" i="2"/>
  <c r="O2974" i="2"/>
  <c r="N2974" i="2"/>
  <c r="M2974" i="2"/>
  <c r="L2974" i="2"/>
  <c r="AN2974" i="2" s="1"/>
  <c r="K2974" i="2"/>
  <c r="J2974" i="2"/>
  <c r="I2974" i="2"/>
  <c r="Y2973" i="2"/>
  <c r="X2973" i="2"/>
  <c r="W2973" i="2"/>
  <c r="V2973" i="2"/>
  <c r="U2973" i="2"/>
  <c r="T2973" i="2"/>
  <c r="S2973" i="2"/>
  <c r="R2973" i="2"/>
  <c r="Q2973" i="2"/>
  <c r="P2973" i="2"/>
  <c r="O2973" i="2"/>
  <c r="N2973" i="2"/>
  <c r="M2973" i="2"/>
  <c r="AB2973" i="2" s="1"/>
  <c r="L2973" i="2"/>
  <c r="K2973" i="2"/>
  <c r="J2973" i="2"/>
  <c r="I2973" i="2"/>
  <c r="Y2972" i="2"/>
  <c r="X2972" i="2"/>
  <c r="W2972" i="2"/>
  <c r="V2972" i="2"/>
  <c r="U2972" i="2"/>
  <c r="T2972" i="2"/>
  <c r="S2972" i="2"/>
  <c r="R2972" i="2"/>
  <c r="Q2972" i="2"/>
  <c r="P2972" i="2"/>
  <c r="O2972" i="2"/>
  <c r="N2972" i="2"/>
  <c r="AC2972" i="2" s="1"/>
  <c r="M2972" i="2"/>
  <c r="L2972" i="2"/>
  <c r="K2972" i="2"/>
  <c r="J2972" i="2"/>
  <c r="I2972" i="2"/>
  <c r="Y2971" i="2"/>
  <c r="X2971" i="2"/>
  <c r="W2971" i="2"/>
  <c r="V2971" i="2"/>
  <c r="U2971" i="2"/>
  <c r="T2971" i="2"/>
  <c r="S2971" i="2"/>
  <c r="R2971" i="2"/>
  <c r="Q2971" i="2"/>
  <c r="P2971" i="2"/>
  <c r="O2971" i="2"/>
  <c r="N2971" i="2"/>
  <c r="M2971" i="2"/>
  <c r="L2971" i="2"/>
  <c r="K2971" i="2"/>
  <c r="Z2971" i="2" s="1"/>
  <c r="J2971" i="2"/>
  <c r="I2971" i="2"/>
  <c r="Y2970" i="2"/>
  <c r="X2970" i="2"/>
  <c r="W2970" i="2"/>
  <c r="V2970" i="2"/>
  <c r="U2970" i="2"/>
  <c r="T2970" i="2"/>
  <c r="S2970" i="2"/>
  <c r="R2970" i="2"/>
  <c r="Q2970" i="2"/>
  <c r="P2970" i="2"/>
  <c r="O2970" i="2"/>
  <c r="N2970" i="2"/>
  <c r="M2970" i="2"/>
  <c r="L2970" i="2"/>
  <c r="AN2970" i="2" s="1"/>
  <c r="K2970" i="2"/>
  <c r="J2970" i="2"/>
  <c r="I2970" i="2"/>
  <c r="Y2969" i="2"/>
  <c r="X2969" i="2"/>
  <c r="W2969" i="2"/>
  <c r="V2969" i="2"/>
  <c r="U2969" i="2"/>
  <c r="T2969" i="2"/>
  <c r="S2969" i="2"/>
  <c r="R2969" i="2"/>
  <c r="Q2969" i="2"/>
  <c r="P2969" i="2"/>
  <c r="O2969" i="2"/>
  <c r="N2969" i="2"/>
  <c r="M2969" i="2"/>
  <c r="AB2969" i="2" s="1"/>
  <c r="L2969" i="2"/>
  <c r="K2969" i="2"/>
  <c r="J2969" i="2"/>
  <c r="I2969" i="2"/>
  <c r="Y2968" i="2"/>
  <c r="X2968" i="2"/>
  <c r="W2968" i="2"/>
  <c r="V2968" i="2"/>
  <c r="U2968" i="2"/>
  <c r="T2968" i="2"/>
  <c r="S2968" i="2"/>
  <c r="R2968" i="2"/>
  <c r="Q2968" i="2"/>
  <c r="P2968" i="2"/>
  <c r="O2968" i="2"/>
  <c r="N2968" i="2"/>
  <c r="AC2968" i="2" s="1"/>
  <c r="M2968" i="2"/>
  <c r="L2968" i="2"/>
  <c r="K2968" i="2"/>
  <c r="J2968" i="2"/>
  <c r="I2968" i="2"/>
  <c r="Y2967" i="2"/>
  <c r="X2967" i="2"/>
  <c r="W2967" i="2"/>
  <c r="V2967" i="2"/>
  <c r="U2967" i="2"/>
  <c r="T2967" i="2"/>
  <c r="S2967" i="2"/>
  <c r="R2967" i="2"/>
  <c r="Q2967" i="2"/>
  <c r="P2967" i="2"/>
  <c r="O2967" i="2"/>
  <c r="N2967" i="2"/>
  <c r="M2967" i="2"/>
  <c r="L2967" i="2"/>
  <c r="K2967" i="2"/>
  <c r="Z2967" i="2" s="1"/>
  <c r="J2967" i="2"/>
  <c r="I2967" i="2"/>
  <c r="Y2966" i="2"/>
  <c r="X2966" i="2"/>
  <c r="W2966" i="2"/>
  <c r="V2966" i="2"/>
  <c r="U2966" i="2"/>
  <c r="T2966" i="2"/>
  <c r="S2966" i="2"/>
  <c r="R2966" i="2"/>
  <c r="Q2966" i="2"/>
  <c r="P2966" i="2"/>
  <c r="O2966" i="2"/>
  <c r="N2966" i="2"/>
  <c r="M2966" i="2"/>
  <c r="L2966" i="2"/>
  <c r="AN2966" i="2" s="1"/>
  <c r="K2966" i="2"/>
  <c r="J2966" i="2"/>
  <c r="I2966" i="2"/>
  <c r="Y2965" i="2"/>
  <c r="X2965" i="2"/>
  <c r="W2965" i="2"/>
  <c r="V2965" i="2"/>
  <c r="U2965" i="2"/>
  <c r="T2965" i="2"/>
  <c r="S2965" i="2"/>
  <c r="R2965" i="2"/>
  <c r="Q2965" i="2"/>
  <c r="P2965" i="2"/>
  <c r="O2965" i="2"/>
  <c r="N2965" i="2"/>
  <c r="M2965" i="2"/>
  <c r="AB2965" i="2" s="1"/>
  <c r="L2965" i="2"/>
  <c r="K2965" i="2"/>
  <c r="J2965" i="2"/>
  <c r="I2965" i="2"/>
  <c r="Y2964" i="2"/>
  <c r="X2964" i="2"/>
  <c r="W2964" i="2"/>
  <c r="V2964" i="2"/>
  <c r="U2964" i="2"/>
  <c r="T2964" i="2"/>
  <c r="S2964" i="2"/>
  <c r="R2964" i="2"/>
  <c r="Q2964" i="2"/>
  <c r="P2964" i="2"/>
  <c r="O2964" i="2"/>
  <c r="N2964" i="2"/>
  <c r="AC2964" i="2" s="1"/>
  <c r="M2964" i="2"/>
  <c r="L2964" i="2"/>
  <c r="K2964" i="2"/>
  <c r="J2964" i="2"/>
  <c r="I2964" i="2"/>
  <c r="Y2963" i="2"/>
  <c r="X2963" i="2"/>
  <c r="W2963" i="2"/>
  <c r="V2963" i="2"/>
  <c r="U2963" i="2"/>
  <c r="T2963" i="2"/>
  <c r="S2963" i="2"/>
  <c r="R2963" i="2"/>
  <c r="Q2963" i="2"/>
  <c r="P2963" i="2"/>
  <c r="O2963" i="2"/>
  <c r="N2963" i="2"/>
  <c r="M2963" i="2"/>
  <c r="L2963" i="2"/>
  <c r="K2963" i="2"/>
  <c r="Z2963" i="2" s="1"/>
  <c r="J2963" i="2"/>
  <c r="I2963" i="2"/>
  <c r="Y2962" i="2"/>
  <c r="X2962" i="2"/>
  <c r="W2962" i="2"/>
  <c r="V2962" i="2"/>
  <c r="U2962" i="2"/>
  <c r="T2962" i="2"/>
  <c r="S2962" i="2"/>
  <c r="R2962" i="2"/>
  <c r="Q2962" i="2"/>
  <c r="P2962" i="2"/>
  <c r="O2962" i="2"/>
  <c r="N2962" i="2"/>
  <c r="M2962" i="2"/>
  <c r="L2962" i="2"/>
  <c r="AN2962" i="2" s="1"/>
  <c r="K2962" i="2"/>
  <c r="J2962" i="2"/>
  <c r="I2962" i="2"/>
  <c r="Y2961" i="2"/>
  <c r="X2961" i="2"/>
  <c r="W2961" i="2"/>
  <c r="V2961" i="2"/>
  <c r="U2961" i="2"/>
  <c r="T2961" i="2"/>
  <c r="S2961" i="2"/>
  <c r="R2961" i="2"/>
  <c r="Q2961" i="2"/>
  <c r="P2961" i="2"/>
  <c r="O2961" i="2"/>
  <c r="N2961" i="2"/>
  <c r="M2961" i="2"/>
  <c r="AB2961" i="2" s="1"/>
  <c r="L2961" i="2"/>
  <c r="K2961" i="2"/>
  <c r="J2961" i="2"/>
  <c r="I2961" i="2"/>
  <c r="Y2960" i="2"/>
  <c r="X2960" i="2"/>
  <c r="W2960" i="2"/>
  <c r="V2960" i="2"/>
  <c r="U2960" i="2"/>
  <c r="T2960" i="2"/>
  <c r="S2960" i="2"/>
  <c r="R2960" i="2"/>
  <c r="Q2960" i="2"/>
  <c r="P2960" i="2"/>
  <c r="O2960" i="2"/>
  <c r="N2960" i="2"/>
  <c r="AC2960" i="2" s="1"/>
  <c r="M2960" i="2"/>
  <c r="L2960" i="2"/>
  <c r="K2960" i="2"/>
  <c r="J2960" i="2"/>
  <c r="I2960" i="2"/>
  <c r="Y2959" i="2"/>
  <c r="X2959" i="2"/>
  <c r="W2959" i="2"/>
  <c r="V2959" i="2"/>
  <c r="U2959" i="2"/>
  <c r="T2959" i="2"/>
  <c r="S2959" i="2"/>
  <c r="R2959" i="2"/>
  <c r="Q2959" i="2"/>
  <c r="P2959" i="2"/>
  <c r="O2959" i="2"/>
  <c r="N2959" i="2"/>
  <c r="M2959" i="2"/>
  <c r="L2959" i="2"/>
  <c r="K2959" i="2"/>
  <c r="Z2959" i="2" s="1"/>
  <c r="J2959" i="2"/>
  <c r="I2959" i="2"/>
  <c r="Y2958" i="2"/>
  <c r="X2958" i="2"/>
  <c r="W2958" i="2"/>
  <c r="V2958" i="2"/>
  <c r="U2958" i="2"/>
  <c r="T2958" i="2"/>
  <c r="S2958" i="2"/>
  <c r="R2958" i="2"/>
  <c r="Q2958" i="2"/>
  <c r="P2958" i="2"/>
  <c r="O2958" i="2"/>
  <c r="N2958" i="2"/>
  <c r="M2958" i="2"/>
  <c r="L2958" i="2"/>
  <c r="AN2958" i="2" s="1"/>
  <c r="K2958" i="2"/>
  <c r="J2958" i="2"/>
  <c r="I2958" i="2"/>
  <c r="Y2957" i="2"/>
  <c r="X2957" i="2"/>
  <c r="W2957" i="2"/>
  <c r="V2957" i="2"/>
  <c r="U2957" i="2"/>
  <c r="T2957" i="2"/>
  <c r="S2957" i="2"/>
  <c r="R2957" i="2"/>
  <c r="Q2957" i="2"/>
  <c r="P2957" i="2"/>
  <c r="O2957" i="2"/>
  <c r="N2957" i="2"/>
  <c r="M2957" i="2"/>
  <c r="AB2957" i="2" s="1"/>
  <c r="L2957" i="2"/>
  <c r="K2957" i="2"/>
  <c r="J2957" i="2"/>
  <c r="I2957" i="2"/>
  <c r="Y2956" i="2"/>
  <c r="X2956" i="2"/>
  <c r="W2956" i="2"/>
  <c r="V2956" i="2"/>
  <c r="U2956" i="2"/>
  <c r="T2956" i="2"/>
  <c r="S2956" i="2"/>
  <c r="R2956" i="2"/>
  <c r="Q2956" i="2"/>
  <c r="P2956" i="2"/>
  <c r="O2956" i="2"/>
  <c r="N2956" i="2"/>
  <c r="AC2956" i="2" s="1"/>
  <c r="M2956" i="2"/>
  <c r="L2956" i="2"/>
  <c r="K2956" i="2"/>
  <c r="J2956" i="2"/>
  <c r="I2956" i="2"/>
  <c r="Y2955" i="2"/>
  <c r="X2955" i="2"/>
  <c r="W2955" i="2"/>
  <c r="V2955" i="2"/>
  <c r="U2955" i="2"/>
  <c r="T2955" i="2"/>
  <c r="S2955" i="2"/>
  <c r="R2955" i="2"/>
  <c r="Q2955" i="2"/>
  <c r="P2955" i="2"/>
  <c r="O2955" i="2"/>
  <c r="N2955" i="2"/>
  <c r="M2955" i="2"/>
  <c r="L2955" i="2"/>
  <c r="K2955" i="2"/>
  <c r="Z2955" i="2" s="1"/>
  <c r="J2955" i="2"/>
  <c r="I2955" i="2"/>
  <c r="Y2954" i="2"/>
  <c r="X2954" i="2"/>
  <c r="W2954" i="2"/>
  <c r="V2954" i="2"/>
  <c r="U2954" i="2"/>
  <c r="T2954" i="2"/>
  <c r="S2954" i="2"/>
  <c r="R2954" i="2"/>
  <c r="Q2954" i="2"/>
  <c r="P2954" i="2"/>
  <c r="O2954" i="2"/>
  <c r="N2954" i="2"/>
  <c r="M2954" i="2"/>
  <c r="L2954" i="2"/>
  <c r="AN2954" i="2" s="1"/>
  <c r="K2954" i="2"/>
  <c r="J2954" i="2"/>
  <c r="I2954" i="2"/>
  <c r="Y2953" i="2"/>
  <c r="X2953" i="2"/>
  <c r="W2953" i="2"/>
  <c r="V2953" i="2"/>
  <c r="U2953" i="2"/>
  <c r="T2953" i="2"/>
  <c r="S2953" i="2"/>
  <c r="R2953" i="2"/>
  <c r="Q2953" i="2"/>
  <c r="P2953" i="2"/>
  <c r="O2953" i="2"/>
  <c r="N2953" i="2"/>
  <c r="M2953" i="2"/>
  <c r="AB2953" i="2" s="1"/>
  <c r="L2953" i="2"/>
  <c r="K2953" i="2"/>
  <c r="J2953" i="2"/>
  <c r="I2953" i="2"/>
  <c r="Y2952" i="2"/>
  <c r="X2952" i="2"/>
  <c r="W2952" i="2"/>
  <c r="V2952" i="2"/>
  <c r="U2952" i="2"/>
  <c r="T2952" i="2"/>
  <c r="S2952" i="2"/>
  <c r="R2952" i="2"/>
  <c r="Q2952" i="2"/>
  <c r="P2952" i="2"/>
  <c r="O2952" i="2"/>
  <c r="N2952" i="2"/>
  <c r="AC2952" i="2" s="1"/>
  <c r="M2952" i="2"/>
  <c r="L2952" i="2"/>
  <c r="K2952" i="2"/>
  <c r="J2952" i="2"/>
  <c r="I2952" i="2"/>
  <c r="Y2951" i="2"/>
  <c r="X2951" i="2"/>
  <c r="W2951" i="2"/>
  <c r="V2951" i="2"/>
  <c r="U2951" i="2"/>
  <c r="T2951" i="2"/>
  <c r="S2951" i="2"/>
  <c r="R2951" i="2"/>
  <c r="Q2951" i="2"/>
  <c r="P2951" i="2"/>
  <c r="O2951" i="2"/>
  <c r="N2951" i="2"/>
  <c r="M2951" i="2"/>
  <c r="L2951" i="2"/>
  <c r="K2951" i="2"/>
  <c r="Z2951" i="2" s="1"/>
  <c r="J2951" i="2"/>
  <c r="I2951" i="2"/>
  <c r="Y2950" i="2"/>
  <c r="X2950" i="2"/>
  <c r="W2950" i="2"/>
  <c r="V2950" i="2"/>
  <c r="U2950" i="2"/>
  <c r="T2950" i="2"/>
  <c r="S2950" i="2"/>
  <c r="R2950" i="2"/>
  <c r="Q2950" i="2"/>
  <c r="P2950" i="2"/>
  <c r="O2950" i="2"/>
  <c r="N2950" i="2"/>
  <c r="M2950" i="2"/>
  <c r="L2950" i="2"/>
  <c r="AN2950" i="2" s="1"/>
  <c r="K2950" i="2"/>
  <c r="J2950" i="2"/>
  <c r="I2950" i="2"/>
  <c r="Y2949" i="2"/>
  <c r="X2949" i="2"/>
  <c r="W2949" i="2"/>
  <c r="V2949" i="2"/>
  <c r="U2949" i="2"/>
  <c r="T2949" i="2"/>
  <c r="S2949" i="2"/>
  <c r="R2949" i="2"/>
  <c r="Q2949" i="2"/>
  <c r="P2949" i="2"/>
  <c r="O2949" i="2"/>
  <c r="N2949" i="2"/>
  <c r="M2949" i="2"/>
  <c r="AB2949" i="2" s="1"/>
  <c r="L2949" i="2"/>
  <c r="K2949" i="2"/>
  <c r="J2949" i="2"/>
  <c r="I2949" i="2"/>
  <c r="Y2948" i="2"/>
  <c r="X2948" i="2"/>
  <c r="W2948" i="2"/>
  <c r="V2948" i="2"/>
  <c r="U2948" i="2"/>
  <c r="T2948" i="2"/>
  <c r="S2948" i="2"/>
  <c r="R2948" i="2"/>
  <c r="Q2948" i="2"/>
  <c r="P2948" i="2"/>
  <c r="O2948" i="2"/>
  <c r="N2948" i="2"/>
  <c r="AC2948" i="2" s="1"/>
  <c r="M2948" i="2"/>
  <c r="L2948" i="2"/>
  <c r="K2948" i="2"/>
  <c r="J2948" i="2"/>
  <c r="I2948" i="2"/>
  <c r="Y2947" i="2"/>
  <c r="X2947" i="2"/>
  <c r="W2947" i="2"/>
  <c r="V2947" i="2"/>
  <c r="U2947" i="2"/>
  <c r="T2947" i="2"/>
  <c r="S2947" i="2"/>
  <c r="R2947" i="2"/>
  <c r="Q2947" i="2"/>
  <c r="P2947" i="2"/>
  <c r="O2947" i="2"/>
  <c r="N2947" i="2"/>
  <c r="M2947" i="2"/>
  <c r="L2947" i="2"/>
  <c r="K2947" i="2"/>
  <c r="Z2947" i="2" s="1"/>
  <c r="J2947" i="2"/>
  <c r="I2947" i="2"/>
  <c r="Y2946" i="2"/>
  <c r="X2946" i="2"/>
  <c r="W2946" i="2"/>
  <c r="V2946" i="2"/>
  <c r="U2946" i="2"/>
  <c r="T2946" i="2"/>
  <c r="S2946" i="2"/>
  <c r="R2946" i="2"/>
  <c r="Q2946" i="2"/>
  <c r="P2946" i="2"/>
  <c r="O2946" i="2"/>
  <c r="N2946" i="2"/>
  <c r="M2946" i="2"/>
  <c r="L2946" i="2"/>
  <c r="AN2946" i="2" s="1"/>
  <c r="K2946" i="2"/>
  <c r="J2946" i="2"/>
  <c r="I2946" i="2"/>
  <c r="Y2945" i="2"/>
  <c r="X2945" i="2"/>
  <c r="W2945" i="2"/>
  <c r="V2945" i="2"/>
  <c r="U2945" i="2"/>
  <c r="T2945" i="2"/>
  <c r="S2945" i="2"/>
  <c r="R2945" i="2"/>
  <c r="Q2945" i="2"/>
  <c r="P2945" i="2"/>
  <c r="O2945" i="2"/>
  <c r="N2945" i="2"/>
  <c r="M2945" i="2"/>
  <c r="AB2945" i="2" s="1"/>
  <c r="L2945" i="2"/>
  <c r="K2945" i="2"/>
  <c r="J2945" i="2"/>
  <c r="I2945" i="2"/>
  <c r="Y2944" i="2"/>
  <c r="X2944" i="2"/>
  <c r="W2944" i="2"/>
  <c r="V2944" i="2"/>
  <c r="U2944" i="2"/>
  <c r="T2944" i="2"/>
  <c r="S2944" i="2"/>
  <c r="R2944" i="2"/>
  <c r="Q2944" i="2"/>
  <c r="P2944" i="2"/>
  <c r="O2944" i="2"/>
  <c r="N2944" i="2"/>
  <c r="AC2944" i="2" s="1"/>
  <c r="M2944" i="2"/>
  <c r="L2944" i="2"/>
  <c r="K2944" i="2"/>
  <c r="J2944" i="2"/>
  <c r="I2944" i="2"/>
  <c r="Y2943" i="2"/>
  <c r="X2943" i="2"/>
  <c r="W2943" i="2"/>
  <c r="V2943" i="2"/>
  <c r="U2943" i="2"/>
  <c r="T2943" i="2"/>
  <c r="S2943" i="2"/>
  <c r="R2943" i="2"/>
  <c r="Q2943" i="2"/>
  <c r="P2943" i="2"/>
  <c r="O2943" i="2"/>
  <c r="N2943" i="2"/>
  <c r="M2943" i="2"/>
  <c r="L2943" i="2"/>
  <c r="K2943" i="2"/>
  <c r="Z2943" i="2" s="1"/>
  <c r="J2943" i="2"/>
  <c r="I2943" i="2"/>
  <c r="Y2942" i="2"/>
  <c r="X2942" i="2"/>
  <c r="W2942" i="2"/>
  <c r="V2942" i="2"/>
  <c r="U2942" i="2"/>
  <c r="T2942" i="2"/>
  <c r="S2942" i="2"/>
  <c r="R2942" i="2"/>
  <c r="Q2942" i="2"/>
  <c r="P2942" i="2"/>
  <c r="O2942" i="2"/>
  <c r="N2942" i="2"/>
  <c r="M2942" i="2"/>
  <c r="L2942" i="2"/>
  <c r="AN2942" i="2" s="1"/>
  <c r="K2942" i="2"/>
  <c r="J2942" i="2"/>
  <c r="I2942" i="2"/>
  <c r="Y2941" i="2"/>
  <c r="X2941" i="2"/>
  <c r="W2941" i="2"/>
  <c r="V2941" i="2"/>
  <c r="U2941" i="2"/>
  <c r="T2941" i="2"/>
  <c r="S2941" i="2"/>
  <c r="R2941" i="2"/>
  <c r="Q2941" i="2"/>
  <c r="P2941" i="2"/>
  <c r="O2941" i="2"/>
  <c r="N2941" i="2"/>
  <c r="M2941" i="2"/>
  <c r="AB2941" i="2" s="1"/>
  <c r="L2941" i="2"/>
  <c r="K2941" i="2"/>
  <c r="J2941" i="2"/>
  <c r="I2941" i="2"/>
  <c r="Y2940" i="2"/>
  <c r="X2940" i="2"/>
  <c r="W2940" i="2"/>
  <c r="V2940" i="2"/>
  <c r="U2940" i="2"/>
  <c r="T2940" i="2"/>
  <c r="S2940" i="2"/>
  <c r="R2940" i="2"/>
  <c r="Q2940" i="2"/>
  <c r="P2940" i="2"/>
  <c r="O2940" i="2"/>
  <c r="N2940" i="2"/>
  <c r="AC2940" i="2" s="1"/>
  <c r="M2940" i="2"/>
  <c r="L2940" i="2"/>
  <c r="K2940" i="2"/>
  <c r="J2940" i="2"/>
  <c r="I2940" i="2"/>
  <c r="Y2939" i="2"/>
  <c r="X2939" i="2"/>
  <c r="W2939" i="2"/>
  <c r="V2939" i="2"/>
  <c r="U2939" i="2"/>
  <c r="T2939" i="2"/>
  <c r="S2939" i="2"/>
  <c r="R2939" i="2"/>
  <c r="Q2939" i="2"/>
  <c r="P2939" i="2"/>
  <c r="O2939" i="2"/>
  <c r="N2939" i="2"/>
  <c r="M2939" i="2"/>
  <c r="L2939" i="2"/>
  <c r="K2939" i="2"/>
  <c r="Z2939" i="2" s="1"/>
  <c r="J2939" i="2"/>
  <c r="I2939" i="2"/>
  <c r="Y2938" i="2"/>
  <c r="X2938" i="2"/>
  <c r="W2938" i="2"/>
  <c r="V2938" i="2"/>
  <c r="U2938" i="2"/>
  <c r="T2938" i="2"/>
  <c r="S2938" i="2"/>
  <c r="R2938" i="2"/>
  <c r="Q2938" i="2"/>
  <c r="P2938" i="2"/>
  <c r="O2938" i="2"/>
  <c r="N2938" i="2"/>
  <c r="M2938" i="2"/>
  <c r="L2938" i="2"/>
  <c r="AN2938" i="2" s="1"/>
  <c r="K2938" i="2"/>
  <c r="J2938" i="2"/>
  <c r="I2938" i="2"/>
  <c r="Y2937" i="2"/>
  <c r="X2937" i="2"/>
  <c r="W2937" i="2"/>
  <c r="V2937" i="2"/>
  <c r="U2937" i="2"/>
  <c r="T2937" i="2"/>
  <c r="S2937" i="2"/>
  <c r="R2937" i="2"/>
  <c r="Q2937" i="2"/>
  <c r="P2937" i="2"/>
  <c r="O2937" i="2"/>
  <c r="N2937" i="2"/>
  <c r="M2937" i="2"/>
  <c r="AB2937" i="2" s="1"/>
  <c r="L2937" i="2"/>
  <c r="K2937" i="2"/>
  <c r="J2937" i="2"/>
  <c r="I2937" i="2"/>
  <c r="Y2936" i="2"/>
  <c r="X2936" i="2"/>
  <c r="W2936" i="2"/>
  <c r="V2936" i="2"/>
  <c r="U2936" i="2"/>
  <c r="T2936" i="2"/>
  <c r="S2936" i="2"/>
  <c r="R2936" i="2"/>
  <c r="Q2936" i="2"/>
  <c r="P2936" i="2"/>
  <c r="O2936" i="2"/>
  <c r="N2936" i="2"/>
  <c r="AC2936" i="2" s="1"/>
  <c r="M2936" i="2"/>
  <c r="L2936" i="2"/>
  <c r="K2936" i="2"/>
  <c r="J2936" i="2"/>
  <c r="I2936" i="2"/>
  <c r="Y2935" i="2"/>
  <c r="X2935" i="2"/>
  <c r="W2935" i="2"/>
  <c r="V2935" i="2"/>
  <c r="U2935" i="2"/>
  <c r="T2935" i="2"/>
  <c r="S2935" i="2"/>
  <c r="R2935" i="2"/>
  <c r="Q2935" i="2"/>
  <c r="P2935" i="2"/>
  <c r="O2935" i="2"/>
  <c r="N2935" i="2"/>
  <c r="M2935" i="2"/>
  <c r="L2935" i="2"/>
  <c r="K2935" i="2"/>
  <c r="Z2935" i="2" s="1"/>
  <c r="J2935" i="2"/>
  <c r="I2935" i="2"/>
  <c r="Y2934" i="2"/>
  <c r="X2934" i="2"/>
  <c r="W2934" i="2"/>
  <c r="V2934" i="2"/>
  <c r="U2934" i="2"/>
  <c r="T2934" i="2"/>
  <c r="S2934" i="2"/>
  <c r="R2934" i="2"/>
  <c r="Q2934" i="2"/>
  <c r="P2934" i="2"/>
  <c r="O2934" i="2"/>
  <c r="N2934" i="2"/>
  <c r="M2934" i="2"/>
  <c r="L2934" i="2"/>
  <c r="AN2934" i="2" s="1"/>
  <c r="K2934" i="2"/>
  <c r="J2934" i="2"/>
  <c r="I2934" i="2"/>
  <c r="Y2933" i="2"/>
  <c r="X2933" i="2"/>
  <c r="W2933" i="2"/>
  <c r="V2933" i="2"/>
  <c r="U2933" i="2"/>
  <c r="T2933" i="2"/>
  <c r="S2933" i="2"/>
  <c r="R2933" i="2"/>
  <c r="Q2933" i="2"/>
  <c r="P2933" i="2"/>
  <c r="O2933" i="2"/>
  <c r="N2933" i="2"/>
  <c r="M2933" i="2"/>
  <c r="AB2933" i="2" s="1"/>
  <c r="L2933" i="2"/>
  <c r="K2933" i="2"/>
  <c r="J2933" i="2"/>
  <c r="I2933" i="2"/>
  <c r="Y2932" i="2"/>
  <c r="X2932" i="2"/>
  <c r="W2932" i="2"/>
  <c r="V2932" i="2"/>
  <c r="AQ2932" i="2" s="1"/>
  <c r="U2932" i="2"/>
  <c r="T2932" i="2"/>
  <c r="S2932" i="2"/>
  <c r="R2932" i="2"/>
  <c r="Q2932" i="2"/>
  <c r="P2932" i="2"/>
  <c r="O2932" i="2"/>
  <c r="N2932" i="2"/>
  <c r="AC2932" i="2" s="1"/>
  <c r="M2932" i="2"/>
  <c r="L2932" i="2"/>
  <c r="K2932" i="2"/>
  <c r="J2932" i="2"/>
  <c r="I2932" i="2"/>
  <c r="Y2931" i="2"/>
  <c r="X2931" i="2"/>
  <c r="W2931" i="2"/>
  <c r="V2931" i="2"/>
  <c r="U2931" i="2"/>
  <c r="T2931" i="2"/>
  <c r="S2931" i="2"/>
  <c r="R2931" i="2"/>
  <c r="Q2931" i="2"/>
  <c r="P2931" i="2"/>
  <c r="O2931" i="2"/>
  <c r="N2931" i="2"/>
  <c r="M2931" i="2"/>
  <c r="L2931" i="2"/>
  <c r="K2931" i="2"/>
  <c r="Z2931" i="2" s="1"/>
  <c r="J2931" i="2"/>
  <c r="I2931" i="2"/>
  <c r="Y2930" i="2"/>
  <c r="X2930" i="2"/>
  <c r="W2930" i="2"/>
  <c r="V2930" i="2"/>
  <c r="U2930" i="2"/>
  <c r="T2930" i="2"/>
  <c r="S2930" i="2"/>
  <c r="R2930" i="2"/>
  <c r="Q2930" i="2"/>
  <c r="P2930" i="2"/>
  <c r="O2930" i="2"/>
  <c r="N2930" i="2"/>
  <c r="M2930" i="2"/>
  <c r="L2930" i="2"/>
  <c r="K2930" i="2"/>
  <c r="J2930" i="2"/>
  <c r="I2930" i="2"/>
  <c r="Y2929" i="2"/>
  <c r="X2929" i="2"/>
  <c r="W2929" i="2"/>
  <c r="V2929" i="2"/>
  <c r="U2929" i="2"/>
  <c r="T2929" i="2"/>
  <c r="S2929" i="2"/>
  <c r="R2929" i="2"/>
  <c r="Q2929" i="2"/>
  <c r="P2929" i="2"/>
  <c r="O2929" i="2"/>
  <c r="N2929" i="2"/>
  <c r="M2929" i="2"/>
  <c r="AB2929" i="2" s="1"/>
  <c r="L2929" i="2"/>
  <c r="K2929" i="2"/>
  <c r="J2929" i="2"/>
  <c r="I2929" i="2"/>
  <c r="Y2928" i="2"/>
  <c r="AN2928" i="2" s="1"/>
  <c r="X2928" i="2"/>
  <c r="W2928" i="2"/>
  <c r="V2928" i="2"/>
  <c r="U2928" i="2"/>
  <c r="AJ2928" i="2" s="1"/>
  <c r="T2928" i="2"/>
  <c r="S2928" i="2"/>
  <c r="R2928" i="2"/>
  <c r="Q2928" i="2"/>
  <c r="P2928" i="2"/>
  <c r="O2928" i="2"/>
  <c r="N2928" i="2"/>
  <c r="AB2928" i="2" s="1"/>
  <c r="M2928" i="2"/>
  <c r="L2928" i="2"/>
  <c r="K2928" i="2"/>
  <c r="J2928" i="2"/>
  <c r="I2928" i="2"/>
  <c r="Y2927" i="2"/>
  <c r="X2927" i="2"/>
  <c r="W2927" i="2"/>
  <c r="V2927" i="2"/>
  <c r="U2927" i="2"/>
  <c r="T2927" i="2"/>
  <c r="S2927" i="2"/>
  <c r="R2927" i="2"/>
  <c r="Q2927" i="2"/>
  <c r="P2927" i="2"/>
  <c r="O2927" i="2"/>
  <c r="N2927" i="2"/>
  <c r="M2927" i="2"/>
  <c r="L2927" i="2"/>
  <c r="K2927" i="2"/>
  <c r="J2927" i="2"/>
  <c r="I2927" i="2"/>
  <c r="Y2926" i="2"/>
  <c r="X2926" i="2"/>
  <c r="W2926" i="2"/>
  <c r="V2926" i="2"/>
  <c r="U2926" i="2"/>
  <c r="T2926" i="2"/>
  <c r="S2926" i="2"/>
  <c r="R2926" i="2"/>
  <c r="Q2926" i="2"/>
  <c r="P2926" i="2"/>
  <c r="AP2926" i="2" s="1"/>
  <c r="O2926" i="2"/>
  <c r="N2926" i="2"/>
  <c r="M2926" i="2"/>
  <c r="L2926" i="2"/>
  <c r="K2926" i="2"/>
  <c r="J2926" i="2"/>
  <c r="I2926" i="2"/>
  <c r="Y2925" i="2"/>
  <c r="X2925" i="2"/>
  <c r="W2925" i="2"/>
  <c r="V2925" i="2"/>
  <c r="U2925" i="2"/>
  <c r="AQ2925" i="2" s="1"/>
  <c r="T2925" i="2"/>
  <c r="S2925" i="2"/>
  <c r="R2925" i="2"/>
  <c r="Q2925" i="2"/>
  <c r="P2925" i="2"/>
  <c r="O2925" i="2"/>
  <c r="N2925" i="2"/>
  <c r="M2925" i="2"/>
  <c r="L2925" i="2"/>
  <c r="K2925" i="2"/>
  <c r="J2925" i="2"/>
  <c r="I2925" i="2"/>
  <c r="Y2924" i="2"/>
  <c r="X2924" i="2"/>
  <c r="W2924" i="2"/>
  <c r="V2924" i="2"/>
  <c r="U2924" i="2"/>
  <c r="T2924" i="2"/>
  <c r="S2924" i="2"/>
  <c r="R2924" i="2"/>
  <c r="Q2924" i="2"/>
  <c r="P2924" i="2"/>
  <c r="O2924" i="2"/>
  <c r="N2924" i="2"/>
  <c r="M2924" i="2"/>
  <c r="L2924" i="2"/>
  <c r="K2924" i="2"/>
  <c r="J2924" i="2"/>
  <c r="I2924" i="2"/>
  <c r="Y2923" i="2"/>
  <c r="X2923" i="2"/>
  <c r="W2923" i="2"/>
  <c r="V2923" i="2"/>
  <c r="U2923" i="2"/>
  <c r="T2923" i="2"/>
  <c r="S2923" i="2"/>
  <c r="R2923" i="2"/>
  <c r="Q2923" i="2"/>
  <c r="P2923" i="2"/>
  <c r="O2923" i="2"/>
  <c r="N2923" i="2"/>
  <c r="M2923" i="2"/>
  <c r="L2923" i="2"/>
  <c r="K2923" i="2"/>
  <c r="AO2923" i="2" s="1"/>
  <c r="J2923" i="2"/>
  <c r="I2923" i="2"/>
  <c r="Y2922" i="2"/>
  <c r="X2922" i="2"/>
  <c r="W2922" i="2"/>
  <c r="V2922" i="2"/>
  <c r="U2922" i="2"/>
  <c r="T2922" i="2"/>
  <c r="S2922" i="2"/>
  <c r="R2922" i="2"/>
  <c r="Q2922" i="2"/>
  <c r="P2922" i="2"/>
  <c r="AP2922" i="2" s="1"/>
  <c r="O2922" i="2"/>
  <c r="N2922" i="2"/>
  <c r="M2922" i="2"/>
  <c r="L2922" i="2"/>
  <c r="K2922" i="2"/>
  <c r="J2922" i="2"/>
  <c r="I2922" i="2"/>
  <c r="Y2921" i="2"/>
  <c r="X2921" i="2"/>
  <c r="W2921" i="2"/>
  <c r="V2921" i="2"/>
  <c r="U2921" i="2"/>
  <c r="AQ2921" i="2" s="1"/>
  <c r="T2921" i="2"/>
  <c r="S2921" i="2"/>
  <c r="R2921" i="2"/>
  <c r="Q2921" i="2"/>
  <c r="P2921" i="2"/>
  <c r="O2921" i="2"/>
  <c r="N2921" i="2"/>
  <c r="M2921" i="2"/>
  <c r="L2921" i="2"/>
  <c r="K2921" i="2"/>
  <c r="J2921" i="2"/>
  <c r="I2921" i="2"/>
  <c r="Y2920" i="2"/>
  <c r="X2920" i="2"/>
  <c r="W2920" i="2"/>
  <c r="V2920" i="2"/>
  <c r="U2920" i="2"/>
  <c r="T2920" i="2"/>
  <c r="S2920" i="2"/>
  <c r="R2920" i="2"/>
  <c r="Q2920" i="2"/>
  <c r="P2920" i="2"/>
  <c r="O2920" i="2"/>
  <c r="N2920" i="2"/>
  <c r="M2920" i="2"/>
  <c r="L2920" i="2"/>
  <c r="K2920" i="2"/>
  <c r="J2920" i="2"/>
  <c r="I2920" i="2"/>
  <c r="Y2919" i="2"/>
  <c r="X2919" i="2"/>
  <c r="W2919" i="2"/>
  <c r="V2919" i="2"/>
  <c r="U2919" i="2"/>
  <c r="T2919" i="2"/>
  <c r="S2919" i="2"/>
  <c r="R2919" i="2"/>
  <c r="Q2919" i="2"/>
  <c r="P2919" i="2"/>
  <c r="O2919" i="2"/>
  <c r="N2919" i="2"/>
  <c r="M2919" i="2"/>
  <c r="L2919" i="2"/>
  <c r="K2919" i="2"/>
  <c r="AO2919" i="2" s="1"/>
  <c r="J2919" i="2"/>
  <c r="I2919" i="2"/>
  <c r="Y2918" i="2"/>
  <c r="X2918" i="2"/>
  <c r="W2918" i="2"/>
  <c r="V2918" i="2"/>
  <c r="U2918" i="2"/>
  <c r="T2918" i="2"/>
  <c r="S2918" i="2"/>
  <c r="R2918" i="2"/>
  <c r="Q2918" i="2"/>
  <c r="P2918" i="2"/>
  <c r="AP2918" i="2" s="1"/>
  <c r="O2918" i="2"/>
  <c r="N2918" i="2"/>
  <c r="M2918" i="2"/>
  <c r="L2918" i="2"/>
  <c r="K2918" i="2"/>
  <c r="J2918" i="2"/>
  <c r="I2918" i="2"/>
  <c r="Y2917" i="2"/>
  <c r="X2917" i="2"/>
  <c r="W2917" i="2"/>
  <c r="V2917" i="2"/>
  <c r="U2917" i="2"/>
  <c r="AQ2917" i="2" s="1"/>
  <c r="T2917" i="2"/>
  <c r="S2917" i="2"/>
  <c r="R2917" i="2"/>
  <c r="Q2917" i="2"/>
  <c r="P2917" i="2"/>
  <c r="O2917" i="2"/>
  <c r="N2917" i="2"/>
  <c r="M2917" i="2"/>
  <c r="L2917" i="2"/>
  <c r="K2917" i="2"/>
  <c r="J2917" i="2"/>
  <c r="I2917" i="2"/>
  <c r="Y2916" i="2"/>
  <c r="X2916" i="2"/>
  <c r="W2916" i="2"/>
  <c r="V2916" i="2"/>
  <c r="U2916" i="2"/>
  <c r="T2916" i="2"/>
  <c r="S2916" i="2"/>
  <c r="R2916" i="2"/>
  <c r="Q2916" i="2"/>
  <c r="P2916" i="2"/>
  <c r="O2916" i="2"/>
  <c r="N2916" i="2"/>
  <c r="M2916" i="2"/>
  <c r="L2916" i="2"/>
  <c r="K2916" i="2"/>
  <c r="J2916" i="2"/>
  <c r="I2916" i="2"/>
  <c r="Y2915" i="2"/>
  <c r="X2915" i="2"/>
  <c r="W2915" i="2"/>
  <c r="V2915" i="2"/>
  <c r="U2915" i="2"/>
  <c r="T2915" i="2"/>
  <c r="S2915" i="2"/>
  <c r="R2915" i="2"/>
  <c r="Q2915" i="2"/>
  <c r="P2915" i="2"/>
  <c r="O2915" i="2"/>
  <c r="N2915" i="2"/>
  <c r="M2915" i="2"/>
  <c r="L2915" i="2"/>
  <c r="K2915" i="2"/>
  <c r="AO2915" i="2" s="1"/>
  <c r="J2915" i="2"/>
  <c r="I2915" i="2"/>
  <c r="Y2914" i="2"/>
  <c r="X2914" i="2"/>
  <c r="W2914" i="2"/>
  <c r="V2914" i="2"/>
  <c r="U2914" i="2"/>
  <c r="T2914" i="2"/>
  <c r="S2914" i="2"/>
  <c r="R2914" i="2"/>
  <c r="Q2914" i="2"/>
  <c r="P2914" i="2"/>
  <c r="AP2914" i="2" s="1"/>
  <c r="O2914" i="2"/>
  <c r="N2914" i="2"/>
  <c r="M2914" i="2"/>
  <c r="L2914" i="2"/>
  <c r="K2914" i="2"/>
  <c r="J2914" i="2"/>
  <c r="I2914" i="2"/>
  <c r="Y2913" i="2"/>
  <c r="X2913" i="2"/>
  <c r="W2913" i="2"/>
  <c r="V2913" i="2"/>
  <c r="U2913" i="2"/>
  <c r="AQ2913" i="2" s="1"/>
  <c r="T2913" i="2"/>
  <c r="S2913" i="2"/>
  <c r="R2913" i="2"/>
  <c r="Q2913" i="2"/>
  <c r="P2913" i="2"/>
  <c r="O2913" i="2"/>
  <c r="N2913" i="2"/>
  <c r="M2913" i="2"/>
  <c r="L2913" i="2"/>
  <c r="K2913" i="2"/>
  <c r="J2913" i="2"/>
  <c r="I2913" i="2"/>
  <c r="Y2912" i="2"/>
  <c r="X2912" i="2"/>
  <c r="W2912" i="2"/>
  <c r="V2912" i="2"/>
  <c r="U2912" i="2"/>
  <c r="T2912" i="2"/>
  <c r="S2912" i="2"/>
  <c r="R2912" i="2"/>
  <c r="Q2912" i="2"/>
  <c r="P2912" i="2"/>
  <c r="O2912" i="2"/>
  <c r="N2912" i="2"/>
  <c r="M2912" i="2"/>
  <c r="L2912" i="2"/>
  <c r="K2912" i="2"/>
  <c r="J2912" i="2"/>
  <c r="I2912" i="2"/>
  <c r="Y2911" i="2"/>
  <c r="X2911" i="2"/>
  <c r="W2911" i="2"/>
  <c r="V2911" i="2"/>
  <c r="U2911" i="2"/>
  <c r="T2911" i="2"/>
  <c r="S2911" i="2"/>
  <c r="R2911" i="2"/>
  <c r="Q2911" i="2"/>
  <c r="P2911" i="2"/>
  <c r="O2911" i="2"/>
  <c r="N2911" i="2"/>
  <c r="M2911" i="2"/>
  <c r="L2911" i="2"/>
  <c r="K2911" i="2"/>
  <c r="AO2911" i="2" s="1"/>
  <c r="J2911" i="2"/>
  <c r="I2911" i="2"/>
  <c r="Y2910" i="2"/>
  <c r="X2910" i="2"/>
  <c r="W2910" i="2"/>
  <c r="V2910" i="2"/>
  <c r="U2910" i="2"/>
  <c r="T2910" i="2"/>
  <c r="S2910" i="2"/>
  <c r="R2910" i="2"/>
  <c r="Q2910" i="2"/>
  <c r="P2910" i="2"/>
  <c r="AP2910" i="2" s="1"/>
  <c r="O2910" i="2"/>
  <c r="N2910" i="2"/>
  <c r="M2910" i="2"/>
  <c r="L2910" i="2"/>
  <c r="K2910" i="2"/>
  <c r="J2910" i="2"/>
  <c r="I2910" i="2"/>
  <c r="Y2909" i="2"/>
  <c r="X2909" i="2"/>
  <c r="W2909" i="2"/>
  <c r="V2909" i="2"/>
  <c r="U2909" i="2"/>
  <c r="AQ2909" i="2" s="1"/>
  <c r="T2909" i="2"/>
  <c r="S2909" i="2"/>
  <c r="R2909" i="2"/>
  <c r="Q2909" i="2"/>
  <c r="P2909" i="2"/>
  <c r="O2909" i="2"/>
  <c r="N2909" i="2"/>
  <c r="M2909" i="2"/>
  <c r="L2909" i="2"/>
  <c r="K2909" i="2"/>
  <c r="J2909" i="2"/>
  <c r="I2909" i="2"/>
  <c r="Y2908" i="2"/>
  <c r="X2908" i="2"/>
  <c r="W2908" i="2"/>
  <c r="V2908" i="2"/>
  <c r="U2908" i="2"/>
  <c r="T2908" i="2"/>
  <c r="S2908" i="2"/>
  <c r="R2908" i="2"/>
  <c r="Q2908" i="2"/>
  <c r="P2908" i="2"/>
  <c r="O2908" i="2"/>
  <c r="N2908" i="2"/>
  <c r="M2908" i="2"/>
  <c r="L2908" i="2"/>
  <c r="K2908" i="2"/>
  <c r="J2908" i="2"/>
  <c r="I2908" i="2"/>
  <c r="Y2907" i="2"/>
  <c r="X2907" i="2"/>
  <c r="W2907" i="2"/>
  <c r="V2907" i="2"/>
  <c r="U2907" i="2"/>
  <c r="T2907" i="2"/>
  <c r="S2907" i="2"/>
  <c r="R2907" i="2"/>
  <c r="Q2907" i="2"/>
  <c r="P2907" i="2"/>
  <c r="O2907" i="2"/>
  <c r="N2907" i="2"/>
  <c r="M2907" i="2"/>
  <c r="L2907" i="2"/>
  <c r="K2907" i="2"/>
  <c r="AO2907" i="2" s="1"/>
  <c r="J2907" i="2"/>
  <c r="I2907" i="2"/>
  <c r="Y2906" i="2"/>
  <c r="X2906" i="2"/>
  <c r="W2906" i="2"/>
  <c r="V2906" i="2"/>
  <c r="U2906" i="2"/>
  <c r="T2906" i="2"/>
  <c r="S2906" i="2"/>
  <c r="R2906" i="2"/>
  <c r="Q2906" i="2"/>
  <c r="P2906" i="2"/>
  <c r="AP2906" i="2" s="1"/>
  <c r="O2906" i="2"/>
  <c r="N2906" i="2"/>
  <c r="M2906" i="2"/>
  <c r="L2906" i="2"/>
  <c r="K2906" i="2"/>
  <c r="J2906" i="2"/>
  <c r="I2906" i="2"/>
  <c r="Y2905" i="2"/>
  <c r="X2905" i="2"/>
  <c r="W2905" i="2"/>
  <c r="V2905" i="2"/>
  <c r="U2905" i="2"/>
  <c r="AQ2905" i="2" s="1"/>
  <c r="T2905" i="2"/>
  <c r="S2905" i="2"/>
  <c r="R2905" i="2"/>
  <c r="Q2905" i="2"/>
  <c r="P2905" i="2"/>
  <c r="O2905" i="2"/>
  <c r="N2905" i="2"/>
  <c r="M2905" i="2"/>
  <c r="L2905" i="2"/>
  <c r="K2905" i="2"/>
  <c r="J2905" i="2"/>
  <c r="I2905" i="2"/>
  <c r="Y2904" i="2"/>
  <c r="X2904" i="2"/>
  <c r="W2904" i="2"/>
  <c r="V2904" i="2"/>
  <c r="U2904" i="2"/>
  <c r="T2904" i="2"/>
  <c r="S2904" i="2"/>
  <c r="R2904" i="2"/>
  <c r="Q2904" i="2"/>
  <c r="P2904" i="2"/>
  <c r="O2904" i="2"/>
  <c r="N2904" i="2"/>
  <c r="M2904" i="2"/>
  <c r="L2904" i="2"/>
  <c r="K2904" i="2"/>
  <c r="J2904" i="2"/>
  <c r="I2904" i="2"/>
  <c r="Y2903" i="2"/>
  <c r="X2903" i="2"/>
  <c r="W2903" i="2"/>
  <c r="V2903" i="2"/>
  <c r="U2903" i="2"/>
  <c r="T2903" i="2"/>
  <c r="S2903" i="2"/>
  <c r="R2903" i="2"/>
  <c r="Q2903" i="2"/>
  <c r="P2903" i="2"/>
  <c r="O2903" i="2"/>
  <c r="N2903" i="2"/>
  <c r="M2903" i="2"/>
  <c r="L2903" i="2"/>
  <c r="AA2903" i="2" s="1"/>
  <c r="K2903" i="2"/>
  <c r="AO2903" i="2" s="1"/>
  <c r="J2903" i="2"/>
  <c r="I2903" i="2"/>
  <c r="Y2902" i="2"/>
  <c r="X2902" i="2"/>
  <c r="W2902" i="2"/>
  <c r="V2902" i="2"/>
  <c r="U2902" i="2"/>
  <c r="T2902" i="2"/>
  <c r="S2902" i="2"/>
  <c r="R2902" i="2"/>
  <c r="Q2902" i="2"/>
  <c r="P2902" i="2"/>
  <c r="O2902" i="2"/>
  <c r="N2902" i="2"/>
  <c r="M2902" i="2"/>
  <c r="AB2902" i="2" s="1"/>
  <c r="L2902" i="2"/>
  <c r="K2902" i="2"/>
  <c r="J2902" i="2"/>
  <c r="I2902" i="2"/>
  <c r="Y2901" i="2"/>
  <c r="X2901" i="2"/>
  <c r="W2901" i="2"/>
  <c r="V2901" i="2"/>
  <c r="U2901" i="2"/>
  <c r="T2901" i="2"/>
  <c r="S2901" i="2"/>
  <c r="R2901" i="2"/>
  <c r="Q2901" i="2"/>
  <c r="P2901" i="2"/>
  <c r="O2901" i="2"/>
  <c r="N2901" i="2"/>
  <c r="AC2901" i="2" s="1"/>
  <c r="M2901" i="2"/>
  <c r="L2901" i="2"/>
  <c r="K2901" i="2"/>
  <c r="J2901" i="2"/>
  <c r="I2901" i="2"/>
  <c r="Y2900" i="2"/>
  <c r="X2900" i="2"/>
  <c r="W2900" i="2"/>
  <c r="AQ2900" i="2" s="1"/>
  <c r="V2900" i="2"/>
  <c r="U2900" i="2"/>
  <c r="T2900" i="2"/>
  <c r="S2900" i="2"/>
  <c r="R2900" i="2"/>
  <c r="Q2900" i="2"/>
  <c r="P2900" i="2"/>
  <c r="O2900" i="2"/>
  <c r="N2900" i="2"/>
  <c r="M2900" i="2"/>
  <c r="L2900" i="2"/>
  <c r="K2900" i="2"/>
  <c r="AM2900" i="2" s="1"/>
  <c r="J2900" i="2"/>
  <c r="I2900" i="2"/>
  <c r="Y2899" i="2"/>
  <c r="X2899" i="2"/>
  <c r="W2899" i="2"/>
  <c r="V2899" i="2"/>
  <c r="U2899" i="2"/>
  <c r="T2899" i="2"/>
  <c r="S2899" i="2"/>
  <c r="R2899" i="2"/>
  <c r="Q2899" i="2"/>
  <c r="P2899" i="2"/>
  <c r="O2899" i="2"/>
  <c r="N2899" i="2"/>
  <c r="M2899" i="2"/>
  <c r="L2899" i="2"/>
  <c r="AA2899" i="2" s="1"/>
  <c r="K2899" i="2"/>
  <c r="J2899" i="2"/>
  <c r="I2899" i="2"/>
  <c r="Y2898" i="2"/>
  <c r="X2898" i="2"/>
  <c r="W2898" i="2"/>
  <c r="V2898" i="2"/>
  <c r="U2898" i="2"/>
  <c r="T2898" i="2"/>
  <c r="S2898" i="2"/>
  <c r="R2898" i="2"/>
  <c r="Q2898" i="2"/>
  <c r="P2898" i="2"/>
  <c r="O2898" i="2"/>
  <c r="N2898" i="2"/>
  <c r="M2898" i="2"/>
  <c r="AB2898" i="2" s="1"/>
  <c r="L2898" i="2"/>
  <c r="K2898" i="2"/>
  <c r="J2898" i="2"/>
  <c r="I2898" i="2"/>
  <c r="Y2897" i="2"/>
  <c r="X2897" i="2"/>
  <c r="W2897" i="2"/>
  <c r="V2897" i="2"/>
  <c r="U2897" i="2"/>
  <c r="T2897" i="2"/>
  <c r="S2897" i="2"/>
  <c r="R2897" i="2"/>
  <c r="Q2897" i="2"/>
  <c r="P2897" i="2"/>
  <c r="O2897" i="2"/>
  <c r="N2897" i="2"/>
  <c r="AC2897" i="2" s="1"/>
  <c r="M2897" i="2"/>
  <c r="L2897" i="2"/>
  <c r="K2897" i="2"/>
  <c r="J2897" i="2"/>
  <c r="I2897" i="2"/>
  <c r="Y2896" i="2"/>
  <c r="X2896" i="2"/>
  <c r="W2896" i="2"/>
  <c r="AQ2896" i="2" s="1"/>
  <c r="V2896" i="2"/>
  <c r="U2896" i="2"/>
  <c r="T2896" i="2"/>
  <c r="S2896" i="2"/>
  <c r="R2896" i="2"/>
  <c r="Q2896" i="2"/>
  <c r="P2896" i="2"/>
  <c r="O2896" i="2"/>
  <c r="N2896" i="2"/>
  <c r="M2896" i="2"/>
  <c r="L2896" i="2"/>
  <c r="K2896" i="2"/>
  <c r="AM2896" i="2" s="1"/>
  <c r="J2896" i="2"/>
  <c r="I2896" i="2"/>
  <c r="Y2895" i="2"/>
  <c r="X2895" i="2"/>
  <c r="W2895" i="2"/>
  <c r="V2895" i="2"/>
  <c r="U2895" i="2"/>
  <c r="T2895" i="2"/>
  <c r="S2895" i="2"/>
  <c r="R2895" i="2"/>
  <c r="Q2895" i="2"/>
  <c r="P2895" i="2"/>
  <c r="O2895" i="2"/>
  <c r="N2895" i="2"/>
  <c r="M2895" i="2"/>
  <c r="L2895" i="2"/>
  <c r="AA2895" i="2" s="1"/>
  <c r="K2895" i="2"/>
  <c r="J2895" i="2"/>
  <c r="I2895" i="2"/>
  <c r="Y2894" i="2"/>
  <c r="X2894" i="2"/>
  <c r="W2894" i="2"/>
  <c r="V2894" i="2"/>
  <c r="U2894" i="2"/>
  <c r="T2894" i="2"/>
  <c r="S2894" i="2"/>
  <c r="R2894" i="2"/>
  <c r="Q2894" i="2"/>
  <c r="P2894" i="2"/>
  <c r="O2894" i="2"/>
  <c r="N2894" i="2"/>
  <c r="M2894" i="2"/>
  <c r="AB2894" i="2" s="1"/>
  <c r="L2894" i="2"/>
  <c r="K2894" i="2"/>
  <c r="J2894" i="2"/>
  <c r="I2894" i="2"/>
  <c r="Y2893" i="2"/>
  <c r="X2893" i="2"/>
  <c r="W2893" i="2"/>
  <c r="V2893" i="2"/>
  <c r="U2893" i="2"/>
  <c r="T2893" i="2"/>
  <c r="S2893" i="2"/>
  <c r="R2893" i="2"/>
  <c r="Q2893" i="2"/>
  <c r="P2893" i="2"/>
  <c r="O2893" i="2"/>
  <c r="N2893" i="2"/>
  <c r="AC2893" i="2" s="1"/>
  <c r="M2893" i="2"/>
  <c r="L2893" i="2"/>
  <c r="K2893" i="2"/>
  <c r="J2893" i="2"/>
  <c r="I2893" i="2"/>
  <c r="Y2892" i="2"/>
  <c r="X2892" i="2"/>
  <c r="W2892" i="2"/>
  <c r="AQ2892" i="2" s="1"/>
  <c r="V2892" i="2"/>
  <c r="U2892" i="2"/>
  <c r="T2892" i="2"/>
  <c r="S2892" i="2"/>
  <c r="R2892" i="2"/>
  <c r="Q2892" i="2"/>
  <c r="P2892" i="2"/>
  <c r="O2892" i="2"/>
  <c r="N2892" i="2"/>
  <c r="M2892" i="2"/>
  <c r="L2892" i="2"/>
  <c r="K2892" i="2"/>
  <c r="AM2892" i="2" s="1"/>
  <c r="J2892" i="2"/>
  <c r="I2892" i="2"/>
  <c r="Y2891" i="2"/>
  <c r="X2891" i="2"/>
  <c r="W2891" i="2"/>
  <c r="V2891" i="2"/>
  <c r="U2891" i="2"/>
  <c r="T2891" i="2"/>
  <c r="S2891" i="2"/>
  <c r="R2891" i="2"/>
  <c r="Q2891" i="2"/>
  <c r="P2891" i="2"/>
  <c r="O2891" i="2"/>
  <c r="N2891" i="2"/>
  <c r="M2891" i="2"/>
  <c r="L2891" i="2"/>
  <c r="AA2891" i="2" s="1"/>
  <c r="K2891" i="2"/>
  <c r="J2891" i="2"/>
  <c r="I2891" i="2"/>
  <c r="Y2890" i="2"/>
  <c r="X2890" i="2"/>
  <c r="W2890" i="2"/>
  <c r="V2890" i="2"/>
  <c r="U2890" i="2"/>
  <c r="T2890" i="2"/>
  <c r="S2890" i="2"/>
  <c r="R2890" i="2"/>
  <c r="Q2890" i="2"/>
  <c r="P2890" i="2"/>
  <c r="O2890" i="2"/>
  <c r="N2890" i="2"/>
  <c r="M2890" i="2"/>
  <c r="AC2890" i="2" s="1"/>
  <c r="L2890" i="2"/>
  <c r="K2890" i="2"/>
  <c r="J2890" i="2"/>
  <c r="I2890" i="2"/>
  <c r="Y2889" i="2"/>
  <c r="X2889" i="2"/>
  <c r="W2889" i="2"/>
  <c r="V2889" i="2"/>
  <c r="U2889" i="2"/>
  <c r="T2889" i="2"/>
  <c r="S2889" i="2"/>
  <c r="R2889" i="2"/>
  <c r="Q2889" i="2"/>
  <c r="P2889" i="2"/>
  <c r="O2889" i="2"/>
  <c r="N2889" i="2"/>
  <c r="AC2889" i="2" s="1"/>
  <c r="M2889" i="2"/>
  <c r="L2889" i="2"/>
  <c r="K2889" i="2"/>
  <c r="J2889" i="2"/>
  <c r="I2889" i="2"/>
  <c r="Y2888" i="2"/>
  <c r="X2888" i="2"/>
  <c r="W2888" i="2"/>
  <c r="AQ2888" i="2" s="1"/>
  <c r="V2888" i="2"/>
  <c r="U2888" i="2"/>
  <c r="T2888" i="2"/>
  <c r="S2888" i="2"/>
  <c r="R2888" i="2"/>
  <c r="Q2888" i="2"/>
  <c r="P2888" i="2"/>
  <c r="O2888" i="2"/>
  <c r="N2888" i="2"/>
  <c r="M2888" i="2"/>
  <c r="L2888" i="2"/>
  <c r="K2888" i="2"/>
  <c r="AM2888" i="2" s="1"/>
  <c r="J2888" i="2"/>
  <c r="I2888" i="2"/>
  <c r="Y2887" i="2"/>
  <c r="X2887" i="2"/>
  <c r="W2887" i="2"/>
  <c r="V2887" i="2"/>
  <c r="U2887" i="2"/>
  <c r="T2887" i="2"/>
  <c r="S2887" i="2"/>
  <c r="R2887" i="2"/>
  <c r="Q2887" i="2"/>
  <c r="P2887" i="2"/>
  <c r="O2887" i="2"/>
  <c r="N2887" i="2"/>
  <c r="M2887" i="2"/>
  <c r="L2887" i="2"/>
  <c r="AA2887" i="2" s="1"/>
  <c r="K2887" i="2"/>
  <c r="J2887" i="2"/>
  <c r="I2887" i="2"/>
  <c r="Y2886" i="2"/>
  <c r="X2886" i="2"/>
  <c r="W2886" i="2"/>
  <c r="V2886" i="2"/>
  <c r="U2886" i="2"/>
  <c r="T2886" i="2"/>
  <c r="S2886" i="2"/>
  <c r="R2886" i="2"/>
  <c r="Q2886" i="2"/>
  <c r="P2886" i="2"/>
  <c r="O2886" i="2"/>
  <c r="N2886" i="2"/>
  <c r="M2886" i="2"/>
  <c r="AC2886" i="2" s="1"/>
  <c r="L2886" i="2"/>
  <c r="K2886" i="2"/>
  <c r="J2886" i="2"/>
  <c r="I2886" i="2"/>
  <c r="Y2885" i="2"/>
  <c r="X2885" i="2"/>
  <c r="W2885" i="2"/>
  <c r="V2885" i="2"/>
  <c r="U2885" i="2"/>
  <c r="T2885" i="2"/>
  <c r="S2885" i="2"/>
  <c r="R2885" i="2"/>
  <c r="Q2885" i="2"/>
  <c r="P2885" i="2"/>
  <c r="O2885" i="2"/>
  <c r="N2885" i="2"/>
  <c r="AC2885" i="2" s="1"/>
  <c r="M2885" i="2"/>
  <c r="L2885" i="2"/>
  <c r="K2885" i="2"/>
  <c r="J2885" i="2"/>
  <c r="I2885" i="2"/>
  <c r="Y2884" i="2"/>
  <c r="X2884" i="2"/>
  <c r="W2884" i="2"/>
  <c r="AQ2884" i="2" s="1"/>
  <c r="V2884" i="2"/>
  <c r="U2884" i="2"/>
  <c r="T2884" i="2"/>
  <c r="S2884" i="2"/>
  <c r="R2884" i="2"/>
  <c r="Q2884" i="2"/>
  <c r="P2884" i="2"/>
  <c r="O2884" i="2"/>
  <c r="N2884" i="2"/>
  <c r="M2884" i="2"/>
  <c r="L2884" i="2"/>
  <c r="K2884" i="2"/>
  <c r="AM2884" i="2" s="1"/>
  <c r="J2884" i="2"/>
  <c r="I2884" i="2"/>
  <c r="Y2883" i="2"/>
  <c r="X2883" i="2"/>
  <c r="W2883" i="2"/>
  <c r="V2883" i="2"/>
  <c r="U2883" i="2"/>
  <c r="T2883" i="2"/>
  <c r="S2883" i="2"/>
  <c r="R2883" i="2"/>
  <c r="Q2883" i="2"/>
  <c r="P2883" i="2"/>
  <c r="O2883" i="2"/>
  <c r="N2883" i="2"/>
  <c r="M2883" i="2"/>
  <c r="L2883" i="2"/>
  <c r="AA2883" i="2" s="1"/>
  <c r="K2883" i="2"/>
  <c r="J2883" i="2"/>
  <c r="I2883" i="2"/>
  <c r="Y2882" i="2"/>
  <c r="X2882" i="2"/>
  <c r="W2882" i="2"/>
  <c r="V2882" i="2"/>
  <c r="U2882" i="2"/>
  <c r="T2882" i="2"/>
  <c r="S2882" i="2"/>
  <c r="R2882" i="2"/>
  <c r="Q2882" i="2"/>
  <c r="P2882" i="2"/>
  <c r="O2882" i="2"/>
  <c r="N2882" i="2"/>
  <c r="M2882" i="2"/>
  <c r="AB2882" i="2" s="1"/>
  <c r="L2882" i="2"/>
  <c r="K2882" i="2"/>
  <c r="J2882" i="2"/>
  <c r="I2882" i="2"/>
  <c r="Y2881" i="2"/>
  <c r="X2881" i="2"/>
  <c r="W2881" i="2"/>
  <c r="V2881" i="2"/>
  <c r="U2881" i="2"/>
  <c r="T2881" i="2"/>
  <c r="S2881" i="2"/>
  <c r="R2881" i="2"/>
  <c r="Q2881" i="2"/>
  <c r="P2881" i="2"/>
  <c r="O2881" i="2"/>
  <c r="N2881" i="2"/>
  <c r="AC2881" i="2" s="1"/>
  <c r="M2881" i="2"/>
  <c r="L2881" i="2"/>
  <c r="K2881" i="2"/>
  <c r="J2881" i="2"/>
  <c r="I2881" i="2"/>
  <c r="Y2880" i="2"/>
  <c r="X2880" i="2"/>
  <c r="W2880" i="2"/>
  <c r="AQ2880" i="2" s="1"/>
  <c r="V2880" i="2"/>
  <c r="U2880" i="2"/>
  <c r="T2880" i="2"/>
  <c r="S2880" i="2"/>
  <c r="R2880" i="2"/>
  <c r="Q2880" i="2"/>
  <c r="P2880" i="2"/>
  <c r="O2880" i="2"/>
  <c r="N2880" i="2"/>
  <c r="M2880" i="2"/>
  <c r="L2880" i="2"/>
  <c r="K2880" i="2"/>
  <c r="AM2880" i="2" s="1"/>
  <c r="J2880" i="2"/>
  <c r="I2880" i="2"/>
  <c r="Y2879" i="2"/>
  <c r="X2879" i="2"/>
  <c r="W2879" i="2"/>
  <c r="V2879" i="2"/>
  <c r="U2879" i="2"/>
  <c r="T2879" i="2"/>
  <c r="S2879" i="2"/>
  <c r="R2879" i="2"/>
  <c r="Q2879" i="2"/>
  <c r="P2879" i="2"/>
  <c r="O2879" i="2"/>
  <c r="N2879" i="2"/>
  <c r="M2879" i="2"/>
  <c r="L2879" i="2"/>
  <c r="AA2879" i="2" s="1"/>
  <c r="K2879" i="2"/>
  <c r="J2879" i="2"/>
  <c r="I2879" i="2"/>
  <c r="Y2878" i="2"/>
  <c r="X2878" i="2"/>
  <c r="W2878" i="2"/>
  <c r="V2878" i="2"/>
  <c r="U2878" i="2"/>
  <c r="T2878" i="2"/>
  <c r="S2878" i="2"/>
  <c r="R2878" i="2"/>
  <c r="Q2878" i="2"/>
  <c r="P2878" i="2"/>
  <c r="O2878" i="2"/>
  <c r="N2878" i="2"/>
  <c r="M2878" i="2"/>
  <c r="AB2878" i="2" s="1"/>
  <c r="L2878" i="2"/>
  <c r="K2878" i="2"/>
  <c r="J2878" i="2"/>
  <c r="I2878" i="2"/>
  <c r="Y2877" i="2"/>
  <c r="X2877" i="2"/>
  <c r="W2877" i="2"/>
  <c r="V2877" i="2"/>
  <c r="U2877" i="2"/>
  <c r="T2877" i="2"/>
  <c r="S2877" i="2"/>
  <c r="R2877" i="2"/>
  <c r="Q2877" i="2"/>
  <c r="P2877" i="2"/>
  <c r="O2877" i="2"/>
  <c r="N2877" i="2"/>
  <c r="AC2877" i="2" s="1"/>
  <c r="M2877" i="2"/>
  <c r="L2877" i="2"/>
  <c r="K2877" i="2"/>
  <c r="J2877" i="2"/>
  <c r="I2877" i="2"/>
  <c r="Y2876" i="2"/>
  <c r="X2876" i="2"/>
  <c r="W2876" i="2"/>
  <c r="AQ2876" i="2" s="1"/>
  <c r="V2876" i="2"/>
  <c r="U2876" i="2"/>
  <c r="T2876" i="2"/>
  <c r="S2876" i="2"/>
  <c r="R2876" i="2"/>
  <c r="Q2876" i="2"/>
  <c r="P2876" i="2"/>
  <c r="O2876" i="2"/>
  <c r="N2876" i="2"/>
  <c r="M2876" i="2"/>
  <c r="L2876" i="2"/>
  <c r="K2876" i="2"/>
  <c r="AM2876" i="2" s="1"/>
  <c r="J2876" i="2"/>
  <c r="I2876" i="2"/>
  <c r="Y2875" i="2"/>
  <c r="X2875" i="2"/>
  <c r="W2875" i="2"/>
  <c r="V2875" i="2"/>
  <c r="U2875" i="2"/>
  <c r="T2875" i="2"/>
  <c r="S2875" i="2"/>
  <c r="R2875" i="2"/>
  <c r="Q2875" i="2"/>
  <c r="P2875" i="2"/>
  <c r="O2875" i="2"/>
  <c r="N2875" i="2"/>
  <c r="M2875" i="2"/>
  <c r="L2875" i="2"/>
  <c r="AA2875" i="2" s="1"/>
  <c r="K2875" i="2"/>
  <c r="J2875" i="2"/>
  <c r="I2875" i="2"/>
  <c r="Y2874" i="2"/>
  <c r="X2874" i="2"/>
  <c r="W2874" i="2"/>
  <c r="V2874" i="2"/>
  <c r="U2874" i="2"/>
  <c r="T2874" i="2"/>
  <c r="S2874" i="2"/>
  <c r="R2874" i="2"/>
  <c r="Q2874" i="2"/>
  <c r="P2874" i="2"/>
  <c r="O2874" i="2"/>
  <c r="N2874" i="2"/>
  <c r="M2874" i="2"/>
  <c r="AB2874" i="2" s="1"/>
  <c r="L2874" i="2"/>
  <c r="K2874" i="2"/>
  <c r="J2874" i="2"/>
  <c r="I2874" i="2"/>
  <c r="Y2873" i="2"/>
  <c r="X2873" i="2"/>
  <c r="W2873" i="2"/>
  <c r="V2873" i="2"/>
  <c r="U2873" i="2"/>
  <c r="T2873" i="2"/>
  <c r="S2873" i="2"/>
  <c r="R2873" i="2"/>
  <c r="Q2873" i="2"/>
  <c r="P2873" i="2"/>
  <c r="O2873" i="2"/>
  <c r="N2873" i="2"/>
  <c r="AC2873" i="2" s="1"/>
  <c r="M2873" i="2"/>
  <c r="L2873" i="2"/>
  <c r="K2873" i="2"/>
  <c r="J2873" i="2"/>
  <c r="I2873" i="2"/>
  <c r="Y2872" i="2"/>
  <c r="X2872" i="2"/>
  <c r="W2872" i="2"/>
  <c r="AQ2872" i="2" s="1"/>
  <c r="V2872" i="2"/>
  <c r="U2872" i="2"/>
  <c r="T2872" i="2"/>
  <c r="S2872" i="2"/>
  <c r="R2872" i="2"/>
  <c r="Q2872" i="2"/>
  <c r="P2872" i="2"/>
  <c r="O2872" i="2"/>
  <c r="N2872" i="2"/>
  <c r="M2872" i="2"/>
  <c r="L2872" i="2"/>
  <c r="K2872" i="2"/>
  <c r="AM2872" i="2" s="1"/>
  <c r="J2872" i="2"/>
  <c r="I2872" i="2"/>
  <c r="Y2871" i="2"/>
  <c r="X2871" i="2"/>
  <c r="W2871" i="2"/>
  <c r="V2871" i="2"/>
  <c r="U2871" i="2"/>
  <c r="T2871" i="2"/>
  <c r="S2871" i="2"/>
  <c r="R2871" i="2"/>
  <c r="Q2871" i="2"/>
  <c r="P2871" i="2"/>
  <c r="O2871" i="2"/>
  <c r="N2871" i="2"/>
  <c r="M2871" i="2"/>
  <c r="L2871" i="2"/>
  <c r="AA2871" i="2" s="1"/>
  <c r="K2871" i="2"/>
  <c r="J2871" i="2"/>
  <c r="I2871" i="2"/>
  <c r="Y2870" i="2"/>
  <c r="X2870" i="2"/>
  <c r="W2870" i="2"/>
  <c r="V2870" i="2"/>
  <c r="U2870" i="2"/>
  <c r="T2870" i="2"/>
  <c r="S2870" i="2"/>
  <c r="R2870" i="2"/>
  <c r="Q2870" i="2"/>
  <c r="P2870" i="2"/>
  <c r="O2870" i="2"/>
  <c r="N2870" i="2"/>
  <c r="M2870" i="2"/>
  <c r="AB2870" i="2" s="1"/>
  <c r="L2870" i="2"/>
  <c r="K2870" i="2"/>
  <c r="J2870" i="2"/>
  <c r="I2870" i="2"/>
  <c r="Y2869" i="2"/>
  <c r="X2869" i="2"/>
  <c r="W2869" i="2"/>
  <c r="V2869" i="2"/>
  <c r="U2869" i="2"/>
  <c r="T2869" i="2"/>
  <c r="S2869" i="2"/>
  <c r="R2869" i="2"/>
  <c r="Q2869" i="2"/>
  <c r="P2869" i="2"/>
  <c r="O2869" i="2"/>
  <c r="N2869" i="2"/>
  <c r="AC2869" i="2" s="1"/>
  <c r="M2869" i="2"/>
  <c r="L2869" i="2"/>
  <c r="K2869" i="2"/>
  <c r="J2869" i="2"/>
  <c r="I2869" i="2"/>
  <c r="Y2868" i="2"/>
  <c r="X2868" i="2"/>
  <c r="W2868" i="2"/>
  <c r="AQ2868" i="2" s="1"/>
  <c r="V2868" i="2"/>
  <c r="U2868" i="2"/>
  <c r="T2868" i="2"/>
  <c r="S2868" i="2"/>
  <c r="R2868" i="2"/>
  <c r="Q2868" i="2"/>
  <c r="P2868" i="2"/>
  <c r="O2868" i="2"/>
  <c r="N2868" i="2"/>
  <c r="M2868" i="2"/>
  <c r="L2868" i="2"/>
  <c r="K2868" i="2"/>
  <c r="AM2868" i="2" s="1"/>
  <c r="J2868" i="2"/>
  <c r="I2868" i="2"/>
  <c r="Y2867" i="2"/>
  <c r="X2867" i="2"/>
  <c r="W2867" i="2"/>
  <c r="V2867" i="2"/>
  <c r="U2867" i="2"/>
  <c r="T2867" i="2"/>
  <c r="S2867" i="2"/>
  <c r="R2867" i="2"/>
  <c r="Q2867" i="2"/>
  <c r="P2867" i="2"/>
  <c r="O2867" i="2"/>
  <c r="N2867" i="2"/>
  <c r="M2867" i="2"/>
  <c r="L2867" i="2"/>
  <c r="AA2867" i="2" s="1"/>
  <c r="K2867" i="2"/>
  <c r="J2867" i="2"/>
  <c r="I2867" i="2"/>
  <c r="Y2866" i="2"/>
  <c r="X2866" i="2"/>
  <c r="W2866" i="2"/>
  <c r="V2866" i="2"/>
  <c r="U2866" i="2"/>
  <c r="T2866" i="2"/>
  <c r="S2866" i="2"/>
  <c r="R2866" i="2"/>
  <c r="Q2866" i="2"/>
  <c r="P2866" i="2"/>
  <c r="O2866" i="2"/>
  <c r="N2866" i="2"/>
  <c r="M2866" i="2"/>
  <c r="AB2866" i="2" s="1"/>
  <c r="L2866" i="2"/>
  <c r="K2866" i="2"/>
  <c r="J2866" i="2"/>
  <c r="I2866" i="2"/>
  <c r="Y2865" i="2"/>
  <c r="X2865" i="2"/>
  <c r="W2865" i="2"/>
  <c r="V2865" i="2"/>
  <c r="U2865" i="2"/>
  <c r="T2865" i="2"/>
  <c r="S2865" i="2"/>
  <c r="R2865" i="2"/>
  <c r="Q2865" i="2"/>
  <c r="P2865" i="2"/>
  <c r="O2865" i="2"/>
  <c r="N2865" i="2"/>
  <c r="AC2865" i="2" s="1"/>
  <c r="M2865" i="2"/>
  <c r="L2865" i="2"/>
  <c r="K2865" i="2"/>
  <c r="J2865" i="2"/>
  <c r="I2865" i="2"/>
  <c r="Y2864" i="2"/>
  <c r="X2864" i="2"/>
  <c r="W2864" i="2"/>
  <c r="AQ2864" i="2" s="1"/>
  <c r="V2864" i="2"/>
  <c r="U2864" i="2"/>
  <c r="T2864" i="2"/>
  <c r="S2864" i="2"/>
  <c r="R2864" i="2"/>
  <c r="Q2864" i="2"/>
  <c r="P2864" i="2"/>
  <c r="O2864" i="2"/>
  <c r="N2864" i="2"/>
  <c r="M2864" i="2"/>
  <c r="L2864" i="2"/>
  <c r="K2864" i="2"/>
  <c r="AM2864" i="2" s="1"/>
  <c r="J2864" i="2"/>
  <c r="I2864" i="2"/>
  <c r="Y2863" i="2"/>
  <c r="X2863" i="2"/>
  <c r="W2863" i="2"/>
  <c r="V2863" i="2"/>
  <c r="U2863" i="2"/>
  <c r="T2863" i="2"/>
  <c r="S2863" i="2"/>
  <c r="R2863" i="2"/>
  <c r="Q2863" i="2"/>
  <c r="P2863" i="2"/>
  <c r="O2863" i="2"/>
  <c r="N2863" i="2"/>
  <c r="M2863" i="2"/>
  <c r="L2863" i="2"/>
  <c r="AA2863" i="2" s="1"/>
  <c r="K2863" i="2"/>
  <c r="J2863" i="2"/>
  <c r="I2863" i="2"/>
  <c r="Y2862" i="2"/>
  <c r="X2862" i="2"/>
  <c r="W2862" i="2"/>
  <c r="V2862" i="2"/>
  <c r="U2862" i="2"/>
  <c r="T2862" i="2"/>
  <c r="S2862" i="2"/>
  <c r="R2862" i="2"/>
  <c r="Q2862" i="2"/>
  <c r="P2862" i="2"/>
  <c r="O2862" i="2"/>
  <c r="N2862" i="2"/>
  <c r="M2862" i="2"/>
  <c r="AB2862" i="2" s="1"/>
  <c r="L2862" i="2"/>
  <c r="K2862" i="2"/>
  <c r="J2862" i="2"/>
  <c r="I2862" i="2"/>
  <c r="Y2861" i="2"/>
  <c r="X2861" i="2"/>
  <c r="W2861" i="2"/>
  <c r="V2861" i="2"/>
  <c r="U2861" i="2"/>
  <c r="T2861" i="2"/>
  <c r="S2861" i="2"/>
  <c r="R2861" i="2"/>
  <c r="Q2861" i="2"/>
  <c r="P2861" i="2"/>
  <c r="O2861" i="2"/>
  <c r="N2861" i="2"/>
  <c r="AC2861" i="2" s="1"/>
  <c r="M2861" i="2"/>
  <c r="L2861" i="2"/>
  <c r="K2861" i="2"/>
  <c r="J2861" i="2"/>
  <c r="I2861" i="2"/>
  <c r="Y2860" i="2"/>
  <c r="X2860" i="2"/>
  <c r="W2860" i="2"/>
  <c r="V2860" i="2"/>
  <c r="U2860" i="2"/>
  <c r="T2860" i="2"/>
  <c r="S2860" i="2"/>
  <c r="R2860" i="2"/>
  <c r="Q2860" i="2"/>
  <c r="P2860" i="2"/>
  <c r="O2860" i="2"/>
  <c r="N2860" i="2"/>
  <c r="M2860" i="2"/>
  <c r="L2860" i="2"/>
  <c r="K2860" i="2"/>
  <c r="AM2860" i="2" s="1"/>
  <c r="J2860" i="2"/>
  <c r="I2860" i="2"/>
  <c r="Y2859" i="2"/>
  <c r="X2859" i="2"/>
  <c r="W2859" i="2"/>
  <c r="V2859" i="2"/>
  <c r="U2859" i="2"/>
  <c r="T2859" i="2"/>
  <c r="S2859" i="2"/>
  <c r="R2859" i="2"/>
  <c r="Q2859" i="2"/>
  <c r="P2859" i="2"/>
  <c r="O2859" i="2"/>
  <c r="N2859" i="2"/>
  <c r="M2859" i="2"/>
  <c r="L2859" i="2"/>
  <c r="AA2859" i="2" s="1"/>
  <c r="K2859" i="2"/>
  <c r="J2859" i="2"/>
  <c r="I2859" i="2"/>
  <c r="Y2858" i="2"/>
  <c r="X2858" i="2"/>
  <c r="W2858" i="2"/>
  <c r="V2858" i="2"/>
  <c r="U2858" i="2"/>
  <c r="T2858" i="2"/>
  <c r="S2858" i="2"/>
  <c r="R2858" i="2"/>
  <c r="Q2858" i="2"/>
  <c r="P2858" i="2"/>
  <c r="O2858" i="2"/>
  <c r="N2858" i="2"/>
  <c r="M2858" i="2"/>
  <c r="AB2858" i="2" s="1"/>
  <c r="L2858" i="2"/>
  <c r="K2858" i="2"/>
  <c r="J2858" i="2"/>
  <c r="I2858" i="2"/>
  <c r="Y2857" i="2"/>
  <c r="X2857" i="2"/>
  <c r="W2857" i="2"/>
  <c r="V2857" i="2"/>
  <c r="U2857" i="2"/>
  <c r="T2857" i="2"/>
  <c r="S2857" i="2"/>
  <c r="R2857" i="2"/>
  <c r="Q2857" i="2"/>
  <c r="P2857" i="2"/>
  <c r="O2857" i="2"/>
  <c r="N2857" i="2"/>
  <c r="AC2857" i="2" s="1"/>
  <c r="M2857" i="2"/>
  <c r="L2857" i="2"/>
  <c r="K2857" i="2"/>
  <c r="J2857" i="2"/>
  <c r="I2857" i="2"/>
  <c r="Y2856" i="2"/>
  <c r="X2856" i="2"/>
  <c r="W2856" i="2"/>
  <c r="V2856" i="2"/>
  <c r="U2856" i="2"/>
  <c r="T2856" i="2"/>
  <c r="S2856" i="2"/>
  <c r="R2856" i="2"/>
  <c r="Q2856" i="2"/>
  <c r="P2856" i="2"/>
  <c r="O2856" i="2"/>
  <c r="N2856" i="2"/>
  <c r="M2856" i="2"/>
  <c r="L2856" i="2"/>
  <c r="K2856" i="2"/>
  <c r="AM2856" i="2" s="1"/>
  <c r="J2856" i="2"/>
  <c r="I2856" i="2"/>
  <c r="Y2855" i="2"/>
  <c r="X2855" i="2"/>
  <c r="W2855" i="2"/>
  <c r="V2855" i="2"/>
  <c r="U2855" i="2"/>
  <c r="T2855" i="2"/>
  <c r="S2855" i="2"/>
  <c r="R2855" i="2"/>
  <c r="Q2855" i="2"/>
  <c r="P2855" i="2"/>
  <c r="O2855" i="2"/>
  <c r="N2855" i="2"/>
  <c r="M2855" i="2"/>
  <c r="L2855" i="2"/>
  <c r="AA2855" i="2" s="1"/>
  <c r="K2855" i="2"/>
  <c r="J2855" i="2"/>
  <c r="I2855" i="2"/>
  <c r="Y2854" i="2"/>
  <c r="X2854" i="2"/>
  <c r="W2854" i="2"/>
  <c r="V2854" i="2"/>
  <c r="U2854" i="2"/>
  <c r="T2854" i="2"/>
  <c r="S2854" i="2"/>
  <c r="R2854" i="2"/>
  <c r="Q2854" i="2"/>
  <c r="P2854" i="2"/>
  <c r="O2854" i="2"/>
  <c r="N2854" i="2"/>
  <c r="M2854" i="2"/>
  <c r="L2854" i="2"/>
  <c r="K2854" i="2"/>
  <c r="J2854" i="2"/>
  <c r="I2854" i="2"/>
  <c r="Y2853" i="2"/>
  <c r="X2853" i="2"/>
  <c r="W2853" i="2"/>
  <c r="V2853" i="2"/>
  <c r="U2853" i="2"/>
  <c r="T2853" i="2"/>
  <c r="S2853" i="2"/>
  <c r="R2853" i="2"/>
  <c r="Q2853" i="2"/>
  <c r="P2853" i="2"/>
  <c r="O2853" i="2"/>
  <c r="N2853" i="2"/>
  <c r="M2853" i="2"/>
  <c r="AB2853" i="2" s="1"/>
  <c r="L2853" i="2"/>
  <c r="K2853" i="2"/>
  <c r="J2853" i="2"/>
  <c r="I2853" i="2"/>
  <c r="Y2852" i="2"/>
  <c r="X2852" i="2"/>
  <c r="W2852" i="2"/>
  <c r="V2852" i="2"/>
  <c r="U2852" i="2"/>
  <c r="T2852" i="2"/>
  <c r="S2852" i="2"/>
  <c r="R2852" i="2"/>
  <c r="Q2852" i="2"/>
  <c r="P2852" i="2"/>
  <c r="O2852" i="2"/>
  <c r="N2852" i="2"/>
  <c r="M2852" i="2"/>
  <c r="L2852" i="2"/>
  <c r="K2852" i="2"/>
  <c r="J2852" i="2"/>
  <c r="I2852" i="2"/>
  <c r="Y2851" i="2"/>
  <c r="X2851" i="2"/>
  <c r="W2851" i="2"/>
  <c r="V2851" i="2"/>
  <c r="U2851" i="2"/>
  <c r="T2851" i="2"/>
  <c r="S2851" i="2"/>
  <c r="R2851" i="2"/>
  <c r="Q2851" i="2"/>
  <c r="P2851" i="2"/>
  <c r="O2851" i="2"/>
  <c r="N2851" i="2"/>
  <c r="AB2851" i="2" s="1"/>
  <c r="M2851" i="2"/>
  <c r="L2851" i="2"/>
  <c r="K2851" i="2"/>
  <c r="J2851" i="2"/>
  <c r="I2851" i="2"/>
  <c r="Y2850" i="2"/>
  <c r="X2850" i="2"/>
  <c r="W2850" i="2"/>
  <c r="V2850" i="2"/>
  <c r="U2850" i="2"/>
  <c r="T2850" i="2"/>
  <c r="S2850" i="2"/>
  <c r="R2850" i="2"/>
  <c r="Q2850" i="2"/>
  <c r="P2850" i="2"/>
  <c r="O2850" i="2"/>
  <c r="N2850" i="2"/>
  <c r="M2850" i="2"/>
  <c r="L2850" i="2"/>
  <c r="K2850" i="2"/>
  <c r="AI2850" i="2" s="1"/>
  <c r="J2850" i="2"/>
  <c r="I2850" i="2"/>
  <c r="AJ2849" i="2"/>
  <c r="Y2849" i="2"/>
  <c r="AN2849" i="2" s="1"/>
  <c r="X2849" i="2"/>
  <c r="W2849" i="2"/>
  <c r="V2849" i="2"/>
  <c r="U2849" i="2"/>
  <c r="T2849" i="2"/>
  <c r="S2849" i="2"/>
  <c r="R2849" i="2"/>
  <c r="Q2849" i="2"/>
  <c r="P2849" i="2"/>
  <c r="O2849" i="2"/>
  <c r="N2849" i="2"/>
  <c r="AB2849" i="2" s="1"/>
  <c r="M2849" i="2"/>
  <c r="L2849" i="2"/>
  <c r="K2849" i="2"/>
  <c r="J2849" i="2"/>
  <c r="I2849" i="2"/>
  <c r="Y2848" i="2"/>
  <c r="X2848" i="2"/>
  <c r="W2848" i="2"/>
  <c r="V2848" i="2"/>
  <c r="U2848" i="2"/>
  <c r="T2848" i="2"/>
  <c r="S2848" i="2"/>
  <c r="R2848" i="2"/>
  <c r="Q2848" i="2"/>
  <c r="P2848" i="2"/>
  <c r="O2848" i="2"/>
  <c r="N2848" i="2"/>
  <c r="M2848" i="2"/>
  <c r="L2848" i="2"/>
  <c r="K2848" i="2"/>
  <c r="AI2848" i="2" s="1"/>
  <c r="J2848" i="2"/>
  <c r="I2848" i="2"/>
  <c r="Y2847" i="2"/>
  <c r="X2847" i="2"/>
  <c r="W2847" i="2"/>
  <c r="V2847" i="2"/>
  <c r="U2847" i="2"/>
  <c r="T2847" i="2"/>
  <c r="S2847" i="2"/>
  <c r="R2847" i="2"/>
  <c r="Q2847" i="2"/>
  <c r="P2847" i="2"/>
  <c r="O2847" i="2"/>
  <c r="N2847" i="2"/>
  <c r="M2847" i="2"/>
  <c r="L2847" i="2"/>
  <c r="AA2847" i="2" s="1"/>
  <c r="K2847" i="2"/>
  <c r="J2847" i="2"/>
  <c r="I2847" i="2"/>
  <c r="Y2846" i="2"/>
  <c r="X2846" i="2"/>
  <c r="W2846" i="2"/>
  <c r="V2846" i="2"/>
  <c r="U2846" i="2"/>
  <c r="AQ2846" i="2" s="1"/>
  <c r="T2846" i="2"/>
  <c r="S2846" i="2"/>
  <c r="R2846" i="2"/>
  <c r="Q2846" i="2"/>
  <c r="P2846" i="2"/>
  <c r="O2846" i="2"/>
  <c r="N2846" i="2"/>
  <c r="M2846" i="2"/>
  <c r="AB2846" i="2" s="1"/>
  <c r="L2846" i="2"/>
  <c r="K2846" i="2"/>
  <c r="J2846" i="2"/>
  <c r="I2846" i="2"/>
  <c r="Y2845" i="2"/>
  <c r="X2845" i="2"/>
  <c r="W2845" i="2"/>
  <c r="V2845" i="2"/>
  <c r="U2845" i="2"/>
  <c r="T2845" i="2"/>
  <c r="S2845" i="2"/>
  <c r="R2845" i="2"/>
  <c r="Q2845" i="2"/>
  <c r="P2845" i="2"/>
  <c r="O2845" i="2"/>
  <c r="N2845" i="2"/>
  <c r="M2845" i="2"/>
  <c r="AB2845" i="2" s="1"/>
  <c r="L2845" i="2"/>
  <c r="K2845" i="2"/>
  <c r="J2845" i="2"/>
  <c r="I2845" i="2"/>
  <c r="Y2844" i="2"/>
  <c r="X2844" i="2"/>
  <c r="W2844" i="2"/>
  <c r="V2844" i="2"/>
  <c r="U2844" i="2"/>
  <c r="T2844" i="2"/>
  <c r="S2844" i="2"/>
  <c r="R2844" i="2"/>
  <c r="Q2844" i="2"/>
  <c r="P2844" i="2"/>
  <c r="O2844" i="2"/>
  <c r="N2844" i="2"/>
  <c r="AC2844" i="2" s="1"/>
  <c r="M2844" i="2"/>
  <c r="L2844" i="2"/>
  <c r="K2844" i="2"/>
  <c r="J2844" i="2"/>
  <c r="I2844" i="2"/>
  <c r="Y2843" i="2"/>
  <c r="X2843" i="2"/>
  <c r="W2843" i="2"/>
  <c r="V2843" i="2"/>
  <c r="U2843" i="2"/>
  <c r="T2843" i="2"/>
  <c r="S2843" i="2"/>
  <c r="R2843" i="2"/>
  <c r="Q2843" i="2"/>
  <c r="P2843" i="2"/>
  <c r="O2843" i="2"/>
  <c r="N2843" i="2"/>
  <c r="M2843" i="2"/>
  <c r="L2843" i="2"/>
  <c r="K2843" i="2"/>
  <c r="AO2843" i="2" s="1"/>
  <c r="J2843" i="2"/>
  <c r="I2843" i="2"/>
  <c r="Y2842" i="2"/>
  <c r="X2842" i="2"/>
  <c r="W2842" i="2"/>
  <c r="V2842" i="2"/>
  <c r="U2842" i="2"/>
  <c r="T2842" i="2"/>
  <c r="S2842" i="2"/>
  <c r="R2842" i="2"/>
  <c r="Q2842" i="2"/>
  <c r="P2842" i="2"/>
  <c r="O2842" i="2"/>
  <c r="N2842" i="2"/>
  <c r="M2842" i="2"/>
  <c r="L2842" i="2"/>
  <c r="AN2842" i="2" s="1"/>
  <c r="K2842" i="2"/>
  <c r="J2842" i="2"/>
  <c r="I2842" i="2"/>
  <c r="Y2841" i="2"/>
  <c r="X2841" i="2"/>
  <c r="W2841" i="2"/>
  <c r="V2841" i="2"/>
  <c r="U2841" i="2"/>
  <c r="AQ2841" i="2" s="1"/>
  <c r="T2841" i="2"/>
  <c r="S2841" i="2"/>
  <c r="R2841" i="2"/>
  <c r="Q2841" i="2"/>
  <c r="P2841" i="2"/>
  <c r="O2841" i="2"/>
  <c r="N2841" i="2"/>
  <c r="M2841" i="2"/>
  <c r="AB2841" i="2" s="1"/>
  <c r="L2841" i="2"/>
  <c r="K2841" i="2"/>
  <c r="J2841" i="2"/>
  <c r="I2841" i="2"/>
  <c r="Y2840" i="2"/>
  <c r="X2840" i="2"/>
  <c r="W2840" i="2"/>
  <c r="V2840" i="2"/>
  <c r="U2840" i="2"/>
  <c r="T2840" i="2"/>
  <c r="S2840" i="2"/>
  <c r="R2840" i="2"/>
  <c r="Q2840" i="2"/>
  <c r="P2840" i="2"/>
  <c r="O2840" i="2"/>
  <c r="N2840" i="2"/>
  <c r="AC2840" i="2" s="1"/>
  <c r="M2840" i="2"/>
  <c r="L2840" i="2"/>
  <c r="K2840" i="2"/>
  <c r="J2840" i="2"/>
  <c r="I2840" i="2"/>
  <c r="Y2839" i="2"/>
  <c r="X2839" i="2"/>
  <c r="W2839" i="2"/>
  <c r="V2839" i="2"/>
  <c r="U2839" i="2"/>
  <c r="T2839" i="2"/>
  <c r="S2839" i="2"/>
  <c r="R2839" i="2"/>
  <c r="Q2839" i="2"/>
  <c r="P2839" i="2"/>
  <c r="O2839" i="2"/>
  <c r="N2839" i="2"/>
  <c r="M2839" i="2"/>
  <c r="L2839" i="2"/>
  <c r="K2839" i="2"/>
  <c r="AO2839" i="2" s="1"/>
  <c r="J2839" i="2"/>
  <c r="I2839" i="2"/>
  <c r="Y2838" i="2"/>
  <c r="X2838" i="2"/>
  <c r="W2838" i="2"/>
  <c r="V2838" i="2"/>
  <c r="U2838" i="2"/>
  <c r="T2838" i="2"/>
  <c r="S2838" i="2"/>
  <c r="R2838" i="2"/>
  <c r="Q2838" i="2"/>
  <c r="P2838" i="2"/>
  <c r="O2838" i="2"/>
  <c r="N2838" i="2"/>
  <c r="M2838" i="2"/>
  <c r="L2838" i="2"/>
  <c r="AN2838" i="2" s="1"/>
  <c r="K2838" i="2"/>
  <c r="J2838" i="2"/>
  <c r="I2838" i="2"/>
  <c r="Y2837" i="2"/>
  <c r="X2837" i="2"/>
  <c r="W2837" i="2"/>
  <c r="V2837" i="2"/>
  <c r="U2837" i="2"/>
  <c r="AQ2837" i="2" s="1"/>
  <c r="T2837" i="2"/>
  <c r="S2837" i="2"/>
  <c r="R2837" i="2"/>
  <c r="Q2837" i="2"/>
  <c r="P2837" i="2"/>
  <c r="O2837" i="2"/>
  <c r="N2837" i="2"/>
  <c r="M2837" i="2"/>
  <c r="AB2837" i="2" s="1"/>
  <c r="L2837" i="2"/>
  <c r="K2837" i="2"/>
  <c r="J2837" i="2"/>
  <c r="I2837" i="2"/>
  <c r="Y2836" i="2"/>
  <c r="X2836" i="2"/>
  <c r="W2836" i="2"/>
  <c r="V2836" i="2"/>
  <c r="U2836" i="2"/>
  <c r="T2836" i="2"/>
  <c r="S2836" i="2"/>
  <c r="R2836" i="2"/>
  <c r="Q2836" i="2"/>
  <c r="P2836" i="2"/>
  <c r="O2836" i="2"/>
  <c r="N2836" i="2"/>
  <c r="AC2836" i="2" s="1"/>
  <c r="M2836" i="2"/>
  <c r="L2836" i="2"/>
  <c r="K2836" i="2"/>
  <c r="J2836" i="2"/>
  <c r="I2836" i="2"/>
  <c r="Y2835" i="2"/>
  <c r="X2835" i="2"/>
  <c r="W2835" i="2"/>
  <c r="V2835" i="2"/>
  <c r="U2835" i="2"/>
  <c r="T2835" i="2"/>
  <c r="S2835" i="2"/>
  <c r="R2835" i="2"/>
  <c r="Q2835" i="2"/>
  <c r="P2835" i="2"/>
  <c r="O2835" i="2"/>
  <c r="N2835" i="2"/>
  <c r="M2835" i="2"/>
  <c r="L2835" i="2"/>
  <c r="K2835" i="2"/>
  <c r="AO2835" i="2" s="1"/>
  <c r="J2835" i="2"/>
  <c r="I2835" i="2"/>
  <c r="Y2834" i="2"/>
  <c r="X2834" i="2"/>
  <c r="W2834" i="2"/>
  <c r="V2834" i="2"/>
  <c r="U2834" i="2"/>
  <c r="T2834" i="2"/>
  <c r="S2834" i="2"/>
  <c r="R2834" i="2"/>
  <c r="Q2834" i="2"/>
  <c r="P2834" i="2"/>
  <c r="O2834" i="2"/>
  <c r="N2834" i="2"/>
  <c r="M2834" i="2"/>
  <c r="L2834" i="2"/>
  <c r="AN2834" i="2" s="1"/>
  <c r="K2834" i="2"/>
  <c r="J2834" i="2"/>
  <c r="I2834" i="2"/>
  <c r="Y2833" i="2"/>
  <c r="X2833" i="2"/>
  <c r="W2833" i="2"/>
  <c r="V2833" i="2"/>
  <c r="U2833" i="2"/>
  <c r="AQ2833" i="2" s="1"/>
  <c r="T2833" i="2"/>
  <c r="S2833" i="2"/>
  <c r="R2833" i="2"/>
  <c r="Q2833" i="2"/>
  <c r="P2833" i="2"/>
  <c r="O2833" i="2"/>
  <c r="N2833" i="2"/>
  <c r="M2833" i="2"/>
  <c r="AB2833" i="2" s="1"/>
  <c r="L2833" i="2"/>
  <c r="K2833" i="2"/>
  <c r="J2833" i="2"/>
  <c r="I2833" i="2"/>
  <c r="Y2832" i="2"/>
  <c r="X2832" i="2"/>
  <c r="W2832" i="2"/>
  <c r="V2832" i="2"/>
  <c r="U2832" i="2"/>
  <c r="T2832" i="2"/>
  <c r="S2832" i="2"/>
  <c r="R2832" i="2"/>
  <c r="Q2832" i="2"/>
  <c r="P2832" i="2"/>
  <c r="O2832" i="2"/>
  <c r="N2832" i="2"/>
  <c r="AC2832" i="2" s="1"/>
  <c r="M2832" i="2"/>
  <c r="L2832" i="2"/>
  <c r="K2832" i="2"/>
  <c r="J2832" i="2"/>
  <c r="I2832" i="2"/>
  <c r="Y2831" i="2"/>
  <c r="X2831" i="2"/>
  <c r="W2831" i="2"/>
  <c r="V2831" i="2"/>
  <c r="U2831" i="2"/>
  <c r="T2831" i="2"/>
  <c r="S2831" i="2"/>
  <c r="R2831" i="2"/>
  <c r="Q2831" i="2"/>
  <c r="P2831" i="2"/>
  <c r="O2831" i="2"/>
  <c r="N2831" i="2"/>
  <c r="M2831" i="2"/>
  <c r="L2831" i="2"/>
  <c r="K2831" i="2"/>
  <c r="AO2831" i="2" s="1"/>
  <c r="J2831" i="2"/>
  <c r="I2831" i="2"/>
  <c r="Y2830" i="2"/>
  <c r="X2830" i="2"/>
  <c r="W2830" i="2"/>
  <c r="V2830" i="2"/>
  <c r="U2830" i="2"/>
  <c r="T2830" i="2"/>
  <c r="S2830" i="2"/>
  <c r="R2830" i="2"/>
  <c r="Q2830" i="2"/>
  <c r="P2830" i="2"/>
  <c r="O2830" i="2"/>
  <c r="N2830" i="2"/>
  <c r="M2830" i="2"/>
  <c r="L2830" i="2"/>
  <c r="AN2830" i="2" s="1"/>
  <c r="K2830" i="2"/>
  <c r="J2830" i="2"/>
  <c r="I2830" i="2"/>
  <c r="Y2829" i="2"/>
  <c r="X2829" i="2"/>
  <c r="W2829" i="2"/>
  <c r="V2829" i="2"/>
  <c r="U2829" i="2"/>
  <c r="AQ2829" i="2" s="1"/>
  <c r="T2829" i="2"/>
  <c r="S2829" i="2"/>
  <c r="R2829" i="2"/>
  <c r="Q2829" i="2"/>
  <c r="P2829" i="2"/>
  <c r="O2829" i="2"/>
  <c r="N2829" i="2"/>
  <c r="M2829" i="2"/>
  <c r="AB2829" i="2" s="1"/>
  <c r="L2829" i="2"/>
  <c r="K2829" i="2"/>
  <c r="J2829" i="2"/>
  <c r="I2829" i="2"/>
  <c r="Y2828" i="2"/>
  <c r="X2828" i="2"/>
  <c r="W2828" i="2"/>
  <c r="V2828" i="2"/>
  <c r="U2828" i="2"/>
  <c r="T2828" i="2"/>
  <c r="S2828" i="2"/>
  <c r="R2828" i="2"/>
  <c r="Q2828" i="2"/>
  <c r="P2828" i="2"/>
  <c r="O2828" i="2"/>
  <c r="N2828" i="2"/>
  <c r="AC2828" i="2" s="1"/>
  <c r="M2828" i="2"/>
  <c r="L2828" i="2"/>
  <c r="K2828" i="2"/>
  <c r="J2828" i="2"/>
  <c r="I2828" i="2"/>
  <c r="Y2827" i="2"/>
  <c r="X2827" i="2"/>
  <c r="W2827" i="2"/>
  <c r="V2827" i="2"/>
  <c r="U2827" i="2"/>
  <c r="T2827" i="2"/>
  <c r="S2827" i="2"/>
  <c r="R2827" i="2"/>
  <c r="Q2827" i="2"/>
  <c r="P2827" i="2"/>
  <c r="O2827" i="2"/>
  <c r="N2827" i="2"/>
  <c r="M2827" i="2"/>
  <c r="L2827" i="2"/>
  <c r="K2827" i="2"/>
  <c r="AO2827" i="2" s="1"/>
  <c r="J2827" i="2"/>
  <c r="I2827" i="2"/>
  <c r="Y2826" i="2"/>
  <c r="X2826" i="2"/>
  <c r="W2826" i="2"/>
  <c r="V2826" i="2"/>
  <c r="U2826" i="2"/>
  <c r="T2826" i="2"/>
  <c r="S2826" i="2"/>
  <c r="R2826" i="2"/>
  <c r="Q2826" i="2"/>
  <c r="P2826" i="2"/>
  <c r="O2826" i="2"/>
  <c r="N2826" i="2"/>
  <c r="M2826" i="2"/>
  <c r="L2826" i="2"/>
  <c r="AN2826" i="2" s="1"/>
  <c r="K2826" i="2"/>
  <c r="J2826" i="2"/>
  <c r="I2826" i="2"/>
  <c r="Y2825" i="2"/>
  <c r="X2825" i="2"/>
  <c r="W2825" i="2"/>
  <c r="V2825" i="2"/>
  <c r="U2825" i="2"/>
  <c r="AQ2825" i="2" s="1"/>
  <c r="T2825" i="2"/>
  <c r="S2825" i="2"/>
  <c r="R2825" i="2"/>
  <c r="Q2825" i="2"/>
  <c r="P2825" i="2"/>
  <c r="O2825" i="2"/>
  <c r="N2825" i="2"/>
  <c r="M2825" i="2"/>
  <c r="AB2825" i="2" s="1"/>
  <c r="L2825" i="2"/>
  <c r="K2825" i="2"/>
  <c r="J2825" i="2"/>
  <c r="I2825" i="2"/>
  <c r="Y2824" i="2"/>
  <c r="X2824" i="2"/>
  <c r="W2824" i="2"/>
  <c r="V2824" i="2"/>
  <c r="U2824" i="2"/>
  <c r="T2824" i="2"/>
  <c r="S2824" i="2"/>
  <c r="R2824" i="2"/>
  <c r="Q2824" i="2"/>
  <c r="P2824" i="2"/>
  <c r="O2824" i="2"/>
  <c r="N2824" i="2"/>
  <c r="AC2824" i="2" s="1"/>
  <c r="M2824" i="2"/>
  <c r="L2824" i="2"/>
  <c r="K2824" i="2"/>
  <c r="J2824" i="2"/>
  <c r="I2824" i="2"/>
  <c r="Y2823" i="2"/>
  <c r="X2823" i="2"/>
  <c r="W2823" i="2"/>
  <c r="V2823" i="2"/>
  <c r="U2823" i="2"/>
  <c r="T2823" i="2"/>
  <c r="S2823" i="2"/>
  <c r="R2823" i="2"/>
  <c r="Q2823" i="2"/>
  <c r="P2823" i="2"/>
  <c r="O2823" i="2"/>
  <c r="N2823" i="2"/>
  <c r="M2823" i="2"/>
  <c r="L2823" i="2"/>
  <c r="K2823" i="2"/>
  <c r="AO2823" i="2" s="1"/>
  <c r="J2823" i="2"/>
  <c r="I2823" i="2"/>
  <c r="Y2822" i="2"/>
  <c r="X2822" i="2"/>
  <c r="W2822" i="2"/>
  <c r="V2822" i="2"/>
  <c r="U2822" i="2"/>
  <c r="T2822" i="2"/>
  <c r="S2822" i="2"/>
  <c r="R2822" i="2"/>
  <c r="Q2822" i="2"/>
  <c r="P2822" i="2"/>
  <c r="O2822" i="2"/>
  <c r="N2822" i="2"/>
  <c r="M2822" i="2"/>
  <c r="L2822" i="2"/>
  <c r="AN2822" i="2" s="1"/>
  <c r="K2822" i="2"/>
  <c r="J2822" i="2"/>
  <c r="I2822" i="2"/>
  <c r="Y2821" i="2"/>
  <c r="X2821" i="2"/>
  <c r="W2821" i="2"/>
  <c r="V2821" i="2"/>
  <c r="U2821" i="2"/>
  <c r="AQ2821" i="2" s="1"/>
  <c r="T2821" i="2"/>
  <c r="S2821" i="2"/>
  <c r="R2821" i="2"/>
  <c r="Q2821" i="2"/>
  <c r="P2821" i="2"/>
  <c r="O2821" i="2"/>
  <c r="N2821" i="2"/>
  <c r="M2821" i="2"/>
  <c r="AB2821" i="2" s="1"/>
  <c r="L2821" i="2"/>
  <c r="K2821" i="2"/>
  <c r="J2821" i="2"/>
  <c r="I2821" i="2"/>
  <c r="Y2820" i="2"/>
  <c r="X2820" i="2"/>
  <c r="W2820" i="2"/>
  <c r="V2820" i="2"/>
  <c r="U2820" i="2"/>
  <c r="T2820" i="2"/>
  <c r="S2820" i="2"/>
  <c r="R2820" i="2"/>
  <c r="Q2820" i="2"/>
  <c r="P2820" i="2"/>
  <c r="O2820" i="2"/>
  <c r="N2820" i="2"/>
  <c r="AC2820" i="2" s="1"/>
  <c r="M2820" i="2"/>
  <c r="L2820" i="2"/>
  <c r="K2820" i="2"/>
  <c r="J2820" i="2"/>
  <c r="I2820" i="2"/>
  <c r="Y2819" i="2"/>
  <c r="X2819" i="2"/>
  <c r="W2819" i="2"/>
  <c r="V2819" i="2"/>
  <c r="U2819" i="2"/>
  <c r="T2819" i="2"/>
  <c r="S2819" i="2"/>
  <c r="R2819" i="2"/>
  <c r="Q2819" i="2"/>
  <c r="P2819" i="2"/>
  <c r="O2819" i="2"/>
  <c r="N2819" i="2"/>
  <c r="M2819" i="2"/>
  <c r="L2819" i="2"/>
  <c r="K2819" i="2"/>
  <c r="AO2819" i="2" s="1"/>
  <c r="J2819" i="2"/>
  <c r="I2819" i="2"/>
  <c r="Y2818" i="2"/>
  <c r="X2818" i="2"/>
  <c r="W2818" i="2"/>
  <c r="V2818" i="2"/>
  <c r="U2818" i="2"/>
  <c r="T2818" i="2"/>
  <c r="S2818" i="2"/>
  <c r="R2818" i="2"/>
  <c r="Q2818" i="2"/>
  <c r="P2818" i="2"/>
  <c r="O2818" i="2"/>
  <c r="N2818" i="2"/>
  <c r="M2818" i="2"/>
  <c r="L2818" i="2"/>
  <c r="AN2818" i="2" s="1"/>
  <c r="K2818" i="2"/>
  <c r="J2818" i="2"/>
  <c r="I2818" i="2"/>
  <c r="Y2817" i="2"/>
  <c r="X2817" i="2"/>
  <c r="W2817" i="2"/>
  <c r="V2817" i="2"/>
  <c r="U2817" i="2"/>
  <c r="AQ2817" i="2" s="1"/>
  <c r="T2817" i="2"/>
  <c r="S2817" i="2"/>
  <c r="R2817" i="2"/>
  <c r="Q2817" i="2"/>
  <c r="P2817" i="2"/>
  <c r="O2817" i="2"/>
  <c r="N2817" i="2"/>
  <c r="M2817" i="2"/>
  <c r="AB2817" i="2" s="1"/>
  <c r="L2817" i="2"/>
  <c r="K2817" i="2"/>
  <c r="J2817" i="2"/>
  <c r="I2817" i="2"/>
  <c r="Y2816" i="2"/>
  <c r="X2816" i="2"/>
  <c r="W2816" i="2"/>
  <c r="V2816" i="2"/>
  <c r="U2816" i="2"/>
  <c r="T2816" i="2"/>
  <c r="S2816" i="2"/>
  <c r="R2816" i="2"/>
  <c r="Q2816" i="2"/>
  <c r="P2816" i="2"/>
  <c r="O2816" i="2"/>
  <c r="N2816" i="2"/>
  <c r="AC2816" i="2" s="1"/>
  <c r="M2816" i="2"/>
  <c r="L2816" i="2"/>
  <c r="K2816" i="2"/>
  <c r="J2816" i="2"/>
  <c r="I2816" i="2"/>
  <c r="Y2815" i="2"/>
  <c r="X2815" i="2"/>
  <c r="W2815" i="2"/>
  <c r="V2815" i="2"/>
  <c r="U2815" i="2"/>
  <c r="T2815" i="2"/>
  <c r="S2815" i="2"/>
  <c r="R2815" i="2"/>
  <c r="Q2815" i="2"/>
  <c r="P2815" i="2"/>
  <c r="O2815" i="2"/>
  <c r="N2815" i="2"/>
  <c r="M2815" i="2"/>
  <c r="L2815" i="2"/>
  <c r="K2815" i="2"/>
  <c r="AO2815" i="2" s="1"/>
  <c r="J2815" i="2"/>
  <c r="I2815" i="2"/>
  <c r="Y2814" i="2"/>
  <c r="X2814" i="2"/>
  <c r="W2814" i="2"/>
  <c r="V2814" i="2"/>
  <c r="U2814" i="2"/>
  <c r="T2814" i="2"/>
  <c r="S2814" i="2"/>
  <c r="R2814" i="2"/>
  <c r="Q2814" i="2"/>
  <c r="P2814" i="2"/>
  <c r="O2814" i="2"/>
  <c r="N2814" i="2"/>
  <c r="M2814" i="2"/>
  <c r="L2814" i="2"/>
  <c r="AN2814" i="2" s="1"/>
  <c r="K2814" i="2"/>
  <c r="J2814" i="2"/>
  <c r="I2814" i="2"/>
  <c r="Y2813" i="2"/>
  <c r="X2813" i="2"/>
  <c r="W2813" i="2"/>
  <c r="V2813" i="2"/>
  <c r="U2813" i="2"/>
  <c r="AQ2813" i="2" s="1"/>
  <c r="T2813" i="2"/>
  <c r="S2813" i="2"/>
  <c r="R2813" i="2"/>
  <c r="Q2813" i="2"/>
  <c r="P2813" i="2"/>
  <c r="O2813" i="2"/>
  <c r="N2813" i="2"/>
  <c r="M2813" i="2"/>
  <c r="AB2813" i="2" s="1"/>
  <c r="L2813" i="2"/>
  <c r="K2813" i="2"/>
  <c r="J2813" i="2"/>
  <c r="I2813" i="2"/>
  <c r="Y2812" i="2"/>
  <c r="X2812" i="2"/>
  <c r="W2812" i="2"/>
  <c r="V2812" i="2"/>
  <c r="U2812" i="2"/>
  <c r="T2812" i="2"/>
  <c r="S2812" i="2"/>
  <c r="R2812" i="2"/>
  <c r="Q2812" i="2"/>
  <c r="P2812" i="2"/>
  <c r="O2812" i="2"/>
  <c r="N2812" i="2"/>
  <c r="AC2812" i="2" s="1"/>
  <c r="M2812" i="2"/>
  <c r="L2812" i="2"/>
  <c r="K2812" i="2"/>
  <c r="J2812" i="2"/>
  <c r="I2812" i="2"/>
  <c r="Y2811" i="2"/>
  <c r="X2811" i="2"/>
  <c r="W2811" i="2"/>
  <c r="V2811" i="2"/>
  <c r="U2811" i="2"/>
  <c r="T2811" i="2"/>
  <c r="S2811" i="2"/>
  <c r="R2811" i="2"/>
  <c r="Q2811" i="2"/>
  <c r="P2811" i="2"/>
  <c r="O2811" i="2"/>
  <c r="N2811" i="2"/>
  <c r="M2811" i="2"/>
  <c r="L2811" i="2"/>
  <c r="K2811" i="2"/>
  <c r="AO2811" i="2" s="1"/>
  <c r="J2811" i="2"/>
  <c r="I2811" i="2"/>
  <c r="Y2810" i="2"/>
  <c r="X2810" i="2"/>
  <c r="W2810" i="2"/>
  <c r="V2810" i="2"/>
  <c r="U2810" i="2"/>
  <c r="T2810" i="2"/>
  <c r="S2810" i="2"/>
  <c r="R2810" i="2"/>
  <c r="Q2810" i="2"/>
  <c r="P2810" i="2"/>
  <c r="O2810" i="2"/>
  <c r="N2810" i="2"/>
  <c r="M2810" i="2"/>
  <c r="L2810" i="2"/>
  <c r="AN2810" i="2" s="1"/>
  <c r="K2810" i="2"/>
  <c r="J2810" i="2"/>
  <c r="I2810" i="2"/>
  <c r="Y2809" i="2"/>
  <c r="X2809" i="2"/>
  <c r="W2809" i="2"/>
  <c r="V2809" i="2"/>
  <c r="U2809" i="2"/>
  <c r="AQ2809" i="2" s="1"/>
  <c r="T2809" i="2"/>
  <c r="S2809" i="2"/>
  <c r="R2809" i="2"/>
  <c r="Q2809" i="2"/>
  <c r="P2809" i="2"/>
  <c r="O2809" i="2"/>
  <c r="N2809" i="2"/>
  <c r="M2809" i="2"/>
  <c r="AB2809" i="2" s="1"/>
  <c r="L2809" i="2"/>
  <c r="K2809" i="2"/>
  <c r="J2809" i="2"/>
  <c r="I2809" i="2"/>
  <c r="Y2808" i="2"/>
  <c r="X2808" i="2"/>
  <c r="W2808" i="2"/>
  <c r="V2808" i="2"/>
  <c r="U2808" i="2"/>
  <c r="T2808" i="2"/>
  <c r="S2808" i="2"/>
  <c r="R2808" i="2"/>
  <c r="Q2808" i="2"/>
  <c r="P2808" i="2"/>
  <c r="O2808" i="2"/>
  <c r="N2808" i="2"/>
  <c r="AC2808" i="2" s="1"/>
  <c r="M2808" i="2"/>
  <c r="L2808" i="2"/>
  <c r="K2808" i="2"/>
  <c r="J2808" i="2"/>
  <c r="I2808" i="2"/>
  <c r="Y2807" i="2"/>
  <c r="X2807" i="2"/>
  <c r="W2807" i="2"/>
  <c r="V2807" i="2"/>
  <c r="U2807" i="2"/>
  <c r="T2807" i="2"/>
  <c r="S2807" i="2"/>
  <c r="R2807" i="2"/>
  <c r="Q2807" i="2"/>
  <c r="P2807" i="2"/>
  <c r="O2807" i="2"/>
  <c r="N2807" i="2"/>
  <c r="M2807" i="2"/>
  <c r="L2807" i="2"/>
  <c r="K2807" i="2"/>
  <c r="AO2807" i="2" s="1"/>
  <c r="J2807" i="2"/>
  <c r="I2807" i="2"/>
  <c r="Y2806" i="2"/>
  <c r="X2806" i="2"/>
  <c r="W2806" i="2"/>
  <c r="V2806" i="2"/>
  <c r="U2806" i="2"/>
  <c r="T2806" i="2"/>
  <c r="S2806" i="2"/>
  <c r="R2806" i="2"/>
  <c r="Q2806" i="2"/>
  <c r="P2806" i="2"/>
  <c r="O2806" i="2"/>
  <c r="N2806" i="2"/>
  <c r="M2806" i="2"/>
  <c r="L2806" i="2"/>
  <c r="AN2806" i="2" s="1"/>
  <c r="K2806" i="2"/>
  <c r="J2806" i="2"/>
  <c r="I2806" i="2"/>
  <c r="Y2805" i="2"/>
  <c r="X2805" i="2"/>
  <c r="W2805" i="2"/>
  <c r="V2805" i="2"/>
  <c r="U2805" i="2"/>
  <c r="AQ2805" i="2" s="1"/>
  <c r="T2805" i="2"/>
  <c r="S2805" i="2"/>
  <c r="R2805" i="2"/>
  <c r="Q2805" i="2"/>
  <c r="P2805" i="2"/>
  <c r="O2805" i="2"/>
  <c r="N2805" i="2"/>
  <c r="M2805" i="2"/>
  <c r="AB2805" i="2" s="1"/>
  <c r="L2805" i="2"/>
  <c r="K2805" i="2"/>
  <c r="J2805" i="2"/>
  <c r="I2805" i="2"/>
  <c r="Y2804" i="2"/>
  <c r="X2804" i="2"/>
  <c r="W2804" i="2"/>
  <c r="V2804" i="2"/>
  <c r="U2804" i="2"/>
  <c r="T2804" i="2"/>
  <c r="S2804" i="2"/>
  <c r="R2804" i="2"/>
  <c r="Q2804" i="2"/>
  <c r="P2804" i="2"/>
  <c r="O2804" i="2"/>
  <c r="N2804" i="2"/>
  <c r="AC2804" i="2" s="1"/>
  <c r="M2804" i="2"/>
  <c r="L2804" i="2"/>
  <c r="K2804" i="2"/>
  <c r="J2804" i="2"/>
  <c r="I2804" i="2"/>
  <c r="Y2803" i="2"/>
  <c r="X2803" i="2"/>
  <c r="W2803" i="2"/>
  <c r="V2803" i="2"/>
  <c r="U2803" i="2"/>
  <c r="T2803" i="2"/>
  <c r="S2803" i="2"/>
  <c r="R2803" i="2"/>
  <c r="Q2803" i="2"/>
  <c r="P2803" i="2"/>
  <c r="O2803" i="2"/>
  <c r="N2803" i="2"/>
  <c r="M2803" i="2"/>
  <c r="L2803" i="2"/>
  <c r="K2803" i="2"/>
  <c r="AO2803" i="2" s="1"/>
  <c r="J2803" i="2"/>
  <c r="I2803" i="2"/>
  <c r="Y2802" i="2"/>
  <c r="X2802" i="2"/>
  <c r="W2802" i="2"/>
  <c r="V2802" i="2"/>
  <c r="U2802" i="2"/>
  <c r="T2802" i="2"/>
  <c r="S2802" i="2"/>
  <c r="R2802" i="2"/>
  <c r="Q2802" i="2"/>
  <c r="P2802" i="2"/>
  <c r="O2802" i="2"/>
  <c r="N2802" i="2"/>
  <c r="M2802" i="2"/>
  <c r="L2802" i="2"/>
  <c r="AN2802" i="2" s="1"/>
  <c r="K2802" i="2"/>
  <c r="J2802" i="2"/>
  <c r="I2802" i="2"/>
  <c r="Y2801" i="2"/>
  <c r="X2801" i="2"/>
  <c r="W2801" i="2"/>
  <c r="V2801" i="2"/>
  <c r="U2801" i="2"/>
  <c r="AQ2801" i="2" s="1"/>
  <c r="T2801" i="2"/>
  <c r="S2801" i="2"/>
  <c r="R2801" i="2"/>
  <c r="Q2801" i="2"/>
  <c r="P2801" i="2"/>
  <c r="O2801" i="2"/>
  <c r="N2801" i="2"/>
  <c r="M2801" i="2"/>
  <c r="AB2801" i="2" s="1"/>
  <c r="L2801" i="2"/>
  <c r="K2801" i="2"/>
  <c r="J2801" i="2"/>
  <c r="I2801" i="2"/>
  <c r="Y2800" i="2"/>
  <c r="X2800" i="2"/>
  <c r="W2800" i="2"/>
  <c r="V2800" i="2"/>
  <c r="U2800" i="2"/>
  <c r="T2800" i="2"/>
  <c r="S2800" i="2"/>
  <c r="R2800" i="2"/>
  <c r="Q2800" i="2"/>
  <c r="P2800" i="2"/>
  <c r="O2800" i="2"/>
  <c r="N2800" i="2"/>
  <c r="AC2800" i="2" s="1"/>
  <c r="M2800" i="2"/>
  <c r="L2800" i="2"/>
  <c r="K2800" i="2"/>
  <c r="J2800" i="2"/>
  <c r="I2800" i="2"/>
  <c r="Y2799" i="2"/>
  <c r="X2799" i="2"/>
  <c r="W2799" i="2"/>
  <c r="V2799" i="2"/>
  <c r="U2799" i="2"/>
  <c r="T2799" i="2"/>
  <c r="S2799" i="2"/>
  <c r="R2799" i="2"/>
  <c r="Q2799" i="2"/>
  <c r="P2799" i="2"/>
  <c r="O2799" i="2"/>
  <c r="N2799" i="2"/>
  <c r="M2799" i="2"/>
  <c r="L2799" i="2"/>
  <c r="K2799" i="2"/>
  <c r="AO2799" i="2" s="1"/>
  <c r="J2799" i="2"/>
  <c r="I2799" i="2"/>
  <c r="Y2798" i="2"/>
  <c r="X2798" i="2"/>
  <c r="W2798" i="2"/>
  <c r="V2798" i="2"/>
  <c r="U2798" i="2"/>
  <c r="T2798" i="2"/>
  <c r="S2798" i="2"/>
  <c r="R2798" i="2"/>
  <c r="Q2798" i="2"/>
  <c r="P2798" i="2"/>
  <c r="O2798" i="2"/>
  <c r="N2798" i="2"/>
  <c r="M2798" i="2"/>
  <c r="L2798" i="2"/>
  <c r="AN2798" i="2" s="1"/>
  <c r="K2798" i="2"/>
  <c r="J2798" i="2"/>
  <c r="I2798" i="2"/>
  <c r="Y2797" i="2"/>
  <c r="X2797" i="2"/>
  <c r="W2797" i="2"/>
  <c r="V2797" i="2"/>
  <c r="U2797" i="2"/>
  <c r="AQ2797" i="2" s="1"/>
  <c r="T2797" i="2"/>
  <c r="S2797" i="2"/>
  <c r="R2797" i="2"/>
  <c r="Q2797" i="2"/>
  <c r="P2797" i="2"/>
  <c r="O2797" i="2"/>
  <c r="N2797" i="2"/>
  <c r="M2797" i="2"/>
  <c r="AB2797" i="2" s="1"/>
  <c r="L2797" i="2"/>
  <c r="K2797" i="2"/>
  <c r="J2797" i="2"/>
  <c r="I2797" i="2"/>
  <c r="Y2796" i="2"/>
  <c r="X2796" i="2"/>
  <c r="W2796" i="2"/>
  <c r="V2796" i="2"/>
  <c r="U2796" i="2"/>
  <c r="T2796" i="2"/>
  <c r="S2796" i="2"/>
  <c r="R2796" i="2"/>
  <c r="Q2796" i="2"/>
  <c r="P2796" i="2"/>
  <c r="O2796" i="2"/>
  <c r="N2796" i="2"/>
  <c r="AC2796" i="2" s="1"/>
  <c r="M2796" i="2"/>
  <c r="L2796" i="2"/>
  <c r="K2796" i="2"/>
  <c r="J2796" i="2"/>
  <c r="I2796" i="2"/>
  <c r="Y2795" i="2"/>
  <c r="X2795" i="2"/>
  <c r="W2795" i="2"/>
  <c r="V2795" i="2"/>
  <c r="U2795" i="2"/>
  <c r="T2795" i="2"/>
  <c r="S2795" i="2"/>
  <c r="R2795" i="2"/>
  <c r="Q2795" i="2"/>
  <c r="P2795" i="2"/>
  <c r="O2795" i="2"/>
  <c r="N2795" i="2"/>
  <c r="M2795" i="2"/>
  <c r="L2795" i="2"/>
  <c r="K2795" i="2"/>
  <c r="AO2795" i="2" s="1"/>
  <c r="J2795" i="2"/>
  <c r="I2795" i="2"/>
  <c r="Y2794" i="2"/>
  <c r="X2794" i="2"/>
  <c r="W2794" i="2"/>
  <c r="V2794" i="2"/>
  <c r="U2794" i="2"/>
  <c r="T2794" i="2"/>
  <c r="S2794" i="2"/>
  <c r="R2794" i="2"/>
  <c r="Q2794" i="2"/>
  <c r="P2794" i="2"/>
  <c r="O2794" i="2"/>
  <c r="N2794" i="2"/>
  <c r="M2794" i="2"/>
  <c r="L2794" i="2"/>
  <c r="AN2794" i="2" s="1"/>
  <c r="K2794" i="2"/>
  <c r="J2794" i="2"/>
  <c r="I2794" i="2"/>
  <c r="Y2793" i="2"/>
  <c r="X2793" i="2"/>
  <c r="W2793" i="2"/>
  <c r="V2793" i="2"/>
  <c r="U2793" i="2"/>
  <c r="AQ2793" i="2" s="1"/>
  <c r="T2793" i="2"/>
  <c r="S2793" i="2"/>
  <c r="R2793" i="2"/>
  <c r="Q2793" i="2"/>
  <c r="P2793" i="2"/>
  <c r="O2793" i="2"/>
  <c r="N2793" i="2"/>
  <c r="M2793" i="2"/>
  <c r="AB2793" i="2" s="1"/>
  <c r="L2793" i="2"/>
  <c r="K2793" i="2"/>
  <c r="J2793" i="2"/>
  <c r="I2793" i="2"/>
  <c r="Y2792" i="2"/>
  <c r="X2792" i="2"/>
  <c r="W2792" i="2"/>
  <c r="V2792" i="2"/>
  <c r="U2792" i="2"/>
  <c r="T2792" i="2"/>
  <c r="S2792" i="2"/>
  <c r="R2792" i="2"/>
  <c r="Q2792" i="2"/>
  <c r="P2792" i="2"/>
  <c r="O2792" i="2"/>
  <c r="N2792" i="2"/>
  <c r="AC2792" i="2" s="1"/>
  <c r="M2792" i="2"/>
  <c r="L2792" i="2"/>
  <c r="K2792" i="2"/>
  <c r="J2792" i="2"/>
  <c r="I2792" i="2"/>
  <c r="Y2791" i="2"/>
  <c r="X2791" i="2"/>
  <c r="W2791" i="2"/>
  <c r="V2791" i="2"/>
  <c r="U2791" i="2"/>
  <c r="T2791" i="2"/>
  <c r="S2791" i="2"/>
  <c r="R2791" i="2"/>
  <c r="Q2791" i="2"/>
  <c r="P2791" i="2"/>
  <c r="O2791" i="2"/>
  <c r="N2791" i="2"/>
  <c r="M2791" i="2"/>
  <c r="L2791" i="2"/>
  <c r="K2791" i="2"/>
  <c r="AO2791" i="2" s="1"/>
  <c r="J2791" i="2"/>
  <c r="I2791" i="2"/>
  <c r="Y2790" i="2"/>
  <c r="X2790" i="2"/>
  <c r="W2790" i="2"/>
  <c r="V2790" i="2"/>
  <c r="U2790" i="2"/>
  <c r="T2790" i="2"/>
  <c r="S2790" i="2"/>
  <c r="R2790" i="2"/>
  <c r="Q2790" i="2"/>
  <c r="P2790" i="2"/>
  <c r="O2790" i="2"/>
  <c r="N2790" i="2"/>
  <c r="M2790" i="2"/>
  <c r="L2790" i="2"/>
  <c r="AN2790" i="2" s="1"/>
  <c r="K2790" i="2"/>
  <c r="J2790" i="2"/>
  <c r="I2790" i="2"/>
  <c r="Y2789" i="2"/>
  <c r="X2789" i="2"/>
  <c r="W2789" i="2"/>
  <c r="V2789" i="2"/>
  <c r="U2789" i="2"/>
  <c r="AQ2789" i="2" s="1"/>
  <c r="T2789" i="2"/>
  <c r="S2789" i="2"/>
  <c r="R2789" i="2"/>
  <c r="Q2789" i="2"/>
  <c r="P2789" i="2"/>
  <c r="O2789" i="2"/>
  <c r="N2789" i="2"/>
  <c r="M2789" i="2"/>
  <c r="AB2789" i="2" s="1"/>
  <c r="L2789" i="2"/>
  <c r="K2789" i="2"/>
  <c r="J2789" i="2"/>
  <c r="I2789" i="2"/>
  <c r="Y2788" i="2"/>
  <c r="X2788" i="2"/>
  <c r="W2788" i="2"/>
  <c r="V2788" i="2"/>
  <c r="U2788" i="2"/>
  <c r="T2788" i="2"/>
  <c r="S2788" i="2"/>
  <c r="R2788" i="2"/>
  <c r="Q2788" i="2"/>
  <c r="P2788" i="2"/>
  <c r="O2788" i="2"/>
  <c r="N2788" i="2"/>
  <c r="AC2788" i="2" s="1"/>
  <c r="M2788" i="2"/>
  <c r="L2788" i="2"/>
  <c r="K2788" i="2"/>
  <c r="J2788" i="2"/>
  <c r="I2788" i="2"/>
  <c r="Y2787" i="2"/>
  <c r="X2787" i="2"/>
  <c r="W2787" i="2"/>
  <c r="V2787" i="2"/>
  <c r="U2787" i="2"/>
  <c r="T2787" i="2"/>
  <c r="S2787" i="2"/>
  <c r="R2787" i="2"/>
  <c r="Q2787" i="2"/>
  <c r="P2787" i="2"/>
  <c r="O2787" i="2"/>
  <c r="N2787" i="2"/>
  <c r="M2787" i="2"/>
  <c r="L2787" i="2"/>
  <c r="K2787" i="2"/>
  <c r="AO2787" i="2" s="1"/>
  <c r="J2787" i="2"/>
  <c r="I2787" i="2"/>
  <c r="Y2786" i="2"/>
  <c r="X2786" i="2"/>
  <c r="W2786" i="2"/>
  <c r="V2786" i="2"/>
  <c r="U2786" i="2"/>
  <c r="T2786" i="2"/>
  <c r="S2786" i="2"/>
  <c r="R2786" i="2"/>
  <c r="Q2786" i="2"/>
  <c r="P2786" i="2"/>
  <c r="O2786" i="2"/>
  <c r="N2786" i="2"/>
  <c r="M2786" i="2"/>
  <c r="L2786" i="2"/>
  <c r="AN2786" i="2" s="1"/>
  <c r="K2786" i="2"/>
  <c r="J2786" i="2"/>
  <c r="I2786" i="2"/>
  <c r="Y2785" i="2"/>
  <c r="X2785" i="2"/>
  <c r="W2785" i="2"/>
  <c r="V2785" i="2"/>
  <c r="U2785" i="2"/>
  <c r="AQ2785" i="2" s="1"/>
  <c r="T2785" i="2"/>
  <c r="S2785" i="2"/>
  <c r="R2785" i="2"/>
  <c r="Q2785" i="2"/>
  <c r="P2785" i="2"/>
  <c r="O2785" i="2"/>
  <c r="N2785" i="2"/>
  <c r="M2785" i="2"/>
  <c r="AB2785" i="2" s="1"/>
  <c r="L2785" i="2"/>
  <c r="K2785" i="2"/>
  <c r="J2785" i="2"/>
  <c r="I2785" i="2"/>
  <c r="Y2784" i="2"/>
  <c r="X2784" i="2"/>
  <c r="W2784" i="2"/>
  <c r="V2784" i="2"/>
  <c r="U2784" i="2"/>
  <c r="T2784" i="2"/>
  <c r="S2784" i="2"/>
  <c r="R2784" i="2"/>
  <c r="Q2784" i="2"/>
  <c r="P2784" i="2"/>
  <c r="O2784" i="2"/>
  <c r="N2784" i="2"/>
  <c r="AC2784" i="2" s="1"/>
  <c r="M2784" i="2"/>
  <c r="L2784" i="2"/>
  <c r="K2784" i="2"/>
  <c r="J2784" i="2"/>
  <c r="I2784" i="2"/>
  <c r="Y2783" i="2"/>
  <c r="X2783" i="2"/>
  <c r="W2783" i="2"/>
  <c r="V2783" i="2"/>
  <c r="U2783" i="2"/>
  <c r="T2783" i="2"/>
  <c r="S2783" i="2"/>
  <c r="R2783" i="2"/>
  <c r="Q2783" i="2"/>
  <c r="P2783" i="2"/>
  <c r="O2783" i="2"/>
  <c r="N2783" i="2"/>
  <c r="M2783" i="2"/>
  <c r="L2783" i="2"/>
  <c r="K2783" i="2"/>
  <c r="AO2783" i="2" s="1"/>
  <c r="J2783" i="2"/>
  <c r="I2783" i="2"/>
  <c r="Y2782" i="2"/>
  <c r="X2782" i="2"/>
  <c r="W2782" i="2"/>
  <c r="V2782" i="2"/>
  <c r="U2782" i="2"/>
  <c r="T2782" i="2"/>
  <c r="S2782" i="2"/>
  <c r="R2782" i="2"/>
  <c r="Q2782" i="2"/>
  <c r="P2782" i="2"/>
  <c r="O2782" i="2"/>
  <c r="N2782" i="2"/>
  <c r="M2782" i="2"/>
  <c r="L2782" i="2"/>
  <c r="AN2782" i="2" s="1"/>
  <c r="K2782" i="2"/>
  <c r="J2782" i="2"/>
  <c r="I2782" i="2"/>
  <c r="Y2781" i="2"/>
  <c r="X2781" i="2"/>
  <c r="W2781" i="2"/>
  <c r="V2781" i="2"/>
  <c r="U2781" i="2"/>
  <c r="AQ2781" i="2" s="1"/>
  <c r="T2781" i="2"/>
  <c r="S2781" i="2"/>
  <c r="R2781" i="2"/>
  <c r="Q2781" i="2"/>
  <c r="P2781" i="2"/>
  <c r="O2781" i="2"/>
  <c r="N2781" i="2"/>
  <c r="M2781" i="2"/>
  <c r="AB2781" i="2" s="1"/>
  <c r="L2781" i="2"/>
  <c r="K2781" i="2"/>
  <c r="J2781" i="2"/>
  <c r="I2781" i="2"/>
  <c r="Y2780" i="2"/>
  <c r="X2780" i="2"/>
  <c r="W2780" i="2"/>
  <c r="V2780" i="2"/>
  <c r="U2780" i="2"/>
  <c r="T2780" i="2"/>
  <c r="S2780" i="2"/>
  <c r="R2780" i="2"/>
  <c r="Q2780" i="2"/>
  <c r="P2780" i="2"/>
  <c r="O2780" i="2"/>
  <c r="N2780" i="2"/>
  <c r="AC2780" i="2" s="1"/>
  <c r="M2780" i="2"/>
  <c r="L2780" i="2"/>
  <c r="K2780" i="2"/>
  <c r="J2780" i="2"/>
  <c r="I2780" i="2"/>
  <c r="Y2779" i="2"/>
  <c r="X2779" i="2"/>
  <c r="W2779" i="2"/>
  <c r="V2779" i="2"/>
  <c r="U2779" i="2"/>
  <c r="T2779" i="2"/>
  <c r="S2779" i="2"/>
  <c r="R2779" i="2"/>
  <c r="Q2779" i="2"/>
  <c r="P2779" i="2"/>
  <c r="O2779" i="2"/>
  <c r="N2779" i="2"/>
  <c r="M2779" i="2"/>
  <c r="L2779" i="2"/>
  <c r="K2779" i="2"/>
  <c r="AO2779" i="2" s="1"/>
  <c r="J2779" i="2"/>
  <c r="I2779" i="2"/>
  <c r="Y2778" i="2"/>
  <c r="X2778" i="2"/>
  <c r="W2778" i="2"/>
  <c r="V2778" i="2"/>
  <c r="U2778" i="2"/>
  <c r="T2778" i="2"/>
  <c r="S2778" i="2"/>
  <c r="R2778" i="2"/>
  <c r="Q2778" i="2"/>
  <c r="P2778" i="2"/>
  <c r="O2778" i="2"/>
  <c r="N2778" i="2"/>
  <c r="M2778" i="2"/>
  <c r="L2778" i="2"/>
  <c r="AN2778" i="2" s="1"/>
  <c r="K2778" i="2"/>
  <c r="J2778" i="2"/>
  <c r="I2778" i="2"/>
  <c r="Y2777" i="2"/>
  <c r="X2777" i="2"/>
  <c r="W2777" i="2"/>
  <c r="V2777" i="2"/>
  <c r="U2777" i="2"/>
  <c r="AQ2777" i="2" s="1"/>
  <c r="T2777" i="2"/>
  <c r="S2777" i="2"/>
  <c r="R2777" i="2"/>
  <c r="Q2777" i="2"/>
  <c r="P2777" i="2"/>
  <c r="O2777" i="2"/>
  <c r="N2777" i="2"/>
  <c r="M2777" i="2"/>
  <c r="AB2777" i="2" s="1"/>
  <c r="L2777" i="2"/>
  <c r="K2777" i="2"/>
  <c r="J2777" i="2"/>
  <c r="I2777" i="2"/>
  <c r="Y2776" i="2"/>
  <c r="X2776" i="2"/>
  <c r="W2776" i="2"/>
  <c r="V2776" i="2"/>
  <c r="U2776" i="2"/>
  <c r="T2776" i="2"/>
  <c r="S2776" i="2"/>
  <c r="R2776" i="2"/>
  <c r="Q2776" i="2"/>
  <c r="P2776" i="2"/>
  <c r="O2776" i="2"/>
  <c r="N2776" i="2"/>
  <c r="AC2776" i="2" s="1"/>
  <c r="M2776" i="2"/>
  <c r="L2776" i="2"/>
  <c r="K2776" i="2"/>
  <c r="J2776" i="2"/>
  <c r="I2776" i="2"/>
  <c r="Y2775" i="2"/>
  <c r="X2775" i="2"/>
  <c r="W2775" i="2"/>
  <c r="V2775" i="2"/>
  <c r="U2775" i="2"/>
  <c r="T2775" i="2"/>
  <c r="S2775" i="2"/>
  <c r="R2775" i="2"/>
  <c r="Q2775" i="2"/>
  <c r="P2775" i="2"/>
  <c r="O2775" i="2"/>
  <c r="N2775" i="2"/>
  <c r="M2775" i="2"/>
  <c r="L2775" i="2"/>
  <c r="K2775" i="2"/>
  <c r="AO2775" i="2" s="1"/>
  <c r="J2775" i="2"/>
  <c r="I2775" i="2"/>
  <c r="Y2774" i="2"/>
  <c r="X2774" i="2"/>
  <c r="W2774" i="2"/>
  <c r="V2774" i="2"/>
  <c r="U2774" i="2"/>
  <c r="T2774" i="2"/>
  <c r="S2774" i="2"/>
  <c r="R2774" i="2"/>
  <c r="Q2774" i="2"/>
  <c r="P2774" i="2"/>
  <c r="O2774" i="2"/>
  <c r="N2774" i="2"/>
  <c r="M2774" i="2"/>
  <c r="L2774" i="2"/>
  <c r="AN2774" i="2" s="1"/>
  <c r="K2774" i="2"/>
  <c r="J2774" i="2"/>
  <c r="I2774" i="2"/>
  <c r="Y2773" i="2"/>
  <c r="X2773" i="2"/>
  <c r="W2773" i="2"/>
  <c r="V2773" i="2"/>
  <c r="U2773" i="2"/>
  <c r="AQ2773" i="2" s="1"/>
  <c r="T2773" i="2"/>
  <c r="S2773" i="2"/>
  <c r="R2773" i="2"/>
  <c r="Q2773" i="2"/>
  <c r="P2773" i="2"/>
  <c r="O2773" i="2"/>
  <c r="N2773" i="2"/>
  <c r="M2773" i="2"/>
  <c r="AB2773" i="2" s="1"/>
  <c r="L2773" i="2"/>
  <c r="K2773" i="2"/>
  <c r="J2773" i="2"/>
  <c r="I2773" i="2"/>
  <c r="Y2772" i="2"/>
  <c r="X2772" i="2"/>
  <c r="W2772" i="2"/>
  <c r="V2772" i="2"/>
  <c r="U2772" i="2"/>
  <c r="T2772" i="2"/>
  <c r="S2772" i="2"/>
  <c r="R2772" i="2"/>
  <c r="Q2772" i="2"/>
  <c r="P2772" i="2"/>
  <c r="O2772" i="2"/>
  <c r="N2772" i="2"/>
  <c r="AC2772" i="2" s="1"/>
  <c r="M2772" i="2"/>
  <c r="L2772" i="2"/>
  <c r="K2772" i="2"/>
  <c r="J2772" i="2"/>
  <c r="I2772" i="2"/>
  <c r="Y2771" i="2"/>
  <c r="X2771" i="2"/>
  <c r="W2771" i="2"/>
  <c r="V2771" i="2"/>
  <c r="U2771" i="2"/>
  <c r="T2771" i="2"/>
  <c r="S2771" i="2"/>
  <c r="R2771" i="2"/>
  <c r="Q2771" i="2"/>
  <c r="P2771" i="2"/>
  <c r="O2771" i="2"/>
  <c r="N2771" i="2"/>
  <c r="M2771" i="2"/>
  <c r="L2771" i="2"/>
  <c r="K2771" i="2"/>
  <c r="AO2771" i="2" s="1"/>
  <c r="J2771" i="2"/>
  <c r="I2771" i="2"/>
  <c r="Y2770" i="2"/>
  <c r="X2770" i="2"/>
  <c r="W2770" i="2"/>
  <c r="V2770" i="2"/>
  <c r="U2770" i="2"/>
  <c r="T2770" i="2"/>
  <c r="S2770" i="2"/>
  <c r="R2770" i="2"/>
  <c r="Q2770" i="2"/>
  <c r="P2770" i="2"/>
  <c r="O2770" i="2"/>
  <c r="N2770" i="2"/>
  <c r="M2770" i="2"/>
  <c r="L2770" i="2"/>
  <c r="AN2770" i="2" s="1"/>
  <c r="K2770" i="2"/>
  <c r="J2770" i="2"/>
  <c r="I2770" i="2"/>
  <c r="Y2769" i="2"/>
  <c r="X2769" i="2"/>
  <c r="W2769" i="2"/>
  <c r="V2769" i="2"/>
  <c r="U2769" i="2"/>
  <c r="AQ2769" i="2" s="1"/>
  <c r="T2769" i="2"/>
  <c r="S2769" i="2"/>
  <c r="R2769" i="2"/>
  <c r="Q2769" i="2"/>
  <c r="P2769" i="2"/>
  <c r="O2769" i="2"/>
  <c r="N2769" i="2"/>
  <c r="M2769" i="2"/>
  <c r="AB2769" i="2" s="1"/>
  <c r="L2769" i="2"/>
  <c r="K2769" i="2"/>
  <c r="J2769" i="2"/>
  <c r="I2769" i="2"/>
  <c r="Y2768" i="2"/>
  <c r="X2768" i="2"/>
  <c r="W2768" i="2"/>
  <c r="V2768" i="2"/>
  <c r="U2768" i="2"/>
  <c r="T2768" i="2"/>
  <c r="S2768" i="2"/>
  <c r="R2768" i="2"/>
  <c r="Q2768" i="2"/>
  <c r="P2768" i="2"/>
  <c r="O2768" i="2"/>
  <c r="N2768" i="2"/>
  <c r="AC2768" i="2" s="1"/>
  <c r="M2768" i="2"/>
  <c r="L2768" i="2"/>
  <c r="K2768" i="2"/>
  <c r="J2768" i="2"/>
  <c r="I2768" i="2"/>
  <c r="Y2767" i="2"/>
  <c r="X2767" i="2"/>
  <c r="W2767" i="2"/>
  <c r="V2767" i="2"/>
  <c r="U2767" i="2"/>
  <c r="T2767" i="2"/>
  <c r="S2767" i="2"/>
  <c r="R2767" i="2"/>
  <c r="Q2767" i="2"/>
  <c r="P2767" i="2"/>
  <c r="O2767" i="2"/>
  <c r="N2767" i="2"/>
  <c r="M2767" i="2"/>
  <c r="L2767" i="2"/>
  <c r="K2767" i="2"/>
  <c r="AO2767" i="2" s="1"/>
  <c r="J2767" i="2"/>
  <c r="I2767" i="2"/>
  <c r="Y2766" i="2"/>
  <c r="X2766" i="2"/>
  <c r="W2766" i="2"/>
  <c r="V2766" i="2"/>
  <c r="U2766" i="2"/>
  <c r="T2766" i="2"/>
  <c r="S2766" i="2"/>
  <c r="R2766" i="2"/>
  <c r="Q2766" i="2"/>
  <c r="P2766" i="2"/>
  <c r="O2766" i="2"/>
  <c r="N2766" i="2"/>
  <c r="M2766" i="2"/>
  <c r="L2766" i="2"/>
  <c r="AN2766" i="2" s="1"/>
  <c r="K2766" i="2"/>
  <c r="J2766" i="2"/>
  <c r="I2766" i="2"/>
  <c r="Y2765" i="2"/>
  <c r="X2765" i="2"/>
  <c r="W2765" i="2"/>
  <c r="V2765" i="2"/>
  <c r="U2765" i="2"/>
  <c r="AQ2765" i="2" s="1"/>
  <c r="T2765" i="2"/>
  <c r="S2765" i="2"/>
  <c r="R2765" i="2"/>
  <c r="Q2765" i="2"/>
  <c r="P2765" i="2"/>
  <c r="O2765" i="2"/>
  <c r="N2765" i="2"/>
  <c r="M2765" i="2"/>
  <c r="AB2765" i="2" s="1"/>
  <c r="L2765" i="2"/>
  <c r="K2765" i="2"/>
  <c r="J2765" i="2"/>
  <c r="I2765" i="2"/>
  <c r="Y2764" i="2"/>
  <c r="X2764" i="2"/>
  <c r="W2764" i="2"/>
  <c r="V2764" i="2"/>
  <c r="U2764" i="2"/>
  <c r="T2764" i="2"/>
  <c r="S2764" i="2"/>
  <c r="R2764" i="2"/>
  <c r="Q2764" i="2"/>
  <c r="P2764" i="2"/>
  <c r="O2764" i="2"/>
  <c r="N2764" i="2"/>
  <c r="AC2764" i="2" s="1"/>
  <c r="M2764" i="2"/>
  <c r="L2764" i="2"/>
  <c r="K2764" i="2"/>
  <c r="J2764" i="2"/>
  <c r="I2764" i="2"/>
  <c r="Y2763" i="2"/>
  <c r="X2763" i="2"/>
  <c r="W2763" i="2"/>
  <c r="V2763" i="2"/>
  <c r="U2763" i="2"/>
  <c r="T2763" i="2"/>
  <c r="S2763" i="2"/>
  <c r="R2763" i="2"/>
  <c r="Q2763" i="2"/>
  <c r="P2763" i="2"/>
  <c r="O2763" i="2"/>
  <c r="N2763" i="2"/>
  <c r="M2763" i="2"/>
  <c r="L2763" i="2"/>
  <c r="K2763" i="2"/>
  <c r="AO2763" i="2" s="1"/>
  <c r="J2763" i="2"/>
  <c r="I2763" i="2"/>
  <c r="Y2762" i="2"/>
  <c r="X2762" i="2"/>
  <c r="W2762" i="2"/>
  <c r="V2762" i="2"/>
  <c r="U2762" i="2"/>
  <c r="T2762" i="2"/>
  <c r="S2762" i="2"/>
  <c r="R2762" i="2"/>
  <c r="Q2762" i="2"/>
  <c r="P2762" i="2"/>
  <c r="O2762" i="2"/>
  <c r="N2762" i="2"/>
  <c r="M2762" i="2"/>
  <c r="L2762" i="2"/>
  <c r="AN2762" i="2" s="1"/>
  <c r="K2762" i="2"/>
  <c r="J2762" i="2"/>
  <c r="I2762" i="2"/>
  <c r="Y2761" i="2"/>
  <c r="X2761" i="2"/>
  <c r="W2761" i="2"/>
  <c r="V2761" i="2"/>
  <c r="U2761" i="2"/>
  <c r="AQ2761" i="2" s="1"/>
  <c r="T2761" i="2"/>
  <c r="S2761" i="2"/>
  <c r="R2761" i="2"/>
  <c r="Q2761" i="2"/>
  <c r="P2761" i="2"/>
  <c r="O2761" i="2"/>
  <c r="N2761" i="2"/>
  <c r="M2761" i="2"/>
  <c r="AB2761" i="2" s="1"/>
  <c r="L2761" i="2"/>
  <c r="K2761" i="2"/>
  <c r="J2761" i="2"/>
  <c r="I2761" i="2"/>
  <c r="Y2760" i="2"/>
  <c r="X2760" i="2"/>
  <c r="W2760" i="2"/>
  <c r="V2760" i="2"/>
  <c r="U2760" i="2"/>
  <c r="T2760" i="2"/>
  <c r="S2760" i="2"/>
  <c r="R2760" i="2"/>
  <c r="Q2760" i="2"/>
  <c r="P2760" i="2"/>
  <c r="O2760" i="2"/>
  <c r="N2760" i="2"/>
  <c r="AC2760" i="2" s="1"/>
  <c r="M2760" i="2"/>
  <c r="L2760" i="2"/>
  <c r="K2760" i="2"/>
  <c r="J2760" i="2"/>
  <c r="I2760" i="2"/>
  <c r="Y2759" i="2"/>
  <c r="X2759" i="2"/>
  <c r="W2759" i="2"/>
  <c r="V2759" i="2"/>
  <c r="U2759" i="2"/>
  <c r="T2759" i="2"/>
  <c r="S2759" i="2"/>
  <c r="R2759" i="2"/>
  <c r="Q2759" i="2"/>
  <c r="P2759" i="2"/>
  <c r="O2759" i="2"/>
  <c r="N2759" i="2"/>
  <c r="M2759" i="2"/>
  <c r="L2759" i="2"/>
  <c r="K2759" i="2"/>
  <c r="AO2759" i="2" s="1"/>
  <c r="J2759" i="2"/>
  <c r="I2759" i="2"/>
  <c r="Y2758" i="2"/>
  <c r="X2758" i="2"/>
  <c r="W2758" i="2"/>
  <c r="V2758" i="2"/>
  <c r="U2758" i="2"/>
  <c r="T2758" i="2"/>
  <c r="S2758" i="2"/>
  <c r="R2758" i="2"/>
  <c r="Q2758" i="2"/>
  <c r="P2758" i="2"/>
  <c r="O2758" i="2"/>
  <c r="N2758" i="2"/>
  <c r="M2758" i="2"/>
  <c r="L2758" i="2"/>
  <c r="AN2758" i="2" s="1"/>
  <c r="K2758" i="2"/>
  <c r="J2758" i="2"/>
  <c r="I2758" i="2"/>
  <c r="Y2757" i="2"/>
  <c r="X2757" i="2"/>
  <c r="W2757" i="2"/>
  <c r="V2757" i="2"/>
  <c r="U2757" i="2"/>
  <c r="AQ2757" i="2" s="1"/>
  <c r="T2757" i="2"/>
  <c r="S2757" i="2"/>
  <c r="R2757" i="2"/>
  <c r="Q2757" i="2"/>
  <c r="P2757" i="2"/>
  <c r="O2757" i="2"/>
  <c r="N2757" i="2"/>
  <c r="M2757" i="2"/>
  <c r="AB2757" i="2" s="1"/>
  <c r="L2757" i="2"/>
  <c r="K2757" i="2"/>
  <c r="J2757" i="2"/>
  <c r="I2757" i="2"/>
  <c r="Y2756" i="2"/>
  <c r="X2756" i="2"/>
  <c r="W2756" i="2"/>
  <c r="V2756" i="2"/>
  <c r="U2756" i="2"/>
  <c r="T2756" i="2"/>
  <c r="S2756" i="2"/>
  <c r="R2756" i="2"/>
  <c r="Q2756" i="2"/>
  <c r="P2756" i="2"/>
  <c r="O2756" i="2"/>
  <c r="N2756" i="2"/>
  <c r="AC2756" i="2" s="1"/>
  <c r="M2756" i="2"/>
  <c r="L2756" i="2"/>
  <c r="K2756" i="2"/>
  <c r="J2756" i="2"/>
  <c r="I2756" i="2"/>
  <c r="Y2755" i="2"/>
  <c r="X2755" i="2"/>
  <c r="W2755" i="2"/>
  <c r="V2755" i="2"/>
  <c r="U2755" i="2"/>
  <c r="T2755" i="2"/>
  <c r="S2755" i="2"/>
  <c r="R2755" i="2"/>
  <c r="Q2755" i="2"/>
  <c r="P2755" i="2"/>
  <c r="O2755" i="2"/>
  <c r="N2755" i="2"/>
  <c r="M2755" i="2"/>
  <c r="L2755" i="2"/>
  <c r="K2755" i="2"/>
  <c r="AO2755" i="2" s="1"/>
  <c r="J2755" i="2"/>
  <c r="I2755" i="2"/>
  <c r="Y2754" i="2"/>
  <c r="X2754" i="2"/>
  <c r="W2754" i="2"/>
  <c r="V2754" i="2"/>
  <c r="U2754" i="2"/>
  <c r="T2754" i="2"/>
  <c r="S2754" i="2"/>
  <c r="R2754" i="2"/>
  <c r="Q2754" i="2"/>
  <c r="P2754" i="2"/>
  <c r="O2754" i="2"/>
  <c r="N2754" i="2"/>
  <c r="M2754" i="2"/>
  <c r="L2754" i="2"/>
  <c r="AN2754" i="2" s="1"/>
  <c r="K2754" i="2"/>
  <c r="J2754" i="2"/>
  <c r="I2754" i="2"/>
  <c r="Y2753" i="2"/>
  <c r="X2753" i="2"/>
  <c r="W2753" i="2"/>
  <c r="V2753" i="2"/>
  <c r="U2753" i="2"/>
  <c r="AQ2753" i="2" s="1"/>
  <c r="T2753" i="2"/>
  <c r="S2753" i="2"/>
  <c r="R2753" i="2"/>
  <c r="Q2753" i="2"/>
  <c r="P2753" i="2"/>
  <c r="O2753" i="2"/>
  <c r="N2753" i="2"/>
  <c r="M2753" i="2"/>
  <c r="AB2753" i="2" s="1"/>
  <c r="L2753" i="2"/>
  <c r="K2753" i="2"/>
  <c r="J2753" i="2"/>
  <c r="I2753" i="2"/>
  <c r="Y2752" i="2"/>
  <c r="X2752" i="2"/>
  <c r="W2752" i="2"/>
  <c r="V2752" i="2"/>
  <c r="U2752" i="2"/>
  <c r="T2752" i="2"/>
  <c r="S2752" i="2"/>
  <c r="R2752" i="2"/>
  <c r="Q2752" i="2"/>
  <c r="P2752" i="2"/>
  <c r="O2752" i="2"/>
  <c r="N2752" i="2"/>
  <c r="AC2752" i="2" s="1"/>
  <c r="M2752" i="2"/>
  <c r="L2752" i="2"/>
  <c r="K2752" i="2"/>
  <c r="J2752" i="2"/>
  <c r="I2752" i="2"/>
  <c r="Y2751" i="2"/>
  <c r="X2751" i="2"/>
  <c r="W2751" i="2"/>
  <c r="V2751" i="2"/>
  <c r="U2751" i="2"/>
  <c r="T2751" i="2"/>
  <c r="S2751" i="2"/>
  <c r="R2751" i="2"/>
  <c r="Q2751" i="2"/>
  <c r="P2751" i="2"/>
  <c r="O2751" i="2"/>
  <c r="N2751" i="2"/>
  <c r="M2751" i="2"/>
  <c r="L2751" i="2"/>
  <c r="K2751" i="2"/>
  <c r="AO2751" i="2" s="1"/>
  <c r="J2751" i="2"/>
  <c r="I2751" i="2"/>
  <c r="Y2750" i="2"/>
  <c r="X2750" i="2"/>
  <c r="W2750" i="2"/>
  <c r="V2750" i="2"/>
  <c r="U2750" i="2"/>
  <c r="T2750" i="2"/>
  <c r="S2750" i="2"/>
  <c r="R2750" i="2"/>
  <c r="Q2750" i="2"/>
  <c r="P2750" i="2"/>
  <c r="O2750" i="2"/>
  <c r="N2750" i="2"/>
  <c r="M2750" i="2"/>
  <c r="L2750" i="2"/>
  <c r="AN2750" i="2" s="1"/>
  <c r="K2750" i="2"/>
  <c r="J2750" i="2"/>
  <c r="I2750" i="2"/>
  <c r="Y2749" i="2"/>
  <c r="X2749" i="2"/>
  <c r="W2749" i="2"/>
  <c r="V2749" i="2"/>
  <c r="U2749" i="2"/>
  <c r="AQ2749" i="2" s="1"/>
  <c r="T2749" i="2"/>
  <c r="S2749" i="2"/>
  <c r="R2749" i="2"/>
  <c r="Q2749" i="2"/>
  <c r="P2749" i="2"/>
  <c r="O2749" i="2"/>
  <c r="N2749" i="2"/>
  <c r="M2749" i="2"/>
  <c r="AB2749" i="2" s="1"/>
  <c r="L2749" i="2"/>
  <c r="K2749" i="2"/>
  <c r="J2749" i="2"/>
  <c r="I2749" i="2"/>
  <c r="Y2748" i="2"/>
  <c r="X2748" i="2"/>
  <c r="W2748" i="2"/>
  <c r="V2748" i="2"/>
  <c r="U2748" i="2"/>
  <c r="T2748" i="2"/>
  <c r="S2748" i="2"/>
  <c r="R2748" i="2"/>
  <c r="Q2748" i="2"/>
  <c r="P2748" i="2"/>
  <c r="O2748" i="2"/>
  <c r="N2748" i="2"/>
  <c r="AC2748" i="2" s="1"/>
  <c r="M2748" i="2"/>
  <c r="L2748" i="2"/>
  <c r="K2748" i="2"/>
  <c r="J2748" i="2"/>
  <c r="I2748" i="2"/>
  <c r="Y2747" i="2"/>
  <c r="X2747" i="2"/>
  <c r="W2747" i="2"/>
  <c r="V2747" i="2"/>
  <c r="U2747" i="2"/>
  <c r="T2747" i="2"/>
  <c r="S2747" i="2"/>
  <c r="R2747" i="2"/>
  <c r="Q2747" i="2"/>
  <c r="P2747" i="2"/>
  <c r="O2747" i="2"/>
  <c r="N2747" i="2"/>
  <c r="M2747" i="2"/>
  <c r="L2747" i="2"/>
  <c r="K2747" i="2"/>
  <c r="AO2747" i="2" s="1"/>
  <c r="J2747" i="2"/>
  <c r="I2747" i="2"/>
  <c r="Y2746" i="2"/>
  <c r="X2746" i="2"/>
  <c r="W2746" i="2"/>
  <c r="V2746" i="2"/>
  <c r="U2746" i="2"/>
  <c r="T2746" i="2"/>
  <c r="S2746" i="2"/>
  <c r="R2746" i="2"/>
  <c r="Q2746" i="2"/>
  <c r="P2746" i="2"/>
  <c r="O2746" i="2"/>
  <c r="N2746" i="2"/>
  <c r="M2746" i="2"/>
  <c r="L2746" i="2"/>
  <c r="AN2746" i="2" s="1"/>
  <c r="K2746" i="2"/>
  <c r="J2746" i="2"/>
  <c r="I2746" i="2"/>
  <c r="Y2745" i="2"/>
  <c r="X2745" i="2"/>
  <c r="W2745" i="2"/>
  <c r="V2745" i="2"/>
  <c r="U2745" i="2"/>
  <c r="AQ2745" i="2" s="1"/>
  <c r="T2745" i="2"/>
  <c r="S2745" i="2"/>
  <c r="R2745" i="2"/>
  <c r="Q2745" i="2"/>
  <c r="P2745" i="2"/>
  <c r="O2745" i="2"/>
  <c r="N2745" i="2"/>
  <c r="M2745" i="2"/>
  <c r="AB2745" i="2" s="1"/>
  <c r="L2745" i="2"/>
  <c r="K2745" i="2"/>
  <c r="J2745" i="2"/>
  <c r="I2745" i="2"/>
  <c r="Y2744" i="2"/>
  <c r="X2744" i="2"/>
  <c r="W2744" i="2"/>
  <c r="V2744" i="2"/>
  <c r="U2744" i="2"/>
  <c r="T2744" i="2"/>
  <c r="S2744" i="2"/>
  <c r="R2744" i="2"/>
  <c r="Q2744" i="2"/>
  <c r="P2744" i="2"/>
  <c r="O2744" i="2"/>
  <c r="N2744" i="2"/>
  <c r="AC2744" i="2" s="1"/>
  <c r="M2744" i="2"/>
  <c r="L2744" i="2"/>
  <c r="K2744" i="2"/>
  <c r="J2744" i="2"/>
  <c r="I2744" i="2"/>
  <c r="Y2743" i="2"/>
  <c r="X2743" i="2"/>
  <c r="W2743" i="2"/>
  <c r="V2743" i="2"/>
  <c r="U2743" i="2"/>
  <c r="T2743" i="2"/>
  <c r="S2743" i="2"/>
  <c r="R2743" i="2"/>
  <c r="Q2743" i="2"/>
  <c r="P2743" i="2"/>
  <c r="O2743" i="2"/>
  <c r="N2743" i="2"/>
  <c r="M2743" i="2"/>
  <c r="L2743" i="2"/>
  <c r="K2743" i="2"/>
  <c r="AO2743" i="2" s="1"/>
  <c r="J2743" i="2"/>
  <c r="I2743" i="2"/>
  <c r="Y2742" i="2"/>
  <c r="X2742" i="2"/>
  <c r="W2742" i="2"/>
  <c r="V2742" i="2"/>
  <c r="U2742" i="2"/>
  <c r="T2742" i="2"/>
  <c r="S2742" i="2"/>
  <c r="R2742" i="2"/>
  <c r="Q2742" i="2"/>
  <c r="P2742" i="2"/>
  <c r="O2742" i="2"/>
  <c r="N2742" i="2"/>
  <c r="M2742" i="2"/>
  <c r="L2742" i="2"/>
  <c r="AN2742" i="2" s="1"/>
  <c r="K2742" i="2"/>
  <c r="J2742" i="2"/>
  <c r="I2742" i="2"/>
  <c r="Y2741" i="2"/>
  <c r="X2741" i="2"/>
  <c r="W2741" i="2"/>
  <c r="V2741" i="2"/>
  <c r="U2741" i="2"/>
  <c r="AQ2741" i="2" s="1"/>
  <c r="T2741" i="2"/>
  <c r="S2741" i="2"/>
  <c r="R2741" i="2"/>
  <c r="Q2741" i="2"/>
  <c r="P2741" i="2"/>
  <c r="O2741" i="2"/>
  <c r="N2741" i="2"/>
  <c r="M2741" i="2"/>
  <c r="AB2741" i="2" s="1"/>
  <c r="L2741" i="2"/>
  <c r="K2741" i="2"/>
  <c r="J2741" i="2"/>
  <c r="I2741" i="2"/>
  <c r="Y2740" i="2"/>
  <c r="X2740" i="2"/>
  <c r="W2740" i="2"/>
  <c r="V2740" i="2"/>
  <c r="U2740" i="2"/>
  <c r="T2740" i="2"/>
  <c r="S2740" i="2"/>
  <c r="R2740" i="2"/>
  <c r="Q2740" i="2"/>
  <c r="P2740" i="2"/>
  <c r="O2740" i="2"/>
  <c r="N2740" i="2"/>
  <c r="AC2740" i="2" s="1"/>
  <c r="M2740" i="2"/>
  <c r="L2740" i="2"/>
  <c r="K2740" i="2"/>
  <c r="J2740" i="2"/>
  <c r="I2740" i="2"/>
  <c r="Y2739" i="2"/>
  <c r="X2739" i="2"/>
  <c r="W2739" i="2"/>
  <c r="V2739" i="2"/>
  <c r="U2739" i="2"/>
  <c r="T2739" i="2"/>
  <c r="S2739" i="2"/>
  <c r="R2739" i="2"/>
  <c r="Q2739" i="2"/>
  <c r="P2739" i="2"/>
  <c r="O2739" i="2"/>
  <c r="N2739" i="2"/>
  <c r="M2739" i="2"/>
  <c r="L2739" i="2"/>
  <c r="K2739" i="2"/>
  <c r="AO2739" i="2" s="1"/>
  <c r="J2739" i="2"/>
  <c r="I2739" i="2"/>
  <c r="Y2738" i="2"/>
  <c r="X2738" i="2"/>
  <c r="W2738" i="2"/>
  <c r="V2738" i="2"/>
  <c r="U2738" i="2"/>
  <c r="T2738" i="2"/>
  <c r="S2738" i="2"/>
  <c r="R2738" i="2"/>
  <c r="Q2738" i="2"/>
  <c r="P2738" i="2"/>
  <c r="O2738" i="2"/>
  <c r="N2738" i="2"/>
  <c r="M2738" i="2"/>
  <c r="L2738" i="2"/>
  <c r="AN2738" i="2" s="1"/>
  <c r="K2738" i="2"/>
  <c r="J2738" i="2"/>
  <c r="I2738" i="2"/>
  <c r="Y2737" i="2"/>
  <c r="X2737" i="2"/>
  <c r="W2737" i="2"/>
  <c r="V2737" i="2"/>
  <c r="U2737" i="2"/>
  <c r="AQ2737" i="2" s="1"/>
  <c r="T2737" i="2"/>
  <c r="S2737" i="2"/>
  <c r="R2737" i="2"/>
  <c r="Q2737" i="2"/>
  <c r="P2737" i="2"/>
  <c r="O2737" i="2"/>
  <c r="N2737" i="2"/>
  <c r="M2737" i="2"/>
  <c r="AB2737" i="2" s="1"/>
  <c r="L2737" i="2"/>
  <c r="K2737" i="2"/>
  <c r="J2737" i="2"/>
  <c r="I2737" i="2"/>
  <c r="Y2736" i="2"/>
  <c r="X2736" i="2"/>
  <c r="W2736" i="2"/>
  <c r="V2736" i="2"/>
  <c r="U2736" i="2"/>
  <c r="T2736" i="2"/>
  <c r="S2736" i="2"/>
  <c r="R2736" i="2"/>
  <c r="Q2736" i="2"/>
  <c r="P2736" i="2"/>
  <c r="O2736" i="2"/>
  <c r="N2736" i="2"/>
  <c r="AC2736" i="2" s="1"/>
  <c r="M2736" i="2"/>
  <c r="L2736" i="2"/>
  <c r="K2736" i="2"/>
  <c r="J2736" i="2"/>
  <c r="I2736" i="2"/>
  <c r="Y2735" i="2"/>
  <c r="X2735" i="2"/>
  <c r="W2735" i="2"/>
  <c r="V2735" i="2"/>
  <c r="U2735" i="2"/>
  <c r="T2735" i="2"/>
  <c r="S2735" i="2"/>
  <c r="R2735" i="2"/>
  <c r="Q2735" i="2"/>
  <c r="P2735" i="2"/>
  <c r="O2735" i="2"/>
  <c r="N2735" i="2"/>
  <c r="M2735" i="2"/>
  <c r="L2735" i="2"/>
  <c r="K2735" i="2"/>
  <c r="AO2735" i="2" s="1"/>
  <c r="J2735" i="2"/>
  <c r="I2735" i="2"/>
  <c r="Y2734" i="2"/>
  <c r="X2734" i="2"/>
  <c r="W2734" i="2"/>
  <c r="V2734" i="2"/>
  <c r="U2734" i="2"/>
  <c r="T2734" i="2"/>
  <c r="S2734" i="2"/>
  <c r="R2734" i="2"/>
  <c r="Q2734" i="2"/>
  <c r="P2734" i="2"/>
  <c r="O2734" i="2"/>
  <c r="N2734" i="2"/>
  <c r="M2734" i="2"/>
  <c r="L2734" i="2"/>
  <c r="AN2734" i="2" s="1"/>
  <c r="K2734" i="2"/>
  <c r="J2734" i="2"/>
  <c r="I2734" i="2"/>
  <c r="Y2733" i="2"/>
  <c r="X2733" i="2"/>
  <c r="W2733" i="2"/>
  <c r="V2733" i="2"/>
  <c r="U2733" i="2"/>
  <c r="T2733" i="2"/>
  <c r="S2733" i="2"/>
  <c r="R2733" i="2"/>
  <c r="Q2733" i="2"/>
  <c r="P2733" i="2"/>
  <c r="O2733" i="2"/>
  <c r="N2733" i="2"/>
  <c r="M2733" i="2"/>
  <c r="AB2733" i="2" s="1"/>
  <c r="L2733" i="2"/>
  <c r="K2733" i="2"/>
  <c r="J2733" i="2"/>
  <c r="I2733" i="2"/>
  <c r="Y2732" i="2"/>
  <c r="X2732" i="2"/>
  <c r="W2732" i="2"/>
  <c r="V2732" i="2"/>
  <c r="U2732" i="2"/>
  <c r="T2732" i="2"/>
  <c r="S2732" i="2"/>
  <c r="R2732" i="2"/>
  <c r="Q2732" i="2"/>
  <c r="P2732" i="2"/>
  <c r="O2732" i="2"/>
  <c r="N2732" i="2"/>
  <c r="AC2732" i="2" s="1"/>
  <c r="M2732" i="2"/>
  <c r="L2732" i="2"/>
  <c r="K2732" i="2"/>
  <c r="J2732" i="2"/>
  <c r="I2732" i="2"/>
  <c r="Y2731" i="2"/>
  <c r="X2731" i="2"/>
  <c r="W2731" i="2"/>
  <c r="V2731" i="2"/>
  <c r="U2731" i="2"/>
  <c r="T2731" i="2"/>
  <c r="S2731" i="2"/>
  <c r="R2731" i="2"/>
  <c r="Q2731" i="2"/>
  <c r="P2731" i="2"/>
  <c r="O2731" i="2"/>
  <c r="N2731" i="2"/>
  <c r="M2731" i="2"/>
  <c r="L2731" i="2"/>
  <c r="K2731" i="2"/>
  <c r="AO2731" i="2" s="1"/>
  <c r="J2731" i="2"/>
  <c r="I2731" i="2"/>
  <c r="Y2730" i="2"/>
  <c r="X2730" i="2"/>
  <c r="W2730" i="2"/>
  <c r="V2730" i="2"/>
  <c r="U2730" i="2"/>
  <c r="T2730" i="2"/>
  <c r="S2730" i="2"/>
  <c r="R2730" i="2"/>
  <c r="Q2730" i="2"/>
  <c r="P2730" i="2"/>
  <c r="O2730" i="2"/>
  <c r="N2730" i="2"/>
  <c r="M2730" i="2"/>
  <c r="L2730" i="2"/>
  <c r="AN2730" i="2" s="1"/>
  <c r="K2730" i="2"/>
  <c r="J2730" i="2"/>
  <c r="I2730" i="2"/>
  <c r="Y2729" i="2"/>
  <c r="X2729" i="2"/>
  <c r="W2729" i="2"/>
  <c r="V2729" i="2"/>
  <c r="U2729" i="2"/>
  <c r="T2729" i="2"/>
  <c r="S2729" i="2"/>
  <c r="R2729" i="2"/>
  <c r="Q2729" i="2"/>
  <c r="P2729" i="2"/>
  <c r="O2729" i="2"/>
  <c r="N2729" i="2"/>
  <c r="M2729" i="2"/>
  <c r="AB2729" i="2" s="1"/>
  <c r="L2729" i="2"/>
  <c r="K2729" i="2"/>
  <c r="J2729" i="2"/>
  <c r="I2729" i="2"/>
  <c r="Y2728" i="2"/>
  <c r="X2728" i="2"/>
  <c r="W2728" i="2"/>
  <c r="V2728" i="2"/>
  <c r="U2728" i="2"/>
  <c r="T2728" i="2"/>
  <c r="S2728" i="2"/>
  <c r="R2728" i="2"/>
  <c r="Q2728" i="2"/>
  <c r="P2728" i="2"/>
  <c r="O2728" i="2"/>
  <c r="N2728" i="2"/>
  <c r="AC2728" i="2" s="1"/>
  <c r="M2728" i="2"/>
  <c r="L2728" i="2"/>
  <c r="K2728" i="2"/>
  <c r="J2728" i="2"/>
  <c r="I2728" i="2"/>
  <c r="Y2727" i="2"/>
  <c r="X2727" i="2"/>
  <c r="W2727" i="2"/>
  <c r="V2727" i="2"/>
  <c r="U2727" i="2"/>
  <c r="T2727" i="2"/>
  <c r="S2727" i="2"/>
  <c r="R2727" i="2"/>
  <c r="Q2727" i="2"/>
  <c r="P2727" i="2"/>
  <c r="O2727" i="2"/>
  <c r="N2727" i="2"/>
  <c r="M2727" i="2"/>
  <c r="L2727" i="2"/>
  <c r="K2727" i="2"/>
  <c r="AO2727" i="2" s="1"/>
  <c r="J2727" i="2"/>
  <c r="I2727" i="2"/>
  <c r="Y2726" i="2"/>
  <c r="X2726" i="2"/>
  <c r="W2726" i="2"/>
  <c r="V2726" i="2"/>
  <c r="U2726" i="2"/>
  <c r="T2726" i="2"/>
  <c r="S2726" i="2"/>
  <c r="R2726" i="2"/>
  <c r="Q2726" i="2"/>
  <c r="P2726" i="2"/>
  <c r="O2726" i="2"/>
  <c r="N2726" i="2"/>
  <c r="M2726" i="2"/>
  <c r="L2726" i="2"/>
  <c r="AN2726" i="2" s="1"/>
  <c r="K2726" i="2"/>
  <c r="J2726" i="2"/>
  <c r="I2726" i="2"/>
  <c r="Y2725" i="2"/>
  <c r="X2725" i="2"/>
  <c r="W2725" i="2"/>
  <c r="V2725" i="2"/>
  <c r="U2725" i="2"/>
  <c r="AQ2725" i="2" s="1"/>
  <c r="T2725" i="2"/>
  <c r="S2725" i="2"/>
  <c r="R2725" i="2"/>
  <c r="Q2725" i="2"/>
  <c r="P2725" i="2"/>
  <c r="O2725" i="2"/>
  <c r="N2725" i="2"/>
  <c r="M2725" i="2"/>
  <c r="AB2725" i="2" s="1"/>
  <c r="L2725" i="2"/>
  <c r="K2725" i="2"/>
  <c r="J2725" i="2"/>
  <c r="I2725" i="2"/>
  <c r="Y2724" i="2"/>
  <c r="X2724" i="2"/>
  <c r="W2724" i="2"/>
  <c r="V2724" i="2"/>
  <c r="U2724" i="2"/>
  <c r="T2724" i="2"/>
  <c r="S2724" i="2"/>
  <c r="R2724" i="2"/>
  <c r="Q2724" i="2"/>
  <c r="P2724" i="2"/>
  <c r="O2724" i="2"/>
  <c r="N2724" i="2"/>
  <c r="AC2724" i="2" s="1"/>
  <c r="M2724" i="2"/>
  <c r="L2724" i="2"/>
  <c r="K2724" i="2"/>
  <c r="J2724" i="2"/>
  <c r="I2724" i="2"/>
  <c r="Y2723" i="2"/>
  <c r="X2723" i="2"/>
  <c r="W2723" i="2"/>
  <c r="V2723" i="2"/>
  <c r="U2723" i="2"/>
  <c r="T2723" i="2"/>
  <c r="S2723" i="2"/>
  <c r="R2723" i="2"/>
  <c r="Q2723" i="2"/>
  <c r="P2723" i="2"/>
  <c r="O2723" i="2"/>
  <c r="N2723" i="2"/>
  <c r="M2723" i="2"/>
  <c r="L2723" i="2"/>
  <c r="K2723" i="2"/>
  <c r="AO2723" i="2" s="1"/>
  <c r="J2723" i="2"/>
  <c r="I2723" i="2"/>
  <c r="Y2722" i="2"/>
  <c r="X2722" i="2"/>
  <c r="W2722" i="2"/>
  <c r="V2722" i="2"/>
  <c r="U2722" i="2"/>
  <c r="T2722" i="2"/>
  <c r="S2722" i="2"/>
  <c r="R2722" i="2"/>
  <c r="Q2722" i="2"/>
  <c r="P2722" i="2"/>
  <c r="O2722" i="2"/>
  <c r="N2722" i="2"/>
  <c r="M2722" i="2"/>
  <c r="L2722" i="2"/>
  <c r="AN2722" i="2" s="1"/>
  <c r="K2722" i="2"/>
  <c r="J2722" i="2"/>
  <c r="I2722" i="2"/>
  <c r="Y2721" i="2"/>
  <c r="X2721" i="2"/>
  <c r="W2721" i="2"/>
  <c r="V2721" i="2"/>
  <c r="U2721" i="2"/>
  <c r="AQ2721" i="2" s="1"/>
  <c r="T2721" i="2"/>
  <c r="S2721" i="2"/>
  <c r="R2721" i="2"/>
  <c r="Q2721" i="2"/>
  <c r="P2721" i="2"/>
  <c r="O2721" i="2"/>
  <c r="N2721" i="2"/>
  <c r="M2721" i="2"/>
  <c r="AB2721" i="2" s="1"/>
  <c r="L2721" i="2"/>
  <c r="K2721" i="2"/>
  <c r="J2721" i="2"/>
  <c r="I2721" i="2"/>
  <c r="Y2720" i="2"/>
  <c r="X2720" i="2"/>
  <c r="W2720" i="2"/>
  <c r="V2720" i="2"/>
  <c r="U2720" i="2"/>
  <c r="T2720" i="2"/>
  <c r="S2720" i="2"/>
  <c r="R2720" i="2"/>
  <c r="Q2720" i="2"/>
  <c r="P2720" i="2"/>
  <c r="O2720" i="2"/>
  <c r="N2720" i="2"/>
  <c r="AC2720" i="2" s="1"/>
  <c r="M2720" i="2"/>
  <c r="L2720" i="2"/>
  <c r="K2720" i="2"/>
  <c r="J2720" i="2"/>
  <c r="I2720" i="2"/>
  <c r="Y2719" i="2"/>
  <c r="X2719" i="2"/>
  <c r="W2719" i="2"/>
  <c r="V2719" i="2"/>
  <c r="U2719" i="2"/>
  <c r="T2719" i="2"/>
  <c r="S2719" i="2"/>
  <c r="R2719" i="2"/>
  <c r="Q2719" i="2"/>
  <c r="P2719" i="2"/>
  <c r="O2719" i="2"/>
  <c r="N2719" i="2"/>
  <c r="M2719" i="2"/>
  <c r="L2719" i="2"/>
  <c r="K2719" i="2"/>
  <c r="AO2719" i="2" s="1"/>
  <c r="J2719" i="2"/>
  <c r="I2719" i="2"/>
  <c r="Y2718" i="2"/>
  <c r="X2718" i="2"/>
  <c r="W2718" i="2"/>
  <c r="V2718" i="2"/>
  <c r="U2718" i="2"/>
  <c r="T2718" i="2"/>
  <c r="S2718" i="2"/>
  <c r="R2718" i="2"/>
  <c r="Q2718" i="2"/>
  <c r="P2718" i="2"/>
  <c r="O2718" i="2"/>
  <c r="N2718" i="2"/>
  <c r="M2718" i="2"/>
  <c r="L2718" i="2"/>
  <c r="AN2718" i="2" s="1"/>
  <c r="K2718" i="2"/>
  <c r="J2718" i="2"/>
  <c r="I2718" i="2"/>
  <c r="Y2717" i="2"/>
  <c r="X2717" i="2"/>
  <c r="W2717" i="2"/>
  <c r="V2717" i="2"/>
  <c r="U2717" i="2"/>
  <c r="AQ2717" i="2" s="1"/>
  <c r="T2717" i="2"/>
  <c r="S2717" i="2"/>
  <c r="R2717" i="2"/>
  <c r="Q2717" i="2"/>
  <c r="P2717" i="2"/>
  <c r="O2717" i="2"/>
  <c r="N2717" i="2"/>
  <c r="M2717" i="2"/>
  <c r="AB2717" i="2" s="1"/>
  <c r="L2717" i="2"/>
  <c r="K2717" i="2"/>
  <c r="J2717" i="2"/>
  <c r="I2717" i="2"/>
  <c r="Y2716" i="2"/>
  <c r="X2716" i="2"/>
  <c r="W2716" i="2"/>
  <c r="V2716" i="2"/>
  <c r="U2716" i="2"/>
  <c r="T2716" i="2"/>
  <c r="S2716" i="2"/>
  <c r="R2716" i="2"/>
  <c r="Q2716" i="2"/>
  <c r="P2716" i="2"/>
  <c r="O2716" i="2"/>
  <c r="N2716" i="2"/>
  <c r="AC2716" i="2" s="1"/>
  <c r="M2716" i="2"/>
  <c r="L2716" i="2"/>
  <c r="K2716" i="2"/>
  <c r="J2716" i="2"/>
  <c r="I2716" i="2"/>
  <c r="Y2715" i="2"/>
  <c r="X2715" i="2"/>
  <c r="W2715" i="2"/>
  <c r="V2715" i="2"/>
  <c r="U2715" i="2"/>
  <c r="T2715" i="2"/>
  <c r="S2715" i="2"/>
  <c r="R2715" i="2"/>
  <c r="Q2715" i="2"/>
  <c r="P2715" i="2"/>
  <c r="O2715" i="2"/>
  <c r="N2715" i="2"/>
  <c r="M2715" i="2"/>
  <c r="L2715" i="2"/>
  <c r="K2715" i="2"/>
  <c r="AO2715" i="2" s="1"/>
  <c r="J2715" i="2"/>
  <c r="I2715" i="2"/>
  <c r="Y2714" i="2"/>
  <c r="X2714" i="2"/>
  <c r="W2714" i="2"/>
  <c r="V2714" i="2"/>
  <c r="U2714" i="2"/>
  <c r="T2714" i="2"/>
  <c r="S2714" i="2"/>
  <c r="R2714" i="2"/>
  <c r="Q2714" i="2"/>
  <c r="P2714" i="2"/>
  <c r="O2714" i="2"/>
  <c r="N2714" i="2"/>
  <c r="M2714" i="2"/>
  <c r="L2714" i="2"/>
  <c r="AN2714" i="2" s="1"/>
  <c r="K2714" i="2"/>
  <c r="J2714" i="2"/>
  <c r="I2714" i="2"/>
  <c r="Y2713" i="2"/>
  <c r="X2713" i="2"/>
  <c r="W2713" i="2"/>
  <c r="V2713" i="2"/>
  <c r="U2713" i="2"/>
  <c r="T2713" i="2"/>
  <c r="S2713" i="2"/>
  <c r="R2713" i="2"/>
  <c r="Q2713" i="2"/>
  <c r="P2713" i="2"/>
  <c r="O2713" i="2"/>
  <c r="N2713" i="2"/>
  <c r="M2713" i="2"/>
  <c r="AB2713" i="2" s="1"/>
  <c r="L2713" i="2"/>
  <c r="K2713" i="2"/>
  <c r="J2713" i="2"/>
  <c r="I2713" i="2"/>
  <c r="Y2712" i="2"/>
  <c r="X2712" i="2"/>
  <c r="W2712" i="2"/>
  <c r="V2712" i="2"/>
  <c r="U2712" i="2"/>
  <c r="T2712" i="2"/>
  <c r="S2712" i="2"/>
  <c r="R2712" i="2"/>
  <c r="Q2712" i="2"/>
  <c r="P2712" i="2"/>
  <c r="O2712" i="2"/>
  <c r="N2712" i="2"/>
  <c r="AC2712" i="2" s="1"/>
  <c r="M2712" i="2"/>
  <c r="L2712" i="2"/>
  <c r="K2712" i="2"/>
  <c r="J2712" i="2"/>
  <c r="I2712" i="2"/>
  <c r="Y2711" i="2"/>
  <c r="X2711" i="2"/>
  <c r="W2711" i="2"/>
  <c r="V2711" i="2"/>
  <c r="U2711" i="2"/>
  <c r="T2711" i="2"/>
  <c r="S2711" i="2"/>
  <c r="R2711" i="2"/>
  <c r="Q2711" i="2"/>
  <c r="P2711" i="2"/>
  <c r="O2711" i="2"/>
  <c r="N2711" i="2"/>
  <c r="M2711" i="2"/>
  <c r="L2711" i="2"/>
  <c r="K2711" i="2"/>
  <c r="AC2711" i="2" s="1"/>
  <c r="J2711" i="2"/>
  <c r="I2711" i="2"/>
  <c r="Y2710" i="2"/>
  <c r="AN2710" i="2" s="1"/>
  <c r="X2710" i="2"/>
  <c r="W2710" i="2"/>
  <c r="V2710" i="2"/>
  <c r="U2710" i="2"/>
  <c r="T2710" i="2"/>
  <c r="S2710" i="2"/>
  <c r="R2710" i="2"/>
  <c r="Q2710" i="2"/>
  <c r="P2710" i="2"/>
  <c r="O2710" i="2"/>
  <c r="N2710" i="2"/>
  <c r="M2710" i="2"/>
  <c r="L2710" i="2"/>
  <c r="AA2710" i="2" s="1"/>
  <c r="K2710" i="2"/>
  <c r="AB2710" i="2" s="1"/>
  <c r="J2710" i="2"/>
  <c r="I2710" i="2"/>
  <c r="Y2709" i="2"/>
  <c r="X2709" i="2"/>
  <c r="W2709" i="2"/>
  <c r="V2709" i="2"/>
  <c r="U2709" i="2"/>
  <c r="T2709" i="2"/>
  <c r="S2709" i="2"/>
  <c r="R2709" i="2"/>
  <c r="Q2709" i="2"/>
  <c r="P2709" i="2"/>
  <c r="O2709" i="2"/>
  <c r="N2709" i="2"/>
  <c r="M2709" i="2"/>
  <c r="AB2709" i="2" s="1"/>
  <c r="L2709" i="2"/>
  <c r="K2709" i="2"/>
  <c r="J2709" i="2"/>
  <c r="I2709" i="2"/>
  <c r="Y2708" i="2"/>
  <c r="AN2708" i="2" s="1"/>
  <c r="X2708" i="2"/>
  <c r="W2708" i="2"/>
  <c r="V2708" i="2"/>
  <c r="U2708" i="2"/>
  <c r="AJ2708" i="2" s="1"/>
  <c r="T2708" i="2"/>
  <c r="S2708" i="2"/>
  <c r="R2708" i="2"/>
  <c r="Q2708" i="2"/>
  <c r="AF2708" i="2" s="1"/>
  <c r="P2708" i="2"/>
  <c r="O2708" i="2"/>
  <c r="N2708" i="2"/>
  <c r="AB2708" i="2" s="1"/>
  <c r="M2708" i="2"/>
  <c r="L2708" i="2"/>
  <c r="K2708" i="2"/>
  <c r="J2708" i="2"/>
  <c r="I2708" i="2"/>
  <c r="Y2707" i="2"/>
  <c r="X2707" i="2"/>
  <c r="W2707" i="2"/>
  <c r="V2707" i="2"/>
  <c r="U2707" i="2"/>
  <c r="T2707" i="2"/>
  <c r="S2707" i="2"/>
  <c r="R2707" i="2"/>
  <c r="Q2707" i="2"/>
  <c r="P2707" i="2"/>
  <c r="O2707" i="2"/>
  <c r="N2707" i="2"/>
  <c r="M2707" i="2"/>
  <c r="L2707" i="2"/>
  <c r="K2707" i="2"/>
  <c r="AI2707" i="2" s="1"/>
  <c r="J2707" i="2"/>
  <c r="I2707" i="2"/>
  <c r="Y2706" i="2"/>
  <c r="AN2706" i="2" s="1"/>
  <c r="X2706" i="2"/>
  <c r="W2706" i="2"/>
  <c r="V2706" i="2"/>
  <c r="U2706" i="2"/>
  <c r="T2706" i="2"/>
  <c r="S2706" i="2"/>
  <c r="R2706" i="2"/>
  <c r="Q2706" i="2"/>
  <c r="P2706" i="2"/>
  <c r="O2706" i="2"/>
  <c r="N2706" i="2"/>
  <c r="M2706" i="2"/>
  <c r="L2706" i="2"/>
  <c r="AA2706" i="2" s="1"/>
  <c r="K2706" i="2"/>
  <c r="AB2706" i="2" s="1"/>
  <c r="J2706" i="2"/>
  <c r="I2706" i="2"/>
  <c r="Y2705" i="2"/>
  <c r="X2705" i="2"/>
  <c r="W2705" i="2"/>
  <c r="V2705" i="2"/>
  <c r="U2705" i="2"/>
  <c r="T2705" i="2"/>
  <c r="S2705" i="2"/>
  <c r="R2705" i="2"/>
  <c r="Q2705" i="2"/>
  <c r="P2705" i="2"/>
  <c r="O2705" i="2"/>
  <c r="N2705" i="2"/>
  <c r="M2705" i="2"/>
  <c r="AB2705" i="2" s="1"/>
  <c r="L2705" i="2"/>
  <c r="K2705" i="2"/>
  <c r="J2705" i="2"/>
  <c r="I2705" i="2"/>
  <c r="Y2704" i="2"/>
  <c r="X2704" i="2"/>
  <c r="W2704" i="2"/>
  <c r="V2704" i="2"/>
  <c r="U2704" i="2"/>
  <c r="T2704" i="2"/>
  <c r="S2704" i="2"/>
  <c r="R2704" i="2"/>
  <c r="Q2704" i="2"/>
  <c r="P2704" i="2"/>
  <c r="O2704" i="2"/>
  <c r="N2704" i="2"/>
  <c r="AB2704" i="2" s="1"/>
  <c r="M2704" i="2"/>
  <c r="L2704" i="2"/>
  <c r="K2704" i="2"/>
  <c r="J2704" i="2"/>
  <c r="I2704" i="2"/>
  <c r="Y2703" i="2"/>
  <c r="X2703" i="2"/>
  <c r="W2703" i="2"/>
  <c r="V2703" i="2"/>
  <c r="U2703" i="2"/>
  <c r="T2703" i="2"/>
  <c r="S2703" i="2"/>
  <c r="R2703" i="2"/>
  <c r="Q2703" i="2"/>
  <c r="P2703" i="2"/>
  <c r="O2703" i="2"/>
  <c r="N2703" i="2"/>
  <c r="M2703" i="2"/>
  <c r="L2703" i="2"/>
  <c r="K2703" i="2"/>
  <c r="J2703" i="2"/>
  <c r="I2703" i="2"/>
  <c r="Y2702" i="2"/>
  <c r="X2702" i="2"/>
  <c r="W2702" i="2"/>
  <c r="V2702" i="2"/>
  <c r="U2702" i="2"/>
  <c r="T2702" i="2"/>
  <c r="S2702" i="2"/>
  <c r="R2702" i="2"/>
  <c r="Q2702" i="2"/>
  <c r="P2702" i="2"/>
  <c r="AP2702" i="2" s="1"/>
  <c r="O2702" i="2"/>
  <c r="N2702" i="2"/>
  <c r="M2702" i="2"/>
  <c r="L2702" i="2"/>
  <c r="K2702" i="2"/>
  <c r="J2702" i="2"/>
  <c r="I2702" i="2"/>
  <c r="Y2701" i="2"/>
  <c r="X2701" i="2"/>
  <c r="W2701" i="2"/>
  <c r="V2701" i="2"/>
  <c r="U2701" i="2"/>
  <c r="AQ2701" i="2" s="1"/>
  <c r="T2701" i="2"/>
  <c r="S2701" i="2"/>
  <c r="R2701" i="2"/>
  <c r="Q2701" i="2"/>
  <c r="P2701" i="2"/>
  <c r="O2701" i="2"/>
  <c r="N2701" i="2"/>
  <c r="M2701" i="2"/>
  <c r="L2701" i="2"/>
  <c r="K2701" i="2"/>
  <c r="J2701" i="2"/>
  <c r="I2701" i="2"/>
  <c r="Y2700" i="2"/>
  <c r="X2700" i="2"/>
  <c r="W2700" i="2"/>
  <c r="V2700" i="2"/>
  <c r="U2700" i="2"/>
  <c r="T2700" i="2"/>
  <c r="S2700" i="2"/>
  <c r="R2700" i="2"/>
  <c r="Q2700" i="2"/>
  <c r="P2700" i="2"/>
  <c r="O2700" i="2"/>
  <c r="N2700" i="2"/>
  <c r="M2700" i="2"/>
  <c r="L2700" i="2"/>
  <c r="K2700" i="2"/>
  <c r="J2700" i="2"/>
  <c r="I2700" i="2"/>
  <c r="Y2699" i="2"/>
  <c r="X2699" i="2"/>
  <c r="W2699" i="2"/>
  <c r="V2699" i="2"/>
  <c r="U2699" i="2"/>
  <c r="T2699" i="2"/>
  <c r="S2699" i="2"/>
  <c r="R2699" i="2"/>
  <c r="Q2699" i="2"/>
  <c r="P2699" i="2"/>
  <c r="O2699" i="2"/>
  <c r="N2699" i="2"/>
  <c r="M2699" i="2"/>
  <c r="L2699" i="2"/>
  <c r="K2699" i="2"/>
  <c r="AO2699" i="2" s="1"/>
  <c r="J2699" i="2"/>
  <c r="I2699" i="2"/>
  <c r="Y2698" i="2"/>
  <c r="X2698" i="2"/>
  <c r="W2698" i="2"/>
  <c r="V2698" i="2"/>
  <c r="U2698" i="2"/>
  <c r="T2698" i="2"/>
  <c r="S2698" i="2"/>
  <c r="R2698" i="2"/>
  <c r="Q2698" i="2"/>
  <c r="P2698" i="2"/>
  <c r="AP2698" i="2" s="1"/>
  <c r="O2698" i="2"/>
  <c r="N2698" i="2"/>
  <c r="M2698" i="2"/>
  <c r="L2698" i="2"/>
  <c r="K2698" i="2"/>
  <c r="J2698" i="2"/>
  <c r="I2698" i="2"/>
  <c r="Y2697" i="2"/>
  <c r="X2697" i="2"/>
  <c r="W2697" i="2"/>
  <c r="V2697" i="2"/>
  <c r="U2697" i="2"/>
  <c r="AQ2697" i="2" s="1"/>
  <c r="T2697" i="2"/>
  <c r="S2697" i="2"/>
  <c r="R2697" i="2"/>
  <c r="Q2697" i="2"/>
  <c r="P2697" i="2"/>
  <c r="O2697" i="2"/>
  <c r="N2697" i="2"/>
  <c r="M2697" i="2"/>
  <c r="L2697" i="2"/>
  <c r="K2697" i="2"/>
  <c r="J2697" i="2"/>
  <c r="I2697" i="2"/>
  <c r="Y2696" i="2"/>
  <c r="X2696" i="2"/>
  <c r="W2696" i="2"/>
  <c r="V2696" i="2"/>
  <c r="U2696" i="2"/>
  <c r="T2696" i="2"/>
  <c r="S2696" i="2"/>
  <c r="R2696" i="2"/>
  <c r="Q2696" i="2"/>
  <c r="P2696" i="2"/>
  <c r="O2696" i="2"/>
  <c r="N2696" i="2"/>
  <c r="M2696" i="2"/>
  <c r="L2696" i="2"/>
  <c r="K2696" i="2"/>
  <c r="J2696" i="2"/>
  <c r="I2696" i="2"/>
  <c r="Y2695" i="2"/>
  <c r="X2695" i="2"/>
  <c r="W2695" i="2"/>
  <c r="V2695" i="2"/>
  <c r="U2695" i="2"/>
  <c r="T2695" i="2"/>
  <c r="S2695" i="2"/>
  <c r="R2695" i="2"/>
  <c r="Q2695" i="2"/>
  <c r="P2695" i="2"/>
  <c r="O2695" i="2"/>
  <c r="N2695" i="2"/>
  <c r="M2695" i="2"/>
  <c r="L2695" i="2"/>
  <c r="K2695" i="2"/>
  <c r="AO2695" i="2" s="1"/>
  <c r="J2695" i="2"/>
  <c r="I2695" i="2"/>
  <c r="Y2694" i="2"/>
  <c r="X2694" i="2"/>
  <c r="W2694" i="2"/>
  <c r="V2694" i="2"/>
  <c r="U2694" i="2"/>
  <c r="T2694" i="2"/>
  <c r="S2694" i="2"/>
  <c r="R2694" i="2"/>
  <c r="Q2694" i="2"/>
  <c r="P2694" i="2"/>
  <c r="AP2694" i="2" s="1"/>
  <c r="O2694" i="2"/>
  <c r="N2694" i="2"/>
  <c r="M2694" i="2"/>
  <c r="L2694" i="2"/>
  <c r="K2694" i="2"/>
  <c r="J2694" i="2"/>
  <c r="I2694" i="2"/>
  <c r="Y2693" i="2"/>
  <c r="X2693" i="2"/>
  <c r="W2693" i="2"/>
  <c r="V2693" i="2"/>
  <c r="U2693" i="2"/>
  <c r="AQ2693" i="2" s="1"/>
  <c r="T2693" i="2"/>
  <c r="S2693" i="2"/>
  <c r="R2693" i="2"/>
  <c r="Q2693" i="2"/>
  <c r="P2693" i="2"/>
  <c r="O2693" i="2"/>
  <c r="N2693" i="2"/>
  <c r="M2693" i="2"/>
  <c r="L2693" i="2"/>
  <c r="K2693" i="2"/>
  <c r="J2693" i="2"/>
  <c r="I2693" i="2"/>
  <c r="Y2692" i="2"/>
  <c r="X2692" i="2"/>
  <c r="W2692" i="2"/>
  <c r="V2692" i="2"/>
  <c r="U2692" i="2"/>
  <c r="T2692" i="2"/>
  <c r="S2692" i="2"/>
  <c r="R2692" i="2"/>
  <c r="Q2692" i="2"/>
  <c r="P2692" i="2"/>
  <c r="O2692" i="2"/>
  <c r="N2692" i="2"/>
  <c r="M2692" i="2"/>
  <c r="L2692" i="2"/>
  <c r="K2692" i="2"/>
  <c r="J2692" i="2"/>
  <c r="I2692" i="2"/>
  <c r="Y2691" i="2"/>
  <c r="X2691" i="2"/>
  <c r="W2691" i="2"/>
  <c r="V2691" i="2"/>
  <c r="U2691" i="2"/>
  <c r="T2691" i="2"/>
  <c r="S2691" i="2"/>
  <c r="R2691" i="2"/>
  <c r="Q2691" i="2"/>
  <c r="P2691" i="2"/>
  <c r="O2691" i="2"/>
  <c r="N2691" i="2"/>
  <c r="M2691" i="2"/>
  <c r="L2691" i="2"/>
  <c r="K2691" i="2"/>
  <c r="AO2691" i="2" s="1"/>
  <c r="J2691" i="2"/>
  <c r="I2691" i="2"/>
  <c r="Y2690" i="2"/>
  <c r="X2690" i="2"/>
  <c r="W2690" i="2"/>
  <c r="V2690" i="2"/>
  <c r="U2690" i="2"/>
  <c r="T2690" i="2"/>
  <c r="S2690" i="2"/>
  <c r="R2690" i="2"/>
  <c r="Q2690" i="2"/>
  <c r="P2690" i="2"/>
  <c r="AP2690" i="2" s="1"/>
  <c r="O2690" i="2"/>
  <c r="N2690" i="2"/>
  <c r="M2690" i="2"/>
  <c r="L2690" i="2"/>
  <c r="K2690" i="2"/>
  <c r="J2690" i="2"/>
  <c r="I2690" i="2"/>
  <c r="Y2689" i="2"/>
  <c r="X2689" i="2"/>
  <c r="W2689" i="2"/>
  <c r="V2689" i="2"/>
  <c r="U2689" i="2"/>
  <c r="AQ2689" i="2" s="1"/>
  <c r="T2689" i="2"/>
  <c r="S2689" i="2"/>
  <c r="R2689" i="2"/>
  <c r="Q2689" i="2"/>
  <c r="P2689" i="2"/>
  <c r="O2689" i="2"/>
  <c r="N2689" i="2"/>
  <c r="M2689" i="2"/>
  <c r="L2689" i="2"/>
  <c r="K2689" i="2"/>
  <c r="J2689" i="2"/>
  <c r="I2689" i="2"/>
  <c r="Y2688" i="2"/>
  <c r="X2688" i="2"/>
  <c r="W2688" i="2"/>
  <c r="V2688" i="2"/>
  <c r="U2688" i="2"/>
  <c r="T2688" i="2"/>
  <c r="S2688" i="2"/>
  <c r="R2688" i="2"/>
  <c r="Q2688" i="2"/>
  <c r="P2688" i="2"/>
  <c r="O2688" i="2"/>
  <c r="N2688" i="2"/>
  <c r="M2688" i="2"/>
  <c r="L2688" i="2"/>
  <c r="K2688" i="2"/>
  <c r="J2688" i="2"/>
  <c r="I2688" i="2"/>
  <c r="Y2687" i="2"/>
  <c r="X2687" i="2"/>
  <c r="W2687" i="2"/>
  <c r="V2687" i="2"/>
  <c r="U2687" i="2"/>
  <c r="T2687" i="2"/>
  <c r="S2687" i="2"/>
  <c r="R2687" i="2"/>
  <c r="Q2687" i="2"/>
  <c r="P2687" i="2"/>
  <c r="O2687" i="2"/>
  <c r="N2687" i="2"/>
  <c r="M2687" i="2"/>
  <c r="L2687" i="2"/>
  <c r="K2687" i="2"/>
  <c r="AO2687" i="2" s="1"/>
  <c r="J2687" i="2"/>
  <c r="I2687" i="2"/>
  <c r="Y2686" i="2"/>
  <c r="X2686" i="2"/>
  <c r="W2686" i="2"/>
  <c r="V2686" i="2"/>
  <c r="U2686" i="2"/>
  <c r="T2686" i="2"/>
  <c r="S2686" i="2"/>
  <c r="R2686" i="2"/>
  <c r="Q2686" i="2"/>
  <c r="P2686" i="2"/>
  <c r="AP2686" i="2" s="1"/>
  <c r="O2686" i="2"/>
  <c r="N2686" i="2"/>
  <c r="M2686" i="2"/>
  <c r="L2686" i="2"/>
  <c r="K2686" i="2"/>
  <c r="J2686" i="2"/>
  <c r="I2686" i="2"/>
  <c r="Y2685" i="2"/>
  <c r="X2685" i="2"/>
  <c r="W2685" i="2"/>
  <c r="V2685" i="2"/>
  <c r="U2685" i="2"/>
  <c r="AQ2685" i="2" s="1"/>
  <c r="T2685" i="2"/>
  <c r="S2685" i="2"/>
  <c r="R2685" i="2"/>
  <c r="Q2685" i="2"/>
  <c r="P2685" i="2"/>
  <c r="O2685" i="2"/>
  <c r="N2685" i="2"/>
  <c r="M2685" i="2"/>
  <c r="L2685" i="2"/>
  <c r="K2685" i="2"/>
  <c r="J2685" i="2"/>
  <c r="I2685" i="2"/>
  <c r="Y2684" i="2"/>
  <c r="X2684" i="2"/>
  <c r="W2684" i="2"/>
  <c r="V2684" i="2"/>
  <c r="U2684" i="2"/>
  <c r="T2684" i="2"/>
  <c r="S2684" i="2"/>
  <c r="R2684" i="2"/>
  <c r="Q2684" i="2"/>
  <c r="P2684" i="2"/>
  <c r="O2684" i="2"/>
  <c r="N2684" i="2"/>
  <c r="M2684" i="2"/>
  <c r="L2684" i="2"/>
  <c r="K2684" i="2"/>
  <c r="J2684" i="2"/>
  <c r="I2684" i="2"/>
  <c r="Y2683" i="2"/>
  <c r="X2683" i="2"/>
  <c r="W2683" i="2"/>
  <c r="V2683" i="2"/>
  <c r="U2683" i="2"/>
  <c r="T2683" i="2"/>
  <c r="S2683" i="2"/>
  <c r="R2683" i="2"/>
  <c r="Q2683" i="2"/>
  <c r="P2683" i="2"/>
  <c r="O2683" i="2"/>
  <c r="N2683" i="2"/>
  <c r="M2683" i="2"/>
  <c r="L2683" i="2"/>
  <c r="K2683" i="2"/>
  <c r="AO2683" i="2" s="1"/>
  <c r="J2683" i="2"/>
  <c r="I2683" i="2"/>
  <c r="Y2682" i="2"/>
  <c r="X2682" i="2"/>
  <c r="W2682" i="2"/>
  <c r="V2682" i="2"/>
  <c r="U2682" i="2"/>
  <c r="T2682" i="2"/>
  <c r="S2682" i="2"/>
  <c r="R2682" i="2"/>
  <c r="Q2682" i="2"/>
  <c r="P2682" i="2"/>
  <c r="AP2682" i="2" s="1"/>
  <c r="O2682" i="2"/>
  <c r="N2682" i="2"/>
  <c r="M2682" i="2"/>
  <c r="L2682" i="2"/>
  <c r="K2682" i="2"/>
  <c r="J2682" i="2"/>
  <c r="I2682" i="2"/>
  <c r="Y2681" i="2"/>
  <c r="X2681" i="2"/>
  <c r="W2681" i="2"/>
  <c r="V2681" i="2"/>
  <c r="U2681" i="2"/>
  <c r="AQ2681" i="2" s="1"/>
  <c r="T2681" i="2"/>
  <c r="S2681" i="2"/>
  <c r="R2681" i="2"/>
  <c r="Q2681" i="2"/>
  <c r="P2681" i="2"/>
  <c r="O2681" i="2"/>
  <c r="N2681" i="2"/>
  <c r="M2681" i="2"/>
  <c r="L2681" i="2"/>
  <c r="K2681" i="2"/>
  <c r="J2681" i="2"/>
  <c r="I2681" i="2"/>
  <c r="Y2680" i="2"/>
  <c r="X2680" i="2"/>
  <c r="W2680" i="2"/>
  <c r="V2680" i="2"/>
  <c r="U2680" i="2"/>
  <c r="T2680" i="2"/>
  <c r="S2680" i="2"/>
  <c r="R2680" i="2"/>
  <c r="Q2680" i="2"/>
  <c r="P2680" i="2"/>
  <c r="O2680" i="2"/>
  <c r="N2680" i="2"/>
  <c r="M2680" i="2"/>
  <c r="L2680" i="2"/>
  <c r="K2680" i="2"/>
  <c r="J2680" i="2"/>
  <c r="I2680" i="2"/>
  <c r="Y2679" i="2"/>
  <c r="X2679" i="2"/>
  <c r="W2679" i="2"/>
  <c r="V2679" i="2"/>
  <c r="U2679" i="2"/>
  <c r="T2679" i="2"/>
  <c r="S2679" i="2"/>
  <c r="R2679" i="2"/>
  <c r="Q2679" i="2"/>
  <c r="P2679" i="2"/>
  <c r="O2679" i="2"/>
  <c r="N2679" i="2"/>
  <c r="M2679" i="2"/>
  <c r="L2679" i="2"/>
  <c r="K2679" i="2"/>
  <c r="AO2679" i="2" s="1"/>
  <c r="J2679" i="2"/>
  <c r="I2679" i="2"/>
  <c r="Y2678" i="2"/>
  <c r="X2678" i="2"/>
  <c r="W2678" i="2"/>
  <c r="V2678" i="2"/>
  <c r="U2678" i="2"/>
  <c r="T2678" i="2"/>
  <c r="S2678" i="2"/>
  <c r="R2678" i="2"/>
  <c r="Q2678" i="2"/>
  <c r="P2678" i="2"/>
  <c r="AP2678" i="2" s="1"/>
  <c r="O2678" i="2"/>
  <c r="N2678" i="2"/>
  <c r="M2678" i="2"/>
  <c r="L2678" i="2"/>
  <c r="K2678" i="2"/>
  <c r="J2678" i="2"/>
  <c r="I2678" i="2"/>
  <c r="Y2677" i="2"/>
  <c r="X2677" i="2"/>
  <c r="W2677" i="2"/>
  <c r="V2677" i="2"/>
  <c r="U2677" i="2"/>
  <c r="AQ2677" i="2" s="1"/>
  <c r="T2677" i="2"/>
  <c r="S2677" i="2"/>
  <c r="R2677" i="2"/>
  <c r="Q2677" i="2"/>
  <c r="P2677" i="2"/>
  <c r="O2677" i="2"/>
  <c r="N2677" i="2"/>
  <c r="M2677" i="2"/>
  <c r="L2677" i="2"/>
  <c r="K2677" i="2"/>
  <c r="J2677" i="2"/>
  <c r="I2677" i="2"/>
  <c r="Y2676" i="2"/>
  <c r="X2676" i="2"/>
  <c r="W2676" i="2"/>
  <c r="V2676" i="2"/>
  <c r="U2676" i="2"/>
  <c r="T2676" i="2"/>
  <c r="S2676" i="2"/>
  <c r="R2676" i="2"/>
  <c r="Q2676" i="2"/>
  <c r="P2676" i="2"/>
  <c r="O2676" i="2"/>
  <c r="N2676" i="2"/>
  <c r="M2676" i="2"/>
  <c r="L2676" i="2"/>
  <c r="K2676" i="2"/>
  <c r="J2676" i="2"/>
  <c r="I2676" i="2"/>
  <c r="Y2675" i="2"/>
  <c r="X2675" i="2"/>
  <c r="W2675" i="2"/>
  <c r="V2675" i="2"/>
  <c r="U2675" i="2"/>
  <c r="T2675" i="2"/>
  <c r="S2675" i="2"/>
  <c r="R2675" i="2"/>
  <c r="Q2675" i="2"/>
  <c r="P2675" i="2"/>
  <c r="O2675" i="2"/>
  <c r="N2675" i="2"/>
  <c r="M2675" i="2"/>
  <c r="L2675" i="2"/>
  <c r="K2675" i="2"/>
  <c r="AO2675" i="2" s="1"/>
  <c r="J2675" i="2"/>
  <c r="I2675" i="2"/>
  <c r="Y2674" i="2"/>
  <c r="X2674" i="2"/>
  <c r="W2674" i="2"/>
  <c r="V2674" i="2"/>
  <c r="U2674" i="2"/>
  <c r="T2674" i="2"/>
  <c r="S2674" i="2"/>
  <c r="R2674" i="2"/>
  <c r="Q2674" i="2"/>
  <c r="P2674" i="2"/>
  <c r="AP2674" i="2" s="1"/>
  <c r="O2674" i="2"/>
  <c r="N2674" i="2"/>
  <c r="M2674" i="2"/>
  <c r="L2674" i="2"/>
  <c r="K2674" i="2"/>
  <c r="J2674" i="2"/>
  <c r="I2674" i="2"/>
  <c r="Y2673" i="2"/>
  <c r="X2673" i="2"/>
  <c r="W2673" i="2"/>
  <c r="V2673" i="2"/>
  <c r="U2673" i="2"/>
  <c r="AQ2673" i="2" s="1"/>
  <c r="T2673" i="2"/>
  <c r="S2673" i="2"/>
  <c r="R2673" i="2"/>
  <c r="Q2673" i="2"/>
  <c r="P2673" i="2"/>
  <c r="O2673" i="2"/>
  <c r="N2673" i="2"/>
  <c r="M2673" i="2"/>
  <c r="L2673" i="2"/>
  <c r="K2673" i="2"/>
  <c r="J2673" i="2"/>
  <c r="I2673" i="2"/>
  <c r="Y2672" i="2"/>
  <c r="X2672" i="2"/>
  <c r="W2672" i="2"/>
  <c r="V2672" i="2"/>
  <c r="U2672" i="2"/>
  <c r="T2672" i="2"/>
  <c r="S2672" i="2"/>
  <c r="R2672" i="2"/>
  <c r="Q2672" i="2"/>
  <c r="P2672" i="2"/>
  <c r="O2672" i="2"/>
  <c r="N2672" i="2"/>
  <c r="M2672" i="2"/>
  <c r="L2672" i="2"/>
  <c r="K2672" i="2"/>
  <c r="J2672" i="2"/>
  <c r="I2672" i="2"/>
  <c r="Y2671" i="2"/>
  <c r="X2671" i="2"/>
  <c r="W2671" i="2"/>
  <c r="V2671" i="2"/>
  <c r="U2671" i="2"/>
  <c r="T2671" i="2"/>
  <c r="S2671" i="2"/>
  <c r="R2671" i="2"/>
  <c r="Q2671" i="2"/>
  <c r="P2671" i="2"/>
  <c r="O2671" i="2"/>
  <c r="N2671" i="2"/>
  <c r="M2671" i="2"/>
  <c r="L2671" i="2"/>
  <c r="K2671" i="2"/>
  <c r="AO2671" i="2" s="1"/>
  <c r="J2671" i="2"/>
  <c r="I2671" i="2"/>
  <c r="Y2670" i="2"/>
  <c r="X2670" i="2"/>
  <c r="W2670" i="2"/>
  <c r="V2670" i="2"/>
  <c r="U2670" i="2"/>
  <c r="T2670" i="2"/>
  <c r="S2670" i="2"/>
  <c r="R2670" i="2"/>
  <c r="Q2670" i="2"/>
  <c r="P2670" i="2"/>
  <c r="AP2670" i="2" s="1"/>
  <c r="O2670" i="2"/>
  <c r="N2670" i="2"/>
  <c r="M2670" i="2"/>
  <c r="L2670" i="2"/>
  <c r="K2670" i="2"/>
  <c r="J2670" i="2"/>
  <c r="I2670" i="2"/>
  <c r="Y2669" i="2"/>
  <c r="X2669" i="2"/>
  <c r="W2669" i="2"/>
  <c r="V2669" i="2"/>
  <c r="U2669" i="2"/>
  <c r="AQ2669" i="2" s="1"/>
  <c r="T2669" i="2"/>
  <c r="S2669" i="2"/>
  <c r="R2669" i="2"/>
  <c r="Q2669" i="2"/>
  <c r="P2669" i="2"/>
  <c r="O2669" i="2"/>
  <c r="N2669" i="2"/>
  <c r="M2669" i="2"/>
  <c r="L2669" i="2"/>
  <c r="K2669" i="2"/>
  <c r="J2669" i="2"/>
  <c r="I2669" i="2"/>
  <c r="Y2668" i="2"/>
  <c r="X2668" i="2"/>
  <c r="W2668" i="2"/>
  <c r="V2668" i="2"/>
  <c r="U2668" i="2"/>
  <c r="T2668" i="2"/>
  <c r="S2668" i="2"/>
  <c r="R2668" i="2"/>
  <c r="Q2668" i="2"/>
  <c r="P2668" i="2"/>
  <c r="O2668" i="2"/>
  <c r="N2668" i="2"/>
  <c r="M2668" i="2"/>
  <c r="L2668" i="2"/>
  <c r="K2668" i="2"/>
  <c r="J2668" i="2"/>
  <c r="I2668" i="2"/>
  <c r="Y2667" i="2"/>
  <c r="X2667" i="2"/>
  <c r="W2667" i="2"/>
  <c r="V2667" i="2"/>
  <c r="U2667" i="2"/>
  <c r="T2667" i="2"/>
  <c r="S2667" i="2"/>
  <c r="R2667" i="2"/>
  <c r="Q2667" i="2"/>
  <c r="P2667" i="2"/>
  <c r="O2667" i="2"/>
  <c r="N2667" i="2"/>
  <c r="M2667" i="2"/>
  <c r="L2667" i="2"/>
  <c r="K2667" i="2"/>
  <c r="AO2667" i="2" s="1"/>
  <c r="J2667" i="2"/>
  <c r="I2667" i="2"/>
  <c r="Y2666" i="2"/>
  <c r="X2666" i="2"/>
  <c r="W2666" i="2"/>
  <c r="V2666" i="2"/>
  <c r="U2666" i="2"/>
  <c r="T2666" i="2"/>
  <c r="S2666" i="2"/>
  <c r="R2666" i="2"/>
  <c r="Q2666" i="2"/>
  <c r="P2666" i="2"/>
  <c r="AP2666" i="2" s="1"/>
  <c r="O2666" i="2"/>
  <c r="N2666" i="2"/>
  <c r="M2666" i="2"/>
  <c r="L2666" i="2"/>
  <c r="K2666" i="2"/>
  <c r="J2666" i="2"/>
  <c r="I2666" i="2"/>
  <c r="Y2665" i="2"/>
  <c r="X2665" i="2"/>
  <c r="W2665" i="2"/>
  <c r="V2665" i="2"/>
  <c r="U2665" i="2"/>
  <c r="AQ2665" i="2" s="1"/>
  <c r="T2665" i="2"/>
  <c r="S2665" i="2"/>
  <c r="R2665" i="2"/>
  <c r="Q2665" i="2"/>
  <c r="P2665" i="2"/>
  <c r="O2665" i="2"/>
  <c r="N2665" i="2"/>
  <c r="M2665" i="2"/>
  <c r="L2665" i="2"/>
  <c r="K2665" i="2"/>
  <c r="J2665" i="2"/>
  <c r="I2665" i="2"/>
  <c r="Y2664" i="2"/>
  <c r="X2664" i="2"/>
  <c r="W2664" i="2"/>
  <c r="V2664" i="2"/>
  <c r="U2664" i="2"/>
  <c r="T2664" i="2"/>
  <c r="S2664" i="2"/>
  <c r="R2664" i="2"/>
  <c r="Q2664" i="2"/>
  <c r="P2664" i="2"/>
  <c r="O2664" i="2"/>
  <c r="N2664" i="2"/>
  <c r="M2664" i="2"/>
  <c r="L2664" i="2"/>
  <c r="K2664" i="2"/>
  <c r="J2664" i="2"/>
  <c r="I2664" i="2"/>
  <c r="Y2663" i="2"/>
  <c r="X2663" i="2"/>
  <c r="W2663" i="2"/>
  <c r="V2663" i="2"/>
  <c r="U2663" i="2"/>
  <c r="T2663" i="2"/>
  <c r="S2663" i="2"/>
  <c r="R2663" i="2"/>
  <c r="Q2663" i="2"/>
  <c r="P2663" i="2"/>
  <c r="O2663" i="2"/>
  <c r="N2663" i="2"/>
  <c r="M2663" i="2"/>
  <c r="L2663" i="2"/>
  <c r="K2663" i="2"/>
  <c r="AO2663" i="2" s="1"/>
  <c r="J2663" i="2"/>
  <c r="I2663" i="2"/>
  <c r="Y2662" i="2"/>
  <c r="X2662" i="2"/>
  <c r="W2662" i="2"/>
  <c r="V2662" i="2"/>
  <c r="U2662" i="2"/>
  <c r="T2662" i="2"/>
  <c r="S2662" i="2"/>
  <c r="R2662" i="2"/>
  <c r="Q2662" i="2"/>
  <c r="P2662" i="2"/>
  <c r="AP2662" i="2" s="1"/>
  <c r="O2662" i="2"/>
  <c r="N2662" i="2"/>
  <c r="M2662" i="2"/>
  <c r="L2662" i="2"/>
  <c r="K2662" i="2"/>
  <c r="J2662" i="2"/>
  <c r="I2662" i="2"/>
  <c r="Y2661" i="2"/>
  <c r="X2661" i="2"/>
  <c r="W2661" i="2"/>
  <c r="V2661" i="2"/>
  <c r="U2661" i="2"/>
  <c r="AQ2661" i="2" s="1"/>
  <c r="T2661" i="2"/>
  <c r="S2661" i="2"/>
  <c r="R2661" i="2"/>
  <c r="Q2661" i="2"/>
  <c r="P2661" i="2"/>
  <c r="O2661" i="2"/>
  <c r="N2661" i="2"/>
  <c r="M2661" i="2"/>
  <c r="L2661" i="2"/>
  <c r="K2661" i="2"/>
  <c r="J2661" i="2"/>
  <c r="I2661" i="2"/>
  <c r="Y2660" i="2"/>
  <c r="X2660" i="2"/>
  <c r="W2660" i="2"/>
  <c r="V2660" i="2"/>
  <c r="U2660" i="2"/>
  <c r="T2660" i="2"/>
  <c r="S2660" i="2"/>
  <c r="R2660" i="2"/>
  <c r="Q2660" i="2"/>
  <c r="P2660" i="2"/>
  <c r="O2660" i="2"/>
  <c r="N2660" i="2"/>
  <c r="M2660" i="2"/>
  <c r="L2660" i="2"/>
  <c r="K2660" i="2"/>
  <c r="J2660" i="2"/>
  <c r="I2660" i="2"/>
  <c r="Y2659" i="2"/>
  <c r="X2659" i="2"/>
  <c r="W2659" i="2"/>
  <c r="V2659" i="2"/>
  <c r="U2659" i="2"/>
  <c r="T2659" i="2"/>
  <c r="S2659" i="2"/>
  <c r="R2659" i="2"/>
  <c r="Q2659" i="2"/>
  <c r="P2659" i="2"/>
  <c r="O2659" i="2"/>
  <c r="N2659" i="2"/>
  <c r="M2659" i="2"/>
  <c r="L2659" i="2"/>
  <c r="K2659" i="2"/>
  <c r="AO2659" i="2" s="1"/>
  <c r="J2659" i="2"/>
  <c r="I2659" i="2"/>
  <c r="Y2658" i="2"/>
  <c r="X2658" i="2"/>
  <c r="W2658" i="2"/>
  <c r="V2658" i="2"/>
  <c r="U2658" i="2"/>
  <c r="T2658" i="2"/>
  <c r="S2658" i="2"/>
  <c r="R2658" i="2"/>
  <c r="Q2658" i="2"/>
  <c r="P2658" i="2"/>
  <c r="AP2658" i="2" s="1"/>
  <c r="O2658" i="2"/>
  <c r="N2658" i="2"/>
  <c r="M2658" i="2"/>
  <c r="L2658" i="2"/>
  <c r="K2658" i="2"/>
  <c r="J2658" i="2"/>
  <c r="I2658" i="2"/>
  <c r="Y2657" i="2"/>
  <c r="X2657" i="2"/>
  <c r="W2657" i="2"/>
  <c r="V2657" i="2"/>
  <c r="U2657" i="2"/>
  <c r="AQ2657" i="2" s="1"/>
  <c r="T2657" i="2"/>
  <c r="S2657" i="2"/>
  <c r="R2657" i="2"/>
  <c r="Q2657" i="2"/>
  <c r="P2657" i="2"/>
  <c r="O2657" i="2"/>
  <c r="N2657" i="2"/>
  <c r="M2657" i="2"/>
  <c r="L2657" i="2"/>
  <c r="K2657" i="2"/>
  <c r="J2657" i="2"/>
  <c r="I2657" i="2"/>
  <c r="Y2656" i="2"/>
  <c r="X2656" i="2"/>
  <c r="W2656" i="2"/>
  <c r="V2656" i="2"/>
  <c r="U2656" i="2"/>
  <c r="T2656" i="2"/>
  <c r="S2656" i="2"/>
  <c r="R2656" i="2"/>
  <c r="Q2656" i="2"/>
  <c r="P2656" i="2"/>
  <c r="O2656" i="2"/>
  <c r="N2656" i="2"/>
  <c r="M2656" i="2"/>
  <c r="L2656" i="2"/>
  <c r="K2656" i="2"/>
  <c r="J2656" i="2"/>
  <c r="I2656" i="2"/>
  <c r="Y2655" i="2"/>
  <c r="X2655" i="2"/>
  <c r="W2655" i="2"/>
  <c r="V2655" i="2"/>
  <c r="U2655" i="2"/>
  <c r="T2655" i="2"/>
  <c r="S2655" i="2"/>
  <c r="R2655" i="2"/>
  <c r="Q2655" i="2"/>
  <c r="P2655" i="2"/>
  <c r="O2655" i="2"/>
  <c r="N2655" i="2"/>
  <c r="M2655" i="2"/>
  <c r="L2655" i="2"/>
  <c r="K2655" i="2"/>
  <c r="AO2655" i="2" s="1"/>
  <c r="J2655" i="2"/>
  <c r="I2655" i="2"/>
  <c r="Y2654" i="2"/>
  <c r="X2654" i="2"/>
  <c r="W2654" i="2"/>
  <c r="V2654" i="2"/>
  <c r="U2654" i="2"/>
  <c r="T2654" i="2"/>
  <c r="S2654" i="2"/>
  <c r="R2654" i="2"/>
  <c r="Q2654" i="2"/>
  <c r="P2654" i="2"/>
  <c r="AP2654" i="2" s="1"/>
  <c r="O2654" i="2"/>
  <c r="N2654" i="2"/>
  <c r="M2654" i="2"/>
  <c r="L2654" i="2"/>
  <c r="K2654" i="2"/>
  <c r="J2654" i="2"/>
  <c r="I2654" i="2"/>
  <c r="Y2653" i="2"/>
  <c r="X2653" i="2"/>
  <c r="W2653" i="2"/>
  <c r="V2653" i="2"/>
  <c r="U2653" i="2"/>
  <c r="AQ2653" i="2" s="1"/>
  <c r="T2653" i="2"/>
  <c r="S2653" i="2"/>
  <c r="R2653" i="2"/>
  <c r="Q2653" i="2"/>
  <c r="P2653" i="2"/>
  <c r="O2653" i="2"/>
  <c r="N2653" i="2"/>
  <c r="M2653" i="2"/>
  <c r="L2653" i="2"/>
  <c r="K2653" i="2"/>
  <c r="J2653" i="2"/>
  <c r="I2653" i="2"/>
  <c r="Y2652" i="2"/>
  <c r="X2652" i="2"/>
  <c r="W2652" i="2"/>
  <c r="V2652" i="2"/>
  <c r="U2652" i="2"/>
  <c r="T2652" i="2"/>
  <c r="S2652" i="2"/>
  <c r="R2652" i="2"/>
  <c r="Q2652" i="2"/>
  <c r="P2652" i="2"/>
  <c r="O2652" i="2"/>
  <c r="N2652" i="2"/>
  <c r="M2652" i="2"/>
  <c r="L2652" i="2"/>
  <c r="K2652" i="2"/>
  <c r="J2652" i="2"/>
  <c r="I2652" i="2"/>
  <c r="Y2651" i="2"/>
  <c r="X2651" i="2"/>
  <c r="W2651" i="2"/>
  <c r="V2651" i="2"/>
  <c r="U2651" i="2"/>
  <c r="T2651" i="2"/>
  <c r="S2651" i="2"/>
  <c r="R2651" i="2"/>
  <c r="Q2651" i="2"/>
  <c r="P2651" i="2"/>
  <c r="O2651" i="2"/>
  <c r="N2651" i="2"/>
  <c r="M2651" i="2"/>
  <c r="L2651" i="2"/>
  <c r="K2651" i="2"/>
  <c r="AO2651" i="2" s="1"/>
  <c r="J2651" i="2"/>
  <c r="I2651" i="2"/>
  <c r="Y2650" i="2"/>
  <c r="X2650" i="2"/>
  <c r="W2650" i="2"/>
  <c r="V2650" i="2"/>
  <c r="U2650" i="2"/>
  <c r="T2650" i="2"/>
  <c r="S2650" i="2"/>
  <c r="R2650" i="2"/>
  <c r="Q2650" i="2"/>
  <c r="P2650" i="2"/>
  <c r="AP2650" i="2" s="1"/>
  <c r="O2650" i="2"/>
  <c r="N2650" i="2"/>
  <c r="M2650" i="2"/>
  <c r="L2650" i="2"/>
  <c r="K2650" i="2"/>
  <c r="J2650" i="2"/>
  <c r="I2650" i="2"/>
  <c r="Y2649" i="2"/>
  <c r="X2649" i="2"/>
  <c r="W2649" i="2"/>
  <c r="V2649" i="2"/>
  <c r="U2649" i="2"/>
  <c r="AQ2649" i="2" s="1"/>
  <c r="T2649" i="2"/>
  <c r="S2649" i="2"/>
  <c r="R2649" i="2"/>
  <c r="Q2649" i="2"/>
  <c r="P2649" i="2"/>
  <c r="O2649" i="2"/>
  <c r="N2649" i="2"/>
  <c r="M2649" i="2"/>
  <c r="L2649" i="2"/>
  <c r="K2649" i="2"/>
  <c r="J2649" i="2"/>
  <c r="I2649" i="2"/>
  <c r="Y2648" i="2"/>
  <c r="X2648" i="2"/>
  <c r="W2648" i="2"/>
  <c r="V2648" i="2"/>
  <c r="U2648" i="2"/>
  <c r="T2648" i="2"/>
  <c r="S2648" i="2"/>
  <c r="R2648" i="2"/>
  <c r="Q2648" i="2"/>
  <c r="P2648" i="2"/>
  <c r="O2648" i="2"/>
  <c r="N2648" i="2"/>
  <c r="M2648" i="2"/>
  <c r="L2648" i="2"/>
  <c r="K2648" i="2"/>
  <c r="J2648" i="2"/>
  <c r="I2648" i="2"/>
  <c r="Y2647" i="2"/>
  <c r="X2647" i="2"/>
  <c r="W2647" i="2"/>
  <c r="V2647" i="2"/>
  <c r="U2647" i="2"/>
  <c r="T2647" i="2"/>
  <c r="S2647" i="2"/>
  <c r="R2647" i="2"/>
  <c r="Q2647" i="2"/>
  <c r="P2647" i="2"/>
  <c r="O2647" i="2"/>
  <c r="N2647" i="2"/>
  <c r="M2647" i="2"/>
  <c r="L2647" i="2"/>
  <c r="K2647" i="2"/>
  <c r="AO2647" i="2" s="1"/>
  <c r="J2647" i="2"/>
  <c r="I2647" i="2"/>
  <c r="Y2646" i="2"/>
  <c r="X2646" i="2"/>
  <c r="W2646" i="2"/>
  <c r="V2646" i="2"/>
  <c r="U2646" i="2"/>
  <c r="T2646" i="2"/>
  <c r="S2646" i="2"/>
  <c r="R2646" i="2"/>
  <c r="Q2646" i="2"/>
  <c r="P2646" i="2"/>
  <c r="AP2646" i="2" s="1"/>
  <c r="O2646" i="2"/>
  <c r="N2646" i="2"/>
  <c r="M2646" i="2"/>
  <c r="L2646" i="2"/>
  <c r="K2646" i="2"/>
  <c r="J2646" i="2"/>
  <c r="I2646" i="2"/>
  <c r="Y2645" i="2"/>
  <c r="X2645" i="2"/>
  <c r="W2645" i="2"/>
  <c r="V2645" i="2"/>
  <c r="U2645" i="2"/>
  <c r="AQ2645" i="2" s="1"/>
  <c r="T2645" i="2"/>
  <c r="S2645" i="2"/>
  <c r="R2645" i="2"/>
  <c r="Q2645" i="2"/>
  <c r="P2645" i="2"/>
  <c r="O2645" i="2"/>
  <c r="N2645" i="2"/>
  <c r="M2645" i="2"/>
  <c r="L2645" i="2"/>
  <c r="K2645" i="2"/>
  <c r="J2645" i="2"/>
  <c r="I2645" i="2"/>
  <c r="Y2644" i="2"/>
  <c r="X2644" i="2"/>
  <c r="W2644" i="2"/>
  <c r="V2644" i="2"/>
  <c r="U2644" i="2"/>
  <c r="T2644" i="2"/>
  <c r="S2644" i="2"/>
  <c r="R2644" i="2"/>
  <c r="Q2644" i="2"/>
  <c r="P2644" i="2"/>
  <c r="O2644" i="2"/>
  <c r="N2644" i="2"/>
  <c r="M2644" i="2"/>
  <c r="L2644" i="2"/>
  <c r="K2644" i="2"/>
  <c r="J2644" i="2"/>
  <c r="I2644" i="2"/>
  <c r="Y2643" i="2"/>
  <c r="X2643" i="2"/>
  <c r="W2643" i="2"/>
  <c r="V2643" i="2"/>
  <c r="U2643" i="2"/>
  <c r="T2643" i="2"/>
  <c r="S2643" i="2"/>
  <c r="R2643" i="2"/>
  <c r="Q2643" i="2"/>
  <c r="P2643" i="2"/>
  <c r="O2643" i="2"/>
  <c r="N2643" i="2"/>
  <c r="M2643" i="2"/>
  <c r="L2643" i="2"/>
  <c r="K2643" i="2"/>
  <c r="AO2643" i="2" s="1"/>
  <c r="J2643" i="2"/>
  <c r="I2643" i="2"/>
  <c r="Y2642" i="2"/>
  <c r="X2642" i="2"/>
  <c r="W2642" i="2"/>
  <c r="V2642" i="2"/>
  <c r="U2642" i="2"/>
  <c r="T2642" i="2"/>
  <c r="S2642" i="2"/>
  <c r="R2642" i="2"/>
  <c r="Q2642" i="2"/>
  <c r="P2642" i="2"/>
  <c r="AP2642" i="2" s="1"/>
  <c r="O2642" i="2"/>
  <c r="N2642" i="2"/>
  <c r="M2642" i="2"/>
  <c r="L2642" i="2"/>
  <c r="K2642" i="2"/>
  <c r="J2642" i="2"/>
  <c r="I2642" i="2"/>
  <c r="Y2641" i="2"/>
  <c r="X2641" i="2"/>
  <c r="W2641" i="2"/>
  <c r="V2641" i="2"/>
  <c r="U2641" i="2"/>
  <c r="AQ2641" i="2" s="1"/>
  <c r="T2641" i="2"/>
  <c r="S2641" i="2"/>
  <c r="R2641" i="2"/>
  <c r="Q2641" i="2"/>
  <c r="P2641" i="2"/>
  <c r="O2641" i="2"/>
  <c r="N2641" i="2"/>
  <c r="M2641" i="2"/>
  <c r="L2641" i="2"/>
  <c r="K2641" i="2"/>
  <c r="J2641" i="2"/>
  <c r="I2641" i="2"/>
  <c r="Y2640" i="2"/>
  <c r="X2640" i="2"/>
  <c r="W2640" i="2"/>
  <c r="V2640" i="2"/>
  <c r="U2640" i="2"/>
  <c r="T2640" i="2"/>
  <c r="S2640" i="2"/>
  <c r="R2640" i="2"/>
  <c r="Q2640" i="2"/>
  <c r="P2640" i="2"/>
  <c r="O2640" i="2"/>
  <c r="N2640" i="2"/>
  <c r="M2640" i="2"/>
  <c r="L2640" i="2"/>
  <c r="K2640" i="2"/>
  <c r="J2640" i="2"/>
  <c r="I2640" i="2"/>
  <c r="Y2639" i="2"/>
  <c r="X2639" i="2"/>
  <c r="W2639" i="2"/>
  <c r="V2639" i="2"/>
  <c r="U2639" i="2"/>
  <c r="T2639" i="2"/>
  <c r="S2639" i="2"/>
  <c r="R2639" i="2"/>
  <c r="Q2639" i="2"/>
  <c r="P2639" i="2"/>
  <c r="O2639" i="2"/>
  <c r="N2639" i="2"/>
  <c r="M2639" i="2"/>
  <c r="L2639" i="2"/>
  <c r="K2639" i="2"/>
  <c r="AO2639" i="2" s="1"/>
  <c r="J2639" i="2"/>
  <c r="I2639" i="2"/>
  <c r="Y2638" i="2"/>
  <c r="X2638" i="2"/>
  <c r="W2638" i="2"/>
  <c r="V2638" i="2"/>
  <c r="U2638" i="2"/>
  <c r="T2638" i="2"/>
  <c r="S2638" i="2"/>
  <c r="R2638" i="2"/>
  <c r="Q2638" i="2"/>
  <c r="P2638" i="2"/>
  <c r="AP2638" i="2" s="1"/>
  <c r="O2638" i="2"/>
  <c r="N2638" i="2"/>
  <c r="M2638" i="2"/>
  <c r="L2638" i="2"/>
  <c r="K2638" i="2"/>
  <c r="J2638" i="2"/>
  <c r="I2638" i="2"/>
  <c r="Y2637" i="2"/>
  <c r="X2637" i="2"/>
  <c r="W2637" i="2"/>
  <c r="V2637" i="2"/>
  <c r="U2637" i="2"/>
  <c r="AQ2637" i="2" s="1"/>
  <c r="T2637" i="2"/>
  <c r="S2637" i="2"/>
  <c r="R2637" i="2"/>
  <c r="Q2637" i="2"/>
  <c r="P2637" i="2"/>
  <c r="O2637" i="2"/>
  <c r="N2637" i="2"/>
  <c r="M2637" i="2"/>
  <c r="L2637" i="2"/>
  <c r="K2637" i="2"/>
  <c r="J2637" i="2"/>
  <c r="I2637" i="2"/>
  <c r="Y2636" i="2"/>
  <c r="X2636" i="2"/>
  <c r="W2636" i="2"/>
  <c r="V2636" i="2"/>
  <c r="U2636" i="2"/>
  <c r="T2636" i="2"/>
  <c r="S2636" i="2"/>
  <c r="R2636" i="2"/>
  <c r="Q2636" i="2"/>
  <c r="P2636" i="2"/>
  <c r="O2636" i="2"/>
  <c r="N2636" i="2"/>
  <c r="M2636" i="2"/>
  <c r="L2636" i="2"/>
  <c r="K2636" i="2"/>
  <c r="J2636" i="2"/>
  <c r="I2636" i="2"/>
  <c r="Y2635" i="2"/>
  <c r="X2635" i="2"/>
  <c r="W2635" i="2"/>
  <c r="V2635" i="2"/>
  <c r="U2635" i="2"/>
  <c r="T2635" i="2"/>
  <c r="S2635" i="2"/>
  <c r="R2635" i="2"/>
  <c r="Q2635" i="2"/>
  <c r="P2635" i="2"/>
  <c r="O2635" i="2"/>
  <c r="N2635" i="2"/>
  <c r="M2635" i="2"/>
  <c r="L2635" i="2"/>
  <c r="K2635" i="2"/>
  <c r="AO2635" i="2" s="1"/>
  <c r="J2635" i="2"/>
  <c r="I2635" i="2"/>
  <c r="Y2634" i="2"/>
  <c r="X2634" i="2"/>
  <c r="W2634" i="2"/>
  <c r="V2634" i="2"/>
  <c r="U2634" i="2"/>
  <c r="T2634" i="2"/>
  <c r="S2634" i="2"/>
  <c r="R2634" i="2"/>
  <c r="Q2634" i="2"/>
  <c r="P2634" i="2"/>
  <c r="AP2634" i="2" s="1"/>
  <c r="O2634" i="2"/>
  <c r="N2634" i="2"/>
  <c r="M2634" i="2"/>
  <c r="L2634" i="2"/>
  <c r="K2634" i="2"/>
  <c r="J2634" i="2"/>
  <c r="I2634" i="2"/>
  <c r="Y2633" i="2"/>
  <c r="X2633" i="2"/>
  <c r="W2633" i="2"/>
  <c r="V2633" i="2"/>
  <c r="U2633" i="2"/>
  <c r="AQ2633" i="2" s="1"/>
  <c r="T2633" i="2"/>
  <c r="S2633" i="2"/>
  <c r="R2633" i="2"/>
  <c r="Q2633" i="2"/>
  <c r="P2633" i="2"/>
  <c r="O2633" i="2"/>
  <c r="N2633" i="2"/>
  <c r="M2633" i="2"/>
  <c r="L2633" i="2"/>
  <c r="K2633" i="2"/>
  <c r="J2633" i="2"/>
  <c r="I2633" i="2"/>
  <c r="Y2632" i="2"/>
  <c r="X2632" i="2"/>
  <c r="W2632" i="2"/>
  <c r="V2632" i="2"/>
  <c r="U2632" i="2"/>
  <c r="T2632" i="2"/>
  <c r="S2632" i="2"/>
  <c r="R2632" i="2"/>
  <c r="Q2632" i="2"/>
  <c r="P2632" i="2"/>
  <c r="O2632" i="2"/>
  <c r="N2632" i="2"/>
  <c r="M2632" i="2"/>
  <c r="L2632" i="2"/>
  <c r="K2632" i="2"/>
  <c r="J2632" i="2"/>
  <c r="I2632" i="2"/>
  <c r="Y2631" i="2"/>
  <c r="X2631" i="2"/>
  <c r="W2631" i="2"/>
  <c r="V2631" i="2"/>
  <c r="U2631" i="2"/>
  <c r="T2631" i="2"/>
  <c r="S2631" i="2"/>
  <c r="R2631" i="2"/>
  <c r="Q2631" i="2"/>
  <c r="P2631" i="2"/>
  <c r="O2631" i="2"/>
  <c r="N2631" i="2"/>
  <c r="M2631" i="2"/>
  <c r="L2631" i="2"/>
  <c r="K2631" i="2"/>
  <c r="AO2631" i="2" s="1"/>
  <c r="J2631" i="2"/>
  <c r="I2631" i="2"/>
  <c r="Y2630" i="2"/>
  <c r="X2630" i="2"/>
  <c r="W2630" i="2"/>
  <c r="V2630" i="2"/>
  <c r="U2630" i="2"/>
  <c r="T2630" i="2"/>
  <c r="S2630" i="2"/>
  <c r="R2630" i="2"/>
  <c r="Q2630" i="2"/>
  <c r="P2630" i="2"/>
  <c r="AP2630" i="2" s="1"/>
  <c r="O2630" i="2"/>
  <c r="N2630" i="2"/>
  <c r="M2630" i="2"/>
  <c r="L2630" i="2"/>
  <c r="K2630" i="2"/>
  <c r="J2630" i="2"/>
  <c r="I2630" i="2"/>
  <c r="Y2629" i="2"/>
  <c r="X2629" i="2"/>
  <c r="W2629" i="2"/>
  <c r="V2629" i="2"/>
  <c r="U2629" i="2"/>
  <c r="AQ2629" i="2" s="1"/>
  <c r="T2629" i="2"/>
  <c r="S2629" i="2"/>
  <c r="R2629" i="2"/>
  <c r="Q2629" i="2"/>
  <c r="P2629" i="2"/>
  <c r="O2629" i="2"/>
  <c r="N2629" i="2"/>
  <c r="M2629" i="2"/>
  <c r="L2629" i="2"/>
  <c r="K2629" i="2"/>
  <c r="J2629" i="2"/>
  <c r="I2629" i="2"/>
  <c r="Y2628" i="2"/>
  <c r="X2628" i="2"/>
  <c r="W2628" i="2"/>
  <c r="V2628" i="2"/>
  <c r="U2628" i="2"/>
  <c r="T2628" i="2"/>
  <c r="S2628" i="2"/>
  <c r="R2628" i="2"/>
  <c r="Q2628" i="2"/>
  <c r="P2628" i="2"/>
  <c r="O2628" i="2"/>
  <c r="N2628" i="2"/>
  <c r="M2628" i="2"/>
  <c r="L2628" i="2"/>
  <c r="K2628" i="2"/>
  <c r="J2628" i="2"/>
  <c r="I2628" i="2"/>
  <c r="Y2627" i="2"/>
  <c r="X2627" i="2"/>
  <c r="W2627" i="2"/>
  <c r="V2627" i="2"/>
  <c r="U2627" i="2"/>
  <c r="T2627" i="2"/>
  <c r="S2627" i="2"/>
  <c r="R2627" i="2"/>
  <c r="Q2627" i="2"/>
  <c r="P2627" i="2"/>
  <c r="O2627" i="2"/>
  <c r="N2627" i="2"/>
  <c r="M2627" i="2"/>
  <c r="L2627" i="2"/>
  <c r="K2627" i="2"/>
  <c r="AO2627" i="2" s="1"/>
  <c r="J2627" i="2"/>
  <c r="I2627" i="2"/>
  <c r="Y2626" i="2"/>
  <c r="X2626" i="2"/>
  <c r="W2626" i="2"/>
  <c r="V2626" i="2"/>
  <c r="U2626" i="2"/>
  <c r="T2626" i="2"/>
  <c r="S2626" i="2"/>
  <c r="R2626" i="2"/>
  <c r="Q2626" i="2"/>
  <c r="P2626" i="2"/>
  <c r="AP2626" i="2" s="1"/>
  <c r="O2626" i="2"/>
  <c r="N2626" i="2"/>
  <c r="M2626" i="2"/>
  <c r="L2626" i="2"/>
  <c r="K2626" i="2"/>
  <c r="J2626" i="2"/>
  <c r="I2626" i="2"/>
  <c r="Y2625" i="2"/>
  <c r="X2625" i="2"/>
  <c r="W2625" i="2"/>
  <c r="V2625" i="2"/>
  <c r="U2625" i="2"/>
  <c r="AQ2625" i="2" s="1"/>
  <c r="T2625" i="2"/>
  <c r="S2625" i="2"/>
  <c r="R2625" i="2"/>
  <c r="Q2625" i="2"/>
  <c r="P2625" i="2"/>
  <c r="O2625" i="2"/>
  <c r="N2625" i="2"/>
  <c r="M2625" i="2"/>
  <c r="L2625" i="2"/>
  <c r="K2625" i="2"/>
  <c r="J2625" i="2"/>
  <c r="I2625" i="2"/>
  <c r="Y2624" i="2"/>
  <c r="X2624" i="2"/>
  <c r="W2624" i="2"/>
  <c r="V2624" i="2"/>
  <c r="U2624" i="2"/>
  <c r="T2624" i="2"/>
  <c r="S2624" i="2"/>
  <c r="R2624" i="2"/>
  <c r="Q2624" i="2"/>
  <c r="P2624" i="2"/>
  <c r="O2624" i="2"/>
  <c r="N2624" i="2"/>
  <c r="M2624" i="2"/>
  <c r="L2624" i="2"/>
  <c r="K2624" i="2"/>
  <c r="J2624" i="2"/>
  <c r="I2624" i="2"/>
  <c r="Y2623" i="2"/>
  <c r="X2623" i="2"/>
  <c r="W2623" i="2"/>
  <c r="V2623" i="2"/>
  <c r="U2623" i="2"/>
  <c r="T2623" i="2"/>
  <c r="S2623" i="2"/>
  <c r="R2623" i="2"/>
  <c r="Q2623" i="2"/>
  <c r="P2623" i="2"/>
  <c r="O2623" i="2"/>
  <c r="N2623" i="2"/>
  <c r="M2623" i="2"/>
  <c r="L2623" i="2"/>
  <c r="K2623" i="2"/>
  <c r="AO2623" i="2" s="1"/>
  <c r="J2623" i="2"/>
  <c r="I2623" i="2"/>
  <c r="Y2622" i="2"/>
  <c r="X2622" i="2"/>
  <c r="W2622" i="2"/>
  <c r="V2622" i="2"/>
  <c r="U2622" i="2"/>
  <c r="T2622" i="2"/>
  <c r="S2622" i="2"/>
  <c r="R2622" i="2"/>
  <c r="Q2622" i="2"/>
  <c r="P2622" i="2"/>
  <c r="AP2622" i="2" s="1"/>
  <c r="O2622" i="2"/>
  <c r="N2622" i="2"/>
  <c r="M2622" i="2"/>
  <c r="L2622" i="2"/>
  <c r="K2622" i="2"/>
  <c r="J2622" i="2"/>
  <c r="I2622" i="2"/>
  <c r="Y2621" i="2"/>
  <c r="X2621" i="2"/>
  <c r="W2621" i="2"/>
  <c r="V2621" i="2"/>
  <c r="U2621" i="2"/>
  <c r="AQ2621" i="2" s="1"/>
  <c r="T2621" i="2"/>
  <c r="S2621" i="2"/>
  <c r="R2621" i="2"/>
  <c r="Q2621" i="2"/>
  <c r="P2621" i="2"/>
  <c r="O2621" i="2"/>
  <c r="N2621" i="2"/>
  <c r="M2621" i="2"/>
  <c r="L2621" i="2"/>
  <c r="K2621" i="2"/>
  <c r="J2621" i="2"/>
  <c r="I2621" i="2"/>
  <c r="Y2620" i="2"/>
  <c r="X2620" i="2"/>
  <c r="W2620" i="2"/>
  <c r="V2620" i="2"/>
  <c r="U2620" i="2"/>
  <c r="T2620" i="2"/>
  <c r="S2620" i="2"/>
  <c r="R2620" i="2"/>
  <c r="Q2620" i="2"/>
  <c r="P2620" i="2"/>
  <c r="O2620" i="2"/>
  <c r="N2620" i="2"/>
  <c r="M2620" i="2"/>
  <c r="L2620" i="2"/>
  <c r="K2620" i="2"/>
  <c r="J2620" i="2"/>
  <c r="I2620" i="2"/>
  <c r="Y2619" i="2"/>
  <c r="X2619" i="2"/>
  <c r="W2619" i="2"/>
  <c r="V2619" i="2"/>
  <c r="U2619" i="2"/>
  <c r="T2619" i="2"/>
  <c r="S2619" i="2"/>
  <c r="R2619" i="2"/>
  <c r="Q2619" i="2"/>
  <c r="P2619" i="2"/>
  <c r="O2619" i="2"/>
  <c r="N2619" i="2"/>
  <c r="M2619" i="2"/>
  <c r="L2619" i="2"/>
  <c r="K2619" i="2"/>
  <c r="AO2619" i="2" s="1"/>
  <c r="J2619" i="2"/>
  <c r="I2619" i="2"/>
  <c r="Y2618" i="2"/>
  <c r="X2618" i="2"/>
  <c r="W2618" i="2"/>
  <c r="V2618" i="2"/>
  <c r="U2618" i="2"/>
  <c r="T2618" i="2"/>
  <c r="S2618" i="2"/>
  <c r="R2618" i="2"/>
  <c r="Q2618" i="2"/>
  <c r="P2618" i="2"/>
  <c r="AP2618" i="2" s="1"/>
  <c r="O2618" i="2"/>
  <c r="N2618" i="2"/>
  <c r="M2618" i="2"/>
  <c r="L2618" i="2"/>
  <c r="K2618" i="2"/>
  <c r="J2618" i="2"/>
  <c r="I2618" i="2"/>
  <c r="Y2617" i="2"/>
  <c r="X2617" i="2"/>
  <c r="W2617" i="2"/>
  <c r="V2617" i="2"/>
  <c r="U2617" i="2"/>
  <c r="AQ2617" i="2" s="1"/>
  <c r="T2617" i="2"/>
  <c r="S2617" i="2"/>
  <c r="R2617" i="2"/>
  <c r="Q2617" i="2"/>
  <c r="P2617" i="2"/>
  <c r="O2617" i="2"/>
  <c r="N2617" i="2"/>
  <c r="M2617" i="2"/>
  <c r="L2617" i="2"/>
  <c r="K2617" i="2"/>
  <c r="J2617" i="2"/>
  <c r="I2617" i="2"/>
  <c r="Y2616" i="2"/>
  <c r="X2616" i="2"/>
  <c r="W2616" i="2"/>
  <c r="V2616" i="2"/>
  <c r="U2616" i="2"/>
  <c r="T2616" i="2"/>
  <c r="S2616" i="2"/>
  <c r="R2616" i="2"/>
  <c r="Q2616" i="2"/>
  <c r="P2616" i="2"/>
  <c r="O2616" i="2"/>
  <c r="N2616" i="2"/>
  <c r="M2616" i="2"/>
  <c r="L2616" i="2"/>
  <c r="K2616" i="2"/>
  <c r="J2616" i="2"/>
  <c r="I2616" i="2"/>
  <c r="Y2615" i="2"/>
  <c r="X2615" i="2"/>
  <c r="W2615" i="2"/>
  <c r="V2615" i="2"/>
  <c r="U2615" i="2"/>
  <c r="T2615" i="2"/>
  <c r="S2615" i="2"/>
  <c r="R2615" i="2"/>
  <c r="Q2615" i="2"/>
  <c r="P2615" i="2"/>
  <c r="O2615" i="2"/>
  <c r="N2615" i="2"/>
  <c r="M2615" i="2"/>
  <c r="L2615" i="2"/>
  <c r="K2615" i="2"/>
  <c r="AO2615" i="2" s="1"/>
  <c r="J2615" i="2"/>
  <c r="I2615" i="2"/>
  <c r="Y2614" i="2"/>
  <c r="X2614" i="2"/>
  <c r="W2614" i="2"/>
  <c r="V2614" i="2"/>
  <c r="U2614" i="2"/>
  <c r="T2614" i="2"/>
  <c r="S2614" i="2"/>
  <c r="R2614" i="2"/>
  <c r="Q2614" i="2"/>
  <c r="P2614" i="2"/>
  <c r="AP2614" i="2" s="1"/>
  <c r="O2614" i="2"/>
  <c r="N2614" i="2"/>
  <c r="M2614" i="2"/>
  <c r="L2614" i="2"/>
  <c r="K2614" i="2"/>
  <c r="J2614" i="2"/>
  <c r="I2614" i="2"/>
  <c r="Y2613" i="2"/>
  <c r="X2613" i="2"/>
  <c r="W2613" i="2"/>
  <c r="V2613" i="2"/>
  <c r="U2613" i="2"/>
  <c r="AQ2613" i="2" s="1"/>
  <c r="T2613" i="2"/>
  <c r="S2613" i="2"/>
  <c r="R2613" i="2"/>
  <c r="Q2613" i="2"/>
  <c r="P2613" i="2"/>
  <c r="O2613" i="2"/>
  <c r="N2613" i="2"/>
  <c r="M2613" i="2"/>
  <c r="L2613" i="2"/>
  <c r="K2613" i="2"/>
  <c r="J2613" i="2"/>
  <c r="I2613" i="2"/>
  <c r="Y2612" i="2"/>
  <c r="X2612" i="2"/>
  <c r="W2612" i="2"/>
  <c r="V2612" i="2"/>
  <c r="U2612" i="2"/>
  <c r="T2612" i="2"/>
  <c r="S2612" i="2"/>
  <c r="R2612" i="2"/>
  <c r="Q2612" i="2"/>
  <c r="P2612" i="2"/>
  <c r="O2612" i="2"/>
  <c r="N2612" i="2"/>
  <c r="M2612" i="2"/>
  <c r="L2612" i="2"/>
  <c r="K2612" i="2"/>
  <c r="J2612" i="2"/>
  <c r="I2612" i="2"/>
  <c r="Y2611" i="2"/>
  <c r="X2611" i="2"/>
  <c r="W2611" i="2"/>
  <c r="V2611" i="2"/>
  <c r="U2611" i="2"/>
  <c r="T2611" i="2"/>
  <c r="S2611" i="2"/>
  <c r="R2611" i="2"/>
  <c r="Q2611" i="2"/>
  <c r="P2611" i="2"/>
  <c r="O2611" i="2"/>
  <c r="N2611" i="2"/>
  <c r="M2611" i="2"/>
  <c r="L2611" i="2"/>
  <c r="K2611" i="2"/>
  <c r="AO2611" i="2" s="1"/>
  <c r="J2611" i="2"/>
  <c r="I2611" i="2"/>
  <c r="Y2610" i="2"/>
  <c r="X2610" i="2"/>
  <c r="W2610" i="2"/>
  <c r="V2610" i="2"/>
  <c r="U2610" i="2"/>
  <c r="T2610" i="2"/>
  <c r="S2610" i="2"/>
  <c r="R2610" i="2"/>
  <c r="Q2610" i="2"/>
  <c r="P2610" i="2"/>
  <c r="AP2610" i="2" s="1"/>
  <c r="O2610" i="2"/>
  <c r="N2610" i="2"/>
  <c r="M2610" i="2"/>
  <c r="L2610" i="2"/>
  <c r="K2610" i="2"/>
  <c r="J2610" i="2"/>
  <c r="I2610" i="2"/>
  <c r="Y2609" i="2"/>
  <c r="X2609" i="2"/>
  <c r="W2609" i="2"/>
  <c r="V2609" i="2"/>
  <c r="U2609" i="2"/>
  <c r="AQ2609" i="2" s="1"/>
  <c r="T2609" i="2"/>
  <c r="S2609" i="2"/>
  <c r="R2609" i="2"/>
  <c r="Q2609" i="2"/>
  <c r="P2609" i="2"/>
  <c r="O2609" i="2"/>
  <c r="N2609" i="2"/>
  <c r="M2609" i="2"/>
  <c r="L2609" i="2"/>
  <c r="K2609" i="2"/>
  <c r="J2609" i="2"/>
  <c r="I2609" i="2"/>
  <c r="Y2608" i="2"/>
  <c r="X2608" i="2"/>
  <c r="W2608" i="2"/>
  <c r="V2608" i="2"/>
  <c r="U2608" i="2"/>
  <c r="T2608" i="2"/>
  <c r="S2608" i="2"/>
  <c r="R2608" i="2"/>
  <c r="Q2608" i="2"/>
  <c r="P2608" i="2"/>
  <c r="O2608" i="2"/>
  <c r="N2608" i="2"/>
  <c r="M2608" i="2"/>
  <c r="L2608" i="2"/>
  <c r="K2608" i="2"/>
  <c r="J2608" i="2"/>
  <c r="I2608" i="2"/>
  <c r="Y2607" i="2"/>
  <c r="X2607" i="2"/>
  <c r="W2607" i="2"/>
  <c r="V2607" i="2"/>
  <c r="U2607" i="2"/>
  <c r="T2607" i="2"/>
  <c r="S2607" i="2"/>
  <c r="R2607" i="2"/>
  <c r="Q2607" i="2"/>
  <c r="P2607" i="2"/>
  <c r="O2607" i="2"/>
  <c r="N2607" i="2"/>
  <c r="M2607" i="2"/>
  <c r="L2607" i="2"/>
  <c r="K2607" i="2"/>
  <c r="AO2607" i="2" s="1"/>
  <c r="J2607" i="2"/>
  <c r="I2607" i="2"/>
  <c r="Y2606" i="2"/>
  <c r="X2606" i="2"/>
  <c r="W2606" i="2"/>
  <c r="V2606" i="2"/>
  <c r="U2606" i="2"/>
  <c r="T2606" i="2"/>
  <c r="S2606" i="2"/>
  <c r="R2606" i="2"/>
  <c r="Q2606" i="2"/>
  <c r="P2606" i="2"/>
  <c r="AP2606" i="2" s="1"/>
  <c r="O2606" i="2"/>
  <c r="N2606" i="2"/>
  <c r="M2606" i="2"/>
  <c r="L2606" i="2"/>
  <c r="K2606" i="2"/>
  <c r="J2606" i="2"/>
  <c r="I2606" i="2"/>
  <c r="Y2605" i="2"/>
  <c r="X2605" i="2"/>
  <c r="W2605" i="2"/>
  <c r="V2605" i="2"/>
  <c r="U2605" i="2"/>
  <c r="AQ2605" i="2" s="1"/>
  <c r="T2605" i="2"/>
  <c r="S2605" i="2"/>
  <c r="R2605" i="2"/>
  <c r="Q2605" i="2"/>
  <c r="P2605" i="2"/>
  <c r="O2605" i="2"/>
  <c r="N2605" i="2"/>
  <c r="M2605" i="2"/>
  <c r="L2605" i="2"/>
  <c r="K2605" i="2"/>
  <c r="J2605" i="2"/>
  <c r="I2605" i="2"/>
  <c r="Y2604" i="2"/>
  <c r="X2604" i="2"/>
  <c r="W2604" i="2"/>
  <c r="V2604" i="2"/>
  <c r="U2604" i="2"/>
  <c r="T2604" i="2"/>
  <c r="S2604" i="2"/>
  <c r="R2604" i="2"/>
  <c r="Q2604" i="2"/>
  <c r="P2604" i="2"/>
  <c r="O2604" i="2"/>
  <c r="N2604" i="2"/>
  <c r="M2604" i="2"/>
  <c r="L2604" i="2"/>
  <c r="K2604" i="2"/>
  <c r="J2604" i="2"/>
  <c r="I2604" i="2"/>
  <c r="Y2603" i="2"/>
  <c r="X2603" i="2"/>
  <c r="W2603" i="2"/>
  <c r="V2603" i="2"/>
  <c r="U2603" i="2"/>
  <c r="T2603" i="2"/>
  <c r="S2603" i="2"/>
  <c r="R2603" i="2"/>
  <c r="Q2603" i="2"/>
  <c r="P2603" i="2"/>
  <c r="O2603" i="2"/>
  <c r="N2603" i="2"/>
  <c r="M2603" i="2"/>
  <c r="L2603" i="2"/>
  <c r="K2603" i="2"/>
  <c r="AO2603" i="2" s="1"/>
  <c r="J2603" i="2"/>
  <c r="I2603" i="2"/>
  <c r="Y2602" i="2"/>
  <c r="X2602" i="2"/>
  <c r="W2602" i="2"/>
  <c r="V2602" i="2"/>
  <c r="U2602" i="2"/>
  <c r="T2602" i="2"/>
  <c r="S2602" i="2"/>
  <c r="R2602" i="2"/>
  <c r="Q2602" i="2"/>
  <c r="P2602" i="2"/>
  <c r="AP2602" i="2" s="1"/>
  <c r="O2602" i="2"/>
  <c r="N2602" i="2"/>
  <c r="M2602" i="2"/>
  <c r="L2602" i="2"/>
  <c r="K2602" i="2"/>
  <c r="J2602" i="2"/>
  <c r="I2602" i="2"/>
  <c r="Y2601" i="2"/>
  <c r="X2601" i="2"/>
  <c r="W2601" i="2"/>
  <c r="V2601" i="2"/>
  <c r="U2601" i="2"/>
  <c r="AQ2601" i="2" s="1"/>
  <c r="T2601" i="2"/>
  <c r="S2601" i="2"/>
  <c r="R2601" i="2"/>
  <c r="Q2601" i="2"/>
  <c r="P2601" i="2"/>
  <c r="O2601" i="2"/>
  <c r="N2601" i="2"/>
  <c r="M2601" i="2"/>
  <c r="L2601" i="2"/>
  <c r="K2601" i="2"/>
  <c r="J2601" i="2"/>
  <c r="I2601" i="2"/>
  <c r="Y2600" i="2"/>
  <c r="X2600" i="2"/>
  <c r="W2600" i="2"/>
  <c r="V2600" i="2"/>
  <c r="U2600" i="2"/>
  <c r="T2600" i="2"/>
  <c r="S2600" i="2"/>
  <c r="R2600" i="2"/>
  <c r="Q2600" i="2"/>
  <c r="P2600" i="2"/>
  <c r="O2600" i="2"/>
  <c r="N2600" i="2"/>
  <c r="M2600" i="2"/>
  <c r="L2600" i="2"/>
  <c r="K2600" i="2"/>
  <c r="J2600" i="2"/>
  <c r="I2600" i="2"/>
  <c r="Y2599" i="2"/>
  <c r="X2599" i="2"/>
  <c r="W2599" i="2"/>
  <c r="V2599" i="2"/>
  <c r="U2599" i="2"/>
  <c r="T2599" i="2"/>
  <c r="S2599" i="2"/>
  <c r="R2599" i="2"/>
  <c r="Q2599" i="2"/>
  <c r="P2599" i="2"/>
  <c r="O2599" i="2"/>
  <c r="N2599" i="2"/>
  <c r="M2599" i="2"/>
  <c r="L2599" i="2"/>
  <c r="K2599" i="2"/>
  <c r="AO2599" i="2" s="1"/>
  <c r="J2599" i="2"/>
  <c r="I2599" i="2"/>
  <c r="Y2598" i="2"/>
  <c r="X2598" i="2"/>
  <c r="W2598" i="2"/>
  <c r="V2598" i="2"/>
  <c r="U2598" i="2"/>
  <c r="T2598" i="2"/>
  <c r="S2598" i="2"/>
  <c r="R2598" i="2"/>
  <c r="Q2598" i="2"/>
  <c r="P2598" i="2"/>
  <c r="AP2598" i="2" s="1"/>
  <c r="O2598" i="2"/>
  <c r="N2598" i="2"/>
  <c r="M2598" i="2"/>
  <c r="L2598" i="2"/>
  <c r="K2598" i="2"/>
  <c r="J2598" i="2"/>
  <c r="I2598" i="2"/>
  <c r="Y2597" i="2"/>
  <c r="X2597" i="2"/>
  <c r="W2597" i="2"/>
  <c r="V2597" i="2"/>
  <c r="U2597" i="2"/>
  <c r="AQ2597" i="2" s="1"/>
  <c r="T2597" i="2"/>
  <c r="S2597" i="2"/>
  <c r="R2597" i="2"/>
  <c r="Q2597" i="2"/>
  <c r="P2597" i="2"/>
  <c r="O2597" i="2"/>
  <c r="N2597" i="2"/>
  <c r="M2597" i="2"/>
  <c r="L2597" i="2"/>
  <c r="K2597" i="2"/>
  <c r="J2597" i="2"/>
  <c r="I2597" i="2"/>
  <c r="Y2596" i="2"/>
  <c r="X2596" i="2"/>
  <c r="W2596" i="2"/>
  <c r="V2596" i="2"/>
  <c r="U2596" i="2"/>
  <c r="T2596" i="2"/>
  <c r="S2596" i="2"/>
  <c r="R2596" i="2"/>
  <c r="Q2596" i="2"/>
  <c r="P2596" i="2"/>
  <c r="O2596" i="2"/>
  <c r="N2596" i="2"/>
  <c r="M2596" i="2"/>
  <c r="L2596" i="2"/>
  <c r="K2596" i="2"/>
  <c r="J2596" i="2"/>
  <c r="I2596" i="2"/>
  <c r="Y2595" i="2"/>
  <c r="X2595" i="2"/>
  <c r="W2595" i="2"/>
  <c r="V2595" i="2"/>
  <c r="U2595" i="2"/>
  <c r="T2595" i="2"/>
  <c r="S2595" i="2"/>
  <c r="R2595" i="2"/>
  <c r="Q2595" i="2"/>
  <c r="P2595" i="2"/>
  <c r="O2595" i="2"/>
  <c r="N2595" i="2"/>
  <c r="M2595" i="2"/>
  <c r="L2595" i="2"/>
  <c r="K2595" i="2"/>
  <c r="AO2595" i="2" s="1"/>
  <c r="J2595" i="2"/>
  <c r="I2595" i="2"/>
  <c r="Y2594" i="2"/>
  <c r="X2594" i="2"/>
  <c r="W2594" i="2"/>
  <c r="V2594" i="2"/>
  <c r="U2594" i="2"/>
  <c r="T2594" i="2"/>
  <c r="S2594" i="2"/>
  <c r="R2594" i="2"/>
  <c r="Q2594" i="2"/>
  <c r="P2594" i="2"/>
  <c r="AP2594" i="2" s="1"/>
  <c r="O2594" i="2"/>
  <c r="N2594" i="2"/>
  <c r="M2594" i="2"/>
  <c r="L2594" i="2"/>
  <c r="K2594" i="2"/>
  <c r="J2594" i="2"/>
  <c r="I2594" i="2"/>
  <c r="Y2593" i="2"/>
  <c r="X2593" i="2"/>
  <c r="W2593" i="2"/>
  <c r="V2593" i="2"/>
  <c r="U2593" i="2"/>
  <c r="AQ2593" i="2" s="1"/>
  <c r="T2593" i="2"/>
  <c r="S2593" i="2"/>
  <c r="R2593" i="2"/>
  <c r="Q2593" i="2"/>
  <c r="P2593" i="2"/>
  <c r="O2593" i="2"/>
  <c r="N2593" i="2"/>
  <c r="M2593" i="2"/>
  <c r="L2593" i="2"/>
  <c r="K2593" i="2"/>
  <c r="J2593" i="2"/>
  <c r="I2593" i="2"/>
  <c r="Y2592" i="2"/>
  <c r="X2592" i="2"/>
  <c r="W2592" i="2"/>
  <c r="V2592" i="2"/>
  <c r="U2592" i="2"/>
  <c r="T2592" i="2"/>
  <c r="S2592" i="2"/>
  <c r="R2592" i="2"/>
  <c r="Q2592" i="2"/>
  <c r="P2592" i="2"/>
  <c r="O2592" i="2"/>
  <c r="N2592" i="2"/>
  <c r="M2592" i="2"/>
  <c r="L2592" i="2"/>
  <c r="K2592" i="2"/>
  <c r="J2592" i="2"/>
  <c r="I2592" i="2"/>
  <c r="Y2591" i="2"/>
  <c r="X2591" i="2"/>
  <c r="W2591" i="2"/>
  <c r="V2591" i="2"/>
  <c r="U2591" i="2"/>
  <c r="T2591" i="2"/>
  <c r="S2591" i="2"/>
  <c r="R2591" i="2"/>
  <c r="Q2591" i="2"/>
  <c r="P2591" i="2"/>
  <c r="O2591" i="2"/>
  <c r="N2591" i="2"/>
  <c r="M2591" i="2"/>
  <c r="L2591" i="2"/>
  <c r="K2591" i="2"/>
  <c r="AO2591" i="2" s="1"/>
  <c r="J2591" i="2"/>
  <c r="I2591" i="2"/>
  <c r="Y2590" i="2"/>
  <c r="X2590" i="2"/>
  <c r="W2590" i="2"/>
  <c r="V2590" i="2"/>
  <c r="U2590" i="2"/>
  <c r="T2590" i="2"/>
  <c r="S2590" i="2"/>
  <c r="R2590" i="2"/>
  <c r="Q2590" i="2"/>
  <c r="P2590" i="2"/>
  <c r="AP2590" i="2" s="1"/>
  <c r="O2590" i="2"/>
  <c r="N2590" i="2"/>
  <c r="M2590" i="2"/>
  <c r="L2590" i="2"/>
  <c r="K2590" i="2"/>
  <c r="J2590" i="2"/>
  <c r="I2590" i="2"/>
  <c r="Y2589" i="2"/>
  <c r="X2589" i="2"/>
  <c r="W2589" i="2"/>
  <c r="V2589" i="2"/>
  <c r="U2589" i="2"/>
  <c r="AQ2589" i="2" s="1"/>
  <c r="T2589" i="2"/>
  <c r="S2589" i="2"/>
  <c r="R2589" i="2"/>
  <c r="Q2589" i="2"/>
  <c r="P2589" i="2"/>
  <c r="O2589" i="2"/>
  <c r="N2589" i="2"/>
  <c r="M2589" i="2"/>
  <c r="L2589" i="2"/>
  <c r="K2589" i="2"/>
  <c r="J2589" i="2"/>
  <c r="I2589" i="2"/>
  <c r="Y2588" i="2"/>
  <c r="X2588" i="2"/>
  <c r="W2588" i="2"/>
  <c r="V2588" i="2"/>
  <c r="U2588" i="2"/>
  <c r="T2588" i="2"/>
  <c r="S2588" i="2"/>
  <c r="R2588" i="2"/>
  <c r="Q2588" i="2"/>
  <c r="P2588" i="2"/>
  <c r="O2588" i="2"/>
  <c r="N2588" i="2"/>
  <c r="AC2588" i="2" s="1"/>
  <c r="M2588" i="2"/>
  <c r="L2588" i="2"/>
  <c r="K2588" i="2"/>
  <c r="J2588" i="2"/>
  <c r="I2588" i="2"/>
  <c r="Y2587" i="2"/>
  <c r="X2587" i="2"/>
  <c r="W2587" i="2"/>
  <c r="V2587" i="2"/>
  <c r="U2587" i="2"/>
  <c r="T2587" i="2"/>
  <c r="S2587" i="2"/>
  <c r="R2587" i="2"/>
  <c r="Q2587" i="2"/>
  <c r="P2587" i="2"/>
  <c r="O2587" i="2"/>
  <c r="N2587" i="2"/>
  <c r="M2587" i="2"/>
  <c r="L2587" i="2"/>
  <c r="K2587" i="2"/>
  <c r="J2587" i="2"/>
  <c r="I2587" i="2"/>
  <c r="Y2586" i="2"/>
  <c r="X2586" i="2"/>
  <c r="W2586" i="2"/>
  <c r="V2586" i="2"/>
  <c r="U2586" i="2"/>
  <c r="T2586" i="2"/>
  <c r="S2586" i="2"/>
  <c r="R2586" i="2"/>
  <c r="Q2586" i="2"/>
  <c r="P2586" i="2"/>
  <c r="O2586" i="2"/>
  <c r="N2586" i="2"/>
  <c r="M2586" i="2"/>
  <c r="L2586" i="2"/>
  <c r="AF2586" i="2" s="1"/>
  <c r="K2586" i="2"/>
  <c r="J2586" i="2"/>
  <c r="I2586" i="2"/>
  <c r="AQ2585" i="2"/>
  <c r="Y2585" i="2"/>
  <c r="X2585" i="2"/>
  <c r="W2585" i="2"/>
  <c r="V2585" i="2"/>
  <c r="U2585" i="2"/>
  <c r="T2585" i="2"/>
  <c r="S2585" i="2"/>
  <c r="R2585" i="2"/>
  <c r="Q2585" i="2"/>
  <c r="P2585" i="2"/>
  <c r="O2585" i="2"/>
  <c r="N2585" i="2"/>
  <c r="M2585" i="2"/>
  <c r="L2585" i="2"/>
  <c r="AA2585" i="2" s="1"/>
  <c r="K2585" i="2"/>
  <c r="J2585" i="2"/>
  <c r="I2585" i="2"/>
  <c r="Y2584" i="2"/>
  <c r="X2584" i="2"/>
  <c r="W2584" i="2"/>
  <c r="V2584" i="2"/>
  <c r="U2584" i="2"/>
  <c r="T2584" i="2"/>
  <c r="S2584" i="2"/>
  <c r="R2584" i="2"/>
  <c r="Q2584" i="2"/>
  <c r="P2584" i="2"/>
  <c r="O2584" i="2"/>
  <c r="N2584" i="2"/>
  <c r="AC2584" i="2" s="1"/>
  <c r="M2584" i="2"/>
  <c r="L2584" i="2"/>
  <c r="K2584" i="2"/>
  <c r="J2584" i="2"/>
  <c r="I2584" i="2"/>
  <c r="Y2583" i="2"/>
  <c r="X2583" i="2"/>
  <c r="W2583" i="2"/>
  <c r="V2583" i="2"/>
  <c r="U2583" i="2"/>
  <c r="T2583" i="2"/>
  <c r="S2583" i="2"/>
  <c r="R2583" i="2"/>
  <c r="Q2583" i="2"/>
  <c r="P2583" i="2"/>
  <c r="O2583" i="2"/>
  <c r="N2583" i="2"/>
  <c r="M2583" i="2"/>
  <c r="L2583" i="2"/>
  <c r="K2583" i="2"/>
  <c r="J2583" i="2"/>
  <c r="I2583" i="2"/>
  <c r="Y2582" i="2"/>
  <c r="X2582" i="2"/>
  <c r="W2582" i="2"/>
  <c r="V2582" i="2"/>
  <c r="U2582" i="2"/>
  <c r="T2582" i="2"/>
  <c r="S2582" i="2"/>
  <c r="R2582" i="2"/>
  <c r="Q2582" i="2"/>
  <c r="P2582" i="2"/>
  <c r="O2582" i="2"/>
  <c r="N2582" i="2"/>
  <c r="M2582" i="2"/>
  <c r="AB2582" i="2" s="1"/>
  <c r="L2582" i="2"/>
  <c r="K2582" i="2"/>
  <c r="J2582" i="2"/>
  <c r="I2582" i="2"/>
  <c r="Y2581" i="2"/>
  <c r="X2581" i="2"/>
  <c r="AM2581" i="2" s="1"/>
  <c r="W2581" i="2"/>
  <c r="V2581" i="2"/>
  <c r="U2581" i="2"/>
  <c r="T2581" i="2"/>
  <c r="AI2581" i="2" s="1"/>
  <c r="S2581" i="2"/>
  <c r="R2581" i="2"/>
  <c r="AP2581" i="2" s="1"/>
  <c r="Q2581" i="2"/>
  <c r="P2581" i="2"/>
  <c r="O2581" i="2"/>
  <c r="N2581" i="2"/>
  <c r="AC2581" i="2" s="1"/>
  <c r="M2581" i="2"/>
  <c r="L2581" i="2"/>
  <c r="K2581" i="2"/>
  <c r="J2581" i="2"/>
  <c r="I2581" i="2"/>
  <c r="Y2580" i="2"/>
  <c r="X2580" i="2"/>
  <c r="W2580" i="2"/>
  <c r="V2580" i="2"/>
  <c r="U2580" i="2"/>
  <c r="T2580" i="2"/>
  <c r="S2580" i="2"/>
  <c r="R2580" i="2"/>
  <c r="Q2580" i="2"/>
  <c r="P2580" i="2"/>
  <c r="O2580" i="2"/>
  <c r="N2580" i="2"/>
  <c r="M2580" i="2"/>
  <c r="L2580" i="2"/>
  <c r="K2580" i="2"/>
  <c r="J2580" i="2"/>
  <c r="I2580" i="2"/>
  <c r="Y2579" i="2"/>
  <c r="X2579" i="2"/>
  <c r="W2579" i="2"/>
  <c r="V2579" i="2"/>
  <c r="U2579" i="2"/>
  <c r="T2579" i="2"/>
  <c r="S2579" i="2"/>
  <c r="R2579" i="2"/>
  <c r="AG2579" i="2" s="1"/>
  <c r="Q2579" i="2"/>
  <c r="P2579" i="2"/>
  <c r="O2579" i="2"/>
  <c r="N2579" i="2"/>
  <c r="M2579" i="2"/>
  <c r="AB2579" i="2" s="1"/>
  <c r="L2579" i="2"/>
  <c r="K2579" i="2"/>
  <c r="J2579" i="2"/>
  <c r="I2579" i="2"/>
  <c r="Y2578" i="2"/>
  <c r="X2578" i="2"/>
  <c r="W2578" i="2"/>
  <c r="V2578" i="2"/>
  <c r="U2578" i="2"/>
  <c r="T2578" i="2"/>
  <c r="S2578" i="2"/>
  <c r="R2578" i="2"/>
  <c r="Q2578" i="2"/>
  <c r="P2578" i="2"/>
  <c r="O2578" i="2"/>
  <c r="N2578" i="2"/>
  <c r="M2578" i="2"/>
  <c r="L2578" i="2"/>
  <c r="K2578" i="2"/>
  <c r="J2578" i="2"/>
  <c r="I2578" i="2"/>
  <c r="Y2577" i="2"/>
  <c r="X2577" i="2"/>
  <c r="W2577" i="2"/>
  <c r="V2577" i="2"/>
  <c r="U2577" i="2"/>
  <c r="T2577" i="2"/>
  <c r="S2577" i="2"/>
  <c r="R2577" i="2"/>
  <c r="Q2577" i="2"/>
  <c r="P2577" i="2"/>
  <c r="O2577" i="2"/>
  <c r="N2577" i="2"/>
  <c r="M2577" i="2"/>
  <c r="L2577" i="2"/>
  <c r="K2577" i="2"/>
  <c r="J2577" i="2"/>
  <c r="I2577" i="2"/>
  <c r="AL2576" i="2"/>
  <c r="Y2576" i="2"/>
  <c r="X2576" i="2"/>
  <c r="W2576" i="2"/>
  <c r="V2576" i="2"/>
  <c r="U2576" i="2"/>
  <c r="T2576" i="2"/>
  <c r="S2576" i="2"/>
  <c r="R2576" i="2"/>
  <c r="Q2576" i="2"/>
  <c r="P2576" i="2"/>
  <c r="O2576" i="2"/>
  <c r="N2576" i="2"/>
  <c r="M2576" i="2"/>
  <c r="L2576" i="2"/>
  <c r="K2576" i="2"/>
  <c r="J2576" i="2"/>
  <c r="I2576" i="2"/>
  <c r="Y2575" i="2"/>
  <c r="X2575" i="2"/>
  <c r="W2575" i="2"/>
  <c r="V2575" i="2"/>
  <c r="U2575" i="2"/>
  <c r="T2575" i="2"/>
  <c r="S2575" i="2"/>
  <c r="R2575" i="2"/>
  <c r="Q2575" i="2"/>
  <c r="P2575" i="2"/>
  <c r="O2575" i="2"/>
  <c r="N2575" i="2"/>
  <c r="M2575" i="2"/>
  <c r="L2575" i="2"/>
  <c r="K2575" i="2"/>
  <c r="J2575" i="2"/>
  <c r="I2575" i="2"/>
  <c r="Y2574" i="2"/>
  <c r="X2574" i="2"/>
  <c r="W2574" i="2"/>
  <c r="V2574" i="2"/>
  <c r="U2574" i="2"/>
  <c r="T2574" i="2"/>
  <c r="S2574" i="2"/>
  <c r="R2574" i="2"/>
  <c r="Q2574" i="2"/>
  <c r="P2574" i="2"/>
  <c r="O2574" i="2"/>
  <c r="N2574" i="2"/>
  <c r="M2574" i="2"/>
  <c r="L2574" i="2"/>
  <c r="K2574" i="2"/>
  <c r="J2574" i="2"/>
  <c r="I2574" i="2"/>
  <c r="Y2573" i="2"/>
  <c r="X2573" i="2"/>
  <c r="W2573" i="2"/>
  <c r="V2573" i="2"/>
  <c r="AQ2573" i="2" s="1"/>
  <c r="U2573" i="2"/>
  <c r="T2573" i="2"/>
  <c r="S2573" i="2"/>
  <c r="R2573" i="2"/>
  <c r="Q2573" i="2"/>
  <c r="P2573" i="2"/>
  <c r="O2573" i="2"/>
  <c r="N2573" i="2"/>
  <c r="AC2573" i="2" s="1"/>
  <c r="M2573" i="2"/>
  <c r="L2573" i="2"/>
  <c r="K2573" i="2"/>
  <c r="J2573" i="2"/>
  <c r="I2573" i="2"/>
  <c r="Y2572" i="2"/>
  <c r="X2572" i="2"/>
  <c r="W2572" i="2"/>
  <c r="AL2572" i="2" s="1"/>
  <c r="V2572" i="2"/>
  <c r="U2572" i="2"/>
  <c r="T2572" i="2"/>
  <c r="S2572" i="2"/>
  <c r="R2572" i="2"/>
  <c r="Q2572" i="2"/>
  <c r="P2572" i="2"/>
  <c r="O2572" i="2"/>
  <c r="AD2572" i="2" s="1"/>
  <c r="N2572" i="2"/>
  <c r="M2572" i="2"/>
  <c r="L2572" i="2"/>
  <c r="K2572" i="2"/>
  <c r="J2572" i="2"/>
  <c r="I2572" i="2"/>
  <c r="Y2571" i="2"/>
  <c r="X2571" i="2"/>
  <c r="W2571" i="2"/>
  <c r="V2571" i="2"/>
  <c r="U2571" i="2"/>
  <c r="AQ2571" i="2" s="1"/>
  <c r="T2571" i="2"/>
  <c r="S2571" i="2"/>
  <c r="R2571" i="2"/>
  <c r="Q2571" i="2"/>
  <c r="P2571" i="2"/>
  <c r="O2571" i="2"/>
  <c r="N2571" i="2"/>
  <c r="M2571" i="2"/>
  <c r="AO2571" i="2" s="1"/>
  <c r="L2571" i="2"/>
  <c r="K2571" i="2"/>
  <c r="J2571" i="2"/>
  <c r="I2571" i="2"/>
  <c r="Y2570" i="2"/>
  <c r="X2570" i="2"/>
  <c r="W2570" i="2"/>
  <c r="V2570" i="2"/>
  <c r="U2570" i="2"/>
  <c r="T2570" i="2"/>
  <c r="S2570" i="2"/>
  <c r="R2570" i="2"/>
  <c r="Q2570" i="2"/>
  <c r="P2570" i="2"/>
  <c r="O2570" i="2"/>
  <c r="N2570" i="2"/>
  <c r="M2570" i="2"/>
  <c r="L2570" i="2"/>
  <c r="K2570" i="2"/>
  <c r="J2570" i="2"/>
  <c r="I2570" i="2"/>
  <c r="Y2569" i="2"/>
  <c r="X2569" i="2"/>
  <c r="W2569" i="2"/>
  <c r="V2569" i="2"/>
  <c r="U2569" i="2"/>
  <c r="T2569" i="2"/>
  <c r="S2569" i="2"/>
  <c r="R2569" i="2"/>
  <c r="Q2569" i="2"/>
  <c r="P2569" i="2"/>
  <c r="O2569" i="2"/>
  <c r="N2569" i="2"/>
  <c r="M2569" i="2"/>
  <c r="L2569" i="2"/>
  <c r="K2569" i="2"/>
  <c r="J2569" i="2"/>
  <c r="I2569" i="2"/>
  <c r="Y2568" i="2"/>
  <c r="X2568" i="2"/>
  <c r="W2568" i="2"/>
  <c r="AL2568" i="2" s="1"/>
  <c r="V2568" i="2"/>
  <c r="U2568" i="2"/>
  <c r="T2568" i="2"/>
  <c r="S2568" i="2"/>
  <c r="R2568" i="2"/>
  <c r="AP2568" i="2" s="1"/>
  <c r="Q2568" i="2"/>
  <c r="P2568" i="2"/>
  <c r="O2568" i="2"/>
  <c r="AD2568" i="2" s="1"/>
  <c r="N2568" i="2"/>
  <c r="AC2568" i="2" s="1"/>
  <c r="M2568" i="2"/>
  <c r="L2568" i="2"/>
  <c r="K2568" i="2"/>
  <c r="J2568" i="2"/>
  <c r="I2568" i="2"/>
  <c r="Y2567" i="2"/>
  <c r="X2567" i="2"/>
  <c r="W2567" i="2"/>
  <c r="V2567" i="2"/>
  <c r="U2567" i="2"/>
  <c r="T2567" i="2"/>
  <c r="S2567" i="2"/>
  <c r="R2567" i="2"/>
  <c r="Q2567" i="2"/>
  <c r="P2567" i="2"/>
  <c r="O2567" i="2"/>
  <c r="N2567" i="2"/>
  <c r="M2567" i="2"/>
  <c r="L2567" i="2"/>
  <c r="K2567" i="2"/>
  <c r="J2567" i="2"/>
  <c r="I2567" i="2"/>
  <c r="Y2566" i="2"/>
  <c r="X2566" i="2"/>
  <c r="W2566" i="2"/>
  <c r="V2566" i="2"/>
  <c r="U2566" i="2"/>
  <c r="T2566" i="2"/>
  <c r="S2566" i="2"/>
  <c r="R2566" i="2"/>
  <c r="Q2566" i="2"/>
  <c r="P2566" i="2"/>
  <c r="O2566" i="2"/>
  <c r="N2566" i="2"/>
  <c r="M2566" i="2"/>
  <c r="L2566" i="2"/>
  <c r="AA2566" i="2" s="1"/>
  <c r="K2566" i="2"/>
  <c r="J2566" i="2"/>
  <c r="I2566" i="2"/>
  <c r="Y2565" i="2"/>
  <c r="X2565" i="2"/>
  <c r="W2565" i="2"/>
  <c r="V2565" i="2"/>
  <c r="U2565" i="2"/>
  <c r="T2565" i="2"/>
  <c r="S2565" i="2"/>
  <c r="R2565" i="2"/>
  <c r="Q2565" i="2"/>
  <c r="P2565" i="2"/>
  <c r="O2565" i="2"/>
  <c r="N2565" i="2"/>
  <c r="M2565" i="2"/>
  <c r="L2565" i="2"/>
  <c r="K2565" i="2"/>
  <c r="J2565" i="2"/>
  <c r="I2565" i="2"/>
  <c r="Y2564" i="2"/>
  <c r="X2564" i="2"/>
  <c r="W2564" i="2"/>
  <c r="V2564" i="2"/>
  <c r="U2564" i="2"/>
  <c r="T2564" i="2"/>
  <c r="S2564" i="2"/>
  <c r="R2564" i="2"/>
  <c r="Q2564" i="2"/>
  <c r="P2564" i="2"/>
  <c r="O2564" i="2"/>
  <c r="N2564" i="2"/>
  <c r="AC2564" i="2" s="1"/>
  <c r="M2564" i="2"/>
  <c r="L2564" i="2"/>
  <c r="K2564" i="2"/>
  <c r="J2564" i="2"/>
  <c r="I2564" i="2"/>
  <c r="Y2563" i="2"/>
  <c r="X2563" i="2"/>
  <c r="W2563" i="2"/>
  <c r="V2563" i="2"/>
  <c r="U2563" i="2"/>
  <c r="T2563" i="2"/>
  <c r="S2563" i="2"/>
  <c r="R2563" i="2"/>
  <c r="Q2563" i="2"/>
  <c r="P2563" i="2"/>
  <c r="O2563" i="2"/>
  <c r="N2563" i="2"/>
  <c r="M2563" i="2"/>
  <c r="L2563" i="2"/>
  <c r="K2563" i="2"/>
  <c r="AG2563" i="2" s="1"/>
  <c r="J2563" i="2"/>
  <c r="I2563" i="2"/>
  <c r="Y2562" i="2"/>
  <c r="X2562" i="2"/>
  <c r="W2562" i="2"/>
  <c r="V2562" i="2"/>
  <c r="U2562" i="2"/>
  <c r="T2562" i="2"/>
  <c r="S2562" i="2"/>
  <c r="R2562" i="2"/>
  <c r="Q2562" i="2"/>
  <c r="P2562" i="2"/>
  <c r="O2562" i="2"/>
  <c r="N2562" i="2"/>
  <c r="M2562" i="2"/>
  <c r="L2562" i="2"/>
  <c r="K2562" i="2"/>
  <c r="J2562" i="2"/>
  <c r="I2562" i="2"/>
  <c r="Y2561" i="2"/>
  <c r="X2561" i="2"/>
  <c r="W2561" i="2"/>
  <c r="V2561" i="2"/>
  <c r="U2561" i="2"/>
  <c r="T2561" i="2"/>
  <c r="S2561" i="2"/>
  <c r="R2561" i="2"/>
  <c r="Q2561" i="2"/>
  <c r="P2561" i="2"/>
  <c r="O2561" i="2"/>
  <c r="N2561" i="2"/>
  <c r="M2561" i="2"/>
  <c r="L2561" i="2"/>
  <c r="K2561" i="2"/>
  <c r="J2561" i="2"/>
  <c r="I2561" i="2"/>
  <c r="Y2560" i="2"/>
  <c r="X2560" i="2"/>
  <c r="W2560" i="2"/>
  <c r="V2560" i="2"/>
  <c r="U2560" i="2"/>
  <c r="T2560" i="2"/>
  <c r="S2560" i="2"/>
  <c r="R2560" i="2"/>
  <c r="Q2560" i="2"/>
  <c r="P2560" i="2"/>
  <c r="O2560" i="2"/>
  <c r="N2560" i="2"/>
  <c r="M2560" i="2"/>
  <c r="L2560" i="2"/>
  <c r="K2560" i="2"/>
  <c r="J2560" i="2"/>
  <c r="I2560" i="2"/>
  <c r="Y2559" i="2"/>
  <c r="X2559" i="2"/>
  <c r="W2559" i="2"/>
  <c r="V2559" i="2"/>
  <c r="U2559" i="2"/>
  <c r="T2559" i="2"/>
  <c r="S2559" i="2"/>
  <c r="R2559" i="2"/>
  <c r="Q2559" i="2"/>
  <c r="P2559" i="2"/>
  <c r="O2559" i="2"/>
  <c r="N2559" i="2"/>
  <c r="M2559" i="2"/>
  <c r="L2559" i="2"/>
  <c r="K2559" i="2"/>
  <c r="J2559" i="2"/>
  <c r="I2559" i="2"/>
  <c r="Y2558" i="2"/>
  <c r="X2558" i="2"/>
  <c r="W2558" i="2"/>
  <c r="V2558" i="2"/>
  <c r="U2558" i="2"/>
  <c r="T2558" i="2"/>
  <c r="S2558" i="2"/>
  <c r="R2558" i="2"/>
  <c r="Q2558" i="2"/>
  <c r="P2558" i="2"/>
  <c r="AP2558" i="2" s="1"/>
  <c r="O2558" i="2"/>
  <c r="N2558" i="2"/>
  <c r="M2558" i="2"/>
  <c r="L2558" i="2"/>
  <c r="K2558" i="2"/>
  <c r="J2558" i="2"/>
  <c r="I2558" i="2"/>
  <c r="Y2557" i="2"/>
  <c r="X2557" i="2"/>
  <c r="W2557" i="2"/>
  <c r="V2557" i="2"/>
  <c r="U2557" i="2"/>
  <c r="T2557" i="2"/>
  <c r="S2557" i="2"/>
  <c r="R2557" i="2"/>
  <c r="Q2557" i="2"/>
  <c r="P2557" i="2"/>
  <c r="O2557" i="2"/>
  <c r="N2557" i="2"/>
  <c r="M2557" i="2"/>
  <c r="L2557" i="2"/>
  <c r="K2557" i="2"/>
  <c r="J2557" i="2"/>
  <c r="I2557" i="2"/>
  <c r="Y2556" i="2"/>
  <c r="X2556" i="2"/>
  <c r="W2556" i="2"/>
  <c r="V2556" i="2"/>
  <c r="U2556" i="2"/>
  <c r="T2556" i="2"/>
  <c r="S2556" i="2"/>
  <c r="R2556" i="2"/>
  <c r="Q2556" i="2"/>
  <c r="P2556" i="2"/>
  <c r="O2556" i="2"/>
  <c r="N2556" i="2"/>
  <c r="M2556" i="2"/>
  <c r="L2556" i="2"/>
  <c r="K2556" i="2"/>
  <c r="J2556" i="2"/>
  <c r="I2556" i="2"/>
  <c r="Y2555" i="2"/>
  <c r="X2555" i="2"/>
  <c r="W2555" i="2"/>
  <c r="V2555" i="2"/>
  <c r="U2555" i="2"/>
  <c r="T2555" i="2"/>
  <c r="S2555" i="2"/>
  <c r="R2555" i="2"/>
  <c r="Q2555" i="2"/>
  <c r="P2555" i="2"/>
  <c r="O2555" i="2"/>
  <c r="N2555" i="2"/>
  <c r="M2555" i="2"/>
  <c r="L2555" i="2"/>
  <c r="K2555" i="2"/>
  <c r="J2555" i="2"/>
  <c r="I2555" i="2"/>
  <c r="Y2554" i="2"/>
  <c r="X2554" i="2"/>
  <c r="W2554" i="2"/>
  <c r="V2554" i="2"/>
  <c r="U2554" i="2"/>
  <c r="T2554" i="2"/>
  <c r="S2554" i="2"/>
  <c r="R2554" i="2"/>
  <c r="Q2554" i="2"/>
  <c r="P2554" i="2"/>
  <c r="AP2554" i="2" s="1"/>
  <c r="O2554" i="2"/>
  <c r="N2554" i="2"/>
  <c r="M2554" i="2"/>
  <c r="L2554" i="2"/>
  <c r="K2554" i="2"/>
  <c r="J2554" i="2"/>
  <c r="I2554" i="2"/>
  <c r="Y2553" i="2"/>
  <c r="X2553" i="2"/>
  <c r="W2553" i="2"/>
  <c r="V2553" i="2"/>
  <c r="U2553" i="2"/>
  <c r="T2553" i="2"/>
  <c r="S2553" i="2"/>
  <c r="R2553" i="2"/>
  <c r="Q2553" i="2"/>
  <c r="P2553" i="2"/>
  <c r="O2553" i="2"/>
  <c r="N2553" i="2"/>
  <c r="M2553" i="2"/>
  <c r="L2553" i="2"/>
  <c r="K2553" i="2"/>
  <c r="J2553" i="2"/>
  <c r="I2553" i="2"/>
  <c r="Y2552" i="2"/>
  <c r="X2552" i="2"/>
  <c r="W2552" i="2"/>
  <c r="V2552" i="2"/>
  <c r="U2552" i="2"/>
  <c r="T2552" i="2"/>
  <c r="S2552" i="2"/>
  <c r="R2552" i="2"/>
  <c r="Q2552" i="2"/>
  <c r="P2552" i="2"/>
  <c r="O2552" i="2"/>
  <c r="N2552" i="2"/>
  <c r="M2552" i="2"/>
  <c r="L2552" i="2"/>
  <c r="K2552" i="2"/>
  <c r="J2552" i="2"/>
  <c r="I2552" i="2"/>
  <c r="Y2551" i="2"/>
  <c r="X2551" i="2"/>
  <c r="W2551" i="2"/>
  <c r="V2551" i="2"/>
  <c r="U2551" i="2"/>
  <c r="T2551" i="2"/>
  <c r="S2551" i="2"/>
  <c r="R2551" i="2"/>
  <c r="Q2551" i="2"/>
  <c r="P2551" i="2"/>
  <c r="O2551" i="2"/>
  <c r="N2551" i="2"/>
  <c r="M2551" i="2"/>
  <c r="L2551" i="2"/>
  <c r="K2551" i="2"/>
  <c r="J2551" i="2"/>
  <c r="I2551" i="2"/>
  <c r="Y2550" i="2"/>
  <c r="X2550" i="2"/>
  <c r="W2550" i="2"/>
  <c r="V2550" i="2"/>
  <c r="U2550" i="2"/>
  <c r="T2550" i="2"/>
  <c r="S2550" i="2"/>
  <c r="R2550" i="2"/>
  <c r="Q2550" i="2"/>
  <c r="P2550" i="2"/>
  <c r="AP2550" i="2" s="1"/>
  <c r="O2550" i="2"/>
  <c r="N2550" i="2"/>
  <c r="M2550" i="2"/>
  <c r="L2550" i="2"/>
  <c r="K2550" i="2"/>
  <c r="J2550" i="2"/>
  <c r="I2550" i="2"/>
  <c r="Y2549" i="2"/>
  <c r="X2549" i="2"/>
  <c r="W2549" i="2"/>
  <c r="V2549" i="2"/>
  <c r="U2549" i="2"/>
  <c r="T2549" i="2"/>
  <c r="S2549" i="2"/>
  <c r="R2549" i="2"/>
  <c r="Q2549" i="2"/>
  <c r="P2549" i="2"/>
  <c r="O2549" i="2"/>
  <c r="N2549" i="2"/>
  <c r="M2549" i="2"/>
  <c r="L2549" i="2"/>
  <c r="K2549" i="2"/>
  <c r="J2549" i="2"/>
  <c r="I2549" i="2"/>
  <c r="Y2548" i="2"/>
  <c r="X2548" i="2"/>
  <c r="W2548" i="2"/>
  <c r="V2548" i="2"/>
  <c r="U2548" i="2"/>
  <c r="T2548" i="2"/>
  <c r="S2548" i="2"/>
  <c r="R2548" i="2"/>
  <c r="Q2548" i="2"/>
  <c r="P2548" i="2"/>
  <c r="O2548" i="2"/>
  <c r="N2548" i="2"/>
  <c r="M2548" i="2"/>
  <c r="L2548" i="2"/>
  <c r="K2548" i="2"/>
  <c r="J2548" i="2"/>
  <c r="I2548" i="2"/>
  <c r="Y2547" i="2"/>
  <c r="X2547" i="2"/>
  <c r="W2547" i="2"/>
  <c r="V2547" i="2"/>
  <c r="U2547" i="2"/>
  <c r="T2547" i="2"/>
  <c r="S2547" i="2"/>
  <c r="R2547" i="2"/>
  <c r="Q2547" i="2"/>
  <c r="P2547" i="2"/>
  <c r="O2547" i="2"/>
  <c r="N2547" i="2"/>
  <c r="M2547" i="2"/>
  <c r="L2547" i="2"/>
  <c r="K2547" i="2"/>
  <c r="J2547" i="2"/>
  <c r="I2547" i="2"/>
  <c r="Y2546" i="2"/>
  <c r="X2546" i="2"/>
  <c r="W2546" i="2"/>
  <c r="V2546" i="2"/>
  <c r="U2546" i="2"/>
  <c r="T2546" i="2"/>
  <c r="S2546" i="2"/>
  <c r="R2546" i="2"/>
  <c r="Q2546" i="2"/>
  <c r="P2546" i="2"/>
  <c r="AP2546" i="2" s="1"/>
  <c r="O2546" i="2"/>
  <c r="N2546" i="2"/>
  <c r="M2546" i="2"/>
  <c r="L2546" i="2"/>
  <c r="K2546" i="2"/>
  <c r="J2546" i="2"/>
  <c r="I2546" i="2"/>
  <c r="Y2545" i="2"/>
  <c r="X2545" i="2"/>
  <c r="W2545" i="2"/>
  <c r="V2545" i="2"/>
  <c r="U2545" i="2"/>
  <c r="T2545" i="2"/>
  <c r="S2545" i="2"/>
  <c r="R2545" i="2"/>
  <c r="Q2545" i="2"/>
  <c r="P2545" i="2"/>
  <c r="O2545" i="2"/>
  <c r="N2545" i="2"/>
  <c r="M2545" i="2"/>
  <c r="L2545" i="2"/>
  <c r="K2545" i="2"/>
  <c r="J2545" i="2"/>
  <c r="I2545" i="2"/>
  <c r="Y2544" i="2"/>
  <c r="X2544" i="2"/>
  <c r="W2544" i="2"/>
  <c r="V2544" i="2"/>
  <c r="U2544" i="2"/>
  <c r="T2544" i="2"/>
  <c r="S2544" i="2"/>
  <c r="R2544" i="2"/>
  <c r="Q2544" i="2"/>
  <c r="P2544" i="2"/>
  <c r="O2544" i="2"/>
  <c r="N2544" i="2"/>
  <c r="M2544" i="2"/>
  <c r="L2544" i="2"/>
  <c r="K2544" i="2"/>
  <c r="J2544" i="2"/>
  <c r="I2544" i="2"/>
  <c r="Y2543" i="2"/>
  <c r="X2543" i="2"/>
  <c r="W2543" i="2"/>
  <c r="V2543" i="2"/>
  <c r="U2543" i="2"/>
  <c r="T2543" i="2"/>
  <c r="S2543" i="2"/>
  <c r="R2543" i="2"/>
  <c r="Q2543" i="2"/>
  <c r="P2543" i="2"/>
  <c r="O2543" i="2"/>
  <c r="N2543" i="2"/>
  <c r="M2543" i="2"/>
  <c r="L2543" i="2"/>
  <c r="K2543" i="2"/>
  <c r="J2543" i="2"/>
  <c r="I2543" i="2"/>
  <c r="Y2542" i="2"/>
  <c r="X2542" i="2"/>
  <c r="W2542" i="2"/>
  <c r="V2542" i="2"/>
  <c r="U2542" i="2"/>
  <c r="T2542" i="2"/>
  <c r="S2542" i="2"/>
  <c r="R2542" i="2"/>
  <c r="Q2542" i="2"/>
  <c r="P2542" i="2"/>
  <c r="AP2542" i="2" s="1"/>
  <c r="O2542" i="2"/>
  <c r="N2542" i="2"/>
  <c r="M2542" i="2"/>
  <c r="L2542" i="2"/>
  <c r="K2542" i="2"/>
  <c r="J2542" i="2"/>
  <c r="I2542" i="2"/>
  <c r="Y2541" i="2"/>
  <c r="X2541" i="2"/>
  <c r="W2541" i="2"/>
  <c r="V2541" i="2"/>
  <c r="U2541" i="2"/>
  <c r="T2541" i="2"/>
  <c r="S2541" i="2"/>
  <c r="R2541" i="2"/>
  <c r="Q2541" i="2"/>
  <c r="P2541" i="2"/>
  <c r="O2541" i="2"/>
  <c r="N2541" i="2"/>
  <c r="M2541" i="2"/>
  <c r="L2541" i="2"/>
  <c r="K2541" i="2"/>
  <c r="J2541" i="2"/>
  <c r="I2541" i="2"/>
  <c r="Y2540" i="2"/>
  <c r="X2540" i="2"/>
  <c r="W2540" i="2"/>
  <c r="V2540" i="2"/>
  <c r="U2540" i="2"/>
  <c r="T2540" i="2"/>
  <c r="S2540" i="2"/>
  <c r="R2540" i="2"/>
  <c r="Q2540" i="2"/>
  <c r="P2540" i="2"/>
  <c r="O2540" i="2"/>
  <c r="N2540" i="2"/>
  <c r="M2540" i="2"/>
  <c r="L2540" i="2"/>
  <c r="K2540" i="2"/>
  <c r="J2540" i="2"/>
  <c r="I2540" i="2"/>
  <c r="Y2539" i="2"/>
  <c r="X2539" i="2"/>
  <c r="W2539" i="2"/>
  <c r="V2539" i="2"/>
  <c r="U2539" i="2"/>
  <c r="T2539" i="2"/>
  <c r="S2539" i="2"/>
  <c r="R2539" i="2"/>
  <c r="Q2539" i="2"/>
  <c r="P2539" i="2"/>
  <c r="O2539" i="2"/>
  <c r="N2539" i="2"/>
  <c r="M2539" i="2"/>
  <c r="L2539" i="2"/>
  <c r="K2539" i="2"/>
  <c r="J2539" i="2"/>
  <c r="I2539" i="2"/>
  <c r="Y2538" i="2"/>
  <c r="X2538" i="2"/>
  <c r="W2538" i="2"/>
  <c r="V2538" i="2"/>
  <c r="U2538" i="2"/>
  <c r="T2538" i="2"/>
  <c r="S2538" i="2"/>
  <c r="R2538" i="2"/>
  <c r="Q2538" i="2"/>
  <c r="P2538" i="2"/>
  <c r="AP2538" i="2" s="1"/>
  <c r="O2538" i="2"/>
  <c r="N2538" i="2"/>
  <c r="M2538" i="2"/>
  <c r="L2538" i="2"/>
  <c r="K2538" i="2"/>
  <c r="J2538" i="2"/>
  <c r="I2538" i="2"/>
  <c r="Y2537" i="2"/>
  <c r="X2537" i="2"/>
  <c r="W2537" i="2"/>
  <c r="V2537" i="2"/>
  <c r="U2537" i="2"/>
  <c r="T2537" i="2"/>
  <c r="S2537" i="2"/>
  <c r="R2537" i="2"/>
  <c r="Q2537" i="2"/>
  <c r="P2537" i="2"/>
  <c r="O2537" i="2"/>
  <c r="N2537" i="2"/>
  <c r="M2537" i="2"/>
  <c r="L2537" i="2"/>
  <c r="K2537" i="2"/>
  <c r="J2537" i="2"/>
  <c r="I2537" i="2"/>
  <c r="Y2536" i="2"/>
  <c r="X2536" i="2"/>
  <c r="W2536" i="2"/>
  <c r="V2536" i="2"/>
  <c r="U2536" i="2"/>
  <c r="T2536" i="2"/>
  <c r="S2536" i="2"/>
  <c r="R2536" i="2"/>
  <c r="Q2536" i="2"/>
  <c r="P2536" i="2"/>
  <c r="O2536" i="2"/>
  <c r="N2536" i="2"/>
  <c r="M2536" i="2"/>
  <c r="L2536" i="2"/>
  <c r="K2536" i="2"/>
  <c r="J2536" i="2"/>
  <c r="I2536" i="2"/>
  <c r="Y2535" i="2"/>
  <c r="X2535" i="2"/>
  <c r="W2535" i="2"/>
  <c r="V2535" i="2"/>
  <c r="U2535" i="2"/>
  <c r="T2535" i="2"/>
  <c r="S2535" i="2"/>
  <c r="R2535" i="2"/>
  <c r="Q2535" i="2"/>
  <c r="P2535" i="2"/>
  <c r="O2535" i="2"/>
  <c r="N2535" i="2"/>
  <c r="M2535" i="2"/>
  <c r="L2535" i="2"/>
  <c r="K2535" i="2"/>
  <c r="J2535" i="2"/>
  <c r="I2535" i="2"/>
  <c r="Y2534" i="2"/>
  <c r="X2534" i="2"/>
  <c r="W2534" i="2"/>
  <c r="V2534" i="2"/>
  <c r="U2534" i="2"/>
  <c r="T2534" i="2"/>
  <c r="S2534" i="2"/>
  <c r="R2534" i="2"/>
  <c r="Q2534" i="2"/>
  <c r="P2534" i="2"/>
  <c r="AP2534" i="2" s="1"/>
  <c r="O2534" i="2"/>
  <c r="N2534" i="2"/>
  <c r="M2534" i="2"/>
  <c r="L2534" i="2"/>
  <c r="K2534" i="2"/>
  <c r="J2534" i="2"/>
  <c r="I2534" i="2"/>
  <c r="Y2533" i="2"/>
  <c r="X2533" i="2"/>
  <c r="W2533" i="2"/>
  <c r="V2533" i="2"/>
  <c r="U2533" i="2"/>
  <c r="T2533" i="2"/>
  <c r="S2533" i="2"/>
  <c r="R2533" i="2"/>
  <c r="Q2533" i="2"/>
  <c r="P2533" i="2"/>
  <c r="O2533" i="2"/>
  <c r="N2533" i="2"/>
  <c r="M2533" i="2"/>
  <c r="L2533" i="2"/>
  <c r="K2533" i="2"/>
  <c r="J2533" i="2"/>
  <c r="I2533" i="2"/>
  <c r="Y2532" i="2"/>
  <c r="X2532" i="2"/>
  <c r="W2532" i="2"/>
  <c r="V2532" i="2"/>
  <c r="U2532" i="2"/>
  <c r="T2532" i="2"/>
  <c r="S2532" i="2"/>
  <c r="R2532" i="2"/>
  <c r="Q2532" i="2"/>
  <c r="P2532" i="2"/>
  <c r="O2532" i="2"/>
  <c r="N2532" i="2"/>
  <c r="M2532" i="2"/>
  <c r="L2532" i="2"/>
  <c r="K2532" i="2"/>
  <c r="J2532" i="2"/>
  <c r="I2532" i="2"/>
  <c r="Y2531" i="2"/>
  <c r="X2531" i="2"/>
  <c r="W2531" i="2"/>
  <c r="V2531" i="2"/>
  <c r="U2531" i="2"/>
  <c r="T2531" i="2"/>
  <c r="S2531" i="2"/>
  <c r="R2531" i="2"/>
  <c r="Q2531" i="2"/>
  <c r="P2531" i="2"/>
  <c r="O2531" i="2"/>
  <c r="N2531" i="2"/>
  <c r="M2531" i="2"/>
  <c r="L2531" i="2"/>
  <c r="K2531" i="2"/>
  <c r="J2531" i="2"/>
  <c r="I2531" i="2"/>
  <c r="Y2530" i="2"/>
  <c r="X2530" i="2"/>
  <c r="W2530" i="2"/>
  <c r="V2530" i="2"/>
  <c r="U2530" i="2"/>
  <c r="T2530" i="2"/>
  <c r="S2530" i="2"/>
  <c r="R2530" i="2"/>
  <c r="Q2530" i="2"/>
  <c r="P2530" i="2"/>
  <c r="AP2530" i="2" s="1"/>
  <c r="O2530" i="2"/>
  <c r="N2530" i="2"/>
  <c r="M2530" i="2"/>
  <c r="L2530" i="2"/>
  <c r="K2530" i="2"/>
  <c r="J2530" i="2"/>
  <c r="I2530" i="2"/>
  <c r="Y2529" i="2"/>
  <c r="X2529" i="2"/>
  <c r="W2529" i="2"/>
  <c r="V2529" i="2"/>
  <c r="U2529" i="2"/>
  <c r="T2529" i="2"/>
  <c r="S2529" i="2"/>
  <c r="R2529" i="2"/>
  <c r="Q2529" i="2"/>
  <c r="P2529" i="2"/>
  <c r="O2529" i="2"/>
  <c r="N2529" i="2"/>
  <c r="M2529" i="2"/>
  <c r="L2529" i="2"/>
  <c r="K2529" i="2"/>
  <c r="J2529" i="2"/>
  <c r="I2529" i="2"/>
  <c r="Y2528" i="2"/>
  <c r="X2528" i="2"/>
  <c r="W2528" i="2"/>
  <c r="V2528" i="2"/>
  <c r="U2528" i="2"/>
  <c r="T2528" i="2"/>
  <c r="S2528" i="2"/>
  <c r="R2528" i="2"/>
  <c r="Q2528" i="2"/>
  <c r="P2528" i="2"/>
  <c r="O2528" i="2"/>
  <c r="N2528" i="2"/>
  <c r="M2528" i="2"/>
  <c r="L2528" i="2"/>
  <c r="K2528" i="2"/>
  <c r="J2528" i="2"/>
  <c r="I2528" i="2"/>
  <c r="Y2527" i="2"/>
  <c r="X2527" i="2"/>
  <c r="W2527" i="2"/>
  <c r="V2527" i="2"/>
  <c r="U2527" i="2"/>
  <c r="T2527" i="2"/>
  <c r="S2527" i="2"/>
  <c r="R2527" i="2"/>
  <c r="Q2527" i="2"/>
  <c r="P2527" i="2"/>
  <c r="O2527" i="2"/>
  <c r="N2527" i="2"/>
  <c r="M2527" i="2"/>
  <c r="L2527" i="2"/>
  <c r="K2527" i="2"/>
  <c r="J2527" i="2"/>
  <c r="I2527" i="2"/>
  <c r="Y2526" i="2"/>
  <c r="X2526" i="2"/>
  <c r="W2526" i="2"/>
  <c r="V2526" i="2"/>
  <c r="U2526" i="2"/>
  <c r="T2526" i="2"/>
  <c r="S2526" i="2"/>
  <c r="R2526" i="2"/>
  <c r="Q2526" i="2"/>
  <c r="P2526" i="2"/>
  <c r="AP2526" i="2" s="1"/>
  <c r="O2526" i="2"/>
  <c r="N2526" i="2"/>
  <c r="M2526" i="2"/>
  <c r="L2526" i="2"/>
  <c r="K2526" i="2"/>
  <c r="J2526" i="2"/>
  <c r="I2526" i="2"/>
  <c r="Y2525" i="2"/>
  <c r="X2525" i="2"/>
  <c r="W2525" i="2"/>
  <c r="V2525" i="2"/>
  <c r="U2525" i="2"/>
  <c r="T2525" i="2"/>
  <c r="S2525" i="2"/>
  <c r="R2525" i="2"/>
  <c r="Q2525" i="2"/>
  <c r="P2525" i="2"/>
  <c r="O2525" i="2"/>
  <c r="N2525" i="2"/>
  <c r="M2525" i="2"/>
  <c r="L2525" i="2"/>
  <c r="K2525" i="2"/>
  <c r="J2525" i="2"/>
  <c r="I2525" i="2"/>
  <c r="Y2524" i="2"/>
  <c r="X2524" i="2"/>
  <c r="W2524" i="2"/>
  <c r="V2524" i="2"/>
  <c r="U2524" i="2"/>
  <c r="T2524" i="2"/>
  <c r="S2524" i="2"/>
  <c r="R2524" i="2"/>
  <c r="Q2524" i="2"/>
  <c r="P2524" i="2"/>
  <c r="O2524" i="2"/>
  <c r="N2524" i="2"/>
  <c r="M2524" i="2"/>
  <c r="L2524" i="2"/>
  <c r="K2524" i="2"/>
  <c r="J2524" i="2"/>
  <c r="I2524" i="2"/>
  <c r="Y2523" i="2"/>
  <c r="X2523" i="2"/>
  <c r="W2523" i="2"/>
  <c r="V2523" i="2"/>
  <c r="U2523" i="2"/>
  <c r="T2523" i="2"/>
  <c r="S2523" i="2"/>
  <c r="R2523" i="2"/>
  <c r="Q2523" i="2"/>
  <c r="P2523" i="2"/>
  <c r="O2523" i="2"/>
  <c r="N2523" i="2"/>
  <c r="M2523" i="2"/>
  <c r="L2523" i="2"/>
  <c r="K2523" i="2"/>
  <c r="J2523" i="2"/>
  <c r="I2523" i="2"/>
  <c r="Y2522" i="2"/>
  <c r="X2522" i="2"/>
  <c r="W2522" i="2"/>
  <c r="V2522" i="2"/>
  <c r="U2522" i="2"/>
  <c r="T2522" i="2"/>
  <c r="S2522" i="2"/>
  <c r="R2522" i="2"/>
  <c r="Q2522" i="2"/>
  <c r="P2522" i="2"/>
  <c r="AP2522" i="2" s="1"/>
  <c r="O2522" i="2"/>
  <c r="N2522" i="2"/>
  <c r="M2522" i="2"/>
  <c r="L2522" i="2"/>
  <c r="K2522" i="2"/>
  <c r="J2522" i="2"/>
  <c r="I2522" i="2"/>
  <c r="Y2521" i="2"/>
  <c r="X2521" i="2"/>
  <c r="W2521" i="2"/>
  <c r="V2521" i="2"/>
  <c r="U2521" i="2"/>
  <c r="T2521" i="2"/>
  <c r="S2521" i="2"/>
  <c r="R2521" i="2"/>
  <c r="Q2521" i="2"/>
  <c r="P2521" i="2"/>
  <c r="O2521" i="2"/>
  <c r="N2521" i="2"/>
  <c r="M2521" i="2"/>
  <c r="L2521" i="2"/>
  <c r="K2521" i="2"/>
  <c r="J2521" i="2"/>
  <c r="I2521" i="2"/>
  <c r="Y2520" i="2"/>
  <c r="X2520" i="2"/>
  <c r="W2520" i="2"/>
  <c r="V2520" i="2"/>
  <c r="U2520" i="2"/>
  <c r="T2520" i="2"/>
  <c r="S2520" i="2"/>
  <c r="R2520" i="2"/>
  <c r="Q2520" i="2"/>
  <c r="P2520" i="2"/>
  <c r="O2520" i="2"/>
  <c r="N2520" i="2"/>
  <c r="M2520" i="2"/>
  <c r="L2520" i="2"/>
  <c r="K2520" i="2"/>
  <c r="J2520" i="2"/>
  <c r="I2520" i="2"/>
  <c r="Y2519" i="2"/>
  <c r="X2519" i="2"/>
  <c r="W2519" i="2"/>
  <c r="V2519" i="2"/>
  <c r="U2519" i="2"/>
  <c r="T2519" i="2"/>
  <c r="S2519" i="2"/>
  <c r="R2519" i="2"/>
  <c r="Q2519" i="2"/>
  <c r="P2519" i="2"/>
  <c r="O2519" i="2"/>
  <c r="N2519" i="2"/>
  <c r="M2519" i="2"/>
  <c r="L2519" i="2"/>
  <c r="K2519" i="2"/>
  <c r="J2519" i="2"/>
  <c r="I2519" i="2"/>
  <c r="Y2518" i="2"/>
  <c r="X2518" i="2"/>
  <c r="W2518" i="2"/>
  <c r="V2518" i="2"/>
  <c r="U2518" i="2"/>
  <c r="T2518" i="2"/>
  <c r="S2518" i="2"/>
  <c r="R2518" i="2"/>
  <c r="Q2518" i="2"/>
  <c r="P2518" i="2"/>
  <c r="AP2518" i="2" s="1"/>
  <c r="O2518" i="2"/>
  <c r="N2518" i="2"/>
  <c r="M2518" i="2"/>
  <c r="L2518" i="2"/>
  <c r="K2518" i="2"/>
  <c r="J2518" i="2"/>
  <c r="I2518" i="2"/>
  <c r="Y2517" i="2"/>
  <c r="X2517" i="2"/>
  <c r="W2517" i="2"/>
  <c r="V2517" i="2"/>
  <c r="U2517" i="2"/>
  <c r="T2517" i="2"/>
  <c r="S2517" i="2"/>
  <c r="R2517" i="2"/>
  <c r="Q2517" i="2"/>
  <c r="P2517" i="2"/>
  <c r="O2517" i="2"/>
  <c r="N2517" i="2"/>
  <c r="M2517" i="2"/>
  <c r="L2517" i="2"/>
  <c r="K2517" i="2"/>
  <c r="J2517" i="2"/>
  <c r="I2517" i="2"/>
  <c r="Y2516" i="2"/>
  <c r="X2516" i="2"/>
  <c r="W2516" i="2"/>
  <c r="V2516" i="2"/>
  <c r="U2516" i="2"/>
  <c r="T2516" i="2"/>
  <c r="S2516" i="2"/>
  <c r="R2516" i="2"/>
  <c r="Q2516" i="2"/>
  <c r="P2516" i="2"/>
  <c r="O2516" i="2"/>
  <c r="N2516" i="2"/>
  <c r="M2516" i="2"/>
  <c r="L2516" i="2"/>
  <c r="K2516" i="2"/>
  <c r="J2516" i="2"/>
  <c r="I2516" i="2"/>
  <c r="Y2515" i="2"/>
  <c r="X2515" i="2"/>
  <c r="W2515" i="2"/>
  <c r="V2515" i="2"/>
  <c r="U2515" i="2"/>
  <c r="T2515" i="2"/>
  <c r="S2515" i="2"/>
  <c r="R2515" i="2"/>
  <c r="Q2515" i="2"/>
  <c r="P2515" i="2"/>
  <c r="O2515" i="2"/>
  <c r="N2515" i="2"/>
  <c r="M2515" i="2"/>
  <c r="L2515" i="2"/>
  <c r="K2515" i="2"/>
  <c r="J2515" i="2"/>
  <c r="I2515" i="2"/>
  <c r="Y2514" i="2"/>
  <c r="X2514" i="2"/>
  <c r="W2514" i="2"/>
  <c r="V2514" i="2"/>
  <c r="U2514" i="2"/>
  <c r="T2514" i="2"/>
  <c r="S2514" i="2"/>
  <c r="R2514" i="2"/>
  <c r="Q2514" i="2"/>
  <c r="P2514" i="2"/>
  <c r="AP2514" i="2" s="1"/>
  <c r="O2514" i="2"/>
  <c r="N2514" i="2"/>
  <c r="M2514" i="2"/>
  <c r="L2514" i="2"/>
  <c r="K2514" i="2"/>
  <c r="J2514" i="2"/>
  <c r="I2514" i="2"/>
  <c r="Y2513" i="2"/>
  <c r="X2513" i="2"/>
  <c r="W2513" i="2"/>
  <c r="V2513" i="2"/>
  <c r="U2513" i="2"/>
  <c r="T2513" i="2"/>
  <c r="S2513" i="2"/>
  <c r="R2513" i="2"/>
  <c r="Q2513" i="2"/>
  <c r="P2513" i="2"/>
  <c r="O2513" i="2"/>
  <c r="N2513" i="2"/>
  <c r="M2513" i="2"/>
  <c r="L2513" i="2"/>
  <c r="K2513" i="2"/>
  <c r="J2513" i="2"/>
  <c r="I2513" i="2"/>
  <c r="Y2512" i="2"/>
  <c r="X2512" i="2"/>
  <c r="W2512" i="2"/>
  <c r="V2512" i="2"/>
  <c r="U2512" i="2"/>
  <c r="T2512" i="2"/>
  <c r="S2512" i="2"/>
  <c r="R2512" i="2"/>
  <c r="Q2512" i="2"/>
  <c r="P2512" i="2"/>
  <c r="O2512" i="2"/>
  <c r="N2512" i="2"/>
  <c r="M2512" i="2"/>
  <c r="L2512" i="2"/>
  <c r="K2512" i="2"/>
  <c r="J2512" i="2"/>
  <c r="I2512" i="2"/>
  <c r="Y2511" i="2"/>
  <c r="X2511" i="2"/>
  <c r="W2511" i="2"/>
  <c r="V2511" i="2"/>
  <c r="U2511" i="2"/>
  <c r="T2511" i="2"/>
  <c r="S2511" i="2"/>
  <c r="R2511" i="2"/>
  <c r="Q2511" i="2"/>
  <c r="P2511" i="2"/>
  <c r="O2511" i="2"/>
  <c r="N2511" i="2"/>
  <c r="M2511" i="2"/>
  <c r="L2511" i="2"/>
  <c r="K2511" i="2"/>
  <c r="J2511" i="2"/>
  <c r="I2511" i="2"/>
  <c r="Y2510" i="2"/>
  <c r="X2510" i="2"/>
  <c r="W2510" i="2"/>
  <c r="V2510" i="2"/>
  <c r="U2510" i="2"/>
  <c r="T2510" i="2"/>
  <c r="S2510" i="2"/>
  <c r="R2510" i="2"/>
  <c r="Q2510" i="2"/>
  <c r="P2510" i="2"/>
  <c r="AP2510" i="2" s="1"/>
  <c r="O2510" i="2"/>
  <c r="N2510" i="2"/>
  <c r="M2510" i="2"/>
  <c r="L2510" i="2"/>
  <c r="K2510" i="2"/>
  <c r="J2510" i="2"/>
  <c r="I2510" i="2"/>
  <c r="Y2509" i="2"/>
  <c r="X2509" i="2"/>
  <c r="W2509" i="2"/>
  <c r="V2509" i="2"/>
  <c r="U2509" i="2"/>
  <c r="T2509" i="2"/>
  <c r="S2509" i="2"/>
  <c r="R2509" i="2"/>
  <c r="Q2509" i="2"/>
  <c r="P2509" i="2"/>
  <c r="O2509" i="2"/>
  <c r="N2509" i="2"/>
  <c r="M2509" i="2"/>
  <c r="L2509" i="2"/>
  <c r="K2509" i="2"/>
  <c r="J2509" i="2"/>
  <c r="I2509" i="2"/>
  <c r="Y2508" i="2"/>
  <c r="X2508" i="2"/>
  <c r="W2508" i="2"/>
  <c r="V2508" i="2"/>
  <c r="U2508" i="2"/>
  <c r="T2508" i="2"/>
  <c r="S2508" i="2"/>
  <c r="R2508" i="2"/>
  <c r="Q2508" i="2"/>
  <c r="P2508" i="2"/>
  <c r="O2508" i="2"/>
  <c r="N2508" i="2"/>
  <c r="M2508" i="2"/>
  <c r="L2508" i="2"/>
  <c r="K2508" i="2"/>
  <c r="J2508" i="2"/>
  <c r="I2508" i="2"/>
  <c r="Y2507" i="2"/>
  <c r="X2507" i="2"/>
  <c r="W2507" i="2"/>
  <c r="V2507" i="2"/>
  <c r="U2507" i="2"/>
  <c r="T2507" i="2"/>
  <c r="S2507" i="2"/>
  <c r="R2507" i="2"/>
  <c r="Q2507" i="2"/>
  <c r="P2507" i="2"/>
  <c r="O2507" i="2"/>
  <c r="N2507" i="2"/>
  <c r="M2507" i="2"/>
  <c r="L2507" i="2"/>
  <c r="K2507" i="2"/>
  <c r="J2507" i="2"/>
  <c r="I2507" i="2"/>
  <c r="Y2506" i="2"/>
  <c r="X2506" i="2"/>
  <c r="W2506" i="2"/>
  <c r="V2506" i="2"/>
  <c r="U2506" i="2"/>
  <c r="T2506" i="2"/>
  <c r="S2506" i="2"/>
  <c r="R2506" i="2"/>
  <c r="Q2506" i="2"/>
  <c r="P2506" i="2"/>
  <c r="AP2506" i="2" s="1"/>
  <c r="O2506" i="2"/>
  <c r="N2506" i="2"/>
  <c r="M2506" i="2"/>
  <c r="L2506" i="2"/>
  <c r="K2506" i="2"/>
  <c r="J2506" i="2"/>
  <c r="I2506" i="2"/>
  <c r="Y2505" i="2"/>
  <c r="X2505" i="2"/>
  <c r="W2505" i="2"/>
  <c r="V2505" i="2"/>
  <c r="U2505" i="2"/>
  <c r="T2505" i="2"/>
  <c r="S2505" i="2"/>
  <c r="R2505" i="2"/>
  <c r="Q2505" i="2"/>
  <c r="P2505" i="2"/>
  <c r="O2505" i="2"/>
  <c r="N2505" i="2"/>
  <c r="M2505" i="2"/>
  <c r="L2505" i="2"/>
  <c r="K2505" i="2"/>
  <c r="J2505" i="2"/>
  <c r="I2505" i="2"/>
  <c r="Y2504" i="2"/>
  <c r="X2504" i="2"/>
  <c r="W2504" i="2"/>
  <c r="V2504" i="2"/>
  <c r="U2504" i="2"/>
  <c r="T2504" i="2"/>
  <c r="S2504" i="2"/>
  <c r="R2504" i="2"/>
  <c r="Q2504" i="2"/>
  <c r="P2504" i="2"/>
  <c r="O2504" i="2"/>
  <c r="N2504" i="2"/>
  <c r="M2504" i="2"/>
  <c r="L2504" i="2"/>
  <c r="K2504" i="2"/>
  <c r="J2504" i="2"/>
  <c r="I2504" i="2"/>
  <c r="Y2503" i="2"/>
  <c r="X2503" i="2"/>
  <c r="W2503" i="2"/>
  <c r="V2503" i="2"/>
  <c r="U2503" i="2"/>
  <c r="T2503" i="2"/>
  <c r="S2503" i="2"/>
  <c r="R2503" i="2"/>
  <c r="Q2503" i="2"/>
  <c r="P2503" i="2"/>
  <c r="O2503" i="2"/>
  <c r="N2503" i="2"/>
  <c r="M2503" i="2"/>
  <c r="L2503" i="2"/>
  <c r="K2503" i="2"/>
  <c r="J2503" i="2"/>
  <c r="I2503" i="2"/>
  <c r="Y2502" i="2"/>
  <c r="X2502" i="2"/>
  <c r="W2502" i="2"/>
  <c r="V2502" i="2"/>
  <c r="U2502" i="2"/>
  <c r="T2502" i="2"/>
  <c r="S2502" i="2"/>
  <c r="R2502" i="2"/>
  <c r="Q2502" i="2"/>
  <c r="P2502" i="2"/>
  <c r="AP2502" i="2" s="1"/>
  <c r="O2502" i="2"/>
  <c r="N2502" i="2"/>
  <c r="M2502" i="2"/>
  <c r="L2502" i="2"/>
  <c r="K2502" i="2"/>
  <c r="J2502" i="2"/>
  <c r="I2502" i="2"/>
  <c r="Y2501" i="2"/>
  <c r="X2501" i="2"/>
  <c r="W2501" i="2"/>
  <c r="V2501" i="2"/>
  <c r="U2501" i="2"/>
  <c r="T2501" i="2"/>
  <c r="S2501" i="2"/>
  <c r="R2501" i="2"/>
  <c r="Q2501" i="2"/>
  <c r="P2501" i="2"/>
  <c r="O2501" i="2"/>
  <c r="N2501" i="2"/>
  <c r="M2501" i="2"/>
  <c r="L2501" i="2"/>
  <c r="K2501" i="2"/>
  <c r="J2501" i="2"/>
  <c r="I2501" i="2"/>
  <c r="Y2500" i="2"/>
  <c r="X2500" i="2"/>
  <c r="W2500" i="2"/>
  <c r="V2500" i="2"/>
  <c r="U2500" i="2"/>
  <c r="T2500" i="2"/>
  <c r="S2500" i="2"/>
  <c r="R2500" i="2"/>
  <c r="Q2500" i="2"/>
  <c r="P2500" i="2"/>
  <c r="O2500" i="2"/>
  <c r="N2500" i="2"/>
  <c r="M2500" i="2"/>
  <c r="L2500" i="2"/>
  <c r="K2500" i="2"/>
  <c r="J2500" i="2"/>
  <c r="I2500" i="2"/>
  <c r="Y2499" i="2"/>
  <c r="X2499" i="2"/>
  <c r="W2499" i="2"/>
  <c r="V2499" i="2"/>
  <c r="U2499" i="2"/>
  <c r="T2499" i="2"/>
  <c r="S2499" i="2"/>
  <c r="R2499" i="2"/>
  <c r="Q2499" i="2"/>
  <c r="P2499" i="2"/>
  <c r="O2499" i="2"/>
  <c r="N2499" i="2"/>
  <c r="M2499" i="2"/>
  <c r="L2499" i="2"/>
  <c r="K2499" i="2"/>
  <c r="J2499" i="2"/>
  <c r="I2499" i="2"/>
  <c r="Y2498" i="2"/>
  <c r="X2498" i="2"/>
  <c r="W2498" i="2"/>
  <c r="V2498" i="2"/>
  <c r="U2498" i="2"/>
  <c r="T2498" i="2"/>
  <c r="S2498" i="2"/>
  <c r="R2498" i="2"/>
  <c r="Q2498" i="2"/>
  <c r="P2498" i="2"/>
  <c r="AP2498" i="2" s="1"/>
  <c r="O2498" i="2"/>
  <c r="N2498" i="2"/>
  <c r="M2498" i="2"/>
  <c r="L2498" i="2"/>
  <c r="K2498" i="2"/>
  <c r="J2498" i="2"/>
  <c r="I2498" i="2"/>
  <c r="Y2497" i="2"/>
  <c r="X2497" i="2"/>
  <c r="W2497" i="2"/>
  <c r="V2497" i="2"/>
  <c r="U2497" i="2"/>
  <c r="T2497" i="2"/>
  <c r="S2497" i="2"/>
  <c r="R2497" i="2"/>
  <c r="Q2497" i="2"/>
  <c r="P2497" i="2"/>
  <c r="O2497" i="2"/>
  <c r="N2497" i="2"/>
  <c r="M2497" i="2"/>
  <c r="L2497" i="2"/>
  <c r="K2497" i="2"/>
  <c r="J2497" i="2"/>
  <c r="I2497" i="2"/>
  <c r="Y2496" i="2"/>
  <c r="X2496" i="2"/>
  <c r="W2496" i="2"/>
  <c r="V2496" i="2"/>
  <c r="U2496" i="2"/>
  <c r="T2496" i="2"/>
  <c r="S2496" i="2"/>
  <c r="R2496" i="2"/>
  <c r="Q2496" i="2"/>
  <c r="P2496" i="2"/>
  <c r="O2496" i="2"/>
  <c r="N2496" i="2"/>
  <c r="M2496" i="2"/>
  <c r="L2496" i="2"/>
  <c r="K2496" i="2"/>
  <c r="J2496" i="2"/>
  <c r="I2496" i="2"/>
  <c r="Y2495" i="2"/>
  <c r="X2495" i="2"/>
  <c r="W2495" i="2"/>
  <c r="V2495" i="2"/>
  <c r="U2495" i="2"/>
  <c r="T2495" i="2"/>
  <c r="S2495" i="2"/>
  <c r="R2495" i="2"/>
  <c r="Q2495" i="2"/>
  <c r="P2495" i="2"/>
  <c r="O2495" i="2"/>
  <c r="N2495" i="2"/>
  <c r="M2495" i="2"/>
  <c r="L2495" i="2"/>
  <c r="K2495" i="2"/>
  <c r="J2495" i="2"/>
  <c r="I2495" i="2"/>
  <c r="Y2494" i="2"/>
  <c r="X2494" i="2"/>
  <c r="W2494" i="2"/>
  <c r="V2494" i="2"/>
  <c r="U2494" i="2"/>
  <c r="T2494" i="2"/>
  <c r="S2494" i="2"/>
  <c r="R2494" i="2"/>
  <c r="Q2494" i="2"/>
  <c r="P2494" i="2"/>
  <c r="AP2494" i="2" s="1"/>
  <c r="O2494" i="2"/>
  <c r="N2494" i="2"/>
  <c r="M2494" i="2"/>
  <c r="L2494" i="2"/>
  <c r="K2494" i="2"/>
  <c r="J2494" i="2"/>
  <c r="I2494" i="2"/>
  <c r="Y2493" i="2"/>
  <c r="X2493" i="2"/>
  <c r="W2493" i="2"/>
  <c r="V2493" i="2"/>
  <c r="U2493" i="2"/>
  <c r="T2493" i="2"/>
  <c r="S2493" i="2"/>
  <c r="R2493" i="2"/>
  <c r="Q2493" i="2"/>
  <c r="P2493" i="2"/>
  <c r="O2493" i="2"/>
  <c r="N2493" i="2"/>
  <c r="M2493" i="2"/>
  <c r="L2493" i="2"/>
  <c r="K2493" i="2"/>
  <c r="J2493" i="2"/>
  <c r="I2493" i="2"/>
  <c r="Y2492" i="2"/>
  <c r="X2492" i="2"/>
  <c r="W2492" i="2"/>
  <c r="V2492" i="2"/>
  <c r="U2492" i="2"/>
  <c r="T2492" i="2"/>
  <c r="S2492" i="2"/>
  <c r="R2492" i="2"/>
  <c r="Q2492" i="2"/>
  <c r="P2492" i="2"/>
  <c r="O2492" i="2"/>
  <c r="N2492" i="2"/>
  <c r="M2492" i="2"/>
  <c r="L2492" i="2"/>
  <c r="K2492" i="2"/>
  <c r="J2492" i="2"/>
  <c r="I2492" i="2"/>
  <c r="Y2491" i="2"/>
  <c r="X2491" i="2"/>
  <c r="W2491" i="2"/>
  <c r="V2491" i="2"/>
  <c r="U2491" i="2"/>
  <c r="T2491" i="2"/>
  <c r="S2491" i="2"/>
  <c r="R2491" i="2"/>
  <c r="Q2491" i="2"/>
  <c r="P2491" i="2"/>
  <c r="O2491" i="2"/>
  <c r="N2491" i="2"/>
  <c r="M2491" i="2"/>
  <c r="L2491" i="2"/>
  <c r="K2491" i="2"/>
  <c r="J2491" i="2"/>
  <c r="I2491" i="2"/>
  <c r="Y2490" i="2"/>
  <c r="X2490" i="2"/>
  <c r="W2490" i="2"/>
  <c r="V2490" i="2"/>
  <c r="U2490" i="2"/>
  <c r="T2490" i="2"/>
  <c r="S2490" i="2"/>
  <c r="R2490" i="2"/>
  <c r="Q2490" i="2"/>
  <c r="P2490" i="2"/>
  <c r="AP2490" i="2" s="1"/>
  <c r="O2490" i="2"/>
  <c r="N2490" i="2"/>
  <c r="M2490" i="2"/>
  <c r="L2490" i="2"/>
  <c r="K2490" i="2"/>
  <c r="J2490" i="2"/>
  <c r="I2490" i="2"/>
  <c r="Y2489" i="2"/>
  <c r="X2489" i="2"/>
  <c r="W2489" i="2"/>
  <c r="V2489" i="2"/>
  <c r="U2489" i="2"/>
  <c r="T2489" i="2"/>
  <c r="S2489" i="2"/>
  <c r="R2489" i="2"/>
  <c r="Q2489" i="2"/>
  <c r="P2489" i="2"/>
  <c r="O2489" i="2"/>
  <c r="N2489" i="2"/>
  <c r="M2489" i="2"/>
  <c r="L2489" i="2"/>
  <c r="K2489" i="2"/>
  <c r="J2489" i="2"/>
  <c r="I2489" i="2"/>
  <c r="Y2488" i="2"/>
  <c r="X2488" i="2"/>
  <c r="W2488" i="2"/>
  <c r="V2488" i="2"/>
  <c r="U2488" i="2"/>
  <c r="T2488" i="2"/>
  <c r="S2488" i="2"/>
  <c r="R2488" i="2"/>
  <c r="Q2488" i="2"/>
  <c r="P2488" i="2"/>
  <c r="O2488" i="2"/>
  <c r="N2488" i="2"/>
  <c r="M2488" i="2"/>
  <c r="L2488" i="2"/>
  <c r="K2488" i="2"/>
  <c r="J2488" i="2"/>
  <c r="I2488" i="2"/>
  <c r="Y2487" i="2"/>
  <c r="X2487" i="2"/>
  <c r="W2487" i="2"/>
  <c r="V2487" i="2"/>
  <c r="U2487" i="2"/>
  <c r="T2487" i="2"/>
  <c r="S2487" i="2"/>
  <c r="R2487" i="2"/>
  <c r="Q2487" i="2"/>
  <c r="P2487" i="2"/>
  <c r="O2487" i="2"/>
  <c r="N2487" i="2"/>
  <c r="M2487" i="2"/>
  <c r="L2487" i="2"/>
  <c r="K2487" i="2"/>
  <c r="J2487" i="2"/>
  <c r="I2487" i="2"/>
  <c r="Y2486" i="2"/>
  <c r="X2486" i="2"/>
  <c r="W2486" i="2"/>
  <c r="AQ2486" i="2" s="1"/>
  <c r="V2486" i="2"/>
  <c r="U2486" i="2"/>
  <c r="T2486" i="2"/>
  <c r="S2486" i="2"/>
  <c r="R2486" i="2"/>
  <c r="Q2486" i="2"/>
  <c r="P2486" i="2"/>
  <c r="AP2486" i="2" s="1"/>
  <c r="O2486" i="2"/>
  <c r="N2486" i="2"/>
  <c r="M2486" i="2"/>
  <c r="L2486" i="2"/>
  <c r="K2486" i="2"/>
  <c r="AM2486" i="2" s="1"/>
  <c r="J2486" i="2"/>
  <c r="I2486" i="2"/>
  <c r="Y2485" i="2"/>
  <c r="X2485" i="2"/>
  <c r="W2485" i="2"/>
  <c r="V2485" i="2"/>
  <c r="U2485" i="2"/>
  <c r="T2485" i="2"/>
  <c r="S2485" i="2"/>
  <c r="R2485" i="2"/>
  <c r="Q2485" i="2"/>
  <c r="P2485" i="2"/>
  <c r="O2485" i="2"/>
  <c r="N2485" i="2"/>
  <c r="M2485" i="2"/>
  <c r="L2485" i="2"/>
  <c r="AN2485" i="2" s="1"/>
  <c r="K2485" i="2"/>
  <c r="J2485" i="2"/>
  <c r="I2485" i="2"/>
  <c r="Y2484" i="2"/>
  <c r="X2484" i="2"/>
  <c r="W2484" i="2"/>
  <c r="V2484" i="2"/>
  <c r="U2484" i="2"/>
  <c r="T2484" i="2"/>
  <c r="S2484" i="2"/>
  <c r="R2484" i="2"/>
  <c r="Q2484" i="2"/>
  <c r="P2484" i="2"/>
  <c r="O2484" i="2"/>
  <c r="N2484" i="2"/>
  <c r="M2484" i="2"/>
  <c r="AO2484" i="2" s="1"/>
  <c r="L2484" i="2"/>
  <c r="K2484" i="2"/>
  <c r="J2484" i="2"/>
  <c r="I2484" i="2"/>
  <c r="Y2483" i="2"/>
  <c r="X2483" i="2"/>
  <c r="W2483" i="2"/>
  <c r="V2483" i="2"/>
  <c r="U2483" i="2"/>
  <c r="T2483" i="2"/>
  <c r="S2483" i="2"/>
  <c r="R2483" i="2"/>
  <c r="Q2483" i="2"/>
  <c r="P2483" i="2"/>
  <c r="O2483" i="2"/>
  <c r="N2483" i="2"/>
  <c r="AC2483" i="2" s="1"/>
  <c r="M2483" i="2"/>
  <c r="L2483" i="2"/>
  <c r="K2483" i="2"/>
  <c r="J2483" i="2"/>
  <c r="I2483" i="2"/>
  <c r="Y2482" i="2"/>
  <c r="X2482" i="2"/>
  <c r="W2482" i="2"/>
  <c r="AQ2482" i="2" s="1"/>
  <c r="V2482" i="2"/>
  <c r="U2482" i="2"/>
  <c r="T2482" i="2"/>
  <c r="S2482" i="2"/>
  <c r="R2482" i="2"/>
  <c r="Q2482" i="2"/>
  <c r="P2482" i="2"/>
  <c r="O2482" i="2"/>
  <c r="N2482" i="2"/>
  <c r="M2482" i="2"/>
  <c r="L2482" i="2"/>
  <c r="K2482" i="2"/>
  <c r="AM2482" i="2" s="1"/>
  <c r="J2482" i="2"/>
  <c r="I2482" i="2"/>
  <c r="Y2481" i="2"/>
  <c r="X2481" i="2"/>
  <c r="W2481" i="2"/>
  <c r="V2481" i="2"/>
  <c r="U2481" i="2"/>
  <c r="T2481" i="2"/>
  <c r="S2481" i="2"/>
  <c r="R2481" i="2"/>
  <c r="Q2481" i="2"/>
  <c r="P2481" i="2"/>
  <c r="O2481" i="2"/>
  <c r="N2481" i="2"/>
  <c r="M2481" i="2"/>
  <c r="L2481" i="2"/>
  <c r="AN2481" i="2" s="1"/>
  <c r="K2481" i="2"/>
  <c r="J2481" i="2"/>
  <c r="I2481" i="2"/>
  <c r="Y2480" i="2"/>
  <c r="X2480" i="2"/>
  <c r="W2480" i="2"/>
  <c r="V2480" i="2"/>
  <c r="U2480" i="2"/>
  <c r="T2480" i="2"/>
  <c r="S2480" i="2"/>
  <c r="R2480" i="2"/>
  <c r="Q2480" i="2"/>
  <c r="P2480" i="2"/>
  <c r="O2480" i="2"/>
  <c r="N2480" i="2"/>
  <c r="M2480" i="2"/>
  <c r="AO2480" i="2" s="1"/>
  <c r="L2480" i="2"/>
  <c r="K2480" i="2"/>
  <c r="J2480" i="2"/>
  <c r="I2480" i="2"/>
  <c r="Y2479" i="2"/>
  <c r="X2479" i="2"/>
  <c r="W2479" i="2"/>
  <c r="V2479" i="2"/>
  <c r="U2479" i="2"/>
  <c r="T2479" i="2"/>
  <c r="S2479" i="2"/>
  <c r="R2479" i="2"/>
  <c r="Q2479" i="2"/>
  <c r="P2479" i="2"/>
  <c r="O2479" i="2"/>
  <c r="N2479" i="2"/>
  <c r="AC2479" i="2" s="1"/>
  <c r="M2479" i="2"/>
  <c r="L2479" i="2"/>
  <c r="K2479" i="2"/>
  <c r="J2479" i="2"/>
  <c r="I2479" i="2"/>
  <c r="Y2478" i="2"/>
  <c r="X2478" i="2"/>
  <c r="W2478" i="2"/>
  <c r="AQ2478" i="2" s="1"/>
  <c r="V2478" i="2"/>
  <c r="U2478" i="2"/>
  <c r="T2478" i="2"/>
  <c r="S2478" i="2"/>
  <c r="R2478" i="2"/>
  <c r="Q2478" i="2"/>
  <c r="P2478" i="2"/>
  <c r="O2478" i="2"/>
  <c r="N2478" i="2"/>
  <c r="M2478" i="2"/>
  <c r="L2478" i="2"/>
  <c r="K2478" i="2"/>
  <c r="AM2478" i="2" s="1"/>
  <c r="J2478" i="2"/>
  <c r="I2478" i="2"/>
  <c r="Y2477" i="2"/>
  <c r="X2477" i="2"/>
  <c r="W2477" i="2"/>
  <c r="V2477" i="2"/>
  <c r="U2477" i="2"/>
  <c r="T2477" i="2"/>
  <c r="S2477" i="2"/>
  <c r="R2477" i="2"/>
  <c r="Q2477" i="2"/>
  <c r="P2477" i="2"/>
  <c r="O2477" i="2"/>
  <c r="N2477" i="2"/>
  <c r="M2477" i="2"/>
  <c r="L2477" i="2"/>
  <c r="AN2477" i="2" s="1"/>
  <c r="K2477" i="2"/>
  <c r="J2477" i="2"/>
  <c r="I2477" i="2"/>
  <c r="Y2476" i="2"/>
  <c r="X2476" i="2"/>
  <c r="W2476" i="2"/>
  <c r="V2476" i="2"/>
  <c r="U2476" i="2"/>
  <c r="T2476" i="2"/>
  <c r="S2476" i="2"/>
  <c r="R2476" i="2"/>
  <c r="Q2476" i="2"/>
  <c r="P2476" i="2"/>
  <c r="O2476" i="2"/>
  <c r="N2476" i="2"/>
  <c r="M2476" i="2"/>
  <c r="AO2476" i="2" s="1"/>
  <c r="L2476" i="2"/>
  <c r="K2476" i="2"/>
  <c r="J2476" i="2"/>
  <c r="I2476" i="2"/>
  <c r="Y2475" i="2"/>
  <c r="X2475" i="2"/>
  <c r="W2475" i="2"/>
  <c r="V2475" i="2"/>
  <c r="U2475" i="2"/>
  <c r="T2475" i="2"/>
  <c r="S2475" i="2"/>
  <c r="R2475" i="2"/>
  <c r="Q2475" i="2"/>
  <c r="P2475" i="2"/>
  <c r="O2475" i="2"/>
  <c r="N2475" i="2"/>
  <c r="AC2475" i="2" s="1"/>
  <c r="M2475" i="2"/>
  <c r="L2475" i="2"/>
  <c r="K2475" i="2"/>
  <c r="J2475" i="2"/>
  <c r="I2475" i="2"/>
  <c r="Y2474" i="2"/>
  <c r="X2474" i="2"/>
  <c r="W2474" i="2"/>
  <c r="AQ2474" i="2" s="1"/>
  <c r="V2474" i="2"/>
  <c r="U2474" i="2"/>
  <c r="T2474" i="2"/>
  <c r="S2474" i="2"/>
  <c r="R2474" i="2"/>
  <c r="Q2474" i="2"/>
  <c r="P2474" i="2"/>
  <c r="O2474" i="2"/>
  <c r="N2474" i="2"/>
  <c r="M2474" i="2"/>
  <c r="L2474" i="2"/>
  <c r="K2474" i="2"/>
  <c r="AM2474" i="2" s="1"/>
  <c r="J2474" i="2"/>
  <c r="I2474" i="2"/>
  <c r="Y2473" i="2"/>
  <c r="X2473" i="2"/>
  <c r="W2473" i="2"/>
  <c r="V2473" i="2"/>
  <c r="U2473" i="2"/>
  <c r="T2473" i="2"/>
  <c r="S2473" i="2"/>
  <c r="R2473" i="2"/>
  <c r="Q2473" i="2"/>
  <c r="P2473" i="2"/>
  <c r="O2473" i="2"/>
  <c r="N2473" i="2"/>
  <c r="M2473" i="2"/>
  <c r="L2473" i="2"/>
  <c r="AN2473" i="2" s="1"/>
  <c r="K2473" i="2"/>
  <c r="J2473" i="2"/>
  <c r="I2473" i="2"/>
  <c r="Y2472" i="2"/>
  <c r="X2472" i="2"/>
  <c r="W2472" i="2"/>
  <c r="V2472" i="2"/>
  <c r="U2472" i="2"/>
  <c r="T2472" i="2"/>
  <c r="S2472" i="2"/>
  <c r="R2472" i="2"/>
  <c r="Q2472" i="2"/>
  <c r="P2472" i="2"/>
  <c r="O2472" i="2"/>
  <c r="N2472" i="2"/>
  <c r="M2472" i="2"/>
  <c r="AO2472" i="2" s="1"/>
  <c r="L2472" i="2"/>
  <c r="K2472" i="2"/>
  <c r="J2472" i="2"/>
  <c r="I2472" i="2"/>
  <c r="Y2471" i="2"/>
  <c r="X2471" i="2"/>
  <c r="W2471" i="2"/>
  <c r="V2471" i="2"/>
  <c r="U2471" i="2"/>
  <c r="T2471" i="2"/>
  <c r="S2471" i="2"/>
  <c r="R2471" i="2"/>
  <c r="Q2471" i="2"/>
  <c r="P2471" i="2"/>
  <c r="O2471" i="2"/>
  <c r="N2471" i="2"/>
  <c r="AC2471" i="2" s="1"/>
  <c r="M2471" i="2"/>
  <c r="L2471" i="2"/>
  <c r="K2471" i="2"/>
  <c r="J2471" i="2"/>
  <c r="I2471" i="2"/>
  <c r="Y2470" i="2"/>
  <c r="X2470" i="2"/>
  <c r="W2470" i="2"/>
  <c r="AQ2470" i="2" s="1"/>
  <c r="V2470" i="2"/>
  <c r="U2470" i="2"/>
  <c r="T2470" i="2"/>
  <c r="S2470" i="2"/>
  <c r="R2470" i="2"/>
  <c r="Q2470" i="2"/>
  <c r="P2470" i="2"/>
  <c r="O2470" i="2"/>
  <c r="N2470" i="2"/>
  <c r="M2470" i="2"/>
  <c r="L2470" i="2"/>
  <c r="K2470" i="2"/>
  <c r="AM2470" i="2" s="1"/>
  <c r="J2470" i="2"/>
  <c r="I2470" i="2"/>
  <c r="Y2469" i="2"/>
  <c r="X2469" i="2"/>
  <c r="W2469" i="2"/>
  <c r="V2469" i="2"/>
  <c r="U2469" i="2"/>
  <c r="T2469" i="2"/>
  <c r="S2469" i="2"/>
  <c r="R2469" i="2"/>
  <c r="Q2469" i="2"/>
  <c r="P2469" i="2"/>
  <c r="O2469" i="2"/>
  <c r="N2469" i="2"/>
  <c r="M2469" i="2"/>
  <c r="L2469" i="2"/>
  <c r="AN2469" i="2" s="1"/>
  <c r="K2469" i="2"/>
  <c r="J2469" i="2"/>
  <c r="I2469" i="2"/>
  <c r="Y2468" i="2"/>
  <c r="X2468" i="2"/>
  <c r="W2468" i="2"/>
  <c r="V2468" i="2"/>
  <c r="U2468" i="2"/>
  <c r="T2468" i="2"/>
  <c r="S2468" i="2"/>
  <c r="R2468" i="2"/>
  <c r="Q2468" i="2"/>
  <c r="P2468" i="2"/>
  <c r="O2468" i="2"/>
  <c r="N2468" i="2"/>
  <c r="M2468" i="2"/>
  <c r="AO2468" i="2" s="1"/>
  <c r="L2468" i="2"/>
  <c r="K2468" i="2"/>
  <c r="J2468" i="2"/>
  <c r="I2468" i="2"/>
  <c r="Y2467" i="2"/>
  <c r="X2467" i="2"/>
  <c r="W2467" i="2"/>
  <c r="V2467" i="2"/>
  <c r="U2467" i="2"/>
  <c r="T2467" i="2"/>
  <c r="S2467" i="2"/>
  <c r="R2467" i="2"/>
  <c r="Q2467" i="2"/>
  <c r="P2467" i="2"/>
  <c r="O2467" i="2"/>
  <c r="N2467" i="2"/>
  <c r="AC2467" i="2" s="1"/>
  <c r="M2467" i="2"/>
  <c r="L2467" i="2"/>
  <c r="K2467" i="2"/>
  <c r="J2467" i="2"/>
  <c r="I2467" i="2"/>
  <c r="Y2466" i="2"/>
  <c r="X2466" i="2"/>
  <c r="W2466" i="2"/>
  <c r="AQ2466" i="2" s="1"/>
  <c r="V2466" i="2"/>
  <c r="U2466" i="2"/>
  <c r="T2466" i="2"/>
  <c r="S2466" i="2"/>
  <c r="R2466" i="2"/>
  <c r="Q2466" i="2"/>
  <c r="P2466" i="2"/>
  <c r="O2466" i="2"/>
  <c r="N2466" i="2"/>
  <c r="M2466" i="2"/>
  <c r="L2466" i="2"/>
  <c r="K2466" i="2"/>
  <c r="AM2466" i="2" s="1"/>
  <c r="J2466" i="2"/>
  <c r="I2466" i="2"/>
  <c r="Y2465" i="2"/>
  <c r="X2465" i="2"/>
  <c r="W2465" i="2"/>
  <c r="V2465" i="2"/>
  <c r="U2465" i="2"/>
  <c r="T2465" i="2"/>
  <c r="S2465" i="2"/>
  <c r="R2465" i="2"/>
  <c r="Q2465" i="2"/>
  <c r="P2465" i="2"/>
  <c r="O2465" i="2"/>
  <c r="N2465" i="2"/>
  <c r="M2465" i="2"/>
  <c r="L2465" i="2"/>
  <c r="AN2465" i="2" s="1"/>
  <c r="K2465" i="2"/>
  <c r="J2465" i="2"/>
  <c r="I2465" i="2"/>
  <c r="Y2464" i="2"/>
  <c r="X2464" i="2"/>
  <c r="W2464" i="2"/>
  <c r="V2464" i="2"/>
  <c r="U2464" i="2"/>
  <c r="T2464" i="2"/>
  <c r="S2464" i="2"/>
  <c r="R2464" i="2"/>
  <c r="Q2464" i="2"/>
  <c r="P2464" i="2"/>
  <c r="O2464" i="2"/>
  <c r="N2464" i="2"/>
  <c r="M2464" i="2"/>
  <c r="AO2464" i="2" s="1"/>
  <c r="L2464" i="2"/>
  <c r="K2464" i="2"/>
  <c r="J2464" i="2"/>
  <c r="I2464" i="2"/>
  <c r="Y2463" i="2"/>
  <c r="X2463" i="2"/>
  <c r="W2463" i="2"/>
  <c r="V2463" i="2"/>
  <c r="U2463" i="2"/>
  <c r="T2463" i="2"/>
  <c r="S2463" i="2"/>
  <c r="R2463" i="2"/>
  <c r="Q2463" i="2"/>
  <c r="P2463" i="2"/>
  <c r="O2463" i="2"/>
  <c r="N2463" i="2"/>
  <c r="AC2463" i="2" s="1"/>
  <c r="M2463" i="2"/>
  <c r="L2463" i="2"/>
  <c r="K2463" i="2"/>
  <c r="J2463" i="2"/>
  <c r="I2463" i="2"/>
  <c r="Y2462" i="2"/>
  <c r="X2462" i="2"/>
  <c r="W2462" i="2"/>
  <c r="AQ2462" i="2" s="1"/>
  <c r="V2462" i="2"/>
  <c r="U2462" i="2"/>
  <c r="T2462" i="2"/>
  <c r="S2462" i="2"/>
  <c r="R2462" i="2"/>
  <c r="Q2462" i="2"/>
  <c r="P2462" i="2"/>
  <c r="O2462" i="2"/>
  <c r="N2462" i="2"/>
  <c r="M2462" i="2"/>
  <c r="L2462" i="2"/>
  <c r="K2462" i="2"/>
  <c r="AM2462" i="2" s="1"/>
  <c r="J2462" i="2"/>
  <c r="I2462" i="2"/>
  <c r="Y2461" i="2"/>
  <c r="X2461" i="2"/>
  <c r="W2461" i="2"/>
  <c r="V2461" i="2"/>
  <c r="U2461" i="2"/>
  <c r="T2461" i="2"/>
  <c r="S2461" i="2"/>
  <c r="R2461" i="2"/>
  <c r="Q2461" i="2"/>
  <c r="P2461" i="2"/>
  <c r="O2461" i="2"/>
  <c r="N2461" i="2"/>
  <c r="M2461" i="2"/>
  <c r="L2461" i="2"/>
  <c r="AN2461" i="2" s="1"/>
  <c r="K2461" i="2"/>
  <c r="J2461" i="2"/>
  <c r="I2461" i="2"/>
  <c r="Y2460" i="2"/>
  <c r="X2460" i="2"/>
  <c r="W2460" i="2"/>
  <c r="V2460" i="2"/>
  <c r="U2460" i="2"/>
  <c r="T2460" i="2"/>
  <c r="S2460" i="2"/>
  <c r="R2460" i="2"/>
  <c r="Q2460" i="2"/>
  <c r="P2460" i="2"/>
  <c r="O2460" i="2"/>
  <c r="N2460" i="2"/>
  <c r="M2460" i="2"/>
  <c r="AO2460" i="2" s="1"/>
  <c r="L2460" i="2"/>
  <c r="K2460" i="2"/>
  <c r="J2460" i="2"/>
  <c r="I2460" i="2"/>
  <c r="Y2459" i="2"/>
  <c r="X2459" i="2"/>
  <c r="W2459" i="2"/>
  <c r="V2459" i="2"/>
  <c r="U2459" i="2"/>
  <c r="T2459" i="2"/>
  <c r="S2459" i="2"/>
  <c r="R2459" i="2"/>
  <c r="Q2459" i="2"/>
  <c r="P2459" i="2"/>
  <c r="O2459" i="2"/>
  <c r="N2459" i="2"/>
  <c r="AC2459" i="2" s="1"/>
  <c r="M2459" i="2"/>
  <c r="L2459" i="2"/>
  <c r="K2459" i="2"/>
  <c r="J2459" i="2"/>
  <c r="I2459" i="2"/>
  <c r="Y2458" i="2"/>
  <c r="X2458" i="2"/>
  <c r="W2458" i="2"/>
  <c r="AQ2458" i="2" s="1"/>
  <c r="V2458" i="2"/>
  <c r="U2458" i="2"/>
  <c r="T2458" i="2"/>
  <c r="S2458" i="2"/>
  <c r="R2458" i="2"/>
  <c r="Q2458" i="2"/>
  <c r="P2458" i="2"/>
  <c r="O2458" i="2"/>
  <c r="N2458" i="2"/>
  <c r="M2458" i="2"/>
  <c r="L2458" i="2"/>
  <c r="K2458" i="2"/>
  <c r="AM2458" i="2" s="1"/>
  <c r="J2458" i="2"/>
  <c r="I2458" i="2"/>
  <c r="Y2457" i="2"/>
  <c r="X2457" i="2"/>
  <c r="W2457" i="2"/>
  <c r="V2457" i="2"/>
  <c r="U2457" i="2"/>
  <c r="T2457" i="2"/>
  <c r="S2457" i="2"/>
  <c r="R2457" i="2"/>
  <c r="Q2457" i="2"/>
  <c r="P2457" i="2"/>
  <c r="O2457" i="2"/>
  <c r="N2457" i="2"/>
  <c r="M2457" i="2"/>
  <c r="L2457" i="2"/>
  <c r="AN2457" i="2" s="1"/>
  <c r="K2457" i="2"/>
  <c r="J2457" i="2"/>
  <c r="I2457" i="2"/>
  <c r="Y2456" i="2"/>
  <c r="X2456" i="2"/>
  <c r="W2456" i="2"/>
  <c r="V2456" i="2"/>
  <c r="U2456" i="2"/>
  <c r="T2456" i="2"/>
  <c r="S2456" i="2"/>
  <c r="R2456" i="2"/>
  <c r="Q2456" i="2"/>
  <c r="P2456" i="2"/>
  <c r="O2456" i="2"/>
  <c r="N2456" i="2"/>
  <c r="M2456" i="2"/>
  <c r="AO2456" i="2" s="1"/>
  <c r="L2456" i="2"/>
  <c r="K2456" i="2"/>
  <c r="J2456" i="2"/>
  <c r="I2456" i="2"/>
  <c r="Y2455" i="2"/>
  <c r="X2455" i="2"/>
  <c r="W2455" i="2"/>
  <c r="V2455" i="2"/>
  <c r="U2455" i="2"/>
  <c r="T2455" i="2"/>
  <c r="S2455" i="2"/>
  <c r="R2455" i="2"/>
  <c r="Q2455" i="2"/>
  <c r="P2455" i="2"/>
  <c r="O2455" i="2"/>
  <c r="N2455" i="2"/>
  <c r="AC2455" i="2" s="1"/>
  <c r="M2455" i="2"/>
  <c r="L2455" i="2"/>
  <c r="K2455" i="2"/>
  <c r="J2455" i="2"/>
  <c r="I2455" i="2"/>
  <c r="Y2454" i="2"/>
  <c r="X2454" i="2"/>
  <c r="W2454" i="2"/>
  <c r="AQ2454" i="2" s="1"/>
  <c r="V2454" i="2"/>
  <c r="U2454" i="2"/>
  <c r="T2454" i="2"/>
  <c r="S2454" i="2"/>
  <c r="R2454" i="2"/>
  <c r="Q2454" i="2"/>
  <c r="P2454" i="2"/>
  <c r="O2454" i="2"/>
  <c r="N2454" i="2"/>
  <c r="M2454" i="2"/>
  <c r="L2454" i="2"/>
  <c r="K2454" i="2"/>
  <c r="AA2454" i="2" s="1"/>
  <c r="J2454" i="2"/>
  <c r="I2454" i="2"/>
  <c r="Y2453" i="2"/>
  <c r="X2453" i="2"/>
  <c r="W2453" i="2"/>
  <c r="AL2453" i="2" s="1"/>
  <c r="V2453" i="2"/>
  <c r="U2453" i="2"/>
  <c r="T2453" i="2"/>
  <c r="S2453" i="2"/>
  <c r="R2453" i="2"/>
  <c r="Q2453" i="2"/>
  <c r="P2453" i="2"/>
  <c r="O2453" i="2"/>
  <c r="N2453" i="2"/>
  <c r="AC2453" i="2" s="1"/>
  <c r="M2453" i="2"/>
  <c r="L2453" i="2"/>
  <c r="K2453" i="2"/>
  <c r="J2453" i="2"/>
  <c r="I2453" i="2"/>
  <c r="Y2452" i="2"/>
  <c r="X2452" i="2"/>
  <c r="W2452" i="2"/>
  <c r="V2452" i="2"/>
  <c r="AK2452" i="2" s="1"/>
  <c r="U2452" i="2"/>
  <c r="T2452" i="2"/>
  <c r="S2452" i="2"/>
  <c r="R2452" i="2"/>
  <c r="AG2452" i="2" s="1"/>
  <c r="Q2452" i="2"/>
  <c r="P2452" i="2"/>
  <c r="O2452" i="2"/>
  <c r="N2452" i="2"/>
  <c r="AC2452" i="2" s="1"/>
  <c r="M2452" i="2"/>
  <c r="L2452" i="2"/>
  <c r="K2452" i="2"/>
  <c r="J2452" i="2"/>
  <c r="I2452" i="2"/>
  <c r="Y2451" i="2"/>
  <c r="AN2451" i="2" s="1"/>
  <c r="X2451" i="2"/>
  <c r="W2451" i="2"/>
  <c r="V2451" i="2"/>
  <c r="U2451" i="2"/>
  <c r="AQ2451" i="2" s="1"/>
  <c r="T2451" i="2"/>
  <c r="S2451" i="2"/>
  <c r="R2451" i="2"/>
  <c r="Q2451" i="2"/>
  <c r="AF2451" i="2" s="1"/>
  <c r="P2451" i="2"/>
  <c r="O2451" i="2"/>
  <c r="N2451" i="2"/>
  <c r="M2451" i="2"/>
  <c r="L2451" i="2"/>
  <c r="K2451" i="2"/>
  <c r="J2451" i="2"/>
  <c r="I2451" i="2"/>
  <c r="Y2450" i="2"/>
  <c r="X2450" i="2"/>
  <c r="W2450" i="2"/>
  <c r="V2450" i="2"/>
  <c r="U2450" i="2"/>
  <c r="T2450" i="2"/>
  <c r="S2450" i="2"/>
  <c r="R2450" i="2"/>
  <c r="Q2450" i="2"/>
  <c r="P2450" i="2"/>
  <c r="O2450" i="2"/>
  <c r="N2450" i="2"/>
  <c r="M2450" i="2"/>
  <c r="L2450" i="2"/>
  <c r="K2450" i="2"/>
  <c r="J2450" i="2"/>
  <c r="I2450" i="2"/>
  <c r="Y2449" i="2"/>
  <c r="X2449" i="2"/>
  <c r="W2449" i="2"/>
  <c r="AL2449" i="2" s="1"/>
  <c r="V2449" i="2"/>
  <c r="U2449" i="2"/>
  <c r="T2449" i="2"/>
  <c r="S2449" i="2"/>
  <c r="AH2449" i="2" s="1"/>
  <c r="R2449" i="2"/>
  <c r="Q2449" i="2"/>
  <c r="P2449" i="2"/>
  <c r="O2449" i="2"/>
  <c r="N2449" i="2"/>
  <c r="AC2449" i="2" s="1"/>
  <c r="M2449" i="2"/>
  <c r="L2449" i="2"/>
  <c r="K2449" i="2"/>
  <c r="J2449" i="2"/>
  <c r="I2449" i="2"/>
  <c r="Y2448" i="2"/>
  <c r="X2448" i="2"/>
  <c r="W2448" i="2"/>
  <c r="V2448" i="2"/>
  <c r="AK2448" i="2" s="1"/>
  <c r="U2448" i="2"/>
  <c r="T2448" i="2"/>
  <c r="S2448" i="2"/>
  <c r="R2448" i="2"/>
  <c r="Q2448" i="2"/>
  <c r="P2448" i="2"/>
  <c r="O2448" i="2"/>
  <c r="N2448" i="2"/>
  <c r="AC2448" i="2" s="1"/>
  <c r="M2448" i="2"/>
  <c r="AB2448" i="2" s="1"/>
  <c r="L2448" i="2"/>
  <c r="K2448" i="2"/>
  <c r="J2448" i="2"/>
  <c r="I2448" i="2"/>
  <c r="Y2447" i="2"/>
  <c r="X2447" i="2"/>
  <c r="W2447" i="2"/>
  <c r="V2447" i="2"/>
  <c r="U2447" i="2"/>
  <c r="T2447" i="2"/>
  <c r="S2447" i="2"/>
  <c r="R2447" i="2"/>
  <c r="Q2447" i="2"/>
  <c r="P2447" i="2"/>
  <c r="O2447" i="2"/>
  <c r="N2447" i="2"/>
  <c r="M2447" i="2"/>
  <c r="L2447" i="2"/>
  <c r="K2447" i="2"/>
  <c r="J2447" i="2"/>
  <c r="I2447" i="2"/>
  <c r="Y2446" i="2"/>
  <c r="X2446" i="2"/>
  <c r="AM2446" i="2" s="1"/>
  <c r="W2446" i="2"/>
  <c r="V2446" i="2"/>
  <c r="U2446" i="2"/>
  <c r="AQ2446" i="2" s="1"/>
  <c r="T2446" i="2"/>
  <c r="AI2446" i="2" s="1"/>
  <c r="S2446" i="2"/>
  <c r="R2446" i="2"/>
  <c r="Q2446" i="2"/>
  <c r="P2446" i="2"/>
  <c r="AP2446" i="2" s="1"/>
  <c r="O2446" i="2"/>
  <c r="N2446" i="2"/>
  <c r="M2446" i="2"/>
  <c r="L2446" i="2"/>
  <c r="AA2446" i="2" s="1"/>
  <c r="K2446" i="2"/>
  <c r="J2446" i="2"/>
  <c r="I2446" i="2"/>
  <c r="Y2445" i="2"/>
  <c r="X2445" i="2"/>
  <c r="W2445" i="2"/>
  <c r="V2445" i="2"/>
  <c r="U2445" i="2"/>
  <c r="T2445" i="2"/>
  <c r="S2445" i="2"/>
  <c r="R2445" i="2"/>
  <c r="Q2445" i="2"/>
  <c r="P2445" i="2"/>
  <c r="O2445" i="2"/>
  <c r="N2445" i="2"/>
  <c r="M2445" i="2"/>
  <c r="L2445" i="2"/>
  <c r="K2445" i="2"/>
  <c r="J2445" i="2"/>
  <c r="I2445" i="2"/>
  <c r="Y2444" i="2"/>
  <c r="X2444" i="2"/>
  <c r="AM2444" i="2" s="1"/>
  <c r="W2444" i="2"/>
  <c r="V2444" i="2"/>
  <c r="AQ2444" i="2" s="1"/>
  <c r="U2444" i="2"/>
  <c r="T2444" i="2"/>
  <c r="AI2444" i="2" s="1"/>
  <c r="S2444" i="2"/>
  <c r="R2444" i="2"/>
  <c r="Q2444" i="2"/>
  <c r="P2444" i="2"/>
  <c r="O2444" i="2"/>
  <c r="N2444" i="2"/>
  <c r="M2444" i="2"/>
  <c r="L2444" i="2"/>
  <c r="AA2444" i="2" s="1"/>
  <c r="K2444" i="2"/>
  <c r="AE2444" i="2" s="1"/>
  <c r="J2444" i="2"/>
  <c r="I2444" i="2"/>
  <c r="Y2443" i="2"/>
  <c r="X2443" i="2"/>
  <c r="W2443" i="2"/>
  <c r="V2443" i="2"/>
  <c r="U2443" i="2"/>
  <c r="T2443" i="2"/>
  <c r="S2443" i="2"/>
  <c r="R2443" i="2"/>
  <c r="Q2443" i="2"/>
  <c r="P2443" i="2"/>
  <c r="O2443" i="2"/>
  <c r="N2443" i="2"/>
  <c r="M2443" i="2"/>
  <c r="L2443" i="2"/>
  <c r="AJ2443" i="2" s="1"/>
  <c r="K2443" i="2"/>
  <c r="J2443" i="2"/>
  <c r="I2443" i="2"/>
  <c r="Y2442" i="2"/>
  <c r="X2442" i="2"/>
  <c r="W2442" i="2"/>
  <c r="V2442" i="2"/>
  <c r="AQ2442" i="2" s="1"/>
  <c r="U2442" i="2"/>
  <c r="T2442" i="2"/>
  <c r="AI2442" i="2" s="1"/>
  <c r="S2442" i="2"/>
  <c r="R2442" i="2"/>
  <c r="Q2442" i="2"/>
  <c r="P2442" i="2"/>
  <c r="O2442" i="2"/>
  <c r="N2442" i="2"/>
  <c r="AA2442" i="2" s="1"/>
  <c r="M2442" i="2"/>
  <c r="L2442" i="2"/>
  <c r="K2442" i="2"/>
  <c r="AM2442" i="2" s="1"/>
  <c r="J2442" i="2"/>
  <c r="I2442" i="2"/>
  <c r="Y2441" i="2"/>
  <c r="X2441" i="2"/>
  <c r="W2441" i="2"/>
  <c r="V2441" i="2"/>
  <c r="U2441" i="2"/>
  <c r="T2441" i="2"/>
  <c r="S2441" i="2"/>
  <c r="R2441" i="2"/>
  <c r="Q2441" i="2"/>
  <c r="P2441" i="2"/>
  <c r="O2441" i="2"/>
  <c r="N2441" i="2"/>
  <c r="M2441" i="2"/>
  <c r="L2441" i="2"/>
  <c r="K2441" i="2"/>
  <c r="J2441" i="2"/>
  <c r="I2441" i="2"/>
  <c r="Y2440" i="2"/>
  <c r="X2440" i="2"/>
  <c r="W2440" i="2"/>
  <c r="V2440" i="2"/>
  <c r="U2440" i="2"/>
  <c r="AQ2440" i="2" s="1"/>
  <c r="T2440" i="2"/>
  <c r="AI2440" i="2" s="1"/>
  <c r="S2440" i="2"/>
  <c r="R2440" i="2"/>
  <c r="Q2440" i="2"/>
  <c r="P2440" i="2"/>
  <c r="AE2440" i="2" s="1"/>
  <c r="O2440" i="2"/>
  <c r="N2440" i="2"/>
  <c r="M2440" i="2"/>
  <c r="AB2440" i="2" s="1"/>
  <c r="L2440" i="2"/>
  <c r="K2440" i="2"/>
  <c r="J2440" i="2"/>
  <c r="I2440" i="2"/>
  <c r="Y2439" i="2"/>
  <c r="X2439" i="2"/>
  <c r="W2439" i="2"/>
  <c r="V2439" i="2"/>
  <c r="U2439" i="2"/>
  <c r="T2439" i="2"/>
  <c r="S2439" i="2"/>
  <c r="R2439" i="2"/>
  <c r="Q2439" i="2"/>
  <c r="P2439" i="2"/>
  <c r="O2439" i="2"/>
  <c r="N2439" i="2"/>
  <c r="M2439" i="2"/>
  <c r="L2439" i="2"/>
  <c r="K2439" i="2"/>
  <c r="J2439" i="2"/>
  <c r="I2439" i="2"/>
  <c r="Y2438" i="2"/>
  <c r="X2438" i="2"/>
  <c r="AM2438" i="2" s="1"/>
  <c r="W2438" i="2"/>
  <c r="V2438" i="2"/>
  <c r="U2438" i="2"/>
  <c r="AQ2438" i="2" s="1"/>
  <c r="T2438" i="2"/>
  <c r="AI2438" i="2" s="1"/>
  <c r="S2438" i="2"/>
  <c r="R2438" i="2"/>
  <c r="Q2438" i="2"/>
  <c r="P2438" i="2"/>
  <c r="AP2438" i="2" s="1"/>
  <c r="O2438" i="2"/>
  <c r="N2438" i="2"/>
  <c r="M2438" i="2"/>
  <c r="L2438" i="2"/>
  <c r="AA2438" i="2" s="1"/>
  <c r="K2438" i="2"/>
  <c r="J2438" i="2"/>
  <c r="I2438" i="2"/>
  <c r="Y2437" i="2"/>
  <c r="X2437" i="2"/>
  <c r="W2437" i="2"/>
  <c r="V2437" i="2"/>
  <c r="U2437" i="2"/>
  <c r="T2437" i="2"/>
  <c r="S2437" i="2"/>
  <c r="R2437" i="2"/>
  <c r="Q2437" i="2"/>
  <c r="P2437" i="2"/>
  <c r="O2437" i="2"/>
  <c r="N2437" i="2"/>
  <c r="M2437" i="2"/>
  <c r="L2437" i="2"/>
  <c r="K2437" i="2"/>
  <c r="J2437" i="2"/>
  <c r="I2437" i="2"/>
  <c r="Y2436" i="2"/>
  <c r="X2436" i="2"/>
  <c r="AM2436" i="2" s="1"/>
  <c r="W2436" i="2"/>
  <c r="V2436" i="2"/>
  <c r="AQ2436" i="2" s="1"/>
  <c r="U2436" i="2"/>
  <c r="T2436" i="2"/>
  <c r="AI2436" i="2" s="1"/>
  <c r="S2436" i="2"/>
  <c r="R2436" i="2"/>
  <c r="Q2436" i="2"/>
  <c r="P2436" i="2"/>
  <c r="O2436" i="2"/>
  <c r="N2436" i="2"/>
  <c r="M2436" i="2"/>
  <c r="L2436" i="2"/>
  <c r="AA2436" i="2" s="1"/>
  <c r="K2436" i="2"/>
  <c r="AE2436" i="2" s="1"/>
  <c r="J2436" i="2"/>
  <c r="I2436" i="2"/>
  <c r="Y2435" i="2"/>
  <c r="X2435" i="2"/>
  <c r="W2435" i="2"/>
  <c r="V2435" i="2"/>
  <c r="U2435" i="2"/>
  <c r="T2435" i="2"/>
  <c r="S2435" i="2"/>
  <c r="R2435" i="2"/>
  <c r="Q2435" i="2"/>
  <c r="P2435" i="2"/>
  <c r="O2435" i="2"/>
  <c r="N2435" i="2"/>
  <c r="M2435" i="2"/>
  <c r="L2435" i="2"/>
  <c r="AJ2435" i="2" s="1"/>
  <c r="K2435" i="2"/>
  <c r="J2435" i="2"/>
  <c r="I2435" i="2"/>
  <c r="Y2434" i="2"/>
  <c r="X2434" i="2"/>
  <c r="W2434" i="2"/>
  <c r="V2434" i="2"/>
  <c r="AQ2434" i="2" s="1"/>
  <c r="U2434" i="2"/>
  <c r="T2434" i="2"/>
  <c r="AI2434" i="2" s="1"/>
  <c r="S2434" i="2"/>
  <c r="R2434" i="2"/>
  <c r="Q2434" i="2"/>
  <c r="P2434" i="2"/>
  <c r="O2434" i="2"/>
  <c r="N2434" i="2"/>
  <c r="AA2434" i="2" s="1"/>
  <c r="M2434" i="2"/>
  <c r="L2434" i="2"/>
  <c r="K2434" i="2"/>
  <c r="AM2434" i="2" s="1"/>
  <c r="J2434" i="2"/>
  <c r="I2434" i="2"/>
  <c r="Y2433" i="2"/>
  <c r="X2433" i="2"/>
  <c r="W2433" i="2"/>
  <c r="V2433" i="2"/>
  <c r="U2433" i="2"/>
  <c r="T2433" i="2"/>
  <c r="S2433" i="2"/>
  <c r="R2433" i="2"/>
  <c r="Q2433" i="2"/>
  <c r="P2433" i="2"/>
  <c r="O2433" i="2"/>
  <c r="N2433" i="2"/>
  <c r="M2433" i="2"/>
  <c r="L2433" i="2"/>
  <c r="K2433" i="2"/>
  <c r="J2433" i="2"/>
  <c r="I2433" i="2"/>
  <c r="Y2432" i="2"/>
  <c r="X2432" i="2"/>
  <c r="W2432" i="2"/>
  <c r="V2432" i="2"/>
  <c r="U2432" i="2"/>
  <c r="AQ2432" i="2" s="1"/>
  <c r="T2432" i="2"/>
  <c r="AI2432" i="2" s="1"/>
  <c r="S2432" i="2"/>
  <c r="R2432" i="2"/>
  <c r="Q2432" i="2"/>
  <c r="P2432" i="2"/>
  <c r="AE2432" i="2" s="1"/>
  <c r="O2432" i="2"/>
  <c r="N2432" i="2"/>
  <c r="M2432" i="2"/>
  <c r="AB2432" i="2" s="1"/>
  <c r="L2432" i="2"/>
  <c r="K2432" i="2"/>
  <c r="J2432" i="2"/>
  <c r="I2432" i="2"/>
  <c r="Y2431" i="2"/>
  <c r="X2431" i="2"/>
  <c r="W2431" i="2"/>
  <c r="V2431" i="2"/>
  <c r="U2431" i="2"/>
  <c r="T2431" i="2"/>
  <c r="S2431" i="2"/>
  <c r="R2431" i="2"/>
  <c r="Q2431" i="2"/>
  <c r="P2431" i="2"/>
  <c r="O2431" i="2"/>
  <c r="N2431" i="2"/>
  <c r="M2431" i="2"/>
  <c r="L2431" i="2"/>
  <c r="K2431" i="2"/>
  <c r="J2431" i="2"/>
  <c r="I2431" i="2"/>
  <c r="Y2430" i="2"/>
  <c r="X2430" i="2"/>
  <c r="AM2430" i="2" s="1"/>
  <c r="W2430" i="2"/>
  <c r="V2430" i="2"/>
  <c r="U2430" i="2"/>
  <c r="AQ2430" i="2" s="1"/>
  <c r="T2430" i="2"/>
  <c r="AI2430" i="2" s="1"/>
  <c r="S2430" i="2"/>
  <c r="R2430" i="2"/>
  <c r="Q2430" i="2"/>
  <c r="P2430" i="2"/>
  <c r="AP2430" i="2" s="1"/>
  <c r="O2430" i="2"/>
  <c r="N2430" i="2"/>
  <c r="M2430" i="2"/>
  <c r="L2430" i="2"/>
  <c r="AA2430" i="2" s="1"/>
  <c r="K2430" i="2"/>
  <c r="J2430" i="2"/>
  <c r="I2430" i="2"/>
  <c r="Y2429" i="2"/>
  <c r="X2429" i="2"/>
  <c r="W2429" i="2"/>
  <c r="V2429" i="2"/>
  <c r="U2429" i="2"/>
  <c r="T2429" i="2"/>
  <c r="S2429" i="2"/>
  <c r="R2429" i="2"/>
  <c r="Q2429" i="2"/>
  <c r="P2429" i="2"/>
  <c r="O2429" i="2"/>
  <c r="N2429" i="2"/>
  <c r="M2429" i="2"/>
  <c r="L2429" i="2"/>
  <c r="K2429" i="2"/>
  <c r="J2429" i="2"/>
  <c r="I2429" i="2"/>
  <c r="Y2428" i="2"/>
  <c r="X2428" i="2"/>
  <c r="W2428" i="2"/>
  <c r="V2428" i="2"/>
  <c r="U2428" i="2"/>
  <c r="T2428" i="2"/>
  <c r="S2428" i="2"/>
  <c r="R2428" i="2"/>
  <c r="Q2428" i="2"/>
  <c r="P2428" i="2"/>
  <c r="O2428" i="2"/>
  <c r="N2428" i="2"/>
  <c r="AC2428" i="2" s="1"/>
  <c r="M2428" i="2"/>
  <c r="L2428" i="2"/>
  <c r="K2428" i="2"/>
  <c r="J2428" i="2"/>
  <c r="I2428" i="2"/>
  <c r="Y2427" i="2"/>
  <c r="X2427" i="2"/>
  <c r="W2427" i="2"/>
  <c r="V2427" i="2"/>
  <c r="U2427" i="2"/>
  <c r="T2427" i="2"/>
  <c r="S2427" i="2"/>
  <c r="R2427" i="2"/>
  <c r="Q2427" i="2"/>
  <c r="P2427" i="2"/>
  <c r="O2427" i="2"/>
  <c r="N2427" i="2"/>
  <c r="M2427" i="2"/>
  <c r="L2427" i="2"/>
  <c r="K2427" i="2"/>
  <c r="J2427" i="2"/>
  <c r="I2427" i="2"/>
  <c r="Y2426" i="2"/>
  <c r="X2426" i="2"/>
  <c r="W2426" i="2"/>
  <c r="V2426" i="2"/>
  <c r="U2426" i="2"/>
  <c r="T2426" i="2"/>
  <c r="S2426" i="2"/>
  <c r="R2426" i="2"/>
  <c r="Q2426" i="2"/>
  <c r="P2426" i="2"/>
  <c r="AP2426" i="2" s="1"/>
  <c r="O2426" i="2"/>
  <c r="N2426" i="2"/>
  <c r="M2426" i="2"/>
  <c r="L2426" i="2"/>
  <c r="AL2426" i="2" s="1"/>
  <c r="K2426" i="2"/>
  <c r="J2426" i="2"/>
  <c r="I2426" i="2"/>
  <c r="Y2425" i="2"/>
  <c r="X2425" i="2"/>
  <c r="W2425" i="2"/>
  <c r="V2425" i="2"/>
  <c r="U2425" i="2"/>
  <c r="T2425" i="2"/>
  <c r="S2425" i="2"/>
  <c r="R2425" i="2"/>
  <c r="Q2425" i="2"/>
  <c r="P2425" i="2"/>
  <c r="O2425" i="2"/>
  <c r="N2425" i="2"/>
  <c r="M2425" i="2"/>
  <c r="AB2425" i="2" s="1"/>
  <c r="L2425" i="2"/>
  <c r="K2425" i="2"/>
  <c r="J2425" i="2"/>
  <c r="I2425" i="2"/>
  <c r="Y2424" i="2"/>
  <c r="X2424" i="2"/>
  <c r="W2424" i="2"/>
  <c r="V2424" i="2"/>
  <c r="U2424" i="2"/>
  <c r="T2424" i="2"/>
  <c r="S2424" i="2"/>
  <c r="R2424" i="2"/>
  <c r="AP2424" i="2" s="1"/>
  <c r="Q2424" i="2"/>
  <c r="P2424" i="2"/>
  <c r="O2424" i="2"/>
  <c r="N2424" i="2"/>
  <c r="AL2424" i="2" s="1"/>
  <c r="M2424" i="2"/>
  <c r="L2424" i="2"/>
  <c r="K2424" i="2"/>
  <c r="J2424" i="2"/>
  <c r="I2424" i="2"/>
  <c r="Y2423" i="2"/>
  <c r="X2423" i="2"/>
  <c r="W2423" i="2"/>
  <c r="V2423" i="2"/>
  <c r="U2423" i="2"/>
  <c r="T2423" i="2"/>
  <c r="S2423" i="2"/>
  <c r="R2423" i="2"/>
  <c r="Q2423" i="2"/>
  <c r="P2423" i="2"/>
  <c r="O2423" i="2"/>
  <c r="N2423" i="2"/>
  <c r="M2423" i="2"/>
  <c r="L2423" i="2"/>
  <c r="K2423" i="2"/>
  <c r="AM2423" i="2" s="1"/>
  <c r="J2423" i="2"/>
  <c r="I2423" i="2"/>
  <c r="Y2422" i="2"/>
  <c r="X2422" i="2"/>
  <c r="W2422" i="2"/>
  <c r="V2422" i="2"/>
  <c r="U2422" i="2"/>
  <c r="T2422" i="2"/>
  <c r="S2422" i="2"/>
  <c r="R2422" i="2"/>
  <c r="Q2422" i="2"/>
  <c r="P2422" i="2"/>
  <c r="AP2422" i="2" s="1"/>
  <c r="O2422" i="2"/>
  <c r="N2422" i="2"/>
  <c r="M2422" i="2"/>
  <c r="L2422" i="2"/>
  <c r="AL2422" i="2" s="1"/>
  <c r="K2422" i="2"/>
  <c r="J2422" i="2"/>
  <c r="I2422" i="2"/>
  <c r="Y2421" i="2"/>
  <c r="X2421" i="2"/>
  <c r="W2421" i="2"/>
  <c r="V2421" i="2"/>
  <c r="U2421" i="2"/>
  <c r="T2421" i="2"/>
  <c r="S2421" i="2"/>
  <c r="R2421" i="2"/>
  <c r="Q2421" i="2"/>
  <c r="P2421" i="2"/>
  <c r="O2421" i="2"/>
  <c r="N2421" i="2"/>
  <c r="M2421" i="2"/>
  <c r="AB2421" i="2" s="1"/>
  <c r="L2421" i="2"/>
  <c r="K2421" i="2"/>
  <c r="J2421" i="2"/>
  <c r="I2421" i="2"/>
  <c r="Y2420" i="2"/>
  <c r="X2420" i="2"/>
  <c r="W2420" i="2"/>
  <c r="V2420" i="2"/>
  <c r="U2420" i="2"/>
  <c r="T2420" i="2"/>
  <c r="S2420" i="2"/>
  <c r="R2420" i="2"/>
  <c r="AP2420" i="2" s="1"/>
  <c r="Q2420" i="2"/>
  <c r="P2420" i="2"/>
  <c r="O2420" i="2"/>
  <c r="N2420" i="2"/>
  <c r="AD2420" i="2" s="1"/>
  <c r="M2420" i="2"/>
  <c r="L2420" i="2"/>
  <c r="K2420" i="2"/>
  <c r="J2420" i="2"/>
  <c r="I2420" i="2"/>
  <c r="Y2419" i="2"/>
  <c r="X2419" i="2"/>
  <c r="W2419" i="2"/>
  <c r="V2419" i="2"/>
  <c r="U2419" i="2"/>
  <c r="T2419" i="2"/>
  <c r="S2419" i="2"/>
  <c r="R2419" i="2"/>
  <c r="Q2419" i="2"/>
  <c r="P2419" i="2"/>
  <c r="O2419" i="2"/>
  <c r="N2419" i="2"/>
  <c r="M2419" i="2"/>
  <c r="L2419" i="2"/>
  <c r="K2419" i="2"/>
  <c r="AM2419" i="2" s="1"/>
  <c r="J2419" i="2"/>
  <c r="I2419" i="2"/>
  <c r="Y2418" i="2"/>
  <c r="X2418" i="2"/>
  <c r="W2418" i="2"/>
  <c r="V2418" i="2"/>
  <c r="U2418" i="2"/>
  <c r="T2418" i="2"/>
  <c r="S2418" i="2"/>
  <c r="R2418" i="2"/>
  <c r="Q2418" i="2"/>
  <c r="P2418" i="2"/>
  <c r="AP2418" i="2" s="1"/>
  <c r="O2418" i="2"/>
  <c r="N2418" i="2"/>
  <c r="M2418" i="2"/>
  <c r="L2418" i="2"/>
  <c r="AL2418" i="2" s="1"/>
  <c r="K2418" i="2"/>
  <c r="J2418" i="2"/>
  <c r="I2418" i="2"/>
  <c r="Y2417" i="2"/>
  <c r="X2417" i="2"/>
  <c r="W2417" i="2"/>
  <c r="V2417" i="2"/>
  <c r="U2417" i="2"/>
  <c r="T2417" i="2"/>
  <c r="S2417" i="2"/>
  <c r="R2417" i="2"/>
  <c r="Q2417" i="2"/>
  <c r="P2417" i="2"/>
  <c r="O2417" i="2"/>
  <c r="N2417" i="2"/>
  <c r="M2417" i="2"/>
  <c r="AB2417" i="2" s="1"/>
  <c r="L2417" i="2"/>
  <c r="K2417" i="2"/>
  <c r="J2417" i="2"/>
  <c r="I2417" i="2"/>
  <c r="Y2416" i="2"/>
  <c r="X2416" i="2"/>
  <c r="W2416" i="2"/>
  <c r="V2416" i="2"/>
  <c r="U2416" i="2"/>
  <c r="T2416" i="2"/>
  <c r="S2416" i="2"/>
  <c r="R2416" i="2"/>
  <c r="AP2416" i="2" s="1"/>
  <c r="Q2416" i="2"/>
  <c r="P2416" i="2"/>
  <c r="O2416" i="2"/>
  <c r="N2416" i="2"/>
  <c r="AL2416" i="2" s="1"/>
  <c r="M2416" i="2"/>
  <c r="L2416" i="2"/>
  <c r="K2416" i="2"/>
  <c r="J2416" i="2"/>
  <c r="I2416" i="2"/>
  <c r="Y2415" i="2"/>
  <c r="X2415" i="2"/>
  <c r="W2415" i="2"/>
  <c r="V2415" i="2"/>
  <c r="U2415" i="2"/>
  <c r="T2415" i="2"/>
  <c r="S2415" i="2"/>
  <c r="R2415" i="2"/>
  <c r="Q2415" i="2"/>
  <c r="P2415" i="2"/>
  <c r="O2415" i="2"/>
  <c r="N2415" i="2"/>
  <c r="M2415" i="2"/>
  <c r="L2415" i="2"/>
  <c r="K2415" i="2"/>
  <c r="AM2415" i="2" s="1"/>
  <c r="J2415" i="2"/>
  <c r="I2415" i="2"/>
  <c r="Y2414" i="2"/>
  <c r="X2414" i="2"/>
  <c r="W2414" i="2"/>
  <c r="V2414" i="2"/>
  <c r="U2414" i="2"/>
  <c r="T2414" i="2"/>
  <c r="S2414" i="2"/>
  <c r="R2414" i="2"/>
  <c r="Q2414" i="2"/>
  <c r="P2414" i="2"/>
  <c r="AP2414" i="2" s="1"/>
  <c r="O2414" i="2"/>
  <c r="N2414" i="2"/>
  <c r="M2414" i="2"/>
  <c r="L2414" i="2"/>
  <c r="AL2414" i="2" s="1"/>
  <c r="K2414" i="2"/>
  <c r="J2414" i="2"/>
  <c r="I2414" i="2"/>
  <c r="Y2413" i="2"/>
  <c r="X2413" i="2"/>
  <c r="W2413" i="2"/>
  <c r="V2413" i="2"/>
  <c r="U2413" i="2"/>
  <c r="T2413" i="2"/>
  <c r="S2413" i="2"/>
  <c r="R2413" i="2"/>
  <c r="Q2413" i="2"/>
  <c r="P2413" i="2"/>
  <c r="O2413" i="2"/>
  <c r="N2413" i="2"/>
  <c r="M2413" i="2"/>
  <c r="AB2413" i="2" s="1"/>
  <c r="L2413" i="2"/>
  <c r="K2413" i="2"/>
  <c r="J2413" i="2"/>
  <c r="I2413" i="2"/>
  <c r="Y2412" i="2"/>
  <c r="X2412" i="2"/>
  <c r="W2412" i="2"/>
  <c r="V2412" i="2"/>
  <c r="U2412" i="2"/>
  <c r="T2412" i="2"/>
  <c r="S2412" i="2"/>
  <c r="R2412" i="2"/>
  <c r="AP2412" i="2" s="1"/>
  <c r="Q2412" i="2"/>
  <c r="P2412" i="2"/>
  <c r="O2412" i="2"/>
  <c r="N2412" i="2"/>
  <c r="AL2412" i="2" s="1"/>
  <c r="M2412" i="2"/>
  <c r="L2412" i="2"/>
  <c r="K2412" i="2"/>
  <c r="J2412" i="2"/>
  <c r="I2412" i="2"/>
  <c r="Y2411" i="2"/>
  <c r="X2411" i="2"/>
  <c r="W2411" i="2"/>
  <c r="V2411" i="2"/>
  <c r="U2411" i="2"/>
  <c r="T2411" i="2"/>
  <c r="S2411" i="2"/>
  <c r="R2411" i="2"/>
  <c r="Q2411" i="2"/>
  <c r="P2411" i="2"/>
  <c r="O2411" i="2"/>
  <c r="N2411" i="2"/>
  <c r="M2411" i="2"/>
  <c r="L2411" i="2"/>
  <c r="K2411" i="2"/>
  <c r="AM2411" i="2" s="1"/>
  <c r="J2411" i="2"/>
  <c r="I2411" i="2"/>
  <c r="Y2410" i="2"/>
  <c r="X2410" i="2"/>
  <c r="W2410" i="2"/>
  <c r="V2410" i="2"/>
  <c r="U2410" i="2"/>
  <c r="T2410" i="2"/>
  <c r="S2410" i="2"/>
  <c r="R2410" i="2"/>
  <c r="Q2410" i="2"/>
  <c r="P2410" i="2"/>
  <c r="AP2410" i="2" s="1"/>
  <c r="O2410" i="2"/>
  <c r="N2410" i="2"/>
  <c r="M2410" i="2"/>
  <c r="L2410" i="2"/>
  <c r="AL2410" i="2" s="1"/>
  <c r="K2410" i="2"/>
  <c r="J2410" i="2"/>
  <c r="I2410" i="2"/>
  <c r="Y2409" i="2"/>
  <c r="X2409" i="2"/>
  <c r="W2409" i="2"/>
  <c r="V2409" i="2"/>
  <c r="U2409" i="2"/>
  <c r="T2409" i="2"/>
  <c r="S2409" i="2"/>
  <c r="R2409" i="2"/>
  <c r="Q2409" i="2"/>
  <c r="P2409" i="2"/>
  <c r="O2409" i="2"/>
  <c r="N2409" i="2"/>
  <c r="M2409" i="2"/>
  <c r="AB2409" i="2" s="1"/>
  <c r="L2409" i="2"/>
  <c r="K2409" i="2"/>
  <c r="J2409" i="2"/>
  <c r="I2409" i="2"/>
  <c r="Y2408" i="2"/>
  <c r="X2408" i="2"/>
  <c r="W2408" i="2"/>
  <c r="V2408" i="2"/>
  <c r="U2408" i="2"/>
  <c r="T2408" i="2"/>
  <c r="S2408" i="2"/>
  <c r="R2408" i="2"/>
  <c r="AP2408" i="2" s="1"/>
  <c r="Q2408" i="2"/>
  <c r="P2408" i="2"/>
  <c r="O2408" i="2"/>
  <c r="N2408" i="2"/>
  <c r="AL2408" i="2" s="1"/>
  <c r="M2408" i="2"/>
  <c r="L2408" i="2"/>
  <c r="K2408" i="2"/>
  <c r="J2408" i="2"/>
  <c r="I2408" i="2"/>
  <c r="Y2407" i="2"/>
  <c r="X2407" i="2"/>
  <c r="W2407" i="2"/>
  <c r="V2407" i="2"/>
  <c r="U2407" i="2"/>
  <c r="T2407" i="2"/>
  <c r="S2407" i="2"/>
  <c r="R2407" i="2"/>
  <c r="Q2407" i="2"/>
  <c r="P2407" i="2"/>
  <c r="O2407" i="2"/>
  <c r="N2407" i="2"/>
  <c r="M2407" i="2"/>
  <c r="L2407" i="2"/>
  <c r="K2407" i="2"/>
  <c r="AM2407" i="2" s="1"/>
  <c r="J2407" i="2"/>
  <c r="I2407" i="2"/>
  <c r="Y2406" i="2"/>
  <c r="X2406" i="2"/>
  <c r="W2406" i="2"/>
  <c r="V2406" i="2"/>
  <c r="U2406" i="2"/>
  <c r="T2406" i="2"/>
  <c r="S2406" i="2"/>
  <c r="R2406" i="2"/>
  <c r="Q2406" i="2"/>
  <c r="P2406" i="2"/>
  <c r="AP2406" i="2" s="1"/>
  <c r="O2406" i="2"/>
  <c r="N2406" i="2"/>
  <c r="M2406" i="2"/>
  <c r="L2406" i="2"/>
  <c r="AL2406" i="2" s="1"/>
  <c r="K2406" i="2"/>
  <c r="J2406" i="2"/>
  <c r="I2406" i="2"/>
  <c r="Y2405" i="2"/>
  <c r="X2405" i="2"/>
  <c r="W2405" i="2"/>
  <c r="V2405" i="2"/>
  <c r="U2405" i="2"/>
  <c r="T2405" i="2"/>
  <c r="S2405" i="2"/>
  <c r="R2405" i="2"/>
  <c r="Q2405" i="2"/>
  <c r="P2405" i="2"/>
  <c r="O2405" i="2"/>
  <c r="N2405" i="2"/>
  <c r="M2405" i="2"/>
  <c r="AB2405" i="2" s="1"/>
  <c r="L2405" i="2"/>
  <c r="K2405" i="2"/>
  <c r="J2405" i="2"/>
  <c r="I2405" i="2"/>
  <c r="Y2404" i="2"/>
  <c r="X2404" i="2"/>
  <c r="W2404" i="2"/>
  <c r="V2404" i="2"/>
  <c r="U2404" i="2"/>
  <c r="T2404" i="2"/>
  <c r="S2404" i="2"/>
  <c r="R2404" i="2"/>
  <c r="AP2404" i="2" s="1"/>
  <c r="Q2404" i="2"/>
  <c r="P2404" i="2"/>
  <c r="O2404" i="2"/>
  <c r="N2404" i="2"/>
  <c r="AL2404" i="2" s="1"/>
  <c r="M2404" i="2"/>
  <c r="L2404" i="2"/>
  <c r="K2404" i="2"/>
  <c r="J2404" i="2"/>
  <c r="I2404" i="2"/>
  <c r="Y2403" i="2"/>
  <c r="X2403" i="2"/>
  <c r="W2403" i="2"/>
  <c r="V2403" i="2"/>
  <c r="U2403" i="2"/>
  <c r="T2403" i="2"/>
  <c r="S2403" i="2"/>
  <c r="R2403" i="2"/>
  <c r="Q2403" i="2"/>
  <c r="P2403" i="2"/>
  <c r="O2403" i="2"/>
  <c r="N2403" i="2"/>
  <c r="M2403" i="2"/>
  <c r="L2403" i="2"/>
  <c r="K2403" i="2"/>
  <c r="AM2403" i="2" s="1"/>
  <c r="J2403" i="2"/>
  <c r="I2403" i="2"/>
  <c r="Y2402" i="2"/>
  <c r="X2402" i="2"/>
  <c r="W2402" i="2"/>
  <c r="V2402" i="2"/>
  <c r="U2402" i="2"/>
  <c r="T2402" i="2"/>
  <c r="S2402" i="2"/>
  <c r="R2402" i="2"/>
  <c r="Q2402" i="2"/>
  <c r="P2402" i="2"/>
  <c r="AP2402" i="2" s="1"/>
  <c r="O2402" i="2"/>
  <c r="N2402" i="2"/>
  <c r="M2402" i="2"/>
  <c r="L2402" i="2"/>
  <c r="AL2402" i="2" s="1"/>
  <c r="K2402" i="2"/>
  <c r="J2402" i="2"/>
  <c r="I2402" i="2"/>
  <c r="Y2401" i="2"/>
  <c r="X2401" i="2"/>
  <c r="W2401" i="2"/>
  <c r="V2401" i="2"/>
  <c r="U2401" i="2"/>
  <c r="T2401" i="2"/>
  <c r="S2401" i="2"/>
  <c r="R2401" i="2"/>
  <c r="Q2401" i="2"/>
  <c r="P2401" i="2"/>
  <c r="O2401" i="2"/>
  <c r="N2401" i="2"/>
  <c r="M2401" i="2"/>
  <c r="AB2401" i="2" s="1"/>
  <c r="L2401" i="2"/>
  <c r="K2401" i="2"/>
  <c r="J2401" i="2"/>
  <c r="I2401" i="2"/>
  <c r="Y2400" i="2"/>
  <c r="X2400" i="2"/>
  <c r="W2400" i="2"/>
  <c r="V2400" i="2"/>
  <c r="U2400" i="2"/>
  <c r="T2400" i="2"/>
  <c r="S2400" i="2"/>
  <c r="R2400" i="2"/>
  <c r="AP2400" i="2" s="1"/>
  <c r="Q2400" i="2"/>
  <c r="P2400" i="2"/>
  <c r="O2400" i="2"/>
  <c r="N2400" i="2"/>
  <c r="AL2400" i="2" s="1"/>
  <c r="M2400" i="2"/>
  <c r="L2400" i="2"/>
  <c r="K2400" i="2"/>
  <c r="J2400" i="2"/>
  <c r="I2400" i="2"/>
  <c r="Y2399" i="2"/>
  <c r="X2399" i="2"/>
  <c r="W2399" i="2"/>
  <c r="V2399" i="2"/>
  <c r="U2399" i="2"/>
  <c r="T2399" i="2"/>
  <c r="S2399" i="2"/>
  <c r="R2399" i="2"/>
  <c r="Q2399" i="2"/>
  <c r="P2399" i="2"/>
  <c r="O2399" i="2"/>
  <c r="N2399" i="2"/>
  <c r="M2399" i="2"/>
  <c r="L2399" i="2"/>
  <c r="K2399" i="2"/>
  <c r="AM2399" i="2" s="1"/>
  <c r="J2399" i="2"/>
  <c r="I2399" i="2"/>
  <c r="Y2398" i="2"/>
  <c r="X2398" i="2"/>
  <c r="W2398" i="2"/>
  <c r="V2398" i="2"/>
  <c r="U2398" i="2"/>
  <c r="T2398" i="2"/>
  <c r="S2398" i="2"/>
  <c r="R2398" i="2"/>
  <c r="Q2398" i="2"/>
  <c r="P2398" i="2"/>
  <c r="AP2398" i="2" s="1"/>
  <c r="O2398" i="2"/>
  <c r="N2398" i="2"/>
  <c r="M2398" i="2"/>
  <c r="L2398" i="2"/>
  <c r="AL2398" i="2" s="1"/>
  <c r="K2398" i="2"/>
  <c r="J2398" i="2"/>
  <c r="I2398" i="2"/>
  <c r="Y2397" i="2"/>
  <c r="X2397" i="2"/>
  <c r="W2397" i="2"/>
  <c r="V2397" i="2"/>
  <c r="U2397" i="2"/>
  <c r="T2397" i="2"/>
  <c r="S2397" i="2"/>
  <c r="R2397" i="2"/>
  <c r="Q2397" i="2"/>
  <c r="P2397" i="2"/>
  <c r="O2397" i="2"/>
  <c r="N2397" i="2"/>
  <c r="M2397" i="2"/>
  <c r="AB2397" i="2" s="1"/>
  <c r="L2397" i="2"/>
  <c r="K2397" i="2"/>
  <c r="J2397" i="2"/>
  <c r="I2397" i="2"/>
  <c r="Y2396" i="2"/>
  <c r="X2396" i="2"/>
  <c r="W2396" i="2"/>
  <c r="V2396" i="2"/>
  <c r="U2396" i="2"/>
  <c r="T2396" i="2"/>
  <c r="S2396" i="2"/>
  <c r="R2396" i="2"/>
  <c r="AP2396" i="2" s="1"/>
  <c r="Q2396" i="2"/>
  <c r="P2396" i="2"/>
  <c r="O2396" i="2"/>
  <c r="N2396" i="2"/>
  <c r="AL2396" i="2" s="1"/>
  <c r="M2396" i="2"/>
  <c r="L2396" i="2"/>
  <c r="K2396" i="2"/>
  <c r="J2396" i="2"/>
  <c r="I2396" i="2"/>
  <c r="Y2395" i="2"/>
  <c r="X2395" i="2"/>
  <c r="W2395" i="2"/>
  <c r="V2395" i="2"/>
  <c r="U2395" i="2"/>
  <c r="T2395" i="2"/>
  <c r="S2395" i="2"/>
  <c r="R2395" i="2"/>
  <c r="Q2395" i="2"/>
  <c r="P2395" i="2"/>
  <c r="O2395" i="2"/>
  <c r="N2395" i="2"/>
  <c r="M2395" i="2"/>
  <c r="L2395" i="2"/>
  <c r="K2395" i="2"/>
  <c r="AM2395" i="2" s="1"/>
  <c r="J2395" i="2"/>
  <c r="I2395" i="2"/>
  <c r="Y2394" i="2"/>
  <c r="X2394" i="2"/>
  <c r="W2394" i="2"/>
  <c r="V2394" i="2"/>
  <c r="U2394" i="2"/>
  <c r="T2394" i="2"/>
  <c r="S2394" i="2"/>
  <c r="R2394" i="2"/>
  <c r="Q2394" i="2"/>
  <c r="P2394" i="2"/>
  <c r="AP2394" i="2" s="1"/>
  <c r="O2394" i="2"/>
  <c r="N2394" i="2"/>
  <c r="M2394" i="2"/>
  <c r="L2394" i="2"/>
  <c r="AL2394" i="2" s="1"/>
  <c r="K2394" i="2"/>
  <c r="J2394" i="2"/>
  <c r="I2394" i="2"/>
  <c r="Y2393" i="2"/>
  <c r="X2393" i="2"/>
  <c r="W2393" i="2"/>
  <c r="V2393" i="2"/>
  <c r="U2393" i="2"/>
  <c r="T2393" i="2"/>
  <c r="S2393" i="2"/>
  <c r="R2393" i="2"/>
  <c r="Q2393" i="2"/>
  <c r="P2393" i="2"/>
  <c r="O2393" i="2"/>
  <c r="N2393" i="2"/>
  <c r="M2393" i="2"/>
  <c r="AB2393" i="2" s="1"/>
  <c r="L2393" i="2"/>
  <c r="K2393" i="2"/>
  <c r="J2393" i="2"/>
  <c r="I2393" i="2"/>
  <c r="Y2392" i="2"/>
  <c r="X2392" i="2"/>
  <c r="W2392" i="2"/>
  <c r="V2392" i="2"/>
  <c r="U2392" i="2"/>
  <c r="T2392" i="2"/>
  <c r="S2392" i="2"/>
  <c r="R2392" i="2"/>
  <c r="AP2392" i="2" s="1"/>
  <c r="Q2392" i="2"/>
  <c r="P2392" i="2"/>
  <c r="O2392" i="2"/>
  <c r="N2392" i="2"/>
  <c r="AL2392" i="2" s="1"/>
  <c r="M2392" i="2"/>
  <c r="L2392" i="2"/>
  <c r="K2392" i="2"/>
  <c r="J2392" i="2"/>
  <c r="I2392" i="2"/>
  <c r="Y2391" i="2"/>
  <c r="X2391" i="2"/>
  <c r="W2391" i="2"/>
  <c r="V2391" i="2"/>
  <c r="U2391" i="2"/>
  <c r="T2391" i="2"/>
  <c r="S2391" i="2"/>
  <c r="R2391" i="2"/>
  <c r="Q2391" i="2"/>
  <c r="P2391" i="2"/>
  <c r="O2391" i="2"/>
  <c r="N2391" i="2"/>
  <c r="M2391" i="2"/>
  <c r="L2391" i="2"/>
  <c r="K2391" i="2"/>
  <c r="AM2391" i="2" s="1"/>
  <c r="J2391" i="2"/>
  <c r="I2391" i="2"/>
  <c r="Y2390" i="2"/>
  <c r="X2390" i="2"/>
  <c r="W2390" i="2"/>
  <c r="V2390" i="2"/>
  <c r="U2390" i="2"/>
  <c r="T2390" i="2"/>
  <c r="S2390" i="2"/>
  <c r="R2390" i="2"/>
  <c r="Q2390" i="2"/>
  <c r="P2390" i="2"/>
  <c r="AP2390" i="2" s="1"/>
  <c r="O2390" i="2"/>
  <c r="N2390" i="2"/>
  <c r="M2390" i="2"/>
  <c r="L2390" i="2"/>
  <c r="AL2390" i="2" s="1"/>
  <c r="K2390" i="2"/>
  <c r="J2390" i="2"/>
  <c r="I2390" i="2"/>
  <c r="Y2389" i="2"/>
  <c r="X2389" i="2"/>
  <c r="W2389" i="2"/>
  <c r="V2389" i="2"/>
  <c r="U2389" i="2"/>
  <c r="T2389" i="2"/>
  <c r="S2389" i="2"/>
  <c r="R2389" i="2"/>
  <c r="Q2389" i="2"/>
  <c r="P2389" i="2"/>
  <c r="O2389" i="2"/>
  <c r="N2389" i="2"/>
  <c r="M2389" i="2"/>
  <c r="AB2389" i="2" s="1"/>
  <c r="L2389" i="2"/>
  <c r="K2389" i="2"/>
  <c r="J2389" i="2"/>
  <c r="I2389" i="2"/>
  <c r="Y2388" i="2"/>
  <c r="X2388" i="2"/>
  <c r="W2388" i="2"/>
  <c r="V2388" i="2"/>
  <c r="U2388" i="2"/>
  <c r="T2388" i="2"/>
  <c r="S2388" i="2"/>
  <c r="R2388" i="2"/>
  <c r="AP2388" i="2" s="1"/>
  <c r="Q2388" i="2"/>
  <c r="P2388" i="2"/>
  <c r="O2388" i="2"/>
  <c r="N2388" i="2"/>
  <c r="AL2388" i="2" s="1"/>
  <c r="M2388" i="2"/>
  <c r="L2388" i="2"/>
  <c r="K2388" i="2"/>
  <c r="J2388" i="2"/>
  <c r="I2388" i="2"/>
  <c r="Y2387" i="2"/>
  <c r="X2387" i="2"/>
  <c r="W2387" i="2"/>
  <c r="V2387" i="2"/>
  <c r="U2387" i="2"/>
  <c r="T2387" i="2"/>
  <c r="S2387" i="2"/>
  <c r="R2387" i="2"/>
  <c r="Q2387" i="2"/>
  <c r="P2387" i="2"/>
  <c r="O2387" i="2"/>
  <c r="N2387" i="2"/>
  <c r="M2387" i="2"/>
  <c r="L2387" i="2"/>
  <c r="K2387" i="2"/>
  <c r="AM2387" i="2" s="1"/>
  <c r="J2387" i="2"/>
  <c r="I2387" i="2"/>
  <c r="Y2386" i="2"/>
  <c r="X2386" i="2"/>
  <c r="W2386" i="2"/>
  <c r="V2386" i="2"/>
  <c r="U2386" i="2"/>
  <c r="T2386" i="2"/>
  <c r="S2386" i="2"/>
  <c r="R2386" i="2"/>
  <c r="Q2386" i="2"/>
  <c r="P2386" i="2"/>
  <c r="AP2386" i="2" s="1"/>
  <c r="O2386" i="2"/>
  <c r="N2386" i="2"/>
  <c r="M2386" i="2"/>
  <c r="L2386" i="2"/>
  <c r="AL2386" i="2" s="1"/>
  <c r="K2386" i="2"/>
  <c r="J2386" i="2"/>
  <c r="I2386" i="2"/>
  <c r="Y2385" i="2"/>
  <c r="X2385" i="2"/>
  <c r="W2385" i="2"/>
  <c r="V2385" i="2"/>
  <c r="U2385" i="2"/>
  <c r="T2385" i="2"/>
  <c r="S2385" i="2"/>
  <c r="R2385" i="2"/>
  <c r="Q2385" i="2"/>
  <c r="P2385" i="2"/>
  <c r="O2385" i="2"/>
  <c r="N2385" i="2"/>
  <c r="M2385" i="2"/>
  <c r="AB2385" i="2" s="1"/>
  <c r="L2385" i="2"/>
  <c r="K2385" i="2"/>
  <c r="J2385" i="2"/>
  <c r="I2385" i="2"/>
  <c r="Y2384" i="2"/>
  <c r="X2384" i="2"/>
  <c r="W2384" i="2"/>
  <c r="V2384" i="2"/>
  <c r="U2384" i="2"/>
  <c r="T2384" i="2"/>
  <c r="S2384" i="2"/>
  <c r="R2384" i="2"/>
  <c r="AP2384" i="2" s="1"/>
  <c r="Q2384" i="2"/>
  <c r="P2384" i="2"/>
  <c r="O2384" i="2"/>
  <c r="N2384" i="2"/>
  <c r="AL2384" i="2" s="1"/>
  <c r="M2384" i="2"/>
  <c r="L2384" i="2"/>
  <c r="K2384" i="2"/>
  <c r="J2384" i="2"/>
  <c r="I2384" i="2"/>
  <c r="Y2383" i="2"/>
  <c r="X2383" i="2"/>
  <c r="W2383" i="2"/>
  <c r="V2383" i="2"/>
  <c r="U2383" i="2"/>
  <c r="T2383" i="2"/>
  <c r="S2383" i="2"/>
  <c r="R2383" i="2"/>
  <c r="Q2383" i="2"/>
  <c r="P2383" i="2"/>
  <c r="O2383" i="2"/>
  <c r="N2383" i="2"/>
  <c r="M2383" i="2"/>
  <c r="L2383" i="2"/>
  <c r="K2383" i="2"/>
  <c r="AM2383" i="2" s="1"/>
  <c r="J2383" i="2"/>
  <c r="I2383" i="2"/>
  <c r="Y2382" i="2"/>
  <c r="X2382" i="2"/>
  <c r="W2382" i="2"/>
  <c r="V2382" i="2"/>
  <c r="U2382" i="2"/>
  <c r="T2382" i="2"/>
  <c r="S2382" i="2"/>
  <c r="R2382" i="2"/>
  <c r="Q2382" i="2"/>
  <c r="P2382" i="2"/>
  <c r="AP2382" i="2" s="1"/>
  <c r="O2382" i="2"/>
  <c r="N2382" i="2"/>
  <c r="M2382" i="2"/>
  <c r="L2382" i="2"/>
  <c r="AL2382" i="2" s="1"/>
  <c r="K2382" i="2"/>
  <c r="J2382" i="2"/>
  <c r="I2382" i="2"/>
  <c r="Y2381" i="2"/>
  <c r="X2381" i="2"/>
  <c r="W2381" i="2"/>
  <c r="V2381" i="2"/>
  <c r="U2381" i="2"/>
  <c r="T2381" i="2"/>
  <c r="S2381" i="2"/>
  <c r="R2381" i="2"/>
  <c r="Q2381" i="2"/>
  <c r="P2381" i="2"/>
  <c r="O2381" i="2"/>
  <c r="N2381" i="2"/>
  <c r="M2381" i="2"/>
  <c r="AB2381" i="2" s="1"/>
  <c r="L2381" i="2"/>
  <c r="K2381" i="2"/>
  <c r="J2381" i="2"/>
  <c r="I2381" i="2"/>
  <c r="Y2380" i="2"/>
  <c r="X2380" i="2"/>
  <c r="W2380" i="2"/>
  <c r="V2380" i="2"/>
  <c r="U2380" i="2"/>
  <c r="T2380" i="2"/>
  <c r="S2380" i="2"/>
  <c r="R2380" i="2"/>
  <c r="AP2380" i="2" s="1"/>
  <c r="Q2380" i="2"/>
  <c r="P2380" i="2"/>
  <c r="O2380" i="2"/>
  <c r="N2380" i="2"/>
  <c r="AL2380" i="2" s="1"/>
  <c r="M2380" i="2"/>
  <c r="L2380" i="2"/>
  <c r="K2380" i="2"/>
  <c r="J2380" i="2"/>
  <c r="I2380" i="2"/>
  <c r="Y2379" i="2"/>
  <c r="X2379" i="2"/>
  <c r="W2379" i="2"/>
  <c r="V2379" i="2"/>
  <c r="U2379" i="2"/>
  <c r="T2379" i="2"/>
  <c r="S2379" i="2"/>
  <c r="R2379" i="2"/>
  <c r="Q2379" i="2"/>
  <c r="P2379" i="2"/>
  <c r="O2379" i="2"/>
  <c r="N2379" i="2"/>
  <c r="M2379" i="2"/>
  <c r="L2379" i="2"/>
  <c r="K2379" i="2"/>
  <c r="AM2379" i="2" s="1"/>
  <c r="J2379" i="2"/>
  <c r="I2379" i="2"/>
  <c r="Y2378" i="2"/>
  <c r="X2378" i="2"/>
  <c r="W2378" i="2"/>
  <c r="V2378" i="2"/>
  <c r="U2378" i="2"/>
  <c r="T2378" i="2"/>
  <c r="S2378" i="2"/>
  <c r="R2378" i="2"/>
  <c r="Q2378" i="2"/>
  <c r="P2378" i="2"/>
  <c r="AP2378" i="2" s="1"/>
  <c r="O2378" i="2"/>
  <c r="N2378" i="2"/>
  <c r="M2378" i="2"/>
  <c r="L2378" i="2"/>
  <c r="AL2378" i="2" s="1"/>
  <c r="K2378" i="2"/>
  <c r="J2378" i="2"/>
  <c r="I2378" i="2"/>
  <c r="Y2377" i="2"/>
  <c r="X2377" i="2"/>
  <c r="W2377" i="2"/>
  <c r="V2377" i="2"/>
  <c r="U2377" i="2"/>
  <c r="T2377" i="2"/>
  <c r="S2377" i="2"/>
  <c r="R2377" i="2"/>
  <c r="Q2377" i="2"/>
  <c r="P2377" i="2"/>
  <c r="O2377" i="2"/>
  <c r="N2377" i="2"/>
  <c r="M2377" i="2"/>
  <c r="AB2377" i="2" s="1"/>
  <c r="L2377" i="2"/>
  <c r="K2377" i="2"/>
  <c r="J2377" i="2"/>
  <c r="I2377" i="2"/>
  <c r="Y2376" i="2"/>
  <c r="X2376" i="2"/>
  <c r="W2376" i="2"/>
  <c r="V2376" i="2"/>
  <c r="U2376" i="2"/>
  <c r="T2376" i="2"/>
  <c r="S2376" i="2"/>
  <c r="R2376" i="2"/>
  <c r="AP2376" i="2" s="1"/>
  <c r="Q2376" i="2"/>
  <c r="P2376" i="2"/>
  <c r="O2376" i="2"/>
  <c r="N2376" i="2"/>
  <c r="AL2376" i="2" s="1"/>
  <c r="M2376" i="2"/>
  <c r="L2376" i="2"/>
  <c r="K2376" i="2"/>
  <c r="J2376" i="2"/>
  <c r="I2376" i="2"/>
  <c r="Y2375" i="2"/>
  <c r="X2375" i="2"/>
  <c r="W2375" i="2"/>
  <c r="V2375" i="2"/>
  <c r="U2375" i="2"/>
  <c r="T2375" i="2"/>
  <c r="S2375" i="2"/>
  <c r="R2375" i="2"/>
  <c r="Q2375" i="2"/>
  <c r="P2375" i="2"/>
  <c r="O2375" i="2"/>
  <c r="N2375" i="2"/>
  <c r="M2375" i="2"/>
  <c r="L2375" i="2"/>
  <c r="K2375" i="2"/>
  <c r="AM2375" i="2" s="1"/>
  <c r="J2375" i="2"/>
  <c r="I2375" i="2"/>
  <c r="Y2374" i="2"/>
  <c r="X2374" i="2"/>
  <c r="W2374" i="2"/>
  <c r="V2374" i="2"/>
  <c r="U2374" i="2"/>
  <c r="T2374" i="2"/>
  <c r="S2374" i="2"/>
  <c r="R2374" i="2"/>
  <c r="Q2374" i="2"/>
  <c r="P2374" i="2"/>
  <c r="AP2374" i="2" s="1"/>
  <c r="O2374" i="2"/>
  <c r="N2374" i="2"/>
  <c r="M2374" i="2"/>
  <c r="L2374" i="2"/>
  <c r="AL2374" i="2" s="1"/>
  <c r="K2374" i="2"/>
  <c r="J2374" i="2"/>
  <c r="I2374" i="2"/>
  <c r="Y2373" i="2"/>
  <c r="X2373" i="2"/>
  <c r="W2373" i="2"/>
  <c r="V2373" i="2"/>
  <c r="U2373" i="2"/>
  <c r="T2373" i="2"/>
  <c r="S2373" i="2"/>
  <c r="R2373" i="2"/>
  <c r="Q2373" i="2"/>
  <c r="P2373" i="2"/>
  <c r="O2373" i="2"/>
  <c r="N2373" i="2"/>
  <c r="M2373" i="2"/>
  <c r="AB2373" i="2" s="1"/>
  <c r="L2373" i="2"/>
  <c r="K2373" i="2"/>
  <c r="J2373" i="2"/>
  <c r="I2373" i="2"/>
  <c r="Y2372" i="2"/>
  <c r="X2372" i="2"/>
  <c r="W2372" i="2"/>
  <c r="V2372" i="2"/>
  <c r="U2372" i="2"/>
  <c r="T2372" i="2"/>
  <c r="S2372" i="2"/>
  <c r="R2372" i="2"/>
  <c r="AP2372" i="2" s="1"/>
  <c r="Q2372" i="2"/>
  <c r="P2372" i="2"/>
  <c r="O2372" i="2"/>
  <c r="N2372" i="2"/>
  <c r="AL2372" i="2" s="1"/>
  <c r="M2372" i="2"/>
  <c r="L2372" i="2"/>
  <c r="K2372" i="2"/>
  <c r="J2372" i="2"/>
  <c r="I2372" i="2"/>
  <c r="Y2371" i="2"/>
  <c r="X2371" i="2"/>
  <c r="W2371" i="2"/>
  <c r="V2371" i="2"/>
  <c r="U2371" i="2"/>
  <c r="T2371" i="2"/>
  <c r="S2371" i="2"/>
  <c r="R2371" i="2"/>
  <c r="Q2371" i="2"/>
  <c r="P2371" i="2"/>
  <c r="O2371" i="2"/>
  <c r="N2371" i="2"/>
  <c r="M2371" i="2"/>
  <c r="L2371" i="2"/>
  <c r="K2371" i="2"/>
  <c r="AM2371" i="2" s="1"/>
  <c r="J2371" i="2"/>
  <c r="I2371" i="2"/>
  <c r="Y2370" i="2"/>
  <c r="X2370" i="2"/>
  <c r="W2370" i="2"/>
  <c r="V2370" i="2"/>
  <c r="U2370" i="2"/>
  <c r="T2370" i="2"/>
  <c r="S2370" i="2"/>
  <c r="R2370" i="2"/>
  <c r="Q2370" i="2"/>
  <c r="P2370" i="2"/>
  <c r="AP2370" i="2" s="1"/>
  <c r="O2370" i="2"/>
  <c r="N2370" i="2"/>
  <c r="M2370" i="2"/>
  <c r="L2370" i="2"/>
  <c r="AL2370" i="2" s="1"/>
  <c r="K2370" i="2"/>
  <c r="J2370" i="2"/>
  <c r="I2370" i="2"/>
  <c r="Y2369" i="2"/>
  <c r="X2369" i="2"/>
  <c r="W2369" i="2"/>
  <c r="V2369" i="2"/>
  <c r="U2369" i="2"/>
  <c r="T2369" i="2"/>
  <c r="S2369" i="2"/>
  <c r="R2369" i="2"/>
  <c r="Q2369" i="2"/>
  <c r="P2369" i="2"/>
  <c r="O2369" i="2"/>
  <c r="N2369" i="2"/>
  <c r="M2369" i="2"/>
  <c r="AB2369" i="2" s="1"/>
  <c r="L2369" i="2"/>
  <c r="K2369" i="2"/>
  <c r="J2369" i="2"/>
  <c r="I2369" i="2"/>
  <c r="Y2368" i="2"/>
  <c r="X2368" i="2"/>
  <c r="W2368" i="2"/>
  <c r="V2368" i="2"/>
  <c r="U2368" i="2"/>
  <c r="T2368" i="2"/>
  <c r="S2368" i="2"/>
  <c r="R2368" i="2"/>
  <c r="AP2368" i="2" s="1"/>
  <c r="Q2368" i="2"/>
  <c r="P2368" i="2"/>
  <c r="O2368" i="2"/>
  <c r="N2368" i="2"/>
  <c r="AL2368" i="2" s="1"/>
  <c r="M2368" i="2"/>
  <c r="L2368" i="2"/>
  <c r="K2368" i="2"/>
  <c r="J2368" i="2"/>
  <c r="I2368" i="2"/>
  <c r="Y2367" i="2"/>
  <c r="X2367" i="2"/>
  <c r="W2367" i="2"/>
  <c r="V2367" i="2"/>
  <c r="U2367" i="2"/>
  <c r="T2367" i="2"/>
  <c r="S2367" i="2"/>
  <c r="R2367" i="2"/>
  <c r="Q2367" i="2"/>
  <c r="P2367" i="2"/>
  <c r="O2367" i="2"/>
  <c r="N2367" i="2"/>
  <c r="M2367" i="2"/>
  <c r="L2367" i="2"/>
  <c r="K2367" i="2"/>
  <c r="AM2367" i="2" s="1"/>
  <c r="J2367" i="2"/>
  <c r="I2367" i="2"/>
  <c r="Y2366" i="2"/>
  <c r="X2366" i="2"/>
  <c r="W2366" i="2"/>
  <c r="V2366" i="2"/>
  <c r="U2366" i="2"/>
  <c r="T2366" i="2"/>
  <c r="S2366" i="2"/>
  <c r="R2366" i="2"/>
  <c r="Q2366" i="2"/>
  <c r="P2366" i="2"/>
  <c r="AP2366" i="2" s="1"/>
  <c r="O2366" i="2"/>
  <c r="N2366" i="2"/>
  <c r="M2366" i="2"/>
  <c r="L2366" i="2"/>
  <c r="AL2366" i="2" s="1"/>
  <c r="K2366" i="2"/>
  <c r="J2366" i="2"/>
  <c r="I2366" i="2"/>
  <c r="Y2365" i="2"/>
  <c r="X2365" i="2"/>
  <c r="W2365" i="2"/>
  <c r="V2365" i="2"/>
  <c r="U2365" i="2"/>
  <c r="T2365" i="2"/>
  <c r="S2365" i="2"/>
  <c r="R2365" i="2"/>
  <c r="Q2365" i="2"/>
  <c r="P2365" i="2"/>
  <c r="O2365" i="2"/>
  <c r="N2365" i="2"/>
  <c r="M2365" i="2"/>
  <c r="AB2365" i="2" s="1"/>
  <c r="L2365" i="2"/>
  <c r="K2365" i="2"/>
  <c r="J2365" i="2"/>
  <c r="I2365" i="2"/>
  <c r="Y2364" i="2"/>
  <c r="X2364" i="2"/>
  <c r="W2364" i="2"/>
  <c r="V2364" i="2"/>
  <c r="U2364" i="2"/>
  <c r="T2364" i="2"/>
  <c r="S2364" i="2"/>
  <c r="R2364" i="2"/>
  <c r="AP2364" i="2" s="1"/>
  <c r="Q2364" i="2"/>
  <c r="P2364" i="2"/>
  <c r="O2364" i="2"/>
  <c r="N2364" i="2"/>
  <c r="AL2364" i="2" s="1"/>
  <c r="M2364" i="2"/>
  <c r="L2364" i="2"/>
  <c r="K2364" i="2"/>
  <c r="J2364" i="2"/>
  <c r="I2364" i="2"/>
  <c r="Y2363" i="2"/>
  <c r="X2363" i="2"/>
  <c r="W2363" i="2"/>
  <c r="V2363" i="2"/>
  <c r="U2363" i="2"/>
  <c r="T2363" i="2"/>
  <c r="S2363" i="2"/>
  <c r="R2363" i="2"/>
  <c r="Q2363" i="2"/>
  <c r="P2363" i="2"/>
  <c r="O2363" i="2"/>
  <c r="N2363" i="2"/>
  <c r="M2363" i="2"/>
  <c r="L2363" i="2"/>
  <c r="K2363" i="2"/>
  <c r="AM2363" i="2" s="1"/>
  <c r="J2363" i="2"/>
  <c r="I2363" i="2"/>
  <c r="Y2362" i="2"/>
  <c r="X2362" i="2"/>
  <c r="W2362" i="2"/>
  <c r="V2362" i="2"/>
  <c r="U2362" i="2"/>
  <c r="T2362" i="2"/>
  <c r="S2362" i="2"/>
  <c r="R2362" i="2"/>
  <c r="Q2362" i="2"/>
  <c r="P2362" i="2"/>
  <c r="AP2362" i="2" s="1"/>
  <c r="O2362" i="2"/>
  <c r="N2362" i="2"/>
  <c r="M2362" i="2"/>
  <c r="L2362" i="2"/>
  <c r="AL2362" i="2" s="1"/>
  <c r="K2362" i="2"/>
  <c r="J2362" i="2"/>
  <c r="I2362" i="2"/>
  <c r="Y2361" i="2"/>
  <c r="X2361" i="2"/>
  <c r="W2361" i="2"/>
  <c r="V2361" i="2"/>
  <c r="U2361" i="2"/>
  <c r="T2361" i="2"/>
  <c r="S2361" i="2"/>
  <c r="R2361" i="2"/>
  <c r="Q2361" i="2"/>
  <c r="P2361" i="2"/>
  <c r="O2361" i="2"/>
  <c r="N2361" i="2"/>
  <c r="M2361" i="2"/>
  <c r="AB2361" i="2" s="1"/>
  <c r="L2361" i="2"/>
  <c r="K2361" i="2"/>
  <c r="J2361" i="2"/>
  <c r="I2361" i="2"/>
  <c r="Y2360" i="2"/>
  <c r="X2360" i="2"/>
  <c r="W2360" i="2"/>
  <c r="V2360" i="2"/>
  <c r="U2360" i="2"/>
  <c r="T2360" i="2"/>
  <c r="S2360" i="2"/>
  <c r="R2360" i="2"/>
  <c r="AP2360" i="2" s="1"/>
  <c r="Q2360" i="2"/>
  <c r="P2360" i="2"/>
  <c r="O2360" i="2"/>
  <c r="N2360" i="2"/>
  <c r="AL2360" i="2" s="1"/>
  <c r="M2360" i="2"/>
  <c r="L2360" i="2"/>
  <c r="K2360" i="2"/>
  <c r="J2360" i="2"/>
  <c r="I2360" i="2"/>
  <c r="Y2359" i="2"/>
  <c r="X2359" i="2"/>
  <c r="W2359" i="2"/>
  <c r="V2359" i="2"/>
  <c r="U2359" i="2"/>
  <c r="T2359" i="2"/>
  <c r="S2359" i="2"/>
  <c r="R2359" i="2"/>
  <c r="Q2359" i="2"/>
  <c r="P2359" i="2"/>
  <c r="O2359" i="2"/>
  <c r="N2359" i="2"/>
  <c r="M2359" i="2"/>
  <c r="L2359" i="2"/>
  <c r="K2359" i="2"/>
  <c r="AM2359" i="2" s="1"/>
  <c r="J2359" i="2"/>
  <c r="I2359" i="2"/>
  <c r="Y2358" i="2"/>
  <c r="X2358" i="2"/>
  <c r="W2358" i="2"/>
  <c r="V2358" i="2"/>
  <c r="U2358" i="2"/>
  <c r="T2358" i="2"/>
  <c r="S2358" i="2"/>
  <c r="R2358" i="2"/>
  <c r="Q2358" i="2"/>
  <c r="P2358" i="2"/>
  <c r="AP2358" i="2" s="1"/>
  <c r="O2358" i="2"/>
  <c r="N2358" i="2"/>
  <c r="M2358" i="2"/>
  <c r="L2358" i="2"/>
  <c r="AL2358" i="2" s="1"/>
  <c r="K2358" i="2"/>
  <c r="J2358" i="2"/>
  <c r="I2358" i="2"/>
  <c r="Y2357" i="2"/>
  <c r="X2357" i="2"/>
  <c r="W2357" i="2"/>
  <c r="V2357" i="2"/>
  <c r="U2357" i="2"/>
  <c r="T2357" i="2"/>
  <c r="S2357" i="2"/>
  <c r="R2357" i="2"/>
  <c r="Q2357" i="2"/>
  <c r="P2357" i="2"/>
  <c r="O2357" i="2"/>
  <c r="N2357" i="2"/>
  <c r="M2357" i="2"/>
  <c r="AB2357" i="2" s="1"/>
  <c r="L2357" i="2"/>
  <c r="K2357" i="2"/>
  <c r="J2357" i="2"/>
  <c r="I2357" i="2"/>
  <c r="Y2356" i="2"/>
  <c r="X2356" i="2"/>
  <c r="W2356" i="2"/>
  <c r="V2356" i="2"/>
  <c r="U2356" i="2"/>
  <c r="T2356" i="2"/>
  <c r="S2356" i="2"/>
  <c r="R2356" i="2"/>
  <c r="AP2356" i="2" s="1"/>
  <c r="Q2356" i="2"/>
  <c r="P2356" i="2"/>
  <c r="O2356" i="2"/>
  <c r="N2356" i="2"/>
  <c r="AL2356" i="2" s="1"/>
  <c r="M2356" i="2"/>
  <c r="L2356" i="2"/>
  <c r="K2356" i="2"/>
  <c r="J2356" i="2"/>
  <c r="I2356" i="2"/>
  <c r="Y2355" i="2"/>
  <c r="X2355" i="2"/>
  <c r="W2355" i="2"/>
  <c r="V2355" i="2"/>
  <c r="U2355" i="2"/>
  <c r="T2355" i="2"/>
  <c r="S2355" i="2"/>
  <c r="R2355" i="2"/>
  <c r="Q2355" i="2"/>
  <c r="P2355" i="2"/>
  <c r="O2355" i="2"/>
  <c r="N2355" i="2"/>
  <c r="M2355" i="2"/>
  <c r="L2355" i="2"/>
  <c r="K2355" i="2"/>
  <c r="AM2355" i="2" s="1"/>
  <c r="J2355" i="2"/>
  <c r="I2355" i="2"/>
  <c r="Y2354" i="2"/>
  <c r="X2354" i="2"/>
  <c r="W2354" i="2"/>
  <c r="V2354" i="2"/>
  <c r="U2354" i="2"/>
  <c r="T2354" i="2"/>
  <c r="S2354" i="2"/>
  <c r="R2354" i="2"/>
  <c r="Q2354" i="2"/>
  <c r="P2354" i="2"/>
  <c r="AP2354" i="2" s="1"/>
  <c r="O2354" i="2"/>
  <c r="N2354" i="2"/>
  <c r="M2354" i="2"/>
  <c r="L2354" i="2"/>
  <c r="AL2354" i="2" s="1"/>
  <c r="K2354" i="2"/>
  <c r="J2354" i="2"/>
  <c r="I2354" i="2"/>
  <c r="Y2353" i="2"/>
  <c r="X2353" i="2"/>
  <c r="W2353" i="2"/>
  <c r="V2353" i="2"/>
  <c r="U2353" i="2"/>
  <c r="T2353" i="2"/>
  <c r="S2353" i="2"/>
  <c r="R2353" i="2"/>
  <c r="Q2353" i="2"/>
  <c r="P2353" i="2"/>
  <c r="O2353" i="2"/>
  <c r="N2353" i="2"/>
  <c r="M2353" i="2"/>
  <c r="AB2353" i="2" s="1"/>
  <c r="L2353" i="2"/>
  <c r="K2353" i="2"/>
  <c r="J2353" i="2"/>
  <c r="I2353" i="2"/>
  <c r="Y2352" i="2"/>
  <c r="X2352" i="2"/>
  <c r="W2352" i="2"/>
  <c r="V2352" i="2"/>
  <c r="U2352" i="2"/>
  <c r="T2352" i="2"/>
  <c r="S2352" i="2"/>
  <c r="R2352" i="2"/>
  <c r="AP2352" i="2" s="1"/>
  <c r="Q2352" i="2"/>
  <c r="P2352" i="2"/>
  <c r="O2352" i="2"/>
  <c r="N2352" i="2"/>
  <c r="AL2352" i="2" s="1"/>
  <c r="M2352" i="2"/>
  <c r="L2352" i="2"/>
  <c r="K2352" i="2"/>
  <c r="J2352" i="2"/>
  <c r="I2352" i="2"/>
  <c r="Y2351" i="2"/>
  <c r="X2351" i="2"/>
  <c r="W2351" i="2"/>
  <c r="V2351" i="2"/>
  <c r="U2351" i="2"/>
  <c r="T2351" i="2"/>
  <c r="S2351" i="2"/>
  <c r="R2351" i="2"/>
  <c r="Q2351" i="2"/>
  <c r="P2351" i="2"/>
  <c r="O2351" i="2"/>
  <c r="N2351" i="2"/>
  <c r="M2351" i="2"/>
  <c r="L2351" i="2"/>
  <c r="K2351" i="2"/>
  <c r="AM2351" i="2" s="1"/>
  <c r="J2351" i="2"/>
  <c r="I2351" i="2"/>
  <c r="Y2350" i="2"/>
  <c r="X2350" i="2"/>
  <c r="W2350" i="2"/>
  <c r="V2350" i="2"/>
  <c r="U2350" i="2"/>
  <c r="T2350" i="2"/>
  <c r="S2350" i="2"/>
  <c r="R2350" i="2"/>
  <c r="Q2350" i="2"/>
  <c r="P2350" i="2"/>
  <c r="AP2350" i="2" s="1"/>
  <c r="O2350" i="2"/>
  <c r="N2350" i="2"/>
  <c r="M2350" i="2"/>
  <c r="L2350" i="2"/>
  <c r="AL2350" i="2" s="1"/>
  <c r="K2350" i="2"/>
  <c r="J2350" i="2"/>
  <c r="I2350" i="2"/>
  <c r="Y2349" i="2"/>
  <c r="X2349" i="2"/>
  <c r="W2349" i="2"/>
  <c r="V2349" i="2"/>
  <c r="U2349" i="2"/>
  <c r="T2349" i="2"/>
  <c r="S2349" i="2"/>
  <c r="R2349" i="2"/>
  <c r="Q2349" i="2"/>
  <c r="P2349" i="2"/>
  <c r="O2349" i="2"/>
  <c r="N2349" i="2"/>
  <c r="M2349" i="2"/>
  <c r="AB2349" i="2" s="1"/>
  <c r="L2349" i="2"/>
  <c r="K2349" i="2"/>
  <c r="J2349" i="2"/>
  <c r="I2349" i="2"/>
  <c r="Y2348" i="2"/>
  <c r="X2348" i="2"/>
  <c r="W2348" i="2"/>
  <c r="V2348" i="2"/>
  <c r="U2348" i="2"/>
  <c r="T2348" i="2"/>
  <c r="S2348" i="2"/>
  <c r="R2348" i="2"/>
  <c r="AP2348" i="2" s="1"/>
  <c r="Q2348" i="2"/>
  <c r="P2348" i="2"/>
  <c r="O2348" i="2"/>
  <c r="N2348" i="2"/>
  <c r="AL2348" i="2" s="1"/>
  <c r="M2348" i="2"/>
  <c r="L2348" i="2"/>
  <c r="K2348" i="2"/>
  <c r="J2348" i="2"/>
  <c r="I2348" i="2"/>
  <c r="Y2347" i="2"/>
  <c r="X2347" i="2"/>
  <c r="W2347" i="2"/>
  <c r="V2347" i="2"/>
  <c r="U2347" i="2"/>
  <c r="T2347" i="2"/>
  <c r="S2347" i="2"/>
  <c r="R2347" i="2"/>
  <c r="Q2347" i="2"/>
  <c r="P2347" i="2"/>
  <c r="O2347" i="2"/>
  <c r="N2347" i="2"/>
  <c r="M2347" i="2"/>
  <c r="L2347" i="2"/>
  <c r="K2347" i="2"/>
  <c r="AM2347" i="2" s="1"/>
  <c r="J2347" i="2"/>
  <c r="I2347" i="2"/>
  <c r="Y2346" i="2"/>
  <c r="X2346" i="2"/>
  <c r="W2346" i="2"/>
  <c r="V2346" i="2"/>
  <c r="U2346" i="2"/>
  <c r="T2346" i="2"/>
  <c r="S2346" i="2"/>
  <c r="R2346" i="2"/>
  <c r="Q2346" i="2"/>
  <c r="P2346" i="2"/>
  <c r="AP2346" i="2" s="1"/>
  <c r="O2346" i="2"/>
  <c r="N2346" i="2"/>
  <c r="M2346" i="2"/>
  <c r="L2346" i="2"/>
  <c r="AL2346" i="2" s="1"/>
  <c r="K2346" i="2"/>
  <c r="J2346" i="2"/>
  <c r="I2346" i="2"/>
  <c r="Y2345" i="2"/>
  <c r="X2345" i="2"/>
  <c r="W2345" i="2"/>
  <c r="V2345" i="2"/>
  <c r="U2345" i="2"/>
  <c r="T2345" i="2"/>
  <c r="S2345" i="2"/>
  <c r="R2345" i="2"/>
  <c r="Q2345" i="2"/>
  <c r="P2345" i="2"/>
  <c r="O2345" i="2"/>
  <c r="N2345" i="2"/>
  <c r="M2345" i="2"/>
  <c r="AB2345" i="2" s="1"/>
  <c r="L2345" i="2"/>
  <c r="K2345" i="2"/>
  <c r="J2345" i="2"/>
  <c r="I2345" i="2"/>
  <c r="Y2344" i="2"/>
  <c r="X2344" i="2"/>
  <c r="W2344" i="2"/>
  <c r="V2344" i="2"/>
  <c r="U2344" i="2"/>
  <c r="T2344" i="2"/>
  <c r="S2344" i="2"/>
  <c r="R2344" i="2"/>
  <c r="AP2344" i="2" s="1"/>
  <c r="Q2344" i="2"/>
  <c r="P2344" i="2"/>
  <c r="O2344" i="2"/>
  <c r="N2344" i="2"/>
  <c r="AL2344" i="2" s="1"/>
  <c r="M2344" i="2"/>
  <c r="L2344" i="2"/>
  <c r="K2344" i="2"/>
  <c r="J2344" i="2"/>
  <c r="I2344" i="2"/>
  <c r="Y2343" i="2"/>
  <c r="X2343" i="2"/>
  <c r="W2343" i="2"/>
  <c r="V2343" i="2"/>
  <c r="U2343" i="2"/>
  <c r="T2343" i="2"/>
  <c r="S2343" i="2"/>
  <c r="R2343" i="2"/>
  <c r="Q2343" i="2"/>
  <c r="P2343" i="2"/>
  <c r="O2343" i="2"/>
  <c r="N2343" i="2"/>
  <c r="M2343" i="2"/>
  <c r="L2343" i="2"/>
  <c r="K2343" i="2"/>
  <c r="AM2343" i="2" s="1"/>
  <c r="J2343" i="2"/>
  <c r="I2343" i="2"/>
  <c r="Y2342" i="2"/>
  <c r="X2342" i="2"/>
  <c r="W2342" i="2"/>
  <c r="V2342" i="2"/>
  <c r="U2342" i="2"/>
  <c r="T2342" i="2"/>
  <c r="S2342" i="2"/>
  <c r="R2342" i="2"/>
  <c r="Q2342" i="2"/>
  <c r="P2342" i="2"/>
  <c r="AP2342" i="2" s="1"/>
  <c r="O2342" i="2"/>
  <c r="N2342" i="2"/>
  <c r="M2342" i="2"/>
  <c r="L2342" i="2"/>
  <c r="AL2342" i="2" s="1"/>
  <c r="K2342" i="2"/>
  <c r="J2342" i="2"/>
  <c r="I2342" i="2"/>
  <c r="Y2341" i="2"/>
  <c r="X2341" i="2"/>
  <c r="W2341" i="2"/>
  <c r="V2341" i="2"/>
  <c r="U2341" i="2"/>
  <c r="T2341" i="2"/>
  <c r="S2341" i="2"/>
  <c r="R2341" i="2"/>
  <c r="Q2341" i="2"/>
  <c r="P2341" i="2"/>
  <c r="O2341" i="2"/>
  <c r="N2341" i="2"/>
  <c r="M2341" i="2"/>
  <c r="AB2341" i="2" s="1"/>
  <c r="L2341" i="2"/>
  <c r="K2341" i="2"/>
  <c r="J2341" i="2"/>
  <c r="I2341" i="2"/>
  <c r="Y2340" i="2"/>
  <c r="X2340" i="2"/>
  <c r="W2340" i="2"/>
  <c r="V2340" i="2"/>
  <c r="U2340" i="2"/>
  <c r="T2340" i="2"/>
  <c r="S2340" i="2"/>
  <c r="R2340" i="2"/>
  <c r="AP2340" i="2" s="1"/>
  <c r="Q2340" i="2"/>
  <c r="P2340" i="2"/>
  <c r="O2340" i="2"/>
  <c r="N2340" i="2"/>
  <c r="AL2340" i="2" s="1"/>
  <c r="M2340" i="2"/>
  <c r="L2340" i="2"/>
  <c r="K2340" i="2"/>
  <c r="J2340" i="2"/>
  <c r="I2340" i="2"/>
  <c r="Y2339" i="2"/>
  <c r="X2339" i="2"/>
  <c r="W2339" i="2"/>
  <c r="V2339" i="2"/>
  <c r="U2339" i="2"/>
  <c r="T2339" i="2"/>
  <c r="S2339" i="2"/>
  <c r="R2339" i="2"/>
  <c r="Q2339" i="2"/>
  <c r="P2339" i="2"/>
  <c r="O2339" i="2"/>
  <c r="N2339" i="2"/>
  <c r="M2339" i="2"/>
  <c r="L2339" i="2"/>
  <c r="K2339" i="2"/>
  <c r="AM2339" i="2" s="1"/>
  <c r="J2339" i="2"/>
  <c r="I2339" i="2"/>
  <c r="Y2338" i="2"/>
  <c r="X2338" i="2"/>
  <c r="W2338" i="2"/>
  <c r="V2338" i="2"/>
  <c r="U2338" i="2"/>
  <c r="T2338" i="2"/>
  <c r="S2338" i="2"/>
  <c r="R2338" i="2"/>
  <c r="Q2338" i="2"/>
  <c r="P2338" i="2"/>
  <c r="AP2338" i="2" s="1"/>
  <c r="O2338" i="2"/>
  <c r="N2338" i="2"/>
  <c r="M2338" i="2"/>
  <c r="L2338" i="2"/>
  <c r="AL2338" i="2" s="1"/>
  <c r="K2338" i="2"/>
  <c r="J2338" i="2"/>
  <c r="I2338" i="2"/>
  <c r="Y2337" i="2"/>
  <c r="X2337" i="2"/>
  <c r="W2337" i="2"/>
  <c r="V2337" i="2"/>
  <c r="U2337" i="2"/>
  <c r="T2337" i="2"/>
  <c r="S2337" i="2"/>
  <c r="R2337" i="2"/>
  <c r="Q2337" i="2"/>
  <c r="P2337" i="2"/>
  <c r="O2337" i="2"/>
  <c r="N2337" i="2"/>
  <c r="M2337" i="2"/>
  <c r="AB2337" i="2" s="1"/>
  <c r="L2337" i="2"/>
  <c r="K2337" i="2"/>
  <c r="J2337" i="2"/>
  <c r="I2337" i="2"/>
  <c r="Y2336" i="2"/>
  <c r="X2336" i="2"/>
  <c r="W2336" i="2"/>
  <c r="V2336" i="2"/>
  <c r="U2336" i="2"/>
  <c r="T2336" i="2"/>
  <c r="S2336" i="2"/>
  <c r="R2336" i="2"/>
  <c r="AP2336" i="2" s="1"/>
  <c r="Q2336" i="2"/>
  <c r="P2336" i="2"/>
  <c r="O2336" i="2"/>
  <c r="N2336" i="2"/>
  <c r="AL2336" i="2" s="1"/>
  <c r="M2336" i="2"/>
  <c r="L2336" i="2"/>
  <c r="K2336" i="2"/>
  <c r="J2336" i="2"/>
  <c r="I2336" i="2"/>
  <c r="Y2335" i="2"/>
  <c r="X2335" i="2"/>
  <c r="W2335" i="2"/>
  <c r="V2335" i="2"/>
  <c r="U2335" i="2"/>
  <c r="T2335" i="2"/>
  <c r="S2335" i="2"/>
  <c r="R2335" i="2"/>
  <c r="Q2335" i="2"/>
  <c r="P2335" i="2"/>
  <c r="O2335" i="2"/>
  <c r="N2335" i="2"/>
  <c r="M2335" i="2"/>
  <c r="L2335" i="2"/>
  <c r="K2335" i="2"/>
  <c r="AM2335" i="2" s="1"/>
  <c r="J2335" i="2"/>
  <c r="I2335" i="2"/>
  <c r="Y2334" i="2"/>
  <c r="X2334" i="2"/>
  <c r="W2334" i="2"/>
  <c r="V2334" i="2"/>
  <c r="U2334" i="2"/>
  <c r="T2334" i="2"/>
  <c r="S2334" i="2"/>
  <c r="R2334" i="2"/>
  <c r="Q2334" i="2"/>
  <c r="P2334" i="2"/>
  <c r="AP2334" i="2" s="1"/>
  <c r="O2334" i="2"/>
  <c r="N2334" i="2"/>
  <c r="M2334" i="2"/>
  <c r="L2334" i="2"/>
  <c r="AL2334" i="2" s="1"/>
  <c r="K2334" i="2"/>
  <c r="J2334" i="2"/>
  <c r="I2334" i="2"/>
  <c r="Y2333" i="2"/>
  <c r="X2333" i="2"/>
  <c r="W2333" i="2"/>
  <c r="V2333" i="2"/>
  <c r="U2333" i="2"/>
  <c r="T2333" i="2"/>
  <c r="S2333" i="2"/>
  <c r="R2333" i="2"/>
  <c r="Q2333" i="2"/>
  <c r="P2333" i="2"/>
  <c r="O2333" i="2"/>
  <c r="N2333" i="2"/>
  <c r="M2333" i="2"/>
  <c r="AB2333" i="2" s="1"/>
  <c r="L2333" i="2"/>
  <c r="K2333" i="2"/>
  <c r="J2333" i="2"/>
  <c r="I2333" i="2"/>
  <c r="Y2332" i="2"/>
  <c r="X2332" i="2"/>
  <c r="W2332" i="2"/>
  <c r="V2332" i="2"/>
  <c r="U2332" i="2"/>
  <c r="T2332" i="2"/>
  <c r="S2332" i="2"/>
  <c r="R2332" i="2"/>
  <c r="AP2332" i="2" s="1"/>
  <c r="Q2332" i="2"/>
  <c r="P2332" i="2"/>
  <c r="O2332" i="2"/>
  <c r="N2332" i="2"/>
  <c r="AL2332" i="2" s="1"/>
  <c r="M2332" i="2"/>
  <c r="L2332" i="2"/>
  <c r="K2332" i="2"/>
  <c r="J2332" i="2"/>
  <c r="I2332" i="2"/>
  <c r="Y2331" i="2"/>
  <c r="X2331" i="2"/>
  <c r="W2331" i="2"/>
  <c r="V2331" i="2"/>
  <c r="U2331" i="2"/>
  <c r="T2331" i="2"/>
  <c r="S2331" i="2"/>
  <c r="R2331" i="2"/>
  <c r="Q2331" i="2"/>
  <c r="P2331" i="2"/>
  <c r="O2331" i="2"/>
  <c r="N2331" i="2"/>
  <c r="M2331" i="2"/>
  <c r="L2331" i="2"/>
  <c r="K2331" i="2"/>
  <c r="AM2331" i="2" s="1"/>
  <c r="J2331" i="2"/>
  <c r="I2331" i="2"/>
  <c r="Y2330" i="2"/>
  <c r="X2330" i="2"/>
  <c r="W2330" i="2"/>
  <c r="V2330" i="2"/>
  <c r="U2330" i="2"/>
  <c r="T2330" i="2"/>
  <c r="S2330" i="2"/>
  <c r="R2330" i="2"/>
  <c r="Q2330" i="2"/>
  <c r="P2330" i="2"/>
  <c r="AP2330" i="2" s="1"/>
  <c r="O2330" i="2"/>
  <c r="N2330" i="2"/>
  <c r="M2330" i="2"/>
  <c r="L2330" i="2"/>
  <c r="AL2330" i="2" s="1"/>
  <c r="K2330" i="2"/>
  <c r="J2330" i="2"/>
  <c r="I2330" i="2"/>
  <c r="Y2329" i="2"/>
  <c r="X2329" i="2"/>
  <c r="W2329" i="2"/>
  <c r="V2329" i="2"/>
  <c r="U2329" i="2"/>
  <c r="T2329" i="2"/>
  <c r="S2329" i="2"/>
  <c r="R2329" i="2"/>
  <c r="Q2329" i="2"/>
  <c r="P2329" i="2"/>
  <c r="O2329" i="2"/>
  <c r="N2329" i="2"/>
  <c r="M2329" i="2"/>
  <c r="AB2329" i="2" s="1"/>
  <c r="L2329" i="2"/>
  <c r="K2329" i="2"/>
  <c r="J2329" i="2"/>
  <c r="I2329" i="2"/>
  <c r="Y2328" i="2"/>
  <c r="X2328" i="2"/>
  <c r="W2328" i="2"/>
  <c r="V2328" i="2"/>
  <c r="U2328" i="2"/>
  <c r="T2328" i="2"/>
  <c r="S2328" i="2"/>
  <c r="R2328" i="2"/>
  <c r="AP2328" i="2" s="1"/>
  <c r="Q2328" i="2"/>
  <c r="P2328" i="2"/>
  <c r="O2328" i="2"/>
  <c r="N2328" i="2"/>
  <c r="AL2328" i="2" s="1"/>
  <c r="M2328" i="2"/>
  <c r="L2328" i="2"/>
  <c r="K2328" i="2"/>
  <c r="J2328" i="2"/>
  <c r="I2328" i="2"/>
  <c r="Y2327" i="2"/>
  <c r="X2327" i="2"/>
  <c r="W2327" i="2"/>
  <c r="V2327" i="2"/>
  <c r="U2327" i="2"/>
  <c r="T2327" i="2"/>
  <c r="S2327" i="2"/>
  <c r="R2327" i="2"/>
  <c r="Q2327" i="2"/>
  <c r="P2327" i="2"/>
  <c r="O2327" i="2"/>
  <c r="N2327" i="2"/>
  <c r="M2327" i="2"/>
  <c r="L2327" i="2"/>
  <c r="K2327" i="2"/>
  <c r="AM2327" i="2" s="1"/>
  <c r="J2327" i="2"/>
  <c r="I2327" i="2"/>
  <c r="Y2326" i="2"/>
  <c r="X2326" i="2"/>
  <c r="W2326" i="2"/>
  <c r="V2326" i="2"/>
  <c r="U2326" i="2"/>
  <c r="T2326" i="2"/>
  <c r="S2326" i="2"/>
  <c r="R2326" i="2"/>
  <c r="Q2326" i="2"/>
  <c r="P2326" i="2"/>
  <c r="AP2326" i="2" s="1"/>
  <c r="O2326" i="2"/>
  <c r="N2326" i="2"/>
  <c r="M2326" i="2"/>
  <c r="L2326" i="2"/>
  <c r="AL2326" i="2" s="1"/>
  <c r="K2326" i="2"/>
  <c r="J2326" i="2"/>
  <c r="I2326" i="2"/>
  <c r="Y2325" i="2"/>
  <c r="X2325" i="2"/>
  <c r="W2325" i="2"/>
  <c r="V2325" i="2"/>
  <c r="U2325" i="2"/>
  <c r="T2325" i="2"/>
  <c r="S2325" i="2"/>
  <c r="R2325" i="2"/>
  <c r="Q2325" i="2"/>
  <c r="P2325" i="2"/>
  <c r="O2325" i="2"/>
  <c r="N2325" i="2"/>
  <c r="M2325" i="2"/>
  <c r="AB2325" i="2" s="1"/>
  <c r="L2325" i="2"/>
  <c r="K2325" i="2"/>
  <c r="J2325" i="2"/>
  <c r="I2325" i="2"/>
  <c r="Y2324" i="2"/>
  <c r="X2324" i="2"/>
  <c r="W2324" i="2"/>
  <c r="V2324" i="2"/>
  <c r="U2324" i="2"/>
  <c r="T2324" i="2"/>
  <c r="S2324" i="2"/>
  <c r="R2324" i="2"/>
  <c r="AP2324" i="2" s="1"/>
  <c r="Q2324" i="2"/>
  <c r="P2324" i="2"/>
  <c r="O2324" i="2"/>
  <c r="N2324" i="2"/>
  <c r="AL2324" i="2" s="1"/>
  <c r="M2324" i="2"/>
  <c r="L2324" i="2"/>
  <c r="K2324" i="2"/>
  <c r="J2324" i="2"/>
  <c r="I2324" i="2"/>
  <c r="Y2323" i="2"/>
  <c r="X2323" i="2"/>
  <c r="W2323" i="2"/>
  <c r="V2323" i="2"/>
  <c r="U2323" i="2"/>
  <c r="T2323" i="2"/>
  <c r="S2323" i="2"/>
  <c r="R2323" i="2"/>
  <c r="Q2323" i="2"/>
  <c r="P2323" i="2"/>
  <c r="O2323" i="2"/>
  <c r="N2323" i="2"/>
  <c r="M2323" i="2"/>
  <c r="L2323" i="2"/>
  <c r="K2323" i="2"/>
  <c r="AM2323" i="2" s="1"/>
  <c r="J2323" i="2"/>
  <c r="I2323" i="2"/>
  <c r="Y2322" i="2"/>
  <c r="X2322" i="2"/>
  <c r="W2322" i="2"/>
  <c r="V2322" i="2"/>
  <c r="U2322" i="2"/>
  <c r="T2322" i="2"/>
  <c r="S2322" i="2"/>
  <c r="R2322" i="2"/>
  <c r="Q2322" i="2"/>
  <c r="P2322" i="2"/>
  <c r="AP2322" i="2" s="1"/>
  <c r="O2322" i="2"/>
  <c r="N2322" i="2"/>
  <c r="M2322" i="2"/>
  <c r="L2322" i="2"/>
  <c r="AL2322" i="2" s="1"/>
  <c r="K2322" i="2"/>
  <c r="J2322" i="2"/>
  <c r="I2322" i="2"/>
  <c r="Y2321" i="2"/>
  <c r="X2321" i="2"/>
  <c r="W2321" i="2"/>
  <c r="V2321" i="2"/>
  <c r="U2321" i="2"/>
  <c r="T2321" i="2"/>
  <c r="S2321" i="2"/>
  <c r="R2321" i="2"/>
  <c r="Q2321" i="2"/>
  <c r="P2321" i="2"/>
  <c r="O2321" i="2"/>
  <c r="N2321" i="2"/>
  <c r="M2321" i="2"/>
  <c r="AB2321" i="2" s="1"/>
  <c r="L2321" i="2"/>
  <c r="K2321" i="2"/>
  <c r="J2321" i="2"/>
  <c r="I2321" i="2"/>
  <c r="Y2320" i="2"/>
  <c r="X2320" i="2"/>
  <c r="W2320" i="2"/>
  <c r="V2320" i="2"/>
  <c r="U2320" i="2"/>
  <c r="T2320" i="2"/>
  <c r="S2320" i="2"/>
  <c r="R2320" i="2"/>
  <c r="Q2320" i="2"/>
  <c r="P2320" i="2"/>
  <c r="O2320" i="2"/>
  <c r="N2320" i="2"/>
  <c r="AC2320" i="2" s="1"/>
  <c r="M2320" i="2"/>
  <c r="L2320" i="2"/>
  <c r="K2320" i="2"/>
  <c r="J2320" i="2"/>
  <c r="I2320" i="2"/>
  <c r="Y2319" i="2"/>
  <c r="X2319" i="2"/>
  <c r="W2319" i="2"/>
  <c r="AQ2319" i="2" s="1"/>
  <c r="V2319" i="2"/>
  <c r="U2319" i="2"/>
  <c r="T2319" i="2"/>
  <c r="S2319" i="2"/>
  <c r="R2319" i="2"/>
  <c r="Q2319" i="2"/>
  <c r="P2319" i="2"/>
  <c r="O2319" i="2"/>
  <c r="N2319" i="2"/>
  <c r="M2319" i="2"/>
  <c r="L2319" i="2"/>
  <c r="K2319" i="2"/>
  <c r="AM2319" i="2" s="1"/>
  <c r="J2319" i="2"/>
  <c r="I2319" i="2"/>
  <c r="Y2318" i="2"/>
  <c r="X2318" i="2"/>
  <c r="W2318" i="2"/>
  <c r="V2318" i="2"/>
  <c r="U2318" i="2"/>
  <c r="T2318" i="2"/>
  <c r="S2318" i="2"/>
  <c r="R2318" i="2"/>
  <c r="Q2318" i="2"/>
  <c r="P2318" i="2"/>
  <c r="O2318" i="2"/>
  <c r="N2318" i="2"/>
  <c r="M2318" i="2"/>
  <c r="L2318" i="2"/>
  <c r="AN2318" i="2" s="1"/>
  <c r="K2318" i="2"/>
  <c r="J2318" i="2"/>
  <c r="I2318" i="2"/>
  <c r="Y2317" i="2"/>
  <c r="X2317" i="2"/>
  <c r="W2317" i="2"/>
  <c r="V2317" i="2"/>
  <c r="U2317" i="2"/>
  <c r="T2317" i="2"/>
  <c r="S2317" i="2"/>
  <c r="R2317" i="2"/>
  <c r="Q2317" i="2"/>
  <c r="P2317" i="2"/>
  <c r="O2317" i="2"/>
  <c r="N2317" i="2"/>
  <c r="M2317" i="2"/>
  <c r="AB2317" i="2" s="1"/>
  <c r="L2317" i="2"/>
  <c r="K2317" i="2"/>
  <c r="J2317" i="2"/>
  <c r="I2317" i="2"/>
  <c r="Y2316" i="2"/>
  <c r="X2316" i="2"/>
  <c r="W2316" i="2"/>
  <c r="V2316" i="2"/>
  <c r="U2316" i="2"/>
  <c r="T2316" i="2"/>
  <c r="S2316" i="2"/>
  <c r="R2316" i="2"/>
  <c r="AP2316" i="2" s="1"/>
  <c r="Q2316" i="2"/>
  <c r="P2316" i="2"/>
  <c r="O2316" i="2"/>
  <c r="N2316" i="2"/>
  <c r="AL2316" i="2" s="1"/>
  <c r="M2316" i="2"/>
  <c r="L2316" i="2"/>
  <c r="K2316" i="2"/>
  <c r="J2316" i="2"/>
  <c r="I2316" i="2"/>
  <c r="Y2315" i="2"/>
  <c r="X2315" i="2"/>
  <c r="W2315" i="2"/>
  <c r="V2315" i="2"/>
  <c r="U2315" i="2"/>
  <c r="T2315" i="2"/>
  <c r="S2315" i="2"/>
  <c r="R2315" i="2"/>
  <c r="Q2315" i="2"/>
  <c r="P2315" i="2"/>
  <c r="O2315" i="2"/>
  <c r="N2315" i="2"/>
  <c r="M2315" i="2"/>
  <c r="L2315" i="2"/>
  <c r="K2315" i="2"/>
  <c r="AM2315" i="2" s="1"/>
  <c r="J2315" i="2"/>
  <c r="I2315" i="2"/>
  <c r="Y2314" i="2"/>
  <c r="X2314" i="2"/>
  <c r="W2314" i="2"/>
  <c r="V2314" i="2"/>
  <c r="U2314" i="2"/>
  <c r="T2314" i="2"/>
  <c r="S2314" i="2"/>
  <c r="R2314" i="2"/>
  <c r="Q2314" i="2"/>
  <c r="P2314" i="2"/>
  <c r="AP2314" i="2" s="1"/>
  <c r="O2314" i="2"/>
  <c r="N2314" i="2"/>
  <c r="M2314" i="2"/>
  <c r="L2314" i="2"/>
  <c r="AL2314" i="2" s="1"/>
  <c r="K2314" i="2"/>
  <c r="J2314" i="2"/>
  <c r="I2314" i="2"/>
  <c r="Y2313" i="2"/>
  <c r="X2313" i="2"/>
  <c r="W2313" i="2"/>
  <c r="V2313" i="2"/>
  <c r="U2313" i="2"/>
  <c r="T2313" i="2"/>
  <c r="S2313" i="2"/>
  <c r="R2313" i="2"/>
  <c r="Q2313" i="2"/>
  <c r="P2313" i="2"/>
  <c r="O2313" i="2"/>
  <c r="N2313" i="2"/>
  <c r="M2313" i="2"/>
  <c r="AB2313" i="2" s="1"/>
  <c r="L2313" i="2"/>
  <c r="K2313" i="2"/>
  <c r="J2313" i="2"/>
  <c r="I2313" i="2"/>
  <c r="Y2312" i="2"/>
  <c r="X2312" i="2"/>
  <c r="W2312" i="2"/>
  <c r="V2312" i="2"/>
  <c r="U2312" i="2"/>
  <c r="T2312" i="2"/>
  <c r="S2312" i="2"/>
  <c r="R2312" i="2"/>
  <c r="AP2312" i="2" s="1"/>
  <c r="Q2312" i="2"/>
  <c r="P2312" i="2"/>
  <c r="O2312" i="2"/>
  <c r="N2312" i="2"/>
  <c r="AL2312" i="2" s="1"/>
  <c r="M2312" i="2"/>
  <c r="L2312" i="2"/>
  <c r="K2312" i="2"/>
  <c r="J2312" i="2"/>
  <c r="I2312" i="2"/>
  <c r="Y2311" i="2"/>
  <c r="X2311" i="2"/>
  <c r="W2311" i="2"/>
  <c r="V2311" i="2"/>
  <c r="U2311" i="2"/>
  <c r="T2311" i="2"/>
  <c r="S2311" i="2"/>
  <c r="R2311" i="2"/>
  <c r="Q2311" i="2"/>
  <c r="P2311" i="2"/>
  <c r="O2311" i="2"/>
  <c r="N2311" i="2"/>
  <c r="M2311" i="2"/>
  <c r="L2311" i="2"/>
  <c r="K2311" i="2"/>
  <c r="AM2311" i="2" s="1"/>
  <c r="J2311" i="2"/>
  <c r="I2311" i="2"/>
  <c r="Y2310" i="2"/>
  <c r="X2310" i="2"/>
  <c r="W2310" i="2"/>
  <c r="V2310" i="2"/>
  <c r="U2310" i="2"/>
  <c r="T2310" i="2"/>
  <c r="S2310" i="2"/>
  <c r="R2310" i="2"/>
  <c r="Q2310" i="2"/>
  <c r="P2310" i="2"/>
  <c r="AP2310" i="2" s="1"/>
  <c r="O2310" i="2"/>
  <c r="N2310" i="2"/>
  <c r="M2310" i="2"/>
  <c r="L2310" i="2"/>
  <c r="AL2310" i="2" s="1"/>
  <c r="K2310" i="2"/>
  <c r="J2310" i="2"/>
  <c r="I2310" i="2"/>
  <c r="Y2309" i="2"/>
  <c r="X2309" i="2"/>
  <c r="W2309" i="2"/>
  <c r="V2309" i="2"/>
  <c r="U2309" i="2"/>
  <c r="T2309" i="2"/>
  <c r="S2309" i="2"/>
  <c r="R2309" i="2"/>
  <c r="Q2309" i="2"/>
  <c r="P2309" i="2"/>
  <c r="O2309" i="2"/>
  <c r="N2309" i="2"/>
  <c r="M2309" i="2"/>
  <c r="AB2309" i="2" s="1"/>
  <c r="L2309" i="2"/>
  <c r="K2309" i="2"/>
  <c r="J2309" i="2"/>
  <c r="I2309" i="2"/>
  <c r="Y2308" i="2"/>
  <c r="X2308" i="2"/>
  <c r="W2308" i="2"/>
  <c r="V2308" i="2"/>
  <c r="AQ2308" i="2" s="1"/>
  <c r="U2308" i="2"/>
  <c r="T2308" i="2"/>
  <c r="S2308" i="2"/>
  <c r="R2308" i="2"/>
  <c r="AP2308" i="2" s="1"/>
  <c r="Q2308" i="2"/>
  <c r="P2308" i="2"/>
  <c r="O2308" i="2"/>
  <c r="N2308" i="2"/>
  <c r="AL2308" i="2" s="1"/>
  <c r="M2308" i="2"/>
  <c r="L2308" i="2"/>
  <c r="K2308" i="2"/>
  <c r="J2308" i="2"/>
  <c r="I2308" i="2"/>
  <c r="Y2307" i="2"/>
  <c r="X2307" i="2"/>
  <c r="W2307" i="2"/>
  <c r="V2307" i="2"/>
  <c r="U2307" i="2"/>
  <c r="T2307" i="2"/>
  <c r="S2307" i="2"/>
  <c r="R2307" i="2"/>
  <c r="Q2307" i="2"/>
  <c r="P2307" i="2"/>
  <c r="O2307" i="2"/>
  <c r="N2307" i="2"/>
  <c r="M2307" i="2"/>
  <c r="L2307" i="2"/>
  <c r="K2307" i="2"/>
  <c r="AM2307" i="2" s="1"/>
  <c r="J2307" i="2"/>
  <c r="I2307" i="2"/>
  <c r="Y2306" i="2"/>
  <c r="X2306" i="2"/>
  <c r="W2306" i="2"/>
  <c r="V2306" i="2"/>
  <c r="U2306" i="2"/>
  <c r="T2306" i="2"/>
  <c r="S2306" i="2"/>
  <c r="R2306" i="2"/>
  <c r="Q2306" i="2"/>
  <c r="P2306" i="2"/>
  <c r="AP2306" i="2" s="1"/>
  <c r="O2306" i="2"/>
  <c r="N2306" i="2"/>
  <c r="M2306" i="2"/>
  <c r="L2306" i="2"/>
  <c r="AL2306" i="2" s="1"/>
  <c r="K2306" i="2"/>
  <c r="J2306" i="2"/>
  <c r="I2306" i="2"/>
  <c r="Y2305" i="2"/>
  <c r="X2305" i="2"/>
  <c r="W2305" i="2"/>
  <c r="V2305" i="2"/>
  <c r="U2305" i="2"/>
  <c r="T2305" i="2"/>
  <c r="S2305" i="2"/>
  <c r="R2305" i="2"/>
  <c r="Q2305" i="2"/>
  <c r="P2305" i="2"/>
  <c r="O2305" i="2"/>
  <c r="N2305" i="2"/>
  <c r="M2305" i="2"/>
  <c r="AB2305" i="2" s="1"/>
  <c r="L2305" i="2"/>
  <c r="K2305" i="2"/>
  <c r="J2305" i="2"/>
  <c r="I2305" i="2"/>
  <c r="Y2304" i="2"/>
  <c r="X2304" i="2"/>
  <c r="W2304" i="2"/>
  <c r="V2304" i="2"/>
  <c r="AQ2304" i="2" s="1"/>
  <c r="U2304" i="2"/>
  <c r="T2304" i="2"/>
  <c r="S2304" i="2"/>
  <c r="R2304" i="2"/>
  <c r="AP2304" i="2" s="1"/>
  <c r="Q2304" i="2"/>
  <c r="P2304" i="2"/>
  <c r="O2304" i="2"/>
  <c r="N2304" i="2"/>
  <c r="AL2304" i="2" s="1"/>
  <c r="M2304" i="2"/>
  <c r="L2304" i="2"/>
  <c r="K2304" i="2"/>
  <c r="J2304" i="2"/>
  <c r="I2304" i="2"/>
  <c r="Y2303" i="2"/>
  <c r="X2303" i="2"/>
  <c r="W2303" i="2"/>
  <c r="V2303" i="2"/>
  <c r="U2303" i="2"/>
  <c r="T2303" i="2"/>
  <c r="S2303" i="2"/>
  <c r="R2303" i="2"/>
  <c r="Q2303" i="2"/>
  <c r="P2303" i="2"/>
  <c r="O2303" i="2"/>
  <c r="N2303" i="2"/>
  <c r="M2303" i="2"/>
  <c r="L2303" i="2"/>
  <c r="K2303" i="2"/>
  <c r="AM2303" i="2" s="1"/>
  <c r="J2303" i="2"/>
  <c r="I2303" i="2"/>
  <c r="Y2302" i="2"/>
  <c r="X2302" i="2"/>
  <c r="W2302" i="2"/>
  <c r="V2302" i="2"/>
  <c r="U2302" i="2"/>
  <c r="T2302" i="2"/>
  <c r="S2302" i="2"/>
  <c r="R2302" i="2"/>
  <c r="Q2302" i="2"/>
  <c r="P2302" i="2"/>
  <c r="AP2302" i="2" s="1"/>
  <c r="O2302" i="2"/>
  <c r="N2302" i="2"/>
  <c r="M2302" i="2"/>
  <c r="L2302" i="2"/>
  <c r="AL2302" i="2" s="1"/>
  <c r="K2302" i="2"/>
  <c r="J2302" i="2"/>
  <c r="I2302" i="2"/>
  <c r="Y2301" i="2"/>
  <c r="X2301" i="2"/>
  <c r="W2301" i="2"/>
  <c r="V2301" i="2"/>
  <c r="U2301" i="2"/>
  <c r="T2301" i="2"/>
  <c r="S2301" i="2"/>
  <c r="R2301" i="2"/>
  <c r="Q2301" i="2"/>
  <c r="P2301" i="2"/>
  <c r="O2301" i="2"/>
  <c r="N2301" i="2"/>
  <c r="M2301" i="2"/>
  <c r="AB2301" i="2" s="1"/>
  <c r="L2301" i="2"/>
  <c r="K2301" i="2"/>
  <c r="J2301" i="2"/>
  <c r="I2301" i="2"/>
  <c r="Y2300" i="2"/>
  <c r="X2300" i="2"/>
  <c r="W2300" i="2"/>
  <c r="V2300" i="2"/>
  <c r="AQ2300" i="2" s="1"/>
  <c r="U2300" i="2"/>
  <c r="T2300" i="2"/>
  <c r="S2300" i="2"/>
  <c r="R2300" i="2"/>
  <c r="AP2300" i="2" s="1"/>
  <c r="Q2300" i="2"/>
  <c r="P2300" i="2"/>
  <c r="O2300" i="2"/>
  <c r="N2300" i="2"/>
  <c r="AL2300" i="2" s="1"/>
  <c r="M2300" i="2"/>
  <c r="L2300" i="2"/>
  <c r="K2300" i="2"/>
  <c r="J2300" i="2"/>
  <c r="I2300" i="2"/>
  <c r="Y2299" i="2"/>
  <c r="X2299" i="2"/>
  <c r="W2299" i="2"/>
  <c r="V2299" i="2"/>
  <c r="U2299" i="2"/>
  <c r="T2299" i="2"/>
  <c r="S2299" i="2"/>
  <c r="R2299" i="2"/>
  <c r="Q2299" i="2"/>
  <c r="P2299" i="2"/>
  <c r="O2299" i="2"/>
  <c r="N2299" i="2"/>
  <c r="M2299" i="2"/>
  <c r="L2299" i="2"/>
  <c r="K2299" i="2"/>
  <c r="AM2299" i="2" s="1"/>
  <c r="J2299" i="2"/>
  <c r="I2299" i="2"/>
  <c r="Y2298" i="2"/>
  <c r="X2298" i="2"/>
  <c r="W2298" i="2"/>
  <c r="V2298" i="2"/>
  <c r="U2298" i="2"/>
  <c r="T2298" i="2"/>
  <c r="S2298" i="2"/>
  <c r="R2298" i="2"/>
  <c r="Q2298" i="2"/>
  <c r="P2298" i="2"/>
  <c r="AP2298" i="2" s="1"/>
  <c r="O2298" i="2"/>
  <c r="N2298" i="2"/>
  <c r="M2298" i="2"/>
  <c r="L2298" i="2"/>
  <c r="AL2298" i="2" s="1"/>
  <c r="K2298" i="2"/>
  <c r="J2298" i="2"/>
  <c r="I2298" i="2"/>
  <c r="Y2297" i="2"/>
  <c r="X2297" i="2"/>
  <c r="W2297" i="2"/>
  <c r="V2297" i="2"/>
  <c r="U2297" i="2"/>
  <c r="T2297" i="2"/>
  <c r="S2297" i="2"/>
  <c r="R2297" i="2"/>
  <c r="Q2297" i="2"/>
  <c r="P2297" i="2"/>
  <c r="O2297" i="2"/>
  <c r="N2297" i="2"/>
  <c r="M2297" i="2"/>
  <c r="AB2297" i="2" s="1"/>
  <c r="L2297" i="2"/>
  <c r="K2297" i="2"/>
  <c r="J2297" i="2"/>
  <c r="I2297" i="2"/>
  <c r="Y2296" i="2"/>
  <c r="X2296" i="2"/>
  <c r="W2296" i="2"/>
  <c r="V2296" i="2"/>
  <c r="AQ2296" i="2" s="1"/>
  <c r="U2296" i="2"/>
  <c r="T2296" i="2"/>
  <c r="S2296" i="2"/>
  <c r="R2296" i="2"/>
  <c r="AP2296" i="2" s="1"/>
  <c r="Q2296" i="2"/>
  <c r="P2296" i="2"/>
  <c r="O2296" i="2"/>
  <c r="N2296" i="2"/>
  <c r="AL2296" i="2" s="1"/>
  <c r="M2296" i="2"/>
  <c r="L2296" i="2"/>
  <c r="K2296" i="2"/>
  <c r="J2296" i="2"/>
  <c r="I2296" i="2"/>
  <c r="Y2295" i="2"/>
  <c r="X2295" i="2"/>
  <c r="W2295" i="2"/>
  <c r="V2295" i="2"/>
  <c r="U2295" i="2"/>
  <c r="T2295" i="2"/>
  <c r="S2295" i="2"/>
  <c r="R2295" i="2"/>
  <c r="Q2295" i="2"/>
  <c r="P2295" i="2"/>
  <c r="O2295" i="2"/>
  <c r="N2295" i="2"/>
  <c r="M2295" i="2"/>
  <c r="L2295" i="2"/>
  <c r="K2295" i="2"/>
  <c r="AM2295" i="2" s="1"/>
  <c r="J2295" i="2"/>
  <c r="I2295" i="2"/>
  <c r="Y2294" i="2"/>
  <c r="X2294" i="2"/>
  <c r="W2294" i="2"/>
  <c r="V2294" i="2"/>
  <c r="U2294" i="2"/>
  <c r="T2294" i="2"/>
  <c r="S2294" i="2"/>
  <c r="R2294" i="2"/>
  <c r="Q2294" i="2"/>
  <c r="P2294" i="2"/>
  <c r="AP2294" i="2" s="1"/>
  <c r="O2294" i="2"/>
  <c r="N2294" i="2"/>
  <c r="M2294" i="2"/>
  <c r="L2294" i="2"/>
  <c r="K2294" i="2"/>
  <c r="J2294" i="2"/>
  <c r="I2294" i="2"/>
  <c r="Y2293" i="2"/>
  <c r="X2293" i="2"/>
  <c r="AQ2293" i="2" s="1"/>
  <c r="W2293" i="2"/>
  <c r="V2293" i="2"/>
  <c r="U2293" i="2"/>
  <c r="T2293" i="2"/>
  <c r="S2293" i="2"/>
  <c r="R2293" i="2"/>
  <c r="Q2293" i="2"/>
  <c r="P2293" i="2"/>
  <c r="AP2293" i="2" s="1"/>
  <c r="O2293" i="2"/>
  <c r="N2293" i="2"/>
  <c r="M2293" i="2"/>
  <c r="L2293" i="2"/>
  <c r="AA2293" i="2" s="1"/>
  <c r="K2293" i="2"/>
  <c r="J2293" i="2"/>
  <c r="I2293" i="2"/>
  <c r="AP2292" i="2"/>
  <c r="Y2292" i="2"/>
  <c r="X2292" i="2"/>
  <c r="W2292" i="2"/>
  <c r="V2292" i="2"/>
  <c r="U2292" i="2"/>
  <c r="T2292" i="2"/>
  <c r="S2292" i="2"/>
  <c r="AH2292" i="2" s="1"/>
  <c r="R2292" i="2"/>
  <c r="Q2292" i="2"/>
  <c r="P2292" i="2"/>
  <c r="O2292" i="2"/>
  <c r="N2292" i="2"/>
  <c r="M2292" i="2"/>
  <c r="L2292" i="2"/>
  <c r="AB2292" i="2" s="1"/>
  <c r="K2292" i="2"/>
  <c r="J2292" i="2"/>
  <c r="I2292" i="2"/>
  <c r="Y2291" i="2"/>
  <c r="X2291" i="2"/>
  <c r="W2291" i="2"/>
  <c r="V2291" i="2"/>
  <c r="U2291" i="2"/>
  <c r="AQ2291" i="2" s="1"/>
  <c r="T2291" i="2"/>
  <c r="S2291" i="2"/>
  <c r="R2291" i="2"/>
  <c r="Q2291" i="2"/>
  <c r="P2291" i="2"/>
  <c r="O2291" i="2"/>
  <c r="N2291" i="2"/>
  <c r="M2291" i="2"/>
  <c r="L2291" i="2"/>
  <c r="K2291" i="2"/>
  <c r="J2291" i="2"/>
  <c r="I2291" i="2"/>
  <c r="Y2290" i="2"/>
  <c r="X2290" i="2"/>
  <c r="W2290" i="2"/>
  <c r="V2290" i="2"/>
  <c r="U2290" i="2"/>
  <c r="T2290" i="2"/>
  <c r="S2290" i="2"/>
  <c r="R2290" i="2"/>
  <c r="Q2290" i="2"/>
  <c r="AF2290" i="2" s="1"/>
  <c r="P2290" i="2"/>
  <c r="O2290" i="2"/>
  <c r="N2290" i="2"/>
  <c r="M2290" i="2"/>
  <c r="AB2290" i="2" s="1"/>
  <c r="L2290" i="2"/>
  <c r="AA2290" i="2" s="1"/>
  <c r="K2290" i="2"/>
  <c r="J2290" i="2"/>
  <c r="I2290" i="2"/>
  <c r="Y2289" i="2"/>
  <c r="X2289" i="2"/>
  <c r="W2289" i="2"/>
  <c r="V2289" i="2"/>
  <c r="U2289" i="2"/>
  <c r="AQ2289" i="2" s="1"/>
  <c r="T2289" i="2"/>
  <c r="S2289" i="2"/>
  <c r="R2289" i="2"/>
  <c r="Q2289" i="2"/>
  <c r="P2289" i="2"/>
  <c r="O2289" i="2"/>
  <c r="N2289" i="2"/>
  <c r="M2289" i="2"/>
  <c r="L2289" i="2"/>
  <c r="K2289" i="2"/>
  <c r="J2289" i="2"/>
  <c r="I2289" i="2"/>
  <c r="Y2288" i="2"/>
  <c r="AN2288" i="2" s="1"/>
  <c r="X2288" i="2"/>
  <c r="W2288" i="2"/>
  <c r="V2288" i="2"/>
  <c r="U2288" i="2"/>
  <c r="AJ2288" i="2" s="1"/>
  <c r="T2288" i="2"/>
  <c r="S2288" i="2"/>
  <c r="R2288" i="2"/>
  <c r="Q2288" i="2"/>
  <c r="P2288" i="2"/>
  <c r="O2288" i="2"/>
  <c r="N2288" i="2"/>
  <c r="AB2288" i="2" s="1"/>
  <c r="M2288" i="2"/>
  <c r="L2288" i="2"/>
  <c r="K2288" i="2"/>
  <c r="J2288" i="2"/>
  <c r="I2288" i="2"/>
  <c r="Y2287" i="2"/>
  <c r="X2287" i="2"/>
  <c r="W2287" i="2"/>
  <c r="V2287" i="2"/>
  <c r="U2287" i="2"/>
  <c r="T2287" i="2"/>
  <c r="S2287" i="2"/>
  <c r="R2287" i="2"/>
  <c r="Q2287" i="2"/>
  <c r="P2287" i="2"/>
  <c r="O2287" i="2"/>
  <c r="N2287" i="2"/>
  <c r="M2287" i="2"/>
  <c r="L2287" i="2"/>
  <c r="K2287" i="2"/>
  <c r="Z2287" i="2" s="1"/>
  <c r="J2287" i="2"/>
  <c r="I2287" i="2"/>
  <c r="Y2286" i="2"/>
  <c r="AN2286" i="2" s="1"/>
  <c r="X2286" i="2"/>
  <c r="W2286" i="2"/>
  <c r="V2286" i="2"/>
  <c r="U2286" i="2"/>
  <c r="T2286" i="2"/>
  <c r="S2286" i="2"/>
  <c r="R2286" i="2"/>
  <c r="Q2286" i="2"/>
  <c r="AF2286" i="2" s="1"/>
  <c r="P2286" i="2"/>
  <c r="O2286" i="2"/>
  <c r="N2286" i="2"/>
  <c r="M2286" i="2"/>
  <c r="AB2286" i="2" s="1"/>
  <c r="L2286" i="2"/>
  <c r="AA2286" i="2" s="1"/>
  <c r="K2286" i="2"/>
  <c r="J2286" i="2"/>
  <c r="I2286" i="2"/>
  <c r="Y2285" i="2"/>
  <c r="X2285" i="2"/>
  <c r="W2285" i="2"/>
  <c r="V2285" i="2"/>
  <c r="U2285" i="2"/>
  <c r="AQ2285" i="2" s="1"/>
  <c r="T2285" i="2"/>
  <c r="S2285" i="2"/>
  <c r="R2285" i="2"/>
  <c r="Q2285" i="2"/>
  <c r="P2285" i="2"/>
  <c r="O2285" i="2"/>
  <c r="N2285" i="2"/>
  <c r="M2285" i="2"/>
  <c r="L2285" i="2"/>
  <c r="K2285" i="2"/>
  <c r="J2285" i="2"/>
  <c r="I2285" i="2"/>
  <c r="Y2284" i="2"/>
  <c r="AN2284" i="2" s="1"/>
  <c r="X2284" i="2"/>
  <c r="W2284" i="2"/>
  <c r="V2284" i="2"/>
  <c r="U2284" i="2"/>
  <c r="AJ2284" i="2" s="1"/>
  <c r="T2284" i="2"/>
  <c r="S2284" i="2"/>
  <c r="R2284" i="2"/>
  <c r="Q2284" i="2"/>
  <c r="P2284" i="2"/>
  <c r="O2284" i="2"/>
  <c r="N2284" i="2"/>
  <c r="AB2284" i="2" s="1"/>
  <c r="M2284" i="2"/>
  <c r="L2284" i="2"/>
  <c r="K2284" i="2"/>
  <c r="J2284" i="2"/>
  <c r="I2284" i="2"/>
  <c r="Y2283" i="2"/>
  <c r="X2283" i="2"/>
  <c r="W2283" i="2"/>
  <c r="V2283" i="2"/>
  <c r="U2283" i="2"/>
  <c r="T2283" i="2"/>
  <c r="S2283" i="2"/>
  <c r="R2283" i="2"/>
  <c r="Q2283" i="2"/>
  <c r="P2283" i="2"/>
  <c r="O2283" i="2"/>
  <c r="N2283" i="2"/>
  <c r="M2283" i="2"/>
  <c r="L2283" i="2"/>
  <c r="K2283" i="2"/>
  <c r="Z2283" i="2" s="1"/>
  <c r="J2283" i="2"/>
  <c r="I2283" i="2"/>
  <c r="Y2282" i="2"/>
  <c r="AN2282" i="2" s="1"/>
  <c r="X2282" i="2"/>
  <c r="W2282" i="2"/>
  <c r="V2282" i="2"/>
  <c r="U2282" i="2"/>
  <c r="T2282" i="2"/>
  <c r="S2282" i="2"/>
  <c r="R2282" i="2"/>
  <c r="Q2282" i="2"/>
  <c r="AF2282" i="2" s="1"/>
  <c r="P2282" i="2"/>
  <c r="O2282" i="2"/>
  <c r="N2282" i="2"/>
  <c r="M2282" i="2"/>
  <c r="AB2282" i="2" s="1"/>
  <c r="L2282" i="2"/>
  <c r="AA2282" i="2" s="1"/>
  <c r="K2282" i="2"/>
  <c r="J2282" i="2"/>
  <c r="I2282" i="2"/>
  <c r="Y2281" i="2"/>
  <c r="X2281" i="2"/>
  <c r="W2281" i="2"/>
  <c r="V2281" i="2"/>
  <c r="U2281" i="2"/>
  <c r="AQ2281" i="2" s="1"/>
  <c r="T2281" i="2"/>
  <c r="S2281" i="2"/>
  <c r="R2281" i="2"/>
  <c r="Q2281" i="2"/>
  <c r="P2281" i="2"/>
  <c r="O2281" i="2"/>
  <c r="N2281" i="2"/>
  <c r="M2281" i="2"/>
  <c r="L2281" i="2"/>
  <c r="K2281" i="2"/>
  <c r="J2281" i="2"/>
  <c r="I2281" i="2"/>
  <c r="Y2280" i="2"/>
  <c r="AN2280" i="2" s="1"/>
  <c r="X2280" i="2"/>
  <c r="W2280" i="2"/>
  <c r="V2280" i="2"/>
  <c r="U2280" i="2"/>
  <c r="AJ2280" i="2" s="1"/>
  <c r="T2280" i="2"/>
  <c r="S2280" i="2"/>
  <c r="R2280" i="2"/>
  <c r="Q2280" i="2"/>
  <c r="P2280" i="2"/>
  <c r="O2280" i="2"/>
  <c r="N2280" i="2"/>
  <c r="AB2280" i="2" s="1"/>
  <c r="M2280" i="2"/>
  <c r="L2280" i="2"/>
  <c r="K2280" i="2"/>
  <c r="J2280" i="2"/>
  <c r="I2280" i="2"/>
  <c r="Y2279" i="2"/>
  <c r="X2279" i="2"/>
  <c r="W2279" i="2"/>
  <c r="V2279" i="2"/>
  <c r="U2279" i="2"/>
  <c r="T2279" i="2"/>
  <c r="S2279" i="2"/>
  <c r="R2279" i="2"/>
  <c r="Q2279" i="2"/>
  <c r="P2279" i="2"/>
  <c r="O2279" i="2"/>
  <c r="N2279" i="2"/>
  <c r="M2279" i="2"/>
  <c r="L2279" i="2"/>
  <c r="K2279" i="2"/>
  <c r="Z2279" i="2" s="1"/>
  <c r="J2279" i="2"/>
  <c r="I2279" i="2"/>
  <c r="Y2278" i="2"/>
  <c r="AN2278" i="2" s="1"/>
  <c r="X2278" i="2"/>
  <c r="W2278" i="2"/>
  <c r="V2278" i="2"/>
  <c r="U2278" i="2"/>
  <c r="T2278" i="2"/>
  <c r="S2278" i="2"/>
  <c r="R2278" i="2"/>
  <c r="Q2278" i="2"/>
  <c r="AF2278" i="2" s="1"/>
  <c r="P2278" i="2"/>
  <c r="O2278" i="2"/>
  <c r="N2278" i="2"/>
  <c r="M2278" i="2"/>
  <c r="AB2278" i="2" s="1"/>
  <c r="L2278" i="2"/>
  <c r="AA2278" i="2" s="1"/>
  <c r="K2278" i="2"/>
  <c r="J2278" i="2"/>
  <c r="I2278" i="2"/>
  <c r="Y2277" i="2"/>
  <c r="X2277" i="2"/>
  <c r="W2277" i="2"/>
  <c r="V2277" i="2"/>
  <c r="U2277" i="2"/>
  <c r="AQ2277" i="2" s="1"/>
  <c r="T2277" i="2"/>
  <c r="S2277" i="2"/>
  <c r="R2277" i="2"/>
  <c r="Q2277" i="2"/>
  <c r="P2277" i="2"/>
  <c r="O2277" i="2"/>
  <c r="N2277" i="2"/>
  <c r="M2277" i="2"/>
  <c r="L2277" i="2"/>
  <c r="K2277" i="2"/>
  <c r="J2277" i="2"/>
  <c r="I2277" i="2"/>
  <c r="Y2276" i="2"/>
  <c r="AN2276" i="2" s="1"/>
  <c r="X2276" i="2"/>
  <c r="W2276" i="2"/>
  <c r="V2276" i="2"/>
  <c r="U2276" i="2"/>
  <c r="AJ2276" i="2" s="1"/>
  <c r="T2276" i="2"/>
  <c r="S2276" i="2"/>
  <c r="R2276" i="2"/>
  <c r="Q2276" i="2"/>
  <c r="P2276" i="2"/>
  <c r="O2276" i="2"/>
  <c r="N2276" i="2"/>
  <c r="AB2276" i="2" s="1"/>
  <c r="M2276" i="2"/>
  <c r="L2276" i="2"/>
  <c r="K2276" i="2"/>
  <c r="J2276" i="2"/>
  <c r="I2276" i="2"/>
  <c r="Y2275" i="2"/>
  <c r="X2275" i="2"/>
  <c r="W2275" i="2"/>
  <c r="V2275" i="2"/>
  <c r="U2275" i="2"/>
  <c r="T2275" i="2"/>
  <c r="S2275" i="2"/>
  <c r="R2275" i="2"/>
  <c r="Q2275" i="2"/>
  <c r="P2275" i="2"/>
  <c r="O2275" i="2"/>
  <c r="N2275" i="2"/>
  <c r="M2275" i="2"/>
  <c r="L2275" i="2"/>
  <c r="K2275" i="2"/>
  <c r="Z2275" i="2" s="1"/>
  <c r="J2275" i="2"/>
  <c r="I2275" i="2"/>
  <c r="Y2274" i="2"/>
  <c r="AN2274" i="2" s="1"/>
  <c r="X2274" i="2"/>
  <c r="W2274" i="2"/>
  <c r="V2274" i="2"/>
  <c r="U2274" i="2"/>
  <c r="T2274" i="2"/>
  <c r="S2274" i="2"/>
  <c r="R2274" i="2"/>
  <c r="Q2274" i="2"/>
  <c r="AF2274" i="2" s="1"/>
  <c r="P2274" i="2"/>
  <c r="O2274" i="2"/>
  <c r="N2274" i="2"/>
  <c r="M2274" i="2"/>
  <c r="AB2274" i="2" s="1"/>
  <c r="L2274" i="2"/>
  <c r="AA2274" i="2" s="1"/>
  <c r="K2274" i="2"/>
  <c r="J2274" i="2"/>
  <c r="I2274" i="2"/>
  <c r="Y2273" i="2"/>
  <c r="X2273" i="2"/>
  <c r="W2273" i="2"/>
  <c r="V2273" i="2"/>
  <c r="U2273" i="2"/>
  <c r="AQ2273" i="2" s="1"/>
  <c r="T2273" i="2"/>
  <c r="S2273" i="2"/>
  <c r="R2273" i="2"/>
  <c r="Q2273" i="2"/>
  <c r="P2273" i="2"/>
  <c r="O2273" i="2"/>
  <c r="N2273" i="2"/>
  <c r="M2273" i="2"/>
  <c r="L2273" i="2"/>
  <c r="K2273" i="2"/>
  <c r="J2273" i="2"/>
  <c r="I2273" i="2"/>
  <c r="Y2272" i="2"/>
  <c r="X2272" i="2"/>
  <c r="W2272" i="2"/>
  <c r="V2272" i="2"/>
  <c r="U2272" i="2"/>
  <c r="T2272" i="2"/>
  <c r="S2272" i="2"/>
  <c r="R2272" i="2"/>
  <c r="AP2272" i="2" s="1"/>
  <c r="Q2272" i="2"/>
  <c r="P2272" i="2"/>
  <c r="O2272" i="2"/>
  <c r="N2272" i="2"/>
  <c r="AL2272" i="2" s="1"/>
  <c r="M2272" i="2"/>
  <c r="L2272" i="2"/>
  <c r="K2272" i="2"/>
  <c r="J2272" i="2"/>
  <c r="I2272" i="2"/>
  <c r="Y2271" i="2"/>
  <c r="X2271" i="2"/>
  <c r="W2271" i="2"/>
  <c r="V2271" i="2"/>
  <c r="U2271" i="2"/>
  <c r="T2271" i="2"/>
  <c r="S2271" i="2"/>
  <c r="R2271" i="2"/>
  <c r="Q2271" i="2"/>
  <c r="P2271" i="2"/>
  <c r="O2271" i="2"/>
  <c r="N2271" i="2"/>
  <c r="M2271" i="2"/>
  <c r="L2271" i="2"/>
  <c r="K2271" i="2"/>
  <c r="AM2271" i="2" s="1"/>
  <c r="J2271" i="2"/>
  <c r="I2271" i="2"/>
  <c r="Y2270" i="2"/>
  <c r="X2270" i="2"/>
  <c r="W2270" i="2"/>
  <c r="V2270" i="2"/>
  <c r="U2270" i="2"/>
  <c r="T2270" i="2"/>
  <c r="S2270" i="2"/>
  <c r="R2270" i="2"/>
  <c r="Q2270" i="2"/>
  <c r="P2270" i="2"/>
  <c r="AP2270" i="2" s="1"/>
  <c r="O2270" i="2"/>
  <c r="N2270" i="2"/>
  <c r="M2270" i="2"/>
  <c r="L2270" i="2"/>
  <c r="AL2270" i="2" s="1"/>
  <c r="K2270" i="2"/>
  <c r="J2270" i="2"/>
  <c r="I2270" i="2"/>
  <c r="Y2269" i="2"/>
  <c r="X2269" i="2"/>
  <c r="W2269" i="2"/>
  <c r="V2269" i="2"/>
  <c r="U2269" i="2"/>
  <c r="T2269" i="2"/>
  <c r="S2269" i="2"/>
  <c r="R2269" i="2"/>
  <c r="Q2269" i="2"/>
  <c r="P2269" i="2"/>
  <c r="O2269" i="2"/>
  <c r="N2269" i="2"/>
  <c r="M2269" i="2"/>
  <c r="AB2269" i="2" s="1"/>
  <c r="L2269" i="2"/>
  <c r="K2269" i="2"/>
  <c r="J2269" i="2"/>
  <c r="I2269" i="2"/>
  <c r="Y2268" i="2"/>
  <c r="X2268" i="2"/>
  <c r="W2268" i="2"/>
  <c r="V2268" i="2"/>
  <c r="U2268" i="2"/>
  <c r="T2268" i="2"/>
  <c r="S2268" i="2"/>
  <c r="R2268" i="2"/>
  <c r="AP2268" i="2" s="1"/>
  <c r="Q2268" i="2"/>
  <c r="P2268" i="2"/>
  <c r="O2268" i="2"/>
  <c r="N2268" i="2"/>
  <c r="AL2268" i="2" s="1"/>
  <c r="M2268" i="2"/>
  <c r="L2268" i="2"/>
  <c r="K2268" i="2"/>
  <c r="J2268" i="2"/>
  <c r="I2268" i="2"/>
  <c r="Y2267" i="2"/>
  <c r="X2267" i="2"/>
  <c r="W2267" i="2"/>
  <c r="V2267" i="2"/>
  <c r="U2267" i="2"/>
  <c r="T2267" i="2"/>
  <c r="S2267" i="2"/>
  <c r="R2267" i="2"/>
  <c r="Q2267" i="2"/>
  <c r="P2267" i="2"/>
  <c r="O2267" i="2"/>
  <c r="N2267" i="2"/>
  <c r="M2267" i="2"/>
  <c r="L2267" i="2"/>
  <c r="K2267" i="2"/>
  <c r="AM2267" i="2" s="1"/>
  <c r="J2267" i="2"/>
  <c r="I2267" i="2"/>
  <c r="Y2266" i="2"/>
  <c r="X2266" i="2"/>
  <c r="W2266" i="2"/>
  <c r="V2266" i="2"/>
  <c r="U2266" i="2"/>
  <c r="T2266" i="2"/>
  <c r="S2266" i="2"/>
  <c r="R2266" i="2"/>
  <c r="Q2266" i="2"/>
  <c r="P2266" i="2"/>
  <c r="AP2266" i="2" s="1"/>
  <c r="O2266" i="2"/>
  <c r="N2266" i="2"/>
  <c r="M2266" i="2"/>
  <c r="L2266" i="2"/>
  <c r="AL2266" i="2" s="1"/>
  <c r="K2266" i="2"/>
  <c r="J2266" i="2"/>
  <c r="I2266" i="2"/>
  <c r="Y2265" i="2"/>
  <c r="X2265" i="2"/>
  <c r="W2265" i="2"/>
  <c r="V2265" i="2"/>
  <c r="U2265" i="2"/>
  <c r="T2265" i="2"/>
  <c r="S2265" i="2"/>
  <c r="R2265" i="2"/>
  <c r="Q2265" i="2"/>
  <c r="P2265" i="2"/>
  <c r="O2265" i="2"/>
  <c r="N2265" i="2"/>
  <c r="M2265" i="2"/>
  <c r="AB2265" i="2" s="1"/>
  <c r="L2265" i="2"/>
  <c r="K2265" i="2"/>
  <c r="J2265" i="2"/>
  <c r="I2265" i="2"/>
  <c r="Y2264" i="2"/>
  <c r="X2264" i="2"/>
  <c r="W2264" i="2"/>
  <c r="V2264" i="2"/>
  <c r="U2264" i="2"/>
  <c r="T2264" i="2"/>
  <c r="S2264" i="2"/>
  <c r="R2264" i="2"/>
  <c r="AP2264" i="2" s="1"/>
  <c r="Q2264" i="2"/>
  <c r="P2264" i="2"/>
  <c r="O2264" i="2"/>
  <c r="N2264" i="2"/>
  <c r="AL2264" i="2" s="1"/>
  <c r="M2264" i="2"/>
  <c r="L2264" i="2"/>
  <c r="K2264" i="2"/>
  <c r="J2264" i="2"/>
  <c r="I2264" i="2"/>
  <c r="Y2263" i="2"/>
  <c r="X2263" i="2"/>
  <c r="W2263" i="2"/>
  <c r="V2263" i="2"/>
  <c r="U2263" i="2"/>
  <c r="T2263" i="2"/>
  <c r="S2263" i="2"/>
  <c r="R2263" i="2"/>
  <c r="Q2263" i="2"/>
  <c r="P2263" i="2"/>
  <c r="O2263" i="2"/>
  <c r="N2263" i="2"/>
  <c r="M2263" i="2"/>
  <c r="L2263" i="2"/>
  <c r="K2263" i="2"/>
  <c r="AM2263" i="2" s="1"/>
  <c r="J2263" i="2"/>
  <c r="I2263" i="2"/>
  <c r="Y2262" i="2"/>
  <c r="X2262" i="2"/>
  <c r="W2262" i="2"/>
  <c r="V2262" i="2"/>
  <c r="U2262" i="2"/>
  <c r="T2262" i="2"/>
  <c r="S2262" i="2"/>
  <c r="R2262" i="2"/>
  <c r="Q2262" i="2"/>
  <c r="P2262" i="2"/>
  <c r="AP2262" i="2" s="1"/>
  <c r="O2262" i="2"/>
  <c r="N2262" i="2"/>
  <c r="M2262" i="2"/>
  <c r="L2262" i="2"/>
  <c r="AL2262" i="2" s="1"/>
  <c r="K2262" i="2"/>
  <c r="J2262" i="2"/>
  <c r="I2262" i="2"/>
  <c r="Y2261" i="2"/>
  <c r="X2261" i="2"/>
  <c r="W2261" i="2"/>
  <c r="V2261" i="2"/>
  <c r="U2261" i="2"/>
  <c r="T2261" i="2"/>
  <c r="S2261" i="2"/>
  <c r="R2261" i="2"/>
  <c r="Q2261" i="2"/>
  <c r="P2261" i="2"/>
  <c r="O2261" i="2"/>
  <c r="N2261" i="2"/>
  <c r="M2261" i="2"/>
  <c r="AB2261" i="2" s="1"/>
  <c r="L2261" i="2"/>
  <c r="K2261" i="2"/>
  <c r="J2261" i="2"/>
  <c r="I2261" i="2"/>
  <c r="Y2260" i="2"/>
  <c r="X2260" i="2"/>
  <c r="W2260" i="2"/>
  <c r="V2260" i="2"/>
  <c r="U2260" i="2"/>
  <c r="T2260" i="2"/>
  <c r="S2260" i="2"/>
  <c r="R2260" i="2"/>
  <c r="AP2260" i="2" s="1"/>
  <c r="Q2260" i="2"/>
  <c r="P2260" i="2"/>
  <c r="O2260" i="2"/>
  <c r="N2260" i="2"/>
  <c r="AL2260" i="2" s="1"/>
  <c r="M2260" i="2"/>
  <c r="L2260" i="2"/>
  <c r="K2260" i="2"/>
  <c r="J2260" i="2"/>
  <c r="I2260" i="2"/>
  <c r="Y2259" i="2"/>
  <c r="X2259" i="2"/>
  <c r="W2259" i="2"/>
  <c r="V2259" i="2"/>
  <c r="U2259" i="2"/>
  <c r="T2259" i="2"/>
  <c r="S2259" i="2"/>
  <c r="R2259" i="2"/>
  <c r="Q2259" i="2"/>
  <c r="P2259" i="2"/>
  <c r="O2259" i="2"/>
  <c r="N2259" i="2"/>
  <c r="M2259" i="2"/>
  <c r="L2259" i="2"/>
  <c r="K2259" i="2"/>
  <c r="AM2259" i="2" s="1"/>
  <c r="J2259" i="2"/>
  <c r="I2259" i="2"/>
  <c r="Y2258" i="2"/>
  <c r="X2258" i="2"/>
  <c r="W2258" i="2"/>
  <c r="V2258" i="2"/>
  <c r="U2258" i="2"/>
  <c r="T2258" i="2"/>
  <c r="S2258" i="2"/>
  <c r="R2258" i="2"/>
  <c r="Q2258" i="2"/>
  <c r="P2258" i="2"/>
  <c r="AP2258" i="2" s="1"/>
  <c r="O2258" i="2"/>
  <c r="N2258" i="2"/>
  <c r="M2258" i="2"/>
  <c r="L2258" i="2"/>
  <c r="AL2258" i="2" s="1"/>
  <c r="K2258" i="2"/>
  <c r="J2258" i="2"/>
  <c r="I2258" i="2"/>
  <c r="Y2257" i="2"/>
  <c r="X2257" i="2"/>
  <c r="W2257" i="2"/>
  <c r="V2257" i="2"/>
  <c r="U2257" i="2"/>
  <c r="T2257" i="2"/>
  <c r="S2257" i="2"/>
  <c r="R2257" i="2"/>
  <c r="Q2257" i="2"/>
  <c r="P2257" i="2"/>
  <c r="O2257" i="2"/>
  <c r="N2257" i="2"/>
  <c r="M2257" i="2"/>
  <c r="AB2257" i="2" s="1"/>
  <c r="L2257" i="2"/>
  <c r="K2257" i="2"/>
  <c r="J2257" i="2"/>
  <c r="I2257" i="2"/>
  <c r="Y2256" i="2"/>
  <c r="X2256" i="2"/>
  <c r="W2256" i="2"/>
  <c r="V2256" i="2"/>
  <c r="U2256" i="2"/>
  <c r="T2256" i="2"/>
  <c r="S2256" i="2"/>
  <c r="R2256" i="2"/>
  <c r="AP2256" i="2" s="1"/>
  <c r="Q2256" i="2"/>
  <c r="P2256" i="2"/>
  <c r="O2256" i="2"/>
  <c r="N2256" i="2"/>
  <c r="AL2256" i="2" s="1"/>
  <c r="M2256" i="2"/>
  <c r="L2256" i="2"/>
  <c r="K2256" i="2"/>
  <c r="J2256" i="2"/>
  <c r="I2256" i="2"/>
  <c r="Y2255" i="2"/>
  <c r="X2255" i="2"/>
  <c r="W2255" i="2"/>
  <c r="V2255" i="2"/>
  <c r="U2255" i="2"/>
  <c r="T2255" i="2"/>
  <c r="S2255" i="2"/>
  <c r="R2255" i="2"/>
  <c r="Q2255" i="2"/>
  <c r="P2255" i="2"/>
  <c r="O2255" i="2"/>
  <c r="N2255" i="2"/>
  <c r="M2255" i="2"/>
  <c r="L2255" i="2"/>
  <c r="K2255" i="2"/>
  <c r="AM2255" i="2" s="1"/>
  <c r="J2255" i="2"/>
  <c r="I2255" i="2"/>
  <c r="Y2254" i="2"/>
  <c r="X2254" i="2"/>
  <c r="W2254" i="2"/>
  <c r="V2254" i="2"/>
  <c r="U2254" i="2"/>
  <c r="T2254" i="2"/>
  <c r="S2254" i="2"/>
  <c r="R2254" i="2"/>
  <c r="Q2254" i="2"/>
  <c r="P2254" i="2"/>
  <c r="AP2254" i="2" s="1"/>
  <c r="O2254" i="2"/>
  <c r="N2254" i="2"/>
  <c r="M2254" i="2"/>
  <c r="L2254" i="2"/>
  <c r="AL2254" i="2" s="1"/>
  <c r="K2254" i="2"/>
  <c r="J2254" i="2"/>
  <c r="I2254" i="2"/>
  <c r="Y2253" i="2"/>
  <c r="X2253" i="2"/>
  <c r="W2253" i="2"/>
  <c r="V2253" i="2"/>
  <c r="U2253" i="2"/>
  <c r="T2253" i="2"/>
  <c r="S2253" i="2"/>
  <c r="R2253" i="2"/>
  <c r="Q2253" i="2"/>
  <c r="P2253" i="2"/>
  <c r="O2253" i="2"/>
  <c r="N2253" i="2"/>
  <c r="M2253" i="2"/>
  <c r="AB2253" i="2" s="1"/>
  <c r="L2253" i="2"/>
  <c r="K2253" i="2"/>
  <c r="J2253" i="2"/>
  <c r="I2253" i="2"/>
  <c r="Y2252" i="2"/>
  <c r="X2252" i="2"/>
  <c r="W2252" i="2"/>
  <c r="V2252" i="2"/>
  <c r="U2252" i="2"/>
  <c r="T2252" i="2"/>
  <c r="S2252" i="2"/>
  <c r="R2252" i="2"/>
  <c r="AP2252" i="2" s="1"/>
  <c r="Q2252" i="2"/>
  <c r="P2252" i="2"/>
  <c r="O2252" i="2"/>
  <c r="N2252" i="2"/>
  <c r="AL2252" i="2" s="1"/>
  <c r="M2252" i="2"/>
  <c r="L2252" i="2"/>
  <c r="K2252" i="2"/>
  <c r="J2252" i="2"/>
  <c r="I2252" i="2"/>
  <c r="Y2251" i="2"/>
  <c r="X2251" i="2"/>
  <c r="W2251" i="2"/>
  <c r="V2251" i="2"/>
  <c r="U2251" i="2"/>
  <c r="T2251" i="2"/>
  <c r="S2251" i="2"/>
  <c r="R2251" i="2"/>
  <c r="Q2251" i="2"/>
  <c r="P2251" i="2"/>
  <c r="O2251" i="2"/>
  <c r="N2251" i="2"/>
  <c r="M2251" i="2"/>
  <c r="L2251" i="2"/>
  <c r="K2251" i="2"/>
  <c r="AM2251" i="2" s="1"/>
  <c r="J2251" i="2"/>
  <c r="I2251" i="2"/>
  <c r="Y2250" i="2"/>
  <c r="X2250" i="2"/>
  <c r="W2250" i="2"/>
  <c r="V2250" i="2"/>
  <c r="U2250" i="2"/>
  <c r="T2250" i="2"/>
  <c r="S2250" i="2"/>
  <c r="R2250" i="2"/>
  <c r="Q2250" i="2"/>
  <c r="P2250" i="2"/>
  <c r="AP2250" i="2" s="1"/>
  <c r="O2250" i="2"/>
  <c r="N2250" i="2"/>
  <c r="M2250" i="2"/>
  <c r="L2250" i="2"/>
  <c r="AL2250" i="2" s="1"/>
  <c r="K2250" i="2"/>
  <c r="J2250" i="2"/>
  <c r="I2250" i="2"/>
  <c r="Y2249" i="2"/>
  <c r="X2249" i="2"/>
  <c r="W2249" i="2"/>
  <c r="V2249" i="2"/>
  <c r="U2249" i="2"/>
  <c r="T2249" i="2"/>
  <c r="S2249" i="2"/>
  <c r="R2249" i="2"/>
  <c r="Q2249" i="2"/>
  <c r="P2249" i="2"/>
  <c r="O2249" i="2"/>
  <c r="N2249" i="2"/>
  <c r="M2249" i="2"/>
  <c r="AB2249" i="2" s="1"/>
  <c r="L2249" i="2"/>
  <c r="K2249" i="2"/>
  <c r="J2249" i="2"/>
  <c r="I2249" i="2"/>
  <c r="Y2248" i="2"/>
  <c r="X2248" i="2"/>
  <c r="W2248" i="2"/>
  <c r="V2248" i="2"/>
  <c r="U2248" i="2"/>
  <c r="T2248" i="2"/>
  <c r="S2248" i="2"/>
  <c r="R2248" i="2"/>
  <c r="AP2248" i="2" s="1"/>
  <c r="Q2248" i="2"/>
  <c r="P2248" i="2"/>
  <c r="O2248" i="2"/>
  <c r="N2248" i="2"/>
  <c r="AL2248" i="2" s="1"/>
  <c r="M2248" i="2"/>
  <c r="L2248" i="2"/>
  <c r="K2248" i="2"/>
  <c r="J2248" i="2"/>
  <c r="I2248" i="2"/>
  <c r="Y2247" i="2"/>
  <c r="X2247" i="2"/>
  <c r="W2247" i="2"/>
  <c r="V2247" i="2"/>
  <c r="U2247" i="2"/>
  <c r="T2247" i="2"/>
  <c r="S2247" i="2"/>
  <c r="R2247" i="2"/>
  <c r="Q2247" i="2"/>
  <c r="P2247" i="2"/>
  <c r="O2247" i="2"/>
  <c r="N2247" i="2"/>
  <c r="M2247" i="2"/>
  <c r="L2247" i="2"/>
  <c r="K2247" i="2"/>
  <c r="AM2247" i="2" s="1"/>
  <c r="J2247" i="2"/>
  <c r="I2247" i="2"/>
  <c r="Y2246" i="2"/>
  <c r="X2246" i="2"/>
  <c r="W2246" i="2"/>
  <c r="V2246" i="2"/>
  <c r="U2246" i="2"/>
  <c r="T2246" i="2"/>
  <c r="S2246" i="2"/>
  <c r="R2246" i="2"/>
  <c r="Q2246" i="2"/>
  <c r="P2246" i="2"/>
  <c r="AP2246" i="2" s="1"/>
  <c r="O2246" i="2"/>
  <c r="N2246" i="2"/>
  <c r="M2246" i="2"/>
  <c r="L2246" i="2"/>
  <c r="AL2246" i="2" s="1"/>
  <c r="K2246" i="2"/>
  <c r="J2246" i="2"/>
  <c r="I2246" i="2"/>
  <c r="Y2245" i="2"/>
  <c r="X2245" i="2"/>
  <c r="W2245" i="2"/>
  <c r="V2245" i="2"/>
  <c r="U2245" i="2"/>
  <c r="T2245" i="2"/>
  <c r="S2245" i="2"/>
  <c r="R2245" i="2"/>
  <c r="Q2245" i="2"/>
  <c r="P2245" i="2"/>
  <c r="O2245" i="2"/>
  <c r="N2245" i="2"/>
  <c r="M2245" i="2"/>
  <c r="AB2245" i="2" s="1"/>
  <c r="L2245" i="2"/>
  <c r="K2245" i="2"/>
  <c r="J2245" i="2"/>
  <c r="I2245" i="2"/>
  <c r="Y2244" i="2"/>
  <c r="X2244" i="2"/>
  <c r="W2244" i="2"/>
  <c r="V2244" i="2"/>
  <c r="U2244" i="2"/>
  <c r="T2244" i="2"/>
  <c r="S2244" i="2"/>
  <c r="R2244" i="2"/>
  <c r="AP2244" i="2" s="1"/>
  <c r="Q2244" i="2"/>
  <c r="P2244" i="2"/>
  <c r="O2244" i="2"/>
  <c r="N2244" i="2"/>
  <c r="AL2244" i="2" s="1"/>
  <c r="M2244" i="2"/>
  <c r="L2244" i="2"/>
  <c r="K2244" i="2"/>
  <c r="J2244" i="2"/>
  <c r="I2244" i="2"/>
  <c r="Y2243" i="2"/>
  <c r="X2243" i="2"/>
  <c r="W2243" i="2"/>
  <c r="V2243" i="2"/>
  <c r="U2243" i="2"/>
  <c r="T2243" i="2"/>
  <c r="S2243" i="2"/>
  <c r="R2243" i="2"/>
  <c r="Q2243" i="2"/>
  <c r="P2243" i="2"/>
  <c r="O2243" i="2"/>
  <c r="N2243" i="2"/>
  <c r="M2243" i="2"/>
  <c r="L2243" i="2"/>
  <c r="K2243" i="2"/>
  <c r="AM2243" i="2" s="1"/>
  <c r="J2243" i="2"/>
  <c r="I2243" i="2"/>
  <c r="Y2242" i="2"/>
  <c r="X2242" i="2"/>
  <c r="W2242" i="2"/>
  <c r="V2242" i="2"/>
  <c r="U2242" i="2"/>
  <c r="T2242" i="2"/>
  <c r="S2242" i="2"/>
  <c r="R2242" i="2"/>
  <c r="Q2242" i="2"/>
  <c r="P2242" i="2"/>
  <c r="AP2242" i="2" s="1"/>
  <c r="O2242" i="2"/>
  <c r="N2242" i="2"/>
  <c r="M2242" i="2"/>
  <c r="L2242" i="2"/>
  <c r="AL2242" i="2" s="1"/>
  <c r="K2242" i="2"/>
  <c r="J2242" i="2"/>
  <c r="I2242" i="2"/>
  <c r="Y2241" i="2"/>
  <c r="X2241" i="2"/>
  <c r="W2241" i="2"/>
  <c r="V2241" i="2"/>
  <c r="U2241" i="2"/>
  <c r="T2241" i="2"/>
  <c r="S2241" i="2"/>
  <c r="R2241" i="2"/>
  <c r="Q2241" i="2"/>
  <c r="P2241" i="2"/>
  <c r="O2241" i="2"/>
  <c r="N2241" i="2"/>
  <c r="M2241" i="2"/>
  <c r="AB2241" i="2" s="1"/>
  <c r="L2241" i="2"/>
  <c r="K2241" i="2"/>
  <c r="J2241" i="2"/>
  <c r="I2241" i="2"/>
  <c r="Y2240" i="2"/>
  <c r="X2240" i="2"/>
  <c r="W2240" i="2"/>
  <c r="V2240" i="2"/>
  <c r="U2240" i="2"/>
  <c r="T2240" i="2"/>
  <c r="S2240" i="2"/>
  <c r="R2240" i="2"/>
  <c r="AP2240" i="2" s="1"/>
  <c r="Q2240" i="2"/>
  <c r="P2240" i="2"/>
  <c r="O2240" i="2"/>
  <c r="N2240" i="2"/>
  <c r="AL2240" i="2" s="1"/>
  <c r="M2240" i="2"/>
  <c r="L2240" i="2"/>
  <c r="K2240" i="2"/>
  <c r="J2240" i="2"/>
  <c r="I2240" i="2"/>
  <c r="Y2239" i="2"/>
  <c r="X2239" i="2"/>
  <c r="W2239" i="2"/>
  <c r="V2239" i="2"/>
  <c r="U2239" i="2"/>
  <c r="T2239" i="2"/>
  <c r="S2239" i="2"/>
  <c r="R2239" i="2"/>
  <c r="Q2239" i="2"/>
  <c r="P2239" i="2"/>
  <c r="O2239" i="2"/>
  <c r="N2239" i="2"/>
  <c r="M2239" i="2"/>
  <c r="L2239" i="2"/>
  <c r="K2239" i="2"/>
  <c r="AM2239" i="2" s="1"/>
  <c r="J2239" i="2"/>
  <c r="I2239" i="2"/>
  <c r="Y2238" i="2"/>
  <c r="X2238" i="2"/>
  <c r="W2238" i="2"/>
  <c r="V2238" i="2"/>
  <c r="U2238" i="2"/>
  <c r="T2238" i="2"/>
  <c r="S2238" i="2"/>
  <c r="R2238" i="2"/>
  <c r="Q2238" i="2"/>
  <c r="P2238" i="2"/>
  <c r="AP2238" i="2" s="1"/>
  <c r="O2238" i="2"/>
  <c r="N2238" i="2"/>
  <c r="M2238" i="2"/>
  <c r="L2238" i="2"/>
  <c r="AL2238" i="2" s="1"/>
  <c r="K2238" i="2"/>
  <c r="J2238" i="2"/>
  <c r="I2238" i="2"/>
  <c r="Y2237" i="2"/>
  <c r="X2237" i="2"/>
  <c r="W2237" i="2"/>
  <c r="V2237" i="2"/>
  <c r="U2237" i="2"/>
  <c r="T2237" i="2"/>
  <c r="S2237" i="2"/>
  <c r="R2237" i="2"/>
  <c r="Q2237" i="2"/>
  <c r="P2237" i="2"/>
  <c r="O2237" i="2"/>
  <c r="N2237" i="2"/>
  <c r="M2237" i="2"/>
  <c r="AB2237" i="2" s="1"/>
  <c r="L2237" i="2"/>
  <c r="K2237" i="2"/>
  <c r="J2237" i="2"/>
  <c r="I2237" i="2"/>
  <c r="Y2236" i="2"/>
  <c r="X2236" i="2"/>
  <c r="W2236" i="2"/>
  <c r="V2236" i="2"/>
  <c r="U2236" i="2"/>
  <c r="T2236" i="2"/>
  <c r="S2236" i="2"/>
  <c r="R2236" i="2"/>
  <c r="AP2236" i="2" s="1"/>
  <c r="Q2236" i="2"/>
  <c r="P2236" i="2"/>
  <c r="O2236" i="2"/>
  <c r="N2236" i="2"/>
  <c r="AL2236" i="2" s="1"/>
  <c r="M2236" i="2"/>
  <c r="L2236" i="2"/>
  <c r="K2236" i="2"/>
  <c r="J2236" i="2"/>
  <c r="I2236" i="2"/>
  <c r="Y2235" i="2"/>
  <c r="X2235" i="2"/>
  <c r="W2235" i="2"/>
  <c r="V2235" i="2"/>
  <c r="U2235" i="2"/>
  <c r="T2235" i="2"/>
  <c r="S2235" i="2"/>
  <c r="R2235" i="2"/>
  <c r="Q2235" i="2"/>
  <c r="P2235" i="2"/>
  <c r="O2235" i="2"/>
  <c r="N2235" i="2"/>
  <c r="M2235" i="2"/>
  <c r="L2235" i="2"/>
  <c r="K2235" i="2"/>
  <c r="AM2235" i="2" s="1"/>
  <c r="J2235" i="2"/>
  <c r="I2235" i="2"/>
  <c r="Y2234" i="2"/>
  <c r="X2234" i="2"/>
  <c r="W2234" i="2"/>
  <c r="V2234" i="2"/>
  <c r="U2234" i="2"/>
  <c r="T2234" i="2"/>
  <c r="S2234" i="2"/>
  <c r="R2234" i="2"/>
  <c r="Q2234" i="2"/>
  <c r="P2234" i="2"/>
  <c r="AP2234" i="2" s="1"/>
  <c r="O2234" i="2"/>
  <c r="N2234" i="2"/>
  <c r="M2234" i="2"/>
  <c r="L2234" i="2"/>
  <c r="AL2234" i="2" s="1"/>
  <c r="K2234" i="2"/>
  <c r="J2234" i="2"/>
  <c r="I2234" i="2"/>
  <c r="Y2233" i="2"/>
  <c r="X2233" i="2"/>
  <c r="W2233" i="2"/>
  <c r="V2233" i="2"/>
  <c r="U2233" i="2"/>
  <c r="T2233" i="2"/>
  <c r="S2233" i="2"/>
  <c r="R2233" i="2"/>
  <c r="Q2233" i="2"/>
  <c r="P2233" i="2"/>
  <c r="O2233" i="2"/>
  <c r="N2233" i="2"/>
  <c r="M2233" i="2"/>
  <c r="AB2233" i="2" s="1"/>
  <c r="L2233" i="2"/>
  <c r="K2233" i="2"/>
  <c r="J2233" i="2"/>
  <c r="I2233" i="2"/>
  <c r="Y2232" i="2"/>
  <c r="X2232" i="2"/>
  <c r="W2232" i="2"/>
  <c r="V2232" i="2"/>
  <c r="U2232" i="2"/>
  <c r="T2232" i="2"/>
  <c r="S2232" i="2"/>
  <c r="R2232" i="2"/>
  <c r="AP2232" i="2" s="1"/>
  <c r="Q2232" i="2"/>
  <c r="P2232" i="2"/>
  <c r="O2232" i="2"/>
  <c r="N2232" i="2"/>
  <c r="AL2232" i="2" s="1"/>
  <c r="M2232" i="2"/>
  <c r="L2232" i="2"/>
  <c r="K2232" i="2"/>
  <c r="J2232" i="2"/>
  <c r="I2232" i="2"/>
  <c r="Y2231" i="2"/>
  <c r="X2231" i="2"/>
  <c r="W2231" i="2"/>
  <c r="V2231" i="2"/>
  <c r="U2231" i="2"/>
  <c r="T2231" i="2"/>
  <c r="S2231" i="2"/>
  <c r="R2231" i="2"/>
  <c r="Q2231" i="2"/>
  <c r="P2231" i="2"/>
  <c r="O2231" i="2"/>
  <c r="N2231" i="2"/>
  <c r="M2231" i="2"/>
  <c r="L2231" i="2"/>
  <c r="K2231" i="2"/>
  <c r="AM2231" i="2" s="1"/>
  <c r="J2231" i="2"/>
  <c r="I2231" i="2"/>
  <c r="Y2230" i="2"/>
  <c r="X2230" i="2"/>
  <c r="W2230" i="2"/>
  <c r="V2230" i="2"/>
  <c r="U2230" i="2"/>
  <c r="T2230" i="2"/>
  <c r="S2230" i="2"/>
  <c r="R2230" i="2"/>
  <c r="Q2230" i="2"/>
  <c r="P2230" i="2"/>
  <c r="AP2230" i="2" s="1"/>
  <c r="O2230" i="2"/>
  <c r="N2230" i="2"/>
  <c r="M2230" i="2"/>
  <c r="L2230" i="2"/>
  <c r="AL2230" i="2" s="1"/>
  <c r="K2230" i="2"/>
  <c r="J2230" i="2"/>
  <c r="I2230" i="2"/>
  <c r="Y2229" i="2"/>
  <c r="X2229" i="2"/>
  <c r="W2229" i="2"/>
  <c r="V2229" i="2"/>
  <c r="U2229" i="2"/>
  <c r="T2229" i="2"/>
  <c r="S2229" i="2"/>
  <c r="R2229" i="2"/>
  <c r="Q2229" i="2"/>
  <c r="P2229" i="2"/>
  <c r="O2229" i="2"/>
  <c r="N2229" i="2"/>
  <c r="M2229" i="2"/>
  <c r="AB2229" i="2" s="1"/>
  <c r="L2229" i="2"/>
  <c r="K2229" i="2"/>
  <c r="J2229" i="2"/>
  <c r="I2229" i="2"/>
  <c r="Y2228" i="2"/>
  <c r="X2228" i="2"/>
  <c r="W2228" i="2"/>
  <c r="V2228" i="2"/>
  <c r="U2228" i="2"/>
  <c r="T2228" i="2"/>
  <c r="S2228" i="2"/>
  <c r="R2228" i="2"/>
  <c r="AP2228" i="2" s="1"/>
  <c r="Q2228" i="2"/>
  <c r="P2228" i="2"/>
  <c r="O2228" i="2"/>
  <c r="N2228" i="2"/>
  <c r="AL2228" i="2" s="1"/>
  <c r="M2228" i="2"/>
  <c r="L2228" i="2"/>
  <c r="K2228" i="2"/>
  <c r="J2228" i="2"/>
  <c r="I2228" i="2"/>
  <c r="Y2227" i="2"/>
  <c r="X2227" i="2"/>
  <c r="W2227" i="2"/>
  <c r="V2227" i="2"/>
  <c r="U2227" i="2"/>
  <c r="T2227" i="2"/>
  <c r="S2227" i="2"/>
  <c r="R2227" i="2"/>
  <c r="Q2227" i="2"/>
  <c r="P2227" i="2"/>
  <c r="O2227" i="2"/>
  <c r="N2227" i="2"/>
  <c r="M2227" i="2"/>
  <c r="L2227" i="2"/>
  <c r="K2227" i="2"/>
  <c r="AM2227" i="2" s="1"/>
  <c r="J2227" i="2"/>
  <c r="I2227" i="2"/>
  <c r="Y2226" i="2"/>
  <c r="X2226" i="2"/>
  <c r="W2226" i="2"/>
  <c r="V2226" i="2"/>
  <c r="U2226" i="2"/>
  <c r="T2226" i="2"/>
  <c r="S2226" i="2"/>
  <c r="R2226" i="2"/>
  <c r="Q2226" i="2"/>
  <c r="P2226" i="2"/>
  <c r="AP2226" i="2" s="1"/>
  <c r="O2226" i="2"/>
  <c r="N2226" i="2"/>
  <c r="M2226" i="2"/>
  <c r="L2226" i="2"/>
  <c r="AL2226" i="2" s="1"/>
  <c r="K2226" i="2"/>
  <c r="J2226" i="2"/>
  <c r="I2226" i="2"/>
  <c r="Y2225" i="2"/>
  <c r="X2225" i="2"/>
  <c r="W2225" i="2"/>
  <c r="V2225" i="2"/>
  <c r="U2225" i="2"/>
  <c r="T2225" i="2"/>
  <c r="S2225" i="2"/>
  <c r="R2225" i="2"/>
  <c r="Q2225" i="2"/>
  <c r="P2225" i="2"/>
  <c r="O2225" i="2"/>
  <c r="N2225" i="2"/>
  <c r="M2225" i="2"/>
  <c r="AB2225" i="2" s="1"/>
  <c r="L2225" i="2"/>
  <c r="K2225" i="2"/>
  <c r="J2225" i="2"/>
  <c r="I2225" i="2"/>
  <c r="Y2224" i="2"/>
  <c r="X2224" i="2"/>
  <c r="W2224" i="2"/>
  <c r="V2224" i="2"/>
  <c r="U2224" i="2"/>
  <c r="T2224" i="2"/>
  <c r="S2224" i="2"/>
  <c r="R2224" i="2"/>
  <c r="AP2224" i="2" s="1"/>
  <c r="Q2224" i="2"/>
  <c r="P2224" i="2"/>
  <c r="O2224" i="2"/>
  <c r="N2224" i="2"/>
  <c r="AL2224" i="2" s="1"/>
  <c r="M2224" i="2"/>
  <c r="L2224" i="2"/>
  <c r="K2224" i="2"/>
  <c r="J2224" i="2"/>
  <c r="I2224" i="2"/>
  <c r="Y2223" i="2"/>
  <c r="X2223" i="2"/>
  <c r="W2223" i="2"/>
  <c r="V2223" i="2"/>
  <c r="U2223" i="2"/>
  <c r="T2223" i="2"/>
  <c r="S2223" i="2"/>
  <c r="R2223" i="2"/>
  <c r="Q2223" i="2"/>
  <c r="P2223" i="2"/>
  <c r="O2223" i="2"/>
  <c r="N2223" i="2"/>
  <c r="M2223" i="2"/>
  <c r="L2223" i="2"/>
  <c r="K2223" i="2"/>
  <c r="AM2223" i="2" s="1"/>
  <c r="J2223" i="2"/>
  <c r="I2223" i="2"/>
  <c r="Y2222" i="2"/>
  <c r="X2222" i="2"/>
  <c r="W2222" i="2"/>
  <c r="V2222" i="2"/>
  <c r="U2222" i="2"/>
  <c r="T2222" i="2"/>
  <c r="S2222" i="2"/>
  <c r="R2222" i="2"/>
  <c r="Q2222" i="2"/>
  <c r="P2222" i="2"/>
  <c r="AP2222" i="2" s="1"/>
  <c r="O2222" i="2"/>
  <c r="N2222" i="2"/>
  <c r="M2222" i="2"/>
  <c r="L2222" i="2"/>
  <c r="AL2222" i="2" s="1"/>
  <c r="K2222" i="2"/>
  <c r="J2222" i="2"/>
  <c r="I2222" i="2"/>
  <c r="Y2221" i="2"/>
  <c r="X2221" i="2"/>
  <c r="W2221" i="2"/>
  <c r="V2221" i="2"/>
  <c r="U2221" i="2"/>
  <c r="T2221" i="2"/>
  <c r="S2221" i="2"/>
  <c r="R2221" i="2"/>
  <c r="Q2221" i="2"/>
  <c r="P2221" i="2"/>
  <c r="O2221" i="2"/>
  <c r="N2221" i="2"/>
  <c r="M2221" i="2"/>
  <c r="AB2221" i="2" s="1"/>
  <c r="L2221" i="2"/>
  <c r="K2221" i="2"/>
  <c r="J2221" i="2"/>
  <c r="I2221" i="2"/>
  <c r="Y2220" i="2"/>
  <c r="X2220" i="2"/>
  <c r="W2220" i="2"/>
  <c r="V2220" i="2"/>
  <c r="U2220" i="2"/>
  <c r="T2220" i="2"/>
  <c r="S2220" i="2"/>
  <c r="R2220" i="2"/>
  <c r="AP2220" i="2" s="1"/>
  <c r="Q2220" i="2"/>
  <c r="P2220" i="2"/>
  <c r="O2220" i="2"/>
  <c r="N2220" i="2"/>
  <c r="AL2220" i="2" s="1"/>
  <c r="M2220" i="2"/>
  <c r="L2220" i="2"/>
  <c r="K2220" i="2"/>
  <c r="J2220" i="2"/>
  <c r="I2220" i="2"/>
  <c r="Y2219" i="2"/>
  <c r="X2219" i="2"/>
  <c r="W2219" i="2"/>
  <c r="V2219" i="2"/>
  <c r="U2219" i="2"/>
  <c r="T2219" i="2"/>
  <c r="S2219" i="2"/>
  <c r="R2219" i="2"/>
  <c r="Q2219" i="2"/>
  <c r="P2219" i="2"/>
  <c r="O2219" i="2"/>
  <c r="N2219" i="2"/>
  <c r="M2219" i="2"/>
  <c r="L2219" i="2"/>
  <c r="K2219" i="2"/>
  <c r="AM2219" i="2" s="1"/>
  <c r="J2219" i="2"/>
  <c r="I2219" i="2"/>
  <c r="Y2218" i="2"/>
  <c r="X2218" i="2"/>
  <c r="W2218" i="2"/>
  <c r="V2218" i="2"/>
  <c r="U2218" i="2"/>
  <c r="T2218" i="2"/>
  <c r="S2218" i="2"/>
  <c r="R2218" i="2"/>
  <c r="Q2218" i="2"/>
  <c r="P2218" i="2"/>
  <c r="AP2218" i="2" s="1"/>
  <c r="O2218" i="2"/>
  <c r="N2218" i="2"/>
  <c r="M2218" i="2"/>
  <c r="L2218" i="2"/>
  <c r="AL2218" i="2" s="1"/>
  <c r="K2218" i="2"/>
  <c r="J2218" i="2"/>
  <c r="I2218" i="2"/>
  <c r="Y2217" i="2"/>
  <c r="X2217" i="2"/>
  <c r="W2217" i="2"/>
  <c r="V2217" i="2"/>
  <c r="U2217" i="2"/>
  <c r="T2217" i="2"/>
  <c r="S2217" i="2"/>
  <c r="R2217" i="2"/>
  <c r="Q2217" i="2"/>
  <c r="P2217" i="2"/>
  <c r="O2217" i="2"/>
  <c r="N2217" i="2"/>
  <c r="M2217" i="2"/>
  <c r="AB2217" i="2" s="1"/>
  <c r="L2217" i="2"/>
  <c r="K2217" i="2"/>
  <c r="J2217" i="2"/>
  <c r="I2217" i="2"/>
  <c r="Y2216" i="2"/>
  <c r="X2216" i="2"/>
  <c r="W2216" i="2"/>
  <c r="V2216" i="2"/>
  <c r="U2216" i="2"/>
  <c r="T2216" i="2"/>
  <c r="S2216" i="2"/>
  <c r="R2216" i="2"/>
  <c r="AP2216" i="2" s="1"/>
  <c r="Q2216" i="2"/>
  <c r="P2216" i="2"/>
  <c r="O2216" i="2"/>
  <c r="N2216" i="2"/>
  <c r="AL2216" i="2" s="1"/>
  <c r="M2216" i="2"/>
  <c r="L2216" i="2"/>
  <c r="K2216" i="2"/>
  <c r="J2216" i="2"/>
  <c r="I2216" i="2"/>
  <c r="Y2215" i="2"/>
  <c r="X2215" i="2"/>
  <c r="W2215" i="2"/>
  <c r="V2215" i="2"/>
  <c r="U2215" i="2"/>
  <c r="T2215" i="2"/>
  <c r="S2215" i="2"/>
  <c r="R2215" i="2"/>
  <c r="Q2215" i="2"/>
  <c r="P2215" i="2"/>
  <c r="O2215" i="2"/>
  <c r="N2215" i="2"/>
  <c r="M2215" i="2"/>
  <c r="L2215" i="2"/>
  <c r="K2215" i="2"/>
  <c r="AM2215" i="2" s="1"/>
  <c r="J2215" i="2"/>
  <c r="I2215" i="2"/>
  <c r="Y2214" i="2"/>
  <c r="X2214" i="2"/>
  <c r="W2214" i="2"/>
  <c r="V2214" i="2"/>
  <c r="U2214" i="2"/>
  <c r="T2214" i="2"/>
  <c r="S2214" i="2"/>
  <c r="R2214" i="2"/>
  <c r="Q2214" i="2"/>
  <c r="P2214" i="2"/>
  <c r="AP2214" i="2" s="1"/>
  <c r="O2214" i="2"/>
  <c r="N2214" i="2"/>
  <c r="M2214" i="2"/>
  <c r="L2214" i="2"/>
  <c r="AL2214" i="2" s="1"/>
  <c r="K2214" i="2"/>
  <c r="J2214" i="2"/>
  <c r="I2214" i="2"/>
  <c r="Y2213" i="2"/>
  <c r="X2213" i="2"/>
  <c r="W2213" i="2"/>
  <c r="V2213" i="2"/>
  <c r="U2213" i="2"/>
  <c r="T2213" i="2"/>
  <c r="S2213" i="2"/>
  <c r="R2213" i="2"/>
  <c r="Q2213" i="2"/>
  <c r="P2213" i="2"/>
  <c r="O2213" i="2"/>
  <c r="N2213" i="2"/>
  <c r="M2213" i="2"/>
  <c r="AB2213" i="2" s="1"/>
  <c r="L2213" i="2"/>
  <c r="K2213" i="2"/>
  <c r="J2213" i="2"/>
  <c r="I2213" i="2"/>
  <c r="Y2212" i="2"/>
  <c r="X2212" i="2"/>
  <c r="W2212" i="2"/>
  <c r="V2212" i="2"/>
  <c r="U2212" i="2"/>
  <c r="T2212" i="2"/>
  <c r="S2212" i="2"/>
  <c r="R2212" i="2"/>
  <c r="AP2212" i="2" s="1"/>
  <c r="Q2212" i="2"/>
  <c r="P2212" i="2"/>
  <c r="O2212" i="2"/>
  <c r="N2212" i="2"/>
  <c r="AL2212" i="2" s="1"/>
  <c r="M2212" i="2"/>
  <c r="L2212" i="2"/>
  <c r="K2212" i="2"/>
  <c r="J2212" i="2"/>
  <c r="I2212" i="2"/>
  <c r="Y2211" i="2"/>
  <c r="X2211" i="2"/>
  <c r="W2211" i="2"/>
  <c r="V2211" i="2"/>
  <c r="U2211" i="2"/>
  <c r="T2211" i="2"/>
  <c r="S2211" i="2"/>
  <c r="R2211" i="2"/>
  <c r="Q2211" i="2"/>
  <c r="P2211" i="2"/>
  <c r="O2211" i="2"/>
  <c r="N2211" i="2"/>
  <c r="M2211" i="2"/>
  <c r="L2211" i="2"/>
  <c r="K2211" i="2"/>
  <c r="AM2211" i="2" s="1"/>
  <c r="J2211" i="2"/>
  <c r="I2211" i="2"/>
  <c r="Y2210" i="2"/>
  <c r="X2210" i="2"/>
  <c r="W2210" i="2"/>
  <c r="V2210" i="2"/>
  <c r="U2210" i="2"/>
  <c r="T2210" i="2"/>
  <c r="S2210" i="2"/>
  <c r="R2210" i="2"/>
  <c r="Q2210" i="2"/>
  <c r="P2210" i="2"/>
  <c r="AP2210" i="2" s="1"/>
  <c r="O2210" i="2"/>
  <c r="N2210" i="2"/>
  <c r="M2210" i="2"/>
  <c r="L2210" i="2"/>
  <c r="AL2210" i="2" s="1"/>
  <c r="K2210" i="2"/>
  <c r="J2210" i="2"/>
  <c r="I2210" i="2"/>
  <c r="Y2209" i="2"/>
  <c r="X2209" i="2"/>
  <c r="W2209" i="2"/>
  <c r="V2209" i="2"/>
  <c r="U2209" i="2"/>
  <c r="T2209" i="2"/>
  <c r="S2209" i="2"/>
  <c r="R2209" i="2"/>
  <c r="Q2209" i="2"/>
  <c r="P2209" i="2"/>
  <c r="O2209" i="2"/>
  <c r="N2209" i="2"/>
  <c r="M2209" i="2"/>
  <c r="AB2209" i="2" s="1"/>
  <c r="L2209" i="2"/>
  <c r="K2209" i="2"/>
  <c r="J2209" i="2"/>
  <c r="I2209" i="2"/>
  <c r="Y2208" i="2"/>
  <c r="X2208" i="2"/>
  <c r="W2208" i="2"/>
  <c r="V2208" i="2"/>
  <c r="U2208" i="2"/>
  <c r="T2208" i="2"/>
  <c r="S2208" i="2"/>
  <c r="R2208" i="2"/>
  <c r="AP2208" i="2" s="1"/>
  <c r="Q2208" i="2"/>
  <c r="P2208" i="2"/>
  <c r="O2208" i="2"/>
  <c r="N2208" i="2"/>
  <c r="AL2208" i="2" s="1"/>
  <c r="M2208" i="2"/>
  <c r="L2208" i="2"/>
  <c r="K2208" i="2"/>
  <c r="J2208" i="2"/>
  <c r="I2208" i="2"/>
  <c r="Y2207" i="2"/>
  <c r="X2207" i="2"/>
  <c r="W2207" i="2"/>
  <c r="V2207" i="2"/>
  <c r="U2207" i="2"/>
  <c r="T2207" i="2"/>
  <c r="S2207" i="2"/>
  <c r="R2207" i="2"/>
  <c r="Q2207" i="2"/>
  <c r="P2207" i="2"/>
  <c r="O2207" i="2"/>
  <c r="N2207" i="2"/>
  <c r="M2207" i="2"/>
  <c r="L2207" i="2"/>
  <c r="K2207" i="2"/>
  <c r="AM2207" i="2" s="1"/>
  <c r="J2207" i="2"/>
  <c r="I2207" i="2"/>
  <c r="Y2206" i="2"/>
  <c r="X2206" i="2"/>
  <c r="W2206" i="2"/>
  <c r="V2206" i="2"/>
  <c r="U2206" i="2"/>
  <c r="T2206" i="2"/>
  <c r="S2206" i="2"/>
  <c r="R2206" i="2"/>
  <c r="Q2206" i="2"/>
  <c r="P2206" i="2"/>
  <c r="AP2206" i="2" s="1"/>
  <c r="O2206" i="2"/>
  <c r="N2206" i="2"/>
  <c r="M2206" i="2"/>
  <c r="L2206" i="2"/>
  <c r="AL2206" i="2" s="1"/>
  <c r="K2206" i="2"/>
  <c r="J2206" i="2"/>
  <c r="I2206" i="2"/>
  <c r="Y2205" i="2"/>
  <c r="X2205" i="2"/>
  <c r="W2205" i="2"/>
  <c r="V2205" i="2"/>
  <c r="U2205" i="2"/>
  <c r="T2205" i="2"/>
  <c r="S2205" i="2"/>
  <c r="R2205" i="2"/>
  <c r="Q2205" i="2"/>
  <c r="P2205" i="2"/>
  <c r="O2205" i="2"/>
  <c r="N2205" i="2"/>
  <c r="M2205" i="2"/>
  <c r="AB2205" i="2" s="1"/>
  <c r="L2205" i="2"/>
  <c r="K2205" i="2"/>
  <c r="J2205" i="2"/>
  <c r="I2205" i="2"/>
  <c r="Y2204" i="2"/>
  <c r="X2204" i="2"/>
  <c r="W2204" i="2"/>
  <c r="V2204" i="2"/>
  <c r="U2204" i="2"/>
  <c r="T2204" i="2"/>
  <c r="S2204" i="2"/>
  <c r="R2204" i="2"/>
  <c r="AP2204" i="2" s="1"/>
  <c r="Q2204" i="2"/>
  <c r="P2204" i="2"/>
  <c r="O2204" i="2"/>
  <c r="N2204" i="2"/>
  <c r="AL2204" i="2" s="1"/>
  <c r="M2204" i="2"/>
  <c r="L2204" i="2"/>
  <c r="K2204" i="2"/>
  <c r="J2204" i="2"/>
  <c r="I2204" i="2"/>
  <c r="Y2203" i="2"/>
  <c r="X2203" i="2"/>
  <c r="W2203" i="2"/>
  <c r="V2203" i="2"/>
  <c r="U2203" i="2"/>
  <c r="T2203" i="2"/>
  <c r="S2203" i="2"/>
  <c r="R2203" i="2"/>
  <c r="Q2203" i="2"/>
  <c r="P2203" i="2"/>
  <c r="O2203" i="2"/>
  <c r="N2203" i="2"/>
  <c r="M2203" i="2"/>
  <c r="L2203" i="2"/>
  <c r="K2203" i="2"/>
  <c r="AM2203" i="2" s="1"/>
  <c r="J2203" i="2"/>
  <c r="I2203" i="2"/>
  <c r="Y2202" i="2"/>
  <c r="X2202" i="2"/>
  <c r="W2202" i="2"/>
  <c r="V2202" i="2"/>
  <c r="U2202" i="2"/>
  <c r="T2202" i="2"/>
  <c r="S2202" i="2"/>
  <c r="R2202" i="2"/>
  <c r="Q2202" i="2"/>
  <c r="P2202" i="2"/>
  <c r="AP2202" i="2" s="1"/>
  <c r="O2202" i="2"/>
  <c r="N2202" i="2"/>
  <c r="M2202" i="2"/>
  <c r="L2202" i="2"/>
  <c r="AL2202" i="2" s="1"/>
  <c r="K2202" i="2"/>
  <c r="J2202" i="2"/>
  <c r="I2202" i="2"/>
  <c r="Y2201" i="2"/>
  <c r="X2201" i="2"/>
  <c r="W2201" i="2"/>
  <c r="V2201" i="2"/>
  <c r="U2201" i="2"/>
  <c r="T2201" i="2"/>
  <c r="S2201" i="2"/>
  <c r="R2201" i="2"/>
  <c r="Q2201" i="2"/>
  <c r="P2201" i="2"/>
  <c r="O2201" i="2"/>
  <c r="N2201" i="2"/>
  <c r="M2201" i="2"/>
  <c r="AB2201" i="2" s="1"/>
  <c r="L2201" i="2"/>
  <c r="K2201" i="2"/>
  <c r="J2201" i="2"/>
  <c r="I2201" i="2"/>
  <c r="Y2200" i="2"/>
  <c r="X2200" i="2"/>
  <c r="W2200" i="2"/>
  <c r="V2200" i="2"/>
  <c r="U2200" i="2"/>
  <c r="T2200" i="2"/>
  <c r="S2200" i="2"/>
  <c r="R2200" i="2"/>
  <c r="AP2200" i="2" s="1"/>
  <c r="Q2200" i="2"/>
  <c r="P2200" i="2"/>
  <c r="O2200" i="2"/>
  <c r="N2200" i="2"/>
  <c r="AL2200" i="2" s="1"/>
  <c r="M2200" i="2"/>
  <c r="L2200" i="2"/>
  <c r="K2200" i="2"/>
  <c r="J2200" i="2"/>
  <c r="I2200" i="2"/>
  <c r="Y2199" i="2"/>
  <c r="X2199" i="2"/>
  <c r="W2199" i="2"/>
  <c r="V2199" i="2"/>
  <c r="U2199" i="2"/>
  <c r="T2199" i="2"/>
  <c r="S2199" i="2"/>
  <c r="R2199" i="2"/>
  <c r="Q2199" i="2"/>
  <c r="P2199" i="2"/>
  <c r="O2199" i="2"/>
  <c r="N2199" i="2"/>
  <c r="M2199" i="2"/>
  <c r="L2199" i="2"/>
  <c r="K2199" i="2"/>
  <c r="AM2199" i="2" s="1"/>
  <c r="J2199" i="2"/>
  <c r="I2199" i="2"/>
  <c r="Y2198" i="2"/>
  <c r="X2198" i="2"/>
  <c r="W2198" i="2"/>
  <c r="V2198" i="2"/>
  <c r="U2198" i="2"/>
  <c r="T2198" i="2"/>
  <c r="S2198" i="2"/>
  <c r="R2198" i="2"/>
  <c r="Q2198" i="2"/>
  <c r="P2198" i="2"/>
  <c r="AP2198" i="2" s="1"/>
  <c r="O2198" i="2"/>
  <c r="N2198" i="2"/>
  <c r="M2198" i="2"/>
  <c r="L2198" i="2"/>
  <c r="AL2198" i="2" s="1"/>
  <c r="K2198" i="2"/>
  <c r="J2198" i="2"/>
  <c r="I2198" i="2"/>
  <c r="Y2197" i="2"/>
  <c r="X2197" i="2"/>
  <c r="W2197" i="2"/>
  <c r="V2197" i="2"/>
  <c r="U2197" i="2"/>
  <c r="T2197" i="2"/>
  <c r="S2197" i="2"/>
  <c r="R2197" i="2"/>
  <c r="Q2197" i="2"/>
  <c r="P2197" i="2"/>
  <c r="O2197" i="2"/>
  <c r="N2197" i="2"/>
  <c r="M2197" i="2"/>
  <c r="AB2197" i="2" s="1"/>
  <c r="L2197" i="2"/>
  <c r="K2197" i="2"/>
  <c r="J2197" i="2"/>
  <c r="I2197" i="2"/>
  <c r="Y2196" i="2"/>
  <c r="X2196" i="2"/>
  <c r="W2196" i="2"/>
  <c r="V2196" i="2"/>
  <c r="U2196" i="2"/>
  <c r="T2196" i="2"/>
  <c r="S2196" i="2"/>
  <c r="R2196" i="2"/>
  <c r="AP2196" i="2" s="1"/>
  <c r="Q2196" i="2"/>
  <c r="P2196" i="2"/>
  <c r="O2196" i="2"/>
  <c r="N2196" i="2"/>
  <c r="AL2196" i="2" s="1"/>
  <c r="M2196" i="2"/>
  <c r="L2196" i="2"/>
  <c r="K2196" i="2"/>
  <c r="J2196" i="2"/>
  <c r="I2196" i="2"/>
  <c r="Y2195" i="2"/>
  <c r="X2195" i="2"/>
  <c r="W2195" i="2"/>
  <c r="V2195" i="2"/>
  <c r="U2195" i="2"/>
  <c r="T2195" i="2"/>
  <c r="S2195" i="2"/>
  <c r="R2195" i="2"/>
  <c r="Q2195" i="2"/>
  <c r="P2195" i="2"/>
  <c r="O2195" i="2"/>
  <c r="N2195" i="2"/>
  <c r="M2195" i="2"/>
  <c r="L2195" i="2"/>
  <c r="K2195" i="2"/>
  <c r="AM2195" i="2" s="1"/>
  <c r="J2195" i="2"/>
  <c r="I2195" i="2"/>
  <c r="Y2194" i="2"/>
  <c r="X2194" i="2"/>
  <c r="W2194" i="2"/>
  <c r="V2194" i="2"/>
  <c r="U2194" i="2"/>
  <c r="T2194" i="2"/>
  <c r="S2194" i="2"/>
  <c r="R2194" i="2"/>
  <c r="Q2194" i="2"/>
  <c r="P2194" i="2"/>
  <c r="AP2194" i="2" s="1"/>
  <c r="O2194" i="2"/>
  <c r="N2194" i="2"/>
  <c r="M2194" i="2"/>
  <c r="L2194" i="2"/>
  <c r="AL2194" i="2" s="1"/>
  <c r="K2194" i="2"/>
  <c r="J2194" i="2"/>
  <c r="I2194" i="2"/>
  <c r="Y2193" i="2"/>
  <c r="X2193" i="2"/>
  <c r="W2193" i="2"/>
  <c r="V2193" i="2"/>
  <c r="U2193" i="2"/>
  <c r="T2193" i="2"/>
  <c r="S2193" i="2"/>
  <c r="R2193" i="2"/>
  <c r="Q2193" i="2"/>
  <c r="P2193" i="2"/>
  <c r="O2193" i="2"/>
  <c r="N2193" i="2"/>
  <c r="M2193" i="2"/>
  <c r="AB2193" i="2" s="1"/>
  <c r="L2193" i="2"/>
  <c r="K2193" i="2"/>
  <c r="J2193" i="2"/>
  <c r="I2193" i="2"/>
  <c r="Y2192" i="2"/>
  <c r="X2192" i="2"/>
  <c r="W2192" i="2"/>
  <c r="V2192" i="2"/>
  <c r="U2192" i="2"/>
  <c r="T2192" i="2"/>
  <c r="S2192" i="2"/>
  <c r="R2192" i="2"/>
  <c r="AP2192" i="2" s="1"/>
  <c r="Q2192" i="2"/>
  <c r="P2192" i="2"/>
  <c r="O2192" i="2"/>
  <c r="N2192" i="2"/>
  <c r="AL2192" i="2" s="1"/>
  <c r="M2192" i="2"/>
  <c r="L2192" i="2"/>
  <c r="K2192" i="2"/>
  <c r="J2192" i="2"/>
  <c r="I2192" i="2"/>
  <c r="Y2191" i="2"/>
  <c r="X2191" i="2"/>
  <c r="W2191" i="2"/>
  <c r="V2191" i="2"/>
  <c r="U2191" i="2"/>
  <c r="T2191" i="2"/>
  <c r="S2191" i="2"/>
  <c r="R2191" i="2"/>
  <c r="Q2191" i="2"/>
  <c r="P2191" i="2"/>
  <c r="O2191" i="2"/>
  <c r="N2191" i="2"/>
  <c r="M2191" i="2"/>
  <c r="L2191" i="2"/>
  <c r="K2191" i="2"/>
  <c r="AM2191" i="2" s="1"/>
  <c r="J2191" i="2"/>
  <c r="I2191" i="2"/>
  <c r="Y2190" i="2"/>
  <c r="X2190" i="2"/>
  <c r="W2190" i="2"/>
  <c r="V2190" i="2"/>
  <c r="U2190" i="2"/>
  <c r="T2190" i="2"/>
  <c r="S2190" i="2"/>
  <c r="R2190" i="2"/>
  <c r="Q2190" i="2"/>
  <c r="P2190" i="2"/>
  <c r="AP2190" i="2" s="1"/>
  <c r="O2190" i="2"/>
  <c r="N2190" i="2"/>
  <c r="M2190" i="2"/>
  <c r="L2190" i="2"/>
  <c r="AL2190" i="2" s="1"/>
  <c r="K2190" i="2"/>
  <c r="J2190" i="2"/>
  <c r="I2190" i="2"/>
  <c r="Y2189" i="2"/>
  <c r="X2189" i="2"/>
  <c r="W2189" i="2"/>
  <c r="V2189" i="2"/>
  <c r="U2189" i="2"/>
  <c r="T2189" i="2"/>
  <c r="S2189" i="2"/>
  <c r="R2189" i="2"/>
  <c r="Q2189" i="2"/>
  <c r="P2189" i="2"/>
  <c r="O2189" i="2"/>
  <c r="N2189" i="2"/>
  <c r="M2189" i="2"/>
  <c r="AB2189" i="2" s="1"/>
  <c r="L2189" i="2"/>
  <c r="K2189" i="2"/>
  <c r="J2189" i="2"/>
  <c r="I2189" i="2"/>
  <c r="Y2188" i="2"/>
  <c r="X2188" i="2"/>
  <c r="W2188" i="2"/>
  <c r="V2188" i="2"/>
  <c r="U2188" i="2"/>
  <c r="T2188" i="2"/>
  <c r="S2188" i="2"/>
  <c r="R2188" i="2"/>
  <c r="AP2188" i="2" s="1"/>
  <c r="Q2188" i="2"/>
  <c r="P2188" i="2"/>
  <c r="O2188" i="2"/>
  <c r="N2188" i="2"/>
  <c r="AL2188" i="2" s="1"/>
  <c r="M2188" i="2"/>
  <c r="L2188" i="2"/>
  <c r="K2188" i="2"/>
  <c r="J2188" i="2"/>
  <c r="I2188" i="2"/>
  <c r="Y2187" i="2"/>
  <c r="X2187" i="2"/>
  <c r="W2187" i="2"/>
  <c r="V2187" i="2"/>
  <c r="U2187" i="2"/>
  <c r="T2187" i="2"/>
  <c r="S2187" i="2"/>
  <c r="R2187" i="2"/>
  <c r="Q2187" i="2"/>
  <c r="P2187" i="2"/>
  <c r="O2187" i="2"/>
  <c r="N2187" i="2"/>
  <c r="M2187" i="2"/>
  <c r="L2187" i="2"/>
  <c r="K2187" i="2"/>
  <c r="AM2187" i="2" s="1"/>
  <c r="J2187" i="2"/>
  <c r="I2187" i="2"/>
  <c r="Y2186" i="2"/>
  <c r="X2186" i="2"/>
  <c r="W2186" i="2"/>
  <c r="V2186" i="2"/>
  <c r="U2186" i="2"/>
  <c r="T2186" i="2"/>
  <c r="S2186" i="2"/>
  <c r="R2186" i="2"/>
  <c r="Q2186" i="2"/>
  <c r="P2186" i="2"/>
  <c r="AP2186" i="2" s="1"/>
  <c r="O2186" i="2"/>
  <c r="N2186" i="2"/>
  <c r="M2186" i="2"/>
  <c r="L2186" i="2"/>
  <c r="AL2186" i="2" s="1"/>
  <c r="K2186" i="2"/>
  <c r="J2186" i="2"/>
  <c r="I2186" i="2"/>
  <c r="Y2185" i="2"/>
  <c r="X2185" i="2"/>
  <c r="W2185" i="2"/>
  <c r="V2185" i="2"/>
  <c r="U2185" i="2"/>
  <c r="T2185" i="2"/>
  <c r="S2185" i="2"/>
  <c r="R2185" i="2"/>
  <c r="Q2185" i="2"/>
  <c r="P2185" i="2"/>
  <c r="O2185" i="2"/>
  <c r="N2185" i="2"/>
  <c r="M2185" i="2"/>
  <c r="AB2185" i="2" s="1"/>
  <c r="L2185" i="2"/>
  <c r="K2185" i="2"/>
  <c r="J2185" i="2"/>
  <c r="I2185" i="2"/>
  <c r="Y2184" i="2"/>
  <c r="X2184" i="2"/>
  <c r="W2184" i="2"/>
  <c r="V2184" i="2"/>
  <c r="U2184" i="2"/>
  <c r="T2184" i="2"/>
  <c r="S2184" i="2"/>
  <c r="R2184" i="2"/>
  <c r="AP2184" i="2" s="1"/>
  <c r="Q2184" i="2"/>
  <c r="P2184" i="2"/>
  <c r="O2184" i="2"/>
  <c r="N2184" i="2"/>
  <c r="AL2184" i="2" s="1"/>
  <c r="M2184" i="2"/>
  <c r="L2184" i="2"/>
  <c r="K2184" i="2"/>
  <c r="J2184" i="2"/>
  <c r="I2184" i="2"/>
  <c r="Y2183" i="2"/>
  <c r="X2183" i="2"/>
  <c r="W2183" i="2"/>
  <c r="V2183" i="2"/>
  <c r="U2183" i="2"/>
  <c r="T2183" i="2"/>
  <c r="S2183" i="2"/>
  <c r="R2183" i="2"/>
  <c r="Q2183" i="2"/>
  <c r="P2183" i="2"/>
  <c r="O2183" i="2"/>
  <c r="N2183" i="2"/>
  <c r="M2183" i="2"/>
  <c r="L2183" i="2"/>
  <c r="K2183" i="2"/>
  <c r="AM2183" i="2" s="1"/>
  <c r="J2183" i="2"/>
  <c r="I2183" i="2"/>
  <c r="Y2182" i="2"/>
  <c r="X2182" i="2"/>
  <c r="W2182" i="2"/>
  <c r="V2182" i="2"/>
  <c r="U2182" i="2"/>
  <c r="T2182" i="2"/>
  <c r="S2182" i="2"/>
  <c r="R2182" i="2"/>
  <c r="Q2182" i="2"/>
  <c r="P2182" i="2"/>
  <c r="AP2182" i="2" s="1"/>
  <c r="O2182" i="2"/>
  <c r="N2182" i="2"/>
  <c r="M2182" i="2"/>
  <c r="L2182" i="2"/>
  <c r="AL2182" i="2" s="1"/>
  <c r="K2182" i="2"/>
  <c r="J2182" i="2"/>
  <c r="I2182" i="2"/>
  <c r="Y2181" i="2"/>
  <c r="X2181" i="2"/>
  <c r="W2181" i="2"/>
  <c r="V2181" i="2"/>
  <c r="U2181" i="2"/>
  <c r="T2181" i="2"/>
  <c r="S2181" i="2"/>
  <c r="R2181" i="2"/>
  <c r="Q2181" i="2"/>
  <c r="P2181" i="2"/>
  <c r="O2181" i="2"/>
  <c r="N2181" i="2"/>
  <c r="M2181" i="2"/>
  <c r="AB2181" i="2" s="1"/>
  <c r="L2181" i="2"/>
  <c r="K2181" i="2"/>
  <c r="J2181" i="2"/>
  <c r="I2181" i="2"/>
  <c r="Y2180" i="2"/>
  <c r="X2180" i="2"/>
  <c r="W2180" i="2"/>
  <c r="V2180" i="2"/>
  <c r="U2180" i="2"/>
  <c r="T2180" i="2"/>
  <c r="S2180" i="2"/>
  <c r="R2180" i="2"/>
  <c r="AP2180" i="2" s="1"/>
  <c r="Q2180" i="2"/>
  <c r="P2180" i="2"/>
  <c r="O2180" i="2"/>
  <c r="N2180" i="2"/>
  <c r="AL2180" i="2" s="1"/>
  <c r="M2180" i="2"/>
  <c r="L2180" i="2"/>
  <c r="K2180" i="2"/>
  <c r="J2180" i="2"/>
  <c r="I2180" i="2"/>
  <c r="Y2179" i="2"/>
  <c r="X2179" i="2"/>
  <c r="W2179" i="2"/>
  <c r="V2179" i="2"/>
  <c r="U2179" i="2"/>
  <c r="T2179" i="2"/>
  <c r="S2179" i="2"/>
  <c r="R2179" i="2"/>
  <c r="Q2179" i="2"/>
  <c r="P2179" i="2"/>
  <c r="O2179" i="2"/>
  <c r="N2179" i="2"/>
  <c r="M2179" i="2"/>
  <c r="L2179" i="2"/>
  <c r="K2179" i="2"/>
  <c r="AM2179" i="2" s="1"/>
  <c r="J2179" i="2"/>
  <c r="I2179" i="2"/>
  <c r="Y2178" i="2"/>
  <c r="X2178" i="2"/>
  <c r="W2178" i="2"/>
  <c r="V2178" i="2"/>
  <c r="U2178" i="2"/>
  <c r="T2178" i="2"/>
  <c r="S2178" i="2"/>
  <c r="R2178" i="2"/>
  <c r="Q2178" i="2"/>
  <c r="P2178" i="2"/>
  <c r="AP2178" i="2" s="1"/>
  <c r="O2178" i="2"/>
  <c r="N2178" i="2"/>
  <c r="M2178" i="2"/>
  <c r="L2178" i="2"/>
  <c r="AL2178" i="2" s="1"/>
  <c r="K2178" i="2"/>
  <c r="J2178" i="2"/>
  <c r="I2178" i="2"/>
  <c r="Y2177" i="2"/>
  <c r="X2177" i="2"/>
  <c r="W2177" i="2"/>
  <c r="V2177" i="2"/>
  <c r="U2177" i="2"/>
  <c r="T2177" i="2"/>
  <c r="S2177" i="2"/>
  <c r="R2177" i="2"/>
  <c r="Q2177" i="2"/>
  <c r="P2177" i="2"/>
  <c r="O2177" i="2"/>
  <c r="N2177" i="2"/>
  <c r="M2177" i="2"/>
  <c r="AB2177" i="2" s="1"/>
  <c r="L2177" i="2"/>
  <c r="K2177" i="2"/>
  <c r="J2177" i="2"/>
  <c r="I2177" i="2"/>
  <c r="Y2176" i="2"/>
  <c r="X2176" i="2"/>
  <c r="W2176" i="2"/>
  <c r="V2176" i="2"/>
  <c r="U2176" i="2"/>
  <c r="T2176" i="2"/>
  <c r="S2176" i="2"/>
  <c r="R2176" i="2"/>
  <c r="AP2176" i="2" s="1"/>
  <c r="Q2176" i="2"/>
  <c r="P2176" i="2"/>
  <c r="O2176" i="2"/>
  <c r="N2176" i="2"/>
  <c r="AL2176" i="2" s="1"/>
  <c r="M2176" i="2"/>
  <c r="L2176" i="2"/>
  <c r="K2176" i="2"/>
  <c r="J2176" i="2"/>
  <c r="I2176" i="2"/>
  <c r="Y2175" i="2"/>
  <c r="X2175" i="2"/>
  <c r="W2175" i="2"/>
  <c r="V2175" i="2"/>
  <c r="U2175" i="2"/>
  <c r="T2175" i="2"/>
  <c r="S2175" i="2"/>
  <c r="R2175" i="2"/>
  <c r="Q2175" i="2"/>
  <c r="P2175" i="2"/>
  <c r="O2175" i="2"/>
  <c r="N2175" i="2"/>
  <c r="M2175" i="2"/>
  <c r="L2175" i="2"/>
  <c r="K2175" i="2"/>
  <c r="AM2175" i="2" s="1"/>
  <c r="J2175" i="2"/>
  <c r="I2175" i="2"/>
  <c r="Y2174" i="2"/>
  <c r="X2174" i="2"/>
  <c r="W2174" i="2"/>
  <c r="V2174" i="2"/>
  <c r="U2174" i="2"/>
  <c r="T2174" i="2"/>
  <c r="S2174" i="2"/>
  <c r="R2174" i="2"/>
  <c r="Q2174" i="2"/>
  <c r="P2174" i="2"/>
  <c r="AP2174" i="2" s="1"/>
  <c r="O2174" i="2"/>
  <c r="N2174" i="2"/>
  <c r="M2174" i="2"/>
  <c r="L2174" i="2"/>
  <c r="AL2174" i="2" s="1"/>
  <c r="K2174" i="2"/>
  <c r="J2174" i="2"/>
  <c r="I2174" i="2"/>
  <c r="Y2173" i="2"/>
  <c r="X2173" i="2"/>
  <c r="W2173" i="2"/>
  <c r="V2173" i="2"/>
  <c r="U2173" i="2"/>
  <c r="T2173" i="2"/>
  <c r="S2173" i="2"/>
  <c r="R2173" i="2"/>
  <c r="Q2173" i="2"/>
  <c r="P2173" i="2"/>
  <c r="O2173" i="2"/>
  <c r="N2173" i="2"/>
  <c r="M2173" i="2"/>
  <c r="AB2173" i="2" s="1"/>
  <c r="L2173" i="2"/>
  <c r="K2173" i="2"/>
  <c r="J2173" i="2"/>
  <c r="I2173" i="2"/>
  <c r="Y2172" i="2"/>
  <c r="X2172" i="2"/>
  <c r="W2172" i="2"/>
  <c r="V2172" i="2"/>
  <c r="U2172" i="2"/>
  <c r="T2172" i="2"/>
  <c r="S2172" i="2"/>
  <c r="R2172" i="2"/>
  <c r="AP2172" i="2" s="1"/>
  <c r="Q2172" i="2"/>
  <c r="P2172" i="2"/>
  <c r="O2172" i="2"/>
  <c r="N2172" i="2"/>
  <c r="AL2172" i="2" s="1"/>
  <c r="M2172" i="2"/>
  <c r="L2172" i="2"/>
  <c r="K2172" i="2"/>
  <c r="J2172" i="2"/>
  <c r="I2172" i="2"/>
  <c r="Y2171" i="2"/>
  <c r="X2171" i="2"/>
  <c r="W2171" i="2"/>
  <c r="V2171" i="2"/>
  <c r="U2171" i="2"/>
  <c r="T2171" i="2"/>
  <c r="S2171" i="2"/>
  <c r="R2171" i="2"/>
  <c r="Q2171" i="2"/>
  <c r="P2171" i="2"/>
  <c r="O2171" i="2"/>
  <c r="N2171" i="2"/>
  <c r="M2171" i="2"/>
  <c r="L2171" i="2"/>
  <c r="K2171" i="2"/>
  <c r="AM2171" i="2" s="1"/>
  <c r="J2171" i="2"/>
  <c r="I2171" i="2"/>
  <c r="Y2170" i="2"/>
  <c r="X2170" i="2"/>
  <c r="W2170" i="2"/>
  <c r="V2170" i="2"/>
  <c r="U2170" i="2"/>
  <c r="T2170" i="2"/>
  <c r="S2170" i="2"/>
  <c r="R2170" i="2"/>
  <c r="Q2170" i="2"/>
  <c r="P2170" i="2"/>
  <c r="AP2170" i="2" s="1"/>
  <c r="O2170" i="2"/>
  <c r="N2170" i="2"/>
  <c r="M2170" i="2"/>
  <c r="L2170" i="2"/>
  <c r="AL2170" i="2" s="1"/>
  <c r="K2170" i="2"/>
  <c r="J2170" i="2"/>
  <c r="I2170" i="2"/>
  <c r="Y2169" i="2"/>
  <c r="X2169" i="2"/>
  <c r="W2169" i="2"/>
  <c r="V2169" i="2"/>
  <c r="U2169" i="2"/>
  <c r="T2169" i="2"/>
  <c r="S2169" i="2"/>
  <c r="R2169" i="2"/>
  <c r="Q2169" i="2"/>
  <c r="P2169" i="2"/>
  <c r="O2169" i="2"/>
  <c r="N2169" i="2"/>
  <c r="M2169" i="2"/>
  <c r="AB2169" i="2" s="1"/>
  <c r="L2169" i="2"/>
  <c r="K2169" i="2"/>
  <c r="J2169" i="2"/>
  <c r="I2169" i="2"/>
  <c r="Y2168" i="2"/>
  <c r="X2168" i="2"/>
  <c r="W2168" i="2"/>
  <c r="V2168" i="2"/>
  <c r="U2168" i="2"/>
  <c r="T2168" i="2"/>
  <c r="S2168" i="2"/>
  <c r="R2168" i="2"/>
  <c r="AP2168" i="2" s="1"/>
  <c r="Q2168" i="2"/>
  <c r="P2168" i="2"/>
  <c r="O2168" i="2"/>
  <c r="N2168" i="2"/>
  <c r="AL2168" i="2" s="1"/>
  <c r="M2168" i="2"/>
  <c r="L2168" i="2"/>
  <c r="K2168" i="2"/>
  <c r="J2168" i="2"/>
  <c r="I2168" i="2"/>
  <c r="Y2167" i="2"/>
  <c r="X2167" i="2"/>
  <c r="W2167" i="2"/>
  <c r="V2167" i="2"/>
  <c r="U2167" i="2"/>
  <c r="T2167" i="2"/>
  <c r="S2167" i="2"/>
  <c r="R2167" i="2"/>
  <c r="Q2167" i="2"/>
  <c r="P2167" i="2"/>
  <c r="O2167" i="2"/>
  <c r="N2167" i="2"/>
  <c r="M2167" i="2"/>
  <c r="L2167" i="2"/>
  <c r="K2167" i="2"/>
  <c r="AM2167" i="2" s="1"/>
  <c r="J2167" i="2"/>
  <c r="I2167" i="2"/>
  <c r="Y2166" i="2"/>
  <c r="X2166" i="2"/>
  <c r="W2166" i="2"/>
  <c r="V2166" i="2"/>
  <c r="U2166" i="2"/>
  <c r="T2166" i="2"/>
  <c r="S2166" i="2"/>
  <c r="R2166" i="2"/>
  <c r="Q2166" i="2"/>
  <c r="P2166" i="2"/>
  <c r="AP2166" i="2" s="1"/>
  <c r="O2166" i="2"/>
  <c r="N2166" i="2"/>
  <c r="M2166" i="2"/>
  <c r="L2166" i="2"/>
  <c r="AL2166" i="2" s="1"/>
  <c r="K2166" i="2"/>
  <c r="J2166" i="2"/>
  <c r="I2166" i="2"/>
  <c r="Y2165" i="2"/>
  <c r="X2165" i="2"/>
  <c r="W2165" i="2"/>
  <c r="V2165" i="2"/>
  <c r="U2165" i="2"/>
  <c r="T2165" i="2"/>
  <c r="S2165" i="2"/>
  <c r="R2165" i="2"/>
  <c r="Q2165" i="2"/>
  <c r="P2165" i="2"/>
  <c r="O2165" i="2"/>
  <c r="N2165" i="2"/>
  <c r="M2165" i="2"/>
  <c r="AB2165" i="2" s="1"/>
  <c r="L2165" i="2"/>
  <c r="K2165" i="2"/>
  <c r="J2165" i="2"/>
  <c r="I2165" i="2"/>
  <c r="Y2164" i="2"/>
  <c r="X2164" i="2"/>
  <c r="W2164" i="2"/>
  <c r="V2164" i="2"/>
  <c r="U2164" i="2"/>
  <c r="T2164" i="2"/>
  <c r="S2164" i="2"/>
  <c r="R2164" i="2"/>
  <c r="AP2164" i="2" s="1"/>
  <c r="Q2164" i="2"/>
  <c r="P2164" i="2"/>
  <c r="O2164" i="2"/>
  <c r="N2164" i="2"/>
  <c r="AL2164" i="2" s="1"/>
  <c r="M2164" i="2"/>
  <c r="L2164" i="2"/>
  <c r="K2164" i="2"/>
  <c r="J2164" i="2"/>
  <c r="I2164" i="2"/>
  <c r="Y2163" i="2"/>
  <c r="X2163" i="2"/>
  <c r="W2163" i="2"/>
  <c r="V2163" i="2"/>
  <c r="U2163" i="2"/>
  <c r="T2163" i="2"/>
  <c r="S2163" i="2"/>
  <c r="R2163" i="2"/>
  <c r="Q2163" i="2"/>
  <c r="P2163" i="2"/>
  <c r="O2163" i="2"/>
  <c r="N2163" i="2"/>
  <c r="M2163" i="2"/>
  <c r="L2163" i="2"/>
  <c r="K2163" i="2"/>
  <c r="AM2163" i="2" s="1"/>
  <c r="J2163" i="2"/>
  <c r="I2163" i="2"/>
  <c r="Y2162" i="2"/>
  <c r="X2162" i="2"/>
  <c r="W2162" i="2"/>
  <c r="V2162" i="2"/>
  <c r="U2162" i="2"/>
  <c r="T2162" i="2"/>
  <c r="S2162" i="2"/>
  <c r="R2162" i="2"/>
  <c r="Q2162" i="2"/>
  <c r="P2162" i="2"/>
  <c r="AP2162" i="2" s="1"/>
  <c r="O2162" i="2"/>
  <c r="N2162" i="2"/>
  <c r="M2162" i="2"/>
  <c r="L2162" i="2"/>
  <c r="AL2162" i="2" s="1"/>
  <c r="K2162" i="2"/>
  <c r="J2162" i="2"/>
  <c r="I2162" i="2"/>
  <c r="Y2161" i="2"/>
  <c r="X2161" i="2"/>
  <c r="W2161" i="2"/>
  <c r="V2161" i="2"/>
  <c r="U2161" i="2"/>
  <c r="T2161" i="2"/>
  <c r="S2161" i="2"/>
  <c r="R2161" i="2"/>
  <c r="Q2161" i="2"/>
  <c r="P2161" i="2"/>
  <c r="O2161" i="2"/>
  <c r="N2161" i="2"/>
  <c r="M2161" i="2"/>
  <c r="AB2161" i="2" s="1"/>
  <c r="L2161" i="2"/>
  <c r="K2161" i="2"/>
  <c r="J2161" i="2"/>
  <c r="I2161" i="2"/>
  <c r="Y2160" i="2"/>
  <c r="X2160" i="2"/>
  <c r="W2160" i="2"/>
  <c r="V2160" i="2"/>
  <c r="U2160" i="2"/>
  <c r="T2160" i="2"/>
  <c r="S2160" i="2"/>
  <c r="R2160" i="2"/>
  <c r="AP2160" i="2" s="1"/>
  <c r="Q2160" i="2"/>
  <c r="P2160" i="2"/>
  <c r="O2160" i="2"/>
  <c r="N2160" i="2"/>
  <c r="AL2160" i="2" s="1"/>
  <c r="M2160" i="2"/>
  <c r="L2160" i="2"/>
  <c r="K2160" i="2"/>
  <c r="J2160" i="2"/>
  <c r="I2160" i="2"/>
  <c r="Y2159" i="2"/>
  <c r="X2159" i="2"/>
  <c r="W2159" i="2"/>
  <c r="V2159" i="2"/>
  <c r="U2159" i="2"/>
  <c r="T2159" i="2"/>
  <c r="S2159" i="2"/>
  <c r="R2159" i="2"/>
  <c r="Q2159" i="2"/>
  <c r="P2159" i="2"/>
  <c r="O2159" i="2"/>
  <c r="N2159" i="2"/>
  <c r="M2159" i="2"/>
  <c r="L2159" i="2"/>
  <c r="K2159" i="2"/>
  <c r="AM2159" i="2" s="1"/>
  <c r="J2159" i="2"/>
  <c r="I2159" i="2"/>
  <c r="Y2158" i="2"/>
  <c r="X2158" i="2"/>
  <c r="W2158" i="2"/>
  <c r="V2158" i="2"/>
  <c r="U2158" i="2"/>
  <c r="T2158" i="2"/>
  <c r="S2158" i="2"/>
  <c r="R2158" i="2"/>
  <c r="Q2158" i="2"/>
  <c r="P2158" i="2"/>
  <c r="AP2158" i="2" s="1"/>
  <c r="O2158" i="2"/>
  <c r="N2158" i="2"/>
  <c r="M2158" i="2"/>
  <c r="L2158" i="2"/>
  <c r="AL2158" i="2" s="1"/>
  <c r="K2158" i="2"/>
  <c r="J2158" i="2"/>
  <c r="I2158" i="2"/>
  <c r="Y2157" i="2"/>
  <c r="X2157" i="2"/>
  <c r="W2157" i="2"/>
  <c r="V2157" i="2"/>
  <c r="U2157" i="2"/>
  <c r="T2157" i="2"/>
  <c r="S2157" i="2"/>
  <c r="R2157" i="2"/>
  <c r="Q2157" i="2"/>
  <c r="P2157" i="2"/>
  <c r="O2157" i="2"/>
  <c r="N2157" i="2"/>
  <c r="M2157" i="2"/>
  <c r="AB2157" i="2" s="1"/>
  <c r="L2157" i="2"/>
  <c r="K2157" i="2"/>
  <c r="J2157" i="2"/>
  <c r="I2157" i="2"/>
  <c r="Y2156" i="2"/>
  <c r="X2156" i="2"/>
  <c r="W2156" i="2"/>
  <c r="V2156" i="2"/>
  <c r="U2156" i="2"/>
  <c r="T2156" i="2"/>
  <c r="S2156" i="2"/>
  <c r="R2156" i="2"/>
  <c r="AP2156" i="2" s="1"/>
  <c r="Q2156" i="2"/>
  <c r="P2156" i="2"/>
  <c r="O2156" i="2"/>
  <c r="N2156" i="2"/>
  <c r="AL2156" i="2" s="1"/>
  <c r="M2156" i="2"/>
  <c r="L2156" i="2"/>
  <c r="K2156" i="2"/>
  <c r="J2156" i="2"/>
  <c r="I2156" i="2"/>
  <c r="Y2155" i="2"/>
  <c r="X2155" i="2"/>
  <c r="W2155" i="2"/>
  <c r="V2155" i="2"/>
  <c r="U2155" i="2"/>
  <c r="T2155" i="2"/>
  <c r="S2155" i="2"/>
  <c r="R2155" i="2"/>
  <c r="Q2155" i="2"/>
  <c r="P2155" i="2"/>
  <c r="O2155" i="2"/>
  <c r="N2155" i="2"/>
  <c r="M2155" i="2"/>
  <c r="L2155" i="2"/>
  <c r="K2155" i="2"/>
  <c r="AM2155" i="2" s="1"/>
  <c r="J2155" i="2"/>
  <c r="I2155" i="2"/>
  <c r="Y2154" i="2"/>
  <c r="X2154" i="2"/>
  <c r="W2154" i="2"/>
  <c r="V2154" i="2"/>
  <c r="U2154" i="2"/>
  <c r="T2154" i="2"/>
  <c r="S2154" i="2"/>
  <c r="R2154" i="2"/>
  <c r="Q2154" i="2"/>
  <c r="P2154" i="2"/>
  <c r="AP2154" i="2" s="1"/>
  <c r="O2154" i="2"/>
  <c r="N2154" i="2"/>
  <c r="M2154" i="2"/>
  <c r="L2154" i="2"/>
  <c r="AL2154" i="2" s="1"/>
  <c r="K2154" i="2"/>
  <c r="J2154" i="2"/>
  <c r="I2154" i="2"/>
  <c r="Y2153" i="2"/>
  <c r="X2153" i="2"/>
  <c r="W2153" i="2"/>
  <c r="V2153" i="2"/>
  <c r="U2153" i="2"/>
  <c r="T2153" i="2"/>
  <c r="S2153" i="2"/>
  <c r="R2153" i="2"/>
  <c r="Q2153" i="2"/>
  <c r="P2153" i="2"/>
  <c r="O2153" i="2"/>
  <c r="N2153" i="2"/>
  <c r="M2153" i="2"/>
  <c r="AB2153" i="2" s="1"/>
  <c r="L2153" i="2"/>
  <c r="K2153" i="2"/>
  <c r="J2153" i="2"/>
  <c r="I2153" i="2"/>
  <c r="Y2152" i="2"/>
  <c r="X2152" i="2"/>
  <c r="W2152" i="2"/>
  <c r="V2152" i="2"/>
  <c r="U2152" i="2"/>
  <c r="T2152" i="2"/>
  <c r="S2152" i="2"/>
  <c r="R2152" i="2"/>
  <c r="AP2152" i="2" s="1"/>
  <c r="Q2152" i="2"/>
  <c r="P2152" i="2"/>
  <c r="O2152" i="2"/>
  <c r="N2152" i="2"/>
  <c r="AL2152" i="2" s="1"/>
  <c r="M2152" i="2"/>
  <c r="L2152" i="2"/>
  <c r="K2152" i="2"/>
  <c r="J2152" i="2"/>
  <c r="I2152" i="2"/>
  <c r="Y2151" i="2"/>
  <c r="X2151" i="2"/>
  <c r="W2151" i="2"/>
  <c r="V2151" i="2"/>
  <c r="U2151" i="2"/>
  <c r="T2151" i="2"/>
  <c r="S2151" i="2"/>
  <c r="R2151" i="2"/>
  <c r="Q2151" i="2"/>
  <c r="P2151" i="2"/>
  <c r="O2151" i="2"/>
  <c r="N2151" i="2"/>
  <c r="M2151" i="2"/>
  <c r="L2151" i="2"/>
  <c r="K2151" i="2"/>
  <c r="AM2151" i="2" s="1"/>
  <c r="J2151" i="2"/>
  <c r="I2151" i="2"/>
  <c r="Y2150" i="2"/>
  <c r="X2150" i="2"/>
  <c r="W2150" i="2"/>
  <c r="V2150" i="2"/>
  <c r="U2150" i="2"/>
  <c r="T2150" i="2"/>
  <c r="S2150" i="2"/>
  <c r="R2150" i="2"/>
  <c r="Q2150" i="2"/>
  <c r="P2150" i="2"/>
  <c r="AP2150" i="2" s="1"/>
  <c r="O2150" i="2"/>
  <c r="N2150" i="2"/>
  <c r="M2150" i="2"/>
  <c r="L2150" i="2"/>
  <c r="AL2150" i="2" s="1"/>
  <c r="K2150" i="2"/>
  <c r="J2150" i="2"/>
  <c r="I2150" i="2"/>
  <c r="Y2149" i="2"/>
  <c r="X2149" i="2"/>
  <c r="W2149" i="2"/>
  <c r="V2149" i="2"/>
  <c r="U2149" i="2"/>
  <c r="T2149" i="2"/>
  <c r="S2149" i="2"/>
  <c r="R2149" i="2"/>
  <c r="Q2149" i="2"/>
  <c r="P2149" i="2"/>
  <c r="O2149" i="2"/>
  <c r="N2149" i="2"/>
  <c r="M2149" i="2"/>
  <c r="AB2149" i="2" s="1"/>
  <c r="L2149" i="2"/>
  <c r="K2149" i="2"/>
  <c r="J2149" i="2"/>
  <c r="I2149" i="2"/>
  <c r="Y2148" i="2"/>
  <c r="X2148" i="2"/>
  <c r="W2148" i="2"/>
  <c r="V2148" i="2"/>
  <c r="U2148" i="2"/>
  <c r="T2148" i="2"/>
  <c r="S2148" i="2"/>
  <c r="R2148" i="2"/>
  <c r="AP2148" i="2" s="1"/>
  <c r="Q2148" i="2"/>
  <c r="P2148" i="2"/>
  <c r="O2148" i="2"/>
  <c r="N2148" i="2"/>
  <c r="AL2148" i="2" s="1"/>
  <c r="M2148" i="2"/>
  <c r="L2148" i="2"/>
  <c r="K2148" i="2"/>
  <c r="J2148" i="2"/>
  <c r="I2148" i="2"/>
  <c r="Y2147" i="2"/>
  <c r="X2147" i="2"/>
  <c r="W2147" i="2"/>
  <c r="V2147" i="2"/>
  <c r="U2147" i="2"/>
  <c r="T2147" i="2"/>
  <c r="S2147" i="2"/>
  <c r="R2147" i="2"/>
  <c r="Q2147" i="2"/>
  <c r="P2147" i="2"/>
  <c r="O2147" i="2"/>
  <c r="N2147" i="2"/>
  <c r="M2147" i="2"/>
  <c r="L2147" i="2"/>
  <c r="K2147" i="2"/>
  <c r="AM2147" i="2" s="1"/>
  <c r="J2147" i="2"/>
  <c r="I2147" i="2"/>
  <c r="Y2146" i="2"/>
  <c r="X2146" i="2"/>
  <c r="W2146" i="2"/>
  <c r="V2146" i="2"/>
  <c r="U2146" i="2"/>
  <c r="T2146" i="2"/>
  <c r="S2146" i="2"/>
  <c r="R2146" i="2"/>
  <c r="Q2146" i="2"/>
  <c r="P2146" i="2"/>
  <c r="AP2146" i="2" s="1"/>
  <c r="O2146" i="2"/>
  <c r="N2146" i="2"/>
  <c r="M2146" i="2"/>
  <c r="L2146" i="2"/>
  <c r="AL2146" i="2" s="1"/>
  <c r="K2146" i="2"/>
  <c r="J2146" i="2"/>
  <c r="I2146" i="2"/>
  <c r="Y2145" i="2"/>
  <c r="X2145" i="2"/>
  <c r="W2145" i="2"/>
  <c r="V2145" i="2"/>
  <c r="U2145" i="2"/>
  <c r="T2145" i="2"/>
  <c r="S2145" i="2"/>
  <c r="R2145" i="2"/>
  <c r="Q2145" i="2"/>
  <c r="P2145" i="2"/>
  <c r="O2145" i="2"/>
  <c r="N2145" i="2"/>
  <c r="M2145" i="2"/>
  <c r="AB2145" i="2" s="1"/>
  <c r="L2145" i="2"/>
  <c r="K2145" i="2"/>
  <c r="J2145" i="2"/>
  <c r="I2145" i="2"/>
  <c r="Y2144" i="2"/>
  <c r="X2144" i="2"/>
  <c r="W2144" i="2"/>
  <c r="V2144" i="2"/>
  <c r="U2144" i="2"/>
  <c r="T2144" i="2"/>
  <c r="S2144" i="2"/>
  <c r="R2144" i="2"/>
  <c r="AP2144" i="2" s="1"/>
  <c r="Q2144" i="2"/>
  <c r="P2144" i="2"/>
  <c r="O2144" i="2"/>
  <c r="N2144" i="2"/>
  <c r="AL2144" i="2" s="1"/>
  <c r="M2144" i="2"/>
  <c r="L2144" i="2"/>
  <c r="K2144" i="2"/>
  <c r="J2144" i="2"/>
  <c r="I2144" i="2"/>
  <c r="Y2143" i="2"/>
  <c r="X2143" i="2"/>
  <c r="W2143" i="2"/>
  <c r="V2143" i="2"/>
  <c r="U2143" i="2"/>
  <c r="T2143" i="2"/>
  <c r="S2143" i="2"/>
  <c r="R2143" i="2"/>
  <c r="Q2143" i="2"/>
  <c r="P2143" i="2"/>
  <c r="O2143" i="2"/>
  <c r="N2143" i="2"/>
  <c r="M2143" i="2"/>
  <c r="L2143" i="2"/>
  <c r="K2143" i="2"/>
  <c r="AM2143" i="2" s="1"/>
  <c r="J2143" i="2"/>
  <c r="I2143" i="2"/>
  <c r="Y2142" i="2"/>
  <c r="X2142" i="2"/>
  <c r="W2142" i="2"/>
  <c r="V2142" i="2"/>
  <c r="U2142" i="2"/>
  <c r="T2142" i="2"/>
  <c r="S2142" i="2"/>
  <c r="R2142" i="2"/>
  <c r="Q2142" i="2"/>
  <c r="P2142" i="2"/>
  <c r="AP2142" i="2" s="1"/>
  <c r="O2142" i="2"/>
  <c r="N2142" i="2"/>
  <c r="M2142" i="2"/>
  <c r="L2142" i="2"/>
  <c r="AL2142" i="2" s="1"/>
  <c r="K2142" i="2"/>
  <c r="J2142" i="2"/>
  <c r="I2142" i="2"/>
  <c r="Y2141" i="2"/>
  <c r="X2141" i="2"/>
  <c r="W2141" i="2"/>
  <c r="V2141" i="2"/>
  <c r="U2141" i="2"/>
  <c r="T2141" i="2"/>
  <c r="S2141" i="2"/>
  <c r="R2141" i="2"/>
  <c r="Q2141" i="2"/>
  <c r="P2141" i="2"/>
  <c r="O2141" i="2"/>
  <c r="N2141" i="2"/>
  <c r="M2141" i="2"/>
  <c r="AB2141" i="2" s="1"/>
  <c r="L2141" i="2"/>
  <c r="K2141" i="2"/>
  <c r="J2141" i="2"/>
  <c r="I2141" i="2"/>
  <c r="Y2140" i="2"/>
  <c r="X2140" i="2"/>
  <c r="W2140" i="2"/>
  <c r="V2140" i="2"/>
  <c r="U2140" i="2"/>
  <c r="T2140" i="2"/>
  <c r="S2140" i="2"/>
  <c r="R2140" i="2"/>
  <c r="AP2140" i="2" s="1"/>
  <c r="Q2140" i="2"/>
  <c r="P2140" i="2"/>
  <c r="O2140" i="2"/>
  <c r="N2140" i="2"/>
  <c r="AL2140" i="2" s="1"/>
  <c r="M2140" i="2"/>
  <c r="L2140" i="2"/>
  <c r="K2140" i="2"/>
  <c r="J2140" i="2"/>
  <c r="I2140" i="2"/>
  <c r="Y2139" i="2"/>
  <c r="X2139" i="2"/>
  <c r="W2139" i="2"/>
  <c r="V2139" i="2"/>
  <c r="U2139" i="2"/>
  <c r="T2139" i="2"/>
  <c r="S2139" i="2"/>
  <c r="R2139" i="2"/>
  <c r="Q2139" i="2"/>
  <c r="P2139" i="2"/>
  <c r="O2139" i="2"/>
  <c r="N2139" i="2"/>
  <c r="M2139" i="2"/>
  <c r="L2139" i="2"/>
  <c r="K2139" i="2"/>
  <c r="AM2139" i="2" s="1"/>
  <c r="J2139" i="2"/>
  <c r="I2139" i="2"/>
  <c r="Y2138" i="2"/>
  <c r="X2138" i="2"/>
  <c r="W2138" i="2"/>
  <c r="V2138" i="2"/>
  <c r="U2138" i="2"/>
  <c r="T2138" i="2"/>
  <c r="S2138" i="2"/>
  <c r="R2138" i="2"/>
  <c r="Q2138" i="2"/>
  <c r="P2138" i="2"/>
  <c r="AP2138" i="2" s="1"/>
  <c r="O2138" i="2"/>
  <c r="N2138" i="2"/>
  <c r="M2138" i="2"/>
  <c r="L2138" i="2"/>
  <c r="AL2138" i="2" s="1"/>
  <c r="K2138" i="2"/>
  <c r="J2138" i="2"/>
  <c r="I2138" i="2"/>
  <c r="Y2137" i="2"/>
  <c r="X2137" i="2"/>
  <c r="W2137" i="2"/>
  <c r="V2137" i="2"/>
  <c r="U2137" i="2"/>
  <c r="T2137" i="2"/>
  <c r="S2137" i="2"/>
  <c r="R2137" i="2"/>
  <c r="Q2137" i="2"/>
  <c r="P2137" i="2"/>
  <c r="O2137" i="2"/>
  <c r="N2137" i="2"/>
  <c r="M2137" i="2"/>
  <c r="AB2137" i="2" s="1"/>
  <c r="L2137" i="2"/>
  <c r="K2137" i="2"/>
  <c r="J2137" i="2"/>
  <c r="I2137" i="2"/>
  <c r="Y2136" i="2"/>
  <c r="X2136" i="2"/>
  <c r="W2136" i="2"/>
  <c r="V2136" i="2"/>
  <c r="U2136" i="2"/>
  <c r="T2136" i="2"/>
  <c r="S2136" i="2"/>
  <c r="R2136" i="2"/>
  <c r="AP2136" i="2" s="1"/>
  <c r="Q2136" i="2"/>
  <c r="P2136" i="2"/>
  <c r="O2136" i="2"/>
  <c r="N2136" i="2"/>
  <c r="AC2136" i="2" s="1"/>
  <c r="M2136" i="2"/>
  <c r="L2136" i="2"/>
  <c r="K2136" i="2"/>
  <c r="J2136" i="2"/>
  <c r="I2136" i="2"/>
  <c r="Y2135" i="2"/>
  <c r="X2135" i="2"/>
  <c r="W2135" i="2"/>
  <c r="V2135" i="2"/>
  <c r="U2135" i="2"/>
  <c r="T2135" i="2"/>
  <c r="S2135" i="2"/>
  <c r="R2135" i="2"/>
  <c r="Q2135" i="2"/>
  <c r="P2135" i="2"/>
  <c r="O2135" i="2"/>
  <c r="N2135" i="2"/>
  <c r="M2135" i="2"/>
  <c r="L2135" i="2"/>
  <c r="K2135" i="2"/>
  <c r="AM2135" i="2" s="1"/>
  <c r="J2135" i="2"/>
  <c r="I2135" i="2"/>
  <c r="Y2134" i="2"/>
  <c r="X2134" i="2"/>
  <c r="W2134" i="2"/>
  <c r="V2134" i="2"/>
  <c r="U2134" i="2"/>
  <c r="T2134" i="2"/>
  <c r="S2134" i="2"/>
  <c r="R2134" i="2"/>
  <c r="Q2134" i="2"/>
  <c r="P2134" i="2"/>
  <c r="AP2134" i="2" s="1"/>
  <c r="O2134" i="2"/>
  <c r="N2134" i="2"/>
  <c r="M2134" i="2"/>
  <c r="L2134" i="2"/>
  <c r="AL2134" i="2" s="1"/>
  <c r="K2134" i="2"/>
  <c r="J2134" i="2"/>
  <c r="I2134" i="2"/>
  <c r="Y2133" i="2"/>
  <c r="X2133" i="2"/>
  <c r="W2133" i="2"/>
  <c r="V2133" i="2"/>
  <c r="U2133" i="2"/>
  <c r="T2133" i="2"/>
  <c r="S2133" i="2"/>
  <c r="R2133" i="2"/>
  <c r="Q2133" i="2"/>
  <c r="P2133" i="2"/>
  <c r="O2133" i="2"/>
  <c r="N2133" i="2"/>
  <c r="M2133" i="2"/>
  <c r="L2133" i="2"/>
  <c r="K2133" i="2"/>
  <c r="J2133" i="2"/>
  <c r="I2133" i="2"/>
  <c r="Y2132" i="2"/>
  <c r="X2132" i="2"/>
  <c r="W2132" i="2"/>
  <c r="V2132" i="2"/>
  <c r="U2132" i="2"/>
  <c r="T2132" i="2"/>
  <c r="S2132" i="2"/>
  <c r="R2132" i="2"/>
  <c r="AP2132" i="2" s="1"/>
  <c r="Q2132" i="2"/>
  <c r="P2132" i="2"/>
  <c r="O2132" i="2"/>
  <c r="N2132" i="2"/>
  <c r="AC2132" i="2" s="1"/>
  <c r="M2132" i="2"/>
  <c r="L2132" i="2"/>
  <c r="K2132" i="2"/>
  <c r="J2132" i="2"/>
  <c r="I2132" i="2"/>
  <c r="Y2131" i="2"/>
  <c r="X2131" i="2"/>
  <c r="W2131" i="2"/>
  <c r="V2131" i="2"/>
  <c r="U2131" i="2"/>
  <c r="T2131" i="2"/>
  <c r="S2131" i="2"/>
  <c r="R2131" i="2"/>
  <c r="Q2131" i="2"/>
  <c r="P2131" i="2"/>
  <c r="O2131" i="2"/>
  <c r="N2131" i="2"/>
  <c r="M2131" i="2"/>
  <c r="L2131" i="2"/>
  <c r="K2131" i="2"/>
  <c r="AM2131" i="2" s="1"/>
  <c r="J2131" i="2"/>
  <c r="I2131" i="2"/>
  <c r="Y2130" i="2"/>
  <c r="X2130" i="2"/>
  <c r="W2130" i="2"/>
  <c r="V2130" i="2"/>
  <c r="U2130" i="2"/>
  <c r="T2130" i="2"/>
  <c r="S2130" i="2"/>
  <c r="R2130" i="2"/>
  <c r="Q2130" i="2"/>
  <c r="P2130" i="2"/>
  <c r="AP2130" i="2" s="1"/>
  <c r="O2130" i="2"/>
  <c r="N2130" i="2"/>
  <c r="M2130" i="2"/>
  <c r="L2130" i="2"/>
  <c r="AL2130" i="2" s="1"/>
  <c r="K2130" i="2"/>
  <c r="J2130" i="2"/>
  <c r="I2130" i="2"/>
  <c r="Y2129" i="2"/>
  <c r="X2129" i="2"/>
  <c r="W2129" i="2"/>
  <c r="V2129" i="2"/>
  <c r="U2129" i="2"/>
  <c r="T2129" i="2"/>
  <c r="S2129" i="2"/>
  <c r="R2129" i="2"/>
  <c r="Q2129" i="2"/>
  <c r="P2129" i="2"/>
  <c r="O2129" i="2"/>
  <c r="N2129" i="2"/>
  <c r="M2129" i="2"/>
  <c r="L2129" i="2"/>
  <c r="K2129" i="2"/>
  <c r="J2129" i="2"/>
  <c r="I2129" i="2"/>
  <c r="Y2128" i="2"/>
  <c r="X2128" i="2"/>
  <c r="W2128" i="2"/>
  <c r="V2128" i="2"/>
  <c r="U2128" i="2"/>
  <c r="T2128" i="2"/>
  <c r="S2128" i="2"/>
  <c r="R2128" i="2"/>
  <c r="AP2128" i="2" s="1"/>
  <c r="Q2128" i="2"/>
  <c r="P2128" i="2"/>
  <c r="O2128" i="2"/>
  <c r="N2128" i="2"/>
  <c r="AC2128" i="2" s="1"/>
  <c r="M2128" i="2"/>
  <c r="L2128" i="2"/>
  <c r="K2128" i="2"/>
  <c r="J2128" i="2"/>
  <c r="I2128" i="2"/>
  <c r="Y2127" i="2"/>
  <c r="X2127" i="2"/>
  <c r="W2127" i="2"/>
  <c r="V2127" i="2"/>
  <c r="U2127" i="2"/>
  <c r="T2127" i="2"/>
  <c r="S2127" i="2"/>
  <c r="R2127" i="2"/>
  <c r="Q2127" i="2"/>
  <c r="P2127" i="2"/>
  <c r="O2127" i="2"/>
  <c r="N2127" i="2"/>
  <c r="M2127" i="2"/>
  <c r="L2127" i="2"/>
  <c r="K2127" i="2"/>
  <c r="AM2127" i="2" s="1"/>
  <c r="J2127" i="2"/>
  <c r="I2127" i="2"/>
  <c r="Y2126" i="2"/>
  <c r="X2126" i="2"/>
  <c r="W2126" i="2"/>
  <c r="V2126" i="2"/>
  <c r="U2126" i="2"/>
  <c r="T2126" i="2"/>
  <c r="S2126" i="2"/>
  <c r="R2126" i="2"/>
  <c r="Q2126" i="2"/>
  <c r="P2126" i="2"/>
  <c r="AP2126" i="2" s="1"/>
  <c r="O2126" i="2"/>
  <c r="N2126" i="2"/>
  <c r="M2126" i="2"/>
  <c r="L2126" i="2"/>
  <c r="AL2126" i="2" s="1"/>
  <c r="K2126" i="2"/>
  <c r="J2126" i="2"/>
  <c r="I2126" i="2"/>
  <c r="Y2125" i="2"/>
  <c r="X2125" i="2"/>
  <c r="W2125" i="2"/>
  <c r="V2125" i="2"/>
  <c r="U2125" i="2"/>
  <c r="T2125" i="2"/>
  <c r="S2125" i="2"/>
  <c r="R2125" i="2"/>
  <c r="Q2125" i="2"/>
  <c r="P2125" i="2"/>
  <c r="O2125" i="2"/>
  <c r="N2125" i="2"/>
  <c r="M2125" i="2"/>
  <c r="L2125" i="2"/>
  <c r="K2125" i="2"/>
  <c r="J2125" i="2"/>
  <c r="I2125" i="2"/>
  <c r="Y2124" i="2"/>
  <c r="X2124" i="2"/>
  <c r="W2124" i="2"/>
  <c r="V2124" i="2"/>
  <c r="U2124" i="2"/>
  <c r="T2124" i="2"/>
  <c r="S2124" i="2"/>
  <c r="R2124" i="2"/>
  <c r="AP2124" i="2" s="1"/>
  <c r="Q2124" i="2"/>
  <c r="P2124" i="2"/>
  <c r="O2124" i="2"/>
  <c r="N2124" i="2"/>
  <c r="AC2124" i="2" s="1"/>
  <c r="M2124" i="2"/>
  <c r="L2124" i="2"/>
  <c r="K2124" i="2"/>
  <c r="J2124" i="2"/>
  <c r="I2124" i="2"/>
  <c r="Y2123" i="2"/>
  <c r="X2123" i="2"/>
  <c r="W2123" i="2"/>
  <c r="V2123" i="2"/>
  <c r="U2123" i="2"/>
  <c r="T2123" i="2"/>
  <c r="S2123" i="2"/>
  <c r="R2123" i="2"/>
  <c r="Q2123" i="2"/>
  <c r="P2123" i="2"/>
  <c r="O2123" i="2"/>
  <c r="N2123" i="2"/>
  <c r="M2123" i="2"/>
  <c r="L2123" i="2"/>
  <c r="K2123" i="2"/>
  <c r="AM2123" i="2" s="1"/>
  <c r="J2123" i="2"/>
  <c r="I2123" i="2"/>
  <c r="Y2122" i="2"/>
  <c r="X2122" i="2"/>
  <c r="W2122" i="2"/>
  <c r="V2122" i="2"/>
  <c r="U2122" i="2"/>
  <c r="T2122" i="2"/>
  <c r="S2122" i="2"/>
  <c r="R2122" i="2"/>
  <c r="Q2122" i="2"/>
  <c r="P2122" i="2"/>
  <c r="AP2122" i="2" s="1"/>
  <c r="O2122" i="2"/>
  <c r="N2122" i="2"/>
  <c r="M2122" i="2"/>
  <c r="L2122" i="2"/>
  <c r="AL2122" i="2" s="1"/>
  <c r="K2122" i="2"/>
  <c r="J2122" i="2"/>
  <c r="I2122" i="2"/>
  <c r="Y2121" i="2"/>
  <c r="X2121" i="2"/>
  <c r="W2121" i="2"/>
  <c r="V2121" i="2"/>
  <c r="U2121" i="2"/>
  <c r="T2121" i="2"/>
  <c r="S2121" i="2"/>
  <c r="R2121" i="2"/>
  <c r="Q2121" i="2"/>
  <c r="P2121" i="2"/>
  <c r="O2121" i="2"/>
  <c r="N2121" i="2"/>
  <c r="M2121" i="2"/>
  <c r="L2121" i="2"/>
  <c r="K2121" i="2"/>
  <c r="J2121" i="2"/>
  <c r="I2121" i="2"/>
  <c r="Y2120" i="2"/>
  <c r="X2120" i="2"/>
  <c r="W2120" i="2"/>
  <c r="V2120" i="2"/>
  <c r="U2120" i="2"/>
  <c r="T2120" i="2"/>
  <c r="S2120" i="2"/>
  <c r="R2120" i="2"/>
  <c r="AP2120" i="2" s="1"/>
  <c r="Q2120" i="2"/>
  <c r="P2120" i="2"/>
  <c r="O2120" i="2"/>
  <c r="N2120" i="2"/>
  <c r="AC2120" i="2" s="1"/>
  <c r="M2120" i="2"/>
  <c r="L2120" i="2"/>
  <c r="K2120" i="2"/>
  <c r="J2120" i="2"/>
  <c r="I2120" i="2"/>
  <c r="Y2119" i="2"/>
  <c r="X2119" i="2"/>
  <c r="W2119" i="2"/>
  <c r="V2119" i="2"/>
  <c r="U2119" i="2"/>
  <c r="T2119" i="2"/>
  <c r="S2119" i="2"/>
  <c r="R2119" i="2"/>
  <c r="Q2119" i="2"/>
  <c r="P2119" i="2"/>
  <c r="O2119" i="2"/>
  <c r="N2119" i="2"/>
  <c r="M2119" i="2"/>
  <c r="L2119" i="2"/>
  <c r="K2119" i="2"/>
  <c r="AM2119" i="2" s="1"/>
  <c r="J2119" i="2"/>
  <c r="I2119" i="2"/>
  <c r="Y2118" i="2"/>
  <c r="X2118" i="2"/>
  <c r="W2118" i="2"/>
  <c r="V2118" i="2"/>
  <c r="U2118" i="2"/>
  <c r="T2118" i="2"/>
  <c r="S2118" i="2"/>
  <c r="R2118" i="2"/>
  <c r="Q2118" i="2"/>
  <c r="P2118" i="2"/>
  <c r="AP2118" i="2" s="1"/>
  <c r="O2118" i="2"/>
  <c r="N2118" i="2"/>
  <c r="M2118" i="2"/>
  <c r="L2118" i="2"/>
  <c r="AL2118" i="2" s="1"/>
  <c r="K2118" i="2"/>
  <c r="J2118" i="2"/>
  <c r="I2118" i="2"/>
  <c r="Y2117" i="2"/>
  <c r="X2117" i="2"/>
  <c r="W2117" i="2"/>
  <c r="V2117" i="2"/>
  <c r="U2117" i="2"/>
  <c r="T2117" i="2"/>
  <c r="S2117" i="2"/>
  <c r="R2117" i="2"/>
  <c r="Q2117" i="2"/>
  <c r="P2117" i="2"/>
  <c r="O2117" i="2"/>
  <c r="N2117" i="2"/>
  <c r="M2117" i="2"/>
  <c r="L2117" i="2"/>
  <c r="K2117" i="2"/>
  <c r="J2117" i="2"/>
  <c r="I2117" i="2"/>
  <c r="Y2116" i="2"/>
  <c r="X2116" i="2"/>
  <c r="W2116" i="2"/>
  <c r="V2116" i="2"/>
  <c r="U2116" i="2"/>
  <c r="T2116" i="2"/>
  <c r="S2116" i="2"/>
  <c r="R2116" i="2"/>
  <c r="AP2116" i="2" s="1"/>
  <c r="Q2116" i="2"/>
  <c r="P2116" i="2"/>
  <c r="O2116" i="2"/>
  <c r="N2116" i="2"/>
  <c r="AC2116" i="2" s="1"/>
  <c r="M2116" i="2"/>
  <c r="L2116" i="2"/>
  <c r="K2116" i="2"/>
  <c r="J2116" i="2"/>
  <c r="I2116" i="2"/>
  <c r="Y2115" i="2"/>
  <c r="X2115" i="2"/>
  <c r="W2115" i="2"/>
  <c r="V2115" i="2"/>
  <c r="U2115" i="2"/>
  <c r="T2115" i="2"/>
  <c r="S2115" i="2"/>
  <c r="R2115" i="2"/>
  <c r="Q2115" i="2"/>
  <c r="P2115" i="2"/>
  <c r="O2115" i="2"/>
  <c r="N2115" i="2"/>
  <c r="M2115" i="2"/>
  <c r="L2115" i="2"/>
  <c r="K2115" i="2"/>
  <c r="AM2115" i="2" s="1"/>
  <c r="J2115" i="2"/>
  <c r="I2115" i="2"/>
  <c r="Y2114" i="2"/>
  <c r="X2114" i="2"/>
  <c r="W2114" i="2"/>
  <c r="V2114" i="2"/>
  <c r="U2114" i="2"/>
  <c r="T2114" i="2"/>
  <c r="S2114" i="2"/>
  <c r="R2114" i="2"/>
  <c r="Q2114" i="2"/>
  <c r="P2114" i="2"/>
  <c r="AP2114" i="2" s="1"/>
  <c r="O2114" i="2"/>
  <c r="N2114" i="2"/>
  <c r="M2114" i="2"/>
  <c r="L2114" i="2"/>
  <c r="AL2114" i="2" s="1"/>
  <c r="K2114" i="2"/>
  <c r="J2114" i="2"/>
  <c r="I2114" i="2"/>
  <c r="Y2113" i="2"/>
  <c r="X2113" i="2"/>
  <c r="W2113" i="2"/>
  <c r="V2113" i="2"/>
  <c r="U2113" i="2"/>
  <c r="T2113" i="2"/>
  <c r="S2113" i="2"/>
  <c r="R2113" i="2"/>
  <c r="Q2113" i="2"/>
  <c r="P2113" i="2"/>
  <c r="O2113" i="2"/>
  <c r="N2113" i="2"/>
  <c r="M2113" i="2"/>
  <c r="L2113" i="2"/>
  <c r="K2113" i="2"/>
  <c r="J2113" i="2"/>
  <c r="I2113" i="2"/>
  <c r="Y2112" i="2"/>
  <c r="X2112" i="2"/>
  <c r="W2112" i="2"/>
  <c r="V2112" i="2"/>
  <c r="U2112" i="2"/>
  <c r="T2112" i="2"/>
  <c r="S2112" i="2"/>
  <c r="R2112" i="2"/>
  <c r="AP2112" i="2" s="1"/>
  <c r="Q2112" i="2"/>
  <c r="P2112" i="2"/>
  <c r="O2112" i="2"/>
  <c r="N2112" i="2"/>
  <c r="AC2112" i="2" s="1"/>
  <c r="M2112" i="2"/>
  <c r="L2112" i="2"/>
  <c r="K2112" i="2"/>
  <c r="J2112" i="2"/>
  <c r="I2112" i="2"/>
  <c r="Y2111" i="2"/>
  <c r="X2111" i="2"/>
  <c r="W2111" i="2"/>
  <c r="V2111" i="2"/>
  <c r="U2111" i="2"/>
  <c r="T2111" i="2"/>
  <c r="S2111" i="2"/>
  <c r="R2111" i="2"/>
  <c r="Q2111" i="2"/>
  <c r="P2111" i="2"/>
  <c r="O2111" i="2"/>
  <c r="N2111" i="2"/>
  <c r="M2111" i="2"/>
  <c r="L2111" i="2"/>
  <c r="K2111" i="2"/>
  <c r="J2111" i="2"/>
  <c r="I2111" i="2"/>
  <c r="Y2110" i="2"/>
  <c r="X2110" i="2"/>
  <c r="W2110" i="2"/>
  <c r="V2110" i="2"/>
  <c r="U2110" i="2"/>
  <c r="T2110" i="2"/>
  <c r="S2110" i="2"/>
  <c r="R2110" i="2"/>
  <c r="Q2110" i="2"/>
  <c r="P2110" i="2"/>
  <c r="AP2110" i="2" s="1"/>
  <c r="O2110" i="2"/>
  <c r="N2110" i="2"/>
  <c r="M2110" i="2"/>
  <c r="L2110" i="2"/>
  <c r="AA2110" i="2" s="1"/>
  <c r="K2110" i="2"/>
  <c r="J2110" i="2"/>
  <c r="I2110" i="2"/>
  <c r="Y2109" i="2"/>
  <c r="X2109" i="2"/>
  <c r="W2109" i="2"/>
  <c r="V2109" i="2"/>
  <c r="U2109" i="2"/>
  <c r="T2109" i="2"/>
  <c r="S2109" i="2"/>
  <c r="R2109" i="2"/>
  <c r="Q2109" i="2"/>
  <c r="P2109" i="2"/>
  <c r="O2109" i="2"/>
  <c r="N2109" i="2"/>
  <c r="M2109" i="2"/>
  <c r="L2109" i="2"/>
  <c r="K2109" i="2"/>
  <c r="J2109" i="2"/>
  <c r="I2109" i="2"/>
  <c r="Y2108" i="2"/>
  <c r="X2108" i="2"/>
  <c r="W2108" i="2"/>
  <c r="V2108" i="2"/>
  <c r="U2108" i="2"/>
  <c r="T2108" i="2"/>
  <c r="S2108" i="2"/>
  <c r="R2108" i="2"/>
  <c r="AP2108" i="2" s="1"/>
  <c r="Q2108" i="2"/>
  <c r="P2108" i="2"/>
  <c r="O2108" i="2"/>
  <c r="N2108" i="2"/>
  <c r="AC2108" i="2" s="1"/>
  <c r="M2108" i="2"/>
  <c r="L2108" i="2"/>
  <c r="K2108" i="2"/>
  <c r="J2108" i="2"/>
  <c r="I2108" i="2"/>
  <c r="Y2107" i="2"/>
  <c r="X2107" i="2"/>
  <c r="W2107" i="2"/>
  <c r="V2107" i="2"/>
  <c r="U2107" i="2"/>
  <c r="T2107" i="2"/>
  <c r="S2107" i="2"/>
  <c r="R2107" i="2"/>
  <c r="Q2107" i="2"/>
  <c r="P2107" i="2"/>
  <c r="O2107" i="2"/>
  <c r="N2107" i="2"/>
  <c r="M2107" i="2"/>
  <c r="L2107" i="2"/>
  <c r="K2107" i="2"/>
  <c r="J2107" i="2"/>
  <c r="I2107" i="2"/>
  <c r="Y2106" i="2"/>
  <c r="X2106" i="2"/>
  <c r="W2106" i="2"/>
  <c r="V2106" i="2"/>
  <c r="U2106" i="2"/>
  <c r="T2106" i="2"/>
  <c r="S2106" i="2"/>
  <c r="R2106" i="2"/>
  <c r="Q2106" i="2"/>
  <c r="P2106" i="2"/>
  <c r="AP2106" i="2" s="1"/>
  <c r="O2106" i="2"/>
  <c r="N2106" i="2"/>
  <c r="M2106" i="2"/>
  <c r="L2106" i="2"/>
  <c r="AA2106" i="2" s="1"/>
  <c r="K2106" i="2"/>
  <c r="J2106" i="2"/>
  <c r="I2106" i="2"/>
  <c r="Y2105" i="2"/>
  <c r="X2105" i="2"/>
  <c r="W2105" i="2"/>
  <c r="V2105" i="2"/>
  <c r="U2105" i="2"/>
  <c r="T2105" i="2"/>
  <c r="S2105" i="2"/>
  <c r="R2105" i="2"/>
  <c r="Q2105" i="2"/>
  <c r="P2105" i="2"/>
  <c r="O2105" i="2"/>
  <c r="N2105" i="2"/>
  <c r="M2105" i="2"/>
  <c r="L2105" i="2"/>
  <c r="K2105" i="2"/>
  <c r="J2105" i="2"/>
  <c r="I2105" i="2"/>
  <c r="Y2104" i="2"/>
  <c r="X2104" i="2"/>
  <c r="W2104" i="2"/>
  <c r="V2104" i="2"/>
  <c r="U2104" i="2"/>
  <c r="T2104" i="2"/>
  <c r="S2104" i="2"/>
  <c r="R2104" i="2"/>
  <c r="AP2104" i="2" s="1"/>
  <c r="Q2104" i="2"/>
  <c r="P2104" i="2"/>
  <c r="O2104" i="2"/>
  <c r="N2104" i="2"/>
  <c r="AC2104" i="2" s="1"/>
  <c r="M2104" i="2"/>
  <c r="L2104" i="2"/>
  <c r="K2104" i="2"/>
  <c r="J2104" i="2"/>
  <c r="I2104" i="2"/>
  <c r="Y2103" i="2"/>
  <c r="X2103" i="2"/>
  <c r="W2103" i="2"/>
  <c r="V2103" i="2"/>
  <c r="U2103" i="2"/>
  <c r="T2103" i="2"/>
  <c r="S2103" i="2"/>
  <c r="R2103" i="2"/>
  <c r="Q2103" i="2"/>
  <c r="P2103" i="2"/>
  <c r="O2103" i="2"/>
  <c r="N2103" i="2"/>
  <c r="M2103" i="2"/>
  <c r="L2103" i="2"/>
  <c r="K2103" i="2"/>
  <c r="J2103" i="2"/>
  <c r="I2103" i="2"/>
  <c r="Y2102" i="2"/>
  <c r="X2102" i="2"/>
  <c r="W2102" i="2"/>
  <c r="V2102" i="2"/>
  <c r="U2102" i="2"/>
  <c r="T2102" i="2"/>
  <c r="S2102" i="2"/>
  <c r="R2102" i="2"/>
  <c r="Q2102" i="2"/>
  <c r="P2102" i="2"/>
  <c r="AP2102" i="2" s="1"/>
  <c r="O2102" i="2"/>
  <c r="N2102" i="2"/>
  <c r="M2102" i="2"/>
  <c r="L2102" i="2"/>
  <c r="AA2102" i="2" s="1"/>
  <c r="K2102" i="2"/>
  <c r="J2102" i="2"/>
  <c r="I2102" i="2"/>
  <c r="Y2101" i="2"/>
  <c r="X2101" i="2"/>
  <c r="W2101" i="2"/>
  <c r="V2101" i="2"/>
  <c r="U2101" i="2"/>
  <c r="T2101" i="2"/>
  <c r="S2101" i="2"/>
  <c r="R2101" i="2"/>
  <c r="Q2101" i="2"/>
  <c r="P2101" i="2"/>
  <c r="O2101" i="2"/>
  <c r="N2101" i="2"/>
  <c r="M2101" i="2"/>
  <c r="L2101" i="2"/>
  <c r="K2101" i="2"/>
  <c r="J2101" i="2"/>
  <c r="I2101" i="2"/>
  <c r="Y2100" i="2"/>
  <c r="X2100" i="2"/>
  <c r="W2100" i="2"/>
  <c r="V2100" i="2"/>
  <c r="U2100" i="2"/>
  <c r="T2100" i="2"/>
  <c r="S2100" i="2"/>
  <c r="R2100" i="2"/>
  <c r="AP2100" i="2" s="1"/>
  <c r="Q2100" i="2"/>
  <c r="P2100" i="2"/>
  <c r="O2100" i="2"/>
  <c r="N2100" i="2"/>
  <c r="AC2100" i="2" s="1"/>
  <c r="M2100" i="2"/>
  <c r="L2100" i="2"/>
  <c r="K2100" i="2"/>
  <c r="J2100" i="2"/>
  <c r="I2100" i="2"/>
  <c r="Y2099" i="2"/>
  <c r="X2099" i="2"/>
  <c r="W2099" i="2"/>
  <c r="V2099" i="2"/>
  <c r="U2099" i="2"/>
  <c r="T2099" i="2"/>
  <c r="S2099" i="2"/>
  <c r="R2099" i="2"/>
  <c r="Q2099" i="2"/>
  <c r="P2099" i="2"/>
  <c r="O2099" i="2"/>
  <c r="N2099" i="2"/>
  <c r="M2099" i="2"/>
  <c r="L2099" i="2"/>
  <c r="K2099" i="2"/>
  <c r="J2099" i="2"/>
  <c r="I2099" i="2"/>
  <c r="Y2098" i="2"/>
  <c r="X2098" i="2"/>
  <c r="W2098" i="2"/>
  <c r="V2098" i="2"/>
  <c r="U2098" i="2"/>
  <c r="T2098" i="2"/>
  <c r="S2098" i="2"/>
  <c r="R2098" i="2"/>
  <c r="Q2098" i="2"/>
  <c r="P2098" i="2"/>
  <c r="AP2098" i="2" s="1"/>
  <c r="O2098" i="2"/>
  <c r="N2098" i="2"/>
  <c r="M2098" i="2"/>
  <c r="L2098" i="2"/>
  <c r="AA2098" i="2" s="1"/>
  <c r="K2098" i="2"/>
  <c r="J2098" i="2"/>
  <c r="I2098" i="2"/>
  <c r="Y2097" i="2"/>
  <c r="X2097" i="2"/>
  <c r="W2097" i="2"/>
  <c r="V2097" i="2"/>
  <c r="U2097" i="2"/>
  <c r="T2097" i="2"/>
  <c r="S2097" i="2"/>
  <c r="R2097" i="2"/>
  <c r="Q2097" i="2"/>
  <c r="P2097" i="2"/>
  <c r="O2097" i="2"/>
  <c r="N2097" i="2"/>
  <c r="M2097" i="2"/>
  <c r="L2097" i="2"/>
  <c r="K2097" i="2"/>
  <c r="J2097" i="2"/>
  <c r="I2097" i="2"/>
  <c r="Y2096" i="2"/>
  <c r="X2096" i="2"/>
  <c r="W2096" i="2"/>
  <c r="V2096" i="2"/>
  <c r="U2096" i="2"/>
  <c r="T2096" i="2"/>
  <c r="S2096" i="2"/>
  <c r="R2096" i="2"/>
  <c r="AP2096" i="2" s="1"/>
  <c r="Q2096" i="2"/>
  <c r="P2096" i="2"/>
  <c r="O2096" i="2"/>
  <c r="N2096" i="2"/>
  <c r="AC2096" i="2" s="1"/>
  <c r="M2096" i="2"/>
  <c r="L2096" i="2"/>
  <c r="K2096" i="2"/>
  <c r="J2096" i="2"/>
  <c r="I2096" i="2"/>
  <c r="Y2095" i="2"/>
  <c r="X2095" i="2"/>
  <c r="W2095" i="2"/>
  <c r="V2095" i="2"/>
  <c r="U2095" i="2"/>
  <c r="T2095" i="2"/>
  <c r="S2095" i="2"/>
  <c r="R2095" i="2"/>
  <c r="Q2095" i="2"/>
  <c r="P2095" i="2"/>
  <c r="O2095" i="2"/>
  <c r="N2095" i="2"/>
  <c r="M2095" i="2"/>
  <c r="L2095" i="2"/>
  <c r="K2095" i="2"/>
  <c r="J2095" i="2"/>
  <c r="I2095" i="2"/>
  <c r="Y2094" i="2"/>
  <c r="X2094" i="2"/>
  <c r="W2094" i="2"/>
  <c r="V2094" i="2"/>
  <c r="U2094" i="2"/>
  <c r="T2094" i="2"/>
  <c r="S2094" i="2"/>
  <c r="R2094" i="2"/>
  <c r="Q2094" i="2"/>
  <c r="P2094" i="2"/>
  <c r="AP2094" i="2" s="1"/>
  <c r="O2094" i="2"/>
  <c r="N2094" i="2"/>
  <c r="M2094" i="2"/>
  <c r="L2094" i="2"/>
  <c r="AA2094" i="2" s="1"/>
  <c r="K2094" i="2"/>
  <c r="J2094" i="2"/>
  <c r="I2094" i="2"/>
  <c r="Y2093" i="2"/>
  <c r="X2093" i="2"/>
  <c r="W2093" i="2"/>
  <c r="V2093" i="2"/>
  <c r="U2093" i="2"/>
  <c r="T2093" i="2"/>
  <c r="S2093" i="2"/>
  <c r="R2093" i="2"/>
  <c r="Q2093" i="2"/>
  <c r="P2093" i="2"/>
  <c r="O2093" i="2"/>
  <c r="N2093" i="2"/>
  <c r="M2093" i="2"/>
  <c r="L2093" i="2"/>
  <c r="K2093" i="2"/>
  <c r="J2093" i="2"/>
  <c r="I2093" i="2"/>
  <c r="Y2092" i="2"/>
  <c r="X2092" i="2"/>
  <c r="W2092" i="2"/>
  <c r="V2092" i="2"/>
  <c r="U2092" i="2"/>
  <c r="T2092" i="2"/>
  <c r="S2092" i="2"/>
  <c r="R2092" i="2"/>
  <c r="AP2092" i="2" s="1"/>
  <c r="Q2092" i="2"/>
  <c r="P2092" i="2"/>
  <c r="O2092" i="2"/>
  <c r="N2092" i="2"/>
  <c r="AC2092" i="2" s="1"/>
  <c r="M2092" i="2"/>
  <c r="L2092" i="2"/>
  <c r="K2092" i="2"/>
  <c r="J2092" i="2"/>
  <c r="I2092" i="2"/>
  <c r="Y2091" i="2"/>
  <c r="X2091" i="2"/>
  <c r="W2091" i="2"/>
  <c r="V2091" i="2"/>
  <c r="U2091" i="2"/>
  <c r="T2091" i="2"/>
  <c r="S2091" i="2"/>
  <c r="R2091" i="2"/>
  <c r="Q2091" i="2"/>
  <c r="P2091" i="2"/>
  <c r="O2091" i="2"/>
  <c r="N2091" i="2"/>
  <c r="M2091" i="2"/>
  <c r="L2091" i="2"/>
  <c r="K2091" i="2"/>
  <c r="J2091" i="2"/>
  <c r="I2091" i="2"/>
  <c r="Y2090" i="2"/>
  <c r="X2090" i="2"/>
  <c r="W2090" i="2"/>
  <c r="V2090" i="2"/>
  <c r="U2090" i="2"/>
  <c r="T2090" i="2"/>
  <c r="S2090" i="2"/>
  <c r="R2090" i="2"/>
  <c r="Q2090" i="2"/>
  <c r="P2090" i="2"/>
  <c r="AP2090" i="2" s="1"/>
  <c r="O2090" i="2"/>
  <c r="N2090" i="2"/>
  <c r="M2090" i="2"/>
  <c r="L2090" i="2"/>
  <c r="AA2090" i="2" s="1"/>
  <c r="K2090" i="2"/>
  <c r="J2090" i="2"/>
  <c r="I2090" i="2"/>
  <c r="Y2089" i="2"/>
  <c r="X2089" i="2"/>
  <c r="W2089" i="2"/>
  <c r="V2089" i="2"/>
  <c r="U2089" i="2"/>
  <c r="T2089" i="2"/>
  <c r="S2089" i="2"/>
  <c r="R2089" i="2"/>
  <c r="Q2089" i="2"/>
  <c r="P2089" i="2"/>
  <c r="O2089" i="2"/>
  <c r="N2089" i="2"/>
  <c r="M2089" i="2"/>
  <c r="L2089" i="2"/>
  <c r="K2089" i="2"/>
  <c r="J2089" i="2"/>
  <c r="I2089" i="2"/>
  <c r="Y2088" i="2"/>
  <c r="X2088" i="2"/>
  <c r="W2088" i="2"/>
  <c r="V2088" i="2"/>
  <c r="U2088" i="2"/>
  <c r="T2088" i="2"/>
  <c r="S2088" i="2"/>
  <c r="R2088" i="2"/>
  <c r="AP2088" i="2" s="1"/>
  <c r="Q2088" i="2"/>
  <c r="P2088" i="2"/>
  <c r="O2088" i="2"/>
  <c r="N2088" i="2"/>
  <c r="AC2088" i="2" s="1"/>
  <c r="M2088" i="2"/>
  <c r="L2088" i="2"/>
  <c r="K2088" i="2"/>
  <c r="J2088" i="2"/>
  <c r="I2088" i="2"/>
  <c r="Y2087" i="2"/>
  <c r="X2087" i="2"/>
  <c r="W2087" i="2"/>
  <c r="V2087" i="2"/>
  <c r="U2087" i="2"/>
  <c r="T2087" i="2"/>
  <c r="S2087" i="2"/>
  <c r="R2087" i="2"/>
  <c r="Q2087" i="2"/>
  <c r="P2087" i="2"/>
  <c r="O2087" i="2"/>
  <c r="N2087" i="2"/>
  <c r="M2087" i="2"/>
  <c r="L2087" i="2"/>
  <c r="K2087" i="2"/>
  <c r="J2087" i="2"/>
  <c r="I2087" i="2"/>
  <c r="Y2086" i="2"/>
  <c r="X2086" i="2"/>
  <c r="W2086" i="2"/>
  <c r="V2086" i="2"/>
  <c r="U2086" i="2"/>
  <c r="T2086" i="2"/>
  <c r="S2086" i="2"/>
  <c r="R2086" i="2"/>
  <c r="Q2086" i="2"/>
  <c r="P2086" i="2"/>
  <c r="AP2086" i="2" s="1"/>
  <c r="O2086" i="2"/>
  <c r="N2086" i="2"/>
  <c r="M2086" i="2"/>
  <c r="L2086" i="2"/>
  <c r="AA2086" i="2" s="1"/>
  <c r="K2086" i="2"/>
  <c r="J2086" i="2"/>
  <c r="I2086" i="2"/>
  <c r="Y2085" i="2"/>
  <c r="X2085" i="2"/>
  <c r="W2085" i="2"/>
  <c r="V2085" i="2"/>
  <c r="U2085" i="2"/>
  <c r="T2085" i="2"/>
  <c r="S2085" i="2"/>
  <c r="R2085" i="2"/>
  <c r="Q2085" i="2"/>
  <c r="P2085" i="2"/>
  <c r="O2085" i="2"/>
  <c r="N2085" i="2"/>
  <c r="M2085" i="2"/>
  <c r="L2085" i="2"/>
  <c r="K2085" i="2"/>
  <c r="J2085" i="2"/>
  <c r="I2085" i="2"/>
  <c r="Y2084" i="2"/>
  <c r="X2084" i="2"/>
  <c r="W2084" i="2"/>
  <c r="V2084" i="2"/>
  <c r="U2084" i="2"/>
  <c r="T2084" i="2"/>
  <c r="S2084" i="2"/>
  <c r="R2084" i="2"/>
  <c r="AP2084" i="2" s="1"/>
  <c r="Q2084" i="2"/>
  <c r="P2084" i="2"/>
  <c r="O2084" i="2"/>
  <c r="N2084" i="2"/>
  <c r="AC2084" i="2" s="1"/>
  <c r="M2084" i="2"/>
  <c r="L2084" i="2"/>
  <c r="K2084" i="2"/>
  <c r="J2084" i="2"/>
  <c r="I2084" i="2"/>
  <c r="Y2083" i="2"/>
  <c r="X2083" i="2"/>
  <c r="W2083" i="2"/>
  <c r="V2083" i="2"/>
  <c r="U2083" i="2"/>
  <c r="T2083" i="2"/>
  <c r="S2083" i="2"/>
  <c r="R2083" i="2"/>
  <c r="Q2083" i="2"/>
  <c r="P2083" i="2"/>
  <c r="O2083" i="2"/>
  <c r="N2083" i="2"/>
  <c r="M2083" i="2"/>
  <c r="L2083" i="2"/>
  <c r="K2083" i="2"/>
  <c r="J2083" i="2"/>
  <c r="I2083" i="2"/>
  <c r="Y2082" i="2"/>
  <c r="X2082" i="2"/>
  <c r="W2082" i="2"/>
  <c r="V2082" i="2"/>
  <c r="U2082" i="2"/>
  <c r="T2082" i="2"/>
  <c r="S2082" i="2"/>
  <c r="R2082" i="2"/>
  <c r="Q2082" i="2"/>
  <c r="P2082" i="2"/>
  <c r="AP2082" i="2" s="1"/>
  <c r="O2082" i="2"/>
  <c r="N2082" i="2"/>
  <c r="M2082" i="2"/>
  <c r="L2082" i="2"/>
  <c r="AA2082" i="2" s="1"/>
  <c r="K2082" i="2"/>
  <c r="J2082" i="2"/>
  <c r="I2082" i="2"/>
  <c r="Y2081" i="2"/>
  <c r="X2081" i="2"/>
  <c r="W2081" i="2"/>
  <c r="V2081" i="2"/>
  <c r="U2081" i="2"/>
  <c r="T2081" i="2"/>
  <c r="S2081" i="2"/>
  <c r="R2081" i="2"/>
  <c r="Q2081" i="2"/>
  <c r="P2081" i="2"/>
  <c r="O2081" i="2"/>
  <c r="N2081" i="2"/>
  <c r="M2081" i="2"/>
  <c r="L2081" i="2"/>
  <c r="K2081" i="2"/>
  <c r="J2081" i="2"/>
  <c r="I2081" i="2"/>
  <c r="Y2080" i="2"/>
  <c r="X2080" i="2"/>
  <c r="W2080" i="2"/>
  <c r="V2080" i="2"/>
  <c r="U2080" i="2"/>
  <c r="T2080" i="2"/>
  <c r="S2080" i="2"/>
  <c r="R2080" i="2"/>
  <c r="AP2080" i="2" s="1"/>
  <c r="Q2080" i="2"/>
  <c r="P2080" i="2"/>
  <c r="O2080" i="2"/>
  <c r="N2080" i="2"/>
  <c r="AC2080" i="2" s="1"/>
  <c r="M2080" i="2"/>
  <c r="L2080" i="2"/>
  <c r="K2080" i="2"/>
  <c r="J2080" i="2"/>
  <c r="I2080" i="2"/>
  <c r="Y2079" i="2"/>
  <c r="X2079" i="2"/>
  <c r="W2079" i="2"/>
  <c r="V2079" i="2"/>
  <c r="U2079" i="2"/>
  <c r="T2079" i="2"/>
  <c r="S2079" i="2"/>
  <c r="R2079" i="2"/>
  <c r="Q2079" i="2"/>
  <c r="P2079" i="2"/>
  <c r="O2079" i="2"/>
  <c r="N2079" i="2"/>
  <c r="M2079" i="2"/>
  <c r="L2079" i="2"/>
  <c r="K2079" i="2"/>
  <c r="J2079" i="2"/>
  <c r="I2079" i="2"/>
  <c r="Y2078" i="2"/>
  <c r="X2078" i="2"/>
  <c r="W2078" i="2"/>
  <c r="V2078" i="2"/>
  <c r="U2078" i="2"/>
  <c r="T2078" i="2"/>
  <c r="S2078" i="2"/>
  <c r="R2078" i="2"/>
  <c r="Q2078" i="2"/>
  <c r="P2078" i="2"/>
  <c r="AP2078" i="2" s="1"/>
  <c r="O2078" i="2"/>
  <c r="N2078" i="2"/>
  <c r="M2078" i="2"/>
  <c r="L2078" i="2"/>
  <c r="AA2078" i="2" s="1"/>
  <c r="K2078" i="2"/>
  <c r="J2078" i="2"/>
  <c r="I2078" i="2"/>
  <c r="Y2077" i="2"/>
  <c r="X2077" i="2"/>
  <c r="W2077" i="2"/>
  <c r="V2077" i="2"/>
  <c r="U2077" i="2"/>
  <c r="T2077" i="2"/>
  <c r="S2077" i="2"/>
  <c r="R2077" i="2"/>
  <c r="Q2077" i="2"/>
  <c r="P2077" i="2"/>
  <c r="O2077" i="2"/>
  <c r="N2077" i="2"/>
  <c r="M2077" i="2"/>
  <c r="L2077" i="2"/>
  <c r="K2077" i="2"/>
  <c r="J2077" i="2"/>
  <c r="I2077" i="2"/>
  <c r="Y2076" i="2"/>
  <c r="X2076" i="2"/>
  <c r="W2076" i="2"/>
  <c r="V2076" i="2"/>
  <c r="U2076" i="2"/>
  <c r="T2076" i="2"/>
  <c r="S2076" i="2"/>
  <c r="R2076" i="2"/>
  <c r="AP2076" i="2" s="1"/>
  <c r="Q2076" i="2"/>
  <c r="P2076" i="2"/>
  <c r="O2076" i="2"/>
  <c r="N2076" i="2"/>
  <c r="AC2076" i="2" s="1"/>
  <c r="M2076" i="2"/>
  <c r="L2076" i="2"/>
  <c r="K2076" i="2"/>
  <c r="J2076" i="2"/>
  <c r="I2076" i="2"/>
  <c r="Y2075" i="2"/>
  <c r="X2075" i="2"/>
  <c r="W2075" i="2"/>
  <c r="V2075" i="2"/>
  <c r="U2075" i="2"/>
  <c r="T2075" i="2"/>
  <c r="S2075" i="2"/>
  <c r="R2075" i="2"/>
  <c r="Q2075" i="2"/>
  <c r="P2075" i="2"/>
  <c r="O2075" i="2"/>
  <c r="N2075" i="2"/>
  <c r="M2075" i="2"/>
  <c r="L2075" i="2"/>
  <c r="K2075" i="2"/>
  <c r="J2075" i="2"/>
  <c r="I2075" i="2"/>
  <c r="Y2074" i="2"/>
  <c r="X2074" i="2"/>
  <c r="W2074" i="2"/>
  <c r="V2074" i="2"/>
  <c r="U2074" i="2"/>
  <c r="T2074" i="2"/>
  <c r="S2074" i="2"/>
  <c r="R2074" i="2"/>
  <c r="Q2074" i="2"/>
  <c r="P2074" i="2"/>
  <c r="AP2074" i="2" s="1"/>
  <c r="O2074" i="2"/>
  <c r="N2074" i="2"/>
  <c r="M2074" i="2"/>
  <c r="L2074" i="2"/>
  <c r="AA2074" i="2" s="1"/>
  <c r="K2074" i="2"/>
  <c r="J2074" i="2"/>
  <c r="I2074" i="2"/>
  <c r="Y2073" i="2"/>
  <c r="X2073" i="2"/>
  <c r="W2073" i="2"/>
  <c r="V2073" i="2"/>
  <c r="U2073" i="2"/>
  <c r="T2073" i="2"/>
  <c r="S2073" i="2"/>
  <c r="R2073" i="2"/>
  <c r="Q2073" i="2"/>
  <c r="P2073" i="2"/>
  <c r="O2073" i="2"/>
  <c r="N2073" i="2"/>
  <c r="M2073" i="2"/>
  <c r="L2073" i="2"/>
  <c r="K2073" i="2"/>
  <c r="J2073" i="2"/>
  <c r="I2073" i="2"/>
  <c r="Y2072" i="2"/>
  <c r="X2072" i="2"/>
  <c r="W2072" i="2"/>
  <c r="V2072" i="2"/>
  <c r="U2072" i="2"/>
  <c r="T2072" i="2"/>
  <c r="S2072" i="2"/>
  <c r="R2072" i="2"/>
  <c r="AP2072" i="2" s="1"/>
  <c r="Q2072" i="2"/>
  <c r="P2072" i="2"/>
  <c r="O2072" i="2"/>
  <c r="N2072" i="2"/>
  <c r="AC2072" i="2" s="1"/>
  <c r="M2072" i="2"/>
  <c r="L2072" i="2"/>
  <c r="K2072" i="2"/>
  <c r="J2072" i="2"/>
  <c r="I2072" i="2"/>
  <c r="Y2071" i="2"/>
  <c r="X2071" i="2"/>
  <c r="W2071" i="2"/>
  <c r="V2071" i="2"/>
  <c r="U2071" i="2"/>
  <c r="T2071" i="2"/>
  <c r="S2071" i="2"/>
  <c r="R2071" i="2"/>
  <c r="Q2071" i="2"/>
  <c r="P2071" i="2"/>
  <c r="O2071" i="2"/>
  <c r="N2071" i="2"/>
  <c r="M2071" i="2"/>
  <c r="L2071" i="2"/>
  <c r="K2071" i="2"/>
  <c r="J2071" i="2"/>
  <c r="I2071" i="2"/>
  <c r="Y2070" i="2"/>
  <c r="X2070" i="2"/>
  <c r="W2070" i="2"/>
  <c r="V2070" i="2"/>
  <c r="U2070" i="2"/>
  <c r="T2070" i="2"/>
  <c r="S2070" i="2"/>
  <c r="R2070" i="2"/>
  <c r="Q2070" i="2"/>
  <c r="P2070" i="2"/>
  <c r="AP2070" i="2" s="1"/>
  <c r="O2070" i="2"/>
  <c r="N2070" i="2"/>
  <c r="M2070" i="2"/>
  <c r="L2070" i="2"/>
  <c r="AA2070" i="2" s="1"/>
  <c r="K2070" i="2"/>
  <c r="J2070" i="2"/>
  <c r="I2070" i="2"/>
  <c r="Y2069" i="2"/>
  <c r="X2069" i="2"/>
  <c r="W2069" i="2"/>
  <c r="V2069" i="2"/>
  <c r="U2069" i="2"/>
  <c r="T2069" i="2"/>
  <c r="S2069" i="2"/>
  <c r="R2069" i="2"/>
  <c r="Q2069" i="2"/>
  <c r="P2069" i="2"/>
  <c r="O2069" i="2"/>
  <c r="N2069" i="2"/>
  <c r="M2069" i="2"/>
  <c r="L2069" i="2"/>
  <c r="K2069" i="2"/>
  <c r="J2069" i="2"/>
  <c r="I2069" i="2"/>
  <c r="Y2068" i="2"/>
  <c r="X2068" i="2"/>
  <c r="W2068" i="2"/>
  <c r="V2068" i="2"/>
  <c r="U2068" i="2"/>
  <c r="T2068" i="2"/>
  <c r="S2068" i="2"/>
  <c r="R2068" i="2"/>
  <c r="AP2068" i="2" s="1"/>
  <c r="Q2068" i="2"/>
  <c r="P2068" i="2"/>
  <c r="O2068" i="2"/>
  <c r="N2068" i="2"/>
  <c r="AC2068" i="2" s="1"/>
  <c r="M2068" i="2"/>
  <c r="L2068" i="2"/>
  <c r="K2068" i="2"/>
  <c r="J2068" i="2"/>
  <c r="I2068" i="2"/>
  <c r="Y2067" i="2"/>
  <c r="X2067" i="2"/>
  <c r="W2067" i="2"/>
  <c r="V2067" i="2"/>
  <c r="U2067" i="2"/>
  <c r="T2067" i="2"/>
  <c r="S2067" i="2"/>
  <c r="R2067" i="2"/>
  <c r="Q2067" i="2"/>
  <c r="P2067" i="2"/>
  <c r="O2067" i="2"/>
  <c r="N2067" i="2"/>
  <c r="M2067" i="2"/>
  <c r="L2067" i="2"/>
  <c r="K2067" i="2"/>
  <c r="J2067" i="2"/>
  <c r="I2067" i="2"/>
  <c r="Y2066" i="2"/>
  <c r="X2066" i="2"/>
  <c r="W2066" i="2"/>
  <c r="V2066" i="2"/>
  <c r="U2066" i="2"/>
  <c r="T2066" i="2"/>
  <c r="S2066" i="2"/>
  <c r="R2066" i="2"/>
  <c r="Q2066" i="2"/>
  <c r="P2066" i="2"/>
  <c r="AP2066" i="2" s="1"/>
  <c r="O2066" i="2"/>
  <c r="N2066" i="2"/>
  <c r="M2066" i="2"/>
  <c r="L2066" i="2"/>
  <c r="AA2066" i="2" s="1"/>
  <c r="K2066" i="2"/>
  <c r="J2066" i="2"/>
  <c r="I2066" i="2"/>
  <c r="Y2065" i="2"/>
  <c r="X2065" i="2"/>
  <c r="W2065" i="2"/>
  <c r="V2065" i="2"/>
  <c r="U2065" i="2"/>
  <c r="T2065" i="2"/>
  <c r="S2065" i="2"/>
  <c r="R2065" i="2"/>
  <c r="Q2065" i="2"/>
  <c r="P2065" i="2"/>
  <c r="O2065" i="2"/>
  <c r="N2065" i="2"/>
  <c r="M2065" i="2"/>
  <c r="L2065" i="2"/>
  <c r="K2065" i="2"/>
  <c r="J2065" i="2"/>
  <c r="I2065" i="2"/>
  <c r="Y2064" i="2"/>
  <c r="X2064" i="2"/>
  <c r="W2064" i="2"/>
  <c r="V2064" i="2"/>
  <c r="U2064" i="2"/>
  <c r="T2064" i="2"/>
  <c r="S2064" i="2"/>
  <c r="R2064" i="2"/>
  <c r="AP2064" i="2" s="1"/>
  <c r="Q2064" i="2"/>
  <c r="P2064" i="2"/>
  <c r="O2064" i="2"/>
  <c r="N2064" i="2"/>
  <c r="AC2064" i="2" s="1"/>
  <c r="M2064" i="2"/>
  <c r="L2064" i="2"/>
  <c r="K2064" i="2"/>
  <c r="J2064" i="2"/>
  <c r="I2064" i="2"/>
  <c r="Y2063" i="2"/>
  <c r="X2063" i="2"/>
  <c r="W2063" i="2"/>
  <c r="V2063" i="2"/>
  <c r="U2063" i="2"/>
  <c r="T2063" i="2"/>
  <c r="S2063" i="2"/>
  <c r="R2063" i="2"/>
  <c r="Q2063" i="2"/>
  <c r="P2063" i="2"/>
  <c r="O2063" i="2"/>
  <c r="N2063" i="2"/>
  <c r="M2063" i="2"/>
  <c r="L2063" i="2"/>
  <c r="K2063" i="2"/>
  <c r="J2063" i="2"/>
  <c r="I2063" i="2"/>
  <c r="Y2062" i="2"/>
  <c r="X2062" i="2"/>
  <c r="W2062" i="2"/>
  <c r="V2062" i="2"/>
  <c r="U2062" i="2"/>
  <c r="T2062" i="2"/>
  <c r="S2062" i="2"/>
  <c r="R2062" i="2"/>
  <c r="Q2062" i="2"/>
  <c r="P2062" i="2"/>
  <c r="AP2062" i="2" s="1"/>
  <c r="O2062" i="2"/>
  <c r="N2062" i="2"/>
  <c r="M2062" i="2"/>
  <c r="L2062" i="2"/>
  <c r="AA2062" i="2" s="1"/>
  <c r="K2062" i="2"/>
  <c r="J2062" i="2"/>
  <c r="I2062" i="2"/>
  <c r="Y2061" i="2"/>
  <c r="X2061" i="2"/>
  <c r="W2061" i="2"/>
  <c r="V2061" i="2"/>
  <c r="U2061" i="2"/>
  <c r="T2061" i="2"/>
  <c r="S2061" i="2"/>
  <c r="R2061" i="2"/>
  <c r="Q2061" i="2"/>
  <c r="P2061" i="2"/>
  <c r="O2061" i="2"/>
  <c r="N2061" i="2"/>
  <c r="M2061" i="2"/>
  <c r="L2061" i="2"/>
  <c r="K2061" i="2"/>
  <c r="J2061" i="2"/>
  <c r="I2061" i="2"/>
  <c r="Y2060" i="2"/>
  <c r="X2060" i="2"/>
  <c r="W2060" i="2"/>
  <c r="V2060" i="2"/>
  <c r="U2060" i="2"/>
  <c r="T2060" i="2"/>
  <c r="S2060" i="2"/>
  <c r="R2060" i="2"/>
  <c r="AP2060" i="2" s="1"/>
  <c r="Q2060" i="2"/>
  <c r="P2060" i="2"/>
  <c r="O2060" i="2"/>
  <c r="N2060" i="2"/>
  <c r="AC2060" i="2" s="1"/>
  <c r="M2060" i="2"/>
  <c r="L2060" i="2"/>
  <c r="K2060" i="2"/>
  <c r="J2060" i="2"/>
  <c r="I2060" i="2"/>
  <c r="Y2059" i="2"/>
  <c r="X2059" i="2"/>
  <c r="W2059" i="2"/>
  <c r="V2059" i="2"/>
  <c r="U2059" i="2"/>
  <c r="T2059" i="2"/>
  <c r="S2059" i="2"/>
  <c r="R2059" i="2"/>
  <c r="Q2059" i="2"/>
  <c r="P2059" i="2"/>
  <c r="O2059" i="2"/>
  <c r="N2059" i="2"/>
  <c r="M2059" i="2"/>
  <c r="L2059" i="2"/>
  <c r="K2059" i="2"/>
  <c r="J2059" i="2"/>
  <c r="I2059" i="2"/>
  <c r="Y2058" i="2"/>
  <c r="X2058" i="2"/>
  <c r="W2058" i="2"/>
  <c r="V2058" i="2"/>
  <c r="U2058" i="2"/>
  <c r="T2058" i="2"/>
  <c r="S2058" i="2"/>
  <c r="R2058" i="2"/>
  <c r="Q2058" i="2"/>
  <c r="P2058" i="2"/>
  <c r="AP2058" i="2" s="1"/>
  <c r="O2058" i="2"/>
  <c r="N2058" i="2"/>
  <c r="M2058" i="2"/>
  <c r="L2058" i="2"/>
  <c r="AA2058" i="2" s="1"/>
  <c r="K2058" i="2"/>
  <c r="J2058" i="2"/>
  <c r="I2058" i="2"/>
  <c r="Y2057" i="2"/>
  <c r="X2057" i="2"/>
  <c r="W2057" i="2"/>
  <c r="V2057" i="2"/>
  <c r="U2057" i="2"/>
  <c r="T2057" i="2"/>
  <c r="S2057" i="2"/>
  <c r="R2057" i="2"/>
  <c r="Q2057" i="2"/>
  <c r="P2057" i="2"/>
  <c r="O2057" i="2"/>
  <c r="N2057" i="2"/>
  <c r="M2057" i="2"/>
  <c r="L2057" i="2"/>
  <c r="K2057" i="2"/>
  <c r="J2057" i="2"/>
  <c r="I2057" i="2"/>
  <c r="Y2056" i="2"/>
  <c r="X2056" i="2"/>
  <c r="W2056" i="2"/>
  <c r="V2056" i="2"/>
  <c r="U2056" i="2"/>
  <c r="T2056" i="2"/>
  <c r="S2056" i="2"/>
  <c r="R2056" i="2"/>
  <c r="AP2056" i="2" s="1"/>
  <c r="Q2056" i="2"/>
  <c r="P2056" i="2"/>
  <c r="O2056" i="2"/>
  <c r="N2056" i="2"/>
  <c r="AC2056" i="2" s="1"/>
  <c r="M2056" i="2"/>
  <c r="L2056" i="2"/>
  <c r="K2056" i="2"/>
  <c r="J2056" i="2"/>
  <c r="I2056" i="2"/>
  <c r="Y2055" i="2"/>
  <c r="X2055" i="2"/>
  <c r="W2055" i="2"/>
  <c r="V2055" i="2"/>
  <c r="U2055" i="2"/>
  <c r="T2055" i="2"/>
  <c r="S2055" i="2"/>
  <c r="R2055" i="2"/>
  <c r="Q2055" i="2"/>
  <c r="P2055" i="2"/>
  <c r="O2055" i="2"/>
  <c r="N2055" i="2"/>
  <c r="M2055" i="2"/>
  <c r="L2055" i="2"/>
  <c r="K2055" i="2"/>
  <c r="J2055" i="2"/>
  <c r="I2055" i="2"/>
  <c r="Y2054" i="2"/>
  <c r="X2054" i="2"/>
  <c r="W2054" i="2"/>
  <c r="V2054" i="2"/>
  <c r="U2054" i="2"/>
  <c r="T2054" i="2"/>
  <c r="S2054" i="2"/>
  <c r="R2054" i="2"/>
  <c r="Q2054" i="2"/>
  <c r="P2054" i="2"/>
  <c r="AP2054" i="2" s="1"/>
  <c r="O2054" i="2"/>
  <c r="N2054" i="2"/>
  <c r="M2054" i="2"/>
  <c r="L2054" i="2"/>
  <c r="AA2054" i="2" s="1"/>
  <c r="K2054" i="2"/>
  <c r="J2054" i="2"/>
  <c r="I2054" i="2"/>
  <c r="Y2053" i="2"/>
  <c r="X2053" i="2"/>
  <c r="W2053" i="2"/>
  <c r="V2053" i="2"/>
  <c r="U2053" i="2"/>
  <c r="T2053" i="2"/>
  <c r="S2053" i="2"/>
  <c r="R2053" i="2"/>
  <c r="Q2053" i="2"/>
  <c r="P2053" i="2"/>
  <c r="O2053" i="2"/>
  <c r="N2053" i="2"/>
  <c r="M2053" i="2"/>
  <c r="L2053" i="2"/>
  <c r="K2053" i="2"/>
  <c r="J2053" i="2"/>
  <c r="I2053" i="2"/>
  <c r="Y2052" i="2"/>
  <c r="X2052" i="2"/>
  <c r="W2052" i="2"/>
  <c r="V2052" i="2"/>
  <c r="U2052" i="2"/>
  <c r="T2052" i="2"/>
  <c r="S2052" i="2"/>
  <c r="R2052" i="2"/>
  <c r="AP2052" i="2" s="1"/>
  <c r="Q2052" i="2"/>
  <c r="P2052" i="2"/>
  <c r="O2052" i="2"/>
  <c r="N2052" i="2"/>
  <c r="AC2052" i="2" s="1"/>
  <c r="M2052" i="2"/>
  <c r="L2052" i="2"/>
  <c r="K2052" i="2"/>
  <c r="J2052" i="2"/>
  <c r="I2052" i="2"/>
  <c r="Y2051" i="2"/>
  <c r="X2051" i="2"/>
  <c r="W2051" i="2"/>
  <c r="V2051" i="2"/>
  <c r="U2051" i="2"/>
  <c r="T2051" i="2"/>
  <c r="S2051" i="2"/>
  <c r="R2051" i="2"/>
  <c r="Q2051" i="2"/>
  <c r="P2051" i="2"/>
  <c r="O2051" i="2"/>
  <c r="N2051" i="2"/>
  <c r="M2051" i="2"/>
  <c r="L2051" i="2"/>
  <c r="K2051" i="2"/>
  <c r="J2051" i="2"/>
  <c r="I2051" i="2"/>
  <c r="Y2050" i="2"/>
  <c r="X2050" i="2"/>
  <c r="W2050" i="2"/>
  <c r="V2050" i="2"/>
  <c r="U2050" i="2"/>
  <c r="T2050" i="2"/>
  <c r="S2050" i="2"/>
  <c r="R2050" i="2"/>
  <c r="Q2050" i="2"/>
  <c r="P2050" i="2"/>
  <c r="AP2050" i="2" s="1"/>
  <c r="O2050" i="2"/>
  <c r="N2050" i="2"/>
  <c r="M2050" i="2"/>
  <c r="L2050" i="2"/>
  <c r="AA2050" i="2" s="1"/>
  <c r="K2050" i="2"/>
  <c r="J2050" i="2"/>
  <c r="I2050" i="2"/>
  <c r="Y2049" i="2"/>
  <c r="X2049" i="2"/>
  <c r="W2049" i="2"/>
  <c r="V2049" i="2"/>
  <c r="U2049" i="2"/>
  <c r="T2049" i="2"/>
  <c r="S2049" i="2"/>
  <c r="R2049" i="2"/>
  <c r="Q2049" i="2"/>
  <c r="P2049" i="2"/>
  <c r="O2049" i="2"/>
  <c r="N2049" i="2"/>
  <c r="M2049" i="2"/>
  <c r="L2049" i="2"/>
  <c r="K2049" i="2"/>
  <c r="J2049" i="2"/>
  <c r="I2049" i="2"/>
  <c r="Y2048" i="2"/>
  <c r="X2048" i="2"/>
  <c r="W2048" i="2"/>
  <c r="V2048" i="2"/>
  <c r="U2048" i="2"/>
  <c r="T2048" i="2"/>
  <c r="S2048" i="2"/>
  <c r="R2048" i="2"/>
  <c r="AP2048" i="2" s="1"/>
  <c r="Q2048" i="2"/>
  <c r="P2048" i="2"/>
  <c r="O2048" i="2"/>
  <c r="N2048" i="2"/>
  <c r="AC2048" i="2" s="1"/>
  <c r="M2048" i="2"/>
  <c r="L2048" i="2"/>
  <c r="K2048" i="2"/>
  <c r="J2048" i="2"/>
  <c r="I2048" i="2"/>
  <c r="Y2047" i="2"/>
  <c r="X2047" i="2"/>
  <c r="W2047" i="2"/>
  <c r="V2047" i="2"/>
  <c r="U2047" i="2"/>
  <c r="T2047" i="2"/>
  <c r="S2047" i="2"/>
  <c r="R2047" i="2"/>
  <c r="Q2047" i="2"/>
  <c r="P2047" i="2"/>
  <c r="O2047" i="2"/>
  <c r="N2047" i="2"/>
  <c r="M2047" i="2"/>
  <c r="L2047" i="2"/>
  <c r="K2047" i="2"/>
  <c r="J2047" i="2"/>
  <c r="I2047" i="2"/>
  <c r="Y2046" i="2"/>
  <c r="X2046" i="2"/>
  <c r="W2046" i="2"/>
  <c r="V2046" i="2"/>
  <c r="U2046" i="2"/>
  <c r="T2046" i="2"/>
  <c r="S2046" i="2"/>
  <c r="R2046" i="2"/>
  <c r="Q2046" i="2"/>
  <c r="P2046" i="2"/>
  <c r="AP2046" i="2" s="1"/>
  <c r="O2046" i="2"/>
  <c r="N2046" i="2"/>
  <c r="M2046" i="2"/>
  <c r="L2046" i="2"/>
  <c r="AA2046" i="2" s="1"/>
  <c r="K2046" i="2"/>
  <c r="J2046" i="2"/>
  <c r="I2046" i="2"/>
  <c r="Y2045" i="2"/>
  <c r="X2045" i="2"/>
  <c r="W2045" i="2"/>
  <c r="V2045" i="2"/>
  <c r="U2045" i="2"/>
  <c r="T2045" i="2"/>
  <c r="S2045" i="2"/>
  <c r="R2045" i="2"/>
  <c r="Q2045" i="2"/>
  <c r="P2045" i="2"/>
  <c r="O2045" i="2"/>
  <c r="N2045" i="2"/>
  <c r="M2045" i="2"/>
  <c r="L2045" i="2"/>
  <c r="K2045" i="2"/>
  <c r="J2045" i="2"/>
  <c r="I2045" i="2"/>
  <c r="Y2044" i="2"/>
  <c r="X2044" i="2"/>
  <c r="W2044" i="2"/>
  <c r="V2044" i="2"/>
  <c r="U2044" i="2"/>
  <c r="T2044" i="2"/>
  <c r="S2044" i="2"/>
  <c r="R2044" i="2"/>
  <c r="AP2044" i="2" s="1"/>
  <c r="Q2044" i="2"/>
  <c r="P2044" i="2"/>
  <c r="O2044" i="2"/>
  <c r="N2044" i="2"/>
  <c r="AC2044" i="2" s="1"/>
  <c r="M2044" i="2"/>
  <c r="L2044" i="2"/>
  <c r="K2044" i="2"/>
  <c r="J2044" i="2"/>
  <c r="I2044" i="2"/>
  <c r="Y2043" i="2"/>
  <c r="X2043" i="2"/>
  <c r="W2043" i="2"/>
  <c r="V2043" i="2"/>
  <c r="U2043" i="2"/>
  <c r="T2043" i="2"/>
  <c r="S2043" i="2"/>
  <c r="R2043" i="2"/>
  <c r="Q2043" i="2"/>
  <c r="P2043" i="2"/>
  <c r="O2043" i="2"/>
  <c r="N2043" i="2"/>
  <c r="M2043" i="2"/>
  <c r="L2043" i="2"/>
  <c r="K2043" i="2"/>
  <c r="J2043" i="2"/>
  <c r="I2043" i="2"/>
  <c r="Y2042" i="2"/>
  <c r="X2042" i="2"/>
  <c r="W2042" i="2"/>
  <c r="V2042" i="2"/>
  <c r="U2042" i="2"/>
  <c r="T2042" i="2"/>
  <c r="S2042" i="2"/>
  <c r="R2042" i="2"/>
  <c r="Q2042" i="2"/>
  <c r="P2042" i="2"/>
  <c r="AP2042" i="2" s="1"/>
  <c r="O2042" i="2"/>
  <c r="N2042" i="2"/>
  <c r="M2042" i="2"/>
  <c r="L2042" i="2"/>
  <c r="AA2042" i="2" s="1"/>
  <c r="K2042" i="2"/>
  <c r="J2042" i="2"/>
  <c r="I2042" i="2"/>
  <c r="Y2041" i="2"/>
  <c r="X2041" i="2"/>
  <c r="W2041" i="2"/>
  <c r="V2041" i="2"/>
  <c r="U2041" i="2"/>
  <c r="T2041" i="2"/>
  <c r="S2041" i="2"/>
  <c r="R2041" i="2"/>
  <c r="Q2041" i="2"/>
  <c r="P2041" i="2"/>
  <c r="O2041" i="2"/>
  <c r="N2041" i="2"/>
  <c r="M2041" i="2"/>
  <c r="L2041" i="2"/>
  <c r="K2041" i="2"/>
  <c r="J2041" i="2"/>
  <c r="I2041" i="2"/>
  <c r="Y2040" i="2"/>
  <c r="X2040" i="2"/>
  <c r="W2040" i="2"/>
  <c r="V2040" i="2"/>
  <c r="U2040" i="2"/>
  <c r="T2040" i="2"/>
  <c r="S2040" i="2"/>
  <c r="R2040" i="2"/>
  <c r="AP2040" i="2" s="1"/>
  <c r="Q2040" i="2"/>
  <c r="P2040" i="2"/>
  <c r="O2040" i="2"/>
  <c r="N2040" i="2"/>
  <c r="AC2040" i="2" s="1"/>
  <c r="M2040" i="2"/>
  <c r="L2040" i="2"/>
  <c r="K2040" i="2"/>
  <c r="J2040" i="2"/>
  <c r="I2040" i="2"/>
  <c r="Y2039" i="2"/>
  <c r="X2039" i="2"/>
  <c r="W2039" i="2"/>
  <c r="V2039" i="2"/>
  <c r="U2039" i="2"/>
  <c r="T2039" i="2"/>
  <c r="S2039" i="2"/>
  <c r="R2039" i="2"/>
  <c r="Q2039" i="2"/>
  <c r="P2039" i="2"/>
  <c r="O2039" i="2"/>
  <c r="N2039" i="2"/>
  <c r="M2039" i="2"/>
  <c r="L2039" i="2"/>
  <c r="K2039" i="2"/>
  <c r="J2039" i="2"/>
  <c r="I2039" i="2"/>
  <c r="Y2038" i="2"/>
  <c r="X2038" i="2"/>
  <c r="W2038" i="2"/>
  <c r="V2038" i="2"/>
  <c r="U2038" i="2"/>
  <c r="T2038" i="2"/>
  <c r="S2038" i="2"/>
  <c r="R2038" i="2"/>
  <c r="Q2038" i="2"/>
  <c r="P2038" i="2"/>
  <c r="AP2038" i="2" s="1"/>
  <c r="O2038" i="2"/>
  <c r="N2038" i="2"/>
  <c r="M2038" i="2"/>
  <c r="L2038" i="2"/>
  <c r="AA2038" i="2" s="1"/>
  <c r="K2038" i="2"/>
  <c r="J2038" i="2"/>
  <c r="I2038" i="2"/>
  <c r="Y2037" i="2"/>
  <c r="X2037" i="2"/>
  <c r="W2037" i="2"/>
  <c r="V2037" i="2"/>
  <c r="U2037" i="2"/>
  <c r="T2037" i="2"/>
  <c r="S2037" i="2"/>
  <c r="R2037" i="2"/>
  <c r="Q2037" i="2"/>
  <c r="P2037" i="2"/>
  <c r="O2037" i="2"/>
  <c r="N2037" i="2"/>
  <c r="M2037" i="2"/>
  <c r="L2037" i="2"/>
  <c r="K2037" i="2"/>
  <c r="J2037" i="2"/>
  <c r="I2037" i="2"/>
  <c r="Y2036" i="2"/>
  <c r="X2036" i="2"/>
  <c r="W2036" i="2"/>
  <c r="V2036" i="2"/>
  <c r="U2036" i="2"/>
  <c r="T2036" i="2"/>
  <c r="S2036" i="2"/>
  <c r="R2036" i="2"/>
  <c r="AP2036" i="2" s="1"/>
  <c r="Q2036" i="2"/>
  <c r="P2036" i="2"/>
  <c r="O2036" i="2"/>
  <c r="N2036" i="2"/>
  <c r="AC2036" i="2" s="1"/>
  <c r="M2036" i="2"/>
  <c r="L2036" i="2"/>
  <c r="K2036" i="2"/>
  <c r="J2036" i="2"/>
  <c r="I2036" i="2"/>
  <c r="Y2035" i="2"/>
  <c r="X2035" i="2"/>
  <c r="W2035" i="2"/>
  <c r="V2035" i="2"/>
  <c r="U2035" i="2"/>
  <c r="T2035" i="2"/>
  <c r="S2035" i="2"/>
  <c r="R2035" i="2"/>
  <c r="Q2035" i="2"/>
  <c r="P2035" i="2"/>
  <c r="O2035" i="2"/>
  <c r="N2035" i="2"/>
  <c r="M2035" i="2"/>
  <c r="L2035" i="2"/>
  <c r="K2035" i="2"/>
  <c r="J2035" i="2"/>
  <c r="I2035" i="2"/>
  <c r="Y2034" i="2"/>
  <c r="X2034" i="2"/>
  <c r="W2034" i="2"/>
  <c r="V2034" i="2"/>
  <c r="U2034" i="2"/>
  <c r="T2034" i="2"/>
  <c r="S2034" i="2"/>
  <c r="R2034" i="2"/>
  <c r="AG2034" i="2" s="1"/>
  <c r="Q2034" i="2"/>
  <c r="P2034" i="2"/>
  <c r="O2034" i="2"/>
  <c r="N2034" i="2"/>
  <c r="M2034" i="2"/>
  <c r="AB2034" i="2" s="1"/>
  <c r="L2034" i="2"/>
  <c r="K2034" i="2"/>
  <c r="J2034" i="2"/>
  <c r="I2034" i="2"/>
  <c r="Y2033" i="2"/>
  <c r="X2033" i="2"/>
  <c r="W2033" i="2"/>
  <c r="V2033" i="2"/>
  <c r="U2033" i="2"/>
  <c r="T2033" i="2"/>
  <c r="S2033" i="2"/>
  <c r="R2033" i="2"/>
  <c r="Q2033" i="2"/>
  <c r="P2033" i="2"/>
  <c r="O2033" i="2"/>
  <c r="N2033" i="2"/>
  <c r="M2033" i="2"/>
  <c r="L2033" i="2"/>
  <c r="K2033" i="2"/>
  <c r="J2033" i="2"/>
  <c r="I2033" i="2"/>
  <c r="Y2032" i="2"/>
  <c r="X2032" i="2"/>
  <c r="AM2032" i="2" s="1"/>
  <c r="W2032" i="2"/>
  <c r="V2032" i="2"/>
  <c r="U2032" i="2"/>
  <c r="T2032" i="2"/>
  <c r="S2032" i="2"/>
  <c r="R2032" i="2"/>
  <c r="Q2032" i="2"/>
  <c r="P2032" i="2"/>
  <c r="O2032" i="2"/>
  <c r="N2032" i="2"/>
  <c r="M2032" i="2"/>
  <c r="L2032" i="2"/>
  <c r="AA2032" i="2" s="1"/>
  <c r="K2032" i="2"/>
  <c r="AI2032" i="2" s="1"/>
  <c r="J2032" i="2"/>
  <c r="I2032" i="2"/>
  <c r="Y2031" i="2"/>
  <c r="X2031" i="2"/>
  <c r="W2031" i="2"/>
  <c r="V2031" i="2"/>
  <c r="U2031" i="2"/>
  <c r="T2031" i="2"/>
  <c r="S2031" i="2"/>
  <c r="R2031" i="2"/>
  <c r="Q2031" i="2"/>
  <c r="P2031" i="2"/>
  <c r="O2031" i="2"/>
  <c r="N2031" i="2"/>
  <c r="M2031" i="2"/>
  <c r="AH2031" i="2" s="1"/>
  <c r="L2031" i="2"/>
  <c r="K2031" i="2"/>
  <c r="J2031" i="2"/>
  <c r="I2031" i="2"/>
  <c r="Y2030" i="2"/>
  <c r="X2030" i="2"/>
  <c r="W2030" i="2"/>
  <c r="V2030" i="2"/>
  <c r="U2030" i="2"/>
  <c r="T2030" i="2"/>
  <c r="S2030" i="2"/>
  <c r="R2030" i="2"/>
  <c r="Q2030" i="2"/>
  <c r="P2030" i="2"/>
  <c r="O2030" i="2"/>
  <c r="N2030" i="2"/>
  <c r="M2030" i="2"/>
  <c r="L2030" i="2"/>
  <c r="K2030" i="2"/>
  <c r="J2030" i="2"/>
  <c r="I2030" i="2"/>
  <c r="Y2029" i="2"/>
  <c r="X2029" i="2"/>
  <c r="W2029" i="2"/>
  <c r="V2029" i="2"/>
  <c r="U2029" i="2"/>
  <c r="T2029" i="2"/>
  <c r="S2029" i="2"/>
  <c r="R2029" i="2"/>
  <c r="Q2029" i="2"/>
  <c r="P2029" i="2"/>
  <c r="O2029" i="2"/>
  <c r="N2029" i="2"/>
  <c r="M2029" i="2"/>
  <c r="AB2029" i="2" s="1"/>
  <c r="L2029" i="2"/>
  <c r="AA2029" i="2" s="1"/>
  <c r="K2029" i="2"/>
  <c r="J2029" i="2"/>
  <c r="I2029" i="2"/>
  <c r="Y2028" i="2"/>
  <c r="X2028" i="2"/>
  <c r="AQ2028" i="2" s="1"/>
  <c r="W2028" i="2"/>
  <c r="V2028" i="2"/>
  <c r="U2028" i="2"/>
  <c r="T2028" i="2"/>
  <c r="AI2028" i="2" s="1"/>
  <c r="S2028" i="2"/>
  <c r="R2028" i="2"/>
  <c r="Q2028" i="2"/>
  <c r="P2028" i="2"/>
  <c r="O2028" i="2"/>
  <c r="N2028" i="2"/>
  <c r="M2028" i="2"/>
  <c r="L2028" i="2"/>
  <c r="AA2028" i="2" s="1"/>
  <c r="K2028" i="2"/>
  <c r="J2028" i="2"/>
  <c r="I2028" i="2"/>
  <c r="Y2027" i="2"/>
  <c r="X2027" i="2"/>
  <c r="W2027" i="2"/>
  <c r="V2027" i="2"/>
  <c r="U2027" i="2"/>
  <c r="T2027" i="2"/>
  <c r="S2027" i="2"/>
  <c r="R2027" i="2"/>
  <c r="Q2027" i="2"/>
  <c r="P2027" i="2"/>
  <c r="O2027" i="2"/>
  <c r="N2027" i="2"/>
  <c r="M2027" i="2"/>
  <c r="L2027" i="2"/>
  <c r="K2027" i="2"/>
  <c r="J2027" i="2"/>
  <c r="I2027" i="2"/>
  <c r="Y2026" i="2"/>
  <c r="X2026" i="2"/>
  <c r="W2026" i="2"/>
  <c r="V2026" i="2"/>
  <c r="U2026" i="2"/>
  <c r="T2026" i="2"/>
  <c r="S2026" i="2"/>
  <c r="R2026" i="2"/>
  <c r="AG2026" i="2" s="1"/>
  <c r="Q2026" i="2"/>
  <c r="P2026" i="2"/>
  <c r="O2026" i="2"/>
  <c r="N2026" i="2"/>
  <c r="M2026" i="2"/>
  <c r="L2026" i="2"/>
  <c r="K2026" i="2"/>
  <c r="Z2026" i="2" s="1"/>
  <c r="J2026" i="2"/>
  <c r="I2026" i="2"/>
  <c r="Y2025" i="2"/>
  <c r="X2025" i="2"/>
  <c r="W2025" i="2"/>
  <c r="V2025" i="2"/>
  <c r="U2025" i="2"/>
  <c r="T2025" i="2"/>
  <c r="S2025" i="2"/>
  <c r="R2025" i="2"/>
  <c r="Q2025" i="2"/>
  <c r="P2025" i="2"/>
  <c r="O2025" i="2"/>
  <c r="N2025" i="2"/>
  <c r="M2025" i="2"/>
  <c r="L2025" i="2"/>
  <c r="AA2025" i="2" s="1"/>
  <c r="K2025" i="2"/>
  <c r="J2025" i="2"/>
  <c r="I2025" i="2"/>
  <c r="Y2024" i="2"/>
  <c r="X2024" i="2"/>
  <c r="AM2024" i="2" s="1"/>
  <c r="W2024" i="2"/>
  <c r="V2024" i="2"/>
  <c r="U2024" i="2"/>
  <c r="AQ2024" i="2" s="1"/>
  <c r="T2024" i="2"/>
  <c r="AI2024" i="2" s="1"/>
  <c r="S2024" i="2"/>
  <c r="R2024" i="2"/>
  <c r="Q2024" i="2"/>
  <c r="P2024" i="2"/>
  <c r="O2024" i="2"/>
  <c r="N2024" i="2"/>
  <c r="M2024" i="2"/>
  <c r="AA2024" i="2" s="1"/>
  <c r="L2024" i="2"/>
  <c r="K2024" i="2"/>
  <c r="J2024" i="2"/>
  <c r="I2024" i="2"/>
  <c r="Y2023" i="2"/>
  <c r="X2023" i="2"/>
  <c r="W2023" i="2"/>
  <c r="V2023" i="2"/>
  <c r="U2023" i="2"/>
  <c r="T2023" i="2"/>
  <c r="S2023" i="2"/>
  <c r="AH2023" i="2" s="1"/>
  <c r="R2023" i="2"/>
  <c r="Q2023" i="2"/>
  <c r="P2023" i="2"/>
  <c r="O2023" i="2"/>
  <c r="N2023" i="2"/>
  <c r="M2023" i="2"/>
  <c r="L2023" i="2"/>
  <c r="K2023" i="2"/>
  <c r="J2023" i="2"/>
  <c r="I2023" i="2"/>
  <c r="Y2022" i="2"/>
  <c r="X2022" i="2"/>
  <c r="W2022" i="2"/>
  <c r="V2022" i="2"/>
  <c r="U2022" i="2"/>
  <c r="T2022" i="2"/>
  <c r="S2022" i="2"/>
  <c r="R2022" i="2"/>
  <c r="Q2022" i="2"/>
  <c r="P2022" i="2"/>
  <c r="O2022" i="2"/>
  <c r="N2022" i="2"/>
  <c r="M2022" i="2"/>
  <c r="L2022" i="2"/>
  <c r="K2022" i="2"/>
  <c r="J2022" i="2"/>
  <c r="I2022" i="2"/>
  <c r="Y2021" i="2"/>
  <c r="X2021" i="2"/>
  <c r="W2021" i="2"/>
  <c r="V2021" i="2"/>
  <c r="U2021" i="2"/>
  <c r="T2021" i="2"/>
  <c r="S2021" i="2"/>
  <c r="R2021" i="2"/>
  <c r="Q2021" i="2"/>
  <c r="P2021" i="2"/>
  <c r="O2021" i="2"/>
  <c r="N2021" i="2"/>
  <c r="AB2021" i="2" s="1"/>
  <c r="M2021" i="2"/>
  <c r="L2021" i="2"/>
  <c r="K2021" i="2"/>
  <c r="J2021" i="2"/>
  <c r="I2021" i="2"/>
  <c r="Y2020" i="2"/>
  <c r="X2020" i="2"/>
  <c r="W2020" i="2"/>
  <c r="V2020" i="2"/>
  <c r="U2020" i="2"/>
  <c r="AQ2020" i="2" s="1"/>
  <c r="T2020" i="2"/>
  <c r="S2020" i="2"/>
  <c r="R2020" i="2"/>
  <c r="AP2020" i="2" s="1"/>
  <c r="Q2020" i="2"/>
  <c r="P2020" i="2"/>
  <c r="O2020" i="2"/>
  <c r="N2020" i="2"/>
  <c r="AC2020" i="2" s="1"/>
  <c r="M2020" i="2"/>
  <c r="L2020" i="2"/>
  <c r="K2020" i="2"/>
  <c r="J2020" i="2"/>
  <c r="I2020" i="2"/>
  <c r="Y2019" i="2"/>
  <c r="X2019" i="2"/>
  <c r="W2019" i="2"/>
  <c r="V2019" i="2"/>
  <c r="U2019" i="2"/>
  <c r="T2019" i="2"/>
  <c r="S2019" i="2"/>
  <c r="R2019" i="2"/>
  <c r="Q2019" i="2"/>
  <c r="P2019" i="2"/>
  <c r="O2019" i="2"/>
  <c r="N2019" i="2"/>
  <c r="M2019" i="2"/>
  <c r="L2019" i="2"/>
  <c r="K2019" i="2"/>
  <c r="J2019" i="2"/>
  <c r="I2019" i="2"/>
  <c r="Y2018" i="2"/>
  <c r="X2018" i="2"/>
  <c r="W2018" i="2"/>
  <c r="V2018" i="2"/>
  <c r="AK2018" i="2" s="1"/>
  <c r="U2018" i="2"/>
  <c r="T2018" i="2"/>
  <c r="S2018" i="2"/>
  <c r="R2018" i="2"/>
  <c r="Q2018" i="2"/>
  <c r="P2018" i="2"/>
  <c r="O2018" i="2"/>
  <c r="N2018" i="2"/>
  <c r="AC2018" i="2" s="1"/>
  <c r="M2018" i="2"/>
  <c r="L2018" i="2"/>
  <c r="K2018" i="2"/>
  <c r="J2018" i="2"/>
  <c r="I2018" i="2"/>
  <c r="Y2017" i="2"/>
  <c r="AN2017" i="2" s="1"/>
  <c r="X2017" i="2"/>
  <c r="W2017" i="2"/>
  <c r="V2017" i="2"/>
  <c r="U2017" i="2"/>
  <c r="T2017" i="2"/>
  <c r="S2017" i="2"/>
  <c r="R2017" i="2"/>
  <c r="Q2017" i="2"/>
  <c r="AF2017" i="2" s="1"/>
  <c r="P2017" i="2"/>
  <c r="O2017" i="2"/>
  <c r="N2017" i="2"/>
  <c r="M2017" i="2"/>
  <c r="L2017" i="2"/>
  <c r="K2017" i="2"/>
  <c r="J2017" i="2"/>
  <c r="I2017" i="2"/>
  <c r="Y2016" i="2"/>
  <c r="X2016" i="2"/>
  <c r="W2016" i="2"/>
  <c r="V2016" i="2"/>
  <c r="U2016" i="2"/>
  <c r="T2016" i="2"/>
  <c r="S2016" i="2"/>
  <c r="R2016" i="2"/>
  <c r="Q2016" i="2"/>
  <c r="P2016" i="2"/>
  <c r="O2016" i="2"/>
  <c r="N2016" i="2"/>
  <c r="AC2016" i="2" s="1"/>
  <c r="M2016" i="2"/>
  <c r="L2016" i="2"/>
  <c r="K2016" i="2"/>
  <c r="J2016" i="2"/>
  <c r="I2016" i="2"/>
  <c r="Y2015" i="2"/>
  <c r="X2015" i="2"/>
  <c r="W2015" i="2"/>
  <c r="V2015" i="2"/>
  <c r="U2015" i="2"/>
  <c r="T2015" i="2"/>
  <c r="S2015" i="2"/>
  <c r="R2015" i="2"/>
  <c r="Q2015" i="2"/>
  <c r="P2015" i="2"/>
  <c r="O2015" i="2"/>
  <c r="AD2015" i="2" s="1"/>
  <c r="N2015" i="2"/>
  <c r="M2015" i="2"/>
  <c r="L2015" i="2"/>
  <c r="K2015" i="2"/>
  <c r="J2015" i="2"/>
  <c r="I2015" i="2"/>
  <c r="Y2014" i="2"/>
  <c r="X2014" i="2"/>
  <c r="W2014" i="2"/>
  <c r="V2014" i="2"/>
  <c r="U2014" i="2"/>
  <c r="AQ2014" i="2" s="1"/>
  <c r="T2014" i="2"/>
  <c r="S2014" i="2"/>
  <c r="R2014" i="2"/>
  <c r="Q2014" i="2"/>
  <c r="P2014" i="2"/>
  <c r="O2014" i="2"/>
  <c r="N2014" i="2"/>
  <c r="M2014" i="2"/>
  <c r="AB2014" i="2" s="1"/>
  <c r="L2014" i="2"/>
  <c r="K2014" i="2"/>
  <c r="J2014" i="2"/>
  <c r="I2014" i="2"/>
  <c r="Y2013" i="2"/>
  <c r="X2013" i="2"/>
  <c r="W2013" i="2"/>
  <c r="V2013" i="2"/>
  <c r="U2013" i="2"/>
  <c r="T2013" i="2"/>
  <c r="S2013" i="2"/>
  <c r="R2013" i="2"/>
  <c r="Q2013" i="2"/>
  <c r="P2013" i="2"/>
  <c r="O2013" i="2"/>
  <c r="N2013" i="2"/>
  <c r="M2013" i="2"/>
  <c r="L2013" i="2"/>
  <c r="K2013" i="2"/>
  <c r="J2013" i="2"/>
  <c r="I2013" i="2"/>
  <c r="Y2012" i="2"/>
  <c r="X2012" i="2"/>
  <c r="W2012" i="2"/>
  <c r="V2012" i="2"/>
  <c r="U2012" i="2"/>
  <c r="T2012" i="2"/>
  <c r="S2012" i="2"/>
  <c r="R2012" i="2"/>
  <c r="Q2012" i="2"/>
  <c r="P2012" i="2"/>
  <c r="O2012" i="2"/>
  <c r="N2012" i="2"/>
  <c r="M2012" i="2"/>
  <c r="L2012" i="2"/>
  <c r="K2012" i="2"/>
  <c r="AM2012" i="2" s="1"/>
  <c r="J2012" i="2"/>
  <c r="I2012" i="2"/>
  <c r="Y2011" i="2"/>
  <c r="X2011" i="2"/>
  <c r="W2011" i="2"/>
  <c r="AL2011" i="2" s="1"/>
  <c r="V2011" i="2"/>
  <c r="U2011" i="2"/>
  <c r="T2011" i="2"/>
  <c r="S2011" i="2"/>
  <c r="R2011" i="2"/>
  <c r="Q2011" i="2"/>
  <c r="P2011" i="2"/>
  <c r="O2011" i="2"/>
  <c r="N2011" i="2"/>
  <c r="AC2011" i="2" s="1"/>
  <c r="M2011" i="2"/>
  <c r="L2011" i="2"/>
  <c r="K2011" i="2"/>
  <c r="J2011" i="2"/>
  <c r="I2011" i="2"/>
  <c r="Y2010" i="2"/>
  <c r="X2010" i="2"/>
  <c r="W2010" i="2"/>
  <c r="V2010" i="2"/>
  <c r="U2010" i="2"/>
  <c r="T2010" i="2"/>
  <c r="S2010" i="2"/>
  <c r="R2010" i="2"/>
  <c r="Q2010" i="2"/>
  <c r="P2010" i="2"/>
  <c r="O2010" i="2"/>
  <c r="N2010" i="2"/>
  <c r="M2010" i="2"/>
  <c r="L2010" i="2"/>
  <c r="K2010" i="2"/>
  <c r="J2010" i="2"/>
  <c r="I2010" i="2"/>
  <c r="Y2009" i="2"/>
  <c r="X2009" i="2"/>
  <c r="W2009" i="2"/>
  <c r="V2009" i="2"/>
  <c r="U2009" i="2"/>
  <c r="T2009" i="2"/>
  <c r="S2009" i="2"/>
  <c r="R2009" i="2"/>
  <c r="Q2009" i="2"/>
  <c r="P2009" i="2"/>
  <c r="O2009" i="2"/>
  <c r="N2009" i="2"/>
  <c r="M2009" i="2"/>
  <c r="L2009" i="2"/>
  <c r="AA2009" i="2" s="1"/>
  <c r="K2009" i="2"/>
  <c r="J2009" i="2"/>
  <c r="I2009" i="2"/>
  <c r="Y2008" i="2"/>
  <c r="X2008" i="2"/>
  <c r="W2008" i="2"/>
  <c r="V2008" i="2"/>
  <c r="U2008" i="2"/>
  <c r="T2008" i="2"/>
  <c r="S2008" i="2"/>
  <c r="R2008" i="2"/>
  <c r="Q2008" i="2"/>
  <c r="P2008" i="2"/>
  <c r="O2008" i="2"/>
  <c r="N2008" i="2"/>
  <c r="M2008" i="2"/>
  <c r="L2008" i="2"/>
  <c r="K2008" i="2"/>
  <c r="J2008" i="2"/>
  <c r="I2008" i="2"/>
  <c r="Y2007" i="2"/>
  <c r="X2007" i="2"/>
  <c r="W2007" i="2"/>
  <c r="AL2007" i="2" s="1"/>
  <c r="V2007" i="2"/>
  <c r="U2007" i="2"/>
  <c r="T2007" i="2"/>
  <c r="S2007" i="2"/>
  <c r="R2007" i="2"/>
  <c r="Q2007" i="2"/>
  <c r="P2007" i="2"/>
  <c r="O2007" i="2"/>
  <c r="AD2007" i="2" s="1"/>
  <c r="N2007" i="2"/>
  <c r="M2007" i="2"/>
  <c r="L2007" i="2"/>
  <c r="K2007" i="2"/>
  <c r="J2007" i="2"/>
  <c r="I2007" i="2"/>
  <c r="Y2006" i="2"/>
  <c r="X2006" i="2"/>
  <c r="W2006" i="2"/>
  <c r="V2006" i="2"/>
  <c r="U2006" i="2"/>
  <c r="AQ2006" i="2" s="1"/>
  <c r="T2006" i="2"/>
  <c r="S2006" i="2"/>
  <c r="R2006" i="2"/>
  <c r="Q2006" i="2"/>
  <c r="P2006" i="2"/>
  <c r="O2006" i="2"/>
  <c r="N2006" i="2"/>
  <c r="M2006" i="2"/>
  <c r="AB2006" i="2" s="1"/>
  <c r="L2006" i="2"/>
  <c r="K2006" i="2"/>
  <c r="J2006" i="2"/>
  <c r="I2006" i="2"/>
  <c r="Y2005" i="2"/>
  <c r="X2005" i="2"/>
  <c r="W2005" i="2"/>
  <c r="V2005" i="2"/>
  <c r="U2005" i="2"/>
  <c r="T2005" i="2"/>
  <c r="S2005" i="2"/>
  <c r="R2005" i="2"/>
  <c r="Q2005" i="2"/>
  <c r="P2005" i="2"/>
  <c r="O2005" i="2"/>
  <c r="N2005" i="2"/>
  <c r="M2005" i="2"/>
  <c r="L2005" i="2"/>
  <c r="K2005" i="2"/>
  <c r="J2005" i="2"/>
  <c r="I2005" i="2"/>
  <c r="Y2004" i="2"/>
  <c r="X2004" i="2"/>
  <c r="W2004" i="2"/>
  <c r="V2004" i="2"/>
  <c r="U2004" i="2"/>
  <c r="T2004" i="2"/>
  <c r="S2004" i="2"/>
  <c r="R2004" i="2"/>
  <c r="Q2004" i="2"/>
  <c r="P2004" i="2"/>
  <c r="O2004" i="2"/>
  <c r="N2004" i="2"/>
  <c r="M2004" i="2"/>
  <c r="L2004" i="2"/>
  <c r="K2004" i="2"/>
  <c r="AM2004" i="2" s="1"/>
  <c r="J2004" i="2"/>
  <c r="I2004" i="2"/>
  <c r="Y2003" i="2"/>
  <c r="X2003" i="2"/>
  <c r="W2003" i="2"/>
  <c r="AL2003" i="2" s="1"/>
  <c r="V2003" i="2"/>
  <c r="U2003" i="2"/>
  <c r="T2003" i="2"/>
  <c r="S2003" i="2"/>
  <c r="R2003" i="2"/>
  <c r="Q2003" i="2"/>
  <c r="P2003" i="2"/>
  <c r="O2003" i="2"/>
  <c r="N2003" i="2"/>
  <c r="AC2003" i="2" s="1"/>
  <c r="M2003" i="2"/>
  <c r="L2003" i="2"/>
  <c r="K2003" i="2"/>
  <c r="J2003" i="2"/>
  <c r="I2003" i="2"/>
  <c r="Y2002" i="2"/>
  <c r="X2002" i="2"/>
  <c r="W2002" i="2"/>
  <c r="V2002" i="2"/>
  <c r="U2002" i="2"/>
  <c r="T2002" i="2"/>
  <c r="S2002" i="2"/>
  <c r="R2002" i="2"/>
  <c r="Q2002" i="2"/>
  <c r="P2002" i="2"/>
  <c r="O2002" i="2"/>
  <c r="N2002" i="2"/>
  <c r="M2002" i="2"/>
  <c r="L2002" i="2"/>
  <c r="K2002" i="2"/>
  <c r="J2002" i="2"/>
  <c r="I2002" i="2"/>
  <c r="Y2001" i="2"/>
  <c r="X2001" i="2"/>
  <c r="W2001" i="2"/>
  <c r="V2001" i="2"/>
  <c r="U2001" i="2"/>
  <c r="T2001" i="2"/>
  <c r="S2001" i="2"/>
  <c r="R2001" i="2"/>
  <c r="Q2001" i="2"/>
  <c r="P2001" i="2"/>
  <c r="O2001" i="2"/>
  <c r="N2001" i="2"/>
  <c r="M2001" i="2"/>
  <c r="L2001" i="2"/>
  <c r="AA2001" i="2" s="1"/>
  <c r="K2001" i="2"/>
  <c r="J2001" i="2"/>
  <c r="I2001" i="2"/>
  <c r="Y2000" i="2"/>
  <c r="X2000" i="2"/>
  <c r="W2000" i="2"/>
  <c r="V2000" i="2"/>
  <c r="U2000" i="2"/>
  <c r="T2000" i="2"/>
  <c r="S2000" i="2"/>
  <c r="R2000" i="2"/>
  <c r="Q2000" i="2"/>
  <c r="P2000" i="2"/>
  <c r="O2000" i="2"/>
  <c r="N2000" i="2"/>
  <c r="M2000" i="2"/>
  <c r="L2000" i="2"/>
  <c r="K2000" i="2"/>
  <c r="J2000" i="2"/>
  <c r="I2000" i="2"/>
  <c r="Y1999" i="2"/>
  <c r="X1999" i="2"/>
  <c r="W1999" i="2"/>
  <c r="AL1999" i="2" s="1"/>
  <c r="V1999" i="2"/>
  <c r="U1999" i="2"/>
  <c r="T1999" i="2"/>
  <c r="S1999" i="2"/>
  <c r="R1999" i="2"/>
  <c r="Q1999" i="2"/>
  <c r="P1999" i="2"/>
  <c r="O1999" i="2"/>
  <c r="AD1999" i="2" s="1"/>
  <c r="N1999" i="2"/>
  <c r="M1999" i="2"/>
  <c r="L1999" i="2"/>
  <c r="K1999" i="2"/>
  <c r="J1999" i="2"/>
  <c r="I1999" i="2"/>
  <c r="Y1998" i="2"/>
  <c r="X1998" i="2"/>
  <c r="W1998" i="2"/>
  <c r="V1998" i="2"/>
  <c r="U1998" i="2"/>
  <c r="AQ1998" i="2" s="1"/>
  <c r="T1998" i="2"/>
  <c r="S1998" i="2"/>
  <c r="R1998" i="2"/>
  <c r="Q1998" i="2"/>
  <c r="P1998" i="2"/>
  <c r="O1998" i="2"/>
  <c r="N1998" i="2"/>
  <c r="M1998" i="2"/>
  <c r="AB1998" i="2" s="1"/>
  <c r="L1998" i="2"/>
  <c r="K1998" i="2"/>
  <c r="J1998" i="2"/>
  <c r="I1998" i="2"/>
  <c r="Y1997" i="2"/>
  <c r="X1997" i="2"/>
  <c r="W1997" i="2"/>
  <c r="V1997" i="2"/>
  <c r="U1997" i="2"/>
  <c r="T1997" i="2"/>
  <c r="S1997" i="2"/>
  <c r="R1997" i="2"/>
  <c r="Q1997" i="2"/>
  <c r="P1997" i="2"/>
  <c r="O1997" i="2"/>
  <c r="N1997" i="2"/>
  <c r="M1997" i="2"/>
  <c r="L1997" i="2"/>
  <c r="K1997" i="2"/>
  <c r="J1997" i="2"/>
  <c r="I1997" i="2"/>
  <c r="Y1996" i="2"/>
  <c r="X1996" i="2"/>
  <c r="W1996" i="2"/>
  <c r="V1996" i="2"/>
  <c r="U1996" i="2"/>
  <c r="T1996" i="2"/>
  <c r="S1996" i="2"/>
  <c r="R1996" i="2"/>
  <c r="Q1996" i="2"/>
  <c r="P1996" i="2"/>
  <c r="O1996" i="2"/>
  <c r="N1996" i="2"/>
  <c r="M1996" i="2"/>
  <c r="L1996" i="2"/>
  <c r="K1996" i="2"/>
  <c r="AM1996" i="2" s="1"/>
  <c r="J1996" i="2"/>
  <c r="I1996" i="2"/>
  <c r="Y1995" i="2"/>
  <c r="X1995" i="2"/>
  <c r="W1995" i="2"/>
  <c r="AL1995" i="2" s="1"/>
  <c r="V1995" i="2"/>
  <c r="U1995" i="2"/>
  <c r="T1995" i="2"/>
  <c r="S1995" i="2"/>
  <c r="R1995" i="2"/>
  <c r="Q1995" i="2"/>
  <c r="P1995" i="2"/>
  <c r="O1995" i="2"/>
  <c r="N1995" i="2"/>
  <c r="AC1995" i="2" s="1"/>
  <c r="M1995" i="2"/>
  <c r="L1995" i="2"/>
  <c r="K1995" i="2"/>
  <c r="J1995" i="2"/>
  <c r="I1995" i="2"/>
  <c r="Y1994" i="2"/>
  <c r="X1994" i="2"/>
  <c r="W1994" i="2"/>
  <c r="V1994" i="2"/>
  <c r="U1994" i="2"/>
  <c r="T1994" i="2"/>
  <c r="S1994" i="2"/>
  <c r="R1994" i="2"/>
  <c r="Q1994" i="2"/>
  <c r="P1994" i="2"/>
  <c r="O1994" i="2"/>
  <c r="N1994" i="2"/>
  <c r="M1994" i="2"/>
  <c r="L1994" i="2"/>
  <c r="K1994" i="2"/>
  <c r="J1994" i="2"/>
  <c r="I1994" i="2"/>
  <c r="Y1993" i="2"/>
  <c r="X1993" i="2"/>
  <c r="W1993" i="2"/>
  <c r="V1993" i="2"/>
  <c r="U1993" i="2"/>
  <c r="T1993" i="2"/>
  <c r="S1993" i="2"/>
  <c r="R1993" i="2"/>
  <c r="Q1993" i="2"/>
  <c r="P1993" i="2"/>
  <c r="O1993" i="2"/>
  <c r="N1993" i="2"/>
  <c r="M1993" i="2"/>
  <c r="L1993" i="2"/>
  <c r="AA1993" i="2" s="1"/>
  <c r="K1993" i="2"/>
  <c r="J1993" i="2"/>
  <c r="I1993" i="2"/>
  <c r="Y1992" i="2"/>
  <c r="X1992" i="2"/>
  <c r="W1992" i="2"/>
  <c r="V1992" i="2"/>
  <c r="U1992" i="2"/>
  <c r="T1992" i="2"/>
  <c r="S1992" i="2"/>
  <c r="R1992" i="2"/>
  <c r="Q1992" i="2"/>
  <c r="P1992" i="2"/>
  <c r="O1992" i="2"/>
  <c r="N1992" i="2"/>
  <c r="M1992" i="2"/>
  <c r="L1992" i="2"/>
  <c r="K1992" i="2"/>
  <c r="J1992" i="2"/>
  <c r="I1992" i="2"/>
  <c r="Y1991" i="2"/>
  <c r="X1991" i="2"/>
  <c r="W1991" i="2"/>
  <c r="AL1991" i="2" s="1"/>
  <c r="V1991" i="2"/>
  <c r="U1991" i="2"/>
  <c r="T1991" i="2"/>
  <c r="S1991" i="2"/>
  <c r="R1991" i="2"/>
  <c r="Q1991" i="2"/>
  <c r="P1991" i="2"/>
  <c r="O1991" i="2"/>
  <c r="AD1991" i="2" s="1"/>
  <c r="N1991" i="2"/>
  <c r="M1991" i="2"/>
  <c r="L1991" i="2"/>
  <c r="K1991" i="2"/>
  <c r="J1991" i="2"/>
  <c r="I1991" i="2"/>
  <c r="Y1990" i="2"/>
  <c r="X1990" i="2"/>
  <c r="W1990" i="2"/>
  <c r="V1990" i="2"/>
  <c r="U1990" i="2"/>
  <c r="AQ1990" i="2" s="1"/>
  <c r="T1990" i="2"/>
  <c r="S1990" i="2"/>
  <c r="R1990" i="2"/>
  <c r="Q1990" i="2"/>
  <c r="P1990" i="2"/>
  <c r="O1990" i="2"/>
  <c r="N1990" i="2"/>
  <c r="M1990" i="2"/>
  <c r="AB1990" i="2" s="1"/>
  <c r="L1990" i="2"/>
  <c r="K1990" i="2"/>
  <c r="J1990" i="2"/>
  <c r="I1990" i="2"/>
  <c r="Y1989" i="2"/>
  <c r="X1989" i="2"/>
  <c r="W1989" i="2"/>
  <c r="V1989" i="2"/>
  <c r="U1989" i="2"/>
  <c r="T1989" i="2"/>
  <c r="S1989" i="2"/>
  <c r="R1989" i="2"/>
  <c r="Q1989" i="2"/>
  <c r="P1989" i="2"/>
  <c r="O1989" i="2"/>
  <c r="N1989" i="2"/>
  <c r="M1989" i="2"/>
  <c r="L1989" i="2"/>
  <c r="K1989" i="2"/>
  <c r="J1989" i="2"/>
  <c r="I1989" i="2"/>
  <c r="Y1988" i="2"/>
  <c r="X1988" i="2"/>
  <c r="W1988" i="2"/>
  <c r="V1988" i="2"/>
  <c r="U1988" i="2"/>
  <c r="T1988" i="2"/>
  <c r="S1988" i="2"/>
  <c r="R1988" i="2"/>
  <c r="Q1988" i="2"/>
  <c r="P1988" i="2"/>
  <c r="O1988" i="2"/>
  <c r="N1988" i="2"/>
  <c r="M1988" i="2"/>
  <c r="L1988" i="2"/>
  <c r="K1988" i="2"/>
  <c r="AN1988" i="2" s="1"/>
  <c r="J1988" i="2"/>
  <c r="I1988" i="2"/>
  <c r="Y1987" i="2"/>
  <c r="X1987" i="2"/>
  <c r="W1987" i="2"/>
  <c r="V1987" i="2"/>
  <c r="U1987" i="2"/>
  <c r="T1987" i="2"/>
  <c r="S1987" i="2"/>
  <c r="R1987" i="2"/>
  <c r="Q1987" i="2"/>
  <c r="P1987" i="2"/>
  <c r="O1987" i="2"/>
  <c r="N1987" i="2"/>
  <c r="M1987" i="2"/>
  <c r="L1987" i="2"/>
  <c r="K1987" i="2"/>
  <c r="J1987" i="2"/>
  <c r="I1987" i="2"/>
  <c r="Y1986" i="2"/>
  <c r="X1986" i="2"/>
  <c r="W1986" i="2"/>
  <c r="V1986" i="2"/>
  <c r="U1986" i="2"/>
  <c r="T1986" i="2"/>
  <c r="S1986" i="2"/>
  <c r="R1986" i="2"/>
  <c r="Q1986" i="2"/>
  <c r="AP1986" i="2" s="1"/>
  <c r="P1986" i="2"/>
  <c r="O1986" i="2"/>
  <c r="N1986" i="2"/>
  <c r="M1986" i="2"/>
  <c r="AL1986" i="2" s="1"/>
  <c r="L1986" i="2"/>
  <c r="K1986" i="2"/>
  <c r="J1986" i="2"/>
  <c r="I1986" i="2"/>
  <c r="Y1985" i="2"/>
  <c r="X1985" i="2"/>
  <c r="W1985" i="2"/>
  <c r="V1985" i="2"/>
  <c r="U1985" i="2"/>
  <c r="T1985" i="2"/>
  <c r="S1985" i="2"/>
  <c r="R1985" i="2"/>
  <c r="Q1985" i="2"/>
  <c r="P1985" i="2"/>
  <c r="O1985" i="2"/>
  <c r="N1985" i="2"/>
  <c r="M1985" i="2"/>
  <c r="L1985" i="2"/>
  <c r="K1985" i="2"/>
  <c r="J1985" i="2"/>
  <c r="I1985" i="2"/>
  <c r="Y1984" i="2"/>
  <c r="X1984" i="2"/>
  <c r="W1984" i="2"/>
  <c r="AQ1984" i="2" s="1"/>
  <c r="V1984" i="2"/>
  <c r="U1984" i="2"/>
  <c r="T1984" i="2"/>
  <c r="S1984" i="2"/>
  <c r="R1984" i="2"/>
  <c r="Q1984" i="2"/>
  <c r="P1984" i="2"/>
  <c r="O1984" i="2"/>
  <c r="N1984" i="2"/>
  <c r="M1984" i="2"/>
  <c r="L1984" i="2"/>
  <c r="K1984" i="2"/>
  <c r="AN1984" i="2" s="1"/>
  <c r="J1984" i="2"/>
  <c r="I1984" i="2"/>
  <c r="Y1983" i="2"/>
  <c r="X1983" i="2"/>
  <c r="W1983" i="2"/>
  <c r="V1983" i="2"/>
  <c r="U1983" i="2"/>
  <c r="T1983" i="2"/>
  <c r="S1983" i="2"/>
  <c r="R1983" i="2"/>
  <c r="Q1983" i="2"/>
  <c r="P1983" i="2"/>
  <c r="O1983" i="2"/>
  <c r="N1983" i="2"/>
  <c r="M1983" i="2"/>
  <c r="L1983" i="2"/>
  <c r="K1983" i="2"/>
  <c r="J1983" i="2"/>
  <c r="I1983" i="2"/>
  <c r="Y1982" i="2"/>
  <c r="X1982" i="2"/>
  <c r="W1982" i="2"/>
  <c r="V1982" i="2"/>
  <c r="U1982" i="2"/>
  <c r="T1982" i="2"/>
  <c r="S1982" i="2"/>
  <c r="R1982" i="2"/>
  <c r="Q1982" i="2"/>
  <c r="AP1982" i="2" s="1"/>
  <c r="P1982" i="2"/>
  <c r="O1982" i="2"/>
  <c r="N1982" i="2"/>
  <c r="M1982" i="2"/>
  <c r="AL1982" i="2" s="1"/>
  <c r="L1982" i="2"/>
  <c r="K1982" i="2"/>
  <c r="J1982" i="2"/>
  <c r="I1982" i="2"/>
  <c r="Y1981" i="2"/>
  <c r="X1981" i="2"/>
  <c r="W1981" i="2"/>
  <c r="V1981" i="2"/>
  <c r="U1981" i="2"/>
  <c r="T1981" i="2"/>
  <c r="S1981" i="2"/>
  <c r="R1981" i="2"/>
  <c r="Q1981" i="2"/>
  <c r="P1981" i="2"/>
  <c r="O1981" i="2"/>
  <c r="N1981" i="2"/>
  <c r="M1981" i="2"/>
  <c r="L1981" i="2"/>
  <c r="K1981" i="2"/>
  <c r="J1981" i="2"/>
  <c r="I1981" i="2"/>
  <c r="Y1980" i="2"/>
  <c r="X1980" i="2"/>
  <c r="W1980" i="2"/>
  <c r="AQ1980" i="2" s="1"/>
  <c r="V1980" i="2"/>
  <c r="U1980" i="2"/>
  <c r="T1980" i="2"/>
  <c r="S1980" i="2"/>
  <c r="R1980" i="2"/>
  <c r="Q1980" i="2"/>
  <c r="P1980" i="2"/>
  <c r="O1980" i="2"/>
  <c r="N1980" i="2"/>
  <c r="M1980" i="2"/>
  <c r="L1980" i="2"/>
  <c r="K1980" i="2"/>
  <c r="AN1980" i="2" s="1"/>
  <c r="J1980" i="2"/>
  <c r="I1980" i="2"/>
  <c r="Y1979" i="2"/>
  <c r="X1979" i="2"/>
  <c r="W1979" i="2"/>
  <c r="V1979" i="2"/>
  <c r="U1979" i="2"/>
  <c r="T1979" i="2"/>
  <c r="S1979" i="2"/>
  <c r="R1979" i="2"/>
  <c r="Q1979" i="2"/>
  <c r="P1979" i="2"/>
  <c r="O1979" i="2"/>
  <c r="N1979" i="2"/>
  <c r="M1979" i="2"/>
  <c r="L1979" i="2"/>
  <c r="K1979" i="2"/>
  <c r="J1979" i="2"/>
  <c r="I1979" i="2"/>
  <c r="Y1978" i="2"/>
  <c r="X1978" i="2"/>
  <c r="W1978" i="2"/>
  <c r="V1978" i="2"/>
  <c r="U1978" i="2"/>
  <c r="T1978" i="2"/>
  <c r="S1978" i="2"/>
  <c r="R1978" i="2"/>
  <c r="Q1978" i="2"/>
  <c r="AP1978" i="2" s="1"/>
  <c r="P1978" i="2"/>
  <c r="O1978" i="2"/>
  <c r="N1978" i="2"/>
  <c r="M1978" i="2"/>
  <c r="AL1978" i="2" s="1"/>
  <c r="L1978" i="2"/>
  <c r="K1978" i="2"/>
  <c r="J1978" i="2"/>
  <c r="I1978" i="2"/>
  <c r="Y1977" i="2"/>
  <c r="X1977" i="2"/>
  <c r="W1977" i="2"/>
  <c r="V1977" i="2"/>
  <c r="U1977" i="2"/>
  <c r="T1977" i="2"/>
  <c r="S1977" i="2"/>
  <c r="R1977" i="2"/>
  <c r="Q1977" i="2"/>
  <c r="P1977" i="2"/>
  <c r="O1977" i="2"/>
  <c r="N1977" i="2"/>
  <c r="M1977" i="2"/>
  <c r="L1977" i="2"/>
  <c r="K1977" i="2"/>
  <c r="J1977" i="2"/>
  <c r="I1977" i="2"/>
  <c r="Y1976" i="2"/>
  <c r="X1976" i="2"/>
  <c r="W1976" i="2"/>
  <c r="AQ1976" i="2" s="1"/>
  <c r="V1976" i="2"/>
  <c r="U1976" i="2"/>
  <c r="T1976" i="2"/>
  <c r="S1976" i="2"/>
  <c r="R1976" i="2"/>
  <c r="Q1976" i="2"/>
  <c r="P1976" i="2"/>
  <c r="O1976" i="2"/>
  <c r="N1976" i="2"/>
  <c r="M1976" i="2"/>
  <c r="L1976" i="2"/>
  <c r="K1976" i="2"/>
  <c r="AN1976" i="2" s="1"/>
  <c r="J1976" i="2"/>
  <c r="I1976" i="2"/>
  <c r="Y1975" i="2"/>
  <c r="X1975" i="2"/>
  <c r="W1975" i="2"/>
  <c r="V1975" i="2"/>
  <c r="U1975" i="2"/>
  <c r="T1975" i="2"/>
  <c r="S1975" i="2"/>
  <c r="R1975" i="2"/>
  <c r="Q1975" i="2"/>
  <c r="P1975" i="2"/>
  <c r="O1975" i="2"/>
  <c r="N1975" i="2"/>
  <c r="M1975" i="2"/>
  <c r="L1975" i="2"/>
  <c r="K1975" i="2"/>
  <c r="J1975" i="2"/>
  <c r="I1975" i="2"/>
  <c r="Y1974" i="2"/>
  <c r="X1974" i="2"/>
  <c r="W1974" i="2"/>
  <c r="V1974" i="2"/>
  <c r="U1974" i="2"/>
  <c r="T1974" i="2"/>
  <c r="S1974" i="2"/>
  <c r="R1974" i="2"/>
  <c r="Q1974" i="2"/>
  <c r="AP1974" i="2" s="1"/>
  <c r="P1974" i="2"/>
  <c r="O1974" i="2"/>
  <c r="N1974" i="2"/>
  <c r="M1974" i="2"/>
  <c r="AL1974" i="2" s="1"/>
  <c r="L1974" i="2"/>
  <c r="K1974" i="2"/>
  <c r="J1974" i="2"/>
  <c r="I1974" i="2"/>
  <c r="Y1973" i="2"/>
  <c r="X1973" i="2"/>
  <c r="W1973" i="2"/>
  <c r="V1973" i="2"/>
  <c r="U1973" i="2"/>
  <c r="T1973" i="2"/>
  <c r="S1973" i="2"/>
  <c r="R1973" i="2"/>
  <c r="Q1973" i="2"/>
  <c r="P1973" i="2"/>
  <c r="O1973" i="2"/>
  <c r="N1973" i="2"/>
  <c r="M1973" i="2"/>
  <c r="L1973" i="2"/>
  <c r="K1973" i="2"/>
  <c r="J1973" i="2"/>
  <c r="I1973" i="2"/>
  <c r="Y1972" i="2"/>
  <c r="X1972" i="2"/>
  <c r="W1972" i="2"/>
  <c r="AQ1972" i="2" s="1"/>
  <c r="V1972" i="2"/>
  <c r="U1972" i="2"/>
  <c r="T1972" i="2"/>
  <c r="S1972" i="2"/>
  <c r="R1972" i="2"/>
  <c r="Q1972" i="2"/>
  <c r="P1972" i="2"/>
  <c r="O1972" i="2"/>
  <c r="N1972" i="2"/>
  <c r="M1972" i="2"/>
  <c r="L1972" i="2"/>
  <c r="K1972" i="2"/>
  <c r="AN1972" i="2" s="1"/>
  <c r="J1972" i="2"/>
  <c r="I1972" i="2"/>
  <c r="Y1971" i="2"/>
  <c r="X1971" i="2"/>
  <c r="W1971" i="2"/>
  <c r="V1971" i="2"/>
  <c r="U1971" i="2"/>
  <c r="T1971" i="2"/>
  <c r="S1971" i="2"/>
  <c r="R1971" i="2"/>
  <c r="Q1971" i="2"/>
  <c r="P1971" i="2"/>
  <c r="O1971" i="2"/>
  <c r="N1971" i="2"/>
  <c r="M1971" i="2"/>
  <c r="L1971" i="2"/>
  <c r="K1971" i="2"/>
  <c r="J1971" i="2"/>
  <c r="I1971" i="2"/>
  <c r="Y1970" i="2"/>
  <c r="X1970" i="2"/>
  <c r="W1970" i="2"/>
  <c r="V1970" i="2"/>
  <c r="U1970" i="2"/>
  <c r="T1970" i="2"/>
  <c r="S1970" i="2"/>
  <c r="R1970" i="2"/>
  <c r="Q1970" i="2"/>
  <c r="AP1970" i="2" s="1"/>
  <c r="P1970" i="2"/>
  <c r="O1970" i="2"/>
  <c r="N1970" i="2"/>
  <c r="M1970" i="2"/>
  <c r="AL1970" i="2" s="1"/>
  <c r="L1970" i="2"/>
  <c r="K1970" i="2"/>
  <c r="J1970" i="2"/>
  <c r="I1970" i="2"/>
  <c r="Y1969" i="2"/>
  <c r="X1969" i="2"/>
  <c r="W1969" i="2"/>
  <c r="V1969" i="2"/>
  <c r="U1969" i="2"/>
  <c r="T1969" i="2"/>
  <c r="S1969" i="2"/>
  <c r="R1969" i="2"/>
  <c r="Q1969" i="2"/>
  <c r="P1969" i="2"/>
  <c r="O1969" i="2"/>
  <c r="N1969" i="2"/>
  <c r="M1969" i="2"/>
  <c r="L1969" i="2"/>
  <c r="K1969" i="2"/>
  <c r="J1969" i="2"/>
  <c r="I1969" i="2"/>
  <c r="Y1968" i="2"/>
  <c r="X1968" i="2"/>
  <c r="W1968" i="2"/>
  <c r="AQ1968" i="2" s="1"/>
  <c r="V1968" i="2"/>
  <c r="U1968" i="2"/>
  <c r="T1968" i="2"/>
  <c r="S1968" i="2"/>
  <c r="R1968" i="2"/>
  <c r="Q1968" i="2"/>
  <c r="P1968" i="2"/>
  <c r="O1968" i="2"/>
  <c r="N1968" i="2"/>
  <c r="M1968" i="2"/>
  <c r="L1968" i="2"/>
  <c r="K1968" i="2"/>
  <c r="AN1968" i="2" s="1"/>
  <c r="J1968" i="2"/>
  <c r="I1968" i="2"/>
  <c r="Y1967" i="2"/>
  <c r="X1967" i="2"/>
  <c r="W1967" i="2"/>
  <c r="V1967" i="2"/>
  <c r="U1967" i="2"/>
  <c r="T1967" i="2"/>
  <c r="S1967" i="2"/>
  <c r="R1967" i="2"/>
  <c r="Q1967" i="2"/>
  <c r="P1967" i="2"/>
  <c r="O1967" i="2"/>
  <c r="N1967" i="2"/>
  <c r="M1967" i="2"/>
  <c r="L1967" i="2"/>
  <c r="K1967" i="2"/>
  <c r="J1967" i="2"/>
  <c r="I1967" i="2"/>
  <c r="Y1966" i="2"/>
  <c r="X1966" i="2"/>
  <c r="W1966" i="2"/>
  <c r="V1966" i="2"/>
  <c r="U1966" i="2"/>
  <c r="T1966" i="2"/>
  <c r="S1966" i="2"/>
  <c r="R1966" i="2"/>
  <c r="Q1966" i="2"/>
  <c r="AP1966" i="2" s="1"/>
  <c r="P1966" i="2"/>
  <c r="O1966" i="2"/>
  <c r="N1966" i="2"/>
  <c r="M1966" i="2"/>
  <c r="AL1966" i="2" s="1"/>
  <c r="L1966" i="2"/>
  <c r="K1966" i="2"/>
  <c r="J1966" i="2"/>
  <c r="I1966" i="2"/>
  <c r="Y1965" i="2"/>
  <c r="X1965" i="2"/>
  <c r="W1965" i="2"/>
  <c r="V1965" i="2"/>
  <c r="U1965" i="2"/>
  <c r="T1965" i="2"/>
  <c r="S1965" i="2"/>
  <c r="R1965" i="2"/>
  <c r="Q1965" i="2"/>
  <c r="P1965" i="2"/>
  <c r="O1965" i="2"/>
  <c r="N1965" i="2"/>
  <c r="M1965" i="2"/>
  <c r="L1965" i="2"/>
  <c r="K1965" i="2"/>
  <c r="J1965" i="2"/>
  <c r="I1965" i="2"/>
  <c r="Y1964" i="2"/>
  <c r="X1964" i="2"/>
  <c r="W1964" i="2"/>
  <c r="AQ1964" i="2" s="1"/>
  <c r="V1964" i="2"/>
  <c r="U1964" i="2"/>
  <c r="T1964" i="2"/>
  <c r="S1964" i="2"/>
  <c r="R1964" i="2"/>
  <c r="Q1964" i="2"/>
  <c r="P1964" i="2"/>
  <c r="O1964" i="2"/>
  <c r="N1964" i="2"/>
  <c r="M1964" i="2"/>
  <c r="L1964" i="2"/>
  <c r="K1964" i="2"/>
  <c r="AN1964" i="2" s="1"/>
  <c r="J1964" i="2"/>
  <c r="I1964" i="2"/>
  <c r="Y1963" i="2"/>
  <c r="X1963" i="2"/>
  <c r="W1963" i="2"/>
  <c r="V1963" i="2"/>
  <c r="U1963" i="2"/>
  <c r="T1963" i="2"/>
  <c r="S1963" i="2"/>
  <c r="R1963" i="2"/>
  <c r="Q1963" i="2"/>
  <c r="P1963" i="2"/>
  <c r="O1963" i="2"/>
  <c r="N1963" i="2"/>
  <c r="M1963" i="2"/>
  <c r="L1963" i="2"/>
  <c r="K1963" i="2"/>
  <c r="J1963" i="2"/>
  <c r="I1963" i="2"/>
  <c r="Y1962" i="2"/>
  <c r="X1962" i="2"/>
  <c r="W1962" i="2"/>
  <c r="V1962" i="2"/>
  <c r="U1962" i="2"/>
  <c r="T1962" i="2"/>
  <c r="S1962" i="2"/>
  <c r="R1962" i="2"/>
  <c r="Q1962" i="2"/>
  <c r="AP1962" i="2" s="1"/>
  <c r="P1962" i="2"/>
  <c r="O1962" i="2"/>
  <c r="N1962" i="2"/>
  <c r="M1962" i="2"/>
  <c r="AL1962" i="2" s="1"/>
  <c r="L1962" i="2"/>
  <c r="K1962" i="2"/>
  <c r="J1962" i="2"/>
  <c r="I1962" i="2"/>
  <c r="Y1961" i="2"/>
  <c r="X1961" i="2"/>
  <c r="W1961" i="2"/>
  <c r="V1961" i="2"/>
  <c r="U1961" i="2"/>
  <c r="T1961" i="2"/>
  <c r="S1961" i="2"/>
  <c r="R1961" i="2"/>
  <c r="Q1961" i="2"/>
  <c r="P1961" i="2"/>
  <c r="O1961" i="2"/>
  <c r="N1961" i="2"/>
  <c r="M1961" i="2"/>
  <c r="L1961" i="2"/>
  <c r="K1961" i="2"/>
  <c r="J1961" i="2"/>
  <c r="I1961" i="2"/>
  <c r="Y1960" i="2"/>
  <c r="X1960" i="2"/>
  <c r="W1960" i="2"/>
  <c r="AQ1960" i="2" s="1"/>
  <c r="V1960" i="2"/>
  <c r="U1960" i="2"/>
  <c r="T1960" i="2"/>
  <c r="S1960" i="2"/>
  <c r="R1960" i="2"/>
  <c r="Q1960" i="2"/>
  <c r="P1960" i="2"/>
  <c r="O1960" i="2"/>
  <c r="N1960" i="2"/>
  <c r="M1960" i="2"/>
  <c r="L1960" i="2"/>
  <c r="K1960" i="2"/>
  <c r="AN1960" i="2" s="1"/>
  <c r="J1960" i="2"/>
  <c r="I1960" i="2"/>
  <c r="Y1959" i="2"/>
  <c r="X1959" i="2"/>
  <c r="W1959" i="2"/>
  <c r="V1959" i="2"/>
  <c r="U1959" i="2"/>
  <c r="T1959" i="2"/>
  <c r="S1959" i="2"/>
  <c r="R1959" i="2"/>
  <c r="Q1959" i="2"/>
  <c r="P1959" i="2"/>
  <c r="O1959" i="2"/>
  <c r="N1959" i="2"/>
  <c r="M1959" i="2"/>
  <c r="L1959" i="2"/>
  <c r="K1959" i="2"/>
  <c r="J1959" i="2"/>
  <c r="I1959" i="2"/>
  <c r="Y1958" i="2"/>
  <c r="X1958" i="2"/>
  <c r="W1958" i="2"/>
  <c r="V1958" i="2"/>
  <c r="U1958" i="2"/>
  <c r="T1958" i="2"/>
  <c r="S1958" i="2"/>
  <c r="R1958" i="2"/>
  <c r="Q1958" i="2"/>
  <c r="AP1958" i="2" s="1"/>
  <c r="P1958" i="2"/>
  <c r="O1958" i="2"/>
  <c r="N1958" i="2"/>
  <c r="M1958" i="2"/>
  <c r="AL1958" i="2" s="1"/>
  <c r="L1958" i="2"/>
  <c r="K1958" i="2"/>
  <c r="J1958" i="2"/>
  <c r="I1958" i="2"/>
  <c r="Y1957" i="2"/>
  <c r="X1957" i="2"/>
  <c r="W1957" i="2"/>
  <c r="V1957" i="2"/>
  <c r="U1957" i="2"/>
  <c r="T1957" i="2"/>
  <c r="S1957" i="2"/>
  <c r="R1957" i="2"/>
  <c r="Q1957" i="2"/>
  <c r="P1957" i="2"/>
  <c r="O1957" i="2"/>
  <c r="N1957" i="2"/>
  <c r="M1957" i="2"/>
  <c r="L1957" i="2"/>
  <c r="K1957" i="2"/>
  <c r="J1957" i="2"/>
  <c r="I1957" i="2"/>
  <c r="Y1956" i="2"/>
  <c r="X1956" i="2"/>
  <c r="W1956" i="2"/>
  <c r="AQ1956" i="2" s="1"/>
  <c r="V1956" i="2"/>
  <c r="U1956" i="2"/>
  <c r="T1956" i="2"/>
  <c r="S1956" i="2"/>
  <c r="R1956" i="2"/>
  <c r="Q1956" i="2"/>
  <c r="P1956" i="2"/>
  <c r="O1956" i="2"/>
  <c r="N1956" i="2"/>
  <c r="M1956" i="2"/>
  <c r="L1956" i="2"/>
  <c r="K1956" i="2"/>
  <c r="AN1956" i="2" s="1"/>
  <c r="J1956" i="2"/>
  <c r="I1956" i="2"/>
  <c r="Y1955" i="2"/>
  <c r="X1955" i="2"/>
  <c r="W1955" i="2"/>
  <c r="V1955" i="2"/>
  <c r="U1955" i="2"/>
  <c r="T1955" i="2"/>
  <c r="S1955" i="2"/>
  <c r="R1955" i="2"/>
  <c r="Q1955" i="2"/>
  <c r="P1955" i="2"/>
  <c r="O1955" i="2"/>
  <c r="N1955" i="2"/>
  <c r="M1955" i="2"/>
  <c r="L1955" i="2"/>
  <c r="K1955" i="2"/>
  <c r="J1955" i="2"/>
  <c r="I1955" i="2"/>
  <c r="Y1954" i="2"/>
  <c r="X1954" i="2"/>
  <c r="W1954" i="2"/>
  <c r="V1954" i="2"/>
  <c r="U1954" i="2"/>
  <c r="T1954" i="2"/>
  <c r="S1954" i="2"/>
  <c r="R1954" i="2"/>
  <c r="Q1954" i="2"/>
  <c r="AP1954" i="2" s="1"/>
  <c r="P1954" i="2"/>
  <c r="O1954" i="2"/>
  <c r="N1954" i="2"/>
  <c r="M1954" i="2"/>
  <c r="AL1954" i="2" s="1"/>
  <c r="L1954" i="2"/>
  <c r="K1954" i="2"/>
  <c r="J1954" i="2"/>
  <c r="I1954" i="2"/>
  <c r="Y1953" i="2"/>
  <c r="X1953" i="2"/>
  <c r="W1953" i="2"/>
  <c r="V1953" i="2"/>
  <c r="U1953" i="2"/>
  <c r="T1953" i="2"/>
  <c r="S1953" i="2"/>
  <c r="R1953" i="2"/>
  <c r="Q1953" i="2"/>
  <c r="P1953" i="2"/>
  <c r="O1953" i="2"/>
  <c r="N1953" i="2"/>
  <c r="M1953" i="2"/>
  <c r="L1953" i="2"/>
  <c r="K1953" i="2"/>
  <c r="J1953" i="2"/>
  <c r="I1953" i="2"/>
  <c r="Y1952" i="2"/>
  <c r="X1952" i="2"/>
  <c r="W1952" i="2"/>
  <c r="AQ1952" i="2" s="1"/>
  <c r="V1952" i="2"/>
  <c r="U1952" i="2"/>
  <c r="T1952" i="2"/>
  <c r="S1952" i="2"/>
  <c r="R1952" i="2"/>
  <c r="Q1952" i="2"/>
  <c r="P1952" i="2"/>
  <c r="O1952" i="2"/>
  <c r="N1952" i="2"/>
  <c r="M1952" i="2"/>
  <c r="L1952" i="2"/>
  <c r="K1952" i="2"/>
  <c r="AN1952" i="2" s="1"/>
  <c r="J1952" i="2"/>
  <c r="I1952" i="2"/>
  <c r="Y1951" i="2"/>
  <c r="X1951" i="2"/>
  <c r="W1951" i="2"/>
  <c r="V1951" i="2"/>
  <c r="U1951" i="2"/>
  <c r="T1951" i="2"/>
  <c r="S1951" i="2"/>
  <c r="R1951" i="2"/>
  <c r="Q1951" i="2"/>
  <c r="P1951" i="2"/>
  <c r="O1951" i="2"/>
  <c r="N1951" i="2"/>
  <c r="M1951" i="2"/>
  <c r="L1951" i="2"/>
  <c r="K1951" i="2"/>
  <c r="J1951" i="2"/>
  <c r="I1951" i="2"/>
  <c r="Y1950" i="2"/>
  <c r="X1950" i="2"/>
  <c r="W1950" i="2"/>
  <c r="V1950" i="2"/>
  <c r="U1950" i="2"/>
  <c r="T1950" i="2"/>
  <c r="S1950" i="2"/>
  <c r="R1950" i="2"/>
  <c r="Q1950" i="2"/>
  <c r="AP1950" i="2" s="1"/>
  <c r="P1950" i="2"/>
  <c r="O1950" i="2"/>
  <c r="N1950" i="2"/>
  <c r="M1950" i="2"/>
  <c r="AL1950" i="2" s="1"/>
  <c r="L1950" i="2"/>
  <c r="K1950" i="2"/>
  <c r="J1950" i="2"/>
  <c r="I1950" i="2"/>
  <c r="Y1949" i="2"/>
  <c r="X1949" i="2"/>
  <c r="W1949" i="2"/>
  <c r="V1949" i="2"/>
  <c r="U1949" i="2"/>
  <c r="T1949" i="2"/>
  <c r="S1949" i="2"/>
  <c r="R1949" i="2"/>
  <c r="Q1949" i="2"/>
  <c r="P1949" i="2"/>
  <c r="O1949" i="2"/>
  <c r="N1949" i="2"/>
  <c r="M1949" i="2"/>
  <c r="L1949" i="2"/>
  <c r="K1949" i="2"/>
  <c r="J1949" i="2"/>
  <c r="I1949" i="2"/>
  <c r="Y1948" i="2"/>
  <c r="X1948" i="2"/>
  <c r="W1948" i="2"/>
  <c r="AQ1948" i="2" s="1"/>
  <c r="V1948" i="2"/>
  <c r="U1948" i="2"/>
  <c r="T1948" i="2"/>
  <c r="S1948" i="2"/>
  <c r="R1948" i="2"/>
  <c r="Q1948" i="2"/>
  <c r="P1948" i="2"/>
  <c r="O1948" i="2"/>
  <c r="N1948" i="2"/>
  <c r="M1948" i="2"/>
  <c r="L1948" i="2"/>
  <c r="K1948" i="2"/>
  <c r="AN1948" i="2" s="1"/>
  <c r="J1948" i="2"/>
  <c r="I1948" i="2"/>
  <c r="Y1947" i="2"/>
  <c r="X1947" i="2"/>
  <c r="W1947" i="2"/>
  <c r="V1947" i="2"/>
  <c r="U1947" i="2"/>
  <c r="T1947" i="2"/>
  <c r="S1947" i="2"/>
  <c r="R1947" i="2"/>
  <c r="Q1947" i="2"/>
  <c r="P1947" i="2"/>
  <c r="O1947" i="2"/>
  <c r="N1947" i="2"/>
  <c r="M1947" i="2"/>
  <c r="L1947" i="2"/>
  <c r="K1947" i="2"/>
  <c r="J1947" i="2"/>
  <c r="I1947" i="2"/>
  <c r="Y1946" i="2"/>
  <c r="X1946" i="2"/>
  <c r="W1946" i="2"/>
  <c r="V1946" i="2"/>
  <c r="U1946" i="2"/>
  <c r="T1946" i="2"/>
  <c r="S1946" i="2"/>
  <c r="R1946" i="2"/>
  <c r="Q1946" i="2"/>
  <c r="AP1946" i="2" s="1"/>
  <c r="P1946" i="2"/>
  <c r="O1946" i="2"/>
  <c r="N1946" i="2"/>
  <c r="M1946" i="2"/>
  <c r="AL1946" i="2" s="1"/>
  <c r="L1946" i="2"/>
  <c r="K1946" i="2"/>
  <c r="J1946" i="2"/>
  <c r="I1946" i="2"/>
  <c r="Y1945" i="2"/>
  <c r="X1945" i="2"/>
  <c r="W1945" i="2"/>
  <c r="V1945" i="2"/>
  <c r="U1945" i="2"/>
  <c r="T1945" i="2"/>
  <c r="S1945" i="2"/>
  <c r="R1945" i="2"/>
  <c r="Q1945" i="2"/>
  <c r="P1945" i="2"/>
  <c r="O1945" i="2"/>
  <c r="N1945" i="2"/>
  <c r="M1945" i="2"/>
  <c r="L1945" i="2"/>
  <c r="K1945" i="2"/>
  <c r="J1945" i="2"/>
  <c r="I1945" i="2"/>
  <c r="Y1944" i="2"/>
  <c r="X1944" i="2"/>
  <c r="W1944" i="2"/>
  <c r="AQ1944" i="2" s="1"/>
  <c r="V1944" i="2"/>
  <c r="U1944" i="2"/>
  <c r="T1944" i="2"/>
  <c r="S1944" i="2"/>
  <c r="R1944" i="2"/>
  <c r="Q1944" i="2"/>
  <c r="P1944" i="2"/>
  <c r="O1944" i="2"/>
  <c r="N1944" i="2"/>
  <c r="M1944" i="2"/>
  <c r="L1944" i="2"/>
  <c r="K1944" i="2"/>
  <c r="AN1944" i="2" s="1"/>
  <c r="J1944" i="2"/>
  <c r="I1944" i="2"/>
  <c r="Y1943" i="2"/>
  <c r="X1943" i="2"/>
  <c r="W1943" i="2"/>
  <c r="V1943" i="2"/>
  <c r="U1943" i="2"/>
  <c r="T1943" i="2"/>
  <c r="S1943" i="2"/>
  <c r="R1943" i="2"/>
  <c r="Q1943" i="2"/>
  <c r="P1943" i="2"/>
  <c r="O1943" i="2"/>
  <c r="N1943" i="2"/>
  <c r="M1943" i="2"/>
  <c r="L1943" i="2"/>
  <c r="K1943" i="2"/>
  <c r="J1943" i="2"/>
  <c r="I1943" i="2"/>
  <c r="Y1942" i="2"/>
  <c r="X1942" i="2"/>
  <c r="W1942" i="2"/>
  <c r="V1942" i="2"/>
  <c r="U1942" i="2"/>
  <c r="T1942" i="2"/>
  <c r="S1942" i="2"/>
  <c r="R1942" i="2"/>
  <c r="Q1942" i="2"/>
  <c r="AP1942" i="2" s="1"/>
  <c r="P1942" i="2"/>
  <c r="O1942" i="2"/>
  <c r="N1942" i="2"/>
  <c r="M1942" i="2"/>
  <c r="AL1942" i="2" s="1"/>
  <c r="L1942" i="2"/>
  <c r="K1942" i="2"/>
  <c r="J1942" i="2"/>
  <c r="I1942" i="2"/>
  <c r="Y1941" i="2"/>
  <c r="X1941" i="2"/>
  <c r="W1941" i="2"/>
  <c r="V1941" i="2"/>
  <c r="U1941" i="2"/>
  <c r="T1941" i="2"/>
  <c r="S1941" i="2"/>
  <c r="R1941" i="2"/>
  <c r="Q1941" i="2"/>
  <c r="P1941" i="2"/>
  <c r="O1941" i="2"/>
  <c r="N1941" i="2"/>
  <c r="M1941" i="2"/>
  <c r="L1941" i="2"/>
  <c r="K1941" i="2"/>
  <c r="J1941" i="2"/>
  <c r="I1941" i="2"/>
  <c r="Y1940" i="2"/>
  <c r="X1940" i="2"/>
  <c r="W1940" i="2"/>
  <c r="AQ1940" i="2" s="1"/>
  <c r="V1940" i="2"/>
  <c r="U1940" i="2"/>
  <c r="T1940" i="2"/>
  <c r="S1940" i="2"/>
  <c r="R1940" i="2"/>
  <c r="Q1940" i="2"/>
  <c r="P1940" i="2"/>
  <c r="O1940" i="2"/>
  <c r="N1940" i="2"/>
  <c r="M1940" i="2"/>
  <c r="L1940" i="2"/>
  <c r="K1940" i="2"/>
  <c r="AN1940" i="2" s="1"/>
  <c r="J1940" i="2"/>
  <c r="I1940" i="2"/>
  <c r="Y1939" i="2"/>
  <c r="X1939" i="2"/>
  <c r="W1939" i="2"/>
  <c r="V1939" i="2"/>
  <c r="U1939" i="2"/>
  <c r="T1939" i="2"/>
  <c r="S1939" i="2"/>
  <c r="R1939" i="2"/>
  <c r="Q1939" i="2"/>
  <c r="P1939" i="2"/>
  <c r="O1939" i="2"/>
  <c r="N1939" i="2"/>
  <c r="M1939" i="2"/>
  <c r="L1939" i="2"/>
  <c r="AA1939" i="2" s="1"/>
  <c r="K1939" i="2"/>
  <c r="J1939" i="2"/>
  <c r="I1939" i="2"/>
  <c r="Y1938" i="2"/>
  <c r="X1938" i="2"/>
  <c r="W1938" i="2"/>
  <c r="V1938" i="2"/>
  <c r="U1938" i="2"/>
  <c r="T1938" i="2"/>
  <c r="S1938" i="2"/>
  <c r="R1938" i="2"/>
  <c r="Q1938" i="2"/>
  <c r="AP1938" i="2" s="1"/>
  <c r="P1938" i="2"/>
  <c r="O1938" i="2"/>
  <c r="N1938" i="2"/>
  <c r="M1938" i="2"/>
  <c r="AO1938" i="2" s="1"/>
  <c r="L1938" i="2"/>
  <c r="K1938" i="2"/>
  <c r="J1938" i="2"/>
  <c r="I1938" i="2"/>
  <c r="Y1937" i="2"/>
  <c r="X1937" i="2"/>
  <c r="W1937" i="2"/>
  <c r="V1937" i="2"/>
  <c r="U1937" i="2"/>
  <c r="T1937" i="2"/>
  <c r="S1937" i="2"/>
  <c r="R1937" i="2"/>
  <c r="Q1937" i="2"/>
  <c r="P1937" i="2"/>
  <c r="O1937" i="2"/>
  <c r="N1937" i="2"/>
  <c r="AC1937" i="2" s="1"/>
  <c r="M1937" i="2"/>
  <c r="L1937" i="2"/>
  <c r="K1937" i="2"/>
  <c r="J1937" i="2"/>
  <c r="I1937" i="2"/>
  <c r="Y1936" i="2"/>
  <c r="X1936" i="2"/>
  <c r="W1936" i="2"/>
  <c r="AQ1936" i="2" s="1"/>
  <c r="V1936" i="2"/>
  <c r="U1936" i="2"/>
  <c r="T1936" i="2"/>
  <c r="S1936" i="2"/>
  <c r="R1936" i="2"/>
  <c r="Q1936" i="2"/>
  <c r="P1936" i="2"/>
  <c r="O1936" i="2"/>
  <c r="N1936" i="2"/>
  <c r="M1936" i="2"/>
  <c r="L1936" i="2"/>
  <c r="K1936" i="2"/>
  <c r="AN1936" i="2" s="1"/>
  <c r="J1936" i="2"/>
  <c r="I1936" i="2"/>
  <c r="Y1935" i="2"/>
  <c r="X1935" i="2"/>
  <c r="W1935" i="2"/>
  <c r="V1935" i="2"/>
  <c r="U1935" i="2"/>
  <c r="T1935" i="2"/>
  <c r="S1935" i="2"/>
  <c r="R1935" i="2"/>
  <c r="Q1935" i="2"/>
  <c r="P1935" i="2"/>
  <c r="O1935" i="2"/>
  <c r="N1935" i="2"/>
  <c r="M1935" i="2"/>
  <c r="L1935" i="2"/>
  <c r="AA1935" i="2" s="1"/>
  <c r="K1935" i="2"/>
  <c r="J1935" i="2"/>
  <c r="I1935" i="2"/>
  <c r="Y1934" i="2"/>
  <c r="X1934" i="2"/>
  <c r="W1934" i="2"/>
  <c r="V1934" i="2"/>
  <c r="U1934" i="2"/>
  <c r="T1934" i="2"/>
  <c r="S1934" i="2"/>
  <c r="R1934" i="2"/>
  <c r="Q1934" i="2"/>
  <c r="AP1934" i="2" s="1"/>
  <c r="P1934" i="2"/>
  <c r="O1934" i="2"/>
  <c r="N1934" i="2"/>
  <c r="M1934" i="2"/>
  <c r="AO1934" i="2" s="1"/>
  <c r="L1934" i="2"/>
  <c r="K1934" i="2"/>
  <c r="J1934" i="2"/>
  <c r="I1934" i="2"/>
  <c r="Y1933" i="2"/>
  <c r="X1933" i="2"/>
  <c r="W1933" i="2"/>
  <c r="V1933" i="2"/>
  <c r="U1933" i="2"/>
  <c r="T1933" i="2"/>
  <c r="S1933" i="2"/>
  <c r="R1933" i="2"/>
  <c r="Q1933" i="2"/>
  <c r="P1933" i="2"/>
  <c r="O1933" i="2"/>
  <c r="N1933" i="2"/>
  <c r="M1933" i="2"/>
  <c r="L1933" i="2"/>
  <c r="K1933" i="2"/>
  <c r="J1933" i="2"/>
  <c r="I1933" i="2"/>
  <c r="Y1932" i="2"/>
  <c r="X1932" i="2"/>
  <c r="W1932" i="2"/>
  <c r="AQ1932" i="2" s="1"/>
  <c r="V1932" i="2"/>
  <c r="U1932" i="2"/>
  <c r="T1932" i="2"/>
  <c r="S1932" i="2"/>
  <c r="R1932" i="2"/>
  <c r="Q1932" i="2"/>
  <c r="P1932" i="2"/>
  <c r="O1932" i="2"/>
  <c r="N1932" i="2"/>
  <c r="M1932" i="2"/>
  <c r="L1932" i="2"/>
  <c r="K1932" i="2"/>
  <c r="AN1932" i="2" s="1"/>
  <c r="J1932" i="2"/>
  <c r="I1932" i="2"/>
  <c r="Y1931" i="2"/>
  <c r="X1931" i="2"/>
  <c r="W1931" i="2"/>
  <c r="V1931" i="2"/>
  <c r="U1931" i="2"/>
  <c r="T1931" i="2"/>
  <c r="S1931" i="2"/>
  <c r="R1931" i="2"/>
  <c r="Q1931" i="2"/>
  <c r="P1931" i="2"/>
  <c r="O1931" i="2"/>
  <c r="N1931" i="2"/>
  <c r="M1931" i="2"/>
  <c r="L1931" i="2"/>
  <c r="AA1931" i="2" s="1"/>
  <c r="K1931" i="2"/>
  <c r="J1931" i="2"/>
  <c r="I1931" i="2"/>
  <c r="Y1930" i="2"/>
  <c r="X1930" i="2"/>
  <c r="W1930" i="2"/>
  <c r="V1930" i="2"/>
  <c r="U1930" i="2"/>
  <c r="T1930" i="2"/>
  <c r="S1930" i="2"/>
  <c r="R1930" i="2"/>
  <c r="Q1930" i="2"/>
  <c r="AP1930" i="2" s="1"/>
  <c r="P1930" i="2"/>
  <c r="O1930" i="2"/>
  <c r="N1930" i="2"/>
  <c r="M1930" i="2"/>
  <c r="AO1930" i="2" s="1"/>
  <c r="L1930" i="2"/>
  <c r="K1930" i="2"/>
  <c r="J1930" i="2"/>
  <c r="I1930" i="2"/>
  <c r="Y1929" i="2"/>
  <c r="X1929" i="2"/>
  <c r="W1929" i="2"/>
  <c r="V1929" i="2"/>
  <c r="U1929" i="2"/>
  <c r="T1929" i="2"/>
  <c r="S1929" i="2"/>
  <c r="R1929" i="2"/>
  <c r="Q1929" i="2"/>
  <c r="P1929" i="2"/>
  <c r="O1929" i="2"/>
  <c r="N1929" i="2"/>
  <c r="AC1929" i="2" s="1"/>
  <c r="M1929" i="2"/>
  <c r="L1929" i="2"/>
  <c r="K1929" i="2"/>
  <c r="J1929" i="2"/>
  <c r="I1929" i="2"/>
  <c r="Y1928" i="2"/>
  <c r="X1928" i="2"/>
  <c r="W1928" i="2"/>
  <c r="AQ1928" i="2" s="1"/>
  <c r="V1928" i="2"/>
  <c r="U1928" i="2"/>
  <c r="T1928" i="2"/>
  <c r="S1928" i="2"/>
  <c r="R1928" i="2"/>
  <c r="Q1928" i="2"/>
  <c r="P1928" i="2"/>
  <c r="O1928" i="2"/>
  <c r="N1928" i="2"/>
  <c r="M1928" i="2"/>
  <c r="L1928" i="2"/>
  <c r="K1928" i="2"/>
  <c r="AN1928" i="2" s="1"/>
  <c r="J1928" i="2"/>
  <c r="I1928" i="2"/>
  <c r="Y1927" i="2"/>
  <c r="X1927" i="2"/>
  <c r="W1927" i="2"/>
  <c r="V1927" i="2"/>
  <c r="U1927" i="2"/>
  <c r="T1927" i="2"/>
  <c r="S1927" i="2"/>
  <c r="R1927" i="2"/>
  <c r="Q1927" i="2"/>
  <c r="P1927" i="2"/>
  <c r="O1927" i="2"/>
  <c r="N1927" i="2"/>
  <c r="M1927" i="2"/>
  <c r="L1927" i="2"/>
  <c r="K1927" i="2"/>
  <c r="J1927" i="2"/>
  <c r="I1927" i="2"/>
  <c r="Y1926" i="2"/>
  <c r="X1926" i="2"/>
  <c r="W1926" i="2"/>
  <c r="V1926" i="2"/>
  <c r="U1926" i="2"/>
  <c r="T1926" i="2"/>
  <c r="S1926" i="2"/>
  <c r="R1926" i="2"/>
  <c r="Q1926" i="2"/>
  <c r="AP1926" i="2" s="1"/>
  <c r="P1926" i="2"/>
  <c r="O1926" i="2"/>
  <c r="N1926" i="2"/>
  <c r="M1926" i="2"/>
  <c r="AO1926" i="2" s="1"/>
  <c r="L1926" i="2"/>
  <c r="K1926" i="2"/>
  <c r="J1926" i="2"/>
  <c r="I1926" i="2"/>
  <c r="Y1925" i="2"/>
  <c r="X1925" i="2"/>
  <c r="W1925" i="2"/>
  <c r="V1925" i="2"/>
  <c r="U1925" i="2"/>
  <c r="T1925" i="2"/>
  <c r="S1925" i="2"/>
  <c r="R1925" i="2"/>
  <c r="Q1925" i="2"/>
  <c r="P1925" i="2"/>
  <c r="O1925" i="2"/>
  <c r="N1925" i="2"/>
  <c r="AC1925" i="2" s="1"/>
  <c r="M1925" i="2"/>
  <c r="L1925" i="2"/>
  <c r="K1925" i="2"/>
  <c r="J1925" i="2"/>
  <c r="I1925" i="2"/>
  <c r="Y1924" i="2"/>
  <c r="X1924" i="2"/>
  <c r="W1924" i="2"/>
  <c r="AQ1924" i="2" s="1"/>
  <c r="V1924" i="2"/>
  <c r="U1924" i="2"/>
  <c r="T1924" i="2"/>
  <c r="S1924" i="2"/>
  <c r="R1924" i="2"/>
  <c r="Q1924" i="2"/>
  <c r="P1924" i="2"/>
  <c r="O1924" i="2"/>
  <c r="N1924" i="2"/>
  <c r="M1924" i="2"/>
  <c r="L1924" i="2"/>
  <c r="K1924" i="2"/>
  <c r="AN1924" i="2" s="1"/>
  <c r="J1924" i="2"/>
  <c r="I1924" i="2"/>
  <c r="Y1923" i="2"/>
  <c r="X1923" i="2"/>
  <c r="W1923" i="2"/>
  <c r="V1923" i="2"/>
  <c r="U1923" i="2"/>
  <c r="T1923" i="2"/>
  <c r="S1923" i="2"/>
  <c r="R1923" i="2"/>
  <c r="Q1923" i="2"/>
  <c r="P1923" i="2"/>
  <c r="O1923" i="2"/>
  <c r="N1923" i="2"/>
  <c r="M1923" i="2"/>
  <c r="L1923" i="2"/>
  <c r="AA1923" i="2" s="1"/>
  <c r="K1923" i="2"/>
  <c r="J1923" i="2"/>
  <c r="I1923" i="2"/>
  <c r="Y1922" i="2"/>
  <c r="X1922" i="2"/>
  <c r="W1922" i="2"/>
  <c r="V1922" i="2"/>
  <c r="U1922" i="2"/>
  <c r="T1922" i="2"/>
  <c r="S1922" i="2"/>
  <c r="R1922" i="2"/>
  <c r="Q1922" i="2"/>
  <c r="AP1922" i="2" s="1"/>
  <c r="P1922" i="2"/>
  <c r="O1922" i="2"/>
  <c r="N1922" i="2"/>
  <c r="M1922" i="2"/>
  <c r="AO1922" i="2" s="1"/>
  <c r="L1922" i="2"/>
  <c r="K1922" i="2"/>
  <c r="J1922" i="2"/>
  <c r="I1922" i="2"/>
  <c r="Y1921" i="2"/>
  <c r="X1921" i="2"/>
  <c r="W1921" i="2"/>
  <c r="V1921" i="2"/>
  <c r="U1921" i="2"/>
  <c r="T1921" i="2"/>
  <c r="S1921" i="2"/>
  <c r="R1921" i="2"/>
  <c r="Q1921" i="2"/>
  <c r="P1921" i="2"/>
  <c r="O1921" i="2"/>
  <c r="N1921" i="2"/>
  <c r="AC1921" i="2" s="1"/>
  <c r="M1921" i="2"/>
  <c r="L1921" i="2"/>
  <c r="K1921" i="2"/>
  <c r="J1921" i="2"/>
  <c r="I1921" i="2"/>
  <c r="Y1920" i="2"/>
  <c r="X1920" i="2"/>
  <c r="W1920" i="2"/>
  <c r="AQ1920" i="2" s="1"/>
  <c r="V1920" i="2"/>
  <c r="U1920" i="2"/>
  <c r="T1920" i="2"/>
  <c r="S1920" i="2"/>
  <c r="R1920" i="2"/>
  <c r="Q1920" i="2"/>
  <c r="P1920" i="2"/>
  <c r="O1920" i="2"/>
  <c r="N1920" i="2"/>
  <c r="M1920" i="2"/>
  <c r="L1920" i="2"/>
  <c r="K1920" i="2"/>
  <c r="AN1920" i="2" s="1"/>
  <c r="J1920" i="2"/>
  <c r="I1920" i="2"/>
  <c r="Y1919" i="2"/>
  <c r="X1919" i="2"/>
  <c r="W1919" i="2"/>
  <c r="V1919" i="2"/>
  <c r="U1919" i="2"/>
  <c r="T1919" i="2"/>
  <c r="S1919" i="2"/>
  <c r="R1919" i="2"/>
  <c r="Q1919" i="2"/>
  <c r="P1919" i="2"/>
  <c r="O1919" i="2"/>
  <c r="N1919" i="2"/>
  <c r="M1919" i="2"/>
  <c r="L1919" i="2"/>
  <c r="AA1919" i="2" s="1"/>
  <c r="K1919" i="2"/>
  <c r="J1919" i="2"/>
  <c r="I1919" i="2"/>
  <c r="Y1918" i="2"/>
  <c r="X1918" i="2"/>
  <c r="W1918" i="2"/>
  <c r="V1918" i="2"/>
  <c r="U1918" i="2"/>
  <c r="T1918" i="2"/>
  <c r="S1918" i="2"/>
  <c r="R1918" i="2"/>
  <c r="Q1918" i="2"/>
  <c r="AP1918" i="2" s="1"/>
  <c r="P1918" i="2"/>
  <c r="O1918" i="2"/>
  <c r="N1918" i="2"/>
  <c r="M1918" i="2"/>
  <c r="AO1918" i="2" s="1"/>
  <c r="L1918" i="2"/>
  <c r="K1918" i="2"/>
  <c r="J1918" i="2"/>
  <c r="I1918" i="2"/>
  <c r="Y1917" i="2"/>
  <c r="X1917" i="2"/>
  <c r="W1917" i="2"/>
  <c r="V1917" i="2"/>
  <c r="U1917" i="2"/>
  <c r="T1917" i="2"/>
  <c r="S1917" i="2"/>
  <c r="R1917" i="2"/>
  <c r="Q1917" i="2"/>
  <c r="P1917" i="2"/>
  <c r="O1917" i="2"/>
  <c r="N1917" i="2"/>
  <c r="AC1917" i="2" s="1"/>
  <c r="M1917" i="2"/>
  <c r="L1917" i="2"/>
  <c r="K1917" i="2"/>
  <c r="J1917" i="2"/>
  <c r="I1917" i="2"/>
  <c r="Y1916" i="2"/>
  <c r="X1916" i="2"/>
  <c r="W1916" i="2"/>
  <c r="AQ1916" i="2" s="1"/>
  <c r="V1916" i="2"/>
  <c r="U1916" i="2"/>
  <c r="T1916" i="2"/>
  <c r="S1916" i="2"/>
  <c r="R1916" i="2"/>
  <c r="Q1916" i="2"/>
  <c r="P1916" i="2"/>
  <c r="O1916" i="2"/>
  <c r="N1916" i="2"/>
  <c r="M1916" i="2"/>
  <c r="L1916" i="2"/>
  <c r="K1916" i="2"/>
  <c r="AN1916" i="2" s="1"/>
  <c r="J1916" i="2"/>
  <c r="I1916" i="2"/>
  <c r="Y1915" i="2"/>
  <c r="X1915" i="2"/>
  <c r="W1915" i="2"/>
  <c r="V1915" i="2"/>
  <c r="U1915" i="2"/>
  <c r="T1915" i="2"/>
  <c r="S1915" i="2"/>
  <c r="R1915" i="2"/>
  <c r="Q1915" i="2"/>
  <c r="P1915" i="2"/>
  <c r="O1915" i="2"/>
  <c r="N1915" i="2"/>
  <c r="M1915" i="2"/>
  <c r="L1915" i="2"/>
  <c r="AA1915" i="2" s="1"/>
  <c r="K1915" i="2"/>
  <c r="J1915" i="2"/>
  <c r="I1915" i="2"/>
  <c r="Y1914" i="2"/>
  <c r="X1914" i="2"/>
  <c r="W1914" i="2"/>
  <c r="V1914" i="2"/>
  <c r="U1914" i="2"/>
  <c r="T1914" i="2"/>
  <c r="S1914" i="2"/>
  <c r="R1914" i="2"/>
  <c r="Q1914" i="2"/>
  <c r="AP1914" i="2" s="1"/>
  <c r="P1914" i="2"/>
  <c r="O1914" i="2"/>
  <c r="N1914" i="2"/>
  <c r="M1914" i="2"/>
  <c r="AO1914" i="2" s="1"/>
  <c r="L1914" i="2"/>
  <c r="K1914" i="2"/>
  <c r="J1914" i="2"/>
  <c r="I1914" i="2"/>
  <c r="Y1913" i="2"/>
  <c r="X1913" i="2"/>
  <c r="W1913" i="2"/>
  <c r="V1913" i="2"/>
  <c r="U1913" i="2"/>
  <c r="T1913" i="2"/>
  <c r="S1913" i="2"/>
  <c r="R1913" i="2"/>
  <c r="Q1913" i="2"/>
  <c r="P1913" i="2"/>
  <c r="O1913" i="2"/>
  <c r="N1913" i="2"/>
  <c r="AC1913" i="2" s="1"/>
  <c r="M1913" i="2"/>
  <c r="L1913" i="2"/>
  <c r="K1913" i="2"/>
  <c r="J1913" i="2"/>
  <c r="I1913" i="2"/>
  <c r="Y1912" i="2"/>
  <c r="X1912" i="2"/>
  <c r="W1912" i="2"/>
  <c r="AQ1912" i="2" s="1"/>
  <c r="V1912" i="2"/>
  <c r="U1912" i="2"/>
  <c r="T1912" i="2"/>
  <c r="S1912" i="2"/>
  <c r="R1912" i="2"/>
  <c r="Q1912" i="2"/>
  <c r="P1912" i="2"/>
  <c r="O1912" i="2"/>
  <c r="N1912" i="2"/>
  <c r="M1912" i="2"/>
  <c r="L1912" i="2"/>
  <c r="K1912" i="2"/>
  <c r="AM1912" i="2" s="1"/>
  <c r="J1912" i="2"/>
  <c r="I1912" i="2"/>
  <c r="Y1911" i="2"/>
  <c r="X1911" i="2"/>
  <c r="W1911" i="2"/>
  <c r="V1911" i="2"/>
  <c r="U1911" i="2"/>
  <c r="T1911" i="2"/>
  <c r="S1911" i="2"/>
  <c r="R1911" i="2"/>
  <c r="Q1911" i="2"/>
  <c r="P1911" i="2"/>
  <c r="O1911" i="2"/>
  <c r="N1911" i="2"/>
  <c r="M1911" i="2"/>
  <c r="L1911" i="2"/>
  <c r="AA1911" i="2" s="1"/>
  <c r="K1911" i="2"/>
  <c r="J1911" i="2"/>
  <c r="I1911" i="2"/>
  <c r="Y1910" i="2"/>
  <c r="X1910" i="2"/>
  <c r="W1910" i="2"/>
  <c r="V1910" i="2"/>
  <c r="U1910" i="2"/>
  <c r="T1910" i="2"/>
  <c r="S1910" i="2"/>
  <c r="R1910" i="2"/>
  <c r="Q1910" i="2"/>
  <c r="AP1910" i="2" s="1"/>
  <c r="P1910" i="2"/>
  <c r="O1910" i="2"/>
  <c r="N1910" i="2"/>
  <c r="M1910" i="2"/>
  <c r="AO1910" i="2" s="1"/>
  <c r="L1910" i="2"/>
  <c r="K1910" i="2"/>
  <c r="J1910" i="2"/>
  <c r="I1910" i="2"/>
  <c r="Y1909" i="2"/>
  <c r="X1909" i="2"/>
  <c r="W1909" i="2"/>
  <c r="V1909" i="2"/>
  <c r="U1909" i="2"/>
  <c r="T1909" i="2"/>
  <c r="S1909" i="2"/>
  <c r="R1909" i="2"/>
  <c r="Q1909" i="2"/>
  <c r="P1909" i="2"/>
  <c r="O1909" i="2"/>
  <c r="N1909" i="2"/>
  <c r="AC1909" i="2" s="1"/>
  <c r="M1909" i="2"/>
  <c r="L1909" i="2"/>
  <c r="K1909" i="2"/>
  <c r="J1909" i="2"/>
  <c r="I1909" i="2"/>
  <c r="Y1908" i="2"/>
  <c r="X1908" i="2"/>
  <c r="W1908" i="2"/>
  <c r="AQ1908" i="2" s="1"/>
  <c r="V1908" i="2"/>
  <c r="U1908" i="2"/>
  <c r="T1908" i="2"/>
  <c r="S1908" i="2"/>
  <c r="R1908" i="2"/>
  <c r="Q1908" i="2"/>
  <c r="P1908" i="2"/>
  <c r="O1908" i="2"/>
  <c r="N1908" i="2"/>
  <c r="M1908" i="2"/>
  <c r="L1908" i="2"/>
  <c r="K1908" i="2"/>
  <c r="AM1908" i="2" s="1"/>
  <c r="J1908" i="2"/>
  <c r="I1908" i="2"/>
  <c r="Y1907" i="2"/>
  <c r="X1907" i="2"/>
  <c r="W1907" i="2"/>
  <c r="V1907" i="2"/>
  <c r="U1907" i="2"/>
  <c r="T1907" i="2"/>
  <c r="S1907" i="2"/>
  <c r="R1907" i="2"/>
  <c r="Q1907" i="2"/>
  <c r="P1907" i="2"/>
  <c r="O1907" i="2"/>
  <c r="N1907" i="2"/>
  <c r="M1907" i="2"/>
  <c r="L1907" i="2"/>
  <c r="AA1907" i="2" s="1"/>
  <c r="K1907" i="2"/>
  <c r="J1907" i="2"/>
  <c r="I1907" i="2"/>
  <c r="Y1906" i="2"/>
  <c r="X1906" i="2"/>
  <c r="W1906" i="2"/>
  <c r="V1906" i="2"/>
  <c r="U1906" i="2"/>
  <c r="T1906" i="2"/>
  <c r="S1906" i="2"/>
  <c r="R1906" i="2"/>
  <c r="Q1906" i="2"/>
  <c r="AP1906" i="2" s="1"/>
  <c r="P1906" i="2"/>
  <c r="O1906" i="2"/>
  <c r="N1906" i="2"/>
  <c r="M1906" i="2"/>
  <c r="AO1906" i="2" s="1"/>
  <c r="L1906" i="2"/>
  <c r="K1906" i="2"/>
  <c r="J1906" i="2"/>
  <c r="I1906" i="2"/>
  <c r="Y1905" i="2"/>
  <c r="X1905" i="2"/>
  <c r="W1905" i="2"/>
  <c r="V1905" i="2"/>
  <c r="U1905" i="2"/>
  <c r="T1905" i="2"/>
  <c r="S1905" i="2"/>
  <c r="R1905" i="2"/>
  <c r="Q1905" i="2"/>
  <c r="P1905" i="2"/>
  <c r="O1905" i="2"/>
  <c r="N1905" i="2"/>
  <c r="AC1905" i="2" s="1"/>
  <c r="M1905" i="2"/>
  <c r="L1905" i="2"/>
  <c r="K1905" i="2"/>
  <c r="J1905" i="2"/>
  <c r="I1905" i="2"/>
  <c r="Y1904" i="2"/>
  <c r="X1904" i="2"/>
  <c r="W1904" i="2"/>
  <c r="AQ1904" i="2" s="1"/>
  <c r="V1904" i="2"/>
  <c r="U1904" i="2"/>
  <c r="T1904" i="2"/>
  <c r="S1904" i="2"/>
  <c r="R1904" i="2"/>
  <c r="Q1904" i="2"/>
  <c r="P1904" i="2"/>
  <c r="O1904" i="2"/>
  <c r="N1904" i="2"/>
  <c r="M1904" i="2"/>
  <c r="L1904" i="2"/>
  <c r="K1904" i="2"/>
  <c r="AM1904" i="2" s="1"/>
  <c r="J1904" i="2"/>
  <c r="I1904" i="2"/>
  <c r="Y1903" i="2"/>
  <c r="X1903" i="2"/>
  <c r="W1903" i="2"/>
  <c r="V1903" i="2"/>
  <c r="U1903" i="2"/>
  <c r="T1903" i="2"/>
  <c r="S1903" i="2"/>
  <c r="R1903" i="2"/>
  <c r="Q1903" i="2"/>
  <c r="P1903" i="2"/>
  <c r="O1903" i="2"/>
  <c r="N1903" i="2"/>
  <c r="M1903" i="2"/>
  <c r="L1903" i="2"/>
  <c r="AA1903" i="2" s="1"/>
  <c r="K1903" i="2"/>
  <c r="J1903" i="2"/>
  <c r="I1903" i="2"/>
  <c r="Y1902" i="2"/>
  <c r="X1902" i="2"/>
  <c r="W1902" i="2"/>
  <c r="V1902" i="2"/>
  <c r="U1902" i="2"/>
  <c r="T1902" i="2"/>
  <c r="S1902" i="2"/>
  <c r="R1902" i="2"/>
  <c r="Q1902" i="2"/>
  <c r="AP1902" i="2" s="1"/>
  <c r="P1902" i="2"/>
  <c r="O1902" i="2"/>
  <c r="N1902" i="2"/>
  <c r="M1902" i="2"/>
  <c r="AO1902" i="2" s="1"/>
  <c r="L1902" i="2"/>
  <c r="K1902" i="2"/>
  <c r="J1902" i="2"/>
  <c r="I1902" i="2"/>
  <c r="Y1901" i="2"/>
  <c r="X1901" i="2"/>
  <c r="W1901" i="2"/>
  <c r="V1901" i="2"/>
  <c r="U1901" i="2"/>
  <c r="T1901" i="2"/>
  <c r="S1901" i="2"/>
  <c r="R1901" i="2"/>
  <c r="Q1901" i="2"/>
  <c r="P1901" i="2"/>
  <c r="O1901" i="2"/>
  <c r="N1901" i="2"/>
  <c r="AC1901" i="2" s="1"/>
  <c r="M1901" i="2"/>
  <c r="L1901" i="2"/>
  <c r="K1901" i="2"/>
  <c r="J1901" i="2"/>
  <c r="I1901" i="2"/>
  <c r="Y1900" i="2"/>
  <c r="X1900" i="2"/>
  <c r="W1900" i="2"/>
  <c r="AQ1900" i="2" s="1"/>
  <c r="V1900" i="2"/>
  <c r="U1900" i="2"/>
  <c r="T1900" i="2"/>
  <c r="S1900" i="2"/>
  <c r="R1900" i="2"/>
  <c r="Q1900" i="2"/>
  <c r="P1900" i="2"/>
  <c r="O1900" i="2"/>
  <c r="N1900" i="2"/>
  <c r="M1900" i="2"/>
  <c r="L1900" i="2"/>
  <c r="K1900" i="2"/>
  <c r="AM1900" i="2" s="1"/>
  <c r="J1900" i="2"/>
  <c r="I1900" i="2"/>
  <c r="Y1899" i="2"/>
  <c r="X1899" i="2"/>
  <c r="W1899" i="2"/>
  <c r="V1899" i="2"/>
  <c r="U1899" i="2"/>
  <c r="T1899" i="2"/>
  <c r="S1899" i="2"/>
  <c r="R1899" i="2"/>
  <c r="Q1899" i="2"/>
  <c r="P1899" i="2"/>
  <c r="O1899" i="2"/>
  <c r="N1899" i="2"/>
  <c r="M1899" i="2"/>
  <c r="L1899" i="2"/>
  <c r="AA1899" i="2" s="1"/>
  <c r="K1899" i="2"/>
  <c r="J1899" i="2"/>
  <c r="I1899" i="2"/>
  <c r="Y1898" i="2"/>
  <c r="X1898" i="2"/>
  <c r="W1898" i="2"/>
  <c r="V1898" i="2"/>
  <c r="U1898" i="2"/>
  <c r="T1898" i="2"/>
  <c r="S1898" i="2"/>
  <c r="R1898" i="2"/>
  <c r="Q1898" i="2"/>
  <c r="AP1898" i="2" s="1"/>
  <c r="P1898" i="2"/>
  <c r="O1898" i="2"/>
  <c r="N1898" i="2"/>
  <c r="M1898" i="2"/>
  <c r="AO1898" i="2" s="1"/>
  <c r="L1898" i="2"/>
  <c r="K1898" i="2"/>
  <c r="J1898" i="2"/>
  <c r="I1898" i="2"/>
  <c r="Y1897" i="2"/>
  <c r="X1897" i="2"/>
  <c r="W1897" i="2"/>
  <c r="V1897" i="2"/>
  <c r="U1897" i="2"/>
  <c r="T1897" i="2"/>
  <c r="S1897" i="2"/>
  <c r="R1897" i="2"/>
  <c r="Q1897" i="2"/>
  <c r="P1897" i="2"/>
  <c r="O1897" i="2"/>
  <c r="N1897" i="2"/>
  <c r="AC1897" i="2" s="1"/>
  <c r="M1897" i="2"/>
  <c r="L1897" i="2"/>
  <c r="K1897" i="2"/>
  <c r="J1897" i="2"/>
  <c r="I1897" i="2"/>
  <c r="Y1896" i="2"/>
  <c r="X1896" i="2"/>
  <c r="W1896" i="2"/>
  <c r="AQ1896" i="2" s="1"/>
  <c r="V1896" i="2"/>
  <c r="U1896" i="2"/>
  <c r="T1896" i="2"/>
  <c r="S1896" i="2"/>
  <c r="R1896" i="2"/>
  <c r="Q1896" i="2"/>
  <c r="P1896" i="2"/>
  <c r="O1896" i="2"/>
  <c r="N1896" i="2"/>
  <c r="M1896" i="2"/>
  <c r="L1896" i="2"/>
  <c r="K1896" i="2"/>
  <c r="AM1896" i="2" s="1"/>
  <c r="J1896" i="2"/>
  <c r="I1896" i="2"/>
  <c r="Y1895" i="2"/>
  <c r="X1895" i="2"/>
  <c r="W1895" i="2"/>
  <c r="V1895" i="2"/>
  <c r="U1895" i="2"/>
  <c r="T1895" i="2"/>
  <c r="S1895" i="2"/>
  <c r="R1895" i="2"/>
  <c r="Q1895" i="2"/>
  <c r="P1895" i="2"/>
  <c r="O1895" i="2"/>
  <c r="N1895" i="2"/>
  <c r="M1895" i="2"/>
  <c r="L1895" i="2"/>
  <c r="AA1895" i="2" s="1"/>
  <c r="K1895" i="2"/>
  <c r="J1895" i="2"/>
  <c r="I1895" i="2"/>
  <c r="Y1894" i="2"/>
  <c r="X1894" i="2"/>
  <c r="W1894" i="2"/>
  <c r="V1894" i="2"/>
  <c r="U1894" i="2"/>
  <c r="T1894" i="2"/>
  <c r="S1894" i="2"/>
  <c r="R1894" i="2"/>
  <c r="Q1894" i="2"/>
  <c r="AP1894" i="2" s="1"/>
  <c r="P1894" i="2"/>
  <c r="O1894" i="2"/>
  <c r="N1894" i="2"/>
  <c r="M1894" i="2"/>
  <c r="AO1894" i="2" s="1"/>
  <c r="L1894" i="2"/>
  <c r="K1894" i="2"/>
  <c r="J1894" i="2"/>
  <c r="I1894" i="2"/>
  <c r="Y1893" i="2"/>
  <c r="X1893" i="2"/>
  <c r="W1893" i="2"/>
  <c r="V1893" i="2"/>
  <c r="U1893" i="2"/>
  <c r="T1893" i="2"/>
  <c r="S1893" i="2"/>
  <c r="R1893" i="2"/>
  <c r="Q1893" i="2"/>
  <c r="P1893" i="2"/>
  <c r="O1893" i="2"/>
  <c r="N1893" i="2"/>
  <c r="AC1893" i="2" s="1"/>
  <c r="M1893" i="2"/>
  <c r="L1893" i="2"/>
  <c r="K1893" i="2"/>
  <c r="J1893" i="2"/>
  <c r="I1893" i="2"/>
  <c r="Y1892" i="2"/>
  <c r="X1892" i="2"/>
  <c r="W1892" i="2"/>
  <c r="AQ1892" i="2" s="1"/>
  <c r="V1892" i="2"/>
  <c r="U1892" i="2"/>
  <c r="T1892" i="2"/>
  <c r="S1892" i="2"/>
  <c r="R1892" i="2"/>
  <c r="Q1892" i="2"/>
  <c r="P1892" i="2"/>
  <c r="O1892" i="2"/>
  <c r="N1892" i="2"/>
  <c r="M1892" i="2"/>
  <c r="L1892" i="2"/>
  <c r="K1892" i="2"/>
  <c r="AM1892" i="2" s="1"/>
  <c r="J1892" i="2"/>
  <c r="I1892" i="2"/>
  <c r="Y1891" i="2"/>
  <c r="X1891" i="2"/>
  <c r="W1891" i="2"/>
  <c r="V1891" i="2"/>
  <c r="U1891" i="2"/>
  <c r="T1891" i="2"/>
  <c r="S1891" i="2"/>
  <c r="R1891" i="2"/>
  <c r="Q1891" i="2"/>
  <c r="P1891" i="2"/>
  <c r="O1891" i="2"/>
  <c r="N1891" i="2"/>
  <c r="M1891" i="2"/>
  <c r="L1891" i="2"/>
  <c r="AA1891" i="2" s="1"/>
  <c r="K1891" i="2"/>
  <c r="J1891" i="2"/>
  <c r="I1891" i="2"/>
  <c r="Y1890" i="2"/>
  <c r="X1890" i="2"/>
  <c r="W1890" i="2"/>
  <c r="V1890" i="2"/>
  <c r="U1890" i="2"/>
  <c r="T1890" i="2"/>
  <c r="S1890" i="2"/>
  <c r="R1890" i="2"/>
  <c r="Q1890" i="2"/>
  <c r="AP1890" i="2" s="1"/>
  <c r="P1890" i="2"/>
  <c r="O1890" i="2"/>
  <c r="N1890" i="2"/>
  <c r="M1890" i="2"/>
  <c r="AO1890" i="2" s="1"/>
  <c r="L1890" i="2"/>
  <c r="K1890" i="2"/>
  <c r="J1890" i="2"/>
  <c r="I1890" i="2"/>
  <c r="Y1889" i="2"/>
  <c r="X1889" i="2"/>
  <c r="W1889" i="2"/>
  <c r="V1889" i="2"/>
  <c r="U1889" i="2"/>
  <c r="T1889" i="2"/>
  <c r="S1889" i="2"/>
  <c r="R1889" i="2"/>
  <c r="Q1889" i="2"/>
  <c r="P1889" i="2"/>
  <c r="O1889" i="2"/>
  <c r="N1889" i="2"/>
  <c r="AC1889" i="2" s="1"/>
  <c r="M1889" i="2"/>
  <c r="L1889" i="2"/>
  <c r="K1889" i="2"/>
  <c r="J1889" i="2"/>
  <c r="I1889" i="2"/>
  <c r="Y1888" i="2"/>
  <c r="X1888" i="2"/>
  <c r="W1888" i="2"/>
  <c r="AQ1888" i="2" s="1"/>
  <c r="V1888" i="2"/>
  <c r="U1888" i="2"/>
  <c r="T1888" i="2"/>
  <c r="S1888" i="2"/>
  <c r="R1888" i="2"/>
  <c r="Q1888" i="2"/>
  <c r="P1888" i="2"/>
  <c r="O1888" i="2"/>
  <c r="N1888" i="2"/>
  <c r="M1888" i="2"/>
  <c r="L1888" i="2"/>
  <c r="K1888" i="2"/>
  <c r="AM1888" i="2" s="1"/>
  <c r="J1888" i="2"/>
  <c r="I1888" i="2"/>
  <c r="Y1887" i="2"/>
  <c r="X1887" i="2"/>
  <c r="W1887" i="2"/>
  <c r="V1887" i="2"/>
  <c r="U1887" i="2"/>
  <c r="T1887" i="2"/>
  <c r="S1887" i="2"/>
  <c r="R1887" i="2"/>
  <c r="Q1887" i="2"/>
  <c r="P1887" i="2"/>
  <c r="O1887" i="2"/>
  <c r="N1887" i="2"/>
  <c r="M1887" i="2"/>
  <c r="L1887" i="2"/>
  <c r="AA1887" i="2" s="1"/>
  <c r="K1887" i="2"/>
  <c r="J1887" i="2"/>
  <c r="I1887" i="2"/>
  <c r="Y1886" i="2"/>
  <c r="X1886" i="2"/>
  <c r="W1886" i="2"/>
  <c r="V1886" i="2"/>
  <c r="U1886" i="2"/>
  <c r="T1886" i="2"/>
  <c r="S1886" i="2"/>
  <c r="R1886" i="2"/>
  <c r="Q1886" i="2"/>
  <c r="AP1886" i="2" s="1"/>
  <c r="P1886" i="2"/>
  <c r="O1886" i="2"/>
  <c r="N1886" i="2"/>
  <c r="M1886" i="2"/>
  <c r="AO1886" i="2" s="1"/>
  <c r="L1886" i="2"/>
  <c r="K1886" i="2"/>
  <c r="J1886" i="2"/>
  <c r="I1886" i="2"/>
  <c r="Y1885" i="2"/>
  <c r="X1885" i="2"/>
  <c r="W1885" i="2"/>
  <c r="V1885" i="2"/>
  <c r="U1885" i="2"/>
  <c r="T1885" i="2"/>
  <c r="S1885" i="2"/>
  <c r="R1885" i="2"/>
  <c r="Q1885" i="2"/>
  <c r="P1885" i="2"/>
  <c r="O1885" i="2"/>
  <c r="N1885" i="2"/>
  <c r="AC1885" i="2" s="1"/>
  <c r="M1885" i="2"/>
  <c r="L1885" i="2"/>
  <c r="K1885" i="2"/>
  <c r="J1885" i="2"/>
  <c r="I1885" i="2"/>
  <c r="Y1884" i="2"/>
  <c r="X1884" i="2"/>
  <c r="W1884" i="2"/>
  <c r="AQ1884" i="2" s="1"/>
  <c r="V1884" i="2"/>
  <c r="U1884" i="2"/>
  <c r="T1884" i="2"/>
  <c r="S1884" i="2"/>
  <c r="R1884" i="2"/>
  <c r="Q1884" i="2"/>
  <c r="P1884" i="2"/>
  <c r="O1884" i="2"/>
  <c r="N1884" i="2"/>
  <c r="M1884" i="2"/>
  <c r="L1884" i="2"/>
  <c r="K1884" i="2"/>
  <c r="AM1884" i="2" s="1"/>
  <c r="J1884" i="2"/>
  <c r="I1884" i="2"/>
  <c r="Y1883" i="2"/>
  <c r="X1883" i="2"/>
  <c r="W1883" i="2"/>
  <c r="V1883" i="2"/>
  <c r="U1883" i="2"/>
  <c r="T1883" i="2"/>
  <c r="S1883" i="2"/>
  <c r="R1883" i="2"/>
  <c r="Q1883" i="2"/>
  <c r="P1883" i="2"/>
  <c r="O1883" i="2"/>
  <c r="N1883" i="2"/>
  <c r="M1883" i="2"/>
  <c r="L1883" i="2"/>
  <c r="AA1883" i="2" s="1"/>
  <c r="K1883" i="2"/>
  <c r="J1883" i="2"/>
  <c r="I1883" i="2"/>
  <c r="Y1882" i="2"/>
  <c r="X1882" i="2"/>
  <c r="W1882" i="2"/>
  <c r="V1882" i="2"/>
  <c r="U1882" i="2"/>
  <c r="T1882" i="2"/>
  <c r="S1882" i="2"/>
  <c r="R1882" i="2"/>
  <c r="Q1882" i="2"/>
  <c r="AP1882" i="2" s="1"/>
  <c r="P1882" i="2"/>
  <c r="O1882" i="2"/>
  <c r="N1882" i="2"/>
  <c r="M1882" i="2"/>
  <c r="AO1882" i="2" s="1"/>
  <c r="L1882" i="2"/>
  <c r="K1882" i="2"/>
  <c r="J1882" i="2"/>
  <c r="I1882" i="2"/>
  <c r="Y1881" i="2"/>
  <c r="X1881" i="2"/>
  <c r="W1881" i="2"/>
  <c r="V1881" i="2"/>
  <c r="U1881" i="2"/>
  <c r="T1881" i="2"/>
  <c r="S1881" i="2"/>
  <c r="R1881" i="2"/>
  <c r="Q1881" i="2"/>
  <c r="P1881" i="2"/>
  <c r="O1881" i="2"/>
  <c r="N1881" i="2"/>
  <c r="AC1881" i="2" s="1"/>
  <c r="M1881" i="2"/>
  <c r="L1881" i="2"/>
  <c r="K1881" i="2"/>
  <c r="J1881" i="2"/>
  <c r="I1881" i="2"/>
  <c r="Y1880" i="2"/>
  <c r="X1880" i="2"/>
  <c r="W1880" i="2"/>
  <c r="AQ1880" i="2" s="1"/>
  <c r="V1880" i="2"/>
  <c r="U1880" i="2"/>
  <c r="T1880" i="2"/>
  <c r="S1880" i="2"/>
  <c r="R1880" i="2"/>
  <c r="Q1880" i="2"/>
  <c r="P1880" i="2"/>
  <c r="O1880" i="2"/>
  <c r="N1880" i="2"/>
  <c r="M1880" i="2"/>
  <c r="L1880" i="2"/>
  <c r="K1880" i="2"/>
  <c r="AM1880" i="2" s="1"/>
  <c r="J1880" i="2"/>
  <c r="I1880" i="2"/>
  <c r="Y1879" i="2"/>
  <c r="X1879" i="2"/>
  <c r="W1879" i="2"/>
  <c r="V1879" i="2"/>
  <c r="U1879" i="2"/>
  <c r="T1879" i="2"/>
  <c r="S1879" i="2"/>
  <c r="R1879" i="2"/>
  <c r="Q1879" i="2"/>
  <c r="P1879" i="2"/>
  <c r="O1879" i="2"/>
  <c r="N1879" i="2"/>
  <c r="M1879" i="2"/>
  <c r="L1879" i="2"/>
  <c r="AA1879" i="2" s="1"/>
  <c r="K1879" i="2"/>
  <c r="J1879" i="2"/>
  <c r="I1879" i="2"/>
  <c r="Y1878" i="2"/>
  <c r="X1878" i="2"/>
  <c r="W1878" i="2"/>
  <c r="V1878" i="2"/>
  <c r="U1878" i="2"/>
  <c r="T1878" i="2"/>
  <c r="S1878" i="2"/>
  <c r="R1878" i="2"/>
  <c r="Q1878" i="2"/>
  <c r="AP1878" i="2" s="1"/>
  <c r="P1878" i="2"/>
  <c r="O1878" i="2"/>
  <c r="N1878" i="2"/>
  <c r="M1878" i="2"/>
  <c r="AO1878" i="2" s="1"/>
  <c r="L1878" i="2"/>
  <c r="K1878" i="2"/>
  <c r="J1878" i="2"/>
  <c r="I1878" i="2"/>
  <c r="Y1877" i="2"/>
  <c r="X1877" i="2"/>
  <c r="W1877" i="2"/>
  <c r="V1877" i="2"/>
  <c r="U1877" i="2"/>
  <c r="T1877" i="2"/>
  <c r="S1877" i="2"/>
  <c r="R1877" i="2"/>
  <c r="Q1877" i="2"/>
  <c r="P1877" i="2"/>
  <c r="O1877" i="2"/>
  <c r="N1877" i="2"/>
  <c r="AC1877" i="2" s="1"/>
  <c r="M1877" i="2"/>
  <c r="L1877" i="2"/>
  <c r="K1877" i="2"/>
  <c r="J1877" i="2"/>
  <c r="I1877" i="2"/>
  <c r="Y1876" i="2"/>
  <c r="X1876" i="2"/>
  <c r="W1876" i="2"/>
  <c r="AQ1876" i="2" s="1"/>
  <c r="V1876" i="2"/>
  <c r="U1876" i="2"/>
  <c r="T1876" i="2"/>
  <c r="S1876" i="2"/>
  <c r="R1876" i="2"/>
  <c r="Q1876" i="2"/>
  <c r="P1876" i="2"/>
  <c r="O1876" i="2"/>
  <c r="N1876" i="2"/>
  <c r="M1876" i="2"/>
  <c r="L1876" i="2"/>
  <c r="K1876" i="2"/>
  <c r="AM1876" i="2" s="1"/>
  <c r="J1876" i="2"/>
  <c r="I1876" i="2"/>
  <c r="Y1875" i="2"/>
  <c r="X1875" i="2"/>
  <c r="W1875" i="2"/>
  <c r="V1875" i="2"/>
  <c r="U1875" i="2"/>
  <c r="T1875" i="2"/>
  <c r="S1875" i="2"/>
  <c r="R1875" i="2"/>
  <c r="Q1875" i="2"/>
  <c r="P1875" i="2"/>
  <c r="O1875" i="2"/>
  <c r="N1875" i="2"/>
  <c r="M1875" i="2"/>
  <c r="L1875" i="2"/>
  <c r="AA1875" i="2" s="1"/>
  <c r="K1875" i="2"/>
  <c r="J1875" i="2"/>
  <c r="I1875" i="2"/>
  <c r="Y1874" i="2"/>
  <c r="X1874" i="2"/>
  <c r="W1874" i="2"/>
  <c r="V1874" i="2"/>
  <c r="U1874" i="2"/>
  <c r="T1874" i="2"/>
  <c r="S1874" i="2"/>
  <c r="R1874" i="2"/>
  <c r="Q1874" i="2"/>
  <c r="AP1874" i="2" s="1"/>
  <c r="P1874" i="2"/>
  <c r="O1874" i="2"/>
  <c r="N1874" i="2"/>
  <c r="M1874" i="2"/>
  <c r="AO1874" i="2" s="1"/>
  <c r="L1874" i="2"/>
  <c r="K1874" i="2"/>
  <c r="J1874" i="2"/>
  <c r="I1874" i="2"/>
  <c r="Y1873" i="2"/>
  <c r="X1873" i="2"/>
  <c r="W1873" i="2"/>
  <c r="V1873" i="2"/>
  <c r="U1873" i="2"/>
  <c r="T1873" i="2"/>
  <c r="S1873" i="2"/>
  <c r="R1873" i="2"/>
  <c r="Q1873" i="2"/>
  <c r="P1873" i="2"/>
  <c r="O1873" i="2"/>
  <c r="N1873" i="2"/>
  <c r="AC1873" i="2" s="1"/>
  <c r="M1873" i="2"/>
  <c r="L1873" i="2"/>
  <c r="K1873" i="2"/>
  <c r="J1873" i="2"/>
  <c r="I1873" i="2"/>
  <c r="Y1872" i="2"/>
  <c r="X1872" i="2"/>
  <c r="W1872" i="2"/>
  <c r="AQ1872" i="2" s="1"/>
  <c r="V1872" i="2"/>
  <c r="U1872" i="2"/>
  <c r="T1872" i="2"/>
  <c r="S1872" i="2"/>
  <c r="R1872" i="2"/>
  <c r="Q1872" i="2"/>
  <c r="P1872" i="2"/>
  <c r="O1872" i="2"/>
  <c r="N1872" i="2"/>
  <c r="M1872" i="2"/>
  <c r="L1872" i="2"/>
  <c r="K1872" i="2"/>
  <c r="AM1872" i="2" s="1"/>
  <c r="J1872" i="2"/>
  <c r="I1872" i="2"/>
  <c r="Y1871" i="2"/>
  <c r="X1871" i="2"/>
  <c r="W1871" i="2"/>
  <c r="V1871" i="2"/>
  <c r="U1871" i="2"/>
  <c r="T1871" i="2"/>
  <c r="S1871" i="2"/>
  <c r="R1871" i="2"/>
  <c r="Q1871" i="2"/>
  <c r="P1871" i="2"/>
  <c r="O1871" i="2"/>
  <c r="N1871" i="2"/>
  <c r="M1871" i="2"/>
  <c r="L1871" i="2"/>
  <c r="AA1871" i="2" s="1"/>
  <c r="K1871" i="2"/>
  <c r="J1871" i="2"/>
  <c r="I1871" i="2"/>
  <c r="Y1870" i="2"/>
  <c r="X1870" i="2"/>
  <c r="W1870" i="2"/>
  <c r="V1870" i="2"/>
  <c r="U1870" i="2"/>
  <c r="T1870" i="2"/>
  <c r="S1870" i="2"/>
  <c r="R1870" i="2"/>
  <c r="Q1870" i="2"/>
  <c r="AP1870" i="2" s="1"/>
  <c r="P1870" i="2"/>
  <c r="O1870" i="2"/>
  <c r="N1870" i="2"/>
  <c r="M1870" i="2"/>
  <c r="AO1870" i="2" s="1"/>
  <c r="L1870" i="2"/>
  <c r="K1870" i="2"/>
  <c r="J1870" i="2"/>
  <c r="I1870" i="2"/>
  <c r="Y1869" i="2"/>
  <c r="X1869" i="2"/>
  <c r="W1869" i="2"/>
  <c r="V1869" i="2"/>
  <c r="U1869" i="2"/>
  <c r="T1869" i="2"/>
  <c r="S1869" i="2"/>
  <c r="R1869" i="2"/>
  <c r="Q1869" i="2"/>
  <c r="P1869" i="2"/>
  <c r="O1869" i="2"/>
  <c r="N1869" i="2"/>
  <c r="AC1869" i="2" s="1"/>
  <c r="M1869" i="2"/>
  <c r="L1869" i="2"/>
  <c r="K1869" i="2"/>
  <c r="J1869" i="2"/>
  <c r="I1869" i="2"/>
  <c r="Y1868" i="2"/>
  <c r="X1868" i="2"/>
  <c r="W1868" i="2"/>
  <c r="AQ1868" i="2" s="1"/>
  <c r="V1868" i="2"/>
  <c r="U1868" i="2"/>
  <c r="T1868" i="2"/>
  <c r="S1868" i="2"/>
  <c r="R1868" i="2"/>
  <c r="Q1868" i="2"/>
  <c r="P1868" i="2"/>
  <c r="O1868" i="2"/>
  <c r="N1868" i="2"/>
  <c r="M1868" i="2"/>
  <c r="L1868" i="2"/>
  <c r="K1868" i="2"/>
  <c r="AM1868" i="2" s="1"/>
  <c r="J1868" i="2"/>
  <c r="I1868" i="2"/>
  <c r="Y1867" i="2"/>
  <c r="X1867" i="2"/>
  <c r="W1867" i="2"/>
  <c r="V1867" i="2"/>
  <c r="U1867" i="2"/>
  <c r="T1867" i="2"/>
  <c r="S1867" i="2"/>
  <c r="R1867" i="2"/>
  <c r="Q1867" i="2"/>
  <c r="P1867" i="2"/>
  <c r="O1867" i="2"/>
  <c r="N1867" i="2"/>
  <c r="M1867" i="2"/>
  <c r="L1867" i="2"/>
  <c r="AA1867" i="2" s="1"/>
  <c r="K1867" i="2"/>
  <c r="J1867" i="2"/>
  <c r="I1867" i="2"/>
  <c r="Y1866" i="2"/>
  <c r="X1866" i="2"/>
  <c r="W1866" i="2"/>
  <c r="V1866" i="2"/>
  <c r="U1866" i="2"/>
  <c r="T1866" i="2"/>
  <c r="S1866" i="2"/>
  <c r="R1866" i="2"/>
  <c r="Q1866" i="2"/>
  <c r="AP1866" i="2" s="1"/>
  <c r="P1866" i="2"/>
  <c r="O1866" i="2"/>
  <c r="N1866" i="2"/>
  <c r="M1866" i="2"/>
  <c r="AO1866" i="2" s="1"/>
  <c r="L1866" i="2"/>
  <c r="K1866" i="2"/>
  <c r="J1866" i="2"/>
  <c r="I1866" i="2"/>
  <c r="Y1865" i="2"/>
  <c r="X1865" i="2"/>
  <c r="W1865" i="2"/>
  <c r="V1865" i="2"/>
  <c r="U1865" i="2"/>
  <c r="T1865" i="2"/>
  <c r="S1865" i="2"/>
  <c r="R1865" i="2"/>
  <c r="Q1865" i="2"/>
  <c r="P1865" i="2"/>
  <c r="O1865" i="2"/>
  <c r="N1865" i="2"/>
  <c r="AC1865" i="2" s="1"/>
  <c r="M1865" i="2"/>
  <c r="L1865" i="2"/>
  <c r="K1865" i="2"/>
  <c r="J1865" i="2"/>
  <c r="I1865" i="2"/>
  <c r="Y1864" i="2"/>
  <c r="X1864" i="2"/>
  <c r="W1864" i="2"/>
  <c r="AQ1864" i="2" s="1"/>
  <c r="V1864" i="2"/>
  <c r="U1864" i="2"/>
  <c r="T1864" i="2"/>
  <c r="S1864" i="2"/>
  <c r="R1864" i="2"/>
  <c r="Q1864" i="2"/>
  <c r="P1864" i="2"/>
  <c r="O1864" i="2"/>
  <c r="N1864" i="2"/>
  <c r="M1864" i="2"/>
  <c r="L1864" i="2"/>
  <c r="K1864" i="2"/>
  <c r="AM1864" i="2" s="1"/>
  <c r="J1864" i="2"/>
  <c r="I1864" i="2"/>
  <c r="Y1863" i="2"/>
  <c r="X1863" i="2"/>
  <c r="W1863" i="2"/>
  <c r="V1863" i="2"/>
  <c r="U1863" i="2"/>
  <c r="T1863" i="2"/>
  <c r="S1863" i="2"/>
  <c r="R1863" i="2"/>
  <c r="Q1863" i="2"/>
  <c r="P1863" i="2"/>
  <c r="O1863" i="2"/>
  <c r="N1863" i="2"/>
  <c r="M1863" i="2"/>
  <c r="L1863" i="2"/>
  <c r="AA1863" i="2" s="1"/>
  <c r="K1863" i="2"/>
  <c r="J1863" i="2"/>
  <c r="I1863" i="2"/>
  <c r="Y1862" i="2"/>
  <c r="X1862" i="2"/>
  <c r="W1862" i="2"/>
  <c r="V1862" i="2"/>
  <c r="U1862" i="2"/>
  <c r="T1862" i="2"/>
  <c r="S1862" i="2"/>
  <c r="R1862" i="2"/>
  <c r="Q1862" i="2"/>
  <c r="AP1862" i="2" s="1"/>
  <c r="P1862" i="2"/>
  <c r="O1862" i="2"/>
  <c r="N1862" i="2"/>
  <c r="M1862" i="2"/>
  <c r="AO1862" i="2" s="1"/>
  <c r="L1862" i="2"/>
  <c r="K1862" i="2"/>
  <c r="J1862" i="2"/>
  <c r="I1862" i="2"/>
  <c r="Y1861" i="2"/>
  <c r="X1861" i="2"/>
  <c r="W1861" i="2"/>
  <c r="V1861" i="2"/>
  <c r="U1861" i="2"/>
  <c r="T1861" i="2"/>
  <c r="S1861" i="2"/>
  <c r="R1861" i="2"/>
  <c r="Q1861" i="2"/>
  <c r="P1861" i="2"/>
  <c r="O1861" i="2"/>
  <c r="N1861" i="2"/>
  <c r="AC1861" i="2" s="1"/>
  <c r="M1861" i="2"/>
  <c r="L1861" i="2"/>
  <c r="K1861" i="2"/>
  <c r="J1861" i="2"/>
  <c r="I1861" i="2"/>
  <c r="Y1860" i="2"/>
  <c r="X1860" i="2"/>
  <c r="W1860" i="2"/>
  <c r="AQ1860" i="2" s="1"/>
  <c r="V1860" i="2"/>
  <c r="U1860" i="2"/>
  <c r="T1860" i="2"/>
  <c r="S1860" i="2"/>
  <c r="R1860" i="2"/>
  <c r="Q1860" i="2"/>
  <c r="P1860" i="2"/>
  <c r="O1860" i="2"/>
  <c r="N1860" i="2"/>
  <c r="M1860" i="2"/>
  <c r="L1860" i="2"/>
  <c r="K1860" i="2"/>
  <c r="AM1860" i="2" s="1"/>
  <c r="J1860" i="2"/>
  <c r="I1860" i="2"/>
  <c r="Y1859" i="2"/>
  <c r="X1859" i="2"/>
  <c r="W1859" i="2"/>
  <c r="V1859" i="2"/>
  <c r="U1859" i="2"/>
  <c r="T1859" i="2"/>
  <c r="S1859" i="2"/>
  <c r="R1859" i="2"/>
  <c r="Q1859" i="2"/>
  <c r="P1859" i="2"/>
  <c r="O1859" i="2"/>
  <c r="N1859" i="2"/>
  <c r="M1859" i="2"/>
  <c r="L1859" i="2"/>
  <c r="AA1859" i="2" s="1"/>
  <c r="K1859" i="2"/>
  <c r="J1859" i="2"/>
  <c r="I1859" i="2"/>
  <c r="Y1858" i="2"/>
  <c r="X1858" i="2"/>
  <c r="W1858" i="2"/>
  <c r="V1858" i="2"/>
  <c r="U1858" i="2"/>
  <c r="T1858" i="2"/>
  <c r="S1858" i="2"/>
  <c r="R1858" i="2"/>
  <c r="Q1858" i="2"/>
  <c r="AP1858" i="2" s="1"/>
  <c r="P1858" i="2"/>
  <c r="O1858" i="2"/>
  <c r="N1858" i="2"/>
  <c r="M1858" i="2"/>
  <c r="AO1858" i="2" s="1"/>
  <c r="L1858" i="2"/>
  <c r="K1858" i="2"/>
  <c r="J1858" i="2"/>
  <c r="I1858" i="2"/>
  <c r="Y1857" i="2"/>
  <c r="X1857" i="2"/>
  <c r="W1857" i="2"/>
  <c r="V1857" i="2"/>
  <c r="U1857" i="2"/>
  <c r="T1857" i="2"/>
  <c r="S1857" i="2"/>
  <c r="R1857" i="2"/>
  <c r="Q1857" i="2"/>
  <c r="P1857" i="2"/>
  <c r="O1857" i="2"/>
  <c r="N1857" i="2"/>
  <c r="AC1857" i="2" s="1"/>
  <c r="M1857" i="2"/>
  <c r="L1857" i="2"/>
  <c r="K1857" i="2"/>
  <c r="J1857" i="2"/>
  <c r="I1857" i="2"/>
  <c r="Y1856" i="2"/>
  <c r="X1856" i="2"/>
  <c r="W1856" i="2"/>
  <c r="AQ1856" i="2" s="1"/>
  <c r="V1856" i="2"/>
  <c r="U1856" i="2"/>
  <c r="T1856" i="2"/>
  <c r="S1856" i="2"/>
  <c r="R1856" i="2"/>
  <c r="Q1856" i="2"/>
  <c r="P1856" i="2"/>
  <c r="O1856" i="2"/>
  <c r="N1856" i="2"/>
  <c r="M1856" i="2"/>
  <c r="L1856" i="2"/>
  <c r="K1856" i="2"/>
  <c r="AM1856" i="2" s="1"/>
  <c r="J1856" i="2"/>
  <c r="I1856" i="2"/>
  <c r="Y1855" i="2"/>
  <c r="X1855" i="2"/>
  <c r="W1855" i="2"/>
  <c r="V1855" i="2"/>
  <c r="U1855" i="2"/>
  <c r="T1855" i="2"/>
  <c r="S1855" i="2"/>
  <c r="R1855" i="2"/>
  <c r="Q1855" i="2"/>
  <c r="P1855" i="2"/>
  <c r="O1855" i="2"/>
  <c r="N1855" i="2"/>
  <c r="M1855" i="2"/>
  <c r="L1855" i="2"/>
  <c r="AA1855" i="2" s="1"/>
  <c r="K1855" i="2"/>
  <c r="J1855" i="2"/>
  <c r="I1855" i="2"/>
  <c r="Y1854" i="2"/>
  <c r="X1854" i="2"/>
  <c r="W1854" i="2"/>
  <c r="V1854" i="2"/>
  <c r="U1854" i="2"/>
  <c r="T1854" i="2"/>
  <c r="S1854" i="2"/>
  <c r="R1854" i="2"/>
  <c r="Q1854" i="2"/>
  <c r="AP1854" i="2" s="1"/>
  <c r="P1854" i="2"/>
  <c r="O1854" i="2"/>
  <c r="N1854" i="2"/>
  <c r="M1854" i="2"/>
  <c r="AO1854" i="2" s="1"/>
  <c r="L1854" i="2"/>
  <c r="K1854" i="2"/>
  <c r="J1854" i="2"/>
  <c r="I1854" i="2"/>
  <c r="Y1853" i="2"/>
  <c r="X1853" i="2"/>
  <c r="W1853" i="2"/>
  <c r="V1853" i="2"/>
  <c r="U1853" i="2"/>
  <c r="T1853" i="2"/>
  <c r="S1853" i="2"/>
  <c r="R1853" i="2"/>
  <c r="Q1853" i="2"/>
  <c r="P1853" i="2"/>
  <c r="O1853" i="2"/>
  <c r="N1853" i="2"/>
  <c r="AC1853" i="2" s="1"/>
  <c r="M1853" i="2"/>
  <c r="L1853" i="2"/>
  <c r="K1853" i="2"/>
  <c r="J1853" i="2"/>
  <c r="I1853" i="2"/>
  <c r="Y1852" i="2"/>
  <c r="X1852" i="2"/>
  <c r="W1852" i="2"/>
  <c r="AQ1852" i="2" s="1"/>
  <c r="V1852" i="2"/>
  <c r="U1852" i="2"/>
  <c r="T1852" i="2"/>
  <c r="S1852" i="2"/>
  <c r="R1852" i="2"/>
  <c r="Q1852" i="2"/>
  <c r="P1852" i="2"/>
  <c r="O1852" i="2"/>
  <c r="N1852" i="2"/>
  <c r="M1852" i="2"/>
  <c r="L1852" i="2"/>
  <c r="K1852" i="2"/>
  <c r="AM1852" i="2" s="1"/>
  <c r="J1852" i="2"/>
  <c r="I1852" i="2"/>
  <c r="Y1851" i="2"/>
  <c r="X1851" i="2"/>
  <c r="W1851" i="2"/>
  <c r="V1851" i="2"/>
  <c r="U1851" i="2"/>
  <c r="T1851" i="2"/>
  <c r="S1851" i="2"/>
  <c r="R1851" i="2"/>
  <c r="Q1851" i="2"/>
  <c r="P1851" i="2"/>
  <c r="O1851" i="2"/>
  <c r="N1851" i="2"/>
  <c r="M1851" i="2"/>
  <c r="L1851" i="2"/>
  <c r="AA1851" i="2" s="1"/>
  <c r="K1851" i="2"/>
  <c r="J1851" i="2"/>
  <c r="I1851" i="2"/>
  <c r="Y1850" i="2"/>
  <c r="X1850" i="2"/>
  <c r="W1850" i="2"/>
  <c r="V1850" i="2"/>
  <c r="U1850" i="2"/>
  <c r="T1850" i="2"/>
  <c r="S1850" i="2"/>
  <c r="R1850" i="2"/>
  <c r="Q1850" i="2"/>
  <c r="AP1850" i="2" s="1"/>
  <c r="P1850" i="2"/>
  <c r="O1850" i="2"/>
  <c r="N1850" i="2"/>
  <c r="M1850" i="2"/>
  <c r="AO1850" i="2" s="1"/>
  <c r="L1850" i="2"/>
  <c r="K1850" i="2"/>
  <c r="J1850" i="2"/>
  <c r="I1850" i="2"/>
  <c r="Y1849" i="2"/>
  <c r="X1849" i="2"/>
  <c r="W1849" i="2"/>
  <c r="V1849" i="2"/>
  <c r="U1849" i="2"/>
  <c r="T1849" i="2"/>
  <c r="S1849" i="2"/>
  <c r="R1849" i="2"/>
  <c r="Q1849" i="2"/>
  <c r="P1849" i="2"/>
  <c r="O1849" i="2"/>
  <c r="N1849" i="2"/>
  <c r="AC1849" i="2" s="1"/>
  <c r="M1849" i="2"/>
  <c r="L1849" i="2"/>
  <c r="K1849" i="2"/>
  <c r="J1849" i="2"/>
  <c r="I1849" i="2"/>
  <c r="Y1848" i="2"/>
  <c r="X1848" i="2"/>
  <c r="W1848" i="2"/>
  <c r="AQ1848" i="2" s="1"/>
  <c r="V1848" i="2"/>
  <c r="U1848" i="2"/>
  <c r="T1848" i="2"/>
  <c r="S1848" i="2"/>
  <c r="R1848" i="2"/>
  <c r="Q1848" i="2"/>
  <c r="P1848" i="2"/>
  <c r="O1848" i="2"/>
  <c r="N1848" i="2"/>
  <c r="M1848" i="2"/>
  <c r="L1848" i="2"/>
  <c r="K1848" i="2"/>
  <c r="AM1848" i="2" s="1"/>
  <c r="J1848" i="2"/>
  <c r="I1848" i="2"/>
  <c r="Y1847" i="2"/>
  <c r="X1847" i="2"/>
  <c r="W1847" i="2"/>
  <c r="V1847" i="2"/>
  <c r="U1847" i="2"/>
  <c r="T1847" i="2"/>
  <c r="S1847" i="2"/>
  <c r="R1847" i="2"/>
  <c r="Q1847" i="2"/>
  <c r="P1847" i="2"/>
  <c r="O1847" i="2"/>
  <c r="N1847" i="2"/>
  <c r="M1847" i="2"/>
  <c r="L1847" i="2"/>
  <c r="AA1847" i="2" s="1"/>
  <c r="K1847" i="2"/>
  <c r="J1847" i="2"/>
  <c r="I1847" i="2"/>
  <c r="Y1846" i="2"/>
  <c r="X1846" i="2"/>
  <c r="W1846" i="2"/>
  <c r="V1846" i="2"/>
  <c r="U1846" i="2"/>
  <c r="T1846" i="2"/>
  <c r="S1846" i="2"/>
  <c r="R1846" i="2"/>
  <c r="Q1846" i="2"/>
  <c r="AP1846" i="2" s="1"/>
  <c r="P1846" i="2"/>
  <c r="O1846" i="2"/>
  <c r="N1846" i="2"/>
  <c r="M1846" i="2"/>
  <c r="AO1846" i="2" s="1"/>
  <c r="L1846" i="2"/>
  <c r="K1846" i="2"/>
  <c r="J1846" i="2"/>
  <c r="I1846" i="2"/>
  <c r="Y1845" i="2"/>
  <c r="X1845" i="2"/>
  <c r="W1845" i="2"/>
  <c r="V1845" i="2"/>
  <c r="U1845" i="2"/>
  <c r="T1845" i="2"/>
  <c r="S1845" i="2"/>
  <c r="R1845" i="2"/>
  <c r="Q1845" i="2"/>
  <c r="P1845" i="2"/>
  <c r="O1845" i="2"/>
  <c r="N1845" i="2"/>
  <c r="AC1845" i="2" s="1"/>
  <c r="M1845" i="2"/>
  <c r="L1845" i="2"/>
  <c r="K1845" i="2"/>
  <c r="J1845" i="2"/>
  <c r="I1845" i="2"/>
  <c r="Y1844" i="2"/>
  <c r="X1844" i="2"/>
  <c r="W1844" i="2"/>
  <c r="AQ1844" i="2" s="1"/>
  <c r="V1844" i="2"/>
  <c r="U1844" i="2"/>
  <c r="T1844" i="2"/>
  <c r="S1844" i="2"/>
  <c r="R1844" i="2"/>
  <c r="Q1844" i="2"/>
  <c r="P1844" i="2"/>
  <c r="O1844" i="2"/>
  <c r="N1844" i="2"/>
  <c r="M1844" i="2"/>
  <c r="L1844" i="2"/>
  <c r="K1844" i="2"/>
  <c r="AM1844" i="2" s="1"/>
  <c r="J1844" i="2"/>
  <c r="I1844" i="2"/>
  <c r="Y1843" i="2"/>
  <c r="X1843" i="2"/>
  <c r="W1843" i="2"/>
  <c r="V1843" i="2"/>
  <c r="U1843" i="2"/>
  <c r="T1843" i="2"/>
  <c r="S1843" i="2"/>
  <c r="R1843" i="2"/>
  <c r="Q1843" i="2"/>
  <c r="P1843" i="2"/>
  <c r="O1843" i="2"/>
  <c r="N1843" i="2"/>
  <c r="M1843" i="2"/>
  <c r="L1843" i="2"/>
  <c r="AA1843" i="2" s="1"/>
  <c r="K1843" i="2"/>
  <c r="J1843" i="2"/>
  <c r="I1843" i="2"/>
  <c r="Y1842" i="2"/>
  <c r="X1842" i="2"/>
  <c r="W1842" i="2"/>
  <c r="V1842" i="2"/>
  <c r="U1842" i="2"/>
  <c r="T1842" i="2"/>
  <c r="S1842" i="2"/>
  <c r="R1842" i="2"/>
  <c r="Q1842" i="2"/>
  <c r="AP1842" i="2" s="1"/>
  <c r="P1842" i="2"/>
  <c r="O1842" i="2"/>
  <c r="N1842" i="2"/>
  <c r="M1842" i="2"/>
  <c r="AO1842" i="2" s="1"/>
  <c r="L1842" i="2"/>
  <c r="K1842" i="2"/>
  <c r="J1842" i="2"/>
  <c r="I1842" i="2"/>
  <c r="Y1841" i="2"/>
  <c r="X1841" i="2"/>
  <c r="W1841" i="2"/>
  <c r="V1841" i="2"/>
  <c r="U1841" i="2"/>
  <c r="T1841" i="2"/>
  <c r="S1841" i="2"/>
  <c r="R1841" i="2"/>
  <c r="Q1841" i="2"/>
  <c r="P1841" i="2"/>
  <c r="O1841" i="2"/>
  <c r="N1841" i="2"/>
  <c r="AC1841" i="2" s="1"/>
  <c r="M1841" i="2"/>
  <c r="L1841" i="2"/>
  <c r="K1841" i="2"/>
  <c r="J1841" i="2"/>
  <c r="I1841" i="2"/>
  <c r="Y1840" i="2"/>
  <c r="X1840" i="2"/>
  <c r="W1840" i="2"/>
  <c r="AQ1840" i="2" s="1"/>
  <c r="V1840" i="2"/>
  <c r="U1840" i="2"/>
  <c r="T1840" i="2"/>
  <c r="S1840" i="2"/>
  <c r="R1840" i="2"/>
  <c r="Q1840" i="2"/>
  <c r="P1840" i="2"/>
  <c r="O1840" i="2"/>
  <c r="N1840" i="2"/>
  <c r="M1840" i="2"/>
  <c r="L1840" i="2"/>
  <c r="K1840" i="2"/>
  <c r="AM1840" i="2" s="1"/>
  <c r="J1840" i="2"/>
  <c r="I1840" i="2"/>
  <c r="Y1839" i="2"/>
  <c r="X1839" i="2"/>
  <c r="W1839" i="2"/>
  <c r="V1839" i="2"/>
  <c r="U1839" i="2"/>
  <c r="T1839" i="2"/>
  <c r="S1839" i="2"/>
  <c r="R1839" i="2"/>
  <c r="Q1839" i="2"/>
  <c r="P1839" i="2"/>
  <c r="O1839" i="2"/>
  <c r="N1839" i="2"/>
  <c r="M1839" i="2"/>
  <c r="L1839" i="2"/>
  <c r="AA1839" i="2" s="1"/>
  <c r="K1839" i="2"/>
  <c r="J1839" i="2"/>
  <c r="I1839" i="2"/>
  <c r="Y1838" i="2"/>
  <c r="X1838" i="2"/>
  <c r="W1838" i="2"/>
  <c r="V1838" i="2"/>
  <c r="U1838" i="2"/>
  <c r="T1838" i="2"/>
  <c r="S1838" i="2"/>
  <c r="R1838" i="2"/>
  <c r="Q1838" i="2"/>
  <c r="AP1838" i="2" s="1"/>
  <c r="P1838" i="2"/>
  <c r="O1838" i="2"/>
  <c r="N1838" i="2"/>
  <c r="M1838" i="2"/>
  <c r="AO1838" i="2" s="1"/>
  <c r="L1838" i="2"/>
  <c r="K1838" i="2"/>
  <c r="J1838" i="2"/>
  <c r="I1838" i="2"/>
  <c r="Y1837" i="2"/>
  <c r="X1837" i="2"/>
  <c r="W1837" i="2"/>
  <c r="V1837" i="2"/>
  <c r="U1837" i="2"/>
  <c r="T1837" i="2"/>
  <c r="S1837" i="2"/>
  <c r="R1837" i="2"/>
  <c r="Q1837" i="2"/>
  <c r="P1837" i="2"/>
  <c r="O1837" i="2"/>
  <c r="N1837" i="2"/>
  <c r="AC1837" i="2" s="1"/>
  <c r="M1837" i="2"/>
  <c r="L1837" i="2"/>
  <c r="K1837" i="2"/>
  <c r="J1837" i="2"/>
  <c r="I1837" i="2"/>
  <c r="Y1836" i="2"/>
  <c r="X1836" i="2"/>
  <c r="W1836" i="2"/>
  <c r="AQ1836" i="2" s="1"/>
  <c r="V1836" i="2"/>
  <c r="U1836" i="2"/>
  <c r="T1836" i="2"/>
  <c r="S1836" i="2"/>
  <c r="R1836" i="2"/>
  <c r="Q1836" i="2"/>
  <c r="P1836" i="2"/>
  <c r="O1836" i="2"/>
  <c r="N1836" i="2"/>
  <c r="M1836" i="2"/>
  <c r="L1836" i="2"/>
  <c r="K1836" i="2"/>
  <c r="AM1836" i="2" s="1"/>
  <c r="J1836" i="2"/>
  <c r="I1836" i="2"/>
  <c r="Y1835" i="2"/>
  <c r="X1835" i="2"/>
  <c r="W1835" i="2"/>
  <c r="V1835" i="2"/>
  <c r="U1835" i="2"/>
  <c r="T1835" i="2"/>
  <c r="S1835" i="2"/>
  <c r="R1835" i="2"/>
  <c r="Q1835" i="2"/>
  <c r="P1835" i="2"/>
  <c r="O1835" i="2"/>
  <c r="N1835" i="2"/>
  <c r="M1835" i="2"/>
  <c r="L1835" i="2"/>
  <c r="AA1835" i="2" s="1"/>
  <c r="K1835" i="2"/>
  <c r="J1835" i="2"/>
  <c r="I1835" i="2"/>
  <c r="Y1834" i="2"/>
  <c r="X1834" i="2"/>
  <c r="W1834" i="2"/>
  <c r="V1834" i="2"/>
  <c r="U1834" i="2"/>
  <c r="T1834" i="2"/>
  <c r="S1834" i="2"/>
  <c r="R1834" i="2"/>
  <c r="Q1834" i="2"/>
  <c r="AP1834" i="2" s="1"/>
  <c r="P1834" i="2"/>
  <c r="O1834" i="2"/>
  <c r="N1834" i="2"/>
  <c r="M1834" i="2"/>
  <c r="AO1834" i="2" s="1"/>
  <c r="L1834" i="2"/>
  <c r="K1834" i="2"/>
  <c r="J1834" i="2"/>
  <c r="I1834" i="2"/>
  <c r="Y1833" i="2"/>
  <c r="X1833" i="2"/>
  <c r="W1833" i="2"/>
  <c r="V1833" i="2"/>
  <c r="U1833" i="2"/>
  <c r="T1833" i="2"/>
  <c r="S1833" i="2"/>
  <c r="R1833" i="2"/>
  <c r="Q1833" i="2"/>
  <c r="P1833" i="2"/>
  <c r="O1833" i="2"/>
  <c r="N1833" i="2"/>
  <c r="AC1833" i="2" s="1"/>
  <c r="M1833" i="2"/>
  <c r="L1833" i="2"/>
  <c r="K1833" i="2"/>
  <c r="J1833" i="2"/>
  <c r="I1833" i="2"/>
  <c r="Y1832" i="2"/>
  <c r="X1832" i="2"/>
  <c r="W1832" i="2"/>
  <c r="AQ1832" i="2" s="1"/>
  <c r="V1832" i="2"/>
  <c r="U1832" i="2"/>
  <c r="T1832" i="2"/>
  <c r="S1832" i="2"/>
  <c r="R1832" i="2"/>
  <c r="Q1832" i="2"/>
  <c r="P1832" i="2"/>
  <c r="O1832" i="2"/>
  <c r="N1832" i="2"/>
  <c r="M1832" i="2"/>
  <c r="L1832" i="2"/>
  <c r="K1832" i="2"/>
  <c r="AM1832" i="2" s="1"/>
  <c r="J1832" i="2"/>
  <c r="I1832" i="2"/>
  <c r="Y1831" i="2"/>
  <c r="X1831" i="2"/>
  <c r="W1831" i="2"/>
  <c r="V1831" i="2"/>
  <c r="U1831" i="2"/>
  <c r="T1831" i="2"/>
  <c r="S1831" i="2"/>
  <c r="R1831" i="2"/>
  <c r="Q1831" i="2"/>
  <c r="P1831" i="2"/>
  <c r="O1831" i="2"/>
  <c r="N1831" i="2"/>
  <c r="M1831" i="2"/>
  <c r="L1831" i="2"/>
  <c r="AA1831" i="2" s="1"/>
  <c r="K1831" i="2"/>
  <c r="J1831" i="2"/>
  <c r="I1831" i="2"/>
  <c r="Y1830" i="2"/>
  <c r="X1830" i="2"/>
  <c r="W1830" i="2"/>
  <c r="V1830" i="2"/>
  <c r="U1830" i="2"/>
  <c r="T1830" i="2"/>
  <c r="S1830" i="2"/>
  <c r="R1830" i="2"/>
  <c r="Q1830" i="2"/>
  <c r="AP1830" i="2" s="1"/>
  <c r="P1830" i="2"/>
  <c r="O1830" i="2"/>
  <c r="N1830" i="2"/>
  <c r="M1830" i="2"/>
  <c r="AO1830" i="2" s="1"/>
  <c r="L1830" i="2"/>
  <c r="K1830" i="2"/>
  <c r="J1830" i="2"/>
  <c r="I1830" i="2"/>
  <c r="Y1829" i="2"/>
  <c r="X1829" i="2"/>
  <c r="W1829" i="2"/>
  <c r="V1829" i="2"/>
  <c r="U1829" i="2"/>
  <c r="T1829" i="2"/>
  <c r="S1829" i="2"/>
  <c r="R1829" i="2"/>
  <c r="Q1829" i="2"/>
  <c r="P1829" i="2"/>
  <c r="O1829" i="2"/>
  <c r="N1829" i="2"/>
  <c r="AC1829" i="2" s="1"/>
  <c r="M1829" i="2"/>
  <c r="L1829" i="2"/>
  <c r="K1829" i="2"/>
  <c r="J1829" i="2"/>
  <c r="I1829" i="2"/>
  <c r="Y1828" i="2"/>
  <c r="X1828" i="2"/>
  <c r="W1828" i="2"/>
  <c r="AQ1828" i="2" s="1"/>
  <c r="V1828" i="2"/>
  <c r="U1828" i="2"/>
  <c r="T1828" i="2"/>
  <c r="S1828" i="2"/>
  <c r="R1828" i="2"/>
  <c r="Q1828" i="2"/>
  <c r="P1828" i="2"/>
  <c r="O1828" i="2"/>
  <c r="N1828" i="2"/>
  <c r="M1828" i="2"/>
  <c r="L1828" i="2"/>
  <c r="K1828" i="2"/>
  <c r="AM1828" i="2" s="1"/>
  <c r="J1828" i="2"/>
  <c r="I1828" i="2"/>
  <c r="Y1827" i="2"/>
  <c r="X1827" i="2"/>
  <c r="W1827" i="2"/>
  <c r="V1827" i="2"/>
  <c r="U1827" i="2"/>
  <c r="T1827" i="2"/>
  <c r="S1827" i="2"/>
  <c r="R1827" i="2"/>
  <c r="Q1827" i="2"/>
  <c r="P1827" i="2"/>
  <c r="O1827" i="2"/>
  <c r="N1827" i="2"/>
  <c r="M1827" i="2"/>
  <c r="L1827" i="2"/>
  <c r="AA1827" i="2" s="1"/>
  <c r="K1827" i="2"/>
  <c r="J1827" i="2"/>
  <c r="I1827" i="2"/>
  <c r="Y1826" i="2"/>
  <c r="X1826" i="2"/>
  <c r="W1826" i="2"/>
  <c r="V1826" i="2"/>
  <c r="U1826" i="2"/>
  <c r="T1826" i="2"/>
  <c r="S1826" i="2"/>
  <c r="R1826" i="2"/>
  <c r="Q1826" i="2"/>
  <c r="AP1826" i="2" s="1"/>
  <c r="P1826" i="2"/>
  <c r="O1826" i="2"/>
  <c r="N1826" i="2"/>
  <c r="M1826" i="2"/>
  <c r="AO1826" i="2" s="1"/>
  <c r="L1826" i="2"/>
  <c r="K1826" i="2"/>
  <c r="J1826" i="2"/>
  <c r="I1826" i="2"/>
  <c r="Y1825" i="2"/>
  <c r="X1825" i="2"/>
  <c r="W1825" i="2"/>
  <c r="V1825" i="2"/>
  <c r="U1825" i="2"/>
  <c r="T1825" i="2"/>
  <c r="S1825" i="2"/>
  <c r="R1825" i="2"/>
  <c r="Q1825" i="2"/>
  <c r="P1825" i="2"/>
  <c r="O1825" i="2"/>
  <c r="N1825" i="2"/>
  <c r="AC1825" i="2" s="1"/>
  <c r="M1825" i="2"/>
  <c r="L1825" i="2"/>
  <c r="K1825" i="2"/>
  <c r="J1825" i="2"/>
  <c r="I1825" i="2"/>
  <c r="Y1824" i="2"/>
  <c r="X1824" i="2"/>
  <c r="W1824" i="2"/>
  <c r="AQ1824" i="2" s="1"/>
  <c r="V1824" i="2"/>
  <c r="U1824" i="2"/>
  <c r="T1824" i="2"/>
  <c r="S1824" i="2"/>
  <c r="R1824" i="2"/>
  <c r="Q1824" i="2"/>
  <c r="P1824" i="2"/>
  <c r="O1824" i="2"/>
  <c r="N1824" i="2"/>
  <c r="M1824" i="2"/>
  <c r="L1824" i="2"/>
  <c r="K1824" i="2"/>
  <c r="AM1824" i="2" s="1"/>
  <c r="J1824" i="2"/>
  <c r="I1824" i="2"/>
  <c r="Y1823" i="2"/>
  <c r="X1823" i="2"/>
  <c r="W1823" i="2"/>
  <c r="V1823" i="2"/>
  <c r="U1823" i="2"/>
  <c r="T1823" i="2"/>
  <c r="S1823" i="2"/>
  <c r="R1823" i="2"/>
  <c r="Q1823" i="2"/>
  <c r="P1823" i="2"/>
  <c r="O1823" i="2"/>
  <c r="N1823" i="2"/>
  <c r="M1823" i="2"/>
  <c r="L1823" i="2"/>
  <c r="AA1823" i="2" s="1"/>
  <c r="K1823" i="2"/>
  <c r="J1823" i="2"/>
  <c r="I1823" i="2"/>
  <c r="Y1822" i="2"/>
  <c r="X1822" i="2"/>
  <c r="W1822" i="2"/>
  <c r="V1822" i="2"/>
  <c r="U1822" i="2"/>
  <c r="T1822" i="2"/>
  <c r="S1822" i="2"/>
  <c r="R1822" i="2"/>
  <c r="Q1822" i="2"/>
  <c r="AP1822" i="2" s="1"/>
  <c r="P1822" i="2"/>
  <c r="O1822" i="2"/>
  <c r="N1822" i="2"/>
  <c r="M1822" i="2"/>
  <c r="AO1822" i="2" s="1"/>
  <c r="L1822" i="2"/>
  <c r="K1822" i="2"/>
  <c r="J1822" i="2"/>
  <c r="I1822" i="2"/>
  <c r="Y1821" i="2"/>
  <c r="X1821" i="2"/>
  <c r="W1821" i="2"/>
  <c r="V1821" i="2"/>
  <c r="U1821" i="2"/>
  <c r="T1821" i="2"/>
  <c r="S1821" i="2"/>
  <c r="R1821" i="2"/>
  <c r="Q1821" i="2"/>
  <c r="P1821" i="2"/>
  <c r="O1821" i="2"/>
  <c r="N1821" i="2"/>
  <c r="AC1821" i="2" s="1"/>
  <c r="M1821" i="2"/>
  <c r="L1821" i="2"/>
  <c r="K1821" i="2"/>
  <c r="J1821" i="2"/>
  <c r="I1821" i="2"/>
  <c r="Y1820" i="2"/>
  <c r="X1820" i="2"/>
  <c r="W1820" i="2"/>
  <c r="AQ1820" i="2" s="1"/>
  <c r="V1820" i="2"/>
  <c r="U1820" i="2"/>
  <c r="T1820" i="2"/>
  <c r="S1820" i="2"/>
  <c r="R1820" i="2"/>
  <c r="Q1820" i="2"/>
  <c r="P1820" i="2"/>
  <c r="O1820" i="2"/>
  <c r="N1820" i="2"/>
  <c r="M1820" i="2"/>
  <c r="L1820" i="2"/>
  <c r="K1820" i="2"/>
  <c r="AM1820" i="2" s="1"/>
  <c r="J1820" i="2"/>
  <c r="I1820" i="2"/>
  <c r="Y1819" i="2"/>
  <c r="X1819" i="2"/>
  <c r="W1819" i="2"/>
  <c r="V1819" i="2"/>
  <c r="U1819" i="2"/>
  <c r="T1819" i="2"/>
  <c r="S1819" i="2"/>
  <c r="R1819" i="2"/>
  <c r="Q1819" i="2"/>
  <c r="P1819" i="2"/>
  <c r="O1819" i="2"/>
  <c r="N1819" i="2"/>
  <c r="M1819" i="2"/>
  <c r="L1819" i="2"/>
  <c r="AA1819" i="2" s="1"/>
  <c r="K1819" i="2"/>
  <c r="J1819" i="2"/>
  <c r="I1819" i="2"/>
  <c r="Y1818" i="2"/>
  <c r="X1818" i="2"/>
  <c r="W1818" i="2"/>
  <c r="V1818" i="2"/>
  <c r="U1818" i="2"/>
  <c r="T1818" i="2"/>
  <c r="S1818" i="2"/>
  <c r="R1818" i="2"/>
  <c r="Q1818" i="2"/>
  <c r="AP1818" i="2" s="1"/>
  <c r="P1818" i="2"/>
  <c r="O1818" i="2"/>
  <c r="N1818" i="2"/>
  <c r="M1818" i="2"/>
  <c r="AO1818" i="2" s="1"/>
  <c r="L1818" i="2"/>
  <c r="K1818" i="2"/>
  <c r="J1818" i="2"/>
  <c r="I1818" i="2"/>
  <c r="Y1817" i="2"/>
  <c r="X1817" i="2"/>
  <c r="W1817" i="2"/>
  <c r="V1817" i="2"/>
  <c r="U1817" i="2"/>
  <c r="T1817" i="2"/>
  <c r="S1817" i="2"/>
  <c r="R1817" i="2"/>
  <c r="Q1817" i="2"/>
  <c r="P1817" i="2"/>
  <c r="O1817" i="2"/>
  <c r="N1817" i="2"/>
  <c r="AC1817" i="2" s="1"/>
  <c r="M1817" i="2"/>
  <c r="L1817" i="2"/>
  <c r="K1817" i="2"/>
  <c r="J1817" i="2"/>
  <c r="I1817" i="2"/>
  <c r="Y1816" i="2"/>
  <c r="X1816" i="2"/>
  <c r="W1816" i="2"/>
  <c r="AQ1816" i="2" s="1"/>
  <c r="V1816" i="2"/>
  <c r="U1816" i="2"/>
  <c r="T1816" i="2"/>
  <c r="S1816" i="2"/>
  <c r="R1816" i="2"/>
  <c r="Q1816" i="2"/>
  <c r="P1816" i="2"/>
  <c r="O1816" i="2"/>
  <c r="N1816" i="2"/>
  <c r="M1816" i="2"/>
  <c r="L1816" i="2"/>
  <c r="K1816" i="2"/>
  <c r="AM1816" i="2" s="1"/>
  <c r="J1816" i="2"/>
  <c r="I1816" i="2"/>
  <c r="Y1815" i="2"/>
  <c r="X1815" i="2"/>
  <c r="W1815" i="2"/>
  <c r="V1815" i="2"/>
  <c r="U1815" i="2"/>
  <c r="T1815" i="2"/>
  <c r="S1815" i="2"/>
  <c r="R1815" i="2"/>
  <c r="Q1815" i="2"/>
  <c r="P1815" i="2"/>
  <c r="O1815" i="2"/>
  <c r="N1815" i="2"/>
  <c r="M1815" i="2"/>
  <c r="L1815" i="2"/>
  <c r="AA1815" i="2" s="1"/>
  <c r="K1815" i="2"/>
  <c r="J1815" i="2"/>
  <c r="I1815" i="2"/>
  <c r="Y1814" i="2"/>
  <c r="X1814" i="2"/>
  <c r="W1814" i="2"/>
  <c r="V1814" i="2"/>
  <c r="U1814" i="2"/>
  <c r="T1814" i="2"/>
  <c r="S1814" i="2"/>
  <c r="R1814" i="2"/>
  <c r="Q1814" i="2"/>
  <c r="AP1814" i="2" s="1"/>
  <c r="P1814" i="2"/>
  <c r="O1814" i="2"/>
  <c r="N1814" i="2"/>
  <c r="M1814" i="2"/>
  <c r="AO1814" i="2" s="1"/>
  <c r="L1814" i="2"/>
  <c r="K1814" i="2"/>
  <c r="J1814" i="2"/>
  <c r="I1814" i="2"/>
  <c r="Y1813" i="2"/>
  <c r="X1813" i="2"/>
  <c r="W1813" i="2"/>
  <c r="V1813" i="2"/>
  <c r="U1813" i="2"/>
  <c r="T1813" i="2"/>
  <c r="S1813" i="2"/>
  <c r="R1813" i="2"/>
  <c r="Q1813" i="2"/>
  <c r="P1813" i="2"/>
  <c r="O1813" i="2"/>
  <c r="N1813" i="2"/>
  <c r="AC1813" i="2" s="1"/>
  <c r="M1813" i="2"/>
  <c r="L1813" i="2"/>
  <c r="K1813" i="2"/>
  <c r="J1813" i="2"/>
  <c r="I1813" i="2"/>
  <c r="Y1812" i="2"/>
  <c r="X1812" i="2"/>
  <c r="W1812" i="2"/>
  <c r="AQ1812" i="2" s="1"/>
  <c r="V1812" i="2"/>
  <c r="U1812" i="2"/>
  <c r="T1812" i="2"/>
  <c r="S1812" i="2"/>
  <c r="R1812" i="2"/>
  <c r="Q1812" i="2"/>
  <c r="P1812" i="2"/>
  <c r="O1812" i="2"/>
  <c r="N1812" i="2"/>
  <c r="M1812" i="2"/>
  <c r="L1812" i="2"/>
  <c r="K1812" i="2"/>
  <c r="AM1812" i="2" s="1"/>
  <c r="J1812" i="2"/>
  <c r="I1812" i="2"/>
  <c r="Y1811" i="2"/>
  <c r="X1811" i="2"/>
  <c r="W1811" i="2"/>
  <c r="V1811" i="2"/>
  <c r="U1811" i="2"/>
  <c r="T1811" i="2"/>
  <c r="S1811" i="2"/>
  <c r="R1811" i="2"/>
  <c r="Q1811" i="2"/>
  <c r="P1811" i="2"/>
  <c r="O1811" i="2"/>
  <c r="N1811" i="2"/>
  <c r="M1811" i="2"/>
  <c r="L1811" i="2"/>
  <c r="AA1811" i="2" s="1"/>
  <c r="K1811" i="2"/>
  <c r="J1811" i="2"/>
  <c r="I1811" i="2"/>
  <c r="Y1810" i="2"/>
  <c r="X1810" i="2"/>
  <c r="W1810" i="2"/>
  <c r="V1810" i="2"/>
  <c r="U1810" i="2"/>
  <c r="T1810" i="2"/>
  <c r="S1810" i="2"/>
  <c r="R1810" i="2"/>
  <c r="Q1810" i="2"/>
  <c r="AP1810" i="2" s="1"/>
  <c r="P1810" i="2"/>
  <c r="O1810" i="2"/>
  <c r="N1810" i="2"/>
  <c r="M1810" i="2"/>
  <c r="AO1810" i="2" s="1"/>
  <c r="L1810" i="2"/>
  <c r="K1810" i="2"/>
  <c r="J1810" i="2"/>
  <c r="I1810" i="2"/>
  <c r="Y1809" i="2"/>
  <c r="X1809" i="2"/>
  <c r="W1809" i="2"/>
  <c r="V1809" i="2"/>
  <c r="U1809" i="2"/>
  <c r="T1809" i="2"/>
  <c r="S1809" i="2"/>
  <c r="R1809" i="2"/>
  <c r="Q1809" i="2"/>
  <c r="P1809" i="2"/>
  <c r="O1809" i="2"/>
  <c r="N1809" i="2"/>
  <c r="AC1809" i="2" s="1"/>
  <c r="M1809" i="2"/>
  <c r="L1809" i="2"/>
  <c r="K1809" i="2"/>
  <c r="J1809" i="2"/>
  <c r="I1809" i="2"/>
  <c r="Y1808" i="2"/>
  <c r="X1808" i="2"/>
  <c r="W1808" i="2"/>
  <c r="AQ1808" i="2" s="1"/>
  <c r="V1808" i="2"/>
  <c r="U1808" i="2"/>
  <c r="T1808" i="2"/>
  <c r="S1808" i="2"/>
  <c r="R1808" i="2"/>
  <c r="Q1808" i="2"/>
  <c r="P1808" i="2"/>
  <c r="O1808" i="2"/>
  <c r="N1808" i="2"/>
  <c r="M1808" i="2"/>
  <c r="L1808" i="2"/>
  <c r="K1808" i="2"/>
  <c r="AM1808" i="2" s="1"/>
  <c r="J1808" i="2"/>
  <c r="I1808" i="2"/>
  <c r="Y1807" i="2"/>
  <c r="X1807" i="2"/>
  <c r="W1807" i="2"/>
  <c r="V1807" i="2"/>
  <c r="U1807" i="2"/>
  <c r="T1807" i="2"/>
  <c r="S1807" i="2"/>
  <c r="R1807" i="2"/>
  <c r="Q1807" i="2"/>
  <c r="P1807" i="2"/>
  <c r="O1807" i="2"/>
  <c r="N1807" i="2"/>
  <c r="M1807" i="2"/>
  <c r="L1807" i="2"/>
  <c r="AA1807" i="2" s="1"/>
  <c r="K1807" i="2"/>
  <c r="J1807" i="2"/>
  <c r="I1807" i="2"/>
  <c r="Y1806" i="2"/>
  <c r="X1806" i="2"/>
  <c r="W1806" i="2"/>
  <c r="V1806" i="2"/>
  <c r="U1806" i="2"/>
  <c r="T1806" i="2"/>
  <c r="S1806" i="2"/>
  <c r="R1806" i="2"/>
  <c r="Q1806" i="2"/>
  <c r="AP1806" i="2" s="1"/>
  <c r="P1806" i="2"/>
  <c r="O1806" i="2"/>
  <c r="N1806" i="2"/>
  <c r="M1806" i="2"/>
  <c r="AO1806" i="2" s="1"/>
  <c r="L1806" i="2"/>
  <c r="K1806" i="2"/>
  <c r="J1806" i="2"/>
  <c r="I1806" i="2"/>
  <c r="Y1805" i="2"/>
  <c r="X1805" i="2"/>
  <c r="W1805" i="2"/>
  <c r="V1805" i="2"/>
  <c r="U1805" i="2"/>
  <c r="T1805" i="2"/>
  <c r="S1805" i="2"/>
  <c r="R1805" i="2"/>
  <c r="Q1805" i="2"/>
  <c r="P1805" i="2"/>
  <c r="O1805" i="2"/>
  <c r="N1805" i="2"/>
  <c r="AC1805" i="2" s="1"/>
  <c r="M1805" i="2"/>
  <c r="L1805" i="2"/>
  <c r="K1805" i="2"/>
  <c r="J1805" i="2"/>
  <c r="I1805" i="2"/>
  <c r="Y1804" i="2"/>
  <c r="X1804" i="2"/>
  <c r="W1804" i="2"/>
  <c r="AQ1804" i="2" s="1"/>
  <c r="V1804" i="2"/>
  <c r="U1804" i="2"/>
  <c r="T1804" i="2"/>
  <c r="S1804" i="2"/>
  <c r="R1804" i="2"/>
  <c r="Q1804" i="2"/>
  <c r="P1804" i="2"/>
  <c r="O1804" i="2"/>
  <c r="N1804" i="2"/>
  <c r="M1804" i="2"/>
  <c r="L1804" i="2"/>
  <c r="K1804" i="2"/>
  <c r="AM1804" i="2" s="1"/>
  <c r="J1804" i="2"/>
  <c r="I1804" i="2"/>
  <c r="Y1803" i="2"/>
  <c r="X1803" i="2"/>
  <c r="W1803" i="2"/>
  <c r="V1803" i="2"/>
  <c r="U1803" i="2"/>
  <c r="T1803" i="2"/>
  <c r="S1803" i="2"/>
  <c r="R1803" i="2"/>
  <c r="Q1803" i="2"/>
  <c r="P1803" i="2"/>
  <c r="O1803" i="2"/>
  <c r="N1803" i="2"/>
  <c r="M1803" i="2"/>
  <c r="L1803" i="2"/>
  <c r="AA1803" i="2" s="1"/>
  <c r="K1803" i="2"/>
  <c r="J1803" i="2"/>
  <c r="I1803" i="2"/>
  <c r="Y1802" i="2"/>
  <c r="X1802" i="2"/>
  <c r="W1802" i="2"/>
  <c r="V1802" i="2"/>
  <c r="U1802" i="2"/>
  <c r="T1802" i="2"/>
  <c r="S1802" i="2"/>
  <c r="R1802" i="2"/>
  <c r="Q1802" i="2"/>
  <c r="AP1802" i="2" s="1"/>
  <c r="P1802" i="2"/>
  <c r="O1802" i="2"/>
  <c r="N1802" i="2"/>
  <c r="M1802" i="2"/>
  <c r="AO1802" i="2" s="1"/>
  <c r="L1802" i="2"/>
  <c r="K1802" i="2"/>
  <c r="J1802" i="2"/>
  <c r="I1802" i="2"/>
  <c r="Y1801" i="2"/>
  <c r="X1801" i="2"/>
  <c r="W1801" i="2"/>
  <c r="V1801" i="2"/>
  <c r="U1801" i="2"/>
  <c r="T1801" i="2"/>
  <c r="S1801" i="2"/>
  <c r="R1801" i="2"/>
  <c r="Q1801" i="2"/>
  <c r="P1801" i="2"/>
  <c r="O1801" i="2"/>
  <c r="N1801" i="2"/>
  <c r="AC1801" i="2" s="1"/>
  <c r="M1801" i="2"/>
  <c r="L1801" i="2"/>
  <c r="K1801" i="2"/>
  <c r="J1801" i="2"/>
  <c r="I1801" i="2"/>
  <c r="Y1800" i="2"/>
  <c r="X1800" i="2"/>
  <c r="W1800" i="2"/>
  <c r="AQ1800" i="2" s="1"/>
  <c r="V1800" i="2"/>
  <c r="U1800" i="2"/>
  <c r="T1800" i="2"/>
  <c r="S1800" i="2"/>
  <c r="R1800" i="2"/>
  <c r="Q1800" i="2"/>
  <c r="P1800" i="2"/>
  <c r="O1800" i="2"/>
  <c r="N1800" i="2"/>
  <c r="M1800" i="2"/>
  <c r="L1800" i="2"/>
  <c r="K1800" i="2"/>
  <c r="AM1800" i="2" s="1"/>
  <c r="J1800" i="2"/>
  <c r="I1800" i="2"/>
  <c r="Y1799" i="2"/>
  <c r="X1799" i="2"/>
  <c r="W1799" i="2"/>
  <c r="V1799" i="2"/>
  <c r="U1799" i="2"/>
  <c r="T1799" i="2"/>
  <c r="S1799" i="2"/>
  <c r="R1799" i="2"/>
  <c r="Q1799" i="2"/>
  <c r="P1799" i="2"/>
  <c r="O1799" i="2"/>
  <c r="N1799" i="2"/>
  <c r="M1799" i="2"/>
  <c r="L1799" i="2"/>
  <c r="AA1799" i="2" s="1"/>
  <c r="K1799" i="2"/>
  <c r="J1799" i="2"/>
  <c r="I1799" i="2"/>
  <c r="Y1798" i="2"/>
  <c r="X1798" i="2"/>
  <c r="W1798" i="2"/>
  <c r="V1798" i="2"/>
  <c r="U1798" i="2"/>
  <c r="T1798" i="2"/>
  <c r="S1798" i="2"/>
  <c r="R1798" i="2"/>
  <c r="Q1798" i="2"/>
  <c r="AP1798" i="2" s="1"/>
  <c r="P1798" i="2"/>
  <c r="O1798" i="2"/>
  <c r="N1798" i="2"/>
  <c r="M1798" i="2"/>
  <c r="AO1798" i="2" s="1"/>
  <c r="L1798" i="2"/>
  <c r="K1798" i="2"/>
  <c r="J1798" i="2"/>
  <c r="I1798" i="2"/>
  <c r="Y1797" i="2"/>
  <c r="X1797" i="2"/>
  <c r="W1797" i="2"/>
  <c r="V1797" i="2"/>
  <c r="U1797" i="2"/>
  <c r="T1797" i="2"/>
  <c r="S1797" i="2"/>
  <c r="R1797" i="2"/>
  <c r="Q1797" i="2"/>
  <c r="P1797" i="2"/>
  <c r="O1797" i="2"/>
  <c r="N1797" i="2"/>
  <c r="AC1797" i="2" s="1"/>
  <c r="M1797" i="2"/>
  <c r="L1797" i="2"/>
  <c r="K1797" i="2"/>
  <c r="J1797" i="2"/>
  <c r="I1797" i="2"/>
  <c r="Y1796" i="2"/>
  <c r="X1796" i="2"/>
  <c r="W1796" i="2"/>
  <c r="AQ1796" i="2" s="1"/>
  <c r="V1796" i="2"/>
  <c r="U1796" i="2"/>
  <c r="T1796" i="2"/>
  <c r="S1796" i="2"/>
  <c r="R1796" i="2"/>
  <c r="Q1796" i="2"/>
  <c r="P1796" i="2"/>
  <c r="O1796" i="2"/>
  <c r="N1796" i="2"/>
  <c r="M1796" i="2"/>
  <c r="L1796" i="2"/>
  <c r="K1796" i="2"/>
  <c r="AM1796" i="2" s="1"/>
  <c r="J1796" i="2"/>
  <c r="I1796" i="2"/>
  <c r="Y1795" i="2"/>
  <c r="X1795" i="2"/>
  <c r="W1795" i="2"/>
  <c r="V1795" i="2"/>
  <c r="U1795" i="2"/>
  <c r="T1795" i="2"/>
  <c r="S1795" i="2"/>
  <c r="R1795" i="2"/>
  <c r="Q1795" i="2"/>
  <c r="P1795" i="2"/>
  <c r="O1795" i="2"/>
  <c r="N1795" i="2"/>
  <c r="M1795" i="2"/>
  <c r="L1795" i="2"/>
  <c r="AA1795" i="2" s="1"/>
  <c r="K1795" i="2"/>
  <c r="J1795" i="2"/>
  <c r="I1795" i="2"/>
  <c r="Y1794" i="2"/>
  <c r="X1794" i="2"/>
  <c r="W1794" i="2"/>
  <c r="V1794" i="2"/>
  <c r="U1794" i="2"/>
  <c r="T1794" i="2"/>
  <c r="S1794" i="2"/>
  <c r="R1794" i="2"/>
  <c r="Q1794" i="2"/>
  <c r="AP1794" i="2" s="1"/>
  <c r="P1794" i="2"/>
  <c r="O1794" i="2"/>
  <c r="N1794" i="2"/>
  <c r="M1794" i="2"/>
  <c r="AO1794" i="2" s="1"/>
  <c r="L1794" i="2"/>
  <c r="K1794" i="2"/>
  <c r="J1794" i="2"/>
  <c r="I1794" i="2"/>
  <c r="Y1793" i="2"/>
  <c r="X1793" i="2"/>
  <c r="W1793" i="2"/>
  <c r="V1793" i="2"/>
  <c r="U1793" i="2"/>
  <c r="T1793" i="2"/>
  <c r="S1793" i="2"/>
  <c r="R1793" i="2"/>
  <c r="Q1793" i="2"/>
  <c r="P1793" i="2"/>
  <c r="O1793" i="2"/>
  <c r="N1793" i="2"/>
  <c r="AC1793" i="2" s="1"/>
  <c r="M1793" i="2"/>
  <c r="L1793" i="2"/>
  <c r="K1793" i="2"/>
  <c r="J1793" i="2"/>
  <c r="I1793" i="2"/>
  <c r="Y1792" i="2"/>
  <c r="X1792" i="2"/>
  <c r="W1792" i="2"/>
  <c r="AQ1792" i="2" s="1"/>
  <c r="V1792" i="2"/>
  <c r="U1792" i="2"/>
  <c r="T1792" i="2"/>
  <c r="S1792" i="2"/>
  <c r="R1792" i="2"/>
  <c r="Q1792" i="2"/>
  <c r="P1792" i="2"/>
  <c r="O1792" i="2"/>
  <c r="N1792" i="2"/>
  <c r="M1792" i="2"/>
  <c r="L1792" i="2"/>
  <c r="K1792" i="2"/>
  <c r="AM1792" i="2" s="1"/>
  <c r="J1792" i="2"/>
  <c r="I1792" i="2"/>
  <c r="Y1791" i="2"/>
  <c r="X1791" i="2"/>
  <c r="W1791" i="2"/>
  <c r="V1791" i="2"/>
  <c r="U1791" i="2"/>
  <c r="T1791" i="2"/>
  <c r="S1791" i="2"/>
  <c r="R1791" i="2"/>
  <c r="Q1791" i="2"/>
  <c r="P1791" i="2"/>
  <c r="O1791" i="2"/>
  <c r="N1791" i="2"/>
  <c r="M1791" i="2"/>
  <c r="L1791" i="2"/>
  <c r="AA1791" i="2" s="1"/>
  <c r="K1791" i="2"/>
  <c r="J1791" i="2"/>
  <c r="I1791" i="2"/>
  <c r="Y1790" i="2"/>
  <c r="X1790" i="2"/>
  <c r="W1790" i="2"/>
  <c r="V1790" i="2"/>
  <c r="U1790" i="2"/>
  <c r="T1790" i="2"/>
  <c r="S1790" i="2"/>
  <c r="R1790" i="2"/>
  <c r="Q1790" i="2"/>
  <c r="AP1790" i="2" s="1"/>
  <c r="P1790" i="2"/>
  <c r="O1790" i="2"/>
  <c r="N1790" i="2"/>
  <c r="M1790" i="2"/>
  <c r="AO1790" i="2" s="1"/>
  <c r="L1790" i="2"/>
  <c r="K1790" i="2"/>
  <c r="J1790" i="2"/>
  <c r="I1790" i="2"/>
  <c r="Y1789" i="2"/>
  <c r="X1789" i="2"/>
  <c r="W1789" i="2"/>
  <c r="V1789" i="2"/>
  <c r="U1789" i="2"/>
  <c r="T1789" i="2"/>
  <c r="S1789" i="2"/>
  <c r="R1789" i="2"/>
  <c r="Q1789" i="2"/>
  <c r="P1789" i="2"/>
  <c r="O1789" i="2"/>
  <c r="N1789" i="2"/>
  <c r="AC1789" i="2" s="1"/>
  <c r="M1789" i="2"/>
  <c r="L1789" i="2"/>
  <c r="K1789" i="2"/>
  <c r="J1789" i="2"/>
  <c r="I1789" i="2"/>
  <c r="Y1788" i="2"/>
  <c r="X1788" i="2"/>
  <c r="W1788" i="2"/>
  <c r="AQ1788" i="2" s="1"/>
  <c r="V1788" i="2"/>
  <c r="U1788" i="2"/>
  <c r="T1788" i="2"/>
  <c r="S1788" i="2"/>
  <c r="R1788" i="2"/>
  <c r="Q1788" i="2"/>
  <c r="P1788" i="2"/>
  <c r="O1788" i="2"/>
  <c r="N1788" i="2"/>
  <c r="M1788" i="2"/>
  <c r="L1788" i="2"/>
  <c r="K1788" i="2"/>
  <c r="AM1788" i="2" s="1"/>
  <c r="J1788" i="2"/>
  <c r="I1788" i="2"/>
  <c r="Y1787" i="2"/>
  <c r="X1787" i="2"/>
  <c r="W1787" i="2"/>
  <c r="V1787" i="2"/>
  <c r="U1787" i="2"/>
  <c r="T1787" i="2"/>
  <c r="S1787" i="2"/>
  <c r="R1787" i="2"/>
  <c r="Q1787" i="2"/>
  <c r="P1787" i="2"/>
  <c r="O1787" i="2"/>
  <c r="N1787" i="2"/>
  <c r="M1787" i="2"/>
  <c r="L1787" i="2"/>
  <c r="AA1787" i="2" s="1"/>
  <c r="K1787" i="2"/>
  <c r="J1787" i="2"/>
  <c r="I1787" i="2"/>
  <c r="Y1786" i="2"/>
  <c r="X1786" i="2"/>
  <c r="W1786" i="2"/>
  <c r="V1786" i="2"/>
  <c r="U1786" i="2"/>
  <c r="T1786" i="2"/>
  <c r="S1786" i="2"/>
  <c r="R1786" i="2"/>
  <c r="Q1786" i="2"/>
  <c r="AP1786" i="2" s="1"/>
  <c r="P1786" i="2"/>
  <c r="O1786" i="2"/>
  <c r="N1786" i="2"/>
  <c r="M1786" i="2"/>
  <c r="AO1786" i="2" s="1"/>
  <c r="L1786" i="2"/>
  <c r="K1786" i="2"/>
  <c r="J1786" i="2"/>
  <c r="I1786" i="2"/>
  <c r="Y1785" i="2"/>
  <c r="X1785" i="2"/>
  <c r="W1785" i="2"/>
  <c r="V1785" i="2"/>
  <c r="U1785" i="2"/>
  <c r="T1785" i="2"/>
  <c r="S1785" i="2"/>
  <c r="R1785" i="2"/>
  <c r="Q1785" i="2"/>
  <c r="P1785" i="2"/>
  <c r="O1785" i="2"/>
  <c r="N1785" i="2"/>
  <c r="AC1785" i="2" s="1"/>
  <c r="M1785" i="2"/>
  <c r="L1785" i="2"/>
  <c r="K1785" i="2"/>
  <c r="J1785" i="2"/>
  <c r="I1785" i="2"/>
  <c r="Y1784" i="2"/>
  <c r="X1784" i="2"/>
  <c r="W1784" i="2"/>
  <c r="AQ1784" i="2" s="1"/>
  <c r="V1784" i="2"/>
  <c r="U1784" i="2"/>
  <c r="T1784" i="2"/>
  <c r="S1784" i="2"/>
  <c r="R1784" i="2"/>
  <c r="Q1784" i="2"/>
  <c r="P1784" i="2"/>
  <c r="O1784" i="2"/>
  <c r="N1784" i="2"/>
  <c r="M1784" i="2"/>
  <c r="L1784" i="2"/>
  <c r="K1784" i="2"/>
  <c r="AM1784" i="2" s="1"/>
  <c r="J1784" i="2"/>
  <c r="I1784" i="2"/>
  <c r="Y1783" i="2"/>
  <c r="X1783" i="2"/>
  <c r="W1783" i="2"/>
  <c r="V1783" i="2"/>
  <c r="U1783" i="2"/>
  <c r="T1783" i="2"/>
  <c r="S1783" i="2"/>
  <c r="R1783" i="2"/>
  <c r="Q1783" i="2"/>
  <c r="P1783" i="2"/>
  <c r="O1783" i="2"/>
  <c r="N1783" i="2"/>
  <c r="M1783" i="2"/>
  <c r="L1783" i="2"/>
  <c r="AA1783" i="2" s="1"/>
  <c r="K1783" i="2"/>
  <c r="J1783" i="2"/>
  <c r="I1783" i="2"/>
  <c r="Y1782" i="2"/>
  <c r="X1782" i="2"/>
  <c r="W1782" i="2"/>
  <c r="V1782" i="2"/>
  <c r="U1782" i="2"/>
  <c r="T1782" i="2"/>
  <c r="S1782" i="2"/>
  <c r="R1782" i="2"/>
  <c r="Q1782" i="2"/>
  <c r="AP1782" i="2" s="1"/>
  <c r="P1782" i="2"/>
  <c r="O1782" i="2"/>
  <c r="N1782" i="2"/>
  <c r="M1782" i="2"/>
  <c r="AO1782" i="2" s="1"/>
  <c r="L1782" i="2"/>
  <c r="K1782" i="2"/>
  <c r="J1782" i="2"/>
  <c r="I1782" i="2"/>
  <c r="Y1781" i="2"/>
  <c r="X1781" i="2"/>
  <c r="W1781" i="2"/>
  <c r="V1781" i="2"/>
  <c r="U1781" i="2"/>
  <c r="T1781" i="2"/>
  <c r="S1781" i="2"/>
  <c r="R1781" i="2"/>
  <c r="Q1781" i="2"/>
  <c r="P1781" i="2"/>
  <c r="O1781" i="2"/>
  <c r="N1781" i="2"/>
  <c r="AC1781" i="2" s="1"/>
  <c r="M1781" i="2"/>
  <c r="L1781" i="2"/>
  <c r="K1781" i="2"/>
  <c r="J1781" i="2"/>
  <c r="I1781" i="2"/>
  <c r="Y1780" i="2"/>
  <c r="X1780" i="2"/>
  <c r="W1780" i="2"/>
  <c r="AQ1780" i="2" s="1"/>
  <c r="V1780" i="2"/>
  <c r="U1780" i="2"/>
  <c r="T1780" i="2"/>
  <c r="S1780" i="2"/>
  <c r="R1780" i="2"/>
  <c r="Q1780" i="2"/>
  <c r="P1780" i="2"/>
  <c r="O1780" i="2"/>
  <c r="N1780" i="2"/>
  <c r="M1780" i="2"/>
  <c r="L1780" i="2"/>
  <c r="K1780" i="2"/>
  <c r="AM1780" i="2" s="1"/>
  <c r="J1780" i="2"/>
  <c r="I1780" i="2"/>
  <c r="Y1779" i="2"/>
  <c r="X1779" i="2"/>
  <c r="W1779" i="2"/>
  <c r="V1779" i="2"/>
  <c r="U1779" i="2"/>
  <c r="T1779" i="2"/>
  <c r="S1779" i="2"/>
  <c r="R1779" i="2"/>
  <c r="Q1779" i="2"/>
  <c r="P1779" i="2"/>
  <c r="O1779" i="2"/>
  <c r="N1779" i="2"/>
  <c r="M1779" i="2"/>
  <c r="L1779" i="2"/>
  <c r="AA1779" i="2" s="1"/>
  <c r="K1779" i="2"/>
  <c r="J1779" i="2"/>
  <c r="I1779" i="2"/>
  <c r="Y1778" i="2"/>
  <c r="X1778" i="2"/>
  <c r="W1778" i="2"/>
  <c r="V1778" i="2"/>
  <c r="U1778" i="2"/>
  <c r="T1778" i="2"/>
  <c r="S1778" i="2"/>
  <c r="R1778" i="2"/>
  <c r="Q1778" i="2"/>
  <c r="AP1778" i="2" s="1"/>
  <c r="P1778" i="2"/>
  <c r="O1778" i="2"/>
  <c r="N1778" i="2"/>
  <c r="M1778" i="2"/>
  <c r="AO1778" i="2" s="1"/>
  <c r="L1778" i="2"/>
  <c r="K1778" i="2"/>
  <c r="J1778" i="2"/>
  <c r="I1778" i="2"/>
  <c r="Y1777" i="2"/>
  <c r="X1777" i="2"/>
  <c r="W1777" i="2"/>
  <c r="V1777" i="2"/>
  <c r="U1777" i="2"/>
  <c r="T1777" i="2"/>
  <c r="S1777" i="2"/>
  <c r="R1777" i="2"/>
  <c r="Q1777" i="2"/>
  <c r="P1777" i="2"/>
  <c r="O1777" i="2"/>
  <c r="N1777" i="2"/>
  <c r="AC1777" i="2" s="1"/>
  <c r="M1777" i="2"/>
  <c r="L1777" i="2"/>
  <c r="K1777" i="2"/>
  <c r="J1777" i="2"/>
  <c r="I1777" i="2"/>
  <c r="Y1776" i="2"/>
  <c r="X1776" i="2"/>
  <c r="W1776" i="2"/>
  <c r="AQ1776" i="2" s="1"/>
  <c r="V1776" i="2"/>
  <c r="U1776" i="2"/>
  <c r="T1776" i="2"/>
  <c r="S1776" i="2"/>
  <c r="R1776" i="2"/>
  <c r="Q1776" i="2"/>
  <c r="P1776" i="2"/>
  <c r="O1776" i="2"/>
  <c r="N1776" i="2"/>
  <c r="M1776" i="2"/>
  <c r="L1776" i="2"/>
  <c r="K1776" i="2"/>
  <c r="AM1776" i="2" s="1"/>
  <c r="J1776" i="2"/>
  <c r="I1776" i="2"/>
  <c r="Y1775" i="2"/>
  <c r="X1775" i="2"/>
  <c r="W1775" i="2"/>
  <c r="V1775" i="2"/>
  <c r="U1775" i="2"/>
  <c r="T1775" i="2"/>
  <c r="S1775" i="2"/>
  <c r="R1775" i="2"/>
  <c r="Q1775" i="2"/>
  <c r="P1775" i="2"/>
  <c r="O1775" i="2"/>
  <c r="N1775" i="2"/>
  <c r="M1775" i="2"/>
  <c r="L1775" i="2"/>
  <c r="AA1775" i="2" s="1"/>
  <c r="K1775" i="2"/>
  <c r="J1775" i="2"/>
  <c r="I1775" i="2"/>
  <c r="Y1774" i="2"/>
  <c r="X1774" i="2"/>
  <c r="W1774" i="2"/>
  <c r="V1774" i="2"/>
  <c r="U1774" i="2"/>
  <c r="T1774" i="2"/>
  <c r="S1774" i="2"/>
  <c r="R1774" i="2"/>
  <c r="Q1774" i="2"/>
  <c r="AP1774" i="2" s="1"/>
  <c r="P1774" i="2"/>
  <c r="O1774" i="2"/>
  <c r="N1774" i="2"/>
  <c r="M1774" i="2"/>
  <c r="AO1774" i="2" s="1"/>
  <c r="L1774" i="2"/>
  <c r="K1774" i="2"/>
  <c r="J1774" i="2"/>
  <c r="I1774" i="2"/>
  <c r="Y1773" i="2"/>
  <c r="X1773" i="2"/>
  <c r="W1773" i="2"/>
  <c r="V1773" i="2"/>
  <c r="U1773" i="2"/>
  <c r="T1773" i="2"/>
  <c r="S1773" i="2"/>
  <c r="R1773" i="2"/>
  <c r="Q1773" i="2"/>
  <c r="P1773" i="2"/>
  <c r="O1773" i="2"/>
  <c r="N1773" i="2"/>
  <c r="AC1773" i="2" s="1"/>
  <c r="M1773" i="2"/>
  <c r="L1773" i="2"/>
  <c r="K1773" i="2"/>
  <c r="J1773" i="2"/>
  <c r="I1773" i="2"/>
  <c r="Y1772" i="2"/>
  <c r="X1772" i="2"/>
  <c r="W1772" i="2"/>
  <c r="AQ1772" i="2" s="1"/>
  <c r="V1772" i="2"/>
  <c r="U1772" i="2"/>
  <c r="T1772" i="2"/>
  <c r="S1772" i="2"/>
  <c r="R1772" i="2"/>
  <c r="Q1772" i="2"/>
  <c r="P1772" i="2"/>
  <c r="O1772" i="2"/>
  <c r="N1772" i="2"/>
  <c r="M1772" i="2"/>
  <c r="L1772" i="2"/>
  <c r="K1772" i="2"/>
  <c r="AM1772" i="2" s="1"/>
  <c r="J1772" i="2"/>
  <c r="I1772" i="2"/>
  <c r="Y1771" i="2"/>
  <c r="X1771" i="2"/>
  <c r="W1771" i="2"/>
  <c r="V1771" i="2"/>
  <c r="U1771" i="2"/>
  <c r="T1771" i="2"/>
  <c r="S1771" i="2"/>
  <c r="R1771" i="2"/>
  <c r="Q1771" i="2"/>
  <c r="P1771" i="2"/>
  <c r="O1771" i="2"/>
  <c r="N1771" i="2"/>
  <c r="M1771" i="2"/>
  <c r="L1771" i="2"/>
  <c r="AA1771" i="2" s="1"/>
  <c r="K1771" i="2"/>
  <c r="J1771" i="2"/>
  <c r="I1771" i="2"/>
  <c r="Y1770" i="2"/>
  <c r="X1770" i="2"/>
  <c r="W1770" i="2"/>
  <c r="V1770" i="2"/>
  <c r="U1770" i="2"/>
  <c r="T1770" i="2"/>
  <c r="S1770" i="2"/>
  <c r="R1770" i="2"/>
  <c r="Q1770" i="2"/>
  <c r="AP1770" i="2" s="1"/>
  <c r="P1770" i="2"/>
  <c r="O1770" i="2"/>
  <c r="N1770" i="2"/>
  <c r="M1770" i="2"/>
  <c r="AO1770" i="2" s="1"/>
  <c r="L1770" i="2"/>
  <c r="K1770" i="2"/>
  <c r="J1770" i="2"/>
  <c r="I1770" i="2"/>
  <c r="Y1769" i="2"/>
  <c r="X1769" i="2"/>
  <c r="W1769" i="2"/>
  <c r="V1769" i="2"/>
  <c r="U1769" i="2"/>
  <c r="T1769" i="2"/>
  <c r="S1769" i="2"/>
  <c r="R1769" i="2"/>
  <c r="Q1769" i="2"/>
  <c r="P1769" i="2"/>
  <c r="O1769" i="2"/>
  <c r="N1769" i="2"/>
  <c r="AC1769" i="2" s="1"/>
  <c r="M1769" i="2"/>
  <c r="L1769" i="2"/>
  <c r="K1769" i="2"/>
  <c r="J1769" i="2"/>
  <c r="I1769" i="2"/>
  <c r="Y1768" i="2"/>
  <c r="X1768" i="2"/>
  <c r="W1768" i="2"/>
  <c r="AQ1768" i="2" s="1"/>
  <c r="V1768" i="2"/>
  <c r="U1768" i="2"/>
  <c r="T1768" i="2"/>
  <c r="S1768" i="2"/>
  <c r="R1768" i="2"/>
  <c r="Q1768" i="2"/>
  <c r="P1768" i="2"/>
  <c r="O1768" i="2"/>
  <c r="N1768" i="2"/>
  <c r="M1768" i="2"/>
  <c r="L1768" i="2"/>
  <c r="K1768" i="2"/>
  <c r="AM1768" i="2" s="1"/>
  <c r="J1768" i="2"/>
  <c r="I1768" i="2"/>
  <c r="Y1767" i="2"/>
  <c r="X1767" i="2"/>
  <c r="W1767" i="2"/>
  <c r="V1767" i="2"/>
  <c r="U1767" i="2"/>
  <c r="T1767" i="2"/>
  <c r="S1767" i="2"/>
  <c r="R1767" i="2"/>
  <c r="Q1767" i="2"/>
  <c r="P1767" i="2"/>
  <c r="O1767" i="2"/>
  <c r="N1767" i="2"/>
  <c r="M1767" i="2"/>
  <c r="L1767" i="2"/>
  <c r="AA1767" i="2" s="1"/>
  <c r="K1767" i="2"/>
  <c r="J1767" i="2"/>
  <c r="I1767" i="2"/>
  <c r="Y1766" i="2"/>
  <c r="X1766" i="2"/>
  <c r="W1766" i="2"/>
  <c r="V1766" i="2"/>
  <c r="U1766" i="2"/>
  <c r="T1766" i="2"/>
  <c r="S1766" i="2"/>
  <c r="R1766" i="2"/>
  <c r="Q1766" i="2"/>
  <c r="AP1766" i="2" s="1"/>
  <c r="P1766" i="2"/>
  <c r="O1766" i="2"/>
  <c r="N1766" i="2"/>
  <c r="M1766" i="2"/>
  <c r="AO1766" i="2" s="1"/>
  <c r="L1766" i="2"/>
  <c r="K1766" i="2"/>
  <c r="J1766" i="2"/>
  <c r="I1766" i="2"/>
  <c r="Y1765" i="2"/>
  <c r="X1765" i="2"/>
  <c r="W1765" i="2"/>
  <c r="V1765" i="2"/>
  <c r="U1765" i="2"/>
  <c r="T1765" i="2"/>
  <c r="S1765" i="2"/>
  <c r="R1765" i="2"/>
  <c r="Q1765" i="2"/>
  <c r="P1765" i="2"/>
  <c r="O1765" i="2"/>
  <c r="N1765" i="2"/>
  <c r="AC1765" i="2" s="1"/>
  <c r="M1765" i="2"/>
  <c r="L1765" i="2"/>
  <c r="K1765" i="2"/>
  <c r="J1765" i="2"/>
  <c r="I1765" i="2"/>
  <c r="Y1764" i="2"/>
  <c r="X1764" i="2"/>
  <c r="W1764" i="2"/>
  <c r="AQ1764" i="2" s="1"/>
  <c r="V1764" i="2"/>
  <c r="U1764" i="2"/>
  <c r="T1764" i="2"/>
  <c r="S1764" i="2"/>
  <c r="R1764" i="2"/>
  <c r="Q1764" i="2"/>
  <c r="P1764" i="2"/>
  <c r="O1764" i="2"/>
  <c r="N1764" i="2"/>
  <c r="M1764" i="2"/>
  <c r="L1764" i="2"/>
  <c r="K1764" i="2"/>
  <c r="AM1764" i="2" s="1"/>
  <c r="J1764" i="2"/>
  <c r="I1764" i="2"/>
  <c r="Y1763" i="2"/>
  <c r="X1763" i="2"/>
  <c r="W1763" i="2"/>
  <c r="V1763" i="2"/>
  <c r="U1763" i="2"/>
  <c r="T1763" i="2"/>
  <c r="S1763" i="2"/>
  <c r="R1763" i="2"/>
  <c r="Q1763" i="2"/>
  <c r="P1763" i="2"/>
  <c r="O1763" i="2"/>
  <c r="N1763" i="2"/>
  <c r="M1763" i="2"/>
  <c r="L1763" i="2"/>
  <c r="AA1763" i="2" s="1"/>
  <c r="K1763" i="2"/>
  <c r="J1763" i="2"/>
  <c r="I1763" i="2"/>
  <c r="Y1762" i="2"/>
  <c r="X1762" i="2"/>
  <c r="W1762" i="2"/>
  <c r="V1762" i="2"/>
  <c r="U1762" i="2"/>
  <c r="T1762" i="2"/>
  <c r="S1762" i="2"/>
  <c r="R1762" i="2"/>
  <c r="Q1762" i="2"/>
  <c r="AP1762" i="2" s="1"/>
  <c r="P1762" i="2"/>
  <c r="O1762" i="2"/>
  <c r="N1762" i="2"/>
  <c r="M1762" i="2"/>
  <c r="AO1762" i="2" s="1"/>
  <c r="L1762" i="2"/>
  <c r="K1762" i="2"/>
  <c r="J1762" i="2"/>
  <c r="I1762" i="2"/>
  <c r="Y1761" i="2"/>
  <c r="X1761" i="2"/>
  <c r="W1761" i="2"/>
  <c r="V1761" i="2"/>
  <c r="U1761" i="2"/>
  <c r="T1761" i="2"/>
  <c r="S1761" i="2"/>
  <c r="R1761" i="2"/>
  <c r="Q1761" i="2"/>
  <c r="P1761" i="2"/>
  <c r="O1761" i="2"/>
  <c r="N1761" i="2"/>
  <c r="AC1761" i="2" s="1"/>
  <c r="M1761" i="2"/>
  <c r="L1761" i="2"/>
  <c r="K1761" i="2"/>
  <c r="J1761" i="2"/>
  <c r="I1761" i="2"/>
  <c r="Y1760" i="2"/>
  <c r="X1760" i="2"/>
  <c r="W1760" i="2"/>
  <c r="AQ1760" i="2" s="1"/>
  <c r="V1760" i="2"/>
  <c r="U1760" i="2"/>
  <c r="T1760" i="2"/>
  <c r="S1760" i="2"/>
  <c r="R1760" i="2"/>
  <c r="Q1760" i="2"/>
  <c r="P1760" i="2"/>
  <c r="O1760" i="2"/>
  <c r="N1760" i="2"/>
  <c r="M1760" i="2"/>
  <c r="L1760" i="2"/>
  <c r="K1760" i="2"/>
  <c r="AM1760" i="2" s="1"/>
  <c r="J1760" i="2"/>
  <c r="I1760" i="2"/>
  <c r="Y1759" i="2"/>
  <c r="X1759" i="2"/>
  <c r="W1759" i="2"/>
  <c r="V1759" i="2"/>
  <c r="U1759" i="2"/>
  <c r="T1759" i="2"/>
  <c r="S1759" i="2"/>
  <c r="R1759" i="2"/>
  <c r="Q1759" i="2"/>
  <c r="P1759" i="2"/>
  <c r="O1759" i="2"/>
  <c r="N1759" i="2"/>
  <c r="M1759" i="2"/>
  <c r="L1759" i="2"/>
  <c r="AA1759" i="2" s="1"/>
  <c r="K1759" i="2"/>
  <c r="J1759" i="2"/>
  <c r="I1759" i="2"/>
  <c r="Y1758" i="2"/>
  <c r="X1758" i="2"/>
  <c r="W1758" i="2"/>
  <c r="V1758" i="2"/>
  <c r="U1758" i="2"/>
  <c r="T1758" i="2"/>
  <c r="S1758" i="2"/>
  <c r="R1758" i="2"/>
  <c r="Q1758" i="2"/>
  <c r="AP1758" i="2" s="1"/>
  <c r="P1758" i="2"/>
  <c r="O1758" i="2"/>
  <c r="N1758" i="2"/>
  <c r="M1758" i="2"/>
  <c r="AO1758" i="2" s="1"/>
  <c r="L1758" i="2"/>
  <c r="K1758" i="2"/>
  <c r="J1758" i="2"/>
  <c r="I1758" i="2"/>
  <c r="Y1757" i="2"/>
  <c r="X1757" i="2"/>
  <c r="W1757" i="2"/>
  <c r="V1757" i="2"/>
  <c r="U1757" i="2"/>
  <c r="T1757" i="2"/>
  <c r="S1757" i="2"/>
  <c r="R1757" i="2"/>
  <c r="Q1757" i="2"/>
  <c r="P1757" i="2"/>
  <c r="O1757" i="2"/>
  <c r="N1757" i="2"/>
  <c r="AC1757" i="2" s="1"/>
  <c r="M1757" i="2"/>
  <c r="L1757" i="2"/>
  <c r="K1757" i="2"/>
  <c r="J1757" i="2"/>
  <c r="I1757" i="2"/>
  <c r="Y1756" i="2"/>
  <c r="X1756" i="2"/>
  <c r="W1756" i="2"/>
  <c r="AQ1756" i="2" s="1"/>
  <c r="V1756" i="2"/>
  <c r="U1756" i="2"/>
  <c r="T1756" i="2"/>
  <c r="S1756" i="2"/>
  <c r="R1756" i="2"/>
  <c r="Q1756" i="2"/>
  <c r="P1756" i="2"/>
  <c r="O1756" i="2"/>
  <c r="N1756" i="2"/>
  <c r="M1756" i="2"/>
  <c r="L1756" i="2"/>
  <c r="K1756" i="2"/>
  <c r="AM1756" i="2" s="1"/>
  <c r="J1756" i="2"/>
  <c r="I1756" i="2"/>
  <c r="Y1755" i="2"/>
  <c r="X1755" i="2"/>
  <c r="W1755" i="2"/>
  <c r="V1755" i="2"/>
  <c r="U1755" i="2"/>
  <c r="T1755" i="2"/>
  <c r="S1755" i="2"/>
  <c r="R1755" i="2"/>
  <c r="Q1755" i="2"/>
  <c r="P1755" i="2"/>
  <c r="O1755" i="2"/>
  <c r="N1755" i="2"/>
  <c r="M1755" i="2"/>
  <c r="L1755" i="2"/>
  <c r="AA1755" i="2" s="1"/>
  <c r="K1755" i="2"/>
  <c r="J1755" i="2"/>
  <c r="I1755" i="2"/>
  <c r="Y1754" i="2"/>
  <c r="X1754" i="2"/>
  <c r="W1754" i="2"/>
  <c r="V1754" i="2"/>
  <c r="U1754" i="2"/>
  <c r="T1754" i="2"/>
  <c r="S1754" i="2"/>
  <c r="R1754" i="2"/>
  <c r="Q1754" i="2"/>
  <c r="AP1754" i="2" s="1"/>
  <c r="P1754" i="2"/>
  <c r="O1754" i="2"/>
  <c r="N1754" i="2"/>
  <c r="M1754" i="2"/>
  <c r="AO1754" i="2" s="1"/>
  <c r="L1754" i="2"/>
  <c r="K1754" i="2"/>
  <c r="J1754" i="2"/>
  <c r="I1754" i="2"/>
  <c r="Y1753" i="2"/>
  <c r="X1753" i="2"/>
  <c r="W1753" i="2"/>
  <c r="V1753" i="2"/>
  <c r="U1753" i="2"/>
  <c r="T1753" i="2"/>
  <c r="S1753" i="2"/>
  <c r="R1753" i="2"/>
  <c r="Q1753" i="2"/>
  <c r="P1753" i="2"/>
  <c r="O1753" i="2"/>
  <c r="N1753" i="2"/>
  <c r="AC1753" i="2" s="1"/>
  <c r="M1753" i="2"/>
  <c r="L1753" i="2"/>
  <c r="K1753" i="2"/>
  <c r="J1753" i="2"/>
  <c r="I1753" i="2"/>
  <c r="Y1752" i="2"/>
  <c r="X1752" i="2"/>
  <c r="W1752" i="2"/>
  <c r="AQ1752" i="2" s="1"/>
  <c r="V1752" i="2"/>
  <c r="U1752" i="2"/>
  <c r="T1752" i="2"/>
  <c r="S1752" i="2"/>
  <c r="R1752" i="2"/>
  <c r="Q1752" i="2"/>
  <c r="P1752" i="2"/>
  <c r="O1752" i="2"/>
  <c r="N1752" i="2"/>
  <c r="M1752" i="2"/>
  <c r="L1752" i="2"/>
  <c r="K1752" i="2"/>
  <c r="AM1752" i="2" s="1"/>
  <c r="J1752" i="2"/>
  <c r="I1752" i="2"/>
  <c r="Y1751" i="2"/>
  <c r="X1751" i="2"/>
  <c r="W1751" i="2"/>
  <c r="V1751" i="2"/>
  <c r="U1751" i="2"/>
  <c r="T1751" i="2"/>
  <c r="S1751" i="2"/>
  <c r="R1751" i="2"/>
  <c r="Q1751" i="2"/>
  <c r="P1751" i="2"/>
  <c r="O1751" i="2"/>
  <c r="N1751" i="2"/>
  <c r="M1751" i="2"/>
  <c r="L1751" i="2"/>
  <c r="AA1751" i="2" s="1"/>
  <c r="K1751" i="2"/>
  <c r="J1751" i="2"/>
  <c r="I1751" i="2"/>
  <c r="Y1750" i="2"/>
  <c r="X1750" i="2"/>
  <c r="W1750" i="2"/>
  <c r="V1750" i="2"/>
  <c r="U1750" i="2"/>
  <c r="T1750" i="2"/>
  <c r="S1750" i="2"/>
  <c r="R1750" i="2"/>
  <c r="Q1750" i="2"/>
  <c r="AP1750" i="2" s="1"/>
  <c r="P1750" i="2"/>
  <c r="O1750" i="2"/>
  <c r="N1750" i="2"/>
  <c r="M1750" i="2"/>
  <c r="AO1750" i="2" s="1"/>
  <c r="L1750" i="2"/>
  <c r="K1750" i="2"/>
  <c r="J1750" i="2"/>
  <c r="I1750" i="2"/>
  <c r="Y1749" i="2"/>
  <c r="X1749" i="2"/>
  <c r="W1749" i="2"/>
  <c r="V1749" i="2"/>
  <c r="U1749" i="2"/>
  <c r="T1749" i="2"/>
  <c r="S1749" i="2"/>
  <c r="R1749" i="2"/>
  <c r="Q1749" i="2"/>
  <c r="P1749" i="2"/>
  <c r="O1749" i="2"/>
  <c r="N1749" i="2"/>
  <c r="AC1749" i="2" s="1"/>
  <c r="M1749" i="2"/>
  <c r="L1749" i="2"/>
  <c r="K1749" i="2"/>
  <c r="J1749" i="2"/>
  <c r="I1749" i="2"/>
  <c r="Y1748" i="2"/>
  <c r="X1748" i="2"/>
  <c r="W1748" i="2"/>
  <c r="AQ1748" i="2" s="1"/>
  <c r="V1748" i="2"/>
  <c r="U1748" i="2"/>
  <c r="T1748" i="2"/>
  <c r="S1748" i="2"/>
  <c r="R1748" i="2"/>
  <c r="Q1748" i="2"/>
  <c r="P1748" i="2"/>
  <c r="O1748" i="2"/>
  <c r="N1748" i="2"/>
  <c r="M1748" i="2"/>
  <c r="L1748" i="2"/>
  <c r="K1748" i="2"/>
  <c r="AM1748" i="2" s="1"/>
  <c r="J1748" i="2"/>
  <c r="I1748" i="2"/>
  <c r="Y1747" i="2"/>
  <c r="X1747" i="2"/>
  <c r="W1747" i="2"/>
  <c r="V1747" i="2"/>
  <c r="U1747" i="2"/>
  <c r="T1747" i="2"/>
  <c r="S1747" i="2"/>
  <c r="R1747" i="2"/>
  <c r="Q1747" i="2"/>
  <c r="P1747" i="2"/>
  <c r="O1747" i="2"/>
  <c r="N1747" i="2"/>
  <c r="M1747" i="2"/>
  <c r="L1747" i="2"/>
  <c r="AA1747" i="2" s="1"/>
  <c r="K1747" i="2"/>
  <c r="J1747" i="2"/>
  <c r="I1747" i="2"/>
  <c r="Y1746" i="2"/>
  <c r="X1746" i="2"/>
  <c r="W1746" i="2"/>
  <c r="V1746" i="2"/>
  <c r="U1746" i="2"/>
  <c r="T1746" i="2"/>
  <c r="S1746" i="2"/>
  <c r="R1746" i="2"/>
  <c r="Q1746" i="2"/>
  <c r="AP1746" i="2" s="1"/>
  <c r="P1746" i="2"/>
  <c r="O1746" i="2"/>
  <c r="N1746" i="2"/>
  <c r="M1746" i="2"/>
  <c r="AO1746" i="2" s="1"/>
  <c r="L1746" i="2"/>
  <c r="K1746" i="2"/>
  <c r="J1746" i="2"/>
  <c r="I1746" i="2"/>
  <c r="Y1745" i="2"/>
  <c r="X1745" i="2"/>
  <c r="W1745" i="2"/>
  <c r="V1745" i="2"/>
  <c r="U1745" i="2"/>
  <c r="T1745" i="2"/>
  <c r="S1745" i="2"/>
  <c r="R1745" i="2"/>
  <c r="Q1745" i="2"/>
  <c r="P1745" i="2"/>
  <c r="O1745" i="2"/>
  <c r="N1745" i="2"/>
  <c r="AC1745" i="2" s="1"/>
  <c r="M1745" i="2"/>
  <c r="L1745" i="2"/>
  <c r="K1745" i="2"/>
  <c r="J1745" i="2"/>
  <c r="I1745" i="2"/>
  <c r="Y1744" i="2"/>
  <c r="X1744" i="2"/>
  <c r="W1744" i="2"/>
  <c r="AQ1744" i="2" s="1"/>
  <c r="V1744" i="2"/>
  <c r="U1744" i="2"/>
  <c r="T1744" i="2"/>
  <c r="S1744" i="2"/>
  <c r="R1744" i="2"/>
  <c r="Q1744" i="2"/>
  <c r="P1744" i="2"/>
  <c r="O1744" i="2"/>
  <c r="N1744" i="2"/>
  <c r="M1744" i="2"/>
  <c r="L1744" i="2"/>
  <c r="K1744" i="2"/>
  <c r="AM1744" i="2" s="1"/>
  <c r="J1744" i="2"/>
  <c r="I1744" i="2"/>
  <c r="Y1743" i="2"/>
  <c r="X1743" i="2"/>
  <c r="W1743" i="2"/>
  <c r="V1743" i="2"/>
  <c r="U1743" i="2"/>
  <c r="T1743" i="2"/>
  <c r="S1743" i="2"/>
  <c r="R1743" i="2"/>
  <c r="Q1743" i="2"/>
  <c r="P1743" i="2"/>
  <c r="O1743" i="2"/>
  <c r="N1743" i="2"/>
  <c r="M1743" i="2"/>
  <c r="L1743" i="2"/>
  <c r="AA1743" i="2" s="1"/>
  <c r="K1743" i="2"/>
  <c r="J1743" i="2"/>
  <c r="I1743" i="2"/>
  <c r="Y1742" i="2"/>
  <c r="X1742" i="2"/>
  <c r="W1742" i="2"/>
  <c r="V1742" i="2"/>
  <c r="U1742" i="2"/>
  <c r="T1742" i="2"/>
  <c r="S1742" i="2"/>
  <c r="R1742" i="2"/>
  <c r="Q1742" i="2"/>
  <c r="P1742" i="2"/>
  <c r="O1742" i="2"/>
  <c r="N1742" i="2"/>
  <c r="M1742" i="2"/>
  <c r="L1742" i="2"/>
  <c r="K1742" i="2"/>
  <c r="J1742" i="2"/>
  <c r="I1742" i="2"/>
  <c r="Y1741" i="2"/>
  <c r="X1741" i="2"/>
  <c r="W1741" i="2"/>
  <c r="V1741" i="2"/>
  <c r="U1741" i="2"/>
  <c r="T1741" i="2"/>
  <c r="S1741" i="2"/>
  <c r="R1741" i="2"/>
  <c r="Q1741" i="2"/>
  <c r="P1741" i="2"/>
  <c r="O1741" i="2"/>
  <c r="N1741" i="2"/>
  <c r="M1741" i="2"/>
  <c r="L1741" i="2"/>
  <c r="K1741" i="2"/>
  <c r="J1741" i="2"/>
  <c r="I1741" i="2"/>
  <c r="Y1740" i="2"/>
  <c r="X1740" i="2"/>
  <c r="W1740" i="2"/>
  <c r="V1740" i="2"/>
  <c r="AQ1740" i="2" s="1"/>
  <c r="U1740" i="2"/>
  <c r="T1740" i="2"/>
  <c r="AI1740" i="2" s="1"/>
  <c r="S1740" i="2"/>
  <c r="R1740" i="2"/>
  <c r="Q1740" i="2"/>
  <c r="P1740" i="2"/>
  <c r="O1740" i="2"/>
  <c r="N1740" i="2"/>
  <c r="AA1740" i="2" s="1"/>
  <c r="M1740" i="2"/>
  <c r="L1740" i="2"/>
  <c r="K1740" i="2"/>
  <c r="J1740" i="2"/>
  <c r="I1740" i="2"/>
  <c r="Y1739" i="2"/>
  <c r="X1739" i="2"/>
  <c r="W1739" i="2"/>
  <c r="V1739" i="2"/>
  <c r="U1739" i="2"/>
  <c r="T1739" i="2"/>
  <c r="S1739" i="2"/>
  <c r="R1739" i="2"/>
  <c r="Q1739" i="2"/>
  <c r="P1739" i="2"/>
  <c r="O1739" i="2"/>
  <c r="N1739" i="2"/>
  <c r="M1739" i="2"/>
  <c r="L1739" i="2"/>
  <c r="AA1739" i="2" s="1"/>
  <c r="K1739" i="2"/>
  <c r="J1739" i="2"/>
  <c r="I1739" i="2"/>
  <c r="Y1738" i="2"/>
  <c r="X1738" i="2"/>
  <c r="W1738" i="2"/>
  <c r="V1738" i="2"/>
  <c r="U1738" i="2"/>
  <c r="T1738" i="2"/>
  <c r="S1738" i="2"/>
  <c r="R1738" i="2"/>
  <c r="Q1738" i="2"/>
  <c r="P1738" i="2"/>
  <c r="O1738" i="2"/>
  <c r="N1738" i="2"/>
  <c r="M1738" i="2"/>
  <c r="AB1738" i="2" s="1"/>
  <c r="L1738" i="2"/>
  <c r="K1738" i="2"/>
  <c r="J1738" i="2"/>
  <c r="I1738" i="2"/>
  <c r="Y1737" i="2"/>
  <c r="X1737" i="2"/>
  <c r="W1737" i="2"/>
  <c r="V1737" i="2"/>
  <c r="U1737" i="2"/>
  <c r="T1737" i="2"/>
  <c r="S1737" i="2"/>
  <c r="R1737" i="2"/>
  <c r="Q1737" i="2"/>
  <c r="P1737" i="2"/>
  <c r="O1737" i="2"/>
  <c r="N1737" i="2"/>
  <c r="M1737" i="2"/>
  <c r="AB1737" i="2" s="1"/>
  <c r="L1737" i="2"/>
  <c r="K1737" i="2"/>
  <c r="J1737" i="2"/>
  <c r="I1737" i="2"/>
  <c r="Y1736" i="2"/>
  <c r="X1736" i="2"/>
  <c r="AM1736" i="2" s="1"/>
  <c r="W1736" i="2"/>
  <c r="V1736" i="2"/>
  <c r="U1736" i="2"/>
  <c r="T1736" i="2"/>
  <c r="AI1736" i="2" s="1"/>
  <c r="S1736" i="2"/>
  <c r="R1736" i="2"/>
  <c r="Q1736" i="2"/>
  <c r="P1736" i="2"/>
  <c r="AP1736" i="2" s="1"/>
  <c r="O1736" i="2"/>
  <c r="N1736" i="2"/>
  <c r="M1736" i="2"/>
  <c r="L1736" i="2"/>
  <c r="AA1736" i="2" s="1"/>
  <c r="K1736" i="2"/>
  <c r="J1736" i="2"/>
  <c r="I1736" i="2"/>
  <c r="Y1735" i="2"/>
  <c r="X1735" i="2"/>
  <c r="W1735" i="2"/>
  <c r="V1735" i="2"/>
  <c r="U1735" i="2"/>
  <c r="T1735" i="2"/>
  <c r="S1735" i="2"/>
  <c r="R1735" i="2"/>
  <c r="Q1735" i="2"/>
  <c r="P1735" i="2"/>
  <c r="O1735" i="2"/>
  <c r="N1735" i="2"/>
  <c r="M1735" i="2"/>
  <c r="L1735" i="2"/>
  <c r="K1735" i="2"/>
  <c r="J1735" i="2"/>
  <c r="I1735" i="2"/>
  <c r="Y1734" i="2"/>
  <c r="X1734" i="2"/>
  <c r="W1734" i="2"/>
  <c r="V1734" i="2"/>
  <c r="U1734" i="2"/>
  <c r="T1734" i="2"/>
  <c r="S1734" i="2"/>
  <c r="R1734" i="2"/>
  <c r="AG1734" i="2" s="1"/>
  <c r="Q1734" i="2"/>
  <c r="P1734" i="2"/>
  <c r="O1734" i="2"/>
  <c r="N1734" i="2"/>
  <c r="M1734" i="2"/>
  <c r="L1734" i="2"/>
  <c r="K1734" i="2"/>
  <c r="Z1734" i="2" s="1"/>
  <c r="J1734" i="2"/>
  <c r="I1734" i="2"/>
  <c r="Y1733" i="2"/>
  <c r="X1733" i="2"/>
  <c r="W1733" i="2"/>
  <c r="V1733" i="2"/>
  <c r="U1733" i="2"/>
  <c r="T1733" i="2"/>
  <c r="S1733" i="2"/>
  <c r="R1733" i="2"/>
  <c r="Q1733" i="2"/>
  <c r="P1733" i="2"/>
  <c r="O1733" i="2"/>
  <c r="N1733" i="2"/>
  <c r="M1733" i="2"/>
  <c r="L1733" i="2"/>
  <c r="K1733" i="2"/>
  <c r="J1733" i="2"/>
  <c r="I1733" i="2"/>
  <c r="Y1732" i="2"/>
  <c r="X1732" i="2"/>
  <c r="AQ1732" i="2" s="1"/>
  <c r="W1732" i="2"/>
  <c r="V1732" i="2"/>
  <c r="U1732" i="2"/>
  <c r="T1732" i="2"/>
  <c r="AI1732" i="2" s="1"/>
  <c r="S1732" i="2"/>
  <c r="R1732" i="2"/>
  <c r="Q1732" i="2"/>
  <c r="P1732" i="2"/>
  <c r="AP1732" i="2" s="1"/>
  <c r="O1732" i="2"/>
  <c r="N1732" i="2"/>
  <c r="M1732" i="2"/>
  <c r="L1732" i="2"/>
  <c r="AA1732" i="2" s="1"/>
  <c r="K1732" i="2"/>
  <c r="J1732" i="2"/>
  <c r="I1732" i="2"/>
  <c r="Y1731" i="2"/>
  <c r="X1731" i="2"/>
  <c r="W1731" i="2"/>
  <c r="V1731" i="2"/>
  <c r="U1731" i="2"/>
  <c r="T1731" i="2"/>
  <c r="S1731" i="2"/>
  <c r="R1731" i="2"/>
  <c r="Q1731" i="2"/>
  <c r="P1731" i="2"/>
  <c r="O1731" i="2"/>
  <c r="N1731" i="2"/>
  <c r="AC1731" i="2" s="1"/>
  <c r="M1731" i="2"/>
  <c r="L1731" i="2"/>
  <c r="K1731" i="2"/>
  <c r="J1731" i="2"/>
  <c r="I1731" i="2"/>
  <c r="Y1730" i="2"/>
  <c r="X1730" i="2"/>
  <c r="AM1730" i="2" s="1"/>
  <c r="W1730" i="2"/>
  <c r="V1730" i="2"/>
  <c r="AQ1730" i="2" s="1"/>
  <c r="U1730" i="2"/>
  <c r="T1730" i="2"/>
  <c r="AI1730" i="2" s="1"/>
  <c r="S1730" i="2"/>
  <c r="R1730" i="2"/>
  <c r="Q1730" i="2"/>
  <c r="P1730" i="2"/>
  <c r="AE1730" i="2" s="1"/>
  <c r="O1730" i="2"/>
  <c r="N1730" i="2"/>
  <c r="M1730" i="2"/>
  <c r="L1730" i="2"/>
  <c r="AA1730" i="2" s="1"/>
  <c r="K1730" i="2"/>
  <c r="J1730" i="2"/>
  <c r="I1730" i="2"/>
  <c r="Y1729" i="2"/>
  <c r="X1729" i="2"/>
  <c r="W1729" i="2"/>
  <c r="V1729" i="2"/>
  <c r="U1729" i="2"/>
  <c r="T1729" i="2"/>
  <c r="S1729" i="2"/>
  <c r="R1729" i="2"/>
  <c r="Q1729" i="2"/>
  <c r="P1729" i="2"/>
  <c r="O1729" i="2"/>
  <c r="N1729" i="2"/>
  <c r="M1729" i="2"/>
  <c r="L1729" i="2"/>
  <c r="K1729" i="2"/>
  <c r="J1729" i="2"/>
  <c r="I1729" i="2"/>
  <c r="Y1728" i="2"/>
  <c r="X1728" i="2"/>
  <c r="W1728" i="2"/>
  <c r="V1728" i="2"/>
  <c r="U1728" i="2"/>
  <c r="AQ1728" i="2" s="1"/>
  <c r="T1728" i="2"/>
  <c r="AI1728" i="2" s="1"/>
  <c r="S1728" i="2"/>
  <c r="R1728" i="2"/>
  <c r="Q1728" i="2"/>
  <c r="P1728" i="2"/>
  <c r="O1728" i="2"/>
  <c r="N1728" i="2"/>
  <c r="M1728" i="2"/>
  <c r="L1728" i="2"/>
  <c r="AA1728" i="2" s="1"/>
  <c r="K1728" i="2"/>
  <c r="Z1728" i="2" s="1"/>
  <c r="J1728" i="2"/>
  <c r="I1728" i="2"/>
  <c r="Y1727" i="2"/>
  <c r="X1727" i="2"/>
  <c r="W1727" i="2"/>
  <c r="V1727" i="2"/>
  <c r="U1727" i="2"/>
  <c r="T1727" i="2"/>
  <c r="S1727" i="2"/>
  <c r="R1727" i="2"/>
  <c r="Q1727" i="2"/>
  <c r="P1727" i="2"/>
  <c r="O1727" i="2"/>
  <c r="N1727" i="2"/>
  <c r="M1727" i="2"/>
  <c r="L1727" i="2"/>
  <c r="AA1727" i="2" s="1"/>
  <c r="K1727" i="2"/>
  <c r="J1727" i="2"/>
  <c r="I1727" i="2"/>
  <c r="Y1726" i="2"/>
  <c r="X1726" i="2"/>
  <c r="AM1726" i="2" s="1"/>
  <c r="W1726" i="2"/>
  <c r="V1726" i="2"/>
  <c r="AQ1726" i="2" s="1"/>
  <c r="U1726" i="2"/>
  <c r="T1726" i="2"/>
  <c r="AI1726" i="2" s="1"/>
  <c r="S1726" i="2"/>
  <c r="R1726" i="2"/>
  <c r="Q1726" i="2"/>
  <c r="P1726" i="2"/>
  <c r="AE1726" i="2" s="1"/>
  <c r="O1726" i="2"/>
  <c r="N1726" i="2"/>
  <c r="AA1726" i="2" s="1"/>
  <c r="M1726" i="2"/>
  <c r="L1726" i="2"/>
  <c r="K1726" i="2"/>
  <c r="J1726" i="2"/>
  <c r="I1726" i="2"/>
  <c r="Y1725" i="2"/>
  <c r="X1725" i="2"/>
  <c r="W1725" i="2"/>
  <c r="V1725" i="2"/>
  <c r="U1725" i="2"/>
  <c r="T1725" i="2"/>
  <c r="S1725" i="2"/>
  <c r="R1725" i="2"/>
  <c r="Q1725" i="2"/>
  <c r="P1725" i="2"/>
  <c r="O1725" i="2"/>
  <c r="N1725" i="2"/>
  <c r="M1725" i="2"/>
  <c r="L1725" i="2"/>
  <c r="K1725" i="2"/>
  <c r="J1725" i="2"/>
  <c r="I1725" i="2"/>
  <c r="Y1724" i="2"/>
  <c r="X1724" i="2"/>
  <c r="W1724" i="2"/>
  <c r="V1724" i="2"/>
  <c r="U1724" i="2"/>
  <c r="T1724" i="2"/>
  <c r="S1724" i="2"/>
  <c r="R1724" i="2"/>
  <c r="Q1724" i="2"/>
  <c r="AF1724" i="2" s="1"/>
  <c r="P1724" i="2"/>
  <c r="AP1724" i="2" s="1"/>
  <c r="O1724" i="2"/>
  <c r="N1724" i="2"/>
  <c r="M1724" i="2"/>
  <c r="L1724" i="2"/>
  <c r="AN1724" i="2" s="1"/>
  <c r="K1724" i="2"/>
  <c r="J1724" i="2"/>
  <c r="I1724" i="2"/>
  <c r="Y1723" i="2"/>
  <c r="X1723" i="2"/>
  <c r="W1723" i="2"/>
  <c r="V1723" i="2"/>
  <c r="U1723" i="2"/>
  <c r="T1723" i="2"/>
  <c r="AI1723" i="2" s="1"/>
  <c r="S1723" i="2"/>
  <c r="R1723" i="2"/>
  <c r="Q1723" i="2"/>
  <c r="P1723" i="2"/>
  <c r="O1723" i="2"/>
  <c r="N1723" i="2"/>
  <c r="M1723" i="2"/>
  <c r="L1723" i="2"/>
  <c r="AN1723" i="2" s="1"/>
  <c r="K1723" i="2"/>
  <c r="J1723" i="2"/>
  <c r="I1723" i="2"/>
  <c r="Y1722" i="2"/>
  <c r="X1722" i="2"/>
  <c r="AM1722" i="2" s="1"/>
  <c r="W1722" i="2"/>
  <c r="V1722" i="2"/>
  <c r="U1722" i="2"/>
  <c r="T1722" i="2"/>
  <c r="S1722" i="2"/>
  <c r="AH1722" i="2" s="1"/>
  <c r="R1722" i="2"/>
  <c r="Q1722" i="2"/>
  <c r="P1722" i="2"/>
  <c r="O1722" i="2"/>
  <c r="N1722" i="2"/>
  <c r="M1722" i="2"/>
  <c r="L1722" i="2"/>
  <c r="K1722" i="2"/>
  <c r="J1722" i="2"/>
  <c r="I1722" i="2"/>
  <c r="Y1721" i="2"/>
  <c r="X1721" i="2"/>
  <c r="W1721" i="2"/>
  <c r="V1721" i="2"/>
  <c r="U1721" i="2"/>
  <c r="T1721" i="2"/>
  <c r="S1721" i="2"/>
  <c r="R1721" i="2"/>
  <c r="Q1721" i="2"/>
  <c r="P1721" i="2"/>
  <c r="O1721" i="2"/>
  <c r="N1721" i="2"/>
  <c r="M1721" i="2"/>
  <c r="L1721" i="2"/>
  <c r="K1721" i="2"/>
  <c r="J1721" i="2"/>
  <c r="I1721" i="2"/>
  <c r="Y1720" i="2"/>
  <c r="X1720" i="2"/>
  <c r="W1720" i="2"/>
  <c r="V1720" i="2"/>
  <c r="U1720" i="2"/>
  <c r="T1720" i="2"/>
  <c r="S1720" i="2"/>
  <c r="R1720" i="2"/>
  <c r="Q1720" i="2"/>
  <c r="P1720" i="2"/>
  <c r="O1720" i="2"/>
  <c r="N1720" i="2"/>
  <c r="M1720" i="2"/>
  <c r="L1720" i="2"/>
  <c r="K1720" i="2"/>
  <c r="J1720" i="2"/>
  <c r="I1720" i="2"/>
  <c r="Y1719" i="2"/>
  <c r="X1719" i="2"/>
  <c r="W1719" i="2"/>
  <c r="V1719" i="2"/>
  <c r="U1719" i="2"/>
  <c r="T1719" i="2"/>
  <c r="S1719" i="2"/>
  <c r="R1719" i="2"/>
  <c r="Q1719" i="2"/>
  <c r="P1719" i="2"/>
  <c r="O1719" i="2"/>
  <c r="N1719" i="2"/>
  <c r="M1719" i="2"/>
  <c r="L1719" i="2"/>
  <c r="K1719" i="2"/>
  <c r="J1719" i="2"/>
  <c r="I1719" i="2"/>
  <c r="Y1718" i="2"/>
  <c r="X1718" i="2"/>
  <c r="W1718" i="2"/>
  <c r="V1718" i="2"/>
  <c r="U1718" i="2"/>
  <c r="T1718" i="2"/>
  <c r="S1718" i="2"/>
  <c r="R1718" i="2"/>
  <c r="Q1718" i="2"/>
  <c r="P1718" i="2"/>
  <c r="AP1718" i="2" s="1"/>
  <c r="O1718" i="2"/>
  <c r="N1718" i="2"/>
  <c r="M1718" i="2"/>
  <c r="L1718" i="2"/>
  <c r="K1718" i="2"/>
  <c r="J1718" i="2"/>
  <c r="I1718" i="2"/>
  <c r="Y1717" i="2"/>
  <c r="X1717" i="2"/>
  <c r="W1717" i="2"/>
  <c r="V1717" i="2"/>
  <c r="U1717" i="2"/>
  <c r="T1717" i="2"/>
  <c r="S1717" i="2"/>
  <c r="R1717" i="2"/>
  <c r="Q1717" i="2"/>
  <c r="P1717" i="2"/>
  <c r="O1717" i="2"/>
  <c r="N1717" i="2"/>
  <c r="M1717" i="2"/>
  <c r="L1717" i="2"/>
  <c r="K1717" i="2"/>
  <c r="J1717" i="2"/>
  <c r="I1717" i="2"/>
  <c r="Y1716" i="2"/>
  <c r="X1716" i="2"/>
  <c r="W1716" i="2"/>
  <c r="V1716" i="2"/>
  <c r="U1716" i="2"/>
  <c r="T1716" i="2"/>
  <c r="S1716" i="2"/>
  <c r="R1716" i="2"/>
  <c r="Q1716" i="2"/>
  <c r="P1716" i="2"/>
  <c r="O1716" i="2"/>
  <c r="N1716" i="2"/>
  <c r="M1716" i="2"/>
  <c r="L1716" i="2"/>
  <c r="K1716" i="2"/>
  <c r="J1716" i="2"/>
  <c r="I1716" i="2"/>
  <c r="Y1715" i="2"/>
  <c r="X1715" i="2"/>
  <c r="W1715" i="2"/>
  <c r="V1715" i="2"/>
  <c r="U1715" i="2"/>
  <c r="T1715" i="2"/>
  <c r="S1715" i="2"/>
  <c r="R1715" i="2"/>
  <c r="Q1715" i="2"/>
  <c r="P1715" i="2"/>
  <c r="O1715" i="2"/>
  <c r="N1715" i="2"/>
  <c r="M1715" i="2"/>
  <c r="L1715" i="2"/>
  <c r="K1715" i="2"/>
  <c r="J1715" i="2"/>
  <c r="I1715" i="2"/>
  <c r="Y1714" i="2"/>
  <c r="X1714" i="2"/>
  <c r="W1714" i="2"/>
  <c r="V1714" i="2"/>
  <c r="U1714" i="2"/>
  <c r="T1714" i="2"/>
  <c r="S1714" i="2"/>
  <c r="R1714" i="2"/>
  <c r="Q1714" i="2"/>
  <c r="P1714" i="2"/>
  <c r="AP1714" i="2" s="1"/>
  <c r="O1714" i="2"/>
  <c r="N1714" i="2"/>
  <c r="M1714" i="2"/>
  <c r="L1714" i="2"/>
  <c r="K1714" i="2"/>
  <c r="J1714" i="2"/>
  <c r="I1714" i="2"/>
  <c r="Y1713" i="2"/>
  <c r="X1713" i="2"/>
  <c r="W1713" i="2"/>
  <c r="V1713" i="2"/>
  <c r="U1713" i="2"/>
  <c r="T1713" i="2"/>
  <c r="S1713" i="2"/>
  <c r="R1713" i="2"/>
  <c r="Q1713" i="2"/>
  <c r="P1713" i="2"/>
  <c r="O1713" i="2"/>
  <c r="N1713" i="2"/>
  <c r="M1713" i="2"/>
  <c r="L1713" i="2"/>
  <c r="K1713" i="2"/>
  <c r="J1713" i="2"/>
  <c r="I1713" i="2"/>
  <c r="Y1712" i="2"/>
  <c r="X1712" i="2"/>
  <c r="W1712" i="2"/>
  <c r="V1712" i="2"/>
  <c r="U1712" i="2"/>
  <c r="T1712" i="2"/>
  <c r="S1712" i="2"/>
  <c r="R1712" i="2"/>
  <c r="Q1712" i="2"/>
  <c r="P1712" i="2"/>
  <c r="O1712" i="2"/>
  <c r="N1712" i="2"/>
  <c r="M1712" i="2"/>
  <c r="L1712" i="2"/>
  <c r="K1712" i="2"/>
  <c r="J1712" i="2"/>
  <c r="I1712" i="2"/>
  <c r="Y1711" i="2"/>
  <c r="X1711" i="2"/>
  <c r="W1711" i="2"/>
  <c r="V1711" i="2"/>
  <c r="U1711" i="2"/>
  <c r="T1711" i="2"/>
  <c r="S1711" i="2"/>
  <c r="R1711" i="2"/>
  <c r="Q1711" i="2"/>
  <c r="P1711" i="2"/>
  <c r="O1711" i="2"/>
  <c r="N1711" i="2"/>
  <c r="M1711" i="2"/>
  <c r="L1711" i="2"/>
  <c r="K1711" i="2"/>
  <c r="J1711" i="2"/>
  <c r="I1711" i="2"/>
  <c r="Y1710" i="2"/>
  <c r="X1710" i="2"/>
  <c r="W1710" i="2"/>
  <c r="V1710" i="2"/>
  <c r="U1710" i="2"/>
  <c r="T1710" i="2"/>
  <c r="S1710" i="2"/>
  <c r="R1710" i="2"/>
  <c r="Q1710" i="2"/>
  <c r="P1710" i="2"/>
  <c r="AP1710" i="2" s="1"/>
  <c r="O1710" i="2"/>
  <c r="N1710" i="2"/>
  <c r="M1710" i="2"/>
  <c r="L1710" i="2"/>
  <c r="K1710" i="2"/>
  <c r="J1710" i="2"/>
  <c r="I1710" i="2"/>
  <c r="Y1709" i="2"/>
  <c r="X1709" i="2"/>
  <c r="W1709" i="2"/>
  <c r="V1709" i="2"/>
  <c r="U1709" i="2"/>
  <c r="T1709" i="2"/>
  <c r="S1709" i="2"/>
  <c r="R1709" i="2"/>
  <c r="Q1709" i="2"/>
  <c r="P1709" i="2"/>
  <c r="O1709" i="2"/>
  <c r="N1709" i="2"/>
  <c r="M1709" i="2"/>
  <c r="L1709" i="2"/>
  <c r="K1709" i="2"/>
  <c r="J1709" i="2"/>
  <c r="I1709" i="2"/>
  <c r="Y1708" i="2"/>
  <c r="X1708" i="2"/>
  <c r="W1708" i="2"/>
  <c r="V1708" i="2"/>
  <c r="U1708" i="2"/>
  <c r="T1708" i="2"/>
  <c r="S1708" i="2"/>
  <c r="R1708" i="2"/>
  <c r="Q1708" i="2"/>
  <c r="P1708" i="2"/>
  <c r="O1708" i="2"/>
  <c r="N1708" i="2"/>
  <c r="M1708" i="2"/>
  <c r="L1708" i="2"/>
  <c r="K1708" i="2"/>
  <c r="J1708" i="2"/>
  <c r="I1708" i="2"/>
  <c r="Y1707" i="2"/>
  <c r="X1707" i="2"/>
  <c r="W1707" i="2"/>
  <c r="V1707" i="2"/>
  <c r="U1707" i="2"/>
  <c r="T1707" i="2"/>
  <c r="S1707" i="2"/>
  <c r="R1707" i="2"/>
  <c r="Q1707" i="2"/>
  <c r="P1707" i="2"/>
  <c r="O1707" i="2"/>
  <c r="N1707" i="2"/>
  <c r="M1707" i="2"/>
  <c r="L1707" i="2"/>
  <c r="K1707" i="2"/>
  <c r="J1707" i="2"/>
  <c r="I1707" i="2"/>
  <c r="Y1706" i="2"/>
  <c r="X1706" i="2"/>
  <c r="W1706" i="2"/>
  <c r="V1706" i="2"/>
  <c r="U1706" i="2"/>
  <c r="T1706" i="2"/>
  <c r="S1706" i="2"/>
  <c r="R1706" i="2"/>
  <c r="Q1706" i="2"/>
  <c r="P1706" i="2"/>
  <c r="AP1706" i="2" s="1"/>
  <c r="O1706" i="2"/>
  <c r="N1706" i="2"/>
  <c r="M1706" i="2"/>
  <c r="L1706" i="2"/>
  <c r="K1706" i="2"/>
  <c r="J1706" i="2"/>
  <c r="I1706" i="2"/>
  <c r="Y1705" i="2"/>
  <c r="X1705" i="2"/>
  <c r="W1705" i="2"/>
  <c r="V1705" i="2"/>
  <c r="U1705" i="2"/>
  <c r="T1705" i="2"/>
  <c r="S1705" i="2"/>
  <c r="R1705" i="2"/>
  <c r="Q1705" i="2"/>
  <c r="P1705" i="2"/>
  <c r="O1705" i="2"/>
  <c r="N1705" i="2"/>
  <c r="M1705" i="2"/>
  <c r="L1705" i="2"/>
  <c r="K1705" i="2"/>
  <c r="J1705" i="2"/>
  <c r="I1705" i="2"/>
  <c r="Y1704" i="2"/>
  <c r="X1704" i="2"/>
  <c r="W1704" i="2"/>
  <c r="V1704" i="2"/>
  <c r="U1704" i="2"/>
  <c r="T1704" i="2"/>
  <c r="S1704" i="2"/>
  <c r="R1704" i="2"/>
  <c r="Q1704" i="2"/>
  <c r="P1704" i="2"/>
  <c r="O1704" i="2"/>
  <c r="N1704" i="2"/>
  <c r="M1704" i="2"/>
  <c r="L1704" i="2"/>
  <c r="K1704" i="2"/>
  <c r="J1704" i="2"/>
  <c r="I1704" i="2"/>
  <c r="Y1703" i="2"/>
  <c r="X1703" i="2"/>
  <c r="W1703" i="2"/>
  <c r="V1703" i="2"/>
  <c r="U1703" i="2"/>
  <c r="T1703" i="2"/>
  <c r="S1703" i="2"/>
  <c r="R1703" i="2"/>
  <c r="Q1703" i="2"/>
  <c r="P1703" i="2"/>
  <c r="O1703" i="2"/>
  <c r="N1703" i="2"/>
  <c r="M1703" i="2"/>
  <c r="L1703" i="2"/>
  <c r="K1703" i="2"/>
  <c r="J1703" i="2"/>
  <c r="I1703" i="2"/>
  <c r="Y1702" i="2"/>
  <c r="X1702" i="2"/>
  <c r="W1702" i="2"/>
  <c r="V1702" i="2"/>
  <c r="U1702" i="2"/>
  <c r="T1702" i="2"/>
  <c r="S1702" i="2"/>
  <c r="R1702" i="2"/>
  <c r="Q1702" i="2"/>
  <c r="P1702" i="2"/>
  <c r="AP1702" i="2" s="1"/>
  <c r="O1702" i="2"/>
  <c r="N1702" i="2"/>
  <c r="M1702" i="2"/>
  <c r="L1702" i="2"/>
  <c r="K1702" i="2"/>
  <c r="J1702" i="2"/>
  <c r="I1702" i="2"/>
  <c r="Y1701" i="2"/>
  <c r="X1701" i="2"/>
  <c r="W1701" i="2"/>
  <c r="V1701" i="2"/>
  <c r="U1701" i="2"/>
  <c r="T1701" i="2"/>
  <c r="S1701" i="2"/>
  <c r="R1701" i="2"/>
  <c r="Q1701" i="2"/>
  <c r="P1701" i="2"/>
  <c r="O1701" i="2"/>
  <c r="N1701" i="2"/>
  <c r="M1701" i="2"/>
  <c r="L1701" i="2"/>
  <c r="K1701" i="2"/>
  <c r="J1701" i="2"/>
  <c r="I1701" i="2"/>
  <c r="Y1700" i="2"/>
  <c r="X1700" i="2"/>
  <c r="W1700" i="2"/>
  <c r="V1700" i="2"/>
  <c r="U1700" i="2"/>
  <c r="T1700" i="2"/>
  <c r="S1700" i="2"/>
  <c r="R1700" i="2"/>
  <c r="Q1700" i="2"/>
  <c r="P1700" i="2"/>
  <c r="O1700" i="2"/>
  <c r="N1700" i="2"/>
  <c r="M1700" i="2"/>
  <c r="L1700" i="2"/>
  <c r="K1700" i="2"/>
  <c r="J1700" i="2"/>
  <c r="I1700" i="2"/>
  <c r="Y1699" i="2"/>
  <c r="X1699" i="2"/>
  <c r="W1699" i="2"/>
  <c r="V1699" i="2"/>
  <c r="U1699" i="2"/>
  <c r="T1699" i="2"/>
  <c r="S1699" i="2"/>
  <c r="R1699" i="2"/>
  <c r="Q1699" i="2"/>
  <c r="P1699" i="2"/>
  <c r="O1699" i="2"/>
  <c r="N1699" i="2"/>
  <c r="M1699" i="2"/>
  <c r="L1699" i="2"/>
  <c r="K1699" i="2"/>
  <c r="J1699" i="2"/>
  <c r="I1699" i="2"/>
  <c r="Y1698" i="2"/>
  <c r="X1698" i="2"/>
  <c r="W1698" i="2"/>
  <c r="V1698" i="2"/>
  <c r="U1698" i="2"/>
  <c r="T1698" i="2"/>
  <c r="S1698" i="2"/>
  <c r="R1698" i="2"/>
  <c r="Q1698" i="2"/>
  <c r="P1698" i="2"/>
  <c r="AP1698" i="2" s="1"/>
  <c r="O1698" i="2"/>
  <c r="N1698" i="2"/>
  <c r="M1698" i="2"/>
  <c r="L1698" i="2"/>
  <c r="K1698" i="2"/>
  <c r="J1698" i="2"/>
  <c r="I1698" i="2"/>
  <c r="Y1697" i="2"/>
  <c r="X1697" i="2"/>
  <c r="W1697" i="2"/>
  <c r="V1697" i="2"/>
  <c r="U1697" i="2"/>
  <c r="T1697" i="2"/>
  <c r="S1697" i="2"/>
  <c r="R1697" i="2"/>
  <c r="Q1697" i="2"/>
  <c r="P1697" i="2"/>
  <c r="O1697" i="2"/>
  <c r="N1697" i="2"/>
  <c r="M1697" i="2"/>
  <c r="L1697" i="2"/>
  <c r="K1697" i="2"/>
  <c r="J1697" i="2"/>
  <c r="I1697" i="2"/>
  <c r="Y1696" i="2"/>
  <c r="X1696" i="2"/>
  <c r="W1696" i="2"/>
  <c r="V1696" i="2"/>
  <c r="U1696" i="2"/>
  <c r="T1696" i="2"/>
  <c r="S1696" i="2"/>
  <c r="R1696" i="2"/>
  <c r="Q1696" i="2"/>
  <c r="P1696" i="2"/>
  <c r="O1696" i="2"/>
  <c r="N1696" i="2"/>
  <c r="M1696" i="2"/>
  <c r="L1696" i="2"/>
  <c r="K1696" i="2"/>
  <c r="J1696" i="2"/>
  <c r="I1696" i="2"/>
  <c r="Y1695" i="2"/>
  <c r="X1695" i="2"/>
  <c r="W1695" i="2"/>
  <c r="V1695" i="2"/>
  <c r="U1695" i="2"/>
  <c r="T1695" i="2"/>
  <c r="S1695" i="2"/>
  <c r="R1695" i="2"/>
  <c r="Q1695" i="2"/>
  <c r="P1695" i="2"/>
  <c r="O1695" i="2"/>
  <c r="N1695" i="2"/>
  <c r="M1695" i="2"/>
  <c r="L1695" i="2"/>
  <c r="K1695" i="2"/>
  <c r="J1695" i="2"/>
  <c r="I1695" i="2"/>
  <c r="Y1694" i="2"/>
  <c r="X1694" i="2"/>
  <c r="W1694" i="2"/>
  <c r="V1694" i="2"/>
  <c r="U1694" i="2"/>
  <c r="T1694" i="2"/>
  <c r="S1694" i="2"/>
  <c r="R1694" i="2"/>
  <c r="Q1694" i="2"/>
  <c r="P1694" i="2"/>
  <c r="AP1694" i="2" s="1"/>
  <c r="O1694" i="2"/>
  <c r="N1694" i="2"/>
  <c r="M1694" i="2"/>
  <c r="L1694" i="2"/>
  <c r="K1694" i="2"/>
  <c r="J1694" i="2"/>
  <c r="I1694" i="2"/>
  <c r="Y1693" i="2"/>
  <c r="X1693" i="2"/>
  <c r="W1693" i="2"/>
  <c r="V1693" i="2"/>
  <c r="U1693" i="2"/>
  <c r="T1693" i="2"/>
  <c r="S1693" i="2"/>
  <c r="R1693" i="2"/>
  <c r="Q1693" i="2"/>
  <c r="P1693" i="2"/>
  <c r="O1693" i="2"/>
  <c r="N1693" i="2"/>
  <c r="M1693" i="2"/>
  <c r="L1693" i="2"/>
  <c r="K1693" i="2"/>
  <c r="J1693" i="2"/>
  <c r="I1693" i="2"/>
  <c r="Y1692" i="2"/>
  <c r="X1692" i="2"/>
  <c r="W1692" i="2"/>
  <c r="V1692" i="2"/>
  <c r="U1692" i="2"/>
  <c r="T1692" i="2"/>
  <c r="S1692" i="2"/>
  <c r="R1692" i="2"/>
  <c r="Q1692" i="2"/>
  <c r="P1692" i="2"/>
  <c r="O1692" i="2"/>
  <c r="N1692" i="2"/>
  <c r="M1692" i="2"/>
  <c r="L1692" i="2"/>
  <c r="K1692" i="2"/>
  <c r="J1692" i="2"/>
  <c r="I1692" i="2"/>
  <c r="Y1691" i="2"/>
  <c r="X1691" i="2"/>
  <c r="W1691" i="2"/>
  <c r="V1691" i="2"/>
  <c r="U1691" i="2"/>
  <c r="T1691" i="2"/>
  <c r="S1691" i="2"/>
  <c r="R1691" i="2"/>
  <c r="Q1691" i="2"/>
  <c r="P1691" i="2"/>
  <c r="O1691" i="2"/>
  <c r="N1691" i="2"/>
  <c r="M1691" i="2"/>
  <c r="L1691" i="2"/>
  <c r="K1691" i="2"/>
  <c r="J1691" i="2"/>
  <c r="I1691" i="2"/>
  <c r="Y1690" i="2"/>
  <c r="X1690" i="2"/>
  <c r="W1690" i="2"/>
  <c r="V1690" i="2"/>
  <c r="U1690" i="2"/>
  <c r="T1690" i="2"/>
  <c r="S1690" i="2"/>
  <c r="R1690" i="2"/>
  <c r="Q1690" i="2"/>
  <c r="P1690" i="2"/>
  <c r="AP1690" i="2" s="1"/>
  <c r="O1690" i="2"/>
  <c r="N1690" i="2"/>
  <c r="M1690" i="2"/>
  <c r="L1690" i="2"/>
  <c r="K1690" i="2"/>
  <c r="J1690" i="2"/>
  <c r="I1690" i="2"/>
  <c r="Y1689" i="2"/>
  <c r="X1689" i="2"/>
  <c r="W1689" i="2"/>
  <c r="V1689" i="2"/>
  <c r="U1689" i="2"/>
  <c r="T1689" i="2"/>
  <c r="S1689" i="2"/>
  <c r="R1689" i="2"/>
  <c r="Q1689" i="2"/>
  <c r="P1689" i="2"/>
  <c r="O1689" i="2"/>
  <c r="N1689" i="2"/>
  <c r="M1689" i="2"/>
  <c r="L1689" i="2"/>
  <c r="K1689" i="2"/>
  <c r="J1689" i="2"/>
  <c r="I1689" i="2"/>
  <c r="Y1688" i="2"/>
  <c r="X1688" i="2"/>
  <c r="W1688" i="2"/>
  <c r="V1688" i="2"/>
  <c r="U1688" i="2"/>
  <c r="T1688" i="2"/>
  <c r="S1688" i="2"/>
  <c r="R1688" i="2"/>
  <c r="Q1688" i="2"/>
  <c r="P1688" i="2"/>
  <c r="O1688" i="2"/>
  <c r="N1688" i="2"/>
  <c r="M1688" i="2"/>
  <c r="L1688" i="2"/>
  <c r="K1688" i="2"/>
  <c r="J1688" i="2"/>
  <c r="I1688" i="2"/>
  <c r="Y1687" i="2"/>
  <c r="X1687" i="2"/>
  <c r="W1687" i="2"/>
  <c r="V1687" i="2"/>
  <c r="U1687" i="2"/>
  <c r="T1687" i="2"/>
  <c r="S1687" i="2"/>
  <c r="R1687" i="2"/>
  <c r="Q1687" i="2"/>
  <c r="P1687" i="2"/>
  <c r="O1687" i="2"/>
  <c r="N1687" i="2"/>
  <c r="M1687" i="2"/>
  <c r="L1687" i="2"/>
  <c r="K1687" i="2"/>
  <c r="J1687" i="2"/>
  <c r="I1687" i="2"/>
  <c r="Y1686" i="2"/>
  <c r="X1686" i="2"/>
  <c r="W1686" i="2"/>
  <c r="V1686" i="2"/>
  <c r="U1686" i="2"/>
  <c r="T1686" i="2"/>
  <c r="S1686" i="2"/>
  <c r="R1686" i="2"/>
  <c r="Q1686" i="2"/>
  <c r="P1686" i="2"/>
  <c r="AP1686" i="2" s="1"/>
  <c r="O1686" i="2"/>
  <c r="N1686" i="2"/>
  <c r="M1686" i="2"/>
  <c r="L1686" i="2"/>
  <c r="K1686" i="2"/>
  <c r="J1686" i="2"/>
  <c r="I1686" i="2"/>
  <c r="Y1685" i="2"/>
  <c r="X1685" i="2"/>
  <c r="W1685" i="2"/>
  <c r="V1685" i="2"/>
  <c r="U1685" i="2"/>
  <c r="T1685" i="2"/>
  <c r="S1685" i="2"/>
  <c r="R1685" i="2"/>
  <c r="Q1685" i="2"/>
  <c r="P1685" i="2"/>
  <c r="O1685" i="2"/>
  <c r="N1685" i="2"/>
  <c r="M1685" i="2"/>
  <c r="L1685" i="2"/>
  <c r="K1685" i="2"/>
  <c r="J1685" i="2"/>
  <c r="I1685" i="2"/>
  <c r="Y1684" i="2"/>
  <c r="X1684" i="2"/>
  <c r="W1684" i="2"/>
  <c r="V1684" i="2"/>
  <c r="U1684" i="2"/>
  <c r="T1684" i="2"/>
  <c r="S1684" i="2"/>
  <c r="R1684" i="2"/>
  <c r="Q1684" i="2"/>
  <c r="P1684" i="2"/>
  <c r="O1684" i="2"/>
  <c r="N1684" i="2"/>
  <c r="M1684" i="2"/>
  <c r="L1684" i="2"/>
  <c r="K1684" i="2"/>
  <c r="J1684" i="2"/>
  <c r="I1684" i="2"/>
  <c r="Y1683" i="2"/>
  <c r="X1683" i="2"/>
  <c r="W1683" i="2"/>
  <c r="V1683" i="2"/>
  <c r="U1683" i="2"/>
  <c r="T1683" i="2"/>
  <c r="S1683" i="2"/>
  <c r="R1683" i="2"/>
  <c r="Q1683" i="2"/>
  <c r="P1683" i="2"/>
  <c r="O1683" i="2"/>
  <c r="N1683" i="2"/>
  <c r="M1683" i="2"/>
  <c r="L1683" i="2"/>
  <c r="K1683" i="2"/>
  <c r="J1683" i="2"/>
  <c r="I1683" i="2"/>
  <c r="Y1682" i="2"/>
  <c r="X1682" i="2"/>
  <c r="W1682" i="2"/>
  <c r="V1682" i="2"/>
  <c r="U1682" i="2"/>
  <c r="T1682" i="2"/>
  <c r="S1682" i="2"/>
  <c r="R1682" i="2"/>
  <c r="Q1682" i="2"/>
  <c r="P1682" i="2"/>
  <c r="AP1682" i="2" s="1"/>
  <c r="O1682" i="2"/>
  <c r="N1682" i="2"/>
  <c r="M1682" i="2"/>
  <c r="L1682" i="2"/>
  <c r="K1682" i="2"/>
  <c r="J1682" i="2"/>
  <c r="I1682" i="2"/>
  <c r="Y1681" i="2"/>
  <c r="X1681" i="2"/>
  <c r="W1681" i="2"/>
  <c r="V1681" i="2"/>
  <c r="U1681" i="2"/>
  <c r="T1681" i="2"/>
  <c r="S1681" i="2"/>
  <c r="R1681" i="2"/>
  <c r="Q1681" i="2"/>
  <c r="P1681" i="2"/>
  <c r="O1681" i="2"/>
  <c r="N1681" i="2"/>
  <c r="M1681" i="2"/>
  <c r="L1681" i="2"/>
  <c r="K1681" i="2"/>
  <c r="J1681" i="2"/>
  <c r="I1681" i="2"/>
  <c r="Y1680" i="2"/>
  <c r="X1680" i="2"/>
  <c r="W1680" i="2"/>
  <c r="V1680" i="2"/>
  <c r="U1680" i="2"/>
  <c r="T1680" i="2"/>
  <c r="S1680" i="2"/>
  <c r="R1680" i="2"/>
  <c r="Q1680" i="2"/>
  <c r="P1680" i="2"/>
  <c r="O1680" i="2"/>
  <c r="N1680" i="2"/>
  <c r="M1680" i="2"/>
  <c r="L1680" i="2"/>
  <c r="K1680" i="2"/>
  <c r="J1680" i="2"/>
  <c r="I1680" i="2"/>
  <c r="Y1679" i="2"/>
  <c r="X1679" i="2"/>
  <c r="W1679" i="2"/>
  <c r="V1679" i="2"/>
  <c r="U1679" i="2"/>
  <c r="T1679" i="2"/>
  <c r="S1679" i="2"/>
  <c r="R1679" i="2"/>
  <c r="Q1679" i="2"/>
  <c r="P1679" i="2"/>
  <c r="O1679" i="2"/>
  <c r="N1679" i="2"/>
  <c r="M1679" i="2"/>
  <c r="L1679" i="2"/>
  <c r="K1679" i="2"/>
  <c r="J1679" i="2"/>
  <c r="I1679" i="2"/>
  <c r="Y1678" i="2"/>
  <c r="X1678" i="2"/>
  <c r="W1678" i="2"/>
  <c r="V1678" i="2"/>
  <c r="U1678" i="2"/>
  <c r="T1678" i="2"/>
  <c r="S1678" i="2"/>
  <c r="R1678" i="2"/>
  <c r="Q1678" i="2"/>
  <c r="P1678" i="2"/>
  <c r="AP1678" i="2" s="1"/>
  <c r="O1678" i="2"/>
  <c r="N1678" i="2"/>
  <c r="M1678" i="2"/>
  <c r="L1678" i="2"/>
  <c r="K1678" i="2"/>
  <c r="J1678" i="2"/>
  <c r="I1678" i="2"/>
  <c r="Y1677" i="2"/>
  <c r="X1677" i="2"/>
  <c r="W1677" i="2"/>
  <c r="V1677" i="2"/>
  <c r="U1677" i="2"/>
  <c r="T1677" i="2"/>
  <c r="S1677" i="2"/>
  <c r="R1677" i="2"/>
  <c r="Q1677" i="2"/>
  <c r="P1677" i="2"/>
  <c r="O1677" i="2"/>
  <c r="N1677" i="2"/>
  <c r="M1677" i="2"/>
  <c r="L1677" i="2"/>
  <c r="K1677" i="2"/>
  <c r="J1677" i="2"/>
  <c r="I1677" i="2"/>
  <c r="Y1676" i="2"/>
  <c r="X1676" i="2"/>
  <c r="W1676" i="2"/>
  <c r="V1676" i="2"/>
  <c r="U1676" i="2"/>
  <c r="T1676" i="2"/>
  <c r="S1676" i="2"/>
  <c r="R1676" i="2"/>
  <c r="Q1676" i="2"/>
  <c r="P1676" i="2"/>
  <c r="O1676" i="2"/>
  <c r="N1676" i="2"/>
  <c r="M1676" i="2"/>
  <c r="L1676" i="2"/>
  <c r="K1676" i="2"/>
  <c r="J1676" i="2"/>
  <c r="I1676" i="2"/>
  <c r="Y1675" i="2"/>
  <c r="X1675" i="2"/>
  <c r="W1675" i="2"/>
  <c r="V1675" i="2"/>
  <c r="U1675" i="2"/>
  <c r="T1675" i="2"/>
  <c r="S1675" i="2"/>
  <c r="R1675" i="2"/>
  <c r="Q1675" i="2"/>
  <c r="P1675" i="2"/>
  <c r="O1675" i="2"/>
  <c r="N1675" i="2"/>
  <c r="M1675" i="2"/>
  <c r="L1675" i="2"/>
  <c r="K1675" i="2"/>
  <c r="J1675" i="2"/>
  <c r="I1675" i="2"/>
  <c r="Y1674" i="2"/>
  <c r="X1674" i="2"/>
  <c r="W1674" i="2"/>
  <c r="V1674" i="2"/>
  <c r="U1674" i="2"/>
  <c r="T1674" i="2"/>
  <c r="S1674" i="2"/>
  <c r="R1674" i="2"/>
  <c r="Q1674" i="2"/>
  <c r="P1674" i="2"/>
  <c r="AP1674" i="2" s="1"/>
  <c r="O1674" i="2"/>
  <c r="N1674" i="2"/>
  <c r="M1674" i="2"/>
  <c r="L1674" i="2"/>
  <c r="K1674" i="2"/>
  <c r="J1674" i="2"/>
  <c r="I1674" i="2"/>
  <c r="Y1673" i="2"/>
  <c r="X1673" i="2"/>
  <c r="W1673" i="2"/>
  <c r="V1673" i="2"/>
  <c r="U1673" i="2"/>
  <c r="T1673" i="2"/>
  <c r="S1673" i="2"/>
  <c r="R1673" i="2"/>
  <c r="Q1673" i="2"/>
  <c r="P1673" i="2"/>
  <c r="O1673" i="2"/>
  <c r="N1673" i="2"/>
  <c r="M1673" i="2"/>
  <c r="L1673" i="2"/>
  <c r="K1673" i="2"/>
  <c r="J1673" i="2"/>
  <c r="I1673" i="2"/>
  <c r="Y1672" i="2"/>
  <c r="X1672" i="2"/>
  <c r="W1672" i="2"/>
  <c r="V1672" i="2"/>
  <c r="U1672" i="2"/>
  <c r="T1672" i="2"/>
  <c r="S1672" i="2"/>
  <c r="R1672" i="2"/>
  <c r="Q1672" i="2"/>
  <c r="P1672" i="2"/>
  <c r="O1672" i="2"/>
  <c r="N1672" i="2"/>
  <c r="M1672" i="2"/>
  <c r="L1672" i="2"/>
  <c r="K1672" i="2"/>
  <c r="J1672" i="2"/>
  <c r="I1672" i="2"/>
  <c r="Y1671" i="2"/>
  <c r="X1671" i="2"/>
  <c r="W1671" i="2"/>
  <c r="V1671" i="2"/>
  <c r="U1671" i="2"/>
  <c r="T1671" i="2"/>
  <c r="S1671" i="2"/>
  <c r="R1671" i="2"/>
  <c r="Q1671" i="2"/>
  <c r="P1671" i="2"/>
  <c r="O1671" i="2"/>
  <c r="N1671" i="2"/>
  <c r="M1671" i="2"/>
  <c r="L1671" i="2"/>
  <c r="K1671" i="2"/>
  <c r="J1671" i="2"/>
  <c r="I1671" i="2"/>
  <c r="Y1670" i="2"/>
  <c r="X1670" i="2"/>
  <c r="W1670" i="2"/>
  <c r="V1670" i="2"/>
  <c r="U1670" i="2"/>
  <c r="T1670" i="2"/>
  <c r="S1670" i="2"/>
  <c r="R1670" i="2"/>
  <c r="Q1670" i="2"/>
  <c r="P1670" i="2"/>
  <c r="AP1670" i="2" s="1"/>
  <c r="O1670" i="2"/>
  <c r="N1670" i="2"/>
  <c r="M1670" i="2"/>
  <c r="L1670" i="2"/>
  <c r="K1670" i="2"/>
  <c r="J1670" i="2"/>
  <c r="I1670" i="2"/>
  <c r="Y1669" i="2"/>
  <c r="X1669" i="2"/>
  <c r="W1669" i="2"/>
  <c r="V1669" i="2"/>
  <c r="U1669" i="2"/>
  <c r="T1669" i="2"/>
  <c r="S1669" i="2"/>
  <c r="R1669" i="2"/>
  <c r="Q1669" i="2"/>
  <c r="P1669" i="2"/>
  <c r="O1669" i="2"/>
  <c r="N1669" i="2"/>
  <c r="M1669" i="2"/>
  <c r="L1669" i="2"/>
  <c r="K1669" i="2"/>
  <c r="J1669" i="2"/>
  <c r="I1669" i="2"/>
  <c r="Y1668" i="2"/>
  <c r="X1668" i="2"/>
  <c r="W1668" i="2"/>
  <c r="V1668" i="2"/>
  <c r="U1668" i="2"/>
  <c r="T1668" i="2"/>
  <c r="S1668" i="2"/>
  <c r="R1668" i="2"/>
  <c r="Q1668" i="2"/>
  <c r="P1668" i="2"/>
  <c r="O1668" i="2"/>
  <c r="N1668" i="2"/>
  <c r="M1668" i="2"/>
  <c r="L1668" i="2"/>
  <c r="K1668" i="2"/>
  <c r="J1668" i="2"/>
  <c r="I1668" i="2"/>
  <c r="Y1667" i="2"/>
  <c r="X1667" i="2"/>
  <c r="W1667" i="2"/>
  <c r="V1667" i="2"/>
  <c r="U1667" i="2"/>
  <c r="T1667" i="2"/>
  <c r="S1667" i="2"/>
  <c r="R1667" i="2"/>
  <c r="Q1667" i="2"/>
  <c r="P1667" i="2"/>
  <c r="O1667" i="2"/>
  <c r="N1667" i="2"/>
  <c r="M1667" i="2"/>
  <c r="L1667" i="2"/>
  <c r="K1667" i="2"/>
  <c r="J1667" i="2"/>
  <c r="I1667" i="2"/>
  <c r="Y1666" i="2"/>
  <c r="X1666" i="2"/>
  <c r="W1666" i="2"/>
  <c r="V1666" i="2"/>
  <c r="U1666" i="2"/>
  <c r="T1666" i="2"/>
  <c r="S1666" i="2"/>
  <c r="R1666" i="2"/>
  <c r="Q1666" i="2"/>
  <c r="P1666" i="2"/>
  <c r="AP1666" i="2" s="1"/>
  <c r="O1666" i="2"/>
  <c r="N1666" i="2"/>
  <c r="M1666" i="2"/>
  <c r="L1666" i="2"/>
  <c r="K1666" i="2"/>
  <c r="J1666" i="2"/>
  <c r="I1666" i="2"/>
  <c r="Y1665" i="2"/>
  <c r="X1665" i="2"/>
  <c r="W1665" i="2"/>
  <c r="V1665" i="2"/>
  <c r="U1665" i="2"/>
  <c r="T1665" i="2"/>
  <c r="S1665" i="2"/>
  <c r="R1665" i="2"/>
  <c r="Q1665" i="2"/>
  <c r="P1665" i="2"/>
  <c r="O1665" i="2"/>
  <c r="N1665" i="2"/>
  <c r="M1665" i="2"/>
  <c r="L1665" i="2"/>
  <c r="K1665" i="2"/>
  <c r="J1665" i="2"/>
  <c r="I1665" i="2"/>
  <c r="Y1664" i="2"/>
  <c r="X1664" i="2"/>
  <c r="W1664" i="2"/>
  <c r="V1664" i="2"/>
  <c r="U1664" i="2"/>
  <c r="T1664" i="2"/>
  <c r="S1664" i="2"/>
  <c r="R1664" i="2"/>
  <c r="Q1664" i="2"/>
  <c r="P1664" i="2"/>
  <c r="O1664" i="2"/>
  <c r="N1664" i="2"/>
  <c r="M1664" i="2"/>
  <c r="L1664" i="2"/>
  <c r="K1664" i="2"/>
  <c r="J1664" i="2"/>
  <c r="I1664" i="2"/>
  <c r="Y1663" i="2"/>
  <c r="X1663" i="2"/>
  <c r="W1663" i="2"/>
  <c r="V1663" i="2"/>
  <c r="U1663" i="2"/>
  <c r="T1663" i="2"/>
  <c r="S1663" i="2"/>
  <c r="R1663" i="2"/>
  <c r="Q1663" i="2"/>
  <c r="P1663" i="2"/>
  <c r="O1663" i="2"/>
  <c r="N1663" i="2"/>
  <c r="M1663" i="2"/>
  <c r="L1663" i="2"/>
  <c r="K1663" i="2"/>
  <c r="J1663" i="2"/>
  <c r="I1663" i="2"/>
  <c r="Y1662" i="2"/>
  <c r="X1662" i="2"/>
  <c r="W1662" i="2"/>
  <c r="V1662" i="2"/>
  <c r="U1662" i="2"/>
  <c r="T1662" i="2"/>
  <c r="S1662" i="2"/>
  <c r="R1662" i="2"/>
  <c r="Q1662" i="2"/>
  <c r="P1662" i="2"/>
  <c r="AP1662" i="2" s="1"/>
  <c r="O1662" i="2"/>
  <c r="N1662" i="2"/>
  <c r="M1662" i="2"/>
  <c r="L1662" i="2"/>
  <c r="K1662" i="2"/>
  <c r="J1662" i="2"/>
  <c r="I1662" i="2"/>
  <c r="Y1661" i="2"/>
  <c r="X1661" i="2"/>
  <c r="W1661" i="2"/>
  <c r="V1661" i="2"/>
  <c r="U1661" i="2"/>
  <c r="T1661" i="2"/>
  <c r="S1661" i="2"/>
  <c r="R1661" i="2"/>
  <c r="Q1661" i="2"/>
  <c r="P1661" i="2"/>
  <c r="O1661" i="2"/>
  <c r="N1661" i="2"/>
  <c r="M1661" i="2"/>
  <c r="L1661" i="2"/>
  <c r="K1661" i="2"/>
  <c r="J1661" i="2"/>
  <c r="I1661" i="2"/>
  <c r="Y1660" i="2"/>
  <c r="X1660" i="2"/>
  <c r="W1660" i="2"/>
  <c r="V1660" i="2"/>
  <c r="U1660" i="2"/>
  <c r="T1660" i="2"/>
  <c r="S1660" i="2"/>
  <c r="R1660" i="2"/>
  <c r="Q1660" i="2"/>
  <c r="P1660" i="2"/>
  <c r="O1660" i="2"/>
  <c r="N1660" i="2"/>
  <c r="M1660" i="2"/>
  <c r="L1660" i="2"/>
  <c r="K1660" i="2"/>
  <c r="J1660" i="2"/>
  <c r="I1660" i="2"/>
  <c r="Y1659" i="2"/>
  <c r="X1659" i="2"/>
  <c r="W1659" i="2"/>
  <c r="V1659" i="2"/>
  <c r="U1659" i="2"/>
  <c r="T1659" i="2"/>
  <c r="S1659" i="2"/>
  <c r="R1659" i="2"/>
  <c r="Q1659" i="2"/>
  <c r="P1659" i="2"/>
  <c r="O1659" i="2"/>
  <c r="N1659" i="2"/>
  <c r="M1659" i="2"/>
  <c r="L1659" i="2"/>
  <c r="K1659" i="2"/>
  <c r="J1659" i="2"/>
  <c r="I1659" i="2"/>
  <c r="Y1658" i="2"/>
  <c r="X1658" i="2"/>
  <c r="W1658" i="2"/>
  <c r="V1658" i="2"/>
  <c r="U1658" i="2"/>
  <c r="T1658" i="2"/>
  <c r="S1658" i="2"/>
  <c r="R1658" i="2"/>
  <c r="Q1658" i="2"/>
  <c r="P1658" i="2"/>
  <c r="AP1658" i="2" s="1"/>
  <c r="O1658" i="2"/>
  <c r="N1658" i="2"/>
  <c r="M1658" i="2"/>
  <c r="L1658" i="2"/>
  <c r="K1658" i="2"/>
  <c r="J1658" i="2"/>
  <c r="I1658" i="2"/>
  <c r="Y1657" i="2"/>
  <c r="X1657" i="2"/>
  <c r="W1657" i="2"/>
  <c r="V1657" i="2"/>
  <c r="U1657" i="2"/>
  <c r="T1657" i="2"/>
  <c r="S1657" i="2"/>
  <c r="R1657" i="2"/>
  <c r="Q1657" i="2"/>
  <c r="P1657" i="2"/>
  <c r="O1657" i="2"/>
  <c r="N1657" i="2"/>
  <c r="M1657" i="2"/>
  <c r="L1657" i="2"/>
  <c r="K1657" i="2"/>
  <c r="J1657" i="2"/>
  <c r="I1657" i="2"/>
  <c r="Y1656" i="2"/>
  <c r="X1656" i="2"/>
  <c r="W1656" i="2"/>
  <c r="V1656" i="2"/>
  <c r="U1656" i="2"/>
  <c r="T1656" i="2"/>
  <c r="S1656" i="2"/>
  <c r="R1656" i="2"/>
  <c r="Q1656" i="2"/>
  <c r="P1656" i="2"/>
  <c r="O1656" i="2"/>
  <c r="N1656" i="2"/>
  <c r="M1656" i="2"/>
  <c r="L1656" i="2"/>
  <c r="K1656" i="2"/>
  <c r="J1656" i="2"/>
  <c r="I1656" i="2"/>
  <c r="Y1655" i="2"/>
  <c r="X1655" i="2"/>
  <c r="W1655" i="2"/>
  <c r="V1655" i="2"/>
  <c r="U1655" i="2"/>
  <c r="T1655" i="2"/>
  <c r="S1655" i="2"/>
  <c r="R1655" i="2"/>
  <c r="Q1655" i="2"/>
  <c r="P1655" i="2"/>
  <c r="O1655" i="2"/>
  <c r="N1655" i="2"/>
  <c r="M1655" i="2"/>
  <c r="L1655" i="2"/>
  <c r="K1655" i="2"/>
  <c r="J1655" i="2"/>
  <c r="I1655" i="2"/>
  <c r="Y1654" i="2"/>
  <c r="X1654" i="2"/>
  <c r="W1654" i="2"/>
  <c r="V1654" i="2"/>
  <c r="U1654" i="2"/>
  <c r="T1654" i="2"/>
  <c r="S1654" i="2"/>
  <c r="R1654" i="2"/>
  <c r="Q1654" i="2"/>
  <c r="P1654" i="2"/>
  <c r="AP1654" i="2" s="1"/>
  <c r="O1654" i="2"/>
  <c r="N1654" i="2"/>
  <c r="M1654" i="2"/>
  <c r="L1654" i="2"/>
  <c r="K1654" i="2"/>
  <c r="J1654" i="2"/>
  <c r="I1654" i="2"/>
  <c r="Y1653" i="2"/>
  <c r="X1653" i="2"/>
  <c r="W1653" i="2"/>
  <c r="V1653" i="2"/>
  <c r="U1653" i="2"/>
  <c r="T1653" i="2"/>
  <c r="S1653" i="2"/>
  <c r="R1653" i="2"/>
  <c r="Q1653" i="2"/>
  <c r="P1653" i="2"/>
  <c r="O1653" i="2"/>
  <c r="N1653" i="2"/>
  <c r="M1653" i="2"/>
  <c r="L1653" i="2"/>
  <c r="K1653" i="2"/>
  <c r="J1653" i="2"/>
  <c r="I1653" i="2"/>
  <c r="Y1652" i="2"/>
  <c r="X1652" i="2"/>
  <c r="W1652" i="2"/>
  <c r="V1652" i="2"/>
  <c r="U1652" i="2"/>
  <c r="T1652" i="2"/>
  <c r="S1652" i="2"/>
  <c r="R1652" i="2"/>
  <c r="Q1652" i="2"/>
  <c r="P1652" i="2"/>
  <c r="O1652" i="2"/>
  <c r="N1652" i="2"/>
  <c r="M1652" i="2"/>
  <c r="L1652" i="2"/>
  <c r="K1652" i="2"/>
  <c r="J1652" i="2"/>
  <c r="I1652" i="2"/>
  <c r="Y1651" i="2"/>
  <c r="X1651" i="2"/>
  <c r="W1651" i="2"/>
  <c r="V1651" i="2"/>
  <c r="U1651" i="2"/>
  <c r="T1651" i="2"/>
  <c r="S1651" i="2"/>
  <c r="R1651" i="2"/>
  <c r="Q1651" i="2"/>
  <c r="P1651" i="2"/>
  <c r="O1651" i="2"/>
  <c r="N1651" i="2"/>
  <c r="M1651" i="2"/>
  <c r="L1651" i="2"/>
  <c r="K1651" i="2"/>
  <c r="J1651" i="2"/>
  <c r="I1651" i="2"/>
  <c r="Y1650" i="2"/>
  <c r="X1650" i="2"/>
  <c r="W1650" i="2"/>
  <c r="V1650" i="2"/>
  <c r="U1650" i="2"/>
  <c r="T1650" i="2"/>
  <c r="S1650" i="2"/>
  <c r="R1650" i="2"/>
  <c r="Q1650" i="2"/>
  <c r="P1650" i="2"/>
  <c r="AP1650" i="2" s="1"/>
  <c r="O1650" i="2"/>
  <c r="N1650" i="2"/>
  <c r="M1650" i="2"/>
  <c r="L1650" i="2"/>
  <c r="K1650" i="2"/>
  <c r="J1650" i="2"/>
  <c r="I1650" i="2"/>
  <c r="Y1649" i="2"/>
  <c r="X1649" i="2"/>
  <c r="W1649" i="2"/>
  <c r="V1649" i="2"/>
  <c r="U1649" i="2"/>
  <c r="T1649" i="2"/>
  <c r="S1649" i="2"/>
  <c r="R1649" i="2"/>
  <c r="Q1649" i="2"/>
  <c r="P1649" i="2"/>
  <c r="O1649" i="2"/>
  <c r="N1649" i="2"/>
  <c r="M1649" i="2"/>
  <c r="L1649" i="2"/>
  <c r="K1649" i="2"/>
  <c r="J1649" i="2"/>
  <c r="I1649" i="2"/>
  <c r="Y1648" i="2"/>
  <c r="X1648" i="2"/>
  <c r="W1648" i="2"/>
  <c r="V1648" i="2"/>
  <c r="U1648" i="2"/>
  <c r="T1648" i="2"/>
  <c r="S1648" i="2"/>
  <c r="R1648" i="2"/>
  <c r="Q1648" i="2"/>
  <c r="P1648" i="2"/>
  <c r="O1648" i="2"/>
  <c r="N1648" i="2"/>
  <c r="M1648" i="2"/>
  <c r="L1648" i="2"/>
  <c r="K1648" i="2"/>
  <c r="J1648" i="2"/>
  <c r="I1648" i="2"/>
  <c r="Y1647" i="2"/>
  <c r="X1647" i="2"/>
  <c r="W1647" i="2"/>
  <c r="V1647" i="2"/>
  <c r="U1647" i="2"/>
  <c r="T1647" i="2"/>
  <c r="S1647" i="2"/>
  <c r="R1647" i="2"/>
  <c r="Q1647" i="2"/>
  <c r="P1647" i="2"/>
  <c r="O1647" i="2"/>
  <c r="N1647" i="2"/>
  <c r="M1647" i="2"/>
  <c r="L1647" i="2"/>
  <c r="K1647" i="2"/>
  <c r="J1647" i="2"/>
  <c r="I1647" i="2"/>
  <c r="Y1646" i="2"/>
  <c r="X1646" i="2"/>
  <c r="W1646" i="2"/>
  <c r="V1646" i="2"/>
  <c r="U1646" i="2"/>
  <c r="T1646" i="2"/>
  <c r="S1646" i="2"/>
  <c r="R1646" i="2"/>
  <c r="Q1646" i="2"/>
  <c r="P1646" i="2"/>
  <c r="AP1646" i="2" s="1"/>
  <c r="O1646" i="2"/>
  <c r="N1646" i="2"/>
  <c r="M1646" i="2"/>
  <c r="L1646" i="2"/>
  <c r="K1646" i="2"/>
  <c r="J1646" i="2"/>
  <c r="I1646" i="2"/>
  <c r="Y1645" i="2"/>
  <c r="X1645" i="2"/>
  <c r="W1645" i="2"/>
  <c r="V1645" i="2"/>
  <c r="U1645" i="2"/>
  <c r="T1645" i="2"/>
  <c r="S1645" i="2"/>
  <c r="R1645" i="2"/>
  <c r="Q1645" i="2"/>
  <c r="P1645" i="2"/>
  <c r="O1645" i="2"/>
  <c r="N1645" i="2"/>
  <c r="M1645" i="2"/>
  <c r="L1645" i="2"/>
  <c r="K1645" i="2"/>
  <c r="J1645" i="2"/>
  <c r="I1645" i="2"/>
  <c r="Y1644" i="2"/>
  <c r="X1644" i="2"/>
  <c r="W1644" i="2"/>
  <c r="V1644" i="2"/>
  <c r="U1644" i="2"/>
  <c r="T1644" i="2"/>
  <c r="S1644" i="2"/>
  <c r="R1644" i="2"/>
  <c r="Q1644" i="2"/>
  <c r="P1644" i="2"/>
  <c r="O1644" i="2"/>
  <c r="N1644" i="2"/>
  <c r="M1644" i="2"/>
  <c r="L1644" i="2"/>
  <c r="K1644" i="2"/>
  <c r="J1644" i="2"/>
  <c r="I1644" i="2"/>
  <c r="Y1643" i="2"/>
  <c r="X1643" i="2"/>
  <c r="W1643" i="2"/>
  <c r="V1643" i="2"/>
  <c r="U1643" i="2"/>
  <c r="T1643" i="2"/>
  <c r="S1643" i="2"/>
  <c r="R1643" i="2"/>
  <c r="Q1643" i="2"/>
  <c r="P1643" i="2"/>
  <c r="O1643" i="2"/>
  <c r="N1643" i="2"/>
  <c r="M1643" i="2"/>
  <c r="L1643" i="2"/>
  <c r="K1643" i="2"/>
  <c r="J1643" i="2"/>
  <c r="I1643" i="2"/>
  <c r="Y1642" i="2"/>
  <c r="X1642" i="2"/>
  <c r="W1642" i="2"/>
  <c r="V1642" i="2"/>
  <c r="U1642" i="2"/>
  <c r="T1642" i="2"/>
  <c r="S1642" i="2"/>
  <c r="R1642" i="2"/>
  <c r="Q1642" i="2"/>
  <c r="P1642" i="2"/>
  <c r="AP1642" i="2" s="1"/>
  <c r="O1642" i="2"/>
  <c r="N1642" i="2"/>
  <c r="M1642" i="2"/>
  <c r="L1642" i="2"/>
  <c r="K1642" i="2"/>
  <c r="J1642" i="2"/>
  <c r="I1642" i="2"/>
  <c r="Y1641" i="2"/>
  <c r="X1641" i="2"/>
  <c r="W1641" i="2"/>
  <c r="V1641" i="2"/>
  <c r="U1641" i="2"/>
  <c r="T1641" i="2"/>
  <c r="S1641" i="2"/>
  <c r="R1641" i="2"/>
  <c r="Q1641" i="2"/>
  <c r="P1641" i="2"/>
  <c r="O1641" i="2"/>
  <c r="N1641" i="2"/>
  <c r="M1641" i="2"/>
  <c r="L1641" i="2"/>
  <c r="K1641" i="2"/>
  <c r="J1641" i="2"/>
  <c r="I1641" i="2"/>
  <c r="Y1640" i="2"/>
  <c r="X1640" i="2"/>
  <c r="W1640" i="2"/>
  <c r="V1640" i="2"/>
  <c r="U1640" i="2"/>
  <c r="T1640" i="2"/>
  <c r="S1640" i="2"/>
  <c r="R1640" i="2"/>
  <c r="Q1640" i="2"/>
  <c r="P1640" i="2"/>
  <c r="O1640" i="2"/>
  <c r="N1640" i="2"/>
  <c r="M1640" i="2"/>
  <c r="L1640" i="2"/>
  <c r="K1640" i="2"/>
  <c r="J1640" i="2"/>
  <c r="I1640" i="2"/>
  <c r="Y1639" i="2"/>
  <c r="X1639" i="2"/>
  <c r="W1639" i="2"/>
  <c r="V1639" i="2"/>
  <c r="U1639" i="2"/>
  <c r="T1639" i="2"/>
  <c r="S1639" i="2"/>
  <c r="R1639" i="2"/>
  <c r="Q1639" i="2"/>
  <c r="P1639" i="2"/>
  <c r="O1639" i="2"/>
  <c r="N1639" i="2"/>
  <c r="M1639" i="2"/>
  <c r="L1639" i="2"/>
  <c r="K1639" i="2"/>
  <c r="J1639" i="2"/>
  <c r="I1639" i="2"/>
  <c r="Y1638" i="2"/>
  <c r="X1638" i="2"/>
  <c r="W1638" i="2"/>
  <c r="V1638" i="2"/>
  <c r="U1638" i="2"/>
  <c r="T1638" i="2"/>
  <c r="S1638" i="2"/>
  <c r="R1638" i="2"/>
  <c r="Q1638" i="2"/>
  <c r="P1638" i="2"/>
  <c r="AP1638" i="2" s="1"/>
  <c r="O1638" i="2"/>
  <c r="N1638" i="2"/>
  <c r="M1638" i="2"/>
  <c r="L1638" i="2"/>
  <c r="K1638" i="2"/>
  <c r="J1638" i="2"/>
  <c r="I1638" i="2"/>
  <c r="Y1637" i="2"/>
  <c r="X1637" i="2"/>
  <c r="W1637" i="2"/>
  <c r="V1637" i="2"/>
  <c r="U1637" i="2"/>
  <c r="T1637" i="2"/>
  <c r="S1637" i="2"/>
  <c r="R1637" i="2"/>
  <c r="Q1637" i="2"/>
  <c r="P1637" i="2"/>
  <c r="O1637" i="2"/>
  <c r="N1637" i="2"/>
  <c r="M1637" i="2"/>
  <c r="L1637" i="2"/>
  <c r="K1637" i="2"/>
  <c r="J1637" i="2"/>
  <c r="I1637" i="2"/>
  <c r="Y1636" i="2"/>
  <c r="X1636" i="2"/>
  <c r="W1636" i="2"/>
  <c r="V1636" i="2"/>
  <c r="U1636" i="2"/>
  <c r="T1636" i="2"/>
  <c r="S1636" i="2"/>
  <c r="R1636" i="2"/>
  <c r="Q1636" i="2"/>
  <c r="P1636" i="2"/>
  <c r="O1636" i="2"/>
  <c r="N1636" i="2"/>
  <c r="M1636" i="2"/>
  <c r="L1636" i="2"/>
  <c r="K1636" i="2"/>
  <c r="J1636" i="2"/>
  <c r="I1636" i="2"/>
  <c r="Y1635" i="2"/>
  <c r="X1635" i="2"/>
  <c r="W1635" i="2"/>
  <c r="V1635" i="2"/>
  <c r="U1635" i="2"/>
  <c r="T1635" i="2"/>
  <c r="S1635" i="2"/>
  <c r="R1635" i="2"/>
  <c r="Q1635" i="2"/>
  <c r="P1635" i="2"/>
  <c r="O1635" i="2"/>
  <c r="N1635" i="2"/>
  <c r="M1635" i="2"/>
  <c r="L1635" i="2"/>
  <c r="K1635" i="2"/>
  <c r="J1635" i="2"/>
  <c r="I1635" i="2"/>
  <c r="Y1634" i="2"/>
  <c r="X1634" i="2"/>
  <c r="W1634" i="2"/>
  <c r="V1634" i="2"/>
  <c r="U1634" i="2"/>
  <c r="T1634" i="2"/>
  <c r="S1634" i="2"/>
  <c r="R1634" i="2"/>
  <c r="Q1634" i="2"/>
  <c r="P1634" i="2"/>
  <c r="AP1634" i="2" s="1"/>
  <c r="O1634" i="2"/>
  <c r="N1634" i="2"/>
  <c r="M1634" i="2"/>
  <c r="L1634" i="2"/>
  <c r="K1634" i="2"/>
  <c r="J1634" i="2"/>
  <c r="I1634" i="2"/>
  <c r="Y1633" i="2"/>
  <c r="X1633" i="2"/>
  <c r="W1633" i="2"/>
  <c r="V1633" i="2"/>
  <c r="U1633" i="2"/>
  <c r="T1633" i="2"/>
  <c r="S1633" i="2"/>
  <c r="R1633" i="2"/>
  <c r="Q1633" i="2"/>
  <c r="P1633" i="2"/>
  <c r="O1633" i="2"/>
  <c r="N1633" i="2"/>
  <c r="M1633" i="2"/>
  <c r="L1633" i="2"/>
  <c r="K1633" i="2"/>
  <c r="J1633" i="2"/>
  <c r="I1633" i="2"/>
  <c r="Y1632" i="2"/>
  <c r="X1632" i="2"/>
  <c r="W1632" i="2"/>
  <c r="V1632" i="2"/>
  <c r="U1632" i="2"/>
  <c r="T1632" i="2"/>
  <c r="S1632" i="2"/>
  <c r="R1632" i="2"/>
  <c r="Q1632" i="2"/>
  <c r="P1632" i="2"/>
  <c r="O1632" i="2"/>
  <c r="N1632" i="2"/>
  <c r="M1632" i="2"/>
  <c r="L1632" i="2"/>
  <c r="K1632" i="2"/>
  <c r="J1632" i="2"/>
  <c r="I1632" i="2"/>
  <c r="Y1631" i="2"/>
  <c r="X1631" i="2"/>
  <c r="W1631" i="2"/>
  <c r="V1631" i="2"/>
  <c r="U1631" i="2"/>
  <c r="T1631" i="2"/>
  <c r="S1631" i="2"/>
  <c r="R1631" i="2"/>
  <c r="Q1631" i="2"/>
  <c r="P1631" i="2"/>
  <c r="O1631" i="2"/>
  <c r="N1631" i="2"/>
  <c r="M1631" i="2"/>
  <c r="L1631" i="2"/>
  <c r="K1631" i="2"/>
  <c r="J1631" i="2"/>
  <c r="I1631" i="2"/>
  <c r="Y1630" i="2"/>
  <c r="X1630" i="2"/>
  <c r="W1630" i="2"/>
  <c r="V1630" i="2"/>
  <c r="U1630" i="2"/>
  <c r="T1630" i="2"/>
  <c r="S1630" i="2"/>
  <c r="R1630" i="2"/>
  <c r="Q1630" i="2"/>
  <c r="P1630" i="2"/>
  <c r="AP1630" i="2" s="1"/>
  <c r="O1630" i="2"/>
  <c r="N1630" i="2"/>
  <c r="M1630" i="2"/>
  <c r="L1630" i="2"/>
  <c r="K1630" i="2"/>
  <c r="J1630" i="2"/>
  <c r="I1630" i="2"/>
  <c r="Y1629" i="2"/>
  <c r="X1629" i="2"/>
  <c r="W1629" i="2"/>
  <c r="V1629" i="2"/>
  <c r="U1629" i="2"/>
  <c r="T1629" i="2"/>
  <c r="S1629" i="2"/>
  <c r="R1629" i="2"/>
  <c r="Q1629" i="2"/>
  <c r="P1629" i="2"/>
  <c r="O1629" i="2"/>
  <c r="N1629" i="2"/>
  <c r="M1629" i="2"/>
  <c r="L1629" i="2"/>
  <c r="K1629" i="2"/>
  <c r="J1629" i="2"/>
  <c r="I1629" i="2"/>
  <c r="Y1628" i="2"/>
  <c r="X1628" i="2"/>
  <c r="W1628" i="2"/>
  <c r="V1628" i="2"/>
  <c r="U1628" i="2"/>
  <c r="T1628" i="2"/>
  <c r="S1628" i="2"/>
  <c r="R1628" i="2"/>
  <c r="Q1628" i="2"/>
  <c r="P1628" i="2"/>
  <c r="O1628" i="2"/>
  <c r="N1628" i="2"/>
  <c r="M1628" i="2"/>
  <c r="L1628" i="2"/>
  <c r="K1628" i="2"/>
  <c r="J1628" i="2"/>
  <c r="I1628" i="2"/>
  <c r="Y1627" i="2"/>
  <c r="X1627" i="2"/>
  <c r="W1627" i="2"/>
  <c r="V1627" i="2"/>
  <c r="U1627" i="2"/>
  <c r="T1627" i="2"/>
  <c r="S1627" i="2"/>
  <c r="R1627" i="2"/>
  <c r="Q1627" i="2"/>
  <c r="P1627" i="2"/>
  <c r="O1627" i="2"/>
  <c r="N1627" i="2"/>
  <c r="M1627" i="2"/>
  <c r="L1627" i="2"/>
  <c r="K1627" i="2"/>
  <c r="J1627" i="2"/>
  <c r="I1627" i="2"/>
  <c r="Y1626" i="2"/>
  <c r="X1626" i="2"/>
  <c r="W1626" i="2"/>
  <c r="V1626" i="2"/>
  <c r="U1626" i="2"/>
  <c r="T1626" i="2"/>
  <c r="S1626" i="2"/>
  <c r="R1626" i="2"/>
  <c r="Q1626" i="2"/>
  <c r="P1626" i="2"/>
  <c r="AP1626" i="2" s="1"/>
  <c r="O1626" i="2"/>
  <c r="N1626" i="2"/>
  <c r="M1626" i="2"/>
  <c r="L1626" i="2"/>
  <c r="K1626" i="2"/>
  <c r="J1626" i="2"/>
  <c r="I1626" i="2"/>
  <c r="Y1625" i="2"/>
  <c r="X1625" i="2"/>
  <c r="W1625" i="2"/>
  <c r="V1625" i="2"/>
  <c r="U1625" i="2"/>
  <c r="T1625" i="2"/>
  <c r="S1625" i="2"/>
  <c r="R1625" i="2"/>
  <c r="Q1625" i="2"/>
  <c r="P1625" i="2"/>
  <c r="O1625" i="2"/>
  <c r="N1625" i="2"/>
  <c r="M1625" i="2"/>
  <c r="L1625" i="2"/>
  <c r="K1625" i="2"/>
  <c r="J1625" i="2"/>
  <c r="I1625" i="2"/>
  <c r="Y1624" i="2"/>
  <c r="X1624" i="2"/>
  <c r="W1624" i="2"/>
  <c r="V1624" i="2"/>
  <c r="U1624" i="2"/>
  <c r="T1624" i="2"/>
  <c r="S1624" i="2"/>
  <c r="R1624" i="2"/>
  <c r="Q1624" i="2"/>
  <c r="P1624" i="2"/>
  <c r="O1624" i="2"/>
  <c r="N1624" i="2"/>
  <c r="M1624" i="2"/>
  <c r="L1624" i="2"/>
  <c r="K1624" i="2"/>
  <c r="J1624" i="2"/>
  <c r="I1624" i="2"/>
  <c r="Y1623" i="2"/>
  <c r="X1623" i="2"/>
  <c r="W1623" i="2"/>
  <c r="V1623" i="2"/>
  <c r="U1623" i="2"/>
  <c r="T1623" i="2"/>
  <c r="S1623" i="2"/>
  <c r="R1623" i="2"/>
  <c r="Q1623" i="2"/>
  <c r="P1623" i="2"/>
  <c r="O1623" i="2"/>
  <c r="N1623" i="2"/>
  <c r="M1623" i="2"/>
  <c r="L1623" i="2"/>
  <c r="K1623" i="2"/>
  <c r="J1623" i="2"/>
  <c r="I1623" i="2"/>
  <c r="Y1622" i="2"/>
  <c r="X1622" i="2"/>
  <c r="W1622" i="2"/>
  <c r="V1622" i="2"/>
  <c r="U1622" i="2"/>
  <c r="T1622" i="2"/>
  <c r="S1622" i="2"/>
  <c r="R1622" i="2"/>
  <c r="Q1622" i="2"/>
  <c r="P1622" i="2"/>
  <c r="AP1622" i="2" s="1"/>
  <c r="O1622" i="2"/>
  <c r="N1622" i="2"/>
  <c r="M1622" i="2"/>
  <c r="L1622" i="2"/>
  <c r="K1622" i="2"/>
  <c r="J1622" i="2"/>
  <c r="I1622" i="2"/>
  <c r="Y1621" i="2"/>
  <c r="X1621" i="2"/>
  <c r="W1621" i="2"/>
  <c r="V1621" i="2"/>
  <c r="U1621" i="2"/>
  <c r="T1621" i="2"/>
  <c r="S1621" i="2"/>
  <c r="R1621" i="2"/>
  <c r="Q1621" i="2"/>
  <c r="P1621" i="2"/>
  <c r="O1621" i="2"/>
  <c r="N1621" i="2"/>
  <c r="M1621" i="2"/>
  <c r="L1621" i="2"/>
  <c r="K1621" i="2"/>
  <c r="J1621" i="2"/>
  <c r="I1621" i="2"/>
  <c r="Y1620" i="2"/>
  <c r="X1620" i="2"/>
  <c r="W1620" i="2"/>
  <c r="V1620" i="2"/>
  <c r="U1620" i="2"/>
  <c r="T1620" i="2"/>
  <c r="S1620" i="2"/>
  <c r="R1620" i="2"/>
  <c r="Q1620" i="2"/>
  <c r="P1620" i="2"/>
  <c r="O1620" i="2"/>
  <c r="N1620" i="2"/>
  <c r="M1620" i="2"/>
  <c r="L1620" i="2"/>
  <c r="K1620" i="2"/>
  <c r="J1620" i="2"/>
  <c r="I1620" i="2"/>
  <c r="Y1619" i="2"/>
  <c r="X1619" i="2"/>
  <c r="W1619" i="2"/>
  <c r="V1619" i="2"/>
  <c r="U1619" i="2"/>
  <c r="T1619" i="2"/>
  <c r="S1619" i="2"/>
  <c r="R1619" i="2"/>
  <c r="Q1619" i="2"/>
  <c r="P1619" i="2"/>
  <c r="O1619" i="2"/>
  <c r="N1619" i="2"/>
  <c r="M1619" i="2"/>
  <c r="L1619" i="2"/>
  <c r="K1619" i="2"/>
  <c r="J1619" i="2"/>
  <c r="I1619" i="2"/>
  <c r="Y1618" i="2"/>
  <c r="X1618" i="2"/>
  <c r="W1618" i="2"/>
  <c r="V1618" i="2"/>
  <c r="U1618" i="2"/>
  <c r="T1618" i="2"/>
  <c r="S1618" i="2"/>
  <c r="R1618" i="2"/>
  <c r="Q1618" i="2"/>
  <c r="P1618" i="2"/>
  <c r="AP1618" i="2" s="1"/>
  <c r="O1618" i="2"/>
  <c r="N1618" i="2"/>
  <c r="M1618" i="2"/>
  <c r="L1618" i="2"/>
  <c r="K1618" i="2"/>
  <c r="J1618" i="2"/>
  <c r="I1618" i="2"/>
  <c r="Y1617" i="2"/>
  <c r="X1617" i="2"/>
  <c r="W1617" i="2"/>
  <c r="V1617" i="2"/>
  <c r="U1617" i="2"/>
  <c r="T1617" i="2"/>
  <c r="S1617" i="2"/>
  <c r="R1617" i="2"/>
  <c r="Q1617" i="2"/>
  <c r="P1617" i="2"/>
  <c r="O1617" i="2"/>
  <c r="N1617" i="2"/>
  <c r="M1617" i="2"/>
  <c r="L1617" i="2"/>
  <c r="K1617" i="2"/>
  <c r="J1617" i="2"/>
  <c r="I1617" i="2"/>
  <c r="Y1616" i="2"/>
  <c r="X1616" i="2"/>
  <c r="W1616" i="2"/>
  <c r="V1616" i="2"/>
  <c r="U1616" i="2"/>
  <c r="T1616" i="2"/>
  <c r="S1616" i="2"/>
  <c r="R1616" i="2"/>
  <c r="Q1616" i="2"/>
  <c r="P1616" i="2"/>
  <c r="O1616" i="2"/>
  <c r="N1616" i="2"/>
  <c r="M1616" i="2"/>
  <c r="L1616" i="2"/>
  <c r="K1616" i="2"/>
  <c r="J1616" i="2"/>
  <c r="I1616" i="2"/>
  <c r="Y1615" i="2"/>
  <c r="X1615" i="2"/>
  <c r="W1615" i="2"/>
  <c r="V1615" i="2"/>
  <c r="U1615" i="2"/>
  <c r="T1615" i="2"/>
  <c r="S1615" i="2"/>
  <c r="R1615" i="2"/>
  <c r="Q1615" i="2"/>
  <c r="P1615" i="2"/>
  <c r="O1615" i="2"/>
  <c r="N1615" i="2"/>
  <c r="M1615" i="2"/>
  <c r="L1615" i="2"/>
  <c r="K1615" i="2"/>
  <c r="J1615" i="2"/>
  <c r="I1615" i="2"/>
  <c r="Y1614" i="2"/>
  <c r="X1614" i="2"/>
  <c r="W1614" i="2"/>
  <c r="V1614" i="2"/>
  <c r="U1614" i="2"/>
  <c r="T1614" i="2"/>
  <c r="S1614" i="2"/>
  <c r="R1614" i="2"/>
  <c r="Q1614" i="2"/>
  <c r="P1614" i="2"/>
  <c r="AP1614" i="2" s="1"/>
  <c r="O1614" i="2"/>
  <c r="N1614" i="2"/>
  <c r="M1614" i="2"/>
  <c r="L1614" i="2"/>
  <c r="K1614" i="2"/>
  <c r="J1614" i="2"/>
  <c r="I1614" i="2"/>
  <c r="Y1613" i="2"/>
  <c r="X1613" i="2"/>
  <c r="W1613" i="2"/>
  <c r="V1613" i="2"/>
  <c r="U1613" i="2"/>
  <c r="T1613" i="2"/>
  <c r="S1613" i="2"/>
  <c r="R1613" i="2"/>
  <c r="Q1613" i="2"/>
  <c r="P1613" i="2"/>
  <c r="O1613" i="2"/>
  <c r="N1613" i="2"/>
  <c r="M1613" i="2"/>
  <c r="L1613" i="2"/>
  <c r="K1613" i="2"/>
  <c r="J1613" i="2"/>
  <c r="I1613" i="2"/>
  <c r="Y1612" i="2"/>
  <c r="X1612" i="2"/>
  <c r="W1612" i="2"/>
  <c r="V1612" i="2"/>
  <c r="U1612" i="2"/>
  <c r="T1612" i="2"/>
  <c r="S1612" i="2"/>
  <c r="R1612" i="2"/>
  <c r="Q1612" i="2"/>
  <c r="P1612" i="2"/>
  <c r="O1612" i="2"/>
  <c r="N1612" i="2"/>
  <c r="M1612" i="2"/>
  <c r="L1612" i="2"/>
  <c r="K1612" i="2"/>
  <c r="J1612" i="2"/>
  <c r="I1612" i="2"/>
  <c r="Y1611" i="2"/>
  <c r="X1611" i="2"/>
  <c r="W1611" i="2"/>
  <c r="V1611" i="2"/>
  <c r="U1611" i="2"/>
  <c r="T1611" i="2"/>
  <c r="S1611" i="2"/>
  <c r="R1611" i="2"/>
  <c r="Q1611" i="2"/>
  <c r="P1611" i="2"/>
  <c r="O1611" i="2"/>
  <c r="N1611" i="2"/>
  <c r="M1611" i="2"/>
  <c r="L1611" i="2"/>
  <c r="K1611" i="2"/>
  <c r="J1611" i="2"/>
  <c r="I1611" i="2"/>
  <c r="Y1610" i="2"/>
  <c r="X1610" i="2"/>
  <c r="W1610" i="2"/>
  <c r="V1610" i="2"/>
  <c r="U1610" i="2"/>
  <c r="T1610" i="2"/>
  <c r="S1610" i="2"/>
  <c r="R1610" i="2"/>
  <c r="Q1610" i="2"/>
  <c r="P1610" i="2"/>
  <c r="AP1610" i="2" s="1"/>
  <c r="O1610" i="2"/>
  <c r="N1610" i="2"/>
  <c r="M1610" i="2"/>
  <c r="L1610" i="2"/>
  <c r="K1610" i="2"/>
  <c r="J1610" i="2"/>
  <c r="I1610" i="2"/>
  <c r="Y1609" i="2"/>
  <c r="X1609" i="2"/>
  <c r="W1609" i="2"/>
  <c r="V1609" i="2"/>
  <c r="U1609" i="2"/>
  <c r="T1609" i="2"/>
  <c r="S1609" i="2"/>
  <c r="R1609" i="2"/>
  <c r="Q1609" i="2"/>
  <c r="P1609" i="2"/>
  <c r="O1609" i="2"/>
  <c r="N1609" i="2"/>
  <c r="M1609" i="2"/>
  <c r="L1609" i="2"/>
  <c r="K1609" i="2"/>
  <c r="J1609" i="2"/>
  <c r="I1609" i="2"/>
  <c r="Y1608" i="2"/>
  <c r="X1608" i="2"/>
  <c r="W1608" i="2"/>
  <c r="V1608" i="2"/>
  <c r="U1608" i="2"/>
  <c r="T1608" i="2"/>
  <c r="S1608" i="2"/>
  <c r="R1608" i="2"/>
  <c r="Q1608" i="2"/>
  <c r="P1608" i="2"/>
  <c r="O1608" i="2"/>
  <c r="N1608" i="2"/>
  <c r="M1608" i="2"/>
  <c r="L1608" i="2"/>
  <c r="K1608" i="2"/>
  <c r="J1608" i="2"/>
  <c r="I1608" i="2"/>
  <c r="Y1607" i="2"/>
  <c r="X1607" i="2"/>
  <c r="W1607" i="2"/>
  <c r="V1607" i="2"/>
  <c r="U1607" i="2"/>
  <c r="T1607" i="2"/>
  <c r="S1607" i="2"/>
  <c r="R1607" i="2"/>
  <c r="Q1607" i="2"/>
  <c r="P1607" i="2"/>
  <c r="O1607" i="2"/>
  <c r="N1607" i="2"/>
  <c r="M1607" i="2"/>
  <c r="L1607" i="2"/>
  <c r="K1607" i="2"/>
  <c r="J1607" i="2"/>
  <c r="I1607" i="2"/>
  <c r="Y1606" i="2"/>
  <c r="X1606" i="2"/>
  <c r="W1606" i="2"/>
  <c r="V1606" i="2"/>
  <c r="U1606" i="2"/>
  <c r="T1606" i="2"/>
  <c r="S1606" i="2"/>
  <c r="R1606" i="2"/>
  <c r="Q1606" i="2"/>
  <c r="P1606" i="2"/>
  <c r="AP1606" i="2" s="1"/>
  <c r="O1606" i="2"/>
  <c r="N1606" i="2"/>
  <c r="M1606" i="2"/>
  <c r="L1606" i="2"/>
  <c r="K1606" i="2"/>
  <c r="J1606" i="2"/>
  <c r="I1606" i="2"/>
  <c r="Y1605" i="2"/>
  <c r="X1605" i="2"/>
  <c r="W1605" i="2"/>
  <c r="V1605" i="2"/>
  <c r="U1605" i="2"/>
  <c r="T1605" i="2"/>
  <c r="S1605" i="2"/>
  <c r="R1605" i="2"/>
  <c r="Q1605" i="2"/>
  <c r="P1605" i="2"/>
  <c r="O1605" i="2"/>
  <c r="N1605" i="2"/>
  <c r="M1605" i="2"/>
  <c r="L1605" i="2"/>
  <c r="K1605" i="2"/>
  <c r="J1605" i="2"/>
  <c r="I1605" i="2"/>
  <c r="Y1604" i="2"/>
  <c r="X1604" i="2"/>
  <c r="W1604" i="2"/>
  <c r="V1604" i="2"/>
  <c r="U1604" i="2"/>
  <c r="T1604" i="2"/>
  <c r="S1604" i="2"/>
  <c r="R1604" i="2"/>
  <c r="Q1604" i="2"/>
  <c r="P1604" i="2"/>
  <c r="O1604" i="2"/>
  <c r="N1604" i="2"/>
  <c r="M1604" i="2"/>
  <c r="L1604" i="2"/>
  <c r="K1604" i="2"/>
  <c r="J1604" i="2"/>
  <c r="I1604" i="2"/>
  <c r="Y1603" i="2"/>
  <c r="X1603" i="2"/>
  <c r="W1603" i="2"/>
  <c r="V1603" i="2"/>
  <c r="U1603" i="2"/>
  <c r="T1603" i="2"/>
  <c r="S1603" i="2"/>
  <c r="R1603" i="2"/>
  <c r="Q1603" i="2"/>
  <c r="P1603" i="2"/>
  <c r="O1603" i="2"/>
  <c r="N1603" i="2"/>
  <c r="M1603" i="2"/>
  <c r="L1603" i="2"/>
  <c r="K1603" i="2"/>
  <c r="J1603" i="2"/>
  <c r="I1603" i="2"/>
  <c r="Y1602" i="2"/>
  <c r="X1602" i="2"/>
  <c r="W1602" i="2"/>
  <c r="V1602" i="2"/>
  <c r="U1602" i="2"/>
  <c r="T1602" i="2"/>
  <c r="S1602" i="2"/>
  <c r="R1602" i="2"/>
  <c r="Q1602" i="2"/>
  <c r="P1602" i="2"/>
  <c r="AP1602" i="2" s="1"/>
  <c r="O1602" i="2"/>
  <c r="N1602" i="2"/>
  <c r="M1602" i="2"/>
  <c r="L1602" i="2"/>
  <c r="K1602" i="2"/>
  <c r="J1602" i="2"/>
  <c r="I1602" i="2"/>
  <c r="Y1601" i="2"/>
  <c r="X1601" i="2"/>
  <c r="W1601" i="2"/>
  <c r="V1601" i="2"/>
  <c r="U1601" i="2"/>
  <c r="T1601" i="2"/>
  <c r="S1601" i="2"/>
  <c r="R1601" i="2"/>
  <c r="Q1601" i="2"/>
  <c r="P1601" i="2"/>
  <c r="O1601" i="2"/>
  <c r="N1601" i="2"/>
  <c r="M1601" i="2"/>
  <c r="L1601" i="2"/>
  <c r="K1601" i="2"/>
  <c r="J1601" i="2"/>
  <c r="I1601" i="2"/>
  <c r="Y1600" i="2"/>
  <c r="X1600" i="2"/>
  <c r="W1600" i="2"/>
  <c r="V1600" i="2"/>
  <c r="U1600" i="2"/>
  <c r="T1600" i="2"/>
  <c r="S1600" i="2"/>
  <c r="R1600" i="2"/>
  <c r="Q1600" i="2"/>
  <c r="P1600" i="2"/>
  <c r="O1600" i="2"/>
  <c r="N1600" i="2"/>
  <c r="M1600" i="2"/>
  <c r="L1600" i="2"/>
  <c r="K1600" i="2"/>
  <c r="J1600" i="2"/>
  <c r="I1600" i="2"/>
  <c r="Y1599" i="2"/>
  <c r="X1599" i="2"/>
  <c r="W1599" i="2"/>
  <c r="V1599" i="2"/>
  <c r="U1599" i="2"/>
  <c r="T1599" i="2"/>
  <c r="S1599" i="2"/>
  <c r="R1599" i="2"/>
  <c r="Q1599" i="2"/>
  <c r="P1599" i="2"/>
  <c r="O1599" i="2"/>
  <c r="N1599" i="2"/>
  <c r="M1599" i="2"/>
  <c r="L1599" i="2"/>
  <c r="K1599" i="2"/>
  <c r="J1599" i="2"/>
  <c r="I1599" i="2"/>
  <c r="Y1598" i="2"/>
  <c r="X1598" i="2"/>
  <c r="W1598" i="2"/>
  <c r="V1598" i="2"/>
  <c r="U1598" i="2"/>
  <c r="T1598" i="2"/>
  <c r="S1598" i="2"/>
  <c r="R1598" i="2"/>
  <c r="Q1598" i="2"/>
  <c r="P1598" i="2"/>
  <c r="AP1598" i="2" s="1"/>
  <c r="O1598" i="2"/>
  <c r="N1598" i="2"/>
  <c r="M1598" i="2"/>
  <c r="L1598" i="2"/>
  <c r="K1598" i="2"/>
  <c r="J1598" i="2"/>
  <c r="I1598" i="2"/>
  <c r="Y1597" i="2"/>
  <c r="X1597" i="2"/>
  <c r="W1597" i="2"/>
  <c r="V1597" i="2"/>
  <c r="U1597" i="2"/>
  <c r="T1597" i="2"/>
  <c r="S1597" i="2"/>
  <c r="R1597" i="2"/>
  <c r="Q1597" i="2"/>
  <c r="P1597" i="2"/>
  <c r="O1597" i="2"/>
  <c r="N1597" i="2"/>
  <c r="M1597" i="2"/>
  <c r="L1597" i="2"/>
  <c r="K1597" i="2"/>
  <c r="J1597" i="2"/>
  <c r="I1597" i="2"/>
  <c r="Y1596" i="2"/>
  <c r="X1596" i="2"/>
  <c r="W1596" i="2"/>
  <c r="V1596" i="2"/>
  <c r="U1596" i="2"/>
  <c r="T1596" i="2"/>
  <c r="S1596" i="2"/>
  <c r="R1596" i="2"/>
  <c r="Q1596" i="2"/>
  <c r="P1596" i="2"/>
  <c r="O1596" i="2"/>
  <c r="N1596" i="2"/>
  <c r="M1596" i="2"/>
  <c r="L1596" i="2"/>
  <c r="K1596" i="2"/>
  <c r="J1596" i="2"/>
  <c r="I1596" i="2"/>
  <c r="Y1595" i="2"/>
  <c r="X1595" i="2"/>
  <c r="W1595" i="2"/>
  <c r="V1595" i="2"/>
  <c r="U1595" i="2"/>
  <c r="T1595" i="2"/>
  <c r="S1595" i="2"/>
  <c r="R1595" i="2"/>
  <c r="Q1595" i="2"/>
  <c r="P1595" i="2"/>
  <c r="O1595" i="2"/>
  <c r="N1595" i="2"/>
  <c r="M1595" i="2"/>
  <c r="L1595" i="2"/>
  <c r="K1595" i="2"/>
  <c r="J1595" i="2"/>
  <c r="I1595" i="2"/>
  <c r="Y1594" i="2"/>
  <c r="X1594" i="2"/>
  <c r="W1594" i="2"/>
  <c r="V1594" i="2"/>
  <c r="U1594" i="2"/>
  <c r="T1594" i="2"/>
  <c r="S1594" i="2"/>
  <c r="R1594" i="2"/>
  <c r="Q1594" i="2"/>
  <c r="P1594" i="2"/>
  <c r="AP1594" i="2" s="1"/>
  <c r="O1594" i="2"/>
  <c r="N1594" i="2"/>
  <c r="M1594" i="2"/>
  <c r="L1594" i="2"/>
  <c r="K1594" i="2"/>
  <c r="J1594" i="2"/>
  <c r="I1594" i="2"/>
  <c r="Y1593" i="2"/>
  <c r="X1593" i="2"/>
  <c r="W1593" i="2"/>
  <c r="V1593" i="2"/>
  <c r="U1593" i="2"/>
  <c r="T1593" i="2"/>
  <c r="S1593" i="2"/>
  <c r="R1593" i="2"/>
  <c r="Q1593" i="2"/>
  <c r="P1593" i="2"/>
  <c r="O1593" i="2"/>
  <c r="N1593" i="2"/>
  <c r="M1593" i="2"/>
  <c r="L1593" i="2"/>
  <c r="K1593" i="2"/>
  <c r="J1593" i="2"/>
  <c r="I1593" i="2"/>
  <c r="Y1592" i="2"/>
  <c r="X1592" i="2"/>
  <c r="W1592" i="2"/>
  <c r="V1592" i="2"/>
  <c r="U1592" i="2"/>
  <c r="T1592" i="2"/>
  <c r="S1592" i="2"/>
  <c r="R1592" i="2"/>
  <c r="Q1592" i="2"/>
  <c r="P1592" i="2"/>
  <c r="O1592" i="2"/>
  <c r="N1592" i="2"/>
  <c r="M1592" i="2"/>
  <c r="L1592" i="2"/>
  <c r="K1592" i="2"/>
  <c r="J1592" i="2"/>
  <c r="I1592" i="2"/>
  <c r="Y1591" i="2"/>
  <c r="X1591" i="2"/>
  <c r="W1591" i="2"/>
  <c r="V1591" i="2"/>
  <c r="U1591" i="2"/>
  <c r="T1591" i="2"/>
  <c r="S1591" i="2"/>
  <c r="R1591" i="2"/>
  <c r="Q1591" i="2"/>
  <c r="P1591" i="2"/>
  <c r="O1591" i="2"/>
  <c r="N1591" i="2"/>
  <c r="M1591" i="2"/>
  <c r="L1591" i="2"/>
  <c r="K1591" i="2"/>
  <c r="J1591" i="2"/>
  <c r="I1591" i="2"/>
  <c r="Y1590" i="2"/>
  <c r="X1590" i="2"/>
  <c r="W1590" i="2"/>
  <c r="V1590" i="2"/>
  <c r="U1590" i="2"/>
  <c r="T1590" i="2"/>
  <c r="S1590" i="2"/>
  <c r="R1590" i="2"/>
  <c r="Q1590" i="2"/>
  <c r="P1590" i="2"/>
  <c r="AP1590" i="2" s="1"/>
  <c r="O1590" i="2"/>
  <c r="N1590" i="2"/>
  <c r="M1590" i="2"/>
  <c r="L1590" i="2"/>
  <c r="K1590" i="2"/>
  <c r="J1590" i="2"/>
  <c r="I1590" i="2"/>
  <c r="Y1589" i="2"/>
  <c r="X1589" i="2"/>
  <c r="W1589" i="2"/>
  <c r="V1589" i="2"/>
  <c r="U1589" i="2"/>
  <c r="T1589" i="2"/>
  <c r="S1589" i="2"/>
  <c r="R1589" i="2"/>
  <c r="Q1589" i="2"/>
  <c r="P1589" i="2"/>
  <c r="O1589" i="2"/>
  <c r="N1589" i="2"/>
  <c r="M1589" i="2"/>
  <c r="L1589" i="2"/>
  <c r="K1589" i="2"/>
  <c r="J1589" i="2"/>
  <c r="I1589" i="2"/>
  <c r="Y1588" i="2"/>
  <c r="X1588" i="2"/>
  <c r="W1588" i="2"/>
  <c r="V1588" i="2"/>
  <c r="U1588" i="2"/>
  <c r="T1588" i="2"/>
  <c r="S1588" i="2"/>
  <c r="R1588" i="2"/>
  <c r="Q1588" i="2"/>
  <c r="P1588" i="2"/>
  <c r="O1588" i="2"/>
  <c r="N1588" i="2"/>
  <c r="M1588" i="2"/>
  <c r="L1588" i="2"/>
  <c r="K1588" i="2"/>
  <c r="J1588" i="2"/>
  <c r="I1588" i="2"/>
  <c r="Y1587" i="2"/>
  <c r="X1587" i="2"/>
  <c r="W1587" i="2"/>
  <c r="V1587" i="2"/>
  <c r="U1587" i="2"/>
  <c r="T1587" i="2"/>
  <c r="S1587" i="2"/>
  <c r="R1587" i="2"/>
  <c r="Q1587" i="2"/>
  <c r="P1587" i="2"/>
  <c r="O1587" i="2"/>
  <c r="N1587" i="2"/>
  <c r="M1587" i="2"/>
  <c r="L1587" i="2"/>
  <c r="K1587" i="2"/>
  <c r="J1587" i="2"/>
  <c r="I1587" i="2"/>
  <c r="Y1586" i="2"/>
  <c r="X1586" i="2"/>
  <c r="W1586" i="2"/>
  <c r="V1586" i="2"/>
  <c r="U1586" i="2"/>
  <c r="T1586" i="2"/>
  <c r="S1586" i="2"/>
  <c r="R1586" i="2"/>
  <c r="Q1586" i="2"/>
  <c r="P1586" i="2"/>
  <c r="AP1586" i="2" s="1"/>
  <c r="O1586" i="2"/>
  <c r="N1586" i="2"/>
  <c r="M1586" i="2"/>
  <c r="L1586" i="2"/>
  <c r="K1586" i="2"/>
  <c r="J1586" i="2"/>
  <c r="I1586" i="2"/>
  <c r="Y1585" i="2"/>
  <c r="X1585" i="2"/>
  <c r="W1585" i="2"/>
  <c r="V1585" i="2"/>
  <c r="U1585" i="2"/>
  <c r="T1585" i="2"/>
  <c r="S1585" i="2"/>
  <c r="R1585" i="2"/>
  <c r="Q1585" i="2"/>
  <c r="P1585" i="2"/>
  <c r="O1585" i="2"/>
  <c r="N1585" i="2"/>
  <c r="M1585" i="2"/>
  <c r="L1585" i="2"/>
  <c r="K1585" i="2"/>
  <c r="J1585" i="2"/>
  <c r="I1585" i="2"/>
  <c r="Y1584" i="2"/>
  <c r="X1584" i="2"/>
  <c r="W1584" i="2"/>
  <c r="V1584" i="2"/>
  <c r="U1584" i="2"/>
  <c r="T1584" i="2"/>
  <c r="S1584" i="2"/>
  <c r="R1584" i="2"/>
  <c r="Q1584" i="2"/>
  <c r="P1584" i="2"/>
  <c r="O1584" i="2"/>
  <c r="N1584" i="2"/>
  <c r="M1584" i="2"/>
  <c r="L1584" i="2"/>
  <c r="K1584" i="2"/>
  <c r="J1584" i="2"/>
  <c r="I1584" i="2"/>
  <c r="Y1583" i="2"/>
  <c r="X1583" i="2"/>
  <c r="W1583" i="2"/>
  <c r="V1583" i="2"/>
  <c r="U1583" i="2"/>
  <c r="T1583" i="2"/>
  <c r="S1583" i="2"/>
  <c r="R1583" i="2"/>
  <c r="Q1583" i="2"/>
  <c r="P1583" i="2"/>
  <c r="O1583" i="2"/>
  <c r="N1583" i="2"/>
  <c r="M1583" i="2"/>
  <c r="L1583" i="2"/>
  <c r="K1583" i="2"/>
  <c r="J1583" i="2"/>
  <c r="I1583" i="2"/>
  <c r="Y1582" i="2"/>
  <c r="X1582" i="2"/>
  <c r="W1582" i="2"/>
  <c r="V1582" i="2"/>
  <c r="U1582" i="2"/>
  <c r="T1582" i="2"/>
  <c r="S1582" i="2"/>
  <c r="R1582" i="2"/>
  <c r="Q1582" i="2"/>
  <c r="P1582" i="2"/>
  <c r="AP1582" i="2" s="1"/>
  <c r="O1582" i="2"/>
  <c r="N1582" i="2"/>
  <c r="M1582" i="2"/>
  <c r="L1582" i="2"/>
  <c r="K1582" i="2"/>
  <c r="J1582" i="2"/>
  <c r="I1582" i="2"/>
  <c r="Y1581" i="2"/>
  <c r="X1581" i="2"/>
  <c r="W1581" i="2"/>
  <c r="V1581" i="2"/>
  <c r="U1581" i="2"/>
  <c r="T1581" i="2"/>
  <c r="S1581" i="2"/>
  <c r="R1581" i="2"/>
  <c r="Q1581" i="2"/>
  <c r="P1581" i="2"/>
  <c r="O1581" i="2"/>
  <c r="N1581" i="2"/>
  <c r="M1581" i="2"/>
  <c r="L1581" i="2"/>
  <c r="K1581" i="2"/>
  <c r="J1581" i="2"/>
  <c r="I1581" i="2"/>
  <c r="Y1580" i="2"/>
  <c r="X1580" i="2"/>
  <c r="W1580" i="2"/>
  <c r="V1580" i="2"/>
  <c r="U1580" i="2"/>
  <c r="T1580" i="2"/>
  <c r="S1580" i="2"/>
  <c r="R1580" i="2"/>
  <c r="Q1580" i="2"/>
  <c r="P1580" i="2"/>
  <c r="O1580" i="2"/>
  <c r="N1580" i="2"/>
  <c r="M1580" i="2"/>
  <c r="L1580" i="2"/>
  <c r="K1580" i="2"/>
  <c r="J1580" i="2"/>
  <c r="I1580" i="2"/>
  <c r="Y1579" i="2"/>
  <c r="X1579" i="2"/>
  <c r="W1579" i="2"/>
  <c r="V1579" i="2"/>
  <c r="U1579" i="2"/>
  <c r="T1579" i="2"/>
  <c r="S1579" i="2"/>
  <c r="R1579" i="2"/>
  <c r="Q1579" i="2"/>
  <c r="P1579" i="2"/>
  <c r="O1579" i="2"/>
  <c r="N1579" i="2"/>
  <c r="M1579" i="2"/>
  <c r="L1579" i="2"/>
  <c r="K1579" i="2"/>
  <c r="J1579" i="2"/>
  <c r="I1579" i="2"/>
  <c r="Y1578" i="2"/>
  <c r="X1578" i="2"/>
  <c r="W1578" i="2"/>
  <c r="V1578" i="2"/>
  <c r="U1578" i="2"/>
  <c r="T1578" i="2"/>
  <c r="S1578" i="2"/>
  <c r="R1578" i="2"/>
  <c r="Q1578" i="2"/>
  <c r="P1578" i="2"/>
  <c r="AP1578" i="2" s="1"/>
  <c r="O1578" i="2"/>
  <c r="N1578" i="2"/>
  <c r="M1578" i="2"/>
  <c r="L1578" i="2"/>
  <c r="K1578" i="2"/>
  <c r="J1578" i="2"/>
  <c r="I1578" i="2"/>
  <c r="Y1577" i="2"/>
  <c r="X1577" i="2"/>
  <c r="W1577" i="2"/>
  <c r="V1577" i="2"/>
  <c r="U1577" i="2"/>
  <c r="T1577" i="2"/>
  <c r="S1577" i="2"/>
  <c r="R1577" i="2"/>
  <c r="Q1577" i="2"/>
  <c r="P1577" i="2"/>
  <c r="O1577" i="2"/>
  <c r="N1577" i="2"/>
  <c r="M1577" i="2"/>
  <c r="L1577" i="2"/>
  <c r="K1577" i="2"/>
  <c r="J1577" i="2"/>
  <c r="I1577" i="2"/>
  <c r="Y1576" i="2"/>
  <c r="X1576" i="2"/>
  <c r="W1576" i="2"/>
  <c r="V1576" i="2"/>
  <c r="U1576" i="2"/>
  <c r="T1576" i="2"/>
  <c r="S1576" i="2"/>
  <c r="R1576" i="2"/>
  <c r="Q1576" i="2"/>
  <c r="P1576" i="2"/>
  <c r="O1576" i="2"/>
  <c r="N1576" i="2"/>
  <c r="M1576" i="2"/>
  <c r="L1576" i="2"/>
  <c r="K1576" i="2"/>
  <c r="J1576" i="2"/>
  <c r="I1576" i="2"/>
  <c r="Y1575" i="2"/>
  <c r="X1575" i="2"/>
  <c r="W1575" i="2"/>
  <c r="V1575" i="2"/>
  <c r="U1575" i="2"/>
  <c r="T1575" i="2"/>
  <c r="S1575" i="2"/>
  <c r="R1575" i="2"/>
  <c r="Q1575" i="2"/>
  <c r="P1575" i="2"/>
  <c r="O1575" i="2"/>
  <c r="N1575" i="2"/>
  <c r="M1575" i="2"/>
  <c r="L1575" i="2"/>
  <c r="K1575" i="2"/>
  <c r="J1575" i="2"/>
  <c r="I1575" i="2"/>
  <c r="Y1574" i="2"/>
  <c r="X1574" i="2"/>
  <c r="W1574" i="2"/>
  <c r="V1574" i="2"/>
  <c r="U1574" i="2"/>
  <c r="T1574" i="2"/>
  <c r="S1574" i="2"/>
  <c r="R1574" i="2"/>
  <c r="Q1574" i="2"/>
  <c r="P1574" i="2"/>
  <c r="AP1574" i="2" s="1"/>
  <c r="O1574" i="2"/>
  <c r="N1574" i="2"/>
  <c r="M1574" i="2"/>
  <c r="L1574" i="2"/>
  <c r="K1574" i="2"/>
  <c r="J1574" i="2"/>
  <c r="I1574" i="2"/>
  <c r="Y1573" i="2"/>
  <c r="X1573" i="2"/>
  <c r="W1573" i="2"/>
  <c r="V1573" i="2"/>
  <c r="U1573" i="2"/>
  <c r="T1573" i="2"/>
  <c r="S1573" i="2"/>
  <c r="R1573" i="2"/>
  <c r="Q1573" i="2"/>
  <c r="P1573" i="2"/>
  <c r="O1573" i="2"/>
  <c r="N1573" i="2"/>
  <c r="M1573" i="2"/>
  <c r="L1573" i="2"/>
  <c r="K1573" i="2"/>
  <c r="J1573" i="2"/>
  <c r="I1573" i="2"/>
  <c r="Y1572" i="2"/>
  <c r="X1572" i="2"/>
  <c r="W1572" i="2"/>
  <c r="V1572" i="2"/>
  <c r="U1572" i="2"/>
  <c r="T1572" i="2"/>
  <c r="S1572" i="2"/>
  <c r="R1572" i="2"/>
  <c r="Q1572" i="2"/>
  <c r="P1572" i="2"/>
  <c r="O1572" i="2"/>
  <c r="N1572" i="2"/>
  <c r="M1572" i="2"/>
  <c r="L1572" i="2"/>
  <c r="K1572" i="2"/>
  <c r="J1572" i="2"/>
  <c r="I1572" i="2"/>
  <c r="Y1571" i="2"/>
  <c r="X1571" i="2"/>
  <c r="W1571" i="2"/>
  <c r="V1571" i="2"/>
  <c r="U1571" i="2"/>
  <c r="T1571" i="2"/>
  <c r="S1571" i="2"/>
  <c r="R1571" i="2"/>
  <c r="Q1571" i="2"/>
  <c r="P1571" i="2"/>
  <c r="O1571" i="2"/>
  <c r="N1571" i="2"/>
  <c r="M1571" i="2"/>
  <c r="L1571" i="2"/>
  <c r="K1571" i="2"/>
  <c r="AO1571" i="2" s="1"/>
  <c r="J1571" i="2"/>
  <c r="I1571" i="2"/>
  <c r="Y1570" i="2"/>
  <c r="X1570" i="2"/>
  <c r="W1570" i="2"/>
  <c r="V1570" i="2"/>
  <c r="U1570" i="2"/>
  <c r="T1570" i="2"/>
  <c r="S1570" i="2"/>
  <c r="R1570" i="2"/>
  <c r="Q1570" i="2"/>
  <c r="P1570" i="2"/>
  <c r="AP1570" i="2" s="1"/>
  <c r="O1570" i="2"/>
  <c r="N1570" i="2"/>
  <c r="M1570" i="2"/>
  <c r="L1570" i="2"/>
  <c r="K1570" i="2"/>
  <c r="J1570" i="2"/>
  <c r="I1570" i="2"/>
  <c r="Y1569" i="2"/>
  <c r="X1569" i="2"/>
  <c r="W1569" i="2"/>
  <c r="V1569" i="2"/>
  <c r="U1569" i="2"/>
  <c r="T1569" i="2"/>
  <c r="S1569" i="2"/>
  <c r="R1569" i="2"/>
  <c r="Q1569" i="2"/>
  <c r="P1569" i="2"/>
  <c r="O1569" i="2"/>
  <c r="N1569" i="2"/>
  <c r="M1569" i="2"/>
  <c r="L1569" i="2"/>
  <c r="K1569" i="2"/>
  <c r="J1569" i="2"/>
  <c r="I1569" i="2"/>
  <c r="Y1568" i="2"/>
  <c r="X1568" i="2"/>
  <c r="W1568" i="2"/>
  <c r="V1568" i="2"/>
  <c r="U1568" i="2"/>
  <c r="T1568" i="2"/>
  <c r="S1568" i="2"/>
  <c r="R1568" i="2"/>
  <c r="Q1568" i="2"/>
  <c r="P1568" i="2"/>
  <c r="O1568" i="2"/>
  <c r="N1568" i="2"/>
  <c r="M1568" i="2"/>
  <c r="L1568" i="2"/>
  <c r="K1568" i="2"/>
  <c r="J1568" i="2"/>
  <c r="I1568" i="2"/>
  <c r="Y1567" i="2"/>
  <c r="X1567" i="2"/>
  <c r="W1567" i="2"/>
  <c r="V1567" i="2"/>
  <c r="U1567" i="2"/>
  <c r="T1567" i="2"/>
  <c r="S1567" i="2"/>
  <c r="R1567" i="2"/>
  <c r="Q1567" i="2"/>
  <c r="P1567" i="2"/>
  <c r="O1567" i="2"/>
  <c r="N1567" i="2"/>
  <c r="M1567" i="2"/>
  <c r="L1567" i="2"/>
  <c r="K1567" i="2"/>
  <c r="AO1567" i="2" s="1"/>
  <c r="J1567" i="2"/>
  <c r="I1567" i="2"/>
  <c r="Y1566" i="2"/>
  <c r="X1566" i="2"/>
  <c r="W1566" i="2"/>
  <c r="V1566" i="2"/>
  <c r="U1566" i="2"/>
  <c r="T1566" i="2"/>
  <c r="S1566" i="2"/>
  <c r="R1566" i="2"/>
  <c r="Q1566" i="2"/>
  <c r="P1566" i="2"/>
  <c r="AP1566" i="2" s="1"/>
  <c r="O1566" i="2"/>
  <c r="N1566" i="2"/>
  <c r="M1566" i="2"/>
  <c r="L1566" i="2"/>
  <c r="K1566" i="2"/>
  <c r="J1566" i="2"/>
  <c r="I1566" i="2"/>
  <c r="Y1565" i="2"/>
  <c r="X1565" i="2"/>
  <c r="W1565" i="2"/>
  <c r="V1565" i="2"/>
  <c r="U1565" i="2"/>
  <c r="AQ1565" i="2" s="1"/>
  <c r="T1565" i="2"/>
  <c r="S1565" i="2"/>
  <c r="R1565" i="2"/>
  <c r="Q1565" i="2"/>
  <c r="P1565" i="2"/>
  <c r="O1565" i="2"/>
  <c r="N1565" i="2"/>
  <c r="M1565" i="2"/>
  <c r="L1565" i="2"/>
  <c r="K1565" i="2"/>
  <c r="J1565" i="2"/>
  <c r="I1565" i="2"/>
  <c r="Y1564" i="2"/>
  <c r="X1564" i="2"/>
  <c r="W1564" i="2"/>
  <c r="V1564" i="2"/>
  <c r="U1564" i="2"/>
  <c r="T1564" i="2"/>
  <c r="S1564" i="2"/>
  <c r="R1564" i="2"/>
  <c r="Q1564" i="2"/>
  <c r="P1564" i="2"/>
  <c r="O1564" i="2"/>
  <c r="N1564" i="2"/>
  <c r="M1564" i="2"/>
  <c r="L1564" i="2"/>
  <c r="K1564" i="2"/>
  <c r="J1564" i="2"/>
  <c r="I1564" i="2"/>
  <c r="Y1563" i="2"/>
  <c r="X1563" i="2"/>
  <c r="W1563" i="2"/>
  <c r="V1563" i="2"/>
  <c r="U1563" i="2"/>
  <c r="T1563" i="2"/>
  <c r="S1563" i="2"/>
  <c r="R1563" i="2"/>
  <c r="Q1563" i="2"/>
  <c r="P1563" i="2"/>
  <c r="O1563" i="2"/>
  <c r="N1563" i="2"/>
  <c r="M1563" i="2"/>
  <c r="L1563" i="2"/>
  <c r="K1563" i="2"/>
  <c r="AO1563" i="2" s="1"/>
  <c r="J1563" i="2"/>
  <c r="I1563" i="2"/>
  <c r="Y1562" i="2"/>
  <c r="X1562" i="2"/>
  <c r="W1562" i="2"/>
  <c r="V1562" i="2"/>
  <c r="U1562" i="2"/>
  <c r="T1562" i="2"/>
  <c r="S1562" i="2"/>
  <c r="R1562" i="2"/>
  <c r="Q1562" i="2"/>
  <c r="P1562" i="2"/>
  <c r="AP1562" i="2" s="1"/>
  <c r="O1562" i="2"/>
  <c r="N1562" i="2"/>
  <c r="M1562" i="2"/>
  <c r="L1562" i="2"/>
  <c r="K1562" i="2"/>
  <c r="J1562" i="2"/>
  <c r="I1562" i="2"/>
  <c r="Y1561" i="2"/>
  <c r="X1561" i="2"/>
  <c r="W1561" i="2"/>
  <c r="V1561" i="2"/>
  <c r="U1561" i="2"/>
  <c r="AQ1561" i="2" s="1"/>
  <c r="T1561" i="2"/>
  <c r="S1561" i="2"/>
  <c r="R1561" i="2"/>
  <c r="Q1561" i="2"/>
  <c r="P1561" i="2"/>
  <c r="O1561" i="2"/>
  <c r="N1561" i="2"/>
  <c r="M1561" i="2"/>
  <c r="L1561" i="2"/>
  <c r="K1561" i="2"/>
  <c r="J1561" i="2"/>
  <c r="I1561" i="2"/>
  <c r="Y1560" i="2"/>
  <c r="X1560" i="2"/>
  <c r="W1560" i="2"/>
  <c r="V1560" i="2"/>
  <c r="U1560" i="2"/>
  <c r="T1560" i="2"/>
  <c r="S1560" i="2"/>
  <c r="R1560" i="2"/>
  <c r="Q1560" i="2"/>
  <c r="P1560" i="2"/>
  <c r="O1560" i="2"/>
  <c r="N1560" i="2"/>
  <c r="M1560" i="2"/>
  <c r="L1560" i="2"/>
  <c r="K1560" i="2"/>
  <c r="J1560" i="2"/>
  <c r="I1560" i="2"/>
  <c r="Y1559" i="2"/>
  <c r="X1559" i="2"/>
  <c r="W1559" i="2"/>
  <c r="V1559" i="2"/>
  <c r="U1559" i="2"/>
  <c r="T1559" i="2"/>
  <c r="S1559" i="2"/>
  <c r="R1559" i="2"/>
  <c r="Q1559" i="2"/>
  <c r="P1559" i="2"/>
  <c r="O1559" i="2"/>
  <c r="N1559" i="2"/>
  <c r="M1559" i="2"/>
  <c r="L1559" i="2"/>
  <c r="K1559" i="2"/>
  <c r="AO1559" i="2" s="1"/>
  <c r="J1559" i="2"/>
  <c r="I1559" i="2"/>
  <c r="Y1558" i="2"/>
  <c r="X1558" i="2"/>
  <c r="W1558" i="2"/>
  <c r="V1558" i="2"/>
  <c r="U1558" i="2"/>
  <c r="T1558" i="2"/>
  <c r="S1558" i="2"/>
  <c r="R1558" i="2"/>
  <c r="Q1558" i="2"/>
  <c r="P1558" i="2"/>
  <c r="AP1558" i="2" s="1"/>
  <c r="O1558" i="2"/>
  <c r="N1558" i="2"/>
  <c r="M1558" i="2"/>
  <c r="L1558" i="2"/>
  <c r="K1558" i="2"/>
  <c r="J1558" i="2"/>
  <c r="I1558" i="2"/>
  <c r="Y1557" i="2"/>
  <c r="X1557" i="2"/>
  <c r="W1557" i="2"/>
  <c r="V1557" i="2"/>
  <c r="U1557" i="2"/>
  <c r="AQ1557" i="2" s="1"/>
  <c r="T1557" i="2"/>
  <c r="S1557" i="2"/>
  <c r="R1557" i="2"/>
  <c r="Q1557" i="2"/>
  <c r="P1557" i="2"/>
  <c r="O1557" i="2"/>
  <c r="N1557" i="2"/>
  <c r="M1557" i="2"/>
  <c r="L1557" i="2"/>
  <c r="K1557" i="2"/>
  <c r="J1557" i="2"/>
  <c r="I1557" i="2"/>
  <c r="Y1556" i="2"/>
  <c r="X1556" i="2"/>
  <c r="W1556" i="2"/>
  <c r="V1556" i="2"/>
  <c r="U1556" i="2"/>
  <c r="T1556" i="2"/>
  <c r="S1556" i="2"/>
  <c r="R1556" i="2"/>
  <c r="Q1556" i="2"/>
  <c r="P1556" i="2"/>
  <c r="O1556" i="2"/>
  <c r="N1556" i="2"/>
  <c r="M1556" i="2"/>
  <c r="L1556" i="2"/>
  <c r="K1556" i="2"/>
  <c r="J1556" i="2"/>
  <c r="I1556" i="2"/>
  <c r="Y1555" i="2"/>
  <c r="X1555" i="2"/>
  <c r="W1555" i="2"/>
  <c r="V1555" i="2"/>
  <c r="U1555" i="2"/>
  <c r="T1555" i="2"/>
  <c r="S1555" i="2"/>
  <c r="R1555" i="2"/>
  <c r="Q1555" i="2"/>
  <c r="P1555" i="2"/>
  <c r="O1555" i="2"/>
  <c r="N1555" i="2"/>
  <c r="M1555" i="2"/>
  <c r="L1555" i="2"/>
  <c r="K1555" i="2"/>
  <c r="AO1555" i="2" s="1"/>
  <c r="J1555" i="2"/>
  <c r="I1555" i="2"/>
  <c r="Y1554" i="2"/>
  <c r="X1554" i="2"/>
  <c r="W1554" i="2"/>
  <c r="V1554" i="2"/>
  <c r="U1554" i="2"/>
  <c r="T1554" i="2"/>
  <c r="S1554" i="2"/>
  <c r="R1554" i="2"/>
  <c r="Q1554" i="2"/>
  <c r="P1554" i="2"/>
  <c r="AP1554" i="2" s="1"/>
  <c r="O1554" i="2"/>
  <c r="N1554" i="2"/>
  <c r="M1554" i="2"/>
  <c r="L1554" i="2"/>
  <c r="K1554" i="2"/>
  <c r="J1554" i="2"/>
  <c r="I1554" i="2"/>
  <c r="Y1553" i="2"/>
  <c r="X1553" i="2"/>
  <c r="W1553" i="2"/>
  <c r="V1553" i="2"/>
  <c r="U1553" i="2"/>
  <c r="AQ1553" i="2" s="1"/>
  <c r="T1553" i="2"/>
  <c r="S1553" i="2"/>
  <c r="R1553" i="2"/>
  <c r="Q1553" i="2"/>
  <c r="P1553" i="2"/>
  <c r="O1553" i="2"/>
  <c r="N1553" i="2"/>
  <c r="M1553" i="2"/>
  <c r="L1553" i="2"/>
  <c r="K1553" i="2"/>
  <c r="J1553" i="2"/>
  <c r="I1553" i="2"/>
  <c r="Y1552" i="2"/>
  <c r="X1552" i="2"/>
  <c r="W1552" i="2"/>
  <c r="V1552" i="2"/>
  <c r="U1552" i="2"/>
  <c r="T1552" i="2"/>
  <c r="S1552" i="2"/>
  <c r="R1552" i="2"/>
  <c r="Q1552" i="2"/>
  <c r="P1552" i="2"/>
  <c r="O1552" i="2"/>
  <c r="N1552" i="2"/>
  <c r="M1552" i="2"/>
  <c r="L1552" i="2"/>
  <c r="K1552" i="2"/>
  <c r="J1552" i="2"/>
  <c r="I1552" i="2"/>
  <c r="Y1551" i="2"/>
  <c r="X1551" i="2"/>
  <c r="W1551" i="2"/>
  <c r="V1551" i="2"/>
  <c r="U1551" i="2"/>
  <c r="T1551" i="2"/>
  <c r="S1551" i="2"/>
  <c r="R1551" i="2"/>
  <c r="Q1551" i="2"/>
  <c r="P1551" i="2"/>
  <c r="O1551" i="2"/>
  <c r="N1551" i="2"/>
  <c r="M1551" i="2"/>
  <c r="L1551" i="2"/>
  <c r="K1551" i="2"/>
  <c r="AO1551" i="2" s="1"/>
  <c r="J1551" i="2"/>
  <c r="I1551" i="2"/>
  <c r="Y1550" i="2"/>
  <c r="X1550" i="2"/>
  <c r="W1550" i="2"/>
  <c r="V1550" i="2"/>
  <c r="U1550" i="2"/>
  <c r="T1550" i="2"/>
  <c r="S1550" i="2"/>
  <c r="R1550" i="2"/>
  <c r="Q1550" i="2"/>
  <c r="P1550" i="2"/>
  <c r="AP1550" i="2" s="1"/>
  <c r="O1550" i="2"/>
  <c r="N1550" i="2"/>
  <c r="M1550" i="2"/>
  <c r="L1550" i="2"/>
  <c r="K1550" i="2"/>
  <c r="J1550" i="2"/>
  <c r="I1550" i="2"/>
  <c r="Y1549" i="2"/>
  <c r="X1549" i="2"/>
  <c r="W1549" i="2"/>
  <c r="V1549" i="2"/>
  <c r="U1549" i="2"/>
  <c r="AQ1549" i="2" s="1"/>
  <c r="T1549" i="2"/>
  <c r="S1549" i="2"/>
  <c r="R1549" i="2"/>
  <c r="Q1549" i="2"/>
  <c r="P1549" i="2"/>
  <c r="O1549" i="2"/>
  <c r="N1549" i="2"/>
  <c r="M1549" i="2"/>
  <c r="L1549" i="2"/>
  <c r="K1549" i="2"/>
  <c r="J1549" i="2"/>
  <c r="I1549" i="2"/>
  <c r="Y1548" i="2"/>
  <c r="X1548" i="2"/>
  <c r="W1548" i="2"/>
  <c r="V1548" i="2"/>
  <c r="U1548" i="2"/>
  <c r="T1548" i="2"/>
  <c r="S1548" i="2"/>
  <c r="R1548" i="2"/>
  <c r="Q1548" i="2"/>
  <c r="P1548" i="2"/>
  <c r="O1548" i="2"/>
  <c r="N1548" i="2"/>
  <c r="M1548" i="2"/>
  <c r="L1548" i="2"/>
  <c r="K1548" i="2"/>
  <c r="J1548" i="2"/>
  <c r="I1548" i="2"/>
  <c r="Y1547" i="2"/>
  <c r="X1547" i="2"/>
  <c r="W1547" i="2"/>
  <c r="V1547" i="2"/>
  <c r="U1547" i="2"/>
  <c r="T1547" i="2"/>
  <c r="S1547" i="2"/>
  <c r="R1547" i="2"/>
  <c r="Q1547" i="2"/>
  <c r="P1547" i="2"/>
  <c r="O1547" i="2"/>
  <c r="N1547" i="2"/>
  <c r="M1547" i="2"/>
  <c r="L1547" i="2"/>
  <c r="K1547" i="2"/>
  <c r="AO1547" i="2" s="1"/>
  <c r="J1547" i="2"/>
  <c r="I1547" i="2"/>
  <c r="Y1546" i="2"/>
  <c r="X1546" i="2"/>
  <c r="W1546" i="2"/>
  <c r="V1546" i="2"/>
  <c r="U1546" i="2"/>
  <c r="T1546" i="2"/>
  <c r="S1546" i="2"/>
  <c r="R1546" i="2"/>
  <c r="Q1546" i="2"/>
  <c r="P1546" i="2"/>
  <c r="AP1546" i="2" s="1"/>
  <c r="O1546" i="2"/>
  <c r="N1546" i="2"/>
  <c r="M1546" i="2"/>
  <c r="L1546" i="2"/>
  <c r="K1546" i="2"/>
  <c r="J1546" i="2"/>
  <c r="I1546" i="2"/>
  <c r="Y1545" i="2"/>
  <c r="X1545" i="2"/>
  <c r="W1545" i="2"/>
  <c r="V1545" i="2"/>
  <c r="U1545" i="2"/>
  <c r="AQ1545" i="2" s="1"/>
  <c r="T1545" i="2"/>
  <c r="S1545" i="2"/>
  <c r="R1545" i="2"/>
  <c r="Q1545" i="2"/>
  <c r="P1545" i="2"/>
  <c r="O1545" i="2"/>
  <c r="N1545" i="2"/>
  <c r="M1545" i="2"/>
  <c r="L1545" i="2"/>
  <c r="K1545" i="2"/>
  <c r="J1545" i="2"/>
  <c r="I1545" i="2"/>
  <c r="Y1544" i="2"/>
  <c r="X1544" i="2"/>
  <c r="W1544" i="2"/>
  <c r="V1544" i="2"/>
  <c r="U1544" i="2"/>
  <c r="T1544" i="2"/>
  <c r="S1544" i="2"/>
  <c r="R1544" i="2"/>
  <c r="Q1544" i="2"/>
  <c r="P1544" i="2"/>
  <c r="O1544" i="2"/>
  <c r="N1544" i="2"/>
  <c r="M1544" i="2"/>
  <c r="L1544" i="2"/>
  <c r="K1544" i="2"/>
  <c r="J1544" i="2"/>
  <c r="I1544" i="2"/>
  <c r="Y1543" i="2"/>
  <c r="X1543" i="2"/>
  <c r="W1543" i="2"/>
  <c r="V1543" i="2"/>
  <c r="U1543" i="2"/>
  <c r="T1543" i="2"/>
  <c r="S1543" i="2"/>
  <c r="R1543" i="2"/>
  <c r="Q1543" i="2"/>
  <c r="P1543" i="2"/>
  <c r="O1543" i="2"/>
  <c r="N1543" i="2"/>
  <c r="M1543" i="2"/>
  <c r="L1543" i="2"/>
  <c r="K1543" i="2"/>
  <c r="AO1543" i="2" s="1"/>
  <c r="J1543" i="2"/>
  <c r="I1543" i="2"/>
  <c r="Y1542" i="2"/>
  <c r="X1542" i="2"/>
  <c r="W1542" i="2"/>
  <c r="V1542" i="2"/>
  <c r="U1542" i="2"/>
  <c r="T1542" i="2"/>
  <c r="S1542" i="2"/>
  <c r="R1542" i="2"/>
  <c r="Q1542" i="2"/>
  <c r="P1542" i="2"/>
  <c r="AP1542" i="2" s="1"/>
  <c r="O1542" i="2"/>
  <c r="N1542" i="2"/>
  <c r="M1542" i="2"/>
  <c r="L1542" i="2"/>
  <c r="K1542" i="2"/>
  <c r="J1542" i="2"/>
  <c r="I1542" i="2"/>
  <c r="Y1541" i="2"/>
  <c r="X1541" i="2"/>
  <c r="W1541" i="2"/>
  <c r="V1541" i="2"/>
  <c r="U1541" i="2"/>
  <c r="AQ1541" i="2" s="1"/>
  <c r="T1541" i="2"/>
  <c r="S1541" i="2"/>
  <c r="R1541" i="2"/>
  <c r="Q1541" i="2"/>
  <c r="P1541" i="2"/>
  <c r="O1541" i="2"/>
  <c r="N1541" i="2"/>
  <c r="M1541" i="2"/>
  <c r="L1541" i="2"/>
  <c r="K1541" i="2"/>
  <c r="J1541" i="2"/>
  <c r="I1541" i="2"/>
  <c r="Y1540" i="2"/>
  <c r="X1540" i="2"/>
  <c r="W1540" i="2"/>
  <c r="V1540" i="2"/>
  <c r="U1540" i="2"/>
  <c r="T1540" i="2"/>
  <c r="S1540" i="2"/>
  <c r="R1540" i="2"/>
  <c r="Q1540" i="2"/>
  <c r="P1540" i="2"/>
  <c r="O1540" i="2"/>
  <c r="N1540" i="2"/>
  <c r="M1540" i="2"/>
  <c r="L1540" i="2"/>
  <c r="K1540" i="2"/>
  <c r="J1540" i="2"/>
  <c r="I1540" i="2"/>
  <c r="Y1539" i="2"/>
  <c r="X1539" i="2"/>
  <c r="W1539" i="2"/>
  <c r="V1539" i="2"/>
  <c r="U1539" i="2"/>
  <c r="T1539" i="2"/>
  <c r="S1539" i="2"/>
  <c r="R1539" i="2"/>
  <c r="Q1539" i="2"/>
  <c r="P1539" i="2"/>
  <c r="O1539" i="2"/>
  <c r="N1539" i="2"/>
  <c r="M1539" i="2"/>
  <c r="L1539" i="2"/>
  <c r="K1539" i="2"/>
  <c r="AO1539" i="2" s="1"/>
  <c r="J1539" i="2"/>
  <c r="I1539" i="2"/>
  <c r="Y1538" i="2"/>
  <c r="X1538" i="2"/>
  <c r="W1538" i="2"/>
  <c r="V1538" i="2"/>
  <c r="U1538" i="2"/>
  <c r="T1538" i="2"/>
  <c r="S1538" i="2"/>
  <c r="R1538" i="2"/>
  <c r="Q1538" i="2"/>
  <c r="P1538" i="2"/>
  <c r="AP1538" i="2" s="1"/>
  <c r="O1538" i="2"/>
  <c r="N1538" i="2"/>
  <c r="M1538" i="2"/>
  <c r="L1538" i="2"/>
  <c r="K1538" i="2"/>
  <c r="J1538" i="2"/>
  <c r="I1538" i="2"/>
  <c r="Y1537" i="2"/>
  <c r="X1537" i="2"/>
  <c r="W1537" i="2"/>
  <c r="V1537" i="2"/>
  <c r="U1537" i="2"/>
  <c r="AQ1537" i="2" s="1"/>
  <c r="T1537" i="2"/>
  <c r="S1537" i="2"/>
  <c r="R1537" i="2"/>
  <c r="Q1537" i="2"/>
  <c r="P1537" i="2"/>
  <c r="O1537" i="2"/>
  <c r="N1537" i="2"/>
  <c r="M1537" i="2"/>
  <c r="L1537" i="2"/>
  <c r="K1537" i="2"/>
  <c r="J1537" i="2"/>
  <c r="I1537" i="2"/>
  <c r="Y1536" i="2"/>
  <c r="X1536" i="2"/>
  <c r="W1536" i="2"/>
  <c r="V1536" i="2"/>
  <c r="U1536" i="2"/>
  <c r="T1536" i="2"/>
  <c r="S1536" i="2"/>
  <c r="R1536" i="2"/>
  <c r="Q1536" i="2"/>
  <c r="P1536" i="2"/>
  <c r="O1536" i="2"/>
  <c r="N1536" i="2"/>
  <c r="M1536" i="2"/>
  <c r="L1536" i="2"/>
  <c r="K1536" i="2"/>
  <c r="J1536" i="2"/>
  <c r="I1536" i="2"/>
  <c r="Y1535" i="2"/>
  <c r="X1535" i="2"/>
  <c r="W1535" i="2"/>
  <c r="V1535" i="2"/>
  <c r="U1535" i="2"/>
  <c r="T1535" i="2"/>
  <c r="S1535" i="2"/>
  <c r="R1535" i="2"/>
  <c r="Q1535" i="2"/>
  <c r="P1535" i="2"/>
  <c r="O1535" i="2"/>
  <c r="N1535" i="2"/>
  <c r="M1535" i="2"/>
  <c r="L1535" i="2"/>
  <c r="K1535" i="2"/>
  <c r="AO1535" i="2" s="1"/>
  <c r="J1535" i="2"/>
  <c r="I1535" i="2"/>
  <c r="Y1534" i="2"/>
  <c r="X1534" i="2"/>
  <c r="W1534" i="2"/>
  <c r="V1534" i="2"/>
  <c r="U1534" i="2"/>
  <c r="T1534" i="2"/>
  <c r="S1534" i="2"/>
  <c r="R1534" i="2"/>
  <c r="Q1534" i="2"/>
  <c r="P1534" i="2"/>
  <c r="AP1534" i="2" s="1"/>
  <c r="O1534" i="2"/>
  <c r="N1534" i="2"/>
  <c r="M1534" i="2"/>
  <c r="L1534" i="2"/>
  <c r="K1534" i="2"/>
  <c r="J1534" i="2"/>
  <c r="I1534" i="2"/>
  <c r="Y1533" i="2"/>
  <c r="X1533" i="2"/>
  <c r="W1533" i="2"/>
  <c r="V1533" i="2"/>
  <c r="U1533" i="2"/>
  <c r="AQ1533" i="2" s="1"/>
  <c r="T1533" i="2"/>
  <c r="S1533" i="2"/>
  <c r="R1533" i="2"/>
  <c r="Q1533" i="2"/>
  <c r="P1533" i="2"/>
  <c r="O1533" i="2"/>
  <c r="N1533" i="2"/>
  <c r="M1533" i="2"/>
  <c r="L1533" i="2"/>
  <c r="K1533" i="2"/>
  <c r="J1533" i="2"/>
  <c r="I1533" i="2"/>
  <c r="Y1532" i="2"/>
  <c r="X1532" i="2"/>
  <c r="W1532" i="2"/>
  <c r="V1532" i="2"/>
  <c r="U1532" i="2"/>
  <c r="T1532" i="2"/>
  <c r="S1532" i="2"/>
  <c r="R1532" i="2"/>
  <c r="Q1532" i="2"/>
  <c r="P1532" i="2"/>
  <c r="O1532" i="2"/>
  <c r="N1532" i="2"/>
  <c r="M1532" i="2"/>
  <c r="L1532" i="2"/>
  <c r="K1532" i="2"/>
  <c r="J1532" i="2"/>
  <c r="I1532" i="2"/>
  <c r="Y1531" i="2"/>
  <c r="X1531" i="2"/>
  <c r="W1531" i="2"/>
  <c r="V1531" i="2"/>
  <c r="U1531" i="2"/>
  <c r="T1531" i="2"/>
  <c r="S1531" i="2"/>
  <c r="R1531" i="2"/>
  <c r="Q1531" i="2"/>
  <c r="P1531" i="2"/>
  <c r="O1531" i="2"/>
  <c r="N1531" i="2"/>
  <c r="M1531" i="2"/>
  <c r="L1531" i="2"/>
  <c r="K1531" i="2"/>
  <c r="AO1531" i="2" s="1"/>
  <c r="J1531" i="2"/>
  <c r="I1531" i="2"/>
  <c r="Y1530" i="2"/>
  <c r="X1530" i="2"/>
  <c r="W1530" i="2"/>
  <c r="V1530" i="2"/>
  <c r="U1530" i="2"/>
  <c r="T1530" i="2"/>
  <c r="S1530" i="2"/>
  <c r="R1530" i="2"/>
  <c r="Q1530" i="2"/>
  <c r="P1530" i="2"/>
  <c r="AP1530" i="2" s="1"/>
  <c r="O1530" i="2"/>
  <c r="N1530" i="2"/>
  <c r="M1530" i="2"/>
  <c r="L1530" i="2"/>
  <c r="K1530" i="2"/>
  <c r="J1530" i="2"/>
  <c r="I1530" i="2"/>
  <c r="Y1529" i="2"/>
  <c r="X1529" i="2"/>
  <c r="W1529" i="2"/>
  <c r="V1529" i="2"/>
  <c r="U1529" i="2"/>
  <c r="AQ1529" i="2" s="1"/>
  <c r="T1529" i="2"/>
  <c r="S1529" i="2"/>
  <c r="R1529" i="2"/>
  <c r="Q1529" i="2"/>
  <c r="P1529" i="2"/>
  <c r="O1529" i="2"/>
  <c r="N1529" i="2"/>
  <c r="M1529" i="2"/>
  <c r="L1529" i="2"/>
  <c r="K1529" i="2"/>
  <c r="J1529" i="2"/>
  <c r="I1529" i="2"/>
  <c r="Y1528" i="2"/>
  <c r="X1528" i="2"/>
  <c r="W1528" i="2"/>
  <c r="V1528" i="2"/>
  <c r="U1528" i="2"/>
  <c r="T1528" i="2"/>
  <c r="S1528" i="2"/>
  <c r="R1528" i="2"/>
  <c r="Q1528" i="2"/>
  <c r="P1528" i="2"/>
  <c r="O1528" i="2"/>
  <c r="N1528" i="2"/>
  <c r="M1528" i="2"/>
  <c r="L1528" i="2"/>
  <c r="K1528" i="2"/>
  <c r="J1528" i="2"/>
  <c r="I1528" i="2"/>
  <c r="Y1527" i="2"/>
  <c r="X1527" i="2"/>
  <c r="W1527" i="2"/>
  <c r="V1527" i="2"/>
  <c r="U1527" i="2"/>
  <c r="T1527" i="2"/>
  <c r="S1527" i="2"/>
  <c r="R1527" i="2"/>
  <c r="Q1527" i="2"/>
  <c r="P1527" i="2"/>
  <c r="O1527" i="2"/>
  <c r="N1527" i="2"/>
  <c r="M1527" i="2"/>
  <c r="L1527" i="2"/>
  <c r="K1527" i="2"/>
  <c r="AO1527" i="2" s="1"/>
  <c r="J1527" i="2"/>
  <c r="I1527" i="2"/>
  <c r="Y1526" i="2"/>
  <c r="X1526" i="2"/>
  <c r="W1526" i="2"/>
  <c r="V1526" i="2"/>
  <c r="U1526" i="2"/>
  <c r="T1526" i="2"/>
  <c r="S1526" i="2"/>
  <c r="R1526" i="2"/>
  <c r="Q1526" i="2"/>
  <c r="P1526" i="2"/>
  <c r="AP1526" i="2" s="1"/>
  <c r="O1526" i="2"/>
  <c r="N1526" i="2"/>
  <c r="M1526" i="2"/>
  <c r="L1526" i="2"/>
  <c r="K1526" i="2"/>
  <c r="J1526" i="2"/>
  <c r="I1526" i="2"/>
  <c r="Y1525" i="2"/>
  <c r="X1525" i="2"/>
  <c r="W1525" i="2"/>
  <c r="V1525" i="2"/>
  <c r="U1525" i="2"/>
  <c r="AQ1525" i="2" s="1"/>
  <c r="T1525" i="2"/>
  <c r="S1525" i="2"/>
  <c r="R1525" i="2"/>
  <c r="Q1525" i="2"/>
  <c r="P1525" i="2"/>
  <c r="O1525" i="2"/>
  <c r="N1525" i="2"/>
  <c r="M1525" i="2"/>
  <c r="L1525" i="2"/>
  <c r="K1525" i="2"/>
  <c r="J1525" i="2"/>
  <c r="I1525" i="2"/>
  <c r="Y1524" i="2"/>
  <c r="X1524" i="2"/>
  <c r="W1524" i="2"/>
  <c r="V1524" i="2"/>
  <c r="U1524" i="2"/>
  <c r="T1524" i="2"/>
  <c r="S1524" i="2"/>
  <c r="R1524" i="2"/>
  <c r="Q1524" i="2"/>
  <c r="P1524" i="2"/>
  <c r="O1524" i="2"/>
  <c r="N1524" i="2"/>
  <c r="M1524" i="2"/>
  <c r="L1524" i="2"/>
  <c r="K1524" i="2"/>
  <c r="J1524" i="2"/>
  <c r="I1524" i="2"/>
  <c r="Y1523" i="2"/>
  <c r="X1523" i="2"/>
  <c r="W1523" i="2"/>
  <c r="V1523" i="2"/>
  <c r="U1523" i="2"/>
  <c r="T1523" i="2"/>
  <c r="S1523" i="2"/>
  <c r="R1523" i="2"/>
  <c r="Q1523" i="2"/>
  <c r="P1523" i="2"/>
  <c r="O1523" i="2"/>
  <c r="N1523" i="2"/>
  <c r="M1523" i="2"/>
  <c r="L1523" i="2"/>
  <c r="K1523" i="2"/>
  <c r="AO1523" i="2" s="1"/>
  <c r="J1523" i="2"/>
  <c r="I1523" i="2"/>
  <c r="Y1522" i="2"/>
  <c r="X1522" i="2"/>
  <c r="W1522" i="2"/>
  <c r="V1522" i="2"/>
  <c r="U1522" i="2"/>
  <c r="T1522" i="2"/>
  <c r="S1522" i="2"/>
  <c r="R1522" i="2"/>
  <c r="Q1522" i="2"/>
  <c r="P1522" i="2"/>
  <c r="AP1522" i="2" s="1"/>
  <c r="O1522" i="2"/>
  <c r="N1522" i="2"/>
  <c r="M1522" i="2"/>
  <c r="L1522" i="2"/>
  <c r="K1522" i="2"/>
  <c r="J1522" i="2"/>
  <c r="I1522" i="2"/>
  <c r="Y1521" i="2"/>
  <c r="X1521" i="2"/>
  <c r="W1521" i="2"/>
  <c r="V1521" i="2"/>
  <c r="U1521" i="2"/>
  <c r="AQ1521" i="2" s="1"/>
  <c r="T1521" i="2"/>
  <c r="S1521" i="2"/>
  <c r="R1521" i="2"/>
  <c r="Q1521" i="2"/>
  <c r="P1521" i="2"/>
  <c r="O1521" i="2"/>
  <c r="N1521" i="2"/>
  <c r="M1521" i="2"/>
  <c r="L1521" i="2"/>
  <c r="K1521" i="2"/>
  <c r="J1521" i="2"/>
  <c r="I1521" i="2"/>
  <c r="Y1520" i="2"/>
  <c r="X1520" i="2"/>
  <c r="W1520" i="2"/>
  <c r="V1520" i="2"/>
  <c r="U1520" i="2"/>
  <c r="T1520" i="2"/>
  <c r="S1520" i="2"/>
  <c r="R1520" i="2"/>
  <c r="Q1520" i="2"/>
  <c r="P1520" i="2"/>
  <c r="O1520" i="2"/>
  <c r="N1520" i="2"/>
  <c r="M1520" i="2"/>
  <c r="L1520" i="2"/>
  <c r="K1520" i="2"/>
  <c r="J1520" i="2"/>
  <c r="I1520" i="2"/>
  <c r="Y1519" i="2"/>
  <c r="X1519" i="2"/>
  <c r="W1519" i="2"/>
  <c r="V1519" i="2"/>
  <c r="U1519" i="2"/>
  <c r="T1519" i="2"/>
  <c r="S1519" i="2"/>
  <c r="R1519" i="2"/>
  <c r="Q1519" i="2"/>
  <c r="P1519" i="2"/>
  <c r="O1519" i="2"/>
  <c r="N1519" i="2"/>
  <c r="M1519" i="2"/>
  <c r="L1519" i="2"/>
  <c r="K1519" i="2"/>
  <c r="AO1519" i="2" s="1"/>
  <c r="J1519" i="2"/>
  <c r="I1519" i="2"/>
  <c r="Y1518" i="2"/>
  <c r="X1518" i="2"/>
  <c r="W1518" i="2"/>
  <c r="V1518" i="2"/>
  <c r="U1518" i="2"/>
  <c r="T1518" i="2"/>
  <c r="S1518" i="2"/>
  <c r="R1518" i="2"/>
  <c r="Q1518" i="2"/>
  <c r="P1518" i="2"/>
  <c r="AP1518" i="2" s="1"/>
  <c r="O1518" i="2"/>
  <c r="N1518" i="2"/>
  <c r="M1518" i="2"/>
  <c r="L1518" i="2"/>
  <c r="K1518" i="2"/>
  <c r="J1518" i="2"/>
  <c r="I1518" i="2"/>
  <c r="Y1517" i="2"/>
  <c r="X1517" i="2"/>
  <c r="W1517" i="2"/>
  <c r="V1517" i="2"/>
  <c r="U1517" i="2"/>
  <c r="AQ1517" i="2" s="1"/>
  <c r="T1517" i="2"/>
  <c r="S1517" i="2"/>
  <c r="R1517" i="2"/>
  <c r="Q1517" i="2"/>
  <c r="P1517" i="2"/>
  <c r="O1517" i="2"/>
  <c r="N1517" i="2"/>
  <c r="M1517" i="2"/>
  <c r="L1517" i="2"/>
  <c r="K1517" i="2"/>
  <c r="J1517" i="2"/>
  <c r="I1517" i="2"/>
  <c r="Y1516" i="2"/>
  <c r="X1516" i="2"/>
  <c r="W1516" i="2"/>
  <c r="V1516" i="2"/>
  <c r="U1516" i="2"/>
  <c r="T1516" i="2"/>
  <c r="S1516" i="2"/>
  <c r="R1516" i="2"/>
  <c r="Q1516" i="2"/>
  <c r="P1516" i="2"/>
  <c r="O1516" i="2"/>
  <c r="N1516" i="2"/>
  <c r="M1516" i="2"/>
  <c r="L1516" i="2"/>
  <c r="K1516" i="2"/>
  <c r="J1516" i="2"/>
  <c r="I1516" i="2"/>
  <c r="Y1515" i="2"/>
  <c r="X1515" i="2"/>
  <c r="W1515" i="2"/>
  <c r="V1515" i="2"/>
  <c r="U1515" i="2"/>
  <c r="T1515" i="2"/>
  <c r="S1515" i="2"/>
  <c r="R1515" i="2"/>
  <c r="Q1515" i="2"/>
  <c r="P1515" i="2"/>
  <c r="O1515" i="2"/>
  <c r="N1515" i="2"/>
  <c r="M1515" i="2"/>
  <c r="L1515" i="2"/>
  <c r="K1515" i="2"/>
  <c r="AO1515" i="2" s="1"/>
  <c r="J1515" i="2"/>
  <c r="I1515" i="2"/>
  <c r="Y1514" i="2"/>
  <c r="X1514" i="2"/>
  <c r="W1514" i="2"/>
  <c r="V1514" i="2"/>
  <c r="U1514" i="2"/>
  <c r="T1514" i="2"/>
  <c r="S1514" i="2"/>
  <c r="R1514" i="2"/>
  <c r="Q1514" i="2"/>
  <c r="P1514" i="2"/>
  <c r="AP1514" i="2" s="1"/>
  <c r="O1514" i="2"/>
  <c r="N1514" i="2"/>
  <c r="M1514" i="2"/>
  <c r="L1514" i="2"/>
  <c r="K1514" i="2"/>
  <c r="J1514" i="2"/>
  <c r="I1514" i="2"/>
  <c r="Y1513" i="2"/>
  <c r="X1513" i="2"/>
  <c r="W1513" i="2"/>
  <c r="V1513" i="2"/>
  <c r="U1513" i="2"/>
  <c r="AQ1513" i="2" s="1"/>
  <c r="T1513" i="2"/>
  <c r="S1513" i="2"/>
  <c r="R1513" i="2"/>
  <c r="Q1513" i="2"/>
  <c r="P1513" i="2"/>
  <c r="O1513" i="2"/>
  <c r="N1513" i="2"/>
  <c r="M1513" i="2"/>
  <c r="L1513" i="2"/>
  <c r="K1513" i="2"/>
  <c r="J1513" i="2"/>
  <c r="I1513" i="2"/>
  <c r="Y1512" i="2"/>
  <c r="X1512" i="2"/>
  <c r="W1512" i="2"/>
  <c r="V1512" i="2"/>
  <c r="U1512" i="2"/>
  <c r="T1512" i="2"/>
  <c r="S1512" i="2"/>
  <c r="R1512" i="2"/>
  <c r="Q1512" i="2"/>
  <c r="P1512" i="2"/>
  <c r="O1512" i="2"/>
  <c r="N1512" i="2"/>
  <c r="M1512" i="2"/>
  <c r="L1512" i="2"/>
  <c r="K1512" i="2"/>
  <c r="J1512" i="2"/>
  <c r="I1512" i="2"/>
  <c r="Y1511" i="2"/>
  <c r="X1511" i="2"/>
  <c r="W1511" i="2"/>
  <c r="V1511" i="2"/>
  <c r="U1511" i="2"/>
  <c r="T1511" i="2"/>
  <c r="S1511" i="2"/>
  <c r="R1511" i="2"/>
  <c r="Q1511" i="2"/>
  <c r="P1511" i="2"/>
  <c r="O1511" i="2"/>
  <c r="N1511" i="2"/>
  <c r="M1511" i="2"/>
  <c r="L1511" i="2"/>
  <c r="K1511" i="2"/>
  <c r="J1511" i="2"/>
  <c r="I1511" i="2"/>
  <c r="Y1510" i="2"/>
  <c r="X1510" i="2"/>
  <c r="W1510" i="2"/>
  <c r="V1510" i="2"/>
  <c r="AQ1510" i="2" s="1"/>
  <c r="U1510" i="2"/>
  <c r="T1510" i="2"/>
  <c r="S1510" i="2"/>
  <c r="R1510" i="2"/>
  <c r="Q1510" i="2"/>
  <c r="P1510" i="2"/>
  <c r="O1510" i="2"/>
  <c r="N1510" i="2"/>
  <c r="M1510" i="2"/>
  <c r="L1510" i="2"/>
  <c r="AA1510" i="2" s="1"/>
  <c r="K1510" i="2"/>
  <c r="AI1510" i="2" s="1"/>
  <c r="J1510" i="2"/>
  <c r="I1510" i="2"/>
  <c r="Y1509" i="2"/>
  <c r="X1509" i="2"/>
  <c r="W1509" i="2"/>
  <c r="V1509" i="2"/>
  <c r="U1509" i="2"/>
  <c r="T1509" i="2"/>
  <c r="S1509" i="2"/>
  <c r="R1509" i="2"/>
  <c r="Q1509" i="2"/>
  <c r="P1509" i="2"/>
  <c r="O1509" i="2"/>
  <c r="N1509" i="2"/>
  <c r="M1509" i="2"/>
  <c r="L1509" i="2"/>
  <c r="AN1509" i="2" s="1"/>
  <c r="K1509" i="2"/>
  <c r="J1509" i="2"/>
  <c r="I1509" i="2"/>
  <c r="Y1508" i="2"/>
  <c r="X1508" i="2"/>
  <c r="W1508" i="2"/>
  <c r="V1508" i="2"/>
  <c r="U1508" i="2"/>
  <c r="T1508" i="2"/>
  <c r="S1508" i="2"/>
  <c r="R1508" i="2"/>
  <c r="Q1508" i="2"/>
  <c r="P1508" i="2"/>
  <c r="O1508" i="2"/>
  <c r="N1508" i="2"/>
  <c r="M1508" i="2"/>
  <c r="AB1508" i="2" s="1"/>
  <c r="L1508" i="2"/>
  <c r="K1508" i="2"/>
  <c r="J1508" i="2"/>
  <c r="I1508" i="2"/>
  <c r="Y1507" i="2"/>
  <c r="X1507" i="2"/>
  <c r="W1507" i="2"/>
  <c r="V1507" i="2"/>
  <c r="U1507" i="2"/>
  <c r="T1507" i="2"/>
  <c r="S1507" i="2"/>
  <c r="R1507" i="2"/>
  <c r="Q1507" i="2"/>
  <c r="P1507" i="2"/>
  <c r="O1507" i="2"/>
  <c r="N1507" i="2"/>
  <c r="AC1507" i="2" s="1"/>
  <c r="M1507" i="2"/>
  <c r="L1507" i="2"/>
  <c r="K1507" i="2"/>
  <c r="J1507" i="2"/>
  <c r="I1507" i="2"/>
  <c r="Y1506" i="2"/>
  <c r="X1506" i="2"/>
  <c r="AM1506" i="2" s="1"/>
  <c r="W1506" i="2"/>
  <c r="V1506" i="2"/>
  <c r="U1506" i="2"/>
  <c r="T1506" i="2"/>
  <c r="S1506" i="2"/>
  <c r="R1506" i="2"/>
  <c r="Q1506" i="2"/>
  <c r="P1506" i="2"/>
  <c r="O1506" i="2"/>
  <c r="N1506" i="2"/>
  <c r="M1506" i="2"/>
  <c r="L1506" i="2"/>
  <c r="AA1506" i="2" s="1"/>
  <c r="K1506" i="2"/>
  <c r="AI1506" i="2" s="1"/>
  <c r="J1506" i="2"/>
  <c r="I1506" i="2"/>
  <c r="Y1505" i="2"/>
  <c r="X1505" i="2"/>
  <c r="W1505" i="2"/>
  <c r="V1505" i="2"/>
  <c r="U1505" i="2"/>
  <c r="T1505" i="2"/>
  <c r="S1505" i="2"/>
  <c r="R1505" i="2"/>
  <c r="Q1505" i="2"/>
  <c r="P1505" i="2"/>
  <c r="O1505" i="2"/>
  <c r="N1505" i="2"/>
  <c r="M1505" i="2"/>
  <c r="L1505" i="2"/>
  <c r="K1505" i="2"/>
  <c r="J1505" i="2"/>
  <c r="I1505" i="2"/>
  <c r="Y1504" i="2"/>
  <c r="X1504" i="2"/>
  <c r="W1504" i="2"/>
  <c r="V1504" i="2"/>
  <c r="U1504" i="2"/>
  <c r="T1504" i="2"/>
  <c r="S1504" i="2"/>
  <c r="R1504" i="2"/>
  <c r="AG1504" i="2" s="1"/>
  <c r="Q1504" i="2"/>
  <c r="P1504" i="2"/>
  <c r="O1504" i="2"/>
  <c r="N1504" i="2"/>
  <c r="M1504" i="2"/>
  <c r="L1504" i="2"/>
  <c r="K1504" i="2"/>
  <c r="J1504" i="2"/>
  <c r="I1504" i="2"/>
  <c r="Y1503" i="2"/>
  <c r="X1503" i="2"/>
  <c r="W1503" i="2"/>
  <c r="V1503" i="2"/>
  <c r="U1503" i="2"/>
  <c r="T1503" i="2"/>
  <c r="S1503" i="2"/>
  <c r="R1503" i="2"/>
  <c r="Q1503" i="2"/>
  <c r="P1503" i="2"/>
  <c r="O1503" i="2"/>
  <c r="N1503" i="2"/>
  <c r="M1503" i="2"/>
  <c r="L1503" i="2"/>
  <c r="K1503" i="2"/>
  <c r="J1503" i="2"/>
  <c r="I1503" i="2"/>
  <c r="Y1502" i="2"/>
  <c r="X1502" i="2"/>
  <c r="W1502" i="2"/>
  <c r="V1502" i="2"/>
  <c r="AQ1502" i="2" s="1"/>
  <c r="U1502" i="2"/>
  <c r="T1502" i="2"/>
  <c r="S1502" i="2"/>
  <c r="R1502" i="2"/>
  <c r="Q1502" i="2"/>
  <c r="P1502" i="2"/>
  <c r="O1502" i="2"/>
  <c r="N1502" i="2"/>
  <c r="M1502" i="2"/>
  <c r="L1502" i="2"/>
  <c r="AA1502" i="2" s="1"/>
  <c r="K1502" i="2"/>
  <c r="AI1502" i="2" s="1"/>
  <c r="J1502" i="2"/>
  <c r="I1502" i="2"/>
  <c r="Y1501" i="2"/>
  <c r="X1501" i="2"/>
  <c r="W1501" i="2"/>
  <c r="V1501" i="2"/>
  <c r="U1501" i="2"/>
  <c r="T1501" i="2"/>
  <c r="S1501" i="2"/>
  <c r="R1501" i="2"/>
  <c r="Q1501" i="2"/>
  <c r="P1501" i="2"/>
  <c r="O1501" i="2"/>
  <c r="N1501" i="2"/>
  <c r="M1501" i="2"/>
  <c r="L1501" i="2"/>
  <c r="K1501" i="2"/>
  <c r="J1501" i="2"/>
  <c r="I1501" i="2"/>
  <c r="Y1500" i="2"/>
  <c r="X1500" i="2"/>
  <c r="W1500" i="2"/>
  <c r="V1500" i="2"/>
  <c r="U1500" i="2"/>
  <c r="T1500" i="2"/>
  <c r="S1500" i="2"/>
  <c r="R1500" i="2"/>
  <c r="Q1500" i="2"/>
  <c r="P1500" i="2"/>
  <c r="O1500" i="2"/>
  <c r="N1500" i="2"/>
  <c r="M1500" i="2"/>
  <c r="AB1500" i="2" s="1"/>
  <c r="L1500" i="2"/>
  <c r="K1500" i="2"/>
  <c r="J1500" i="2"/>
  <c r="I1500" i="2"/>
  <c r="Y1499" i="2"/>
  <c r="X1499" i="2"/>
  <c r="W1499" i="2"/>
  <c r="V1499" i="2"/>
  <c r="U1499" i="2"/>
  <c r="T1499" i="2"/>
  <c r="S1499" i="2"/>
  <c r="R1499" i="2"/>
  <c r="Q1499" i="2"/>
  <c r="P1499" i="2"/>
  <c r="O1499" i="2"/>
  <c r="N1499" i="2"/>
  <c r="M1499" i="2"/>
  <c r="L1499" i="2"/>
  <c r="K1499" i="2"/>
  <c r="J1499" i="2"/>
  <c r="I1499" i="2"/>
  <c r="Y1498" i="2"/>
  <c r="X1498" i="2"/>
  <c r="AM1498" i="2" s="1"/>
  <c r="W1498" i="2"/>
  <c r="V1498" i="2"/>
  <c r="U1498" i="2"/>
  <c r="T1498" i="2"/>
  <c r="S1498" i="2"/>
  <c r="R1498" i="2"/>
  <c r="Q1498" i="2"/>
  <c r="P1498" i="2"/>
  <c r="O1498" i="2"/>
  <c r="N1498" i="2"/>
  <c r="M1498" i="2"/>
  <c r="L1498" i="2"/>
  <c r="AA1498" i="2" s="1"/>
  <c r="K1498" i="2"/>
  <c r="AI1498" i="2" s="1"/>
  <c r="J1498" i="2"/>
  <c r="I1498" i="2"/>
  <c r="Y1497" i="2"/>
  <c r="X1497" i="2"/>
  <c r="W1497" i="2"/>
  <c r="V1497" i="2"/>
  <c r="U1497" i="2"/>
  <c r="T1497" i="2"/>
  <c r="S1497" i="2"/>
  <c r="R1497" i="2"/>
  <c r="Q1497" i="2"/>
  <c r="P1497" i="2"/>
  <c r="O1497" i="2"/>
  <c r="N1497" i="2"/>
  <c r="M1497" i="2"/>
  <c r="L1497" i="2"/>
  <c r="K1497" i="2"/>
  <c r="J1497" i="2"/>
  <c r="I1497" i="2"/>
  <c r="Y1496" i="2"/>
  <c r="X1496" i="2"/>
  <c r="W1496" i="2"/>
  <c r="V1496" i="2"/>
  <c r="U1496" i="2"/>
  <c r="T1496" i="2"/>
  <c r="S1496" i="2"/>
  <c r="R1496" i="2"/>
  <c r="Q1496" i="2"/>
  <c r="P1496" i="2"/>
  <c r="O1496" i="2"/>
  <c r="N1496" i="2"/>
  <c r="M1496" i="2"/>
  <c r="AB1496" i="2" s="1"/>
  <c r="L1496" i="2"/>
  <c r="K1496" i="2"/>
  <c r="J1496" i="2"/>
  <c r="I1496" i="2"/>
  <c r="Y1495" i="2"/>
  <c r="X1495" i="2"/>
  <c r="W1495" i="2"/>
  <c r="V1495" i="2"/>
  <c r="U1495" i="2"/>
  <c r="T1495" i="2"/>
  <c r="S1495" i="2"/>
  <c r="R1495" i="2"/>
  <c r="Q1495" i="2"/>
  <c r="P1495" i="2"/>
  <c r="O1495" i="2"/>
  <c r="N1495" i="2"/>
  <c r="M1495" i="2"/>
  <c r="L1495" i="2"/>
  <c r="K1495" i="2"/>
  <c r="J1495" i="2"/>
  <c r="I1495" i="2"/>
  <c r="Y1494" i="2"/>
  <c r="X1494" i="2"/>
  <c r="W1494" i="2"/>
  <c r="V1494" i="2"/>
  <c r="U1494" i="2"/>
  <c r="AQ1494" i="2" s="1"/>
  <c r="T1494" i="2"/>
  <c r="S1494" i="2"/>
  <c r="R1494" i="2"/>
  <c r="Q1494" i="2"/>
  <c r="P1494" i="2"/>
  <c r="O1494" i="2"/>
  <c r="N1494" i="2"/>
  <c r="AA1494" i="2" s="1"/>
  <c r="M1494" i="2"/>
  <c r="L1494" i="2"/>
  <c r="K1494" i="2"/>
  <c r="AI1494" i="2" s="1"/>
  <c r="J1494" i="2"/>
  <c r="I1494" i="2"/>
  <c r="Y1493" i="2"/>
  <c r="X1493" i="2"/>
  <c r="W1493" i="2"/>
  <c r="V1493" i="2"/>
  <c r="U1493" i="2"/>
  <c r="T1493" i="2"/>
  <c r="S1493" i="2"/>
  <c r="R1493" i="2"/>
  <c r="Q1493" i="2"/>
  <c r="P1493" i="2"/>
  <c r="O1493" i="2"/>
  <c r="N1493" i="2"/>
  <c r="M1493" i="2"/>
  <c r="L1493" i="2"/>
  <c r="K1493" i="2"/>
  <c r="J1493" i="2"/>
  <c r="I1493" i="2"/>
  <c r="Y1492" i="2"/>
  <c r="X1492" i="2"/>
  <c r="W1492" i="2"/>
  <c r="V1492" i="2"/>
  <c r="U1492" i="2"/>
  <c r="T1492" i="2"/>
  <c r="S1492" i="2"/>
  <c r="R1492" i="2"/>
  <c r="Q1492" i="2"/>
  <c r="P1492" i="2"/>
  <c r="O1492" i="2"/>
  <c r="N1492" i="2"/>
  <c r="M1492" i="2"/>
  <c r="L1492" i="2"/>
  <c r="K1492" i="2"/>
  <c r="J1492" i="2"/>
  <c r="I1492" i="2"/>
  <c r="Y1491" i="2"/>
  <c r="X1491" i="2"/>
  <c r="W1491" i="2"/>
  <c r="V1491" i="2"/>
  <c r="U1491" i="2"/>
  <c r="T1491" i="2"/>
  <c r="S1491" i="2"/>
  <c r="R1491" i="2"/>
  <c r="Q1491" i="2"/>
  <c r="P1491" i="2"/>
  <c r="O1491" i="2"/>
  <c r="N1491" i="2"/>
  <c r="AC1491" i="2" s="1"/>
  <c r="M1491" i="2"/>
  <c r="L1491" i="2"/>
  <c r="K1491" i="2"/>
  <c r="J1491" i="2"/>
  <c r="I1491" i="2"/>
  <c r="Y1490" i="2"/>
  <c r="X1490" i="2"/>
  <c r="W1490" i="2"/>
  <c r="V1490" i="2"/>
  <c r="U1490" i="2"/>
  <c r="AQ1490" i="2" s="1"/>
  <c r="T1490" i="2"/>
  <c r="S1490" i="2"/>
  <c r="R1490" i="2"/>
  <c r="Q1490" i="2"/>
  <c r="P1490" i="2"/>
  <c r="O1490" i="2"/>
  <c r="N1490" i="2"/>
  <c r="AA1490" i="2" s="1"/>
  <c r="M1490" i="2"/>
  <c r="L1490" i="2"/>
  <c r="K1490" i="2"/>
  <c r="J1490" i="2"/>
  <c r="I1490" i="2"/>
  <c r="Y1489" i="2"/>
  <c r="X1489" i="2"/>
  <c r="W1489" i="2"/>
  <c r="V1489" i="2"/>
  <c r="U1489" i="2"/>
  <c r="T1489" i="2"/>
  <c r="S1489" i="2"/>
  <c r="R1489" i="2"/>
  <c r="Q1489" i="2"/>
  <c r="P1489" i="2"/>
  <c r="O1489" i="2"/>
  <c r="N1489" i="2"/>
  <c r="M1489" i="2"/>
  <c r="L1489" i="2"/>
  <c r="K1489" i="2"/>
  <c r="J1489" i="2"/>
  <c r="I1489" i="2"/>
  <c r="Y1488" i="2"/>
  <c r="X1488" i="2"/>
  <c r="W1488" i="2"/>
  <c r="V1488" i="2"/>
  <c r="U1488" i="2"/>
  <c r="T1488" i="2"/>
  <c r="S1488" i="2"/>
  <c r="R1488" i="2"/>
  <c r="AG1488" i="2" s="1"/>
  <c r="Q1488" i="2"/>
  <c r="P1488" i="2"/>
  <c r="O1488" i="2"/>
  <c r="N1488" i="2"/>
  <c r="M1488" i="2"/>
  <c r="AB1488" i="2" s="1"/>
  <c r="L1488" i="2"/>
  <c r="K1488" i="2"/>
  <c r="J1488" i="2"/>
  <c r="I1488" i="2"/>
  <c r="Y1487" i="2"/>
  <c r="X1487" i="2"/>
  <c r="W1487" i="2"/>
  <c r="V1487" i="2"/>
  <c r="U1487" i="2"/>
  <c r="T1487" i="2"/>
  <c r="S1487" i="2"/>
  <c r="R1487" i="2"/>
  <c r="Q1487" i="2"/>
  <c r="P1487" i="2"/>
  <c r="O1487" i="2"/>
  <c r="N1487" i="2"/>
  <c r="M1487" i="2"/>
  <c r="L1487" i="2"/>
  <c r="K1487" i="2"/>
  <c r="J1487" i="2"/>
  <c r="I1487" i="2"/>
  <c r="Y1486" i="2"/>
  <c r="X1486" i="2"/>
  <c r="W1486" i="2"/>
  <c r="V1486" i="2"/>
  <c r="U1486" i="2"/>
  <c r="AQ1486" i="2" s="1"/>
  <c r="T1486" i="2"/>
  <c r="S1486" i="2"/>
  <c r="R1486" i="2"/>
  <c r="Q1486" i="2"/>
  <c r="P1486" i="2"/>
  <c r="O1486" i="2"/>
  <c r="N1486" i="2"/>
  <c r="AA1486" i="2" s="1"/>
  <c r="M1486" i="2"/>
  <c r="L1486" i="2"/>
  <c r="K1486" i="2"/>
  <c r="AI1486" i="2" s="1"/>
  <c r="J1486" i="2"/>
  <c r="I1486" i="2"/>
  <c r="Y1485" i="2"/>
  <c r="X1485" i="2"/>
  <c r="W1485" i="2"/>
  <c r="V1485" i="2"/>
  <c r="U1485" i="2"/>
  <c r="T1485" i="2"/>
  <c r="S1485" i="2"/>
  <c r="R1485" i="2"/>
  <c r="Q1485" i="2"/>
  <c r="P1485" i="2"/>
  <c r="O1485" i="2"/>
  <c r="N1485" i="2"/>
  <c r="M1485" i="2"/>
  <c r="L1485" i="2"/>
  <c r="K1485" i="2"/>
  <c r="J1485" i="2"/>
  <c r="I1485" i="2"/>
  <c r="Y1484" i="2"/>
  <c r="X1484" i="2"/>
  <c r="W1484" i="2"/>
  <c r="V1484" i="2"/>
  <c r="U1484" i="2"/>
  <c r="T1484" i="2"/>
  <c r="S1484" i="2"/>
  <c r="R1484" i="2"/>
  <c r="Q1484" i="2"/>
  <c r="P1484" i="2"/>
  <c r="O1484" i="2"/>
  <c r="N1484" i="2"/>
  <c r="M1484" i="2"/>
  <c r="L1484" i="2"/>
  <c r="K1484" i="2"/>
  <c r="J1484" i="2"/>
  <c r="I1484" i="2"/>
  <c r="Y1483" i="2"/>
  <c r="X1483" i="2"/>
  <c r="W1483" i="2"/>
  <c r="V1483" i="2"/>
  <c r="U1483" i="2"/>
  <c r="T1483" i="2"/>
  <c r="S1483" i="2"/>
  <c r="R1483" i="2"/>
  <c r="Q1483" i="2"/>
  <c r="P1483" i="2"/>
  <c r="O1483" i="2"/>
  <c r="N1483" i="2"/>
  <c r="M1483" i="2"/>
  <c r="L1483" i="2"/>
  <c r="K1483" i="2"/>
  <c r="J1483" i="2"/>
  <c r="I1483" i="2"/>
  <c r="Y1482" i="2"/>
  <c r="X1482" i="2"/>
  <c r="W1482" i="2"/>
  <c r="V1482" i="2"/>
  <c r="U1482" i="2"/>
  <c r="AQ1482" i="2" s="1"/>
  <c r="T1482" i="2"/>
  <c r="AI1482" i="2" s="1"/>
  <c r="S1482" i="2"/>
  <c r="R1482" i="2"/>
  <c r="Q1482" i="2"/>
  <c r="P1482" i="2"/>
  <c r="O1482" i="2"/>
  <c r="N1482" i="2"/>
  <c r="M1482" i="2"/>
  <c r="L1482" i="2"/>
  <c r="AA1482" i="2" s="1"/>
  <c r="K1482" i="2"/>
  <c r="J1482" i="2"/>
  <c r="I1482" i="2"/>
  <c r="Y1481" i="2"/>
  <c r="X1481" i="2"/>
  <c r="W1481" i="2"/>
  <c r="V1481" i="2"/>
  <c r="U1481" i="2"/>
  <c r="T1481" i="2"/>
  <c r="S1481" i="2"/>
  <c r="R1481" i="2"/>
  <c r="Q1481" i="2"/>
  <c r="P1481" i="2"/>
  <c r="O1481" i="2"/>
  <c r="N1481" i="2"/>
  <c r="AC1481" i="2" s="1"/>
  <c r="M1481" i="2"/>
  <c r="L1481" i="2"/>
  <c r="K1481" i="2"/>
  <c r="J1481" i="2"/>
  <c r="I1481" i="2"/>
  <c r="Y1480" i="2"/>
  <c r="X1480" i="2"/>
  <c r="W1480" i="2"/>
  <c r="V1480" i="2"/>
  <c r="U1480" i="2"/>
  <c r="T1480" i="2"/>
  <c r="S1480" i="2"/>
  <c r="R1480" i="2"/>
  <c r="Q1480" i="2"/>
  <c r="P1480" i="2"/>
  <c r="O1480" i="2"/>
  <c r="N1480" i="2"/>
  <c r="M1480" i="2"/>
  <c r="L1480" i="2"/>
  <c r="K1480" i="2"/>
  <c r="J1480" i="2"/>
  <c r="I1480" i="2"/>
  <c r="Y1479" i="2"/>
  <c r="X1479" i="2"/>
  <c r="W1479" i="2"/>
  <c r="V1479" i="2"/>
  <c r="U1479" i="2"/>
  <c r="T1479" i="2"/>
  <c r="S1479" i="2"/>
  <c r="R1479" i="2"/>
  <c r="Q1479" i="2"/>
  <c r="P1479" i="2"/>
  <c r="O1479" i="2"/>
  <c r="N1479" i="2"/>
  <c r="M1479" i="2"/>
  <c r="L1479" i="2"/>
  <c r="AF1479" i="2" s="1"/>
  <c r="K1479" i="2"/>
  <c r="J1479" i="2"/>
  <c r="I1479" i="2"/>
  <c r="Y1478" i="2"/>
  <c r="X1478" i="2"/>
  <c r="AQ1478" i="2" s="1"/>
  <c r="W1478" i="2"/>
  <c r="V1478" i="2"/>
  <c r="U1478" i="2"/>
  <c r="T1478" i="2"/>
  <c r="AI1478" i="2" s="1"/>
  <c r="S1478" i="2"/>
  <c r="R1478" i="2"/>
  <c r="Q1478" i="2"/>
  <c r="P1478" i="2"/>
  <c r="AP1478" i="2" s="1"/>
  <c r="O1478" i="2"/>
  <c r="N1478" i="2"/>
  <c r="M1478" i="2"/>
  <c r="L1478" i="2"/>
  <c r="AA1478" i="2" s="1"/>
  <c r="K1478" i="2"/>
  <c r="J1478" i="2"/>
  <c r="I1478" i="2"/>
  <c r="Y1477" i="2"/>
  <c r="X1477" i="2"/>
  <c r="W1477" i="2"/>
  <c r="V1477" i="2"/>
  <c r="U1477" i="2"/>
  <c r="T1477" i="2"/>
  <c r="S1477" i="2"/>
  <c r="R1477" i="2"/>
  <c r="Q1477" i="2"/>
  <c r="P1477" i="2"/>
  <c r="O1477" i="2"/>
  <c r="N1477" i="2"/>
  <c r="M1477" i="2"/>
  <c r="L1477" i="2"/>
  <c r="K1477" i="2"/>
  <c r="J1477" i="2"/>
  <c r="I1477" i="2"/>
  <c r="Y1476" i="2"/>
  <c r="X1476" i="2"/>
  <c r="W1476" i="2"/>
  <c r="V1476" i="2"/>
  <c r="U1476" i="2"/>
  <c r="T1476" i="2"/>
  <c r="S1476" i="2"/>
  <c r="R1476" i="2"/>
  <c r="Q1476" i="2"/>
  <c r="P1476" i="2"/>
  <c r="O1476" i="2"/>
  <c r="N1476" i="2"/>
  <c r="M1476" i="2"/>
  <c r="L1476" i="2"/>
  <c r="K1476" i="2"/>
  <c r="J1476" i="2"/>
  <c r="I1476" i="2"/>
  <c r="Y1475" i="2"/>
  <c r="X1475" i="2"/>
  <c r="W1475" i="2"/>
  <c r="V1475" i="2"/>
  <c r="U1475" i="2"/>
  <c r="T1475" i="2"/>
  <c r="S1475" i="2"/>
  <c r="R1475" i="2"/>
  <c r="Q1475" i="2"/>
  <c r="P1475" i="2"/>
  <c r="O1475" i="2"/>
  <c r="N1475" i="2"/>
  <c r="M1475" i="2"/>
  <c r="L1475" i="2"/>
  <c r="K1475" i="2"/>
  <c r="J1475" i="2"/>
  <c r="I1475" i="2"/>
  <c r="Y1474" i="2"/>
  <c r="X1474" i="2"/>
  <c r="W1474" i="2"/>
  <c r="V1474" i="2"/>
  <c r="AQ1474" i="2" s="1"/>
  <c r="U1474" i="2"/>
  <c r="T1474" i="2"/>
  <c r="S1474" i="2"/>
  <c r="R1474" i="2"/>
  <c r="Q1474" i="2"/>
  <c r="P1474" i="2"/>
  <c r="O1474" i="2"/>
  <c r="N1474" i="2"/>
  <c r="M1474" i="2"/>
  <c r="L1474" i="2"/>
  <c r="AA1474" i="2" s="1"/>
  <c r="K1474" i="2"/>
  <c r="AM1474" i="2" s="1"/>
  <c r="J1474" i="2"/>
  <c r="I1474" i="2"/>
  <c r="Y1473" i="2"/>
  <c r="X1473" i="2"/>
  <c r="W1473" i="2"/>
  <c r="V1473" i="2"/>
  <c r="U1473" i="2"/>
  <c r="T1473" i="2"/>
  <c r="S1473" i="2"/>
  <c r="R1473" i="2"/>
  <c r="Q1473" i="2"/>
  <c r="P1473" i="2"/>
  <c r="O1473" i="2"/>
  <c r="N1473" i="2"/>
  <c r="M1473" i="2"/>
  <c r="L1473" i="2"/>
  <c r="K1473" i="2"/>
  <c r="J1473" i="2"/>
  <c r="I1473" i="2"/>
  <c r="Y1472" i="2"/>
  <c r="X1472" i="2"/>
  <c r="W1472" i="2"/>
  <c r="V1472" i="2"/>
  <c r="U1472" i="2"/>
  <c r="T1472" i="2"/>
  <c r="S1472" i="2"/>
  <c r="R1472" i="2"/>
  <c r="Q1472" i="2"/>
  <c r="P1472" i="2"/>
  <c r="O1472" i="2"/>
  <c r="N1472" i="2"/>
  <c r="M1472" i="2"/>
  <c r="AB1472" i="2" s="1"/>
  <c r="L1472" i="2"/>
  <c r="K1472" i="2"/>
  <c r="J1472" i="2"/>
  <c r="I1472" i="2"/>
  <c r="Y1471" i="2"/>
  <c r="X1471" i="2"/>
  <c r="W1471" i="2"/>
  <c r="V1471" i="2"/>
  <c r="U1471" i="2"/>
  <c r="T1471" i="2"/>
  <c r="S1471" i="2"/>
  <c r="R1471" i="2"/>
  <c r="Q1471" i="2"/>
  <c r="P1471" i="2"/>
  <c r="O1471" i="2"/>
  <c r="N1471" i="2"/>
  <c r="M1471" i="2"/>
  <c r="L1471" i="2"/>
  <c r="K1471" i="2"/>
  <c r="J1471" i="2"/>
  <c r="I1471" i="2"/>
  <c r="Y1470" i="2"/>
  <c r="X1470" i="2"/>
  <c r="W1470" i="2"/>
  <c r="V1470" i="2"/>
  <c r="U1470" i="2"/>
  <c r="AQ1470" i="2" s="1"/>
  <c r="T1470" i="2"/>
  <c r="S1470" i="2"/>
  <c r="R1470" i="2"/>
  <c r="Q1470" i="2"/>
  <c r="P1470" i="2"/>
  <c r="O1470" i="2"/>
  <c r="N1470" i="2"/>
  <c r="AA1470" i="2" s="1"/>
  <c r="M1470" i="2"/>
  <c r="L1470" i="2"/>
  <c r="K1470" i="2"/>
  <c r="AI1470" i="2" s="1"/>
  <c r="J1470" i="2"/>
  <c r="I1470" i="2"/>
  <c r="Y1469" i="2"/>
  <c r="X1469" i="2"/>
  <c r="W1469" i="2"/>
  <c r="V1469" i="2"/>
  <c r="U1469" i="2"/>
  <c r="T1469" i="2"/>
  <c r="S1469" i="2"/>
  <c r="R1469" i="2"/>
  <c r="Q1469" i="2"/>
  <c r="P1469" i="2"/>
  <c r="O1469" i="2"/>
  <c r="N1469" i="2"/>
  <c r="M1469" i="2"/>
  <c r="L1469" i="2"/>
  <c r="K1469" i="2"/>
  <c r="J1469" i="2"/>
  <c r="I1469" i="2"/>
  <c r="Y1468" i="2"/>
  <c r="X1468" i="2"/>
  <c r="W1468" i="2"/>
  <c r="V1468" i="2"/>
  <c r="U1468" i="2"/>
  <c r="AQ1468" i="2" s="1"/>
  <c r="T1468" i="2"/>
  <c r="AI1468" i="2" s="1"/>
  <c r="S1468" i="2"/>
  <c r="R1468" i="2"/>
  <c r="Q1468" i="2"/>
  <c r="P1468" i="2"/>
  <c r="AE1468" i="2" s="1"/>
  <c r="O1468" i="2"/>
  <c r="N1468" i="2"/>
  <c r="M1468" i="2"/>
  <c r="AB1468" i="2" s="1"/>
  <c r="L1468" i="2"/>
  <c r="AA1468" i="2" s="1"/>
  <c r="K1468" i="2"/>
  <c r="J1468" i="2"/>
  <c r="I1468" i="2"/>
  <c r="Y1467" i="2"/>
  <c r="X1467" i="2"/>
  <c r="W1467" i="2"/>
  <c r="V1467" i="2"/>
  <c r="U1467" i="2"/>
  <c r="T1467" i="2"/>
  <c r="S1467" i="2"/>
  <c r="R1467" i="2"/>
  <c r="Q1467" i="2"/>
  <c r="P1467" i="2"/>
  <c r="O1467" i="2"/>
  <c r="N1467" i="2"/>
  <c r="M1467" i="2"/>
  <c r="L1467" i="2"/>
  <c r="K1467" i="2"/>
  <c r="J1467" i="2"/>
  <c r="I1467" i="2"/>
  <c r="Y1466" i="2"/>
  <c r="X1466" i="2"/>
  <c r="AM1466" i="2" s="1"/>
  <c r="W1466" i="2"/>
  <c r="V1466" i="2"/>
  <c r="U1466" i="2"/>
  <c r="AQ1466" i="2" s="1"/>
  <c r="T1466" i="2"/>
  <c r="AI1466" i="2" s="1"/>
  <c r="S1466" i="2"/>
  <c r="R1466" i="2"/>
  <c r="Q1466" i="2"/>
  <c r="P1466" i="2"/>
  <c r="AP1466" i="2" s="1"/>
  <c r="O1466" i="2"/>
  <c r="N1466" i="2"/>
  <c r="M1466" i="2"/>
  <c r="L1466" i="2"/>
  <c r="AA1466" i="2" s="1"/>
  <c r="K1466" i="2"/>
  <c r="J1466" i="2"/>
  <c r="I1466" i="2"/>
  <c r="Y1465" i="2"/>
  <c r="X1465" i="2"/>
  <c r="W1465" i="2"/>
  <c r="V1465" i="2"/>
  <c r="U1465" i="2"/>
  <c r="T1465" i="2"/>
  <c r="S1465" i="2"/>
  <c r="R1465" i="2"/>
  <c r="Q1465" i="2"/>
  <c r="P1465" i="2"/>
  <c r="O1465" i="2"/>
  <c r="N1465" i="2"/>
  <c r="M1465" i="2"/>
  <c r="L1465" i="2"/>
  <c r="K1465" i="2"/>
  <c r="J1465" i="2"/>
  <c r="I1465" i="2"/>
  <c r="Y1464" i="2"/>
  <c r="X1464" i="2"/>
  <c r="AM1464" i="2" s="1"/>
  <c r="W1464" i="2"/>
  <c r="V1464" i="2"/>
  <c r="AQ1464" i="2" s="1"/>
  <c r="U1464" i="2"/>
  <c r="T1464" i="2"/>
  <c r="AI1464" i="2" s="1"/>
  <c r="S1464" i="2"/>
  <c r="R1464" i="2"/>
  <c r="Q1464" i="2"/>
  <c r="P1464" i="2"/>
  <c r="O1464" i="2"/>
  <c r="N1464" i="2"/>
  <c r="M1464" i="2"/>
  <c r="L1464" i="2"/>
  <c r="AA1464" i="2" s="1"/>
  <c r="K1464" i="2"/>
  <c r="AE1464" i="2" s="1"/>
  <c r="J1464" i="2"/>
  <c r="I1464" i="2"/>
  <c r="Y1463" i="2"/>
  <c r="X1463" i="2"/>
  <c r="W1463" i="2"/>
  <c r="V1463" i="2"/>
  <c r="U1463" i="2"/>
  <c r="T1463" i="2"/>
  <c r="S1463" i="2"/>
  <c r="R1463" i="2"/>
  <c r="Q1463" i="2"/>
  <c r="P1463" i="2"/>
  <c r="AP1463" i="2" s="1"/>
  <c r="O1463" i="2"/>
  <c r="N1463" i="2"/>
  <c r="M1463" i="2"/>
  <c r="L1463" i="2"/>
  <c r="AA1463" i="2" s="1"/>
  <c r="K1463" i="2"/>
  <c r="J1463" i="2"/>
  <c r="I1463" i="2"/>
  <c r="Y1462" i="2"/>
  <c r="X1462" i="2"/>
  <c r="W1462" i="2"/>
  <c r="V1462" i="2"/>
  <c r="AQ1462" i="2" s="1"/>
  <c r="U1462" i="2"/>
  <c r="T1462" i="2"/>
  <c r="AI1462" i="2" s="1"/>
  <c r="S1462" i="2"/>
  <c r="R1462" i="2"/>
  <c r="Q1462" i="2"/>
  <c r="P1462" i="2"/>
  <c r="O1462" i="2"/>
  <c r="N1462" i="2"/>
  <c r="AA1462" i="2" s="1"/>
  <c r="M1462" i="2"/>
  <c r="L1462" i="2"/>
  <c r="K1462" i="2"/>
  <c r="AM1462" i="2" s="1"/>
  <c r="J1462" i="2"/>
  <c r="I1462" i="2"/>
  <c r="Y1461" i="2"/>
  <c r="X1461" i="2"/>
  <c r="W1461" i="2"/>
  <c r="V1461" i="2"/>
  <c r="U1461" i="2"/>
  <c r="T1461" i="2"/>
  <c r="S1461" i="2"/>
  <c r="R1461" i="2"/>
  <c r="Q1461" i="2"/>
  <c r="P1461" i="2"/>
  <c r="O1461" i="2"/>
  <c r="N1461" i="2"/>
  <c r="M1461" i="2"/>
  <c r="L1461" i="2"/>
  <c r="K1461" i="2"/>
  <c r="J1461" i="2"/>
  <c r="I1461" i="2"/>
  <c r="Y1460" i="2"/>
  <c r="X1460" i="2"/>
  <c r="W1460" i="2"/>
  <c r="V1460" i="2"/>
  <c r="U1460" i="2"/>
  <c r="AQ1460" i="2" s="1"/>
  <c r="T1460" i="2"/>
  <c r="AI1460" i="2" s="1"/>
  <c r="S1460" i="2"/>
  <c r="R1460" i="2"/>
  <c r="Q1460" i="2"/>
  <c r="P1460" i="2"/>
  <c r="AE1460" i="2" s="1"/>
  <c r="O1460" i="2"/>
  <c r="N1460" i="2"/>
  <c r="M1460" i="2"/>
  <c r="AB1460" i="2" s="1"/>
  <c r="L1460" i="2"/>
  <c r="AA1460" i="2" s="1"/>
  <c r="K1460" i="2"/>
  <c r="J1460" i="2"/>
  <c r="I1460" i="2"/>
  <c r="Y1459" i="2"/>
  <c r="X1459" i="2"/>
  <c r="W1459" i="2"/>
  <c r="V1459" i="2"/>
  <c r="U1459" i="2"/>
  <c r="T1459" i="2"/>
  <c r="S1459" i="2"/>
  <c r="R1459" i="2"/>
  <c r="Q1459" i="2"/>
  <c r="P1459" i="2"/>
  <c r="O1459" i="2"/>
  <c r="N1459" i="2"/>
  <c r="M1459" i="2"/>
  <c r="L1459" i="2"/>
  <c r="K1459" i="2"/>
  <c r="J1459" i="2"/>
  <c r="I1459" i="2"/>
  <c r="Y1458" i="2"/>
  <c r="X1458" i="2"/>
  <c r="AM1458" i="2" s="1"/>
  <c r="W1458" i="2"/>
  <c r="V1458" i="2"/>
  <c r="U1458" i="2"/>
  <c r="AQ1458" i="2" s="1"/>
  <c r="T1458" i="2"/>
  <c r="AI1458" i="2" s="1"/>
  <c r="S1458" i="2"/>
  <c r="R1458" i="2"/>
  <c r="Q1458" i="2"/>
  <c r="P1458" i="2"/>
  <c r="AP1458" i="2" s="1"/>
  <c r="O1458" i="2"/>
  <c r="N1458" i="2"/>
  <c r="M1458" i="2"/>
  <c r="L1458" i="2"/>
  <c r="AA1458" i="2" s="1"/>
  <c r="K1458" i="2"/>
  <c r="J1458" i="2"/>
  <c r="I1458" i="2"/>
  <c r="Y1457" i="2"/>
  <c r="X1457" i="2"/>
  <c r="W1457" i="2"/>
  <c r="V1457" i="2"/>
  <c r="U1457" i="2"/>
  <c r="T1457" i="2"/>
  <c r="S1457" i="2"/>
  <c r="R1457" i="2"/>
  <c r="Q1457" i="2"/>
  <c r="P1457" i="2"/>
  <c r="O1457" i="2"/>
  <c r="N1457" i="2"/>
  <c r="M1457" i="2"/>
  <c r="L1457" i="2"/>
  <c r="K1457" i="2"/>
  <c r="J1457" i="2"/>
  <c r="I1457" i="2"/>
  <c r="Y1456" i="2"/>
  <c r="X1456" i="2"/>
  <c r="AM1456" i="2" s="1"/>
  <c r="W1456" i="2"/>
  <c r="V1456" i="2"/>
  <c r="AQ1456" i="2" s="1"/>
  <c r="U1456" i="2"/>
  <c r="T1456" i="2"/>
  <c r="AI1456" i="2" s="1"/>
  <c r="S1456" i="2"/>
  <c r="R1456" i="2"/>
  <c r="Q1456" i="2"/>
  <c r="P1456" i="2"/>
  <c r="O1456" i="2"/>
  <c r="N1456" i="2"/>
  <c r="M1456" i="2"/>
  <c r="L1456" i="2"/>
  <c r="AA1456" i="2" s="1"/>
  <c r="K1456" i="2"/>
  <c r="AE1456" i="2" s="1"/>
  <c r="J1456" i="2"/>
  <c r="I1456" i="2"/>
  <c r="Y1455" i="2"/>
  <c r="X1455" i="2"/>
  <c r="W1455" i="2"/>
  <c r="V1455" i="2"/>
  <c r="U1455" i="2"/>
  <c r="T1455" i="2"/>
  <c r="S1455" i="2"/>
  <c r="R1455" i="2"/>
  <c r="Q1455" i="2"/>
  <c r="P1455" i="2"/>
  <c r="AP1455" i="2" s="1"/>
  <c r="O1455" i="2"/>
  <c r="N1455" i="2"/>
  <c r="M1455" i="2"/>
  <c r="L1455" i="2"/>
  <c r="AA1455" i="2" s="1"/>
  <c r="K1455" i="2"/>
  <c r="J1455" i="2"/>
  <c r="I1455" i="2"/>
  <c r="Y1454" i="2"/>
  <c r="X1454" i="2"/>
  <c r="W1454" i="2"/>
  <c r="V1454" i="2"/>
  <c r="AQ1454" i="2" s="1"/>
  <c r="U1454" i="2"/>
  <c r="T1454" i="2"/>
  <c r="AI1454" i="2" s="1"/>
  <c r="S1454" i="2"/>
  <c r="R1454" i="2"/>
  <c r="Q1454" i="2"/>
  <c r="P1454" i="2"/>
  <c r="O1454" i="2"/>
  <c r="N1454" i="2"/>
  <c r="AA1454" i="2" s="1"/>
  <c r="M1454" i="2"/>
  <c r="L1454" i="2"/>
  <c r="K1454" i="2"/>
  <c r="AM1454" i="2" s="1"/>
  <c r="J1454" i="2"/>
  <c r="I1454" i="2"/>
  <c r="Y1453" i="2"/>
  <c r="X1453" i="2"/>
  <c r="W1453" i="2"/>
  <c r="V1453" i="2"/>
  <c r="U1453" i="2"/>
  <c r="T1453" i="2"/>
  <c r="S1453" i="2"/>
  <c r="R1453" i="2"/>
  <c r="Q1453" i="2"/>
  <c r="P1453" i="2"/>
  <c r="O1453" i="2"/>
  <c r="N1453" i="2"/>
  <c r="M1453" i="2"/>
  <c r="L1453" i="2"/>
  <c r="K1453" i="2"/>
  <c r="J1453" i="2"/>
  <c r="I1453" i="2"/>
  <c r="Y1452" i="2"/>
  <c r="X1452" i="2"/>
  <c r="W1452" i="2"/>
  <c r="V1452" i="2"/>
  <c r="U1452" i="2"/>
  <c r="AQ1452" i="2" s="1"/>
  <c r="T1452" i="2"/>
  <c r="AI1452" i="2" s="1"/>
  <c r="S1452" i="2"/>
  <c r="R1452" i="2"/>
  <c r="Q1452" i="2"/>
  <c r="P1452" i="2"/>
  <c r="AE1452" i="2" s="1"/>
  <c r="O1452" i="2"/>
  <c r="N1452" i="2"/>
  <c r="M1452" i="2"/>
  <c r="AB1452" i="2" s="1"/>
  <c r="L1452" i="2"/>
  <c r="AA1452" i="2" s="1"/>
  <c r="K1452" i="2"/>
  <c r="J1452" i="2"/>
  <c r="I1452" i="2"/>
  <c r="Y1451" i="2"/>
  <c r="X1451" i="2"/>
  <c r="W1451" i="2"/>
  <c r="V1451" i="2"/>
  <c r="U1451" i="2"/>
  <c r="T1451" i="2"/>
  <c r="S1451" i="2"/>
  <c r="R1451" i="2"/>
  <c r="Q1451" i="2"/>
  <c r="P1451" i="2"/>
  <c r="O1451" i="2"/>
  <c r="N1451" i="2"/>
  <c r="M1451" i="2"/>
  <c r="L1451" i="2"/>
  <c r="K1451" i="2"/>
  <c r="J1451" i="2"/>
  <c r="I1451" i="2"/>
  <c r="Y1450" i="2"/>
  <c r="X1450" i="2"/>
  <c r="AM1450" i="2" s="1"/>
  <c r="W1450" i="2"/>
  <c r="V1450" i="2"/>
  <c r="U1450" i="2"/>
  <c r="AQ1450" i="2" s="1"/>
  <c r="T1450" i="2"/>
  <c r="AI1450" i="2" s="1"/>
  <c r="S1450" i="2"/>
  <c r="R1450" i="2"/>
  <c r="Q1450" i="2"/>
  <c r="P1450" i="2"/>
  <c r="AP1450" i="2" s="1"/>
  <c r="O1450" i="2"/>
  <c r="N1450" i="2"/>
  <c r="M1450" i="2"/>
  <c r="L1450" i="2"/>
  <c r="AA1450" i="2" s="1"/>
  <c r="K1450" i="2"/>
  <c r="J1450" i="2"/>
  <c r="I1450" i="2"/>
  <c r="Y1449" i="2"/>
  <c r="X1449" i="2"/>
  <c r="W1449" i="2"/>
  <c r="V1449" i="2"/>
  <c r="U1449" i="2"/>
  <c r="T1449" i="2"/>
  <c r="S1449" i="2"/>
  <c r="R1449" i="2"/>
  <c r="Q1449" i="2"/>
  <c r="P1449" i="2"/>
  <c r="O1449" i="2"/>
  <c r="N1449" i="2"/>
  <c r="M1449" i="2"/>
  <c r="L1449" i="2"/>
  <c r="K1449" i="2"/>
  <c r="J1449" i="2"/>
  <c r="I1449" i="2"/>
  <c r="Y1448" i="2"/>
  <c r="X1448" i="2"/>
  <c r="AM1448" i="2" s="1"/>
  <c r="W1448" i="2"/>
  <c r="V1448" i="2"/>
  <c r="AQ1448" i="2" s="1"/>
  <c r="U1448" i="2"/>
  <c r="T1448" i="2"/>
  <c r="AI1448" i="2" s="1"/>
  <c r="S1448" i="2"/>
  <c r="R1448" i="2"/>
  <c r="Q1448" i="2"/>
  <c r="P1448" i="2"/>
  <c r="O1448" i="2"/>
  <c r="N1448" i="2"/>
  <c r="M1448" i="2"/>
  <c r="L1448" i="2"/>
  <c r="AA1448" i="2" s="1"/>
  <c r="K1448" i="2"/>
  <c r="AE1448" i="2" s="1"/>
  <c r="J1448" i="2"/>
  <c r="I1448" i="2"/>
  <c r="Y1447" i="2"/>
  <c r="X1447" i="2"/>
  <c r="W1447" i="2"/>
  <c r="V1447" i="2"/>
  <c r="U1447" i="2"/>
  <c r="T1447" i="2"/>
  <c r="S1447" i="2"/>
  <c r="R1447" i="2"/>
  <c r="Q1447" i="2"/>
  <c r="P1447" i="2"/>
  <c r="AP1447" i="2" s="1"/>
  <c r="O1447" i="2"/>
  <c r="N1447" i="2"/>
  <c r="M1447" i="2"/>
  <c r="L1447" i="2"/>
  <c r="AA1447" i="2" s="1"/>
  <c r="K1447" i="2"/>
  <c r="J1447" i="2"/>
  <c r="I1447" i="2"/>
  <c r="Y1446" i="2"/>
  <c r="X1446" i="2"/>
  <c r="W1446" i="2"/>
  <c r="V1446" i="2"/>
  <c r="AQ1446" i="2" s="1"/>
  <c r="U1446" i="2"/>
  <c r="T1446" i="2"/>
  <c r="AI1446" i="2" s="1"/>
  <c r="S1446" i="2"/>
  <c r="R1446" i="2"/>
  <c r="Q1446" i="2"/>
  <c r="P1446" i="2"/>
  <c r="O1446" i="2"/>
  <c r="N1446" i="2"/>
  <c r="AA1446" i="2" s="1"/>
  <c r="M1446" i="2"/>
  <c r="L1446" i="2"/>
  <c r="K1446" i="2"/>
  <c r="AM1446" i="2" s="1"/>
  <c r="J1446" i="2"/>
  <c r="I1446" i="2"/>
  <c r="Y1445" i="2"/>
  <c r="X1445" i="2"/>
  <c r="W1445" i="2"/>
  <c r="V1445" i="2"/>
  <c r="U1445" i="2"/>
  <c r="T1445" i="2"/>
  <c r="S1445" i="2"/>
  <c r="R1445" i="2"/>
  <c r="Q1445" i="2"/>
  <c r="P1445" i="2"/>
  <c r="O1445" i="2"/>
  <c r="N1445" i="2"/>
  <c r="M1445" i="2"/>
  <c r="L1445" i="2"/>
  <c r="K1445" i="2"/>
  <c r="J1445" i="2"/>
  <c r="I1445" i="2"/>
  <c r="Y1444" i="2"/>
  <c r="X1444" i="2"/>
  <c r="W1444" i="2"/>
  <c r="V1444" i="2"/>
  <c r="U1444" i="2"/>
  <c r="AQ1444" i="2" s="1"/>
  <c r="T1444" i="2"/>
  <c r="AI1444" i="2" s="1"/>
  <c r="S1444" i="2"/>
  <c r="R1444" i="2"/>
  <c r="Q1444" i="2"/>
  <c r="P1444" i="2"/>
  <c r="AE1444" i="2" s="1"/>
  <c r="O1444" i="2"/>
  <c r="N1444" i="2"/>
  <c r="M1444" i="2"/>
  <c r="AB1444" i="2" s="1"/>
  <c r="L1444" i="2"/>
  <c r="AA1444" i="2" s="1"/>
  <c r="K1444" i="2"/>
  <c r="J1444" i="2"/>
  <c r="I1444" i="2"/>
  <c r="Y1443" i="2"/>
  <c r="X1443" i="2"/>
  <c r="W1443" i="2"/>
  <c r="V1443" i="2"/>
  <c r="U1443" i="2"/>
  <c r="T1443" i="2"/>
  <c r="S1443" i="2"/>
  <c r="R1443" i="2"/>
  <c r="Q1443" i="2"/>
  <c r="P1443" i="2"/>
  <c r="O1443" i="2"/>
  <c r="N1443" i="2"/>
  <c r="M1443" i="2"/>
  <c r="L1443" i="2"/>
  <c r="K1443" i="2"/>
  <c r="J1443" i="2"/>
  <c r="I1443" i="2"/>
  <c r="Y1442" i="2"/>
  <c r="X1442" i="2"/>
  <c r="AM1442" i="2" s="1"/>
  <c r="W1442" i="2"/>
  <c r="V1442" i="2"/>
  <c r="U1442" i="2"/>
  <c r="AQ1442" i="2" s="1"/>
  <c r="T1442" i="2"/>
  <c r="AI1442" i="2" s="1"/>
  <c r="S1442" i="2"/>
  <c r="R1442" i="2"/>
  <c r="Q1442" i="2"/>
  <c r="P1442" i="2"/>
  <c r="AP1442" i="2" s="1"/>
  <c r="O1442" i="2"/>
  <c r="N1442" i="2"/>
  <c r="M1442" i="2"/>
  <c r="L1442" i="2"/>
  <c r="AA1442" i="2" s="1"/>
  <c r="K1442" i="2"/>
  <c r="J1442" i="2"/>
  <c r="I1442" i="2"/>
  <c r="Y1441" i="2"/>
  <c r="X1441" i="2"/>
  <c r="W1441" i="2"/>
  <c r="V1441" i="2"/>
  <c r="U1441" i="2"/>
  <c r="T1441" i="2"/>
  <c r="S1441" i="2"/>
  <c r="R1441" i="2"/>
  <c r="Q1441" i="2"/>
  <c r="P1441" i="2"/>
  <c r="O1441" i="2"/>
  <c r="N1441" i="2"/>
  <c r="M1441" i="2"/>
  <c r="L1441" i="2"/>
  <c r="K1441" i="2"/>
  <c r="J1441" i="2"/>
  <c r="I1441" i="2"/>
  <c r="Y1440" i="2"/>
  <c r="X1440" i="2"/>
  <c r="AM1440" i="2" s="1"/>
  <c r="W1440" i="2"/>
  <c r="V1440" i="2"/>
  <c r="AQ1440" i="2" s="1"/>
  <c r="U1440" i="2"/>
  <c r="T1440" i="2"/>
  <c r="AI1440" i="2" s="1"/>
  <c r="S1440" i="2"/>
  <c r="R1440" i="2"/>
  <c r="Q1440" i="2"/>
  <c r="P1440" i="2"/>
  <c r="O1440" i="2"/>
  <c r="N1440" i="2"/>
  <c r="M1440" i="2"/>
  <c r="L1440" i="2"/>
  <c r="AA1440" i="2" s="1"/>
  <c r="K1440" i="2"/>
  <c r="AE1440" i="2" s="1"/>
  <c r="J1440" i="2"/>
  <c r="I1440" i="2"/>
  <c r="Y1439" i="2"/>
  <c r="X1439" i="2"/>
  <c r="W1439" i="2"/>
  <c r="V1439" i="2"/>
  <c r="U1439" i="2"/>
  <c r="T1439" i="2"/>
  <c r="S1439" i="2"/>
  <c r="R1439" i="2"/>
  <c r="Q1439" i="2"/>
  <c r="P1439" i="2"/>
  <c r="AP1439" i="2" s="1"/>
  <c r="O1439" i="2"/>
  <c r="N1439" i="2"/>
  <c r="M1439" i="2"/>
  <c r="L1439" i="2"/>
  <c r="AA1439" i="2" s="1"/>
  <c r="K1439" i="2"/>
  <c r="J1439" i="2"/>
  <c r="I1439" i="2"/>
  <c r="Y1438" i="2"/>
  <c r="X1438" i="2"/>
  <c r="W1438" i="2"/>
  <c r="V1438" i="2"/>
  <c r="AQ1438" i="2" s="1"/>
  <c r="U1438" i="2"/>
  <c r="T1438" i="2"/>
  <c r="AI1438" i="2" s="1"/>
  <c r="S1438" i="2"/>
  <c r="R1438" i="2"/>
  <c r="Q1438" i="2"/>
  <c r="P1438" i="2"/>
  <c r="O1438" i="2"/>
  <c r="N1438" i="2"/>
  <c r="AA1438" i="2" s="1"/>
  <c r="M1438" i="2"/>
  <c r="L1438" i="2"/>
  <c r="K1438" i="2"/>
  <c r="AM1438" i="2" s="1"/>
  <c r="J1438" i="2"/>
  <c r="I1438" i="2"/>
  <c r="Y1437" i="2"/>
  <c r="X1437" i="2"/>
  <c r="W1437" i="2"/>
  <c r="V1437" i="2"/>
  <c r="U1437" i="2"/>
  <c r="T1437" i="2"/>
  <c r="S1437" i="2"/>
  <c r="R1437" i="2"/>
  <c r="Q1437" i="2"/>
  <c r="P1437" i="2"/>
  <c r="O1437" i="2"/>
  <c r="N1437" i="2"/>
  <c r="M1437" i="2"/>
  <c r="L1437" i="2"/>
  <c r="K1437" i="2"/>
  <c r="J1437" i="2"/>
  <c r="I1437" i="2"/>
  <c r="Y1436" i="2"/>
  <c r="X1436" i="2"/>
  <c r="W1436" i="2"/>
  <c r="V1436" i="2"/>
  <c r="U1436" i="2"/>
  <c r="AQ1436" i="2" s="1"/>
  <c r="T1436" i="2"/>
  <c r="AI1436" i="2" s="1"/>
  <c r="S1436" i="2"/>
  <c r="R1436" i="2"/>
  <c r="Q1436" i="2"/>
  <c r="P1436" i="2"/>
  <c r="AE1436" i="2" s="1"/>
  <c r="O1436" i="2"/>
  <c r="N1436" i="2"/>
  <c r="M1436" i="2"/>
  <c r="AB1436" i="2" s="1"/>
  <c r="L1436" i="2"/>
  <c r="AA1436" i="2" s="1"/>
  <c r="K1436" i="2"/>
  <c r="J1436" i="2"/>
  <c r="I1436" i="2"/>
  <c r="Y1435" i="2"/>
  <c r="X1435" i="2"/>
  <c r="W1435" i="2"/>
  <c r="V1435" i="2"/>
  <c r="U1435" i="2"/>
  <c r="T1435" i="2"/>
  <c r="S1435" i="2"/>
  <c r="R1435" i="2"/>
  <c r="Q1435" i="2"/>
  <c r="P1435" i="2"/>
  <c r="O1435" i="2"/>
  <c r="N1435" i="2"/>
  <c r="AC1435" i="2" s="1"/>
  <c r="M1435" i="2"/>
  <c r="L1435" i="2"/>
  <c r="K1435" i="2"/>
  <c r="J1435" i="2"/>
  <c r="I1435" i="2"/>
  <c r="Y1434" i="2"/>
  <c r="X1434" i="2"/>
  <c r="AM1434" i="2" s="1"/>
  <c r="W1434" i="2"/>
  <c r="V1434" i="2"/>
  <c r="U1434" i="2"/>
  <c r="AQ1434" i="2" s="1"/>
  <c r="T1434" i="2"/>
  <c r="AI1434" i="2" s="1"/>
  <c r="S1434" i="2"/>
  <c r="R1434" i="2"/>
  <c r="Q1434" i="2"/>
  <c r="P1434" i="2"/>
  <c r="AP1434" i="2" s="1"/>
  <c r="O1434" i="2"/>
  <c r="N1434" i="2"/>
  <c r="M1434" i="2"/>
  <c r="L1434" i="2"/>
  <c r="AA1434" i="2" s="1"/>
  <c r="K1434" i="2"/>
  <c r="J1434" i="2"/>
  <c r="I1434" i="2"/>
  <c r="Y1433" i="2"/>
  <c r="X1433" i="2"/>
  <c r="W1433" i="2"/>
  <c r="V1433" i="2"/>
  <c r="U1433" i="2"/>
  <c r="T1433" i="2"/>
  <c r="S1433" i="2"/>
  <c r="R1433" i="2"/>
  <c r="Q1433" i="2"/>
  <c r="P1433" i="2"/>
  <c r="O1433" i="2"/>
  <c r="N1433" i="2"/>
  <c r="M1433" i="2"/>
  <c r="L1433" i="2"/>
  <c r="K1433" i="2"/>
  <c r="J1433" i="2"/>
  <c r="I1433" i="2"/>
  <c r="Y1432" i="2"/>
  <c r="X1432" i="2"/>
  <c r="AM1432" i="2" s="1"/>
  <c r="W1432" i="2"/>
  <c r="V1432" i="2"/>
  <c r="AQ1432" i="2" s="1"/>
  <c r="U1432" i="2"/>
  <c r="T1432" i="2"/>
  <c r="AI1432" i="2" s="1"/>
  <c r="S1432" i="2"/>
  <c r="R1432" i="2"/>
  <c r="Q1432" i="2"/>
  <c r="P1432" i="2"/>
  <c r="O1432" i="2"/>
  <c r="N1432" i="2"/>
  <c r="M1432" i="2"/>
  <c r="L1432" i="2"/>
  <c r="AA1432" i="2" s="1"/>
  <c r="K1432" i="2"/>
  <c r="AE1432" i="2" s="1"/>
  <c r="J1432" i="2"/>
  <c r="I1432" i="2"/>
  <c r="Y1431" i="2"/>
  <c r="X1431" i="2"/>
  <c r="W1431" i="2"/>
  <c r="V1431" i="2"/>
  <c r="U1431" i="2"/>
  <c r="T1431" i="2"/>
  <c r="S1431" i="2"/>
  <c r="R1431" i="2"/>
  <c r="Q1431" i="2"/>
  <c r="P1431" i="2"/>
  <c r="O1431" i="2"/>
  <c r="N1431" i="2"/>
  <c r="M1431" i="2"/>
  <c r="L1431" i="2"/>
  <c r="K1431" i="2"/>
  <c r="J1431" i="2"/>
  <c r="I1431" i="2"/>
  <c r="Y1430" i="2"/>
  <c r="X1430" i="2"/>
  <c r="W1430" i="2"/>
  <c r="V1430" i="2"/>
  <c r="U1430" i="2"/>
  <c r="AQ1430" i="2" s="1"/>
  <c r="T1430" i="2"/>
  <c r="S1430" i="2"/>
  <c r="R1430" i="2"/>
  <c r="Q1430" i="2"/>
  <c r="P1430" i="2"/>
  <c r="O1430" i="2"/>
  <c r="N1430" i="2"/>
  <c r="M1430" i="2"/>
  <c r="L1430" i="2"/>
  <c r="K1430" i="2"/>
  <c r="J1430" i="2"/>
  <c r="I1430" i="2"/>
  <c r="Y1429" i="2"/>
  <c r="X1429" i="2"/>
  <c r="W1429" i="2"/>
  <c r="V1429" i="2"/>
  <c r="U1429" i="2"/>
  <c r="T1429" i="2"/>
  <c r="S1429" i="2"/>
  <c r="R1429" i="2"/>
  <c r="Q1429" i="2"/>
  <c r="P1429" i="2"/>
  <c r="O1429" i="2"/>
  <c r="N1429" i="2"/>
  <c r="M1429" i="2"/>
  <c r="L1429" i="2"/>
  <c r="K1429" i="2"/>
  <c r="J1429" i="2"/>
  <c r="I1429" i="2"/>
  <c r="Y1428" i="2"/>
  <c r="X1428" i="2"/>
  <c r="W1428" i="2"/>
  <c r="V1428" i="2"/>
  <c r="U1428" i="2"/>
  <c r="T1428" i="2"/>
  <c r="S1428" i="2"/>
  <c r="R1428" i="2"/>
  <c r="Q1428" i="2"/>
  <c r="P1428" i="2"/>
  <c r="O1428" i="2"/>
  <c r="N1428" i="2"/>
  <c r="M1428" i="2"/>
  <c r="L1428" i="2"/>
  <c r="K1428" i="2"/>
  <c r="AO1428" i="2" s="1"/>
  <c r="J1428" i="2"/>
  <c r="I1428" i="2"/>
  <c r="Y1427" i="2"/>
  <c r="X1427" i="2"/>
  <c r="W1427" i="2"/>
  <c r="V1427" i="2"/>
  <c r="U1427" i="2"/>
  <c r="T1427" i="2"/>
  <c r="S1427" i="2"/>
  <c r="R1427" i="2"/>
  <c r="Q1427" i="2"/>
  <c r="P1427" i="2"/>
  <c r="O1427" i="2"/>
  <c r="N1427" i="2"/>
  <c r="M1427" i="2"/>
  <c r="L1427" i="2"/>
  <c r="K1427" i="2"/>
  <c r="J1427" i="2"/>
  <c r="I1427" i="2"/>
  <c r="Y1426" i="2"/>
  <c r="X1426" i="2"/>
  <c r="W1426" i="2"/>
  <c r="V1426" i="2"/>
  <c r="U1426" i="2"/>
  <c r="AQ1426" i="2" s="1"/>
  <c r="T1426" i="2"/>
  <c r="S1426" i="2"/>
  <c r="R1426" i="2"/>
  <c r="Q1426" i="2"/>
  <c r="P1426" i="2"/>
  <c r="O1426" i="2"/>
  <c r="N1426" i="2"/>
  <c r="M1426" i="2"/>
  <c r="L1426" i="2"/>
  <c r="K1426" i="2"/>
  <c r="J1426" i="2"/>
  <c r="I1426" i="2"/>
  <c r="Y1425" i="2"/>
  <c r="X1425" i="2"/>
  <c r="W1425" i="2"/>
  <c r="V1425" i="2"/>
  <c r="U1425" i="2"/>
  <c r="T1425" i="2"/>
  <c r="S1425" i="2"/>
  <c r="R1425" i="2"/>
  <c r="Q1425" i="2"/>
  <c r="P1425" i="2"/>
  <c r="O1425" i="2"/>
  <c r="N1425" i="2"/>
  <c r="M1425" i="2"/>
  <c r="L1425" i="2"/>
  <c r="K1425" i="2"/>
  <c r="J1425" i="2"/>
  <c r="I1425" i="2"/>
  <c r="Y1424" i="2"/>
  <c r="X1424" i="2"/>
  <c r="W1424" i="2"/>
  <c r="V1424" i="2"/>
  <c r="U1424" i="2"/>
  <c r="T1424" i="2"/>
  <c r="S1424" i="2"/>
  <c r="R1424" i="2"/>
  <c r="Q1424" i="2"/>
  <c r="P1424" i="2"/>
  <c r="O1424" i="2"/>
  <c r="N1424" i="2"/>
  <c r="M1424" i="2"/>
  <c r="L1424" i="2"/>
  <c r="K1424" i="2"/>
  <c r="AO1424" i="2" s="1"/>
  <c r="J1424" i="2"/>
  <c r="I1424" i="2"/>
  <c r="Y1423" i="2"/>
  <c r="X1423" i="2"/>
  <c r="W1423" i="2"/>
  <c r="V1423" i="2"/>
  <c r="U1423" i="2"/>
  <c r="T1423" i="2"/>
  <c r="S1423" i="2"/>
  <c r="R1423" i="2"/>
  <c r="Q1423" i="2"/>
  <c r="P1423" i="2"/>
  <c r="O1423" i="2"/>
  <c r="N1423" i="2"/>
  <c r="M1423" i="2"/>
  <c r="L1423" i="2"/>
  <c r="K1423" i="2"/>
  <c r="J1423" i="2"/>
  <c r="I1423" i="2"/>
  <c r="Y1422" i="2"/>
  <c r="X1422" i="2"/>
  <c r="W1422" i="2"/>
  <c r="V1422" i="2"/>
  <c r="U1422" i="2"/>
  <c r="AQ1422" i="2" s="1"/>
  <c r="T1422" i="2"/>
  <c r="S1422" i="2"/>
  <c r="R1422" i="2"/>
  <c r="Q1422" i="2"/>
  <c r="P1422" i="2"/>
  <c r="O1422" i="2"/>
  <c r="N1422" i="2"/>
  <c r="M1422" i="2"/>
  <c r="L1422" i="2"/>
  <c r="K1422" i="2"/>
  <c r="J1422" i="2"/>
  <c r="I1422" i="2"/>
  <c r="Y1421" i="2"/>
  <c r="X1421" i="2"/>
  <c r="W1421" i="2"/>
  <c r="V1421" i="2"/>
  <c r="U1421" i="2"/>
  <c r="T1421" i="2"/>
  <c r="S1421" i="2"/>
  <c r="R1421" i="2"/>
  <c r="Q1421" i="2"/>
  <c r="P1421" i="2"/>
  <c r="O1421" i="2"/>
  <c r="N1421" i="2"/>
  <c r="M1421" i="2"/>
  <c r="L1421" i="2"/>
  <c r="K1421" i="2"/>
  <c r="J1421" i="2"/>
  <c r="I1421" i="2"/>
  <c r="Y1420" i="2"/>
  <c r="X1420" i="2"/>
  <c r="W1420" i="2"/>
  <c r="V1420" i="2"/>
  <c r="U1420" i="2"/>
  <c r="T1420" i="2"/>
  <c r="S1420" i="2"/>
  <c r="R1420" i="2"/>
  <c r="Q1420" i="2"/>
  <c r="P1420" i="2"/>
  <c r="O1420" i="2"/>
  <c r="N1420" i="2"/>
  <c r="M1420" i="2"/>
  <c r="L1420" i="2"/>
  <c r="K1420" i="2"/>
  <c r="AO1420" i="2" s="1"/>
  <c r="J1420" i="2"/>
  <c r="I1420" i="2"/>
  <c r="Y1419" i="2"/>
  <c r="X1419" i="2"/>
  <c r="W1419" i="2"/>
  <c r="V1419" i="2"/>
  <c r="U1419" i="2"/>
  <c r="T1419" i="2"/>
  <c r="S1419" i="2"/>
  <c r="R1419" i="2"/>
  <c r="Q1419" i="2"/>
  <c r="P1419" i="2"/>
  <c r="O1419" i="2"/>
  <c r="N1419" i="2"/>
  <c r="M1419" i="2"/>
  <c r="L1419" i="2"/>
  <c r="K1419" i="2"/>
  <c r="J1419" i="2"/>
  <c r="I1419" i="2"/>
  <c r="Y1418" i="2"/>
  <c r="X1418" i="2"/>
  <c r="W1418" i="2"/>
  <c r="V1418" i="2"/>
  <c r="U1418" i="2"/>
  <c r="AQ1418" i="2" s="1"/>
  <c r="T1418" i="2"/>
  <c r="S1418" i="2"/>
  <c r="R1418" i="2"/>
  <c r="Q1418" i="2"/>
  <c r="P1418" i="2"/>
  <c r="O1418" i="2"/>
  <c r="N1418" i="2"/>
  <c r="M1418" i="2"/>
  <c r="L1418" i="2"/>
  <c r="K1418" i="2"/>
  <c r="J1418" i="2"/>
  <c r="I1418" i="2"/>
  <c r="Y1417" i="2"/>
  <c r="X1417" i="2"/>
  <c r="W1417" i="2"/>
  <c r="V1417" i="2"/>
  <c r="U1417" i="2"/>
  <c r="T1417" i="2"/>
  <c r="S1417" i="2"/>
  <c r="R1417" i="2"/>
  <c r="Q1417" i="2"/>
  <c r="P1417" i="2"/>
  <c r="O1417" i="2"/>
  <c r="N1417" i="2"/>
  <c r="M1417" i="2"/>
  <c r="L1417" i="2"/>
  <c r="K1417" i="2"/>
  <c r="J1417" i="2"/>
  <c r="I1417" i="2"/>
  <c r="Y1416" i="2"/>
  <c r="X1416" i="2"/>
  <c r="W1416" i="2"/>
  <c r="V1416" i="2"/>
  <c r="U1416" i="2"/>
  <c r="T1416" i="2"/>
  <c r="S1416" i="2"/>
  <c r="R1416" i="2"/>
  <c r="Q1416" i="2"/>
  <c r="P1416" i="2"/>
  <c r="O1416" i="2"/>
  <c r="N1416" i="2"/>
  <c r="M1416" i="2"/>
  <c r="L1416" i="2"/>
  <c r="K1416" i="2"/>
  <c r="AO1416" i="2" s="1"/>
  <c r="J1416" i="2"/>
  <c r="I1416" i="2"/>
  <c r="Y1415" i="2"/>
  <c r="X1415" i="2"/>
  <c r="W1415" i="2"/>
  <c r="V1415" i="2"/>
  <c r="U1415" i="2"/>
  <c r="T1415" i="2"/>
  <c r="S1415" i="2"/>
  <c r="R1415" i="2"/>
  <c r="Q1415" i="2"/>
  <c r="P1415" i="2"/>
  <c r="O1415" i="2"/>
  <c r="N1415" i="2"/>
  <c r="M1415" i="2"/>
  <c r="L1415" i="2"/>
  <c r="K1415" i="2"/>
  <c r="J1415" i="2"/>
  <c r="I1415" i="2"/>
  <c r="Y1414" i="2"/>
  <c r="X1414" i="2"/>
  <c r="W1414" i="2"/>
  <c r="V1414" i="2"/>
  <c r="U1414" i="2"/>
  <c r="AQ1414" i="2" s="1"/>
  <c r="T1414" i="2"/>
  <c r="S1414" i="2"/>
  <c r="R1414" i="2"/>
  <c r="Q1414" i="2"/>
  <c r="P1414" i="2"/>
  <c r="O1414" i="2"/>
  <c r="N1414" i="2"/>
  <c r="M1414" i="2"/>
  <c r="L1414" i="2"/>
  <c r="K1414" i="2"/>
  <c r="J1414" i="2"/>
  <c r="I1414" i="2"/>
  <c r="Y1413" i="2"/>
  <c r="X1413" i="2"/>
  <c r="W1413" i="2"/>
  <c r="V1413" i="2"/>
  <c r="U1413" i="2"/>
  <c r="T1413" i="2"/>
  <c r="S1413" i="2"/>
  <c r="R1413" i="2"/>
  <c r="Q1413" i="2"/>
  <c r="P1413" i="2"/>
  <c r="O1413" i="2"/>
  <c r="N1413" i="2"/>
  <c r="M1413" i="2"/>
  <c r="L1413" i="2"/>
  <c r="K1413" i="2"/>
  <c r="J1413" i="2"/>
  <c r="I1413" i="2"/>
  <c r="Y1412" i="2"/>
  <c r="X1412" i="2"/>
  <c r="W1412" i="2"/>
  <c r="V1412" i="2"/>
  <c r="U1412" i="2"/>
  <c r="T1412" i="2"/>
  <c r="S1412" i="2"/>
  <c r="R1412" i="2"/>
  <c r="Q1412" i="2"/>
  <c r="P1412" i="2"/>
  <c r="O1412" i="2"/>
  <c r="N1412" i="2"/>
  <c r="M1412" i="2"/>
  <c r="L1412" i="2"/>
  <c r="K1412" i="2"/>
  <c r="AO1412" i="2" s="1"/>
  <c r="J1412" i="2"/>
  <c r="I1412" i="2"/>
  <c r="Y1411" i="2"/>
  <c r="X1411" i="2"/>
  <c r="W1411" i="2"/>
  <c r="V1411" i="2"/>
  <c r="U1411" i="2"/>
  <c r="T1411" i="2"/>
  <c r="S1411" i="2"/>
  <c r="R1411" i="2"/>
  <c r="Q1411" i="2"/>
  <c r="P1411" i="2"/>
  <c r="O1411" i="2"/>
  <c r="N1411" i="2"/>
  <c r="M1411" i="2"/>
  <c r="L1411" i="2"/>
  <c r="K1411" i="2"/>
  <c r="J1411" i="2"/>
  <c r="I1411" i="2"/>
  <c r="Y1410" i="2"/>
  <c r="X1410" i="2"/>
  <c r="W1410" i="2"/>
  <c r="V1410" i="2"/>
  <c r="U1410" i="2"/>
  <c r="AQ1410" i="2" s="1"/>
  <c r="T1410" i="2"/>
  <c r="S1410" i="2"/>
  <c r="R1410" i="2"/>
  <c r="Q1410" i="2"/>
  <c r="P1410" i="2"/>
  <c r="O1410" i="2"/>
  <c r="N1410" i="2"/>
  <c r="M1410" i="2"/>
  <c r="L1410" i="2"/>
  <c r="K1410" i="2"/>
  <c r="J1410" i="2"/>
  <c r="I1410" i="2"/>
  <c r="Y1409" i="2"/>
  <c r="X1409" i="2"/>
  <c r="W1409" i="2"/>
  <c r="V1409" i="2"/>
  <c r="U1409" i="2"/>
  <c r="T1409" i="2"/>
  <c r="S1409" i="2"/>
  <c r="R1409" i="2"/>
  <c r="Q1409" i="2"/>
  <c r="P1409" i="2"/>
  <c r="O1409" i="2"/>
  <c r="N1409" i="2"/>
  <c r="M1409" i="2"/>
  <c r="L1409" i="2"/>
  <c r="K1409" i="2"/>
  <c r="J1409" i="2"/>
  <c r="I1409" i="2"/>
  <c r="Y1408" i="2"/>
  <c r="X1408" i="2"/>
  <c r="W1408" i="2"/>
  <c r="V1408" i="2"/>
  <c r="U1408" i="2"/>
  <c r="T1408" i="2"/>
  <c r="S1408" i="2"/>
  <c r="R1408" i="2"/>
  <c r="Q1408" i="2"/>
  <c r="P1408" i="2"/>
  <c r="O1408" i="2"/>
  <c r="N1408" i="2"/>
  <c r="M1408" i="2"/>
  <c r="L1408" i="2"/>
  <c r="K1408" i="2"/>
  <c r="AO1408" i="2" s="1"/>
  <c r="J1408" i="2"/>
  <c r="I1408" i="2"/>
  <c r="Y1407" i="2"/>
  <c r="X1407" i="2"/>
  <c r="W1407" i="2"/>
  <c r="V1407" i="2"/>
  <c r="U1407" i="2"/>
  <c r="T1407" i="2"/>
  <c r="S1407" i="2"/>
  <c r="R1407" i="2"/>
  <c r="Q1407" i="2"/>
  <c r="P1407" i="2"/>
  <c r="O1407" i="2"/>
  <c r="N1407" i="2"/>
  <c r="M1407" i="2"/>
  <c r="L1407" i="2"/>
  <c r="K1407" i="2"/>
  <c r="J1407" i="2"/>
  <c r="I1407" i="2"/>
  <c r="Y1406" i="2"/>
  <c r="X1406" i="2"/>
  <c r="W1406" i="2"/>
  <c r="V1406" i="2"/>
  <c r="U1406" i="2"/>
  <c r="AQ1406" i="2" s="1"/>
  <c r="T1406" i="2"/>
  <c r="S1406" i="2"/>
  <c r="R1406" i="2"/>
  <c r="Q1406" i="2"/>
  <c r="P1406" i="2"/>
  <c r="O1406" i="2"/>
  <c r="N1406" i="2"/>
  <c r="M1406" i="2"/>
  <c r="L1406" i="2"/>
  <c r="K1406" i="2"/>
  <c r="J1406" i="2"/>
  <c r="I1406" i="2"/>
  <c r="Y1405" i="2"/>
  <c r="X1405" i="2"/>
  <c r="W1405" i="2"/>
  <c r="V1405" i="2"/>
  <c r="U1405" i="2"/>
  <c r="T1405" i="2"/>
  <c r="S1405" i="2"/>
  <c r="R1405" i="2"/>
  <c r="Q1405" i="2"/>
  <c r="P1405" i="2"/>
  <c r="O1405" i="2"/>
  <c r="N1405" i="2"/>
  <c r="M1405" i="2"/>
  <c r="L1405" i="2"/>
  <c r="K1405" i="2"/>
  <c r="J1405" i="2"/>
  <c r="I1405" i="2"/>
  <c r="Y1404" i="2"/>
  <c r="X1404" i="2"/>
  <c r="W1404" i="2"/>
  <c r="V1404" i="2"/>
  <c r="U1404" i="2"/>
  <c r="T1404" i="2"/>
  <c r="S1404" i="2"/>
  <c r="R1404" i="2"/>
  <c r="Q1404" i="2"/>
  <c r="P1404" i="2"/>
  <c r="O1404" i="2"/>
  <c r="N1404" i="2"/>
  <c r="M1404" i="2"/>
  <c r="L1404" i="2"/>
  <c r="K1404" i="2"/>
  <c r="AO1404" i="2" s="1"/>
  <c r="J1404" i="2"/>
  <c r="I1404" i="2"/>
  <c r="Y1403" i="2"/>
  <c r="X1403" i="2"/>
  <c r="W1403" i="2"/>
  <c r="V1403" i="2"/>
  <c r="U1403" i="2"/>
  <c r="T1403" i="2"/>
  <c r="S1403" i="2"/>
  <c r="R1403" i="2"/>
  <c r="Q1403" i="2"/>
  <c r="P1403" i="2"/>
  <c r="O1403" i="2"/>
  <c r="N1403" i="2"/>
  <c r="M1403" i="2"/>
  <c r="L1403" i="2"/>
  <c r="K1403" i="2"/>
  <c r="J1403" i="2"/>
  <c r="I1403" i="2"/>
  <c r="Y1402" i="2"/>
  <c r="X1402" i="2"/>
  <c r="W1402" i="2"/>
  <c r="V1402" i="2"/>
  <c r="U1402" i="2"/>
  <c r="AQ1402" i="2" s="1"/>
  <c r="T1402" i="2"/>
  <c r="S1402" i="2"/>
  <c r="R1402" i="2"/>
  <c r="Q1402" i="2"/>
  <c r="P1402" i="2"/>
  <c r="O1402" i="2"/>
  <c r="N1402" i="2"/>
  <c r="M1402" i="2"/>
  <c r="L1402" i="2"/>
  <c r="K1402" i="2"/>
  <c r="J1402" i="2"/>
  <c r="I1402" i="2"/>
  <c r="Y1401" i="2"/>
  <c r="X1401" i="2"/>
  <c r="W1401" i="2"/>
  <c r="V1401" i="2"/>
  <c r="U1401" i="2"/>
  <c r="T1401" i="2"/>
  <c r="S1401" i="2"/>
  <c r="R1401" i="2"/>
  <c r="Q1401" i="2"/>
  <c r="P1401" i="2"/>
  <c r="O1401" i="2"/>
  <c r="N1401" i="2"/>
  <c r="M1401" i="2"/>
  <c r="L1401" i="2"/>
  <c r="K1401" i="2"/>
  <c r="J1401" i="2"/>
  <c r="I1401" i="2"/>
  <c r="Y1400" i="2"/>
  <c r="X1400" i="2"/>
  <c r="W1400" i="2"/>
  <c r="V1400" i="2"/>
  <c r="U1400" i="2"/>
  <c r="T1400" i="2"/>
  <c r="S1400" i="2"/>
  <c r="R1400" i="2"/>
  <c r="Q1400" i="2"/>
  <c r="P1400" i="2"/>
  <c r="O1400" i="2"/>
  <c r="N1400" i="2"/>
  <c r="M1400" i="2"/>
  <c r="L1400" i="2"/>
  <c r="K1400" i="2"/>
  <c r="AO1400" i="2" s="1"/>
  <c r="J1400" i="2"/>
  <c r="I1400" i="2"/>
  <c r="Y1399" i="2"/>
  <c r="X1399" i="2"/>
  <c r="W1399" i="2"/>
  <c r="V1399" i="2"/>
  <c r="U1399" i="2"/>
  <c r="T1399" i="2"/>
  <c r="S1399" i="2"/>
  <c r="R1399" i="2"/>
  <c r="Q1399" i="2"/>
  <c r="P1399" i="2"/>
  <c r="O1399" i="2"/>
  <c r="N1399" i="2"/>
  <c r="M1399" i="2"/>
  <c r="L1399" i="2"/>
  <c r="K1399" i="2"/>
  <c r="J1399" i="2"/>
  <c r="I1399" i="2"/>
  <c r="Y1398" i="2"/>
  <c r="X1398" i="2"/>
  <c r="W1398" i="2"/>
  <c r="V1398" i="2"/>
  <c r="U1398" i="2"/>
  <c r="AQ1398" i="2" s="1"/>
  <c r="T1398" i="2"/>
  <c r="S1398" i="2"/>
  <c r="R1398" i="2"/>
  <c r="Q1398" i="2"/>
  <c r="P1398" i="2"/>
  <c r="O1398" i="2"/>
  <c r="N1398" i="2"/>
  <c r="M1398" i="2"/>
  <c r="L1398" i="2"/>
  <c r="K1398" i="2"/>
  <c r="J1398" i="2"/>
  <c r="I1398" i="2"/>
  <c r="Y1397" i="2"/>
  <c r="X1397" i="2"/>
  <c r="W1397" i="2"/>
  <c r="V1397" i="2"/>
  <c r="U1397" i="2"/>
  <c r="T1397" i="2"/>
  <c r="S1397" i="2"/>
  <c r="R1397" i="2"/>
  <c r="Q1397" i="2"/>
  <c r="P1397" i="2"/>
  <c r="O1397" i="2"/>
  <c r="N1397" i="2"/>
  <c r="M1397" i="2"/>
  <c r="L1397" i="2"/>
  <c r="K1397" i="2"/>
  <c r="J1397" i="2"/>
  <c r="I1397" i="2"/>
  <c r="Y1396" i="2"/>
  <c r="X1396" i="2"/>
  <c r="W1396" i="2"/>
  <c r="V1396" i="2"/>
  <c r="U1396" i="2"/>
  <c r="T1396" i="2"/>
  <c r="S1396" i="2"/>
  <c r="R1396" i="2"/>
  <c r="Q1396" i="2"/>
  <c r="P1396" i="2"/>
  <c r="O1396" i="2"/>
  <c r="N1396" i="2"/>
  <c r="M1396" i="2"/>
  <c r="L1396" i="2"/>
  <c r="K1396" i="2"/>
  <c r="AO1396" i="2" s="1"/>
  <c r="J1396" i="2"/>
  <c r="I1396" i="2"/>
  <c r="Y1395" i="2"/>
  <c r="X1395" i="2"/>
  <c r="W1395" i="2"/>
  <c r="V1395" i="2"/>
  <c r="U1395" i="2"/>
  <c r="T1395" i="2"/>
  <c r="S1395" i="2"/>
  <c r="R1395" i="2"/>
  <c r="Q1395" i="2"/>
  <c r="P1395" i="2"/>
  <c r="O1395" i="2"/>
  <c r="N1395" i="2"/>
  <c r="M1395" i="2"/>
  <c r="L1395" i="2"/>
  <c r="K1395" i="2"/>
  <c r="J1395" i="2"/>
  <c r="I1395" i="2"/>
  <c r="Y1394" i="2"/>
  <c r="X1394" i="2"/>
  <c r="W1394" i="2"/>
  <c r="V1394" i="2"/>
  <c r="U1394" i="2"/>
  <c r="AQ1394" i="2" s="1"/>
  <c r="T1394" i="2"/>
  <c r="S1394" i="2"/>
  <c r="R1394" i="2"/>
  <c r="Q1394" i="2"/>
  <c r="P1394" i="2"/>
  <c r="O1394" i="2"/>
  <c r="N1394" i="2"/>
  <c r="M1394" i="2"/>
  <c r="L1394" i="2"/>
  <c r="K1394" i="2"/>
  <c r="J1394" i="2"/>
  <c r="I1394" i="2"/>
  <c r="Y1393" i="2"/>
  <c r="X1393" i="2"/>
  <c r="W1393" i="2"/>
  <c r="V1393" i="2"/>
  <c r="U1393" i="2"/>
  <c r="T1393" i="2"/>
  <c r="S1393" i="2"/>
  <c r="R1393" i="2"/>
  <c r="Q1393" i="2"/>
  <c r="P1393" i="2"/>
  <c r="O1393" i="2"/>
  <c r="N1393" i="2"/>
  <c r="M1393" i="2"/>
  <c r="L1393" i="2"/>
  <c r="K1393" i="2"/>
  <c r="J1393" i="2"/>
  <c r="I1393" i="2"/>
  <c r="Y1392" i="2"/>
  <c r="X1392" i="2"/>
  <c r="W1392" i="2"/>
  <c r="V1392" i="2"/>
  <c r="U1392" i="2"/>
  <c r="T1392" i="2"/>
  <c r="S1392" i="2"/>
  <c r="R1392" i="2"/>
  <c r="Q1392" i="2"/>
  <c r="P1392" i="2"/>
  <c r="O1392" i="2"/>
  <c r="N1392" i="2"/>
  <c r="M1392" i="2"/>
  <c r="L1392" i="2"/>
  <c r="K1392" i="2"/>
  <c r="AO1392" i="2" s="1"/>
  <c r="J1392" i="2"/>
  <c r="I1392" i="2"/>
  <c r="Y1391" i="2"/>
  <c r="X1391" i="2"/>
  <c r="W1391" i="2"/>
  <c r="V1391" i="2"/>
  <c r="U1391" i="2"/>
  <c r="T1391" i="2"/>
  <c r="S1391" i="2"/>
  <c r="R1391" i="2"/>
  <c r="Q1391" i="2"/>
  <c r="P1391" i="2"/>
  <c r="O1391" i="2"/>
  <c r="N1391" i="2"/>
  <c r="M1391" i="2"/>
  <c r="L1391" i="2"/>
  <c r="K1391" i="2"/>
  <c r="J1391" i="2"/>
  <c r="I1391" i="2"/>
  <c r="Y1390" i="2"/>
  <c r="X1390" i="2"/>
  <c r="W1390" i="2"/>
  <c r="V1390" i="2"/>
  <c r="U1390" i="2"/>
  <c r="AQ1390" i="2" s="1"/>
  <c r="T1390" i="2"/>
  <c r="S1390" i="2"/>
  <c r="R1390" i="2"/>
  <c r="Q1390" i="2"/>
  <c r="P1390" i="2"/>
  <c r="O1390" i="2"/>
  <c r="N1390" i="2"/>
  <c r="M1390" i="2"/>
  <c r="L1390" i="2"/>
  <c r="K1390" i="2"/>
  <c r="J1390" i="2"/>
  <c r="I1390" i="2"/>
  <c r="Y1389" i="2"/>
  <c r="X1389" i="2"/>
  <c r="W1389" i="2"/>
  <c r="V1389" i="2"/>
  <c r="U1389" i="2"/>
  <c r="T1389" i="2"/>
  <c r="S1389" i="2"/>
  <c r="R1389" i="2"/>
  <c r="Q1389" i="2"/>
  <c r="P1389" i="2"/>
  <c r="O1389" i="2"/>
  <c r="N1389" i="2"/>
  <c r="M1389" i="2"/>
  <c r="L1389" i="2"/>
  <c r="K1389" i="2"/>
  <c r="J1389" i="2"/>
  <c r="I1389" i="2"/>
  <c r="Y1388" i="2"/>
  <c r="X1388" i="2"/>
  <c r="W1388" i="2"/>
  <c r="V1388" i="2"/>
  <c r="U1388" i="2"/>
  <c r="T1388" i="2"/>
  <c r="S1388" i="2"/>
  <c r="R1388" i="2"/>
  <c r="Q1388" i="2"/>
  <c r="P1388" i="2"/>
  <c r="O1388" i="2"/>
  <c r="N1388" i="2"/>
  <c r="M1388" i="2"/>
  <c r="L1388" i="2"/>
  <c r="K1388" i="2"/>
  <c r="AO1388" i="2" s="1"/>
  <c r="J1388" i="2"/>
  <c r="I1388" i="2"/>
  <c r="Y1387" i="2"/>
  <c r="X1387" i="2"/>
  <c r="W1387" i="2"/>
  <c r="V1387" i="2"/>
  <c r="U1387" i="2"/>
  <c r="T1387" i="2"/>
  <c r="S1387" i="2"/>
  <c r="R1387" i="2"/>
  <c r="Q1387" i="2"/>
  <c r="P1387" i="2"/>
  <c r="O1387" i="2"/>
  <c r="N1387" i="2"/>
  <c r="M1387" i="2"/>
  <c r="L1387" i="2"/>
  <c r="K1387" i="2"/>
  <c r="J1387" i="2"/>
  <c r="I1387" i="2"/>
  <c r="Y1386" i="2"/>
  <c r="X1386" i="2"/>
  <c r="W1386" i="2"/>
  <c r="V1386" i="2"/>
  <c r="U1386" i="2"/>
  <c r="AQ1386" i="2" s="1"/>
  <c r="T1386" i="2"/>
  <c r="S1386" i="2"/>
  <c r="R1386" i="2"/>
  <c r="Q1386" i="2"/>
  <c r="P1386" i="2"/>
  <c r="O1386" i="2"/>
  <c r="N1386" i="2"/>
  <c r="M1386" i="2"/>
  <c r="L1386" i="2"/>
  <c r="K1386" i="2"/>
  <c r="J1386" i="2"/>
  <c r="I1386" i="2"/>
  <c r="Y1385" i="2"/>
  <c r="X1385" i="2"/>
  <c r="W1385" i="2"/>
  <c r="V1385" i="2"/>
  <c r="U1385" i="2"/>
  <c r="T1385" i="2"/>
  <c r="S1385" i="2"/>
  <c r="R1385" i="2"/>
  <c r="Q1385" i="2"/>
  <c r="P1385" i="2"/>
  <c r="O1385" i="2"/>
  <c r="N1385" i="2"/>
  <c r="M1385" i="2"/>
  <c r="L1385" i="2"/>
  <c r="K1385" i="2"/>
  <c r="J1385" i="2"/>
  <c r="I1385" i="2"/>
  <c r="Y1384" i="2"/>
  <c r="X1384" i="2"/>
  <c r="W1384" i="2"/>
  <c r="V1384" i="2"/>
  <c r="U1384" i="2"/>
  <c r="T1384" i="2"/>
  <c r="S1384" i="2"/>
  <c r="R1384" i="2"/>
  <c r="Q1384" i="2"/>
  <c r="P1384" i="2"/>
  <c r="O1384" i="2"/>
  <c r="N1384" i="2"/>
  <c r="M1384" i="2"/>
  <c r="L1384" i="2"/>
  <c r="K1384" i="2"/>
  <c r="AO1384" i="2" s="1"/>
  <c r="J1384" i="2"/>
  <c r="I1384" i="2"/>
  <c r="Y1383" i="2"/>
  <c r="X1383" i="2"/>
  <c r="W1383" i="2"/>
  <c r="V1383" i="2"/>
  <c r="U1383" i="2"/>
  <c r="T1383" i="2"/>
  <c r="S1383" i="2"/>
  <c r="R1383" i="2"/>
  <c r="Q1383" i="2"/>
  <c r="P1383" i="2"/>
  <c r="O1383" i="2"/>
  <c r="N1383" i="2"/>
  <c r="M1383" i="2"/>
  <c r="L1383" i="2"/>
  <c r="K1383" i="2"/>
  <c r="J1383" i="2"/>
  <c r="I1383" i="2"/>
  <c r="Y1382" i="2"/>
  <c r="X1382" i="2"/>
  <c r="W1382" i="2"/>
  <c r="V1382" i="2"/>
  <c r="U1382" i="2"/>
  <c r="AQ1382" i="2" s="1"/>
  <c r="T1382" i="2"/>
  <c r="S1382" i="2"/>
  <c r="R1382" i="2"/>
  <c r="Q1382" i="2"/>
  <c r="P1382" i="2"/>
  <c r="O1382" i="2"/>
  <c r="N1382" i="2"/>
  <c r="M1382" i="2"/>
  <c r="L1382" i="2"/>
  <c r="K1382" i="2"/>
  <c r="J1382" i="2"/>
  <c r="I1382" i="2"/>
  <c r="Y1381" i="2"/>
  <c r="X1381" i="2"/>
  <c r="W1381" i="2"/>
  <c r="V1381" i="2"/>
  <c r="U1381" i="2"/>
  <c r="T1381" i="2"/>
  <c r="S1381" i="2"/>
  <c r="R1381" i="2"/>
  <c r="Q1381" i="2"/>
  <c r="P1381" i="2"/>
  <c r="O1381" i="2"/>
  <c r="N1381" i="2"/>
  <c r="M1381" i="2"/>
  <c r="L1381" i="2"/>
  <c r="K1381" i="2"/>
  <c r="J1381" i="2"/>
  <c r="I1381" i="2"/>
  <c r="Y1380" i="2"/>
  <c r="X1380" i="2"/>
  <c r="W1380" i="2"/>
  <c r="V1380" i="2"/>
  <c r="U1380" i="2"/>
  <c r="T1380" i="2"/>
  <c r="S1380" i="2"/>
  <c r="R1380" i="2"/>
  <c r="Q1380" i="2"/>
  <c r="P1380" i="2"/>
  <c r="O1380" i="2"/>
  <c r="N1380" i="2"/>
  <c r="M1380" i="2"/>
  <c r="L1380" i="2"/>
  <c r="K1380" i="2"/>
  <c r="AO1380" i="2" s="1"/>
  <c r="J1380" i="2"/>
  <c r="I1380" i="2"/>
  <c r="Y1379" i="2"/>
  <c r="X1379" i="2"/>
  <c r="W1379" i="2"/>
  <c r="V1379" i="2"/>
  <c r="U1379" i="2"/>
  <c r="T1379" i="2"/>
  <c r="S1379" i="2"/>
  <c r="R1379" i="2"/>
  <c r="Q1379" i="2"/>
  <c r="P1379" i="2"/>
  <c r="AP1379" i="2" s="1"/>
  <c r="O1379" i="2"/>
  <c r="N1379" i="2"/>
  <c r="M1379" i="2"/>
  <c r="L1379" i="2"/>
  <c r="K1379" i="2"/>
  <c r="J1379" i="2"/>
  <c r="I1379" i="2"/>
  <c r="Y1378" i="2"/>
  <c r="X1378" i="2"/>
  <c r="W1378" i="2"/>
  <c r="V1378" i="2"/>
  <c r="U1378" i="2"/>
  <c r="AQ1378" i="2" s="1"/>
  <c r="T1378" i="2"/>
  <c r="S1378" i="2"/>
  <c r="R1378" i="2"/>
  <c r="Q1378" i="2"/>
  <c r="P1378" i="2"/>
  <c r="O1378" i="2"/>
  <c r="N1378" i="2"/>
  <c r="M1378" i="2"/>
  <c r="L1378" i="2"/>
  <c r="K1378" i="2"/>
  <c r="J1378" i="2"/>
  <c r="I1378" i="2"/>
  <c r="Y1377" i="2"/>
  <c r="X1377" i="2"/>
  <c r="W1377" i="2"/>
  <c r="V1377" i="2"/>
  <c r="U1377" i="2"/>
  <c r="T1377" i="2"/>
  <c r="S1377" i="2"/>
  <c r="R1377" i="2"/>
  <c r="Q1377" i="2"/>
  <c r="P1377" i="2"/>
  <c r="O1377" i="2"/>
  <c r="N1377" i="2"/>
  <c r="M1377" i="2"/>
  <c r="L1377" i="2"/>
  <c r="K1377" i="2"/>
  <c r="J1377" i="2"/>
  <c r="I1377" i="2"/>
  <c r="Y1376" i="2"/>
  <c r="X1376" i="2"/>
  <c r="W1376" i="2"/>
  <c r="V1376" i="2"/>
  <c r="U1376" i="2"/>
  <c r="T1376" i="2"/>
  <c r="S1376" i="2"/>
  <c r="R1376" i="2"/>
  <c r="Q1376" i="2"/>
  <c r="P1376" i="2"/>
  <c r="O1376" i="2"/>
  <c r="N1376" i="2"/>
  <c r="M1376" i="2"/>
  <c r="L1376" i="2"/>
  <c r="K1376" i="2"/>
  <c r="AO1376" i="2" s="1"/>
  <c r="J1376" i="2"/>
  <c r="I1376" i="2"/>
  <c r="Y1375" i="2"/>
  <c r="X1375" i="2"/>
  <c r="W1375" i="2"/>
  <c r="V1375" i="2"/>
  <c r="U1375" i="2"/>
  <c r="T1375" i="2"/>
  <c r="S1375" i="2"/>
  <c r="R1375" i="2"/>
  <c r="Q1375" i="2"/>
  <c r="P1375" i="2"/>
  <c r="AP1375" i="2" s="1"/>
  <c r="O1375" i="2"/>
  <c r="N1375" i="2"/>
  <c r="M1375" i="2"/>
  <c r="L1375" i="2"/>
  <c r="K1375" i="2"/>
  <c r="J1375" i="2"/>
  <c r="I1375" i="2"/>
  <c r="Y1374" i="2"/>
  <c r="X1374" i="2"/>
  <c r="W1374" i="2"/>
  <c r="V1374" i="2"/>
  <c r="U1374" i="2"/>
  <c r="AQ1374" i="2" s="1"/>
  <c r="T1374" i="2"/>
  <c r="S1374" i="2"/>
  <c r="R1374" i="2"/>
  <c r="Q1374" i="2"/>
  <c r="P1374" i="2"/>
  <c r="O1374" i="2"/>
  <c r="N1374" i="2"/>
  <c r="M1374" i="2"/>
  <c r="L1374" i="2"/>
  <c r="K1374" i="2"/>
  <c r="J1374" i="2"/>
  <c r="I1374" i="2"/>
  <c r="Y1373" i="2"/>
  <c r="X1373" i="2"/>
  <c r="W1373" i="2"/>
  <c r="V1373" i="2"/>
  <c r="U1373" i="2"/>
  <c r="T1373" i="2"/>
  <c r="S1373" i="2"/>
  <c r="R1373" i="2"/>
  <c r="Q1373" i="2"/>
  <c r="P1373" i="2"/>
  <c r="O1373" i="2"/>
  <c r="N1373" i="2"/>
  <c r="M1373" i="2"/>
  <c r="L1373" i="2"/>
  <c r="K1373" i="2"/>
  <c r="J1373" i="2"/>
  <c r="I1373" i="2"/>
  <c r="Y1372" i="2"/>
  <c r="X1372" i="2"/>
  <c r="W1372" i="2"/>
  <c r="V1372" i="2"/>
  <c r="U1372" i="2"/>
  <c r="T1372" i="2"/>
  <c r="S1372" i="2"/>
  <c r="R1372" i="2"/>
  <c r="Q1372" i="2"/>
  <c r="P1372" i="2"/>
  <c r="O1372" i="2"/>
  <c r="N1372" i="2"/>
  <c r="M1372" i="2"/>
  <c r="L1372" i="2"/>
  <c r="K1372" i="2"/>
  <c r="AO1372" i="2" s="1"/>
  <c r="J1372" i="2"/>
  <c r="I1372" i="2"/>
  <c r="Y1371" i="2"/>
  <c r="X1371" i="2"/>
  <c r="W1371" i="2"/>
  <c r="V1371" i="2"/>
  <c r="U1371" i="2"/>
  <c r="T1371" i="2"/>
  <c r="S1371" i="2"/>
  <c r="R1371" i="2"/>
  <c r="Q1371" i="2"/>
  <c r="P1371" i="2"/>
  <c r="AP1371" i="2" s="1"/>
  <c r="O1371" i="2"/>
  <c r="N1371" i="2"/>
  <c r="M1371" i="2"/>
  <c r="L1371" i="2"/>
  <c r="K1371" i="2"/>
  <c r="J1371" i="2"/>
  <c r="I1371" i="2"/>
  <c r="Y1370" i="2"/>
  <c r="X1370" i="2"/>
  <c r="W1370" i="2"/>
  <c r="V1370" i="2"/>
  <c r="U1370" i="2"/>
  <c r="AQ1370" i="2" s="1"/>
  <c r="T1370" i="2"/>
  <c r="S1370" i="2"/>
  <c r="R1370" i="2"/>
  <c r="Q1370" i="2"/>
  <c r="P1370" i="2"/>
  <c r="O1370" i="2"/>
  <c r="N1370" i="2"/>
  <c r="M1370" i="2"/>
  <c r="L1370" i="2"/>
  <c r="K1370" i="2"/>
  <c r="J1370" i="2"/>
  <c r="I1370" i="2"/>
  <c r="Y1369" i="2"/>
  <c r="X1369" i="2"/>
  <c r="W1369" i="2"/>
  <c r="V1369" i="2"/>
  <c r="U1369" i="2"/>
  <c r="T1369" i="2"/>
  <c r="S1369" i="2"/>
  <c r="R1369" i="2"/>
  <c r="Q1369" i="2"/>
  <c r="P1369" i="2"/>
  <c r="O1369" i="2"/>
  <c r="N1369" i="2"/>
  <c r="M1369" i="2"/>
  <c r="L1369" i="2"/>
  <c r="K1369" i="2"/>
  <c r="J1369" i="2"/>
  <c r="I1369" i="2"/>
  <c r="Y1368" i="2"/>
  <c r="X1368" i="2"/>
  <c r="W1368" i="2"/>
  <c r="V1368" i="2"/>
  <c r="U1368" i="2"/>
  <c r="T1368" i="2"/>
  <c r="S1368" i="2"/>
  <c r="R1368" i="2"/>
  <c r="Q1368" i="2"/>
  <c r="P1368" i="2"/>
  <c r="O1368" i="2"/>
  <c r="N1368" i="2"/>
  <c r="M1368" i="2"/>
  <c r="L1368" i="2"/>
  <c r="K1368" i="2"/>
  <c r="AO1368" i="2" s="1"/>
  <c r="J1368" i="2"/>
  <c r="I1368" i="2"/>
  <c r="Y1367" i="2"/>
  <c r="X1367" i="2"/>
  <c r="W1367" i="2"/>
  <c r="V1367" i="2"/>
  <c r="U1367" i="2"/>
  <c r="T1367" i="2"/>
  <c r="S1367" i="2"/>
  <c r="R1367" i="2"/>
  <c r="Q1367" i="2"/>
  <c r="P1367" i="2"/>
  <c r="AP1367" i="2" s="1"/>
  <c r="O1367" i="2"/>
  <c r="N1367" i="2"/>
  <c r="M1367" i="2"/>
  <c r="L1367" i="2"/>
  <c r="K1367" i="2"/>
  <c r="J1367" i="2"/>
  <c r="I1367" i="2"/>
  <c r="Y1366" i="2"/>
  <c r="X1366" i="2"/>
  <c r="W1366" i="2"/>
  <c r="V1366" i="2"/>
  <c r="U1366" i="2"/>
  <c r="AQ1366" i="2" s="1"/>
  <c r="T1366" i="2"/>
  <c r="S1366" i="2"/>
  <c r="R1366" i="2"/>
  <c r="Q1366" i="2"/>
  <c r="P1366" i="2"/>
  <c r="O1366" i="2"/>
  <c r="N1366" i="2"/>
  <c r="M1366" i="2"/>
  <c r="L1366" i="2"/>
  <c r="K1366" i="2"/>
  <c r="J1366" i="2"/>
  <c r="I1366" i="2"/>
  <c r="Y1365" i="2"/>
  <c r="X1365" i="2"/>
  <c r="W1365" i="2"/>
  <c r="V1365" i="2"/>
  <c r="U1365" i="2"/>
  <c r="T1365" i="2"/>
  <c r="S1365" i="2"/>
  <c r="R1365" i="2"/>
  <c r="Q1365" i="2"/>
  <c r="P1365" i="2"/>
  <c r="O1365" i="2"/>
  <c r="N1365" i="2"/>
  <c r="M1365" i="2"/>
  <c r="L1365" i="2"/>
  <c r="K1365" i="2"/>
  <c r="J1365" i="2"/>
  <c r="I1365" i="2"/>
  <c r="Y1364" i="2"/>
  <c r="X1364" i="2"/>
  <c r="W1364" i="2"/>
  <c r="V1364" i="2"/>
  <c r="U1364" i="2"/>
  <c r="T1364" i="2"/>
  <c r="S1364" i="2"/>
  <c r="R1364" i="2"/>
  <c r="Q1364" i="2"/>
  <c r="P1364" i="2"/>
  <c r="O1364" i="2"/>
  <c r="N1364" i="2"/>
  <c r="M1364" i="2"/>
  <c r="L1364" i="2"/>
  <c r="K1364" i="2"/>
  <c r="AO1364" i="2" s="1"/>
  <c r="J1364" i="2"/>
  <c r="I1364" i="2"/>
  <c r="Y1363" i="2"/>
  <c r="X1363" i="2"/>
  <c r="W1363" i="2"/>
  <c r="V1363" i="2"/>
  <c r="U1363" i="2"/>
  <c r="T1363" i="2"/>
  <c r="S1363" i="2"/>
  <c r="R1363" i="2"/>
  <c r="Q1363" i="2"/>
  <c r="P1363" i="2"/>
  <c r="AP1363" i="2" s="1"/>
  <c r="O1363" i="2"/>
  <c r="N1363" i="2"/>
  <c r="M1363" i="2"/>
  <c r="L1363" i="2"/>
  <c r="K1363" i="2"/>
  <c r="J1363" i="2"/>
  <c r="I1363" i="2"/>
  <c r="Y1362" i="2"/>
  <c r="X1362" i="2"/>
  <c r="W1362" i="2"/>
  <c r="V1362" i="2"/>
  <c r="U1362" i="2"/>
  <c r="AQ1362" i="2" s="1"/>
  <c r="T1362" i="2"/>
  <c r="S1362" i="2"/>
  <c r="R1362" i="2"/>
  <c r="Q1362" i="2"/>
  <c r="P1362" i="2"/>
  <c r="O1362" i="2"/>
  <c r="N1362" i="2"/>
  <c r="M1362" i="2"/>
  <c r="L1362" i="2"/>
  <c r="K1362" i="2"/>
  <c r="J1362" i="2"/>
  <c r="I1362" i="2"/>
  <c r="Y1361" i="2"/>
  <c r="X1361" i="2"/>
  <c r="W1361" i="2"/>
  <c r="V1361" i="2"/>
  <c r="U1361" i="2"/>
  <c r="T1361" i="2"/>
  <c r="S1361" i="2"/>
  <c r="R1361" i="2"/>
  <c r="Q1361" i="2"/>
  <c r="P1361" i="2"/>
  <c r="O1361" i="2"/>
  <c r="N1361" i="2"/>
  <c r="M1361" i="2"/>
  <c r="L1361" i="2"/>
  <c r="K1361" i="2"/>
  <c r="J1361" i="2"/>
  <c r="I1361" i="2"/>
  <c r="Y1360" i="2"/>
  <c r="X1360" i="2"/>
  <c r="W1360" i="2"/>
  <c r="V1360" i="2"/>
  <c r="U1360" i="2"/>
  <c r="T1360" i="2"/>
  <c r="S1360" i="2"/>
  <c r="R1360" i="2"/>
  <c r="Q1360" i="2"/>
  <c r="P1360" i="2"/>
  <c r="O1360" i="2"/>
  <c r="N1360" i="2"/>
  <c r="M1360" i="2"/>
  <c r="L1360" i="2"/>
  <c r="K1360" i="2"/>
  <c r="AO1360" i="2" s="1"/>
  <c r="J1360" i="2"/>
  <c r="I1360" i="2"/>
  <c r="Y1359" i="2"/>
  <c r="X1359" i="2"/>
  <c r="W1359" i="2"/>
  <c r="V1359" i="2"/>
  <c r="U1359" i="2"/>
  <c r="T1359" i="2"/>
  <c r="S1359" i="2"/>
  <c r="R1359" i="2"/>
  <c r="Q1359" i="2"/>
  <c r="P1359" i="2"/>
  <c r="AP1359" i="2" s="1"/>
  <c r="O1359" i="2"/>
  <c r="N1359" i="2"/>
  <c r="M1359" i="2"/>
  <c r="L1359" i="2"/>
  <c r="K1359" i="2"/>
  <c r="J1359" i="2"/>
  <c r="I1359" i="2"/>
  <c r="Y1358" i="2"/>
  <c r="X1358" i="2"/>
  <c r="W1358" i="2"/>
  <c r="V1358" i="2"/>
  <c r="U1358" i="2"/>
  <c r="AQ1358" i="2" s="1"/>
  <c r="T1358" i="2"/>
  <c r="S1358" i="2"/>
  <c r="R1358" i="2"/>
  <c r="Q1358" i="2"/>
  <c r="P1358" i="2"/>
  <c r="O1358" i="2"/>
  <c r="N1358" i="2"/>
  <c r="M1358" i="2"/>
  <c r="L1358" i="2"/>
  <c r="K1358" i="2"/>
  <c r="J1358" i="2"/>
  <c r="I1358" i="2"/>
  <c r="Y1357" i="2"/>
  <c r="X1357" i="2"/>
  <c r="W1357" i="2"/>
  <c r="V1357" i="2"/>
  <c r="U1357" i="2"/>
  <c r="T1357" i="2"/>
  <c r="S1357" i="2"/>
  <c r="R1357" i="2"/>
  <c r="Q1357" i="2"/>
  <c r="P1357" i="2"/>
  <c r="O1357" i="2"/>
  <c r="N1357" i="2"/>
  <c r="M1357" i="2"/>
  <c r="L1357" i="2"/>
  <c r="K1357" i="2"/>
  <c r="J1357" i="2"/>
  <c r="I1357" i="2"/>
  <c r="Y1356" i="2"/>
  <c r="X1356" i="2"/>
  <c r="W1356" i="2"/>
  <c r="V1356" i="2"/>
  <c r="U1356" i="2"/>
  <c r="T1356" i="2"/>
  <c r="S1356" i="2"/>
  <c r="R1356" i="2"/>
  <c r="Q1356" i="2"/>
  <c r="P1356" i="2"/>
  <c r="O1356" i="2"/>
  <c r="N1356" i="2"/>
  <c r="M1356" i="2"/>
  <c r="L1356" i="2"/>
  <c r="K1356" i="2"/>
  <c r="AO1356" i="2" s="1"/>
  <c r="J1356" i="2"/>
  <c r="I1356" i="2"/>
  <c r="Y1355" i="2"/>
  <c r="X1355" i="2"/>
  <c r="W1355" i="2"/>
  <c r="V1355" i="2"/>
  <c r="U1355" i="2"/>
  <c r="T1355" i="2"/>
  <c r="S1355" i="2"/>
  <c r="R1355" i="2"/>
  <c r="Q1355" i="2"/>
  <c r="P1355" i="2"/>
  <c r="AP1355" i="2" s="1"/>
  <c r="O1355" i="2"/>
  <c r="N1355" i="2"/>
  <c r="M1355" i="2"/>
  <c r="L1355" i="2"/>
  <c r="K1355" i="2"/>
  <c r="J1355" i="2"/>
  <c r="I1355" i="2"/>
  <c r="Y1354" i="2"/>
  <c r="X1354" i="2"/>
  <c r="W1354" i="2"/>
  <c r="V1354" i="2"/>
  <c r="U1354" i="2"/>
  <c r="AQ1354" i="2" s="1"/>
  <c r="T1354" i="2"/>
  <c r="S1354" i="2"/>
  <c r="R1354" i="2"/>
  <c r="Q1354" i="2"/>
  <c r="P1354" i="2"/>
  <c r="O1354" i="2"/>
  <c r="N1354" i="2"/>
  <c r="M1354" i="2"/>
  <c r="L1354" i="2"/>
  <c r="K1354" i="2"/>
  <c r="J1354" i="2"/>
  <c r="I1354" i="2"/>
  <c r="Y1353" i="2"/>
  <c r="X1353" i="2"/>
  <c r="W1353" i="2"/>
  <c r="V1353" i="2"/>
  <c r="U1353" i="2"/>
  <c r="T1353" i="2"/>
  <c r="S1353" i="2"/>
  <c r="R1353" i="2"/>
  <c r="Q1353" i="2"/>
  <c r="P1353" i="2"/>
  <c r="O1353" i="2"/>
  <c r="N1353" i="2"/>
  <c r="M1353" i="2"/>
  <c r="L1353" i="2"/>
  <c r="K1353" i="2"/>
  <c r="J1353" i="2"/>
  <c r="I1353" i="2"/>
  <c r="Y1352" i="2"/>
  <c r="X1352" i="2"/>
  <c r="W1352" i="2"/>
  <c r="V1352" i="2"/>
  <c r="U1352" i="2"/>
  <c r="T1352" i="2"/>
  <c r="S1352" i="2"/>
  <c r="R1352" i="2"/>
  <c r="Q1352" i="2"/>
  <c r="P1352" i="2"/>
  <c r="O1352" i="2"/>
  <c r="N1352" i="2"/>
  <c r="M1352" i="2"/>
  <c r="L1352" i="2"/>
  <c r="K1352" i="2"/>
  <c r="AO1352" i="2" s="1"/>
  <c r="J1352" i="2"/>
  <c r="I1352" i="2"/>
  <c r="Y1351" i="2"/>
  <c r="X1351" i="2"/>
  <c r="W1351" i="2"/>
  <c r="V1351" i="2"/>
  <c r="U1351" i="2"/>
  <c r="T1351" i="2"/>
  <c r="S1351" i="2"/>
  <c r="R1351" i="2"/>
  <c r="Q1351" i="2"/>
  <c r="P1351" i="2"/>
  <c r="AP1351" i="2" s="1"/>
  <c r="O1351" i="2"/>
  <c r="N1351" i="2"/>
  <c r="M1351" i="2"/>
  <c r="L1351" i="2"/>
  <c r="K1351" i="2"/>
  <c r="J1351" i="2"/>
  <c r="I1351" i="2"/>
  <c r="Y1350" i="2"/>
  <c r="X1350" i="2"/>
  <c r="W1350" i="2"/>
  <c r="V1350" i="2"/>
  <c r="U1350" i="2"/>
  <c r="AQ1350" i="2" s="1"/>
  <c r="T1350" i="2"/>
  <c r="S1350" i="2"/>
  <c r="R1350" i="2"/>
  <c r="Q1350" i="2"/>
  <c r="P1350" i="2"/>
  <c r="O1350" i="2"/>
  <c r="N1350" i="2"/>
  <c r="M1350" i="2"/>
  <c r="L1350" i="2"/>
  <c r="K1350" i="2"/>
  <c r="J1350" i="2"/>
  <c r="I1350" i="2"/>
  <c r="Y1349" i="2"/>
  <c r="X1349" i="2"/>
  <c r="W1349" i="2"/>
  <c r="V1349" i="2"/>
  <c r="U1349" i="2"/>
  <c r="T1349" i="2"/>
  <c r="S1349" i="2"/>
  <c r="R1349" i="2"/>
  <c r="Q1349" i="2"/>
  <c r="P1349" i="2"/>
  <c r="O1349" i="2"/>
  <c r="N1349" i="2"/>
  <c r="M1349" i="2"/>
  <c r="L1349" i="2"/>
  <c r="K1349" i="2"/>
  <c r="J1349" i="2"/>
  <c r="I1349" i="2"/>
  <c r="Y1348" i="2"/>
  <c r="X1348" i="2"/>
  <c r="W1348" i="2"/>
  <c r="V1348" i="2"/>
  <c r="U1348" i="2"/>
  <c r="T1348" i="2"/>
  <c r="S1348" i="2"/>
  <c r="R1348" i="2"/>
  <c r="Q1348" i="2"/>
  <c r="P1348" i="2"/>
  <c r="O1348" i="2"/>
  <c r="N1348" i="2"/>
  <c r="M1348" i="2"/>
  <c r="L1348" i="2"/>
  <c r="K1348" i="2"/>
  <c r="AO1348" i="2" s="1"/>
  <c r="J1348" i="2"/>
  <c r="I1348" i="2"/>
  <c r="Y1347" i="2"/>
  <c r="X1347" i="2"/>
  <c r="W1347" i="2"/>
  <c r="V1347" i="2"/>
  <c r="U1347" i="2"/>
  <c r="T1347" i="2"/>
  <c r="S1347" i="2"/>
  <c r="R1347" i="2"/>
  <c r="Q1347" i="2"/>
  <c r="P1347" i="2"/>
  <c r="AP1347" i="2" s="1"/>
  <c r="O1347" i="2"/>
  <c r="N1347" i="2"/>
  <c r="M1347" i="2"/>
  <c r="L1347" i="2"/>
  <c r="K1347" i="2"/>
  <c r="J1347" i="2"/>
  <c r="I1347" i="2"/>
  <c r="Y1346" i="2"/>
  <c r="X1346" i="2"/>
  <c r="W1346" i="2"/>
  <c r="V1346" i="2"/>
  <c r="U1346" i="2"/>
  <c r="AQ1346" i="2" s="1"/>
  <c r="T1346" i="2"/>
  <c r="S1346" i="2"/>
  <c r="R1346" i="2"/>
  <c r="Q1346" i="2"/>
  <c r="P1346" i="2"/>
  <c r="O1346" i="2"/>
  <c r="N1346" i="2"/>
  <c r="M1346" i="2"/>
  <c r="L1346" i="2"/>
  <c r="K1346" i="2"/>
  <c r="J1346" i="2"/>
  <c r="I1346" i="2"/>
  <c r="Y1345" i="2"/>
  <c r="X1345" i="2"/>
  <c r="W1345" i="2"/>
  <c r="V1345" i="2"/>
  <c r="U1345" i="2"/>
  <c r="T1345" i="2"/>
  <c r="S1345" i="2"/>
  <c r="R1345" i="2"/>
  <c r="Q1345" i="2"/>
  <c r="P1345" i="2"/>
  <c r="O1345" i="2"/>
  <c r="N1345" i="2"/>
  <c r="M1345" i="2"/>
  <c r="L1345" i="2"/>
  <c r="K1345" i="2"/>
  <c r="J1345" i="2"/>
  <c r="I1345" i="2"/>
  <c r="Y1344" i="2"/>
  <c r="X1344" i="2"/>
  <c r="W1344" i="2"/>
  <c r="V1344" i="2"/>
  <c r="U1344" i="2"/>
  <c r="T1344" i="2"/>
  <c r="S1344" i="2"/>
  <c r="R1344" i="2"/>
  <c r="Q1344" i="2"/>
  <c r="P1344" i="2"/>
  <c r="O1344" i="2"/>
  <c r="N1344" i="2"/>
  <c r="M1344" i="2"/>
  <c r="L1344" i="2"/>
  <c r="K1344" i="2"/>
  <c r="AO1344" i="2" s="1"/>
  <c r="J1344" i="2"/>
  <c r="I1344" i="2"/>
  <c r="Y1343" i="2"/>
  <c r="X1343" i="2"/>
  <c r="W1343" i="2"/>
  <c r="V1343" i="2"/>
  <c r="U1343" i="2"/>
  <c r="T1343" i="2"/>
  <c r="S1343" i="2"/>
  <c r="R1343" i="2"/>
  <c r="Q1343" i="2"/>
  <c r="P1343" i="2"/>
  <c r="AP1343" i="2" s="1"/>
  <c r="O1343" i="2"/>
  <c r="N1343" i="2"/>
  <c r="M1343" i="2"/>
  <c r="L1343" i="2"/>
  <c r="K1343" i="2"/>
  <c r="J1343" i="2"/>
  <c r="I1343" i="2"/>
  <c r="Y1342" i="2"/>
  <c r="X1342" i="2"/>
  <c r="W1342" i="2"/>
  <c r="V1342" i="2"/>
  <c r="U1342" i="2"/>
  <c r="AQ1342" i="2" s="1"/>
  <c r="T1342" i="2"/>
  <c r="S1342" i="2"/>
  <c r="R1342" i="2"/>
  <c r="Q1342" i="2"/>
  <c r="P1342" i="2"/>
  <c r="O1342" i="2"/>
  <c r="N1342" i="2"/>
  <c r="M1342" i="2"/>
  <c r="L1342" i="2"/>
  <c r="K1342" i="2"/>
  <c r="J1342" i="2"/>
  <c r="I1342" i="2"/>
  <c r="Y1341" i="2"/>
  <c r="X1341" i="2"/>
  <c r="W1341" i="2"/>
  <c r="V1341" i="2"/>
  <c r="U1341" i="2"/>
  <c r="T1341" i="2"/>
  <c r="S1341" i="2"/>
  <c r="R1341" i="2"/>
  <c r="Q1341" i="2"/>
  <c r="P1341" i="2"/>
  <c r="O1341" i="2"/>
  <c r="N1341" i="2"/>
  <c r="M1341" i="2"/>
  <c r="L1341" i="2"/>
  <c r="K1341" i="2"/>
  <c r="J1341" i="2"/>
  <c r="I1341" i="2"/>
  <c r="Y1340" i="2"/>
  <c r="X1340" i="2"/>
  <c r="W1340" i="2"/>
  <c r="V1340" i="2"/>
  <c r="U1340" i="2"/>
  <c r="T1340" i="2"/>
  <c r="S1340" i="2"/>
  <c r="R1340" i="2"/>
  <c r="Q1340" i="2"/>
  <c r="P1340" i="2"/>
  <c r="O1340" i="2"/>
  <c r="N1340" i="2"/>
  <c r="M1340" i="2"/>
  <c r="L1340" i="2"/>
  <c r="K1340" i="2"/>
  <c r="AO1340" i="2" s="1"/>
  <c r="J1340" i="2"/>
  <c r="I1340" i="2"/>
  <c r="Y1339" i="2"/>
  <c r="X1339" i="2"/>
  <c r="W1339" i="2"/>
  <c r="V1339" i="2"/>
  <c r="U1339" i="2"/>
  <c r="T1339" i="2"/>
  <c r="S1339" i="2"/>
  <c r="R1339" i="2"/>
  <c r="Q1339" i="2"/>
  <c r="P1339" i="2"/>
  <c r="AP1339" i="2" s="1"/>
  <c r="O1339" i="2"/>
  <c r="N1339" i="2"/>
  <c r="M1339" i="2"/>
  <c r="L1339" i="2"/>
  <c r="K1339" i="2"/>
  <c r="J1339" i="2"/>
  <c r="I1339" i="2"/>
  <c r="Y1338" i="2"/>
  <c r="X1338" i="2"/>
  <c r="W1338" i="2"/>
  <c r="V1338" i="2"/>
  <c r="U1338" i="2"/>
  <c r="AQ1338" i="2" s="1"/>
  <c r="T1338" i="2"/>
  <c r="S1338" i="2"/>
  <c r="R1338" i="2"/>
  <c r="Q1338" i="2"/>
  <c r="P1338" i="2"/>
  <c r="O1338" i="2"/>
  <c r="N1338" i="2"/>
  <c r="M1338" i="2"/>
  <c r="L1338" i="2"/>
  <c r="K1338" i="2"/>
  <c r="J1338" i="2"/>
  <c r="I1338" i="2"/>
  <c r="Y1337" i="2"/>
  <c r="X1337" i="2"/>
  <c r="W1337" i="2"/>
  <c r="V1337" i="2"/>
  <c r="U1337" i="2"/>
  <c r="T1337" i="2"/>
  <c r="S1337" i="2"/>
  <c r="R1337" i="2"/>
  <c r="Q1337" i="2"/>
  <c r="P1337" i="2"/>
  <c r="O1337" i="2"/>
  <c r="N1337" i="2"/>
  <c r="M1337" i="2"/>
  <c r="L1337" i="2"/>
  <c r="K1337" i="2"/>
  <c r="J1337" i="2"/>
  <c r="I1337" i="2"/>
  <c r="Y1336" i="2"/>
  <c r="X1336" i="2"/>
  <c r="W1336" i="2"/>
  <c r="V1336" i="2"/>
  <c r="U1336" i="2"/>
  <c r="T1336" i="2"/>
  <c r="S1336" i="2"/>
  <c r="R1336" i="2"/>
  <c r="Q1336" i="2"/>
  <c r="P1336" i="2"/>
  <c r="O1336" i="2"/>
  <c r="N1336" i="2"/>
  <c r="M1336" i="2"/>
  <c r="L1336" i="2"/>
  <c r="K1336" i="2"/>
  <c r="AO1336" i="2" s="1"/>
  <c r="J1336" i="2"/>
  <c r="I1336" i="2"/>
  <c r="Y1335" i="2"/>
  <c r="X1335" i="2"/>
  <c r="W1335" i="2"/>
  <c r="V1335" i="2"/>
  <c r="U1335" i="2"/>
  <c r="T1335" i="2"/>
  <c r="S1335" i="2"/>
  <c r="R1335" i="2"/>
  <c r="Q1335" i="2"/>
  <c r="P1335" i="2"/>
  <c r="AP1335" i="2" s="1"/>
  <c r="O1335" i="2"/>
  <c r="N1335" i="2"/>
  <c r="M1335" i="2"/>
  <c r="L1335" i="2"/>
  <c r="K1335" i="2"/>
  <c r="J1335" i="2"/>
  <c r="I1335" i="2"/>
  <c r="Y1334" i="2"/>
  <c r="X1334" i="2"/>
  <c r="W1334" i="2"/>
  <c r="V1334" i="2"/>
  <c r="U1334" i="2"/>
  <c r="AQ1334" i="2" s="1"/>
  <c r="T1334" i="2"/>
  <c r="S1334" i="2"/>
  <c r="R1334" i="2"/>
  <c r="Q1334" i="2"/>
  <c r="P1334" i="2"/>
  <c r="O1334" i="2"/>
  <c r="N1334" i="2"/>
  <c r="M1334" i="2"/>
  <c r="L1334" i="2"/>
  <c r="K1334" i="2"/>
  <c r="J1334" i="2"/>
  <c r="I1334" i="2"/>
  <c r="Y1333" i="2"/>
  <c r="X1333" i="2"/>
  <c r="W1333" i="2"/>
  <c r="V1333" i="2"/>
  <c r="U1333" i="2"/>
  <c r="T1333" i="2"/>
  <c r="S1333" i="2"/>
  <c r="R1333" i="2"/>
  <c r="Q1333" i="2"/>
  <c r="P1333" i="2"/>
  <c r="O1333" i="2"/>
  <c r="N1333" i="2"/>
  <c r="M1333" i="2"/>
  <c r="L1333" i="2"/>
  <c r="K1333" i="2"/>
  <c r="J1333" i="2"/>
  <c r="I1333" i="2"/>
  <c r="Y1332" i="2"/>
  <c r="X1332" i="2"/>
  <c r="W1332" i="2"/>
  <c r="V1332" i="2"/>
  <c r="U1332" i="2"/>
  <c r="T1332" i="2"/>
  <c r="S1332" i="2"/>
  <c r="R1332" i="2"/>
  <c r="Q1332" i="2"/>
  <c r="P1332" i="2"/>
  <c r="O1332" i="2"/>
  <c r="N1332" i="2"/>
  <c r="M1332" i="2"/>
  <c r="L1332" i="2"/>
  <c r="K1332" i="2"/>
  <c r="AO1332" i="2" s="1"/>
  <c r="J1332" i="2"/>
  <c r="I1332" i="2"/>
  <c r="Y1331" i="2"/>
  <c r="X1331" i="2"/>
  <c r="W1331" i="2"/>
  <c r="V1331" i="2"/>
  <c r="U1331" i="2"/>
  <c r="T1331" i="2"/>
  <c r="S1331" i="2"/>
  <c r="R1331" i="2"/>
  <c r="Q1331" i="2"/>
  <c r="P1331" i="2"/>
  <c r="AP1331" i="2" s="1"/>
  <c r="O1331" i="2"/>
  <c r="N1331" i="2"/>
  <c r="M1331" i="2"/>
  <c r="L1331" i="2"/>
  <c r="K1331" i="2"/>
  <c r="J1331" i="2"/>
  <c r="I1331" i="2"/>
  <c r="Y1330" i="2"/>
  <c r="X1330" i="2"/>
  <c r="W1330" i="2"/>
  <c r="V1330" i="2"/>
  <c r="U1330" i="2"/>
  <c r="AQ1330" i="2" s="1"/>
  <c r="T1330" i="2"/>
  <c r="S1330" i="2"/>
  <c r="R1330" i="2"/>
  <c r="Q1330" i="2"/>
  <c r="P1330" i="2"/>
  <c r="O1330" i="2"/>
  <c r="N1330" i="2"/>
  <c r="M1330" i="2"/>
  <c r="L1330" i="2"/>
  <c r="K1330" i="2"/>
  <c r="J1330" i="2"/>
  <c r="I1330" i="2"/>
  <c r="Y1329" i="2"/>
  <c r="X1329" i="2"/>
  <c r="W1329" i="2"/>
  <c r="V1329" i="2"/>
  <c r="U1329" i="2"/>
  <c r="T1329" i="2"/>
  <c r="S1329" i="2"/>
  <c r="R1329" i="2"/>
  <c r="Q1329" i="2"/>
  <c r="P1329" i="2"/>
  <c r="O1329" i="2"/>
  <c r="N1329" i="2"/>
  <c r="M1329" i="2"/>
  <c r="L1329" i="2"/>
  <c r="K1329" i="2"/>
  <c r="J1329" i="2"/>
  <c r="I1329" i="2"/>
  <c r="Y1328" i="2"/>
  <c r="X1328" i="2"/>
  <c r="W1328" i="2"/>
  <c r="V1328" i="2"/>
  <c r="U1328" i="2"/>
  <c r="T1328" i="2"/>
  <c r="S1328" i="2"/>
  <c r="R1328" i="2"/>
  <c r="Q1328" i="2"/>
  <c r="P1328" i="2"/>
  <c r="O1328" i="2"/>
  <c r="N1328" i="2"/>
  <c r="M1328" i="2"/>
  <c r="L1328" i="2"/>
  <c r="K1328" i="2"/>
  <c r="AO1328" i="2" s="1"/>
  <c r="J1328" i="2"/>
  <c r="I1328" i="2"/>
  <c r="Y1327" i="2"/>
  <c r="X1327" i="2"/>
  <c r="W1327" i="2"/>
  <c r="V1327" i="2"/>
  <c r="U1327" i="2"/>
  <c r="T1327" i="2"/>
  <c r="S1327" i="2"/>
  <c r="R1327" i="2"/>
  <c r="Q1327" i="2"/>
  <c r="P1327" i="2"/>
  <c r="AP1327" i="2" s="1"/>
  <c r="O1327" i="2"/>
  <c r="N1327" i="2"/>
  <c r="M1327" i="2"/>
  <c r="L1327" i="2"/>
  <c r="K1327" i="2"/>
  <c r="J1327" i="2"/>
  <c r="I1327" i="2"/>
  <c r="Y1326" i="2"/>
  <c r="X1326" i="2"/>
  <c r="W1326" i="2"/>
  <c r="V1326" i="2"/>
  <c r="U1326" i="2"/>
  <c r="AQ1326" i="2" s="1"/>
  <c r="T1326" i="2"/>
  <c r="S1326" i="2"/>
  <c r="R1326" i="2"/>
  <c r="Q1326" i="2"/>
  <c r="P1326" i="2"/>
  <c r="O1326" i="2"/>
  <c r="N1326" i="2"/>
  <c r="M1326" i="2"/>
  <c r="L1326" i="2"/>
  <c r="K1326" i="2"/>
  <c r="J1326" i="2"/>
  <c r="I1326" i="2"/>
  <c r="Y1325" i="2"/>
  <c r="X1325" i="2"/>
  <c r="W1325" i="2"/>
  <c r="V1325" i="2"/>
  <c r="U1325" i="2"/>
  <c r="T1325" i="2"/>
  <c r="S1325" i="2"/>
  <c r="R1325" i="2"/>
  <c r="Q1325" i="2"/>
  <c r="P1325" i="2"/>
  <c r="O1325" i="2"/>
  <c r="N1325" i="2"/>
  <c r="M1325" i="2"/>
  <c r="L1325" i="2"/>
  <c r="K1325" i="2"/>
  <c r="J1325" i="2"/>
  <c r="I1325" i="2"/>
  <c r="Y1324" i="2"/>
  <c r="X1324" i="2"/>
  <c r="W1324" i="2"/>
  <c r="V1324" i="2"/>
  <c r="U1324" i="2"/>
  <c r="T1324" i="2"/>
  <c r="S1324" i="2"/>
  <c r="R1324" i="2"/>
  <c r="Q1324" i="2"/>
  <c r="P1324" i="2"/>
  <c r="O1324" i="2"/>
  <c r="N1324" i="2"/>
  <c r="M1324" i="2"/>
  <c r="L1324" i="2"/>
  <c r="K1324" i="2"/>
  <c r="AO1324" i="2" s="1"/>
  <c r="J1324" i="2"/>
  <c r="I1324" i="2"/>
  <c r="Y1323" i="2"/>
  <c r="X1323" i="2"/>
  <c r="W1323" i="2"/>
  <c r="V1323" i="2"/>
  <c r="U1323" i="2"/>
  <c r="T1323" i="2"/>
  <c r="S1323" i="2"/>
  <c r="R1323" i="2"/>
  <c r="Q1323" i="2"/>
  <c r="P1323" i="2"/>
  <c r="AP1323" i="2" s="1"/>
  <c r="O1323" i="2"/>
  <c r="N1323" i="2"/>
  <c r="M1323" i="2"/>
  <c r="L1323" i="2"/>
  <c r="K1323" i="2"/>
  <c r="J1323" i="2"/>
  <c r="I1323" i="2"/>
  <c r="Y1322" i="2"/>
  <c r="X1322" i="2"/>
  <c r="W1322" i="2"/>
  <c r="V1322" i="2"/>
  <c r="U1322" i="2"/>
  <c r="AQ1322" i="2" s="1"/>
  <c r="T1322" i="2"/>
  <c r="S1322" i="2"/>
  <c r="R1322" i="2"/>
  <c r="Q1322" i="2"/>
  <c r="P1322" i="2"/>
  <c r="O1322" i="2"/>
  <c r="N1322" i="2"/>
  <c r="M1322" i="2"/>
  <c r="L1322" i="2"/>
  <c r="K1322" i="2"/>
  <c r="J1322" i="2"/>
  <c r="I1322" i="2"/>
  <c r="Y1321" i="2"/>
  <c r="X1321" i="2"/>
  <c r="W1321" i="2"/>
  <c r="V1321" i="2"/>
  <c r="U1321" i="2"/>
  <c r="T1321" i="2"/>
  <c r="S1321" i="2"/>
  <c r="R1321" i="2"/>
  <c r="Q1321" i="2"/>
  <c r="P1321" i="2"/>
  <c r="O1321" i="2"/>
  <c r="N1321" i="2"/>
  <c r="M1321" i="2"/>
  <c r="L1321" i="2"/>
  <c r="K1321" i="2"/>
  <c r="J1321" i="2"/>
  <c r="I1321" i="2"/>
  <c r="Y1320" i="2"/>
  <c r="X1320" i="2"/>
  <c r="W1320" i="2"/>
  <c r="V1320" i="2"/>
  <c r="U1320" i="2"/>
  <c r="T1320" i="2"/>
  <c r="S1320" i="2"/>
  <c r="R1320" i="2"/>
  <c r="Q1320" i="2"/>
  <c r="P1320" i="2"/>
  <c r="O1320" i="2"/>
  <c r="N1320" i="2"/>
  <c r="M1320" i="2"/>
  <c r="L1320" i="2"/>
  <c r="K1320" i="2"/>
  <c r="AO1320" i="2" s="1"/>
  <c r="J1320" i="2"/>
  <c r="I1320" i="2"/>
  <c r="Y1319" i="2"/>
  <c r="X1319" i="2"/>
  <c r="W1319" i="2"/>
  <c r="V1319" i="2"/>
  <c r="U1319" i="2"/>
  <c r="T1319" i="2"/>
  <c r="S1319" i="2"/>
  <c r="R1319" i="2"/>
  <c r="Q1319" i="2"/>
  <c r="P1319" i="2"/>
  <c r="AP1319" i="2" s="1"/>
  <c r="O1319" i="2"/>
  <c r="N1319" i="2"/>
  <c r="M1319" i="2"/>
  <c r="L1319" i="2"/>
  <c r="K1319" i="2"/>
  <c r="J1319" i="2"/>
  <c r="I1319" i="2"/>
  <c r="Y1318" i="2"/>
  <c r="X1318" i="2"/>
  <c r="W1318" i="2"/>
  <c r="V1318" i="2"/>
  <c r="U1318" i="2"/>
  <c r="AQ1318" i="2" s="1"/>
  <c r="T1318" i="2"/>
  <c r="S1318" i="2"/>
  <c r="R1318" i="2"/>
  <c r="Q1318" i="2"/>
  <c r="P1318" i="2"/>
  <c r="O1318" i="2"/>
  <c r="N1318" i="2"/>
  <c r="M1318" i="2"/>
  <c r="L1318" i="2"/>
  <c r="K1318" i="2"/>
  <c r="J1318" i="2"/>
  <c r="I1318" i="2"/>
  <c r="Y1317" i="2"/>
  <c r="X1317" i="2"/>
  <c r="W1317" i="2"/>
  <c r="V1317" i="2"/>
  <c r="U1317" i="2"/>
  <c r="T1317" i="2"/>
  <c r="S1317" i="2"/>
  <c r="R1317" i="2"/>
  <c r="Q1317" i="2"/>
  <c r="P1317" i="2"/>
  <c r="O1317" i="2"/>
  <c r="N1317" i="2"/>
  <c r="M1317" i="2"/>
  <c r="L1317" i="2"/>
  <c r="K1317" i="2"/>
  <c r="J1317" i="2"/>
  <c r="I1317" i="2"/>
  <c r="Y1316" i="2"/>
  <c r="X1316" i="2"/>
  <c r="W1316" i="2"/>
  <c r="V1316" i="2"/>
  <c r="U1316" i="2"/>
  <c r="T1316" i="2"/>
  <c r="S1316" i="2"/>
  <c r="R1316" i="2"/>
  <c r="Q1316" i="2"/>
  <c r="P1316" i="2"/>
  <c r="O1316" i="2"/>
  <c r="N1316" i="2"/>
  <c r="M1316" i="2"/>
  <c r="L1316" i="2"/>
  <c r="K1316" i="2"/>
  <c r="AO1316" i="2" s="1"/>
  <c r="J1316" i="2"/>
  <c r="I1316" i="2"/>
  <c r="Y1315" i="2"/>
  <c r="X1315" i="2"/>
  <c r="W1315" i="2"/>
  <c r="V1315" i="2"/>
  <c r="U1315" i="2"/>
  <c r="T1315" i="2"/>
  <c r="S1315" i="2"/>
  <c r="R1315" i="2"/>
  <c r="Q1315" i="2"/>
  <c r="P1315" i="2"/>
  <c r="AP1315" i="2" s="1"/>
  <c r="O1315" i="2"/>
  <c r="N1315" i="2"/>
  <c r="M1315" i="2"/>
  <c r="L1315" i="2"/>
  <c r="K1315" i="2"/>
  <c r="J1315" i="2"/>
  <c r="I1315" i="2"/>
  <c r="Y1314" i="2"/>
  <c r="X1314" i="2"/>
  <c r="W1314" i="2"/>
  <c r="V1314" i="2"/>
  <c r="U1314" i="2"/>
  <c r="AQ1314" i="2" s="1"/>
  <c r="T1314" i="2"/>
  <c r="S1314" i="2"/>
  <c r="R1314" i="2"/>
  <c r="Q1314" i="2"/>
  <c r="P1314" i="2"/>
  <c r="O1314" i="2"/>
  <c r="N1314" i="2"/>
  <c r="M1314" i="2"/>
  <c r="L1314" i="2"/>
  <c r="K1314" i="2"/>
  <c r="J1314" i="2"/>
  <c r="I1314" i="2"/>
  <c r="Y1313" i="2"/>
  <c r="X1313" i="2"/>
  <c r="W1313" i="2"/>
  <c r="V1313" i="2"/>
  <c r="U1313" i="2"/>
  <c r="T1313" i="2"/>
  <c r="S1313" i="2"/>
  <c r="R1313" i="2"/>
  <c r="Q1313" i="2"/>
  <c r="P1313" i="2"/>
  <c r="O1313" i="2"/>
  <c r="N1313" i="2"/>
  <c r="M1313" i="2"/>
  <c r="L1313" i="2"/>
  <c r="K1313" i="2"/>
  <c r="J1313" i="2"/>
  <c r="I1313" i="2"/>
  <c r="Y1312" i="2"/>
  <c r="X1312" i="2"/>
  <c r="W1312" i="2"/>
  <c r="V1312" i="2"/>
  <c r="U1312" i="2"/>
  <c r="T1312" i="2"/>
  <c r="S1312" i="2"/>
  <c r="R1312" i="2"/>
  <c r="Q1312" i="2"/>
  <c r="P1312" i="2"/>
  <c r="O1312" i="2"/>
  <c r="N1312" i="2"/>
  <c r="M1312" i="2"/>
  <c r="L1312" i="2"/>
  <c r="K1312" i="2"/>
  <c r="AO1312" i="2" s="1"/>
  <c r="J1312" i="2"/>
  <c r="I1312" i="2"/>
  <c r="Y1311" i="2"/>
  <c r="X1311" i="2"/>
  <c r="W1311" i="2"/>
  <c r="V1311" i="2"/>
  <c r="U1311" i="2"/>
  <c r="T1311" i="2"/>
  <c r="S1311" i="2"/>
  <c r="R1311" i="2"/>
  <c r="Q1311" i="2"/>
  <c r="P1311" i="2"/>
  <c r="AP1311" i="2" s="1"/>
  <c r="O1311" i="2"/>
  <c r="N1311" i="2"/>
  <c r="M1311" i="2"/>
  <c r="L1311" i="2"/>
  <c r="K1311" i="2"/>
  <c r="J1311" i="2"/>
  <c r="I1311" i="2"/>
  <c r="Y1310" i="2"/>
  <c r="X1310" i="2"/>
  <c r="W1310" i="2"/>
  <c r="V1310" i="2"/>
  <c r="U1310" i="2"/>
  <c r="AQ1310" i="2" s="1"/>
  <c r="T1310" i="2"/>
  <c r="S1310" i="2"/>
  <c r="R1310" i="2"/>
  <c r="Q1310" i="2"/>
  <c r="P1310" i="2"/>
  <c r="O1310" i="2"/>
  <c r="N1310" i="2"/>
  <c r="M1310" i="2"/>
  <c r="L1310" i="2"/>
  <c r="K1310" i="2"/>
  <c r="J1310" i="2"/>
  <c r="I1310" i="2"/>
  <c r="Y1309" i="2"/>
  <c r="X1309" i="2"/>
  <c r="W1309" i="2"/>
  <c r="V1309" i="2"/>
  <c r="U1309" i="2"/>
  <c r="T1309" i="2"/>
  <c r="S1309" i="2"/>
  <c r="R1309" i="2"/>
  <c r="Q1309" i="2"/>
  <c r="P1309" i="2"/>
  <c r="O1309" i="2"/>
  <c r="N1309" i="2"/>
  <c r="M1309" i="2"/>
  <c r="L1309" i="2"/>
  <c r="K1309" i="2"/>
  <c r="J1309" i="2"/>
  <c r="I1309" i="2"/>
  <c r="Y1308" i="2"/>
  <c r="X1308" i="2"/>
  <c r="W1308" i="2"/>
  <c r="V1308" i="2"/>
  <c r="U1308" i="2"/>
  <c r="T1308" i="2"/>
  <c r="S1308" i="2"/>
  <c r="R1308" i="2"/>
  <c r="Q1308" i="2"/>
  <c r="P1308" i="2"/>
  <c r="O1308" i="2"/>
  <c r="N1308" i="2"/>
  <c r="M1308" i="2"/>
  <c r="L1308" i="2"/>
  <c r="K1308" i="2"/>
  <c r="AO1308" i="2" s="1"/>
  <c r="J1308" i="2"/>
  <c r="I1308" i="2"/>
  <c r="Y1307" i="2"/>
  <c r="X1307" i="2"/>
  <c r="W1307" i="2"/>
  <c r="V1307" i="2"/>
  <c r="U1307" i="2"/>
  <c r="T1307" i="2"/>
  <c r="S1307" i="2"/>
  <c r="R1307" i="2"/>
  <c r="Q1307" i="2"/>
  <c r="P1307" i="2"/>
  <c r="AP1307" i="2" s="1"/>
  <c r="O1307" i="2"/>
  <c r="N1307" i="2"/>
  <c r="M1307" i="2"/>
  <c r="L1307" i="2"/>
  <c r="K1307" i="2"/>
  <c r="J1307" i="2"/>
  <c r="I1307" i="2"/>
  <c r="Y1306" i="2"/>
  <c r="X1306" i="2"/>
  <c r="W1306" i="2"/>
  <c r="V1306" i="2"/>
  <c r="U1306" i="2"/>
  <c r="AQ1306" i="2" s="1"/>
  <c r="T1306" i="2"/>
  <c r="S1306" i="2"/>
  <c r="R1306" i="2"/>
  <c r="Q1306" i="2"/>
  <c r="P1306" i="2"/>
  <c r="O1306" i="2"/>
  <c r="N1306" i="2"/>
  <c r="M1306" i="2"/>
  <c r="L1306" i="2"/>
  <c r="K1306" i="2"/>
  <c r="J1306" i="2"/>
  <c r="I1306" i="2"/>
  <c r="Y1305" i="2"/>
  <c r="X1305" i="2"/>
  <c r="W1305" i="2"/>
  <c r="V1305" i="2"/>
  <c r="U1305" i="2"/>
  <c r="T1305" i="2"/>
  <c r="S1305" i="2"/>
  <c r="R1305" i="2"/>
  <c r="Q1305" i="2"/>
  <c r="P1305" i="2"/>
  <c r="O1305" i="2"/>
  <c r="N1305" i="2"/>
  <c r="M1305" i="2"/>
  <c r="L1305" i="2"/>
  <c r="K1305" i="2"/>
  <c r="J1305" i="2"/>
  <c r="I1305" i="2"/>
  <c r="Y1304" i="2"/>
  <c r="X1304" i="2"/>
  <c r="W1304" i="2"/>
  <c r="V1304" i="2"/>
  <c r="U1304" i="2"/>
  <c r="T1304" i="2"/>
  <c r="S1304" i="2"/>
  <c r="R1304" i="2"/>
  <c r="Q1304" i="2"/>
  <c r="P1304" i="2"/>
  <c r="O1304" i="2"/>
  <c r="N1304" i="2"/>
  <c r="M1304" i="2"/>
  <c r="L1304" i="2"/>
  <c r="K1304" i="2"/>
  <c r="AO1304" i="2" s="1"/>
  <c r="J1304" i="2"/>
  <c r="I1304" i="2"/>
  <c r="Y1303" i="2"/>
  <c r="X1303" i="2"/>
  <c r="W1303" i="2"/>
  <c r="V1303" i="2"/>
  <c r="U1303" i="2"/>
  <c r="T1303" i="2"/>
  <c r="S1303" i="2"/>
  <c r="R1303" i="2"/>
  <c r="Q1303" i="2"/>
  <c r="P1303" i="2"/>
  <c r="AP1303" i="2" s="1"/>
  <c r="O1303" i="2"/>
  <c r="N1303" i="2"/>
  <c r="M1303" i="2"/>
  <c r="L1303" i="2"/>
  <c r="K1303" i="2"/>
  <c r="J1303" i="2"/>
  <c r="I1303" i="2"/>
  <c r="Y1302" i="2"/>
  <c r="X1302" i="2"/>
  <c r="W1302" i="2"/>
  <c r="V1302" i="2"/>
  <c r="U1302" i="2"/>
  <c r="AQ1302" i="2" s="1"/>
  <c r="T1302" i="2"/>
  <c r="S1302" i="2"/>
  <c r="R1302" i="2"/>
  <c r="Q1302" i="2"/>
  <c r="P1302" i="2"/>
  <c r="O1302" i="2"/>
  <c r="N1302" i="2"/>
  <c r="M1302" i="2"/>
  <c r="L1302" i="2"/>
  <c r="K1302" i="2"/>
  <c r="J1302" i="2"/>
  <c r="I1302" i="2"/>
  <c r="Y1301" i="2"/>
  <c r="X1301" i="2"/>
  <c r="W1301" i="2"/>
  <c r="V1301" i="2"/>
  <c r="U1301" i="2"/>
  <c r="T1301" i="2"/>
  <c r="S1301" i="2"/>
  <c r="R1301" i="2"/>
  <c r="Q1301" i="2"/>
  <c r="P1301" i="2"/>
  <c r="O1301" i="2"/>
  <c r="N1301" i="2"/>
  <c r="M1301" i="2"/>
  <c r="L1301" i="2"/>
  <c r="K1301" i="2"/>
  <c r="J1301" i="2"/>
  <c r="I1301" i="2"/>
  <c r="Y1300" i="2"/>
  <c r="X1300" i="2"/>
  <c r="W1300" i="2"/>
  <c r="V1300" i="2"/>
  <c r="U1300" i="2"/>
  <c r="T1300" i="2"/>
  <c r="S1300" i="2"/>
  <c r="R1300" i="2"/>
  <c r="Q1300" i="2"/>
  <c r="P1300" i="2"/>
  <c r="O1300" i="2"/>
  <c r="N1300" i="2"/>
  <c r="M1300" i="2"/>
  <c r="L1300" i="2"/>
  <c r="K1300" i="2"/>
  <c r="AO1300" i="2" s="1"/>
  <c r="J1300" i="2"/>
  <c r="I1300" i="2"/>
  <c r="Y1299" i="2"/>
  <c r="X1299" i="2"/>
  <c r="W1299" i="2"/>
  <c r="V1299" i="2"/>
  <c r="U1299" i="2"/>
  <c r="T1299" i="2"/>
  <c r="S1299" i="2"/>
  <c r="R1299" i="2"/>
  <c r="Q1299" i="2"/>
  <c r="P1299" i="2"/>
  <c r="AP1299" i="2" s="1"/>
  <c r="O1299" i="2"/>
  <c r="N1299" i="2"/>
  <c r="M1299" i="2"/>
  <c r="L1299" i="2"/>
  <c r="K1299" i="2"/>
  <c r="J1299" i="2"/>
  <c r="I1299" i="2"/>
  <c r="Y1298" i="2"/>
  <c r="X1298" i="2"/>
  <c r="W1298" i="2"/>
  <c r="V1298" i="2"/>
  <c r="U1298" i="2"/>
  <c r="AQ1298" i="2" s="1"/>
  <c r="T1298" i="2"/>
  <c r="S1298" i="2"/>
  <c r="R1298" i="2"/>
  <c r="Q1298" i="2"/>
  <c r="P1298" i="2"/>
  <c r="O1298" i="2"/>
  <c r="N1298" i="2"/>
  <c r="M1298" i="2"/>
  <c r="L1298" i="2"/>
  <c r="K1298" i="2"/>
  <c r="J1298" i="2"/>
  <c r="I1298" i="2"/>
  <c r="Y1297" i="2"/>
  <c r="X1297" i="2"/>
  <c r="W1297" i="2"/>
  <c r="V1297" i="2"/>
  <c r="U1297" i="2"/>
  <c r="T1297" i="2"/>
  <c r="S1297" i="2"/>
  <c r="R1297" i="2"/>
  <c r="Q1297" i="2"/>
  <c r="P1297" i="2"/>
  <c r="O1297" i="2"/>
  <c r="N1297" i="2"/>
  <c r="M1297" i="2"/>
  <c r="L1297" i="2"/>
  <c r="K1297" i="2"/>
  <c r="J1297" i="2"/>
  <c r="I1297" i="2"/>
  <c r="Y1296" i="2"/>
  <c r="X1296" i="2"/>
  <c r="W1296" i="2"/>
  <c r="V1296" i="2"/>
  <c r="U1296" i="2"/>
  <c r="T1296" i="2"/>
  <c r="S1296" i="2"/>
  <c r="R1296" i="2"/>
  <c r="Q1296" i="2"/>
  <c r="P1296" i="2"/>
  <c r="O1296" i="2"/>
  <c r="N1296" i="2"/>
  <c r="M1296" i="2"/>
  <c r="L1296" i="2"/>
  <c r="K1296" i="2"/>
  <c r="AO1296" i="2" s="1"/>
  <c r="J1296" i="2"/>
  <c r="I1296" i="2"/>
  <c r="Y1295" i="2"/>
  <c r="X1295" i="2"/>
  <c r="W1295" i="2"/>
  <c r="V1295" i="2"/>
  <c r="U1295" i="2"/>
  <c r="T1295" i="2"/>
  <c r="S1295" i="2"/>
  <c r="R1295" i="2"/>
  <c r="Q1295" i="2"/>
  <c r="P1295" i="2"/>
  <c r="AP1295" i="2" s="1"/>
  <c r="O1295" i="2"/>
  <c r="N1295" i="2"/>
  <c r="M1295" i="2"/>
  <c r="L1295" i="2"/>
  <c r="K1295" i="2"/>
  <c r="J1295" i="2"/>
  <c r="I1295" i="2"/>
  <c r="Y1294" i="2"/>
  <c r="X1294" i="2"/>
  <c r="W1294" i="2"/>
  <c r="V1294" i="2"/>
  <c r="U1294" i="2"/>
  <c r="AQ1294" i="2" s="1"/>
  <c r="T1294" i="2"/>
  <c r="S1294" i="2"/>
  <c r="R1294" i="2"/>
  <c r="Q1294" i="2"/>
  <c r="P1294" i="2"/>
  <c r="O1294" i="2"/>
  <c r="N1294" i="2"/>
  <c r="M1294" i="2"/>
  <c r="L1294" i="2"/>
  <c r="K1294" i="2"/>
  <c r="J1294" i="2"/>
  <c r="I1294" i="2"/>
  <c r="Y1293" i="2"/>
  <c r="X1293" i="2"/>
  <c r="W1293" i="2"/>
  <c r="V1293" i="2"/>
  <c r="U1293" i="2"/>
  <c r="T1293" i="2"/>
  <c r="S1293" i="2"/>
  <c r="R1293" i="2"/>
  <c r="Q1293" i="2"/>
  <c r="P1293" i="2"/>
  <c r="O1293" i="2"/>
  <c r="N1293" i="2"/>
  <c r="M1293" i="2"/>
  <c r="L1293" i="2"/>
  <c r="K1293" i="2"/>
  <c r="J1293" i="2"/>
  <c r="I1293" i="2"/>
  <c r="Y1292" i="2"/>
  <c r="X1292" i="2"/>
  <c r="W1292" i="2"/>
  <c r="V1292" i="2"/>
  <c r="U1292" i="2"/>
  <c r="T1292" i="2"/>
  <c r="S1292" i="2"/>
  <c r="R1292" i="2"/>
  <c r="Q1292" i="2"/>
  <c r="P1292" i="2"/>
  <c r="O1292" i="2"/>
  <c r="N1292" i="2"/>
  <c r="M1292" i="2"/>
  <c r="L1292" i="2"/>
  <c r="K1292" i="2"/>
  <c r="AO1292" i="2" s="1"/>
  <c r="J1292" i="2"/>
  <c r="I1292" i="2"/>
  <c r="Y1291" i="2"/>
  <c r="X1291" i="2"/>
  <c r="W1291" i="2"/>
  <c r="V1291" i="2"/>
  <c r="U1291" i="2"/>
  <c r="T1291" i="2"/>
  <c r="S1291" i="2"/>
  <c r="R1291" i="2"/>
  <c r="Q1291" i="2"/>
  <c r="P1291" i="2"/>
  <c r="AP1291" i="2" s="1"/>
  <c r="O1291" i="2"/>
  <c r="N1291" i="2"/>
  <c r="M1291" i="2"/>
  <c r="L1291" i="2"/>
  <c r="K1291" i="2"/>
  <c r="J1291" i="2"/>
  <c r="I1291" i="2"/>
  <c r="Y1290" i="2"/>
  <c r="X1290" i="2"/>
  <c r="W1290" i="2"/>
  <c r="V1290" i="2"/>
  <c r="U1290" i="2"/>
  <c r="AQ1290" i="2" s="1"/>
  <c r="T1290" i="2"/>
  <c r="S1290" i="2"/>
  <c r="R1290" i="2"/>
  <c r="Q1290" i="2"/>
  <c r="P1290" i="2"/>
  <c r="O1290" i="2"/>
  <c r="N1290" i="2"/>
  <c r="M1290" i="2"/>
  <c r="L1290" i="2"/>
  <c r="K1290" i="2"/>
  <c r="J1290" i="2"/>
  <c r="I1290" i="2"/>
  <c r="Y1289" i="2"/>
  <c r="X1289" i="2"/>
  <c r="W1289" i="2"/>
  <c r="V1289" i="2"/>
  <c r="U1289" i="2"/>
  <c r="T1289" i="2"/>
  <c r="S1289" i="2"/>
  <c r="R1289" i="2"/>
  <c r="Q1289" i="2"/>
  <c r="P1289" i="2"/>
  <c r="O1289" i="2"/>
  <c r="N1289" i="2"/>
  <c r="M1289" i="2"/>
  <c r="L1289" i="2"/>
  <c r="K1289" i="2"/>
  <c r="J1289" i="2"/>
  <c r="I1289" i="2"/>
  <c r="Y1288" i="2"/>
  <c r="X1288" i="2"/>
  <c r="W1288" i="2"/>
  <c r="V1288" i="2"/>
  <c r="U1288" i="2"/>
  <c r="T1288" i="2"/>
  <c r="S1288" i="2"/>
  <c r="R1288" i="2"/>
  <c r="Q1288" i="2"/>
  <c r="P1288" i="2"/>
  <c r="O1288" i="2"/>
  <c r="N1288" i="2"/>
  <c r="M1288" i="2"/>
  <c r="L1288" i="2"/>
  <c r="K1288" i="2"/>
  <c r="AO1288" i="2" s="1"/>
  <c r="J1288" i="2"/>
  <c r="I1288" i="2"/>
  <c r="Y1287" i="2"/>
  <c r="X1287" i="2"/>
  <c r="W1287" i="2"/>
  <c r="V1287" i="2"/>
  <c r="U1287" i="2"/>
  <c r="T1287" i="2"/>
  <c r="S1287" i="2"/>
  <c r="R1287" i="2"/>
  <c r="Q1287" i="2"/>
  <c r="P1287" i="2"/>
  <c r="AP1287" i="2" s="1"/>
  <c r="O1287" i="2"/>
  <c r="N1287" i="2"/>
  <c r="M1287" i="2"/>
  <c r="L1287" i="2"/>
  <c r="K1287" i="2"/>
  <c r="J1287" i="2"/>
  <c r="I1287" i="2"/>
  <c r="Y1286" i="2"/>
  <c r="X1286" i="2"/>
  <c r="W1286" i="2"/>
  <c r="V1286" i="2"/>
  <c r="U1286" i="2"/>
  <c r="AQ1286" i="2" s="1"/>
  <c r="T1286" i="2"/>
  <c r="S1286" i="2"/>
  <c r="R1286" i="2"/>
  <c r="Q1286" i="2"/>
  <c r="P1286" i="2"/>
  <c r="O1286" i="2"/>
  <c r="N1286" i="2"/>
  <c r="M1286" i="2"/>
  <c r="L1286" i="2"/>
  <c r="K1286" i="2"/>
  <c r="J1286" i="2"/>
  <c r="I1286" i="2"/>
  <c r="Y1285" i="2"/>
  <c r="X1285" i="2"/>
  <c r="W1285" i="2"/>
  <c r="V1285" i="2"/>
  <c r="U1285" i="2"/>
  <c r="T1285" i="2"/>
  <c r="S1285" i="2"/>
  <c r="R1285" i="2"/>
  <c r="Q1285" i="2"/>
  <c r="P1285" i="2"/>
  <c r="O1285" i="2"/>
  <c r="N1285" i="2"/>
  <c r="M1285" i="2"/>
  <c r="L1285" i="2"/>
  <c r="K1285" i="2"/>
  <c r="J1285" i="2"/>
  <c r="I1285" i="2"/>
  <c r="Y1284" i="2"/>
  <c r="X1284" i="2"/>
  <c r="W1284" i="2"/>
  <c r="V1284" i="2"/>
  <c r="U1284" i="2"/>
  <c r="T1284" i="2"/>
  <c r="S1284" i="2"/>
  <c r="R1284" i="2"/>
  <c r="Q1284" i="2"/>
  <c r="P1284" i="2"/>
  <c r="O1284" i="2"/>
  <c r="N1284" i="2"/>
  <c r="M1284" i="2"/>
  <c r="L1284" i="2"/>
  <c r="K1284" i="2"/>
  <c r="AO1284" i="2" s="1"/>
  <c r="J1284" i="2"/>
  <c r="I1284" i="2"/>
  <c r="Y1283" i="2"/>
  <c r="X1283" i="2"/>
  <c r="W1283" i="2"/>
  <c r="V1283" i="2"/>
  <c r="U1283" i="2"/>
  <c r="T1283" i="2"/>
  <c r="S1283" i="2"/>
  <c r="R1283" i="2"/>
  <c r="Q1283" i="2"/>
  <c r="P1283" i="2"/>
  <c r="AP1283" i="2" s="1"/>
  <c r="O1283" i="2"/>
  <c r="N1283" i="2"/>
  <c r="M1283" i="2"/>
  <c r="L1283" i="2"/>
  <c r="K1283" i="2"/>
  <c r="J1283" i="2"/>
  <c r="I1283" i="2"/>
  <c r="Y1282" i="2"/>
  <c r="X1282" i="2"/>
  <c r="W1282" i="2"/>
  <c r="V1282" i="2"/>
  <c r="U1282" i="2"/>
  <c r="AQ1282" i="2" s="1"/>
  <c r="T1282" i="2"/>
  <c r="S1282" i="2"/>
  <c r="R1282" i="2"/>
  <c r="Q1282" i="2"/>
  <c r="P1282" i="2"/>
  <c r="O1282" i="2"/>
  <c r="N1282" i="2"/>
  <c r="M1282" i="2"/>
  <c r="L1282" i="2"/>
  <c r="K1282" i="2"/>
  <c r="J1282" i="2"/>
  <c r="I1282" i="2"/>
  <c r="Y1281" i="2"/>
  <c r="X1281" i="2"/>
  <c r="W1281" i="2"/>
  <c r="V1281" i="2"/>
  <c r="U1281" i="2"/>
  <c r="T1281" i="2"/>
  <c r="S1281" i="2"/>
  <c r="R1281" i="2"/>
  <c r="Q1281" i="2"/>
  <c r="P1281" i="2"/>
  <c r="O1281" i="2"/>
  <c r="N1281" i="2"/>
  <c r="M1281" i="2"/>
  <c r="L1281" i="2"/>
  <c r="K1281" i="2"/>
  <c r="J1281" i="2"/>
  <c r="I1281" i="2"/>
  <c r="Y1280" i="2"/>
  <c r="X1280" i="2"/>
  <c r="W1280" i="2"/>
  <c r="V1280" i="2"/>
  <c r="U1280" i="2"/>
  <c r="T1280" i="2"/>
  <c r="S1280" i="2"/>
  <c r="R1280" i="2"/>
  <c r="Q1280" i="2"/>
  <c r="P1280" i="2"/>
  <c r="O1280" i="2"/>
  <c r="N1280" i="2"/>
  <c r="M1280" i="2"/>
  <c r="L1280" i="2"/>
  <c r="K1280" i="2"/>
  <c r="AO1280" i="2" s="1"/>
  <c r="J1280" i="2"/>
  <c r="I1280" i="2"/>
  <c r="Y1279" i="2"/>
  <c r="X1279" i="2"/>
  <c r="W1279" i="2"/>
  <c r="V1279" i="2"/>
  <c r="U1279" i="2"/>
  <c r="T1279" i="2"/>
  <c r="S1279" i="2"/>
  <c r="R1279" i="2"/>
  <c r="Q1279" i="2"/>
  <c r="P1279" i="2"/>
  <c r="AP1279" i="2" s="1"/>
  <c r="O1279" i="2"/>
  <c r="N1279" i="2"/>
  <c r="M1279" i="2"/>
  <c r="L1279" i="2"/>
  <c r="K1279" i="2"/>
  <c r="J1279" i="2"/>
  <c r="I1279" i="2"/>
  <c r="Y1278" i="2"/>
  <c r="X1278" i="2"/>
  <c r="W1278" i="2"/>
  <c r="V1278" i="2"/>
  <c r="U1278" i="2"/>
  <c r="AQ1278" i="2" s="1"/>
  <c r="T1278" i="2"/>
  <c r="S1278" i="2"/>
  <c r="R1278" i="2"/>
  <c r="Q1278" i="2"/>
  <c r="P1278" i="2"/>
  <c r="O1278" i="2"/>
  <c r="N1278" i="2"/>
  <c r="M1278" i="2"/>
  <c r="L1278" i="2"/>
  <c r="K1278" i="2"/>
  <c r="J1278" i="2"/>
  <c r="I1278" i="2"/>
  <c r="Y1277" i="2"/>
  <c r="X1277" i="2"/>
  <c r="W1277" i="2"/>
  <c r="V1277" i="2"/>
  <c r="U1277" i="2"/>
  <c r="T1277" i="2"/>
  <c r="S1277" i="2"/>
  <c r="R1277" i="2"/>
  <c r="Q1277" i="2"/>
  <c r="P1277" i="2"/>
  <c r="O1277" i="2"/>
  <c r="N1277" i="2"/>
  <c r="M1277" i="2"/>
  <c r="L1277" i="2"/>
  <c r="K1277" i="2"/>
  <c r="J1277" i="2"/>
  <c r="I1277" i="2"/>
  <c r="Y1276" i="2"/>
  <c r="X1276" i="2"/>
  <c r="W1276" i="2"/>
  <c r="V1276" i="2"/>
  <c r="U1276" i="2"/>
  <c r="T1276" i="2"/>
  <c r="S1276" i="2"/>
  <c r="R1276" i="2"/>
  <c r="Q1276" i="2"/>
  <c r="P1276" i="2"/>
  <c r="O1276" i="2"/>
  <c r="N1276" i="2"/>
  <c r="M1276" i="2"/>
  <c r="L1276" i="2"/>
  <c r="K1276" i="2"/>
  <c r="AO1276" i="2" s="1"/>
  <c r="J1276" i="2"/>
  <c r="I1276" i="2"/>
  <c r="Y1275" i="2"/>
  <c r="X1275" i="2"/>
  <c r="W1275" i="2"/>
  <c r="V1275" i="2"/>
  <c r="U1275" i="2"/>
  <c r="T1275" i="2"/>
  <c r="S1275" i="2"/>
  <c r="R1275" i="2"/>
  <c r="Q1275" i="2"/>
  <c r="P1275" i="2"/>
  <c r="AP1275" i="2" s="1"/>
  <c r="O1275" i="2"/>
  <c r="N1275" i="2"/>
  <c r="M1275" i="2"/>
  <c r="L1275" i="2"/>
  <c r="K1275" i="2"/>
  <c r="J1275" i="2"/>
  <c r="I1275" i="2"/>
  <c r="Y1274" i="2"/>
  <c r="X1274" i="2"/>
  <c r="W1274" i="2"/>
  <c r="V1274" i="2"/>
  <c r="U1274" i="2"/>
  <c r="AQ1274" i="2" s="1"/>
  <c r="T1274" i="2"/>
  <c r="S1274" i="2"/>
  <c r="R1274" i="2"/>
  <c r="Q1274" i="2"/>
  <c r="P1274" i="2"/>
  <c r="O1274" i="2"/>
  <c r="N1274" i="2"/>
  <c r="M1274" i="2"/>
  <c r="L1274" i="2"/>
  <c r="K1274" i="2"/>
  <c r="J1274" i="2"/>
  <c r="I1274" i="2"/>
  <c r="Y1273" i="2"/>
  <c r="X1273" i="2"/>
  <c r="W1273" i="2"/>
  <c r="V1273" i="2"/>
  <c r="U1273" i="2"/>
  <c r="T1273" i="2"/>
  <c r="S1273" i="2"/>
  <c r="R1273" i="2"/>
  <c r="Q1273" i="2"/>
  <c r="P1273" i="2"/>
  <c r="O1273" i="2"/>
  <c r="N1273" i="2"/>
  <c r="M1273" i="2"/>
  <c r="L1273" i="2"/>
  <c r="K1273" i="2"/>
  <c r="J1273" i="2"/>
  <c r="I1273" i="2"/>
  <c r="Y1272" i="2"/>
  <c r="X1272" i="2"/>
  <c r="W1272" i="2"/>
  <c r="V1272" i="2"/>
  <c r="U1272" i="2"/>
  <c r="T1272" i="2"/>
  <c r="S1272" i="2"/>
  <c r="R1272" i="2"/>
  <c r="Q1272" i="2"/>
  <c r="P1272" i="2"/>
  <c r="O1272" i="2"/>
  <c r="N1272" i="2"/>
  <c r="M1272" i="2"/>
  <c r="L1272" i="2"/>
  <c r="K1272" i="2"/>
  <c r="AO1272" i="2" s="1"/>
  <c r="J1272" i="2"/>
  <c r="I1272" i="2"/>
  <c r="Y1271" i="2"/>
  <c r="X1271" i="2"/>
  <c r="W1271" i="2"/>
  <c r="V1271" i="2"/>
  <c r="U1271" i="2"/>
  <c r="T1271" i="2"/>
  <c r="S1271" i="2"/>
  <c r="R1271" i="2"/>
  <c r="Q1271" i="2"/>
  <c r="P1271" i="2"/>
  <c r="AP1271" i="2" s="1"/>
  <c r="O1271" i="2"/>
  <c r="N1271" i="2"/>
  <c r="M1271" i="2"/>
  <c r="L1271" i="2"/>
  <c r="K1271" i="2"/>
  <c r="J1271" i="2"/>
  <c r="I1271" i="2"/>
  <c r="Y1270" i="2"/>
  <c r="X1270" i="2"/>
  <c r="W1270" i="2"/>
  <c r="V1270" i="2"/>
  <c r="U1270" i="2"/>
  <c r="AQ1270" i="2" s="1"/>
  <c r="T1270" i="2"/>
  <c r="S1270" i="2"/>
  <c r="R1270" i="2"/>
  <c r="Q1270" i="2"/>
  <c r="P1270" i="2"/>
  <c r="O1270" i="2"/>
  <c r="N1270" i="2"/>
  <c r="M1270" i="2"/>
  <c r="L1270" i="2"/>
  <c r="K1270" i="2"/>
  <c r="J1270" i="2"/>
  <c r="I1270" i="2"/>
  <c r="Y1269" i="2"/>
  <c r="X1269" i="2"/>
  <c r="W1269" i="2"/>
  <c r="V1269" i="2"/>
  <c r="U1269" i="2"/>
  <c r="T1269" i="2"/>
  <c r="S1269" i="2"/>
  <c r="R1269" i="2"/>
  <c r="Q1269" i="2"/>
  <c r="P1269" i="2"/>
  <c r="O1269" i="2"/>
  <c r="N1269" i="2"/>
  <c r="M1269" i="2"/>
  <c r="L1269" i="2"/>
  <c r="K1269" i="2"/>
  <c r="J1269" i="2"/>
  <c r="I1269" i="2"/>
  <c r="Y1268" i="2"/>
  <c r="X1268" i="2"/>
  <c r="W1268" i="2"/>
  <c r="V1268" i="2"/>
  <c r="U1268" i="2"/>
  <c r="T1268" i="2"/>
  <c r="S1268" i="2"/>
  <c r="R1268" i="2"/>
  <c r="Q1268" i="2"/>
  <c r="P1268" i="2"/>
  <c r="O1268" i="2"/>
  <c r="N1268" i="2"/>
  <c r="M1268" i="2"/>
  <c r="L1268" i="2"/>
  <c r="K1268" i="2"/>
  <c r="AO1268" i="2" s="1"/>
  <c r="J1268" i="2"/>
  <c r="I1268" i="2"/>
  <c r="Y1267" i="2"/>
  <c r="X1267" i="2"/>
  <c r="W1267" i="2"/>
  <c r="V1267" i="2"/>
  <c r="U1267" i="2"/>
  <c r="T1267" i="2"/>
  <c r="S1267" i="2"/>
  <c r="R1267" i="2"/>
  <c r="Q1267" i="2"/>
  <c r="P1267" i="2"/>
  <c r="O1267" i="2"/>
  <c r="N1267" i="2"/>
  <c r="M1267" i="2"/>
  <c r="L1267" i="2"/>
  <c r="K1267" i="2"/>
  <c r="J1267" i="2"/>
  <c r="I1267" i="2"/>
  <c r="Y1266" i="2"/>
  <c r="X1266" i="2"/>
  <c r="W1266" i="2"/>
  <c r="V1266" i="2"/>
  <c r="U1266" i="2"/>
  <c r="AQ1266" i="2" s="1"/>
  <c r="T1266" i="2"/>
  <c r="S1266" i="2"/>
  <c r="R1266" i="2"/>
  <c r="Q1266" i="2"/>
  <c r="P1266" i="2"/>
  <c r="O1266" i="2"/>
  <c r="N1266" i="2"/>
  <c r="M1266" i="2"/>
  <c r="L1266" i="2"/>
  <c r="K1266" i="2"/>
  <c r="J1266" i="2"/>
  <c r="I1266" i="2"/>
  <c r="Y1265" i="2"/>
  <c r="X1265" i="2"/>
  <c r="W1265" i="2"/>
  <c r="V1265" i="2"/>
  <c r="U1265" i="2"/>
  <c r="T1265" i="2"/>
  <c r="S1265" i="2"/>
  <c r="R1265" i="2"/>
  <c r="Q1265" i="2"/>
  <c r="P1265" i="2"/>
  <c r="O1265" i="2"/>
  <c r="N1265" i="2"/>
  <c r="M1265" i="2"/>
  <c r="L1265" i="2"/>
  <c r="K1265" i="2"/>
  <c r="J1265" i="2"/>
  <c r="I1265" i="2"/>
  <c r="Y1264" i="2"/>
  <c r="X1264" i="2"/>
  <c r="W1264" i="2"/>
  <c r="V1264" i="2"/>
  <c r="U1264" i="2"/>
  <c r="T1264" i="2"/>
  <c r="S1264" i="2"/>
  <c r="R1264" i="2"/>
  <c r="Q1264" i="2"/>
  <c r="P1264" i="2"/>
  <c r="O1264" i="2"/>
  <c r="N1264" i="2"/>
  <c r="M1264" i="2"/>
  <c r="L1264" i="2"/>
  <c r="K1264" i="2"/>
  <c r="J1264" i="2"/>
  <c r="I1264" i="2"/>
  <c r="Y1263" i="2"/>
  <c r="X1263" i="2"/>
  <c r="W1263" i="2"/>
  <c r="V1263" i="2"/>
  <c r="U1263" i="2"/>
  <c r="T1263" i="2"/>
  <c r="S1263" i="2"/>
  <c r="R1263" i="2"/>
  <c r="Q1263" i="2"/>
  <c r="P1263" i="2"/>
  <c r="AP1263" i="2" s="1"/>
  <c r="O1263" i="2"/>
  <c r="N1263" i="2"/>
  <c r="M1263" i="2"/>
  <c r="L1263" i="2"/>
  <c r="K1263" i="2"/>
  <c r="J1263" i="2"/>
  <c r="I1263" i="2"/>
  <c r="Y1262" i="2"/>
  <c r="X1262" i="2"/>
  <c r="W1262" i="2"/>
  <c r="V1262" i="2"/>
  <c r="U1262" i="2"/>
  <c r="T1262" i="2"/>
  <c r="S1262" i="2"/>
  <c r="R1262" i="2"/>
  <c r="Q1262" i="2"/>
  <c r="P1262" i="2"/>
  <c r="O1262" i="2"/>
  <c r="N1262" i="2"/>
  <c r="M1262" i="2"/>
  <c r="L1262" i="2"/>
  <c r="K1262" i="2"/>
  <c r="J1262" i="2"/>
  <c r="I1262" i="2"/>
  <c r="Y1261" i="2"/>
  <c r="X1261" i="2"/>
  <c r="W1261" i="2"/>
  <c r="V1261" i="2"/>
  <c r="U1261" i="2"/>
  <c r="T1261" i="2"/>
  <c r="S1261" i="2"/>
  <c r="R1261" i="2"/>
  <c r="Q1261" i="2"/>
  <c r="P1261" i="2"/>
  <c r="O1261" i="2"/>
  <c r="N1261" i="2"/>
  <c r="M1261" i="2"/>
  <c r="L1261" i="2"/>
  <c r="K1261" i="2"/>
  <c r="J1261" i="2"/>
  <c r="I1261" i="2"/>
  <c r="Y1260" i="2"/>
  <c r="X1260" i="2"/>
  <c r="W1260" i="2"/>
  <c r="V1260" i="2"/>
  <c r="U1260" i="2"/>
  <c r="T1260" i="2"/>
  <c r="S1260" i="2"/>
  <c r="R1260" i="2"/>
  <c r="Q1260" i="2"/>
  <c r="P1260" i="2"/>
  <c r="O1260" i="2"/>
  <c r="N1260" i="2"/>
  <c r="M1260" i="2"/>
  <c r="L1260" i="2"/>
  <c r="K1260" i="2"/>
  <c r="J1260" i="2"/>
  <c r="I1260" i="2"/>
  <c r="Y1259" i="2"/>
  <c r="X1259" i="2"/>
  <c r="W1259" i="2"/>
  <c r="V1259" i="2"/>
  <c r="U1259" i="2"/>
  <c r="T1259" i="2"/>
  <c r="S1259" i="2"/>
  <c r="R1259" i="2"/>
  <c r="Q1259" i="2"/>
  <c r="P1259" i="2"/>
  <c r="AP1259" i="2" s="1"/>
  <c r="O1259" i="2"/>
  <c r="N1259" i="2"/>
  <c r="M1259" i="2"/>
  <c r="L1259" i="2"/>
  <c r="K1259" i="2"/>
  <c r="J1259" i="2"/>
  <c r="I1259" i="2"/>
  <c r="Y1258" i="2"/>
  <c r="X1258" i="2"/>
  <c r="W1258" i="2"/>
  <c r="V1258" i="2"/>
  <c r="U1258" i="2"/>
  <c r="T1258" i="2"/>
  <c r="S1258" i="2"/>
  <c r="R1258" i="2"/>
  <c r="Q1258" i="2"/>
  <c r="P1258" i="2"/>
  <c r="O1258" i="2"/>
  <c r="N1258" i="2"/>
  <c r="M1258" i="2"/>
  <c r="L1258" i="2"/>
  <c r="K1258" i="2"/>
  <c r="J1258" i="2"/>
  <c r="I1258" i="2"/>
  <c r="Y1257" i="2"/>
  <c r="X1257" i="2"/>
  <c r="W1257" i="2"/>
  <c r="V1257" i="2"/>
  <c r="U1257" i="2"/>
  <c r="T1257" i="2"/>
  <c r="S1257" i="2"/>
  <c r="R1257" i="2"/>
  <c r="Q1257" i="2"/>
  <c r="P1257" i="2"/>
  <c r="O1257" i="2"/>
  <c r="N1257" i="2"/>
  <c r="M1257" i="2"/>
  <c r="L1257" i="2"/>
  <c r="K1257" i="2"/>
  <c r="J1257" i="2"/>
  <c r="I1257" i="2"/>
  <c r="Y1256" i="2"/>
  <c r="X1256" i="2"/>
  <c r="W1256" i="2"/>
  <c r="V1256" i="2"/>
  <c r="U1256" i="2"/>
  <c r="T1256" i="2"/>
  <c r="S1256" i="2"/>
  <c r="R1256" i="2"/>
  <c r="Q1256" i="2"/>
  <c r="P1256" i="2"/>
  <c r="O1256" i="2"/>
  <c r="N1256" i="2"/>
  <c r="M1256" i="2"/>
  <c r="L1256" i="2"/>
  <c r="K1256" i="2"/>
  <c r="J1256" i="2"/>
  <c r="I1256" i="2"/>
  <c r="Y1255" i="2"/>
  <c r="X1255" i="2"/>
  <c r="W1255" i="2"/>
  <c r="V1255" i="2"/>
  <c r="U1255" i="2"/>
  <c r="T1255" i="2"/>
  <c r="S1255" i="2"/>
  <c r="R1255" i="2"/>
  <c r="Q1255" i="2"/>
  <c r="P1255" i="2"/>
  <c r="AP1255" i="2" s="1"/>
  <c r="O1255" i="2"/>
  <c r="N1255" i="2"/>
  <c r="M1255" i="2"/>
  <c r="L1255" i="2"/>
  <c r="K1255" i="2"/>
  <c r="J1255" i="2"/>
  <c r="I1255" i="2"/>
  <c r="Y1254" i="2"/>
  <c r="X1254" i="2"/>
  <c r="W1254" i="2"/>
  <c r="V1254" i="2"/>
  <c r="U1254" i="2"/>
  <c r="T1254" i="2"/>
  <c r="S1254" i="2"/>
  <c r="R1254" i="2"/>
  <c r="Q1254" i="2"/>
  <c r="P1254" i="2"/>
  <c r="O1254" i="2"/>
  <c r="N1254" i="2"/>
  <c r="M1254" i="2"/>
  <c r="L1254" i="2"/>
  <c r="K1254" i="2"/>
  <c r="J1254" i="2"/>
  <c r="I1254" i="2"/>
  <c r="Y1253" i="2"/>
  <c r="X1253" i="2"/>
  <c r="W1253" i="2"/>
  <c r="V1253" i="2"/>
  <c r="U1253" i="2"/>
  <c r="T1253" i="2"/>
  <c r="S1253" i="2"/>
  <c r="R1253" i="2"/>
  <c r="Q1253" i="2"/>
  <c r="P1253" i="2"/>
  <c r="O1253" i="2"/>
  <c r="N1253" i="2"/>
  <c r="M1253" i="2"/>
  <c r="L1253" i="2"/>
  <c r="K1253" i="2"/>
  <c r="J1253" i="2"/>
  <c r="I1253" i="2"/>
  <c r="Y1252" i="2"/>
  <c r="X1252" i="2"/>
  <c r="W1252" i="2"/>
  <c r="V1252" i="2"/>
  <c r="U1252" i="2"/>
  <c r="T1252" i="2"/>
  <c r="S1252" i="2"/>
  <c r="R1252" i="2"/>
  <c r="Q1252" i="2"/>
  <c r="P1252" i="2"/>
  <c r="O1252" i="2"/>
  <c r="N1252" i="2"/>
  <c r="M1252" i="2"/>
  <c r="L1252" i="2"/>
  <c r="K1252" i="2"/>
  <c r="J1252" i="2"/>
  <c r="I1252" i="2"/>
  <c r="Y1251" i="2"/>
  <c r="X1251" i="2"/>
  <c r="W1251" i="2"/>
  <c r="V1251" i="2"/>
  <c r="U1251" i="2"/>
  <c r="T1251" i="2"/>
  <c r="S1251" i="2"/>
  <c r="R1251" i="2"/>
  <c r="Q1251" i="2"/>
  <c r="P1251" i="2"/>
  <c r="AP1251" i="2" s="1"/>
  <c r="O1251" i="2"/>
  <c r="N1251" i="2"/>
  <c r="M1251" i="2"/>
  <c r="L1251" i="2"/>
  <c r="K1251" i="2"/>
  <c r="J1251" i="2"/>
  <c r="I1251" i="2"/>
  <c r="Y1250" i="2"/>
  <c r="X1250" i="2"/>
  <c r="W1250" i="2"/>
  <c r="V1250" i="2"/>
  <c r="U1250" i="2"/>
  <c r="T1250" i="2"/>
  <c r="S1250" i="2"/>
  <c r="R1250" i="2"/>
  <c r="Q1250" i="2"/>
  <c r="P1250" i="2"/>
  <c r="O1250" i="2"/>
  <c r="N1250" i="2"/>
  <c r="M1250" i="2"/>
  <c r="L1250" i="2"/>
  <c r="K1250" i="2"/>
  <c r="J1250" i="2"/>
  <c r="I1250" i="2"/>
  <c r="Y1249" i="2"/>
  <c r="X1249" i="2"/>
  <c r="W1249" i="2"/>
  <c r="V1249" i="2"/>
  <c r="U1249" i="2"/>
  <c r="T1249" i="2"/>
  <c r="S1249" i="2"/>
  <c r="R1249" i="2"/>
  <c r="Q1249" i="2"/>
  <c r="P1249" i="2"/>
  <c r="O1249" i="2"/>
  <c r="N1249" i="2"/>
  <c r="M1249" i="2"/>
  <c r="L1249" i="2"/>
  <c r="K1249" i="2"/>
  <c r="J1249" i="2"/>
  <c r="I1249" i="2"/>
  <c r="Y1248" i="2"/>
  <c r="X1248" i="2"/>
  <c r="W1248" i="2"/>
  <c r="V1248" i="2"/>
  <c r="U1248" i="2"/>
  <c r="T1248" i="2"/>
  <c r="S1248" i="2"/>
  <c r="R1248" i="2"/>
  <c r="Q1248" i="2"/>
  <c r="P1248" i="2"/>
  <c r="O1248" i="2"/>
  <c r="N1248" i="2"/>
  <c r="M1248" i="2"/>
  <c r="L1248" i="2"/>
  <c r="K1248" i="2"/>
  <c r="J1248" i="2"/>
  <c r="I1248" i="2"/>
  <c r="Y1247" i="2"/>
  <c r="X1247" i="2"/>
  <c r="W1247" i="2"/>
  <c r="V1247" i="2"/>
  <c r="U1247" i="2"/>
  <c r="T1247" i="2"/>
  <c r="S1247" i="2"/>
  <c r="R1247" i="2"/>
  <c r="Q1247" i="2"/>
  <c r="P1247" i="2"/>
  <c r="AP1247" i="2" s="1"/>
  <c r="O1247" i="2"/>
  <c r="N1247" i="2"/>
  <c r="M1247" i="2"/>
  <c r="L1247" i="2"/>
  <c r="K1247" i="2"/>
  <c r="J1247" i="2"/>
  <c r="I1247" i="2"/>
  <c r="Y1246" i="2"/>
  <c r="X1246" i="2"/>
  <c r="W1246" i="2"/>
  <c r="V1246" i="2"/>
  <c r="U1246" i="2"/>
  <c r="T1246" i="2"/>
  <c r="S1246" i="2"/>
  <c r="R1246" i="2"/>
  <c r="Q1246" i="2"/>
  <c r="P1246" i="2"/>
  <c r="O1246" i="2"/>
  <c r="N1246" i="2"/>
  <c r="M1246" i="2"/>
  <c r="L1246" i="2"/>
  <c r="K1246" i="2"/>
  <c r="J1246" i="2"/>
  <c r="I1246" i="2"/>
  <c r="Y1245" i="2"/>
  <c r="X1245" i="2"/>
  <c r="W1245" i="2"/>
  <c r="V1245" i="2"/>
  <c r="U1245" i="2"/>
  <c r="T1245" i="2"/>
  <c r="S1245" i="2"/>
  <c r="R1245" i="2"/>
  <c r="Q1245" i="2"/>
  <c r="P1245" i="2"/>
  <c r="O1245" i="2"/>
  <c r="N1245" i="2"/>
  <c r="M1245" i="2"/>
  <c r="L1245" i="2"/>
  <c r="K1245" i="2"/>
  <c r="J1245" i="2"/>
  <c r="I1245" i="2"/>
  <c r="Y1244" i="2"/>
  <c r="X1244" i="2"/>
  <c r="W1244" i="2"/>
  <c r="V1244" i="2"/>
  <c r="U1244" i="2"/>
  <c r="T1244" i="2"/>
  <c r="S1244" i="2"/>
  <c r="R1244" i="2"/>
  <c r="Q1244" i="2"/>
  <c r="P1244" i="2"/>
  <c r="O1244" i="2"/>
  <c r="N1244" i="2"/>
  <c r="M1244" i="2"/>
  <c r="L1244" i="2"/>
  <c r="K1244" i="2"/>
  <c r="J1244" i="2"/>
  <c r="I1244" i="2"/>
  <c r="Y1243" i="2"/>
  <c r="X1243" i="2"/>
  <c r="W1243" i="2"/>
  <c r="AQ1243" i="2" s="1"/>
  <c r="V1243" i="2"/>
  <c r="U1243" i="2"/>
  <c r="T1243" i="2"/>
  <c r="S1243" i="2"/>
  <c r="R1243" i="2"/>
  <c r="Q1243" i="2"/>
  <c r="P1243" i="2"/>
  <c r="O1243" i="2"/>
  <c r="N1243" i="2"/>
  <c r="M1243" i="2"/>
  <c r="L1243" i="2"/>
  <c r="AA1243" i="2" s="1"/>
  <c r="K1243" i="2"/>
  <c r="AI1243" i="2" s="1"/>
  <c r="J1243" i="2"/>
  <c r="I1243" i="2"/>
  <c r="Y1242" i="2"/>
  <c r="X1242" i="2"/>
  <c r="W1242" i="2"/>
  <c r="V1242" i="2"/>
  <c r="U1242" i="2"/>
  <c r="T1242" i="2"/>
  <c r="S1242" i="2"/>
  <c r="R1242" i="2"/>
  <c r="Q1242" i="2"/>
  <c r="P1242" i="2"/>
  <c r="O1242" i="2"/>
  <c r="N1242" i="2"/>
  <c r="M1242" i="2"/>
  <c r="L1242" i="2"/>
  <c r="K1242" i="2"/>
  <c r="J1242" i="2"/>
  <c r="I1242" i="2"/>
  <c r="Y1241" i="2"/>
  <c r="X1241" i="2"/>
  <c r="W1241" i="2"/>
  <c r="V1241" i="2"/>
  <c r="U1241" i="2"/>
  <c r="T1241" i="2"/>
  <c r="S1241" i="2"/>
  <c r="R1241" i="2"/>
  <c r="Q1241" i="2"/>
  <c r="P1241" i="2"/>
  <c r="O1241" i="2"/>
  <c r="N1241" i="2"/>
  <c r="M1241" i="2"/>
  <c r="AK1241" i="2" s="1"/>
  <c r="L1241" i="2"/>
  <c r="K1241" i="2"/>
  <c r="J1241" i="2"/>
  <c r="I1241" i="2"/>
  <c r="Y1240" i="2"/>
  <c r="X1240" i="2"/>
  <c r="W1240" i="2"/>
  <c r="V1240" i="2"/>
  <c r="U1240" i="2"/>
  <c r="T1240" i="2"/>
  <c r="S1240" i="2"/>
  <c r="R1240" i="2"/>
  <c r="Q1240" i="2"/>
  <c r="P1240" i="2"/>
  <c r="O1240" i="2"/>
  <c r="N1240" i="2"/>
  <c r="M1240" i="2"/>
  <c r="L1240" i="2"/>
  <c r="K1240" i="2"/>
  <c r="J1240" i="2"/>
  <c r="I1240" i="2"/>
  <c r="Y1239" i="2"/>
  <c r="X1239" i="2"/>
  <c r="AM1239" i="2" s="1"/>
  <c r="W1239" i="2"/>
  <c r="V1239" i="2"/>
  <c r="U1239" i="2"/>
  <c r="AQ1239" i="2" s="1"/>
  <c r="T1239" i="2"/>
  <c r="S1239" i="2"/>
  <c r="R1239" i="2"/>
  <c r="Q1239" i="2"/>
  <c r="P1239" i="2"/>
  <c r="O1239" i="2"/>
  <c r="N1239" i="2"/>
  <c r="M1239" i="2"/>
  <c r="L1239" i="2"/>
  <c r="AA1239" i="2" s="1"/>
  <c r="K1239" i="2"/>
  <c r="AI1239" i="2" s="1"/>
  <c r="J1239" i="2"/>
  <c r="I1239" i="2"/>
  <c r="Y1238" i="2"/>
  <c r="X1238" i="2"/>
  <c r="W1238" i="2"/>
  <c r="V1238" i="2"/>
  <c r="U1238" i="2"/>
  <c r="T1238" i="2"/>
  <c r="S1238" i="2"/>
  <c r="R1238" i="2"/>
  <c r="Q1238" i="2"/>
  <c r="P1238" i="2"/>
  <c r="O1238" i="2"/>
  <c r="N1238" i="2"/>
  <c r="M1238" i="2"/>
  <c r="AH1238" i="2" s="1"/>
  <c r="L1238" i="2"/>
  <c r="K1238" i="2"/>
  <c r="J1238" i="2"/>
  <c r="I1238" i="2"/>
  <c r="Y1237" i="2"/>
  <c r="X1237" i="2"/>
  <c r="W1237" i="2"/>
  <c r="V1237" i="2"/>
  <c r="U1237" i="2"/>
  <c r="T1237" i="2"/>
  <c r="S1237" i="2"/>
  <c r="R1237" i="2"/>
  <c r="Q1237" i="2"/>
  <c r="P1237" i="2"/>
  <c r="O1237" i="2"/>
  <c r="N1237" i="2"/>
  <c r="M1237" i="2"/>
  <c r="L1237" i="2"/>
  <c r="K1237" i="2"/>
  <c r="J1237" i="2"/>
  <c r="I1237" i="2"/>
  <c r="Y1236" i="2"/>
  <c r="X1236" i="2"/>
  <c r="W1236" i="2"/>
  <c r="V1236" i="2"/>
  <c r="U1236" i="2"/>
  <c r="T1236" i="2"/>
  <c r="S1236" i="2"/>
  <c r="R1236" i="2"/>
  <c r="Q1236" i="2"/>
  <c r="P1236" i="2"/>
  <c r="O1236" i="2"/>
  <c r="N1236" i="2"/>
  <c r="M1236" i="2"/>
  <c r="AB1236" i="2" s="1"/>
  <c r="L1236" i="2"/>
  <c r="AF1236" i="2" s="1"/>
  <c r="K1236" i="2"/>
  <c r="J1236" i="2"/>
  <c r="I1236" i="2"/>
  <c r="Y1235" i="2"/>
  <c r="X1235" i="2"/>
  <c r="AQ1235" i="2" s="1"/>
  <c r="W1235" i="2"/>
  <c r="V1235" i="2"/>
  <c r="U1235" i="2"/>
  <c r="T1235" i="2"/>
  <c r="AI1235" i="2" s="1"/>
  <c r="S1235" i="2"/>
  <c r="R1235" i="2"/>
  <c r="Q1235" i="2"/>
  <c r="P1235" i="2"/>
  <c r="AP1235" i="2" s="1"/>
  <c r="O1235" i="2"/>
  <c r="N1235" i="2"/>
  <c r="M1235" i="2"/>
  <c r="L1235" i="2"/>
  <c r="AA1235" i="2" s="1"/>
  <c r="K1235" i="2"/>
  <c r="J1235" i="2"/>
  <c r="I1235" i="2"/>
  <c r="Y1234" i="2"/>
  <c r="X1234" i="2"/>
  <c r="W1234" i="2"/>
  <c r="V1234" i="2"/>
  <c r="U1234" i="2"/>
  <c r="T1234" i="2"/>
  <c r="S1234" i="2"/>
  <c r="R1234" i="2"/>
  <c r="Q1234" i="2"/>
  <c r="P1234" i="2"/>
  <c r="O1234" i="2"/>
  <c r="N1234" i="2"/>
  <c r="M1234" i="2"/>
  <c r="L1234" i="2"/>
  <c r="K1234" i="2"/>
  <c r="J1234" i="2"/>
  <c r="I1234" i="2"/>
  <c r="Y1233" i="2"/>
  <c r="X1233" i="2"/>
  <c r="W1233" i="2"/>
  <c r="V1233" i="2"/>
  <c r="U1233" i="2"/>
  <c r="T1233" i="2"/>
  <c r="S1233" i="2"/>
  <c r="R1233" i="2"/>
  <c r="AG1233" i="2" s="1"/>
  <c r="Q1233" i="2"/>
  <c r="P1233" i="2"/>
  <c r="O1233" i="2"/>
  <c r="N1233" i="2"/>
  <c r="M1233" i="2"/>
  <c r="L1233" i="2"/>
  <c r="K1233" i="2"/>
  <c r="AM1233" i="2" s="1"/>
  <c r="J1233" i="2"/>
  <c r="I1233" i="2"/>
  <c r="Y1232" i="2"/>
  <c r="X1232" i="2"/>
  <c r="W1232" i="2"/>
  <c r="V1232" i="2"/>
  <c r="U1232" i="2"/>
  <c r="T1232" i="2"/>
  <c r="S1232" i="2"/>
  <c r="R1232" i="2"/>
  <c r="Q1232" i="2"/>
  <c r="P1232" i="2"/>
  <c r="O1232" i="2"/>
  <c r="N1232" i="2"/>
  <c r="M1232" i="2"/>
  <c r="L1232" i="2"/>
  <c r="AF1232" i="2" s="1"/>
  <c r="K1232" i="2"/>
  <c r="J1232" i="2"/>
  <c r="I1232" i="2"/>
  <c r="Y1231" i="2"/>
  <c r="X1231" i="2"/>
  <c r="AM1231" i="2" s="1"/>
  <c r="W1231" i="2"/>
  <c r="V1231" i="2"/>
  <c r="U1231" i="2"/>
  <c r="AQ1231" i="2" s="1"/>
  <c r="T1231" i="2"/>
  <c r="AI1231" i="2" s="1"/>
  <c r="S1231" i="2"/>
  <c r="R1231" i="2"/>
  <c r="Q1231" i="2"/>
  <c r="P1231" i="2"/>
  <c r="O1231" i="2"/>
  <c r="N1231" i="2"/>
  <c r="M1231" i="2"/>
  <c r="AA1231" i="2" s="1"/>
  <c r="L1231" i="2"/>
  <c r="K1231" i="2"/>
  <c r="J1231" i="2"/>
  <c r="I1231" i="2"/>
  <c r="Y1230" i="2"/>
  <c r="X1230" i="2"/>
  <c r="W1230" i="2"/>
  <c r="V1230" i="2"/>
  <c r="U1230" i="2"/>
  <c r="T1230" i="2"/>
  <c r="S1230" i="2"/>
  <c r="AH1230" i="2" s="1"/>
  <c r="R1230" i="2"/>
  <c r="Q1230" i="2"/>
  <c r="P1230" i="2"/>
  <c r="O1230" i="2"/>
  <c r="N1230" i="2"/>
  <c r="M1230" i="2"/>
  <c r="L1230" i="2"/>
  <c r="K1230" i="2"/>
  <c r="J1230" i="2"/>
  <c r="I1230" i="2"/>
  <c r="Y1229" i="2"/>
  <c r="X1229" i="2"/>
  <c r="W1229" i="2"/>
  <c r="V1229" i="2"/>
  <c r="U1229" i="2"/>
  <c r="T1229" i="2"/>
  <c r="S1229" i="2"/>
  <c r="R1229" i="2"/>
  <c r="Q1229" i="2"/>
  <c r="P1229" i="2"/>
  <c r="O1229" i="2"/>
  <c r="N1229" i="2"/>
  <c r="M1229" i="2"/>
  <c r="L1229" i="2"/>
  <c r="K1229" i="2"/>
  <c r="J1229" i="2"/>
  <c r="I1229" i="2"/>
  <c r="Y1228" i="2"/>
  <c r="X1228" i="2"/>
  <c r="W1228" i="2"/>
  <c r="V1228" i="2"/>
  <c r="U1228" i="2"/>
  <c r="T1228" i="2"/>
  <c r="S1228" i="2"/>
  <c r="R1228" i="2"/>
  <c r="Q1228" i="2"/>
  <c r="P1228" i="2"/>
  <c r="O1228" i="2"/>
  <c r="N1228" i="2"/>
  <c r="M1228" i="2"/>
  <c r="L1228" i="2"/>
  <c r="K1228" i="2"/>
  <c r="J1228" i="2"/>
  <c r="I1228" i="2"/>
  <c r="Y1227" i="2"/>
  <c r="X1227" i="2"/>
  <c r="W1227" i="2"/>
  <c r="V1227" i="2"/>
  <c r="U1227" i="2"/>
  <c r="T1227" i="2"/>
  <c r="S1227" i="2"/>
  <c r="R1227" i="2"/>
  <c r="Q1227" i="2"/>
  <c r="P1227" i="2"/>
  <c r="O1227" i="2"/>
  <c r="N1227" i="2"/>
  <c r="M1227" i="2"/>
  <c r="L1227" i="2"/>
  <c r="K1227" i="2"/>
  <c r="J1227" i="2"/>
  <c r="I1227" i="2"/>
  <c r="Y1226" i="2"/>
  <c r="X1226" i="2"/>
  <c r="W1226" i="2"/>
  <c r="V1226" i="2"/>
  <c r="U1226" i="2"/>
  <c r="T1226" i="2"/>
  <c r="S1226" i="2"/>
  <c r="R1226" i="2"/>
  <c r="Q1226" i="2"/>
  <c r="P1226" i="2"/>
  <c r="O1226" i="2"/>
  <c r="N1226" i="2"/>
  <c r="M1226" i="2"/>
  <c r="L1226" i="2"/>
  <c r="K1226" i="2"/>
  <c r="Z1226" i="2" s="1"/>
  <c r="J1226" i="2"/>
  <c r="I1226" i="2"/>
  <c r="Y1225" i="2"/>
  <c r="X1225" i="2"/>
  <c r="W1225" i="2"/>
  <c r="V1225" i="2"/>
  <c r="U1225" i="2"/>
  <c r="T1225" i="2"/>
  <c r="S1225" i="2"/>
  <c r="R1225" i="2"/>
  <c r="Q1225" i="2"/>
  <c r="P1225" i="2"/>
  <c r="O1225" i="2"/>
  <c r="N1225" i="2"/>
  <c r="M1225" i="2"/>
  <c r="L1225" i="2"/>
  <c r="K1225" i="2"/>
  <c r="J1225" i="2"/>
  <c r="I1225" i="2"/>
  <c r="Y1224" i="2"/>
  <c r="X1224" i="2"/>
  <c r="W1224" i="2"/>
  <c r="V1224" i="2"/>
  <c r="U1224" i="2"/>
  <c r="T1224" i="2"/>
  <c r="S1224" i="2"/>
  <c r="R1224" i="2"/>
  <c r="Q1224" i="2"/>
  <c r="P1224" i="2"/>
  <c r="O1224" i="2"/>
  <c r="N1224" i="2"/>
  <c r="M1224" i="2"/>
  <c r="L1224" i="2"/>
  <c r="K1224" i="2"/>
  <c r="AJ1224" i="2" s="1"/>
  <c r="J1224" i="2"/>
  <c r="I1224" i="2"/>
  <c r="Y1223" i="2"/>
  <c r="X1223" i="2"/>
  <c r="AQ1223" i="2" s="1"/>
  <c r="W1223" i="2"/>
  <c r="V1223" i="2"/>
  <c r="U1223" i="2"/>
  <c r="T1223" i="2"/>
  <c r="S1223" i="2"/>
  <c r="R1223" i="2"/>
  <c r="Q1223" i="2"/>
  <c r="P1223" i="2"/>
  <c r="AP1223" i="2" s="1"/>
  <c r="O1223" i="2"/>
  <c r="N1223" i="2"/>
  <c r="M1223" i="2"/>
  <c r="L1223" i="2"/>
  <c r="AA1223" i="2" s="1"/>
  <c r="K1223" i="2"/>
  <c r="J1223" i="2"/>
  <c r="I1223" i="2"/>
  <c r="Y1222" i="2"/>
  <c r="X1222" i="2"/>
  <c r="W1222" i="2"/>
  <c r="V1222" i="2"/>
  <c r="U1222" i="2"/>
  <c r="T1222" i="2"/>
  <c r="S1222" i="2"/>
  <c r="R1222" i="2"/>
  <c r="Q1222" i="2"/>
  <c r="P1222" i="2"/>
  <c r="O1222" i="2"/>
  <c r="N1222" i="2"/>
  <c r="M1222" i="2"/>
  <c r="L1222" i="2"/>
  <c r="K1222" i="2"/>
  <c r="J1222" i="2"/>
  <c r="I1222" i="2"/>
  <c r="Y1221" i="2"/>
  <c r="X1221" i="2"/>
  <c r="W1221" i="2"/>
  <c r="V1221" i="2"/>
  <c r="U1221" i="2"/>
  <c r="T1221" i="2"/>
  <c r="S1221" i="2"/>
  <c r="R1221" i="2"/>
  <c r="Q1221" i="2"/>
  <c r="P1221" i="2"/>
  <c r="O1221" i="2"/>
  <c r="N1221" i="2"/>
  <c r="AM1221" i="2" s="1"/>
  <c r="M1221" i="2"/>
  <c r="L1221" i="2"/>
  <c r="K1221" i="2"/>
  <c r="J1221" i="2"/>
  <c r="I1221" i="2"/>
  <c r="Y1220" i="2"/>
  <c r="X1220" i="2"/>
  <c r="W1220" i="2"/>
  <c r="V1220" i="2"/>
  <c r="U1220" i="2"/>
  <c r="T1220" i="2"/>
  <c r="S1220" i="2"/>
  <c r="R1220" i="2"/>
  <c r="Q1220" i="2"/>
  <c r="P1220" i="2"/>
  <c r="O1220" i="2"/>
  <c r="N1220" i="2"/>
  <c r="M1220" i="2"/>
  <c r="L1220" i="2"/>
  <c r="K1220" i="2"/>
  <c r="J1220" i="2"/>
  <c r="I1220" i="2"/>
  <c r="Y1219" i="2"/>
  <c r="X1219" i="2"/>
  <c r="W1219" i="2"/>
  <c r="V1219" i="2"/>
  <c r="U1219" i="2"/>
  <c r="T1219" i="2"/>
  <c r="S1219" i="2"/>
  <c r="R1219" i="2"/>
  <c r="Q1219" i="2"/>
  <c r="AF1219" i="2" s="1"/>
  <c r="P1219" i="2"/>
  <c r="AP1219" i="2" s="1"/>
  <c r="O1219" i="2"/>
  <c r="N1219" i="2"/>
  <c r="M1219" i="2"/>
  <c r="L1219" i="2"/>
  <c r="AN1219" i="2" s="1"/>
  <c r="K1219" i="2"/>
  <c r="J1219" i="2"/>
  <c r="I1219" i="2"/>
  <c r="Y1218" i="2"/>
  <c r="X1218" i="2"/>
  <c r="W1218" i="2"/>
  <c r="V1218" i="2"/>
  <c r="U1218" i="2"/>
  <c r="T1218" i="2"/>
  <c r="AI1218" i="2" s="1"/>
  <c r="S1218" i="2"/>
  <c r="R1218" i="2"/>
  <c r="Q1218" i="2"/>
  <c r="P1218" i="2"/>
  <c r="AP1218" i="2" s="1"/>
  <c r="O1218" i="2"/>
  <c r="AD1218" i="2" s="1"/>
  <c r="N1218" i="2"/>
  <c r="M1218" i="2"/>
  <c r="L1218" i="2"/>
  <c r="AN1218" i="2" s="1"/>
  <c r="K1218" i="2"/>
  <c r="J1218" i="2"/>
  <c r="I1218" i="2"/>
  <c r="Y1217" i="2"/>
  <c r="X1217" i="2"/>
  <c r="AM1217" i="2" s="1"/>
  <c r="W1217" i="2"/>
  <c r="V1217" i="2"/>
  <c r="U1217" i="2"/>
  <c r="T1217" i="2"/>
  <c r="S1217" i="2"/>
  <c r="AH1217" i="2" s="1"/>
  <c r="R1217" i="2"/>
  <c r="Q1217" i="2"/>
  <c r="P1217" i="2"/>
  <c r="O1217" i="2"/>
  <c r="N1217" i="2"/>
  <c r="M1217" i="2"/>
  <c r="L1217" i="2"/>
  <c r="K1217" i="2"/>
  <c r="J1217" i="2"/>
  <c r="I1217" i="2"/>
  <c r="Y1216" i="2"/>
  <c r="X1216" i="2"/>
  <c r="W1216" i="2"/>
  <c r="V1216" i="2"/>
  <c r="U1216" i="2"/>
  <c r="T1216" i="2"/>
  <c r="S1216" i="2"/>
  <c r="R1216" i="2"/>
  <c r="Q1216" i="2"/>
  <c r="P1216" i="2"/>
  <c r="O1216" i="2"/>
  <c r="N1216" i="2"/>
  <c r="M1216" i="2"/>
  <c r="AB1216" i="2" s="1"/>
  <c r="L1216" i="2"/>
  <c r="K1216" i="2"/>
  <c r="J1216" i="2"/>
  <c r="I1216" i="2"/>
  <c r="Y1215" i="2"/>
  <c r="X1215" i="2"/>
  <c r="W1215" i="2"/>
  <c r="V1215" i="2"/>
  <c r="U1215" i="2"/>
  <c r="T1215" i="2"/>
  <c r="S1215" i="2"/>
  <c r="R1215" i="2"/>
  <c r="Q1215" i="2"/>
  <c r="P1215" i="2"/>
  <c r="O1215" i="2"/>
  <c r="N1215" i="2"/>
  <c r="M1215" i="2"/>
  <c r="L1215" i="2"/>
  <c r="K1215" i="2"/>
  <c r="J1215" i="2"/>
  <c r="I1215" i="2"/>
  <c r="Y1214" i="2"/>
  <c r="X1214" i="2"/>
  <c r="W1214" i="2"/>
  <c r="AQ1214" i="2" s="1"/>
  <c r="V1214" i="2"/>
  <c r="U1214" i="2"/>
  <c r="T1214" i="2"/>
  <c r="S1214" i="2"/>
  <c r="R1214" i="2"/>
  <c r="Q1214" i="2"/>
  <c r="P1214" i="2"/>
  <c r="O1214" i="2"/>
  <c r="N1214" i="2"/>
  <c r="M1214" i="2"/>
  <c r="L1214" i="2"/>
  <c r="K1214" i="2"/>
  <c r="AO1214" i="2" s="1"/>
  <c r="J1214" i="2"/>
  <c r="I1214" i="2"/>
  <c r="Y1213" i="2"/>
  <c r="X1213" i="2"/>
  <c r="W1213" i="2"/>
  <c r="V1213" i="2"/>
  <c r="U1213" i="2"/>
  <c r="T1213" i="2"/>
  <c r="S1213" i="2"/>
  <c r="R1213" i="2"/>
  <c r="Q1213" i="2"/>
  <c r="P1213" i="2"/>
  <c r="O1213" i="2"/>
  <c r="N1213" i="2"/>
  <c r="M1213" i="2"/>
  <c r="L1213" i="2"/>
  <c r="K1213" i="2"/>
  <c r="J1213" i="2"/>
  <c r="I1213" i="2"/>
  <c r="Y1212" i="2"/>
  <c r="X1212" i="2"/>
  <c r="W1212" i="2"/>
  <c r="V1212" i="2"/>
  <c r="U1212" i="2"/>
  <c r="T1212" i="2"/>
  <c r="S1212" i="2"/>
  <c r="R1212" i="2"/>
  <c r="Q1212" i="2"/>
  <c r="P1212" i="2"/>
  <c r="O1212" i="2"/>
  <c r="N1212" i="2"/>
  <c r="M1212" i="2"/>
  <c r="L1212" i="2"/>
  <c r="K1212" i="2"/>
  <c r="J1212" i="2"/>
  <c r="I1212" i="2"/>
  <c r="Y1211" i="2"/>
  <c r="X1211" i="2"/>
  <c r="W1211" i="2"/>
  <c r="V1211" i="2"/>
  <c r="AK1211" i="2" s="1"/>
  <c r="U1211" i="2"/>
  <c r="T1211" i="2"/>
  <c r="S1211" i="2"/>
  <c r="R1211" i="2"/>
  <c r="Q1211" i="2"/>
  <c r="P1211" i="2"/>
  <c r="O1211" i="2"/>
  <c r="N1211" i="2"/>
  <c r="AA1211" i="2" s="1"/>
  <c r="M1211" i="2"/>
  <c r="L1211" i="2"/>
  <c r="K1211" i="2"/>
  <c r="AF1211" i="2" s="1"/>
  <c r="J1211" i="2"/>
  <c r="I1211" i="2"/>
  <c r="Y1210" i="2"/>
  <c r="AN1210" i="2" s="1"/>
  <c r="X1210" i="2"/>
  <c r="W1210" i="2"/>
  <c r="V1210" i="2"/>
  <c r="U1210" i="2"/>
  <c r="T1210" i="2"/>
  <c r="S1210" i="2"/>
  <c r="R1210" i="2"/>
  <c r="Q1210" i="2"/>
  <c r="P1210" i="2"/>
  <c r="O1210" i="2"/>
  <c r="N1210" i="2"/>
  <c r="AD1210" i="2" s="1"/>
  <c r="M1210" i="2"/>
  <c r="L1210" i="2"/>
  <c r="K1210" i="2"/>
  <c r="J1210" i="2"/>
  <c r="I1210" i="2"/>
  <c r="Y1209" i="2"/>
  <c r="X1209" i="2"/>
  <c r="AM1209" i="2" s="1"/>
  <c r="W1209" i="2"/>
  <c r="V1209" i="2"/>
  <c r="U1209" i="2"/>
  <c r="T1209" i="2"/>
  <c r="S1209" i="2"/>
  <c r="AH1209" i="2" s="1"/>
  <c r="R1209" i="2"/>
  <c r="AP1209" i="2" s="1"/>
  <c r="Q1209" i="2"/>
  <c r="P1209" i="2"/>
  <c r="O1209" i="2"/>
  <c r="N1209" i="2"/>
  <c r="AE1209" i="2" s="1"/>
  <c r="M1209" i="2"/>
  <c r="L1209" i="2"/>
  <c r="K1209" i="2"/>
  <c r="J1209" i="2"/>
  <c r="I1209" i="2"/>
  <c r="Y1208" i="2"/>
  <c r="X1208" i="2"/>
  <c r="W1208" i="2"/>
  <c r="V1208" i="2"/>
  <c r="U1208" i="2"/>
  <c r="T1208" i="2"/>
  <c r="S1208" i="2"/>
  <c r="R1208" i="2"/>
  <c r="Q1208" i="2"/>
  <c r="P1208" i="2"/>
  <c r="O1208" i="2"/>
  <c r="N1208" i="2"/>
  <c r="M1208" i="2"/>
  <c r="L1208" i="2"/>
  <c r="K1208" i="2"/>
  <c r="J1208" i="2"/>
  <c r="I1208" i="2"/>
  <c r="Y1207" i="2"/>
  <c r="X1207" i="2"/>
  <c r="AQ1207" i="2" s="1"/>
  <c r="W1207" i="2"/>
  <c r="V1207" i="2"/>
  <c r="U1207" i="2"/>
  <c r="T1207" i="2"/>
  <c r="S1207" i="2"/>
  <c r="R1207" i="2"/>
  <c r="Q1207" i="2"/>
  <c r="P1207" i="2"/>
  <c r="AP1207" i="2" s="1"/>
  <c r="O1207" i="2"/>
  <c r="N1207" i="2"/>
  <c r="M1207" i="2"/>
  <c r="L1207" i="2"/>
  <c r="AK1207" i="2" s="1"/>
  <c r="K1207" i="2"/>
  <c r="J1207" i="2"/>
  <c r="I1207" i="2"/>
  <c r="Y1206" i="2"/>
  <c r="X1206" i="2"/>
  <c r="W1206" i="2"/>
  <c r="V1206" i="2"/>
  <c r="U1206" i="2"/>
  <c r="T1206" i="2"/>
  <c r="S1206" i="2"/>
  <c r="R1206" i="2"/>
  <c r="Q1206" i="2"/>
  <c r="P1206" i="2"/>
  <c r="O1206" i="2"/>
  <c r="N1206" i="2"/>
  <c r="M1206" i="2"/>
  <c r="L1206" i="2"/>
  <c r="K1206" i="2"/>
  <c r="J1206" i="2"/>
  <c r="I1206" i="2"/>
  <c r="Y1205" i="2"/>
  <c r="X1205" i="2"/>
  <c r="W1205" i="2"/>
  <c r="V1205" i="2"/>
  <c r="U1205" i="2"/>
  <c r="T1205" i="2"/>
  <c r="S1205" i="2"/>
  <c r="R1205" i="2"/>
  <c r="Q1205" i="2"/>
  <c r="P1205" i="2"/>
  <c r="O1205" i="2"/>
  <c r="N1205" i="2"/>
  <c r="AM1205" i="2" s="1"/>
  <c r="M1205" i="2"/>
  <c r="L1205" i="2"/>
  <c r="K1205" i="2"/>
  <c r="J1205" i="2"/>
  <c r="I1205" i="2"/>
  <c r="Y1204" i="2"/>
  <c r="X1204" i="2"/>
  <c r="W1204" i="2"/>
  <c r="V1204" i="2"/>
  <c r="U1204" i="2"/>
  <c r="T1204" i="2"/>
  <c r="S1204" i="2"/>
  <c r="R1204" i="2"/>
  <c r="Q1204" i="2"/>
  <c r="P1204" i="2"/>
  <c r="O1204" i="2"/>
  <c r="N1204" i="2"/>
  <c r="M1204" i="2"/>
  <c r="L1204" i="2"/>
  <c r="K1204" i="2"/>
  <c r="J1204" i="2"/>
  <c r="I1204" i="2"/>
  <c r="Y1203" i="2"/>
  <c r="X1203" i="2"/>
  <c r="W1203" i="2"/>
  <c r="V1203" i="2"/>
  <c r="U1203" i="2"/>
  <c r="T1203" i="2"/>
  <c r="S1203" i="2"/>
  <c r="R1203" i="2"/>
  <c r="Q1203" i="2"/>
  <c r="AF1203" i="2" s="1"/>
  <c r="P1203" i="2"/>
  <c r="AP1203" i="2" s="1"/>
  <c r="O1203" i="2"/>
  <c r="N1203" i="2"/>
  <c r="M1203" i="2"/>
  <c r="L1203" i="2"/>
  <c r="AN1203" i="2" s="1"/>
  <c r="K1203" i="2"/>
  <c r="J1203" i="2"/>
  <c r="I1203" i="2"/>
  <c r="Y1202" i="2"/>
  <c r="X1202" i="2"/>
  <c r="W1202" i="2"/>
  <c r="V1202" i="2"/>
  <c r="U1202" i="2"/>
  <c r="T1202" i="2"/>
  <c r="AI1202" i="2" s="1"/>
  <c r="S1202" i="2"/>
  <c r="R1202" i="2"/>
  <c r="Q1202" i="2"/>
  <c r="P1202" i="2"/>
  <c r="AP1202" i="2" s="1"/>
  <c r="O1202" i="2"/>
  <c r="AD1202" i="2" s="1"/>
  <c r="N1202" i="2"/>
  <c r="M1202" i="2"/>
  <c r="L1202" i="2"/>
  <c r="AN1202" i="2" s="1"/>
  <c r="K1202" i="2"/>
  <c r="J1202" i="2"/>
  <c r="I1202" i="2"/>
  <c r="Y1201" i="2"/>
  <c r="X1201" i="2"/>
  <c r="AM1201" i="2" s="1"/>
  <c r="W1201" i="2"/>
  <c r="V1201" i="2"/>
  <c r="U1201" i="2"/>
  <c r="T1201" i="2"/>
  <c r="S1201" i="2"/>
  <c r="AH1201" i="2" s="1"/>
  <c r="R1201" i="2"/>
  <c r="Q1201" i="2"/>
  <c r="P1201" i="2"/>
  <c r="O1201" i="2"/>
  <c r="N1201" i="2"/>
  <c r="M1201" i="2"/>
  <c r="L1201" i="2"/>
  <c r="K1201" i="2"/>
  <c r="J1201" i="2"/>
  <c r="I1201" i="2"/>
  <c r="Y1200" i="2"/>
  <c r="X1200" i="2"/>
  <c r="W1200" i="2"/>
  <c r="V1200" i="2"/>
  <c r="U1200" i="2"/>
  <c r="T1200" i="2"/>
  <c r="S1200" i="2"/>
  <c r="R1200" i="2"/>
  <c r="Q1200" i="2"/>
  <c r="P1200" i="2"/>
  <c r="O1200" i="2"/>
  <c r="N1200" i="2"/>
  <c r="M1200" i="2"/>
  <c r="AB1200" i="2" s="1"/>
  <c r="L1200" i="2"/>
  <c r="K1200" i="2"/>
  <c r="J1200" i="2"/>
  <c r="I1200" i="2"/>
  <c r="Y1199" i="2"/>
  <c r="X1199" i="2"/>
  <c r="W1199" i="2"/>
  <c r="V1199" i="2"/>
  <c r="U1199" i="2"/>
  <c r="T1199" i="2"/>
  <c r="S1199" i="2"/>
  <c r="R1199" i="2"/>
  <c r="Q1199" i="2"/>
  <c r="P1199" i="2"/>
  <c r="O1199" i="2"/>
  <c r="N1199" i="2"/>
  <c r="M1199" i="2"/>
  <c r="L1199" i="2"/>
  <c r="K1199" i="2"/>
  <c r="J1199" i="2"/>
  <c r="I1199" i="2"/>
  <c r="Y1198" i="2"/>
  <c r="X1198" i="2"/>
  <c r="W1198" i="2"/>
  <c r="AQ1198" i="2" s="1"/>
  <c r="V1198" i="2"/>
  <c r="U1198" i="2"/>
  <c r="T1198" i="2"/>
  <c r="S1198" i="2"/>
  <c r="R1198" i="2"/>
  <c r="Q1198" i="2"/>
  <c r="P1198" i="2"/>
  <c r="O1198" i="2"/>
  <c r="N1198" i="2"/>
  <c r="M1198" i="2"/>
  <c r="L1198" i="2"/>
  <c r="K1198" i="2"/>
  <c r="AO1198" i="2" s="1"/>
  <c r="J1198" i="2"/>
  <c r="I1198" i="2"/>
  <c r="Y1197" i="2"/>
  <c r="X1197" i="2"/>
  <c r="W1197" i="2"/>
  <c r="V1197" i="2"/>
  <c r="U1197" i="2"/>
  <c r="T1197" i="2"/>
  <c r="S1197" i="2"/>
  <c r="R1197" i="2"/>
  <c r="Q1197" i="2"/>
  <c r="P1197" i="2"/>
  <c r="O1197" i="2"/>
  <c r="N1197" i="2"/>
  <c r="M1197" i="2"/>
  <c r="L1197" i="2"/>
  <c r="K1197" i="2"/>
  <c r="J1197" i="2"/>
  <c r="I1197" i="2"/>
  <c r="Y1196" i="2"/>
  <c r="X1196" i="2"/>
  <c r="W1196" i="2"/>
  <c r="V1196" i="2"/>
  <c r="U1196" i="2"/>
  <c r="T1196" i="2"/>
  <c r="S1196" i="2"/>
  <c r="R1196" i="2"/>
  <c r="Q1196" i="2"/>
  <c r="P1196" i="2"/>
  <c r="O1196" i="2"/>
  <c r="N1196" i="2"/>
  <c r="M1196" i="2"/>
  <c r="L1196" i="2"/>
  <c r="K1196" i="2"/>
  <c r="J1196" i="2"/>
  <c r="I1196" i="2"/>
  <c r="Y1195" i="2"/>
  <c r="X1195" i="2"/>
  <c r="W1195" i="2"/>
  <c r="V1195" i="2"/>
  <c r="AK1195" i="2" s="1"/>
  <c r="U1195" i="2"/>
  <c r="T1195" i="2"/>
  <c r="S1195" i="2"/>
  <c r="R1195" i="2"/>
  <c r="Q1195" i="2"/>
  <c r="P1195" i="2"/>
  <c r="O1195" i="2"/>
  <c r="N1195" i="2"/>
  <c r="AA1195" i="2" s="1"/>
  <c r="M1195" i="2"/>
  <c r="L1195" i="2"/>
  <c r="K1195" i="2"/>
  <c r="AF1195" i="2" s="1"/>
  <c r="J1195" i="2"/>
  <c r="I1195" i="2"/>
  <c r="Y1194" i="2"/>
  <c r="AN1194" i="2" s="1"/>
  <c r="X1194" i="2"/>
  <c r="W1194" i="2"/>
  <c r="V1194" i="2"/>
  <c r="U1194" i="2"/>
  <c r="T1194" i="2"/>
  <c r="S1194" i="2"/>
  <c r="R1194" i="2"/>
  <c r="Q1194" i="2"/>
  <c r="P1194" i="2"/>
  <c r="O1194" i="2"/>
  <c r="N1194" i="2"/>
  <c r="AD1194" i="2" s="1"/>
  <c r="M1194" i="2"/>
  <c r="L1194" i="2"/>
  <c r="K1194" i="2"/>
  <c r="J1194" i="2"/>
  <c r="I1194" i="2"/>
  <c r="Y1193" i="2"/>
  <c r="X1193" i="2"/>
  <c r="AM1193" i="2" s="1"/>
  <c r="W1193" i="2"/>
  <c r="V1193" i="2"/>
  <c r="U1193" i="2"/>
  <c r="T1193" i="2"/>
  <c r="S1193" i="2"/>
  <c r="AH1193" i="2" s="1"/>
  <c r="R1193" i="2"/>
  <c r="AP1193" i="2" s="1"/>
  <c r="Q1193" i="2"/>
  <c r="P1193" i="2"/>
  <c r="O1193" i="2"/>
  <c r="N1193" i="2"/>
  <c r="AE1193" i="2" s="1"/>
  <c r="M1193" i="2"/>
  <c r="L1193" i="2"/>
  <c r="K1193" i="2"/>
  <c r="J1193" i="2"/>
  <c r="I1193" i="2"/>
  <c r="Y1192" i="2"/>
  <c r="X1192" i="2"/>
  <c r="W1192" i="2"/>
  <c r="V1192" i="2"/>
  <c r="U1192" i="2"/>
  <c r="T1192" i="2"/>
  <c r="S1192" i="2"/>
  <c r="R1192" i="2"/>
  <c r="Q1192" i="2"/>
  <c r="P1192" i="2"/>
  <c r="O1192" i="2"/>
  <c r="N1192" i="2"/>
  <c r="M1192" i="2"/>
  <c r="L1192" i="2"/>
  <c r="K1192" i="2"/>
  <c r="J1192" i="2"/>
  <c r="I1192" i="2"/>
  <c r="Y1191" i="2"/>
  <c r="X1191" i="2"/>
  <c r="AQ1191" i="2" s="1"/>
  <c r="W1191" i="2"/>
  <c r="V1191" i="2"/>
  <c r="U1191" i="2"/>
  <c r="T1191" i="2"/>
  <c r="S1191" i="2"/>
  <c r="R1191" i="2"/>
  <c r="Q1191" i="2"/>
  <c r="P1191" i="2"/>
  <c r="AP1191" i="2" s="1"/>
  <c r="O1191" i="2"/>
  <c r="N1191" i="2"/>
  <c r="M1191" i="2"/>
  <c r="L1191" i="2"/>
  <c r="AK1191" i="2" s="1"/>
  <c r="K1191" i="2"/>
  <c r="J1191" i="2"/>
  <c r="I1191" i="2"/>
  <c r="Y1190" i="2"/>
  <c r="X1190" i="2"/>
  <c r="W1190" i="2"/>
  <c r="V1190" i="2"/>
  <c r="U1190" i="2"/>
  <c r="T1190" i="2"/>
  <c r="S1190" i="2"/>
  <c r="R1190" i="2"/>
  <c r="Q1190" i="2"/>
  <c r="P1190" i="2"/>
  <c r="O1190" i="2"/>
  <c r="N1190" i="2"/>
  <c r="M1190" i="2"/>
  <c r="L1190" i="2"/>
  <c r="K1190" i="2"/>
  <c r="J1190" i="2"/>
  <c r="I1190" i="2"/>
  <c r="Y1189" i="2"/>
  <c r="X1189" i="2"/>
  <c r="W1189" i="2"/>
  <c r="V1189" i="2"/>
  <c r="U1189" i="2"/>
  <c r="T1189" i="2"/>
  <c r="S1189" i="2"/>
  <c r="R1189" i="2"/>
  <c r="Q1189" i="2"/>
  <c r="P1189" i="2"/>
  <c r="O1189" i="2"/>
  <c r="N1189" i="2"/>
  <c r="AM1189" i="2" s="1"/>
  <c r="M1189" i="2"/>
  <c r="L1189" i="2"/>
  <c r="K1189" i="2"/>
  <c r="J1189" i="2"/>
  <c r="I1189" i="2"/>
  <c r="Y1188" i="2"/>
  <c r="X1188" i="2"/>
  <c r="W1188" i="2"/>
  <c r="V1188" i="2"/>
  <c r="U1188" i="2"/>
  <c r="T1188" i="2"/>
  <c r="S1188" i="2"/>
  <c r="R1188" i="2"/>
  <c r="Q1188" i="2"/>
  <c r="P1188" i="2"/>
  <c r="O1188" i="2"/>
  <c r="N1188" i="2"/>
  <c r="M1188" i="2"/>
  <c r="L1188" i="2"/>
  <c r="K1188" i="2"/>
  <c r="J1188" i="2"/>
  <c r="I1188" i="2"/>
  <c r="Y1187" i="2"/>
  <c r="X1187" i="2"/>
  <c r="W1187" i="2"/>
  <c r="V1187" i="2"/>
  <c r="U1187" i="2"/>
  <c r="T1187" i="2"/>
  <c r="S1187" i="2"/>
  <c r="R1187" i="2"/>
  <c r="Q1187" i="2"/>
  <c r="P1187" i="2"/>
  <c r="O1187" i="2"/>
  <c r="N1187" i="2"/>
  <c r="M1187" i="2"/>
  <c r="L1187" i="2"/>
  <c r="AN1187" i="2" s="1"/>
  <c r="K1187" i="2"/>
  <c r="J1187" i="2"/>
  <c r="I1187" i="2"/>
  <c r="Y1186" i="2"/>
  <c r="X1186" i="2"/>
  <c r="W1186" i="2"/>
  <c r="V1186" i="2"/>
  <c r="U1186" i="2"/>
  <c r="AQ1186" i="2" s="1"/>
  <c r="T1186" i="2"/>
  <c r="S1186" i="2"/>
  <c r="R1186" i="2"/>
  <c r="Q1186" i="2"/>
  <c r="P1186" i="2"/>
  <c r="O1186" i="2"/>
  <c r="N1186" i="2"/>
  <c r="M1186" i="2"/>
  <c r="AO1186" i="2" s="1"/>
  <c r="L1186" i="2"/>
  <c r="K1186" i="2"/>
  <c r="J1186" i="2"/>
  <c r="I1186" i="2"/>
  <c r="Y1185" i="2"/>
  <c r="X1185" i="2"/>
  <c r="W1185" i="2"/>
  <c r="V1185" i="2"/>
  <c r="U1185" i="2"/>
  <c r="T1185" i="2"/>
  <c r="S1185" i="2"/>
  <c r="R1185" i="2"/>
  <c r="Q1185" i="2"/>
  <c r="P1185" i="2"/>
  <c r="O1185" i="2"/>
  <c r="N1185" i="2"/>
  <c r="AC1185" i="2" s="1"/>
  <c r="M1185" i="2"/>
  <c r="L1185" i="2"/>
  <c r="K1185" i="2"/>
  <c r="J1185" i="2"/>
  <c r="I1185" i="2"/>
  <c r="Y1184" i="2"/>
  <c r="X1184" i="2"/>
  <c r="W1184" i="2"/>
  <c r="AQ1184" i="2" s="1"/>
  <c r="V1184" i="2"/>
  <c r="U1184" i="2"/>
  <c r="T1184" i="2"/>
  <c r="S1184" i="2"/>
  <c r="R1184" i="2"/>
  <c r="Q1184" i="2"/>
  <c r="P1184" i="2"/>
  <c r="O1184" i="2"/>
  <c r="N1184" i="2"/>
  <c r="M1184" i="2"/>
  <c r="L1184" i="2"/>
  <c r="K1184" i="2"/>
  <c r="AO1184" i="2" s="1"/>
  <c r="J1184" i="2"/>
  <c r="I1184" i="2"/>
  <c r="Y1183" i="2"/>
  <c r="X1183" i="2"/>
  <c r="W1183" i="2"/>
  <c r="V1183" i="2"/>
  <c r="U1183" i="2"/>
  <c r="T1183" i="2"/>
  <c r="S1183" i="2"/>
  <c r="R1183" i="2"/>
  <c r="Q1183" i="2"/>
  <c r="P1183" i="2"/>
  <c r="O1183" i="2"/>
  <c r="N1183" i="2"/>
  <c r="M1183" i="2"/>
  <c r="L1183" i="2"/>
  <c r="AN1183" i="2" s="1"/>
  <c r="K1183" i="2"/>
  <c r="J1183" i="2"/>
  <c r="I1183" i="2"/>
  <c r="Y1182" i="2"/>
  <c r="X1182" i="2"/>
  <c r="W1182" i="2"/>
  <c r="V1182" i="2"/>
  <c r="U1182" i="2"/>
  <c r="AQ1182" i="2" s="1"/>
  <c r="T1182" i="2"/>
  <c r="S1182" i="2"/>
  <c r="R1182" i="2"/>
  <c r="Q1182" i="2"/>
  <c r="P1182" i="2"/>
  <c r="O1182" i="2"/>
  <c r="N1182" i="2"/>
  <c r="M1182" i="2"/>
  <c r="AO1182" i="2" s="1"/>
  <c r="L1182" i="2"/>
  <c r="K1182" i="2"/>
  <c r="J1182" i="2"/>
  <c r="I1182" i="2"/>
  <c r="Y1181" i="2"/>
  <c r="X1181" i="2"/>
  <c r="W1181" i="2"/>
  <c r="V1181" i="2"/>
  <c r="U1181" i="2"/>
  <c r="T1181" i="2"/>
  <c r="S1181" i="2"/>
  <c r="R1181" i="2"/>
  <c r="Q1181" i="2"/>
  <c r="P1181" i="2"/>
  <c r="O1181" i="2"/>
  <c r="N1181" i="2"/>
  <c r="AC1181" i="2" s="1"/>
  <c r="M1181" i="2"/>
  <c r="L1181" i="2"/>
  <c r="K1181" i="2"/>
  <c r="J1181" i="2"/>
  <c r="I1181" i="2"/>
  <c r="Y1180" i="2"/>
  <c r="X1180" i="2"/>
  <c r="W1180" i="2"/>
  <c r="AQ1180" i="2" s="1"/>
  <c r="V1180" i="2"/>
  <c r="U1180" i="2"/>
  <c r="T1180" i="2"/>
  <c r="S1180" i="2"/>
  <c r="R1180" i="2"/>
  <c r="Q1180" i="2"/>
  <c r="P1180" i="2"/>
  <c r="O1180" i="2"/>
  <c r="N1180" i="2"/>
  <c r="M1180" i="2"/>
  <c r="L1180" i="2"/>
  <c r="K1180" i="2"/>
  <c r="AO1180" i="2" s="1"/>
  <c r="J1180" i="2"/>
  <c r="I1180" i="2"/>
  <c r="Y1179" i="2"/>
  <c r="X1179" i="2"/>
  <c r="W1179" i="2"/>
  <c r="V1179" i="2"/>
  <c r="U1179" i="2"/>
  <c r="T1179" i="2"/>
  <c r="S1179" i="2"/>
  <c r="R1179" i="2"/>
  <c r="Q1179" i="2"/>
  <c r="P1179" i="2"/>
  <c r="O1179" i="2"/>
  <c r="N1179" i="2"/>
  <c r="M1179" i="2"/>
  <c r="L1179" i="2"/>
  <c r="AN1179" i="2" s="1"/>
  <c r="K1179" i="2"/>
  <c r="J1179" i="2"/>
  <c r="I1179" i="2"/>
  <c r="Y1178" i="2"/>
  <c r="X1178" i="2"/>
  <c r="W1178" i="2"/>
  <c r="V1178" i="2"/>
  <c r="U1178" i="2"/>
  <c r="AQ1178" i="2" s="1"/>
  <c r="T1178" i="2"/>
  <c r="S1178" i="2"/>
  <c r="R1178" i="2"/>
  <c r="Q1178" i="2"/>
  <c r="P1178" i="2"/>
  <c r="O1178" i="2"/>
  <c r="N1178" i="2"/>
  <c r="M1178" i="2"/>
  <c r="AO1178" i="2" s="1"/>
  <c r="L1178" i="2"/>
  <c r="K1178" i="2"/>
  <c r="J1178" i="2"/>
  <c r="I1178" i="2"/>
  <c r="Y1177" i="2"/>
  <c r="X1177" i="2"/>
  <c r="W1177" i="2"/>
  <c r="V1177" i="2"/>
  <c r="U1177" i="2"/>
  <c r="T1177" i="2"/>
  <c r="S1177" i="2"/>
  <c r="R1177" i="2"/>
  <c r="Q1177" i="2"/>
  <c r="P1177" i="2"/>
  <c r="O1177" i="2"/>
  <c r="N1177" i="2"/>
  <c r="AC1177" i="2" s="1"/>
  <c r="M1177" i="2"/>
  <c r="L1177" i="2"/>
  <c r="K1177" i="2"/>
  <c r="J1177" i="2"/>
  <c r="I1177" i="2"/>
  <c r="Y1176" i="2"/>
  <c r="X1176" i="2"/>
  <c r="W1176" i="2"/>
  <c r="AQ1176" i="2" s="1"/>
  <c r="V1176" i="2"/>
  <c r="U1176" i="2"/>
  <c r="T1176" i="2"/>
  <c r="S1176" i="2"/>
  <c r="R1176" i="2"/>
  <c r="Q1176" i="2"/>
  <c r="P1176" i="2"/>
  <c r="O1176" i="2"/>
  <c r="N1176" i="2"/>
  <c r="M1176" i="2"/>
  <c r="L1176" i="2"/>
  <c r="K1176" i="2"/>
  <c r="AO1176" i="2" s="1"/>
  <c r="J1176" i="2"/>
  <c r="I1176" i="2"/>
  <c r="Y1175" i="2"/>
  <c r="X1175" i="2"/>
  <c r="W1175" i="2"/>
  <c r="V1175" i="2"/>
  <c r="U1175" i="2"/>
  <c r="T1175" i="2"/>
  <c r="S1175" i="2"/>
  <c r="R1175" i="2"/>
  <c r="Q1175" i="2"/>
  <c r="P1175" i="2"/>
  <c r="O1175" i="2"/>
  <c r="N1175" i="2"/>
  <c r="M1175" i="2"/>
  <c r="L1175" i="2"/>
  <c r="AN1175" i="2" s="1"/>
  <c r="K1175" i="2"/>
  <c r="J1175" i="2"/>
  <c r="I1175" i="2"/>
  <c r="Y1174" i="2"/>
  <c r="X1174" i="2"/>
  <c r="W1174" i="2"/>
  <c r="V1174" i="2"/>
  <c r="U1174" i="2"/>
  <c r="AQ1174" i="2" s="1"/>
  <c r="T1174" i="2"/>
  <c r="S1174" i="2"/>
  <c r="R1174" i="2"/>
  <c r="Q1174" i="2"/>
  <c r="P1174" i="2"/>
  <c r="O1174" i="2"/>
  <c r="N1174" i="2"/>
  <c r="M1174" i="2"/>
  <c r="AO1174" i="2" s="1"/>
  <c r="L1174" i="2"/>
  <c r="K1174" i="2"/>
  <c r="J1174" i="2"/>
  <c r="I1174" i="2"/>
  <c r="Y1173" i="2"/>
  <c r="X1173" i="2"/>
  <c r="W1173" i="2"/>
  <c r="V1173" i="2"/>
  <c r="U1173" i="2"/>
  <c r="T1173" i="2"/>
  <c r="S1173" i="2"/>
  <c r="R1173" i="2"/>
  <c r="Q1173" i="2"/>
  <c r="P1173" i="2"/>
  <c r="O1173" i="2"/>
  <c r="N1173" i="2"/>
  <c r="AC1173" i="2" s="1"/>
  <c r="M1173" i="2"/>
  <c r="L1173" i="2"/>
  <c r="K1173" i="2"/>
  <c r="J1173" i="2"/>
  <c r="I1173" i="2"/>
  <c r="Y1172" i="2"/>
  <c r="X1172" i="2"/>
  <c r="W1172" i="2"/>
  <c r="AQ1172" i="2" s="1"/>
  <c r="V1172" i="2"/>
  <c r="U1172" i="2"/>
  <c r="T1172" i="2"/>
  <c r="S1172" i="2"/>
  <c r="R1172" i="2"/>
  <c r="Q1172" i="2"/>
  <c r="P1172" i="2"/>
  <c r="O1172" i="2"/>
  <c r="N1172" i="2"/>
  <c r="M1172" i="2"/>
  <c r="L1172" i="2"/>
  <c r="K1172" i="2"/>
  <c r="AO1172" i="2" s="1"/>
  <c r="J1172" i="2"/>
  <c r="I1172" i="2"/>
  <c r="Y1171" i="2"/>
  <c r="X1171" i="2"/>
  <c r="W1171" i="2"/>
  <c r="V1171" i="2"/>
  <c r="U1171" i="2"/>
  <c r="T1171" i="2"/>
  <c r="S1171" i="2"/>
  <c r="R1171" i="2"/>
  <c r="Q1171" i="2"/>
  <c r="P1171" i="2"/>
  <c r="O1171" i="2"/>
  <c r="N1171" i="2"/>
  <c r="M1171" i="2"/>
  <c r="L1171" i="2"/>
  <c r="AN1171" i="2" s="1"/>
  <c r="K1171" i="2"/>
  <c r="J1171" i="2"/>
  <c r="I1171" i="2"/>
  <c r="Y1170" i="2"/>
  <c r="X1170" i="2"/>
  <c r="W1170" i="2"/>
  <c r="V1170" i="2"/>
  <c r="U1170" i="2"/>
  <c r="AQ1170" i="2" s="1"/>
  <c r="T1170" i="2"/>
  <c r="S1170" i="2"/>
  <c r="R1170" i="2"/>
  <c r="Q1170" i="2"/>
  <c r="P1170" i="2"/>
  <c r="O1170" i="2"/>
  <c r="N1170" i="2"/>
  <c r="M1170" i="2"/>
  <c r="AO1170" i="2" s="1"/>
  <c r="L1170" i="2"/>
  <c r="K1170" i="2"/>
  <c r="J1170" i="2"/>
  <c r="I1170" i="2"/>
  <c r="Y1169" i="2"/>
  <c r="X1169" i="2"/>
  <c r="W1169" i="2"/>
  <c r="V1169" i="2"/>
  <c r="U1169" i="2"/>
  <c r="T1169" i="2"/>
  <c r="S1169" i="2"/>
  <c r="R1169" i="2"/>
  <c r="Q1169" i="2"/>
  <c r="P1169" i="2"/>
  <c r="O1169" i="2"/>
  <c r="N1169" i="2"/>
  <c r="AC1169" i="2" s="1"/>
  <c r="M1169" i="2"/>
  <c r="L1169" i="2"/>
  <c r="K1169" i="2"/>
  <c r="J1169" i="2"/>
  <c r="I1169" i="2"/>
  <c r="Y1168" i="2"/>
  <c r="X1168" i="2"/>
  <c r="W1168" i="2"/>
  <c r="AQ1168" i="2" s="1"/>
  <c r="V1168" i="2"/>
  <c r="U1168" i="2"/>
  <c r="T1168" i="2"/>
  <c r="S1168" i="2"/>
  <c r="R1168" i="2"/>
  <c r="Q1168" i="2"/>
  <c r="P1168" i="2"/>
  <c r="O1168" i="2"/>
  <c r="N1168" i="2"/>
  <c r="M1168" i="2"/>
  <c r="L1168" i="2"/>
  <c r="K1168" i="2"/>
  <c r="AO1168" i="2" s="1"/>
  <c r="J1168" i="2"/>
  <c r="I1168" i="2"/>
  <c r="Y1167" i="2"/>
  <c r="X1167" i="2"/>
  <c r="W1167" i="2"/>
  <c r="V1167" i="2"/>
  <c r="U1167" i="2"/>
  <c r="T1167" i="2"/>
  <c r="S1167" i="2"/>
  <c r="R1167" i="2"/>
  <c r="Q1167" i="2"/>
  <c r="P1167" i="2"/>
  <c r="O1167" i="2"/>
  <c r="N1167" i="2"/>
  <c r="M1167" i="2"/>
  <c r="L1167" i="2"/>
  <c r="AN1167" i="2" s="1"/>
  <c r="K1167" i="2"/>
  <c r="J1167" i="2"/>
  <c r="I1167" i="2"/>
  <c r="Y1166" i="2"/>
  <c r="X1166" i="2"/>
  <c r="W1166" i="2"/>
  <c r="V1166" i="2"/>
  <c r="U1166" i="2"/>
  <c r="AQ1166" i="2" s="1"/>
  <c r="T1166" i="2"/>
  <c r="S1166" i="2"/>
  <c r="R1166" i="2"/>
  <c r="Q1166" i="2"/>
  <c r="P1166" i="2"/>
  <c r="O1166" i="2"/>
  <c r="N1166" i="2"/>
  <c r="M1166" i="2"/>
  <c r="AO1166" i="2" s="1"/>
  <c r="L1166" i="2"/>
  <c r="K1166" i="2"/>
  <c r="J1166" i="2"/>
  <c r="I1166" i="2"/>
  <c r="Y1165" i="2"/>
  <c r="X1165" i="2"/>
  <c r="W1165" i="2"/>
  <c r="V1165" i="2"/>
  <c r="U1165" i="2"/>
  <c r="T1165" i="2"/>
  <c r="S1165" i="2"/>
  <c r="R1165" i="2"/>
  <c r="Q1165" i="2"/>
  <c r="P1165" i="2"/>
  <c r="O1165" i="2"/>
  <c r="N1165" i="2"/>
  <c r="AC1165" i="2" s="1"/>
  <c r="M1165" i="2"/>
  <c r="L1165" i="2"/>
  <c r="K1165" i="2"/>
  <c r="J1165" i="2"/>
  <c r="I1165" i="2"/>
  <c r="Y1164" i="2"/>
  <c r="X1164" i="2"/>
  <c r="W1164" i="2"/>
  <c r="AQ1164" i="2" s="1"/>
  <c r="V1164" i="2"/>
  <c r="U1164" i="2"/>
  <c r="T1164" i="2"/>
  <c r="S1164" i="2"/>
  <c r="R1164" i="2"/>
  <c r="Q1164" i="2"/>
  <c r="P1164" i="2"/>
  <c r="O1164" i="2"/>
  <c r="N1164" i="2"/>
  <c r="M1164" i="2"/>
  <c r="L1164" i="2"/>
  <c r="K1164" i="2"/>
  <c r="AO1164" i="2" s="1"/>
  <c r="J1164" i="2"/>
  <c r="I1164" i="2"/>
  <c r="Y1163" i="2"/>
  <c r="X1163" i="2"/>
  <c r="W1163" i="2"/>
  <c r="V1163" i="2"/>
  <c r="U1163" i="2"/>
  <c r="T1163" i="2"/>
  <c r="S1163" i="2"/>
  <c r="R1163" i="2"/>
  <c r="Q1163" i="2"/>
  <c r="P1163" i="2"/>
  <c r="O1163" i="2"/>
  <c r="N1163" i="2"/>
  <c r="M1163" i="2"/>
  <c r="L1163" i="2"/>
  <c r="AN1163" i="2" s="1"/>
  <c r="K1163" i="2"/>
  <c r="J1163" i="2"/>
  <c r="I1163" i="2"/>
  <c r="Y1162" i="2"/>
  <c r="X1162" i="2"/>
  <c r="W1162" i="2"/>
  <c r="V1162" i="2"/>
  <c r="U1162" i="2"/>
  <c r="AQ1162" i="2" s="1"/>
  <c r="T1162" i="2"/>
  <c r="S1162" i="2"/>
  <c r="R1162" i="2"/>
  <c r="Q1162" i="2"/>
  <c r="P1162" i="2"/>
  <c r="O1162" i="2"/>
  <c r="N1162" i="2"/>
  <c r="M1162" i="2"/>
  <c r="AO1162" i="2" s="1"/>
  <c r="L1162" i="2"/>
  <c r="K1162" i="2"/>
  <c r="J1162" i="2"/>
  <c r="I1162" i="2"/>
  <c r="Y1161" i="2"/>
  <c r="X1161" i="2"/>
  <c r="W1161" i="2"/>
  <c r="V1161" i="2"/>
  <c r="U1161" i="2"/>
  <c r="T1161" i="2"/>
  <c r="S1161" i="2"/>
  <c r="R1161" i="2"/>
  <c r="Q1161" i="2"/>
  <c r="P1161" i="2"/>
  <c r="O1161" i="2"/>
  <c r="N1161" i="2"/>
  <c r="AC1161" i="2" s="1"/>
  <c r="M1161" i="2"/>
  <c r="L1161" i="2"/>
  <c r="K1161" i="2"/>
  <c r="J1161" i="2"/>
  <c r="I1161" i="2"/>
  <c r="Y1160" i="2"/>
  <c r="X1160" i="2"/>
  <c r="W1160" i="2"/>
  <c r="AQ1160" i="2" s="1"/>
  <c r="V1160" i="2"/>
  <c r="U1160" i="2"/>
  <c r="T1160" i="2"/>
  <c r="S1160" i="2"/>
  <c r="R1160" i="2"/>
  <c r="Q1160" i="2"/>
  <c r="P1160" i="2"/>
  <c r="O1160" i="2"/>
  <c r="N1160" i="2"/>
  <c r="M1160" i="2"/>
  <c r="L1160" i="2"/>
  <c r="K1160" i="2"/>
  <c r="AO1160" i="2" s="1"/>
  <c r="J1160" i="2"/>
  <c r="I1160" i="2"/>
  <c r="Y1159" i="2"/>
  <c r="X1159" i="2"/>
  <c r="W1159" i="2"/>
  <c r="V1159" i="2"/>
  <c r="U1159" i="2"/>
  <c r="T1159" i="2"/>
  <c r="S1159" i="2"/>
  <c r="R1159" i="2"/>
  <c r="Q1159" i="2"/>
  <c r="P1159" i="2"/>
  <c r="O1159" i="2"/>
  <c r="N1159" i="2"/>
  <c r="M1159" i="2"/>
  <c r="L1159" i="2"/>
  <c r="AN1159" i="2" s="1"/>
  <c r="K1159" i="2"/>
  <c r="J1159" i="2"/>
  <c r="I1159" i="2"/>
  <c r="Y1158" i="2"/>
  <c r="X1158" i="2"/>
  <c r="W1158" i="2"/>
  <c r="V1158" i="2"/>
  <c r="U1158" i="2"/>
  <c r="AQ1158" i="2" s="1"/>
  <c r="T1158" i="2"/>
  <c r="S1158" i="2"/>
  <c r="R1158" i="2"/>
  <c r="Q1158" i="2"/>
  <c r="P1158" i="2"/>
  <c r="O1158" i="2"/>
  <c r="N1158" i="2"/>
  <c r="M1158" i="2"/>
  <c r="AO1158" i="2" s="1"/>
  <c r="L1158" i="2"/>
  <c r="K1158" i="2"/>
  <c r="J1158" i="2"/>
  <c r="I1158" i="2"/>
  <c r="Y1157" i="2"/>
  <c r="X1157" i="2"/>
  <c r="W1157" i="2"/>
  <c r="V1157" i="2"/>
  <c r="U1157" i="2"/>
  <c r="T1157" i="2"/>
  <c r="S1157" i="2"/>
  <c r="R1157" i="2"/>
  <c r="Q1157" i="2"/>
  <c r="P1157" i="2"/>
  <c r="O1157" i="2"/>
  <c r="N1157" i="2"/>
  <c r="AC1157" i="2" s="1"/>
  <c r="M1157" i="2"/>
  <c r="L1157" i="2"/>
  <c r="K1157" i="2"/>
  <c r="J1157" i="2"/>
  <c r="I1157" i="2"/>
  <c r="Y1156" i="2"/>
  <c r="X1156" i="2"/>
  <c r="W1156" i="2"/>
  <c r="AQ1156" i="2" s="1"/>
  <c r="V1156" i="2"/>
  <c r="U1156" i="2"/>
  <c r="T1156" i="2"/>
  <c r="S1156" i="2"/>
  <c r="R1156" i="2"/>
  <c r="Q1156" i="2"/>
  <c r="P1156" i="2"/>
  <c r="O1156" i="2"/>
  <c r="N1156" i="2"/>
  <c r="M1156" i="2"/>
  <c r="L1156" i="2"/>
  <c r="K1156" i="2"/>
  <c r="AO1156" i="2" s="1"/>
  <c r="J1156" i="2"/>
  <c r="I1156" i="2"/>
  <c r="Y1155" i="2"/>
  <c r="X1155" i="2"/>
  <c r="W1155" i="2"/>
  <c r="V1155" i="2"/>
  <c r="U1155" i="2"/>
  <c r="T1155" i="2"/>
  <c r="S1155" i="2"/>
  <c r="R1155" i="2"/>
  <c r="Q1155" i="2"/>
  <c r="P1155" i="2"/>
  <c r="O1155" i="2"/>
  <c r="N1155" i="2"/>
  <c r="M1155" i="2"/>
  <c r="L1155" i="2"/>
  <c r="AN1155" i="2" s="1"/>
  <c r="K1155" i="2"/>
  <c r="J1155" i="2"/>
  <c r="I1155" i="2"/>
  <c r="Y1154" i="2"/>
  <c r="X1154" i="2"/>
  <c r="W1154" i="2"/>
  <c r="V1154" i="2"/>
  <c r="U1154" i="2"/>
  <c r="AQ1154" i="2" s="1"/>
  <c r="T1154" i="2"/>
  <c r="S1154" i="2"/>
  <c r="R1154" i="2"/>
  <c r="Q1154" i="2"/>
  <c r="P1154" i="2"/>
  <c r="O1154" i="2"/>
  <c r="N1154" i="2"/>
  <c r="M1154" i="2"/>
  <c r="AO1154" i="2" s="1"/>
  <c r="L1154" i="2"/>
  <c r="K1154" i="2"/>
  <c r="J1154" i="2"/>
  <c r="I1154" i="2"/>
  <c r="Y1153" i="2"/>
  <c r="X1153" i="2"/>
  <c r="W1153" i="2"/>
  <c r="V1153" i="2"/>
  <c r="U1153" i="2"/>
  <c r="T1153" i="2"/>
  <c r="S1153" i="2"/>
  <c r="R1153" i="2"/>
  <c r="Q1153" i="2"/>
  <c r="P1153" i="2"/>
  <c r="O1153" i="2"/>
  <c r="N1153" i="2"/>
  <c r="AC1153" i="2" s="1"/>
  <c r="M1153" i="2"/>
  <c r="L1153" i="2"/>
  <c r="K1153" i="2"/>
  <c r="J1153" i="2"/>
  <c r="I1153" i="2"/>
  <c r="Y1152" i="2"/>
  <c r="X1152" i="2"/>
  <c r="W1152" i="2"/>
  <c r="AQ1152" i="2" s="1"/>
  <c r="V1152" i="2"/>
  <c r="U1152" i="2"/>
  <c r="T1152" i="2"/>
  <c r="S1152" i="2"/>
  <c r="R1152" i="2"/>
  <c r="Q1152" i="2"/>
  <c r="P1152" i="2"/>
  <c r="O1152" i="2"/>
  <c r="N1152" i="2"/>
  <c r="M1152" i="2"/>
  <c r="L1152" i="2"/>
  <c r="K1152" i="2"/>
  <c r="AO1152" i="2" s="1"/>
  <c r="J1152" i="2"/>
  <c r="I1152" i="2"/>
  <c r="Y1151" i="2"/>
  <c r="X1151" i="2"/>
  <c r="W1151" i="2"/>
  <c r="V1151" i="2"/>
  <c r="U1151" i="2"/>
  <c r="T1151" i="2"/>
  <c r="S1151" i="2"/>
  <c r="R1151" i="2"/>
  <c r="Q1151" i="2"/>
  <c r="P1151" i="2"/>
  <c r="O1151" i="2"/>
  <c r="N1151" i="2"/>
  <c r="M1151" i="2"/>
  <c r="L1151" i="2"/>
  <c r="AN1151" i="2" s="1"/>
  <c r="K1151" i="2"/>
  <c r="J1151" i="2"/>
  <c r="I1151" i="2"/>
  <c r="Y1150" i="2"/>
  <c r="X1150" i="2"/>
  <c r="W1150" i="2"/>
  <c r="V1150" i="2"/>
  <c r="U1150" i="2"/>
  <c r="AQ1150" i="2" s="1"/>
  <c r="T1150" i="2"/>
  <c r="S1150" i="2"/>
  <c r="R1150" i="2"/>
  <c r="Q1150" i="2"/>
  <c r="P1150" i="2"/>
  <c r="O1150" i="2"/>
  <c r="N1150" i="2"/>
  <c r="M1150" i="2"/>
  <c r="AO1150" i="2" s="1"/>
  <c r="L1150" i="2"/>
  <c r="K1150" i="2"/>
  <c r="J1150" i="2"/>
  <c r="I1150" i="2"/>
  <c r="Y1149" i="2"/>
  <c r="X1149" i="2"/>
  <c r="W1149" i="2"/>
  <c r="V1149" i="2"/>
  <c r="U1149" i="2"/>
  <c r="T1149" i="2"/>
  <c r="S1149" i="2"/>
  <c r="R1149" i="2"/>
  <c r="Q1149" i="2"/>
  <c r="P1149" i="2"/>
  <c r="O1149" i="2"/>
  <c r="N1149" i="2"/>
  <c r="AC1149" i="2" s="1"/>
  <c r="M1149" i="2"/>
  <c r="L1149" i="2"/>
  <c r="K1149" i="2"/>
  <c r="J1149" i="2"/>
  <c r="I1149" i="2"/>
  <c r="Y1148" i="2"/>
  <c r="X1148" i="2"/>
  <c r="W1148" i="2"/>
  <c r="AQ1148" i="2" s="1"/>
  <c r="V1148" i="2"/>
  <c r="U1148" i="2"/>
  <c r="T1148" i="2"/>
  <c r="S1148" i="2"/>
  <c r="R1148" i="2"/>
  <c r="Q1148" i="2"/>
  <c r="P1148" i="2"/>
  <c r="O1148" i="2"/>
  <c r="N1148" i="2"/>
  <c r="M1148" i="2"/>
  <c r="L1148" i="2"/>
  <c r="K1148" i="2"/>
  <c r="AO1148" i="2" s="1"/>
  <c r="J1148" i="2"/>
  <c r="I1148" i="2"/>
  <c r="Y1147" i="2"/>
  <c r="X1147" i="2"/>
  <c r="W1147" i="2"/>
  <c r="V1147" i="2"/>
  <c r="U1147" i="2"/>
  <c r="T1147" i="2"/>
  <c r="S1147" i="2"/>
  <c r="R1147" i="2"/>
  <c r="Q1147" i="2"/>
  <c r="P1147" i="2"/>
  <c r="O1147" i="2"/>
  <c r="N1147" i="2"/>
  <c r="M1147" i="2"/>
  <c r="L1147" i="2"/>
  <c r="AN1147" i="2" s="1"/>
  <c r="K1147" i="2"/>
  <c r="J1147" i="2"/>
  <c r="I1147" i="2"/>
  <c r="Y1146" i="2"/>
  <c r="X1146" i="2"/>
  <c r="W1146" i="2"/>
  <c r="V1146" i="2"/>
  <c r="U1146" i="2"/>
  <c r="AQ1146" i="2" s="1"/>
  <c r="T1146" i="2"/>
  <c r="S1146" i="2"/>
  <c r="R1146" i="2"/>
  <c r="Q1146" i="2"/>
  <c r="P1146" i="2"/>
  <c r="O1146" i="2"/>
  <c r="N1146" i="2"/>
  <c r="M1146" i="2"/>
  <c r="AO1146" i="2" s="1"/>
  <c r="L1146" i="2"/>
  <c r="K1146" i="2"/>
  <c r="J1146" i="2"/>
  <c r="I1146" i="2"/>
  <c r="Y1145" i="2"/>
  <c r="X1145" i="2"/>
  <c r="W1145" i="2"/>
  <c r="V1145" i="2"/>
  <c r="U1145" i="2"/>
  <c r="T1145" i="2"/>
  <c r="S1145" i="2"/>
  <c r="R1145" i="2"/>
  <c r="Q1145" i="2"/>
  <c r="P1145" i="2"/>
  <c r="O1145" i="2"/>
  <c r="N1145" i="2"/>
  <c r="AC1145" i="2" s="1"/>
  <c r="M1145" i="2"/>
  <c r="L1145" i="2"/>
  <c r="K1145" i="2"/>
  <c r="J1145" i="2"/>
  <c r="I1145" i="2"/>
  <c r="Y1144" i="2"/>
  <c r="X1144" i="2"/>
  <c r="W1144" i="2"/>
  <c r="AQ1144" i="2" s="1"/>
  <c r="V1144" i="2"/>
  <c r="U1144" i="2"/>
  <c r="T1144" i="2"/>
  <c r="S1144" i="2"/>
  <c r="R1144" i="2"/>
  <c r="Q1144" i="2"/>
  <c r="P1144" i="2"/>
  <c r="O1144" i="2"/>
  <c r="N1144" i="2"/>
  <c r="M1144" i="2"/>
  <c r="L1144" i="2"/>
  <c r="K1144" i="2"/>
  <c r="AO1144" i="2" s="1"/>
  <c r="J1144" i="2"/>
  <c r="I1144" i="2"/>
  <c r="Y1143" i="2"/>
  <c r="X1143" i="2"/>
  <c r="W1143" i="2"/>
  <c r="V1143" i="2"/>
  <c r="U1143" i="2"/>
  <c r="T1143" i="2"/>
  <c r="S1143" i="2"/>
  <c r="R1143" i="2"/>
  <c r="Q1143" i="2"/>
  <c r="P1143" i="2"/>
  <c r="O1143" i="2"/>
  <c r="N1143" i="2"/>
  <c r="M1143" i="2"/>
  <c r="L1143" i="2"/>
  <c r="AN1143" i="2" s="1"/>
  <c r="K1143" i="2"/>
  <c r="J1143" i="2"/>
  <c r="I1143" i="2"/>
  <c r="Y1142" i="2"/>
  <c r="X1142" i="2"/>
  <c r="W1142" i="2"/>
  <c r="V1142" i="2"/>
  <c r="U1142" i="2"/>
  <c r="AQ1142" i="2" s="1"/>
  <c r="T1142" i="2"/>
  <c r="S1142" i="2"/>
  <c r="R1142" i="2"/>
  <c r="Q1142" i="2"/>
  <c r="P1142" i="2"/>
  <c r="O1142" i="2"/>
  <c r="N1142" i="2"/>
  <c r="M1142" i="2"/>
  <c r="AO1142" i="2" s="1"/>
  <c r="L1142" i="2"/>
  <c r="K1142" i="2"/>
  <c r="J1142" i="2"/>
  <c r="I1142" i="2"/>
  <c r="Y1141" i="2"/>
  <c r="X1141" i="2"/>
  <c r="W1141" i="2"/>
  <c r="V1141" i="2"/>
  <c r="U1141" i="2"/>
  <c r="T1141" i="2"/>
  <c r="S1141" i="2"/>
  <c r="R1141" i="2"/>
  <c r="Q1141" i="2"/>
  <c r="P1141" i="2"/>
  <c r="O1141" i="2"/>
  <c r="N1141" i="2"/>
  <c r="AC1141" i="2" s="1"/>
  <c r="M1141" i="2"/>
  <c r="L1141" i="2"/>
  <c r="K1141" i="2"/>
  <c r="J1141" i="2"/>
  <c r="I1141" i="2"/>
  <c r="Y1140" i="2"/>
  <c r="X1140" i="2"/>
  <c r="W1140" i="2"/>
  <c r="AQ1140" i="2" s="1"/>
  <c r="V1140" i="2"/>
  <c r="U1140" i="2"/>
  <c r="T1140" i="2"/>
  <c r="S1140" i="2"/>
  <c r="R1140" i="2"/>
  <c r="Q1140" i="2"/>
  <c r="P1140" i="2"/>
  <c r="O1140" i="2"/>
  <c r="N1140" i="2"/>
  <c r="M1140" i="2"/>
  <c r="L1140" i="2"/>
  <c r="K1140" i="2"/>
  <c r="AO1140" i="2" s="1"/>
  <c r="J1140" i="2"/>
  <c r="I1140" i="2"/>
  <c r="Y1139" i="2"/>
  <c r="X1139" i="2"/>
  <c r="W1139" i="2"/>
  <c r="V1139" i="2"/>
  <c r="U1139" i="2"/>
  <c r="T1139" i="2"/>
  <c r="S1139" i="2"/>
  <c r="R1139" i="2"/>
  <c r="Q1139" i="2"/>
  <c r="P1139" i="2"/>
  <c r="O1139" i="2"/>
  <c r="N1139" i="2"/>
  <c r="M1139" i="2"/>
  <c r="L1139" i="2"/>
  <c r="AN1139" i="2" s="1"/>
  <c r="K1139" i="2"/>
  <c r="J1139" i="2"/>
  <c r="I1139" i="2"/>
  <c r="Y1138" i="2"/>
  <c r="X1138" i="2"/>
  <c r="W1138" i="2"/>
  <c r="V1138" i="2"/>
  <c r="U1138" i="2"/>
  <c r="AQ1138" i="2" s="1"/>
  <c r="T1138" i="2"/>
  <c r="S1138" i="2"/>
  <c r="R1138" i="2"/>
  <c r="Q1138" i="2"/>
  <c r="P1138" i="2"/>
  <c r="O1138" i="2"/>
  <c r="N1138" i="2"/>
  <c r="M1138" i="2"/>
  <c r="AO1138" i="2" s="1"/>
  <c r="L1138" i="2"/>
  <c r="K1138" i="2"/>
  <c r="J1138" i="2"/>
  <c r="I1138" i="2"/>
  <c r="Y1137" i="2"/>
  <c r="X1137" i="2"/>
  <c r="W1137" i="2"/>
  <c r="V1137" i="2"/>
  <c r="U1137" i="2"/>
  <c r="T1137" i="2"/>
  <c r="S1137" i="2"/>
  <c r="R1137" i="2"/>
  <c r="Q1137" i="2"/>
  <c r="P1137" i="2"/>
  <c r="O1137" i="2"/>
  <c r="N1137" i="2"/>
  <c r="AC1137" i="2" s="1"/>
  <c r="M1137" i="2"/>
  <c r="L1137" i="2"/>
  <c r="K1137" i="2"/>
  <c r="J1137" i="2"/>
  <c r="I1137" i="2"/>
  <c r="Y1136" i="2"/>
  <c r="X1136" i="2"/>
  <c r="W1136" i="2"/>
  <c r="AQ1136" i="2" s="1"/>
  <c r="V1136" i="2"/>
  <c r="U1136" i="2"/>
  <c r="T1136" i="2"/>
  <c r="S1136" i="2"/>
  <c r="R1136" i="2"/>
  <c r="Q1136" i="2"/>
  <c r="P1136" i="2"/>
  <c r="O1136" i="2"/>
  <c r="N1136" i="2"/>
  <c r="M1136" i="2"/>
  <c r="L1136" i="2"/>
  <c r="K1136" i="2"/>
  <c r="AO1136" i="2" s="1"/>
  <c r="J1136" i="2"/>
  <c r="I1136" i="2"/>
  <c r="Y1135" i="2"/>
  <c r="X1135" i="2"/>
  <c r="W1135" i="2"/>
  <c r="V1135" i="2"/>
  <c r="U1135" i="2"/>
  <c r="T1135" i="2"/>
  <c r="S1135" i="2"/>
  <c r="R1135" i="2"/>
  <c r="Q1135" i="2"/>
  <c r="P1135" i="2"/>
  <c r="O1135" i="2"/>
  <c r="N1135" i="2"/>
  <c r="M1135" i="2"/>
  <c r="L1135" i="2"/>
  <c r="AN1135" i="2" s="1"/>
  <c r="K1135" i="2"/>
  <c r="J1135" i="2"/>
  <c r="I1135" i="2"/>
  <c r="Y1134" i="2"/>
  <c r="X1134" i="2"/>
  <c r="W1134" i="2"/>
  <c r="V1134" i="2"/>
  <c r="U1134" i="2"/>
  <c r="AQ1134" i="2" s="1"/>
  <c r="T1134" i="2"/>
  <c r="S1134" i="2"/>
  <c r="R1134" i="2"/>
  <c r="Q1134" i="2"/>
  <c r="P1134" i="2"/>
  <c r="O1134" i="2"/>
  <c r="N1134" i="2"/>
  <c r="M1134" i="2"/>
  <c r="AO1134" i="2" s="1"/>
  <c r="L1134" i="2"/>
  <c r="K1134" i="2"/>
  <c r="J1134" i="2"/>
  <c r="I1134" i="2"/>
  <c r="Y1133" i="2"/>
  <c r="X1133" i="2"/>
  <c r="W1133" i="2"/>
  <c r="V1133" i="2"/>
  <c r="U1133" i="2"/>
  <c r="T1133" i="2"/>
  <c r="S1133" i="2"/>
  <c r="R1133" i="2"/>
  <c r="Q1133" i="2"/>
  <c r="P1133" i="2"/>
  <c r="O1133" i="2"/>
  <c r="N1133" i="2"/>
  <c r="AC1133" i="2" s="1"/>
  <c r="M1133" i="2"/>
  <c r="L1133" i="2"/>
  <c r="K1133" i="2"/>
  <c r="J1133" i="2"/>
  <c r="I1133" i="2"/>
  <c r="Y1132" i="2"/>
  <c r="X1132" i="2"/>
  <c r="W1132" i="2"/>
  <c r="AQ1132" i="2" s="1"/>
  <c r="V1132" i="2"/>
  <c r="U1132" i="2"/>
  <c r="T1132" i="2"/>
  <c r="S1132" i="2"/>
  <c r="R1132" i="2"/>
  <c r="Q1132" i="2"/>
  <c r="P1132" i="2"/>
  <c r="O1132" i="2"/>
  <c r="N1132" i="2"/>
  <c r="M1132" i="2"/>
  <c r="L1132" i="2"/>
  <c r="K1132" i="2"/>
  <c r="AO1132" i="2" s="1"/>
  <c r="J1132" i="2"/>
  <c r="I1132" i="2"/>
  <c r="Y1131" i="2"/>
  <c r="X1131" i="2"/>
  <c r="W1131" i="2"/>
  <c r="V1131" i="2"/>
  <c r="U1131" i="2"/>
  <c r="T1131" i="2"/>
  <c r="S1131" i="2"/>
  <c r="R1131" i="2"/>
  <c r="Q1131" i="2"/>
  <c r="P1131" i="2"/>
  <c r="O1131" i="2"/>
  <c r="N1131" i="2"/>
  <c r="M1131" i="2"/>
  <c r="L1131" i="2"/>
  <c r="AN1131" i="2" s="1"/>
  <c r="K1131" i="2"/>
  <c r="J1131" i="2"/>
  <c r="I1131" i="2"/>
  <c r="Y1130" i="2"/>
  <c r="X1130" i="2"/>
  <c r="W1130" i="2"/>
  <c r="V1130" i="2"/>
  <c r="U1130" i="2"/>
  <c r="AQ1130" i="2" s="1"/>
  <c r="T1130" i="2"/>
  <c r="S1130" i="2"/>
  <c r="R1130" i="2"/>
  <c r="Q1130" i="2"/>
  <c r="P1130" i="2"/>
  <c r="O1130" i="2"/>
  <c r="N1130" i="2"/>
  <c r="M1130" i="2"/>
  <c r="AO1130" i="2" s="1"/>
  <c r="L1130" i="2"/>
  <c r="K1130" i="2"/>
  <c r="J1130" i="2"/>
  <c r="I1130" i="2"/>
  <c r="Y1129" i="2"/>
  <c r="X1129" i="2"/>
  <c r="W1129" i="2"/>
  <c r="V1129" i="2"/>
  <c r="U1129" i="2"/>
  <c r="T1129" i="2"/>
  <c r="S1129" i="2"/>
  <c r="R1129" i="2"/>
  <c r="Q1129" i="2"/>
  <c r="P1129" i="2"/>
  <c r="O1129" i="2"/>
  <c r="N1129" i="2"/>
  <c r="AC1129" i="2" s="1"/>
  <c r="M1129" i="2"/>
  <c r="L1129" i="2"/>
  <c r="K1129" i="2"/>
  <c r="J1129" i="2"/>
  <c r="I1129" i="2"/>
  <c r="Y1128" i="2"/>
  <c r="X1128" i="2"/>
  <c r="W1128" i="2"/>
  <c r="AQ1128" i="2" s="1"/>
  <c r="V1128" i="2"/>
  <c r="U1128" i="2"/>
  <c r="T1128" i="2"/>
  <c r="S1128" i="2"/>
  <c r="R1128" i="2"/>
  <c r="Q1128" i="2"/>
  <c r="P1128" i="2"/>
  <c r="O1128" i="2"/>
  <c r="N1128" i="2"/>
  <c r="M1128" i="2"/>
  <c r="L1128" i="2"/>
  <c r="K1128" i="2"/>
  <c r="AO1128" i="2" s="1"/>
  <c r="J1128" i="2"/>
  <c r="I1128" i="2"/>
  <c r="Y1127" i="2"/>
  <c r="X1127" i="2"/>
  <c r="W1127" i="2"/>
  <c r="V1127" i="2"/>
  <c r="U1127" i="2"/>
  <c r="T1127" i="2"/>
  <c r="S1127" i="2"/>
  <c r="R1127" i="2"/>
  <c r="Q1127" i="2"/>
  <c r="P1127" i="2"/>
  <c r="O1127" i="2"/>
  <c r="N1127" i="2"/>
  <c r="M1127" i="2"/>
  <c r="L1127" i="2"/>
  <c r="AN1127" i="2" s="1"/>
  <c r="K1127" i="2"/>
  <c r="J1127" i="2"/>
  <c r="I1127" i="2"/>
  <c r="Y1126" i="2"/>
  <c r="X1126" i="2"/>
  <c r="W1126" i="2"/>
  <c r="V1126" i="2"/>
  <c r="U1126" i="2"/>
  <c r="AQ1126" i="2" s="1"/>
  <c r="T1126" i="2"/>
  <c r="S1126" i="2"/>
  <c r="R1126" i="2"/>
  <c r="Q1126" i="2"/>
  <c r="P1126" i="2"/>
  <c r="O1126" i="2"/>
  <c r="N1126" i="2"/>
  <c r="M1126" i="2"/>
  <c r="AO1126" i="2" s="1"/>
  <c r="L1126" i="2"/>
  <c r="K1126" i="2"/>
  <c r="J1126" i="2"/>
  <c r="I1126" i="2"/>
  <c r="Y1125" i="2"/>
  <c r="X1125" i="2"/>
  <c r="W1125" i="2"/>
  <c r="V1125" i="2"/>
  <c r="U1125" i="2"/>
  <c r="T1125" i="2"/>
  <c r="S1125" i="2"/>
  <c r="R1125" i="2"/>
  <c r="Q1125" i="2"/>
  <c r="P1125" i="2"/>
  <c r="O1125" i="2"/>
  <c r="N1125" i="2"/>
  <c r="AC1125" i="2" s="1"/>
  <c r="M1125" i="2"/>
  <c r="L1125" i="2"/>
  <c r="K1125" i="2"/>
  <c r="J1125" i="2"/>
  <c r="I1125" i="2"/>
  <c r="Y1124" i="2"/>
  <c r="X1124" i="2"/>
  <c r="W1124" i="2"/>
  <c r="AQ1124" i="2" s="1"/>
  <c r="V1124" i="2"/>
  <c r="U1124" i="2"/>
  <c r="T1124" i="2"/>
  <c r="S1124" i="2"/>
  <c r="R1124" i="2"/>
  <c r="Q1124" i="2"/>
  <c r="P1124" i="2"/>
  <c r="O1124" i="2"/>
  <c r="N1124" i="2"/>
  <c r="M1124" i="2"/>
  <c r="L1124" i="2"/>
  <c r="K1124" i="2"/>
  <c r="AO1124" i="2" s="1"/>
  <c r="J1124" i="2"/>
  <c r="I1124" i="2"/>
  <c r="Y1123" i="2"/>
  <c r="X1123" i="2"/>
  <c r="W1123" i="2"/>
  <c r="V1123" i="2"/>
  <c r="U1123" i="2"/>
  <c r="T1123" i="2"/>
  <c r="S1123" i="2"/>
  <c r="R1123" i="2"/>
  <c r="Q1123" i="2"/>
  <c r="P1123" i="2"/>
  <c r="O1123" i="2"/>
  <c r="N1123" i="2"/>
  <c r="M1123" i="2"/>
  <c r="L1123" i="2"/>
  <c r="AN1123" i="2" s="1"/>
  <c r="K1123" i="2"/>
  <c r="J1123" i="2"/>
  <c r="I1123" i="2"/>
  <c r="Y1122" i="2"/>
  <c r="X1122" i="2"/>
  <c r="W1122" i="2"/>
  <c r="V1122" i="2"/>
  <c r="U1122" i="2"/>
  <c r="AQ1122" i="2" s="1"/>
  <c r="T1122" i="2"/>
  <c r="S1122" i="2"/>
  <c r="R1122" i="2"/>
  <c r="Q1122" i="2"/>
  <c r="P1122" i="2"/>
  <c r="O1122" i="2"/>
  <c r="N1122" i="2"/>
  <c r="M1122" i="2"/>
  <c r="AO1122" i="2" s="1"/>
  <c r="L1122" i="2"/>
  <c r="K1122" i="2"/>
  <c r="J1122" i="2"/>
  <c r="I1122" i="2"/>
  <c r="Y1121" i="2"/>
  <c r="X1121" i="2"/>
  <c r="W1121" i="2"/>
  <c r="V1121" i="2"/>
  <c r="U1121" i="2"/>
  <c r="T1121" i="2"/>
  <c r="S1121" i="2"/>
  <c r="R1121" i="2"/>
  <c r="Q1121" i="2"/>
  <c r="P1121" i="2"/>
  <c r="O1121" i="2"/>
  <c r="N1121" i="2"/>
  <c r="AC1121" i="2" s="1"/>
  <c r="M1121" i="2"/>
  <c r="L1121" i="2"/>
  <c r="K1121" i="2"/>
  <c r="J1121" i="2"/>
  <c r="I1121" i="2"/>
  <c r="Y1120" i="2"/>
  <c r="X1120" i="2"/>
  <c r="W1120" i="2"/>
  <c r="AQ1120" i="2" s="1"/>
  <c r="V1120" i="2"/>
  <c r="U1120" i="2"/>
  <c r="T1120" i="2"/>
  <c r="S1120" i="2"/>
  <c r="R1120" i="2"/>
  <c r="Q1120" i="2"/>
  <c r="P1120" i="2"/>
  <c r="O1120" i="2"/>
  <c r="N1120" i="2"/>
  <c r="M1120" i="2"/>
  <c r="L1120" i="2"/>
  <c r="K1120" i="2"/>
  <c r="AO1120" i="2" s="1"/>
  <c r="J1120" i="2"/>
  <c r="I1120" i="2"/>
  <c r="Y1119" i="2"/>
  <c r="X1119" i="2"/>
  <c r="W1119" i="2"/>
  <c r="V1119" i="2"/>
  <c r="U1119" i="2"/>
  <c r="T1119" i="2"/>
  <c r="S1119" i="2"/>
  <c r="R1119" i="2"/>
  <c r="Q1119" i="2"/>
  <c r="P1119" i="2"/>
  <c r="O1119" i="2"/>
  <c r="N1119" i="2"/>
  <c r="M1119" i="2"/>
  <c r="L1119" i="2"/>
  <c r="AN1119" i="2" s="1"/>
  <c r="K1119" i="2"/>
  <c r="J1119" i="2"/>
  <c r="I1119" i="2"/>
  <c r="Y1118" i="2"/>
  <c r="X1118" i="2"/>
  <c r="W1118" i="2"/>
  <c r="V1118" i="2"/>
  <c r="U1118" i="2"/>
  <c r="AQ1118" i="2" s="1"/>
  <c r="T1118" i="2"/>
  <c r="S1118" i="2"/>
  <c r="R1118" i="2"/>
  <c r="Q1118" i="2"/>
  <c r="P1118" i="2"/>
  <c r="O1118" i="2"/>
  <c r="N1118" i="2"/>
  <c r="M1118" i="2"/>
  <c r="AO1118" i="2" s="1"/>
  <c r="L1118" i="2"/>
  <c r="K1118" i="2"/>
  <c r="J1118" i="2"/>
  <c r="I1118" i="2"/>
  <c r="Y1117" i="2"/>
  <c r="X1117" i="2"/>
  <c r="W1117" i="2"/>
  <c r="V1117" i="2"/>
  <c r="U1117" i="2"/>
  <c r="T1117" i="2"/>
  <c r="S1117" i="2"/>
  <c r="R1117" i="2"/>
  <c r="Q1117" i="2"/>
  <c r="P1117" i="2"/>
  <c r="O1117" i="2"/>
  <c r="N1117" i="2"/>
  <c r="AC1117" i="2" s="1"/>
  <c r="M1117" i="2"/>
  <c r="L1117" i="2"/>
  <c r="K1117" i="2"/>
  <c r="J1117" i="2"/>
  <c r="I1117" i="2"/>
  <c r="Y1116" i="2"/>
  <c r="X1116" i="2"/>
  <c r="W1116" i="2"/>
  <c r="AQ1116" i="2" s="1"/>
  <c r="V1116" i="2"/>
  <c r="U1116" i="2"/>
  <c r="T1116" i="2"/>
  <c r="S1116" i="2"/>
  <c r="R1116" i="2"/>
  <c r="Q1116" i="2"/>
  <c r="P1116" i="2"/>
  <c r="O1116" i="2"/>
  <c r="N1116" i="2"/>
  <c r="M1116" i="2"/>
  <c r="L1116" i="2"/>
  <c r="K1116" i="2"/>
  <c r="AO1116" i="2" s="1"/>
  <c r="J1116" i="2"/>
  <c r="I1116" i="2"/>
  <c r="Y1115" i="2"/>
  <c r="X1115" i="2"/>
  <c r="W1115" i="2"/>
  <c r="V1115" i="2"/>
  <c r="U1115" i="2"/>
  <c r="T1115" i="2"/>
  <c r="S1115" i="2"/>
  <c r="R1115" i="2"/>
  <c r="Q1115" i="2"/>
  <c r="P1115" i="2"/>
  <c r="O1115" i="2"/>
  <c r="N1115" i="2"/>
  <c r="M1115" i="2"/>
  <c r="L1115" i="2"/>
  <c r="AN1115" i="2" s="1"/>
  <c r="K1115" i="2"/>
  <c r="J1115" i="2"/>
  <c r="I1115" i="2"/>
  <c r="Y1114" i="2"/>
  <c r="X1114" i="2"/>
  <c r="W1114" i="2"/>
  <c r="V1114" i="2"/>
  <c r="U1114" i="2"/>
  <c r="AQ1114" i="2" s="1"/>
  <c r="T1114" i="2"/>
  <c r="S1114" i="2"/>
  <c r="R1114" i="2"/>
  <c r="Q1114" i="2"/>
  <c r="P1114" i="2"/>
  <c r="O1114" i="2"/>
  <c r="N1114" i="2"/>
  <c r="M1114" i="2"/>
  <c r="AO1114" i="2" s="1"/>
  <c r="L1114" i="2"/>
  <c r="K1114" i="2"/>
  <c r="J1114" i="2"/>
  <c r="I1114" i="2"/>
  <c r="Y1113" i="2"/>
  <c r="X1113" i="2"/>
  <c r="W1113" i="2"/>
  <c r="V1113" i="2"/>
  <c r="U1113" i="2"/>
  <c r="T1113" i="2"/>
  <c r="S1113" i="2"/>
  <c r="R1113" i="2"/>
  <c r="Q1113" i="2"/>
  <c r="P1113" i="2"/>
  <c r="O1113" i="2"/>
  <c r="N1113" i="2"/>
  <c r="AC1113" i="2" s="1"/>
  <c r="M1113" i="2"/>
  <c r="L1113" i="2"/>
  <c r="K1113" i="2"/>
  <c r="J1113" i="2"/>
  <c r="I1113" i="2"/>
  <c r="Y1112" i="2"/>
  <c r="X1112" i="2"/>
  <c r="W1112" i="2"/>
  <c r="AQ1112" i="2" s="1"/>
  <c r="V1112" i="2"/>
  <c r="U1112" i="2"/>
  <c r="T1112" i="2"/>
  <c r="S1112" i="2"/>
  <c r="R1112" i="2"/>
  <c r="Q1112" i="2"/>
  <c r="P1112" i="2"/>
  <c r="O1112" i="2"/>
  <c r="N1112" i="2"/>
  <c r="M1112" i="2"/>
  <c r="L1112" i="2"/>
  <c r="K1112" i="2"/>
  <c r="AO1112" i="2" s="1"/>
  <c r="J1112" i="2"/>
  <c r="I1112" i="2"/>
  <c r="Y1111" i="2"/>
  <c r="X1111" i="2"/>
  <c r="W1111" i="2"/>
  <c r="V1111" i="2"/>
  <c r="U1111" i="2"/>
  <c r="T1111" i="2"/>
  <c r="S1111" i="2"/>
  <c r="R1111" i="2"/>
  <c r="Q1111" i="2"/>
  <c r="P1111" i="2"/>
  <c r="O1111" i="2"/>
  <c r="N1111" i="2"/>
  <c r="M1111" i="2"/>
  <c r="L1111" i="2"/>
  <c r="AN1111" i="2" s="1"/>
  <c r="K1111" i="2"/>
  <c r="J1111" i="2"/>
  <c r="I1111" i="2"/>
  <c r="Y1110" i="2"/>
  <c r="X1110" i="2"/>
  <c r="W1110" i="2"/>
  <c r="V1110" i="2"/>
  <c r="U1110" i="2"/>
  <c r="AQ1110" i="2" s="1"/>
  <c r="T1110" i="2"/>
  <c r="S1110" i="2"/>
  <c r="R1110" i="2"/>
  <c r="Q1110" i="2"/>
  <c r="P1110" i="2"/>
  <c r="O1110" i="2"/>
  <c r="N1110" i="2"/>
  <c r="M1110" i="2"/>
  <c r="AO1110" i="2" s="1"/>
  <c r="L1110" i="2"/>
  <c r="K1110" i="2"/>
  <c r="J1110" i="2"/>
  <c r="I1110" i="2"/>
  <c r="Y1109" i="2"/>
  <c r="X1109" i="2"/>
  <c r="W1109" i="2"/>
  <c r="V1109" i="2"/>
  <c r="U1109" i="2"/>
  <c r="T1109" i="2"/>
  <c r="S1109" i="2"/>
  <c r="R1109" i="2"/>
  <c r="Q1109" i="2"/>
  <c r="P1109" i="2"/>
  <c r="O1109" i="2"/>
  <c r="N1109" i="2"/>
  <c r="AC1109" i="2" s="1"/>
  <c r="M1109" i="2"/>
  <c r="L1109" i="2"/>
  <c r="K1109" i="2"/>
  <c r="J1109" i="2"/>
  <c r="I1109" i="2"/>
  <c r="Y1108" i="2"/>
  <c r="X1108" i="2"/>
  <c r="W1108" i="2"/>
  <c r="AQ1108" i="2" s="1"/>
  <c r="V1108" i="2"/>
  <c r="U1108" i="2"/>
  <c r="T1108" i="2"/>
  <c r="S1108" i="2"/>
  <c r="R1108" i="2"/>
  <c r="Q1108" i="2"/>
  <c r="P1108" i="2"/>
  <c r="O1108" i="2"/>
  <c r="N1108" i="2"/>
  <c r="M1108" i="2"/>
  <c r="L1108" i="2"/>
  <c r="K1108" i="2"/>
  <c r="AO1108" i="2" s="1"/>
  <c r="J1108" i="2"/>
  <c r="I1108" i="2"/>
  <c r="Y1107" i="2"/>
  <c r="X1107" i="2"/>
  <c r="W1107" i="2"/>
  <c r="V1107" i="2"/>
  <c r="U1107" i="2"/>
  <c r="T1107" i="2"/>
  <c r="S1107" i="2"/>
  <c r="R1107" i="2"/>
  <c r="Q1107" i="2"/>
  <c r="P1107" i="2"/>
  <c r="O1107" i="2"/>
  <c r="N1107" i="2"/>
  <c r="M1107" i="2"/>
  <c r="L1107" i="2"/>
  <c r="AN1107" i="2" s="1"/>
  <c r="K1107" i="2"/>
  <c r="J1107" i="2"/>
  <c r="I1107" i="2"/>
  <c r="Y1106" i="2"/>
  <c r="X1106" i="2"/>
  <c r="W1106" i="2"/>
  <c r="V1106" i="2"/>
  <c r="U1106" i="2"/>
  <c r="AQ1106" i="2" s="1"/>
  <c r="T1106" i="2"/>
  <c r="S1106" i="2"/>
  <c r="R1106" i="2"/>
  <c r="Q1106" i="2"/>
  <c r="P1106" i="2"/>
  <c r="O1106" i="2"/>
  <c r="N1106" i="2"/>
  <c r="M1106" i="2"/>
  <c r="AO1106" i="2" s="1"/>
  <c r="L1106" i="2"/>
  <c r="K1106" i="2"/>
  <c r="J1106" i="2"/>
  <c r="I1106" i="2"/>
  <c r="Y1105" i="2"/>
  <c r="X1105" i="2"/>
  <c r="W1105" i="2"/>
  <c r="V1105" i="2"/>
  <c r="U1105" i="2"/>
  <c r="T1105" i="2"/>
  <c r="S1105" i="2"/>
  <c r="R1105" i="2"/>
  <c r="Q1105" i="2"/>
  <c r="P1105" i="2"/>
  <c r="O1105" i="2"/>
  <c r="N1105" i="2"/>
  <c r="AC1105" i="2" s="1"/>
  <c r="M1105" i="2"/>
  <c r="L1105" i="2"/>
  <c r="K1105" i="2"/>
  <c r="J1105" i="2"/>
  <c r="I1105" i="2"/>
  <c r="Y1104" i="2"/>
  <c r="X1104" i="2"/>
  <c r="W1104" i="2"/>
  <c r="AQ1104" i="2" s="1"/>
  <c r="V1104" i="2"/>
  <c r="U1104" i="2"/>
  <c r="T1104" i="2"/>
  <c r="S1104" i="2"/>
  <c r="R1104" i="2"/>
  <c r="Q1104" i="2"/>
  <c r="P1104" i="2"/>
  <c r="O1104" i="2"/>
  <c r="N1104" i="2"/>
  <c r="M1104" i="2"/>
  <c r="L1104" i="2"/>
  <c r="K1104" i="2"/>
  <c r="AO1104" i="2" s="1"/>
  <c r="J1104" i="2"/>
  <c r="I1104" i="2"/>
  <c r="Y1103" i="2"/>
  <c r="X1103" i="2"/>
  <c r="W1103" i="2"/>
  <c r="V1103" i="2"/>
  <c r="U1103" i="2"/>
  <c r="T1103" i="2"/>
  <c r="S1103" i="2"/>
  <c r="R1103" i="2"/>
  <c r="Q1103" i="2"/>
  <c r="P1103" i="2"/>
  <c r="O1103" i="2"/>
  <c r="N1103" i="2"/>
  <c r="M1103" i="2"/>
  <c r="L1103" i="2"/>
  <c r="AN1103" i="2" s="1"/>
  <c r="K1103" i="2"/>
  <c r="J1103" i="2"/>
  <c r="I1103" i="2"/>
  <c r="Y1102" i="2"/>
  <c r="X1102" i="2"/>
  <c r="W1102" i="2"/>
  <c r="V1102" i="2"/>
  <c r="U1102" i="2"/>
  <c r="AQ1102" i="2" s="1"/>
  <c r="T1102" i="2"/>
  <c r="S1102" i="2"/>
  <c r="R1102" i="2"/>
  <c r="Q1102" i="2"/>
  <c r="P1102" i="2"/>
  <c r="O1102" i="2"/>
  <c r="N1102" i="2"/>
  <c r="M1102" i="2"/>
  <c r="AO1102" i="2" s="1"/>
  <c r="L1102" i="2"/>
  <c r="K1102" i="2"/>
  <c r="J1102" i="2"/>
  <c r="I1102" i="2"/>
  <c r="Y1101" i="2"/>
  <c r="X1101" i="2"/>
  <c r="W1101" i="2"/>
  <c r="V1101" i="2"/>
  <c r="U1101" i="2"/>
  <c r="T1101" i="2"/>
  <c r="S1101" i="2"/>
  <c r="R1101" i="2"/>
  <c r="Q1101" i="2"/>
  <c r="P1101" i="2"/>
  <c r="O1101" i="2"/>
  <c r="N1101" i="2"/>
  <c r="AC1101" i="2" s="1"/>
  <c r="M1101" i="2"/>
  <c r="L1101" i="2"/>
  <c r="K1101" i="2"/>
  <c r="J1101" i="2"/>
  <c r="I1101" i="2"/>
  <c r="Y1100" i="2"/>
  <c r="X1100" i="2"/>
  <c r="W1100" i="2"/>
  <c r="AQ1100" i="2" s="1"/>
  <c r="V1100" i="2"/>
  <c r="U1100" i="2"/>
  <c r="T1100" i="2"/>
  <c r="S1100" i="2"/>
  <c r="R1100" i="2"/>
  <c r="Q1100" i="2"/>
  <c r="P1100" i="2"/>
  <c r="O1100" i="2"/>
  <c r="N1100" i="2"/>
  <c r="M1100" i="2"/>
  <c r="L1100" i="2"/>
  <c r="K1100" i="2"/>
  <c r="AO1100" i="2" s="1"/>
  <c r="J1100" i="2"/>
  <c r="I1100" i="2"/>
  <c r="Y1099" i="2"/>
  <c r="X1099" i="2"/>
  <c r="W1099" i="2"/>
  <c r="V1099" i="2"/>
  <c r="U1099" i="2"/>
  <c r="T1099" i="2"/>
  <c r="S1099" i="2"/>
  <c r="R1099" i="2"/>
  <c r="Q1099" i="2"/>
  <c r="P1099" i="2"/>
  <c r="O1099" i="2"/>
  <c r="N1099" i="2"/>
  <c r="M1099" i="2"/>
  <c r="L1099" i="2"/>
  <c r="AN1099" i="2" s="1"/>
  <c r="K1099" i="2"/>
  <c r="J1099" i="2"/>
  <c r="I1099" i="2"/>
  <c r="Y1098" i="2"/>
  <c r="X1098" i="2"/>
  <c r="W1098" i="2"/>
  <c r="V1098" i="2"/>
  <c r="U1098" i="2"/>
  <c r="AQ1098" i="2" s="1"/>
  <c r="T1098" i="2"/>
  <c r="S1098" i="2"/>
  <c r="R1098" i="2"/>
  <c r="Q1098" i="2"/>
  <c r="P1098" i="2"/>
  <c r="O1098" i="2"/>
  <c r="N1098" i="2"/>
  <c r="M1098" i="2"/>
  <c r="AO1098" i="2" s="1"/>
  <c r="L1098" i="2"/>
  <c r="K1098" i="2"/>
  <c r="J1098" i="2"/>
  <c r="I1098" i="2"/>
  <c r="Y1097" i="2"/>
  <c r="X1097" i="2"/>
  <c r="W1097" i="2"/>
  <c r="V1097" i="2"/>
  <c r="U1097" i="2"/>
  <c r="T1097" i="2"/>
  <c r="S1097" i="2"/>
  <c r="R1097" i="2"/>
  <c r="Q1097" i="2"/>
  <c r="P1097" i="2"/>
  <c r="O1097" i="2"/>
  <c r="N1097" i="2"/>
  <c r="AC1097" i="2" s="1"/>
  <c r="M1097" i="2"/>
  <c r="L1097" i="2"/>
  <c r="K1097" i="2"/>
  <c r="J1097" i="2"/>
  <c r="I1097" i="2"/>
  <c r="Y1096" i="2"/>
  <c r="X1096" i="2"/>
  <c r="W1096" i="2"/>
  <c r="AQ1096" i="2" s="1"/>
  <c r="V1096" i="2"/>
  <c r="U1096" i="2"/>
  <c r="T1096" i="2"/>
  <c r="S1096" i="2"/>
  <c r="R1096" i="2"/>
  <c r="Q1096" i="2"/>
  <c r="P1096" i="2"/>
  <c r="O1096" i="2"/>
  <c r="N1096" i="2"/>
  <c r="M1096" i="2"/>
  <c r="L1096" i="2"/>
  <c r="K1096" i="2"/>
  <c r="AO1096" i="2" s="1"/>
  <c r="J1096" i="2"/>
  <c r="I1096" i="2"/>
  <c r="Y1095" i="2"/>
  <c r="X1095" i="2"/>
  <c r="W1095" i="2"/>
  <c r="V1095" i="2"/>
  <c r="U1095" i="2"/>
  <c r="T1095" i="2"/>
  <c r="S1095" i="2"/>
  <c r="R1095" i="2"/>
  <c r="Q1095" i="2"/>
  <c r="P1095" i="2"/>
  <c r="O1095" i="2"/>
  <c r="N1095" i="2"/>
  <c r="M1095" i="2"/>
  <c r="L1095" i="2"/>
  <c r="AN1095" i="2" s="1"/>
  <c r="K1095" i="2"/>
  <c r="J1095" i="2"/>
  <c r="I1095" i="2"/>
  <c r="Y1094" i="2"/>
  <c r="X1094" i="2"/>
  <c r="W1094" i="2"/>
  <c r="V1094" i="2"/>
  <c r="U1094" i="2"/>
  <c r="AQ1094" i="2" s="1"/>
  <c r="T1094" i="2"/>
  <c r="S1094" i="2"/>
  <c r="R1094" i="2"/>
  <c r="Q1094" i="2"/>
  <c r="P1094" i="2"/>
  <c r="O1094" i="2"/>
  <c r="N1094" i="2"/>
  <c r="M1094" i="2"/>
  <c r="AO1094" i="2" s="1"/>
  <c r="L1094" i="2"/>
  <c r="K1094" i="2"/>
  <c r="J1094" i="2"/>
  <c r="I1094" i="2"/>
  <c r="Y1093" i="2"/>
  <c r="X1093" i="2"/>
  <c r="W1093" i="2"/>
  <c r="V1093" i="2"/>
  <c r="U1093" i="2"/>
  <c r="T1093" i="2"/>
  <c r="S1093" i="2"/>
  <c r="R1093" i="2"/>
  <c r="Q1093" i="2"/>
  <c r="P1093" i="2"/>
  <c r="O1093" i="2"/>
  <c r="N1093" i="2"/>
  <c r="AC1093" i="2" s="1"/>
  <c r="M1093" i="2"/>
  <c r="L1093" i="2"/>
  <c r="K1093" i="2"/>
  <c r="J1093" i="2"/>
  <c r="I1093" i="2"/>
  <c r="Y1092" i="2"/>
  <c r="X1092" i="2"/>
  <c r="W1092" i="2"/>
  <c r="AQ1092" i="2" s="1"/>
  <c r="V1092" i="2"/>
  <c r="U1092" i="2"/>
  <c r="T1092" i="2"/>
  <c r="S1092" i="2"/>
  <c r="R1092" i="2"/>
  <c r="Q1092" i="2"/>
  <c r="P1092" i="2"/>
  <c r="O1092" i="2"/>
  <c r="N1092" i="2"/>
  <c r="M1092" i="2"/>
  <c r="L1092" i="2"/>
  <c r="K1092" i="2"/>
  <c r="AO1092" i="2" s="1"/>
  <c r="J1092" i="2"/>
  <c r="I1092" i="2"/>
  <c r="Y1091" i="2"/>
  <c r="X1091" i="2"/>
  <c r="W1091" i="2"/>
  <c r="V1091" i="2"/>
  <c r="U1091" i="2"/>
  <c r="T1091" i="2"/>
  <c r="S1091" i="2"/>
  <c r="R1091" i="2"/>
  <c r="Q1091" i="2"/>
  <c r="P1091" i="2"/>
  <c r="O1091" i="2"/>
  <c r="N1091" i="2"/>
  <c r="M1091" i="2"/>
  <c r="L1091" i="2"/>
  <c r="AN1091" i="2" s="1"/>
  <c r="K1091" i="2"/>
  <c r="J1091" i="2"/>
  <c r="I1091" i="2"/>
  <c r="Y1090" i="2"/>
  <c r="X1090" i="2"/>
  <c r="W1090" i="2"/>
  <c r="V1090" i="2"/>
  <c r="U1090" i="2"/>
  <c r="AQ1090" i="2" s="1"/>
  <c r="T1090" i="2"/>
  <c r="S1090" i="2"/>
  <c r="R1090" i="2"/>
  <c r="Q1090" i="2"/>
  <c r="P1090" i="2"/>
  <c r="O1090" i="2"/>
  <c r="N1090" i="2"/>
  <c r="M1090" i="2"/>
  <c r="AO1090" i="2" s="1"/>
  <c r="L1090" i="2"/>
  <c r="K1090" i="2"/>
  <c r="J1090" i="2"/>
  <c r="I1090" i="2"/>
  <c r="Y1089" i="2"/>
  <c r="X1089" i="2"/>
  <c r="W1089" i="2"/>
  <c r="V1089" i="2"/>
  <c r="U1089" i="2"/>
  <c r="T1089" i="2"/>
  <c r="S1089" i="2"/>
  <c r="R1089" i="2"/>
  <c r="Q1089" i="2"/>
  <c r="P1089" i="2"/>
  <c r="O1089" i="2"/>
  <c r="N1089" i="2"/>
  <c r="AC1089" i="2" s="1"/>
  <c r="M1089" i="2"/>
  <c r="L1089" i="2"/>
  <c r="K1089" i="2"/>
  <c r="J1089" i="2"/>
  <c r="I1089" i="2"/>
  <c r="Y1088" i="2"/>
  <c r="X1088" i="2"/>
  <c r="W1088" i="2"/>
  <c r="AQ1088" i="2" s="1"/>
  <c r="V1088" i="2"/>
  <c r="U1088" i="2"/>
  <c r="T1088" i="2"/>
  <c r="S1088" i="2"/>
  <c r="R1088" i="2"/>
  <c r="Q1088" i="2"/>
  <c r="P1088" i="2"/>
  <c r="O1088" i="2"/>
  <c r="N1088" i="2"/>
  <c r="M1088" i="2"/>
  <c r="L1088" i="2"/>
  <c r="K1088" i="2"/>
  <c r="AO1088" i="2" s="1"/>
  <c r="J1088" i="2"/>
  <c r="I1088" i="2"/>
  <c r="Y1087" i="2"/>
  <c r="X1087" i="2"/>
  <c r="W1087" i="2"/>
  <c r="V1087" i="2"/>
  <c r="U1087" i="2"/>
  <c r="T1087" i="2"/>
  <c r="S1087" i="2"/>
  <c r="R1087" i="2"/>
  <c r="Q1087" i="2"/>
  <c r="P1087" i="2"/>
  <c r="O1087" i="2"/>
  <c r="N1087" i="2"/>
  <c r="M1087" i="2"/>
  <c r="L1087" i="2"/>
  <c r="AN1087" i="2" s="1"/>
  <c r="K1087" i="2"/>
  <c r="J1087" i="2"/>
  <c r="I1087" i="2"/>
  <c r="Y1086" i="2"/>
  <c r="X1086" i="2"/>
  <c r="W1086" i="2"/>
  <c r="V1086" i="2"/>
  <c r="U1086" i="2"/>
  <c r="AQ1086" i="2" s="1"/>
  <c r="T1086" i="2"/>
  <c r="S1086" i="2"/>
  <c r="R1086" i="2"/>
  <c r="Q1086" i="2"/>
  <c r="P1086" i="2"/>
  <c r="O1086" i="2"/>
  <c r="N1086" i="2"/>
  <c r="M1086" i="2"/>
  <c r="AO1086" i="2" s="1"/>
  <c r="L1086" i="2"/>
  <c r="K1086" i="2"/>
  <c r="J1086" i="2"/>
  <c r="I1086" i="2"/>
  <c r="Y1085" i="2"/>
  <c r="X1085" i="2"/>
  <c r="W1085" i="2"/>
  <c r="V1085" i="2"/>
  <c r="U1085" i="2"/>
  <c r="T1085" i="2"/>
  <c r="S1085" i="2"/>
  <c r="R1085" i="2"/>
  <c r="Q1085" i="2"/>
  <c r="P1085" i="2"/>
  <c r="O1085" i="2"/>
  <c r="N1085" i="2"/>
  <c r="AC1085" i="2" s="1"/>
  <c r="M1085" i="2"/>
  <c r="L1085" i="2"/>
  <c r="K1085" i="2"/>
  <c r="J1085" i="2"/>
  <c r="I1085" i="2"/>
  <c r="Y1084" i="2"/>
  <c r="X1084" i="2"/>
  <c r="W1084" i="2"/>
  <c r="AQ1084" i="2" s="1"/>
  <c r="V1084" i="2"/>
  <c r="U1084" i="2"/>
  <c r="T1084" i="2"/>
  <c r="S1084" i="2"/>
  <c r="R1084" i="2"/>
  <c r="Q1084" i="2"/>
  <c r="P1084" i="2"/>
  <c r="O1084" i="2"/>
  <c r="N1084" i="2"/>
  <c r="M1084" i="2"/>
  <c r="L1084" i="2"/>
  <c r="K1084" i="2"/>
  <c r="AO1084" i="2" s="1"/>
  <c r="J1084" i="2"/>
  <c r="I1084" i="2"/>
  <c r="Y1083" i="2"/>
  <c r="X1083" i="2"/>
  <c r="W1083" i="2"/>
  <c r="V1083" i="2"/>
  <c r="U1083" i="2"/>
  <c r="T1083" i="2"/>
  <c r="S1083" i="2"/>
  <c r="R1083" i="2"/>
  <c r="Q1083" i="2"/>
  <c r="P1083" i="2"/>
  <c r="O1083" i="2"/>
  <c r="N1083" i="2"/>
  <c r="M1083" i="2"/>
  <c r="L1083" i="2"/>
  <c r="AN1083" i="2" s="1"/>
  <c r="K1083" i="2"/>
  <c r="J1083" i="2"/>
  <c r="I1083" i="2"/>
  <c r="Y1082" i="2"/>
  <c r="X1082" i="2"/>
  <c r="W1082" i="2"/>
  <c r="V1082" i="2"/>
  <c r="U1082" i="2"/>
  <c r="AQ1082" i="2" s="1"/>
  <c r="T1082" i="2"/>
  <c r="S1082" i="2"/>
  <c r="R1082" i="2"/>
  <c r="Q1082" i="2"/>
  <c r="P1082" i="2"/>
  <c r="O1082" i="2"/>
  <c r="N1082" i="2"/>
  <c r="M1082" i="2"/>
  <c r="AO1082" i="2" s="1"/>
  <c r="L1082" i="2"/>
  <c r="K1082" i="2"/>
  <c r="J1082" i="2"/>
  <c r="I1082" i="2"/>
  <c r="Y1081" i="2"/>
  <c r="X1081" i="2"/>
  <c r="W1081" i="2"/>
  <c r="V1081" i="2"/>
  <c r="U1081" i="2"/>
  <c r="T1081" i="2"/>
  <c r="S1081" i="2"/>
  <c r="R1081" i="2"/>
  <c r="Q1081" i="2"/>
  <c r="P1081" i="2"/>
  <c r="O1081" i="2"/>
  <c r="N1081" i="2"/>
  <c r="AC1081" i="2" s="1"/>
  <c r="M1081" i="2"/>
  <c r="L1081" i="2"/>
  <c r="K1081" i="2"/>
  <c r="J1081" i="2"/>
  <c r="I1081" i="2"/>
  <c r="Y1080" i="2"/>
  <c r="X1080" i="2"/>
  <c r="W1080" i="2"/>
  <c r="AQ1080" i="2" s="1"/>
  <c r="V1080" i="2"/>
  <c r="U1080" i="2"/>
  <c r="T1080" i="2"/>
  <c r="S1080" i="2"/>
  <c r="R1080" i="2"/>
  <c r="Q1080" i="2"/>
  <c r="P1080" i="2"/>
  <c r="O1080" i="2"/>
  <c r="N1080" i="2"/>
  <c r="M1080" i="2"/>
  <c r="L1080" i="2"/>
  <c r="K1080" i="2"/>
  <c r="AO1080" i="2" s="1"/>
  <c r="J1080" i="2"/>
  <c r="I1080" i="2"/>
  <c r="Y1079" i="2"/>
  <c r="X1079" i="2"/>
  <c r="W1079" i="2"/>
  <c r="V1079" i="2"/>
  <c r="U1079" i="2"/>
  <c r="T1079" i="2"/>
  <c r="S1079" i="2"/>
  <c r="R1079" i="2"/>
  <c r="Q1079" i="2"/>
  <c r="P1079" i="2"/>
  <c r="O1079" i="2"/>
  <c r="N1079" i="2"/>
  <c r="M1079" i="2"/>
  <c r="L1079" i="2"/>
  <c r="AN1079" i="2" s="1"/>
  <c r="K1079" i="2"/>
  <c r="J1079" i="2"/>
  <c r="I1079" i="2"/>
  <c r="Y1078" i="2"/>
  <c r="X1078" i="2"/>
  <c r="W1078" i="2"/>
  <c r="V1078" i="2"/>
  <c r="U1078" i="2"/>
  <c r="AQ1078" i="2" s="1"/>
  <c r="T1078" i="2"/>
  <c r="S1078" i="2"/>
  <c r="R1078" i="2"/>
  <c r="Q1078" i="2"/>
  <c r="P1078" i="2"/>
  <c r="O1078" i="2"/>
  <c r="N1078" i="2"/>
  <c r="M1078" i="2"/>
  <c r="AO1078" i="2" s="1"/>
  <c r="L1078" i="2"/>
  <c r="K1078" i="2"/>
  <c r="J1078" i="2"/>
  <c r="I1078" i="2"/>
  <c r="Y1077" i="2"/>
  <c r="X1077" i="2"/>
  <c r="W1077" i="2"/>
  <c r="V1077" i="2"/>
  <c r="U1077" i="2"/>
  <c r="T1077" i="2"/>
  <c r="S1077" i="2"/>
  <c r="R1077" i="2"/>
  <c r="Q1077" i="2"/>
  <c r="P1077" i="2"/>
  <c r="O1077" i="2"/>
  <c r="N1077" i="2"/>
  <c r="AC1077" i="2" s="1"/>
  <c r="M1077" i="2"/>
  <c r="L1077" i="2"/>
  <c r="K1077" i="2"/>
  <c r="J1077" i="2"/>
  <c r="I1077" i="2"/>
  <c r="Y1076" i="2"/>
  <c r="X1076" i="2"/>
  <c r="W1076" i="2"/>
  <c r="AQ1076" i="2" s="1"/>
  <c r="V1076" i="2"/>
  <c r="U1076" i="2"/>
  <c r="T1076" i="2"/>
  <c r="S1076" i="2"/>
  <c r="R1076" i="2"/>
  <c r="Q1076" i="2"/>
  <c r="P1076" i="2"/>
  <c r="O1076" i="2"/>
  <c r="N1076" i="2"/>
  <c r="M1076" i="2"/>
  <c r="L1076" i="2"/>
  <c r="K1076" i="2"/>
  <c r="AO1076" i="2" s="1"/>
  <c r="J1076" i="2"/>
  <c r="I1076" i="2"/>
  <c r="Y1075" i="2"/>
  <c r="X1075" i="2"/>
  <c r="W1075" i="2"/>
  <c r="V1075" i="2"/>
  <c r="U1075" i="2"/>
  <c r="T1075" i="2"/>
  <c r="S1075" i="2"/>
  <c r="R1075" i="2"/>
  <c r="Q1075" i="2"/>
  <c r="P1075" i="2"/>
  <c r="O1075" i="2"/>
  <c r="N1075" i="2"/>
  <c r="M1075" i="2"/>
  <c r="L1075" i="2"/>
  <c r="AN1075" i="2" s="1"/>
  <c r="K1075" i="2"/>
  <c r="J1075" i="2"/>
  <c r="I1075" i="2"/>
  <c r="Y1074" i="2"/>
  <c r="X1074" i="2"/>
  <c r="W1074" i="2"/>
  <c r="V1074" i="2"/>
  <c r="U1074" i="2"/>
  <c r="AQ1074" i="2" s="1"/>
  <c r="T1074" i="2"/>
  <c r="S1074" i="2"/>
  <c r="R1074" i="2"/>
  <c r="Q1074" i="2"/>
  <c r="P1074" i="2"/>
  <c r="O1074" i="2"/>
  <c r="N1074" i="2"/>
  <c r="M1074" i="2"/>
  <c r="AO1074" i="2" s="1"/>
  <c r="L1074" i="2"/>
  <c r="K1074" i="2"/>
  <c r="J1074" i="2"/>
  <c r="I1074" i="2"/>
  <c r="Y1073" i="2"/>
  <c r="X1073" i="2"/>
  <c r="W1073" i="2"/>
  <c r="V1073" i="2"/>
  <c r="U1073" i="2"/>
  <c r="T1073" i="2"/>
  <c r="S1073" i="2"/>
  <c r="R1073" i="2"/>
  <c r="Q1073" i="2"/>
  <c r="P1073" i="2"/>
  <c r="O1073" i="2"/>
  <c r="N1073" i="2"/>
  <c r="AC1073" i="2" s="1"/>
  <c r="M1073" i="2"/>
  <c r="L1073" i="2"/>
  <c r="K1073" i="2"/>
  <c r="J1073" i="2"/>
  <c r="I1073" i="2"/>
  <c r="Y1072" i="2"/>
  <c r="X1072" i="2"/>
  <c r="W1072" i="2"/>
  <c r="AQ1072" i="2" s="1"/>
  <c r="V1072" i="2"/>
  <c r="U1072" i="2"/>
  <c r="T1072" i="2"/>
  <c r="S1072" i="2"/>
  <c r="R1072" i="2"/>
  <c r="Q1072" i="2"/>
  <c r="P1072" i="2"/>
  <c r="O1072" i="2"/>
  <c r="N1072" i="2"/>
  <c r="M1072" i="2"/>
  <c r="L1072" i="2"/>
  <c r="K1072" i="2"/>
  <c r="AO1072" i="2" s="1"/>
  <c r="J1072" i="2"/>
  <c r="I1072" i="2"/>
  <c r="Y1071" i="2"/>
  <c r="X1071" i="2"/>
  <c r="W1071" i="2"/>
  <c r="V1071" i="2"/>
  <c r="U1071" i="2"/>
  <c r="T1071" i="2"/>
  <c r="S1071" i="2"/>
  <c r="R1071" i="2"/>
  <c r="Q1071" i="2"/>
  <c r="P1071" i="2"/>
  <c r="O1071" i="2"/>
  <c r="N1071" i="2"/>
  <c r="M1071" i="2"/>
  <c r="L1071" i="2"/>
  <c r="AN1071" i="2" s="1"/>
  <c r="K1071" i="2"/>
  <c r="J1071" i="2"/>
  <c r="I1071" i="2"/>
  <c r="Y1070" i="2"/>
  <c r="X1070" i="2"/>
  <c r="W1070" i="2"/>
  <c r="V1070" i="2"/>
  <c r="U1070" i="2"/>
  <c r="AQ1070" i="2" s="1"/>
  <c r="T1070" i="2"/>
  <c r="S1070" i="2"/>
  <c r="R1070" i="2"/>
  <c r="Q1070" i="2"/>
  <c r="P1070" i="2"/>
  <c r="O1070" i="2"/>
  <c r="N1070" i="2"/>
  <c r="M1070" i="2"/>
  <c r="AO1070" i="2" s="1"/>
  <c r="L1070" i="2"/>
  <c r="K1070" i="2"/>
  <c r="J1070" i="2"/>
  <c r="I1070" i="2"/>
  <c r="Y1069" i="2"/>
  <c r="X1069" i="2"/>
  <c r="W1069" i="2"/>
  <c r="V1069" i="2"/>
  <c r="U1069" i="2"/>
  <c r="T1069" i="2"/>
  <c r="S1069" i="2"/>
  <c r="R1069" i="2"/>
  <c r="Q1069" i="2"/>
  <c r="P1069" i="2"/>
  <c r="O1069" i="2"/>
  <c r="N1069" i="2"/>
  <c r="AC1069" i="2" s="1"/>
  <c r="M1069" i="2"/>
  <c r="L1069" i="2"/>
  <c r="K1069" i="2"/>
  <c r="J1069" i="2"/>
  <c r="I1069" i="2"/>
  <c r="Y1068" i="2"/>
  <c r="X1068" i="2"/>
  <c r="W1068" i="2"/>
  <c r="AQ1068" i="2" s="1"/>
  <c r="V1068" i="2"/>
  <c r="U1068" i="2"/>
  <c r="T1068" i="2"/>
  <c r="S1068" i="2"/>
  <c r="R1068" i="2"/>
  <c r="Q1068" i="2"/>
  <c r="P1068" i="2"/>
  <c r="O1068" i="2"/>
  <c r="N1068" i="2"/>
  <c r="M1068" i="2"/>
  <c r="L1068" i="2"/>
  <c r="K1068" i="2"/>
  <c r="AO1068" i="2" s="1"/>
  <c r="J1068" i="2"/>
  <c r="I1068" i="2"/>
  <c r="Y1067" i="2"/>
  <c r="X1067" i="2"/>
  <c r="W1067" i="2"/>
  <c r="V1067" i="2"/>
  <c r="U1067" i="2"/>
  <c r="T1067" i="2"/>
  <c r="S1067" i="2"/>
  <c r="R1067" i="2"/>
  <c r="Q1067" i="2"/>
  <c r="P1067" i="2"/>
  <c r="O1067" i="2"/>
  <c r="N1067" i="2"/>
  <c r="M1067" i="2"/>
  <c r="L1067" i="2"/>
  <c r="AN1067" i="2" s="1"/>
  <c r="K1067" i="2"/>
  <c r="J1067" i="2"/>
  <c r="I1067" i="2"/>
  <c r="Y1066" i="2"/>
  <c r="X1066" i="2"/>
  <c r="W1066" i="2"/>
  <c r="V1066" i="2"/>
  <c r="U1066" i="2"/>
  <c r="AQ1066" i="2" s="1"/>
  <c r="T1066" i="2"/>
  <c r="S1066" i="2"/>
  <c r="R1066" i="2"/>
  <c r="Q1066" i="2"/>
  <c r="P1066" i="2"/>
  <c r="O1066" i="2"/>
  <c r="N1066" i="2"/>
  <c r="M1066" i="2"/>
  <c r="AO1066" i="2" s="1"/>
  <c r="L1066" i="2"/>
  <c r="K1066" i="2"/>
  <c r="J1066" i="2"/>
  <c r="I1066" i="2"/>
  <c r="Y1065" i="2"/>
  <c r="X1065" i="2"/>
  <c r="W1065" i="2"/>
  <c r="V1065" i="2"/>
  <c r="U1065" i="2"/>
  <c r="T1065" i="2"/>
  <c r="S1065" i="2"/>
  <c r="R1065" i="2"/>
  <c r="Q1065" i="2"/>
  <c r="P1065" i="2"/>
  <c r="O1065" i="2"/>
  <c r="N1065" i="2"/>
  <c r="AC1065" i="2" s="1"/>
  <c r="M1065" i="2"/>
  <c r="L1065" i="2"/>
  <c r="K1065" i="2"/>
  <c r="J1065" i="2"/>
  <c r="I1065" i="2"/>
  <c r="Y1064" i="2"/>
  <c r="X1064" i="2"/>
  <c r="W1064" i="2"/>
  <c r="AQ1064" i="2" s="1"/>
  <c r="V1064" i="2"/>
  <c r="U1064" i="2"/>
  <c r="T1064" i="2"/>
  <c r="S1064" i="2"/>
  <c r="R1064" i="2"/>
  <c r="Q1064" i="2"/>
  <c r="P1064" i="2"/>
  <c r="O1064" i="2"/>
  <c r="N1064" i="2"/>
  <c r="M1064" i="2"/>
  <c r="L1064" i="2"/>
  <c r="K1064" i="2"/>
  <c r="AO1064" i="2" s="1"/>
  <c r="J1064" i="2"/>
  <c r="I1064" i="2"/>
  <c r="Y1063" i="2"/>
  <c r="X1063" i="2"/>
  <c r="W1063" i="2"/>
  <c r="V1063" i="2"/>
  <c r="U1063" i="2"/>
  <c r="T1063" i="2"/>
  <c r="S1063" i="2"/>
  <c r="R1063" i="2"/>
  <c r="Q1063" i="2"/>
  <c r="P1063" i="2"/>
  <c r="O1063" i="2"/>
  <c r="N1063" i="2"/>
  <c r="M1063" i="2"/>
  <c r="L1063" i="2"/>
  <c r="AN1063" i="2" s="1"/>
  <c r="K1063" i="2"/>
  <c r="J1063" i="2"/>
  <c r="I1063" i="2"/>
  <c r="Y1062" i="2"/>
  <c r="X1062" i="2"/>
  <c r="W1062" i="2"/>
  <c r="V1062" i="2"/>
  <c r="U1062" i="2"/>
  <c r="AQ1062" i="2" s="1"/>
  <c r="T1062" i="2"/>
  <c r="S1062" i="2"/>
  <c r="R1062" i="2"/>
  <c r="Q1062" i="2"/>
  <c r="P1062" i="2"/>
  <c r="O1062" i="2"/>
  <c r="N1062" i="2"/>
  <c r="M1062" i="2"/>
  <c r="AO1062" i="2" s="1"/>
  <c r="L1062" i="2"/>
  <c r="K1062" i="2"/>
  <c r="J1062" i="2"/>
  <c r="I1062" i="2"/>
  <c r="Y1061" i="2"/>
  <c r="X1061" i="2"/>
  <c r="W1061" i="2"/>
  <c r="V1061" i="2"/>
  <c r="U1061" i="2"/>
  <c r="T1061" i="2"/>
  <c r="S1061" i="2"/>
  <c r="R1061" i="2"/>
  <c r="Q1061" i="2"/>
  <c r="P1061" i="2"/>
  <c r="O1061" i="2"/>
  <c r="N1061" i="2"/>
  <c r="AC1061" i="2" s="1"/>
  <c r="M1061" i="2"/>
  <c r="L1061" i="2"/>
  <c r="K1061" i="2"/>
  <c r="J1061" i="2"/>
  <c r="I1061" i="2"/>
  <c r="Y1060" i="2"/>
  <c r="X1060" i="2"/>
  <c r="W1060" i="2"/>
  <c r="AQ1060" i="2" s="1"/>
  <c r="V1060" i="2"/>
  <c r="U1060" i="2"/>
  <c r="T1060" i="2"/>
  <c r="S1060" i="2"/>
  <c r="R1060" i="2"/>
  <c r="Q1060" i="2"/>
  <c r="P1060" i="2"/>
  <c r="O1060" i="2"/>
  <c r="N1060" i="2"/>
  <c r="M1060" i="2"/>
  <c r="L1060" i="2"/>
  <c r="K1060" i="2"/>
  <c r="AO1060" i="2" s="1"/>
  <c r="J1060" i="2"/>
  <c r="I1060" i="2"/>
  <c r="Y1059" i="2"/>
  <c r="X1059" i="2"/>
  <c r="W1059" i="2"/>
  <c r="V1059" i="2"/>
  <c r="U1059" i="2"/>
  <c r="T1059" i="2"/>
  <c r="S1059" i="2"/>
  <c r="R1059" i="2"/>
  <c r="Q1059" i="2"/>
  <c r="P1059" i="2"/>
  <c r="O1059" i="2"/>
  <c r="N1059" i="2"/>
  <c r="M1059" i="2"/>
  <c r="L1059" i="2"/>
  <c r="AN1059" i="2" s="1"/>
  <c r="K1059" i="2"/>
  <c r="J1059" i="2"/>
  <c r="I1059" i="2"/>
  <c r="Y1058" i="2"/>
  <c r="X1058" i="2"/>
  <c r="W1058" i="2"/>
  <c r="V1058" i="2"/>
  <c r="U1058" i="2"/>
  <c r="AQ1058" i="2" s="1"/>
  <c r="T1058" i="2"/>
  <c r="S1058" i="2"/>
  <c r="R1058" i="2"/>
  <c r="Q1058" i="2"/>
  <c r="P1058" i="2"/>
  <c r="O1058" i="2"/>
  <c r="N1058" i="2"/>
  <c r="M1058" i="2"/>
  <c r="AO1058" i="2" s="1"/>
  <c r="L1058" i="2"/>
  <c r="K1058" i="2"/>
  <c r="J1058" i="2"/>
  <c r="I1058" i="2"/>
  <c r="Y1057" i="2"/>
  <c r="X1057" i="2"/>
  <c r="W1057" i="2"/>
  <c r="V1057" i="2"/>
  <c r="U1057" i="2"/>
  <c r="T1057" i="2"/>
  <c r="S1057" i="2"/>
  <c r="R1057" i="2"/>
  <c r="Q1057" i="2"/>
  <c r="P1057" i="2"/>
  <c r="O1057" i="2"/>
  <c r="N1057" i="2"/>
  <c r="AC1057" i="2" s="1"/>
  <c r="M1057" i="2"/>
  <c r="L1057" i="2"/>
  <c r="K1057" i="2"/>
  <c r="J1057" i="2"/>
  <c r="I1057" i="2"/>
  <c r="Y1056" i="2"/>
  <c r="X1056" i="2"/>
  <c r="W1056" i="2"/>
  <c r="AQ1056" i="2" s="1"/>
  <c r="V1056" i="2"/>
  <c r="U1056" i="2"/>
  <c r="T1056" i="2"/>
  <c r="S1056" i="2"/>
  <c r="R1056" i="2"/>
  <c r="Q1056" i="2"/>
  <c r="P1056" i="2"/>
  <c r="O1056" i="2"/>
  <c r="N1056" i="2"/>
  <c r="M1056" i="2"/>
  <c r="L1056" i="2"/>
  <c r="K1056" i="2"/>
  <c r="AO1056" i="2" s="1"/>
  <c r="J1056" i="2"/>
  <c r="I1056" i="2"/>
  <c r="Y1055" i="2"/>
  <c r="X1055" i="2"/>
  <c r="W1055" i="2"/>
  <c r="V1055" i="2"/>
  <c r="U1055" i="2"/>
  <c r="T1055" i="2"/>
  <c r="S1055" i="2"/>
  <c r="R1055" i="2"/>
  <c r="Q1055" i="2"/>
  <c r="P1055" i="2"/>
  <c r="O1055" i="2"/>
  <c r="N1055" i="2"/>
  <c r="M1055" i="2"/>
  <c r="L1055" i="2"/>
  <c r="AN1055" i="2" s="1"/>
  <c r="K1055" i="2"/>
  <c r="J1055" i="2"/>
  <c r="I1055" i="2"/>
  <c r="Y1054" i="2"/>
  <c r="X1054" i="2"/>
  <c r="W1054" i="2"/>
  <c r="V1054" i="2"/>
  <c r="U1054" i="2"/>
  <c r="AQ1054" i="2" s="1"/>
  <c r="T1054" i="2"/>
  <c r="S1054" i="2"/>
  <c r="R1054" i="2"/>
  <c r="Q1054" i="2"/>
  <c r="P1054" i="2"/>
  <c r="O1054" i="2"/>
  <c r="N1054" i="2"/>
  <c r="M1054" i="2"/>
  <c r="AO1054" i="2" s="1"/>
  <c r="L1054" i="2"/>
  <c r="K1054" i="2"/>
  <c r="J1054" i="2"/>
  <c r="I1054" i="2"/>
  <c r="Y1053" i="2"/>
  <c r="X1053" i="2"/>
  <c r="W1053" i="2"/>
  <c r="V1053" i="2"/>
  <c r="U1053" i="2"/>
  <c r="T1053" i="2"/>
  <c r="S1053" i="2"/>
  <c r="R1053" i="2"/>
  <c r="Q1053" i="2"/>
  <c r="P1053" i="2"/>
  <c r="O1053" i="2"/>
  <c r="N1053" i="2"/>
  <c r="AC1053" i="2" s="1"/>
  <c r="M1053" i="2"/>
  <c r="L1053" i="2"/>
  <c r="K1053" i="2"/>
  <c r="J1053" i="2"/>
  <c r="I1053" i="2"/>
  <c r="Y1052" i="2"/>
  <c r="X1052" i="2"/>
  <c r="W1052" i="2"/>
  <c r="AQ1052" i="2" s="1"/>
  <c r="V1052" i="2"/>
  <c r="U1052" i="2"/>
  <c r="T1052" i="2"/>
  <c r="S1052" i="2"/>
  <c r="R1052" i="2"/>
  <c r="Q1052" i="2"/>
  <c r="P1052" i="2"/>
  <c r="O1052" i="2"/>
  <c r="N1052" i="2"/>
  <c r="M1052" i="2"/>
  <c r="L1052" i="2"/>
  <c r="K1052" i="2"/>
  <c r="AO1052" i="2" s="1"/>
  <c r="J1052" i="2"/>
  <c r="I1052" i="2"/>
  <c r="Y1051" i="2"/>
  <c r="X1051" i="2"/>
  <c r="W1051" i="2"/>
  <c r="V1051" i="2"/>
  <c r="U1051" i="2"/>
  <c r="T1051" i="2"/>
  <c r="S1051" i="2"/>
  <c r="R1051" i="2"/>
  <c r="Q1051" i="2"/>
  <c r="P1051" i="2"/>
  <c r="O1051" i="2"/>
  <c r="N1051" i="2"/>
  <c r="M1051" i="2"/>
  <c r="L1051" i="2"/>
  <c r="AN1051" i="2" s="1"/>
  <c r="K1051" i="2"/>
  <c r="J1051" i="2"/>
  <c r="I1051" i="2"/>
  <c r="Y1050" i="2"/>
  <c r="X1050" i="2"/>
  <c r="W1050" i="2"/>
  <c r="V1050" i="2"/>
  <c r="U1050" i="2"/>
  <c r="AQ1050" i="2" s="1"/>
  <c r="T1050" i="2"/>
  <c r="S1050" i="2"/>
  <c r="R1050" i="2"/>
  <c r="Q1050" i="2"/>
  <c r="P1050" i="2"/>
  <c r="O1050" i="2"/>
  <c r="N1050" i="2"/>
  <c r="M1050" i="2"/>
  <c r="AO1050" i="2" s="1"/>
  <c r="L1050" i="2"/>
  <c r="K1050" i="2"/>
  <c r="J1050" i="2"/>
  <c r="I1050" i="2"/>
  <c r="Y1049" i="2"/>
  <c r="X1049" i="2"/>
  <c r="W1049" i="2"/>
  <c r="V1049" i="2"/>
  <c r="U1049" i="2"/>
  <c r="T1049" i="2"/>
  <c r="S1049" i="2"/>
  <c r="R1049" i="2"/>
  <c r="Q1049" i="2"/>
  <c r="P1049" i="2"/>
  <c r="O1049" i="2"/>
  <c r="N1049" i="2"/>
  <c r="AC1049" i="2" s="1"/>
  <c r="M1049" i="2"/>
  <c r="L1049" i="2"/>
  <c r="K1049" i="2"/>
  <c r="J1049" i="2"/>
  <c r="I1049" i="2"/>
  <c r="Y1048" i="2"/>
  <c r="X1048" i="2"/>
  <c r="W1048" i="2"/>
  <c r="AQ1048" i="2" s="1"/>
  <c r="V1048" i="2"/>
  <c r="U1048" i="2"/>
  <c r="T1048" i="2"/>
  <c r="S1048" i="2"/>
  <c r="R1048" i="2"/>
  <c r="Q1048" i="2"/>
  <c r="P1048" i="2"/>
  <c r="O1048" i="2"/>
  <c r="N1048" i="2"/>
  <c r="M1048" i="2"/>
  <c r="L1048" i="2"/>
  <c r="K1048" i="2"/>
  <c r="AO1048" i="2" s="1"/>
  <c r="J1048" i="2"/>
  <c r="I1048" i="2"/>
  <c r="Y1047" i="2"/>
  <c r="X1047" i="2"/>
  <c r="W1047" i="2"/>
  <c r="V1047" i="2"/>
  <c r="U1047" i="2"/>
  <c r="T1047" i="2"/>
  <c r="S1047" i="2"/>
  <c r="R1047" i="2"/>
  <c r="Q1047" i="2"/>
  <c r="P1047" i="2"/>
  <c r="O1047" i="2"/>
  <c r="N1047" i="2"/>
  <c r="M1047" i="2"/>
  <c r="L1047" i="2"/>
  <c r="AN1047" i="2" s="1"/>
  <c r="K1047" i="2"/>
  <c r="J1047" i="2"/>
  <c r="I1047" i="2"/>
  <c r="Y1046" i="2"/>
  <c r="X1046" i="2"/>
  <c r="W1046" i="2"/>
  <c r="V1046" i="2"/>
  <c r="U1046" i="2"/>
  <c r="AQ1046" i="2" s="1"/>
  <c r="T1046" i="2"/>
  <c r="S1046" i="2"/>
  <c r="R1046" i="2"/>
  <c r="Q1046" i="2"/>
  <c r="P1046" i="2"/>
  <c r="O1046" i="2"/>
  <c r="N1046" i="2"/>
  <c r="M1046" i="2"/>
  <c r="AO1046" i="2" s="1"/>
  <c r="L1046" i="2"/>
  <c r="K1046" i="2"/>
  <c r="J1046" i="2"/>
  <c r="I1046" i="2"/>
  <c r="Y1045" i="2"/>
  <c r="X1045" i="2"/>
  <c r="W1045" i="2"/>
  <c r="V1045" i="2"/>
  <c r="U1045" i="2"/>
  <c r="T1045" i="2"/>
  <c r="S1045" i="2"/>
  <c r="R1045" i="2"/>
  <c r="Q1045" i="2"/>
  <c r="P1045" i="2"/>
  <c r="O1045" i="2"/>
  <c r="N1045" i="2"/>
  <c r="AC1045" i="2" s="1"/>
  <c r="M1045" i="2"/>
  <c r="L1045" i="2"/>
  <c r="K1045" i="2"/>
  <c r="J1045" i="2"/>
  <c r="I1045" i="2"/>
  <c r="Y1044" i="2"/>
  <c r="X1044" i="2"/>
  <c r="W1044" i="2"/>
  <c r="AQ1044" i="2" s="1"/>
  <c r="V1044" i="2"/>
  <c r="U1044" i="2"/>
  <c r="T1044" i="2"/>
  <c r="S1044" i="2"/>
  <c r="R1044" i="2"/>
  <c r="Q1044" i="2"/>
  <c r="P1044" i="2"/>
  <c r="O1044" i="2"/>
  <c r="N1044" i="2"/>
  <c r="M1044" i="2"/>
  <c r="L1044" i="2"/>
  <c r="K1044" i="2"/>
  <c r="AO1044" i="2" s="1"/>
  <c r="J1044" i="2"/>
  <c r="I1044" i="2"/>
  <c r="Y1043" i="2"/>
  <c r="X1043" i="2"/>
  <c r="W1043" i="2"/>
  <c r="V1043" i="2"/>
  <c r="U1043" i="2"/>
  <c r="T1043" i="2"/>
  <c r="S1043" i="2"/>
  <c r="R1043" i="2"/>
  <c r="Q1043" i="2"/>
  <c r="P1043" i="2"/>
  <c r="O1043" i="2"/>
  <c r="N1043" i="2"/>
  <c r="M1043" i="2"/>
  <c r="L1043" i="2"/>
  <c r="AN1043" i="2" s="1"/>
  <c r="K1043" i="2"/>
  <c r="J1043" i="2"/>
  <c r="I1043" i="2"/>
  <c r="Y1042" i="2"/>
  <c r="X1042" i="2"/>
  <c r="W1042" i="2"/>
  <c r="V1042" i="2"/>
  <c r="U1042" i="2"/>
  <c r="AQ1042" i="2" s="1"/>
  <c r="T1042" i="2"/>
  <c r="S1042" i="2"/>
  <c r="R1042" i="2"/>
  <c r="Q1042" i="2"/>
  <c r="P1042" i="2"/>
  <c r="O1042" i="2"/>
  <c r="N1042" i="2"/>
  <c r="M1042" i="2"/>
  <c r="AO1042" i="2" s="1"/>
  <c r="L1042" i="2"/>
  <c r="K1042" i="2"/>
  <c r="J1042" i="2"/>
  <c r="I1042" i="2"/>
  <c r="Y1041" i="2"/>
  <c r="X1041" i="2"/>
  <c r="W1041" i="2"/>
  <c r="V1041" i="2"/>
  <c r="U1041" i="2"/>
  <c r="T1041" i="2"/>
  <c r="S1041" i="2"/>
  <c r="R1041" i="2"/>
  <c r="Q1041" i="2"/>
  <c r="P1041" i="2"/>
  <c r="O1041" i="2"/>
  <c r="N1041" i="2"/>
  <c r="AC1041" i="2" s="1"/>
  <c r="M1041" i="2"/>
  <c r="L1041" i="2"/>
  <c r="K1041" i="2"/>
  <c r="J1041" i="2"/>
  <c r="I1041" i="2"/>
  <c r="Y1040" i="2"/>
  <c r="X1040" i="2"/>
  <c r="W1040" i="2"/>
  <c r="AQ1040" i="2" s="1"/>
  <c r="V1040" i="2"/>
  <c r="U1040" i="2"/>
  <c r="T1040" i="2"/>
  <c r="S1040" i="2"/>
  <c r="R1040" i="2"/>
  <c r="Q1040" i="2"/>
  <c r="P1040" i="2"/>
  <c r="O1040" i="2"/>
  <c r="N1040" i="2"/>
  <c r="M1040" i="2"/>
  <c r="L1040" i="2"/>
  <c r="K1040" i="2"/>
  <c r="AO1040" i="2" s="1"/>
  <c r="J1040" i="2"/>
  <c r="I1040" i="2"/>
  <c r="Y1039" i="2"/>
  <c r="X1039" i="2"/>
  <c r="W1039" i="2"/>
  <c r="V1039" i="2"/>
  <c r="U1039" i="2"/>
  <c r="T1039" i="2"/>
  <c r="S1039" i="2"/>
  <c r="R1039" i="2"/>
  <c r="Q1039" i="2"/>
  <c r="P1039" i="2"/>
  <c r="O1039" i="2"/>
  <c r="N1039" i="2"/>
  <c r="M1039" i="2"/>
  <c r="L1039" i="2"/>
  <c r="AN1039" i="2" s="1"/>
  <c r="K1039" i="2"/>
  <c r="J1039" i="2"/>
  <c r="I1039" i="2"/>
  <c r="Y1038" i="2"/>
  <c r="X1038" i="2"/>
  <c r="W1038" i="2"/>
  <c r="V1038" i="2"/>
  <c r="U1038" i="2"/>
  <c r="AQ1038" i="2" s="1"/>
  <c r="T1038" i="2"/>
  <c r="S1038" i="2"/>
  <c r="R1038" i="2"/>
  <c r="Q1038" i="2"/>
  <c r="P1038" i="2"/>
  <c r="O1038" i="2"/>
  <c r="N1038" i="2"/>
  <c r="M1038" i="2"/>
  <c r="AO1038" i="2" s="1"/>
  <c r="L1038" i="2"/>
  <c r="K1038" i="2"/>
  <c r="J1038" i="2"/>
  <c r="I1038" i="2"/>
  <c r="Y1037" i="2"/>
  <c r="X1037" i="2"/>
  <c r="W1037" i="2"/>
  <c r="V1037" i="2"/>
  <c r="U1037" i="2"/>
  <c r="T1037" i="2"/>
  <c r="S1037" i="2"/>
  <c r="R1037" i="2"/>
  <c r="Q1037" i="2"/>
  <c r="P1037" i="2"/>
  <c r="O1037" i="2"/>
  <c r="N1037" i="2"/>
  <c r="AC1037" i="2" s="1"/>
  <c r="M1037" i="2"/>
  <c r="L1037" i="2"/>
  <c r="K1037" i="2"/>
  <c r="J1037" i="2"/>
  <c r="I1037" i="2"/>
  <c r="Y1036" i="2"/>
  <c r="X1036" i="2"/>
  <c r="W1036" i="2"/>
  <c r="AQ1036" i="2" s="1"/>
  <c r="V1036" i="2"/>
  <c r="U1036" i="2"/>
  <c r="T1036" i="2"/>
  <c r="S1036" i="2"/>
  <c r="R1036" i="2"/>
  <c r="Q1036" i="2"/>
  <c r="P1036" i="2"/>
  <c r="O1036" i="2"/>
  <c r="N1036" i="2"/>
  <c r="M1036" i="2"/>
  <c r="L1036" i="2"/>
  <c r="K1036" i="2"/>
  <c r="AO1036" i="2" s="1"/>
  <c r="J1036" i="2"/>
  <c r="I1036" i="2"/>
  <c r="Y1035" i="2"/>
  <c r="X1035" i="2"/>
  <c r="W1035" i="2"/>
  <c r="V1035" i="2"/>
  <c r="U1035" i="2"/>
  <c r="T1035" i="2"/>
  <c r="S1035" i="2"/>
  <c r="R1035" i="2"/>
  <c r="Q1035" i="2"/>
  <c r="P1035" i="2"/>
  <c r="O1035" i="2"/>
  <c r="N1035" i="2"/>
  <c r="M1035" i="2"/>
  <c r="L1035" i="2"/>
  <c r="AN1035" i="2" s="1"/>
  <c r="K1035" i="2"/>
  <c r="J1035" i="2"/>
  <c r="I1035" i="2"/>
  <c r="Y1034" i="2"/>
  <c r="X1034" i="2"/>
  <c r="W1034" i="2"/>
  <c r="V1034" i="2"/>
  <c r="U1034" i="2"/>
  <c r="AQ1034" i="2" s="1"/>
  <c r="T1034" i="2"/>
  <c r="S1034" i="2"/>
  <c r="R1034" i="2"/>
  <c r="Q1034" i="2"/>
  <c r="P1034" i="2"/>
  <c r="O1034" i="2"/>
  <c r="N1034" i="2"/>
  <c r="M1034" i="2"/>
  <c r="AO1034" i="2" s="1"/>
  <c r="L1034" i="2"/>
  <c r="K1034" i="2"/>
  <c r="J1034" i="2"/>
  <c r="I1034" i="2"/>
  <c r="Y1033" i="2"/>
  <c r="X1033" i="2"/>
  <c r="W1033" i="2"/>
  <c r="V1033" i="2"/>
  <c r="U1033" i="2"/>
  <c r="T1033" i="2"/>
  <c r="S1033" i="2"/>
  <c r="R1033" i="2"/>
  <c r="Q1033" i="2"/>
  <c r="P1033" i="2"/>
  <c r="O1033" i="2"/>
  <c r="N1033" i="2"/>
  <c r="AC1033" i="2" s="1"/>
  <c r="M1033" i="2"/>
  <c r="L1033" i="2"/>
  <c r="K1033" i="2"/>
  <c r="J1033" i="2"/>
  <c r="I1033" i="2"/>
  <c r="Y1032" i="2"/>
  <c r="X1032" i="2"/>
  <c r="W1032" i="2"/>
  <c r="AQ1032" i="2" s="1"/>
  <c r="V1032" i="2"/>
  <c r="U1032" i="2"/>
  <c r="T1032" i="2"/>
  <c r="S1032" i="2"/>
  <c r="R1032" i="2"/>
  <c r="Q1032" i="2"/>
  <c r="P1032" i="2"/>
  <c r="O1032" i="2"/>
  <c r="N1032" i="2"/>
  <c r="M1032" i="2"/>
  <c r="L1032" i="2"/>
  <c r="K1032" i="2"/>
  <c r="AO1032" i="2" s="1"/>
  <c r="J1032" i="2"/>
  <c r="I1032" i="2"/>
  <c r="Y1031" i="2"/>
  <c r="X1031" i="2"/>
  <c r="W1031" i="2"/>
  <c r="V1031" i="2"/>
  <c r="U1031" i="2"/>
  <c r="T1031" i="2"/>
  <c r="S1031" i="2"/>
  <c r="R1031" i="2"/>
  <c r="Q1031" i="2"/>
  <c r="P1031" i="2"/>
  <c r="O1031" i="2"/>
  <c r="N1031" i="2"/>
  <c r="M1031" i="2"/>
  <c r="L1031" i="2"/>
  <c r="AN1031" i="2" s="1"/>
  <c r="K1031" i="2"/>
  <c r="J1031" i="2"/>
  <c r="I1031" i="2"/>
  <c r="Y1030" i="2"/>
  <c r="X1030" i="2"/>
  <c r="W1030" i="2"/>
  <c r="V1030" i="2"/>
  <c r="U1030" i="2"/>
  <c r="AQ1030" i="2" s="1"/>
  <c r="T1030" i="2"/>
  <c r="S1030" i="2"/>
  <c r="R1030" i="2"/>
  <c r="Q1030" i="2"/>
  <c r="P1030" i="2"/>
  <c r="O1030" i="2"/>
  <c r="N1030" i="2"/>
  <c r="M1030" i="2"/>
  <c r="AO1030" i="2" s="1"/>
  <c r="L1030" i="2"/>
  <c r="K1030" i="2"/>
  <c r="J1030" i="2"/>
  <c r="I1030" i="2"/>
  <c r="Y1029" i="2"/>
  <c r="X1029" i="2"/>
  <c r="W1029" i="2"/>
  <c r="V1029" i="2"/>
  <c r="U1029" i="2"/>
  <c r="T1029" i="2"/>
  <c r="S1029" i="2"/>
  <c r="R1029" i="2"/>
  <c r="Q1029" i="2"/>
  <c r="P1029" i="2"/>
  <c r="O1029" i="2"/>
  <c r="N1029" i="2"/>
  <c r="AC1029" i="2" s="1"/>
  <c r="M1029" i="2"/>
  <c r="L1029" i="2"/>
  <c r="K1029" i="2"/>
  <c r="J1029" i="2"/>
  <c r="I1029" i="2"/>
  <c r="Y1028" i="2"/>
  <c r="X1028" i="2"/>
  <c r="W1028" i="2"/>
  <c r="AQ1028" i="2" s="1"/>
  <c r="V1028" i="2"/>
  <c r="U1028" i="2"/>
  <c r="T1028" i="2"/>
  <c r="S1028" i="2"/>
  <c r="R1028" i="2"/>
  <c r="Q1028" i="2"/>
  <c r="P1028" i="2"/>
  <c r="O1028" i="2"/>
  <c r="N1028" i="2"/>
  <c r="M1028" i="2"/>
  <c r="L1028" i="2"/>
  <c r="K1028" i="2"/>
  <c r="AO1028" i="2" s="1"/>
  <c r="J1028" i="2"/>
  <c r="I1028" i="2"/>
  <c r="Y1027" i="2"/>
  <c r="X1027" i="2"/>
  <c r="W1027" i="2"/>
  <c r="V1027" i="2"/>
  <c r="U1027" i="2"/>
  <c r="T1027" i="2"/>
  <c r="S1027" i="2"/>
  <c r="R1027" i="2"/>
  <c r="Q1027" i="2"/>
  <c r="P1027" i="2"/>
  <c r="O1027" i="2"/>
  <c r="N1027" i="2"/>
  <c r="M1027" i="2"/>
  <c r="L1027" i="2"/>
  <c r="AN1027" i="2" s="1"/>
  <c r="K1027" i="2"/>
  <c r="J1027" i="2"/>
  <c r="I1027" i="2"/>
  <c r="Y1026" i="2"/>
  <c r="X1026" i="2"/>
  <c r="W1026" i="2"/>
  <c r="V1026" i="2"/>
  <c r="U1026" i="2"/>
  <c r="AQ1026" i="2" s="1"/>
  <c r="T1026" i="2"/>
  <c r="S1026" i="2"/>
  <c r="R1026" i="2"/>
  <c r="Q1026" i="2"/>
  <c r="P1026" i="2"/>
  <c r="O1026" i="2"/>
  <c r="N1026" i="2"/>
  <c r="M1026" i="2"/>
  <c r="AO1026" i="2" s="1"/>
  <c r="L1026" i="2"/>
  <c r="K1026" i="2"/>
  <c r="J1026" i="2"/>
  <c r="I1026" i="2"/>
  <c r="Y1025" i="2"/>
  <c r="X1025" i="2"/>
  <c r="W1025" i="2"/>
  <c r="V1025" i="2"/>
  <c r="U1025" i="2"/>
  <c r="T1025" i="2"/>
  <c r="S1025" i="2"/>
  <c r="R1025" i="2"/>
  <c r="Q1025" i="2"/>
  <c r="P1025" i="2"/>
  <c r="O1025" i="2"/>
  <c r="N1025" i="2"/>
  <c r="AC1025" i="2" s="1"/>
  <c r="M1025" i="2"/>
  <c r="L1025" i="2"/>
  <c r="K1025" i="2"/>
  <c r="J1025" i="2"/>
  <c r="I1025" i="2"/>
  <c r="Y1024" i="2"/>
  <c r="X1024" i="2"/>
  <c r="W1024" i="2"/>
  <c r="AQ1024" i="2" s="1"/>
  <c r="V1024" i="2"/>
  <c r="U1024" i="2"/>
  <c r="T1024" i="2"/>
  <c r="S1024" i="2"/>
  <c r="R1024" i="2"/>
  <c r="Q1024" i="2"/>
  <c r="P1024" i="2"/>
  <c r="O1024" i="2"/>
  <c r="N1024" i="2"/>
  <c r="M1024" i="2"/>
  <c r="L1024" i="2"/>
  <c r="K1024" i="2"/>
  <c r="AO1024" i="2" s="1"/>
  <c r="J1024" i="2"/>
  <c r="I1024" i="2"/>
  <c r="Y1023" i="2"/>
  <c r="X1023" i="2"/>
  <c r="W1023" i="2"/>
  <c r="V1023" i="2"/>
  <c r="U1023" i="2"/>
  <c r="T1023" i="2"/>
  <c r="S1023" i="2"/>
  <c r="R1023" i="2"/>
  <c r="Q1023" i="2"/>
  <c r="P1023" i="2"/>
  <c r="O1023" i="2"/>
  <c r="N1023" i="2"/>
  <c r="M1023" i="2"/>
  <c r="L1023" i="2"/>
  <c r="AN1023" i="2" s="1"/>
  <c r="K1023" i="2"/>
  <c r="J1023" i="2"/>
  <c r="I1023" i="2"/>
  <c r="Y1022" i="2"/>
  <c r="X1022" i="2"/>
  <c r="W1022" i="2"/>
  <c r="V1022" i="2"/>
  <c r="U1022" i="2"/>
  <c r="AQ1022" i="2" s="1"/>
  <c r="T1022" i="2"/>
  <c r="S1022" i="2"/>
  <c r="R1022" i="2"/>
  <c r="Q1022" i="2"/>
  <c r="P1022" i="2"/>
  <c r="O1022" i="2"/>
  <c r="N1022" i="2"/>
  <c r="M1022" i="2"/>
  <c r="AO1022" i="2" s="1"/>
  <c r="L1022" i="2"/>
  <c r="K1022" i="2"/>
  <c r="J1022" i="2"/>
  <c r="I1022" i="2"/>
  <c r="Y1021" i="2"/>
  <c r="X1021" i="2"/>
  <c r="W1021" i="2"/>
  <c r="V1021" i="2"/>
  <c r="U1021" i="2"/>
  <c r="T1021" i="2"/>
  <c r="S1021" i="2"/>
  <c r="R1021" i="2"/>
  <c r="Q1021" i="2"/>
  <c r="P1021" i="2"/>
  <c r="O1021" i="2"/>
  <c r="N1021" i="2"/>
  <c r="AC1021" i="2" s="1"/>
  <c r="M1021" i="2"/>
  <c r="L1021" i="2"/>
  <c r="K1021" i="2"/>
  <c r="J1021" i="2"/>
  <c r="I1021" i="2"/>
  <c r="Y1020" i="2"/>
  <c r="X1020" i="2"/>
  <c r="W1020" i="2"/>
  <c r="AQ1020" i="2" s="1"/>
  <c r="V1020" i="2"/>
  <c r="U1020" i="2"/>
  <c r="T1020" i="2"/>
  <c r="S1020" i="2"/>
  <c r="R1020" i="2"/>
  <c r="Q1020" i="2"/>
  <c r="P1020" i="2"/>
  <c r="O1020" i="2"/>
  <c r="N1020" i="2"/>
  <c r="M1020" i="2"/>
  <c r="L1020" i="2"/>
  <c r="K1020" i="2"/>
  <c r="AO1020" i="2" s="1"/>
  <c r="J1020" i="2"/>
  <c r="I1020" i="2"/>
  <c r="Y1019" i="2"/>
  <c r="X1019" i="2"/>
  <c r="W1019" i="2"/>
  <c r="V1019" i="2"/>
  <c r="U1019" i="2"/>
  <c r="T1019" i="2"/>
  <c r="S1019" i="2"/>
  <c r="R1019" i="2"/>
  <c r="Q1019" i="2"/>
  <c r="P1019" i="2"/>
  <c r="O1019" i="2"/>
  <c r="N1019" i="2"/>
  <c r="M1019" i="2"/>
  <c r="L1019" i="2"/>
  <c r="AN1019" i="2" s="1"/>
  <c r="K1019" i="2"/>
  <c r="J1019" i="2"/>
  <c r="I1019" i="2"/>
  <c r="Y1018" i="2"/>
  <c r="X1018" i="2"/>
  <c r="W1018" i="2"/>
  <c r="V1018" i="2"/>
  <c r="U1018" i="2"/>
  <c r="AQ1018" i="2" s="1"/>
  <c r="T1018" i="2"/>
  <c r="S1018" i="2"/>
  <c r="R1018" i="2"/>
  <c r="Q1018" i="2"/>
  <c r="P1018" i="2"/>
  <c r="O1018" i="2"/>
  <c r="N1018" i="2"/>
  <c r="M1018" i="2"/>
  <c r="AO1018" i="2" s="1"/>
  <c r="L1018" i="2"/>
  <c r="K1018" i="2"/>
  <c r="J1018" i="2"/>
  <c r="I1018" i="2"/>
  <c r="Y1017" i="2"/>
  <c r="X1017" i="2"/>
  <c r="W1017" i="2"/>
  <c r="V1017" i="2"/>
  <c r="U1017" i="2"/>
  <c r="T1017" i="2"/>
  <c r="S1017" i="2"/>
  <c r="R1017" i="2"/>
  <c r="Q1017" i="2"/>
  <c r="P1017" i="2"/>
  <c r="O1017" i="2"/>
  <c r="N1017" i="2"/>
  <c r="AC1017" i="2" s="1"/>
  <c r="M1017" i="2"/>
  <c r="L1017" i="2"/>
  <c r="K1017" i="2"/>
  <c r="J1017" i="2"/>
  <c r="I1017" i="2"/>
  <c r="Y1016" i="2"/>
  <c r="X1016" i="2"/>
  <c r="W1016" i="2"/>
  <c r="AQ1016" i="2" s="1"/>
  <c r="V1016" i="2"/>
  <c r="U1016" i="2"/>
  <c r="T1016" i="2"/>
  <c r="S1016" i="2"/>
  <c r="R1016" i="2"/>
  <c r="Q1016" i="2"/>
  <c r="P1016" i="2"/>
  <c r="O1016" i="2"/>
  <c r="N1016" i="2"/>
  <c r="M1016" i="2"/>
  <c r="L1016" i="2"/>
  <c r="K1016" i="2"/>
  <c r="AO1016" i="2" s="1"/>
  <c r="J1016" i="2"/>
  <c r="I1016" i="2"/>
  <c r="Y1015" i="2"/>
  <c r="X1015" i="2"/>
  <c r="W1015" i="2"/>
  <c r="V1015" i="2"/>
  <c r="U1015" i="2"/>
  <c r="T1015" i="2"/>
  <c r="S1015" i="2"/>
  <c r="R1015" i="2"/>
  <c r="Q1015" i="2"/>
  <c r="P1015" i="2"/>
  <c r="O1015" i="2"/>
  <c r="N1015" i="2"/>
  <c r="M1015" i="2"/>
  <c r="L1015" i="2"/>
  <c r="AN1015" i="2" s="1"/>
  <c r="K1015" i="2"/>
  <c r="J1015" i="2"/>
  <c r="I1015" i="2"/>
  <c r="Y1014" i="2"/>
  <c r="X1014" i="2"/>
  <c r="W1014" i="2"/>
  <c r="V1014" i="2"/>
  <c r="U1014" i="2"/>
  <c r="AQ1014" i="2" s="1"/>
  <c r="T1014" i="2"/>
  <c r="S1014" i="2"/>
  <c r="R1014" i="2"/>
  <c r="Q1014" i="2"/>
  <c r="P1014" i="2"/>
  <c r="O1014" i="2"/>
  <c r="N1014" i="2"/>
  <c r="M1014" i="2"/>
  <c r="AO1014" i="2" s="1"/>
  <c r="L1014" i="2"/>
  <c r="K1014" i="2"/>
  <c r="J1014" i="2"/>
  <c r="I1014" i="2"/>
  <c r="Y1013" i="2"/>
  <c r="X1013" i="2"/>
  <c r="W1013" i="2"/>
  <c r="V1013" i="2"/>
  <c r="U1013" i="2"/>
  <c r="T1013" i="2"/>
  <c r="S1013" i="2"/>
  <c r="R1013" i="2"/>
  <c r="Q1013" i="2"/>
  <c r="P1013" i="2"/>
  <c r="O1013" i="2"/>
  <c r="N1013" i="2"/>
  <c r="AC1013" i="2" s="1"/>
  <c r="M1013" i="2"/>
  <c r="L1013" i="2"/>
  <c r="K1013" i="2"/>
  <c r="J1013" i="2"/>
  <c r="I1013" i="2"/>
  <c r="Y1012" i="2"/>
  <c r="X1012" i="2"/>
  <c r="W1012" i="2"/>
  <c r="AQ1012" i="2" s="1"/>
  <c r="V1012" i="2"/>
  <c r="U1012" i="2"/>
  <c r="T1012" i="2"/>
  <c r="S1012" i="2"/>
  <c r="R1012" i="2"/>
  <c r="Q1012" i="2"/>
  <c r="P1012" i="2"/>
  <c r="O1012" i="2"/>
  <c r="N1012" i="2"/>
  <c r="M1012" i="2"/>
  <c r="L1012" i="2"/>
  <c r="K1012" i="2"/>
  <c r="AO1012" i="2" s="1"/>
  <c r="J1012" i="2"/>
  <c r="I1012" i="2"/>
  <c r="Y1011" i="2"/>
  <c r="X1011" i="2"/>
  <c r="W1011" i="2"/>
  <c r="V1011" i="2"/>
  <c r="U1011" i="2"/>
  <c r="T1011" i="2"/>
  <c r="S1011" i="2"/>
  <c r="R1011" i="2"/>
  <c r="Q1011" i="2"/>
  <c r="P1011" i="2"/>
  <c r="O1011" i="2"/>
  <c r="N1011" i="2"/>
  <c r="M1011" i="2"/>
  <c r="L1011" i="2"/>
  <c r="AN1011" i="2" s="1"/>
  <c r="K1011" i="2"/>
  <c r="J1011" i="2"/>
  <c r="I1011" i="2"/>
  <c r="Y1010" i="2"/>
  <c r="X1010" i="2"/>
  <c r="W1010" i="2"/>
  <c r="V1010" i="2"/>
  <c r="U1010" i="2"/>
  <c r="AQ1010" i="2" s="1"/>
  <c r="T1010" i="2"/>
  <c r="S1010" i="2"/>
  <c r="R1010" i="2"/>
  <c r="Q1010" i="2"/>
  <c r="P1010" i="2"/>
  <c r="O1010" i="2"/>
  <c r="N1010" i="2"/>
  <c r="M1010" i="2"/>
  <c r="AO1010" i="2" s="1"/>
  <c r="L1010" i="2"/>
  <c r="K1010" i="2"/>
  <c r="J1010" i="2"/>
  <c r="I1010" i="2"/>
  <c r="Y1009" i="2"/>
  <c r="X1009" i="2"/>
  <c r="W1009" i="2"/>
  <c r="V1009" i="2"/>
  <c r="U1009" i="2"/>
  <c r="T1009" i="2"/>
  <c r="S1009" i="2"/>
  <c r="R1009" i="2"/>
  <c r="Q1009" i="2"/>
  <c r="P1009" i="2"/>
  <c r="O1009" i="2"/>
  <c r="N1009" i="2"/>
  <c r="AC1009" i="2" s="1"/>
  <c r="M1009" i="2"/>
  <c r="L1009" i="2"/>
  <c r="K1009" i="2"/>
  <c r="J1009" i="2"/>
  <c r="I1009" i="2"/>
  <c r="Y1008" i="2"/>
  <c r="X1008" i="2"/>
  <c r="W1008" i="2"/>
  <c r="AQ1008" i="2" s="1"/>
  <c r="V1008" i="2"/>
  <c r="U1008" i="2"/>
  <c r="T1008" i="2"/>
  <c r="S1008" i="2"/>
  <c r="R1008" i="2"/>
  <c r="Q1008" i="2"/>
  <c r="P1008" i="2"/>
  <c r="O1008" i="2"/>
  <c r="N1008" i="2"/>
  <c r="M1008" i="2"/>
  <c r="L1008" i="2"/>
  <c r="K1008" i="2"/>
  <c r="AO1008" i="2" s="1"/>
  <c r="J1008" i="2"/>
  <c r="I1008" i="2"/>
  <c r="Y1007" i="2"/>
  <c r="X1007" i="2"/>
  <c r="W1007" i="2"/>
  <c r="V1007" i="2"/>
  <c r="U1007" i="2"/>
  <c r="T1007" i="2"/>
  <c r="S1007" i="2"/>
  <c r="R1007" i="2"/>
  <c r="Q1007" i="2"/>
  <c r="P1007" i="2"/>
  <c r="O1007" i="2"/>
  <c r="N1007" i="2"/>
  <c r="M1007" i="2"/>
  <c r="L1007" i="2"/>
  <c r="AN1007" i="2" s="1"/>
  <c r="K1007" i="2"/>
  <c r="J1007" i="2"/>
  <c r="I1007" i="2"/>
  <c r="Y1006" i="2"/>
  <c r="X1006" i="2"/>
  <c r="W1006" i="2"/>
  <c r="V1006" i="2"/>
  <c r="U1006" i="2"/>
  <c r="AQ1006" i="2" s="1"/>
  <c r="T1006" i="2"/>
  <c r="S1006" i="2"/>
  <c r="R1006" i="2"/>
  <c r="Q1006" i="2"/>
  <c r="P1006" i="2"/>
  <c r="O1006" i="2"/>
  <c r="N1006" i="2"/>
  <c r="M1006" i="2"/>
  <c r="AO1006" i="2" s="1"/>
  <c r="L1006" i="2"/>
  <c r="K1006" i="2"/>
  <c r="J1006" i="2"/>
  <c r="I1006" i="2"/>
  <c r="Y1005" i="2"/>
  <c r="X1005" i="2"/>
  <c r="W1005" i="2"/>
  <c r="V1005" i="2"/>
  <c r="U1005" i="2"/>
  <c r="T1005" i="2"/>
  <c r="S1005" i="2"/>
  <c r="R1005" i="2"/>
  <c r="Q1005" i="2"/>
  <c r="P1005" i="2"/>
  <c r="O1005" i="2"/>
  <c r="N1005" i="2"/>
  <c r="AC1005" i="2" s="1"/>
  <c r="M1005" i="2"/>
  <c r="L1005" i="2"/>
  <c r="K1005" i="2"/>
  <c r="J1005" i="2"/>
  <c r="I1005" i="2"/>
  <c r="Y1004" i="2"/>
  <c r="X1004" i="2"/>
  <c r="W1004" i="2"/>
  <c r="AQ1004" i="2" s="1"/>
  <c r="V1004" i="2"/>
  <c r="U1004" i="2"/>
  <c r="T1004" i="2"/>
  <c r="S1004" i="2"/>
  <c r="R1004" i="2"/>
  <c r="Q1004" i="2"/>
  <c r="P1004" i="2"/>
  <c r="O1004" i="2"/>
  <c r="N1004" i="2"/>
  <c r="M1004" i="2"/>
  <c r="L1004" i="2"/>
  <c r="K1004" i="2"/>
  <c r="AO1004" i="2" s="1"/>
  <c r="J1004" i="2"/>
  <c r="I1004" i="2"/>
  <c r="Y1003" i="2"/>
  <c r="X1003" i="2"/>
  <c r="W1003" i="2"/>
  <c r="V1003" i="2"/>
  <c r="U1003" i="2"/>
  <c r="T1003" i="2"/>
  <c r="S1003" i="2"/>
  <c r="R1003" i="2"/>
  <c r="Q1003" i="2"/>
  <c r="P1003" i="2"/>
  <c r="O1003" i="2"/>
  <c r="N1003" i="2"/>
  <c r="M1003" i="2"/>
  <c r="L1003" i="2"/>
  <c r="AN1003" i="2" s="1"/>
  <c r="K1003" i="2"/>
  <c r="J1003" i="2"/>
  <c r="I1003" i="2"/>
  <c r="Y1002" i="2"/>
  <c r="X1002" i="2"/>
  <c r="W1002" i="2"/>
  <c r="V1002" i="2"/>
  <c r="U1002" i="2"/>
  <c r="AQ1002" i="2" s="1"/>
  <c r="T1002" i="2"/>
  <c r="S1002" i="2"/>
  <c r="R1002" i="2"/>
  <c r="Q1002" i="2"/>
  <c r="P1002" i="2"/>
  <c r="O1002" i="2"/>
  <c r="N1002" i="2"/>
  <c r="M1002" i="2"/>
  <c r="AO1002" i="2" s="1"/>
  <c r="L1002" i="2"/>
  <c r="K1002" i="2"/>
  <c r="J1002" i="2"/>
  <c r="I1002" i="2"/>
  <c r="Y1001" i="2"/>
  <c r="X1001" i="2"/>
  <c r="W1001" i="2"/>
  <c r="V1001" i="2"/>
  <c r="U1001" i="2"/>
  <c r="T1001" i="2"/>
  <c r="S1001" i="2"/>
  <c r="R1001" i="2"/>
  <c r="Q1001" i="2"/>
  <c r="P1001" i="2"/>
  <c r="O1001" i="2"/>
  <c r="N1001" i="2"/>
  <c r="AC1001" i="2" s="1"/>
  <c r="M1001" i="2"/>
  <c r="L1001" i="2"/>
  <c r="K1001" i="2"/>
  <c r="J1001" i="2"/>
  <c r="I1001" i="2"/>
  <c r="Y1000" i="2"/>
  <c r="X1000" i="2"/>
  <c r="W1000" i="2"/>
  <c r="AQ1000" i="2" s="1"/>
  <c r="V1000" i="2"/>
  <c r="U1000" i="2"/>
  <c r="T1000" i="2"/>
  <c r="S1000" i="2"/>
  <c r="R1000" i="2"/>
  <c r="Q1000" i="2"/>
  <c r="P1000" i="2"/>
  <c r="O1000" i="2"/>
  <c r="N1000" i="2"/>
  <c r="M1000" i="2"/>
  <c r="L1000" i="2"/>
  <c r="K1000" i="2"/>
  <c r="AO1000" i="2" s="1"/>
  <c r="J1000" i="2"/>
  <c r="I1000" i="2"/>
  <c r="Y999" i="2"/>
  <c r="X999" i="2"/>
  <c r="W999" i="2"/>
  <c r="V999" i="2"/>
  <c r="U999" i="2"/>
  <c r="T999" i="2"/>
  <c r="S999" i="2"/>
  <c r="R999" i="2"/>
  <c r="Q999" i="2"/>
  <c r="P999" i="2"/>
  <c r="O999" i="2"/>
  <c r="N999" i="2"/>
  <c r="M999" i="2"/>
  <c r="L999" i="2"/>
  <c r="AN999" i="2" s="1"/>
  <c r="K999" i="2"/>
  <c r="J999" i="2"/>
  <c r="I999" i="2"/>
  <c r="Y998" i="2"/>
  <c r="X998" i="2"/>
  <c r="W998" i="2"/>
  <c r="V998" i="2"/>
  <c r="U998" i="2"/>
  <c r="AQ998" i="2" s="1"/>
  <c r="T998" i="2"/>
  <c r="S998" i="2"/>
  <c r="R998" i="2"/>
  <c r="Q998" i="2"/>
  <c r="P998" i="2"/>
  <c r="O998" i="2"/>
  <c r="N998" i="2"/>
  <c r="M998" i="2"/>
  <c r="AO998" i="2" s="1"/>
  <c r="L998" i="2"/>
  <c r="K998" i="2"/>
  <c r="J998" i="2"/>
  <c r="I998" i="2"/>
  <c r="Y997" i="2"/>
  <c r="X997" i="2"/>
  <c r="W997" i="2"/>
  <c r="V997" i="2"/>
  <c r="U997" i="2"/>
  <c r="T997" i="2"/>
  <c r="S997" i="2"/>
  <c r="R997" i="2"/>
  <c r="Q997" i="2"/>
  <c r="P997" i="2"/>
  <c r="O997" i="2"/>
  <c r="N997" i="2"/>
  <c r="AC997" i="2" s="1"/>
  <c r="M997" i="2"/>
  <c r="L997" i="2"/>
  <c r="K997" i="2"/>
  <c r="J997" i="2"/>
  <c r="I997" i="2"/>
  <c r="Y996" i="2"/>
  <c r="X996" i="2"/>
  <c r="W996" i="2"/>
  <c r="AQ996" i="2" s="1"/>
  <c r="V996" i="2"/>
  <c r="U996" i="2"/>
  <c r="T996" i="2"/>
  <c r="S996" i="2"/>
  <c r="R996" i="2"/>
  <c r="Q996" i="2"/>
  <c r="P996" i="2"/>
  <c r="O996" i="2"/>
  <c r="N996" i="2"/>
  <c r="M996" i="2"/>
  <c r="L996" i="2"/>
  <c r="K996" i="2"/>
  <c r="AO996" i="2" s="1"/>
  <c r="J996" i="2"/>
  <c r="I996" i="2"/>
  <c r="Y995" i="2"/>
  <c r="X995" i="2"/>
  <c r="W995" i="2"/>
  <c r="V995" i="2"/>
  <c r="U995" i="2"/>
  <c r="T995" i="2"/>
  <c r="S995" i="2"/>
  <c r="R995" i="2"/>
  <c r="Q995" i="2"/>
  <c r="P995" i="2"/>
  <c r="O995" i="2"/>
  <c r="N995" i="2"/>
  <c r="M995" i="2"/>
  <c r="L995" i="2"/>
  <c r="AN995" i="2" s="1"/>
  <c r="K995" i="2"/>
  <c r="J995" i="2"/>
  <c r="I995" i="2"/>
  <c r="Y994" i="2"/>
  <c r="X994" i="2"/>
  <c r="W994" i="2"/>
  <c r="V994" i="2"/>
  <c r="U994" i="2"/>
  <c r="AQ994" i="2" s="1"/>
  <c r="T994" i="2"/>
  <c r="S994" i="2"/>
  <c r="R994" i="2"/>
  <c r="Q994" i="2"/>
  <c r="P994" i="2"/>
  <c r="O994" i="2"/>
  <c r="N994" i="2"/>
  <c r="M994" i="2"/>
  <c r="AO994" i="2" s="1"/>
  <c r="L994" i="2"/>
  <c r="K994" i="2"/>
  <c r="J994" i="2"/>
  <c r="I994" i="2"/>
  <c r="Y993" i="2"/>
  <c r="X993" i="2"/>
  <c r="W993" i="2"/>
  <c r="V993" i="2"/>
  <c r="U993" i="2"/>
  <c r="T993" i="2"/>
  <c r="S993" i="2"/>
  <c r="R993" i="2"/>
  <c r="Q993" i="2"/>
  <c r="P993" i="2"/>
  <c r="O993" i="2"/>
  <c r="N993" i="2"/>
  <c r="AC993" i="2" s="1"/>
  <c r="M993" i="2"/>
  <c r="L993" i="2"/>
  <c r="K993" i="2"/>
  <c r="J993" i="2"/>
  <c r="I993" i="2"/>
  <c r="Y992" i="2"/>
  <c r="X992" i="2"/>
  <c r="W992" i="2"/>
  <c r="AQ992" i="2" s="1"/>
  <c r="V992" i="2"/>
  <c r="U992" i="2"/>
  <c r="T992" i="2"/>
  <c r="S992" i="2"/>
  <c r="R992" i="2"/>
  <c r="Q992" i="2"/>
  <c r="P992" i="2"/>
  <c r="O992" i="2"/>
  <c r="N992" i="2"/>
  <c r="M992" i="2"/>
  <c r="L992" i="2"/>
  <c r="K992" i="2"/>
  <c r="AO992" i="2" s="1"/>
  <c r="J992" i="2"/>
  <c r="I992" i="2"/>
  <c r="Y991" i="2"/>
  <c r="X991" i="2"/>
  <c r="W991" i="2"/>
  <c r="V991" i="2"/>
  <c r="U991" i="2"/>
  <c r="T991" i="2"/>
  <c r="S991" i="2"/>
  <c r="R991" i="2"/>
  <c r="Q991" i="2"/>
  <c r="P991" i="2"/>
  <c r="O991" i="2"/>
  <c r="N991" i="2"/>
  <c r="M991" i="2"/>
  <c r="L991" i="2"/>
  <c r="AN991" i="2" s="1"/>
  <c r="K991" i="2"/>
  <c r="J991" i="2"/>
  <c r="I991" i="2"/>
  <c r="Y990" i="2"/>
  <c r="X990" i="2"/>
  <c r="W990" i="2"/>
  <c r="V990" i="2"/>
  <c r="U990" i="2"/>
  <c r="AQ990" i="2" s="1"/>
  <c r="T990" i="2"/>
  <c r="S990" i="2"/>
  <c r="R990" i="2"/>
  <c r="Q990" i="2"/>
  <c r="P990" i="2"/>
  <c r="O990" i="2"/>
  <c r="N990" i="2"/>
  <c r="M990" i="2"/>
  <c r="AO990" i="2" s="1"/>
  <c r="L990" i="2"/>
  <c r="K990" i="2"/>
  <c r="J990" i="2"/>
  <c r="I990" i="2"/>
  <c r="Y989" i="2"/>
  <c r="X989" i="2"/>
  <c r="W989" i="2"/>
  <c r="V989" i="2"/>
  <c r="U989" i="2"/>
  <c r="T989" i="2"/>
  <c r="S989" i="2"/>
  <c r="R989" i="2"/>
  <c r="Q989" i="2"/>
  <c r="P989" i="2"/>
  <c r="O989" i="2"/>
  <c r="N989" i="2"/>
  <c r="AC989" i="2" s="1"/>
  <c r="M989" i="2"/>
  <c r="L989" i="2"/>
  <c r="K989" i="2"/>
  <c r="J989" i="2"/>
  <c r="I989" i="2"/>
  <c r="Y988" i="2"/>
  <c r="X988" i="2"/>
  <c r="W988" i="2"/>
  <c r="AQ988" i="2" s="1"/>
  <c r="V988" i="2"/>
  <c r="U988" i="2"/>
  <c r="T988" i="2"/>
  <c r="S988" i="2"/>
  <c r="R988" i="2"/>
  <c r="Q988" i="2"/>
  <c r="P988" i="2"/>
  <c r="O988" i="2"/>
  <c r="N988" i="2"/>
  <c r="M988" i="2"/>
  <c r="L988" i="2"/>
  <c r="K988" i="2"/>
  <c r="AO988" i="2" s="1"/>
  <c r="J988" i="2"/>
  <c r="I988" i="2"/>
  <c r="Y987" i="2"/>
  <c r="X987" i="2"/>
  <c r="W987" i="2"/>
  <c r="V987" i="2"/>
  <c r="U987" i="2"/>
  <c r="T987" i="2"/>
  <c r="S987" i="2"/>
  <c r="R987" i="2"/>
  <c r="Q987" i="2"/>
  <c r="P987" i="2"/>
  <c r="O987" i="2"/>
  <c r="N987" i="2"/>
  <c r="M987" i="2"/>
  <c r="L987" i="2"/>
  <c r="AN987" i="2" s="1"/>
  <c r="K987" i="2"/>
  <c r="J987" i="2"/>
  <c r="I987" i="2"/>
  <c r="Y986" i="2"/>
  <c r="X986" i="2"/>
  <c r="W986" i="2"/>
  <c r="V986" i="2"/>
  <c r="U986" i="2"/>
  <c r="AQ986" i="2" s="1"/>
  <c r="T986" i="2"/>
  <c r="S986" i="2"/>
  <c r="R986" i="2"/>
  <c r="Q986" i="2"/>
  <c r="P986" i="2"/>
  <c r="O986" i="2"/>
  <c r="N986" i="2"/>
  <c r="M986" i="2"/>
  <c r="AO986" i="2" s="1"/>
  <c r="L986" i="2"/>
  <c r="K986" i="2"/>
  <c r="J986" i="2"/>
  <c r="I986" i="2"/>
  <c r="Y985" i="2"/>
  <c r="X985" i="2"/>
  <c r="W985" i="2"/>
  <c r="V985" i="2"/>
  <c r="U985" i="2"/>
  <c r="T985" i="2"/>
  <c r="S985" i="2"/>
  <c r="R985" i="2"/>
  <c r="Q985" i="2"/>
  <c r="P985" i="2"/>
  <c r="O985" i="2"/>
  <c r="N985" i="2"/>
  <c r="AC985" i="2" s="1"/>
  <c r="M985" i="2"/>
  <c r="L985" i="2"/>
  <c r="K985" i="2"/>
  <c r="J985" i="2"/>
  <c r="I985" i="2"/>
  <c r="Y984" i="2"/>
  <c r="X984" i="2"/>
  <c r="W984" i="2"/>
  <c r="AQ984" i="2" s="1"/>
  <c r="V984" i="2"/>
  <c r="U984" i="2"/>
  <c r="T984" i="2"/>
  <c r="S984" i="2"/>
  <c r="R984" i="2"/>
  <c r="Q984" i="2"/>
  <c r="P984" i="2"/>
  <c r="O984" i="2"/>
  <c r="N984" i="2"/>
  <c r="M984" i="2"/>
  <c r="L984" i="2"/>
  <c r="K984" i="2"/>
  <c r="AO984" i="2" s="1"/>
  <c r="J984" i="2"/>
  <c r="I984" i="2"/>
  <c r="Y983" i="2"/>
  <c r="X983" i="2"/>
  <c r="W983" i="2"/>
  <c r="V983" i="2"/>
  <c r="U983" i="2"/>
  <c r="T983" i="2"/>
  <c r="S983" i="2"/>
  <c r="R983" i="2"/>
  <c r="Q983" i="2"/>
  <c r="P983" i="2"/>
  <c r="O983" i="2"/>
  <c r="N983" i="2"/>
  <c r="M983" i="2"/>
  <c r="L983" i="2"/>
  <c r="AN983" i="2" s="1"/>
  <c r="K983" i="2"/>
  <c r="J983" i="2"/>
  <c r="I983" i="2"/>
  <c r="Y982" i="2"/>
  <c r="X982" i="2"/>
  <c r="W982" i="2"/>
  <c r="V982" i="2"/>
  <c r="U982" i="2"/>
  <c r="AQ982" i="2" s="1"/>
  <c r="T982" i="2"/>
  <c r="S982" i="2"/>
  <c r="R982" i="2"/>
  <c r="Q982" i="2"/>
  <c r="P982" i="2"/>
  <c r="O982" i="2"/>
  <c r="N982" i="2"/>
  <c r="M982" i="2"/>
  <c r="AO982" i="2" s="1"/>
  <c r="L982" i="2"/>
  <c r="K982" i="2"/>
  <c r="J982" i="2"/>
  <c r="I982" i="2"/>
  <c r="Y981" i="2"/>
  <c r="X981" i="2"/>
  <c r="W981" i="2"/>
  <c r="V981" i="2"/>
  <c r="U981" i="2"/>
  <c r="T981" i="2"/>
  <c r="S981" i="2"/>
  <c r="R981" i="2"/>
  <c r="Q981" i="2"/>
  <c r="P981" i="2"/>
  <c r="O981" i="2"/>
  <c r="N981" i="2"/>
  <c r="AC981" i="2" s="1"/>
  <c r="M981" i="2"/>
  <c r="L981" i="2"/>
  <c r="K981" i="2"/>
  <c r="J981" i="2"/>
  <c r="I981" i="2"/>
  <c r="Y980" i="2"/>
  <c r="X980" i="2"/>
  <c r="W980" i="2"/>
  <c r="AQ980" i="2" s="1"/>
  <c r="V980" i="2"/>
  <c r="U980" i="2"/>
  <c r="T980" i="2"/>
  <c r="S980" i="2"/>
  <c r="R980" i="2"/>
  <c r="Q980" i="2"/>
  <c r="P980" i="2"/>
  <c r="O980" i="2"/>
  <c r="N980" i="2"/>
  <c r="M980" i="2"/>
  <c r="L980" i="2"/>
  <c r="K980" i="2"/>
  <c r="AO980" i="2" s="1"/>
  <c r="J980" i="2"/>
  <c r="I980" i="2"/>
  <c r="Y979" i="2"/>
  <c r="X979" i="2"/>
  <c r="W979" i="2"/>
  <c r="V979" i="2"/>
  <c r="U979" i="2"/>
  <c r="T979" i="2"/>
  <c r="S979" i="2"/>
  <c r="R979" i="2"/>
  <c r="Q979" i="2"/>
  <c r="P979" i="2"/>
  <c r="O979" i="2"/>
  <c r="N979" i="2"/>
  <c r="M979" i="2"/>
  <c r="L979" i="2"/>
  <c r="AN979" i="2" s="1"/>
  <c r="K979" i="2"/>
  <c r="J979" i="2"/>
  <c r="I979" i="2"/>
  <c r="Y978" i="2"/>
  <c r="X978" i="2"/>
  <c r="W978" i="2"/>
  <c r="V978" i="2"/>
  <c r="U978" i="2"/>
  <c r="AQ978" i="2" s="1"/>
  <c r="T978" i="2"/>
  <c r="S978" i="2"/>
  <c r="R978" i="2"/>
  <c r="Q978" i="2"/>
  <c r="P978" i="2"/>
  <c r="O978" i="2"/>
  <c r="N978" i="2"/>
  <c r="M978" i="2"/>
  <c r="AO978" i="2" s="1"/>
  <c r="L978" i="2"/>
  <c r="K978" i="2"/>
  <c r="J978" i="2"/>
  <c r="I978" i="2"/>
  <c r="Y977" i="2"/>
  <c r="X977" i="2"/>
  <c r="W977" i="2"/>
  <c r="V977" i="2"/>
  <c r="U977" i="2"/>
  <c r="T977" i="2"/>
  <c r="S977" i="2"/>
  <c r="R977" i="2"/>
  <c r="Q977" i="2"/>
  <c r="P977" i="2"/>
  <c r="O977" i="2"/>
  <c r="N977" i="2"/>
  <c r="AC977" i="2" s="1"/>
  <c r="M977" i="2"/>
  <c r="L977" i="2"/>
  <c r="K977" i="2"/>
  <c r="J977" i="2"/>
  <c r="I977" i="2"/>
  <c r="Y976" i="2"/>
  <c r="X976" i="2"/>
  <c r="W976" i="2"/>
  <c r="AQ976" i="2" s="1"/>
  <c r="V976" i="2"/>
  <c r="U976" i="2"/>
  <c r="T976" i="2"/>
  <c r="S976" i="2"/>
  <c r="R976" i="2"/>
  <c r="Q976" i="2"/>
  <c r="P976" i="2"/>
  <c r="O976" i="2"/>
  <c r="N976" i="2"/>
  <c r="M976" i="2"/>
  <c r="L976" i="2"/>
  <c r="K976" i="2"/>
  <c r="AO976" i="2" s="1"/>
  <c r="J976" i="2"/>
  <c r="I976" i="2"/>
  <c r="Y975" i="2"/>
  <c r="X975" i="2"/>
  <c r="W975" i="2"/>
  <c r="V975" i="2"/>
  <c r="U975" i="2"/>
  <c r="T975" i="2"/>
  <c r="S975" i="2"/>
  <c r="R975" i="2"/>
  <c r="Q975" i="2"/>
  <c r="P975" i="2"/>
  <c r="O975" i="2"/>
  <c r="N975" i="2"/>
  <c r="M975" i="2"/>
  <c r="L975" i="2"/>
  <c r="AN975" i="2" s="1"/>
  <c r="K975" i="2"/>
  <c r="J975" i="2"/>
  <c r="I975" i="2"/>
  <c r="Y974" i="2"/>
  <c r="X974" i="2"/>
  <c r="W974" i="2"/>
  <c r="V974" i="2"/>
  <c r="U974" i="2"/>
  <c r="AQ974" i="2" s="1"/>
  <c r="T974" i="2"/>
  <c r="S974" i="2"/>
  <c r="R974" i="2"/>
  <c r="Q974" i="2"/>
  <c r="P974" i="2"/>
  <c r="O974" i="2"/>
  <c r="N974" i="2"/>
  <c r="M974" i="2"/>
  <c r="AO974" i="2" s="1"/>
  <c r="L974" i="2"/>
  <c r="K974" i="2"/>
  <c r="J974" i="2"/>
  <c r="I974" i="2"/>
  <c r="Y973" i="2"/>
  <c r="X973" i="2"/>
  <c r="W973" i="2"/>
  <c r="V973" i="2"/>
  <c r="U973" i="2"/>
  <c r="T973" i="2"/>
  <c r="S973" i="2"/>
  <c r="R973" i="2"/>
  <c r="Q973" i="2"/>
  <c r="P973" i="2"/>
  <c r="O973" i="2"/>
  <c r="N973" i="2"/>
  <c r="AC973" i="2" s="1"/>
  <c r="M973" i="2"/>
  <c r="L973" i="2"/>
  <c r="K973" i="2"/>
  <c r="J973" i="2"/>
  <c r="I973" i="2"/>
  <c r="Y972" i="2"/>
  <c r="X972" i="2"/>
  <c r="W972" i="2"/>
  <c r="AQ972" i="2" s="1"/>
  <c r="V972" i="2"/>
  <c r="U972" i="2"/>
  <c r="T972" i="2"/>
  <c r="S972" i="2"/>
  <c r="R972" i="2"/>
  <c r="Q972" i="2"/>
  <c r="P972" i="2"/>
  <c r="O972" i="2"/>
  <c r="N972" i="2"/>
  <c r="M972" i="2"/>
  <c r="L972" i="2"/>
  <c r="K972" i="2"/>
  <c r="AO972" i="2" s="1"/>
  <c r="J972" i="2"/>
  <c r="I972" i="2"/>
  <c r="Y971" i="2"/>
  <c r="X971" i="2"/>
  <c r="W971" i="2"/>
  <c r="V971" i="2"/>
  <c r="U971" i="2"/>
  <c r="T971" i="2"/>
  <c r="S971" i="2"/>
  <c r="R971" i="2"/>
  <c r="Q971" i="2"/>
  <c r="P971" i="2"/>
  <c r="O971" i="2"/>
  <c r="N971" i="2"/>
  <c r="M971" i="2"/>
  <c r="L971" i="2"/>
  <c r="AN971" i="2" s="1"/>
  <c r="K971" i="2"/>
  <c r="J971" i="2"/>
  <c r="I971" i="2"/>
  <c r="Y970" i="2"/>
  <c r="X970" i="2"/>
  <c r="W970" i="2"/>
  <c r="V970" i="2"/>
  <c r="U970" i="2"/>
  <c r="AQ970" i="2" s="1"/>
  <c r="T970" i="2"/>
  <c r="S970" i="2"/>
  <c r="R970" i="2"/>
  <c r="Q970" i="2"/>
  <c r="P970" i="2"/>
  <c r="O970" i="2"/>
  <c r="N970" i="2"/>
  <c r="M970" i="2"/>
  <c r="AO970" i="2" s="1"/>
  <c r="L970" i="2"/>
  <c r="K970" i="2"/>
  <c r="J970" i="2"/>
  <c r="I970" i="2"/>
  <c r="Y969" i="2"/>
  <c r="X969" i="2"/>
  <c r="W969" i="2"/>
  <c r="V969" i="2"/>
  <c r="U969" i="2"/>
  <c r="T969" i="2"/>
  <c r="S969" i="2"/>
  <c r="R969" i="2"/>
  <c r="Q969" i="2"/>
  <c r="P969" i="2"/>
  <c r="O969" i="2"/>
  <c r="N969" i="2"/>
  <c r="AC969" i="2" s="1"/>
  <c r="M969" i="2"/>
  <c r="L969" i="2"/>
  <c r="K969" i="2"/>
  <c r="J969" i="2"/>
  <c r="I969" i="2"/>
  <c r="Y968" i="2"/>
  <c r="X968" i="2"/>
  <c r="W968" i="2"/>
  <c r="AQ968" i="2" s="1"/>
  <c r="V968" i="2"/>
  <c r="U968" i="2"/>
  <c r="T968" i="2"/>
  <c r="S968" i="2"/>
  <c r="R968" i="2"/>
  <c r="Q968" i="2"/>
  <c r="P968" i="2"/>
  <c r="O968" i="2"/>
  <c r="N968" i="2"/>
  <c r="M968" i="2"/>
  <c r="L968" i="2"/>
  <c r="K968" i="2"/>
  <c r="AO968" i="2" s="1"/>
  <c r="J968" i="2"/>
  <c r="I968" i="2"/>
  <c r="Y967" i="2"/>
  <c r="X967" i="2"/>
  <c r="W967" i="2"/>
  <c r="V967" i="2"/>
  <c r="U967" i="2"/>
  <c r="T967" i="2"/>
  <c r="S967" i="2"/>
  <c r="R967" i="2"/>
  <c r="Q967" i="2"/>
  <c r="P967" i="2"/>
  <c r="O967" i="2"/>
  <c r="N967" i="2"/>
  <c r="M967" i="2"/>
  <c r="L967" i="2"/>
  <c r="AN967" i="2" s="1"/>
  <c r="K967" i="2"/>
  <c r="J967" i="2"/>
  <c r="I967" i="2"/>
  <c r="Y966" i="2"/>
  <c r="X966" i="2"/>
  <c r="W966" i="2"/>
  <c r="V966" i="2"/>
  <c r="U966" i="2"/>
  <c r="AQ966" i="2" s="1"/>
  <c r="T966" i="2"/>
  <c r="S966" i="2"/>
  <c r="R966" i="2"/>
  <c r="Q966" i="2"/>
  <c r="P966" i="2"/>
  <c r="O966" i="2"/>
  <c r="N966" i="2"/>
  <c r="M966" i="2"/>
  <c r="AO966" i="2" s="1"/>
  <c r="L966" i="2"/>
  <c r="K966" i="2"/>
  <c r="J966" i="2"/>
  <c r="I966" i="2"/>
  <c r="Y965" i="2"/>
  <c r="X965" i="2"/>
  <c r="W965" i="2"/>
  <c r="V965" i="2"/>
  <c r="U965" i="2"/>
  <c r="T965" i="2"/>
  <c r="S965" i="2"/>
  <c r="R965" i="2"/>
  <c r="Q965" i="2"/>
  <c r="P965" i="2"/>
  <c r="O965" i="2"/>
  <c r="N965" i="2"/>
  <c r="AC965" i="2" s="1"/>
  <c r="M965" i="2"/>
  <c r="L965" i="2"/>
  <c r="K965" i="2"/>
  <c r="J965" i="2"/>
  <c r="I965" i="2"/>
  <c r="Y964" i="2"/>
  <c r="X964" i="2"/>
  <c r="W964" i="2"/>
  <c r="AQ964" i="2" s="1"/>
  <c r="V964" i="2"/>
  <c r="U964" i="2"/>
  <c r="T964" i="2"/>
  <c r="S964" i="2"/>
  <c r="R964" i="2"/>
  <c r="Q964" i="2"/>
  <c r="P964" i="2"/>
  <c r="O964" i="2"/>
  <c r="N964" i="2"/>
  <c r="M964" i="2"/>
  <c r="L964" i="2"/>
  <c r="K964" i="2"/>
  <c r="AO964" i="2" s="1"/>
  <c r="J964" i="2"/>
  <c r="I964" i="2"/>
  <c r="Y963" i="2"/>
  <c r="X963" i="2"/>
  <c r="W963" i="2"/>
  <c r="V963" i="2"/>
  <c r="U963" i="2"/>
  <c r="T963" i="2"/>
  <c r="S963" i="2"/>
  <c r="R963" i="2"/>
  <c r="Q963" i="2"/>
  <c r="P963" i="2"/>
  <c r="O963" i="2"/>
  <c r="N963" i="2"/>
  <c r="M963" i="2"/>
  <c r="L963" i="2"/>
  <c r="AN963" i="2" s="1"/>
  <c r="K963" i="2"/>
  <c r="J963" i="2"/>
  <c r="I963" i="2"/>
  <c r="Y962" i="2"/>
  <c r="X962" i="2"/>
  <c r="W962" i="2"/>
  <c r="V962" i="2"/>
  <c r="U962" i="2"/>
  <c r="AQ962" i="2" s="1"/>
  <c r="T962" i="2"/>
  <c r="S962" i="2"/>
  <c r="R962" i="2"/>
  <c r="Q962" i="2"/>
  <c r="P962" i="2"/>
  <c r="O962" i="2"/>
  <c r="N962" i="2"/>
  <c r="M962" i="2"/>
  <c r="AO962" i="2" s="1"/>
  <c r="L962" i="2"/>
  <c r="K962" i="2"/>
  <c r="J962" i="2"/>
  <c r="I962" i="2"/>
  <c r="Y961" i="2"/>
  <c r="X961" i="2"/>
  <c r="W961" i="2"/>
  <c r="V961" i="2"/>
  <c r="U961" i="2"/>
  <c r="T961" i="2"/>
  <c r="S961" i="2"/>
  <c r="R961" i="2"/>
  <c r="Q961" i="2"/>
  <c r="P961" i="2"/>
  <c r="O961" i="2"/>
  <c r="N961" i="2"/>
  <c r="AC961" i="2" s="1"/>
  <c r="M961" i="2"/>
  <c r="L961" i="2"/>
  <c r="K961" i="2"/>
  <c r="J961" i="2"/>
  <c r="I961" i="2"/>
  <c r="Y960" i="2"/>
  <c r="X960" i="2"/>
  <c r="W960" i="2"/>
  <c r="AQ960" i="2" s="1"/>
  <c r="V960" i="2"/>
  <c r="U960" i="2"/>
  <c r="T960" i="2"/>
  <c r="S960" i="2"/>
  <c r="R960" i="2"/>
  <c r="Q960" i="2"/>
  <c r="P960" i="2"/>
  <c r="O960" i="2"/>
  <c r="N960" i="2"/>
  <c r="M960" i="2"/>
  <c r="L960" i="2"/>
  <c r="K960" i="2"/>
  <c r="AO960" i="2" s="1"/>
  <c r="J960" i="2"/>
  <c r="I960" i="2"/>
  <c r="Y959" i="2"/>
  <c r="X959" i="2"/>
  <c r="W959" i="2"/>
  <c r="V959" i="2"/>
  <c r="U959" i="2"/>
  <c r="T959" i="2"/>
  <c r="S959" i="2"/>
  <c r="R959" i="2"/>
  <c r="Q959" i="2"/>
  <c r="P959" i="2"/>
  <c r="O959" i="2"/>
  <c r="N959" i="2"/>
  <c r="M959" i="2"/>
  <c r="L959" i="2"/>
  <c r="AN959" i="2" s="1"/>
  <c r="K959" i="2"/>
  <c r="J959" i="2"/>
  <c r="I959" i="2"/>
  <c r="Y958" i="2"/>
  <c r="X958" i="2"/>
  <c r="W958" i="2"/>
  <c r="V958" i="2"/>
  <c r="U958" i="2"/>
  <c r="AQ958" i="2" s="1"/>
  <c r="T958" i="2"/>
  <c r="S958" i="2"/>
  <c r="R958" i="2"/>
  <c r="Q958" i="2"/>
  <c r="P958" i="2"/>
  <c r="O958" i="2"/>
  <c r="N958" i="2"/>
  <c r="M958" i="2"/>
  <c r="AO958" i="2" s="1"/>
  <c r="L958" i="2"/>
  <c r="K958" i="2"/>
  <c r="J958" i="2"/>
  <c r="I958" i="2"/>
  <c r="Y957" i="2"/>
  <c r="X957" i="2"/>
  <c r="W957" i="2"/>
  <c r="V957" i="2"/>
  <c r="U957" i="2"/>
  <c r="T957" i="2"/>
  <c r="S957" i="2"/>
  <c r="R957" i="2"/>
  <c r="Q957" i="2"/>
  <c r="P957" i="2"/>
  <c r="O957" i="2"/>
  <c r="N957" i="2"/>
  <c r="AC957" i="2" s="1"/>
  <c r="M957" i="2"/>
  <c r="L957" i="2"/>
  <c r="K957" i="2"/>
  <c r="J957" i="2"/>
  <c r="I957" i="2"/>
  <c r="Y956" i="2"/>
  <c r="X956" i="2"/>
  <c r="W956" i="2"/>
  <c r="AQ956" i="2" s="1"/>
  <c r="V956" i="2"/>
  <c r="U956" i="2"/>
  <c r="T956" i="2"/>
  <c r="S956" i="2"/>
  <c r="R956" i="2"/>
  <c r="Q956" i="2"/>
  <c r="P956" i="2"/>
  <c r="O956" i="2"/>
  <c r="N956" i="2"/>
  <c r="M956" i="2"/>
  <c r="L956" i="2"/>
  <c r="K956" i="2"/>
  <c r="AO956" i="2" s="1"/>
  <c r="J956" i="2"/>
  <c r="I956" i="2"/>
  <c r="Y955" i="2"/>
  <c r="X955" i="2"/>
  <c r="W955" i="2"/>
  <c r="V955" i="2"/>
  <c r="U955" i="2"/>
  <c r="T955" i="2"/>
  <c r="S955" i="2"/>
  <c r="R955" i="2"/>
  <c r="Q955" i="2"/>
  <c r="P955" i="2"/>
  <c r="O955" i="2"/>
  <c r="N955" i="2"/>
  <c r="M955" i="2"/>
  <c r="L955" i="2"/>
  <c r="AN955" i="2" s="1"/>
  <c r="K955" i="2"/>
  <c r="J955" i="2"/>
  <c r="I955" i="2"/>
  <c r="Y954" i="2"/>
  <c r="X954" i="2"/>
  <c r="W954" i="2"/>
  <c r="V954" i="2"/>
  <c r="U954" i="2"/>
  <c r="AQ954" i="2" s="1"/>
  <c r="T954" i="2"/>
  <c r="S954" i="2"/>
  <c r="R954" i="2"/>
  <c r="Q954" i="2"/>
  <c r="P954" i="2"/>
  <c r="O954" i="2"/>
  <c r="N954" i="2"/>
  <c r="M954" i="2"/>
  <c r="AO954" i="2" s="1"/>
  <c r="L954" i="2"/>
  <c r="K954" i="2"/>
  <c r="J954" i="2"/>
  <c r="I954" i="2"/>
  <c r="Y953" i="2"/>
  <c r="X953" i="2"/>
  <c r="W953" i="2"/>
  <c r="V953" i="2"/>
  <c r="U953" i="2"/>
  <c r="T953" i="2"/>
  <c r="S953" i="2"/>
  <c r="R953" i="2"/>
  <c r="Q953" i="2"/>
  <c r="P953" i="2"/>
  <c r="O953" i="2"/>
  <c r="N953" i="2"/>
  <c r="AC953" i="2" s="1"/>
  <c r="M953" i="2"/>
  <c r="L953" i="2"/>
  <c r="K953" i="2"/>
  <c r="J953" i="2"/>
  <c r="I953" i="2"/>
  <c r="Y952" i="2"/>
  <c r="X952" i="2"/>
  <c r="W952" i="2"/>
  <c r="AQ952" i="2" s="1"/>
  <c r="V952" i="2"/>
  <c r="U952" i="2"/>
  <c r="T952" i="2"/>
  <c r="S952" i="2"/>
  <c r="R952" i="2"/>
  <c r="Q952" i="2"/>
  <c r="P952" i="2"/>
  <c r="O952" i="2"/>
  <c r="N952" i="2"/>
  <c r="M952" i="2"/>
  <c r="L952" i="2"/>
  <c r="K952" i="2"/>
  <c r="AO952" i="2" s="1"/>
  <c r="J952" i="2"/>
  <c r="I952" i="2"/>
  <c r="Y951" i="2"/>
  <c r="X951" i="2"/>
  <c r="W951" i="2"/>
  <c r="V951" i="2"/>
  <c r="U951" i="2"/>
  <c r="T951" i="2"/>
  <c r="S951" i="2"/>
  <c r="R951" i="2"/>
  <c r="Q951" i="2"/>
  <c r="P951" i="2"/>
  <c r="O951" i="2"/>
  <c r="N951" i="2"/>
  <c r="M951" i="2"/>
  <c r="L951" i="2"/>
  <c r="AN951" i="2" s="1"/>
  <c r="K951" i="2"/>
  <c r="J951" i="2"/>
  <c r="I951" i="2"/>
  <c r="Y950" i="2"/>
  <c r="X950" i="2"/>
  <c r="W950" i="2"/>
  <c r="V950" i="2"/>
  <c r="U950" i="2"/>
  <c r="AQ950" i="2" s="1"/>
  <c r="T950" i="2"/>
  <c r="S950" i="2"/>
  <c r="R950" i="2"/>
  <c r="Q950" i="2"/>
  <c r="P950" i="2"/>
  <c r="O950" i="2"/>
  <c r="N950" i="2"/>
  <c r="M950" i="2"/>
  <c r="AO950" i="2" s="1"/>
  <c r="L950" i="2"/>
  <c r="K950" i="2"/>
  <c r="J950" i="2"/>
  <c r="I950" i="2"/>
  <c r="Y949" i="2"/>
  <c r="X949" i="2"/>
  <c r="W949" i="2"/>
  <c r="V949" i="2"/>
  <c r="U949" i="2"/>
  <c r="T949" i="2"/>
  <c r="S949" i="2"/>
  <c r="R949" i="2"/>
  <c r="Q949" i="2"/>
  <c r="P949" i="2"/>
  <c r="O949" i="2"/>
  <c r="N949" i="2"/>
  <c r="AC949" i="2" s="1"/>
  <c r="M949" i="2"/>
  <c r="L949" i="2"/>
  <c r="K949" i="2"/>
  <c r="J949" i="2"/>
  <c r="I949" i="2"/>
  <c r="Y948" i="2"/>
  <c r="X948" i="2"/>
  <c r="W948" i="2"/>
  <c r="AQ948" i="2" s="1"/>
  <c r="V948" i="2"/>
  <c r="U948" i="2"/>
  <c r="T948" i="2"/>
  <c r="S948" i="2"/>
  <c r="R948" i="2"/>
  <c r="Q948" i="2"/>
  <c r="P948" i="2"/>
  <c r="O948" i="2"/>
  <c r="N948" i="2"/>
  <c r="M948" i="2"/>
  <c r="L948" i="2"/>
  <c r="K948" i="2"/>
  <c r="AO948" i="2" s="1"/>
  <c r="J948" i="2"/>
  <c r="I948" i="2"/>
  <c r="Y947" i="2"/>
  <c r="X947" i="2"/>
  <c r="W947" i="2"/>
  <c r="V947" i="2"/>
  <c r="U947" i="2"/>
  <c r="T947" i="2"/>
  <c r="S947" i="2"/>
  <c r="R947" i="2"/>
  <c r="Q947" i="2"/>
  <c r="P947" i="2"/>
  <c r="O947" i="2"/>
  <c r="N947" i="2"/>
  <c r="M947" i="2"/>
  <c r="L947" i="2"/>
  <c r="AN947" i="2" s="1"/>
  <c r="K947" i="2"/>
  <c r="J947" i="2"/>
  <c r="I947" i="2"/>
  <c r="Y946" i="2"/>
  <c r="X946" i="2"/>
  <c r="W946" i="2"/>
  <c r="V946" i="2"/>
  <c r="U946" i="2"/>
  <c r="AQ946" i="2" s="1"/>
  <c r="T946" i="2"/>
  <c r="S946" i="2"/>
  <c r="R946" i="2"/>
  <c r="Q946" i="2"/>
  <c r="P946" i="2"/>
  <c r="O946" i="2"/>
  <c r="N946" i="2"/>
  <c r="M946" i="2"/>
  <c r="AO946" i="2" s="1"/>
  <c r="L946" i="2"/>
  <c r="K946" i="2"/>
  <c r="J946" i="2"/>
  <c r="I946" i="2"/>
  <c r="Y945" i="2"/>
  <c r="X945" i="2"/>
  <c r="W945" i="2"/>
  <c r="V945" i="2"/>
  <c r="U945" i="2"/>
  <c r="T945" i="2"/>
  <c r="S945" i="2"/>
  <c r="R945" i="2"/>
  <c r="Q945" i="2"/>
  <c r="P945" i="2"/>
  <c r="O945" i="2"/>
  <c r="N945" i="2"/>
  <c r="AC945" i="2" s="1"/>
  <c r="M945" i="2"/>
  <c r="L945" i="2"/>
  <c r="K945" i="2"/>
  <c r="J945" i="2"/>
  <c r="I945" i="2"/>
  <c r="Y944" i="2"/>
  <c r="X944" i="2"/>
  <c r="W944" i="2"/>
  <c r="AQ944" i="2" s="1"/>
  <c r="V944" i="2"/>
  <c r="U944" i="2"/>
  <c r="T944" i="2"/>
  <c r="S944" i="2"/>
  <c r="R944" i="2"/>
  <c r="Q944" i="2"/>
  <c r="P944" i="2"/>
  <c r="O944" i="2"/>
  <c r="N944" i="2"/>
  <c r="M944" i="2"/>
  <c r="L944" i="2"/>
  <c r="K944" i="2"/>
  <c r="AO944" i="2" s="1"/>
  <c r="J944" i="2"/>
  <c r="I944" i="2"/>
  <c r="Y943" i="2"/>
  <c r="X943" i="2"/>
  <c r="W943" i="2"/>
  <c r="V943" i="2"/>
  <c r="U943" i="2"/>
  <c r="T943" i="2"/>
  <c r="S943" i="2"/>
  <c r="R943" i="2"/>
  <c r="Q943" i="2"/>
  <c r="P943" i="2"/>
  <c r="O943" i="2"/>
  <c r="N943" i="2"/>
  <c r="M943" i="2"/>
  <c r="L943" i="2"/>
  <c r="AN943" i="2" s="1"/>
  <c r="K943" i="2"/>
  <c r="J943" i="2"/>
  <c r="I943" i="2"/>
  <c r="Y942" i="2"/>
  <c r="X942" i="2"/>
  <c r="W942" i="2"/>
  <c r="V942" i="2"/>
  <c r="U942" i="2"/>
  <c r="AQ942" i="2" s="1"/>
  <c r="T942" i="2"/>
  <c r="S942" i="2"/>
  <c r="R942" i="2"/>
  <c r="Q942" i="2"/>
  <c r="P942" i="2"/>
  <c r="O942" i="2"/>
  <c r="N942" i="2"/>
  <c r="M942" i="2"/>
  <c r="AO942" i="2" s="1"/>
  <c r="L942" i="2"/>
  <c r="K942" i="2"/>
  <c r="J942" i="2"/>
  <c r="I942" i="2"/>
  <c r="Y941" i="2"/>
  <c r="X941" i="2"/>
  <c r="W941" i="2"/>
  <c r="V941" i="2"/>
  <c r="U941" i="2"/>
  <c r="T941" i="2"/>
  <c r="S941" i="2"/>
  <c r="R941" i="2"/>
  <c r="Q941" i="2"/>
  <c r="P941" i="2"/>
  <c r="O941" i="2"/>
  <c r="N941" i="2"/>
  <c r="AC941" i="2" s="1"/>
  <c r="M941" i="2"/>
  <c r="L941" i="2"/>
  <c r="K941" i="2"/>
  <c r="J941" i="2"/>
  <c r="I941" i="2"/>
  <c r="Y940" i="2"/>
  <c r="X940" i="2"/>
  <c r="W940" i="2"/>
  <c r="AQ940" i="2" s="1"/>
  <c r="V940" i="2"/>
  <c r="U940" i="2"/>
  <c r="T940" i="2"/>
  <c r="S940" i="2"/>
  <c r="R940" i="2"/>
  <c r="Q940" i="2"/>
  <c r="P940" i="2"/>
  <c r="O940" i="2"/>
  <c r="N940" i="2"/>
  <c r="M940" i="2"/>
  <c r="L940" i="2"/>
  <c r="K940" i="2"/>
  <c r="AO940" i="2" s="1"/>
  <c r="J940" i="2"/>
  <c r="I940" i="2"/>
  <c r="Y939" i="2"/>
  <c r="X939" i="2"/>
  <c r="W939" i="2"/>
  <c r="V939" i="2"/>
  <c r="U939" i="2"/>
  <c r="T939" i="2"/>
  <c r="S939" i="2"/>
  <c r="R939" i="2"/>
  <c r="Q939" i="2"/>
  <c r="P939" i="2"/>
  <c r="O939" i="2"/>
  <c r="N939" i="2"/>
  <c r="M939" i="2"/>
  <c r="L939" i="2"/>
  <c r="AN939" i="2" s="1"/>
  <c r="K939" i="2"/>
  <c r="J939" i="2"/>
  <c r="I939" i="2"/>
  <c r="Y938" i="2"/>
  <c r="X938" i="2"/>
  <c r="W938" i="2"/>
  <c r="V938" i="2"/>
  <c r="U938" i="2"/>
  <c r="AQ938" i="2" s="1"/>
  <c r="T938" i="2"/>
  <c r="S938" i="2"/>
  <c r="R938" i="2"/>
  <c r="Q938" i="2"/>
  <c r="P938" i="2"/>
  <c r="O938" i="2"/>
  <c r="N938" i="2"/>
  <c r="M938" i="2"/>
  <c r="AO938" i="2" s="1"/>
  <c r="L938" i="2"/>
  <c r="K938" i="2"/>
  <c r="J938" i="2"/>
  <c r="I938" i="2"/>
  <c r="Y937" i="2"/>
  <c r="X937" i="2"/>
  <c r="W937" i="2"/>
  <c r="V937" i="2"/>
  <c r="U937" i="2"/>
  <c r="T937" i="2"/>
  <c r="S937" i="2"/>
  <c r="R937" i="2"/>
  <c r="Q937" i="2"/>
  <c r="P937" i="2"/>
  <c r="O937" i="2"/>
  <c r="N937" i="2"/>
  <c r="AC937" i="2" s="1"/>
  <c r="M937" i="2"/>
  <c r="L937" i="2"/>
  <c r="K937" i="2"/>
  <c r="J937" i="2"/>
  <c r="I937" i="2"/>
  <c r="Y936" i="2"/>
  <c r="X936" i="2"/>
  <c r="W936" i="2"/>
  <c r="AQ936" i="2" s="1"/>
  <c r="V936" i="2"/>
  <c r="U936" i="2"/>
  <c r="T936" i="2"/>
  <c r="S936" i="2"/>
  <c r="R936" i="2"/>
  <c r="Q936" i="2"/>
  <c r="P936" i="2"/>
  <c r="O936" i="2"/>
  <c r="N936" i="2"/>
  <c r="M936" i="2"/>
  <c r="L936" i="2"/>
  <c r="K936" i="2"/>
  <c r="AO936" i="2" s="1"/>
  <c r="J936" i="2"/>
  <c r="I936" i="2"/>
  <c r="Y935" i="2"/>
  <c r="X935" i="2"/>
  <c r="W935" i="2"/>
  <c r="V935" i="2"/>
  <c r="U935" i="2"/>
  <c r="T935" i="2"/>
  <c r="S935" i="2"/>
  <c r="R935" i="2"/>
  <c r="Q935" i="2"/>
  <c r="P935" i="2"/>
  <c r="O935" i="2"/>
  <c r="N935" i="2"/>
  <c r="M935" i="2"/>
  <c r="L935" i="2"/>
  <c r="AN935" i="2" s="1"/>
  <c r="K935" i="2"/>
  <c r="J935" i="2"/>
  <c r="I935" i="2"/>
  <c r="Y934" i="2"/>
  <c r="X934" i="2"/>
  <c r="W934" i="2"/>
  <c r="V934" i="2"/>
  <c r="U934" i="2"/>
  <c r="AQ934" i="2" s="1"/>
  <c r="T934" i="2"/>
  <c r="S934" i="2"/>
  <c r="R934" i="2"/>
  <c r="Q934" i="2"/>
  <c r="P934" i="2"/>
  <c r="O934" i="2"/>
  <c r="N934" i="2"/>
  <c r="M934" i="2"/>
  <c r="AO934" i="2" s="1"/>
  <c r="L934" i="2"/>
  <c r="K934" i="2"/>
  <c r="J934" i="2"/>
  <c r="I934" i="2"/>
  <c r="Y933" i="2"/>
  <c r="X933" i="2"/>
  <c r="W933" i="2"/>
  <c r="V933" i="2"/>
  <c r="U933" i="2"/>
  <c r="T933" i="2"/>
  <c r="S933" i="2"/>
  <c r="R933" i="2"/>
  <c r="Q933" i="2"/>
  <c r="P933" i="2"/>
  <c r="O933" i="2"/>
  <c r="N933" i="2"/>
  <c r="AC933" i="2" s="1"/>
  <c r="M933" i="2"/>
  <c r="L933" i="2"/>
  <c r="K933" i="2"/>
  <c r="J933" i="2"/>
  <c r="I933" i="2"/>
  <c r="Y932" i="2"/>
  <c r="X932" i="2"/>
  <c r="W932" i="2"/>
  <c r="AQ932" i="2" s="1"/>
  <c r="V932" i="2"/>
  <c r="U932" i="2"/>
  <c r="T932" i="2"/>
  <c r="S932" i="2"/>
  <c r="R932" i="2"/>
  <c r="Q932" i="2"/>
  <c r="P932" i="2"/>
  <c r="O932" i="2"/>
  <c r="N932" i="2"/>
  <c r="M932" i="2"/>
  <c r="L932" i="2"/>
  <c r="K932" i="2"/>
  <c r="AO932" i="2" s="1"/>
  <c r="J932" i="2"/>
  <c r="I932" i="2"/>
  <c r="Y931" i="2"/>
  <c r="X931" i="2"/>
  <c r="W931" i="2"/>
  <c r="V931" i="2"/>
  <c r="U931" i="2"/>
  <c r="T931" i="2"/>
  <c r="S931" i="2"/>
  <c r="R931" i="2"/>
  <c r="Q931" i="2"/>
  <c r="P931" i="2"/>
  <c r="O931" i="2"/>
  <c r="N931" i="2"/>
  <c r="M931" i="2"/>
  <c r="L931" i="2"/>
  <c r="AN931" i="2" s="1"/>
  <c r="K931" i="2"/>
  <c r="J931" i="2"/>
  <c r="I931" i="2"/>
  <c r="Y930" i="2"/>
  <c r="X930" i="2"/>
  <c r="W930" i="2"/>
  <c r="V930" i="2"/>
  <c r="U930" i="2"/>
  <c r="AQ930" i="2" s="1"/>
  <c r="T930" i="2"/>
  <c r="S930" i="2"/>
  <c r="R930" i="2"/>
  <c r="Q930" i="2"/>
  <c r="P930" i="2"/>
  <c r="O930" i="2"/>
  <c r="N930" i="2"/>
  <c r="M930" i="2"/>
  <c r="AO930" i="2" s="1"/>
  <c r="L930" i="2"/>
  <c r="K930" i="2"/>
  <c r="J930" i="2"/>
  <c r="I930" i="2"/>
  <c r="Y929" i="2"/>
  <c r="X929" i="2"/>
  <c r="W929" i="2"/>
  <c r="V929" i="2"/>
  <c r="U929" i="2"/>
  <c r="T929" i="2"/>
  <c r="S929" i="2"/>
  <c r="R929" i="2"/>
  <c r="Q929" i="2"/>
  <c r="P929" i="2"/>
  <c r="O929" i="2"/>
  <c r="N929" i="2"/>
  <c r="AC929" i="2" s="1"/>
  <c r="M929" i="2"/>
  <c r="L929" i="2"/>
  <c r="K929" i="2"/>
  <c r="J929" i="2"/>
  <c r="I929" i="2"/>
  <c r="Y928" i="2"/>
  <c r="X928" i="2"/>
  <c r="W928" i="2"/>
  <c r="AQ928" i="2" s="1"/>
  <c r="V928" i="2"/>
  <c r="U928" i="2"/>
  <c r="T928" i="2"/>
  <c r="S928" i="2"/>
  <c r="R928" i="2"/>
  <c r="Q928" i="2"/>
  <c r="P928" i="2"/>
  <c r="O928" i="2"/>
  <c r="N928" i="2"/>
  <c r="M928" i="2"/>
  <c r="L928" i="2"/>
  <c r="K928" i="2"/>
  <c r="AO928" i="2" s="1"/>
  <c r="J928" i="2"/>
  <c r="I928" i="2"/>
  <c r="Y927" i="2"/>
  <c r="X927" i="2"/>
  <c r="W927" i="2"/>
  <c r="V927" i="2"/>
  <c r="U927" i="2"/>
  <c r="T927" i="2"/>
  <c r="S927" i="2"/>
  <c r="R927" i="2"/>
  <c r="Q927" i="2"/>
  <c r="P927" i="2"/>
  <c r="O927" i="2"/>
  <c r="N927" i="2"/>
  <c r="M927" i="2"/>
  <c r="L927" i="2"/>
  <c r="AN927" i="2" s="1"/>
  <c r="K927" i="2"/>
  <c r="J927" i="2"/>
  <c r="I927" i="2"/>
  <c r="Y926" i="2"/>
  <c r="X926" i="2"/>
  <c r="W926" i="2"/>
  <c r="V926" i="2"/>
  <c r="U926" i="2"/>
  <c r="AQ926" i="2" s="1"/>
  <c r="T926" i="2"/>
  <c r="S926" i="2"/>
  <c r="R926" i="2"/>
  <c r="Q926" i="2"/>
  <c r="P926" i="2"/>
  <c r="O926" i="2"/>
  <c r="N926" i="2"/>
  <c r="M926" i="2"/>
  <c r="AO926" i="2" s="1"/>
  <c r="L926" i="2"/>
  <c r="K926" i="2"/>
  <c r="J926" i="2"/>
  <c r="I926" i="2"/>
  <c r="Y925" i="2"/>
  <c r="X925" i="2"/>
  <c r="W925" i="2"/>
  <c r="V925" i="2"/>
  <c r="U925" i="2"/>
  <c r="T925" i="2"/>
  <c r="S925" i="2"/>
  <c r="R925" i="2"/>
  <c r="Q925" i="2"/>
  <c r="P925" i="2"/>
  <c r="O925" i="2"/>
  <c r="N925" i="2"/>
  <c r="AC925" i="2" s="1"/>
  <c r="M925" i="2"/>
  <c r="L925" i="2"/>
  <c r="K925" i="2"/>
  <c r="J925" i="2"/>
  <c r="I925" i="2"/>
  <c r="Y924" i="2"/>
  <c r="X924" i="2"/>
  <c r="W924" i="2"/>
  <c r="AQ924" i="2" s="1"/>
  <c r="V924" i="2"/>
  <c r="U924" i="2"/>
  <c r="T924" i="2"/>
  <c r="S924" i="2"/>
  <c r="R924" i="2"/>
  <c r="Q924" i="2"/>
  <c r="P924" i="2"/>
  <c r="O924" i="2"/>
  <c r="N924" i="2"/>
  <c r="M924" i="2"/>
  <c r="L924" i="2"/>
  <c r="K924" i="2"/>
  <c r="AO924" i="2" s="1"/>
  <c r="J924" i="2"/>
  <c r="I924" i="2"/>
  <c r="Y923" i="2"/>
  <c r="X923" i="2"/>
  <c r="W923" i="2"/>
  <c r="V923" i="2"/>
  <c r="U923" i="2"/>
  <c r="T923" i="2"/>
  <c r="S923" i="2"/>
  <c r="R923" i="2"/>
  <c r="Q923" i="2"/>
  <c r="P923" i="2"/>
  <c r="O923" i="2"/>
  <c r="N923" i="2"/>
  <c r="M923" i="2"/>
  <c r="L923" i="2"/>
  <c r="AN923" i="2" s="1"/>
  <c r="K923" i="2"/>
  <c r="J923" i="2"/>
  <c r="I923" i="2"/>
  <c r="Y922" i="2"/>
  <c r="X922" i="2"/>
  <c r="W922" i="2"/>
  <c r="V922" i="2"/>
  <c r="U922" i="2"/>
  <c r="AQ922" i="2" s="1"/>
  <c r="T922" i="2"/>
  <c r="S922" i="2"/>
  <c r="R922" i="2"/>
  <c r="Q922" i="2"/>
  <c r="P922" i="2"/>
  <c r="O922" i="2"/>
  <c r="N922" i="2"/>
  <c r="M922" i="2"/>
  <c r="AO922" i="2" s="1"/>
  <c r="L922" i="2"/>
  <c r="K922" i="2"/>
  <c r="J922" i="2"/>
  <c r="I922" i="2"/>
  <c r="Y921" i="2"/>
  <c r="X921" i="2"/>
  <c r="W921" i="2"/>
  <c r="V921" i="2"/>
  <c r="U921" i="2"/>
  <c r="T921" i="2"/>
  <c r="S921" i="2"/>
  <c r="R921" i="2"/>
  <c r="Q921" i="2"/>
  <c r="P921" i="2"/>
  <c r="O921" i="2"/>
  <c r="N921" i="2"/>
  <c r="AC921" i="2" s="1"/>
  <c r="M921" i="2"/>
  <c r="L921" i="2"/>
  <c r="K921" i="2"/>
  <c r="J921" i="2"/>
  <c r="I921" i="2"/>
  <c r="Y920" i="2"/>
  <c r="X920" i="2"/>
  <c r="W920" i="2"/>
  <c r="AQ920" i="2" s="1"/>
  <c r="V920" i="2"/>
  <c r="U920" i="2"/>
  <c r="T920" i="2"/>
  <c r="S920" i="2"/>
  <c r="R920" i="2"/>
  <c r="Q920" i="2"/>
  <c r="P920" i="2"/>
  <c r="O920" i="2"/>
  <c r="N920" i="2"/>
  <c r="M920" i="2"/>
  <c r="L920" i="2"/>
  <c r="K920" i="2"/>
  <c r="AO920" i="2" s="1"/>
  <c r="J920" i="2"/>
  <c r="I920" i="2"/>
  <c r="Y919" i="2"/>
  <c r="X919" i="2"/>
  <c r="W919" i="2"/>
  <c r="V919" i="2"/>
  <c r="U919" i="2"/>
  <c r="T919" i="2"/>
  <c r="S919" i="2"/>
  <c r="R919" i="2"/>
  <c r="Q919" i="2"/>
  <c r="P919" i="2"/>
  <c r="O919" i="2"/>
  <c r="N919" i="2"/>
  <c r="M919" i="2"/>
  <c r="L919" i="2"/>
  <c r="AN919" i="2" s="1"/>
  <c r="K919" i="2"/>
  <c r="J919" i="2"/>
  <c r="I919" i="2"/>
  <c r="Y918" i="2"/>
  <c r="X918" i="2"/>
  <c r="W918" i="2"/>
  <c r="V918" i="2"/>
  <c r="U918" i="2"/>
  <c r="AQ918" i="2" s="1"/>
  <c r="T918" i="2"/>
  <c r="S918" i="2"/>
  <c r="R918" i="2"/>
  <c r="Q918" i="2"/>
  <c r="P918" i="2"/>
  <c r="O918" i="2"/>
  <c r="N918" i="2"/>
  <c r="M918" i="2"/>
  <c r="AO918" i="2" s="1"/>
  <c r="L918" i="2"/>
  <c r="K918" i="2"/>
  <c r="J918" i="2"/>
  <c r="I918" i="2"/>
  <c r="Y917" i="2"/>
  <c r="X917" i="2"/>
  <c r="W917" i="2"/>
  <c r="V917" i="2"/>
  <c r="U917" i="2"/>
  <c r="T917" i="2"/>
  <c r="S917" i="2"/>
  <c r="R917" i="2"/>
  <c r="Q917" i="2"/>
  <c r="P917" i="2"/>
  <c r="O917" i="2"/>
  <c r="N917" i="2"/>
  <c r="AC917" i="2" s="1"/>
  <c r="M917" i="2"/>
  <c r="L917" i="2"/>
  <c r="K917" i="2"/>
  <c r="J917" i="2"/>
  <c r="I917" i="2"/>
  <c r="Y916" i="2"/>
  <c r="X916" i="2"/>
  <c r="W916" i="2"/>
  <c r="AQ916" i="2" s="1"/>
  <c r="V916" i="2"/>
  <c r="U916" i="2"/>
  <c r="T916" i="2"/>
  <c r="S916" i="2"/>
  <c r="R916" i="2"/>
  <c r="Q916" i="2"/>
  <c r="P916" i="2"/>
  <c r="O916" i="2"/>
  <c r="N916" i="2"/>
  <c r="M916" i="2"/>
  <c r="L916" i="2"/>
  <c r="K916" i="2"/>
  <c r="AO916" i="2" s="1"/>
  <c r="J916" i="2"/>
  <c r="I916" i="2"/>
  <c r="Y915" i="2"/>
  <c r="X915" i="2"/>
  <c r="W915" i="2"/>
  <c r="V915" i="2"/>
  <c r="U915" i="2"/>
  <c r="T915" i="2"/>
  <c r="S915" i="2"/>
  <c r="R915" i="2"/>
  <c r="Q915" i="2"/>
  <c r="P915" i="2"/>
  <c r="O915" i="2"/>
  <c r="N915" i="2"/>
  <c r="M915" i="2"/>
  <c r="L915" i="2"/>
  <c r="AN915" i="2" s="1"/>
  <c r="K915" i="2"/>
  <c r="J915" i="2"/>
  <c r="I915" i="2"/>
  <c r="Y914" i="2"/>
  <c r="X914" i="2"/>
  <c r="W914" i="2"/>
  <c r="V914" i="2"/>
  <c r="U914" i="2"/>
  <c r="AQ914" i="2" s="1"/>
  <c r="T914" i="2"/>
  <c r="S914" i="2"/>
  <c r="R914" i="2"/>
  <c r="Q914" i="2"/>
  <c r="P914" i="2"/>
  <c r="O914" i="2"/>
  <c r="N914" i="2"/>
  <c r="M914" i="2"/>
  <c r="AO914" i="2" s="1"/>
  <c r="L914" i="2"/>
  <c r="K914" i="2"/>
  <c r="J914" i="2"/>
  <c r="I914" i="2"/>
  <c r="Y913" i="2"/>
  <c r="X913" i="2"/>
  <c r="W913" i="2"/>
  <c r="V913" i="2"/>
  <c r="U913" i="2"/>
  <c r="T913" i="2"/>
  <c r="S913" i="2"/>
  <c r="R913" i="2"/>
  <c r="Q913" i="2"/>
  <c r="P913" i="2"/>
  <c r="O913" i="2"/>
  <c r="N913" i="2"/>
  <c r="AC913" i="2" s="1"/>
  <c r="M913" i="2"/>
  <c r="L913" i="2"/>
  <c r="K913" i="2"/>
  <c r="J913" i="2"/>
  <c r="I913" i="2"/>
  <c r="Y912" i="2"/>
  <c r="X912" i="2"/>
  <c r="W912" i="2"/>
  <c r="AQ912" i="2" s="1"/>
  <c r="V912" i="2"/>
  <c r="U912" i="2"/>
  <c r="T912" i="2"/>
  <c r="S912" i="2"/>
  <c r="R912" i="2"/>
  <c r="Q912" i="2"/>
  <c r="P912" i="2"/>
  <c r="O912" i="2"/>
  <c r="N912" i="2"/>
  <c r="M912" i="2"/>
  <c r="L912" i="2"/>
  <c r="K912" i="2"/>
  <c r="AO912" i="2" s="1"/>
  <c r="J912" i="2"/>
  <c r="I912" i="2"/>
  <c r="Y911" i="2"/>
  <c r="X911" i="2"/>
  <c r="W911" i="2"/>
  <c r="V911" i="2"/>
  <c r="U911" i="2"/>
  <c r="T911" i="2"/>
  <c r="S911" i="2"/>
  <c r="R911" i="2"/>
  <c r="Q911" i="2"/>
  <c r="P911" i="2"/>
  <c r="O911" i="2"/>
  <c r="N911" i="2"/>
  <c r="M911" i="2"/>
  <c r="L911" i="2"/>
  <c r="AN911" i="2" s="1"/>
  <c r="K911" i="2"/>
  <c r="J911" i="2"/>
  <c r="I911" i="2"/>
  <c r="Y910" i="2"/>
  <c r="X910" i="2"/>
  <c r="W910" i="2"/>
  <c r="V910" i="2"/>
  <c r="U910" i="2"/>
  <c r="AQ910" i="2" s="1"/>
  <c r="T910" i="2"/>
  <c r="S910" i="2"/>
  <c r="R910" i="2"/>
  <c r="Q910" i="2"/>
  <c r="P910" i="2"/>
  <c r="O910" i="2"/>
  <c r="N910" i="2"/>
  <c r="M910" i="2"/>
  <c r="AO910" i="2" s="1"/>
  <c r="L910" i="2"/>
  <c r="K910" i="2"/>
  <c r="J910" i="2"/>
  <c r="I910" i="2"/>
  <c r="Y909" i="2"/>
  <c r="X909" i="2"/>
  <c r="W909" i="2"/>
  <c r="V909" i="2"/>
  <c r="U909" i="2"/>
  <c r="T909" i="2"/>
  <c r="S909" i="2"/>
  <c r="R909" i="2"/>
  <c r="Q909" i="2"/>
  <c r="P909" i="2"/>
  <c r="O909" i="2"/>
  <c r="N909" i="2"/>
  <c r="AC909" i="2" s="1"/>
  <c r="M909" i="2"/>
  <c r="L909" i="2"/>
  <c r="K909" i="2"/>
  <c r="J909" i="2"/>
  <c r="I909" i="2"/>
  <c r="Y908" i="2"/>
  <c r="X908" i="2"/>
  <c r="W908" i="2"/>
  <c r="AQ908" i="2" s="1"/>
  <c r="V908" i="2"/>
  <c r="U908" i="2"/>
  <c r="T908" i="2"/>
  <c r="S908" i="2"/>
  <c r="R908" i="2"/>
  <c r="Q908" i="2"/>
  <c r="P908" i="2"/>
  <c r="O908" i="2"/>
  <c r="N908" i="2"/>
  <c r="M908" i="2"/>
  <c r="L908" i="2"/>
  <c r="K908" i="2"/>
  <c r="AO908" i="2" s="1"/>
  <c r="J908" i="2"/>
  <c r="I908" i="2"/>
  <c r="Y907" i="2"/>
  <c r="X907" i="2"/>
  <c r="W907" i="2"/>
  <c r="V907" i="2"/>
  <c r="U907" i="2"/>
  <c r="T907" i="2"/>
  <c r="S907" i="2"/>
  <c r="R907" i="2"/>
  <c r="Q907" i="2"/>
  <c r="P907" i="2"/>
  <c r="O907" i="2"/>
  <c r="N907" i="2"/>
  <c r="M907" i="2"/>
  <c r="L907" i="2"/>
  <c r="AN907" i="2" s="1"/>
  <c r="K907" i="2"/>
  <c r="J907" i="2"/>
  <c r="I907" i="2"/>
  <c r="Y906" i="2"/>
  <c r="X906" i="2"/>
  <c r="W906" i="2"/>
  <c r="V906" i="2"/>
  <c r="U906" i="2"/>
  <c r="AQ906" i="2" s="1"/>
  <c r="T906" i="2"/>
  <c r="S906" i="2"/>
  <c r="R906" i="2"/>
  <c r="Q906" i="2"/>
  <c r="P906" i="2"/>
  <c r="O906" i="2"/>
  <c r="N906" i="2"/>
  <c r="M906" i="2"/>
  <c r="AO906" i="2" s="1"/>
  <c r="L906" i="2"/>
  <c r="K906" i="2"/>
  <c r="J906" i="2"/>
  <c r="I906" i="2"/>
  <c r="Y905" i="2"/>
  <c r="X905" i="2"/>
  <c r="W905" i="2"/>
  <c r="V905" i="2"/>
  <c r="U905" i="2"/>
  <c r="T905" i="2"/>
  <c r="S905" i="2"/>
  <c r="R905" i="2"/>
  <c r="Q905" i="2"/>
  <c r="P905" i="2"/>
  <c r="O905" i="2"/>
  <c r="N905" i="2"/>
  <c r="AC905" i="2" s="1"/>
  <c r="M905" i="2"/>
  <c r="L905" i="2"/>
  <c r="K905" i="2"/>
  <c r="J905" i="2"/>
  <c r="I905" i="2"/>
  <c r="Y904" i="2"/>
  <c r="X904" i="2"/>
  <c r="W904" i="2"/>
  <c r="AQ904" i="2" s="1"/>
  <c r="V904" i="2"/>
  <c r="U904" i="2"/>
  <c r="T904" i="2"/>
  <c r="S904" i="2"/>
  <c r="R904" i="2"/>
  <c r="Q904" i="2"/>
  <c r="P904" i="2"/>
  <c r="O904" i="2"/>
  <c r="N904" i="2"/>
  <c r="M904" i="2"/>
  <c r="L904" i="2"/>
  <c r="K904" i="2"/>
  <c r="AO904" i="2" s="1"/>
  <c r="J904" i="2"/>
  <c r="I904" i="2"/>
  <c r="Y903" i="2"/>
  <c r="X903" i="2"/>
  <c r="W903" i="2"/>
  <c r="V903" i="2"/>
  <c r="U903" i="2"/>
  <c r="T903" i="2"/>
  <c r="S903" i="2"/>
  <c r="R903" i="2"/>
  <c r="Q903" i="2"/>
  <c r="P903" i="2"/>
  <c r="O903" i="2"/>
  <c r="N903" i="2"/>
  <c r="M903" i="2"/>
  <c r="L903" i="2"/>
  <c r="AN903" i="2" s="1"/>
  <c r="K903" i="2"/>
  <c r="J903" i="2"/>
  <c r="I903" i="2"/>
  <c r="Y902" i="2"/>
  <c r="X902" i="2"/>
  <c r="W902" i="2"/>
  <c r="V902" i="2"/>
  <c r="U902" i="2"/>
  <c r="AQ902" i="2" s="1"/>
  <c r="T902" i="2"/>
  <c r="S902" i="2"/>
  <c r="R902" i="2"/>
  <c r="Q902" i="2"/>
  <c r="P902" i="2"/>
  <c r="O902" i="2"/>
  <c r="N902" i="2"/>
  <c r="M902" i="2"/>
  <c r="AO902" i="2" s="1"/>
  <c r="L902" i="2"/>
  <c r="K902" i="2"/>
  <c r="J902" i="2"/>
  <c r="I902" i="2"/>
  <c r="Y901" i="2"/>
  <c r="X901" i="2"/>
  <c r="W901" i="2"/>
  <c r="V901" i="2"/>
  <c r="U901" i="2"/>
  <c r="T901" i="2"/>
  <c r="S901" i="2"/>
  <c r="R901" i="2"/>
  <c r="Q901" i="2"/>
  <c r="P901" i="2"/>
  <c r="O901" i="2"/>
  <c r="N901" i="2"/>
  <c r="AC901" i="2" s="1"/>
  <c r="M901" i="2"/>
  <c r="L901" i="2"/>
  <c r="K901" i="2"/>
  <c r="J901" i="2"/>
  <c r="I901" i="2"/>
  <c r="Y900" i="2"/>
  <c r="X900" i="2"/>
  <c r="W900" i="2"/>
  <c r="AQ900" i="2" s="1"/>
  <c r="V900" i="2"/>
  <c r="U900" i="2"/>
  <c r="T900" i="2"/>
  <c r="S900" i="2"/>
  <c r="R900" i="2"/>
  <c r="Q900" i="2"/>
  <c r="P900" i="2"/>
  <c r="O900" i="2"/>
  <c r="N900" i="2"/>
  <c r="M900" i="2"/>
  <c r="L900" i="2"/>
  <c r="K900" i="2"/>
  <c r="AO900" i="2" s="1"/>
  <c r="J900" i="2"/>
  <c r="I900" i="2"/>
  <c r="Y899" i="2"/>
  <c r="X899" i="2"/>
  <c r="W899" i="2"/>
  <c r="V899" i="2"/>
  <c r="U899" i="2"/>
  <c r="T899" i="2"/>
  <c r="S899" i="2"/>
  <c r="R899" i="2"/>
  <c r="Q899" i="2"/>
  <c r="P899" i="2"/>
  <c r="O899" i="2"/>
  <c r="N899" i="2"/>
  <c r="M899" i="2"/>
  <c r="L899" i="2"/>
  <c r="AN899" i="2" s="1"/>
  <c r="K899" i="2"/>
  <c r="J899" i="2"/>
  <c r="I899" i="2"/>
  <c r="Y898" i="2"/>
  <c r="X898" i="2"/>
  <c r="W898" i="2"/>
  <c r="V898" i="2"/>
  <c r="U898" i="2"/>
  <c r="AQ898" i="2" s="1"/>
  <c r="T898" i="2"/>
  <c r="S898" i="2"/>
  <c r="R898" i="2"/>
  <c r="Q898" i="2"/>
  <c r="P898" i="2"/>
  <c r="O898" i="2"/>
  <c r="N898" i="2"/>
  <c r="M898" i="2"/>
  <c r="AO898" i="2" s="1"/>
  <c r="L898" i="2"/>
  <c r="K898" i="2"/>
  <c r="J898" i="2"/>
  <c r="I898" i="2"/>
  <c r="Y897" i="2"/>
  <c r="X897" i="2"/>
  <c r="W897" i="2"/>
  <c r="V897" i="2"/>
  <c r="U897" i="2"/>
  <c r="T897" i="2"/>
  <c r="S897" i="2"/>
  <c r="R897" i="2"/>
  <c r="Q897" i="2"/>
  <c r="P897" i="2"/>
  <c r="O897" i="2"/>
  <c r="N897" i="2"/>
  <c r="AC897" i="2" s="1"/>
  <c r="M897" i="2"/>
  <c r="L897" i="2"/>
  <c r="K897" i="2"/>
  <c r="J897" i="2"/>
  <c r="I897" i="2"/>
  <c r="Y896" i="2"/>
  <c r="X896" i="2"/>
  <c r="W896" i="2"/>
  <c r="AQ896" i="2" s="1"/>
  <c r="V896" i="2"/>
  <c r="U896" i="2"/>
  <c r="T896" i="2"/>
  <c r="S896" i="2"/>
  <c r="R896" i="2"/>
  <c r="Q896" i="2"/>
  <c r="P896" i="2"/>
  <c r="O896" i="2"/>
  <c r="N896" i="2"/>
  <c r="M896" i="2"/>
  <c r="L896" i="2"/>
  <c r="K896" i="2"/>
  <c r="AO896" i="2" s="1"/>
  <c r="J896" i="2"/>
  <c r="I896" i="2"/>
  <c r="Y895" i="2"/>
  <c r="X895" i="2"/>
  <c r="W895" i="2"/>
  <c r="V895" i="2"/>
  <c r="U895" i="2"/>
  <c r="T895" i="2"/>
  <c r="S895" i="2"/>
  <c r="R895" i="2"/>
  <c r="Q895" i="2"/>
  <c r="P895" i="2"/>
  <c r="O895" i="2"/>
  <c r="N895" i="2"/>
  <c r="M895" i="2"/>
  <c r="L895" i="2"/>
  <c r="AN895" i="2" s="1"/>
  <c r="K895" i="2"/>
  <c r="J895" i="2"/>
  <c r="I895" i="2"/>
  <c r="Y894" i="2"/>
  <c r="X894" i="2"/>
  <c r="W894" i="2"/>
  <c r="V894" i="2"/>
  <c r="U894" i="2"/>
  <c r="AQ894" i="2" s="1"/>
  <c r="T894" i="2"/>
  <c r="S894" i="2"/>
  <c r="R894" i="2"/>
  <c r="Q894" i="2"/>
  <c r="P894" i="2"/>
  <c r="O894" i="2"/>
  <c r="N894" i="2"/>
  <c r="M894" i="2"/>
  <c r="AO894" i="2" s="1"/>
  <c r="L894" i="2"/>
  <c r="K894" i="2"/>
  <c r="J894" i="2"/>
  <c r="I894" i="2"/>
  <c r="Y893" i="2"/>
  <c r="X893" i="2"/>
  <c r="W893" i="2"/>
  <c r="V893" i="2"/>
  <c r="U893" i="2"/>
  <c r="T893" i="2"/>
  <c r="S893" i="2"/>
  <c r="R893" i="2"/>
  <c r="Q893" i="2"/>
  <c r="P893" i="2"/>
  <c r="O893" i="2"/>
  <c r="N893" i="2"/>
  <c r="AC893" i="2" s="1"/>
  <c r="M893" i="2"/>
  <c r="L893" i="2"/>
  <c r="K893" i="2"/>
  <c r="J893" i="2"/>
  <c r="I893" i="2"/>
  <c r="Y892" i="2"/>
  <c r="X892" i="2"/>
  <c r="W892" i="2"/>
  <c r="AQ892" i="2" s="1"/>
  <c r="V892" i="2"/>
  <c r="U892" i="2"/>
  <c r="T892" i="2"/>
  <c r="S892" i="2"/>
  <c r="R892" i="2"/>
  <c r="Q892" i="2"/>
  <c r="P892" i="2"/>
  <c r="O892" i="2"/>
  <c r="N892" i="2"/>
  <c r="M892" i="2"/>
  <c r="L892" i="2"/>
  <c r="K892" i="2"/>
  <c r="AO892" i="2" s="1"/>
  <c r="J892" i="2"/>
  <c r="I892" i="2"/>
  <c r="Y891" i="2"/>
  <c r="X891" i="2"/>
  <c r="W891" i="2"/>
  <c r="V891" i="2"/>
  <c r="U891" i="2"/>
  <c r="T891" i="2"/>
  <c r="S891" i="2"/>
  <c r="R891" i="2"/>
  <c r="Q891" i="2"/>
  <c r="P891" i="2"/>
  <c r="O891" i="2"/>
  <c r="N891" i="2"/>
  <c r="M891" i="2"/>
  <c r="L891" i="2"/>
  <c r="AN891" i="2" s="1"/>
  <c r="K891" i="2"/>
  <c r="J891" i="2"/>
  <c r="I891" i="2"/>
  <c r="Y890" i="2"/>
  <c r="X890" i="2"/>
  <c r="W890" i="2"/>
  <c r="V890" i="2"/>
  <c r="U890" i="2"/>
  <c r="AQ890" i="2" s="1"/>
  <c r="T890" i="2"/>
  <c r="S890" i="2"/>
  <c r="R890" i="2"/>
  <c r="Q890" i="2"/>
  <c r="P890" i="2"/>
  <c r="O890" i="2"/>
  <c r="N890" i="2"/>
  <c r="M890" i="2"/>
  <c r="AO890" i="2" s="1"/>
  <c r="L890" i="2"/>
  <c r="K890" i="2"/>
  <c r="J890" i="2"/>
  <c r="I890" i="2"/>
  <c r="Y889" i="2"/>
  <c r="X889" i="2"/>
  <c r="W889" i="2"/>
  <c r="V889" i="2"/>
  <c r="U889" i="2"/>
  <c r="T889" i="2"/>
  <c r="S889" i="2"/>
  <c r="R889" i="2"/>
  <c r="Q889" i="2"/>
  <c r="P889" i="2"/>
  <c r="O889" i="2"/>
  <c r="N889" i="2"/>
  <c r="AC889" i="2" s="1"/>
  <c r="M889" i="2"/>
  <c r="L889" i="2"/>
  <c r="K889" i="2"/>
  <c r="J889" i="2"/>
  <c r="I889" i="2"/>
  <c r="Y888" i="2"/>
  <c r="X888" i="2"/>
  <c r="W888" i="2"/>
  <c r="AQ888" i="2" s="1"/>
  <c r="V888" i="2"/>
  <c r="U888" i="2"/>
  <c r="T888" i="2"/>
  <c r="S888" i="2"/>
  <c r="R888" i="2"/>
  <c r="Q888" i="2"/>
  <c r="P888" i="2"/>
  <c r="O888" i="2"/>
  <c r="N888" i="2"/>
  <c r="M888" i="2"/>
  <c r="L888" i="2"/>
  <c r="K888" i="2"/>
  <c r="AO888" i="2" s="1"/>
  <c r="J888" i="2"/>
  <c r="I888" i="2"/>
  <c r="Y887" i="2"/>
  <c r="X887" i="2"/>
  <c r="W887" i="2"/>
  <c r="V887" i="2"/>
  <c r="U887" i="2"/>
  <c r="T887" i="2"/>
  <c r="S887" i="2"/>
  <c r="R887" i="2"/>
  <c r="Q887" i="2"/>
  <c r="P887" i="2"/>
  <c r="O887" i="2"/>
  <c r="N887" i="2"/>
  <c r="M887" i="2"/>
  <c r="L887" i="2"/>
  <c r="AN887" i="2" s="1"/>
  <c r="K887" i="2"/>
  <c r="J887" i="2"/>
  <c r="I887" i="2"/>
  <c r="Y886" i="2"/>
  <c r="X886" i="2"/>
  <c r="W886" i="2"/>
  <c r="V886" i="2"/>
  <c r="U886" i="2"/>
  <c r="AQ886" i="2" s="1"/>
  <c r="T886" i="2"/>
  <c r="S886" i="2"/>
  <c r="R886" i="2"/>
  <c r="Q886" i="2"/>
  <c r="P886" i="2"/>
  <c r="O886" i="2"/>
  <c r="N886" i="2"/>
  <c r="M886" i="2"/>
  <c r="AO886" i="2" s="1"/>
  <c r="L886" i="2"/>
  <c r="K886" i="2"/>
  <c r="J886" i="2"/>
  <c r="I886" i="2"/>
  <c r="Y885" i="2"/>
  <c r="X885" i="2"/>
  <c r="W885" i="2"/>
  <c r="V885" i="2"/>
  <c r="U885" i="2"/>
  <c r="T885" i="2"/>
  <c r="S885" i="2"/>
  <c r="R885" i="2"/>
  <c r="Q885" i="2"/>
  <c r="P885" i="2"/>
  <c r="O885" i="2"/>
  <c r="N885" i="2"/>
  <c r="AC885" i="2" s="1"/>
  <c r="M885" i="2"/>
  <c r="L885" i="2"/>
  <c r="K885" i="2"/>
  <c r="J885" i="2"/>
  <c r="I885" i="2"/>
  <c r="Y884" i="2"/>
  <c r="X884" i="2"/>
  <c r="W884" i="2"/>
  <c r="AQ884" i="2" s="1"/>
  <c r="V884" i="2"/>
  <c r="U884" i="2"/>
  <c r="T884" i="2"/>
  <c r="S884" i="2"/>
  <c r="R884" i="2"/>
  <c r="Q884" i="2"/>
  <c r="P884" i="2"/>
  <c r="O884" i="2"/>
  <c r="N884" i="2"/>
  <c r="M884" i="2"/>
  <c r="L884" i="2"/>
  <c r="K884" i="2"/>
  <c r="AO884" i="2" s="1"/>
  <c r="J884" i="2"/>
  <c r="I884" i="2"/>
  <c r="Y883" i="2"/>
  <c r="X883" i="2"/>
  <c r="W883" i="2"/>
  <c r="V883" i="2"/>
  <c r="U883" i="2"/>
  <c r="T883" i="2"/>
  <c r="S883" i="2"/>
  <c r="R883" i="2"/>
  <c r="Q883" i="2"/>
  <c r="P883" i="2"/>
  <c r="O883" i="2"/>
  <c r="N883" i="2"/>
  <c r="M883" i="2"/>
  <c r="L883" i="2"/>
  <c r="AN883" i="2" s="1"/>
  <c r="K883" i="2"/>
  <c r="J883" i="2"/>
  <c r="I883" i="2"/>
  <c r="Y882" i="2"/>
  <c r="X882" i="2"/>
  <c r="W882" i="2"/>
  <c r="V882" i="2"/>
  <c r="U882" i="2"/>
  <c r="AQ882" i="2" s="1"/>
  <c r="T882" i="2"/>
  <c r="S882" i="2"/>
  <c r="R882" i="2"/>
  <c r="Q882" i="2"/>
  <c r="P882" i="2"/>
  <c r="O882" i="2"/>
  <c r="N882" i="2"/>
  <c r="M882" i="2"/>
  <c r="AO882" i="2" s="1"/>
  <c r="L882" i="2"/>
  <c r="K882" i="2"/>
  <c r="J882" i="2"/>
  <c r="I882" i="2"/>
  <c r="Y881" i="2"/>
  <c r="X881" i="2"/>
  <c r="W881" i="2"/>
  <c r="V881" i="2"/>
  <c r="U881" i="2"/>
  <c r="T881" i="2"/>
  <c r="S881" i="2"/>
  <c r="R881" i="2"/>
  <c r="Q881" i="2"/>
  <c r="P881" i="2"/>
  <c r="O881" i="2"/>
  <c r="N881" i="2"/>
  <c r="AC881" i="2" s="1"/>
  <c r="M881" i="2"/>
  <c r="L881" i="2"/>
  <c r="K881" i="2"/>
  <c r="J881" i="2"/>
  <c r="I881" i="2"/>
  <c r="Y880" i="2"/>
  <c r="X880" i="2"/>
  <c r="W880" i="2"/>
  <c r="AQ880" i="2" s="1"/>
  <c r="V880" i="2"/>
  <c r="U880" i="2"/>
  <c r="T880" i="2"/>
  <c r="S880" i="2"/>
  <c r="R880" i="2"/>
  <c r="Q880" i="2"/>
  <c r="P880" i="2"/>
  <c r="O880" i="2"/>
  <c r="N880" i="2"/>
  <c r="M880" i="2"/>
  <c r="L880" i="2"/>
  <c r="K880" i="2"/>
  <c r="AO880" i="2" s="1"/>
  <c r="J880" i="2"/>
  <c r="I880" i="2"/>
  <c r="Y879" i="2"/>
  <c r="X879" i="2"/>
  <c r="W879" i="2"/>
  <c r="V879" i="2"/>
  <c r="U879" i="2"/>
  <c r="T879" i="2"/>
  <c r="S879" i="2"/>
  <c r="R879" i="2"/>
  <c r="Q879" i="2"/>
  <c r="P879" i="2"/>
  <c r="O879" i="2"/>
  <c r="N879" i="2"/>
  <c r="M879" i="2"/>
  <c r="L879" i="2"/>
  <c r="AN879" i="2" s="1"/>
  <c r="K879" i="2"/>
  <c r="J879" i="2"/>
  <c r="I879" i="2"/>
  <c r="Y878" i="2"/>
  <c r="X878" i="2"/>
  <c r="W878" i="2"/>
  <c r="V878" i="2"/>
  <c r="U878" i="2"/>
  <c r="AQ878" i="2" s="1"/>
  <c r="T878" i="2"/>
  <c r="S878" i="2"/>
  <c r="R878" i="2"/>
  <c r="Q878" i="2"/>
  <c r="P878" i="2"/>
  <c r="O878" i="2"/>
  <c r="N878" i="2"/>
  <c r="M878" i="2"/>
  <c r="AO878" i="2" s="1"/>
  <c r="L878" i="2"/>
  <c r="K878" i="2"/>
  <c r="J878" i="2"/>
  <c r="I878" i="2"/>
  <c r="Y877" i="2"/>
  <c r="X877" i="2"/>
  <c r="W877" i="2"/>
  <c r="V877" i="2"/>
  <c r="U877" i="2"/>
  <c r="T877" i="2"/>
  <c r="S877" i="2"/>
  <c r="R877" i="2"/>
  <c r="Q877" i="2"/>
  <c r="P877" i="2"/>
  <c r="O877" i="2"/>
  <c r="N877" i="2"/>
  <c r="AC877" i="2" s="1"/>
  <c r="M877" i="2"/>
  <c r="L877" i="2"/>
  <c r="K877" i="2"/>
  <c r="J877" i="2"/>
  <c r="I877" i="2"/>
  <c r="Y876" i="2"/>
  <c r="X876" i="2"/>
  <c r="W876" i="2"/>
  <c r="AQ876" i="2" s="1"/>
  <c r="V876" i="2"/>
  <c r="U876" i="2"/>
  <c r="T876" i="2"/>
  <c r="S876" i="2"/>
  <c r="R876" i="2"/>
  <c r="Q876" i="2"/>
  <c r="P876" i="2"/>
  <c r="O876" i="2"/>
  <c r="N876" i="2"/>
  <c r="M876" i="2"/>
  <c r="L876" i="2"/>
  <c r="K876" i="2"/>
  <c r="AO876" i="2" s="1"/>
  <c r="J876" i="2"/>
  <c r="I876" i="2"/>
  <c r="Y875" i="2"/>
  <c r="X875" i="2"/>
  <c r="W875" i="2"/>
  <c r="V875" i="2"/>
  <c r="U875" i="2"/>
  <c r="T875" i="2"/>
  <c r="S875" i="2"/>
  <c r="R875" i="2"/>
  <c r="Q875" i="2"/>
  <c r="P875" i="2"/>
  <c r="O875" i="2"/>
  <c r="N875" i="2"/>
  <c r="M875" i="2"/>
  <c r="L875" i="2"/>
  <c r="AN875" i="2" s="1"/>
  <c r="K875" i="2"/>
  <c r="J875" i="2"/>
  <c r="I875" i="2"/>
  <c r="Y874" i="2"/>
  <c r="X874" i="2"/>
  <c r="W874" i="2"/>
  <c r="V874" i="2"/>
  <c r="U874" i="2"/>
  <c r="AQ874" i="2" s="1"/>
  <c r="T874" i="2"/>
  <c r="S874" i="2"/>
  <c r="R874" i="2"/>
  <c r="Q874" i="2"/>
  <c r="P874" i="2"/>
  <c r="O874" i="2"/>
  <c r="N874" i="2"/>
  <c r="M874" i="2"/>
  <c r="AO874" i="2" s="1"/>
  <c r="L874" i="2"/>
  <c r="K874" i="2"/>
  <c r="J874" i="2"/>
  <c r="I874" i="2"/>
  <c r="Y873" i="2"/>
  <c r="X873" i="2"/>
  <c r="W873" i="2"/>
  <c r="V873" i="2"/>
  <c r="U873" i="2"/>
  <c r="T873" i="2"/>
  <c r="S873" i="2"/>
  <c r="R873" i="2"/>
  <c r="Q873" i="2"/>
  <c r="P873" i="2"/>
  <c r="O873" i="2"/>
  <c r="N873" i="2"/>
  <c r="AC873" i="2" s="1"/>
  <c r="M873" i="2"/>
  <c r="L873" i="2"/>
  <c r="K873" i="2"/>
  <c r="J873" i="2"/>
  <c r="I873" i="2"/>
  <c r="Y872" i="2"/>
  <c r="X872" i="2"/>
  <c r="W872" i="2"/>
  <c r="AQ872" i="2" s="1"/>
  <c r="V872" i="2"/>
  <c r="U872" i="2"/>
  <c r="T872" i="2"/>
  <c r="S872" i="2"/>
  <c r="R872" i="2"/>
  <c r="Q872" i="2"/>
  <c r="P872" i="2"/>
  <c r="O872" i="2"/>
  <c r="N872" i="2"/>
  <c r="M872" i="2"/>
  <c r="L872" i="2"/>
  <c r="K872" i="2"/>
  <c r="AO872" i="2" s="1"/>
  <c r="J872" i="2"/>
  <c r="I872" i="2"/>
  <c r="Y871" i="2"/>
  <c r="X871" i="2"/>
  <c r="W871" i="2"/>
  <c r="V871" i="2"/>
  <c r="U871" i="2"/>
  <c r="T871" i="2"/>
  <c r="S871" i="2"/>
  <c r="R871" i="2"/>
  <c r="Q871" i="2"/>
  <c r="P871" i="2"/>
  <c r="O871" i="2"/>
  <c r="N871" i="2"/>
  <c r="M871" i="2"/>
  <c r="L871" i="2"/>
  <c r="AN871" i="2" s="1"/>
  <c r="K871" i="2"/>
  <c r="J871" i="2"/>
  <c r="I871" i="2"/>
  <c r="Y870" i="2"/>
  <c r="X870" i="2"/>
  <c r="W870" i="2"/>
  <c r="V870" i="2"/>
  <c r="U870" i="2"/>
  <c r="AQ870" i="2" s="1"/>
  <c r="T870" i="2"/>
  <c r="S870" i="2"/>
  <c r="R870" i="2"/>
  <c r="Q870" i="2"/>
  <c r="P870" i="2"/>
  <c r="O870" i="2"/>
  <c r="N870" i="2"/>
  <c r="M870" i="2"/>
  <c r="AO870" i="2" s="1"/>
  <c r="L870" i="2"/>
  <c r="K870" i="2"/>
  <c r="J870" i="2"/>
  <c r="I870" i="2"/>
  <c r="Y869" i="2"/>
  <c r="X869" i="2"/>
  <c r="W869" i="2"/>
  <c r="V869" i="2"/>
  <c r="U869" i="2"/>
  <c r="T869" i="2"/>
  <c r="S869" i="2"/>
  <c r="R869" i="2"/>
  <c r="Q869" i="2"/>
  <c r="P869" i="2"/>
  <c r="O869" i="2"/>
  <c r="N869" i="2"/>
  <c r="AC869" i="2" s="1"/>
  <c r="M869" i="2"/>
  <c r="L869" i="2"/>
  <c r="K869" i="2"/>
  <c r="J869" i="2"/>
  <c r="I869" i="2"/>
  <c r="Y868" i="2"/>
  <c r="X868" i="2"/>
  <c r="W868" i="2"/>
  <c r="AQ868" i="2" s="1"/>
  <c r="V868" i="2"/>
  <c r="U868" i="2"/>
  <c r="T868" i="2"/>
  <c r="S868" i="2"/>
  <c r="R868" i="2"/>
  <c r="Q868" i="2"/>
  <c r="P868" i="2"/>
  <c r="O868" i="2"/>
  <c r="N868" i="2"/>
  <c r="M868" i="2"/>
  <c r="L868" i="2"/>
  <c r="K868" i="2"/>
  <c r="AO868" i="2" s="1"/>
  <c r="J868" i="2"/>
  <c r="I868" i="2"/>
  <c r="Y867" i="2"/>
  <c r="X867" i="2"/>
  <c r="W867" i="2"/>
  <c r="V867" i="2"/>
  <c r="U867" i="2"/>
  <c r="T867" i="2"/>
  <c r="S867" i="2"/>
  <c r="R867" i="2"/>
  <c r="Q867" i="2"/>
  <c r="P867" i="2"/>
  <c r="O867" i="2"/>
  <c r="N867" i="2"/>
  <c r="M867" i="2"/>
  <c r="L867" i="2"/>
  <c r="AN867" i="2" s="1"/>
  <c r="K867" i="2"/>
  <c r="J867" i="2"/>
  <c r="I867" i="2"/>
  <c r="Y866" i="2"/>
  <c r="X866" i="2"/>
  <c r="W866" i="2"/>
  <c r="V866" i="2"/>
  <c r="U866" i="2"/>
  <c r="AQ866" i="2" s="1"/>
  <c r="T866" i="2"/>
  <c r="S866" i="2"/>
  <c r="R866" i="2"/>
  <c r="Q866" i="2"/>
  <c r="P866" i="2"/>
  <c r="O866" i="2"/>
  <c r="N866" i="2"/>
  <c r="M866" i="2"/>
  <c r="AO866" i="2" s="1"/>
  <c r="L866" i="2"/>
  <c r="K866" i="2"/>
  <c r="J866" i="2"/>
  <c r="I866" i="2"/>
  <c r="Y865" i="2"/>
  <c r="X865" i="2"/>
  <c r="W865" i="2"/>
  <c r="V865" i="2"/>
  <c r="U865" i="2"/>
  <c r="T865" i="2"/>
  <c r="S865" i="2"/>
  <c r="R865" i="2"/>
  <c r="Q865" i="2"/>
  <c r="P865" i="2"/>
  <c r="O865" i="2"/>
  <c r="N865" i="2"/>
  <c r="AC865" i="2" s="1"/>
  <c r="M865" i="2"/>
  <c r="L865" i="2"/>
  <c r="K865" i="2"/>
  <c r="J865" i="2"/>
  <c r="I865" i="2"/>
  <c r="Y864" i="2"/>
  <c r="X864" i="2"/>
  <c r="W864" i="2"/>
  <c r="AQ864" i="2" s="1"/>
  <c r="V864" i="2"/>
  <c r="U864" i="2"/>
  <c r="T864" i="2"/>
  <c r="S864" i="2"/>
  <c r="R864" i="2"/>
  <c r="Q864" i="2"/>
  <c r="P864" i="2"/>
  <c r="O864" i="2"/>
  <c r="N864" i="2"/>
  <c r="M864" i="2"/>
  <c r="L864" i="2"/>
  <c r="K864" i="2"/>
  <c r="AO864" i="2" s="1"/>
  <c r="J864" i="2"/>
  <c r="I864" i="2"/>
  <c r="Y863" i="2"/>
  <c r="X863" i="2"/>
  <c r="W863" i="2"/>
  <c r="V863" i="2"/>
  <c r="U863" i="2"/>
  <c r="T863" i="2"/>
  <c r="S863" i="2"/>
  <c r="R863" i="2"/>
  <c r="Q863" i="2"/>
  <c r="P863" i="2"/>
  <c r="O863" i="2"/>
  <c r="N863" i="2"/>
  <c r="M863" i="2"/>
  <c r="L863" i="2"/>
  <c r="AN863" i="2" s="1"/>
  <c r="K863" i="2"/>
  <c r="J863" i="2"/>
  <c r="I863" i="2"/>
  <c r="Y862" i="2"/>
  <c r="X862" i="2"/>
  <c r="W862" i="2"/>
  <c r="V862" i="2"/>
  <c r="U862" i="2"/>
  <c r="AQ862" i="2" s="1"/>
  <c r="T862" i="2"/>
  <c r="S862" i="2"/>
  <c r="R862" i="2"/>
  <c r="Q862" i="2"/>
  <c r="P862" i="2"/>
  <c r="O862" i="2"/>
  <c r="N862" i="2"/>
  <c r="M862" i="2"/>
  <c r="AO862" i="2" s="1"/>
  <c r="L862" i="2"/>
  <c r="K862" i="2"/>
  <c r="J862" i="2"/>
  <c r="I862" i="2"/>
  <c r="Y861" i="2"/>
  <c r="X861" i="2"/>
  <c r="W861" i="2"/>
  <c r="V861" i="2"/>
  <c r="U861" i="2"/>
  <c r="T861" i="2"/>
  <c r="S861" i="2"/>
  <c r="R861" i="2"/>
  <c r="Q861" i="2"/>
  <c r="P861" i="2"/>
  <c r="O861" i="2"/>
  <c r="N861" i="2"/>
  <c r="AC861" i="2" s="1"/>
  <c r="M861" i="2"/>
  <c r="L861" i="2"/>
  <c r="K861" i="2"/>
  <c r="J861" i="2"/>
  <c r="I861" i="2"/>
  <c r="Y860" i="2"/>
  <c r="X860" i="2"/>
  <c r="W860" i="2"/>
  <c r="AQ860" i="2" s="1"/>
  <c r="V860" i="2"/>
  <c r="U860" i="2"/>
  <c r="T860" i="2"/>
  <c r="S860" i="2"/>
  <c r="R860" i="2"/>
  <c r="Q860" i="2"/>
  <c r="P860" i="2"/>
  <c r="O860" i="2"/>
  <c r="N860" i="2"/>
  <c r="M860" i="2"/>
  <c r="L860" i="2"/>
  <c r="K860" i="2"/>
  <c r="AO860" i="2" s="1"/>
  <c r="J860" i="2"/>
  <c r="I860" i="2"/>
  <c r="Y859" i="2"/>
  <c r="X859" i="2"/>
  <c r="W859" i="2"/>
  <c r="V859" i="2"/>
  <c r="U859" i="2"/>
  <c r="T859" i="2"/>
  <c r="S859" i="2"/>
  <c r="R859" i="2"/>
  <c r="Q859" i="2"/>
  <c r="P859" i="2"/>
  <c r="O859" i="2"/>
  <c r="N859" i="2"/>
  <c r="M859" i="2"/>
  <c r="L859" i="2"/>
  <c r="AN859" i="2" s="1"/>
  <c r="K859" i="2"/>
  <c r="J859" i="2"/>
  <c r="I859" i="2"/>
  <c r="Y858" i="2"/>
  <c r="X858" i="2"/>
  <c r="W858" i="2"/>
  <c r="V858" i="2"/>
  <c r="U858" i="2"/>
  <c r="AQ858" i="2" s="1"/>
  <c r="T858" i="2"/>
  <c r="S858" i="2"/>
  <c r="R858" i="2"/>
  <c r="Q858" i="2"/>
  <c r="P858" i="2"/>
  <c r="O858" i="2"/>
  <c r="N858" i="2"/>
  <c r="M858" i="2"/>
  <c r="AO858" i="2" s="1"/>
  <c r="L858" i="2"/>
  <c r="K858" i="2"/>
  <c r="J858" i="2"/>
  <c r="I858" i="2"/>
  <c r="Y857" i="2"/>
  <c r="X857" i="2"/>
  <c r="W857" i="2"/>
  <c r="V857" i="2"/>
  <c r="U857" i="2"/>
  <c r="T857" i="2"/>
  <c r="S857" i="2"/>
  <c r="R857" i="2"/>
  <c r="Q857" i="2"/>
  <c r="P857" i="2"/>
  <c r="O857" i="2"/>
  <c r="N857" i="2"/>
  <c r="AC857" i="2" s="1"/>
  <c r="M857" i="2"/>
  <c r="L857" i="2"/>
  <c r="K857" i="2"/>
  <c r="J857" i="2"/>
  <c r="I857" i="2"/>
  <c r="Y856" i="2"/>
  <c r="X856" i="2"/>
  <c r="W856" i="2"/>
  <c r="AQ856" i="2" s="1"/>
  <c r="V856" i="2"/>
  <c r="U856" i="2"/>
  <c r="T856" i="2"/>
  <c r="S856" i="2"/>
  <c r="R856" i="2"/>
  <c r="Q856" i="2"/>
  <c r="P856" i="2"/>
  <c r="O856" i="2"/>
  <c r="N856" i="2"/>
  <c r="M856" i="2"/>
  <c r="L856" i="2"/>
  <c r="K856" i="2"/>
  <c r="AO856" i="2" s="1"/>
  <c r="J856" i="2"/>
  <c r="I856" i="2"/>
  <c r="Y855" i="2"/>
  <c r="X855" i="2"/>
  <c r="W855" i="2"/>
  <c r="V855" i="2"/>
  <c r="U855" i="2"/>
  <c r="T855" i="2"/>
  <c r="S855" i="2"/>
  <c r="R855" i="2"/>
  <c r="Q855" i="2"/>
  <c r="P855" i="2"/>
  <c r="O855" i="2"/>
  <c r="N855" i="2"/>
  <c r="M855" i="2"/>
  <c r="L855" i="2"/>
  <c r="AN855" i="2" s="1"/>
  <c r="K855" i="2"/>
  <c r="J855" i="2"/>
  <c r="I855" i="2"/>
  <c r="Y854" i="2"/>
  <c r="X854" i="2"/>
  <c r="W854" i="2"/>
  <c r="V854" i="2"/>
  <c r="U854" i="2"/>
  <c r="AQ854" i="2" s="1"/>
  <c r="T854" i="2"/>
  <c r="S854" i="2"/>
  <c r="R854" i="2"/>
  <c r="Q854" i="2"/>
  <c r="P854" i="2"/>
  <c r="O854" i="2"/>
  <c r="N854" i="2"/>
  <c r="M854" i="2"/>
  <c r="AO854" i="2" s="1"/>
  <c r="L854" i="2"/>
  <c r="K854" i="2"/>
  <c r="J854" i="2"/>
  <c r="I854" i="2"/>
  <c r="Y853" i="2"/>
  <c r="X853" i="2"/>
  <c r="W853" i="2"/>
  <c r="V853" i="2"/>
  <c r="U853" i="2"/>
  <c r="T853" i="2"/>
  <c r="S853" i="2"/>
  <c r="R853" i="2"/>
  <c r="Q853" i="2"/>
  <c r="P853" i="2"/>
  <c r="O853" i="2"/>
  <c r="N853" i="2"/>
  <c r="AC853" i="2" s="1"/>
  <c r="M853" i="2"/>
  <c r="L853" i="2"/>
  <c r="K853" i="2"/>
  <c r="J853" i="2"/>
  <c r="I853" i="2"/>
  <c r="Y852" i="2"/>
  <c r="X852" i="2"/>
  <c r="W852" i="2"/>
  <c r="AQ852" i="2" s="1"/>
  <c r="V852" i="2"/>
  <c r="U852" i="2"/>
  <c r="T852" i="2"/>
  <c r="S852" i="2"/>
  <c r="R852" i="2"/>
  <c r="Q852" i="2"/>
  <c r="P852" i="2"/>
  <c r="O852" i="2"/>
  <c r="N852" i="2"/>
  <c r="M852" i="2"/>
  <c r="L852" i="2"/>
  <c r="K852" i="2"/>
  <c r="AO852" i="2" s="1"/>
  <c r="J852" i="2"/>
  <c r="I852" i="2"/>
  <c r="Y851" i="2"/>
  <c r="X851" i="2"/>
  <c r="W851" i="2"/>
  <c r="V851" i="2"/>
  <c r="U851" i="2"/>
  <c r="T851" i="2"/>
  <c r="S851" i="2"/>
  <c r="R851" i="2"/>
  <c r="Q851" i="2"/>
  <c r="P851" i="2"/>
  <c r="O851" i="2"/>
  <c r="N851" i="2"/>
  <c r="M851" i="2"/>
  <c r="L851" i="2"/>
  <c r="AN851" i="2" s="1"/>
  <c r="K851" i="2"/>
  <c r="J851" i="2"/>
  <c r="I851" i="2"/>
  <c r="Y850" i="2"/>
  <c r="X850" i="2"/>
  <c r="W850" i="2"/>
  <c r="V850" i="2"/>
  <c r="U850" i="2"/>
  <c r="AQ850" i="2" s="1"/>
  <c r="T850" i="2"/>
  <c r="S850" i="2"/>
  <c r="R850" i="2"/>
  <c r="Q850" i="2"/>
  <c r="P850" i="2"/>
  <c r="O850" i="2"/>
  <c r="N850" i="2"/>
  <c r="M850" i="2"/>
  <c r="AO850" i="2" s="1"/>
  <c r="L850" i="2"/>
  <c r="K850" i="2"/>
  <c r="J850" i="2"/>
  <c r="I850" i="2"/>
  <c r="Y849" i="2"/>
  <c r="X849" i="2"/>
  <c r="W849" i="2"/>
  <c r="V849" i="2"/>
  <c r="U849" i="2"/>
  <c r="T849" i="2"/>
  <c r="S849" i="2"/>
  <c r="R849" i="2"/>
  <c r="Q849" i="2"/>
  <c r="P849" i="2"/>
  <c r="O849" i="2"/>
  <c r="N849" i="2"/>
  <c r="AC849" i="2" s="1"/>
  <c r="M849" i="2"/>
  <c r="L849" i="2"/>
  <c r="K849" i="2"/>
  <c r="J849" i="2"/>
  <c r="I849" i="2"/>
  <c r="Y848" i="2"/>
  <c r="X848" i="2"/>
  <c r="W848" i="2"/>
  <c r="AQ848" i="2" s="1"/>
  <c r="V848" i="2"/>
  <c r="U848" i="2"/>
  <c r="T848" i="2"/>
  <c r="S848" i="2"/>
  <c r="R848" i="2"/>
  <c r="Q848" i="2"/>
  <c r="P848" i="2"/>
  <c r="O848" i="2"/>
  <c r="N848" i="2"/>
  <c r="M848" i="2"/>
  <c r="L848" i="2"/>
  <c r="K848" i="2"/>
  <c r="AO848" i="2" s="1"/>
  <c r="J848" i="2"/>
  <c r="I848" i="2"/>
  <c r="Y847" i="2"/>
  <c r="X847" i="2"/>
  <c r="W847" i="2"/>
  <c r="V847" i="2"/>
  <c r="U847" i="2"/>
  <c r="T847" i="2"/>
  <c r="S847" i="2"/>
  <c r="R847" i="2"/>
  <c r="Q847" i="2"/>
  <c r="P847" i="2"/>
  <c r="O847" i="2"/>
  <c r="N847" i="2"/>
  <c r="M847" i="2"/>
  <c r="L847" i="2"/>
  <c r="AN847" i="2" s="1"/>
  <c r="K847" i="2"/>
  <c r="J847" i="2"/>
  <c r="I847" i="2"/>
  <c r="Y846" i="2"/>
  <c r="X846" i="2"/>
  <c r="W846" i="2"/>
  <c r="V846" i="2"/>
  <c r="U846" i="2"/>
  <c r="AQ846" i="2" s="1"/>
  <c r="T846" i="2"/>
  <c r="S846" i="2"/>
  <c r="R846" i="2"/>
  <c r="Q846" i="2"/>
  <c r="P846" i="2"/>
  <c r="O846" i="2"/>
  <c r="N846" i="2"/>
  <c r="M846" i="2"/>
  <c r="AO846" i="2" s="1"/>
  <c r="L846" i="2"/>
  <c r="K846" i="2"/>
  <c r="J846" i="2"/>
  <c r="I846" i="2"/>
  <c r="Y845" i="2"/>
  <c r="X845" i="2"/>
  <c r="W845" i="2"/>
  <c r="V845" i="2"/>
  <c r="U845" i="2"/>
  <c r="T845" i="2"/>
  <c r="S845" i="2"/>
  <c r="R845" i="2"/>
  <c r="Q845" i="2"/>
  <c r="P845" i="2"/>
  <c r="O845" i="2"/>
  <c r="N845" i="2"/>
  <c r="AC845" i="2" s="1"/>
  <c r="M845" i="2"/>
  <c r="L845" i="2"/>
  <c r="K845" i="2"/>
  <c r="J845" i="2"/>
  <c r="I845" i="2"/>
  <c r="Y844" i="2"/>
  <c r="X844" i="2"/>
  <c r="W844" i="2"/>
  <c r="AQ844" i="2" s="1"/>
  <c r="V844" i="2"/>
  <c r="U844" i="2"/>
  <c r="T844" i="2"/>
  <c r="S844" i="2"/>
  <c r="R844" i="2"/>
  <c r="Q844" i="2"/>
  <c r="P844" i="2"/>
  <c r="O844" i="2"/>
  <c r="N844" i="2"/>
  <c r="M844" i="2"/>
  <c r="L844" i="2"/>
  <c r="K844" i="2"/>
  <c r="AO844" i="2" s="1"/>
  <c r="J844" i="2"/>
  <c r="I844" i="2"/>
  <c r="Y843" i="2"/>
  <c r="X843" i="2"/>
  <c r="W843" i="2"/>
  <c r="V843" i="2"/>
  <c r="U843" i="2"/>
  <c r="T843" i="2"/>
  <c r="S843" i="2"/>
  <c r="R843" i="2"/>
  <c r="Q843" i="2"/>
  <c r="P843" i="2"/>
  <c r="O843" i="2"/>
  <c r="N843" i="2"/>
  <c r="M843" i="2"/>
  <c r="L843" i="2"/>
  <c r="AN843" i="2" s="1"/>
  <c r="K843" i="2"/>
  <c r="J843" i="2"/>
  <c r="I843" i="2"/>
  <c r="Y842" i="2"/>
  <c r="X842" i="2"/>
  <c r="W842" i="2"/>
  <c r="V842" i="2"/>
  <c r="U842" i="2"/>
  <c r="AQ842" i="2" s="1"/>
  <c r="T842" i="2"/>
  <c r="S842" i="2"/>
  <c r="R842" i="2"/>
  <c r="Q842" i="2"/>
  <c r="P842" i="2"/>
  <c r="O842" i="2"/>
  <c r="N842" i="2"/>
  <c r="M842" i="2"/>
  <c r="AO842" i="2" s="1"/>
  <c r="L842" i="2"/>
  <c r="K842" i="2"/>
  <c r="J842" i="2"/>
  <c r="I842" i="2"/>
  <c r="Y841" i="2"/>
  <c r="X841" i="2"/>
  <c r="W841" i="2"/>
  <c r="V841" i="2"/>
  <c r="U841" i="2"/>
  <c r="T841" i="2"/>
  <c r="S841" i="2"/>
  <c r="R841" i="2"/>
  <c r="Q841" i="2"/>
  <c r="P841" i="2"/>
  <c r="O841" i="2"/>
  <c r="N841" i="2"/>
  <c r="AC841" i="2" s="1"/>
  <c r="M841" i="2"/>
  <c r="L841" i="2"/>
  <c r="K841" i="2"/>
  <c r="J841" i="2"/>
  <c r="I841" i="2"/>
  <c r="Y840" i="2"/>
  <c r="X840" i="2"/>
  <c r="W840" i="2"/>
  <c r="AQ840" i="2" s="1"/>
  <c r="V840" i="2"/>
  <c r="U840" i="2"/>
  <c r="T840" i="2"/>
  <c r="S840" i="2"/>
  <c r="R840" i="2"/>
  <c r="Q840" i="2"/>
  <c r="P840" i="2"/>
  <c r="O840" i="2"/>
  <c r="N840" i="2"/>
  <c r="M840" i="2"/>
  <c r="L840" i="2"/>
  <c r="K840" i="2"/>
  <c r="AO840" i="2" s="1"/>
  <c r="J840" i="2"/>
  <c r="I840" i="2"/>
  <c r="Y839" i="2"/>
  <c r="X839" i="2"/>
  <c r="W839" i="2"/>
  <c r="V839" i="2"/>
  <c r="U839" i="2"/>
  <c r="T839" i="2"/>
  <c r="S839" i="2"/>
  <c r="R839" i="2"/>
  <c r="Q839" i="2"/>
  <c r="P839" i="2"/>
  <c r="O839" i="2"/>
  <c r="N839" i="2"/>
  <c r="M839" i="2"/>
  <c r="L839" i="2"/>
  <c r="AN839" i="2" s="1"/>
  <c r="K839" i="2"/>
  <c r="J839" i="2"/>
  <c r="I839" i="2"/>
  <c r="Y838" i="2"/>
  <c r="X838" i="2"/>
  <c r="W838" i="2"/>
  <c r="V838" i="2"/>
  <c r="U838" i="2"/>
  <c r="AQ838" i="2" s="1"/>
  <c r="T838" i="2"/>
  <c r="S838" i="2"/>
  <c r="R838" i="2"/>
  <c r="Q838" i="2"/>
  <c r="P838" i="2"/>
  <c r="O838" i="2"/>
  <c r="N838" i="2"/>
  <c r="M838" i="2"/>
  <c r="AO838" i="2" s="1"/>
  <c r="L838" i="2"/>
  <c r="K838" i="2"/>
  <c r="J838" i="2"/>
  <c r="I838" i="2"/>
  <c r="Y837" i="2"/>
  <c r="X837" i="2"/>
  <c r="W837" i="2"/>
  <c r="V837" i="2"/>
  <c r="U837" i="2"/>
  <c r="T837" i="2"/>
  <c r="S837" i="2"/>
  <c r="R837" i="2"/>
  <c r="Q837" i="2"/>
  <c r="P837" i="2"/>
  <c r="O837" i="2"/>
  <c r="N837" i="2"/>
  <c r="AC837" i="2" s="1"/>
  <c r="M837" i="2"/>
  <c r="L837" i="2"/>
  <c r="K837" i="2"/>
  <c r="J837" i="2"/>
  <c r="I837" i="2"/>
  <c r="Y836" i="2"/>
  <c r="X836" i="2"/>
  <c r="W836" i="2"/>
  <c r="AQ836" i="2" s="1"/>
  <c r="V836" i="2"/>
  <c r="U836" i="2"/>
  <c r="T836" i="2"/>
  <c r="S836" i="2"/>
  <c r="R836" i="2"/>
  <c r="Q836" i="2"/>
  <c r="P836" i="2"/>
  <c r="O836" i="2"/>
  <c r="N836" i="2"/>
  <c r="M836" i="2"/>
  <c r="L836" i="2"/>
  <c r="K836" i="2"/>
  <c r="AO836" i="2" s="1"/>
  <c r="J836" i="2"/>
  <c r="I836" i="2"/>
  <c r="Y835" i="2"/>
  <c r="X835" i="2"/>
  <c r="W835" i="2"/>
  <c r="V835" i="2"/>
  <c r="U835" i="2"/>
  <c r="T835" i="2"/>
  <c r="S835" i="2"/>
  <c r="R835" i="2"/>
  <c r="Q835" i="2"/>
  <c r="P835" i="2"/>
  <c r="O835" i="2"/>
  <c r="N835" i="2"/>
  <c r="M835" i="2"/>
  <c r="L835" i="2"/>
  <c r="AN835" i="2" s="1"/>
  <c r="K835" i="2"/>
  <c r="J835" i="2"/>
  <c r="I835" i="2"/>
  <c r="Y834" i="2"/>
  <c r="X834" i="2"/>
  <c r="W834" i="2"/>
  <c r="V834" i="2"/>
  <c r="U834" i="2"/>
  <c r="AQ834" i="2" s="1"/>
  <c r="T834" i="2"/>
  <c r="S834" i="2"/>
  <c r="R834" i="2"/>
  <c r="Q834" i="2"/>
  <c r="P834" i="2"/>
  <c r="O834" i="2"/>
  <c r="N834" i="2"/>
  <c r="M834" i="2"/>
  <c r="AO834" i="2" s="1"/>
  <c r="L834" i="2"/>
  <c r="K834" i="2"/>
  <c r="J834" i="2"/>
  <c r="I834" i="2"/>
  <c r="Y833" i="2"/>
  <c r="X833" i="2"/>
  <c r="W833" i="2"/>
  <c r="V833" i="2"/>
  <c r="U833" i="2"/>
  <c r="T833" i="2"/>
  <c r="S833" i="2"/>
  <c r="R833" i="2"/>
  <c r="Q833" i="2"/>
  <c r="P833" i="2"/>
  <c r="O833" i="2"/>
  <c r="N833" i="2"/>
  <c r="AC833" i="2" s="1"/>
  <c r="M833" i="2"/>
  <c r="L833" i="2"/>
  <c r="K833" i="2"/>
  <c r="J833" i="2"/>
  <c r="I833" i="2"/>
  <c r="Y832" i="2"/>
  <c r="X832" i="2"/>
  <c r="W832" i="2"/>
  <c r="AQ832" i="2" s="1"/>
  <c r="V832" i="2"/>
  <c r="U832" i="2"/>
  <c r="T832" i="2"/>
  <c r="S832" i="2"/>
  <c r="R832" i="2"/>
  <c r="Q832" i="2"/>
  <c r="P832" i="2"/>
  <c r="O832" i="2"/>
  <c r="N832" i="2"/>
  <c r="M832" i="2"/>
  <c r="L832" i="2"/>
  <c r="K832" i="2"/>
  <c r="AO832" i="2" s="1"/>
  <c r="J832" i="2"/>
  <c r="I832" i="2"/>
  <c r="Y831" i="2"/>
  <c r="X831" i="2"/>
  <c r="W831" i="2"/>
  <c r="V831" i="2"/>
  <c r="U831" i="2"/>
  <c r="T831" i="2"/>
  <c r="S831" i="2"/>
  <c r="R831" i="2"/>
  <c r="Q831" i="2"/>
  <c r="P831" i="2"/>
  <c r="O831" i="2"/>
  <c r="N831" i="2"/>
  <c r="M831" i="2"/>
  <c r="L831" i="2"/>
  <c r="AN831" i="2" s="1"/>
  <c r="K831" i="2"/>
  <c r="J831" i="2"/>
  <c r="I831" i="2"/>
  <c r="Y830" i="2"/>
  <c r="X830" i="2"/>
  <c r="W830" i="2"/>
  <c r="V830" i="2"/>
  <c r="U830" i="2"/>
  <c r="AQ830" i="2" s="1"/>
  <c r="T830" i="2"/>
  <c r="S830" i="2"/>
  <c r="R830" i="2"/>
  <c r="Q830" i="2"/>
  <c r="P830" i="2"/>
  <c r="O830" i="2"/>
  <c r="N830" i="2"/>
  <c r="M830" i="2"/>
  <c r="AO830" i="2" s="1"/>
  <c r="L830" i="2"/>
  <c r="K830" i="2"/>
  <c r="J830" i="2"/>
  <c r="I830" i="2"/>
  <c r="Y829" i="2"/>
  <c r="X829" i="2"/>
  <c r="W829" i="2"/>
  <c r="V829" i="2"/>
  <c r="U829" i="2"/>
  <c r="T829" i="2"/>
  <c r="S829" i="2"/>
  <c r="R829" i="2"/>
  <c r="Q829" i="2"/>
  <c r="P829" i="2"/>
  <c r="O829" i="2"/>
  <c r="N829" i="2"/>
  <c r="AC829" i="2" s="1"/>
  <c r="M829" i="2"/>
  <c r="L829" i="2"/>
  <c r="K829" i="2"/>
  <c r="J829" i="2"/>
  <c r="I829" i="2"/>
  <c r="Y828" i="2"/>
  <c r="X828" i="2"/>
  <c r="W828" i="2"/>
  <c r="AQ828" i="2" s="1"/>
  <c r="V828" i="2"/>
  <c r="U828" i="2"/>
  <c r="T828" i="2"/>
  <c r="S828" i="2"/>
  <c r="R828" i="2"/>
  <c r="Q828" i="2"/>
  <c r="P828" i="2"/>
  <c r="O828" i="2"/>
  <c r="N828" i="2"/>
  <c r="M828" i="2"/>
  <c r="L828" i="2"/>
  <c r="K828" i="2"/>
  <c r="AO828" i="2" s="1"/>
  <c r="J828" i="2"/>
  <c r="I828" i="2"/>
  <c r="Y827" i="2"/>
  <c r="X827" i="2"/>
  <c r="W827" i="2"/>
  <c r="V827" i="2"/>
  <c r="U827" i="2"/>
  <c r="T827" i="2"/>
  <c r="S827" i="2"/>
  <c r="R827" i="2"/>
  <c r="Q827" i="2"/>
  <c r="P827" i="2"/>
  <c r="O827" i="2"/>
  <c r="N827" i="2"/>
  <c r="M827" i="2"/>
  <c r="L827" i="2"/>
  <c r="AN827" i="2" s="1"/>
  <c r="K827" i="2"/>
  <c r="J827" i="2"/>
  <c r="I827" i="2"/>
  <c r="Y826" i="2"/>
  <c r="X826" i="2"/>
  <c r="W826" i="2"/>
  <c r="V826" i="2"/>
  <c r="U826" i="2"/>
  <c r="AQ826" i="2" s="1"/>
  <c r="T826" i="2"/>
  <c r="S826" i="2"/>
  <c r="R826" i="2"/>
  <c r="Q826" i="2"/>
  <c r="P826" i="2"/>
  <c r="O826" i="2"/>
  <c r="N826" i="2"/>
  <c r="M826" i="2"/>
  <c r="AO826" i="2" s="1"/>
  <c r="L826" i="2"/>
  <c r="K826" i="2"/>
  <c r="J826" i="2"/>
  <c r="I826" i="2"/>
  <c r="Y825" i="2"/>
  <c r="X825" i="2"/>
  <c r="W825" i="2"/>
  <c r="V825" i="2"/>
  <c r="U825" i="2"/>
  <c r="T825" i="2"/>
  <c r="S825" i="2"/>
  <c r="R825" i="2"/>
  <c r="Q825" i="2"/>
  <c r="P825" i="2"/>
  <c r="O825" i="2"/>
  <c r="N825" i="2"/>
  <c r="AC825" i="2" s="1"/>
  <c r="M825" i="2"/>
  <c r="L825" i="2"/>
  <c r="K825" i="2"/>
  <c r="J825" i="2"/>
  <c r="I825" i="2"/>
  <c r="Y824" i="2"/>
  <c r="X824" i="2"/>
  <c r="W824" i="2"/>
  <c r="AQ824" i="2" s="1"/>
  <c r="V824" i="2"/>
  <c r="U824" i="2"/>
  <c r="T824" i="2"/>
  <c r="S824" i="2"/>
  <c r="R824" i="2"/>
  <c r="Q824" i="2"/>
  <c r="P824" i="2"/>
  <c r="O824" i="2"/>
  <c r="N824" i="2"/>
  <c r="M824" i="2"/>
  <c r="L824" i="2"/>
  <c r="K824" i="2"/>
  <c r="AO824" i="2" s="1"/>
  <c r="J824" i="2"/>
  <c r="I824" i="2"/>
  <c r="Y823" i="2"/>
  <c r="X823" i="2"/>
  <c r="W823" i="2"/>
  <c r="V823" i="2"/>
  <c r="U823" i="2"/>
  <c r="T823" i="2"/>
  <c r="S823" i="2"/>
  <c r="R823" i="2"/>
  <c r="Q823" i="2"/>
  <c r="P823" i="2"/>
  <c r="O823" i="2"/>
  <c r="N823" i="2"/>
  <c r="M823" i="2"/>
  <c r="L823" i="2"/>
  <c r="AN823" i="2" s="1"/>
  <c r="K823" i="2"/>
  <c r="J823" i="2"/>
  <c r="I823" i="2"/>
  <c r="Y822" i="2"/>
  <c r="X822" i="2"/>
  <c r="W822" i="2"/>
  <c r="V822" i="2"/>
  <c r="U822" i="2"/>
  <c r="AQ822" i="2" s="1"/>
  <c r="T822" i="2"/>
  <c r="S822" i="2"/>
  <c r="R822" i="2"/>
  <c r="Q822" i="2"/>
  <c r="P822" i="2"/>
  <c r="O822" i="2"/>
  <c r="N822" i="2"/>
  <c r="M822" i="2"/>
  <c r="AO822" i="2" s="1"/>
  <c r="L822" i="2"/>
  <c r="K822" i="2"/>
  <c r="J822" i="2"/>
  <c r="I822" i="2"/>
  <c r="Y821" i="2"/>
  <c r="X821" i="2"/>
  <c r="W821" i="2"/>
  <c r="V821" i="2"/>
  <c r="U821" i="2"/>
  <c r="T821" i="2"/>
  <c r="S821" i="2"/>
  <c r="R821" i="2"/>
  <c r="Q821" i="2"/>
  <c r="P821" i="2"/>
  <c r="O821" i="2"/>
  <c r="N821" i="2"/>
  <c r="AC821" i="2" s="1"/>
  <c r="M821" i="2"/>
  <c r="L821" i="2"/>
  <c r="K821" i="2"/>
  <c r="J821" i="2"/>
  <c r="I821" i="2"/>
  <c r="Y820" i="2"/>
  <c r="X820" i="2"/>
  <c r="W820" i="2"/>
  <c r="AQ820" i="2" s="1"/>
  <c r="V820" i="2"/>
  <c r="U820" i="2"/>
  <c r="T820" i="2"/>
  <c r="S820" i="2"/>
  <c r="R820" i="2"/>
  <c r="Q820" i="2"/>
  <c r="P820" i="2"/>
  <c r="O820" i="2"/>
  <c r="N820" i="2"/>
  <c r="M820" i="2"/>
  <c r="L820" i="2"/>
  <c r="K820" i="2"/>
  <c r="AO820" i="2" s="1"/>
  <c r="J820" i="2"/>
  <c r="I820" i="2"/>
  <c r="Y819" i="2"/>
  <c r="X819" i="2"/>
  <c r="W819" i="2"/>
  <c r="V819" i="2"/>
  <c r="U819" i="2"/>
  <c r="T819" i="2"/>
  <c r="S819" i="2"/>
  <c r="R819" i="2"/>
  <c r="Q819" i="2"/>
  <c r="P819" i="2"/>
  <c r="O819" i="2"/>
  <c r="N819" i="2"/>
  <c r="M819" i="2"/>
  <c r="L819" i="2"/>
  <c r="AN819" i="2" s="1"/>
  <c r="K819" i="2"/>
  <c r="J819" i="2"/>
  <c r="I819" i="2"/>
  <c r="Y818" i="2"/>
  <c r="X818" i="2"/>
  <c r="W818" i="2"/>
  <c r="V818" i="2"/>
  <c r="U818" i="2"/>
  <c r="AQ818" i="2" s="1"/>
  <c r="T818" i="2"/>
  <c r="S818" i="2"/>
  <c r="R818" i="2"/>
  <c r="Q818" i="2"/>
  <c r="P818" i="2"/>
  <c r="O818" i="2"/>
  <c r="N818" i="2"/>
  <c r="M818" i="2"/>
  <c r="AO818" i="2" s="1"/>
  <c r="L818" i="2"/>
  <c r="K818" i="2"/>
  <c r="J818" i="2"/>
  <c r="I818" i="2"/>
  <c r="Y817" i="2"/>
  <c r="X817" i="2"/>
  <c r="W817" i="2"/>
  <c r="V817" i="2"/>
  <c r="U817" i="2"/>
  <c r="T817" i="2"/>
  <c r="S817" i="2"/>
  <c r="R817" i="2"/>
  <c r="Q817" i="2"/>
  <c r="P817" i="2"/>
  <c r="O817" i="2"/>
  <c r="N817" i="2"/>
  <c r="AC817" i="2" s="1"/>
  <c r="M817" i="2"/>
  <c r="L817" i="2"/>
  <c r="K817" i="2"/>
  <c r="J817" i="2"/>
  <c r="I817" i="2"/>
  <c r="Y816" i="2"/>
  <c r="X816" i="2"/>
  <c r="W816" i="2"/>
  <c r="AQ816" i="2" s="1"/>
  <c r="V816" i="2"/>
  <c r="U816" i="2"/>
  <c r="T816" i="2"/>
  <c r="S816" i="2"/>
  <c r="R816" i="2"/>
  <c r="Q816" i="2"/>
  <c r="P816" i="2"/>
  <c r="O816" i="2"/>
  <c r="N816" i="2"/>
  <c r="M816" i="2"/>
  <c r="L816" i="2"/>
  <c r="K816" i="2"/>
  <c r="AO816" i="2" s="1"/>
  <c r="J816" i="2"/>
  <c r="I816" i="2"/>
  <c r="Y815" i="2"/>
  <c r="X815" i="2"/>
  <c r="W815" i="2"/>
  <c r="V815" i="2"/>
  <c r="U815" i="2"/>
  <c r="T815" i="2"/>
  <c r="S815" i="2"/>
  <c r="R815" i="2"/>
  <c r="Q815" i="2"/>
  <c r="P815" i="2"/>
  <c r="O815" i="2"/>
  <c r="N815" i="2"/>
  <c r="M815" i="2"/>
  <c r="L815" i="2"/>
  <c r="AN815" i="2" s="1"/>
  <c r="K815" i="2"/>
  <c r="J815" i="2"/>
  <c r="I815" i="2"/>
  <c r="Y814" i="2"/>
  <c r="X814" i="2"/>
  <c r="W814" i="2"/>
  <c r="V814" i="2"/>
  <c r="U814" i="2"/>
  <c r="AQ814" i="2" s="1"/>
  <c r="T814" i="2"/>
  <c r="S814" i="2"/>
  <c r="R814" i="2"/>
  <c r="Q814" i="2"/>
  <c r="P814" i="2"/>
  <c r="O814" i="2"/>
  <c r="N814" i="2"/>
  <c r="M814" i="2"/>
  <c r="AO814" i="2" s="1"/>
  <c r="L814" i="2"/>
  <c r="K814" i="2"/>
  <c r="J814" i="2"/>
  <c r="I814" i="2"/>
  <c r="Y813" i="2"/>
  <c r="X813" i="2"/>
  <c r="W813" i="2"/>
  <c r="V813" i="2"/>
  <c r="U813" i="2"/>
  <c r="T813" i="2"/>
  <c r="S813" i="2"/>
  <c r="R813" i="2"/>
  <c r="Q813" i="2"/>
  <c r="P813" i="2"/>
  <c r="O813" i="2"/>
  <c r="N813" i="2"/>
  <c r="AC813" i="2" s="1"/>
  <c r="M813" i="2"/>
  <c r="L813" i="2"/>
  <c r="K813" i="2"/>
  <c r="J813" i="2"/>
  <c r="I813" i="2"/>
  <c r="Y812" i="2"/>
  <c r="X812" i="2"/>
  <c r="W812" i="2"/>
  <c r="AQ812" i="2" s="1"/>
  <c r="V812" i="2"/>
  <c r="U812" i="2"/>
  <c r="T812" i="2"/>
  <c r="S812" i="2"/>
  <c r="R812" i="2"/>
  <c r="Q812" i="2"/>
  <c r="P812" i="2"/>
  <c r="O812" i="2"/>
  <c r="N812" i="2"/>
  <c r="M812" i="2"/>
  <c r="L812" i="2"/>
  <c r="K812" i="2"/>
  <c r="AO812" i="2" s="1"/>
  <c r="J812" i="2"/>
  <c r="I812" i="2"/>
  <c r="Y811" i="2"/>
  <c r="X811" i="2"/>
  <c r="W811" i="2"/>
  <c r="V811" i="2"/>
  <c r="U811" i="2"/>
  <c r="T811" i="2"/>
  <c r="S811" i="2"/>
  <c r="R811" i="2"/>
  <c r="Q811" i="2"/>
  <c r="P811" i="2"/>
  <c r="O811" i="2"/>
  <c r="N811" i="2"/>
  <c r="M811" i="2"/>
  <c r="L811" i="2"/>
  <c r="AN811" i="2" s="1"/>
  <c r="K811" i="2"/>
  <c r="J811" i="2"/>
  <c r="I811" i="2"/>
  <c r="Y810" i="2"/>
  <c r="X810" i="2"/>
  <c r="W810" i="2"/>
  <c r="V810" i="2"/>
  <c r="U810" i="2"/>
  <c r="AQ810" i="2" s="1"/>
  <c r="T810" i="2"/>
  <c r="S810" i="2"/>
  <c r="R810" i="2"/>
  <c r="Q810" i="2"/>
  <c r="P810" i="2"/>
  <c r="O810" i="2"/>
  <c r="N810" i="2"/>
  <c r="M810" i="2"/>
  <c r="AO810" i="2" s="1"/>
  <c r="L810" i="2"/>
  <c r="K810" i="2"/>
  <c r="J810" i="2"/>
  <c r="I810" i="2"/>
  <c r="Y809" i="2"/>
  <c r="X809" i="2"/>
  <c r="W809" i="2"/>
  <c r="V809" i="2"/>
  <c r="U809" i="2"/>
  <c r="T809" i="2"/>
  <c r="S809" i="2"/>
  <c r="R809" i="2"/>
  <c r="Q809" i="2"/>
  <c r="P809" i="2"/>
  <c r="O809" i="2"/>
  <c r="N809" i="2"/>
  <c r="AC809" i="2" s="1"/>
  <c r="M809" i="2"/>
  <c r="L809" i="2"/>
  <c r="K809" i="2"/>
  <c r="J809" i="2"/>
  <c r="I809" i="2"/>
  <c r="Y808" i="2"/>
  <c r="X808" i="2"/>
  <c r="W808" i="2"/>
  <c r="AQ808" i="2" s="1"/>
  <c r="V808" i="2"/>
  <c r="U808" i="2"/>
  <c r="T808" i="2"/>
  <c r="S808" i="2"/>
  <c r="R808" i="2"/>
  <c r="Q808" i="2"/>
  <c r="P808" i="2"/>
  <c r="O808" i="2"/>
  <c r="N808" i="2"/>
  <c r="M808" i="2"/>
  <c r="L808" i="2"/>
  <c r="K808" i="2"/>
  <c r="AO808" i="2" s="1"/>
  <c r="J808" i="2"/>
  <c r="I808" i="2"/>
  <c r="Y807" i="2"/>
  <c r="X807" i="2"/>
  <c r="W807" i="2"/>
  <c r="V807" i="2"/>
  <c r="U807" i="2"/>
  <c r="T807" i="2"/>
  <c r="S807" i="2"/>
  <c r="R807" i="2"/>
  <c r="Q807" i="2"/>
  <c r="P807" i="2"/>
  <c r="O807" i="2"/>
  <c r="N807" i="2"/>
  <c r="M807" i="2"/>
  <c r="L807" i="2"/>
  <c r="AN807" i="2" s="1"/>
  <c r="K807" i="2"/>
  <c r="J807" i="2"/>
  <c r="I807" i="2"/>
  <c r="Y806" i="2"/>
  <c r="X806" i="2"/>
  <c r="W806" i="2"/>
  <c r="V806" i="2"/>
  <c r="U806" i="2"/>
  <c r="AQ806" i="2" s="1"/>
  <c r="T806" i="2"/>
  <c r="S806" i="2"/>
  <c r="R806" i="2"/>
  <c r="Q806" i="2"/>
  <c r="P806" i="2"/>
  <c r="O806" i="2"/>
  <c r="N806" i="2"/>
  <c r="M806" i="2"/>
  <c r="AO806" i="2" s="1"/>
  <c r="L806" i="2"/>
  <c r="K806" i="2"/>
  <c r="J806" i="2"/>
  <c r="I806" i="2"/>
  <c r="Y805" i="2"/>
  <c r="X805" i="2"/>
  <c r="W805" i="2"/>
  <c r="V805" i="2"/>
  <c r="U805" i="2"/>
  <c r="T805" i="2"/>
  <c r="S805" i="2"/>
  <c r="R805" i="2"/>
  <c r="Q805" i="2"/>
  <c r="P805" i="2"/>
  <c r="O805" i="2"/>
  <c r="N805" i="2"/>
  <c r="AC805" i="2" s="1"/>
  <c r="M805" i="2"/>
  <c r="L805" i="2"/>
  <c r="K805" i="2"/>
  <c r="J805" i="2"/>
  <c r="I805" i="2"/>
  <c r="Y804" i="2"/>
  <c r="X804" i="2"/>
  <c r="W804" i="2"/>
  <c r="AQ804" i="2" s="1"/>
  <c r="V804" i="2"/>
  <c r="U804" i="2"/>
  <c r="T804" i="2"/>
  <c r="S804" i="2"/>
  <c r="R804" i="2"/>
  <c r="Q804" i="2"/>
  <c r="P804" i="2"/>
  <c r="O804" i="2"/>
  <c r="N804" i="2"/>
  <c r="M804" i="2"/>
  <c r="L804" i="2"/>
  <c r="K804" i="2"/>
  <c r="AO804" i="2" s="1"/>
  <c r="J804" i="2"/>
  <c r="I804" i="2"/>
  <c r="Y803" i="2"/>
  <c r="X803" i="2"/>
  <c r="W803" i="2"/>
  <c r="V803" i="2"/>
  <c r="U803" i="2"/>
  <c r="T803" i="2"/>
  <c r="S803" i="2"/>
  <c r="R803" i="2"/>
  <c r="Q803" i="2"/>
  <c r="P803" i="2"/>
  <c r="O803" i="2"/>
  <c r="N803" i="2"/>
  <c r="M803" i="2"/>
  <c r="L803" i="2"/>
  <c r="AN803" i="2" s="1"/>
  <c r="K803" i="2"/>
  <c r="J803" i="2"/>
  <c r="I803" i="2"/>
  <c r="Y802" i="2"/>
  <c r="X802" i="2"/>
  <c r="W802" i="2"/>
  <c r="V802" i="2"/>
  <c r="U802" i="2"/>
  <c r="AQ802" i="2" s="1"/>
  <c r="T802" i="2"/>
  <c r="S802" i="2"/>
  <c r="R802" i="2"/>
  <c r="Q802" i="2"/>
  <c r="P802" i="2"/>
  <c r="O802" i="2"/>
  <c r="N802" i="2"/>
  <c r="M802" i="2"/>
  <c r="AO802" i="2" s="1"/>
  <c r="L802" i="2"/>
  <c r="K802" i="2"/>
  <c r="J802" i="2"/>
  <c r="I802" i="2"/>
  <c r="Y801" i="2"/>
  <c r="X801" i="2"/>
  <c r="W801" i="2"/>
  <c r="V801" i="2"/>
  <c r="U801" i="2"/>
  <c r="T801" i="2"/>
  <c r="S801" i="2"/>
  <c r="R801" i="2"/>
  <c r="Q801" i="2"/>
  <c r="P801" i="2"/>
  <c r="O801" i="2"/>
  <c r="N801" i="2"/>
  <c r="AC801" i="2" s="1"/>
  <c r="M801" i="2"/>
  <c r="L801" i="2"/>
  <c r="K801" i="2"/>
  <c r="J801" i="2"/>
  <c r="I801" i="2"/>
  <c r="Y800" i="2"/>
  <c r="X800" i="2"/>
  <c r="W800" i="2"/>
  <c r="AQ800" i="2" s="1"/>
  <c r="V800" i="2"/>
  <c r="U800" i="2"/>
  <c r="T800" i="2"/>
  <c r="S800" i="2"/>
  <c r="R800" i="2"/>
  <c r="Q800" i="2"/>
  <c r="P800" i="2"/>
  <c r="O800" i="2"/>
  <c r="N800" i="2"/>
  <c r="M800" i="2"/>
  <c r="L800" i="2"/>
  <c r="K800" i="2"/>
  <c r="AO800" i="2" s="1"/>
  <c r="J800" i="2"/>
  <c r="I800" i="2"/>
  <c r="Y799" i="2"/>
  <c r="X799" i="2"/>
  <c r="W799" i="2"/>
  <c r="V799" i="2"/>
  <c r="U799" i="2"/>
  <c r="T799" i="2"/>
  <c r="S799" i="2"/>
  <c r="R799" i="2"/>
  <c r="Q799" i="2"/>
  <c r="P799" i="2"/>
  <c r="O799" i="2"/>
  <c r="N799" i="2"/>
  <c r="M799" i="2"/>
  <c r="L799" i="2"/>
  <c r="AN799" i="2" s="1"/>
  <c r="K799" i="2"/>
  <c r="J799" i="2"/>
  <c r="I799" i="2"/>
  <c r="Y798" i="2"/>
  <c r="X798" i="2"/>
  <c r="W798" i="2"/>
  <c r="V798" i="2"/>
  <c r="U798" i="2"/>
  <c r="AQ798" i="2" s="1"/>
  <c r="T798" i="2"/>
  <c r="S798" i="2"/>
  <c r="R798" i="2"/>
  <c r="Q798" i="2"/>
  <c r="P798" i="2"/>
  <c r="O798" i="2"/>
  <c r="N798" i="2"/>
  <c r="M798" i="2"/>
  <c r="AO798" i="2" s="1"/>
  <c r="L798" i="2"/>
  <c r="K798" i="2"/>
  <c r="J798" i="2"/>
  <c r="I798" i="2"/>
  <c r="Y797" i="2"/>
  <c r="X797" i="2"/>
  <c r="W797" i="2"/>
  <c r="V797" i="2"/>
  <c r="U797" i="2"/>
  <c r="T797" i="2"/>
  <c r="S797" i="2"/>
  <c r="R797" i="2"/>
  <c r="Q797" i="2"/>
  <c r="P797" i="2"/>
  <c r="O797" i="2"/>
  <c r="N797" i="2"/>
  <c r="AC797" i="2" s="1"/>
  <c r="M797" i="2"/>
  <c r="L797" i="2"/>
  <c r="K797" i="2"/>
  <c r="J797" i="2"/>
  <c r="I797" i="2"/>
  <c r="Y796" i="2"/>
  <c r="X796" i="2"/>
  <c r="W796" i="2"/>
  <c r="AQ796" i="2" s="1"/>
  <c r="V796" i="2"/>
  <c r="U796" i="2"/>
  <c r="T796" i="2"/>
  <c r="S796" i="2"/>
  <c r="R796" i="2"/>
  <c r="Q796" i="2"/>
  <c r="P796" i="2"/>
  <c r="O796" i="2"/>
  <c r="N796" i="2"/>
  <c r="M796" i="2"/>
  <c r="L796" i="2"/>
  <c r="K796" i="2"/>
  <c r="AO796" i="2" s="1"/>
  <c r="J796" i="2"/>
  <c r="I796" i="2"/>
  <c r="Y795" i="2"/>
  <c r="X795" i="2"/>
  <c r="W795" i="2"/>
  <c r="V795" i="2"/>
  <c r="U795" i="2"/>
  <c r="T795" i="2"/>
  <c r="S795" i="2"/>
  <c r="R795" i="2"/>
  <c r="Q795" i="2"/>
  <c r="P795" i="2"/>
  <c r="O795" i="2"/>
  <c r="N795" i="2"/>
  <c r="M795" i="2"/>
  <c r="L795" i="2"/>
  <c r="AN795" i="2" s="1"/>
  <c r="K795" i="2"/>
  <c r="J795" i="2"/>
  <c r="I795" i="2"/>
  <c r="Y794" i="2"/>
  <c r="X794" i="2"/>
  <c r="W794" i="2"/>
  <c r="V794" i="2"/>
  <c r="U794" i="2"/>
  <c r="AQ794" i="2" s="1"/>
  <c r="T794" i="2"/>
  <c r="S794" i="2"/>
  <c r="R794" i="2"/>
  <c r="Q794" i="2"/>
  <c r="P794" i="2"/>
  <c r="O794" i="2"/>
  <c r="N794" i="2"/>
  <c r="M794" i="2"/>
  <c r="AO794" i="2" s="1"/>
  <c r="L794" i="2"/>
  <c r="K794" i="2"/>
  <c r="J794" i="2"/>
  <c r="I794" i="2"/>
  <c r="Y793" i="2"/>
  <c r="X793" i="2"/>
  <c r="W793" i="2"/>
  <c r="V793" i="2"/>
  <c r="U793" i="2"/>
  <c r="T793" i="2"/>
  <c r="S793" i="2"/>
  <c r="R793" i="2"/>
  <c r="Q793" i="2"/>
  <c r="P793" i="2"/>
  <c r="O793" i="2"/>
  <c r="N793" i="2"/>
  <c r="AC793" i="2" s="1"/>
  <c r="M793" i="2"/>
  <c r="L793" i="2"/>
  <c r="K793" i="2"/>
  <c r="J793" i="2"/>
  <c r="I793" i="2"/>
  <c r="Y792" i="2"/>
  <c r="X792" i="2"/>
  <c r="W792" i="2"/>
  <c r="AQ792" i="2" s="1"/>
  <c r="V792" i="2"/>
  <c r="U792" i="2"/>
  <c r="T792" i="2"/>
  <c r="S792" i="2"/>
  <c r="R792" i="2"/>
  <c r="Q792" i="2"/>
  <c r="P792" i="2"/>
  <c r="O792" i="2"/>
  <c r="N792" i="2"/>
  <c r="M792" i="2"/>
  <c r="L792" i="2"/>
  <c r="K792" i="2"/>
  <c r="AO792" i="2" s="1"/>
  <c r="J792" i="2"/>
  <c r="I792" i="2"/>
  <c r="Y791" i="2"/>
  <c r="X791" i="2"/>
  <c r="W791" i="2"/>
  <c r="V791" i="2"/>
  <c r="U791" i="2"/>
  <c r="T791" i="2"/>
  <c r="S791" i="2"/>
  <c r="R791" i="2"/>
  <c r="Q791" i="2"/>
  <c r="P791" i="2"/>
  <c r="O791" i="2"/>
  <c r="N791" i="2"/>
  <c r="M791" i="2"/>
  <c r="L791" i="2"/>
  <c r="AN791" i="2" s="1"/>
  <c r="K791" i="2"/>
  <c r="J791" i="2"/>
  <c r="I791" i="2"/>
  <c r="Y790" i="2"/>
  <c r="X790" i="2"/>
  <c r="W790" i="2"/>
  <c r="V790" i="2"/>
  <c r="U790" i="2"/>
  <c r="AQ790" i="2" s="1"/>
  <c r="T790" i="2"/>
  <c r="S790" i="2"/>
  <c r="R790" i="2"/>
  <c r="Q790" i="2"/>
  <c r="P790" i="2"/>
  <c r="O790" i="2"/>
  <c r="N790" i="2"/>
  <c r="M790" i="2"/>
  <c r="AO790" i="2" s="1"/>
  <c r="L790" i="2"/>
  <c r="K790" i="2"/>
  <c r="J790" i="2"/>
  <c r="I790" i="2"/>
  <c r="Y789" i="2"/>
  <c r="X789" i="2"/>
  <c r="W789" i="2"/>
  <c r="V789" i="2"/>
  <c r="U789" i="2"/>
  <c r="T789" i="2"/>
  <c r="S789" i="2"/>
  <c r="R789" i="2"/>
  <c r="Q789" i="2"/>
  <c r="P789" i="2"/>
  <c r="O789" i="2"/>
  <c r="N789" i="2"/>
  <c r="AC789" i="2" s="1"/>
  <c r="M789" i="2"/>
  <c r="L789" i="2"/>
  <c r="K789" i="2"/>
  <c r="J789" i="2"/>
  <c r="I789" i="2"/>
  <c r="Y788" i="2"/>
  <c r="X788" i="2"/>
  <c r="W788" i="2"/>
  <c r="AQ788" i="2" s="1"/>
  <c r="V788" i="2"/>
  <c r="U788" i="2"/>
  <c r="T788" i="2"/>
  <c r="S788" i="2"/>
  <c r="R788" i="2"/>
  <c r="Q788" i="2"/>
  <c r="P788" i="2"/>
  <c r="O788" i="2"/>
  <c r="N788" i="2"/>
  <c r="M788" i="2"/>
  <c r="L788" i="2"/>
  <c r="K788" i="2"/>
  <c r="AO788" i="2" s="1"/>
  <c r="J788" i="2"/>
  <c r="I788" i="2"/>
  <c r="Y787" i="2"/>
  <c r="X787" i="2"/>
  <c r="W787" i="2"/>
  <c r="V787" i="2"/>
  <c r="U787" i="2"/>
  <c r="T787" i="2"/>
  <c r="S787" i="2"/>
  <c r="R787" i="2"/>
  <c r="Q787" i="2"/>
  <c r="P787" i="2"/>
  <c r="O787" i="2"/>
  <c r="N787" i="2"/>
  <c r="M787" i="2"/>
  <c r="L787" i="2"/>
  <c r="AN787" i="2" s="1"/>
  <c r="K787" i="2"/>
  <c r="J787" i="2"/>
  <c r="I787" i="2"/>
  <c r="Y786" i="2"/>
  <c r="X786" i="2"/>
  <c r="W786" i="2"/>
  <c r="V786" i="2"/>
  <c r="U786" i="2"/>
  <c r="AQ786" i="2" s="1"/>
  <c r="T786" i="2"/>
  <c r="S786" i="2"/>
  <c r="R786" i="2"/>
  <c r="Q786" i="2"/>
  <c r="P786" i="2"/>
  <c r="O786" i="2"/>
  <c r="N786" i="2"/>
  <c r="M786" i="2"/>
  <c r="AO786" i="2" s="1"/>
  <c r="L786" i="2"/>
  <c r="K786" i="2"/>
  <c r="J786" i="2"/>
  <c r="I786" i="2"/>
  <c r="Y785" i="2"/>
  <c r="X785" i="2"/>
  <c r="W785" i="2"/>
  <c r="V785" i="2"/>
  <c r="U785" i="2"/>
  <c r="T785" i="2"/>
  <c r="S785" i="2"/>
  <c r="R785" i="2"/>
  <c r="Q785" i="2"/>
  <c r="P785" i="2"/>
  <c r="O785" i="2"/>
  <c r="N785" i="2"/>
  <c r="AC785" i="2" s="1"/>
  <c r="M785" i="2"/>
  <c r="L785" i="2"/>
  <c r="K785" i="2"/>
  <c r="J785" i="2"/>
  <c r="I785" i="2"/>
  <c r="Y784" i="2"/>
  <c r="X784" i="2"/>
  <c r="W784" i="2"/>
  <c r="AQ784" i="2" s="1"/>
  <c r="V784" i="2"/>
  <c r="U784" i="2"/>
  <c r="T784" i="2"/>
  <c r="S784" i="2"/>
  <c r="R784" i="2"/>
  <c r="Q784" i="2"/>
  <c r="P784" i="2"/>
  <c r="O784" i="2"/>
  <c r="N784" i="2"/>
  <c r="M784" i="2"/>
  <c r="L784" i="2"/>
  <c r="K784" i="2"/>
  <c r="AO784" i="2" s="1"/>
  <c r="J784" i="2"/>
  <c r="I784" i="2"/>
  <c r="Y783" i="2"/>
  <c r="X783" i="2"/>
  <c r="W783" i="2"/>
  <c r="V783" i="2"/>
  <c r="U783" i="2"/>
  <c r="T783" i="2"/>
  <c r="S783" i="2"/>
  <c r="R783" i="2"/>
  <c r="Q783" i="2"/>
  <c r="P783" i="2"/>
  <c r="O783" i="2"/>
  <c r="N783" i="2"/>
  <c r="M783" i="2"/>
  <c r="L783" i="2"/>
  <c r="AN783" i="2" s="1"/>
  <c r="K783" i="2"/>
  <c r="J783" i="2"/>
  <c r="I783" i="2"/>
  <c r="Y782" i="2"/>
  <c r="X782" i="2"/>
  <c r="W782" i="2"/>
  <c r="V782" i="2"/>
  <c r="U782" i="2"/>
  <c r="AQ782" i="2" s="1"/>
  <c r="T782" i="2"/>
  <c r="S782" i="2"/>
  <c r="R782" i="2"/>
  <c r="Q782" i="2"/>
  <c r="P782" i="2"/>
  <c r="O782" i="2"/>
  <c r="N782" i="2"/>
  <c r="M782" i="2"/>
  <c r="AO782" i="2" s="1"/>
  <c r="L782" i="2"/>
  <c r="K782" i="2"/>
  <c r="J782" i="2"/>
  <c r="I782" i="2"/>
  <c r="Y781" i="2"/>
  <c r="X781" i="2"/>
  <c r="W781" i="2"/>
  <c r="V781" i="2"/>
  <c r="U781" i="2"/>
  <c r="T781" i="2"/>
  <c r="S781" i="2"/>
  <c r="R781" i="2"/>
  <c r="Q781" i="2"/>
  <c r="P781" i="2"/>
  <c r="O781" i="2"/>
  <c r="N781" i="2"/>
  <c r="AC781" i="2" s="1"/>
  <c r="M781" i="2"/>
  <c r="L781" i="2"/>
  <c r="K781" i="2"/>
  <c r="J781" i="2"/>
  <c r="I781" i="2"/>
  <c r="Y780" i="2"/>
  <c r="X780" i="2"/>
  <c r="W780" i="2"/>
  <c r="AQ780" i="2" s="1"/>
  <c r="V780" i="2"/>
  <c r="U780" i="2"/>
  <c r="T780" i="2"/>
  <c r="S780" i="2"/>
  <c r="R780" i="2"/>
  <c r="Q780" i="2"/>
  <c r="P780" i="2"/>
  <c r="O780" i="2"/>
  <c r="N780" i="2"/>
  <c r="M780" i="2"/>
  <c r="L780" i="2"/>
  <c r="K780" i="2"/>
  <c r="AO780" i="2" s="1"/>
  <c r="J780" i="2"/>
  <c r="I780" i="2"/>
  <c r="Y779" i="2"/>
  <c r="X779" i="2"/>
  <c r="W779" i="2"/>
  <c r="V779" i="2"/>
  <c r="U779" i="2"/>
  <c r="T779" i="2"/>
  <c r="S779" i="2"/>
  <c r="R779" i="2"/>
  <c r="Q779" i="2"/>
  <c r="P779" i="2"/>
  <c r="O779" i="2"/>
  <c r="N779" i="2"/>
  <c r="M779" i="2"/>
  <c r="L779" i="2"/>
  <c r="AN779" i="2" s="1"/>
  <c r="K779" i="2"/>
  <c r="J779" i="2"/>
  <c r="I779" i="2"/>
  <c r="Y778" i="2"/>
  <c r="X778" i="2"/>
  <c r="W778" i="2"/>
  <c r="V778" i="2"/>
  <c r="U778" i="2"/>
  <c r="AQ778" i="2" s="1"/>
  <c r="T778" i="2"/>
  <c r="S778" i="2"/>
  <c r="R778" i="2"/>
  <c r="Q778" i="2"/>
  <c r="P778" i="2"/>
  <c r="O778" i="2"/>
  <c r="N778" i="2"/>
  <c r="M778" i="2"/>
  <c r="AO778" i="2" s="1"/>
  <c r="L778" i="2"/>
  <c r="K778" i="2"/>
  <c r="J778" i="2"/>
  <c r="I778" i="2"/>
  <c r="Y777" i="2"/>
  <c r="X777" i="2"/>
  <c r="W777" i="2"/>
  <c r="V777" i="2"/>
  <c r="U777" i="2"/>
  <c r="T777" i="2"/>
  <c r="S777" i="2"/>
  <c r="R777" i="2"/>
  <c r="Q777" i="2"/>
  <c r="P777" i="2"/>
  <c r="O777" i="2"/>
  <c r="N777" i="2"/>
  <c r="AC777" i="2" s="1"/>
  <c r="M777" i="2"/>
  <c r="L777" i="2"/>
  <c r="K777" i="2"/>
  <c r="J777" i="2"/>
  <c r="I777" i="2"/>
  <c r="Y776" i="2"/>
  <c r="X776" i="2"/>
  <c r="W776" i="2"/>
  <c r="AQ776" i="2" s="1"/>
  <c r="V776" i="2"/>
  <c r="U776" i="2"/>
  <c r="T776" i="2"/>
  <c r="S776" i="2"/>
  <c r="R776" i="2"/>
  <c r="Q776" i="2"/>
  <c r="P776" i="2"/>
  <c r="O776" i="2"/>
  <c r="N776" i="2"/>
  <c r="M776" i="2"/>
  <c r="L776" i="2"/>
  <c r="K776" i="2"/>
  <c r="AO776" i="2" s="1"/>
  <c r="J776" i="2"/>
  <c r="I776" i="2"/>
  <c r="Y775" i="2"/>
  <c r="X775" i="2"/>
  <c r="W775" i="2"/>
  <c r="V775" i="2"/>
  <c r="U775" i="2"/>
  <c r="T775" i="2"/>
  <c r="S775" i="2"/>
  <c r="R775" i="2"/>
  <c r="Q775" i="2"/>
  <c r="P775" i="2"/>
  <c r="O775" i="2"/>
  <c r="N775" i="2"/>
  <c r="M775" i="2"/>
  <c r="L775" i="2"/>
  <c r="AN775" i="2" s="1"/>
  <c r="K775" i="2"/>
  <c r="J775" i="2"/>
  <c r="I775" i="2"/>
  <c r="Y774" i="2"/>
  <c r="X774" i="2"/>
  <c r="W774" i="2"/>
  <c r="V774" i="2"/>
  <c r="U774" i="2"/>
  <c r="AQ774" i="2" s="1"/>
  <c r="T774" i="2"/>
  <c r="S774" i="2"/>
  <c r="R774" i="2"/>
  <c r="Q774" i="2"/>
  <c r="P774" i="2"/>
  <c r="O774" i="2"/>
  <c r="N774" i="2"/>
  <c r="M774" i="2"/>
  <c r="AO774" i="2" s="1"/>
  <c r="L774" i="2"/>
  <c r="K774" i="2"/>
  <c r="J774" i="2"/>
  <c r="I774" i="2"/>
  <c r="Y773" i="2"/>
  <c r="X773" i="2"/>
  <c r="W773" i="2"/>
  <c r="V773" i="2"/>
  <c r="U773" i="2"/>
  <c r="T773" i="2"/>
  <c r="S773" i="2"/>
  <c r="R773" i="2"/>
  <c r="Q773" i="2"/>
  <c r="P773" i="2"/>
  <c r="O773" i="2"/>
  <c r="N773" i="2"/>
  <c r="AC773" i="2" s="1"/>
  <c r="M773" i="2"/>
  <c r="L773" i="2"/>
  <c r="K773" i="2"/>
  <c r="J773" i="2"/>
  <c r="I773" i="2"/>
  <c r="Y772" i="2"/>
  <c r="X772" i="2"/>
  <c r="W772" i="2"/>
  <c r="AQ772" i="2" s="1"/>
  <c r="V772" i="2"/>
  <c r="U772" i="2"/>
  <c r="T772" i="2"/>
  <c r="S772" i="2"/>
  <c r="R772" i="2"/>
  <c r="Q772" i="2"/>
  <c r="P772" i="2"/>
  <c r="O772" i="2"/>
  <c r="N772" i="2"/>
  <c r="M772" i="2"/>
  <c r="L772" i="2"/>
  <c r="K772" i="2"/>
  <c r="AO772" i="2" s="1"/>
  <c r="J772" i="2"/>
  <c r="I772" i="2"/>
  <c r="Y771" i="2"/>
  <c r="X771" i="2"/>
  <c r="W771" i="2"/>
  <c r="V771" i="2"/>
  <c r="U771" i="2"/>
  <c r="T771" i="2"/>
  <c r="S771" i="2"/>
  <c r="R771" i="2"/>
  <c r="Q771" i="2"/>
  <c r="P771" i="2"/>
  <c r="O771" i="2"/>
  <c r="N771" i="2"/>
  <c r="M771" i="2"/>
  <c r="L771" i="2"/>
  <c r="AN771" i="2" s="1"/>
  <c r="K771" i="2"/>
  <c r="J771" i="2"/>
  <c r="I771" i="2"/>
  <c r="Y770" i="2"/>
  <c r="X770" i="2"/>
  <c r="W770" i="2"/>
  <c r="V770" i="2"/>
  <c r="U770" i="2"/>
  <c r="AQ770" i="2" s="1"/>
  <c r="T770" i="2"/>
  <c r="S770" i="2"/>
  <c r="R770" i="2"/>
  <c r="Q770" i="2"/>
  <c r="P770" i="2"/>
  <c r="O770" i="2"/>
  <c r="N770" i="2"/>
  <c r="M770" i="2"/>
  <c r="AO770" i="2" s="1"/>
  <c r="L770" i="2"/>
  <c r="K770" i="2"/>
  <c r="J770" i="2"/>
  <c r="I770" i="2"/>
  <c r="Y769" i="2"/>
  <c r="X769" i="2"/>
  <c r="W769" i="2"/>
  <c r="V769" i="2"/>
  <c r="U769" i="2"/>
  <c r="T769" i="2"/>
  <c r="S769" i="2"/>
  <c r="R769" i="2"/>
  <c r="Q769" i="2"/>
  <c r="P769" i="2"/>
  <c r="O769" i="2"/>
  <c r="N769" i="2"/>
  <c r="AC769" i="2" s="1"/>
  <c r="M769" i="2"/>
  <c r="L769" i="2"/>
  <c r="K769" i="2"/>
  <c r="J769" i="2"/>
  <c r="I769" i="2"/>
  <c r="Y768" i="2"/>
  <c r="X768" i="2"/>
  <c r="W768" i="2"/>
  <c r="AQ768" i="2" s="1"/>
  <c r="V768" i="2"/>
  <c r="U768" i="2"/>
  <c r="T768" i="2"/>
  <c r="S768" i="2"/>
  <c r="R768" i="2"/>
  <c r="Q768" i="2"/>
  <c r="P768" i="2"/>
  <c r="O768" i="2"/>
  <c r="N768" i="2"/>
  <c r="M768" i="2"/>
  <c r="L768" i="2"/>
  <c r="K768" i="2"/>
  <c r="AO768" i="2" s="1"/>
  <c r="J768" i="2"/>
  <c r="I768" i="2"/>
  <c r="Y767" i="2"/>
  <c r="X767" i="2"/>
  <c r="W767" i="2"/>
  <c r="V767" i="2"/>
  <c r="U767" i="2"/>
  <c r="T767" i="2"/>
  <c r="S767" i="2"/>
  <c r="R767" i="2"/>
  <c r="Q767" i="2"/>
  <c r="P767" i="2"/>
  <c r="O767" i="2"/>
  <c r="N767" i="2"/>
  <c r="M767" i="2"/>
  <c r="L767" i="2"/>
  <c r="AN767" i="2" s="1"/>
  <c r="K767" i="2"/>
  <c r="J767" i="2"/>
  <c r="I767" i="2"/>
  <c r="Y766" i="2"/>
  <c r="X766" i="2"/>
  <c r="W766" i="2"/>
  <c r="V766" i="2"/>
  <c r="U766" i="2"/>
  <c r="AQ766" i="2" s="1"/>
  <c r="T766" i="2"/>
  <c r="S766" i="2"/>
  <c r="R766" i="2"/>
  <c r="Q766" i="2"/>
  <c r="P766" i="2"/>
  <c r="O766" i="2"/>
  <c r="N766" i="2"/>
  <c r="M766" i="2"/>
  <c r="AO766" i="2" s="1"/>
  <c r="L766" i="2"/>
  <c r="K766" i="2"/>
  <c r="J766" i="2"/>
  <c r="I766" i="2"/>
  <c r="Y765" i="2"/>
  <c r="X765" i="2"/>
  <c r="W765" i="2"/>
  <c r="V765" i="2"/>
  <c r="U765" i="2"/>
  <c r="T765" i="2"/>
  <c r="S765" i="2"/>
  <c r="R765" i="2"/>
  <c r="Q765" i="2"/>
  <c r="P765" i="2"/>
  <c r="O765" i="2"/>
  <c r="N765" i="2"/>
  <c r="AC765" i="2" s="1"/>
  <c r="M765" i="2"/>
  <c r="L765" i="2"/>
  <c r="K765" i="2"/>
  <c r="J765" i="2"/>
  <c r="I765" i="2"/>
  <c r="Y764" i="2"/>
  <c r="X764" i="2"/>
  <c r="W764" i="2"/>
  <c r="AQ764" i="2" s="1"/>
  <c r="V764" i="2"/>
  <c r="U764" i="2"/>
  <c r="T764" i="2"/>
  <c r="S764" i="2"/>
  <c r="R764" i="2"/>
  <c r="Q764" i="2"/>
  <c r="P764" i="2"/>
  <c r="O764" i="2"/>
  <c r="N764" i="2"/>
  <c r="M764" i="2"/>
  <c r="L764" i="2"/>
  <c r="K764" i="2"/>
  <c r="AO764" i="2" s="1"/>
  <c r="J764" i="2"/>
  <c r="I764" i="2"/>
  <c r="Y763" i="2"/>
  <c r="X763" i="2"/>
  <c r="W763" i="2"/>
  <c r="V763" i="2"/>
  <c r="U763" i="2"/>
  <c r="T763" i="2"/>
  <c r="S763" i="2"/>
  <c r="R763" i="2"/>
  <c r="Q763" i="2"/>
  <c r="P763" i="2"/>
  <c r="O763" i="2"/>
  <c r="N763" i="2"/>
  <c r="M763" i="2"/>
  <c r="L763" i="2"/>
  <c r="AN763" i="2" s="1"/>
  <c r="K763" i="2"/>
  <c r="J763" i="2"/>
  <c r="I763" i="2"/>
  <c r="Y762" i="2"/>
  <c r="X762" i="2"/>
  <c r="W762" i="2"/>
  <c r="V762" i="2"/>
  <c r="U762" i="2"/>
  <c r="AQ762" i="2" s="1"/>
  <c r="T762" i="2"/>
  <c r="S762" i="2"/>
  <c r="R762" i="2"/>
  <c r="Q762" i="2"/>
  <c r="P762" i="2"/>
  <c r="O762" i="2"/>
  <c r="N762" i="2"/>
  <c r="M762" i="2"/>
  <c r="AO762" i="2" s="1"/>
  <c r="L762" i="2"/>
  <c r="K762" i="2"/>
  <c r="J762" i="2"/>
  <c r="I762" i="2"/>
  <c r="Y761" i="2"/>
  <c r="X761" i="2"/>
  <c r="W761" i="2"/>
  <c r="V761" i="2"/>
  <c r="U761" i="2"/>
  <c r="T761" i="2"/>
  <c r="S761" i="2"/>
  <c r="R761" i="2"/>
  <c r="Q761" i="2"/>
  <c r="P761" i="2"/>
  <c r="O761" i="2"/>
  <c r="N761" i="2"/>
  <c r="AC761" i="2" s="1"/>
  <c r="M761" i="2"/>
  <c r="L761" i="2"/>
  <c r="K761" i="2"/>
  <c r="J761" i="2"/>
  <c r="I761" i="2"/>
  <c r="Y760" i="2"/>
  <c r="X760" i="2"/>
  <c r="W760" i="2"/>
  <c r="AQ760" i="2" s="1"/>
  <c r="V760" i="2"/>
  <c r="U760" i="2"/>
  <c r="T760" i="2"/>
  <c r="S760" i="2"/>
  <c r="R760" i="2"/>
  <c r="Q760" i="2"/>
  <c r="P760" i="2"/>
  <c r="O760" i="2"/>
  <c r="N760" i="2"/>
  <c r="M760" i="2"/>
  <c r="L760" i="2"/>
  <c r="K760" i="2"/>
  <c r="AO760" i="2" s="1"/>
  <c r="J760" i="2"/>
  <c r="I760" i="2"/>
  <c r="Y759" i="2"/>
  <c r="X759" i="2"/>
  <c r="W759" i="2"/>
  <c r="V759" i="2"/>
  <c r="U759" i="2"/>
  <c r="T759" i="2"/>
  <c r="S759" i="2"/>
  <c r="R759" i="2"/>
  <c r="Q759" i="2"/>
  <c r="P759" i="2"/>
  <c r="O759" i="2"/>
  <c r="N759" i="2"/>
  <c r="M759" i="2"/>
  <c r="L759" i="2"/>
  <c r="AN759" i="2" s="1"/>
  <c r="K759" i="2"/>
  <c r="J759" i="2"/>
  <c r="I759" i="2"/>
  <c r="Y758" i="2"/>
  <c r="X758" i="2"/>
  <c r="W758" i="2"/>
  <c r="V758" i="2"/>
  <c r="U758" i="2"/>
  <c r="AQ758" i="2" s="1"/>
  <c r="T758" i="2"/>
  <c r="S758" i="2"/>
  <c r="R758" i="2"/>
  <c r="Q758" i="2"/>
  <c r="P758" i="2"/>
  <c r="O758" i="2"/>
  <c r="N758" i="2"/>
  <c r="M758" i="2"/>
  <c r="AO758" i="2" s="1"/>
  <c r="L758" i="2"/>
  <c r="K758" i="2"/>
  <c r="J758" i="2"/>
  <c r="I758" i="2"/>
  <c r="Y757" i="2"/>
  <c r="X757" i="2"/>
  <c r="W757" i="2"/>
  <c r="V757" i="2"/>
  <c r="U757" i="2"/>
  <c r="T757" i="2"/>
  <c r="S757" i="2"/>
  <c r="R757" i="2"/>
  <c r="Q757" i="2"/>
  <c r="P757" i="2"/>
  <c r="O757" i="2"/>
  <c r="N757" i="2"/>
  <c r="AC757" i="2" s="1"/>
  <c r="M757" i="2"/>
  <c r="L757" i="2"/>
  <c r="K757" i="2"/>
  <c r="J757" i="2"/>
  <c r="I757" i="2"/>
  <c r="Y756" i="2"/>
  <c r="X756" i="2"/>
  <c r="W756" i="2"/>
  <c r="AQ756" i="2" s="1"/>
  <c r="V756" i="2"/>
  <c r="U756" i="2"/>
  <c r="T756" i="2"/>
  <c r="S756" i="2"/>
  <c r="R756" i="2"/>
  <c r="Q756" i="2"/>
  <c r="P756" i="2"/>
  <c r="O756" i="2"/>
  <c r="N756" i="2"/>
  <c r="M756" i="2"/>
  <c r="L756" i="2"/>
  <c r="K756" i="2"/>
  <c r="AO756" i="2" s="1"/>
  <c r="J756" i="2"/>
  <c r="I756" i="2"/>
  <c r="Y755" i="2"/>
  <c r="X755" i="2"/>
  <c r="W755" i="2"/>
  <c r="V755" i="2"/>
  <c r="U755" i="2"/>
  <c r="T755" i="2"/>
  <c r="S755" i="2"/>
  <c r="R755" i="2"/>
  <c r="Q755" i="2"/>
  <c r="P755" i="2"/>
  <c r="O755" i="2"/>
  <c r="N755" i="2"/>
  <c r="M755" i="2"/>
  <c r="L755" i="2"/>
  <c r="AN755" i="2" s="1"/>
  <c r="K755" i="2"/>
  <c r="J755" i="2"/>
  <c r="I755" i="2"/>
  <c r="Y754" i="2"/>
  <c r="X754" i="2"/>
  <c r="W754" i="2"/>
  <c r="V754" i="2"/>
  <c r="U754" i="2"/>
  <c r="AQ754" i="2" s="1"/>
  <c r="T754" i="2"/>
  <c r="S754" i="2"/>
  <c r="R754" i="2"/>
  <c r="Q754" i="2"/>
  <c r="P754" i="2"/>
  <c r="O754" i="2"/>
  <c r="N754" i="2"/>
  <c r="M754" i="2"/>
  <c r="AO754" i="2" s="1"/>
  <c r="L754" i="2"/>
  <c r="K754" i="2"/>
  <c r="J754" i="2"/>
  <c r="I754" i="2"/>
  <c r="Y753" i="2"/>
  <c r="X753" i="2"/>
  <c r="W753" i="2"/>
  <c r="V753" i="2"/>
  <c r="U753" i="2"/>
  <c r="T753" i="2"/>
  <c r="S753" i="2"/>
  <c r="R753" i="2"/>
  <c r="Q753" i="2"/>
  <c r="P753" i="2"/>
  <c r="O753" i="2"/>
  <c r="N753" i="2"/>
  <c r="AC753" i="2" s="1"/>
  <c r="M753" i="2"/>
  <c r="L753" i="2"/>
  <c r="K753" i="2"/>
  <c r="J753" i="2"/>
  <c r="I753" i="2"/>
  <c r="Y752" i="2"/>
  <c r="X752" i="2"/>
  <c r="W752" i="2"/>
  <c r="AQ752" i="2" s="1"/>
  <c r="V752" i="2"/>
  <c r="U752" i="2"/>
  <c r="T752" i="2"/>
  <c r="S752" i="2"/>
  <c r="R752" i="2"/>
  <c r="Q752" i="2"/>
  <c r="P752" i="2"/>
  <c r="O752" i="2"/>
  <c r="N752" i="2"/>
  <c r="M752" i="2"/>
  <c r="L752" i="2"/>
  <c r="K752" i="2"/>
  <c r="AO752" i="2" s="1"/>
  <c r="J752" i="2"/>
  <c r="I752" i="2"/>
  <c r="Y751" i="2"/>
  <c r="X751" i="2"/>
  <c r="W751" i="2"/>
  <c r="V751" i="2"/>
  <c r="U751" i="2"/>
  <c r="T751" i="2"/>
  <c r="S751" i="2"/>
  <c r="R751" i="2"/>
  <c r="Q751" i="2"/>
  <c r="P751" i="2"/>
  <c r="O751" i="2"/>
  <c r="N751" i="2"/>
  <c r="M751" i="2"/>
  <c r="L751" i="2"/>
  <c r="AN751" i="2" s="1"/>
  <c r="K751" i="2"/>
  <c r="J751" i="2"/>
  <c r="I751" i="2"/>
  <c r="Y750" i="2"/>
  <c r="X750" i="2"/>
  <c r="W750" i="2"/>
  <c r="V750" i="2"/>
  <c r="U750" i="2"/>
  <c r="AQ750" i="2" s="1"/>
  <c r="T750" i="2"/>
  <c r="S750" i="2"/>
  <c r="R750" i="2"/>
  <c r="Q750" i="2"/>
  <c r="P750" i="2"/>
  <c r="O750" i="2"/>
  <c r="N750" i="2"/>
  <c r="M750" i="2"/>
  <c r="AO750" i="2" s="1"/>
  <c r="L750" i="2"/>
  <c r="K750" i="2"/>
  <c r="J750" i="2"/>
  <c r="I750" i="2"/>
  <c r="Y749" i="2"/>
  <c r="X749" i="2"/>
  <c r="W749" i="2"/>
  <c r="V749" i="2"/>
  <c r="U749" i="2"/>
  <c r="T749" i="2"/>
  <c r="S749" i="2"/>
  <c r="R749" i="2"/>
  <c r="Q749" i="2"/>
  <c r="P749" i="2"/>
  <c r="O749" i="2"/>
  <c r="N749" i="2"/>
  <c r="AC749" i="2" s="1"/>
  <c r="M749" i="2"/>
  <c r="L749" i="2"/>
  <c r="K749" i="2"/>
  <c r="J749" i="2"/>
  <c r="I749" i="2"/>
  <c r="Y748" i="2"/>
  <c r="X748" i="2"/>
  <c r="W748" i="2"/>
  <c r="AQ748" i="2" s="1"/>
  <c r="V748" i="2"/>
  <c r="U748" i="2"/>
  <c r="T748" i="2"/>
  <c r="S748" i="2"/>
  <c r="R748" i="2"/>
  <c r="Q748" i="2"/>
  <c r="P748" i="2"/>
  <c r="O748" i="2"/>
  <c r="N748" i="2"/>
  <c r="M748" i="2"/>
  <c r="L748" i="2"/>
  <c r="K748" i="2"/>
  <c r="AO748" i="2" s="1"/>
  <c r="J748" i="2"/>
  <c r="I748" i="2"/>
  <c r="Y747" i="2"/>
  <c r="X747" i="2"/>
  <c r="W747" i="2"/>
  <c r="V747" i="2"/>
  <c r="U747" i="2"/>
  <c r="T747" i="2"/>
  <c r="S747" i="2"/>
  <c r="R747" i="2"/>
  <c r="Q747" i="2"/>
  <c r="P747" i="2"/>
  <c r="O747" i="2"/>
  <c r="N747" i="2"/>
  <c r="M747" i="2"/>
  <c r="L747" i="2"/>
  <c r="AN747" i="2" s="1"/>
  <c r="K747" i="2"/>
  <c r="J747" i="2"/>
  <c r="I747" i="2"/>
  <c r="Y746" i="2"/>
  <c r="X746" i="2"/>
  <c r="W746" i="2"/>
  <c r="V746" i="2"/>
  <c r="U746" i="2"/>
  <c r="AQ746" i="2" s="1"/>
  <c r="T746" i="2"/>
  <c r="S746" i="2"/>
  <c r="R746" i="2"/>
  <c r="Q746" i="2"/>
  <c r="P746" i="2"/>
  <c r="O746" i="2"/>
  <c r="N746" i="2"/>
  <c r="M746" i="2"/>
  <c r="AO746" i="2" s="1"/>
  <c r="L746" i="2"/>
  <c r="K746" i="2"/>
  <c r="J746" i="2"/>
  <c r="I746" i="2"/>
  <c r="Y745" i="2"/>
  <c r="X745" i="2"/>
  <c r="W745" i="2"/>
  <c r="V745" i="2"/>
  <c r="U745" i="2"/>
  <c r="T745" i="2"/>
  <c r="S745" i="2"/>
  <c r="R745" i="2"/>
  <c r="Q745" i="2"/>
  <c r="P745" i="2"/>
  <c r="O745" i="2"/>
  <c r="N745" i="2"/>
  <c r="AC745" i="2" s="1"/>
  <c r="M745" i="2"/>
  <c r="L745" i="2"/>
  <c r="K745" i="2"/>
  <c r="J745" i="2"/>
  <c r="I745" i="2"/>
  <c r="Y744" i="2"/>
  <c r="X744" i="2"/>
  <c r="W744" i="2"/>
  <c r="AQ744" i="2" s="1"/>
  <c r="V744" i="2"/>
  <c r="U744" i="2"/>
  <c r="T744" i="2"/>
  <c r="S744" i="2"/>
  <c r="R744" i="2"/>
  <c r="Q744" i="2"/>
  <c r="P744" i="2"/>
  <c r="O744" i="2"/>
  <c r="N744" i="2"/>
  <c r="M744" i="2"/>
  <c r="L744" i="2"/>
  <c r="K744" i="2"/>
  <c r="AO744" i="2" s="1"/>
  <c r="J744" i="2"/>
  <c r="I744" i="2"/>
  <c r="Y743" i="2"/>
  <c r="X743" i="2"/>
  <c r="W743" i="2"/>
  <c r="V743" i="2"/>
  <c r="U743" i="2"/>
  <c r="T743" i="2"/>
  <c r="S743" i="2"/>
  <c r="R743" i="2"/>
  <c r="Q743" i="2"/>
  <c r="P743" i="2"/>
  <c r="O743" i="2"/>
  <c r="N743" i="2"/>
  <c r="M743" i="2"/>
  <c r="L743" i="2"/>
  <c r="AN743" i="2" s="1"/>
  <c r="K743" i="2"/>
  <c r="J743" i="2"/>
  <c r="I743" i="2"/>
  <c r="Y742" i="2"/>
  <c r="X742" i="2"/>
  <c r="W742" i="2"/>
  <c r="V742" i="2"/>
  <c r="U742" i="2"/>
  <c r="AQ742" i="2" s="1"/>
  <c r="T742" i="2"/>
  <c r="S742" i="2"/>
  <c r="R742" i="2"/>
  <c r="Q742" i="2"/>
  <c r="P742" i="2"/>
  <c r="O742" i="2"/>
  <c r="N742" i="2"/>
  <c r="M742" i="2"/>
  <c r="AO742" i="2" s="1"/>
  <c r="L742" i="2"/>
  <c r="K742" i="2"/>
  <c r="J742" i="2"/>
  <c r="I742" i="2"/>
  <c r="Y741" i="2"/>
  <c r="X741" i="2"/>
  <c r="W741" i="2"/>
  <c r="V741" i="2"/>
  <c r="U741" i="2"/>
  <c r="T741" i="2"/>
  <c r="S741" i="2"/>
  <c r="R741" i="2"/>
  <c r="Q741" i="2"/>
  <c r="P741" i="2"/>
  <c r="O741" i="2"/>
  <c r="N741" i="2"/>
  <c r="AC741" i="2" s="1"/>
  <c r="M741" i="2"/>
  <c r="L741" i="2"/>
  <c r="K741" i="2"/>
  <c r="J741" i="2"/>
  <c r="I741" i="2"/>
  <c r="Y740" i="2"/>
  <c r="X740" i="2"/>
  <c r="W740" i="2"/>
  <c r="AQ740" i="2" s="1"/>
  <c r="V740" i="2"/>
  <c r="U740" i="2"/>
  <c r="T740" i="2"/>
  <c r="S740" i="2"/>
  <c r="R740" i="2"/>
  <c r="Q740" i="2"/>
  <c r="P740" i="2"/>
  <c r="O740" i="2"/>
  <c r="N740" i="2"/>
  <c r="M740" i="2"/>
  <c r="L740" i="2"/>
  <c r="K740" i="2"/>
  <c r="AO740" i="2" s="1"/>
  <c r="J740" i="2"/>
  <c r="I740" i="2"/>
  <c r="Y739" i="2"/>
  <c r="X739" i="2"/>
  <c r="W739" i="2"/>
  <c r="V739" i="2"/>
  <c r="U739" i="2"/>
  <c r="T739" i="2"/>
  <c r="S739" i="2"/>
  <c r="R739" i="2"/>
  <c r="Q739" i="2"/>
  <c r="P739" i="2"/>
  <c r="O739" i="2"/>
  <c r="N739" i="2"/>
  <c r="M739" i="2"/>
  <c r="L739" i="2"/>
  <c r="AN739" i="2" s="1"/>
  <c r="K739" i="2"/>
  <c r="J739" i="2"/>
  <c r="I739" i="2"/>
  <c r="Y738" i="2"/>
  <c r="X738" i="2"/>
  <c r="W738" i="2"/>
  <c r="V738" i="2"/>
  <c r="U738" i="2"/>
  <c r="AQ738" i="2" s="1"/>
  <c r="T738" i="2"/>
  <c r="S738" i="2"/>
  <c r="R738" i="2"/>
  <c r="Q738" i="2"/>
  <c r="P738" i="2"/>
  <c r="O738" i="2"/>
  <c r="N738" i="2"/>
  <c r="M738" i="2"/>
  <c r="AO738" i="2" s="1"/>
  <c r="L738" i="2"/>
  <c r="K738" i="2"/>
  <c r="J738" i="2"/>
  <c r="I738" i="2"/>
  <c r="Y737" i="2"/>
  <c r="X737" i="2"/>
  <c r="W737" i="2"/>
  <c r="V737" i="2"/>
  <c r="U737" i="2"/>
  <c r="T737" i="2"/>
  <c r="S737" i="2"/>
  <c r="R737" i="2"/>
  <c r="Q737" i="2"/>
  <c r="P737" i="2"/>
  <c r="O737" i="2"/>
  <c r="N737" i="2"/>
  <c r="AC737" i="2" s="1"/>
  <c r="M737" i="2"/>
  <c r="L737" i="2"/>
  <c r="K737" i="2"/>
  <c r="J737" i="2"/>
  <c r="I737" i="2"/>
  <c r="Y736" i="2"/>
  <c r="X736" i="2"/>
  <c r="W736" i="2"/>
  <c r="AQ736" i="2" s="1"/>
  <c r="V736" i="2"/>
  <c r="U736" i="2"/>
  <c r="T736" i="2"/>
  <c r="S736" i="2"/>
  <c r="R736" i="2"/>
  <c r="Q736" i="2"/>
  <c r="P736" i="2"/>
  <c r="O736" i="2"/>
  <c r="N736" i="2"/>
  <c r="M736" i="2"/>
  <c r="L736" i="2"/>
  <c r="K736" i="2"/>
  <c r="AO736" i="2" s="1"/>
  <c r="J736" i="2"/>
  <c r="I736" i="2"/>
  <c r="Y735" i="2"/>
  <c r="X735" i="2"/>
  <c r="W735" i="2"/>
  <c r="V735" i="2"/>
  <c r="U735" i="2"/>
  <c r="T735" i="2"/>
  <c r="S735" i="2"/>
  <c r="R735" i="2"/>
  <c r="Q735" i="2"/>
  <c r="P735" i="2"/>
  <c r="O735" i="2"/>
  <c r="N735" i="2"/>
  <c r="M735" i="2"/>
  <c r="L735" i="2"/>
  <c r="AN735" i="2" s="1"/>
  <c r="K735" i="2"/>
  <c r="J735" i="2"/>
  <c r="I735" i="2"/>
  <c r="Y734" i="2"/>
  <c r="X734" i="2"/>
  <c r="W734" i="2"/>
  <c r="V734" i="2"/>
  <c r="U734" i="2"/>
  <c r="AQ734" i="2" s="1"/>
  <c r="T734" i="2"/>
  <c r="S734" i="2"/>
  <c r="R734" i="2"/>
  <c r="Q734" i="2"/>
  <c r="P734" i="2"/>
  <c r="O734" i="2"/>
  <c r="N734" i="2"/>
  <c r="M734" i="2"/>
  <c r="AO734" i="2" s="1"/>
  <c r="L734" i="2"/>
  <c r="K734" i="2"/>
  <c r="J734" i="2"/>
  <c r="I734" i="2"/>
  <c r="Y733" i="2"/>
  <c r="X733" i="2"/>
  <c r="W733" i="2"/>
  <c r="V733" i="2"/>
  <c r="U733" i="2"/>
  <c r="T733" i="2"/>
  <c r="S733" i="2"/>
  <c r="R733" i="2"/>
  <c r="Q733" i="2"/>
  <c r="P733" i="2"/>
  <c r="O733" i="2"/>
  <c r="N733" i="2"/>
  <c r="AC733" i="2" s="1"/>
  <c r="M733" i="2"/>
  <c r="L733" i="2"/>
  <c r="K733" i="2"/>
  <c r="J733" i="2"/>
  <c r="I733" i="2"/>
  <c r="Y732" i="2"/>
  <c r="X732" i="2"/>
  <c r="W732" i="2"/>
  <c r="AQ732" i="2" s="1"/>
  <c r="V732" i="2"/>
  <c r="U732" i="2"/>
  <c r="T732" i="2"/>
  <c r="S732" i="2"/>
  <c r="R732" i="2"/>
  <c r="Q732" i="2"/>
  <c r="P732" i="2"/>
  <c r="O732" i="2"/>
  <c r="N732" i="2"/>
  <c r="M732" i="2"/>
  <c r="L732" i="2"/>
  <c r="K732" i="2"/>
  <c r="AO732" i="2" s="1"/>
  <c r="J732" i="2"/>
  <c r="I732" i="2"/>
  <c r="Y731" i="2"/>
  <c r="X731" i="2"/>
  <c r="W731" i="2"/>
  <c r="V731" i="2"/>
  <c r="U731" i="2"/>
  <c r="T731" i="2"/>
  <c r="S731" i="2"/>
  <c r="R731" i="2"/>
  <c r="Q731" i="2"/>
  <c r="P731" i="2"/>
  <c r="O731" i="2"/>
  <c r="N731" i="2"/>
  <c r="M731" i="2"/>
  <c r="L731" i="2"/>
  <c r="AN731" i="2" s="1"/>
  <c r="K731" i="2"/>
  <c r="J731" i="2"/>
  <c r="I731" i="2"/>
  <c r="Y730" i="2"/>
  <c r="X730" i="2"/>
  <c r="W730" i="2"/>
  <c r="V730" i="2"/>
  <c r="U730" i="2"/>
  <c r="AQ730" i="2" s="1"/>
  <c r="T730" i="2"/>
  <c r="S730" i="2"/>
  <c r="R730" i="2"/>
  <c r="Q730" i="2"/>
  <c r="P730" i="2"/>
  <c r="O730" i="2"/>
  <c r="N730" i="2"/>
  <c r="M730" i="2"/>
  <c r="AO730" i="2" s="1"/>
  <c r="L730" i="2"/>
  <c r="K730" i="2"/>
  <c r="J730" i="2"/>
  <c r="I730" i="2"/>
  <c r="Y729" i="2"/>
  <c r="X729" i="2"/>
  <c r="W729" i="2"/>
  <c r="V729" i="2"/>
  <c r="U729" i="2"/>
  <c r="T729" i="2"/>
  <c r="S729" i="2"/>
  <c r="R729" i="2"/>
  <c r="Q729" i="2"/>
  <c r="P729" i="2"/>
  <c r="O729" i="2"/>
  <c r="N729" i="2"/>
  <c r="AC729" i="2" s="1"/>
  <c r="M729" i="2"/>
  <c r="L729" i="2"/>
  <c r="K729" i="2"/>
  <c r="J729" i="2"/>
  <c r="I729" i="2"/>
  <c r="Y728" i="2"/>
  <c r="X728" i="2"/>
  <c r="W728" i="2"/>
  <c r="AQ728" i="2" s="1"/>
  <c r="V728" i="2"/>
  <c r="U728" i="2"/>
  <c r="T728" i="2"/>
  <c r="S728" i="2"/>
  <c r="R728" i="2"/>
  <c r="Q728" i="2"/>
  <c r="P728" i="2"/>
  <c r="O728" i="2"/>
  <c r="N728" i="2"/>
  <c r="M728" i="2"/>
  <c r="L728" i="2"/>
  <c r="K728" i="2"/>
  <c r="AO728" i="2" s="1"/>
  <c r="J728" i="2"/>
  <c r="I728" i="2"/>
  <c r="Y727" i="2"/>
  <c r="X727" i="2"/>
  <c r="W727" i="2"/>
  <c r="V727" i="2"/>
  <c r="U727" i="2"/>
  <c r="T727" i="2"/>
  <c r="S727" i="2"/>
  <c r="R727" i="2"/>
  <c r="Q727" i="2"/>
  <c r="P727" i="2"/>
  <c r="O727" i="2"/>
  <c r="N727" i="2"/>
  <c r="M727" i="2"/>
  <c r="L727" i="2"/>
  <c r="AN727" i="2" s="1"/>
  <c r="K727" i="2"/>
  <c r="J727" i="2"/>
  <c r="I727" i="2"/>
  <c r="Y726" i="2"/>
  <c r="X726" i="2"/>
  <c r="W726" i="2"/>
  <c r="V726" i="2"/>
  <c r="U726" i="2"/>
  <c r="AQ726" i="2" s="1"/>
  <c r="T726" i="2"/>
  <c r="S726" i="2"/>
  <c r="R726" i="2"/>
  <c r="Q726" i="2"/>
  <c r="P726" i="2"/>
  <c r="O726" i="2"/>
  <c r="N726" i="2"/>
  <c r="M726" i="2"/>
  <c r="AO726" i="2" s="1"/>
  <c r="L726" i="2"/>
  <c r="K726" i="2"/>
  <c r="J726" i="2"/>
  <c r="I726" i="2"/>
  <c r="Y725" i="2"/>
  <c r="X725" i="2"/>
  <c r="W725" i="2"/>
  <c r="V725" i="2"/>
  <c r="U725" i="2"/>
  <c r="T725" i="2"/>
  <c r="S725" i="2"/>
  <c r="R725" i="2"/>
  <c r="Q725" i="2"/>
  <c r="P725" i="2"/>
  <c r="O725" i="2"/>
  <c r="N725" i="2"/>
  <c r="AC725" i="2" s="1"/>
  <c r="M725" i="2"/>
  <c r="L725" i="2"/>
  <c r="K725" i="2"/>
  <c r="J725" i="2"/>
  <c r="I725" i="2"/>
  <c r="Y724" i="2"/>
  <c r="X724" i="2"/>
  <c r="W724" i="2"/>
  <c r="AQ724" i="2" s="1"/>
  <c r="V724" i="2"/>
  <c r="U724" i="2"/>
  <c r="T724" i="2"/>
  <c r="S724" i="2"/>
  <c r="R724" i="2"/>
  <c r="Q724" i="2"/>
  <c r="P724" i="2"/>
  <c r="O724" i="2"/>
  <c r="N724" i="2"/>
  <c r="M724" i="2"/>
  <c r="L724" i="2"/>
  <c r="K724" i="2"/>
  <c r="AO724" i="2" s="1"/>
  <c r="J724" i="2"/>
  <c r="I724" i="2"/>
  <c r="Y723" i="2"/>
  <c r="X723" i="2"/>
  <c r="W723" i="2"/>
  <c r="V723" i="2"/>
  <c r="U723" i="2"/>
  <c r="T723" i="2"/>
  <c r="S723" i="2"/>
  <c r="R723" i="2"/>
  <c r="Q723" i="2"/>
  <c r="P723" i="2"/>
  <c r="O723" i="2"/>
  <c r="N723" i="2"/>
  <c r="M723" i="2"/>
  <c r="L723" i="2"/>
  <c r="AN723" i="2" s="1"/>
  <c r="K723" i="2"/>
  <c r="J723" i="2"/>
  <c r="I723" i="2"/>
  <c r="Y722" i="2"/>
  <c r="X722" i="2"/>
  <c r="W722" i="2"/>
  <c r="V722" i="2"/>
  <c r="U722" i="2"/>
  <c r="AQ722" i="2" s="1"/>
  <c r="T722" i="2"/>
  <c r="S722" i="2"/>
  <c r="R722" i="2"/>
  <c r="Q722" i="2"/>
  <c r="P722" i="2"/>
  <c r="O722" i="2"/>
  <c r="N722" i="2"/>
  <c r="M722" i="2"/>
  <c r="AO722" i="2" s="1"/>
  <c r="L722" i="2"/>
  <c r="K722" i="2"/>
  <c r="J722" i="2"/>
  <c r="I722" i="2"/>
  <c r="Y721" i="2"/>
  <c r="X721" i="2"/>
  <c r="W721" i="2"/>
  <c r="V721" i="2"/>
  <c r="U721" i="2"/>
  <c r="T721" i="2"/>
  <c r="S721" i="2"/>
  <c r="R721" i="2"/>
  <c r="Q721" i="2"/>
  <c r="P721" i="2"/>
  <c r="O721" i="2"/>
  <c r="N721" i="2"/>
  <c r="AC721" i="2" s="1"/>
  <c r="M721" i="2"/>
  <c r="L721" i="2"/>
  <c r="K721" i="2"/>
  <c r="J721" i="2"/>
  <c r="I721" i="2"/>
  <c r="Y720" i="2"/>
  <c r="X720" i="2"/>
  <c r="W720" i="2"/>
  <c r="AQ720" i="2" s="1"/>
  <c r="V720" i="2"/>
  <c r="U720" i="2"/>
  <c r="T720" i="2"/>
  <c r="S720" i="2"/>
  <c r="R720" i="2"/>
  <c r="Q720" i="2"/>
  <c r="P720" i="2"/>
  <c r="O720" i="2"/>
  <c r="N720" i="2"/>
  <c r="M720" i="2"/>
  <c r="L720" i="2"/>
  <c r="K720" i="2"/>
  <c r="AO720" i="2" s="1"/>
  <c r="J720" i="2"/>
  <c r="I720" i="2"/>
  <c r="Y719" i="2"/>
  <c r="X719" i="2"/>
  <c r="W719" i="2"/>
  <c r="V719" i="2"/>
  <c r="U719" i="2"/>
  <c r="T719" i="2"/>
  <c r="S719" i="2"/>
  <c r="R719" i="2"/>
  <c r="Q719" i="2"/>
  <c r="P719" i="2"/>
  <c r="O719" i="2"/>
  <c r="N719" i="2"/>
  <c r="M719" i="2"/>
  <c r="L719" i="2"/>
  <c r="AN719" i="2" s="1"/>
  <c r="K719" i="2"/>
  <c r="J719" i="2"/>
  <c r="I719" i="2"/>
  <c r="Y718" i="2"/>
  <c r="X718" i="2"/>
  <c r="W718" i="2"/>
  <c r="V718" i="2"/>
  <c r="U718" i="2"/>
  <c r="AQ718" i="2" s="1"/>
  <c r="T718" i="2"/>
  <c r="S718" i="2"/>
  <c r="R718" i="2"/>
  <c r="Q718" i="2"/>
  <c r="P718" i="2"/>
  <c r="O718" i="2"/>
  <c r="N718" i="2"/>
  <c r="M718" i="2"/>
  <c r="AO718" i="2" s="1"/>
  <c r="L718" i="2"/>
  <c r="K718" i="2"/>
  <c r="J718" i="2"/>
  <c r="I718" i="2"/>
  <c r="Y717" i="2"/>
  <c r="X717" i="2"/>
  <c r="W717" i="2"/>
  <c r="V717" i="2"/>
  <c r="U717" i="2"/>
  <c r="T717" i="2"/>
  <c r="S717" i="2"/>
  <c r="R717" i="2"/>
  <c r="Q717" i="2"/>
  <c r="P717" i="2"/>
  <c r="O717" i="2"/>
  <c r="N717" i="2"/>
  <c r="AC717" i="2" s="1"/>
  <c r="M717" i="2"/>
  <c r="L717" i="2"/>
  <c r="K717" i="2"/>
  <c r="J717" i="2"/>
  <c r="I717" i="2"/>
  <c r="Y716" i="2"/>
  <c r="X716" i="2"/>
  <c r="W716" i="2"/>
  <c r="AQ716" i="2" s="1"/>
  <c r="V716" i="2"/>
  <c r="U716" i="2"/>
  <c r="T716" i="2"/>
  <c r="S716" i="2"/>
  <c r="R716" i="2"/>
  <c r="Q716" i="2"/>
  <c r="P716" i="2"/>
  <c r="O716" i="2"/>
  <c r="N716" i="2"/>
  <c r="M716" i="2"/>
  <c r="L716" i="2"/>
  <c r="K716" i="2"/>
  <c r="AO716" i="2" s="1"/>
  <c r="J716" i="2"/>
  <c r="I716" i="2"/>
  <c r="Y715" i="2"/>
  <c r="X715" i="2"/>
  <c r="W715" i="2"/>
  <c r="V715" i="2"/>
  <c r="U715" i="2"/>
  <c r="T715" i="2"/>
  <c r="S715" i="2"/>
  <c r="R715" i="2"/>
  <c r="Q715" i="2"/>
  <c r="P715" i="2"/>
  <c r="O715" i="2"/>
  <c r="N715" i="2"/>
  <c r="M715" i="2"/>
  <c r="L715" i="2"/>
  <c r="AN715" i="2" s="1"/>
  <c r="K715" i="2"/>
  <c r="J715" i="2"/>
  <c r="I715" i="2"/>
  <c r="Y714" i="2"/>
  <c r="X714" i="2"/>
  <c r="W714" i="2"/>
  <c r="V714" i="2"/>
  <c r="U714" i="2"/>
  <c r="AQ714" i="2" s="1"/>
  <c r="T714" i="2"/>
  <c r="S714" i="2"/>
  <c r="R714" i="2"/>
  <c r="Q714" i="2"/>
  <c r="P714" i="2"/>
  <c r="O714" i="2"/>
  <c r="N714" i="2"/>
  <c r="M714" i="2"/>
  <c r="AO714" i="2" s="1"/>
  <c r="L714" i="2"/>
  <c r="K714" i="2"/>
  <c r="J714" i="2"/>
  <c r="I714" i="2"/>
  <c r="Y713" i="2"/>
  <c r="X713" i="2"/>
  <c r="W713" i="2"/>
  <c r="V713" i="2"/>
  <c r="U713" i="2"/>
  <c r="T713" i="2"/>
  <c r="S713" i="2"/>
  <c r="R713" i="2"/>
  <c r="Q713" i="2"/>
  <c r="P713" i="2"/>
  <c r="O713" i="2"/>
  <c r="N713" i="2"/>
  <c r="AC713" i="2" s="1"/>
  <c r="M713" i="2"/>
  <c r="L713" i="2"/>
  <c r="K713" i="2"/>
  <c r="J713" i="2"/>
  <c r="I713" i="2"/>
  <c r="Y712" i="2"/>
  <c r="X712" i="2"/>
  <c r="W712" i="2"/>
  <c r="AQ712" i="2" s="1"/>
  <c r="V712" i="2"/>
  <c r="U712" i="2"/>
  <c r="T712" i="2"/>
  <c r="S712" i="2"/>
  <c r="R712" i="2"/>
  <c r="Q712" i="2"/>
  <c r="P712" i="2"/>
  <c r="O712" i="2"/>
  <c r="N712" i="2"/>
  <c r="M712" i="2"/>
  <c r="L712" i="2"/>
  <c r="K712" i="2"/>
  <c r="AO712" i="2" s="1"/>
  <c r="J712" i="2"/>
  <c r="I712" i="2"/>
  <c r="Y711" i="2"/>
  <c r="X711" i="2"/>
  <c r="W711" i="2"/>
  <c r="V711" i="2"/>
  <c r="U711" i="2"/>
  <c r="T711" i="2"/>
  <c r="S711" i="2"/>
  <c r="R711" i="2"/>
  <c r="Q711" i="2"/>
  <c r="P711" i="2"/>
  <c r="O711" i="2"/>
  <c r="N711" i="2"/>
  <c r="M711" i="2"/>
  <c r="L711" i="2"/>
  <c r="AN711" i="2" s="1"/>
  <c r="K711" i="2"/>
  <c r="J711" i="2"/>
  <c r="I711" i="2"/>
  <c r="Y710" i="2"/>
  <c r="X710" i="2"/>
  <c r="W710" i="2"/>
  <c r="V710" i="2"/>
  <c r="U710" i="2"/>
  <c r="AQ710" i="2" s="1"/>
  <c r="T710" i="2"/>
  <c r="S710" i="2"/>
  <c r="R710" i="2"/>
  <c r="Q710" i="2"/>
  <c r="P710" i="2"/>
  <c r="O710" i="2"/>
  <c r="N710" i="2"/>
  <c r="M710" i="2"/>
  <c r="AO710" i="2" s="1"/>
  <c r="L710" i="2"/>
  <c r="K710" i="2"/>
  <c r="J710" i="2"/>
  <c r="I710" i="2"/>
  <c r="Y709" i="2"/>
  <c r="X709" i="2"/>
  <c r="W709" i="2"/>
  <c r="V709" i="2"/>
  <c r="U709" i="2"/>
  <c r="T709" i="2"/>
  <c r="S709" i="2"/>
  <c r="R709" i="2"/>
  <c r="Q709" i="2"/>
  <c r="P709" i="2"/>
  <c r="O709" i="2"/>
  <c r="N709" i="2"/>
  <c r="AC709" i="2" s="1"/>
  <c r="M709" i="2"/>
  <c r="L709" i="2"/>
  <c r="K709" i="2"/>
  <c r="J709" i="2"/>
  <c r="I709" i="2"/>
  <c r="Y708" i="2"/>
  <c r="X708" i="2"/>
  <c r="W708" i="2"/>
  <c r="AQ708" i="2" s="1"/>
  <c r="V708" i="2"/>
  <c r="U708" i="2"/>
  <c r="T708" i="2"/>
  <c r="S708" i="2"/>
  <c r="R708" i="2"/>
  <c r="Q708" i="2"/>
  <c r="P708" i="2"/>
  <c r="O708" i="2"/>
  <c r="N708" i="2"/>
  <c r="M708" i="2"/>
  <c r="L708" i="2"/>
  <c r="K708" i="2"/>
  <c r="AO708" i="2" s="1"/>
  <c r="J708" i="2"/>
  <c r="I708" i="2"/>
  <c r="Y707" i="2"/>
  <c r="X707" i="2"/>
  <c r="W707" i="2"/>
  <c r="V707" i="2"/>
  <c r="U707" i="2"/>
  <c r="T707" i="2"/>
  <c r="S707" i="2"/>
  <c r="R707" i="2"/>
  <c r="Q707" i="2"/>
  <c r="P707" i="2"/>
  <c r="O707" i="2"/>
  <c r="N707" i="2"/>
  <c r="M707" i="2"/>
  <c r="L707" i="2"/>
  <c r="AN707" i="2" s="1"/>
  <c r="K707" i="2"/>
  <c r="J707" i="2"/>
  <c r="I707" i="2"/>
  <c r="Y706" i="2"/>
  <c r="X706" i="2"/>
  <c r="W706" i="2"/>
  <c r="V706" i="2"/>
  <c r="U706" i="2"/>
  <c r="AQ706" i="2" s="1"/>
  <c r="T706" i="2"/>
  <c r="S706" i="2"/>
  <c r="R706" i="2"/>
  <c r="Q706" i="2"/>
  <c r="P706" i="2"/>
  <c r="O706" i="2"/>
  <c r="N706" i="2"/>
  <c r="M706" i="2"/>
  <c r="AO706" i="2" s="1"/>
  <c r="L706" i="2"/>
  <c r="K706" i="2"/>
  <c r="J706" i="2"/>
  <c r="I706" i="2"/>
  <c r="Y705" i="2"/>
  <c r="X705" i="2"/>
  <c r="W705" i="2"/>
  <c r="V705" i="2"/>
  <c r="U705" i="2"/>
  <c r="T705" i="2"/>
  <c r="S705" i="2"/>
  <c r="R705" i="2"/>
  <c r="Q705" i="2"/>
  <c r="P705" i="2"/>
  <c r="O705" i="2"/>
  <c r="N705" i="2"/>
  <c r="AC705" i="2" s="1"/>
  <c r="M705" i="2"/>
  <c r="L705" i="2"/>
  <c r="K705" i="2"/>
  <c r="J705" i="2"/>
  <c r="I705" i="2"/>
  <c r="Y704" i="2"/>
  <c r="X704" i="2"/>
  <c r="W704" i="2"/>
  <c r="AQ704" i="2" s="1"/>
  <c r="V704" i="2"/>
  <c r="U704" i="2"/>
  <c r="T704" i="2"/>
  <c r="S704" i="2"/>
  <c r="R704" i="2"/>
  <c r="Q704" i="2"/>
  <c r="P704" i="2"/>
  <c r="O704" i="2"/>
  <c r="N704" i="2"/>
  <c r="M704" i="2"/>
  <c r="L704" i="2"/>
  <c r="K704" i="2"/>
  <c r="AO704" i="2" s="1"/>
  <c r="J704" i="2"/>
  <c r="I704" i="2"/>
  <c r="Y703" i="2"/>
  <c r="X703" i="2"/>
  <c r="W703" i="2"/>
  <c r="V703" i="2"/>
  <c r="U703" i="2"/>
  <c r="T703" i="2"/>
  <c r="S703" i="2"/>
  <c r="R703" i="2"/>
  <c r="Q703" i="2"/>
  <c r="P703" i="2"/>
  <c r="O703" i="2"/>
  <c r="N703" i="2"/>
  <c r="M703" i="2"/>
  <c r="L703" i="2"/>
  <c r="AN703" i="2" s="1"/>
  <c r="K703" i="2"/>
  <c r="J703" i="2"/>
  <c r="I703" i="2"/>
  <c r="Y702" i="2"/>
  <c r="X702" i="2"/>
  <c r="W702" i="2"/>
  <c r="V702" i="2"/>
  <c r="U702" i="2"/>
  <c r="AQ702" i="2" s="1"/>
  <c r="T702" i="2"/>
  <c r="S702" i="2"/>
  <c r="R702" i="2"/>
  <c r="Q702" i="2"/>
  <c r="P702" i="2"/>
  <c r="O702" i="2"/>
  <c r="N702" i="2"/>
  <c r="M702" i="2"/>
  <c r="AO702" i="2" s="1"/>
  <c r="L702" i="2"/>
  <c r="K702" i="2"/>
  <c r="J702" i="2"/>
  <c r="I702" i="2"/>
  <c r="Y701" i="2"/>
  <c r="X701" i="2"/>
  <c r="W701" i="2"/>
  <c r="V701" i="2"/>
  <c r="U701" i="2"/>
  <c r="T701" i="2"/>
  <c r="S701" i="2"/>
  <c r="R701" i="2"/>
  <c r="Q701" i="2"/>
  <c r="P701" i="2"/>
  <c r="O701" i="2"/>
  <c r="N701" i="2"/>
  <c r="AC701" i="2" s="1"/>
  <c r="M701" i="2"/>
  <c r="L701" i="2"/>
  <c r="K701" i="2"/>
  <c r="J701" i="2"/>
  <c r="I701" i="2"/>
  <c r="Y700" i="2"/>
  <c r="X700" i="2"/>
  <c r="W700" i="2"/>
  <c r="AQ700" i="2" s="1"/>
  <c r="V700" i="2"/>
  <c r="U700" i="2"/>
  <c r="T700" i="2"/>
  <c r="S700" i="2"/>
  <c r="R700" i="2"/>
  <c r="Q700" i="2"/>
  <c r="P700" i="2"/>
  <c r="O700" i="2"/>
  <c r="N700" i="2"/>
  <c r="M700" i="2"/>
  <c r="L700" i="2"/>
  <c r="K700" i="2"/>
  <c r="AO700" i="2" s="1"/>
  <c r="J700" i="2"/>
  <c r="I700" i="2"/>
  <c r="Y699" i="2"/>
  <c r="X699" i="2"/>
  <c r="W699" i="2"/>
  <c r="V699" i="2"/>
  <c r="U699" i="2"/>
  <c r="T699" i="2"/>
  <c r="S699" i="2"/>
  <c r="R699" i="2"/>
  <c r="Q699" i="2"/>
  <c r="P699" i="2"/>
  <c r="O699" i="2"/>
  <c r="N699" i="2"/>
  <c r="M699" i="2"/>
  <c r="L699" i="2"/>
  <c r="AN699" i="2" s="1"/>
  <c r="K699" i="2"/>
  <c r="J699" i="2"/>
  <c r="I699" i="2"/>
  <c r="Y698" i="2"/>
  <c r="X698" i="2"/>
  <c r="W698" i="2"/>
  <c r="V698" i="2"/>
  <c r="U698" i="2"/>
  <c r="AQ698" i="2" s="1"/>
  <c r="T698" i="2"/>
  <c r="S698" i="2"/>
  <c r="R698" i="2"/>
  <c r="Q698" i="2"/>
  <c r="P698" i="2"/>
  <c r="O698" i="2"/>
  <c r="N698" i="2"/>
  <c r="M698" i="2"/>
  <c r="AO698" i="2" s="1"/>
  <c r="L698" i="2"/>
  <c r="K698" i="2"/>
  <c r="J698" i="2"/>
  <c r="I698" i="2"/>
  <c r="Y697" i="2"/>
  <c r="X697" i="2"/>
  <c r="W697" i="2"/>
  <c r="V697" i="2"/>
  <c r="U697" i="2"/>
  <c r="T697" i="2"/>
  <c r="S697" i="2"/>
  <c r="R697" i="2"/>
  <c r="Q697" i="2"/>
  <c r="P697" i="2"/>
  <c r="O697" i="2"/>
  <c r="N697" i="2"/>
  <c r="AC697" i="2" s="1"/>
  <c r="M697" i="2"/>
  <c r="L697" i="2"/>
  <c r="K697" i="2"/>
  <c r="J697" i="2"/>
  <c r="I697" i="2"/>
  <c r="Y696" i="2"/>
  <c r="X696" i="2"/>
  <c r="W696" i="2"/>
  <c r="AQ696" i="2" s="1"/>
  <c r="V696" i="2"/>
  <c r="U696" i="2"/>
  <c r="T696" i="2"/>
  <c r="S696" i="2"/>
  <c r="R696" i="2"/>
  <c r="Q696" i="2"/>
  <c r="P696" i="2"/>
  <c r="O696" i="2"/>
  <c r="N696" i="2"/>
  <c r="M696" i="2"/>
  <c r="L696" i="2"/>
  <c r="K696" i="2"/>
  <c r="AO696" i="2" s="1"/>
  <c r="J696" i="2"/>
  <c r="I696" i="2"/>
  <c r="Y695" i="2"/>
  <c r="X695" i="2"/>
  <c r="W695" i="2"/>
  <c r="V695" i="2"/>
  <c r="U695" i="2"/>
  <c r="T695" i="2"/>
  <c r="S695" i="2"/>
  <c r="R695" i="2"/>
  <c r="Q695" i="2"/>
  <c r="P695" i="2"/>
  <c r="O695" i="2"/>
  <c r="N695" i="2"/>
  <c r="M695" i="2"/>
  <c r="L695" i="2"/>
  <c r="AN695" i="2" s="1"/>
  <c r="K695" i="2"/>
  <c r="J695" i="2"/>
  <c r="I695" i="2"/>
  <c r="Y694" i="2"/>
  <c r="X694" i="2"/>
  <c r="W694" i="2"/>
  <c r="V694" i="2"/>
  <c r="U694" i="2"/>
  <c r="AQ694" i="2" s="1"/>
  <c r="T694" i="2"/>
  <c r="S694" i="2"/>
  <c r="R694" i="2"/>
  <c r="Q694" i="2"/>
  <c r="P694" i="2"/>
  <c r="O694" i="2"/>
  <c r="N694" i="2"/>
  <c r="M694" i="2"/>
  <c r="AO694" i="2" s="1"/>
  <c r="L694" i="2"/>
  <c r="K694" i="2"/>
  <c r="J694" i="2"/>
  <c r="I694" i="2"/>
  <c r="Y693" i="2"/>
  <c r="X693" i="2"/>
  <c r="W693" i="2"/>
  <c r="V693" i="2"/>
  <c r="U693" i="2"/>
  <c r="T693" i="2"/>
  <c r="S693" i="2"/>
  <c r="R693" i="2"/>
  <c r="Q693" i="2"/>
  <c r="P693" i="2"/>
  <c r="O693" i="2"/>
  <c r="N693" i="2"/>
  <c r="AC693" i="2" s="1"/>
  <c r="M693" i="2"/>
  <c r="L693" i="2"/>
  <c r="K693" i="2"/>
  <c r="J693" i="2"/>
  <c r="I693" i="2"/>
  <c r="Y692" i="2"/>
  <c r="X692" i="2"/>
  <c r="W692" i="2"/>
  <c r="AQ692" i="2" s="1"/>
  <c r="V692" i="2"/>
  <c r="U692" i="2"/>
  <c r="T692" i="2"/>
  <c r="S692" i="2"/>
  <c r="R692" i="2"/>
  <c r="Q692" i="2"/>
  <c r="P692" i="2"/>
  <c r="O692" i="2"/>
  <c r="N692" i="2"/>
  <c r="M692" i="2"/>
  <c r="L692" i="2"/>
  <c r="K692" i="2"/>
  <c r="AO692" i="2" s="1"/>
  <c r="J692" i="2"/>
  <c r="I692" i="2"/>
  <c r="Y691" i="2"/>
  <c r="X691" i="2"/>
  <c r="W691" i="2"/>
  <c r="V691" i="2"/>
  <c r="U691" i="2"/>
  <c r="T691" i="2"/>
  <c r="S691" i="2"/>
  <c r="R691" i="2"/>
  <c r="Q691" i="2"/>
  <c r="P691" i="2"/>
  <c r="O691" i="2"/>
  <c r="N691" i="2"/>
  <c r="M691" i="2"/>
  <c r="L691" i="2"/>
  <c r="AN691" i="2" s="1"/>
  <c r="K691" i="2"/>
  <c r="J691" i="2"/>
  <c r="I691" i="2"/>
  <c r="Y690" i="2"/>
  <c r="X690" i="2"/>
  <c r="W690" i="2"/>
  <c r="V690" i="2"/>
  <c r="U690" i="2"/>
  <c r="AQ690" i="2" s="1"/>
  <c r="T690" i="2"/>
  <c r="S690" i="2"/>
  <c r="R690" i="2"/>
  <c r="Q690" i="2"/>
  <c r="P690" i="2"/>
  <c r="O690" i="2"/>
  <c r="N690" i="2"/>
  <c r="M690" i="2"/>
  <c r="AO690" i="2" s="1"/>
  <c r="L690" i="2"/>
  <c r="K690" i="2"/>
  <c r="J690" i="2"/>
  <c r="I690" i="2"/>
  <c r="Y689" i="2"/>
  <c r="X689" i="2"/>
  <c r="W689" i="2"/>
  <c r="V689" i="2"/>
  <c r="U689" i="2"/>
  <c r="T689" i="2"/>
  <c r="S689" i="2"/>
  <c r="R689" i="2"/>
  <c r="Q689" i="2"/>
  <c r="P689" i="2"/>
  <c r="O689" i="2"/>
  <c r="N689" i="2"/>
  <c r="AC689" i="2" s="1"/>
  <c r="M689" i="2"/>
  <c r="L689" i="2"/>
  <c r="K689" i="2"/>
  <c r="J689" i="2"/>
  <c r="I689" i="2"/>
  <c r="Y688" i="2"/>
  <c r="X688" i="2"/>
  <c r="W688" i="2"/>
  <c r="AQ688" i="2" s="1"/>
  <c r="V688" i="2"/>
  <c r="U688" i="2"/>
  <c r="T688" i="2"/>
  <c r="S688" i="2"/>
  <c r="R688" i="2"/>
  <c r="Q688" i="2"/>
  <c r="P688" i="2"/>
  <c r="O688" i="2"/>
  <c r="N688" i="2"/>
  <c r="M688" i="2"/>
  <c r="L688" i="2"/>
  <c r="K688" i="2"/>
  <c r="AO688" i="2" s="1"/>
  <c r="J688" i="2"/>
  <c r="I688" i="2"/>
  <c r="Y687" i="2"/>
  <c r="X687" i="2"/>
  <c r="W687" i="2"/>
  <c r="V687" i="2"/>
  <c r="U687" i="2"/>
  <c r="T687" i="2"/>
  <c r="S687" i="2"/>
  <c r="R687" i="2"/>
  <c r="Q687" i="2"/>
  <c r="P687" i="2"/>
  <c r="O687" i="2"/>
  <c r="N687" i="2"/>
  <c r="M687" i="2"/>
  <c r="L687" i="2"/>
  <c r="AN687" i="2" s="1"/>
  <c r="K687" i="2"/>
  <c r="J687" i="2"/>
  <c r="I687" i="2"/>
  <c r="Y686" i="2"/>
  <c r="X686" i="2"/>
  <c r="W686" i="2"/>
  <c r="V686" i="2"/>
  <c r="U686" i="2"/>
  <c r="AQ686" i="2" s="1"/>
  <c r="T686" i="2"/>
  <c r="S686" i="2"/>
  <c r="R686" i="2"/>
  <c r="Q686" i="2"/>
  <c r="P686" i="2"/>
  <c r="O686" i="2"/>
  <c r="N686" i="2"/>
  <c r="M686" i="2"/>
  <c r="AO686" i="2" s="1"/>
  <c r="L686" i="2"/>
  <c r="K686" i="2"/>
  <c r="J686" i="2"/>
  <c r="I686" i="2"/>
  <c r="Y685" i="2"/>
  <c r="X685" i="2"/>
  <c r="W685" i="2"/>
  <c r="V685" i="2"/>
  <c r="U685" i="2"/>
  <c r="T685" i="2"/>
  <c r="S685" i="2"/>
  <c r="R685" i="2"/>
  <c r="Q685" i="2"/>
  <c r="P685" i="2"/>
  <c r="O685" i="2"/>
  <c r="N685" i="2"/>
  <c r="AC685" i="2" s="1"/>
  <c r="M685" i="2"/>
  <c r="L685" i="2"/>
  <c r="K685" i="2"/>
  <c r="J685" i="2"/>
  <c r="I685" i="2"/>
  <c r="Y684" i="2"/>
  <c r="X684" i="2"/>
  <c r="W684" i="2"/>
  <c r="AQ684" i="2" s="1"/>
  <c r="V684" i="2"/>
  <c r="U684" i="2"/>
  <c r="T684" i="2"/>
  <c r="S684" i="2"/>
  <c r="R684" i="2"/>
  <c r="Q684" i="2"/>
  <c r="P684" i="2"/>
  <c r="O684" i="2"/>
  <c r="N684" i="2"/>
  <c r="M684" i="2"/>
  <c r="L684" i="2"/>
  <c r="K684" i="2"/>
  <c r="AO684" i="2" s="1"/>
  <c r="J684" i="2"/>
  <c r="I684" i="2"/>
  <c r="Y683" i="2"/>
  <c r="X683" i="2"/>
  <c r="W683" i="2"/>
  <c r="V683" i="2"/>
  <c r="U683" i="2"/>
  <c r="T683" i="2"/>
  <c r="S683" i="2"/>
  <c r="R683" i="2"/>
  <c r="Q683" i="2"/>
  <c r="P683" i="2"/>
  <c r="O683" i="2"/>
  <c r="N683" i="2"/>
  <c r="M683" i="2"/>
  <c r="L683" i="2"/>
  <c r="AN683" i="2" s="1"/>
  <c r="K683" i="2"/>
  <c r="J683" i="2"/>
  <c r="I683" i="2"/>
  <c r="Y682" i="2"/>
  <c r="X682" i="2"/>
  <c r="W682" i="2"/>
  <c r="V682" i="2"/>
  <c r="U682" i="2"/>
  <c r="AQ682" i="2" s="1"/>
  <c r="T682" i="2"/>
  <c r="S682" i="2"/>
  <c r="R682" i="2"/>
  <c r="Q682" i="2"/>
  <c r="P682" i="2"/>
  <c r="O682" i="2"/>
  <c r="N682" i="2"/>
  <c r="M682" i="2"/>
  <c r="AO682" i="2" s="1"/>
  <c r="L682" i="2"/>
  <c r="K682" i="2"/>
  <c r="J682" i="2"/>
  <c r="I682" i="2"/>
  <c r="Y681" i="2"/>
  <c r="X681" i="2"/>
  <c r="W681" i="2"/>
  <c r="V681" i="2"/>
  <c r="U681" i="2"/>
  <c r="T681" i="2"/>
  <c r="S681" i="2"/>
  <c r="R681" i="2"/>
  <c r="Q681" i="2"/>
  <c r="P681" i="2"/>
  <c r="O681" i="2"/>
  <c r="N681" i="2"/>
  <c r="AC681" i="2" s="1"/>
  <c r="M681" i="2"/>
  <c r="L681" i="2"/>
  <c r="K681" i="2"/>
  <c r="J681" i="2"/>
  <c r="I681" i="2"/>
  <c r="Y680" i="2"/>
  <c r="X680" i="2"/>
  <c r="W680" i="2"/>
  <c r="AQ680" i="2" s="1"/>
  <c r="V680" i="2"/>
  <c r="U680" i="2"/>
  <c r="T680" i="2"/>
  <c r="S680" i="2"/>
  <c r="R680" i="2"/>
  <c r="Q680" i="2"/>
  <c r="P680" i="2"/>
  <c r="O680" i="2"/>
  <c r="N680" i="2"/>
  <c r="M680" i="2"/>
  <c r="L680" i="2"/>
  <c r="K680" i="2"/>
  <c r="AO680" i="2" s="1"/>
  <c r="J680" i="2"/>
  <c r="I680" i="2"/>
  <c r="Y679" i="2"/>
  <c r="X679" i="2"/>
  <c r="W679" i="2"/>
  <c r="V679" i="2"/>
  <c r="U679" i="2"/>
  <c r="T679" i="2"/>
  <c r="S679" i="2"/>
  <c r="R679" i="2"/>
  <c r="Q679" i="2"/>
  <c r="P679" i="2"/>
  <c r="O679" i="2"/>
  <c r="N679" i="2"/>
  <c r="M679" i="2"/>
  <c r="L679" i="2"/>
  <c r="AN679" i="2" s="1"/>
  <c r="K679" i="2"/>
  <c r="J679" i="2"/>
  <c r="I679" i="2"/>
  <c r="Y678" i="2"/>
  <c r="X678" i="2"/>
  <c r="W678" i="2"/>
  <c r="V678" i="2"/>
  <c r="U678" i="2"/>
  <c r="AQ678" i="2" s="1"/>
  <c r="T678" i="2"/>
  <c r="S678" i="2"/>
  <c r="R678" i="2"/>
  <c r="Q678" i="2"/>
  <c r="P678" i="2"/>
  <c r="O678" i="2"/>
  <c r="N678" i="2"/>
  <c r="M678" i="2"/>
  <c r="AO678" i="2" s="1"/>
  <c r="L678" i="2"/>
  <c r="K678" i="2"/>
  <c r="J678" i="2"/>
  <c r="I678" i="2"/>
  <c r="Y677" i="2"/>
  <c r="X677" i="2"/>
  <c r="W677" i="2"/>
  <c r="V677" i="2"/>
  <c r="U677" i="2"/>
  <c r="T677" i="2"/>
  <c r="S677" i="2"/>
  <c r="R677" i="2"/>
  <c r="Q677" i="2"/>
  <c r="P677" i="2"/>
  <c r="O677" i="2"/>
  <c r="N677" i="2"/>
  <c r="AC677" i="2" s="1"/>
  <c r="M677" i="2"/>
  <c r="L677" i="2"/>
  <c r="K677" i="2"/>
  <c r="J677" i="2"/>
  <c r="I677" i="2"/>
  <c r="Y676" i="2"/>
  <c r="X676" i="2"/>
  <c r="W676" i="2"/>
  <c r="AQ676" i="2" s="1"/>
  <c r="V676" i="2"/>
  <c r="U676" i="2"/>
  <c r="T676" i="2"/>
  <c r="S676" i="2"/>
  <c r="R676" i="2"/>
  <c r="Q676" i="2"/>
  <c r="P676" i="2"/>
  <c r="O676" i="2"/>
  <c r="N676" i="2"/>
  <c r="M676" i="2"/>
  <c r="L676" i="2"/>
  <c r="K676" i="2"/>
  <c r="AO676" i="2" s="1"/>
  <c r="J676" i="2"/>
  <c r="I676" i="2"/>
  <c r="Y675" i="2"/>
  <c r="X675" i="2"/>
  <c r="W675" i="2"/>
  <c r="V675" i="2"/>
  <c r="U675" i="2"/>
  <c r="T675" i="2"/>
  <c r="S675" i="2"/>
  <c r="R675" i="2"/>
  <c r="Q675" i="2"/>
  <c r="P675" i="2"/>
  <c r="O675" i="2"/>
  <c r="N675" i="2"/>
  <c r="M675" i="2"/>
  <c r="L675" i="2"/>
  <c r="AN675" i="2" s="1"/>
  <c r="K675" i="2"/>
  <c r="J675" i="2"/>
  <c r="I675" i="2"/>
  <c r="Y674" i="2"/>
  <c r="X674" i="2"/>
  <c r="W674" i="2"/>
  <c r="V674" i="2"/>
  <c r="U674" i="2"/>
  <c r="AQ674" i="2" s="1"/>
  <c r="T674" i="2"/>
  <c r="S674" i="2"/>
  <c r="R674" i="2"/>
  <c r="Q674" i="2"/>
  <c r="P674" i="2"/>
  <c r="O674" i="2"/>
  <c r="N674" i="2"/>
  <c r="M674" i="2"/>
  <c r="AO674" i="2" s="1"/>
  <c r="L674" i="2"/>
  <c r="K674" i="2"/>
  <c r="J674" i="2"/>
  <c r="I674" i="2"/>
  <c r="Y673" i="2"/>
  <c r="X673" i="2"/>
  <c r="W673" i="2"/>
  <c r="V673" i="2"/>
  <c r="U673" i="2"/>
  <c r="T673" i="2"/>
  <c r="S673" i="2"/>
  <c r="R673" i="2"/>
  <c r="Q673" i="2"/>
  <c r="P673" i="2"/>
  <c r="O673" i="2"/>
  <c r="N673" i="2"/>
  <c r="AC673" i="2" s="1"/>
  <c r="M673" i="2"/>
  <c r="L673" i="2"/>
  <c r="K673" i="2"/>
  <c r="J673" i="2"/>
  <c r="I673" i="2"/>
  <c r="Y672" i="2"/>
  <c r="X672" i="2"/>
  <c r="W672" i="2"/>
  <c r="AQ672" i="2" s="1"/>
  <c r="V672" i="2"/>
  <c r="U672" i="2"/>
  <c r="T672" i="2"/>
  <c r="S672" i="2"/>
  <c r="R672" i="2"/>
  <c r="Q672" i="2"/>
  <c r="P672" i="2"/>
  <c r="O672" i="2"/>
  <c r="N672" i="2"/>
  <c r="M672" i="2"/>
  <c r="L672" i="2"/>
  <c r="K672" i="2"/>
  <c r="AO672" i="2" s="1"/>
  <c r="J672" i="2"/>
  <c r="I672" i="2"/>
  <c r="Y671" i="2"/>
  <c r="X671" i="2"/>
  <c r="W671" i="2"/>
  <c r="V671" i="2"/>
  <c r="U671" i="2"/>
  <c r="T671" i="2"/>
  <c r="S671" i="2"/>
  <c r="R671" i="2"/>
  <c r="Q671" i="2"/>
  <c r="P671" i="2"/>
  <c r="O671" i="2"/>
  <c r="N671" i="2"/>
  <c r="M671" i="2"/>
  <c r="L671" i="2"/>
  <c r="AN671" i="2" s="1"/>
  <c r="K671" i="2"/>
  <c r="J671" i="2"/>
  <c r="I671" i="2"/>
  <c r="Y670" i="2"/>
  <c r="X670" i="2"/>
  <c r="W670" i="2"/>
  <c r="V670" i="2"/>
  <c r="U670" i="2"/>
  <c r="AQ670" i="2" s="1"/>
  <c r="T670" i="2"/>
  <c r="S670" i="2"/>
  <c r="R670" i="2"/>
  <c r="Q670" i="2"/>
  <c r="P670" i="2"/>
  <c r="O670" i="2"/>
  <c r="N670" i="2"/>
  <c r="M670" i="2"/>
  <c r="AO670" i="2" s="1"/>
  <c r="L670" i="2"/>
  <c r="K670" i="2"/>
  <c r="J670" i="2"/>
  <c r="I670" i="2"/>
  <c r="Y669" i="2"/>
  <c r="X669" i="2"/>
  <c r="W669" i="2"/>
  <c r="V669" i="2"/>
  <c r="U669" i="2"/>
  <c r="T669" i="2"/>
  <c r="S669" i="2"/>
  <c r="R669" i="2"/>
  <c r="Q669" i="2"/>
  <c r="P669" i="2"/>
  <c r="O669" i="2"/>
  <c r="N669" i="2"/>
  <c r="AC669" i="2" s="1"/>
  <c r="M669" i="2"/>
  <c r="L669" i="2"/>
  <c r="K669" i="2"/>
  <c r="J669" i="2"/>
  <c r="I669" i="2"/>
  <c r="Y668" i="2"/>
  <c r="X668" i="2"/>
  <c r="W668" i="2"/>
  <c r="AQ668" i="2" s="1"/>
  <c r="V668" i="2"/>
  <c r="U668" i="2"/>
  <c r="T668" i="2"/>
  <c r="S668" i="2"/>
  <c r="R668" i="2"/>
  <c r="Q668" i="2"/>
  <c r="P668" i="2"/>
  <c r="O668" i="2"/>
  <c r="N668" i="2"/>
  <c r="M668" i="2"/>
  <c r="L668" i="2"/>
  <c r="K668" i="2"/>
  <c r="AO668" i="2" s="1"/>
  <c r="J668" i="2"/>
  <c r="I668" i="2"/>
  <c r="Y667" i="2"/>
  <c r="X667" i="2"/>
  <c r="W667" i="2"/>
  <c r="V667" i="2"/>
  <c r="U667" i="2"/>
  <c r="T667" i="2"/>
  <c r="S667" i="2"/>
  <c r="R667" i="2"/>
  <c r="Q667" i="2"/>
  <c r="P667" i="2"/>
  <c r="O667" i="2"/>
  <c r="N667" i="2"/>
  <c r="M667" i="2"/>
  <c r="L667" i="2"/>
  <c r="AN667" i="2" s="1"/>
  <c r="K667" i="2"/>
  <c r="J667" i="2"/>
  <c r="I667" i="2"/>
  <c r="Y666" i="2"/>
  <c r="X666" i="2"/>
  <c r="W666" i="2"/>
  <c r="V666" i="2"/>
  <c r="U666" i="2"/>
  <c r="AQ666" i="2" s="1"/>
  <c r="T666" i="2"/>
  <c r="S666" i="2"/>
  <c r="R666" i="2"/>
  <c r="Q666" i="2"/>
  <c r="P666" i="2"/>
  <c r="O666" i="2"/>
  <c r="N666" i="2"/>
  <c r="M666" i="2"/>
  <c r="AO666" i="2" s="1"/>
  <c r="L666" i="2"/>
  <c r="K666" i="2"/>
  <c r="J666" i="2"/>
  <c r="I666" i="2"/>
  <c r="Y665" i="2"/>
  <c r="X665" i="2"/>
  <c r="W665" i="2"/>
  <c r="V665" i="2"/>
  <c r="U665" i="2"/>
  <c r="T665" i="2"/>
  <c r="S665" i="2"/>
  <c r="R665" i="2"/>
  <c r="Q665" i="2"/>
  <c r="P665" i="2"/>
  <c r="O665" i="2"/>
  <c r="N665" i="2"/>
  <c r="AC665" i="2" s="1"/>
  <c r="M665" i="2"/>
  <c r="L665" i="2"/>
  <c r="K665" i="2"/>
  <c r="J665" i="2"/>
  <c r="I665" i="2"/>
  <c r="Y664" i="2"/>
  <c r="X664" i="2"/>
  <c r="W664" i="2"/>
  <c r="AQ664" i="2" s="1"/>
  <c r="V664" i="2"/>
  <c r="U664" i="2"/>
  <c r="T664" i="2"/>
  <c r="S664" i="2"/>
  <c r="R664" i="2"/>
  <c r="Q664" i="2"/>
  <c r="P664" i="2"/>
  <c r="O664" i="2"/>
  <c r="N664" i="2"/>
  <c r="M664" i="2"/>
  <c r="L664" i="2"/>
  <c r="K664" i="2"/>
  <c r="AO664" i="2" s="1"/>
  <c r="J664" i="2"/>
  <c r="I664" i="2"/>
  <c r="Y663" i="2"/>
  <c r="X663" i="2"/>
  <c r="W663" i="2"/>
  <c r="V663" i="2"/>
  <c r="U663" i="2"/>
  <c r="T663" i="2"/>
  <c r="S663" i="2"/>
  <c r="R663" i="2"/>
  <c r="Q663" i="2"/>
  <c r="P663" i="2"/>
  <c r="O663" i="2"/>
  <c r="N663" i="2"/>
  <c r="M663" i="2"/>
  <c r="L663" i="2"/>
  <c r="AN663" i="2" s="1"/>
  <c r="K663" i="2"/>
  <c r="J663" i="2"/>
  <c r="I663" i="2"/>
  <c r="Y662" i="2"/>
  <c r="X662" i="2"/>
  <c r="W662" i="2"/>
  <c r="V662" i="2"/>
  <c r="U662" i="2"/>
  <c r="AQ662" i="2" s="1"/>
  <c r="T662" i="2"/>
  <c r="S662" i="2"/>
  <c r="R662" i="2"/>
  <c r="Q662" i="2"/>
  <c r="P662" i="2"/>
  <c r="O662" i="2"/>
  <c r="N662" i="2"/>
  <c r="M662" i="2"/>
  <c r="AO662" i="2" s="1"/>
  <c r="L662" i="2"/>
  <c r="K662" i="2"/>
  <c r="J662" i="2"/>
  <c r="I662" i="2"/>
  <c r="Y661" i="2"/>
  <c r="X661" i="2"/>
  <c r="W661" i="2"/>
  <c r="V661" i="2"/>
  <c r="U661" i="2"/>
  <c r="T661" i="2"/>
  <c r="S661" i="2"/>
  <c r="R661" i="2"/>
  <c r="Q661" i="2"/>
  <c r="P661" i="2"/>
  <c r="O661" i="2"/>
  <c r="N661" i="2"/>
  <c r="AC661" i="2" s="1"/>
  <c r="M661" i="2"/>
  <c r="L661" i="2"/>
  <c r="K661" i="2"/>
  <c r="J661" i="2"/>
  <c r="I661" i="2"/>
  <c r="Y660" i="2"/>
  <c r="X660" i="2"/>
  <c r="W660" i="2"/>
  <c r="AQ660" i="2" s="1"/>
  <c r="V660" i="2"/>
  <c r="U660" i="2"/>
  <c r="T660" i="2"/>
  <c r="S660" i="2"/>
  <c r="R660" i="2"/>
  <c r="Q660" i="2"/>
  <c r="P660" i="2"/>
  <c r="O660" i="2"/>
  <c r="N660" i="2"/>
  <c r="M660" i="2"/>
  <c r="L660" i="2"/>
  <c r="K660" i="2"/>
  <c r="AO660" i="2" s="1"/>
  <c r="J660" i="2"/>
  <c r="I660" i="2"/>
  <c r="Y659" i="2"/>
  <c r="X659" i="2"/>
  <c r="W659" i="2"/>
  <c r="V659" i="2"/>
  <c r="U659" i="2"/>
  <c r="T659" i="2"/>
  <c r="S659" i="2"/>
  <c r="R659" i="2"/>
  <c r="Q659" i="2"/>
  <c r="P659" i="2"/>
  <c r="O659" i="2"/>
  <c r="N659" i="2"/>
  <c r="M659" i="2"/>
  <c r="L659" i="2"/>
  <c r="AN659" i="2" s="1"/>
  <c r="K659" i="2"/>
  <c r="J659" i="2"/>
  <c r="I659" i="2"/>
  <c r="Y658" i="2"/>
  <c r="X658" i="2"/>
  <c r="W658" i="2"/>
  <c r="V658" i="2"/>
  <c r="U658" i="2"/>
  <c r="AQ658" i="2" s="1"/>
  <c r="T658" i="2"/>
  <c r="S658" i="2"/>
  <c r="R658" i="2"/>
  <c r="Q658" i="2"/>
  <c r="P658" i="2"/>
  <c r="O658" i="2"/>
  <c r="N658" i="2"/>
  <c r="M658" i="2"/>
  <c r="L658" i="2"/>
  <c r="K658" i="2"/>
  <c r="J658" i="2"/>
  <c r="I658" i="2"/>
  <c r="Y657" i="2"/>
  <c r="X657" i="2"/>
  <c r="W657" i="2"/>
  <c r="V657" i="2"/>
  <c r="U657" i="2"/>
  <c r="T657" i="2"/>
  <c r="S657" i="2"/>
  <c r="R657" i="2"/>
  <c r="Q657" i="2"/>
  <c r="P657" i="2"/>
  <c r="O657" i="2"/>
  <c r="N657" i="2"/>
  <c r="M657" i="2"/>
  <c r="L657" i="2"/>
  <c r="K657" i="2"/>
  <c r="J657" i="2"/>
  <c r="I657" i="2"/>
  <c r="Y656" i="2"/>
  <c r="X656" i="2"/>
  <c r="W656" i="2"/>
  <c r="V656" i="2"/>
  <c r="AQ656" i="2" s="1"/>
  <c r="U656" i="2"/>
  <c r="T656" i="2"/>
  <c r="AI656" i="2" s="1"/>
  <c r="S656" i="2"/>
  <c r="R656" i="2"/>
  <c r="Q656" i="2"/>
  <c r="P656" i="2"/>
  <c r="O656" i="2"/>
  <c r="N656" i="2"/>
  <c r="AA656" i="2" s="1"/>
  <c r="M656" i="2"/>
  <c r="L656" i="2"/>
  <c r="K656" i="2"/>
  <c r="J656" i="2"/>
  <c r="I656" i="2"/>
  <c r="Y655" i="2"/>
  <c r="X655" i="2"/>
  <c r="W655" i="2"/>
  <c r="V655" i="2"/>
  <c r="U655" i="2"/>
  <c r="T655" i="2"/>
  <c r="S655" i="2"/>
  <c r="R655" i="2"/>
  <c r="Q655" i="2"/>
  <c r="P655" i="2"/>
  <c r="O655" i="2"/>
  <c r="N655" i="2"/>
  <c r="M655" i="2"/>
  <c r="L655" i="2"/>
  <c r="K655" i="2"/>
  <c r="J655" i="2"/>
  <c r="I655" i="2"/>
  <c r="Y654" i="2"/>
  <c r="X654" i="2"/>
  <c r="W654" i="2"/>
  <c r="V654" i="2"/>
  <c r="U654" i="2"/>
  <c r="T654" i="2"/>
  <c r="S654" i="2"/>
  <c r="R654" i="2"/>
  <c r="AG654" i="2" s="1"/>
  <c r="Q654" i="2"/>
  <c r="P654" i="2"/>
  <c r="O654" i="2"/>
  <c r="N654" i="2"/>
  <c r="M654" i="2"/>
  <c r="AB654" i="2" s="1"/>
  <c r="L654" i="2"/>
  <c r="K654" i="2"/>
  <c r="J654" i="2"/>
  <c r="I654" i="2"/>
  <c r="Y653" i="2"/>
  <c r="X653" i="2"/>
  <c r="W653" i="2"/>
  <c r="V653" i="2"/>
  <c r="U653" i="2"/>
  <c r="T653" i="2"/>
  <c r="S653" i="2"/>
  <c r="R653" i="2"/>
  <c r="Q653" i="2"/>
  <c r="P653" i="2"/>
  <c r="O653" i="2"/>
  <c r="N653" i="2"/>
  <c r="M653" i="2"/>
  <c r="L653" i="2"/>
  <c r="K653" i="2"/>
  <c r="J653" i="2"/>
  <c r="I653" i="2"/>
  <c r="Y652" i="2"/>
  <c r="X652" i="2"/>
  <c r="AM652" i="2" s="1"/>
  <c r="W652" i="2"/>
  <c r="V652" i="2"/>
  <c r="U652" i="2"/>
  <c r="T652" i="2"/>
  <c r="S652" i="2"/>
  <c r="R652" i="2"/>
  <c r="Q652" i="2"/>
  <c r="P652" i="2"/>
  <c r="O652" i="2"/>
  <c r="N652" i="2"/>
  <c r="M652" i="2"/>
  <c r="L652" i="2"/>
  <c r="AA652" i="2" s="1"/>
  <c r="K652" i="2"/>
  <c r="AI652" i="2" s="1"/>
  <c r="J652" i="2"/>
  <c r="I652" i="2"/>
  <c r="Y651" i="2"/>
  <c r="X651" i="2"/>
  <c r="W651" i="2"/>
  <c r="V651" i="2"/>
  <c r="U651" i="2"/>
  <c r="T651" i="2"/>
  <c r="S651" i="2"/>
  <c r="R651" i="2"/>
  <c r="Q651" i="2"/>
  <c r="P651" i="2"/>
  <c r="O651" i="2"/>
  <c r="N651" i="2"/>
  <c r="M651" i="2"/>
  <c r="L651" i="2"/>
  <c r="AA651" i="2" s="1"/>
  <c r="K651" i="2"/>
  <c r="J651" i="2"/>
  <c r="I651" i="2"/>
  <c r="Y650" i="2"/>
  <c r="X650" i="2"/>
  <c r="W650" i="2"/>
  <c r="V650" i="2"/>
  <c r="U650" i="2"/>
  <c r="T650" i="2"/>
  <c r="S650" i="2"/>
  <c r="R650" i="2"/>
  <c r="Q650" i="2"/>
  <c r="P650" i="2"/>
  <c r="O650" i="2"/>
  <c r="N650" i="2"/>
  <c r="M650" i="2"/>
  <c r="L650" i="2"/>
  <c r="K650" i="2"/>
  <c r="J650" i="2"/>
  <c r="I650" i="2"/>
  <c r="Y649" i="2"/>
  <c r="X649" i="2"/>
  <c r="W649" i="2"/>
  <c r="V649" i="2"/>
  <c r="U649" i="2"/>
  <c r="T649" i="2"/>
  <c r="S649" i="2"/>
  <c r="R649" i="2"/>
  <c r="Q649" i="2"/>
  <c r="P649" i="2"/>
  <c r="O649" i="2"/>
  <c r="N649" i="2"/>
  <c r="M649" i="2"/>
  <c r="L649" i="2"/>
  <c r="K649" i="2"/>
  <c r="J649" i="2"/>
  <c r="I649" i="2"/>
  <c r="Y648" i="2"/>
  <c r="X648" i="2"/>
  <c r="W648" i="2"/>
  <c r="V648" i="2"/>
  <c r="U648" i="2"/>
  <c r="T648" i="2"/>
  <c r="S648" i="2"/>
  <c r="R648" i="2"/>
  <c r="Q648" i="2"/>
  <c r="P648" i="2"/>
  <c r="O648" i="2"/>
  <c r="N648" i="2"/>
  <c r="M648" i="2"/>
  <c r="L648" i="2"/>
  <c r="K648" i="2"/>
  <c r="J648" i="2"/>
  <c r="I648" i="2"/>
  <c r="Y647" i="2"/>
  <c r="X647" i="2"/>
  <c r="W647" i="2"/>
  <c r="V647" i="2"/>
  <c r="U647" i="2"/>
  <c r="T647" i="2"/>
  <c r="S647" i="2"/>
  <c r="R647" i="2"/>
  <c r="Q647" i="2"/>
  <c r="P647" i="2"/>
  <c r="O647" i="2"/>
  <c r="N647" i="2"/>
  <c r="M647" i="2"/>
  <c r="L647" i="2"/>
  <c r="K647" i="2"/>
  <c r="J647" i="2"/>
  <c r="I647" i="2"/>
  <c r="Y646" i="2"/>
  <c r="X646" i="2"/>
  <c r="W646" i="2"/>
  <c r="AL646" i="2" s="1"/>
  <c r="V646" i="2"/>
  <c r="U646" i="2"/>
  <c r="T646" i="2"/>
  <c r="S646" i="2"/>
  <c r="R646" i="2"/>
  <c r="Q646" i="2"/>
  <c r="P646" i="2"/>
  <c r="O646" i="2"/>
  <c r="AD646" i="2" s="1"/>
  <c r="N646" i="2"/>
  <c r="M646" i="2"/>
  <c r="L646" i="2"/>
  <c r="K646" i="2"/>
  <c r="J646" i="2"/>
  <c r="I646" i="2"/>
  <c r="Y645" i="2"/>
  <c r="X645" i="2"/>
  <c r="W645" i="2"/>
  <c r="V645" i="2"/>
  <c r="U645" i="2"/>
  <c r="T645" i="2"/>
  <c r="S645" i="2"/>
  <c r="R645" i="2"/>
  <c r="Q645" i="2"/>
  <c r="P645" i="2"/>
  <c r="O645" i="2"/>
  <c r="N645" i="2"/>
  <c r="M645" i="2"/>
  <c r="L645" i="2"/>
  <c r="K645" i="2"/>
  <c r="J645" i="2"/>
  <c r="I645" i="2"/>
  <c r="Y644" i="2"/>
  <c r="X644" i="2"/>
  <c r="W644" i="2"/>
  <c r="V644" i="2"/>
  <c r="U644" i="2"/>
  <c r="T644" i="2"/>
  <c r="S644" i="2"/>
  <c r="R644" i="2"/>
  <c r="Q644" i="2"/>
  <c r="P644" i="2"/>
  <c r="O644" i="2"/>
  <c r="N644" i="2"/>
  <c r="M644" i="2"/>
  <c r="L644" i="2"/>
  <c r="K644" i="2"/>
  <c r="J644" i="2"/>
  <c r="I644" i="2"/>
  <c r="Y643" i="2"/>
  <c r="X643" i="2"/>
  <c r="W643" i="2"/>
  <c r="V643" i="2"/>
  <c r="U643" i="2"/>
  <c r="T643" i="2"/>
  <c r="S643" i="2"/>
  <c r="R643" i="2"/>
  <c r="Q643" i="2"/>
  <c r="P643" i="2"/>
  <c r="O643" i="2"/>
  <c r="N643" i="2"/>
  <c r="AC643" i="2" s="1"/>
  <c r="M643" i="2"/>
  <c r="L643" i="2"/>
  <c r="K643" i="2"/>
  <c r="J643" i="2"/>
  <c r="I643" i="2"/>
  <c r="Y642" i="2"/>
  <c r="X642" i="2"/>
  <c r="W642" i="2"/>
  <c r="AL642" i="2" s="1"/>
  <c r="V642" i="2"/>
  <c r="U642" i="2"/>
  <c r="T642" i="2"/>
  <c r="S642" i="2"/>
  <c r="R642" i="2"/>
  <c r="Q642" i="2"/>
  <c r="P642" i="2"/>
  <c r="O642" i="2"/>
  <c r="AD642" i="2" s="1"/>
  <c r="N642" i="2"/>
  <c r="M642" i="2"/>
  <c r="L642" i="2"/>
  <c r="K642" i="2"/>
  <c r="J642" i="2"/>
  <c r="I642" i="2"/>
  <c r="Y641" i="2"/>
  <c r="X641" i="2"/>
  <c r="W641" i="2"/>
  <c r="V641" i="2"/>
  <c r="U641" i="2"/>
  <c r="T641" i="2"/>
  <c r="S641" i="2"/>
  <c r="R641" i="2"/>
  <c r="Q641" i="2"/>
  <c r="P641" i="2"/>
  <c r="O641" i="2"/>
  <c r="N641" i="2"/>
  <c r="M641" i="2"/>
  <c r="L641" i="2"/>
  <c r="K641" i="2"/>
  <c r="J641" i="2"/>
  <c r="I641" i="2"/>
  <c r="Y640" i="2"/>
  <c r="X640" i="2"/>
  <c r="W640" i="2"/>
  <c r="V640" i="2"/>
  <c r="U640" i="2"/>
  <c r="T640" i="2"/>
  <c r="S640" i="2"/>
  <c r="R640" i="2"/>
  <c r="Q640" i="2"/>
  <c r="P640" i="2"/>
  <c r="O640" i="2"/>
  <c r="N640" i="2"/>
  <c r="M640" i="2"/>
  <c r="L640" i="2"/>
  <c r="K640" i="2"/>
  <c r="J640" i="2"/>
  <c r="I640" i="2"/>
  <c r="Y639" i="2"/>
  <c r="X639" i="2"/>
  <c r="W639" i="2"/>
  <c r="V639" i="2"/>
  <c r="U639" i="2"/>
  <c r="T639" i="2"/>
  <c r="S639" i="2"/>
  <c r="R639" i="2"/>
  <c r="Q639" i="2"/>
  <c r="P639" i="2"/>
  <c r="O639" i="2"/>
  <c r="N639" i="2"/>
  <c r="M639" i="2"/>
  <c r="L639" i="2"/>
  <c r="AH639" i="2" s="1"/>
  <c r="K639" i="2"/>
  <c r="J639" i="2"/>
  <c r="I639" i="2"/>
  <c r="Y638" i="2"/>
  <c r="X638" i="2"/>
  <c r="W638" i="2"/>
  <c r="V638" i="2"/>
  <c r="U638" i="2"/>
  <c r="T638" i="2"/>
  <c r="S638" i="2"/>
  <c r="R638" i="2"/>
  <c r="Q638" i="2"/>
  <c r="P638" i="2"/>
  <c r="O638" i="2"/>
  <c r="N638" i="2"/>
  <c r="M638" i="2"/>
  <c r="AB638" i="2" s="1"/>
  <c r="L638" i="2"/>
  <c r="K638" i="2"/>
  <c r="J638" i="2"/>
  <c r="I638" i="2"/>
  <c r="Y637" i="2"/>
  <c r="X637" i="2"/>
  <c r="W637" i="2"/>
  <c r="AL637" i="2" s="1"/>
  <c r="V637" i="2"/>
  <c r="U637" i="2"/>
  <c r="AQ637" i="2" s="1"/>
  <c r="T637" i="2"/>
  <c r="S637" i="2"/>
  <c r="R637" i="2"/>
  <c r="Q637" i="2"/>
  <c r="P637" i="2"/>
  <c r="O637" i="2"/>
  <c r="N637" i="2"/>
  <c r="M637" i="2"/>
  <c r="AO637" i="2" s="1"/>
  <c r="L637" i="2"/>
  <c r="K637" i="2"/>
  <c r="AG637" i="2" s="1"/>
  <c r="J637" i="2"/>
  <c r="I637" i="2"/>
  <c r="Y636" i="2"/>
  <c r="X636" i="2"/>
  <c r="W636" i="2"/>
  <c r="V636" i="2"/>
  <c r="U636" i="2"/>
  <c r="T636" i="2"/>
  <c r="S636" i="2"/>
  <c r="R636" i="2"/>
  <c r="Q636" i="2"/>
  <c r="P636" i="2"/>
  <c r="O636" i="2"/>
  <c r="N636" i="2"/>
  <c r="M636" i="2"/>
  <c r="L636" i="2"/>
  <c r="K636" i="2"/>
  <c r="J636" i="2"/>
  <c r="I636" i="2"/>
  <c r="Y635" i="2"/>
  <c r="X635" i="2"/>
  <c r="W635" i="2"/>
  <c r="V635" i="2"/>
  <c r="U635" i="2"/>
  <c r="T635" i="2"/>
  <c r="S635" i="2"/>
  <c r="R635" i="2"/>
  <c r="Q635" i="2"/>
  <c r="P635" i="2"/>
  <c r="O635" i="2"/>
  <c r="N635" i="2"/>
  <c r="M635" i="2"/>
  <c r="L635" i="2"/>
  <c r="K635" i="2"/>
  <c r="J635" i="2"/>
  <c r="I635" i="2"/>
  <c r="Y634" i="2"/>
  <c r="X634" i="2"/>
  <c r="W634" i="2"/>
  <c r="V634" i="2"/>
  <c r="U634" i="2"/>
  <c r="T634" i="2"/>
  <c r="S634" i="2"/>
  <c r="R634" i="2"/>
  <c r="Q634" i="2"/>
  <c r="P634" i="2"/>
  <c r="O634" i="2"/>
  <c r="N634" i="2"/>
  <c r="M634" i="2"/>
  <c r="L634" i="2"/>
  <c r="K634" i="2"/>
  <c r="J634" i="2"/>
  <c r="I634" i="2"/>
  <c r="Y633" i="2"/>
  <c r="X633" i="2"/>
  <c r="W633" i="2"/>
  <c r="V633" i="2"/>
  <c r="U633" i="2"/>
  <c r="AQ633" i="2" s="1"/>
  <c r="T633" i="2"/>
  <c r="S633" i="2"/>
  <c r="R633" i="2"/>
  <c r="Q633" i="2"/>
  <c r="AP633" i="2" s="1"/>
  <c r="P633" i="2"/>
  <c r="O633" i="2"/>
  <c r="N633" i="2"/>
  <c r="M633" i="2"/>
  <c r="AL633" i="2" s="1"/>
  <c r="L633" i="2"/>
  <c r="K633" i="2"/>
  <c r="J633" i="2"/>
  <c r="I633" i="2"/>
  <c r="Y632" i="2"/>
  <c r="X632" i="2"/>
  <c r="W632" i="2"/>
  <c r="V632" i="2"/>
  <c r="U632" i="2"/>
  <c r="T632" i="2"/>
  <c r="S632" i="2"/>
  <c r="R632" i="2"/>
  <c r="Q632" i="2"/>
  <c r="P632" i="2"/>
  <c r="O632" i="2"/>
  <c r="N632" i="2"/>
  <c r="M632" i="2"/>
  <c r="L632" i="2"/>
  <c r="K632" i="2"/>
  <c r="J632" i="2"/>
  <c r="I632" i="2"/>
  <c r="Y631" i="2"/>
  <c r="X631" i="2"/>
  <c r="W631" i="2"/>
  <c r="V631" i="2"/>
  <c r="U631" i="2"/>
  <c r="T631" i="2"/>
  <c r="S631" i="2"/>
  <c r="R631" i="2"/>
  <c r="Q631" i="2"/>
  <c r="P631" i="2"/>
  <c r="O631" i="2"/>
  <c r="N631" i="2"/>
  <c r="M631" i="2"/>
  <c r="L631" i="2"/>
  <c r="K631" i="2"/>
  <c r="J631" i="2"/>
  <c r="I631" i="2"/>
  <c r="Y630" i="2"/>
  <c r="X630" i="2"/>
  <c r="W630" i="2"/>
  <c r="V630" i="2"/>
  <c r="U630" i="2"/>
  <c r="T630" i="2"/>
  <c r="S630" i="2"/>
  <c r="R630" i="2"/>
  <c r="Q630" i="2"/>
  <c r="P630" i="2"/>
  <c r="O630" i="2"/>
  <c r="N630" i="2"/>
  <c r="M630" i="2"/>
  <c r="L630" i="2"/>
  <c r="K630" i="2"/>
  <c r="J630" i="2"/>
  <c r="I630" i="2"/>
  <c r="Y629" i="2"/>
  <c r="X629" i="2"/>
  <c r="W629" i="2"/>
  <c r="V629" i="2"/>
  <c r="U629" i="2"/>
  <c r="T629" i="2"/>
  <c r="S629" i="2"/>
  <c r="R629" i="2"/>
  <c r="Q629" i="2"/>
  <c r="P629" i="2"/>
  <c r="O629" i="2"/>
  <c r="N629" i="2"/>
  <c r="M629" i="2"/>
  <c r="L629" i="2"/>
  <c r="K629" i="2"/>
  <c r="J629" i="2"/>
  <c r="I629" i="2"/>
  <c r="Y628" i="2"/>
  <c r="X628" i="2"/>
  <c r="W628" i="2"/>
  <c r="V628" i="2"/>
  <c r="U628" i="2"/>
  <c r="T628" i="2"/>
  <c r="S628" i="2"/>
  <c r="R628" i="2"/>
  <c r="Q628" i="2"/>
  <c r="P628" i="2"/>
  <c r="O628" i="2"/>
  <c r="N628" i="2"/>
  <c r="AC628" i="2" s="1"/>
  <c r="M628" i="2"/>
  <c r="L628" i="2"/>
  <c r="K628" i="2"/>
  <c r="J628" i="2"/>
  <c r="I628" i="2"/>
  <c r="Y627" i="2"/>
  <c r="X627" i="2"/>
  <c r="W627" i="2"/>
  <c r="V627" i="2"/>
  <c r="U627" i="2"/>
  <c r="T627" i="2"/>
  <c r="S627" i="2"/>
  <c r="R627" i="2"/>
  <c r="Q627" i="2"/>
  <c r="P627" i="2"/>
  <c r="O627" i="2"/>
  <c r="N627" i="2"/>
  <c r="M627" i="2"/>
  <c r="L627" i="2"/>
  <c r="K627" i="2"/>
  <c r="AM627" i="2" s="1"/>
  <c r="J627" i="2"/>
  <c r="I627" i="2"/>
  <c r="Y626" i="2"/>
  <c r="X626" i="2"/>
  <c r="W626" i="2"/>
  <c r="V626" i="2"/>
  <c r="U626" i="2"/>
  <c r="T626" i="2"/>
  <c r="S626" i="2"/>
  <c r="R626" i="2"/>
  <c r="Q626" i="2"/>
  <c r="P626" i="2"/>
  <c r="O626" i="2"/>
  <c r="N626" i="2"/>
  <c r="M626" i="2"/>
  <c r="L626" i="2"/>
  <c r="AA626" i="2" s="1"/>
  <c r="K626" i="2"/>
  <c r="J626" i="2"/>
  <c r="I626" i="2"/>
  <c r="Y625" i="2"/>
  <c r="X625" i="2"/>
  <c r="W625" i="2"/>
  <c r="V625" i="2"/>
  <c r="U625" i="2"/>
  <c r="T625" i="2"/>
  <c r="S625" i="2"/>
  <c r="R625" i="2"/>
  <c r="Q625" i="2"/>
  <c r="P625" i="2"/>
  <c r="O625" i="2"/>
  <c r="N625" i="2"/>
  <c r="M625" i="2"/>
  <c r="AB625" i="2" s="1"/>
  <c r="L625" i="2"/>
  <c r="K625" i="2"/>
  <c r="J625" i="2"/>
  <c r="I625" i="2"/>
  <c r="Y624" i="2"/>
  <c r="X624" i="2"/>
  <c r="W624" i="2"/>
  <c r="V624" i="2"/>
  <c r="U624" i="2"/>
  <c r="T624" i="2"/>
  <c r="S624" i="2"/>
  <c r="R624" i="2"/>
  <c r="Q624" i="2"/>
  <c r="P624" i="2"/>
  <c r="O624" i="2"/>
  <c r="N624" i="2"/>
  <c r="AC624" i="2" s="1"/>
  <c r="M624" i="2"/>
  <c r="L624" i="2"/>
  <c r="K624" i="2"/>
  <c r="J624" i="2"/>
  <c r="I624" i="2"/>
  <c r="Y623" i="2"/>
  <c r="X623" i="2"/>
  <c r="W623" i="2"/>
  <c r="V623" i="2"/>
  <c r="U623" i="2"/>
  <c r="T623" i="2"/>
  <c r="S623" i="2"/>
  <c r="R623" i="2"/>
  <c r="Q623" i="2"/>
  <c r="P623" i="2"/>
  <c r="O623" i="2"/>
  <c r="N623" i="2"/>
  <c r="M623" i="2"/>
  <c r="L623" i="2"/>
  <c r="K623" i="2"/>
  <c r="AM623" i="2" s="1"/>
  <c r="J623" i="2"/>
  <c r="I623" i="2"/>
  <c r="Y622" i="2"/>
  <c r="X622" i="2"/>
  <c r="W622" i="2"/>
  <c r="V622" i="2"/>
  <c r="U622" i="2"/>
  <c r="T622" i="2"/>
  <c r="S622" i="2"/>
  <c r="R622" i="2"/>
  <c r="Q622" i="2"/>
  <c r="P622" i="2"/>
  <c r="O622" i="2"/>
  <c r="N622" i="2"/>
  <c r="M622" i="2"/>
  <c r="L622" i="2"/>
  <c r="AA622" i="2" s="1"/>
  <c r="AA100" i="2" s="1"/>
  <c r="K622" i="2"/>
  <c r="J622" i="2"/>
  <c r="I622" i="2"/>
  <c r="Y621" i="2"/>
  <c r="X621" i="2"/>
  <c r="W621" i="2"/>
  <c r="V621" i="2"/>
  <c r="U621" i="2"/>
  <c r="T621" i="2"/>
  <c r="S621" i="2"/>
  <c r="R621" i="2"/>
  <c r="Q621" i="2"/>
  <c r="P621" i="2"/>
  <c r="O621" i="2"/>
  <c r="N621" i="2"/>
  <c r="M621" i="2"/>
  <c r="AB621" i="2" s="1"/>
  <c r="L621" i="2"/>
  <c r="K621" i="2"/>
  <c r="J621" i="2"/>
  <c r="I621" i="2"/>
  <c r="Y620" i="2"/>
  <c r="X620" i="2"/>
  <c r="W620" i="2"/>
  <c r="V620" i="2"/>
  <c r="U620" i="2"/>
  <c r="T620" i="2"/>
  <c r="S620" i="2"/>
  <c r="R620" i="2"/>
  <c r="Q620" i="2"/>
  <c r="P620" i="2"/>
  <c r="O620" i="2"/>
  <c r="N620" i="2"/>
  <c r="AC620" i="2" s="1"/>
  <c r="M620" i="2"/>
  <c r="L620" i="2"/>
  <c r="K620" i="2"/>
  <c r="J620" i="2"/>
  <c r="I620" i="2"/>
  <c r="Y619" i="2"/>
  <c r="X619" i="2"/>
  <c r="W619" i="2"/>
  <c r="V619" i="2"/>
  <c r="U619" i="2"/>
  <c r="T619" i="2"/>
  <c r="S619" i="2"/>
  <c r="R619" i="2"/>
  <c r="Q619" i="2"/>
  <c r="P619" i="2"/>
  <c r="O619" i="2"/>
  <c r="N619" i="2"/>
  <c r="M619" i="2"/>
  <c r="L619" i="2"/>
  <c r="K619" i="2"/>
  <c r="AM619" i="2" s="1"/>
  <c r="J619" i="2"/>
  <c r="I619" i="2"/>
  <c r="Y618" i="2"/>
  <c r="X618" i="2"/>
  <c r="W618" i="2"/>
  <c r="V618" i="2"/>
  <c r="U618" i="2"/>
  <c r="T618" i="2"/>
  <c r="S618" i="2"/>
  <c r="R618" i="2"/>
  <c r="Q618" i="2"/>
  <c r="P618" i="2"/>
  <c r="O618" i="2"/>
  <c r="N618" i="2"/>
  <c r="M618" i="2"/>
  <c r="L618" i="2"/>
  <c r="AA618" i="2" s="1"/>
  <c r="K618" i="2"/>
  <c r="J618" i="2"/>
  <c r="I618" i="2"/>
  <c r="Y617" i="2"/>
  <c r="X617" i="2"/>
  <c r="W617" i="2"/>
  <c r="V617" i="2"/>
  <c r="U617" i="2"/>
  <c r="T617" i="2"/>
  <c r="S617" i="2"/>
  <c r="R617" i="2"/>
  <c r="Q617" i="2"/>
  <c r="P617" i="2"/>
  <c r="O617" i="2"/>
  <c r="N617" i="2"/>
  <c r="M617" i="2"/>
  <c r="AB617" i="2" s="1"/>
  <c r="L617" i="2"/>
  <c r="K617" i="2"/>
  <c r="J617" i="2"/>
  <c r="I617" i="2"/>
  <c r="Y616" i="2"/>
  <c r="X616" i="2"/>
  <c r="W616" i="2"/>
  <c r="V616" i="2"/>
  <c r="U616" i="2"/>
  <c r="T616" i="2"/>
  <c r="S616" i="2"/>
  <c r="R616" i="2"/>
  <c r="Q616" i="2"/>
  <c r="P616" i="2"/>
  <c r="O616" i="2"/>
  <c r="N616" i="2"/>
  <c r="AC616" i="2" s="1"/>
  <c r="M616" i="2"/>
  <c r="L616" i="2"/>
  <c r="K616" i="2"/>
  <c r="J616" i="2"/>
  <c r="I616" i="2"/>
  <c r="Y615" i="2"/>
  <c r="X615" i="2"/>
  <c r="W615" i="2"/>
  <c r="V615" i="2"/>
  <c r="U615" i="2"/>
  <c r="T615" i="2"/>
  <c r="S615" i="2"/>
  <c r="R615" i="2"/>
  <c r="Q615" i="2"/>
  <c r="P615" i="2"/>
  <c r="O615" i="2"/>
  <c r="N615" i="2"/>
  <c r="M615" i="2"/>
  <c r="L615" i="2"/>
  <c r="K615" i="2"/>
  <c r="AM615" i="2" s="1"/>
  <c r="J615" i="2"/>
  <c r="I615" i="2"/>
  <c r="Y614" i="2"/>
  <c r="X614" i="2"/>
  <c r="W614" i="2"/>
  <c r="V614" i="2"/>
  <c r="U614" i="2"/>
  <c r="T614" i="2"/>
  <c r="S614" i="2"/>
  <c r="R614" i="2"/>
  <c r="Q614" i="2"/>
  <c r="P614" i="2"/>
  <c r="O614" i="2"/>
  <c r="N614" i="2"/>
  <c r="M614" i="2"/>
  <c r="L614" i="2"/>
  <c r="AA614" i="2" s="1"/>
  <c r="K614" i="2"/>
  <c r="J614" i="2"/>
  <c r="I614" i="2"/>
  <c r="Y613" i="2"/>
  <c r="X613" i="2"/>
  <c r="W613" i="2"/>
  <c r="V613" i="2"/>
  <c r="U613" i="2"/>
  <c r="T613" i="2"/>
  <c r="S613" i="2"/>
  <c r="R613" i="2"/>
  <c r="Q613" i="2"/>
  <c r="P613" i="2"/>
  <c r="O613" i="2"/>
  <c r="N613" i="2"/>
  <c r="M613" i="2"/>
  <c r="AB613" i="2" s="1"/>
  <c r="L613" i="2"/>
  <c r="K613" i="2"/>
  <c r="J613" i="2"/>
  <c r="I613" i="2"/>
  <c r="Y612" i="2"/>
  <c r="X612" i="2"/>
  <c r="W612" i="2"/>
  <c r="V612" i="2"/>
  <c r="U612" i="2"/>
  <c r="T612" i="2"/>
  <c r="S612" i="2"/>
  <c r="R612" i="2"/>
  <c r="Q612" i="2"/>
  <c r="P612" i="2"/>
  <c r="O612" i="2"/>
  <c r="N612" i="2"/>
  <c r="AC612" i="2" s="1"/>
  <c r="M612" i="2"/>
  <c r="L612" i="2"/>
  <c r="K612" i="2"/>
  <c r="J612" i="2"/>
  <c r="I612" i="2"/>
  <c r="Y611" i="2"/>
  <c r="X611" i="2"/>
  <c r="W611" i="2"/>
  <c r="V611" i="2"/>
  <c r="U611" i="2"/>
  <c r="T611" i="2"/>
  <c r="S611" i="2"/>
  <c r="R611" i="2"/>
  <c r="Q611" i="2"/>
  <c r="P611" i="2"/>
  <c r="O611" i="2"/>
  <c r="N611" i="2"/>
  <c r="M611" i="2"/>
  <c r="L611" i="2"/>
  <c r="K611" i="2"/>
  <c r="AM611" i="2" s="1"/>
  <c r="J611" i="2"/>
  <c r="I611" i="2"/>
  <c r="Y610" i="2"/>
  <c r="X610" i="2"/>
  <c r="W610" i="2"/>
  <c r="V610" i="2"/>
  <c r="U610" i="2"/>
  <c r="T610" i="2"/>
  <c r="S610" i="2"/>
  <c r="R610" i="2"/>
  <c r="Q610" i="2"/>
  <c r="P610" i="2"/>
  <c r="O610" i="2"/>
  <c r="N610" i="2"/>
  <c r="M610" i="2"/>
  <c r="L610" i="2"/>
  <c r="AA610" i="2" s="1"/>
  <c r="K610" i="2"/>
  <c r="J610" i="2"/>
  <c r="I610" i="2"/>
  <c r="Y609" i="2"/>
  <c r="X609" i="2"/>
  <c r="W609" i="2"/>
  <c r="V609" i="2"/>
  <c r="U609" i="2"/>
  <c r="T609" i="2"/>
  <c r="S609" i="2"/>
  <c r="R609" i="2"/>
  <c r="Q609" i="2"/>
  <c r="P609" i="2"/>
  <c r="O609" i="2"/>
  <c r="N609" i="2"/>
  <c r="M609" i="2"/>
  <c r="AB609" i="2" s="1"/>
  <c r="L609" i="2"/>
  <c r="K609" i="2"/>
  <c r="J609" i="2"/>
  <c r="I609" i="2"/>
  <c r="Y608" i="2"/>
  <c r="X608" i="2"/>
  <c r="W608" i="2"/>
  <c r="V608" i="2"/>
  <c r="U608" i="2"/>
  <c r="T608" i="2"/>
  <c r="S608" i="2"/>
  <c r="R608" i="2"/>
  <c r="Q608" i="2"/>
  <c r="P608" i="2"/>
  <c r="O608" i="2"/>
  <c r="N608" i="2"/>
  <c r="AC608" i="2" s="1"/>
  <c r="M608" i="2"/>
  <c r="L608" i="2"/>
  <c r="K608" i="2"/>
  <c r="J608" i="2"/>
  <c r="I608" i="2"/>
  <c r="Y607" i="2"/>
  <c r="X607" i="2"/>
  <c r="W607" i="2"/>
  <c r="V607" i="2"/>
  <c r="U607" i="2"/>
  <c r="T607" i="2"/>
  <c r="S607" i="2"/>
  <c r="R607" i="2"/>
  <c r="Q607" i="2"/>
  <c r="P607" i="2"/>
  <c r="O607" i="2"/>
  <c r="N607" i="2"/>
  <c r="M607" i="2"/>
  <c r="L607" i="2"/>
  <c r="K607" i="2"/>
  <c r="AM607" i="2" s="1"/>
  <c r="J607" i="2"/>
  <c r="I607" i="2"/>
  <c r="Y606" i="2"/>
  <c r="X606" i="2"/>
  <c r="W606" i="2"/>
  <c r="V606" i="2"/>
  <c r="U606" i="2"/>
  <c r="T606" i="2"/>
  <c r="S606" i="2"/>
  <c r="R606" i="2"/>
  <c r="Q606" i="2"/>
  <c r="P606" i="2"/>
  <c r="O606" i="2"/>
  <c r="N606" i="2"/>
  <c r="M606" i="2"/>
  <c r="L606" i="2"/>
  <c r="AA606" i="2" s="1"/>
  <c r="K606" i="2"/>
  <c r="J606" i="2"/>
  <c r="I606" i="2"/>
  <c r="Y605" i="2"/>
  <c r="X605" i="2"/>
  <c r="W605" i="2"/>
  <c r="V605" i="2"/>
  <c r="U605" i="2"/>
  <c r="T605" i="2"/>
  <c r="S605" i="2"/>
  <c r="R605" i="2"/>
  <c r="Q605" i="2"/>
  <c r="P605" i="2"/>
  <c r="O605" i="2"/>
  <c r="N605" i="2"/>
  <c r="M605" i="2"/>
  <c r="AB605" i="2" s="1"/>
  <c r="L605" i="2"/>
  <c r="K605" i="2"/>
  <c r="J605" i="2"/>
  <c r="I605" i="2"/>
  <c r="Y604" i="2"/>
  <c r="X604" i="2"/>
  <c r="W604" i="2"/>
  <c r="V604" i="2"/>
  <c r="U604" i="2"/>
  <c r="T604" i="2"/>
  <c r="S604" i="2"/>
  <c r="R604" i="2"/>
  <c r="Q604" i="2"/>
  <c r="P604" i="2"/>
  <c r="O604" i="2"/>
  <c r="N604" i="2"/>
  <c r="AC604" i="2" s="1"/>
  <c r="M604" i="2"/>
  <c r="L604" i="2"/>
  <c r="K604" i="2"/>
  <c r="J604" i="2"/>
  <c r="I604" i="2"/>
  <c r="Y603" i="2"/>
  <c r="X603" i="2"/>
  <c r="W603" i="2"/>
  <c r="V603" i="2"/>
  <c r="U603" i="2"/>
  <c r="T603" i="2"/>
  <c r="S603" i="2"/>
  <c r="R603" i="2"/>
  <c r="Q603" i="2"/>
  <c r="P603" i="2"/>
  <c r="O603" i="2"/>
  <c r="N603" i="2"/>
  <c r="M603" i="2"/>
  <c r="L603" i="2"/>
  <c r="K603" i="2"/>
  <c r="AM603" i="2" s="1"/>
  <c r="J603" i="2"/>
  <c r="I603" i="2"/>
  <c r="Y602" i="2"/>
  <c r="X602" i="2"/>
  <c r="W602" i="2"/>
  <c r="V602" i="2"/>
  <c r="U602" i="2"/>
  <c r="T602" i="2"/>
  <c r="S602" i="2"/>
  <c r="R602" i="2"/>
  <c r="Q602" i="2"/>
  <c r="P602" i="2"/>
  <c r="O602" i="2"/>
  <c r="N602" i="2"/>
  <c r="M602" i="2"/>
  <c r="L602" i="2"/>
  <c r="AA602" i="2" s="1"/>
  <c r="K602" i="2"/>
  <c r="J602" i="2"/>
  <c r="I602" i="2"/>
  <c r="Y601" i="2"/>
  <c r="X601" i="2"/>
  <c r="W601" i="2"/>
  <c r="V601" i="2"/>
  <c r="U601" i="2"/>
  <c r="T601" i="2"/>
  <c r="S601" i="2"/>
  <c r="R601" i="2"/>
  <c r="Q601" i="2"/>
  <c r="P601" i="2"/>
  <c r="O601" i="2"/>
  <c r="N601" i="2"/>
  <c r="M601" i="2"/>
  <c r="AB601" i="2" s="1"/>
  <c r="L601" i="2"/>
  <c r="K601" i="2"/>
  <c r="J601" i="2"/>
  <c r="I601" i="2"/>
  <c r="Y600" i="2"/>
  <c r="X600" i="2"/>
  <c r="W600" i="2"/>
  <c r="V600" i="2"/>
  <c r="U600" i="2"/>
  <c r="T600" i="2"/>
  <c r="S600" i="2"/>
  <c r="R600" i="2"/>
  <c r="Q600" i="2"/>
  <c r="P600" i="2"/>
  <c r="O600" i="2"/>
  <c r="N600" i="2"/>
  <c r="AC600" i="2" s="1"/>
  <c r="M600" i="2"/>
  <c r="L600" i="2"/>
  <c r="K600" i="2"/>
  <c r="J600" i="2"/>
  <c r="I600" i="2"/>
  <c r="Y599" i="2"/>
  <c r="X599" i="2"/>
  <c r="W599" i="2"/>
  <c r="V599" i="2"/>
  <c r="U599" i="2"/>
  <c r="T599" i="2"/>
  <c r="S599" i="2"/>
  <c r="R599" i="2"/>
  <c r="Q599" i="2"/>
  <c r="P599" i="2"/>
  <c r="O599" i="2"/>
  <c r="N599" i="2"/>
  <c r="M599" i="2"/>
  <c r="L599" i="2"/>
  <c r="K599" i="2"/>
  <c r="AM599" i="2" s="1"/>
  <c r="J599" i="2"/>
  <c r="I599" i="2"/>
  <c r="Y598" i="2"/>
  <c r="X598" i="2"/>
  <c r="W598" i="2"/>
  <c r="V598" i="2"/>
  <c r="U598" i="2"/>
  <c r="T598" i="2"/>
  <c r="S598" i="2"/>
  <c r="R598" i="2"/>
  <c r="Q598" i="2"/>
  <c r="P598" i="2"/>
  <c r="O598" i="2"/>
  <c r="N598" i="2"/>
  <c r="M598" i="2"/>
  <c r="L598" i="2"/>
  <c r="AA598" i="2" s="1"/>
  <c r="K598" i="2"/>
  <c r="J598" i="2"/>
  <c r="I598" i="2"/>
  <c r="Y597" i="2"/>
  <c r="X597" i="2"/>
  <c r="W597" i="2"/>
  <c r="V597" i="2"/>
  <c r="U597" i="2"/>
  <c r="T597" i="2"/>
  <c r="S597" i="2"/>
  <c r="R597" i="2"/>
  <c r="Q597" i="2"/>
  <c r="P597" i="2"/>
  <c r="O597" i="2"/>
  <c r="N597" i="2"/>
  <c r="M597" i="2"/>
  <c r="AB597" i="2" s="1"/>
  <c r="L597" i="2"/>
  <c r="K597" i="2"/>
  <c r="J597" i="2"/>
  <c r="I597" i="2"/>
  <c r="Y596" i="2"/>
  <c r="X596" i="2"/>
  <c r="W596" i="2"/>
  <c r="V596" i="2"/>
  <c r="U596" i="2"/>
  <c r="T596" i="2"/>
  <c r="S596" i="2"/>
  <c r="R596" i="2"/>
  <c r="Q596" i="2"/>
  <c r="P596" i="2"/>
  <c r="O596" i="2"/>
  <c r="N596" i="2"/>
  <c r="AC596" i="2" s="1"/>
  <c r="M596" i="2"/>
  <c r="L596" i="2"/>
  <c r="K596" i="2"/>
  <c r="J596" i="2"/>
  <c r="I596" i="2"/>
  <c r="Y595" i="2"/>
  <c r="X595" i="2"/>
  <c r="W595" i="2"/>
  <c r="V595" i="2"/>
  <c r="U595" i="2"/>
  <c r="T595" i="2"/>
  <c r="S595" i="2"/>
  <c r="R595" i="2"/>
  <c r="Q595" i="2"/>
  <c r="P595" i="2"/>
  <c r="O595" i="2"/>
  <c r="N595" i="2"/>
  <c r="M595" i="2"/>
  <c r="L595" i="2"/>
  <c r="K595" i="2"/>
  <c r="AM595" i="2" s="1"/>
  <c r="J595" i="2"/>
  <c r="I595" i="2"/>
  <c r="Y594" i="2"/>
  <c r="X594" i="2"/>
  <c r="W594" i="2"/>
  <c r="V594" i="2"/>
  <c r="U594" i="2"/>
  <c r="T594" i="2"/>
  <c r="S594" i="2"/>
  <c r="R594" i="2"/>
  <c r="Q594" i="2"/>
  <c r="P594" i="2"/>
  <c r="O594" i="2"/>
  <c r="N594" i="2"/>
  <c r="M594" i="2"/>
  <c r="L594" i="2"/>
  <c r="AA594" i="2" s="1"/>
  <c r="K594" i="2"/>
  <c r="J594" i="2"/>
  <c r="I594" i="2"/>
  <c r="Y593" i="2"/>
  <c r="X593" i="2"/>
  <c r="W593" i="2"/>
  <c r="V593" i="2"/>
  <c r="U593" i="2"/>
  <c r="T593" i="2"/>
  <c r="S593" i="2"/>
  <c r="R593" i="2"/>
  <c r="Q593" i="2"/>
  <c r="P593" i="2"/>
  <c r="O593" i="2"/>
  <c r="N593" i="2"/>
  <c r="M593" i="2"/>
  <c r="AB593" i="2" s="1"/>
  <c r="L593" i="2"/>
  <c r="K593" i="2"/>
  <c r="J593" i="2"/>
  <c r="I593" i="2"/>
  <c r="Y592" i="2"/>
  <c r="X592" i="2"/>
  <c r="W592" i="2"/>
  <c r="V592" i="2"/>
  <c r="U592" i="2"/>
  <c r="T592" i="2"/>
  <c r="S592" i="2"/>
  <c r="R592" i="2"/>
  <c r="Q592" i="2"/>
  <c r="P592" i="2"/>
  <c r="O592" i="2"/>
  <c r="N592" i="2"/>
  <c r="AC592" i="2" s="1"/>
  <c r="M592" i="2"/>
  <c r="L592" i="2"/>
  <c r="K592" i="2"/>
  <c r="J592" i="2"/>
  <c r="I592" i="2"/>
  <c r="Y591" i="2"/>
  <c r="X591" i="2"/>
  <c r="W591" i="2"/>
  <c r="V591" i="2"/>
  <c r="U591" i="2"/>
  <c r="T591" i="2"/>
  <c r="S591" i="2"/>
  <c r="R591" i="2"/>
  <c r="Q591" i="2"/>
  <c r="P591" i="2"/>
  <c r="O591" i="2"/>
  <c r="N591" i="2"/>
  <c r="M591" i="2"/>
  <c r="L591" i="2"/>
  <c r="K591" i="2"/>
  <c r="AM591" i="2" s="1"/>
  <c r="J591" i="2"/>
  <c r="I591" i="2"/>
  <c r="Y590" i="2"/>
  <c r="X590" i="2"/>
  <c r="W590" i="2"/>
  <c r="V590" i="2"/>
  <c r="U590" i="2"/>
  <c r="T590" i="2"/>
  <c r="S590" i="2"/>
  <c r="R590" i="2"/>
  <c r="Q590" i="2"/>
  <c r="P590" i="2"/>
  <c r="O590" i="2"/>
  <c r="N590" i="2"/>
  <c r="M590" i="2"/>
  <c r="L590" i="2"/>
  <c r="AA590" i="2" s="1"/>
  <c r="K590" i="2"/>
  <c r="J590" i="2"/>
  <c r="I590" i="2"/>
  <c r="Y589" i="2"/>
  <c r="X589" i="2"/>
  <c r="W589" i="2"/>
  <c r="V589" i="2"/>
  <c r="U589" i="2"/>
  <c r="T589" i="2"/>
  <c r="S589" i="2"/>
  <c r="R589" i="2"/>
  <c r="Q589" i="2"/>
  <c r="P589" i="2"/>
  <c r="O589" i="2"/>
  <c r="N589" i="2"/>
  <c r="M589" i="2"/>
  <c r="AB589" i="2" s="1"/>
  <c r="L589" i="2"/>
  <c r="K589" i="2"/>
  <c r="J589" i="2"/>
  <c r="I589" i="2"/>
  <c r="Y588" i="2"/>
  <c r="X588" i="2"/>
  <c r="W588" i="2"/>
  <c r="V588" i="2"/>
  <c r="U588" i="2"/>
  <c r="T588" i="2"/>
  <c r="S588" i="2"/>
  <c r="R588" i="2"/>
  <c r="Q588" i="2"/>
  <c r="P588" i="2"/>
  <c r="O588" i="2"/>
  <c r="N588" i="2"/>
  <c r="AC588" i="2" s="1"/>
  <c r="M588" i="2"/>
  <c r="L588" i="2"/>
  <c r="K588" i="2"/>
  <c r="J588" i="2"/>
  <c r="I588" i="2"/>
  <c r="Y587" i="2"/>
  <c r="X587" i="2"/>
  <c r="W587" i="2"/>
  <c r="V587" i="2"/>
  <c r="U587" i="2"/>
  <c r="T587" i="2"/>
  <c r="S587" i="2"/>
  <c r="R587" i="2"/>
  <c r="Q587" i="2"/>
  <c r="P587" i="2"/>
  <c r="O587" i="2"/>
  <c r="N587" i="2"/>
  <c r="M587" i="2"/>
  <c r="L587" i="2"/>
  <c r="K587" i="2"/>
  <c r="AM587" i="2" s="1"/>
  <c r="J587" i="2"/>
  <c r="I587" i="2"/>
  <c r="Y586" i="2"/>
  <c r="X586" i="2"/>
  <c r="W586" i="2"/>
  <c r="V586" i="2"/>
  <c r="U586" i="2"/>
  <c r="T586" i="2"/>
  <c r="S586" i="2"/>
  <c r="R586" i="2"/>
  <c r="Q586" i="2"/>
  <c r="P586" i="2"/>
  <c r="O586" i="2"/>
  <c r="N586" i="2"/>
  <c r="M586" i="2"/>
  <c r="L586" i="2"/>
  <c r="AA586" i="2" s="1"/>
  <c r="K586" i="2"/>
  <c r="J586" i="2"/>
  <c r="I586" i="2"/>
  <c r="Y585" i="2"/>
  <c r="X585" i="2"/>
  <c r="W585" i="2"/>
  <c r="V585" i="2"/>
  <c r="U585" i="2"/>
  <c r="T585" i="2"/>
  <c r="S585" i="2"/>
  <c r="R585" i="2"/>
  <c r="Q585" i="2"/>
  <c r="P585" i="2"/>
  <c r="O585" i="2"/>
  <c r="N585" i="2"/>
  <c r="M585" i="2"/>
  <c r="AB585" i="2" s="1"/>
  <c r="L585" i="2"/>
  <c r="K585" i="2"/>
  <c r="J585" i="2"/>
  <c r="I585" i="2"/>
  <c r="Y584" i="2"/>
  <c r="X584" i="2"/>
  <c r="W584" i="2"/>
  <c r="V584" i="2"/>
  <c r="U584" i="2"/>
  <c r="T584" i="2"/>
  <c r="S584" i="2"/>
  <c r="R584" i="2"/>
  <c r="Q584" i="2"/>
  <c r="P584" i="2"/>
  <c r="O584" i="2"/>
  <c r="N584" i="2"/>
  <c r="AC584" i="2" s="1"/>
  <c r="M584" i="2"/>
  <c r="L584" i="2"/>
  <c r="K584" i="2"/>
  <c r="J584" i="2"/>
  <c r="I584" i="2"/>
  <c r="Y583" i="2"/>
  <c r="X583" i="2"/>
  <c r="W583" i="2"/>
  <c r="V583" i="2"/>
  <c r="U583" i="2"/>
  <c r="T583" i="2"/>
  <c r="S583" i="2"/>
  <c r="R583" i="2"/>
  <c r="Q583" i="2"/>
  <c r="P583" i="2"/>
  <c r="O583" i="2"/>
  <c r="N583" i="2"/>
  <c r="M583" i="2"/>
  <c r="L583" i="2"/>
  <c r="K583" i="2"/>
  <c r="AM583" i="2" s="1"/>
  <c r="J583" i="2"/>
  <c r="I583" i="2"/>
  <c r="Y582" i="2"/>
  <c r="X582" i="2"/>
  <c r="W582" i="2"/>
  <c r="V582" i="2"/>
  <c r="U582" i="2"/>
  <c r="T582" i="2"/>
  <c r="S582" i="2"/>
  <c r="R582" i="2"/>
  <c r="Q582" i="2"/>
  <c r="P582" i="2"/>
  <c r="O582" i="2"/>
  <c r="N582" i="2"/>
  <c r="M582" i="2"/>
  <c r="L582" i="2"/>
  <c r="AA582" i="2" s="1"/>
  <c r="K582" i="2"/>
  <c r="J582" i="2"/>
  <c r="I582" i="2"/>
  <c r="Y581" i="2"/>
  <c r="X581" i="2"/>
  <c r="W581" i="2"/>
  <c r="V581" i="2"/>
  <c r="U581" i="2"/>
  <c r="T581" i="2"/>
  <c r="S581" i="2"/>
  <c r="R581" i="2"/>
  <c r="Q581" i="2"/>
  <c r="P581" i="2"/>
  <c r="O581" i="2"/>
  <c r="N581" i="2"/>
  <c r="M581" i="2"/>
  <c r="AB581" i="2" s="1"/>
  <c r="L581" i="2"/>
  <c r="K581" i="2"/>
  <c r="J581" i="2"/>
  <c r="I581" i="2"/>
  <c r="Y580" i="2"/>
  <c r="X580" i="2"/>
  <c r="W580" i="2"/>
  <c r="V580" i="2"/>
  <c r="U580" i="2"/>
  <c r="T580" i="2"/>
  <c r="S580" i="2"/>
  <c r="R580" i="2"/>
  <c r="Q580" i="2"/>
  <c r="P580" i="2"/>
  <c r="O580" i="2"/>
  <c r="N580" i="2"/>
  <c r="AC580" i="2" s="1"/>
  <c r="M580" i="2"/>
  <c r="L580" i="2"/>
  <c r="K580" i="2"/>
  <c r="J580" i="2"/>
  <c r="I580" i="2"/>
  <c r="Y579" i="2"/>
  <c r="X579" i="2"/>
  <c r="W579" i="2"/>
  <c r="V579" i="2"/>
  <c r="U579" i="2"/>
  <c r="T579" i="2"/>
  <c r="S579" i="2"/>
  <c r="R579" i="2"/>
  <c r="Q579" i="2"/>
  <c r="P579" i="2"/>
  <c r="O579" i="2"/>
  <c r="N579" i="2"/>
  <c r="M579" i="2"/>
  <c r="L579" i="2"/>
  <c r="K579" i="2"/>
  <c r="AM579" i="2" s="1"/>
  <c r="J579" i="2"/>
  <c r="I579" i="2"/>
  <c r="Y578" i="2"/>
  <c r="X578" i="2"/>
  <c r="W578" i="2"/>
  <c r="V578" i="2"/>
  <c r="U578" i="2"/>
  <c r="T578" i="2"/>
  <c r="S578" i="2"/>
  <c r="R578" i="2"/>
  <c r="Q578" i="2"/>
  <c r="P578" i="2"/>
  <c r="O578" i="2"/>
  <c r="N578" i="2"/>
  <c r="M578" i="2"/>
  <c r="L578" i="2"/>
  <c r="AA578" i="2" s="1"/>
  <c r="K578" i="2"/>
  <c r="J578" i="2"/>
  <c r="I578" i="2"/>
  <c r="Y577" i="2"/>
  <c r="X577" i="2"/>
  <c r="W577" i="2"/>
  <c r="V577" i="2"/>
  <c r="U577" i="2"/>
  <c r="T577" i="2"/>
  <c r="S577" i="2"/>
  <c r="R577" i="2"/>
  <c r="Q577" i="2"/>
  <c r="P577" i="2"/>
  <c r="O577" i="2"/>
  <c r="N577" i="2"/>
  <c r="M577" i="2"/>
  <c r="AB577" i="2" s="1"/>
  <c r="L577" i="2"/>
  <c r="K577" i="2"/>
  <c r="J577" i="2"/>
  <c r="I577" i="2"/>
  <c r="Y576" i="2"/>
  <c r="X576" i="2"/>
  <c r="W576" i="2"/>
  <c r="V576" i="2"/>
  <c r="U576" i="2"/>
  <c r="T576" i="2"/>
  <c r="S576" i="2"/>
  <c r="R576" i="2"/>
  <c r="Q576" i="2"/>
  <c r="P576" i="2"/>
  <c r="O576" i="2"/>
  <c r="N576" i="2"/>
  <c r="AC576" i="2" s="1"/>
  <c r="M576" i="2"/>
  <c r="L576" i="2"/>
  <c r="K576" i="2"/>
  <c r="J576" i="2"/>
  <c r="I576" i="2"/>
  <c r="Y575" i="2"/>
  <c r="X575" i="2"/>
  <c r="W575" i="2"/>
  <c r="V575" i="2"/>
  <c r="U575" i="2"/>
  <c r="T575" i="2"/>
  <c r="S575" i="2"/>
  <c r="R575" i="2"/>
  <c r="Q575" i="2"/>
  <c r="P575" i="2"/>
  <c r="O575" i="2"/>
  <c r="N575" i="2"/>
  <c r="M575" i="2"/>
  <c r="L575" i="2"/>
  <c r="K575" i="2"/>
  <c r="AM575" i="2" s="1"/>
  <c r="J575" i="2"/>
  <c r="I575" i="2"/>
  <c r="Y574" i="2"/>
  <c r="X574" i="2"/>
  <c r="W574" i="2"/>
  <c r="V574" i="2"/>
  <c r="U574" i="2"/>
  <c r="T574" i="2"/>
  <c r="S574" i="2"/>
  <c r="R574" i="2"/>
  <c r="Q574" i="2"/>
  <c r="P574" i="2"/>
  <c r="O574" i="2"/>
  <c r="N574" i="2"/>
  <c r="M574" i="2"/>
  <c r="L574" i="2"/>
  <c r="AA574" i="2" s="1"/>
  <c r="K574" i="2"/>
  <c r="J574" i="2"/>
  <c r="I574" i="2"/>
  <c r="Y573" i="2"/>
  <c r="X573" i="2"/>
  <c r="W573" i="2"/>
  <c r="V573" i="2"/>
  <c r="U573" i="2"/>
  <c r="T573" i="2"/>
  <c r="S573" i="2"/>
  <c r="R573" i="2"/>
  <c r="Q573" i="2"/>
  <c r="P573" i="2"/>
  <c r="O573" i="2"/>
  <c r="N573" i="2"/>
  <c r="M573" i="2"/>
  <c r="AB573" i="2" s="1"/>
  <c r="L573" i="2"/>
  <c r="K573" i="2"/>
  <c r="J573" i="2"/>
  <c r="I573" i="2"/>
  <c r="Y572" i="2"/>
  <c r="X572" i="2"/>
  <c r="W572" i="2"/>
  <c r="V572" i="2"/>
  <c r="U572" i="2"/>
  <c r="T572" i="2"/>
  <c r="S572" i="2"/>
  <c r="R572" i="2"/>
  <c r="Q572" i="2"/>
  <c r="P572" i="2"/>
  <c r="O572" i="2"/>
  <c r="N572" i="2"/>
  <c r="AC572" i="2" s="1"/>
  <c r="M572" i="2"/>
  <c r="L572" i="2"/>
  <c r="K572" i="2"/>
  <c r="J572" i="2"/>
  <c r="I572" i="2"/>
  <c r="Y571" i="2"/>
  <c r="X571" i="2"/>
  <c r="W571" i="2"/>
  <c r="V571" i="2"/>
  <c r="U571" i="2"/>
  <c r="T571" i="2"/>
  <c r="S571" i="2"/>
  <c r="R571" i="2"/>
  <c r="Q571" i="2"/>
  <c r="P571" i="2"/>
  <c r="O571" i="2"/>
  <c r="N571" i="2"/>
  <c r="M571" i="2"/>
  <c r="L571" i="2"/>
  <c r="K571" i="2"/>
  <c r="AM571" i="2" s="1"/>
  <c r="J571" i="2"/>
  <c r="I571" i="2"/>
  <c r="Y570" i="2"/>
  <c r="X570" i="2"/>
  <c r="W570" i="2"/>
  <c r="V570" i="2"/>
  <c r="U570" i="2"/>
  <c r="T570" i="2"/>
  <c r="S570" i="2"/>
  <c r="R570" i="2"/>
  <c r="Q570" i="2"/>
  <c r="P570" i="2"/>
  <c r="O570" i="2"/>
  <c r="N570" i="2"/>
  <c r="M570" i="2"/>
  <c r="L570" i="2"/>
  <c r="AA570" i="2" s="1"/>
  <c r="K570" i="2"/>
  <c r="J570" i="2"/>
  <c r="I570" i="2"/>
  <c r="Y569" i="2"/>
  <c r="X569" i="2"/>
  <c r="W569" i="2"/>
  <c r="V569" i="2"/>
  <c r="U569" i="2"/>
  <c r="T569" i="2"/>
  <c r="S569" i="2"/>
  <c r="R569" i="2"/>
  <c r="Q569" i="2"/>
  <c r="P569" i="2"/>
  <c r="O569" i="2"/>
  <c r="N569" i="2"/>
  <c r="M569" i="2"/>
  <c r="AB569" i="2" s="1"/>
  <c r="L569" i="2"/>
  <c r="K569" i="2"/>
  <c r="J569" i="2"/>
  <c r="I569" i="2"/>
  <c r="Y568" i="2"/>
  <c r="X568" i="2"/>
  <c r="W568" i="2"/>
  <c r="V568" i="2"/>
  <c r="U568" i="2"/>
  <c r="T568" i="2"/>
  <c r="S568" i="2"/>
  <c r="R568" i="2"/>
  <c r="Q568" i="2"/>
  <c r="P568" i="2"/>
  <c r="O568" i="2"/>
  <c r="N568" i="2"/>
  <c r="AC568" i="2" s="1"/>
  <c r="M568" i="2"/>
  <c r="L568" i="2"/>
  <c r="K568" i="2"/>
  <c r="J568" i="2"/>
  <c r="I568" i="2"/>
  <c r="Y567" i="2"/>
  <c r="X567" i="2"/>
  <c r="W567" i="2"/>
  <c r="V567" i="2"/>
  <c r="U567" i="2"/>
  <c r="T567" i="2"/>
  <c r="S567" i="2"/>
  <c r="R567" i="2"/>
  <c r="Q567" i="2"/>
  <c r="P567" i="2"/>
  <c r="O567" i="2"/>
  <c r="N567" i="2"/>
  <c r="M567" i="2"/>
  <c r="L567" i="2"/>
  <c r="K567" i="2"/>
  <c r="AM567" i="2" s="1"/>
  <c r="J567" i="2"/>
  <c r="I567" i="2"/>
  <c r="Y566" i="2"/>
  <c r="X566" i="2"/>
  <c r="W566" i="2"/>
  <c r="V566" i="2"/>
  <c r="U566" i="2"/>
  <c r="T566" i="2"/>
  <c r="S566" i="2"/>
  <c r="R566" i="2"/>
  <c r="Q566" i="2"/>
  <c r="P566" i="2"/>
  <c r="O566" i="2"/>
  <c r="N566" i="2"/>
  <c r="M566" i="2"/>
  <c r="L566" i="2"/>
  <c r="AA566" i="2" s="1"/>
  <c r="K566" i="2"/>
  <c r="J566" i="2"/>
  <c r="I566" i="2"/>
  <c r="Y565" i="2"/>
  <c r="X565" i="2"/>
  <c r="W565" i="2"/>
  <c r="V565" i="2"/>
  <c r="U565" i="2"/>
  <c r="T565" i="2"/>
  <c r="S565" i="2"/>
  <c r="R565" i="2"/>
  <c r="Q565" i="2"/>
  <c r="P565" i="2"/>
  <c r="O565" i="2"/>
  <c r="N565" i="2"/>
  <c r="M565" i="2"/>
  <c r="AB565" i="2" s="1"/>
  <c r="L565" i="2"/>
  <c r="K565" i="2"/>
  <c r="J565" i="2"/>
  <c r="I565" i="2"/>
  <c r="Y564" i="2"/>
  <c r="X564" i="2"/>
  <c r="W564" i="2"/>
  <c r="V564" i="2"/>
  <c r="U564" i="2"/>
  <c r="T564" i="2"/>
  <c r="S564" i="2"/>
  <c r="R564" i="2"/>
  <c r="Q564" i="2"/>
  <c r="P564" i="2"/>
  <c r="O564" i="2"/>
  <c r="N564" i="2"/>
  <c r="AC564" i="2" s="1"/>
  <c r="M564" i="2"/>
  <c r="L564" i="2"/>
  <c r="K564" i="2"/>
  <c r="J564" i="2"/>
  <c r="I564" i="2"/>
  <c r="Y563" i="2"/>
  <c r="X563" i="2"/>
  <c r="W563" i="2"/>
  <c r="V563" i="2"/>
  <c r="U563" i="2"/>
  <c r="T563" i="2"/>
  <c r="S563" i="2"/>
  <c r="R563" i="2"/>
  <c r="Q563" i="2"/>
  <c r="P563" i="2"/>
  <c r="O563" i="2"/>
  <c r="N563" i="2"/>
  <c r="M563" i="2"/>
  <c r="L563" i="2"/>
  <c r="K563" i="2"/>
  <c r="AM563" i="2" s="1"/>
  <c r="J563" i="2"/>
  <c r="I563" i="2"/>
  <c r="Y562" i="2"/>
  <c r="X562" i="2"/>
  <c r="W562" i="2"/>
  <c r="V562" i="2"/>
  <c r="U562" i="2"/>
  <c r="T562" i="2"/>
  <c r="S562" i="2"/>
  <c r="R562" i="2"/>
  <c r="Q562" i="2"/>
  <c r="P562" i="2"/>
  <c r="O562" i="2"/>
  <c r="N562" i="2"/>
  <c r="M562" i="2"/>
  <c r="L562" i="2"/>
  <c r="AA562" i="2" s="1"/>
  <c r="K562" i="2"/>
  <c r="J562" i="2"/>
  <c r="I562" i="2"/>
  <c r="Y561" i="2"/>
  <c r="X561" i="2"/>
  <c r="W561" i="2"/>
  <c r="V561" i="2"/>
  <c r="U561" i="2"/>
  <c r="T561" i="2"/>
  <c r="S561" i="2"/>
  <c r="R561" i="2"/>
  <c r="Q561" i="2"/>
  <c r="P561" i="2"/>
  <c r="O561" i="2"/>
  <c r="N561" i="2"/>
  <c r="M561" i="2"/>
  <c r="AB561" i="2" s="1"/>
  <c r="L561" i="2"/>
  <c r="K561" i="2"/>
  <c r="J561" i="2"/>
  <c r="I561" i="2"/>
  <c r="Y560" i="2"/>
  <c r="X560" i="2"/>
  <c r="W560" i="2"/>
  <c r="V560" i="2"/>
  <c r="U560" i="2"/>
  <c r="T560" i="2"/>
  <c r="S560" i="2"/>
  <c r="R560" i="2"/>
  <c r="Q560" i="2"/>
  <c r="P560" i="2"/>
  <c r="O560" i="2"/>
  <c r="N560" i="2"/>
  <c r="AC560" i="2" s="1"/>
  <c r="M560" i="2"/>
  <c r="L560" i="2"/>
  <c r="K560" i="2"/>
  <c r="J560" i="2"/>
  <c r="I560" i="2"/>
  <c r="Y559" i="2"/>
  <c r="X559" i="2"/>
  <c r="W559" i="2"/>
  <c r="V559" i="2"/>
  <c r="U559" i="2"/>
  <c r="T559" i="2"/>
  <c r="S559" i="2"/>
  <c r="R559" i="2"/>
  <c r="Q559" i="2"/>
  <c r="P559" i="2"/>
  <c r="O559" i="2"/>
  <c r="N559" i="2"/>
  <c r="M559" i="2"/>
  <c r="L559" i="2"/>
  <c r="K559" i="2"/>
  <c r="AM559" i="2" s="1"/>
  <c r="J559" i="2"/>
  <c r="I559" i="2"/>
  <c r="Y558" i="2"/>
  <c r="X558" i="2"/>
  <c r="W558" i="2"/>
  <c r="V558" i="2"/>
  <c r="U558" i="2"/>
  <c r="T558" i="2"/>
  <c r="S558" i="2"/>
  <c r="R558" i="2"/>
  <c r="Q558" i="2"/>
  <c r="P558" i="2"/>
  <c r="O558" i="2"/>
  <c r="N558" i="2"/>
  <c r="M558" i="2"/>
  <c r="L558" i="2"/>
  <c r="AA558" i="2" s="1"/>
  <c r="K558" i="2"/>
  <c r="J558" i="2"/>
  <c r="I558" i="2"/>
  <c r="Y557" i="2"/>
  <c r="X557" i="2"/>
  <c r="W557" i="2"/>
  <c r="V557" i="2"/>
  <c r="U557" i="2"/>
  <c r="T557" i="2"/>
  <c r="S557" i="2"/>
  <c r="R557" i="2"/>
  <c r="Q557" i="2"/>
  <c r="P557" i="2"/>
  <c r="O557" i="2"/>
  <c r="N557" i="2"/>
  <c r="M557" i="2"/>
  <c r="AB557" i="2" s="1"/>
  <c r="L557" i="2"/>
  <c r="K557" i="2"/>
  <c r="J557" i="2"/>
  <c r="I557" i="2"/>
  <c r="Y556" i="2"/>
  <c r="X556" i="2"/>
  <c r="W556" i="2"/>
  <c r="V556" i="2"/>
  <c r="U556" i="2"/>
  <c r="T556" i="2"/>
  <c r="S556" i="2"/>
  <c r="R556" i="2"/>
  <c r="Q556" i="2"/>
  <c r="P556" i="2"/>
  <c r="O556" i="2"/>
  <c r="N556" i="2"/>
  <c r="AC556" i="2" s="1"/>
  <c r="M556" i="2"/>
  <c r="L556" i="2"/>
  <c r="K556" i="2"/>
  <c r="J556" i="2"/>
  <c r="I556" i="2"/>
  <c r="Y555" i="2"/>
  <c r="X555" i="2"/>
  <c r="W555" i="2"/>
  <c r="V555" i="2"/>
  <c r="U555" i="2"/>
  <c r="T555" i="2"/>
  <c r="S555" i="2"/>
  <c r="R555" i="2"/>
  <c r="Q555" i="2"/>
  <c r="P555" i="2"/>
  <c r="O555" i="2"/>
  <c r="N555" i="2"/>
  <c r="M555" i="2"/>
  <c r="L555" i="2"/>
  <c r="K555" i="2"/>
  <c r="AM555" i="2" s="1"/>
  <c r="J555" i="2"/>
  <c r="I555" i="2"/>
  <c r="Y554" i="2"/>
  <c r="X554" i="2"/>
  <c r="W554" i="2"/>
  <c r="V554" i="2"/>
  <c r="U554" i="2"/>
  <c r="T554" i="2"/>
  <c r="S554" i="2"/>
  <c r="R554" i="2"/>
  <c r="Q554" i="2"/>
  <c r="P554" i="2"/>
  <c r="O554" i="2"/>
  <c r="N554" i="2"/>
  <c r="M554" i="2"/>
  <c r="L554" i="2"/>
  <c r="AA554" i="2" s="1"/>
  <c r="K554" i="2"/>
  <c r="J554" i="2"/>
  <c r="I554" i="2"/>
  <c r="Y553" i="2"/>
  <c r="X553" i="2"/>
  <c r="W553" i="2"/>
  <c r="V553" i="2"/>
  <c r="U553" i="2"/>
  <c r="T553" i="2"/>
  <c r="S553" i="2"/>
  <c r="R553" i="2"/>
  <c r="Q553" i="2"/>
  <c r="P553" i="2"/>
  <c r="O553" i="2"/>
  <c r="N553" i="2"/>
  <c r="M553" i="2"/>
  <c r="AB553" i="2" s="1"/>
  <c r="L553" i="2"/>
  <c r="K553" i="2"/>
  <c r="J553" i="2"/>
  <c r="I553" i="2"/>
  <c r="Y552" i="2"/>
  <c r="X552" i="2"/>
  <c r="W552" i="2"/>
  <c r="V552" i="2"/>
  <c r="U552" i="2"/>
  <c r="T552" i="2"/>
  <c r="S552" i="2"/>
  <c r="R552" i="2"/>
  <c r="Q552" i="2"/>
  <c r="P552" i="2"/>
  <c r="O552" i="2"/>
  <c r="N552" i="2"/>
  <c r="AC552" i="2" s="1"/>
  <c r="M552" i="2"/>
  <c r="L552" i="2"/>
  <c r="K552" i="2"/>
  <c r="J552" i="2"/>
  <c r="I552" i="2"/>
  <c r="Y551" i="2"/>
  <c r="X551" i="2"/>
  <c r="W551" i="2"/>
  <c r="V551" i="2"/>
  <c r="U551" i="2"/>
  <c r="T551" i="2"/>
  <c r="S551" i="2"/>
  <c r="R551" i="2"/>
  <c r="Q551" i="2"/>
  <c r="P551" i="2"/>
  <c r="O551" i="2"/>
  <c r="N551" i="2"/>
  <c r="M551" i="2"/>
  <c r="L551" i="2"/>
  <c r="K551" i="2"/>
  <c r="AM551" i="2" s="1"/>
  <c r="J551" i="2"/>
  <c r="I551" i="2"/>
  <c r="Y550" i="2"/>
  <c r="X550" i="2"/>
  <c r="W550" i="2"/>
  <c r="V550" i="2"/>
  <c r="U550" i="2"/>
  <c r="T550" i="2"/>
  <c r="S550" i="2"/>
  <c r="R550" i="2"/>
  <c r="Q550" i="2"/>
  <c r="P550" i="2"/>
  <c r="O550" i="2"/>
  <c r="N550" i="2"/>
  <c r="M550" i="2"/>
  <c r="L550" i="2"/>
  <c r="AA550" i="2" s="1"/>
  <c r="K550" i="2"/>
  <c r="J550" i="2"/>
  <c r="I550" i="2"/>
  <c r="Y549" i="2"/>
  <c r="X549" i="2"/>
  <c r="W549" i="2"/>
  <c r="V549" i="2"/>
  <c r="U549" i="2"/>
  <c r="T549" i="2"/>
  <c r="S549" i="2"/>
  <c r="R549" i="2"/>
  <c r="Q549" i="2"/>
  <c r="P549" i="2"/>
  <c r="O549" i="2"/>
  <c r="N549" i="2"/>
  <c r="M549" i="2"/>
  <c r="AB549" i="2" s="1"/>
  <c r="L549" i="2"/>
  <c r="K549" i="2"/>
  <c r="J549" i="2"/>
  <c r="I549" i="2"/>
  <c r="Y548" i="2"/>
  <c r="X548" i="2"/>
  <c r="W548" i="2"/>
  <c r="V548" i="2"/>
  <c r="U548" i="2"/>
  <c r="T548" i="2"/>
  <c r="S548" i="2"/>
  <c r="R548" i="2"/>
  <c r="Q548" i="2"/>
  <c r="P548" i="2"/>
  <c r="O548" i="2"/>
  <c r="N548" i="2"/>
  <c r="AC548" i="2" s="1"/>
  <c r="M548" i="2"/>
  <c r="L548" i="2"/>
  <c r="K548" i="2"/>
  <c r="J548" i="2"/>
  <c r="I548" i="2"/>
  <c r="Y547" i="2"/>
  <c r="X547" i="2"/>
  <c r="W547" i="2"/>
  <c r="V547" i="2"/>
  <c r="U547" i="2"/>
  <c r="T547" i="2"/>
  <c r="S547" i="2"/>
  <c r="R547" i="2"/>
  <c r="Q547" i="2"/>
  <c r="P547" i="2"/>
  <c r="O547" i="2"/>
  <c r="N547" i="2"/>
  <c r="M547" i="2"/>
  <c r="L547" i="2"/>
  <c r="K547" i="2"/>
  <c r="AM547" i="2" s="1"/>
  <c r="J547" i="2"/>
  <c r="I547" i="2"/>
  <c r="Y546" i="2"/>
  <c r="X546" i="2"/>
  <c r="W546" i="2"/>
  <c r="V546" i="2"/>
  <c r="U546" i="2"/>
  <c r="T546" i="2"/>
  <c r="S546" i="2"/>
  <c r="R546" i="2"/>
  <c r="Q546" i="2"/>
  <c r="P546" i="2"/>
  <c r="O546" i="2"/>
  <c r="N546" i="2"/>
  <c r="M546" i="2"/>
  <c r="L546" i="2"/>
  <c r="AA546" i="2" s="1"/>
  <c r="K546" i="2"/>
  <c r="J546" i="2"/>
  <c r="I546" i="2"/>
  <c r="Y545" i="2"/>
  <c r="X545" i="2"/>
  <c r="W545" i="2"/>
  <c r="V545" i="2"/>
  <c r="U545" i="2"/>
  <c r="T545" i="2"/>
  <c r="S545" i="2"/>
  <c r="R545" i="2"/>
  <c r="Q545" i="2"/>
  <c r="P545" i="2"/>
  <c r="O545" i="2"/>
  <c r="N545" i="2"/>
  <c r="M545" i="2"/>
  <c r="AB545" i="2" s="1"/>
  <c r="L545" i="2"/>
  <c r="K545" i="2"/>
  <c r="J545" i="2"/>
  <c r="I545" i="2"/>
  <c r="Y544" i="2"/>
  <c r="X544" i="2"/>
  <c r="W544" i="2"/>
  <c r="V544" i="2"/>
  <c r="U544" i="2"/>
  <c r="T544" i="2"/>
  <c r="S544" i="2"/>
  <c r="R544" i="2"/>
  <c r="Q544" i="2"/>
  <c r="P544" i="2"/>
  <c r="O544" i="2"/>
  <c r="N544" i="2"/>
  <c r="AC544" i="2" s="1"/>
  <c r="M544" i="2"/>
  <c r="L544" i="2"/>
  <c r="K544" i="2"/>
  <c r="J544" i="2"/>
  <c r="I544" i="2"/>
  <c r="Y543" i="2"/>
  <c r="X543" i="2"/>
  <c r="W543" i="2"/>
  <c r="V543" i="2"/>
  <c r="U543" i="2"/>
  <c r="T543" i="2"/>
  <c r="S543" i="2"/>
  <c r="R543" i="2"/>
  <c r="Q543" i="2"/>
  <c r="P543" i="2"/>
  <c r="O543" i="2"/>
  <c r="N543" i="2"/>
  <c r="M543" i="2"/>
  <c r="L543" i="2"/>
  <c r="K543" i="2"/>
  <c r="AM543" i="2" s="1"/>
  <c r="J543" i="2"/>
  <c r="I543" i="2"/>
  <c r="Y542" i="2"/>
  <c r="X542" i="2"/>
  <c r="W542" i="2"/>
  <c r="V542" i="2"/>
  <c r="U542" i="2"/>
  <c r="T542" i="2"/>
  <c r="S542" i="2"/>
  <c r="R542" i="2"/>
  <c r="Q542" i="2"/>
  <c r="P542" i="2"/>
  <c r="O542" i="2"/>
  <c r="N542" i="2"/>
  <c r="M542" i="2"/>
  <c r="L542" i="2"/>
  <c r="AA542" i="2" s="1"/>
  <c r="K542" i="2"/>
  <c r="J542" i="2"/>
  <c r="I542" i="2"/>
  <c r="Y541" i="2"/>
  <c r="X541" i="2"/>
  <c r="W541" i="2"/>
  <c r="V541" i="2"/>
  <c r="U541" i="2"/>
  <c r="T541" i="2"/>
  <c r="S541" i="2"/>
  <c r="R541" i="2"/>
  <c r="Q541" i="2"/>
  <c r="P541" i="2"/>
  <c r="O541" i="2"/>
  <c r="N541" i="2"/>
  <c r="M541" i="2"/>
  <c r="AB541" i="2" s="1"/>
  <c r="L541" i="2"/>
  <c r="K541" i="2"/>
  <c r="J541" i="2"/>
  <c r="I541" i="2"/>
  <c r="Y540" i="2"/>
  <c r="X540" i="2"/>
  <c r="W540" i="2"/>
  <c r="V540" i="2"/>
  <c r="U540" i="2"/>
  <c r="T540" i="2"/>
  <c r="S540" i="2"/>
  <c r="R540" i="2"/>
  <c r="Q540" i="2"/>
  <c r="P540" i="2"/>
  <c r="O540" i="2"/>
  <c r="N540" i="2"/>
  <c r="AC540" i="2" s="1"/>
  <c r="M540" i="2"/>
  <c r="L540" i="2"/>
  <c r="K540" i="2"/>
  <c r="J540" i="2"/>
  <c r="I540" i="2"/>
  <c r="Y539" i="2"/>
  <c r="X539" i="2"/>
  <c r="W539" i="2"/>
  <c r="V539" i="2"/>
  <c r="U539" i="2"/>
  <c r="T539" i="2"/>
  <c r="S539" i="2"/>
  <c r="R539" i="2"/>
  <c r="Q539" i="2"/>
  <c r="P539" i="2"/>
  <c r="O539" i="2"/>
  <c r="N539" i="2"/>
  <c r="M539" i="2"/>
  <c r="L539" i="2"/>
  <c r="K539" i="2"/>
  <c r="AM539" i="2" s="1"/>
  <c r="J539" i="2"/>
  <c r="I539" i="2"/>
  <c r="Y538" i="2"/>
  <c r="X538" i="2"/>
  <c r="W538" i="2"/>
  <c r="V538" i="2"/>
  <c r="U538" i="2"/>
  <c r="T538" i="2"/>
  <c r="S538" i="2"/>
  <c r="R538" i="2"/>
  <c r="Q538" i="2"/>
  <c r="P538" i="2"/>
  <c r="O538" i="2"/>
  <c r="N538" i="2"/>
  <c r="M538" i="2"/>
  <c r="L538" i="2"/>
  <c r="AA538" i="2" s="1"/>
  <c r="K538" i="2"/>
  <c r="J538" i="2"/>
  <c r="I538" i="2"/>
  <c r="Y537" i="2"/>
  <c r="X537" i="2"/>
  <c r="W537" i="2"/>
  <c r="V537" i="2"/>
  <c r="U537" i="2"/>
  <c r="T537" i="2"/>
  <c r="S537" i="2"/>
  <c r="R537" i="2"/>
  <c r="Q537" i="2"/>
  <c r="P537" i="2"/>
  <c r="O537" i="2"/>
  <c r="N537" i="2"/>
  <c r="M537" i="2"/>
  <c r="AB537" i="2" s="1"/>
  <c r="L537" i="2"/>
  <c r="K537" i="2"/>
  <c r="J537" i="2"/>
  <c r="I537" i="2"/>
  <c r="Y536" i="2"/>
  <c r="X536" i="2"/>
  <c r="W536" i="2"/>
  <c r="V536" i="2"/>
  <c r="U536" i="2"/>
  <c r="T536" i="2"/>
  <c r="S536" i="2"/>
  <c r="R536" i="2"/>
  <c r="Q536" i="2"/>
  <c r="P536" i="2"/>
  <c r="O536" i="2"/>
  <c r="N536" i="2"/>
  <c r="AC536" i="2" s="1"/>
  <c r="M536" i="2"/>
  <c r="L536" i="2"/>
  <c r="K536" i="2"/>
  <c r="J536" i="2"/>
  <c r="I536" i="2"/>
  <c r="Y535" i="2"/>
  <c r="X535" i="2"/>
  <c r="W535" i="2"/>
  <c r="V535" i="2"/>
  <c r="U535" i="2"/>
  <c r="T535" i="2"/>
  <c r="S535" i="2"/>
  <c r="R535" i="2"/>
  <c r="Q535" i="2"/>
  <c r="P535" i="2"/>
  <c r="O535" i="2"/>
  <c r="N535" i="2"/>
  <c r="M535" i="2"/>
  <c r="L535" i="2"/>
  <c r="K535" i="2"/>
  <c r="AM535" i="2" s="1"/>
  <c r="J535" i="2"/>
  <c r="I535" i="2"/>
  <c r="Y534" i="2"/>
  <c r="X534" i="2"/>
  <c r="W534" i="2"/>
  <c r="V534" i="2"/>
  <c r="U534" i="2"/>
  <c r="T534" i="2"/>
  <c r="S534" i="2"/>
  <c r="R534" i="2"/>
  <c r="Q534" i="2"/>
  <c r="P534" i="2"/>
  <c r="O534" i="2"/>
  <c r="N534" i="2"/>
  <c r="M534" i="2"/>
  <c r="L534" i="2"/>
  <c r="AA534" i="2" s="1"/>
  <c r="K534" i="2"/>
  <c r="J534" i="2"/>
  <c r="I534" i="2"/>
  <c r="Y533" i="2"/>
  <c r="X533" i="2"/>
  <c r="W533" i="2"/>
  <c r="V533" i="2"/>
  <c r="U533" i="2"/>
  <c r="T533" i="2"/>
  <c r="S533" i="2"/>
  <c r="R533" i="2"/>
  <c r="Q533" i="2"/>
  <c r="P533" i="2"/>
  <c r="O533" i="2"/>
  <c r="N533" i="2"/>
  <c r="M533" i="2"/>
  <c r="AB533" i="2" s="1"/>
  <c r="L533" i="2"/>
  <c r="K533" i="2"/>
  <c r="J533" i="2"/>
  <c r="I533" i="2"/>
  <c r="Y532" i="2"/>
  <c r="X532" i="2"/>
  <c r="W532" i="2"/>
  <c r="V532" i="2"/>
  <c r="U532" i="2"/>
  <c r="T532" i="2"/>
  <c r="S532" i="2"/>
  <c r="R532" i="2"/>
  <c r="Q532" i="2"/>
  <c r="P532" i="2"/>
  <c r="O532" i="2"/>
  <c r="N532" i="2"/>
  <c r="AC532" i="2" s="1"/>
  <c r="M532" i="2"/>
  <c r="L532" i="2"/>
  <c r="K532" i="2"/>
  <c r="J532" i="2"/>
  <c r="I532" i="2"/>
  <c r="Y531" i="2"/>
  <c r="X531" i="2"/>
  <c r="W531" i="2"/>
  <c r="V531" i="2"/>
  <c r="U531" i="2"/>
  <c r="T531" i="2"/>
  <c r="S531" i="2"/>
  <c r="R531" i="2"/>
  <c r="Q531" i="2"/>
  <c r="P531" i="2"/>
  <c r="O531" i="2"/>
  <c r="N531" i="2"/>
  <c r="M531" i="2"/>
  <c r="L531" i="2"/>
  <c r="K531" i="2"/>
  <c r="AM531" i="2" s="1"/>
  <c r="J531" i="2"/>
  <c r="I531" i="2"/>
  <c r="Y530" i="2"/>
  <c r="X530" i="2"/>
  <c r="W530" i="2"/>
  <c r="V530" i="2"/>
  <c r="U530" i="2"/>
  <c r="T530" i="2"/>
  <c r="S530" i="2"/>
  <c r="R530" i="2"/>
  <c r="Q530" i="2"/>
  <c r="P530" i="2"/>
  <c r="O530" i="2"/>
  <c r="N530" i="2"/>
  <c r="M530" i="2"/>
  <c r="L530" i="2"/>
  <c r="AA530" i="2" s="1"/>
  <c r="K530" i="2"/>
  <c r="J530" i="2"/>
  <c r="I530" i="2"/>
  <c r="Y529" i="2"/>
  <c r="X529" i="2"/>
  <c r="W529" i="2"/>
  <c r="V529" i="2"/>
  <c r="U529" i="2"/>
  <c r="T529" i="2"/>
  <c r="S529" i="2"/>
  <c r="R529" i="2"/>
  <c r="Q529" i="2"/>
  <c r="P529" i="2"/>
  <c r="O529" i="2"/>
  <c r="N529" i="2"/>
  <c r="M529" i="2"/>
  <c r="AB529" i="2" s="1"/>
  <c r="L529" i="2"/>
  <c r="K529" i="2"/>
  <c r="J529" i="2"/>
  <c r="I529" i="2"/>
  <c r="Y528" i="2"/>
  <c r="X528" i="2"/>
  <c r="W528" i="2"/>
  <c r="V528" i="2"/>
  <c r="U528" i="2"/>
  <c r="T528" i="2"/>
  <c r="S528" i="2"/>
  <c r="R528" i="2"/>
  <c r="Q528" i="2"/>
  <c r="P528" i="2"/>
  <c r="O528" i="2"/>
  <c r="N528" i="2"/>
  <c r="AC528" i="2" s="1"/>
  <c r="M528" i="2"/>
  <c r="L528" i="2"/>
  <c r="K528" i="2"/>
  <c r="J528" i="2"/>
  <c r="I528" i="2"/>
  <c r="Y527" i="2"/>
  <c r="X527" i="2"/>
  <c r="W527" i="2"/>
  <c r="V527" i="2"/>
  <c r="U527" i="2"/>
  <c r="T527" i="2"/>
  <c r="S527" i="2"/>
  <c r="R527" i="2"/>
  <c r="Q527" i="2"/>
  <c r="P527" i="2"/>
  <c r="O527" i="2"/>
  <c r="N527" i="2"/>
  <c r="M527" i="2"/>
  <c r="L527" i="2"/>
  <c r="K527" i="2"/>
  <c r="AM527" i="2" s="1"/>
  <c r="J527" i="2"/>
  <c r="I527" i="2"/>
  <c r="Y526" i="2"/>
  <c r="X526" i="2"/>
  <c r="W526" i="2"/>
  <c r="V526" i="2"/>
  <c r="U526" i="2"/>
  <c r="T526" i="2"/>
  <c r="S526" i="2"/>
  <c r="R526" i="2"/>
  <c r="Q526" i="2"/>
  <c r="P526" i="2"/>
  <c r="O526" i="2"/>
  <c r="N526" i="2"/>
  <c r="M526" i="2"/>
  <c r="L526" i="2"/>
  <c r="AA526" i="2" s="1"/>
  <c r="K526" i="2"/>
  <c r="J526" i="2"/>
  <c r="I526" i="2"/>
  <c r="Y525" i="2"/>
  <c r="X525" i="2"/>
  <c r="W525" i="2"/>
  <c r="V525" i="2"/>
  <c r="U525" i="2"/>
  <c r="T525" i="2"/>
  <c r="S525" i="2"/>
  <c r="R525" i="2"/>
  <c r="Q525" i="2"/>
  <c r="P525" i="2"/>
  <c r="O525" i="2"/>
  <c r="N525" i="2"/>
  <c r="M525" i="2"/>
  <c r="AB525" i="2" s="1"/>
  <c r="L525" i="2"/>
  <c r="K525" i="2"/>
  <c r="J525" i="2"/>
  <c r="I525" i="2"/>
  <c r="Y524" i="2"/>
  <c r="X524" i="2"/>
  <c r="W524" i="2"/>
  <c r="V524" i="2"/>
  <c r="U524" i="2"/>
  <c r="T524" i="2"/>
  <c r="S524" i="2"/>
  <c r="R524" i="2"/>
  <c r="Q524" i="2"/>
  <c r="P524" i="2"/>
  <c r="O524" i="2"/>
  <c r="N524" i="2"/>
  <c r="AC524" i="2" s="1"/>
  <c r="M524" i="2"/>
  <c r="L524" i="2"/>
  <c r="K524" i="2"/>
  <c r="J524" i="2"/>
  <c r="I524" i="2"/>
  <c r="Y523" i="2"/>
  <c r="X523" i="2"/>
  <c r="W523" i="2"/>
  <c r="V523" i="2"/>
  <c r="U523" i="2"/>
  <c r="T523" i="2"/>
  <c r="S523" i="2"/>
  <c r="R523" i="2"/>
  <c r="Q523" i="2"/>
  <c r="P523" i="2"/>
  <c r="O523" i="2"/>
  <c r="N523" i="2"/>
  <c r="M523" i="2"/>
  <c r="L523" i="2"/>
  <c r="K523" i="2"/>
  <c r="AM523" i="2" s="1"/>
  <c r="J523" i="2"/>
  <c r="I523" i="2"/>
  <c r="Y522" i="2"/>
  <c r="X522" i="2"/>
  <c r="W522" i="2"/>
  <c r="V522" i="2"/>
  <c r="U522" i="2"/>
  <c r="T522" i="2"/>
  <c r="S522" i="2"/>
  <c r="R522" i="2"/>
  <c r="Q522" i="2"/>
  <c r="P522" i="2"/>
  <c r="O522" i="2"/>
  <c r="N522" i="2"/>
  <c r="M522" i="2"/>
  <c r="L522" i="2"/>
  <c r="AA522" i="2" s="1"/>
  <c r="K522" i="2"/>
  <c r="J522" i="2"/>
  <c r="I522" i="2"/>
  <c r="Y521" i="2"/>
  <c r="X521" i="2"/>
  <c r="W521" i="2"/>
  <c r="V521" i="2"/>
  <c r="U521" i="2"/>
  <c r="T521" i="2"/>
  <c r="S521" i="2"/>
  <c r="R521" i="2"/>
  <c r="Q521" i="2"/>
  <c r="P521" i="2"/>
  <c r="O521" i="2"/>
  <c r="N521" i="2"/>
  <c r="M521" i="2"/>
  <c r="AB521" i="2" s="1"/>
  <c r="L521" i="2"/>
  <c r="K521" i="2"/>
  <c r="J521" i="2"/>
  <c r="I521" i="2"/>
  <c r="Y520" i="2"/>
  <c r="X520" i="2"/>
  <c r="W520" i="2"/>
  <c r="V520" i="2"/>
  <c r="U520" i="2"/>
  <c r="T520" i="2"/>
  <c r="S520" i="2"/>
  <c r="R520" i="2"/>
  <c r="Q520" i="2"/>
  <c r="P520" i="2"/>
  <c r="O520" i="2"/>
  <c r="N520" i="2"/>
  <c r="AC520" i="2" s="1"/>
  <c r="M520" i="2"/>
  <c r="L520" i="2"/>
  <c r="K520" i="2"/>
  <c r="J520" i="2"/>
  <c r="I520" i="2"/>
  <c r="Y519" i="2"/>
  <c r="X519" i="2"/>
  <c r="W519" i="2"/>
  <c r="V519" i="2"/>
  <c r="U519" i="2"/>
  <c r="T519" i="2"/>
  <c r="S519" i="2"/>
  <c r="R519" i="2"/>
  <c r="Q519" i="2"/>
  <c r="P519" i="2"/>
  <c r="O519" i="2"/>
  <c r="N519" i="2"/>
  <c r="M519" i="2"/>
  <c r="L519" i="2"/>
  <c r="K519" i="2"/>
  <c r="AM519" i="2" s="1"/>
  <c r="J519" i="2"/>
  <c r="I519" i="2"/>
  <c r="Y518" i="2"/>
  <c r="X518" i="2"/>
  <c r="W518" i="2"/>
  <c r="V518" i="2"/>
  <c r="U518" i="2"/>
  <c r="T518" i="2"/>
  <c r="S518" i="2"/>
  <c r="R518" i="2"/>
  <c r="Q518" i="2"/>
  <c r="P518" i="2"/>
  <c r="O518" i="2"/>
  <c r="N518" i="2"/>
  <c r="M518" i="2"/>
  <c r="L518" i="2"/>
  <c r="AA518" i="2" s="1"/>
  <c r="K518" i="2"/>
  <c r="J518" i="2"/>
  <c r="I518" i="2"/>
  <c r="Y517" i="2"/>
  <c r="X517" i="2"/>
  <c r="W517" i="2"/>
  <c r="V517" i="2"/>
  <c r="U517" i="2"/>
  <c r="T517" i="2"/>
  <c r="S517" i="2"/>
  <c r="R517" i="2"/>
  <c r="Q517" i="2"/>
  <c r="P517" i="2"/>
  <c r="O517" i="2"/>
  <c r="N517" i="2"/>
  <c r="M517" i="2"/>
  <c r="AB517" i="2" s="1"/>
  <c r="L517" i="2"/>
  <c r="K517" i="2"/>
  <c r="J517" i="2"/>
  <c r="I517" i="2"/>
  <c r="Y516" i="2"/>
  <c r="X516" i="2"/>
  <c r="W516" i="2"/>
  <c r="V516" i="2"/>
  <c r="U516" i="2"/>
  <c r="T516" i="2"/>
  <c r="S516" i="2"/>
  <c r="R516" i="2"/>
  <c r="Q516" i="2"/>
  <c r="P516" i="2"/>
  <c r="O516" i="2"/>
  <c r="N516" i="2"/>
  <c r="AC516" i="2" s="1"/>
  <c r="M516" i="2"/>
  <c r="L516" i="2"/>
  <c r="K516" i="2"/>
  <c r="J516" i="2"/>
  <c r="I516" i="2"/>
  <c r="Y515" i="2"/>
  <c r="X515" i="2"/>
  <c r="W515" i="2"/>
  <c r="V515" i="2"/>
  <c r="U515" i="2"/>
  <c r="T515" i="2"/>
  <c r="S515" i="2"/>
  <c r="R515" i="2"/>
  <c r="Q515" i="2"/>
  <c r="P515" i="2"/>
  <c r="O515" i="2"/>
  <c r="N515" i="2"/>
  <c r="M515" i="2"/>
  <c r="L515" i="2"/>
  <c r="K515" i="2"/>
  <c r="AM515" i="2" s="1"/>
  <c r="J515" i="2"/>
  <c r="I515" i="2"/>
  <c r="Y514" i="2"/>
  <c r="X514" i="2"/>
  <c r="W514" i="2"/>
  <c r="V514" i="2"/>
  <c r="U514" i="2"/>
  <c r="T514" i="2"/>
  <c r="S514" i="2"/>
  <c r="R514" i="2"/>
  <c r="Q514" i="2"/>
  <c r="P514" i="2"/>
  <c r="O514" i="2"/>
  <c r="N514" i="2"/>
  <c r="M514" i="2"/>
  <c r="L514" i="2"/>
  <c r="AA514" i="2" s="1"/>
  <c r="K514" i="2"/>
  <c r="J514" i="2"/>
  <c r="I514" i="2"/>
  <c r="Y513" i="2"/>
  <c r="X513" i="2"/>
  <c r="W513" i="2"/>
  <c r="V513" i="2"/>
  <c r="U513" i="2"/>
  <c r="T513" i="2"/>
  <c r="S513" i="2"/>
  <c r="R513" i="2"/>
  <c r="Q513" i="2"/>
  <c r="P513" i="2"/>
  <c r="O513" i="2"/>
  <c r="N513" i="2"/>
  <c r="M513" i="2"/>
  <c r="AB513" i="2" s="1"/>
  <c r="L513" i="2"/>
  <c r="K513" i="2"/>
  <c r="J513" i="2"/>
  <c r="I513" i="2"/>
  <c r="Y512" i="2"/>
  <c r="X512" i="2"/>
  <c r="W512" i="2"/>
  <c r="V512" i="2"/>
  <c r="U512" i="2"/>
  <c r="T512" i="2"/>
  <c r="S512" i="2"/>
  <c r="R512" i="2"/>
  <c r="Q512" i="2"/>
  <c r="P512" i="2"/>
  <c r="O512" i="2"/>
  <c r="N512" i="2"/>
  <c r="AC512" i="2" s="1"/>
  <c r="M512" i="2"/>
  <c r="L512" i="2"/>
  <c r="K512" i="2"/>
  <c r="J512" i="2"/>
  <c r="I512" i="2"/>
  <c r="Y511" i="2"/>
  <c r="X511" i="2"/>
  <c r="W511" i="2"/>
  <c r="V511" i="2"/>
  <c r="U511" i="2"/>
  <c r="T511" i="2"/>
  <c r="S511" i="2"/>
  <c r="R511" i="2"/>
  <c r="Q511" i="2"/>
  <c r="P511" i="2"/>
  <c r="O511" i="2"/>
  <c r="N511" i="2"/>
  <c r="M511" i="2"/>
  <c r="L511" i="2"/>
  <c r="K511" i="2"/>
  <c r="AM511" i="2" s="1"/>
  <c r="J511" i="2"/>
  <c r="I511" i="2"/>
  <c r="Y510" i="2"/>
  <c r="X510" i="2"/>
  <c r="W510" i="2"/>
  <c r="V510" i="2"/>
  <c r="U510" i="2"/>
  <c r="T510" i="2"/>
  <c r="S510" i="2"/>
  <c r="R510" i="2"/>
  <c r="Q510" i="2"/>
  <c r="P510" i="2"/>
  <c r="O510" i="2"/>
  <c r="N510" i="2"/>
  <c r="M510" i="2"/>
  <c r="L510" i="2"/>
  <c r="AA510" i="2" s="1"/>
  <c r="K510" i="2"/>
  <c r="J510" i="2"/>
  <c r="I510" i="2"/>
  <c r="Y509" i="2"/>
  <c r="X509" i="2"/>
  <c r="W509" i="2"/>
  <c r="V509" i="2"/>
  <c r="U509" i="2"/>
  <c r="T509" i="2"/>
  <c r="S509" i="2"/>
  <c r="R509" i="2"/>
  <c r="Q509" i="2"/>
  <c r="P509" i="2"/>
  <c r="O509" i="2"/>
  <c r="N509" i="2"/>
  <c r="M509" i="2"/>
  <c r="AB509" i="2" s="1"/>
  <c r="L509" i="2"/>
  <c r="K509" i="2"/>
  <c r="J509" i="2"/>
  <c r="I509" i="2"/>
  <c r="Y508" i="2"/>
  <c r="X508" i="2"/>
  <c r="W508" i="2"/>
  <c r="V508" i="2"/>
  <c r="U508" i="2"/>
  <c r="T508" i="2"/>
  <c r="S508" i="2"/>
  <c r="R508" i="2"/>
  <c r="Q508" i="2"/>
  <c r="P508" i="2"/>
  <c r="O508" i="2"/>
  <c r="N508" i="2"/>
  <c r="AC508" i="2" s="1"/>
  <c r="M508" i="2"/>
  <c r="L508" i="2"/>
  <c r="K508" i="2"/>
  <c r="J508" i="2"/>
  <c r="I508" i="2"/>
  <c r="Y507" i="2"/>
  <c r="X507" i="2"/>
  <c r="W507" i="2"/>
  <c r="V507" i="2"/>
  <c r="U507" i="2"/>
  <c r="T507" i="2"/>
  <c r="S507" i="2"/>
  <c r="R507" i="2"/>
  <c r="Q507" i="2"/>
  <c r="P507" i="2"/>
  <c r="O507" i="2"/>
  <c r="N507" i="2"/>
  <c r="M507" i="2"/>
  <c r="L507" i="2"/>
  <c r="K507" i="2"/>
  <c r="AM507" i="2" s="1"/>
  <c r="J507" i="2"/>
  <c r="I507" i="2"/>
  <c r="Y506" i="2"/>
  <c r="X506" i="2"/>
  <c r="W506" i="2"/>
  <c r="V506" i="2"/>
  <c r="U506" i="2"/>
  <c r="T506" i="2"/>
  <c r="S506" i="2"/>
  <c r="R506" i="2"/>
  <c r="Q506" i="2"/>
  <c r="P506" i="2"/>
  <c r="O506" i="2"/>
  <c r="N506" i="2"/>
  <c r="M506" i="2"/>
  <c r="L506" i="2"/>
  <c r="AA506" i="2" s="1"/>
  <c r="K506" i="2"/>
  <c r="J506" i="2"/>
  <c r="I506" i="2"/>
  <c r="Y505" i="2"/>
  <c r="X505" i="2"/>
  <c r="W505" i="2"/>
  <c r="V505" i="2"/>
  <c r="U505" i="2"/>
  <c r="T505" i="2"/>
  <c r="S505" i="2"/>
  <c r="R505" i="2"/>
  <c r="Q505" i="2"/>
  <c r="P505" i="2"/>
  <c r="O505" i="2"/>
  <c r="N505" i="2"/>
  <c r="M505" i="2"/>
  <c r="AB505" i="2" s="1"/>
  <c r="L505" i="2"/>
  <c r="K505" i="2"/>
  <c r="J505" i="2"/>
  <c r="I505" i="2"/>
  <c r="Y504" i="2"/>
  <c r="X504" i="2"/>
  <c r="W504" i="2"/>
  <c r="V504" i="2"/>
  <c r="U504" i="2"/>
  <c r="T504" i="2"/>
  <c r="S504" i="2"/>
  <c r="R504" i="2"/>
  <c r="Q504" i="2"/>
  <c r="P504" i="2"/>
  <c r="O504" i="2"/>
  <c r="N504" i="2"/>
  <c r="AC504" i="2" s="1"/>
  <c r="M504" i="2"/>
  <c r="L504" i="2"/>
  <c r="K504" i="2"/>
  <c r="J504" i="2"/>
  <c r="I504" i="2"/>
  <c r="Y503" i="2"/>
  <c r="X503" i="2"/>
  <c r="W503" i="2"/>
  <c r="V503" i="2"/>
  <c r="U503" i="2"/>
  <c r="T503" i="2"/>
  <c r="S503" i="2"/>
  <c r="R503" i="2"/>
  <c r="Q503" i="2"/>
  <c r="P503" i="2"/>
  <c r="O503" i="2"/>
  <c r="N503" i="2"/>
  <c r="M503" i="2"/>
  <c r="L503" i="2"/>
  <c r="K503" i="2"/>
  <c r="AM503" i="2" s="1"/>
  <c r="J503" i="2"/>
  <c r="I503" i="2"/>
  <c r="Y502" i="2"/>
  <c r="X502" i="2"/>
  <c r="W502" i="2"/>
  <c r="V502" i="2"/>
  <c r="U502" i="2"/>
  <c r="T502" i="2"/>
  <c r="S502" i="2"/>
  <c r="R502" i="2"/>
  <c r="Q502" i="2"/>
  <c r="P502" i="2"/>
  <c r="O502" i="2"/>
  <c r="N502" i="2"/>
  <c r="M502" i="2"/>
  <c r="L502" i="2"/>
  <c r="AA502" i="2" s="1"/>
  <c r="K502" i="2"/>
  <c r="J502" i="2"/>
  <c r="I502" i="2"/>
  <c r="Y501" i="2"/>
  <c r="X501" i="2"/>
  <c r="W501" i="2"/>
  <c r="V501" i="2"/>
  <c r="U501" i="2"/>
  <c r="T501" i="2"/>
  <c r="S501" i="2"/>
  <c r="R501" i="2"/>
  <c r="Q501" i="2"/>
  <c r="P501" i="2"/>
  <c r="O501" i="2"/>
  <c r="N501" i="2"/>
  <c r="M501" i="2"/>
  <c r="AB501" i="2" s="1"/>
  <c r="L501" i="2"/>
  <c r="K501" i="2"/>
  <c r="J501" i="2"/>
  <c r="I501" i="2"/>
  <c r="Y500" i="2"/>
  <c r="X500" i="2"/>
  <c r="W500" i="2"/>
  <c r="V500" i="2"/>
  <c r="U500" i="2"/>
  <c r="T500" i="2"/>
  <c r="S500" i="2"/>
  <c r="R500" i="2"/>
  <c r="Q500" i="2"/>
  <c r="P500" i="2"/>
  <c r="O500" i="2"/>
  <c r="N500" i="2"/>
  <c r="AC500" i="2" s="1"/>
  <c r="M500" i="2"/>
  <c r="L500" i="2"/>
  <c r="K500" i="2"/>
  <c r="J500" i="2"/>
  <c r="I500" i="2"/>
  <c r="Y499" i="2"/>
  <c r="X499" i="2"/>
  <c r="W499" i="2"/>
  <c r="V499" i="2"/>
  <c r="U499" i="2"/>
  <c r="T499" i="2"/>
  <c r="S499" i="2"/>
  <c r="R499" i="2"/>
  <c r="Q499" i="2"/>
  <c r="P499" i="2"/>
  <c r="O499" i="2"/>
  <c r="N499" i="2"/>
  <c r="M499" i="2"/>
  <c r="L499" i="2"/>
  <c r="K499" i="2"/>
  <c r="AM499" i="2" s="1"/>
  <c r="J499" i="2"/>
  <c r="I499" i="2"/>
  <c r="Y498" i="2"/>
  <c r="X498" i="2"/>
  <c r="W498" i="2"/>
  <c r="V498" i="2"/>
  <c r="U498" i="2"/>
  <c r="T498" i="2"/>
  <c r="S498" i="2"/>
  <c r="R498" i="2"/>
  <c r="Q498" i="2"/>
  <c r="P498" i="2"/>
  <c r="O498" i="2"/>
  <c r="N498" i="2"/>
  <c r="M498" i="2"/>
  <c r="L498" i="2"/>
  <c r="AA498" i="2" s="1"/>
  <c r="K498" i="2"/>
  <c r="J498" i="2"/>
  <c r="I498" i="2"/>
  <c r="Y497" i="2"/>
  <c r="X497" i="2"/>
  <c r="W497" i="2"/>
  <c r="V497" i="2"/>
  <c r="U497" i="2"/>
  <c r="T497" i="2"/>
  <c r="S497" i="2"/>
  <c r="R497" i="2"/>
  <c r="Q497" i="2"/>
  <c r="P497" i="2"/>
  <c r="O497" i="2"/>
  <c r="N497" i="2"/>
  <c r="M497" i="2"/>
  <c r="AB497" i="2" s="1"/>
  <c r="L497" i="2"/>
  <c r="K497" i="2"/>
  <c r="J497" i="2"/>
  <c r="I497" i="2"/>
  <c r="Y496" i="2"/>
  <c r="X496" i="2"/>
  <c r="W496" i="2"/>
  <c r="V496" i="2"/>
  <c r="U496" i="2"/>
  <c r="T496" i="2"/>
  <c r="S496" i="2"/>
  <c r="R496" i="2"/>
  <c r="Q496" i="2"/>
  <c r="P496" i="2"/>
  <c r="O496" i="2"/>
  <c r="N496" i="2"/>
  <c r="AC496" i="2" s="1"/>
  <c r="M496" i="2"/>
  <c r="L496" i="2"/>
  <c r="K496" i="2"/>
  <c r="J496" i="2"/>
  <c r="I496" i="2"/>
  <c r="Y495" i="2"/>
  <c r="X495" i="2"/>
  <c r="W495" i="2"/>
  <c r="V495" i="2"/>
  <c r="U495" i="2"/>
  <c r="T495" i="2"/>
  <c r="S495" i="2"/>
  <c r="R495" i="2"/>
  <c r="Q495" i="2"/>
  <c r="P495" i="2"/>
  <c r="O495" i="2"/>
  <c r="N495" i="2"/>
  <c r="M495" i="2"/>
  <c r="L495" i="2"/>
  <c r="K495" i="2"/>
  <c r="AM495" i="2" s="1"/>
  <c r="J495" i="2"/>
  <c r="I495" i="2"/>
  <c r="Y494" i="2"/>
  <c r="X494" i="2"/>
  <c r="W494" i="2"/>
  <c r="V494" i="2"/>
  <c r="U494" i="2"/>
  <c r="T494" i="2"/>
  <c r="S494" i="2"/>
  <c r="R494" i="2"/>
  <c r="Q494" i="2"/>
  <c r="P494" i="2"/>
  <c r="O494" i="2"/>
  <c r="N494" i="2"/>
  <c r="M494" i="2"/>
  <c r="L494" i="2"/>
  <c r="AA494" i="2" s="1"/>
  <c r="K494" i="2"/>
  <c r="J494" i="2"/>
  <c r="I494" i="2"/>
  <c r="Y493" i="2"/>
  <c r="X493" i="2"/>
  <c r="W493" i="2"/>
  <c r="V493" i="2"/>
  <c r="U493" i="2"/>
  <c r="T493" i="2"/>
  <c r="S493" i="2"/>
  <c r="R493" i="2"/>
  <c r="Q493" i="2"/>
  <c r="P493" i="2"/>
  <c r="O493" i="2"/>
  <c r="N493" i="2"/>
  <c r="M493" i="2"/>
  <c r="AB493" i="2" s="1"/>
  <c r="L493" i="2"/>
  <c r="K493" i="2"/>
  <c r="J493" i="2"/>
  <c r="I493" i="2"/>
  <c r="Y492" i="2"/>
  <c r="X492" i="2"/>
  <c r="W492" i="2"/>
  <c r="V492" i="2"/>
  <c r="U492" i="2"/>
  <c r="T492" i="2"/>
  <c r="S492" i="2"/>
  <c r="R492" i="2"/>
  <c r="Q492" i="2"/>
  <c r="P492" i="2"/>
  <c r="O492" i="2"/>
  <c r="N492" i="2"/>
  <c r="AC492" i="2" s="1"/>
  <c r="M492" i="2"/>
  <c r="L492" i="2"/>
  <c r="K492" i="2"/>
  <c r="J492" i="2"/>
  <c r="I492" i="2"/>
  <c r="Y491" i="2"/>
  <c r="X491" i="2"/>
  <c r="W491" i="2"/>
  <c r="V491" i="2"/>
  <c r="U491" i="2"/>
  <c r="T491" i="2"/>
  <c r="S491" i="2"/>
  <c r="R491" i="2"/>
  <c r="Q491" i="2"/>
  <c r="P491" i="2"/>
  <c r="O491" i="2"/>
  <c r="N491" i="2"/>
  <c r="M491" i="2"/>
  <c r="L491" i="2"/>
  <c r="K491" i="2"/>
  <c r="AM491" i="2" s="1"/>
  <c r="J491" i="2"/>
  <c r="I491" i="2"/>
  <c r="Y490" i="2"/>
  <c r="X490" i="2"/>
  <c r="W490" i="2"/>
  <c r="V490" i="2"/>
  <c r="U490" i="2"/>
  <c r="T490" i="2"/>
  <c r="S490" i="2"/>
  <c r="R490" i="2"/>
  <c r="Q490" i="2"/>
  <c r="P490" i="2"/>
  <c r="O490" i="2"/>
  <c r="N490" i="2"/>
  <c r="M490" i="2"/>
  <c r="L490" i="2"/>
  <c r="AA490" i="2" s="1"/>
  <c r="K490" i="2"/>
  <c r="J490" i="2"/>
  <c r="I490" i="2"/>
  <c r="Y489" i="2"/>
  <c r="X489" i="2"/>
  <c r="W489" i="2"/>
  <c r="V489" i="2"/>
  <c r="U489" i="2"/>
  <c r="T489" i="2"/>
  <c r="S489" i="2"/>
  <c r="R489" i="2"/>
  <c r="Q489" i="2"/>
  <c r="P489" i="2"/>
  <c r="O489" i="2"/>
  <c r="N489" i="2"/>
  <c r="M489" i="2"/>
  <c r="AB489" i="2" s="1"/>
  <c r="L489" i="2"/>
  <c r="K489" i="2"/>
  <c r="J489" i="2"/>
  <c r="I489" i="2"/>
  <c r="Y488" i="2"/>
  <c r="X488" i="2"/>
  <c r="W488" i="2"/>
  <c r="V488" i="2"/>
  <c r="U488" i="2"/>
  <c r="T488" i="2"/>
  <c r="S488" i="2"/>
  <c r="R488" i="2"/>
  <c r="Q488" i="2"/>
  <c r="P488" i="2"/>
  <c r="O488" i="2"/>
  <c r="N488" i="2"/>
  <c r="AC488" i="2" s="1"/>
  <c r="M488" i="2"/>
  <c r="L488" i="2"/>
  <c r="K488" i="2"/>
  <c r="J488" i="2"/>
  <c r="I488" i="2"/>
  <c r="Y487" i="2"/>
  <c r="X487" i="2"/>
  <c r="W487" i="2"/>
  <c r="V487" i="2"/>
  <c r="U487" i="2"/>
  <c r="T487" i="2"/>
  <c r="S487" i="2"/>
  <c r="R487" i="2"/>
  <c r="Q487" i="2"/>
  <c r="P487" i="2"/>
  <c r="O487" i="2"/>
  <c r="N487" i="2"/>
  <c r="M487" i="2"/>
  <c r="L487" i="2"/>
  <c r="K487" i="2"/>
  <c r="AM487" i="2" s="1"/>
  <c r="J487" i="2"/>
  <c r="I487" i="2"/>
  <c r="Y486" i="2"/>
  <c r="X486" i="2"/>
  <c r="W486" i="2"/>
  <c r="V486" i="2"/>
  <c r="U486" i="2"/>
  <c r="T486" i="2"/>
  <c r="S486" i="2"/>
  <c r="R486" i="2"/>
  <c r="Q486" i="2"/>
  <c r="P486" i="2"/>
  <c r="O486" i="2"/>
  <c r="N486" i="2"/>
  <c r="M486" i="2"/>
  <c r="L486" i="2"/>
  <c r="AA486" i="2" s="1"/>
  <c r="K486" i="2"/>
  <c r="J486" i="2"/>
  <c r="I486" i="2"/>
  <c r="Y485" i="2"/>
  <c r="X485" i="2"/>
  <c r="W485" i="2"/>
  <c r="V485" i="2"/>
  <c r="U485" i="2"/>
  <c r="T485" i="2"/>
  <c r="S485" i="2"/>
  <c r="R485" i="2"/>
  <c r="Q485" i="2"/>
  <c r="P485" i="2"/>
  <c r="O485" i="2"/>
  <c r="N485" i="2"/>
  <c r="M485" i="2"/>
  <c r="AB485" i="2" s="1"/>
  <c r="L485" i="2"/>
  <c r="K485" i="2"/>
  <c r="J485" i="2"/>
  <c r="I485" i="2"/>
  <c r="Y484" i="2"/>
  <c r="X484" i="2"/>
  <c r="W484" i="2"/>
  <c r="V484" i="2"/>
  <c r="U484" i="2"/>
  <c r="T484" i="2"/>
  <c r="S484" i="2"/>
  <c r="R484" i="2"/>
  <c r="Q484" i="2"/>
  <c r="P484" i="2"/>
  <c r="O484" i="2"/>
  <c r="N484" i="2"/>
  <c r="AC484" i="2" s="1"/>
  <c r="M484" i="2"/>
  <c r="L484" i="2"/>
  <c r="K484" i="2"/>
  <c r="J484" i="2"/>
  <c r="I484" i="2"/>
  <c r="Y483" i="2"/>
  <c r="X483" i="2"/>
  <c r="W483" i="2"/>
  <c r="V483" i="2"/>
  <c r="U483" i="2"/>
  <c r="T483" i="2"/>
  <c r="S483" i="2"/>
  <c r="R483" i="2"/>
  <c r="Q483" i="2"/>
  <c r="P483" i="2"/>
  <c r="O483" i="2"/>
  <c r="N483" i="2"/>
  <c r="M483" i="2"/>
  <c r="L483" i="2"/>
  <c r="K483" i="2"/>
  <c r="AM483" i="2" s="1"/>
  <c r="J483" i="2"/>
  <c r="I483" i="2"/>
  <c r="Y482" i="2"/>
  <c r="X482" i="2"/>
  <c r="W482" i="2"/>
  <c r="V482" i="2"/>
  <c r="U482" i="2"/>
  <c r="T482" i="2"/>
  <c r="S482" i="2"/>
  <c r="R482" i="2"/>
  <c r="Q482" i="2"/>
  <c r="P482" i="2"/>
  <c r="O482" i="2"/>
  <c r="N482" i="2"/>
  <c r="M482" i="2"/>
  <c r="L482" i="2"/>
  <c r="AA482" i="2" s="1"/>
  <c r="K482" i="2"/>
  <c r="J482" i="2"/>
  <c r="I482" i="2"/>
  <c r="Y481" i="2"/>
  <c r="X481" i="2"/>
  <c r="W481" i="2"/>
  <c r="V481" i="2"/>
  <c r="U481" i="2"/>
  <c r="T481" i="2"/>
  <c r="S481" i="2"/>
  <c r="R481" i="2"/>
  <c r="Q481" i="2"/>
  <c r="P481" i="2"/>
  <c r="O481" i="2"/>
  <c r="N481" i="2"/>
  <c r="M481" i="2"/>
  <c r="AB481" i="2" s="1"/>
  <c r="L481" i="2"/>
  <c r="K481" i="2"/>
  <c r="J481" i="2"/>
  <c r="I481" i="2"/>
  <c r="Y480" i="2"/>
  <c r="X480" i="2"/>
  <c r="W480" i="2"/>
  <c r="V480" i="2"/>
  <c r="U480" i="2"/>
  <c r="T480" i="2"/>
  <c r="S480" i="2"/>
  <c r="R480" i="2"/>
  <c r="Q480" i="2"/>
  <c r="P480" i="2"/>
  <c r="O480" i="2"/>
  <c r="N480" i="2"/>
  <c r="AC480" i="2" s="1"/>
  <c r="M480" i="2"/>
  <c r="L480" i="2"/>
  <c r="K480" i="2"/>
  <c r="J480" i="2"/>
  <c r="I480" i="2"/>
  <c r="Y479" i="2"/>
  <c r="X479" i="2"/>
  <c r="W479" i="2"/>
  <c r="V479" i="2"/>
  <c r="U479" i="2"/>
  <c r="T479" i="2"/>
  <c r="S479" i="2"/>
  <c r="R479" i="2"/>
  <c r="Q479" i="2"/>
  <c r="P479" i="2"/>
  <c r="O479" i="2"/>
  <c r="N479" i="2"/>
  <c r="M479" i="2"/>
  <c r="L479" i="2"/>
  <c r="K479" i="2"/>
  <c r="AM479" i="2" s="1"/>
  <c r="J479" i="2"/>
  <c r="I479" i="2"/>
  <c r="Y478" i="2"/>
  <c r="X478" i="2"/>
  <c r="W478" i="2"/>
  <c r="V478" i="2"/>
  <c r="U478" i="2"/>
  <c r="T478" i="2"/>
  <c r="S478" i="2"/>
  <c r="R478" i="2"/>
  <c r="Q478" i="2"/>
  <c r="P478" i="2"/>
  <c r="O478" i="2"/>
  <c r="N478" i="2"/>
  <c r="M478" i="2"/>
  <c r="L478" i="2"/>
  <c r="AA478" i="2" s="1"/>
  <c r="K478" i="2"/>
  <c r="J478" i="2"/>
  <c r="I478" i="2"/>
  <c r="Y477" i="2"/>
  <c r="X477" i="2"/>
  <c r="W477" i="2"/>
  <c r="V477" i="2"/>
  <c r="U477" i="2"/>
  <c r="T477" i="2"/>
  <c r="S477" i="2"/>
  <c r="R477" i="2"/>
  <c r="Q477" i="2"/>
  <c r="P477" i="2"/>
  <c r="O477" i="2"/>
  <c r="N477" i="2"/>
  <c r="M477" i="2"/>
  <c r="AB477" i="2" s="1"/>
  <c r="L477" i="2"/>
  <c r="K477" i="2"/>
  <c r="J477" i="2"/>
  <c r="I477" i="2"/>
  <c r="Y476" i="2"/>
  <c r="X476" i="2"/>
  <c r="W476" i="2"/>
  <c r="V476" i="2"/>
  <c r="U476" i="2"/>
  <c r="T476" i="2"/>
  <c r="S476" i="2"/>
  <c r="R476" i="2"/>
  <c r="Q476" i="2"/>
  <c r="P476" i="2"/>
  <c r="O476" i="2"/>
  <c r="N476" i="2"/>
  <c r="AC476" i="2" s="1"/>
  <c r="M476" i="2"/>
  <c r="L476" i="2"/>
  <c r="K476" i="2"/>
  <c r="J476" i="2"/>
  <c r="I476" i="2"/>
  <c r="Y475" i="2"/>
  <c r="X475" i="2"/>
  <c r="W475" i="2"/>
  <c r="V475" i="2"/>
  <c r="U475" i="2"/>
  <c r="T475" i="2"/>
  <c r="S475" i="2"/>
  <c r="R475" i="2"/>
  <c r="Q475" i="2"/>
  <c r="P475" i="2"/>
  <c r="O475" i="2"/>
  <c r="N475" i="2"/>
  <c r="M475" i="2"/>
  <c r="L475" i="2"/>
  <c r="K475" i="2"/>
  <c r="AM475" i="2" s="1"/>
  <c r="J475" i="2"/>
  <c r="I475" i="2"/>
  <c r="Y474" i="2"/>
  <c r="X474" i="2"/>
  <c r="W474" i="2"/>
  <c r="V474" i="2"/>
  <c r="U474" i="2"/>
  <c r="T474" i="2"/>
  <c r="S474" i="2"/>
  <c r="R474" i="2"/>
  <c r="Q474" i="2"/>
  <c r="P474" i="2"/>
  <c r="O474" i="2"/>
  <c r="N474" i="2"/>
  <c r="M474" i="2"/>
  <c r="L474" i="2"/>
  <c r="AA474" i="2" s="1"/>
  <c r="K474" i="2"/>
  <c r="J474" i="2"/>
  <c r="I474" i="2"/>
  <c r="Y473" i="2"/>
  <c r="X473" i="2"/>
  <c r="W473" i="2"/>
  <c r="V473" i="2"/>
  <c r="U473" i="2"/>
  <c r="T473" i="2"/>
  <c r="S473" i="2"/>
  <c r="R473" i="2"/>
  <c r="Q473" i="2"/>
  <c r="P473" i="2"/>
  <c r="O473" i="2"/>
  <c r="N473" i="2"/>
  <c r="M473" i="2"/>
  <c r="AB473" i="2" s="1"/>
  <c r="L473" i="2"/>
  <c r="K473" i="2"/>
  <c r="J473" i="2"/>
  <c r="I473" i="2"/>
  <c r="Y472" i="2"/>
  <c r="X472" i="2"/>
  <c r="W472" i="2"/>
  <c r="V472" i="2"/>
  <c r="U472" i="2"/>
  <c r="T472" i="2"/>
  <c r="S472" i="2"/>
  <c r="R472" i="2"/>
  <c r="Q472" i="2"/>
  <c r="P472" i="2"/>
  <c r="O472" i="2"/>
  <c r="N472" i="2"/>
  <c r="AC472" i="2" s="1"/>
  <c r="M472" i="2"/>
  <c r="L472" i="2"/>
  <c r="K472" i="2"/>
  <c r="J472" i="2"/>
  <c r="I472" i="2"/>
  <c r="Y471" i="2"/>
  <c r="X471" i="2"/>
  <c r="W471" i="2"/>
  <c r="V471" i="2"/>
  <c r="U471" i="2"/>
  <c r="T471" i="2"/>
  <c r="S471" i="2"/>
  <c r="R471" i="2"/>
  <c r="Q471" i="2"/>
  <c r="P471" i="2"/>
  <c r="O471" i="2"/>
  <c r="N471" i="2"/>
  <c r="M471" i="2"/>
  <c r="L471" i="2"/>
  <c r="K471" i="2"/>
  <c r="AM471" i="2" s="1"/>
  <c r="J471" i="2"/>
  <c r="I471" i="2"/>
  <c r="Y470" i="2"/>
  <c r="X470" i="2"/>
  <c r="W470" i="2"/>
  <c r="V470" i="2"/>
  <c r="U470" i="2"/>
  <c r="T470" i="2"/>
  <c r="S470" i="2"/>
  <c r="R470" i="2"/>
  <c r="Q470" i="2"/>
  <c r="P470" i="2"/>
  <c r="O470" i="2"/>
  <c r="N470" i="2"/>
  <c r="M470" i="2"/>
  <c r="L470" i="2"/>
  <c r="AA470" i="2" s="1"/>
  <c r="K470" i="2"/>
  <c r="J470" i="2"/>
  <c r="I470" i="2"/>
  <c r="Y469" i="2"/>
  <c r="X469" i="2"/>
  <c r="W469" i="2"/>
  <c r="V469" i="2"/>
  <c r="U469" i="2"/>
  <c r="T469" i="2"/>
  <c r="S469" i="2"/>
  <c r="R469" i="2"/>
  <c r="Q469" i="2"/>
  <c r="P469" i="2"/>
  <c r="O469" i="2"/>
  <c r="N469" i="2"/>
  <c r="M469" i="2"/>
  <c r="AB469" i="2" s="1"/>
  <c r="L469" i="2"/>
  <c r="K469" i="2"/>
  <c r="J469" i="2"/>
  <c r="I469" i="2"/>
  <c r="Y468" i="2"/>
  <c r="X468" i="2"/>
  <c r="W468" i="2"/>
  <c r="V468" i="2"/>
  <c r="U468" i="2"/>
  <c r="T468" i="2"/>
  <c r="S468" i="2"/>
  <c r="R468" i="2"/>
  <c r="Q468" i="2"/>
  <c r="P468" i="2"/>
  <c r="O468" i="2"/>
  <c r="N468" i="2"/>
  <c r="AC468" i="2" s="1"/>
  <c r="M468" i="2"/>
  <c r="L468" i="2"/>
  <c r="K468" i="2"/>
  <c r="J468" i="2"/>
  <c r="I468" i="2"/>
  <c r="Y467" i="2"/>
  <c r="X467" i="2"/>
  <c r="W467" i="2"/>
  <c r="V467" i="2"/>
  <c r="U467" i="2"/>
  <c r="T467" i="2"/>
  <c r="S467" i="2"/>
  <c r="R467" i="2"/>
  <c r="Q467" i="2"/>
  <c r="P467" i="2"/>
  <c r="O467" i="2"/>
  <c r="N467" i="2"/>
  <c r="M467" i="2"/>
  <c r="L467" i="2"/>
  <c r="K467" i="2"/>
  <c r="AM467" i="2" s="1"/>
  <c r="J467" i="2"/>
  <c r="I467" i="2"/>
  <c r="Y466" i="2"/>
  <c r="X466" i="2"/>
  <c r="W466" i="2"/>
  <c r="V466" i="2"/>
  <c r="U466" i="2"/>
  <c r="T466" i="2"/>
  <c r="S466" i="2"/>
  <c r="R466" i="2"/>
  <c r="Q466" i="2"/>
  <c r="P466" i="2"/>
  <c r="O466" i="2"/>
  <c r="N466" i="2"/>
  <c r="M466" i="2"/>
  <c r="L466" i="2"/>
  <c r="AA466" i="2" s="1"/>
  <c r="K466" i="2"/>
  <c r="J466" i="2"/>
  <c r="I466" i="2"/>
  <c r="Y465" i="2"/>
  <c r="X465" i="2"/>
  <c r="W465" i="2"/>
  <c r="V465" i="2"/>
  <c r="U465" i="2"/>
  <c r="T465" i="2"/>
  <c r="S465" i="2"/>
  <c r="R465" i="2"/>
  <c r="Q465" i="2"/>
  <c r="P465" i="2"/>
  <c r="O465" i="2"/>
  <c r="N465" i="2"/>
  <c r="M465" i="2"/>
  <c r="AB465" i="2" s="1"/>
  <c r="L465" i="2"/>
  <c r="K465" i="2"/>
  <c r="J465" i="2"/>
  <c r="I465" i="2"/>
  <c r="Y464" i="2"/>
  <c r="X464" i="2"/>
  <c r="W464" i="2"/>
  <c r="V464" i="2"/>
  <c r="U464" i="2"/>
  <c r="T464" i="2"/>
  <c r="S464" i="2"/>
  <c r="R464" i="2"/>
  <c r="Q464" i="2"/>
  <c r="P464" i="2"/>
  <c r="O464" i="2"/>
  <c r="N464" i="2"/>
  <c r="AC464" i="2" s="1"/>
  <c r="M464" i="2"/>
  <c r="L464" i="2"/>
  <c r="K464" i="2"/>
  <c r="J464" i="2"/>
  <c r="I464" i="2"/>
  <c r="Y463" i="2"/>
  <c r="X463" i="2"/>
  <c r="W463" i="2"/>
  <c r="V463" i="2"/>
  <c r="U463" i="2"/>
  <c r="T463" i="2"/>
  <c r="S463" i="2"/>
  <c r="R463" i="2"/>
  <c r="Q463" i="2"/>
  <c r="P463" i="2"/>
  <c r="O463" i="2"/>
  <c r="N463" i="2"/>
  <c r="M463" i="2"/>
  <c r="L463" i="2"/>
  <c r="K463" i="2"/>
  <c r="AM463" i="2" s="1"/>
  <c r="J463" i="2"/>
  <c r="I463" i="2"/>
  <c r="Y462" i="2"/>
  <c r="X462" i="2"/>
  <c r="W462" i="2"/>
  <c r="V462" i="2"/>
  <c r="U462" i="2"/>
  <c r="T462" i="2"/>
  <c r="S462" i="2"/>
  <c r="R462" i="2"/>
  <c r="Q462" i="2"/>
  <c r="P462" i="2"/>
  <c r="O462" i="2"/>
  <c r="N462" i="2"/>
  <c r="M462" i="2"/>
  <c r="L462" i="2"/>
  <c r="AA462" i="2" s="1"/>
  <c r="K462" i="2"/>
  <c r="J462" i="2"/>
  <c r="I462" i="2"/>
  <c r="Y461" i="2"/>
  <c r="X461" i="2"/>
  <c r="W461" i="2"/>
  <c r="V461" i="2"/>
  <c r="U461" i="2"/>
  <c r="T461" i="2"/>
  <c r="S461" i="2"/>
  <c r="R461" i="2"/>
  <c r="Q461" i="2"/>
  <c r="P461" i="2"/>
  <c r="O461" i="2"/>
  <c r="N461" i="2"/>
  <c r="M461" i="2"/>
  <c r="AB461" i="2" s="1"/>
  <c r="L461" i="2"/>
  <c r="K461" i="2"/>
  <c r="J461" i="2"/>
  <c r="I461" i="2"/>
  <c r="Y460" i="2"/>
  <c r="X460" i="2"/>
  <c r="W460" i="2"/>
  <c r="V460" i="2"/>
  <c r="U460" i="2"/>
  <c r="T460" i="2"/>
  <c r="S460" i="2"/>
  <c r="R460" i="2"/>
  <c r="Q460" i="2"/>
  <c r="P460" i="2"/>
  <c r="O460" i="2"/>
  <c r="N460" i="2"/>
  <c r="AC460" i="2" s="1"/>
  <c r="M460" i="2"/>
  <c r="L460" i="2"/>
  <c r="K460" i="2"/>
  <c r="J460" i="2"/>
  <c r="I460" i="2"/>
  <c r="Y459" i="2"/>
  <c r="X459" i="2"/>
  <c r="W459" i="2"/>
  <c r="V459" i="2"/>
  <c r="U459" i="2"/>
  <c r="T459" i="2"/>
  <c r="S459" i="2"/>
  <c r="R459" i="2"/>
  <c r="Q459" i="2"/>
  <c r="P459" i="2"/>
  <c r="O459" i="2"/>
  <c r="N459" i="2"/>
  <c r="M459" i="2"/>
  <c r="L459" i="2"/>
  <c r="K459" i="2"/>
  <c r="AM459" i="2" s="1"/>
  <c r="J459" i="2"/>
  <c r="I459" i="2"/>
  <c r="Y458" i="2"/>
  <c r="X458" i="2"/>
  <c r="W458" i="2"/>
  <c r="V458" i="2"/>
  <c r="U458" i="2"/>
  <c r="T458" i="2"/>
  <c r="S458" i="2"/>
  <c r="R458" i="2"/>
  <c r="Q458" i="2"/>
  <c r="P458" i="2"/>
  <c r="O458" i="2"/>
  <c r="N458" i="2"/>
  <c r="M458" i="2"/>
  <c r="L458" i="2"/>
  <c r="AA458" i="2" s="1"/>
  <c r="K458" i="2"/>
  <c r="J458" i="2"/>
  <c r="I458" i="2"/>
  <c r="Y457" i="2"/>
  <c r="X457" i="2"/>
  <c r="W457" i="2"/>
  <c r="V457" i="2"/>
  <c r="U457" i="2"/>
  <c r="T457" i="2"/>
  <c r="S457" i="2"/>
  <c r="R457" i="2"/>
  <c r="Q457" i="2"/>
  <c r="P457" i="2"/>
  <c r="O457" i="2"/>
  <c r="N457" i="2"/>
  <c r="M457" i="2"/>
  <c r="AB457" i="2" s="1"/>
  <c r="L457" i="2"/>
  <c r="K457" i="2"/>
  <c r="J457" i="2"/>
  <c r="I457" i="2"/>
  <c r="Y456" i="2"/>
  <c r="X456" i="2"/>
  <c r="W456" i="2"/>
  <c r="V456" i="2"/>
  <c r="U456" i="2"/>
  <c r="T456" i="2"/>
  <c r="S456" i="2"/>
  <c r="R456" i="2"/>
  <c r="Q456" i="2"/>
  <c r="P456" i="2"/>
  <c r="O456" i="2"/>
  <c r="N456" i="2"/>
  <c r="AC456" i="2" s="1"/>
  <c r="M456" i="2"/>
  <c r="L456" i="2"/>
  <c r="K456" i="2"/>
  <c r="J456" i="2"/>
  <c r="I456" i="2"/>
  <c r="Y455" i="2"/>
  <c r="X455" i="2"/>
  <c r="W455" i="2"/>
  <c r="V455" i="2"/>
  <c r="U455" i="2"/>
  <c r="T455" i="2"/>
  <c r="S455" i="2"/>
  <c r="R455" i="2"/>
  <c r="Q455" i="2"/>
  <c r="P455" i="2"/>
  <c r="O455" i="2"/>
  <c r="N455" i="2"/>
  <c r="M455" i="2"/>
  <c r="L455" i="2"/>
  <c r="K455" i="2"/>
  <c r="AM455" i="2" s="1"/>
  <c r="J455" i="2"/>
  <c r="I455" i="2"/>
  <c r="Y454" i="2"/>
  <c r="X454" i="2"/>
  <c r="W454" i="2"/>
  <c r="V454" i="2"/>
  <c r="U454" i="2"/>
  <c r="T454" i="2"/>
  <c r="S454" i="2"/>
  <c r="R454" i="2"/>
  <c r="Q454" i="2"/>
  <c r="P454" i="2"/>
  <c r="O454" i="2"/>
  <c r="N454" i="2"/>
  <c r="M454" i="2"/>
  <c r="L454" i="2"/>
  <c r="AA454" i="2" s="1"/>
  <c r="K454" i="2"/>
  <c r="J454" i="2"/>
  <c r="I454" i="2"/>
  <c r="Y453" i="2"/>
  <c r="X453" i="2"/>
  <c r="W453" i="2"/>
  <c r="V453" i="2"/>
  <c r="U453" i="2"/>
  <c r="T453" i="2"/>
  <c r="S453" i="2"/>
  <c r="R453" i="2"/>
  <c r="Q453" i="2"/>
  <c r="P453" i="2"/>
  <c r="O453" i="2"/>
  <c r="N453" i="2"/>
  <c r="M453" i="2"/>
  <c r="AB453" i="2" s="1"/>
  <c r="L453" i="2"/>
  <c r="K453" i="2"/>
  <c r="J453" i="2"/>
  <c r="I453" i="2"/>
  <c r="Y452" i="2"/>
  <c r="X452" i="2"/>
  <c r="W452" i="2"/>
  <c r="V452" i="2"/>
  <c r="U452" i="2"/>
  <c r="T452" i="2"/>
  <c r="S452" i="2"/>
  <c r="R452" i="2"/>
  <c r="Q452" i="2"/>
  <c r="P452" i="2"/>
  <c r="O452" i="2"/>
  <c r="N452" i="2"/>
  <c r="AC452" i="2" s="1"/>
  <c r="M452" i="2"/>
  <c r="L452" i="2"/>
  <c r="K452" i="2"/>
  <c r="J452" i="2"/>
  <c r="I452" i="2"/>
  <c r="Y451" i="2"/>
  <c r="X451" i="2"/>
  <c r="W451" i="2"/>
  <c r="V451" i="2"/>
  <c r="U451" i="2"/>
  <c r="T451" i="2"/>
  <c r="S451" i="2"/>
  <c r="R451" i="2"/>
  <c r="Q451" i="2"/>
  <c r="P451" i="2"/>
  <c r="O451" i="2"/>
  <c r="N451" i="2"/>
  <c r="M451" i="2"/>
  <c r="L451" i="2"/>
  <c r="K451" i="2"/>
  <c r="AM451" i="2" s="1"/>
  <c r="J451" i="2"/>
  <c r="I451" i="2"/>
  <c r="Y450" i="2"/>
  <c r="X450" i="2"/>
  <c r="W450" i="2"/>
  <c r="V450" i="2"/>
  <c r="U450" i="2"/>
  <c r="T450" i="2"/>
  <c r="S450" i="2"/>
  <c r="R450" i="2"/>
  <c r="Q450" i="2"/>
  <c r="P450" i="2"/>
  <c r="O450" i="2"/>
  <c r="N450" i="2"/>
  <c r="M450" i="2"/>
  <c r="L450" i="2"/>
  <c r="AA450" i="2" s="1"/>
  <c r="K450" i="2"/>
  <c r="J450" i="2"/>
  <c r="I450" i="2"/>
  <c r="Y449" i="2"/>
  <c r="X449" i="2"/>
  <c r="W449" i="2"/>
  <c r="V449" i="2"/>
  <c r="U449" i="2"/>
  <c r="T449" i="2"/>
  <c r="S449" i="2"/>
  <c r="R449" i="2"/>
  <c r="Q449" i="2"/>
  <c r="P449" i="2"/>
  <c r="O449" i="2"/>
  <c r="N449" i="2"/>
  <c r="M449" i="2"/>
  <c r="AB449" i="2" s="1"/>
  <c r="L449" i="2"/>
  <c r="K449" i="2"/>
  <c r="J449" i="2"/>
  <c r="I449" i="2"/>
  <c r="Y448" i="2"/>
  <c r="X448" i="2"/>
  <c r="W448" i="2"/>
  <c r="V448" i="2"/>
  <c r="U448" i="2"/>
  <c r="T448" i="2"/>
  <c r="S448" i="2"/>
  <c r="R448" i="2"/>
  <c r="Q448" i="2"/>
  <c r="P448" i="2"/>
  <c r="O448" i="2"/>
  <c r="N448" i="2"/>
  <c r="AC448" i="2" s="1"/>
  <c r="M448" i="2"/>
  <c r="L448" i="2"/>
  <c r="K448" i="2"/>
  <c r="J448" i="2"/>
  <c r="I448" i="2"/>
  <c r="Y447" i="2"/>
  <c r="X447" i="2"/>
  <c r="W447" i="2"/>
  <c r="V447" i="2"/>
  <c r="U447" i="2"/>
  <c r="T447" i="2"/>
  <c r="S447" i="2"/>
  <c r="R447" i="2"/>
  <c r="Q447" i="2"/>
  <c r="P447" i="2"/>
  <c r="O447" i="2"/>
  <c r="N447" i="2"/>
  <c r="M447" i="2"/>
  <c r="L447" i="2"/>
  <c r="K447" i="2"/>
  <c r="AM447" i="2" s="1"/>
  <c r="J447" i="2"/>
  <c r="I447" i="2"/>
  <c r="Y446" i="2"/>
  <c r="X446" i="2"/>
  <c r="W446" i="2"/>
  <c r="V446" i="2"/>
  <c r="U446" i="2"/>
  <c r="T446" i="2"/>
  <c r="S446" i="2"/>
  <c r="R446" i="2"/>
  <c r="Q446" i="2"/>
  <c r="P446" i="2"/>
  <c r="O446" i="2"/>
  <c r="N446" i="2"/>
  <c r="M446" i="2"/>
  <c r="L446" i="2"/>
  <c r="AA446" i="2" s="1"/>
  <c r="K446" i="2"/>
  <c r="J446" i="2"/>
  <c r="I446" i="2"/>
  <c r="Y445" i="2"/>
  <c r="X445" i="2"/>
  <c r="W445" i="2"/>
  <c r="V445" i="2"/>
  <c r="U445" i="2"/>
  <c r="T445" i="2"/>
  <c r="S445" i="2"/>
  <c r="R445" i="2"/>
  <c r="Q445" i="2"/>
  <c r="P445" i="2"/>
  <c r="O445" i="2"/>
  <c r="N445" i="2"/>
  <c r="M445" i="2"/>
  <c r="AB445" i="2" s="1"/>
  <c r="L445" i="2"/>
  <c r="K445" i="2"/>
  <c r="J445" i="2"/>
  <c r="I445" i="2"/>
  <c r="Y444" i="2"/>
  <c r="X444" i="2"/>
  <c r="W444" i="2"/>
  <c r="V444" i="2"/>
  <c r="U444" i="2"/>
  <c r="T444" i="2"/>
  <c r="S444" i="2"/>
  <c r="R444" i="2"/>
  <c r="Q444" i="2"/>
  <c r="P444" i="2"/>
  <c r="O444" i="2"/>
  <c r="N444" i="2"/>
  <c r="AC444" i="2" s="1"/>
  <c r="M444" i="2"/>
  <c r="L444" i="2"/>
  <c r="K444" i="2"/>
  <c r="J444" i="2"/>
  <c r="I444" i="2"/>
  <c r="Y443" i="2"/>
  <c r="X443" i="2"/>
  <c r="W443" i="2"/>
  <c r="V443" i="2"/>
  <c r="U443" i="2"/>
  <c r="T443" i="2"/>
  <c r="S443" i="2"/>
  <c r="R443" i="2"/>
  <c r="Q443" i="2"/>
  <c r="P443" i="2"/>
  <c r="O443" i="2"/>
  <c r="N443" i="2"/>
  <c r="M443" i="2"/>
  <c r="L443" i="2"/>
  <c r="K443" i="2"/>
  <c r="AM443" i="2" s="1"/>
  <c r="J443" i="2"/>
  <c r="I443" i="2"/>
  <c r="Y442" i="2"/>
  <c r="X442" i="2"/>
  <c r="W442" i="2"/>
  <c r="V442" i="2"/>
  <c r="U442" i="2"/>
  <c r="T442" i="2"/>
  <c r="S442" i="2"/>
  <c r="R442" i="2"/>
  <c r="Q442" i="2"/>
  <c r="P442" i="2"/>
  <c r="O442" i="2"/>
  <c r="N442" i="2"/>
  <c r="M442" i="2"/>
  <c r="L442" i="2"/>
  <c r="AA442" i="2" s="1"/>
  <c r="K442" i="2"/>
  <c r="J442" i="2"/>
  <c r="I442" i="2"/>
  <c r="Y441" i="2"/>
  <c r="X441" i="2"/>
  <c r="W441" i="2"/>
  <c r="V441" i="2"/>
  <c r="U441" i="2"/>
  <c r="T441" i="2"/>
  <c r="S441" i="2"/>
  <c r="R441" i="2"/>
  <c r="Q441" i="2"/>
  <c r="P441" i="2"/>
  <c r="O441" i="2"/>
  <c r="N441" i="2"/>
  <c r="M441" i="2"/>
  <c r="AB441" i="2" s="1"/>
  <c r="L441" i="2"/>
  <c r="K441" i="2"/>
  <c r="J441" i="2"/>
  <c r="I441" i="2"/>
  <c r="Y440" i="2"/>
  <c r="X440" i="2"/>
  <c r="W440" i="2"/>
  <c r="V440" i="2"/>
  <c r="U440" i="2"/>
  <c r="T440" i="2"/>
  <c r="S440" i="2"/>
  <c r="R440" i="2"/>
  <c r="Q440" i="2"/>
  <c r="P440" i="2"/>
  <c r="O440" i="2"/>
  <c r="N440" i="2"/>
  <c r="AC440" i="2" s="1"/>
  <c r="M440" i="2"/>
  <c r="L440" i="2"/>
  <c r="K440" i="2"/>
  <c r="J440" i="2"/>
  <c r="I440" i="2"/>
  <c r="Y439" i="2"/>
  <c r="X439" i="2"/>
  <c r="W439" i="2"/>
  <c r="V439" i="2"/>
  <c r="U439" i="2"/>
  <c r="T439" i="2"/>
  <c r="S439" i="2"/>
  <c r="R439" i="2"/>
  <c r="Q439" i="2"/>
  <c r="P439" i="2"/>
  <c r="O439" i="2"/>
  <c r="N439" i="2"/>
  <c r="M439" i="2"/>
  <c r="L439" i="2"/>
  <c r="K439" i="2"/>
  <c r="AM439" i="2" s="1"/>
  <c r="J439" i="2"/>
  <c r="I439" i="2"/>
  <c r="Y438" i="2"/>
  <c r="X438" i="2"/>
  <c r="W438" i="2"/>
  <c r="V438" i="2"/>
  <c r="U438" i="2"/>
  <c r="T438" i="2"/>
  <c r="S438" i="2"/>
  <c r="R438" i="2"/>
  <c r="Q438" i="2"/>
  <c r="P438" i="2"/>
  <c r="O438" i="2"/>
  <c r="N438" i="2"/>
  <c r="M438" i="2"/>
  <c r="L438" i="2"/>
  <c r="AA438" i="2" s="1"/>
  <c r="K438" i="2"/>
  <c r="J438" i="2"/>
  <c r="I438" i="2"/>
  <c r="Y437" i="2"/>
  <c r="X437" i="2"/>
  <c r="W437" i="2"/>
  <c r="V437" i="2"/>
  <c r="U437" i="2"/>
  <c r="T437" i="2"/>
  <c r="S437" i="2"/>
  <c r="R437" i="2"/>
  <c r="Q437" i="2"/>
  <c r="P437" i="2"/>
  <c r="O437" i="2"/>
  <c r="N437" i="2"/>
  <c r="M437" i="2"/>
  <c r="AB437" i="2" s="1"/>
  <c r="L437" i="2"/>
  <c r="K437" i="2"/>
  <c r="J437" i="2"/>
  <c r="I437" i="2"/>
  <c r="Y436" i="2"/>
  <c r="X436" i="2"/>
  <c r="W436" i="2"/>
  <c r="V436" i="2"/>
  <c r="U436" i="2"/>
  <c r="T436" i="2"/>
  <c r="S436" i="2"/>
  <c r="R436" i="2"/>
  <c r="Q436" i="2"/>
  <c r="P436" i="2"/>
  <c r="O436" i="2"/>
  <c r="N436" i="2"/>
  <c r="AC436" i="2" s="1"/>
  <c r="M436" i="2"/>
  <c r="L436" i="2"/>
  <c r="K436" i="2"/>
  <c r="J436" i="2"/>
  <c r="I436" i="2"/>
  <c r="Y435" i="2"/>
  <c r="X435" i="2"/>
  <c r="W435" i="2"/>
  <c r="V435" i="2"/>
  <c r="U435" i="2"/>
  <c r="T435" i="2"/>
  <c r="S435" i="2"/>
  <c r="R435" i="2"/>
  <c r="Q435" i="2"/>
  <c r="P435" i="2"/>
  <c r="O435" i="2"/>
  <c r="N435" i="2"/>
  <c r="M435" i="2"/>
  <c r="L435" i="2"/>
  <c r="K435" i="2"/>
  <c r="AM435" i="2" s="1"/>
  <c r="J435" i="2"/>
  <c r="I435" i="2"/>
  <c r="Y434" i="2"/>
  <c r="X434" i="2"/>
  <c r="W434" i="2"/>
  <c r="V434" i="2"/>
  <c r="U434" i="2"/>
  <c r="T434" i="2"/>
  <c r="S434" i="2"/>
  <c r="R434" i="2"/>
  <c r="Q434" i="2"/>
  <c r="P434" i="2"/>
  <c r="O434" i="2"/>
  <c r="N434" i="2"/>
  <c r="M434" i="2"/>
  <c r="L434" i="2"/>
  <c r="AA434" i="2" s="1"/>
  <c r="K434" i="2"/>
  <c r="J434" i="2"/>
  <c r="I434" i="2"/>
  <c r="Y433" i="2"/>
  <c r="X433" i="2"/>
  <c r="W433" i="2"/>
  <c r="V433" i="2"/>
  <c r="U433" i="2"/>
  <c r="T433" i="2"/>
  <c r="S433" i="2"/>
  <c r="R433" i="2"/>
  <c r="Q433" i="2"/>
  <c r="P433" i="2"/>
  <c r="O433" i="2"/>
  <c r="N433" i="2"/>
  <c r="M433" i="2"/>
  <c r="AB433" i="2" s="1"/>
  <c r="L433" i="2"/>
  <c r="K433" i="2"/>
  <c r="J433" i="2"/>
  <c r="I433" i="2"/>
  <c r="Y432" i="2"/>
  <c r="X432" i="2"/>
  <c r="W432" i="2"/>
  <c r="V432" i="2"/>
  <c r="U432" i="2"/>
  <c r="T432" i="2"/>
  <c r="S432" i="2"/>
  <c r="R432" i="2"/>
  <c r="Q432" i="2"/>
  <c r="P432" i="2"/>
  <c r="O432" i="2"/>
  <c r="N432" i="2"/>
  <c r="AC432" i="2" s="1"/>
  <c r="M432" i="2"/>
  <c r="L432" i="2"/>
  <c r="K432" i="2"/>
  <c r="J432" i="2"/>
  <c r="I432" i="2"/>
  <c r="Y431" i="2"/>
  <c r="X431" i="2"/>
  <c r="W431" i="2"/>
  <c r="V431" i="2"/>
  <c r="U431" i="2"/>
  <c r="T431" i="2"/>
  <c r="S431" i="2"/>
  <c r="R431" i="2"/>
  <c r="Q431" i="2"/>
  <c r="P431" i="2"/>
  <c r="O431" i="2"/>
  <c r="N431" i="2"/>
  <c r="M431" i="2"/>
  <c r="L431" i="2"/>
  <c r="K431" i="2"/>
  <c r="AM431" i="2" s="1"/>
  <c r="J431" i="2"/>
  <c r="I431" i="2"/>
  <c r="Y430" i="2"/>
  <c r="X430" i="2"/>
  <c r="W430" i="2"/>
  <c r="V430" i="2"/>
  <c r="U430" i="2"/>
  <c r="T430" i="2"/>
  <c r="S430" i="2"/>
  <c r="R430" i="2"/>
  <c r="Q430" i="2"/>
  <c r="P430" i="2"/>
  <c r="O430" i="2"/>
  <c r="N430" i="2"/>
  <c r="M430" i="2"/>
  <c r="L430" i="2"/>
  <c r="AA430" i="2" s="1"/>
  <c r="K430" i="2"/>
  <c r="J430" i="2"/>
  <c r="I430" i="2"/>
  <c r="Y429" i="2"/>
  <c r="X429" i="2"/>
  <c r="W429" i="2"/>
  <c r="V429" i="2"/>
  <c r="U429" i="2"/>
  <c r="T429" i="2"/>
  <c r="S429" i="2"/>
  <c r="R429" i="2"/>
  <c r="Q429" i="2"/>
  <c r="P429" i="2"/>
  <c r="O429" i="2"/>
  <c r="N429" i="2"/>
  <c r="M429" i="2"/>
  <c r="AB429" i="2" s="1"/>
  <c r="L429" i="2"/>
  <c r="K429" i="2"/>
  <c r="J429" i="2"/>
  <c r="I429" i="2"/>
  <c r="Y428" i="2"/>
  <c r="X428" i="2"/>
  <c r="W428" i="2"/>
  <c r="V428" i="2"/>
  <c r="U428" i="2"/>
  <c r="T428" i="2"/>
  <c r="S428" i="2"/>
  <c r="R428" i="2"/>
  <c r="Q428" i="2"/>
  <c r="P428" i="2"/>
  <c r="O428" i="2"/>
  <c r="N428" i="2"/>
  <c r="AC428" i="2" s="1"/>
  <c r="M428" i="2"/>
  <c r="L428" i="2"/>
  <c r="K428" i="2"/>
  <c r="J428" i="2"/>
  <c r="I428" i="2"/>
  <c r="Y427" i="2"/>
  <c r="X427" i="2"/>
  <c r="W427" i="2"/>
  <c r="V427" i="2"/>
  <c r="U427" i="2"/>
  <c r="T427" i="2"/>
  <c r="S427" i="2"/>
  <c r="R427" i="2"/>
  <c r="Q427" i="2"/>
  <c r="P427" i="2"/>
  <c r="O427" i="2"/>
  <c r="N427" i="2"/>
  <c r="M427" i="2"/>
  <c r="L427" i="2"/>
  <c r="K427" i="2"/>
  <c r="AM427" i="2" s="1"/>
  <c r="J427" i="2"/>
  <c r="I427" i="2"/>
  <c r="Y426" i="2"/>
  <c r="X426" i="2"/>
  <c r="W426" i="2"/>
  <c r="V426" i="2"/>
  <c r="U426" i="2"/>
  <c r="T426" i="2"/>
  <c r="S426" i="2"/>
  <c r="R426" i="2"/>
  <c r="Q426" i="2"/>
  <c r="P426" i="2"/>
  <c r="O426" i="2"/>
  <c r="N426" i="2"/>
  <c r="M426" i="2"/>
  <c r="L426" i="2"/>
  <c r="AA426" i="2" s="1"/>
  <c r="K426" i="2"/>
  <c r="J426" i="2"/>
  <c r="I426" i="2"/>
  <c r="Y425" i="2"/>
  <c r="X425" i="2"/>
  <c r="W425" i="2"/>
  <c r="V425" i="2"/>
  <c r="U425" i="2"/>
  <c r="T425" i="2"/>
  <c r="S425" i="2"/>
  <c r="R425" i="2"/>
  <c r="Q425" i="2"/>
  <c r="P425" i="2"/>
  <c r="O425" i="2"/>
  <c r="N425" i="2"/>
  <c r="M425" i="2"/>
  <c r="AB425" i="2" s="1"/>
  <c r="L425" i="2"/>
  <c r="K425" i="2"/>
  <c r="J425" i="2"/>
  <c r="I425" i="2"/>
  <c r="Y424" i="2"/>
  <c r="X424" i="2"/>
  <c r="W424" i="2"/>
  <c r="V424" i="2"/>
  <c r="U424" i="2"/>
  <c r="T424" i="2"/>
  <c r="S424" i="2"/>
  <c r="R424" i="2"/>
  <c r="Q424" i="2"/>
  <c r="P424" i="2"/>
  <c r="O424" i="2"/>
  <c r="N424" i="2"/>
  <c r="AC424" i="2" s="1"/>
  <c r="M424" i="2"/>
  <c r="L424" i="2"/>
  <c r="K424" i="2"/>
  <c r="J424" i="2"/>
  <c r="I424" i="2"/>
  <c r="Y423" i="2"/>
  <c r="X423" i="2"/>
  <c r="W423" i="2"/>
  <c r="V423" i="2"/>
  <c r="U423" i="2"/>
  <c r="T423" i="2"/>
  <c r="S423" i="2"/>
  <c r="R423" i="2"/>
  <c r="Q423" i="2"/>
  <c r="P423" i="2"/>
  <c r="O423" i="2"/>
  <c r="N423" i="2"/>
  <c r="M423" i="2"/>
  <c r="L423" i="2"/>
  <c r="K423" i="2"/>
  <c r="AM423" i="2" s="1"/>
  <c r="J423" i="2"/>
  <c r="I423" i="2"/>
  <c r="Y422" i="2"/>
  <c r="X422" i="2"/>
  <c r="W422" i="2"/>
  <c r="V422" i="2"/>
  <c r="U422" i="2"/>
  <c r="T422" i="2"/>
  <c r="S422" i="2"/>
  <c r="R422" i="2"/>
  <c r="Q422" i="2"/>
  <c r="P422" i="2"/>
  <c r="O422" i="2"/>
  <c r="N422" i="2"/>
  <c r="M422" i="2"/>
  <c r="L422" i="2"/>
  <c r="AA422" i="2" s="1"/>
  <c r="K422" i="2"/>
  <c r="J422" i="2"/>
  <c r="I422" i="2"/>
  <c r="Y421" i="2"/>
  <c r="X421" i="2"/>
  <c r="W421" i="2"/>
  <c r="V421" i="2"/>
  <c r="U421" i="2"/>
  <c r="T421" i="2"/>
  <c r="S421" i="2"/>
  <c r="R421" i="2"/>
  <c r="Q421" i="2"/>
  <c r="P421" i="2"/>
  <c r="O421" i="2"/>
  <c r="N421" i="2"/>
  <c r="M421" i="2"/>
  <c r="AB421" i="2" s="1"/>
  <c r="L421" i="2"/>
  <c r="K421" i="2"/>
  <c r="J421" i="2"/>
  <c r="I421" i="2"/>
  <c r="Y420" i="2"/>
  <c r="X420" i="2"/>
  <c r="W420" i="2"/>
  <c r="V420" i="2"/>
  <c r="U420" i="2"/>
  <c r="T420" i="2"/>
  <c r="S420" i="2"/>
  <c r="R420" i="2"/>
  <c r="Q420" i="2"/>
  <c r="P420" i="2"/>
  <c r="O420" i="2"/>
  <c r="N420" i="2"/>
  <c r="AC420" i="2" s="1"/>
  <c r="M420" i="2"/>
  <c r="L420" i="2"/>
  <c r="K420" i="2"/>
  <c r="J420" i="2"/>
  <c r="I420" i="2"/>
  <c r="Y419" i="2"/>
  <c r="X419" i="2"/>
  <c r="W419" i="2"/>
  <c r="V419" i="2"/>
  <c r="U419" i="2"/>
  <c r="T419" i="2"/>
  <c r="S419" i="2"/>
  <c r="R419" i="2"/>
  <c r="Q419" i="2"/>
  <c r="P419" i="2"/>
  <c r="O419" i="2"/>
  <c r="N419" i="2"/>
  <c r="M419" i="2"/>
  <c r="L419" i="2"/>
  <c r="K419" i="2"/>
  <c r="AM419" i="2" s="1"/>
  <c r="J419" i="2"/>
  <c r="I419" i="2"/>
  <c r="Y418" i="2"/>
  <c r="X418" i="2"/>
  <c r="W418" i="2"/>
  <c r="V418" i="2"/>
  <c r="U418" i="2"/>
  <c r="T418" i="2"/>
  <c r="S418" i="2"/>
  <c r="R418" i="2"/>
  <c r="Q418" i="2"/>
  <c r="P418" i="2"/>
  <c r="O418" i="2"/>
  <c r="N418" i="2"/>
  <c r="M418" i="2"/>
  <c r="L418" i="2"/>
  <c r="AA418" i="2" s="1"/>
  <c r="K418" i="2"/>
  <c r="J418" i="2"/>
  <c r="I418" i="2"/>
  <c r="Y417" i="2"/>
  <c r="X417" i="2"/>
  <c r="W417" i="2"/>
  <c r="V417" i="2"/>
  <c r="U417" i="2"/>
  <c r="T417" i="2"/>
  <c r="S417" i="2"/>
  <c r="R417" i="2"/>
  <c r="Q417" i="2"/>
  <c r="P417" i="2"/>
  <c r="O417" i="2"/>
  <c r="N417" i="2"/>
  <c r="M417" i="2"/>
  <c r="AB417" i="2" s="1"/>
  <c r="L417" i="2"/>
  <c r="K417" i="2"/>
  <c r="J417" i="2"/>
  <c r="I417" i="2"/>
  <c r="Y416" i="2"/>
  <c r="X416" i="2"/>
  <c r="W416" i="2"/>
  <c r="V416" i="2"/>
  <c r="U416" i="2"/>
  <c r="T416" i="2"/>
  <c r="S416" i="2"/>
  <c r="R416" i="2"/>
  <c r="Q416" i="2"/>
  <c r="P416" i="2"/>
  <c r="O416" i="2"/>
  <c r="N416" i="2"/>
  <c r="AC416" i="2" s="1"/>
  <c r="M416" i="2"/>
  <c r="L416" i="2"/>
  <c r="K416" i="2"/>
  <c r="J416" i="2"/>
  <c r="I416" i="2"/>
  <c r="Y415" i="2"/>
  <c r="X415" i="2"/>
  <c r="W415" i="2"/>
  <c r="V415" i="2"/>
  <c r="U415" i="2"/>
  <c r="T415" i="2"/>
  <c r="S415" i="2"/>
  <c r="R415" i="2"/>
  <c r="Q415" i="2"/>
  <c r="P415" i="2"/>
  <c r="O415" i="2"/>
  <c r="N415" i="2"/>
  <c r="M415" i="2"/>
  <c r="L415" i="2"/>
  <c r="K415" i="2"/>
  <c r="AM415" i="2" s="1"/>
  <c r="J415" i="2"/>
  <c r="I415" i="2"/>
  <c r="Y414" i="2"/>
  <c r="X414" i="2"/>
  <c r="W414" i="2"/>
  <c r="V414" i="2"/>
  <c r="U414" i="2"/>
  <c r="T414" i="2"/>
  <c r="S414" i="2"/>
  <c r="R414" i="2"/>
  <c r="Q414" i="2"/>
  <c r="P414" i="2"/>
  <c r="O414" i="2"/>
  <c r="N414" i="2"/>
  <c r="M414" i="2"/>
  <c r="L414" i="2"/>
  <c r="AA414" i="2" s="1"/>
  <c r="K414" i="2"/>
  <c r="J414" i="2"/>
  <c r="I414" i="2"/>
  <c r="Y413" i="2"/>
  <c r="X413" i="2"/>
  <c r="W413" i="2"/>
  <c r="V413" i="2"/>
  <c r="U413" i="2"/>
  <c r="T413" i="2"/>
  <c r="S413" i="2"/>
  <c r="R413" i="2"/>
  <c r="Q413" i="2"/>
  <c r="P413" i="2"/>
  <c r="O413" i="2"/>
  <c r="N413" i="2"/>
  <c r="M413" i="2"/>
  <c r="AB413" i="2" s="1"/>
  <c r="L413" i="2"/>
  <c r="K413" i="2"/>
  <c r="J413" i="2"/>
  <c r="I413" i="2"/>
  <c r="Y412" i="2"/>
  <c r="X412" i="2"/>
  <c r="W412" i="2"/>
  <c r="V412" i="2"/>
  <c r="U412" i="2"/>
  <c r="T412" i="2"/>
  <c r="S412" i="2"/>
  <c r="R412" i="2"/>
  <c r="Q412" i="2"/>
  <c r="P412" i="2"/>
  <c r="O412" i="2"/>
  <c r="N412" i="2"/>
  <c r="AC412" i="2" s="1"/>
  <c r="M412" i="2"/>
  <c r="L412" i="2"/>
  <c r="K412" i="2"/>
  <c r="J412" i="2"/>
  <c r="I412" i="2"/>
  <c r="Y411" i="2"/>
  <c r="X411" i="2"/>
  <c r="W411" i="2"/>
  <c r="V411" i="2"/>
  <c r="U411" i="2"/>
  <c r="T411" i="2"/>
  <c r="S411" i="2"/>
  <c r="R411" i="2"/>
  <c r="Q411" i="2"/>
  <c r="P411" i="2"/>
  <c r="O411" i="2"/>
  <c r="N411" i="2"/>
  <c r="M411" i="2"/>
  <c r="L411" i="2"/>
  <c r="K411" i="2"/>
  <c r="AM411" i="2" s="1"/>
  <c r="J411" i="2"/>
  <c r="I411" i="2"/>
  <c r="Y410" i="2"/>
  <c r="X410" i="2"/>
  <c r="W410" i="2"/>
  <c r="V410" i="2"/>
  <c r="U410" i="2"/>
  <c r="T410" i="2"/>
  <c r="S410" i="2"/>
  <c r="R410" i="2"/>
  <c r="Q410" i="2"/>
  <c r="P410" i="2"/>
  <c r="O410" i="2"/>
  <c r="N410" i="2"/>
  <c r="M410" i="2"/>
  <c r="L410" i="2"/>
  <c r="AA410" i="2" s="1"/>
  <c r="K410" i="2"/>
  <c r="J410" i="2"/>
  <c r="I410" i="2"/>
  <c r="Y409" i="2"/>
  <c r="X409" i="2"/>
  <c r="W409" i="2"/>
  <c r="V409" i="2"/>
  <c r="U409" i="2"/>
  <c r="T409" i="2"/>
  <c r="S409" i="2"/>
  <c r="R409" i="2"/>
  <c r="Q409" i="2"/>
  <c r="P409" i="2"/>
  <c r="O409" i="2"/>
  <c r="N409" i="2"/>
  <c r="M409" i="2"/>
  <c r="AB409" i="2" s="1"/>
  <c r="L409" i="2"/>
  <c r="K409" i="2"/>
  <c r="J409" i="2"/>
  <c r="I409" i="2"/>
  <c r="Y408" i="2"/>
  <c r="X408" i="2"/>
  <c r="W408" i="2"/>
  <c r="V408" i="2"/>
  <c r="U408" i="2"/>
  <c r="T408" i="2"/>
  <c r="S408" i="2"/>
  <c r="R408" i="2"/>
  <c r="Q408" i="2"/>
  <c r="P408" i="2"/>
  <c r="O408" i="2"/>
  <c r="N408" i="2"/>
  <c r="AC408" i="2" s="1"/>
  <c r="M408" i="2"/>
  <c r="L408" i="2"/>
  <c r="K408" i="2"/>
  <c r="J408" i="2"/>
  <c r="I408" i="2"/>
  <c r="Y407" i="2"/>
  <c r="X407" i="2"/>
  <c r="W407" i="2"/>
  <c r="V407" i="2"/>
  <c r="U407" i="2"/>
  <c r="T407" i="2"/>
  <c r="S407" i="2"/>
  <c r="R407" i="2"/>
  <c r="Q407" i="2"/>
  <c r="P407" i="2"/>
  <c r="O407" i="2"/>
  <c r="N407" i="2"/>
  <c r="M407" i="2"/>
  <c r="L407" i="2"/>
  <c r="K407" i="2"/>
  <c r="AM407" i="2" s="1"/>
  <c r="J407" i="2"/>
  <c r="I407" i="2"/>
  <c r="Y406" i="2"/>
  <c r="X406" i="2"/>
  <c r="W406" i="2"/>
  <c r="V406" i="2"/>
  <c r="U406" i="2"/>
  <c r="T406" i="2"/>
  <c r="S406" i="2"/>
  <c r="R406" i="2"/>
  <c r="Q406" i="2"/>
  <c r="P406" i="2"/>
  <c r="O406" i="2"/>
  <c r="N406" i="2"/>
  <c r="M406" i="2"/>
  <c r="L406" i="2"/>
  <c r="AA406" i="2" s="1"/>
  <c r="K406" i="2"/>
  <c r="J406" i="2"/>
  <c r="I406" i="2"/>
  <c r="Y405" i="2"/>
  <c r="X405" i="2"/>
  <c r="W405" i="2"/>
  <c r="V405" i="2"/>
  <c r="U405" i="2"/>
  <c r="T405" i="2"/>
  <c r="S405" i="2"/>
  <c r="R405" i="2"/>
  <c r="Q405" i="2"/>
  <c r="P405" i="2"/>
  <c r="O405" i="2"/>
  <c r="N405" i="2"/>
  <c r="M405" i="2"/>
  <c r="AB405" i="2" s="1"/>
  <c r="L405" i="2"/>
  <c r="K405" i="2"/>
  <c r="J405" i="2"/>
  <c r="I405" i="2"/>
  <c r="Y404" i="2"/>
  <c r="X404" i="2"/>
  <c r="W404" i="2"/>
  <c r="V404" i="2"/>
  <c r="U404" i="2"/>
  <c r="T404" i="2"/>
  <c r="S404" i="2"/>
  <c r="R404" i="2"/>
  <c r="Q404" i="2"/>
  <c r="P404" i="2"/>
  <c r="O404" i="2"/>
  <c r="N404" i="2"/>
  <c r="AC404" i="2" s="1"/>
  <c r="M404" i="2"/>
  <c r="L404" i="2"/>
  <c r="K404" i="2"/>
  <c r="J404" i="2"/>
  <c r="I404" i="2"/>
  <c r="Y403" i="2"/>
  <c r="X403" i="2"/>
  <c r="W403" i="2"/>
  <c r="V403" i="2"/>
  <c r="U403" i="2"/>
  <c r="T403" i="2"/>
  <c r="S403" i="2"/>
  <c r="R403" i="2"/>
  <c r="Q403" i="2"/>
  <c r="P403" i="2"/>
  <c r="O403" i="2"/>
  <c r="N403" i="2"/>
  <c r="M403" i="2"/>
  <c r="L403" i="2"/>
  <c r="K403" i="2"/>
  <c r="AM403" i="2" s="1"/>
  <c r="J403" i="2"/>
  <c r="I403" i="2"/>
  <c r="Y402" i="2"/>
  <c r="X402" i="2"/>
  <c r="W402" i="2"/>
  <c r="V402" i="2"/>
  <c r="U402" i="2"/>
  <c r="T402" i="2"/>
  <c r="S402" i="2"/>
  <c r="R402" i="2"/>
  <c r="Q402" i="2"/>
  <c r="P402" i="2"/>
  <c r="O402" i="2"/>
  <c r="N402" i="2"/>
  <c r="M402" i="2"/>
  <c r="L402" i="2"/>
  <c r="AA402" i="2" s="1"/>
  <c r="K402" i="2"/>
  <c r="J402" i="2"/>
  <c r="I402" i="2"/>
  <c r="Y401" i="2"/>
  <c r="X401" i="2"/>
  <c r="W401" i="2"/>
  <c r="V401" i="2"/>
  <c r="U401" i="2"/>
  <c r="T401" i="2"/>
  <c r="S401" i="2"/>
  <c r="R401" i="2"/>
  <c r="Q401" i="2"/>
  <c r="P401" i="2"/>
  <c r="O401" i="2"/>
  <c r="N401" i="2"/>
  <c r="M401" i="2"/>
  <c r="AB401" i="2" s="1"/>
  <c r="L401" i="2"/>
  <c r="K401" i="2"/>
  <c r="J401" i="2"/>
  <c r="I401" i="2"/>
  <c r="Y400" i="2"/>
  <c r="X400" i="2"/>
  <c r="W400" i="2"/>
  <c r="V400" i="2"/>
  <c r="U400" i="2"/>
  <c r="T400" i="2"/>
  <c r="S400" i="2"/>
  <c r="R400" i="2"/>
  <c r="Q400" i="2"/>
  <c r="P400" i="2"/>
  <c r="O400" i="2"/>
  <c r="N400" i="2"/>
  <c r="AC400" i="2" s="1"/>
  <c r="M400" i="2"/>
  <c r="L400" i="2"/>
  <c r="K400" i="2"/>
  <c r="J400" i="2"/>
  <c r="I400" i="2"/>
  <c r="Y399" i="2"/>
  <c r="X399" i="2"/>
  <c r="W399" i="2"/>
  <c r="V399" i="2"/>
  <c r="U399" i="2"/>
  <c r="T399" i="2"/>
  <c r="S399" i="2"/>
  <c r="R399" i="2"/>
  <c r="Q399" i="2"/>
  <c r="P399" i="2"/>
  <c r="O399" i="2"/>
  <c r="N399" i="2"/>
  <c r="M399" i="2"/>
  <c r="L399" i="2"/>
  <c r="K399" i="2"/>
  <c r="AM399" i="2" s="1"/>
  <c r="J399" i="2"/>
  <c r="I399" i="2"/>
  <c r="Y398" i="2"/>
  <c r="X398" i="2"/>
  <c r="W398" i="2"/>
  <c r="V398" i="2"/>
  <c r="U398" i="2"/>
  <c r="T398" i="2"/>
  <c r="S398" i="2"/>
  <c r="R398" i="2"/>
  <c r="Q398" i="2"/>
  <c r="P398" i="2"/>
  <c r="O398" i="2"/>
  <c r="N398" i="2"/>
  <c r="M398" i="2"/>
  <c r="L398" i="2"/>
  <c r="AA398" i="2" s="1"/>
  <c r="K398" i="2"/>
  <c r="J398" i="2"/>
  <c r="I398" i="2"/>
  <c r="Y397" i="2"/>
  <c r="X397" i="2"/>
  <c r="W397" i="2"/>
  <c r="V397" i="2"/>
  <c r="U397" i="2"/>
  <c r="T397" i="2"/>
  <c r="S397" i="2"/>
  <c r="R397" i="2"/>
  <c r="Q397" i="2"/>
  <c r="P397" i="2"/>
  <c r="O397" i="2"/>
  <c r="N397" i="2"/>
  <c r="M397" i="2"/>
  <c r="AB397" i="2" s="1"/>
  <c r="L397" i="2"/>
  <c r="K397" i="2"/>
  <c r="J397" i="2"/>
  <c r="I397" i="2"/>
  <c r="Y396" i="2"/>
  <c r="X396" i="2"/>
  <c r="W396" i="2"/>
  <c r="V396" i="2"/>
  <c r="U396" i="2"/>
  <c r="T396" i="2"/>
  <c r="S396" i="2"/>
  <c r="R396" i="2"/>
  <c r="Q396" i="2"/>
  <c r="P396" i="2"/>
  <c r="O396" i="2"/>
  <c r="N396" i="2"/>
  <c r="AC396" i="2" s="1"/>
  <c r="M396" i="2"/>
  <c r="L396" i="2"/>
  <c r="K396" i="2"/>
  <c r="J396" i="2"/>
  <c r="I396" i="2"/>
  <c r="Y395" i="2"/>
  <c r="X395" i="2"/>
  <c r="W395" i="2"/>
  <c r="V395" i="2"/>
  <c r="U395" i="2"/>
  <c r="T395" i="2"/>
  <c r="S395" i="2"/>
  <c r="R395" i="2"/>
  <c r="Q395" i="2"/>
  <c r="P395" i="2"/>
  <c r="O395" i="2"/>
  <c r="N395" i="2"/>
  <c r="M395" i="2"/>
  <c r="L395" i="2"/>
  <c r="K395" i="2"/>
  <c r="AM395" i="2" s="1"/>
  <c r="J395" i="2"/>
  <c r="I395" i="2"/>
  <c r="Y394" i="2"/>
  <c r="X394" i="2"/>
  <c r="W394" i="2"/>
  <c r="V394" i="2"/>
  <c r="U394" i="2"/>
  <c r="T394" i="2"/>
  <c r="S394" i="2"/>
  <c r="R394" i="2"/>
  <c r="Q394" i="2"/>
  <c r="P394" i="2"/>
  <c r="O394" i="2"/>
  <c r="N394" i="2"/>
  <c r="M394" i="2"/>
  <c r="L394" i="2"/>
  <c r="AA394" i="2" s="1"/>
  <c r="K394" i="2"/>
  <c r="J394" i="2"/>
  <c r="I394" i="2"/>
  <c r="Y393" i="2"/>
  <c r="X393" i="2"/>
  <c r="W393" i="2"/>
  <c r="V393" i="2"/>
  <c r="U393" i="2"/>
  <c r="T393" i="2"/>
  <c r="S393" i="2"/>
  <c r="R393" i="2"/>
  <c r="Q393" i="2"/>
  <c r="P393" i="2"/>
  <c r="O393" i="2"/>
  <c r="N393" i="2"/>
  <c r="M393" i="2"/>
  <c r="AB393" i="2" s="1"/>
  <c r="L393" i="2"/>
  <c r="K393" i="2"/>
  <c r="J393" i="2"/>
  <c r="I393" i="2"/>
  <c r="Y392" i="2"/>
  <c r="X392" i="2"/>
  <c r="W392" i="2"/>
  <c r="V392" i="2"/>
  <c r="U392" i="2"/>
  <c r="T392" i="2"/>
  <c r="S392" i="2"/>
  <c r="R392" i="2"/>
  <c r="Q392" i="2"/>
  <c r="P392" i="2"/>
  <c r="O392" i="2"/>
  <c r="N392" i="2"/>
  <c r="AC392" i="2" s="1"/>
  <c r="M392" i="2"/>
  <c r="L392" i="2"/>
  <c r="K392" i="2"/>
  <c r="J392" i="2"/>
  <c r="I392" i="2"/>
  <c r="Y391" i="2"/>
  <c r="X391" i="2"/>
  <c r="W391" i="2"/>
  <c r="V391" i="2"/>
  <c r="U391" i="2"/>
  <c r="T391" i="2"/>
  <c r="S391" i="2"/>
  <c r="R391" i="2"/>
  <c r="Q391" i="2"/>
  <c r="P391" i="2"/>
  <c r="O391" i="2"/>
  <c r="N391" i="2"/>
  <c r="M391" i="2"/>
  <c r="L391" i="2"/>
  <c r="K391" i="2"/>
  <c r="AM391" i="2" s="1"/>
  <c r="J391" i="2"/>
  <c r="I391" i="2"/>
  <c r="Y390" i="2"/>
  <c r="X390" i="2"/>
  <c r="W390" i="2"/>
  <c r="V390" i="2"/>
  <c r="U390" i="2"/>
  <c r="T390" i="2"/>
  <c r="S390" i="2"/>
  <c r="R390" i="2"/>
  <c r="Q390" i="2"/>
  <c r="P390" i="2"/>
  <c r="O390" i="2"/>
  <c r="N390" i="2"/>
  <c r="M390" i="2"/>
  <c r="L390" i="2"/>
  <c r="AA390" i="2" s="1"/>
  <c r="K390" i="2"/>
  <c r="J390" i="2"/>
  <c r="I390" i="2"/>
  <c r="Y389" i="2"/>
  <c r="X389" i="2"/>
  <c r="W389" i="2"/>
  <c r="V389" i="2"/>
  <c r="U389" i="2"/>
  <c r="T389" i="2"/>
  <c r="S389" i="2"/>
  <c r="R389" i="2"/>
  <c r="Q389" i="2"/>
  <c r="P389" i="2"/>
  <c r="O389" i="2"/>
  <c r="N389" i="2"/>
  <c r="M389" i="2"/>
  <c r="AB389" i="2" s="1"/>
  <c r="L389" i="2"/>
  <c r="K389" i="2"/>
  <c r="J389" i="2"/>
  <c r="I389" i="2"/>
  <c r="Y388" i="2"/>
  <c r="X388" i="2"/>
  <c r="W388" i="2"/>
  <c r="V388" i="2"/>
  <c r="U388" i="2"/>
  <c r="T388" i="2"/>
  <c r="S388" i="2"/>
  <c r="R388" i="2"/>
  <c r="Q388" i="2"/>
  <c r="P388" i="2"/>
  <c r="O388" i="2"/>
  <c r="N388" i="2"/>
  <c r="AC388" i="2" s="1"/>
  <c r="AC124" i="2" s="1"/>
  <c r="M388" i="2"/>
  <c r="L388" i="2"/>
  <c r="K388" i="2"/>
  <c r="J388" i="2"/>
  <c r="I388" i="2"/>
  <c r="Y387" i="2"/>
  <c r="X387" i="2"/>
  <c r="W387" i="2"/>
  <c r="V387" i="2"/>
  <c r="U387" i="2"/>
  <c r="T387" i="2"/>
  <c r="S387" i="2"/>
  <c r="R387" i="2"/>
  <c r="Q387" i="2"/>
  <c r="P387" i="2"/>
  <c r="O387" i="2"/>
  <c r="N387" i="2"/>
  <c r="M387" i="2"/>
  <c r="L387" i="2"/>
  <c r="K387" i="2"/>
  <c r="AM387" i="2" s="1"/>
  <c r="J387" i="2"/>
  <c r="I387" i="2"/>
  <c r="Y386" i="2"/>
  <c r="X386" i="2"/>
  <c r="W386" i="2"/>
  <c r="V386" i="2"/>
  <c r="U386" i="2"/>
  <c r="T386" i="2"/>
  <c r="S386" i="2"/>
  <c r="R386" i="2"/>
  <c r="Q386" i="2"/>
  <c r="P386" i="2"/>
  <c r="O386" i="2"/>
  <c r="N386" i="2"/>
  <c r="M386" i="2"/>
  <c r="L386" i="2"/>
  <c r="AA386" i="2" s="1"/>
  <c r="K386" i="2"/>
  <c r="J386" i="2"/>
  <c r="I386" i="2"/>
  <c r="Y385" i="2"/>
  <c r="X385" i="2"/>
  <c r="W385" i="2"/>
  <c r="V385" i="2"/>
  <c r="U385" i="2"/>
  <c r="T385" i="2"/>
  <c r="S385" i="2"/>
  <c r="R385" i="2"/>
  <c r="Q385" i="2"/>
  <c r="P385" i="2"/>
  <c r="O385" i="2"/>
  <c r="N385" i="2"/>
  <c r="M385" i="2"/>
  <c r="AB385" i="2" s="1"/>
  <c r="L385" i="2"/>
  <c r="K385" i="2"/>
  <c r="J385" i="2"/>
  <c r="I385" i="2"/>
  <c r="Y384" i="2"/>
  <c r="X384" i="2"/>
  <c r="W384" i="2"/>
  <c r="V384" i="2"/>
  <c r="U384" i="2"/>
  <c r="T384" i="2"/>
  <c r="S384" i="2"/>
  <c r="R384" i="2"/>
  <c r="Q384" i="2"/>
  <c r="P384" i="2"/>
  <c r="O384" i="2"/>
  <c r="N384" i="2"/>
  <c r="AC384" i="2" s="1"/>
  <c r="M384" i="2"/>
  <c r="L384" i="2"/>
  <c r="K384" i="2"/>
  <c r="J384" i="2"/>
  <c r="I384" i="2"/>
  <c r="Y383" i="2"/>
  <c r="X383" i="2"/>
  <c r="W383" i="2"/>
  <c r="V383" i="2"/>
  <c r="U383" i="2"/>
  <c r="T383" i="2"/>
  <c r="S383" i="2"/>
  <c r="R383" i="2"/>
  <c r="Q383" i="2"/>
  <c r="P383" i="2"/>
  <c r="O383" i="2"/>
  <c r="N383" i="2"/>
  <c r="M383" i="2"/>
  <c r="L383" i="2"/>
  <c r="K383" i="2"/>
  <c r="AM383" i="2" s="1"/>
  <c r="J383" i="2"/>
  <c r="I383" i="2"/>
  <c r="Y382" i="2"/>
  <c r="X382" i="2"/>
  <c r="W382" i="2"/>
  <c r="V382" i="2"/>
  <c r="U382" i="2"/>
  <c r="T382" i="2"/>
  <c r="S382" i="2"/>
  <c r="R382" i="2"/>
  <c r="Q382" i="2"/>
  <c r="P382" i="2"/>
  <c r="O382" i="2"/>
  <c r="N382" i="2"/>
  <c r="M382" i="2"/>
  <c r="L382" i="2"/>
  <c r="AA382" i="2" s="1"/>
  <c r="K382" i="2"/>
  <c r="J382" i="2"/>
  <c r="I382" i="2"/>
  <c r="Y381" i="2"/>
  <c r="X381" i="2"/>
  <c r="W381" i="2"/>
  <c r="V381" i="2"/>
  <c r="U381" i="2"/>
  <c r="T381" i="2"/>
  <c r="S381" i="2"/>
  <c r="R381" i="2"/>
  <c r="Q381" i="2"/>
  <c r="P381" i="2"/>
  <c r="O381" i="2"/>
  <c r="N381" i="2"/>
  <c r="M381" i="2"/>
  <c r="AB381" i="2" s="1"/>
  <c r="L381" i="2"/>
  <c r="K381" i="2"/>
  <c r="J381" i="2"/>
  <c r="I381" i="2"/>
  <c r="Y380" i="2"/>
  <c r="X380" i="2"/>
  <c r="W380" i="2"/>
  <c r="V380" i="2"/>
  <c r="U380" i="2"/>
  <c r="T380" i="2"/>
  <c r="S380" i="2"/>
  <c r="R380" i="2"/>
  <c r="Q380" i="2"/>
  <c r="P380" i="2"/>
  <c r="O380" i="2"/>
  <c r="N380" i="2"/>
  <c r="AC380" i="2" s="1"/>
  <c r="M380" i="2"/>
  <c r="L380" i="2"/>
  <c r="K380" i="2"/>
  <c r="J380" i="2"/>
  <c r="I380" i="2"/>
  <c r="Y379" i="2"/>
  <c r="X379" i="2"/>
  <c r="W379" i="2"/>
  <c r="V379" i="2"/>
  <c r="U379" i="2"/>
  <c r="T379" i="2"/>
  <c r="S379" i="2"/>
  <c r="R379" i="2"/>
  <c r="Q379" i="2"/>
  <c r="P379" i="2"/>
  <c r="O379" i="2"/>
  <c r="N379" i="2"/>
  <c r="M379" i="2"/>
  <c r="L379" i="2"/>
  <c r="K379" i="2"/>
  <c r="AM379" i="2" s="1"/>
  <c r="J379" i="2"/>
  <c r="I379" i="2"/>
  <c r="Y378" i="2"/>
  <c r="X378" i="2"/>
  <c r="W378" i="2"/>
  <c r="V378" i="2"/>
  <c r="U378" i="2"/>
  <c r="T378" i="2"/>
  <c r="S378" i="2"/>
  <c r="R378" i="2"/>
  <c r="Q378" i="2"/>
  <c r="P378" i="2"/>
  <c r="O378" i="2"/>
  <c r="N378" i="2"/>
  <c r="M378" i="2"/>
  <c r="L378" i="2"/>
  <c r="AA378" i="2" s="1"/>
  <c r="K378" i="2"/>
  <c r="J378" i="2"/>
  <c r="I378" i="2"/>
  <c r="Y377" i="2"/>
  <c r="X377" i="2"/>
  <c r="W377" i="2"/>
  <c r="V377" i="2"/>
  <c r="U377" i="2"/>
  <c r="T377" i="2"/>
  <c r="S377" i="2"/>
  <c r="R377" i="2"/>
  <c r="Q377" i="2"/>
  <c r="P377" i="2"/>
  <c r="O377" i="2"/>
  <c r="N377" i="2"/>
  <c r="M377" i="2"/>
  <c r="AB377" i="2" s="1"/>
  <c r="L377" i="2"/>
  <c r="K377" i="2"/>
  <c r="J377" i="2"/>
  <c r="I377" i="2"/>
  <c r="Y376" i="2"/>
  <c r="X376" i="2"/>
  <c r="W376" i="2"/>
  <c r="V376" i="2"/>
  <c r="U376" i="2"/>
  <c r="T376" i="2"/>
  <c r="S376" i="2"/>
  <c r="R376" i="2"/>
  <c r="Q376" i="2"/>
  <c r="P376" i="2"/>
  <c r="O376" i="2"/>
  <c r="N376" i="2"/>
  <c r="AC376" i="2" s="1"/>
  <c r="M376" i="2"/>
  <c r="L376" i="2"/>
  <c r="K376" i="2"/>
  <c r="J376" i="2"/>
  <c r="I376" i="2"/>
  <c r="Y375" i="2"/>
  <c r="X375" i="2"/>
  <c r="W375" i="2"/>
  <c r="V375" i="2"/>
  <c r="U375" i="2"/>
  <c r="T375" i="2"/>
  <c r="S375" i="2"/>
  <c r="R375" i="2"/>
  <c r="Q375" i="2"/>
  <c r="P375" i="2"/>
  <c r="O375" i="2"/>
  <c r="N375" i="2"/>
  <c r="M375" i="2"/>
  <c r="L375" i="2"/>
  <c r="K375" i="2"/>
  <c r="AM375" i="2" s="1"/>
  <c r="J375" i="2"/>
  <c r="I375" i="2"/>
  <c r="Y374" i="2"/>
  <c r="X374" i="2"/>
  <c r="W374" i="2"/>
  <c r="V374" i="2"/>
  <c r="U374" i="2"/>
  <c r="T374" i="2"/>
  <c r="S374" i="2"/>
  <c r="R374" i="2"/>
  <c r="Q374" i="2"/>
  <c r="P374" i="2"/>
  <c r="O374" i="2"/>
  <c r="N374" i="2"/>
  <c r="M374" i="2"/>
  <c r="L374" i="2"/>
  <c r="AA374" i="2" s="1"/>
  <c r="K374" i="2"/>
  <c r="J374" i="2"/>
  <c r="I374" i="2"/>
  <c r="Y373" i="2"/>
  <c r="X373" i="2"/>
  <c r="W373" i="2"/>
  <c r="V373" i="2"/>
  <c r="U373" i="2"/>
  <c r="T373" i="2"/>
  <c r="S373" i="2"/>
  <c r="R373" i="2"/>
  <c r="Q373" i="2"/>
  <c r="P373" i="2"/>
  <c r="O373" i="2"/>
  <c r="N373" i="2"/>
  <c r="M373" i="2"/>
  <c r="AB373" i="2" s="1"/>
  <c r="L373" i="2"/>
  <c r="K373" i="2"/>
  <c r="J373" i="2"/>
  <c r="I373" i="2"/>
  <c r="Y372" i="2"/>
  <c r="X372" i="2"/>
  <c r="W372" i="2"/>
  <c r="V372" i="2"/>
  <c r="U372" i="2"/>
  <c r="T372" i="2"/>
  <c r="S372" i="2"/>
  <c r="R372" i="2"/>
  <c r="Q372" i="2"/>
  <c r="P372" i="2"/>
  <c r="O372" i="2"/>
  <c r="N372" i="2"/>
  <c r="AC372" i="2" s="1"/>
  <c r="M372" i="2"/>
  <c r="L372" i="2"/>
  <c r="K372" i="2"/>
  <c r="J372" i="2"/>
  <c r="I372" i="2"/>
  <c r="Y371" i="2"/>
  <c r="X371" i="2"/>
  <c r="W371" i="2"/>
  <c r="V371" i="2"/>
  <c r="U371" i="2"/>
  <c r="T371" i="2"/>
  <c r="S371" i="2"/>
  <c r="R371" i="2"/>
  <c r="Q371" i="2"/>
  <c r="P371" i="2"/>
  <c r="O371" i="2"/>
  <c r="N371" i="2"/>
  <c r="M371" i="2"/>
  <c r="L371" i="2"/>
  <c r="K371" i="2"/>
  <c r="AM371" i="2" s="1"/>
  <c r="J371" i="2"/>
  <c r="I371" i="2"/>
  <c r="Y370" i="2"/>
  <c r="X370" i="2"/>
  <c r="W370" i="2"/>
  <c r="V370" i="2"/>
  <c r="U370" i="2"/>
  <c r="T370" i="2"/>
  <c r="S370" i="2"/>
  <c r="R370" i="2"/>
  <c r="Q370" i="2"/>
  <c r="P370" i="2"/>
  <c r="O370" i="2"/>
  <c r="N370" i="2"/>
  <c r="M370" i="2"/>
  <c r="L370" i="2"/>
  <c r="AA370" i="2" s="1"/>
  <c r="K370" i="2"/>
  <c r="J370" i="2"/>
  <c r="I370" i="2"/>
  <c r="Y369" i="2"/>
  <c r="X369" i="2"/>
  <c r="W369" i="2"/>
  <c r="V369" i="2"/>
  <c r="U369" i="2"/>
  <c r="T369" i="2"/>
  <c r="S369" i="2"/>
  <c r="R369" i="2"/>
  <c r="Q369" i="2"/>
  <c r="P369" i="2"/>
  <c r="O369" i="2"/>
  <c r="N369" i="2"/>
  <c r="M369" i="2"/>
  <c r="AB369" i="2" s="1"/>
  <c r="L369" i="2"/>
  <c r="K369" i="2"/>
  <c r="J369" i="2"/>
  <c r="I369" i="2"/>
  <c r="Y368" i="2"/>
  <c r="X368" i="2"/>
  <c r="W368" i="2"/>
  <c r="V368" i="2"/>
  <c r="U368" i="2"/>
  <c r="T368" i="2"/>
  <c r="S368" i="2"/>
  <c r="R368" i="2"/>
  <c r="Q368" i="2"/>
  <c r="P368" i="2"/>
  <c r="O368" i="2"/>
  <c r="N368" i="2"/>
  <c r="AC368" i="2" s="1"/>
  <c r="M368" i="2"/>
  <c r="L368" i="2"/>
  <c r="K368" i="2"/>
  <c r="J368" i="2"/>
  <c r="I368" i="2"/>
  <c r="Y367" i="2"/>
  <c r="X367" i="2"/>
  <c r="W367" i="2"/>
  <c r="V367" i="2"/>
  <c r="U367" i="2"/>
  <c r="T367" i="2"/>
  <c r="S367" i="2"/>
  <c r="R367" i="2"/>
  <c r="Q367" i="2"/>
  <c r="P367" i="2"/>
  <c r="O367" i="2"/>
  <c r="N367" i="2"/>
  <c r="M367" i="2"/>
  <c r="L367" i="2"/>
  <c r="K367" i="2"/>
  <c r="AM367" i="2" s="1"/>
  <c r="J367" i="2"/>
  <c r="I367" i="2"/>
  <c r="Y366" i="2"/>
  <c r="X366" i="2"/>
  <c r="W366" i="2"/>
  <c r="V366" i="2"/>
  <c r="U366" i="2"/>
  <c r="T366" i="2"/>
  <c r="S366" i="2"/>
  <c r="R366" i="2"/>
  <c r="Q366" i="2"/>
  <c r="P366" i="2"/>
  <c r="O366" i="2"/>
  <c r="N366" i="2"/>
  <c r="M366" i="2"/>
  <c r="L366" i="2"/>
  <c r="AA366" i="2" s="1"/>
  <c r="K366" i="2"/>
  <c r="J366" i="2"/>
  <c r="I366" i="2"/>
  <c r="Y365" i="2"/>
  <c r="X365" i="2"/>
  <c r="W365" i="2"/>
  <c r="V365" i="2"/>
  <c r="U365" i="2"/>
  <c r="T365" i="2"/>
  <c r="S365" i="2"/>
  <c r="R365" i="2"/>
  <c r="Q365" i="2"/>
  <c r="P365" i="2"/>
  <c r="O365" i="2"/>
  <c r="N365" i="2"/>
  <c r="M365" i="2"/>
  <c r="AB365" i="2" s="1"/>
  <c r="L365" i="2"/>
  <c r="K365" i="2"/>
  <c r="J365" i="2"/>
  <c r="I365" i="2"/>
  <c r="Y364" i="2"/>
  <c r="X364" i="2"/>
  <c r="W364" i="2"/>
  <c r="V364" i="2"/>
  <c r="U364" i="2"/>
  <c r="T364" i="2"/>
  <c r="S364" i="2"/>
  <c r="R364" i="2"/>
  <c r="Q364" i="2"/>
  <c r="P364" i="2"/>
  <c r="O364" i="2"/>
  <c r="N364" i="2"/>
  <c r="AC364" i="2" s="1"/>
  <c r="M364" i="2"/>
  <c r="L364" i="2"/>
  <c r="K364" i="2"/>
  <c r="J364" i="2"/>
  <c r="I364" i="2"/>
  <c r="Y363" i="2"/>
  <c r="X363" i="2"/>
  <c r="W363" i="2"/>
  <c r="V363" i="2"/>
  <c r="U363" i="2"/>
  <c r="T363" i="2"/>
  <c r="S363" i="2"/>
  <c r="R363" i="2"/>
  <c r="Q363" i="2"/>
  <c r="P363" i="2"/>
  <c r="O363" i="2"/>
  <c r="N363" i="2"/>
  <c r="M363" i="2"/>
  <c r="L363" i="2"/>
  <c r="K363" i="2"/>
  <c r="AM363" i="2" s="1"/>
  <c r="J363" i="2"/>
  <c r="I363" i="2"/>
  <c r="Y362" i="2"/>
  <c r="X362" i="2"/>
  <c r="W362" i="2"/>
  <c r="V362" i="2"/>
  <c r="U362" i="2"/>
  <c r="T362" i="2"/>
  <c r="S362" i="2"/>
  <c r="R362" i="2"/>
  <c r="Q362" i="2"/>
  <c r="P362" i="2"/>
  <c r="O362" i="2"/>
  <c r="N362" i="2"/>
  <c r="M362" i="2"/>
  <c r="L362" i="2"/>
  <c r="AA362" i="2" s="1"/>
  <c r="K362" i="2"/>
  <c r="J362" i="2"/>
  <c r="I362" i="2"/>
  <c r="Y361" i="2"/>
  <c r="X361" i="2"/>
  <c r="W361" i="2"/>
  <c r="V361" i="2"/>
  <c r="U361" i="2"/>
  <c r="T361" i="2"/>
  <c r="S361" i="2"/>
  <c r="R361" i="2"/>
  <c r="Q361" i="2"/>
  <c r="P361" i="2"/>
  <c r="O361" i="2"/>
  <c r="N361" i="2"/>
  <c r="M361" i="2"/>
  <c r="AB361" i="2" s="1"/>
  <c r="L361" i="2"/>
  <c r="K361" i="2"/>
  <c r="J361" i="2"/>
  <c r="I361" i="2"/>
  <c r="Y360" i="2"/>
  <c r="X360" i="2"/>
  <c r="W360" i="2"/>
  <c r="V360" i="2"/>
  <c r="U360" i="2"/>
  <c r="T360" i="2"/>
  <c r="S360" i="2"/>
  <c r="R360" i="2"/>
  <c r="Q360" i="2"/>
  <c r="P360" i="2"/>
  <c r="O360" i="2"/>
  <c r="N360" i="2"/>
  <c r="AC360" i="2" s="1"/>
  <c r="M360" i="2"/>
  <c r="L360" i="2"/>
  <c r="K360" i="2"/>
  <c r="J360" i="2"/>
  <c r="I360" i="2"/>
  <c r="Y359" i="2"/>
  <c r="X359" i="2"/>
  <c r="W359" i="2"/>
  <c r="V359" i="2"/>
  <c r="U359" i="2"/>
  <c r="T359" i="2"/>
  <c r="S359" i="2"/>
  <c r="R359" i="2"/>
  <c r="Q359" i="2"/>
  <c r="P359" i="2"/>
  <c r="O359" i="2"/>
  <c r="N359" i="2"/>
  <c r="M359" i="2"/>
  <c r="L359" i="2"/>
  <c r="K359" i="2"/>
  <c r="AM359" i="2" s="1"/>
  <c r="J359" i="2"/>
  <c r="I359" i="2"/>
  <c r="Y358" i="2"/>
  <c r="X358" i="2"/>
  <c r="W358" i="2"/>
  <c r="V358" i="2"/>
  <c r="U358" i="2"/>
  <c r="T358" i="2"/>
  <c r="S358" i="2"/>
  <c r="R358" i="2"/>
  <c r="Q358" i="2"/>
  <c r="P358" i="2"/>
  <c r="O358" i="2"/>
  <c r="N358" i="2"/>
  <c r="M358" i="2"/>
  <c r="L358" i="2"/>
  <c r="AA358" i="2" s="1"/>
  <c r="K358" i="2"/>
  <c r="J358" i="2"/>
  <c r="I358" i="2"/>
  <c r="Y357" i="2"/>
  <c r="X357" i="2"/>
  <c r="W357" i="2"/>
  <c r="V357" i="2"/>
  <c r="U357" i="2"/>
  <c r="T357" i="2"/>
  <c r="S357" i="2"/>
  <c r="R357" i="2"/>
  <c r="Q357" i="2"/>
  <c r="P357" i="2"/>
  <c r="O357" i="2"/>
  <c r="N357" i="2"/>
  <c r="M357" i="2"/>
  <c r="AB357" i="2" s="1"/>
  <c r="L357" i="2"/>
  <c r="K357" i="2"/>
  <c r="J357" i="2"/>
  <c r="I357" i="2"/>
  <c r="Y356" i="2"/>
  <c r="X356" i="2"/>
  <c r="W356" i="2"/>
  <c r="V356" i="2"/>
  <c r="U356" i="2"/>
  <c r="T356" i="2"/>
  <c r="S356" i="2"/>
  <c r="R356" i="2"/>
  <c r="Q356" i="2"/>
  <c r="P356" i="2"/>
  <c r="O356" i="2"/>
  <c r="N356" i="2"/>
  <c r="AC356" i="2" s="1"/>
  <c r="M356" i="2"/>
  <c r="L356" i="2"/>
  <c r="K356" i="2"/>
  <c r="J356" i="2"/>
  <c r="I356" i="2"/>
  <c r="Y355" i="2"/>
  <c r="X355" i="2"/>
  <c r="W355" i="2"/>
  <c r="V355" i="2"/>
  <c r="U355" i="2"/>
  <c r="T355" i="2"/>
  <c r="S355" i="2"/>
  <c r="R355" i="2"/>
  <c r="Q355" i="2"/>
  <c r="P355" i="2"/>
  <c r="O355" i="2"/>
  <c r="N355" i="2"/>
  <c r="M355" i="2"/>
  <c r="L355" i="2"/>
  <c r="K355" i="2"/>
  <c r="AM355" i="2" s="1"/>
  <c r="J355" i="2"/>
  <c r="I355" i="2"/>
  <c r="Y354" i="2"/>
  <c r="X354" i="2"/>
  <c r="W354" i="2"/>
  <c r="V354" i="2"/>
  <c r="U354" i="2"/>
  <c r="T354" i="2"/>
  <c r="S354" i="2"/>
  <c r="R354" i="2"/>
  <c r="Q354" i="2"/>
  <c r="P354" i="2"/>
  <c r="O354" i="2"/>
  <c r="N354" i="2"/>
  <c r="M354" i="2"/>
  <c r="L354" i="2"/>
  <c r="AA354" i="2" s="1"/>
  <c r="AA103" i="2" s="1"/>
  <c r="K354" i="2"/>
  <c r="J354" i="2"/>
  <c r="I354" i="2"/>
  <c r="Y353" i="2"/>
  <c r="X353" i="2"/>
  <c r="W353" i="2"/>
  <c r="V353" i="2"/>
  <c r="U353" i="2"/>
  <c r="T353" i="2"/>
  <c r="S353" i="2"/>
  <c r="R353" i="2"/>
  <c r="Q353" i="2"/>
  <c r="P353" i="2"/>
  <c r="O353" i="2"/>
  <c r="N353" i="2"/>
  <c r="M353" i="2"/>
  <c r="AB353" i="2" s="1"/>
  <c r="L353" i="2"/>
  <c r="K353" i="2"/>
  <c r="J353" i="2"/>
  <c r="I353" i="2"/>
  <c r="Y352" i="2"/>
  <c r="X352" i="2"/>
  <c r="W352" i="2"/>
  <c r="V352" i="2"/>
  <c r="U352" i="2"/>
  <c r="T352" i="2"/>
  <c r="S352" i="2"/>
  <c r="R352" i="2"/>
  <c r="Q352" i="2"/>
  <c r="P352" i="2"/>
  <c r="O352" i="2"/>
  <c r="N352" i="2"/>
  <c r="AC352" i="2" s="1"/>
  <c r="M352" i="2"/>
  <c r="L352" i="2"/>
  <c r="K352" i="2"/>
  <c r="J352" i="2"/>
  <c r="I352" i="2"/>
  <c r="Y351" i="2"/>
  <c r="X351" i="2"/>
  <c r="W351" i="2"/>
  <c r="V351" i="2"/>
  <c r="U351" i="2"/>
  <c r="T351" i="2"/>
  <c r="S351" i="2"/>
  <c r="R351" i="2"/>
  <c r="Q351" i="2"/>
  <c r="P351" i="2"/>
  <c r="O351" i="2"/>
  <c r="N351" i="2"/>
  <c r="M351" i="2"/>
  <c r="L351" i="2"/>
  <c r="K351" i="2"/>
  <c r="AM351" i="2" s="1"/>
  <c r="J351" i="2"/>
  <c r="I351" i="2"/>
  <c r="Y350" i="2"/>
  <c r="X350" i="2"/>
  <c r="W350" i="2"/>
  <c r="V350" i="2"/>
  <c r="U350" i="2"/>
  <c r="T350" i="2"/>
  <c r="S350" i="2"/>
  <c r="R350" i="2"/>
  <c r="Q350" i="2"/>
  <c r="P350" i="2"/>
  <c r="O350" i="2"/>
  <c r="N350" i="2"/>
  <c r="M350" i="2"/>
  <c r="L350" i="2"/>
  <c r="AA350" i="2" s="1"/>
  <c r="K350" i="2"/>
  <c r="J350" i="2"/>
  <c r="I350" i="2"/>
  <c r="Y349" i="2"/>
  <c r="X349" i="2"/>
  <c r="W349" i="2"/>
  <c r="V349" i="2"/>
  <c r="U349" i="2"/>
  <c r="T349" i="2"/>
  <c r="S349" i="2"/>
  <c r="R349" i="2"/>
  <c r="Q349" i="2"/>
  <c r="P349" i="2"/>
  <c r="O349" i="2"/>
  <c r="N349" i="2"/>
  <c r="M349" i="2"/>
  <c r="AB349" i="2" s="1"/>
  <c r="L349" i="2"/>
  <c r="K349" i="2"/>
  <c r="J349" i="2"/>
  <c r="I349" i="2"/>
  <c r="Y348" i="2"/>
  <c r="X348" i="2"/>
  <c r="W348" i="2"/>
  <c r="V348" i="2"/>
  <c r="U348" i="2"/>
  <c r="T348" i="2"/>
  <c r="S348" i="2"/>
  <c r="R348" i="2"/>
  <c r="Q348" i="2"/>
  <c r="P348" i="2"/>
  <c r="O348" i="2"/>
  <c r="N348" i="2"/>
  <c r="AC348" i="2" s="1"/>
  <c r="M348" i="2"/>
  <c r="L348" i="2"/>
  <c r="K348" i="2"/>
  <c r="J348" i="2"/>
  <c r="I348" i="2"/>
  <c r="Y347" i="2"/>
  <c r="X347" i="2"/>
  <c r="W347" i="2"/>
  <c r="V347" i="2"/>
  <c r="U347" i="2"/>
  <c r="T347" i="2"/>
  <c r="S347" i="2"/>
  <c r="R347" i="2"/>
  <c r="Q347" i="2"/>
  <c r="P347" i="2"/>
  <c r="O347" i="2"/>
  <c r="N347" i="2"/>
  <c r="M347" i="2"/>
  <c r="L347" i="2"/>
  <c r="K347" i="2"/>
  <c r="AM347" i="2" s="1"/>
  <c r="J347" i="2"/>
  <c r="I347" i="2"/>
  <c r="Y346" i="2"/>
  <c r="X346" i="2"/>
  <c r="W346" i="2"/>
  <c r="V346" i="2"/>
  <c r="U346" i="2"/>
  <c r="T346" i="2"/>
  <c r="S346" i="2"/>
  <c r="R346" i="2"/>
  <c r="Q346" i="2"/>
  <c r="P346" i="2"/>
  <c r="O346" i="2"/>
  <c r="N346" i="2"/>
  <c r="M346" i="2"/>
  <c r="L346" i="2"/>
  <c r="AA346" i="2" s="1"/>
  <c r="K346" i="2"/>
  <c r="J346" i="2"/>
  <c r="I346" i="2"/>
  <c r="Y345" i="2"/>
  <c r="X345" i="2"/>
  <c r="W345" i="2"/>
  <c r="V345" i="2"/>
  <c r="U345" i="2"/>
  <c r="T345" i="2"/>
  <c r="S345" i="2"/>
  <c r="R345" i="2"/>
  <c r="Q345" i="2"/>
  <c r="P345" i="2"/>
  <c r="O345" i="2"/>
  <c r="N345" i="2"/>
  <c r="M345" i="2"/>
  <c r="AB345" i="2" s="1"/>
  <c r="L345" i="2"/>
  <c r="K345" i="2"/>
  <c r="J345" i="2"/>
  <c r="I345" i="2"/>
  <c r="Y344" i="2"/>
  <c r="X344" i="2"/>
  <c r="W344" i="2"/>
  <c r="V344" i="2"/>
  <c r="U344" i="2"/>
  <c r="T344" i="2"/>
  <c r="S344" i="2"/>
  <c r="R344" i="2"/>
  <c r="Q344" i="2"/>
  <c r="P344" i="2"/>
  <c r="O344" i="2"/>
  <c r="N344" i="2"/>
  <c r="AC344" i="2" s="1"/>
  <c r="M344" i="2"/>
  <c r="L344" i="2"/>
  <c r="K344" i="2"/>
  <c r="J344" i="2"/>
  <c r="I344" i="2"/>
  <c r="Y343" i="2"/>
  <c r="X343" i="2"/>
  <c r="W343" i="2"/>
  <c r="V343" i="2"/>
  <c r="U343" i="2"/>
  <c r="T343" i="2"/>
  <c r="S343" i="2"/>
  <c r="R343" i="2"/>
  <c r="Q343" i="2"/>
  <c r="P343" i="2"/>
  <c r="O343" i="2"/>
  <c r="N343" i="2"/>
  <c r="M343" i="2"/>
  <c r="L343" i="2"/>
  <c r="K343" i="2"/>
  <c r="AM343" i="2" s="1"/>
  <c r="J343" i="2"/>
  <c r="I343" i="2"/>
  <c r="Y342" i="2"/>
  <c r="X342" i="2"/>
  <c r="W342" i="2"/>
  <c r="V342" i="2"/>
  <c r="U342" i="2"/>
  <c r="T342" i="2"/>
  <c r="S342" i="2"/>
  <c r="R342" i="2"/>
  <c r="Q342" i="2"/>
  <c r="P342" i="2"/>
  <c r="O342" i="2"/>
  <c r="N342" i="2"/>
  <c r="M342" i="2"/>
  <c r="L342" i="2"/>
  <c r="AA342" i="2" s="1"/>
  <c r="K342" i="2"/>
  <c r="J342" i="2"/>
  <c r="I342" i="2"/>
  <c r="Y341" i="2"/>
  <c r="X341" i="2"/>
  <c r="W341" i="2"/>
  <c r="V341" i="2"/>
  <c r="U341" i="2"/>
  <c r="T341" i="2"/>
  <c r="S341" i="2"/>
  <c r="R341" i="2"/>
  <c r="Q341" i="2"/>
  <c r="P341" i="2"/>
  <c r="O341" i="2"/>
  <c r="N341" i="2"/>
  <c r="M341" i="2"/>
  <c r="AB341" i="2" s="1"/>
  <c r="L341" i="2"/>
  <c r="K341" i="2"/>
  <c r="J341" i="2"/>
  <c r="I341" i="2"/>
  <c r="Y340" i="2"/>
  <c r="X340" i="2"/>
  <c r="W340" i="2"/>
  <c r="V340" i="2"/>
  <c r="U340" i="2"/>
  <c r="T340" i="2"/>
  <c r="S340" i="2"/>
  <c r="R340" i="2"/>
  <c r="Q340" i="2"/>
  <c r="P340" i="2"/>
  <c r="O340" i="2"/>
  <c r="N340" i="2"/>
  <c r="AC340" i="2" s="1"/>
  <c r="M340" i="2"/>
  <c r="L340" i="2"/>
  <c r="K340" i="2"/>
  <c r="J340" i="2"/>
  <c r="I340" i="2"/>
  <c r="Y339" i="2"/>
  <c r="X339" i="2"/>
  <c r="W339" i="2"/>
  <c r="V339" i="2"/>
  <c r="U339" i="2"/>
  <c r="T339" i="2"/>
  <c r="S339" i="2"/>
  <c r="R339" i="2"/>
  <c r="Q339" i="2"/>
  <c r="P339" i="2"/>
  <c r="O339" i="2"/>
  <c r="N339" i="2"/>
  <c r="M339" i="2"/>
  <c r="L339" i="2"/>
  <c r="K339" i="2"/>
  <c r="AM339" i="2" s="1"/>
  <c r="J339" i="2"/>
  <c r="I339" i="2"/>
  <c r="Y338" i="2"/>
  <c r="X338" i="2"/>
  <c r="W338" i="2"/>
  <c r="V338" i="2"/>
  <c r="U338" i="2"/>
  <c r="T338" i="2"/>
  <c r="S338" i="2"/>
  <c r="R338" i="2"/>
  <c r="Q338" i="2"/>
  <c r="P338" i="2"/>
  <c r="O338" i="2"/>
  <c r="N338" i="2"/>
  <c r="M338" i="2"/>
  <c r="L338" i="2"/>
  <c r="AA338" i="2" s="1"/>
  <c r="K338" i="2"/>
  <c r="J338" i="2"/>
  <c r="I338" i="2"/>
  <c r="Y337" i="2"/>
  <c r="X337" i="2"/>
  <c r="W337" i="2"/>
  <c r="V337" i="2"/>
  <c r="U337" i="2"/>
  <c r="T337" i="2"/>
  <c r="S337" i="2"/>
  <c r="R337" i="2"/>
  <c r="Q337" i="2"/>
  <c r="P337" i="2"/>
  <c r="O337" i="2"/>
  <c r="N337" i="2"/>
  <c r="M337" i="2"/>
  <c r="AB337" i="2" s="1"/>
  <c r="L337" i="2"/>
  <c r="K337" i="2"/>
  <c r="J337" i="2"/>
  <c r="I337" i="2"/>
  <c r="Y336" i="2"/>
  <c r="X336" i="2"/>
  <c r="W336" i="2"/>
  <c r="V336" i="2"/>
  <c r="U336" i="2"/>
  <c r="T336" i="2"/>
  <c r="S336" i="2"/>
  <c r="R336" i="2"/>
  <c r="Q336" i="2"/>
  <c r="P336" i="2"/>
  <c r="O336" i="2"/>
  <c r="N336" i="2"/>
  <c r="AC336" i="2" s="1"/>
  <c r="M336" i="2"/>
  <c r="L336" i="2"/>
  <c r="K336" i="2"/>
  <c r="J336" i="2"/>
  <c r="I336" i="2"/>
  <c r="Y335" i="2"/>
  <c r="X335" i="2"/>
  <c r="W335" i="2"/>
  <c r="V335" i="2"/>
  <c r="U335" i="2"/>
  <c r="T335" i="2"/>
  <c r="S335" i="2"/>
  <c r="R335" i="2"/>
  <c r="Q335" i="2"/>
  <c r="P335" i="2"/>
  <c r="O335" i="2"/>
  <c r="N335" i="2"/>
  <c r="M335" i="2"/>
  <c r="L335" i="2"/>
  <c r="K335" i="2"/>
  <c r="AM335" i="2" s="1"/>
  <c r="J335" i="2"/>
  <c r="I335" i="2"/>
  <c r="Y334" i="2"/>
  <c r="X334" i="2"/>
  <c r="W334" i="2"/>
  <c r="V334" i="2"/>
  <c r="U334" i="2"/>
  <c r="T334" i="2"/>
  <c r="S334" i="2"/>
  <c r="R334" i="2"/>
  <c r="Q334" i="2"/>
  <c r="P334" i="2"/>
  <c r="O334" i="2"/>
  <c r="N334" i="2"/>
  <c r="M334" i="2"/>
  <c r="L334" i="2"/>
  <c r="AA334" i="2" s="1"/>
  <c r="K334" i="2"/>
  <c r="J334" i="2"/>
  <c r="I334" i="2"/>
  <c r="Y333" i="2"/>
  <c r="X333" i="2"/>
  <c r="W333" i="2"/>
  <c r="V333" i="2"/>
  <c r="U333" i="2"/>
  <c r="T333" i="2"/>
  <c r="S333" i="2"/>
  <c r="R333" i="2"/>
  <c r="Q333" i="2"/>
  <c r="P333" i="2"/>
  <c r="O333" i="2"/>
  <c r="N333" i="2"/>
  <c r="M333" i="2"/>
  <c r="AB333" i="2" s="1"/>
  <c r="L333" i="2"/>
  <c r="K333" i="2"/>
  <c r="J333" i="2"/>
  <c r="I333" i="2"/>
  <c r="Y332" i="2"/>
  <c r="X332" i="2"/>
  <c r="W332" i="2"/>
  <c r="V332" i="2"/>
  <c r="U332" i="2"/>
  <c r="T332" i="2"/>
  <c r="S332" i="2"/>
  <c r="R332" i="2"/>
  <c r="Q332" i="2"/>
  <c r="P332" i="2"/>
  <c r="O332" i="2"/>
  <c r="N332" i="2"/>
  <c r="AC332" i="2" s="1"/>
  <c r="M332" i="2"/>
  <c r="L332" i="2"/>
  <c r="K332" i="2"/>
  <c r="J332" i="2"/>
  <c r="I332" i="2"/>
  <c r="Y331" i="2"/>
  <c r="X331" i="2"/>
  <c r="W331" i="2"/>
  <c r="V331" i="2"/>
  <c r="U331" i="2"/>
  <c r="T331" i="2"/>
  <c r="S331" i="2"/>
  <c r="R331" i="2"/>
  <c r="Q331" i="2"/>
  <c r="P331" i="2"/>
  <c r="O331" i="2"/>
  <c r="N331" i="2"/>
  <c r="M331" i="2"/>
  <c r="L331" i="2"/>
  <c r="K331" i="2"/>
  <c r="AM331" i="2" s="1"/>
  <c r="J331" i="2"/>
  <c r="I331" i="2"/>
  <c r="Y330" i="2"/>
  <c r="X330" i="2"/>
  <c r="W330" i="2"/>
  <c r="V330" i="2"/>
  <c r="U330" i="2"/>
  <c r="T330" i="2"/>
  <c r="S330" i="2"/>
  <c r="R330" i="2"/>
  <c r="Q330" i="2"/>
  <c r="P330" i="2"/>
  <c r="O330" i="2"/>
  <c r="N330" i="2"/>
  <c r="M330" i="2"/>
  <c r="L330" i="2"/>
  <c r="AA330" i="2" s="1"/>
  <c r="K330" i="2"/>
  <c r="J330" i="2"/>
  <c r="I330" i="2"/>
  <c r="Y329" i="2"/>
  <c r="X329" i="2"/>
  <c r="W329" i="2"/>
  <c r="V329" i="2"/>
  <c r="U329" i="2"/>
  <c r="T329" i="2"/>
  <c r="S329" i="2"/>
  <c r="R329" i="2"/>
  <c r="Q329" i="2"/>
  <c r="P329" i="2"/>
  <c r="O329" i="2"/>
  <c r="N329" i="2"/>
  <c r="M329" i="2"/>
  <c r="AB329" i="2" s="1"/>
  <c r="L329" i="2"/>
  <c r="K329" i="2"/>
  <c r="J329" i="2"/>
  <c r="I329" i="2"/>
  <c r="Y328" i="2"/>
  <c r="X328" i="2"/>
  <c r="W328" i="2"/>
  <c r="V328" i="2"/>
  <c r="U328" i="2"/>
  <c r="T328" i="2"/>
  <c r="S328" i="2"/>
  <c r="R328" i="2"/>
  <c r="Q328" i="2"/>
  <c r="P328" i="2"/>
  <c r="O328" i="2"/>
  <c r="N328" i="2"/>
  <c r="AC328" i="2" s="1"/>
  <c r="M328" i="2"/>
  <c r="L328" i="2"/>
  <c r="K328" i="2"/>
  <c r="J328" i="2"/>
  <c r="I328" i="2"/>
  <c r="Y327" i="2"/>
  <c r="X327" i="2"/>
  <c r="W327" i="2"/>
  <c r="V327" i="2"/>
  <c r="U327" i="2"/>
  <c r="T327" i="2"/>
  <c r="S327" i="2"/>
  <c r="R327" i="2"/>
  <c r="Q327" i="2"/>
  <c r="P327" i="2"/>
  <c r="O327" i="2"/>
  <c r="N327" i="2"/>
  <c r="M327" i="2"/>
  <c r="L327" i="2"/>
  <c r="K327" i="2"/>
  <c r="AM327" i="2" s="1"/>
  <c r="J327" i="2"/>
  <c r="I327" i="2"/>
  <c r="Y326" i="2"/>
  <c r="X326" i="2"/>
  <c r="W326" i="2"/>
  <c r="V326" i="2"/>
  <c r="U326" i="2"/>
  <c r="T326" i="2"/>
  <c r="S326" i="2"/>
  <c r="R326" i="2"/>
  <c r="Q326" i="2"/>
  <c r="P326" i="2"/>
  <c r="O326" i="2"/>
  <c r="N326" i="2"/>
  <c r="M326" i="2"/>
  <c r="L326" i="2"/>
  <c r="AA326" i="2" s="1"/>
  <c r="K326" i="2"/>
  <c r="J326" i="2"/>
  <c r="I326" i="2"/>
  <c r="Y325" i="2"/>
  <c r="X325" i="2"/>
  <c r="W325" i="2"/>
  <c r="V325" i="2"/>
  <c r="U325" i="2"/>
  <c r="T325" i="2"/>
  <c r="S325" i="2"/>
  <c r="R325" i="2"/>
  <c r="Q325" i="2"/>
  <c r="P325" i="2"/>
  <c r="O325" i="2"/>
  <c r="N325" i="2"/>
  <c r="M325" i="2"/>
  <c r="AB325" i="2" s="1"/>
  <c r="L325" i="2"/>
  <c r="K325" i="2"/>
  <c r="J325" i="2"/>
  <c r="I325" i="2"/>
  <c r="Y324" i="2"/>
  <c r="X324" i="2"/>
  <c r="W324" i="2"/>
  <c r="V324" i="2"/>
  <c r="U324" i="2"/>
  <c r="T324" i="2"/>
  <c r="S324" i="2"/>
  <c r="R324" i="2"/>
  <c r="Q324" i="2"/>
  <c r="P324" i="2"/>
  <c r="O324" i="2"/>
  <c r="N324" i="2"/>
  <c r="AC324" i="2" s="1"/>
  <c r="M324" i="2"/>
  <c r="L324" i="2"/>
  <c r="K324" i="2"/>
  <c r="J324" i="2"/>
  <c r="I324" i="2"/>
  <c r="Y323" i="2"/>
  <c r="X323" i="2"/>
  <c r="W323" i="2"/>
  <c r="V323" i="2"/>
  <c r="U323" i="2"/>
  <c r="T323" i="2"/>
  <c r="S323" i="2"/>
  <c r="R323" i="2"/>
  <c r="Q323" i="2"/>
  <c r="P323" i="2"/>
  <c r="O323" i="2"/>
  <c r="N323" i="2"/>
  <c r="M323" i="2"/>
  <c r="L323" i="2"/>
  <c r="K323" i="2"/>
  <c r="AM323" i="2" s="1"/>
  <c r="J323" i="2"/>
  <c r="I323" i="2"/>
  <c r="Y322" i="2"/>
  <c r="X322" i="2"/>
  <c r="W322" i="2"/>
  <c r="V322" i="2"/>
  <c r="U322" i="2"/>
  <c r="T322" i="2"/>
  <c r="S322" i="2"/>
  <c r="R322" i="2"/>
  <c r="Q322" i="2"/>
  <c r="P322" i="2"/>
  <c r="O322" i="2"/>
  <c r="N322" i="2"/>
  <c r="M322" i="2"/>
  <c r="L322" i="2"/>
  <c r="AA322" i="2" s="1"/>
  <c r="K322" i="2"/>
  <c r="J322" i="2"/>
  <c r="I322" i="2"/>
  <c r="Y321" i="2"/>
  <c r="X321" i="2"/>
  <c r="W321" i="2"/>
  <c r="V321" i="2"/>
  <c r="U321" i="2"/>
  <c r="T321" i="2"/>
  <c r="S321" i="2"/>
  <c r="R321" i="2"/>
  <c r="Q321" i="2"/>
  <c r="P321" i="2"/>
  <c r="O321" i="2"/>
  <c r="N321" i="2"/>
  <c r="M321" i="2"/>
  <c r="AB321" i="2" s="1"/>
  <c r="L321" i="2"/>
  <c r="K321" i="2"/>
  <c r="J321" i="2"/>
  <c r="I321" i="2"/>
  <c r="Y320" i="2"/>
  <c r="X320" i="2"/>
  <c r="W320" i="2"/>
  <c r="V320" i="2"/>
  <c r="U320" i="2"/>
  <c r="T320" i="2"/>
  <c r="S320" i="2"/>
  <c r="R320" i="2"/>
  <c r="Q320" i="2"/>
  <c r="P320" i="2"/>
  <c r="O320" i="2"/>
  <c r="N320" i="2"/>
  <c r="AC320" i="2" s="1"/>
  <c r="M320" i="2"/>
  <c r="L320" i="2"/>
  <c r="K320" i="2"/>
  <c r="J320" i="2"/>
  <c r="I320" i="2"/>
  <c r="Y319" i="2"/>
  <c r="X319" i="2"/>
  <c r="W319" i="2"/>
  <c r="V319" i="2"/>
  <c r="U319" i="2"/>
  <c r="T319" i="2"/>
  <c r="S319" i="2"/>
  <c r="R319" i="2"/>
  <c r="Q319" i="2"/>
  <c r="P319" i="2"/>
  <c r="O319" i="2"/>
  <c r="N319" i="2"/>
  <c r="M319" i="2"/>
  <c r="L319" i="2"/>
  <c r="K319" i="2"/>
  <c r="AM319" i="2" s="1"/>
  <c r="J319" i="2"/>
  <c r="I319" i="2"/>
  <c r="Y318" i="2"/>
  <c r="X318" i="2"/>
  <c r="W318" i="2"/>
  <c r="V318" i="2"/>
  <c r="U318" i="2"/>
  <c r="T318" i="2"/>
  <c r="S318" i="2"/>
  <c r="R318" i="2"/>
  <c r="Q318" i="2"/>
  <c r="P318" i="2"/>
  <c r="O318" i="2"/>
  <c r="N318" i="2"/>
  <c r="M318" i="2"/>
  <c r="L318" i="2"/>
  <c r="AA318" i="2" s="1"/>
  <c r="K318" i="2"/>
  <c r="J318" i="2"/>
  <c r="I318" i="2"/>
  <c r="Y317" i="2"/>
  <c r="X317" i="2"/>
  <c r="W317" i="2"/>
  <c r="V317" i="2"/>
  <c r="U317" i="2"/>
  <c r="T317" i="2"/>
  <c r="S317" i="2"/>
  <c r="R317" i="2"/>
  <c r="Q317" i="2"/>
  <c r="P317" i="2"/>
  <c r="O317" i="2"/>
  <c r="N317" i="2"/>
  <c r="M317" i="2"/>
  <c r="AB317" i="2" s="1"/>
  <c r="L317" i="2"/>
  <c r="K317" i="2"/>
  <c r="J317" i="2"/>
  <c r="I317" i="2"/>
  <c r="Y316" i="2"/>
  <c r="X316" i="2"/>
  <c r="W316" i="2"/>
  <c r="V316" i="2"/>
  <c r="U316" i="2"/>
  <c r="T316" i="2"/>
  <c r="S316" i="2"/>
  <c r="R316" i="2"/>
  <c r="Q316" i="2"/>
  <c r="P316" i="2"/>
  <c r="O316" i="2"/>
  <c r="N316" i="2"/>
  <c r="AC316" i="2" s="1"/>
  <c r="M316" i="2"/>
  <c r="L316" i="2"/>
  <c r="K316" i="2"/>
  <c r="J316" i="2"/>
  <c r="I316" i="2"/>
  <c r="Y315" i="2"/>
  <c r="X315" i="2"/>
  <c r="W315" i="2"/>
  <c r="V315" i="2"/>
  <c r="U315" i="2"/>
  <c r="T315" i="2"/>
  <c r="S315" i="2"/>
  <c r="R315" i="2"/>
  <c r="Q315" i="2"/>
  <c r="P315" i="2"/>
  <c r="O315" i="2"/>
  <c r="N315" i="2"/>
  <c r="M315" i="2"/>
  <c r="L315" i="2"/>
  <c r="K315" i="2"/>
  <c r="AM315" i="2" s="1"/>
  <c r="J315" i="2"/>
  <c r="I315" i="2"/>
  <c r="Y314" i="2"/>
  <c r="X314" i="2"/>
  <c r="W314" i="2"/>
  <c r="V314" i="2"/>
  <c r="U314" i="2"/>
  <c r="T314" i="2"/>
  <c r="S314" i="2"/>
  <c r="R314" i="2"/>
  <c r="Q314" i="2"/>
  <c r="P314" i="2"/>
  <c r="O314" i="2"/>
  <c r="N314" i="2"/>
  <c r="M314" i="2"/>
  <c r="L314" i="2"/>
  <c r="AA314" i="2" s="1"/>
  <c r="K314" i="2"/>
  <c r="J314" i="2"/>
  <c r="I314" i="2"/>
  <c r="Y313" i="2"/>
  <c r="X313" i="2"/>
  <c r="W313" i="2"/>
  <c r="V313" i="2"/>
  <c r="U313" i="2"/>
  <c r="T313" i="2"/>
  <c r="S313" i="2"/>
  <c r="R313" i="2"/>
  <c r="Q313" i="2"/>
  <c r="P313" i="2"/>
  <c r="O313" i="2"/>
  <c r="N313" i="2"/>
  <c r="M313" i="2"/>
  <c r="AB313" i="2" s="1"/>
  <c r="L313" i="2"/>
  <c r="K313" i="2"/>
  <c r="J313" i="2"/>
  <c r="I313" i="2"/>
  <c r="Y312" i="2"/>
  <c r="X312" i="2"/>
  <c r="W312" i="2"/>
  <c r="V312" i="2"/>
  <c r="U312" i="2"/>
  <c r="T312" i="2"/>
  <c r="S312" i="2"/>
  <c r="R312" i="2"/>
  <c r="Q312" i="2"/>
  <c r="P312" i="2"/>
  <c r="O312" i="2"/>
  <c r="N312" i="2"/>
  <c r="AC312" i="2" s="1"/>
  <c r="M312" i="2"/>
  <c r="L312" i="2"/>
  <c r="K312" i="2"/>
  <c r="J312" i="2"/>
  <c r="I312" i="2"/>
  <c r="Y311" i="2"/>
  <c r="X311" i="2"/>
  <c r="W311" i="2"/>
  <c r="V311" i="2"/>
  <c r="U311" i="2"/>
  <c r="T311" i="2"/>
  <c r="S311" i="2"/>
  <c r="R311" i="2"/>
  <c r="Q311" i="2"/>
  <c r="P311" i="2"/>
  <c r="O311" i="2"/>
  <c r="N311" i="2"/>
  <c r="M311" i="2"/>
  <c r="L311" i="2"/>
  <c r="K311" i="2"/>
  <c r="AM311" i="2" s="1"/>
  <c r="J311" i="2"/>
  <c r="I311" i="2"/>
  <c r="Y310" i="2"/>
  <c r="X310" i="2"/>
  <c r="W310" i="2"/>
  <c r="V310" i="2"/>
  <c r="U310" i="2"/>
  <c r="T310" i="2"/>
  <c r="S310" i="2"/>
  <c r="R310" i="2"/>
  <c r="Q310" i="2"/>
  <c r="P310" i="2"/>
  <c r="O310" i="2"/>
  <c r="N310" i="2"/>
  <c r="M310" i="2"/>
  <c r="L310" i="2"/>
  <c r="AA310" i="2" s="1"/>
  <c r="K310" i="2"/>
  <c r="J310" i="2"/>
  <c r="I310" i="2"/>
  <c r="Y309" i="2"/>
  <c r="X309" i="2"/>
  <c r="W309" i="2"/>
  <c r="V309" i="2"/>
  <c r="U309" i="2"/>
  <c r="T309" i="2"/>
  <c r="S309" i="2"/>
  <c r="R309" i="2"/>
  <c r="Q309" i="2"/>
  <c r="P309" i="2"/>
  <c r="O309" i="2"/>
  <c r="N309" i="2"/>
  <c r="M309" i="2"/>
  <c r="AB309" i="2" s="1"/>
  <c r="L309" i="2"/>
  <c r="K309" i="2"/>
  <c r="J309" i="2"/>
  <c r="I309" i="2"/>
  <c r="Y308" i="2"/>
  <c r="X308" i="2"/>
  <c r="W308" i="2"/>
  <c r="V308" i="2"/>
  <c r="U308" i="2"/>
  <c r="T308" i="2"/>
  <c r="S308" i="2"/>
  <c r="R308" i="2"/>
  <c r="Q308" i="2"/>
  <c r="P308" i="2"/>
  <c r="O308" i="2"/>
  <c r="N308" i="2"/>
  <c r="AC308" i="2" s="1"/>
  <c r="M308" i="2"/>
  <c r="L308" i="2"/>
  <c r="K308" i="2"/>
  <c r="J308" i="2"/>
  <c r="I308" i="2"/>
  <c r="Y307" i="2"/>
  <c r="X307" i="2"/>
  <c r="W307" i="2"/>
  <c r="V307" i="2"/>
  <c r="U307" i="2"/>
  <c r="T307" i="2"/>
  <c r="S307" i="2"/>
  <c r="R307" i="2"/>
  <c r="Q307" i="2"/>
  <c r="P307" i="2"/>
  <c r="O307" i="2"/>
  <c r="N307" i="2"/>
  <c r="M307" i="2"/>
  <c r="L307" i="2"/>
  <c r="K307" i="2"/>
  <c r="AM307" i="2" s="1"/>
  <c r="J307" i="2"/>
  <c r="I307" i="2"/>
  <c r="Y306" i="2"/>
  <c r="X306" i="2"/>
  <c r="W306" i="2"/>
  <c r="V306" i="2"/>
  <c r="U306" i="2"/>
  <c r="T306" i="2"/>
  <c r="S306" i="2"/>
  <c r="R306" i="2"/>
  <c r="Q306" i="2"/>
  <c r="P306" i="2"/>
  <c r="O306" i="2"/>
  <c r="N306" i="2"/>
  <c r="M306" i="2"/>
  <c r="L306" i="2"/>
  <c r="AA306" i="2" s="1"/>
  <c r="K306" i="2"/>
  <c r="J306" i="2"/>
  <c r="I306" i="2"/>
  <c r="Y305" i="2"/>
  <c r="X305" i="2"/>
  <c r="W305" i="2"/>
  <c r="V305" i="2"/>
  <c r="U305" i="2"/>
  <c r="T305" i="2"/>
  <c r="S305" i="2"/>
  <c r="R305" i="2"/>
  <c r="Q305" i="2"/>
  <c r="P305" i="2"/>
  <c r="O305" i="2"/>
  <c r="N305" i="2"/>
  <c r="M305" i="2"/>
  <c r="AB305" i="2" s="1"/>
  <c r="L305" i="2"/>
  <c r="K305" i="2"/>
  <c r="J305" i="2"/>
  <c r="I305" i="2"/>
  <c r="Y304" i="2"/>
  <c r="X304" i="2"/>
  <c r="W304" i="2"/>
  <c r="V304" i="2"/>
  <c r="U304" i="2"/>
  <c r="T304" i="2"/>
  <c r="S304" i="2"/>
  <c r="R304" i="2"/>
  <c r="Q304" i="2"/>
  <c r="P304" i="2"/>
  <c r="O304" i="2"/>
  <c r="N304" i="2"/>
  <c r="AC304" i="2" s="1"/>
  <c r="M304" i="2"/>
  <c r="L304" i="2"/>
  <c r="K304" i="2"/>
  <c r="J304" i="2"/>
  <c r="I304" i="2"/>
  <c r="Y303" i="2"/>
  <c r="X303" i="2"/>
  <c r="W303" i="2"/>
  <c r="V303" i="2"/>
  <c r="U303" i="2"/>
  <c r="T303" i="2"/>
  <c r="S303" i="2"/>
  <c r="R303" i="2"/>
  <c r="Q303" i="2"/>
  <c r="P303" i="2"/>
  <c r="O303" i="2"/>
  <c r="N303" i="2"/>
  <c r="M303" i="2"/>
  <c r="L303" i="2"/>
  <c r="K303" i="2"/>
  <c r="AM303" i="2" s="1"/>
  <c r="J303" i="2"/>
  <c r="I303" i="2"/>
  <c r="Y302" i="2"/>
  <c r="X302" i="2"/>
  <c r="W302" i="2"/>
  <c r="V302" i="2"/>
  <c r="U302" i="2"/>
  <c r="T302" i="2"/>
  <c r="S302" i="2"/>
  <c r="R302" i="2"/>
  <c r="Q302" i="2"/>
  <c r="P302" i="2"/>
  <c r="O302" i="2"/>
  <c r="N302" i="2"/>
  <c r="M302" i="2"/>
  <c r="L302" i="2"/>
  <c r="AA302" i="2" s="1"/>
  <c r="K302" i="2"/>
  <c r="J302" i="2"/>
  <c r="I302" i="2"/>
  <c r="Y301" i="2"/>
  <c r="X301" i="2"/>
  <c r="W301" i="2"/>
  <c r="V301" i="2"/>
  <c r="U301" i="2"/>
  <c r="T301" i="2"/>
  <c r="S301" i="2"/>
  <c r="R301" i="2"/>
  <c r="Q301" i="2"/>
  <c r="P301" i="2"/>
  <c r="O301" i="2"/>
  <c r="N301" i="2"/>
  <c r="M301" i="2"/>
  <c r="AB301" i="2" s="1"/>
  <c r="L301" i="2"/>
  <c r="K301" i="2"/>
  <c r="J301" i="2"/>
  <c r="I301" i="2"/>
  <c r="Y300" i="2"/>
  <c r="X300" i="2"/>
  <c r="W300" i="2"/>
  <c r="V300" i="2"/>
  <c r="U300" i="2"/>
  <c r="T300" i="2"/>
  <c r="S300" i="2"/>
  <c r="R300" i="2"/>
  <c r="Q300" i="2"/>
  <c r="P300" i="2"/>
  <c r="O300" i="2"/>
  <c r="N300" i="2"/>
  <c r="AC300" i="2" s="1"/>
  <c r="M300" i="2"/>
  <c r="L300" i="2"/>
  <c r="K300" i="2"/>
  <c r="J300" i="2"/>
  <c r="I300" i="2"/>
  <c r="Y299" i="2"/>
  <c r="X299" i="2"/>
  <c r="W299" i="2"/>
  <c r="V299" i="2"/>
  <c r="U299" i="2"/>
  <c r="T299" i="2"/>
  <c r="S299" i="2"/>
  <c r="R299" i="2"/>
  <c r="Q299" i="2"/>
  <c r="P299" i="2"/>
  <c r="O299" i="2"/>
  <c r="N299" i="2"/>
  <c r="M299" i="2"/>
  <c r="L299" i="2"/>
  <c r="K299" i="2"/>
  <c r="AM299" i="2" s="1"/>
  <c r="J299" i="2"/>
  <c r="I299" i="2"/>
  <c r="Y298" i="2"/>
  <c r="X298" i="2"/>
  <c r="W298" i="2"/>
  <c r="V298" i="2"/>
  <c r="U298" i="2"/>
  <c r="T298" i="2"/>
  <c r="S298" i="2"/>
  <c r="R298" i="2"/>
  <c r="Q298" i="2"/>
  <c r="P298" i="2"/>
  <c r="O298" i="2"/>
  <c r="N298" i="2"/>
  <c r="M298" i="2"/>
  <c r="L298" i="2"/>
  <c r="AA298" i="2" s="1"/>
  <c r="K298" i="2"/>
  <c r="J298" i="2"/>
  <c r="I298" i="2"/>
  <c r="Y297" i="2"/>
  <c r="X297" i="2"/>
  <c r="W297" i="2"/>
  <c r="V297" i="2"/>
  <c r="U297" i="2"/>
  <c r="T297" i="2"/>
  <c r="S297" i="2"/>
  <c r="R297" i="2"/>
  <c r="Q297" i="2"/>
  <c r="P297" i="2"/>
  <c r="O297" i="2"/>
  <c r="N297" i="2"/>
  <c r="M297" i="2"/>
  <c r="AB297" i="2" s="1"/>
  <c r="L297" i="2"/>
  <c r="K297" i="2"/>
  <c r="J297" i="2"/>
  <c r="I297" i="2"/>
  <c r="Y296" i="2"/>
  <c r="X296" i="2"/>
  <c r="W296" i="2"/>
  <c r="V296" i="2"/>
  <c r="U296" i="2"/>
  <c r="T296" i="2"/>
  <c r="S296" i="2"/>
  <c r="R296" i="2"/>
  <c r="Q296" i="2"/>
  <c r="P296" i="2"/>
  <c r="O296" i="2"/>
  <c r="N296" i="2"/>
  <c r="AC296" i="2" s="1"/>
  <c r="M296" i="2"/>
  <c r="L296" i="2"/>
  <c r="K296" i="2"/>
  <c r="J296" i="2"/>
  <c r="I296" i="2"/>
  <c r="Y295" i="2"/>
  <c r="X295" i="2"/>
  <c r="W295" i="2"/>
  <c r="V295" i="2"/>
  <c r="U295" i="2"/>
  <c r="T295" i="2"/>
  <c r="S295" i="2"/>
  <c r="R295" i="2"/>
  <c r="Q295" i="2"/>
  <c r="P295" i="2"/>
  <c r="O295" i="2"/>
  <c r="N295" i="2"/>
  <c r="M295" i="2"/>
  <c r="L295" i="2"/>
  <c r="K295" i="2"/>
  <c r="AM295" i="2" s="1"/>
  <c r="J295" i="2"/>
  <c r="I295" i="2"/>
  <c r="Y294" i="2"/>
  <c r="X294" i="2"/>
  <c r="W294" i="2"/>
  <c r="V294" i="2"/>
  <c r="U294" i="2"/>
  <c r="T294" i="2"/>
  <c r="S294" i="2"/>
  <c r="R294" i="2"/>
  <c r="Q294" i="2"/>
  <c r="P294" i="2"/>
  <c r="O294" i="2"/>
  <c r="N294" i="2"/>
  <c r="M294" i="2"/>
  <c r="L294" i="2"/>
  <c r="AA294" i="2" s="1"/>
  <c r="K294" i="2"/>
  <c r="J294" i="2"/>
  <c r="I294" i="2"/>
  <c r="Y293" i="2"/>
  <c r="X293" i="2"/>
  <c r="W293" i="2"/>
  <c r="V293" i="2"/>
  <c r="U293" i="2"/>
  <c r="T293" i="2"/>
  <c r="S293" i="2"/>
  <c r="R293" i="2"/>
  <c r="Q293" i="2"/>
  <c r="P293" i="2"/>
  <c r="O293" i="2"/>
  <c r="N293" i="2"/>
  <c r="M293" i="2"/>
  <c r="AB293" i="2" s="1"/>
  <c r="L293" i="2"/>
  <c r="K293" i="2"/>
  <c r="J293" i="2"/>
  <c r="I293" i="2"/>
  <c r="Y292" i="2"/>
  <c r="X292" i="2"/>
  <c r="W292" i="2"/>
  <c r="V292" i="2"/>
  <c r="U292" i="2"/>
  <c r="T292" i="2"/>
  <c r="S292" i="2"/>
  <c r="R292" i="2"/>
  <c r="Q292" i="2"/>
  <c r="P292" i="2"/>
  <c r="O292" i="2"/>
  <c r="N292" i="2"/>
  <c r="AC292" i="2" s="1"/>
  <c r="M292" i="2"/>
  <c r="L292" i="2"/>
  <c r="K292" i="2"/>
  <c r="J292" i="2"/>
  <c r="I292" i="2"/>
  <c r="Y291" i="2"/>
  <c r="X291" i="2"/>
  <c r="W291" i="2"/>
  <c r="V291" i="2"/>
  <c r="U291" i="2"/>
  <c r="T291" i="2"/>
  <c r="S291" i="2"/>
  <c r="R291" i="2"/>
  <c r="Q291" i="2"/>
  <c r="P291" i="2"/>
  <c r="O291" i="2"/>
  <c r="N291" i="2"/>
  <c r="M291" i="2"/>
  <c r="L291" i="2"/>
  <c r="K291" i="2"/>
  <c r="AM291" i="2" s="1"/>
  <c r="J291" i="2"/>
  <c r="I291" i="2"/>
  <c r="Y290" i="2"/>
  <c r="X290" i="2"/>
  <c r="W290" i="2"/>
  <c r="V290" i="2"/>
  <c r="U290" i="2"/>
  <c r="T290" i="2"/>
  <c r="S290" i="2"/>
  <c r="R290" i="2"/>
  <c r="Q290" i="2"/>
  <c r="P290" i="2"/>
  <c r="O290" i="2"/>
  <c r="N290" i="2"/>
  <c r="M290" i="2"/>
  <c r="L290" i="2"/>
  <c r="AA290" i="2" s="1"/>
  <c r="K290" i="2"/>
  <c r="J290" i="2"/>
  <c r="I290" i="2"/>
  <c r="Y289" i="2"/>
  <c r="X289" i="2"/>
  <c r="W289" i="2"/>
  <c r="V289" i="2"/>
  <c r="U289" i="2"/>
  <c r="T289" i="2"/>
  <c r="S289" i="2"/>
  <c r="R289" i="2"/>
  <c r="Q289" i="2"/>
  <c r="P289" i="2"/>
  <c r="O289" i="2"/>
  <c r="N289" i="2"/>
  <c r="M289" i="2"/>
  <c r="AB289" i="2" s="1"/>
  <c r="L289" i="2"/>
  <c r="K289" i="2"/>
  <c r="J289" i="2"/>
  <c r="I289" i="2"/>
  <c r="Y288" i="2"/>
  <c r="X288" i="2"/>
  <c r="W288" i="2"/>
  <c r="V288" i="2"/>
  <c r="U288" i="2"/>
  <c r="T288" i="2"/>
  <c r="S288" i="2"/>
  <c r="R288" i="2"/>
  <c r="Q288" i="2"/>
  <c r="P288" i="2"/>
  <c r="O288" i="2"/>
  <c r="N288" i="2"/>
  <c r="AC288" i="2" s="1"/>
  <c r="M288" i="2"/>
  <c r="L288" i="2"/>
  <c r="K288" i="2"/>
  <c r="J288" i="2"/>
  <c r="I288" i="2"/>
  <c r="Y287" i="2"/>
  <c r="X287" i="2"/>
  <c r="W287" i="2"/>
  <c r="V287" i="2"/>
  <c r="U287" i="2"/>
  <c r="T287" i="2"/>
  <c r="S287" i="2"/>
  <c r="R287" i="2"/>
  <c r="Q287" i="2"/>
  <c r="P287" i="2"/>
  <c r="O287" i="2"/>
  <c r="N287" i="2"/>
  <c r="M287" i="2"/>
  <c r="L287" i="2"/>
  <c r="K287" i="2"/>
  <c r="AM287" i="2" s="1"/>
  <c r="J287" i="2"/>
  <c r="I287" i="2"/>
  <c r="Y286" i="2"/>
  <c r="X286" i="2"/>
  <c r="W286" i="2"/>
  <c r="V286" i="2"/>
  <c r="U286" i="2"/>
  <c r="T286" i="2"/>
  <c r="S286" i="2"/>
  <c r="R286" i="2"/>
  <c r="Q286" i="2"/>
  <c r="P286" i="2"/>
  <c r="O286" i="2"/>
  <c r="N286" i="2"/>
  <c r="M286" i="2"/>
  <c r="L286" i="2"/>
  <c r="AA286" i="2" s="1"/>
  <c r="K286" i="2"/>
  <c r="J286" i="2"/>
  <c r="I286" i="2"/>
  <c r="Y285" i="2"/>
  <c r="X285" i="2"/>
  <c r="W285" i="2"/>
  <c r="V285" i="2"/>
  <c r="U285" i="2"/>
  <c r="T285" i="2"/>
  <c r="S285" i="2"/>
  <c r="R285" i="2"/>
  <c r="Q285" i="2"/>
  <c r="P285" i="2"/>
  <c r="O285" i="2"/>
  <c r="N285" i="2"/>
  <c r="M285" i="2"/>
  <c r="AB285" i="2" s="1"/>
  <c r="L285" i="2"/>
  <c r="K285" i="2"/>
  <c r="J285" i="2"/>
  <c r="I285" i="2"/>
  <c r="Y284" i="2"/>
  <c r="X284" i="2"/>
  <c r="W284" i="2"/>
  <c r="V284" i="2"/>
  <c r="U284" i="2"/>
  <c r="T284" i="2"/>
  <c r="S284" i="2"/>
  <c r="R284" i="2"/>
  <c r="Q284" i="2"/>
  <c r="P284" i="2"/>
  <c r="O284" i="2"/>
  <c r="N284" i="2"/>
  <c r="AC284" i="2" s="1"/>
  <c r="M284" i="2"/>
  <c r="L284" i="2"/>
  <c r="K284" i="2"/>
  <c r="J284" i="2"/>
  <c r="I284" i="2"/>
  <c r="Y283" i="2"/>
  <c r="X283" i="2"/>
  <c r="W283" i="2"/>
  <c r="V283" i="2"/>
  <c r="U283" i="2"/>
  <c r="T283" i="2"/>
  <c r="S283" i="2"/>
  <c r="R283" i="2"/>
  <c r="Q283" i="2"/>
  <c r="P283" i="2"/>
  <c r="O283" i="2"/>
  <c r="N283" i="2"/>
  <c r="M283" i="2"/>
  <c r="L283" i="2"/>
  <c r="K283" i="2"/>
  <c r="AM283" i="2" s="1"/>
  <c r="J283" i="2"/>
  <c r="I283" i="2"/>
  <c r="Y282" i="2"/>
  <c r="X282" i="2"/>
  <c r="W282" i="2"/>
  <c r="V282" i="2"/>
  <c r="U282" i="2"/>
  <c r="T282" i="2"/>
  <c r="S282" i="2"/>
  <c r="R282" i="2"/>
  <c r="Q282" i="2"/>
  <c r="P282" i="2"/>
  <c r="O282" i="2"/>
  <c r="N282" i="2"/>
  <c r="M282" i="2"/>
  <c r="L282" i="2"/>
  <c r="AA282" i="2" s="1"/>
  <c r="K282" i="2"/>
  <c r="J282" i="2"/>
  <c r="I282" i="2"/>
  <c r="Y281" i="2"/>
  <c r="X281" i="2"/>
  <c r="W281" i="2"/>
  <c r="V281" i="2"/>
  <c r="U281" i="2"/>
  <c r="T281" i="2"/>
  <c r="S281" i="2"/>
  <c r="R281" i="2"/>
  <c r="Q281" i="2"/>
  <c r="P281" i="2"/>
  <c r="O281" i="2"/>
  <c r="N281" i="2"/>
  <c r="M281" i="2"/>
  <c r="AB281" i="2" s="1"/>
  <c r="L281" i="2"/>
  <c r="K281" i="2"/>
  <c r="J281" i="2"/>
  <c r="I281" i="2"/>
  <c r="Y280" i="2"/>
  <c r="X280" i="2"/>
  <c r="W280" i="2"/>
  <c r="V280" i="2"/>
  <c r="U280" i="2"/>
  <c r="T280" i="2"/>
  <c r="S280" i="2"/>
  <c r="R280" i="2"/>
  <c r="Q280" i="2"/>
  <c r="P280" i="2"/>
  <c r="O280" i="2"/>
  <c r="N280" i="2"/>
  <c r="AC280" i="2" s="1"/>
  <c r="M280" i="2"/>
  <c r="L280" i="2"/>
  <c r="K280" i="2"/>
  <c r="J280" i="2"/>
  <c r="I280" i="2"/>
  <c r="Y279" i="2"/>
  <c r="X279" i="2"/>
  <c r="W279" i="2"/>
  <c r="V279" i="2"/>
  <c r="U279" i="2"/>
  <c r="T279" i="2"/>
  <c r="S279" i="2"/>
  <c r="R279" i="2"/>
  <c r="Q279" i="2"/>
  <c r="P279" i="2"/>
  <c r="O279" i="2"/>
  <c r="N279" i="2"/>
  <c r="M279" i="2"/>
  <c r="L279" i="2"/>
  <c r="K279" i="2"/>
  <c r="AM279" i="2" s="1"/>
  <c r="J279" i="2"/>
  <c r="I279" i="2"/>
  <c r="Y278" i="2"/>
  <c r="X278" i="2"/>
  <c r="W278" i="2"/>
  <c r="V278" i="2"/>
  <c r="U278" i="2"/>
  <c r="T278" i="2"/>
  <c r="S278" i="2"/>
  <c r="R278" i="2"/>
  <c r="Q278" i="2"/>
  <c r="P278" i="2"/>
  <c r="O278" i="2"/>
  <c r="N278" i="2"/>
  <c r="M278" i="2"/>
  <c r="L278" i="2"/>
  <c r="AA278" i="2" s="1"/>
  <c r="K278" i="2"/>
  <c r="J278" i="2"/>
  <c r="I278" i="2"/>
  <c r="Y277" i="2"/>
  <c r="X277" i="2"/>
  <c r="W277" i="2"/>
  <c r="V277" i="2"/>
  <c r="U277" i="2"/>
  <c r="T277" i="2"/>
  <c r="S277" i="2"/>
  <c r="R277" i="2"/>
  <c r="Q277" i="2"/>
  <c r="P277" i="2"/>
  <c r="O277" i="2"/>
  <c r="N277" i="2"/>
  <c r="M277" i="2"/>
  <c r="AB277" i="2" s="1"/>
  <c r="L277" i="2"/>
  <c r="K277" i="2"/>
  <c r="J277" i="2"/>
  <c r="I277" i="2"/>
  <c r="Y276" i="2"/>
  <c r="X276" i="2"/>
  <c r="W276" i="2"/>
  <c r="V276" i="2"/>
  <c r="U276" i="2"/>
  <c r="T276" i="2"/>
  <c r="S276" i="2"/>
  <c r="R276" i="2"/>
  <c r="Q276" i="2"/>
  <c r="P276" i="2"/>
  <c r="O276" i="2"/>
  <c r="N276" i="2"/>
  <c r="AC276" i="2" s="1"/>
  <c r="M276" i="2"/>
  <c r="L276" i="2"/>
  <c r="K276" i="2"/>
  <c r="J276" i="2"/>
  <c r="I276" i="2"/>
  <c r="Y275" i="2"/>
  <c r="X275" i="2"/>
  <c r="W275" i="2"/>
  <c r="V275" i="2"/>
  <c r="U275" i="2"/>
  <c r="T275" i="2"/>
  <c r="S275" i="2"/>
  <c r="R275" i="2"/>
  <c r="Q275" i="2"/>
  <c r="P275" i="2"/>
  <c r="O275" i="2"/>
  <c r="N275" i="2"/>
  <c r="M275" i="2"/>
  <c r="L275" i="2"/>
  <c r="K275" i="2"/>
  <c r="AM275" i="2" s="1"/>
  <c r="J275" i="2"/>
  <c r="I275" i="2"/>
  <c r="Y274" i="2"/>
  <c r="X274" i="2"/>
  <c r="W274" i="2"/>
  <c r="V274" i="2"/>
  <c r="U274" i="2"/>
  <c r="T274" i="2"/>
  <c r="S274" i="2"/>
  <c r="R274" i="2"/>
  <c r="Q274" i="2"/>
  <c r="P274" i="2"/>
  <c r="O274" i="2"/>
  <c r="N274" i="2"/>
  <c r="M274" i="2"/>
  <c r="L274" i="2"/>
  <c r="AA274" i="2" s="1"/>
  <c r="K274" i="2"/>
  <c r="J274" i="2"/>
  <c r="I274" i="2"/>
  <c r="Y273" i="2"/>
  <c r="X273" i="2"/>
  <c r="W273" i="2"/>
  <c r="V273" i="2"/>
  <c r="U273" i="2"/>
  <c r="T273" i="2"/>
  <c r="S273" i="2"/>
  <c r="R273" i="2"/>
  <c r="Q273" i="2"/>
  <c r="P273" i="2"/>
  <c r="O273" i="2"/>
  <c r="N273" i="2"/>
  <c r="M273" i="2"/>
  <c r="AB273" i="2" s="1"/>
  <c r="L273" i="2"/>
  <c r="K273" i="2"/>
  <c r="J273" i="2"/>
  <c r="I273" i="2"/>
  <c r="Y272" i="2"/>
  <c r="X272" i="2"/>
  <c r="W272" i="2"/>
  <c r="V272" i="2"/>
  <c r="U272" i="2"/>
  <c r="T272" i="2"/>
  <c r="S272" i="2"/>
  <c r="R272" i="2"/>
  <c r="Q272" i="2"/>
  <c r="P272" i="2"/>
  <c r="O272" i="2"/>
  <c r="N272" i="2"/>
  <c r="AC272" i="2" s="1"/>
  <c r="M272" i="2"/>
  <c r="L272" i="2"/>
  <c r="K272" i="2"/>
  <c r="J272" i="2"/>
  <c r="I272" i="2"/>
  <c r="Y271" i="2"/>
  <c r="X271" i="2"/>
  <c r="W271" i="2"/>
  <c r="V271" i="2"/>
  <c r="U271" i="2"/>
  <c r="T271" i="2"/>
  <c r="S271" i="2"/>
  <c r="R271" i="2"/>
  <c r="Q271" i="2"/>
  <c r="P271" i="2"/>
  <c r="O271" i="2"/>
  <c r="N271" i="2"/>
  <c r="M271" i="2"/>
  <c r="L271" i="2"/>
  <c r="K271" i="2"/>
  <c r="AM271" i="2" s="1"/>
  <c r="J271" i="2"/>
  <c r="I271" i="2"/>
  <c r="Y270" i="2"/>
  <c r="X270" i="2"/>
  <c r="W270" i="2"/>
  <c r="V270" i="2"/>
  <c r="U270" i="2"/>
  <c r="T270" i="2"/>
  <c r="S270" i="2"/>
  <c r="R270" i="2"/>
  <c r="Q270" i="2"/>
  <c r="P270" i="2"/>
  <c r="O270" i="2"/>
  <c r="N270" i="2"/>
  <c r="M270" i="2"/>
  <c r="L270" i="2"/>
  <c r="AA270" i="2" s="1"/>
  <c r="K270" i="2"/>
  <c r="J270" i="2"/>
  <c r="I270" i="2"/>
  <c r="Y269" i="2"/>
  <c r="X269" i="2"/>
  <c r="W269" i="2"/>
  <c r="V269" i="2"/>
  <c r="U269" i="2"/>
  <c r="T269" i="2"/>
  <c r="S269" i="2"/>
  <c r="R269" i="2"/>
  <c r="Q269" i="2"/>
  <c r="P269" i="2"/>
  <c r="O269" i="2"/>
  <c r="N269" i="2"/>
  <c r="M269" i="2"/>
  <c r="AB269" i="2" s="1"/>
  <c r="L269" i="2"/>
  <c r="K269" i="2"/>
  <c r="J269" i="2"/>
  <c r="I269" i="2"/>
  <c r="Y268" i="2"/>
  <c r="X268" i="2"/>
  <c r="W268" i="2"/>
  <c r="V268" i="2"/>
  <c r="U268" i="2"/>
  <c r="T268" i="2"/>
  <c r="S268" i="2"/>
  <c r="R268" i="2"/>
  <c r="Q268" i="2"/>
  <c r="P268" i="2"/>
  <c r="O268" i="2"/>
  <c r="N268" i="2"/>
  <c r="AC268" i="2" s="1"/>
  <c r="M268" i="2"/>
  <c r="L268" i="2"/>
  <c r="K268" i="2"/>
  <c r="J268" i="2"/>
  <c r="I268" i="2"/>
  <c r="Y267" i="2"/>
  <c r="X267" i="2"/>
  <c r="W267" i="2"/>
  <c r="V267" i="2"/>
  <c r="U267" i="2"/>
  <c r="T267" i="2"/>
  <c r="S267" i="2"/>
  <c r="R267" i="2"/>
  <c r="Q267" i="2"/>
  <c r="P267" i="2"/>
  <c r="O267" i="2"/>
  <c r="N267" i="2"/>
  <c r="M267" i="2"/>
  <c r="L267" i="2"/>
  <c r="K267" i="2"/>
  <c r="AM267" i="2" s="1"/>
  <c r="J267" i="2"/>
  <c r="I267" i="2"/>
  <c r="Y266" i="2"/>
  <c r="X266" i="2"/>
  <c r="W266" i="2"/>
  <c r="V266" i="2"/>
  <c r="U266" i="2"/>
  <c r="T266" i="2"/>
  <c r="S266" i="2"/>
  <c r="R266" i="2"/>
  <c r="Q266" i="2"/>
  <c r="P266" i="2"/>
  <c r="O266" i="2"/>
  <c r="N266" i="2"/>
  <c r="M266" i="2"/>
  <c r="L266" i="2"/>
  <c r="AA266" i="2" s="1"/>
  <c r="K266" i="2"/>
  <c r="J266" i="2"/>
  <c r="I266" i="2"/>
  <c r="Y265" i="2"/>
  <c r="X265" i="2"/>
  <c r="W265" i="2"/>
  <c r="V265" i="2"/>
  <c r="U265" i="2"/>
  <c r="T265" i="2"/>
  <c r="S265" i="2"/>
  <c r="R265" i="2"/>
  <c r="Q265" i="2"/>
  <c r="P265" i="2"/>
  <c r="O265" i="2"/>
  <c r="N265" i="2"/>
  <c r="M265" i="2"/>
  <c r="AB265" i="2" s="1"/>
  <c r="L265" i="2"/>
  <c r="K265" i="2"/>
  <c r="J265" i="2"/>
  <c r="I265" i="2"/>
  <c r="Y264" i="2"/>
  <c r="X264" i="2"/>
  <c r="W264" i="2"/>
  <c r="V264" i="2"/>
  <c r="U264" i="2"/>
  <c r="T264" i="2"/>
  <c r="S264" i="2"/>
  <c r="R264" i="2"/>
  <c r="Q264" i="2"/>
  <c r="P264" i="2"/>
  <c r="O264" i="2"/>
  <c r="N264" i="2"/>
  <c r="AC264" i="2" s="1"/>
  <c r="M264" i="2"/>
  <c r="L264" i="2"/>
  <c r="K264" i="2"/>
  <c r="J264" i="2"/>
  <c r="I264" i="2"/>
  <c r="Y263" i="2"/>
  <c r="X263" i="2"/>
  <c r="W263" i="2"/>
  <c r="V263" i="2"/>
  <c r="U263" i="2"/>
  <c r="T263" i="2"/>
  <c r="S263" i="2"/>
  <c r="R263" i="2"/>
  <c r="Q263" i="2"/>
  <c r="P263" i="2"/>
  <c r="O263" i="2"/>
  <c r="N263" i="2"/>
  <c r="M263" i="2"/>
  <c r="L263" i="2"/>
  <c r="K263" i="2"/>
  <c r="AM263" i="2" s="1"/>
  <c r="J263" i="2"/>
  <c r="I263" i="2"/>
  <c r="Y262" i="2"/>
  <c r="X262" i="2"/>
  <c r="W262" i="2"/>
  <c r="V262" i="2"/>
  <c r="U262" i="2"/>
  <c r="T262" i="2"/>
  <c r="S262" i="2"/>
  <c r="R262" i="2"/>
  <c r="Q262" i="2"/>
  <c r="P262" i="2"/>
  <c r="O262" i="2"/>
  <c r="N262" i="2"/>
  <c r="M262" i="2"/>
  <c r="L262" i="2"/>
  <c r="AA262" i="2" s="1"/>
  <c r="K262" i="2"/>
  <c r="J262" i="2"/>
  <c r="I262" i="2"/>
  <c r="Y261" i="2"/>
  <c r="X261" i="2"/>
  <c r="W261" i="2"/>
  <c r="V261" i="2"/>
  <c r="U261" i="2"/>
  <c r="T261" i="2"/>
  <c r="S261" i="2"/>
  <c r="R261" i="2"/>
  <c r="Q261" i="2"/>
  <c r="P261" i="2"/>
  <c r="O261" i="2"/>
  <c r="N261" i="2"/>
  <c r="M261" i="2"/>
  <c r="AB261" i="2" s="1"/>
  <c r="L261" i="2"/>
  <c r="K261" i="2"/>
  <c r="J261" i="2"/>
  <c r="I261" i="2"/>
  <c r="Y260" i="2"/>
  <c r="X260" i="2"/>
  <c r="W260" i="2"/>
  <c r="V260" i="2"/>
  <c r="U260" i="2"/>
  <c r="T260" i="2"/>
  <c r="S260" i="2"/>
  <c r="R260" i="2"/>
  <c r="Q260" i="2"/>
  <c r="P260" i="2"/>
  <c r="O260" i="2"/>
  <c r="N260" i="2"/>
  <c r="AC260" i="2" s="1"/>
  <c r="M260" i="2"/>
  <c r="L260" i="2"/>
  <c r="K260" i="2"/>
  <c r="J260" i="2"/>
  <c r="I260" i="2"/>
  <c r="Y259" i="2"/>
  <c r="X259" i="2"/>
  <c r="W259" i="2"/>
  <c r="V259" i="2"/>
  <c r="U259" i="2"/>
  <c r="T259" i="2"/>
  <c r="S259" i="2"/>
  <c r="R259" i="2"/>
  <c r="Q259" i="2"/>
  <c r="P259" i="2"/>
  <c r="O259" i="2"/>
  <c r="N259" i="2"/>
  <c r="M259" i="2"/>
  <c r="L259" i="2"/>
  <c r="K259" i="2"/>
  <c r="AM259" i="2" s="1"/>
  <c r="J259" i="2"/>
  <c r="I259" i="2"/>
  <c r="Y258" i="2"/>
  <c r="X258" i="2"/>
  <c r="W258" i="2"/>
  <c r="V258" i="2"/>
  <c r="U258" i="2"/>
  <c r="T258" i="2"/>
  <c r="S258" i="2"/>
  <c r="R258" i="2"/>
  <c r="Q258" i="2"/>
  <c r="P258" i="2"/>
  <c r="O258" i="2"/>
  <c r="N258" i="2"/>
  <c r="M258" i="2"/>
  <c r="L258" i="2"/>
  <c r="AA258" i="2" s="1"/>
  <c r="K258" i="2"/>
  <c r="J258" i="2"/>
  <c r="I258" i="2"/>
  <c r="Y257" i="2"/>
  <c r="X257" i="2"/>
  <c r="W257" i="2"/>
  <c r="V257" i="2"/>
  <c r="U257" i="2"/>
  <c r="T257" i="2"/>
  <c r="S257" i="2"/>
  <c r="R257" i="2"/>
  <c r="Q257" i="2"/>
  <c r="P257" i="2"/>
  <c r="O257" i="2"/>
  <c r="N257" i="2"/>
  <c r="M257" i="2"/>
  <c r="AB257" i="2" s="1"/>
  <c r="L257" i="2"/>
  <c r="K257" i="2"/>
  <c r="J257" i="2"/>
  <c r="I257" i="2"/>
  <c r="Y256" i="2"/>
  <c r="X256" i="2"/>
  <c r="W256" i="2"/>
  <c r="V256" i="2"/>
  <c r="U256" i="2"/>
  <c r="T256" i="2"/>
  <c r="S256" i="2"/>
  <c r="R256" i="2"/>
  <c r="Q256" i="2"/>
  <c r="P256" i="2"/>
  <c r="O256" i="2"/>
  <c r="N256" i="2"/>
  <c r="AC256" i="2" s="1"/>
  <c r="M256" i="2"/>
  <c r="L256" i="2"/>
  <c r="K256" i="2"/>
  <c r="J256" i="2"/>
  <c r="I256" i="2"/>
  <c r="Y255" i="2"/>
  <c r="X255" i="2"/>
  <c r="W255" i="2"/>
  <c r="V255" i="2"/>
  <c r="U255" i="2"/>
  <c r="T255" i="2"/>
  <c r="S255" i="2"/>
  <c r="R255" i="2"/>
  <c r="Q255" i="2"/>
  <c r="P255" i="2"/>
  <c r="O255" i="2"/>
  <c r="N255" i="2"/>
  <c r="M255" i="2"/>
  <c r="L255" i="2"/>
  <c r="K255" i="2"/>
  <c r="AM255" i="2" s="1"/>
  <c r="J255" i="2"/>
  <c r="I255" i="2"/>
  <c r="Y254" i="2"/>
  <c r="X254" i="2"/>
  <c r="W254" i="2"/>
  <c r="V254" i="2"/>
  <c r="U254" i="2"/>
  <c r="T254" i="2"/>
  <c r="S254" i="2"/>
  <c r="R254" i="2"/>
  <c r="Q254" i="2"/>
  <c r="P254" i="2"/>
  <c r="O254" i="2"/>
  <c r="N254" i="2"/>
  <c r="M254" i="2"/>
  <c r="L254" i="2"/>
  <c r="AA254" i="2" s="1"/>
  <c r="K254" i="2"/>
  <c r="J254" i="2"/>
  <c r="I254" i="2"/>
  <c r="Y253" i="2"/>
  <c r="X253" i="2"/>
  <c r="W253" i="2"/>
  <c r="V253" i="2"/>
  <c r="U253" i="2"/>
  <c r="T253" i="2"/>
  <c r="S253" i="2"/>
  <c r="R253" i="2"/>
  <c r="Q253" i="2"/>
  <c r="P253" i="2"/>
  <c r="O253" i="2"/>
  <c r="N253" i="2"/>
  <c r="M253" i="2"/>
  <c r="AB253" i="2" s="1"/>
  <c r="L253" i="2"/>
  <c r="K253" i="2"/>
  <c r="J253" i="2"/>
  <c r="I253" i="2"/>
  <c r="Y252" i="2"/>
  <c r="X252" i="2"/>
  <c r="W252" i="2"/>
  <c r="V252" i="2"/>
  <c r="U252" i="2"/>
  <c r="T252" i="2"/>
  <c r="S252" i="2"/>
  <c r="R252" i="2"/>
  <c r="Q252" i="2"/>
  <c r="P252" i="2"/>
  <c r="O252" i="2"/>
  <c r="N252" i="2"/>
  <c r="AC252" i="2" s="1"/>
  <c r="M252" i="2"/>
  <c r="L252" i="2"/>
  <c r="K252" i="2"/>
  <c r="J252" i="2"/>
  <c r="I252" i="2"/>
  <c r="Y251" i="2"/>
  <c r="X251" i="2"/>
  <c r="W251" i="2"/>
  <c r="V251" i="2"/>
  <c r="U251" i="2"/>
  <c r="T251" i="2"/>
  <c r="S251" i="2"/>
  <c r="R251" i="2"/>
  <c r="Q251" i="2"/>
  <c r="P251" i="2"/>
  <c r="O251" i="2"/>
  <c r="N251" i="2"/>
  <c r="M251" i="2"/>
  <c r="L251" i="2"/>
  <c r="K251" i="2"/>
  <c r="AM251" i="2" s="1"/>
  <c r="J251" i="2"/>
  <c r="I251" i="2"/>
  <c r="Y250" i="2"/>
  <c r="X250" i="2"/>
  <c r="W250" i="2"/>
  <c r="V250" i="2"/>
  <c r="U250" i="2"/>
  <c r="T250" i="2"/>
  <c r="S250" i="2"/>
  <c r="R250" i="2"/>
  <c r="Q250" i="2"/>
  <c r="P250" i="2"/>
  <c r="O250" i="2"/>
  <c r="N250" i="2"/>
  <c r="M250" i="2"/>
  <c r="L250" i="2"/>
  <c r="AA250" i="2" s="1"/>
  <c r="K250" i="2"/>
  <c r="J250" i="2"/>
  <c r="I250" i="2"/>
  <c r="Y249" i="2"/>
  <c r="X249" i="2"/>
  <c r="W249" i="2"/>
  <c r="V249" i="2"/>
  <c r="U249" i="2"/>
  <c r="T249" i="2"/>
  <c r="S249" i="2"/>
  <c r="R249" i="2"/>
  <c r="Q249" i="2"/>
  <c r="P249" i="2"/>
  <c r="O249" i="2"/>
  <c r="N249" i="2"/>
  <c r="M249" i="2"/>
  <c r="AB249" i="2" s="1"/>
  <c r="L249" i="2"/>
  <c r="K249" i="2"/>
  <c r="J249" i="2"/>
  <c r="I249" i="2"/>
  <c r="Y248" i="2"/>
  <c r="X248" i="2"/>
  <c r="W248" i="2"/>
  <c r="V248" i="2"/>
  <c r="U248" i="2"/>
  <c r="T248" i="2"/>
  <c r="S248" i="2"/>
  <c r="R248" i="2"/>
  <c r="Q248" i="2"/>
  <c r="P248" i="2"/>
  <c r="O248" i="2"/>
  <c r="N248" i="2"/>
  <c r="AC248" i="2" s="1"/>
  <c r="M248" i="2"/>
  <c r="L248" i="2"/>
  <c r="K248" i="2"/>
  <c r="J248" i="2"/>
  <c r="I248" i="2"/>
  <c r="Y247" i="2"/>
  <c r="X247" i="2"/>
  <c r="W247" i="2"/>
  <c r="V247" i="2"/>
  <c r="U247" i="2"/>
  <c r="T247" i="2"/>
  <c r="S247" i="2"/>
  <c r="R247" i="2"/>
  <c r="Q247" i="2"/>
  <c r="P247" i="2"/>
  <c r="O247" i="2"/>
  <c r="N247" i="2"/>
  <c r="M247" i="2"/>
  <c r="L247" i="2"/>
  <c r="K247" i="2"/>
  <c r="AM247" i="2" s="1"/>
  <c r="J247" i="2"/>
  <c r="I247" i="2"/>
  <c r="Y246" i="2"/>
  <c r="X246" i="2"/>
  <c r="W246" i="2"/>
  <c r="V246" i="2"/>
  <c r="U246" i="2"/>
  <c r="T246" i="2"/>
  <c r="S246" i="2"/>
  <c r="R246" i="2"/>
  <c r="Q246" i="2"/>
  <c r="P246" i="2"/>
  <c r="O246" i="2"/>
  <c r="N246" i="2"/>
  <c r="M246" i="2"/>
  <c r="L246" i="2"/>
  <c r="AA246" i="2" s="1"/>
  <c r="K246" i="2"/>
  <c r="J246" i="2"/>
  <c r="I246" i="2"/>
  <c r="Y245" i="2"/>
  <c r="X245" i="2"/>
  <c r="W245" i="2"/>
  <c r="V245" i="2"/>
  <c r="U245" i="2"/>
  <c r="T245" i="2"/>
  <c r="S245" i="2"/>
  <c r="R245" i="2"/>
  <c r="Q245" i="2"/>
  <c r="P245" i="2"/>
  <c r="O245" i="2"/>
  <c r="N245" i="2"/>
  <c r="M245" i="2"/>
  <c r="AB245" i="2" s="1"/>
  <c r="L245" i="2"/>
  <c r="K245" i="2"/>
  <c r="J245" i="2"/>
  <c r="I245" i="2"/>
  <c r="Y244" i="2"/>
  <c r="X244" i="2"/>
  <c r="W244" i="2"/>
  <c r="V244" i="2"/>
  <c r="U244" i="2"/>
  <c r="T244" i="2"/>
  <c r="S244" i="2"/>
  <c r="R244" i="2"/>
  <c r="Q244" i="2"/>
  <c r="P244" i="2"/>
  <c r="O244" i="2"/>
  <c r="N244" i="2"/>
  <c r="AC244" i="2" s="1"/>
  <c r="M244" i="2"/>
  <c r="L244" i="2"/>
  <c r="K244" i="2"/>
  <c r="J244" i="2"/>
  <c r="I244" i="2"/>
  <c r="Y243" i="2"/>
  <c r="X243" i="2"/>
  <c r="W243" i="2"/>
  <c r="V243" i="2"/>
  <c r="U243" i="2"/>
  <c r="T243" i="2"/>
  <c r="S243" i="2"/>
  <c r="R243" i="2"/>
  <c r="Q243" i="2"/>
  <c r="P243" i="2"/>
  <c r="O243" i="2"/>
  <c r="N243" i="2"/>
  <c r="M243" i="2"/>
  <c r="L243" i="2"/>
  <c r="K243" i="2"/>
  <c r="AM243" i="2" s="1"/>
  <c r="J243" i="2"/>
  <c r="I243" i="2"/>
  <c r="Y242" i="2"/>
  <c r="X242" i="2"/>
  <c r="W242" i="2"/>
  <c r="V242" i="2"/>
  <c r="U242" i="2"/>
  <c r="T242" i="2"/>
  <c r="S242" i="2"/>
  <c r="R242" i="2"/>
  <c r="Q242" i="2"/>
  <c r="P242" i="2"/>
  <c r="O242" i="2"/>
  <c r="N242" i="2"/>
  <c r="M242" i="2"/>
  <c r="L242" i="2"/>
  <c r="AA242" i="2" s="1"/>
  <c r="K242" i="2"/>
  <c r="J242" i="2"/>
  <c r="I242" i="2"/>
  <c r="Y241" i="2"/>
  <c r="X241" i="2"/>
  <c r="W241" i="2"/>
  <c r="V241" i="2"/>
  <c r="U241" i="2"/>
  <c r="T241" i="2"/>
  <c r="S241" i="2"/>
  <c r="R241" i="2"/>
  <c r="Q241" i="2"/>
  <c r="P241" i="2"/>
  <c r="O241" i="2"/>
  <c r="N241" i="2"/>
  <c r="M241" i="2"/>
  <c r="AB241" i="2" s="1"/>
  <c r="AB113" i="2" s="1"/>
  <c r="L241" i="2"/>
  <c r="K241" i="2"/>
  <c r="J241" i="2"/>
  <c r="I241" i="2"/>
  <c r="Y240" i="2"/>
  <c r="X240" i="2"/>
  <c r="W240" i="2"/>
  <c r="V240" i="2"/>
  <c r="U240" i="2"/>
  <c r="T240" i="2"/>
  <c r="S240" i="2"/>
  <c r="R240" i="2"/>
  <c r="Q240" i="2"/>
  <c r="P240" i="2"/>
  <c r="O240" i="2"/>
  <c r="N240" i="2"/>
  <c r="AC240" i="2" s="1"/>
  <c r="M240" i="2"/>
  <c r="L240" i="2"/>
  <c r="K240" i="2"/>
  <c r="J240" i="2"/>
  <c r="I240" i="2"/>
  <c r="Y239" i="2"/>
  <c r="X239" i="2"/>
  <c r="W239" i="2"/>
  <c r="V239" i="2"/>
  <c r="U239" i="2"/>
  <c r="T239" i="2"/>
  <c r="S239" i="2"/>
  <c r="R239" i="2"/>
  <c r="Q239" i="2"/>
  <c r="P239" i="2"/>
  <c r="O239" i="2"/>
  <c r="N239" i="2"/>
  <c r="M239" i="2"/>
  <c r="L239" i="2"/>
  <c r="K239" i="2"/>
  <c r="AM239" i="2" s="1"/>
  <c r="J239" i="2"/>
  <c r="I239" i="2"/>
  <c r="Y238" i="2"/>
  <c r="X238" i="2"/>
  <c r="W238" i="2"/>
  <c r="V238" i="2"/>
  <c r="U238" i="2"/>
  <c r="T238" i="2"/>
  <c r="S238" i="2"/>
  <c r="R238" i="2"/>
  <c r="Q238" i="2"/>
  <c r="P238" i="2"/>
  <c r="O238" i="2"/>
  <c r="N238" i="2"/>
  <c r="M238" i="2"/>
  <c r="L238" i="2"/>
  <c r="AA238" i="2" s="1"/>
  <c r="K238" i="2"/>
  <c r="J238" i="2"/>
  <c r="I238" i="2"/>
  <c r="Y237" i="2"/>
  <c r="X237" i="2"/>
  <c r="W237" i="2"/>
  <c r="V237" i="2"/>
  <c r="U237" i="2"/>
  <c r="T237" i="2"/>
  <c r="S237" i="2"/>
  <c r="R237" i="2"/>
  <c r="Q237" i="2"/>
  <c r="P237" i="2"/>
  <c r="O237" i="2"/>
  <c r="N237" i="2"/>
  <c r="M237" i="2"/>
  <c r="AB237" i="2" s="1"/>
  <c r="L237" i="2"/>
  <c r="K237" i="2"/>
  <c r="J237" i="2"/>
  <c r="I237" i="2"/>
  <c r="Y236" i="2"/>
  <c r="X236" i="2"/>
  <c r="W236" i="2"/>
  <c r="V236" i="2"/>
  <c r="U236" i="2"/>
  <c r="T236" i="2"/>
  <c r="S236" i="2"/>
  <c r="R236" i="2"/>
  <c r="Q236" i="2"/>
  <c r="P236" i="2"/>
  <c r="O236" i="2"/>
  <c r="N236" i="2"/>
  <c r="M236" i="2"/>
  <c r="L236" i="2"/>
  <c r="AN236" i="2" s="1"/>
  <c r="K236" i="2"/>
  <c r="J236" i="2"/>
  <c r="I236" i="2"/>
  <c r="Y235" i="2"/>
  <c r="X235" i="2"/>
  <c r="W235" i="2"/>
  <c r="V235" i="2"/>
  <c r="U235" i="2"/>
  <c r="T235" i="2"/>
  <c r="S235" i="2"/>
  <c r="R235" i="2"/>
  <c r="Q235" i="2"/>
  <c r="P235" i="2"/>
  <c r="O235" i="2"/>
  <c r="N235" i="2"/>
  <c r="M235" i="2"/>
  <c r="AB235" i="2" s="1"/>
  <c r="L235" i="2"/>
  <c r="K235" i="2"/>
  <c r="J235" i="2"/>
  <c r="I235" i="2"/>
  <c r="Y234" i="2"/>
  <c r="X234" i="2"/>
  <c r="W234" i="2"/>
  <c r="V234" i="2"/>
  <c r="U234" i="2"/>
  <c r="T234" i="2"/>
  <c r="S234" i="2"/>
  <c r="R234" i="2"/>
  <c r="Q234" i="2"/>
  <c r="P234" i="2"/>
  <c r="O234" i="2"/>
  <c r="N234" i="2"/>
  <c r="AC234" i="2" s="1"/>
  <c r="M234" i="2"/>
  <c r="L234" i="2"/>
  <c r="K234" i="2"/>
  <c r="J234" i="2"/>
  <c r="I234" i="2"/>
  <c r="Y233" i="2"/>
  <c r="X233" i="2"/>
  <c r="W233" i="2"/>
  <c r="V233" i="2"/>
  <c r="U233" i="2"/>
  <c r="T233" i="2"/>
  <c r="S233" i="2"/>
  <c r="R233" i="2"/>
  <c r="Q233" i="2"/>
  <c r="P233" i="2"/>
  <c r="O233" i="2"/>
  <c r="N233" i="2"/>
  <c r="M233" i="2"/>
  <c r="L233" i="2"/>
  <c r="K233" i="2"/>
  <c r="Z233" i="2" s="1"/>
  <c r="J233" i="2"/>
  <c r="I233" i="2"/>
  <c r="Y232" i="2"/>
  <c r="X232" i="2"/>
  <c r="W232" i="2"/>
  <c r="V232" i="2"/>
  <c r="U232" i="2"/>
  <c r="T232" i="2"/>
  <c r="S232" i="2"/>
  <c r="R232" i="2"/>
  <c r="Q232" i="2"/>
  <c r="P232" i="2"/>
  <c r="O232" i="2"/>
  <c r="N232" i="2"/>
  <c r="M232" i="2"/>
  <c r="L232" i="2"/>
  <c r="AN232" i="2" s="1"/>
  <c r="K232" i="2"/>
  <c r="J232" i="2"/>
  <c r="I232" i="2"/>
  <c r="Y231" i="2"/>
  <c r="X231" i="2"/>
  <c r="W231" i="2"/>
  <c r="V231" i="2"/>
  <c r="U231" i="2"/>
  <c r="T231" i="2"/>
  <c r="S231" i="2"/>
  <c r="R231" i="2"/>
  <c r="Q231" i="2"/>
  <c r="P231" i="2"/>
  <c r="O231" i="2"/>
  <c r="N231" i="2"/>
  <c r="M231" i="2"/>
  <c r="AB231" i="2" s="1"/>
  <c r="L231" i="2"/>
  <c r="K231" i="2"/>
  <c r="J231" i="2"/>
  <c r="I231" i="2"/>
  <c r="Y230" i="2"/>
  <c r="X230" i="2"/>
  <c r="W230" i="2"/>
  <c r="V230" i="2"/>
  <c r="U230" i="2"/>
  <c r="T230" i="2"/>
  <c r="S230" i="2"/>
  <c r="R230" i="2"/>
  <c r="Q230" i="2"/>
  <c r="P230" i="2"/>
  <c r="O230" i="2"/>
  <c r="N230" i="2"/>
  <c r="AC230" i="2" s="1"/>
  <c r="M230" i="2"/>
  <c r="L230" i="2"/>
  <c r="K230" i="2"/>
  <c r="J230" i="2"/>
  <c r="I230" i="2"/>
  <c r="Y229" i="2"/>
  <c r="X229" i="2"/>
  <c r="W229" i="2"/>
  <c r="V229" i="2"/>
  <c r="U229" i="2"/>
  <c r="T229" i="2"/>
  <c r="S229" i="2"/>
  <c r="R229" i="2"/>
  <c r="Q229" i="2"/>
  <c r="P229" i="2"/>
  <c r="O229" i="2"/>
  <c r="N229" i="2"/>
  <c r="M229" i="2"/>
  <c r="L229" i="2"/>
  <c r="K229" i="2"/>
  <c r="Z229" i="2" s="1"/>
  <c r="J229" i="2"/>
  <c r="I229" i="2"/>
  <c r="Y228" i="2"/>
  <c r="X228" i="2"/>
  <c r="W228" i="2"/>
  <c r="V228" i="2"/>
  <c r="U228" i="2"/>
  <c r="T228" i="2"/>
  <c r="S228" i="2"/>
  <c r="R228" i="2"/>
  <c r="Q228" i="2"/>
  <c r="P228" i="2"/>
  <c r="O228" i="2"/>
  <c r="N228" i="2"/>
  <c r="M228" i="2"/>
  <c r="L228" i="2"/>
  <c r="AN228" i="2" s="1"/>
  <c r="K228" i="2"/>
  <c r="J228" i="2"/>
  <c r="I228" i="2"/>
  <c r="Y227" i="2"/>
  <c r="X227" i="2"/>
  <c r="W227" i="2"/>
  <c r="V227" i="2"/>
  <c r="U227" i="2"/>
  <c r="T227" i="2"/>
  <c r="S227" i="2"/>
  <c r="R227" i="2"/>
  <c r="Q227" i="2"/>
  <c r="P227" i="2"/>
  <c r="O227" i="2"/>
  <c r="N227" i="2"/>
  <c r="M227" i="2"/>
  <c r="AB227" i="2" s="1"/>
  <c r="L227" i="2"/>
  <c r="K227" i="2"/>
  <c r="J227" i="2"/>
  <c r="I227" i="2"/>
  <c r="Y226" i="2"/>
  <c r="X226" i="2"/>
  <c r="W226" i="2"/>
  <c r="V226" i="2"/>
  <c r="U226" i="2"/>
  <c r="T226" i="2"/>
  <c r="S226" i="2"/>
  <c r="R226" i="2"/>
  <c r="Q226" i="2"/>
  <c r="P226" i="2"/>
  <c r="O226" i="2"/>
  <c r="N226" i="2"/>
  <c r="AC226" i="2" s="1"/>
  <c r="M226" i="2"/>
  <c r="L226" i="2"/>
  <c r="K226" i="2"/>
  <c r="J226" i="2"/>
  <c r="I226" i="2"/>
  <c r="Y225" i="2"/>
  <c r="X225" i="2"/>
  <c r="W225" i="2"/>
  <c r="V225" i="2"/>
  <c r="U225" i="2"/>
  <c r="T225" i="2"/>
  <c r="S225" i="2"/>
  <c r="R225" i="2"/>
  <c r="Q225" i="2"/>
  <c r="P225" i="2"/>
  <c r="O225" i="2"/>
  <c r="N225" i="2"/>
  <c r="M225" i="2"/>
  <c r="L225" i="2"/>
  <c r="K225" i="2"/>
  <c r="Z225" i="2" s="1"/>
  <c r="J225" i="2"/>
  <c r="I225" i="2"/>
  <c r="Y224" i="2"/>
  <c r="X224" i="2"/>
  <c r="W224" i="2"/>
  <c r="V224" i="2"/>
  <c r="U224" i="2"/>
  <c r="T224" i="2"/>
  <c r="S224" i="2"/>
  <c r="R224" i="2"/>
  <c r="Q224" i="2"/>
  <c r="P224" i="2"/>
  <c r="O224" i="2"/>
  <c r="N224" i="2"/>
  <c r="M224" i="2"/>
  <c r="L224" i="2"/>
  <c r="AN224" i="2" s="1"/>
  <c r="K224" i="2"/>
  <c r="J224" i="2"/>
  <c r="I224" i="2"/>
  <c r="Y223" i="2"/>
  <c r="X223" i="2"/>
  <c r="W223" i="2"/>
  <c r="V223" i="2"/>
  <c r="U223" i="2"/>
  <c r="T223" i="2"/>
  <c r="S223" i="2"/>
  <c r="R223" i="2"/>
  <c r="Q223" i="2"/>
  <c r="P223" i="2"/>
  <c r="O223" i="2"/>
  <c r="N223" i="2"/>
  <c r="M223" i="2"/>
  <c r="AB223" i="2" s="1"/>
  <c r="L223" i="2"/>
  <c r="K223" i="2"/>
  <c r="J223" i="2"/>
  <c r="I223" i="2"/>
  <c r="Y222" i="2"/>
  <c r="X222" i="2"/>
  <c r="W222" i="2"/>
  <c r="V222" i="2"/>
  <c r="U222" i="2"/>
  <c r="T222" i="2"/>
  <c r="S222" i="2"/>
  <c r="R222" i="2"/>
  <c r="Q222" i="2"/>
  <c r="P222" i="2"/>
  <c r="O222" i="2"/>
  <c r="N222" i="2"/>
  <c r="AC222" i="2" s="1"/>
  <c r="M222" i="2"/>
  <c r="L222" i="2"/>
  <c r="K222" i="2"/>
  <c r="J222" i="2"/>
  <c r="I222" i="2"/>
  <c r="Y221" i="2"/>
  <c r="X221" i="2"/>
  <c r="W221" i="2"/>
  <c r="V221" i="2"/>
  <c r="U221" i="2"/>
  <c r="T221" i="2"/>
  <c r="S221" i="2"/>
  <c r="R221" i="2"/>
  <c r="Q221" i="2"/>
  <c r="P221" i="2"/>
  <c r="O221" i="2"/>
  <c r="N221" i="2"/>
  <c r="M221" i="2"/>
  <c r="L221" i="2"/>
  <c r="K221" i="2"/>
  <c r="Z221" i="2" s="1"/>
  <c r="J221" i="2"/>
  <c r="I221" i="2"/>
  <c r="Y220" i="2"/>
  <c r="X220" i="2"/>
  <c r="W220" i="2"/>
  <c r="V220" i="2"/>
  <c r="U220" i="2"/>
  <c r="T220" i="2"/>
  <c r="S220" i="2"/>
  <c r="R220" i="2"/>
  <c r="Q220" i="2"/>
  <c r="P220" i="2"/>
  <c r="O220" i="2"/>
  <c r="N220" i="2"/>
  <c r="M220" i="2"/>
  <c r="L220" i="2"/>
  <c r="AN220" i="2" s="1"/>
  <c r="K220" i="2"/>
  <c r="J220" i="2"/>
  <c r="I220" i="2"/>
  <c r="Y219" i="2"/>
  <c r="X219" i="2"/>
  <c r="W219" i="2"/>
  <c r="V219" i="2"/>
  <c r="U219" i="2"/>
  <c r="T219" i="2"/>
  <c r="S219" i="2"/>
  <c r="R219" i="2"/>
  <c r="Q219" i="2"/>
  <c r="P219" i="2"/>
  <c r="O219" i="2"/>
  <c r="N219" i="2"/>
  <c r="M219" i="2"/>
  <c r="AB219" i="2" s="1"/>
  <c r="L219" i="2"/>
  <c r="K219" i="2"/>
  <c r="J219" i="2"/>
  <c r="I219" i="2"/>
  <c r="Y218" i="2"/>
  <c r="X218" i="2"/>
  <c r="W218" i="2"/>
  <c r="V218" i="2"/>
  <c r="U218" i="2"/>
  <c r="T218" i="2"/>
  <c r="S218" i="2"/>
  <c r="R218" i="2"/>
  <c r="Q218" i="2"/>
  <c r="P218" i="2"/>
  <c r="O218" i="2"/>
  <c r="N218" i="2"/>
  <c r="AC218" i="2" s="1"/>
  <c r="M218" i="2"/>
  <c r="L218" i="2"/>
  <c r="K218" i="2"/>
  <c r="J218" i="2"/>
  <c r="I218" i="2"/>
  <c r="Y217" i="2"/>
  <c r="X217" i="2"/>
  <c r="W217" i="2"/>
  <c r="V217" i="2"/>
  <c r="U217" i="2"/>
  <c r="T217" i="2"/>
  <c r="S217" i="2"/>
  <c r="R217" i="2"/>
  <c r="Q217" i="2"/>
  <c r="P217" i="2"/>
  <c r="O217" i="2"/>
  <c r="N217" i="2"/>
  <c r="M217" i="2"/>
  <c r="L217" i="2"/>
  <c r="K217" i="2"/>
  <c r="Z217" i="2" s="1"/>
  <c r="J217" i="2"/>
  <c r="I217" i="2"/>
  <c r="Y216" i="2"/>
  <c r="X216" i="2"/>
  <c r="W216" i="2"/>
  <c r="V216" i="2"/>
  <c r="U216" i="2"/>
  <c r="T216" i="2"/>
  <c r="S216" i="2"/>
  <c r="R216" i="2"/>
  <c r="Q216" i="2"/>
  <c r="P216" i="2"/>
  <c r="O216" i="2"/>
  <c r="N216" i="2"/>
  <c r="M216" i="2"/>
  <c r="L216" i="2"/>
  <c r="AN216" i="2" s="1"/>
  <c r="K216" i="2"/>
  <c r="J216" i="2"/>
  <c r="I216" i="2"/>
  <c r="Y215" i="2"/>
  <c r="X215" i="2"/>
  <c r="W215" i="2"/>
  <c r="V215" i="2"/>
  <c r="U215" i="2"/>
  <c r="T215" i="2"/>
  <c r="S215" i="2"/>
  <c r="R215" i="2"/>
  <c r="Q215" i="2"/>
  <c r="P215" i="2"/>
  <c r="O215" i="2"/>
  <c r="N215" i="2"/>
  <c r="M215" i="2"/>
  <c r="AB215" i="2" s="1"/>
  <c r="L215" i="2"/>
  <c r="K215" i="2"/>
  <c r="J215" i="2"/>
  <c r="I215" i="2"/>
  <c r="Y214" i="2"/>
  <c r="X214" i="2"/>
  <c r="W214" i="2"/>
  <c r="V214" i="2"/>
  <c r="U214" i="2"/>
  <c r="T214" i="2"/>
  <c r="S214" i="2"/>
  <c r="R214" i="2"/>
  <c r="Q214" i="2"/>
  <c r="P214" i="2"/>
  <c r="O214" i="2"/>
  <c r="N214" i="2"/>
  <c r="AC214" i="2" s="1"/>
  <c r="M214" i="2"/>
  <c r="L214" i="2"/>
  <c r="K214" i="2"/>
  <c r="J214" i="2"/>
  <c r="I214" i="2"/>
  <c r="Y213" i="2"/>
  <c r="X213" i="2"/>
  <c r="W213" i="2"/>
  <c r="V213" i="2"/>
  <c r="U213" i="2"/>
  <c r="T213" i="2"/>
  <c r="S213" i="2"/>
  <c r="R213" i="2"/>
  <c r="Q213" i="2"/>
  <c r="P213" i="2"/>
  <c r="O213" i="2"/>
  <c r="N213" i="2"/>
  <c r="M213" i="2"/>
  <c r="L213" i="2"/>
  <c r="K213" i="2"/>
  <c r="Z213" i="2" s="1"/>
  <c r="J213" i="2"/>
  <c r="I213" i="2"/>
  <c r="Y212" i="2"/>
  <c r="X212" i="2"/>
  <c r="W212" i="2"/>
  <c r="V212" i="2"/>
  <c r="U212" i="2"/>
  <c r="T212" i="2"/>
  <c r="S212" i="2"/>
  <c r="R212" i="2"/>
  <c r="Q212" i="2"/>
  <c r="P212" i="2"/>
  <c r="O212" i="2"/>
  <c r="N212" i="2"/>
  <c r="M212" i="2"/>
  <c r="L212" i="2"/>
  <c r="AN212" i="2" s="1"/>
  <c r="K212" i="2"/>
  <c r="J212" i="2"/>
  <c r="I212" i="2"/>
  <c r="Y211" i="2"/>
  <c r="X211" i="2"/>
  <c r="W211" i="2"/>
  <c r="V211" i="2"/>
  <c r="U211" i="2"/>
  <c r="T211" i="2"/>
  <c r="S211" i="2"/>
  <c r="R211" i="2"/>
  <c r="Q211" i="2"/>
  <c r="P211" i="2"/>
  <c r="O211" i="2"/>
  <c r="N211" i="2"/>
  <c r="M211" i="2"/>
  <c r="AB211" i="2" s="1"/>
  <c r="L211" i="2"/>
  <c r="K211" i="2"/>
  <c r="J211" i="2"/>
  <c r="I211" i="2"/>
  <c r="Y210" i="2"/>
  <c r="X210" i="2"/>
  <c r="W210" i="2"/>
  <c r="V210" i="2"/>
  <c r="U210" i="2"/>
  <c r="T210" i="2"/>
  <c r="S210" i="2"/>
  <c r="R210" i="2"/>
  <c r="Q210" i="2"/>
  <c r="P210" i="2"/>
  <c r="O210" i="2"/>
  <c r="N210" i="2"/>
  <c r="AC210" i="2" s="1"/>
  <c r="M210" i="2"/>
  <c r="L210" i="2"/>
  <c r="K210" i="2"/>
  <c r="J210" i="2"/>
  <c r="I210" i="2"/>
  <c r="Y209" i="2"/>
  <c r="X209" i="2"/>
  <c r="W209" i="2"/>
  <c r="V209" i="2"/>
  <c r="U209" i="2"/>
  <c r="T209" i="2"/>
  <c r="S209" i="2"/>
  <c r="R209" i="2"/>
  <c r="Q209" i="2"/>
  <c r="P209" i="2"/>
  <c r="O209" i="2"/>
  <c r="N209" i="2"/>
  <c r="M209" i="2"/>
  <c r="L209" i="2"/>
  <c r="K209" i="2"/>
  <c r="Z209" i="2" s="1"/>
  <c r="J209" i="2"/>
  <c r="I209" i="2"/>
  <c r="Y208" i="2"/>
  <c r="X208" i="2"/>
  <c r="W208" i="2"/>
  <c r="V208" i="2"/>
  <c r="U208" i="2"/>
  <c r="T208" i="2"/>
  <c r="S208" i="2"/>
  <c r="R208" i="2"/>
  <c r="Q208" i="2"/>
  <c r="P208" i="2"/>
  <c r="O208" i="2"/>
  <c r="N208" i="2"/>
  <c r="M208" i="2"/>
  <c r="L208" i="2"/>
  <c r="AN208" i="2" s="1"/>
  <c r="K208" i="2"/>
  <c r="J208" i="2"/>
  <c r="I208" i="2"/>
  <c r="Y207" i="2"/>
  <c r="X207" i="2"/>
  <c r="W207" i="2"/>
  <c r="V207" i="2"/>
  <c r="U207" i="2"/>
  <c r="T207" i="2"/>
  <c r="S207" i="2"/>
  <c r="R207" i="2"/>
  <c r="Q207" i="2"/>
  <c r="P207" i="2"/>
  <c r="O207" i="2"/>
  <c r="N207" i="2"/>
  <c r="M207" i="2"/>
  <c r="AB207" i="2" s="1"/>
  <c r="L207" i="2"/>
  <c r="K207" i="2"/>
  <c r="J207" i="2"/>
  <c r="I207" i="2"/>
  <c r="Y206" i="2"/>
  <c r="X206" i="2"/>
  <c r="W206" i="2"/>
  <c r="V206" i="2"/>
  <c r="U206" i="2"/>
  <c r="T206" i="2"/>
  <c r="S206" i="2"/>
  <c r="R206" i="2"/>
  <c r="Q206" i="2"/>
  <c r="P206" i="2"/>
  <c r="O206" i="2"/>
  <c r="N206" i="2"/>
  <c r="AC206" i="2" s="1"/>
  <c r="M206" i="2"/>
  <c r="L206" i="2"/>
  <c r="K206" i="2"/>
  <c r="J206" i="2"/>
  <c r="I206" i="2"/>
  <c r="Y205" i="2"/>
  <c r="X205" i="2"/>
  <c r="W205" i="2"/>
  <c r="V205" i="2"/>
  <c r="U205" i="2"/>
  <c r="T205" i="2"/>
  <c r="S205" i="2"/>
  <c r="R205" i="2"/>
  <c r="Q205" i="2"/>
  <c r="P205" i="2"/>
  <c r="O205" i="2"/>
  <c r="N205" i="2"/>
  <c r="M205" i="2"/>
  <c r="L205" i="2"/>
  <c r="K205" i="2"/>
  <c r="Z205" i="2" s="1"/>
  <c r="J205" i="2"/>
  <c r="I205" i="2"/>
  <c r="Y204" i="2"/>
  <c r="X204" i="2"/>
  <c r="W204" i="2"/>
  <c r="V204" i="2"/>
  <c r="U204" i="2"/>
  <c r="T204" i="2"/>
  <c r="S204" i="2"/>
  <c r="R204" i="2"/>
  <c r="Q204" i="2"/>
  <c r="P204" i="2"/>
  <c r="O204" i="2"/>
  <c r="N204" i="2"/>
  <c r="M204" i="2"/>
  <c r="L204" i="2"/>
  <c r="AN204" i="2" s="1"/>
  <c r="K204" i="2"/>
  <c r="J204" i="2"/>
  <c r="I204" i="2"/>
  <c r="Y203" i="2"/>
  <c r="X203" i="2"/>
  <c r="W203" i="2"/>
  <c r="V203" i="2"/>
  <c r="U203" i="2"/>
  <c r="T203" i="2"/>
  <c r="S203" i="2"/>
  <c r="R203" i="2"/>
  <c r="Q203" i="2"/>
  <c r="P203" i="2"/>
  <c r="O203" i="2"/>
  <c r="N203" i="2"/>
  <c r="M203" i="2"/>
  <c r="AB203" i="2" s="1"/>
  <c r="L203" i="2"/>
  <c r="K203" i="2"/>
  <c r="J203" i="2"/>
  <c r="I203" i="2"/>
  <c r="Y202" i="2"/>
  <c r="X202" i="2"/>
  <c r="W202" i="2"/>
  <c r="V202" i="2"/>
  <c r="U202" i="2"/>
  <c r="T202" i="2"/>
  <c r="S202" i="2"/>
  <c r="R202" i="2"/>
  <c r="Q202" i="2"/>
  <c r="P202" i="2"/>
  <c r="O202" i="2"/>
  <c r="N202" i="2"/>
  <c r="AC202" i="2" s="1"/>
  <c r="M202" i="2"/>
  <c r="L202" i="2"/>
  <c r="K202" i="2"/>
  <c r="J202" i="2"/>
  <c r="I202" i="2"/>
  <c r="Y201" i="2"/>
  <c r="X201" i="2"/>
  <c r="W201" i="2"/>
  <c r="V201" i="2"/>
  <c r="U201" i="2"/>
  <c r="T201" i="2"/>
  <c r="S201" i="2"/>
  <c r="R201" i="2"/>
  <c r="Q201" i="2"/>
  <c r="P201" i="2"/>
  <c r="O201" i="2"/>
  <c r="N201" i="2"/>
  <c r="M201" i="2"/>
  <c r="L201" i="2"/>
  <c r="K201" i="2"/>
  <c r="Z201" i="2" s="1"/>
  <c r="J201" i="2"/>
  <c r="I201" i="2"/>
  <c r="Y200" i="2"/>
  <c r="X200" i="2"/>
  <c r="W200" i="2"/>
  <c r="V200" i="2"/>
  <c r="U200" i="2"/>
  <c r="T200" i="2"/>
  <c r="S200" i="2"/>
  <c r="R200" i="2"/>
  <c r="Q200" i="2"/>
  <c r="P200" i="2"/>
  <c r="O200" i="2"/>
  <c r="N200" i="2"/>
  <c r="M200" i="2"/>
  <c r="L200" i="2"/>
  <c r="AN200" i="2" s="1"/>
  <c r="K200" i="2"/>
  <c r="J200" i="2"/>
  <c r="I200" i="2"/>
  <c r="Y199" i="2"/>
  <c r="X199" i="2"/>
  <c r="W199" i="2"/>
  <c r="V199" i="2"/>
  <c r="U199" i="2"/>
  <c r="T199" i="2"/>
  <c r="S199" i="2"/>
  <c r="R199" i="2"/>
  <c r="Q199" i="2"/>
  <c r="P199" i="2"/>
  <c r="O199" i="2"/>
  <c r="N199" i="2"/>
  <c r="M199" i="2"/>
  <c r="AB199" i="2" s="1"/>
  <c r="L199" i="2"/>
  <c r="K199" i="2"/>
  <c r="J199" i="2"/>
  <c r="I199" i="2"/>
  <c r="Y198" i="2"/>
  <c r="X198" i="2"/>
  <c r="W198" i="2"/>
  <c r="V198" i="2"/>
  <c r="U198" i="2"/>
  <c r="T198" i="2"/>
  <c r="S198" i="2"/>
  <c r="R198" i="2"/>
  <c r="Q198" i="2"/>
  <c r="P198" i="2"/>
  <c r="O198" i="2"/>
  <c r="N198" i="2"/>
  <c r="AC198" i="2" s="1"/>
  <c r="M198" i="2"/>
  <c r="L198" i="2"/>
  <c r="K198" i="2"/>
  <c r="J198" i="2"/>
  <c r="I198" i="2"/>
  <c r="Y197" i="2"/>
  <c r="X197" i="2"/>
  <c r="W197" i="2"/>
  <c r="V197" i="2"/>
  <c r="U197" i="2"/>
  <c r="T197" i="2"/>
  <c r="S197" i="2"/>
  <c r="R197" i="2"/>
  <c r="Q197" i="2"/>
  <c r="P197" i="2"/>
  <c r="O197" i="2"/>
  <c r="N197" i="2"/>
  <c r="M197" i="2"/>
  <c r="L197" i="2"/>
  <c r="K197" i="2"/>
  <c r="Z197" i="2" s="1"/>
  <c r="J197" i="2"/>
  <c r="I197" i="2"/>
  <c r="Y196" i="2"/>
  <c r="X196" i="2"/>
  <c r="W196" i="2"/>
  <c r="V196" i="2"/>
  <c r="U196" i="2"/>
  <c r="T196" i="2"/>
  <c r="S196" i="2"/>
  <c r="R196" i="2"/>
  <c r="Q196" i="2"/>
  <c r="P196" i="2"/>
  <c r="O196" i="2"/>
  <c r="N196" i="2"/>
  <c r="M196" i="2"/>
  <c r="L196" i="2"/>
  <c r="AN196" i="2" s="1"/>
  <c r="K196" i="2"/>
  <c r="J196" i="2"/>
  <c r="I196" i="2"/>
  <c r="Y195" i="2"/>
  <c r="X195" i="2"/>
  <c r="W195" i="2"/>
  <c r="V195" i="2"/>
  <c r="U195" i="2"/>
  <c r="T195" i="2"/>
  <c r="S195" i="2"/>
  <c r="R195" i="2"/>
  <c r="Q195" i="2"/>
  <c r="P195" i="2"/>
  <c r="O195" i="2"/>
  <c r="N195" i="2"/>
  <c r="M195" i="2"/>
  <c r="AB195" i="2" s="1"/>
  <c r="L195" i="2"/>
  <c r="K195" i="2"/>
  <c r="J195" i="2"/>
  <c r="I195" i="2"/>
  <c r="Y194" i="2"/>
  <c r="X194" i="2"/>
  <c r="W194" i="2"/>
  <c r="V194" i="2"/>
  <c r="U194" i="2"/>
  <c r="T194" i="2"/>
  <c r="S194" i="2"/>
  <c r="R194" i="2"/>
  <c r="Q194" i="2"/>
  <c r="P194" i="2"/>
  <c r="O194" i="2"/>
  <c r="N194" i="2"/>
  <c r="AC194" i="2" s="1"/>
  <c r="M194" i="2"/>
  <c r="L194" i="2"/>
  <c r="K194" i="2"/>
  <c r="J194" i="2"/>
  <c r="I194" i="2"/>
  <c r="Y193" i="2"/>
  <c r="X193" i="2"/>
  <c r="W193" i="2"/>
  <c r="V193" i="2"/>
  <c r="U193" i="2"/>
  <c r="T193" i="2"/>
  <c r="S193" i="2"/>
  <c r="R193" i="2"/>
  <c r="Q193" i="2"/>
  <c r="P193" i="2"/>
  <c r="O193" i="2"/>
  <c r="N193" i="2"/>
  <c r="M193" i="2"/>
  <c r="L193" i="2"/>
  <c r="K193" i="2"/>
  <c r="Z193" i="2" s="1"/>
  <c r="J193" i="2"/>
  <c r="I193" i="2"/>
  <c r="Y192" i="2"/>
  <c r="X192" i="2"/>
  <c r="W192" i="2"/>
  <c r="V192" i="2"/>
  <c r="U192" i="2"/>
  <c r="T192" i="2"/>
  <c r="S192" i="2"/>
  <c r="R192" i="2"/>
  <c r="Q192" i="2"/>
  <c r="P192" i="2"/>
  <c r="O192" i="2"/>
  <c r="N192" i="2"/>
  <c r="M192" i="2"/>
  <c r="L192" i="2"/>
  <c r="AN192" i="2" s="1"/>
  <c r="K192" i="2"/>
  <c r="J192" i="2"/>
  <c r="I192" i="2"/>
  <c r="Y191" i="2"/>
  <c r="X191" i="2"/>
  <c r="W191" i="2"/>
  <c r="V191" i="2"/>
  <c r="U191" i="2"/>
  <c r="T191" i="2"/>
  <c r="S191" i="2"/>
  <c r="R191" i="2"/>
  <c r="Q191" i="2"/>
  <c r="P191" i="2"/>
  <c r="O191" i="2"/>
  <c r="N191" i="2"/>
  <c r="M191" i="2"/>
  <c r="AB191" i="2" s="1"/>
  <c r="L191" i="2"/>
  <c r="K191" i="2"/>
  <c r="J191" i="2"/>
  <c r="I191" i="2"/>
  <c r="Y190" i="2"/>
  <c r="X190" i="2"/>
  <c r="W190" i="2"/>
  <c r="V190" i="2"/>
  <c r="U190" i="2"/>
  <c r="T190" i="2"/>
  <c r="S190" i="2"/>
  <c r="R190" i="2"/>
  <c r="Q190" i="2"/>
  <c r="P190" i="2"/>
  <c r="O190" i="2"/>
  <c r="N190" i="2"/>
  <c r="AC190" i="2" s="1"/>
  <c r="M190" i="2"/>
  <c r="L190" i="2"/>
  <c r="K190" i="2"/>
  <c r="J190" i="2"/>
  <c r="I190" i="2"/>
  <c r="Y189" i="2"/>
  <c r="X189" i="2"/>
  <c r="W189" i="2"/>
  <c r="V189" i="2"/>
  <c r="U189" i="2"/>
  <c r="T189" i="2"/>
  <c r="S189" i="2"/>
  <c r="R189" i="2"/>
  <c r="Q189" i="2"/>
  <c r="P189" i="2"/>
  <c r="O189" i="2"/>
  <c r="N189" i="2"/>
  <c r="M189" i="2"/>
  <c r="L189" i="2"/>
  <c r="K189" i="2"/>
  <c r="Z189" i="2" s="1"/>
  <c r="J189" i="2"/>
  <c r="I189" i="2"/>
  <c r="Y188" i="2"/>
  <c r="X188" i="2"/>
  <c r="W188" i="2"/>
  <c r="V188" i="2"/>
  <c r="U188" i="2"/>
  <c r="T188" i="2"/>
  <c r="S188" i="2"/>
  <c r="R188" i="2"/>
  <c r="Q188" i="2"/>
  <c r="P188" i="2"/>
  <c r="O188" i="2"/>
  <c r="N188" i="2"/>
  <c r="M188" i="2"/>
  <c r="L188" i="2"/>
  <c r="AN188" i="2" s="1"/>
  <c r="K188" i="2"/>
  <c r="J188" i="2"/>
  <c r="I188" i="2"/>
  <c r="Y187" i="2"/>
  <c r="X187" i="2"/>
  <c r="W187" i="2"/>
  <c r="V187" i="2"/>
  <c r="U187" i="2"/>
  <c r="T187" i="2"/>
  <c r="S187" i="2"/>
  <c r="R187" i="2"/>
  <c r="Q187" i="2"/>
  <c r="P187" i="2"/>
  <c r="O187" i="2"/>
  <c r="N187" i="2"/>
  <c r="M187" i="2"/>
  <c r="AB187" i="2" s="1"/>
  <c r="L187" i="2"/>
  <c r="K187" i="2"/>
  <c r="J187" i="2"/>
  <c r="I187" i="2"/>
  <c r="Y186" i="2"/>
  <c r="X186" i="2"/>
  <c r="W186" i="2"/>
  <c r="V186" i="2"/>
  <c r="U186" i="2"/>
  <c r="T186" i="2"/>
  <c r="S186" i="2"/>
  <c r="R186" i="2"/>
  <c r="Q186" i="2"/>
  <c r="P186" i="2"/>
  <c r="O186" i="2"/>
  <c r="N186" i="2"/>
  <c r="AC186" i="2" s="1"/>
  <c r="M186" i="2"/>
  <c r="L186" i="2"/>
  <c r="K186" i="2"/>
  <c r="J186" i="2"/>
  <c r="I186" i="2"/>
  <c r="Y185" i="2"/>
  <c r="X185" i="2"/>
  <c r="W185" i="2"/>
  <c r="V185" i="2"/>
  <c r="U185" i="2"/>
  <c r="T185" i="2"/>
  <c r="S185" i="2"/>
  <c r="R185" i="2"/>
  <c r="Q185" i="2"/>
  <c r="P185" i="2"/>
  <c r="O185" i="2"/>
  <c r="N185" i="2"/>
  <c r="M185" i="2"/>
  <c r="L185" i="2"/>
  <c r="K185" i="2"/>
  <c r="Z185" i="2" s="1"/>
  <c r="J185" i="2"/>
  <c r="I185" i="2"/>
  <c r="Y184" i="2"/>
  <c r="X184" i="2"/>
  <c r="W184" i="2"/>
  <c r="V184" i="2"/>
  <c r="U184" i="2"/>
  <c r="T184" i="2"/>
  <c r="S184" i="2"/>
  <c r="R184" i="2"/>
  <c r="Q184" i="2"/>
  <c r="P184" i="2"/>
  <c r="O184" i="2"/>
  <c r="N184" i="2"/>
  <c r="M184" i="2"/>
  <c r="L184" i="2"/>
  <c r="AN184" i="2" s="1"/>
  <c r="K184" i="2"/>
  <c r="J184" i="2"/>
  <c r="I184" i="2"/>
  <c r="Y183" i="2"/>
  <c r="X183" i="2"/>
  <c r="W183" i="2"/>
  <c r="V183" i="2"/>
  <c r="U183" i="2"/>
  <c r="T183" i="2"/>
  <c r="S183" i="2"/>
  <c r="R183" i="2"/>
  <c r="Q183" i="2"/>
  <c r="P183" i="2"/>
  <c r="O183" i="2"/>
  <c r="N183" i="2"/>
  <c r="M183" i="2"/>
  <c r="AB183" i="2" s="1"/>
  <c r="L183" i="2"/>
  <c r="K183" i="2"/>
  <c r="J183" i="2"/>
  <c r="I183" i="2"/>
  <c r="Y182" i="2"/>
  <c r="X182" i="2"/>
  <c r="W182" i="2"/>
  <c r="V182" i="2"/>
  <c r="U182" i="2"/>
  <c r="T182" i="2"/>
  <c r="S182" i="2"/>
  <c r="R182" i="2"/>
  <c r="Q182" i="2"/>
  <c r="P182" i="2"/>
  <c r="O182" i="2"/>
  <c r="N182" i="2"/>
  <c r="AC182" i="2" s="1"/>
  <c r="M182" i="2"/>
  <c r="L182" i="2"/>
  <c r="K182" i="2"/>
  <c r="J182" i="2"/>
  <c r="I182" i="2"/>
  <c r="Y181" i="2"/>
  <c r="X181" i="2"/>
  <c r="W181" i="2"/>
  <c r="V181" i="2"/>
  <c r="U181" i="2"/>
  <c r="T181" i="2"/>
  <c r="S181" i="2"/>
  <c r="R181" i="2"/>
  <c r="Q181" i="2"/>
  <c r="P181" i="2"/>
  <c r="O181" i="2"/>
  <c r="N181" i="2"/>
  <c r="M181" i="2"/>
  <c r="L181" i="2"/>
  <c r="K181" i="2"/>
  <c r="Z181" i="2" s="1"/>
  <c r="J181" i="2"/>
  <c r="I181" i="2"/>
  <c r="Y180" i="2"/>
  <c r="X180" i="2"/>
  <c r="W180" i="2"/>
  <c r="V180" i="2"/>
  <c r="U180" i="2"/>
  <c r="T180" i="2"/>
  <c r="S180" i="2"/>
  <c r="R180" i="2"/>
  <c r="Q180" i="2"/>
  <c r="P180" i="2"/>
  <c r="O180" i="2"/>
  <c r="N180" i="2"/>
  <c r="M180" i="2"/>
  <c r="L180" i="2"/>
  <c r="AN180" i="2" s="1"/>
  <c r="K180" i="2"/>
  <c r="J180" i="2"/>
  <c r="I180" i="2"/>
  <c r="Y179" i="2"/>
  <c r="X179" i="2"/>
  <c r="W179" i="2"/>
  <c r="V179" i="2"/>
  <c r="U179" i="2"/>
  <c r="T179" i="2"/>
  <c r="S179" i="2"/>
  <c r="R179" i="2"/>
  <c r="Q179" i="2"/>
  <c r="P179" i="2"/>
  <c r="O179" i="2"/>
  <c r="N179" i="2"/>
  <c r="M179" i="2"/>
  <c r="AB179" i="2" s="1"/>
  <c r="L179" i="2"/>
  <c r="K179" i="2"/>
  <c r="J179" i="2"/>
  <c r="I179" i="2"/>
  <c r="Y178" i="2"/>
  <c r="X178" i="2"/>
  <c r="W178" i="2"/>
  <c r="V178" i="2"/>
  <c r="U178" i="2"/>
  <c r="T178" i="2"/>
  <c r="S178" i="2"/>
  <c r="R178" i="2"/>
  <c r="Q178" i="2"/>
  <c r="P178" i="2"/>
  <c r="O178" i="2"/>
  <c r="N178" i="2"/>
  <c r="AC178" i="2" s="1"/>
  <c r="M178" i="2"/>
  <c r="L178" i="2"/>
  <c r="K178" i="2"/>
  <c r="J178" i="2"/>
  <c r="I178" i="2"/>
  <c r="Y177" i="2"/>
  <c r="X177" i="2"/>
  <c r="W177" i="2"/>
  <c r="V177" i="2"/>
  <c r="U177" i="2"/>
  <c r="T177" i="2"/>
  <c r="S177" i="2"/>
  <c r="R177" i="2"/>
  <c r="Q177" i="2"/>
  <c r="P177" i="2"/>
  <c r="O177" i="2"/>
  <c r="N177" i="2"/>
  <c r="M177" i="2"/>
  <c r="L177" i="2"/>
  <c r="K177" i="2"/>
  <c r="Z177" i="2" s="1"/>
  <c r="J177" i="2"/>
  <c r="I177" i="2"/>
  <c r="Y176" i="2"/>
  <c r="X176" i="2"/>
  <c r="W176" i="2"/>
  <c r="V176" i="2"/>
  <c r="U176" i="2"/>
  <c r="T176" i="2"/>
  <c r="S176" i="2"/>
  <c r="R176" i="2"/>
  <c r="Q176" i="2"/>
  <c r="P176" i="2"/>
  <c r="O176" i="2"/>
  <c r="N176" i="2"/>
  <c r="M176" i="2"/>
  <c r="L176" i="2"/>
  <c r="AN176" i="2" s="1"/>
  <c r="K176" i="2"/>
  <c r="J176" i="2"/>
  <c r="I176" i="2"/>
  <c r="Y175" i="2"/>
  <c r="X175" i="2"/>
  <c r="W175" i="2"/>
  <c r="V175" i="2"/>
  <c r="U175" i="2"/>
  <c r="T175" i="2"/>
  <c r="S175" i="2"/>
  <c r="R175" i="2"/>
  <c r="Q175" i="2"/>
  <c r="P175" i="2"/>
  <c r="O175" i="2"/>
  <c r="N175" i="2"/>
  <c r="M175" i="2"/>
  <c r="AB175" i="2" s="1"/>
  <c r="L175" i="2"/>
  <c r="K175" i="2"/>
  <c r="J175" i="2"/>
  <c r="I175" i="2"/>
  <c r="Y174" i="2"/>
  <c r="X174" i="2"/>
  <c r="W174" i="2"/>
  <c r="V174" i="2"/>
  <c r="U174" i="2"/>
  <c r="T174" i="2"/>
  <c r="S174" i="2"/>
  <c r="R174" i="2"/>
  <c r="Q174" i="2"/>
  <c r="P174" i="2"/>
  <c r="O174" i="2"/>
  <c r="N174" i="2"/>
  <c r="AC174" i="2" s="1"/>
  <c r="M174" i="2"/>
  <c r="L174" i="2"/>
  <c r="K174" i="2"/>
  <c r="J174" i="2"/>
  <c r="I174" i="2"/>
  <c r="Y173" i="2"/>
  <c r="X173" i="2"/>
  <c r="W173" i="2"/>
  <c r="V173" i="2"/>
  <c r="U173" i="2"/>
  <c r="T173" i="2"/>
  <c r="S173" i="2"/>
  <c r="R173" i="2"/>
  <c r="Q173" i="2"/>
  <c r="P173" i="2"/>
  <c r="O173" i="2"/>
  <c r="N173" i="2"/>
  <c r="M173" i="2"/>
  <c r="L173" i="2"/>
  <c r="K173" i="2"/>
  <c r="Z173" i="2" s="1"/>
  <c r="J173" i="2"/>
  <c r="I173" i="2"/>
  <c r="Y172" i="2"/>
  <c r="X172" i="2"/>
  <c r="W172" i="2"/>
  <c r="V172" i="2"/>
  <c r="U172" i="2"/>
  <c r="T172" i="2"/>
  <c r="S172" i="2"/>
  <c r="R172" i="2"/>
  <c r="Q172" i="2"/>
  <c r="P172" i="2"/>
  <c r="O172" i="2"/>
  <c r="N172" i="2"/>
  <c r="M172" i="2"/>
  <c r="L172" i="2"/>
  <c r="AN172" i="2" s="1"/>
  <c r="K172" i="2"/>
  <c r="J172" i="2"/>
  <c r="I172" i="2"/>
  <c r="Y171" i="2"/>
  <c r="X171" i="2"/>
  <c r="W171" i="2"/>
  <c r="V171" i="2"/>
  <c r="U171" i="2"/>
  <c r="T171" i="2"/>
  <c r="S171" i="2"/>
  <c r="R171" i="2"/>
  <c r="Q171" i="2"/>
  <c r="P171" i="2"/>
  <c r="O171" i="2"/>
  <c r="N171" i="2"/>
  <c r="M171" i="2"/>
  <c r="AB171" i="2" s="1"/>
  <c r="L171" i="2"/>
  <c r="K171" i="2"/>
  <c r="J171" i="2"/>
  <c r="I171" i="2"/>
  <c r="Y170" i="2"/>
  <c r="X170" i="2"/>
  <c r="W170" i="2"/>
  <c r="V170" i="2"/>
  <c r="U170" i="2"/>
  <c r="T170" i="2"/>
  <c r="S170" i="2"/>
  <c r="R170" i="2"/>
  <c r="Q170" i="2"/>
  <c r="P170" i="2"/>
  <c r="O170" i="2"/>
  <c r="N170" i="2"/>
  <c r="AC170" i="2" s="1"/>
  <c r="M170" i="2"/>
  <c r="L170" i="2"/>
  <c r="K170" i="2"/>
  <c r="J170" i="2"/>
  <c r="I170" i="2"/>
  <c r="Y169" i="2"/>
  <c r="X169" i="2"/>
  <c r="W169" i="2"/>
  <c r="V169" i="2"/>
  <c r="U169" i="2"/>
  <c r="T169" i="2"/>
  <c r="S169" i="2"/>
  <c r="R169" i="2"/>
  <c r="Q169" i="2"/>
  <c r="P169" i="2"/>
  <c r="O169" i="2"/>
  <c r="N169" i="2"/>
  <c r="M169" i="2"/>
  <c r="L169" i="2"/>
  <c r="K169" i="2"/>
  <c r="Z169" i="2" s="1"/>
  <c r="J169" i="2"/>
  <c r="I169" i="2"/>
  <c r="Y168" i="2"/>
  <c r="X168" i="2"/>
  <c r="W168" i="2"/>
  <c r="V168" i="2"/>
  <c r="U168" i="2"/>
  <c r="T168" i="2"/>
  <c r="S168" i="2"/>
  <c r="R168" i="2"/>
  <c r="Q168" i="2"/>
  <c r="P168" i="2"/>
  <c r="O168" i="2"/>
  <c r="N168" i="2"/>
  <c r="M168" i="2"/>
  <c r="L168" i="2"/>
  <c r="AN168" i="2" s="1"/>
  <c r="K168" i="2"/>
  <c r="J168" i="2"/>
  <c r="I168" i="2"/>
  <c r="Y167" i="2"/>
  <c r="X167" i="2"/>
  <c r="W167" i="2"/>
  <c r="V167" i="2"/>
  <c r="U167" i="2"/>
  <c r="T167" i="2"/>
  <c r="S167" i="2"/>
  <c r="R167" i="2"/>
  <c r="Q167" i="2"/>
  <c r="P167" i="2"/>
  <c r="O167" i="2"/>
  <c r="N167" i="2"/>
  <c r="M167" i="2"/>
  <c r="AB167" i="2" s="1"/>
  <c r="L167" i="2"/>
  <c r="K167" i="2"/>
  <c r="J167" i="2"/>
  <c r="I167" i="2"/>
  <c r="Y166" i="2"/>
  <c r="X166" i="2"/>
  <c r="W166" i="2"/>
  <c r="V166" i="2"/>
  <c r="U166" i="2"/>
  <c r="T166" i="2"/>
  <c r="S166" i="2"/>
  <c r="R166" i="2"/>
  <c r="Q166" i="2"/>
  <c r="P166" i="2"/>
  <c r="O166" i="2"/>
  <c r="N166" i="2"/>
  <c r="AC166" i="2" s="1"/>
  <c r="M166" i="2"/>
  <c r="L166" i="2"/>
  <c r="K166" i="2"/>
  <c r="J166" i="2"/>
  <c r="I166" i="2"/>
  <c r="Y165" i="2"/>
  <c r="X165" i="2"/>
  <c r="W165" i="2"/>
  <c r="V165" i="2"/>
  <c r="U165" i="2"/>
  <c r="T165" i="2"/>
  <c r="S165" i="2"/>
  <c r="R165" i="2"/>
  <c r="Q165" i="2"/>
  <c r="P165" i="2"/>
  <c r="O165" i="2"/>
  <c r="N165" i="2"/>
  <c r="M165" i="2"/>
  <c r="L165" i="2"/>
  <c r="K165" i="2"/>
  <c r="Z165" i="2" s="1"/>
  <c r="J165" i="2"/>
  <c r="I165" i="2"/>
  <c r="Y164" i="2"/>
  <c r="X164" i="2"/>
  <c r="W164" i="2"/>
  <c r="V164" i="2"/>
  <c r="U164" i="2"/>
  <c r="T164" i="2"/>
  <c r="S164" i="2"/>
  <c r="R164" i="2"/>
  <c r="Q164" i="2"/>
  <c r="P164" i="2"/>
  <c r="O164" i="2"/>
  <c r="N164" i="2"/>
  <c r="M164" i="2"/>
  <c r="L164" i="2"/>
  <c r="AN164" i="2" s="1"/>
  <c r="K164" i="2"/>
  <c r="J164" i="2"/>
  <c r="I164" i="2"/>
  <c r="Y163" i="2"/>
  <c r="X163" i="2"/>
  <c r="W163" i="2"/>
  <c r="V163" i="2"/>
  <c r="U163" i="2"/>
  <c r="T163" i="2"/>
  <c r="S163" i="2"/>
  <c r="R163" i="2"/>
  <c r="Q163" i="2"/>
  <c r="P163" i="2"/>
  <c r="O163" i="2"/>
  <c r="N163" i="2"/>
  <c r="M163" i="2"/>
  <c r="AB163" i="2" s="1"/>
  <c r="L163" i="2"/>
  <c r="K163" i="2"/>
  <c r="J163" i="2"/>
  <c r="I163" i="2"/>
  <c r="Y162" i="2"/>
  <c r="X162" i="2"/>
  <c r="W162" i="2"/>
  <c r="V162" i="2"/>
  <c r="U162" i="2"/>
  <c r="T162" i="2"/>
  <c r="S162" i="2"/>
  <c r="R162" i="2"/>
  <c r="Q162" i="2"/>
  <c r="P162" i="2"/>
  <c r="O162" i="2"/>
  <c r="N162" i="2"/>
  <c r="AC162" i="2" s="1"/>
  <c r="M162" i="2"/>
  <c r="L162" i="2"/>
  <c r="K162" i="2"/>
  <c r="J162" i="2"/>
  <c r="I162" i="2"/>
  <c r="Y161" i="2"/>
  <c r="X161" i="2"/>
  <c r="W161" i="2"/>
  <c r="V161" i="2"/>
  <c r="U161" i="2"/>
  <c r="T161" i="2"/>
  <c r="S161" i="2"/>
  <c r="R161" i="2"/>
  <c r="Q161" i="2"/>
  <c r="P161" i="2"/>
  <c r="O161" i="2"/>
  <c r="N161" i="2"/>
  <c r="M161" i="2"/>
  <c r="L161" i="2"/>
  <c r="K161" i="2"/>
  <c r="Z161" i="2" s="1"/>
  <c r="J161" i="2"/>
  <c r="I161" i="2"/>
  <c r="Y160" i="2"/>
  <c r="X160" i="2"/>
  <c r="W160" i="2"/>
  <c r="V160" i="2"/>
  <c r="U160" i="2"/>
  <c r="T160" i="2"/>
  <c r="S160" i="2"/>
  <c r="R160" i="2"/>
  <c r="Q160" i="2"/>
  <c r="P160" i="2"/>
  <c r="O160" i="2"/>
  <c r="N160" i="2"/>
  <c r="M160" i="2"/>
  <c r="L160" i="2"/>
  <c r="AN160" i="2" s="1"/>
  <c r="K160" i="2"/>
  <c r="J160" i="2"/>
  <c r="I160" i="2"/>
  <c r="Y159" i="2"/>
  <c r="X159" i="2"/>
  <c r="W159" i="2"/>
  <c r="V159" i="2"/>
  <c r="U159" i="2"/>
  <c r="T159" i="2"/>
  <c r="S159" i="2"/>
  <c r="R159" i="2"/>
  <c r="Q159" i="2"/>
  <c r="P159" i="2"/>
  <c r="O159" i="2"/>
  <c r="N159" i="2"/>
  <c r="M159" i="2"/>
  <c r="AB159" i="2" s="1"/>
  <c r="L159" i="2"/>
  <c r="K159" i="2"/>
  <c r="J159" i="2"/>
  <c r="I159" i="2"/>
  <c r="Y158" i="2"/>
  <c r="X158" i="2"/>
  <c r="W158" i="2"/>
  <c r="V158" i="2"/>
  <c r="U158" i="2"/>
  <c r="T158" i="2"/>
  <c r="S158" i="2"/>
  <c r="R158" i="2"/>
  <c r="Q158" i="2"/>
  <c r="P158" i="2"/>
  <c r="O158" i="2"/>
  <c r="N158" i="2"/>
  <c r="AC158" i="2" s="1"/>
  <c r="M158" i="2"/>
  <c r="L158" i="2"/>
  <c r="K158" i="2"/>
  <c r="J158" i="2"/>
  <c r="I158" i="2"/>
  <c r="Y157" i="2"/>
  <c r="X157" i="2"/>
  <c r="W157" i="2"/>
  <c r="V157" i="2"/>
  <c r="U157" i="2"/>
  <c r="T157" i="2"/>
  <c r="S157" i="2"/>
  <c r="R157" i="2"/>
  <c r="Q157" i="2"/>
  <c r="P157" i="2"/>
  <c r="O157" i="2"/>
  <c r="N157" i="2"/>
  <c r="M157" i="2"/>
  <c r="L157" i="2"/>
  <c r="K157" i="2"/>
  <c r="Z157" i="2" s="1"/>
  <c r="J157" i="2"/>
  <c r="I157" i="2"/>
  <c r="Y156" i="2"/>
  <c r="X156" i="2"/>
  <c r="W156" i="2"/>
  <c r="V156" i="2"/>
  <c r="U156" i="2"/>
  <c r="T156" i="2"/>
  <c r="S156" i="2"/>
  <c r="R156" i="2"/>
  <c r="Q156" i="2"/>
  <c r="P156" i="2"/>
  <c r="O156" i="2"/>
  <c r="N156" i="2"/>
  <c r="M156" i="2"/>
  <c r="L156" i="2"/>
  <c r="AN156" i="2" s="1"/>
  <c r="K156" i="2"/>
  <c r="J156" i="2"/>
  <c r="I156" i="2"/>
  <c r="Y155" i="2"/>
  <c r="X155" i="2"/>
  <c r="W155" i="2"/>
  <c r="V155" i="2"/>
  <c r="U155" i="2"/>
  <c r="T155" i="2"/>
  <c r="S155" i="2"/>
  <c r="R155" i="2"/>
  <c r="Q155" i="2"/>
  <c r="P155" i="2"/>
  <c r="O155" i="2"/>
  <c r="N155" i="2"/>
  <c r="M155" i="2"/>
  <c r="AB155" i="2" s="1"/>
  <c r="L155" i="2"/>
  <c r="K155" i="2"/>
  <c r="J155" i="2"/>
  <c r="I155" i="2"/>
  <c r="Y154" i="2"/>
  <c r="X154" i="2"/>
  <c r="W154" i="2"/>
  <c r="V154" i="2"/>
  <c r="U154" i="2"/>
  <c r="T154" i="2"/>
  <c r="S154" i="2"/>
  <c r="R154" i="2"/>
  <c r="Q154" i="2"/>
  <c r="P154" i="2"/>
  <c r="O154" i="2"/>
  <c r="N154" i="2"/>
  <c r="AC154" i="2" s="1"/>
  <c r="M154" i="2"/>
  <c r="L154" i="2"/>
  <c r="K154" i="2"/>
  <c r="J154" i="2"/>
  <c r="I154" i="2"/>
  <c r="Y153" i="2"/>
  <c r="X153" i="2"/>
  <c r="W153" i="2"/>
  <c r="V153" i="2"/>
  <c r="U153" i="2"/>
  <c r="T153" i="2"/>
  <c r="S153" i="2"/>
  <c r="R153" i="2"/>
  <c r="Q153" i="2"/>
  <c r="P153" i="2"/>
  <c r="O153" i="2"/>
  <c r="N153" i="2"/>
  <c r="M153" i="2"/>
  <c r="L153" i="2"/>
  <c r="K153" i="2"/>
  <c r="Z153" i="2" s="1"/>
  <c r="J153" i="2"/>
  <c r="I153" i="2"/>
  <c r="Y152" i="2"/>
  <c r="X152" i="2"/>
  <c r="W152" i="2"/>
  <c r="V152" i="2"/>
  <c r="U152" i="2"/>
  <c r="T152" i="2"/>
  <c r="S152" i="2"/>
  <c r="R152" i="2"/>
  <c r="Q152" i="2"/>
  <c r="P152" i="2"/>
  <c r="O152" i="2"/>
  <c r="N152" i="2"/>
  <c r="M152" i="2"/>
  <c r="L152" i="2"/>
  <c r="AN152" i="2" s="1"/>
  <c r="K152" i="2"/>
  <c r="J152" i="2"/>
  <c r="I152" i="2"/>
  <c r="Y151" i="2"/>
  <c r="X151" i="2"/>
  <c r="W151" i="2"/>
  <c r="V151" i="2"/>
  <c r="U151" i="2"/>
  <c r="T151" i="2"/>
  <c r="S151" i="2"/>
  <c r="R151" i="2"/>
  <c r="Q151" i="2"/>
  <c r="P151" i="2"/>
  <c r="O151" i="2"/>
  <c r="N151" i="2"/>
  <c r="M151" i="2"/>
  <c r="AB151" i="2" s="1"/>
  <c r="L151" i="2"/>
  <c r="K151" i="2"/>
  <c r="J151" i="2"/>
  <c r="I151" i="2"/>
  <c r="Y150" i="2"/>
  <c r="X150" i="2"/>
  <c r="W150" i="2"/>
  <c r="V150" i="2"/>
  <c r="U150" i="2"/>
  <c r="T150" i="2"/>
  <c r="S150" i="2"/>
  <c r="R150" i="2"/>
  <c r="Q150" i="2"/>
  <c r="P150" i="2"/>
  <c r="O150" i="2"/>
  <c r="N150" i="2"/>
  <c r="AC150" i="2" s="1"/>
  <c r="M150" i="2"/>
  <c r="L150" i="2"/>
  <c r="K150" i="2"/>
  <c r="J150" i="2"/>
  <c r="I150" i="2"/>
  <c r="Y149" i="2"/>
  <c r="X149" i="2"/>
  <c r="W149" i="2"/>
  <c r="V149" i="2"/>
  <c r="U149" i="2"/>
  <c r="T149" i="2"/>
  <c r="S149" i="2"/>
  <c r="R149" i="2"/>
  <c r="Q149" i="2"/>
  <c r="P149" i="2"/>
  <c r="O149" i="2"/>
  <c r="N149" i="2"/>
  <c r="M149" i="2"/>
  <c r="L149" i="2"/>
  <c r="K149" i="2"/>
  <c r="Z149" i="2" s="1"/>
  <c r="J149" i="2"/>
  <c r="I149" i="2"/>
  <c r="Y148" i="2"/>
  <c r="X148" i="2"/>
  <c r="W148" i="2"/>
  <c r="V148" i="2"/>
  <c r="U148" i="2"/>
  <c r="T148" i="2"/>
  <c r="S148" i="2"/>
  <c r="R148" i="2"/>
  <c r="Q148" i="2"/>
  <c r="P148" i="2"/>
  <c r="O148" i="2"/>
  <c r="N148" i="2"/>
  <c r="M148" i="2"/>
  <c r="L148" i="2"/>
  <c r="AN148" i="2" s="1"/>
  <c r="K148" i="2"/>
  <c r="J148" i="2"/>
  <c r="I148" i="2"/>
  <c r="Y147" i="2"/>
  <c r="X147" i="2"/>
  <c r="W147" i="2"/>
  <c r="V147" i="2"/>
  <c r="U147" i="2"/>
  <c r="T147" i="2"/>
  <c r="S147" i="2"/>
  <c r="R147" i="2"/>
  <c r="Q147" i="2"/>
  <c r="P147" i="2"/>
  <c r="O147" i="2"/>
  <c r="N147" i="2"/>
  <c r="M147" i="2"/>
  <c r="AB147" i="2" s="1"/>
  <c r="L147" i="2"/>
  <c r="K147" i="2"/>
  <c r="J147" i="2"/>
  <c r="I147" i="2"/>
  <c r="Y146" i="2"/>
  <c r="X146" i="2"/>
  <c r="W146" i="2"/>
  <c r="V146" i="2"/>
  <c r="U146" i="2"/>
  <c r="T146" i="2"/>
  <c r="S146" i="2"/>
  <c r="R146" i="2"/>
  <c r="Q146" i="2"/>
  <c r="P146" i="2"/>
  <c r="O146" i="2"/>
  <c r="N146" i="2"/>
  <c r="AC146" i="2" s="1"/>
  <c r="M146" i="2"/>
  <c r="L146" i="2"/>
  <c r="K146" i="2"/>
  <c r="J146" i="2"/>
  <c r="I146" i="2"/>
  <c r="Y145" i="2"/>
  <c r="X145" i="2"/>
  <c r="W145" i="2"/>
  <c r="V145" i="2"/>
  <c r="U145" i="2"/>
  <c r="T145" i="2"/>
  <c r="S145" i="2"/>
  <c r="R145" i="2"/>
  <c r="Q145" i="2"/>
  <c r="P145" i="2"/>
  <c r="O145" i="2"/>
  <c r="N145" i="2"/>
  <c r="M145" i="2"/>
  <c r="L145" i="2"/>
  <c r="K145" i="2"/>
  <c r="Z145" i="2" s="1"/>
  <c r="J145" i="2"/>
  <c r="I145" i="2"/>
  <c r="Y144" i="2"/>
  <c r="X144" i="2"/>
  <c r="W144" i="2"/>
  <c r="V144" i="2"/>
  <c r="U144" i="2"/>
  <c r="T144" i="2"/>
  <c r="S144" i="2"/>
  <c r="R144" i="2"/>
  <c r="Q144" i="2"/>
  <c r="P144" i="2"/>
  <c r="O144" i="2"/>
  <c r="N144" i="2"/>
  <c r="M144" i="2"/>
  <c r="L144" i="2"/>
  <c r="AN144" i="2" s="1"/>
  <c r="K144" i="2"/>
  <c r="J144" i="2"/>
  <c r="I144" i="2"/>
  <c r="Y143" i="2"/>
  <c r="X143" i="2"/>
  <c r="W143" i="2"/>
  <c r="V143" i="2"/>
  <c r="U143" i="2"/>
  <c r="T143" i="2"/>
  <c r="S143" i="2"/>
  <c r="R143" i="2"/>
  <c r="Q143" i="2"/>
  <c r="P143" i="2"/>
  <c r="O143" i="2"/>
  <c r="N143" i="2"/>
  <c r="M143" i="2"/>
  <c r="AB143" i="2" s="1"/>
  <c r="L143" i="2"/>
  <c r="K143" i="2"/>
  <c r="J143" i="2"/>
  <c r="I143" i="2"/>
  <c r="Y142" i="2"/>
  <c r="X142" i="2"/>
  <c r="W142" i="2"/>
  <c r="V142" i="2"/>
  <c r="U142" i="2"/>
  <c r="T142" i="2"/>
  <c r="S142" i="2"/>
  <c r="R142" i="2"/>
  <c r="Q142" i="2"/>
  <c r="P142" i="2"/>
  <c r="O142" i="2"/>
  <c r="N142" i="2"/>
  <c r="AC142" i="2" s="1"/>
  <c r="M142" i="2"/>
  <c r="L142" i="2"/>
  <c r="K142" i="2"/>
  <c r="J142" i="2"/>
  <c r="I142" i="2"/>
  <c r="AQ133" i="2"/>
  <c r="AN133" i="2"/>
  <c r="Y133" i="2"/>
  <c r="X133" i="2"/>
  <c r="W133" i="2"/>
  <c r="V133" i="2"/>
  <c r="U133" i="2"/>
  <c r="T133" i="2"/>
  <c r="S133" i="2"/>
  <c r="R133" i="2"/>
  <c r="Q133" i="2"/>
  <c r="P133" i="2"/>
  <c r="O133" i="2"/>
  <c r="N133" i="2"/>
  <c r="M133" i="2"/>
  <c r="L133" i="2"/>
  <c r="K133" i="2"/>
  <c r="J133" i="2"/>
  <c r="I133" i="2"/>
  <c r="H133" i="2"/>
  <c r="G133" i="2"/>
  <c r="AQ132" i="2"/>
  <c r="AC132" i="2"/>
  <c r="Y132" i="2"/>
  <c r="X132" i="2"/>
  <c r="W132" i="2"/>
  <c r="V132" i="2"/>
  <c r="U132" i="2"/>
  <c r="T132" i="2"/>
  <c r="S132" i="2"/>
  <c r="R132" i="2"/>
  <c r="Q132" i="2"/>
  <c r="P132" i="2"/>
  <c r="O132" i="2"/>
  <c r="N132" i="2"/>
  <c r="M132" i="2"/>
  <c r="L132" i="2"/>
  <c r="K132" i="2"/>
  <c r="J132" i="2"/>
  <c r="I132" i="2"/>
  <c r="H132" i="2"/>
  <c r="G132" i="2"/>
  <c r="AQ131" i="2"/>
  <c r="AB131" i="2"/>
  <c r="Y131" i="2"/>
  <c r="X131" i="2"/>
  <c r="W131" i="2"/>
  <c r="V131" i="2"/>
  <c r="U131" i="2"/>
  <c r="T131" i="2"/>
  <c r="S131" i="2"/>
  <c r="R131" i="2"/>
  <c r="Q131" i="2"/>
  <c r="P131" i="2"/>
  <c r="O131" i="2"/>
  <c r="N131" i="2"/>
  <c r="M131" i="2"/>
  <c r="L131" i="2"/>
  <c r="K131" i="2"/>
  <c r="J131" i="2"/>
  <c r="I131" i="2"/>
  <c r="H131" i="2"/>
  <c r="G131" i="2"/>
  <c r="AQ130" i="2"/>
  <c r="AN130" i="2"/>
  <c r="Y130" i="2"/>
  <c r="X130" i="2"/>
  <c r="W130" i="2"/>
  <c r="V130" i="2"/>
  <c r="U130" i="2"/>
  <c r="T130" i="2"/>
  <c r="S130" i="2"/>
  <c r="R130" i="2"/>
  <c r="Q130" i="2"/>
  <c r="P130" i="2"/>
  <c r="O130" i="2"/>
  <c r="N130" i="2"/>
  <c r="M130" i="2"/>
  <c r="L130" i="2"/>
  <c r="K130" i="2"/>
  <c r="J130" i="2"/>
  <c r="I130" i="2"/>
  <c r="H130" i="2"/>
  <c r="G130" i="2"/>
  <c r="AQ129" i="2"/>
  <c r="AN129" i="2"/>
  <c r="Y129" i="2"/>
  <c r="X129" i="2"/>
  <c r="W129" i="2"/>
  <c r="V129" i="2"/>
  <c r="U129" i="2"/>
  <c r="T129" i="2"/>
  <c r="S129" i="2"/>
  <c r="R129" i="2"/>
  <c r="Q129" i="2"/>
  <c r="P129" i="2"/>
  <c r="O129" i="2"/>
  <c r="N129" i="2"/>
  <c r="M129" i="2"/>
  <c r="L129" i="2"/>
  <c r="K129" i="2"/>
  <c r="J129" i="2"/>
  <c r="I129" i="2"/>
  <c r="H129" i="2"/>
  <c r="G129" i="2"/>
  <c r="AQ128" i="2"/>
  <c r="AM128" i="2"/>
  <c r="Y128" i="2"/>
  <c r="X128" i="2"/>
  <c r="W128" i="2"/>
  <c r="V128" i="2"/>
  <c r="U128" i="2"/>
  <c r="T128" i="2"/>
  <c r="S128" i="2"/>
  <c r="R128" i="2"/>
  <c r="Q128" i="2"/>
  <c r="P128" i="2"/>
  <c r="O128" i="2"/>
  <c r="N128" i="2"/>
  <c r="M128" i="2"/>
  <c r="L128" i="2"/>
  <c r="K128" i="2"/>
  <c r="J128" i="2"/>
  <c r="I128" i="2"/>
  <c r="H128" i="2"/>
  <c r="G128" i="2"/>
  <c r="AQ127" i="2"/>
  <c r="AA127" i="2"/>
  <c r="Y127" i="2"/>
  <c r="X127" i="2"/>
  <c r="W127" i="2"/>
  <c r="V127" i="2"/>
  <c r="U127" i="2"/>
  <c r="T127" i="2"/>
  <c r="S127" i="2"/>
  <c r="R127" i="2"/>
  <c r="Q127" i="2"/>
  <c r="P127" i="2"/>
  <c r="O127" i="2"/>
  <c r="N127" i="2"/>
  <c r="M127" i="2"/>
  <c r="L127" i="2"/>
  <c r="K127" i="2"/>
  <c r="J127" i="2"/>
  <c r="I127" i="2"/>
  <c r="H127" i="2"/>
  <c r="G127" i="2"/>
  <c r="AQ126" i="2"/>
  <c r="Y126" i="2"/>
  <c r="X126" i="2"/>
  <c r="W126" i="2"/>
  <c r="V126" i="2"/>
  <c r="U126" i="2"/>
  <c r="T126" i="2"/>
  <c r="S126" i="2"/>
  <c r="R126" i="2"/>
  <c r="Q126" i="2"/>
  <c r="P126" i="2"/>
  <c r="O126" i="2"/>
  <c r="N126" i="2"/>
  <c r="M126" i="2"/>
  <c r="L126" i="2"/>
  <c r="K126" i="2"/>
  <c r="J126" i="2"/>
  <c r="I126" i="2"/>
  <c r="H126" i="2"/>
  <c r="G126" i="2"/>
  <c r="AQ125" i="2"/>
  <c r="Y125" i="2"/>
  <c r="X125" i="2"/>
  <c r="W125" i="2"/>
  <c r="V125" i="2"/>
  <c r="U125" i="2"/>
  <c r="T125" i="2"/>
  <c r="S125" i="2"/>
  <c r="R125" i="2"/>
  <c r="Q125" i="2"/>
  <c r="P125" i="2"/>
  <c r="O125" i="2"/>
  <c r="N125" i="2"/>
  <c r="M125" i="2"/>
  <c r="L125" i="2"/>
  <c r="K125" i="2"/>
  <c r="J125" i="2"/>
  <c r="I125" i="2"/>
  <c r="H125" i="2"/>
  <c r="G125" i="2"/>
  <c r="AQ124" i="2"/>
  <c r="Y124" i="2"/>
  <c r="X124" i="2"/>
  <c r="W124" i="2"/>
  <c r="V124" i="2"/>
  <c r="U124" i="2"/>
  <c r="T124" i="2"/>
  <c r="S124" i="2"/>
  <c r="R124" i="2"/>
  <c r="Q124" i="2"/>
  <c r="P124" i="2"/>
  <c r="O124" i="2"/>
  <c r="N124" i="2"/>
  <c r="M124" i="2"/>
  <c r="L124" i="2"/>
  <c r="K124" i="2"/>
  <c r="J124" i="2"/>
  <c r="I124" i="2"/>
  <c r="H124" i="2"/>
  <c r="G124" i="2"/>
  <c r="AQ123" i="2"/>
  <c r="Y123" i="2"/>
  <c r="X123" i="2"/>
  <c r="W123" i="2"/>
  <c r="V123" i="2"/>
  <c r="U123" i="2"/>
  <c r="T123" i="2"/>
  <c r="S123" i="2"/>
  <c r="R123" i="2"/>
  <c r="Q123" i="2"/>
  <c r="P123" i="2"/>
  <c r="O123" i="2"/>
  <c r="N123" i="2"/>
  <c r="M123" i="2"/>
  <c r="L123" i="2"/>
  <c r="K123" i="2"/>
  <c r="J123" i="2"/>
  <c r="I123" i="2"/>
  <c r="H123" i="2"/>
  <c r="G123" i="2"/>
  <c r="AQ122" i="2"/>
  <c r="Y122" i="2"/>
  <c r="X122" i="2"/>
  <c r="W122" i="2"/>
  <c r="V122" i="2"/>
  <c r="U122" i="2"/>
  <c r="T122" i="2"/>
  <c r="S122" i="2"/>
  <c r="R122" i="2"/>
  <c r="Q122" i="2"/>
  <c r="P122" i="2"/>
  <c r="O122" i="2"/>
  <c r="N122" i="2"/>
  <c r="M122" i="2"/>
  <c r="L122" i="2"/>
  <c r="K122" i="2"/>
  <c r="J122" i="2"/>
  <c r="I122" i="2"/>
  <c r="H122" i="2"/>
  <c r="G122" i="2"/>
  <c r="AQ121" i="2"/>
  <c r="Y121" i="2"/>
  <c r="X121" i="2"/>
  <c r="W121" i="2"/>
  <c r="V121" i="2"/>
  <c r="U121" i="2"/>
  <c r="T121" i="2"/>
  <c r="S121" i="2"/>
  <c r="R121" i="2"/>
  <c r="Q121" i="2"/>
  <c r="P121" i="2"/>
  <c r="O121" i="2"/>
  <c r="N121" i="2"/>
  <c r="M121" i="2"/>
  <c r="L121" i="2"/>
  <c r="K121" i="2"/>
  <c r="J121" i="2"/>
  <c r="I121" i="2"/>
  <c r="H121" i="2"/>
  <c r="G121" i="2"/>
  <c r="AQ120" i="2"/>
  <c r="AN120" i="2"/>
  <c r="Y120" i="2"/>
  <c r="X120" i="2"/>
  <c r="W120" i="2"/>
  <c r="V120" i="2"/>
  <c r="U120" i="2"/>
  <c r="T120" i="2"/>
  <c r="S120" i="2"/>
  <c r="R120" i="2"/>
  <c r="Q120" i="2"/>
  <c r="P120" i="2"/>
  <c r="O120" i="2"/>
  <c r="N120" i="2"/>
  <c r="M120" i="2"/>
  <c r="L120" i="2"/>
  <c r="K120" i="2"/>
  <c r="J120" i="2"/>
  <c r="I120" i="2"/>
  <c r="H120" i="2"/>
  <c r="G120" i="2"/>
  <c r="AQ119" i="2"/>
  <c r="AO119" i="2"/>
  <c r="AC119" i="2"/>
  <c r="Y119" i="2"/>
  <c r="X119" i="2"/>
  <c r="W119" i="2"/>
  <c r="V119" i="2"/>
  <c r="U119" i="2"/>
  <c r="T119" i="2"/>
  <c r="S119" i="2"/>
  <c r="R119" i="2"/>
  <c r="Q119" i="2"/>
  <c r="P119" i="2"/>
  <c r="O119" i="2"/>
  <c r="N119" i="2"/>
  <c r="M119" i="2"/>
  <c r="L119" i="2"/>
  <c r="K119" i="2"/>
  <c r="J119" i="2"/>
  <c r="I119" i="2"/>
  <c r="H119" i="2"/>
  <c r="G119" i="2"/>
  <c r="AQ118" i="2"/>
  <c r="Y118" i="2"/>
  <c r="X118" i="2"/>
  <c r="W118" i="2"/>
  <c r="V118" i="2"/>
  <c r="U118" i="2"/>
  <c r="T118" i="2"/>
  <c r="S118" i="2"/>
  <c r="R118" i="2"/>
  <c r="Q118" i="2"/>
  <c r="P118" i="2"/>
  <c r="O118" i="2"/>
  <c r="N118" i="2"/>
  <c r="M118" i="2"/>
  <c r="L118" i="2"/>
  <c r="K118" i="2"/>
  <c r="J118" i="2"/>
  <c r="I118" i="2"/>
  <c r="H118" i="2"/>
  <c r="G118" i="2"/>
  <c r="AQ117" i="2"/>
  <c r="AP117" i="2"/>
  <c r="Y117" i="2"/>
  <c r="X117" i="2"/>
  <c r="W117" i="2"/>
  <c r="V117" i="2"/>
  <c r="U117" i="2"/>
  <c r="T117" i="2"/>
  <c r="S117" i="2"/>
  <c r="R117" i="2"/>
  <c r="Q117" i="2"/>
  <c r="P117" i="2"/>
  <c r="O117" i="2"/>
  <c r="N117" i="2"/>
  <c r="M117" i="2"/>
  <c r="L117" i="2"/>
  <c r="K117" i="2"/>
  <c r="J117" i="2"/>
  <c r="I117" i="2"/>
  <c r="H117" i="2"/>
  <c r="G117" i="2"/>
  <c r="AQ116" i="2"/>
  <c r="AO116" i="2"/>
  <c r="Y116" i="2"/>
  <c r="X116" i="2"/>
  <c r="W116" i="2"/>
  <c r="V116" i="2"/>
  <c r="U116" i="2"/>
  <c r="T116" i="2"/>
  <c r="S116" i="2"/>
  <c r="R116" i="2"/>
  <c r="Q116" i="2"/>
  <c r="P116" i="2"/>
  <c r="O116" i="2"/>
  <c r="N116" i="2"/>
  <c r="M116" i="2"/>
  <c r="L116" i="2"/>
  <c r="K116" i="2"/>
  <c r="J116" i="2"/>
  <c r="I116" i="2"/>
  <c r="H116" i="2"/>
  <c r="G116" i="2"/>
  <c r="AQ115" i="2"/>
  <c r="AO115" i="2"/>
  <c r="Y115" i="2"/>
  <c r="X115" i="2"/>
  <c r="W115" i="2"/>
  <c r="V115" i="2"/>
  <c r="U115" i="2"/>
  <c r="T115" i="2"/>
  <c r="S115" i="2"/>
  <c r="R115" i="2"/>
  <c r="Q115" i="2"/>
  <c r="P115" i="2"/>
  <c r="O115" i="2"/>
  <c r="N115" i="2"/>
  <c r="M115" i="2"/>
  <c r="L115" i="2"/>
  <c r="K115" i="2"/>
  <c r="J115" i="2"/>
  <c r="I115" i="2"/>
  <c r="H115" i="2"/>
  <c r="G115" i="2"/>
  <c r="AQ114" i="2"/>
  <c r="AP114" i="2"/>
  <c r="AM114" i="2"/>
  <c r="Y114" i="2"/>
  <c r="X114" i="2"/>
  <c r="W114" i="2"/>
  <c r="V114" i="2"/>
  <c r="U114" i="2"/>
  <c r="T114" i="2"/>
  <c r="S114" i="2"/>
  <c r="R114" i="2"/>
  <c r="Q114" i="2"/>
  <c r="P114" i="2"/>
  <c r="O114" i="2"/>
  <c r="N114" i="2"/>
  <c r="M114" i="2"/>
  <c r="L114" i="2"/>
  <c r="K114" i="2"/>
  <c r="J114" i="2"/>
  <c r="I114" i="2"/>
  <c r="H114" i="2"/>
  <c r="G114" i="2"/>
  <c r="AQ113" i="2"/>
  <c r="Y113" i="2"/>
  <c r="X113" i="2"/>
  <c r="W113" i="2"/>
  <c r="V113" i="2"/>
  <c r="U113" i="2"/>
  <c r="T113" i="2"/>
  <c r="S113" i="2"/>
  <c r="R113" i="2"/>
  <c r="Q113" i="2"/>
  <c r="P113" i="2"/>
  <c r="O113" i="2"/>
  <c r="N113" i="2"/>
  <c r="M113" i="2"/>
  <c r="L113" i="2"/>
  <c r="K113" i="2"/>
  <c r="J113" i="2"/>
  <c r="I113" i="2"/>
  <c r="H113" i="2"/>
  <c r="G113" i="2"/>
  <c r="AQ112" i="2"/>
  <c r="AA112" i="2"/>
  <c r="Y112" i="2"/>
  <c r="X112" i="2"/>
  <c r="W112" i="2"/>
  <c r="V112" i="2"/>
  <c r="U112" i="2"/>
  <c r="T112" i="2"/>
  <c r="S112" i="2"/>
  <c r="R112" i="2"/>
  <c r="Q112" i="2"/>
  <c r="P112" i="2"/>
  <c r="O112" i="2"/>
  <c r="N112" i="2"/>
  <c r="M112" i="2"/>
  <c r="L112" i="2"/>
  <c r="K112" i="2"/>
  <c r="J112" i="2"/>
  <c r="I112" i="2"/>
  <c r="H112" i="2"/>
  <c r="G112" i="2"/>
  <c r="AQ111" i="2"/>
  <c r="Y111" i="2"/>
  <c r="X111" i="2"/>
  <c r="W111" i="2"/>
  <c r="V111" i="2"/>
  <c r="U111" i="2"/>
  <c r="T111" i="2"/>
  <c r="S111" i="2"/>
  <c r="R111" i="2"/>
  <c r="Q111" i="2"/>
  <c r="P111" i="2"/>
  <c r="O111" i="2"/>
  <c r="N111" i="2"/>
  <c r="M111" i="2"/>
  <c r="L111" i="2"/>
  <c r="K111" i="2"/>
  <c r="J111" i="2"/>
  <c r="I111" i="2"/>
  <c r="H111" i="2"/>
  <c r="G111" i="2"/>
  <c r="AQ110" i="2"/>
  <c r="Y110" i="2"/>
  <c r="X110" i="2"/>
  <c r="W110" i="2"/>
  <c r="V110" i="2"/>
  <c r="U110" i="2"/>
  <c r="T110" i="2"/>
  <c r="S110" i="2"/>
  <c r="R110" i="2"/>
  <c r="Q110" i="2"/>
  <c r="P110" i="2"/>
  <c r="O110" i="2"/>
  <c r="N110" i="2"/>
  <c r="M110" i="2"/>
  <c r="L110" i="2"/>
  <c r="K110" i="2"/>
  <c r="J110" i="2"/>
  <c r="I110" i="2"/>
  <c r="H110" i="2"/>
  <c r="G110" i="2"/>
  <c r="AQ109" i="2"/>
  <c r="AP109" i="2"/>
  <c r="AM109" i="2"/>
  <c r="Y109" i="2"/>
  <c r="X109" i="2"/>
  <c r="W109" i="2"/>
  <c r="V109" i="2"/>
  <c r="U109" i="2"/>
  <c r="T109" i="2"/>
  <c r="S109" i="2"/>
  <c r="R109" i="2"/>
  <c r="Q109" i="2"/>
  <c r="P109" i="2"/>
  <c r="O109" i="2"/>
  <c r="N109" i="2"/>
  <c r="M109" i="2"/>
  <c r="L109" i="2"/>
  <c r="K109" i="2"/>
  <c r="J109" i="2"/>
  <c r="I109" i="2"/>
  <c r="H109" i="2"/>
  <c r="G109" i="2"/>
  <c r="AQ108" i="2"/>
  <c r="Y108" i="2"/>
  <c r="X108" i="2"/>
  <c r="W108" i="2"/>
  <c r="V108" i="2"/>
  <c r="U108" i="2"/>
  <c r="T108" i="2"/>
  <c r="S108" i="2"/>
  <c r="R108" i="2"/>
  <c r="Q108" i="2"/>
  <c r="P108" i="2"/>
  <c r="O108" i="2"/>
  <c r="N108" i="2"/>
  <c r="M108" i="2"/>
  <c r="L108" i="2"/>
  <c r="K108" i="2"/>
  <c r="J108" i="2"/>
  <c r="I108" i="2"/>
  <c r="H108" i="2"/>
  <c r="G108" i="2"/>
  <c r="AQ107" i="2"/>
  <c r="AP107" i="2"/>
  <c r="Y107" i="2"/>
  <c r="X107" i="2"/>
  <c r="W107" i="2"/>
  <c r="V107" i="2"/>
  <c r="U107" i="2"/>
  <c r="T107" i="2"/>
  <c r="S107" i="2"/>
  <c r="R107" i="2"/>
  <c r="Q107" i="2"/>
  <c r="P107" i="2"/>
  <c r="O107" i="2"/>
  <c r="N107" i="2"/>
  <c r="M107" i="2"/>
  <c r="L107" i="2"/>
  <c r="K107" i="2"/>
  <c r="J107" i="2"/>
  <c r="I107" i="2"/>
  <c r="H107" i="2"/>
  <c r="G107" i="2"/>
  <c r="AQ106" i="2"/>
  <c r="AB106" i="2"/>
  <c r="Y106" i="2"/>
  <c r="X106" i="2"/>
  <c r="W106" i="2"/>
  <c r="V106" i="2"/>
  <c r="U106" i="2"/>
  <c r="T106" i="2"/>
  <c r="S106" i="2"/>
  <c r="R106" i="2"/>
  <c r="Q106" i="2"/>
  <c r="P106" i="2"/>
  <c r="O106" i="2"/>
  <c r="N106" i="2"/>
  <c r="M106" i="2"/>
  <c r="L106" i="2"/>
  <c r="K106" i="2"/>
  <c r="J106" i="2"/>
  <c r="I106" i="2"/>
  <c r="H106" i="2"/>
  <c r="G106" i="2"/>
  <c r="AQ105" i="2"/>
  <c r="AL105" i="2"/>
  <c r="AC105" i="2"/>
  <c r="Y105" i="2"/>
  <c r="X105" i="2"/>
  <c r="W105" i="2"/>
  <c r="V105" i="2"/>
  <c r="U105" i="2"/>
  <c r="T105" i="2"/>
  <c r="S105" i="2"/>
  <c r="R105" i="2"/>
  <c r="Q105" i="2"/>
  <c r="P105" i="2"/>
  <c r="O105" i="2"/>
  <c r="N105" i="2"/>
  <c r="M105" i="2"/>
  <c r="L105" i="2"/>
  <c r="K105" i="2"/>
  <c r="J105" i="2"/>
  <c r="I105" i="2"/>
  <c r="H105" i="2"/>
  <c r="G105" i="2"/>
  <c r="AQ104" i="2"/>
  <c r="Z104" i="2"/>
  <c r="Y104" i="2"/>
  <c r="X104" i="2"/>
  <c r="W104" i="2"/>
  <c r="V104" i="2"/>
  <c r="U104" i="2"/>
  <c r="T104" i="2"/>
  <c r="S104" i="2"/>
  <c r="R104" i="2"/>
  <c r="Q104" i="2"/>
  <c r="P104" i="2"/>
  <c r="O104" i="2"/>
  <c r="N104" i="2"/>
  <c r="M104" i="2"/>
  <c r="L104" i="2"/>
  <c r="K104" i="2"/>
  <c r="J104" i="2"/>
  <c r="I104" i="2"/>
  <c r="H104" i="2"/>
  <c r="G104" i="2"/>
  <c r="AQ103" i="2"/>
  <c r="Y103" i="2"/>
  <c r="X103" i="2"/>
  <c r="W103" i="2"/>
  <c r="V103" i="2"/>
  <c r="U103" i="2"/>
  <c r="T103" i="2"/>
  <c r="S103" i="2"/>
  <c r="R103" i="2"/>
  <c r="Q103" i="2"/>
  <c r="P103" i="2"/>
  <c r="O103" i="2"/>
  <c r="N103" i="2"/>
  <c r="M103" i="2"/>
  <c r="L103" i="2"/>
  <c r="K103" i="2"/>
  <c r="J103" i="2"/>
  <c r="I103" i="2"/>
  <c r="H103" i="2"/>
  <c r="G103" i="2"/>
  <c r="AQ102" i="2"/>
  <c r="Y102" i="2"/>
  <c r="X102" i="2"/>
  <c r="W102" i="2"/>
  <c r="V102" i="2"/>
  <c r="U102" i="2"/>
  <c r="T102" i="2"/>
  <c r="S102" i="2"/>
  <c r="R102" i="2"/>
  <c r="Q102" i="2"/>
  <c r="P102" i="2"/>
  <c r="O102" i="2"/>
  <c r="N102" i="2"/>
  <c r="M102" i="2"/>
  <c r="L102" i="2"/>
  <c r="K102" i="2"/>
  <c r="J102" i="2"/>
  <c r="I102" i="2"/>
  <c r="H102" i="2"/>
  <c r="G102" i="2"/>
  <c r="AQ101" i="2"/>
  <c r="AC101" i="2"/>
  <c r="Y101" i="2"/>
  <c r="X101" i="2"/>
  <c r="W101" i="2"/>
  <c r="V101" i="2"/>
  <c r="U101" i="2"/>
  <c r="T101" i="2"/>
  <c r="S101" i="2"/>
  <c r="R101" i="2"/>
  <c r="Q101" i="2"/>
  <c r="P101" i="2"/>
  <c r="O101" i="2"/>
  <c r="N101" i="2"/>
  <c r="M101" i="2"/>
  <c r="L101" i="2"/>
  <c r="K101" i="2"/>
  <c r="J101" i="2"/>
  <c r="I101" i="2"/>
  <c r="H101" i="2"/>
  <c r="G101" i="2"/>
  <c r="AQ100" i="2"/>
  <c r="Y100" i="2"/>
  <c r="X100" i="2"/>
  <c r="W100" i="2"/>
  <c r="V100" i="2"/>
  <c r="U100" i="2"/>
  <c r="T100" i="2"/>
  <c r="S100" i="2"/>
  <c r="R100" i="2"/>
  <c r="Q100" i="2"/>
  <c r="P100" i="2"/>
  <c r="O100" i="2"/>
  <c r="N100" i="2"/>
  <c r="M100" i="2"/>
  <c r="L100" i="2"/>
  <c r="K100" i="2"/>
  <c r="J100" i="2"/>
  <c r="I100" i="2"/>
  <c r="H100" i="2"/>
  <c r="G100" i="2"/>
  <c r="AQ99" i="2"/>
  <c r="Y99" i="2"/>
  <c r="X99" i="2"/>
  <c r="W99" i="2"/>
  <c r="V99" i="2"/>
  <c r="U99" i="2"/>
  <c r="T99" i="2"/>
  <c r="S99" i="2"/>
  <c r="R99" i="2"/>
  <c r="Q99" i="2"/>
  <c r="P99" i="2"/>
  <c r="O99" i="2"/>
  <c r="N99" i="2"/>
  <c r="M99" i="2"/>
  <c r="L99" i="2"/>
  <c r="K99" i="2"/>
  <c r="J99" i="2"/>
  <c r="I99" i="2"/>
  <c r="H99" i="2"/>
  <c r="G99" i="2"/>
  <c r="AQ98" i="2"/>
  <c r="Y98" i="2"/>
  <c r="X98" i="2"/>
  <c r="W98" i="2"/>
  <c r="V98" i="2"/>
  <c r="U98" i="2"/>
  <c r="T98" i="2"/>
  <c r="S98" i="2"/>
  <c r="R98" i="2"/>
  <c r="Q98" i="2"/>
  <c r="P98" i="2"/>
  <c r="O98" i="2"/>
  <c r="N98" i="2"/>
  <c r="M98" i="2"/>
  <c r="L98" i="2"/>
  <c r="K98" i="2"/>
  <c r="J98" i="2"/>
  <c r="I98" i="2"/>
  <c r="H98" i="2"/>
  <c r="G98" i="2"/>
  <c r="AQ97" i="2"/>
  <c r="AP97" i="2"/>
  <c r="AM97" i="2"/>
  <c r="Y97" i="2"/>
  <c r="X97" i="2"/>
  <c r="W97" i="2"/>
  <c r="V97" i="2"/>
  <c r="U97" i="2"/>
  <c r="T97" i="2"/>
  <c r="S97" i="2"/>
  <c r="R97" i="2"/>
  <c r="Q97" i="2"/>
  <c r="P97" i="2"/>
  <c r="O97" i="2"/>
  <c r="N97" i="2"/>
  <c r="M97" i="2"/>
  <c r="L97" i="2"/>
  <c r="K97" i="2"/>
  <c r="J97" i="2"/>
  <c r="I97" i="2"/>
  <c r="H97" i="2"/>
  <c r="G97" i="2"/>
  <c r="AQ96" i="2"/>
  <c r="AP96" i="2"/>
  <c r="AI96" i="2"/>
  <c r="AA96" i="2"/>
  <c r="Y96" i="2"/>
  <c r="X96" i="2"/>
  <c r="W96" i="2"/>
  <c r="V96" i="2"/>
  <c r="U96" i="2"/>
  <c r="T96" i="2"/>
  <c r="S96" i="2"/>
  <c r="R96" i="2"/>
  <c r="Q96" i="2"/>
  <c r="P96" i="2"/>
  <c r="O96" i="2"/>
  <c r="N96" i="2"/>
  <c r="M96" i="2"/>
  <c r="L96" i="2"/>
  <c r="K96" i="2"/>
  <c r="J96" i="2"/>
  <c r="I96" i="2"/>
  <c r="H96" i="2"/>
  <c r="G96" i="2"/>
  <c r="AQ95" i="2"/>
  <c r="Y95" i="2"/>
  <c r="X95" i="2"/>
  <c r="W95" i="2"/>
  <c r="V95" i="2"/>
  <c r="U95" i="2"/>
  <c r="T95" i="2"/>
  <c r="S95" i="2"/>
  <c r="R95" i="2"/>
  <c r="Q95" i="2"/>
  <c r="P95" i="2"/>
  <c r="O95" i="2"/>
  <c r="N95" i="2"/>
  <c r="M95" i="2"/>
  <c r="L95" i="2"/>
  <c r="K95" i="2"/>
  <c r="J95" i="2"/>
  <c r="I95" i="2"/>
  <c r="H95" i="2"/>
  <c r="G95" i="2"/>
  <c r="Y57" i="2"/>
  <c r="X57" i="2"/>
  <c r="W57" i="2"/>
  <c r="V57" i="2"/>
  <c r="U57" i="2"/>
  <c r="T57" i="2"/>
  <c r="S57" i="2"/>
  <c r="R57" i="2"/>
  <c r="AG57" i="2" s="1"/>
  <c r="Q57" i="2"/>
  <c r="P57" i="2"/>
  <c r="O57" i="2"/>
  <c r="N57" i="2"/>
  <c r="AC57" i="2" s="1"/>
  <c r="M57" i="2"/>
  <c r="L57" i="2"/>
  <c r="K57" i="2"/>
  <c r="J57" i="2"/>
  <c r="I57" i="2"/>
  <c r="Y56" i="2"/>
  <c r="X56" i="2"/>
  <c r="W56" i="2"/>
  <c r="V56" i="2"/>
  <c r="U56" i="2"/>
  <c r="T56" i="2"/>
  <c r="S56" i="2"/>
  <c r="R56" i="2"/>
  <c r="Q56" i="2"/>
  <c r="P56" i="2"/>
  <c r="O56" i="2"/>
  <c r="AD56" i="2" s="1"/>
  <c r="N56" i="2"/>
  <c r="M56" i="2"/>
  <c r="L56" i="2"/>
  <c r="K56" i="2"/>
  <c r="AM56" i="2" s="1"/>
  <c r="J56" i="2"/>
  <c r="I56" i="2"/>
  <c r="Y55" i="2"/>
  <c r="X55" i="2"/>
  <c r="W55" i="2"/>
  <c r="V55" i="2"/>
  <c r="U55" i="2"/>
  <c r="T55" i="2"/>
  <c r="S55" i="2"/>
  <c r="R55" i="2"/>
  <c r="Q55" i="2"/>
  <c r="P55" i="2"/>
  <c r="O55" i="2"/>
  <c r="N55" i="2"/>
  <c r="M55" i="2"/>
  <c r="L55" i="2"/>
  <c r="AA55" i="2" s="1"/>
  <c r="K55" i="2"/>
  <c r="J55" i="2"/>
  <c r="I55" i="2"/>
  <c r="Y54" i="2"/>
  <c r="X54" i="2"/>
  <c r="W54" i="2"/>
  <c r="V54" i="2"/>
  <c r="U54" i="2"/>
  <c r="T54" i="2"/>
  <c r="S54" i="2"/>
  <c r="R54" i="2"/>
  <c r="Q54" i="2"/>
  <c r="P54" i="2"/>
  <c r="O54" i="2"/>
  <c r="N54" i="2"/>
  <c r="M54" i="2"/>
  <c r="AB54" i="2" s="1"/>
  <c r="L54" i="2"/>
  <c r="K54" i="2"/>
  <c r="J54" i="2"/>
  <c r="I54" i="2"/>
  <c r="Y53" i="2"/>
  <c r="X53" i="2"/>
  <c r="W53" i="2"/>
  <c r="V53" i="2"/>
  <c r="U53" i="2"/>
  <c r="T53" i="2"/>
  <c r="S53" i="2"/>
  <c r="R53" i="2"/>
  <c r="AG53" i="2" s="1"/>
  <c r="Q53" i="2"/>
  <c r="P53" i="2"/>
  <c r="O53" i="2"/>
  <c r="N53" i="2"/>
  <c r="AC53" i="2" s="1"/>
  <c r="M53" i="2"/>
  <c r="L53" i="2"/>
  <c r="K53" i="2"/>
  <c r="J53" i="2"/>
  <c r="I53" i="2"/>
  <c r="Y52" i="2"/>
  <c r="X52" i="2"/>
  <c r="W52" i="2"/>
  <c r="V52" i="2"/>
  <c r="U52" i="2"/>
  <c r="T52" i="2"/>
  <c r="S52" i="2"/>
  <c r="R52" i="2"/>
  <c r="Q52" i="2"/>
  <c r="P52" i="2"/>
  <c r="O52" i="2"/>
  <c r="AD52" i="2" s="1"/>
  <c r="N52" i="2"/>
  <c r="M52" i="2"/>
  <c r="L52" i="2"/>
  <c r="K52" i="2"/>
  <c r="AM52" i="2" s="1"/>
  <c r="J52" i="2"/>
  <c r="I52" i="2"/>
  <c r="Y51" i="2"/>
  <c r="X51" i="2"/>
  <c r="W51" i="2"/>
  <c r="V51" i="2"/>
  <c r="U51" i="2"/>
  <c r="T51" i="2"/>
  <c r="S51" i="2"/>
  <c r="R51" i="2"/>
  <c r="Q51" i="2"/>
  <c r="P51" i="2"/>
  <c r="O51" i="2"/>
  <c r="N51" i="2"/>
  <c r="M51" i="2"/>
  <c r="AB51" i="2" s="1"/>
  <c r="L51" i="2"/>
  <c r="K51" i="2"/>
  <c r="J51" i="2"/>
  <c r="I51" i="2"/>
  <c r="Y50" i="2"/>
  <c r="X50" i="2"/>
  <c r="W50" i="2"/>
  <c r="V50" i="2"/>
  <c r="U50" i="2"/>
  <c r="AQ50" i="2" s="1"/>
  <c r="T50" i="2"/>
  <c r="S50" i="2"/>
  <c r="R50" i="2"/>
  <c r="Q50" i="2"/>
  <c r="P50" i="2"/>
  <c r="O50" i="2"/>
  <c r="N50" i="2"/>
  <c r="M50" i="2"/>
  <c r="L50" i="2"/>
  <c r="AA50" i="2" s="1"/>
  <c r="K50" i="2"/>
  <c r="AI50" i="2" s="1"/>
  <c r="J50" i="2"/>
  <c r="I50" i="2"/>
  <c r="Y49" i="2"/>
  <c r="X49" i="2"/>
  <c r="W49" i="2"/>
  <c r="V49" i="2"/>
  <c r="U49" i="2"/>
  <c r="T49" i="2"/>
  <c r="S49" i="2"/>
  <c r="R49" i="2"/>
  <c r="Q49" i="2"/>
  <c r="P49" i="2"/>
  <c r="O49" i="2"/>
  <c r="N49" i="2"/>
  <c r="AC49" i="2" s="1"/>
  <c r="M49" i="2"/>
  <c r="L49" i="2"/>
  <c r="K49" i="2"/>
  <c r="J49" i="2"/>
  <c r="I49" i="2"/>
  <c r="Y48" i="2"/>
  <c r="X48" i="2"/>
  <c r="W48" i="2"/>
  <c r="V48" i="2"/>
  <c r="U48" i="2"/>
  <c r="T48" i="2"/>
  <c r="S48" i="2"/>
  <c r="R48" i="2"/>
  <c r="AG48" i="2" s="1"/>
  <c r="Q48" i="2"/>
  <c r="P48" i="2"/>
  <c r="O48" i="2"/>
  <c r="N48" i="2"/>
  <c r="M48" i="2"/>
  <c r="L48" i="2"/>
  <c r="K48" i="2"/>
  <c r="J48" i="2"/>
  <c r="I48" i="2"/>
  <c r="Y47" i="2"/>
  <c r="X47" i="2"/>
  <c r="W47" i="2"/>
  <c r="V47" i="2"/>
  <c r="U47" i="2"/>
  <c r="T47" i="2"/>
  <c r="S47" i="2"/>
  <c r="R47" i="2"/>
  <c r="Q47" i="2"/>
  <c r="P47" i="2"/>
  <c r="O47" i="2"/>
  <c r="N47" i="2"/>
  <c r="M47" i="2"/>
  <c r="L47" i="2"/>
  <c r="K47" i="2"/>
  <c r="J47" i="2"/>
  <c r="I47" i="2"/>
  <c r="Y46" i="2"/>
  <c r="X46" i="2"/>
  <c r="W46" i="2"/>
  <c r="V46" i="2"/>
  <c r="U46" i="2"/>
  <c r="AQ46" i="2" s="1"/>
  <c r="T46" i="2"/>
  <c r="S46" i="2"/>
  <c r="R46" i="2"/>
  <c r="Q46" i="2"/>
  <c r="AP46" i="2" s="1"/>
  <c r="P46" i="2"/>
  <c r="O46" i="2"/>
  <c r="N46" i="2"/>
  <c r="M46" i="2"/>
  <c r="AB46" i="2" s="1"/>
  <c r="L46" i="2"/>
  <c r="AA46" i="2" s="1"/>
  <c r="K46" i="2"/>
  <c r="AI46" i="2" s="1"/>
  <c r="J46" i="2"/>
  <c r="I46" i="2"/>
  <c r="Y45" i="2"/>
  <c r="X45" i="2"/>
  <c r="W45" i="2"/>
  <c r="V45" i="2"/>
  <c r="U45" i="2"/>
  <c r="T45" i="2"/>
  <c r="S45" i="2"/>
  <c r="AH45" i="2" s="1"/>
  <c r="R45" i="2"/>
  <c r="Q45" i="2"/>
  <c r="P45" i="2"/>
  <c r="O45" i="2"/>
  <c r="N45" i="2"/>
  <c r="M45" i="2"/>
  <c r="L45" i="2"/>
  <c r="K45" i="2"/>
  <c r="J45" i="2"/>
  <c r="I45" i="2"/>
  <c r="Y44" i="2"/>
  <c r="X44" i="2"/>
  <c r="W44" i="2"/>
  <c r="V44" i="2"/>
  <c r="U44" i="2"/>
  <c r="T44" i="2"/>
  <c r="S44" i="2"/>
  <c r="R44" i="2"/>
  <c r="Q44" i="2"/>
  <c r="P44" i="2"/>
  <c r="O44" i="2"/>
  <c r="N44" i="2"/>
  <c r="M44" i="2"/>
  <c r="L44" i="2"/>
  <c r="K44" i="2"/>
  <c r="J44" i="2"/>
  <c r="I44" i="2"/>
  <c r="Y43" i="2"/>
  <c r="X43" i="2"/>
  <c r="W43" i="2"/>
  <c r="V43" i="2"/>
  <c r="AQ43" i="2" s="1"/>
  <c r="U43" i="2"/>
  <c r="T43" i="2"/>
  <c r="S43" i="2"/>
  <c r="R43" i="2"/>
  <c r="Q43" i="2"/>
  <c r="P43" i="2"/>
  <c r="O43" i="2"/>
  <c r="N43" i="2"/>
  <c r="AC43" i="2" s="1"/>
  <c r="M43" i="2"/>
  <c r="L43" i="2"/>
  <c r="K43" i="2"/>
  <c r="J43" i="2"/>
  <c r="I43" i="2"/>
  <c r="Y42" i="2"/>
  <c r="X42" i="2"/>
  <c r="W42" i="2"/>
  <c r="V42" i="2"/>
  <c r="AQ42" i="2" s="1"/>
  <c r="U42" i="2"/>
  <c r="T42" i="2"/>
  <c r="AI42" i="2" s="1"/>
  <c r="S42" i="2"/>
  <c r="R42" i="2"/>
  <c r="Q42" i="2"/>
  <c r="P42" i="2"/>
  <c r="O42" i="2"/>
  <c r="N42" i="2"/>
  <c r="AA42" i="2" s="1"/>
  <c r="M42" i="2"/>
  <c r="L42" i="2"/>
  <c r="K42" i="2"/>
  <c r="J42" i="2"/>
  <c r="I42" i="2"/>
  <c r="Y41" i="2"/>
  <c r="X41" i="2"/>
  <c r="W41" i="2"/>
  <c r="V41" i="2"/>
  <c r="U41" i="2"/>
  <c r="T41" i="2"/>
  <c r="S41" i="2"/>
  <c r="R41" i="2"/>
  <c r="Q41" i="2"/>
  <c r="P41" i="2"/>
  <c r="O41" i="2"/>
  <c r="N41" i="2"/>
  <c r="M41" i="2"/>
  <c r="L41" i="2"/>
  <c r="K41" i="2"/>
  <c r="J41" i="2"/>
  <c r="I41" i="2"/>
  <c r="Y40" i="2"/>
  <c r="X40" i="2"/>
  <c r="W40" i="2"/>
  <c r="V40" i="2"/>
  <c r="U40" i="2"/>
  <c r="T40" i="2"/>
  <c r="S40" i="2"/>
  <c r="R40" i="2"/>
  <c r="AG40" i="2" s="1"/>
  <c r="Q40" i="2"/>
  <c r="P40" i="2"/>
  <c r="O40" i="2"/>
  <c r="N40" i="2"/>
  <c r="M40" i="2"/>
  <c r="AB40" i="2" s="1"/>
  <c r="L40" i="2"/>
  <c r="K40" i="2"/>
  <c r="J40" i="2"/>
  <c r="I40" i="2"/>
  <c r="Y39" i="2"/>
  <c r="X39" i="2"/>
  <c r="W39" i="2"/>
  <c r="V39" i="2"/>
  <c r="U39" i="2"/>
  <c r="T39" i="2"/>
  <c r="S39" i="2"/>
  <c r="R39" i="2"/>
  <c r="Q39" i="2"/>
  <c r="P39" i="2"/>
  <c r="O39" i="2"/>
  <c r="N39" i="2"/>
  <c r="M39" i="2"/>
  <c r="L39" i="2"/>
  <c r="K39" i="2"/>
  <c r="J39" i="2"/>
  <c r="I39" i="2"/>
  <c r="Y38" i="2"/>
  <c r="X38" i="2"/>
  <c r="W38" i="2"/>
  <c r="V38" i="2"/>
  <c r="AQ38" i="2" s="1"/>
  <c r="U38" i="2"/>
  <c r="T38" i="2"/>
  <c r="AI38" i="2" s="1"/>
  <c r="S38" i="2"/>
  <c r="R38" i="2"/>
  <c r="Q38" i="2"/>
  <c r="P38" i="2"/>
  <c r="O38" i="2"/>
  <c r="N38" i="2"/>
  <c r="AA38" i="2" s="1"/>
  <c r="M38" i="2"/>
  <c r="L38" i="2"/>
  <c r="K38" i="2"/>
  <c r="J38" i="2"/>
  <c r="I38" i="2"/>
  <c r="Y37" i="2"/>
  <c r="X37" i="2"/>
  <c r="W37" i="2"/>
  <c r="V37" i="2"/>
  <c r="U37" i="2"/>
  <c r="T37" i="2"/>
  <c r="S37" i="2"/>
  <c r="R37" i="2"/>
  <c r="Q37" i="2"/>
  <c r="P37" i="2"/>
  <c r="O37" i="2"/>
  <c r="N37" i="2"/>
  <c r="M37" i="2"/>
  <c r="L37" i="2"/>
  <c r="AO37" i="2" s="1"/>
  <c r="K37" i="2"/>
  <c r="J37" i="2"/>
  <c r="I37" i="2"/>
  <c r="Y36" i="2"/>
  <c r="X36" i="2"/>
  <c r="W36" i="2"/>
  <c r="V36" i="2"/>
  <c r="U36" i="2"/>
  <c r="T36" i="2"/>
  <c r="S36" i="2"/>
  <c r="R36" i="2"/>
  <c r="Q36" i="2"/>
  <c r="P36" i="2"/>
  <c r="O36" i="2"/>
  <c r="N36" i="2"/>
  <c r="M36" i="2"/>
  <c r="AB36" i="2" s="1"/>
  <c r="L36" i="2"/>
  <c r="K36" i="2"/>
  <c r="J36" i="2"/>
  <c r="I36" i="2"/>
  <c r="Y35" i="2"/>
  <c r="X35" i="2"/>
  <c r="W35" i="2"/>
  <c r="V35" i="2"/>
  <c r="U35" i="2"/>
  <c r="T35" i="2"/>
  <c r="S35" i="2"/>
  <c r="R35" i="2"/>
  <c r="Q35" i="2"/>
  <c r="P35" i="2"/>
  <c r="O35" i="2"/>
  <c r="N35" i="2"/>
  <c r="M35" i="2"/>
  <c r="AB35" i="2" s="1"/>
  <c r="L35" i="2"/>
  <c r="K35" i="2"/>
  <c r="J35" i="2"/>
  <c r="I35" i="2"/>
  <c r="Y34" i="2"/>
  <c r="X34" i="2"/>
  <c r="W34" i="2"/>
  <c r="V34" i="2"/>
  <c r="U34" i="2"/>
  <c r="AQ34" i="2" s="1"/>
  <c r="T34" i="2"/>
  <c r="S34" i="2"/>
  <c r="R34" i="2"/>
  <c r="Q34" i="2"/>
  <c r="P34" i="2"/>
  <c r="O34" i="2"/>
  <c r="N34" i="2"/>
  <c r="M34" i="2"/>
  <c r="L34" i="2"/>
  <c r="K34" i="2"/>
  <c r="AA34" i="2" s="1"/>
  <c r="J34" i="2"/>
  <c r="I34" i="2"/>
  <c r="Y33" i="2"/>
  <c r="X33" i="2"/>
  <c r="W33" i="2"/>
  <c r="V33" i="2"/>
  <c r="U33" i="2"/>
  <c r="T33" i="2"/>
  <c r="S33" i="2"/>
  <c r="R33" i="2"/>
  <c r="Q33" i="2"/>
  <c r="P33" i="2"/>
  <c r="O33" i="2"/>
  <c r="N33" i="2"/>
  <c r="M33" i="2"/>
  <c r="L33" i="2"/>
  <c r="K33" i="2"/>
  <c r="J33" i="2"/>
  <c r="I33" i="2"/>
  <c r="Y32" i="2"/>
  <c r="X32" i="2"/>
  <c r="W32" i="2"/>
  <c r="V32" i="2"/>
  <c r="U32" i="2"/>
  <c r="T32" i="2"/>
  <c r="S32" i="2"/>
  <c r="R32" i="2"/>
  <c r="AG32" i="2" s="1"/>
  <c r="Q32" i="2"/>
  <c r="P32" i="2"/>
  <c r="O32" i="2"/>
  <c r="N32" i="2"/>
  <c r="M32" i="2"/>
  <c r="L32" i="2"/>
  <c r="K32" i="2"/>
  <c r="J32" i="2"/>
  <c r="I32" i="2"/>
  <c r="Y31" i="2"/>
  <c r="X31" i="2"/>
  <c r="W31" i="2"/>
  <c r="V31" i="2"/>
  <c r="U31" i="2"/>
  <c r="T31" i="2"/>
  <c r="S31" i="2"/>
  <c r="R31" i="2"/>
  <c r="Q31" i="2"/>
  <c r="P31" i="2"/>
  <c r="O31" i="2"/>
  <c r="N31" i="2"/>
  <c r="M31" i="2"/>
  <c r="L31" i="2"/>
  <c r="K31" i="2"/>
  <c r="J31" i="2"/>
  <c r="I31" i="2"/>
  <c r="Y30" i="2"/>
  <c r="X30" i="2"/>
  <c r="W30" i="2"/>
  <c r="V30" i="2"/>
  <c r="U30" i="2"/>
  <c r="AQ30" i="2" s="1"/>
  <c r="T30" i="2"/>
  <c r="S30" i="2"/>
  <c r="R30" i="2"/>
  <c r="Q30" i="2"/>
  <c r="P30" i="2"/>
  <c r="O30" i="2"/>
  <c r="N30" i="2"/>
  <c r="M30" i="2"/>
  <c r="L30" i="2"/>
  <c r="K30" i="2"/>
  <c r="AM30" i="2" s="1"/>
  <c r="J30" i="2"/>
  <c r="I30" i="2"/>
  <c r="Y29" i="2"/>
  <c r="X29" i="2"/>
  <c r="W29" i="2"/>
  <c r="V29" i="2"/>
  <c r="U29" i="2"/>
  <c r="T29" i="2"/>
  <c r="S29" i="2"/>
  <c r="AH29" i="2" s="1"/>
  <c r="R29" i="2"/>
  <c r="Q29" i="2"/>
  <c r="P29" i="2"/>
  <c r="O29" i="2"/>
  <c r="N29" i="2"/>
  <c r="M29" i="2"/>
  <c r="L29" i="2"/>
  <c r="K29" i="2"/>
  <c r="J29" i="2"/>
  <c r="I29" i="2"/>
  <c r="Y28" i="2"/>
  <c r="X28" i="2"/>
  <c r="W28" i="2"/>
  <c r="V28" i="2"/>
  <c r="U28" i="2"/>
  <c r="T28" i="2"/>
  <c r="S28" i="2"/>
  <c r="R28" i="2"/>
  <c r="Q28" i="2"/>
  <c r="P28" i="2"/>
  <c r="O28" i="2"/>
  <c r="N28" i="2"/>
  <c r="M28" i="2"/>
  <c r="L28" i="2"/>
  <c r="K28" i="2"/>
  <c r="J28" i="2"/>
  <c r="I28" i="2"/>
  <c r="Y27" i="2"/>
  <c r="X27" i="2"/>
  <c r="W27" i="2"/>
  <c r="V27" i="2"/>
  <c r="U27" i="2"/>
  <c r="T27" i="2"/>
  <c r="S27" i="2"/>
  <c r="R27" i="2"/>
  <c r="Q27" i="2"/>
  <c r="P27" i="2"/>
  <c r="O27" i="2"/>
  <c r="N27" i="2"/>
  <c r="M27" i="2"/>
  <c r="L27" i="2"/>
  <c r="AB27" i="2" s="1"/>
  <c r="K27" i="2"/>
  <c r="J27" i="2"/>
  <c r="I27" i="2"/>
  <c r="Y26" i="2"/>
  <c r="X26" i="2"/>
  <c r="AQ26" i="2" s="1"/>
  <c r="W26" i="2"/>
  <c r="V26" i="2"/>
  <c r="U26" i="2"/>
  <c r="T26" i="2"/>
  <c r="AI26" i="2" s="1"/>
  <c r="S26" i="2"/>
  <c r="R26" i="2"/>
  <c r="Q26" i="2"/>
  <c r="P26" i="2"/>
  <c r="O26" i="2"/>
  <c r="N26" i="2"/>
  <c r="M26" i="2"/>
  <c r="L26" i="2"/>
  <c r="AA26" i="2" s="1"/>
  <c r="K26" i="2"/>
  <c r="J26" i="2"/>
  <c r="I26" i="2"/>
  <c r="Y25" i="2"/>
  <c r="X25" i="2"/>
  <c r="W25" i="2"/>
  <c r="V25" i="2"/>
  <c r="U25" i="2"/>
  <c r="T25" i="2"/>
  <c r="S25" i="2"/>
  <c r="R25" i="2"/>
  <c r="Q25" i="2"/>
  <c r="P25" i="2"/>
  <c r="O25" i="2"/>
  <c r="N25" i="2"/>
  <c r="M25" i="2"/>
  <c r="L25" i="2"/>
  <c r="K25" i="2"/>
  <c r="J25" i="2"/>
  <c r="I25" i="2"/>
  <c r="Y24" i="2"/>
  <c r="X24" i="2"/>
  <c r="W24" i="2"/>
  <c r="V24" i="2"/>
  <c r="U24" i="2"/>
  <c r="T24" i="2"/>
  <c r="S24" i="2"/>
  <c r="R24" i="2"/>
  <c r="AG24" i="2" s="1"/>
  <c r="Q24" i="2"/>
  <c r="P24" i="2"/>
  <c r="O24" i="2"/>
  <c r="N24" i="2"/>
  <c r="M24" i="2"/>
  <c r="L24" i="2"/>
  <c r="K24" i="2"/>
  <c r="AI24" i="2" s="1"/>
  <c r="J24" i="2"/>
  <c r="I24" i="2"/>
  <c r="Y23" i="2"/>
  <c r="X23" i="2"/>
  <c r="W23" i="2"/>
  <c r="V23" i="2"/>
  <c r="U23" i="2"/>
  <c r="T23" i="2"/>
  <c r="S23" i="2"/>
  <c r="R23" i="2"/>
  <c r="Q23" i="2"/>
  <c r="P23" i="2"/>
  <c r="O23" i="2"/>
  <c r="N23" i="2"/>
  <c r="M23" i="2"/>
  <c r="L23" i="2"/>
  <c r="AF23" i="2" s="1"/>
  <c r="K23" i="2"/>
  <c r="J23" i="2"/>
  <c r="I23" i="2"/>
  <c r="Y22" i="2"/>
  <c r="X22" i="2"/>
  <c r="AM22" i="2" s="1"/>
  <c r="W22" i="2"/>
  <c r="V22" i="2"/>
  <c r="U22" i="2"/>
  <c r="AQ22" i="2" s="1"/>
  <c r="T22" i="2"/>
  <c r="S22" i="2"/>
  <c r="R22" i="2"/>
  <c r="Q22" i="2"/>
  <c r="AP22" i="2" s="1"/>
  <c r="P22" i="2"/>
  <c r="O22" i="2"/>
  <c r="N22" i="2"/>
  <c r="M22" i="2"/>
  <c r="AB22" i="2" s="1"/>
  <c r="L22" i="2"/>
  <c r="AA22" i="2" s="1"/>
  <c r="K22" i="2"/>
  <c r="AI22" i="2" s="1"/>
  <c r="J22" i="2"/>
  <c r="I22" i="2"/>
  <c r="Y21" i="2"/>
  <c r="X21" i="2"/>
  <c r="W21" i="2"/>
  <c r="V21" i="2"/>
  <c r="U21" i="2"/>
  <c r="T21" i="2"/>
  <c r="S21" i="2"/>
  <c r="AH21" i="2" s="1"/>
  <c r="R21" i="2"/>
  <c r="Q21" i="2"/>
  <c r="P21" i="2"/>
  <c r="O21" i="2"/>
  <c r="N21" i="2"/>
  <c r="M21" i="2"/>
  <c r="L21" i="2"/>
  <c r="K21" i="2"/>
  <c r="J21" i="2"/>
  <c r="I21" i="2"/>
  <c r="Y20" i="2"/>
  <c r="X20" i="2"/>
  <c r="W20" i="2"/>
  <c r="V20" i="2"/>
  <c r="U20" i="2"/>
  <c r="T20" i="2"/>
  <c r="S20" i="2"/>
  <c r="R20" i="2"/>
  <c r="Q20" i="2"/>
  <c r="P20" i="2"/>
  <c r="O20" i="2"/>
  <c r="N20" i="2"/>
  <c r="M20" i="2"/>
  <c r="L20" i="2"/>
  <c r="K20" i="2"/>
  <c r="J20" i="2"/>
  <c r="I20" i="2"/>
  <c r="Y19" i="2"/>
  <c r="X19" i="2"/>
  <c r="W19" i="2"/>
  <c r="V19" i="2"/>
  <c r="AQ19" i="2" s="1"/>
  <c r="T19" i="2"/>
  <c r="S19" i="2"/>
  <c r="R19" i="2"/>
  <c r="Q19" i="2"/>
  <c r="AP19" i="2" s="1"/>
  <c r="P19" i="2"/>
  <c r="O19" i="2"/>
  <c r="N19" i="2"/>
  <c r="M19" i="2"/>
  <c r="AB19" i="2" s="1"/>
  <c r="L19" i="2"/>
  <c r="K19" i="2"/>
  <c r="J19" i="2"/>
  <c r="I19" i="2"/>
  <c r="Y18" i="2"/>
  <c r="X18" i="2"/>
  <c r="W18" i="2"/>
  <c r="AL18" i="2" s="1"/>
  <c r="V18" i="2"/>
  <c r="U18" i="2"/>
  <c r="T18" i="2"/>
  <c r="S18" i="2"/>
  <c r="R18" i="2"/>
  <c r="Q18" i="2"/>
  <c r="P18" i="2"/>
  <c r="O18" i="2"/>
  <c r="N18" i="2"/>
  <c r="M18" i="2"/>
  <c r="L18" i="2"/>
  <c r="AD18" i="2" s="1"/>
  <c r="K18" i="2"/>
  <c r="J18" i="2"/>
  <c r="I18" i="2"/>
  <c r="Y17" i="2"/>
  <c r="X17" i="2"/>
  <c r="W17" i="2"/>
  <c r="V17" i="2"/>
  <c r="U17" i="2"/>
  <c r="T17" i="2"/>
  <c r="S17" i="2"/>
  <c r="R17" i="2"/>
  <c r="Q17" i="2"/>
  <c r="P17" i="2"/>
  <c r="O17" i="2"/>
  <c r="N17" i="2"/>
  <c r="AC17" i="2" s="1"/>
  <c r="M17" i="2"/>
  <c r="L17" i="2"/>
  <c r="K17" i="2"/>
  <c r="AK17" i="2" s="1"/>
  <c r="J17" i="2"/>
  <c r="I17" i="2"/>
  <c r="Y16" i="2"/>
  <c r="AN16" i="2" s="1"/>
  <c r="X16" i="2"/>
  <c r="W16" i="2"/>
  <c r="V16" i="2"/>
  <c r="AQ16" i="2" s="1"/>
  <c r="U16" i="2"/>
  <c r="T16" i="2"/>
  <c r="S16" i="2"/>
  <c r="R16" i="2"/>
  <c r="Q16" i="2"/>
  <c r="P16" i="2"/>
  <c r="O16" i="2"/>
  <c r="N16" i="2"/>
  <c r="AC16" i="2" s="1"/>
  <c r="M16" i="2"/>
  <c r="L16" i="2"/>
  <c r="K16" i="2"/>
  <c r="J16" i="2"/>
  <c r="I16" i="2"/>
  <c r="Y15" i="2"/>
  <c r="X15" i="2"/>
  <c r="W15" i="2"/>
  <c r="AQ15" i="2" s="1"/>
  <c r="V15" i="2"/>
  <c r="U15" i="2"/>
  <c r="T15" i="2"/>
  <c r="S15" i="2"/>
  <c r="R15" i="2"/>
  <c r="Q15" i="2"/>
  <c r="P15" i="2"/>
  <c r="O15" i="2"/>
  <c r="N15" i="2"/>
  <c r="M15" i="2"/>
  <c r="L15" i="2"/>
  <c r="K15" i="2"/>
  <c r="AA15" i="2" s="1"/>
  <c r="J15" i="2"/>
  <c r="I15" i="2"/>
  <c r="Y14" i="2"/>
  <c r="X14" i="2"/>
  <c r="W14" i="2"/>
  <c r="AL14" i="2" s="1"/>
  <c r="V14" i="2"/>
  <c r="U14" i="2"/>
  <c r="T14" i="2"/>
  <c r="S14" i="2"/>
  <c r="R14" i="2"/>
  <c r="Q14" i="2"/>
  <c r="P14" i="2"/>
  <c r="O14" i="2"/>
  <c r="N14" i="2"/>
  <c r="AC14" i="2" s="1"/>
  <c r="M14" i="2"/>
  <c r="L14" i="2"/>
  <c r="K14" i="2"/>
  <c r="J14" i="2"/>
  <c r="I14" i="2"/>
  <c r="Y13" i="2"/>
  <c r="X13" i="2"/>
  <c r="W13" i="2"/>
  <c r="V13" i="2"/>
  <c r="U13" i="2"/>
  <c r="T13" i="2"/>
  <c r="S13" i="2"/>
  <c r="R13" i="2"/>
  <c r="Q13" i="2"/>
  <c r="P13" i="2"/>
  <c r="O13" i="2"/>
  <c r="N13" i="2"/>
  <c r="AC13" i="2" s="1"/>
  <c r="M13" i="2"/>
  <c r="AB13" i="2" s="1"/>
  <c r="L13" i="2"/>
  <c r="K13" i="2"/>
  <c r="AK13" i="2" s="1"/>
  <c r="J13" i="2"/>
  <c r="I13" i="2"/>
  <c r="Y12" i="2"/>
  <c r="AN12" i="2" s="1"/>
  <c r="X12" i="2"/>
  <c r="W12" i="2"/>
  <c r="V12" i="2"/>
  <c r="U12" i="2"/>
  <c r="T12" i="2"/>
  <c r="S12" i="2"/>
  <c r="R12" i="2"/>
  <c r="Q12" i="2"/>
  <c r="P12" i="2"/>
  <c r="O12" i="2"/>
  <c r="N12" i="2"/>
  <c r="M12" i="2"/>
  <c r="L12" i="2"/>
  <c r="AB12" i="2" s="1"/>
  <c r="K12" i="2"/>
  <c r="J12" i="2"/>
  <c r="I12" i="2"/>
  <c r="Y11" i="2"/>
  <c r="X11" i="2"/>
  <c r="W11" i="2"/>
  <c r="V11" i="2"/>
  <c r="U11" i="2"/>
  <c r="T11" i="2"/>
  <c r="S11" i="2"/>
  <c r="R11" i="2"/>
  <c r="Q11" i="2"/>
  <c r="P11" i="2"/>
  <c r="O11" i="2"/>
  <c r="N11" i="2"/>
  <c r="AM11" i="2" s="1"/>
  <c r="M11" i="2"/>
  <c r="L11" i="2"/>
  <c r="K11" i="2"/>
  <c r="J11" i="2"/>
  <c r="I11" i="2"/>
  <c r="Y10" i="2"/>
  <c r="X10" i="2"/>
  <c r="W10" i="2"/>
  <c r="AL10" i="2" s="1"/>
  <c r="V10" i="2"/>
  <c r="U10" i="2"/>
  <c r="AQ10" i="2" s="1"/>
  <c r="T10" i="2"/>
  <c r="S10" i="2"/>
  <c r="R10" i="2"/>
  <c r="Q10" i="2"/>
  <c r="P10" i="2"/>
  <c r="O10" i="2"/>
  <c r="AD10" i="2" s="1"/>
  <c r="N10" i="2"/>
  <c r="M10" i="2"/>
  <c r="L10" i="2"/>
  <c r="K10" i="2"/>
  <c r="J10" i="2"/>
  <c r="I10" i="2"/>
  <c r="Y9" i="2"/>
  <c r="X9" i="2"/>
  <c r="W9" i="2"/>
  <c r="V9" i="2"/>
  <c r="AK9" i="2" s="1"/>
  <c r="U9" i="2"/>
  <c r="T9" i="2"/>
  <c r="S9" i="2"/>
  <c r="R9" i="2"/>
  <c r="Q9" i="2"/>
  <c r="P9" i="2"/>
  <c r="AP9" i="2" s="1"/>
  <c r="O9" i="2"/>
  <c r="N9" i="2"/>
  <c r="AC9" i="2" s="1"/>
  <c r="M9" i="2"/>
  <c r="L9" i="2"/>
  <c r="K9" i="2"/>
  <c r="J9" i="2"/>
  <c r="I9" i="2"/>
  <c r="Y8" i="2"/>
  <c r="X8" i="2"/>
  <c r="W8" i="2"/>
  <c r="V8" i="2"/>
  <c r="U8" i="2"/>
  <c r="T8" i="2"/>
  <c r="S8" i="2"/>
  <c r="R8" i="2"/>
  <c r="Q8" i="2"/>
  <c r="AF8" i="2" s="1"/>
  <c r="P8" i="2"/>
  <c r="O8" i="2"/>
  <c r="N8" i="2"/>
  <c r="M8" i="2"/>
  <c r="L8" i="2"/>
  <c r="K8" i="2"/>
  <c r="AO8" i="2" s="1"/>
  <c r="J8" i="2"/>
  <c r="I8" i="2"/>
  <c r="Y7" i="2"/>
  <c r="X7" i="2"/>
  <c r="W7" i="2"/>
  <c r="V7" i="2"/>
  <c r="U7" i="2"/>
  <c r="T7" i="2"/>
  <c r="S7" i="2"/>
  <c r="R7" i="2"/>
  <c r="Q7" i="2"/>
  <c r="P7" i="2"/>
  <c r="O7" i="2"/>
  <c r="N7" i="2"/>
  <c r="M7" i="2"/>
  <c r="L7" i="2"/>
  <c r="K7" i="2"/>
  <c r="J7" i="2"/>
  <c r="I7" i="2"/>
  <c r="Y6" i="2"/>
  <c r="X6" i="2"/>
  <c r="W6" i="2"/>
  <c r="V6" i="2"/>
  <c r="U6" i="2"/>
  <c r="T6" i="2"/>
  <c r="S6" i="2"/>
  <c r="AH6" i="2" s="1"/>
  <c r="R6" i="2"/>
  <c r="Q6" i="2"/>
  <c r="P6" i="2"/>
  <c r="O6" i="2"/>
  <c r="N6" i="2"/>
  <c r="M6" i="2"/>
  <c r="L6" i="2"/>
  <c r="AO6" i="2" s="1"/>
  <c r="K6" i="2"/>
  <c r="J6" i="2"/>
  <c r="I6" i="2"/>
  <c r="AL24" i="2" l="1"/>
  <c r="AE37" i="2"/>
  <c r="AM37" i="2"/>
  <c r="AG43" i="2"/>
  <c r="AH52" i="2"/>
  <c r="AN54" i="2"/>
  <c r="AI55" i="2"/>
  <c r="AL56" i="2"/>
  <c r="AC18" i="2"/>
  <c r="AD19" i="2"/>
  <c r="AC27" i="2"/>
  <c r="AG27" i="2"/>
  <c r="AP30" i="2"/>
  <c r="AC37" i="2"/>
  <c r="AH37" i="2"/>
  <c r="AI40" i="2"/>
  <c r="AD40" i="2"/>
  <c r="AL40" i="2"/>
  <c r="AB52" i="2"/>
  <c r="AJ52" i="2"/>
  <c r="AO53" i="2"/>
  <c r="AI53" i="2"/>
  <c r="Z54" i="2"/>
  <c r="AD54" i="2"/>
  <c r="AL54" i="2"/>
  <c r="AC55" i="2"/>
  <c r="AK55" i="2"/>
  <c r="AB56" i="2"/>
  <c r="AJ56" i="2"/>
  <c r="AN57" i="2"/>
  <c r="AI57" i="2"/>
  <c r="AG142" i="2"/>
  <c r="AK142" i="2"/>
  <c r="AF143" i="2"/>
  <c r="AJ143" i="2"/>
  <c r="AN143" i="2"/>
  <c r="AE144" i="2"/>
  <c r="AI144" i="2"/>
  <c r="AM144" i="2"/>
  <c r="AD145" i="2"/>
  <c r="AH145" i="2"/>
  <c r="AL145" i="2"/>
  <c r="AG146" i="2"/>
  <c r="AK146" i="2"/>
  <c r="AF147" i="2"/>
  <c r="AJ147" i="2"/>
  <c r="AN147" i="2"/>
  <c r="AE148" i="2"/>
  <c r="AI148" i="2"/>
  <c r="AM148" i="2"/>
  <c r="AD149" i="2"/>
  <c r="AH149" i="2"/>
  <c r="AL149" i="2"/>
  <c r="AG150" i="2"/>
  <c r="AK150" i="2"/>
  <c r="AF151" i="2"/>
  <c r="AJ151" i="2"/>
  <c r="AN151" i="2"/>
  <c r="AE152" i="2"/>
  <c r="AI152" i="2"/>
  <c r="AM152" i="2"/>
  <c r="AD153" i="2"/>
  <c r="AH153" i="2"/>
  <c r="AL153" i="2"/>
  <c r="AG154" i="2"/>
  <c r="AK154" i="2"/>
  <c r="AF155" i="2"/>
  <c r="AJ155" i="2"/>
  <c r="AN155" i="2"/>
  <c r="AE156" i="2"/>
  <c r="AI156" i="2"/>
  <c r="AM156" i="2"/>
  <c r="AD157" i="2"/>
  <c r="AH157" i="2"/>
  <c r="AL157" i="2"/>
  <c r="AG158" i="2"/>
  <c r="AK158" i="2"/>
  <c r="AF159" i="2"/>
  <c r="AJ159" i="2"/>
  <c r="AN159" i="2"/>
  <c r="AE160" i="2"/>
  <c r="AI160" i="2"/>
  <c r="AM160" i="2"/>
  <c r="AD161" i="2"/>
  <c r="AH161" i="2"/>
  <c r="AL161" i="2"/>
  <c r="AG162" i="2"/>
  <c r="AK162" i="2"/>
  <c r="AF163" i="2"/>
  <c r="AJ163" i="2"/>
  <c r="AN163" i="2"/>
  <c r="AE164" i="2"/>
  <c r="AI164" i="2"/>
  <c r="AM164" i="2"/>
  <c r="AD165" i="2"/>
  <c r="AH165" i="2"/>
  <c r="AL165" i="2"/>
  <c r="AG166" i="2"/>
  <c r="AK166" i="2"/>
  <c r="AF167" i="2"/>
  <c r="AJ167" i="2"/>
  <c r="AN167" i="2"/>
  <c r="AE168" i="2"/>
  <c r="AI168" i="2"/>
  <c r="AM168" i="2"/>
  <c r="AD169" i="2"/>
  <c r="AH169" i="2"/>
  <c r="AL169" i="2"/>
  <c r="AG170" i="2"/>
  <c r="AK170" i="2"/>
  <c r="AF171" i="2"/>
  <c r="AJ171" i="2"/>
  <c r="AN171" i="2"/>
  <c r="AE172" i="2"/>
  <c r="AI172" i="2"/>
  <c r="AM172" i="2"/>
  <c r="AD173" i="2"/>
  <c r="AH173" i="2"/>
  <c r="AL173" i="2"/>
  <c r="AG174" i="2"/>
  <c r="AK174" i="2"/>
  <c r="AF175" i="2"/>
  <c r="AJ175" i="2"/>
  <c r="AN175" i="2"/>
  <c r="AE176" i="2"/>
  <c r="AI176" i="2"/>
  <c r="AM176" i="2"/>
  <c r="AD177" i="2"/>
  <c r="AH177" i="2"/>
  <c r="AL177" i="2"/>
  <c r="AG178" i="2"/>
  <c r="AK178" i="2"/>
  <c r="AF179" i="2"/>
  <c r="AJ179" i="2"/>
  <c r="AN179" i="2"/>
  <c r="AE180" i="2"/>
  <c r="AI180" i="2"/>
  <c r="AM180" i="2"/>
  <c r="AD181" i="2"/>
  <c r="AH181" i="2"/>
  <c r="AL181" i="2"/>
  <c r="AG182" i="2"/>
  <c r="AK182" i="2"/>
  <c r="AF183" i="2"/>
  <c r="AJ183" i="2"/>
  <c r="AN183" i="2"/>
  <c r="AE184" i="2"/>
  <c r="AI184" i="2"/>
  <c r="AM184" i="2"/>
  <c r="AD185" i="2"/>
  <c r="AH185" i="2"/>
  <c r="AL185" i="2"/>
  <c r="AG186" i="2"/>
  <c r="AK186" i="2"/>
  <c r="AF187" i="2"/>
  <c r="AJ187" i="2"/>
  <c r="AN187" i="2"/>
  <c r="AE188" i="2"/>
  <c r="AI188" i="2"/>
  <c r="AM188" i="2"/>
  <c r="AD189" i="2"/>
  <c r="AH189" i="2"/>
  <c r="AL189" i="2"/>
  <c r="AG190" i="2"/>
  <c r="AK190" i="2"/>
  <c r="AF191" i="2"/>
  <c r="AJ191" i="2"/>
  <c r="AN191" i="2"/>
  <c r="AE192" i="2"/>
  <c r="AI192" i="2"/>
  <c r="AM192" i="2"/>
  <c r="AD193" i="2"/>
  <c r="AH193" i="2"/>
  <c r="AL193" i="2"/>
  <c r="AG194" i="2"/>
  <c r="AK194" i="2"/>
  <c r="AF195" i="2"/>
  <c r="AJ195" i="2"/>
  <c r="AN195" i="2"/>
  <c r="AE196" i="2"/>
  <c r="AI196" i="2"/>
  <c r="AM196" i="2"/>
  <c r="AD197" i="2"/>
  <c r="AH197" i="2"/>
  <c r="AL197" i="2"/>
  <c r="AG198" i="2"/>
  <c r="AK198" i="2"/>
  <c r="AF199" i="2"/>
  <c r="AJ199" i="2"/>
  <c r="AN199" i="2"/>
  <c r="AE200" i="2"/>
  <c r="AI200" i="2"/>
  <c r="AM200" i="2"/>
  <c r="AD201" i="2"/>
  <c r="AH201" i="2"/>
  <c r="AL201" i="2"/>
  <c r="AG202" i="2"/>
  <c r="AK202" i="2"/>
  <c r="AF203" i="2"/>
  <c r="AJ203" i="2"/>
  <c r="AN203" i="2"/>
  <c r="AE204" i="2"/>
  <c r="AI204" i="2"/>
  <c r="AM204" i="2"/>
  <c r="AD205" i="2"/>
  <c r="AH205" i="2"/>
  <c r="AL205" i="2"/>
  <c r="AG206" i="2"/>
  <c r="AK206" i="2"/>
  <c r="AF207" i="2"/>
  <c r="AJ207" i="2"/>
  <c r="AN207" i="2"/>
  <c r="AE208" i="2"/>
  <c r="AI208" i="2"/>
  <c r="AM208" i="2"/>
  <c r="AD209" i="2"/>
  <c r="AH209" i="2"/>
  <c r="AL209" i="2"/>
  <c r="AG210" i="2"/>
  <c r="AK210" i="2"/>
  <c r="AF211" i="2"/>
  <c r="AJ211" i="2"/>
  <c r="AN211" i="2"/>
  <c r="AE212" i="2"/>
  <c r="AI212" i="2"/>
  <c r="AM212" i="2"/>
  <c r="AD213" i="2"/>
  <c r="AH213" i="2"/>
  <c r="AL213" i="2"/>
  <c r="AG214" i="2"/>
  <c r="AK214" i="2"/>
  <c r="AF215" i="2"/>
  <c r="AJ215" i="2"/>
  <c r="AN215" i="2"/>
  <c r="AE216" i="2"/>
  <c r="AI216" i="2"/>
  <c r="AM216" i="2"/>
  <c r="AD217" i="2"/>
  <c r="AH217" i="2"/>
  <c r="AL217" i="2"/>
  <c r="AG218" i="2"/>
  <c r="AK218" i="2"/>
  <c r="AF219" i="2"/>
  <c r="AJ219" i="2"/>
  <c r="AN219" i="2"/>
  <c r="AE220" i="2"/>
  <c r="AI220" i="2"/>
  <c r="AM220" i="2"/>
  <c r="AD221" i="2"/>
  <c r="AH221" i="2"/>
  <c r="AL221" i="2"/>
  <c r="AG222" i="2"/>
  <c r="AK222" i="2"/>
  <c r="AF223" i="2"/>
  <c r="AJ223" i="2"/>
  <c r="AN223" i="2"/>
  <c r="AE224" i="2"/>
  <c r="AI224" i="2"/>
  <c r="AM224" i="2"/>
  <c r="AD225" i="2"/>
  <c r="AH225" i="2"/>
  <c r="AL225" i="2"/>
  <c r="AG226" i="2"/>
  <c r="AK226" i="2"/>
  <c r="AF227" i="2"/>
  <c r="AJ227" i="2"/>
  <c r="AN227" i="2"/>
  <c r="AE228" i="2"/>
  <c r="AI228" i="2"/>
  <c r="AM228" i="2"/>
  <c r="AD229" i="2"/>
  <c r="AH229" i="2"/>
  <c r="AL229" i="2"/>
  <c r="AG230" i="2"/>
  <c r="AK230" i="2"/>
  <c r="AF231" i="2"/>
  <c r="AJ231" i="2"/>
  <c r="AN231" i="2"/>
  <c r="AE232" i="2"/>
  <c r="AI232" i="2"/>
  <c r="AM232" i="2"/>
  <c r="AD233" i="2"/>
  <c r="AH233" i="2"/>
  <c r="AL233" i="2"/>
  <c r="AG234" i="2"/>
  <c r="AK234" i="2"/>
  <c r="AF235" i="2"/>
  <c r="AJ235" i="2"/>
  <c r="AN235" i="2"/>
  <c r="AE236" i="2"/>
  <c r="AI236" i="2"/>
  <c r="AM236" i="2"/>
  <c r="Z237" i="2"/>
  <c r="AD237" i="2"/>
  <c r="AH237" i="2"/>
  <c r="AL237" i="2"/>
  <c r="AC238" i="2"/>
  <c r="AG238" i="2"/>
  <c r="AK238" i="2"/>
  <c r="AB239" i="2"/>
  <c r="AF239" i="2"/>
  <c r="AJ239" i="2"/>
  <c r="AN239" i="2"/>
  <c r="AN240" i="2"/>
  <c r="AE240" i="2"/>
  <c r="AI240" i="2"/>
  <c r="AM240" i="2"/>
  <c r="Z241" i="2"/>
  <c r="Z113" i="2" s="1"/>
  <c r="AD241" i="2"/>
  <c r="AD113" i="2" s="1"/>
  <c r="AH241" i="2"/>
  <c r="AH113" i="2" s="1"/>
  <c r="AL241" i="2"/>
  <c r="AL113" i="2" s="1"/>
  <c r="AC242" i="2"/>
  <c r="AG242" i="2"/>
  <c r="AK242" i="2"/>
  <c r="AB243" i="2"/>
  <c r="AF243" i="2"/>
  <c r="AJ243" i="2"/>
  <c r="AN243" i="2"/>
  <c r="AN244" i="2"/>
  <c r="AE244" i="2"/>
  <c r="AI244" i="2"/>
  <c r="AM244" i="2"/>
  <c r="Z245" i="2"/>
  <c r="AD245" i="2"/>
  <c r="AH245" i="2"/>
  <c r="AL245" i="2"/>
  <c r="AC246" i="2"/>
  <c r="AG246" i="2"/>
  <c r="AK246" i="2"/>
  <c r="AB247" i="2"/>
  <c r="AF247" i="2"/>
  <c r="AJ247" i="2"/>
  <c r="AN247" i="2"/>
  <c r="AN248" i="2"/>
  <c r="AE248" i="2"/>
  <c r="AI248" i="2"/>
  <c r="AM248" i="2"/>
  <c r="Z249" i="2"/>
  <c r="AD249" i="2"/>
  <c r="AH249" i="2"/>
  <c r="AL249" i="2"/>
  <c r="AC250" i="2"/>
  <c r="AG250" i="2"/>
  <c r="AK250" i="2"/>
  <c r="AB251" i="2"/>
  <c r="AF251" i="2"/>
  <c r="AJ251" i="2"/>
  <c r="AN251" i="2"/>
  <c r="AN252" i="2"/>
  <c r="AE252" i="2"/>
  <c r="AI252" i="2"/>
  <c r="AM252" i="2"/>
  <c r="Z253" i="2"/>
  <c r="AD253" i="2"/>
  <c r="AH253" i="2"/>
  <c r="AL253" i="2"/>
  <c r="AC254" i="2"/>
  <c r="AG254" i="2"/>
  <c r="AK254" i="2"/>
  <c r="AB255" i="2"/>
  <c r="AF255" i="2"/>
  <c r="AJ255" i="2"/>
  <c r="AN255" i="2"/>
  <c r="AN256" i="2"/>
  <c r="AE256" i="2"/>
  <c r="AI256" i="2"/>
  <c r="AM256" i="2"/>
  <c r="Z257" i="2"/>
  <c r="AD257" i="2"/>
  <c r="AH257" i="2"/>
  <c r="AL257" i="2"/>
  <c r="AC258" i="2"/>
  <c r="AG258" i="2"/>
  <c r="AK258" i="2"/>
  <c r="AB259" i="2"/>
  <c r="AF259" i="2"/>
  <c r="AJ259" i="2"/>
  <c r="AN259" i="2"/>
  <c r="AN260" i="2"/>
  <c r="AE260" i="2"/>
  <c r="AI260" i="2"/>
  <c r="AM260" i="2"/>
  <c r="Z261" i="2"/>
  <c r="AD261" i="2"/>
  <c r="AH261" i="2"/>
  <c r="AL261" i="2"/>
  <c r="AC262" i="2"/>
  <c r="AG262" i="2"/>
  <c r="AK262" i="2"/>
  <c r="AB263" i="2"/>
  <c r="AF263" i="2"/>
  <c r="AJ263" i="2"/>
  <c r="AN263" i="2"/>
  <c r="AN264" i="2"/>
  <c r="AE264" i="2"/>
  <c r="AI264" i="2"/>
  <c r="AM264" i="2"/>
  <c r="Z265" i="2"/>
  <c r="AD265" i="2"/>
  <c r="AH265" i="2"/>
  <c r="AL265" i="2"/>
  <c r="AC266" i="2"/>
  <c r="AG266" i="2"/>
  <c r="AK266" i="2"/>
  <c r="AB267" i="2"/>
  <c r="AF267" i="2"/>
  <c r="AJ267" i="2"/>
  <c r="AN267" i="2"/>
  <c r="AN268" i="2"/>
  <c r="AE268" i="2"/>
  <c r="AI268" i="2"/>
  <c r="AM268" i="2"/>
  <c r="Z269" i="2"/>
  <c r="AD269" i="2"/>
  <c r="AH269" i="2"/>
  <c r="AL269" i="2"/>
  <c r="AC270" i="2"/>
  <c r="AG270" i="2"/>
  <c r="AK270" i="2"/>
  <c r="AB271" i="2"/>
  <c r="AF271" i="2"/>
  <c r="AJ271" i="2"/>
  <c r="AN271" i="2"/>
  <c r="AN272" i="2"/>
  <c r="AE272" i="2"/>
  <c r="AI272" i="2"/>
  <c r="AM272" i="2"/>
  <c r="Z273" i="2"/>
  <c r="AD273" i="2"/>
  <c r="AH273" i="2"/>
  <c r="AL273" i="2"/>
  <c r="AC274" i="2"/>
  <c r="AG274" i="2"/>
  <c r="AK274" i="2"/>
  <c r="AB275" i="2"/>
  <c r="AF275" i="2"/>
  <c r="AJ275" i="2"/>
  <c r="AN275" i="2"/>
  <c r="AN276" i="2"/>
  <c r="AE276" i="2"/>
  <c r="AI276" i="2"/>
  <c r="AM276" i="2"/>
  <c r="Z277" i="2"/>
  <c r="AD277" i="2"/>
  <c r="AH277" i="2"/>
  <c r="AL277" i="2"/>
  <c r="AC278" i="2"/>
  <c r="AG278" i="2"/>
  <c r="AK278" i="2"/>
  <c r="AB279" i="2"/>
  <c r="AF279" i="2"/>
  <c r="AJ279" i="2"/>
  <c r="AN279" i="2"/>
  <c r="AN280" i="2"/>
  <c r="AE280" i="2"/>
  <c r="AI280" i="2"/>
  <c r="AM280" i="2"/>
  <c r="Z281" i="2"/>
  <c r="AD281" i="2"/>
  <c r="AH281" i="2"/>
  <c r="AL281" i="2"/>
  <c r="AC282" i="2"/>
  <c r="AG282" i="2"/>
  <c r="AK282" i="2"/>
  <c r="AB283" i="2"/>
  <c r="AF283" i="2"/>
  <c r="AJ283" i="2"/>
  <c r="AN283" i="2"/>
  <c r="AN284" i="2"/>
  <c r="AE284" i="2"/>
  <c r="AI284" i="2"/>
  <c r="AM284" i="2"/>
  <c r="Z285" i="2"/>
  <c r="AD285" i="2"/>
  <c r="AH285" i="2"/>
  <c r="AL285" i="2"/>
  <c r="AC286" i="2"/>
  <c r="AG286" i="2"/>
  <c r="AK286" i="2"/>
  <c r="AB287" i="2"/>
  <c r="AF287" i="2"/>
  <c r="AJ287" i="2"/>
  <c r="AN287" i="2"/>
  <c r="AN288" i="2"/>
  <c r="AE288" i="2"/>
  <c r="AI288" i="2"/>
  <c r="AM288" i="2"/>
  <c r="Z289" i="2"/>
  <c r="AD289" i="2"/>
  <c r="AH289" i="2"/>
  <c r="AL289" i="2"/>
  <c r="AC290" i="2"/>
  <c r="AG290" i="2"/>
  <c r="AK290" i="2"/>
  <c r="AB291" i="2"/>
  <c r="AF291" i="2"/>
  <c r="AJ291" i="2"/>
  <c r="AN291" i="2"/>
  <c r="AN292" i="2"/>
  <c r="AE292" i="2"/>
  <c r="AI292" i="2"/>
  <c r="AM292" i="2"/>
  <c r="Z293" i="2"/>
  <c r="AD293" i="2"/>
  <c r="AH293" i="2"/>
  <c r="AL293" i="2"/>
  <c r="AC294" i="2"/>
  <c r="AG294" i="2"/>
  <c r="AK294" i="2"/>
  <c r="AB295" i="2"/>
  <c r="AF295" i="2"/>
  <c r="AJ295" i="2"/>
  <c r="AN295" i="2"/>
  <c r="AN296" i="2"/>
  <c r="AE296" i="2"/>
  <c r="AI296" i="2"/>
  <c r="AM296" i="2"/>
  <c r="Z297" i="2"/>
  <c r="AD297" i="2"/>
  <c r="AH297" i="2"/>
  <c r="AL297" i="2"/>
  <c r="AC298" i="2"/>
  <c r="AG298" i="2"/>
  <c r="AK298" i="2"/>
  <c r="AB299" i="2"/>
  <c r="AF299" i="2"/>
  <c r="AJ299" i="2"/>
  <c r="AN299" i="2"/>
  <c r="AN300" i="2"/>
  <c r="AE300" i="2"/>
  <c r="AI300" i="2"/>
  <c r="AM300" i="2"/>
  <c r="Z301" i="2"/>
  <c r="AD301" i="2"/>
  <c r="AH301" i="2"/>
  <c r="AL301" i="2"/>
  <c r="AC302" i="2"/>
  <c r="AG302" i="2"/>
  <c r="AK302" i="2"/>
  <c r="AB303" i="2"/>
  <c r="AF303" i="2"/>
  <c r="AJ303" i="2"/>
  <c r="AN303" i="2"/>
  <c r="AN304" i="2"/>
  <c r="AE304" i="2"/>
  <c r="AI304" i="2"/>
  <c r="AM304" i="2"/>
  <c r="Z305" i="2"/>
  <c r="AD305" i="2"/>
  <c r="AH305" i="2"/>
  <c r="AL305" i="2"/>
  <c r="AC306" i="2"/>
  <c r="AG306" i="2"/>
  <c r="AK306" i="2"/>
  <c r="AB307" i="2"/>
  <c r="AF307" i="2"/>
  <c r="AJ307" i="2"/>
  <c r="AN307" i="2"/>
  <c r="AN308" i="2"/>
  <c r="AE308" i="2"/>
  <c r="AI308" i="2"/>
  <c r="AM308" i="2"/>
  <c r="Z309" i="2"/>
  <c r="AD309" i="2"/>
  <c r="AH309" i="2"/>
  <c r="AL309" i="2"/>
  <c r="AC310" i="2"/>
  <c r="AG310" i="2"/>
  <c r="AK310" i="2"/>
  <c r="AB311" i="2"/>
  <c r="AF311" i="2"/>
  <c r="AJ311" i="2"/>
  <c r="AN311" i="2"/>
  <c r="AN312" i="2"/>
  <c r="AE312" i="2"/>
  <c r="AI312" i="2"/>
  <c r="AM312" i="2"/>
  <c r="Z313" i="2"/>
  <c r="AD313" i="2"/>
  <c r="AH313" i="2"/>
  <c r="AL313" i="2"/>
  <c r="AC314" i="2"/>
  <c r="AG314" i="2"/>
  <c r="AK314" i="2"/>
  <c r="AB315" i="2"/>
  <c r="AF315" i="2"/>
  <c r="AJ315" i="2"/>
  <c r="AN315" i="2"/>
  <c r="AN316" i="2"/>
  <c r="AE316" i="2"/>
  <c r="AI316" i="2"/>
  <c r="AM316" i="2"/>
  <c r="Z317" i="2"/>
  <c r="AD317" i="2"/>
  <c r="AH317" i="2"/>
  <c r="AL317" i="2"/>
  <c r="AC318" i="2"/>
  <c r="AG318" i="2"/>
  <c r="AK318" i="2"/>
  <c r="AB319" i="2"/>
  <c r="AF319" i="2"/>
  <c r="AJ319" i="2"/>
  <c r="AN319" i="2"/>
  <c r="AN320" i="2"/>
  <c r="AE320" i="2"/>
  <c r="AI320" i="2"/>
  <c r="AM320" i="2"/>
  <c r="Z321" i="2"/>
  <c r="AD321" i="2"/>
  <c r="AH321" i="2"/>
  <c r="AL321" i="2"/>
  <c r="AC322" i="2"/>
  <c r="AG322" i="2"/>
  <c r="AK322" i="2"/>
  <c r="AB323" i="2"/>
  <c r="AF323" i="2"/>
  <c r="AJ323" i="2"/>
  <c r="AN323" i="2"/>
  <c r="AN324" i="2"/>
  <c r="AE324" i="2"/>
  <c r="AI324" i="2"/>
  <c r="AM324" i="2"/>
  <c r="Z325" i="2"/>
  <c r="AD325" i="2"/>
  <c r="AH325" i="2"/>
  <c r="AL325" i="2"/>
  <c r="AC326" i="2"/>
  <c r="AG326" i="2"/>
  <c r="AK326" i="2"/>
  <c r="AB327" i="2"/>
  <c r="AF327" i="2"/>
  <c r="AJ327" i="2"/>
  <c r="AN327" i="2"/>
  <c r="AN328" i="2"/>
  <c r="AE328" i="2"/>
  <c r="AI328" i="2"/>
  <c r="AM328" i="2"/>
  <c r="Z329" i="2"/>
  <c r="AD329" i="2"/>
  <c r="AH329" i="2"/>
  <c r="AL329" i="2"/>
  <c r="AC330" i="2"/>
  <c r="AG330" i="2"/>
  <c r="AK330" i="2"/>
  <c r="AB331" i="2"/>
  <c r="AF331" i="2"/>
  <c r="AJ331" i="2"/>
  <c r="AN331" i="2"/>
  <c r="AN332" i="2"/>
  <c r="AE332" i="2"/>
  <c r="AI332" i="2"/>
  <c r="AM332" i="2"/>
  <c r="Z333" i="2"/>
  <c r="AD333" i="2"/>
  <c r="AH333" i="2"/>
  <c r="AL333" i="2"/>
  <c r="AC334" i="2"/>
  <c r="AG334" i="2"/>
  <c r="AK334" i="2"/>
  <c r="AB335" i="2"/>
  <c r="AF335" i="2"/>
  <c r="AJ335" i="2"/>
  <c r="AN335" i="2"/>
  <c r="AN336" i="2"/>
  <c r="AE336" i="2"/>
  <c r="AI336" i="2"/>
  <c r="AM336" i="2"/>
  <c r="Z337" i="2"/>
  <c r="AD337" i="2"/>
  <c r="AH337" i="2"/>
  <c r="AL337" i="2"/>
  <c r="AC338" i="2"/>
  <c r="AG338" i="2"/>
  <c r="AK338" i="2"/>
  <c r="AB339" i="2"/>
  <c r="AF339" i="2"/>
  <c r="AJ339" i="2"/>
  <c r="AN339" i="2"/>
  <c r="AN340" i="2"/>
  <c r="AE340" i="2"/>
  <c r="AI340" i="2"/>
  <c r="AM340" i="2"/>
  <c r="Z341" i="2"/>
  <c r="AD341" i="2"/>
  <c r="AH341" i="2"/>
  <c r="AL341" i="2"/>
  <c r="AC342" i="2"/>
  <c r="AG342" i="2"/>
  <c r="AK342" i="2"/>
  <c r="AB343" i="2"/>
  <c r="AF343" i="2"/>
  <c r="AJ343" i="2"/>
  <c r="AN343" i="2"/>
  <c r="AN344" i="2"/>
  <c r="AE344" i="2"/>
  <c r="AI344" i="2"/>
  <c r="AM344" i="2"/>
  <c r="Z345" i="2"/>
  <c r="AD345" i="2"/>
  <c r="AH345" i="2"/>
  <c r="AL345" i="2"/>
  <c r="AC346" i="2"/>
  <c r="AG346" i="2"/>
  <c r="AK346" i="2"/>
  <c r="AB347" i="2"/>
  <c r="AF347" i="2"/>
  <c r="AJ347" i="2"/>
  <c r="AN347" i="2"/>
  <c r="AN348" i="2"/>
  <c r="AE348" i="2"/>
  <c r="AI348" i="2"/>
  <c r="AM348" i="2"/>
  <c r="Z349" i="2"/>
  <c r="AD349" i="2"/>
  <c r="AH349" i="2"/>
  <c r="AL349" i="2"/>
  <c r="AC350" i="2"/>
  <c r="AG350" i="2"/>
  <c r="AK350" i="2"/>
  <c r="AB351" i="2"/>
  <c r="AF351" i="2"/>
  <c r="AJ351" i="2"/>
  <c r="AN351" i="2"/>
  <c r="AN352" i="2"/>
  <c r="AE352" i="2"/>
  <c r="AI352" i="2"/>
  <c r="AM352" i="2"/>
  <c r="Z353" i="2"/>
  <c r="AD353" i="2"/>
  <c r="AH353" i="2"/>
  <c r="AL353" i="2"/>
  <c r="AC354" i="2"/>
  <c r="AC103" i="2" s="1"/>
  <c r="AG354" i="2"/>
  <c r="AG103" i="2" s="1"/>
  <c r="AK354" i="2"/>
  <c r="AK103" i="2" s="1"/>
  <c r="AB355" i="2"/>
  <c r="AF355" i="2"/>
  <c r="AJ355" i="2"/>
  <c r="AN355" i="2"/>
  <c r="AN356" i="2"/>
  <c r="AE356" i="2"/>
  <c r="AI356" i="2"/>
  <c r="AM356" i="2"/>
  <c r="Z357" i="2"/>
  <c r="AD357" i="2"/>
  <c r="AH357" i="2"/>
  <c r="AL357" i="2"/>
  <c r="AC358" i="2"/>
  <c r="AG358" i="2"/>
  <c r="AK358" i="2"/>
  <c r="AB359" i="2"/>
  <c r="AF359" i="2"/>
  <c r="AJ359" i="2"/>
  <c r="AN359" i="2"/>
  <c r="AN360" i="2"/>
  <c r="AE360" i="2"/>
  <c r="AI360" i="2"/>
  <c r="AM360" i="2"/>
  <c r="Z361" i="2"/>
  <c r="AD361" i="2"/>
  <c r="AH361" i="2"/>
  <c r="AL361" i="2"/>
  <c r="AC362" i="2"/>
  <c r="AG362" i="2"/>
  <c r="AK362" i="2"/>
  <c r="AB363" i="2"/>
  <c r="AF363" i="2"/>
  <c r="AJ363" i="2"/>
  <c r="AN363" i="2"/>
  <c r="AN364" i="2"/>
  <c r="AE364" i="2"/>
  <c r="AI364" i="2"/>
  <c r="AM364" i="2"/>
  <c r="Z365" i="2"/>
  <c r="AD365" i="2"/>
  <c r="AH365" i="2"/>
  <c r="AL365" i="2"/>
  <c r="AC366" i="2"/>
  <c r="AG366" i="2"/>
  <c r="AK366" i="2"/>
  <c r="AB367" i="2"/>
  <c r="AF367" i="2"/>
  <c r="AJ367" i="2"/>
  <c r="AN367" i="2"/>
  <c r="AN368" i="2"/>
  <c r="AE368" i="2"/>
  <c r="AI368" i="2"/>
  <c r="AM368" i="2"/>
  <c r="Z369" i="2"/>
  <c r="AD369" i="2"/>
  <c r="AH369" i="2"/>
  <c r="AL369" i="2"/>
  <c r="AC370" i="2"/>
  <c r="AG370" i="2"/>
  <c r="AK370" i="2"/>
  <c r="AB371" i="2"/>
  <c r="AF371" i="2"/>
  <c r="AJ371" i="2"/>
  <c r="AN371" i="2"/>
  <c r="AN372" i="2"/>
  <c r="AE372" i="2"/>
  <c r="AI372" i="2"/>
  <c r="AM372" i="2"/>
  <c r="Z373" i="2"/>
  <c r="AD373" i="2"/>
  <c r="AH373" i="2"/>
  <c r="AL373" i="2"/>
  <c r="AC374" i="2"/>
  <c r="AG374" i="2"/>
  <c r="AK374" i="2"/>
  <c r="AB375" i="2"/>
  <c r="AF375" i="2"/>
  <c r="AJ375" i="2"/>
  <c r="AN375" i="2"/>
  <c r="AN376" i="2"/>
  <c r="AE376" i="2"/>
  <c r="AI376" i="2"/>
  <c r="AM376" i="2"/>
  <c r="Z377" i="2"/>
  <c r="AD377" i="2"/>
  <c r="AH377" i="2"/>
  <c r="AL377" i="2"/>
  <c r="AC378" i="2"/>
  <c r="AG378" i="2"/>
  <c r="AK378" i="2"/>
  <c r="AB379" i="2"/>
  <c r="AF379" i="2"/>
  <c r="AJ379" i="2"/>
  <c r="AN379" i="2"/>
  <c r="AN380" i="2"/>
  <c r="AE380" i="2"/>
  <c r="AI380" i="2"/>
  <c r="AM380" i="2"/>
  <c r="Z381" i="2"/>
  <c r="AD381" i="2"/>
  <c r="AH381" i="2"/>
  <c r="AL381" i="2"/>
  <c r="AC382" i="2"/>
  <c r="AG382" i="2"/>
  <c r="AK382" i="2"/>
  <c r="AB383" i="2"/>
  <c r="AF383" i="2"/>
  <c r="AJ383" i="2"/>
  <c r="AN383" i="2"/>
  <c r="AN384" i="2"/>
  <c r="AE384" i="2"/>
  <c r="AI384" i="2"/>
  <c r="AM384" i="2"/>
  <c r="Z385" i="2"/>
  <c r="AD385" i="2"/>
  <c r="AH385" i="2"/>
  <c r="AL385" i="2"/>
  <c r="AC386" i="2"/>
  <c r="AG386" i="2"/>
  <c r="AK386" i="2"/>
  <c r="AB387" i="2"/>
  <c r="AF387" i="2"/>
  <c r="AJ387" i="2"/>
  <c r="AN387" i="2"/>
  <c r="AN388" i="2"/>
  <c r="AN124" i="2" s="1"/>
  <c r="AE388" i="2"/>
  <c r="AE124" i="2" s="1"/>
  <c r="AI388" i="2"/>
  <c r="AI124" i="2" s="1"/>
  <c r="AM388" i="2"/>
  <c r="AM124" i="2" s="1"/>
  <c r="Z389" i="2"/>
  <c r="AD389" i="2"/>
  <c r="AH389" i="2"/>
  <c r="AL389" i="2"/>
  <c r="AC390" i="2"/>
  <c r="AG390" i="2"/>
  <c r="AK390" i="2"/>
  <c r="AB391" i="2"/>
  <c r="AF391" i="2"/>
  <c r="AJ391" i="2"/>
  <c r="AN391" i="2"/>
  <c r="AN392" i="2"/>
  <c r="AE392" i="2"/>
  <c r="AI392" i="2"/>
  <c r="AM392" i="2"/>
  <c r="Z393" i="2"/>
  <c r="AD393" i="2"/>
  <c r="AH393" i="2"/>
  <c r="AL393" i="2"/>
  <c r="AC394" i="2"/>
  <c r="AG394" i="2"/>
  <c r="AK394" i="2"/>
  <c r="AB395" i="2"/>
  <c r="AF395" i="2"/>
  <c r="AJ395" i="2"/>
  <c r="AN395" i="2"/>
  <c r="AN396" i="2"/>
  <c r="AE396" i="2"/>
  <c r="AI396" i="2"/>
  <c r="AM396" i="2"/>
  <c r="Z397" i="2"/>
  <c r="AD397" i="2"/>
  <c r="AH397" i="2"/>
  <c r="AL397" i="2"/>
  <c r="AC398" i="2"/>
  <c r="AG398" i="2"/>
  <c r="AK398" i="2"/>
  <c r="AB399" i="2"/>
  <c r="AF399" i="2"/>
  <c r="AJ399" i="2"/>
  <c r="AN399" i="2"/>
  <c r="AN400" i="2"/>
  <c r="AE400" i="2"/>
  <c r="AI400" i="2"/>
  <c r="AM400" i="2"/>
  <c r="Z401" i="2"/>
  <c r="AD401" i="2"/>
  <c r="AH401" i="2"/>
  <c r="AL401" i="2"/>
  <c r="AC402" i="2"/>
  <c r="AG402" i="2"/>
  <c r="AK402" i="2"/>
  <c r="AB403" i="2"/>
  <c r="AF403" i="2"/>
  <c r="AJ403" i="2"/>
  <c r="AN403" i="2"/>
  <c r="AN404" i="2"/>
  <c r="AE404" i="2"/>
  <c r="AI404" i="2"/>
  <c r="AM404" i="2"/>
  <c r="Z405" i="2"/>
  <c r="AD405" i="2"/>
  <c r="AH405" i="2"/>
  <c r="AL405" i="2"/>
  <c r="AC406" i="2"/>
  <c r="AG406" i="2"/>
  <c r="AK406" i="2"/>
  <c r="AB407" i="2"/>
  <c r="AF407" i="2"/>
  <c r="AJ407" i="2"/>
  <c r="AN407" i="2"/>
  <c r="AN408" i="2"/>
  <c r="AE408" i="2"/>
  <c r="AI408" i="2"/>
  <c r="AM408" i="2"/>
  <c r="Z409" i="2"/>
  <c r="AD409" i="2"/>
  <c r="AH409" i="2"/>
  <c r="AL409" i="2"/>
  <c r="AC410" i="2"/>
  <c r="AG410" i="2"/>
  <c r="AK410" i="2"/>
  <c r="AB411" i="2"/>
  <c r="AF411" i="2"/>
  <c r="AJ411" i="2"/>
  <c r="AN411" i="2"/>
  <c r="AN412" i="2"/>
  <c r="AE412" i="2"/>
  <c r="AI412" i="2"/>
  <c r="AM412" i="2"/>
  <c r="Z413" i="2"/>
  <c r="AD413" i="2"/>
  <c r="AH413" i="2"/>
  <c r="AL413" i="2"/>
  <c r="AC414" i="2"/>
  <c r="AG414" i="2"/>
  <c r="AK414" i="2"/>
  <c r="AB415" i="2"/>
  <c r="AF415" i="2"/>
  <c r="AJ415" i="2"/>
  <c r="AN415" i="2"/>
  <c r="AN416" i="2"/>
  <c r="AE416" i="2"/>
  <c r="AI416" i="2"/>
  <c r="AM416" i="2"/>
  <c r="Z417" i="2"/>
  <c r="AD417" i="2"/>
  <c r="AH417" i="2"/>
  <c r="AL417" i="2"/>
  <c r="AC418" i="2"/>
  <c r="AG418" i="2"/>
  <c r="AK418" i="2"/>
  <c r="AB419" i="2"/>
  <c r="AF419" i="2"/>
  <c r="AJ419" i="2"/>
  <c r="AN419" i="2"/>
  <c r="AN420" i="2"/>
  <c r="AE420" i="2"/>
  <c r="AI420" i="2"/>
  <c r="AM420" i="2"/>
  <c r="Z421" i="2"/>
  <c r="AD421" i="2"/>
  <c r="AH421" i="2"/>
  <c r="AL421" i="2"/>
  <c r="AC422" i="2"/>
  <c r="AG422" i="2"/>
  <c r="AQ422" i="2"/>
  <c r="AB423" i="2"/>
  <c r="AF423" i="2"/>
  <c r="AJ423" i="2"/>
  <c r="AN423" i="2"/>
  <c r="AN424" i="2"/>
  <c r="AE424" i="2"/>
  <c r="AI424" i="2"/>
  <c r="AM424" i="2"/>
  <c r="Z425" i="2"/>
  <c r="AD425" i="2"/>
  <c r="AH425" i="2"/>
  <c r="AL425" i="2"/>
  <c r="AC426" i="2"/>
  <c r="AG426" i="2"/>
  <c r="AK426" i="2"/>
  <c r="AB427" i="2"/>
  <c r="AF427" i="2"/>
  <c r="AJ427" i="2"/>
  <c r="AN427" i="2"/>
  <c r="AN428" i="2"/>
  <c r="AE428" i="2"/>
  <c r="AI428" i="2"/>
  <c r="AM428" i="2"/>
  <c r="Z429" i="2"/>
  <c r="AD429" i="2"/>
  <c r="AH429" i="2"/>
  <c r="AL429" i="2"/>
  <c r="AC430" i="2"/>
  <c r="AG430" i="2"/>
  <c r="AK430" i="2"/>
  <c r="AB431" i="2"/>
  <c r="AF431" i="2"/>
  <c r="AJ431" i="2"/>
  <c r="AN431" i="2"/>
  <c r="AN432" i="2"/>
  <c r="AE432" i="2"/>
  <c r="AI432" i="2"/>
  <c r="AM432" i="2"/>
  <c r="Z433" i="2"/>
  <c r="AD433" i="2"/>
  <c r="AH433" i="2"/>
  <c r="AL433" i="2"/>
  <c r="AC434" i="2"/>
  <c r="AG434" i="2"/>
  <c r="AK434" i="2"/>
  <c r="AB435" i="2"/>
  <c r="AF435" i="2"/>
  <c r="AJ435" i="2"/>
  <c r="AN435" i="2"/>
  <c r="AN436" i="2"/>
  <c r="AE436" i="2"/>
  <c r="AI436" i="2"/>
  <c r="AM436" i="2"/>
  <c r="Z437" i="2"/>
  <c r="AD437" i="2"/>
  <c r="AH437" i="2"/>
  <c r="AL437" i="2"/>
  <c r="AC438" i="2"/>
  <c r="AG438" i="2"/>
  <c r="AK438" i="2"/>
  <c r="AB439" i="2"/>
  <c r="AF439" i="2"/>
  <c r="AJ439" i="2"/>
  <c r="AN439" i="2"/>
  <c r="AN440" i="2"/>
  <c r="AE440" i="2"/>
  <c r="AI440" i="2"/>
  <c r="AM440" i="2"/>
  <c r="Z441" i="2"/>
  <c r="AD441" i="2"/>
  <c r="AH441" i="2"/>
  <c r="AL441" i="2"/>
  <c r="AC442" i="2"/>
  <c r="AG442" i="2"/>
  <c r="AK442" i="2"/>
  <c r="AB443" i="2"/>
  <c r="AF443" i="2"/>
  <c r="AJ443" i="2"/>
  <c r="AN443" i="2"/>
  <c r="AN444" i="2"/>
  <c r="AE444" i="2"/>
  <c r="AI444" i="2"/>
  <c r="AM444" i="2"/>
  <c r="Z445" i="2"/>
  <c r="AD445" i="2"/>
  <c r="AH445" i="2"/>
  <c r="AL445" i="2"/>
  <c r="AC446" i="2"/>
  <c r="AG446" i="2"/>
  <c r="AK446" i="2"/>
  <c r="AB447" i="2"/>
  <c r="AF447" i="2"/>
  <c r="AJ447" i="2"/>
  <c r="AN447" i="2"/>
  <c r="AN448" i="2"/>
  <c r="AE448" i="2"/>
  <c r="AI448" i="2"/>
  <c r="AM448" i="2"/>
  <c r="Z449" i="2"/>
  <c r="AD449" i="2"/>
  <c r="AH449" i="2"/>
  <c r="AL449" i="2"/>
  <c r="AC450" i="2"/>
  <c r="AG450" i="2"/>
  <c r="AK450" i="2"/>
  <c r="AB451" i="2"/>
  <c r="AF451" i="2"/>
  <c r="AJ451" i="2"/>
  <c r="AN451" i="2"/>
  <c r="AN452" i="2"/>
  <c r="AE452" i="2"/>
  <c r="AI452" i="2"/>
  <c r="AM452" i="2"/>
  <c r="Z453" i="2"/>
  <c r="AD453" i="2"/>
  <c r="AH453" i="2"/>
  <c r="AL453" i="2"/>
  <c r="AC454" i="2"/>
  <c r="AG454" i="2"/>
  <c r="AK454" i="2"/>
  <c r="AB455" i="2"/>
  <c r="AF455" i="2"/>
  <c r="AJ455" i="2"/>
  <c r="AN455" i="2"/>
  <c r="AN456" i="2"/>
  <c r="AE456" i="2"/>
  <c r="AI456" i="2"/>
  <c r="AM456" i="2"/>
  <c r="Z457" i="2"/>
  <c r="AD457" i="2"/>
  <c r="AH457" i="2"/>
  <c r="AL457" i="2"/>
  <c r="AC458" i="2"/>
  <c r="AG458" i="2"/>
  <c r="AK458" i="2"/>
  <c r="AB459" i="2"/>
  <c r="AF459" i="2"/>
  <c r="AJ459" i="2"/>
  <c r="AN459" i="2"/>
  <c r="AN460" i="2"/>
  <c r="AE460" i="2"/>
  <c r="AI460" i="2"/>
  <c r="AM460" i="2"/>
  <c r="Z461" i="2"/>
  <c r="AD461" i="2"/>
  <c r="AH461" i="2"/>
  <c r="AL461" i="2"/>
  <c r="AC462" i="2"/>
  <c r="AG462" i="2"/>
  <c r="AK462" i="2"/>
  <c r="AB463" i="2"/>
  <c r="AF463" i="2"/>
  <c r="AJ463" i="2"/>
  <c r="AN463" i="2"/>
  <c r="AN464" i="2"/>
  <c r="AE464" i="2"/>
  <c r="AI464" i="2"/>
  <c r="AM464" i="2"/>
  <c r="Z465" i="2"/>
  <c r="AD465" i="2"/>
  <c r="AH465" i="2"/>
  <c r="AL465" i="2"/>
  <c r="AC466" i="2"/>
  <c r="AG466" i="2"/>
  <c r="AK466" i="2"/>
  <c r="AB467" i="2"/>
  <c r="AF467" i="2"/>
  <c r="AJ467" i="2"/>
  <c r="AN467" i="2"/>
  <c r="AN468" i="2"/>
  <c r="AE468" i="2"/>
  <c r="AI468" i="2"/>
  <c r="AM468" i="2"/>
  <c r="Z469" i="2"/>
  <c r="AD469" i="2"/>
  <c r="AH469" i="2"/>
  <c r="AL469" i="2"/>
  <c r="AC470" i="2"/>
  <c r="AG470" i="2"/>
  <c r="AK470" i="2"/>
  <c r="AB471" i="2"/>
  <c r="AF471" i="2"/>
  <c r="AJ471" i="2"/>
  <c r="AN471" i="2"/>
  <c r="AN472" i="2"/>
  <c r="AE472" i="2"/>
  <c r="AI472" i="2"/>
  <c r="AM472" i="2"/>
  <c r="Z473" i="2"/>
  <c r="AD473" i="2"/>
  <c r="AH473" i="2"/>
  <c r="AL473" i="2"/>
  <c r="AC474" i="2"/>
  <c r="AG474" i="2"/>
  <c r="AK474" i="2"/>
  <c r="AB475" i="2"/>
  <c r="AF475" i="2"/>
  <c r="AJ475" i="2"/>
  <c r="AN475" i="2"/>
  <c r="AN476" i="2"/>
  <c r="AE476" i="2"/>
  <c r="AI476" i="2"/>
  <c r="AM476" i="2"/>
  <c r="Z477" i="2"/>
  <c r="AI6" i="2"/>
  <c r="AN8" i="2"/>
  <c r="AF16" i="2"/>
  <c r="AN22" i="2"/>
  <c r="AD24" i="2"/>
  <c r="AI34" i="2"/>
  <c r="AB43" i="2"/>
  <c r="AL52" i="2"/>
  <c r="AJ54" i="2"/>
  <c r="AE55" i="2"/>
  <c r="AK57" i="2"/>
  <c r="AC6" i="2"/>
  <c r="AD6" i="2"/>
  <c r="AQ12" i="2"/>
  <c r="AF12" i="2"/>
  <c r="AB17" i="2"/>
  <c r="AB24" i="2"/>
  <c r="AQ27" i="2"/>
  <c r="AB30" i="2"/>
  <c r="AC33" i="2"/>
  <c r="AP37" i="2"/>
  <c r="AF39" i="2"/>
  <c r="AH40" i="2"/>
  <c r="AM46" i="2"/>
  <c r="AF52" i="2"/>
  <c r="AN52" i="2"/>
  <c r="AE53" i="2"/>
  <c r="AM53" i="2"/>
  <c r="AH54" i="2"/>
  <c r="AG55" i="2"/>
  <c r="AF56" i="2"/>
  <c r="AN56" i="2"/>
  <c r="AE57" i="2"/>
  <c r="AM57" i="2"/>
  <c r="AA7" i="2"/>
  <c r="AD7" i="2"/>
  <c r="AH7" i="2"/>
  <c r="AL7" i="2"/>
  <c r="AQ8" i="2"/>
  <c r="AB11" i="2"/>
  <c r="AP11" i="2"/>
  <c r="AJ11" i="2"/>
  <c r="AN11" i="2"/>
  <c r="AO12" i="2"/>
  <c r="AP13" i="2"/>
  <c r="AQ14" i="2"/>
  <c r="AC21" i="2"/>
  <c r="AB28" i="2"/>
  <c r="AO29" i="2"/>
  <c r="AE29" i="2"/>
  <c r="AI29" i="2"/>
  <c r="AM29" i="2"/>
  <c r="AA30" i="2"/>
  <c r="AB32" i="2"/>
  <c r="AC35" i="2"/>
  <c r="AG35" i="2"/>
  <c r="AQ35" i="2"/>
  <c r="AP38" i="2"/>
  <c r="AC41" i="2"/>
  <c r="AP41" i="2"/>
  <c r="AC45" i="2"/>
  <c r="AP45" i="2"/>
  <c r="AF47" i="2"/>
  <c r="AM48" i="2"/>
  <c r="AD48" i="2"/>
  <c r="AH48" i="2"/>
  <c r="AL48" i="2"/>
  <c r="AQ53" i="2"/>
  <c r="AP54" i="2"/>
  <c r="AO142" i="2"/>
  <c r="AQ144" i="2"/>
  <c r="AP145" i="2"/>
  <c r="AO146" i="2"/>
  <c r="AQ148" i="2"/>
  <c r="AP149" i="2"/>
  <c r="AO150" i="2"/>
  <c r="AQ152" i="2"/>
  <c r="AP153" i="2"/>
  <c r="AO154" i="2"/>
  <c r="AQ156" i="2"/>
  <c r="AP157" i="2"/>
  <c r="AO158" i="2"/>
  <c r="AQ160" i="2"/>
  <c r="AP161" i="2"/>
  <c r="AO162" i="2"/>
  <c r="AQ164" i="2"/>
  <c r="AP165" i="2"/>
  <c r="AO166" i="2"/>
  <c r="AQ168" i="2"/>
  <c r="AP169" i="2"/>
  <c r="AO170" i="2"/>
  <c r="AQ172" i="2"/>
  <c r="AP173" i="2"/>
  <c r="AO174" i="2"/>
  <c r="AQ176" i="2"/>
  <c r="AP177" i="2"/>
  <c r="AO178" i="2"/>
  <c r="AQ180" i="2"/>
  <c r="AP181" i="2"/>
  <c r="AO182" i="2"/>
  <c r="AQ184" i="2"/>
  <c r="AP185" i="2"/>
  <c r="AO186" i="2"/>
  <c r="AQ188" i="2"/>
  <c r="AP189" i="2"/>
  <c r="AO190" i="2"/>
  <c r="AQ192" i="2"/>
  <c r="AP193" i="2"/>
  <c r="AO194" i="2"/>
  <c r="AQ196" i="2"/>
  <c r="AP197" i="2"/>
  <c r="AO198" i="2"/>
  <c r="AQ200" i="2"/>
  <c r="AP201" i="2"/>
  <c r="AO202" i="2"/>
  <c r="AQ204" i="2"/>
  <c r="AP205" i="2"/>
  <c r="AO206" i="2"/>
  <c r="AQ208" i="2"/>
  <c r="AP209" i="2"/>
  <c r="AO210" i="2"/>
  <c r="AQ212" i="2"/>
  <c r="AP213" i="2"/>
  <c r="AO214" i="2"/>
  <c r="AQ216" i="2"/>
  <c r="AP217" i="2"/>
  <c r="AO218" i="2"/>
  <c r="AQ220" i="2"/>
  <c r="AP221" i="2"/>
  <c r="AO222" i="2"/>
  <c r="AQ224" i="2"/>
  <c r="AP225" i="2"/>
  <c r="AO226" i="2"/>
  <c r="AQ228" i="2"/>
  <c r="AP229" i="2"/>
  <c r="AO230" i="2"/>
  <c r="AQ232" i="2"/>
  <c r="AP233" i="2"/>
  <c r="AO234" i="2"/>
  <c r="AQ236" i="2"/>
  <c r="AP237" i="2"/>
  <c r="AO238" i="2"/>
  <c r="AQ240" i="2"/>
  <c r="AP241" i="2"/>
  <c r="AO113" i="2" s="1"/>
  <c r="AO242" i="2"/>
  <c r="AQ244" i="2"/>
  <c r="AP245" i="2"/>
  <c r="AO246" i="2"/>
  <c r="AQ248" i="2"/>
  <c r="AP249" i="2"/>
  <c r="AO250" i="2"/>
  <c r="AQ252" i="2"/>
  <c r="AP253" i="2"/>
  <c r="AO254" i="2"/>
  <c r="AQ256" i="2"/>
  <c r="AP257" i="2"/>
  <c r="AO258" i="2"/>
  <c r="AQ260" i="2"/>
  <c r="AP261" i="2"/>
  <c r="AO262" i="2"/>
  <c r="AQ264" i="2"/>
  <c r="AP265" i="2"/>
  <c r="AO266" i="2"/>
  <c r="AQ268" i="2"/>
  <c r="AP269" i="2"/>
  <c r="AO270" i="2"/>
  <c r="AQ272" i="2"/>
  <c r="AP273" i="2"/>
  <c r="AO274" i="2"/>
  <c r="AQ276" i="2"/>
  <c r="AP277" i="2"/>
  <c r="AO278" i="2"/>
  <c r="AQ280" i="2"/>
  <c r="AP281" i="2"/>
  <c r="AO282" i="2"/>
  <c r="AQ284" i="2"/>
  <c r="AP285" i="2"/>
  <c r="AO286" i="2"/>
  <c r="AQ288" i="2"/>
  <c r="AP289" i="2"/>
  <c r="AO290" i="2"/>
  <c r="AQ292" i="2"/>
  <c r="AP293" i="2"/>
  <c r="AO294" i="2"/>
  <c r="AQ296" i="2"/>
  <c r="AP297" i="2"/>
  <c r="AO298" i="2"/>
  <c r="AP301" i="2"/>
  <c r="AO302" i="2"/>
  <c r="AQ304" i="2"/>
  <c r="AP305" i="2"/>
  <c r="AO306" i="2"/>
  <c r="AQ308" i="2"/>
  <c r="AP309" i="2"/>
  <c r="AO310" i="2"/>
  <c r="AQ312" i="2"/>
  <c r="AP313" i="2"/>
  <c r="AO314" i="2"/>
  <c r="AQ316" i="2"/>
  <c r="AP317" i="2"/>
  <c r="AO318" i="2"/>
  <c r="AQ320" i="2"/>
  <c r="AP321" i="2"/>
  <c r="AO322" i="2"/>
  <c r="AQ324" i="2"/>
  <c r="AP325" i="2"/>
  <c r="AO326" i="2"/>
  <c r="AQ328" i="2"/>
  <c r="AP329" i="2"/>
  <c r="AO330" i="2"/>
  <c r="AQ332" i="2"/>
  <c r="AP333" i="2"/>
  <c r="AO334" i="2"/>
  <c r="AQ336" i="2"/>
  <c r="AP337" i="2"/>
  <c r="AO338" i="2"/>
  <c r="AQ340" i="2"/>
  <c r="AP341" i="2"/>
  <c r="AO342" i="2"/>
  <c r="AP345" i="2"/>
  <c r="AO346" i="2"/>
  <c r="AP349" i="2"/>
  <c r="AO350" i="2"/>
  <c r="AP353" i="2"/>
  <c r="AO354" i="2"/>
  <c r="AP357" i="2"/>
  <c r="AP361" i="2"/>
  <c r="AP365" i="2"/>
  <c r="AP369" i="2"/>
  <c r="AP373" i="2"/>
  <c r="AP377" i="2"/>
  <c r="AO378" i="2"/>
  <c r="AQ380" i="2"/>
  <c r="AP381" i="2"/>
  <c r="AO382" i="2"/>
  <c r="AQ384" i="2"/>
  <c r="AP385" i="2"/>
  <c r="AO386" i="2"/>
  <c r="AQ388" i="2"/>
  <c r="AP124" i="2" s="1"/>
  <c r="AP389" i="2"/>
  <c r="AO390" i="2"/>
  <c r="AQ392" i="2"/>
  <c r="AP393" i="2"/>
  <c r="AO394" i="2"/>
  <c r="AQ396" i="2"/>
  <c r="AP397" i="2"/>
  <c r="AO398" i="2"/>
  <c r="AQ400" i="2"/>
  <c r="AP401" i="2"/>
  <c r="AO402" i="2"/>
  <c r="AQ404" i="2"/>
  <c r="AP405" i="2"/>
  <c r="AO406" i="2"/>
  <c r="AQ408" i="2"/>
  <c r="AP409" i="2"/>
  <c r="AO410" i="2"/>
  <c r="AQ412" i="2"/>
  <c r="AP413" i="2"/>
  <c r="AO414" i="2"/>
  <c r="AQ416" i="2"/>
  <c r="AP417" i="2"/>
  <c r="AO418" i="2"/>
  <c r="AQ420" i="2"/>
  <c r="AP421" i="2"/>
  <c r="AO422" i="2"/>
  <c r="AQ424" i="2"/>
  <c r="AP425" i="2"/>
  <c r="AO426" i="2"/>
  <c r="AM6" i="2"/>
  <c r="AL6" i="2"/>
  <c r="AD14" i="2"/>
  <c r="AD15" i="2"/>
  <c r="AA142" i="2"/>
  <c r="AE142" i="2"/>
  <c r="AI142" i="2"/>
  <c r="AM142" i="2"/>
  <c r="AM143" i="2"/>
  <c r="AD143" i="2"/>
  <c r="AH143" i="2"/>
  <c r="AL143" i="2"/>
  <c r="AC144" i="2"/>
  <c r="AG144" i="2"/>
  <c r="AK144" i="2"/>
  <c r="AB145" i="2"/>
  <c r="AF145" i="2"/>
  <c r="AJ145" i="2"/>
  <c r="AN145" i="2"/>
  <c r="AA146" i="2"/>
  <c r="AE146" i="2"/>
  <c r="AI146" i="2"/>
  <c r="AM146" i="2"/>
  <c r="AM147" i="2"/>
  <c r="AD147" i="2"/>
  <c r="AH147" i="2"/>
  <c r="AL147" i="2"/>
  <c r="AC148" i="2"/>
  <c r="AG148" i="2"/>
  <c r="AK148" i="2"/>
  <c r="AB149" i="2"/>
  <c r="AF149" i="2"/>
  <c r="AJ149" i="2"/>
  <c r="AN149" i="2"/>
  <c r="AA150" i="2"/>
  <c r="AE150" i="2"/>
  <c r="AI150" i="2"/>
  <c r="AM150" i="2"/>
  <c r="AM151" i="2"/>
  <c r="AD151" i="2"/>
  <c r="AH151" i="2"/>
  <c r="AL151" i="2"/>
  <c r="AC152" i="2"/>
  <c r="AG152" i="2"/>
  <c r="AK152" i="2"/>
  <c r="AB153" i="2"/>
  <c r="AF153" i="2"/>
  <c r="AJ153" i="2"/>
  <c r="AN153" i="2"/>
  <c r="AA154" i="2"/>
  <c r="AE154" i="2"/>
  <c r="AI154" i="2"/>
  <c r="AM154" i="2"/>
  <c r="AM155" i="2"/>
  <c r="AD155" i="2"/>
  <c r="AH155" i="2"/>
  <c r="AL155" i="2"/>
  <c r="AC156" i="2"/>
  <c r="AG156" i="2"/>
  <c r="AK156" i="2"/>
  <c r="AB157" i="2"/>
  <c r="AF157" i="2"/>
  <c r="AJ157" i="2"/>
  <c r="AN157" i="2"/>
  <c r="AA158" i="2"/>
  <c r="AE158" i="2"/>
  <c r="AI158" i="2"/>
  <c r="AM158" i="2"/>
  <c r="AM159" i="2"/>
  <c r="AD159" i="2"/>
  <c r="AH159" i="2"/>
  <c r="AL159" i="2"/>
  <c r="AC160" i="2"/>
  <c r="AG160" i="2"/>
  <c r="AK160" i="2"/>
  <c r="AB161" i="2"/>
  <c r="AF161" i="2"/>
  <c r="AJ161" i="2"/>
  <c r="AN161" i="2"/>
  <c r="AA162" i="2"/>
  <c r="AE162" i="2"/>
  <c r="AI162" i="2"/>
  <c r="AM162" i="2"/>
  <c r="AM163" i="2"/>
  <c r="AD163" i="2"/>
  <c r="AH163" i="2"/>
  <c r="AL163" i="2"/>
  <c r="AC164" i="2"/>
  <c r="AG164" i="2"/>
  <c r="AK164" i="2"/>
  <c r="AB165" i="2"/>
  <c r="AF165" i="2"/>
  <c r="AJ165" i="2"/>
  <c r="AN165" i="2"/>
  <c r="AA166" i="2"/>
  <c r="AE166" i="2"/>
  <c r="AI166" i="2"/>
  <c r="AM166" i="2"/>
  <c r="AM167" i="2"/>
  <c r="AD167" i="2"/>
  <c r="AH167" i="2"/>
  <c r="AL167" i="2"/>
  <c r="AC168" i="2"/>
  <c r="AG168" i="2"/>
  <c r="AK168" i="2"/>
  <c r="AB169" i="2"/>
  <c r="AF169" i="2"/>
  <c r="AJ169" i="2"/>
  <c r="AN169" i="2"/>
  <c r="AA170" i="2"/>
  <c r="AE170" i="2"/>
  <c r="AI170" i="2"/>
  <c r="AM170" i="2"/>
  <c r="AM171" i="2"/>
  <c r="AD171" i="2"/>
  <c r="AH171" i="2"/>
  <c r="AL171" i="2"/>
  <c r="AC172" i="2"/>
  <c r="AG172" i="2"/>
  <c r="AK172" i="2"/>
  <c r="AB173" i="2"/>
  <c r="AF173" i="2"/>
  <c r="AJ173" i="2"/>
  <c r="AN173" i="2"/>
  <c r="AA174" i="2"/>
  <c r="AE174" i="2"/>
  <c r="AI174" i="2"/>
  <c r="AM174" i="2"/>
  <c r="AM175" i="2"/>
  <c r="AD175" i="2"/>
  <c r="AH175" i="2"/>
  <c r="AL175" i="2"/>
  <c r="AC176" i="2"/>
  <c r="AG176" i="2"/>
  <c r="AK176" i="2"/>
  <c r="AB177" i="2"/>
  <c r="AF177" i="2"/>
  <c r="AJ177" i="2"/>
  <c r="AN177" i="2"/>
  <c r="AA178" i="2"/>
  <c r="AE178" i="2"/>
  <c r="AI178" i="2"/>
  <c r="AM178" i="2"/>
  <c r="AM179" i="2"/>
  <c r="AD179" i="2"/>
  <c r="AH179" i="2"/>
  <c r="AL179" i="2"/>
  <c r="AC180" i="2"/>
  <c r="AG180" i="2"/>
  <c r="AK180" i="2"/>
  <c r="AB181" i="2"/>
  <c r="AF181" i="2"/>
  <c r="AJ181" i="2"/>
  <c r="AN181" i="2"/>
  <c r="AA182" i="2"/>
  <c r="AE182" i="2"/>
  <c r="AI182" i="2"/>
  <c r="AM182" i="2"/>
  <c r="AM183" i="2"/>
  <c r="AD183" i="2"/>
  <c r="AH183" i="2"/>
  <c r="AL183" i="2"/>
  <c r="AC184" i="2"/>
  <c r="AG184" i="2"/>
  <c r="AK184" i="2"/>
  <c r="AB185" i="2"/>
  <c r="AF185" i="2"/>
  <c r="AJ185" i="2"/>
  <c r="AN185" i="2"/>
  <c r="AA186" i="2"/>
  <c r="AE186" i="2"/>
  <c r="AI186" i="2"/>
  <c r="AM186" i="2"/>
  <c r="AM187" i="2"/>
  <c r="AD187" i="2"/>
  <c r="AH187" i="2"/>
  <c r="AL187" i="2"/>
  <c r="AC188" i="2"/>
  <c r="AG188" i="2"/>
  <c r="AK188" i="2"/>
  <c r="AB189" i="2"/>
  <c r="AF189" i="2"/>
  <c r="AJ189" i="2"/>
  <c r="AN189" i="2"/>
  <c r="AA190" i="2"/>
  <c r="AE190" i="2"/>
  <c r="AI190" i="2"/>
  <c r="AM190" i="2"/>
  <c r="AM191" i="2"/>
  <c r="AD191" i="2"/>
  <c r="AH191" i="2"/>
  <c r="AL191" i="2"/>
  <c r="AC192" i="2"/>
  <c r="AG192" i="2"/>
  <c r="AK192" i="2"/>
  <c r="AB193" i="2"/>
  <c r="AF193" i="2"/>
  <c r="AJ193" i="2"/>
  <c r="AN193" i="2"/>
  <c r="AA194" i="2"/>
  <c r="AE194" i="2"/>
  <c r="AI194" i="2"/>
  <c r="AM194" i="2"/>
  <c r="AM195" i="2"/>
  <c r="AD195" i="2"/>
  <c r="AH195" i="2"/>
  <c r="AL195" i="2"/>
  <c r="AC196" i="2"/>
  <c r="AG196" i="2"/>
  <c r="AK196" i="2"/>
  <c r="AB197" i="2"/>
  <c r="AF197" i="2"/>
  <c r="AJ197" i="2"/>
  <c r="AN197" i="2"/>
  <c r="AA198" i="2"/>
  <c r="AE198" i="2"/>
  <c r="AI198" i="2"/>
  <c r="AM198" i="2"/>
  <c r="AM199" i="2"/>
  <c r="AD199" i="2"/>
  <c r="AH199" i="2"/>
  <c r="AL199" i="2"/>
  <c r="AC200" i="2"/>
  <c r="AG200" i="2"/>
  <c r="AK200" i="2"/>
  <c r="AB201" i="2"/>
  <c r="AF201" i="2"/>
  <c r="AJ201" i="2"/>
  <c r="AN201" i="2"/>
  <c r="AA202" i="2"/>
  <c r="AE202" i="2"/>
  <c r="AI202" i="2"/>
  <c r="AM202" i="2"/>
  <c r="AM203" i="2"/>
  <c r="AD203" i="2"/>
  <c r="AH203" i="2"/>
  <c r="AL203" i="2"/>
  <c r="AC204" i="2"/>
  <c r="AG204" i="2"/>
  <c r="AK204" i="2"/>
  <c r="AB205" i="2"/>
  <c r="AF205" i="2"/>
  <c r="AJ205" i="2"/>
  <c r="AN205" i="2"/>
  <c r="AA206" i="2"/>
  <c r="AE206" i="2"/>
  <c r="AI206" i="2"/>
  <c r="AM206" i="2"/>
  <c r="AM207" i="2"/>
  <c r="AD207" i="2"/>
  <c r="AH207" i="2"/>
  <c r="AL207" i="2"/>
  <c r="AC208" i="2"/>
  <c r="AG208" i="2"/>
  <c r="AK208" i="2"/>
  <c r="AB209" i="2"/>
  <c r="AF209" i="2"/>
  <c r="AJ209" i="2"/>
  <c r="AN209" i="2"/>
  <c r="AA210" i="2"/>
  <c r="AE210" i="2"/>
  <c r="AI210" i="2"/>
  <c r="AM210" i="2"/>
  <c r="AM211" i="2"/>
  <c r="AD211" i="2"/>
  <c r="AH211" i="2"/>
  <c r="AL211" i="2"/>
  <c r="AC212" i="2"/>
  <c r="AG212" i="2"/>
  <c r="AK212" i="2"/>
  <c r="AB213" i="2"/>
  <c r="AF213" i="2"/>
  <c r="AJ213" i="2"/>
  <c r="AN213" i="2"/>
  <c r="AA214" i="2"/>
  <c r="AE214" i="2"/>
  <c r="AI214" i="2"/>
  <c r="AM214" i="2"/>
  <c r="AM215" i="2"/>
  <c r="AD215" i="2"/>
  <c r="AH215" i="2"/>
  <c r="AL215" i="2"/>
  <c r="AC216" i="2"/>
  <c r="AG216" i="2"/>
  <c r="AK216" i="2"/>
  <c r="AB217" i="2"/>
  <c r="AF217" i="2"/>
  <c r="AJ217" i="2"/>
  <c r="AN217" i="2"/>
  <c r="AA218" i="2"/>
  <c r="AE218" i="2"/>
  <c r="AI218" i="2"/>
  <c r="AM218" i="2"/>
  <c r="AM219" i="2"/>
  <c r="AD219" i="2"/>
  <c r="AH219" i="2"/>
  <c r="AL219" i="2"/>
  <c r="AC220" i="2"/>
  <c r="AG220" i="2"/>
  <c r="AK220" i="2"/>
  <c r="AB221" i="2"/>
  <c r="AF221" i="2"/>
  <c r="AJ221" i="2"/>
  <c r="AN221" i="2"/>
  <c r="AA222" i="2"/>
  <c r="AE222" i="2"/>
  <c r="AI222" i="2"/>
  <c r="AM222" i="2"/>
  <c r="AM223" i="2"/>
  <c r="AD223" i="2"/>
  <c r="AH223" i="2"/>
  <c r="AL223" i="2"/>
  <c r="AC224" i="2"/>
  <c r="AG224" i="2"/>
  <c r="AK224" i="2"/>
  <c r="AB225" i="2"/>
  <c r="AF225" i="2"/>
  <c r="AJ225" i="2"/>
  <c r="AN225" i="2"/>
  <c r="AA226" i="2"/>
  <c r="AE226" i="2"/>
  <c r="AI226" i="2"/>
  <c r="AM226" i="2"/>
  <c r="AM227" i="2"/>
  <c r="AD227" i="2"/>
  <c r="AH227" i="2"/>
  <c r="AL227" i="2"/>
  <c r="AC228" i="2"/>
  <c r="AG228" i="2"/>
  <c r="AK228" i="2"/>
  <c r="AB229" i="2"/>
  <c r="AF229" i="2"/>
  <c r="AJ229" i="2"/>
  <c r="AN229" i="2"/>
  <c r="AA230" i="2"/>
  <c r="AE230" i="2"/>
  <c r="AI230" i="2"/>
  <c r="AM230" i="2"/>
  <c r="AM231" i="2"/>
  <c r="AD231" i="2"/>
  <c r="AH231" i="2"/>
  <c r="AL231" i="2"/>
  <c r="AC232" i="2"/>
  <c r="AG232" i="2"/>
  <c r="AK232" i="2"/>
  <c r="AB233" i="2"/>
  <c r="AF233" i="2"/>
  <c r="AJ233" i="2"/>
  <c r="AN233" i="2"/>
  <c r="AA234" i="2"/>
  <c r="AE234" i="2"/>
  <c r="AI234" i="2"/>
  <c r="AM234" i="2"/>
  <c r="AM235" i="2"/>
  <c r="AD235" i="2"/>
  <c r="AH235" i="2"/>
  <c r="AL235" i="2"/>
  <c r="AC236" i="2"/>
  <c r="AG236" i="2"/>
  <c r="AK236" i="2"/>
  <c r="AF237" i="2"/>
  <c r="AJ237" i="2"/>
  <c r="AN237" i="2"/>
  <c r="AE238" i="2"/>
  <c r="AI238" i="2"/>
  <c r="AM238" i="2"/>
  <c r="AD239" i="2"/>
  <c r="AH239" i="2"/>
  <c r="AL239" i="2"/>
  <c r="AG240" i="2"/>
  <c r="AK240" i="2"/>
  <c r="AF241" i="2"/>
  <c r="AF113" i="2" s="1"/>
  <c r="AJ241" i="2"/>
  <c r="AJ113" i="2" s="1"/>
  <c r="AN241" i="2"/>
  <c r="AN113" i="2" s="1"/>
  <c r="AE242" i="2"/>
  <c r="AI242" i="2"/>
  <c r="AM242" i="2"/>
  <c r="AD243" i="2"/>
  <c r="AH243" i="2"/>
  <c r="AL243" i="2"/>
  <c r="AG244" i="2"/>
  <c r="AK244" i="2"/>
  <c r="AF245" i="2"/>
  <c r="AJ245" i="2"/>
  <c r="AN245" i="2"/>
  <c r="AE246" i="2"/>
  <c r="AI246" i="2"/>
  <c r="AM246" i="2"/>
  <c r="AD247" i="2"/>
  <c r="AH247" i="2"/>
  <c r="AL247" i="2"/>
  <c r="AG248" i="2"/>
  <c r="AK248" i="2"/>
  <c r="AF249" i="2"/>
  <c r="AJ249" i="2"/>
  <c r="AN249" i="2"/>
  <c r="AE250" i="2"/>
  <c r="AI250" i="2"/>
  <c r="AM250" i="2"/>
  <c r="AD251" i="2"/>
  <c r="AH251" i="2"/>
  <c r="AL251" i="2"/>
  <c r="AG252" i="2"/>
  <c r="AK252" i="2"/>
  <c r="AF253" i="2"/>
  <c r="AJ253" i="2"/>
  <c r="AN253" i="2"/>
  <c r="AE254" i="2"/>
  <c r="AI254" i="2"/>
  <c r="AM254" i="2"/>
  <c r="AD255" i="2"/>
  <c r="AH255" i="2"/>
  <c r="AL255" i="2"/>
  <c r="AG256" i="2"/>
  <c r="AK256" i="2"/>
  <c r="AF257" i="2"/>
  <c r="AJ257" i="2"/>
  <c r="AN257" i="2"/>
  <c r="AE258" i="2"/>
  <c r="AI258" i="2"/>
  <c r="AM258" i="2"/>
  <c r="AD259" i="2"/>
  <c r="AH259" i="2"/>
  <c r="AL259" i="2"/>
  <c r="AG260" i="2"/>
  <c r="AK260" i="2"/>
  <c r="AF261" i="2"/>
  <c r="AJ261" i="2"/>
  <c r="AN261" i="2"/>
  <c r="AE262" i="2"/>
  <c r="AI262" i="2"/>
  <c r="AM262" i="2"/>
  <c r="AD263" i="2"/>
  <c r="AH263" i="2"/>
  <c r="AL263" i="2"/>
  <c r="AG264" i="2"/>
  <c r="AK264" i="2"/>
  <c r="AF265" i="2"/>
  <c r="AJ265" i="2"/>
  <c r="AN265" i="2"/>
  <c r="AE266" i="2"/>
  <c r="AI266" i="2"/>
  <c r="AM266" i="2"/>
  <c r="AD267" i="2"/>
  <c r="AH267" i="2"/>
  <c r="AL267" i="2"/>
  <c r="AG268" i="2"/>
  <c r="AK268" i="2"/>
  <c r="AF269" i="2"/>
  <c r="AJ269" i="2"/>
  <c r="AN269" i="2"/>
  <c r="AE270" i="2"/>
  <c r="AI270" i="2"/>
  <c r="AM270" i="2"/>
  <c r="AD271" i="2"/>
  <c r="AH271" i="2"/>
  <c r="AL271" i="2"/>
  <c r="AG272" i="2"/>
  <c r="AK272" i="2"/>
  <c r="AF273" i="2"/>
  <c r="AJ273" i="2"/>
  <c r="AN273" i="2"/>
  <c r="AE274" i="2"/>
  <c r="AI274" i="2"/>
  <c r="AM274" i="2"/>
  <c r="AD275" i="2"/>
  <c r="AH275" i="2"/>
  <c r="AL275" i="2"/>
  <c r="AG276" i="2"/>
  <c r="AK276" i="2"/>
  <c r="AF277" i="2"/>
  <c r="AJ277" i="2"/>
  <c r="AN277" i="2"/>
  <c r="AE278" i="2"/>
  <c r="AI278" i="2"/>
  <c r="AM278" i="2"/>
  <c r="AD279" i="2"/>
  <c r="AH279" i="2"/>
  <c r="AL279" i="2"/>
  <c r="AG280" i="2"/>
  <c r="AK280" i="2"/>
  <c r="AF281" i="2"/>
  <c r="AJ281" i="2"/>
  <c r="AN281" i="2"/>
  <c r="AE282" i="2"/>
  <c r="AI282" i="2"/>
  <c r="AM282" i="2"/>
  <c r="AD283" i="2"/>
  <c r="AH283" i="2"/>
  <c r="AL283" i="2"/>
  <c r="AG284" i="2"/>
  <c r="AK284" i="2"/>
  <c r="AF285" i="2"/>
  <c r="AJ285" i="2"/>
  <c r="AN285" i="2"/>
  <c r="AE286" i="2"/>
  <c r="AI286" i="2"/>
  <c r="AM286" i="2"/>
  <c r="AD287" i="2"/>
  <c r="AH287" i="2"/>
  <c r="AL287" i="2"/>
  <c r="AG288" i="2"/>
  <c r="AK288" i="2"/>
  <c r="AF289" i="2"/>
  <c r="AJ289" i="2"/>
  <c r="AN289" i="2"/>
  <c r="AE290" i="2"/>
  <c r="AI290" i="2"/>
  <c r="AM290" i="2"/>
  <c r="AD291" i="2"/>
  <c r="AH291" i="2"/>
  <c r="AL291" i="2"/>
  <c r="AG292" i="2"/>
  <c r="AK292" i="2"/>
  <c r="AF293" i="2"/>
  <c r="AJ293" i="2"/>
  <c r="AN293" i="2"/>
  <c r="AE294" i="2"/>
  <c r="AI294" i="2"/>
  <c r="AM294" i="2"/>
  <c r="AD295" i="2"/>
  <c r="AH295" i="2"/>
  <c r="AL295" i="2"/>
  <c r="AG296" i="2"/>
  <c r="AK296" i="2"/>
  <c r="AF297" i="2"/>
  <c r="AJ297" i="2"/>
  <c r="AN297" i="2"/>
  <c r="AE298" i="2"/>
  <c r="AI298" i="2"/>
  <c r="AM298" i="2"/>
  <c r="AD299" i="2"/>
  <c r="AH299" i="2"/>
  <c r="AL299" i="2"/>
  <c r="AG300" i="2"/>
  <c r="AK300" i="2"/>
  <c r="AF301" i="2"/>
  <c r="AJ301" i="2"/>
  <c r="AN301" i="2"/>
  <c r="AE302" i="2"/>
  <c r="AI302" i="2"/>
  <c r="AM302" i="2"/>
  <c r="AD303" i="2"/>
  <c r="AH303" i="2"/>
  <c r="AL303" i="2"/>
  <c r="AG304" i="2"/>
  <c r="AK304" i="2"/>
  <c r="AF305" i="2"/>
  <c r="AJ305" i="2"/>
  <c r="AN305" i="2"/>
  <c r="AE306" i="2"/>
  <c r="AI306" i="2"/>
  <c r="AM306" i="2"/>
  <c r="AD307" i="2"/>
  <c r="AH307" i="2"/>
  <c r="AL307" i="2"/>
  <c r="AG308" i="2"/>
  <c r="AK308" i="2"/>
  <c r="AF309" i="2"/>
  <c r="AJ309" i="2"/>
  <c r="AN309" i="2"/>
  <c r="AE310" i="2"/>
  <c r="AI310" i="2"/>
  <c r="AM310" i="2"/>
  <c r="AD311" i="2"/>
  <c r="AH311" i="2"/>
  <c r="AL311" i="2"/>
  <c r="AG312" i="2"/>
  <c r="AK312" i="2"/>
  <c r="AF313" i="2"/>
  <c r="AJ313" i="2"/>
  <c r="AN313" i="2"/>
  <c r="AE314" i="2"/>
  <c r="AI314" i="2"/>
  <c r="AM314" i="2"/>
  <c r="AD315" i="2"/>
  <c r="AH315" i="2"/>
  <c r="AL315" i="2"/>
  <c r="AG316" i="2"/>
  <c r="AK316" i="2"/>
  <c r="AF317" i="2"/>
  <c r="AJ317" i="2"/>
  <c r="AN317" i="2"/>
  <c r="AE318" i="2"/>
  <c r="AI318" i="2"/>
  <c r="AM318" i="2"/>
  <c r="AD319" i="2"/>
  <c r="AH319" i="2"/>
  <c r="AL319" i="2"/>
  <c r="AG320" i="2"/>
  <c r="AK320" i="2"/>
  <c r="AF321" i="2"/>
  <c r="AJ321" i="2"/>
  <c r="AN321" i="2"/>
  <c r="AE322" i="2"/>
  <c r="AI322" i="2"/>
  <c r="AM322" i="2"/>
  <c r="AD323" i="2"/>
  <c r="AH323" i="2"/>
  <c r="AL323" i="2"/>
  <c r="AG324" i="2"/>
  <c r="AK324" i="2"/>
  <c r="AF325" i="2"/>
  <c r="AJ325" i="2"/>
  <c r="AN325" i="2"/>
  <c r="AE326" i="2"/>
  <c r="AI326" i="2"/>
  <c r="AM326" i="2"/>
  <c r="AD327" i="2"/>
  <c r="AH327" i="2"/>
  <c r="AL327" i="2"/>
  <c r="AG328" i="2"/>
  <c r="AK328" i="2"/>
  <c r="AF329" i="2"/>
  <c r="AJ329" i="2"/>
  <c r="AN329" i="2"/>
  <c r="AE330" i="2"/>
  <c r="AI330" i="2"/>
  <c r="AM330" i="2"/>
  <c r="AD331" i="2"/>
  <c r="AH331" i="2"/>
  <c r="AL331" i="2"/>
  <c r="AG332" i="2"/>
  <c r="AK332" i="2"/>
  <c r="AF333" i="2"/>
  <c r="AJ333" i="2"/>
  <c r="AN333" i="2"/>
  <c r="AE334" i="2"/>
  <c r="AI334" i="2"/>
  <c r="AM334" i="2"/>
  <c r="AD335" i="2"/>
  <c r="AH335" i="2"/>
  <c r="AL335" i="2"/>
  <c r="AG336" i="2"/>
  <c r="AK336" i="2"/>
  <c r="AF337" i="2"/>
  <c r="AJ337" i="2"/>
  <c r="AN337" i="2"/>
  <c r="AE338" i="2"/>
  <c r="AI338" i="2"/>
  <c r="AM338" i="2"/>
  <c r="AD339" i="2"/>
  <c r="AH339" i="2"/>
  <c r="AL339" i="2"/>
  <c r="AG340" i="2"/>
  <c r="AK340" i="2"/>
  <c r="AF341" i="2"/>
  <c r="AJ341" i="2"/>
  <c r="AN341" i="2"/>
  <c r="AE342" i="2"/>
  <c r="AI342" i="2"/>
  <c r="AM342" i="2"/>
  <c r="AD343" i="2"/>
  <c r="AH343" i="2"/>
  <c r="AL343" i="2"/>
  <c r="AG344" i="2"/>
  <c r="AK344" i="2"/>
  <c r="AF345" i="2"/>
  <c r="AJ345" i="2"/>
  <c r="AN345" i="2"/>
  <c r="AE346" i="2"/>
  <c r="AI346" i="2"/>
  <c r="AM346" i="2"/>
  <c r="AD347" i="2"/>
  <c r="AH347" i="2"/>
  <c r="AL347" i="2"/>
  <c r="AG348" i="2"/>
  <c r="AK348" i="2"/>
  <c r="AF349" i="2"/>
  <c r="AJ349" i="2"/>
  <c r="AN349" i="2"/>
  <c r="AE350" i="2"/>
  <c r="AI350" i="2"/>
  <c r="AM350" i="2"/>
  <c r="AD351" i="2"/>
  <c r="AH351" i="2"/>
  <c r="AL351" i="2"/>
  <c r="AG352" i="2"/>
  <c r="AK352" i="2"/>
  <c r="AF353" i="2"/>
  <c r="AJ353" i="2"/>
  <c r="AN353" i="2"/>
  <c r="AE354" i="2"/>
  <c r="AE103" i="2" s="1"/>
  <c r="AI354" i="2"/>
  <c r="AI103" i="2" s="1"/>
  <c r="AM354" i="2"/>
  <c r="AM103" i="2" s="1"/>
  <c r="AD355" i="2"/>
  <c r="AH355" i="2"/>
  <c r="AL355" i="2"/>
  <c r="AG356" i="2"/>
  <c r="AK356" i="2"/>
  <c r="AF357" i="2"/>
  <c r="AJ357" i="2"/>
  <c r="AN357" i="2"/>
  <c r="AE358" i="2"/>
  <c r="AI358" i="2"/>
  <c r="AM358" i="2"/>
  <c r="AD359" i="2"/>
  <c r="AH359" i="2"/>
  <c r="AL359" i="2"/>
  <c r="AG360" i="2"/>
  <c r="AK360" i="2"/>
  <c r="AF361" i="2"/>
  <c r="AJ361" i="2"/>
  <c r="AN361" i="2"/>
  <c r="AE362" i="2"/>
  <c r="AI362" i="2"/>
  <c r="AM362" i="2"/>
  <c r="AD363" i="2"/>
  <c r="AH363" i="2"/>
  <c r="AL363" i="2"/>
  <c r="AG364" i="2"/>
  <c r="AK364" i="2"/>
  <c r="AF365" i="2"/>
  <c r="AJ365" i="2"/>
  <c r="AN365" i="2"/>
  <c r="AE366" i="2"/>
  <c r="AI366" i="2"/>
  <c r="AM366" i="2"/>
  <c r="AD367" i="2"/>
  <c r="AH367" i="2"/>
  <c r="AL367" i="2"/>
  <c r="AG368" i="2"/>
  <c r="AK368" i="2"/>
  <c r="AF369" i="2"/>
  <c r="AJ369" i="2"/>
  <c r="AN369" i="2"/>
  <c r="AE370" i="2"/>
  <c r="AI370" i="2"/>
  <c r="AM370" i="2"/>
  <c r="AD371" i="2"/>
  <c r="AH371" i="2"/>
  <c r="AL371" i="2"/>
  <c r="AG372" i="2"/>
  <c r="AK372" i="2"/>
  <c r="AF373" i="2"/>
  <c r="AJ373" i="2"/>
  <c r="AN373" i="2"/>
  <c r="AE374" i="2"/>
  <c r="AI374" i="2"/>
  <c r="AM374" i="2"/>
  <c r="AD375" i="2"/>
  <c r="AH375" i="2"/>
  <c r="AL375" i="2"/>
  <c r="AG376" i="2"/>
  <c r="AK376" i="2"/>
  <c r="AF377" i="2"/>
  <c r="AJ377" i="2"/>
  <c r="AN377" i="2"/>
  <c r="AE378" i="2"/>
  <c r="AI378" i="2"/>
  <c r="AM378" i="2"/>
  <c r="AD379" i="2"/>
  <c r="AH379" i="2"/>
  <c r="AL379" i="2"/>
  <c r="AG380" i="2"/>
  <c r="AK380" i="2"/>
  <c r="AF381" i="2"/>
  <c r="AJ381" i="2"/>
  <c r="AN381" i="2"/>
  <c r="AE382" i="2"/>
  <c r="AI382" i="2"/>
  <c r="AM382" i="2"/>
  <c r="AD383" i="2"/>
  <c r="AH383" i="2"/>
  <c r="AL383" i="2"/>
  <c r="AG384" i="2"/>
  <c r="AK384" i="2"/>
  <c r="AF385" i="2"/>
  <c r="AJ385" i="2"/>
  <c r="AN385" i="2"/>
  <c r="AE386" i="2"/>
  <c r="AI386" i="2"/>
  <c r="AM386" i="2"/>
  <c r="AD387" i="2"/>
  <c r="AH387" i="2"/>
  <c r="AL387" i="2"/>
  <c r="AG388" i="2"/>
  <c r="AG124" i="2" s="1"/>
  <c r="AK388" i="2"/>
  <c r="AK124" i="2" s="1"/>
  <c r="AF389" i="2"/>
  <c r="AJ389" i="2"/>
  <c r="AN389" i="2"/>
  <c r="AE390" i="2"/>
  <c r="AI390" i="2"/>
  <c r="AM390" i="2"/>
  <c r="AD391" i="2"/>
  <c r="AH391" i="2"/>
  <c r="AL391" i="2"/>
  <c r="AG392" i="2"/>
  <c r="AK392" i="2"/>
  <c r="AF393" i="2"/>
  <c r="AJ393" i="2"/>
  <c r="AN393" i="2"/>
  <c r="AE394" i="2"/>
  <c r="AI394" i="2"/>
  <c r="AM394" i="2"/>
  <c r="AD395" i="2"/>
  <c r="AH395" i="2"/>
  <c r="AL395" i="2"/>
  <c r="AG396" i="2"/>
  <c r="AK396" i="2"/>
  <c r="AF397" i="2"/>
  <c r="AJ397" i="2"/>
  <c r="AN397" i="2"/>
  <c r="AE398" i="2"/>
  <c r="AI398" i="2"/>
  <c r="AM398" i="2"/>
  <c r="AD399" i="2"/>
  <c r="AH399" i="2"/>
  <c r="AL399" i="2"/>
  <c r="AG400" i="2"/>
  <c r="AK400" i="2"/>
  <c r="AF401" i="2"/>
  <c r="AJ401" i="2"/>
  <c r="AN401" i="2"/>
  <c r="AE402" i="2"/>
  <c r="AI402" i="2"/>
  <c r="AM402" i="2"/>
  <c r="AD403" i="2"/>
  <c r="AH403" i="2"/>
  <c r="AL403" i="2"/>
  <c r="AG404" i="2"/>
  <c r="AK404" i="2"/>
  <c r="AF405" i="2"/>
  <c r="AJ405" i="2"/>
  <c r="AN405" i="2"/>
  <c r="AE406" i="2"/>
  <c r="AI406" i="2"/>
  <c r="AM406" i="2"/>
  <c r="AD407" i="2"/>
  <c r="AH407" i="2"/>
  <c r="AL407" i="2"/>
  <c r="AG408" i="2"/>
  <c r="AK408" i="2"/>
  <c r="AF409" i="2"/>
  <c r="AJ409" i="2"/>
  <c r="AN409" i="2"/>
  <c r="AE410" i="2"/>
  <c r="AI410" i="2"/>
  <c r="AM410" i="2"/>
  <c r="AD411" i="2"/>
  <c r="AH411" i="2"/>
  <c r="AL411" i="2"/>
  <c r="AG412" i="2"/>
  <c r="AK412" i="2"/>
  <c r="AF413" i="2"/>
  <c r="AJ413" i="2"/>
  <c r="AN413" i="2"/>
  <c r="AE414" i="2"/>
  <c r="AI414" i="2"/>
  <c r="AM414" i="2"/>
  <c r="AD415" i="2"/>
  <c r="AH415" i="2"/>
  <c r="AL415" i="2"/>
  <c r="AG416" i="2"/>
  <c r="AK416" i="2"/>
  <c r="AF417" i="2"/>
  <c r="AJ417" i="2"/>
  <c r="AN417" i="2"/>
  <c r="AE418" i="2"/>
  <c r="AI418" i="2"/>
  <c r="AM418" i="2"/>
  <c r="AD419" i="2"/>
  <c r="AH419" i="2"/>
  <c r="AL419" i="2"/>
  <c r="AG420" i="2"/>
  <c r="AK420" i="2"/>
  <c r="AF421" i="2"/>
  <c r="AJ421" i="2"/>
  <c r="AN421" i="2"/>
  <c r="AE422" i="2"/>
  <c r="AI422" i="2"/>
  <c r="AM422" i="2"/>
  <c r="AD423" i="2"/>
  <c r="AH423" i="2"/>
  <c r="AL423" i="2"/>
  <c r="AG424" i="2"/>
  <c r="AK424" i="2"/>
  <c r="AF425" i="2"/>
  <c r="AJ425" i="2"/>
  <c r="AN425" i="2"/>
  <c r="AE426" i="2"/>
  <c r="AI426" i="2"/>
  <c r="AM426" i="2"/>
  <c r="AD427" i="2"/>
  <c r="AH427" i="2"/>
  <c r="AL427" i="2"/>
  <c r="AG428" i="2"/>
  <c r="AK428" i="2"/>
  <c r="AF429" i="2"/>
  <c r="AJ429" i="2"/>
  <c r="AN429" i="2"/>
  <c r="AE430" i="2"/>
  <c r="AI430" i="2"/>
  <c r="AM430" i="2"/>
  <c r="AD431" i="2"/>
  <c r="AH431" i="2"/>
  <c r="AL431" i="2"/>
  <c r="AG432" i="2"/>
  <c r="AK432" i="2"/>
  <c r="AF433" i="2"/>
  <c r="AJ433" i="2"/>
  <c r="AN433" i="2"/>
  <c r="AE434" i="2"/>
  <c r="AI434" i="2"/>
  <c r="AM434" i="2"/>
  <c r="AD435" i="2"/>
  <c r="AH435" i="2"/>
  <c r="AL435" i="2"/>
  <c r="AG436" i="2"/>
  <c r="AK436" i="2"/>
  <c r="AF437" i="2"/>
  <c r="AJ437" i="2"/>
  <c r="AN437" i="2"/>
  <c r="AE438" i="2"/>
  <c r="AI438" i="2"/>
  <c r="AM438" i="2"/>
  <c r="AD439" i="2"/>
  <c r="AH439" i="2"/>
  <c r="AL439" i="2"/>
  <c r="AG440" i="2"/>
  <c r="AK440" i="2"/>
  <c r="AF441" i="2"/>
  <c r="AJ441" i="2"/>
  <c r="AN441" i="2"/>
  <c r="AE442" i="2"/>
  <c r="AI442" i="2"/>
  <c r="AM442" i="2"/>
  <c r="AD443" i="2"/>
  <c r="AH443" i="2"/>
  <c r="AL443" i="2"/>
  <c r="AG444" i="2"/>
  <c r="AK444" i="2"/>
  <c r="AF445" i="2"/>
  <c r="AJ445" i="2"/>
  <c r="AN445" i="2"/>
  <c r="AE446" i="2"/>
  <c r="AI446" i="2"/>
  <c r="AM446" i="2"/>
  <c r="AD447" i="2"/>
  <c r="AH447" i="2"/>
  <c r="AL447" i="2"/>
  <c r="AG448" i="2"/>
  <c r="AK448" i="2"/>
  <c r="AF449" i="2"/>
  <c r="AJ449" i="2"/>
  <c r="AN449" i="2"/>
  <c r="AE450" i="2"/>
  <c r="AI450" i="2"/>
  <c r="AM450" i="2"/>
  <c r="AD451" i="2"/>
  <c r="AH451" i="2"/>
  <c r="AL451" i="2"/>
  <c r="AG452" i="2"/>
  <c r="AK452" i="2"/>
  <c r="AF453" i="2"/>
  <c r="AJ453" i="2"/>
  <c r="AN453" i="2"/>
  <c r="AE454" i="2"/>
  <c r="AI454" i="2"/>
  <c r="AM454" i="2"/>
  <c r="AD455" i="2"/>
  <c r="AH455" i="2"/>
  <c r="AL455" i="2"/>
  <c r="AG456" i="2"/>
  <c r="AK456" i="2"/>
  <c r="AF457" i="2"/>
  <c r="AJ457" i="2"/>
  <c r="AN457" i="2"/>
  <c r="AE458" i="2"/>
  <c r="AI458" i="2"/>
  <c r="AM458" i="2"/>
  <c r="AD459" i="2"/>
  <c r="AH459" i="2"/>
  <c r="AL459" i="2"/>
  <c r="AG460" i="2"/>
  <c r="AK460" i="2"/>
  <c r="AF461" i="2"/>
  <c r="AJ461" i="2"/>
  <c r="AN461" i="2"/>
  <c r="AE462" i="2"/>
  <c r="AI462" i="2"/>
  <c r="AM462" i="2"/>
  <c r="AD463" i="2"/>
  <c r="AH463" i="2"/>
  <c r="AL463" i="2"/>
  <c r="AG464" i="2"/>
  <c r="AK464" i="2"/>
  <c r="AF465" i="2"/>
  <c r="AJ465" i="2"/>
  <c r="AN465" i="2"/>
  <c r="AE466" i="2"/>
  <c r="AI466" i="2"/>
  <c r="AM466" i="2"/>
  <c r="AD467" i="2"/>
  <c r="AH467" i="2"/>
  <c r="AL467" i="2"/>
  <c r="AG468" i="2"/>
  <c r="AK468" i="2"/>
  <c r="AF469" i="2"/>
  <c r="AJ469" i="2"/>
  <c r="AN469" i="2"/>
  <c r="AE470" i="2"/>
  <c r="AI470" i="2"/>
  <c r="AM470" i="2"/>
  <c r="AD471" i="2"/>
  <c r="AH471" i="2"/>
  <c r="AL471" i="2"/>
  <c r="AG472" i="2"/>
  <c r="AK472" i="2"/>
  <c r="AF473" i="2"/>
  <c r="AJ473" i="2"/>
  <c r="AN473" i="2"/>
  <c r="AE474" i="2"/>
  <c r="AI474" i="2"/>
  <c r="AM474" i="2"/>
  <c r="AD475" i="2"/>
  <c r="AH475" i="2"/>
  <c r="AL475" i="2"/>
  <c r="AG476" i="2"/>
  <c r="AK476" i="2"/>
  <c r="AF477" i="2"/>
  <c r="AJ477" i="2"/>
  <c r="AN477" i="2"/>
  <c r="AE478" i="2"/>
  <c r="AI478" i="2"/>
  <c r="AM478" i="2"/>
  <c r="AD479" i="2"/>
  <c r="AH479" i="2"/>
  <c r="AL479" i="2"/>
  <c r="AG480" i="2"/>
  <c r="AK480" i="2"/>
  <c r="AF481" i="2"/>
  <c r="AJ481" i="2"/>
  <c r="AN481" i="2"/>
  <c r="AE482" i="2"/>
  <c r="AI482" i="2"/>
  <c r="AM482" i="2"/>
  <c r="AD483" i="2"/>
  <c r="AH483" i="2"/>
  <c r="AL483" i="2"/>
  <c r="AG484" i="2"/>
  <c r="AK484" i="2"/>
  <c r="AF485" i="2"/>
  <c r="AJ485" i="2"/>
  <c r="AN485" i="2"/>
  <c r="AE486" i="2"/>
  <c r="AI486" i="2"/>
  <c r="AM486" i="2"/>
  <c r="AD487" i="2"/>
  <c r="AH487" i="2"/>
  <c r="AL487" i="2"/>
  <c r="AG488" i="2"/>
  <c r="AK488" i="2"/>
  <c r="AF489" i="2"/>
  <c r="AJ489" i="2"/>
  <c r="AN489" i="2"/>
  <c r="AE490" i="2"/>
  <c r="AI490" i="2"/>
  <c r="AM490" i="2"/>
  <c r="AD491" i="2"/>
  <c r="AH491" i="2"/>
  <c r="AL491" i="2"/>
  <c r="AG492" i="2"/>
  <c r="AK492" i="2"/>
  <c r="AF493" i="2"/>
  <c r="AJ493" i="2"/>
  <c r="AN493" i="2"/>
  <c r="AE494" i="2"/>
  <c r="AI494" i="2"/>
  <c r="AM494" i="2"/>
  <c r="AD495" i="2"/>
  <c r="AH495" i="2"/>
  <c r="AL495" i="2"/>
  <c r="AG496" i="2"/>
  <c r="AK496" i="2"/>
  <c r="AF497" i="2"/>
  <c r="AJ497" i="2"/>
  <c r="AN497" i="2"/>
  <c r="AE498" i="2"/>
  <c r="AI498" i="2"/>
  <c r="AM498" i="2"/>
  <c r="AD499" i="2"/>
  <c r="AH499" i="2"/>
  <c r="AL499" i="2"/>
  <c r="AG500" i="2"/>
  <c r="AK500" i="2"/>
  <c r="AF501" i="2"/>
  <c r="AJ501" i="2"/>
  <c r="AN501" i="2"/>
  <c r="AE502" i="2"/>
  <c r="AI502" i="2"/>
  <c r="AM502" i="2"/>
  <c r="AD503" i="2"/>
  <c r="AH503" i="2"/>
  <c r="AL503" i="2"/>
  <c r="AG504" i="2"/>
  <c r="AK504" i="2"/>
  <c r="AF505" i="2"/>
  <c r="AJ505" i="2"/>
  <c r="AN505" i="2"/>
  <c r="AE506" i="2"/>
  <c r="AI506" i="2"/>
  <c r="AM506" i="2"/>
  <c r="AD507" i="2"/>
  <c r="AH507" i="2"/>
  <c r="AL507" i="2"/>
  <c r="AG508" i="2"/>
  <c r="AK508" i="2"/>
  <c r="AF509" i="2"/>
  <c r="AJ509" i="2"/>
  <c r="AN509" i="2"/>
  <c r="AE510" i="2"/>
  <c r="AI510" i="2"/>
  <c r="AM510" i="2"/>
  <c r="AD511" i="2"/>
  <c r="AH511" i="2"/>
  <c r="AL511" i="2"/>
  <c r="AG512" i="2"/>
  <c r="AK512" i="2"/>
  <c r="AF513" i="2"/>
  <c r="AJ513" i="2"/>
  <c r="AN513" i="2"/>
  <c r="AE514" i="2"/>
  <c r="AI514" i="2"/>
  <c r="AM514" i="2"/>
  <c r="AD515" i="2"/>
  <c r="AH515" i="2"/>
  <c r="AL515" i="2"/>
  <c r="AG516" i="2"/>
  <c r="AK516" i="2"/>
  <c r="AF517" i="2"/>
  <c r="AJ517" i="2"/>
  <c r="AN517" i="2"/>
  <c r="AE518" i="2"/>
  <c r="AI518" i="2"/>
  <c r="AM518" i="2"/>
  <c r="AD519" i="2"/>
  <c r="AH519" i="2"/>
  <c r="AL519" i="2"/>
  <c r="AG520" i="2"/>
  <c r="AK520" i="2"/>
  <c r="AF521" i="2"/>
  <c r="AE6" i="2"/>
  <c r="AJ22" i="2"/>
  <c r="AH24" i="2"/>
  <c r="AI30" i="2"/>
  <c r="AI37" i="2"/>
  <c r="AK53" i="2"/>
  <c r="AF54" i="2"/>
  <c r="AM55" i="2"/>
  <c r="AH56" i="2"/>
  <c r="AQ6" i="2"/>
  <c r="AB9" i="2"/>
  <c r="AC10" i="2"/>
  <c r="AD11" i="2"/>
  <c r="AO16" i="2"/>
  <c r="AP17" i="2"/>
  <c r="AQ18" i="2"/>
  <c r="AB20" i="2"/>
  <c r="AO21" i="2"/>
  <c r="AE21" i="2"/>
  <c r="AI21" i="2"/>
  <c r="AM21" i="2"/>
  <c r="AC25" i="2"/>
  <c r="AC29" i="2"/>
  <c r="AF31" i="2"/>
  <c r="AI32" i="2"/>
  <c r="AD32" i="2"/>
  <c r="AH32" i="2"/>
  <c r="AL32" i="2"/>
  <c r="AM38" i="2"/>
  <c r="AB44" i="2"/>
  <c r="AO45" i="2"/>
  <c r="AE45" i="2"/>
  <c r="AI45" i="2"/>
  <c r="AM45" i="2"/>
  <c r="AB48" i="2"/>
  <c r="AC51" i="2"/>
  <c r="AG51" i="2"/>
  <c r="AQ51" i="2"/>
  <c r="AP52" i="2"/>
  <c r="AQ55" i="2"/>
  <c r="AO57" i="2"/>
  <c r="AQ142" i="2"/>
  <c r="AP143" i="2"/>
  <c r="AO144" i="2"/>
  <c r="AQ146" i="2"/>
  <c r="AP147" i="2"/>
  <c r="AO148" i="2"/>
  <c r="AQ150" i="2"/>
  <c r="AP151" i="2"/>
  <c r="AO152" i="2"/>
  <c r="AQ154" i="2"/>
  <c r="AP155" i="2"/>
  <c r="AO156" i="2"/>
  <c r="AQ158" i="2"/>
  <c r="AP159" i="2"/>
  <c r="AO160" i="2"/>
  <c r="AQ162" i="2"/>
  <c r="AP163" i="2"/>
  <c r="AO164" i="2"/>
  <c r="AQ166" i="2"/>
  <c r="AP167" i="2"/>
  <c r="AO168" i="2"/>
  <c r="AQ170" i="2"/>
  <c r="AP171" i="2"/>
  <c r="AO172" i="2"/>
  <c r="AQ174" i="2"/>
  <c r="AP175" i="2"/>
  <c r="AO176" i="2"/>
  <c r="AQ178" i="2"/>
  <c r="AP179" i="2"/>
  <c r="AO180" i="2"/>
  <c r="AQ182" i="2"/>
  <c r="AP183" i="2"/>
  <c r="AO184" i="2"/>
  <c r="AQ186" i="2"/>
  <c r="AP187" i="2"/>
  <c r="AO188" i="2"/>
  <c r="AQ190" i="2"/>
  <c r="AP191" i="2"/>
  <c r="AO192" i="2"/>
  <c r="AQ194" i="2"/>
  <c r="AP195" i="2"/>
  <c r="AO196" i="2"/>
  <c r="AQ198" i="2"/>
  <c r="AP199" i="2"/>
  <c r="AO200" i="2"/>
  <c r="AQ202" i="2"/>
  <c r="AP203" i="2"/>
  <c r="AO204" i="2"/>
  <c r="AQ206" i="2"/>
  <c r="AP207" i="2"/>
  <c r="AO208" i="2"/>
  <c r="AQ210" i="2"/>
  <c r="AP211" i="2"/>
  <c r="AO212" i="2"/>
  <c r="AQ214" i="2"/>
  <c r="AP215" i="2"/>
  <c r="AO216" i="2"/>
  <c r="AQ218" i="2"/>
  <c r="AP219" i="2"/>
  <c r="AO220" i="2"/>
  <c r="AQ222" i="2"/>
  <c r="AP223" i="2"/>
  <c r="AO224" i="2"/>
  <c r="AQ226" i="2"/>
  <c r="AP227" i="2"/>
  <c r="AO228" i="2"/>
  <c r="AQ230" i="2"/>
  <c r="AP231" i="2"/>
  <c r="AO232" i="2"/>
  <c r="AQ234" i="2"/>
  <c r="AP235" i="2"/>
  <c r="AO236" i="2"/>
  <c r="AQ238" i="2"/>
  <c r="AP239" i="2"/>
  <c r="AO240" i="2"/>
  <c r="AQ242" i="2"/>
  <c r="AP243" i="2"/>
  <c r="AO244" i="2"/>
  <c r="AQ246" i="2"/>
  <c r="AP247" i="2"/>
  <c r="AO248" i="2"/>
  <c r="AQ250" i="2"/>
  <c r="AP251" i="2"/>
  <c r="AO252" i="2"/>
  <c r="AQ254" i="2"/>
  <c r="AP255" i="2"/>
  <c r="AO256" i="2"/>
  <c r="AQ258" i="2"/>
  <c r="AP259" i="2"/>
  <c r="AO260" i="2"/>
  <c r="AQ262" i="2"/>
  <c r="AP263" i="2"/>
  <c r="AO264" i="2"/>
  <c r="AQ266" i="2"/>
  <c r="AP267" i="2"/>
  <c r="AO268" i="2"/>
  <c r="AQ270" i="2"/>
  <c r="AP271" i="2"/>
  <c r="AO272" i="2"/>
  <c r="AQ274" i="2"/>
  <c r="AP275" i="2"/>
  <c r="AO276" i="2"/>
  <c r="AQ278" i="2"/>
  <c r="AP279" i="2"/>
  <c r="AO280" i="2"/>
  <c r="AQ282" i="2"/>
  <c r="AP283" i="2"/>
  <c r="AO284" i="2"/>
  <c r="AQ286" i="2"/>
  <c r="AP287" i="2"/>
  <c r="AO288" i="2"/>
  <c r="AQ290" i="2"/>
  <c r="AP291" i="2"/>
  <c r="AO292" i="2"/>
  <c r="AQ294" i="2"/>
  <c r="AP295" i="2"/>
  <c r="AO296" i="2"/>
  <c r="AQ298" i="2"/>
  <c r="AP299" i="2"/>
  <c r="AO300" i="2"/>
  <c r="AQ302" i="2"/>
  <c r="AP303" i="2"/>
  <c r="AO304" i="2"/>
  <c r="AQ306" i="2"/>
  <c r="AP307" i="2"/>
  <c r="AO308" i="2"/>
  <c r="AQ310" i="2"/>
  <c r="AP311" i="2"/>
  <c r="AO312" i="2"/>
  <c r="AQ314" i="2"/>
  <c r="AP315" i="2"/>
  <c r="AO316" i="2"/>
  <c r="AQ318" i="2"/>
  <c r="AP319" i="2"/>
  <c r="AO320" i="2"/>
  <c r="AQ322" i="2"/>
  <c r="AP323" i="2"/>
  <c r="AO324" i="2"/>
  <c r="AQ326" i="2"/>
  <c r="AP327" i="2"/>
  <c r="AO328" i="2"/>
  <c r="AQ330" i="2"/>
  <c r="AP331" i="2"/>
  <c r="AO332" i="2"/>
  <c r="AQ334" i="2"/>
  <c r="AP335" i="2"/>
  <c r="AO336" i="2"/>
  <c r="AQ338" i="2"/>
  <c r="AP339" i="2"/>
  <c r="AO340" i="2"/>
  <c r="AQ342" i="2"/>
  <c r="AP343" i="2"/>
  <c r="AO344" i="2"/>
  <c r="AQ346" i="2"/>
  <c r="AP347" i="2"/>
  <c r="AO348" i="2"/>
  <c r="AQ350" i="2"/>
  <c r="AP351" i="2"/>
  <c r="AO352" i="2"/>
  <c r="AQ354" i="2"/>
  <c r="AP103" i="2" s="1"/>
  <c r="AP355" i="2"/>
  <c r="AO356" i="2"/>
  <c r="AQ358" i="2"/>
  <c r="AO360" i="2"/>
  <c r="AQ362" i="2"/>
  <c r="AO364" i="2"/>
  <c r="AQ366" i="2"/>
  <c r="AO368" i="2"/>
  <c r="AQ370" i="2"/>
  <c r="AO372" i="2"/>
  <c r="AQ374" i="2"/>
  <c r="AO376" i="2"/>
  <c r="AQ378" i="2"/>
  <c r="AP379" i="2"/>
  <c r="AO380" i="2"/>
  <c r="AQ382" i="2"/>
  <c r="AP383" i="2"/>
  <c r="AO384" i="2"/>
  <c r="AQ386" i="2"/>
  <c r="AP387" i="2"/>
  <c r="AO388" i="2"/>
  <c r="AQ390" i="2"/>
  <c r="AP391" i="2"/>
  <c r="AO392" i="2"/>
  <c r="AQ394" i="2"/>
  <c r="AP395" i="2"/>
  <c r="AO396" i="2"/>
  <c r="AQ398" i="2"/>
  <c r="AP399" i="2"/>
  <c r="AO400" i="2"/>
  <c r="AQ402" i="2"/>
  <c r="AP403" i="2"/>
  <c r="AO404" i="2"/>
  <c r="AQ406" i="2"/>
  <c r="AP407" i="2"/>
  <c r="AO408" i="2"/>
  <c r="AQ410" i="2"/>
  <c r="AP411" i="2"/>
  <c r="AO412" i="2"/>
  <c r="AQ414" i="2"/>
  <c r="AP415" i="2"/>
  <c r="AO416" i="2"/>
  <c r="AQ418" i="2"/>
  <c r="AP419" i="2"/>
  <c r="AO420" i="2"/>
  <c r="AP423" i="2"/>
  <c r="AO424" i="2"/>
  <c r="AQ426" i="2"/>
  <c r="AP427" i="2"/>
  <c r="AO428" i="2"/>
  <c r="AQ430" i="2"/>
  <c r="AP431" i="2"/>
  <c r="AO432" i="2"/>
  <c r="AQ434" i="2"/>
  <c r="AP435" i="2"/>
  <c r="AO436" i="2"/>
  <c r="AQ438" i="2"/>
  <c r="AP439" i="2"/>
  <c r="AO440" i="2"/>
  <c r="AQ442" i="2"/>
  <c r="AP443" i="2"/>
  <c r="AO444" i="2"/>
  <c r="AQ446" i="2"/>
  <c r="AP447" i="2"/>
  <c r="AO448" i="2"/>
  <c r="AQ450" i="2"/>
  <c r="AP451" i="2"/>
  <c r="AO452" i="2"/>
  <c r="AQ454" i="2"/>
  <c r="AP455" i="2"/>
  <c r="AO456" i="2"/>
  <c r="AQ458" i="2"/>
  <c r="AP459" i="2"/>
  <c r="AO460" i="2"/>
  <c r="AQ462" i="2"/>
  <c r="AP463" i="2"/>
  <c r="AO464" i="2"/>
  <c r="AQ466" i="2"/>
  <c r="AP467" i="2"/>
  <c r="AO468" i="2"/>
  <c r="AQ470" i="2"/>
  <c r="AP471" i="2"/>
  <c r="AO472" i="2"/>
  <c r="AQ474" i="2"/>
  <c r="AP475" i="2"/>
  <c r="AO476" i="2"/>
  <c r="AQ478" i="2"/>
  <c r="AP479" i="2"/>
  <c r="AO480" i="2"/>
  <c r="AQ482" i="2"/>
  <c r="AP483" i="2"/>
  <c r="AO484" i="2"/>
  <c r="AQ486" i="2"/>
  <c r="AP487" i="2"/>
  <c r="AO488" i="2"/>
  <c r="AQ490" i="2"/>
  <c r="AO492" i="2"/>
  <c r="AQ494" i="2"/>
  <c r="AO496" i="2"/>
  <c r="AQ498" i="2"/>
  <c r="AO500" i="2"/>
  <c r="AQ502" i="2"/>
  <c r="AO504" i="2"/>
  <c r="AQ506" i="2"/>
  <c r="AO508" i="2"/>
  <c r="AQ510" i="2"/>
  <c r="AO512" i="2"/>
  <c r="AQ514" i="2"/>
  <c r="AO516" i="2"/>
  <c r="AQ518" i="2"/>
  <c r="AO520" i="2"/>
  <c r="AQ522" i="2"/>
  <c r="AO524" i="2"/>
  <c r="AQ526" i="2"/>
  <c r="AO528" i="2"/>
  <c r="AQ530" i="2"/>
  <c r="AO532" i="2"/>
  <c r="AQ534" i="2"/>
  <c r="AO536" i="2"/>
  <c r="AQ538" i="2"/>
  <c r="AO540" i="2"/>
  <c r="AQ542" i="2"/>
  <c r="AO544" i="2"/>
  <c r="AQ546" i="2"/>
  <c r="AO548" i="2"/>
  <c r="AQ550" i="2"/>
  <c r="AO552" i="2"/>
  <c r="AQ554" i="2"/>
  <c r="AO556" i="2"/>
  <c r="AQ558" i="2"/>
  <c r="AO560" i="2"/>
  <c r="AQ562" i="2"/>
  <c r="AO564" i="2"/>
  <c r="AQ566" i="2"/>
  <c r="AO568" i="2"/>
  <c r="AQ570" i="2"/>
  <c r="AO572" i="2"/>
  <c r="AQ574" i="2"/>
  <c r="AO576" i="2"/>
  <c r="AQ578" i="2"/>
  <c r="AO580" i="2"/>
  <c r="AQ582" i="2"/>
  <c r="AO584" i="2"/>
  <c r="AQ586" i="2"/>
  <c r="AO588" i="2"/>
  <c r="AQ590" i="2"/>
  <c r="AO592" i="2"/>
  <c r="AQ594" i="2"/>
  <c r="AO596" i="2"/>
  <c r="AQ598" i="2"/>
  <c r="AO600" i="2"/>
  <c r="AQ602" i="2"/>
  <c r="AO604" i="2"/>
  <c r="AQ606" i="2"/>
  <c r="AO608" i="2"/>
  <c r="AQ610" i="2"/>
  <c r="AO612" i="2"/>
  <c r="AQ614" i="2"/>
  <c r="AO616" i="2"/>
  <c r="AQ618" i="2"/>
  <c r="AO620" i="2"/>
  <c r="AQ622" i="2"/>
  <c r="AP100" i="2" s="1"/>
  <c r="AO624" i="2"/>
  <c r="AQ626" i="2"/>
  <c r="AO628" i="2"/>
  <c r="AK629" i="2"/>
  <c r="AB630" i="2"/>
  <c r="AH631" i="2"/>
  <c r="AI631" i="2"/>
  <c r="AM631" i="2"/>
  <c r="Z632" i="2"/>
  <c r="AC633" i="2"/>
  <c r="AK633" i="2"/>
  <c r="AA635" i="2"/>
  <c r="AP635" i="2"/>
  <c r="AI635" i="2"/>
  <c r="AM635" i="2"/>
  <c r="AK636" i="2"/>
  <c r="AK637" i="2"/>
  <c r="AB637" i="2"/>
  <c r="AC638" i="2"/>
  <c r="AK638" i="2"/>
  <c r="AA640" i="2"/>
  <c r="AI640" i="2"/>
  <c r="AM640" i="2"/>
  <c r="AC642" i="2"/>
  <c r="AP642" i="2"/>
  <c r="AK642" i="2"/>
  <c r="AK645" i="2"/>
  <c r="AF645" i="2"/>
  <c r="AQ645" i="2"/>
  <c r="AN645" i="2"/>
  <c r="AA648" i="2"/>
  <c r="AI648" i="2"/>
  <c r="AM648" i="2"/>
  <c r="AC650" i="2"/>
  <c r="AP650" i="2"/>
  <c r="AK650" i="2"/>
  <c r="AP652" i="2"/>
  <c r="AQ659" i="2"/>
  <c r="AP660" i="2"/>
  <c r="AO661" i="2"/>
  <c r="AQ663" i="2"/>
  <c r="AP664" i="2"/>
  <c r="AO665" i="2"/>
  <c r="AQ667" i="2"/>
  <c r="AP668" i="2"/>
  <c r="AO669" i="2"/>
  <c r="AQ671" i="2"/>
  <c r="AP672" i="2"/>
  <c r="AO673" i="2"/>
  <c r="AQ675" i="2"/>
  <c r="AP676" i="2"/>
  <c r="AO677" i="2"/>
  <c r="AQ679" i="2"/>
  <c r="AP680" i="2"/>
  <c r="AO681" i="2"/>
  <c r="AQ683" i="2"/>
  <c r="AP684" i="2"/>
  <c r="AO685" i="2"/>
  <c r="AQ687" i="2"/>
  <c r="AP688" i="2"/>
  <c r="AO689" i="2"/>
  <c r="AQ691" i="2"/>
  <c r="AP692" i="2"/>
  <c r="AO693" i="2"/>
  <c r="AQ695" i="2"/>
  <c r="AP696" i="2"/>
  <c r="AO697" i="2"/>
  <c r="AQ699" i="2"/>
  <c r="AP700" i="2"/>
  <c r="AO701" i="2"/>
  <c r="AQ703" i="2"/>
  <c r="AP704" i="2"/>
  <c r="AO705" i="2"/>
  <c r="AQ707" i="2"/>
  <c r="AP708" i="2"/>
  <c r="AO709" i="2"/>
  <c r="AQ711" i="2"/>
  <c r="AP712" i="2"/>
  <c r="AO713" i="2"/>
  <c r="AQ715" i="2"/>
  <c r="AP716" i="2"/>
  <c r="AO717" i="2"/>
  <c r="AQ719" i="2"/>
  <c r="AP720" i="2"/>
  <c r="AO721" i="2"/>
  <c r="AQ723" i="2"/>
  <c r="AP724" i="2"/>
  <c r="AO725" i="2"/>
  <c r="AQ727" i="2"/>
  <c r="AP728" i="2"/>
  <c r="AO729" i="2"/>
  <c r="AQ731" i="2"/>
  <c r="AP732" i="2"/>
  <c r="AO733" i="2"/>
  <c r="AQ735" i="2"/>
  <c r="AP736" i="2"/>
  <c r="AO737" i="2"/>
  <c r="AQ739" i="2"/>
  <c r="AP740" i="2"/>
  <c r="AO741" i="2"/>
  <c r="AQ743" i="2"/>
  <c r="AP744" i="2"/>
  <c r="AO745" i="2"/>
  <c r="AQ747" i="2"/>
  <c r="AP748" i="2"/>
  <c r="AO749" i="2"/>
  <c r="AQ751" i="2"/>
  <c r="AP752" i="2"/>
  <c r="AO753" i="2"/>
  <c r="AQ755" i="2"/>
  <c r="AP756" i="2"/>
  <c r="AO757" i="2"/>
  <c r="AQ759" i="2"/>
  <c r="AP760" i="2"/>
  <c r="AO761" i="2"/>
  <c r="AQ763" i="2"/>
  <c r="AP764" i="2"/>
  <c r="AO765" i="2"/>
  <c r="AQ767" i="2"/>
  <c r="AP768" i="2"/>
  <c r="AO769" i="2"/>
  <c r="AQ771" i="2"/>
  <c r="AP772" i="2"/>
  <c r="AO773" i="2"/>
  <c r="AQ775" i="2"/>
  <c r="AP776" i="2"/>
  <c r="AO777" i="2"/>
  <c r="AQ779" i="2"/>
  <c r="AP780" i="2"/>
  <c r="AO781" i="2"/>
  <c r="AQ783" i="2"/>
  <c r="AP784" i="2"/>
  <c r="AO785" i="2"/>
  <c r="AQ787" i="2"/>
  <c r="AP788" i="2"/>
  <c r="AO789" i="2"/>
  <c r="AQ791" i="2"/>
  <c r="AP792" i="2"/>
  <c r="AO793" i="2"/>
  <c r="AQ795" i="2"/>
  <c r="AP796" i="2"/>
  <c r="AO797" i="2"/>
  <c r="AQ799" i="2"/>
  <c r="AP800" i="2"/>
  <c r="AO801" i="2"/>
  <c r="AQ803" i="2"/>
  <c r="AP804" i="2"/>
  <c r="AO805" i="2"/>
  <c r="AQ807" i="2"/>
  <c r="AP808" i="2"/>
  <c r="AO809" i="2"/>
  <c r="AQ811" i="2"/>
  <c r="AP812" i="2"/>
  <c r="AO813" i="2"/>
  <c r="AQ815" i="2"/>
  <c r="AP816" i="2"/>
  <c r="AO817" i="2"/>
  <c r="AQ819" i="2"/>
  <c r="AP820" i="2"/>
  <c r="AO821" i="2"/>
  <c r="AQ823" i="2"/>
  <c r="AP824" i="2"/>
  <c r="AO825" i="2"/>
  <c r="AQ827" i="2"/>
  <c r="AP828" i="2"/>
  <c r="AO829" i="2"/>
  <c r="AQ831" i="2"/>
  <c r="AP832" i="2"/>
  <c r="AO833" i="2"/>
  <c r="AQ835" i="2"/>
  <c r="AP836" i="2"/>
  <c r="AO837" i="2"/>
  <c r="AQ839" i="2"/>
  <c r="AP840" i="2"/>
  <c r="AO841" i="2"/>
  <c r="AD477" i="2"/>
  <c r="AH477" i="2"/>
  <c r="AL477" i="2"/>
  <c r="AC478" i="2"/>
  <c r="AG478" i="2"/>
  <c r="AK478" i="2"/>
  <c r="AB479" i="2"/>
  <c r="AF479" i="2"/>
  <c r="AJ479" i="2"/>
  <c r="AN479" i="2"/>
  <c r="AN480" i="2"/>
  <c r="AE480" i="2"/>
  <c r="AI480" i="2"/>
  <c r="AM480" i="2"/>
  <c r="Z481" i="2"/>
  <c r="AD481" i="2"/>
  <c r="AH481" i="2"/>
  <c r="AL481" i="2"/>
  <c r="AC482" i="2"/>
  <c r="AG482" i="2"/>
  <c r="AK482" i="2"/>
  <c r="AB483" i="2"/>
  <c r="AF483" i="2"/>
  <c r="AJ483" i="2"/>
  <c r="AN483" i="2"/>
  <c r="AN484" i="2"/>
  <c r="AE484" i="2"/>
  <c r="AI484" i="2"/>
  <c r="AM484" i="2"/>
  <c r="Z485" i="2"/>
  <c r="AD485" i="2"/>
  <c r="AH485" i="2"/>
  <c r="AL485" i="2"/>
  <c r="AC486" i="2"/>
  <c r="AG486" i="2"/>
  <c r="AK486" i="2"/>
  <c r="AB487" i="2"/>
  <c r="AF487" i="2"/>
  <c r="AJ487" i="2"/>
  <c r="AN487" i="2"/>
  <c r="AN488" i="2"/>
  <c r="AE488" i="2"/>
  <c r="AI488" i="2"/>
  <c r="AM488" i="2"/>
  <c r="Z489" i="2"/>
  <c r="AD489" i="2"/>
  <c r="AH489" i="2"/>
  <c r="AL489" i="2"/>
  <c r="AC490" i="2"/>
  <c r="AG490" i="2"/>
  <c r="AK490" i="2"/>
  <c r="AB491" i="2"/>
  <c r="AF491" i="2"/>
  <c r="AJ491" i="2"/>
  <c r="AN491" i="2"/>
  <c r="AN492" i="2"/>
  <c r="AE492" i="2"/>
  <c r="AI492" i="2"/>
  <c r="AM492" i="2"/>
  <c r="Z493" i="2"/>
  <c r="AD493" i="2"/>
  <c r="AH493" i="2"/>
  <c r="AL493" i="2"/>
  <c r="AC494" i="2"/>
  <c r="AG494" i="2"/>
  <c r="AK494" i="2"/>
  <c r="AB495" i="2"/>
  <c r="AF495" i="2"/>
  <c r="AJ495" i="2"/>
  <c r="AN495" i="2"/>
  <c r="AN496" i="2"/>
  <c r="AE496" i="2"/>
  <c r="AI496" i="2"/>
  <c r="AM496" i="2"/>
  <c r="Z497" i="2"/>
  <c r="AD497" i="2"/>
  <c r="AH497" i="2"/>
  <c r="AL497" i="2"/>
  <c r="AC498" i="2"/>
  <c r="AG498" i="2"/>
  <c r="AK498" i="2"/>
  <c r="AB499" i="2"/>
  <c r="AF499" i="2"/>
  <c r="AJ499" i="2"/>
  <c r="AN499" i="2"/>
  <c r="AN500" i="2"/>
  <c r="AE500" i="2"/>
  <c r="AI500" i="2"/>
  <c r="AM500" i="2"/>
  <c r="Z501" i="2"/>
  <c r="AD501" i="2"/>
  <c r="AH501" i="2"/>
  <c r="AL501" i="2"/>
  <c r="AC502" i="2"/>
  <c r="AG502" i="2"/>
  <c r="AK502" i="2"/>
  <c r="AB503" i="2"/>
  <c r="AF503" i="2"/>
  <c r="AJ503" i="2"/>
  <c r="AN503" i="2"/>
  <c r="AN504" i="2"/>
  <c r="AE504" i="2"/>
  <c r="AI504" i="2"/>
  <c r="AM504" i="2"/>
  <c r="Z505" i="2"/>
  <c r="AD505" i="2"/>
  <c r="AH505" i="2"/>
  <c r="AL505" i="2"/>
  <c r="AC506" i="2"/>
  <c r="AG506" i="2"/>
  <c r="AK506" i="2"/>
  <c r="AB507" i="2"/>
  <c r="AF507" i="2"/>
  <c r="AJ507" i="2"/>
  <c r="AN507" i="2"/>
  <c r="AN508" i="2"/>
  <c r="AE508" i="2"/>
  <c r="AI508" i="2"/>
  <c r="AM508" i="2"/>
  <c r="Z509" i="2"/>
  <c r="AD509" i="2"/>
  <c r="AH509" i="2"/>
  <c r="AL509" i="2"/>
  <c r="AC510" i="2"/>
  <c r="AG510" i="2"/>
  <c r="AK510" i="2"/>
  <c r="AB511" i="2"/>
  <c r="AF511" i="2"/>
  <c r="AJ511" i="2"/>
  <c r="AN511" i="2"/>
  <c r="AN512" i="2"/>
  <c r="AE512" i="2"/>
  <c r="AI512" i="2"/>
  <c r="AM512" i="2"/>
  <c r="Z513" i="2"/>
  <c r="AD513" i="2"/>
  <c r="AH513" i="2"/>
  <c r="AL513" i="2"/>
  <c r="AC514" i="2"/>
  <c r="AG514" i="2"/>
  <c r="AK514" i="2"/>
  <c r="AB515" i="2"/>
  <c r="AF515" i="2"/>
  <c r="AJ515" i="2"/>
  <c r="AN515" i="2"/>
  <c r="AN516" i="2"/>
  <c r="AE516" i="2"/>
  <c r="AI516" i="2"/>
  <c r="AM516" i="2"/>
  <c r="Z517" i="2"/>
  <c r="AD517" i="2"/>
  <c r="AH517" i="2"/>
  <c r="AL517" i="2"/>
  <c r="AC518" i="2"/>
  <c r="AG518" i="2"/>
  <c r="AK518" i="2"/>
  <c r="AB519" i="2"/>
  <c r="AF519" i="2"/>
  <c r="AJ519" i="2"/>
  <c r="AN519" i="2"/>
  <c r="AN520" i="2"/>
  <c r="AE520" i="2"/>
  <c r="AI520" i="2"/>
  <c r="AM520" i="2"/>
  <c r="Z521" i="2"/>
  <c r="AD521" i="2"/>
  <c r="AH521" i="2"/>
  <c r="AL521" i="2"/>
  <c r="AC522" i="2"/>
  <c r="AG522" i="2"/>
  <c r="AK522" i="2"/>
  <c r="AB523" i="2"/>
  <c r="AF523" i="2"/>
  <c r="AJ523" i="2"/>
  <c r="AN523" i="2"/>
  <c r="AN524" i="2"/>
  <c r="AE524" i="2"/>
  <c r="AI524" i="2"/>
  <c r="AM524" i="2"/>
  <c r="Z525" i="2"/>
  <c r="AD525" i="2"/>
  <c r="AH525" i="2"/>
  <c r="AL525" i="2"/>
  <c r="AC526" i="2"/>
  <c r="AG526" i="2"/>
  <c r="AK526" i="2"/>
  <c r="AB527" i="2"/>
  <c r="AF527" i="2"/>
  <c r="AJ527" i="2"/>
  <c r="AN527" i="2"/>
  <c r="AN528" i="2"/>
  <c r="AE528" i="2"/>
  <c r="AI528" i="2"/>
  <c r="AM528" i="2"/>
  <c r="Z529" i="2"/>
  <c r="AD529" i="2"/>
  <c r="AH529" i="2"/>
  <c r="AL529" i="2"/>
  <c r="AC530" i="2"/>
  <c r="AG530" i="2"/>
  <c r="AK530" i="2"/>
  <c r="AB531" i="2"/>
  <c r="AF531" i="2"/>
  <c r="AJ531" i="2"/>
  <c r="AN531" i="2"/>
  <c r="AN532" i="2"/>
  <c r="AE532" i="2"/>
  <c r="AI532" i="2"/>
  <c r="AM532" i="2"/>
  <c r="Z533" i="2"/>
  <c r="AD533" i="2"/>
  <c r="AH533" i="2"/>
  <c r="AL533" i="2"/>
  <c r="AC534" i="2"/>
  <c r="AG534" i="2"/>
  <c r="AK534" i="2"/>
  <c r="AB535" i="2"/>
  <c r="AF535" i="2"/>
  <c r="AJ535" i="2"/>
  <c r="AN535" i="2"/>
  <c r="AN536" i="2"/>
  <c r="AE536" i="2"/>
  <c r="AI536" i="2"/>
  <c r="AM536" i="2"/>
  <c r="Z537" i="2"/>
  <c r="AD537" i="2"/>
  <c r="AH537" i="2"/>
  <c r="AL537" i="2"/>
  <c r="AC538" i="2"/>
  <c r="AG538" i="2"/>
  <c r="AK538" i="2"/>
  <c r="AB539" i="2"/>
  <c r="AF539" i="2"/>
  <c r="AJ539" i="2"/>
  <c r="AN539" i="2"/>
  <c r="AN540" i="2"/>
  <c r="AE540" i="2"/>
  <c r="AI540" i="2"/>
  <c r="AM540" i="2"/>
  <c r="Z541" i="2"/>
  <c r="AD541" i="2"/>
  <c r="AH541" i="2"/>
  <c r="AL541" i="2"/>
  <c r="AC542" i="2"/>
  <c r="AG542" i="2"/>
  <c r="AK542" i="2"/>
  <c r="AB543" i="2"/>
  <c r="AF543" i="2"/>
  <c r="AJ543" i="2"/>
  <c r="AN543" i="2"/>
  <c r="AN544" i="2"/>
  <c r="AE544" i="2"/>
  <c r="AI544" i="2"/>
  <c r="AM544" i="2"/>
  <c r="Z545" i="2"/>
  <c r="AD545" i="2"/>
  <c r="AH545" i="2"/>
  <c r="AL545" i="2"/>
  <c r="AC546" i="2"/>
  <c r="AG546" i="2"/>
  <c r="AK546" i="2"/>
  <c r="AB547" i="2"/>
  <c r="AF547" i="2"/>
  <c r="AJ547" i="2"/>
  <c r="AN547" i="2"/>
  <c r="AN548" i="2"/>
  <c r="AE548" i="2"/>
  <c r="AI548" i="2"/>
  <c r="AM548" i="2"/>
  <c r="Z549" i="2"/>
  <c r="AD549" i="2"/>
  <c r="AH549" i="2"/>
  <c r="AL549" i="2"/>
  <c r="AC550" i="2"/>
  <c r="AG550" i="2"/>
  <c r="AK550" i="2"/>
  <c r="AB551" i="2"/>
  <c r="AF551" i="2"/>
  <c r="AJ551" i="2"/>
  <c r="AN551" i="2"/>
  <c r="AN552" i="2"/>
  <c r="AE552" i="2"/>
  <c r="AI552" i="2"/>
  <c r="AM552" i="2"/>
  <c r="Z553" i="2"/>
  <c r="AD553" i="2"/>
  <c r="AH553" i="2"/>
  <c r="AL553" i="2"/>
  <c r="AC554" i="2"/>
  <c r="AG554" i="2"/>
  <c r="AK554" i="2"/>
  <c r="AB555" i="2"/>
  <c r="AF555" i="2"/>
  <c r="AJ555" i="2"/>
  <c r="AN555" i="2"/>
  <c r="AN556" i="2"/>
  <c r="AE556" i="2"/>
  <c r="AI556" i="2"/>
  <c r="AM556" i="2"/>
  <c r="Z557" i="2"/>
  <c r="AD557" i="2"/>
  <c r="AH557" i="2"/>
  <c r="AL557" i="2"/>
  <c r="AC558" i="2"/>
  <c r="AG558" i="2"/>
  <c r="AK558" i="2"/>
  <c r="AB559" i="2"/>
  <c r="AF559" i="2"/>
  <c r="AJ559" i="2"/>
  <c r="AN559" i="2"/>
  <c r="AN560" i="2"/>
  <c r="AE560" i="2"/>
  <c r="AI560" i="2"/>
  <c r="AM560" i="2"/>
  <c r="Z561" i="2"/>
  <c r="AD561" i="2"/>
  <c r="AH561" i="2"/>
  <c r="AL561" i="2"/>
  <c r="AC562" i="2"/>
  <c r="AG562" i="2"/>
  <c r="AK562" i="2"/>
  <c r="AB563" i="2"/>
  <c r="AF563" i="2"/>
  <c r="AJ563" i="2"/>
  <c r="AN563" i="2"/>
  <c r="AN564" i="2"/>
  <c r="AE564" i="2"/>
  <c r="AI564" i="2"/>
  <c r="AM564" i="2"/>
  <c r="Z565" i="2"/>
  <c r="AD565" i="2"/>
  <c r="AH565" i="2"/>
  <c r="AL565" i="2"/>
  <c r="AC566" i="2"/>
  <c r="AG566" i="2"/>
  <c r="AK566" i="2"/>
  <c r="AB567" i="2"/>
  <c r="AF567" i="2"/>
  <c r="AJ567" i="2"/>
  <c r="AN567" i="2"/>
  <c r="AN568" i="2"/>
  <c r="AE568" i="2"/>
  <c r="AI568" i="2"/>
  <c r="AM568" i="2"/>
  <c r="Z569" i="2"/>
  <c r="AD569" i="2"/>
  <c r="AH569" i="2"/>
  <c r="AL569" i="2"/>
  <c r="AC570" i="2"/>
  <c r="AG570" i="2"/>
  <c r="AK570" i="2"/>
  <c r="AB571" i="2"/>
  <c r="AF571" i="2"/>
  <c r="AJ571" i="2"/>
  <c r="AN571" i="2"/>
  <c r="AN572" i="2"/>
  <c r="AE572" i="2"/>
  <c r="AI572" i="2"/>
  <c r="AM572" i="2"/>
  <c r="Z573" i="2"/>
  <c r="AD573" i="2"/>
  <c r="AH573" i="2"/>
  <c r="AL573" i="2"/>
  <c r="AC574" i="2"/>
  <c r="AG574" i="2"/>
  <c r="AK574" i="2"/>
  <c r="AB575" i="2"/>
  <c r="AF575" i="2"/>
  <c r="AJ575" i="2"/>
  <c r="AN575" i="2"/>
  <c r="AN576" i="2"/>
  <c r="AE576" i="2"/>
  <c r="AI576" i="2"/>
  <c r="AM576" i="2"/>
  <c r="Z577" i="2"/>
  <c r="AD577" i="2"/>
  <c r="AH577" i="2"/>
  <c r="AL577" i="2"/>
  <c r="AC578" i="2"/>
  <c r="AG578" i="2"/>
  <c r="AK578" i="2"/>
  <c r="AB579" i="2"/>
  <c r="AF579" i="2"/>
  <c r="AJ579" i="2"/>
  <c r="AN579" i="2"/>
  <c r="AN580" i="2"/>
  <c r="AE580" i="2"/>
  <c r="AI580" i="2"/>
  <c r="AM580" i="2"/>
  <c r="Z581" i="2"/>
  <c r="AD581" i="2"/>
  <c r="AH581" i="2"/>
  <c r="AL581" i="2"/>
  <c r="AC582" i="2"/>
  <c r="AG582" i="2"/>
  <c r="AK582" i="2"/>
  <c r="AB583" i="2"/>
  <c r="AF583" i="2"/>
  <c r="AJ583" i="2"/>
  <c r="AN583" i="2"/>
  <c r="AN584" i="2"/>
  <c r="AE584" i="2"/>
  <c r="AI584" i="2"/>
  <c r="AM584" i="2"/>
  <c r="Z585" i="2"/>
  <c r="AD585" i="2"/>
  <c r="AH585" i="2"/>
  <c r="AL585" i="2"/>
  <c r="AC586" i="2"/>
  <c r="AG586" i="2"/>
  <c r="AK586" i="2"/>
  <c r="AB587" i="2"/>
  <c r="AF587" i="2"/>
  <c r="AJ587" i="2"/>
  <c r="AN587" i="2"/>
  <c r="AN588" i="2"/>
  <c r="AE588" i="2"/>
  <c r="AI588" i="2"/>
  <c r="AM588" i="2"/>
  <c r="Z589" i="2"/>
  <c r="AD589" i="2"/>
  <c r="AH589" i="2"/>
  <c r="AL589" i="2"/>
  <c r="AC590" i="2"/>
  <c r="AG590" i="2"/>
  <c r="AK590" i="2"/>
  <c r="AB591" i="2"/>
  <c r="AF591" i="2"/>
  <c r="AJ591" i="2"/>
  <c r="AN591" i="2"/>
  <c r="AN592" i="2"/>
  <c r="AE592" i="2"/>
  <c r="AI592" i="2"/>
  <c r="AM592" i="2"/>
  <c r="Z593" i="2"/>
  <c r="AD593" i="2"/>
  <c r="AH593" i="2"/>
  <c r="AL593" i="2"/>
  <c r="AC594" i="2"/>
  <c r="AG594" i="2"/>
  <c r="AK594" i="2"/>
  <c r="AB595" i="2"/>
  <c r="AF595" i="2"/>
  <c r="AJ595" i="2"/>
  <c r="AN595" i="2"/>
  <c r="AN596" i="2"/>
  <c r="AE596" i="2"/>
  <c r="AI596" i="2"/>
  <c r="AM596" i="2"/>
  <c r="Z597" i="2"/>
  <c r="AD597" i="2"/>
  <c r="AH597" i="2"/>
  <c r="AL597" i="2"/>
  <c r="AC598" i="2"/>
  <c r="AG598" i="2"/>
  <c r="AK598" i="2"/>
  <c r="AB599" i="2"/>
  <c r="AF599" i="2"/>
  <c r="AJ599" i="2"/>
  <c r="AN599" i="2"/>
  <c r="AN600" i="2"/>
  <c r="AE600" i="2"/>
  <c r="AI600" i="2"/>
  <c r="AM600" i="2"/>
  <c r="Z601" i="2"/>
  <c r="AD601" i="2"/>
  <c r="AH601" i="2"/>
  <c r="AL601" i="2"/>
  <c r="AC602" i="2"/>
  <c r="AG602" i="2"/>
  <c r="AK602" i="2"/>
  <c r="AB603" i="2"/>
  <c r="AF603" i="2"/>
  <c r="AJ603" i="2"/>
  <c r="AN603" i="2"/>
  <c r="AN604" i="2"/>
  <c r="AE604" i="2"/>
  <c r="AI604" i="2"/>
  <c r="AM604" i="2"/>
  <c r="Z605" i="2"/>
  <c r="AD605" i="2"/>
  <c r="AH605" i="2"/>
  <c r="AL605" i="2"/>
  <c r="AC606" i="2"/>
  <c r="AG606" i="2"/>
  <c r="AK606" i="2"/>
  <c r="AB607" i="2"/>
  <c r="AF607" i="2"/>
  <c r="AJ607" i="2"/>
  <c r="AN607" i="2"/>
  <c r="AN608" i="2"/>
  <c r="AE608" i="2"/>
  <c r="AI608" i="2"/>
  <c r="AM608" i="2"/>
  <c r="Z609" i="2"/>
  <c r="AD609" i="2"/>
  <c r="AH609" i="2"/>
  <c r="AL609" i="2"/>
  <c r="AC610" i="2"/>
  <c r="AG610" i="2"/>
  <c r="AK610" i="2"/>
  <c r="AB611" i="2"/>
  <c r="AF611" i="2"/>
  <c r="AJ611" i="2"/>
  <c r="AN611" i="2"/>
  <c r="AN612" i="2"/>
  <c r="AE612" i="2"/>
  <c r="AI612" i="2"/>
  <c r="AM612" i="2"/>
  <c r="Z613" i="2"/>
  <c r="AD613" i="2"/>
  <c r="AH613" i="2"/>
  <c r="AL613" i="2"/>
  <c r="AC614" i="2"/>
  <c r="AG614" i="2"/>
  <c r="AK614" i="2"/>
  <c r="AB615" i="2"/>
  <c r="AF615" i="2"/>
  <c r="AJ615" i="2"/>
  <c r="AN615" i="2"/>
  <c r="AN616" i="2"/>
  <c r="AE616" i="2"/>
  <c r="AI616" i="2"/>
  <c r="AM616" i="2"/>
  <c r="Z617" i="2"/>
  <c r="AD617" i="2"/>
  <c r="AH617" i="2"/>
  <c r="AL617" i="2"/>
  <c r="AC618" i="2"/>
  <c r="AG618" i="2"/>
  <c r="AK618" i="2"/>
  <c r="AB619" i="2"/>
  <c r="AF619" i="2"/>
  <c r="AJ619" i="2"/>
  <c r="AN619" i="2"/>
  <c r="AN620" i="2"/>
  <c r="AE620" i="2"/>
  <c r="AI620" i="2"/>
  <c r="AM620" i="2"/>
  <c r="Z621" i="2"/>
  <c r="AD621" i="2"/>
  <c r="AH621" i="2"/>
  <c r="AL621" i="2"/>
  <c r="AC622" i="2"/>
  <c r="AC100" i="2" s="1"/>
  <c r="AG622" i="2"/>
  <c r="AG100" i="2" s="1"/>
  <c r="AK622" i="2"/>
  <c r="AK100" i="2" s="1"/>
  <c r="AB623" i="2"/>
  <c r="AF623" i="2"/>
  <c r="AJ623" i="2"/>
  <c r="AN623" i="2"/>
  <c r="AN624" i="2"/>
  <c r="AE624" i="2"/>
  <c r="AI624" i="2"/>
  <c r="AM624" i="2"/>
  <c r="Z625" i="2"/>
  <c r="AD625" i="2"/>
  <c r="AH625" i="2"/>
  <c r="AL625" i="2"/>
  <c r="AC626" i="2"/>
  <c r="AG626" i="2"/>
  <c r="AK626" i="2"/>
  <c r="AB627" i="2"/>
  <c r="AF627" i="2"/>
  <c r="AJ627" i="2"/>
  <c r="AN627" i="2"/>
  <c r="AN628" i="2"/>
  <c r="AE628" i="2"/>
  <c r="AI628" i="2"/>
  <c r="AM628" i="2"/>
  <c r="Z629" i="2"/>
  <c r="AD629" i="2"/>
  <c r="AH629" i="2"/>
  <c r="AL629" i="2"/>
  <c r="AC630" i="2"/>
  <c r="AK630" i="2"/>
  <c r="AA632" i="2"/>
  <c r="AI632" i="2"/>
  <c r="AK634" i="2"/>
  <c r="AI636" i="2"/>
  <c r="AM638" i="2"/>
  <c r="AH638" i="2"/>
  <c r="AL638" i="2"/>
  <c r="AC639" i="2"/>
  <c r="AC647" i="2"/>
  <c r="AC651" i="2"/>
  <c r="AB652" i="2"/>
  <c r="AF652" i="2"/>
  <c r="AJ652" i="2"/>
  <c r="AN652" i="2"/>
  <c r="AQ652" i="2"/>
  <c r="AF653" i="2"/>
  <c r="AM654" i="2"/>
  <c r="AD654" i="2"/>
  <c r="AH654" i="2"/>
  <c r="AL654" i="2"/>
  <c r="AP656" i="2"/>
  <c r="AL659" i="2"/>
  <c r="AP659" i="2"/>
  <c r="AK659" i="2"/>
  <c r="AB660" i="2"/>
  <c r="AF660" i="2"/>
  <c r="AJ660" i="2"/>
  <c r="AN660" i="2"/>
  <c r="AL661" i="2"/>
  <c r="AP661" i="2"/>
  <c r="AI661" i="2"/>
  <c r="AM661" i="2"/>
  <c r="AM662" i="2"/>
  <c r="AD662" i="2"/>
  <c r="AH662" i="2"/>
  <c r="AL662" i="2"/>
  <c r="AL663" i="2"/>
  <c r="AP663" i="2"/>
  <c r="AK663" i="2"/>
  <c r="AB664" i="2"/>
  <c r="AF664" i="2"/>
  <c r="AJ664" i="2"/>
  <c r="AN664" i="2"/>
  <c r="AL665" i="2"/>
  <c r="AP665" i="2"/>
  <c r="AI665" i="2"/>
  <c r="AM665" i="2"/>
  <c r="AM666" i="2"/>
  <c r="AD666" i="2"/>
  <c r="AH666" i="2"/>
  <c r="AL666" i="2"/>
  <c r="AL667" i="2"/>
  <c r="AP667" i="2"/>
  <c r="AK667" i="2"/>
  <c r="AB668" i="2"/>
  <c r="AF668" i="2"/>
  <c r="AJ668" i="2"/>
  <c r="AN668" i="2"/>
  <c r="AL669" i="2"/>
  <c r="AP669" i="2"/>
  <c r="AI669" i="2"/>
  <c r="AM669" i="2"/>
  <c r="AM670" i="2"/>
  <c r="AD670" i="2"/>
  <c r="AH670" i="2"/>
  <c r="AL670" i="2"/>
  <c r="AL671" i="2"/>
  <c r="AP671" i="2"/>
  <c r="AK671" i="2"/>
  <c r="AB672" i="2"/>
  <c r="AF672" i="2"/>
  <c r="AJ672" i="2"/>
  <c r="AN672" i="2"/>
  <c r="AL673" i="2"/>
  <c r="AP673" i="2"/>
  <c r="AI673" i="2"/>
  <c r="AM673" i="2"/>
  <c r="AM674" i="2"/>
  <c r="AD674" i="2"/>
  <c r="AH674" i="2"/>
  <c r="AL674" i="2"/>
  <c r="AL675" i="2"/>
  <c r="AP675" i="2"/>
  <c r="AK675" i="2"/>
  <c r="AB676" i="2"/>
  <c r="AF676" i="2"/>
  <c r="AJ676" i="2"/>
  <c r="AN676" i="2"/>
  <c r="AL677" i="2"/>
  <c r="AP677" i="2"/>
  <c r="AI677" i="2"/>
  <c r="AM677" i="2"/>
  <c r="AM678" i="2"/>
  <c r="AD678" i="2"/>
  <c r="AH678" i="2"/>
  <c r="AL678" i="2"/>
  <c r="AL679" i="2"/>
  <c r="AP679" i="2"/>
  <c r="AK679" i="2"/>
  <c r="AB680" i="2"/>
  <c r="AF680" i="2"/>
  <c r="AJ680" i="2"/>
  <c r="AN680" i="2"/>
  <c r="AL681" i="2"/>
  <c r="AP681" i="2"/>
  <c r="AI681" i="2"/>
  <c r="AM681" i="2"/>
  <c r="AM682" i="2"/>
  <c r="AD682" i="2"/>
  <c r="AH682" i="2"/>
  <c r="AL682" i="2"/>
  <c r="AL683" i="2"/>
  <c r="AP683" i="2"/>
  <c r="AK683" i="2"/>
  <c r="AB684" i="2"/>
  <c r="AF684" i="2"/>
  <c r="AJ684" i="2"/>
  <c r="AN684" i="2"/>
  <c r="AL685" i="2"/>
  <c r="AP685" i="2"/>
  <c r="AI685" i="2"/>
  <c r="AM685" i="2"/>
  <c r="AM686" i="2"/>
  <c r="AD686" i="2"/>
  <c r="AH686" i="2"/>
  <c r="AL686" i="2"/>
  <c r="AL687" i="2"/>
  <c r="AP687" i="2"/>
  <c r="AK687" i="2"/>
  <c r="AB688" i="2"/>
  <c r="AF688" i="2"/>
  <c r="AJ688" i="2"/>
  <c r="AN688" i="2"/>
  <c r="AL689" i="2"/>
  <c r="AP689" i="2"/>
  <c r="AI689" i="2"/>
  <c r="AM689" i="2"/>
  <c r="AM690" i="2"/>
  <c r="AD690" i="2"/>
  <c r="AH690" i="2"/>
  <c r="AL690" i="2"/>
  <c r="AL691" i="2"/>
  <c r="AP691" i="2"/>
  <c r="AK691" i="2"/>
  <c r="AB692" i="2"/>
  <c r="AF692" i="2"/>
  <c r="AJ692" i="2"/>
  <c r="AN692" i="2"/>
  <c r="AL693" i="2"/>
  <c r="AP693" i="2"/>
  <c r="AI693" i="2"/>
  <c r="AM693" i="2"/>
  <c r="AM694" i="2"/>
  <c r="AD694" i="2"/>
  <c r="AH694" i="2"/>
  <c r="AL694" i="2"/>
  <c r="AL695" i="2"/>
  <c r="AP695" i="2"/>
  <c r="AK695" i="2"/>
  <c r="AB696" i="2"/>
  <c r="AF696" i="2"/>
  <c r="AJ696" i="2"/>
  <c r="AN696" i="2"/>
  <c r="AL697" i="2"/>
  <c r="AP697" i="2"/>
  <c r="AI697" i="2"/>
  <c r="AM697" i="2"/>
  <c r="AM698" i="2"/>
  <c r="AD698" i="2"/>
  <c r="AH698" i="2"/>
  <c r="AL698" i="2"/>
  <c r="AL699" i="2"/>
  <c r="AP699" i="2"/>
  <c r="AK699" i="2"/>
  <c r="AB700" i="2"/>
  <c r="AF700" i="2"/>
  <c r="AJ700" i="2"/>
  <c r="AN700" i="2"/>
  <c r="AL701" i="2"/>
  <c r="AP701" i="2"/>
  <c r="AI701" i="2"/>
  <c r="AM701" i="2"/>
  <c r="AM702" i="2"/>
  <c r="AD702" i="2"/>
  <c r="AH702" i="2"/>
  <c r="AL702" i="2"/>
  <c r="AL703" i="2"/>
  <c r="AP703" i="2"/>
  <c r="AK703" i="2"/>
  <c r="AB704" i="2"/>
  <c r="AF704" i="2"/>
  <c r="AJ704" i="2"/>
  <c r="AN704" i="2"/>
  <c r="AL705" i="2"/>
  <c r="AP705" i="2"/>
  <c r="AI705" i="2"/>
  <c r="AM705" i="2"/>
  <c r="AM706" i="2"/>
  <c r="AD706" i="2"/>
  <c r="AH706" i="2"/>
  <c r="AL706" i="2"/>
  <c r="AL707" i="2"/>
  <c r="AP707" i="2"/>
  <c r="AK707" i="2"/>
  <c r="AB708" i="2"/>
  <c r="AF708" i="2"/>
  <c r="AJ708" i="2"/>
  <c r="AN708" i="2"/>
  <c r="AL709" i="2"/>
  <c r="AP709" i="2"/>
  <c r="AI709" i="2"/>
  <c r="AM709" i="2"/>
  <c r="AM710" i="2"/>
  <c r="AD710" i="2"/>
  <c r="AH710" i="2"/>
  <c r="AL710" i="2"/>
  <c r="AL711" i="2"/>
  <c r="AP711" i="2"/>
  <c r="AK711" i="2"/>
  <c r="AB712" i="2"/>
  <c r="AF712" i="2"/>
  <c r="AJ712" i="2"/>
  <c r="AN712" i="2"/>
  <c r="AL713" i="2"/>
  <c r="AP713" i="2"/>
  <c r="AI713" i="2"/>
  <c r="AM713" i="2"/>
  <c r="AM714" i="2"/>
  <c r="AD714" i="2"/>
  <c r="AH714" i="2"/>
  <c r="AL714" i="2"/>
  <c r="AL715" i="2"/>
  <c r="AP715" i="2"/>
  <c r="AK715" i="2"/>
  <c r="AB716" i="2"/>
  <c r="AF716" i="2"/>
  <c r="AJ716" i="2"/>
  <c r="AN716" i="2"/>
  <c r="AL717" i="2"/>
  <c r="AP717" i="2"/>
  <c r="AI717" i="2"/>
  <c r="AM717" i="2"/>
  <c r="AM718" i="2"/>
  <c r="AD718" i="2"/>
  <c r="AH718" i="2"/>
  <c r="AL718" i="2"/>
  <c r="AL719" i="2"/>
  <c r="AP719" i="2"/>
  <c r="AK719" i="2"/>
  <c r="AB720" i="2"/>
  <c r="AF720" i="2"/>
  <c r="AJ720" i="2"/>
  <c r="AN720" i="2"/>
  <c r="AL721" i="2"/>
  <c r="AP721" i="2"/>
  <c r="AI721" i="2"/>
  <c r="AM721" i="2"/>
  <c r="AM722" i="2"/>
  <c r="AD722" i="2"/>
  <c r="AH722" i="2"/>
  <c r="AL722" i="2"/>
  <c r="AL723" i="2"/>
  <c r="AP723" i="2"/>
  <c r="AK723" i="2"/>
  <c r="AB724" i="2"/>
  <c r="AF724" i="2"/>
  <c r="AJ724" i="2"/>
  <c r="AN724" i="2"/>
  <c r="AL725" i="2"/>
  <c r="AP725" i="2"/>
  <c r="AI725" i="2"/>
  <c r="AM725" i="2"/>
  <c r="AM726" i="2"/>
  <c r="AD726" i="2"/>
  <c r="AH726" i="2"/>
  <c r="AL726" i="2"/>
  <c r="AL727" i="2"/>
  <c r="AP727" i="2"/>
  <c r="AK727" i="2"/>
  <c r="AB728" i="2"/>
  <c r="AF728" i="2"/>
  <c r="AJ728" i="2"/>
  <c r="AN728" i="2"/>
  <c r="AL729" i="2"/>
  <c r="AP729" i="2"/>
  <c r="AI729" i="2"/>
  <c r="AM729" i="2"/>
  <c r="AM730" i="2"/>
  <c r="AD730" i="2"/>
  <c r="AH730" i="2"/>
  <c r="AL730" i="2"/>
  <c r="AL731" i="2"/>
  <c r="AP731" i="2"/>
  <c r="AK731" i="2"/>
  <c r="AB732" i="2"/>
  <c r="AF732" i="2"/>
  <c r="AJ732" i="2"/>
  <c r="AN732" i="2"/>
  <c r="AL733" i="2"/>
  <c r="AP733" i="2"/>
  <c r="AI733" i="2"/>
  <c r="AM733" i="2"/>
  <c r="AM734" i="2"/>
  <c r="AD734" i="2"/>
  <c r="AH734" i="2"/>
  <c r="AL734" i="2"/>
  <c r="AL735" i="2"/>
  <c r="AP735" i="2"/>
  <c r="AK735" i="2"/>
  <c r="AB736" i="2"/>
  <c r="AF736" i="2"/>
  <c r="AJ736" i="2"/>
  <c r="AN736" i="2"/>
  <c r="AL737" i="2"/>
  <c r="AP737" i="2"/>
  <c r="AI737" i="2"/>
  <c r="AM737" i="2"/>
  <c r="AM738" i="2"/>
  <c r="AD738" i="2"/>
  <c r="AH738" i="2"/>
  <c r="AL738" i="2"/>
  <c r="AL739" i="2"/>
  <c r="AP739" i="2"/>
  <c r="AK739" i="2"/>
  <c r="AB740" i="2"/>
  <c r="AF740" i="2"/>
  <c r="AJ740" i="2"/>
  <c r="AN740" i="2"/>
  <c r="AL741" i="2"/>
  <c r="AP741" i="2"/>
  <c r="AI741" i="2"/>
  <c r="AM741" i="2"/>
  <c r="AM742" i="2"/>
  <c r="AD742" i="2"/>
  <c r="AH742" i="2"/>
  <c r="AL742" i="2"/>
  <c r="AL743" i="2"/>
  <c r="AP743" i="2"/>
  <c r="AK743" i="2"/>
  <c r="AB744" i="2"/>
  <c r="AF744" i="2"/>
  <c r="AJ744" i="2"/>
  <c r="AN744" i="2"/>
  <c r="AL745" i="2"/>
  <c r="AP745" i="2"/>
  <c r="AI745" i="2"/>
  <c r="AM745" i="2"/>
  <c r="AM746" i="2"/>
  <c r="AD746" i="2"/>
  <c r="AH746" i="2"/>
  <c r="AL746" i="2"/>
  <c r="AL747" i="2"/>
  <c r="AP747" i="2"/>
  <c r="AK747" i="2"/>
  <c r="AB748" i="2"/>
  <c r="AF748" i="2"/>
  <c r="AJ748" i="2"/>
  <c r="AN748" i="2"/>
  <c r="AL749" i="2"/>
  <c r="AP749" i="2"/>
  <c r="AI749" i="2"/>
  <c r="AM749" i="2"/>
  <c r="AM750" i="2"/>
  <c r="AD750" i="2"/>
  <c r="AH750" i="2"/>
  <c r="AL750" i="2"/>
  <c r="AL751" i="2"/>
  <c r="AP751" i="2"/>
  <c r="AK751" i="2"/>
  <c r="AB752" i="2"/>
  <c r="AF752" i="2"/>
  <c r="AJ752" i="2"/>
  <c r="AN752" i="2"/>
  <c r="AL753" i="2"/>
  <c r="AP753" i="2"/>
  <c r="AI753" i="2"/>
  <c r="AM753" i="2"/>
  <c r="AM754" i="2"/>
  <c r="AD754" i="2"/>
  <c r="AH754" i="2"/>
  <c r="AL754" i="2"/>
  <c r="AL755" i="2"/>
  <c r="AP755" i="2"/>
  <c r="AK755" i="2"/>
  <c r="AB756" i="2"/>
  <c r="AF756" i="2"/>
  <c r="AJ756" i="2"/>
  <c r="AN756" i="2"/>
  <c r="AL757" i="2"/>
  <c r="AP757" i="2"/>
  <c r="AI757" i="2"/>
  <c r="AM757" i="2"/>
  <c r="AM758" i="2"/>
  <c r="AD758" i="2"/>
  <c r="AH758" i="2"/>
  <c r="AL758" i="2"/>
  <c r="AL759" i="2"/>
  <c r="AP759" i="2"/>
  <c r="AK759" i="2"/>
  <c r="AB760" i="2"/>
  <c r="AF760" i="2"/>
  <c r="AJ760" i="2"/>
  <c r="AN760" i="2"/>
  <c r="AL761" i="2"/>
  <c r="AP761" i="2"/>
  <c r="AI761" i="2"/>
  <c r="AM761" i="2"/>
  <c r="AM762" i="2"/>
  <c r="AD762" i="2"/>
  <c r="AH762" i="2"/>
  <c r="AL762" i="2"/>
  <c r="AL763" i="2"/>
  <c r="AP763" i="2"/>
  <c r="AK763" i="2"/>
  <c r="AB764" i="2"/>
  <c r="AF764" i="2"/>
  <c r="AJ764" i="2"/>
  <c r="AN764" i="2"/>
  <c r="AL765" i="2"/>
  <c r="AP765" i="2"/>
  <c r="AI765" i="2"/>
  <c r="AM765" i="2"/>
  <c r="AM766" i="2"/>
  <c r="AD766" i="2"/>
  <c r="AH766" i="2"/>
  <c r="AL766" i="2"/>
  <c r="AL767" i="2"/>
  <c r="AP767" i="2"/>
  <c r="AK767" i="2"/>
  <c r="AB768" i="2"/>
  <c r="AF768" i="2"/>
  <c r="AJ768" i="2"/>
  <c r="AN768" i="2"/>
  <c r="AL769" i="2"/>
  <c r="AP769" i="2"/>
  <c r="AI769" i="2"/>
  <c r="AM769" i="2"/>
  <c r="AM770" i="2"/>
  <c r="AD770" i="2"/>
  <c r="AH770" i="2"/>
  <c r="AL770" i="2"/>
  <c r="AL771" i="2"/>
  <c r="AP771" i="2"/>
  <c r="AK771" i="2"/>
  <c r="AB772" i="2"/>
  <c r="AF772" i="2"/>
  <c r="AJ772" i="2"/>
  <c r="AN772" i="2"/>
  <c r="AL773" i="2"/>
  <c r="AP773" i="2"/>
  <c r="AI773" i="2"/>
  <c r="AM773" i="2"/>
  <c r="AM774" i="2"/>
  <c r="AD774" i="2"/>
  <c r="AH774" i="2"/>
  <c r="AL774" i="2"/>
  <c r="AL775" i="2"/>
  <c r="AP775" i="2"/>
  <c r="AK775" i="2"/>
  <c r="AB776" i="2"/>
  <c r="AF776" i="2"/>
  <c r="AJ776" i="2"/>
  <c r="AN776" i="2"/>
  <c r="AL777" i="2"/>
  <c r="AP777" i="2"/>
  <c r="AI777" i="2"/>
  <c r="AM777" i="2"/>
  <c r="AM778" i="2"/>
  <c r="AD778" i="2"/>
  <c r="AH778" i="2"/>
  <c r="AL778" i="2"/>
  <c r="AL779" i="2"/>
  <c r="AP779" i="2"/>
  <c r="AK779" i="2"/>
  <c r="AB780" i="2"/>
  <c r="AF780" i="2"/>
  <c r="AJ780" i="2"/>
  <c r="AN780" i="2"/>
  <c r="AL781" i="2"/>
  <c r="AP781" i="2"/>
  <c r="AI781" i="2"/>
  <c r="AM781" i="2"/>
  <c r="AM782" i="2"/>
  <c r="AD782" i="2"/>
  <c r="AH782" i="2"/>
  <c r="AL782" i="2"/>
  <c r="AL783" i="2"/>
  <c r="AP783" i="2"/>
  <c r="AK783" i="2"/>
  <c r="AB784" i="2"/>
  <c r="AF784" i="2"/>
  <c r="AJ784" i="2"/>
  <c r="AN784" i="2"/>
  <c r="AL785" i="2"/>
  <c r="AP785" i="2"/>
  <c r="AI785" i="2"/>
  <c r="AM785" i="2"/>
  <c r="AM786" i="2"/>
  <c r="AD786" i="2"/>
  <c r="AH786" i="2"/>
  <c r="AL786" i="2"/>
  <c r="AL787" i="2"/>
  <c r="AP787" i="2"/>
  <c r="AK787" i="2"/>
  <c r="AB788" i="2"/>
  <c r="AF788" i="2"/>
  <c r="AJ788" i="2"/>
  <c r="AN788" i="2"/>
  <c r="AL789" i="2"/>
  <c r="AP789" i="2"/>
  <c r="AI789" i="2"/>
  <c r="AM789" i="2"/>
  <c r="AM790" i="2"/>
  <c r="AD790" i="2"/>
  <c r="AH790" i="2"/>
  <c r="AL790" i="2"/>
  <c r="AL791" i="2"/>
  <c r="AP791" i="2"/>
  <c r="AK791" i="2"/>
  <c r="AB792" i="2"/>
  <c r="AF792" i="2"/>
  <c r="AJ792" i="2"/>
  <c r="AN792" i="2"/>
  <c r="AL793" i="2"/>
  <c r="AP793" i="2"/>
  <c r="AI793" i="2"/>
  <c r="AM793" i="2"/>
  <c r="AM794" i="2"/>
  <c r="AD794" i="2"/>
  <c r="AH794" i="2"/>
  <c r="AL794" i="2"/>
  <c r="AL795" i="2"/>
  <c r="AP795" i="2"/>
  <c r="AK795" i="2"/>
  <c r="AB796" i="2"/>
  <c r="AF796" i="2"/>
  <c r="AJ796" i="2"/>
  <c r="AN796" i="2"/>
  <c r="AL797" i="2"/>
  <c r="AP797" i="2"/>
  <c r="AI797" i="2"/>
  <c r="AM797" i="2"/>
  <c r="AM798" i="2"/>
  <c r="AD798" i="2"/>
  <c r="AH798" i="2"/>
  <c r="AL798" i="2"/>
  <c r="AL799" i="2"/>
  <c r="AP799" i="2"/>
  <c r="AK799" i="2"/>
  <c r="AB800" i="2"/>
  <c r="AF800" i="2"/>
  <c r="AJ800" i="2"/>
  <c r="AN800" i="2"/>
  <c r="AL801" i="2"/>
  <c r="AP801" i="2"/>
  <c r="AI801" i="2"/>
  <c r="AM801" i="2"/>
  <c r="AM802" i="2"/>
  <c r="AD802" i="2"/>
  <c r="AH802" i="2"/>
  <c r="AL802" i="2"/>
  <c r="AL803" i="2"/>
  <c r="AP803" i="2"/>
  <c r="AK803" i="2"/>
  <c r="AB804" i="2"/>
  <c r="AF804" i="2"/>
  <c r="AJ804" i="2"/>
  <c r="AN804" i="2"/>
  <c r="AL805" i="2"/>
  <c r="AP805" i="2"/>
  <c r="AI805" i="2"/>
  <c r="AM805" i="2"/>
  <c r="AM806" i="2"/>
  <c r="AD806" i="2"/>
  <c r="AH806" i="2"/>
  <c r="AL806" i="2"/>
  <c r="AL807" i="2"/>
  <c r="AP807" i="2"/>
  <c r="AK807" i="2"/>
  <c r="AB808" i="2"/>
  <c r="AF808" i="2"/>
  <c r="AJ808" i="2"/>
  <c r="AN808" i="2"/>
  <c r="AL809" i="2"/>
  <c r="AP809" i="2"/>
  <c r="AI809" i="2"/>
  <c r="AM809" i="2"/>
  <c r="AM810" i="2"/>
  <c r="AD810" i="2"/>
  <c r="AH810" i="2"/>
  <c r="AL810" i="2"/>
  <c r="AL811" i="2"/>
  <c r="AP811" i="2"/>
  <c r="AK811" i="2"/>
  <c r="AB812" i="2"/>
  <c r="AF812" i="2"/>
  <c r="AJ812" i="2"/>
  <c r="AN812" i="2"/>
  <c r="AL813" i="2"/>
  <c r="AP813" i="2"/>
  <c r="AI813" i="2"/>
  <c r="AM813" i="2"/>
  <c r="AM814" i="2"/>
  <c r="AD814" i="2"/>
  <c r="AH814" i="2"/>
  <c r="AL814" i="2"/>
  <c r="AL815" i="2"/>
  <c r="AP815" i="2"/>
  <c r="AK815" i="2"/>
  <c r="AB816" i="2"/>
  <c r="AF816" i="2"/>
  <c r="AJ816" i="2"/>
  <c r="AN816" i="2"/>
  <c r="AL817" i="2"/>
  <c r="AP817" i="2"/>
  <c r="AI817" i="2"/>
  <c r="AM817" i="2"/>
  <c r="AM818" i="2"/>
  <c r="AD818" i="2"/>
  <c r="AH818" i="2"/>
  <c r="AL818" i="2"/>
  <c r="AL819" i="2"/>
  <c r="AP819" i="2"/>
  <c r="AK819" i="2"/>
  <c r="AB820" i="2"/>
  <c r="AF820" i="2"/>
  <c r="AJ820" i="2"/>
  <c r="AN820" i="2"/>
  <c r="AL821" i="2"/>
  <c r="AP821" i="2"/>
  <c r="AI821" i="2"/>
  <c r="AM821" i="2"/>
  <c r="AM822" i="2"/>
  <c r="AD822" i="2"/>
  <c r="AH822" i="2"/>
  <c r="AL822" i="2"/>
  <c r="AL823" i="2"/>
  <c r="AP823" i="2"/>
  <c r="AK823" i="2"/>
  <c r="AB824" i="2"/>
  <c r="AF824" i="2"/>
  <c r="AJ824" i="2"/>
  <c r="AN824" i="2"/>
  <c r="AL825" i="2"/>
  <c r="AP825" i="2"/>
  <c r="AI825" i="2"/>
  <c r="AM825" i="2"/>
  <c r="AM826" i="2"/>
  <c r="AD826" i="2"/>
  <c r="AH826" i="2"/>
  <c r="AL826" i="2"/>
  <c r="AL827" i="2"/>
  <c r="AP827" i="2"/>
  <c r="AK827" i="2"/>
  <c r="AB828" i="2"/>
  <c r="AF828" i="2"/>
  <c r="AJ828" i="2"/>
  <c r="AN828" i="2"/>
  <c r="AL829" i="2"/>
  <c r="AP829" i="2"/>
  <c r="AI829" i="2"/>
  <c r="AM829" i="2"/>
  <c r="AM830" i="2"/>
  <c r="AD830" i="2"/>
  <c r="AH830" i="2"/>
  <c r="AL830" i="2"/>
  <c r="AL831" i="2"/>
  <c r="AP831" i="2"/>
  <c r="AK831" i="2"/>
  <c r="AB832" i="2"/>
  <c r="AF832" i="2"/>
  <c r="AJ832" i="2"/>
  <c r="AN832" i="2"/>
  <c r="AL833" i="2"/>
  <c r="AP833" i="2"/>
  <c r="AI833" i="2"/>
  <c r="AM833" i="2"/>
  <c r="AM834" i="2"/>
  <c r="AD834" i="2"/>
  <c r="AH834" i="2"/>
  <c r="AL834" i="2"/>
  <c r="AL835" i="2"/>
  <c r="AP835" i="2"/>
  <c r="AK835" i="2"/>
  <c r="AB836" i="2"/>
  <c r="AF836" i="2"/>
  <c r="AJ836" i="2"/>
  <c r="AN836" i="2"/>
  <c r="AL837" i="2"/>
  <c r="AP837" i="2"/>
  <c r="AI837" i="2"/>
  <c r="AM837" i="2"/>
  <c r="AM838" i="2"/>
  <c r="AD838" i="2"/>
  <c r="AH838" i="2"/>
  <c r="AL838" i="2"/>
  <c r="AL839" i="2"/>
  <c r="AP839" i="2"/>
  <c r="AK839" i="2"/>
  <c r="AB840" i="2"/>
  <c r="AF840" i="2"/>
  <c r="AJ840" i="2"/>
  <c r="AN840" i="2"/>
  <c r="AL841" i="2"/>
  <c r="AP841" i="2"/>
  <c r="AI841" i="2"/>
  <c r="AM841" i="2"/>
  <c r="AM842" i="2"/>
  <c r="AD842" i="2"/>
  <c r="AH842" i="2"/>
  <c r="AL842" i="2"/>
  <c r="AL843" i="2"/>
  <c r="AP843" i="2"/>
  <c r="AK843" i="2"/>
  <c r="AB844" i="2"/>
  <c r="AF844" i="2"/>
  <c r="AJ844" i="2"/>
  <c r="AN844" i="2"/>
  <c r="AL845" i="2"/>
  <c r="AP845" i="2"/>
  <c r="AI845" i="2"/>
  <c r="AM845" i="2"/>
  <c r="AM846" i="2"/>
  <c r="AD846" i="2"/>
  <c r="AH846" i="2"/>
  <c r="AL846" i="2"/>
  <c r="AL847" i="2"/>
  <c r="AP847" i="2"/>
  <c r="AK847" i="2"/>
  <c r="AB848" i="2"/>
  <c r="AF848" i="2"/>
  <c r="AJ848" i="2"/>
  <c r="AN848" i="2"/>
  <c r="AL849" i="2"/>
  <c r="AP849" i="2"/>
  <c r="AI849" i="2"/>
  <c r="AM849" i="2"/>
  <c r="AM850" i="2"/>
  <c r="AD850" i="2"/>
  <c r="AH850" i="2"/>
  <c r="AL850" i="2"/>
  <c r="AL851" i="2"/>
  <c r="AP851" i="2"/>
  <c r="AK851" i="2"/>
  <c r="AB852" i="2"/>
  <c r="AF852" i="2"/>
  <c r="AJ852" i="2"/>
  <c r="AN852" i="2"/>
  <c r="AL853" i="2"/>
  <c r="AP853" i="2"/>
  <c r="AI853" i="2"/>
  <c r="AM853" i="2"/>
  <c r="AM854" i="2"/>
  <c r="AD854" i="2"/>
  <c r="AH854" i="2"/>
  <c r="AL854" i="2"/>
  <c r="AL855" i="2"/>
  <c r="AP855" i="2"/>
  <c r="AK855" i="2"/>
  <c r="AB856" i="2"/>
  <c r="AF856" i="2"/>
  <c r="AJ856" i="2"/>
  <c r="AN856" i="2"/>
  <c r="AL857" i="2"/>
  <c r="AP857" i="2"/>
  <c r="AI857" i="2"/>
  <c r="AM857" i="2"/>
  <c r="AM858" i="2"/>
  <c r="AD858" i="2"/>
  <c r="AH858" i="2"/>
  <c r="AL858" i="2"/>
  <c r="AL859" i="2"/>
  <c r="AP859" i="2"/>
  <c r="AK859" i="2"/>
  <c r="AB860" i="2"/>
  <c r="AF860" i="2"/>
  <c r="AJ860" i="2"/>
  <c r="AN860" i="2"/>
  <c r="AL861" i="2"/>
  <c r="AP861" i="2"/>
  <c r="AI861" i="2"/>
  <c r="AM861" i="2"/>
  <c r="AM862" i="2"/>
  <c r="AD862" i="2"/>
  <c r="AH862" i="2"/>
  <c r="AL862" i="2"/>
  <c r="AL863" i="2"/>
  <c r="AQ428" i="2"/>
  <c r="AP429" i="2"/>
  <c r="AO430" i="2"/>
  <c r="AQ432" i="2"/>
  <c r="AP433" i="2"/>
  <c r="AO434" i="2"/>
  <c r="AQ436" i="2"/>
  <c r="AP437" i="2"/>
  <c r="AO438" i="2"/>
  <c r="AQ440" i="2"/>
  <c r="AP441" i="2"/>
  <c r="AO442" i="2"/>
  <c r="AQ444" i="2"/>
  <c r="AP445" i="2"/>
  <c r="AO446" i="2"/>
  <c r="AQ448" i="2"/>
  <c r="AP449" i="2"/>
  <c r="AO450" i="2"/>
  <c r="AQ452" i="2"/>
  <c r="AP453" i="2"/>
  <c r="AO454" i="2"/>
  <c r="AQ456" i="2"/>
  <c r="AP457" i="2"/>
  <c r="AO458" i="2"/>
  <c r="AQ460" i="2"/>
  <c r="AP461" i="2"/>
  <c r="AO462" i="2"/>
  <c r="AQ464" i="2"/>
  <c r="AP465" i="2"/>
  <c r="AO466" i="2"/>
  <c r="AQ468" i="2"/>
  <c r="AP469" i="2"/>
  <c r="AO470" i="2"/>
  <c r="AQ472" i="2"/>
  <c r="AP473" i="2"/>
  <c r="AO474" i="2"/>
  <c r="AQ476" i="2"/>
  <c r="AP477" i="2"/>
  <c r="AO478" i="2"/>
  <c r="AQ480" i="2"/>
  <c r="AP481" i="2"/>
  <c r="AO482" i="2"/>
  <c r="AQ484" i="2"/>
  <c r="AP485" i="2"/>
  <c r="AO486" i="2"/>
  <c r="AP489" i="2"/>
  <c r="AO490" i="2"/>
  <c r="AP493" i="2"/>
  <c r="AP497" i="2"/>
  <c r="AP501" i="2"/>
  <c r="AP505" i="2"/>
  <c r="AP509" i="2"/>
  <c r="AP513" i="2"/>
  <c r="AP517" i="2"/>
  <c r="AP521" i="2"/>
  <c r="AP525" i="2"/>
  <c r="AP529" i="2"/>
  <c r="AP533" i="2"/>
  <c r="AP537" i="2"/>
  <c r="AP541" i="2"/>
  <c r="AP545" i="2"/>
  <c r="AP549" i="2"/>
  <c r="AP553" i="2"/>
  <c r="AP557" i="2"/>
  <c r="AP561" i="2"/>
  <c r="AP565" i="2"/>
  <c r="AP569" i="2"/>
  <c r="AP573" i="2"/>
  <c r="AP577" i="2"/>
  <c r="AP581" i="2"/>
  <c r="AP585" i="2"/>
  <c r="AP589" i="2"/>
  <c r="AP593" i="2"/>
  <c r="AP597" i="2"/>
  <c r="AP601" i="2"/>
  <c r="AP605" i="2"/>
  <c r="AP609" i="2"/>
  <c r="AP613" i="2"/>
  <c r="AP617" i="2"/>
  <c r="AP621" i="2"/>
  <c r="AP625" i="2"/>
  <c r="AM630" i="2"/>
  <c r="AH630" i="2"/>
  <c r="AL630" i="2"/>
  <c r="AC631" i="2"/>
  <c r="AF632" i="2"/>
  <c r="AQ632" i="2"/>
  <c r="AN632" i="2"/>
  <c r="AE634" i="2"/>
  <c r="AD634" i="2"/>
  <c r="AH634" i="2"/>
  <c r="AQ634" i="2"/>
  <c r="AB636" i="2"/>
  <c r="AF636" i="2"/>
  <c r="AQ636" i="2"/>
  <c r="AN636" i="2"/>
  <c r="AD639" i="2"/>
  <c r="AL639" i="2"/>
  <c r="AK641" i="2"/>
  <c r="AF641" i="2"/>
  <c r="AQ641" i="2"/>
  <c r="AN641" i="2"/>
  <c r="AA644" i="2"/>
  <c r="AI644" i="2"/>
  <c r="AM644" i="2"/>
  <c r="AC646" i="2"/>
  <c r="AP646" i="2"/>
  <c r="AK646" i="2"/>
  <c r="AK649" i="2"/>
  <c r="AF649" i="2"/>
  <c r="AQ649" i="2"/>
  <c r="AN649" i="2"/>
  <c r="AC655" i="2"/>
  <c r="AO659" i="2"/>
  <c r="AQ661" i="2"/>
  <c r="AP662" i="2"/>
  <c r="AO663" i="2"/>
  <c r="AQ665" i="2"/>
  <c r="AP666" i="2"/>
  <c r="AO667" i="2"/>
  <c r="AQ669" i="2"/>
  <c r="AP670" i="2"/>
  <c r="AO671" i="2"/>
  <c r="AQ673" i="2"/>
  <c r="AP674" i="2"/>
  <c r="AO675" i="2"/>
  <c r="AQ677" i="2"/>
  <c r="AP678" i="2"/>
  <c r="AO679" i="2"/>
  <c r="AQ681" i="2"/>
  <c r="AP682" i="2"/>
  <c r="AO683" i="2"/>
  <c r="AQ685" i="2"/>
  <c r="AP686" i="2"/>
  <c r="AO687" i="2"/>
  <c r="AQ689" i="2"/>
  <c r="AP690" i="2"/>
  <c r="AO691" i="2"/>
  <c r="AQ693" i="2"/>
  <c r="AP694" i="2"/>
  <c r="AO695" i="2"/>
  <c r="AQ697" i="2"/>
  <c r="AP698" i="2"/>
  <c r="AO699" i="2"/>
  <c r="AQ701" i="2"/>
  <c r="AP702" i="2"/>
  <c r="AO703" i="2"/>
  <c r="AQ705" i="2"/>
  <c r="AP706" i="2"/>
  <c r="AO707" i="2"/>
  <c r="AQ709" i="2"/>
  <c r="AP710" i="2"/>
  <c r="AO711" i="2"/>
  <c r="AQ713" i="2"/>
  <c r="AP714" i="2"/>
  <c r="AO715" i="2"/>
  <c r="AQ717" i="2"/>
  <c r="AP718" i="2"/>
  <c r="AO719" i="2"/>
  <c r="AQ721" i="2"/>
  <c r="AP722" i="2"/>
  <c r="AO723" i="2"/>
  <c r="AQ725" i="2"/>
  <c r="AP726" i="2"/>
  <c r="AO727" i="2"/>
  <c r="AQ729" i="2"/>
  <c r="AP730" i="2"/>
  <c r="AO731" i="2"/>
  <c r="AQ733" i="2"/>
  <c r="AP734" i="2"/>
  <c r="AO735" i="2"/>
  <c r="AQ737" i="2"/>
  <c r="AP738" i="2"/>
  <c r="AO739" i="2"/>
  <c r="AQ741" i="2"/>
  <c r="AP742" i="2"/>
  <c r="AO743" i="2"/>
  <c r="AQ745" i="2"/>
  <c r="AP746" i="2"/>
  <c r="AO747" i="2"/>
  <c r="AQ749" i="2"/>
  <c r="AP750" i="2"/>
  <c r="AO751" i="2"/>
  <c r="AQ753" i="2"/>
  <c r="AP754" i="2"/>
  <c r="AO755" i="2"/>
  <c r="AQ757" i="2"/>
  <c r="AP758" i="2"/>
  <c r="AO759" i="2"/>
  <c r="AQ761" i="2"/>
  <c r="AP762" i="2"/>
  <c r="AO763" i="2"/>
  <c r="AQ765" i="2"/>
  <c r="AP766" i="2"/>
  <c r="AO767" i="2"/>
  <c r="AQ769" i="2"/>
  <c r="AP770" i="2"/>
  <c r="AO771" i="2"/>
  <c r="AQ773" i="2"/>
  <c r="AP774" i="2"/>
  <c r="AO775" i="2"/>
  <c r="AQ777" i="2"/>
  <c r="AP778" i="2"/>
  <c r="AO779" i="2"/>
  <c r="AQ781" i="2"/>
  <c r="AP782" i="2"/>
  <c r="AO783" i="2"/>
  <c r="AQ785" i="2"/>
  <c r="AP786" i="2"/>
  <c r="AO787" i="2"/>
  <c r="AQ789" i="2"/>
  <c r="AP790" i="2"/>
  <c r="AO791" i="2"/>
  <c r="AQ793" i="2"/>
  <c r="AP794" i="2"/>
  <c r="AO795" i="2"/>
  <c r="AQ797" i="2"/>
  <c r="AP798" i="2"/>
  <c r="AO799" i="2"/>
  <c r="AQ801" i="2"/>
  <c r="AP802" i="2"/>
  <c r="AO803" i="2"/>
  <c r="AQ805" i="2"/>
  <c r="AP806" i="2"/>
  <c r="AO807" i="2"/>
  <c r="AQ809" i="2"/>
  <c r="AP810" i="2"/>
  <c r="AO811" i="2"/>
  <c r="AQ813" i="2"/>
  <c r="AP814" i="2"/>
  <c r="AO815" i="2"/>
  <c r="AQ817" i="2"/>
  <c r="AP818" i="2"/>
  <c r="AO819" i="2"/>
  <c r="AQ821" i="2"/>
  <c r="AP822" i="2"/>
  <c r="AO823" i="2"/>
  <c r="AQ825" i="2"/>
  <c r="AP826" i="2"/>
  <c r="AO827" i="2"/>
  <c r="AQ829" i="2"/>
  <c r="AP830" i="2"/>
  <c r="AO831" i="2"/>
  <c r="AQ833" i="2"/>
  <c r="AP834" i="2"/>
  <c r="AO835" i="2"/>
  <c r="AQ837" i="2"/>
  <c r="AP838" i="2"/>
  <c r="AO839" i="2"/>
  <c r="AQ841" i="2"/>
  <c r="AP842" i="2"/>
  <c r="AO843" i="2"/>
  <c r="AJ521" i="2"/>
  <c r="AN521" i="2"/>
  <c r="AE522" i="2"/>
  <c r="AI522" i="2"/>
  <c r="AM522" i="2"/>
  <c r="AD523" i="2"/>
  <c r="AH523" i="2"/>
  <c r="AL523" i="2"/>
  <c r="AG524" i="2"/>
  <c r="AK524" i="2"/>
  <c r="AF525" i="2"/>
  <c r="AJ525" i="2"/>
  <c r="AN525" i="2"/>
  <c r="AE526" i="2"/>
  <c r="AI526" i="2"/>
  <c r="AM526" i="2"/>
  <c r="AD527" i="2"/>
  <c r="AH527" i="2"/>
  <c r="AL527" i="2"/>
  <c r="AG528" i="2"/>
  <c r="AK528" i="2"/>
  <c r="AF529" i="2"/>
  <c r="AJ529" i="2"/>
  <c r="AN529" i="2"/>
  <c r="AE530" i="2"/>
  <c r="AI530" i="2"/>
  <c r="AM530" i="2"/>
  <c r="AD531" i="2"/>
  <c r="AH531" i="2"/>
  <c r="AL531" i="2"/>
  <c r="AG532" i="2"/>
  <c r="AK532" i="2"/>
  <c r="AF533" i="2"/>
  <c r="AJ533" i="2"/>
  <c r="AN533" i="2"/>
  <c r="AE534" i="2"/>
  <c r="AI534" i="2"/>
  <c r="AM534" i="2"/>
  <c r="AD535" i="2"/>
  <c r="AH535" i="2"/>
  <c r="AL535" i="2"/>
  <c r="AG536" i="2"/>
  <c r="AK536" i="2"/>
  <c r="AF537" i="2"/>
  <c r="AJ537" i="2"/>
  <c r="AN537" i="2"/>
  <c r="AE538" i="2"/>
  <c r="AI538" i="2"/>
  <c r="AM538" i="2"/>
  <c r="AD539" i="2"/>
  <c r="AH539" i="2"/>
  <c r="AL539" i="2"/>
  <c r="AG540" i="2"/>
  <c r="AK540" i="2"/>
  <c r="AF541" i="2"/>
  <c r="AJ541" i="2"/>
  <c r="AN541" i="2"/>
  <c r="AE542" i="2"/>
  <c r="AI542" i="2"/>
  <c r="AM542" i="2"/>
  <c r="AD543" i="2"/>
  <c r="AH543" i="2"/>
  <c r="AL543" i="2"/>
  <c r="AG544" i="2"/>
  <c r="AK544" i="2"/>
  <c r="AF545" i="2"/>
  <c r="AJ545" i="2"/>
  <c r="AN545" i="2"/>
  <c r="AE546" i="2"/>
  <c r="AI546" i="2"/>
  <c r="AM546" i="2"/>
  <c r="AD547" i="2"/>
  <c r="AH547" i="2"/>
  <c r="AL547" i="2"/>
  <c r="AG548" i="2"/>
  <c r="AK548" i="2"/>
  <c r="AF549" i="2"/>
  <c r="AJ549" i="2"/>
  <c r="AN549" i="2"/>
  <c r="AE550" i="2"/>
  <c r="AI550" i="2"/>
  <c r="AM550" i="2"/>
  <c r="AD551" i="2"/>
  <c r="AH551" i="2"/>
  <c r="AL551" i="2"/>
  <c r="AG552" i="2"/>
  <c r="AK552" i="2"/>
  <c r="AF553" i="2"/>
  <c r="AJ553" i="2"/>
  <c r="AN553" i="2"/>
  <c r="AE554" i="2"/>
  <c r="AI554" i="2"/>
  <c r="AM554" i="2"/>
  <c r="AD555" i="2"/>
  <c r="AH555" i="2"/>
  <c r="AL555" i="2"/>
  <c r="AG556" i="2"/>
  <c r="AK556" i="2"/>
  <c r="AF557" i="2"/>
  <c r="AJ557" i="2"/>
  <c r="AN557" i="2"/>
  <c r="AE558" i="2"/>
  <c r="AI558" i="2"/>
  <c r="AM558" i="2"/>
  <c r="AD559" i="2"/>
  <c r="AH559" i="2"/>
  <c r="AL559" i="2"/>
  <c r="AG560" i="2"/>
  <c r="AK560" i="2"/>
  <c r="AF561" i="2"/>
  <c r="AJ561" i="2"/>
  <c r="AN561" i="2"/>
  <c r="AE562" i="2"/>
  <c r="AI562" i="2"/>
  <c r="AM562" i="2"/>
  <c r="AD563" i="2"/>
  <c r="AH563" i="2"/>
  <c r="AL563" i="2"/>
  <c r="AG564" i="2"/>
  <c r="AK564" i="2"/>
  <c r="AF565" i="2"/>
  <c r="AJ565" i="2"/>
  <c r="AN565" i="2"/>
  <c r="AE566" i="2"/>
  <c r="AI566" i="2"/>
  <c r="AM566" i="2"/>
  <c r="AD567" i="2"/>
  <c r="AH567" i="2"/>
  <c r="AL567" i="2"/>
  <c r="AG568" i="2"/>
  <c r="AK568" i="2"/>
  <c r="AF569" i="2"/>
  <c r="AJ569" i="2"/>
  <c r="AN569" i="2"/>
  <c r="AE570" i="2"/>
  <c r="AI570" i="2"/>
  <c r="AM570" i="2"/>
  <c r="AD571" i="2"/>
  <c r="AH571" i="2"/>
  <c r="AL571" i="2"/>
  <c r="AG572" i="2"/>
  <c r="AK572" i="2"/>
  <c r="AF573" i="2"/>
  <c r="AJ573" i="2"/>
  <c r="AN573" i="2"/>
  <c r="AE574" i="2"/>
  <c r="AI574" i="2"/>
  <c r="AM574" i="2"/>
  <c r="AD575" i="2"/>
  <c r="AH575" i="2"/>
  <c r="AL575" i="2"/>
  <c r="AG576" i="2"/>
  <c r="AK576" i="2"/>
  <c r="AF577" i="2"/>
  <c r="AJ577" i="2"/>
  <c r="AN577" i="2"/>
  <c r="AE578" i="2"/>
  <c r="AI578" i="2"/>
  <c r="AM578" i="2"/>
  <c r="AD579" i="2"/>
  <c r="AH579" i="2"/>
  <c r="AL579" i="2"/>
  <c r="AG580" i="2"/>
  <c r="AK580" i="2"/>
  <c r="AF581" i="2"/>
  <c r="AJ581" i="2"/>
  <c r="AN581" i="2"/>
  <c r="AE582" i="2"/>
  <c r="AI582" i="2"/>
  <c r="AM582" i="2"/>
  <c r="AD583" i="2"/>
  <c r="AH583" i="2"/>
  <c r="AL583" i="2"/>
  <c r="AG584" i="2"/>
  <c r="AK584" i="2"/>
  <c r="AF585" i="2"/>
  <c r="AJ585" i="2"/>
  <c r="AN585" i="2"/>
  <c r="AE586" i="2"/>
  <c r="AI586" i="2"/>
  <c r="AM586" i="2"/>
  <c r="AD587" i="2"/>
  <c r="AH587" i="2"/>
  <c r="AL587" i="2"/>
  <c r="AG588" i="2"/>
  <c r="AK588" i="2"/>
  <c r="AF589" i="2"/>
  <c r="AJ589" i="2"/>
  <c r="AN589" i="2"/>
  <c r="AE590" i="2"/>
  <c r="AI590" i="2"/>
  <c r="AM590" i="2"/>
  <c r="AD591" i="2"/>
  <c r="AH591" i="2"/>
  <c r="AL591" i="2"/>
  <c r="AG592" i="2"/>
  <c r="AK592" i="2"/>
  <c r="AF593" i="2"/>
  <c r="AJ593" i="2"/>
  <c r="AN593" i="2"/>
  <c r="AE594" i="2"/>
  <c r="AI594" i="2"/>
  <c r="AM594" i="2"/>
  <c r="AD595" i="2"/>
  <c r="AH595" i="2"/>
  <c r="AL595" i="2"/>
  <c r="AG596" i="2"/>
  <c r="AK596" i="2"/>
  <c r="AF597" i="2"/>
  <c r="AJ597" i="2"/>
  <c r="AN597" i="2"/>
  <c r="AE598" i="2"/>
  <c r="AI598" i="2"/>
  <c r="AM598" i="2"/>
  <c r="AD599" i="2"/>
  <c r="AH599" i="2"/>
  <c r="AL599" i="2"/>
  <c r="AG600" i="2"/>
  <c r="AK600" i="2"/>
  <c r="AF601" i="2"/>
  <c r="AJ601" i="2"/>
  <c r="AN601" i="2"/>
  <c r="AE602" i="2"/>
  <c r="AI602" i="2"/>
  <c r="AM602" i="2"/>
  <c r="AD603" i="2"/>
  <c r="AH603" i="2"/>
  <c r="AL603" i="2"/>
  <c r="AG604" i="2"/>
  <c r="AK604" i="2"/>
  <c r="AF605" i="2"/>
  <c r="AJ605" i="2"/>
  <c r="AN605" i="2"/>
  <c r="AE606" i="2"/>
  <c r="AI606" i="2"/>
  <c r="AM606" i="2"/>
  <c r="AD607" i="2"/>
  <c r="AH607" i="2"/>
  <c r="AL607" i="2"/>
  <c r="AG608" i="2"/>
  <c r="AK608" i="2"/>
  <c r="AF609" i="2"/>
  <c r="AJ609" i="2"/>
  <c r="AN609" i="2"/>
  <c r="AE610" i="2"/>
  <c r="AI610" i="2"/>
  <c r="AM610" i="2"/>
  <c r="AD611" i="2"/>
  <c r="AH611" i="2"/>
  <c r="AL611" i="2"/>
  <c r="AG612" i="2"/>
  <c r="AK612" i="2"/>
  <c r="AF613" i="2"/>
  <c r="AJ613" i="2"/>
  <c r="AN613" i="2"/>
  <c r="AE614" i="2"/>
  <c r="AI614" i="2"/>
  <c r="AM614" i="2"/>
  <c r="AD615" i="2"/>
  <c r="AH615" i="2"/>
  <c r="AL615" i="2"/>
  <c r="AG616" i="2"/>
  <c r="AK616" i="2"/>
  <c r="AF617" i="2"/>
  <c r="AJ617" i="2"/>
  <c r="AN617" i="2"/>
  <c r="AE618" i="2"/>
  <c r="AI618" i="2"/>
  <c r="AM618" i="2"/>
  <c r="AD619" i="2"/>
  <c r="AH619" i="2"/>
  <c r="AL619" i="2"/>
  <c r="AG620" i="2"/>
  <c r="AK620" i="2"/>
  <c r="AF621" i="2"/>
  <c r="AJ621" i="2"/>
  <c r="AN621" i="2"/>
  <c r="AE622" i="2"/>
  <c r="AE100" i="2" s="1"/>
  <c r="AI622" i="2"/>
  <c r="AI100" i="2" s="1"/>
  <c r="AM622" i="2"/>
  <c r="AM100" i="2" s="1"/>
  <c r="AD623" i="2"/>
  <c r="AH623" i="2"/>
  <c r="AL623" i="2"/>
  <c r="AG624" i="2"/>
  <c r="AK624" i="2"/>
  <c r="AF625" i="2"/>
  <c r="AJ625" i="2"/>
  <c r="AN625" i="2"/>
  <c r="AE626" i="2"/>
  <c r="AI626" i="2"/>
  <c r="AM626" i="2"/>
  <c r="AD627" i="2"/>
  <c r="AH627" i="2"/>
  <c r="AL627" i="2"/>
  <c r="AG628" i="2"/>
  <c r="AK628" i="2"/>
  <c r="AF629" i="2"/>
  <c r="AN629" i="2"/>
  <c r="AD631" i="2"/>
  <c r="AL631" i="2"/>
  <c r="AN633" i="2"/>
  <c r="AL635" i="2"/>
  <c r="AF637" i="2"/>
  <c r="AN637" i="2"/>
  <c r="AI639" i="2"/>
  <c r="AM639" i="2"/>
  <c r="AE651" i="2"/>
  <c r="AI651" i="2"/>
  <c r="AE659" i="2"/>
  <c r="AI659" i="2"/>
  <c r="AM659" i="2"/>
  <c r="AD660" i="2"/>
  <c r="AH660" i="2"/>
  <c r="AG661" i="2"/>
  <c r="AK661" i="2"/>
  <c r="AF662" i="2"/>
  <c r="AN662" i="2"/>
  <c r="AE663" i="2"/>
  <c r="AI663" i="2"/>
  <c r="AM663" i="2"/>
  <c r="AD664" i="2"/>
  <c r="AH664" i="2"/>
  <c r="AG665" i="2"/>
  <c r="AK665" i="2"/>
  <c r="AF666" i="2"/>
  <c r="AN666" i="2"/>
  <c r="AE667" i="2"/>
  <c r="AI667" i="2"/>
  <c r="AM667" i="2"/>
  <c r="AD668" i="2"/>
  <c r="AH668" i="2"/>
  <c r="AG669" i="2"/>
  <c r="AK669" i="2"/>
  <c r="AF670" i="2"/>
  <c r="AN670" i="2"/>
  <c r="AE671" i="2"/>
  <c r="AI671" i="2"/>
  <c r="AM671" i="2"/>
  <c r="AD672" i="2"/>
  <c r="AH672" i="2"/>
  <c r="AG673" i="2"/>
  <c r="AK673" i="2"/>
  <c r="AF674" i="2"/>
  <c r="AN674" i="2"/>
  <c r="AE675" i="2"/>
  <c r="AI675" i="2"/>
  <c r="AM675" i="2"/>
  <c r="AD676" i="2"/>
  <c r="AH676" i="2"/>
  <c r="AG677" i="2"/>
  <c r="AK677" i="2"/>
  <c r="AF678" i="2"/>
  <c r="AN678" i="2"/>
  <c r="AE679" i="2"/>
  <c r="AI679" i="2"/>
  <c r="AM679" i="2"/>
  <c r="AD680" i="2"/>
  <c r="AH680" i="2"/>
  <c r="AG681" i="2"/>
  <c r="AK681" i="2"/>
  <c r="AF682" i="2"/>
  <c r="AN682" i="2"/>
  <c r="AE683" i="2"/>
  <c r="AI683" i="2"/>
  <c r="AM683" i="2"/>
  <c r="AD684" i="2"/>
  <c r="AH684" i="2"/>
  <c r="AG685" i="2"/>
  <c r="AK685" i="2"/>
  <c r="AF686" i="2"/>
  <c r="AN686" i="2"/>
  <c r="AE687" i="2"/>
  <c r="AI687" i="2"/>
  <c r="AM687" i="2"/>
  <c r="AD688" i="2"/>
  <c r="AH688" i="2"/>
  <c r="AG689" i="2"/>
  <c r="AK689" i="2"/>
  <c r="AF690" i="2"/>
  <c r="AN690" i="2"/>
  <c r="AE691" i="2"/>
  <c r="AI691" i="2"/>
  <c r="AM691" i="2"/>
  <c r="AD692" i="2"/>
  <c r="AH692" i="2"/>
  <c r="AG693" i="2"/>
  <c r="AK693" i="2"/>
  <c r="AF694" i="2"/>
  <c r="AN694" i="2"/>
  <c r="AE695" i="2"/>
  <c r="AI695" i="2"/>
  <c r="AM695" i="2"/>
  <c r="AD696" i="2"/>
  <c r="AH696" i="2"/>
  <c r="AG697" i="2"/>
  <c r="AK697" i="2"/>
  <c r="AF698" i="2"/>
  <c r="AN698" i="2"/>
  <c r="AE699" i="2"/>
  <c r="AI699" i="2"/>
  <c r="AM699" i="2"/>
  <c r="AD700" i="2"/>
  <c r="AH700" i="2"/>
  <c r="AG701" i="2"/>
  <c r="AK701" i="2"/>
  <c r="AF702" i="2"/>
  <c r="AN702" i="2"/>
  <c r="AE703" i="2"/>
  <c r="AI703" i="2"/>
  <c r="AM703" i="2"/>
  <c r="AD704" i="2"/>
  <c r="AH704" i="2"/>
  <c r="AG705" i="2"/>
  <c r="AK705" i="2"/>
  <c r="AF706" i="2"/>
  <c r="AN706" i="2"/>
  <c r="AE707" i="2"/>
  <c r="AI707" i="2"/>
  <c r="AM707" i="2"/>
  <c r="AD708" i="2"/>
  <c r="AH708" i="2"/>
  <c r="AG709" i="2"/>
  <c r="AK709" i="2"/>
  <c r="AF710" i="2"/>
  <c r="AN710" i="2"/>
  <c r="AE711" i="2"/>
  <c r="AI711" i="2"/>
  <c r="AM711" i="2"/>
  <c r="AD712" i="2"/>
  <c r="AH712" i="2"/>
  <c r="AG713" i="2"/>
  <c r="AK713" i="2"/>
  <c r="AF714" i="2"/>
  <c r="AN714" i="2"/>
  <c r="AE715" i="2"/>
  <c r="AI715" i="2"/>
  <c r="AM715" i="2"/>
  <c r="AD716" i="2"/>
  <c r="AH716" i="2"/>
  <c r="AG717" i="2"/>
  <c r="AK717" i="2"/>
  <c r="AF718" i="2"/>
  <c r="AN718" i="2"/>
  <c r="AE719" i="2"/>
  <c r="AI719" i="2"/>
  <c r="AM719" i="2"/>
  <c r="AD720" i="2"/>
  <c r="AH720" i="2"/>
  <c r="AG721" i="2"/>
  <c r="AK721" i="2"/>
  <c r="AF722" i="2"/>
  <c r="AN722" i="2"/>
  <c r="AE723" i="2"/>
  <c r="AI723" i="2"/>
  <c r="AM723" i="2"/>
  <c r="AD724" i="2"/>
  <c r="AH724" i="2"/>
  <c r="AG725" i="2"/>
  <c r="AK725" i="2"/>
  <c r="AF726" i="2"/>
  <c r="AN726" i="2"/>
  <c r="AE727" i="2"/>
  <c r="AI727" i="2"/>
  <c r="AM727" i="2"/>
  <c r="AD728" i="2"/>
  <c r="AH728" i="2"/>
  <c r="AG729" i="2"/>
  <c r="AK729" i="2"/>
  <c r="AF730" i="2"/>
  <c r="AN730" i="2"/>
  <c r="AE731" i="2"/>
  <c r="AI731" i="2"/>
  <c r="AM731" i="2"/>
  <c r="AD732" i="2"/>
  <c r="AH732" i="2"/>
  <c r="AG733" i="2"/>
  <c r="AK733" i="2"/>
  <c r="AF734" i="2"/>
  <c r="AN734" i="2"/>
  <c r="AE735" i="2"/>
  <c r="AI735" i="2"/>
  <c r="AM735" i="2"/>
  <c r="AD736" i="2"/>
  <c r="AH736" i="2"/>
  <c r="AG737" i="2"/>
  <c r="AK737" i="2"/>
  <c r="AF738" i="2"/>
  <c r="AN738" i="2"/>
  <c r="AE739" i="2"/>
  <c r="AI739" i="2"/>
  <c r="AM739" i="2"/>
  <c r="AD740" i="2"/>
  <c r="AH740" i="2"/>
  <c r="AG741" i="2"/>
  <c r="AK741" i="2"/>
  <c r="AF742" i="2"/>
  <c r="AN742" i="2"/>
  <c r="AE743" i="2"/>
  <c r="AI743" i="2"/>
  <c r="AM743" i="2"/>
  <c r="AD744" i="2"/>
  <c r="AH744" i="2"/>
  <c r="AG745" i="2"/>
  <c r="AK745" i="2"/>
  <c r="AF746" i="2"/>
  <c r="AN746" i="2"/>
  <c r="AE747" i="2"/>
  <c r="AI747" i="2"/>
  <c r="AM747" i="2"/>
  <c r="AD748" i="2"/>
  <c r="AH748" i="2"/>
  <c r="AG749" i="2"/>
  <c r="AK749" i="2"/>
  <c r="AF750" i="2"/>
  <c r="AN750" i="2"/>
  <c r="AE751" i="2"/>
  <c r="AI751" i="2"/>
  <c r="AM751" i="2"/>
  <c r="AD752" i="2"/>
  <c r="AH752" i="2"/>
  <c r="AG753" i="2"/>
  <c r="AK753" i="2"/>
  <c r="AF754" i="2"/>
  <c r="AN754" i="2"/>
  <c r="AE755" i="2"/>
  <c r="AI755" i="2"/>
  <c r="AM755" i="2"/>
  <c r="AD756" i="2"/>
  <c r="AH756" i="2"/>
  <c r="AG757" i="2"/>
  <c r="AK757" i="2"/>
  <c r="AF758" i="2"/>
  <c r="AN758" i="2"/>
  <c r="AE759" i="2"/>
  <c r="AI759" i="2"/>
  <c r="AM759" i="2"/>
  <c r="AD760" i="2"/>
  <c r="AH760" i="2"/>
  <c r="AG761" i="2"/>
  <c r="AK761" i="2"/>
  <c r="AF762" i="2"/>
  <c r="AN762" i="2"/>
  <c r="AE763" i="2"/>
  <c r="AI763" i="2"/>
  <c r="AM763" i="2"/>
  <c r="AD764" i="2"/>
  <c r="AH764" i="2"/>
  <c r="AG765" i="2"/>
  <c r="AK765" i="2"/>
  <c r="AF766" i="2"/>
  <c r="AN766" i="2"/>
  <c r="AE767" i="2"/>
  <c r="AI767" i="2"/>
  <c r="AM767" i="2"/>
  <c r="AD768" i="2"/>
  <c r="AH768" i="2"/>
  <c r="AG769" i="2"/>
  <c r="AK769" i="2"/>
  <c r="AF770" i="2"/>
  <c r="AN770" i="2"/>
  <c r="AE771" i="2"/>
  <c r="AI771" i="2"/>
  <c r="AM771" i="2"/>
  <c r="AD772" i="2"/>
  <c r="AH772" i="2"/>
  <c r="AG773" i="2"/>
  <c r="AK773" i="2"/>
  <c r="AF774" i="2"/>
  <c r="AN774" i="2"/>
  <c r="AE775" i="2"/>
  <c r="AI775" i="2"/>
  <c r="AM775" i="2"/>
  <c r="AD776" i="2"/>
  <c r="AH776" i="2"/>
  <c r="AG777" i="2"/>
  <c r="AK777" i="2"/>
  <c r="AF778" i="2"/>
  <c r="AN778" i="2"/>
  <c r="AE779" i="2"/>
  <c r="AI779" i="2"/>
  <c r="AM779" i="2"/>
  <c r="AD780" i="2"/>
  <c r="AH780" i="2"/>
  <c r="AG781" i="2"/>
  <c r="AK781" i="2"/>
  <c r="AF782" i="2"/>
  <c r="AN782" i="2"/>
  <c r="AE783" i="2"/>
  <c r="AI783" i="2"/>
  <c r="AM783" i="2"/>
  <c r="AD784" i="2"/>
  <c r="AH784" i="2"/>
  <c r="AG785" i="2"/>
  <c r="AK785" i="2"/>
  <c r="AF786" i="2"/>
  <c r="AN786" i="2"/>
  <c r="AE787" i="2"/>
  <c r="AI787" i="2"/>
  <c r="AM787" i="2"/>
  <c r="AD788" i="2"/>
  <c r="AH788" i="2"/>
  <c r="AG789" i="2"/>
  <c r="AK789" i="2"/>
  <c r="AF790" i="2"/>
  <c r="AN790" i="2"/>
  <c r="AE791" i="2"/>
  <c r="AI791" i="2"/>
  <c r="AM791" i="2"/>
  <c r="AD792" i="2"/>
  <c r="AH792" i="2"/>
  <c r="AG793" i="2"/>
  <c r="AK793" i="2"/>
  <c r="AF794" i="2"/>
  <c r="AN794" i="2"/>
  <c r="AE795" i="2"/>
  <c r="AI795" i="2"/>
  <c r="AM795" i="2"/>
  <c r="AD796" i="2"/>
  <c r="AH796" i="2"/>
  <c r="AG797" i="2"/>
  <c r="AK797" i="2"/>
  <c r="AF798" i="2"/>
  <c r="AN798" i="2"/>
  <c r="AE799" i="2"/>
  <c r="AI799" i="2"/>
  <c r="AM799" i="2"/>
  <c r="AD800" i="2"/>
  <c r="AH800" i="2"/>
  <c r="AG801" i="2"/>
  <c r="AK801" i="2"/>
  <c r="AF802" i="2"/>
  <c r="AN802" i="2"/>
  <c r="AE803" i="2"/>
  <c r="AI803" i="2"/>
  <c r="AM803" i="2"/>
  <c r="AD804" i="2"/>
  <c r="AH804" i="2"/>
  <c r="AG805" i="2"/>
  <c r="AK805" i="2"/>
  <c r="AF806" i="2"/>
  <c r="AN806" i="2"/>
  <c r="AE807" i="2"/>
  <c r="AI807" i="2"/>
  <c r="AM807" i="2"/>
  <c r="AD808" i="2"/>
  <c r="AH808" i="2"/>
  <c r="AG809" i="2"/>
  <c r="AK809" i="2"/>
  <c r="AF810" i="2"/>
  <c r="AN810" i="2"/>
  <c r="AE811" i="2"/>
  <c r="AI811" i="2"/>
  <c r="AM811" i="2"/>
  <c r="AD812" i="2"/>
  <c r="AH812" i="2"/>
  <c r="AG813" i="2"/>
  <c r="AK813" i="2"/>
  <c r="AF814" i="2"/>
  <c r="AN814" i="2"/>
  <c r="AE815" i="2"/>
  <c r="AI815" i="2"/>
  <c r="AM815" i="2"/>
  <c r="AD816" i="2"/>
  <c r="AH816" i="2"/>
  <c r="AG817" i="2"/>
  <c r="AK817" i="2"/>
  <c r="AF818" i="2"/>
  <c r="AN818" i="2"/>
  <c r="AE819" i="2"/>
  <c r="AI819" i="2"/>
  <c r="AM819" i="2"/>
  <c r="AD820" i="2"/>
  <c r="AH820" i="2"/>
  <c r="AG821" i="2"/>
  <c r="AK821" i="2"/>
  <c r="AF822" i="2"/>
  <c r="AN822" i="2"/>
  <c r="AE823" i="2"/>
  <c r="AI823" i="2"/>
  <c r="AM823" i="2"/>
  <c r="AD824" i="2"/>
  <c r="AH824" i="2"/>
  <c r="AG825" i="2"/>
  <c r="AK825" i="2"/>
  <c r="AF826" i="2"/>
  <c r="AN826" i="2"/>
  <c r="AE827" i="2"/>
  <c r="AI827" i="2"/>
  <c r="AM827" i="2"/>
  <c r="AD828" i="2"/>
  <c r="AH828" i="2"/>
  <c r="AG829" i="2"/>
  <c r="AK829" i="2"/>
  <c r="AF830" i="2"/>
  <c r="AN830" i="2"/>
  <c r="AE831" i="2"/>
  <c r="AI831" i="2"/>
  <c r="AM831" i="2"/>
  <c r="AD832" i="2"/>
  <c r="AH832" i="2"/>
  <c r="AG833" i="2"/>
  <c r="AK833" i="2"/>
  <c r="AF834" i="2"/>
  <c r="AN834" i="2"/>
  <c r="AE835" i="2"/>
  <c r="AI835" i="2"/>
  <c r="AM835" i="2"/>
  <c r="AD836" i="2"/>
  <c r="AH836" i="2"/>
  <c r="AG837" i="2"/>
  <c r="AK837" i="2"/>
  <c r="AF838" i="2"/>
  <c r="AN838" i="2"/>
  <c r="AE839" i="2"/>
  <c r="AI839" i="2"/>
  <c r="AM839" i="2"/>
  <c r="AD840" i="2"/>
  <c r="AH840" i="2"/>
  <c r="AG841" i="2"/>
  <c r="AK841" i="2"/>
  <c r="AF842" i="2"/>
  <c r="AN842" i="2"/>
  <c r="AE843" i="2"/>
  <c r="AI843" i="2"/>
  <c r="AM843" i="2"/>
  <c r="AD844" i="2"/>
  <c r="AH844" i="2"/>
  <c r="AG845" i="2"/>
  <c r="AK845" i="2"/>
  <c r="AF846" i="2"/>
  <c r="AN846" i="2"/>
  <c r="AE847" i="2"/>
  <c r="AI847" i="2"/>
  <c r="AM847" i="2"/>
  <c r="AD848" i="2"/>
  <c r="AH848" i="2"/>
  <c r="AG849" i="2"/>
  <c r="AK849" i="2"/>
  <c r="AF850" i="2"/>
  <c r="AN850" i="2"/>
  <c r="AE851" i="2"/>
  <c r="AI851" i="2"/>
  <c r="AM851" i="2"/>
  <c r="AD852" i="2"/>
  <c r="AH852" i="2"/>
  <c r="AG853" i="2"/>
  <c r="AK853" i="2"/>
  <c r="AF854" i="2"/>
  <c r="AN854" i="2"/>
  <c r="AE855" i="2"/>
  <c r="AI855" i="2"/>
  <c r="AM855" i="2"/>
  <c r="AD856" i="2"/>
  <c r="AH856" i="2"/>
  <c r="AG857" i="2"/>
  <c r="AK857" i="2"/>
  <c r="AF858" i="2"/>
  <c r="AN858" i="2"/>
  <c r="AE859" i="2"/>
  <c r="AI859" i="2"/>
  <c r="AM859" i="2"/>
  <c r="AD860" i="2"/>
  <c r="AH860" i="2"/>
  <c r="AG861" i="2"/>
  <c r="AK861" i="2"/>
  <c r="AF862" i="2"/>
  <c r="AN862" i="2"/>
  <c r="AE863" i="2"/>
  <c r="AI863" i="2"/>
  <c r="AM863" i="2"/>
  <c r="AD864" i="2"/>
  <c r="AH864" i="2"/>
  <c r="AG865" i="2"/>
  <c r="AK865" i="2"/>
  <c r="AF866" i="2"/>
  <c r="AN866" i="2"/>
  <c r="AE867" i="2"/>
  <c r="AI867" i="2"/>
  <c r="AM867" i="2"/>
  <c r="AD868" i="2"/>
  <c r="AH868" i="2"/>
  <c r="AG869" i="2"/>
  <c r="AK869" i="2"/>
  <c r="AF870" i="2"/>
  <c r="AN870" i="2"/>
  <c r="AE871" i="2"/>
  <c r="AI871" i="2"/>
  <c r="AM871" i="2"/>
  <c r="AD872" i="2"/>
  <c r="AH872" i="2"/>
  <c r="AG873" i="2"/>
  <c r="AK873" i="2"/>
  <c r="AF874" i="2"/>
  <c r="AN874" i="2"/>
  <c r="AE875" i="2"/>
  <c r="AI875" i="2"/>
  <c r="AM875" i="2"/>
  <c r="AD876" i="2"/>
  <c r="AH876" i="2"/>
  <c r="AG877" i="2"/>
  <c r="AK877" i="2"/>
  <c r="AF878" i="2"/>
  <c r="AN878" i="2"/>
  <c r="AE879" i="2"/>
  <c r="AI879" i="2"/>
  <c r="AM879" i="2"/>
  <c r="AD880" i="2"/>
  <c r="AH880" i="2"/>
  <c r="AG881" i="2"/>
  <c r="AK881" i="2"/>
  <c r="AF882" i="2"/>
  <c r="AN882" i="2"/>
  <c r="AE883" i="2"/>
  <c r="AI883" i="2"/>
  <c r="AM883" i="2"/>
  <c r="AD884" i="2"/>
  <c r="AH884" i="2"/>
  <c r="AG885" i="2"/>
  <c r="AK885" i="2"/>
  <c r="AF886" i="2"/>
  <c r="AN886" i="2"/>
  <c r="AE887" i="2"/>
  <c r="AI887" i="2"/>
  <c r="AM887" i="2"/>
  <c r="AD888" i="2"/>
  <c r="AH888" i="2"/>
  <c r="AG889" i="2"/>
  <c r="AK889" i="2"/>
  <c r="AF890" i="2"/>
  <c r="AN890" i="2"/>
  <c r="AE891" i="2"/>
  <c r="AI891" i="2"/>
  <c r="AM891" i="2"/>
  <c r="AD892" i="2"/>
  <c r="AH892" i="2"/>
  <c r="AG893" i="2"/>
  <c r="AK893" i="2"/>
  <c r="AF894" i="2"/>
  <c r="AN894" i="2"/>
  <c r="AE895" i="2"/>
  <c r="AI895" i="2"/>
  <c r="AM895" i="2"/>
  <c r="AD896" i="2"/>
  <c r="AH896" i="2"/>
  <c r="AG897" i="2"/>
  <c r="AK897" i="2"/>
  <c r="AF898" i="2"/>
  <c r="AN898" i="2"/>
  <c r="AE899" i="2"/>
  <c r="AI899" i="2"/>
  <c r="AM899" i="2"/>
  <c r="AD900" i="2"/>
  <c r="AH900" i="2"/>
  <c r="AG901" i="2"/>
  <c r="AK901" i="2"/>
  <c r="AF902" i="2"/>
  <c r="AN902" i="2"/>
  <c r="AE903" i="2"/>
  <c r="AQ843" i="2"/>
  <c r="AP844" i="2"/>
  <c r="AO845" i="2"/>
  <c r="AQ847" i="2"/>
  <c r="AP848" i="2"/>
  <c r="AO849" i="2"/>
  <c r="AQ851" i="2"/>
  <c r="AP852" i="2"/>
  <c r="AO853" i="2"/>
  <c r="AQ855" i="2"/>
  <c r="AP856" i="2"/>
  <c r="AO857" i="2"/>
  <c r="AQ859" i="2"/>
  <c r="AP860" i="2"/>
  <c r="AO861" i="2"/>
  <c r="AQ863" i="2"/>
  <c r="AP864" i="2"/>
  <c r="AO865" i="2"/>
  <c r="AQ867" i="2"/>
  <c r="AP868" i="2"/>
  <c r="AO869" i="2"/>
  <c r="AQ871" i="2"/>
  <c r="AP872" i="2"/>
  <c r="AO873" i="2"/>
  <c r="AQ875" i="2"/>
  <c r="AP876" i="2"/>
  <c r="AO877" i="2"/>
  <c r="AQ879" i="2"/>
  <c r="AP880" i="2"/>
  <c r="AO881" i="2"/>
  <c r="AQ883" i="2"/>
  <c r="AP884" i="2"/>
  <c r="AO885" i="2"/>
  <c r="AQ887" i="2"/>
  <c r="AP888" i="2"/>
  <c r="AO889" i="2"/>
  <c r="AQ891" i="2"/>
  <c r="AP892" i="2"/>
  <c r="AO893" i="2"/>
  <c r="AQ895" i="2"/>
  <c r="AP896" i="2"/>
  <c r="AO897" i="2"/>
  <c r="AQ899" i="2"/>
  <c r="AP900" i="2"/>
  <c r="AO901" i="2"/>
  <c r="AQ903" i="2"/>
  <c r="AP904" i="2"/>
  <c r="AO905" i="2"/>
  <c r="AQ907" i="2"/>
  <c r="AP908" i="2"/>
  <c r="AO909" i="2"/>
  <c r="AQ911" i="2"/>
  <c r="AP912" i="2"/>
  <c r="AO913" i="2"/>
  <c r="AQ915" i="2"/>
  <c r="AP916" i="2"/>
  <c r="AO917" i="2"/>
  <c r="AQ919" i="2"/>
  <c r="AP920" i="2"/>
  <c r="AO921" i="2"/>
  <c r="AQ923" i="2"/>
  <c r="AP924" i="2"/>
  <c r="AO925" i="2"/>
  <c r="AQ927" i="2"/>
  <c r="AP928" i="2"/>
  <c r="AO929" i="2"/>
  <c r="AQ931" i="2"/>
  <c r="AP932" i="2"/>
  <c r="AO933" i="2"/>
  <c r="AQ935" i="2"/>
  <c r="AP936" i="2"/>
  <c r="AO937" i="2"/>
  <c r="AQ939" i="2"/>
  <c r="AP940" i="2"/>
  <c r="AO941" i="2"/>
  <c r="AQ943" i="2"/>
  <c r="AP944" i="2"/>
  <c r="AO945" i="2"/>
  <c r="AQ947" i="2"/>
  <c r="AP948" i="2"/>
  <c r="AO949" i="2"/>
  <c r="AQ951" i="2"/>
  <c r="AP952" i="2"/>
  <c r="AO953" i="2"/>
  <c r="AQ955" i="2"/>
  <c r="AP956" i="2"/>
  <c r="AO957" i="2"/>
  <c r="AQ959" i="2"/>
  <c r="AP960" i="2"/>
  <c r="AO961" i="2"/>
  <c r="AQ963" i="2"/>
  <c r="AP964" i="2"/>
  <c r="AO965" i="2"/>
  <c r="AQ967" i="2"/>
  <c r="AP968" i="2"/>
  <c r="AO969" i="2"/>
  <c r="AQ971" i="2"/>
  <c r="AP972" i="2"/>
  <c r="AO973" i="2"/>
  <c r="AQ975" i="2"/>
  <c r="AP976" i="2"/>
  <c r="AO977" i="2"/>
  <c r="AQ979" i="2"/>
  <c r="AP980" i="2"/>
  <c r="AO981" i="2"/>
  <c r="AQ983" i="2"/>
  <c r="AP984" i="2"/>
  <c r="AO985" i="2"/>
  <c r="AQ987" i="2"/>
  <c r="AP988" i="2"/>
  <c r="AO989" i="2"/>
  <c r="AQ991" i="2"/>
  <c r="AP992" i="2"/>
  <c r="AO993" i="2"/>
  <c r="AQ995" i="2"/>
  <c r="AP996" i="2"/>
  <c r="AO997" i="2"/>
  <c r="AQ999" i="2"/>
  <c r="AP1000" i="2"/>
  <c r="AO1001" i="2"/>
  <c r="AQ1003" i="2"/>
  <c r="AP1004" i="2"/>
  <c r="AO1005" i="2"/>
  <c r="AQ1007" i="2"/>
  <c r="AP1008" i="2"/>
  <c r="AO1009" i="2"/>
  <c r="AQ1011" i="2"/>
  <c r="AP1012" i="2"/>
  <c r="AO1013" i="2"/>
  <c r="AQ1015" i="2"/>
  <c r="AP1016" i="2"/>
  <c r="AO1017" i="2"/>
  <c r="AQ1019" i="2"/>
  <c r="AP1020" i="2"/>
  <c r="AO1021" i="2"/>
  <c r="AQ1023" i="2"/>
  <c r="AP1024" i="2"/>
  <c r="AO1025" i="2"/>
  <c r="AQ1027" i="2"/>
  <c r="AP1028" i="2"/>
  <c r="AO1029" i="2"/>
  <c r="AQ1031" i="2"/>
  <c r="AP1032" i="2"/>
  <c r="AO1033" i="2"/>
  <c r="AQ1035" i="2"/>
  <c r="AP130" i="2" s="1"/>
  <c r="AP1036" i="2"/>
  <c r="AO1037" i="2"/>
  <c r="AQ1039" i="2"/>
  <c r="AP1040" i="2"/>
  <c r="AO1041" i="2"/>
  <c r="AQ1043" i="2"/>
  <c r="AP1044" i="2"/>
  <c r="AO1045" i="2"/>
  <c r="AQ1047" i="2"/>
  <c r="AP1048" i="2"/>
  <c r="AO1049" i="2"/>
  <c r="AQ1051" i="2"/>
  <c r="AP1052" i="2"/>
  <c r="AO1053" i="2"/>
  <c r="AQ1055" i="2"/>
  <c r="AP1056" i="2"/>
  <c r="AO1057" i="2"/>
  <c r="AQ1059" i="2"/>
  <c r="AP1060" i="2"/>
  <c r="AO1061" i="2"/>
  <c r="AQ1063" i="2"/>
  <c r="AP1064" i="2"/>
  <c r="AO1065" i="2"/>
  <c r="AQ1067" i="2"/>
  <c r="AP1068" i="2"/>
  <c r="AO1069" i="2"/>
  <c r="AQ1071" i="2"/>
  <c r="AP1072" i="2"/>
  <c r="AO1073" i="2"/>
  <c r="AQ1075" i="2"/>
  <c r="AP1076" i="2"/>
  <c r="AO1077" i="2"/>
  <c r="AQ1079" i="2"/>
  <c r="AP1080" i="2"/>
  <c r="AO1081" i="2"/>
  <c r="AQ1083" i="2"/>
  <c r="AP1084" i="2"/>
  <c r="AO1085" i="2"/>
  <c r="AQ1087" i="2"/>
  <c r="AP1088" i="2"/>
  <c r="AO1089" i="2"/>
  <c r="AQ1091" i="2"/>
  <c r="AP1092" i="2"/>
  <c r="AO1093" i="2"/>
  <c r="AQ1095" i="2"/>
  <c r="AP1096" i="2"/>
  <c r="AO1097" i="2"/>
  <c r="AQ1099" i="2"/>
  <c r="AP1100" i="2"/>
  <c r="AO1101" i="2"/>
  <c r="AQ1103" i="2"/>
  <c r="AP1104" i="2"/>
  <c r="AO1105" i="2"/>
  <c r="AQ1107" i="2"/>
  <c r="AP120" i="2" s="1"/>
  <c r="AP1108" i="2"/>
  <c r="AO1109" i="2"/>
  <c r="AQ1111" i="2"/>
  <c r="AP1112" i="2"/>
  <c r="AO1113" i="2"/>
  <c r="AQ1115" i="2"/>
  <c r="AP1116" i="2"/>
  <c r="AO1117" i="2"/>
  <c r="AQ1119" i="2"/>
  <c r="AP1120" i="2"/>
  <c r="AO1121" i="2"/>
  <c r="AQ1123" i="2"/>
  <c r="AP1124" i="2"/>
  <c r="AO1125" i="2"/>
  <c r="AQ1127" i="2"/>
  <c r="AP1128" i="2"/>
  <c r="AO1129" i="2"/>
  <c r="AQ1131" i="2"/>
  <c r="AP1132" i="2"/>
  <c r="AO1133" i="2"/>
  <c r="AQ1135" i="2"/>
  <c r="AO1137" i="2"/>
  <c r="AQ1139" i="2"/>
  <c r="AO1141" i="2"/>
  <c r="AQ1143" i="2"/>
  <c r="AO1145" i="2"/>
  <c r="AQ1147" i="2"/>
  <c r="AO1149" i="2"/>
  <c r="AQ1151" i="2"/>
  <c r="AO1153" i="2"/>
  <c r="AQ1155" i="2"/>
  <c r="AO1157" i="2"/>
  <c r="AQ1159" i="2"/>
  <c r="AO1161" i="2"/>
  <c r="AQ1163" i="2"/>
  <c r="AO1165" i="2"/>
  <c r="AQ1167" i="2"/>
  <c r="AO1169" i="2"/>
  <c r="AQ1171" i="2"/>
  <c r="AP129" i="2" s="1"/>
  <c r="AO1173" i="2"/>
  <c r="AQ1175" i="2"/>
  <c r="AO1177" i="2"/>
  <c r="AQ1179" i="2"/>
  <c r="AO1181" i="2"/>
  <c r="AQ1183" i="2"/>
  <c r="AO1185" i="2"/>
  <c r="AB1187" i="2"/>
  <c r="AJ1187" i="2"/>
  <c r="AA1188" i="2"/>
  <c r="AA1189" i="2"/>
  <c r="AL1189" i="2"/>
  <c r="AJ1191" i="2"/>
  <c r="AL1192" i="2"/>
  <c r="AO1193" i="2"/>
  <c r="AD1193" i="2"/>
  <c r="AL1193" i="2"/>
  <c r="AO1194" i="2"/>
  <c r="AH1194" i="2"/>
  <c r="AQ1194" i="2"/>
  <c r="AI1194" i="2"/>
  <c r="AG1196" i="2"/>
  <c r="AK1196" i="2"/>
  <c r="AM1198" i="2"/>
  <c r="AC1200" i="2"/>
  <c r="AG1200" i="2"/>
  <c r="AK1200" i="2"/>
  <c r="AB1203" i="2"/>
  <c r="AJ1203" i="2"/>
  <c r="AQ1203" i="2"/>
  <c r="AA1204" i="2"/>
  <c r="AA1205" i="2"/>
  <c r="AL1205" i="2"/>
  <c r="AJ1207" i="2"/>
  <c r="AL1208" i="2"/>
  <c r="AO1209" i="2"/>
  <c r="AD1209" i="2"/>
  <c r="AL1209" i="2"/>
  <c r="AO1210" i="2"/>
  <c r="AH1210" i="2"/>
  <c r="AQ1210" i="2"/>
  <c r="AI1210" i="2"/>
  <c r="AG1212" i="2"/>
  <c r="AK1212" i="2"/>
  <c r="AM1214" i="2"/>
  <c r="AC1216" i="2"/>
  <c r="AG1216" i="2"/>
  <c r="AK1216" i="2"/>
  <c r="AB1219" i="2"/>
  <c r="AJ1219" i="2"/>
  <c r="AQ1219" i="2"/>
  <c r="AA1220" i="2"/>
  <c r="AA1221" i="2"/>
  <c r="AL1221" i="2"/>
  <c r="AK1224" i="2"/>
  <c r="AB1225" i="2"/>
  <c r="AK1229" i="2"/>
  <c r="AC1234" i="2"/>
  <c r="AC1238" i="2"/>
  <c r="AP1239" i="2"/>
  <c r="AP1243" i="2"/>
  <c r="AM1245" i="2"/>
  <c r="AL1246" i="2"/>
  <c r="AP1246" i="2"/>
  <c r="AK1246" i="2"/>
  <c r="AN1248" i="2"/>
  <c r="AE1248" i="2"/>
  <c r="AI1248" i="2"/>
  <c r="AM1248" i="2"/>
  <c r="AM1249" i="2"/>
  <c r="AL1250" i="2"/>
  <c r="AP1250" i="2"/>
  <c r="AK1250" i="2"/>
  <c r="AN1252" i="2"/>
  <c r="AE1252" i="2"/>
  <c r="AI1252" i="2"/>
  <c r="AM1252" i="2"/>
  <c r="AM1253" i="2"/>
  <c r="AL1254" i="2"/>
  <c r="AP1254" i="2"/>
  <c r="AK1254" i="2"/>
  <c r="AN1256" i="2"/>
  <c r="AE1256" i="2"/>
  <c r="AI1256" i="2"/>
  <c r="AM1256" i="2"/>
  <c r="AM1257" i="2"/>
  <c r="AL1258" i="2"/>
  <c r="AP1258" i="2"/>
  <c r="AK1258" i="2"/>
  <c r="AN1260" i="2"/>
  <c r="AE1260" i="2"/>
  <c r="AI1260" i="2"/>
  <c r="AM1260" i="2"/>
  <c r="AM1261" i="2"/>
  <c r="AL1262" i="2"/>
  <c r="AP1262" i="2"/>
  <c r="AK1262" i="2"/>
  <c r="AN1264" i="2"/>
  <c r="AE1264" i="2"/>
  <c r="AI1264" i="2"/>
  <c r="AM1264" i="2"/>
  <c r="AM1265" i="2"/>
  <c r="AD1265" i="2"/>
  <c r="AH1265" i="2"/>
  <c r="AL1265" i="2"/>
  <c r="AL1266" i="2"/>
  <c r="AP1266" i="2"/>
  <c r="AK1266" i="2"/>
  <c r="AB1267" i="2"/>
  <c r="AP1267" i="2"/>
  <c r="AJ1267" i="2"/>
  <c r="AN1267" i="2"/>
  <c r="AN1268" i="2"/>
  <c r="AE1268" i="2"/>
  <c r="AI1268" i="2"/>
  <c r="AM1268" i="2"/>
  <c r="AM1269" i="2"/>
  <c r="AD1269" i="2"/>
  <c r="AH1269" i="2"/>
  <c r="AL1269" i="2"/>
  <c r="AL1270" i="2"/>
  <c r="AP1270" i="2"/>
  <c r="AK1270" i="2"/>
  <c r="AB1271" i="2"/>
  <c r="AF1271" i="2"/>
  <c r="AJ1271" i="2"/>
  <c r="AN1271" i="2"/>
  <c r="AN1272" i="2"/>
  <c r="AE1272" i="2"/>
  <c r="AI1272" i="2"/>
  <c r="AM1272" i="2"/>
  <c r="AM1273" i="2"/>
  <c r="AD1273" i="2"/>
  <c r="AH1273" i="2"/>
  <c r="AL1273" i="2"/>
  <c r="AL1274" i="2"/>
  <c r="AP1274" i="2"/>
  <c r="AK1274" i="2"/>
  <c r="AB1275" i="2"/>
  <c r="AF1275" i="2"/>
  <c r="AJ1275" i="2"/>
  <c r="AN1275" i="2"/>
  <c r="AN1276" i="2"/>
  <c r="AE1276" i="2"/>
  <c r="AI1276" i="2"/>
  <c r="AM1276" i="2"/>
  <c r="AM1277" i="2"/>
  <c r="AD1277" i="2"/>
  <c r="AH1277" i="2"/>
  <c r="AL1277" i="2"/>
  <c r="AL1278" i="2"/>
  <c r="AP1278" i="2"/>
  <c r="AK1278" i="2"/>
  <c r="AB1279" i="2"/>
  <c r="AF1279" i="2"/>
  <c r="AJ1279" i="2"/>
  <c r="AN1279" i="2"/>
  <c r="AN1280" i="2"/>
  <c r="AE1280" i="2"/>
  <c r="AI1280" i="2"/>
  <c r="AM1280" i="2"/>
  <c r="AM1281" i="2"/>
  <c r="AD1281" i="2"/>
  <c r="AH1281" i="2"/>
  <c r="AL1281" i="2"/>
  <c r="AL1282" i="2"/>
  <c r="AP1282" i="2"/>
  <c r="AK1282" i="2"/>
  <c r="AB1283" i="2"/>
  <c r="AF1283" i="2"/>
  <c r="AJ1283" i="2"/>
  <c r="AN1283" i="2"/>
  <c r="AN1284" i="2"/>
  <c r="AE1284" i="2"/>
  <c r="AI1284" i="2"/>
  <c r="AM1284" i="2"/>
  <c r="AM1285" i="2"/>
  <c r="AD1285" i="2"/>
  <c r="AH1285" i="2"/>
  <c r="AL1285" i="2"/>
  <c r="AL1286" i="2"/>
  <c r="AP1286" i="2"/>
  <c r="AK1286" i="2"/>
  <c r="AB1287" i="2"/>
  <c r="AF1287" i="2"/>
  <c r="AJ1287" i="2"/>
  <c r="AN1287" i="2"/>
  <c r="AN1288" i="2"/>
  <c r="AE1288" i="2"/>
  <c r="AI1288" i="2"/>
  <c r="AM1288" i="2"/>
  <c r="AM1289" i="2"/>
  <c r="AD1289" i="2"/>
  <c r="AH1289" i="2"/>
  <c r="AL1289" i="2"/>
  <c r="AL1290" i="2"/>
  <c r="AP1290" i="2"/>
  <c r="AK1290" i="2"/>
  <c r="AB1291" i="2"/>
  <c r="AF1291" i="2"/>
  <c r="AJ1291" i="2"/>
  <c r="AN1291" i="2"/>
  <c r="AN1292" i="2"/>
  <c r="AE1292" i="2"/>
  <c r="AI1292" i="2"/>
  <c r="AM1292" i="2"/>
  <c r="AM1293" i="2"/>
  <c r="AD1293" i="2"/>
  <c r="AH1293" i="2"/>
  <c r="AL1293" i="2"/>
  <c r="AL1294" i="2"/>
  <c r="AP1294" i="2"/>
  <c r="AK1294" i="2"/>
  <c r="AB1295" i="2"/>
  <c r="AF1295" i="2"/>
  <c r="AJ1295" i="2"/>
  <c r="AN1295" i="2"/>
  <c r="AN1296" i="2"/>
  <c r="AE1296" i="2"/>
  <c r="AI1296" i="2"/>
  <c r="AM1296" i="2"/>
  <c r="AM1297" i="2"/>
  <c r="AD1297" i="2"/>
  <c r="AH1297" i="2"/>
  <c r="AL1297" i="2"/>
  <c r="AL1298" i="2"/>
  <c r="AP1298" i="2"/>
  <c r="AK1298" i="2"/>
  <c r="AB1299" i="2"/>
  <c r="AF1299" i="2"/>
  <c r="AJ1299" i="2"/>
  <c r="AN1299" i="2"/>
  <c r="AN1300" i="2"/>
  <c r="AE1300" i="2"/>
  <c r="AI1300" i="2"/>
  <c r="AM1300" i="2"/>
  <c r="AM1301" i="2"/>
  <c r="AD1301" i="2"/>
  <c r="AH1301" i="2"/>
  <c r="AL1301" i="2"/>
  <c r="AL1302" i="2"/>
  <c r="AP1302" i="2"/>
  <c r="AK1302" i="2"/>
  <c r="AB1303" i="2"/>
  <c r="AF1303" i="2"/>
  <c r="AJ1303" i="2"/>
  <c r="AN1303" i="2"/>
  <c r="AN1304" i="2"/>
  <c r="AE1304" i="2"/>
  <c r="AI1304" i="2"/>
  <c r="AM1304" i="2"/>
  <c r="AM1305" i="2"/>
  <c r="AD1305" i="2"/>
  <c r="AH1305" i="2"/>
  <c r="AL1305" i="2"/>
  <c r="AL1306" i="2"/>
  <c r="AP1306" i="2"/>
  <c r="AK1306" i="2"/>
  <c r="AP863" i="2"/>
  <c r="AK863" i="2"/>
  <c r="AB864" i="2"/>
  <c r="AF864" i="2"/>
  <c r="AJ864" i="2"/>
  <c r="AN864" i="2"/>
  <c r="AL865" i="2"/>
  <c r="AP865" i="2"/>
  <c r="AI865" i="2"/>
  <c r="AM865" i="2"/>
  <c r="AM866" i="2"/>
  <c r="AD866" i="2"/>
  <c r="AH866" i="2"/>
  <c r="AL866" i="2"/>
  <c r="AL867" i="2"/>
  <c r="AP867" i="2"/>
  <c r="AK867" i="2"/>
  <c r="AB868" i="2"/>
  <c r="AF868" i="2"/>
  <c r="AJ868" i="2"/>
  <c r="AN868" i="2"/>
  <c r="AL869" i="2"/>
  <c r="AP869" i="2"/>
  <c r="AI869" i="2"/>
  <c r="AM869" i="2"/>
  <c r="AM870" i="2"/>
  <c r="AD870" i="2"/>
  <c r="AH870" i="2"/>
  <c r="AL870" i="2"/>
  <c r="AL871" i="2"/>
  <c r="AP871" i="2"/>
  <c r="AK871" i="2"/>
  <c r="AB872" i="2"/>
  <c r="AF872" i="2"/>
  <c r="AJ872" i="2"/>
  <c r="AN872" i="2"/>
  <c r="AL873" i="2"/>
  <c r="AP873" i="2"/>
  <c r="AI873" i="2"/>
  <c r="AM873" i="2"/>
  <c r="AM874" i="2"/>
  <c r="AD874" i="2"/>
  <c r="AH874" i="2"/>
  <c r="AL874" i="2"/>
  <c r="AL875" i="2"/>
  <c r="AP875" i="2"/>
  <c r="AK875" i="2"/>
  <c r="AB876" i="2"/>
  <c r="AF876" i="2"/>
  <c r="AJ876" i="2"/>
  <c r="AN876" i="2"/>
  <c r="AL877" i="2"/>
  <c r="AP877" i="2"/>
  <c r="AI877" i="2"/>
  <c r="AM877" i="2"/>
  <c r="AM878" i="2"/>
  <c r="AD878" i="2"/>
  <c r="AH878" i="2"/>
  <c r="AL878" i="2"/>
  <c r="AL879" i="2"/>
  <c r="AP879" i="2"/>
  <c r="AK879" i="2"/>
  <c r="AB880" i="2"/>
  <c r="AF880" i="2"/>
  <c r="AJ880" i="2"/>
  <c r="AN880" i="2"/>
  <c r="AL881" i="2"/>
  <c r="AP881" i="2"/>
  <c r="AI881" i="2"/>
  <c r="AM881" i="2"/>
  <c r="AM882" i="2"/>
  <c r="AD882" i="2"/>
  <c r="AH882" i="2"/>
  <c r="AL882" i="2"/>
  <c r="AL883" i="2"/>
  <c r="AP883" i="2"/>
  <c r="AK883" i="2"/>
  <c r="AB884" i="2"/>
  <c r="AF884" i="2"/>
  <c r="AJ884" i="2"/>
  <c r="AN884" i="2"/>
  <c r="AL885" i="2"/>
  <c r="AP885" i="2"/>
  <c r="AI885" i="2"/>
  <c r="AM885" i="2"/>
  <c r="AM886" i="2"/>
  <c r="AD886" i="2"/>
  <c r="AH886" i="2"/>
  <c r="AL886" i="2"/>
  <c r="AL887" i="2"/>
  <c r="AP887" i="2"/>
  <c r="AK887" i="2"/>
  <c r="AB888" i="2"/>
  <c r="AF888" i="2"/>
  <c r="AJ888" i="2"/>
  <c r="AN888" i="2"/>
  <c r="AL889" i="2"/>
  <c r="AP889" i="2"/>
  <c r="AI889" i="2"/>
  <c r="AM889" i="2"/>
  <c r="AM890" i="2"/>
  <c r="AD890" i="2"/>
  <c r="AH890" i="2"/>
  <c r="AL890" i="2"/>
  <c r="AL891" i="2"/>
  <c r="AP891" i="2"/>
  <c r="AK891" i="2"/>
  <c r="AB892" i="2"/>
  <c r="AF892" i="2"/>
  <c r="AJ892" i="2"/>
  <c r="AN892" i="2"/>
  <c r="AL893" i="2"/>
  <c r="AP893" i="2"/>
  <c r="AI893" i="2"/>
  <c r="AM893" i="2"/>
  <c r="AM894" i="2"/>
  <c r="AD894" i="2"/>
  <c r="AH894" i="2"/>
  <c r="AL894" i="2"/>
  <c r="AL895" i="2"/>
  <c r="AP895" i="2"/>
  <c r="AK895" i="2"/>
  <c r="AB896" i="2"/>
  <c r="AF896" i="2"/>
  <c r="AJ896" i="2"/>
  <c r="AN896" i="2"/>
  <c r="AL897" i="2"/>
  <c r="AP897" i="2"/>
  <c r="AI897" i="2"/>
  <c r="AM897" i="2"/>
  <c r="AM898" i="2"/>
  <c r="AD898" i="2"/>
  <c r="AH898" i="2"/>
  <c r="AL898" i="2"/>
  <c r="AL899" i="2"/>
  <c r="AP899" i="2"/>
  <c r="AK899" i="2"/>
  <c r="AB900" i="2"/>
  <c r="AF900" i="2"/>
  <c r="AJ900" i="2"/>
  <c r="AN900" i="2"/>
  <c r="AL901" i="2"/>
  <c r="AP901" i="2"/>
  <c r="AI901" i="2"/>
  <c r="AM901" i="2"/>
  <c r="AM902" i="2"/>
  <c r="AD902" i="2"/>
  <c r="AH902" i="2"/>
  <c r="AL902" i="2"/>
  <c r="AL903" i="2"/>
  <c r="AP903" i="2"/>
  <c r="AK903" i="2"/>
  <c r="AB904" i="2"/>
  <c r="AF904" i="2"/>
  <c r="AJ904" i="2"/>
  <c r="AN904" i="2"/>
  <c r="AL905" i="2"/>
  <c r="AP905" i="2"/>
  <c r="AI905" i="2"/>
  <c r="AM905" i="2"/>
  <c r="AM906" i="2"/>
  <c r="AD906" i="2"/>
  <c r="AH906" i="2"/>
  <c r="AL906" i="2"/>
  <c r="AL907" i="2"/>
  <c r="AP907" i="2"/>
  <c r="AK907" i="2"/>
  <c r="AB908" i="2"/>
  <c r="AF908" i="2"/>
  <c r="AJ908" i="2"/>
  <c r="AN908" i="2"/>
  <c r="AL909" i="2"/>
  <c r="AP909" i="2"/>
  <c r="AI909" i="2"/>
  <c r="AM909" i="2"/>
  <c r="AM910" i="2"/>
  <c r="AD910" i="2"/>
  <c r="AH910" i="2"/>
  <c r="AL910" i="2"/>
  <c r="AL911" i="2"/>
  <c r="AP911" i="2"/>
  <c r="AK911" i="2"/>
  <c r="AB912" i="2"/>
  <c r="AF912" i="2"/>
  <c r="AJ912" i="2"/>
  <c r="AN912" i="2"/>
  <c r="AL913" i="2"/>
  <c r="AP913" i="2"/>
  <c r="AI913" i="2"/>
  <c r="AM913" i="2"/>
  <c r="AM914" i="2"/>
  <c r="AD914" i="2"/>
  <c r="AH914" i="2"/>
  <c r="AL914" i="2"/>
  <c r="AL915" i="2"/>
  <c r="AP915" i="2"/>
  <c r="AK915" i="2"/>
  <c r="AB916" i="2"/>
  <c r="AF916" i="2"/>
  <c r="AJ916" i="2"/>
  <c r="AN916" i="2"/>
  <c r="AL917" i="2"/>
  <c r="AP917" i="2"/>
  <c r="AI917" i="2"/>
  <c r="AM917" i="2"/>
  <c r="AM918" i="2"/>
  <c r="AD918" i="2"/>
  <c r="AH918" i="2"/>
  <c r="AL918" i="2"/>
  <c r="AL919" i="2"/>
  <c r="AP919" i="2"/>
  <c r="AK919" i="2"/>
  <c r="AB920" i="2"/>
  <c r="AF920" i="2"/>
  <c r="AJ920" i="2"/>
  <c r="AN920" i="2"/>
  <c r="AL921" i="2"/>
  <c r="AP921" i="2"/>
  <c r="AI921" i="2"/>
  <c r="AM921" i="2"/>
  <c r="AM922" i="2"/>
  <c r="AD922" i="2"/>
  <c r="AH922" i="2"/>
  <c r="AL922" i="2"/>
  <c r="AL923" i="2"/>
  <c r="AP923" i="2"/>
  <c r="AK923" i="2"/>
  <c r="AB924" i="2"/>
  <c r="AF924" i="2"/>
  <c r="AJ924" i="2"/>
  <c r="AN924" i="2"/>
  <c r="AL925" i="2"/>
  <c r="AP925" i="2"/>
  <c r="AI925" i="2"/>
  <c r="AM925" i="2"/>
  <c r="AM926" i="2"/>
  <c r="AD926" i="2"/>
  <c r="AH926" i="2"/>
  <c r="AL926" i="2"/>
  <c r="AL927" i="2"/>
  <c r="AP927" i="2"/>
  <c r="AK927" i="2"/>
  <c r="AB928" i="2"/>
  <c r="AF928" i="2"/>
  <c r="AJ928" i="2"/>
  <c r="AN928" i="2"/>
  <c r="AL929" i="2"/>
  <c r="AP929" i="2"/>
  <c r="AI929" i="2"/>
  <c r="AM929" i="2"/>
  <c r="AM930" i="2"/>
  <c r="AD930" i="2"/>
  <c r="AH930" i="2"/>
  <c r="AL930" i="2"/>
  <c r="AL931" i="2"/>
  <c r="AP931" i="2"/>
  <c r="AK931" i="2"/>
  <c r="AB932" i="2"/>
  <c r="AF932" i="2"/>
  <c r="AJ932" i="2"/>
  <c r="AN932" i="2"/>
  <c r="AL933" i="2"/>
  <c r="AP933" i="2"/>
  <c r="AI933" i="2"/>
  <c r="AM933" i="2"/>
  <c r="AM934" i="2"/>
  <c r="AD934" i="2"/>
  <c r="AH934" i="2"/>
  <c r="AL934" i="2"/>
  <c r="AL935" i="2"/>
  <c r="AP935" i="2"/>
  <c r="AK935" i="2"/>
  <c r="AB936" i="2"/>
  <c r="AF936" i="2"/>
  <c r="AJ936" i="2"/>
  <c r="AN936" i="2"/>
  <c r="AL937" i="2"/>
  <c r="AP937" i="2"/>
  <c r="AI937" i="2"/>
  <c r="AM937" i="2"/>
  <c r="AM938" i="2"/>
  <c r="AD938" i="2"/>
  <c r="AH938" i="2"/>
  <c r="AL938" i="2"/>
  <c r="AL939" i="2"/>
  <c r="AP939" i="2"/>
  <c r="AK939" i="2"/>
  <c r="AB940" i="2"/>
  <c r="AF940" i="2"/>
  <c r="AJ940" i="2"/>
  <c r="AN940" i="2"/>
  <c r="AL941" i="2"/>
  <c r="AP941" i="2"/>
  <c r="AI941" i="2"/>
  <c r="AM941" i="2"/>
  <c r="AM942" i="2"/>
  <c r="AD942" i="2"/>
  <c r="AH942" i="2"/>
  <c r="AL942" i="2"/>
  <c r="AL943" i="2"/>
  <c r="AP943" i="2"/>
  <c r="AK943" i="2"/>
  <c r="AB944" i="2"/>
  <c r="AF944" i="2"/>
  <c r="AJ944" i="2"/>
  <c r="AN944" i="2"/>
  <c r="AL945" i="2"/>
  <c r="AP945" i="2"/>
  <c r="AI945" i="2"/>
  <c r="AM945" i="2"/>
  <c r="AM946" i="2"/>
  <c r="AD946" i="2"/>
  <c r="AH946" i="2"/>
  <c r="AL946" i="2"/>
  <c r="AL947" i="2"/>
  <c r="AP947" i="2"/>
  <c r="AK947" i="2"/>
  <c r="AB948" i="2"/>
  <c r="AF948" i="2"/>
  <c r="AJ948" i="2"/>
  <c r="AN948" i="2"/>
  <c r="AL949" i="2"/>
  <c r="AP949" i="2"/>
  <c r="AI949" i="2"/>
  <c r="AM949" i="2"/>
  <c r="AM950" i="2"/>
  <c r="AD950" i="2"/>
  <c r="AH950" i="2"/>
  <c r="AL950" i="2"/>
  <c r="AL951" i="2"/>
  <c r="AP951" i="2"/>
  <c r="AK951" i="2"/>
  <c r="AB952" i="2"/>
  <c r="AF952" i="2"/>
  <c r="AJ952" i="2"/>
  <c r="AN952" i="2"/>
  <c r="AL953" i="2"/>
  <c r="AP953" i="2"/>
  <c r="AI953" i="2"/>
  <c r="AM953" i="2"/>
  <c r="AM954" i="2"/>
  <c r="AD954" i="2"/>
  <c r="AH954" i="2"/>
  <c r="AL954" i="2"/>
  <c r="AL955" i="2"/>
  <c r="AP955" i="2"/>
  <c r="AK955" i="2"/>
  <c r="AB956" i="2"/>
  <c r="AF956" i="2"/>
  <c r="AJ956" i="2"/>
  <c r="AN956" i="2"/>
  <c r="AL957" i="2"/>
  <c r="AP957" i="2"/>
  <c r="AI957" i="2"/>
  <c r="AM957" i="2"/>
  <c r="AM958" i="2"/>
  <c r="AD958" i="2"/>
  <c r="AH958" i="2"/>
  <c r="AL958" i="2"/>
  <c r="AL959" i="2"/>
  <c r="AP959" i="2"/>
  <c r="AK959" i="2"/>
  <c r="AB960" i="2"/>
  <c r="AF960" i="2"/>
  <c r="AJ960" i="2"/>
  <c r="AN960" i="2"/>
  <c r="AL961" i="2"/>
  <c r="AP961" i="2"/>
  <c r="AI961" i="2"/>
  <c r="AM961" i="2"/>
  <c r="AM962" i="2"/>
  <c r="AD962" i="2"/>
  <c r="AH962" i="2"/>
  <c r="AL962" i="2"/>
  <c r="AL963" i="2"/>
  <c r="AP963" i="2"/>
  <c r="AK963" i="2"/>
  <c r="AB964" i="2"/>
  <c r="AF964" i="2"/>
  <c r="AJ964" i="2"/>
  <c r="AN964" i="2"/>
  <c r="AL965" i="2"/>
  <c r="AP965" i="2"/>
  <c r="AI965" i="2"/>
  <c r="AM965" i="2"/>
  <c r="AM966" i="2"/>
  <c r="AD966" i="2"/>
  <c r="AH966" i="2"/>
  <c r="AL966" i="2"/>
  <c r="AL967" i="2"/>
  <c r="AP967" i="2"/>
  <c r="AK967" i="2"/>
  <c r="AB968" i="2"/>
  <c r="AF968" i="2"/>
  <c r="AJ968" i="2"/>
  <c r="AN968" i="2"/>
  <c r="AL969" i="2"/>
  <c r="AP969" i="2"/>
  <c r="AI969" i="2"/>
  <c r="AM969" i="2"/>
  <c r="AM970" i="2"/>
  <c r="AD970" i="2"/>
  <c r="AH970" i="2"/>
  <c r="AL970" i="2"/>
  <c r="AL971" i="2"/>
  <c r="AP971" i="2"/>
  <c r="AK971" i="2"/>
  <c r="AB972" i="2"/>
  <c r="AF972" i="2"/>
  <c r="AJ972" i="2"/>
  <c r="AN972" i="2"/>
  <c r="AL973" i="2"/>
  <c r="AP973" i="2"/>
  <c r="AI973" i="2"/>
  <c r="AM973" i="2"/>
  <c r="AM974" i="2"/>
  <c r="AD974" i="2"/>
  <c r="AH974" i="2"/>
  <c r="AL974" i="2"/>
  <c r="AL975" i="2"/>
  <c r="AP975" i="2"/>
  <c r="AK975" i="2"/>
  <c r="AB976" i="2"/>
  <c r="AF976" i="2"/>
  <c r="AJ976" i="2"/>
  <c r="AN976" i="2"/>
  <c r="AL977" i="2"/>
  <c r="AP977" i="2"/>
  <c r="AI977" i="2"/>
  <c r="AM977" i="2"/>
  <c r="AM978" i="2"/>
  <c r="AD978" i="2"/>
  <c r="AH978" i="2"/>
  <c r="AL978" i="2"/>
  <c r="AL979" i="2"/>
  <c r="AP979" i="2"/>
  <c r="AK979" i="2"/>
  <c r="AB980" i="2"/>
  <c r="AF980" i="2"/>
  <c r="AJ980" i="2"/>
  <c r="AN980" i="2"/>
  <c r="AL981" i="2"/>
  <c r="AP981" i="2"/>
  <c r="AI981" i="2"/>
  <c r="AM981" i="2"/>
  <c r="AM982" i="2"/>
  <c r="AD982" i="2"/>
  <c r="AH982" i="2"/>
  <c r="AL982" i="2"/>
  <c r="AL983" i="2"/>
  <c r="AP983" i="2"/>
  <c r="AK983" i="2"/>
  <c r="AB984" i="2"/>
  <c r="AF984" i="2"/>
  <c r="AJ984" i="2"/>
  <c r="AN984" i="2"/>
  <c r="AL985" i="2"/>
  <c r="AP985" i="2"/>
  <c r="AI985" i="2"/>
  <c r="AM985" i="2"/>
  <c r="AM986" i="2"/>
  <c r="AD986" i="2"/>
  <c r="AH986" i="2"/>
  <c r="AL986" i="2"/>
  <c r="AL987" i="2"/>
  <c r="AP987" i="2"/>
  <c r="AK987" i="2"/>
  <c r="AB988" i="2"/>
  <c r="AF988" i="2"/>
  <c r="AJ988" i="2"/>
  <c r="AN988" i="2"/>
  <c r="AL989" i="2"/>
  <c r="AP989" i="2"/>
  <c r="AI989" i="2"/>
  <c r="AM989" i="2"/>
  <c r="AM990" i="2"/>
  <c r="AD990" i="2"/>
  <c r="AH990" i="2"/>
  <c r="AL990" i="2"/>
  <c r="AL991" i="2"/>
  <c r="AP991" i="2"/>
  <c r="AK991" i="2"/>
  <c r="AB992" i="2"/>
  <c r="AF992" i="2"/>
  <c r="AJ992" i="2"/>
  <c r="AN992" i="2"/>
  <c r="AL993" i="2"/>
  <c r="AP993" i="2"/>
  <c r="AI993" i="2"/>
  <c r="AM993" i="2"/>
  <c r="AM994" i="2"/>
  <c r="AD994" i="2"/>
  <c r="AH994" i="2"/>
  <c r="AL994" i="2"/>
  <c r="AL995" i="2"/>
  <c r="AP995" i="2"/>
  <c r="AK995" i="2"/>
  <c r="AB996" i="2"/>
  <c r="AF996" i="2"/>
  <c r="AJ996" i="2"/>
  <c r="AN996" i="2"/>
  <c r="AL997" i="2"/>
  <c r="AP997" i="2"/>
  <c r="AI997" i="2"/>
  <c r="AM997" i="2"/>
  <c r="AM998" i="2"/>
  <c r="AD998" i="2"/>
  <c r="AH998" i="2"/>
  <c r="AL998" i="2"/>
  <c r="AL999" i="2"/>
  <c r="AP999" i="2"/>
  <c r="AK999" i="2"/>
  <c r="AB1000" i="2"/>
  <c r="AF1000" i="2"/>
  <c r="AJ1000" i="2"/>
  <c r="AN1000" i="2"/>
  <c r="AL1001" i="2"/>
  <c r="AP1001" i="2"/>
  <c r="AI1001" i="2"/>
  <c r="AM1001" i="2"/>
  <c r="AM1002" i="2"/>
  <c r="AD1002" i="2"/>
  <c r="AH1002" i="2"/>
  <c r="AL1002" i="2"/>
  <c r="AL1003" i="2"/>
  <c r="AP1003" i="2"/>
  <c r="AK1003" i="2"/>
  <c r="AB1004" i="2"/>
  <c r="AF1004" i="2"/>
  <c r="AJ1004" i="2"/>
  <c r="AN1004" i="2"/>
  <c r="AL1005" i="2"/>
  <c r="AP1005" i="2"/>
  <c r="AI1005" i="2"/>
  <c r="AM1005" i="2"/>
  <c r="AM1006" i="2"/>
  <c r="AD1006" i="2"/>
  <c r="AH1006" i="2"/>
  <c r="AL1006" i="2"/>
  <c r="AL1007" i="2"/>
  <c r="AP1007" i="2"/>
  <c r="AK1007" i="2"/>
  <c r="AB1008" i="2"/>
  <c r="AF1008" i="2"/>
  <c r="AJ1008" i="2"/>
  <c r="AN1008" i="2"/>
  <c r="AL1009" i="2"/>
  <c r="AP1009" i="2"/>
  <c r="AI1009" i="2"/>
  <c r="AM1009" i="2"/>
  <c r="AM1010" i="2"/>
  <c r="AD1010" i="2"/>
  <c r="AH1010" i="2"/>
  <c r="AL1010" i="2"/>
  <c r="AL1011" i="2"/>
  <c r="AP1011" i="2"/>
  <c r="AK1011" i="2"/>
  <c r="AB1012" i="2"/>
  <c r="AF1012" i="2"/>
  <c r="AJ1012" i="2"/>
  <c r="AN1012" i="2"/>
  <c r="AL1013" i="2"/>
  <c r="AP1013" i="2"/>
  <c r="AI1013" i="2"/>
  <c r="AM1013" i="2"/>
  <c r="AM1014" i="2"/>
  <c r="AD1014" i="2"/>
  <c r="AH1014" i="2"/>
  <c r="AL1014" i="2"/>
  <c r="AL1015" i="2"/>
  <c r="AP1015" i="2"/>
  <c r="AK1015" i="2"/>
  <c r="AB1016" i="2"/>
  <c r="AF1016" i="2"/>
  <c r="AJ1016" i="2"/>
  <c r="AN1016" i="2"/>
  <c r="AL1017" i="2"/>
  <c r="AP1017" i="2"/>
  <c r="AI1017" i="2"/>
  <c r="AM1017" i="2"/>
  <c r="AM1018" i="2"/>
  <c r="AD1018" i="2"/>
  <c r="AH1018" i="2"/>
  <c r="AL1018" i="2"/>
  <c r="AL1019" i="2"/>
  <c r="AP1019" i="2"/>
  <c r="AK1019" i="2"/>
  <c r="AB1020" i="2"/>
  <c r="AF1020" i="2"/>
  <c r="AJ1020" i="2"/>
  <c r="AN1020" i="2"/>
  <c r="AL1021" i="2"/>
  <c r="AP1021" i="2"/>
  <c r="AI1021" i="2"/>
  <c r="AM1021" i="2"/>
  <c r="AM1022" i="2"/>
  <c r="AD1022" i="2"/>
  <c r="AH1022" i="2"/>
  <c r="AL1022" i="2"/>
  <c r="AL1023" i="2"/>
  <c r="AP1023" i="2"/>
  <c r="AK1023" i="2"/>
  <c r="AB1024" i="2"/>
  <c r="AF1024" i="2"/>
  <c r="AJ1024" i="2"/>
  <c r="AN1024" i="2"/>
  <c r="AL1025" i="2"/>
  <c r="AP1025" i="2"/>
  <c r="AI1025" i="2"/>
  <c r="AM1025" i="2"/>
  <c r="AM1026" i="2"/>
  <c r="AD1026" i="2"/>
  <c r="AH1026" i="2"/>
  <c r="AL1026" i="2"/>
  <c r="AL1027" i="2"/>
  <c r="AP1027" i="2"/>
  <c r="AK1027" i="2"/>
  <c r="AB1028" i="2"/>
  <c r="AF1028" i="2"/>
  <c r="AJ1028" i="2"/>
  <c r="AN1028" i="2"/>
  <c r="AL1029" i="2"/>
  <c r="AP1029" i="2"/>
  <c r="AI1029" i="2"/>
  <c r="AM1029" i="2"/>
  <c r="AM1030" i="2"/>
  <c r="AD1030" i="2"/>
  <c r="AH1030" i="2"/>
  <c r="AL1030" i="2"/>
  <c r="AL1031" i="2"/>
  <c r="AP1031" i="2"/>
  <c r="AK1031" i="2"/>
  <c r="AB1032" i="2"/>
  <c r="AF1032" i="2"/>
  <c r="AJ1032" i="2"/>
  <c r="AN1032" i="2"/>
  <c r="AL1033" i="2"/>
  <c r="AP1033" i="2"/>
  <c r="AI1033" i="2"/>
  <c r="AM1033" i="2"/>
  <c r="AM1034" i="2"/>
  <c r="AD1034" i="2"/>
  <c r="AH1034" i="2"/>
  <c r="AL1034" i="2"/>
  <c r="AL1035" i="2"/>
  <c r="AL130" i="2" s="1"/>
  <c r="AP1035" i="2"/>
  <c r="AO130" i="2" s="1"/>
  <c r="AK1035" i="2"/>
  <c r="AK130" i="2" s="1"/>
  <c r="AB1036" i="2"/>
  <c r="AF1036" i="2"/>
  <c r="AJ1036" i="2"/>
  <c r="AN1036" i="2"/>
  <c r="AL1037" i="2"/>
  <c r="AP1037" i="2"/>
  <c r="AI1037" i="2"/>
  <c r="AM1037" i="2"/>
  <c r="AM1038" i="2"/>
  <c r="AD1038" i="2"/>
  <c r="AH1038" i="2"/>
  <c r="AL1038" i="2"/>
  <c r="AL1039" i="2"/>
  <c r="AP1039" i="2"/>
  <c r="AK1039" i="2"/>
  <c r="AB1040" i="2"/>
  <c r="AF1040" i="2"/>
  <c r="AJ1040" i="2"/>
  <c r="AN1040" i="2"/>
  <c r="AL1041" i="2"/>
  <c r="AP1041" i="2"/>
  <c r="AI1041" i="2"/>
  <c r="AM1041" i="2"/>
  <c r="AM1042" i="2"/>
  <c r="AD1042" i="2"/>
  <c r="AH1042" i="2"/>
  <c r="AL1042" i="2"/>
  <c r="AL1043" i="2"/>
  <c r="AP1043" i="2"/>
  <c r="AK1043" i="2"/>
  <c r="AB1044" i="2"/>
  <c r="AF1044" i="2"/>
  <c r="AJ1044" i="2"/>
  <c r="AN1044" i="2"/>
  <c r="AL1045" i="2"/>
  <c r="AP1045" i="2"/>
  <c r="AI1045" i="2"/>
  <c r="AM1045" i="2"/>
  <c r="AM1046" i="2"/>
  <c r="AD1046" i="2"/>
  <c r="AH1046" i="2"/>
  <c r="AL1046" i="2"/>
  <c r="AL1047" i="2"/>
  <c r="AP1047" i="2"/>
  <c r="AK1047" i="2"/>
  <c r="AB1048" i="2"/>
  <c r="AF1048" i="2"/>
  <c r="AJ1048" i="2"/>
  <c r="AN1048" i="2"/>
  <c r="AL1049" i="2"/>
  <c r="AP1049" i="2"/>
  <c r="AI1049" i="2"/>
  <c r="AM1049" i="2"/>
  <c r="AM1050" i="2"/>
  <c r="AD1050" i="2"/>
  <c r="AH1050" i="2"/>
  <c r="AL1050" i="2"/>
  <c r="AL1051" i="2"/>
  <c r="AP1051" i="2"/>
  <c r="AK1051" i="2"/>
  <c r="AB1052" i="2"/>
  <c r="AF1052" i="2"/>
  <c r="AJ1052" i="2"/>
  <c r="AN1052" i="2"/>
  <c r="AL1053" i="2"/>
  <c r="AP1053" i="2"/>
  <c r="AI1053" i="2"/>
  <c r="AM1053" i="2"/>
  <c r="AM1054" i="2"/>
  <c r="AD1054" i="2"/>
  <c r="AH1054" i="2"/>
  <c r="AL1054" i="2"/>
  <c r="AL1055" i="2"/>
  <c r="AP1055" i="2"/>
  <c r="AK1055" i="2"/>
  <c r="AB1056" i="2"/>
  <c r="AF1056" i="2"/>
  <c r="AJ1056" i="2"/>
  <c r="AN1056" i="2"/>
  <c r="AL1057" i="2"/>
  <c r="AP1057" i="2"/>
  <c r="AI1057" i="2"/>
  <c r="AM1057" i="2"/>
  <c r="AM1058" i="2"/>
  <c r="AD1058" i="2"/>
  <c r="AH1058" i="2"/>
  <c r="AL1058" i="2"/>
  <c r="AL1059" i="2"/>
  <c r="AP1059" i="2"/>
  <c r="AK1059" i="2"/>
  <c r="AB1060" i="2"/>
  <c r="AF1060" i="2"/>
  <c r="AJ1060" i="2"/>
  <c r="AN1060" i="2"/>
  <c r="AL1061" i="2"/>
  <c r="AL132" i="2" s="1"/>
  <c r="AP1061" i="2"/>
  <c r="AO132" i="2" s="1"/>
  <c r="AI1061" i="2"/>
  <c r="AI132" i="2" s="1"/>
  <c r="AM1061" i="2"/>
  <c r="AM132" i="2" s="1"/>
  <c r="AM1062" i="2"/>
  <c r="AD1062" i="2"/>
  <c r="AH1062" i="2"/>
  <c r="AL1062" i="2"/>
  <c r="AL1063" i="2"/>
  <c r="AP1063" i="2"/>
  <c r="AK1063" i="2"/>
  <c r="AB1064" i="2"/>
  <c r="AF1064" i="2"/>
  <c r="AJ1064" i="2"/>
  <c r="AN1064" i="2"/>
  <c r="AL1065" i="2"/>
  <c r="AP1065" i="2"/>
  <c r="AI1065" i="2"/>
  <c r="AM1065" i="2"/>
  <c r="AM1066" i="2"/>
  <c r="AD1066" i="2"/>
  <c r="AH1066" i="2"/>
  <c r="AL1066" i="2"/>
  <c r="AL1067" i="2"/>
  <c r="AP1067" i="2"/>
  <c r="AK1067" i="2"/>
  <c r="AB1068" i="2"/>
  <c r="AF1068" i="2"/>
  <c r="AJ1068" i="2"/>
  <c r="AN1068" i="2"/>
  <c r="AL1069" i="2"/>
  <c r="AP1069" i="2"/>
  <c r="AI1069" i="2"/>
  <c r="AM1069" i="2"/>
  <c r="AM1070" i="2"/>
  <c r="AD1070" i="2"/>
  <c r="AH1070" i="2"/>
  <c r="AL1070" i="2"/>
  <c r="AL1071" i="2"/>
  <c r="AP1071" i="2"/>
  <c r="AK1071" i="2"/>
  <c r="AB1072" i="2"/>
  <c r="AF1072" i="2"/>
  <c r="AJ1072" i="2"/>
  <c r="AN1072" i="2"/>
  <c r="AL1073" i="2"/>
  <c r="AP1073" i="2"/>
  <c r="AI1073" i="2"/>
  <c r="AM1073" i="2"/>
  <c r="AM1074" i="2"/>
  <c r="AD1074" i="2"/>
  <c r="AH1074" i="2"/>
  <c r="AL1074" i="2"/>
  <c r="AL1075" i="2"/>
  <c r="AP1075" i="2"/>
  <c r="AK1075" i="2"/>
  <c r="AB1076" i="2"/>
  <c r="AF1076" i="2"/>
  <c r="AJ1076" i="2"/>
  <c r="AN1076" i="2"/>
  <c r="AL1077" i="2"/>
  <c r="AP1077" i="2"/>
  <c r="AI1077" i="2"/>
  <c r="AM1077" i="2"/>
  <c r="AM1078" i="2"/>
  <c r="AD1078" i="2"/>
  <c r="AH1078" i="2"/>
  <c r="AL1078" i="2"/>
  <c r="AL1079" i="2"/>
  <c r="AP1079" i="2"/>
  <c r="AK1079" i="2"/>
  <c r="AB1080" i="2"/>
  <c r="AF1080" i="2"/>
  <c r="AJ1080" i="2"/>
  <c r="AN1080" i="2"/>
  <c r="AL1081" i="2"/>
  <c r="AP1081" i="2"/>
  <c r="AI1081" i="2"/>
  <c r="AM1081" i="2"/>
  <c r="AM1082" i="2"/>
  <c r="AD1082" i="2"/>
  <c r="AH1082" i="2"/>
  <c r="AL1082" i="2"/>
  <c r="AL1083" i="2"/>
  <c r="AP1083" i="2"/>
  <c r="AK1083" i="2"/>
  <c r="AB1084" i="2"/>
  <c r="AF1084" i="2"/>
  <c r="AJ1084" i="2"/>
  <c r="AN1084" i="2"/>
  <c r="AL1085" i="2"/>
  <c r="AP1085" i="2"/>
  <c r="AI1085" i="2"/>
  <c r="AM1085" i="2"/>
  <c r="AM1086" i="2"/>
  <c r="AD1086" i="2"/>
  <c r="AH1086" i="2"/>
  <c r="AL1086" i="2"/>
  <c r="AL1087" i="2"/>
  <c r="AP1087" i="2"/>
  <c r="AK1087" i="2"/>
  <c r="AB1088" i="2"/>
  <c r="AF1088" i="2"/>
  <c r="AJ1088" i="2"/>
  <c r="AN1088" i="2"/>
  <c r="AL1089" i="2"/>
  <c r="AP1089" i="2"/>
  <c r="AI1089" i="2"/>
  <c r="AM1089" i="2"/>
  <c r="AM1090" i="2"/>
  <c r="AD1090" i="2"/>
  <c r="AH1090" i="2"/>
  <c r="AL1090" i="2"/>
  <c r="AL1091" i="2"/>
  <c r="AP1091" i="2"/>
  <c r="AK1091" i="2"/>
  <c r="AB1092" i="2"/>
  <c r="AF1092" i="2"/>
  <c r="AJ1092" i="2"/>
  <c r="AN1092" i="2"/>
  <c r="AL1093" i="2"/>
  <c r="AP1093" i="2"/>
  <c r="AI1093" i="2"/>
  <c r="AM1093" i="2"/>
  <c r="AM1094" i="2"/>
  <c r="AD1094" i="2"/>
  <c r="AH1094" i="2"/>
  <c r="AL1094" i="2"/>
  <c r="AL1095" i="2"/>
  <c r="AP1095" i="2"/>
  <c r="AK1095" i="2"/>
  <c r="AB1096" i="2"/>
  <c r="AF1096" i="2"/>
  <c r="AJ1096" i="2"/>
  <c r="AN1096" i="2"/>
  <c r="AL1097" i="2"/>
  <c r="AP1097" i="2"/>
  <c r="AI1097" i="2"/>
  <c r="AM1097" i="2"/>
  <c r="AM1098" i="2"/>
  <c r="AD1098" i="2"/>
  <c r="AH1098" i="2"/>
  <c r="AL1098" i="2"/>
  <c r="AL1099" i="2"/>
  <c r="AP1099" i="2"/>
  <c r="AK1099" i="2"/>
  <c r="AB1100" i="2"/>
  <c r="AF1100" i="2"/>
  <c r="AJ1100" i="2"/>
  <c r="AN1100" i="2"/>
  <c r="AL1101" i="2"/>
  <c r="AP1101" i="2"/>
  <c r="AI1101" i="2"/>
  <c r="AM1101" i="2"/>
  <c r="AM1102" i="2"/>
  <c r="AD1102" i="2"/>
  <c r="AH1102" i="2"/>
  <c r="AL1102" i="2"/>
  <c r="AL1103" i="2"/>
  <c r="AP1103" i="2"/>
  <c r="AK1103" i="2"/>
  <c r="AB1104" i="2"/>
  <c r="AF1104" i="2"/>
  <c r="AJ1104" i="2"/>
  <c r="AN1104" i="2"/>
  <c r="AL1105" i="2"/>
  <c r="AP1105" i="2"/>
  <c r="AI1105" i="2"/>
  <c r="AM1105" i="2"/>
  <c r="AM1106" i="2"/>
  <c r="AD1106" i="2"/>
  <c r="AH1106" i="2"/>
  <c r="AL1106" i="2"/>
  <c r="AL1107" i="2"/>
  <c r="AL120" i="2" s="1"/>
  <c r="AP1107" i="2"/>
  <c r="AO120" i="2" s="1"/>
  <c r="AK1107" i="2"/>
  <c r="AK120" i="2" s="1"/>
  <c r="AB1108" i="2"/>
  <c r="AF1108" i="2"/>
  <c r="AJ1108" i="2"/>
  <c r="AN1108" i="2"/>
  <c r="AL1109" i="2"/>
  <c r="AP1109" i="2"/>
  <c r="AI1109" i="2"/>
  <c r="AM1109" i="2"/>
  <c r="AM1110" i="2"/>
  <c r="AD1110" i="2"/>
  <c r="AH1110" i="2"/>
  <c r="AL1110" i="2"/>
  <c r="AL1111" i="2"/>
  <c r="AP1111" i="2"/>
  <c r="AK1111" i="2"/>
  <c r="AB1112" i="2"/>
  <c r="AF1112" i="2"/>
  <c r="AJ1112" i="2"/>
  <c r="AN1112" i="2"/>
  <c r="AL1113" i="2"/>
  <c r="AP1113" i="2"/>
  <c r="AI1113" i="2"/>
  <c r="AM1113" i="2"/>
  <c r="AM1114" i="2"/>
  <c r="AD1114" i="2"/>
  <c r="AH1114" i="2"/>
  <c r="AL1114" i="2"/>
  <c r="AL1115" i="2"/>
  <c r="AP1115" i="2"/>
  <c r="AK1115" i="2"/>
  <c r="AB1116" i="2"/>
  <c r="AF1116" i="2"/>
  <c r="AJ1116" i="2"/>
  <c r="AN1116" i="2"/>
  <c r="AL1117" i="2"/>
  <c r="AP1117" i="2"/>
  <c r="AI1117" i="2"/>
  <c r="AM1117" i="2"/>
  <c r="AM1118" i="2"/>
  <c r="AD1118" i="2"/>
  <c r="AH1118" i="2"/>
  <c r="AL1118" i="2"/>
  <c r="AL1119" i="2"/>
  <c r="AP1119" i="2"/>
  <c r="AK1119" i="2"/>
  <c r="AB1120" i="2"/>
  <c r="AF1120" i="2"/>
  <c r="AJ1120" i="2"/>
  <c r="AN1120" i="2"/>
  <c r="AL1121" i="2"/>
  <c r="AP1121" i="2"/>
  <c r="AI1121" i="2"/>
  <c r="AM1121" i="2"/>
  <c r="AM1122" i="2"/>
  <c r="AD1122" i="2"/>
  <c r="AH1122" i="2"/>
  <c r="AL1122" i="2"/>
  <c r="AL1123" i="2"/>
  <c r="AP1123" i="2"/>
  <c r="AK1123" i="2"/>
  <c r="AB1124" i="2"/>
  <c r="AF1124" i="2"/>
  <c r="AJ1124" i="2"/>
  <c r="AN1124" i="2"/>
  <c r="AL1125" i="2"/>
  <c r="AP1125" i="2"/>
  <c r="AI1125" i="2"/>
  <c r="AM1125" i="2"/>
  <c r="AM1126" i="2"/>
  <c r="AD1126" i="2"/>
  <c r="AH1126" i="2"/>
  <c r="AL1126" i="2"/>
  <c r="AL1127" i="2"/>
  <c r="AP1127" i="2"/>
  <c r="AK1127" i="2"/>
  <c r="AB1128" i="2"/>
  <c r="AF1128" i="2"/>
  <c r="AJ1128" i="2"/>
  <c r="AN1128" i="2"/>
  <c r="AL1129" i="2"/>
  <c r="AP1129" i="2"/>
  <c r="AI1129" i="2"/>
  <c r="AM1129" i="2"/>
  <c r="AM1130" i="2"/>
  <c r="AD1130" i="2"/>
  <c r="AH1130" i="2"/>
  <c r="AL1130" i="2"/>
  <c r="AL1131" i="2"/>
  <c r="AP1131" i="2"/>
  <c r="AK1131" i="2"/>
  <c r="AB1132" i="2"/>
  <c r="AF1132" i="2"/>
  <c r="AJ1132" i="2"/>
  <c r="AN1132" i="2"/>
  <c r="AL1133" i="2"/>
  <c r="AP1133" i="2"/>
  <c r="AI1133" i="2"/>
  <c r="AM1133" i="2"/>
  <c r="AM1134" i="2"/>
  <c r="AD1134" i="2"/>
  <c r="AH1134" i="2"/>
  <c r="AL1134" i="2"/>
  <c r="AL1135" i="2"/>
  <c r="AP1135" i="2"/>
  <c r="AK1135" i="2"/>
  <c r="AB1136" i="2"/>
  <c r="AB117" i="2" s="1"/>
  <c r="AF1136" i="2"/>
  <c r="AF117" i="2" s="1"/>
  <c r="AJ1136" i="2"/>
  <c r="AJ117" i="2" s="1"/>
  <c r="AN1136" i="2"/>
  <c r="AN117" i="2" s="1"/>
  <c r="AL1137" i="2"/>
  <c r="AP1137" i="2"/>
  <c r="AI1137" i="2"/>
  <c r="AM1137" i="2"/>
  <c r="AM1138" i="2"/>
  <c r="AD1138" i="2"/>
  <c r="AH1138" i="2"/>
  <c r="AL1138" i="2"/>
  <c r="AL1139" i="2"/>
  <c r="AP1139" i="2"/>
  <c r="AK1139" i="2"/>
  <c r="AB1140" i="2"/>
  <c r="AF1140" i="2"/>
  <c r="AJ1140" i="2"/>
  <c r="AN1140" i="2"/>
  <c r="AL1141" i="2"/>
  <c r="AP1141" i="2"/>
  <c r="AI1141" i="2"/>
  <c r="AM1141" i="2"/>
  <c r="AM1142" i="2"/>
  <c r="AD1142" i="2"/>
  <c r="AH1142" i="2"/>
  <c r="AL1142" i="2"/>
  <c r="AL1143" i="2"/>
  <c r="AP1143" i="2"/>
  <c r="AK1143" i="2"/>
  <c r="AB1144" i="2"/>
  <c r="AF1144" i="2"/>
  <c r="AJ1144" i="2"/>
  <c r="AN1144" i="2"/>
  <c r="AL1145" i="2"/>
  <c r="AP1145" i="2"/>
  <c r="AI1145" i="2"/>
  <c r="AM1145" i="2"/>
  <c r="AM1146" i="2"/>
  <c r="AD1146" i="2"/>
  <c r="AH1146" i="2"/>
  <c r="AL1146" i="2"/>
  <c r="AL1147" i="2"/>
  <c r="AP1147" i="2"/>
  <c r="AK1147" i="2"/>
  <c r="AB1148" i="2"/>
  <c r="AF1148" i="2"/>
  <c r="AJ1148" i="2"/>
  <c r="AN1148" i="2"/>
  <c r="AL1149" i="2"/>
  <c r="AP1149" i="2"/>
  <c r="AI1149" i="2"/>
  <c r="AM1149" i="2"/>
  <c r="AM1150" i="2"/>
  <c r="AD1150" i="2"/>
  <c r="AH1150" i="2"/>
  <c r="AL1150" i="2"/>
  <c r="AL1151" i="2"/>
  <c r="AP1151" i="2"/>
  <c r="AK1151" i="2"/>
  <c r="AB1152" i="2"/>
  <c r="AF1152" i="2"/>
  <c r="AJ1152" i="2"/>
  <c r="AN1152" i="2"/>
  <c r="AL1153" i="2"/>
  <c r="AP1153" i="2"/>
  <c r="AI1153" i="2"/>
  <c r="AM1153" i="2"/>
  <c r="AM1154" i="2"/>
  <c r="AD1154" i="2"/>
  <c r="AH1154" i="2"/>
  <c r="AL1154" i="2"/>
  <c r="AL1155" i="2"/>
  <c r="AP1155" i="2"/>
  <c r="AK1155" i="2"/>
  <c r="AB1156" i="2"/>
  <c r="AF1156" i="2"/>
  <c r="AJ1156" i="2"/>
  <c r="AN1156" i="2"/>
  <c r="AL1157" i="2"/>
  <c r="AP1157" i="2"/>
  <c r="AI1157" i="2"/>
  <c r="AM1157" i="2"/>
  <c r="AM1158" i="2"/>
  <c r="AD1158" i="2"/>
  <c r="AH1158" i="2"/>
  <c r="AL1158" i="2"/>
  <c r="AL1159" i="2"/>
  <c r="AP1159" i="2"/>
  <c r="AK1159" i="2"/>
  <c r="AB1160" i="2"/>
  <c r="AF1160" i="2"/>
  <c r="AJ1160" i="2"/>
  <c r="AN1160" i="2"/>
  <c r="AL1161" i="2"/>
  <c r="AP1161" i="2"/>
  <c r="AI1161" i="2"/>
  <c r="AM1161" i="2"/>
  <c r="AM1162" i="2"/>
  <c r="AD1162" i="2"/>
  <c r="AH1162" i="2"/>
  <c r="AL1162" i="2"/>
  <c r="AL1163" i="2"/>
  <c r="AP1163" i="2"/>
  <c r="AK1163" i="2"/>
  <c r="AB1164" i="2"/>
  <c r="AF1164" i="2"/>
  <c r="AJ1164" i="2"/>
  <c r="AN1164" i="2"/>
  <c r="AL1165" i="2"/>
  <c r="AP1165" i="2"/>
  <c r="AI1165" i="2"/>
  <c r="AM1165" i="2"/>
  <c r="AM1166" i="2"/>
  <c r="AD1166" i="2"/>
  <c r="AH1166" i="2"/>
  <c r="AL1166" i="2"/>
  <c r="AL1167" i="2"/>
  <c r="AP1167" i="2"/>
  <c r="AK1167" i="2"/>
  <c r="AB1168" i="2"/>
  <c r="AF1168" i="2"/>
  <c r="AJ1168" i="2"/>
  <c r="AN1168" i="2"/>
  <c r="AL1169" i="2"/>
  <c r="AP1169" i="2"/>
  <c r="AI1169" i="2"/>
  <c r="AM1169" i="2"/>
  <c r="AM1170" i="2"/>
  <c r="AD1170" i="2"/>
  <c r="AH1170" i="2"/>
  <c r="AL1170" i="2"/>
  <c r="AL1171" i="2"/>
  <c r="AL129" i="2" s="1"/>
  <c r="AP1171" i="2"/>
  <c r="AO129" i="2" s="1"/>
  <c r="AK1171" i="2"/>
  <c r="AK129" i="2" s="1"/>
  <c r="AB1172" i="2"/>
  <c r="AF1172" i="2"/>
  <c r="AJ1172" i="2"/>
  <c r="AN1172" i="2"/>
  <c r="AL1173" i="2"/>
  <c r="AP1173" i="2"/>
  <c r="AI1173" i="2"/>
  <c r="AM1173" i="2"/>
  <c r="AM1174" i="2"/>
  <c r="AD1174" i="2"/>
  <c r="AH1174" i="2"/>
  <c r="AL1174" i="2"/>
  <c r="AL1175" i="2"/>
  <c r="AP1175" i="2"/>
  <c r="AK1175" i="2"/>
  <c r="AB1176" i="2"/>
  <c r="AF1176" i="2"/>
  <c r="AJ1176" i="2"/>
  <c r="AN1176" i="2"/>
  <c r="AL1177" i="2"/>
  <c r="AP1177" i="2"/>
  <c r="AI1177" i="2"/>
  <c r="AM1177" i="2"/>
  <c r="AM1178" i="2"/>
  <c r="AD1178" i="2"/>
  <c r="AH1178" i="2"/>
  <c r="AL1178" i="2"/>
  <c r="AL1179" i="2"/>
  <c r="AP1179" i="2"/>
  <c r="AK1179" i="2"/>
  <c r="AB1180" i="2"/>
  <c r="AF1180" i="2"/>
  <c r="AJ1180" i="2"/>
  <c r="AN1180" i="2"/>
  <c r="AL1181" i="2"/>
  <c r="AP1181" i="2"/>
  <c r="AI1181" i="2"/>
  <c r="AM1181" i="2"/>
  <c r="AM1182" i="2"/>
  <c r="AD1182" i="2"/>
  <c r="AH1182" i="2"/>
  <c r="AL1182" i="2"/>
  <c r="AL1183" i="2"/>
  <c r="AP1183" i="2"/>
  <c r="AK1183" i="2"/>
  <c r="AB1184" i="2"/>
  <c r="AF1184" i="2"/>
  <c r="AJ1184" i="2"/>
  <c r="AN1184" i="2"/>
  <c r="AL1185" i="2"/>
  <c r="AP1185" i="2"/>
  <c r="AI1185" i="2"/>
  <c r="AM1185" i="2"/>
  <c r="AM1186" i="2"/>
  <c r="AD1186" i="2"/>
  <c r="AH1186" i="2"/>
  <c r="AL1186" i="2"/>
  <c r="AC1187" i="2"/>
  <c r="AG1187" i="2"/>
  <c r="AQ1187" i="2"/>
  <c r="AO1190" i="2"/>
  <c r="AD1190" i="2"/>
  <c r="AH1190" i="2"/>
  <c r="AQ1190" i="2"/>
  <c r="AB1192" i="2"/>
  <c r="AP1194" i="2"/>
  <c r="AM1194" i="2"/>
  <c r="AN1195" i="2"/>
  <c r="AP1195" i="2"/>
  <c r="AI1195" i="2"/>
  <c r="AM1195" i="2"/>
  <c r="AM1197" i="2"/>
  <c r="AG1197" i="2"/>
  <c r="AK1197" i="2"/>
  <c r="AK1199" i="2"/>
  <c r="AP1199" i="2"/>
  <c r="AI1199" i="2"/>
  <c r="AQ1199" i="2"/>
  <c r="AE1201" i="2"/>
  <c r="AP1201" i="2"/>
  <c r="AK1201" i="2"/>
  <c r="AC1201" i="2"/>
  <c r="AA1203" i="2"/>
  <c r="AO1206" i="2"/>
  <c r="AD1206" i="2"/>
  <c r="AH1206" i="2"/>
  <c r="AQ1206" i="2"/>
  <c r="AB1208" i="2"/>
  <c r="AP1210" i="2"/>
  <c r="AM1210" i="2"/>
  <c r="AN1211" i="2"/>
  <c r="AP1211" i="2"/>
  <c r="AI1211" i="2"/>
  <c r="AM1211" i="2"/>
  <c r="AM1213" i="2"/>
  <c r="AG1213" i="2"/>
  <c r="AK1213" i="2"/>
  <c r="AK1215" i="2"/>
  <c r="AP1215" i="2"/>
  <c r="AI1215" i="2"/>
  <c r="AQ1215" i="2"/>
  <c r="AE1217" i="2"/>
  <c r="AP1217" i="2"/>
  <c r="AK1217" i="2"/>
  <c r="AC1217" i="2"/>
  <c r="AA1219" i="2"/>
  <c r="AO1222" i="2"/>
  <c r="AD1222" i="2"/>
  <c r="AH1222" i="2"/>
  <c r="AQ1222" i="2"/>
  <c r="AA1227" i="2"/>
  <c r="AP1227" i="2"/>
  <c r="AI1227" i="2"/>
  <c r="AQ1227" i="2"/>
  <c r="AC1229" i="2"/>
  <c r="AK1233" i="2"/>
  <c r="AF1240" i="2"/>
  <c r="AC1242" i="2"/>
  <c r="AQ1244" i="2"/>
  <c r="AO1246" i="2"/>
  <c r="AQ1248" i="2"/>
  <c r="AO1250" i="2"/>
  <c r="AQ1252" i="2"/>
  <c r="AO1254" i="2"/>
  <c r="AQ1256" i="2"/>
  <c r="AO1258" i="2"/>
  <c r="AQ1260" i="2"/>
  <c r="AO1262" i="2"/>
  <c r="AQ1264" i="2"/>
  <c r="AP1265" i="2"/>
  <c r="AP1269" i="2"/>
  <c r="AQ1272" i="2"/>
  <c r="AP1273" i="2"/>
  <c r="AO1274" i="2"/>
  <c r="AQ1276" i="2"/>
  <c r="AP1277" i="2"/>
  <c r="AO1278" i="2"/>
  <c r="AQ1280" i="2"/>
  <c r="AP1281" i="2"/>
  <c r="AO1282" i="2"/>
  <c r="AQ1284" i="2"/>
  <c r="AP1285" i="2"/>
  <c r="AO1286" i="2"/>
  <c r="AQ1288" i="2"/>
  <c r="AP1289" i="2"/>
  <c r="AO1290" i="2"/>
  <c r="AQ1292" i="2"/>
  <c r="AP1293" i="2"/>
  <c r="AO1294" i="2"/>
  <c r="AQ1296" i="2"/>
  <c r="AP1297" i="2"/>
  <c r="AO1298" i="2"/>
  <c r="AQ1300" i="2"/>
  <c r="AP1301" i="2"/>
  <c r="AO1302" i="2"/>
  <c r="AQ845" i="2"/>
  <c r="AP846" i="2"/>
  <c r="AO847" i="2"/>
  <c r="AQ849" i="2"/>
  <c r="AP850" i="2"/>
  <c r="AO851" i="2"/>
  <c r="AQ853" i="2"/>
  <c r="AP854" i="2"/>
  <c r="AO855" i="2"/>
  <c r="AQ857" i="2"/>
  <c r="AP858" i="2"/>
  <c r="AO859" i="2"/>
  <c r="AQ861" i="2"/>
  <c r="AP862" i="2"/>
  <c r="AO863" i="2"/>
  <c r="AQ865" i="2"/>
  <c r="AP866" i="2"/>
  <c r="AO867" i="2"/>
  <c r="AQ869" i="2"/>
  <c r="AP870" i="2"/>
  <c r="AO871" i="2"/>
  <c r="AQ873" i="2"/>
  <c r="AP874" i="2"/>
  <c r="AO875" i="2"/>
  <c r="AQ877" i="2"/>
  <c r="AP878" i="2"/>
  <c r="AO879" i="2"/>
  <c r="AQ881" i="2"/>
  <c r="AP882" i="2"/>
  <c r="AO883" i="2"/>
  <c r="AQ885" i="2"/>
  <c r="AP886" i="2"/>
  <c r="AO887" i="2"/>
  <c r="AQ889" i="2"/>
  <c r="AP890" i="2"/>
  <c r="AO891" i="2"/>
  <c r="AQ893" i="2"/>
  <c r="AP894" i="2"/>
  <c r="AO895" i="2"/>
  <c r="AQ897" i="2"/>
  <c r="AP898" i="2"/>
  <c r="AO899" i="2"/>
  <c r="AQ901" i="2"/>
  <c r="AP902" i="2"/>
  <c r="AO903" i="2"/>
  <c r="AQ905" i="2"/>
  <c r="AP906" i="2"/>
  <c r="AO907" i="2"/>
  <c r="AQ909" i="2"/>
  <c r="AP910" i="2"/>
  <c r="AO911" i="2"/>
  <c r="AQ913" i="2"/>
  <c r="AP914" i="2"/>
  <c r="AO915" i="2"/>
  <c r="AQ917" i="2"/>
  <c r="AP918" i="2"/>
  <c r="AO919" i="2"/>
  <c r="AQ921" i="2"/>
  <c r="AP922" i="2"/>
  <c r="AO923" i="2"/>
  <c r="AQ925" i="2"/>
  <c r="AP926" i="2"/>
  <c r="AO927" i="2"/>
  <c r="AQ929" i="2"/>
  <c r="AP930" i="2"/>
  <c r="AO931" i="2"/>
  <c r="AQ933" i="2"/>
  <c r="AP934" i="2"/>
  <c r="AO935" i="2"/>
  <c r="AQ937" i="2"/>
  <c r="AP938" i="2"/>
  <c r="AO939" i="2"/>
  <c r="AQ941" i="2"/>
  <c r="AP942" i="2"/>
  <c r="AO943" i="2"/>
  <c r="AQ945" i="2"/>
  <c r="AP946" i="2"/>
  <c r="AO947" i="2"/>
  <c r="AQ949" i="2"/>
  <c r="AP950" i="2"/>
  <c r="AO951" i="2"/>
  <c r="AQ953" i="2"/>
  <c r="AP954" i="2"/>
  <c r="AO955" i="2"/>
  <c r="AQ957" i="2"/>
  <c r="AP958" i="2"/>
  <c r="AO959" i="2"/>
  <c r="AQ961" i="2"/>
  <c r="AP962" i="2"/>
  <c r="AO963" i="2"/>
  <c r="AQ965" i="2"/>
  <c r="AP966" i="2"/>
  <c r="AO967" i="2"/>
  <c r="AQ969" i="2"/>
  <c r="AP970" i="2"/>
  <c r="AO971" i="2"/>
  <c r="AQ973" i="2"/>
  <c r="AP974" i="2"/>
  <c r="AO975" i="2"/>
  <c r="AQ977" i="2"/>
  <c r="AP978" i="2"/>
  <c r="AO979" i="2"/>
  <c r="AQ981" i="2"/>
  <c r="AP982" i="2"/>
  <c r="AO983" i="2"/>
  <c r="AQ985" i="2"/>
  <c r="AP986" i="2"/>
  <c r="AO987" i="2"/>
  <c r="AQ989" i="2"/>
  <c r="AP990" i="2"/>
  <c r="AO991" i="2"/>
  <c r="AQ993" i="2"/>
  <c r="AP994" i="2"/>
  <c r="AO995" i="2"/>
  <c r="AQ997" i="2"/>
  <c r="AP998" i="2"/>
  <c r="AO999" i="2"/>
  <c r="AQ1001" i="2"/>
  <c r="AP1002" i="2"/>
  <c r="AO1003" i="2"/>
  <c r="AQ1005" i="2"/>
  <c r="AP1006" i="2"/>
  <c r="AO1007" i="2"/>
  <c r="AQ1009" i="2"/>
  <c r="AP1010" i="2"/>
  <c r="AO1011" i="2"/>
  <c r="AQ1013" i="2"/>
  <c r="AP1014" i="2"/>
  <c r="AO1015" i="2"/>
  <c r="AQ1017" i="2"/>
  <c r="AP1018" i="2"/>
  <c r="AO1019" i="2"/>
  <c r="AQ1021" i="2"/>
  <c r="AP1022" i="2"/>
  <c r="AO1023" i="2"/>
  <c r="AQ1025" i="2"/>
  <c r="AP1026" i="2"/>
  <c r="AO1027" i="2"/>
  <c r="AQ1029" i="2"/>
  <c r="AP1030" i="2"/>
  <c r="AO1031" i="2"/>
  <c r="AQ1033" i="2"/>
  <c r="AP1034" i="2"/>
  <c r="AO1035" i="2"/>
  <c r="AQ1037" i="2"/>
  <c r="AP1038" i="2"/>
  <c r="AO1039" i="2"/>
  <c r="AQ1041" i="2"/>
  <c r="AP1042" i="2"/>
  <c r="AO1043" i="2"/>
  <c r="AQ1045" i="2"/>
  <c r="AP1046" i="2"/>
  <c r="AO1047" i="2"/>
  <c r="AQ1049" i="2"/>
  <c r="AP1050" i="2"/>
  <c r="AO1051" i="2"/>
  <c r="AQ1053" i="2"/>
  <c r="AP1054" i="2"/>
  <c r="AO1055" i="2"/>
  <c r="AQ1057" i="2"/>
  <c r="AP1058" i="2"/>
  <c r="AO1059" i="2"/>
  <c r="AQ1061" i="2"/>
  <c r="AP132" i="2" s="1"/>
  <c r="AP1062" i="2"/>
  <c r="AO1063" i="2"/>
  <c r="AQ1065" i="2"/>
  <c r="AP1066" i="2"/>
  <c r="AO1067" i="2"/>
  <c r="AQ1069" i="2"/>
  <c r="AP1070" i="2"/>
  <c r="AO1071" i="2"/>
  <c r="AQ1073" i="2"/>
  <c r="AP1074" i="2"/>
  <c r="AO1075" i="2"/>
  <c r="AQ1077" i="2"/>
  <c r="AP1078" i="2"/>
  <c r="AO1079" i="2"/>
  <c r="AQ1081" i="2"/>
  <c r="AP1082" i="2"/>
  <c r="AO1083" i="2"/>
  <c r="AP1086" i="2"/>
  <c r="AO1087" i="2"/>
  <c r="AQ1089" i="2"/>
  <c r="AP1090" i="2"/>
  <c r="AO1091" i="2"/>
  <c r="AQ1093" i="2"/>
  <c r="AP1094" i="2"/>
  <c r="AO1095" i="2"/>
  <c r="AQ1097" i="2"/>
  <c r="AP1098" i="2"/>
  <c r="AO1099" i="2"/>
  <c r="AQ1101" i="2"/>
  <c r="AP1102" i="2"/>
  <c r="AO1103" i="2"/>
  <c r="AQ1105" i="2"/>
  <c r="AP1106" i="2"/>
  <c r="AO1107" i="2"/>
  <c r="AQ1109" i="2"/>
  <c r="AP1110" i="2"/>
  <c r="AO1111" i="2"/>
  <c r="AQ1113" i="2"/>
  <c r="AP1114" i="2"/>
  <c r="AO1115" i="2"/>
  <c r="AQ1117" i="2"/>
  <c r="AP1118" i="2"/>
  <c r="AO1119" i="2"/>
  <c r="AQ1121" i="2"/>
  <c r="AP1122" i="2"/>
  <c r="AO1123" i="2"/>
  <c r="AQ1125" i="2"/>
  <c r="AP1126" i="2"/>
  <c r="AO1127" i="2"/>
  <c r="AQ1129" i="2"/>
  <c r="AP1130" i="2"/>
  <c r="AO1131" i="2"/>
  <c r="AP1134" i="2"/>
  <c r="AP1138" i="2"/>
  <c r="AP1142" i="2"/>
  <c r="AP1146" i="2"/>
  <c r="AP1150" i="2"/>
  <c r="AP1154" i="2"/>
  <c r="AP1158" i="2"/>
  <c r="AP1162" i="2"/>
  <c r="AP1166" i="2"/>
  <c r="AP1170" i="2"/>
  <c r="AP1174" i="2"/>
  <c r="AP1178" i="2"/>
  <c r="AP1182" i="2"/>
  <c r="AP1186" i="2"/>
  <c r="AG1188" i="2"/>
  <c r="AK1188" i="2"/>
  <c r="AM1190" i="2"/>
  <c r="AC1192" i="2"/>
  <c r="AG1192" i="2"/>
  <c r="AK1192" i="2"/>
  <c r="AB1195" i="2"/>
  <c r="AJ1195" i="2"/>
  <c r="AQ1195" i="2"/>
  <c r="AA1196" i="2"/>
  <c r="AA1197" i="2"/>
  <c r="AL1197" i="2"/>
  <c r="AJ1199" i="2"/>
  <c r="AL1200" i="2"/>
  <c r="AO1201" i="2"/>
  <c r="AD1201" i="2"/>
  <c r="AL1201" i="2"/>
  <c r="AO1202" i="2"/>
  <c r="AH1202" i="2"/>
  <c r="AQ1202" i="2"/>
  <c r="AG1204" i="2"/>
  <c r="AK1204" i="2"/>
  <c r="AM1206" i="2"/>
  <c r="AC1208" i="2"/>
  <c r="AG1208" i="2"/>
  <c r="AK1208" i="2"/>
  <c r="AB1211" i="2"/>
  <c r="AJ1211" i="2"/>
  <c r="AQ1211" i="2"/>
  <c r="AA1212" i="2"/>
  <c r="AA1213" i="2"/>
  <c r="AL1213" i="2"/>
  <c r="AJ1215" i="2"/>
  <c r="AL1216" i="2"/>
  <c r="AO1217" i="2"/>
  <c r="AD1217" i="2"/>
  <c r="AL1217" i="2"/>
  <c r="AO1218" i="2"/>
  <c r="AH1218" i="2"/>
  <c r="AQ1218" i="2"/>
  <c r="AG1220" i="2"/>
  <c r="AK1220" i="2"/>
  <c r="AM1222" i="2"/>
  <c r="AB1224" i="2"/>
  <c r="AK1228" i="2"/>
  <c r="AC1230" i="2"/>
  <c r="AP1231" i="2"/>
  <c r="AK1237" i="2"/>
  <c r="AO1245" i="2"/>
  <c r="AF1245" i="2"/>
  <c r="AJ1245" i="2"/>
  <c r="AN1245" i="2"/>
  <c r="AM1247" i="2"/>
  <c r="AD1247" i="2"/>
  <c r="AH1247" i="2"/>
  <c r="AQ1247" i="2"/>
  <c r="AO1249" i="2"/>
  <c r="AF1249" i="2"/>
  <c r="AJ1249" i="2"/>
  <c r="AN1249" i="2"/>
  <c r="AM1251" i="2"/>
  <c r="AD1251" i="2"/>
  <c r="AH1251" i="2"/>
  <c r="AQ1251" i="2"/>
  <c r="AO1253" i="2"/>
  <c r="AF1253" i="2"/>
  <c r="AJ1253" i="2"/>
  <c r="AN1253" i="2"/>
  <c r="AM1255" i="2"/>
  <c r="AD1255" i="2"/>
  <c r="AH1255" i="2"/>
  <c r="AQ1255" i="2"/>
  <c r="AO1257" i="2"/>
  <c r="AF1257" i="2"/>
  <c r="AJ1257" i="2"/>
  <c r="AN1257" i="2"/>
  <c r="AM1259" i="2"/>
  <c r="AD1259" i="2"/>
  <c r="AH1259" i="2"/>
  <c r="AQ1259" i="2"/>
  <c r="AO1261" i="2"/>
  <c r="AF1261" i="2"/>
  <c r="AJ1261" i="2"/>
  <c r="AN1261" i="2"/>
  <c r="AM1263" i="2"/>
  <c r="AD1263" i="2"/>
  <c r="AH1263" i="2"/>
  <c r="AQ1263" i="2"/>
  <c r="AO1265" i="2"/>
  <c r="AF1265" i="2"/>
  <c r="AJ1265" i="2"/>
  <c r="AN1265" i="2"/>
  <c r="AO1266" i="2"/>
  <c r="AE1266" i="2"/>
  <c r="AI1266" i="2"/>
  <c r="AM1266" i="2"/>
  <c r="AM1267" i="2"/>
  <c r="AD1267" i="2"/>
  <c r="AH1267" i="2"/>
  <c r="AQ1267" i="2"/>
  <c r="AC1268" i="2"/>
  <c r="AG1268" i="2"/>
  <c r="AQ1268" i="2"/>
  <c r="AO1269" i="2"/>
  <c r="AF1269" i="2"/>
  <c r="AJ1269" i="2"/>
  <c r="AN1269" i="2"/>
  <c r="AO1270" i="2"/>
  <c r="AE1270" i="2"/>
  <c r="AI1270" i="2"/>
  <c r="AM1270" i="2"/>
  <c r="AM1271" i="2"/>
  <c r="AD1271" i="2"/>
  <c r="AH1271" i="2"/>
  <c r="AQ1271" i="2"/>
  <c r="AC1272" i="2"/>
  <c r="AG1272" i="2"/>
  <c r="AK1272" i="2"/>
  <c r="AO1273" i="2"/>
  <c r="AF1273" i="2"/>
  <c r="AJ1273" i="2"/>
  <c r="AN1273" i="2"/>
  <c r="AN1274" i="2"/>
  <c r="AE1274" i="2"/>
  <c r="AI1274" i="2"/>
  <c r="AM1274" i="2"/>
  <c r="AM1275" i="2"/>
  <c r="AD1275" i="2"/>
  <c r="AH1275" i="2"/>
  <c r="AQ1275" i="2"/>
  <c r="AC1276" i="2"/>
  <c r="AG1276" i="2"/>
  <c r="AK1276" i="2"/>
  <c r="AO1277" i="2"/>
  <c r="AF1277" i="2"/>
  <c r="AJ1277" i="2"/>
  <c r="AN1277" i="2"/>
  <c r="AN1278" i="2"/>
  <c r="AE1278" i="2"/>
  <c r="AI1278" i="2"/>
  <c r="AM1278" i="2"/>
  <c r="AM1279" i="2"/>
  <c r="AD1279" i="2"/>
  <c r="AH1279" i="2"/>
  <c r="AQ1279" i="2"/>
  <c r="AC1280" i="2"/>
  <c r="AG1280" i="2"/>
  <c r="AK1280" i="2"/>
  <c r="AO1281" i="2"/>
  <c r="AF1281" i="2"/>
  <c r="AJ1281" i="2"/>
  <c r="AN1281" i="2"/>
  <c r="AN1282" i="2"/>
  <c r="AE1282" i="2"/>
  <c r="AI1282" i="2"/>
  <c r="AM1282" i="2"/>
  <c r="AM1283" i="2"/>
  <c r="AD1283" i="2"/>
  <c r="AH1283" i="2"/>
  <c r="AQ1283" i="2"/>
  <c r="AC1284" i="2"/>
  <c r="AG1284" i="2"/>
  <c r="AK1284" i="2"/>
  <c r="AO1285" i="2"/>
  <c r="AF1285" i="2"/>
  <c r="AJ1285" i="2"/>
  <c r="AN1285" i="2"/>
  <c r="AN1286" i="2"/>
  <c r="AE1286" i="2"/>
  <c r="AI1286" i="2"/>
  <c r="AM1286" i="2"/>
  <c r="AM1287" i="2"/>
  <c r="AD1287" i="2"/>
  <c r="AH1287" i="2"/>
  <c r="AQ1287" i="2"/>
  <c r="AC1288" i="2"/>
  <c r="AG1288" i="2"/>
  <c r="AK1288" i="2"/>
  <c r="AO1289" i="2"/>
  <c r="AF1289" i="2"/>
  <c r="AJ1289" i="2"/>
  <c r="AN1289" i="2"/>
  <c r="AN1290" i="2"/>
  <c r="AE1290" i="2"/>
  <c r="AI1290" i="2"/>
  <c r="AM1290" i="2"/>
  <c r="AM1291" i="2"/>
  <c r="AD1291" i="2"/>
  <c r="AH1291" i="2"/>
  <c r="AQ1291" i="2"/>
  <c r="AC1292" i="2"/>
  <c r="AG1292" i="2"/>
  <c r="AK1292" i="2"/>
  <c r="AO1293" i="2"/>
  <c r="AF1293" i="2"/>
  <c r="AJ1293" i="2"/>
  <c r="AN1293" i="2"/>
  <c r="AN1294" i="2"/>
  <c r="AE1294" i="2"/>
  <c r="AI1294" i="2"/>
  <c r="AM1294" i="2"/>
  <c r="AM1295" i="2"/>
  <c r="AD1295" i="2"/>
  <c r="AH1295" i="2"/>
  <c r="AQ1295" i="2"/>
  <c r="AC1296" i="2"/>
  <c r="AG1296" i="2"/>
  <c r="AK1296" i="2"/>
  <c r="AO1297" i="2"/>
  <c r="AF1297" i="2"/>
  <c r="AJ1297" i="2"/>
  <c r="AN1297" i="2"/>
  <c r="AN1298" i="2"/>
  <c r="AE1298" i="2"/>
  <c r="AI1298" i="2"/>
  <c r="AM1298" i="2"/>
  <c r="AM1299" i="2"/>
  <c r="AD1299" i="2"/>
  <c r="AH1299" i="2"/>
  <c r="AQ1299" i="2"/>
  <c r="AC1300" i="2"/>
  <c r="AG1300" i="2"/>
  <c r="AK1300" i="2"/>
  <c r="AO1301" i="2"/>
  <c r="AF1301" i="2"/>
  <c r="AJ1301" i="2"/>
  <c r="AN1301" i="2"/>
  <c r="AN1302" i="2"/>
  <c r="AE1302" i="2"/>
  <c r="AI1302" i="2"/>
  <c r="AM1302" i="2"/>
  <c r="AM1303" i="2"/>
  <c r="AD1303" i="2"/>
  <c r="AH1303" i="2"/>
  <c r="AQ1303" i="2"/>
  <c r="AC1304" i="2"/>
  <c r="AG1304" i="2"/>
  <c r="AK1304" i="2"/>
  <c r="AO1305" i="2"/>
  <c r="AF1305" i="2"/>
  <c r="AJ1305" i="2"/>
  <c r="AN1305" i="2"/>
  <c r="AI903" i="2"/>
  <c r="AM903" i="2"/>
  <c r="AD904" i="2"/>
  <c r="AH904" i="2"/>
  <c r="AG905" i="2"/>
  <c r="AK905" i="2"/>
  <c r="AF906" i="2"/>
  <c r="AN906" i="2"/>
  <c r="AE907" i="2"/>
  <c r="AI907" i="2"/>
  <c r="AM907" i="2"/>
  <c r="AD908" i="2"/>
  <c r="AH908" i="2"/>
  <c r="AG909" i="2"/>
  <c r="AK909" i="2"/>
  <c r="AF910" i="2"/>
  <c r="AN910" i="2"/>
  <c r="AE911" i="2"/>
  <c r="AI911" i="2"/>
  <c r="AM911" i="2"/>
  <c r="AD912" i="2"/>
  <c r="AH912" i="2"/>
  <c r="AG913" i="2"/>
  <c r="AK913" i="2"/>
  <c r="AF914" i="2"/>
  <c r="AN914" i="2"/>
  <c r="AE915" i="2"/>
  <c r="AI915" i="2"/>
  <c r="AM915" i="2"/>
  <c r="AD916" i="2"/>
  <c r="AH916" i="2"/>
  <c r="AG917" i="2"/>
  <c r="AK917" i="2"/>
  <c r="AF918" i="2"/>
  <c r="AN918" i="2"/>
  <c r="AE919" i="2"/>
  <c r="AI919" i="2"/>
  <c r="AM919" i="2"/>
  <c r="AD920" i="2"/>
  <c r="AH920" i="2"/>
  <c r="AG921" i="2"/>
  <c r="AK921" i="2"/>
  <c r="AF922" i="2"/>
  <c r="AN922" i="2"/>
  <c r="AE923" i="2"/>
  <c r="AI923" i="2"/>
  <c r="AM923" i="2"/>
  <c r="AD924" i="2"/>
  <c r="AH924" i="2"/>
  <c r="AG925" i="2"/>
  <c r="AK925" i="2"/>
  <c r="AF926" i="2"/>
  <c r="AN926" i="2"/>
  <c r="AE927" i="2"/>
  <c r="AI927" i="2"/>
  <c r="AM927" i="2"/>
  <c r="AD928" i="2"/>
  <c r="AH928" i="2"/>
  <c r="AG929" i="2"/>
  <c r="AK929" i="2"/>
  <c r="AF930" i="2"/>
  <c r="AN930" i="2"/>
  <c r="AE931" i="2"/>
  <c r="AI931" i="2"/>
  <c r="AM931" i="2"/>
  <c r="AD932" i="2"/>
  <c r="AH932" i="2"/>
  <c r="AG933" i="2"/>
  <c r="AK933" i="2"/>
  <c r="AF934" i="2"/>
  <c r="AN934" i="2"/>
  <c r="AE935" i="2"/>
  <c r="AI935" i="2"/>
  <c r="AM935" i="2"/>
  <c r="AD936" i="2"/>
  <c r="AH936" i="2"/>
  <c r="AG937" i="2"/>
  <c r="AK937" i="2"/>
  <c r="AF938" i="2"/>
  <c r="AN938" i="2"/>
  <c r="AE939" i="2"/>
  <c r="AI939" i="2"/>
  <c r="AM939" i="2"/>
  <c r="AD940" i="2"/>
  <c r="AH940" i="2"/>
  <c r="AG941" i="2"/>
  <c r="AK941" i="2"/>
  <c r="AF942" i="2"/>
  <c r="AN942" i="2"/>
  <c r="AE943" i="2"/>
  <c r="AI943" i="2"/>
  <c r="AM943" i="2"/>
  <c r="AD944" i="2"/>
  <c r="AH944" i="2"/>
  <c r="AG945" i="2"/>
  <c r="AK945" i="2"/>
  <c r="AF946" i="2"/>
  <c r="AN946" i="2"/>
  <c r="AE947" i="2"/>
  <c r="AI947" i="2"/>
  <c r="AM947" i="2"/>
  <c r="AD948" i="2"/>
  <c r="AH948" i="2"/>
  <c r="AG949" i="2"/>
  <c r="AK949" i="2"/>
  <c r="AF950" i="2"/>
  <c r="AN950" i="2"/>
  <c r="AE951" i="2"/>
  <c r="AI951" i="2"/>
  <c r="AM951" i="2"/>
  <c r="AD952" i="2"/>
  <c r="AH952" i="2"/>
  <c r="AG953" i="2"/>
  <c r="AK953" i="2"/>
  <c r="AF954" i="2"/>
  <c r="AN954" i="2"/>
  <c r="AE955" i="2"/>
  <c r="AI955" i="2"/>
  <c r="AM955" i="2"/>
  <c r="AD956" i="2"/>
  <c r="AH956" i="2"/>
  <c r="AG957" i="2"/>
  <c r="AK957" i="2"/>
  <c r="AF958" i="2"/>
  <c r="AN958" i="2"/>
  <c r="AE959" i="2"/>
  <c r="AI959" i="2"/>
  <c r="AM959" i="2"/>
  <c r="AD960" i="2"/>
  <c r="AH960" i="2"/>
  <c r="AG961" i="2"/>
  <c r="AK961" i="2"/>
  <c r="AF962" i="2"/>
  <c r="AN962" i="2"/>
  <c r="AE963" i="2"/>
  <c r="AI963" i="2"/>
  <c r="AM963" i="2"/>
  <c r="AD964" i="2"/>
  <c r="AH964" i="2"/>
  <c r="AG965" i="2"/>
  <c r="AK965" i="2"/>
  <c r="AF966" i="2"/>
  <c r="AN966" i="2"/>
  <c r="AE967" i="2"/>
  <c r="AI967" i="2"/>
  <c r="AM967" i="2"/>
  <c r="AD968" i="2"/>
  <c r="AH968" i="2"/>
  <c r="AG969" i="2"/>
  <c r="AK969" i="2"/>
  <c r="AF970" i="2"/>
  <c r="AN970" i="2"/>
  <c r="AE971" i="2"/>
  <c r="AI971" i="2"/>
  <c r="AM971" i="2"/>
  <c r="AD972" i="2"/>
  <c r="AH972" i="2"/>
  <c r="AG973" i="2"/>
  <c r="AK973" i="2"/>
  <c r="AF974" i="2"/>
  <c r="AN974" i="2"/>
  <c r="AE975" i="2"/>
  <c r="AI975" i="2"/>
  <c r="AM975" i="2"/>
  <c r="AD976" i="2"/>
  <c r="AH976" i="2"/>
  <c r="AG977" i="2"/>
  <c r="AK977" i="2"/>
  <c r="AF978" i="2"/>
  <c r="AN978" i="2"/>
  <c r="AE979" i="2"/>
  <c r="AI979" i="2"/>
  <c r="AM979" i="2"/>
  <c r="AD980" i="2"/>
  <c r="AH980" i="2"/>
  <c r="AG981" i="2"/>
  <c r="AK981" i="2"/>
  <c r="AF982" i="2"/>
  <c r="AN982" i="2"/>
  <c r="AE983" i="2"/>
  <c r="AI983" i="2"/>
  <c r="AM983" i="2"/>
  <c r="AD984" i="2"/>
  <c r="AH984" i="2"/>
  <c r="AG985" i="2"/>
  <c r="AK985" i="2"/>
  <c r="AF986" i="2"/>
  <c r="AN986" i="2"/>
  <c r="AE987" i="2"/>
  <c r="AI987" i="2"/>
  <c r="AM987" i="2"/>
  <c r="AD988" i="2"/>
  <c r="AH988" i="2"/>
  <c r="AG989" i="2"/>
  <c r="AK989" i="2"/>
  <c r="AF990" i="2"/>
  <c r="AN990" i="2"/>
  <c r="AE991" i="2"/>
  <c r="AI991" i="2"/>
  <c r="AM991" i="2"/>
  <c r="AD992" i="2"/>
  <c r="AH992" i="2"/>
  <c r="AG993" i="2"/>
  <c r="AK993" i="2"/>
  <c r="AF994" i="2"/>
  <c r="AN994" i="2"/>
  <c r="AE995" i="2"/>
  <c r="AI995" i="2"/>
  <c r="AM995" i="2"/>
  <c r="AD996" i="2"/>
  <c r="AH996" i="2"/>
  <c r="AG997" i="2"/>
  <c r="AK997" i="2"/>
  <c r="AF998" i="2"/>
  <c r="AN998" i="2"/>
  <c r="AE999" i="2"/>
  <c r="AI999" i="2"/>
  <c r="AM999" i="2"/>
  <c r="AD1000" i="2"/>
  <c r="AH1000" i="2"/>
  <c r="AG1001" i="2"/>
  <c r="AK1001" i="2"/>
  <c r="AF1002" i="2"/>
  <c r="AN1002" i="2"/>
  <c r="AE1003" i="2"/>
  <c r="AI1003" i="2"/>
  <c r="AM1003" i="2"/>
  <c r="AD1004" i="2"/>
  <c r="AH1004" i="2"/>
  <c r="AG1005" i="2"/>
  <c r="AK1005" i="2"/>
  <c r="AF1006" i="2"/>
  <c r="AN1006" i="2"/>
  <c r="AE1007" i="2"/>
  <c r="AI1007" i="2"/>
  <c r="AM1007" i="2"/>
  <c r="AD1008" i="2"/>
  <c r="AH1008" i="2"/>
  <c r="AG1009" i="2"/>
  <c r="AK1009" i="2"/>
  <c r="AF1010" i="2"/>
  <c r="AN1010" i="2"/>
  <c r="AE1011" i="2"/>
  <c r="AI1011" i="2"/>
  <c r="AM1011" i="2"/>
  <c r="AD1012" i="2"/>
  <c r="AH1012" i="2"/>
  <c r="AG1013" i="2"/>
  <c r="AK1013" i="2"/>
  <c r="AF1014" i="2"/>
  <c r="AN1014" i="2"/>
  <c r="AE1015" i="2"/>
  <c r="AI1015" i="2"/>
  <c r="AM1015" i="2"/>
  <c r="AD1016" i="2"/>
  <c r="AH1016" i="2"/>
  <c r="AG1017" i="2"/>
  <c r="AK1017" i="2"/>
  <c r="AF1018" i="2"/>
  <c r="AN1018" i="2"/>
  <c r="AE1019" i="2"/>
  <c r="AI1019" i="2"/>
  <c r="AM1019" i="2"/>
  <c r="AD1020" i="2"/>
  <c r="AH1020" i="2"/>
  <c r="AG1021" i="2"/>
  <c r="AK1021" i="2"/>
  <c r="AF1022" i="2"/>
  <c r="AN1022" i="2"/>
  <c r="AE1023" i="2"/>
  <c r="AI1023" i="2"/>
  <c r="AM1023" i="2"/>
  <c r="AD1024" i="2"/>
  <c r="AH1024" i="2"/>
  <c r="AG1025" i="2"/>
  <c r="AK1025" i="2"/>
  <c r="AF1026" i="2"/>
  <c r="AN1026" i="2"/>
  <c r="AE1027" i="2"/>
  <c r="AI1027" i="2"/>
  <c r="AM1027" i="2"/>
  <c r="AD1028" i="2"/>
  <c r="AH1028" i="2"/>
  <c r="AG1029" i="2"/>
  <c r="AK1029" i="2"/>
  <c r="AF1030" i="2"/>
  <c r="AN1030" i="2"/>
  <c r="AE1031" i="2"/>
  <c r="AI1031" i="2"/>
  <c r="AM1031" i="2"/>
  <c r="AD1032" i="2"/>
  <c r="AH1032" i="2"/>
  <c r="AG1033" i="2"/>
  <c r="AK1033" i="2"/>
  <c r="AF1034" i="2"/>
  <c r="AN1034" i="2"/>
  <c r="AE1035" i="2"/>
  <c r="AE130" i="2" s="1"/>
  <c r="AI1035" i="2"/>
  <c r="AI130" i="2" s="1"/>
  <c r="AM1035" i="2"/>
  <c r="AM130" i="2" s="1"/>
  <c r="AD1036" i="2"/>
  <c r="AH1036" i="2"/>
  <c r="AG1037" i="2"/>
  <c r="AK1037" i="2"/>
  <c r="AF1038" i="2"/>
  <c r="AN1038" i="2"/>
  <c r="AE1039" i="2"/>
  <c r="AI1039" i="2"/>
  <c r="AM1039" i="2"/>
  <c r="AD1040" i="2"/>
  <c r="AH1040" i="2"/>
  <c r="AG1041" i="2"/>
  <c r="AK1041" i="2"/>
  <c r="AF1042" i="2"/>
  <c r="AN1042" i="2"/>
  <c r="AE1043" i="2"/>
  <c r="AI1043" i="2"/>
  <c r="AM1043" i="2"/>
  <c r="AD1044" i="2"/>
  <c r="AH1044" i="2"/>
  <c r="AG1045" i="2"/>
  <c r="AK1045" i="2"/>
  <c r="AF1046" i="2"/>
  <c r="AN1046" i="2"/>
  <c r="AE1047" i="2"/>
  <c r="AI1047" i="2"/>
  <c r="AM1047" i="2"/>
  <c r="AD1048" i="2"/>
  <c r="AH1048" i="2"/>
  <c r="AG1049" i="2"/>
  <c r="AK1049" i="2"/>
  <c r="AF1050" i="2"/>
  <c r="AN1050" i="2"/>
  <c r="AE1051" i="2"/>
  <c r="AI1051" i="2"/>
  <c r="AM1051" i="2"/>
  <c r="AD1052" i="2"/>
  <c r="AH1052" i="2"/>
  <c r="AG1053" i="2"/>
  <c r="AK1053" i="2"/>
  <c r="AF1054" i="2"/>
  <c r="AN1054" i="2"/>
  <c r="AE1055" i="2"/>
  <c r="AI1055" i="2"/>
  <c r="AM1055" i="2"/>
  <c r="AD1056" i="2"/>
  <c r="AH1056" i="2"/>
  <c r="AG1057" i="2"/>
  <c r="AK1057" i="2"/>
  <c r="AF1058" i="2"/>
  <c r="AN1058" i="2"/>
  <c r="AE1059" i="2"/>
  <c r="AI1059" i="2"/>
  <c r="AM1059" i="2"/>
  <c r="AD1060" i="2"/>
  <c r="AH1060" i="2"/>
  <c r="AG1061" i="2"/>
  <c r="AG132" i="2" s="1"/>
  <c r="AK1061" i="2"/>
  <c r="AK132" i="2" s="1"/>
  <c r="AF1062" i="2"/>
  <c r="AN1062" i="2"/>
  <c r="AE1063" i="2"/>
  <c r="AI1063" i="2"/>
  <c r="AM1063" i="2"/>
  <c r="AD1064" i="2"/>
  <c r="AH1064" i="2"/>
  <c r="AG1065" i="2"/>
  <c r="AK1065" i="2"/>
  <c r="AF1066" i="2"/>
  <c r="AN1066" i="2"/>
  <c r="AE1067" i="2"/>
  <c r="AI1067" i="2"/>
  <c r="AM1067" i="2"/>
  <c r="AD1068" i="2"/>
  <c r="AH1068" i="2"/>
  <c r="AG1069" i="2"/>
  <c r="AK1069" i="2"/>
  <c r="AF1070" i="2"/>
  <c r="AN1070" i="2"/>
  <c r="AE1071" i="2"/>
  <c r="AI1071" i="2"/>
  <c r="AM1071" i="2"/>
  <c r="AD1072" i="2"/>
  <c r="AH1072" i="2"/>
  <c r="AG1073" i="2"/>
  <c r="AK1073" i="2"/>
  <c r="AF1074" i="2"/>
  <c r="AN1074" i="2"/>
  <c r="AE1075" i="2"/>
  <c r="AI1075" i="2"/>
  <c r="AM1075" i="2"/>
  <c r="AD1076" i="2"/>
  <c r="AH1076" i="2"/>
  <c r="AG1077" i="2"/>
  <c r="AK1077" i="2"/>
  <c r="AF1078" i="2"/>
  <c r="AN1078" i="2"/>
  <c r="AE1079" i="2"/>
  <c r="AI1079" i="2"/>
  <c r="AM1079" i="2"/>
  <c r="AD1080" i="2"/>
  <c r="AH1080" i="2"/>
  <c r="AG1081" i="2"/>
  <c r="AK1081" i="2"/>
  <c r="AF1082" i="2"/>
  <c r="AN1082" i="2"/>
  <c r="AE1083" i="2"/>
  <c r="AI1083" i="2"/>
  <c r="AM1083" i="2"/>
  <c r="AD1084" i="2"/>
  <c r="AH1084" i="2"/>
  <c r="AG1085" i="2"/>
  <c r="AK1085" i="2"/>
  <c r="AF1086" i="2"/>
  <c r="AN1086" i="2"/>
  <c r="AE1087" i="2"/>
  <c r="AI1087" i="2"/>
  <c r="AM1087" i="2"/>
  <c r="AD1088" i="2"/>
  <c r="AH1088" i="2"/>
  <c r="AG1089" i="2"/>
  <c r="AK1089" i="2"/>
  <c r="AF1090" i="2"/>
  <c r="AN1090" i="2"/>
  <c r="AE1091" i="2"/>
  <c r="AI1091" i="2"/>
  <c r="AM1091" i="2"/>
  <c r="AD1092" i="2"/>
  <c r="AH1092" i="2"/>
  <c r="AG1093" i="2"/>
  <c r="AK1093" i="2"/>
  <c r="AF1094" i="2"/>
  <c r="AN1094" i="2"/>
  <c r="AE1095" i="2"/>
  <c r="AI1095" i="2"/>
  <c r="AM1095" i="2"/>
  <c r="AD1096" i="2"/>
  <c r="AH1096" i="2"/>
  <c r="AG1097" i="2"/>
  <c r="AK1097" i="2"/>
  <c r="AF1098" i="2"/>
  <c r="AN1098" i="2"/>
  <c r="AE1099" i="2"/>
  <c r="AI1099" i="2"/>
  <c r="AM1099" i="2"/>
  <c r="AD1100" i="2"/>
  <c r="AH1100" i="2"/>
  <c r="AG1101" i="2"/>
  <c r="AK1101" i="2"/>
  <c r="AF1102" i="2"/>
  <c r="AN1102" i="2"/>
  <c r="AE1103" i="2"/>
  <c r="AI1103" i="2"/>
  <c r="AM1103" i="2"/>
  <c r="AD1104" i="2"/>
  <c r="AH1104" i="2"/>
  <c r="AG1105" i="2"/>
  <c r="AK1105" i="2"/>
  <c r="AF1106" i="2"/>
  <c r="AN1106" i="2"/>
  <c r="AE1107" i="2"/>
  <c r="AE120" i="2" s="1"/>
  <c r="AI1107" i="2"/>
  <c r="AI120" i="2" s="1"/>
  <c r="AM1107" i="2"/>
  <c r="AM120" i="2" s="1"/>
  <c r="AD1108" i="2"/>
  <c r="AH1108" i="2"/>
  <c r="AG1109" i="2"/>
  <c r="AK1109" i="2"/>
  <c r="AF1110" i="2"/>
  <c r="AN1110" i="2"/>
  <c r="AE1111" i="2"/>
  <c r="AI1111" i="2"/>
  <c r="AM1111" i="2"/>
  <c r="AD1112" i="2"/>
  <c r="AH1112" i="2"/>
  <c r="AG1113" i="2"/>
  <c r="AK1113" i="2"/>
  <c r="AF1114" i="2"/>
  <c r="AN1114" i="2"/>
  <c r="AE1115" i="2"/>
  <c r="AI1115" i="2"/>
  <c r="AM1115" i="2"/>
  <c r="AD1116" i="2"/>
  <c r="AH1116" i="2"/>
  <c r="AG1117" i="2"/>
  <c r="AK1117" i="2"/>
  <c r="AF1118" i="2"/>
  <c r="AN1118" i="2"/>
  <c r="AE1119" i="2"/>
  <c r="AI1119" i="2"/>
  <c r="AM1119" i="2"/>
  <c r="AD1120" i="2"/>
  <c r="AH1120" i="2"/>
  <c r="AG1121" i="2"/>
  <c r="AK1121" i="2"/>
  <c r="AF1122" i="2"/>
  <c r="AN1122" i="2"/>
  <c r="AE1123" i="2"/>
  <c r="AI1123" i="2"/>
  <c r="AM1123" i="2"/>
  <c r="AD1124" i="2"/>
  <c r="AH1124" i="2"/>
  <c r="AG1125" i="2"/>
  <c r="AK1125" i="2"/>
  <c r="AF1126" i="2"/>
  <c r="AN1126" i="2"/>
  <c r="AE1127" i="2"/>
  <c r="AI1127" i="2"/>
  <c r="AM1127" i="2"/>
  <c r="AD1128" i="2"/>
  <c r="AH1128" i="2"/>
  <c r="AG1129" i="2"/>
  <c r="AK1129" i="2"/>
  <c r="AF1130" i="2"/>
  <c r="AN1130" i="2"/>
  <c r="AE1131" i="2"/>
  <c r="AI1131" i="2"/>
  <c r="AM1131" i="2"/>
  <c r="AD1132" i="2"/>
  <c r="AH1132" i="2"/>
  <c r="AG1133" i="2"/>
  <c r="AK1133" i="2"/>
  <c r="AF1134" i="2"/>
  <c r="AN1134" i="2"/>
  <c r="AE1135" i="2"/>
  <c r="AI1135" i="2"/>
  <c r="AM1135" i="2"/>
  <c r="AD1136" i="2"/>
  <c r="AD117" i="2" s="1"/>
  <c r="AH1136" i="2"/>
  <c r="AH117" i="2" s="1"/>
  <c r="AG1137" i="2"/>
  <c r="AK1137" i="2"/>
  <c r="AF1138" i="2"/>
  <c r="AN1138" i="2"/>
  <c r="AE1139" i="2"/>
  <c r="AI1139" i="2"/>
  <c r="AM1139" i="2"/>
  <c r="AD1140" i="2"/>
  <c r="AH1140" i="2"/>
  <c r="AG1141" i="2"/>
  <c r="AK1141" i="2"/>
  <c r="AF1142" i="2"/>
  <c r="AN1142" i="2"/>
  <c r="AE1143" i="2"/>
  <c r="AI1143" i="2"/>
  <c r="AM1143" i="2"/>
  <c r="AD1144" i="2"/>
  <c r="AH1144" i="2"/>
  <c r="AG1145" i="2"/>
  <c r="AK1145" i="2"/>
  <c r="AF1146" i="2"/>
  <c r="AN1146" i="2"/>
  <c r="AE1147" i="2"/>
  <c r="AI1147" i="2"/>
  <c r="AM1147" i="2"/>
  <c r="AD1148" i="2"/>
  <c r="AH1148" i="2"/>
  <c r="AG1149" i="2"/>
  <c r="AK1149" i="2"/>
  <c r="AF1150" i="2"/>
  <c r="AN1150" i="2"/>
  <c r="AE1151" i="2"/>
  <c r="AI1151" i="2"/>
  <c r="AM1151" i="2"/>
  <c r="AD1152" i="2"/>
  <c r="AH1152" i="2"/>
  <c r="AG1153" i="2"/>
  <c r="AK1153" i="2"/>
  <c r="AF1154" i="2"/>
  <c r="AN1154" i="2"/>
  <c r="AE1155" i="2"/>
  <c r="AI1155" i="2"/>
  <c r="AM1155" i="2"/>
  <c r="AD1156" i="2"/>
  <c r="AH1156" i="2"/>
  <c r="AG1157" i="2"/>
  <c r="AK1157" i="2"/>
  <c r="AF1158" i="2"/>
  <c r="AN1158" i="2"/>
  <c r="AE1159" i="2"/>
  <c r="AI1159" i="2"/>
  <c r="AM1159" i="2"/>
  <c r="AD1160" i="2"/>
  <c r="AH1160" i="2"/>
  <c r="AG1161" i="2"/>
  <c r="AK1161" i="2"/>
  <c r="AF1162" i="2"/>
  <c r="AN1162" i="2"/>
  <c r="AE1163" i="2"/>
  <c r="AI1163" i="2"/>
  <c r="AM1163" i="2"/>
  <c r="AD1164" i="2"/>
  <c r="AH1164" i="2"/>
  <c r="AG1165" i="2"/>
  <c r="AK1165" i="2"/>
  <c r="AF1166" i="2"/>
  <c r="AN1166" i="2"/>
  <c r="AE1167" i="2"/>
  <c r="AI1167" i="2"/>
  <c r="AM1167" i="2"/>
  <c r="AD1168" i="2"/>
  <c r="AH1168" i="2"/>
  <c r="AG1169" i="2"/>
  <c r="AK1169" i="2"/>
  <c r="AF1170" i="2"/>
  <c r="AN1170" i="2"/>
  <c r="AE1171" i="2"/>
  <c r="AE129" i="2" s="1"/>
  <c r="AI1171" i="2"/>
  <c r="AI129" i="2" s="1"/>
  <c r="AM1171" i="2"/>
  <c r="AM129" i="2" s="1"/>
  <c r="AD1172" i="2"/>
  <c r="AH1172" i="2"/>
  <c r="AG1173" i="2"/>
  <c r="AK1173" i="2"/>
  <c r="AF1174" i="2"/>
  <c r="AN1174" i="2"/>
  <c r="AE1175" i="2"/>
  <c r="AI1175" i="2"/>
  <c r="AM1175" i="2"/>
  <c r="AD1176" i="2"/>
  <c r="AH1176" i="2"/>
  <c r="AG1177" i="2"/>
  <c r="AK1177" i="2"/>
  <c r="AF1178" i="2"/>
  <c r="AN1178" i="2"/>
  <c r="AE1179" i="2"/>
  <c r="AI1179" i="2"/>
  <c r="AM1179" i="2"/>
  <c r="AD1180" i="2"/>
  <c r="AH1180" i="2"/>
  <c r="AG1181" i="2"/>
  <c r="AK1181" i="2"/>
  <c r="AF1182" i="2"/>
  <c r="AN1182" i="2"/>
  <c r="AE1183" i="2"/>
  <c r="AI1183" i="2"/>
  <c r="AM1183" i="2"/>
  <c r="AD1184" i="2"/>
  <c r="AH1184" i="2"/>
  <c r="AG1185" i="2"/>
  <c r="AK1185" i="2"/>
  <c r="AF1186" i="2"/>
  <c r="AN1186" i="2"/>
  <c r="AE1187" i="2"/>
  <c r="AI1187" i="2"/>
  <c r="AM1187" i="2"/>
  <c r="AG1189" i="2"/>
  <c r="AK1189" i="2"/>
  <c r="AI1191" i="2"/>
  <c r="AK1193" i="2"/>
  <c r="AC1193" i="2"/>
  <c r="AD1198" i="2"/>
  <c r="AH1198" i="2"/>
  <c r="AM1202" i="2"/>
  <c r="AI1203" i="2"/>
  <c r="AM1203" i="2"/>
  <c r="AK1203" i="2"/>
  <c r="AG1205" i="2"/>
  <c r="AK1205" i="2"/>
  <c r="AI1207" i="2"/>
  <c r="AK1209" i="2"/>
  <c r="AC1209" i="2"/>
  <c r="AD1214" i="2"/>
  <c r="AH1214" i="2"/>
  <c r="AM1218" i="2"/>
  <c r="AI1219" i="2"/>
  <c r="AM1219" i="2"/>
  <c r="AK1219" i="2"/>
  <c r="AG1221" i="2"/>
  <c r="AK1221" i="2"/>
  <c r="AI1223" i="2"/>
  <c r="AD1226" i="2"/>
  <c r="AH1226" i="2"/>
  <c r="AL1226" i="2"/>
  <c r="AB1307" i="2"/>
  <c r="AF1307" i="2"/>
  <c r="AJ1307" i="2"/>
  <c r="AN1307" i="2"/>
  <c r="AN1308" i="2"/>
  <c r="AN126" i="2" s="1"/>
  <c r="AE1308" i="2"/>
  <c r="AE126" i="2" s="1"/>
  <c r="AI1308" i="2"/>
  <c r="AI126" i="2" s="1"/>
  <c r="AM1308" i="2"/>
  <c r="AM126" i="2" s="1"/>
  <c r="AM1309" i="2"/>
  <c r="AD1309" i="2"/>
  <c r="AH1309" i="2"/>
  <c r="AL1309" i="2"/>
  <c r="Z1310" i="2"/>
  <c r="AP1310" i="2"/>
  <c r="AK1310" i="2"/>
  <c r="AB1311" i="2"/>
  <c r="AF1311" i="2"/>
  <c r="AQ1311" i="2"/>
  <c r="AN1311" i="2"/>
  <c r="AN1312" i="2"/>
  <c r="AN99" i="2" s="1"/>
  <c r="AE1312" i="2"/>
  <c r="AE99" i="2" s="1"/>
  <c r="AI1312" i="2"/>
  <c r="AI99" i="2" s="1"/>
  <c r="AM1312" i="2"/>
  <c r="AM99" i="2" s="1"/>
  <c r="AO1313" i="2"/>
  <c r="AD1313" i="2"/>
  <c r="AH1313" i="2"/>
  <c r="AL1313" i="2"/>
  <c r="AC1314" i="2"/>
  <c r="AG1314" i="2"/>
  <c r="AK1314" i="2"/>
  <c r="AB1315" i="2"/>
  <c r="AF1315" i="2"/>
  <c r="AQ1315" i="2"/>
  <c r="AN1315" i="2"/>
  <c r="AN1316" i="2"/>
  <c r="AE1316" i="2"/>
  <c r="AI1316" i="2"/>
  <c r="AM1316" i="2"/>
  <c r="AO1317" i="2"/>
  <c r="AD1317" i="2"/>
  <c r="AH1317" i="2"/>
  <c r="AL1317" i="2"/>
  <c r="AC1318" i="2"/>
  <c r="AG1318" i="2"/>
  <c r="AK1318" i="2"/>
  <c r="AB1319" i="2"/>
  <c r="AF1319" i="2"/>
  <c r="AQ1319" i="2"/>
  <c r="AN1319" i="2"/>
  <c r="AN1320" i="2"/>
  <c r="AE1320" i="2"/>
  <c r="AI1320" i="2"/>
  <c r="AM1320" i="2"/>
  <c r="AO1321" i="2"/>
  <c r="AD1321" i="2"/>
  <c r="AH1321" i="2"/>
  <c r="AL1321" i="2"/>
  <c r="AC1322" i="2"/>
  <c r="AG1322" i="2"/>
  <c r="AK1322" i="2"/>
  <c r="AB1323" i="2"/>
  <c r="AF1323" i="2"/>
  <c r="AQ1323" i="2"/>
  <c r="AN1323" i="2"/>
  <c r="AN1324" i="2"/>
  <c r="AE1324" i="2"/>
  <c r="AI1324" i="2"/>
  <c r="AM1324" i="2"/>
  <c r="AO1325" i="2"/>
  <c r="AD1325" i="2"/>
  <c r="AH1325" i="2"/>
  <c r="AL1325" i="2"/>
  <c r="AC1326" i="2"/>
  <c r="AG1326" i="2"/>
  <c r="AK1326" i="2"/>
  <c r="AB1327" i="2"/>
  <c r="AF1327" i="2"/>
  <c r="AQ1327" i="2"/>
  <c r="AN1327" i="2"/>
  <c r="AN1328" i="2"/>
  <c r="AE1328" i="2"/>
  <c r="AI1328" i="2"/>
  <c r="AM1328" i="2"/>
  <c r="AO1329" i="2"/>
  <c r="AD1329" i="2"/>
  <c r="AH1329" i="2"/>
  <c r="AL1329" i="2"/>
  <c r="AC1330" i="2"/>
  <c r="AG1330" i="2"/>
  <c r="AK1330" i="2"/>
  <c r="AB1331" i="2"/>
  <c r="AF1331" i="2"/>
  <c r="AQ1331" i="2"/>
  <c r="AN1331" i="2"/>
  <c r="AN1332" i="2"/>
  <c r="AE1332" i="2"/>
  <c r="AI1332" i="2"/>
  <c r="AM1332" i="2"/>
  <c r="AO1333" i="2"/>
  <c r="AD1333" i="2"/>
  <c r="AH1333" i="2"/>
  <c r="AL1333" i="2"/>
  <c r="AC1334" i="2"/>
  <c r="AG1334" i="2"/>
  <c r="AK1334" i="2"/>
  <c r="AB1335" i="2"/>
  <c r="AF1335" i="2"/>
  <c r="AQ1335" i="2"/>
  <c r="AN1335" i="2"/>
  <c r="AN1336" i="2"/>
  <c r="AE1336" i="2"/>
  <c r="AI1336" i="2"/>
  <c r="AM1336" i="2"/>
  <c r="AO1337" i="2"/>
  <c r="AD1337" i="2"/>
  <c r="AH1337" i="2"/>
  <c r="AL1337" i="2"/>
  <c r="AC1338" i="2"/>
  <c r="AG1338" i="2"/>
  <c r="AK1338" i="2"/>
  <c r="AB1339" i="2"/>
  <c r="AF1339" i="2"/>
  <c r="AQ1339" i="2"/>
  <c r="AN1339" i="2"/>
  <c r="AN1340" i="2"/>
  <c r="AE1340" i="2"/>
  <c r="AI1340" i="2"/>
  <c r="AM1340" i="2"/>
  <c r="AO1341" i="2"/>
  <c r="AD1341" i="2"/>
  <c r="AH1341" i="2"/>
  <c r="AL1341" i="2"/>
  <c r="AC1342" i="2"/>
  <c r="AG1342" i="2"/>
  <c r="AK1342" i="2"/>
  <c r="AB1343" i="2"/>
  <c r="AF1343" i="2"/>
  <c r="AQ1343" i="2"/>
  <c r="AN1343" i="2"/>
  <c r="AN1344" i="2"/>
  <c r="AE1344" i="2"/>
  <c r="AI1344" i="2"/>
  <c r="AM1344" i="2"/>
  <c r="AO1345" i="2"/>
  <c r="AD1345" i="2"/>
  <c r="AH1345" i="2"/>
  <c r="AL1345" i="2"/>
  <c r="AC1346" i="2"/>
  <c r="AG1346" i="2"/>
  <c r="AK1346" i="2"/>
  <c r="AB1347" i="2"/>
  <c r="AF1347" i="2"/>
  <c r="AQ1347" i="2"/>
  <c r="AN1347" i="2"/>
  <c r="AN1348" i="2"/>
  <c r="AE1348" i="2"/>
  <c r="AI1348" i="2"/>
  <c r="AM1348" i="2"/>
  <c r="AO1349" i="2"/>
  <c r="AD1349" i="2"/>
  <c r="AH1349" i="2"/>
  <c r="AL1349" i="2"/>
  <c r="AC1350" i="2"/>
  <c r="AG1350" i="2"/>
  <c r="AK1350" i="2"/>
  <c r="AB1351" i="2"/>
  <c r="AF1351" i="2"/>
  <c r="AQ1351" i="2"/>
  <c r="AN1351" i="2"/>
  <c r="AN1352" i="2"/>
  <c r="AE1352" i="2"/>
  <c r="AI1352" i="2"/>
  <c r="AM1352" i="2"/>
  <c r="AO1353" i="2"/>
  <c r="AD1353" i="2"/>
  <c r="AH1353" i="2"/>
  <c r="AL1353" i="2"/>
  <c r="AC1354" i="2"/>
  <c r="AG1354" i="2"/>
  <c r="AK1354" i="2"/>
  <c r="AB1355" i="2"/>
  <c r="AF1355" i="2"/>
  <c r="AQ1355" i="2"/>
  <c r="AN1355" i="2"/>
  <c r="AN1356" i="2"/>
  <c r="AE1356" i="2"/>
  <c r="AI1356" i="2"/>
  <c r="AM1356" i="2"/>
  <c r="AO1357" i="2"/>
  <c r="AD1357" i="2"/>
  <c r="AH1357" i="2"/>
  <c r="AL1357" i="2"/>
  <c r="AC1358" i="2"/>
  <c r="AG1358" i="2"/>
  <c r="AK1358" i="2"/>
  <c r="AB1359" i="2"/>
  <c r="AF1359" i="2"/>
  <c r="AQ1359" i="2"/>
  <c r="AN1359" i="2"/>
  <c r="AN1360" i="2"/>
  <c r="AE1360" i="2"/>
  <c r="AI1360" i="2"/>
  <c r="AM1360" i="2"/>
  <c r="AO1361" i="2"/>
  <c r="AD1361" i="2"/>
  <c r="AH1361" i="2"/>
  <c r="AL1361" i="2"/>
  <c r="AC1362" i="2"/>
  <c r="AG1362" i="2"/>
  <c r="AK1362" i="2"/>
  <c r="AB1363" i="2"/>
  <c r="AF1363" i="2"/>
  <c r="AQ1363" i="2"/>
  <c r="AN1363" i="2"/>
  <c r="AN1364" i="2"/>
  <c r="AE1364" i="2"/>
  <c r="AI1364" i="2"/>
  <c r="AM1364" i="2"/>
  <c r="AO1365" i="2"/>
  <c r="AD1365" i="2"/>
  <c r="AH1365" i="2"/>
  <c r="AL1365" i="2"/>
  <c r="AC1366" i="2"/>
  <c r="AG1366" i="2"/>
  <c r="AK1366" i="2"/>
  <c r="AB1367" i="2"/>
  <c r="AF1367" i="2"/>
  <c r="AQ1367" i="2"/>
  <c r="AN1367" i="2"/>
  <c r="AN1368" i="2"/>
  <c r="AE1368" i="2"/>
  <c r="AI1368" i="2"/>
  <c r="AM1368" i="2"/>
  <c r="AO1369" i="2"/>
  <c r="AD1369" i="2"/>
  <c r="AH1369" i="2"/>
  <c r="AL1369" i="2"/>
  <c r="AC1370" i="2"/>
  <c r="AG1370" i="2"/>
  <c r="AK1370" i="2"/>
  <c r="AB1371" i="2"/>
  <c r="AF1371" i="2"/>
  <c r="AQ1371" i="2"/>
  <c r="AN1371" i="2"/>
  <c r="AN1372" i="2"/>
  <c r="AE1372" i="2"/>
  <c r="AI1372" i="2"/>
  <c r="AM1372" i="2"/>
  <c r="AO1373" i="2"/>
  <c r="AD1373" i="2"/>
  <c r="AH1373" i="2"/>
  <c r="AL1373" i="2"/>
  <c r="AC1374" i="2"/>
  <c r="AG1374" i="2"/>
  <c r="AK1374" i="2"/>
  <c r="AB1375" i="2"/>
  <c r="AF1375" i="2"/>
  <c r="AQ1375" i="2"/>
  <c r="AN1375" i="2"/>
  <c r="AN1376" i="2"/>
  <c r="AE1376" i="2"/>
  <c r="AI1376" i="2"/>
  <c r="AM1376" i="2"/>
  <c r="AO1377" i="2"/>
  <c r="AD1377" i="2"/>
  <c r="AH1377" i="2"/>
  <c r="AL1377" i="2"/>
  <c r="AC1378" i="2"/>
  <c r="AG1378" i="2"/>
  <c r="AK1378" i="2"/>
  <c r="AB1379" i="2"/>
  <c r="AF1379" i="2"/>
  <c r="AQ1379" i="2"/>
  <c r="AN1379" i="2"/>
  <c r="AN1380" i="2"/>
  <c r="AE1380" i="2"/>
  <c r="AI1380" i="2"/>
  <c r="AM1380" i="2"/>
  <c r="AO1381" i="2"/>
  <c r="AD1381" i="2"/>
  <c r="AH1381" i="2"/>
  <c r="AL1381" i="2"/>
  <c r="AC1382" i="2"/>
  <c r="AG1382" i="2"/>
  <c r="AK1382" i="2"/>
  <c r="AB1383" i="2"/>
  <c r="AP1383" i="2"/>
  <c r="AQ1383" i="2"/>
  <c r="AN1383" i="2"/>
  <c r="AN1384" i="2"/>
  <c r="AE1384" i="2"/>
  <c r="AI1384" i="2"/>
  <c r="AM1384" i="2"/>
  <c r="AO1385" i="2"/>
  <c r="AD1385" i="2"/>
  <c r="AH1385" i="2"/>
  <c r="AL1385" i="2"/>
  <c r="AC1386" i="2"/>
  <c r="AG1386" i="2"/>
  <c r="AK1386" i="2"/>
  <c r="AB1387" i="2"/>
  <c r="AP1387" i="2"/>
  <c r="AQ1387" i="2"/>
  <c r="AN1387" i="2"/>
  <c r="AN1388" i="2"/>
  <c r="AE1388" i="2"/>
  <c r="AI1388" i="2"/>
  <c r="AM1388" i="2"/>
  <c r="AO1389" i="2"/>
  <c r="AD1389" i="2"/>
  <c r="AH1389" i="2"/>
  <c r="AL1389" i="2"/>
  <c r="AC1390" i="2"/>
  <c r="AG1390" i="2"/>
  <c r="AK1390" i="2"/>
  <c r="AB1391" i="2"/>
  <c r="AP1391" i="2"/>
  <c r="AQ1391" i="2"/>
  <c r="AN1391" i="2"/>
  <c r="AN1392" i="2"/>
  <c r="AE1392" i="2"/>
  <c r="AI1392" i="2"/>
  <c r="AM1392" i="2"/>
  <c r="AO1393" i="2"/>
  <c r="AD1393" i="2"/>
  <c r="AH1393" i="2"/>
  <c r="AL1393" i="2"/>
  <c r="AC1394" i="2"/>
  <c r="AG1394" i="2"/>
  <c r="AK1394" i="2"/>
  <c r="AB1395" i="2"/>
  <c r="AP1395" i="2"/>
  <c r="AQ1395" i="2"/>
  <c r="AN1395" i="2"/>
  <c r="AN1396" i="2"/>
  <c r="AE1396" i="2"/>
  <c r="AI1396" i="2"/>
  <c r="AM1396" i="2"/>
  <c r="AO1397" i="2"/>
  <c r="AD1397" i="2"/>
  <c r="AH1397" i="2"/>
  <c r="AL1397" i="2"/>
  <c r="AC1398" i="2"/>
  <c r="AG1398" i="2"/>
  <c r="AK1398" i="2"/>
  <c r="AB1399" i="2"/>
  <c r="AP1399" i="2"/>
  <c r="AJ1399" i="2"/>
  <c r="AN1399" i="2"/>
  <c r="AN1400" i="2"/>
  <c r="AE1400" i="2"/>
  <c r="AI1400" i="2"/>
  <c r="AM1400" i="2"/>
  <c r="AO1401" i="2"/>
  <c r="AD1401" i="2"/>
  <c r="AH1401" i="2"/>
  <c r="AL1401" i="2"/>
  <c r="AC1402" i="2"/>
  <c r="AG1402" i="2"/>
  <c r="AK1402" i="2"/>
  <c r="AB1403" i="2"/>
  <c r="AP1403" i="2"/>
  <c r="AQ1403" i="2"/>
  <c r="AN1403" i="2"/>
  <c r="AN1404" i="2"/>
  <c r="AE1404" i="2"/>
  <c r="AI1404" i="2"/>
  <c r="AM1404" i="2"/>
  <c r="AO1405" i="2"/>
  <c r="AD1405" i="2"/>
  <c r="AH1405" i="2"/>
  <c r="AL1405" i="2"/>
  <c r="AC1406" i="2"/>
  <c r="AG1406" i="2"/>
  <c r="AK1406" i="2"/>
  <c r="AB1407" i="2"/>
  <c r="AP1407" i="2"/>
  <c r="AQ1407" i="2"/>
  <c r="AN1407" i="2"/>
  <c r="AN1408" i="2"/>
  <c r="AE1408" i="2"/>
  <c r="AI1408" i="2"/>
  <c r="AM1408" i="2"/>
  <c r="AO1409" i="2"/>
  <c r="AD1409" i="2"/>
  <c r="AH1409" i="2"/>
  <c r="AL1409" i="2"/>
  <c r="AC1410" i="2"/>
  <c r="AG1410" i="2"/>
  <c r="AK1410" i="2"/>
  <c r="AB1411" i="2"/>
  <c r="AP1411" i="2"/>
  <c r="AQ1411" i="2"/>
  <c r="AN1411" i="2"/>
  <c r="AN1412" i="2"/>
  <c r="AE1412" i="2"/>
  <c r="AI1412" i="2"/>
  <c r="AM1412" i="2"/>
  <c r="AO1413" i="2"/>
  <c r="AD1413" i="2"/>
  <c r="AH1413" i="2"/>
  <c r="AL1413" i="2"/>
  <c r="AC1414" i="2"/>
  <c r="AG1414" i="2"/>
  <c r="AK1414" i="2"/>
  <c r="AB1415" i="2"/>
  <c r="AP1415" i="2"/>
  <c r="AQ1415" i="2"/>
  <c r="AN1415" i="2"/>
  <c r="AN1416" i="2"/>
  <c r="AE1416" i="2"/>
  <c r="AI1416" i="2"/>
  <c r="AM1416" i="2"/>
  <c r="AO1417" i="2"/>
  <c r="AD1417" i="2"/>
  <c r="AH1417" i="2"/>
  <c r="AL1417" i="2"/>
  <c r="AC1418" i="2"/>
  <c r="AG1418" i="2"/>
  <c r="AK1418" i="2"/>
  <c r="AB1419" i="2"/>
  <c r="AP1419" i="2"/>
  <c r="AQ1419" i="2"/>
  <c r="AN1419" i="2"/>
  <c r="AN1420" i="2"/>
  <c r="AE1420" i="2"/>
  <c r="AI1420" i="2"/>
  <c r="AM1420" i="2"/>
  <c r="AO1421" i="2"/>
  <c r="AD1421" i="2"/>
  <c r="AH1421" i="2"/>
  <c r="AL1421" i="2"/>
  <c r="AC1422" i="2"/>
  <c r="AG1422" i="2"/>
  <c r="AK1422" i="2"/>
  <c r="AB1423" i="2"/>
  <c r="AP1423" i="2"/>
  <c r="AQ1423" i="2"/>
  <c r="AN1423" i="2"/>
  <c r="AN1424" i="2"/>
  <c r="AN108" i="2" s="1"/>
  <c r="AE1424" i="2"/>
  <c r="AE108" i="2" s="1"/>
  <c r="AI1424" i="2"/>
  <c r="AI108" i="2" s="1"/>
  <c r="AM1424" i="2"/>
  <c r="AM108" i="2" s="1"/>
  <c r="AO1425" i="2"/>
  <c r="AD1425" i="2"/>
  <c r="AH1425" i="2"/>
  <c r="AL1425" i="2"/>
  <c r="AC1426" i="2"/>
  <c r="AG1426" i="2"/>
  <c r="AK1426" i="2"/>
  <c r="AB1427" i="2"/>
  <c r="AP1427" i="2"/>
  <c r="AQ1427" i="2"/>
  <c r="AN1427" i="2"/>
  <c r="AN1428" i="2"/>
  <c r="AE1428" i="2"/>
  <c r="AI1428" i="2"/>
  <c r="AM1428" i="2"/>
  <c r="AO1429" i="2"/>
  <c r="AD1429" i="2"/>
  <c r="AH1429" i="2"/>
  <c r="AL1429" i="2"/>
  <c r="AC1430" i="2"/>
  <c r="AG1430" i="2"/>
  <c r="AK1430" i="2"/>
  <c r="AB1431" i="2"/>
  <c r="AF1431" i="2"/>
  <c r="AQ1431" i="2"/>
  <c r="AN1431" i="2"/>
  <c r="AP1432" i="2"/>
  <c r="AC1433" i="2"/>
  <c r="AB1434" i="2"/>
  <c r="AA1437" i="2"/>
  <c r="AP1437" i="2"/>
  <c r="AE1438" i="2"/>
  <c r="AP1440" i="2"/>
  <c r="AB1442" i="2"/>
  <c r="AA1445" i="2"/>
  <c r="AP1445" i="2"/>
  <c r="AE1446" i="2"/>
  <c r="AP1448" i="2"/>
  <c r="AB1450" i="2"/>
  <c r="AA1453" i="2"/>
  <c r="AP1453" i="2"/>
  <c r="AE1454" i="2"/>
  <c r="AP1456" i="2"/>
  <c r="AB1458" i="2"/>
  <c r="AA1461" i="2"/>
  <c r="AP1461" i="2"/>
  <c r="AE1462" i="2"/>
  <c r="AP1464" i="2"/>
  <c r="AB1466" i="2"/>
  <c r="AA1469" i="2"/>
  <c r="AP1469" i="2"/>
  <c r="AP1474" i="2"/>
  <c r="AF1475" i="2"/>
  <c r="AC1477" i="2"/>
  <c r="AB1484" i="2"/>
  <c r="AM1490" i="2"/>
  <c r="AI1490" i="2"/>
  <c r="AB1492" i="2"/>
  <c r="AP1498" i="2"/>
  <c r="AP1502" i="2"/>
  <c r="AF1503" i="2"/>
  <c r="AM1504" i="2"/>
  <c r="AD1504" i="2"/>
  <c r="AH1504" i="2"/>
  <c r="AL1504" i="2"/>
  <c r="AP1506" i="2"/>
  <c r="AP1510" i="2"/>
  <c r="AF1511" i="2"/>
  <c r="AM1512" i="2"/>
  <c r="AC1513" i="2"/>
  <c r="AG1513" i="2"/>
  <c r="AK1513" i="2"/>
  <c r="AB1514" i="2"/>
  <c r="AF1514" i="2"/>
  <c r="AJ1514" i="2"/>
  <c r="AN1514" i="2"/>
  <c r="AA1515" i="2"/>
  <c r="AE1515" i="2"/>
  <c r="AI1515" i="2"/>
  <c r="AM1515" i="2"/>
  <c r="AM1516" i="2"/>
  <c r="AD1516" i="2"/>
  <c r="AH1516" i="2"/>
  <c r="AL1516" i="2"/>
  <c r="AC1517" i="2"/>
  <c r="AG1517" i="2"/>
  <c r="AK1517" i="2"/>
  <c r="AB1518" i="2"/>
  <c r="AF1518" i="2"/>
  <c r="AJ1518" i="2"/>
  <c r="AN1518" i="2"/>
  <c r="AA1519" i="2"/>
  <c r="AE1519" i="2"/>
  <c r="AI1519" i="2"/>
  <c r="AM1519" i="2"/>
  <c r="AM1520" i="2"/>
  <c r="AD1520" i="2"/>
  <c r="AH1520" i="2"/>
  <c r="AL1520" i="2"/>
  <c r="AC1521" i="2"/>
  <c r="AG1521" i="2"/>
  <c r="AK1521" i="2"/>
  <c r="AB1522" i="2"/>
  <c r="AF1522" i="2"/>
  <c r="AJ1522" i="2"/>
  <c r="AN1522" i="2"/>
  <c r="AA1523" i="2"/>
  <c r="AE1523" i="2"/>
  <c r="AI1523" i="2"/>
  <c r="AM1523" i="2"/>
  <c r="AM1524" i="2"/>
  <c r="AD1524" i="2"/>
  <c r="AH1524" i="2"/>
  <c r="AL1524" i="2"/>
  <c r="AC1525" i="2"/>
  <c r="AG1525" i="2"/>
  <c r="AK1525" i="2"/>
  <c r="AB1526" i="2"/>
  <c r="AF1526" i="2"/>
  <c r="AJ1526" i="2"/>
  <c r="AN1526" i="2"/>
  <c r="AA1527" i="2"/>
  <c r="AE1527" i="2"/>
  <c r="AI1527" i="2"/>
  <c r="AM1527" i="2"/>
  <c r="AM1528" i="2"/>
  <c r="AD1528" i="2"/>
  <c r="AH1528" i="2"/>
  <c r="AL1528" i="2"/>
  <c r="AC1529" i="2"/>
  <c r="AG1529" i="2"/>
  <c r="AK1529" i="2"/>
  <c r="AB1530" i="2"/>
  <c r="AF1530" i="2"/>
  <c r="AJ1530" i="2"/>
  <c r="AN1530" i="2"/>
  <c r="AA1531" i="2"/>
  <c r="AE1531" i="2"/>
  <c r="AI1531" i="2"/>
  <c r="AM1531" i="2"/>
  <c r="AM1532" i="2"/>
  <c r="AD1532" i="2"/>
  <c r="AH1532" i="2"/>
  <c r="AL1532" i="2"/>
  <c r="AC1533" i="2"/>
  <c r="AG1533" i="2"/>
  <c r="AK1533" i="2"/>
  <c r="AB1534" i="2"/>
  <c r="AF1534" i="2"/>
  <c r="AJ1534" i="2"/>
  <c r="AN1534" i="2"/>
  <c r="AA1535" i="2"/>
  <c r="AE1535" i="2"/>
  <c r="AI1535" i="2"/>
  <c r="AM1535" i="2"/>
  <c r="AM1536" i="2"/>
  <c r="AD1536" i="2"/>
  <c r="AH1536" i="2"/>
  <c r="AL1536" i="2"/>
  <c r="AC1537" i="2"/>
  <c r="AG1537" i="2"/>
  <c r="AK1537" i="2"/>
  <c r="AB1538" i="2"/>
  <c r="AF1538" i="2"/>
  <c r="AJ1538" i="2"/>
  <c r="AN1538" i="2"/>
  <c r="AA1539" i="2"/>
  <c r="AE1539" i="2"/>
  <c r="AI1539" i="2"/>
  <c r="AM1539" i="2"/>
  <c r="AM1540" i="2"/>
  <c r="AD1540" i="2"/>
  <c r="AH1540" i="2"/>
  <c r="AL1540" i="2"/>
  <c r="AC1541" i="2"/>
  <c r="AG1541" i="2"/>
  <c r="AK1541" i="2"/>
  <c r="AB1542" i="2"/>
  <c r="AF1542" i="2"/>
  <c r="AJ1542" i="2"/>
  <c r="AN1542" i="2"/>
  <c r="AA1543" i="2"/>
  <c r="AE1543" i="2"/>
  <c r="AI1543" i="2"/>
  <c r="AM1543" i="2"/>
  <c r="AM1544" i="2"/>
  <c r="AD1544" i="2"/>
  <c r="AH1544" i="2"/>
  <c r="AL1544" i="2"/>
  <c r="AC1545" i="2"/>
  <c r="AG1545" i="2"/>
  <c r="AK1545" i="2"/>
  <c r="AB1546" i="2"/>
  <c r="AF1546" i="2"/>
  <c r="AJ1546" i="2"/>
  <c r="AN1546" i="2"/>
  <c r="AA1547" i="2"/>
  <c r="AE1547" i="2"/>
  <c r="AI1547" i="2"/>
  <c r="AM1547" i="2"/>
  <c r="AM1548" i="2"/>
  <c r="AD1548" i="2"/>
  <c r="AH1548" i="2"/>
  <c r="AL1548" i="2"/>
  <c r="AC1549" i="2"/>
  <c r="AG1549" i="2"/>
  <c r="AK1549" i="2"/>
  <c r="AB1550" i="2"/>
  <c r="AF1550" i="2"/>
  <c r="AJ1550" i="2"/>
  <c r="AN1550" i="2"/>
  <c r="AA1551" i="2"/>
  <c r="AE1551" i="2"/>
  <c r="AI1551" i="2"/>
  <c r="AM1551" i="2"/>
  <c r="AM1552" i="2"/>
  <c r="AD1552" i="2"/>
  <c r="AH1552" i="2"/>
  <c r="AL1552" i="2"/>
  <c r="AC1553" i="2"/>
  <c r="AG1553" i="2"/>
  <c r="AK1553" i="2"/>
  <c r="AB1554" i="2"/>
  <c r="AF1554" i="2"/>
  <c r="AJ1554" i="2"/>
  <c r="AN1554" i="2"/>
  <c r="AA1555" i="2"/>
  <c r="AE1555" i="2"/>
  <c r="AI1555" i="2"/>
  <c r="AM1555" i="2"/>
  <c r="AM1556" i="2"/>
  <c r="AD1556" i="2"/>
  <c r="AH1556" i="2"/>
  <c r="AL1556" i="2"/>
  <c r="AC1557" i="2"/>
  <c r="AG1557" i="2"/>
  <c r="AK1557" i="2"/>
  <c r="AB1558" i="2"/>
  <c r="AF1558" i="2"/>
  <c r="AJ1558" i="2"/>
  <c r="AN1558" i="2"/>
  <c r="AA1559" i="2"/>
  <c r="AE1559" i="2"/>
  <c r="AI1559" i="2"/>
  <c r="AM1559" i="2"/>
  <c r="AM1560" i="2"/>
  <c r="AD1560" i="2"/>
  <c r="AH1560" i="2"/>
  <c r="AL1560" i="2"/>
  <c r="AC1561" i="2"/>
  <c r="AG1561" i="2"/>
  <c r="AK1561" i="2"/>
  <c r="AB1562" i="2"/>
  <c r="AF1562" i="2"/>
  <c r="AJ1562" i="2"/>
  <c r="AN1562" i="2"/>
  <c r="AA1563" i="2"/>
  <c r="AE1563" i="2"/>
  <c r="AI1563" i="2"/>
  <c r="AM1563" i="2"/>
  <c r="AM1564" i="2"/>
  <c r="AD1564" i="2"/>
  <c r="AH1564" i="2"/>
  <c r="AL1564" i="2"/>
  <c r="AC1565" i="2"/>
  <c r="AG1565" i="2"/>
  <c r="AK1565" i="2"/>
  <c r="AB1566" i="2"/>
  <c r="AF1566" i="2"/>
  <c r="AJ1566" i="2"/>
  <c r="AN1566" i="2"/>
  <c r="AA1567" i="2"/>
  <c r="AE1567" i="2"/>
  <c r="AI1567" i="2"/>
  <c r="AM1567" i="2"/>
  <c r="AM1568" i="2"/>
  <c r="AD1568" i="2"/>
  <c r="AH1568" i="2"/>
  <c r="AL1568" i="2"/>
  <c r="AC1569" i="2"/>
  <c r="AG1569" i="2"/>
  <c r="AK1569" i="2"/>
  <c r="AB1570" i="2"/>
  <c r="AF1570" i="2"/>
  <c r="AJ1570" i="2"/>
  <c r="AN1570" i="2"/>
  <c r="AA1571" i="2"/>
  <c r="AE1571" i="2"/>
  <c r="AI1571" i="2"/>
  <c r="AM1571" i="2"/>
  <c r="AM1572" i="2"/>
  <c r="AD1572" i="2"/>
  <c r="AH1572" i="2"/>
  <c r="AL1572" i="2"/>
  <c r="AC1573" i="2"/>
  <c r="AG1573" i="2"/>
  <c r="AK1573" i="2"/>
  <c r="AB1574" i="2"/>
  <c r="AF1574" i="2"/>
  <c r="AJ1574" i="2"/>
  <c r="AN1574" i="2"/>
  <c r="AA1575" i="2"/>
  <c r="AE1575" i="2"/>
  <c r="AI1575" i="2"/>
  <c r="AM1575" i="2"/>
  <c r="AM1576" i="2"/>
  <c r="AD1576" i="2"/>
  <c r="AH1576" i="2"/>
  <c r="AL1576" i="2"/>
  <c r="AC1577" i="2"/>
  <c r="AG1577" i="2"/>
  <c r="AK1577" i="2"/>
  <c r="AB1578" i="2"/>
  <c r="AF1578" i="2"/>
  <c r="AJ1578" i="2"/>
  <c r="AN1578" i="2"/>
  <c r="AA1579" i="2"/>
  <c r="AE1579" i="2"/>
  <c r="AI1579" i="2"/>
  <c r="AM1579" i="2"/>
  <c r="AM1580" i="2"/>
  <c r="AD1580" i="2"/>
  <c r="AH1580" i="2"/>
  <c r="AL1580" i="2"/>
  <c r="AC1581" i="2"/>
  <c r="AG1581" i="2"/>
  <c r="AK1581" i="2"/>
  <c r="AB1582" i="2"/>
  <c r="AF1582" i="2"/>
  <c r="AJ1582" i="2"/>
  <c r="AN1582" i="2"/>
  <c r="AA1583" i="2"/>
  <c r="AE1583" i="2"/>
  <c r="AI1583" i="2"/>
  <c r="AM1583" i="2"/>
  <c r="AM1584" i="2"/>
  <c r="AD1584" i="2"/>
  <c r="AH1584" i="2"/>
  <c r="AL1584" i="2"/>
  <c r="AC1585" i="2"/>
  <c r="AG1585" i="2"/>
  <c r="AK1585" i="2"/>
  <c r="AB1586" i="2"/>
  <c r="AB116" i="2" s="1"/>
  <c r="AF1586" i="2"/>
  <c r="AF116" i="2" s="1"/>
  <c r="AJ1586" i="2"/>
  <c r="AJ116" i="2" s="1"/>
  <c r="AN1586" i="2"/>
  <c r="AN116" i="2" s="1"/>
  <c r="AA1587" i="2"/>
  <c r="AA110" i="2" s="1"/>
  <c r="AE1587" i="2"/>
  <c r="AE110" i="2" s="1"/>
  <c r="AI1587" i="2"/>
  <c r="AI110" i="2" s="1"/>
  <c r="AM1587" i="2"/>
  <c r="AM110" i="2" s="1"/>
  <c r="AM1588" i="2"/>
  <c r="AD1588" i="2"/>
  <c r="AH1588" i="2"/>
  <c r="AL1588" i="2"/>
  <c r="AC1589" i="2"/>
  <c r="AG1589" i="2"/>
  <c r="AK1589" i="2"/>
  <c r="AB1590" i="2"/>
  <c r="AF1590" i="2"/>
  <c r="AJ1590" i="2"/>
  <c r="AN1590" i="2"/>
  <c r="AA1591" i="2"/>
  <c r="AE1591" i="2"/>
  <c r="AI1591" i="2"/>
  <c r="AM1591" i="2"/>
  <c r="AM1592" i="2"/>
  <c r="AD1592" i="2"/>
  <c r="AH1592" i="2"/>
  <c r="AL1592" i="2"/>
  <c r="AC1593" i="2"/>
  <c r="AG1593" i="2"/>
  <c r="AK1593" i="2"/>
  <c r="AB1594" i="2"/>
  <c r="AF1594" i="2"/>
  <c r="AJ1594" i="2"/>
  <c r="AN1594" i="2"/>
  <c r="AA1595" i="2"/>
  <c r="AE1595" i="2"/>
  <c r="AI1595" i="2"/>
  <c r="AM1595" i="2"/>
  <c r="AM1596" i="2"/>
  <c r="AD1596" i="2"/>
  <c r="AH1596" i="2"/>
  <c r="AL1596" i="2"/>
  <c r="AC1597" i="2"/>
  <c r="AG1597" i="2"/>
  <c r="AK1597" i="2"/>
  <c r="AB1598" i="2"/>
  <c r="AF1598" i="2"/>
  <c r="AJ1598" i="2"/>
  <c r="AN1598" i="2"/>
  <c r="AA1599" i="2"/>
  <c r="AE1599" i="2"/>
  <c r="AI1599" i="2"/>
  <c r="AM1599" i="2"/>
  <c r="AM1600" i="2"/>
  <c r="AD1600" i="2"/>
  <c r="AH1600" i="2"/>
  <c r="AL1600" i="2"/>
  <c r="AC1601" i="2"/>
  <c r="AG1601" i="2"/>
  <c r="AK1601" i="2"/>
  <c r="AB1602" i="2"/>
  <c r="AF1602" i="2"/>
  <c r="AJ1602" i="2"/>
  <c r="AN1602" i="2"/>
  <c r="AA1603" i="2"/>
  <c r="AE1603" i="2"/>
  <c r="AI1603" i="2"/>
  <c r="AM1603" i="2"/>
  <c r="AM1604" i="2"/>
  <c r="AD1604" i="2"/>
  <c r="AH1604" i="2"/>
  <c r="AL1604" i="2"/>
  <c r="AC1605" i="2"/>
  <c r="AG1605" i="2"/>
  <c r="AK1605" i="2"/>
  <c r="AB1606" i="2"/>
  <c r="AF1606" i="2"/>
  <c r="AJ1606" i="2"/>
  <c r="AN1606" i="2"/>
  <c r="AA1607" i="2"/>
  <c r="AE1607" i="2"/>
  <c r="AI1607" i="2"/>
  <c r="AM1607" i="2"/>
  <c r="AM1608" i="2"/>
  <c r="AD1608" i="2"/>
  <c r="AH1608" i="2"/>
  <c r="AL1608" i="2"/>
  <c r="AC1609" i="2"/>
  <c r="AG1609" i="2"/>
  <c r="AK1609" i="2"/>
  <c r="AB1610" i="2"/>
  <c r="AF1610" i="2"/>
  <c r="AJ1610" i="2"/>
  <c r="AN1610" i="2"/>
  <c r="AA1611" i="2"/>
  <c r="AE1611" i="2"/>
  <c r="AI1611" i="2"/>
  <c r="AM1611" i="2"/>
  <c r="AM1612" i="2"/>
  <c r="AD1612" i="2"/>
  <c r="AH1612" i="2"/>
  <c r="AL1612" i="2"/>
  <c r="AC1613" i="2"/>
  <c r="AG1613" i="2"/>
  <c r="AK1613" i="2"/>
  <c r="AB1614" i="2"/>
  <c r="AF1614" i="2"/>
  <c r="AJ1614" i="2"/>
  <c r="AN1614" i="2"/>
  <c r="AA1615" i="2"/>
  <c r="AE1615" i="2"/>
  <c r="AI1615" i="2"/>
  <c r="AM1615" i="2"/>
  <c r="AM1616" i="2"/>
  <c r="AD1616" i="2"/>
  <c r="AH1616" i="2"/>
  <c r="AL1616" i="2"/>
  <c r="AC1617" i="2"/>
  <c r="AG1617" i="2"/>
  <c r="AK1617" i="2"/>
  <c r="AB1618" i="2"/>
  <c r="AF1618" i="2"/>
  <c r="AJ1618" i="2"/>
  <c r="AN1618" i="2"/>
  <c r="AA1619" i="2"/>
  <c r="AE1619" i="2"/>
  <c r="AI1619" i="2"/>
  <c r="AM1619" i="2"/>
  <c r="AM1620" i="2"/>
  <c r="AD1620" i="2"/>
  <c r="AH1620" i="2"/>
  <c r="AL1620" i="2"/>
  <c r="AC1621" i="2"/>
  <c r="AG1621" i="2"/>
  <c r="AK1621" i="2"/>
  <c r="AB1622" i="2"/>
  <c r="AF1622" i="2"/>
  <c r="AJ1622" i="2"/>
  <c r="AN1622" i="2"/>
  <c r="AA1623" i="2"/>
  <c r="AE1623" i="2"/>
  <c r="AI1623" i="2"/>
  <c r="AM1623" i="2"/>
  <c r="AM1624" i="2"/>
  <c r="AD1624" i="2"/>
  <c r="AH1624" i="2"/>
  <c r="AL1624" i="2"/>
  <c r="AC1625" i="2"/>
  <c r="AG1625" i="2"/>
  <c r="AK1625" i="2"/>
  <c r="AB1626" i="2"/>
  <c r="AF1626" i="2"/>
  <c r="AJ1626" i="2"/>
  <c r="AN1626" i="2"/>
  <c r="AA1627" i="2"/>
  <c r="AE1627" i="2"/>
  <c r="AI1627" i="2"/>
  <c r="AM1627" i="2"/>
  <c r="AM1628" i="2"/>
  <c r="AD1628" i="2"/>
  <c r="AH1628" i="2"/>
  <c r="AL1628" i="2"/>
  <c r="AC1629" i="2"/>
  <c r="AC98" i="2" s="1"/>
  <c r="AG1629" i="2"/>
  <c r="AG98" i="2" s="1"/>
  <c r="AK1629" i="2"/>
  <c r="AK98" i="2" s="1"/>
  <c r="AB1630" i="2"/>
  <c r="AF1630" i="2"/>
  <c r="AJ1630" i="2"/>
  <c r="AN1630" i="2"/>
  <c r="AA1631" i="2"/>
  <c r="AE1631" i="2"/>
  <c r="AI1631" i="2"/>
  <c r="AM1631" i="2"/>
  <c r="AM1632" i="2"/>
  <c r="AD1632" i="2"/>
  <c r="AH1632" i="2"/>
  <c r="AL1632" i="2"/>
  <c r="AC1633" i="2"/>
  <c r="AG1633" i="2"/>
  <c r="AK1633" i="2"/>
  <c r="AB1634" i="2"/>
  <c r="AF1634" i="2"/>
  <c r="AJ1634" i="2"/>
  <c r="AN1634" i="2"/>
  <c r="AA1635" i="2"/>
  <c r="AE1635" i="2"/>
  <c r="AI1635" i="2"/>
  <c r="AM1635" i="2"/>
  <c r="AM1636" i="2"/>
  <c r="AD1636" i="2"/>
  <c r="AH1636" i="2"/>
  <c r="AL1636" i="2"/>
  <c r="AC1637" i="2"/>
  <c r="AG1637" i="2"/>
  <c r="AK1637" i="2"/>
  <c r="AB1638" i="2"/>
  <c r="AF1638" i="2"/>
  <c r="AJ1638" i="2"/>
  <c r="AN1638" i="2"/>
  <c r="AA1639" i="2"/>
  <c r="AE1639" i="2"/>
  <c r="AI1639" i="2"/>
  <c r="AM1639" i="2"/>
  <c r="AM1640" i="2"/>
  <c r="AD1640" i="2"/>
  <c r="AH1640" i="2"/>
  <c r="AL1640" i="2"/>
  <c r="AC1641" i="2"/>
  <c r="AG1641" i="2"/>
  <c r="AK1641" i="2"/>
  <c r="AB1642" i="2"/>
  <c r="AF1642" i="2"/>
  <c r="AJ1642" i="2"/>
  <c r="AN1642" i="2"/>
  <c r="AA1643" i="2"/>
  <c r="AE1643" i="2"/>
  <c r="AI1643" i="2"/>
  <c r="AM1643" i="2"/>
  <c r="AM1644" i="2"/>
  <c r="AD1644" i="2"/>
  <c r="AH1644" i="2"/>
  <c r="AL1644" i="2"/>
  <c r="AC1645" i="2"/>
  <c r="AG1645" i="2"/>
  <c r="AK1645" i="2"/>
  <c r="AB1646" i="2"/>
  <c r="AF1646" i="2"/>
  <c r="AJ1646" i="2"/>
  <c r="AN1646" i="2"/>
  <c r="AA1647" i="2"/>
  <c r="AE1647" i="2"/>
  <c r="AI1647" i="2"/>
  <c r="AM1647" i="2"/>
  <c r="AM1648" i="2"/>
  <c r="AD1648" i="2"/>
  <c r="AH1648" i="2"/>
  <c r="AL1648" i="2"/>
  <c r="AC1649" i="2"/>
  <c r="AG1649" i="2"/>
  <c r="AK1649" i="2"/>
  <c r="AB1650" i="2"/>
  <c r="AF1650" i="2"/>
  <c r="AJ1650" i="2"/>
  <c r="AN1650" i="2"/>
  <c r="AA1651" i="2"/>
  <c r="AE1651" i="2"/>
  <c r="AI1651" i="2"/>
  <c r="AM1651" i="2"/>
  <c r="AM1652" i="2"/>
  <c r="AD1652" i="2"/>
  <c r="AH1652" i="2"/>
  <c r="AL1652" i="2"/>
  <c r="AC1653" i="2"/>
  <c r="AG1653" i="2"/>
  <c r="AK1653" i="2"/>
  <c r="AB1654" i="2"/>
  <c r="AF1654" i="2"/>
  <c r="AJ1654" i="2"/>
  <c r="AN1654" i="2"/>
  <c r="AA1655" i="2"/>
  <c r="AE1655" i="2"/>
  <c r="AI1655" i="2"/>
  <c r="AM1655" i="2"/>
  <c r="AM1656" i="2"/>
  <c r="AD1656" i="2"/>
  <c r="AH1656" i="2"/>
  <c r="AL1656" i="2"/>
  <c r="AC1657" i="2"/>
  <c r="AG1657" i="2"/>
  <c r="AK1657" i="2"/>
  <c r="AB1658" i="2"/>
  <c r="AF1658" i="2"/>
  <c r="AJ1658" i="2"/>
  <c r="AN1658" i="2"/>
  <c r="AA1659" i="2"/>
  <c r="AE1659" i="2"/>
  <c r="AI1659" i="2"/>
  <c r="AM1659" i="2"/>
  <c r="AM1660" i="2"/>
  <c r="AD1660" i="2"/>
  <c r="AH1660" i="2"/>
  <c r="AL1660" i="2"/>
  <c r="AC1661" i="2"/>
  <c r="AG1661" i="2"/>
  <c r="AK1661" i="2"/>
  <c r="AB1662" i="2"/>
  <c r="AF1662" i="2"/>
  <c r="AJ1662" i="2"/>
  <c r="AN1662" i="2"/>
  <c r="AA1663" i="2"/>
  <c r="AE1663" i="2"/>
  <c r="AI1663" i="2"/>
  <c r="AM1663" i="2"/>
  <c r="AM1664" i="2"/>
  <c r="AD1664" i="2"/>
  <c r="AH1664" i="2"/>
  <c r="AL1664" i="2"/>
  <c r="AC1665" i="2"/>
  <c r="AG1665" i="2"/>
  <c r="AK1665" i="2"/>
  <c r="AB1666" i="2"/>
  <c r="AF1666" i="2"/>
  <c r="AJ1666" i="2"/>
  <c r="AN1666" i="2"/>
  <c r="AA1667" i="2"/>
  <c r="AE1667" i="2"/>
  <c r="AI1667" i="2"/>
  <c r="AM1667" i="2"/>
  <c r="AM1668" i="2"/>
  <c r="AD1668" i="2"/>
  <c r="AH1668" i="2"/>
  <c r="AL1668" i="2"/>
  <c r="AC1669" i="2"/>
  <c r="AG1669" i="2"/>
  <c r="AK1669" i="2"/>
  <c r="AB1670" i="2"/>
  <c r="AF1670" i="2"/>
  <c r="AJ1670" i="2"/>
  <c r="AN1670" i="2"/>
  <c r="AA1671" i="2"/>
  <c r="AE1671" i="2"/>
  <c r="AI1671" i="2"/>
  <c r="AM1671" i="2"/>
  <c r="AM1672" i="2"/>
  <c r="AD1672" i="2"/>
  <c r="AH1672" i="2"/>
  <c r="AL1672" i="2"/>
  <c r="AC1673" i="2"/>
  <c r="AG1673" i="2"/>
  <c r="AK1673" i="2"/>
  <c r="AB1674" i="2"/>
  <c r="AF1674" i="2"/>
  <c r="AJ1674" i="2"/>
  <c r="AN1674" i="2"/>
  <c r="AA1675" i="2"/>
  <c r="AE1675" i="2"/>
  <c r="AI1675" i="2"/>
  <c r="AM1675" i="2"/>
  <c r="AM1676" i="2"/>
  <c r="AD1676" i="2"/>
  <c r="AH1676" i="2"/>
  <c r="AL1676" i="2"/>
  <c r="AC1677" i="2"/>
  <c r="AG1677" i="2"/>
  <c r="AK1677" i="2"/>
  <c r="AB1678" i="2"/>
  <c r="AF1678" i="2"/>
  <c r="AJ1678" i="2"/>
  <c r="AN1678" i="2"/>
  <c r="AA1679" i="2"/>
  <c r="AE1679" i="2"/>
  <c r="AI1679" i="2"/>
  <c r="AM1679" i="2"/>
  <c r="AM1680" i="2"/>
  <c r="AD1680" i="2"/>
  <c r="AH1680" i="2"/>
  <c r="AL1680" i="2"/>
  <c r="AC1681" i="2"/>
  <c r="AG1681" i="2"/>
  <c r="AK1681" i="2"/>
  <c r="AB1682" i="2"/>
  <c r="AF1682" i="2"/>
  <c r="AJ1682" i="2"/>
  <c r="AN1682" i="2"/>
  <c r="AA1683" i="2"/>
  <c r="AE1683" i="2"/>
  <c r="AI1683" i="2"/>
  <c r="AM1683" i="2"/>
  <c r="AM1684" i="2"/>
  <c r="AD1684" i="2"/>
  <c r="AH1684" i="2"/>
  <c r="AL1684" i="2"/>
  <c r="AC1685" i="2"/>
  <c r="AG1685" i="2"/>
  <c r="AK1685" i="2"/>
  <c r="AB1686" i="2"/>
  <c r="AF1686" i="2"/>
  <c r="AJ1686" i="2"/>
  <c r="AN1686" i="2"/>
  <c r="AA1687" i="2"/>
  <c r="AE1687" i="2"/>
  <c r="AI1687" i="2"/>
  <c r="AM1687" i="2"/>
  <c r="AM1688" i="2"/>
  <c r="AD1688" i="2"/>
  <c r="AH1688" i="2"/>
  <c r="AL1688" i="2"/>
  <c r="AC1689" i="2"/>
  <c r="AG1689" i="2"/>
  <c r="AK1689" i="2"/>
  <c r="AB1690" i="2"/>
  <c r="AF1690" i="2"/>
  <c r="AJ1690" i="2"/>
  <c r="AN1690" i="2"/>
  <c r="AA1691" i="2"/>
  <c r="AE1691" i="2"/>
  <c r="AI1691" i="2"/>
  <c r="AM1691" i="2"/>
  <c r="AM1692" i="2"/>
  <c r="AD1692" i="2"/>
  <c r="AH1692" i="2"/>
  <c r="AL1692" i="2"/>
  <c r="AC1693" i="2"/>
  <c r="AG1693" i="2"/>
  <c r="AK1693" i="2"/>
  <c r="AB1694" i="2"/>
  <c r="AF1694" i="2"/>
  <c r="AJ1694" i="2"/>
  <c r="AN1694" i="2"/>
  <c r="AA1695" i="2"/>
  <c r="AE1695" i="2"/>
  <c r="AI1695" i="2"/>
  <c r="AM1695" i="2"/>
  <c r="AM1696" i="2"/>
  <c r="AD1696" i="2"/>
  <c r="AH1696" i="2"/>
  <c r="AL1696" i="2"/>
  <c r="AC1697" i="2"/>
  <c r="AG1697" i="2"/>
  <c r="AK1697" i="2"/>
  <c r="AB1698" i="2"/>
  <c r="AF1698" i="2"/>
  <c r="AJ1698" i="2"/>
  <c r="AN1698" i="2"/>
  <c r="AA1699" i="2"/>
  <c r="AE1699" i="2"/>
  <c r="AI1699" i="2"/>
  <c r="AM1699" i="2"/>
  <c r="AM1700" i="2"/>
  <c r="AD1700" i="2"/>
  <c r="AH1700" i="2"/>
  <c r="AL1700" i="2"/>
  <c r="AC1701" i="2"/>
  <c r="AG1701" i="2"/>
  <c r="AK1701" i="2"/>
  <c r="AB1702" i="2"/>
  <c r="AF1702" i="2"/>
  <c r="AJ1702" i="2"/>
  <c r="AN1702" i="2"/>
  <c r="AA1703" i="2"/>
  <c r="AE1703" i="2"/>
  <c r="AI1703" i="2"/>
  <c r="AM1703" i="2"/>
  <c r="AM1704" i="2"/>
  <c r="AD1704" i="2"/>
  <c r="AH1704" i="2"/>
  <c r="AL1704" i="2"/>
  <c r="AC1705" i="2"/>
  <c r="AG1705" i="2"/>
  <c r="AK1705" i="2"/>
  <c r="AB1706" i="2"/>
  <c r="AF1706" i="2"/>
  <c r="AJ1706" i="2"/>
  <c r="AN1706" i="2"/>
  <c r="AA1707" i="2"/>
  <c r="AE1707" i="2"/>
  <c r="AI1707" i="2"/>
  <c r="AM1707" i="2"/>
  <c r="AM1708" i="2"/>
  <c r="AD1708" i="2"/>
  <c r="AH1708" i="2"/>
  <c r="AL1708" i="2"/>
  <c r="AC1709" i="2"/>
  <c r="AG1709" i="2"/>
  <c r="AK1709" i="2"/>
  <c r="AB1710" i="2"/>
  <c r="AF1710" i="2"/>
  <c r="AJ1710" i="2"/>
  <c r="AN1710" i="2"/>
  <c r="AA1711" i="2"/>
  <c r="AE1711" i="2"/>
  <c r="AI1711" i="2"/>
  <c r="AM1711" i="2"/>
  <c r="AM1712" i="2"/>
  <c r="AD1712" i="2"/>
  <c r="AH1712" i="2"/>
  <c r="AL1712" i="2"/>
  <c r="AC1713" i="2"/>
  <c r="AG1713" i="2"/>
  <c r="AK1713" i="2"/>
  <c r="AB1714" i="2"/>
  <c r="AF1714" i="2"/>
  <c r="AJ1714" i="2"/>
  <c r="AN1714" i="2"/>
  <c r="AA1715" i="2"/>
  <c r="AE1715" i="2"/>
  <c r="AI1715" i="2"/>
  <c r="AM1715" i="2"/>
  <c r="AM1716" i="2"/>
  <c r="AD1716" i="2"/>
  <c r="AH1716" i="2"/>
  <c r="AL1716" i="2"/>
  <c r="AC1717" i="2"/>
  <c r="AG1717" i="2"/>
  <c r="AK1717" i="2"/>
  <c r="AB1718" i="2"/>
  <c r="AF1718" i="2"/>
  <c r="AJ1718" i="2"/>
  <c r="AN1718" i="2"/>
  <c r="AA1719" i="2"/>
  <c r="AE1719" i="2"/>
  <c r="AI1719" i="2"/>
  <c r="AM1719" i="2"/>
  <c r="AK1720" i="2"/>
  <c r="AC1721" i="2"/>
  <c r="AG1721" i="2"/>
  <c r="AK1721" i="2"/>
  <c r="AJ1724" i="2"/>
  <c r="AQ1724" i="2"/>
  <c r="Z1726" i="2"/>
  <c r="AP1728" i="2"/>
  <c r="AC1735" i="2"/>
  <c r="AB1736" i="2"/>
  <c r="AF1736" i="2"/>
  <c r="AJ1736" i="2"/>
  <c r="AN1736" i="2"/>
  <c r="AQ1736" i="2"/>
  <c r="AF1737" i="2"/>
  <c r="AP1744" i="2"/>
  <c r="AP1748" i="2"/>
  <c r="AP1752" i="2"/>
  <c r="AP1756" i="2"/>
  <c r="AP1760" i="2"/>
  <c r="AP1764" i="2"/>
  <c r="AP1768" i="2"/>
  <c r="AP1772" i="2"/>
  <c r="AO114" i="2" s="1"/>
  <c r="AP1776" i="2"/>
  <c r="AP1780" i="2"/>
  <c r="AP1784" i="2"/>
  <c r="AP1788" i="2"/>
  <c r="AP1792" i="2"/>
  <c r="AP1796" i="2"/>
  <c r="AP1800" i="2"/>
  <c r="AP1804" i="2"/>
  <c r="AP1808" i="2"/>
  <c r="AQ1304" i="2"/>
  <c r="AP1305" i="2"/>
  <c r="AO1306" i="2"/>
  <c r="AQ1308" i="2"/>
  <c r="AP126" i="2" s="1"/>
  <c r="AP1309" i="2"/>
  <c r="AO1310" i="2"/>
  <c r="AQ1312" i="2"/>
  <c r="AP99" i="2" s="1"/>
  <c r="AP1313" i="2"/>
  <c r="AO1314" i="2"/>
  <c r="AQ1316" i="2"/>
  <c r="AP1317" i="2"/>
  <c r="AO1318" i="2"/>
  <c r="AQ1320" i="2"/>
  <c r="AP1321" i="2"/>
  <c r="AO1322" i="2"/>
  <c r="AQ1324" i="2"/>
  <c r="AP1325" i="2"/>
  <c r="AO1326" i="2"/>
  <c r="AQ1328" i="2"/>
  <c r="AP1329" i="2"/>
  <c r="AO1330" i="2"/>
  <c r="AQ1332" i="2"/>
  <c r="AP1333" i="2"/>
  <c r="AO1334" i="2"/>
  <c r="AQ1336" i="2"/>
  <c r="AP1337" i="2"/>
  <c r="AO1338" i="2"/>
  <c r="AQ1340" i="2"/>
  <c r="AP1341" i="2"/>
  <c r="AO1342" i="2"/>
  <c r="AQ1344" i="2"/>
  <c r="AP1345" i="2"/>
  <c r="AO1346" i="2"/>
  <c r="AQ1348" i="2"/>
  <c r="AP1349" i="2"/>
  <c r="AO1350" i="2"/>
  <c r="AQ1352" i="2"/>
  <c r="AP1353" i="2"/>
  <c r="AO1354" i="2"/>
  <c r="AQ1356" i="2"/>
  <c r="AP1357" i="2"/>
  <c r="AO1358" i="2"/>
  <c r="AQ1360" i="2"/>
  <c r="AP1361" i="2"/>
  <c r="AO1362" i="2"/>
  <c r="AQ1364" i="2"/>
  <c r="AP1365" i="2"/>
  <c r="AO1366" i="2"/>
  <c r="AQ1368" i="2"/>
  <c r="AP1369" i="2"/>
  <c r="AO1370" i="2"/>
  <c r="AQ1372" i="2"/>
  <c r="AP1373" i="2"/>
  <c r="AO1374" i="2"/>
  <c r="AQ1376" i="2"/>
  <c r="AP1377" i="2"/>
  <c r="AO1378" i="2"/>
  <c r="AP1381" i="2"/>
  <c r="AO1382" i="2"/>
  <c r="AP1385" i="2"/>
  <c r="AP1389" i="2"/>
  <c r="AP1393" i="2"/>
  <c r="AP1397" i="2"/>
  <c r="AP1401" i="2"/>
  <c r="AP1405" i="2"/>
  <c r="AP1409" i="2"/>
  <c r="AP1413" i="2"/>
  <c r="AP1417" i="2"/>
  <c r="AP1421" i="2"/>
  <c r="AP1425" i="2"/>
  <c r="AP1429" i="2"/>
  <c r="AB1432" i="2"/>
  <c r="AA1435" i="2"/>
  <c r="AP1435" i="2"/>
  <c r="AP1438" i="2"/>
  <c r="AB1440" i="2"/>
  <c r="AA1443" i="2"/>
  <c r="AP1443" i="2"/>
  <c r="AP1446" i="2"/>
  <c r="AB1448" i="2"/>
  <c r="AA1451" i="2"/>
  <c r="AP1451" i="2"/>
  <c r="AP1454" i="2"/>
  <c r="AB1456" i="2"/>
  <c r="AA1459" i="2"/>
  <c r="AP1459" i="2"/>
  <c r="AP1462" i="2"/>
  <c r="AB1464" i="2"/>
  <c r="AA1467" i="2"/>
  <c r="AP1467" i="2"/>
  <c r="Z1468" i="2"/>
  <c r="AP1470" i="2"/>
  <c r="AF1471" i="2"/>
  <c r="AM1472" i="2"/>
  <c r="AD1472" i="2"/>
  <c r="AH1472" i="2"/>
  <c r="AC1473" i="2"/>
  <c r="AB1480" i="2"/>
  <c r="AM1482" i="2"/>
  <c r="AP1486" i="2"/>
  <c r="AO96" i="2" s="1"/>
  <c r="AF1487" i="2"/>
  <c r="AM1488" i="2"/>
  <c r="AD1488" i="2"/>
  <c r="AH1488" i="2"/>
  <c r="AL1488" i="2"/>
  <c r="AP1490" i="2"/>
  <c r="AF1491" i="2"/>
  <c r="AP1494" i="2"/>
  <c r="AF1495" i="2"/>
  <c r="AC1497" i="2"/>
  <c r="AB1498" i="2"/>
  <c r="AF1498" i="2"/>
  <c r="AJ1498" i="2"/>
  <c r="AN1498" i="2"/>
  <c r="AQ1498" i="2"/>
  <c r="AF1499" i="2"/>
  <c r="AM1500" i="2"/>
  <c r="AD1500" i="2"/>
  <c r="AH1500" i="2"/>
  <c r="AL1500" i="2"/>
  <c r="AC1501" i="2"/>
  <c r="AC1505" i="2"/>
  <c r="AB1506" i="2"/>
  <c r="AF1506" i="2"/>
  <c r="AJ1506" i="2"/>
  <c r="AN1506" i="2"/>
  <c r="AQ1506" i="2"/>
  <c r="AF1507" i="2"/>
  <c r="AC1509" i="2"/>
  <c r="AO1513" i="2"/>
  <c r="AQ1515" i="2"/>
  <c r="AP1516" i="2"/>
  <c r="AO1517" i="2"/>
  <c r="AQ1519" i="2"/>
  <c r="AP1520" i="2"/>
  <c r="AO1521" i="2"/>
  <c r="AQ1523" i="2"/>
  <c r="AP1524" i="2"/>
  <c r="AO1525" i="2"/>
  <c r="AQ1527" i="2"/>
  <c r="AP1528" i="2"/>
  <c r="AO1529" i="2"/>
  <c r="AQ1531" i="2"/>
  <c r="AP1532" i="2"/>
  <c r="AO1533" i="2"/>
  <c r="AQ1535" i="2"/>
  <c r="AP1536" i="2"/>
  <c r="AO1537" i="2"/>
  <c r="AQ1539" i="2"/>
  <c r="AP1540" i="2"/>
  <c r="AO1541" i="2"/>
  <c r="AQ1543" i="2"/>
  <c r="AP1544" i="2"/>
  <c r="AO1545" i="2"/>
  <c r="AQ1547" i="2"/>
  <c r="AP1548" i="2"/>
  <c r="AO1549" i="2"/>
  <c r="AQ1551" i="2"/>
  <c r="AP1552" i="2"/>
  <c r="AO1553" i="2"/>
  <c r="AQ1555" i="2"/>
  <c r="AP1556" i="2"/>
  <c r="AO1557" i="2"/>
  <c r="AQ1559" i="2"/>
  <c r="AP1560" i="2"/>
  <c r="AO1561" i="2"/>
  <c r="AQ1563" i="2"/>
  <c r="AP1564" i="2"/>
  <c r="AO1565" i="2"/>
  <c r="AQ1567" i="2"/>
  <c r="AP1568" i="2"/>
  <c r="AO1569" i="2"/>
  <c r="AQ1571" i="2"/>
  <c r="AO1573" i="2"/>
  <c r="AQ1575" i="2"/>
  <c r="AO1577" i="2"/>
  <c r="AQ1579" i="2"/>
  <c r="AO1581" i="2"/>
  <c r="AQ1583" i="2"/>
  <c r="AO1585" i="2"/>
  <c r="AQ1587" i="2"/>
  <c r="AP110" i="2" s="1"/>
  <c r="AO1589" i="2"/>
  <c r="AQ1591" i="2"/>
  <c r="AO1593" i="2"/>
  <c r="AQ1595" i="2"/>
  <c r="AO1597" i="2"/>
  <c r="AQ1599" i="2"/>
  <c r="AO1601" i="2"/>
  <c r="AQ1603" i="2"/>
  <c r="AO1605" i="2"/>
  <c r="AQ1607" i="2"/>
  <c r="AO1609" i="2"/>
  <c r="AQ1611" i="2"/>
  <c r="AO1613" i="2"/>
  <c r="AQ1615" i="2"/>
  <c r="AO1617" i="2"/>
  <c r="AQ1619" i="2"/>
  <c r="AO1621" i="2"/>
  <c r="AQ1623" i="2"/>
  <c r="AO1625" i="2"/>
  <c r="AQ1627" i="2"/>
  <c r="AO1629" i="2"/>
  <c r="AQ1631" i="2"/>
  <c r="AO1633" i="2"/>
  <c r="AQ1635" i="2"/>
  <c r="AO1637" i="2"/>
  <c r="AQ1639" i="2"/>
  <c r="AO1641" i="2"/>
  <c r="AQ1643" i="2"/>
  <c r="AO1645" i="2"/>
  <c r="AQ1647" i="2"/>
  <c r="AO1649" i="2"/>
  <c r="AQ1651" i="2"/>
  <c r="AO1653" i="2"/>
  <c r="AQ1655" i="2"/>
  <c r="AO1657" i="2"/>
  <c r="AQ1659" i="2"/>
  <c r="AO1661" i="2"/>
  <c r="AQ1663" i="2"/>
  <c r="AO1665" i="2"/>
  <c r="AQ1667" i="2"/>
  <c r="AO1669" i="2"/>
  <c r="AQ1671" i="2"/>
  <c r="AO1673" i="2"/>
  <c r="AQ1675" i="2"/>
  <c r="AO1677" i="2"/>
  <c r="AQ1679" i="2"/>
  <c r="AO1681" i="2"/>
  <c r="AQ1683" i="2"/>
  <c r="AO1685" i="2"/>
  <c r="AQ1687" i="2"/>
  <c r="AO1689" i="2"/>
  <c r="AQ1691" i="2"/>
  <c r="AO1693" i="2"/>
  <c r="AQ1695" i="2"/>
  <c r="AO1697" i="2"/>
  <c r="AQ1699" i="2"/>
  <c r="AO1701" i="2"/>
  <c r="AQ1703" i="2"/>
  <c r="AO1705" i="2"/>
  <c r="AQ1707" i="2"/>
  <c r="AO1709" i="2"/>
  <c r="AQ1711" i="2"/>
  <c r="AO1713" i="2"/>
  <c r="AQ1715" i="2"/>
  <c r="AO1717" i="2"/>
  <c r="AQ1719" i="2"/>
  <c r="AM1720" i="2"/>
  <c r="AE1722" i="2"/>
  <c r="AG1722" i="2"/>
  <c r="AK1722" i="2"/>
  <c r="AC1722" i="2"/>
  <c r="AD1723" i="2"/>
  <c r="AA1724" i="2"/>
  <c r="AB1725" i="2"/>
  <c r="AF1725" i="2"/>
  <c r="AM1728" i="2"/>
  <c r="AA1731" i="2"/>
  <c r="AE1731" i="2"/>
  <c r="AI1731" i="2"/>
  <c r="AM1731" i="2"/>
  <c r="AB1734" i="2"/>
  <c r="AC1739" i="2"/>
  <c r="AH1739" i="2"/>
  <c r="AP1740" i="2"/>
  <c r="Z1742" i="2"/>
  <c r="AD1742" i="2"/>
  <c r="AH1742" i="2"/>
  <c r="AL1742" i="2"/>
  <c r="AL1743" i="2"/>
  <c r="AP1743" i="2"/>
  <c r="AQ1743" i="2"/>
  <c r="AB1744" i="2"/>
  <c r="AF1744" i="2"/>
  <c r="AJ1744" i="2"/>
  <c r="AN1744" i="2"/>
  <c r="AO1745" i="2"/>
  <c r="AE1745" i="2"/>
  <c r="AI1745" i="2"/>
  <c r="AM1745" i="2"/>
  <c r="Z1746" i="2"/>
  <c r="AD1746" i="2"/>
  <c r="AH1746" i="2"/>
  <c r="AL1746" i="2"/>
  <c r="AL1747" i="2"/>
  <c r="AP1747" i="2"/>
  <c r="AQ1747" i="2"/>
  <c r="AB1748" i="2"/>
  <c r="AF1748" i="2"/>
  <c r="AJ1748" i="2"/>
  <c r="AN1748" i="2"/>
  <c r="AO1749" i="2"/>
  <c r="AE1749" i="2"/>
  <c r="AI1749" i="2"/>
  <c r="AM1749" i="2"/>
  <c r="Z1750" i="2"/>
  <c r="AD1750" i="2"/>
  <c r="AH1750" i="2"/>
  <c r="AL1750" i="2"/>
  <c r="AL1751" i="2"/>
  <c r="AP1751" i="2"/>
  <c r="AQ1751" i="2"/>
  <c r="AB1752" i="2"/>
  <c r="AF1752" i="2"/>
  <c r="AJ1752" i="2"/>
  <c r="AN1752" i="2"/>
  <c r="AO1753" i="2"/>
  <c r="AE1753" i="2"/>
  <c r="AI1753" i="2"/>
  <c r="AM1753" i="2"/>
  <c r="Z1754" i="2"/>
  <c r="AD1754" i="2"/>
  <c r="AH1754" i="2"/>
  <c r="AL1754" i="2"/>
  <c r="AL1755" i="2"/>
  <c r="AP1755" i="2"/>
  <c r="AQ1755" i="2"/>
  <c r="AB1756" i="2"/>
  <c r="AF1756" i="2"/>
  <c r="AJ1756" i="2"/>
  <c r="AN1756" i="2"/>
  <c r="AO1757" i="2"/>
  <c r="AE1757" i="2"/>
  <c r="AI1757" i="2"/>
  <c r="AM1757" i="2"/>
  <c r="Z1758" i="2"/>
  <c r="AD1758" i="2"/>
  <c r="AH1758" i="2"/>
  <c r="AL1758" i="2"/>
  <c r="AL1759" i="2"/>
  <c r="AP1759" i="2"/>
  <c r="AQ1759" i="2"/>
  <c r="AB1760" i="2"/>
  <c r="AF1760" i="2"/>
  <c r="AJ1760" i="2"/>
  <c r="AN1760" i="2"/>
  <c r="AO1761" i="2"/>
  <c r="AE1761" i="2"/>
  <c r="AI1761" i="2"/>
  <c r="AM1761" i="2"/>
  <c r="Z1762" i="2"/>
  <c r="AD1762" i="2"/>
  <c r="AH1762" i="2"/>
  <c r="AL1762" i="2"/>
  <c r="AL1763" i="2"/>
  <c r="AP1763" i="2"/>
  <c r="AQ1763" i="2"/>
  <c r="AB1764" i="2"/>
  <c r="AF1764" i="2"/>
  <c r="AJ1764" i="2"/>
  <c r="AN1764" i="2"/>
  <c r="AO1765" i="2"/>
  <c r="AE1765" i="2"/>
  <c r="AI1765" i="2"/>
  <c r="AM1765" i="2"/>
  <c r="Z1766" i="2"/>
  <c r="AD1766" i="2"/>
  <c r="AH1766" i="2"/>
  <c r="AL1766" i="2"/>
  <c r="AL1767" i="2"/>
  <c r="AP1767" i="2"/>
  <c r="AQ1767" i="2"/>
  <c r="AB1768" i="2"/>
  <c r="AF1768" i="2"/>
  <c r="AJ1768" i="2"/>
  <c r="AN1768" i="2"/>
  <c r="AO1769" i="2"/>
  <c r="AE1769" i="2"/>
  <c r="AI1769" i="2"/>
  <c r="AM1769" i="2"/>
  <c r="Z1770" i="2"/>
  <c r="AD1770" i="2"/>
  <c r="AH1770" i="2"/>
  <c r="AL1770" i="2"/>
  <c r="AL1771" i="2"/>
  <c r="AP1771" i="2"/>
  <c r="AQ1771" i="2"/>
  <c r="AB1772" i="2"/>
  <c r="AB114" i="2" s="1"/>
  <c r="AF1772" i="2"/>
  <c r="AF114" i="2" s="1"/>
  <c r="AJ1772" i="2"/>
  <c r="AJ114" i="2" s="1"/>
  <c r="AN1772" i="2"/>
  <c r="AN114" i="2" s="1"/>
  <c r="AO1773" i="2"/>
  <c r="AE1773" i="2"/>
  <c r="AI1773" i="2"/>
  <c r="AM1773" i="2"/>
  <c r="Z1774" i="2"/>
  <c r="AD1774" i="2"/>
  <c r="AH1774" i="2"/>
  <c r="AL1774" i="2"/>
  <c r="AL1775" i="2"/>
  <c r="AP1775" i="2"/>
  <c r="AQ1775" i="2"/>
  <c r="AB1776" i="2"/>
  <c r="AF1776" i="2"/>
  <c r="AJ1776" i="2"/>
  <c r="AN1776" i="2"/>
  <c r="AO1777" i="2"/>
  <c r="AE1777" i="2"/>
  <c r="AI1777" i="2"/>
  <c r="AM1777" i="2"/>
  <c r="Z1778" i="2"/>
  <c r="AD1778" i="2"/>
  <c r="AH1778" i="2"/>
  <c r="AL1778" i="2"/>
  <c r="AL1779" i="2"/>
  <c r="AP1779" i="2"/>
  <c r="AQ1779" i="2"/>
  <c r="AB1780" i="2"/>
  <c r="AF1780" i="2"/>
  <c r="AJ1780" i="2"/>
  <c r="AN1780" i="2"/>
  <c r="AO1781" i="2"/>
  <c r="AE1781" i="2"/>
  <c r="AI1781" i="2"/>
  <c r="AM1781" i="2"/>
  <c r="Z1782" i="2"/>
  <c r="AD1782" i="2"/>
  <c r="AH1782" i="2"/>
  <c r="AL1782" i="2"/>
  <c r="AL1783" i="2"/>
  <c r="AP1783" i="2"/>
  <c r="AQ1783" i="2"/>
  <c r="AB1784" i="2"/>
  <c r="AF1784" i="2"/>
  <c r="AJ1784" i="2"/>
  <c r="AN1784" i="2"/>
  <c r="AO1785" i="2"/>
  <c r="AE1785" i="2"/>
  <c r="AI1785" i="2"/>
  <c r="AM1785" i="2"/>
  <c r="Z1786" i="2"/>
  <c r="AD1786" i="2"/>
  <c r="AH1786" i="2"/>
  <c r="AL1786" i="2"/>
  <c r="AL1787" i="2"/>
  <c r="AP1787" i="2"/>
  <c r="AQ1787" i="2"/>
  <c r="AB1788" i="2"/>
  <c r="AF1788" i="2"/>
  <c r="AJ1788" i="2"/>
  <c r="AN1788" i="2"/>
  <c r="AO1789" i="2"/>
  <c r="AE1789" i="2"/>
  <c r="AI1789" i="2"/>
  <c r="AM1789" i="2"/>
  <c r="Z1790" i="2"/>
  <c r="AD1790" i="2"/>
  <c r="AH1790" i="2"/>
  <c r="AL1790" i="2"/>
  <c r="AL1791" i="2"/>
  <c r="AP1791" i="2"/>
  <c r="AQ1791" i="2"/>
  <c r="AB1792" i="2"/>
  <c r="AF1792" i="2"/>
  <c r="AJ1792" i="2"/>
  <c r="AN1792" i="2"/>
  <c r="AO1793" i="2"/>
  <c r="AE1793" i="2"/>
  <c r="AI1793" i="2"/>
  <c r="AM1793" i="2"/>
  <c r="Z1794" i="2"/>
  <c r="AD1794" i="2"/>
  <c r="AH1794" i="2"/>
  <c r="AL1794" i="2"/>
  <c r="AL1795" i="2"/>
  <c r="AP1795" i="2"/>
  <c r="AQ1795" i="2"/>
  <c r="AB1796" i="2"/>
  <c r="AF1796" i="2"/>
  <c r="AJ1796" i="2"/>
  <c r="AN1796" i="2"/>
  <c r="AO1797" i="2"/>
  <c r="AE1797" i="2"/>
  <c r="AI1797" i="2"/>
  <c r="AM1797" i="2"/>
  <c r="Z1798" i="2"/>
  <c r="AD1798" i="2"/>
  <c r="AH1798" i="2"/>
  <c r="AL1798" i="2"/>
  <c r="AL1799" i="2"/>
  <c r="AP1799" i="2"/>
  <c r="AQ1799" i="2"/>
  <c r="AB1800" i="2"/>
  <c r="AF1800" i="2"/>
  <c r="AJ1800" i="2"/>
  <c r="AN1800" i="2"/>
  <c r="AO1801" i="2"/>
  <c r="AE1801" i="2"/>
  <c r="AI1801" i="2"/>
  <c r="AM1801" i="2"/>
  <c r="Z1802" i="2"/>
  <c r="AD1802" i="2"/>
  <c r="AH1802" i="2"/>
  <c r="AL1802" i="2"/>
  <c r="AL1803" i="2"/>
  <c r="AP1803" i="2"/>
  <c r="AQ1803" i="2"/>
  <c r="AB1804" i="2"/>
  <c r="AF1804" i="2"/>
  <c r="AJ1804" i="2"/>
  <c r="AN1804" i="2"/>
  <c r="AO1805" i="2"/>
  <c r="AE1805" i="2"/>
  <c r="AI1805" i="2"/>
  <c r="AM1805" i="2"/>
  <c r="Z1806" i="2"/>
  <c r="Z115" i="2" s="1"/>
  <c r="AD1806" i="2"/>
  <c r="AD115" i="2" s="1"/>
  <c r="AH1806" i="2"/>
  <c r="AH115" i="2" s="1"/>
  <c r="AL1806" i="2"/>
  <c r="AL115" i="2" s="1"/>
  <c r="AL1807" i="2"/>
  <c r="AP1807" i="2"/>
  <c r="AQ1807" i="2"/>
  <c r="AB1808" i="2"/>
  <c r="AF1808" i="2"/>
  <c r="AN1306" i="2"/>
  <c r="AE1306" i="2"/>
  <c r="AI1306" i="2"/>
  <c r="AM1306" i="2"/>
  <c r="AM1307" i="2"/>
  <c r="AD1307" i="2"/>
  <c r="AH1307" i="2"/>
  <c r="AQ1307" i="2"/>
  <c r="AC1308" i="2"/>
  <c r="AC126" i="2" s="1"/>
  <c r="AG1308" i="2"/>
  <c r="AG126" i="2" s="1"/>
  <c r="AK1308" i="2"/>
  <c r="AK126" i="2" s="1"/>
  <c r="AO1309" i="2"/>
  <c r="AF1309" i="2"/>
  <c r="AJ1309" i="2"/>
  <c r="AN1309" i="2"/>
  <c r="AL1310" i="2"/>
  <c r="AE1310" i="2"/>
  <c r="AI1310" i="2"/>
  <c r="AM1310" i="2"/>
  <c r="AM1311" i="2"/>
  <c r="AD1311" i="2"/>
  <c r="AH1311" i="2"/>
  <c r="AL1311" i="2"/>
  <c r="AC1312" i="2"/>
  <c r="AC99" i="2" s="1"/>
  <c r="AG1312" i="2"/>
  <c r="AG99" i="2" s="1"/>
  <c r="AK1312" i="2"/>
  <c r="AK99" i="2" s="1"/>
  <c r="AB1313" i="2"/>
  <c r="AF1313" i="2"/>
  <c r="AJ1313" i="2"/>
  <c r="AN1313" i="2"/>
  <c r="AL1314" i="2"/>
  <c r="AP1314" i="2"/>
  <c r="AI1314" i="2"/>
  <c r="AM1314" i="2"/>
  <c r="AM1315" i="2"/>
  <c r="AD1315" i="2"/>
  <c r="AH1315" i="2"/>
  <c r="AL1315" i="2"/>
  <c r="AC1316" i="2"/>
  <c r="AG1316" i="2"/>
  <c r="AK1316" i="2"/>
  <c r="AB1317" i="2"/>
  <c r="AF1317" i="2"/>
  <c r="AJ1317" i="2"/>
  <c r="AN1317" i="2"/>
  <c r="AL1318" i="2"/>
  <c r="AP1318" i="2"/>
  <c r="AI1318" i="2"/>
  <c r="AM1318" i="2"/>
  <c r="AM1319" i="2"/>
  <c r="AD1319" i="2"/>
  <c r="AH1319" i="2"/>
  <c r="AL1319" i="2"/>
  <c r="AC1320" i="2"/>
  <c r="AG1320" i="2"/>
  <c r="AK1320" i="2"/>
  <c r="AB1321" i="2"/>
  <c r="AF1321" i="2"/>
  <c r="AJ1321" i="2"/>
  <c r="AN1321" i="2"/>
  <c r="AL1322" i="2"/>
  <c r="AP1322" i="2"/>
  <c r="AI1322" i="2"/>
  <c r="AM1322" i="2"/>
  <c r="AM1323" i="2"/>
  <c r="AD1323" i="2"/>
  <c r="AH1323" i="2"/>
  <c r="AL1323" i="2"/>
  <c r="AC1324" i="2"/>
  <c r="AG1324" i="2"/>
  <c r="AK1324" i="2"/>
  <c r="AB1325" i="2"/>
  <c r="AF1325" i="2"/>
  <c r="AJ1325" i="2"/>
  <c r="AN1325" i="2"/>
  <c r="AL1326" i="2"/>
  <c r="AP1326" i="2"/>
  <c r="AI1326" i="2"/>
  <c r="AM1326" i="2"/>
  <c r="AM1327" i="2"/>
  <c r="AD1327" i="2"/>
  <c r="AH1327" i="2"/>
  <c r="AL1327" i="2"/>
  <c r="AC1328" i="2"/>
  <c r="AG1328" i="2"/>
  <c r="AK1328" i="2"/>
  <c r="AB1329" i="2"/>
  <c r="AF1329" i="2"/>
  <c r="AJ1329" i="2"/>
  <c r="AN1329" i="2"/>
  <c r="AL1330" i="2"/>
  <c r="AP1330" i="2"/>
  <c r="AI1330" i="2"/>
  <c r="AM1330" i="2"/>
  <c r="AM1331" i="2"/>
  <c r="AD1331" i="2"/>
  <c r="AH1331" i="2"/>
  <c r="AL1331" i="2"/>
  <c r="AC1332" i="2"/>
  <c r="AG1332" i="2"/>
  <c r="AK1332" i="2"/>
  <c r="AB1333" i="2"/>
  <c r="AF1333" i="2"/>
  <c r="AJ1333" i="2"/>
  <c r="AN1333" i="2"/>
  <c r="AL1334" i="2"/>
  <c r="AP1334" i="2"/>
  <c r="AI1334" i="2"/>
  <c r="AM1334" i="2"/>
  <c r="AM1335" i="2"/>
  <c r="AD1335" i="2"/>
  <c r="AH1335" i="2"/>
  <c r="AL1335" i="2"/>
  <c r="AC1336" i="2"/>
  <c r="AG1336" i="2"/>
  <c r="AK1336" i="2"/>
  <c r="AB1337" i="2"/>
  <c r="AF1337" i="2"/>
  <c r="AJ1337" i="2"/>
  <c r="AN1337" i="2"/>
  <c r="AL1338" i="2"/>
  <c r="AP1338" i="2"/>
  <c r="AI1338" i="2"/>
  <c r="AM1338" i="2"/>
  <c r="AM1339" i="2"/>
  <c r="AD1339" i="2"/>
  <c r="AH1339" i="2"/>
  <c r="AL1339" i="2"/>
  <c r="AC1340" i="2"/>
  <c r="AG1340" i="2"/>
  <c r="AK1340" i="2"/>
  <c r="AB1341" i="2"/>
  <c r="AF1341" i="2"/>
  <c r="AJ1341" i="2"/>
  <c r="AN1341" i="2"/>
  <c r="AL1342" i="2"/>
  <c r="AP1342" i="2"/>
  <c r="AI1342" i="2"/>
  <c r="AM1342" i="2"/>
  <c r="AM1343" i="2"/>
  <c r="AD1343" i="2"/>
  <c r="AH1343" i="2"/>
  <c r="AL1343" i="2"/>
  <c r="AC1344" i="2"/>
  <c r="AG1344" i="2"/>
  <c r="AK1344" i="2"/>
  <c r="AB1345" i="2"/>
  <c r="AF1345" i="2"/>
  <c r="AJ1345" i="2"/>
  <c r="AN1345" i="2"/>
  <c r="AL1346" i="2"/>
  <c r="AP1346" i="2"/>
  <c r="AI1346" i="2"/>
  <c r="AM1346" i="2"/>
  <c r="AM1347" i="2"/>
  <c r="AD1347" i="2"/>
  <c r="AH1347" i="2"/>
  <c r="AL1347" i="2"/>
  <c r="AC1348" i="2"/>
  <c r="AG1348" i="2"/>
  <c r="AK1348" i="2"/>
  <c r="AB1349" i="2"/>
  <c r="AF1349" i="2"/>
  <c r="AJ1349" i="2"/>
  <c r="AN1349" i="2"/>
  <c r="AL1350" i="2"/>
  <c r="AP1350" i="2"/>
  <c r="AI1350" i="2"/>
  <c r="AM1350" i="2"/>
  <c r="AM1351" i="2"/>
  <c r="AD1351" i="2"/>
  <c r="AH1351" i="2"/>
  <c r="AL1351" i="2"/>
  <c r="AC1352" i="2"/>
  <c r="AG1352" i="2"/>
  <c r="AK1352" i="2"/>
  <c r="AB1353" i="2"/>
  <c r="AF1353" i="2"/>
  <c r="AJ1353" i="2"/>
  <c r="AN1353" i="2"/>
  <c r="AL1354" i="2"/>
  <c r="AP1354" i="2"/>
  <c r="AI1354" i="2"/>
  <c r="AM1354" i="2"/>
  <c r="AM1355" i="2"/>
  <c r="AD1355" i="2"/>
  <c r="AH1355" i="2"/>
  <c r="AL1355" i="2"/>
  <c r="AC1356" i="2"/>
  <c r="AG1356" i="2"/>
  <c r="AK1356" i="2"/>
  <c r="AB1357" i="2"/>
  <c r="AF1357" i="2"/>
  <c r="AJ1357" i="2"/>
  <c r="AN1357" i="2"/>
  <c r="AL1358" i="2"/>
  <c r="AP1358" i="2"/>
  <c r="AI1358" i="2"/>
  <c r="AM1358" i="2"/>
  <c r="AM1359" i="2"/>
  <c r="AD1359" i="2"/>
  <c r="AH1359" i="2"/>
  <c r="AL1359" i="2"/>
  <c r="AC1360" i="2"/>
  <c r="AG1360" i="2"/>
  <c r="AK1360" i="2"/>
  <c r="AB1361" i="2"/>
  <c r="AF1361" i="2"/>
  <c r="AJ1361" i="2"/>
  <c r="AN1361" i="2"/>
  <c r="AL1362" i="2"/>
  <c r="AP1362" i="2"/>
  <c r="AI1362" i="2"/>
  <c r="AM1362" i="2"/>
  <c r="AM1363" i="2"/>
  <c r="AD1363" i="2"/>
  <c r="AH1363" i="2"/>
  <c r="AL1363" i="2"/>
  <c r="AC1364" i="2"/>
  <c r="AG1364" i="2"/>
  <c r="AK1364" i="2"/>
  <c r="AB1365" i="2"/>
  <c r="AF1365" i="2"/>
  <c r="AJ1365" i="2"/>
  <c r="AN1365" i="2"/>
  <c r="AL1366" i="2"/>
  <c r="AP1366" i="2"/>
  <c r="AI1366" i="2"/>
  <c r="AM1366" i="2"/>
  <c r="AM1367" i="2"/>
  <c r="AD1367" i="2"/>
  <c r="AH1367" i="2"/>
  <c r="AL1367" i="2"/>
  <c r="AC1368" i="2"/>
  <c r="AG1368" i="2"/>
  <c r="AK1368" i="2"/>
  <c r="AB1369" i="2"/>
  <c r="AF1369" i="2"/>
  <c r="AJ1369" i="2"/>
  <c r="AN1369" i="2"/>
  <c r="AL1370" i="2"/>
  <c r="AP1370" i="2"/>
  <c r="AI1370" i="2"/>
  <c r="AM1370" i="2"/>
  <c r="AM1371" i="2"/>
  <c r="AD1371" i="2"/>
  <c r="AH1371" i="2"/>
  <c r="AL1371" i="2"/>
  <c r="AC1372" i="2"/>
  <c r="AG1372" i="2"/>
  <c r="AK1372" i="2"/>
  <c r="AB1373" i="2"/>
  <c r="AF1373" i="2"/>
  <c r="AJ1373" i="2"/>
  <c r="AN1373" i="2"/>
  <c r="AL1374" i="2"/>
  <c r="AP1374" i="2"/>
  <c r="AI1374" i="2"/>
  <c r="AM1374" i="2"/>
  <c r="AM1375" i="2"/>
  <c r="AD1375" i="2"/>
  <c r="AH1375" i="2"/>
  <c r="AL1375" i="2"/>
  <c r="AC1376" i="2"/>
  <c r="AG1376" i="2"/>
  <c r="AK1376" i="2"/>
  <c r="AB1377" i="2"/>
  <c r="AF1377" i="2"/>
  <c r="AJ1377" i="2"/>
  <c r="AN1377" i="2"/>
  <c r="AL1378" i="2"/>
  <c r="AP1378" i="2"/>
  <c r="AI1378" i="2"/>
  <c r="AM1378" i="2"/>
  <c r="AM1379" i="2"/>
  <c r="AD1379" i="2"/>
  <c r="AH1379" i="2"/>
  <c r="AL1379" i="2"/>
  <c r="AC1380" i="2"/>
  <c r="AG1380" i="2"/>
  <c r="AQ1380" i="2"/>
  <c r="AB1381" i="2"/>
  <c r="AF1381" i="2"/>
  <c r="AJ1381" i="2"/>
  <c r="AN1381" i="2"/>
  <c r="AL1382" i="2"/>
  <c r="AP1382" i="2"/>
  <c r="AI1382" i="2"/>
  <c r="AM1382" i="2"/>
  <c r="AM1383" i="2"/>
  <c r="AD1383" i="2"/>
  <c r="AH1383" i="2"/>
  <c r="AL1383" i="2"/>
  <c r="AC1384" i="2"/>
  <c r="AG1384" i="2"/>
  <c r="AQ1384" i="2"/>
  <c r="AB1385" i="2"/>
  <c r="AF1385" i="2"/>
  <c r="AJ1385" i="2"/>
  <c r="AN1385" i="2"/>
  <c r="AL1386" i="2"/>
  <c r="AP1386" i="2"/>
  <c r="AI1386" i="2"/>
  <c r="AM1386" i="2"/>
  <c r="AM1387" i="2"/>
  <c r="AD1387" i="2"/>
  <c r="AH1387" i="2"/>
  <c r="AL1387" i="2"/>
  <c r="AC1388" i="2"/>
  <c r="AG1388" i="2"/>
  <c r="AQ1388" i="2"/>
  <c r="AB1389" i="2"/>
  <c r="AF1389" i="2"/>
  <c r="AJ1389" i="2"/>
  <c r="AN1389" i="2"/>
  <c r="AL1390" i="2"/>
  <c r="AP1390" i="2"/>
  <c r="AI1390" i="2"/>
  <c r="AM1390" i="2"/>
  <c r="AM1391" i="2"/>
  <c r="AD1391" i="2"/>
  <c r="AH1391" i="2"/>
  <c r="AL1391" i="2"/>
  <c r="AC1392" i="2"/>
  <c r="AG1392" i="2"/>
  <c r="AQ1392" i="2"/>
  <c r="AB1393" i="2"/>
  <c r="AF1393" i="2"/>
  <c r="AJ1393" i="2"/>
  <c r="AN1393" i="2"/>
  <c r="AL1394" i="2"/>
  <c r="AP1394" i="2"/>
  <c r="AI1394" i="2"/>
  <c r="AM1394" i="2"/>
  <c r="AM1395" i="2"/>
  <c r="AD1395" i="2"/>
  <c r="AH1395" i="2"/>
  <c r="AL1395" i="2"/>
  <c r="AC1396" i="2"/>
  <c r="AG1396" i="2"/>
  <c r="AQ1396" i="2"/>
  <c r="AB1397" i="2"/>
  <c r="AF1397" i="2"/>
  <c r="AJ1397" i="2"/>
  <c r="AN1397" i="2"/>
  <c r="AL1398" i="2"/>
  <c r="AP1398" i="2"/>
  <c r="AI1398" i="2"/>
  <c r="AM1398" i="2"/>
  <c r="AM1399" i="2"/>
  <c r="AD1399" i="2"/>
  <c r="AH1399" i="2"/>
  <c r="AQ1399" i="2"/>
  <c r="AC1400" i="2"/>
  <c r="AG1400" i="2"/>
  <c r="AQ1400" i="2"/>
  <c r="AB1401" i="2"/>
  <c r="AF1401" i="2"/>
  <c r="AJ1401" i="2"/>
  <c r="AN1401" i="2"/>
  <c r="AL1402" i="2"/>
  <c r="AP1402" i="2"/>
  <c r="AI1402" i="2"/>
  <c r="AM1402" i="2"/>
  <c r="AM1403" i="2"/>
  <c r="AD1403" i="2"/>
  <c r="AH1403" i="2"/>
  <c r="AL1403" i="2"/>
  <c r="AC1404" i="2"/>
  <c r="AG1404" i="2"/>
  <c r="AQ1404" i="2"/>
  <c r="AB1405" i="2"/>
  <c r="AF1405" i="2"/>
  <c r="AJ1405" i="2"/>
  <c r="AN1405" i="2"/>
  <c r="AL1406" i="2"/>
  <c r="AP1406" i="2"/>
  <c r="AI1406" i="2"/>
  <c r="AM1406" i="2"/>
  <c r="AM1407" i="2"/>
  <c r="AD1407" i="2"/>
  <c r="AH1407" i="2"/>
  <c r="AL1407" i="2"/>
  <c r="AC1408" i="2"/>
  <c r="AG1408" i="2"/>
  <c r="AQ1408" i="2"/>
  <c r="AB1409" i="2"/>
  <c r="AF1409" i="2"/>
  <c r="AJ1409" i="2"/>
  <c r="AN1409" i="2"/>
  <c r="AL1410" i="2"/>
  <c r="AP1410" i="2"/>
  <c r="AI1410" i="2"/>
  <c r="AM1410" i="2"/>
  <c r="AM1411" i="2"/>
  <c r="AD1411" i="2"/>
  <c r="AH1411" i="2"/>
  <c r="AL1411" i="2"/>
  <c r="AC1412" i="2"/>
  <c r="AG1412" i="2"/>
  <c r="AQ1412" i="2"/>
  <c r="AB1413" i="2"/>
  <c r="AF1413" i="2"/>
  <c r="AJ1413" i="2"/>
  <c r="AN1413" i="2"/>
  <c r="AL1414" i="2"/>
  <c r="AP1414" i="2"/>
  <c r="AI1414" i="2"/>
  <c r="AM1414" i="2"/>
  <c r="AM1415" i="2"/>
  <c r="AD1415" i="2"/>
  <c r="AH1415" i="2"/>
  <c r="AL1415" i="2"/>
  <c r="AC1416" i="2"/>
  <c r="AG1416" i="2"/>
  <c r="AQ1416" i="2"/>
  <c r="AB1417" i="2"/>
  <c r="AF1417" i="2"/>
  <c r="AJ1417" i="2"/>
  <c r="AN1417" i="2"/>
  <c r="AL1418" i="2"/>
  <c r="AP1418" i="2"/>
  <c r="AI1418" i="2"/>
  <c r="AM1418" i="2"/>
  <c r="AM1419" i="2"/>
  <c r="AD1419" i="2"/>
  <c r="AH1419" i="2"/>
  <c r="AL1419" i="2"/>
  <c r="AC1420" i="2"/>
  <c r="AG1420" i="2"/>
  <c r="AQ1420" i="2"/>
  <c r="AB1421" i="2"/>
  <c r="AF1421" i="2"/>
  <c r="AJ1421" i="2"/>
  <c r="AN1421" i="2"/>
  <c r="AL1422" i="2"/>
  <c r="AP1422" i="2"/>
  <c r="AI1422" i="2"/>
  <c r="AM1422" i="2"/>
  <c r="AM1423" i="2"/>
  <c r="AD1423" i="2"/>
  <c r="AH1423" i="2"/>
  <c r="AL1423" i="2"/>
  <c r="AC1424" i="2"/>
  <c r="AC108" i="2" s="1"/>
  <c r="AG1424" i="2"/>
  <c r="AG108" i="2" s="1"/>
  <c r="AQ1424" i="2"/>
  <c r="AP108" i="2" s="1"/>
  <c r="AB1425" i="2"/>
  <c r="AF1425" i="2"/>
  <c r="AJ1425" i="2"/>
  <c r="AN1425" i="2"/>
  <c r="AL1426" i="2"/>
  <c r="AP1426" i="2"/>
  <c r="AI1426" i="2"/>
  <c r="AM1426" i="2"/>
  <c r="AM1427" i="2"/>
  <c r="AD1427" i="2"/>
  <c r="AH1427" i="2"/>
  <c r="AL1427" i="2"/>
  <c r="AC1428" i="2"/>
  <c r="AG1428" i="2"/>
  <c r="AQ1428" i="2"/>
  <c r="AB1429" i="2"/>
  <c r="AF1429" i="2"/>
  <c r="AJ1429" i="2"/>
  <c r="AN1429" i="2"/>
  <c r="AL1430" i="2"/>
  <c r="AP1430" i="2"/>
  <c r="AI1430" i="2"/>
  <c r="AM1430" i="2"/>
  <c r="AE1431" i="2"/>
  <c r="AD1431" i="2"/>
  <c r="AH1431" i="2"/>
  <c r="AL1431" i="2"/>
  <c r="AJ1433" i="2"/>
  <c r="AP1433" i="2"/>
  <c r="AE1434" i="2"/>
  <c r="AP1436" i="2"/>
  <c r="AB1438" i="2"/>
  <c r="AA1441" i="2"/>
  <c r="AP1441" i="2"/>
  <c r="AE1442" i="2"/>
  <c r="AP1444" i="2"/>
  <c r="AB1446" i="2"/>
  <c r="AA1449" i="2"/>
  <c r="AP1449" i="2"/>
  <c r="AE1450" i="2"/>
  <c r="AP1452" i="2"/>
  <c r="AB1454" i="2"/>
  <c r="AA1457" i="2"/>
  <c r="AP1457" i="2"/>
  <c r="AE1458" i="2"/>
  <c r="AP1460" i="2"/>
  <c r="AB1462" i="2"/>
  <c r="AA1465" i="2"/>
  <c r="AP1465" i="2"/>
  <c r="AE1466" i="2"/>
  <c r="AP1468" i="2"/>
  <c r="AB1476" i="2"/>
  <c r="AP1482" i="2"/>
  <c r="AF1483" i="2"/>
  <c r="AC1485" i="2"/>
  <c r="AC1489" i="2"/>
  <c r="AB1490" i="2"/>
  <c r="AF1490" i="2"/>
  <c r="AC1493" i="2"/>
  <c r="AB1504" i="2"/>
  <c r="AN1513" i="2"/>
  <c r="AE1513" i="2"/>
  <c r="AI1513" i="2"/>
  <c r="AM1513" i="2"/>
  <c r="Z1514" i="2"/>
  <c r="AD1514" i="2"/>
  <c r="AH1514" i="2"/>
  <c r="AL1514" i="2"/>
  <c r="AC1515" i="2"/>
  <c r="AG1515" i="2"/>
  <c r="AK1515" i="2"/>
  <c r="AB1516" i="2"/>
  <c r="AF1516" i="2"/>
  <c r="AJ1516" i="2"/>
  <c r="AN1516" i="2"/>
  <c r="AN1517" i="2"/>
  <c r="AE1517" i="2"/>
  <c r="AI1517" i="2"/>
  <c r="AM1517" i="2"/>
  <c r="Z1518" i="2"/>
  <c r="AD1518" i="2"/>
  <c r="AH1518" i="2"/>
  <c r="AL1518" i="2"/>
  <c r="AC1519" i="2"/>
  <c r="AG1519" i="2"/>
  <c r="AK1519" i="2"/>
  <c r="AB1520" i="2"/>
  <c r="AF1520" i="2"/>
  <c r="AJ1520" i="2"/>
  <c r="AN1520" i="2"/>
  <c r="AN1521" i="2"/>
  <c r="AE1521" i="2"/>
  <c r="AI1521" i="2"/>
  <c r="AM1521" i="2"/>
  <c r="Z1522" i="2"/>
  <c r="AD1522" i="2"/>
  <c r="AH1522" i="2"/>
  <c r="AL1522" i="2"/>
  <c r="AC1523" i="2"/>
  <c r="AG1523" i="2"/>
  <c r="AK1523" i="2"/>
  <c r="AB1524" i="2"/>
  <c r="AF1524" i="2"/>
  <c r="AJ1524" i="2"/>
  <c r="AN1524" i="2"/>
  <c r="AN1525" i="2"/>
  <c r="AE1525" i="2"/>
  <c r="AI1525" i="2"/>
  <c r="AM1525" i="2"/>
  <c r="Z1526" i="2"/>
  <c r="AD1526" i="2"/>
  <c r="AH1526" i="2"/>
  <c r="AL1526" i="2"/>
  <c r="AC1527" i="2"/>
  <c r="AG1527" i="2"/>
  <c r="AK1527" i="2"/>
  <c r="AB1528" i="2"/>
  <c r="AF1528" i="2"/>
  <c r="AJ1528" i="2"/>
  <c r="AN1528" i="2"/>
  <c r="AN1529" i="2"/>
  <c r="AE1529" i="2"/>
  <c r="AI1529" i="2"/>
  <c r="AM1529" i="2"/>
  <c r="Z1530" i="2"/>
  <c r="AD1530" i="2"/>
  <c r="AH1530" i="2"/>
  <c r="AL1530" i="2"/>
  <c r="AC1531" i="2"/>
  <c r="AG1531" i="2"/>
  <c r="AK1531" i="2"/>
  <c r="AB1532" i="2"/>
  <c r="AF1532" i="2"/>
  <c r="AJ1532" i="2"/>
  <c r="AN1532" i="2"/>
  <c r="AN1533" i="2"/>
  <c r="AE1533" i="2"/>
  <c r="AI1533" i="2"/>
  <c r="AM1533" i="2"/>
  <c r="Z1534" i="2"/>
  <c r="AD1534" i="2"/>
  <c r="AH1534" i="2"/>
  <c r="AL1534" i="2"/>
  <c r="AC1535" i="2"/>
  <c r="AG1535" i="2"/>
  <c r="AK1535" i="2"/>
  <c r="AB1536" i="2"/>
  <c r="AF1536" i="2"/>
  <c r="AJ1536" i="2"/>
  <c r="AN1536" i="2"/>
  <c r="AN1537" i="2"/>
  <c r="AE1537" i="2"/>
  <c r="AI1537" i="2"/>
  <c r="AM1537" i="2"/>
  <c r="Z1538" i="2"/>
  <c r="AD1538" i="2"/>
  <c r="AH1538" i="2"/>
  <c r="AL1538" i="2"/>
  <c r="AC1539" i="2"/>
  <c r="AG1539" i="2"/>
  <c r="AK1539" i="2"/>
  <c r="AB1540" i="2"/>
  <c r="AF1540" i="2"/>
  <c r="AJ1540" i="2"/>
  <c r="AN1540" i="2"/>
  <c r="AN1541" i="2"/>
  <c r="AE1541" i="2"/>
  <c r="AI1541" i="2"/>
  <c r="AM1541" i="2"/>
  <c r="Z1542" i="2"/>
  <c r="AD1542" i="2"/>
  <c r="AH1542" i="2"/>
  <c r="AL1542" i="2"/>
  <c r="AC1543" i="2"/>
  <c r="AG1543" i="2"/>
  <c r="AK1543" i="2"/>
  <c r="AB1544" i="2"/>
  <c r="AF1544" i="2"/>
  <c r="AJ1544" i="2"/>
  <c r="AN1544" i="2"/>
  <c r="AN1545" i="2"/>
  <c r="AE1545" i="2"/>
  <c r="AI1545" i="2"/>
  <c r="AM1545" i="2"/>
  <c r="Z1546" i="2"/>
  <c r="AD1546" i="2"/>
  <c r="AH1546" i="2"/>
  <c r="AL1546" i="2"/>
  <c r="AC1547" i="2"/>
  <c r="AG1547" i="2"/>
  <c r="AK1547" i="2"/>
  <c r="AB1548" i="2"/>
  <c r="AF1548" i="2"/>
  <c r="AJ1548" i="2"/>
  <c r="AN1548" i="2"/>
  <c r="AN1549" i="2"/>
  <c r="AE1549" i="2"/>
  <c r="AI1549" i="2"/>
  <c r="AM1549" i="2"/>
  <c r="Z1550" i="2"/>
  <c r="AD1550" i="2"/>
  <c r="AH1550" i="2"/>
  <c r="AL1550" i="2"/>
  <c r="AC1551" i="2"/>
  <c r="AG1551" i="2"/>
  <c r="AK1551" i="2"/>
  <c r="AB1552" i="2"/>
  <c r="AF1552" i="2"/>
  <c r="AJ1552" i="2"/>
  <c r="AN1552" i="2"/>
  <c r="AN1553" i="2"/>
  <c r="AE1553" i="2"/>
  <c r="AI1553" i="2"/>
  <c r="AM1553" i="2"/>
  <c r="Z1554" i="2"/>
  <c r="AD1554" i="2"/>
  <c r="AH1554" i="2"/>
  <c r="AL1554" i="2"/>
  <c r="AC1555" i="2"/>
  <c r="AG1555" i="2"/>
  <c r="AK1555" i="2"/>
  <c r="AB1556" i="2"/>
  <c r="AF1556" i="2"/>
  <c r="AJ1556" i="2"/>
  <c r="AN1556" i="2"/>
  <c r="AN1557" i="2"/>
  <c r="AE1557" i="2"/>
  <c r="AI1557" i="2"/>
  <c r="AM1557" i="2"/>
  <c r="Z1558" i="2"/>
  <c r="AD1558" i="2"/>
  <c r="AH1558" i="2"/>
  <c r="AL1558" i="2"/>
  <c r="AC1559" i="2"/>
  <c r="AG1559" i="2"/>
  <c r="AK1559" i="2"/>
  <c r="AB1560" i="2"/>
  <c r="AF1560" i="2"/>
  <c r="AJ1560" i="2"/>
  <c r="AN1560" i="2"/>
  <c r="AN1561" i="2"/>
  <c r="AE1561" i="2"/>
  <c r="AI1561" i="2"/>
  <c r="AM1561" i="2"/>
  <c r="Z1562" i="2"/>
  <c r="AD1562" i="2"/>
  <c r="AH1562" i="2"/>
  <c r="AL1562" i="2"/>
  <c r="AC1563" i="2"/>
  <c r="AG1563" i="2"/>
  <c r="AK1563" i="2"/>
  <c r="AB1564" i="2"/>
  <c r="AF1564" i="2"/>
  <c r="AJ1564" i="2"/>
  <c r="AN1564" i="2"/>
  <c r="AN1565" i="2"/>
  <c r="AE1565" i="2"/>
  <c r="AI1565" i="2"/>
  <c r="AM1565" i="2"/>
  <c r="Z1566" i="2"/>
  <c r="AD1566" i="2"/>
  <c r="AH1566" i="2"/>
  <c r="AL1566" i="2"/>
  <c r="AC1567" i="2"/>
  <c r="AG1567" i="2"/>
  <c r="AK1567" i="2"/>
  <c r="AB1568" i="2"/>
  <c r="AF1568" i="2"/>
  <c r="AJ1568" i="2"/>
  <c r="AN1568" i="2"/>
  <c r="AN1569" i="2"/>
  <c r="AE1569" i="2"/>
  <c r="AI1569" i="2"/>
  <c r="AM1569" i="2"/>
  <c r="Z1570" i="2"/>
  <c r="AD1570" i="2"/>
  <c r="AH1570" i="2"/>
  <c r="AL1570" i="2"/>
  <c r="AC1571" i="2"/>
  <c r="AG1571" i="2"/>
  <c r="AK1571" i="2"/>
  <c r="AB1572" i="2"/>
  <c r="AF1572" i="2"/>
  <c r="AJ1572" i="2"/>
  <c r="AN1572" i="2"/>
  <c r="AN1573" i="2"/>
  <c r="AE1573" i="2"/>
  <c r="AI1573" i="2"/>
  <c r="AM1573" i="2"/>
  <c r="Z1574" i="2"/>
  <c r="AD1574" i="2"/>
  <c r="AH1574" i="2"/>
  <c r="AL1574" i="2"/>
  <c r="AC1575" i="2"/>
  <c r="AG1575" i="2"/>
  <c r="AK1575" i="2"/>
  <c r="AB1576" i="2"/>
  <c r="AF1576" i="2"/>
  <c r="AJ1576" i="2"/>
  <c r="AN1576" i="2"/>
  <c r="AN1577" i="2"/>
  <c r="AE1577" i="2"/>
  <c r="AI1577" i="2"/>
  <c r="AM1577" i="2"/>
  <c r="Z1578" i="2"/>
  <c r="AD1578" i="2"/>
  <c r="AH1578" i="2"/>
  <c r="AL1578" i="2"/>
  <c r="AC1579" i="2"/>
  <c r="AG1579" i="2"/>
  <c r="AK1579" i="2"/>
  <c r="AB1580" i="2"/>
  <c r="AF1580" i="2"/>
  <c r="AJ1580" i="2"/>
  <c r="AN1580" i="2"/>
  <c r="AN1581" i="2"/>
  <c r="AE1581" i="2"/>
  <c r="AI1581" i="2"/>
  <c r="AM1581" i="2"/>
  <c r="Z1582" i="2"/>
  <c r="AD1582" i="2"/>
  <c r="AH1582" i="2"/>
  <c r="AL1582" i="2"/>
  <c r="AC1583" i="2"/>
  <c r="AG1583" i="2"/>
  <c r="AK1583" i="2"/>
  <c r="AB1584" i="2"/>
  <c r="AF1584" i="2"/>
  <c r="AJ1584" i="2"/>
  <c r="AN1584" i="2"/>
  <c r="AN1585" i="2"/>
  <c r="AE1585" i="2"/>
  <c r="AI1585" i="2"/>
  <c r="AM1585" i="2"/>
  <c r="Z1586" i="2"/>
  <c r="Z116" i="2" s="1"/>
  <c r="AD1586" i="2"/>
  <c r="AD116" i="2" s="1"/>
  <c r="AH1586" i="2"/>
  <c r="AH116" i="2" s="1"/>
  <c r="AL1586" i="2"/>
  <c r="AL116" i="2" s="1"/>
  <c r="AC1587" i="2"/>
  <c r="AC110" i="2" s="1"/>
  <c r="AG1587" i="2"/>
  <c r="AG110" i="2" s="1"/>
  <c r="AK1587" i="2"/>
  <c r="AK110" i="2" s="1"/>
  <c r="AB1588" i="2"/>
  <c r="AF1588" i="2"/>
  <c r="AJ1588" i="2"/>
  <c r="AN1588" i="2"/>
  <c r="AN1589" i="2"/>
  <c r="AE1589" i="2"/>
  <c r="AI1589" i="2"/>
  <c r="AM1589" i="2"/>
  <c r="Z1590" i="2"/>
  <c r="AD1590" i="2"/>
  <c r="AH1590" i="2"/>
  <c r="AL1590" i="2"/>
  <c r="AC1591" i="2"/>
  <c r="AG1591" i="2"/>
  <c r="AK1591" i="2"/>
  <c r="AB1592" i="2"/>
  <c r="AF1592" i="2"/>
  <c r="AJ1592" i="2"/>
  <c r="AN1592" i="2"/>
  <c r="AN1593" i="2"/>
  <c r="AE1593" i="2"/>
  <c r="AI1593" i="2"/>
  <c r="AM1593" i="2"/>
  <c r="Z1594" i="2"/>
  <c r="AD1594" i="2"/>
  <c r="AH1594" i="2"/>
  <c r="AL1594" i="2"/>
  <c r="AC1595" i="2"/>
  <c r="AG1595" i="2"/>
  <c r="AK1595" i="2"/>
  <c r="AB1596" i="2"/>
  <c r="AF1596" i="2"/>
  <c r="AJ1596" i="2"/>
  <c r="AN1596" i="2"/>
  <c r="AN1597" i="2"/>
  <c r="AE1597" i="2"/>
  <c r="AI1597" i="2"/>
  <c r="AM1597" i="2"/>
  <c r="Z1598" i="2"/>
  <c r="AD1598" i="2"/>
  <c r="AH1598" i="2"/>
  <c r="AL1598" i="2"/>
  <c r="AC1599" i="2"/>
  <c r="AG1599" i="2"/>
  <c r="AK1599" i="2"/>
  <c r="AB1600" i="2"/>
  <c r="AF1600" i="2"/>
  <c r="AJ1600" i="2"/>
  <c r="AN1600" i="2"/>
  <c r="AN1601" i="2"/>
  <c r="AE1601" i="2"/>
  <c r="AI1601" i="2"/>
  <c r="AM1601" i="2"/>
  <c r="Z1602" i="2"/>
  <c r="AD1602" i="2"/>
  <c r="AH1602" i="2"/>
  <c r="AL1602" i="2"/>
  <c r="AC1603" i="2"/>
  <c r="AG1603" i="2"/>
  <c r="AK1603" i="2"/>
  <c r="AB1604" i="2"/>
  <c r="AF1604" i="2"/>
  <c r="AJ1604" i="2"/>
  <c r="AN1604" i="2"/>
  <c r="AN1605" i="2"/>
  <c r="AE1605" i="2"/>
  <c r="AI1605" i="2"/>
  <c r="AM1605" i="2"/>
  <c r="Z1606" i="2"/>
  <c r="AD1606" i="2"/>
  <c r="AH1606" i="2"/>
  <c r="AL1606" i="2"/>
  <c r="AC1607" i="2"/>
  <c r="AG1607" i="2"/>
  <c r="AK1607" i="2"/>
  <c r="AB1608" i="2"/>
  <c r="AF1608" i="2"/>
  <c r="AJ1608" i="2"/>
  <c r="AN1608" i="2"/>
  <c r="AN1609" i="2"/>
  <c r="AE1609" i="2"/>
  <c r="AI1609" i="2"/>
  <c r="AM1609" i="2"/>
  <c r="Z1610" i="2"/>
  <c r="AD1610" i="2"/>
  <c r="AH1610" i="2"/>
  <c r="AL1610" i="2"/>
  <c r="AC1611" i="2"/>
  <c r="AG1611" i="2"/>
  <c r="AK1611" i="2"/>
  <c r="AB1612" i="2"/>
  <c r="AF1612" i="2"/>
  <c r="AJ1612" i="2"/>
  <c r="AN1612" i="2"/>
  <c r="AN1613" i="2"/>
  <c r="AE1613" i="2"/>
  <c r="AI1613" i="2"/>
  <c r="AM1613" i="2"/>
  <c r="Z1614" i="2"/>
  <c r="AD1614" i="2"/>
  <c r="AH1614" i="2"/>
  <c r="AL1614" i="2"/>
  <c r="AC1615" i="2"/>
  <c r="AG1615" i="2"/>
  <c r="AK1615" i="2"/>
  <c r="AB1616" i="2"/>
  <c r="AF1616" i="2"/>
  <c r="AJ1616" i="2"/>
  <c r="AN1616" i="2"/>
  <c r="AN1617" i="2"/>
  <c r="AE1617" i="2"/>
  <c r="AI1617" i="2"/>
  <c r="AM1617" i="2"/>
  <c r="Z1618" i="2"/>
  <c r="AD1618" i="2"/>
  <c r="AH1618" i="2"/>
  <c r="AL1618" i="2"/>
  <c r="AC1619" i="2"/>
  <c r="AG1619" i="2"/>
  <c r="AK1619" i="2"/>
  <c r="AB1620" i="2"/>
  <c r="AF1620" i="2"/>
  <c r="AJ1620" i="2"/>
  <c r="AN1620" i="2"/>
  <c r="AN1621" i="2"/>
  <c r="AE1621" i="2"/>
  <c r="AI1621" i="2"/>
  <c r="AM1621" i="2"/>
  <c r="Z1622" i="2"/>
  <c r="AD1622" i="2"/>
  <c r="AH1622" i="2"/>
  <c r="AL1622" i="2"/>
  <c r="AC1623" i="2"/>
  <c r="AG1623" i="2"/>
  <c r="AK1623" i="2"/>
  <c r="AB1624" i="2"/>
  <c r="AF1624" i="2"/>
  <c r="AJ1624" i="2"/>
  <c r="AN1624" i="2"/>
  <c r="AN1625" i="2"/>
  <c r="AE1625" i="2"/>
  <c r="AI1625" i="2"/>
  <c r="AM1625" i="2"/>
  <c r="Z1626" i="2"/>
  <c r="AD1626" i="2"/>
  <c r="AH1626" i="2"/>
  <c r="AL1626" i="2"/>
  <c r="AC1627" i="2"/>
  <c r="AG1627" i="2"/>
  <c r="AK1627" i="2"/>
  <c r="AB1628" i="2"/>
  <c r="AF1628" i="2"/>
  <c r="AJ1628" i="2"/>
  <c r="AN1628" i="2"/>
  <c r="AN1629" i="2"/>
  <c r="AN98" i="2" s="1"/>
  <c r="AE1629" i="2"/>
  <c r="AE98" i="2" s="1"/>
  <c r="AI1629" i="2"/>
  <c r="AI98" i="2" s="1"/>
  <c r="AM1629" i="2"/>
  <c r="AM98" i="2" s="1"/>
  <c r="Z1630" i="2"/>
  <c r="AD1630" i="2"/>
  <c r="AH1630" i="2"/>
  <c r="AL1630" i="2"/>
  <c r="AC1631" i="2"/>
  <c r="AG1631" i="2"/>
  <c r="AK1631" i="2"/>
  <c r="AB1632" i="2"/>
  <c r="AF1632" i="2"/>
  <c r="AJ1632" i="2"/>
  <c r="AN1632" i="2"/>
  <c r="AN1633" i="2"/>
  <c r="AE1633" i="2"/>
  <c r="AI1633" i="2"/>
  <c r="AM1633" i="2"/>
  <c r="Z1634" i="2"/>
  <c r="AD1634" i="2"/>
  <c r="AH1634" i="2"/>
  <c r="AL1634" i="2"/>
  <c r="AC1635" i="2"/>
  <c r="AG1635" i="2"/>
  <c r="AK1635" i="2"/>
  <c r="AB1636" i="2"/>
  <c r="AF1636" i="2"/>
  <c r="AJ1636" i="2"/>
  <c r="AN1636" i="2"/>
  <c r="AN1637" i="2"/>
  <c r="AE1637" i="2"/>
  <c r="AI1637" i="2"/>
  <c r="AM1637" i="2"/>
  <c r="Z1638" i="2"/>
  <c r="AD1638" i="2"/>
  <c r="AH1638" i="2"/>
  <c r="AL1638" i="2"/>
  <c r="AC1639" i="2"/>
  <c r="AG1639" i="2"/>
  <c r="AK1639" i="2"/>
  <c r="AB1640" i="2"/>
  <c r="AF1640" i="2"/>
  <c r="AJ1640" i="2"/>
  <c r="AN1640" i="2"/>
  <c r="AN1641" i="2"/>
  <c r="AE1641" i="2"/>
  <c r="AI1641" i="2"/>
  <c r="AM1641" i="2"/>
  <c r="Z1642" i="2"/>
  <c r="AD1642" i="2"/>
  <c r="AH1642" i="2"/>
  <c r="AL1642" i="2"/>
  <c r="AC1643" i="2"/>
  <c r="AG1643" i="2"/>
  <c r="AK1643" i="2"/>
  <c r="AB1644" i="2"/>
  <c r="AF1644" i="2"/>
  <c r="AJ1644" i="2"/>
  <c r="AN1644" i="2"/>
  <c r="AN1645" i="2"/>
  <c r="AE1645" i="2"/>
  <c r="AI1645" i="2"/>
  <c r="AM1645" i="2"/>
  <c r="Z1646" i="2"/>
  <c r="AD1646" i="2"/>
  <c r="AH1646" i="2"/>
  <c r="AL1646" i="2"/>
  <c r="AC1647" i="2"/>
  <c r="AG1647" i="2"/>
  <c r="AK1647" i="2"/>
  <c r="AB1648" i="2"/>
  <c r="AF1648" i="2"/>
  <c r="AJ1648" i="2"/>
  <c r="AN1648" i="2"/>
  <c r="AN1649" i="2"/>
  <c r="AE1649" i="2"/>
  <c r="AI1649" i="2"/>
  <c r="AM1649" i="2"/>
  <c r="Z1650" i="2"/>
  <c r="AD1650" i="2"/>
  <c r="AH1650" i="2"/>
  <c r="AL1650" i="2"/>
  <c r="AC1651" i="2"/>
  <c r="AG1651" i="2"/>
  <c r="AK1651" i="2"/>
  <c r="AB1652" i="2"/>
  <c r="AF1652" i="2"/>
  <c r="AJ1652" i="2"/>
  <c r="AN1652" i="2"/>
  <c r="AN1653" i="2"/>
  <c r="AE1653" i="2"/>
  <c r="AI1653" i="2"/>
  <c r="AM1653" i="2"/>
  <c r="Z1654" i="2"/>
  <c r="AD1654" i="2"/>
  <c r="AH1654" i="2"/>
  <c r="AL1654" i="2"/>
  <c r="AC1655" i="2"/>
  <c r="AG1655" i="2"/>
  <c r="AK1655" i="2"/>
  <c r="AB1656" i="2"/>
  <c r="AF1656" i="2"/>
  <c r="AJ1656" i="2"/>
  <c r="AN1656" i="2"/>
  <c r="AN1657" i="2"/>
  <c r="AE1657" i="2"/>
  <c r="AI1657" i="2"/>
  <c r="AM1657" i="2"/>
  <c r="Z1658" i="2"/>
  <c r="AD1658" i="2"/>
  <c r="AH1658" i="2"/>
  <c r="AL1658" i="2"/>
  <c r="AC1659" i="2"/>
  <c r="AG1659" i="2"/>
  <c r="AK1659" i="2"/>
  <c r="AB1660" i="2"/>
  <c r="AF1660" i="2"/>
  <c r="AJ1660" i="2"/>
  <c r="AN1660" i="2"/>
  <c r="AN1661" i="2"/>
  <c r="AE1661" i="2"/>
  <c r="AI1661" i="2"/>
  <c r="AM1661" i="2"/>
  <c r="Z1662" i="2"/>
  <c r="AD1662" i="2"/>
  <c r="AH1662" i="2"/>
  <c r="AL1662" i="2"/>
  <c r="AC1663" i="2"/>
  <c r="AG1663" i="2"/>
  <c r="AK1663" i="2"/>
  <c r="AB1664" i="2"/>
  <c r="AF1664" i="2"/>
  <c r="AJ1664" i="2"/>
  <c r="AN1664" i="2"/>
  <c r="AN1665" i="2"/>
  <c r="AE1665" i="2"/>
  <c r="AI1665" i="2"/>
  <c r="AM1665" i="2"/>
  <c r="Z1666" i="2"/>
  <c r="AD1666" i="2"/>
  <c r="AH1666" i="2"/>
  <c r="AL1666" i="2"/>
  <c r="AC1667" i="2"/>
  <c r="AG1667" i="2"/>
  <c r="AK1667" i="2"/>
  <c r="AB1668" i="2"/>
  <c r="AF1668" i="2"/>
  <c r="AJ1668" i="2"/>
  <c r="AN1668" i="2"/>
  <c r="AN1669" i="2"/>
  <c r="AE1669" i="2"/>
  <c r="AI1669" i="2"/>
  <c r="AM1669" i="2"/>
  <c r="Z1670" i="2"/>
  <c r="AD1670" i="2"/>
  <c r="AH1670" i="2"/>
  <c r="AL1670" i="2"/>
  <c r="AC1671" i="2"/>
  <c r="AG1671" i="2"/>
  <c r="AK1671" i="2"/>
  <c r="AB1672" i="2"/>
  <c r="AF1672" i="2"/>
  <c r="AJ1672" i="2"/>
  <c r="AN1672" i="2"/>
  <c r="AN1673" i="2"/>
  <c r="AE1673" i="2"/>
  <c r="AI1673" i="2"/>
  <c r="AM1673" i="2"/>
  <c r="Z1674" i="2"/>
  <c r="AD1674" i="2"/>
  <c r="AH1674" i="2"/>
  <c r="AL1674" i="2"/>
  <c r="AC1675" i="2"/>
  <c r="AG1675" i="2"/>
  <c r="AK1675" i="2"/>
  <c r="AB1676" i="2"/>
  <c r="AF1676" i="2"/>
  <c r="AJ1676" i="2"/>
  <c r="AN1676" i="2"/>
  <c r="AN1677" i="2"/>
  <c r="AE1677" i="2"/>
  <c r="AI1677" i="2"/>
  <c r="AM1677" i="2"/>
  <c r="Z1678" i="2"/>
  <c r="AD1678" i="2"/>
  <c r="AH1678" i="2"/>
  <c r="AL1678" i="2"/>
  <c r="AC1679" i="2"/>
  <c r="AG1679" i="2"/>
  <c r="AK1679" i="2"/>
  <c r="AB1680" i="2"/>
  <c r="AF1680" i="2"/>
  <c r="AJ1680" i="2"/>
  <c r="AN1680" i="2"/>
  <c r="AN1681" i="2"/>
  <c r="AE1681" i="2"/>
  <c r="AI1681" i="2"/>
  <c r="AM1681" i="2"/>
  <c r="Z1682" i="2"/>
  <c r="AD1682" i="2"/>
  <c r="AH1682" i="2"/>
  <c r="AL1682" i="2"/>
  <c r="AC1683" i="2"/>
  <c r="AG1683" i="2"/>
  <c r="AK1683" i="2"/>
  <c r="AB1684" i="2"/>
  <c r="AF1684" i="2"/>
  <c r="AJ1684" i="2"/>
  <c r="AN1684" i="2"/>
  <c r="AN1685" i="2"/>
  <c r="AE1685" i="2"/>
  <c r="AI1685" i="2"/>
  <c r="AM1685" i="2"/>
  <c r="Z1686" i="2"/>
  <c r="AD1686" i="2"/>
  <c r="AH1686" i="2"/>
  <c r="AL1686" i="2"/>
  <c r="AC1687" i="2"/>
  <c r="AG1687" i="2"/>
  <c r="AK1687" i="2"/>
  <c r="AB1688" i="2"/>
  <c r="AF1688" i="2"/>
  <c r="AJ1688" i="2"/>
  <c r="AN1688" i="2"/>
  <c r="AN1689" i="2"/>
  <c r="AE1689" i="2"/>
  <c r="AI1689" i="2"/>
  <c r="AM1689" i="2"/>
  <c r="Z1690" i="2"/>
  <c r="AD1690" i="2"/>
  <c r="AH1690" i="2"/>
  <c r="AL1690" i="2"/>
  <c r="AC1691" i="2"/>
  <c r="AG1691" i="2"/>
  <c r="AK1691" i="2"/>
  <c r="AB1692" i="2"/>
  <c r="AF1692" i="2"/>
  <c r="AJ1692" i="2"/>
  <c r="AN1692" i="2"/>
  <c r="AN1693" i="2"/>
  <c r="AE1693" i="2"/>
  <c r="AI1693" i="2"/>
  <c r="AM1693" i="2"/>
  <c r="Z1694" i="2"/>
  <c r="AD1694" i="2"/>
  <c r="AH1694" i="2"/>
  <c r="AL1694" i="2"/>
  <c r="AC1695" i="2"/>
  <c r="AG1695" i="2"/>
  <c r="AK1695" i="2"/>
  <c r="AB1696" i="2"/>
  <c r="AF1696" i="2"/>
  <c r="AJ1696" i="2"/>
  <c r="AN1696" i="2"/>
  <c r="AN1697" i="2"/>
  <c r="AE1697" i="2"/>
  <c r="AI1697" i="2"/>
  <c r="AM1697" i="2"/>
  <c r="Z1698" i="2"/>
  <c r="AD1698" i="2"/>
  <c r="AH1698" i="2"/>
  <c r="AL1698" i="2"/>
  <c r="AC1699" i="2"/>
  <c r="AG1699" i="2"/>
  <c r="AK1699" i="2"/>
  <c r="AB1700" i="2"/>
  <c r="AF1700" i="2"/>
  <c r="AJ1700" i="2"/>
  <c r="AN1700" i="2"/>
  <c r="AN1701" i="2"/>
  <c r="AE1701" i="2"/>
  <c r="AI1701" i="2"/>
  <c r="AM1701" i="2"/>
  <c r="Z1702" i="2"/>
  <c r="AD1702" i="2"/>
  <c r="AH1702" i="2"/>
  <c r="AL1702" i="2"/>
  <c r="AC1703" i="2"/>
  <c r="AG1703" i="2"/>
  <c r="AK1703" i="2"/>
  <c r="AB1704" i="2"/>
  <c r="AF1704" i="2"/>
  <c r="AJ1704" i="2"/>
  <c r="AN1704" i="2"/>
  <c r="AN1705" i="2"/>
  <c r="AE1705" i="2"/>
  <c r="AI1705" i="2"/>
  <c r="AM1705" i="2"/>
  <c r="Z1706" i="2"/>
  <c r="AD1706" i="2"/>
  <c r="AH1706" i="2"/>
  <c r="AL1706" i="2"/>
  <c r="AC1707" i="2"/>
  <c r="AG1707" i="2"/>
  <c r="AK1707" i="2"/>
  <c r="AB1708" i="2"/>
  <c r="AF1708" i="2"/>
  <c r="AJ1708" i="2"/>
  <c r="AN1708" i="2"/>
  <c r="AN1709" i="2"/>
  <c r="AE1709" i="2"/>
  <c r="AI1709" i="2"/>
  <c r="AM1709" i="2"/>
  <c r="Z1710" i="2"/>
  <c r="AD1710" i="2"/>
  <c r="AH1710" i="2"/>
  <c r="AL1710" i="2"/>
  <c r="AC1711" i="2"/>
  <c r="AG1711" i="2"/>
  <c r="AK1711" i="2"/>
  <c r="AB1712" i="2"/>
  <c r="AF1712" i="2"/>
  <c r="AJ1712" i="2"/>
  <c r="AN1712" i="2"/>
  <c r="AN1713" i="2"/>
  <c r="AE1713" i="2"/>
  <c r="AI1713" i="2"/>
  <c r="AM1713" i="2"/>
  <c r="Z1714" i="2"/>
  <c r="AD1714" i="2"/>
  <c r="AH1714" i="2"/>
  <c r="AL1714" i="2"/>
  <c r="AC1715" i="2"/>
  <c r="AG1715" i="2"/>
  <c r="AK1715" i="2"/>
  <c r="AB1716" i="2"/>
  <c r="AF1716" i="2"/>
  <c r="AJ1716" i="2"/>
  <c r="AN1716" i="2"/>
  <c r="AN1717" i="2"/>
  <c r="AE1717" i="2"/>
  <c r="AI1717" i="2"/>
  <c r="AM1717" i="2"/>
  <c r="Z1718" i="2"/>
  <c r="AD1718" i="2"/>
  <c r="AH1718" i="2"/>
  <c r="AL1718" i="2"/>
  <c r="AC1719" i="2"/>
  <c r="AG1719" i="2"/>
  <c r="AK1719" i="2"/>
  <c r="AB1720" i="2"/>
  <c r="AF1720" i="2"/>
  <c r="AQ1720" i="2"/>
  <c r="AN1720" i="2"/>
  <c r="AL1721" i="2"/>
  <c r="AA1722" i="2"/>
  <c r="AL1722" i="2"/>
  <c r="AO1723" i="2"/>
  <c r="AH1723" i="2"/>
  <c r="AQ1723" i="2"/>
  <c r="Z1730" i="2"/>
  <c r="AC1737" i="2"/>
  <c r="AG1737" i="2"/>
  <c r="AK1737" i="2"/>
  <c r="AO1743" i="2"/>
  <c r="AQ1745" i="2"/>
  <c r="AO1747" i="2"/>
  <c r="AQ1749" i="2"/>
  <c r="AO1751" i="2"/>
  <c r="AQ1753" i="2"/>
  <c r="AO1755" i="2"/>
  <c r="AQ1757" i="2"/>
  <c r="AO1759" i="2"/>
  <c r="AQ1761" i="2"/>
  <c r="AO1763" i="2"/>
  <c r="AQ1765" i="2"/>
  <c r="AO1767" i="2"/>
  <c r="AQ1769" i="2"/>
  <c r="AO1771" i="2"/>
  <c r="AQ1773" i="2"/>
  <c r="AO1775" i="2"/>
  <c r="AQ1777" i="2"/>
  <c r="AO1779" i="2"/>
  <c r="AQ1781" i="2"/>
  <c r="AO1783" i="2"/>
  <c r="AQ1785" i="2"/>
  <c r="AO1787" i="2"/>
  <c r="AQ1789" i="2"/>
  <c r="AO1791" i="2"/>
  <c r="AQ1793" i="2"/>
  <c r="AO1795" i="2"/>
  <c r="AQ1797" i="2"/>
  <c r="AO1799" i="2"/>
  <c r="AQ1801" i="2"/>
  <c r="AO1803" i="2"/>
  <c r="AQ1805" i="2"/>
  <c r="AM1436" i="2"/>
  <c r="AM1444" i="2"/>
  <c r="AM1452" i="2"/>
  <c r="AM1460" i="2"/>
  <c r="AM1468" i="2"/>
  <c r="AI1474" i="2"/>
  <c r="AG1491" i="2"/>
  <c r="AK1491" i="2"/>
  <c r="AB1491" i="2"/>
  <c r="AG1507" i="2"/>
  <c r="AK1507" i="2"/>
  <c r="AE1509" i="2"/>
  <c r="AI1509" i="2"/>
  <c r="AG1720" i="2"/>
  <c r="AM1723" i="2"/>
  <c r="AI1724" i="2"/>
  <c r="AM1724" i="2"/>
  <c r="AK1724" i="2"/>
  <c r="AE1728" i="2"/>
  <c r="AH1731" i="2"/>
  <c r="AD1734" i="2"/>
  <c r="AH1734" i="2"/>
  <c r="AL1734" i="2"/>
  <c r="AE1739" i="2"/>
  <c r="AI1739" i="2"/>
  <c r="AM1739" i="2"/>
  <c r="AE1743" i="2"/>
  <c r="AI1743" i="2"/>
  <c r="AM1743" i="2"/>
  <c r="AD1744" i="2"/>
  <c r="AH1744" i="2"/>
  <c r="AG1745" i="2"/>
  <c r="AK1745" i="2"/>
  <c r="AJ1746" i="2"/>
  <c r="AN1746" i="2"/>
  <c r="AE1747" i="2"/>
  <c r="AI1747" i="2"/>
  <c r="AM1747" i="2"/>
  <c r="AD1748" i="2"/>
  <c r="AH1748" i="2"/>
  <c r="AG1749" i="2"/>
  <c r="AK1749" i="2"/>
  <c r="AJ1750" i="2"/>
  <c r="AN1750" i="2"/>
  <c r="AE1751" i="2"/>
  <c r="AI1751" i="2"/>
  <c r="AM1751" i="2"/>
  <c r="AD1752" i="2"/>
  <c r="AH1752" i="2"/>
  <c r="AG1753" i="2"/>
  <c r="AK1753" i="2"/>
  <c r="AJ1754" i="2"/>
  <c r="AN1754" i="2"/>
  <c r="AE1755" i="2"/>
  <c r="AI1755" i="2"/>
  <c r="AM1755" i="2"/>
  <c r="AD1756" i="2"/>
  <c r="AH1756" i="2"/>
  <c r="AG1757" i="2"/>
  <c r="AK1757" i="2"/>
  <c r="AJ1758" i="2"/>
  <c r="AN1758" i="2"/>
  <c r="AE1759" i="2"/>
  <c r="AI1759" i="2"/>
  <c r="AM1759" i="2"/>
  <c r="AD1760" i="2"/>
  <c r="AH1760" i="2"/>
  <c r="AG1761" i="2"/>
  <c r="AK1761" i="2"/>
  <c r="AJ1762" i="2"/>
  <c r="AN1762" i="2"/>
  <c r="AE1763" i="2"/>
  <c r="AI1763" i="2"/>
  <c r="AM1763" i="2"/>
  <c r="AD1764" i="2"/>
  <c r="AH1764" i="2"/>
  <c r="AG1765" i="2"/>
  <c r="AK1765" i="2"/>
  <c r="AJ1766" i="2"/>
  <c r="AN1766" i="2"/>
  <c r="AE1767" i="2"/>
  <c r="AI1767" i="2"/>
  <c r="AM1767" i="2"/>
  <c r="AD1768" i="2"/>
  <c r="AH1768" i="2"/>
  <c r="AG1769" i="2"/>
  <c r="AK1769" i="2"/>
  <c r="AJ1770" i="2"/>
  <c r="AN1770" i="2"/>
  <c r="AE1771" i="2"/>
  <c r="AI1771" i="2"/>
  <c r="AM1771" i="2"/>
  <c r="AD1772" i="2"/>
  <c r="AD114" i="2" s="1"/>
  <c r="AH1772" i="2"/>
  <c r="AH114" i="2" s="1"/>
  <c r="AG1773" i="2"/>
  <c r="AK1773" i="2"/>
  <c r="AJ1774" i="2"/>
  <c r="AN1774" i="2"/>
  <c r="AE1775" i="2"/>
  <c r="AI1775" i="2"/>
  <c r="AM1775" i="2"/>
  <c r="AD1776" i="2"/>
  <c r="AH1776" i="2"/>
  <c r="AG1777" i="2"/>
  <c r="AK1777" i="2"/>
  <c r="AJ1778" i="2"/>
  <c r="AN1778" i="2"/>
  <c r="AE1779" i="2"/>
  <c r="AI1779" i="2"/>
  <c r="AM1779" i="2"/>
  <c r="AD1780" i="2"/>
  <c r="AH1780" i="2"/>
  <c r="AG1781" i="2"/>
  <c r="AK1781" i="2"/>
  <c r="AJ1782" i="2"/>
  <c r="AN1782" i="2"/>
  <c r="AE1783" i="2"/>
  <c r="AI1783" i="2"/>
  <c r="AM1783" i="2"/>
  <c r="AD1784" i="2"/>
  <c r="AH1784" i="2"/>
  <c r="AG1785" i="2"/>
  <c r="AK1785" i="2"/>
  <c r="AJ1786" i="2"/>
  <c r="AN1786" i="2"/>
  <c r="AE1787" i="2"/>
  <c r="AI1787" i="2"/>
  <c r="AM1787" i="2"/>
  <c r="AD1788" i="2"/>
  <c r="AH1788" i="2"/>
  <c r="AG1789" i="2"/>
  <c r="AK1789" i="2"/>
  <c r="AJ1790" i="2"/>
  <c r="AN1790" i="2"/>
  <c r="AE1791" i="2"/>
  <c r="AI1791" i="2"/>
  <c r="AM1791" i="2"/>
  <c r="AD1792" i="2"/>
  <c r="AH1792" i="2"/>
  <c r="AG1793" i="2"/>
  <c r="AK1793" i="2"/>
  <c r="AJ1794" i="2"/>
  <c r="AN1794" i="2"/>
  <c r="AE1795" i="2"/>
  <c r="AI1795" i="2"/>
  <c r="AM1795" i="2"/>
  <c r="AD1796" i="2"/>
  <c r="AH1796" i="2"/>
  <c r="AG1797" i="2"/>
  <c r="AK1797" i="2"/>
  <c r="AJ1798" i="2"/>
  <c r="AN1798" i="2"/>
  <c r="AE1799" i="2"/>
  <c r="AI1799" i="2"/>
  <c r="AM1799" i="2"/>
  <c r="AD1800" i="2"/>
  <c r="AH1800" i="2"/>
  <c r="AG1801" i="2"/>
  <c r="AK1801" i="2"/>
  <c r="AJ1802" i="2"/>
  <c r="AN1802" i="2"/>
  <c r="AE1803" i="2"/>
  <c r="AI1803" i="2"/>
  <c r="AM1803" i="2"/>
  <c r="AD1804" i="2"/>
  <c r="AH1804" i="2"/>
  <c r="AG1805" i="2"/>
  <c r="AK1805" i="2"/>
  <c r="AJ1806" i="2"/>
  <c r="AJ115" i="2" s="1"/>
  <c r="AN1806" i="2"/>
  <c r="AN115" i="2" s="1"/>
  <c r="AE1807" i="2"/>
  <c r="AI1807" i="2"/>
  <c r="AM1807" i="2"/>
  <c r="AD1808" i="2"/>
  <c r="AH1808" i="2"/>
  <c r="AG1809" i="2"/>
  <c r="AK1809" i="2"/>
  <c r="AJ1810" i="2"/>
  <c r="AN1810" i="2"/>
  <c r="AE1811" i="2"/>
  <c r="AI1811" i="2"/>
  <c r="AM1811" i="2"/>
  <c r="AD1812" i="2"/>
  <c r="AH1812" i="2"/>
  <c r="AG1813" i="2"/>
  <c r="AK1813" i="2"/>
  <c r="AJ1814" i="2"/>
  <c r="AN1814" i="2"/>
  <c r="AE1815" i="2"/>
  <c r="AI1815" i="2"/>
  <c r="AM1815" i="2"/>
  <c r="AD1816" i="2"/>
  <c r="AH1816" i="2"/>
  <c r="AG1817" i="2"/>
  <c r="AK1817" i="2"/>
  <c r="AJ1818" i="2"/>
  <c r="AN1818" i="2"/>
  <c r="AE1819" i="2"/>
  <c r="AI1819" i="2"/>
  <c r="AM1819" i="2"/>
  <c r="AD1820" i="2"/>
  <c r="AH1820" i="2"/>
  <c r="AG1821" i="2"/>
  <c r="AK1821" i="2"/>
  <c r="AJ1822" i="2"/>
  <c r="AN1822" i="2"/>
  <c r="AE1823" i="2"/>
  <c r="AI1823" i="2"/>
  <c r="AM1823" i="2"/>
  <c r="AD1824" i="2"/>
  <c r="AH1824" i="2"/>
  <c r="AG1825" i="2"/>
  <c r="AK1825" i="2"/>
  <c r="AJ1826" i="2"/>
  <c r="AN1826" i="2"/>
  <c r="AE1827" i="2"/>
  <c r="AI1827" i="2"/>
  <c r="AM1827" i="2"/>
  <c r="AD1828" i="2"/>
  <c r="AH1828" i="2"/>
  <c r="AG1829" i="2"/>
  <c r="AK1829" i="2"/>
  <c r="AJ1830" i="2"/>
  <c r="AN1830" i="2"/>
  <c r="AE1831" i="2"/>
  <c r="AI1831" i="2"/>
  <c r="AM1831" i="2"/>
  <c r="AD1832" i="2"/>
  <c r="AH1832" i="2"/>
  <c r="AG1833" i="2"/>
  <c r="AK1833" i="2"/>
  <c r="AJ1834" i="2"/>
  <c r="AN1834" i="2"/>
  <c r="AE1835" i="2"/>
  <c r="AI1835" i="2"/>
  <c r="AM1835" i="2"/>
  <c r="AD1836" i="2"/>
  <c r="AH1836" i="2"/>
  <c r="AG1837" i="2"/>
  <c r="AK1837" i="2"/>
  <c r="AJ1838" i="2"/>
  <c r="AN1838" i="2"/>
  <c r="AE1839" i="2"/>
  <c r="AI1839" i="2"/>
  <c r="AM1839" i="2"/>
  <c r="AD1840" i="2"/>
  <c r="AH1840" i="2"/>
  <c r="AG1841" i="2"/>
  <c r="AK1841" i="2"/>
  <c r="AJ1842" i="2"/>
  <c r="AN1842" i="2"/>
  <c r="AE1843" i="2"/>
  <c r="AI1843" i="2"/>
  <c r="AM1843" i="2"/>
  <c r="AD1844" i="2"/>
  <c r="AD109" i="2" s="1"/>
  <c r="AH1844" i="2"/>
  <c r="AH109" i="2" s="1"/>
  <c r="AG1845" i="2"/>
  <c r="AK1845" i="2"/>
  <c r="AJ1808" i="2"/>
  <c r="AN1808" i="2"/>
  <c r="AO1809" i="2"/>
  <c r="AE1809" i="2"/>
  <c r="AI1809" i="2"/>
  <c r="AM1809" i="2"/>
  <c r="Z1810" i="2"/>
  <c r="AD1810" i="2"/>
  <c r="AH1810" i="2"/>
  <c r="AL1810" i="2"/>
  <c r="AL1811" i="2"/>
  <c r="AP1811" i="2"/>
  <c r="AQ1811" i="2"/>
  <c r="AB1812" i="2"/>
  <c r="AF1812" i="2"/>
  <c r="AJ1812" i="2"/>
  <c r="AN1812" i="2"/>
  <c r="AO1813" i="2"/>
  <c r="AE1813" i="2"/>
  <c r="AI1813" i="2"/>
  <c r="AM1813" i="2"/>
  <c r="Z1814" i="2"/>
  <c r="AD1814" i="2"/>
  <c r="AH1814" i="2"/>
  <c r="AL1814" i="2"/>
  <c r="AL1815" i="2"/>
  <c r="AP1815" i="2"/>
  <c r="AQ1815" i="2"/>
  <c r="AB1816" i="2"/>
  <c r="AF1816" i="2"/>
  <c r="AJ1816" i="2"/>
  <c r="AN1816" i="2"/>
  <c r="AO1817" i="2"/>
  <c r="AE1817" i="2"/>
  <c r="AI1817" i="2"/>
  <c r="AM1817" i="2"/>
  <c r="Z1818" i="2"/>
  <c r="AD1818" i="2"/>
  <c r="AH1818" i="2"/>
  <c r="AL1818" i="2"/>
  <c r="AL1819" i="2"/>
  <c r="AP1819" i="2"/>
  <c r="AQ1819" i="2"/>
  <c r="AB1820" i="2"/>
  <c r="AF1820" i="2"/>
  <c r="AJ1820" i="2"/>
  <c r="AN1820" i="2"/>
  <c r="AO1821" i="2"/>
  <c r="AE1821" i="2"/>
  <c r="AI1821" i="2"/>
  <c r="AM1821" i="2"/>
  <c r="Z1822" i="2"/>
  <c r="AD1822" i="2"/>
  <c r="AH1822" i="2"/>
  <c r="AL1822" i="2"/>
  <c r="AL1823" i="2"/>
  <c r="AP1823" i="2"/>
  <c r="AQ1823" i="2"/>
  <c r="AB1824" i="2"/>
  <c r="AF1824" i="2"/>
  <c r="AJ1824" i="2"/>
  <c r="AN1824" i="2"/>
  <c r="AO1825" i="2"/>
  <c r="AE1825" i="2"/>
  <c r="AI1825" i="2"/>
  <c r="AM1825" i="2"/>
  <c r="Z1826" i="2"/>
  <c r="AD1826" i="2"/>
  <c r="AH1826" i="2"/>
  <c r="AL1826" i="2"/>
  <c r="AL1827" i="2"/>
  <c r="AP1827" i="2"/>
  <c r="AQ1827" i="2"/>
  <c r="AB1828" i="2"/>
  <c r="AF1828" i="2"/>
  <c r="AJ1828" i="2"/>
  <c r="AN1828" i="2"/>
  <c r="AO1829" i="2"/>
  <c r="AE1829" i="2"/>
  <c r="AI1829" i="2"/>
  <c r="AM1829" i="2"/>
  <c r="Z1830" i="2"/>
  <c r="AD1830" i="2"/>
  <c r="AH1830" i="2"/>
  <c r="AL1830" i="2"/>
  <c r="AL1831" i="2"/>
  <c r="AP1831" i="2"/>
  <c r="AQ1831" i="2"/>
  <c r="AB1832" i="2"/>
  <c r="AF1832" i="2"/>
  <c r="AJ1832" i="2"/>
  <c r="AN1832" i="2"/>
  <c r="AO1833" i="2"/>
  <c r="AE1833" i="2"/>
  <c r="AI1833" i="2"/>
  <c r="AM1833" i="2"/>
  <c r="Z1834" i="2"/>
  <c r="AD1834" i="2"/>
  <c r="AH1834" i="2"/>
  <c r="AL1834" i="2"/>
  <c r="AL1835" i="2"/>
  <c r="AP1835" i="2"/>
  <c r="AQ1835" i="2"/>
  <c r="AB1836" i="2"/>
  <c r="AF1836" i="2"/>
  <c r="AJ1836" i="2"/>
  <c r="AN1836" i="2"/>
  <c r="AO1837" i="2"/>
  <c r="AE1837" i="2"/>
  <c r="AI1837" i="2"/>
  <c r="AM1837" i="2"/>
  <c r="Z1838" i="2"/>
  <c r="AD1838" i="2"/>
  <c r="AH1838" i="2"/>
  <c r="AL1838" i="2"/>
  <c r="AL1839" i="2"/>
  <c r="AP1839" i="2"/>
  <c r="AQ1839" i="2"/>
  <c r="AB1840" i="2"/>
  <c r="AF1840" i="2"/>
  <c r="AJ1840" i="2"/>
  <c r="AN1840" i="2"/>
  <c r="AO1841" i="2"/>
  <c r="AE1841" i="2"/>
  <c r="AI1841" i="2"/>
  <c r="AM1841" i="2"/>
  <c r="Z1842" i="2"/>
  <c r="AD1842" i="2"/>
  <c r="AH1842" i="2"/>
  <c r="AL1842" i="2"/>
  <c r="AL1843" i="2"/>
  <c r="AP1843" i="2"/>
  <c r="AQ1843" i="2"/>
  <c r="AB1844" i="2"/>
  <c r="AB109" i="2" s="1"/>
  <c r="AF1844" i="2"/>
  <c r="AF109" i="2" s="1"/>
  <c r="AJ1844" i="2"/>
  <c r="AJ109" i="2" s="1"/>
  <c r="AN1844" i="2"/>
  <c r="AN109" i="2" s="1"/>
  <c r="AO1845" i="2"/>
  <c r="AE1845" i="2"/>
  <c r="AI1845" i="2"/>
  <c r="AM1845" i="2"/>
  <c r="Z1846" i="2"/>
  <c r="AD1846" i="2"/>
  <c r="AH1846" i="2"/>
  <c r="AL1846" i="2"/>
  <c r="AL1847" i="2"/>
  <c r="AP1847" i="2"/>
  <c r="AQ1847" i="2"/>
  <c r="AB1848" i="2"/>
  <c r="AF1848" i="2"/>
  <c r="AJ1848" i="2"/>
  <c r="AN1848" i="2"/>
  <c r="AO1849" i="2"/>
  <c r="AE1849" i="2"/>
  <c r="AI1849" i="2"/>
  <c r="AM1849" i="2"/>
  <c r="Z1850" i="2"/>
  <c r="AD1850" i="2"/>
  <c r="AH1850" i="2"/>
  <c r="AL1850" i="2"/>
  <c r="AL1851" i="2"/>
  <c r="AL127" i="2" s="1"/>
  <c r="AP1851" i="2"/>
  <c r="AO127" i="2" s="1"/>
  <c r="AQ1851" i="2"/>
  <c r="AP127" i="2" s="1"/>
  <c r="AB1852" i="2"/>
  <c r="AF1852" i="2"/>
  <c r="AJ1852" i="2"/>
  <c r="AN1852" i="2"/>
  <c r="AO1853" i="2"/>
  <c r="AE1853" i="2"/>
  <c r="AI1853" i="2"/>
  <c r="AM1853" i="2"/>
  <c r="Z1854" i="2"/>
  <c r="AD1854" i="2"/>
  <c r="AH1854" i="2"/>
  <c r="AL1854" i="2"/>
  <c r="AL1855" i="2"/>
  <c r="AP1855" i="2"/>
  <c r="AQ1855" i="2"/>
  <c r="AB1856" i="2"/>
  <c r="AF1856" i="2"/>
  <c r="AJ1856" i="2"/>
  <c r="AN1856" i="2"/>
  <c r="AO1857" i="2"/>
  <c r="AE1857" i="2"/>
  <c r="AI1857" i="2"/>
  <c r="AM1857" i="2"/>
  <c r="Z1858" i="2"/>
  <c r="AD1858" i="2"/>
  <c r="AH1858" i="2"/>
  <c r="AL1858" i="2"/>
  <c r="AL1859" i="2"/>
  <c r="AP1859" i="2"/>
  <c r="AQ1859" i="2"/>
  <c r="AB1860" i="2"/>
  <c r="AB97" i="2" s="1"/>
  <c r="AF1860" i="2"/>
  <c r="AF97" i="2" s="1"/>
  <c r="AJ1860" i="2"/>
  <c r="AJ97" i="2" s="1"/>
  <c r="AN1860" i="2"/>
  <c r="AN97" i="2" s="1"/>
  <c r="AO1861" i="2"/>
  <c r="AE1861" i="2"/>
  <c r="AI1861" i="2"/>
  <c r="AM1861" i="2"/>
  <c r="Z1862" i="2"/>
  <c r="AD1862" i="2"/>
  <c r="AH1862" i="2"/>
  <c r="AL1862" i="2"/>
  <c r="AL1863" i="2"/>
  <c r="AP1863" i="2"/>
  <c r="AQ1863" i="2"/>
  <c r="AB1864" i="2"/>
  <c r="AF1864" i="2"/>
  <c r="AJ1864" i="2"/>
  <c r="AN1864" i="2"/>
  <c r="AO1865" i="2"/>
  <c r="AE1865" i="2"/>
  <c r="AI1865" i="2"/>
  <c r="AM1865" i="2"/>
  <c r="Z1866" i="2"/>
  <c r="AD1866" i="2"/>
  <c r="AH1866" i="2"/>
  <c r="AL1866" i="2"/>
  <c r="AL1867" i="2"/>
  <c r="AP1867" i="2"/>
  <c r="AQ1867" i="2"/>
  <c r="AB1868" i="2"/>
  <c r="AF1868" i="2"/>
  <c r="AJ1868" i="2"/>
  <c r="AN1868" i="2"/>
  <c r="AO1869" i="2"/>
  <c r="AE1869" i="2"/>
  <c r="AI1869" i="2"/>
  <c r="AM1869" i="2"/>
  <c r="Z1870" i="2"/>
  <c r="AD1870" i="2"/>
  <c r="AH1870" i="2"/>
  <c r="AL1870" i="2"/>
  <c r="AL1871" i="2"/>
  <c r="AP1871" i="2"/>
  <c r="AQ1871" i="2"/>
  <c r="AB1872" i="2"/>
  <c r="AF1872" i="2"/>
  <c r="AJ1872" i="2"/>
  <c r="AN1872" i="2"/>
  <c r="AO1873" i="2"/>
  <c r="AE1873" i="2"/>
  <c r="AI1873" i="2"/>
  <c r="AM1873" i="2"/>
  <c r="Z1874" i="2"/>
  <c r="AD1874" i="2"/>
  <c r="AH1874" i="2"/>
  <c r="AL1874" i="2"/>
  <c r="AL1875" i="2"/>
  <c r="AP1875" i="2"/>
  <c r="AQ1875" i="2"/>
  <c r="AB1876" i="2"/>
  <c r="AF1876" i="2"/>
  <c r="AJ1876" i="2"/>
  <c r="AN1876" i="2"/>
  <c r="AO1877" i="2"/>
  <c r="AE1877" i="2"/>
  <c r="AI1877" i="2"/>
  <c r="AM1877" i="2"/>
  <c r="Z1878" i="2"/>
  <c r="AD1878" i="2"/>
  <c r="AH1878" i="2"/>
  <c r="AL1878" i="2"/>
  <c r="AL1879" i="2"/>
  <c r="AP1879" i="2"/>
  <c r="AQ1879" i="2"/>
  <c r="AB1880" i="2"/>
  <c r="AF1880" i="2"/>
  <c r="AJ1880" i="2"/>
  <c r="AN1880" i="2"/>
  <c r="AO1881" i="2"/>
  <c r="AE1881" i="2"/>
  <c r="AI1881" i="2"/>
  <c r="AM1881" i="2"/>
  <c r="Z1882" i="2"/>
  <c r="AD1882" i="2"/>
  <c r="AH1882" i="2"/>
  <c r="AL1882" i="2"/>
  <c r="AL1883" i="2"/>
  <c r="AP1883" i="2"/>
  <c r="AQ1883" i="2"/>
  <c r="AB1884" i="2"/>
  <c r="AF1884" i="2"/>
  <c r="AJ1884" i="2"/>
  <c r="AN1884" i="2"/>
  <c r="AO1885" i="2"/>
  <c r="AE1885" i="2"/>
  <c r="AI1885" i="2"/>
  <c r="AM1885" i="2"/>
  <c r="Z1886" i="2"/>
  <c r="AD1886" i="2"/>
  <c r="AH1886" i="2"/>
  <c r="AL1886" i="2"/>
  <c r="AL1887" i="2"/>
  <c r="AP1887" i="2"/>
  <c r="AQ1887" i="2"/>
  <c r="AB1888" i="2"/>
  <c r="AF1888" i="2"/>
  <c r="AJ1888" i="2"/>
  <c r="AN1888" i="2"/>
  <c r="AO1889" i="2"/>
  <c r="AE1889" i="2"/>
  <c r="AI1889" i="2"/>
  <c r="AM1889" i="2"/>
  <c r="Z1890" i="2"/>
  <c r="AD1890" i="2"/>
  <c r="AH1890" i="2"/>
  <c r="AL1890" i="2"/>
  <c r="AL1891" i="2"/>
  <c r="AP1891" i="2"/>
  <c r="AQ1891" i="2"/>
  <c r="AB1892" i="2"/>
  <c r="AF1892" i="2"/>
  <c r="AJ1892" i="2"/>
  <c r="AN1892" i="2"/>
  <c r="AO1893" i="2"/>
  <c r="AE1893" i="2"/>
  <c r="AI1893" i="2"/>
  <c r="AM1893" i="2"/>
  <c r="Z1894" i="2"/>
  <c r="AD1894" i="2"/>
  <c r="AH1894" i="2"/>
  <c r="AL1894" i="2"/>
  <c r="AL1895" i="2"/>
  <c r="AP1895" i="2"/>
  <c r="AQ1895" i="2"/>
  <c r="AB1896" i="2"/>
  <c r="AF1896" i="2"/>
  <c r="AJ1896" i="2"/>
  <c r="AN1896" i="2"/>
  <c r="AO1897" i="2"/>
  <c r="AE1897" i="2"/>
  <c r="AI1897" i="2"/>
  <c r="AM1897" i="2"/>
  <c r="Z1898" i="2"/>
  <c r="AD1898" i="2"/>
  <c r="AH1898" i="2"/>
  <c r="AL1898" i="2"/>
  <c r="AL1899" i="2"/>
  <c r="AP1899" i="2"/>
  <c r="AQ1899" i="2"/>
  <c r="AB1900" i="2"/>
  <c r="AF1900" i="2"/>
  <c r="AJ1900" i="2"/>
  <c r="AN1900" i="2"/>
  <c r="AO1901" i="2"/>
  <c r="AE1901" i="2"/>
  <c r="AI1901" i="2"/>
  <c r="AM1901" i="2"/>
  <c r="Z1902" i="2"/>
  <c r="AD1902" i="2"/>
  <c r="AH1902" i="2"/>
  <c r="AL1902" i="2"/>
  <c r="AL1903" i="2"/>
  <c r="AP1903" i="2"/>
  <c r="AQ1903" i="2"/>
  <c r="AB1904" i="2"/>
  <c r="AF1904" i="2"/>
  <c r="AJ1904" i="2"/>
  <c r="AN1904" i="2"/>
  <c r="AO1905" i="2"/>
  <c r="AE1905" i="2"/>
  <c r="AI1905" i="2"/>
  <c r="AM1905" i="2"/>
  <c r="Z1906" i="2"/>
  <c r="AD1906" i="2"/>
  <c r="AH1906" i="2"/>
  <c r="AL1906" i="2"/>
  <c r="AL1907" i="2"/>
  <c r="AP1907" i="2"/>
  <c r="AQ1907" i="2"/>
  <c r="AB1908" i="2"/>
  <c r="AF1908" i="2"/>
  <c r="AJ1908" i="2"/>
  <c r="AN1908" i="2"/>
  <c r="AO1909" i="2"/>
  <c r="AE1909" i="2"/>
  <c r="AI1909" i="2"/>
  <c r="AM1909" i="2"/>
  <c r="Z1910" i="2"/>
  <c r="AD1910" i="2"/>
  <c r="AH1910" i="2"/>
  <c r="AL1910" i="2"/>
  <c r="AL1911" i="2"/>
  <c r="AP1911" i="2"/>
  <c r="AQ1911" i="2"/>
  <c r="AB1912" i="2"/>
  <c r="AF1912" i="2"/>
  <c r="AJ1912" i="2"/>
  <c r="AN1912" i="2"/>
  <c r="AO1913" i="2"/>
  <c r="AE1913" i="2"/>
  <c r="AI1913" i="2"/>
  <c r="AM1913" i="2"/>
  <c r="Z1914" i="2"/>
  <c r="AD1914" i="2"/>
  <c r="AH1914" i="2"/>
  <c r="AL1914" i="2"/>
  <c r="AL1915" i="2"/>
  <c r="AP1915" i="2"/>
  <c r="AQ1915" i="2"/>
  <c r="AB1916" i="2"/>
  <c r="AF1916" i="2"/>
  <c r="AJ1916" i="2"/>
  <c r="AO1917" i="2"/>
  <c r="AE1917" i="2"/>
  <c r="AI1917" i="2"/>
  <c r="AM1917" i="2"/>
  <c r="AL1918" i="2"/>
  <c r="AD1918" i="2"/>
  <c r="AH1918" i="2"/>
  <c r="AL1919" i="2"/>
  <c r="AP1919" i="2"/>
  <c r="AQ1919" i="2"/>
  <c r="AB1920" i="2"/>
  <c r="AF1920" i="2"/>
  <c r="AO1921" i="2"/>
  <c r="AE1921" i="2"/>
  <c r="AI1921" i="2"/>
  <c r="AM1921" i="2"/>
  <c r="AL1922" i="2"/>
  <c r="AD1922" i="2"/>
  <c r="AL1923" i="2"/>
  <c r="AP1923" i="2"/>
  <c r="AQ1923" i="2"/>
  <c r="AB1924" i="2"/>
  <c r="AO1925" i="2"/>
  <c r="AE1925" i="2"/>
  <c r="AI1925" i="2"/>
  <c r="AM1925" i="2"/>
  <c r="AL1926" i="2"/>
  <c r="AL1927" i="2"/>
  <c r="AP1927" i="2"/>
  <c r="AQ1927" i="2"/>
  <c r="AB1928" i="2"/>
  <c r="AO1929" i="2"/>
  <c r="AE1929" i="2"/>
  <c r="AI1929" i="2"/>
  <c r="AM1929" i="2"/>
  <c r="AL1930" i="2"/>
  <c r="AL1931" i="2"/>
  <c r="AP1931" i="2"/>
  <c r="AQ1931" i="2"/>
  <c r="AB1932" i="2"/>
  <c r="AO1933" i="2"/>
  <c r="AE1933" i="2"/>
  <c r="AI1933" i="2"/>
  <c r="AM1933" i="2"/>
  <c r="AL1934" i="2"/>
  <c r="AL1935" i="2"/>
  <c r="AP1935" i="2"/>
  <c r="AQ1935" i="2"/>
  <c r="AB1936" i="2"/>
  <c r="AO1937" i="2"/>
  <c r="AE1937" i="2"/>
  <c r="AI1937" i="2"/>
  <c r="AM1937" i="2"/>
  <c r="AL1938" i="2"/>
  <c r="AL1939" i="2"/>
  <c r="AP1939" i="2"/>
  <c r="AQ1939" i="2"/>
  <c r="AO1941" i="2"/>
  <c r="AE1941" i="2"/>
  <c r="AI1941" i="2"/>
  <c r="AM1941" i="2"/>
  <c r="AM1942" i="2"/>
  <c r="AL1943" i="2"/>
  <c r="AP1943" i="2"/>
  <c r="AQ1943" i="2"/>
  <c r="AO1945" i="2"/>
  <c r="AE1945" i="2"/>
  <c r="AI1945" i="2"/>
  <c r="AM1945" i="2"/>
  <c r="AM1946" i="2"/>
  <c r="AL1947" i="2"/>
  <c r="AP1947" i="2"/>
  <c r="AQ1947" i="2"/>
  <c r="AO1949" i="2"/>
  <c r="AE1949" i="2"/>
  <c r="AI1949" i="2"/>
  <c r="AM1949" i="2"/>
  <c r="AM1950" i="2"/>
  <c r="AL1951" i="2"/>
  <c r="AP1951" i="2"/>
  <c r="AQ1951" i="2"/>
  <c r="AO1953" i="2"/>
  <c r="AE1953" i="2"/>
  <c r="AI1953" i="2"/>
  <c r="AM1953" i="2"/>
  <c r="AM1954" i="2"/>
  <c r="AL1955" i="2"/>
  <c r="AP1955" i="2"/>
  <c r="AQ1955" i="2"/>
  <c r="AO1957" i="2"/>
  <c r="AE1957" i="2"/>
  <c r="AI1957" i="2"/>
  <c r="AM1957" i="2"/>
  <c r="AM1958" i="2"/>
  <c r="AL1959" i="2"/>
  <c r="AL118" i="2" s="1"/>
  <c r="AP1959" i="2"/>
  <c r="AO118" i="2" s="1"/>
  <c r="AQ1959" i="2"/>
  <c r="AP118" i="2" s="1"/>
  <c r="AO1961" i="2"/>
  <c r="AE1961" i="2"/>
  <c r="AI1961" i="2"/>
  <c r="AM1961" i="2"/>
  <c r="AM1962" i="2"/>
  <c r="AL1963" i="2"/>
  <c r="AP1963" i="2"/>
  <c r="AQ1963" i="2"/>
  <c r="AO1965" i="2"/>
  <c r="AE1965" i="2"/>
  <c r="AI1965" i="2"/>
  <c r="AM1965" i="2"/>
  <c r="AM1966" i="2"/>
  <c r="AL1967" i="2"/>
  <c r="AP1967" i="2"/>
  <c r="AQ1967" i="2"/>
  <c r="AO1969" i="2"/>
  <c r="AE1969" i="2"/>
  <c r="AI1969" i="2"/>
  <c r="AM1969" i="2"/>
  <c r="AM1970" i="2"/>
  <c r="AL1971" i="2"/>
  <c r="AP1971" i="2"/>
  <c r="AQ1971" i="2"/>
  <c r="AO1973" i="2"/>
  <c r="AE1973" i="2"/>
  <c r="AI1973" i="2"/>
  <c r="AM1973" i="2"/>
  <c r="AM1974" i="2"/>
  <c r="AL1975" i="2"/>
  <c r="AP1975" i="2"/>
  <c r="AQ1975" i="2"/>
  <c r="AO1977" i="2"/>
  <c r="AE1977" i="2"/>
  <c r="AI1977" i="2"/>
  <c r="AM1977" i="2"/>
  <c r="AM1978" i="2"/>
  <c r="AL1979" i="2"/>
  <c r="AP1979" i="2"/>
  <c r="AQ1979" i="2"/>
  <c r="AO1981" i="2"/>
  <c r="AE1981" i="2"/>
  <c r="AI1981" i="2"/>
  <c r="AM1981" i="2"/>
  <c r="AM1982" i="2"/>
  <c r="AL1983" i="2"/>
  <c r="AP1983" i="2"/>
  <c r="AQ1983" i="2"/>
  <c r="AO1985" i="2"/>
  <c r="AE1985" i="2"/>
  <c r="AI1985" i="2"/>
  <c r="AM1985" i="2"/>
  <c r="AM1986" i="2"/>
  <c r="AO1987" i="2"/>
  <c r="AP1987" i="2"/>
  <c r="AK1987" i="2"/>
  <c r="AA1989" i="2"/>
  <c r="AE1989" i="2"/>
  <c r="AI1989" i="2"/>
  <c r="AC1991" i="2"/>
  <c r="AK1991" i="2"/>
  <c r="AM1992" i="2"/>
  <c r="AD1992" i="2"/>
  <c r="AL1992" i="2"/>
  <c r="AB1994" i="2"/>
  <c r="AF1994" i="2"/>
  <c r="AQ1994" i="2"/>
  <c r="AN1994" i="2"/>
  <c r="AA1997" i="2"/>
  <c r="AI1997" i="2"/>
  <c r="AM1997" i="2"/>
  <c r="AC1999" i="2"/>
  <c r="AG1999" i="2"/>
  <c r="AK1999" i="2"/>
  <c r="AM2000" i="2"/>
  <c r="AB2002" i="2"/>
  <c r="AF2002" i="2"/>
  <c r="AQ2002" i="2"/>
  <c r="AN2002" i="2"/>
  <c r="AA2005" i="2"/>
  <c r="AI2005" i="2"/>
  <c r="AM2005" i="2"/>
  <c r="AC2007" i="2"/>
  <c r="AG2007" i="2"/>
  <c r="AK2007" i="2"/>
  <c r="AM2008" i="2"/>
  <c r="AB2010" i="2"/>
  <c r="AF2010" i="2"/>
  <c r="AQ2010" i="2"/>
  <c r="AN2010" i="2"/>
  <c r="AA2013" i="2"/>
  <c r="AI2013" i="2"/>
  <c r="AM2013" i="2"/>
  <c r="AL2015" i="2"/>
  <c r="AG2015" i="2"/>
  <c r="AK2015" i="2"/>
  <c r="AQ2017" i="2"/>
  <c r="AA2021" i="2"/>
  <c r="AB2026" i="2"/>
  <c r="AC2028" i="2"/>
  <c r="AP2028" i="2"/>
  <c r="AK2028" i="2"/>
  <c r="AC2029" i="2"/>
  <c r="AG2029" i="2"/>
  <c r="AK2029" i="2"/>
  <c r="AB2032" i="2"/>
  <c r="AF2032" i="2"/>
  <c r="AJ2032" i="2"/>
  <c r="AN2032" i="2"/>
  <c r="AQ2032" i="2"/>
  <c r="AA2033" i="2"/>
  <c r="Z2034" i="2"/>
  <c r="AD2034" i="2"/>
  <c r="AH2034" i="2"/>
  <c r="AL2034" i="2"/>
  <c r="AO2037" i="2"/>
  <c r="AD2037" i="2"/>
  <c r="AH2037" i="2"/>
  <c r="AQ2037" i="2"/>
  <c r="AO2039" i="2"/>
  <c r="AF2039" i="2"/>
  <c r="AQ2039" i="2"/>
  <c r="AN2039" i="2"/>
  <c r="AO2041" i="2"/>
  <c r="AD2041" i="2"/>
  <c r="AH2041" i="2"/>
  <c r="AQ2041" i="2"/>
  <c r="AO2043" i="2"/>
  <c r="AF2043" i="2"/>
  <c r="AQ2043" i="2"/>
  <c r="AN2043" i="2"/>
  <c r="AO2045" i="2"/>
  <c r="AD2045" i="2"/>
  <c r="AH2045" i="2"/>
  <c r="AQ2045" i="2"/>
  <c r="AO2047" i="2"/>
  <c r="AF2047" i="2"/>
  <c r="AQ2047" i="2"/>
  <c r="AN2047" i="2"/>
  <c r="AO2049" i="2"/>
  <c r="AD2049" i="2"/>
  <c r="AH2049" i="2"/>
  <c r="AQ2049" i="2"/>
  <c r="AO2051" i="2"/>
  <c r="AF2051" i="2"/>
  <c r="AQ2051" i="2"/>
  <c r="AN2051" i="2"/>
  <c r="AO2053" i="2"/>
  <c r="AD2053" i="2"/>
  <c r="AH2053" i="2"/>
  <c r="AQ2053" i="2"/>
  <c r="AO2055" i="2"/>
  <c r="AF2055" i="2"/>
  <c r="AQ2055" i="2"/>
  <c r="AN2055" i="2"/>
  <c r="AO2057" i="2"/>
  <c r="AD2057" i="2"/>
  <c r="AH2057" i="2"/>
  <c r="AQ2057" i="2"/>
  <c r="AO2059" i="2"/>
  <c r="AF2059" i="2"/>
  <c r="AQ2059" i="2"/>
  <c r="AN2059" i="2"/>
  <c r="AO2061" i="2"/>
  <c r="AD2061" i="2"/>
  <c r="AH2061" i="2"/>
  <c r="AQ2061" i="2"/>
  <c r="AO2063" i="2"/>
  <c r="AF2063" i="2"/>
  <c r="AQ2063" i="2"/>
  <c r="AO1807" i="2"/>
  <c r="AQ1809" i="2"/>
  <c r="AO1811" i="2"/>
  <c r="AQ1813" i="2"/>
  <c r="AO1815" i="2"/>
  <c r="AQ1817" i="2"/>
  <c r="AO1819" i="2"/>
  <c r="AQ1821" i="2"/>
  <c r="AO1823" i="2"/>
  <c r="AQ1825" i="2"/>
  <c r="AO1827" i="2"/>
  <c r="AQ1829" i="2"/>
  <c r="AO1831" i="2"/>
  <c r="AQ1833" i="2"/>
  <c r="AO1835" i="2"/>
  <c r="AQ1837" i="2"/>
  <c r="AO1839" i="2"/>
  <c r="AQ1841" i="2"/>
  <c r="AO1843" i="2"/>
  <c r="AQ1845" i="2"/>
  <c r="AO1847" i="2"/>
  <c r="AQ1849" i="2"/>
  <c r="AO1851" i="2"/>
  <c r="AQ1853" i="2"/>
  <c r="AO1855" i="2"/>
  <c r="AQ1857" i="2"/>
  <c r="AO1859" i="2"/>
  <c r="AQ1861" i="2"/>
  <c r="AO1863" i="2"/>
  <c r="AQ1865" i="2"/>
  <c r="AO1867" i="2"/>
  <c r="AQ1869" i="2"/>
  <c r="AO1871" i="2"/>
  <c r="AQ1873" i="2"/>
  <c r="AO1875" i="2"/>
  <c r="AQ1877" i="2"/>
  <c r="AO1879" i="2"/>
  <c r="AQ1881" i="2"/>
  <c r="AO1883" i="2"/>
  <c r="AQ1885" i="2"/>
  <c r="AO1887" i="2"/>
  <c r="AQ1889" i="2"/>
  <c r="AO1891" i="2"/>
  <c r="AQ1893" i="2"/>
  <c r="AO1895" i="2"/>
  <c r="AQ1897" i="2"/>
  <c r="AO1899" i="2"/>
  <c r="AQ1901" i="2"/>
  <c r="AO1903" i="2"/>
  <c r="AQ1905" i="2"/>
  <c r="AO1907" i="2"/>
  <c r="AQ1909" i="2"/>
  <c r="AO1911" i="2"/>
  <c r="AQ1913" i="2"/>
  <c r="AO1915" i="2"/>
  <c r="AQ1917" i="2"/>
  <c r="AM1919" i="2"/>
  <c r="AQ1921" i="2"/>
  <c r="AM1923" i="2"/>
  <c r="AQ1925" i="2"/>
  <c r="AM1927" i="2"/>
  <c r="AQ1929" i="2"/>
  <c r="AM1931" i="2"/>
  <c r="AQ1933" i="2"/>
  <c r="AM1935" i="2"/>
  <c r="AQ1937" i="2"/>
  <c r="AM1939" i="2"/>
  <c r="AQ1941" i="2"/>
  <c r="AM1943" i="2"/>
  <c r="AQ1945" i="2"/>
  <c r="AM1947" i="2"/>
  <c r="AQ1949" i="2"/>
  <c r="AM1951" i="2"/>
  <c r="AQ1953" i="2"/>
  <c r="AM1955" i="2"/>
  <c r="AQ1957" i="2"/>
  <c r="AM1959" i="2"/>
  <c r="AM118" i="2" s="1"/>
  <c r="AQ1961" i="2"/>
  <c r="AM1963" i="2"/>
  <c r="AQ1965" i="2"/>
  <c r="AM1967" i="2"/>
  <c r="AQ1969" i="2"/>
  <c r="AM1971" i="2"/>
  <c r="AQ1973" i="2"/>
  <c r="AM1975" i="2"/>
  <c r="AQ1977" i="2"/>
  <c r="AM1979" i="2"/>
  <c r="AQ1981" i="2"/>
  <c r="AM1983" i="2"/>
  <c r="AQ1985" i="2"/>
  <c r="AE1987" i="2"/>
  <c r="AH1987" i="2"/>
  <c r="AL1987" i="2"/>
  <c r="AC1988" i="2"/>
  <c r="AF1989" i="2"/>
  <c r="AQ1989" i="2"/>
  <c r="AN1993" i="2"/>
  <c r="AQ1993" i="2"/>
  <c r="AB1995" i="2"/>
  <c r="AP1995" i="2"/>
  <c r="AC1996" i="2"/>
  <c r="AN2001" i="2"/>
  <c r="AQ2001" i="2"/>
  <c r="AC2004" i="2"/>
  <c r="AN2009" i="2"/>
  <c r="AQ2009" i="2"/>
  <c r="AC2012" i="2"/>
  <c r="AA2017" i="2"/>
  <c r="AI2017" i="2"/>
  <c r="AM2017" i="2"/>
  <c r="AB2018" i="2"/>
  <c r="AF2018" i="2"/>
  <c r="AQ2018" i="2"/>
  <c r="AN2018" i="2"/>
  <c r="AL2019" i="2"/>
  <c r="AG2019" i="2"/>
  <c r="AK2019" i="2"/>
  <c r="AC2023" i="2"/>
  <c r="AM2028" i="2"/>
  <c r="AB2030" i="2"/>
  <c r="AA2031" i="2"/>
  <c r="AE2031" i="2"/>
  <c r="AI2031" i="2"/>
  <c r="AM2031" i="2"/>
  <c r="AC2032" i="2"/>
  <c r="AP2032" i="2"/>
  <c r="AK2032" i="2"/>
  <c r="AC2035" i="2"/>
  <c r="AN2037" i="2"/>
  <c r="AE2037" i="2"/>
  <c r="AI2037" i="2"/>
  <c r="AM2037" i="2"/>
  <c r="Z2038" i="2"/>
  <c r="AD2038" i="2"/>
  <c r="AH2038" i="2"/>
  <c r="AL2038" i="2"/>
  <c r="AL2039" i="2"/>
  <c r="AP2039" i="2"/>
  <c r="AK2039" i="2"/>
  <c r="AB2040" i="2"/>
  <c r="AB119" i="2" s="1"/>
  <c r="AF2040" i="2"/>
  <c r="AF119" i="2" s="1"/>
  <c r="AJ2040" i="2"/>
  <c r="AJ119" i="2" s="1"/>
  <c r="AN2040" i="2"/>
  <c r="AN119" i="2" s="1"/>
  <c r="AN2041" i="2"/>
  <c r="AE2041" i="2"/>
  <c r="AI2041" i="2"/>
  <c r="AM2041" i="2"/>
  <c r="Z2042" i="2"/>
  <c r="AD2042" i="2"/>
  <c r="AH2042" i="2"/>
  <c r="AL2042" i="2"/>
  <c r="AL2043" i="2"/>
  <c r="AP2043" i="2"/>
  <c r="AK2043" i="2"/>
  <c r="AB2044" i="2"/>
  <c r="AF2044" i="2"/>
  <c r="AJ2044" i="2"/>
  <c r="AN2044" i="2"/>
  <c r="AN2045" i="2"/>
  <c r="AE2045" i="2"/>
  <c r="AI2045" i="2"/>
  <c r="AM2045" i="2"/>
  <c r="Z2046" i="2"/>
  <c r="AD2046" i="2"/>
  <c r="AH2046" i="2"/>
  <c r="AL2046" i="2"/>
  <c r="AL2047" i="2"/>
  <c r="AP2047" i="2"/>
  <c r="AK2047" i="2"/>
  <c r="AB2048" i="2"/>
  <c r="AF2048" i="2"/>
  <c r="AJ2048" i="2"/>
  <c r="AN2048" i="2"/>
  <c r="AN2049" i="2"/>
  <c r="AE2049" i="2"/>
  <c r="AI2049" i="2"/>
  <c r="AM2049" i="2"/>
  <c r="Z2050" i="2"/>
  <c r="AD2050" i="2"/>
  <c r="AH2050" i="2"/>
  <c r="AL2050" i="2"/>
  <c r="AL2051" i="2"/>
  <c r="AP2051" i="2"/>
  <c r="AK2051" i="2"/>
  <c r="AB2052" i="2"/>
  <c r="AF2052" i="2"/>
  <c r="AJ2052" i="2"/>
  <c r="AN2052" i="2"/>
  <c r="AN2053" i="2"/>
  <c r="AE2053" i="2"/>
  <c r="AI2053" i="2"/>
  <c r="AM2053" i="2"/>
  <c r="Z2054" i="2"/>
  <c r="AD2054" i="2"/>
  <c r="AH2054" i="2"/>
  <c r="AL2054" i="2"/>
  <c r="AL2055" i="2"/>
  <c r="AP2055" i="2"/>
  <c r="AK2055" i="2"/>
  <c r="AB2056" i="2"/>
  <c r="AF2056" i="2"/>
  <c r="AJ2056" i="2"/>
  <c r="AN2056" i="2"/>
  <c r="AN2057" i="2"/>
  <c r="AE2057" i="2"/>
  <c r="AI2057" i="2"/>
  <c r="AM2057" i="2"/>
  <c r="Z2058" i="2"/>
  <c r="AD2058" i="2"/>
  <c r="AH2058" i="2"/>
  <c r="AL2058" i="2"/>
  <c r="AL2059" i="2"/>
  <c r="AP2059" i="2"/>
  <c r="AK2059" i="2"/>
  <c r="AB2060" i="2"/>
  <c r="AF2060" i="2"/>
  <c r="AJ2060" i="2"/>
  <c r="AN2060" i="2"/>
  <c r="AN2061" i="2"/>
  <c r="AE2061" i="2"/>
  <c r="AI2061" i="2"/>
  <c r="AM2061" i="2"/>
  <c r="Z2062" i="2"/>
  <c r="AD2062" i="2"/>
  <c r="AH2062" i="2"/>
  <c r="AL2062" i="2"/>
  <c r="AL2063" i="2"/>
  <c r="AP2063" i="2"/>
  <c r="AK2063" i="2"/>
  <c r="AB2064" i="2"/>
  <c r="AF2064" i="2"/>
  <c r="AJ2064" i="2"/>
  <c r="AN2064" i="2"/>
  <c r="AN2065" i="2"/>
  <c r="AE2065" i="2"/>
  <c r="AI2065" i="2"/>
  <c r="AM2065" i="2"/>
  <c r="Z2066" i="2"/>
  <c r="AD2066" i="2"/>
  <c r="AH2066" i="2"/>
  <c r="AL2066" i="2"/>
  <c r="AL2067" i="2"/>
  <c r="AP2067" i="2"/>
  <c r="AK2067" i="2"/>
  <c r="AB2068" i="2"/>
  <c r="AF2068" i="2"/>
  <c r="AJ2068" i="2"/>
  <c r="AN2068" i="2"/>
  <c r="AN2069" i="2"/>
  <c r="AE2069" i="2"/>
  <c r="AI2069" i="2"/>
  <c r="AM2069" i="2"/>
  <c r="Z2070" i="2"/>
  <c r="AD2070" i="2"/>
  <c r="AH2070" i="2"/>
  <c r="AL2070" i="2"/>
  <c r="AL2071" i="2"/>
  <c r="AP2071" i="2"/>
  <c r="AK2071" i="2"/>
  <c r="AB2072" i="2"/>
  <c r="AF2072" i="2"/>
  <c r="AJ2072" i="2"/>
  <c r="AN2072" i="2"/>
  <c r="AN2073" i="2"/>
  <c r="AE2073" i="2"/>
  <c r="AI2073" i="2"/>
  <c r="AM2073" i="2"/>
  <c r="Z2074" i="2"/>
  <c r="AD2074" i="2"/>
  <c r="AH2074" i="2"/>
  <c r="AL2074" i="2"/>
  <c r="AL2075" i="2"/>
  <c r="AP2075" i="2"/>
  <c r="AK2075" i="2"/>
  <c r="AB2076" i="2"/>
  <c r="AF2076" i="2"/>
  <c r="AJ2076" i="2"/>
  <c r="AN2076" i="2"/>
  <c r="AN2077" i="2"/>
  <c r="AE2077" i="2"/>
  <c r="AI2077" i="2"/>
  <c r="AM2077" i="2"/>
  <c r="Z2078" i="2"/>
  <c r="AD2078" i="2"/>
  <c r="AH2078" i="2"/>
  <c r="AL2078" i="2"/>
  <c r="AL2079" i="2"/>
  <c r="AP2079" i="2"/>
  <c r="AK2079" i="2"/>
  <c r="AB2080" i="2"/>
  <c r="AF2080" i="2"/>
  <c r="AJ2080" i="2"/>
  <c r="AN2080" i="2"/>
  <c r="AN2081" i="2"/>
  <c r="AE2081" i="2"/>
  <c r="AI2081" i="2"/>
  <c r="AM2081" i="2"/>
  <c r="Z2082" i="2"/>
  <c r="AD2082" i="2"/>
  <c r="AH2082" i="2"/>
  <c r="AL2082" i="2"/>
  <c r="AL2083" i="2"/>
  <c r="AP2083" i="2"/>
  <c r="AK2083" i="2"/>
  <c r="AB2084" i="2"/>
  <c r="AF2084" i="2"/>
  <c r="AJ2084" i="2"/>
  <c r="AJ1846" i="2"/>
  <c r="AN1846" i="2"/>
  <c r="AE1847" i="2"/>
  <c r="AI1847" i="2"/>
  <c r="AM1847" i="2"/>
  <c r="AD1848" i="2"/>
  <c r="AH1848" i="2"/>
  <c r="AG1849" i="2"/>
  <c r="AK1849" i="2"/>
  <c r="AJ1850" i="2"/>
  <c r="AN1850" i="2"/>
  <c r="AE1851" i="2"/>
  <c r="AE127" i="2" s="1"/>
  <c r="AI1851" i="2"/>
  <c r="AI127" i="2" s="1"/>
  <c r="AM1851" i="2"/>
  <c r="AM127" i="2" s="1"/>
  <c r="AD1852" i="2"/>
  <c r="AH1852" i="2"/>
  <c r="AG1853" i="2"/>
  <c r="AK1853" i="2"/>
  <c r="AJ1854" i="2"/>
  <c r="AN1854" i="2"/>
  <c r="AE1855" i="2"/>
  <c r="AI1855" i="2"/>
  <c r="AM1855" i="2"/>
  <c r="AD1856" i="2"/>
  <c r="AH1856" i="2"/>
  <c r="AG1857" i="2"/>
  <c r="AK1857" i="2"/>
  <c r="AJ1858" i="2"/>
  <c r="AN1858" i="2"/>
  <c r="AE1859" i="2"/>
  <c r="AI1859" i="2"/>
  <c r="AM1859" i="2"/>
  <c r="AD1860" i="2"/>
  <c r="AD97" i="2" s="1"/>
  <c r="AH1860" i="2"/>
  <c r="AH97" i="2" s="1"/>
  <c r="AG1861" i="2"/>
  <c r="AK1861" i="2"/>
  <c r="AJ1862" i="2"/>
  <c r="AN1862" i="2"/>
  <c r="AE1863" i="2"/>
  <c r="AI1863" i="2"/>
  <c r="AM1863" i="2"/>
  <c r="AD1864" i="2"/>
  <c r="AH1864" i="2"/>
  <c r="AG1865" i="2"/>
  <c r="AK1865" i="2"/>
  <c r="AJ1866" i="2"/>
  <c r="AN1866" i="2"/>
  <c r="AE1867" i="2"/>
  <c r="AI1867" i="2"/>
  <c r="AM1867" i="2"/>
  <c r="AD1868" i="2"/>
  <c r="AH1868" i="2"/>
  <c r="AG1869" i="2"/>
  <c r="AK1869" i="2"/>
  <c r="AJ1870" i="2"/>
  <c r="AN1870" i="2"/>
  <c r="AE1871" i="2"/>
  <c r="AI1871" i="2"/>
  <c r="AM1871" i="2"/>
  <c r="AD1872" i="2"/>
  <c r="AH1872" i="2"/>
  <c r="AG1873" i="2"/>
  <c r="AK1873" i="2"/>
  <c r="AJ1874" i="2"/>
  <c r="AN1874" i="2"/>
  <c r="AE1875" i="2"/>
  <c r="AI1875" i="2"/>
  <c r="AM1875" i="2"/>
  <c r="AD1876" i="2"/>
  <c r="AH1876" i="2"/>
  <c r="AG1877" i="2"/>
  <c r="AK1877" i="2"/>
  <c r="AJ1878" i="2"/>
  <c r="AN1878" i="2"/>
  <c r="AE1879" i="2"/>
  <c r="AI1879" i="2"/>
  <c r="AM1879" i="2"/>
  <c r="AD1880" i="2"/>
  <c r="AH1880" i="2"/>
  <c r="AG1881" i="2"/>
  <c r="AK1881" i="2"/>
  <c r="AJ1882" i="2"/>
  <c r="AN1882" i="2"/>
  <c r="AE1883" i="2"/>
  <c r="AI1883" i="2"/>
  <c r="AM1883" i="2"/>
  <c r="AD1884" i="2"/>
  <c r="AH1884" i="2"/>
  <c r="AG1885" i="2"/>
  <c r="AK1885" i="2"/>
  <c r="AJ1886" i="2"/>
  <c r="AN1886" i="2"/>
  <c r="AE1887" i="2"/>
  <c r="AI1887" i="2"/>
  <c r="AM1887" i="2"/>
  <c r="AD1888" i="2"/>
  <c r="AH1888" i="2"/>
  <c r="AG1889" i="2"/>
  <c r="AK1889" i="2"/>
  <c r="AJ1890" i="2"/>
  <c r="AN1890" i="2"/>
  <c r="AE1891" i="2"/>
  <c r="AI1891" i="2"/>
  <c r="AM1891" i="2"/>
  <c r="AD1892" i="2"/>
  <c r="AH1892" i="2"/>
  <c r="AG1893" i="2"/>
  <c r="AK1893" i="2"/>
  <c r="AJ1894" i="2"/>
  <c r="AN1894" i="2"/>
  <c r="AE1895" i="2"/>
  <c r="AI1895" i="2"/>
  <c r="AM1895" i="2"/>
  <c r="AD1896" i="2"/>
  <c r="AH1896" i="2"/>
  <c r="AG1897" i="2"/>
  <c r="AK1897" i="2"/>
  <c r="AJ1898" i="2"/>
  <c r="AN1898" i="2"/>
  <c r="AE1899" i="2"/>
  <c r="AI1899" i="2"/>
  <c r="AM1899" i="2"/>
  <c r="AD1900" i="2"/>
  <c r="AH1900" i="2"/>
  <c r="AG1901" i="2"/>
  <c r="AK1901" i="2"/>
  <c r="AJ1902" i="2"/>
  <c r="AN1902" i="2"/>
  <c r="AE1903" i="2"/>
  <c r="AI1903" i="2"/>
  <c r="AM1903" i="2"/>
  <c r="AD1904" i="2"/>
  <c r="AH1904" i="2"/>
  <c r="AG1905" i="2"/>
  <c r="AK1905" i="2"/>
  <c r="AJ1906" i="2"/>
  <c r="AN1906" i="2"/>
  <c r="AE1907" i="2"/>
  <c r="AI1907" i="2"/>
  <c r="AM1907" i="2"/>
  <c r="AD1908" i="2"/>
  <c r="AH1908" i="2"/>
  <c r="AG1909" i="2"/>
  <c r="AK1909" i="2"/>
  <c r="AJ1910" i="2"/>
  <c r="AN1910" i="2"/>
  <c r="AE1911" i="2"/>
  <c r="AI1911" i="2"/>
  <c r="AM1911" i="2"/>
  <c r="AD1912" i="2"/>
  <c r="AH1912" i="2"/>
  <c r="AG1913" i="2"/>
  <c r="AK1913" i="2"/>
  <c r="AJ1914" i="2"/>
  <c r="AN1914" i="2"/>
  <c r="AE1915" i="2"/>
  <c r="AI1915" i="2"/>
  <c r="AM1915" i="2"/>
  <c r="AD1916" i="2"/>
  <c r="AH1916" i="2"/>
  <c r="AG1917" i="2"/>
  <c r="AK1917" i="2"/>
  <c r="AJ1918" i="2"/>
  <c r="AN1918" i="2"/>
  <c r="AE1919" i="2"/>
  <c r="AI1919" i="2"/>
  <c r="AD1920" i="2"/>
  <c r="AH1920" i="2"/>
  <c r="AG1921" i="2"/>
  <c r="AJ1922" i="2"/>
  <c r="AN1922" i="2"/>
  <c r="AE1923" i="2"/>
  <c r="AD1924" i="2"/>
  <c r="AH1924" i="2"/>
  <c r="AJ1926" i="2"/>
  <c r="AN1926" i="2"/>
  <c r="AD1928" i="2"/>
  <c r="AH1928" i="2"/>
  <c r="AJ1930" i="2"/>
  <c r="AN1930" i="2"/>
  <c r="AD1932" i="2"/>
  <c r="AH1932" i="2"/>
  <c r="AJ1934" i="2"/>
  <c r="AN1934" i="2"/>
  <c r="AD1936" i="2"/>
  <c r="AH1936" i="2"/>
  <c r="AJ1938" i="2"/>
  <c r="AN1938" i="2"/>
  <c r="AD1940" i="2"/>
  <c r="AH1940" i="2"/>
  <c r="AJ1942" i="2"/>
  <c r="AN1942" i="2"/>
  <c r="AD1944" i="2"/>
  <c r="AH1944" i="2"/>
  <c r="AJ1946" i="2"/>
  <c r="AN1946" i="2"/>
  <c r="AD1948" i="2"/>
  <c r="AH1948" i="2"/>
  <c r="AJ1950" i="2"/>
  <c r="AN1950" i="2"/>
  <c r="AD1952" i="2"/>
  <c r="AH1952" i="2"/>
  <c r="AJ1954" i="2"/>
  <c r="AN1954" i="2"/>
  <c r="AD1956" i="2"/>
  <c r="AH1956" i="2"/>
  <c r="AJ1958" i="2"/>
  <c r="AN1958" i="2"/>
  <c r="AD1960" i="2"/>
  <c r="AH1960" i="2"/>
  <c r="AJ1962" i="2"/>
  <c r="AN1962" i="2"/>
  <c r="AD1964" i="2"/>
  <c r="AH1964" i="2"/>
  <c r="AJ1966" i="2"/>
  <c r="AN1966" i="2"/>
  <c r="AD1968" i="2"/>
  <c r="AH1968" i="2"/>
  <c r="AJ1970" i="2"/>
  <c r="AN1970" i="2"/>
  <c r="AD1972" i="2"/>
  <c r="AH1972" i="2"/>
  <c r="AJ1974" i="2"/>
  <c r="AN1974" i="2"/>
  <c r="AD1976" i="2"/>
  <c r="AH1976" i="2"/>
  <c r="AJ1978" i="2"/>
  <c r="AN1978" i="2"/>
  <c r="AD1980" i="2"/>
  <c r="AH1980" i="2"/>
  <c r="AJ1982" i="2"/>
  <c r="AN1982" i="2"/>
  <c r="AD1984" i="2"/>
  <c r="AH1984" i="2"/>
  <c r="AJ1986" i="2"/>
  <c r="AN1986" i="2"/>
  <c r="AM1987" i="2"/>
  <c r="AD1988" i="2"/>
  <c r="AH1988" i="2"/>
  <c r="AL1988" i="2"/>
  <c r="AF1990" i="2"/>
  <c r="AN1990" i="2"/>
  <c r="AI1993" i="2"/>
  <c r="AM1993" i="2"/>
  <c r="AK1995" i="2"/>
  <c r="AD1995" i="2"/>
  <c r="AD1996" i="2"/>
  <c r="AL1996" i="2"/>
  <c r="AF1998" i="2"/>
  <c r="AN1998" i="2"/>
  <c r="AI2001" i="2"/>
  <c r="AM2001" i="2"/>
  <c r="AG2003" i="2"/>
  <c r="AG105" i="2" s="1"/>
  <c r="AK2003" i="2"/>
  <c r="AK105" i="2" s="1"/>
  <c r="AD2003" i="2"/>
  <c r="AD105" i="2" s="1"/>
  <c r="AF2006" i="2"/>
  <c r="AN2006" i="2"/>
  <c r="AI2009" i="2"/>
  <c r="AM2009" i="2"/>
  <c r="AG2011" i="2"/>
  <c r="AK2011" i="2"/>
  <c r="AD2011" i="2"/>
  <c r="AF2014" i="2"/>
  <c r="AN2014" i="2"/>
  <c r="AK2020" i="2"/>
  <c r="AA2020" i="2"/>
  <c r="AD2026" i="2"/>
  <c r="AH2026" i="2"/>
  <c r="AL2026" i="2"/>
  <c r="AK2036" i="2"/>
  <c r="AI2038" i="2"/>
  <c r="AM2038" i="2"/>
  <c r="AK2040" i="2"/>
  <c r="AK119" i="2" s="1"/>
  <c r="AI2042" i="2"/>
  <c r="AM2042" i="2"/>
  <c r="AK2044" i="2"/>
  <c r="AI2046" i="2"/>
  <c r="AM2046" i="2"/>
  <c r="AK2048" i="2"/>
  <c r="AI2050" i="2"/>
  <c r="AM2050" i="2"/>
  <c r="AK2052" i="2"/>
  <c r="AI2054" i="2"/>
  <c r="AM2054" i="2"/>
  <c r="AK2056" i="2"/>
  <c r="AI2058" i="2"/>
  <c r="AM2058" i="2"/>
  <c r="AK2060" i="2"/>
  <c r="AI2062" i="2"/>
  <c r="AM2062" i="2"/>
  <c r="AK2064" i="2"/>
  <c r="AI2066" i="2"/>
  <c r="AM2066" i="2"/>
  <c r="AK2068" i="2"/>
  <c r="AI2070" i="2"/>
  <c r="AM2070" i="2"/>
  <c r="AK2072" i="2"/>
  <c r="AI2074" i="2"/>
  <c r="AM2074" i="2"/>
  <c r="AK2076" i="2"/>
  <c r="AI2078" i="2"/>
  <c r="AM2078" i="2"/>
  <c r="AK2080" i="2"/>
  <c r="AI2082" i="2"/>
  <c r="AM2082" i="2"/>
  <c r="AK2084" i="2"/>
  <c r="AI2086" i="2"/>
  <c r="AM2086" i="2"/>
  <c r="AK2088" i="2"/>
  <c r="AI2090" i="2"/>
  <c r="AM2090" i="2"/>
  <c r="AK2092" i="2"/>
  <c r="AI2094" i="2"/>
  <c r="AM2094" i="2"/>
  <c r="AK2096" i="2"/>
  <c r="AI2098" i="2"/>
  <c r="AM2098" i="2"/>
  <c r="AK2100" i="2"/>
  <c r="AI2102" i="2"/>
  <c r="AM2102" i="2"/>
  <c r="AK2104" i="2"/>
  <c r="AI2106" i="2"/>
  <c r="AM2106" i="2"/>
  <c r="AK2108" i="2"/>
  <c r="AI2110" i="2"/>
  <c r="AM2110" i="2"/>
  <c r="AK2112" i="2"/>
  <c r="AI2114" i="2"/>
  <c r="AM2114" i="2"/>
  <c r="AK2116" i="2"/>
  <c r="AI2118" i="2"/>
  <c r="AM2118" i="2"/>
  <c r="AP1812" i="2"/>
  <c r="AP1816" i="2"/>
  <c r="AP1820" i="2"/>
  <c r="AP1824" i="2"/>
  <c r="AP1828" i="2"/>
  <c r="AP1832" i="2"/>
  <c r="AP1836" i="2"/>
  <c r="AP1840" i="2"/>
  <c r="AP1844" i="2"/>
  <c r="AO109" i="2" s="1"/>
  <c r="AP1848" i="2"/>
  <c r="AP1852" i="2"/>
  <c r="AP1856" i="2"/>
  <c r="AP1860" i="2"/>
  <c r="AO97" i="2" s="1"/>
  <c r="AP1864" i="2"/>
  <c r="AP1868" i="2"/>
  <c r="AP1872" i="2"/>
  <c r="AP1876" i="2"/>
  <c r="AP1880" i="2"/>
  <c r="AP1884" i="2"/>
  <c r="AP1888" i="2"/>
  <c r="AP1892" i="2"/>
  <c r="AP1896" i="2"/>
  <c r="AP1900" i="2"/>
  <c r="AP1904" i="2"/>
  <c r="AP1908" i="2"/>
  <c r="AP1912" i="2"/>
  <c r="AP1916" i="2"/>
  <c r="AP1920" i="2"/>
  <c r="AP1924" i="2"/>
  <c r="AP1928" i="2"/>
  <c r="AP1932" i="2"/>
  <c r="AP1936" i="2"/>
  <c r="AP1940" i="2"/>
  <c r="AP1944" i="2"/>
  <c r="AP1948" i="2"/>
  <c r="AP1952" i="2"/>
  <c r="AP1956" i="2"/>
  <c r="AP1960" i="2"/>
  <c r="AP1964" i="2"/>
  <c r="AP1968" i="2"/>
  <c r="AP1972" i="2"/>
  <c r="AP1976" i="2"/>
  <c r="AP1980" i="2"/>
  <c r="AP1984" i="2"/>
  <c r="AI1988" i="2"/>
  <c r="AM1988" i="2"/>
  <c r="Z1989" i="2"/>
  <c r="AC1990" i="2"/>
  <c r="AB1991" i="2"/>
  <c r="AP1991" i="2"/>
  <c r="AC1992" i="2"/>
  <c r="AN1997" i="2"/>
  <c r="AQ1997" i="2"/>
  <c r="AH1999" i="2"/>
  <c r="AC2000" i="2"/>
  <c r="AN2005" i="2"/>
  <c r="AQ2005" i="2"/>
  <c r="AC2008" i="2"/>
  <c r="AN2013" i="2"/>
  <c r="AQ2013" i="2"/>
  <c r="AM2016" i="2"/>
  <c r="AM2020" i="2"/>
  <c r="AI2020" i="2"/>
  <c r="AB2022" i="2"/>
  <c r="AC2024" i="2"/>
  <c r="AP2024" i="2"/>
  <c r="AK2024" i="2"/>
  <c r="AC2027" i="2"/>
  <c r="AC2031" i="2"/>
  <c r="AQ2036" i="2"/>
  <c r="AC2037" i="2"/>
  <c r="AG2037" i="2"/>
  <c r="AK2037" i="2"/>
  <c r="AO2038" i="2"/>
  <c r="AF2038" i="2"/>
  <c r="AJ2038" i="2"/>
  <c r="AN2038" i="2"/>
  <c r="AA2039" i="2"/>
  <c r="AE2039" i="2"/>
  <c r="AI2039" i="2"/>
  <c r="AM2039" i="2"/>
  <c r="AM2040" i="2"/>
  <c r="AM119" i="2" s="1"/>
  <c r="AD2040" i="2"/>
  <c r="AD119" i="2" s="1"/>
  <c r="AH2040" i="2"/>
  <c r="AH119" i="2" s="1"/>
  <c r="AQ2040" i="2"/>
  <c r="AP119" i="2" s="1"/>
  <c r="AC2041" i="2"/>
  <c r="AG2041" i="2"/>
  <c r="AK2041" i="2"/>
  <c r="AO2042" i="2"/>
  <c r="AF2042" i="2"/>
  <c r="AJ2042" i="2"/>
  <c r="AN2042" i="2"/>
  <c r="AA2043" i="2"/>
  <c r="AE2043" i="2"/>
  <c r="AI2043" i="2"/>
  <c r="AM2043" i="2"/>
  <c r="AM2044" i="2"/>
  <c r="AD2044" i="2"/>
  <c r="AH2044" i="2"/>
  <c r="AQ2044" i="2"/>
  <c r="AC2045" i="2"/>
  <c r="AG2045" i="2"/>
  <c r="AK2045" i="2"/>
  <c r="AO2046" i="2"/>
  <c r="AF2046" i="2"/>
  <c r="AJ2046" i="2"/>
  <c r="AN2046" i="2"/>
  <c r="AA2047" i="2"/>
  <c r="AE2047" i="2"/>
  <c r="AI2047" i="2"/>
  <c r="AM2047" i="2"/>
  <c r="AM2048" i="2"/>
  <c r="AD2048" i="2"/>
  <c r="AH2048" i="2"/>
  <c r="AQ2048" i="2"/>
  <c r="AC2049" i="2"/>
  <c r="AG2049" i="2"/>
  <c r="AK2049" i="2"/>
  <c r="AO2050" i="2"/>
  <c r="AF2050" i="2"/>
  <c r="AJ2050" i="2"/>
  <c r="AN2050" i="2"/>
  <c r="AA2051" i="2"/>
  <c r="AE2051" i="2"/>
  <c r="AI2051" i="2"/>
  <c r="AM2051" i="2"/>
  <c r="AM2052" i="2"/>
  <c r="AD2052" i="2"/>
  <c r="AH2052" i="2"/>
  <c r="AQ2052" i="2"/>
  <c r="AC2053" i="2"/>
  <c r="AG2053" i="2"/>
  <c r="AK2053" i="2"/>
  <c r="AO2054" i="2"/>
  <c r="AF2054" i="2"/>
  <c r="AJ2054" i="2"/>
  <c r="AN2054" i="2"/>
  <c r="AA2055" i="2"/>
  <c r="AE2055" i="2"/>
  <c r="AI2055" i="2"/>
  <c r="AM2055" i="2"/>
  <c r="AM2056" i="2"/>
  <c r="AD2056" i="2"/>
  <c r="AH2056" i="2"/>
  <c r="AQ2056" i="2"/>
  <c r="AC2057" i="2"/>
  <c r="AG2057" i="2"/>
  <c r="AK2057" i="2"/>
  <c r="AO2058" i="2"/>
  <c r="AF2058" i="2"/>
  <c r="AJ2058" i="2"/>
  <c r="AN2058" i="2"/>
  <c r="AA2059" i="2"/>
  <c r="AE2059" i="2"/>
  <c r="AI2059" i="2"/>
  <c r="AM2059" i="2"/>
  <c r="AM2060" i="2"/>
  <c r="AD2060" i="2"/>
  <c r="AH2060" i="2"/>
  <c r="AQ2060" i="2"/>
  <c r="AC2061" i="2"/>
  <c r="AG2061" i="2"/>
  <c r="AK2061" i="2"/>
  <c r="AO2062" i="2"/>
  <c r="AF2062" i="2"/>
  <c r="AJ2062" i="2"/>
  <c r="AN2062" i="2"/>
  <c r="AA2063" i="2"/>
  <c r="AE2063" i="2"/>
  <c r="AI2063" i="2"/>
  <c r="AM2063" i="2"/>
  <c r="AM2064" i="2"/>
  <c r="AD2064" i="2"/>
  <c r="AH2064" i="2"/>
  <c r="AQ2064" i="2"/>
  <c r="AC2065" i="2"/>
  <c r="AG2065" i="2"/>
  <c r="AK2065" i="2"/>
  <c r="AO2066" i="2"/>
  <c r="AF2066" i="2"/>
  <c r="AJ2066" i="2"/>
  <c r="AN2066" i="2"/>
  <c r="AA2067" i="2"/>
  <c r="AE2067" i="2"/>
  <c r="AI2067" i="2"/>
  <c r="AM2067" i="2"/>
  <c r="AM2068" i="2"/>
  <c r="AD2068" i="2"/>
  <c r="AH2068" i="2"/>
  <c r="AQ2068" i="2"/>
  <c r="AC2069" i="2"/>
  <c r="AG2069" i="2"/>
  <c r="AK2069" i="2"/>
  <c r="AO2070" i="2"/>
  <c r="AF2070" i="2"/>
  <c r="AJ2070" i="2"/>
  <c r="AN2070" i="2"/>
  <c r="AA2071" i="2"/>
  <c r="AE2071" i="2"/>
  <c r="AI2071" i="2"/>
  <c r="AM2071" i="2"/>
  <c r="AM2072" i="2"/>
  <c r="AD2072" i="2"/>
  <c r="AH2072" i="2"/>
  <c r="AQ2072" i="2"/>
  <c r="AC2073" i="2"/>
  <c r="AG2073" i="2"/>
  <c r="AK2073" i="2"/>
  <c r="AO2074" i="2"/>
  <c r="AF2074" i="2"/>
  <c r="AJ2074" i="2"/>
  <c r="AN2074" i="2"/>
  <c r="AA2075" i="2"/>
  <c r="AE2075" i="2"/>
  <c r="AI2075" i="2"/>
  <c r="AM2075" i="2"/>
  <c r="AM2076" i="2"/>
  <c r="AD2076" i="2"/>
  <c r="AH2076" i="2"/>
  <c r="AQ2076" i="2"/>
  <c r="AC2077" i="2"/>
  <c r="AG2077" i="2"/>
  <c r="AK2077" i="2"/>
  <c r="AO2078" i="2"/>
  <c r="AF2078" i="2"/>
  <c r="AJ2078" i="2"/>
  <c r="AN2078" i="2"/>
  <c r="AA2079" i="2"/>
  <c r="AE2079" i="2"/>
  <c r="AI2079" i="2"/>
  <c r="AM2079" i="2"/>
  <c r="AM2080" i="2"/>
  <c r="AD2080" i="2"/>
  <c r="AH2080" i="2"/>
  <c r="AQ2080" i="2"/>
  <c r="AC2081" i="2"/>
  <c r="AG2081" i="2"/>
  <c r="AK2081" i="2"/>
  <c r="AO2082" i="2"/>
  <c r="AF2082" i="2"/>
  <c r="AJ2082" i="2"/>
  <c r="AN2082" i="2"/>
  <c r="AA2083" i="2"/>
  <c r="AE2083" i="2"/>
  <c r="AI2083" i="2"/>
  <c r="AM2083" i="2"/>
  <c r="AM2084" i="2"/>
  <c r="AD2084" i="2"/>
  <c r="AH2084" i="2"/>
  <c r="AQ2084" i="2"/>
  <c r="AC2085" i="2"/>
  <c r="AG2085" i="2"/>
  <c r="AK2085" i="2"/>
  <c r="AO2086" i="2"/>
  <c r="AF2086" i="2"/>
  <c r="AJ2086" i="2"/>
  <c r="AN2086" i="2"/>
  <c r="AA2087" i="2"/>
  <c r="AE2087" i="2"/>
  <c r="AI2087" i="2"/>
  <c r="AM2087" i="2"/>
  <c r="AM2088" i="2"/>
  <c r="AD2088" i="2"/>
  <c r="AH2088" i="2"/>
  <c r="AQ2088" i="2"/>
  <c r="AC2089" i="2"/>
  <c r="AG2089" i="2"/>
  <c r="AK2089" i="2"/>
  <c r="AO2090" i="2"/>
  <c r="AF2090" i="2"/>
  <c r="AJ2090" i="2"/>
  <c r="AN2090" i="2"/>
  <c r="AA2091" i="2"/>
  <c r="AE2091" i="2"/>
  <c r="AI2091" i="2"/>
  <c r="AM2091" i="2"/>
  <c r="AM2092" i="2"/>
  <c r="AD2092" i="2"/>
  <c r="AH2092" i="2"/>
  <c r="AQ2092" i="2"/>
  <c r="AC2093" i="2"/>
  <c r="AG2093" i="2"/>
  <c r="AK2093" i="2"/>
  <c r="AO2094" i="2"/>
  <c r="AF2094" i="2"/>
  <c r="AJ2094" i="2"/>
  <c r="AN2094" i="2"/>
  <c r="AA2095" i="2"/>
  <c r="AE2095" i="2"/>
  <c r="AI2095" i="2"/>
  <c r="AM2095" i="2"/>
  <c r="AM2096" i="2"/>
  <c r="AD2096" i="2"/>
  <c r="AH2096" i="2"/>
  <c r="AQ2096" i="2"/>
  <c r="AC2097" i="2"/>
  <c r="AG2097" i="2"/>
  <c r="AK2097" i="2"/>
  <c r="AO2098" i="2"/>
  <c r="AF2098" i="2"/>
  <c r="AJ2098" i="2"/>
  <c r="AN2098" i="2"/>
  <c r="AA2099" i="2"/>
  <c r="AE2099" i="2"/>
  <c r="AI2099" i="2"/>
  <c r="AM2099" i="2"/>
  <c r="AM2100" i="2"/>
  <c r="AD2100" i="2"/>
  <c r="AH2100" i="2"/>
  <c r="AQ2100" i="2"/>
  <c r="AC2101" i="2"/>
  <c r="AC111" i="2" s="1"/>
  <c r="AG2101" i="2"/>
  <c r="AG111" i="2" s="1"/>
  <c r="AK2101" i="2"/>
  <c r="AK111" i="2" s="1"/>
  <c r="AO2102" i="2"/>
  <c r="AF2102" i="2"/>
  <c r="AJ2102" i="2"/>
  <c r="AN2102" i="2"/>
  <c r="AA2103" i="2"/>
  <c r="AE2103" i="2"/>
  <c r="AI2103" i="2"/>
  <c r="AM2103" i="2"/>
  <c r="AM2104" i="2"/>
  <c r="AD2104" i="2"/>
  <c r="AH2104" i="2"/>
  <c r="AQ2104" i="2"/>
  <c r="AC2105" i="2"/>
  <c r="AG2105" i="2"/>
  <c r="AK2105" i="2"/>
  <c r="AO2106" i="2"/>
  <c r="AF2106" i="2"/>
  <c r="AJ2106" i="2"/>
  <c r="AN2106" i="2"/>
  <c r="AA2107" i="2"/>
  <c r="AE2107" i="2"/>
  <c r="AI2107" i="2"/>
  <c r="AM2107" i="2"/>
  <c r="AM2108" i="2"/>
  <c r="AD2108" i="2"/>
  <c r="AH2108" i="2"/>
  <c r="AQ2108" i="2"/>
  <c r="AC2109" i="2"/>
  <c r="AG2109" i="2"/>
  <c r="AK2109" i="2"/>
  <c r="AO2110" i="2"/>
  <c r="AF2110" i="2"/>
  <c r="AJ2110" i="2"/>
  <c r="AN2110" i="2"/>
  <c r="AA2111" i="2"/>
  <c r="AE2111" i="2"/>
  <c r="AI2111" i="2"/>
  <c r="AM2111" i="2"/>
  <c r="AN2112" i="2"/>
  <c r="AD2112" i="2"/>
  <c r="AH2112" i="2"/>
  <c r="AQ2112" i="2"/>
  <c r="AO2114" i="2"/>
  <c r="AF2114" i="2"/>
  <c r="AJ2114" i="2"/>
  <c r="AN2114" i="2"/>
  <c r="AN2116" i="2"/>
  <c r="AD2116" i="2"/>
  <c r="AH2116" i="2"/>
  <c r="AQ2116" i="2"/>
  <c r="AO2118" i="2"/>
  <c r="AF2118" i="2"/>
  <c r="AJ2118" i="2"/>
  <c r="AN2118" i="2"/>
  <c r="AN2120" i="2"/>
  <c r="AD2120" i="2"/>
  <c r="AH2120" i="2"/>
  <c r="AQ2120" i="2"/>
  <c r="AO2122" i="2"/>
  <c r="AF2122" i="2"/>
  <c r="AJ2122" i="2"/>
  <c r="AN2122" i="2"/>
  <c r="AN2124" i="2"/>
  <c r="AD2124" i="2"/>
  <c r="AH2124" i="2"/>
  <c r="AQ2124" i="2"/>
  <c r="AO2126" i="2"/>
  <c r="AF2126" i="2"/>
  <c r="AJ2126" i="2"/>
  <c r="AN2126" i="2"/>
  <c r="AN2128" i="2"/>
  <c r="AD2128" i="2"/>
  <c r="AH2128" i="2"/>
  <c r="AQ2128" i="2"/>
  <c r="AO2130" i="2"/>
  <c r="AF2130" i="2"/>
  <c r="AJ2130" i="2"/>
  <c r="AN2130" i="2"/>
  <c r="AN2132" i="2"/>
  <c r="AD2132" i="2"/>
  <c r="AH2132" i="2"/>
  <c r="AQ2132" i="2"/>
  <c r="AO2134" i="2"/>
  <c r="AF2134" i="2"/>
  <c r="AJ2134" i="2"/>
  <c r="AN2134" i="2"/>
  <c r="AN2136" i="2"/>
  <c r="AD2136" i="2"/>
  <c r="AH2136" i="2"/>
  <c r="AQ2138" i="2"/>
  <c r="AP2139" i="2"/>
  <c r="AO2140" i="2"/>
  <c r="AQ2142" i="2"/>
  <c r="AP2143" i="2"/>
  <c r="AO2144" i="2"/>
  <c r="AQ2146" i="2"/>
  <c r="AP2147" i="2"/>
  <c r="AO2148" i="2"/>
  <c r="AQ2150" i="2"/>
  <c r="AP2151" i="2"/>
  <c r="AO2152" i="2"/>
  <c r="AQ2154" i="2"/>
  <c r="AP2155" i="2"/>
  <c r="AO2156" i="2"/>
  <c r="AQ2158" i="2"/>
  <c r="AP2159" i="2"/>
  <c r="AO2160" i="2"/>
  <c r="AQ2162" i="2"/>
  <c r="AP2163" i="2"/>
  <c r="AO2164" i="2"/>
  <c r="AQ2166" i="2"/>
  <c r="AP2167" i="2"/>
  <c r="AO2168" i="2"/>
  <c r="AQ2170" i="2"/>
  <c r="AP2171" i="2"/>
  <c r="AO2172" i="2"/>
  <c r="AQ2174" i="2"/>
  <c r="AP2175" i="2"/>
  <c r="AO2176" i="2"/>
  <c r="AQ2178" i="2"/>
  <c r="AP2179" i="2"/>
  <c r="AO2180" i="2"/>
  <c r="AQ2182" i="2"/>
  <c r="AP2183" i="2"/>
  <c r="AO2184" i="2"/>
  <c r="AQ2186" i="2"/>
  <c r="AP2187" i="2"/>
  <c r="AO2188" i="2"/>
  <c r="AP2191" i="2"/>
  <c r="AO2192" i="2"/>
  <c r="AP2195" i="2"/>
  <c r="AO2196" i="2"/>
  <c r="AP2199" i="2"/>
  <c r="AO2200" i="2"/>
  <c r="AP2203" i="2"/>
  <c r="AP2207" i="2"/>
  <c r="AP2211" i="2"/>
  <c r="AP2215" i="2"/>
  <c r="AP2219" i="2"/>
  <c r="AP2223" i="2"/>
  <c r="AP2227" i="2"/>
  <c r="AP2231" i="2"/>
  <c r="AP2235" i="2"/>
  <c r="AP2239" i="2"/>
  <c r="AO128" i="2" s="1"/>
  <c r="AP2243" i="2"/>
  <c r="AP2247" i="2"/>
  <c r="AP2251" i="2"/>
  <c r="AP2255" i="2"/>
  <c r="AP2259" i="2"/>
  <c r="AP2263" i="2"/>
  <c r="AP2267" i="2"/>
  <c r="AP2271" i="2"/>
  <c r="AQ2274" i="2"/>
  <c r="AO2276" i="2"/>
  <c r="AF2276" i="2"/>
  <c r="AQ2278" i="2"/>
  <c r="AO2280" i="2"/>
  <c r="AF2280" i="2"/>
  <c r="AQ2282" i="2"/>
  <c r="AO2284" i="2"/>
  <c r="AF2284" i="2"/>
  <c r="AQ2286" i="2"/>
  <c r="AO2288" i="2"/>
  <c r="AF2288" i="2"/>
  <c r="AN2290" i="2"/>
  <c r="AB2293" i="2"/>
  <c r="AF2293" i="2"/>
  <c r="AJ2293" i="2"/>
  <c r="AN2293" i="2"/>
  <c r="AQ2294" i="2"/>
  <c r="AO2296" i="2"/>
  <c r="AQ2298" i="2"/>
  <c r="AO2300" i="2"/>
  <c r="AQ2302" i="2"/>
  <c r="AO2304" i="2"/>
  <c r="AQ2306" i="2"/>
  <c r="AP2307" i="2"/>
  <c r="AO2308" i="2"/>
  <c r="AQ2310" i="2"/>
  <c r="AP2311" i="2"/>
  <c r="AO2312" i="2"/>
  <c r="AQ2314" i="2"/>
  <c r="AP2315" i="2"/>
  <c r="AO2316" i="2"/>
  <c r="AQ2318" i="2"/>
  <c r="AP2319" i="2"/>
  <c r="AO2320" i="2"/>
  <c r="AQ2322" i="2"/>
  <c r="AP2323" i="2"/>
  <c r="AO2324" i="2"/>
  <c r="AQ2326" i="2"/>
  <c r="AP2327" i="2"/>
  <c r="AO2328" i="2"/>
  <c r="AQ2330" i="2"/>
  <c r="AP2331" i="2"/>
  <c r="AO2332" i="2"/>
  <c r="AQ2334" i="2"/>
  <c r="AP2335" i="2"/>
  <c r="AO2336" i="2"/>
  <c r="AQ2338" i="2"/>
  <c r="AP2339" i="2"/>
  <c r="AO2340" i="2"/>
  <c r="AQ2342" i="2"/>
  <c r="AP2343" i="2"/>
  <c r="AO2344" i="2"/>
  <c r="AQ2346" i="2"/>
  <c r="AP2347" i="2"/>
  <c r="AO2348" i="2"/>
  <c r="AQ2350" i="2"/>
  <c r="AP2351" i="2"/>
  <c r="AO2352" i="2"/>
  <c r="AN2063" i="2"/>
  <c r="AO2065" i="2"/>
  <c r="AD2065" i="2"/>
  <c r="AH2065" i="2"/>
  <c r="AQ2065" i="2"/>
  <c r="AO2067" i="2"/>
  <c r="AF2067" i="2"/>
  <c r="AQ2067" i="2"/>
  <c r="AN2067" i="2"/>
  <c r="AO2069" i="2"/>
  <c r="AD2069" i="2"/>
  <c r="AH2069" i="2"/>
  <c r="AQ2069" i="2"/>
  <c r="AO2071" i="2"/>
  <c r="AF2071" i="2"/>
  <c r="AQ2071" i="2"/>
  <c r="AN2071" i="2"/>
  <c r="AO2073" i="2"/>
  <c r="AD2073" i="2"/>
  <c r="AH2073" i="2"/>
  <c r="AQ2073" i="2"/>
  <c r="AO2075" i="2"/>
  <c r="AF2075" i="2"/>
  <c r="AQ2075" i="2"/>
  <c r="AN2075" i="2"/>
  <c r="AO2077" i="2"/>
  <c r="AD2077" i="2"/>
  <c r="AH2077" i="2"/>
  <c r="AQ2077" i="2"/>
  <c r="AO2079" i="2"/>
  <c r="AF2079" i="2"/>
  <c r="AQ2079" i="2"/>
  <c r="AN2079" i="2"/>
  <c r="AO2081" i="2"/>
  <c r="AD2081" i="2"/>
  <c r="AH2081" i="2"/>
  <c r="AQ2081" i="2"/>
  <c r="AO2083" i="2"/>
  <c r="AF2083" i="2"/>
  <c r="AQ2083" i="2"/>
  <c r="AN2083" i="2"/>
  <c r="AO2085" i="2"/>
  <c r="AD2085" i="2"/>
  <c r="AH2085" i="2"/>
  <c r="AQ2085" i="2"/>
  <c r="AO2087" i="2"/>
  <c r="AF2087" i="2"/>
  <c r="AQ2087" i="2"/>
  <c r="AN2087" i="2"/>
  <c r="AO2089" i="2"/>
  <c r="AD2089" i="2"/>
  <c r="AH2089" i="2"/>
  <c r="AQ2089" i="2"/>
  <c r="AO2091" i="2"/>
  <c r="AF2091" i="2"/>
  <c r="AQ2091" i="2"/>
  <c r="AN2091" i="2"/>
  <c r="AO2093" i="2"/>
  <c r="AD2093" i="2"/>
  <c r="AH2093" i="2"/>
  <c r="AQ2093" i="2"/>
  <c r="AO2095" i="2"/>
  <c r="AF2095" i="2"/>
  <c r="AQ2095" i="2"/>
  <c r="AN2095" i="2"/>
  <c r="AO2097" i="2"/>
  <c r="AD2097" i="2"/>
  <c r="AH2097" i="2"/>
  <c r="AQ2097" i="2"/>
  <c r="AO2099" i="2"/>
  <c r="AF2099" i="2"/>
  <c r="AQ2099" i="2"/>
  <c r="AN2099" i="2"/>
  <c r="AO2101" i="2"/>
  <c r="AD2101" i="2"/>
  <c r="AD111" i="2" s="1"/>
  <c r="AH2101" i="2"/>
  <c r="AH111" i="2" s="1"/>
  <c r="AQ2101" i="2"/>
  <c r="AP111" i="2" s="1"/>
  <c r="AO2103" i="2"/>
  <c r="AF2103" i="2"/>
  <c r="AQ2103" i="2"/>
  <c r="AN2103" i="2"/>
  <c r="AO2105" i="2"/>
  <c r="AD2105" i="2"/>
  <c r="AH2105" i="2"/>
  <c r="AQ2105" i="2"/>
  <c r="AO2107" i="2"/>
  <c r="AF2107" i="2"/>
  <c r="AQ2107" i="2"/>
  <c r="AN2107" i="2"/>
  <c r="AO2109" i="2"/>
  <c r="AD2109" i="2"/>
  <c r="AH2109" i="2"/>
  <c r="AQ2109" i="2"/>
  <c r="AO2111" i="2"/>
  <c r="AF2111" i="2"/>
  <c r="AQ2111" i="2"/>
  <c r="AN2111" i="2"/>
  <c r="AO2113" i="2"/>
  <c r="AD2113" i="2"/>
  <c r="AH2113" i="2"/>
  <c r="AQ2113" i="2"/>
  <c r="AO2115" i="2"/>
  <c r="AF2115" i="2"/>
  <c r="AQ2115" i="2"/>
  <c r="AN2115" i="2"/>
  <c r="AO2117" i="2"/>
  <c r="AD2117" i="2"/>
  <c r="AH2117" i="2"/>
  <c r="AQ2117" i="2"/>
  <c r="AO2119" i="2"/>
  <c r="AF2119" i="2"/>
  <c r="AQ2119" i="2"/>
  <c r="AN2119" i="2"/>
  <c r="AO2121" i="2"/>
  <c r="AD2121" i="2"/>
  <c r="AH2121" i="2"/>
  <c r="AQ2121" i="2"/>
  <c r="AO2123" i="2"/>
  <c r="AF2123" i="2"/>
  <c r="AQ2123" i="2"/>
  <c r="AN2123" i="2"/>
  <c r="AO2125" i="2"/>
  <c r="AD2125" i="2"/>
  <c r="AH2125" i="2"/>
  <c r="AQ2125" i="2"/>
  <c r="AO2127" i="2"/>
  <c r="AF2127" i="2"/>
  <c r="AQ2127" i="2"/>
  <c r="AN2127" i="2"/>
  <c r="AO2129" i="2"/>
  <c r="AD2129" i="2"/>
  <c r="AH2129" i="2"/>
  <c r="AQ2129" i="2"/>
  <c r="AO2131" i="2"/>
  <c r="AF2131" i="2"/>
  <c r="AQ2131" i="2"/>
  <c r="AN2131" i="2"/>
  <c r="AO2133" i="2"/>
  <c r="AD2133" i="2"/>
  <c r="AH2133" i="2"/>
  <c r="AQ2133" i="2"/>
  <c r="AO2135" i="2"/>
  <c r="AF2135" i="2"/>
  <c r="AQ2135" i="2"/>
  <c r="AN2135" i="2"/>
  <c r="AA2136" i="2"/>
  <c r="AE2136" i="2"/>
  <c r="AI2136" i="2"/>
  <c r="AM2136" i="2"/>
  <c r="AO2137" i="2"/>
  <c r="AD2137" i="2"/>
  <c r="AH2137" i="2"/>
  <c r="AQ2137" i="2"/>
  <c r="AC2138" i="2"/>
  <c r="AG2138" i="2"/>
  <c r="AK2138" i="2"/>
  <c r="AO2139" i="2"/>
  <c r="AF2139" i="2"/>
  <c r="AQ2139" i="2"/>
  <c r="AN2139" i="2"/>
  <c r="AN2140" i="2"/>
  <c r="AE2140" i="2"/>
  <c r="AI2140" i="2"/>
  <c r="AM2140" i="2"/>
  <c r="AO2141" i="2"/>
  <c r="AD2141" i="2"/>
  <c r="AH2141" i="2"/>
  <c r="AQ2141" i="2"/>
  <c r="AC2142" i="2"/>
  <c r="AG2142" i="2"/>
  <c r="AK2142" i="2"/>
  <c r="AO2143" i="2"/>
  <c r="AF2143" i="2"/>
  <c r="AQ2143" i="2"/>
  <c r="AN2143" i="2"/>
  <c r="AN2144" i="2"/>
  <c r="AE2144" i="2"/>
  <c r="AI2144" i="2"/>
  <c r="AM2144" i="2"/>
  <c r="AO2145" i="2"/>
  <c r="AD2145" i="2"/>
  <c r="AH2145" i="2"/>
  <c r="AQ2145" i="2"/>
  <c r="AC2146" i="2"/>
  <c r="AG2146" i="2"/>
  <c r="AK2146" i="2"/>
  <c r="AO2147" i="2"/>
  <c r="AF2147" i="2"/>
  <c r="AQ2147" i="2"/>
  <c r="AN2147" i="2"/>
  <c r="AN2148" i="2"/>
  <c r="AE2148" i="2"/>
  <c r="AI2148" i="2"/>
  <c r="AM2148" i="2"/>
  <c r="AO2149" i="2"/>
  <c r="AD2149" i="2"/>
  <c r="AH2149" i="2"/>
  <c r="AQ2149" i="2"/>
  <c r="AC2150" i="2"/>
  <c r="AG2150" i="2"/>
  <c r="AK2150" i="2"/>
  <c r="AO2151" i="2"/>
  <c r="AF2151" i="2"/>
  <c r="AQ2151" i="2"/>
  <c r="AN2151" i="2"/>
  <c r="AN2152" i="2"/>
  <c r="AE2152" i="2"/>
  <c r="AI2152" i="2"/>
  <c r="AM2152" i="2"/>
  <c r="AO2153" i="2"/>
  <c r="AD2153" i="2"/>
  <c r="AH2153" i="2"/>
  <c r="AQ2153" i="2"/>
  <c r="AC2154" i="2"/>
  <c r="AG2154" i="2"/>
  <c r="AK2154" i="2"/>
  <c r="AO2155" i="2"/>
  <c r="AF2155" i="2"/>
  <c r="AQ2155" i="2"/>
  <c r="AN2155" i="2"/>
  <c r="AN2156" i="2"/>
  <c r="AE2156" i="2"/>
  <c r="AI2156" i="2"/>
  <c r="AM2156" i="2"/>
  <c r="AO2157" i="2"/>
  <c r="AD2157" i="2"/>
  <c r="AH2157" i="2"/>
  <c r="AQ2157" i="2"/>
  <c r="AC2158" i="2"/>
  <c r="AG2158" i="2"/>
  <c r="AK2158" i="2"/>
  <c r="AO2159" i="2"/>
  <c r="AF2159" i="2"/>
  <c r="AQ2159" i="2"/>
  <c r="AN2159" i="2"/>
  <c r="AN2160" i="2"/>
  <c r="AE2160" i="2"/>
  <c r="AI2160" i="2"/>
  <c r="AM2160" i="2"/>
  <c r="AO2161" i="2"/>
  <c r="AD2161" i="2"/>
  <c r="AH2161" i="2"/>
  <c r="AQ2161" i="2"/>
  <c r="AC2162" i="2"/>
  <c r="AG2162" i="2"/>
  <c r="AK2162" i="2"/>
  <c r="AO2163" i="2"/>
  <c r="AF2163" i="2"/>
  <c r="AQ2163" i="2"/>
  <c r="AN2163" i="2"/>
  <c r="AN2164" i="2"/>
  <c r="AE2164" i="2"/>
  <c r="AI2164" i="2"/>
  <c r="AM2164" i="2"/>
  <c r="AO2165" i="2"/>
  <c r="AD2165" i="2"/>
  <c r="AH2165" i="2"/>
  <c r="AQ2165" i="2"/>
  <c r="AC2166" i="2"/>
  <c r="AG2166" i="2"/>
  <c r="AK2166" i="2"/>
  <c r="AO2167" i="2"/>
  <c r="AF2167" i="2"/>
  <c r="AQ2167" i="2"/>
  <c r="AN2167" i="2"/>
  <c r="AN2168" i="2"/>
  <c r="AE2168" i="2"/>
  <c r="AI2168" i="2"/>
  <c r="AM2168" i="2"/>
  <c r="AO2169" i="2"/>
  <c r="AD2169" i="2"/>
  <c r="AH2169" i="2"/>
  <c r="AQ2169" i="2"/>
  <c r="AC2170" i="2"/>
  <c r="AG2170" i="2"/>
  <c r="AK2170" i="2"/>
  <c r="AO2171" i="2"/>
  <c r="AF2171" i="2"/>
  <c r="AQ2171" i="2"/>
  <c r="AN2171" i="2"/>
  <c r="AN2172" i="2"/>
  <c r="AE2172" i="2"/>
  <c r="AI2172" i="2"/>
  <c r="AM2172" i="2"/>
  <c r="AO2173" i="2"/>
  <c r="AD2173" i="2"/>
  <c r="AH2173" i="2"/>
  <c r="AQ2173" i="2"/>
  <c r="AC2174" i="2"/>
  <c r="AG2174" i="2"/>
  <c r="AK2174" i="2"/>
  <c r="AO2175" i="2"/>
  <c r="AF2175" i="2"/>
  <c r="AQ2175" i="2"/>
  <c r="AN2175" i="2"/>
  <c r="AN2176" i="2"/>
  <c r="AE2176" i="2"/>
  <c r="AI2176" i="2"/>
  <c r="AM2176" i="2"/>
  <c r="AO2177" i="2"/>
  <c r="AD2177" i="2"/>
  <c r="AH2177" i="2"/>
  <c r="AQ2177" i="2"/>
  <c r="AC2178" i="2"/>
  <c r="AG2178" i="2"/>
  <c r="AK2178" i="2"/>
  <c r="AO2179" i="2"/>
  <c r="AF2179" i="2"/>
  <c r="AQ2179" i="2"/>
  <c r="AN2179" i="2"/>
  <c r="AN2180" i="2"/>
  <c r="AE2180" i="2"/>
  <c r="AI2180" i="2"/>
  <c r="AM2180" i="2"/>
  <c r="AO2181" i="2"/>
  <c r="AD2181" i="2"/>
  <c r="AH2181" i="2"/>
  <c r="AQ2181" i="2"/>
  <c r="AC2182" i="2"/>
  <c r="AG2182" i="2"/>
  <c r="AK2182" i="2"/>
  <c r="AO2183" i="2"/>
  <c r="AF2183" i="2"/>
  <c r="AQ2183" i="2"/>
  <c r="AN2183" i="2"/>
  <c r="AN2184" i="2"/>
  <c r="AE2184" i="2"/>
  <c r="AI2184" i="2"/>
  <c r="AM2184" i="2"/>
  <c r="AO2185" i="2"/>
  <c r="AD2185" i="2"/>
  <c r="AH2185" i="2"/>
  <c r="AQ2185" i="2"/>
  <c r="AC2186" i="2"/>
  <c r="AG2186" i="2"/>
  <c r="AK2186" i="2"/>
  <c r="AO2187" i="2"/>
  <c r="AF2187" i="2"/>
  <c r="AQ2187" i="2"/>
  <c r="AN2187" i="2"/>
  <c r="AN2188" i="2"/>
  <c r="AE2188" i="2"/>
  <c r="AI2188" i="2"/>
  <c r="AM2188" i="2"/>
  <c r="AO2189" i="2"/>
  <c r="AD2189" i="2"/>
  <c r="AH2189" i="2"/>
  <c r="AQ2189" i="2"/>
  <c r="AC2190" i="2"/>
  <c r="AG2190" i="2"/>
  <c r="AK2190" i="2"/>
  <c r="AO2191" i="2"/>
  <c r="AF2191" i="2"/>
  <c r="AQ2191" i="2"/>
  <c r="AN2191" i="2"/>
  <c r="AN2192" i="2"/>
  <c r="AE2192" i="2"/>
  <c r="AI2192" i="2"/>
  <c r="AM2192" i="2"/>
  <c r="AO2193" i="2"/>
  <c r="AD2193" i="2"/>
  <c r="AH2193" i="2"/>
  <c r="AQ2193" i="2"/>
  <c r="AC2194" i="2"/>
  <c r="AG2194" i="2"/>
  <c r="AK2194" i="2"/>
  <c r="AO2195" i="2"/>
  <c r="AF2195" i="2"/>
  <c r="AQ2195" i="2"/>
  <c r="AN2195" i="2"/>
  <c r="AN2196" i="2"/>
  <c r="AE2196" i="2"/>
  <c r="AI2196" i="2"/>
  <c r="AM2196" i="2"/>
  <c r="AO2197" i="2"/>
  <c r="AD2197" i="2"/>
  <c r="AH2197" i="2"/>
  <c r="AQ2197" i="2"/>
  <c r="AC2198" i="2"/>
  <c r="AG2198" i="2"/>
  <c r="AK2198" i="2"/>
  <c r="AO2199" i="2"/>
  <c r="AF2199" i="2"/>
  <c r="AQ2199" i="2"/>
  <c r="AN2199" i="2"/>
  <c r="AN2200" i="2"/>
  <c r="AE2200" i="2"/>
  <c r="AI2200" i="2"/>
  <c r="AM2200" i="2"/>
  <c r="AO2201" i="2"/>
  <c r="AD2201" i="2"/>
  <c r="AH2201" i="2"/>
  <c r="AQ2201" i="2"/>
  <c r="AC2202" i="2"/>
  <c r="AG2202" i="2"/>
  <c r="AK2202" i="2"/>
  <c r="AO2203" i="2"/>
  <c r="AF2203" i="2"/>
  <c r="AQ2203" i="2"/>
  <c r="AN2203" i="2"/>
  <c r="AN2204" i="2"/>
  <c r="AE2204" i="2"/>
  <c r="AI2204" i="2"/>
  <c r="AM2204" i="2"/>
  <c r="AO2205" i="2"/>
  <c r="AD2205" i="2"/>
  <c r="AH2205" i="2"/>
  <c r="AQ2205" i="2"/>
  <c r="AC2206" i="2"/>
  <c r="AG2206" i="2"/>
  <c r="AK2206" i="2"/>
  <c r="AO2207" i="2"/>
  <c r="AF2207" i="2"/>
  <c r="AQ2207" i="2"/>
  <c r="AN2207" i="2"/>
  <c r="AN2208" i="2"/>
  <c r="AE2208" i="2"/>
  <c r="AI2208" i="2"/>
  <c r="AM2208" i="2"/>
  <c r="AO2209" i="2"/>
  <c r="AD2209" i="2"/>
  <c r="AH2209" i="2"/>
  <c r="AQ2209" i="2"/>
  <c r="AC2210" i="2"/>
  <c r="AG2210" i="2"/>
  <c r="AK2210" i="2"/>
  <c r="AO2211" i="2"/>
  <c r="AF2211" i="2"/>
  <c r="AQ2211" i="2"/>
  <c r="AN2211" i="2"/>
  <c r="AN2212" i="2"/>
  <c r="AE2212" i="2"/>
  <c r="AI2212" i="2"/>
  <c r="AM2212" i="2"/>
  <c r="AO2213" i="2"/>
  <c r="AD2213" i="2"/>
  <c r="AH2213" i="2"/>
  <c r="AQ2213" i="2"/>
  <c r="AC2214" i="2"/>
  <c r="AG2214" i="2"/>
  <c r="AK2214" i="2"/>
  <c r="AO2215" i="2"/>
  <c r="AF2215" i="2"/>
  <c r="AQ2215" i="2"/>
  <c r="AN2215" i="2"/>
  <c r="AN2216" i="2"/>
  <c r="AE2216" i="2"/>
  <c r="AI2216" i="2"/>
  <c r="AM2216" i="2"/>
  <c r="AO2217" i="2"/>
  <c r="AD2217" i="2"/>
  <c r="AH2217" i="2"/>
  <c r="AQ2217" i="2"/>
  <c r="AC2218" i="2"/>
  <c r="AG2218" i="2"/>
  <c r="AK2218" i="2"/>
  <c r="AO2219" i="2"/>
  <c r="AF2219" i="2"/>
  <c r="AQ2219" i="2"/>
  <c r="AN2219" i="2"/>
  <c r="AN2220" i="2"/>
  <c r="AE2220" i="2"/>
  <c r="AI2220" i="2"/>
  <c r="AM2220" i="2"/>
  <c r="AO2221" i="2"/>
  <c r="AD2221" i="2"/>
  <c r="AH2221" i="2"/>
  <c r="AQ2221" i="2"/>
  <c r="AC2222" i="2"/>
  <c r="AG2222" i="2"/>
  <c r="AK2222" i="2"/>
  <c r="AO2223" i="2"/>
  <c r="AF2223" i="2"/>
  <c r="AQ2223" i="2"/>
  <c r="AN2223" i="2"/>
  <c r="AN2224" i="2"/>
  <c r="AE2224" i="2"/>
  <c r="AI2224" i="2"/>
  <c r="AM2224" i="2"/>
  <c r="AO2225" i="2"/>
  <c r="AD2225" i="2"/>
  <c r="AH2225" i="2"/>
  <c r="AQ2225" i="2"/>
  <c r="AC2226" i="2"/>
  <c r="AG2226" i="2"/>
  <c r="AK2226" i="2"/>
  <c r="AO2227" i="2"/>
  <c r="AF2227" i="2"/>
  <c r="AQ2227" i="2"/>
  <c r="AN2227" i="2"/>
  <c r="AN2228" i="2"/>
  <c r="AE2228" i="2"/>
  <c r="AI2228" i="2"/>
  <c r="AM2228" i="2"/>
  <c r="AO2229" i="2"/>
  <c r="AD2229" i="2"/>
  <c r="AH2229" i="2"/>
  <c r="AQ2229" i="2"/>
  <c r="AC2230" i="2"/>
  <c r="AG2230" i="2"/>
  <c r="AK2230" i="2"/>
  <c r="AO2231" i="2"/>
  <c r="AF2231" i="2"/>
  <c r="AQ2231" i="2"/>
  <c r="AN2231" i="2"/>
  <c r="AN2232" i="2"/>
  <c r="AE2232" i="2"/>
  <c r="AI2232" i="2"/>
  <c r="AM2232" i="2"/>
  <c r="AO2233" i="2"/>
  <c r="AD2233" i="2"/>
  <c r="AH2233" i="2"/>
  <c r="AQ2233" i="2"/>
  <c r="AC2234" i="2"/>
  <c r="AG2234" i="2"/>
  <c r="AK2234" i="2"/>
  <c r="AO2235" i="2"/>
  <c r="AF2235" i="2"/>
  <c r="AQ2235" i="2"/>
  <c r="AN2235" i="2"/>
  <c r="AN2236" i="2"/>
  <c r="AE2236" i="2"/>
  <c r="AI2236" i="2"/>
  <c r="AM2236" i="2"/>
  <c r="AO2237" i="2"/>
  <c r="AD2237" i="2"/>
  <c r="AH2237" i="2"/>
  <c r="AQ2237" i="2"/>
  <c r="AC2238" i="2"/>
  <c r="AG2238" i="2"/>
  <c r="AK2238" i="2"/>
  <c r="AO2239" i="2"/>
  <c r="AF2239" i="2"/>
  <c r="AF128" i="2" s="1"/>
  <c r="AQ2239" i="2"/>
  <c r="AP128" i="2" s="1"/>
  <c r="AN2239" i="2"/>
  <c r="AN128" i="2" s="1"/>
  <c r="AN2240" i="2"/>
  <c r="AE2240" i="2"/>
  <c r="AI2240" i="2"/>
  <c r="AM2240" i="2"/>
  <c r="AO2241" i="2"/>
  <c r="AD2241" i="2"/>
  <c r="AH2241" i="2"/>
  <c r="AQ2241" i="2"/>
  <c r="AC2242" i="2"/>
  <c r="AG2242" i="2"/>
  <c r="AK2242" i="2"/>
  <c r="AO2243" i="2"/>
  <c r="AF2243" i="2"/>
  <c r="AQ2243" i="2"/>
  <c r="AN2243" i="2"/>
  <c r="AN2244" i="2"/>
  <c r="AE2244" i="2"/>
  <c r="AI2244" i="2"/>
  <c r="AM2244" i="2"/>
  <c r="AO2245" i="2"/>
  <c r="AD2245" i="2"/>
  <c r="AH2245" i="2"/>
  <c r="AQ2245" i="2"/>
  <c r="AC2246" i="2"/>
  <c r="AG2246" i="2"/>
  <c r="AK2246" i="2"/>
  <c r="AO2247" i="2"/>
  <c r="AF2247" i="2"/>
  <c r="AQ2247" i="2"/>
  <c r="AN2247" i="2"/>
  <c r="AN2248" i="2"/>
  <c r="AE2248" i="2"/>
  <c r="AI2248" i="2"/>
  <c r="AM2248" i="2"/>
  <c r="AO2249" i="2"/>
  <c r="AD2249" i="2"/>
  <c r="AH2249" i="2"/>
  <c r="AQ2249" i="2"/>
  <c r="AC2250" i="2"/>
  <c r="AG2250" i="2"/>
  <c r="AK2250" i="2"/>
  <c r="AO2251" i="2"/>
  <c r="AF2251" i="2"/>
  <c r="AQ2251" i="2"/>
  <c r="AN2251" i="2"/>
  <c r="AN2252" i="2"/>
  <c r="AE2252" i="2"/>
  <c r="AI2252" i="2"/>
  <c r="AM2252" i="2"/>
  <c r="AO2253" i="2"/>
  <c r="AD2253" i="2"/>
  <c r="AH2253" i="2"/>
  <c r="AQ2253" i="2"/>
  <c r="AC2254" i="2"/>
  <c r="AG2254" i="2"/>
  <c r="AK2254" i="2"/>
  <c r="AO2255" i="2"/>
  <c r="AF2255" i="2"/>
  <c r="AQ2255" i="2"/>
  <c r="AN2255" i="2"/>
  <c r="AN2256" i="2"/>
  <c r="AE2256" i="2"/>
  <c r="AI2256" i="2"/>
  <c r="AM2256" i="2"/>
  <c r="AO2257" i="2"/>
  <c r="AD2257" i="2"/>
  <c r="AH2257" i="2"/>
  <c r="AQ2257" i="2"/>
  <c r="AC2258" i="2"/>
  <c r="AG2258" i="2"/>
  <c r="AK2258" i="2"/>
  <c r="AO2259" i="2"/>
  <c r="AF2259" i="2"/>
  <c r="AQ2259" i="2"/>
  <c r="AN2259" i="2"/>
  <c r="AN2260" i="2"/>
  <c r="AE2260" i="2"/>
  <c r="AI2260" i="2"/>
  <c r="AM2260" i="2"/>
  <c r="AO2261" i="2"/>
  <c r="AD2261" i="2"/>
  <c r="AH2261" i="2"/>
  <c r="AQ2261" i="2"/>
  <c r="AC2262" i="2"/>
  <c r="AG2262" i="2"/>
  <c r="AK2262" i="2"/>
  <c r="AO2263" i="2"/>
  <c r="AF2263" i="2"/>
  <c r="AQ2263" i="2"/>
  <c r="AN2263" i="2"/>
  <c r="AN2264" i="2"/>
  <c r="AE2264" i="2"/>
  <c r="AI2264" i="2"/>
  <c r="AM2264" i="2"/>
  <c r="AO2265" i="2"/>
  <c r="AD2265" i="2"/>
  <c r="AH2265" i="2"/>
  <c r="AQ2265" i="2"/>
  <c r="AC2266" i="2"/>
  <c r="AG2266" i="2"/>
  <c r="AK2266" i="2"/>
  <c r="AO2267" i="2"/>
  <c r="AF2267" i="2"/>
  <c r="AQ2267" i="2"/>
  <c r="AN2267" i="2"/>
  <c r="AN2268" i="2"/>
  <c r="AE2268" i="2"/>
  <c r="AI2268" i="2"/>
  <c r="AM2268" i="2"/>
  <c r="AO2269" i="2"/>
  <c r="AD2269" i="2"/>
  <c r="AH2269" i="2"/>
  <c r="AQ2269" i="2"/>
  <c r="AC2270" i="2"/>
  <c r="AG2270" i="2"/>
  <c r="AK2270" i="2"/>
  <c r="AO2271" i="2"/>
  <c r="AF2271" i="2"/>
  <c r="AQ2271" i="2"/>
  <c r="AN2271" i="2"/>
  <c r="AN2272" i="2"/>
  <c r="AE2272" i="2"/>
  <c r="AI2272" i="2"/>
  <c r="AM2272" i="2"/>
  <c r="Z2273" i="2"/>
  <c r="AQ2275" i="2"/>
  <c r="AA2276" i="2"/>
  <c r="Z2277" i="2"/>
  <c r="AQ2279" i="2"/>
  <c r="AA2280" i="2"/>
  <c r="Z2281" i="2"/>
  <c r="AQ2283" i="2"/>
  <c r="AA2284" i="2"/>
  <c r="Z2285" i="2"/>
  <c r="AQ2287" i="2"/>
  <c r="AA2288" i="2"/>
  <c r="Z2289" i="2"/>
  <c r="AN2084" i="2"/>
  <c r="AN2085" i="2"/>
  <c r="AE2085" i="2"/>
  <c r="AI2085" i="2"/>
  <c r="AM2085" i="2"/>
  <c r="Z2086" i="2"/>
  <c r="AD2086" i="2"/>
  <c r="AH2086" i="2"/>
  <c r="AL2086" i="2"/>
  <c r="AL2087" i="2"/>
  <c r="AP2087" i="2"/>
  <c r="AK2087" i="2"/>
  <c r="AB2088" i="2"/>
  <c r="AF2088" i="2"/>
  <c r="AJ2088" i="2"/>
  <c r="AN2088" i="2"/>
  <c r="AN2089" i="2"/>
  <c r="AE2089" i="2"/>
  <c r="AI2089" i="2"/>
  <c r="AM2089" i="2"/>
  <c r="Z2090" i="2"/>
  <c r="AD2090" i="2"/>
  <c r="AH2090" i="2"/>
  <c r="AL2090" i="2"/>
  <c r="AL2091" i="2"/>
  <c r="AP2091" i="2"/>
  <c r="AK2091" i="2"/>
  <c r="AB2092" i="2"/>
  <c r="AF2092" i="2"/>
  <c r="AJ2092" i="2"/>
  <c r="AN2092" i="2"/>
  <c r="AN2093" i="2"/>
  <c r="AE2093" i="2"/>
  <c r="AI2093" i="2"/>
  <c r="AM2093" i="2"/>
  <c r="Z2094" i="2"/>
  <c r="AD2094" i="2"/>
  <c r="AH2094" i="2"/>
  <c r="AL2094" i="2"/>
  <c r="AL2095" i="2"/>
  <c r="AP2095" i="2"/>
  <c r="AK2095" i="2"/>
  <c r="AB2096" i="2"/>
  <c r="AF2096" i="2"/>
  <c r="AJ2096" i="2"/>
  <c r="AN2096" i="2"/>
  <c r="AN2097" i="2"/>
  <c r="AE2097" i="2"/>
  <c r="AI2097" i="2"/>
  <c r="AM2097" i="2"/>
  <c r="Z2098" i="2"/>
  <c r="AD2098" i="2"/>
  <c r="AH2098" i="2"/>
  <c r="AL2098" i="2"/>
  <c r="AL2099" i="2"/>
  <c r="AP2099" i="2"/>
  <c r="AK2099" i="2"/>
  <c r="AB2100" i="2"/>
  <c r="AF2100" i="2"/>
  <c r="AJ2100" i="2"/>
  <c r="AN2100" i="2"/>
  <c r="AN2101" i="2"/>
  <c r="AN111" i="2" s="1"/>
  <c r="AE2101" i="2"/>
  <c r="AE111" i="2" s="1"/>
  <c r="AI2101" i="2"/>
  <c r="AI111" i="2" s="1"/>
  <c r="AM2101" i="2"/>
  <c r="AM111" i="2" s="1"/>
  <c r="Z2102" i="2"/>
  <c r="AD2102" i="2"/>
  <c r="AH2102" i="2"/>
  <c r="AL2102" i="2"/>
  <c r="AL2103" i="2"/>
  <c r="AP2103" i="2"/>
  <c r="AK2103" i="2"/>
  <c r="AB2104" i="2"/>
  <c r="AF2104" i="2"/>
  <c r="AJ2104" i="2"/>
  <c r="AN2104" i="2"/>
  <c r="AN2105" i="2"/>
  <c r="AE2105" i="2"/>
  <c r="AI2105" i="2"/>
  <c r="AM2105" i="2"/>
  <c r="Z2106" i="2"/>
  <c r="AD2106" i="2"/>
  <c r="AH2106" i="2"/>
  <c r="AL2106" i="2"/>
  <c r="AL2107" i="2"/>
  <c r="AP2107" i="2"/>
  <c r="AK2107" i="2"/>
  <c r="AB2108" i="2"/>
  <c r="AF2108" i="2"/>
  <c r="AJ2108" i="2"/>
  <c r="AN2108" i="2"/>
  <c r="AN2109" i="2"/>
  <c r="AE2109" i="2"/>
  <c r="AI2109" i="2"/>
  <c r="AM2109" i="2"/>
  <c r="Z2110" i="2"/>
  <c r="AD2110" i="2"/>
  <c r="AH2110" i="2"/>
  <c r="AL2110" i="2"/>
  <c r="AL2111" i="2"/>
  <c r="AP2111" i="2"/>
  <c r="AK2111" i="2"/>
  <c r="AN2113" i="2"/>
  <c r="AE2113" i="2"/>
  <c r="AI2113" i="2"/>
  <c r="AM2113" i="2"/>
  <c r="AL2115" i="2"/>
  <c r="AP2115" i="2"/>
  <c r="AK2115" i="2"/>
  <c r="AN2117" i="2"/>
  <c r="AE2117" i="2"/>
  <c r="AI2117" i="2"/>
  <c r="AM2117" i="2"/>
  <c r="AL2119" i="2"/>
  <c r="AP2119" i="2"/>
  <c r="AK2119" i="2"/>
  <c r="AN2121" i="2"/>
  <c r="AE2121" i="2"/>
  <c r="AI2121" i="2"/>
  <c r="AM2121" i="2"/>
  <c r="AL2123" i="2"/>
  <c r="AP2123" i="2"/>
  <c r="AK2123" i="2"/>
  <c r="AN2125" i="2"/>
  <c r="AE2125" i="2"/>
  <c r="AI2125" i="2"/>
  <c r="AM2125" i="2"/>
  <c r="AL2127" i="2"/>
  <c r="AP2127" i="2"/>
  <c r="AK2127" i="2"/>
  <c r="AN2129" i="2"/>
  <c r="AE2129" i="2"/>
  <c r="AI2129" i="2"/>
  <c r="AM2129" i="2"/>
  <c r="AL2131" i="2"/>
  <c r="AP2131" i="2"/>
  <c r="AK2131" i="2"/>
  <c r="AN2133" i="2"/>
  <c r="AE2133" i="2"/>
  <c r="AI2133" i="2"/>
  <c r="AM2133" i="2"/>
  <c r="AL2135" i="2"/>
  <c r="AP2135" i="2"/>
  <c r="AK2135" i="2"/>
  <c r="AQ2136" i="2"/>
  <c r="AP2137" i="2"/>
  <c r="AO2138" i="2"/>
  <c r="AQ2140" i="2"/>
  <c r="AP2141" i="2"/>
  <c r="AO2142" i="2"/>
  <c r="AQ2144" i="2"/>
  <c r="AP2145" i="2"/>
  <c r="AO2146" i="2"/>
  <c r="AQ2148" i="2"/>
  <c r="AP2149" i="2"/>
  <c r="AO2150" i="2"/>
  <c r="AQ2152" i="2"/>
  <c r="AP2153" i="2"/>
  <c r="AO2154" i="2"/>
  <c r="AQ2156" i="2"/>
  <c r="AP2157" i="2"/>
  <c r="AO2158" i="2"/>
  <c r="AQ2160" i="2"/>
  <c r="AP2161" i="2"/>
  <c r="AO2162" i="2"/>
  <c r="AQ2164" i="2"/>
  <c r="AP2165" i="2"/>
  <c r="AO2166" i="2"/>
  <c r="AQ2168" i="2"/>
  <c r="AP2169" i="2"/>
  <c r="AO2170" i="2"/>
  <c r="AQ2172" i="2"/>
  <c r="AP2173" i="2"/>
  <c r="AO2174" i="2"/>
  <c r="AQ2176" i="2"/>
  <c r="AP2177" i="2"/>
  <c r="AO2178" i="2"/>
  <c r="AQ2180" i="2"/>
  <c r="AP2181" i="2"/>
  <c r="AO2182" i="2"/>
  <c r="AQ2184" i="2"/>
  <c r="AP2185" i="2"/>
  <c r="AO2186" i="2"/>
  <c r="AQ2188" i="2"/>
  <c r="AP2189" i="2"/>
  <c r="AO2190" i="2"/>
  <c r="AQ2192" i="2"/>
  <c r="AP2193" i="2"/>
  <c r="AO2194" i="2"/>
  <c r="AQ2196" i="2"/>
  <c r="AP2197" i="2"/>
  <c r="AO2198" i="2"/>
  <c r="AQ2200" i="2"/>
  <c r="AO2202" i="2"/>
  <c r="AQ2204" i="2"/>
  <c r="AO2206" i="2"/>
  <c r="AQ2208" i="2"/>
  <c r="AO2210" i="2"/>
  <c r="AQ2212" i="2"/>
  <c r="AO2214" i="2"/>
  <c r="AQ2216" i="2"/>
  <c r="AO2218" i="2"/>
  <c r="AQ2220" i="2"/>
  <c r="AO2222" i="2"/>
  <c r="AQ2224" i="2"/>
  <c r="AO2226" i="2"/>
  <c r="AQ2228" i="2"/>
  <c r="AO2230" i="2"/>
  <c r="AQ2232" i="2"/>
  <c r="AO2234" i="2"/>
  <c r="AQ2236" i="2"/>
  <c r="AO2238" i="2"/>
  <c r="AQ2240" i="2"/>
  <c r="AO2242" i="2"/>
  <c r="AQ2244" i="2"/>
  <c r="AO2246" i="2"/>
  <c r="AQ2248" i="2"/>
  <c r="AO2250" i="2"/>
  <c r="AQ2252" i="2"/>
  <c r="AO2254" i="2"/>
  <c r="AQ2256" i="2"/>
  <c r="AO2258" i="2"/>
  <c r="AQ2260" i="2"/>
  <c r="AO2262" i="2"/>
  <c r="AQ2264" i="2"/>
  <c r="AO2266" i="2"/>
  <c r="AQ2268" i="2"/>
  <c r="AO2270" i="2"/>
  <c r="AQ2272" i="2"/>
  <c r="AO2274" i="2"/>
  <c r="AQ2276" i="2"/>
  <c r="AO2278" i="2"/>
  <c r="AO2282" i="2"/>
  <c r="AO2286" i="2"/>
  <c r="AO2290" i="2"/>
  <c r="Z2291" i="2"/>
  <c r="AM2293" i="2"/>
  <c r="AP2297" i="2"/>
  <c r="AO2298" i="2"/>
  <c r="AP2301" i="2"/>
  <c r="AO2302" i="2"/>
  <c r="AP2305" i="2"/>
  <c r="AO2306" i="2"/>
  <c r="AP2309" i="2"/>
  <c r="AO131" i="2" s="1"/>
  <c r="AO2310" i="2"/>
  <c r="AQ2312" i="2"/>
  <c r="AP2313" i="2"/>
  <c r="AO2314" i="2"/>
  <c r="AQ2316" i="2"/>
  <c r="AP2317" i="2"/>
  <c r="AO2318" i="2"/>
  <c r="AQ2320" i="2"/>
  <c r="AP101" i="2" s="1"/>
  <c r="AP2321" i="2"/>
  <c r="AO2322" i="2"/>
  <c r="AQ2324" i="2"/>
  <c r="AP2325" i="2"/>
  <c r="AO2326" i="2"/>
  <c r="AQ2328" i="2"/>
  <c r="AP2329" i="2"/>
  <c r="AO2330" i="2"/>
  <c r="AQ2332" i="2"/>
  <c r="AP2333" i="2"/>
  <c r="AO2334" i="2"/>
  <c r="AQ2336" i="2"/>
  <c r="AP2337" i="2"/>
  <c r="AO2338" i="2"/>
  <c r="AK2120" i="2"/>
  <c r="AI2122" i="2"/>
  <c r="AM2122" i="2"/>
  <c r="AK2124" i="2"/>
  <c r="AI2126" i="2"/>
  <c r="AM2126" i="2"/>
  <c r="AK2128" i="2"/>
  <c r="AI2130" i="2"/>
  <c r="AM2130" i="2"/>
  <c r="AK2132" i="2"/>
  <c r="AI2134" i="2"/>
  <c r="AM2134" i="2"/>
  <c r="AK2136" i="2"/>
  <c r="AF2137" i="2"/>
  <c r="AJ2137" i="2"/>
  <c r="AN2137" i="2"/>
  <c r="AI2138" i="2"/>
  <c r="AM2138" i="2"/>
  <c r="AD2139" i="2"/>
  <c r="AH2139" i="2"/>
  <c r="AL2139" i="2"/>
  <c r="AK2140" i="2"/>
  <c r="AF2141" i="2"/>
  <c r="AJ2141" i="2"/>
  <c r="AN2141" i="2"/>
  <c r="AI2142" i="2"/>
  <c r="AM2142" i="2"/>
  <c r="AD2143" i="2"/>
  <c r="AH2143" i="2"/>
  <c r="AL2143" i="2"/>
  <c r="AK2144" i="2"/>
  <c r="AF2145" i="2"/>
  <c r="AJ2145" i="2"/>
  <c r="AN2145" i="2"/>
  <c r="AI2146" i="2"/>
  <c r="AM2146" i="2"/>
  <c r="AD2147" i="2"/>
  <c r="AH2147" i="2"/>
  <c r="AL2147" i="2"/>
  <c r="AK2148" i="2"/>
  <c r="AF2149" i="2"/>
  <c r="AJ2149" i="2"/>
  <c r="AN2149" i="2"/>
  <c r="AI2150" i="2"/>
  <c r="AM2150" i="2"/>
  <c r="AD2151" i="2"/>
  <c r="AH2151" i="2"/>
  <c r="AL2151" i="2"/>
  <c r="AK2152" i="2"/>
  <c r="AF2153" i="2"/>
  <c r="AJ2153" i="2"/>
  <c r="AN2153" i="2"/>
  <c r="AI2154" i="2"/>
  <c r="AM2154" i="2"/>
  <c r="AD2155" i="2"/>
  <c r="AH2155" i="2"/>
  <c r="AL2155" i="2"/>
  <c r="AK2156" i="2"/>
  <c r="AF2157" i="2"/>
  <c r="AJ2157" i="2"/>
  <c r="AN2157" i="2"/>
  <c r="AI2158" i="2"/>
  <c r="AM2158" i="2"/>
  <c r="AD2159" i="2"/>
  <c r="AH2159" i="2"/>
  <c r="AL2159" i="2"/>
  <c r="AK2160" i="2"/>
  <c r="AF2161" i="2"/>
  <c r="AJ2161" i="2"/>
  <c r="AN2161" i="2"/>
  <c r="AI2162" i="2"/>
  <c r="AM2162" i="2"/>
  <c r="AD2163" i="2"/>
  <c r="AH2163" i="2"/>
  <c r="AL2163" i="2"/>
  <c r="AK2164" i="2"/>
  <c r="AF2165" i="2"/>
  <c r="AJ2165" i="2"/>
  <c r="AN2165" i="2"/>
  <c r="AI2166" i="2"/>
  <c r="AM2166" i="2"/>
  <c r="AD2167" i="2"/>
  <c r="AH2167" i="2"/>
  <c r="AL2167" i="2"/>
  <c r="AK2168" i="2"/>
  <c r="AF2169" i="2"/>
  <c r="AJ2169" i="2"/>
  <c r="AN2169" i="2"/>
  <c r="AI2170" i="2"/>
  <c r="AM2170" i="2"/>
  <c r="AD2171" i="2"/>
  <c r="AH2171" i="2"/>
  <c r="AL2171" i="2"/>
  <c r="AK2172" i="2"/>
  <c r="AF2173" i="2"/>
  <c r="AJ2173" i="2"/>
  <c r="AN2173" i="2"/>
  <c r="AI2174" i="2"/>
  <c r="AM2174" i="2"/>
  <c r="AD2175" i="2"/>
  <c r="AH2175" i="2"/>
  <c r="AL2175" i="2"/>
  <c r="AK2176" i="2"/>
  <c r="AF2177" i="2"/>
  <c r="AJ2177" i="2"/>
  <c r="AN2177" i="2"/>
  <c r="AI2178" i="2"/>
  <c r="AM2178" i="2"/>
  <c r="AD2179" i="2"/>
  <c r="AH2179" i="2"/>
  <c r="AL2179" i="2"/>
  <c r="AK2180" i="2"/>
  <c r="AF2181" i="2"/>
  <c r="AJ2181" i="2"/>
  <c r="AN2181" i="2"/>
  <c r="AI2182" i="2"/>
  <c r="AM2182" i="2"/>
  <c r="AD2183" i="2"/>
  <c r="AH2183" i="2"/>
  <c r="AL2183" i="2"/>
  <c r="AK2184" i="2"/>
  <c r="AF2185" i="2"/>
  <c r="AJ2185" i="2"/>
  <c r="AN2185" i="2"/>
  <c r="AI2186" i="2"/>
  <c r="AM2186" i="2"/>
  <c r="AD2187" i="2"/>
  <c r="AH2187" i="2"/>
  <c r="AL2187" i="2"/>
  <c r="AK2188" i="2"/>
  <c r="AF2189" i="2"/>
  <c r="AJ2189" i="2"/>
  <c r="AN2189" i="2"/>
  <c r="AI2190" i="2"/>
  <c r="AM2190" i="2"/>
  <c r="AD2191" i="2"/>
  <c r="AH2191" i="2"/>
  <c r="AL2191" i="2"/>
  <c r="AK2192" i="2"/>
  <c r="AF2193" i="2"/>
  <c r="AJ2193" i="2"/>
  <c r="AN2193" i="2"/>
  <c r="AI2194" i="2"/>
  <c r="AM2194" i="2"/>
  <c r="AD2195" i="2"/>
  <c r="AH2195" i="2"/>
  <c r="AL2195" i="2"/>
  <c r="AK2196" i="2"/>
  <c r="AF2197" i="2"/>
  <c r="AJ2197" i="2"/>
  <c r="AN2197" i="2"/>
  <c r="AI2198" i="2"/>
  <c r="AM2198" i="2"/>
  <c r="AD2199" i="2"/>
  <c r="AH2199" i="2"/>
  <c r="AL2199" i="2"/>
  <c r="AK2200" i="2"/>
  <c r="AF2201" i="2"/>
  <c r="AJ2201" i="2"/>
  <c r="AN2201" i="2"/>
  <c r="AI2202" i="2"/>
  <c r="AM2202" i="2"/>
  <c r="AD2203" i="2"/>
  <c r="AH2203" i="2"/>
  <c r="AL2203" i="2"/>
  <c r="AK2204" i="2"/>
  <c r="AF2205" i="2"/>
  <c r="AJ2205" i="2"/>
  <c r="AN2205" i="2"/>
  <c r="AI2206" i="2"/>
  <c r="AM2206" i="2"/>
  <c r="AD2207" i="2"/>
  <c r="AH2207" i="2"/>
  <c r="AL2207" i="2"/>
  <c r="AK2208" i="2"/>
  <c r="AF2209" i="2"/>
  <c r="AJ2209" i="2"/>
  <c r="AN2209" i="2"/>
  <c r="AI2210" i="2"/>
  <c r="AM2210" i="2"/>
  <c r="AD2211" i="2"/>
  <c r="AH2211" i="2"/>
  <c r="AL2211" i="2"/>
  <c r="AK2212" i="2"/>
  <c r="AF2213" i="2"/>
  <c r="AJ2213" i="2"/>
  <c r="AN2213" i="2"/>
  <c r="AI2214" i="2"/>
  <c r="AM2214" i="2"/>
  <c r="AD2215" i="2"/>
  <c r="AH2215" i="2"/>
  <c r="AL2215" i="2"/>
  <c r="AK2216" i="2"/>
  <c r="AF2217" i="2"/>
  <c r="AJ2217" i="2"/>
  <c r="AN2217" i="2"/>
  <c r="AI2218" i="2"/>
  <c r="AM2218" i="2"/>
  <c r="AD2219" i="2"/>
  <c r="AH2219" i="2"/>
  <c r="AL2219" i="2"/>
  <c r="AK2220" i="2"/>
  <c r="AF2221" i="2"/>
  <c r="AJ2221" i="2"/>
  <c r="AN2221" i="2"/>
  <c r="AI2222" i="2"/>
  <c r="AM2222" i="2"/>
  <c r="AD2223" i="2"/>
  <c r="AH2223" i="2"/>
  <c r="AL2223" i="2"/>
  <c r="AK2224" i="2"/>
  <c r="AF2225" i="2"/>
  <c r="AJ2225" i="2"/>
  <c r="AN2225" i="2"/>
  <c r="AI2226" i="2"/>
  <c r="AM2226" i="2"/>
  <c r="AD2227" i="2"/>
  <c r="AH2227" i="2"/>
  <c r="AL2227" i="2"/>
  <c r="AK2228" i="2"/>
  <c r="AF2229" i="2"/>
  <c r="AJ2229" i="2"/>
  <c r="AN2229" i="2"/>
  <c r="AI2230" i="2"/>
  <c r="AM2230" i="2"/>
  <c r="AD2231" i="2"/>
  <c r="AH2231" i="2"/>
  <c r="AL2231" i="2"/>
  <c r="AK2232" i="2"/>
  <c r="AF2233" i="2"/>
  <c r="AJ2233" i="2"/>
  <c r="AN2233" i="2"/>
  <c r="AI2234" i="2"/>
  <c r="AM2234" i="2"/>
  <c r="AD2235" i="2"/>
  <c r="AH2235" i="2"/>
  <c r="AL2235" i="2"/>
  <c r="AK2236" i="2"/>
  <c r="AF2237" i="2"/>
  <c r="AJ2237" i="2"/>
  <c r="AN2237" i="2"/>
  <c r="AI2238" i="2"/>
  <c r="AM2238" i="2"/>
  <c r="AD2239" i="2"/>
  <c r="AD128" i="2" s="1"/>
  <c r="AH2239" i="2"/>
  <c r="AH128" i="2" s="1"/>
  <c r="AL2239" i="2"/>
  <c r="AL128" i="2" s="1"/>
  <c r="AK2240" i="2"/>
  <c r="AF2241" i="2"/>
  <c r="AJ2241" i="2"/>
  <c r="AN2241" i="2"/>
  <c r="AI2242" i="2"/>
  <c r="AM2242" i="2"/>
  <c r="AD2243" i="2"/>
  <c r="AH2243" i="2"/>
  <c r="AL2243" i="2"/>
  <c r="AK2244" i="2"/>
  <c r="AF2245" i="2"/>
  <c r="AJ2245" i="2"/>
  <c r="AN2245" i="2"/>
  <c r="AI2246" i="2"/>
  <c r="AM2246" i="2"/>
  <c r="AD2247" i="2"/>
  <c r="AH2247" i="2"/>
  <c r="AL2247" i="2"/>
  <c r="AK2248" i="2"/>
  <c r="AF2249" i="2"/>
  <c r="AJ2249" i="2"/>
  <c r="AN2249" i="2"/>
  <c r="AI2250" i="2"/>
  <c r="AM2250" i="2"/>
  <c r="AD2251" i="2"/>
  <c r="AH2251" i="2"/>
  <c r="AL2251" i="2"/>
  <c r="AK2252" i="2"/>
  <c r="AF2253" i="2"/>
  <c r="AJ2253" i="2"/>
  <c r="AN2253" i="2"/>
  <c r="AI2254" i="2"/>
  <c r="AM2254" i="2"/>
  <c r="AD2255" i="2"/>
  <c r="AH2255" i="2"/>
  <c r="AL2255" i="2"/>
  <c r="AK2256" i="2"/>
  <c r="AF2257" i="2"/>
  <c r="AJ2257" i="2"/>
  <c r="AN2257" i="2"/>
  <c r="AI2258" i="2"/>
  <c r="AM2258" i="2"/>
  <c r="AD2259" i="2"/>
  <c r="AH2259" i="2"/>
  <c r="AL2259" i="2"/>
  <c r="AK2260" i="2"/>
  <c r="AF2261" i="2"/>
  <c r="AJ2261" i="2"/>
  <c r="AN2261" i="2"/>
  <c r="AI2262" i="2"/>
  <c r="AM2262" i="2"/>
  <c r="AD2263" i="2"/>
  <c r="AH2263" i="2"/>
  <c r="AL2263" i="2"/>
  <c r="AK2264" i="2"/>
  <c r="AF2265" i="2"/>
  <c r="AJ2265" i="2"/>
  <c r="AN2265" i="2"/>
  <c r="AI2266" i="2"/>
  <c r="AM2266" i="2"/>
  <c r="AD2267" i="2"/>
  <c r="AH2267" i="2"/>
  <c r="AL2267" i="2"/>
  <c r="AK2268" i="2"/>
  <c r="AF2269" i="2"/>
  <c r="AJ2269" i="2"/>
  <c r="AN2269" i="2"/>
  <c r="AI2270" i="2"/>
  <c r="AM2270" i="2"/>
  <c r="AD2271" i="2"/>
  <c r="AH2271" i="2"/>
  <c r="AL2271" i="2"/>
  <c r="AK2272" i="2"/>
  <c r="AJ2274" i="2"/>
  <c r="AJ2278" i="2"/>
  <c r="AJ2282" i="2"/>
  <c r="AJ2286" i="2"/>
  <c r="AJ2290" i="2"/>
  <c r="AI2293" i="2"/>
  <c r="AD2295" i="2"/>
  <c r="AH2295" i="2"/>
  <c r="AL2295" i="2"/>
  <c r="AF2297" i="2"/>
  <c r="AJ2297" i="2"/>
  <c r="AN2297" i="2"/>
  <c r="AI2298" i="2"/>
  <c r="AM2298" i="2"/>
  <c r="AD2299" i="2"/>
  <c r="AH2299" i="2"/>
  <c r="AL2299" i="2"/>
  <c r="AF2301" i="2"/>
  <c r="AJ2301" i="2"/>
  <c r="AN2301" i="2"/>
  <c r="AI2302" i="2"/>
  <c r="AM2302" i="2"/>
  <c r="AD2303" i="2"/>
  <c r="AH2303" i="2"/>
  <c r="AL2303" i="2"/>
  <c r="AF2305" i="2"/>
  <c r="AJ2305" i="2"/>
  <c r="AN2305" i="2"/>
  <c r="AI2306" i="2"/>
  <c r="AM2306" i="2"/>
  <c r="AD2307" i="2"/>
  <c r="AH2307" i="2"/>
  <c r="AL2307" i="2"/>
  <c r="AF2309" i="2"/>
  <c r="AF131" i="2" s="1"/>
  <c r="AJ2309" i="2"/>
  <c r="AJ131" i="2" s="1"/>
  <c r="AN2309" i="2"/>
  <c r="AN131" i="2" s="1"/>
  <c r="AI2310" i="2"/>
  <c r="AM2310" i="2"/>
  <c r="AD2311" i="2"/>
  <c r="AH2311" i="2"/>
  <c r="AL2311" i="2"/>
  <c r="AK2312" i="2"/>
  <c r="AF2313" i="2"/>
  <c r="AJ2313" i="2"/>
  <c r="AN2313" i="2"/>
  <c r="AI2314" i="2"/>
  <c r="AM2314" i="2"/>
  <c r="AD2315" i="2"/>
  <c r="AH2315" i="2"/>
  <c r="AL2315" i="2"/>
  <c r="AK2316" i="2"/>
  <c r="AF2317" i="2"/>
  <c r="AJ2317" i="2"/>
  <c r="AN2317" i="2"/>
  <c r="AE2318" i="2"/>
  <c r="AI2318" i="2"/>
  <c r="AM2318" i="2"/>
  <c r="AD2319" i="2"/>
  <c r="AH2319" i="2"/>
  <c r="AG2320" i="2"/>
  <c r="AG101" i="2" s="1"/>
  <c r="AK2320" i="2"/>
  <c r="AK101" i="2" s="1"/>
  <c r="AF2321" i="2"/>
  <c r="AJ2321" i="2"/>
  <c r="AN2321" i="2"/>
  <c r="AI2322" i="2"/>
  <c r="AM2322" i="2"/>
  <c r="AD2323" i="2"/>
  <c r="AH2323" i="2"/>
  <c r="AL2323" i="2"/>
  <c r="AK2324" i="2"/>
  <c r="AF2325" i="2"/>
  <c r="AJ2325" i="2"/>
  <c r="AN2325" i="2"/>
  <c r="AI2326" i="2"/>
  <c r="AM2326" i="2"/>
  <c r="AD2327" i="2"/>
  <c r="AH2327" i="2"/>
  <c r="AL2327" i="2"/>
  <c r="AK2328" i="2"/>
  <c r="AF2329" i="2"/>
  <c r="AJ2329" i="2"/>
  <c r="AN2329" i="2"/>
  <c r="AI2330" i="2"/>
  <c r="AM2330" i="2"/>
  <c r="AD2331" i="2"/>
  <c r="AH2331" i="2"/>
  <c r="AL2331" i="2"/>
  <c r="AK2332" i="2"/>
  <c r="AF2333" i="2"/>
  <c r="AJ2333" i="2"/>
  <c r="AN2333" i="2"/>
  <c r="AI2334" i="2"/>
  <c r="AM2334" i="2"/>
  <c r="AD2335" i="2"/>
  <c r="AH2335" i="2"/>
  <c r="AL2335" i="2"/>
  <c r="AK2336" i="2"/>
  <c r="AF2337" i="2"/>
  <c r="AJ2337" i="2"/>
  <c r="AN2337" i="2"/>
  <c r="AI2338" i="2"/>
  <c r="AM2338" i="2"/>
  <c r="AD2339" i="2"/>
  <c r="AH2339" i="2"/>
  <c r="AL2339" i="2"/>
  <c r="AK2340" i="2"/>
  <c r="AF2341" i="2"/>
  <c r="AJ2341" i="2"/>
  <c r="AN2341" i="2"/>
  <c r="AI2342" i="2"/>
  <c r="AM2342" i="2"/>
  <c r="AD2343" i="2"/>
  <c r="AH2343" i="2"/>
  <c r="AL2343" i="2"/>
  <c r="AK2344" i="2"/>
  <c r="AF2345" i="2"/>
  <c r="AJ2345" i="2"/>
  <c r="AN2345" i="2"/>
  <c r="AI2346" i="2"/>
  <c r="AM2346" i="2"/>
  <c r="AD2347" i="2"/>
  <c r="AH2347" i="2"/>
  <c r="AL2347" i="2"/>
  <c r="AK2348" i="2"/>
  <c r="AF2349" i="2"/>
  <c r="AJ2349" i="2"/>
  <c r="AN2349" i="2"/>
  <c r="AI2350" i="2"/>
  <c r="AM2350" i="2"/>
  <c r="AD2351" i="2"/>
  <c r="AH2351" i="2"/>
  <c r="AL2351" i="2"/>
  <c r="AK2352" i="2"/>
  <c r="AF2353" i="2"/>
  <c r="AJ2353" i="2"/>
  <c r="AN2353" i="2"/>
  <c r="AI2354" i="2"/>
  <c r="AM2354" i="2"/>
  <c r="AD2355" i="2"/>
  <c r="AH2355" i="2"/>
  <c r="AL2355" i="2"/>
  <c r="AK2356" i="2"/>
  <c r="AF2357" i="2"/>
  <c r="AJ2357" i="2"/>
  <c r="AN2357" i="2"/>
  <c r="AI2358" i="2"/>
  <c r="AM2358" i="2"/>
  <c r="AD2359" i="2"/>
  <c r="AH2359" i="2"/>
  <c r="AL2359" i="2"/>
  <c r="AK2360" i="2"/>
  <c r="AF2361" i="2"/>
  <c r="AJ2361" i="2"/>
  <c r="AN2361" i="2"/>
  <c r="AI2362" i="2"/>
  <c r="AM2362" i="2"/>
  <c r="AD2363" i="2"/>
  <c r="AH2363" i="2"/>
  <c r="AL2363" i="2"/>
  <c r="AK2364" i="2"/>
  <c r="AF2365" i="2"/>
  <c r="AF106" i="2" s="1"/>
  <c r="AJ2365" i="2"/>
  <c r="AJ106" i="2" s="1"/>
  <c r="AN2365" i="2"/>
  <c r="AN106" i="2" s="1"/>
  <c r="AI2366" i="2"/>
  <c r="AM2366" i="2"/>
  <c r="AD2367" i="2"/>
  <c r="AH2367" i="2"/>
  <c r="AL2367" i="2"/>
  <c r="AK2368" i="2"/>
  <c r="AF2369" i="2"/>
  <c r="AJ2369" i="2"/>
  <c r="AN2369" i="2"/>
  <c r="AI2370" i="2"/>
  <c r="AM2370" i="2"/>
  <c r="AD2371" i="2"/>
  <c r="AH2371" i="2"/>
  <c r="AL2371" i="2"/>
  <c r="AK2372" i="2"/>
  <c r="AF2373" i="2"/>
  <c r="AJ2373" i="2"/>
  <c r="AN2373" i="2"/>
  <c r="AI2374" i="2"/>
  <c r="AM2374" i="2"/>
  <c r="AD2375" i="2"/>
  <c r="AH2375" i="2"/>
  <c r="AL2375" i="2"/>
  <c r="AK2376" i="2"/>
  <c r="AF2377" i="2"/>
  <c r="AJ2377" i="2"/>
  <c r="AN2377" i="2"/>
  <c r="AI2378" i="2"/>
  <c r="AM2378" i="2"/>
  <c r="AD2379" i="2"/>
  <c r="AH2379" i="2"/>
  <c r="AL2379" i="2"/>
  <c r="AK2380" i="2"/>
  <c r="AF2381" i="2"/>
  <c r="AJ2381" i="2"/>
  <c r="AN2381" i="2"/>
  <c r="AI2382" i="2"/>
  <c r="AM2382" i="2"/>
  <c r="AD2383" i="2"/>
  <c r="AH2383" i="2"/>
  <c r="AL2383" i="2"/>
  <c r="AK2384" i="2"/>
  <c r="AF2385" i="2"/>
  <c r="AJ2385" i="2"/>
  <c r="AN2385" i="2"/>
  <c r="AI2386" i="2"/>
  <c r="AM2386" i="2"/>
  <c r="AD2387" i="2"/>
  <c r="AH2387" i="2"/>
  <c r="AL2387" i="2"/>
  <c r="AK2388" i="2"/>
  <c r="AF2389" i="2"/>
  <c r="AJ2389" i="2"/>
  <c r="AN2389" i="2"/>
  <c r="AI2390" i="2"/>
  <c r="AM2390" i="2"/>
  <c r="AD2391" i="2"/>
  <c r="AH2391" i="2"/>
  <c r="AL2391" i="2"/>
  <c r="AK2392" i="2"/>
  <c r="AF2393" i="2"/>
  <c r="AJ2393" i="2"/>
  <c r="AN2393" i="2"/>
  <c r="AI2394" i="2"/>
  <c r="AM2394" i="2"/>
  <c r="AD2395" i="2"/>
  <c r="AH2395" i="2"/>
  <c r="AL2395" i="2"/>
  <c r="AK2396" i="2"/>
  <c r="AF2397" i="2"/>
  <c r="AJ2397" i="2"/>
  <c r="AN2397" i="2"/>
  <c r="AI2398" i="2"/>
  <c r="AM2398" i="2"/>
  <c r="AD2399" i="2"/>
  <c r="AH2399" i="2"/>
  <c r="AL2399" i="2"/>
  <c r="AK2400" i="2"/>
  <c r="AF2401" i="2"/>
  <c r="AJ2401" i="2"/>
  <c r="AN2401" i="2"/>
  <c r="AI2402" i="2"/>
  <c r="AM2402" i="2"/>
  <c r="AD2403" i="2"/>
  <c r="AH2403" i="2"/>
  <c r="AL2403" i="2"/>
  <c r="AK2404" i="2"/>
  <c r="AF2405" i="2"/>
  <c r="AJ2405" i="2"/>
  <c r="AN2405" i="2"/>
  <c r="AI2406" i="2"/>
  <c r="AM2406" i="2"/>
  <c r="AD2407" i="2"/>
  <c r="AH2407" i="2"/>
  <c r="AL2407" i="2"/>
  <c r="AK2408" i="2"/>
  <c r="AF2409" i="2"/>
  <c r="AJ2409" i="2"/>
  <c r="AN2409" i="2"/>
  <c r="AI2410" i="2"/>
  <c r="AM2410" i="2"/>
  <c r="AD2411" i="2"/>
  <c r="AH2411" i="2"/>
  <c r="AL2411" i="2"/>
  <c r="AK2412" i="2"/>
  <c r="AF2413" i="2"/>
  <c r="AJ2413" i="2"/>
  <c r="AN2413" i="2"/>
  <c r="AI2414" i="2"/>
  <c r="AM2414" i="2"/>
  <c r="AD2415" i="2"/>
  <c r="AH2415" i="2"/>
  <c r="AL2415" i="2"/>
  <c r="AK2416" i="2"/>
  <c r="AF2417" i="2"/>
  <c r="AJ2417" i="2"/>
  <c r="AN2417" i="2"/>
  <c r="AI2418" i="2"/>
  <c r="AM2418" i="2"/>
  <c r="AD2419" i="2"/>
  <c r="AH2419" i="2"/>
  <c r="AL2419" i="2"/>
  <c r="AK2420" i="2"/>
  <c r="AF2421" i="2"/>
  <c r="AJ2421" i="2"/>
  <c r="AN2421" i="2"/>
  <c r="AI2422" i="2"/>
  <c r="AM2422" i="2"/>
  <c r="AD2423" i="2"/>
  <c r="AH2423" i="2"/>
  <c r="AL2423" i="2"/>
  <c r="AK2424" i="2"/>
  <c r="AF2425" i="2"/>
  <c r="AJ2425" i="2"/>
  <c r="AN2425" i="2"/>
  <c r="AI2426" i="2"/>
  <c r="AM2426" i="2"/>
  <c r="AK2428" i="2"/>
  <c r="AM2432" i="2"/>
  <c r="AM2440" i="2"/>
  <c r="AD2449" i="2"/>
  <c r="AD2453" i="2"/>
  <c r="AF2456" i="2"/>
  <c r="AJ2456" i="2"/>
  <c r="AN2456" i="2"/>
  <c r="AE2457" i="2"/>
  <c r="AI2457" i="2"/>
  <c r="AM2457" i="2"/>
  <c r="AD2458" i="2"/>
  <c r="AH2458" i="2"/>
  <c r="AG2459" i="2"/>
  <c r="AK2459" i="2"/>
  <c r="AF2460" i="2"/>
  <c r="AJ2460" i="2"/>
  <c r="AN2460" i="2"/>
  <c r="AE2461" i="2"/>
  <c r="AI2461" i="2"/>
  <c r="AM2461" i="2"/>
  <c r="AD2462" i="2"/>
  <c r="AH2462" i="2"/>
  <c r="AG2463" i="2"/>
  <c r="AK2463" i="2"/>
  <c r="AF2464" i="2"/>
  <c r="AJ2464" i="2"/>
  <c r="AN2464" i="2"/>
  <c r="AE2465" i="2"/>
  <c r="AI2465" i="2"/>
  <c r="AM2465" i="2"/>
  <c r="AD2466" i="2"/>
  <c r="AH2466" i="2"/>
  <c r="AG2467" i="2"/>
  <c r="AK2467" i="2"/>
  <c r="AF2468" i="2"/>
  <c r="AJ2468" i="2"/>
  <c r="AN2468" i="2"/>
  <c r="AE2469" i="2"/>
  <c r="AI2469" i="2"/>
  <c r="AM2469" i="2"/>
  <c r="AD2470" i="2"/>
  <c r="AH2470" i="2"/>
  <c r="AG2471" i="2"/>
  <c r="AK2471" i="2"/>
  <c r="AF2472" i="2"/>
  <c r="AJ2472" i="2"/>
  <c r="AN2472" i="2"/>
  <c r="AE2473" i="2"/>
  <c r="AI2473" i="2"/>
  <c r="AM2473" i="2"/>
  <c r="AD2474" i="2"/>
  <c r="AH2474" i="2"/>
  <c r="AG2475" i="2"/>
  <c r="AK2475" i="2"/>
  <c r="AF2476" i="2"/>
  <c r="AJ2476" i="2"/>
  <c r="AN2476" i="2"/>
  <c r="AE2477" i="2"/>
  <c r="AI2477" i="2"/>
  <c r="AM2477" i="2"/>
  <c r="AD2478" i="2"/>
  <c r="AH2478" i="2"/>
  <c r="AG2479" i="2"/>
  <c r="AK2479" i="2"/>
  <c r="AF2480" i="2"/>
  <c r="AJ2480" i="2"/>
  <c r="AN2480" i="2"/>
  <c r="AE2481" i="2"/>
  <c r="AI2481" i="2"/>
  <c r="AM2481" i="2"/>
  <c r="AD2482" i="2"/>
  <c r="AH2482" i="2"/>
  <c r="AG2483" i="2"/>
  <c r="AK2483" i="2"/>
  <c r="AF2484" i="2"/>
  <c r="AJ2484" i="2"/>
  <c r="AN2484" i="2"/>
  <c r="AE2485" i="2"/>
  <c r="AI2485" i="2"/>
  <c r="AM2485" i="2"/>
  <c r="AD2486" i="2"/>
  <c r="AH2486" i="2"/>
  <c r="AC2487" i="2"/>
  <c r="AG2487" i="2"/>
  <c r="AK2487" i="2"/>
  <c r="AO2488" i="2"/>
  <c r="AF2488" i="2"/>
  <c r="AJ2488" i="2"/>
  <c r="AN2488" i="2"/>
  <c r="AN2489" i="2"/>
  <c r="AE2489" i="2"/>
  <c r="AI2489" i="2"/>
  <c r="AM2489" i="2"/>
  <c r="AM2490" i="2"/>
  <c r="AD2490" i="2"/>
  <c r="AH2490" i="2"/>
  <c r="AQ2490" i="2"/>
  <c r="AC2491" i="2"/>
  <c r="AG2491" i="2"/>
  <c r="AK2491" i="2"/>
  <c r="AO2492" i="2"/>
  <c r="AF2492" i="2"/>
  <c r="AJ2492" i="2"/>
  <c r="AN2492" i="2"/>
  <c r="AN2493" i="2"/>
  <c r="AE2493" i="2"/>
  <c r="AI2493" i="2"/>
  <c r="AM2493" i="2"/>
  <c r="AM2494" i="2"/>
  <c r="AD2494" i="2"/>
  <c r="AH2494" i="2"/>
  <c r="AQ2494" i="2"/>
  <c r="AC2495" i="2"/>
  <c r="AG2495" i="2"/>
  <c r="AK2495" i="2"/>
  <c r="AO2496" i="2"/>
  <c r="AF2496" i="2"/>
  <c r="AJ2496" i="2"/>
  <c r="AN2496" i="2"/>
  <c r="AN2497" i="2"/>
  <c r="AE2497" i="2"/>
  <c r="AI2497" i="2"/>
  <c r="AM2497" i="2"/>
  <c r="AM2498" i="2"/>
  <c r="AD2498" i="2"/>
  <c r="AH2498" i="2"/>
  <c r="AQ2498" i="2"/>
  <c r="AC2499" i="2"/>
  <c r="AG2499" i="2"/>
  <c r="AK2499" i="2"/>
  <c r="AO2500" i="2"/>
  <c r="AF2500" i="2"/>
  <c r="AJ2500" i="2"/>
  <c r="AN2500" i="2"/>
  <c r="AN2501" i="2"/>
  <c r="AE2501" i="2"/>
  <c r="AI2501" i="2"/>
  <c r="AM2501" i="2"/>
  <c r="AM2502" i="2"/>
  <c r="AD2502" i="2"/>
  <c r="AH2502" i="2"/>
  <c r="AQ2502" i="2"/>
  <c r="AC2503" i="2"/>
  <c r="AG2503" i="2"/>
  <c r="AK2503" i="2"/>
  <c r="AO2504" i="2"/>
  <c r="AF2504" i="2"/>
  <c r="AJ2504" i="2"/>
  <c r="AN2504" i="2"/>
  <c r="AN2505" i="2"/>
  <c r="AE2505" i="2"/>
  <c r="AI2505" i="2"/>
  <c r="AM2505" i="2"/>
  <c r="AM2506" i="2"/>
  <c r="AD2506" i="2"/>
  <c r="AH2506" i="2"/>
  <c r="AQ2506" i="2"/>
  <c r="AC2507" i="2"/>
  <c r="AG2507" i="2"/>
  <c r="AK2507" i="2"/>
  <c r="AO2508" i="2"/>
  <c r="AF2508" i="2"/>
  <c r="AJ2508" i="2"/>
  <c r="AN2508" i="2"/>
  <c r="AN2509" i="2"/>
  <c r="AE2509" i="2"/>
  <c r="AI2509" i="2"/>
  <c r="AM2509" i="2"/>
  <c r="AM2510" i="2"/>
  <c r="AD2510" i="2"/>
  <c r="AH2510" i="2"/>
  <c r="AQ2510" i="2"/>
  <c r="AC2511" i="2"/>
  <c r="AG2511" i="2"/>
  <c r="AK2511" i="2"/>
  <c r="AO2512" i="2"/>
  <c r="AF2512" i="2"/>
  <c r="AJ2512" i="2"/>
  <c r="AN2512" i="2"/>
  <c r="AN2513" i="2"/>
  <c r="AE2513" i="2"/>
  <c r="AI2513" i="2"/>
  <c r="AM2513" i="2"/>
  <c r="AM2514" i="2"/>
  <c r="AD2514" i="2"/>
  <c r="AH2514" i="2"/>
  <c r="AQ2514" i="2"/>
  <c r="AC2515" i="2"/>
  <c r="AG2515" i="2"/>
  <c r="AK2515" i="2"/>
  <c r="AO2516" i="2"/>
  <c r="AF2516" i="2"/>
  <c r="AJ2516" i="2"/>
  <c r="AN2516" i="2"/>
  <c r="AN2517" i="2"/>
  <c r="AE2517" i="2"/>
  <c r="AI2517" i="2"/>
  <c r="AM2517" i="2"/>
  <c r="AM2518" i="2"/>
  <c r="AD2518" i="2"/>
  <c r="AH2518" i="2"/>
  <c r="AQ2518" i="2"/>
  <c r="AC2519" i="2"/>
  <c r="AG2519" i="2"/>
  <c r="AK2519" i="2"/>
  <c r="AO2520" i="2"/>
  <c r="AF2520" i="2"/>
  <c r="AJ2520" i="2"/>
  <c r="AN2520" i="2"/>
  <c r="AN2521" i="2"/>
  <c r="AE2521" i="2"/>
  <c r="AI2521" i="2"/>
  <c r="AM2521" i="2"/>
  <c r="AM2522" i="2"/>
  <c r="AD2522" i="2"/>
  <c r="AH2522" i="2"/>
  <c r="AQ2522" i="2"/>
  <c r="AC2523" i="2"/>
  <c r="AG2523" i="2"/>
  <c r="AK2523" i="2"/>
  <c r="AO2524" i="2"/>
  <c r="AF2524" i="2"/>
  <c r="AJ2524" i="2"/>
  <c r="AN2524" i="2"/>
  <c r="AN2525" i="2"/>
  <c r="AE2525" i="2"/>
  <c r="AI2525" i="2"/>
  <c r="AM2525" i="2"/>
  <c r="AM2526" i="2"/>
  <c r="AD2526" i="2"/>
  <c r="AH2526" i="2"/>
  <c r="AQ2526" i="2"/>
  <c r="AC2527" i="2"/>
  <c r="AG2527" i="2"/>
  <c r="AK2527" i="2"/>
  <c r="AO2528" i="2"/>
  <c r="AF2528" i="2"/>
  <c r="AJ2528" i="2"/>
  <c r="AN2528" i="2"/>
  <c r="AN2529" i="2"/>
  <c r="AE2529" i="2"/>
  <c r="AI2529" i="2"/>
  <c r="AM2529" i="2"/>
  <c r="AM2530" i="2"/>
  <c r="AD2530" i="2"/>
  <c r="AH2530" i="2"/>
  <c r="AQ2530" i="2"/>
  <c r="AC2531" i="2"/>
  <c r="AG2531" i="2"/>
  <c r="AK2531" i="2"/>
  <c r="AO2532" i="2"/>
  <c r="AF2532" i="2"/>
  <c r="AF123" i="2" s="1"/>
  <c r="AJ2532" i="2"/>
  <c r="AJ123" i="2" s="1"/>
  <c r="AN2532" i="2"/>
  <c r="AN123" i="2" s="1"/>
  <c r="AN2533" i="2"/>
  <c r="AE2533" i="2"/>
  <c r="AI2533" i="2"/>
  <c r="AM2533" i="2"/>
  <c r="AM2534" i="2"/>
  <c r="AD2534" i="2"/>
  <c r="AH2534" i="2"/>
  <c r="AQ2534" i="2"/>
  <c r="AC2535" i="2"/>
  <c r="AG2535" i="2"/>
  <c r="AK2535" i="2"/>
  <c r="AO2536" i="2"/>
  <c r="AF2536" i="2"/>
  <c r="AJ2536" i="2"/>
  <c r="AN2536" i="2"/>
  <c r="AN2537" i="2"/>
  <c r="AE2537" i="2"/>
  <c r="AI2537" i="2"/>
  <c r="AM2537" i="2"/>
  <c r="AM2538" i="2"/>
  <c r="AD2538" i="2"/>
  <c r="AH2538" i="2"/>
  <c r="AQ2538" i="2"/>
  <c r="AC2539" i="2"/>
  <c r="AG2539" i="2"/>
  <c r="AK2539" i="2"/>
  <c r="AO2540" i="2"/>
  <c r="AF2540" i="2"/>
  <c r="AJ2540" i="2"/>
  <c r="AN2540" i="2"/>
  <c r="AN2541" i="2"/>
  <c r="AE2541" i="2"/>
  <c r="AI2541" i="2"/>
  <c r="AM2541" i="2"/>
  <c r="AM2542" i="2"/>
  <c r="AD2542" i="2"/>
  <c r="AH2542" i="2"/>
  <c r="AQ2542" i="2"/>
  <c r="AC2543" i="2"/>
  <c r="AG2543" i="2"/>
  <c r="AK2543" i="2"/>
  <c r="AO2544" i="2"/>
  <c r="AF2544" i="2"/>
  <c r="AJ2544" i="2"/>
  <c r="AN2544" i="2"/>
  <c r="AN2545" i="2"/>
  <c r="AE2545" i="2"/>
  <c r="AI2545" i="2"/>
  <c r="AM2545" i="2"/>
  <c r="AM2546" i="2"/>
  <c r="AD2546" i="2"/>
  <c r="AH2546" i="2"/>
  <c r="AQ2546" i="2"/>
  <c r="AC2547" i="2"/>
  <c r="AG2547" i="2"/>
  <c r="AK2547" i="2"/>
  <c r="AO2548" i="2"/>
  <c r="AF2548" i="2"/>
  <c r="AJ2548" i="2"/>
  <c r="AN2548" i="2"/>
  <c r="AN2549" i="2"/>
  <c r="AE2549" i="2"/>
  <c r="AI2549" i="2"/>
  <c r="AM2549" i="2"/>
  <c r="AM2550" i="2"/>
  <c r="AD2550" i="2"/>
  <c r="AH2550" i="2"/>
  <c r="AQ2550" i="2"/>
  <c r="AC2551" i="2"/>
  <c r="AG2551" i="2"/>
  <c r="AK2551" i="2"/>
  <c r="AO2552" i="2"/>
  <c r="AF2552" i="2"/>
  <c r="AJ2552" i="2"/>
  <c r="AN2552" i="2"/>
  <c r="AN2553" i="2"/>
  <c r="AE2553" i="2"/>
  <c r="AI2553" i="2"/>
  <c r="AM2553" i="2"/>
  <c r="AM2554" i="2"/>
  <c r="AD2554" i="2"/>
  <c r="AH2554" i="2"/>
  <c r="AQ2554" i="2"/>
  <c r="AC2555" i="2"/>
  <c r="AG2555" i="2"/>
  <c r="AK2555" i="2"/>
  <c r="AO2556" i="2"/>
  <c r="AF2556" i="2"/>
  <c r="AJ2556" i="2"/>
  <c r="AN2556" i="2"/>
  <c r="AN2557" i="2"/>
  <c r="AE2557" i="2"/>
  <c r="AI2557" i="2"/>
  <c r="AM2557" i="2"/>
  <c r="AM2558" i="2"/>
  <c r="AD2558" i="2"/>
  <c r="AH2558" i="2"/>
  <c r="AQ2558" i="2"/>
  <c r="AC2559" i="2"/>
  <c r="AG2559" i="2"/>
  <c r="AK2559" i="2"/>
  <c r="AH2561" i="2"/>
  <c r="AP2561" i="2"/>
  <c r="AI2561" i="2"/>
  <c r="AM2561" i="2"/>
  <c r="AK2562" i="2"/>
  <c r="AK2563" i="2"/>
  <c r="AB2563" i="2"/>
  <c r="AM2564" i="2"/>
  <c r="AH2564" i="2"/>
  <c r="AL2564" i="2"/>
  <c r="AC2565" i="2"/>
  <c r="AQ2565" i="2"/>
  <c r="AF2566" i="2"/>
  <c r="AQ2566" i="2"/>
  <c r="AN2566" i="2"/>
  <c r="AN2570" i="2"/>
  <c r="AQ2570" i="2"/>
  <c r="AQ2354" i="2"/>
  <c r="AP2355" i="2"/>
  <c r="AO2356" i="2"/>
  <c r="AQ2358" i="2"/>
  <c r="AP2359" i="2"/>
  <c r="AO2360" i="2"/>
  <c r="AQ2362" i="2"/>
  <c r="AP2363" i="2"/>
  <c r="AO2364" i="2"/>
  <c r="AQ2366" i="2"/>
  <c r="AP2367" i="2"/>
  <c r="AO2368" i="2"/>
  <c r="AQ2370" i="2"/>
  <c r="AP2371" i="2"/>
  <c r="AO2372" i="2"/>
  <c r="AQ2374" i="2"/>
  <c r="AP2375" i="2"/>
  <c r="AO2376" i="2"/>
  <c r="AQ2378" i="2"/>
  <c r="AP2379" i="2"/>
  <c r="AO2380" i="2"/>
  <c r="AP2383" i="2"/>
  <c r="AO2384" i="2"/>
  <c r="AP2387" i="2"/>
  <c r="AO2388" i="2"/>
  <c r="AP2391" i="2"/>
  <c r="AP2395" i="2"/>
  <c r="AP2399" i="2"/>
  <c r="AP2403" i="2"/>
  <c r="AP2407" i="2"/>
  <c r="AP2411" i="2"/>
  <c r="AP2415" i="2"/>
  <c r="AP2419" i="2"/>
  <c r="AP2423" i="2"/>
  <c r="AO2428" i="2"/>
  <c r="AD2428" i="2"/>
  <c r="AH2428" i="2"/>
  <c r="AQ2428" i="2"/>
  <c r="AB2430" i="2"/>
  <c r="AA2432" i="2"/>
  <c r="AA2433" i="2"/>
  <c r="AE2434" i="2"/>
  <c r="AB2438" i="2"/>
  <c r="AA2440" i="2"/>
  <c r="AA2441" i="2"/>
  <c r="AE2442" i="2"/>
  <c r="AB2446" i="2"/>
  <c r="AO2449" i="2"/>
  <c r="AA2450" i="2"/>
  <c r="AQ2450" i="2"/>
  <c r="AM2452" i="2"/>
  <c r="AD2452" i="2"/>
  <c r="AH2452" i="2"/>
  <c r="AL2452" i="2"/>
  <c r="AO2453" i="2"/>
  <c r="AP2458" i="2"/>
  <c r="AP2462" i="2"/>
  <c r="AP2466" i="2"/>
  <c r="AP2470" i="2"/>
  <c r="AP2474" i="2"/>
  <c r="AP2478" i="2"/>
  <c r="AP2482" i="2"/>
  <c r="AK2560" i="2"/>
  <c r="AI2562" i="2"/>
  <c r="AL2563" i="2"/>
  <c r="AG2588" i="2"/>
  <c r="AK2588" i="2"/>
  <c r="AQ2290" i="2"/>
  <c r="AO2292" i="2"/>
  <c r="AO2295" i="2"/>
  <c r="AP2295" i="2"/>
  <c r="AQ2295" i="2"/>
  <c r="AN2295" i="2"/>
  <c r="AN2296" i="2"/>
  <c r="AE2296" i="2"/>
  <c r="AI2296" i="2"/>
  <c r="AM2296" i="2"/>
  <c r="AO2297" i="2"/>
  <c r="AD2297" i="2"/>
  <c r="AH2297" i="2"/>
  <c r="AQ2297" i="2"/>
  <c r="AC2298" i="2"/>
  <c r="AG2298" i="2"/>
  <c r="AK2298" i="2"/>
  <c r="AO2299" i="2"/>
  <c r="AP2299" i="2"/>
  <c r="AQ2299" i="2"/>
  <c r="AN2299" i="2"/>
  <c r="AN2300" i="2"/>
  <c r="AE2300" i="2"/>
  <c r="AI2300" i="2"/>
  <c r="AM2300" i="2"/>
  <c r="AO2301" i="2"/>
  <c r="AD2301" i="2"/>
  <c r="AH2301" i="2"/>
  <c r="AQ2301" i="2"/>
  <c r="AC2302" i="2"/>
  <c r="AG2302" i="2"/>
  <c r="AK2302" i="2"/>
  <c r="AO2303" i="2"/>
  <c r="AP2303" i="2"/>
  <c r="AQ2303" i="2"/>
  <c r="AN2303" i="2"/>
  <c r="AN2304" i="2"/>
  <c r="AE2304" i="2"/>
  <c r="AI2304" i="2"/>
  <c r="AM2304" i="2"/>
  <c r="AO2305" i="2"/>
  <c r="AD2305" i="2"/>
  <c r="AH2305" i="2"/>
  <c r="AQ2305" i="2"/>
  <c r="AC2306" i="2"/>
  <c r="AG2306" i="2"/>
  <c r="AK2306" i="2"/>
  <c r="AO2307" i="2"/>
  <c r="AF2307" i="2"/>
  <c r="AQ2307" i="2"/>
  <c r="AN2307" i="2"/>
  <c r="AN2308" i="2"/>
  <c r="AE2308" i="2"/>
  <c r="AI2308" i="2"/>
  <c r="AM2308" i="2"/>
  <c r="AO2309" i="2"/>
  <c r="AD2309" i="2"/>
  <c r="AD131" i="2" s="1"/>
  <c r="AH2309" i="2"/>
  <c r="AH131" i="2" s="1"/>
  <c r="AQ2309" i="2"/>
  <c r="AP131" i="2" s="1"/>
  <c r="AC2310" i="2"/>
  <c r="AG2310" i="2"/>
  <c r="AK2310" i="2"/>
  <c r="AO2311" i="2"/>
  <c r="AF2311" i="2"/>
  <c r="AQ2311" i="2"/>
  <c r="AN2311" i="2"/>
  <c r="AN2312" i="2"/>
  <c r="AE2312" i="2"/>
  <c r="AI2312" i="2"/>
  <c r="AM2312" i="2"/>
  <c r="AO2313" i="2"/>
  <c r="AD2313" i="2"/>
  <c r="AH2313" i="2"/>
  <c r="AQ2313" i="2"/>
  <c r="AC2314" i="2"/>
  <c r="AG2314" i="2"/>
  <c r="AK2314" i="2"/>
  <c r="AO2315" i="2"/>
  <c r="AF2315" i="2"/>
  <c r="AQ2315" i="2"/>
  <c r="AN2315" i="2"/>
  <c r="AN2316" i="2"/>
  <c r="AE2316" i="2"/>
  <c r="AI2316" i="2"/>
  <c r="AM2316" i="2"/>
  <c r="AO2317" i="2"/>
  <c r="AD2317" i="2"/>
  <c r="AH2317" i="2"/>
  <c r="AL2317" i="2"/>
  <c r="AL2318" i="2"/>
  <c r="AP2318" i="2"/>
  <c r="AK2318" i="2"/>
  <c r="AB2319" i="2"/>
  <c r="AF2319" i="2"/>
  <c r="AJ2319" i="2"/>
  <c r="AN2319" i="2"/>
  <c r="AN2320" i="2"/>
  <c r="AN101" i="2" s="1"/>
  <c r="AE2320" i="2"/>
  <c r="AE101" i="2" s="1"/>
  <c r="AI2320" i="2"/>
  <c r="AI101" i="2" s="1"/>
  <c r="AM2320" i="2"/>
  <c r="AM101" i="2" s="1"/>
  <c r="AO2321" i="2"/>
  <c r="AD2321" i="2"/>
  <c r="AH2321" i="2"/>
  <c r="AQ2321" i="2"/>
  <c r="AC2322" i="2"/>
  <c r="AG2322" i="2"/>
  <c r="AK2322" i="2"/>
  <c r="AO2323" i="2"/>
  <c r="AF2323" i="2"/>
  <c r="AQ2323" i="2"/>
  <c r="AN2323" i="2"/>
  <c r="AN2324" i="2"/>
  <c r="AE2324" i="2"/>
  <c r="AI2324" i="2"/>
  <c r="AM2324" i="2"/>
  <c r="AO2325" i="2"/>
  <c r="AD2325" i="2"/>
  <c r="AH2325" i="2"/>
  <c r="AQ2325" i="2"/>
  <c r="AC2326" i="2"/>
  <c r="AG2326" i="2"/>
  <c r="AK2326" i="2"/>
  <c r="AO2327" i="2"/>
  <c r="AF2327" i="2"/>
  <c r="AQ2327" i="2"/>
  <c r="AN2327" i="2"/>
  <c r="AN2328" i="2"/>
  <c r="AE2328" i="2"/>
  <c r="AI2328" i="2"/>
  <c r="AM2328" i="2"/>
  <c r="AO2329" i="2"/>
  <c r="AD2329" i="2"/>
  <c r="AH2329" i="2"/>
  <c r="AQ2329" i="2"/>
  <c r="AC2330" i="2"/>
  <c r="AG2330" i="2"/>
  <c r="AK2330" i="2"/>
  <c r="AO2331" i="2"/>
  <c r="AF2331" i="2"/>
  <c r="AQ2331" i="2"/>
  <c r="AN2331" i="2"/>
  <c r="AN2332" i="2"/>
  <c r="AE2332" i="2"/>
  <c r="AI2332" i="2"/>
  <c r="AM2332" i="2"/>
  <c r="AO2333" i="2"/>
  <c r="AD2333" i="2"/>
  <c r="AH2333" i="2"/>
  <c r="AQ2333" i="2"/>
  <c r="AC2334" i="2"/>
  <c r="AG2334" i="2"/>
  <c r="AK2334" i="2"/>
  <c r="AO2335" i="2"/>
  <c r="AF2335" i="2"/>
  <c r="AQ2335" i="2"/>
  <c r="AN2335" i="2"/>
  <c r="AN2336" i="2"/>
  <c r="AE2336" i="2"/>
  <c r="AI2336" i="2"/>
  <c r="AM2336" i="2"/>
  <c r="AO2337" i="2"/>
  <c r="AD2337" i="2"/>
  <c r="AH2337" i="2"/>
  <c r="AQ2337" i="2"/>
  <c r="AC2338" i="2"/>
  <c r="AG2338" i="2"/>
  <c r="AK2338" i="2"/>
  <c r="AO2339" i="2"/>
  <c r="AF2339" i="2"/>
  <c r="AQ2339" i="2"/>
  <c r="AN2339" i="2"/>
  <c r="AN2340" i="2"/>
  <c r="AE2340" i="2"/>
  <c r="AI2340" i="2"/>
  <c r="AM2340" i="2"/>
  <c r="AO2341" i="2"/>
  <c r="AD2341" i="2"/>
  <c r="AH2341" i="2"/>
  <c r="AQ2341" i="2"/>
  <c r="AC2342" i="2"/>
  <c r="AG2342" i="2"/>
  <c r="AK2342" i="2"/>
  <c r="AO2343" i="2"/>
  <c r="AF2343" i="2"/>
  <c r="AQ2343" i="2"/>
  <c r="AN2343" i="2"/>
  <c r="AN2344" i="2"/>
  <c r="AE2344" i="2"/>
  <c r="AI2344" i="2"/>
  <c r="AM2344" i="2"/>
  <c r="AO2345" i="2"/>
  <c r="AD2345" i="2"/>
  <c r="AH2345" i="2"/>
  <c r="AQ2345" i="2"/>
  <c r="AC2346" i="2"/>
  <c r="AG2346" i="2"/>
  <c r="AK2346" i="2"/>
  <c r="AO2347" i="2"/>
  <c r="AF2347" i="2"/>
  <c r="AQ2347" i="2"/>
  <c r="AN2347" i="2"/>
  <c r="AN2348" i="2"/>
  <c r="AE2348" i="2"/>
  <c r="AI2348" i="2"/>
  <c r="AM2348" i="2"/>
  <c r="AO2349" i="2"/>
  <c r="AD2349" i="2"/>
  <c r="AH2349" i="2"/>
  <c r="AQ2349" i="2"/>
  <c r="AC2350" i="2"/>
  <c r="AG2350" i="2"/>
  <c r="AK2350" i="2"/>
  <c r="AO2351" i="2"/>
  <c r="AF2351" i="2"/>
  <c r="AQ2351" i="2"/>
  <c r="AN2351" i="2"/>
  <c r="AN2352" i="2"/>
  <c r="AE2352" i="2"/>
  <c r="AI2352" i="2"/>
  <c r="AM2352" i="2"/>
  <c r="AO2353" i="2"/>
  <c r="AD2353" i="2"/>
  <c r="AH2353" i="2"/>
  <c r="AQ2353" i="2"/>
  <c r="AC2354" i="2"/>
  <c r="AG2354" i="2"/>
  <c r="AK2354" i="2"/>
  <c r="AO2355" i="2"/>
  <c r="AF2355" i="2"/>
  <c r="AQ2355" i="2"/>
  <c r="AN2355" i="2"/>
  <c r="AN2356" i="2"/>
  <c r="AE2356" i="2"/>
  <c r="AI2356" i="2"/>
  <c r="AM2356" i="2"/>
  <c r="AO2357" i="2"/>
  <c r="AD2357" i="2"/>
  <c r="AH2357" i="2"/>
  <c r="AQ2357" i="2"/>
  <c r="AC2358" i="2"/>
  <c r="AG2358" i="2"/>
  <c r="AK2358" i="2"/>
  <c r="AO2359" i="2"/>
  <c r="AF2359" i="2"/>
  <c r="AQ2359" i="2"/>
  <c r="AN2359" i="2"/>
  <c r="AN2360" i="2"/>
  <c r="AE2360" i="2"/>
  <c r="AI2360" i="2"/>
  <c r="AM2360" i="2"/>
  <c r="AO2361" i="2"/>
  <c r="AD2361" i="2"/>
  <c r="AH2361" i="2"/>
  <c r="AQ2361" i="2"/>
  <c r="AC2362" i="2"/>
  <c r="AG2362" i="2"/>
  <c r="AK2362" i="2"/>
  <c r="AO2363" i="2"/>
  <c r="AF2363" i="2"/>
  <c r="AQ2363" i="2"/>
  <c r="AN2363" i="2"/>
  <c r="AN2364" i="2"/>
  <c r="AE2364" i="2"/>
  <c r="AI2364" i="2"/>
  <c r="AM2364" i="2"/>
  <c r="AO2365" i="2"/>
  <c r="AD2365" i="2"/>
  <c r="AD106" i="2" s="1"/>
  <c r="AH2365" i="2"/>
  <c r="AH106" i="2" s="1"/>
  <c r="AQ2365" i="2"/>
  <c r="AP106" i="2" s="1"/>
  <c r="AC2366" i="2"/>
  <c r="AG2366" i="2"/>
  <c r="AK2366" i="2"/>
  <c r="AO2367" i="2"/>
  <c r="AF2367" i="2"/>
  <c r="AQ2367" i="2"/>
  <c r="AN2367" i="2"/>
  <c r="AN2368" i="2"/>
  <c r="AE2368" i="2"/>
  <c r="AI2368" i="2"/>
  <c r="AM2368" i="2"/>
  <c r="AO2369" i="2"/>
  <c r="AD2369" i="2"/>
  <c r="AH2369" i="2"/>
  <c r="AQ2369" i="2"/>
  <c r="AC2370" i="2"/>
  <c r="AG2370" i="2"/>
  <c r="AK2370" i="2"/>
  <c r="AO2371" i="2"/>
  <c r="AF2371" i="2"/>
  <c r="AQ2371" i="2"/>
  <c r="AN2371" i="2"/>
  <c r="AN2372" i="2"/>
  <c r="AE2372" i="2"/>
  <c r="AI2372" i="2"/>
  <c r="AM2372" i="2"/>
  <c r="AO2373" i="2"/>
  <c r="AD2373" i="2"/>
  <c r="AH2373" i="2"/>
  <c r="AQ2373" i="2"/>
  <c r="AC2374" i="2"/>
  <c r="AG2374" i="2"/>
  <c r="AK2374" i="2"/>
  <c r="AO2375" i="2"/>
  <c r="AF2375" i="2"/>
  <c r="AQ2375" i="2"/>
  <c r="AN2375" i="2"/>
  <c r="AN2376" i="2"/>
  <c r="AE2376" i="2"/>
  <c r="AI2376" i="2"/>
  <c r="AM2376" i="2"/>
  <c r="AO2377" i="2"/>
  <c r="AD2377" i="2"/>
  <c r="AH2377" i="2"/>
  <c r="AQ2377" i="2"/>
  <c r="AC2378" i="2"/>
  <c r="AG2378" i="2"/>
  <c r="AK2378" i="2"/>
  <c r="AO2379" i="2"/>
  <c r="AF2379" i="2"/>
  <c r="AQ2379" i="2"/>
  <c r="AN2379" i="2"/>
  <c r="AN2380" i="2"/>
  <c r="AE2380" i="2"/>
  <c r="AI2380" i="2"/>
  <c r="AM2380" i="2"/>
  <c r="AO2381" i="2"/>
  <c r="AD2381" i="2"/>
  <c r="AH2381" i="2"/>
  <c r="AQ2381" i="2"/>
  <c r="AC2382" i="2"/>
  <c r="AG2382" i="2"/>
  <c r="AK2382" i="2"/>
  <c r="AO2383" i="2"/>
  <c r="AF2383" i="2"/>
  <c r="AQ2383" i="2"/>
  <c r="AN2383" i="2"/>
  <c r="AN2384" i="2"/>
  <c r="AE2384" i="2"/>
  <c r="AI2384" i="2"/>
  <c r="AM2384" i="2"/>
  <c r="AO2385" i="2"/>
  <c r="AD2385" i="2"/>
  <c r="AH2385" i="2"/>
  <c r="AQ2385" i="2"/>
  <c r="AC2386" i="2"/>
  <c r="AG2386" i="2"/>
  <c r="AK2386" i="2"/>
  <c r="AO2387" i="2"/>
  <c r="AF2387" i="2"/>
  <c r="AQ2387" i="2"/>
  <c r="AN2387" i="2"/>
  <c r="AN2388" i="2"/>
  <c r="AE2388" i="2"/>
  <c r="AI2388" i="2"/>
  <c r="AM2388" i="2"/>
  <c r="AO2389" i="2"/>
  <c r="AD2389" i="2"/>
  <c r="AH2389" i="2"/>
  <c r="AQ2389" i="2"/>
  <c r="AC2390" i="2"/>
  <c r="AG2390" i="2"/>
  <c r="AK2390" i="2"/>
  <c r="AO2391" i="2"/>
  <c r="AF2391" i="2"/>
  <c r="AQ2391" i="2"/>
  <c r="AN2391" i="2"/>
  <c r="AN2392" i="2"/>
  <c r="AE2392" i="2"/>
  <c r="AI2392" i="2"/>
  <c r="AM2392" i="2"/>
  <c r="AO2393" i="2"/>
  <c r="AD2393" i="2"/>
  <c r="AH2393" i="2"/>
  <c r="AQ2393" i="2"/>
  <c r="AC2394" i="2"/>
  <c r="AG2394" i="2"/>
  <c r="AK2394" i="2"/>
  <c r="AO2395" i="2"/>
  <c r="AF2395" i="2"/>
  <c r="AQ2395" i="2"/>
  <c r="AN2395" i="2"/>
  <c r="AN2396" i="2"/>
  <c r="AE2396" i="2"/>
  <c r="AI2396" i="2"/>
  <c r="AM2396" i="2"/>
  <c r="AO2397" i="2"/>
  <c r="AD2397" i="2"/>
  <c r="AH2397" i="2"/>
  <c r="AQ2397" i="2"/>
  <c r="AC2398" i="2"/>
  <c r="AG2398" i="2"/>
  <c r="AK2398" i="2"/>
  <c r="AO2399" i="2"/>
  <c r="AF2399" i="2"/>
  <c r="AQ2399" i="2"/>
  <c r="AN2399" i="2"/>
  <c r="AN2400" i="2"/>
  <c r="AE2400" i="2"/>
  <c r="AI2400" i="2"/>
  <c r="AM2400" i="2"/>
  <c r="AO2401" i="2"/>
  <c r="AD2401" i="2"/>
  <c r="AH2401" i="2"/>
  <c r="AQ2401" i="2"/>
  <c r="AC2402" i="2"/>
  <c r="AG2402" i="2"/>
  <c r="AK2402" i="2"/>
  <c r="AO2403" i="2"/>
  <c r="AF2403" i="2"/>
  <c r="AQ2403" i="2"/>
  <c r="AN2403" i="2"/>
  <c r="AN2404" i="2"/>
  <c r="AE2404" i="2"/>
  <c r="AI2404" i="2"/>
  <c r="AM2404" i="2"/>
  <c r="AO2405" i="2"/>
  <c r="AD2405" i="2"/>
  <c r="AH2405" i="2"/>
  <c r="AQ2405" i="2"/>
  <c r="AC2406" i="2"/>
  <c r="AG2406" i="2"/>
  <c r="AK2406" i="2"/>
  <c r="AO2407" i="2"/>
  <c r="AF2407" i="2"/>
  <c r="AQ2407" i="2"/>
  <c r="AN2407" i="2"/>
  <c r="AN2408" i="2"/>
  <c r="AE2408" i="2"/>
  <c r="AI2408" i="2"/>
  <c r="AM2408" i="2"/>
  <c r="AO2409" i="2"/>
  <c r="AD2409" i="2"/>
  <c r="AH2409" i="2"/>
  <c r="AQ2409" i="2"/>
  <c r="AC2410" i="2"/>
  <c r="AG2410" i="2"/>
  <c r="AK2410" i="2"/>
  <c r="AO2411" i="2"/>
  <c r="AF2411" i="2"/>
  <c r="AQ2411" i="2"/>
  <c r="AN2411" i="2"/>
  <c r="AN2412" i="2"/>
  <c r="AE2412" i="2"/>
  <c r="AI2412" i="2"/>
  <c r="AM2412" i="2"/>
  <c r="AO2413" i="2"/>
  <c r="AD2413" i="2"/>
  <c r="AH2413" i="2"/>
  <c r="AQ2413" i="2"/>
  <c r="AC2414" i="2"/>
  <c r="AG2414" i="2"/>
  <c r="AK2414" i="2"/>
  <c r="AO2415" i="2"/>
  <c r="AF2415" i="2"/>
  <c r="AQ2415" i="2"/>
  <c r="AN2415" i="2"/>
  <c r="AN2416" i="2"/>
  <c r="AE2416" i="2"/>
  <c r="AI2416" i="2"/>
  <c r="AM2416" i="2"/>
  <c r="AO2417" i="2"/>
  <c r="AD2417" i="2"/>
  <c r="AH2417" i="2"/>
  <c r="AQ2417" i="2"/>
  <c r="AC2418" i="2"/>
  <c r="AG2418" i="2"/>
  <c r="AK2418" i="2"/>
  <c r="AO2419" i="2"/>
  <c r="AF2419" i="2"/>
  <c r="AQ2419" i="2"/>
  <c r="AN2419" i="2"/>
  <c r="AN2420" i="2"/>
  <c r="AE2420" i="2"/>
  <c r="AI2420" i="2"/>
  <c r="AM2420" i="2"/>
  <c r="AO2421" i="2"/>
  <c r="AD2421" i="2"/>
  <c r="AH2421" i="2"/>
  <c r="AQ2421" i="2"/>
  <c r="AC2422" i="2"/>
  <c r="AG2422" i="2"/>
  <c r="AK2422" i="2"/>
  <c r="AO2423" i="2"/>
  <c r="AF2423" i="2"/>
  <c r="AQ2423" i="2"/>
  <c r="AN2423" i="2"/>
  <c r="AN2424" i="2"/>
  <c r="AE2424" i="2"/>
  <c r="AI2424" i="2"/>
  <c r="AM2424" i="2"/>
  <c r="AO2425" i="2"/>
  <c r="AD2425" i="2"/>
  <c r="AH2425" i="2"/>
  <c r="AQ2425" i="2"/>
  <c r="AC2426" i="2"/>
  <c r="AG2426" i="2"/>
  <c r="AK2426" i="2"/>
  <c r="AL2427" i="2"/>
  <c r="AF2427" i="2"/>
  <c r="AQ2427" i="2"/>
  <c r="AN2427" i="2"/>
  <c r="AJ2431" i="2"/>
  <c r="AP2434" i="2"/>
  <c r="AB2436" i="2"/>
  <c r="AJ2439" i="2"/>
  <c r="AP2442" i="2"/>
  <c r="AB2444" i="2"/>
  <c r="AJ2447" i="2"/>
  <c r="AN2449" i="2"/>
  <c r="AE2449" i="2"/>
  <c r="AI2449" i="2"/>
  <c r="AM2449" i="2"/>
  <c r="AB2455" i="2"/>
  <c r="AM2456" i="2"/>
  <c r="AD2456" i="2"/>
  <c r="AH2456" i="2"/>
  <c r="AL2456" i="2"/>
  <c r="AL2457" i="2"/>
  <c r="AP2457" i="2"/>
  <c r="AK2457" i="2"/>
  <c r="AB2458" i="2"/>
  <c r="AF2458" i="2"/>
  <c r="AJ2458" i="2"/>
  <c r="AN2458" i="2"/>
  <c r="AN2459" i="2"/>
  <c r="AE2459" i="2"/>
  <c r="AI2459" i="2"/>
  <c r="AM2459" i="2"/>
  <c r="AM2460" i="2"/>
  <c r="AD2460" i="2"/>
  <c r="AH2460" i="2"/>
  <c r="AL2460" i="2"/>
  <c r="AL2461" i="2"/>
  <c r="AP2461" i="2"/>
  <c r="AK2461" i="2"/>
  <c r="AB2462" i="2"/>
  <c r="AF2462" i="2"/>
  <c r="AJ2462" i="2"/>
  <c r="AN2462" i="2"/>
  <c r="AN2463" i="2"/>
  <c r="AE2463" i="2"/>
  <c r="AI2463" i="2"/>
  <c r="AM2463" i="2"/>
  <c r="AM2464" i="2"/>
  <c r="AD2464" i="2"/>
  <c r="AH2464" i="2"/>
  <c r="AL2464" i="2"/>
  <c r="AL2465" i="2"/>
  <c r="AP2465" i="2"/>
  <c r="AK2465" i="2"/>
  <c r="AB2466" i="2"/>
  <c r="AF2466" i="2"/>
  <c r="AJ2466" i="2"/>
  <c r="AN2466" i="2"/>
  <c r="AN2467" i="2"/>
  <c r="AE2467" i="2"/>
  <c r="AI2467" i="2"/>
  <c r="AM2467" i="2"/>
  <c r="AM2468" i="2"/>
  <c r="AD2468" i="2"/>
  <c r="AH2468" i="2"/>
  <c r="AL2468" i="2"/>
  <c r="AL2469" i="2"/>
  <c r="AP2469" i="2"/>
  <c r="AK2469" i="2"/>
  <c r="AB2470" i="2"/>
  <c r="AF2470" i="2"/>
  <c r="AJ2470" i="2"/>
  <c r="AN2470" i="2"/>
  <c r="AN2471" i="2"/>
  <c r="AE2471" i="2"/>
  <c r="AI2471" i="2"/>
  <c r="AM2471" i="2"/>
  <c r="AM2472" i="2"/>
  <c r="AD2472" i="2"/>
  <c r="AH2472" i="2"/>
  <c r="AL2472" i="2"/>
  <c r="AL2473" i="2"/>
  <c r="AP2473" i="2"/>
  <c r="AK2473" i="2"/>
  <c r="AB2474" i="2"/>
  <c r="AF2474" i="2"/>
  <c r="AJ2474" i="2"/>
  <c r="AN2474" i="2"/>
  <c r="AN2475" i="2"/>
  <c r="AE2475" i="2"/>
  <c r="AI2475" i="2"/>
  <c r="AM2475" i="2"/>
  <c r="AM2476" i="2"/>
  <c r="AD2476" i="2"/>
  <c r="AH2476" i="2"/>
  <c r="AL2476" i="2"/>
  <c r="AL2477" i="2"/>
  <c r="AP2477" i="2"/>
  <c r="AK2477" i="2"/>
  <c r="AB2478" i="2"/>
  <c r="AF2478" i="2"/>
  <c r="AJ2478" i="2"/>
  <c r="AN2478" i="2"/>
  <c r="AN2479" i="2"/>
  <c r="AE2479" i="2"/>
  <c r="AI2479" i="2"/>
  <c r="AM2479" i="2"/>
  <c r="AM2480" i="2"/>
  <c r="AD2480" i="2"/>
  <c r="AH2480" i="2"/>
  <c r="AL2480" i="2"/>
  <c r="AL2481" i="2"/>
  <c r="AP2481" i="2"/>
  <c r="AK2481" i="2"/>
  <c r="AB2482" i="2"/>
  <c r="AF2482" i="2"/>
  <c r="AJ2482" i="2"/>
  <c r="AN2482" i="2"/>
  <c r="AN2483" i="2"/>
  <c r="AE2483" i="2"/>
  <c r="AI2483" i="2"/>
  <c r="AM2483" i="2"/>
  <c r="AM2484" i="2"/>
  <c r="AD2484" i="2"/>
  <c r="AH2484" i="2"/>
  <c r="AL2484" i="2"/>
  <c r="AL2485" i="2"/>
  <c r="AP2485" i="2"/>
  <c r="AK2485" i="2"/>
  <c r="AB2486" i="2"/>
  <c r="AF2486" i="2"/>
  <c r="AJ2486" i="2"/>
  <c r="AN2486" i="2"/>
  <c r="AN2487" i="2"/>
  <c r="AE2487" i="2"/>
  <c r="AI2487" i="2"/>
  <c r="AM2487" i="2"/>
  <c r="AM2488" i="2"/>
  <c r="AD2488" i="2"/>
  <c r="AH2488" i="2"/>
  <c r="AL2488" i="2"/>
  <c r="AL2489" i="2"/>
  <c r="AP2489" i="2"/>
  <c r="AK2489" i="2"/>
  <c r="AB2490" i="2"/>
  <c r="AF2490" i="2"/>
  <c r="AJ2490" i="2"/>
  <c r="AN2490" i="2"/>
  <c r="AN2491" i="2"/>
  <c r="AE2491" i="2"/>
  <c r="AI2491" i="2"/>
  <c r="AM2491" i="2"/>
  <c r="AM2492" i="2"/>
  <c r="AD2492" i="2"/>
  <c r="AH2492" i="2"/>
  <c r="AL2492" i="2"/>
  <c r="AL2493" i="2"/>
  <c r="AP2493" i="2"/>
  <c r="AK2493" i="2"/>
  <c r="AB2494" i="2"/>
  <c r="AF2494" i="2"/>
  <c r="AJ2494" i="2"/>
  <c r="AN2494" i="2"/>
  <c r="AN2495" i="2"/>
  <c r="AE2495" i="2"/>
  <c r="AD2576" i="2"/>
  <c r="AQ2581" i="2"/>
  <c r="AQ2340" i="2"/>
  <c r="AP2341" i="2"/>
  <c r="AO2342" i="2"/>
  <c r="AQ2344" i="2"/>
  <c r="AP2345" i="2"/>
  <c r="AO2346" i="2"/>
  <c r="AQ2348" i="2"/>
  <c r="AP2349" i="2"/>
  <c r="AO2350" i="2"/>
  <c r="AQ2352" i="2"/>
  <c r="AP2353" i="2"/>
  <c r="AO2354" i="2"/>
  <c r="AQ2356" i="2"/>
  <c r="AP2357" i="2"/>
  <c r="AO2358" i="2"/>
  <c r="AQ2360" i="2"/>
  <c r="AP2361" i="2"/>
  <c r="AO2362" i="2"/>
  <c r="AQ2364" i="2"/>
  <c r="AP2365" i="2"/>
  <c r="AO106" i="2" s="1"/>
  <c r="AO2366" i="2"/>
  <c r="AQ2368" i="2"/>
  <c r="AP2369" i="2"/>
  <c r="AO2370" i="2"/>
  <c r="AQ2372" i="2"/>
  <c r="AP2373" i="2"/>
  <c r="AO2374" i="2"/>
  <c r="AQ2376" i="2"/>
  <c r="AP2377" i="2"/>
  <c r="AO2378" i="2"/>
  <c r="AQ2380" i="2"/>
  <c r="AP2381" i="2"/>
  <c r="AO2382" i="2"/>
  <c r="AQ2384" i="2"/>
  <c r="AP2385" i="2"/>
  <c r="AO2386" i="2"/>
  <c r="AQ2388" i="2"/>
  <c r="AP2389" i="2"/>
  <c r="AO2390" i="2"/>
  <c r="AQ2392" i="2"/>
  <c r="AO2394" i="2"/>
  <c r="AQ2396" i="2"/>
  <c r="AO2398" i="2"/>
  <c r="AQ2400" i="2"/>
  <c r="AO2402" i="2"/>
  <c r="AQ2404" i="2"/>
  <c r="AO2406" i="2"/>
  <c r="AQ2408" i="2"/>
  <c r="AO2410" i="2"/>
  <c r="AQ2412" i="2"/>
  <c r="AO2414" i="2"/>
  <c r="AQ2416" i="2"/>
  <c r="AO2418" i="2"/>
  <c r="AQ2420" i="2"/>
  <c r="AO2422" i="2"/>
  <c r="AQ2424" i="2"/>
  <c r="AO2426" i="2"/>
  <c r="AK2427" i="2"/>
  <c r="AP2428" i="2"/>
  <c r="AA2429" i="2"/>
  <c r="AE2430" i="2"/>
  <c r="AB2434" i="2"/>
  <c r="AA2437" i="2"/>
  <c r="AE2438" i="2"/>
  <c r="AB2442" i="2"/>
  <c r="AA2445" i="2"/>
  <c r="AE2446" i="2"/>
  <c r="AB2452" i="2"/>
  <c r="AQ2455" i="2"/>
  <c r="AO2457" i="2"/>
  <c r="AQ2459" i="2"/>
  <c r="AO2461" i="2"/>
  <c r="AQ2463" i="2"/>
  <c r="AO2465" i="2"/>
  <c r="AQ2467" i="2"/>
  <c r="AO2469" i="2"/>
  <c r="AQ2471" i="2"/>
  <c r="AO2473" i="2"/>
  <c r="AQ2475" i="2"/>
  <c r="AO2477" i="2"/>
  <c r="AQ2479" i="2"/>
  <c r="AO2481" i="2"/>
  <c r="AQ2483" i="2"/>
  <c r="AO2485" i="2"/>
  <c r="AQ2487" i="2"/>
  <c r="AO2489" i="2"/>
  <c r="AQ2491" i="2"/>
  <c r="AO2493" i="2"/>
  <c r="AQ2495" i="2"/>
  <c r="AO2497" i="2"/>
  <c r="AQ2499" i="2"/>
  <c r="AO2501" i="2"/>
  <c r="AQ2503" i="2"/>
  <c r="AO2505" i="2"/>
  <c r="AQ2507" i="2"/>
  <c r="AO2509" i="2"/>
  <c r="AQ2511" i="2"/>
  <c r="AO2513" i="2"/>
  <c r="AQ2515" i="2"/>
  <c r="AO2517" i="2"/>
  <c r="AQ2519" i="2"/>
  <c r="AO2521" i="2"/>
  <c r="AQ2523" i="2"/>
  <c r="AO2525" i="2"/>
  <c r="AQ2527" i="2"/>
  <c r="AO2529" i="2"/>
  <c r="AQ2531" i="2"/>
  <c r="AO2533" i="2"/>
  <c r="AQ2535" i="2"/>
  <c r="AO2537" i="2"/>
  <c r="AQ2539" i="2"/>
  <c r="AO2541" i="2"/>
  <c r="AQ2543" i="2"/>
  <c r="AO2545" i="2"/>
  <c r="AQ2547" i="2"/>
  <c r="AO2549" i="2"/>
  <c r="AK2564" i="2"/>
  <c r="AI2566" i="2"/>
  <c r="AK2568" i="2"/>
  <c r="AF2571" i="2"/>
  <c r="AN2571" i="2"/>
  <c r="AQ2577" i="2"/>
  <c r="AK2581" i="2"/>
  <c r="AA2581" i="2"/>
  <c r="AH2584" i="2"/>
  <c r="AI2585" i="2"/>
  <c r="AA2574" i="2"/>
  <c r="AI2574" i="2"/>
  <c r="AM2574" i="2"/>
  <c r="AC2576" i="2"/>
  <c r="AP2576" i="2"/>
  <c r="AK2576" i="2"/>
  <c r="AC2580" i="2"/>
  <c r="AA2582" i="2"/>
  <c r="AO2588" i="2"/>
  <c r="AF2588" i="2"/>
  <c r="AJ2588" i="2"/>
  <c r="AN2588" i="2"/>
  <c r="AA2589" i="2"/>
  <c r="AE2589" i="2"/>
  <c r="AI2589" i="2"/>
  <c r="AM2589" i="2"/>
  <c r="AM2590" i="2"/>
  <c r="AD2590" i="2"/>
  <c r="AH2590" i="2"/>
  <c r="AQ2590" i="2"/>
  <c r="AC2591" i="2"/>
  <c r="AG2591" i="2"/>
  <c r="AK2591" i="2"/>
  <c r="AO2592" i="2"/>
  <c r="AF2592" i="2"/>
  <c r="AJ2592" i="2"/>
  <c r="AN2592" i="2"/>
  <c r="AA2593" i="2"/>
  <c r="AE2593" i="2"/>
  <c r="AI2593" i="2"/>
  <c r="AM2593" i="2"/>
  <c r="AM2594" i="2"/>
  <c r="AD2594" i="2"/>
  <c r="AH2594" i="2"/>
  <c r="AQ2594" i="2"/>
  <c r="AC2595" i="2"/>
  <c r="AG2595" i="2"/>
  <c r="AK2595" i="2"/>
  <c r="AB2596" i="2"/>
  <c r="AF2596" i="2"/>
  <c r="AJ2596" i="2"/>
  <c r="AN2596" i="2"/>
  <c r="AA2597" i="2"/>
  <c r="AE2597" i="2"/>
  <c r="AI2597" i="2"/>
  <c r="AM2597" i="2"/>
  <c r="AM2598" i="2"/>
  <c r="AD2598" i="2"/>
  <c r="AH2598" i="2"/>
  <c r="AL2598" i="2"/>
  <c r="AC2599" i="2"/>
  <c r="AG2599" i="2"/>
  <c r="AK2599" i="2"/>
  <c r="AB2600" i="2"/>
  <c r="AF2600" i="2"/>
  <c r="AJ2600" i="2"/>
  <c r="AN2600" i="2"/>
  <c r="AA2601" i="2"/>
  <c r="AE2601" i="2"/>
  <c r="AI2601" i="2"/>
  <c r="AM2601" i="2"/>
  <c r="AM2602" i="2"/>
  <c r="AD2602" i="2"/>
  <c r="AH2602" i="2"/>
  <c r="AL2602" i="2"/>
  <c r="AC2603" i="2"/>
  <c r="AG2603" i="2"/>
  <c r="AK2603" i="2"/>
  <c r="AB2604" i="2"/>
  <c r="AF2604" i="2"/>
  <c r="AJ2604" i="2"/>
  <c r="AN2604" i="2"/>
  <c r="AA2605" i="2"/>
  <c r="AE2605" i="2"/>
  <c r="AI2605" i="2"/>
  <c r="AM2605" i="2"/>
  <c r="AM2606" i="2"/>
  <c r="AD2606" i="2"/>
  <c r="AH2606" i="2"/>
  <c r="AL2606" i="2"/>
  <c r="AC2607" i="2"/>
  <c r="AG2607" i="2"/>
  <c r="AK2607" i="2"/>
  <c r="AB2608" i="2"/>
  <c r="AF2608" i="2"/>
  <c r="AJ2608" i="2"/>
  <c r="AN2608" i="2"/>
  <c r="AA2609" i="2"/>
  <c r="AE2609" i="2"/>
  <c r="AI2609" i="2"/>
  <c r="AM2609" i="2"/>
  <c r="AM2610" i="2"/>
  <c r="AD2610" i="2"/>
  <c r="AH2610" i="2"/>
  <c r="AL2610" i="2"/>
  <c r="AC2611" i="2"/>
  <c r="AG2611" i="2"/>
  <c r="AK2611" i="2"/>
  <c r="AB2612" i="2"/>
  <c r="AF2612" i="2"/>
  <c r="AJ2612" i="2"/>
  <c r="AN2612" i="2"/>
  <c r="AA2613" i="2"/>
  <c r="AE2613" i="2"/>
  <c r="AI2613" i="2"/>
  <c r="AM2613" i="2"/>
  <c r="AM2614" i="2"/>
  <c r="AD2614" i="2"/>
  <c r="AH2614" i="2"/>
  <c r="AL2614" i="2"/>
  <c r="AC2615" i="2"/>
  <c r="AG2615" i="2"/>
  <c r="AK2615" i="2"/>
  <c r="AB2616" i="2"/>
  <c r="AF2616" i="2"/>
  <c r="AJ2616" i="2"/>
  <c r="AN2616" i="2"/>
  <c r="AA2617" i="2"/>
  <c r="AE2617" i="2"/>
  <c r="AI2617" i="2"/>
  <c r="AM2617" i="2"/>
  <c r="AM2618" i="2"/>
  <c r="AD2618" i="2"/>
  <c r="AH2618" i="2"/>
  <c r="AL2618" i="2"/>
  <c r="AC2619" i="2"/>
  <c r="AG2619" i="2"/>
  <c r="AK2619" i="2"/>
  <c r="AB2620" i="2"/>
  <c r="AF2620" i="2"/>
  <c r="AJ2620" i="2"/>
  <c r="AN2620" i="2"/>
  <c r="AA2621" i="2"/>
  <c r="AE2621" i="2"/>
  <c r="AI2621" i="2"/>
  <c r="AM2621" i="2"/>
  <c r="AM2622" i="2"/>
  <c r="AD2622" i="2"/>
  <c r="AH2622" i="2"/>
  <c r="AL2622" i="2"/>
  <c r="AC2623" i="2"/>
  <c r="AG2623" i="2"/>
  <c r="AK2623" i="2"/>
  <c r="AB2624" i="2"/>
  <c r="AF2624" i="2"/>
  <c r="AJ2624" i="2"/>
  <c r="AN2624" i="2"/>
  <c r="AA2625" i="2"/>
  <c r="AE2625" i="2"/>
  <c r="AI2625" i="2"/>
  <c r="AM2625" i="2"/>
  <c r="AM2626" i="2"/>
  <c r="AD2626" i="2"/>
  <c r="AH2626" i="2"/>
  <c r="AL2626" i="2"/>
  <c r="AC2627" i="2"/>
  <c r="AG2627" i="2"/>
  <c r="AK2627" i="2"/>
  <c r="AB2628" i="2"/>
  <c r="AF2628" i="2"/>
  <c r="AJ2628" i="2"/>
  <c r="AN2628" i="2"/>
  <c r="AA2629" i="2"/>
  <c r="AE2629" i="2"/>
  <c r="AI2629" i="2"/>
  <c r="AM2629" i="2"/>
  <c r="AM2630" i="2"/>
  <c r="AD2630" i="2"/>
  <c r="AH2630" i="2"/>
  <c r="AL2630" i="2"/>
  <c r="AC2631" i="2"/>
  <c r="AG2631" i="2"/>
  <c r="AK2631" i="2"/>
  <c r="AB2632" i="2"/>
  <c r="AF2632" i="2"/>
  <c r="AJ2632" i="2"/>
  <c r="AN2632" i="2"/>
  <c r="AA2633" i="2"/>
  <c r="AE2633" i="2"/>
  <c r="AI2633" i="2"/>
  <c r="AM2633" i="2"/>
  <c r="AM2634" i="2"/>
  <c r="AD2634" i="2"/>
  <c r="AH2634" i="2"/>
  <c r="AL2634" i="2"/>
  <c r="AC2635" i="2"/>
  <c r="AG2635" i="2"/>
  <c r="AK2635" i="2"/>
  <c r="AB2636" i="2"/>
  <c r="AF2636" i="2"/>
  <c r="AJ2636" i="2"/>
  <c r="AN2636" i="2"/>
  <c r="AA2637" i="2"/>
  <c r="AE2637" i="2"/>
  <c r="AI2637" i="2"/>
  <c r="AM2637" i="2"/>
  <c r="AM2638" i="2"/>
  <c r="AD2638" i="2"/>
  <c r="AH2638" i="2"/>
  <c r="AL2638" i="2"/>
  <c r="AC2639" i="2"/>
  <c r="AG2639" i="2"/>
  <c r="AK2639" i="2"/>
  <c r="AB2640" i="2"/>
  <c r="AF2640" i="2"/>
  <c r="AJ2640" i="2"/>
  <c r="AN2640" i="2"/>
  <c r="AA2641" i="2"/>
  <c r="AE2641" i="2"/>
  <c r="AI2641" i="2"/>
  <c r="AM2641" i="2"/>
  <c r="AM2642" i="2"/>
  <c r="AD2642" i="2"/>
  <c r="AH2642" i="2"/>
  <c r="AL2642" i="2"/>
  <c r="AC2643" i="2"/>
  <c r="AG2643" i="2"/>
  <c r="AK2643" i="2"/>
  <c r="AB2644" i="2"/>
  <c r="AF2644" i="2"/>
  <c r="AJ2644" i="2"/>
  <c r="AN2644" i="2"/>
  <c r="AA2645" i="2"/>
  <c r="AE2645" i="2"/>
  <c r="AI2645" i="2"/>
  <c r="AM2645" i="2"/>
  <c r="AM2646" i="2"/>
  <c r="AD2646" i="2"/>
  <c r="AH2646" i="2"/>
  <c r="AL2646" i="2"/>
  <c r="AC2647" i="2"/>
  <c r="AG2647" i="2"/>
  <c r="AK2647" i="2"/>
  <c r="AB2648" i="2"/>
  <c r="AF2648" i="2"/>
  <c r="AJ2648" i="2"/>
  <c r="AN2648" i="2"/>
  <c r="AA2649" i="2"/>
  <c r="AE2649" i="2"/>
  <c r="AI2649" i="2"/>
  <c r="AM2649" i="2"/>
  <c r="AM2650" i="2"/>
  <c r="AD2650" i="2"/>
  <c r="AH2650" i="2"/>
  <c r="AL2650" i="2"/>
  <c r="AC2651" i="2"/>
  <c r="AG2651" i="2"/>
  <c r="AK2651" i="2"/>
  <c r="AB2652" i="2"/>
  <c r="AF2652" i="2"/>
  <c r="AJ2652" i="2"/>
  <c r="AN2652" i="2"/>
  <c r="AA2653" i="2"/>
  <c r="AE2653" i="2"/>
  <c r="AI2653" i="2"/>
  <c r="AM2653" i="2"/>
  <c r="AM2654" i="2"/>
  <c r="AD2654" i="2"/>
  <c r="AH2654" i="2"/>
  <c r="AQ2654" i="2"/>
  <c r="AC2655" i="2"/>
  <c r="AG2655" i="2"/>
  <c r="AK2655" i="2"/>
  <c r="AB2656" i="2"/>
  <c r="AF2656" i="2"/>
  <c r="AJ2656" i="2"/>
  <c r="AN2656" i="2"/>
  <c r="AA2657" i="2"/>
  <c r="AE2657" i="2"/>
  <c r="AI2657" i="2"/>
  <c r="AM2657" i="2"/>
  <c r="AM2658" i="2"/>
  <c r="AD2658" i="2"/>
  <c r="AH2658" i="2"/>
  <c r="AL2658" i="2"/>
  <c r="AC2659" i="2"/>
  <c r="AG2659" i="2"/>
  <c r="AK2659" i="2"/>
  <c r="AB2660" i="2"/>
  <c r="AF2660" i="2"/>
  <c r="AJ2660" i="2"/>
  <c r="AF2704" i="2"/>
  <c r="AJ2704" i="2"/>
  <c r="AN2704" i="2"/>
  <c r="AI2495" i="2"/>
  <c r="AM2495" i="2"/>
  <c r="AM2496" i="2"/>
  <c r="AD2496" i="2"/>
  <c r="AH2496" i="2"/>
  <c r="AL2496" i="2"/>
  <c r="AL2497" i="2"/>
  <c r="AP2497" i="2"/>
  <c r="AK2497" i="2"/>
  <c r="AB2498" i="2"/>
  <c r="AF2498" i="2"/>
  <c r="AJ2498" i="2"/>
  <c r="AN2498" i="2"/>
  <c r="AN2499" i="2"/>
  <c r="AE2499" i="2"/>
  <c r="AI2499" i="2"/>
  <c r="AM2499" i="2"/>
  <c r="AM2500" i="2"/>
  <c r="AD2500" i="2"/>
  <c r="AH2500" i="2"/>
  <c r="AL2500" i="2"/>
  <c r="AL2501" i="2"/>
  <c r="AP2501" i="2"/>
  <c r="AK2501" i="2"/>
  <c r="AB2502" i="2"/>
  <c r="AF2502" i="2"/>
  <c r="AJ2502" i="2"/>
  <c r="AN2502" i="2"/>
  <c r="AN2503" i="2"/>
  <c r="AE2503" i="2"/>
  <c r="AI2503" i="2"/>
  <c r="AM2503" i="2"/>
  <c r="AM2504" i="2"/>
  <c r="AD2504" i="2"/>
  <c r="AH2504" i="2"/>
  <c r="AL2504" i="2"/>
  <c r="AL2505" i="2"/>
  <c r="AP2505" i="2"/>
  <c r="AK2505" i="2"/>
  <c r="AB2506" i="2"/>
  <c r="AF2506" i="2"/>
  <c r="AJ2506" i="2"/>
  <c r="AN2506" i="2"/>
  <c r="AN2507" i="2"/>
  <c r="AE2507" i="2"/>
  <c r="AI2507" i="2"/>
  <c r="AM2507" i="2"/>
  <c r="AM2508" i="2"/>
  <c r="AD2508" i="2"/>
  <c r="AH2508" i="2"/>
  <c r="AL2508" i="2"/>
  <c r="AL2509" i="2"/>
  <c r="AP2509" i="2"/>
  <c r="AK2509" i="2"/>
  <c r="AB2510" i="2"/>
  <c r="AF2510" i="2"/>
  <c r="AJ2510" i="2"/>
  <c r="AN2510" i="2"/>
  <c r="AN2511" i="2"/>
  <c r="AE2511" i="2"/>
  <c r="AI2511" i="2"/>
  <c r="AM2511" i="2"/>
  <c r="AM2512" i="2"/>
  <c r="AD2512" i="2"/>
  <c r="AH2512" i="2"/>
  <c r="AL2512" i="2"/>
  <c r="AL2513" i="2"/>
  <c r="AP2513" i="2"/>
  <c r="AK2513" i="2"/>
  <c r="AB2514" i="2"/>
  <c r="AF2514" i="2"/>
  <c r="AJ2514" i="2"/>
  <c r="AN2514" i="2"/>
  <c r="AN2515" i="2"/>
  <c r="AE2515" i="2"/>
  <c r="AI2515" i="2"/>
  <c r="AM2515" i="2"/>
  <c r="AM2516" i="2"/>
  <c r="AD2516" i="2"/>
  <c r="AH2516" i="2"/>
  <c r="AL2516" i="2"/>
  <c r="AL2517" i="2"/>
  <c r="AP2517" i="2"/>
  <c r="AK2517" i="2"/>
  <c r="AB2518" i="2"/>
  <c r="AF2518" i="2"/>
  <c r="AJ2518" i="2"/>
  <c r="AN2518" i="2"/>
  <c r="AN2519" i="2"/>
  <c r="AE2519" i="2"/>
  <c r="AI2519" i="2"/>
  <c r="AM2519" i="2"/>
  <c r="AM2520" i="2"/>
  <c r="AD2520" i="2"/>
  <c r="AH2520" i="2"/>
  <c r="AL2520" i="2"/>
  <c r="AL2521" i="2"/>
  <c r="AP2521" i="2"/>
  <c r="AK2521" i="2"/>
  <c r="AB2522" i="2"/>
  <c r="AF2522" i="2"/>
  <c r="AJ2522" i="2"/>
  <c r="AN2522" i="2"/>
  <c r="AN2523" i="2"/>
  <c r="AE2523" i="2"/>
  <c r="AI2523" i="2"/>
  <c r="AM2523" i="2"/>
  <c r="AM2524" i="2"/>
  <c r="AD2524" i="2"/>
  <c r="AH2524" i="2"/>
  <c r="AL2524" i="2"/>
  <c r="AL2525" i="2"/>
  <c r="AP2525" i="2"/>
  <c r="AK2525" i="2"/>
  <c r="AB2526" i="2"/>
  <c r="AF2526" i="2"/>
  <c r="AJ2526" i="2"/>
  <c r="AN2526" i="2"/>
  <c r="AN2527" i="2"/>
  <c r="AE2527" i="2"/>
  <c r="AI2527" i="2"/>
  <c r="AM2527" i="2"/>
  <c r="AM2528" i="2"/>
  <c r="AD2528" i="2"/>
  <c r="AH2528" i="2"/>
  <c r="AL2528" i="2"/>
  <c r="AL2529" i="2"/>
  <c r="AP2529" i="2"/>
  <c r="AK2529" i="2"/>
  <c r="AB2530" i="2"/>
  <c r="AF2530" i="2"/>
  <c r="AJ2530" i="2"/>
  <c r="AN2530" i="2"/>
  <c r="AN2531" i="2"/>
  <c r="AE2531" i="2"/>
  <c r="AI2531" i="2"/>
  <c r="AM2531" i="2"/>
  <c r="AM2532" i="2"/>
  <c r="AM123" i="2" s="1"/>
  <c r="AD2532" i="2"/>
  <c r="AD123" i="2" s="1"/>
  <c r="AH2532" i="2"/>
  <c r="AH123" i="2" s="1"/>
  <c r="AL2532" i="2"/>
  <c r="AL123" i="2" s="1"/>
  <c r="AL2533" i="2"/>
  <c r="AP2533" i="2"/>
  <c r="AK2533" i="2"/>
  <c r="AB2534" i="2"/>
  <c r="AF2534" i="2"/>
  <c r="AJ2534" i="2"/>
  <c r="AN2534" i="2"/>
  <c r="AN2535" i="2"/>
  <c r="AE2535" i="2"/>
  <c r="AI2535" i="2"/>
  <c r="AM2535" i="2"/>
  <c r="AM2536" i="2"/>
  <c r="AD2536" i="2"/>
  <c r="AH2536" i="2"/>
  <c r="AL2536" i="2"/>
  <c r="AL2537" i="2"/>
  <c r="AP2537" i="2"/>
  <c r="AK2537" i="2"/>
  <c r="AB2538" i="2"/>
  <c r="AF2538" i="2"/>
  <c r="AJ2538" i="2"/>
  <c r="AN2538" i="2"/>
  <c r="AN2539" i="2"/>
  <c r="AE2539" i="2"/>
  <c r="AI2539" i="2"/>
  <c r="AM2539" i="2"/>
  <c r="AM2540" i="2"/>
  <c r="AD2540" i="2"/>
  <c r="AH2540" i="2"/>
  <c r="AL2540" i="2"/>
  <c r="AL2541" i="2"/>
  <c r="AP2541" i="2"/>
  <c r="AK2541" i="2"/>
  <c r="AB2542" i="2"/>
  <c r="AF2542" i="2"/>
  <c r="AJ2542" i="2"/>
  <c r="AN2542" i="2"/>
  <c r="AN2543" i="2"/>
  <c r="AE2543" i="2"/>
  <c r="AI2543" i="2"/>
  <c r="AM2543" i="2"/>
  <c r="AM2544" i="2"/>
  <c r="AD2544" i="2"/>
  <c r="AH2544" i="2"/>
  <c r="AL2544" i="2"/>
  <c r="AL2545" i="2"/>
  <c r="AP2545" i="2"/>
  <c r="AK2545" i="2"/>
  <c r="AB2546" i="2"/>
  <c r="AF2546" i="2"/>
  <c r="AJ2546" i="2"/>
  <c r="AN2546" i="2"/>
  <c r="AN2547" i="2"/>
  <c r="AE2547" i="2"/>
  <c r="AI2547" i="2"/>
  <c r="AM2547" i="2"/>
  <c r="AM2548" i="2"/>
  <c r="AD2548" i="2"/>
  <c r="AH2548" i="2"/>
  <c r="AL2548" i="2"/>
  <c r="AL2549" i="2"/>
  <c r="AP2549" i="2"/>
  <c r="AK2549" i="2"/>
  <c r="AB2550" i="2"/>
  <c r="AF2550" i="2"/>
  <c r="AJ2550" i="2"/>
  <c r="AN2550" i="2"/>
  <c r="AN2551" i="2"/>
  <c r="AE2551" i="2"/>
  <c r="AI2551" i="2"/>
  <c r="AM2551" i="2"/>
  <c r="AM2552" i="2"/>
  <c r="AD2552" i="2"/>
  <c r="AH2552" i="2"/>
  <c r="AL2552" i="2"/>
  <c r="AL2553" i="2"/>
  <c r="AP2553" i="2"/>
  <c r="AK2553" i="2"/>
  <c r="AB2554" i="2"/>
  <c r="AF2554" i="2"/>
  <c r="AJ2554" i="2"/>
  <c r="AN2554" i="2"/>
  <c r="AN2555" i="2"/>
  <c r="AE2555" i="2"/>
  <c r="AI2555" i="2"/>
  <c r="AM2555" i="2"/>
  <c r="AM2556" i="2"/>
  <c r="AD2556" i="2"/>
  <c r="AH2556" i="2"/>
  <c r="AL2556" i="2"/>
  <c r="AL2557" i="2"/>
  <c r="AP2557" i="2"/>
  <c r="AK2557" i="2"/>
  <c r="AB2558" i="2"/>
  <c r="AF2558" i="2"/>
  <c r="AJ2558" i="2"/>
  <c r="AN2558" i="2"/>
  <c r="AO2559" i="2"/>
  <c r="AE2559" i="2"/>
  <c r="AI2559" i="2"/>
  <c r="AG2560" i="2"/>
  <c r="AD2560" i="2"/>
  <c r="AH2560" i="2"/>
  <c r="AQ2560" i="2"/>
  <c r="AO2562" i="2"/>
  <c r="AF2562" i="2"/>
  <c r="AJ2562" i="2"/>
  <c r="AN2562" i="2"/>
  <c r="AD2565" i="2"/>
  <c r="AL2565" i="2"/>
  <c r="AO2567" i="2"/>
  <c r="AF2567" i="2"/>
  <c r="AQ2567" i="2"/>
  <c r="AN2567" i="2"/>
  <c r="AA2570" i="2"/>
  <c r="AI2570" i="2"/>
  <c r="AM2570" i="2"/>
  <c r="AC2572" i="2"/>
  <c r="AP2572" i="2"/>
  <c r="AK2572" i="2"/>
  <c r="AO2575" i="2"/>
  <c r="AF2575" i="2"/>
  <c r="AQ2575" i="2"/>
  <c r="AN2575" i="2"/>
  <c r="AA2587" i="2"/>
  <c r="AE2587" i="2"/>
  <c r="AI2587" i="2"/>
  <c r="AM2587" i="2"/>
  <c r="Z2588" i="2"/>
  <c r="AD2588" i="2"/>
  <c r="AH2588" i="2"/>
  <c r="AL2588" i="2"/>
  <c r="AL2589" i="2"/>
  <c r="AP2589" i="2"/>
  <c r="AK2589" i="2"/>
  <c r="AB2590" i="2"/>
  <c r="AF2590" i="2"/>
  <c r="AJ2590" i="2"/>
  <c r="AN2590" i="2"/>
  <c r="AN2591" i="2"/>
  <c r="AE2591" i="2"/>
  <c r="AI2591" i="2"/>
  <c r="AM2591" i="2"/>
  <c r="Z2592" i="2"/>
  <c r="AD2592" i="2"/>
  <c r="AH2592" i="2"/>
  <c r="AL2592" i="2"/>
  <c r="AL2593" i="2"/>
  <c r="AP2593" i="2"/>
  <c r="AK2593" i="2"/>
  <c r="AB2594" i="2"/>
  <c r="AF2594" i="2"/>
  <c r="AJ2594" i="2"/>
  <c r="AN2594" i="2"/>
  <c r="AN2595" i="2"/>
  <c r="AE2595" i="2"/>
  <c r="AI2595" i="2"/>
  <c r="AM2595" i="2"/>
  <c r="Z2596" i="2"/>
  <c r="AD2596" i="2"/>
  <c r="AH2596" i="2"/>
  <c r="AL2596" i="2"/>
  <c r="AC2597" i="2"/>
  <c r="AG2597" i="2"/>
  <c r="AK2597" i="2"/>
  <c r="AB2598" i="2"/>
  <c r="AF2598" i="2"/>
  <c r="AJ2598" i="2"/>
  <c r="AN2598" i="2"/>
  <c r="AN2599" i="2"/>
  <c r="AE2599" i="2"/>
  <c r="AI2599" i="2"/>
  <c r="AM2599" i="2"/>
  <c r="Z2600" i="2"/>
  <c r="AD2600" i="2"/>
  <c r="AH2600" i="2"/>
  <c r="AL2600" i="2"/>
  <c r="AC2601" i="2"/>
  <c r="AG2601" i="2"/>
  <c r="AK2601" i="2"/>
  <c r="AB2602" i="2"/>
  <c r="AF2602" i="2"/>
  <c r="AJ2602" i="2"/>
  <c r="AN2602" i="2"/>
  <c r="AN2603" i="2"/>
  <c r="AE2603" i="2"/>
  <c r="AI2603" i="2"/>
  <c r="AM2603" i="2"/>
  <c r="Z2604" i="2"/>
  <c r="AD2604" i="2"/>
  <c r="AH2604" i="2"/>
  <c r="AL2604" i="2"/>
  <c r="AC2605" i="2"/>
  <c r="AG2605" i="2"/>
  <c r="AK2605" i="2"/>
  <c r="AQ2551" i="2"/>
  <c r="AO2553" i="2"/>
  <c r="AQ2555" i="2"/>
  <c r="AO2557" i="2"/>
  <c r="AN2559" i="2"/>
  <c r="AL2561" i="2"/>
  <c r="AO2563" i="2"/>
  <c r="AF2563" i="2"/>
  <c r="AQ2563" i="2"/>
  <c r="AN2563" i="2"/>
  <c r="AB2564" i="2"/>
  <c r="AP2564" i="2"/>
  <c r="AQ2564" i="2"/>
  <c r="AH2565" i="2"/>
  <c r="AI2565" i="2"/>
  <c r="AM2565" i="2"/>
  <c r="Z2566" i="2"/>
  <c r="AC2569" i="2"/>
  <c r="AQ2569" i="2"/>
  <c r="AN2574" i="2"/>
  <c r="AQ2574" i="2"/>
  <c r="AC2577" i="2"/>
  <c r="AA2578" i="2"/>
  <c r="AB2583" i="2"/>
  <c r="AC2585" i="2"/>
  <c r="AP2585" i="2"/>
  <c r="AK2585" i="2"/>
  <c r="AO2587" i="2"/>
  <c r="AF2587" i="2"/>
  <c r="AJ2587" i="2"/>
  <c r="AN2587" i="2"/>
  <c r="AP2588" i="2"/>
  <c r="AO2589" i="2"/>
  <c r="AQ2591" i="2"/>
  <c r="AP2592" i="2"/>
  <c r="AO2593" i="2"/>
  <c r="AQ2595" i="2"/>
  <c r="AP2596" i="2"/>
  <c r="AO2597" i="2"/>
  <c r="AQ2599" i="2"/>
  <c r="AP2600" i="2"/>
  <c r="AO2601" i="2"/>
  <c r="AQ2603" i="2"/>
  <c r="AP2604" i="2"/>
  <c r="AO2605" i="2"/>
  <c r="AQ2607" i="2"/>
  <c r="AP2608" i="2"/>
  <c r="AO2609" i="2"/>
  <c r="AQ2611" i="2"/>
  <c r="AP2612" i="2"/>
  <c r="AO2613" i="2"/>
  <c r="AQ2615" i="2"/>
  <c r="AP2616" i="2"/>
  <c r="AO2617" i="2"/>
  <c r="AQ2619" i="2"/>
  <c r="AP2620" i="2"/>
  <c r="AO2621" i="2"/>
  <c r="AQ2623" i="2"/>
  <c r="AP2624" i="2"/>
  <c r="AO2625" i="2"/>
  <c r="AQ2627" i="2"/>
  <c r="AP2628" i="2"/>
  <c r="AO2629" i="2"/>
  <c r="AQ2631" i="2"/>
  <c r="AP2632" i="2"/>
  <c r="AO2633" i="2"/>
  <c r="AQ2635" i="2"/>
  <c r="AP2636" i="2"/>
  <c r="AO2637" i="2"/>
  <c r="AQ2639" i="2"/>
  <c r="AP2640" i="2"/>
  <c r="AB2606" i="2"/>
  <c r="AF2606" i="2"/>
  <c r="AJ2606" i="2"/>
  <c r="AN2606" i="2"/>
  <c r="AN2607" i="2"/>
  <c r="AE2607" i="2"/>
  <c r="AI2607" i="2"/>
  <c r="AM2607" i="2"/>
  <c r="Z2608" i="2"/>
  <c r="AD2608" i="2"/>
  <c r="AH2608" i="2"/>
  <c r="AL2608" i="2"/>
  <c r="AC2609" i="2"/>
  <c r="AG2609" i="2"/>
  <c r="AK2609" i="2"/>
  <c r="AB2610" i="2"/>
  <c r="AF2610" i="2"/>
  <c r="AJ2610" i="2"/>
  <c r="AN2610" i="2"/>
  <c r="AN2611" i="2"/>
  <c r="AE2611" i="2"/>
  <c r="AI2611" i="2"/>
  <c r="AM2611" i="2"/>
  <c r="Z2612" i="2"/>
  <c r="AD2612" i="2"/>
  <c r="AH2612" i="2"/>
  <c r="AL2612" i="2"/>
  <c r="AC2613" i="2"/>
  <c r="AG2613" i="2"/>
  <c r="AK2613" i="2"/>
  <c r="AB2614" i="2"/>
  <c r="AF2614" i="2"/>
  <c r="AJ2614" i="2"/>
  <c r="AN2614" i="2"/>
  <c r="AN2615" i="2"/>
  <c r="AE2615" i="2"/>
  <c r="AI2615" i="2"/>
  <c r="AM2615" i="2"/>
  <c r="Z2616" i="2"/>
  <c r="AD2616" i="2"/>
  <c r="AH2616" i="2"/>
  <c r="AL2616" i="2"/>
  <c r="AC2617" i="2"/>
  <c r="AG2617" i="2"/>
  <c r="AK2617" i="2"/>
  <c r="AB2618" i="2"/>
  <c r="AF2618" i="2"/>
  <c r="AJ2618" i="2"/>
  <c r="AN2618" i="2"/>
  <c r="AN2619" i="2"/>
  <c r="AE2619" i="2"/>
  <c r="AI2619" i="2"/>
  <c r="AM2619" i="2"/>
  <c r="Z2620" i="2"/>
  <c r="AD2620" i="2"/>
  <c r="AH2620" i="2"/>
  <c r="AL2620" i="2"/>
  <c r="AC2621" i="2"/>
  <c r="AG2621" i="2"/>
  <c r="AK2621" i="2"/>
  <c r="AB2622" i="2"/>
  <c r="AF2622" i="2"/>
  <c r="AJ2622" i="2"/>
  <c r="AN2622" i="2"/>
  <c r="AN2623" i="2"/>
  <c r="AE2623" i="2"/>
  <c r="AI2623" i="2"/>
  <c r="AM2623" i="2"/>
  <c r="Z2624" i="2"/>
  <c r="AD2624" i="2"/>
  <c r="AH2624" i="2"/>
  <c r="AL2624" i="2"/>
  <c r="AC2625" i="2"/>
  <c r="AG2625" i="2"/>
  <c r="AK2625" i="2"/>
  <c r="AB2626" i="2"/>
  <c r="AF2626" i="2"/>
  <c r="AJ2626" i="2"/>
  <c r="AN2626" i="2"/>
  <c r="AN2627" i="2"/>
  <c r="AE2627" i="2"/>
  <c r="AI2627" i="2"/>
  <c r="AM2627" i="2"/>
  <c r="Z2628" i="2"/>
  <c r="AD2628" i="2"/>
  <c r="AH2628" i="2"/>
  <c r="AL2628" i="2"/>
  <c r="AC2629" i="2"/>
  <c r="AG2629" i="2"/>
  <c r="AK2629" i="2"/>
  <c r="AB2630" i="2"/>
  <c r="AF2630" i="2"/>
  <c r="AJ2630" i="2"/>
  <c r="AN2630" i="2"/>
  <c r="AN2631" i="2"/>
  <c r="AE2631" i="2"/>
  <c r="AI2631" i="2"/>
  <c r="AM2631" i="2"/>
  <c r="Z2632" i="2"/>
  <c r="AD2632" i="2"/>
  <c r="AH2632" i="2"/>
  <c r="AL2632" i="2"/>
  <c r="AC2633" i="2"/>
  <c r="AG2633" i="2"/>
  <c r="AK2633" i="2"/>
  <c r="AB2634" i="2"/>
  <c r="AF2634" i="2"/>
  <c r="AJ2634" i="2"/>
  <c r="AN2634" i="2"/>
  <c r="AN2635" i="2"/>
  <c r="AE2635" i="2"/>
  <c r="AI2635" i="2"/>
  <c r="AM2635" i="2"/>
  <c r="Z2636" i="2"/>
  <c r="AD2636" i="2"/>
  <c r="AH2636" i="2"/>
  <c r="AL2636" i="2"/>
  <c r="AC2637" i="2"/>
  <c r="AG2637" i="2"/>
  <c r="AK2637" i="2"/>
  <c r="AB2638" i="2"/>
  <c r="AF2638" i="2"/>
  <c r="AJ2638" i="2"/>
  <c r="AN2638" i="2"/>
  <c r="AN2639" i="2"/>
  <c r="AE2639" i="2"/>
  <c r="AI2639" i="2"/>
  <c r="AM2639" i="2"/>
  <c r="Z2640" i="2"/>
  <c r="AD2640" i="2"/>
  <c r="AH2640" i="2"/>
  <c r="AL2640" i="2"/>
  <c r="AC2641" i="2"/>
  <c r="AG2641" i="2"/>
  <c r="AK2641" i="2"/>
  <c r="AB2642" i="2"/>
  <c r="AF2642" i="2"/>
  <c r="AJ2642" i="2"/>
  <c r="AN2642" i="2"/>
  <c r="AN2643" i="2"/>
  <c r="AE2643" i="2"/>
  <c r="AI2643" i="2"/>
  <c r="AM2643" i="2"/>
  <c r="Z2644" i="2"/>
  <c r="AD2644" i="2"/>
  <c r="AH2644" i="2"/>
  <c r="AL2644" i="2"/>
  <c r="AC2645" i="2"/>
  <c r="AG2645" i="2"/>
  <c r="AK2645" i="2"/>
  <c r="AB2646" i="2"/>
  <c r="AF2646" i="2"/>
  <c r="AJ2646" i="2"/>
  <c r="AN2646" i="2"/>
  <c r="AN2647" i="2"/>
  <c r="AE2647" i="2"/>
  <c r="AI2647" i="2"/>
  <c r="AM2647" i="2"/>
  <c r="Z2648" i="2"/>
  <c r="AD2648" i="2"/>
  <c r="AH2648" i="2"/>
  <c r="AL2648" i="2"/>
  <c r="AC2649" i="2"/>
  <c r="AG2649" i="2"/>
  <c r="AK2649" i="2"/>
  <c r="AB2650" i="2"/>
  <c r="AF2650" i="2"/>
  <c r="AJ2650" i="2"/>
  <c r="AN2650" i="2"/>
  <c r="AN2651" i="2"/>
  <c r="AE2651" i="2"/>
  <c r="AI2651" i="2"/>
  <c r="AM2651" i="2"/>
  <c r="Z2652" i="2"/>
  <c r="AD2652" i="2"/>
  <c r="AH2652" i="2"/>
  <c r="AL2652" i="2"/>
  <c r="AC2653" i="2"/>
  <c r="AG2653" i="2"/>
  <c r="AK2653" i="2"/>
  <c r="AB2654" i="2"/>
  <c r="AF2654" i="2"/>
  <c r="AJ2654" i="2"/>
  <c r="AN2654" i="2"/>
  <c r="AN2655" i="2"/>
  <c r="AE2655" i="2"/>
  <c r="AI2655" i="2"/>
  <c r="AM2655" i="2"/>
  <c r="Z2656" i="2"/>
  <c r="AD2656" i="2"/>
  <c r="AH2656" i="2"/>
  <c r="AL2656" i="2"/>
  <c r="AC2657" i="2"/>
  <c r="AG2657" i="2"/>
  <c r="AK2657" i="2"/>
  <c r="AB2658" i="2"/>
  <c r="AF2658" i="2"/>
  <c r="AJ2658" i="2"/>
  <c r="AN2658" i="2"/>
  <c r="AN2659" i="2"/>
  <c r="AE2659" i="2"/>
  <c r="AI2659" i="2"/>
  <c r="AM2659" i="2"/>
  <c r="Z2660" i="2"/>
  <c r="AD2660" i="2"/>
  <c r="AH2660" i="2"/>
  <c r="AL2660" i="2"/>
  <c r="AC2661" i="2"/>
  <c r="AG2661" i="2"/>
  <c r="AK2661" i="2"/>
  <c r="AB2662" i="2"/>
  <c r="AF2662" i="2"/>
  <c r="AJ2662" i="2"/>
  <c r="AN2662" i="2"/>
  <c r="AN2663" i="2"/>
  <c r="AE2663" i="2"/>
  <c r="AI2663" i="2"/>
  <c r="AM2663" i="2"/>
  <c r="Z2664" i="2"/>
  <c r="AD2664" i="2"/>
  <c r="AH2664" i="2"/>
  <c r="AL2664" i="2"/>
  <c r="AC2665" i="2"/>
  <c r="AG2665" i="2"/>
  <c r="AK2665" i="2"/>
  <c r="AB2666" i="2"/>
  <c r="AF2666" i="2"/>
  <c r="AJ2666" i="2"/>
  <c r="AN2666" i="2"/>
  <c r="AN2667" i="2"/>
  <c r="AE2667" i="2"/>
  <c r="AI2667" i="2"/>
  <c r="AM2667" i="2"/>
  <c r="Z2668" i="2"/>
  <c r="AD2668" i="2"/>
  <c r="AH2668" i="2"/>
  <c r="AL2668" i="2"/>
  <c r="AC2669" i="2"/>
  <c r="AG2669" i="2"/>
  <c r="AK2669" i="2"/>
  <c r="AB2670" i="2"/>
  <c r="AF2670" i="2"/>
  <c r="AJ2670" i="2"/>
  <c r="AN2670" i="2"/>
  <c r="AN2671" i="2"/>
  <c r="AE2671" i="2"/>
  <c r="AI2671" i="2"/>
  <c r="AM2671" i="2"/>
  <c r="Z2672" i="2"/>
  <c r="AD2672" i="2"/>
  <c r="AH2672" i="2"/>
  <c r="AL2672" i="2"/>
  <c r="AC2673" i="2"/>
  <c r="AG2673" i="2"/>
  <c r="AK2673" i="2"/>
  <c r="AB2674" i="2"/>
  <c r="AF2674" i="2"/>
  <c r="AJ2674" i="2"/>
  <c r="AN2674" i="2"/>
  <c r="AN2675" i="2"/>
  <c r="AE2675" i="2"/>
  <c r="AI2675" i="2"/>
  <c r="AM2675" i="2"/>
  <c r="Z2676" i="2"/>
  <c r="AD2676" i="2"/>
  <c r="AH2676" i="2"/>
  <c r="AL2676" i="2"/>
  <c r="AC2677" i="2"/>
  <c r="AG2677" i="2"/>
  <c r="AK2677" i="2"/>
  <c r="AB2678" i="2"/>
  <c r="AF2678" i="2"/>
  <c r="AJ2678" i="2"/>
  <c r="AN2678" i="2"/>
  <c r="AN2679" i="2"/>
  <c r="AE2679" i="2"/>
  <c r="AI2679" i="2"/>
  <c r="AM2679" i="2"/>
  <c r="Z2680" i="2"/>
  <c r="AD2680" i="2"/>
  <c r="AH2680" i="2"/>
  <c r="AL2680" i="2"/>
  <c r="AC2681" i="2"/>
  <c r="AG2681" i="2"/>
  <c r="AK2681" i="2"/>
  <c r="AB2682" i="2"/>
  <c r="AF2682" i="2"/>
  <c r="AJ2682" i="2"/>
  <c r="AN2682" i="2"/>
  <c r="AN2683" i="2"/>
  <c r="AE2683" i="2"/>
  <c r="AI2683" i="2"/>
  <c r="AM2683" i="2"/>
  <c r="Z2684" i="2"/>
  <c r="AD2684" i="2"/>
  <c r="AH2684" i="2"/>
  <c r="AL2684" i="2"/>
  <c r="AC2685" i="2"/>
  <c r="AG2685" i="2"/>
  <c r="AK2685" i="2"/>
  <c r="AB2686" i="2"/>
  <c r="AF2686" i="2"/>
  <c r="AJ2686" i="2"/>
  <c r="AN2686" i="2"/>
  <c r="AN2687" i="2"/>
  <c r="AE2687" i="2"/>
  <c r="AI2687" i="2"/>
  <c r="AM2687" i="2"/>
  <c r="Z2688" i="2"/>
  <c r="AD2688" i="2"/>
  <c r="AH2688" i="2"/>
  <c r="AL2688" i="2"/>
  <c r="AC2689" i="2"/>
  <c r="AG2689" i="2"/>
  <c r="AK2689" i="2"/>
  <c r="AB2690" i="2"/>
  <c r="AF2690" i="2"/>
  <c r="AJ2690" i="2"/>
  <c r="AN2690" i="2"/>
  <c r="AN2691" i="2"/>
  <c r="AE2691" i="2"/>
  <c r="AI2691" i="2"/>
  <c r="AM2691" i="2"/>
  <c r="Z2692" i="2"/>
  <c r="AD2692" i="2"/>
  <c r="AH2692" i="2"/>
  <c r="AL2692" i="2"/>
  <c r="AC2693" i="2"/>
  <c r="AG2693" i="2"/>
  <c r="AK2693" i="2"/>
  <c r="AB2694" i="2"/>
  <c r="AF2694" i="2"/>
  <c r="AJ2694" i="2"/>
  <c r="AN2694" i="2"/>
  <c r="AN2695" i="2"/>
  <c r="AE2695" i="2"/>
  <c r="AI2695" i="2"/>
  <c r="AM2695" i="2"/>
  <c r="Z2696" i="2"/>
  <c r="AD2696" i="2"/>
  <c r="AH2696" i="2"/>
  <c r="AL2696" i="2"/>
  <c r="AC2697" i="2"/>
  <c r="AG2697" i="2"/>
  <c r="AK2697" i="2"/>
  <c r="AB2698" i="2"/>
  <c r="AF2698" i="2"/>
  <c r="AJ2698" i="2"/>
  <c r="AN2698" i="2"/>
  <c r="AN2699" i="2"/>
  <c r="AE2699" i="2"/>
  <c r="AI2699" i="2"/>
  <c r="AM2699" i="2"/>
  <c r="Z2700" i="2"/>
  <c r="AD2700" i="2"/>
  <c r="AH2700" i="2"/>
  <c r="AL2700" i="2"/>
  <c r="AC2701" i="2"/>
  <c r="AG2701" i="2"/>
  <c r="AK2701" i="2"/>
  <c r="AB2702" i="2"/>
  <c r="AF2702" i="2"/>
  <c r="AJ2702" i="2"/>
  <c r="AN2702" i="2"/>
  <c r="AK2703" i="2"/>
  <c r="AI2703" i="2"/>
  <c r="AM2703" i="2"/>
  <c r="AO2704" i="2"/>
  <c r="AQ2706" i="2"/>
  <c r="AO2708" i="2"/>
  <c r="AQ2710" i="2"/>
  <c r="AO2712" i="2"/>
  <c r="AQ2714" i="2"/>
  <c r="AP2715" i="2"/>
  <c r="AO2716" i="2"/>
  <c r="AQ2718" i="2"/>
  <c r="AP2719" i="2"/>
  <c r="AO2720" i="2"/>
  <c r="AQ2722" i="2"/>
  <c r="AP2723" i="2"/>
  <c r="AO2724" i="2"/>
  <c r="AQ2726" i="2"/>
  <c r="AP2727" i="2"/>
  <c r="AO2728" i="2"/>
  <c r="AQ2730" i="2"/>
  <c r="AP2731" i="2"/>
  <c r="AO2732" i="2"/>
  <c r="AQ2734" i="2"/>
  <c r="AP2735" i="2"/>
  <c r="AO2736" i="2"/>
  <c r="AO2641" i="2"/>
  <c r="AQ2643" i="2"/>
  <c r="AP2644" i="2"/>
  <c r="AO2645" i="2"/>
  <c r="AQ2647" i="2"/>
  <c r="AP2648" i="2"/>
  <c r="AO2649" i="2"/>
  <c r="AQ2651" i="2"/>
  <c r="AP2652" i="2"/>
  <c r="AO2653" i="2"/>
  <c r="AQ2655" i="2"/>
  <c r="AP2656" i="2"/>
  <c r="AO2657" i="2"/>
  <c r="AQ2659" i="2"/>
  <c r="AP2660" i="2"/>
  <c r="AO2661" i="2"/>
  <c r="AQ2663" i="2"/>
  <c r="AP2664" i="2"/>
  <c r="AO2665" i="2"/>
  <c r="AQ2667" i="2"/>
  <c r="AP2668" i="2"/>
  <c r="AO2669" i="2"/>
  <c r="AQ2671" i="2"/>
  <c r="AP2672" i="2"/>
  <c r="AO2673" i="2"/>
  <c r="AQ2675" i="2"/>
  <c r="AP2676" i="2"/>
  <c r="AO2677" i="2"/>
  <c r="AQ2679" i="2"/>
  <c r="AP2680" i="2"/>
  <c r="AO2681" i="2"/>
  <c r="AQ2683" i="2"/>
  <c r="AP2684" i="2"/>
  <c r="AO2685" i="2"/>
  <c r="AQ2687" i="2"/>
  <c r="AP2688" i="2"/>
  <c r="AO2689" i="2"/>
  <c r="AQ2691" i="2"/>
  <c r="AP2692" i="2"/>
  <c r="AO2693" i="2"/>
  <c r="AQ2695" i="2"/>
  <c r="AP2696" i="2"/>
  <c r="AO2697" i="2"/>
  <c r="AQ2699" i="2"/>
  <c r="AP2700" i="2"/>
  <c r="AO2701" i="2"/>
  <c r="AB2703" i="2"/>
  <c r="AQ2703" i="2"/>
  <c r="AA2704" i="2"/>
  <c r="AI2705" i="2"/>
  <c r="AB2707" i="2"/>
  <c r="AA2708" i="2"/>
  <c r="AI2709" i="2"/>
  <c r="AB2711" i="2"/>
  <c r="AL2712" i="2"/>
  <c r="AP2712" i="2"/>
  <c r="AI2712" i="2"/>
  <c r="AM2712" i="2"/>
  <c r="AM2713" i="2"/>
  <c r="AD2713" i="2"/>
  <c r="AH2713" i="2"/>
  <c r="AQ2713" i="2"/>
  <c r="AC2714" i="2"/>
  <c r="AG2714" i="2"/>
  <c r="AK2714" i="2"/>
  <c r="AB2715" i="2"/>
  <c r="AF2715" i="2"/>
  <c r="AJ2715" i="2"/>
  <c r="AN2715" i="2"/>
  <c r="AL2716" i="2"/>
  <c r="AP2716" i="2"/>
  <c r="AI2716" i="2"/>
  <c r="AM2716" i="2"/>
  <c r="AM2717" i="2"/>
  <c r="AD2717" i="2"/>
  <c r="AH2717" i="2"/>
  <c r="AL2717" i="2"/>
  <c r="AC2718" i="2"/>
  <c r="AG2718" i="2"/>
  <c r="AK2718" i="2"/>
  <c r="AB2719" i="2"/>
  <c r="AF2719" i="2"/>
  <c r="AJ2719" i="2"/>
  <c r="AN2719" i="2"/>
  <c r="AL2720" i="2"/>
  <c r="AP2720" i="2"/>
  <c r="AI2720" i="2"/>
  <c r="AM2720" i="2"/>
  <c r="AM2721" i="2"/>
  <c r="AD2721" i="2"/>
  <c r="AH2721" i="2"/>
  <c r="AL2721" i="2"/>
  <c r="AC2722" i="2"/>
  <c r="AG2722" i="2"/>
  <c r="AK2722" i="2"/>
  <c r="AB2723" i="2"/>
  <c r="AF2723" i="2"/>
  <c r="AJ2723" i="2"/>
  <c r="AN2723" i="2"/>
  <c r="AL2724" i="2"/>
  <c r="AP2724" i="2"/>
  <c r="AI2724" i="2"/>
  <c r="AM2724" i="2"/>
  <c r="AM2725" i="2"/>
  <c r="AD2725" i="2"/>
  <c r="AH2725" i="2"/>
  <c r="AL2725" i="2"/>
  <c r="AC2726" i="2"/>
  <c r="AG2726" i="2"/>
  <c r="AK2726" i="2"/>
  <c r="AB2727" i="2"/>
  <c r="AF2727" i="2"/>
  <c r="AJ2727" i="2"/>
  <c r="AN2727" i="2"/>
  <c r="AL2728" i="2"/>
  <c r="AP2728" i="2"/>
  <c r="AI2728" i="2"/>
  <c r="AM2728" i="2"/>
  <c r="AM2729" i="2"/>
  <c r="AD2729" i="2"/>
  <c r="AH2729" i="2"/>
  <c r="AQ2729" i="2"/>
  <c r="AC2730" i="2"/>
  <c r="AG2730" i="2"/>
  <c r="AK2730" i="2"/>
  <c r="AB2731" i="2"/>
  <c r="AF2731" i="2"/>
  <c r="AJ2731" i="2"/>
  <c r="AN2731" i="2"/>
  <c r="AL2732" i="2"/>
  <c r="AP2732" i="2"/>
  <c r="AI2732" i="2"/>
  <c r="AM2732" i="2"/>
  <c r="AM2733" i="2"/>
  <c r="AD2733" i="2"/>
  <c r="AH2733" i="2"/>
  <c r="AQ2733" i="2"/>
  <c r="AC2734" i="2"/>
  <c r="AG2734" i="2"/>
  <c r="AK2734" i="2"/>
  <c r="AB2735" i="2"/>
  <c r="AF2735" i="2"/>
  <c r="AJ2735" i="2"/>
  <c r="AN2735" i="2"/>
  <c r="AL2736" i="2"/>
  <c r="AP2736" i="2"/>
  <c r="AI2736" i="2"/>
  <c r="AM2736" i="2"/>
  <c r="AM2737" i="2"/>
  <c r="AD2737" i="2"/>
  <c r="AH2737" i="2"/>
  <c r="AL2737" i="2"/>
  <c r="AC2738" i="2"/>
  <c r="AG2738" i="2"/>
  <c r="AK2738" i="2"/>
  <c r="AB2739" i="2"/>
  <c r="AF2739" i="2"/>
  <c r="AJ2739" i="2"/>
  <c r="AN2739" i="2"/>
  <c r="AL2740" i="2"/>
  <c r="AP2740" i="2"/>
  <c r="AI2740" i="2"/>
  <c r="AM2740" i="2"/>
  <c r="AM2741" i="2"/>
  <c r="AD2741" i="2"/>
  <c r="AH2741" i="2"/>
  <c r="AL2741" i="2"/>
  <c r="AC2742" i="2"/>
  <c r="AG2742" i="2"/>
  <c r="AK2742" i="2"/>
  <c r="AB2743" i="2"/>
  <c r="AF2743" i="2"/>
  <c r="AJ2743" i="2"/>
  <c r="AN2743" i="2"/>
  <c r="AL2744" i="2"/>
  <c r="AP2744" i="2"/>
  <c r="AI2744" i="2"/>
  <c r="AM2744" i="2"/>
  <c r="AM2745" i="2"/>
  <c r="AD2745" i="2"/>
  <c r="AH2745" i="2"/>
  <c r="AL2745" i="2"/>
  <c r="AC2746" i="2"/>
  <c r="AG2746" i="2"/>
  <c r="AK2746" i="2"/>
  <c r="AB2747" i="2"/>
  <c r="AF2747" i="2"/>
  <c r="AJ2747" i="2"/>
  <c r="AN2747" i="2"/>
  <c r="AL2748" i="2"/>
  <c r="AP2748" i="2"/>
  <c r="AI2748" i="2"/>
  <c r="AM2748" i="2"/>
  <c r="AM2749" i="2"/>
  <c r="AD2749" i="2"/>
  <c r="AH2749" i="2"/>
  <c r="AL2749" i="2"/>
  <c r="AC2750" i="2"/>
  <c r="AG2750" i="2"/>
  <c r="AK2750" i="2"/>
  <c r="AB2751" i="2"/>
  <c r="AF2751" i="2"/>
  <c r="AJ2751" i="2"/>
  <c r="AN2751" i="2"/>
  <c r="AL2752" i="2"/>
  <c r="AP2752" i="2"/>
  <c r="AI2752" i="2"/>
  <c r="AM2752" i="2"/>
  <c r="AM2753" i="2"/>
  <c r="AD2753" i="2"/>
  <c r="AH2753" i="2"/>
  <c r="AL2753" i="2"/>
  <c r="AC2754" i="2"/>
  <c r="AG2754" i="2"/>
  <c r="AK2754" i="2"/>
  <c r="AB2755" i="2"/>
  <c r="AF2755" i="2"/>
  <c r="AJ2755" i="2"/>
  <c r="AN2755" i="2"/>
  <c r="AL2756" i="2"/>
  <c r="AP2756" i="2"/>
  <c r="AI2756" i="2"/>
  <c r="AM2756" i="2"/>
  <c r="AM2757" i="2"/>
  <c r="AD2757" i="2"/>
  <c r="AH2757" i="2"/>
  <c r="AL2757" i="2"/>
  <c r="AC2758" i="2"/>
  <c r="AG2758" i="2"/>
  <c r="AK2758" i="2"/>
  <c r="AB2759" i="2"/>
  <c r="AF2759" i="2"/>
  <c r="AJ2759" i="2"/>
  <c r="AN2759" i="2"/>
  <c r="AL2760" i="2"/>
  <c r="AP2760" i="2"/>
  <c r="AI2760" i="2"/>
  <c r="AM2760" i="2"/>
  <c r="AM2761" i="2"/>
  <c r="AD2761" i="2"/>
  <c r="AH2761" i="2"/>
  <c r="AL2761" i="2"/>
  <c r="AC2762" i="2"/>
  <c r="AG2762" i="2"/>
  <c r="AK2762" i="2"/>
  <c r="AB2763" i="2"/>
  <c r="AF2763" i="2"/>
  <c r="AJ2763" i="2"/>
  <c r="AN2763" i="2"/>
  <c r="AL2764" i="2"/>
  <c r="AP2764" i="2"/>
  <c r="AI2764" i="2"/>
  <c r="AM2764" i="2"/>
  <c r="AM2765" i="2"/>
  <c r="AD2765" i="2"/>
  <c r="AH2765" i="2"/>
  <c r="AL2765" i="2"/>
  <c r="AC2766" i="2"/>
  <c r="AG2766" i="2"/>
  <c r="AK2766" i="2"/>
  <c r="AB2767" i="2"/>
  <c r="AF2767" i="2"/>
  <c r="AJ2767" i="2"/>
  <c r="AN2767" i="2"/>
  <c r="AL2768" i="2"/>
  <c r="AP2768" i="2"/>
  <c r="AI2768" i="2"/>
  <c r="AM2768" i="2"/>
  <c r="AM2769" i="2"/>
  <c r="AD2769" i="2"/>
  <c r="AH2769" i="2"/>
  <c r="AL2769" i="2"/>
  <c r="AC2770" i="2"/>
  <c r="AG2770" i="2"/>
  <c r="AK2770" i="2"/>
  <c r="AB2771" i="2"/>
  <c r="AF2771" i="2"/>
  <c r="AJ2771" i="2"/>
  <c r="AN2771" i="2"/>
  <c r="AL2772" i="2"/>
  <c r="AP2772" i="2"/>
  <c r="AI2772" i="2"/>
  <c r="AM2772" i="2"/>
  <c r="AM2773" i="2"/>
  <c r="AD2773" i="2"/>
  <c r="AH2773" i="2"/>
  <c r="AL2773" i="2"/>
  <c r="AC2774" i="2"/>
  <c r="AG2774" i="2"/>
  <c r="AK2774" i="2"/>
  <c r="AB2775" i="2"/>
  <c r="AF2775" i="2"/>
  <c r="AJ2775" i="2"/>
  <c r="AN2775" i="2"/>
  <c r="AL2776" i="2"/>
  <c r="AP2776" i="2"/>
  <c r="AI2776" i="2"/>
  <c r="AM2776" i="2"/>
  <c r="AM2777" i="2"/>
  <c r="AD2777" i="2"/>
  <c r="AH2777" i="2"/>
  <c r="AL2777" i="2"/>
  <c r="AC2778" i="2"/>
  <c r="AG2778" i="2"/>
  <c r="AK2778" i="2"/>
  <c r="AB2779" i="2"/>
  <c r="AF2779" i="2"/>
  <c r="AJ2779" i="2"/>
  <c r="AN2779" i="2"/>
  <c r="AL2780" i="2"/>
  <c r="AP2780" i="2"/>
  <c r="AI2780" i="2"/>
  <c r="AM2780" i="2"/>
  <c r="AM2781" i="2"/>
  <c r="AD2781" i="2"/>
  <c r="AH2781" i="2"/>
  <c r="AL2781" i="2"/>
  <c r="AC2782" i="2"/>
  <c r="AG2782" i="2"/>
  <c r="AK2782" i="2"/>
  <c r="AB2783" i="2"/>
  <c r="AF2783" i="2"/>
  <c r="AJ2783" i="2"/>
  <c r="AN2783" i="2"/>
  <c r="AL2784" i="2"/>
  <c r="AP2784" i="2"/>
  <c r="AI2784" i="2"/>
  <c r="AM2784" i="2"/>
  <c r="AM2785" i="2"/>
  <c r="AD2785" i="2"/>
  <c r="AH2785" i="2"/>
  <c r="AL2785" i="2"/>
  <c r="AC2786" i="2"/>
  <c r="AG2786" i="2"/>
  <c r="AK2786" i="2"/>
  <c r="AB2787" i="2"/>
  <c r="AF2787" i="2"/>
  <c r="AJ2787" i="2"/>
  <c r="AN2787" i="2"/>
  <c r="AL2788" i="2"/>
  <c r="AP2788" i="2"/>
  <c r="AI2788" i="2"/>
  <c r="AM2788" i="2"/>
  <c r="AM2789" i="2"/>
  <c r="AD2789" i="2"/>
  <c r="AH2789" i="2"/>
  <c r="AL2789" i="2"/>
  <c r="AC2790" i="2"/>
  <c r="AG2790" i="2"/>
  <c r="AK2790" i="2"/>
  <c r="AB2791" i="2"/>
  <c r="AF2791" i="2"/>
  <c r="AJ2791" i="2"/>
  <c r="AN2791" i="2"/>
  <c r="AL2792" i="2"/>
  <c r="AP2792" i="2"/>
  <c r="AI2792" i="2"/>
  <c r="AM2792" i="2"/>
  <c r="AM2793" i="2"/>
  <c r="AD2793" i="2"/>
  <c r="AH2793" i="2"/>
  <c r="AN2660" i="2"/>
  <c r="AA2661" i="2"/>
  <c r="AE2661" i="2"/>
  <c r="AI2661" i="2"/>
  <c r="AM2661" i="2"/>
  <c r="AM2662" i="2"/>
  <c r="AD2662" i="2"/>
  <c r="AH2662" i="2"/>
  <c r="AL2662" i="2"/>
  <c r="AC2663" i="2"/>
  <c r="AG2663" i="2"/>
  <c r="AK2663" i="2"/>
  <c r="AB2664" i="2"/>
  <c r="AF2664" i="2"/>
  <c r="AJ2664" i="2"/>
  <c r="AN2664" i="2"/>
  <c r="AA2665" i="2"/>
  <c r="AE2665" i="2"/>
  <c r="AI2665" i="2"/>
  <c r="AM2665" i="2"/>
  <c r="AM2666" i="2"/>
  <c r="AD2666" i="2"/>
  <c r="AH2666" i="2"/>
  <c r="AL2666" i="2"/>
  <c r="AC2667" i="2"/>
  <c r="AG2667" i="2"/>
  <c r="AK2667" i="2"/>
  <c r="AB2668" i="2"/>
  <c r="AF2668" i="2"/>
  <c r="AJ2668" i="2"/>
  <c r="AN2668" i="2"/>
  <c r="AA2669" i="2"/>
  <c r="AE2669" i="2"/>
  <c r="AI2669" i="2"/>
  <c r="AM2669" i="2"/>
  <c r="AM2670" i="2"/>
  <c r="AD2670" i="2"/>
  <c r="AH2670" i="2"/>
  <c r="AL2670" i="2"/>
  <c r="AC2671" i="2"/>
  <c r="AG2671" i="2"/>
  <c r="AK2671" i="2"/>
  <c r="AB2672" i="2"/>
  <c r="AF2672" i="2"/>
  <c r="AJ2672" i="2"/>
  <c r="AN2672" i="2"/>
  <c r="AA2673" i="2"/>
  <c r="AE2673" i="2"/>
  <c r="AI2673" i="2"/>
  <c r="AM2673" i="2"/>
  <c r="AM2674" i="2"/>
  <c r="AD2674" i="2"/>
  <c r="AH2674" i="2"/>
  <c r="AL2674" i="2"/>
  <c r="AC2675" i="2"/>
  <c r="AG2675" i="2"/>
  <c r="AK2675" i="2"/>
  <c r="AB2676" i="2"/>
  <c r="AF2676" i="2"/>
  <c r="AJ2676" i="2"/>
  <c r="AN2676" i="2"/>
  <c r="AA2677" i="2"/>
  <c r="AE2677" i="2"/>
  <c r="AI2677" i="2"/>
  <c r="AM2677" i="2"/>
  <c r="AM2678" i="2"/>
  <c r="AD2678" i="2"/>
  <c r="AH2678" i="2"/>
  <c r="AL2678" i="2"/>
  <c r="AC2679" i="2"/>
  <c r="AG2679" i="2"/>
  <c r="AK2679" i="2"/>
  <c r="AB2680" i="2"/>
  <c r="AF2680" i="2"/>
  <c r="AJ2680" i="2"/>
  <c r="AN2680" i="2"/>
  <c r="AA2681" i="2"/>
  <c r="AE2681" i="2"/>
  <c r="AI2681" i="2"/>
  <c r="AM2681" i="2"/>
  <c r="AM2682" i="2"/>
  <c r="AD2682" i="2"/>
  <c r="AH2682" i="2"/>
  <c r="AL2682" i="2"/>
  <c r="AC2683" i="2"/>
  <c r="AG2683" i="2"/>
  <c r="AK2683" i="2"/>
  <c r="AB2684" i="2"/>
  <c r="AF2684" i="2"/>
  <c r="AJ2684" i="2"/>
  <c r="AN2684" i="2"/>
  <c r="AA2685" i="2"/>
  <c r="AE2685" i="2"/>
  <c r="AI2685" i="2"/>
  <c r="AM2685" i="2"/>
  <c r="AM2686" i="2"/>
  <c r="AD2686" i="2"/>
  <c r="AH2686" i="2"/>
  <c r="AL2686" i="2"/>
  <c r="AC2687" i="2"/>
  <c r="AG2687" i="2"/>
  <c r="AK2687" i="2"/>
  <c r="AB2688" i="2"/>
  <c r="AF2688" i="2"/>
  <c r="AJ2688" i="2"/>
  <c r="AN2688" i="2"/>
  <c r="AA2689" i="2"/>
  <c r="AE2689" i="2"/>
  <c r="AI2689" i="2"/>
  <c r="AM2689" i="2"/>
  <c r="AM2690" i="2"/>
  <c r="AD2690" i="2"/>
  <c r="AH2690" i="2"/>
  <c r="AL2690" i="2"/>
  <c r="AC2691" i="2"/>
  <c r="AG2691" i="2"/>
  <c r="AK2691" i="2"/>
  <c r="AB2692" i="2"/>
  <c r="AF2692" i="2"/>
  <c r="AJ2692" i="2"/>
  <c r="AN2692" i="2"/>
  <c r="AA2693" i="2"/>
  <c r="AE2693" i="2"/>
  <c r="AI2693" i="2"/>
  <c r="AM2693" i="2"/>
  <c r="AM2694" i="2"/>
  <c r="AD2694" i="2"/>
  <c r="AH2694" i="2"/>
  <c r="AL2694" i="2"/>
  <c r="AC2695" i="2"/>
  <c r="AG2695" i="2"/>
  <c r="AK2695" i="2"/>
  <c r="AB2696" i="2"/>
  <c r="AF2696" i="2"/>
  <c r="AJ2696" i="2"/>
  <c r="AN2696" i="2"/>
  <c r="AA2697" i="2"/>
  <c r="AE2697" i="2"/>
  <c r="AI2697" i="2"/>
  <c r="AM2697" i="2"/>
  <c r="AM2698" i="2"/>
  <c r="AD2698" i="2"/>
  <c r="AH2698" i="2"/>
  <c r="AL2698" i="2"/>
  <c r="AC2699" i="2"/>
  <c r="AG2699" i="2"/>
  <c r="AK2699" i="2"/>
  <c r="AB2700" i="2"/>
  <c r="AF2700" i="2"/>
  <c r="AJ2700" i="2"/>
  <c r="AN2700" i="2"/>
  <c r="AA2701" i="2"/>
  <c r="AE2701" i="2"/>
  <c r="AI2701" i="2"/>
  <c r="AM2701" i="2"/>
  <c r="AM2702" i="2"/>
  <c r="AD2702" i="2"/>
  <c r="AH2702" i="2"/>
  <c r="AL2702" i="2"/>
  <c r="AC2703" i="2"/>
  <c r="AG2703" i="2"/>
  <c r="AQ2704" i="2"/>
  <c r="AO2706" i="2"/>
  <c r="AF2706" i="2"/>
  <c r="AQ2708" i="2"/>
  <c r="AO2710" i="2"/>
  <c r="AF2710" i="2"/>
  <c r="AQ2712" i="2"/>
  <c r="AP2713" i="2"/>
  <c r="AO2714" i="2"/>
  <c r="AQ2716" i="2"/>
  <c r="AP2717" i="2"/>
  <c r="AO2718" i="2"/>
  <c r="AQ2720" i="2"/>
  <c r="AP2721" i="2"/>
  <c r="AO2722" i="2"/>
  <c r="AQ2724" i="2"/>
  <c r="AP2725" i="2"/>
  <c r="AO2726" i="2"/>
  <c r="AQ2728" i="2"/>
  <c r="AP2729" i="2"/>
  <c r="AO2730" i="2"/>
  <c r="AQ2732" i="2"/>
  <c r="AP2733" i="2"/>
  <c r="AO2734" i="2"/>
  <c r="AQ2736" i="2"/>
  <c r="AP2737" i="2"/>
  <c r="AO2738" i="2"/>
  <c r="AQ2740" i="2"/>
  <c r="AP2741" i="2"/>
  <c r="AO2742" i="2"/>
  <c r="AQ2744" i="2"/>
  <c r="AP2745" i="2"/>
  <c r="AO2746" i="2"/>
  <c r="AQ2748" i="2"/>
  <c r="AP2749" i="2"/>
  <c r="AO2750" i="2"/>
  <c r="AQ2752" i="2"/>
  <c r="AP2753" i="2"/>
  <c r="AO2754" i="2"/>
  <c r="AQ2756" i="2"/>
  <c r="AP2757" i="2"/>
  <c r="AO2758" i="2"/>
  <c r="AQ2760" i="2"/>
  <c r="AP2761" i="2"/>
  <c r="AO2762" i="2"/>
  <c r="AQ2764" i="2"/>
  <c r="AP2765" i="2"/>
  <c r="AO2766" i="2"/>
  <c r="AQ2768" i="2"/>
  <c r="AP2769" i="2"/>
  <c r="AO2770" i="2"/>
  <c r="AQ2772" i="2"/>
  <c r="AP2773" i="2"/>
  <c r="AO2774" i="2"/>
  <c r="AQ2776" i="2"/>
  <c r="AP2777" i="2"/>
  <c r="AO2778" i="2"/>
  <c r="AQ2780" i="2"/>
  <c r="AP2781" i="2"/>
  <c r="AO2782" i="2"/>
  <c r="AQ2784" i="2"/>
  <c r="AP2785" i="2"/>
  <c r="AO2786" i="2"/>
  <c r="AQ2788" i="2"/>
  <c r="AP2789" i="2"/>
  <c r="AO2790" i="2"/>
  <c r="AQ2792" i="2"/>
  <c r="AP2793" i="2"/>
  <c r="AO2794" i="2"/>
  <c r="AQ2796" i="2"/>
  <c r="AP2797" i="2"/>
  <c r="AO2798" i="2"/>
  <c r="AQ2800" i="2"/>
  <c r="AP2801" i="2"/>
  <c r="AO2802" i="2"/>
  <c r="AQ2804" i="2"/>
  <c r="AP2805" i="2"/>
  <c r="AO2806" i="2"/>
  <c r="AQ2808" i="2"/>
  <c r="AP2809" i="2"/>
  <c r="AO2810" i="2"/>
  <c r="AQ2812" i="2"/>
  <c r="AP2813" i="2"/>
  <c r="AO2814" i="2"/>
  <c r="AQ2816" i="2"/>
  <c r="AP2817" i="2"/>
  <c r="AO2818" i="2"/>
  <c r="AJ2847" i="2"/>
  <c r="AF2853" i="2"/>
  <c r="AQ2853" i="2"/>
  <c r="AJ2853" i="2"/>
  <c r="AN2853" i="2"/>
  <c r="AJ2706" i="2"/>
  <c r="AJ2710" i="2"/>
  <c r="AG2712" i="2"/>
  <c r="AK2712" i="2"/>
  <c r="AF2713" i="2"/>
  <c r="AJ2713" i="2"/>
  <c r="AN2713" i="2"/>
  <c r="AE2714" i="2"/>
  <c r="AI2714" i="2"/>
  <c r="AM2714" i="2"/>
  <c r="AD2715" i="2"/>
  <c r="AH2715" i="2"/>
  <c r="AL2715" i="2"/>
  <c r="AG2716" i="2"/>
  <c r="AK2716" i="2"/>
  <c r="AF2717" i="2"/>
  <c r="AN2717" i="2"/>
  <c r="AE2718" i="2"/>
  <c r="AI2718" i="2"/>
  <c r="AM2718" i="2"/>
  <c r="AD2719" i="2"/>
  <c r="AH2719" i="2"/>
  <c r="AL2719" i="2"/>
  <c r="AG2720" i="2"/>
  <c r="AK2720" i="2"/>
  <c r="AF2721" i="2"/>
  <c r="AN2721" i="2"/>
  <c r="AE2722" i="2"/>
  <c r="AI2722" i="2"/>
  <c r="AM2722" i="2"/>
  <c r="AD2723" i="2"/>
  <c r="AH2723" i="2"/>
  <c r="AL2723" i="2"/>
  <c r="AG2724" i="2"/>
  <c r="AK2724" i="2"/>
  <c r="AF2725" i="2"/>
  <c r="AN2725" i="2"/>
  <c r="AE2726" i="2"/>
  <c r="AI2726" i="2"/>
  <c r="AM2726" i="2"/>
  <c r="AD2727" i="2"/>
  <c r="AH2727" i="2"/>
  <c r="AL2727" i="2"/>
  <c r="AG2728" i="2"/>
  <c r="AK2728" i="2"/>
  <c r="AF2729" i="2"/>
  <c r="AJ2729" i="2"/>
  <c r="AN2729" i="2"/>
  <c r="AE2730" i="2"/>
  <c r="AI2730" i="2"/>
  <c r="AM2730" i="2"/>
  <c r="AD2731" i="2"/>
  <c r="AH2731" i="2"/>
  <c r="AL2731" i="2"/>
  <c r="AG2732" i="2"/>
  <c r="AK2732" i="2"/>
  <c r="AF2733" i="2"/>
  <c r="AJ2733" i="2"/>
  <c r="AN2733" i="2"/>
  <c r="AE2734" i="2"/>
  <c r="AI2734" i="2"/>
  <c r="AM2734" i="2"/>
  <c r="AD2735" i="2"/>
  <c r="AH2735" i="2"/>
  <c r="AL2735" i="2"/>
  <c r="AG2736" i="2"/>
  <c r="AK2736" i="2"/>
  <c r="AF2737" i="2"/>
  <c r="AN2737" i="2"/>
  <c r="AE2738" i="2"/>
  <c r="AI2738" i="2"/>
  <c r="AM2738" i="2"/>
  <c r="AD2739" i="2"/>
  <c r="AH2739" i="2"/>
  <c r="AL2739" i="2"/>
  <c r="AG2740" i="2"/>
  <c r="AK2740" i="2"/>
  <c r="AF2741" i="2"/>
  <c r="AN2741" i="2"/>
  <c r="AE2742" i="2"/>
  <c r="AI2742" i="2"/>
  <c r="AM2742" i="2"/>
  <c r="AD2743" i="2"/>
  <c r="AH2743" i="2"/>
  <c r="AL2743" i="2"/>
  <c r="AG2744" i="2"/>
  <c r="AK2744" i="2"/>
  <c r="AF2745" i="2"/>
  <c r="AN2745" i="2"/>
  <c r="AE2746" i="2"/>
  <c r="AI2746" i="2"/>
  <c r="AM2746" i="2"/>
  <c r="AD2747" i="2"/>
  <c r="AH2747" i="2"/>
  <c r="AL2747" i="2"/>
  <c r="AG2748" i="2"/>
  <c r="AK2748" i="2"/>
  <c r="AF2749" i="2"/>
  <c r="AN2749" i="2"/>
  <c r="AE2750" i="2"/>
  <c r="AI2750" i="2"/>
  <c r="AM2750" i="2"/>
  <c r="AD2751" i="2"/>
  <c r="AH2751" i="2"/>
  <c r="AL2751" i="2"/>
  <c r="AG2752" i="2"/>
  <c r="AK2752" i="2"/>
  <c r="AF2753" i="2"/>
  <c r="AN2753" i="2"/>
  <c r="AE2754" i="2"/>
  <c r="AI2754" i="2"/>
  <c r="AM2754" i="2"/>
  <c r="AD2755" i="2"/>
  <c r="AH2755" i="2"/>
  <c r="AL2755" i="2"/>
  <c r="AG2756" i="2"/>
  <c r="AK2756" i="2"/>
  <c r="AF2757" i="2"/>
  <c r="AN2757" i="2"/>
  <c r="AE2758" i="2"/>
  <c r="AI2758" i="2"/>
  <c r="AM2758" i="2"/>
  <c r="AD2759" i="2"/>
  <c r="AH2759" i="2"/>
  <c r="AL2759" i="2"/>
  <c r="AG2760" i="2"/>
  <c r="AK2760" i="2"/>
  <c r="AF2761" i="2"/>
  <c r="AN2761" i="2"/>
  <c r="AE2762" i="2"/>
  <c r="AI2762" i="2"/>
  <c r="AM2762" i="2"/>
  <c r="AD2763" i="2"/>
  <c r="AH2763" i="2"/>
  <c r="AL2763" i="2"/>
  <c r="AG2764" i="2"/>
  <c r="AK2764" i="2"/>
  <c r="AF2765" i="2"/>
  <c r="AN2765" i="2"/>
  <c r="AE2766" i="2"/>
  <c r="AI2766" i="2"/>
  <c r="AM2766" i="2"/>
  <c r="AD2767" i="2"/>
  <c r="AH2767" i="2"/>
  <c r="AL2767" i="2"/>
  <c r="AG2768" i="2"/>
  <c r="AK2768" i="2"/>
  <c r="AF2769" i="2"/>
  <c r="AN2769" i="2"/>
  <c r="AE2770" i="2"/>
  <c r="AI2770" i="2"/>
  <c r="AM2770" i="2"/>
  <c r="AD2771" i="2"/>
  <c r="AH2771" i="2"/>
  <c r="AL2771" i="2"/>
  <c r="AG2772" i="2"/>
  <c r="AK2772" i="2"/>
  <c r="AF2773" i="2"/>
  <c r="AN2773" i="2"/>
  <c r="AE2774" i="2"/>
  <c r="AI2774" i="2"/>
  <c r="AM2774" i="2"/>
  <c r="AD2775" i="2"/>
  <c r="AH2775" i="2"/>
  <c r="AL2775" i="2"/>
  <c r="AG2776" i="2"/>
  <c r="AK2776" i="2"/>
  <c r="AF2777" i="2"/>
  <c r="AN2777" i="2"/>
  <c r="AE2778" i="2"/>
  <c r="AI2778" i="2"/>
  <c r="AM2778" i="2"/>
  <c r="AD2779" i="2"/>
  <c r="AH2779" i="2"/>
  <c r="AL2779" i="2"/>
  <c r="AG2780" i="2"/>
  <c r="AK2780" i="2"/>
  <c r="AF2781" i="2"/>
  <c r="AN2781" i="2"/>
  <c r="AE2782" i="2"/>
  <c r="AI2782" i="2"/>
  <c r="AM2782" i="2"/>
  <c r="AD2783" i="2"/>
  <c r="AH2783" i="2"/>
  <c r="AL2783" i="2"/>
  <c r="AG2784" i="2"/>
  <c r="AK2784" i="2"/>
  <c r="AF2785" i="2"/>
  <c r="AN2785" i="2"/>
  <c r="AE2786" i="2"/>
  <c r="AI2786" i="2"/>
  <c r="AM2786" i="2"/>
  <c r="AD2787" i="2"/>
  <c r="AH2787" i="2"/>
  <c r="AL2787" i="2"/>
  <c r="AG2788" i="2"/>
  <c r="AK2788" i="2"/>
  <c r="AF2789" i="2"/>
  <c r="AN2789" i="2"/>
  <c r="AE2790" i="2"/>
  <c r="AI2790" i="2"/>
  <c r="AM2790" i="2"/>
  <c r="AD2791" i="2"/>
  <c r="AH2791" i="2"/>
  <c r="AL2791" i="2"/>
  <c r="AG2792" i="2"/>
  <c r="AK2792" i="2"/>
  <c r="AF2793" i="2"/>
  <c r="AN2793" i="2"/>
  <c r="AE2794" i="2"/>
  <c r="AI2794" i="2"/>
  <c r="AM2794" i="2"/>
  <c r="AD2795" i="2"/>
  <c r="AH2795" i="2"/>
  <c r="AL2795" i="2"/>
  <c r="AG2796" i="2"/>
  <c r="AK2796" i="2"/>
  <c r="AF2797" i="2"/>
  <c r="AN2797" i="2"/>
  <c r="AE2798" i="2"/>
  <c r="AI2798" i="2"/>
  <c r="AM2798" i="2"/>
  <c r="AD2799" i="2"/>
  <c r="AH2799" i="2"/>
  <c r="AL2799" i="2"/>
  <c r="AG2800" i="2"/>
  <c r="AK2800" i="2"/>
  <c r="AF2801" i="2"/>
  <c r="AN2801" i="2"/>
  <c r="AE2802" i="2"/>
  <c r="AI2802" i="2"/>
  <c r="AM2802" i="2"/>
  <c r="AD2803" i="2"/>
  <c r="AH2803" i="2"/>
  <c r="AL2803" i="2"/>
  <c r="AG2804" i="2"/>
  <c r="AK2804" i="2"/>
  <c r="AF2805" i="2"/>
  <c r="AN2805" i="2"/>
  <c r="AE2806" i="2"/>
  <c r="AI2806" i="2"/>
  <c r="AM2806" i="2"/>
  <c r="AD2807" i="2"/>
  <c r="AD125" i="2" s="1"/>
  <c r="AH2807" i="2"/>
  <c r="AH125" i="2" s="1"/>
  <c r="AL2807" i="2"/>
  <c r="AL125" i="2" s="1"/>
  <c r="AG2808" i="2"/>
  <c r="AK2808" i="2"/>
  <c r="AF2809" i="2"/>
  <c r="AN2809" i="2"/>
  <c r="AE2810" i="2"/>
  <c r="AI2810" i="2"/>
  <c r="AM2810" i="2"/>
  <c r="AD2811" i="2"/>
  <c r="AH2811" i="2"/>
  <c r="AL2811" i="2"/>
  <c r="AG2812" i="2"/>
  <c r="AK2812" i="2"/>
  <c r="AF2813" i="2"/>
  <c r="AN2813" i="2"/>
  <c r="AE2814" i="2"/>
  <c r="AI2814" i="2"/>
  <c r="AM2814" i="2"/>
  <c r="AD2815" i="2"/>
  <c r="AH2815" i="2"/>
  <c r="AL2815" i="2"/>
  <c r="AG2816" i="2"/>
  <c r="AK2816" i="2"/>
  <c r="AF2817" i="2"/>
  <c r="AN2817" i="2"/>
  <c r="AE2818" i="2"/>
  <c r="AI2818" i="2"/>
  <c r="AM2818" i="2"/>
  <c r="AD2819" i="2"/>
  <c r="AH2819" i="2"/>
  <c r="AL2819" i="2"/>
  <c r="AG2820" i="2"/>
  <c r="AK2820" i="2"/>
  <c r="AF2821" i="2"/>
  <c r="AN2821" i="2"/>
  <c r="AE2822" i="2"/>
  <c r="AI2822" i="2"/>
  <c r="AM2822" i="2"/>
  <c r="AD2823" i="2"/>
  <c r="AH2823" i="2"/>
  <c r="AL2823" i="2"/>
  <c r="AG2824" i="2"/>
  <c r="AK2824" i="2"/>
  <c r="AF2825" i="2"/>
  <c r="AN2825" i="2"/>
  <c r="AE2826" i="2"/>
  <c r="AE133" i="2" s="1"/>
  <c r="AI2826" i="2"/>
  <c r="AI133" i="2" s="1"/>
  <c r="AM2826" i="2"/>
  <c r="AM133" i="2" s="1"/>
  <c r="AD2827" i="2"/>
  <c r="AH2827" i="2"/>
  <c r="AL2827" i="2"/>
  <c r="AG2828" i="2"/>
  <c r="AK2828" i="2"/>
  <c r="AF2829" i="2"/>
  <c r="AN2829" i="2"/>
  <c r="AE2830" i="2"/>
  <c r="AI2830" i="2"/>
  <c r="AM2830" i="2"/>
  <c r="AD2831" i="2"/>
  <c r="AH2831" i="2"/>
  <c r="AL2831" i="2"/>
  <c r="AG2832" i="2"/>
  <c r="AK2832" i="2"/>
  <c r="AF2833" i="2"/>
  <c r="AN2833" i="2"/>
  <c r="AE2834" i="2"/>
  <c r="AI2834" i="2"/>
  <c r="AM2834" i="2"/>
  <c r="AD2835" i="2"/>
  <c r="AH2835" i="2"/>
  <c r="AL2835" i="2"/>
  <c r="AG2836" i="2"/>
  <c r="AK2836" i="2"/>
  <c r="AF2837" i="2"/>
  <c r="AN2837" i="2"/>
  <c r="AE2838" i="2"/>
  <c r="AI2838" i="2"/>
  <c r="AM2838" i="2"/>
  <c r="AD2839" i="2"/>
  <c r="AH2839" i="2"/>
  <c r="AL2839" i="2"/>
  <c r="AG2840" i="2"/>
  <c r="AK2840" i="2"/>
  <c r="AF2841" i="2"/>
  <c r="AN2841" i="2"/>
  <c r="AE2842" i="2"/>
  <c r="AI2842" i="2"/>
  <c r="AM2842" i="2"/>
  <c r="AD2843" i="2"/>
  <c r="AH2843" i="2"/>
  <c r="AL2843" i="2"/>
  <c r="AG2844" i="2"/>
  <c r="AF2845" i="2"/>
  <c r="AQ2845" i="2"/>
  <c r="AJ2845" i="2"/>
  <c r="AN2845" i="2"/>
  <c r="AB2847" i="2"/>
  <c r="AL2793" i="2"/>
  <c r="AC2794" i="2"/>
  <c r="AG2794" i="2"/>
  <c r="AK2794" i="2"/>
  <c r="AB2795" i="2"/>
  <c r="AF2795" i="2"/>
  <c r="AJ2795" i="2"/>
  <c r="AN2795" i="2"/>
  <c r="AL2796" i="2"/>
  <c r="AP2796" i="2"/>
  <c r="AI2796" i="2"/>
  <c r="AM2796" i="2"/>
  <c r="AM2797" i="2"/>
  <c r="AD2797" i="2"/>
  <c r="AH2797" i="2"/>
  <c r="AL2797" i="2"/>
  <c r="AC2798" i="2"/>
  <c r="AG2798" i="2"/>
  <c r="AK2798" i="2"/>
  <c r="AB2799" i="2"/>
  <c r="AF2799" i="2"/>
  <c r="AJ2799" i="2"/>
  <c r="AN2799" i="2"/>
  <c r="AL2800" i="2"/>
  <c r="AP2800" i="2"/>
  <c r="AI2800" i="2"/>
  <c r="AM2800" i="2"/>
  <c r="AM2801" i="2"/>
  <c r="AD2801" i="2"/>
  <c r="AH2801" i="2"/>
  <c r="AL2801" i="2"/>
  <c r="AC2802" i="2"/>
  <c r="AG2802" i="2"/>
  <c r="AK2802" i="2"/>
  <c r="AB2803" i="2"/>
  <c r="AF2803" i="2"/>
  <c r="AJ2803" i="2"/>
  <c r="AN2803" i="2"/>
  <c r="AL2804" i="2"/>
  <c r="AP2804" i="2"/>
  <c r="AI2804" i="2"/>
  <c r="AM2804" i="2"/>
  <c r="AM2805" i="2"/>
  <c r="AD2805" i="2"/>
  <c r="AH2805" i="2"/>
  <c r="AL2805" i="2"/>
  <c r="AC2806" i="2"/>
  <c r="AG2806" i="2"/>
  <c r="AK2806" i="2"/>
  <c r="AB2807" i="2"/>
  <c r="AB125" i="2" s="1"/>
  <c r="AF2807" i="2"/>
  <c r="AF125" i="2" s="1"/>
  <c r="AJ2807" i="2"/>
  <c r="AJ125" i="2" s="1"/>
  <c r="AN2807" i="2"/>
  <c r="AN125" i="2" s="1"/>
  <c r="AL2808" i="2"/>
  <c r="AP2808" i="2"/>
  <c r="AI2808" i="2"/>
  <c r="AM2808" i="2"/>
  <c r="AM2809" i="2"/>
  <c r="AD2809" i="2"/>
  <c r="AH2809" i="2"/>
  <c r="AL2809" i="2"/>
  <c r="AC2810" i="2"/>
  <c r="AG2810" i="2"/>
  <c r="AK2810" i="2"/>
  <c r="AB2811" i="2"/>
  <c r="AF2811" i="2"/>
  <c r="AJ2811" i="2"/>
  <c r="AN2811" i="2"/>
  <c r="AL2812" i="2"/>
  <c r="AP2812" i="2"/>
  <c r="AI2812" i="2"/>
  <c r="AM2812" i="2"/>
  <c r="AM2813" i="2"/>
  <c r="AD2813" i="2"/>
  <c r="AH2813" i="2"/>
  <c r="AL2813" i="2"/>
  <c r="AC2814" i="2"/>
  <c r="AG2814" i="2"/>
  <c r="AK2814" i="2"/>
  <c r="AB2815" i="2"/>
  <c r="AF2815" i="2"/>
  <c r="AJ2815" i="2"/>
  <c r="AN2815" i="2"/>
  <c r="AL2816" i="2"/>
  <c r="AP2816" i="2"/>
  <c r="AI2816" i="2"/>
  <c r="AM2816" i="2"/>
  <c r="AM2817" i="2"/>
  <c r="AD2817" i="2"/>
  <c r="AH2817" i="2"/>
  <c r="AL2817" i="2"/>
  <c r="AC2818" i="2"/>
  <c r="AG2818" i="2"/>
  <c r="AK2818" i="2"/>
  <c r="AB2819" i="2"/>
  <c r="AF2819" i="2"/>
  <c r="AJ2819" i="2"/>
  <c r="AN2819" i="2"/>
  <c r="AL2820" i="2"/>
  <c r="AP2820" i="2"/>
  <c r="AI2820" i="2"/>
  <c r="AM2820" i="2"/>
  <c r="AM2821" i="2"/>
  <c r="AD2821" i="2"/>
  <c r="AH2821" i="2"/>
  <c r="AL2821" i="2"/>
  <c r="AC2822" i="2"/>
  <c r="AG2822" i="2"/>
  <c r="AK2822" i="2"/>
  <c r="AB2823" i="2"/>
  <c r="AF2823" i="2"/>
  <c r="AJ2823" i="2"/>
  <c r="AN2823" i="2"/>
  <c r="AL2824" i="2"/>
  <c r="AP2824" i="2"/>
  <c r="AI2824" i="2"/>
  <c r="AM2824" i="2"/>
  <c r="AM2825" i="2"/>
  <c r="AD2825" i="2"/>
  <c r="AH2825" i="2"/>
  <c r="AL2825" i="2"/>
  <c r="AC2826" i="2"/>
  <c r="AC133" i="2" s="1"/>
  <c r="AG2826" i="2"/>
  <c r="AG133" i="2" s="1"/>
  <c r="AK2826" i="2"/>
  <c r="AK133" i="2" s="1"/>
  <c r="AB2827" i="2"/>
  <c r="AF2827" i="2"/>
  <c r="AJ2827" i="2"/>
  <c r="AN2827" i="2"/>
  <c r="AL2828" i="2"/>
  <c r="AP2828" i="2"/>
  <c r="AI2828" i="2"/>
  <c r="AM2828" i="2"/>
  <c r="AM2829" i="2"/>
  <c r="AD2829" i="2"/>
  <c r="AH2829" i="2"/>
  <c r="AL2829" i="2"/>
  <c r="AC2830" i="2"/>
  <c r="AG2830" i="2"/>
  <c r="AK2830" i="2"/>
  <c r="AB2831" i="2"/>
  <c r="AF2831" i="2"/>
  <c r="AJ2831" i="2"/>
  <c r="AN2831" i="2"/>
  <c r="AL2832" i="2"/>
  <c r="AP2832" i="2"/>
  <c r="AI2832" i="2"/>
  <c r="AM2832" i="2"/>
  <c r="AM2833" i="2"/>
  <c r="AD2833" i="2"/>
  <c r="AH2833" i="2"/>
  <c r="AL2833" i="2"/>
  <c r="AC2834" i="2"/>
  <c r="AG2834" i="2"/>
  <c r="AK2834" i="2"/>
  <c r="AB2835" i="2"/>
  <c r="AF2835" i="2"/>
  <c r="AJ2835" i="2"/>
  <c r="AN2835" i="2"/>
  <c r="AL2836" i="2"/>
  <c r="AP2836" i="2"/>
  <c r="AI2836" i="2"/>
  <c r="AI2846" i="2"/>
  <c r="AF2849" i="2"/>
  <c r="AQ2849" i="2"/>
  <c r="AB2850" i="2"/>
  <c r="AQ2850" i="2"/>
  <c r="AA2851" i="2"/>
  <c r="AJ2851" i="2"/>
  <c r="AC2854" i="2"/>
  <c r="AC2855" i="2"/>
  <c r="AG2855" i="2"/>
  <c r="AK2855" i="2"/>
  <c r="AB2856" i="2"/>
  <c r="AF2856" i="2"/>
  <c r="AJ2856" i="2"/>
  <c r="AN2856" i="2"/>
  <c r="AN2857" i="2"/>
  <c r="AE2857" i="2"/>
  <c r="AI2857" i="2"/>
  <c r="AM2857" i="2"/>
  <c r="Z2858" i="2"/>
  <c r="AD2858" i="2"/>
  <c r="AH2858" i="2"/>
  <c r="AL2858" i="2"/>
  <c r="AC2859" i="2"/>
  <c r="AG2859" i="2"/>
  <c r="AK2859" i="2"/>
  <c r="AB2860" i="2"/>
  <c r="AF2860" i="2"/>
  <c r="AJ2860" i="2"/>
  <c r="AN2860" i="2"/>
  <c r="AN2861" i="2"/>
  <c r="AE2861" i="2"/>
  <c r="AI2861" i="2"/>
  <c r="AM2861" i="2"/>
  <c r="Z2862" i="2"/>
  <c r="AD2862" i="2"/>
  <c r="AH2862" i="2"/>
  <c r="AL2862" i="2"/>
  <c r="AC2863" i="2"/>
  <c r="AG2863" i="2"/>
  <c r="AK2863" i="2"/>
  <c r="AB2864" i="2"/>
  <c r="AF2864" i="2"/>
  <c r="AJ2864" i="2"/>
  <c r="AN2864" i="2"/>
  <c r="AN2865" i="2"/>
  <c r="AE2865" i="2"/>
  <c r="AI2865" i="2"/>
  <c r="AM2865" i="2"/>
  <c r="Z2866" i="2"/>
  <c r="AD2866" i="2"/>
  <c r="AH2866" i="2"/>
  <c r="AL2866" i="2"/>
  <c r="AC2867" i="2"/>
  <c r="AG2867" i="2"/>
  <c r="AK2867" i="2"/>
  <c r="AB2868" i="2"/>
  <c r="AF2868" i="2"/>
  <c r="AJ2868" i="2"/>
  <c r="AN2868" i="2"/>
  <c r="AN2869" i="2"/>
  <c r="AE2869" i="2"/>
  <c r="AI2869" i="2"/>
  <c r="AM2869" i="2"/>
  <c r="Z2870" i="2"/>
  <c r="AD2870" i="2"/>
  <c r="AH2870" i="2"/>
  <c r="AL2870" i="2"/>
  <c r="AC2871" i="2"/>
  <c r="AG2871" i="2"/>
  <c r="AK2871" i="2"/>
  <c r="AB2872" i="2"/>
  <c r="AF2872" i="2"/>
  <c r="AJ2872" i="2"/>
  <c r="AN2872" i="2"/>
  <c r="AN2873" i="2"/>
  <c r="AE2873" i="2"/>
  <c r="AI2873" i="2"/>
  <c r="AM2873" i="2"/>
  <c r="Z2874" i="2"/>
  <c r="AD2874" i="2"/>
  <c r="AH2874" i="2"/>
  <c r="AL2874" i="2"/>
  <c r="AC2875" i="2"/>
  <c r="AG2875" i="2"/>
  <c r="AK2875" i="2"/>
  <c r="AB2876" i="2"/>
  <c r="AF2876" i="2"/>
  <c r="AJ2876" i="2"/>
  <c r="AN2876" i="2"/>
  <c r="AN2877" i="2"/>
  <c r="AE2877" i="2"/>
  <c r="AI2877" i="2"/>
  <c r="AM2877" i="2"/>
  <c r="Z2878" i="2"/>
  <c r="AD2878" i="2"/>
  <c r="AH2878" i="2"/>
  <c r="AL2878" i="2"/>
  <c r="Z2879" i="2"/>
  <c r="AP2879" i="2"/>
  <c r="AK2879" i="2"/>
  <c r="AB2880" i="2"/>
  <c r="AF2880" i="2"/>
  <c r="AJ2880" i="2"/>
  <c r="AN2880" i="2"/>
  <c r="AN2881" i="2"/>
  <c r="AE2881" i="2"/>
  <c r="AI2881" i="2"/>
  <c r="AM2881" i="2"/>
  <c r="Z2882" i="2"/>
  <c r="AD2882" i="2"/>
  <c r="AH2882" i="2"/>
  <c r="AL2882" i="2"/>
  <c r="AH2883" i="2"/>
  <c r="AP2883" i="2"/>
  <c r="AK2883" i="2"/>
  <c r="AB2884" i="2"/>
  <c r="AF2884" i="2"/>
  <c r="AJ2884" i="2"/>
  <c r="AN2884" i="2"/>
  <c r="AN2885" i="2"/>
  <c r="AE2885" i="2"/>
  <c r="AI2885" i="2"/>
  <c r="AM2885" i="2"/>
  <c r="Z2886" i="2"/>
  <c r="AD2886" i="2"/>
  <c r="AH2886" i="2"/>
  <c r="AL2886" i="2"/>
  <c r="AL2887" i="2"/>
  <c r="AP2887" i="2"/>
  <c r="AK2887" i="2"/>
  <c r="AB2888" i="2"/>
  <c r="AF2888" i="2"/>
  <c r="AJ2888" i="2"/>
  <c r="AN2888" i="2"/>
  <c r="AN2889" i="2"/>
  <c r="AE2889" i="2"/>
  <c r="AI2889" i="2"/>
  <c r="AM2889" i="2"/>
  <c r="Z2890" i="2"/>
  <c r="AD2890" i="2"/>
  <c r="AH2890" i="2"/>
  <c r="AL2890" i="2"/>
  <c r="AL2891" i="2"/>
  <c r="AP2891" i="2"/>
  <c r="AK2891" i="2"/>
  <c r="AB2892" i="2"/>
  <c r="AF2892" i="2"/>
  <c r="AJ2892" i="2"/>
  <c r="AN2892" i="2"/>
  <c r="AN2893" i="2"/>
  <c r="AE2893" i="2"/>
  <c r="AI2893" i="2"/>
  <c r="AM2893" i="2"/>
  <c r="Z2894" i="2"/>
  <c r="AD2894" i="2"/>
  <c r="AH2894" i="2"/>
  <c r="AL2894" i="2"/>
  <c r="AC2895" i="2"/>
  <c r="AP2895" i="2"/>
  <c r="AK2895" i="2"/>
  <c r="AB2896" i="2"/>
  <c r="AF2896" i="2"/>
  <c r="AJ2896" i="2"/>
  <c r="AN2896" i="2"/>
  <c r="AN2897" i="2"/>
  <c r="AE2897" i="2"/>
  <c r="AI2897" i="2"/>
  <c r="AM2897" i="2"/>
  <c r="Z2898" i="2"/>
  <c r="AD2898" i="2"/>
  <c r="AH2898" i="2"/>
  <c r="AL2898" i="2"/>
  <c r="AC2899" i="2"/>
  <c r="AP2899" i="2"/>
  <c r="AK2899" i="2"/>
  <c r="AB2900" i="2"/>
  <c r="AQ2820" i="2"/>
  <c r="AP2821" i="2"/>
  <c r="AO2822" i="2"/>
  <c r="AQ2824" i="2"/>
  <c r="AP2825" i="2"/>
  <c r="AO2826" i="2"/>
  <c r="AQ2828" i="2"/>
  <c r="AP2829" i="2"/>
  <c r="AO2830" i="2"/>
  <c r="AQ2832" i="2"/>
  <c r="AP2833" i="2"/>
  <c r="AO2834" i="2"/>
  <c r="AQ2836" i="2"/>
  <c r="AP2837" i="2"/>
  <c r="AO2838" i="2"/>
  <c r="AQ2840" i="2"/>
  <c r="AP2841" i="2"/>
  <c r="AO2842" i="2"/>
  <c r="AB2844" i="2"/>
  <c r="AQ2844" i="2"/>
  <c r="AA2845" i="2"/>
  <c r="AO2847" i="2"/>
  <c r="AF2847" i="2"/>
  <c r="AN2851" i="2"/>
  <c r="AB2852" i="2"/>
  <c r="AQ2852" i="2"/>
  <c r="AA2853" i="2"/>
  <c r="AO2855" i="2"/>
  <c r="AQ2857" i="2"/>
  <c r="AP2858" i="2"/>
  <c r="AO2859" i="2"/>
  <c r="AQ2861" i="2"/>
  <c r="AP2862" i="2"/>
  <c r="AO2863" i="2"/>
  <c r="AQ2865" i="2"/>
  <c r="AP2866" i="2"/>
  <c r="AO2867" i="2"/>
  <c r="AQ2869" i="2"/>
  <c r="AP2870" i="2"/>
  <c r="AO2871" i="2"/>
  <c r="AQ2873" i="2"/>
  <c r="AP2874" i="2"/>
  <c r="AO2875" i="2"/>
  <c r="AQ2877" i="2"/>
  <c r="AP2878" i="2"/>
  <c r="AO2879" i="2"/>
  <c r="AQ2881" i="2"/>
  <c r="AP2882" i="2"/>
  <c r="AO2883" i="2"/>
  <c r="AQ2885" i="2"/>
  <c r="AP2886" i="2"/>
  <c r="AO2887" i="2"/>
  <c r="AQ2889" i="2"/>
  <c r="AP2890" i="2"/>
  <c r="AO2891" i="2"/>
  <c r="AQ2893" i="2"/>
  <c r="AP2894" i="2"/>
  <c r="AO2895" i="2"/>
  <c r="AQ2897" i="2"/>
  <c r="AP2898" i="2"/>
  <c r="AO2899" i="2"/>
  <c r="AQ2901" i="2"/>
  <c r="AP2902" i="2"/>
  <c r="AE2855" i="2"/>
  <c r="AI2855" i="2"/>
  <c r="AM2855" i="2"/>
  <c r="AD2856" i="2"/>
  <c r="AH2856" i="2"/>
  <c r="AL2856" i="2"/>
  <c r="AG2857" i="2"/>
  <c r="AK2857" i="2"/>
  <c r="AF2858" i="2"/>
  <c r="AJ2858" i="2"/>
  <c r="AN2858" i="2"/>
  <c r="AE2859" i="2"/>
  <c r="AI2859" i="2"/>
  <c r="AM2859" i="2"/>
  <c r="AD2860" i="2"/>
  <c r="AH2860" i="2"/>
  <c r="AL2860" i="2"/>
  <c r="AG2861" i="2"/>
  <c r="AK2861" i="2"/>
  <c r="AF2862" i="2"/>
  <c r="AJ2862" i="2"/>
  <c r="AN2862" i="2"/>
  <c r="AE2863" i="2"/>
  <c r="AI2863" i="2"/>
  <c r="AM2863" i="2"/>
  <c r="AD2864" i="2"/>
  <c r="AH2864" i="2"/>
  <c r="AG2865" i="2"/>
  <c r="AK2865" i="2"/>
  <c r="AF2866" i="2"/>
  <c r="AJ2866" i="2"/>
  <c r="AN2866" i="2"/>
  <c r="AE2867" i="2"/>
  <c r="AI2867" i="2"/>
  <c r="AM2867" i="2"/>
  <c r="AD2868" i="2"/>
  <c r="AH2868" i="2"/>
  <c r="AG2869" i="2"/>
  <c r="AK2869" i="2"/>
  <c r="AF2870" i="2"/>
  <c r="AJ2870" i="2"/>
  <c r="AN2870" i="2"/>
  <c r="AE2871" i="2"/>
  <c r="AI2871" i="2"/>
  <c r="AM2871" i="2"/>
  <c r="AD2872" i="2"/>
  <c r="AH2872" i="2"/>
  <c r="AG2873" i="2"/>
  <c r="AK2873" i="2"/>
  <c r="AF2874" i="2"/>
  <c r="AJ2874" i="2"/>
  <c r="AN2874" i="2"/>
  <c r="AE2875" i="2"/>
  <c r="AI2875" i="2"/>
  <c r="AM2875" i="2"/>
  <c r="AD2876" i="2"/>
  <c r="AH2876" i="2"/>
  <c r="AG2877" i="2"/>
  <c r="AK2877" i="2"/>
  <c r="AF2878" i="2"/>
  <c r="AJ2878" i="2"/>
  <c r="AN2878" i="2"/>
  <c r="AE2879" i="2"/>
  <c r="AI2879" i="2"/>
  <c r="AM2879" i="2"/>
  <c r="AD2880" i="2"/>
  <c r="AH2880" i="2"/>
  <c r="AG2881" i="2"/>
  <c r="AK2881" i="2"/>
  <c r="AF2882" i="2"/>
  <c r="AJ2882" i="2"/>
  <c r="AN2882" i="2"/>
  <c r="AE2883" i="2"/>
  <c r="AI2883" i="2"/>
  <c r="AM2883" i="2"/>
  <c r="AD2884" i="2"/>
  <c r="AH2884" i="2"/>
  <c r="AG2885" i="2"/>
  <c r="AK2885" i="2"/>
  <c r="AF2886" i="2"/>
  <c r="AJ2886" i="2"/>
  <c r="AN2886" i="2"/>
  <c r="AE2887" i="2"/>
  <c r="AI2887" i="2"/>
  <c r="AM2887" i="2"/>
  <c r="AD2888" i="2"/>
  <c r="AH2888" i="2"/>
  <c r="AG2889" i="2"/>
  <c r="AK2889" i="2"/>
  <c r="AF2890" i="2"/>
  <c r="AJ2890" i="2"/>
  <c r="AN2890" i="2"/>
  <c r="AE2891" i="2"/>
  <c r="AI2891" i="2"/>
  <c r="AM2891" i="2"/>
  <c r="AD2892" i="2"/>
  <c r="AH2892" i="2"/>
  <c r="AG2893" i="2"/>
  <c r="AK2893" i="2"/>
  <c r="AF2894" i="2"/>
  <c r="AJ2894" i="2"/>
  <c r="AN2894" i="2"/>
  <c r="AE2895" i="2"/>
  <c r="AI2895" i="2"/>
  <c r="AM2895" i="2"/>
  <c r="AD2896" i="2"/>
  <c r="AH2896" i="2"/>
  <c r="AG2897" i="2"/>
  <c r="AK2897" i="2"/>
  <c r="AF2898" i="2"/>
  <c r="AJ2898" i="2"/>
  <c r="AN2898" i="2"/>
  <c r="AE2899" i="2"/>
  <c r="AI2899" i="2"/>
  <c r="AM2899" i="2"/>
  <c r="AD2900" i="2"/>
  <c r="AH2900" i="2"/>
  <c r="AG2901" i="2"/>
  <c r="AK2901" i="2"/>
  <c r="AF2902" i="2"/>
  <c r="AJ2902" i="2"/>
  <c r="AN2902" i="2"/>
  <c r="AD2931" i="2"/>
  <c r="AH2931" i="2"/>
  <c r="AL2931" i="2"/>
  <c r="AG2932" i="2"/>
  <c r="AF2933" i="2"/>
  <c r="AJ2933" i="2"/>
  <c r="AN2933" i="2"/>
  <c r="AE2934" i="2"/>
  <c r="AI2934" i="2"/>
  <c r="AM2934" i="2"/>
  <c r="AD2935" i="2"/>
  <c r="AH2935" i="2"/>
  <c r="AL2935" i="2"/>
  <c r="AG2936" i="2"/>
  <c r="AK2936" i="2"/>
  <c r="AF2937" i="2"/>
  <c r="AJ2937" i="2"/>
  <c r="AN2937" i="2"/>
  <c r="AE2938" i="2"/>
  <c r="AI2938" i="2"/>
  <c r="AM2938" i="2"/>
  <c r="AD2939" i="2"/>
  <c r="AH2939" i="2"/>
  <c r="AL2939" i="2"/>
  <c r="AG2940" i="2"/>
  <c r="AK2940" i="2"/>
  <c r="AF2941" i="2"/>
  <c r="AJ2941" i="2"/>
  <c r="AN2941" i="2"/>
  <c r="AE2942" i="2"/>
  <c r="AI2942" i="2"/>
  <c r="AM2942" i="2"/>
  <c r="AD2943" i="2"/>
  <c r="AH2943" i="2"/>
  <c r="AL2943" i="2"/>
  <c r="AG2944" i="2"/>
  <c r="AK2944" i="2"/>
  <c r="AF2945" i="2"/>
  <c r="AJ2945" i="2"/>
  <c r="AN2945" i="2"/>
  <c r="AE2946" i="2"/>
  <c r="AI2946" i="2"/>
  <c r="AM2946" i="2"/>
  <c r="AD2947" i="2"/>
  <c r="AH2947" i="2"/>
  <c r="AL2947" i="2"/>
  <c r="AG2948" i="2"/>
  <c r="AK2948" i="2"/>
  <c r="AF2949" i="2"/>
  <c r="AJ2949" i="2"/>
  <c r="AN2949" i="2"/>
  <c r="AE2950" i="2"/>
  <c r="AI2950" i="2"/>
  <c r="AM2950" i="2"/>
  <c r="AD2951" i="2"/>
  <c r="AH2951" i="2"/>
  <c r="AL2951" i="2"/>
  <c r="AG2952" i="2"/>
  <c r="AK2952" i="2"/>
  <c r="AF2953" i="2"/>
  <c r="AJ2953" i="2"/>
  <c r="AN2953" i="2"/>
  <c r="AE2954" i="2"/>
  <c r="AI2954" i="2"/>
  <c r="AM2954" i="2"/>
  <c r="AD2955" i="2"/>
  <c r="AH2955" i="2"/>
  <c r="AL2955" i="2"/>
  <c r="AG2956" i="2"/>
  <c r="AK2956" i="2"/>
  <c r="AF2957" i="2"/>
  <c r="AJ2957" i="2"/>
  <c r="AN2957" i="2"/>
  <c r="AE2958" i="2"/>
  <c r="AI2958" i="2"/>
  <c r="AM2958" i="2"/>
  <c r="AD2959" i="2"/>
  <c r="AH2959" i="2"/>
  <c r="AL2959" i="2"/>
  <c r="AG2960" i="2"/>
  <c r="AK2960" i="2"/>
  <c r="AF2961" i="2"/>
  <c r="AJ2961" i="2"/>
  <c r="AN2961" i="2"/>
  <c r="AE2962" i="2"/>
  <c r="AI2962" i="2"/>
  <c r="AM2962" i="2"/>
  <c r="AD2963" i="2"/>
  <c r="AH2963" i="2"/>
  <c r="AL2963" i="2"/>
  <c r="AG2964" i="2"/>
  <c r="AK2964" i="2"/>
  <c r="AF2965" i="2"/>
  <c r="AJ2965" i="2"/>
  <c r="AN2965" i="2"/>
  <c r="AE2966" i="2"/>
  <c r="AI2966" i="2"/>
  <c r="AM2966" i="2"/>
  <c r="AD2967" i="2"/>
  <c r="AH2967" i="2"/>
  <c r="AL2967" i="2"/>
  <c r="AG2968" i="2"/>
  <c r="AK2968" i="2"/>
  <c r="AF2969" i="2"/>
  <c r="AJ2969" i="2"/>
  <c r="AN2969" i="2"/>
  <c r="AE2970" i="2"/>
  <c r="AI2970" i="2"/>
  <c r="AM2970" i="2"/>
  <c r="AD2971" i="2"/>
  <c r="AH2971" i="2"/>
  <c r="AL2971" i="2"/>
  <c r="AG2972" i="2"/>
  <c r="AK2972" i="2"/>
  <c r="AF2973" i="2"/>
  <c r="AJ2973" i="2"/>
  <c r="AN2973" i="2"/>
  <c r="AE2974" i="2"/>
  <c r="AI2974" i="2"/>
  <c r="AM2974" i="2"/>
  <c r="AD2975" i="2"/>
  <c r="AH2975" i="2"/>
  <c r="AL2975" i="2"/>
  <c r="AG2976" i="2"/>
  <c r="AK2976" i="2"/>
  <c r="AF2977" i="2"/>
  <c r="AJ2977" i="2"/>
  <c r="AN2977" i="2"/>
  <c r="AE2978" i="2"/>
  <c r="AI2978" i="2"/>
  <c r="AM2978" i="2"/>
  <c r="AD2979" i="2"/>
  <c r="AH2979" i="2"/>
  <c r="AQ2738" i="2"/>
  <c r="AP2739" i="2"/>
  <c r="AO2740" i="2"/>
  <c r="AQ2742" i="2"/>
  <c r="AP2743" i="2"/>
  <c r="AO2744" i="2"/>
  <c r="AQ2746" i="2"/>
  <c r="AP2747" i="2"/>
  <c r="AO2748" i="2"/>
  <c r="AQ2750" i="2"/>
  <c r="AP2751" i="2"/>
  <c r="AO2752" i="2"/>
  <c r="AQ2754" i="2"/>
  <c r="AP2755" i="2"/>
  <c r="AO2756" i="2"/>
  <c r="AQ2758" i="2"/>
  <c r="AP2759" i="2"/>
  <c r="AO2760" i="2"/>
  <c r="AQ2762" i="2"/>
  <c r="AP2763" i="2"/>
  <c r="AO2764" i="2"/>
  <c r="AQ2766" i="2"/>
  <c r="AP2767" i="2"/>
  <c r="AO2768" i="2"/>
  <c r="AQ2770" i="2"/>
  <c r="AP2771" i="2"/>
  <c r="AO2772" i="2"/>
  <c r="AQ2774" i="2"/>
  <c r="AP2775" i="2"/>
  <c r="AO2776" i="2"/>
  <c r="AQ2778" i="2"/>
  <c r="AP2779" i="2"/>
  <c r="AO2780" i="2"/>
  <c r="AQ2782" i="2"/>
  <c r="AP2783" i="2"/>
  <c r="AO2784" i="2"/>
  <c r="AQ2786" i="2"/>
  <c r="AP2787" i="2"/>
  <c r="AO2788" i="2"/>
  <c r="AQ2790" i="2"/>
  <c r="AP2791" i="2"/>
  <c r="AO2792" i="2"/>
  <c r="AQ2794" i="2"/>
  <c r="AP2795" i="2"/>
  <c r="AO2796" i="2"/>
  <c r="AQ2798" i="2"/>
  <c r="AP2799" i="2"/>
  <c r="AO2800" i="2"/>
  <c r="AQ2802" i="2"/>
  <c r="AP2803" i="2"/>
  <c r="AO2804" i="2"/>
  <c r="AQ2806" i="2"/>
  <c r="AP2807" i="2"/>
  <c r="AO125" i="2" s="1"/>
  <c r="AO2808" i="2"/>
  <c r="AQ2810" i="2"/>
  <c r="AP2811" i="2"/>
  <c r="AO2812" i="2"/>
  <c r="AQ2814" i="2"/>
  <c r="AP2815" i="2"/>
  <c r="AO2816" i="2"/>
  <c r="AQ2818" i="2"/>
  <c r="AP2819" i="2"/>
  <c r="AO2820" i="2"/>
  <c r="AQ2822" i="2"/>
  <c r="AP2823" i="2"/>
  <c r="AO2824" i="2"/>
  <c r="AQ2826" i="2"/>
  <c r="AP133" i="2" s="1"/>
  <c r="AP2827" i="2"/>
  <c r="AO2828" i="2"/>
  <c r="AQ2830" i="2"/>
  <c r="AP2831" i="2"/>
  <c r="AO2832" i="2"/>
  <c r="AQ2834" i="2"/>
  <c r="AP2835" i="2"/>
  <c r="AO2836" i="2"/>
  <c r="AQ2838" i="2"/>
  <c r="AP2839" i="2"/>
  <c r="AO2840" i="2"/>
  <c r="AQ2842" i="2"/>
  <c r="AP2843" i="2"/>
  <c r="AN2847" i="2"/>
  <c r="AB2848" i="2"/>
  <c r="AQ2848" i="2"/>
  <c r="AA2849" i="2"/>
  <c r="AO2851" i="2"/>
  <c r="AF2851" i="2"/>
  <c r="AI2852" i="2"/>
  <c r="AE2903" i="2"/>
  <c r="AI2903" i="2"/>
  <c r="AM2903" i="2"/>
  <c r="AM2904" i="2"/>
  <c r="AD2904" i="2"/>
  <c r="AH2904" i="2"/>
  <c r="AQ2904" i="2"/>
  <c r="AC2905" i="2"/>
  <c r="AG2905" i="2"/>
  <c r="AK2905" i="2"/>
  <c r="AB2906" i="2"/>
  <c r="AF2906" i="2"/>
  <c r="AJ2906" i="2"/>
  <c r="AN2906" i="2"/>
  <c r="AA2907" i="2"/>
  <c r="AE2907" i="2"/>
  <c r="AI2907" i="2"/>
  <c r="AM2907" i="2"/>
  <c r="AM2908" i="2"/>
  <c r="AD2908" i="2"/>
  <c r="AH2908" i="2"/>
  <c r="AQ2908" i="2"/>
  <c r="AC2909" i="2"/>
  <c r="AG2909" i="2"/>
  <c r="AK2909" i="2"/>
  <c r="AB2910" i="2"/>
  <c r="AF2910" i="2"/>
  <c r="AJ2910" i="2"/>
  <c r="AN2910" i="2"/>
  <c r="AA2911" i="2"/>
  <c r="AE2911" i="2"/>
  <c r="AI2911" i="2"/>
  <c r="AM2911" i="2"/>
  <c r="AM2912" i="2"/>
  <c r="AD2912" i="2"/>
  <c r="AH2912" i="2"/>
  <c r="AQ2912" i="2"/>
  <c r="AC2913" i="2"/>
  <c r="AG2913" i="2"/>
  <c r="AK2913" i="2"/>
  <c r="AB2914" i="2"/>
  <c r="AF2914" i="2"/>
  <c r="AJ2914" i="2"/>
  <c r="AN2914" i="2"/>
  <c r="AA2915" i="2"/>
  <c r="AE2915" i="2"/>
  <c r="AI2915" i="2"/>
  <c r="AM2915" i="2"/>
  <c r="AM2916" i="2"/>
  <c r="AD2916" i="2"/>
  <c r="AH2916" i="2"/>
  <c r="AQ2916" i="2"/>
  <c r="AC2917" i="2"/>
  <c r="AG2917" i="2"/>
  <c r="AK2917" i="2"/>
  <c r="AB2918" i="2"/>
  <c r="AF2918" i="2"/>
  <c r="AJ2918" i="2"/>
  <c r="AN2918" i="2"/>
  <c r="AA2919" i="2"/>
  <c r="AE2919" i="2"/>
  <c r="AI2919" i="2"/>
  <c r="AM2919" i="2"/>
  <c r="AM2920" i="2"/>
  <c r="AD2920" i="2"/>
  <c r="AH2920" i="2"/>
  <c r="AQ2920" i="2"/>
  <c r="AC2921" i="2"/>
  <c r="AG2921" i="2"/>
  <c r="AK2921" i="2"/>
  <c r="AB2922" i="2"/>
  <c r="AF2922" i="2"/>
  <c r="AJ2922" i="2"/>
  <c r="AN2922" i="2"/>
  <c r="AA2923" i="2"/>
  <c r="AE2923" i="2"/>
  <c r="AI2923" i="2"/>
  <c r="AM2923" i="2"/>
  <c r="AM2924" i="2"/>
  <c r="AD2924" i="2"/>
  <c r="AH2924" i="2"/>
  <c r="AQ2924" i="2"/>
  <c r="AC2925" i="2"/>
  <c r="AG2925" i="2"/>
  <c r="AK2925" i="2"/>
  <c r="AB2926" i="2"/>
  <c r="AF2926" i="2"/>
  <c r="AQ2926" i="2"/>
  <c r="AN2926" i="2"/>
  <c r="AO2928" i="2"/>
  <c r="AF2928" i="2"/>
  <c r="AQ2930" i="2"/>
  <c r="AP2931" i="2"/>
  <c r="AO2932" i="2"/>
  <c r="AQ2934" i="2"/>
  <c r="AO2936" i="2"/>
  <c r="AP2939" i="2"/>
  <c r="AO2940" i="2"/>
  <c r="AP2943" i="2"/>
  <c r="AO2944" i="2"/>
  <c r="AQ2946" i="2"/>
  <c r="AP2947" i="2"/>
  <c r="AO2948" i="2"/>
  <c r="AQ2950" i="2"/>
  <c r="AP2951" i="2"/>
  <c r="AO2952" i="2"/>
  <c r="AQ2954" i="2"/>
  <c r="AP2955" i="2"/>
  <c r="AO2956" i="2"/>
  <c r="AQ2958" i="2"/>
  <c r="AP2959" i="2"/>
  <c r="AO2960" i="2"/>
  <c r="AQ2962" i="2"/>
  <c r="AP2963" i="2"/>
  <c r="AO2964" i="2"/>
  <c r="AP2967" i="2"/>
  <c r="AO2968" i="2"/>
  <c r="AP2971" i="2"/>
  <c r="AO2972" i="2"/>
  <c r="AP2975" i="2"/>
  <c r="AO2976" i="2"/>
  <c r="AP2979" i="2"/>
  <c r="AP2983" i="2"/>
  <c r="AP2987" i="2"/>
  <c r="AP2991" i="2"/>
  <c r="AB2997" i="2"/>
  <c r="AN2999" i="2"/>
  <c r="AJ3001" i="2"/>
  <c r="AM2836" i="2"/>
  <c r="AM2837" i="2"/>
  <c r="AD2837" i="2"/>
  <c r="AH2837" i="2"/>
  <c r="AL2837" i="2"/>
  <c r="AC2838" i="2"/>
  <c r="AG2838" i="2"/>
  <c r="AK2838" i="2"/>
  <c r="AB2839" i="2"/>
  <c r="AF2839" i="2"/>
  <c r="AJ2839" i="2"/>
  <c r="AN2839" i="2"/>
  <c r="AL2840" i="2"/>
  <c r="AP2840" i="2"/>
  <c r="AI2840" i="2"/>
  <c r="AM2840" i="2"/>
  <c r="AM2841" i="2"/>
  <c r="AD2841" i="2"/>
  <c r="AH2841" i="2"/>
  <c r="AL2841" i="2"/>
  <c r="AC2842" i="2"/>
  <c r="AG2842" i="2"/>
  <c r="AK2842" i="2"/>
  <c r="AB2843" i="2"/>
  <c r="AF2843" i="2"/>
  <c r="AJ2843" i="2"/>
  <c r="AN2843" i="2"/>
  <c r="AO2844" i="2"/>
  <c r="AI2844" i="2"/>
  <c r="AM2844" i="2"/>
  <c r="AO2845" i="2"/>
  <c r="AQ2847" i="2"/>
  <c r="AO2849" i="2"/>
  <c r="AQ2851" i="2"/>
  <c r="AO2853" i="2"/>
  <c r="AQ2855" i="2"/>
  <c r="AP2856" i="2"/>
  <c r="AO2857" i="2"/>
  <c r="AQ2859" i="2"/>
  <c r="AP2860" i="2"/>
  <c r="AO2861" i="2"/>
  <c r="AQ2863" i="2"/>
  <c r="AP2864" i="2"/>
  <c r="AO2865" i="2"/>
  <c r="AQ2867" i="2"/>
  <c r="AP2868" i="2"/>
  <c r="AO2869" i="2"/>
  <c r="AQ2871" i="2"/>
  <c r="AP2872" i="2"/>
  <c r="AO2873" i="2"/>
  <c r="AQ2875" i="2"/>
  <c r="AP2876" i="2"/>
  <c r="AO2877" i="2"/>
  <c r="AQ2879" i="2"/>
  <c r="AP2880" i="2"/>
  <c r="AO2881" i="2"/>
  <c r="AQ2883" i="2"/>
  <c r="AP2884" i="2"/>
  <c r="AO2885" i="2"/>
  <c r="AQ2887" i="2"/>
  <c r="AP2888" i="2"/>
  <c r="AO2889" i="2"/>
  <c r="AQ2891" i="2"/>
  <c r="AP2892" i="2"/>
  <c r="AO2893" i="2"/>
  <c r="AQ2895" i="2"/>
  <c r="AP2896" i="2"/>
  <c r="AO2897" i="2"/>
  <c r="AQ2899" i="2"/>
  <c r="AP2900" i="2"/>
  <c r="AO2901" i="2"/>
  <c r="AQ2903" i="2"/>
  <c r="AP2904" i="2"/>
  <c r="AO2905" i="2"/>
  <c r="AQ2907" i="2"/>
  <c r="AP2908" i="2"/>
  <c r="AO2909" i="2"/>
  <c r="AQ2911" i="2"/>
  <c r="AP2912" i="2"/>
  <c r="AO2913" i="2"/>
  <c r="AQ2915" i="2"/>
  <c r="AP2916" i="2"/>
  <c r="AO2917" i="2"/>
  <c r="AQ2919" i="2"/>
  <c r="AP2920" i="2"/>
  <c r="AO2921" i="2"/>
  <c r="AQ2923" i="2"/>
  <c r="AP2924" i="2"/>
  <c r="AO2925" i="2"/>
  <c r="AK2926" i="2"/>
  <c r="AB2927" i="2"/>
  <c r="AA2928" i="2"/>
  <c r="AP2928" i="2"/>
  <c r="AB2931" i="2"/>
  <c r="AF2931" i="2"/>
  <c r="AJ2931" i="2"/>
  <c r="AN2931" i="2"/>
  <c r="AA2932" i="2"/>
  <c r="AE2932" i="2"/>
  <c r="AI2932" i="2"/>
  <c r="AM2932" i="2"/>
  <c r="AM2933" i="2"/>
  <c r="AD2933" i="2"/>
  <c r="AH2933" i="2"/>
  <c r="AL2933" i="2"/>
  <c r="AC2934" i="2"/>
  <c r="AG2934" i="2"/>
  <c r="AK2934" i="2"/>
  <c r="AB2935" i="2"/>
  <c r="AP2935" i="2"/>
  <c r="AJ2935" i="2"/>
  <c r="AN2935" i="2"/>
  <c r="AA2936" i="2"/>
  <c r="AE2936" i="2"/>
  <c r="AI2936" i="2"/>
  <c r="AM2936" i="2"/>
  <c r="AM2937" i="2"/>
  <c r="AD2937" i="2"/>
  <c r="AH2937" i="2"/>
  <c r="AL2937" i="2"/>
  <c r="AC2938" i="2"/>
  <c r="AG2938" i="2"/>
  <c r="AK2938" i="2"/>
  <c r="AB2939" i="2"/>
  <c r="AF2939" i="2"/>
  <c r="AJ2939" i="2"/>
  <c r="AN2939" i="2"/>
  <c r="AA2940" i="2"/>
  <c r="AE2940" i="2"/>
  <c r="AI2940" i="2"/>
  <c r="AM2940" i="2"/>
  <c r="AM2941" i="2"/>
  <c r="AD2941" i="2"/>
  <c r="AH2941" i="2"/>
  <c r="AL2941" i="2"/>
  <c r="AC2942" i="2"/>
  <c r="AG2942" i="2"/>
  <c r="AK2942" i="2"/>
  <c r="AB2943" i="2"/>
  <c r="AF2943" i="2"/>
  <c r="AJ2943" i="2"/>
  <c r="AN2943" i="2"/>
  <c r="AA2944" i="2"/>
  <c r="AE2944" i="2"/>
  <c r="AI2944" i="2"/>
  <c r="AM2944" i="2"/>
  <c r="AM2945" i="2"/>
  <c r="AD2945" i="2"/>
  <c r="AH2945" i="2"/>
  <c r="AL2945" i="2"/>
  <c r="AC2946" i="2"/>
  <c r="AG2946" i="2"/>
  <c r="AK2946" i="2"/>
  <c r="AB2947" i="2"/>
  <c r="AF2947" i="2"/>
  <c r="AJ2947" i="2"/>
  <c r="AN2947" i="2"/>
  <c r="AA2948" i="2"/>
  <c r="AE2948" i="2"/>
  <c r="AI2948" i="2"/>
  <c r="AM2948" i="2"/>
  <c r="AM2949" i="2"/>
  <c r="AD2949" i="2"/>
  <c r="AH2949" i="2"/>
  <c r="AL2949" i="2"/>
  <c r="AC2950" i="2"/>
  <c r="AG2950" i="2"/>
  <c r="AK2950" i="2"/>
  <c r="AB2951" i="2"/>
  <c r="AF2951" i="2"/>
  <c r="AJ2951" i="2"/>
  <c r="AN2951" i="2"/>
  <c r="AA2952" i="2"/>
  <c r="AE2952" i="2"/>
  <c r="AI2952" i="2"/>
  <c r="AM2952" i="2"/>
  <c r="AM2953" i="2"/>
  <c r="AD2953" i="2"/>
  <c r="AH2953" i="2"/>
  <c r="AL2953" i="2"/>
  <c r="AC2954" i="2"/>
  <c r="AG2954" i="2"/>
  <c r="AK2954" i="2"/>
  <c r="AB2955" i="2"/>
  <c r="AF2955" i="2"/>
  <c r="AJ2955" i="2"/>
  <c r="AN2955" i="2"/>
  <c r="AA2956" i="2"/>
  <c r="AE2956" i="2"/>
  <c r="AI2956" i="2"/>
  <c r="AM2956" i="2"/>
  <c r="AM2957" i="2"/>
  <c r="AD2957" i="2"/>
  <c r="AH2957" i="2"/>
  <c r="AL2957" i="2"/>
  <c r="AC2958" i="2"/>
  <c r="AG2958" i="2"/>
  <c r="AK2958" i="2"/>
  <c r="AB2959" i="2"/>
  <c r="AF2959" i="2"/>
  <c r="AJ2959" i="2"/>
  <c r="AN2959" i="2"/>
  <c r="AA2960" i="2"/>
  <c r="AE2960" i="2"/>
  <c r="AI2960" i="2"/>
  <c r="AM2960" i="2"/>
  <c r="AM2961" i="2"/>
  <c r="AD2961" i="2"/>
  <c r="AH2961" i="2"/>
  <c r="AL2961" i="2"/>
  <c r="AC2962" i="2"/>
  <c r="AG2962" i="2"/>
  <c r="AK2962" i="2"/>
  <c r="AB2963" i="2"/>
  <c r="AF2963" i="2"/>
  <c r="AJ2963" i="2"/>
  <c r="AN2963" i="2"/>
  <c r="AA2964" i="2"/>
  <c r="AE2964" i="2"/>
  <c r="AI2964" i="2"/>
  <c r="AM2964" i="2"/>
  <c r="AM2965" i="2"/>
  <c r="AD2965" i="2"/>
  <c r="AH2965" i="2"/>
  <c r="AL2965" i="2"/>
  <c r="AC2966" i="2"/>
  <c r="AG2966" i="2"/>
  <c r="AK2966" i="2"/>
  <c r="AB2967" i="2"/>
  <c r="AF2967" i="2"/>
  <c r="AJ2967" i="2"/>
  <c r="AN2967" i="2"/>
  <c r="AA2968" i="2"/>
  <c r="AE2968" i="2"/>
  <c r="AI2968" i="2"/>
  <c r="AM2968" i="2"/>
  <c r="AM2969" i="2"/>
  <c r="AD2969" i="2"/>
  <c r="AH2969" i="2"/>
  <c r="AL2969" i="2"/>
  <c r="AC2970" i="2"/>
  <c r="AG2970" i="2"/>
  <c r="AK2970" i="2"/>
  <c r="AB2971" i="2"/>
  <c r="AF2971" i="2"/>
  <c r="AJ2971" i="2"/>
  <c r="AN2971" i="2"/>
  <c r="AA2972" i="2"/>
  <c r="AE2972" i="2"/>
  <c r="AI2972" i="2"/>
  <c r="AM2972" i="2"/>
  <c r="AM2973" i="2"/>
  <c r="AD2973" i="2"/>
  <c r="AH2973" i="2"/>
  <c r="AL2973" i="2"/>
  <c r="AC2974" i="2"/>
  <c r="AG2974" i="2"/>
  <c r="AK2974" i="2"/>
  <c r="AB2975" i="2"/>
  <c r="AF2975" i="2"/>
  <c r="AJ2975" i="2"/>
  <c r="AN2975" i="2"/>
  <c r="AA2976" i="2"/>
  <c r="AE2976" i="2"/>
  <c r="AI2976" i="2"/>
  <c r="AM2976" i="2"/>
  <c r="AM2977" i="2"/>
  <c r="AD2977" i="2"/>
  <c r="AH2977" i="2"/>
  <c r="AL2977" i="2"/>
  <c r="AC2978" i="2"/>
  <c r="AG2978" i="2"/>
  <c r="AK2978" i="2"/>
  <c r="AB2979" i="2"/>
  <c r="AF2979" i="2"/>
  <c r="AJ2979" i="2"/>
  <c r="AN2979" i="2"/>
  <c r="AE2980" i="2"/>
  <c r="AI2980" i="2"/>
  <c r="AM2980" i="2"/>
  <c r="AD2981" i="2"/>
  <c r="AH2981" i="2"/>
  <c r="AL2981" i="2"/>
  <c r="AG2982" i="2"/>
  <c r="AK2982" i="2"/>
  <c r="AF2983" i="2"/>
  <c r="AJ2983" i="2"/>
  <c r="AN2983" i="2"/>
  <c r="AE2984" i="2"/>
  <c r="AI2984" i="2"/>
  <c r="AM2984" i="2"/>
  <c r="AD2985" i="2"/>
  <c r="AH2985" i="2"/>
  <c r="AL2985" i="2"/>
  <c r="AG2986" i="2"/>
  <c r="AK2986" i="2"/>
  <c r="AF2987" i="2"/>
  <c r="AJ2987" i="2"/>
  <c r="AN2987" i="2"/>
  <c r="AE2988" i="2"/>
  <c r="AI2988" i="2"/>
  <c r="AM2988" i="2"/>
  <c r="AD2989" i="2"/>
  <c r="AH2989" i="2"/>
  <c r="AL2989" i="2"/>
  <c r="AG2990" i="2"/>
  <c r="AK2990" i="2"/>
  <c r="AF2991" i="2"/>
  <c r="AJ2991" i="2"/>
  <c r="AN2991" i="2"/>
  <c r="AE2992" i="2"/>
  <c r="AI2992" i="2"/>
  <c r="AM2992" i="2"/>
  <c r="AD2993" i="2"/>
  <c r="AH2993" i="2"/>
  <c r="AL2993" i="2"/>
  <c r="AG2994" i="2"/>
  <c r="AK2994" i="2"/>
  <c r="AF2995" i="2"/>
  <c r="AJ2995" i="2"/>
  <c r="AN2995" i="2"/>
  <c r="AF2996" i="2"/>
  <c r="AI2996" i="2"/>
  <c r="AM2996" i="2"/>
  <c r="AF2997" i="2"/>
  <c r="AQ2999" i="2"/>
  <c r="AJ2999" i="2"/>
  <c r="AB3000" i="2"/>
  <c r="AA3001" i="2"/>
  <c r="AN3001" i="2"/>
  <c r="AB3004" i="2"/>
  <c r="AF3004" i="2"/>
  <c r="AJ3004" i="2"/>
  <c r="AN3004" i="2"/>
  <c r="AA3005" i="2"/>
  <c r="AE3005" i="2"/>
  <c r="AI3005" i="2"/>
  <c r="AF2900" i="2"/>
  <c r="AJ2900" i="2"/>
  <c r="AN2900" i="2"/>
  <c r="AN2901" i="2"/>
  <c r="AE2901" i="2"/>
  <c r="AI2901" i="2"/>
  <c r="AM2901" i="2"/>
  <c r="Z2902" i="2"/>
  <c r="AD2902" i="2"/>
  <c r="AH2902" i="2"/>
  <c r="AL2902" i="2"/>
  <c r="AC2903" i="2"/>
  <c r="AG2903" i="2"/>
  <c r="AK2903" i="2"/>
  <c r="AB2904" i="2"/>
  <c r="AF2904" i="2"/>
  <c r="AJ2904" i="2"/>
  <c r="AN2904" i="2"/>
  <c r="AN2905" i="2"/>
  <c r="AE2905" i="2"/>
  <c r="AI2905" i="2"/>
  <c r="AM2905" i="2"/>
  <c r="Z2906" i="2"/>
  <c r="AD2906" i="2"/>
  <c r="AH2906" i="2"/>
  <c r="AL2906" i="2"/>
  <c r="AC2907" i="2"/>
  <c r="AP2907" i="2"/>
  <c r="AK2907" i="2"/>
  <c r="AB2908" i="2"/>
  <c r="AF2908" i="2"/>
  <c r="AJ2908" i="2"/>
  <c r="AN2908" i="2"/>
  <c r="AN2909" i="2"/>
  <c r="AE2909" i="2"/>
  <c r="AI2909" i="2"/>
  <c r="AM2909" i="2"/>
  <c r="Z2910" i="2"/>
  <c r="AD2910" i="2"/>
  <c r="AH2910" i="2"/>
  <c r="AL2910" i="2"/>
  <c r="AC2911" i="2"/>
  <c r="AP2911" i="2"/>
  <c r="AK2911" i="2"/>
  <c r="AB2912" i="2"/>
  <c r="AF2912" i="2"/>
  <c r="AJ2912" i="2"/>
  <c r="AN2912" i="2"/>
  <c r="AN2913" i="2"/>
  <c r="AE2913" i="2"/>
  <c r="AI2913" i="2"/>
  <c r="AM2913" i="2"/>
  <c r="Z2914" i="2"/>
  <c r="AD2914" i="2"/>
  <c r="AH2914" i="2"/>
  <c r="AL2914" i="2"/>
  <c r="AC2915" i="2"/>
  <c r="AP2915" i="2"/>
  <c r="AK2915" i="2"/>
  <c r="AB2916" i="2"/>
  <c r="AF2916" i="2"/>
  <c r="AJ2916" i="2"/>
  <c r="AN2916" i="2"/>
  <c r="AN2917" i="2"/>
  <c r="AE2917" i="2"/>
  <c r="AI2917" i="2"/>
  <c r="AM2917" i="2"/>
  <c r="Z2918" i="2"/>
  <c r="AD2918" i="2"/>
  <c r="AH2918" i="2"/>
  <c r="AL2918" i="2"/>
  <c r="AC2919" i="2"/>
  <c r="AG2919" i="2"/>
  <c r="AK2919" i="2"/>
  <c r="AB2920" i="2"/>
  <c r="AF2920" i="2"/>
  <c r="AJ2920" i="2"/>
  <c r="AN2920" i="2"/>
  <c r="AN2921" i="2"/>
  <c r="AE2921" i="2"/>
  <c r="AI2921" i="2"/>
  <c r="AM2921" i="2"/>
  <c r="Z2922" i="2"/>
  <c r="AD2922" i="2"/>
  <c r="AH2922" i="2"/>
  <c r="AL2922" i="2"/>
  <c r="AC2923" i="2"/>
  <c r="AP2923" i="2"/>
  <c r="AK2923" i="2"/>
  <c r="AB2924" i="2"/>
  <c r="AF2924" i="2"/>
  <c r="AJ2924" i="2"/>
  <c r="AN2924" i="2"/>
  <c r="AN2925" i="2"/>
  <c r="AE2925" i="2"/>
  <c r="AI2925" i="2"/>
  <c r="AM2925" i="2"/>
  <c r="Z2926" i="2"/>
  <c r="AD2926" i="2"/>
  <c r="AH2926" i="2"/>
  <c r="AP2933" i="2"/>
  <c r="AO2934" i="2"/>
  <c r="AQ2936" i="2"/>
  <c r="AP2937" i="2"/>
  <c r="AO2938" i="2"/>
  <c r="AQ2940" i="2"/>
  <c r="AP2941" i="2"/>
  <c r="AO2942" i="2"/>
  <c r="AQ2944" i="2"/>
  <c r="AP2945" i="2"/>
  <c r="AO2946" i="2"/>
  <c r="AQ2948" i="2"/>
  <c r="AP2949" i="2"/>
  <c r="AO2950" i="2"/>
  <c r="AQ2952" i="2"/>
  <c r="AP2953" i="2"/>
  <c r="AO2954" i="2"/>
  <c r="AQ2956" i="2"/>
  <c r="AP2957" i="2"/>
  <c r="AO2958" i="2"/>
  <c r="AQ2960" i="2"/>
  <c r="AP2961" i="2"/>
  <c r="AO2962" i="2"/>
  <c r="AQ2964" i="2"/>
  <c r="AP2965" i="2"/>
  <c r="AO2966" i="2"/>
  <c r="AQ2968" i="2"/>
  <c r="AP2969" i="2"/>
  <c r="AO2970" i="2"/>
  <c r="AQ2972" i="2"/>
  <c r="AO2974" i="2"/>
  <c r="AQ2976" i="2"/>
  <c r="AO2978" i="2"/>
  <c r="AQ2980" i="2"/>
  <c r="AO2982" i="2"/>
  <c r="AQ2984" i="2"/>
  <c r="AO2986" i="2"/>
  <c r="AQ2988" i="2"/>
  <c r="AO2990" i="2"/>
  <c r="AQ2992" i="2"/>
  <c r="AO2994" i="2"/>
  <c r="AB2996" i="2"/>
  <c r="AQ2996" i="2"/>
  <c r="AA2997" i="2"/>
  <c r="AI2998" i="2"/>
  <c r="AB3001" i="2"/>
  <c r="AQ3001" i="2"/>
  <c r="AL2979" i="2"/>
  <c r="AC2980" i="2"/>
  <c r="AG2980" i="2"/>
  <c r="AK2980" i="2"/>
  <c r="AB2981" i="2"/>
  <c r="AF2981" i="2"/>
  <c r="AJ2981" i="2"/>
  <c r="AN2981" i="2"/>
  <c r="AN2982" i="2"/>
  <c r="AE2982" i="2"/>
  <c r="AI2982" i="2"/>
  <c r="AM2982" i="2"/>
  <c r="Z2983" i="2"/>
  <c r="AD2983" i="2"/>
  <c r="AH2983" i="2"/>
  <c r="AL2983" i="2"/>
  <c r="AC2984" i="2"/>
  <c r="AG2984" i="2"/>
  <c r="AK2984" i="2"/>
  <c r="AB2985" i="2"/>
  <c r="AF2985" i="2"/>
  <c r="AJ2985" i="2"/>
  <c r="AN2985" i="2"/>
  <c r="AN2986" i="2"/>
  <c r="AE2986" i="2"/>
  <c r="AI2986" i="2"/>
  <c r="AM2986" i="2"/>
  <c r="Z2987" i="2"/>
  <c r="AD2987" i="2"/>
  <c r="AH2987" i="2"/>
  <c r="AL2987" i="2"/>
  <c r="AC2988" i="2"/>
  <c r="AG2988" i="2"/>
  <c r="AK2988" i="2"/>
  <c r="AB2989" i="2"/>
  <c r="AF2989" i="2"/>
  <c r="AJ2989" i="2"/>
  <c r="AN2989" i="2"/>
  <c r="AN2990" i="2"/>
  <c r="AE2990" i="2"/>
  <c r="AI2990" i="2"/>
  <c r="AM2990" i="2"/>
  <c r="Z2991" i="2"/>
  <c r="AD2991" i="2"/>
  <c r="AH2991" i="2"/>
  <c r="AL2991" i="2"/>
  <c r="AC2992" i="2"/>
  <c r="AG2992" i="2"/>
  <c r="AK2992" i="2"/>
  <c r="AB2993" i="2"/>
  <c r="AF2993" i="2"/>
  <c r="AJ2993" i="2"/>
  <c r="AN2993" i="2"/>
  <c r="AN2994" i="2"/>
  <c r="AE2994" i="2"/>
  <c r="AI2994" i="2"/>
  <c r="AM2994" i="2"/>
  <c r="Z2995" i="2"/>
  <c r="AD2995" i="2"/>
  <c r="AH2995" i="2"/>
  <c r="AL2995" i="2"/>
  <c r="AG2996" i="2"/>
  <c r="AK2996" i="2"/>
  <c r="AQ2997" i="2"/>
  <c r="AO2999" i="2"/>
  <c r="AF3001" i="2"/>
  <c r="Z3004" i="2"/>
  <c r="AD3004" i="2"/>
  <c r="AM3005" i="2"/>
  <c r="AM3006" i="2"/>
  <c r="AD3006" i="2"/>
  <c r="AH3006" i="2"/>
  <c r="AL3006" i="2"/>
  <c r="AC3007" i="2"/>
  <c r="AG3007" i="2"/>
  <c r="AK3007" i="2"/>
  <c r="AB3008" i="2"/>
  <c r="AF3008" i="2"/>
  <c r="AJ3008" i="2"/>
  <c r="AN3008" i="2"/>
  <c r="AA3009" i="2"/>
  <c r="AE3009" i="2"/>
  <c r="AI3009" i="2"/>
  <c r="AM3009" i="2"/>
  <c r="AM3010" i="2"/>
  <c r="AD3010" i="2"/>
  <c r="AH3010" i="2"/>
  <c r="AL3010" i="2"/>
  <c r="AC3011" i="2"/>
  <c r="AG3011" i="2"/>
  <c r="AK3011" i="2"/>
  <c r="AB3012" i="2"/>
  <c r="AF3012" i="2"/>
  <c r="AJ3012" i="2"/>
  <c r="AN3012" i="2"/>
  <c r="AA3013" i="2"/>
  <c r="AE3013" i="2"/>
  <c r="AI3013" i="2"/>
  <c r="AM3013" i="2"/>
  <c r="AM3014" i="2"/>
  <c r="AD3014" i="2"/>
  <c r="AH3014" i="2"/>
  <c r="AL3014" i="2"/>
  <c r="AC3015" i="2"/>
  <c r="AG3015" i="2"/>
  <c r="AK3015" i="2"/>
  <c r="AB3016" i="2"/>
  <c r="AF3016" i="2"/>
  <c r="AJ3016" i="2"/>
  <c r="AN3016" i="2"/>
  <c r="AA3017" i="2"/>
  <c r="AE3017" i="2"/>
  <c r="AI3017" i="2"/>
  <c r="AM3017" i="2"/>
  <c r="AM3018" i="2"/>
  <c r="AD3018" i="2"/>
  <c r="AH3018" i="2"/>
  <c r="AL3018" i="2"/>
  <c r="AC3019" i="2"/>
  <c r="AG3019" i="2"/>
  <c r="AK3019" i="2"/>
  <c r="AB3020" i="2"/>
  <c r="AF3020" i="2"/>
  <c r="AJ3020" i="2"/>
  <c r="AN3020" i="2"/>
  <c r="AA3021" i="2"/>
  <c r="AE3021" i="2"/>
  <c r="AI3021" i="2"/>
  <c r="AM3021" i="2"/>
  <c r="AM3022" i="2"/>
  <c r="AD3022" i="2"/>
  <c r="AH3022" i="2"/>
  <c r="AL3022" i="2"/>
  <c r="AC3023" i="2"/>
  <c r="AG3023" i="2"/>
  <c r="AK3023" i="2"/>
  <c r="AB3024" i="2"/>
  <c r="AF3024" i="2"/>
  <c r="AJ3024" i="2"/>
  <c r="AN3024" i="2"/>
  <c r="AA3025" i="2"/>
  <c r="AE3025" i="2"/>
  <c r="AI3025" i="2"/>
  <c r="AM3025" i="2"/>
  <c r="AM3026" i="2"/>
  <c r="AD3026" i="2"/>
  <c r="AH3026" i="2"/>
  <c r="AL3026" i="2"/>
  <c r="AC3027" i="2"/>
  <c r="AG3027" i="2"/>
  <c r="AK3027" i="2"/>
  <c r="AB3028" i="2"/>
  <c r="AF3028" i="2"/>
  <c r="AJ3028" i="2"/>
  <c r="AN3028" i="2"/>
  <c r="AA3029" i="2"/>
  <c r="AE3029" i="2"/>
  <c r="AI3029" i="2"/>
  <c r="AM3029" i="2"/>
  <c r="AM3030" i="2"/>
  <c r="AD3030" i="2"/>
  <c r="AH3030" i="2"/>
  <c r="AL3030" i="2"/>
  <c r="AC3031" i="2"/>
  <c r="AG3031" i="2"/>
  <c r="AK3031" i="2"/>
  <c r="AB3032" i="2"/>
  <c r="AF3032" i="2"/>
  <c r="AJ3032" i="2"/>
  <c r="AN3032" i="2"/>
  <c r="AA3033" i="2"/>
  <c r="AE3033" i="2"/>
  <c r="AI3033" i="2"/>
  <c r="AM3033" i="2"/>
  <c r="AM3034" i="2"/>
  <c r="AM95" i="2" s="1"/>
  <c r="AD3034" i="2"/>
  <c r="AD95" i="2" s="1"/>
  <c r="AH3034" i="2"/>
  <c r="AH95" i="2" s="1"/>
  <c r="AL3034" i="2"/>
  <c r="AL95" i="2" s="1"/>
  <c r="AC3035" i="2"/>
  <c r="AG3035" i="2"/>
  <c r="AK3035" i="2"/>
  <c r="AB3036" i="2"/>
  <c r="AF3036" i="2"/>
  <c r="AJ3036" i="2"/>
  <c r="AN3036" i="2"/>
  <c r="AA3037" i="2"/>
  <c r="AE3037" i="2"/>
  <c r="AI3037" i="2"/>
  <c r="AM3037" i="2"/>
  <c r="AM3038" i="2"/>
  <c r="AD3038" i="2"/>
  <c r="AH3038" i="2"/>
  <c r="AL3038" i="2"/>
  <c r="AC3039" i="2"/>
  <c r="AG3039" i="2"/>
  <c r="AK3039" i="2"/>
  <c r="AB3040" i="2"/>
  <c r="AF3040" i="2"/>
  <c r="AJ3040" i="2"/>
  <c r="AN3040" i="2"/>
  <c r="AA3041" i="2"/>
  <c r="AE3041" i="2"/>
  <c r="AI3041" i="2"/>
  <c r="AM3041" i="2"/>
  <c r="AM3042" i="2"/>
  <c r="AD3042" i="2"/>
  <c r="AH3042" i="2"/>
  <c r="AL3042" i="2"/>
  <c r="AC3043" i="2"/>
  <c r="AG3043" i="2"/>
  <c r="AK3043" i="2"/>
  <c r="AB3044" i="2"/>
  <c r="AF3044" i="2"/>
  <c r="AJ3044" i="2"/>
  <c r="AN3044" i="2"/>
  <c r="AA3045" i="2"/>
  <c r="AE3045" i="2"/>
  <c r="AI3045" i="2"/>
  <c r="AM3045" i="2"/>
  <c r="AM3046" i="2"/>
  <c r="AD3046" i="2"/>
  <c r="AH3046" i="2"/>
  <c r="AL3046" i="2"/>
  <c r="AC3047" i="2"/>
  <c r="AG3047" i="2"/>
  <c r="AK3047" i="2"/>
  <c r="AB3048" i="2"/>
  <c r="AF3048" i="2"/>
  <c r="AJ3048" i="2"/>
  <c r="AN3048" i="2"/>
  <c r="AA3049" i="2"/>
  <c r="AI3000" i="2"/>
  <c r="AB3002" i="2"/>
  <c r="AN3003" i="2"/>
  <c r="AE3003" i="2"/>
  <c r="AI3003" i="2"/>
  <c r="AM3003" i="2"/>
  <c r="AQ3005" i="2"/>
  <c r="AP3006" i="2"/>
  <c r="AO3007" i="2"/>
  <c r="AQ3009" i="2"/>
  <c r="AP3010" i="2"/>
  <c r="AO3011" i="2"/>
  <c r="AQ3013" i="2"/>
  <c r="AP3014" i="2"/>
  <c r="AO3015" i="2"/>
  <c r="AQ3017" i="2"/>
  <c r="AP3018" i="2"/>
  <c r="AO3019" i="2"/>
  <c r="AQ3021" i="2"/>
  <c r="AP3022" i="2"/>
  <c r="AO3023" i="2"/>
  <c r="AQ3025" i="2"/>
  <c r="AP3026" i="2"/>
  <c r="AO3027" i="2"/>
  <c r="AQ3029" i="2"/>
  <c r="AP3030" i="2"/>
  <c r="AO3031" i="2"/>
  <c r="AQ3033" i="2"/>
  <c r="AP3034" i="2"/>
  <c r="AO95" i="2" s="1"/>
  <c r="AO3035" i="2"/>
  <c r="AQ3037" i="2"/>
  <c r="AP3038" i="2"/>
  <c r="AO3039" i="2"/>
  <c r="AQ3041" i="2"/>
  <c r="AP3042" i="2"/>
  <c r="AO3043" i="2"/>
  <c r="AQ3045" i="2"/>
  <c r="AP3046" i="2"/>
  <c r="AH3004" i="2"/>
  <c r="AL3004" i="2"/>
  <c r="AC3005" i="2"/>
  <c r="AG3005" i="2"/>
  <c r="AK3005" i="2"/>
  <c r="AB3006" i="2"/>
  <c r="AF3006" i="2"/>
  <c r="AJ3006" i="2"/>
  <c r="AN3006" i="2"/>
  <c r="AN3007" i="2"/>
  <c r="AE3007" i="2"/>
  <c r="AI3007" i="2"/>
  <c r="AM3007" i="2"/>
  <c r="Z3008" i="2"/>
  <c r="AD3008" i="2"/>
  <c r="AH3008" i="2"/>
  <c r="AL3008" i="2"/>
  <c r="AC3009" i="2"/>
  <c r="AG3009" i="2"/>
  <c r="AK3009" i="2"/>
  <c r="AB3010" i="2"/>
  <c r="AF3010" i="2"/>
  <c r="AJ3010" i="2"/>
  <c r="AN3010" i="2"/>
  <c r="AN3011" i="2"/>
  <c r="AE3011" i="2"/>
  <c r="AI3011" i="2"/>
  <c r="AM3011" i="2"/>
  <c r="Z3012" i="2"/>
  <c r="AD3012" i="2"/>
  <c r="AH3012" i="2"/>
  <c r="AL3012" i="2"/>
  <c r="AC3013" i="2"/>
  <c r="AG3013" i="2"/>
  <c r="AK3013" i="2"/>
  <c r="AB3014" i="2"/>
  <c r="AF3014" i="2"/>
  <c r="AJ3014" i="2"/>
  <c r="AN3014" i="2"/>
  <c r="AN3015" i="2"/>
  <c r="AE3015" i="2"/>
  <c r="AI3015" i="2"/>
  <c r="AM3015" i="2"/>
  <c r="Z3016" i="2"/>
  <c r="AD3016" i="2"/>
  <c r="AH3016" i="2"/>
  <c r="AL3016" i="2"/>
  <c r="AC3017" i="2"/>
  <c r="AG3017" i="2"/>
  <c r="AK3017" i="2"/>
  <c r="AB3018" i="2"/>
  <c r="AF3018" i="2"/>
  <c r="AJ3018" i="2"/>
  <c r="AN3018" i="2"/>
  <c r="AN3019" i="2"/>
  <c r="AE3019" i="2"/>
  <c r="AI3019" i="2"/>
  <c r="AM3019" i="2"/>
  <c r="Z3020" i="2"/>
  <c r="AD3020" i="2"/>
  <c r="AH3020" i="2"/>
  <c r="AL3020" i="2"/>
  <c r="AC3021" i="2"/>
  <c r="AG3021" i="2"/>
  <c r="AK3021" i="2"/>
  <c r="AB3022" i="2"/>
  <c r="AF3022" i="2"/>
  <c r="AJ3022" i="2"/>
  <c r="AN3022" i="2"/>
  <c r="AN3023" i="2"/>
  <c r="AE3023" i="2"/>
  <c r="AI3023" i="2"/>
  <c r="AM3023" i="2"/>
  <c r="Z3024" i="2"/>
  <c r="AD3024" i="2"/>
  <c r="AH3024" i="2"/>
  <c r="AL3024" i="2"/>
  <c r="AC3025" i="2"/>
  <c r="AG3025" i="2"/>
  <c r="AK3025" i="2"/>
  <c r="AB3026" i="2"/>
  <c r="AF3026" i="2"/>
  <c r="AJ3026" i="2"/>
  <c r="AN3026" i="2"/>
  <c r="AN3027" i="2"/>
  <c r="AE3027" i="2"/>
  <c r="AI3027" i="2"/>
  <c r="AM3027" i="2"/>
  <c r="Z3028" i="2"/>
  <c r="AD3028" i="2"/>
  <c r="AH3028" i="2"/>
  <c r="AL3028" i="2"/>
  <c r="AC3029" i="2"/>
  <c r="AG3029" i="2"/>
  <c r="AK3029" i="2"/>
  <c r="AB3030" i="2"/>
  <c r="AF3030" i="2"/>
  <c r="AJ3030" i="2"/>
  <c r="AN3030" i="2"/>
  <c r="AN3031" i="2"/>
  <c r="AE3031" i="2"/>
  <c r="AI3031" i="2"/>
  <c r="AM3031" i="2"/>
  <c r="Z3032" i="2"/>
  <c r="AD3032" i="2"/>
  <c r="AH3032" i="2"/>
  <c r="AL3032" i="2"/>
  <c r="AC3033" i="2"/>
  <c r="AG3033" i="2"/>
  <c r="AK3033" i="2"/>
  <c r="AB3034" i="2"/>
  <c r="AB95" i="2" s="1"/>
  <c r="AF3034" i="2"/>
  <c r="AF95" i="2" s="1"/>
  <c r="AJ3034" i="2"/>
  <c r="AJ95" i="2" s="1"/>
  <c r="AN3034" i="2"/>
  <c r="AN95" i="2" s="1"/>
  <c r="AN3035" i="2"/>
  <c r="AE3035" i="2"/>
  <c r="AI3035" i="2"/>
  <c r="AM3035" i="2"/>
  <c r="Z3036" i="2"/>
  <c r="AD3036" i="2"/>
  <c r="AH3036" i="2"/>
  <c r="AL3036" i="2"/>
  <c r="AC3037" i="2"/>
  <c r="AG3037" i="2"/>
  <c r="AK3037" i="2"/>
  <c r="AB3038" i="2"/>
  <c r="AF3038" i="2"/>
  <c r="AJ3038" i="2"/>
  <c r="AN3038" i="2"/>
  <c r="AN3039" i="2"/>
  <c r="AE3039" i="2"/>
  <c r="AI3039" i="2"/>
  <c r="AM3039" i="2"/>
  <c r="Z3040" i="2"/>
  <c r="AD3040" i="2"/>
  <c r="AH3040" i="2"/>
  <c r="AL3040" i="2"/>
  <c r="AC3041" i="2"/>
  <c r="AG3041" i="2"/>
  <c r="AK3041" i="2"/>
  <c r="AB3042" i="2"/>
  <c r="AF3042" i="2"/>
  <c r="AJ3042" i="2"/>
  <c r="AN3042" i="2"/>
  <c r="AN3043" i="2"/>
  <c r="AE3043" i="2"/>
  <c r="AI3043" i="2"/>
  <c r="AM3043" i="2"/>
  <c r="Z3044" i="2"/>
  <c r="AD3044" i="2"/>
  <c r="AH3044" i="2"/>
  <c r="AL3044" i="2"/>
  <c r="AC3045" i="2"/>
  <c r="AG3045" i="2"/>
  <c r="AK3045" i="2"/>
  <c r="AB3046" i="2"/>
  <c r="AF3046" i="2"/>
  <c r="AJ3046" i="2"/>
  <c r="AN3046" i="2"/>
  <c r="AN3047" i="2"/>
  <c r="AE3047" i="2"/>
  <c r="AI3047" i="2"/>
  <c r="AM3047" i="2"/>
  <c r="Z3048" i="2"/>
  <c r="AD3048" i="2"/>
  <c r="AH3048" i="2"/>
  <c r="AL3048" i="2"/>
  <c r="AC3049" i="2"/>
  <c r="AG3049" i="2"/>
  <c r="AK3049" i="2"/>
  <c r="AE3049" i="2"/>
  <c r="AI3049" i="2"/>
  <c r="AM3049" i="2"/>
  <c r="AM3050" i="2"/>
  <c r="AD3050" i="2"/>
  <c r="AH3050" i="2"/>
  <c r="AL3050" i="2"/>
  <c r="AC3051" i="2"/>
  <c r="AG3051" i="2"/>
  <c r="AK3051" i="2"/>
  <c r="AB3052" i="2"/>
  <c r="AF3052" i="2"/>
  <c r="AJ3052" i="2"/>
  <c r="AN3052" i="2"/>
  <c r="AA3053" i="2"/>
  <c r="AE3053" i="2"/>
  <c r="AI3053" i="2"/>
  <c r="AM3053" i="2"/>
  <c r="AM3054" i="2"/>
  <c r="AD3054" i="2"/>
  <c r="AH3054" i="2"/>
  <c r="AL3054" i="2"/>
  <c r="AC3055" i="2"/>
  <c r="AG3055" i="2"/>
  <c r="AK3055" i="2"/>
  <c r="AB3056" i="2"/>
  <c r="AF3056" i="2"/>
  <c r="AJ3056" i="2"/>
  <c r="AN3056" i="2"/>
  <c r="AA3057" i="2"/>
  <c r="AE3057" i="2"/>
  <c r="AI3057" i="2"/>
  <c r="AM3057" i="2"/>
  <c r="AM3058" i="2"/>
  <c r="AD3058" i="2"/>
  <c r="AH3058" i="2"/>
  <c r="AL3058" i="2"/>
  <c r="AC3059" i="2"/>
  <c r="AG3059" i="2"/>
  <c r="AK3059" i="2"/>
  <c r="AB3060" i="2"/>
  <c r="AF3060" i="2"/>
  <c r="AJ3060" i="2"/>
  <c r="AN3060" i="2"/>
  <c r="AA3061" i="2"/>
  <c r="AE3061" i="2"/>
  <c r="AI3061" i="2"/>
  <c r="AM3061" i="2"/>
  <c r="AM3062" i="2"/>
  <c r="AD3062" i="2"/>
  <c r="AH3062" i="2"/>
  <c r="AL3062" i="2"/>
  <c r="AC3063" i="2"/>
  <c r="AG3063" i="2"/>
  <c r="AK3063" i="2"/>
  <c r="AB3064" i="2"/>
  <c r="AF3064" i="2"/>
  <c r="AJ3064" i="2"/>
  <c r="AN3064" i="2"/>
  <c r="AA3065" i="2"/>
  <c r="AE3065" i="2"/>
  <c r="AI3065" i="2"/>
  <c r="AM3065" i="2"/>
  <c r="AM3066" i="2"/>
  <c r="AD3066" i="2"/>
  <c r="AH3066" i="2"/>
  <c r="AJ3068" i="2"/>
  <c r="AO3069" i="2"/>
  <c r="AE3069" i="2"/>
  <c r="AP3071" i="2"/>
  <c r="AM3073" i="2"/>
  <c r="AD3073" i="2"/>
  <c r="AH3073" i="2"/>
  <c r="AL3073" i="2"/>
  <c r="AL3074" i="2"/>
  <c r="AP3074" i="2"/>
  <c r="AK3074" i="2"/>
  <c r="AB3075" i="2"/>
  <c r="AF3075" i="2"/>
  <c r="AJ3075" i="2"/>
  <c r="AN3075" i="2"/>
  <c r="AN3076" i="2"/>
  <c r="AE3076" i="2"/>
  <c r="AI3076" i="2"/>
  <c r="AM3076" i="2"/>
  <c r="AM3077" i="2"/>
  <c r="AD3077" i="2"/>
  <c r="AH3077" i="2"/>
  <c r="AL3077" i="2"/>
  <c r="AL3078" i="2"/>
  <c r="AP3078" i="2"/>
  <c r="AK3078" i="2"/>
  <c r="AB3079" i="2"/>
  <c r="AF3079" i="2"/>
  <c r="AJ3079" i="2"/>
  <c r="AN3079" i="2"/>
  <c r="AN3080" i="2"/>
  <c r="AE3080" i="2"/>
  <c r="AI3080" i="2"/>
  <c r="AM3080" i="2"/>
  <c r="AM3081" i="2"/>
  <c r="AD3081" i="2"/>
  <c r="AH3081" i="2"/>
  <c r="AL3081" i="2"/>
  <c r="AL3082" i="2"/>
  <c r="AP3082" i="2"/>
  <c r="AK3082" i="2"/>
  <c r="AB3083" i="2"/>
  <c r="AF3083" i="2"/>
  <c r="AJ3083" i="2"/>
  <c r="AN3083" i="2"/>
  <c r="AN3084" i="2"/>
  <c r="AE3084" i="2"/>
  <c r="AI3084" i="2"/>
  <c r="AM3084" i="2"/>
  <c r="AM3085" i="2"/>
  <c r="AD3085" i="2"/>
  <c r="AH3085" i="2"/>
  <c r="AL3085" i="2"/>
  <c r="AL3086" i="2"/>
  <c r="AP3086" i="2"/>
  <c r="AK3086" i="2"/>
  <c r="AB3087" i="2"/>
  <c r="AF3087" i="2"/>
  <c r="AJ3087" i="2"/>
  <c r="AN3087" i="2"/>
  <c r="AN3088" i="2"/>
  <c r="AE3088" i="2"/>
  <c r="AI3088" i="2"/>
  <c r="AM3088" i="2"/>
  <c r="AM3089" i="2"/>
  <c r="AD3089" i="2"/>
  <c r="AH3089" i="2"/>
  <c r="AL3089" i="2"/>
  <c r="AL3090" i="2"/>
  <c r="AP3090" i="2"/>
  <c r="AK3090" i="2"/>
  <c r="AB3091" i="2"/>
  <c r="AF3091" i="2"/>
  <c r="AJ3091" i="2"/>
  <c r="AN3091" i="2"/>
  <c r="AN3092" i="2"/>
  <c r="AE3092" i="2"/>
  <c r="AI3092" i="2"/>
  <c r="AM3092" i="2"/>
  <c r="AM3093" i="2"/>
  <c r="AD3093" i="2"/>
  <c r="AH3093" i="2"/>
  <c r="AL3093" i="2"/>
  <c r="AL3094" i="2"/>
  <c r="AP3094" i="2"/>
  <c r="AK3094" i="2"/>
  <c r="AB3095" i="2"/>
  <c r="AF3095" i="2"/>
  <c r="AJ3095" i="2"/>
  <c r="AN3095" i="2"/>
  <c r="AN3096" i="2"/>
  <c r="AE3096" i="2"/>
  <c r="AI3096" i="2"/>
  <c r="AM3096" i="2"/>
  <c r="AM3097" i="2"/>
  <c r="AD3097" i="2"/>
  <c r="AH3097" i="2"/>
  <c r="AL3097" i="2"/>
  <c r="AO3047" i="2"/>
  <c r="AQ3049" i="2"/>
  <c r="AP3050" i="2"/>
  <c r="AO3051" i="2"/>
  <c r="AQ3053" i="2"/>
  <c r="AP3054" i="2"/>
  <c r="AO3055" i="2"/>
  <c r="AQ3057" i="2"/>
  <c r="AP3058" i="2"/>
  <c r="AO3059" i="2"/>
  <c r="AQ3061" i="2"/>
  <c r="AP3062" i="2"/>
  <c r="AO3063" i="2"/>
  <c r="AQ3065" i="2"/>
  <c r="AP3066" i="2"/>
  <c r="AO3067" i="2"/>
  <c r="AP3069" i="2"/>
  <c r="AC3070" i="2"/>
  <c r="AQ3072" i="2"/>
  <c r="AP3073" i="2"/>
  <c r="AO3074" i="2"/>
  <c r="AQ3076" i="2"/>
  <c r="AP3077" i="2"/>
  <c r="AO3078" i="2"/>
  <c r="AQ3080" i="2"/>
  <c r="AO3082" i="2"/>
  <c r="AQ3084" i="2"/>
  <c r="AO3086" i="2"/>
  <c r="AQ3088" i="2"/>
  <c r="AO3090" i="2"/>
  <c r="AQ3092" i="2"/>
  <c r="AO3094" i="2"/>
  <c r="AQ3096" i="2"/>
  <c r="AB3050" i="2"/>
  <c r="AF3050" i="2"/>
  <c r="AJ3050" i="2"/>
  <c r="AN3050" i="2"/>
  <c r="AN3051" i="2"/>
  <c r="AE3051" i="2"/>
  <c r="AI3051" i="2"/>
  <c r="AM3051" i="2"/>
  <c r="Z3052" i="2"/>
  <c r="AD3052" i="2"/>
  <c r="AH3052" i="2"/>
  <c r="AL3052" i="2"/>
  <c r="AC3053" i="2"/>
  <c r="AG3053" i="2"/>
  <c r="AK3053" i="2"/>
  <c r="AB3054" i="2"/>
  <c r="AF3054" i="2"/>
  <c r="AJ3054" i="2"/>
  <c r="AN3054" i="2"/>
  <c r="AN3055" i="2"/>
  <c r="AE3055" i="2"/>
  <c r="AI3055" i="2"/>
  <c r="AM3055" i="2"/>
  <c r="Z3056" i="2"/>
  <c r="AD3056" i="2"/>
  <c r="AH3056" i="2"/>
  <c r="AL3056" i="2"/>
  <c r="AC3057" i="2"/>
  <c r="AG3057" i="2"/>
  <c r="AK3057" i="2"/>
  <c r="AB3058" i="2"/>
  <c r="AF3058" i="2"/>
  <c r="AJ3058" i="2"/>
  <c r="AN3058" i="2"/>
  <c r="AN3059" i="2"/>
  <c r="AE3059" i="2"/>
  <c r="AI3059" i="2"/>
  <c r="AM3059" i="2"/>
  <c r="Z3060" i="2"/>
  <c r="AD3060" i="2"/>
  <c r="AH3060" i="2"/>
  <c r="AL3060" i="2"/>
  <c r="AC3061" i="2"/>
  <c r="AG3061" i="2"/>
  <c r="AK3061" i="2"/>
  <c r="AB3062" i="2"/>
  <c r="AF3062" i="2"/>
  <c r="AJ3062" i="2"/>
  <c r="AN3062" i="2"/>
  <c r="AN3063" i="2"/>
  <c r="AE3063" i="2"/>
  <c r="AI3063" i="2"/>
  <c r="AM3063" i="2"/>
  <c r="Z3064" i="2"/>
  <c r="AD3064" i="2"/>
  <c r="AH3064" i="2"/>
  <c r="AL3064" i="2"/>
  <c r="AC3065" i="2"/>
  <c r="AG3065" i="2"/>
  <c r="AK3065" i="2"/>
  <c r="AB3066" i="2"/>
  <c r="AF3066" i="2"/>
  <c r="AJ3066" i="2"/>
  <c r="AN3066" i="2"/>
  <c r="AI3067" i="2"/>
  <c r="AP3067" i="2"/>
  <c r="AC3068" i="2"/>
  <c r="AB3069" i="2"/>
  <c r="AM3069" i="2"/>
  <c r="AA3071" i="2"/>
  <c r="AC3072" i="2"/>
  <c r="AG3072" i="2"/>
  <c r="AK3072" i="2"/>
  <c r="AO3073" i="2"/>
  <c r="AF3073" i="2"/>
  <c r="AJ3073" i="2"/>
  <c r="AN3073" i="2"/>
  <c r="AN3074" i="2"/>
  <c r="AE3074" i="2"/>
  <c r="AI3074" i="2"/>
  <c r="AM3074" i="2"/>
  <c r="AM3075" i="2"/>
  <c r="AD3075" i="2"/>
  <c r="AH3075" i="2"/>
  <c r="AQ3075" i="2"/>
  <c r="AC3076" i="2"/>
  <c r="AG3076" i="2"/>
  <c r="AK3076" i="2"/>
  <c r="AO3077" i="2"/>
  <c r="AF3077" i="2"/>
  <c r="AJ3077" i="2"/>
  <c r="AN3077" i="2"/>
  <c r="AN3078" i="2"/>
  <c r="AE3078" i="2"/>
  <c r="AI3078" i="2"/>
  <c r="AM3078" i="2"/>
  <c r="AM3079" i="2"/>
  <c r="AD3079" i="2"/>
  <c r="AH3079" i="2"/>
  <c r="AQ3079" i="2"/>
  <c r="AC3080" i="2"/>
  <c r="AG3080" i="2"/>
  <c r="AK3080" i="2"/>
  <c r="AO3081" i="2"/>
  <c r="AF3081" i="2"/>
  <c r="AJ3081" i="2"/>
  <c r="AN3081" i="2"/>
  <c r="AN3082" i="2"/>
  <c r="AE3082" i="2"/>
  <c r="AI3082" i="2"/>
  <c r="AM3082" i="2"/>
  <c r="AM3083" i="2"/>
  <c r="AD3083" i="2"/>
  <c r="AH3083" i="2"/>
  <c r="AQ3083" i="2"/>
  <c r="AC3084" i="2"/>
  <c r="AG3084" i="2"/>
  <c r="AK3084" i="2"/>
  <c r="AO3085" i="2"/>
  <c r="AF3085" i="2"/>
  <c r="AJ3085" i="2"/>
  <c r="AN3085" i="2"/>
  <c r="AN3086" i="2"/>
  <c r="AE3086" i="2"/>
  <c r="AI3086" i="2"/>
  <c r="AM3086" i="2"/>
  <c r="AM3087" i="2"/>
  <c r="AD3087" i="2"/>
  <c r="AH3087" i="2"/>
  <c r="AQ3087" i="2"/>
  <c r="AC3088" i="2"/>
  <c r="AG3088" i="2"/>
  <c r="AK3088" i="2"/>
  <c r="AO3089" i="2"/>
  <c r="AF3089" i="2"/>
  <c r="AJ3089" i="2"/>
  <c r="AN3089" i="2"/>
  <c r="AN3090" i="2"/>
  <c r="AE3090" i="2"/>
  <c r="AI3090" i="2"/>
  <c r="AM3090" i="2"/>
  <c r="AM3091" i="2"/>
  <c r="AD3091" i="2"/>
  <c r="AH3091" i="2"/>
  <c r="AQ3091" i="2"/>
  <c r="AC3092" i="2"/>
  <c r="AG3092" i="2"/>
  <c r="AK3092" i="2"/>
  <c r="AO3093" i="2"/>
  <c r="AF3093" i="2"/>
  <c r="AJ3093" i="2"/>
  <c r="AN3093" i="2"/>
  <c r="AN3094" i="2"/>
  <c r="AE3094" i="2"/>
  <c r="AI3094" i="2"/>
  <c r="AM3094" i="2"/>
  <c r="AM3095" i="2"/>
  <c r="AD3095" i="2"/>
  <c r="AH3095" i="2"/>
  <c r="AQ3095" i="2"/>
  <c r="AC3096" i="2"/>
  <c r="AG3096" i="2"/>
  <c r="AK3096" i="2"/>
  <c r="AO3097" i="2"/>
  <c r="AF3097" i="2"/>
  <c r="AJ3097" i="2"/>
  <c r="AN3097" i="2"/>
  <c r="AN3098" i="2"/>
  <c r="AE3098" i="2"/>
  <c r="AI3098" i="2"/>
  <c r="AI3071" i="2"/>
  <c r="AM3098" i="2"/>
  <c r="AM3099" i="2"/>
  <c r="AD3099" i="2"/>
  <c r="AH3099" i="2"/>
  <c r="AQ3099" i="2"/>
  <c r="AC3100" i="2"/>
  <c r="AG3100" i="2"/>
  <c r="AK3100" i="2"/>
  <c r="AO3101" i="2"/>
  <c r="AF3101" i="2"/>
  <c r="AJ3101" i="2"/>
  <c r="AN3101" i="2"/>
  <c r="AN3102" i="2"/>
  <c r="AE3102" i="2"/>
  <c r="AI3102" i="2"/>
  <c r="AM3102" i="2"/>
  <c r="AM3103" i="2"/>
  <c r="AD3103" i="2"/>
  <c r="AH3103" i="2"/>
  <c r="AQ3103" i="2"/>
  <c r="AC3104" i="2"/>
  <c r="AC121" i="2" s="1"/>
  <c r="AG3104" i="2"/>
  <c r="AG121" i="2" s="1"/>
  <c r="AK3104" i="2"/>
  <c r="AK121" i="2" s="1"/>
  <c r="AO3105" i="2"/>
  <c r="AF3105" i="2"/>
  <c r="AJ3105" i="2"/>
  <c r="AN3105" i="2"/>
  <c r="AN3106" i="2"/>
  <c r="AE3106" i="2"/>
  <c r="AI3106" i="2"/>
  <c r="AM3106" i="2"/>
  <c r="AM3107" i="2"/>
  <c r="AD3107" i="2"/>
  <c r="AH3107" i="2"/>
  <c r="AQ3107" i="2"/>
  <c r="AC3108" i="2"/>
  <c r="AG3108" i="2"/>
  <c r="AK3108" i="2"/>
  <c r="AO3109" i="2"/>
  <c r="AF3109" i="2"/>
  <c r="AJ3109" i="2"/>
  <c r="AN3109" i="2"/>
  <c r="AN3110" i="2"/>
  <c r="AE3110" i="2"/>
  <c r="AI3110" i="2"/>
  <c r="AM3110" i="2"/>
  <c r="AM3111" i="2"/>
  <c r="AD3111" i="2"/>
  <c r="AH3111" i="2"/>
  <c r="AQ3111" i="2"/>
  <c r="AC3112" i="2"/>
  <c r="AG3112" i="2"/>
  <c r="AK3112" i="2"/>
  <c r="AO3113" i="2"/>
  <c r="AF3113" i="2"/>
  <c r="AJ3113" i="2"/>
  <c r="AN3113" i="2"/>
  <c r="AN3114" i="2"/>
  <c r="AE3114" i="2"/>
  <c r="AI3114" i="2"/>
  <c r="AM3114" i="2"/>
  <c r="AM3115" i="2"/>
  <c r="AD3115" i="2"/>
  <c r="AH3115" i="2"/>
  <c r="AQ3115" i="2"/>
  <c r="AC3116" i="2"/>
  <c r="AG3116" i="2"/>
  <c r="AK3116" i="2"/>
  <c r="AO3117" i="2"/>
  <c r="AF3117" i="2"/>
  <c r="AJ3117" i="2"/>
  <c r="AN3117" i="2"/>
  <c r="AN3118" i="2"/>
  <c r="AE3118" i="2"/>
  <c r="AI3118" i="2"/>
  <c r="AM3118" i="2"/>
  <c r="AM3119" i="2"/>
  <c r="AD3119" i="2"/>
  <c r="AH3119" i="2"/>
  <c r="AQ3119" i="2"/>
  <c r="AC3120" i="2"/>
  <c r="AG3120" i="2"/>
  <c r="AK3120" i="2"/>
  <c r="AO3121" i="2"/>
  <c r="AF3121" i="2"/>
  <c r="AJ3121" i="2"/>
  <c r="AN3121" i="2"/>
  <c r="AN3122" i="2"/>
  <c r="AE3122" i="2"/>
  <c r="AI3122" i="2"/>
  <c r="AM3122" i="2"/>
  <c r="AM3123" i="2"/>
  <c r="AD3123" i="2"/>
  <c r="AH3123" i="2"/>
  <c r="AQ3123" i="2"/>
  <c r="AC3124" i="2"/>
  <c r="AG3124" i="2"/>
  <c r="AK3124" i="2"/>
  <c r="AO3125" i="2"/>
  <c r="AF3125" i="2"/>
  <c r="AJ3125" i="2"/>
  <c r="AN3125" i="2"/>
  <c r="AN3126" i="2"/>
  <c r="AE3126" i="2"/>
  <c r="AI3126" i="2"/>
  <c r="AM3126" i="2"/>
  <c r="AM3127" i="2"/>
  <c r="AD3127" i="2"/>
  <c r="AH3127" i="2"/>
  <c r="AQ3127" i="2"/>
  <c r="AC3128" i="2"/>
  <c r="AG3128" i="2"/>
  <c r="AK3128" i="2"/>
  <c r="AO3129" i="2"/>
  <c r="AF3129" i="2"/>
  <c r="AJ3129" i="2"/>
  <c r="AN3129" i="2"/>
  <c r="AN3130" i="2"/>
  <c r="AE3130" i="2"/>
  <c r="AI3130" i="2"/>
  <c r="AM3130" i="2"/>
  <c r="AM3131" i="2"/>
  <c r="AD3131" i="2"/>
  <c r="AH3131" i="2"/>
  <c r="AQ3131" i="2"/>
  <c r="AC3132" i="2"/>
  <c r="AG3132" i="2"/>
  <c r="AK3132" i="2"/>
  <c r="AO3133" i="2"/>
  <c r="AF3133" i="2"/>
  <c r="AJ3133" i="2"/>
  <c r="AN3133" i="2"/>
  <c r="AB3134" i="2"/>
  <c r="AE3134" i="2"/>
  <c r="AI3134" i="2"/>
  <c r="AM3134" i="2"/>
  <c r="AM3135" i="2"/>
  <c r="AD3135" i="2"/>
  <c r="AH3135" i="2"/>
  <c r="AQ3135" i="2"/>
  <c r="AC3136" i="2"/>
  <c r="AG3136" i="2"/>
  <c r="AK3136" i="2"/>
  <c r="AO3137" i="2"/>
  <c r="AF3137" i="2"/>
  <c r="AJ3137" i="2"/>
  <c r="AN3137" i="2"/>
  <c r="AA3138" i="2"/>
  <c r="AE3138" i="2"/>
  <c r="AI3138" i="2"/>
  <c r="AM3138" i="2"/>
  <c r="AO3139" i="2"/>
  <c r="AD3139" i="2"/>
  <c r="AQ3141" i="2"/>
  <c r="AQ3143" i="2"/>
  <c r="AP3144" i="2"/>
  <c r="AO3145" i="2"/>
  <c r="AQ3147" i="2"/>
  <c r="AP3148" i="2"/>
  <c r="AO3149" i="2"/>
  <c r="AQ3151" i="2"/>
  <c r="AP3152" i="2"/>
  <c r="AO3153" i="2"/>
  <c r="AQ3155" i="2"/>
  <c r="AO3157" i="2"/>
  <c r="AQ3159" i="2"/>
  <c r="AP3160" i="2"/>
  <c r="AO3161" i="2"/>
  <c r="AQ3163" i="2"/>
  <c r="AO3165" i="2"/>
  <c r="AG3143" i="2"/>
  <c r="AK3143" i="2"/>
  <c r="AF3144" i="2"/>
  <c r="AJ3144" i="2"/>
  <c r="AN3144" i="2"/>
  <c r="AE3145" i="2"/>
  <c r="AI3145" i="2"/>
  <c r="AM3145" i="2"/>
  <c r="AD3146" i="2"/>
  <c r="AH3146" i="2"/>
  <c r="AG3147" i="2"/>
  <c r="AK3147" i="2"/>
  <c r="AF3148" i="2"/>
  <c r="AJ3148" i="2"/>
  <c r="AN3148" i="2"/>
  <c r="AE3149" i="2"/>
  <c r="AI3149" i="2"/>
  <c r="AM3149" i="2"/>
  <c r="AD3150" i="2"/>
  <c r="AH3150" i="2"/>
  <c r="AG3151" i="2"/>
  <c r="AK3151" i="2"/>
  <c r="AF3152" i="2"/>
  <c r="AJ3152" i="2"/>
  <c r="AN3152" i="2"/>
  <c r="AE3153" i="2"/>
  <c r="AI3153" i="2"/>
  <c r="AM3153" i="2"/>
  <c r="AD3154" i="2"/>
  <c r="AH3154" i="2"/>
  <c r="AG3155" i="2"/>
  <c r="AK3155" i="2"/>
  <c r="AF3156" i="2"/>
  <c r="AJ3156" i="2"/>
  <c r="AN3156" i="2"/>
  <c r="AE3157" i="2"/>
  <c r="AI3157" i="2"/>
  <c r="AM3157" i="2"/>
  <c r="AD3158" i="2"/>
  <c r="AH3158" i="2"/>
  <c r="AG3159" i="2"/>
  <c r="AK3159" i="2"/>
  <c r="AF3160" i="2"/>
  <c r="AJ3160" i="2"/>
  <c r="AN3160" i="2"/>
  <c r="AE3161" i="2"/>
  <c r="AI3161" i="2"/>
  <c r="AM3161" i="2"/>
  <c r="AD3162" i="2"/>
  <c r="AH3162" i="2"/>
  <c r="AG3163" i="2"/>
  <c r="AK3163" i="2"/>
  <c r="AF3164" i="2"/>
  <c r="AJ3164" i="2"/>
  <c r="AN3164" i="2"/>
  <c r="AE3165" i="2"/>
  <c r="AI3165" i="2"/>
  <c r="AM3165" i="2"/>
  <c r="AD3166" i="2"/>
  <c r="AH3166" i="2"/>
  <c r="AG3167" i="2"/>
  <c r="AK3167" i="2"/>
  <c r="AF3168" i="2"/>
  <c r="AJ3168" i="2"/>
  <c r="AN3168" i="2"/>
  <c r="AI3169" i="2"/>
  <c r="AM3169" i="2"/>
  <c r="AD3170" i="2"/>
  <c r="AH3170" i="2"/>
  <c r="AG3171" i="2"/>
  <c r="AK3171" i="2"/>
  <c r="AF3172" i="2"/>
  <c r="AJ3172" i="2"/>
  <c r="AN3172" i="2"/>
  <c r="AE3173" i="2"/>
  <c r="AI3173" i="2"/>
  <c r="AM3173" i="2"/>
  <c r="AD3174" i="2"/>
  <c r="AL3098" i="2"/>
  <c r="AP3098" i="2"/>
  <c r="AK3098" i="2"/>
  <c r="AB3099" i="2"/>
  <c r="AF3099" i="2"/>
  <c r="AJ3099" i="2"/>
  <c r="AN3099" i="2"/>
  <c r="AN3100" i="2"/>
  <c r="AE3100" i="2"/>
  <c r="AI3100" i="2"/>
  <c r="AM3100" i="2"/>
  <c r="AM3101" i="2"/>
  <c r="AD3101" i="2"/>
  <c r="AH3101" i="2"/>
  <c r="AL3101" i="2"/>
  <c r="AL3102" i="2"/>
  <c r="AP3102" i="2"/>
  <c r="AK3102" i="2"/>
  <c r="AB3103" i="2"/>
  <c r="AF3103" i="2"/>
  <c r="AJ3103" i="2"/>
  <c r="AN3103" i="2"/>
  <c r="AN3104" i="2"/>
  <c r="AN121" i="2" s="1"/>
  <c r="AE3104" i="2"/>
  <c r="AE121" i="2" s="1"/>
  <c r="AI3104" i="2"/>
  <c r="AI121" i="2" s="1"/>
  <c r="AM3104" i="2"/>
  <c r="AM121" i="2" s="1"/>
  <c r="AM3105" i="2"/>
  <c r="AD3105" i="2"/>
  <c r="AH3105" i="2"/>
  <c r="AL3105" i="2"/>
  <c r="AL3106" i="2"/>
  <c r="AP3106" i="2"/>
  <c r="AK3106" i="2"/>
  <c r="AB3107" i="2"/>
  <c r="AF3107" i="2"/>
  <c r="AJ3107" i="2"/>
  <c r="AN3107" i="2"/>
  <c r="AN3108" i="2"/>
  <c r="AE3108" i="2"/>
  <c r="AI3108" i="2"/>
  <c r="AM3108" i="2"/>
  <c r="AM3109" i="2"/>
  <c r="AD3109" i="2"/>
  <c r="AH3109" i="2"/>
  <c r="AL3109" i="2"/>
  <c r="AL3110" i="2"/>
  <c r="AP3110" i="2"/>
  <c r="AK3110" i="2"/>
  <c r="AB3111" i="2"/>
  <c r="AF3111" i="2"/>
  <c r="AJ3111" i="2"/>
  <c r="AN3111" i="2"/>
  <c r="AN3112" i="2"/>
  <c r="AE3112" i="2"/>
  <c r="AI3112" i="2"/>
  <c r="AM3112" i="2"/>
  <c r="AM3113" i="2"/>
  <c r="AD3113" i="2"/>
  <c r="AH3113" i="2"/>
  <c r="AL3113" i="2"/>
  <c r="AL3114" i="2"/>
  <c r="AP3114" i="2"/>
  <c r="AK3114" i="2"/>
  <c r="AB3115" i="2"/>
  <c r="AF3115" i="2"/>
  <c r="AJ3115" i="2"/>
  <c r="AN3115" i="2"/>
  <c r="AN3116" i="2"/>
  <c r="AE3116" i="2"/>
  <c r="AI3116" i="2"/>
  <c r="AM3116" i="2"/>
  <c r="AM3117" i="2"/>
  <c r="AD3117" i="2"/>
  <c r="AH3117" i="2"/>
  <c r="AL3117" i="2"/>
  <c r="AL3118" i="2"/>
  <c r="AP3118" i="2"/>
  <c r="AK3118" i="2"/>
  <c r="AB3119" i="2"/>
  <c r="AF3119" i="2"/>
  <c r="AJ3119" i="2"/>
  <c r="AN3119" i="2"/>
  <c r="AN3120" i="2"/>
  <c r="AE3120" i="2"/>
  <c r="AI3120" i="2"/>
  <c r="AM3120" i="2"/>
  <c r="AM3121" i="2"/>
  <c r="AD3121" i="2"/>
  <c r="AH3121" i="2"/>
  <c r="AL3121" i="2"/>
  <c r="AL3122" i="2"/>
  <c r="AP3122" i="2"/>
  <c r="AK3122" i="2"/>
  <c r="AB3123" i="2"/>
  <c r="AF3123" i="2"/>
  <c r="AJ3123" i="2"/>
  <c r="AN3123" i="2"/>
  <c r="AN3124" i="2"/>
  <c r="AE3124" i="2"/>
  <c r="AI3124" i="2"/>
  <c r="AM3124" i="2"/>
  <c r="AM3125" i="2"/>
  <c r="AD3125" i="2"/>
  <c r="AH3125" i="2"/>
  <c r="AL3125" i="2"/>
  <c r="AL3126" i="2"/>
  <c r="AP3126" i="2"/>
  <c r="AK3126" i="2"/>
  <c r="AB3127" i="2"/>
  <c r="AF3127" i="2"/>
  <c r="AJ3127" i="2"/>
  <c r="AN3127" i="2"/>
  <c r="AN3128" i="2"/>
  <c r="AE3128" i="2"/>
  <c r="AI3128" i="2"/>
  <c r="AM3128" i="2"/>
  <c r="AM3129" i="2"/>
  <c r="AD3129" i="2"/>
  <c r="AH3129" i="2"/>
  <c r="AL3129" i="2"/>
  <c r="AL3130" i="2"/>
  <c r="AP3130" i="2"/>
  <c r="AK3130" i="2"/>
  <c r="AB3131" i="2"/>
  <c r="AF3131" i="2"/>
  <c r="AJ3131" i="2"/>
  <c r="AN3131" i="2"/>
  <c r="AN3132" i="2"/>
  <c r="AE3132" i="2"/>
  <c r="AI3132" i="2"/>
  <c r="AM3132" i="2"/>
  <c r="AM3133" i="2"/>
  <c r="AD3133" i="2"/>
  <c r="AH3133" i="2"/>
  <c r="AL3133" i="2"/>
  <c r="AL3134" i="2"/>
  <c r="AP3134" i="2"/>
  <c r="AK3134" i="2"/>
  <c r="AB3135" i="2"/>
  <c r="AF3135" i="2"/>
  <c r="AJ3135" i="2"/>
  <c r="AN3135" i="2"/>
  <c r="AN3136" i="2"/>
  <c r="AE3136" i="2"/>
  <c r="AI3136" i="2"/>
  <c r="AM3136" i="2"/>
  <c r="AM3137" i="2"/>
  <c r="AD3137" i="2"/>
  <c r="AH3137" i="2"/>
  <c r="AL3137" i="2"/>
  <c r="AL3138" i="2"/>
  <c r="AP3138" i="2"/>
  <c r="AK3138" i="2"/>
  <c r="AF3139" i="2"/>
  <c r="AQ3139" i="2"/>
  <c r="AO3141" i="2"/>
  <c r="AO3143" i="2"/>
  <c r="AQ3145" i="2"/>
  <c r="AP3146" i="2"/>
  <c r="AO3147" i="2"/>
  <c r="AP3150" i="2"/>
  <c r="AO3151" i="2"/>
  <c r="AP3154" i="2"/>
  <c r="AO3155" i="2"/>
  <c r="AP3158" i="2"/>
  <c r="AO3159" i="2"/>
  <c r="AP3162" i="2"/>
  <c r="AP3166" i="2"/>
  <c r="AO3098" i="2"/>
  <c r="AQ3100" i="2"/>
  <c r="AO3102" i="2"/>
  <c r="AQ3104" i="2"/>
  <c r="AP121" i="2" s="1"/>
  <c r="AO3106" i="2"/>
  <c r="AQ3108" i="2"/>
  <c r="AO3110" i="2"/>
  <c r="AQ3112" i="2"/>
  <c r="AO3114" i="2"/>
  <c r="AQ3116" i="2"/>
  <c r="AO3118" i="2"/>
  <c r="AQ3120" i="2"/>
  <c r="AO3122" i="2"/>
  <c r="AQ3124" i="2"/>
  <c r="AO3126" i="2"/>
  <c r="AQ3128" i="2"/>
  <c r="AO3130" i="2"/>
  <c r="AQ3132" i="2"/>
  <c r="AO3134" i="2"/>
  <c r="AQ3136" i="2"/>
  <c r="AO3138" i="2"/>
  <c r="AB3140" i="2"/>
  <c r="AQ3140" i="2"/>
  <c r="AN3143" i="2"/>
  <c r="AE3143" i="2"/>
  <c r="AI3143" i="2"/>
  <c r="AM3143" i="2"/>
  <c r="AO3144" i="2"/>
  <c r="AD3144" i="2"/>
  <c r="AH3144" i="2"/>
  <c r="AL3144" i="2"/>
  <c r="AC3145" i="2"/>
  <c r="AP3145" i="2"/>
  <c r="AK3145" i="2"/>
  <c r="AB3146" i="2"/>
  <c r="AF3146" i="2"/>
  <c r="AJ3146" i="2"/>
  <c r="AN3146" i="2"/>
  <c r="AN3147" i="2"/>
  <c r="AE3147" i="2"/>
  <c r="AI3147" i="2"/>
  <c r="AM3147" i="2"/>
  <c r="AO3148" i="2"/>
  <c r="AD3148" i="2"/>
  <c r="AH3148" i="2"/>
  <c r="AL3148" i="2"/>
  <c r="AL3149" i="2"/>
  <c r="AP3149" i="2"/>
  <c r="AK3149" i="2"/>
  <c r="AB3150" i="2"/>
  <c r="AF3150" i="2"/>
  <c r="AJ3150" i="2"/>
  <c r="AN3150" i="2"/>
  <c r="AN3151" i="2"/>
  <c r="AE3151" i="2"/>
  <c r="AI3151" i="2"/>
  <c r="AM3151" i="2"/>
  <c r="AO3152" i="2"/>
  <c r="AD3152" i="2"/>
  <c r="AH3152" i="2"/>
  <c r="AL3152" i="2"/>
  <c r="AL3153" i="2"/>
  <c r="AP3153" i="2"/>
  <c r="AK3153" i="2"/>
  <c r="AB3154" i="2"/>
  <c r="AF3154" i="2"/>
  <c r="AJ3154" i="2"/>
  <c r="AN3154" i="2"/>
  <c r="AN3155" i="2"/>
  <c r="AE3155" i="2"/>
  <c r="AI3155" i="2"/>
  <c r="AM3155" i="2"/>
  <c r="AO3156" i="2"/>
  <c r="AD3156" i="2"/>
  <c r="AH3156" i="2"/>
  <c r="AL3156" i="2"/>
  <c r="AL3157" i="2"/>
  <c r="AP3157" i="2"/>
  <c r="AK3157" i="2"/>
  <c r="AB3158" i="2"/>
  <c r="AF3158" i="2"/>
  <c r="AJ3158" i="2"/>
  <c r="AN3158" i="2"/>
  <c r="AN3159" i="2"/>
  <c r="AE3159" i="2"/>
  <c r="AI3159" i="2"/>
  <c r="AM3159" i="2"/>
  <c r="AM3160" i="2"/>
  <c r="AD3160" i="2"/>
  <c r="AH3160" i="2"/>
  <c r="AL3160" i="2"/>
  <c r="AL3161" i="2"/>
  <c r="AP3161" i="2"/>
  <c r="AK3161" i="2"/>
  <c r="AB3162" i="2"/>
  <c r="AF3162" i="2"/>
  <c r="AJ3162" i="2"/>
  <c r="AN3162" i="2"/>
  <c r="AN3163" i="2"/>
  <c r="AE3163" i="2"/>
  <c r="AI3163" i="2"/>
  <c r="AM3163" i="2"/>
  <c r="AM3164" i="2"/>
  <c r="AD3164" i="2"/>
  <c r="AH3164" i="2"/>
  <c r="AL3164" i="2"/>
  <c r="AD3165" i="2"/>
  <c r="AP3165" i="2"/>
  <c r="AK3165" i="2"/>
  <c r="AB3166" i="2"/>
  <c r="AF3166" i="2"/>
  <c r="AJ3166" i="2"/>
  <c r="AP3170" i="2"/>
  <c r="AO3171" i="2"/>
  <c r="AP3174" i="2"/>
  <c r="AB3181" i="2"/>
  <c r="AF3181" i="2"/>
  <c r="AJ3181" i="2"/>
  <c r="AN3181" i="2"/>
  <c r="AP3182" i="2"/>
  <c r="AO107" i="2" s="1"/>
  <c r="Z3183" i="2"/>
  <c r="AD3183" i="2"/>
  <c r="AH3183" i="2"/>
  <c r="AL3183" i="2"/>
  <c r="AB3185" i="2"/>
  <c r="AF3185" i="2"/>
  <c r="AJ3185" i="2"/>
  <c r="AN3185" i="2"/>
  <c r="AP3186" i="2"/>
  <c r="Z3187" i="2"/>
  <c r="AD3187" i="2"/>
  <c r="AH3187" i="2"/>
  <c r="AL3187" i="2"/>
  <c r="AB3189" i="2"/>
  <c r="AB112" i="2" s="1"/>
  <c r="AF3189" i="2"/>
  <c r="AF112" i="2" s="1"/>
  <c r="AJ3189" i="2"/>
  <c r="AJ112" i="2" s="1"/>
  <c r="AN3189" i="2"/>
  <c r="AN112" i="2" s="1"/>
  <c r="AP3190" i="2"/>
  <c r="Z3191" i="2"/>
  <c r="AD3191" i="2"/>
  <c r="AH3191" i="2"/>
  <c r="AL3191" i="2"/>
  <c r="AB3193" i="2"/>
  <c r="AF3193" i="2"/>
  <c r="AJ3193" i="2"/>
  <c r="AN3193" i="2"/>
  <c r="AP3194" i="2"/>
  <c r="Z3195" i="2"/>
  <c r="AD3195" i="2"/>
  <c r="AH3195" i="2"/>
  <c r="AL3195" i="2"/>
  <c r="AB3197" i="2"/>
  <c r="AF3197" i="2"/>
  <c r="AJ3197" i="2"/>
  <c r="AN3197" i="2"/>
  <c r="Z3199" i="2"/>
  <c r="AD3199" i="2"/>
  <c r="AH3199" i="2"/>
  <c r="AL3199" i="2"/>
  <c r="AB3201" i="2"/>
  <c r="AF3201" i="2"/>
  <c r="AJ3201" i="2"/>
  <c r="AN3201" i="2"/>
  <c r="Z3203" i="2"/>
  <c r="AD3203" i="2"/>
  <c r="AH3203" i="2"/>
  <c r="AL3203" i="2"/>
  <c r="AB3205" i="2"/>
  <c r="AF3205" i="2"/>
  <c r="AJ3205" i="2"/>
  <c r="AN3205" i="2"/>
  <c r="Z3207" i="2"/>
  <c r="AD3207" i="2"/>
  <c r="AH3207" i="2"/>
  <c r="AL3207" i="2"/>
  <c r="AC3208" i="2"/>
  <c r="AB3209" i="2"/>
  <c r="AF3209" i="2"/>
  <c r="AJ3209" i="2"/>
  <c r="AN3209" i="2"/>
  <c r="AP3210" i="2"/>
  <c r="Z3211" i="2"/>
  <c r="AD3211" i="2"/>
  <c r="AH3211" i="2"/>
  <c r="AL3211" i="2"/>
  <c r="AB3213" i="2"/>
  <c r="AF3213" i="2"/>
  <c r="AJ3213" i="2"/>
  <c r="AN3213" i="2"/>
  <c r="Z3215" i="2"/>
  <c r="AD3215" i="2"/>
  <c r="AH3215" i="2"/>
  <c r="AQ3215" i="2"/>
  <c r="AM3215" i="2"/>
  <c r="AA3216" i="2"/>
  <c r="AN3166" i="2"/>
  <c r="AN3167" i="2"/>
  <c r="AE3167" i="2"/>
  <c r="AI3167" i="2"/>
  <c r="AM3167" i="2"/>
  <c r="AO3168" i="2"/>
  <c r="AD3168" i="2"/>
  <c r="AH3168" i="2"/>
  <c r="AL3168" i="2"/>
  <c r="AC3169" i="2"/>
  <c r="AG3169" i="2"/>
  <c r="AK3169" i="2"/>
  <c r="AB3170" i="2"/>
  <c r="AF3170" i="2"/>
  <c r="AJ3170" i="2"/>
  <c r="AN3170" i="2"/>
  <c r="AN3171" i="2"/>
  <c r="AE3171" i="2"/>
  <c r="AI3171" i="2"/>
  <c r="AM3171" i="2"/>
  <c r="AO3172" i="2"/>
  <c r="AD3172" i="2"/>
  <c r="AH3172" i="2"/>
  <c r="AL3172" i="2"/>
  <c r="AL3173" i="2"/>
  <c r="AP3173" i="2"/>
  <c r="AK3173" i="2"/>
  <c r="AB3174" i="2"/>
  <c r="AF3174" i="2"/>
  <c r="AJ3174" i="2"/>
  <c r="AN3174" i="2"/>
  <c r="AN3175" i="2"/>
  <c r="AE3175" i="2"/>
  <c r="AI3175" i="2"/>
  <c r="AM3175" i="2"/>
  <c r="AM3176" i="2"/>
  <c r="AD3176" i="2"/>
  <c r="AH3176" i="2"/>
  <c r="AL3176" i="2"/>
  <c r="AL3177" i="2"/>
  <c r="AG3177" i="2"/>
  <c r="AK3177" i="2"/>
  <c r="AA3179" i="2"/>
  <c r="Z3180" i="2"/>
  <c r="AD3180" i="2"/>
  <c r="AH3180" i="2"/>
  <c r="AL3180" i="2"/>
  <c r="AL3181" i="2"/>
  <c r="AP3181" i="2"/>
  <c r="AK3181" i="2"/>
  <c r="AB3182" i="2"/>
  <c r="AB107" i="2" s="1"/>
  <c r="AF3182" i="2"/>
  <c r="AF107" i="2" s="1"/>
  <c r="AJ3182" i="2"/>
  <c r="AJ107" i="2" s="1"/>
  <c r="AN3182" i="2"/>
  <c r="AN107" i="2" s="1"/>
  <c r="AN3183" i="2"/>
  <c r="AP3183" i="2"/>
  <c r="AI3183" i="2"/>
  <c r="AM3183" i="2"/>
  <c r="Z3184" i="2"/>
  <c r="AD3184" i="2"/>
  <c r="AH3184" i="2"/>
  <c r="AL3184" i="2"/>
  <c r="AL3185" i="2"/>
  <c r="AP3185" i="2"/>
  <c r="AK3185" i="2"/>
  <c r="AB3186" i="2"/>
  <c r="AF3186" i="2"/>
  <c r="AJ3186" i="2"/>
  <c r="AN3186" i="2"/>
  <c r="AB3187" i="2"/>
  <c r="AP3187" i="2"/>
  <c r="AI3187" i="2"/>
  <c r="AM3187" i="2"/>
  <c r="Z3188" i="2"/>
  <c r="AD3188" i="2"/>
  <c r="AH3188" i="2"/>
  <c r="AL3188" i="2"/>
  <c r="AD3189" i="2"/>
  <c r="AD112" i="2" s="1"/>
  <c r="AP3189" i="2"/>
  <c r="AO112" i="2" s="1"/>
  <c r="AK3189" i="2"/>
  <c r="AK112" i="2" s="1"/>
  <c r="AB3190" i="2"/>
  <c r="AF3190" i="2"/>
  <c r="AJ3190" i="2"/>
  <c r="AN3190" i="2"/>
  <c r="AA3191" i="2"/>
  <c r="AP3191" i="2"/>
  <c r="AI3191" i="2"/>
  <c r="AM3191" i="2"/>
  <c r="Z3192" i="2"/>
  <c r="AD3192" i="2"/>
  <c r="AH3192" i="2"/>
  <c r="AL3192" i="2"/>
  <c r="AC3193" i="2"/>
  <c r="AG3193" i="2"/>
  <c r="AK3193" i="2"/>
  <c r="AB3194" i="2"/>
  <c r="AF3194" i="2"/>
  <c r="AJ3194" i="2"/>
  <c r="AN3194" i="2"/>
  <c r="AA3195" i="2"/>
  <c r="AP3195" i="2"/>
  <c r="AI3195" i="2"/>
  <c r="AM3195" i="2"/>
  <c r="Z3196" i="2"/>
  <c r="AD3196" i="2"/>
  <c r="AH3196" i="2"/>
  <c r="AL3196" i="2"/>
  <c r="AC3197" i="2"/>
  <c r="AG3197" i="2"/>
  <c r="AK3197" i="2"/>
  <c r="AB3198" i="2"/>
  <c r="AF3198" i="2"/>
  <c r="AJ3198" i="2"/>
  <c r="AN3198" i="2"/>
  <c r="AA3199" i="2"/>
  <c r="AP3199" i="2"/>
  <c r="AI3199" i="2"/>
  <c r="AM3199" i="2"/>
  <c r="Z3200" i="2"/>
  <c r="AD3200" i="2"/>
  <c r="AH3200" i="2"/>
  <c r="AL3200" i="2"/>
  <c r="AC3201" i="2"/>
  <c r="AG3201" i="2"/>
  <c r="AK3201" i="2"/>
  <c r="AB3202" i="2"/>
  <c r="AF3202" i="2"/>
  <c r="AJ3202" i="2"/>
  <c r="AN3202" i="2"/>
  <c r="AA3203" i="2"/>
  <c r="AP3203" i="2"/>
  <c r="AI3203" i="2"/>
  <c r="AM3203" i="2"/>
  <c r="Z3204" i="2"/>
  <c r="AD3204" i="2"/>
  <c r="AH3204" i="2"/>
  <c r="AL3204" i="2"/>
  <c r="AC3205" i="2"/>
  <c r="AG3205" i="2"/>
  <c r="AK3205" i="2"/>
  <c r="AB3206" i="2"/>
  <c r="AF3206" i="2"/>
  <c r="AJ3206" i="2"/>
  <c r="AN3206" i="2"/>
  <c r="AA3207" i="2"/>
  <c r="AP3207" i="2"/>
  <c r="AI3207" i="2"/>
  <c r="AM3207" i="2"/>
  <c r="Z3208" i="2"/>
  <c r="AD3208" i="2"/>
  <c r="AH3208" i="2"/>
  <c r="AL3208" i="2"/>
  <c r="AC3209" i="2"/>
  <c r="AG3209" i="2"/>
  <c r="AK3209" i="2"/>
  <c r="AB3210" i="2"/>
  <c r="AF3210" i="2"/>
  <c r="AJ3210" i="2"/>
  <c r="AN3210" i="2"/>
  <c r="AA3211" i="2"/>
  <c r="AP3211" i="2"/>
  <c r="AI3211" i="2"/>
  <c r="AM3211" i="2"/>
  <c r="Z3212" i="2"/>
  <c r="AD3212" i="2"/>
  <c r="AH3212" i="2"/>
  <c r="AL3212" i="2"/>
  <c r="AC3213" i="2"/>
  <c r="AG3213" i="2"/>
  <c r="AB3216" i="2"/>
  <c r="AQ3167" i="2"/>
  <c r="AO3169" i="2"/>
  <c r="AQ3171" i="2"/>
  <c r="AO3173" i="2"/>
  <c r="AQ3175" i="2"/>
  <c r="AO3177" i="2"/>
  <c r="AD3177" i="2"/>
  <c r="AH3177" i="2"/>
  <c r="AC3178" i="2"/>
  <c r="AA3180" i="2"/>
  <c r="AE3180" i="2"/>
  <c r="AI3180" i="2"/>
  <c r="AM3180" i="2"/>
  <c r="AO3181" i="2"/>
  <c r="AC3182" i="2"/>
  <c r="AC107" i="2" s="1"/>
  <c r="AG3182" i="2"/>
  <c r="AG107" i="2" s="1"/>
  <c r="AK3182" i="2"/>
  <c r="AK107" i="2" s="1"/>
  <c r="AA3184" i="2"/>
  <c r="AE3184" i="2"/>
  <c r="AI3184" i="2"/>
  <c r="AM3184" i="2"/>
  <c r="AO3185" i="2"/>
  <c r="AC3186" i="2"/>
  <c r="AG3186" i="2"/>
  <c r="AK3186" i="2"/>
  <c r="AA3188" i="2"/>
  <c r="AE3188" i="2"/>
  <c r="AI3188" i="2"/>
  <c r="AM3188" i="2"/>
  <c r="AO3189" i="2"/>
  <c r="AC3190" i="2"/>
  <c r="AG3190" i="2"/>
  <c r="AK3190" i="2"/>
  <c r="AA3192" i="2"/>
  <c r="AE3192" i="2"/>
  <c r="AI3192" i="2"/>
  <c r="AM3192" i="2"/>
  <c r="AO3193" i="2"/>
  <c r="AC3194" i="2"/>
  <c r="AG3194" i="2"/>
  <c r="AK3194" i="2"/>
  <c r="AA3196" i="2"/>
  <c r="AE3196" i="2"/>
  <c r="AI3196" i="2"/>
  <c r="AM3196" i="2"/>
  <c r="AO3197" i="2"/>
  <c r="AC3198" i="2"/>
  <c r="AG3198" i="2"/>
  <c r="AK3198" i="2"/>
  <c r="AA3200" i="2"/>
  <c r="AE3200" i="2"/>
  <c r="AI3200" i="2"/>
  <c r="AM3200" i="2"/>
  <c r="AO3201" i="2"/>
  <c r="AC3202" i="2"/>
  <c r="AG3202" i="2"/>
  <c r="AK3202" i="2"/>
  <c r="AA3204" i="2"/>
  <c r="AE3204" i="2"/>
  <c r="AI3204" i="2"/>
  <c r="AM3204" i="2"/>
  <c r="AO3205" i="2"/>
  <c r="AC3206" i="2"/>
  <c r="AG3206" i="2"/>
  <c r="AK3206" i="2"/>
  <c r="AB3207" i="2"/>
  <c r="AA3208" i="2"/>
  <c r="AE3208" i="2"/>
  <c r="AI3208" i="2"/>
  <c r="AM3208" i="2"/>
  <c r="AL3209" i="2"/>
  <c r="AD3209" i="2"/>
  <c r="AC3210" i="2"/>
  <c r="AG3210" i="2"/>
  <c r="AK3210" i="2"/>
  <c r="AA3212" i="2"/>
  <c r="AE3212" i="2"/>
  <c r="AI3212" i="2"/>
  <c r="AM3212" i="2"/>
  <c r="AO3213" i="2"/>
  <c r="AH3174" i="2"/>
  <c r="AG3175" i="2"/>
  <c r="AK3175" i="2"/>
  <c r="AF3176" i="2"/>
  <c r="AJ3176" i="2"/>
  <c r="AN3176" i="2"/>
  <c r="AF3180" i="2"/>
  <c r="AN3180" i="2"/>
  <c r="AE3181" i="2"/>
  <c r="AI3181" i="2"/>
  <c r="AM3181" i="2"/>
  <c r="AD3182" i="2"/>
  <c r="AD107" i="2" s="1"/>
  <c r="AH3182" i="2"/>
  <c r="AH107" i="2" s="1"/>
  <c r="AG3183" i="2"/>
  <c r="AK3183" i="2"/>
  <c r="AF3184" i="2"/>
  <c r="AN3184" i="2"/>
  <c r="AE3185" i="2"/>
  <c r="AI3185" i="2"/>
  <c r="AM3185" i="2"/>
  <c r="AD3186" i="2"/>
  <c r="AH3186" i="2"/>
  <c r="AG3187" i="2"/>
  <c r="AK3187" i="2"/>
  <c r="AF3188" i="2"/>
  <c r="AN3188" i="2"/>
  <c r="AE3189" i="2"/>
  <c r="AE112" i="2" s="1"/>
  <c r="AI3189" i="2"/>
  <c r="AI112" i="2" s="1"/>
  <c r="AM3189" i="2"/>
  <c r="AM112" i="2" s="1"/>
  <c r="AD3190" i="2"/>
  <c r="AH3190" i="2"/>
  <c r="AG3191" i="2"/>
  <c r="AK3191" i="2"/>
  <c r="AF3192" i="2"/>
  <c r="AN3192" i="2"/>
  <c r="AE3193" i="2"/>
  <c r="AI3193" i="2"/>
  <c r="AM3193" i="2"/>
  <c r="AD3194" i="2"/>
  <c r="AH3194" i="2"/>
  <c r="AG3195" i="2"/>
  <c r="AK3195" i="2"/>
  <c r="AF3196" i="2"/>
  <c r="AN3196" i="2"/>
  <c r="AE3197" i="2"/>
  <c r="AI3197" i="2"/>
  <c r="AM3197" i="2"/>
  <c r="AD3198" i="2"/>
  <c r="AH3198" i="2"/>
  <c r="AG3199" i="2"/>
  <c r="AK3199" i="2"/>
  <c r="AF3200" i="2"/>
  <c r="AN3200" i="2"/>
  <c r="AE3201" i="2"/>
  <c r="AI3201" i="2"/>
  <c r="AM3201" i="2"/>
  <c r="AD3202" i="2"/>
  <c r="AH3202" i="2"/>
  <c r="AL3202" i="2"/>
  <c r="AG3203" i="2"/>
  <c r="AK3203" i="2"/>
  <c r="AF3204" i="2"/>
  <c r="AN3204" i="2"/>
  <c r="AE3205" i="2"/>
  <c r="AI3205" i="2"/>
  <c r="AM3205" i="2"/>
  <c r="AD3206" i="2"/>
  <c r="AH3206" i="2"/>
  <c r="AL3206" i="2"/>
  <c r="AG3207" i="2"/>
  <c r="AK3207" i="2"/>
  <c r="AF3208" i="2"/>
  <c r="AN3208" i="2"/>
  <c r="AE3209" i="2"/>
  <c r="AI3209" i="2"/>
  <c r="AM3209" i="2"/>
  <c r="AD3210" i="2"/>
  <c r="AH3210" i="2"/>
  <c r="AL3210" i="2"/>
  <c r="AG3211" i="2"/>
  <c r="AK3211" i="2"/>
  <c r="AF3212" i="2"/>
  <c r="AN3212" i="2"/>
  <c r="AE3213" i="2"/>
  <c r="AI3213" i="2"/>
  <c r="AM3213" i="2"/>
  <c r="AD3214" i="2"/>
  <c r="AH3214" i="2"/>
  <c r="AL3214" i="2"/>
  <c r="AF3218" i="2"/>
  <c r="AJ3218" i="2"/>
  <c r="AN3218" i="2"/>
  <c r="AD3220" i="2"/>
  <c r="AH3220" i="2"/>
  <c r="AL3220" i="2"/>
  <c r="AF3222" i="2"/>
  <c r="AJ3222" i="2"/>
  <c r="AC3214" i="2"/>
  <c r="AG3214" i="2"/>
  <c r="AK3214" i="2"/>
  <c r="AB3215" i="2"/>
  <c r="AC3216" i="2"/>
  <c r="AM3218" i="2"/>
  <c r="AC3219" i="2"/>
  <c r="AG3219" i="2"/>
  <c r="AK3219" i="2"/>
  <c r="AA3221" i="2"/>
  <c r="AA122" i="2" s="1"/>
  <c r="AE3221" i="2"/>
  <c r="AE122" i="2" s="1"/>
  <c r="AI3221" i="2"/>
  <c r="AI122" i="2" s="1"/>
  <c r="AM3221" i="2"/>
  <c r="AM122" i="2" s="1"/>
  <c r="AM3222" i="2"/>
  <c r="AC3223" i="2"/>
  <c r="AG3223" i="2"/>
  <c r="AK3223" i="2"/>
  <c r="AA3225" i="2"/>
  <c r="AE3225" i="2"/>
  <c r="AI3225" i="2"/>
  <c r="AM3225" i="2"/>
  <c r="AM3226" i="2"/>
  <c r="AC3227" i="2"/>
  <c r="AG3227" i="2"/>
  <c r="AK3227" i="2"/>
  <c r="AA3229" i="2"/>
  <c r="AE3229" i="2"/>
  <c r="AI3229" i="2"/>
  <c r="AM3229" i="2"/>
  <c r="AM3230" i="2"/>
  <c r="AC3231" i="2"/>
  <c r="AG3231" i="2"/>
  <c r="AK3231" i="2"/>
  <c r="AA3233" i="2"/>
  <c r="AE3233" i="2"/>
  <c r="AI3233" i="2"/>
  <c r="AM3233" i="2"/>
  <c r="AM3234" i="2"/>
  <c r="AC3235" i="2"/>
  <c r="AG3235" i="2"/>
  <c r="AK3235" i="2"/>
  <c r="AA3237" i="2"/>
  <c r="AE3237" i="2"/>
  <c r="AI3237" i="2"/>
  <c r="AM3237" i="2"/>
  <c r="AM3238" i="2"/>
  <c r="AC3239" i="2"/>
  <c r="AG3239" i="2"/>
  <c r="AK3239" i="2"/>
  <c r="AA3241" i="2"/>
  <c r="AE3241" i="2"/>
  <c r="AI3241" i="2"/>
  <c r="AM3241" i="2"/>
  <c r="AM3242" i="2"/>
  <c r="AC3243" i="2"/>
  <c r="AG3243" i="2"/>
  <c r="AK3243" i="2"/>
  <c r="AA3245" i="2"/>
  <c r="AE3245" i="2"/>
  <c r="AI3245" i="2"/>
  <c r="AM3245" i="2"/>
  <c r="AM3246" i="2"/>
  <c r="AC3247" i="2"/>
  <c r="AG3247" i="2"/>
  <c r="AK3247" i="2"/>
  <c r="AA3249" i="2"/>
  <c r="AE3249" i="2"/>
  <c r="AI3249" i="2"/>
  <c r="AM3249" i="2"/>
  <c r="AD3250" i="2"/>
  <c r="AL3250" i="2"/>
  <c r="Z3253" i="2"/>
  <c r="AD3253" i="2"/>
  <c r="AH3253" i="2"/>
  <c r="AL3253" i="2"/>
  <c r="AC3254" i="2"/>
  <c r="AG3254" i="2"/>
  <c r="AK3254" i="2"/>
  <c r="AB3255" i="2"/>
  <c r="AF3255" i="2"/>
  <c r="AJ3255" i="2"/>
  <c r="AN3255" i="2"/>
  <c r="AA3256" i="2"/>
  <c r="AE3256" i="2"/>
  <c r="AI3256" i="2"/>
  <c r="AM3256" i="2"/>
  <c r="Z3257" i="2"/>
  <c r="AD3257" i="2"/>
  <c r="AH3257" i="2"/>
  <c r="AL3257" i="2"/>
  <c r="AC3258" i="2"/>
  <c r="AG3258" i="2"/>
  <c r="AK3258" i="2"/>
  <c r="AB3259" i="2"/>
  <c r="AF3259" i="2"/>
  <c r="AJ3259" i="2"/>
  <c r="AN3259" i="2"/>
  <c r="AA3260" i="2"/>
  <c r="AE3260" i="2"/>
  <c r="AI3260" i="2"/>
  <c r="AM3260" i="2"/>
  <c r="Z3261" i="2"/>
  <c r="AD3261" i="2"/>
  <c r="AH3261" i="2"/>
  <c r="AL3261" i="2"/>
  <c r="AC3262" i="2"/>
  <c r="AG3262" i="2"/>
  <c r="AK3262" i="2"/>
  <c r="AB3263" i="2"/>
  <c r="AF3263" i="2"/>
  <c r="AJ3263" i="2"/>
  <c r="AN3263" i="2"/>
  <c r="AQ3217" i="2"/>
  <c r="AA3218" i="2"/>
  <c r="AE3218" i="2"/>
  <c r="AO3219" i="2"/>
  <c r="AD3219" i="2"/>
  <c r="AH3219" i="2"/>
  <c r="AQ3219" i="2"/>
  <c r="AC3220" i="2"/>
  <c r="AO3221" i="2"/>
  <c r="AF3221" i="2"/>
  <c r="AF122" i="2" s="1"/>
  <c r="AQ3221" i="2"/>
  <c r="AP122" i="2" s="1"/>
  <c r="AN3221" i="2"/>
  <c r="AN122" i="2" s="1"/>
  <c r="AA3222" i="2"/>
  <c r="AO3223" i="2"/>
  <c r="AD3223" i="2"/>
  <c r="AH3223" i="2"/>
  <c r="AQ3223" i="2"/>
  <c r="AO3225" i="2"/>
  <c r="AF3225" i="2"/>
  <c r="AQ3225" i="2"/>
  <c r="AN3225" i="2"/>
  <c r="AA3226" i="2"/>
  <c r="AO3227" i="2"/>
  <c r="AD3227" i="2"/>
  <c r="AH3227" i="2"/>
  <c r="AQ3227" i="2"/>
  <c r="AO3229" i="2"/>
  <c r="AF3229" i="2"/>
  <c r="AQ3229" i="2"/>
  <c r="AN3229" i="2"/>
  <c r="AA3230" i="2"/>
  <c r="AO3231" i="2"/>
  <c r="AD3231" i="2"/>
  <c r="AH3231" i="2"/>
  <c r="AQ3231" i="2"/>
  <c r="AC3233" i="2"/>
  <c r="AF3233" i="2"/>
  <c r="AQ3233" i="2"/>
  <c r="AN3233" i="2"/>
  <c r="AO3235" i="2"/>
  <c r="AD3235" i="2"/>
  <c r="AH3235" i="2"/>
  <c r="AQ3235" i="2"/>
  <c r="AB3237" i="2"/>
  <c r="AF3237" i="2"/>
  <c r="AQ3237" i="2"/>
  <c r="AN3237" i="2"/>
  <c r="AO3239" i="2"/>
  <c r="AD3239" i="2"/>
  <c r="AH3239" i="2"/>
  <c r="AQ3239" i="2"/>
  <c r="AB3241" i="2"/>
  <c r="AF3241" i="2"/>
  <c r="AQ3241" i="2"/>
  <c r="AN3241" i="2"/>
  <c r="AO3243" i="2"/>
  <c r="AD3243" i="2"/>
  <c r="AH3243" i="2"/>
  <c r="AQ3243" i="2"/>
  <c r="AB3245" i="2"/>
  <c r="AF3245" i="2"/>
  <c r="AQ3245" i="2"/>
  <c r="AN3245" i="2"/>
  <c r="AO3247" i="2"/>
  <c r="AD3247" i="2"/>
  <c r="AH3247" i="2"/>
  <c r="AQ3247" i="2"/>
  <c r="AB3249" i="2"/>
  <c r="AF3249" i="2"/>
  <c r="AQ3249" i="2"/>
  <c r="AN3249" i="2"/>
  <c r="AA3251" i="2"/>
  <c r="AQ3252" i="2"/>
  <c r="AA3253" i="2"/>
  <c r="AE3253" i="2"/>
  <c r="AI3253" i="2"/>
  <c r="AM3253" i="2"/>
  <c r="AO3254" i="2"/>
  <c r="AC3255" i="2"/>
  <c r="AG3255" i="2"/>
  <c r="AK3255" i="2"/>
  <c r="AQ3256" i="2"/>
  <c r="AA3257" i="2"/>
  <c r="AE3257" i="2"/>
  <c r="AI3257" i="2"/>
  <c r="AM3257" i="2"/>
  <c r="AO3258" i="2"/>
  <c r="AC3259" i="2"/>
  <c r="AG3259" i="2"/>
  <c r="AK3259" i="2"/>
  <c r="AQ3260" i="2"/>
  <c r="AA3261" i="2"/>
  <c r="AE3261" i="2"/>
  <c r="AI3261" i="2"/>
  <c r="AM3261" i="2"/>
  <c r="AO3262" i="2"/>
  <c r="AC3263" i="2"/>
  <c r="AG3263" i="2"/>
  <c r="AK3263" i="2"/>
  <c r="AQ3264" i="2"/>
  <c r="AA3265" i="2"/>
  <c r="AE3265" i="2"/>
  <c r="AI3265" i="2"/>
  <c r="AN3222" i="2"/>
  <c r="AD3224" i="2"/>
  <c r="AH3224" i="2"/>
  <c r="AL3224" i="2"/>
  <c r="AF3226" i="2"/>
  <c r="AJ3226" i="2"/>
  <c r="AN3226" i="2"/>
  <c r="AD3228" i="2"/>
  <c r="AH3228" i="2"/>
  <c r="AL3228" i="2"/>
  <c r="AF3230" i="2"/>
  <c r="AJ3230" i="2"/>
  <c r="AN3230" i="2"/>
  <c r="AD3232" i="2"/>
  <c r="AD104" i="2" s="1"/>
  <c r="AH3232" i="2"/>
  <c r="AH104" i="2" s="1"/>
  <c r="AL3232" i="2"/>
  <c r="AL104" i="2" s="1"/>
  <c r="AF3234" i="2"/>
  <c r="AJ3234" i="2"/>
  <c r="AN3234" i="2"/>
  <c r="AD3236" i="2"/>
  <c r="AH3236" i="2"/>
  <c r="AL3236" i="2"/>
  <c r="AF3238" i="2"/>
  <c r="AJ3238" i="2"/>
  <c r="AN3238" i="2"/>
  <c r="AD3240" i="2"/>
  <c r="AH3240" i="2"/>
  <c r="AL3240" i="2"/>
  <c r="AF3242" i="2"/>
  <c r="AJ3242" i="2"/>
  <c r="AN3242" i="2"/>
  <c r="AD3244" i="2"/>
  <c r="AH3244" i="2"/>
  <c r="AL3244" i="2"/>
  <c r="AF3246" i="2"/>
  <c r="AJ3246" i="2"/>
  <c r="AN3246" i="2"/>
  <c r="AD3248" i="2"/>
  <c r="AH3248" i="2"/>
  <c r="AL3248" i="2"/>
  <c r="AF3253" i="2"/>
  <c r="AJ3253" i="2"/>
  <c r="AN3253" i="2"/>
  <c r="AE3254" i="2"/>
  <c r="AI3254" i="2"/>
  <c r="AM3254" i="2"/>
  <c r="AD3255" i="2"/>
  <c r="AH3255" i="2"/>
  <c r="AL3255" i="2"/>
  <c r="AG3256" i="2"/>
  <c r="AK3256" i="2"/>
  <c r="AF3257" i="2"/>
  <c r="AJ3257" i="2"/>
  <c r="AN3257" i="2"/>
  <c r="AE3258" i="2"/>
  <c r="AI3258" i="2"/>
  <c r="AM3258" i="2"/>
  <c r="AD3259" i="2"/>
  <c r="AH3259" i="2"/>
  <c r="AL3259" i="2"/>
  <c r="AG3260" i="2"/>
  <c r="AK3260" i="2"/>
  <c r="AF3261" i="2"/>
  <c r="AJ3261" i="2"/>
  <c r="AN3261" i="2"/>
  <c r="AE3262" i="2"/>
  <c r="AI3262" i="2"/>
  <c r="AM3262" i="2"/>
  <c r="AD3263" i="2"/>
  <c r="AH3263" i="2"/>
  <c r="AL3263" i="2"/>
  <c r="AG3264" i="2"/>
  <c r="AK3264" i="2"/>
  <c r="AF3265" i="2"/>
  <c r="AJ3265" i="2"/>
  <c r="AN3265" i="2"/>
  <c r="AE3266" i="2"/>
  <c r="AI3266" i="2"/>
  <c r="AM3266" i="2"/>
  <c r="AD3267" i="2"/>
  <c r="AH3267" i="2"/>
  <c r="AL3267" i="2"/>
  <c r="AG3268" i="2"/>
  <c r="AK3268" i="2"/>
  <c r="AF3269" i="2"/>
  <c r="AJ3269" i="2"/>
  <c r="AN3269" i="2"/>
  <c r="AE3270" i="2"/>
  <c r="AI3270" i="2"/>
  <c r="AK3213" i="2"/>
  <c r="AB3214" i="2"/>
  <c r="AP3214" i="2"/>
  <c r="AJ3214" i="2"/>
  <c r="AA3215" i="2"/>
  <c r="AP3215" i="2"/>
  <c r="AI3215" i="2"/>
  <c r="AL3218" i="2"/>
  <c r="AP3218" i="2"/>
  <c r="AK3218" i="2"/>
  <c r="AB3219" i="2"/>
  <c r="AN3220" i="2"/>
  <c r="AP3220" i="2"/>
  <c r="AI3220" i="2"/>
  <c r="AM3220" i="2"/>
  <c r="AL3221" i="2"/>
  <c r="AL122" i="2" s="1"/>
  <c r="AL3222" i="2"/>
  <c r="AP3222" i="2"/>
  <c r="AK3222" i="2"/>
  <c r="AN3224" i="2"/>
  <c r="AP3224" i="2"/>
  <c r="AI3224" i="2"/>
  <c r="AM3224" i="2"/>
  <c r="AL3226" i="2"/>
  <c r="AP3226" i="2"/>
  <c r="AK3226" i="2"/>
  <c r="AN3228" i="2"/>
  <c r="AP3228" i="2"/>
  <c r="AI3228" i="2"/>
  <c r="AM3228" i="2"/>
  <c r="AL3229" i="2"/>
  <c r="AL3230" i="2"/>
  <c r="AP3230" i="2"/>
  <c r="AK3230" i="2"/>
  <c r="AN3232" i="2"/>
  <c r="AN104" i="2" s="1"/>
  <c r="AP3232" i="2"/>
  <c r="AO104" i="2" s="1"/>
  <c r="AI3232" i="2"/>
  <c r="AI104" i="2" s="1"/>
  <c r="AM3232" i="2"/>
  <c r="AM104" i="2" s="1"/>
  <c r="AL3234" i="2"/>
  <c r="AP3234" i="2"/>
  <c r="AK3234" i="2"/>
  <c r="AB3236" i="2"/>
  <c r="AP3236" i="2"/>
  <c r="AI3236" i="2"/>
  <c r="AM3236" i="2"/>
  <c r="AC3238" i="2"/>
  <c r="AP3238" i="2"/>
  <c r="AK3238" i="2"/>
  <c r="AA3240" i="2"/>
  <c r="AP3240" i="2"/>
  <c r="AI3240" i="2"/>
  <c r="AM3240" i="2"/>
  <c r="AC3242" i="2"/>
  <c r="AG3242" i="2"/>
  <c r="AK3242" i="2"/>
  <c r="AA3244" i="2"/>
  <c r="AP3244" i="2"/>
  <c r="AI3244" i="2"/>
  <c r="AM3244" i="2"/>
  <c r="AC3246" i="2"/>
  <c r="AG3246" i="2"/>
  <c r="AK3246" i="2"/>
  <c r="AA3248" i="2"/>
  <c r="AP3248" i="2"/>
  <c r="AI3248" i="2"/>
  <c r="AM3248" i="2"/>
  <c r="AC3250" i="2"/>
  <c r="AB3254" i="2"/>
  <c r="AF3254" i="2"/>
  <c r="AJ3254" i="2"/>
  <c r="AN3254" i="2"/>
  <c r="AP3255" i="2"/>
  <c r="Z3256" i="2"/>
  <c r="AD3256" i="2"/>
  <c r="AH3256" i="2"/>
  <c r="AL3256" i="2"/>
  <c r="AB3258" i="2"/>
  <c r="AF3258" i="2"/>
  <c r="AJ3258" i="2"/>
  <c r="AN3258" i="2"/>
  <c r="AP3259" i="2"/>
  <c r="Z3260" i="2"/>
  <c r="AD3260" i="2"/>
  <c r="AH3260" i="2"/>
  <c r="AL3260" i="2"/>
  <c r="AA3264" i="2"/>
  <c r="AE3264" i="2"/>
  <c r="AI3264" i="2"/>
  <c r="AM3264" i="2"/>
  <c r="Z3265" i="2"/>
  <c r="AD3265" i="2"/>
  <c r="AH3265" i="2"/>
  <c r="AL3265" i="2"/>
  <c r="AC3266" i="2"/>
  <c r="AG3266" i="2"/>
  <c r="AK3266" i="2"/>
  <c r="AB3267" i="2"/>
  <c r="AF3267" i="2"/>
  <c r="AJ3267" i="2"/>
  <c r="AN3267" i="2"/>
  <c r="AA3268" i="2"/>
  <c r="AE3268" i="2"/>
  <c r="AI3268" i="2"/>
  <c r="AM3268" i="2"/>
  <c r="Z3269" i="2"/>
  <c r="AD3269" i="2"/>
  <c r="AH3269" i="2"/>
  <c r="AL3269" i="2"/>
  <c r="AC3270" i="2"/>
  <c r="AG3270" i="2"/>
  <c r="AK3270" i="2"/>
  <c r="AB3271" i="2"/>
  <c r="AF3271" i="2"/>
  <c r="AJ3271" i="2"/>
  <c r="AN3271" i="2"/>
  <c r="AA3272" i="2"/>
  <c r="AE3272" i="2"/>
  <c r="AI3272" i="2"/>
  <c r="AM3272" i="2"/>
  <c r="Z3273" i="2"/>
  <c r="AD3273" i="2"/>
  <c r="AH3273" i="2"/>
  <c r="AL3273" i="2"/>
  <c r="AC3274" i="2"/>
  <c r="AG3274" i="2"/>
  <c r="AK3274" i="2"/>
  <c r="AB3275" i="2"/>
  <c r="AF3275" i="2"/>
  <c r="AJ3275" i="2"/>
  <c r="AN3275" i="2"/>
  <c r="AA3276" i="2"/>
  <c r="AE3276" i="2"/>
  <c r="AI3276" i="2"/>
  <c r="AM3276" i="2"/>
  <c r="Z3277" i="2"/>
  <c r="AD3277" i="2"/>
  <c r="AH3277" i="2"/>
  <c r="AL3277" i="2"/>
  <c r="AC3278" i="2"/>
  <c r="AG3278" i="2"/>
  <c r="AK3278" i="2"/>
  <c r="AB3279" i="2"/>
  <c r="AF3279" i="2"/>
  <c r="AJ3279" i="2"/>
  <c r="AN3279" i="2"/>
  <c r="AA3280" i="2"/>
  <c r="AE3280" i="2"/>
  <c r="AI3280" i="2"/>
  <c r="AM3280" i="2"/>
  <c r="Z3281" i="2"/>
  <c r="AD3281" i="2"/>
  <c r="AH3281" i="2"/>
  <c r="AL3281" i="2"/>
  <c r="AC3282" i="2"/>
  <c r="AG3282" i="2"/>
  <c r="AK3282" i="2"/>
  <c r="AB3283" i="2"/>
  <c r="AF3283" i="2"/>
  <c r="AJ3283" i="2"/>
  <c r="AN3283" i="2"/>
  <c r="AA3284" i="2"/>
  <c r="AE3284" i="2"/>
  <c r="AI3284" i="2"/>
  <c r="AM3284" i="2"/>
  <c r="Z3285" i="2"/>
  <c r="AD3285" i="2"/>
  <c r="AH3285" i="2"/>
  <c r="AL3285" i="2"/>
  <c r="AC3286" i="2"/>
  <c r="AB3287" i="2"/>
  <c r="AA3288" i="2"/>
  <c r="AP3288" i="2"/>
  <c r="AI3288" i="2"/>
  <c r="AM3288" i="2"/>
  <c r="AM3289" i="2"/>
  <c r="AD3289" i="2"/>
  <c r="AH3289" i="2"/>
  <c r="AQ3289" i="2"/>
  <c r="AC3290" i="2"/>
  <c r="AG3290" i="2"/>
  <c r="AK3290" i="2"/>
  <c r="AB3291" i="2"/>
  <c r="AF3291" i="2"/>
  <c r="AJ3291" i="2"/>
  <c r="AN3291" i="2"/>
  <c r="AA3292" i="2"/>
  <c r="AP3292" i="2"/>
  <c r="AI3292" i="2"/>
  <c r="AM3292" i="2"/>
  <c r="AM3293" i="2"/>
  <c r="AD3293" i="2"/>
  <c r="AM3265" i="2"/>
  <c r="AO3266" i="2"/>
  <c r="AC3267" i="2"/>
  <c r="AG3267" i="2"/>
  <c r="AK3267" i="2"/>
  <c r="AQ3268" i="2"/>
  <c r="AA3269" i="2"/>
  <c r="AE3269" i="2"/>
  <c r="AI3269" i="2"/>
  <c r="AM3269" i="2"/>
  <c r="AO3270" i="2"/>
  <c r="AC3271" i="2"/>
  <c r="AG3271" i="2"/>
  <c r="AK3271" i="2"/>
  <c r="AQ3272" i="2"/>
  <c r="AA3273" i="2"/>
  <c r="AE3273" i="2"/>
  <c r="AI3273" i="2"/>
  <c r="AM3273" i="2"/>
  <c r="AO3274" i="2"/>
  <c r="AC3275" i="2"/>
  <c r="AG3275" i="2"/>
  <c r="AK3275" i="2"/>
  <c r="AQ3276" i="2"/>
  <c r="AA3277" i="2"/>
  <c r="AE3277" i="2"/>
  <c r="AI3277" i="2"/>
  <c r="AM3277" i="2"/>
  <c r="AO3278" i="2"/>
  <c r="AC3279" i="2"/>
  <c r="AG3279" i="2"/>
  <c r="AK3279" i="2"/>
  <c r="AB3280" i="2"/>
  <c r="AQ3280" i="2"/>
  <c r="AA3281" i="2"/>
  <c r="AE3281" i="2"/>
  <c r="AI3281" i="2"/>
  <c r="AM3281" i="2"/>
  <c r="AO3282" i="2"/>
  <c r="AC3283" i="2"/>
  <c r="AG3283" i="2"/>
  <c r="AK3283" i="2"/>
  <c r="AQ3284" i="2"/>
  <c r="AA3285" i="2"/>
  <c r="AE3285" i="2"/>
  <c r="AI3285" i="2"/>
  <c r="AM3285" i="2"/>
  <c r="AJ3286" i="2"/>
  <c r="AD3286" i="2"/>
  <c r="AH3286" i="2"/>
  <c r="AB3288" i="2"/>
  <c r="AF3288" i="2"/>
  <c r="AJ3288" i="2"/>
  <c r="AN3288" i="2"/>
  <c r="AA3289" i="2"/>
  <c r="AE3289" i="2"/>
  <c r="AI3289" i="2"/>
  <c r="AN3290" i="2"/>
  <c r="AD3290" i="2"/>
  <c r="AH3290" i="2"/>
  <c r="AL3290" i="2"/>
  <c r="AC3291" i="2"/>
  <c r="AG3291" i="2"/>
  <c r="AB3292" i="2"/>
  <c r="AF3292" i="2"/>
  <c r="AJ3292" i="2"/>
  <c r="AN3292" i="2"/>
  <c r="AA3293" i="2"/>
  <c r="AE3293" i="2"/>
  <c r="AI3293" i="2"/>
  <c r="AN3294" i="2"/>
  <c r="AD3294" i="2"/>
  <c r="AH3294" i="2"/>
  <c r="AL3294" i="2"/>
  <c r="AC3295" i="2"/>
  <c r="AG3295" i="2"/>
  <c r="AB3296" i="2"/>
  <c r="AF3296" i="2"/>
  <c r="AJ3296" i="2"/>
  <c r="AN3296" i="2"/>
  <c r="AM3270" i="2"/>
  <c r="AD3271" i="2"/>
  <c r="AH3271" i="2"/>
  <c r="AL3271" i="2"/>
  <c r="AG3272" i="2"/>
  <c r="AK3272" i="2"/>
  <c r="AF3273" i="2"/>
  <c r="AJ3273" i="2"/>
  <c r="AN3273" i="2"/>
  <c r="AE3274" i="2"/>
  <c r="AI3274" i="2"/>
  <c r="AM3274" i="2"/>
  <c r="AD3275" i="2"/>
  <c r="AH3275" i="2"/>
  <c r="AL3275" i="2"/>
  <c r="AG3276" i="2"/>
  <c r="AK3276" i="2"/>
  <c r="AF3277" i="2"/>
  <c r="AJ3277" i="2"/>
  <c r="AN3277" i="2"/>
  <c r="AE3278" i="2"/>
  <c r="AI3278" i="2"/>
  <c r="AM3278" i="2"/>
  <c r="AD3279" i="2"/>
  <c r="AH3279" i="2"/>
  <c r="AL3279" i="2"/>
  <c r="AG3280" i="2"/>
  <c r="AK3280" i="2"/>
  <c r="AF3281" i="2"/>
  <c r="AJ3281" i="2"/>
  <c r="AN3281" i="2"/>
  <c r="AE3282" i="2"/>
  <c r="AI3282" i="2"/>
  <c r="AM3282" i="2"/>
  <c r="AD3283" i="2"/>
  <c r="AH3283" i="2"/>
  <c r="AL3283" i="2"/>
  <c r="AG3284" i="2"/>
  <c r="AK3284" i="2"/>
  <c r="AF3285" i="2"/>
  <c r="AJ3285" i="2"/>
  <c r="AN3285" i="2"/>
  <c r="AE3286" i="2"/>
  <c r="AI3286" i="2"/>
  <c r="AM3286" i="2"/>
  <c r="AG3288" i="2"/>
  <c r="AK3288" i="2"/>
  <c r="AF3289" i="2"/>
  <c r="AJ3289" i="2"/>
  <c r="AN3289" i="2"/>
  <c r="AE3290" i="2"/>
  <c r="AI3290" i="2"/>
  <c r="AM3290" i="2"/>
  <c r="AD3291" i="2"/>
  <c r="AH3291" i="2"/>
  <c r="AL3291" i="2"/>
  <c r="AG3292" i="2"/>
  <c r="AK3292" i="2"/>
  <c r="AF3293" i="2"/>
  <c r="AJ3293" i="2"/>
  <c r="AN3293" i="2"/>
  <c r="AE3294" i="2"/>
  <c r="AI3294" i="2"/>
  <c r="AM3294" i="2"/>
  <c r="AD3295" i="2"/>
  <c r="AH3295" i="2"/>
  <c r="AL3295" i="2"/>
  <c r="AG3296" i="2"/>
  <c r="AK3296" i="2"/>
  <c r="AF3297" i="2"/>
  <c r="AJ3297" i="2"/>
  <c r="AN3297" i="2"/>
  <c r="AE3298" i="2"/>
  <c r="AI3298" i="2"/>
  <c r="AM3298" i="2"/>
  <c r="AD3299" i="2"/>
  <c r="AH3299" i="2"/>
  <c r="AL3299" i="2"/>
  <c r="AG3300" i="2"/>
  <c r="AK3300" i="2"/>
  <c r="AF3301" i="2"/>
  <c r="AJ3301" i="2"/>
  <c r="AE3302" i="2"/>
  <c r="AI3302" i="2"/>
  <c r="AM3302" i="2"/>
  <c r="AB3262" i="2"/>
  <c r="AF3262" i="2"/>
  <c r="AJ3262" i="2"/>
  <c r="AN3262" i="2"/>
  <c r="AP3263" i="2"/>
  <c r="Z3264" i="2"/>
  <c r="AD3264" i="2"/>
  <c r="AH3264" i="2"/>
  <c r="AL3264" i="2"/>
  <c r="AB3266" i="2"/>
  <c r="AF3266" i="2"/>
  <c r="AJ3266" i="2"/>
  <c r="AN3266" i="2"/>
  <c r="AP3267" i="2"/>
  <c r="Z3268" i="2"/>
  <c r="AD3268" i="2"/>
  <c r="AH3268" i="2"/>
  <c r="AL3268" i="2"/>
  <c r="AB3270" i="2"/>
  <c r="AF3270" i="2"/>
  <c r="AJ3270" i="2"/>
  <c r="AN3270" i="2"/>
  <c r="AA3271" i="2"/>
  <c r="AP3271" i="2"/>
  <c r="Z3272" i="2"/>
  <c r="AD3272" i="2"/>
  <c r="AH3272" i="2"/>
  <c r="AL3272" i="2"/>
  <c r="AC3273" i="2"/>
  <c r="AB3274" i="2"/>
  <c r="AF3274" i="2"/>
  <c r="AJ3274" i="2"/>
  <c r="AN3274" i="2"/>
  <c r="AP3275" i="2"/>
  <c r="Z3276" i="2"/>
  <c r="AD3276" i="2"/>
  <c r="AH3276" i="2"/>
  <c r="AL3276" i="2"/>
  <c r="AB3278" i="2"/>
  <c r="AF3278" i="2"/>
  <c r="AJ3278" i="2"/>
  <c r="AN3278" i="2"/>
  <c r="AA3279" i="2"/>
  <c r="AP3279" i="2"/>
  <c r="Z3280" i="2"/>
  <c r="AD3280" i="2"/>
  <c r="AH3280" i="2"/>
  <c r="AL3280" i="2"/>
  <c r="AB3282" i="2"/>
  <c r="AF3282" i="2"/>
  <c r="AJ3282" i="2"/>
  <c r="AN3282" i="2"/>
  <c r="AA3283" i="2"/>
  <c r="AP3283" i="2"/>
  <c r="Z3284" i="2"/>
  <c r="AD3284" i="2"/>
  <c r="AH3284" i="2"/>
  <c r="AL3284" i="2"/>
  <c r="AB3286" i="2"/>
  <c r="AF3286" i="2"/>
  <c r="AQ3286" i="2"/>
  <c r="AL3288" i="2"/>
  <c r="AD3288" i="2"/>
  <c r="AH3288" i="2"/>
  <c r="AC3289" i="2"/>
  <c r="AG3289" i="2"/>
  <c r="AK3289" i="2"/>
  <c r="AB3290" i="2"/>
  <c r="AF3290" i="2"/>
  <c r="AQ3290" i="2"/>
  <c r="AA3291" i="2"/>
  <c r="AE3291" i="2"/>
  <c r="AI3291" i="2"/>
  <c r="AM3291" i="2"/>
  <c r="AL3292" i="2"/>
  <c r="AD3292" i="2"/>
  <c r="AH3292" i="2"/>
  <c r="AC3293" i="2"/>
  <c r="AG3293" i="2"/>
  <c r="AK3293" i="2"/>
  <c r="AB3294" i="2"/>
  <c r="AF3294" i="2"/>
  <c r="AQ3294" i="2"/>
  <c r="AA3295" i="2"/>
  <c r="AE3295" i="2"/>
  <c r="AI3295" i="2"/>
  <c r="AM3295" i="2"/>
  <c r="AL3296" i="2"/>
  <c r="AD3296" i="2"/>
  <c r="AH3296" i="2"/>
  <c r="AC3297" i="2"/>
  <c r="AG3297" i="2"/>
  <c r="AK3297" i="2"/>
  <c r="AB3298" i="2"/>
  <c r="AF3298" i="2"/>
  <c r="AQ3298" i="2"/>
  <c r="AA3299" i="2"/>
  <c r="AE3299" i="2"/>
  <c r="AI3299" i="2"/>
  <c r="AM3299" i="2"/>
  <c r="AL3300" i="2"/>
  <c r="AD3300" i="2"/>
  <c r="AH3300" i="2"/>
  <c r="AC3301" i="2"/>
  <c r="AG3301" i="2"/>
  <c r="AK3301" i="2"/>
  <c r="AB3302" i="2"/>
  <c r="AF3302" i="2"/>
  <c r="AJ3302" i="2"/>
  <c r="AP3303" i="2"/>
  <c r="AA3304" i="2"/>
  <c r="AQ3305" i="2"/>
  <c r="AA3306" i="2"/>
  <c r="AE3306" i="2"/>
  <c r="AI3306" i="2"/>
  <c r="AM3306" i="2"/>
  <c r="AO3307" i="2"/>
  <c r="AC3308" i="2"/>
  <c r="AP3308" i="2"/>
  <c r="AK3308" i="2"/>
  <c r="AA3310" i="2"/>
  <c r="AE3310" i="2"/>
  <c r="AI3310" i="2"/>
  <c r="AM3310" i="2"/>
  <c r="AO3311" i="2"/>
  <c r="AC3312" i="2"/>
  <c r="AG3312" i="2"/>
  <c r="AK3312" i="2"/>
  <c r="AA3314" i="2"/>
  <c r="AE3314" i="2"/>
  <c r="AI3314" i="2"/>
  <c r="AM3314" i="2"/>
  <c r="AC3316" i="2"/>
  <c r="AP3316" i="2"/>
  <c r="AK3316" i="2"/>
  <c r="AJ3317" i="2"/>
  <c r="AL3318" i="2"/>
  <c r="AM3319" i="2"/>
  <c r="AO3319" i="2"/>
  <c r="AD3319" i="2"/>
  <c r="AL3319" i="2"/>
  <c r="AH3293" i="2"/>
  <c r="AQ3293" i="2"/>
  <c r="AC3294" i="2"/>
  <c r="AG3294" i="2"/>
  <c r="AK3294" i="2"/>
  <c r="AB3295" i="2"/>
  <c r="AF3295" i="2"/>
  <c r="AJ3295" i="2"/>
  <c r="AN3295" i="2"/>
  <c r="AA3296" i="2"/>
  <c r="AP3296" i="2"/>
  <c r="AI3296" i="2"/>
  <c r="AM3296" i="2"/>
  <c r="AM3297" i="2"/>
  <c r="AD3297" i="2"/>
  <c r="AH3297" i="2"/>
  <c r="AQ3297" i="2"/>
  <c r="AC3298" i="2"/>
  <c r="AG3298" i="2"/>
  <c r="AK3298" i="2"/>
  <c r="AB3299" i="2"/>
  <c r="AF3299" i="2"/>
  <c r="AJ3299" i="2"/>
  <c r="AN3299" i="2"/>
  <c r="AA3300" i="2"/>
  <c r="AP3300" i="2"/>
  <c r="AI3300" i="2"/>
  <c r="AM3300" i="2"/>
  <c r="AM3301" i="2"/>
  <c r="AD3301" i="2"/>
  <c r="AH3301" i="2"/>
  <c r="AQ3301" i="2"/>
  <c r="AC3302" i="2"/>
  <c r="AG3302" i="2"/>
  <c r="AK3302" i="2"/>
  <c r="AB3303" i="2"/>
  <c r="AP3304" i="2"/>
  <c r="AC3305" i="2"/>
  <c r="AG3305" i="2"/>
  <c r="AK3305" i="2"/>
  <c r="AB3306" i="2"/>
  <c r="AF3306" i="2"/>
  <c r="AJ3306" i="2"/>
  <c r="AN3306" i="2"/>
  <c r="AA3307" i="2"/>
  <c r="AE3307" i="2"/>
  <c r="AI3307" i="2"/>
  <c r="AM3307" i="2"/>
  <c r="Z3308" i="2"/>
  <c r="AD3308" i="2"/>
  <c r="AH3308" i="2"/>
  <c r="AL3308" i="2"/>
  <c r="AC3309" i="2"/>
  <c r="AG3309" i="2"/>
  <c r="AK3309" i="2"/>
  <c r="AB3310" i="2"/>
  <c r="AF3310" i="2"/>
  <c r="AJ3310" i="2"/>
  <c r="AN3310" i="2"/>
  <c r="AA3311" i="2"/>
  <c r="AE3311" i="2"/>
  <c r="AI3311" i="2"/>
  <c r="AM3311" i="2"/>
  <c r="Z3312" i="2"/>
  <c r="AD3312" i="2"/>
  <c r="AH3312" i="2"/>
  <c r="AL3312" i="2"/>
  <c r="AC3313" i="2"/>
  <c r="AG3313" i="2"/>
  <c r="AK3313" i="2"/>
  <c r="AB3314" i="2"/>
  <c r="AF3314" i="2"/>
  <c r="AJ3314" i="2"/>
  <c r="AN3314" i="2"/>
  <c r="AO3315" i="2"/>
  <c r="AE3315" i="2"/>
  <c r="AI3315" i="2"/>
  <c r="AM3315" i="2"/>
  <c r="Z3316" i="2"/>
  <c r="AD3316" i="2"/>
  <c r="AH3316" i="2"/>
  <c r="AL3316" i="2"/>
  <c r="AB3318" i="2"/>
  <c r="AP3318" i="2"/>
  <c r="AN3318" i="2"/>
  <c r="AA3297" i="2"/>
  <c r="AE3297" i="2"/>
  <c r="AI3297" i="2"/>
  <c r="AN3298" i="2"/>
  <c r="AD3298" i="2"/>
  <c r="AH3298" i="2"/>
  <c r="AL3298" i="2"/>
  <c r="AC3299" i="2"/>
  <c r="AG3299" i="2"/>
  <c r="AB3300" i="2"/>
  <c r="AF3300" i="2"/>
  <c r="AJ3300" i="2"/>
  <c r="AN3300" i="2"/>
  <c r="AA3301" i="2"/>
  <c r="AE3301" i="2"/>
  <c r="AI3301" i="2"/>
  <c r="AN3302" i="2"/>
  <c r="AD3302" i="2"/>
  <c r="AH3302" i="2"/>
  <c r="AL3302" i="2"/>
  <c r="AC3303" i="2"/>
  <c r="AG3303" i="2"/>
  <c r="AK3303" i="2"/>
  <c r="AB3307" i="2"/>
  <c r="AF3307" i="2"/>
  <c r="AJ3307" i="2"/>
  <c r="AN3307" i="2"/>
  <c r="Z3309" i="2"/>
  <c r="AD3309" i="2"/>
  <c r="AH3309" i="2"/>
  <c r="AQ3309" i="2"/>
  <c r="AB3311" i="2"/>
  <c r="AF3311" i="2"/>
  <c r="AJ3311" i="2"/>
  <c r="AN3311" i="2"/>
  <c r="Z3313" i="2"/>
  <c r="AD3313" i="2"/>
  <c r="AH3313" i="2"/>
  <c r="AQ3313" i="2"/>
  <c r="AB3315" i="2"/>
  <c r="AF3315" i="2"/>
  <c r="AJ3315" i="2"/>
  <c r="AN3315" i="2"/>
  <c r="AK3317" i="2"/>
  <c r="AQ3317" i="2"/>
  <c r="AC3318" i="2"/>
  <c r="AG3318" i="2"/>
  <c r="AK3318" i="2"/>
  <c r="AF3322" i="2"/>
  <c r="AM3323" i="2"/>
  <c r="AD3323" i="2"/>
  <c r="AH3323" i="2"/>
  <c r="AQ3323" i="2"/>
  <c r="AD3303" i="2"/>
  <c r="AH3303" i="2"/>
  <c r="AD3306" i="2"/>
  <c r="AH3306" i="2"/>
  <c r="AL3306" i="2"/>
  <c r="AG3307" i="2"/>
  <c r="AK3307" i="2"/>
  <c r="AF3308" i="2"/>
  <c r="AJ3308" i="2"/>
  <c r="AN3308" i="2"/>
  <c r="AE3309" i="2"/>
  <c r="AI3309" i="2"/>
  <c r="AM3309" i="2"/>
  <c r="AD3310" i="2"/>
  <c r="AH3310" i="2"/>
  <c r="AL3310" i="2"/>
  <c r="AG3311" i="2"/>
  <c r="AK3311" i="2"/>
  <c r="AJ3312" i="2"/>
  <c r="AN3312" i="2"/>
  <c r="AE3313" i="2"/>
  <c r="AI3313" i="2"/>
  <c r="AM3313" i="2"/>
  <c r="AD3314" i="2"/>
  <c r="AH3314" i="2"/>
  <c r="AL3314" i="2"/>
  <c r="AG3315" i="2"/>
  <c r="AK3315" i="2"/>
  <c r="AF3316" i="2"/>
  <c r="AJ3316" i="2"/>
  <c r="AN3316" i="2"/>
  <c r="AI3317" i="2"/>
  <c r="AM3317" i="2"/>
  <c r="AG3319" i="2"/>
  <c r="AK3319" i="2"/>
  <c r="AD3320" i="2"/>
  <c r="AH3320" i="2"/>
  <c r="AL3320" i="2"/>
  <c r="AE3327" i="2"/>
  <c r="AI3327" i="2"/>
  <c r="AM3327" i="2"/>
  <c r="AN3321" i="2"/>
  <c r="AN3324" i="2"/>
  <c r="AE3324" i="2"/>
  <c r="AI3324" i="2"/>
  <c r="AM3324" i="2"/>
  <c r="AM3325" i="2"/>
  <c r="AD3325" i="2"/>
  <c r="AH3325" i="2"/>
  <c r="AL3325" i="2"/>
  <c r="AC3326" i="2"/>
  <c r="AG3326" i="2"/>
  <c r="AK3326" i="2"/>
  <c r="AQ3327" i="2"/>
  <c r="AN3328" i="2"/>
  <c r="AE3328" i="2"/>
  <c r="AI3328" i="2"/>
  <c r="AM3328" i="2"/>
  <c r="AO3329" i="2"/>
  <c r="AD3329" i="2"/>
  <c r="AH3329" i="2"/>
  <c r="AQ3329" i="2"/>
  <c r="AC3330" i="2"/>
  <c r="AG3330" i="2"/>
  <c r="AK3330" i="2"/>
  <c r="AQ3331" i="2"/>
  <c r="AN3332" i="2"/>
  <c r="AE3332" i="2"/>
  <c r="AI3332" i="2"/>
  <c r="AM3332" i="2"/>
  <c r="AO3333" i="2"/>
  <c r="AD3333" i="2"/>
  <c r="AH3333" i="2"/>
  <c r="AQ3333" i="2"/>
  <c r="AC3334" i="2"/>
  <c r="AG3334" i="2"/>
  <c r="AK3334" i="2"/>
  <c r="AQ3335" i="2"/>
  <c r="AG3336" i="2"/>
  <c r="AP3336" i="2"/>
  <c r="AI3336" i="2"/>
  <c r="AM3336" i="2"/>
  <c r="Z3337" i="2"/>
  <c r="AD3337" i="2"/>
  <c r="AH3337" i="2"/>
  <c r="AL3337" i="2"/>
  <c r="AC3337" i="2"/>
  <c r="AC3338" i="2"/>
  <c r="Z3341" i="2"/>
  <c r="AD3341" i="2"/>
  <c r="AH3341" i="2"/>
  <c r="AL3341" i="2"/>
  <c r="AA3344" i="2"/>
  <c r="AE3344" i="2"/>
  <c r="AI3344" i="2"/>
  <c r="Z3345" i="2"/>
  <c r="AD3345" i="2"/>
  <c r="AH3345" i="2"/>
  <c r="AL3345" i="2"/>
  <c r="AA3348" i="2"/>
  <c r="AA102" i="2" s="1"/>
  <c r="AE3348" i="2"/>
  <c r="AE102" i="2" s="1"/>
  <c r="AI3348" i="2"/>
  <c r="AI102" i="2" s="1"/>
  <c r="Z3349" i="2"/>
  <c r="AD3349" i="2"/>
  <c r="AH3349" i="2"/>
  <c r="AL3349" i="2"/>
  <c r="AC3350" i="2"/>
  <c r="AG3350" i="2"/>
  <c r="AK3350" i="2"/>
  <c r="AB3351" i="2"/>
  <c r="AF3351" i="2"/>
  <c r="AJ3351" i="2"/>
  <c r="AN3351" i="2"/>
  <c r="AA3352" i="2"/>
  <c r="AE3352" i="2"/>
  <c r="AI3352" i="2"/>
  <c r="Z3353" i="2"/>
  <c r="AD3353" i="2"/>
  <c r="AH3353" i="2"/>
  <c r="AL3353" i="2"/>
  <c r="AC3354" i="2"/>
  <c r="AG3354" i="2"/>
  <c r="AK3354" i="2"/>
  <c r="AA3321" i="2"/>
  <c r="AP3321" i="2"/>
  <c r="AI3321" i="2"/>
  <c r="AQ3321" i="2"/>
  <c r="AQ3324" i="2"/>
  <c r="Z3326" i="2"/>
  <c r="AD3326" i="2"/>
  <c r="AH3326" i="2"/>
  <c r="AL3326" i="2"/>
  <c r="AQ3328" i="2"/>
  <c r="Z3330" i="2"/>
  <c r="AD3330" i="2"/>
  <c r="AH3330" i="2"/>
  <c r="AL3330" i="2"/>
  <c r="AQ3332" i="2"/>
  <c r="AP3333" i="2"/>
  <c r="Z3334" i="2"/>
  <c r="AD3334" i="2"/>
  <c r="AH3334" i="2"/>
  <c r="AL3334" i="2"/>
  <c r="AF3336" i="2"/>
  <c r="AQ3336" i="2"/>
  <c r="AN3336" i="2"/>
  <c r="AA3340" i="2"/>
  <c r="AP3341" i="2"/>
  <c r="AL3342" i="2"/>
  <c r="AC3343" i="2"/>
  <c r="AP3343" i="2"/>
  <c r="AQ3343" i="2"/>
  <c r="AO3345" i="2"/>
  <c r="AP3345" i="2"/>
  <c r="AI3345" i="2"/>
  <c r="AM3345" i="2"/>
  <c r="AL3346" i="2"/>
  <c r="AD3346" i="2"/>
  <c r="AC3347" i="2"/>
  <c r="AP3347" i="2"/>
  <c r="AQ3347" i="2"/>
  <c r="AO3349" i="2"/>
  <c r="AP3349" i="2"/>
  <c r="AI3349" i="2"/>
  <c r="AM3349" i="2"/>
  <c r="Z3350" i="2"/>
  <c r="AD3350" i="2"/>
  <c r="AH3350" i="2"/>
  <c r="AL3350" i="2"/>
  <c r="AC3351" i="2"/>
  <c r="AG3351" i="2"/>
  <c r="AK3351" i="2"/>
  <c r="AB3352" i="2"/>
  <c r="AF3352" i="2"/>
  <c r="AJ3352" i="2"/>
  <c r="AN3352" i="2"/>
  <c r="AA3353" i="2"/>
  <c r="AP3353" i="2"/>
  <c r="AI3353" i="2"/>
  <c r="AM3353" i="2"/>
  <c r="Z3354" i="2"/>
  <c r="AD3354" i="2"/>
  <c r="AH3354" i="2"/>
  <c r="AL3354" i="2"/>
  <c r="AO3325" i="2"/>
  <c r="AF3325" i="2"/>
  <c r="AJ3325" i="2"/>
  <c r="AN3325" i="2"/>
  <c r="AN3326" i="2"/>
  <c r="AP3326" i="2"/>
  <c r="AI3326" i="2"/>
  <c r="AM3326" i="2"/>
  <c r="Z3327" i="2"/>
  <c r="AD3327" i="2"/>
  <c r="AH3327" i="2"/>
  <c r="AL3327" i="2"/>
  <c r="AB3329" i="2"/>
  <c r="AF3329" i="2"/>
  <c r="AJ3329" i="2"/>
  <c r="AN3329" i="2"/>
  <c r="AN3330" i="2"/>
  <c r="AP3330" i="2"/>
  <c r="AI3330" i="2"/>
  <c r="AM3330" i="2"/>
  <c r="Z3331" i="2"/>
  <c r="AD3331" i="2"/>
  <c r="AH3331" i="2"/>
  <c r="AL3331" i="2"/>
  <c r="AC3332" i="2"/>
  <c r="AB3333" i="2"/>
  <c r="AF3333" i="2"/>
  <c r="AJ3333" i="2"/>
  <c r="AN3333" i="2"/>
  <c r="AN3334" i="2"/>
  <c r="AP3334" i="2"/>
  <c r="AI3334" i="2"/>
  <c r="AM3334" i="2"/>
  <c r="Z3335" i="2"/>
  <c r="AD3335" i="2"/>
  <c r="AH3335" i="2"/>
  <c r="AL3335" i="2"/>
  <c r="AK3336" i="2"/>
  <c r="AO3337" i="2"/>
  <c r="AF3337" i="2"/>
  <c r="AQ3337" i="2"/>
  <c r="AN3337" i="2"/>
  <c r="AE3338" i="2"/>
  <c r="AI3338" i="2"/>
  <c r="AM3338" i="2"/>
  <c r="AE3342" i="2"/>
  <c r="AI3342" i="2"/>
  <c r="AM3342" i="2"/>
  <c r="AD3343" i="2"/>
  <c r="AH3343" i="2"/>
  <c r="AE3346" i="2"/>
  <c r="AI3346" i="2"/>
  <c r="AM3346" i="2"/>
  <c r="AD3347" i="2"/>
  <c r="AH3347" i="2"/>
  <c r="AE3350" i="2"/>
  <c r="AI3350" i="2"/>
  <c r="AM3350" i="2"/>
  <c r="AD3351" i="2"/>
  <c r="AH3351" i="2"/>
  <c r="AG3352" i="2"/>
  <c r="AK3352" i="2"/>
  <c r="AF3353" i="2"/>
  <c r="AE3354" i="2"/>
  <c r="AI3354" i="2"/>
  <c r="AM3354" i="2"/>
  <c r="AE3331" i="2"/>
  <c r="AI3331" i="2"/>
  <c r="AM3331" i="2"/>
  <c r="AE3335" i="2"/>
  <c r="AI3335" i="2"/>
  <c r="AM3335" i="2"/>
  <c r="AB3338" i="2"/>
  <c r="AO3342" i="2"/>
  <c r="AF3342" i="2"/>
  <c r="AQ3342" i="2"/>
  <c r="AN3342" i="2"/>
  <c r="AA3343" i="2"/>
  <c r="AO3344" i="2"/>
  <c r="AD3344" i="2"/>
  <c r="AH3344" i="2"/>
  <c r="AQ3344" i="2"/>
  <c r="AO3346" i="2"/>
  <c r="AF3346" i="2"/>
  <c r="AQ3346" i="2"/>
  <c r="AN3346" i="2"/>
  <c r="AA3347" i="2"/>
  <c r="AE3347" i="2"/>
  <c r="AO3348" i="2"/>
  <c r="AD3348" i="2"/>
  <c r="AD102" i="2" s="1"/>
  <c r="AH3348" i="2"/>
  <c r="AH102" i="2" s="1"/>
  <c r="AQ3348" i="2"/>
  <c r="AP102" i="2" s="1"/>
  <c r="AB3350" i="2"/>
  <c r="AF3350" i="2"/>
  <c r="AQ3350" i="2"/>
  <c r="AN3350" i="2"/>
  <c r="AA3351" i="2"/>
  <c r="AE3351" i="2"/>
  <c r="AI3351" i="2"/>
  <c r="AM3351" i="2"/>
  <c r="AO3352" i="2"/>
  <c r="AD3352" i="2"/>
  <c r="AH3352" i="2"/>
  <c r="AQ3352" i="2"/>
  <c r="AC3353" i="2"/>
  <c r="AG3353" i="2"/>
  <c r="AK3353" i="2"/>
  <c r="AB3354" i="2"/>
  <c r="AF3354" i="2"/>
  <c r="AQ3354" i="2"/>
  <c r="AN3354" i="2"/>
  <c r="AP7" i="2"/>
  <c r="AN7" i="2"/>
  <c r="AL11" i="2"/>
  <c r="AB15" i="2"/>
  <c r="AJ15" i="2"/>
  <c r="AM15" i="2"/>
  <c r="AI19" i="2"/>
  <c r="AE19" i="2"/>
  <c r="AA19" i="2"/>
  <c r="AL19" i="2"/>
  <c r="Z19" i="2"/>
  <c r="AO19" i="2"/>
  <c r="AH19" i="2"/>
  <c r="AJ19" i="2"/>
  <c r="AH20" i="2"/>
  <c r="AG21" i="2"/>
  <c r="Z21" i="2"/>
  <c r="AF24" i="2"/>
  <c r="AJ24" i="2"/>
  <c r="AQ24" i="2"/>
  <c r="AO24" i="2"/>
  <c r="AE25" i="2"/>
  <c r="AM25" i="2"/>
  <c r="AA27" i="2"/>
  <c r="AL27" i="2"/>
  <c r="AD27" i="2"/>
  <c r="AH27" i="2"/>
  <c r="Z27" i="2"/>
  <c r="AI27" i="2"/>
  <c r="AJ27" i="2"/>
  <c r="AG29" i="2"/>
  <c r="AF32" i="2"/>
  <c r="AJ32" i="2"/>
  <c r="AQ32" i="2"/>
  <c r="AO32" i="2"/>
  <c r="AE33" i="2"/>
  <c r="AH33" i="2"/>
  <c r="AE35" i="2"/>
  <c r="AP35" i="2"/>
  <c r="AM35" i="2"/>
  <c r="AK37" i="2"/>
  <c r="Z37" i="2"/>
  <c r="AC39" i="2"/>
  <c r="AG39" i="2"/>
  <c r="AQ39" i="2"/>
  <c r="AB39" i="2"/>
  <c r="AN40" i="2"/>
  <c r="AE41" i="2"/>
  <c r="AM41" i="2"/>
  <c r="AA43" i="2"/>
  <c r="AL43" i="2"/>
  <c r="AH43" i="2"/>
  <c r="Z43" i="2"/>
  <c r="AD43" i="2"/>
  <c r="AI43" i="2"/>
  <c r="AJ43" i="2"/>
  <c r="AI44" i="2"/>
  <c r="AD44" i="2"/>
  <c r="AH44" i="2"/>
  <c r="AL44" i="2"/>
  <c r="AG44" i="2"/>
  <c r="AK45" i="2"/>
  <c r="Z45" i="2"/>
  <c r="AC47" i="2"/>
  <c r="AG47" i="2"/>
  <c r="AQ47" i="2"/>
  <c r="AB47" i="2"/>
  <c r="AN48" i="2"/>
  <c r="AO49" i="2"/>
  <c r="AI49" i="2"/>
  <c r="AH49" i="2"/>
  <c r="AI51" i="2"/>
  <c r="AE7" i="2"/>
  <c r="AB7" i="2"/>
  <c r="AJ7" i="2"/>
  <c r="AM7" i="2"/>
  <c r="Z11" i="2"/>
  <c r="AO11" i="2"/>
  <c r="AK11" i="2"/>
  <c r="AG11" i="2"/>
  <c r="AC11" i="2"/>
  <c r="AH11" i="2"/>
  <c r="AE11" i="2"/>
  <c r="AP15" i="2"/>
  <c r="AN15" i="2"/>
  <c r="AM19" i="2"/>
  <c r="AE20" i="2"/>
  <c r="AD20" i="2"/>
  <c r="AL20" i="2"/>
  <c r="AG20" i="2"/>
  <c r="AK21" i="2"/>
  <c r="AP21" i="2"/>
  <c r="AC23" i="2"/>
  <c r="AG23" i="2"/>
  <c r="AQ23" i="2"/>
  <c r="AB23" i="2"/>
  <c r="AN24" i="2"/>
  <c r="AO25" i="2"/>
  <c r="AI25" i="2"/>
  <c r="AH25" i="2"/>
  <c r="AE27" i="2"/>
  <c r="AP27" i="2"/>
  <c r="AM27" i="2"/>
  <c r="AM28" i="2"/>
  <c r="AD28" i="2"/>
  <c r="AH28" i="2"/>
  <c r="AL28" i="2"/>
  <c r="AG28" i="2"/>
  <c r="AK29" i="2"/>
  <c r="Z29" i="2"/>
  <c r="AP29" i="2"/>
  <c r="AC31" i="2"/>
  <c r="AG31" i="2"/>
  <c r="AQ31" i="2"/>
  <c r="AB31" i="2"/>
  <c r="AN32" i="2"/>
  <c r="AO33" i="2"/>
  <c r="AI33" i="2"/>
  <c r="AM33" i="2"/>
  <c r="AA35" i="2"/>
  <c r="AL35" i="2"/>
  <c r="AD35" i="2"/>
  <c r="AH35" i="2"/>
  <c r="Z35" i="2"/>
  <c r="AI35" i="2"/>
  <c r="AJ35" i="2"/>
  <c r="AI36" i="2"/>
  <c r="AD36" i="2"/>
  <c r="AH36" i="2"/>
  <c r="AL36" i="2"/>
  <c r="AG36" i="2"/>
  <c r="AG37" i="2"/>
  <c r="AF40" i="2"/>
  <c r="AJ40" i="2"/>
  <c r="AQ40" i="2"/>
  <c r="AO40" i="2"/>
  <c r="AO41" i="2"/>
  <c r="AI41" i="2"/>
  <c r="AH41" i="2"/>
  <c r="AE43" i="2"/>
  <c r="AP43" i="2"/>
  <c r="AM43" i="2"/>
  <c r="AG45" i="2"/>
  <c r="AF48" i="2"/>
  <c r="AJ48" i="2"/>
  <c r="AQ48" i="2"/>
  <c r="AO48" i="2"/>
  <c r="AE49" i="2"/>
  <c r="AM49" i="2"/>
  <c r="AA51" i="2"/>
  <c r="AN51" i="2"/>
  <c r="AJ51" i="2"/>
  <c r="AL51" i="2"/>
  <c r="AH51" i="2"/>
  <c r="AD51" i="2"/>
  <c r="Z51" i="2"/>
  <c r="AE51" i="2"/>
  <c r="AP51" i="2"/>
  <c r="AM51" i="2"/>
  <c r="AQ7" i="2"/>
  <c r="AA8" i="2"/>
  <c r="AL8" i="2"/>
  <c r="AH8" i="2"/>
  <c r="Z8" i="2"/>
  <c r="AD8" i="2"/>
  <c r="AE8" i="2"/>
  <c r="AP8" i="2"/>
  <c r="AI8" i="2"/>
  <c r="AM8" i="2"/>
  <c r="AJ8" i="2"/>
  <c r="AM9" i="2"/>
  <c r="AD9" i="2"/>
  <c r="AH9" i="2"/>
  <c r="AL9" i="2"/>
  <c r="AG9" i="2"/>
  <c r="AG10" i="2"/>
  <c r="AK10" i="2"/>
  <c r="Z10" i="2"/>
  <c r="AP10" i="2"/>
  <c r="AI11" i="2"/>
  <c r="AC12" i="2"/>
  <c r="AG12" i="2"/>
  <c r="AF13" i="2"/>
  <c r="AJ13" i="2"/>
  <c r="AQ13" i="2"/>
  <c r="AN13" i="2"/>
  <c r="AO13" i="2"/>
  <c r="AO14" i="2"/>
  <c r="AE14" i="2"/>
  <c r="AI14" i="2"/>
  <c r="AM14" i="2"/>
  <c r="AH14" i="2"/>
  <c r="AA16" i="2"/>
  <c r="AL16" i="2"/>
  <c r="AH16" i="2"/>
  <c r="AD16" i="2"/>
  <c r="Z16" i="2"/>
  <c r="AE16" i="2"/>
  <c r="AP16" i="2"/>
  <c r="AI16" i="2"/>
  <c r="AM16" i="2"/>
  <c r="AJ16" i="2"/>
  <c r="AM17" i="2"/>
  <c r="AD17" i="2"/>
  <c r="AH17" i="2"/>
  <c r="AL17" i="2"/>
  <c r="AG17" i="2"/>
  <c r="AG18" i="2"/>
  <c r="AK18" i="2"/>
  <c r="Z18" i="2"/>
  <c r="AP18" i="2"/>
  <c r="AN19" i="2"/>
  <c r="AP20" i="2"/>
  <c r="AK20" i="2"/>
  <c r="AD21" i="2"/>
  <c r="AO23" i="2"/>
  <c r="AC24" i="2"/>
  <c r="AQ25" i="2"/>
  <c r="AL25" i="2"/>
  <c r="Z26" i="2"/>
  <c r="AO26" i="2"/>
  <c r="AK26" i="2"/>
  <c r="AC26" i="2"/>
  <c r="AG26" i="2"/>
  <c r="AD26" i="2"/>
  <c r="AH26" i="2"/>
  <c r="AL26" i="2"/>
  <c r="AE26" i="2"/>
  <c r="AN27" i="2"/>
  <c r="AP28" i="2"/>
  <c r="AK28" i="2"/>
  <c r="AD29" i="2"/>
  <c r="AJ30" i="2"/>
  <c r="AN30" i="2"/>
  <c r="AO31" i="2"/>
  <c r="AC32" i="2"/>
  <c r="AQ33" i="2"/>
  <c r="AL33" i="2"/>
  <c r="Z34" i="2"/>
  <c r="AG34" i="2"/>
  <c r="AO34" i="2"/>
  <c r="AK34" i="2"/>
  <c r="AC34" i="2"/>
  <c r="AD34" i="2"/>
  <c r="AH34" i="2"/>
  <c r="AL34" i="2"/>
  <c r="AE34" i="2"/>
  <c r="AN35" i="2"/>
  <c r="AP36" i="2"/>
  <c r="AK36" i="2"/>
  <c r="AD37" i="2"/>
  <c r="AB38" i="2"/>
  <c r="AJ38" i="2"/>
  <c r="AN38" i="2"/>
  <c r="AO39" i="2"/>
  <c r="AC40" i="2"/>
  <c r="AQ41" i="2"/>
  <c r="AL41" i="2"/>
  <c r="Z42" i="2"/>
  <c r="AO42" i="2"/>
  <c r="AK42" i="2"/>
  <c r="AC42" i="2"/>
  <c r="AG42" i="2"/>
  <c r="AD42" i="2"/>
  <c r="AH42" i="2"/>
  <c r="AL42" i="2"/>
  <c r="AE42" i="2"/>
  <c r="AN43" i="2"/>
  <c r="AP44" i="2"/>
  <c r="AK44" i="2"/>
  <c r="AD45" i="2"/>
  <c r="AJ46" i="2"/>
  <c r="AN46" i="2"/>
  <c r="AO47" i="2"/>
  <c r="AC48" i="2"/>
  <c r="AQ49" i="2"/>
  <c r="AL49" i="2"/>
  <c r="Z50" i="2"/>
  <c r="AO50" i="2"/>
  <c r="AK50" i="2"/>
  <c r="AG50" i="2"/>
  <c r="AC50" i="2"/>
  <c r="AD50" i="2"/>
  <c r="AH50" i="2"/>
  <c r="AL50" i="2"/>
  <c r="AE50" i="2"/>
  <c r="Z7" i="2"/>
  <c r="AO7" i="2"/>
  <c r="AK7" i="2"/>
  <c r="AG7" i="2"/>
  <c r="AC7" i="2"/>
  <c r="AL15" i="2"/>
  <c r="AF20" i="2"/>
  <c r="AJ20" i="2"/>
  <c r="AQ20" i="2"/>
  <c r="AO20" i="2"/>
  <c r="AA23" i="2"/>
  <c r="AL23" i="2"/>
  <c r="AD23" i="2"/>
  <c r="Z23" i="2"/>
  <c r="AH23" i="2"/>
  <c r="AM23" i="2"/>
  <c r="AG25" i="2"/>
  <c r="Z25" i="2"/>
  <c r="AF28" i="2"/>
  <c r="AJ28" i="2"/>
  <c r="AQ28" i="2"/>
  <c r="AO28" i="2"/>
  <c r="AA31" i="2"/>
  <c r="AH31" i="2"/>
  <c r="Z31" i="2"/>
  <c r="AL31" i="2"/>
  <c r="AD31" i="2"/>
  <c r="AI31" i="2"/>
  <c r="AJ31" i="2"/>
  <c r="AK33" i="2"/>
  <c r="AF36" i="2"/>
  <c r="AJ36" i="2"/>
  <c r="AQ36" i="2"/>
  <c r="AO36" i="2"/>
  <c r="AA39" i="2"/>
  <c r="AH39" i="2"/>
  <c r="Z39" i="2"/>
  <c r="AL39" i="2"/>
  <c r="AD39" i="2"/>
  <c r="AM39" i="2"/>
  <c r="AK41" i="2"/>
  <c r="Z41" i="2"/>
  <c r="AN44" i="2"/>
  <c r="AI47" i="2"/>
  <c r="AG49" i="2"/>
  <c r="Z49" i="2"/>
  <c r="Z15" i="2"/>
  <c r="AO15" i="2"/>
  <c r="AK15" i="2"/>
  <c r="AG15" i="2"/>
  <c r="AC15" i="2"/>
  <c r="AH15" i="2"/>
  <c r="AE15" i="2"/>
  <c r="AN20" i="2"/>
  <c r="AE23" i="2"/>
  <c r="AP23" i="2"/>
  <c r="AI23" i="2"/>
  <c r="AJ23" i="2"/>
  <c r="AK25" i="2"/>
  <c r="AP25" i="2"/>
  <c r="AN28" i="2"/>
  <c r="AE31" i="2"/>
  <c r="AP31" i="2"/>
  <c r="AM31" i="2"/>
  <c r="AG33" i="2"/>
  <c r="Z33" i="2"/>
  <c r="AP33" i="2"/>
  <c r="AN36" i="2"/>
  <c r="AE39" i="2"/>
  <c r="AP39" i="2"/>
  <c r="AI39" i="2"/>
  <c r="AJ39" i="2"/>
  <c r="AG41" i="2"/>
  <c r="AF44" i="2"/>
  <c r="AJ44" i="2"/>
  <c r="AQ44" i="2"/>
  <c r="AO44" i="2"/>
  <c r="AA47" i="2"/>
  <c r="AL47" i="2"/>
  <c r="AD47" i="2"/>
  <c r="AH47" i="2"/>
  <c r="Z47" i="2"/>
  <c r="AE47" i="2"/>
  <c r="AP47" i="2"/>
  <c r="AM47" i="2"/>
  <c r="AJ47" i="2"/>
  <c r="AK49" i="2"/>
  <c r="AP49" i="2"/>
  <c r="AG6" i="2"/>
  <c r="AK6" i="2"/>
  <c r="Z6" i="2"/>
  <c r="AP6" i="2"/>
  <c r="AI7" i="2"/>
  <c r="AC8" i="2"/>
  <c r="AG8" i="2"/>
  <c r="AB8" i="2"/>
  <c r="AF9" i="2"/>
  <c r="AJ9" i="2"/>
  <c r="AQ9" i="2"/>
  <c r="AN9" i="2"/>
  <c r="AO9" i="2"/>
  <c r="AO10" i="2"/>
  <c r="AE10" i="2"/>
  <c r="AI10" i="2"/>
  <c r="AM10" i="2"/>
  <c r="AH10" i="2"/>
  <c r="AA11" i="2"/>
  <c r="AQ11" i="2"/>
  <c r="AA12" i="2"/>
  <c r="AL12" i="2"/>
  <c r="AH12" i="2"/>
  <c r="AD12" i="2"/>
  <c r="Z12" i="2"/>
  <c r="AE12" i="2"/>
  <c r="AP12" i="2"/>
  <c r="AI12" i="2"/>
  <c r="AM12" i="2"/>
  <c r="AJ12" i="2"/>
  <c r="AI13" i="2"/>
  <c r="AD13" i="2"/>
  <c r="AH13" i="2"/>
  <c r="AL13" i="2"/>
  <c r="AG13" i="2"/>
  <c r="AG14" i="2"/>
  <c r="AK14" i="2"/>
  <c r="Z14" i="2"/>
  <c r="AP14" i="2"/>
  <c r="AI15" i="2"/>
  <c r="AG16" i="2"/>
  <c r="AB16" i="2"/>
  <c r="AF17" i="2"/>
  <c r="AJ17" i="2"/>
  <c r="AQ17" i="2"/>
  <c r="AN17" i="2"/>
  <c r="AO17" i="2"/>
  <c r="AO18" i="2"/>
  <c r="AE18" i="2"/>
  <c r="AI18" i="2"/>
  <c r="AM18" i="2"/>
  <c r="AH18" i="2"/>
  <c r="AC19" i="2"/>
  <c r="AG19" i="2"/>
  <c r="AF19" i="2"/>
  <c r="AC20" i="2"/>
  <c r="AQ21" i="2"/>
  <c r="AL21" i="2"/>
  <c r="Z22" i="2"/>
  <c r="AO22" i="2"/>
  <c r="AK22" i="2"/>
  <c r="AG22" i="2"/>
  <c r="AC22" i="2"/>
  <c r="AD22" i="2"/>
  <c r="AH22" i="2"/>
  <c r="AL22" i="2"/>
  <c r="AE22" i="2"/>
  <c r="AN23" i="2"/>
  <c r="AP24" i="2"/>
  <c r="AK24" i="2"/>
  <c r="AD25" i="2"/>
  <c r="AB26" i="2"/>
  <c r="AP26" i="2"/>
  <c r="AJ26" i="2"/>
  <c r="AN26" i="2"/>
  <c r="AM26" i="2"/>
  <c r="AO27" i="2"/>
  <c r="AF27" i="2"/>
  <c r="AC28" i="2"/>
  <c r="AQ29" i="2"/>
  <c r="AL29" i="2"/>
  <c r="Z30" i="2"/>
  <c r="AG30" i="2"/>
  <c r="AO30" i="2"/>
  <c r="AK30" i="2"/>
  <c r="AC30" i="2"/>
  <c r="AD30" i="2"/>
  <c r="AH30" i="2"/>
  <c r="AL30" i="2"/>
  <c r="AE30" i="2"/>
  <c r="AN31" i="2"/>
  <c r="AP32" i="2"/>
  <c r="AK32" i="2"/>
  <c r="AD33" i="2"/>
  <c r="AB34" i="2"/>
  <c r="AP34" i="2"/>
  <c r="AJ34" i="2"/>
  <c r="AN34" i="2"/>
  <c r="AM34" i="2"/>
  <c r="AO35" i="2"/>
  <c r="AF35" i="2"/>
  <c r="AC36" i="2"/>
  <c r="AQ37" i="2"/>
  <c r="AL37" i="2"/>
  <c r="Z38" i="2"/>
  <c r="AK38" i="2"/>
  <c r="AC38" i="2"/>
  <c r="AO38" i="2"/>
  <c r="AG38" i="2"/>
  <c r="AD38" i="2"/>
  <c r="AH38" i="2"/>
  <c r="AL38" i="2"/>
  <c r="AE38" i="2"/>
  <c r="AN39" i="2"/>
  <c r="AP40" i="2"/>
  <c r="AK40" i="2"/>
  <c r="AD41" i="2"/>
  <c r="AB42" i="2"/>
  <c r="AP42" i="2"/>
  <c r="AJ42" i="2"/>
  <c r="AN42" i="2"/>
  <c r="AM42" i="2"/>
  <c r="AO43" i="2"/>
  <c r="AF43" i="2"/>
  <c r="AC44" i="2"/>
  <c r="AQ45" i="2"/>
  <c r="AL45" i="2"/>
  <c r="Z46" i="2"/>
  <c r="AO46" i="2"/>
  <c r="AK46" i="2"/>
  <c r="AG46" i="2"/>
  <c r="AC46" i="2"/>
  <c r="AD46" i="2"/>
  <c r="AH46" i="2"/>
  <c r="AL46" i="2"/>
  <c r="AE46" i="2"/>
  <c r="AN47" i="2"/>
  <c r="AP48" i="2"/>
  <c r="AK48" i="2"/>
  <c r="AD49" i="2"/>
  <c r="AB50" i="2"/>
  <c r="AP50" i="2"/>
  <c r="AJ50" i="2"/>
  <c r="AN50" i="2"/>
  <c r="AM50" i="2"/>
  <c r="AO51" i="2"/>
  <c r="AF51" i="2"/>
  <c r="AB142" i="2"/>
  <c r="AF142" i="2"/>
  <c r="AJ142" i="2"/>
  <c r="AN142" i="2"/>
  <c r="AC143" i="2"/>
  <c r="AG143" i="2"/>
  <c r="AK143" i="2"/>
  <c r="AO143" i="2"/>
  <c r="Z144" i="2"/>
  <c r="AD144" i="2"/>
  <c r="AH144" i="2"/>
  <c r="AL144" i="2"/>
  <c r="AP144" i="2"/>
  <c r="AA145" i="2"/>
  <c r="AE145" i="2"/>
  <c r="AI145" i="2"/>
  <c r="AM145" i="2"/>
  <c r="AQ145" i="2"/>
  <c r="AB146" i="2"/>
  <c r="AF146" i="2"/>
  <c r="AJ146" i="2"/>
  <c r="AN146" i="2"/>
  <c r="AC147" i="2"/>
  <c r="AG147" i="2"/>
  <c r="AK147" i="2"/>
  <c r="AO147" i="2"/>
  <c r="Z148" i="2"/>
  <c r="AD148" i="2"/>
  <c r="AH148" i="2"/>
  <c r="AL148" i="2"/>
  <c r="AP148" i="2"/>
  <c r="AA149" i="2"/>
  <c r="AE149" i="2"/>
  <c r="AI149" i="2"/>
  <c r="AM149" i="2"/>
  <c r="AQ149" i="2"/>
  <c r="AB150" i="2"/>
  <c r="AF150" i="2"/>
  <c r="AJ150" i="2"/>
  <c r="AN150" i="2"/>
  <c r="AC151" i="2"/>
  <c r="AG151" i="2"/>
  <c r="AK151" i="2"/>
  <c r="AO151" i="2"/>
  <c r="Z152" i="2"/>
  <c r="AD152" i="2"/>
  <c r="AH152" i="2"/>
  <c r="AL152" i="2"/>
  <c r="AP152" i="2"/>
  <c r="AA153" i="2"/>
  <c r="AE153" i="2"/>
  <c r="AI153" i="2"/>
  <c r="AM153" i="2"/>
  <c r="AQ153" i="2"/>
  <c r="AB154" i="2"/>
  <c r="AF154" i="2"/>
  <c r="AJ154" i="2"/>
  <c r="AN154" i="2"/>
  <c r="AC155" i="2"/>
  <c r="AG155" i="2"/>
  <c r="AK155" i="2"/>
  <c r="AO155" i="2"/>
  <c r="Z156" i="2"/>
  <c r="AD156" i="2"/>
  <c r="AH156" i="2"/>
  <c r="AL156" i="2"/>
  <c r="AP156" i="2"/>
  <c r="AA157" i="2"/>
  <c r="AE157" i="2"/>
  <c r="AI157" i="2"/>
  <c r="AM157" i="2"/>
  <c r="AQ157" i="2"/>
  <c r="AB158" i="2"/>
  <c r="AF158" i="2"/>
  <c r="AJ158" i="2"/>
  <c r="AN158" i="2"/>
  <c r="AC159" i="2"/>
  <c r="AG159" i="2"/>
  <c r="AK159" i="2"/>
  <c r="AO159" i="2"/>
  <c r="Z160" i="2"/>
  <c r="AD160" i="2"/>
  <c r="AH160" i="2"/>
  <c r="AL160" i="2"/>
  <c r="AP160" i="2"/>
  <c r="AA161" i="2"/>
  <c r="AE161" i="2"/>
  <c r="AI161" i="2"/>
  <c r="AM161" i="2"/>
  <c r="AQ161" i="2"/>
  <c r="AB162" i="2"/>
  <c r="AF162" i="2"/>
  <c r="AJ162" i="2"/>
  <c r="AN162" i="2"/>
  <c r="AC163" i="2"/>
  <c r="AG163" i="2"/>
  <c r="AK163" i="2"/>
  <c r="AO163" i="2"/>
  <c r="Z164" i="2"/>
  <c r="AD164" i="2"/>
  <c r="AH164" i="2"/>
  <c r="AL164" i="2"/>
  <c r="AP164" i="2"/>
  <c r="AA165" i="2"/>
  <c r="AE165" i="2"/>
  <c r="AI165" i="2"/>
  <c r="AM165" i="2"/>
  <c r="AQ165" i="2"/>
  <c r="AB166" i="2"/>
  <c r="AF166" i="2"/>
  <c r="AJ166" i="2"/>
  <c r="AN166" i="2"/>
  <c r="AC167" i="2"/>
  <c r="AG167" i="2"/>
  <c r="AK167" i="2"/>
  <c r="AO167" i="2"/>
  <c r="Z168" i="2"/>
  <c r="AD168" i="2"/>
  <c r="AH168" i="2"/>
  <c r="AL168" i="2"/>
  <c r="AP168" i="2"/>
  <c r="AA169" i="2"/>
  <c r="AE169" i="2"/>
  <c r="AI169" i="2"/>
  <c r="AM169" i="2"/>
  <c r="AQ169" i="2"/>
  <c r="AB170" i="2"/>
  <c r="AF170" i="2"/>
  <c r="AJ170" i="2"/>
  <c r="AN170" i="2"/>
  <c r="AC171" i="2"/>
  <c r="AG171" i="2"/>
  <c r="AK171" i="2"/>
  <c r="AO171" i="2"/>
  <c r="Z172" i="2"/>
  <c r="AD172" i="2"/>
  <c r="AH172" i="2"/>
  <c r="AL172" i="2"/>
  <c r="AP172" i="2"/>
  <c r="AA173" i="2"/>
  <c r="AE173" i="2"/>
  <c r="AI173" i="2"/>
  <c r="AM173" i="2"/>
  <c r="AQ173" i="2"/>
  <c r="AB174" i="2"/>
  <c r="AF174" i="2"/>
  <c r="AJ174" i="2"/>
  <c r="AN174" i="2"/>
  <c r="AC175" i="2"/>
  <c r="AG175" i="2"/>
  <c r="AK175" i="2"/>
  <c r="AO175" i="2"/>
  <c r="Z176" i="2"/>
  <c r="AD176" i="2"/>
  <c r="AH176" i="2"/>
  <c r="AL176" i="2"/>
  <c r="AP176" i="2"/>
  <c r="AA177" i="2"/>
  <c r="AE177" i="2"/>
  <c r="AI177" i="2"/>
  <c r="AM177" i="2"/>
  <c r="AQ177" i="2"/>
  <c r="AB178" i="2"/>
  <c r="AF178" i="2"/>
  <c r="AJ178" i="2"/>
  <c r="AN178" i="2"/>
  <c r="AC179" i="2"/>
  <c r="AG179" i="2"/>
  <c r="AK179" i="2"/>
  <c r="AO179" i="2"/>
  <c r="Z180" i="2"/>
  <c r="AD180" i="2"/>
  <c r="AH180" i="2"/>
  <c r="AL180" i="2"/>
  <c r="AP180" i="2"/>
  <c r="AA181" i="2"/>
  <c r="AE181" i="2"/>
  <c r="AI181" i="2"/>
  <c r="AM181" i="2"/>
  <c r="AQ181" i="2"/>
  <c r="AB182" i="2"/>
  <c r="AF182" i="2"/>
  <c r="AJ182" i="2"/>
  <c r="AN182" i="2"/>
  <c r="AC183" i="2"/>
  <c r="AG183" i="2"/>
  <c r="AK183" i="2"/>
  <c r="AO183" i="2"/>
  <c r="Z184" i="2"/>
  <c r="AD184" i="2"/>
  <c r="AH184" i="2"/>
  <c r="AL184" i="2"/>
  <c r="AP184" i="2"/>
  <c r="AA185" i="2"/>
  <c r="AE185" i="2"/>
  <c r="AI185" i="2"/>
  <c r="AM185" i="2"/>
  <c r="AQ185" i="2"/>
  <c r="AB186" i="2"/>
  <c r="AF186" i="2"/>
  <c r="AJ186" i="2"/>
  <c r="AN186" i="2"/>
  <c r="AC187" i="2"/>
  <c r="AG187" i="2"/>
  <c r="AK187" i="2"/>
  <c r="AO187" i="2"/>
  <c r="Z188" i="2"/>
  <c r="AD188" i="2"/>
  <c r="AH188" i="2"/>
  <c r="AL188" i="2"/>
  <c r="AP188" i="2"/>
  <c r="AA189" i="2"/>
  <c r="AE189" i="2"/>
  <c r="AI189" i="2"/>
  <c r="AM189" i="2"/>
  <c r="AQ189" i="2"/>
  <c r="AB190" i="2"/>
  <c r="AF190" i="2"/>
  <c r="AJ190" i="2"/>
  <c r="AN190" i="2"/>
  <c r="AC191" i="2"/>
  <c r="AG191" i="2"/>
  <c r="AK191" i="2"/>
  <c r="AO191" i="2"/>
  <c r="Z192" i="2"/>
  <c r="AD192" i="2"/>
  <c r="AH192" i="2"/>
  <c r="AL192" i="2"/>
  <c r="AP192" i="2"/>
  <c r="AA193" i="2"/>
  <c r="AE193" i="2"/>
  <c r="AI193" i="2"/>
  <c r="AM193" i="2"/>
  <c r="AQ193" i="2"/>
  <c r="AB194" i="2"/>
  <c r="AF194" i="2"/>
  <c r="AJ194" i="2"/>
  <c r="AN194" i="2"/>
  <c r="AC195" i="2"/>
  <c r="AG195" i="2"/>
  <c r="AK195" i="2"/>
  <c r="AO195" i="2"/>
  <c r="Z196" i="2"/>
  <c r="AD196" i="2"/>
  <c r="AH196" i="2"/>
  <c r="AL196" i="2"/>
  <c r="AP196" i="2"/>
  <c r="AA197" i="2"/>
  <c r="AE197" i="2"/>
  <c r="AI197" i="2"/>
  <c r="AM197" i="2"/>
  <c r="AQ197" i="2"/>
  <c r="AB198" i="2"/>
  <c r="AF198" i="2"/>
  <c r="AJ198" i="2"/>
  <c r="AN198" i="2"/>
  <c r="AC199" i="2"/>
  <c r="AG199" i="2"/>
  <c r="AK199" i="2"/>
  <c r="AO199" i="2"/>
  <c r="Z200" i="2"/>
  <c r="AD200" i="2"/>
  <c r="AH200" i="2"/>
  <c r="AL200" i="2"/>
  <c r="AP200" i="2"/>
  <c r="AA201" i="2"/>
  <c r="AE201" i="2"/>
  <c r="AI201" i="2"/>
  <c r="AM201" i="2"/>
  <c r="AQ201" i="2"/>
  <c r="AB202" i="2"/>
  <c r="AF202" i="2"/>
  <c r="AJ202" i="2"/>
  <c r="AN202" i="2"/>
  <c r="AC203" i="2"/>
  <c r="AG203" i="2"/>
  <c r="AK203" i="2"/>
  <c r="AO203" i="2"/>
  <c r="Z204" i="2"/>
  <c r="AD204" i="2"/>
  <c r="AH204" i="2"/>
  <c r="AL204" i="2"/>
  <c r="AP204" i="2"/>
  <c r="AA205" i="2"/>
  <c r="AE205" i="2"/>
  <c r="AI205" i="2"/>
  <c r="AM205" i="2"/>
  <c r="AQ205" i="2"/>
  <c r="AB206" i="2"/>
  <c r="AF206" i="2"/>
  <c r="AJ206" i="2"/>
  <c r="AN206" i="2"/>
  <c r="AC207" i="2"/>
  <c r="AG207" i="2"/>
  <c r="AK207" i="2"/>
  <c r="AO207" i="2"/>
  <c r="Z208" i="2"/>
  <c r="AD208" i="2"/>
  <c r="AH208" i="2"/>
  <c r="AL208" i="2"/>
  <c r="AP208" i="2"/>
  <c r="AA209" i="2"/>
  <c r="AE209" i="2"/>
  <c r="AI209" i="2"/>
  <c r="AM209" i="2"/>
  <c r="AQ209" i="2"/>
  <c r="AB210" i="2"/>
  <c r="AF210" i="2"/>
  <c r="AJ210" i="2"/>
  <c r="AN210" i="2"/>
  <c r="AC211" i="2"/>
  <c r="AG211" i="2"/>
  <c r="AK211" i="2"/>
  <c r="AO211" i="2"/>
  <c r="Z212" i="2"/>
  <c r="AD212" i="2"/>
  <c r="AH212" i="2"/>
  <c r="AL212" i="2"/>
  <c r="AP212" i="2"/>
  <c r="AA213" i="2"/>
  <c r="AE213" i="2"/>
  <c r="AI213" i="2"/>
  <c r="AM213" i="2"/>
  <c r="AQ213" i="2"/>
  <c r="AB214" i="2"/>
  <c r="AF214" i="2"/>
  <c r="AJ214" i="2"/>
  <c r="AN214" i="2"/>
  <c r="AC215" i="2"/>
  <c r="AG215" i="2"/>
  <c r="AK215" i="2"/>
  <c r="AO215" i="2"/>
  <c r="Z216" i="2"/>
  <c r="AD216" i="2"/>
  <c r="AH216" i="2"/>
  <c r="AL216" i="2"/>
  <c r="AP216" i="2"/>
  <c r="AA217" i="2"/>
  <c r="AE217" i="2"/>
  <c r="AI217" i="2"/>
  <c r="AM217" i="2"/>
  <c r="AQ217" i="2"/>
  <c r="AB218" i="2"/>
  <c r="AF218" i="2"/>
  <c r="AJ218" i="2"/>
  <c r="AN218" i="2"/>
  <c r="AC219" i="2"/>
  <c r="AG219" i="2"/>
  <c r="AK219" i="2"/>
  <c r="AO219" i="2"/>
  <c r="Z220" i="2"/>
  <c r="AD220" i="2"/>
  <c r="AH220" i="2"/>
  <c r="AL220" i="2"/>
  <c r="AP220" i="2"/>
  <c r="AA221" i="2"/>
  <c r="AE221" i="2"/>
  <c r="AI221" i="2"/>
  <c r="AM221" i="2"/>
  <c r="AQ221" i="2"/>
  <c r="AB222" i="2"/>
  <c r="AF222" i="2"/>
  <c r="AJ222" i="2"/>
  <c r="AN222" i="2"/>
  <c r="AC223" i="2"/>
  <c r="AG223" i="2"/>
  <c r="AK223" i="2"/>
  <c r="AO223" i="2"/>
  <c r="Z224" i="2"/>
  <c r="AD224" i="2"/>
  <c r="AH224" i="2"/>
  <c r="AL224" i="2"/>
  <c r="AP224" i="2"/>
  <c r="AA225" i="2"/>
  <c r="AE225" i="2"/>
  <c r="AI225" i="2"/>
  <c r="AM225" i="2"/>
  <c r="AQ225" i="2"/>
  <c r="AB226" i="2"/>
  <c r="AF226" i="2"/>
  <c r="AJ226" i="2"/>
  <c r="AN226" i="2"/>
  <c r="AC227" i="2"/>
  <c r="AG227" i="2"/>
  <c r="AK227" i="2"/>
  <c r="AO227" i="2"/>
  <c r="Z228" i="2"/>
  <c r="AD228" i="2"/>
  <c r="AH228" i="2"/>
  <c r="AL228" i="2"/>
  <c r="AP228" i="2"/>
  <c r="AA229" i="2"/>
  <c r="AE229" i="2"/>
  <c r="AI229" i="2"/>
  <c r="AM229" i="2"/>
  <c r="AQ229" i="2"/>
  <c r="AB230" i="2"/>
  <c r="AF230" i="2"/>
  <c r="AJ230" i="2"/>
  <c r="AN230" i="2"/>
  <c r="AC231" i="2"/>
  <c r="AG231" i="2"/>
  <c r="AK231" i="2"/>
  <c r="AO231" i="2"/>
  <c r="Z232" i="2"/>
  <c r="AD232" i="2"/>
  <c r="AH232" i="2"/>
  <c r="AL232" i="2"/>
  <c r="AP232" i="2"/>
  <c r="AA233" i="2"/>
  <c r="AE233" i="2"/>
  <c r="AI233" i="2"/>
  <c r="AM233" i="2"/>
  <c r="AQ233" i="2"/>
  <c r="AB234" i="2"/>
  <c r="AF234" i="2"/>
  <c r="AJ234" i="2"/>
  <c r="AN234" i="2"/>
  <c r="AC235" i="2"/>
  <c r="AG235" i="2"/>
  <c r="AK235" i="2"/>
  <c r="AO235" i="2"/>
  <c r="Z236" i="2"/>
  <c r="AD236" i="2"/>
  <c r="AH236" i="2"/>
  <c r="AL236" i="2"/>
  <c r="AP236" i="2"/>
  <c r="AA237" i="2"/>
  <c r="AE237" i="2"/>
  <c r="AI237" i="2"/>
  <c r="AM237" i="2"/>
  <c r="AQ237" i="2"/>
  <c r="AB238" i="2"/>
  <c r="AF238" i="2"/>
  <c r="AJ238" i="2"/>
  <c r="AN238" i="2"/>
  <c r="AC239" i="2"/>
  <c r="AG239" i="2"/>
  <c r="AK239" i="2"/>
  <c r="AO239" i="2"/>
  <c r="Z240" i="2"/>
  <c r="AD240" i="2"/>
  <c r="AH240" i="2"/>
  <c r="AL240" i="2"/>
  <c r="AP240" i="2"/>
  <c r="AA241" i="2"/>
  <c r="AA113" i="2" s="1"/>
  <c r="AE241" i="2"/>
  <c r="AE113" i="2" s="1"/>
  <c r="AI241" i="2"/>
  <c r="AI113" i="2" s="1"/>
  <c r="AM241" i="2"/>
  <c r="AM113" i="2" s="1"/>
  <c r="AQ241" i="2"/>
  <c r="AP113" i="2" s="1"/>
  <c r="AB242" i="2"/>
  <c r="AF242" i="2"/>
  <c r="AJ242" i="2"/>
  <c r="AN242" i="2"/>
  <c r="AC243" i="2"/>
  <c r="AG243" i="2"/>
  <c r="AK243" i="2"/>
  <c r="AO243" i="2"/>
  <c r="Z244" i="2"/>
  <c r="AD244" i="2"/>
  <c r="AH244" i="2"/>
  <c r="AL244" i="2"/>
  <c r="AP244" i="2"/>
  <c r="AA245" i="2"/>
  <c r="AE245" i="2"/>
  <c r="AI245" i="2"/>
  <c r="AM245" i="2"/>
  <c r="AQ245" i="2"/>
  <c r="AB246" i="2"/>
  <c r="AF246" i="2"/>
  <c r="AJ246" i="2"/>
  <c r="AN246" i="2"/>
  <c r="AC247" i="2"/>
  <c r="AG247" i="2"/>
  <c r="AK247" i="2"/>
  <c r="AO247" i="2"/>
  <c r="Z248" i="2"/>
  <c r="AD248" i="2"/>
  <c r="AH248" i="2"/>
  <c r="AL248" i="2"/>
  <c r="AP248" i="2"/>
  <c r="AA249" i="2"/>
  <c r="AE249" i="2"/>
  <c r="AI249" i="2"/>
  <c r="AM249" i="2"/>
  <c r="AQ249" i="2"/>
  <c r="AB250" i="2"/>
  <c r="AF250" i="2"/>
  <c r="AJ250" i="2"/>
  <c r="AN250" i="2"/>
  <c r="AC251" i="2"/>
  <c r="AG251" i="2"/>
  <c r="AK251" i="2"/>
  <c r="AO251" i="2"/>
  <c r="Z252" i="2"/>
  <c r="AD252" i="2"/>
  <c r="AH252" i="2"/>
  <c r="AL252" i="2"/>
  <c r="AP252" i="2"/>
  <c r="AA253" i="2"/>
  <c r="AE253" i="2"/>
  <c r="AI253" i="2"/>
  <c r="AM253" i="2"/>
  <c r="AQ253" i="2"/>
  <c r="AB254" i="2"/>
  <c r="AF254" i="2"/>
  <c r="AJ254" i="2"/>
  <c r="AN254" i="2"/>
  <c r="AC255" i="2"/>
  <c r="AG255" i="2"/>
  <c r="AK255" i="2"/>
  <c r="AO255" i="2"/>
  <c r="Z256" i="2"/>
  <c r="AD256" i="2"/>
  <c r="AH256" i="2"/>
  <c r="AL256" i="2"/>
  <c r="AP256" i="2"/>
  <c r="AA257" i="2"/>
  <c r="AE257" i="2"/>
  <c r="AI257" i="2"/>
  <c r="AM257" i="2"/>
  <c r="AQ257" i="2"/>
  <c r="AB258" i="2"/>
  <c r="AF258" i="2"/>
  <c r="AJ258" i="2"/>
  <c r="AN258" i="2"/>
  <c r="AC259" i="2"/>
  <c r="AG259" i="2"/>
  <c r="AK259" i="2"/>
  <c r="AO259" i="2"/>
  <c r="Z260" i="2"/>
  <c r="AD260" i="2"/>
  <c r="AH260" i="2"/>
  <c r="AL260" i="2"/>
  <c r="AP260" i="2"/>
  <c r="AA261" i="2"/>
  <c r="AE261" i="2"/>
  <c r="AI261" i="2"/>
  <c r="AM261" i="2"/>
  <c r="AQ261" i="2"/>
  <c r="AB262" i="2"/>
  <c r="AF262" i="2"/>
  <c r="AJ262" i="2"/>
  <c r="AN262" i="2"/>
  <c r="AC263" i="2"/>
  <c r="AG263" i="2"/>
  <c r="AK263" i="2"/>
  <c r="AO263" i="2"/>
  <c r="Z264" i="2"/>
  <c r="AD264" i="2"/>
  <c r="AH264" i="2"/>
  <c r="AL264" i="2"/>
  <c r="AP264" i="2"/>
  <c r="AA265" i="2"/>
  <c r="AE265" i="2"/>
  <c r="AI265" i="2"/>
  <c r="AM265" i="2"/>
  <c r="AQ265" i="2"/>
  <c r="AB266" i="2"/>
  <c r="AF266" i="2"/>
  <c r="AJ266" i="2"/>
  <c r="AN266" i="2"/>
  <c r="AC267" i="2"/>
  <c r="AG267" i="2"/>
  <c r="AK267" i="2"/>
  <c r="AO267" i="2"/>
  <c r="Z268" i="2"/>
  <c r="AD268" i="2"/>
  <c r="AH268" i="2"/>
  <c r="AL268" i="2"/>
  <c r="AP268" i="2"/>
  <c r="AA269" i="2"/>
  <c r="AE269" i="2"/>
  <c r="AI269" i="2"/>
  <c r="AM269" i="2"/>
  <c r="AQ269" i="2"/>
  <c r="AB270" i="2"/>
  <c r="AF270" i="2"/>
  <c r="AJ270" i="2"/>
  <c r="AN270" i="2"/>
  <c r="AC271" i="2"/>
  <c r="AG271" i="2"/>
  <c r="AK271" i="2"/>
  <c r="AO271" i="2"/>
  <c r="Z272" i="2"/>
  <c r="AD272" i="2"/>
  <c r="AH272" i="2"/>
  <c r="AL272" i="2"/>
  <c r="AP272" i="2"/>
  <c r="AA273" i="2"/>
  <c r="AE273" i="2"/>
  <c r="AI273" i="2"/>
  <c r="AM273" i="2"/>
  <c r="AQ273" i="2"/>
  <c r="AB274" i="2"/>
  <c r="AF274" i="2"/>
  <c r="AJ274" i="2"/>
  <c r="AN274" i="2"/>
  <c r="AC275" i="2"/>
  <c r="AG275" i="2"/>
  <c r="AK275" i="2"/>
  <c r="AO275" i="2"/>
  <c r="Z276" i="2"/>
  <c r="AD276" i="2"/>
  <c r="AH276" i="2"/>
  <c r="AL276" i="2"/>
  <c r="AP276" i="2"/>
  <c r="AA277" i="2"/>
  <c r="AE277" i="2"/>
  <c r="AI277" i="2"/>
  <c r="AM277" i="2"/>
  <c r="AQ277" i="2"/>
  <c r="AB278" i="2"/>
  <c r="AF278" i="2"/>
  <c r="AJ278" i="2"/>
  <c r="AN278" i="2"/>
  <c r="AC279" i="2"/>
  <c r="AG279" i="2"/>
  <c r="AK279" i="2"/>
  <c r="AO279" i="2"/>
  <c r="Z280" i="2"/>
  <c r="AD280" i="2"/>
  <c r="AH280" i="2"/>
  <c r="AL280" i="2"/>
  <c r="AP280" i="2"/>
  <c r="AA281" i="2"/>
  <c r="AE281" i="2"/>
  <c r="AI281" i="2"/>
  <c r="AM281" i="2"/>
  <c r="AQ281" i="2"/>
  <c r="AB282" i="2"/>
  <c r="AF282" i="2"/>
  <c r="AJ282" i="2"/>
  <c r="AN282" i="2"/>
  <c r="AC283" i="2"/>
  <c r="AG283" i="2"/>
  <c r="AK283" i="2"/>
  <c r="AO283" i="2"/>
  <c r="Z284" i="2"/>
  <c r="AD284" i="2"/>
  <c r="AH284" i="2"/>
  <c r="AL284" i="2"/>
  <c r="AP284" i="2"/>
  <c r="AA285" i="2"/>
  <c r="AE285" i="2"/>
  <c r="AI285" i="2"/>
  <c r="AM285" i="2"/>
  <c r="AQ285" i="2"/>
  <c r="AB286" i="2"/>
  <c r="AF286" i="2"/>
  <c r="AJ286" i="2"/>
  <c r="AN286" i="2"/>
  <c r="AC287" i="2"/>
  <c r="AG287" i="2"/>
  <c r="AK287" i="2"/>
  <c r="AO287" i="2"/>
  <c r="Z288" i="2"/>
  <c r="AD288" i="2"/>
  <c r="AH288" i="2"/>
  <c r="AL288" i="2"/>
  <c r="AP288" i="2"/>
  <c r="AA289" i="2"/>
  <c r="AE289" i="2"/>
  <c r="AI289" i="2"/>
  <c r="AM289" i="2"/>
  <c r="AQ289" i="2"/>
  <c r="AB290" i="2"/>
  <c r="AF290" i="2"/>
  <c r="AJ290" i="2"/>
  <c r="AN290" i="2"/>
  <c r="AC291" i="2"/>
  <c r="AG291" i="2"/>
  <c r="AK291" i="2"/>
  <c r="AO291" i="2"/>
  <c r="Z292" i="2"/>
  <c r="AD292" i="2"/>
  <c r="AH292" i="2"/>
  <c r="AL292" i="2"/>
  <c r="AP292" i="2"/>
  <c r="AA293" i="2"/>
  <c r="AE293" i="2"/>
  <c r="AI293" i="2"/>
  <c r="AM293" i="2"/>
  <c r="AQ293" i="2"/>
  <c r="AB294" i="2"/>
  <c r="AF294" i="2"/>
  <c r="AJ294" i="2"/>
  <c r="AN294" i="2"/>
  <c r="AC295" i="2"/>
  <c r="AG295" i="2"/>
  <c r="AK295" i="2"/>
  <c r="AO295" i="2"/>
  <c r="Z296" i="2"/>
  <c r="AD296" i="2"/>
  <c r="AH296" i="2"/>
  <c r="AL296" i="2"/>
  <c r="AP296" i="2"/>
  <c r="AA297" i="2"/>
  <c r="AE297" i="2"/>
  <c r="AI297" i="2"/>
  <c r="AM297" i="2"/>
  <c r="AQ297" i="2"/>
  <c r="AB298" i="2"/>
  <c r="AF298" i="2"/>
  <c r="AJ298" i="2"/>
  <c r="AN298" i="2"/>
  <c r="AC299" i="2"/>
  <c r="AG299" i="2"/>
  <c r="AK299" i="2"/>
  <c r="AO299" i="2"/>
  <c r="Z300" i="2"/>
  <c r="AD300" i="2"/>
  <c r="AH300" i="2"/>
  <c r="AL300" i="2"/>
  <c r="AP300" i="2"/>
  <c r="AA301" i="2"/>
  <c r="AE301" i="2"/>
  <c r="AI301" i="2"/>
  <c r="AM301" i="2"/>
  <c r="AQ301" i="2"/>
  <c r="AB302" i="2"/>
  <c r="AF302" i="2"/>
  <c r="AJ302" i="2"/>
  <c r="AN302" i="2"/>
  <c r="AC303" i="2"/>
  <c r="AG303" i="2"/>
  <c r="AK303" i="2"/>
  <c r="AO303" i="2"/>
  <c r="Z304" i="2"/>
  <c r="AD304" i="2"/>
  <c r="AH304" i="2"/>
  <c r="AL304" i="2"/>
  <c r="AP304" i="2"/>
  <c r="AA305" i="2"/>
  <c r="AE305" i="2"/>
  <c r="AI305" i="2"/>
  <c r="AM305" i="2"/>
  <c r="AQ305" i="2"/>
  <c r="AB306" i="2"/>
  <c r="AF306" i="2"/>
  <c r="AJ306" i="2"/>
  <c r="AN306" i="2"/>
  <c r="AC307" i="2"/>
  <c r="AG307" i="2"/>
  <c r="AK307" i="2"/>
  <c r="AO307" i="2"/>
  <c r="Z308" i="2"/>
  <c r="AD308" i="2"/>
  <c r="AH308" i="2"/>
  <c r="AL308" i="2"/>
  <c r="AP308" i="2"/>
  <c r="AA309" i="2"/>
  <c r="AE309" i="2"/>
  <c r="AI309" i="2"/>
  <c r="AM309" i="2"/>
  <c r="AQ309" i="2"/>
  <c r="AB310" i="2"/>
  <c r="AF310" i="2"/>
  <c r="AJ310" i="2"/>
  <c r="AN310" i="2"/>
  <c r="AC311" i="2"/>
  <c r="AG311" i="2"/>
  <c r="AK311" i="2"/>
  <c r="AO311" i="2"/>
  <c r="Z312" i="2"/>
  <c r="AD312" i="2"/>
  <c r="AH312" i="2"/>
  <c r="AL312" i="2"/>
  <c r="AP312" i="2"/>
  <c r="AA313" i="2"/>
  <c r="AE313" i="2"/>
  <c r="AI313" i="2"/>
  <c r="AM313" i="2"/>
  <c r="AQ313" i="2"/>
  <c r="AB314" i="2"/>
  <c r="AF314" i="2"/>
  <c r="AJ314" i="2"/>
  <c r="AN314" i="2"/>
  <c r="AC315" i="2"/>
  <c r="AG315" i="2"/>
  <c r="AK315" i="2"/>
  <c r="AO315" i="2"/>
  <c r="Z316" i="2"/>
  <c r="AD316" i="2"/>
  <c r="AH316" i="2"/>
  <c r="AL316" i="2"/>
  <c r="AP316" i="2"/>
  <c r="AA317" i="2"/>
  <c r="AE317" i="2"/>
  <c r="AI317" i="2"/>
  <c r="AM317" i="2"/>
  <c r="AQ317" i="2"/>
  <c r="AB318" i="2"/>
  <c r="AF318" i="2"/>
  <c r="AJ318" i="2"/>
  <c r="AN318" i="2"/>
  <c r="AC319" i="2"/>
  <c r="AG319" i="2"/>
  <c r="AK319" i="2"/>
  <c r="AO319" i="2"/>
  <c r="Z320" i="2"/>
  <c r="AD320" i="2"/>
  <c r="AH320" i="2"/>
  <c r="AL320" i="2"/>
  <c r="AP320" i="2"/>
  <c r="AA321" i="2"/>
  <c r="AE321" i="2"/>
  <c r="AI321" i="2"/>
  <c r="AM321" i="2"/>
  <c r="AQ321" i="2"/>
  <c r="AB322" i="2"/>
  <c r="AF322" i="2"/>
  <c r="AJ322" i="2"/>
  <c r="AN322" i="2"/>
  <c r="AC323" i="2"/>
  <c r="AG323" i="2"/>
  <c r="AK323" i="2"/>
  <c r="AO323" i="2"/>
  <c r="Z324" i="2"/>
  <c r="AD324" i="2"/>
  <c r="AH324" i="2"/>
  <c r="AL324" i="2"/>
  <c r="AP324" i="2"/>
  <c r="AA325" i="2"/>
  <c r="AE325" i="2"/>
  <c r="AI325" i="2"/>
  <c r="AM325" i="2"/>
  <c r="AQ325" i="2"/>
  <c r="AB326" i="2"/>
  <c r="AF326" i="2"/>
  <c r="AJ326" i="2"/>
  <c r="AN326" i="2"/>
  <c r="AC327" i="2"/>
  <c r="AG327" i="2"/>
  <c r="AK327" i="2"/>
  <c r="AO327" i="2"/>
  <c r="Z328" i="2"/>
  <c r="AD328" i="2"/>
  <c r="AH328" i="2"/>
  <c r="AL328" i="2"/>
  <c r="AP328" i="2"/>
  <c r="AA329" i="2"/>
  <c r="AE329" i="2"/>
  <c r="AI329" i="2"/>
  <c r="AM329" i="2"/>
  <c r="AQ329" i="2"/>
  <c r="AB330" i="2"/>
  <c r="AF330" i="2"/>
  <c r="AJ330" i="2"/>
  <c r="AN330" i="2"/>
  <c r="AC331" i="2"/>
  <c r="AG331" i="2"/>
  <c r="AK331" i="2"/>
  <c r="AO331" i="2"/>
  <c r="Z332" i="2"/>
  <c r="AD332" i="2"/>
  <c r="AH332" i="2"/>
  <c r="AL332" i="2"/>
  <c r="AP332" i="2"/>
  <c r="AA333" i="2"/>
  <c r="AE333" i="2"/>
  <c r="AI333" i="2"/>
  <c r="AM333" i="2"/>
  <c r="AQ333" i="2"/>
  <c r="AB334" i="2"/>
  <c r="AF334" i="2"/>
  <c r="AJ334" i="2"/>
  <c r="AN334" i="2"/>
  <c r="AC335" i="2"/>
  <c r="AG335" i="2"/>
  <c r="AK335" i="2"/>
  <c r="AO335" i="2"/>
  <c r="Z336" i="2"/>
  <c r="AD336" i="2"/>
  <c r="AH336" i="2"/>
  <c r="AL336" i="2"/>
  <c r="AP336" i="2"/>
  <c r="AA337" i="2"/>
  <c r="AE337" i="2"/>
  <c r="AI337" i="2"/>
  <c r="AM337" i="2"/>
  <c r="AQ337" i="2"/>
  <c r="AB338" i="2"/>
  <c r="AF338" i="2"/>
  <c r="AJ338" i="2"/>
  <c r="AN338" i="2"/>
  <c r="AC339" i="2"/>
  <c r="AG339" i="2"/>
  <c r="AK339" i="2"/>
  <c r="AO339" i="2"/>
  <c r="Z340" i="2"/>
  <c r="AD340" i="2"/>
  <c r="AH340" i="2"/>
  <c r="AL340" i="2"/>
  <c r="AP340" i="2"/>
  <c r="AA341" i="2"/>
  <c r="AE341" i="2"/>
  <c r="AI341" i="2"/>
  <c r="AM341" i="2"/>
  <c r="AQ341" i="2"/>
  <c r="AB342" i="2"/>
  <c r="AF342" i="2"/>
  <c r="AJ342" i="2"/>
  <c r="AN342" i="2"/>
  <c r="AC343" i="2"/>
  <c r="AG343" i="2"/>
  <c r="AK343" i="2"/>
  <c r="AO343" i="2"/>
  <c r="Z344" i="2"/>
  <c r="AD344" i="2"/>
  <c r="AH344" i="2"/>
  <c r="AL344" i="2"/>
  <c r="AP344" i="2"/>
  <c r="AA345" i="2"/>
  <c r="AE345" i="2"/>
  <c r="AI345" i="2"/>
  <c r="AM345" i="2"/>
  <c r="AQ345" i="2"/>
  <c r="AB346" i="2"/>
  <c r="AF346" i="2"/>
  <c r="AJ346" i="2"/>
  <c r="AN346" i="2"/>
  <c r="AC347" i="2"/>
  <c r="AG347" i="2"/>
  <c r="AK347" i="2"/>
  <c r="AO347" i="2"/>
  <c r="Z348" i="2"/>
  <c r="AD348" i="2"/>
  <c r="AH348" i="2"/>
  <c r="AL348" i="2"/>
  <c r="AP348" i="2"/>
  <c r="AA349" i="2"/>
  <c r="AE349" i="2"/>
  <c r="AI349" i="2"/>
  <c r="AM349" i="2"/>
  <c r="AQ349" i="2"/>
  <c r="AB350" i="2"/>
  <c r="AF350" i="2"/>
  <c r="AJ350" i="2"/>
  <c r="AN350" i="2"/>
  <c r="AC351" i="2"/>
  <c r="AG351" i="2"/>
  <c r="AK351" i="2"/>
  <c r="AO351" i="2"/>
  <c r="Z352" i="2"/>
  <c r="AD352" i="2"/>
  <c r="AH352" i="2"/>
  <c r="AL352" i="2"/>
  <c r="AP352" i="2"/>
  <c r="AA353" i="2"/>
  <c r="AE353" i="2"/>
  <c r="AI353" i="2"/>
  <c r="AM353" i="2"/>
  <c r="AQ353" i="2"/>
  <c r="AB354" i="2"/>
  <c r="AB103" i="2" s="1"/>
  <c r="AF354" i="2"/>
  <c r="AF103" i="2" s="1"/>
  <c r="AJ354" i="2"/>
  <c r="AJ103" i="2" s="1"/>
  <c r="AN354" i="2"/>
  <c r="AN103" i="2" s="1"/>
  <c r="AC355" i="2"/>
  <c r="AG355" i="2"/>
  <c r="AK355" i="2"/>
  <c r="AO355" i="2"/>
  <c r="Z356" i="2"/>
  <c r="AD356" i="2"/>
  <c r="AH356" i="2"/>
  <c r="AL356" i="2"/>
  <c r="AP356" i="2"/>
  <c r="AA357" i="2"/>
  <c r="AE357" i="2"/>
  <c r="AI357" i="2"/>
  <c r="AM357" i="2"/>
  <c r="AQ357" i="2"/>
  <c r="AB358" i="2"/>
  <c r="AF358" i="2"/>
  <c r="AJ358" i="2"/>
  <c r="AN358" i="2"/>
  <c r="AC359" i="2"/>
  <c r="AG359" i="2"/>
  <c r="AK359" i="2"/>
  <c r="AO359" i="2"/>
  <c r="Z360" i="2"/>
  <c r="AD360" i="2"/>
  <c r="AH360" i="2"/>
  <c r="AL360" i="2"/>
  <c r="AP360" i="2"/>
  <c r="AA361" i="2"/>
  <c r="AE361" i="2"/>
  <c r="AI361" i="2"/>
  <c r="AM361" i="2"/>
  <c r="AQ361" i="2"/>
  <c r="AB362" i="2"/>
  <c r="AF362" i="2"/>
  <c r="AJ362" i="2"/>
  <c r="AN362" i="2"/>
  <c r="AC363" i="2"/>
  <c r="AG363" i="2"/>
  <c r="AK363" i="2"/>
  <c r="AO363" i="2"/>
  <c r="Z364" i="2"/>
  <c r="AD364" i="2"/>
  <c r="AH364" i="2"/>
  <c r="AL364" i="2"/>
  <c r="AP364" i="2"/>
  <c r="AA365" i="2"/>
  <c r="AE365" i="2"/>
  <c r="AI365" i="2"/>
  <c r="AM365" i="2"/>
  <c r="AQ365" i="2"/>
  <c r="AB366" i="2"/>
  <c r="AF366" i="2"/>
  <c r="AJ366" i="2"/>
  <c r="AN366" i="2"/>
  <c r="AC367" i="2"/>
  <c r="AG367" i="2"/>
  <c r="AK367" i="2"/>
  <c r="AO367" i="2"/>
  <c r="Z368" i="2"/>
  <c r="AD368" i="2"/>
  <c r="AH368" i="2"/>
  <c r="AL368" i="2"/>
  <c r="AP368" i="2"/>
  <c r="AA369" i="2"/>
  <c r="AE369" i="2"/>
  <c r="AI369" i="2"/>
  <c r="AM369" i="2"/>
  <c r="AQ369" i="2"/>
  <c r="AB370" i="2"/>
  <c r="AF370" i="2"/>
  <c r="AJ370" i="2"/>
  <c r="AN370" i="2"/>
  <c r="AC371" i="2"/>
  <c r="AG371" i="2"/>
  <c r="AK371" i="2"/>
  <c r="AO371" i="2"/>
  <c r="Z372" i="2"/>
  <c r="AD372" i="2"/>
  <c r="AH372" i="2"/>
  <c r="AL372" i="2"/>
  <c r="AP372" i="2"/>
  <c r="AA373" i="2"/>
  <c r="AE373" i="2"/>
  <c r="AI373" i="2"/>
  <c r="AM373" i="2"/>
  <c r="AQ373" i="2"/>
  <c r="AB374" i="2"/>
  <c r="AF374" i="2"/>
  <c r="AJ374" i="2"/>
  <c r="AN374" i="2"/>
  <c r="AC375" i="2"/>
  <c r="AG375" i="2"/>
  <c r="AK375" i="2"/>
  <c r="AO375" i="2"/>
  <c r="Z376" i="2"/>
  <c r="AD376" i="2"/>
  <c r="AH376" i="2"/>
  <c r="AL376" i="2"/>
  <c r="AP376" i="2"/>
  <c r="AA377" i="2"/>
  <c r="AE377" i="2"/>
  <c r="AI377" i="2"/>
  <c r="AM377" i="2"/>
  <c r="AQ377" i="2"/>
  <c r="AB378" i="2"/>
  <c r="AF378" i="2"/>
  <c r="AJ378" i="2"/>
  <c r="AN378" i="2"/>
  <c r="AC379" i="2"/>
  <c r="AG379" i="2"/>
  <c r="AK379" i="2"/>
  <c r="AO379" i="2"/>
  <c r="Z380" i="2"/>
  <c r="AD380" i="2"/>
  <c r="AH380" i="2"/>
  <c r="AL380" i="2"/>
  <c r="AP380" i="2"/>
  <c r="AA381" i="2"/>
  <c r="AE381" i="2"/>
  <c r="AI381" i="2"/>
  <c r="AM381" i="2"/>
  <c r="AQ381" i="2"/>
  <c r="AB382" i="2"/>
  <c r="AF382" i="2"/>
  <c r="AJ382" i="2"/>
  <c r="AN382" i="2"/>
  <c r="AC383" i="2"/>
  <c r="AG383" i="2"/>
  <c r="AK383" i="2"/>
  <c r="AO383" i="2"/>
  <c r="Z384" i="2"/>
  <c r="AD384" i="2"/>
  <c r="AH384" i="2"/>
  <c r="AL384" i="2"/>
  <c r="AP384" i="2"/>
  <c r="AA385" i="2"/>
  <c r="AE385" i="2"/>
  <c r="AI385" i="2"/>
  <c r="AM385" i="2"/>
  <c r="AQ385" i="2"/>
  <c r="AB386" i="2"/>
  <c r="AF386" i="2"/>
  <c r="AJ386" i="2"/>
  <c r="AN386" i="2"/>
  <c r="AC387" i="2"/>
  <c r="AG387" i="2"/>
  <c r="AK387" i="2"/>
  <c r="AO387" i="2"/>
  <c r="Z388" i="2"/>
  <c r="Z124" i="2" s="1"/>
  <c r="AD388" i="2"/>
  <c r="AD124" i="2" s="1"/>
  <c r="AH388" i="2"/>
  <c r="AH124" i="2" s="1"/>
  <c r="AL388" i="2"/>
  <c r="AL124" i="2" s="1"/>
  <c r="AP388" i="2"/>
  <c r="AO124" i="2" s="1"/>
  <c r="AA389" i="2"/>
  <c r="AE389" i="2"/>
  <c r="AI389" i="2"/>
  <c r="AM389" i="2"/>
  <c r="AQ389" i="2"/>
  <c r="AB390" i="2"/>
  <c r="AF390" i="2"/>
  <c r="AJ390" i="2"/>
  <c r="AN390" i="2"/>
  <c r="AC391" i="2"/>
  <c r="AG391" i="2"/>
  <c r="AK391" i="2"/>
  <c r="AO391" i="2"/>
  <c r="Z392" i="2"/>
  <c r="AD392" i="2"/>
  <c r="AH392" i="2"/>
  <c r="AL392" i="2"/>
  <c r="AP392" i="2"/>
  <c r="AA393" i="2"/>
  <c r="AE393" i="2"/>
  <c r="AI393" i="2"/>
  <c r="AM393" i="2"/>
  <c r="AQ393" i="2"/>
  <c r="AB394" i="2"/>
  <c r="AF394" i="2"/>
  <c r="AJ394" i="2"/>
  <c r="AN394" i="2"/>
  <c r="AC395" i="2"/>
  <c r="AG395" i="2"/>
  <c r="AK395" i="2"/>
  <c r="AO395" i="2"/>
  <c r="Z396" i="2"/>
  <c r="AD396" i="2"/>
  <c r="AH396" i="2"/>
  <c r="AL396" i="2"/>
  <c r="AP396" i="2"/>
  <c r="AA397" i="2"/>
  <c r="AE397" i="2"/>
  <c r="AI397" i="2"/>
  <c r="AM397" i="2"/>
  <c r="AQ397" i="2"/>
  <c r="AB398" i="2"/>
  <c r="AF398" i="2"/>
  <c r="AJ398" i="2"/>
  <c r="AN398" i="2"/>
  <c r="AC399" i="2"/>
  <c r="AG399" i="2"/>
  <c r="AK399" i="2"/>
  <c r="AO399" i="2"/>
  <c r="Z400" i="2"/>
  <c r="AD400" i="2"/>
  <c r="AH400" i="2"/>
  <c r="AL400" i="2"/>
  <c r="AP400" i="2"/>
  <c r="AA401" i="2"/>
  <c r="AE401" i="2"/>
  <c r="AI401" i="2"/>
  <c r="AM401" i="2"/>
  <c r="AQ401" i="2"/>
  <c r="AB402" i="2"/>
  <c r="AF402" i="2"/>
  <c r="AJ402" i="2"/>
  <c r="AN402" i="2"/>
  <c r="AC403" i="2"/>
  <c r="AG403" i="2"/>
  <c r="AK403" i="2"/>
  <c r="AO403" i="2"/>
  <c r="Z404" i="2"/>
  <c r="AD404" i="2"/>
  <c r="AH404" i="2"/>
  <c r="AL404" i="2"/>
  <c r="AP404" i="2"/>
  <c r="AA405" i="2"/>
  <c r="AE405" i="2"/>
  <c r="AI405" i="2"/>
  <c r="AM405" i="2"/>
  <c r="AQ405" i="2"/>
  <c r="AB406" i="2"/>
  <c r="AF406" i="2"/>
  <c r="AJ406" i="2"/>
  <c r="AN406" i="2"/>
  <c r="AC407" i="2"/>
  <c r="AG407" i="2"/>
  <c r="AK407" i="2"/>
  <c r="AO407" i="2"/>
  <c r="Z408" i="2"/>
  <c r="AD408" i="2"/>
  <c r="AH408" i="2"/>
  <c r="AL408" i="2"/>
  <c r="AP408" i="2"/>
  <c r="AA409" i="2"/>
  <c r="AE409" i="2"/>
  <c r="AI409" i="2"/>
  <c r="AM409" i="2"/>
  <c r="AQ409" i="2"/>
  <c r="AB410" i="2"/>
  <c r="AF410" i="2"/>
  <c r="AJ410" i="2"/>
  <c r="AN410" i="2"/>
  <c r="AC411" i="2"/>
  <c r="AG411" i="2"/>
  <c r="AK411" i="2"/>
  <c r="AO411" i="2"/>
  <c r="Z412" i="2"/>
  <c r="AD412" i="2"/>
  <c r="AH412" i="2"/>
  <c r="AL412" i="2"/>
  <c r="AP412" i="2"/>
  <c r="AA413" i="2"/>
  <c r="AE413" i="2"/>
  <c r="AI413" i="2"/>
  <c r="AM413" i="2"/>
  <c r="AQ413" i="2"/>
  <c r="AB414" i="2"/>
  <c r="AF414" i="2"/>
  <c r="AJ414" i="2"/>
  <c r="AN414" i="2"/>
  <c r="AC415" i="2"/>
  <c r="AG415" i="2"/>
  <c r="AK415" i="2"/>
  <c r="AO415" i="2"/>
  <c r="Z416" i="2"/>
  <c r="AD416" i="2"/>
  <c r="AH416" i="2"/>
  <c r="AL416" i="2"/>
  <c r="AP416" i="2"/>
  <c r="AA417" i="2"/>
  <c r="AE417" i="2"/>
  <c r="AI417" i="2"/>
  <c r="AM417" i="2"/>
  <c r="AQ417" i="2"/>
  <c r="AB418" i="2"/>
  <c r="AF418" i="2"/>
  <c r="AJ418" i="2"/>
  <c r="AN418" i="2"/>
  <c r="AC419" i="2"/>
  <c r="AG419" i="2"/>
  <c r="AK419" i="2"/>
  <c r="AO419" i="2"/>
  <c r="Z420" i="2"/>
  <c r="AD420" i="2"/>
  <c r="AH420" i="2"/>
  <c r="AL420" i="2"/>
  <c r="AP420" i="2"/>
  <c r="AA421" i="2"/>
  <c r="AE421" i="2"/>
  <c r="AI421" i="2"/>
  <c r="AM421" i="2"/>
  <c r="AQ421" i="2"/>
  <c r="AB422" i="2"/>
  <c r="AF422" i="2"/>
  <c r="AJ422" i="2"/>
  <c r="AN422" i="2"/>
  <c r="AC423" i="2"/>
  <c r="AG423" i="2"/>
  <c r="AK423" i="2"/>
  <c r="AO423" i="2"/>
  <c r="Z424" i="2"/>
  <c r="AD424" i="2"/>
  <c r="AH424" i="2"/>
  <c r="AL424" i="2"/>
  <c r="AP424" i="2"/>
  <c r="AA425" i="2"/>
  <c r="AE425" i="2"/>
  <c r="AI425" i="2"/>
  <c r="AM425" i="2"/>
  <c r="AQ425" i="2"/>
  <c r="AB426" i="2"/>
  <c r="AF426" i="2"/>
  <c r="AJ426" i="2"/>
  <c r="AN426" i="2"/>
  <c r="AC427" i="2"/>
  <c r="AG427" i="2"/>
  <c r="AK427" i="2"/>
  <c r="AO427" i="2"/>
  <c r="Z428" i="2"/>
  <c r="AD428" i="2"/>
  <c r="AH428" i="2"/>
  <c r="AL428" i="2"/>
  <c r="AP428" i="2"/>
  <c r="AA429" i="2"/>
  <c r="AE429" i="2"/>
  <c r="AI429" i="2"/>
  <c r="AM429" i="2"/>
  <c r="AQ429" i="2"/>
  <c r="AB430" i="2"/>
  <c r="AF430" i="2"/>
  <c r="AJ430" i="2"/>
  <c r="AN430" i="2"/>
  <c r="AC431" i="2"/>
  <c r="AG431" i="2"/>
  <c r="AK431" i="2"/>
  <c r="AO431" i="2"/>
  <c r="Z432" i="2"/>
  <c r="AD432" i="2"/>
  <c r="AH432" i="2"/>
  <c r="AL432" i="2"/>
  <c r="AP432" i="2"/>
  <c r="AA433" i="2"/>
  <c r="AE433" i="2"/>
  <c r="AI433" i="2"/>
  <c r="AM433" i="2"/>
  <c r="AQ433" i="2"/>
  <c r="AB434" i="2"/>
  <c r="AF434" i="2"/>
  <c r="AJ434" i="2"/>
  <c r="AN434" i="2"/>
  <c r="AC435" i="2"/>
  <c r="AG435" i="2"/>
  <c r="AK435" i="2"/>
  <c r="AO435" i="2"/>
  <c r="Z436" i="2"/>
  <c r="AD436" i="2"/>
  <c r="AH436" i="2"/>
  <c r="AL436" i="2"/>
  <c r="AP436" i="2"/>
  <c r="AA437" i="2"/>
  <c r="AE437" i="2"/>
  <c r="AI437" i="2"/>
  <c r="AM437" i="2"/>
  <c r="AQ437" i="2"/>
  <c r="AB438" i="2"/>
  <c r="AF438" i="2"/>
  <c r="AJ438" i="2"/>
  <c r="AN438" i="2"/>
  <c r="AC439" i="2"/>
  <c r="AG439" i="2"/>
  <c r="AK439" i="2"/>
  <c r="AO439" i="2"/>
  <c r="Z440" i="2"/>
  <c r="AD440" i="2"/>
  <c r="AH440" i="2"/>
  <c r="AL440" i="2"/>
  <c r="AP440" i="2"/>
  <c r="AA441" i="2"/>
  <c r="AE441" i="2"/>
  <c r="AI441" i="2"/>
  <c r="AM441" i="2"/>
  <c r="AQ441" i="2"/>
  <c r="AB442" i="2"/>
  <c r="AF442" i="2"/>
  <c r="AJ442" i="2"/>
  <c r="AN442" i="2"/>
  <c r="AC443" i="2"/>
  <c r="AG443" i="2"/>
  <c r="AK443" i="2"/>
  <c r="AO443" i="2"/>
  <c r="Z444" i="2"/>
  <c r="AD444" i="2"/>
  <c r="AH444" i="2"/>
  <c r="AL444" i="2"/>
  <c r="AP444" i="2"/>
  <c r="AA445" i="2"/>
  <c r="AE445" i="2"/>
  <c r="AI445" i="2"/>
  <c r="AM445" i="2"/>
  <c r="AQ445" i="2"/>
  <c r="AB446" i="2"/>
  <c r="AF446" i="2"/>
  <c r="AJ446" i="2"/>
  <c r="AN446" i="2"/>
  <c r="AC447" i="2"/>
  <c r="AG447" i="2"/>
  <c r="AK447" i="2"/>
  <c r="AO447" i="2"/>
  <c r="Z448" i="2"/>
  <c r="AD448" i="2"/>
  <c r="AH448" i="2"/>
  <c r="AL448" i="2"/>
  <c r="AP448" i="2"/>
  <c r="AA449" i="2"/>
  <c r="AE449" i="2"/>
  <c r="AI449" i="2"/>
  <c r="AM449" i="2"/>
  <c r="AQ449" i="2"/>
  <c r="AB450" i="2"/>
  <c r="AF450" i="2"/>
  <c r="AJ450" i="2"/>
  <c r="AN450" i="2"/>
  <c r="AC451" i="2"/>
  <c r="AG451" i="2"/>
  <c r="AK451" i="2"/>
  <c r="AO451" i="2"/>
  <c r="Z452" i="2"/>
  <c r="AD452" i="2"/>
  <c r="AH452" i="2"/>
  <c r="AL452" i="2"/>
  <c r="AP452" i="2"/>
  <c r="AA453" i="2"/>
  <c r="AE453" i="2"/>
  <c r="AI453" i="2"/>
  <c r="AM453" i="2"/>
  <c r="AQ453" i="2"/>
  <c r="AB454" i="2"/>
  <c r="AF454" i="2"/>
  <c r="AJ454" i="2"/>
  <c r="AN454" i="2"/>
  <c r="AC455" i="2"/>
  <c r="AG455" i="2"/>
  <c r="AK455" i="2"/>
  <c r="AO455" i="2"/>
  <c r="Z456" i="2"/>
  <c r="AD456" i="2"/>
  <c r="AH456" i="2"/>
  <c r="AL456" i="2"/>
  <c r="AP456" i="2"/>
  <c r="AA457" i="2"/>
  <c r="AE457" i="2"/>
  <c r="AI457" i="2"/>
  <c r="AM457" i="2"/>
  <c r="AQ457" i="2"/>
  <c r="AB458" i="2"/>
  <c r="AF458" i="2"/>
  <c r="AJ458" i="2"/>
  <c r="AN458" i="2"/>
  <c r="AC459" i="2"/>
  <c r="AG459" i="2"/>
  <c r="AK459" i="2"/>
  <c r="AO459" i="2"/>
  <c r="Z460" i="2"/>
  <c r="AD460" i="2"/>
  <c r="AH460" i="2"/>
  <c r="AL460" i="2"/>
  <c r="AP460" i="2"/>
  <c r="AA461" i="2"/>
  <c r="AE461" i="2"/>
  <c r="AI461" i="2"/>
  <c r="AM461" i="2"/>
  <c r="AQ461" i="2"/>
  <c r="AB462" i="2"/>
  <c r="AF462" i="2"/>
  <c r="AJ462" i="2"/>
  <c r="AN462" i="2"/>
  <c r="AC463" i="2"/>
  <c r="AG463" i="2"/>
  <c r="AK463" i="2"/>
  <c r="AO463" i="2"/>
  <c r="Z464" i="2"/>
  <c r="AD464" i="2"/>
  <c r="AH464" i="2"/>
  <c r="AL464" i="2"/>
  <c r="AP464" i="2"/>
  <c r="AA465" i="2"/>
  <c r="AE465" i="2"/>
  <c r="AI465" i="2"/>
  <c r="AM465" i="2"/>
  <c r="AQ465" i="2"/>
  <c r="AB466" i="2"/>
  <c r="AF466" i="2"/>
  <c r="AJ466" i="2"/>
  <c r="AN466" i="2"/>
  <c r="AC467" i="2"/>
  <c r="AG467" i="2"/>
  <c r="AK467" i="2"/>
  <c r="AO467" i="2"/>
  <c r="Z468" i="2"/>
  <c r="AD468" i="2"/>
  <c r="AH468" i="2"/>
  <c r="AL468" i="2"/>
  <c r="AP468" i="2"/>
  <c r="AA469" i="2"/>
  <c r="AE469" i="2"/>
  <c r="AI469" i="2"/>
  <c r="AM469" i="2"/>
  <c r="AQ469" i="2"/>
  <c r="AB470" i="2"/>
  <c r="AF470" i="2"/>
  <c r="AJ470" i="2"/>
  <c r="AN470" i="2"/>
  <c r="AC471" i="2"/>
  <c r="AG471" i="2"/>
  <c r="AK471" i="2"/>
  <c r="AO471" i="2"/>
  <c r="Z472" i="2"/>
  <c r="AD472" i="2"/>
  <c r="AH472" i="2"/>
  <c r="AL472" i="2"/>
  <c r="AP472" i="2"/>
  <c r="AA473" i="2"/>
  <c r="AE473" i="2"/>
  <c r="AI473" i="2"/>
  <c r="AM473" i="2"/>
  <c r="AQ473" i="2"/>
  <c r="AB474" i="2"/>
  <c r="AF474" i="2"/>
  <c r="AJ474" i="2"/>
  <c r="AN474" i="2"/>
  <c r="AC475" i="2"/>
  <c r="AG475" i="2"/>
  <c r="AK475" i="2"/>
  <c r="AO475" i="2"/>
  <c r="Z476" i="2"/>
  <c r="AD476" i="2"/>
  <c r="AH476" i="2"/>
  <c r="AL476" i="2"/>
  <c r="AP476" i="2"/>
  <c r="AA477" i="2"/>
  <c r="AE477" i="2"/>
  <c r="AI477" i="2"/>
  <c r="AM477" i="2"/>
  <c r="AQ477" i="2"/>
  <c r="AB478" i="2"/>
  <c r="AF478" i="2"/>
  <c r="AJ478" i="2"/>
  <c r="AN478" i="2"/>
  <c r="AC479" i="2"/>
  <c r="AG479" i="2"/>
  <c r="AK479" i="2"/>
  <c r="AO479" i="2"/>
  <c r="Z480" i="2"/>
  <c r="AD480" i="2"/>
  <c r="AH480" i="2"/>
  <c r="AL480" i="2"/>
  <c r="AP480" i="2"/>
  <c r="AA481" i="2"/>
  <c r="AE481" i="2"/>
  <c r="AI481" i="2"/>
  <c r="AM481" i="2"/>
  <c r="AQ481" i="2"/>
  <c r="AB482" i="2"/>
  <c r="AF482" i="2"/>
  <c r="AJ482" i="2"/>
  <c r="AN482" i="2"/>
  <c r="AC483" i="2"/>
  <c r="AG483" i="2"/>
  <c r="AK483" i="2"/>
  <c r="AO483" i="2"/>
  <c r="Z484" i="2"/>
  <c r="AD484" i="2"/>
  <c r="AH484" i="2"/>
  <c r="AL484" i="2"/>
  <c r="AP484" i="2"/>
  <c r="AA485" i="2"/>
  <c r="AE485" i="2"/>
  <c r="AI485" i="2"/>
  <c r="AM485" i="2"/>
  <c r="AQ485" i="2"/>
  <c r="AB486" i="2"/>
  <c r="AF486" i="2"/>
  <c r="AJ486" i="2"/>
  <c r="AN486" i="2"/>
  <c r="AC487" i="2"/>
  <c r="AG487" i="2"/>
  <c r="AK487" i="2"/>
  <c r="AO487" i="2"/>
  <c r="Z488" i="2"/>
  <c r="AD488" i="2"/>
  <c r="AH488" i="2"/>
  <c r="AL488" i="2"/>
  <c r="AP488" i="2"/>
  <c r="AA489" i="2"/>
  <c r="AE489" i="2"/>
  <c r="AI489" i="2"/>
  <c r="AM489" i="2"/>
  <c r="AQ489" i="2"/>
  <c r="AB490" i="2"/>
  <c r="AF490" i="2"/>
  <c r="AJ490" i="2"/>
  <c r="AN490" i="2"/>
  <c r="AC491" i="2"/>
  <c r="AG491" i="2"/>
  <c r="AK491" i="2"/>
  <c r="AO491" i="2"/>
  <c r="Z492" i="2"/>
  <c r="AD492" i="2"/>
  <c r="AH492" i="2"/>
  <c r="AL492" i="2"/>
  <c r="AP492" i="2"/>
  <c r="AA493" i="2"/>
  <c r="AE493" i="2"/>
  <c r="AI493" i="2"/>
  <c r="AM493" i="2"/>
  <c r="AQ493" i="2"/>
  <c r="AB494" i="2"/>
  <c r="AF494" i="2"/>
  <c r="AJ494" i="2"/>
  <c r="AN494" i="2"/>
  <c r="AC495" i="2"/>
  <c r="AG495" i="2"/>
  <c r="AK495" i="2"/>
  <c r="AO495" i="2"/>
  <c r="Z496" i="2"/>
  <c r="AD496" i="2"/>
  <c r="AH496" i="2"/>
  <c r="AL496" i="2"/>
  <c r="AP496" i="2"/>
  <c r="AA497" i="2"/>
  <c r="AE497" i="2"/>
  <c r="AI497" i="2"/>
  <c r="AM497" i="2"/>
  <c r="AQ497" i="2"/>
  <c r="AB498" i="2"/>
  <c r="AF498" i="2"/>
  <c r="AJ498" i="2"/>
  <c r="AN498" i="2"/>
  <c r="AC499" i="2"/>
  <c r="AG499" i="2"/>
  <c r="AK499" i="2"/>
  <c r="AO499" i="2"/>
  <c r="Z500" i="2"/>
  <c r="AD500" i="2"/>
  <c r="AH500" i="2"/>
  <c r="AL500" i="2"/>
  <c r="AP500" i="2"/>
  <c r="AA501" i="2"/>
  <c r="AE501" i="2"/>
  <c r="AI501" i="2"/>
  <c r="AM501" i="2"/>
  <c r="AQ501" i="2"/>
  <c r="AB502" i="2"/>
  <c r="AF502" i="2"/>
  <c r="AJ502" i="2"/>
  <c r="AN502" i="2"/>
  <c r="AC503" i="2"/>
  <c r="AG503" i="2"/>
  <c r="AK503" i="2"/>
  <c r="AO503" i="2"/>
  <c r="Z504" i="2"/>
  <c r="AD504" i="2"/>
  <c r="AH504" i="2"/>
  <c r="AL504" i="2"/>
  <c r="AP504" i="2"/>
  <c r="AA505" i="2"/>
  <c r="AE505" i="2"/>
  <c r="AI505" i="2"/>
  <c r="AM505" i="2"/>
  <c r="AQ505" i="2"/>
  <c r="AB506" i="2"/>
  <c r="AF506" i="2"/>
  <c r="AJ506" i="2"/>
  <c r="AN506" i="2"/>
  <c r="AC507" i="2"/>
  <c r="AG507" i="2"/>
  <c r="AK507" i="2"/>
  <c r="AO507" i="2"/>
  <c r="Z508" i="2"/>
  <c r="AD508" i="2"/>
  <c r="AH508" i="2"/>
  <c r="AL508" i="2"/>
  <c r="AP508" i="2"/>
  <c r="AA509" i="2"/>
  <c r="AE509" i="2"/>
  <c r="AI509" i="2"/>
  <c r="AM509" i="2"/>
  <c r="AQ509" i="2"/>
  <c r="AB510" i="2"/>
  <c r="AF510" i="2"/>
  <c r="AJ510" i="2"/>
  <c r="AN510" i="2"/>
  <c r="AC511" i="2"/>
  <c r="AG511" i="2"/>
  <c r="AK511" i="2"/>
  <c r="AO511" i="2"/>
  <c r="Z512" i="2"/>
  <c r="AD512" i="2"/>
  <c r="AH512" i="2"/>
  <c r="AL512" i="2"/>
  <c r="AP512" i="2"/>
  <c r="AA513" i="2"/>
  <c r="AE513" i="2"/>
  <c r="AI513" i="2"/>
  <c r="AM513" i="2"/>
  <c r="AQ513" i="2"/>
  <c r="AB514" i="2"/>
  <c r="AF514" i="2"/>
  <c r="AJ514" i="2"/>
  <c r="AN514" i="2"/>
  <c r="AC515" i="2"/>
  <c r="AG515" i="2"/>
  <c r="AK515" i="2"/>
  <c r="AO515" i="2"/>
  <c r="Z516" i="2"/>
  <c r="AD516" i="2"/>
  <c r="AH516" i="2"/>
  <c r="AL516" i="2"/>
  <c r="AP516" i="2"/>
  <c r="AA517" i="2"/>
  <c r="AE517" i="2"/>
  <c r="AI517" i="2"/>
  <c r="AM517" i="2"/>
  <c r="AQ517" i="2"/>
  <c r="AB518" i="2"/>
  <c r="AF518" i="2"/>
  <c r="AJ518" i="2"/>
  <c r="AN518" i="2"/>
  <c r="AC519" i="2"/>
  <c r="AG519" i="2"/>
  <c r="AK519" i="2"/>
  <c r="AO519" i="2"/>
  <c r="Z520" i="2"/>
  <c r="AD520" i="2"/>
  <c r="AH520" i="2"/>
  <c r="AL520" i="2"/>
  <c r="AP520" i="2"/>
  <c r="AA521" i="2"/>
  <c r="AE521" i="2"/>
  <c r="AI521" i="2"/>
  <c r="AM521" i="2"/>
  <c r="AQ521" i="2"/>
  <c r="AB522" i="2"/>
  <c r="AF522" i="2"/>
  <c r="AJ522" i="2"/>
  <c r="AN522" i="2"/>
  <c r="AC523" i="2"/>
  <c r="AG523" i="2"/>
  <c r="AK523" i="2"/>
  <c r="AO523" i="2"/>
  <c r="Z524" i="2"/>
  <c r="AD524" i="2"/>
  <c r="AH524" i="2"/>
  <c r="AL524" i="2"/>
  <c r="AP524" i="2"/>
  <c r="AA525" i="2"/>
  <c r="AE525" i="2"/>
  <c r="AI525" i="2"/>
  <c r="AM525" i="2"/>
  <c r="AQ525" i="2"/>
  <c r="AB526" i="2"/>
  <c r="AF526" i="2"/>
  <c r="AJ526" i="2"/>
  <c r="AN526" i="2"/>
  <c r="AC527" i="2"/>
  <c r="AG527" i="2"/>
  <c r="AK527" i="2"/>
  <c r="AO527" i="2"/>
  <c r="Z528" i="2"/>
  <c r="AD528" i="2"/>
  <c r="AH528" i="2"/>
  <c r="AL528" i="2"/>
  <c r="AP528" i="2"/>
  <c r="AA529" i="2"/>
  <c r="AE529" i="2"/>
  <c r="AI529" i="2"/>
  <c r="AM529" i="2"/>
  <c r="AQ529" i="2"/>
  <c r="AB530" i="2"/>
  <c r="AF530" i="2"/>
  <c r="AJ530" i="2"/>
  <c r="AN530" i="2"/>
  <c r="AC531" i="2"/>
  <c r="AG531" i="2"/>
  <c r="AK531" i="2"/>
  <c r="AO531" i="2"/>
  <c r="Z532" i="2"/>
  <c r="AD532" i="2"/>
  <c r="AH532" i="2"/>
  <c r="AL532" i="2"/>
  <c r="AP532" i="2"/>
  <c r="AA533" i="2"/>
  <c r="AE533" i="2"/>
  <c r="AI533" i="2"/>
  <c r="AM533" i="2"/>
  <c r="AQ533" i="2"/>
  <c r="AB534" i="2"/>
  <c r="AF534" i="2"/>
  <c r="AJ534" i="2"/>
  <c r="AN534" i="2"/>
  <c r="AC535" i="2"/>
  <c r="AG535" i="2"/>
  <c r="AK535" i="2"/>
  <c r="AO535" i="2"/>
  <c r="Z536" i="2"/>
  <c r="AD536" i="2"/>
  <c r="AH536" i="2"/>
  <c r="AL536" i="2"/>
  <c r="AP536" i="2"/>
  <c r="AA537" i="2"/>
  <c r="AE537" i="2"/>
  <c r="AI537" i="2"/>
  <c r="AM537" i="2"/>
  <c r="AQ537" i="2"/>
  <c r="AB538" i="2"/>
  <c r="AF538" i="2"/>
  <c r="AJ538" i="2"/>
  <c r="AN538" i="2"/>
  <c r="AC539" i="2"/>
  <c r="AG539" i="2"/>
  <c r="AK539" i="2"/>
  <c r="AO539" i="2"/>
  <c r="Z540" i="2"/>
  <c r="AD540" i="2"/>
  <c r="AH540" i="2"/>
  <c r="AL540" i="2"/>
  <c r="AP540" i="2"/>
  <c r="AA541" i="2"/>
  <c r="AE541" i="2"/>
  <c r="AI541" i="2"/>
  <c r="AM541" i="2"/>
  <c r="AQ541" i="2"/>
  <c r="AB542" i="2"/>
  <c r="AF542" i="2"/>
  <c r="AJ542" i="2"/>
  <c r="AN542" i="2"/>
  <c r="AC543" i="2"/>
  <c r="AG543" i="2"/>
  <c r="AK543" i="2"/>
  <c r="AO543" i="2"/>
  <c r="Z544" i="2"/>
  <c r="AD544" i="2"/>
  <c r="AH544" i="2"/>
  <c r="AL544" i="2"/>
  <c r="AP544" i="2"/>
  <c r="AA545" i="2"/>
  <c r="AE545" i="2"/>
  <c r="AI545" i="2"/>
  <c r="AM545" i="2"/>
  <c r="AQ545" i="2"/>
  <c r="AB546" i="2"/>
  <c r="AF546" i="2"/>
  <c r="AJ546" i="2"/>
  <c r="AN546" i="2"/>
  <c r="AC547" i="2"/>
  <c r="AG547" i="2"/>
  <c r="AK547" i="2"/>
  <c r="AO547" i="2"/>
  <c r="Z548" i="2"/>
  <c r="AD548" i="2"/>
  <c r="AH548" i="2"/>
  <c r="AL548" i="2"/>
  <c r="AP548" i="2"/>
  <c r="AA549" i="2"/>
  <c r="AE549" i="2"/>
  <c r="AI549" i="2"/>
  <c r="AM549" i="2"/>
  <c r="AQ549" i="2"/>
  <c r="AB550" i="2"/>
  <c r="AF550" i="2"/>
  <c r="AJ550" i="2"/>
  <c r="AN550" i="2"/>
  <c r="AC551" i="2"/>
  <c r="AG551" i="2"/>
  <c r="AK551" i="2"/>
  <c r="AO551" i="2"/>
  <c r="Z552" i="2"/>
  <c r="AD552" i="2"/>
  <c r="AH552" i="2"/>
  <c r="AL552" i="2"/>
  <c r="AP552" i="2"/>
  <c r="AA553" i="2"/>
  <c r="AE553" i="2"/>
  <c r="AI553" i="2"/>
  <c r="AM553" i="2"/>
  <c r="AQ553" i="2"/>
  <c r="AB554" i="2"/>
  <c r="AF554" i="2"/>
  <c r="AJ554" i="2"/>
  <c r="AN554" i="2"/>
  <c r="AC555" i="2"/>
  <c r="AG555" i="2"/>
  <c r="AK555" i="2"/>
  <c r="AO555" i="2"/>
  <c r="Z556" i="2"/>
  <c r="AD556" i="2"/>
  <c r="AH556" i="2"/>
  <c r="AL556" i="2"/>
  <c r="AP556" i="2"/>
  <c r="AA557" i="2"/>
  <c r="AE557" i="2"/>
  <c r="AI557" i="2"/>
  <c r="AM557" i="2"/>
  <c r="AQ557" i="2"/>
  <c r="AB558" i="2"/>
  <c r="AF558" i="2"/>
  <c r="AJ558" i="2"/>
  <c r="AN558" i="2"/>
  <c r="AC559" i="2"/>
  <c r="AG559" i="2"/>
  <c r="AK559" i="2"/>
  <c r="AO559" i="2"/>
  <c r="Z560" i="2"/>
  <c r="AD560" i="2"/>
  <c r="AH560" i="2"/>
  <c r="AL560" i="2"/>
  <c r="AP560" i="2"/>
  <c r="AA561" i="2"/>
  <c r="AE561" i="2"/>
  <c r="AI561" i="2"/>
  <c r="AM561" i="2"/>
  <c r="AQ561" i="2"/>
  <c r="AB562" i="2"/>
  <c r="AF562" i="2"/>
  <c r="AJ562" i="2"/>
  <c r="AN562" i="2"/>
  <c r="AC563" i="2"/>
  <c r="AG563" i="2"/>
  <c r="AK563" i="2"/>
  <c r="AO563" i="2"/>
  <c r="Z564" i="2"/>
  <c r="AD564" i="2"/>
  <c r="AH564" i="2"/>
  <c r="AL564" i="2"/>
  <c r="AP564" i="2"/>
  <c r="AA565" i="2"/>
  <c r="AE565" i="2"/>
  <c r="AI565" i="2"/>
  <c r="AM565" i="2"/>
  <c r="AQ565" i="2"/>
  <c r="AB566" i="2"/>
  <c r="AF566" i="2"/>
  <c r="AJ566" i="2"/>
  <c r="AN566" i="2"/>
  <c r="AC567" i="2"/>
  <c r="AG567" i="2"/>
  <c r="AK567" i="2"/>
  <c r="AO567" i="2"/>
  <c r="Z568" i="2"/>
  <c r="AD568" i="2"/>
  <c r="AH568" i="2"/>
  <c r="AL568" i="2"/>
  <c r="AP568" i="2"/>
  <c r="AA569" i="2"/>
  <c r="AE569" i="2"/>
  <c r="AI569" i="2"/>
  <c r="AM569" i="2"/>
  <c r="AQ569" i="2"/>
  <c r="AB570" i="2"/>
  <c r="AF570" i="2"/>
  <c r="AJ570" i="2"/>
  <c r="AN570" i="2"/>
  <c r="AC571" i="2"/>
  <c r="AG571" i="2"/>
  <c r="AK571" i="2"/>
  <c r="AO571" i="2"/>
  <c r="Z572" i="2"/>
  <c r="AD572" i="2"/>
  <c r="AH572" i="2"/>
  <c r="AL572" i="2"/>
  <c r="AP572" i="2"/>
  <c r="AA573" i="2"/>
  <c r="AE573" i="2"/>
  <c r="AI573" i="2"/>
  <c r="AM573" i="2"/>
  <c r="AQ573" i="2"/>
  <c r="AB574" i="2"/>
  <c r="AF574" i="2"/>
  <c r="AJ574" i="2"/>
  <c r="AN574" i="2"/>
  <c r="AC575" i="2"/>
  <c r="AG575" i="2"/>
  <c r="AK575" i="2"/>
  <c r="AO575" i="2"/>
  <c r="Z576" i="2"/>
  <c r="AD576" i="2"/>
  <c r="AH576" i="2"/>
  <c r="AL576" i="2"/>
  <c r="AP576" i="2"/>
  <c r="AA577" i="2"/>
  <c r="AE577" i="2"/>
  <c r="AI577" i="2"/>
  <c r="AM577" i="2"/>
  <c r="AQ577" i="2"/>
  <c r="AB578" i="2"/>
  <c r="AF578" i="2"/>
  <c r="AJ578" i="2"/>
  <c r="AN578" i="2"/>
  <c r="AC579" i="2"/>
  <c r="AG579" i="2"/>
  <c r="AK579" i="2"/>
  <c r="AO579" i="2"/>
  <c r="Z580" i="2"/>
  <c r="AD580" i="2"/>
  <c r="AH580" i="2"/>
  <c r="AL580" i="2"/>
  <c r="AP580" i="2"/>
  <c r="AA581" i="2"/>
  <c r="AE581" i="2"/>
  <c r="AI581" i="2"/>
  <c r="AM581" i="2"/>
  <c r="AQ581" i="2"/>
  <c r="AB582" i="2"/>
  <c r="AF582" i="2"/>
  <c r="AJ582" i="2"/>
  <c r="AN582" i="2"/>
  <c r="AC583" i="2"/>
  <c r="AG583" i="2"/>
  <c r="AK583" i="2"/>
  <c r="AO583" i="2"/>
  <c r="Z584" i="2"/>
  <c r="AD584" i="2"/>
  <c r="AH584" i="2"/>
  <c r="AL584" i="2"/>
  <c r="AP584" i="2"/>
  <c r="AA585" i="2"/>
  <c r="AE585" i="2"/>
  <c r="AI585" i="2"/>
  <c r="AM585" i="2"/>
  <c r="AQ585" i="2"/>
  <c r="AB586" i="2"/>
  <c r="AF586" i="2"/>
  <c r="AJ586" i="2"/>
  <c r="AN586" i="2"/>
  <c r="AC587" i="2"/>
  <c r="AG587" i="2"/>
  <c r="AK587" i="2"/>
  <c r="AO587" i="2"/>
  <c r="Z588" i="2"/>
  <c r="AD588" i="2"/>
  <c r="AH588" i="2"/>
  <c r="AL588" i="2"/>
  <c r="AP588" i="2"/>
  <c r="AA589" i="2"/>
  <c r="AE589" i="2"/>
  <c r="AI589" i="2"/>
  <c r="AM589" i="2"/>
  <c r="AQ589" i="2"/>
  <c r="AB590" i="2"/>
  <c r="AF590" i="2"/>
  <c r="AJ590" i="2"/>
  <c r="AN590" i="2"/>
  <c r="AC591" i="2"/>
  <c r="AG591" i="2"/>
  <c r="AK591" i="2"/>
  <c r="AO591" i="2"/>
  <c r="Z592" i="2"/>
  <c r="AD592" i="2"/>
  <c r="AH592" i="2"/>
  <c r="AL592" i="2"/>
  <c r="AP592" i="2"/>
  <c r="AA593" i="2"/>
  <c r="AE593" i="2"/>
  <c r="AI593" i="2"/>
  <c r="AM593" i="2"/>
  <c r="AQ593" i="2"/>
  <c r="AB594" i="2"/>
  <c r="AF594" i="2"/>
  <c r="AJ594" i="2"/>
  <c r="AN594" i="2"/>
  <c r="AC595" i="2"/>
  <c r="AG595" i="2"/>
  <c r="AK595" i="2"/>
  <c r="AO595" i="2"/>
  <c r="Z596" i="2"/>
  <c r="AD596" i="2"/>
  <c r="AH596" i="2"/>
  <c r="AL596" i="2"/>
  <c r="AP596" i="2"/>
  <c r="AA597" i="2"/>
  <c r="AE597" i="2"/>
  <c r="AI597" i="2"/>
  <c r="AM597" i="2"/>
  <c r="AQ597" i="2"/>
  <c r="AB598" i="2"/>
  <c r="AF598" i="2"/>
  <c r="AJ598" i="2"/>
  <c r="AN598" i="2"/>
  <c r="AC599" i="2"/>
  <c r="AG599" i="2"/>
  <c r="AK599" i="2"/>
  <c r="AO599" i="2"/>
  <c r="Z600" i="2"/>
  <c r="AD600" i="2"/>
  <c r="AH600" i="2"/>
  <c r="AL600" i="2"/>
  <c r="AP600" i="2"/>
  <c r="AA601" i="2"/>
  <c r="AE601" i="2"/>
  <c r="AI601" i="2"/>
  <c r="AM601" i="2"/>
  <c r="AQ601" i="2"/>
  <c r="AB602" i="2"/>
  <c r="AF602" i="2"/>
  <c r="AJ602" i="2"/>
  <c r="AN602" i="2"/>
  <c r="AC603" i="2"/>
  <c r="AG603" i="2"/>
  <c r="AK603" i="2"/>
  <c r="AO603" i="2"/>
  <c r="Z604" i="2"/>
  <c r="AD604" i="2"/>
  <c r="AH604" i="2"/>
  <c r="AL604" i="2"/>
  <c r="AP604" i="2"/>
  <c r="AA605" i="2"/>
  <c r="AE605" i="2"/>
  <c r="AI605" i="2"/>
  <c r="AM605" i="2"/>
  <c r="AQ605" i="2"/>
  <c r="AB606" i="2"/>
  <c r="AF606" i="2"/>
  <c r="AJ606" i="2"/>
  <c r="AN606" i="2"/>
  <c r="AC607" i="2"/>
  <c r="AG607" i="2"/>
  <c r="AK607" i="2"/>
  <c r="AO607" i="2"/>
  <c r="Z608" i="2"/>
  <c r="AD608" i="2"/>
  <c r="AH608" i="2"/>
  <c r="AL608" i="2"/>
  <c r="AP608" i="2"/>
  <c r="AA609" i="2"/>
  <c r="AE609" i="2"/>
  <c r="AI609" i="2"/>
  <c r="AM609" i="2"/>
  <c r="AQ609" i="2"/>
  <c r="AB610" i="2"/>
  <c r="AF610" i="2"/>
  <c r="AJ610" i="2"/>
  <c r="AN610" i="2"/>
  <c r="AC611" i="2"/>
  <c r="AG611" i="2"/>
  <c r="AK611" i="2"/>
  <c r="AO611" i="2"/>
  <c r="Z612" i="2"/>
  <c r="AD612" i="2"/>
  <c r="AH612" i="2"/>
  <c r="AL612" i="2"/>
  <c r="AP612" i="2"/>
  <c r="AA613" i="2"/>
  <c r="AE613" i="2"/>
  <c r="AI613" i="2"/>
  <c r="AM613" i="2"/>
  <c r="AQ613" i="2"/>
  <c r="AB614" i="2"/>
  <c r="AF614" i="2"/>
  <c r="AJ614" i="2"/>
  <c r="AN614" i="2"/>
  <c r="AC615" i="2"/>
  <c r="AG615" i="2"/>
  <c r="AK615" i="2"/>
  <c r="AO615" i="2"/>
  <c r="Z616" i="2"/>
  <c r="AD616" i="2"/>
  <c r="AH616" i="2"/>
  <c r="AL616" i="2"/>
  <c r="AP616" i="2"/>
  <c r="AA617" i="2"/>
  <c r="AE617" i="2"/>
  <c r="AI617" i="2"/>
  <c r="AM617" i="2"/>
  <c r="AQ617" i="2"/>
  <c r="AB618" i="2"/>
  <c r="AF618" i="2"/>
  <c r="AJ618" i="2"/>
  <c r="AN618" i="2"/>
  <c r="AC619" i="2"/>
  <c r="AG619" i="2"/>
  <c r="AK619" i="2"/>
  <c r="AO619" i="2"/>
  <c r="Z620" i="2"/>
  <c r="AD620" i="2"/>
  <c r="AH620" i="2"/>
  <c r="AL620" i="2"/>
  <c r="AP620" i="2"/>
  <c r="AA621" i="2"/>
  <c r="AE621" i="2"/>
  <c r="AI621" i="2"/>
  <c r="AM621" i="2"/>
  <c r="AQ621" i="2"/>
  <c r="AB622" i="2"/>
  <c r="AB100" i="2" s="1"/>
  <c r="AF622" i="2"/>
  <c r="AF100" i="2" s="1"/>
  <c r="AJ622" i="2"/>
  <c r="AJ100" i="2" s="1"/>
  <c r="AN622" i="2"/>
  <c r="AN100" i="2" s="1"/>
  <c r="AC623" i="2"/>
  <c r="AG623" i="2"/>
  <c r="AK623" i="2"/>
  <c r="AO623" i="2"/>
  <c r="Z624" i="2"/>
  <c r="AD624" i="2"/>
  <c r="AH624" i="2"/>
  <c r="AL624" i="2"/>
  <c r="AP624" i="2"/>
  <c r="AA625" i="2"/>
  <c r="AE625" i="2"/>
  <c r="AI625" i="2"/>
  <c r="AM625" i="2"/>
  <c r="AQ625" i="2"/>
  <c r="AB626" i="2"/>
  <c r="AF626" i="2"/>
  <c r="AJ626" i="2"/>
  <c r="AN626" i="2"/>
  <c r="AC627" i="2"/>
  <c r="AG627" i="2"/>
  <c r="AK627" i="2"/>
  <c r="AO627" i="2"/>
  <c r="Z628" i="2"/>
  <c r="AD628" i="2"/>
  <c r="AH628" i="2"/>
  <c r="AL628" i="2"/>
  <c r="AP628" i="2"/>
  <c r="AB629" i="2"/>
  <c r="AG629" i="2"/>
  <c r="AF630" i="2"/>
  <c r="AJ630" i="2"/>
  <c r="AN630" i="2"/>
  <c r="AD630" i="2"/>
  <c r="AI630" i="2"/>
  <c r="AO630" i="2"/>
  <c r="AG631" i="2"/>
  <c r="AK631" i="2"/>
  <c r="Z631" i="2"/>
  <c r="AE631" i="2"/>
  <c r="AJ631" i="2"/>
  <c r="AP631" i="2"/>
  <c r="AD632" i="2"/>
  <c r="AH632" i="2"/>
  <c r="AL632" i="2"/>
  <c r="AB632" i="2"/>
  <c r="AG632" i="2"/>
  <c r="AM632" i="2"/>
  <c r="AD633" i="2"/>
  <c r="AJ633" i="2"/>
  <c r="AO633" i="2"/>
  <c r="AA634" i="2"/>
  <c r="AG634" i="2"/>
  <c r="AL634" i="2"/>
  <c r="AB635" i="2"/>
  <c r="AH635" i="2"/>
  <c r="AE636" i="2"/>
  <c r="AJ636" i="2"/>
  <c r="AO636" i="2"/>
  <c r="AF638" i="2"/>
  <c r="AJ638" i="2"/>
  <c r="AN638" i="2"/>
  <c r="AD638" i="2"/>
  <c r="AI638" i="2"/>
  <c r="AO638" i="2"/>
  <c r="AG639" i="2"/>
  <c r="AK639" i="2"/>
  <c r="Z639" i="2"/>
  <c r="AE639" i="2"/>
  <c r="AJ639" i="2"/>
  <c r="AP639" i="2"/>
  <c r="AO640" i="2"/>
  <c r="AK640" i="2"/>
  <c r="AG640" i="2"/>
  <c r="AC640" i="2"/>
  <c r="Z640" i="2"/>
  <c r="AD640" i="2"/>
  <c r="AH640" i="2"/>
  <c r="AL640" i="2"/>
  <c r="AB640" i="2"/>
  <c r="AJ640" i="2"/>
  <c r="AG641" i="2"/>
  <c r="AO641" i="2"/>
  <c r="AG643" i="2"/>
  <c r="AK643" i="2"/>
  <c r="Z643" i="2"/>
  <c r="AH643" i="2"/>
  <c r="AP643" i="2"/>
  <c r="AO644" i="2"/>
  <c r="AK644" i="2"/>
  <c r="AG644" i="2"/>
  <c r="AC644" i="2"/>
  <c r="Z644" i="2"/>
  <c r="AD644" i="2"/>
  <c r="AH644" i="2"/>
  <c r="AL644" i="2"/>
  <c r="AB644" i="2"/>
  <c r="AJ644" i="2"/>
  <c r="AG645" i="2"/>
  <c r="AO645" i="2"/>
  <c r="AG647" i="2"/>
  <c r="AK647" i="2"/>
  <c r="Z647" i="2"/>
  <c r="AH647" i="2"/>
  <c r="AP647" i="2"/>
  <c r="AO648" i="2"/>
  <c r="AK648" i="2"/>
  <c r="AG648" i="2"/>
  <c r="AC648" i="2"/>
  <c r="Z648" i="2"/>
  <c r="AD648" i="2"/>
  <c r="AH648" i="2"/>
  <c r="AL648" i="2"/>
  <c r="AB648" i="2"/>
  <c r="AJ648" i="2"/>
  <c r="AG649" i="2"/>
  <c r="AO649" i="2"/>
  <c r="AD650" i="2"/>
  <c r="AL650" i="2"/>
  <c r="AG651" i="2"/>
  <c r="AK651" i="2"/>
  <c r="Z651" i="2"/>
  <c r="AP651" i="2"/>
  <c r="AC653" i="2"/>
  <c r="AG653" i="2"/>
  <c r="AK653" i="2"/>
  <c r="AB653" i="2"/>
  <c r="AF654" i="2"/>
  <c r="AQ654" i="2"/>
  <c r="AJ654" i="2"/>
  <c r="AN654" i="2"/>
  <c r="AO654" i="2"/>
  <c r="AN655" i="2"/>
  <c r="AE655" i="2"/>
  <c r="AI655" i="2"/>
  <c r="AM655" i="2"/>
  <c r="AH655" i="2"/>
  <c r="AL657" i="2"/>
  <c r="AH657" i="2"/>
  <c r="AD657" i="2"/>
  <c r="Z657" i="2"/>
  <c r="AA657" i="2"/>
  <c r="AP657" i="2"/>
  <c r="AE657" i="2"/>
  <c r="AI657" i="2"/>
  <c r="AM657" i="2"/>
  <c r="AJ657" i="2"/>
  <c r="AM658" i="2"/>
  <c r="AD658" i="2"/>
  <c r="AH658" i="2"/>
  <c r="AL658" i="2"/>
  <c r="AC52" i="2"/>
  <c r="AO52" i="2"/>
  <c r="AA54" i="2"/>
  <c r="AI54" i="2"/>
  <c r="AM54" i="2"/>
  <c r="AF55" i="2"/>
  <c r="AD57" i="2"/>
  <c r="AA6" i="2"/>
  <c r="AF7" i="2"/>
  <c r="AK8" i="2"/>
  <c r="Z9" i="2"/>
  <c r="AA10" i="2"/>
  <c r="AF11" i="2"/>
  <c r="AK12" i="2"/>
  <c r="Z13" i="2"/>
  <c r="AA14" i="2"/>
  <c r="AF15" i="2"/>
  <c r="AK16" i="2"/>
  <c r="Z17" i="2"/>
  <c r="AA18" i="2"/>
  <c r="AK19" i="2"/>
  <c r="Z20" i="2"/>
  <c r="AA21" i="2"/>
  <c r="AF22" i="2"/>
  <c r="AK23" i="2"/>
  <c r="Z24" i="2"/>
  <c r="AA25" i="2"/>
  <c r="AF26" i="2"/>
  <c r="AK27" i="2"/>
  <c r="Z28" i="2"/>
  <c r="AA29" i="2"/>
  <c r="AF30" i="2"/>
  <c r="AK31" i="2"/>
  <c r="Z32" i="2"/>
  <c r="AA33" i="2"/>
  <c r="AF34" i="2"/>
  <c r="AK35" i="2"/>
  <c r="Z36" i="2"/>
  <c r="AA37" i="2"/>
  <c r="AF38" i="2"/>
  <c r="AK39" i="2"/>
  <c r="Z40" i="2"/>
  <c r="AA41" i="2"/>
  <c r="AF42" i="2"/>
  <c r="AK43" i="2"/>
  <c r="Z44" i="2"/>
  <c r="AA45" i="2"/>
  <c r="AF46" i="2"/>
  <c r="AK47" i="2"/>
  <c r="Z48" i="2"/>
  <c r="AA49" i="2"/>
  <c r="AF50" i="2"/>
  <c r="AK51" i="2"/>
  <c r="Z52" i="2"/>
  <c r="AA53" i="2"/>
  <c r="AO55" i="2"/>
  <c r="Z56" i="2"/>
  <c r="AP56" i="2"/>
  <c r="AA57" i="2"/>
  <c r="AQ57" i="2"/>
  <c r="Z143" i="2"/>
  <c r="AA144" i="2"/>
  <c r="Z147" i="2"/>
  <c r="AA148" i="2"/>
  <c r="Z151" i="2"/>
  <c r="AA152" i="2"/>
  <c r="Z155" i="2"/>
  <c r="AA156" i="2"/>
  <c r="Z159" i="2"/>
  <c r="AA160" i="2"/>
  <c r="Z163" i="2"/>
  <c r="AA164" i="2"/>
  <c r="Z167" i="2"/>
  <c r="AA168" i="2"/>
  <c r="Z171" i="2"/>
  <c r="AA172" i="2"/>
  <c r="Z175" i="2"/>
  <c r="AA176" i="2"/>
  <c r="Z179" i="2"/>
  <c r="AA180" i="2"/>
  <c r="Z183" i="2"/>
  <c r="AA184" i="2"/>
  <c r="Z187" i="2"/>
  <c r="AA188" i="2"/>
  <c r="Z191" i="2"/>
  <c r="AA192" i="2"/>
  <c r="Z195" i="2"/>
  <c r="AA196" i="2"/>
  <c r="Z199" i="2"/>
  <c r="AA200" i="2"/>
  <c r="Z203" i="2"/>
  <c r="AA204" i="2"/>
  <c r="Z207" i="2"/>
  <c r="AA208" i="2"/>
  <c r="Z211" i="2"/>
  <c r="AA212" i="2"/>
  <c r="Z215" i="2"/>
  <c r="AA216" i="2"/>
  <c r="Z219" i="2"/>
  <c r="AA220" i="2"/>
  <c r="Z223" i="2"/>
  <c r="AA224" i="2"/>
  <c r="Z227" i="2"/>
  <c r="AA228" i="2"/>
  <c r="Z231" i="2"/>
  <c r="AA232" i="2"/>
  <c r="Z235" i="2"/>
  <c r="AA236" i="2"/>
  <c r="Z239" i="2"/>
  <c r="AA240" i="2"/>
  <c r="Z243" i="2"/>
  <c r="AA244" i="2"/>
  <c r="Z247" i="2"/>
  <c r="AA248" i="2"/>
  <c r="Z251" i="2"/>
  <c r="AA252" i="2"/>
  <c r="Z255" i="2"/>
  <c r="AA256" i="2"/>
  <c r="Z259" i="2"/>
  <c r="AA260" i="2"/>
  <c r="Z263" i="2"/>
  <c r="AA264" i="2"/>
  <c r="Z267" i="2"/>
  <c r="AA268" i="2"/>
  <c r="Z271" i="2"/>
  <c r="AA272" i="2"/>
  <c r="Z275" i="2"/>
  <c r="AA276" i="2"/>
  <c r="Z279" i="2"/>
  <c r="AA280" i="2"/>
  <c r="Z283" i="2"/>
  <c r="AA284" i="2"/>
  <c r="Z287" i="2"/>
  <c r="AA288" i="2"/>
  <c r="Z291" i="2"/>
  <c r="AA292" i="2"/>
  <c r="Z295" i="2"/>
  <c r="AA296" i="2"/>
  <c r="Z299" i="2"/>
  <c r="AA300" i="2"/>
  <c r="AQ300" i="2"/>
  <c r="Z303" i="2"/>
  <c r="AA304" i="2"/>
  <c r="Z307" i="2"/>
  <c r="AA308" i="2"/>
  <c r="Z311" i="2"/>
  <c r="AA312" i="2"/>
  <c r="Z315" i="2"/>
  <c r="AA316" i="2"/>
  <c r="Z319" i="2"/>
  <c r="AA320" i="2"/>
  <c r="Z323" i="2"/>
  <c r="AA324" i="2"/>
  <c r="Z327" i="2"/>
  <c r="AA328" i="2"/>
  <c r="Z331" i="2"/>
  <c r="AA332" i="2"/>
  <c r="Z335" i="2"/>
  <c r="AA336" i="2"/>
  <c r="Z339" i="2"/>
  <c r="AA340" i="2"/>
  <c r="Z343" i="2"/>
  <c r="AA344" i="2"/>
  <c r="AQ344" i="2"/>
  <c r="Z347" i="2"/>
  <c r="AA348" i="2"/>
  <c r="AQ348" i="2"/>
  <c r="Z351" i="2"/>
  <c r="AA352" i="2"/>
  <c r="AQ352" i="2"/>
  <c r="Z355" i="2"/>
  <c r="AA356" i="2"/>
  <c r="AQ356" i="2"/>
  <c r="AO358" i="2"/>
  <c r="Z359" i="2"/>
  <c r="AP359" i="2"/>
  <c r="AA360" i="2"/>
  <c r="AQ360" i="2"/>
  <c r="AO362" i="2"/>
  <c r="Z363" i="2"/>
  <c r="AP363" i="2"/>
  <c r="AA364" i="2"/>
  <c r="AQ364" i="2"/>
  <c r="AO366" i="2"/>
  <c r="Z367" i="2"/>
  <c r="AP367" i="2"/>
  <c r="AA368" i="2"/>
  <c r="AQ368" i="2"/>
  <c r="AO370" i="2"/>
  <c r="Z371" i="2"/>
  <c r="AP371" i="2"/>
  <c r="AA372" i="2"/>
  <c r="AQ372" i="2"/>
  <c r="AO374" i="2"/>
  <c r="Z375" i="2"/>
  <c r="AP375" i="2"/>
  <c r="AA376" i="2"/>
  <c r="AQ376" i="2"/>
  <c r="Z379" i="2"/>
  <c r="AA380" i="2"/>
  <c r="Z383" i="2"/>
  <c r="AA384" i="2"/>
  <c r="Z387" i="2"/>
  <c r="AA388" i="2"/>
  <c r="AA124" i="2" s="1"/>
  <c r="Z391" i="2"/>
  <c r="AA392" i="2"/>
  <c r="Z395" i="2"/>
  <c r="AA396" i="2"/>
  <c r="Z399" i="2"/>
  <c r="AA400" i="2"/>
  <c r="Z403" i="2"/>
  <c r="AA404" i="2"/>
  <c r="Z407" i="2"/>
  <c r="AA408" i="2"/>
  <c r="Z411" i="2"/>
  <c r="AA412" i="2"/>
  <c r="Z415" i="2"/>
  <c r="AA416" i="2"/>
  <c r="Z419" i="2"/>
  <c r="AA420" i="2"/>
  <c r="AK422" i="2"/>
  <c r="Z423" i="2"/>
  <c r="AA424" i="2"/>
  <c r="Z427" i="2"/>
  <c r="AA428" i="2"/>
  <c r="Z431" i="2"/>
  <c r="AA432" i="2"/>
  <c r="Z435" i="2"/>
  <c r="AA436" i="2"/>
  <c r="Z439" i="2"/>
  <c r="AA440" i="2"/>
  <c r="Z443" i="2"/>
  <c r="AA444" i="2"/>
  <c r="Z447" i="2"/>
  <c r="AA448" i="2"/>
  <c r="Z451" i="2"/>
  <c r="AA452" i="2"/>
  <c r="Z455" i="2"/>
  <c r="AA456" i="2"/>
  <c r="Z459" i="2"/>
  <c r="AA460" i="2"/>
  <c r="Z463" i="2"/>
  <c r="AA464" i="2"/>
  <c r="Z467" i="2"/>
  <c r="AA468" i="2"/>
  <c r="Z471" i="2"/>
  <c r="AA472" i="2"/>
  <c r="Z475" i="2"/>
  <c r="AA476" i="2"/>
  <c r="Z479" i="2"/>
  <c r="AA480" i="2"/>
  <c r="Z483" i="2"/>
  <c r="AA484" i="2"/>
  <c r="Z487" i="2"/>
  <c r="AA488" i="2"/>
  <c r="AQ488" i="2"/>
  <c r="Z491" i="2"/>
  <c r="AP491" i="2"/>
  <c r="AA492" i="2"/>
  <c r="AQ492" i="2"/>
  <c r="AO494" i="2"/>
  <c r="Z495" i="2"/>
  <c r="AP495" i="2"/>
  <c r="AA496" i="2"/>
  <c r="AQ496" i="2"/>
  <c r="AO498" i="2"/>
  <c r="Z499" i="2"/>
  <c r="AP499" i="2"/>
  <c r="AA500" i="2"/>
  <c r="AQ500" i="2"/>
  <c r="AO502" i="2"/>
  <c r="Z503" i="2"/>
  <c r="AP503" i="2"/>
  <c r="AA504" i="2"/>
  <c r="AQ504" i="2"/>
  <c r="AO506" i="2"/>
  <c r="Z507" i="2"/>
  <c r="AP507" i="2"/>
  <c r="AA508" i="2"/>
  <c r="AQ508" i="2"/>
  <c r="AO510" i="2"/>
  <c r="Z511" i="2"/>
  <c r="AP511" i="2"/>
  <c r="AA512" i="2"/>
  <c r="AQ512" i="2"/>
  <c r="AO514" i="2"/>
  <c r="Z515" i="2"/>
  <c r="AP515" i="2"/>
  <c r="AA516" i="2"/>
  <c r="AQ516" i="2"/>
  <c r="AO518" i="2"/>
  <c r="Z519" i="2"/>
  <c r="AP519" i="2"/>
  <c r="AA520" i="2"/>
  <c r="AQ520" i="2"/>
  <c r="AO522" i="2"/>
  <c r="Z523" i="2"/>
  <c r="AP523" i="2"/>
  <c r="AA524" i="2"/>
  <c r="AQ524" i="2"/>
  <c r="AO526" i="2"/>
  <c r="Z527" i="2"/>
  <c r="AP527" i="2"/>
  <c r="AA528" i="2"/>
  <c r="AQ528" i="2"/>
  <c r="AO530" i="2"/>
  <c r="Z531" i="2"/>
  <c r="AP531" i="2"/>
  <c r="AA532" i="2"/>
  <c r="AQ532" i="2"/>
  <c r="AO534" i="2"/>
  <c r="Z535" i="2"/>
  <c r="AP535" i="2"/>
  <c r="AA536" i="2"/>
  <c r="AQ536" i="2"/>
  <c r="AO538" i="2"/>
  <c r="Z539" i="2"/>
  <c r="AP539" i="2"/>
  <c r="AA540" i="2"/>
  <c r="AQ540" i="2"/>
  <c r="AO542" i="2"/>
  <c r="Z543" i="2"/>
  <c r="AP543" i="2"/>
  <c r="AA544" i="2"/>
  <c r="AQ544" i="2"/>
  <c r="AO546" i="2"/>
  <c r="Z547" i="2"/>
  <c r="AP547" i="2"/>
  <c r="AA548" i="2"/>
  <c r="AQ548" i="2"/>
  <c r="AO550" i="2"/>
  <c r="Z551" i="2"/>
  <c r="AP551" i="2"/>
  <c r="AA552" i="2"/>
  <c r="AQ552" i="2"/>
  <c r="AO554" i="2"/>
  <c r="Z555" i="2"/>
  <c r="AP555" i="2"/>
  <c r="AA556" i="2"/>
  <c r="AQ556" i="2"/>
  <c r="AO558" i="2"/>
  <c r="Z559" i="2"/>
  <c r="AP559" i="2"/>
  <c r="AA560" i="2"/>
  <c r="AQ560" i="2"/>
  <c r="AO562" i="2"/>
  <c r="Z563" i="2"/>
  <c r="AP563" i="2"/>
  <c r="AA564" i="2"/>
  <c r="AQ564" i="2"/>
  <c r="AO566" i="2"/>
  <c r="Z567" i="2"/>
  <c r="AP567" i="2"/>
  <c r="AA568" i="2"/>
  <c r="AQ568" i="2"/>
  <c r="AO570" i="2"/>
  <c r="Z571" i="2"/>
  <c r="AP571" i="2"/>
  <c r="AA572" i="2"/>
  <c r="AQ572" i="2"/>
  <c r="AO574" i="2"/>
  <c r="Z575" i="2"/>
  <c r="AP575" i="2"/>
  <c r="AA576" i="2"/>
  <c r="AQ576" i="2"/>
  <c r="AO578" i="2"/>
  <c r="Z579" i="2"/>
  <c r="AP579" i="2"/>
  <c r="AA580" i="2"/>
  <c r="AQ580" i="2"/>
  <c r="AO582" i="2"/>
  <c r="Z583" i="2"/>
  <c r="AP583" i="2"/>
  <c r="AA584" i="2"/>
  <c r="AQ584" i="2"/>
  <c r="AO586" i="2"/>
  <c r="Z587" i="2"/>
  <c r="AP587" i="2"/>
  <c r="AA588" i="2"/>
  <c r="AQ588" i="2"/>
  <c r="AO590" i="2"/>
  <c r="Z591" i="2"/>
  <c r="AP591" i="2"/>
  <c r="AA592" i="2"/>
  <c r="AQ592" i="2"/>
  <c r="AO594" i="2"/>
  <c r="Z595" i="2"/>
  <c r="AP595" i="2"/>
  <c r="AA596" i="2"/>
  <c r="AQ596" i="2"/>
  <c r="AO598" i="2"/>
  <c r="Z599" i="2"/>
  <c r="AP599" i="2"/>
  <c r="AA600" i="2"/>
  <c r="AQ600" i="2"/>
  <c r="AO602" i="2"/>
  <c r="Z603" i="2"/>
  <c r="AP603" i="2"/>
  <c r="AA604" i="2"/>
  <c r="AQ604" i="2"/>
  <c r="AO606" i="2"/>
  <c r="Z607" i="2"/>
  <c r="AP607" i="2"/>
  <c r="AA608" i="2"/>
  <c r="AQ608" i="2"/>
  <c r="AO610" i="2"/>
  <c r="Z611" i="2"/>
  <c r="AP611" i="2"/>
  <c r="AA612" i="2"/>
  <c r="AQ612" i="2"/>
  <c r="AO614" i="2"/>
  <c r="Z615" i="2"/>
  <c r="AP615" i="2"/>
  <c r="AA616" i="2"/>
  <c r="AQ616" i="2"/>
  <c r="AO618" i="2"/>
  <c r="Z619" i="2"/>
  <c r="AP619" i="2"/>
  <c r="AA620" i="2"/>
  <c r="AQ620" i="2"/>
  <c r="AO622" i="2"/>
  <c r="Z623" i="2"/>
  <c r="AP623" i="2"/>
  <c r="AA624" i="2"/>
  <c r="AQ624" i="2"/>
  <c r="AO626" i="2"/>
  <c r="Z627" i="2"/>
  <c r="AP627" i="2"/>
  <c r="AA628" i="2"/>
  <c r="AQ628" i="2"/>
  <c r="AA629" i="2"/>
  <c r="AE629" i="2"/>
  <c r="AI629" i="2"/>
  <c r="AM629" i="2"/>
  <c r="AC629" i="2"/>
  <c r="Z630" i="2"/>
  <c r="AE630" i="2"/>
  <c r="AP630" i="2"/>
  <c r="AO631" i="2"/>
  <c r="AA631" i="2"/>
  <c r="AF631" i="2"/>
  <c r="AQ631" i="2"/>
  <c r="AP632" i="2"/>
  <c r="AC632" i="2"/>
  <c r="Z633" i="2"/>
  <c r="AF633" i="2"/>
  <c r="AC634" i="2"/>
  <c r="AM634" i="2"/>
  <c r="AD635" i="2"/>
  <c r="AN635" i="2"/>
  <c r="AA636" i="2"/>
  <c r="AA637" i="2"/>
  <c r="AE637" i="2"/>
  <c r="AI637" i="2"/>
  <c r="AM637" i="2"/>
  <c r="AC637" i="2"/>
  <c r="AH637" i="2"/>
  <c r="Z638" i="2"/>
  <c r="AE638" i="2"/>
  <c r="AP638" i="2"/>
  <c r="AO639" i="2"/>
  <c r="AA639" i="2"/>
  <c r="AF639" i="2"/>
  <c r="AQ639" i="2"/>
  <c r="AP640" i="2"/>
  <c r="AE640" i="2"/>
  <c r="AB641" i="2"/>
  <c r="AJ641" i="2"/>
  <c r="AB642" i="2"/>
  <c r="AF642" i="2"/>
  <c r="AQ642" i="2"/>
  <c r="AJ642" i="2"/>
  <c r="AN642" i="2"/>
  <c r="AG642" i="2"/>
  <c r="AO642" i="2"/>
  <c r="AN643" i="2"/>
  <c r="AJ643" i="2"/>
  <c r="AF643" i="2"/>
  <c r="AB643" i="2"/>
  <c r="AO643" i="2"/>
  <c r="AA643" i="2"/>
  <c r="AI643" i="2"/>
  <c r="AQ643" i="2"/>
  <c r="AP644" i="2"/>
  <c r="AE644" i="2"/>
  <c r="AB645" i="2"/>
  <c r="AJ645" i="2"/>
  <c r="AB646" i="2"/>
  <c r="AF646" i="2"/>
  <c r="AQ646" i="2"/>
  <c r="AJ646" i="2"/>
  <c r="AN646" i="2"/>
  <c r="AG646" i="2"/>
  <c r="AO646" i="2"/>
  <c r="AN647" i="2"/>
  <c r="AJ647" i="2"/>
  <c r="AF647" i="2"/>
  <c r="AB647" i="2"/>
  <c r="AO647" i="2"/>
  <c r="AA647" i="2"/>
  <c r="AI647" i="2"/>
  <c r="AQ647" i="2"/>
  <c r="AP648" i="2"/>
  <c r="AE648" i="2"/>
  <c r="AB649" i="2"/>
  <c r="AJ649" i="2"/>
  <c r="AB650" i="2"/>
  <c r="AF650" i="2"/>
  <c r="AQ650" i="2"/>
  <c r="AJ650" i="2"/>
  <c r="AN650" i="2"/>
  <c r="AG650" i="2"/>
  <c r="AO650" i="2"/>
  <c r="AN651" i="2"/>
  <c r="AD651" i="2"/>
  <c r="AO653" i="2"/>
  <c r="AC654" i="2"/>
  <c r="AQ655" i="2"/>
  <c r="AL655" i="2"/>
  <c r="AO656" i="2"/>
  <c r="AK656" i="2"/>
  <c r="AG656" i="2"/>
  <c r="AC656" i="2"/>
  <c r="Z656" i="2"/>
  <c r="AD656" i="2"/>
  <c r="AH656" i="2"/>
  <c r="AL656" i="2"/>
  <c r="AE656" i="2"/>
  <c r="AQ657" i="2"/>
  <c r="AN657" i="2"/>
  <c r="AP658" i="2"/>
  <c r="AK52" i="2"/>
  <c r="AD53" i="2"/>
  <c r="AH53" i="2"/>
  <c r="AL53" i="2"/>
  <c r="AP53" i="2"/>
  <c r="AE54" i="2"/>
  <c r="AQ54" i="2"/>
  <c r="AB55" i="2"/>
  <c r="AJ55" i="2"/>
  <c r="AN55" i="2"/>
  <c r="AG56" i="2"/>
  <c r="AO56" i="2"/>
  <c r="AL57" i="2"/>
  <c r="AB6" i="2"/>
  <c r="AF6" i="2"/>
  <c r="AJ6" i="2"/>
  <c r="AN6" i="2"/>
  <c r="AE9" i="2"/>
  <c r="AF10" i="2"/>
  <c r="AN10" i="2"/>
  <c r="AA13" i="2"/>
  <c r="AM13" i="2"/>
  <c r="AB14" i="2"/>
  <c r="AF14" i="2"/>
  <c r="AJ14" i="2"/>
  <c r="AN14" i="2"/>
  <c r="AE17" i="2"/>
  <c r="AF18" i="2"/>
  <c r="AN18" i="2"/>
  <c r="AA20" i="2"/>
  <c r="AI20" i="2"/>
  <c r="AM20" i="2"/>
  <c r="AB21" i="2"/>
  <c r="AF21" i="2"/>
  <c r="AJ21" i="2"/>
  <c r="AN21" i="2"/>
  <c r="AE24" i="2"/>
  <c r="AM24" i="2"/>
  <c r="AB25" i="2"/>
  <c r="AF25" i="2"/>
  <c r="AJ25" i="2"/>
  <c r="AN25" i="2"/>
  <c r="AA28" i="2"/>
  <c r="AI28" i="2"/>
  <c r="AB29" i="2"/>
  <c r="AF29" i="2"/>
  <c r="AJ29" i="2"/>
  <c r="AN29" i="2"/>
  <c r="AE32" i="2"/>
  <c r="AM32" i="2"/>
  <c r="AB33" i="2"/>
  <c r="AF33" i="2"/>
  <c r="AJ33" i="2"/>
  <c r="AN33" i="2"/>
  <c r="AE36" i="2"/>
  <c r="AM36" i="2"/>
  <c r="AB37" i="2"/>
  <c r="AF37" i="2"/>
  <c r="AJ37" i="2"/>
  <c r="AN37" i="2"/>
  <c r="AA40" i="2"/>
  <c r="AM40" i="2"/>
  <c r="AB41" i="2"/>
  <c r="AF41" i="2"/>
  <c r="AJ41" i="2"/>
  <c r="AN41" i="2"/>
  <c r="AE44" i="2"/>
  <c r="AM44" i="2"/>
  <c r="AB45" i="2"/>
  <c r="AF45" i="2"/>
  <c r="AJ45" i="2"/>
  <c r="AN45" i="2"/>
  <c r="AA48" i="2"/>
  <c r="AE48" i="2"/>
  <c r="AI48" i="2"/>
  <c r="AB49" i="2"/>
  <c r="AF49" i="2"/>
  <c r="AJ49" i="2"/>
  <c r="AA52" i="2"/>
  <c r="AE52" i="2"/>
  <c r="AI52" i="2"/>
  <c r="AQ52" i="2"/>
  <c r="AB53" i="2"/>
  <c r="AF53" i="2"/>
  <c r="AJ53" i="2"/>
  <c r="AN53" i="2"/>
  <c r="AC54" i="2"/>
  <c r="AG54" i="2"/>
  <c r="AK54" i="2"/>
  <c r="AO54" i="2"/>
  <c r="Z55" i="2"/>
  <c r="AD55" i="2"/>
  <c r="AH55" i="2"/>
  <c r="AL55" i="2"/>
  <c r="AP55" i="2"/>
  <c r="AA56" i="2"/>
  <c r="AE56" i="2"/>
  <c r="AI56" i="2"/>
  <c r="AQ56" i="2"/>
  <c r="AB57" i="2"/>
  <c r="AF57" i="2"/>
  <c r="AJ57" i="2"/>
  <c r="Z142" i="2"/>
  <c r="AD142" i="2"/>
  <c r="AH142" i="2"/>
  <c r="AL142" i="2"/>
  <c r="AP142" i="2"/>
  <c r="AA143" i="2"/>
  <c r="AE143" i="2"/>
  <c r="AI143" i="2"/>
  <c r="AQ143" i="2"/>
  <c r="AB144" i="2"/>
  <c r="AF144" i="2"/>
  <c r="AJ144" i="2"/>
  <c r="AC145" i="2"/>
  <c r="AG145" i="2"/>
  <c r="AK145" i="2"/>
  <c r="AO145" i="2"/>
  <c r="Z146" i="2"/>
  <c r="AD146" i="2"/>
  <c r="AH146" i="2"/>
  <c r="AL146" i="2"/>
  <c r="AP146" i="2"/>
  <c r="AA147" i="2"/>
  <c r="AE147" i="2"/>
  <c r="AI147" i="2"/>
  <c r="AQ147" i="2"/>
  <c r="AB148" i="2"/>
  <c r="AF148" i="2"/>
  <c r="AJ148" i="2"/>
  <c r="AC149" i="2"/>
  <c r="AG149" i="2"/>
  <c r="AK149" i="2"/>
  <c r="AO149" i="2"/>
  <c r="Z150" i="2"/>
  <c r="AD150" i="2"/>
  <c r="AH150" i="2"/>
  <c r="AL150" i="2"/>
  <c r="AP150" i="2"/>
  <c r="AA151" i="2"/>
  <c r="AE151" i="2"/>
  <c r="AI151" i="2"/>
  <c r="AQ151" i="2"/>
  <c r="AB152" i="2"/>
  <c r="AF152" i="2"/>
  <c r="AJ152" i="2"/>
  <c r="AC153" i="2"/>
  <c r="AG153" i="2"/>
  <c r="AK153" i="2"/>
  <c r="AO153" i="2"/>
  <c r="Z154" i="2"/>
  <c r="AD154" i="2"/>
  <c r="AH154" i="2"/>
  <c r="AL154" i="2"/>
  <c r="AP154" i="2"/>
  <c r="AA155" i="2"/>
  <c r="AE155" i="2"/>
  <c r="AI155" i="2"/>
  <c r="AQ155" i="2"/>
  <c r="AB156" i="2"/>
  <c r="AF156" i="2"/>
  <c r="AJ156" i="2"/>
  <c r="AC157" i="2"/>
  <c r="AG157" i="2"/>
  <c r="AK157" i="2"/>
  <c r="AO157" i="2"/>
  <c r="Z158" i="2"/>
  <c r="AD158" i="2"/>
  <c r="AH158" i="2"/>
  <c r="AL158" i="2"/>
  <c r="AP158" i="2"/>
  <c r="AA159" i="2"/>
  <c r="AE159" i="2"/>
  <c r="AI159" i="2"/>
  <c r="AQ159" i="2"/>
  <c r="AB160" i="2"/>
  <c r="AF160" i="2"/>
  <c r="AJ160" i="2"/>
  <c r="AC161" i="2"/>
  <c r="AG161" i="2"/>
  <c r="AK161" i="2"/>
  <c r="AO161" i="2"/>
  <c r="Z162" i="2"/>
  <c r="AD162" i="2"/>
  <c r="AH162" i="2"/>
  <c r="AL162" i="2"/>
  <c r="AP162" i="2"/>
  <c r="AA163" i="2"/>
  <c r="AE163" i="2"/>
  <c r="AI163" i="2"/>
  <c r="AQ163" i="2"/>
  <c r="AB164" i="2"/>
  <c r="AF164" i="2"/>
  <c r="AJ164" i="2"/>
  <c r="AC165" i="2"/>
  <c r="AG165" i="2"/>
  <c r="AK165" i="2"/>
  <c r="AO165" i="2"/>
  <c r="Z166" i="2"/>
  <c r="AD166" i="2"/>
  <c r="AH166" i="2"/>
  <c r="AL166" i="2"/>
  <c r="AP166" i="2"/>
  <c r="AA167" i="2"/>
  <c r="AE167" i="2"/>
  <c r="AI167" i="2"/>
  <c r="AQ167" i="2"/>
  <c r="AB168" i="2"/>
  <c r="AF168" i="2"/>
  <c r="AJ168" i="2"/>
  <c r="AC169" i="2"/>
  <c r="AG169" i="2"/>
  <c r="AK169" i="2"/>
  <c r="AO169" i="2"/>
  <c r="Z170" i="2"/>
  <c r="AD170" i="2"/>
  <c r="AH170" i="2"/>
  <c r="AL170" i="2"/>
  <c r="AP170" i="2"/>
  <c r="AA171" i="2"/>
  <c r="AE171" i="2"/>
  <c r="AI171" i="2"/>
  <c r="AQ171" i="2"/>
  <c r="AB172" i="2"/>
  <c r="AF172" i="2"/>
  <c r="AJ172" i="2"/>
  <c r="AC173" i="2"/>
  <c r="AG173" i="2"/>
  <c r="AK173" i="2"/>
  <c r="AO173" i="2"/>
  <c r="Z174" i="2"/>
  <c r="AD174" i="2"/>
  <c r="AH174" i="2"/>
  <c r="AL174" i="2"/>
  <c r="AP174" i="2"/>
  <c r="AA175" i="2"/>
  <c r="AE175" i="2"/>
  <c r="AI175" i="2"/>
  <c r="AQ175" i="2"/>
  <c r="AB176" i="2"/>
  <c r="AF176" i="2"/>
  <c r="AJ176" i="2"/>
  <c r="AC177" i="2"/>
  <c r="AG177" i="2"/>
  <c r="AK177" i="2"/>
  <c r="AO177" i="2"/>
  <c r="Z178" i="2"/>
  <c r="AD178" i="2"/>
  <c r="AH178" i="2"/>
  <c r="AL178" i="2"/>
  <c r="AP178" i="2"/>
  <c r="AA179" i="2"/>
  <c r="AE179" i="2"/>
  <c r="AI179" i="2"/>
  <c r="AQ179" i="2"/>
  <c r="AB180" i="2"/>
  <c r="AF180" i="2"/>
  <c r="AJ180" i="2"/>
  <c r="AC181" i="2"/>
  <c r="AG181" i="2"/>
  <c r="AK181" i="2"/>
  <c r="AO181" i="2"/>
  <c r="Z182" i="2"/>
  <c r="AD182" i="2"/>
  <c r="AH182" i="2"/>
  <c r="AL182" i="2"/>
  <c r="AP182" i="2"/>
  <c r="AA183" i="2"/>
  <c r="AE183" i="2"/>
  <c r="AI183" i="2"/>
  <c r="AQ183" i="2"/>
  <c r="AB184" i="2"/>
  <c r="AF184" i="2"/>
  <c r="AJ184" i="2"/>
  <c r="AC185" i="2"/>
  <c r="AG185" i="2"/>
  <c r="AK185" i="2"/>
  <c r="AO185" i="2"/>
  <c r="Z186" i="2"/>
  <c r="AD186" i="2"/>
  <c r="AH186" i="2"/>
  <c r="AL186" i="2"/>
  <c r="AP186" i="2"/>
  <c r="AA187" i="2"/>
  <c r="AE187" i="2"/>
  <c r="AI187" i="2"/>
  <c r="AQ187" i="2"/>
  <c r="AB188" i="2"/>
  <c r="AF188" i="2"/>
  <c r="AJ188" i="2"/>
  <c r="AC189" i="2"/>
  <c r="AG189" i="2"/>
  <c r="AK189" i="2"/>
  <c r="AO189" i="2"/>
  <c r="Z190" i="2"/>
  <c r="AD190" i="2"/>
  <c r="AH190" i="2"/>
  <c r="AL190" i="2"/>
  <c r="AP190" i="2"/>
  <c r="AA191" i="2"/>
  <c r="AE191" i="2"/>
  <c r="AI191" i="2"/>
  <c r="AQ191" i="2"/>
  <c r="AB192" i="2"/>
  <c r="AF192" i="2"/>
  <c r="AJ192" i="2"/>
  <c r="AC193" i="2"/>
  <c r="AG193" i="2"/>
  <c r="AK193" i="2"/>
  <c r="AO193" i="2"/>
  <c r="Z194" i="2"/>
  <c r="AD194" i="2"/>
  <c r="AH194" i="2"/>
  <c r="AL194" i="2"/>
  <c r="AP194" i="2"/>
  <c r="AA195" i="2"/>
  <c r="AE195" i="2"/>
  <c r="AI195" i="2"/>
  <c r="AQ195" i="2"/>
  <c r="AB196" i="2"/>
  <c r="AF196" i="2"/>
  <c r="AJ196" i="2"/>
  <c r="AC197" i="2"/>
  <c r="AG197" i="2"/>
  <c r="AK197" i="2"/>
  <c r="AO197" i="2"/>
  <c r="Z198" i="2"/>
  <c r="AD198" i="2"/>
  <c r="AH198" i="2"/>
  <c r="AL198" i="2"/>
  <c r="AP198" i="2"/>
  <c r="AA199" i="2"/>
  <c r="AE199" i="2"/>
  <c r="AI199" i="2"/>
  <c r="AQ199" i="2"/>
  <c r="AB200" i="2"/>
  <c r="AF200" i="2"/>
  <c r="AJ200" i="2"/>
  <c r="AC201" i="2"/>
  <c r="AG201" i="2"/>
  <c r="AK201" i="2"/>
  <c r="AO201" i="2"/>
  <c r="Z202" i="2"/>
  <c r="AD202" i="2"/>
  <c r="AH202" i="2"/>
  <c r="AL202" i="2"/>
  <c r="AP202" i="2"/>
  <c r="AA203" i="2"/>
  <c r="AE203" i="2"/>
  <c r="AI203" i="2"/>
  <c r="AQ203" i="2"/>
  <c r="AB204" i="2"/>
  <c r="AF204" i="2"/>
  <c r="AJ204" i="2"/>
  <c r="AC205" i="2"/>
  <c r="AG205" i="2"/>
  <c r="AK205" i="2"/>
  <c r="AO205" i="2"/>
  <c r="Z206" i="2"/>
  <c r="AD206" i="2"/>
  <c r="AH206" i="2"/>
  <c r="AL206" i="2"/>
  <c r="AP206" i="2"/>
  <c r="AA207" i="2"/>
  <c r="AE207" i="2"/>
  <c r="AI207" i="2"/>
  <c r="AQ207" i="2"/>
  <c r="AB208" i="2"/>
  <c r="AF208" i="2"/>
  <c r="AJ208" i="2"/>
  <c r="AC209" i="2"/>
  <c r="AG209" i="2"/>
  <c r="AK209" i="2"/>
  <c r="AO209" i="2"/>
  <c r="Z210" i="2"/>
  <c r="AD210" i="2"/>
  <c r="AH210" i="2"/>
  <c r="AL210" i="2"/>
  <c r="AP210" i="2"/>
  <c r="AA211" i="2"/>
  <c r="AE211" i="2"/>
  <c r="AI211" i="2"/>
  <c r="AQ211" i="2"/>
  <c r="AB212" i="2"/>
  <c r="AF212" i="2"/>
  <c r="AJ212" i="2"/>
  <c r="AC213" i="2"/>
  <c r="AG213" i="2"/>
  <c r="AK213" i="2"/>
  <c r="AO213" i="2"/>
  <c r="Z214" i="2"/>
  <c r="AD214" i="2"/>
  <c r="AH214" i="2"/>
  <c r="AL214" i="2"/>
  <c r="AP214" i="2"/>
  <c r="AA215" i="2"/>
  <c r="AE215" i="2"/>
  <c r="AI215" i="2"/>
  <c r="AQ215" i="2"/>
  <c r="AB216" i="2"/>
  <c r="AF216" i="2"/>
  <c r="AJ216" i="2"/>
  <c r="AC217" i="2"/>
  <c r="AG217" i="2"/>
  <c r="AK217" i="2"/>
  <c r="AO217" i="2"/>
  <c r="Z218" i="2"/>
  <c r="AD218" i="2"/>
  <c r="AH218" i="2"/>
  <c r="AL218" i="2"/>
  <c r="AP218" i="2"/>
  <c r="AA219" i="2"/>
  <c r="AE219" i="2"/>
  <c r="AI219" i="2"/>
  <c r="AQ219" i="2"/>
  <c r="AB220" i="2"/>
  <c r="AF220" i="2"/>
  <c r="AJ220" i="2"/>
  <c r="AC221" i="2"/>
  <c r="AG221" i="2"/>
  <c r="AK221" i="2"/>
  <c r="AO221" i="2"/>
  <c r="Z222" i="2"/>
  <c r="AD222" i="2"/>
  <c r="AH222" i="2"/>
  <c r="AL222" i="2"/>
  <c r="AP222" i="2"/>
  <c r="AA223" i="2"/>
  <c r="AE223" i="2"/>
  <c r="AI223" i="2"/>
  <c r="AQ223" i="2"/>
  <c r="AB224" i="2"/>
  <c r="AF224" i="2"/>
  <c r="AJ224" i="2"/>
  <c r="AC225" i="2"/>
  <c r="AG225" i="2"/>
  <c r="AK225" i="2"/>
  <c r="AO225" i="2"/>
  <c r="Z226" i="2"/>
  <c r="AD226" i="2"/>
  <c r="AH226" i="2"/>
  <c r="AL226" i="2"/>
  <c r="AP226" i="2"/>
  <c r="AA227" i="2"/>
  <c r="AE227" i="2"/>
  <c r="AI227" i="2"/>
  <c r="AQ227" i="2"/>
  <c r="AB228" i="2"/>
  <c r="AF228" i="2"/>
  <c r="AJ228" i="2"/>
  <c r="AC229" i="2"/>
  <c r="AG229" i="2"/>
  <c r="AK229" i="2"/>
  <c r="AO229" i="2"/>
  <c r="Z230" i="2"/>
  <c r="AD230" i="2"/>
  <c r="AH230" i="2"/>
  <c r="AL230" i="2"/>
  <c r="AP230" i="2"/>
  <c r="AA231" i="2"/>
  <c r="AE231" i="2"/>
  <c r="AI231" i="2"/>
  <c r="AQ231" i="2"/>
  <c r="AB232" i="2"/>
  <c r="AF232" i="2"/>
  <c r="AJ232" i="2"/>
  <c r="AC233" i="2"/>
  <c r="AG233" i="2"/>
  <c r="AK233" i="2"/>
  <c r="AO233" i="2"/>
  <c r="Z234" i="2"/>
  <c r="AD234" i="2"/>
  <c r="AH234" i="2"/>
  <c r="AL234" i="2"/>
  <c r="AP234" i="2"/>
  <c r="AA235" i="2"/>
  <c r="AE235" i="2"/>
  <c r="AI235" i="2"/>
  <c r="AQ235" i="2"/>
  <c r="AB236" i="2"/>
  <c r="AF236" i="2"/>
  <c r="AJ236" i="2"/>
  <c r="AC237" i="2"/>
  <c r="AG237" i="2"/>
  <c r="AK237" i="2"/>
  <c r="AO237" i="2"/>
  <c r="Z238" i="2"/>
  <c r="AD238" i="2"/>
  <c r="AH238" i="2"/>
  <c r="AL238" i="2"/>
  <c r="AP238" i="2"/>
  <c r="AA239" i="2"/>
  <c r="AE239" i="2"/>
  <c r="AI239" i="2"/>
  <c r="AQ239" i="2"/>
  <c r="AB240" i="2"/>
  <c r="AF240" i="2"/>
  <c r="AJ240" i="2"/>
  <c r="AC241" i="2"/>
  <c r="AC113" i="2" s="1"/>
  <c r="AG241" i="2"/>
  <c r="AG113" i="2" s="1"/>
  <c r="AK241" i="2"/>
  <c r="AK113" i="2" s="1"/>
  <c r="AO241" i="2"/>
  <c r="Z242" i="2"/>
  <c r="AD242" i="2"/>
  <c r="AH242" i="2"/>
  <c r="AL242" i="2"/>
  <c r="AP242" i="2"/>
  <c r="AA243" i="2"/>
  <c r="AE243" i="2"/>
  <c r="AI243" i="2"/>
  <c r="AQ243" i="2"/>
  <c r="AB244" i="2"/>
  <c r="AF244" i="2"/>
  <c r="AJ244" i="2"/>
  <c r="AC245" i="2"/>
  <c r="AG245" i="2"/>
  <c r="AK245" i="2"/>
  <c r="AO245" i="2"/>
  <c r="Z246" i="2"/>
  <c r="AD246" i="2"/>
  <c r="AH246" i="2"/>
  <c r="AL246" i="2"/>
  <c r="AP246" i="2"/>
  <c r="AA247" i="2"/>
  <c r="AE247" i="2"/>
  <c r="AI247" i="2"/>
  <c r="AQ247" i="2"/>
  <c r="AB248" i="2"/>
  <c r="AF248" i="2"/>
  <c r="AJ248" i="2"/>
  <c r="AC249" i="2"/>
  <c r="AG249" i="2"/>
  <c r="AK249" i="2"/>
  <c r="AO249" i="2"/>
  <c r="Z250" i="2"/>
  <c r="AD250" i="2"/>
  <c r="AH250" i="2"/>
  <c r="AL250" i="2"/>
  <c r="AP250" i="2"/>
  <c r="AA251" i="2"/>
  <c r="AE251" i="2"/>
  <c r="AI251" i="2"/>
  <c r="AQ251" i="2"/>
  <c r="AB252" i="2"/>
  <c r="AF252" i="2"/>
  <c r="AJ252" i="2"/>
  <c r="AC253" i="2"/>
  <c r="AG253" i="2"/>
  <c r="AK253" i="2"/>
  <c r="AO253" i="2"/>
  <c r="Z254" i="2"/>
  <c r="AD254" i="2"/>
  <c r="AH254" i="2"/>
  <c r="AL254" i="2"/>
  <c r="AP254" i="2"/>
  <c r="AA255" i="2"/>
  <c r="AE255" i="2"/>
  <c r="AI255" i="2"/>
  <c r="AQ255" i="2"/>
  <c r="AB256" i="2"/>
  <c r="AF256" i="2"/>
  <c r="AJ256" i="2"/>
  <c r="AC257" i="2"/>
  <c r="AG257" i="2"/>
  <c r="AK257" i="2"/>
  <c r="AO257" i="2"/>
  <c r="Z258" i="2"/>
  <c r="AD258" i="2"/>
  <c r="AH258" i="2"/>
  <c r="AL258" i="2"/>
  <c r="AP258" i="2"/>
  <c r="AA259" i="2"/>
  <c r="AE259" i="2"/>
  <c r="AI259" i="2"/>
  <c r="AQ259" i="2"/>
  <c r="AB260" i="2"/>
  <c r="AF260" i="2"/>
  <c r="AJ260" i="2"/>
  <c r="AC261" i="2"/>
  <c r="AG261" i="2"/>
  <c r="AK261" i="2"/>
  <c r="AO261" i="2"/>
  <c r="Z262" i="2"/>
  <c r="AD262" i="2"/>
  <c r="AH262" i="2"/>
  <c r="AL262" i="2"/>
  <c r="AP262" i="2"/>
  <c r="AA263" i="2"/>
  <c r="AE263" i="2"/>
  <c r="AI263" i="2"/>
  <c r="AQ263" i="2"/>
  <c r="AB264" i="2"/>
  <c r="AF264" i="2"/>
  <c r="AJ264" i="2"/>
  <c r="AC265" i="2"/>
  <c r="AG265" i="2"/>
  <c r="AK265" i="2"/>
  <c r="AO265" i="2"/>
  <c r="Z266" i="2"/>
  <c r="AD266" i="2"/>
  <c r="AH266" i="2"/>
  <c r="AL266" i="2"/>
  <c r="AP266" i="2"/>
  <c r="AA267" i="2"/>
  <c r="AE267" i="2"/>
  <c r="AI267" i="2"/>
  <c r="AQ267" i="2"/>
  <c r="AB268" i="2"/>
  <c r="AF268" i="2"/>
  <c r="AJ268" i="2"/>
  <c r="AC269" i="2"/>
  <c r="AG269" i="2"/>
  <c r="AK269" i="2"/>
  <c r="AO269" i="2"/>
  <c r="Z270" i="2"/>
  <c r="AD270" i="2"/>
  <c r="AH270" i="2"/>
  <c r="AL270" i="2"/>
  <c r="AP270" i="2"/>
  <c r="AA271" i="2"/>
  <c r="AE271" i="2"/>
  <c r="AI271" i="2"/>
  <c r="AQ271" i="2"/>
  <c r="AB272" i="2"/>
  <c r="AF272" i="2"/>
  <c r="AJ272" i="2"/>
  <c r="AC273" i="2"/>
  <c r="AG273" i="2"/>
  <c r="AK273" i="2"/>
  <c r="AO273" i="2"/>
  <c r="Z274" i="2"/>
  <c r="AD274" i="2"/>
  <c r="AH274" i="2"/>
  <c r="AL274" i="2"/>
  <c r="AP274" i="2"/>
  <c r="AA275" i="2"/>
  <c r="AE275" i="2"/>
  <c r="AI275" i="2"/>
  <c r="AQ275" i="2"/>
  <c r="AB276" i="2"/>
  <c r="AF276" i="2"/>
  <c r="AJ276" i="2"/>
  <c r="AC277" i="2"/>
  <c r="AG277" i="2"/>
  <c r="AK277" i="2"/>
  <c r="AO277" i="2"/>
  <c r="Z278" i="2"/>
  <c r="AD278" i="2"/>
  <c r="AH278" i="2"/>
  <c r="AL278" i="2"/>
  <c r="AP278" i="2"/>
  <c r="AA279" i="2"/>
  <c r="AE279" i="2"/>
  <c r="AI279" i="2"/>
  <c r="AQ279" i="2"/>
  <c r="AB280" i="2"/>
  <c r="AF280" i="2"/>
  <c r="AJ280" i="2"/>
  <c r="AC281" i="2"/>
  <c r="AG281" i="2"/>
  <c r="AK281" i="2"/>
  <c r="AO281" i="2"/>
  <c r="Z282" i="2"/>
  <c r="AD282" i="2"/>
  <c r="AH282" i="2"/>
  <c r="AL282" i="2"/>
  <c r="AP282" i="2"/>
  <c r="AA283" i="2"/>
  <c r="AE283" i="2"/>
  <c r="AI283" i="2"/>
  <c r="AQ283" i="2"/>
  <c r="AB284" i="2"/>
  <c r="AF284" i="2"/>
  <c r="AJ284" i="2"/>
  <c r="AC285" i="2"/>
  <c r="AG285" i="2"/>
  <c r="AK285" i="2"/>
  <c r="AO285" i="2"/>
  <c r="Z286" i="2"/>
  <c r="AD286" i="2"/>
  <c r="AH286" i="2"/>
  <c r="AL286" i="2"/>
  <c r="AP286" i="2"/>
  <c r="AA287" i="2"/>
  <c r="AE287" i="2"/>
  <c r="AI287" i="2"/>
  <c r="AQ287" i="2"/>
  <c r="AB288" i="2"/>
  <c r="AF288" i="2"/>
  <c r="AJ288" i="2"/>
  <c r="AC289" i="2"/>
  <c r="AG289" i="2"/>
  <c r="AK289" i="2"/>
  <c r="AO289" i="2"/>
  <c r="Z290" i="2"/>
  <c r="AD290" i="2"/>
  <c r="AH290" i="2"/>
  <c r="AL290" i="2"/>
  <c r="AP290" i="2"/>
  <c r="AA291" i="2"/>
  <c r="AE291" i="2"/>
  <c r="AI291" i="2"/>
  <c r="AQ291" i="2"/>
  <c r="AB292" i="2"/>
  <c r="AF292" i="2"/>
  <c r="AJ292" i="2"/>
  <c r="AC293" i="2"/>
  <c r="AG293" i="2"/>
  <c r="AK293" i="2"/>
  <c r="AO293" i="2"/>
  <c r="Z294" i="2"/>
  <c r="AD294" i="2"/>
  <c r="AH294" i="2"/>
  <c r="AL294" i="2"/>
  <c r="AP294" i="2"/>
  <c r="AA295" i="2"/>
  <c r="AE295" i="2"/>
  <c r="AI295" i="2"/>
  <c r="AQ295" i="2"/>
  <c r="AB296" i="2"/>
  <c r="AF296" i="2"/>
  <c r="AJ296" i="2"/>
  <c r="AC297" i="2"/>
  <c r="AG297" i="2"/>
  <c r="AK297" i="2"/>
  <c r="AO297" i="2"/>
  <c r="Z298" i="2"/>
  <c r="AD298" i="2"/>
  <c r="AH298" i="2"/>
  <c r="AL298" i="2"/>
  <c r="AP298" i="2"/>
  <c r="AA299" i="2"/>
  <c r="AE299" i="2"/>
  <c r="AI299" i="2"/>
  <c r="AQ299" i="2"/>
  <c r="AB300" i="2"/>
  <c r="AF300" i="2"/>
  <c r="AJ300" i="2"/>
  <c r="AC301" i="2"/>
  <c r="AG301" i="2"/>
  <c r="AK301" i="2"/>
  <c r="AO301" i="2"/>
  <c r="Z302" i="2"/>
  <c r="AD302" i="2"/>
  <c r="AH302" i="2"/>
  <c r="AL302" i="2"/>
  <c r="AP302" i="2"/>
  <c r="AA303" i="2"/>
  <c r="AE303" i="2"/>
  <c r="AI303" i="2"/>
  <c r="AQ303" i="2"/>
  <c r="AB304" i="2"/>
  <c r="AF304" i="2"/>
  <c r="AJ304" i="2"/>
  <c r="AC305" i="2"/>
  <c r="AG305" i="2"/>
  <c r="AK305" i="2"/>
  <c r="AO305" i="2"/>
  <c r="Z306" i="2"/>
  <c r="AD306" i="2"/>
  <c r="AH306" i="2"/>
  <c r="AL306" i="2"/>
  <c r="AP306" i="2"/>
  <c r="AA307" i="2"/>
  <c r="AE307" i="2"/>
  <c r="AI307" i="2"/>
  <c r="AQ307" i="2"/>
  <c r="AB308" i="2"/>
  <c r="AF308" i="2"/>
  <c r="AJ308" i="2"/>
  <c r="AC309" i="2"/>
  <c r="AG309" i="2"/>
  <c r="AK309" i="2"/>
  <c r="AO309" i="2"/>
  <c r="Z310" i="2"/>
  <c r="AD310" i="2"/>
  <c r="AH310" i="2"/>
  <c r="AL310" i="2"/>
  <c r="AP310" i="2"/>
  <c r="AA311" i="2"/>
  <c r="AE311" i="2"/>
  <c r="AI311" i="2"/>
  <c r="AQ311" i="2"/>
  <c r="AB312" i="2"/>
  <c r="AF312" i="2"/>
  <c r="AJ312" i="2"/>
  <c r="AC313" i="2"/>
  <c r="AG313" i="2"/>
  <c r="AK313" i="2"/>
  <c r="AO313" i="2"/>
  <c r="Z314" i="2"/>
  <c r="AD314" i="2"/>
  <c r="AH314" i="2"/>
  <c r="AL314" i="2"/>
  <c r="AP314" i="2"/>
  <c r="AA315" i="2"/>
  <c r="AE315" i="2"/>
  <c r="AI315" i="2"/>
  <c r="AQ315" i="2"/>
  <c r="AB316" i="2"/>
  <c r="AF316" i="2"/>
  <c r="AJ316" i="2"/>
  <c r="AC317" i="2"/>
  <c r="AG317" i="2"/>
  <c r="AK317" i="2"/>
  <c r="AO317" i="2"/>
  <c r="Z318" i="2"/>
  <c r="AD318" i="2"/>
  <c r="AH318" i="2"/>
  <c r="AL318" i="2"/>
  <c r="AP318" i="2"/>
  <c r="AA319" i="2"/>
  <c r="AE319" i="2"/>
  <c r="AI319" i="2"/>
  <c r="AQ319" i="2"/>
  <c r="AB320" i="2"/>
  <c r="AF320" i="2"/>
  <c r="AJ320" i="2"/>
  <c r="AC321" i="2"/>
  <c r="AG321" i="2"/>
  <c r="AK321" i="2"/>
  <c r="AO321" i="2"/>
  <c r="Z322" i="2"/>
  <c r="AD322" i="2"/>
  <c r="AH322" i="2"/>
  <c r="AL322" i="2"/>
  <c r="AP322" i="2"/>
  <c r="AA323" i="2"/>
  <c r="AE323" i="2"/>
  <c r="AI323" i="2"/>
  <c r="AQ323" i="2"/>
  <c r="AB324" i="2"/>
  <c r="AF324" i="2"/>
  <c r="AJ324" i="2"/>
  <c r="AC325" i="2"/>
  <c r="AG325" i="2"/>
  <c r="AK325" i="2"/>
  <c r="AO325" i="2"/>
  <c r="Z326" i="2"/>
  <c r="AD326" i="2"/>
  <c r="AH326" i="2"/>
  <c r="AL326" i="2"/>
  <c r="AP326" i="2"/>
  <c r="AA327" i="2"/>
  <c r="AE327" i="2"/>
  <c r="AI327" i="2"/>
  <c r="AQ327" i="2"/>
  <c r="AB328" i="2"/>
  <c r="AF328" i="2"/>
  <c r="AJ328" i="2"/>
  <c r="AC329" i="2"/>
  <c r="AG329" i="2"/>
  <c r="AK329" i="2"/>
  <c r="AO329" i="2"/>
  <c r="Z330" i="2"/>
  <c r="AD330" i="2"/>
  <c r="AH330" i="2"/>
  <c r="AL330" i="2"/>
  <c r="AP330" i="2"/>
  <c r="AA331" i="2"/>
  <c r="AE331" i="2"/>
  <c r="AI331" i="2"/>
  <c r="AQ331" i="2"/>
  <c r="AB332" i="2"/>
  <c r="AF332" i="2"/>
  <c r="AJ332" i="2"/>
  <c r="AC333" i="2"/>
  <c r="AG333" i="2"/>
  <c r="AK333" i="2"/>
  <c r="AO333" i="2"/>
  <c r="Z334" i="2"/>
  <c r="AD334" i="2"/>
  <c r="AH334" i="2"/>
  <c r="AL334" i="2"/>
  <c r="AP334" i="2"/>
  <c r="AA335" i="2"/>
  <c r="AE335" i="2"/>
  <c r="AI335" i="2"/>
  <c r="AQ335" i="2"/>
  <c r="AB336" i="2"/>
  <c r="AF336" i="2"/>
  <c r="AJ336" i="2"/>
  <c r="AC337" i="2"/>
  <c r="AG337" i="2"/>
  <c r="AK337" i="2"/>
  <c r="AO337" i="2"/>
  <c r="Z338" i="2"/>
  <c r="AD338" i="2"/>
  <c r="AH338" i="2"/>
  <c r="AL338" i="2"/>
  <c r="AP338" i="2"/>
  <c r="AA339" i="2"/>
  <c r="AE339" i="2"/>
  <c r="AI339" i="2"/>
  <c r="AQ339" i="2"/>
  <c r="AB340" i="2"/>
  <c r="AF340" i="2"/>
  <c r="AJ340" i="2"/>
  <c r="AC341" i="2"/>
  <c r="AG341" i="2"/>
  <c r="AK341" i="2"/>
  <c r="AO341" i="2"/>
  <c r="Z342" i="2"/>
  <c r="AD342" i="2"/>
  <c r="AH342" i="2"/>
  <c r="AL342" i="2"/>
  <c r="AP342" i="2"/>
  <c r="AA343" i="2"/>
  <c r="AE343" i="2"/>
  <c r="AI343" i="2"/>
  <c r="AQ343" i="2"/>
  <c r="AB344" i="2"/>
  <c r="AF344" i="2"/>
  <c r="AJ344" i="2"/>
  <c r="AC345" i="2"/>
  <c r="AG345" i="2"/>
  <c r="AK345" i="2"/>
  <c r="AO345" i="2"/>
  <c r="Z346" i="2"/>
  <c r="AD346" i="2"/>
  <c r="AH346" i="2"/>
  <c r="AL346" i="2"/>
  <c r="AP346" i="2"/>
  <c r="AA347" i="2"/>
  <c r="AE347" i="2"/>
  <c r="AI347" i="2"/>
  <c r="AQ347" i="2"/>
  <c r="AB348" i="2"/>
  <c r="AF348" i="2"/>
  <c r="AJ348" i="2"/>
  <c r="AC349" i="2"/>
  <c r="AG349" i="2"/>
  <c r="AK349" i="2"/>
  <c r="AO349" i="2"/>
  <c r="Z350" i="2"/>
  <c r="AD350" i="2"/>
  <c r="AH350" i="2"/>
  <c r="AL350" i="2"/>
  <c r="AP350" i="2"/>
  <c r="AA351" i="2"/>
  <c r="AE351" i="2"/>
  <c r="AI351" i="2"/>
  <c r="AQ351" i="2"/>
  <c r="AB352" i="2"/>
  <c r="AF352" i="2"/>
  <c r="AJ352" i="2"/>
  <c r="AC353" i="2"/>
  <c r="AG353" i="2"/>
  <c r="AK353" i="2"/>
  <c r="AO353" i="2"/>
  <c r="Z354" i="2"/>
  <c r="Z103" i="2" s="1"/>
  <c r="AD354" i="2"/>
  <c r="AD103" i="2" s="1"/>
  <c r="AH354" i="2"/>
  <c r="AH103" i="2" s="1"/>
  <c r="AL354" i="2"/>
  <c r="AL103" i="2" s="1"/>
  <c r="AP354" i="2"/>
  <c r="AO103" i="2" s="1"/>
  <c r="AA355" i="2"/>
  <c r="AE355" i="2"/>
  <c r="AI355" i="2"/>
  <c r="AQ355" i="2"/>
  <c r="AB356" i="2"/>
  <c r="AF356" i="2"/>
  <c r="AJ356" i="2"/>
  <c r="AC357" i="2"/>
  <c r="AG357" i="2"/>
  <c r="AK357" i="2"/>
  <c r="AO357" i="2"/>
  <c r="Z358" i="2"/>
  <c r="AD358" i="2"/>
  <c r="AH358" i="2"/>
  <c r="AL358" i="2"/>
  <c r="AP358" i="2"/>
  <c r="AA359" i="2"/>
  <c r="AE359" i="2"/>
  <c r="AI359" i="2"/>
  <c r="AQ359" i="2"/>
  <c r="AB360" i="2"/>
  <c r="AF360" i="2"/>
  <c r="AJ360" i="2"/>
  <c r="AC361" i="2"/>
  <c r="AG361" i="2"/>
  <c r="AK361" i="2"/>
  <c r="AO361" i="2"/>
  <c r="Z362" i="2"/>
  <c r="AD362" i="2"/>
  <c r="AH362" i="2"/>
  <c r="AL362" i="2"/>
  <c r="AP362" i="2"/>
  <c r="AA363" i="2"/>
  <c r="AE363" i="2"/>
  <c r="AI363" i="2"/>
  <c r="AQ363" i="2"/>
  <c r="AB364" i="2"/>
  <c r="AF364" i="2"/>
  <c r="AJ364" i="2"/>
  <c r="AC365" i="2"/>
  <c r="AG365" i="2"/>
  <c r="AK365" i="2"/>
  <c r="AO365" i="2"/>
  <c r="Z366" i="2"/>
  <c r="AD366" i="2"/>
  <c r="AH366" i="2"/>
  <c r="AL366" i="2"/>
  <c r="AP366" i="2"/>
  <c r="AA367" i="2"/>
  <c r="AE367" i="2"/>
  <c r="AI367" i="2"/>
  <c r="AQ367" i="2"/>
  <c r="AB368" i="2"/>
  <c r="AF368" i="2"/>
  <c r="AJ368" i="2"/>
  <c r="AC369" i="2"/>
  <c r="AG369" i="2"/>
  <c r="AK369" i="2"/>
  <c r="AO369" i="2"/>
  <c r="Z370" i="2"/>
  <c r="AD370" i="2"/>
  <c r="AH370" i="2"/>
  <c r="AL370" i="2"/>
  <c r="AP370" i="2"/>
  <c r="AA371" i="2"/>
  <c r="AE371" i="2"/>
  <c r="AI371" i="2"/>
  <c r="AQ371" i="2"/>
  <c r="AB372" i="2"/>
  <c r="AF372" i="2"/>
  <c r="AJ372" i="2"/>
  <c r="AC373" i="2"/>
  <c r="AG373" i="2"/>
  <c r="AK373" i="2"/>
  <c r="AO373" i="2"/>
  <c r="Z374" i="2"/>
  <c r="AD374" i="2"/>
  <c r="AH374" i="2"/>
  <c r="AL374" i="2"/>
  <c r="AP374" i="2"/>
  <c r="AA375" i="2"/>
  <c r="AE375" i="2"/>
  <c r="AI375" i="2"/>
  <c r="AQ375" i="2"/>
  <c r="AB376" i="2"/>
  <c r="AF376" i="2"/>
  <c r="AJ376" i="2"/>
  <c r="AC377" i="2"/>
  <c r="AG377" i="2"/>
  <c r="AK377" i="2"/>
  <c r="AO377" i="2"/>
  <c r="Z378" i="2"/>
  <c r="AD378" i="2"/>
  <c r="AH378" i="2"/>
  <c r="AL378" i="2"/>
  <c r="AP378" i="2"/>
  <c r="AA379" i="2"/>
  <c r="AE379" i="2"/>
  <c r="AI379" i="2"/>
  <c r="AQ379" i="2"/>
  <c r="AB380" i="2"/>
  <c r="AF380" i="2"/>
  <c r="AJ380" i="2"/>
  <c r="AC381" i="2"/>
  <c r="AG381" i="2"/>
  <c r="AK381" i="2"/>
  <c r="AO381" i="2"/>
  <c r="Z382" i="2"/>
  <c r="AD382" i="2"/>
  <c r="AH382" i="2"/>
  <c r="AL382" i="2"/>
  <c r="AP382" i="2"/>
  <c r="AA383" i="2"/>
  <c r="AE383" i="2"/>
  <c r="AI383" i="2"/>
  <c r="AQ383" i="2"/>
  <c r="AB384" i="2"/>
  <c r="AF384" i="2"/>
  <c r="AJ384" i="2"/>
  <c r="AC385" i="2"/>
  <c r="AG385" i="2"/>
  <c r="AK385" i="2"/>
  <c r="AO385" i="2"/>
  <c r="Z386" i="2"/>
  <c r="AD386" i="2"/>
  <c r="AH386" i="2"/>
  <c r="AL386" i="2"/>
  <c r="AP386" i="2"/>
  <c r="AA387" i="2"/>
  <c r="AE387" i="2"/>
  <c r="AI387" i="2"/>
  <c r="AQ387" i="2"/>
  <c r="AB388" i="2"/>
  <c r="AB124" i="2" s="1"/>
  <c r="AF388" i="2"/>
  <c r="AF124" i="2" s="1"/>
  <c r="AJ388" i="2"/>
  <c r="AJ124" i="2" s="1"/>
  <c r="AC389" i="2"/>
  <c r="AG389" i="2"/>
  <c r="AK389" i="2"/>
  <c r="AO389" i="2"/>
  <c r="Z390" i="2"/>
  <c r="AD390" i="2"/>
  <c r="AH390" i="2"/>
  <c r="AL390" i="2"/>
  <c r="AP390" i="2"/>
  <c r="AA391" i="2"/>
  <c r="AE391" i="2"/>
  <c r="AI391" i="2"/>
  <c r="AQ391" i="2"/>
  <c r="AB392" i="2"/>
  <c r="AF392" i="2"/>
  <c r="AJ392" i="2"/>
  <c r="AC393" i="2"/>
  <c r="AG393" i="2"/>
  <c r="AK393" i="2"/>
  <c r="AO393" i="2"/>
  <c r="Z394" i="2"/>
  <c r="AD394" i="2"/>
  <c r="AH394" i="2"/>
  <c r="AL394" i="2"/>
  <c r="AP394" i="2"/>
  <c r="AA395" i="2"/>
  <c r="AE395" i="2"/>
  <c r="AI395" i="2"/>
  <c r="AQ395" i="2"/>
  <c r="AB396" i="2"/>
  <c r="AF396" i="2"/>
  <c r="AJ396" i="2"/>
  <c r="AC397" i="2"/>
  <c r="AG397" i="2"/>
  <c r="AK397" i="2"/>
  <c r="AO397" i="2"/>
  <c r="Z398" i="2"/>
  <c r="AD398" i="2"/>
  <c r="AH398" i="2"/>
  <c r="AL398" i="2"/>
  <c r="AP398" i="2"/>
  <c r="AA399" i="2"/>
  <c r="AE399" i="2"/>
  <c r="AI399" i="2"/>
  <c r="AQ399" i="2"/>
  <c r="AB400" i="2"/>
  <c r="AF400" i="2"/>
  <c r="AJ400" i="2"/>
  <c r="AC401" i="2"/>
  <c r="AG401" i="2"/>
  <c r="AK401" i="2"/>
  <c r="AO401" i="2"/>
  <c r="Z402" i="2"/>
  <c r="AD402" i="2"/>
  <c r="AH402" i="2"/>
  <c r="AL402" i="2"/>
  <c r="AP402" i="2"/>
  <c r="AA403" i="2"/>
  <c r="AE403" i="2"/>
  <c r="AI403" i="2"/>
  <c r="AQ403" i="2"/>
  <c r="AB404" i="2"/>
  <c r="AF404" i="2"/>
  <c r="AJ404" i="2"/>
  <c r="AC405" i="2"/>
  <c r="AG405" i="2"/>
  <c r="AK405" i="2"/>
  <c r="AO405" i="2"/>
  <c r="Z406" i="2"/>
  <c r="AD406" i="2"/>
  <c r="AH406" i="2"/>
  <c r="AL406" i="2"/>
  <c r="AP406" i="2"/>
  <c r="AA407" i="2"/>
  <c r="AE407" i="2"/>
  <c r="AI407" i="2"/>
  <c r="AQ407" i="2"/>
  <c r="AB408" i="2"/>
  <c r="AF408" i="2"/>
  <c r="AJ408" i="2"/>
  <c r="AC409" i="2"/>
  <c r="AG409" i="2"/>
  <c r="AK409" i="2"/>
  <c r="AO409" i="2"/>
  <c r="Z410" i="2"/>
  <c r="AD410" i="2"/>
  <c r="AH410" i="2"/>
  <c r="AL410" i="2"/>
  <c r="AP410" i="2"/>
  <c r="AA411" i="2"/>
  <c r="AE411" i="2"/>
  <c r="AI411" i="2"/>
  <c r="AQ411" i="2"/>
  <c r="AB412" i="2"/>
  <c r="AF412" i="2"/>
  <c r="AJ412" i="2"/>
  <c r="AC413" i="2"/>
  <c r="AG413" i="2"/>
  <c r="AK413" i="2"/>
  <c r="AO413" i="2"/>
  <c r="Z414" i="2"/>
  <c r="AD414" i="2"/>
  <c r="AH414" i="2"/>
  <c r="AL414" i="2"/>
  <c r="AP414" i="2"/>
  <c r="AA415" i="2"/>
  <c r="AE415" i="2"/>
  <c r="AI415" i="2"/>
  <c r="AQ415" i="2"/>
  <c r="AB416" i="2"/>
  <c r="AF416" i="2"/>
  <c r="AJ416" i="2"/>
  <c r="AC417" i="2"/>
  <c r="AG417" i="2"/>
  <c r="AK417" i="2"/>
  <c r="AO417" i="2"/>
  <c r="Z418" i="2"/>
  <c r="AD418" i="2"/>
  <c r="AH418" i="2"/>
  <c r="AL418" i="2"/>
  <c r="AP418" i="2"/>
  <c r="AA419" i="2"/>
  <c r="AE419" i="2"/>
  <c r="AI419" i="2"/>
  <c r="AQ419" i="2"/>
  <c r="AB420" i="2"/>
  <c r="AF420" i="2"/>
  <c r="AJ420" i="2"/>
  <c r="AC421" i="2"/>
  <c r="AG421" i="2"/>
  <c r="AK421" i="2"/>
  <c r="AO421" i="2"/>
  <c r="Z422" i="2"/>
  <c r="AD422" i="2"/>
  <c r="AH422" i="2"/>
  <c r="AL422" i="2"/>
  <c r="AP422" i="2"/>
  <c r="AA423" i="2"/>
  <c r="AE423" i="2"/>
  <c r="AI423" i="2"/>
  <c r="AQ423" i="2"/>
  <c r="AB424" i="2"/>
  <c r="AF424" i="2"/>
  <c r="AJ424" i="2"/>
  <c r="AC425" i="2"/>
  <c r="AG425" i="2"/>
  <c r="AK425" i="2"/>
  <c r="AO425" i="2"/>
  <c r="Z426" i="2"/>
  <c r="AD426" i="2"/>
  <c r="AH426" i="2"/>
  <c r="AL426" i="2"/>
  <c r="AP426" i="2"/>
  <c r="AA427" i="2"/>
  <c r="AE427" i="2"/>
  <c r="AI427" i="2"/>
  <c r="AQ427" i="2"/>
  <c r="AB428" i="2"/>
  <c r="AF428" i="2"/>
  <c r="AJ428" i="2"/>
  <c r="AC429" i="2"/>
  <c r="AG429" i="2"/>
  <c r="AK429" i="2"/>
  <c r="AO429" i="2"/>
  <c r="Z430" i="2"/>
  <c r="AD430" i="2"/>
  <c r="AH430" i="2"/>
  <c r="AL430" i="2"/>
  <c r="AP430" i="2"/>
  <c r="AA431" i="2"/>
  <c r="AE431" i="2"/>
  <c r="AI431" i="2"/>
  <c r="AQ431" i="2"/>
  <c r="AB432" i="2"/>
  <c r="AF432" i="2"/>
  <c r="AJ432" i="2"/>
  <c r="AC433" i="2"/>
  <c r="AG433" i="2"/>
  <c r="AK433" i="2"/>
  <c r="AO433" i="2"/>
  <c r="Z434" i="2"/>
  <c r="AD434" i="2"/>
  <c r="AH434" i="2"/>
  <c r="AL434" i="2"/>
  <c r="AP434" i="2"/>
  <c r="AA435" i="2"/>
  <c r="AE435" i="2"/>
  <c r="AI435" i="2"/>
  <c r="AQ435" i="2"/>
  <c r="AB436" i="2"/>
  <c r="AF436" i="2"/>
  <c r="AJ436" i="2"/>
  <c r="AC437" i="2"/>
  <c r="AG437" i="2"/>
  <c r="AK437" i="2"/>
  <c r="AO437" i="2"/>
  <c r="Z438" i="2"/>
  <c r="AD438" i="2"/>
  <c r="AH438" i="2"/>
  <c r="AL438" i="2"/>
  <c r="AP438" i="2"/>
  <c r="AA439" i="2"/>
  <c r="AE439" i="2"/>
  <c r="AI439" i="2"/>
  <c r="AQ439" i="2"/>
  <c r="AB440" i="2"/>
  <c r="AF440" i="2"/>
  <c r="AJ440" i="2"/>
  <c r="AC441" i="2"/>
  <c r="AG441" i="2"/>
  <c r="AK441" i="2"/>
  <c r="AO441" i="2"/>
  <c r="Z442" i="2"/>
  <c r="AD442" i="2"/>
  <c r="AH442" i="2"/>
  <c r="AL442" i="2"/>
  <c r="AP442" i="2"/>
  <c r="AA443" i="2"/>
  <c r="AE443" i="2"/>
  <c r="AI443" i="2"/>
  <c r="AQ443" i="2"/>
  <c r="AB444" i="2"/>
  <c r="AF444" i="2"/>
  <c r="AJ444" i="2"/>
  <c r="AC445" i="2"/>
  <c r="AG445" i="2"/>
  <c r="AK445" i="2"/>
  <c r="AO445" i="2"/>
  <c r="Z446" i="2"/>
  <c r="AD446" i="2"/>
  <c r="AH446" i="2"/>
  <c r="AL446" i="2"/>
  <c r="AP446" i="2"/>
  <c r="AA447" i="2"/>
  <c r="AE447" i="2"/>
  <c r="AI447" i="2"/>
  <c r="AQ447" i="2"/>
  <c r="AB448" i="2"/>
  <c r="AF448" i="2"/>
  <c r="AJ448" i="2"/>
  <c r="AC449" i="2"/>
  <c r="AG449" i="2"/>
  <c r="AK449" i="2"/>
  <c r="AO449" i="2"/>
  <c r="Z450" i="2"/>
  <c r="AD450" i="2"/>
  <c r="AH450" i="2"/>
  <c r="AL450" i="2"/>
  <c r="AP450" i="2"/>
  <c r="AA451" i="2"/>
  <c r="AE451" i="2"/>
  <c r="AI451" i="2"/>
  <c r="AQ451" i="2"/>
  <c r="AB452" i="2"/>
  <c r="AF452" i="2"/>
  <c r="AJ452" i="2"/>
  <c r="AC453" i="2"/>
  <c r="AG453" i="2"/>
  <c r="AK453" i="2"/>
  <c r="AO453" i="2"/>
  <c r="Z454" i="2"/>
  <c r="AD454" i="2"/>
  <c r="AH454" i="2"/>
  <c r="AL454" i="2"/>
  <c r="AP454" i="2"/>
  <c r="AA455" i="2"/>
  <c r="AE455" i="2"/>
  <c r="AI455" i="2"/>
  <c r="AQ455" i="2"/>
  <c r="AB456" i="2"/>
  <c r="AF456" i="2"/>
  <c r="AJ456" i="2"/>
  <c r="AC457" i="2"/>
  <c r="AG457" i="2"/>
  <c r="AK457" i="2"/>
  <c r="AO457" i="2"/>
  <c r="Z458" i="2"/>
  <c r="AD458" i="2"/>
  <c r="AH458" i="2"/>
  <c r="AL458" i="2"/>
  <c r="AP458" i="2"/>
  <c r="AA459" i="2"/>
  <c r="AE459" i="2"/>
  <c r="AI459" i="2"/>
  <c r="AQ459" i="2"/>
  <c r="AB460" i="2"/>
  <c r="AF460" i="2"/>
  <c r="AJ460" i="2"/>
  <c r="AC461" i="2"/>
  <c r="AG461" i="2"/>
  <c r="AK461" i="2"/>
  <c r="AO461" i="2"/>
  <c r="Z462" i="2"/>
  <c r="AD462" i="2"/>
  <c r="AH462" i="2"/>
  <c r="AL462" i="2"/>
  <c r="AP462" i="2"/>
  <c r="AA463" i="2"/>
  <c r="AE463" i="2"/>
  <c r="AI463" i="2"/>
  <c r="AQ463" i="2"/>
  <c r="AB464" i="2"/>
  <c r="AF464" i="2"/>
  <c r="AJ464" i="2"/>
  <c r="AC465" i="2"/>
  <c r="AG465" i="2"/>
  <c r="AK465" i="2"/>
  <c r="AO465" i="2"/>
  <c r="Z466" i="2"/>
  <c r="AD466" i="2"/>
  <c r="AH466" i="2"/>
  <c r="AL466" i="2"/>
  <c r="AP466" i="2"/>
  <c r="AA467" i="2"/>
  <c r="AE467" i="2"/>
  <c r="AI467" i="2"/>
  <c r="AQ467" i="2"/>
  <c r="AB468" i="2"/>
  <c r="AF468" i="2"/>
  <c r="AJ468" i="2"/>
  <c r="AC469" i="2"/>
  <c r="AG469" i="2"/>
  <c r="AK469" i="2"/>
  <c r="AO469" i="2"/>
  <c r="Z470" i="2"/>
  <c r="AD470" i="2"/>
  <c r="AH470" i="2"/>
  <c r="AL470" i="2"/>
  <c r="AP470" i="2"/>
  <c r="AA471" i="2"/>
  <c r="AE471" i="2"/>
  <c r="AI471" i="2"/>
  <c r="AQ471" i="2"/>
  <c r="AB472" i="2"/>
  <c r="AF472" i="2"/>
  <c r="AJ472" i="2"/>
  <c r="AC473" i="2"/>
  <c r="AG473" i="2"/>
  <c r="AK473" i="2"/>
  <c r="AO473" i="2"/>
  <c r="Z474" i="2"/>
  <c r="AD474" i="2"/>
  <c r="AH474" i="2"/>
  <c r="AL474" i="2"/>
  <c r="AP474" i="2"/>
  <c r="AA475" i="2"/>
  <c r="AE475" i="2"/>
  <c r="AI475" i="2"/>
  <c r="AQ475" i="2"/>
  <c r="AB476" i="2"/>
  <c r="AF476" i="2"/>
  <c r="AJ476" i="2"/>
  <c r="AC477" i="2"/>
  <c r="AG477" i="2"/>
  <c r="AK477" i="2"/>
  <c r="AO477" i="2"/>
  <c r="Z478" i="2"/>
  <c r="AD478" i="2"/>
  <c r="AH478" i="2"/>
  <c r="AL478" i="2"/>
  <c r="AP478" i="2"/>
  <c r="AA479" i="2"/>
  <c r="AE479" i="2"/>
  <c r="AI479" i="2"/>
  <c r="AQ479" i="2"/>
  <c r="AB480" i="2"/>
  <c r="AF480" i="2"/>
  <c r="AJ480" i="2"/>
  <c r="AC481" i="2"/>
  <c r="AG481" i="2"/>
  <c r="AK481" i="2"/>
  <c r="AO481" i="2"/>
  <c r="Z482" i="2"/>
  <c r="AD482" i="2"/>
  <c r="AH482" i="2"/>
  <c r="AL482" i="2"/>
  <c r="AP482" i="2"/>
  <c r="AA483" i="2"/>
  <c r="AE483" i="2"/>
  <c r="AI483" i="2"/>
  <c r="AQ483" i="2"/>
  <c r="AB484" i="2"/>
  <c r="AF484" i="2"/>
  <c r="AJ484" i="2"/>
  <c r="AC485" i="2"/>
  <c r="AG485" i="2"/>
  <c r="AK485" i="2"/>
  <c r="AO485" i="2"/>
  <c r="Z486" i="2"/>
  <c r="AD486" i="2"/>
  <c r="AH486" i="2"/>
  <c r="AL486" i="2"/>
  <c r="AP486" i="2"/>
  <c r="AA487" i="2"/>
  <c r="AE487" i="2"/>
  <c r="AI487" i="2"/>
  <c r="AQ487" i="2"/>
  <c r="AB488" i="2"/>
  <c r="AF488" i="2"/>
  <c r="AJ488" i="2"/>
  <c r="AC489" i="2"/>
  <c r="AG489" i="2"/>
  <c r="AK489" i="2"/>
  <c r="AO489" i="2"/>
  <c r="Z490" i="2"/>
  <c r="AD490" i="2"/>
  <c r="AH490" i="2"/>
  <c r="AL490" i="2"/>
  <c r="AP490" i="2"/>
  <c r="AA491" i="2"/>
  <c r="AE491" i="2"/>
  <c r="AI491" i="2"/>
  <c r="AQ491" i="2"/>
  <c r="AB492" i="2"/>
  <c r="AF492" i="2"/>
  <c r="AJ492" i="2"/>
  <c r="AC493" i="2"/>
  <c r="AG493" i="2"/>
  <c r="AK493" i="2"/>
  <c r="AO493" i="2"/>
  <c r="Z494" i="2"/>
  <c r="AD494" i="2"/>
  <c r="AH494" i="2"/>
  <c r="AL494" i="2"/>
  <c r="AP494" i="2"/>
  <c r="AA495" i="2"/>
  <c r="AE495" i="2"/>
  <c r="AI495" i="2"/>
  <c r="AQ495" i="2"/>
  <c r="AB496" i="2"/>
  <c r="AF496" i="2"/>
  <c r="AJ496" i="2"/>
  <c r="AC497" i="2"/>
  <c r="AG497" i="2"/>
  <c r="AK497" i="2"/>
  <c r="AO497" i="2"/>
  <c r="Z498" i="2"/>
  <c r="AD498" i="2"/>
  <c r="AH498" i="2"/>
  <c r="AL498" i="2"/>
  <c r="AP498" i="2"/>
  <c r="AA499" i="2"/>
  <c r="AE499" i="2"/>
  <c r="AI499" i="2"/>
  <c r="AQ499" i="2"/>
  <c r="AB500" i="2"/>
  <c r="AF500" i="2"/>
  <c r="AJ500" i="2"/>
  <c r="AC501" i="2"/>
  <c r="AG501" i="2"/>
  <c r="AK501" i="2"/>
  <c r="AO501" i="2"/>
  <c r="Z502" i="2"/>
  <c r="AD502" i="2"/>
  <c r="AH502" i="2"/>
  <c r="AL502" i="2"/>
  <c r="AP502" i="2"/>
  <c r="AA503" i="2"/>
  <c r="AE503" i="2"/>
  <c r="AI503" i="2"/>
  <c r="AQ503" i="2"/>
  <c r="AB504" i="2"/>
  <c r="AF504" i="2"/>
  <c r="AJ504" i="2"/>
  <c r="AC505" i="2"/>
  <c r="AG505" i="2"/>
  <c r="AK505" i="2"/>
  <c r="AO505" i="2"/>
  <c r="Z506" i="2"/>
  <c r="AD506" i="2"/>
  <c r="AH506" i="2"/>
  <c r="AL506" i="2"/>
  <c r="AP506" i="2"/>
  <c r="AA507" i="2"/>
  <c r="AE507" i="2"/>
  <c r="AI507" i="2"/>
  <c r="AQ507" i="2"/>
  <c r="AB508" i="2"/>
  <c r="AF508" i="2"/>
  <c r="AJ508" i="2"/>
  <c r="AC509" i="2"/>
  <c r="AG509" i="2"/>
  <c r="AK509" i="2"/>
  <c r="AO509" i="2"/>
  <c r="Z510" i="2"/>
  <c r="AD510" i="2"/>
  <c r="AH510" i="2"/>
  <c r="AL510" i="2"/>
  <c r="AP510" i="2"/>
  <c r="AA511" i="2"/>
  <c r="AE511" i="2"/>
  <c r="AI511" i="2"/>
  <c r="AQ511" i="2"/>
  <c r="AB512" i="2"/>
  <c r="AF512" i="2"/>
  <c r="AJ512" i="2"/>
  <c r="AC513" i="2"/>
  <c r="AG513" i="2"/>
  <c r="AK513" i="2"/>
  <c r="AO513" i="2"/>
  <c r="Z514" i="2"/>
  <c r="AD514" i="2"/>
  <c r="AH514" i="2"/>
  <c r="AL514" i="2"/>
  <c r="AP514" i="2"/>
  <c r="AA515" i="2"/>
  <c r="AE515" i="2"/>
  <c r="AI515" i="2"/>
  <c r="AQ515" i="2"/>
  <c r="AB516" i="2"/>
  <c r="AF516" i="2"/>
  <c r="AJ516" i="2"/>
  <c r="AC517" i="2"/>
  <c r="AG517" i="2"/>
  <c r="AK517" i="2"/>
  <c r="AO517" i="2"/>
  <c r="Z518" i="2"/>
  <c r="AD518" i="2"/>
  <c r="AH518" i="2"/>
  <c r="AL518" i="2"/>
  <c r="AP518" i="2"/>
  <c r="AA519" i="2"/>
  <c r="AE519" i="2"/>
  <c r="AI519" i="2"/>
  <c r="AQ519" i="2"/>
  <c r="AB520" i="2"/>
  <c r="AF520" i="2"/>
  <c r="AJ520" i="2"/>
  <c r="AC521" i="2"/>
  <c r="AG521" i="2"/>
  <c r="AK521" i="2"/>
  <c r="AO521" i="2"/>
  <c r="Z522" i="2"/>
  <c r="AD522" i="2"/>
  <c r="AH522" i="2"/>
  <c r="AL522" i="2"/>
  <c r="AP522" i="2"/>
  <c r="AA523" i="2"/>
  <c r="AE523" i="2"/>
  <c r="AI523" i="2"/>
  <c r="AQ523" i="2"/>
  <c r="AB524" i="2"/>
  <c r="AF524" i="2"/>
  <c r="AJ524" i="2"/>
  <c r="AC525" i="2"/>
  <c r="AG525" i="2"/>
  <c r="AK525" i="2"/>
  <c r="AO525" i="2"/>
  <c r="Z526" i="2"/>
  <c r="AD526" i="2"/>
  <c r="AH526" i="2"/>
  <c r="AL526" i="2"/>
  <c r="AP526" i="2"/>
  <c r="AA527" i="2"/>
  <c r="AE527" i="2"/>
  <c r="AI527" i="2"/>
  <c r="AQ527" i="2"/>
  <c r="AB528" i="2"/>
  <c r="AF528" i="2"/>
  <c r="AJ528" i="2"/>
  <c r="AC529" i="2"/>
  <c r="AG529" i="2"/>
  <c r="AK529" i="2"/>
  <c r="AO529" i="2"/>
  <c r="Z530" i="2"/>
  <c r="AD530" i="2"/>
  <c r="AH530" i="2"/>
  <c r="AL530" i="2"/>
  <c r="AP530" i="2"/>
  <c r="AA531" i="2"/>
  <c r="AE531" i="2"/>
  <c r="AI531" i="2"/>
  <c r="AQ531" i="2"/>
  <c r="AB532" i="2"/>
  <c r="AF532" i="2"/>
  <c r="AJ532" i="2"/>
  <c r="AC533" i="2"/>
  <c r="AG533" i="2"/>
  <c r="AK533" i="2"/>
  <c r="AO533" i="2"/>
  <c r="Z534" i="2"/>
  <c r="AD534" i="2"/>
  <c r="AH534" i="2"/>
  <c r="AL534" i="2"/>
  <c r="AP534" i="2"/>
  <c r="AA535" i="2"/>
  <c r="AE535" i="2"/>
  <c r="AI535" i="2"/>
  <c r="AQ535" i="2"/>
  <c r="AB536" i="2"/>
  <c r="AF536" i="2"/>
  <c r="AJ536" i="2"/>
  <c r="AC537" i="2"/>
  <c r="AG537" i="2"/>
  <c r="AK537" i="2"/>
  <c r="AO537" i="2"/>
  <c r="Z538" i="2"/>
  <c r="AD538" i="2"/>
  <c r="AH538" i="2"/>
  <c r="AL538" i="2"/>
  <c r="AP538" i="2"/>
  <c r="AA539" i="2"/>
  <c r="AE539" i="2"/>
  <c r="AI539" i="2"/>
  <c r="AQ539" i="2"/>
  <c r="AB540" i="2"/>
  <c r="AF540" i="2"/>
  <c r="AJ540" i="2"/>
  <c r="AC541" i="2"/>
  <c r="AG541" i="2"/>
  <c r="AK541" i="2"/>
  <c r="AO541" i="2"/>
  <c r="Z542" i="2"/>
  <c r="AD542" i="2"/>
  <c r="AH542" i="2"/>
  <c r="AL542" i="2"/>
  <c r="AP542" i="2"/>
  <c r="AA543" i="2"/>
  <c r="AE543" i="2"/>
  <c r="AI543" i="2"/>
  <c r="AQ543" i="2"/>
  <c r="AB544" i="2"/>
  <c r="AF544" i="2"/>
  <c r="AJ544" i="2"/>
  <c r="AC545" i="2"/>
  <c r="AG545" i="2"/>
  <c r="AK545" i="2"/>
  <c r="AO545" i="2"/>
  <c r="Z546" i="2"/>
  <c r="AD546" i="2"/>
  <c r="AH546" i="2"/>
  <c r="AL546" i="2"/>
  <c r="AP546" i="2"/>
  <c r="AA547" i="2"/>
  <c r="AE547" i="2"/>
  <c r="AI547" i="2"/>
  <c r="AQ547" i="2"/>
  <c r="AB548" i="2"/>
  <c r="AF548" i="2"/>
  <c r="AJ548" i="2"/>
  <c r="AC549" i="2"/>
  <c r="AG549" i="2"/>
  <c r="AK549" i="2"/>
  <c r="AO549" i="2"/>
  <c r="Z550" i="2"/>
  <c r="AD550" i="2"/>
  <c r="AH550" i="2"/>
  <c r="AL550" i="2"/>
  <c r="AP550" i="2"/>
  <c r="AA551" i="2"/>
  <c r="AE551" i="2"/>
  <c r="AI551" i="2"/>
  <c r="AQ551" i="2"/>
  <c r="AB552" i="2"/>
  <c r="AF552" i="2"/>
  <c r="AJ552" i="2"/>
  <c r="AC553" i="2"/>
  <c r="AG553" i="2"/>
  <c r="AK553" i="2"/>
  <c r="AO553" i="2"/>
  <c r="Z554" i="2"/>
  <c r="AD554" i="2"/>
  <c r="AH554" i="2"/>
  <c r="AL554" i="2"/>
  <c r="AP554" i="2"/>
  <c r="AA555" i="2"/>
  <c r="AE555" i="2"/>
  <c r="AI555" i="2"/>
  <c r="AQ555" i="2"/>
  <c r="AB556" i="2"/>
  <c r="AF556" i="2"/>
  <c r="AJ556" i="2"/>
  <c r="AC557" i="2"/>
  <c r="AG557" i="2"/>
  <c r="AK557" i="2"/>
  <c r="AO557" i="2"/>
  <c r="Z558" i="2"/>
  <c r="AD558" i="2"/>
  <c r="AH558" i="2"/>
  <c r="AL558" i="2"/>
  <c r="AP558" i="2"/>
  <c r="AA559" i="2"/>
  <c r="AE559" i="2"/>
  <c r="AI559" i="2"/>
  <c r="AQ559" i="2"/>
  <c r="AB560" i="2"/>
  <c r="AF560" i="2"/>
  <c r="AJ560" i="2"/>
  <c r="AC561" i="2"/>
  <c r="AG561" i="2"/>
  <c r="AK561" i="2"/>
  <c r="AO561" i="2"/>
  <c r="Z562" i="2"/>
  <c r="AD562" i="2"/>
  <c r="AH562" i="2"/>
  <c r="AL562" i="2"/>
  <c r="AP562" i="2"/>
  <c r="AA563" i="2"/>
  <c r="AE563" i="2"/>
  <c r="AI563" i="2"/>
  <c r="AQ563" i="2"/>
  <c r="AB564" i="2"/>
  <c r="AF564" i="2"/>
  <c r="AJ564" i="2"/>
  <c r="AC565" i="2"/>
  <c r="AG565" i="2"/>
  <c r="AK565" i="2"/>
  <c r="AO565" i="2"/>
  <c r="Z566" i="2"/>
  <c r="AD566" i="2"/>
  <c r="AH566" i="2"/>
  <c r="AL566" i="2"/>
  <c r="AP566" i="2"/>
  <c r="AA567" i="2"/>
  <c r="AE567" i="2"/>
  <c r="AI567" i="2"/>
  <c r="AQ567" i="2"/>
  <c r="AB568" i="2"/>
  <c r="AF568" i="2"/>
  <c r="AJ568" i="2"/>
  <c r="AC569" i="2"/>
  <c r="AG569" i="2"/>
  <c r="AK569" i="2"/>
  <c r="AO569" i="2"/>
  <c r="Z570" i="2"/>
  <c r="AD570" i="2"/>
  <c r="AH570" i="2"/>
  <c r="AL570" i="2"/>
  <c r="AP570" i="2"/>
  <c r="AA571" i="2"/>
  <c r="AE571" i="2"/>
  <c r="AI571" i="2"/>
  <c r="AQ571" i="2"/>
  <c r="AB572" i="2"/>
  <c r="AF572" i="2"/>
  <c r="AJ572" i="2"/>
  <c r="AC573" i="2"/>
  <c r="AG573" i="2"/>
  <c r="AK573" i="2"/>
  <c r="AO573" i="2"/>
  <c r="Z574" i="2"/>
  <c r="AD574" i="2"/>
  <c r="AH574" i="2"/>
  <c r="AL574" i="2"/>
  <c r="AP574" i="2"/>
  <c r="AA575" i="2"/>
  <c r="AE575" i="2"/>
  <c r="AI575" i="2"/>
  <c r="AQ575" i="2"/>
  <c r="AB576" i="2"/>
  <c r="AF576" i="2"/>
  <c r="AJ576" i="2"/>
  <c r="AC577" i="2"/>
  <c r="AG577" i="2"/>
  <c r="AK577" i="2"/>
  <c r="AO577" i="2"/>
  <c r="Z578" i="2"/>
  <c r="AD578" i="2"/>
  <c r="AH578" i="2"/>
  <c r="AL578" i="2"/>
  <c r="AP578" i="2"/>
  <c r="AA579" i="2"/>
  <c r="AE579" i="2"/>
  <c r="AI579" i="2"/>
  <c r="AQ579" i="2"/>
  <c r="AB580" i="2"/>
  <c r="AF580" i="2"/>
  <c r="AJ580" i="2"/>
  <c r="AC581" i="2"/>
  <c r="AG581" i="2"/>
  <c r="AK581" i="2"/>
  <c r="AO581" i="2"/>
  <c r="Z582" i="2"/>
  <c r="AD582" i="2"/>
  <c r="AH582" i="2"/>
  <c r="AL582" i="2"/>
  <c r="AP582" i="2"/>
  <c r="AA583" i="2"/>
  <c r="AE583" i="2"/>
  <c r="AI583" i="2"/>
  <c r="AQ583" i="2"/>
  <c r="AB584" i="2"/>
  <c r="AF584" i="2"/>
  <c r="AJ584" i="2"/>
  <c r="AC585" i="2"/>
  <c r="AG585" i="2"/>
  <c r="AK585" i="2"/>
  <c r="AO585" i="2"/>
  <c r="Z586" i="2"/>
  <c r="AD586" i="2"/>
  <c r="AH586" i="2"/>
  <c r="AL586" i="2"/>
  <c r="AP586" i="2"/>
  <c r="AA587" i="2"/>
  <c r="AE587" i="2"/>
  <c r="AI587" i="2"/>
  <c r="AQ587" i="2"/>
  <c r="AB588" i="2"/>
  <c r="AF588" i="2"/>
  <c r="AJ588" i="2"/>
  <c r="AC589" i="2"/>
  <c r="AG589" i="2"/>
  <c r="AK589" i="2"/>
  <c r="AO589" i="2"/>
  <c r="Z590" i="2"/>
  <c r="AD590" i="2"/>
  <c r="AH590" i="2"/>
  <c r="AL590" i="2"/>
  <c r="AP590" i="2"/>
  <c r="AA591" i="2"/>
  <c r="AE591" i="2"/>
  <c r="AI591" i="2"/>
  <c r="AQ591" i="2"/>
  <c r="AB592" i="2"/>
  <c r="AF592" i="2"/>
  <c r="AJ592" i="2"/>
  <c r="AC593" i="2"/>
  <c r="AG593" i="2"/>
  <c r="AK593" i="2"/>
  <c r="AO593" i="2"/>
  <c r="Z594" i="2"/>
  <c r="AD594" i="2"/>
  <c r="AH594" i="2"/>
  <c r="AL594" i="2"/>
  <c r="AP594" i="2"/>
  <c r="AA595" i="2"/>
  <c r="AE595" i="2"/>
  <c r="AI595" i="2"/>
  <c r="AQ595" i="2"/>
  <c r="AB596" i="2"/>
  <c r="AF596" i="2"/>
  <c r="AJ596" i="2"/>
  <c r="AC597" i="2"/>
  <c r="AG597" i="2"/>
  <c r="AK597" i="2"/>
  <c r="AO597" i="2"/>
  <c r="Z598" i="2"/>
  <c r="AD598" i="2"/>
  <c r="AH598" i="2"/>
  <c r="AL598" i="2"/>
  <c r="AP598" i="2"/>
  <c r="AA599" i="2"/>
  <c r="AE599" i="2"/>
  <c r="AI599" i="2"/>
  <c r="AQ599" i="2"/>
  <c r="AB600" i="2"/>
  <c r="AF600" i="2"/>
  <c r="AJ600" i="2"/>
  <c r="AC601" i="2"/>
  <c r="AG601" i="2"/>
  <c r="AK601" i="2"/>
  <c r="AO601" i="2"/>
  <c r="Z602" i="2"/>
  <c r="AD602" i="2"/>
  <c r="AH602" i="2"/>
  <c r="AL602" i="2"/>
  <c r="AP602" i="2"/>
  <c r="AA603" i="2"/>
  <c r="AE603" i="2"/>
  <c r="AI603" i="2"/>
  <c r="AQ603" i="2"/>
  <c r="AB604" i="2"/>
  <c r="AF604" i="2"/>
  <c r="AJ604" i="2"/>
  <c r="AC605" i="2"/>
  <c r="AG605" i="2"/>
  <c r="AK605" i="2"/>
  <c r="AO605" i="2"/>
  <c r="Z606" i="2"/>
  <c r="AD606" i="2"/>
  <c r="AH606" i="2"/>
  <c r="AL606" i="2"/>
  <c r="AP606" i="2"/>
  <c r="AA607" i="2"/>
  <c r="AE607" i="2"/>
  <c r="AI607" i="2"/>
  <c r="AQ607" i="2"/>
  <c r="AB608" i="2"/>
  <c r="AF608" i="2"/>
  <c r="AJ608" i="2"/>
  <c r="AC609" i="2"/>
  <c r="AG609" i="2"/>
  <c r="AK609" i="2"/>
  <c r="AO609" i="2"/>
  <c r="Z610" i="2"/>
  <c r="AD610" i="2"/>
  <c r="AH610" i="2"/>
  <c r="AL610" i="2"/>
  <c r="AP610" i="2"/>
  <c r="AA611" i="2"/>
  <c r="AE611" i="2"/>
  <c r="AI611" i="2"/>
  <c r="AQ611" i="2"/>
  <c r="AB612" i="2"/>
  <c r="AF612" i="2"/>
  <c r="AJ612" i="2"/>
  <c r="AC613" i="2"/>
  <c r="AG613" i="2"/>
  <c r="AK613" i="2"/>
  <c r="AO613" i="2"/>
  <c r="Z614" i="2"/>
  <c r="AD614" i="2"/>
  <c r="AH614" i="2"/>
  <c r="AL614" i="2"/>
  <c r="AP614" i="2"/>
  <c r="AA615" i="2"/>
  <c r="AE615" i="2"/>
  <c r="AI615" i="2"/>
  <c r="AQ615" i="2"/>
  <c r="AB616" i="2"/>
  <c r="AF616" i="2"/>
  <c r="AJ616" i="2"/>
  <c r="AC617" i="2"/>
  <c r="AG617" i="2"/>
  <c r="AK617" i="2"/>
  <c r="AO617" i="2"/>
  <c r="Z618" i="2"/>
  <c r="AD618" i="2"/>
  <c r="AH618" i="2"/>
  <c r="AL618" i="2"/>
  <c r="AP618" i="2"/>
  <c r="AA619" i="2"/>
  <c r="AE619" i="2"/>
  <c r="AI619" i="2"/>
  <c r="AQ619" i="2"/>
  <c r="AB620" i="2"/>
  <c r="AF620" i="2"/>
  <c r="AJ620" i="2"/>
  <c r="AC621" i="2"/>
  <c r="AG621" i="2"/>
  <c r="AK621" i="2"/>
  <c r="AO621" i="2"/>
  <c r="Z622" i="2"/>
  <c r="Z100" i="2" s="1"/>
  <c r="AD622" i="2"/>
  <c r="AD100" i="2" s="1"/>
  <c r="AH622" i="2"/>
  <c r="AH100" i="2" s="1"/>
  <c r="AL622" i="2"/>
  <c r="AL100" i="2" s="1"/>
  <c r="AP622" i="2"/>
  <c r="AO100" i="2" s="1"/>
  <c r="AA623" i="2"/>
  <c r="AE623" i="2"/>
  <c r="AI623" i="2"/>
  <c r="AQ623" i="2"/>
  <c r="AB624" i="2"/>
  <c r="AF624" i="2"/>
  <c r="AJ624" i="2"/>
  <c r="AC625" i="2"/>
  <c r="AG625" i="2"/>
  <c r="AK625" i="2"/>
  <c r="AO625" i="2"/>
  <c r="Z626" i="2"/>
  <c r="AD626" i="2"/>
  <c r="AH626" i="2"/>
  <c r="AL626" i="2"/>
  <c r="AP626" i="2"/>
  <c r="AA627" i="2"/>
  <c r="AE627" i="2"/>
  <c r="AI627" i="2"/>
  <c r="AQ627" i="2"/>
  <c r="AB628" i="2"/>
  <c r="AF628" i="2"/>
  <c r="AJ628" i="2"/>
  <c r="AQ629" i="2"/>
  <c r="AJ629" i="2"/>
  <c r="AO629" i="2"/>
  <c r="AA630" i="2"/>
  <c r="AG630" i="2"/>
  <c r="AQ630" i="2"/>
  <c r="AB631" i="2"/>
  <c r="AE632" i="2"/>
  <c r="AJ632" i="2"/>
  <c r="AO632" i="2"/>
  <c r="AB633" i="2"/>
  <c r="AG633" i="2"/>
  <c r="AB634" i="2"/>
  <c r="AF634" i="2"/>
  <c r="AJ634" i="2"/>
  <c r="AN634" i="2"/>
  <c r="AI634" i="2"/>
  <c r="AO634" i="2"/>
  <c r="AC635" i="2"/>
  <c r="AG635" i="2"/>
  <c r="AK635" i="2"/>
  <c r="Z635" i="2"/>
  <c r="AE635" i="2"/>
  <c r="AJ635" i="2"/>
  <c r="Z636" i="2"/>
  <c r="AD636" i="2"/>
  <c r="AH636" i="2"/>
  <c r="AL636" i="2"/>
  <c r="AG636" i="2"/>
  <c r="AM636" i="2"/>
  <c r="AD637" i="2"/>
  <c r="AJ637" i="2"/>
  <c r="AA638" i="2"/>
  <c r="AG638" i="2"/>
  <c r="AQ638" i="2"/>
  <c r="AB639" i="2"/>
  <c r="AF640" i="2"/>
  <c r="AN640" i="2"/>
  <c r="AC641" i="2"/>
  <c r="Z642" i="2"/>
  <c r="AH642" i="2"/>
  <c r="AD643" i="2"/>
  <c r="AL643" i="2"/>
  <c r="AF644" i="2"/>
  <c r="AN644" i="2"/>
  <c r="AC645" i="2"/>
  <c r="Z646" i="2"/>
  <c r="AH646" i="2"/>
  <c r="AD647" i="2"/>
  <c r="AL647" i="2"/>
  <c r="AF648" i="2"/>
  <c r="AN648" i="2"/>
  <c r="AC649" i="2"/>
  <c r="Z650" i="2"/>
  <c r="AH650" i="2"/>
  <c r="AM651" i="2"/>
  <c r="AH651" i="2"/>
  <c r="AL653" i="2"/>
  <c r="AH653" i="2"/>
  <c r="AD653" i="2"/>
  <c r="Z653" i="2"/>
  <c r="AA653" i="2"/>
  <c r="AP653" i="2"/>
  <c r="AE653" i="2"/>
  <c r="AI653" i="2"/>
  <c r="AM653" i="2"/>
  <c r="AJ653" i="2"/>
  <c r="AG655" i="2"/>
  <c r="AK655" i="2"/>
  <c r="Z655" i="2"/>
  <c r="AP655" i="2"/>
  <c r="AC657" i="2"/>
  <c r="AG657" i="2"/>
  <c r="AK657" i="2"/>
  <c r="AB657" i="2"/>
  <c r="AO658" i="2"/>
  <c r="AK658" i="2"/>
  <c r="AG658" i="2"/>
  <c r="AC658" i="2"/>
  <c r="AB658" i="2"/>
  <c r="AF658" i="2"/>
  <c r="AN658" i="2"/>
  <c r="AG52" i="2"/>
  <c r="Z53" i="2"/>
  <c r="AC56" i="2"/>
  <c r="AK56" i="2"/>
  <c r="Z57" i="2"/>
  <c r="AH57" i="2"/>
  <c r="AP57" i="2"/>
  <c r="AA9" i="2"/>
  <c r="AI9" i="2"/>
  <c r="AB10" i="2"/>
  <c r="AJ10" i="2"/>
  <c r="AE13" i="2"/>
  <c r="AA17" i="2"/>
  <c r="AI17" i="2"/>
  <c r="AB18" i="2"/>
  <c r="AJ18" i="2"/>
  <c r="AA24" i="2"/>
  <c r="AE28" i="2"/>
  <c r="AA32" i="2"/>
  <c r="AA36" i="2"/>
  <c r="AE40" i="2"/>
  <c r="AA44" i="2"/>
  <c r="AN49" i="2"/>
  <c r="AP629" i="2"/>
  <c r="AN631" i="2"/>
  <c r="AK632" i="2"/>
  <c r="AA633" i="2"/>
  <c r="AE633" i="2"/>
  <c r="AI633" i="2"/>
  <c r="AM633" i="2"/>
  <c r="AH633" i="2"/>
  <c r="Z634" i="2"/>
  <c r="AP634" i="2"/>
  <c r="AO635" i="2"/>
  <c r="AF635" i="2"/>
  <c r="AQ635" i="2"/>
  <c r="AP636" i="2"/>
  <c r="AC636" i="2"/>
  <c r="Z637" i="2"/>
  <c r="AP637" i="2"/>
  <c r="AN639" i="2"/>
  <c r="AQ640" i="2"/>
  <c r="AL641" i="2"/>
  <c r="AH641" i="2"/>
  <c r="AD641" i="2"/>
  <c r="Z641" i="2"/>
  <c r="AA641" i="2"/>
  <c r="AP641" i="2"/>
  <c r="AE641" i="2"/>
  <c r="AI641" i="2"/>
  <c r="AM641" i="2"/>
  <c r="AM642" i="2"/>
  <c r="AE643" i="2"/>
  <c r="AM643" i="2"/>
  <c r="AQ644" i="2"/>
  <c r="AL645" i="2"/>
  <c r="AH645" i="2"/>
  <c r="AD645" i="2"/>
  <c r="Z645" i="2"/>
  <c r="AA645" i="2"/>
  <c r="AP645" i="2"/>
  <c r="AE645" i="2"/>
  <c r="AI645" i="2"/>
  <c r="AM645" i="2"/>
  <c r="AM646" i="2"/>
  <c r="AE647" i="2"/>
  <c r="AM647" i="2"/>
  <c r="AQ648" i="2"/>
  <c r="AL649" i="2"/>
  <c r="AH649" i="2"/>
  <c r="AD649" i="2"/>
  <c r="Z649" i="2"/>
  <c r="AA649" i="2"/>
  <c r="AP649" i="2"/>
  <c r="AE649" i="2"/>
  <c r="AI649" i="2"/>
  <c r="AM649" i="2"/>
  <c r="AM650" i="2"/>
  <c r="AQ651" i="2"/>
  <c r="AL651" i="2"/>
  <c r="AO652" i="2"/>
  <c r="AK652" i="2"/>
  <c r="AG652" i="2"/>
  <c r="AC652" i="2"/>
  <c r="Z652" i="2"/>
  <c r="AD652" i="2"/>
  <c r="AH652" i="2"/>
  <c r="AL652" i="2"/>
  <c r="AE652" i="2"/>
  <c r="AQ653" i="2"/>
  <c r="AN653" i="2"/>
  <c r="AP654" i="2"/>
  <c r="AK654" i="2"/>
  <c r="AO655" i="2"/>
  <c r="AD655" i="2"/>
  <c r="AB656" i="2"/>
  <c r="AF656" i="2"/>
  <c r="AJ656" i="2"/>
  <c r="AN656" i="2"/>
  <c r="AM656" i="2"/>
  <c r="AO657" i="2"/>
  <c r="AF657" i="2"/>
  <c r="AO651" i="2"/>
  <c r="AJ658" i="2"/>
  <c r="AC659" i="2"/>
  <c r="AG659" i="2"/>
  <c r="Z660" i="2"/>
  <c r="AL660" i="2"/>
  <c r="AA661" i="2"/>
  <c r="AE661" i="2"/>
  <c r="AB662" i="2"/>
  <c r="AJ662" i="2"/>
  <c r="AC663" i="2"/>
  <c r="AG663" i="2"/>
  <c r="Z664" i="2"/>
  <c r="AL664" i="2"/>
  <c r="AA665" i="2"/>
  <c r="AE665" i="2"/>
  <c r="AB666" i="2"/>
  <c r="AJ666" i="2"/>
  <c r="AC667" i="2"/>
  <c r="AG667" i="2"/>
  <c r="Z668" i="2"/>
  <c r="AL668" i="2"/>
  <c r="AA669" i="2"/>
  <c r="AE669" i="2"/>
  <c r="AB670" i="2"/>
  <c r="AJ670" i="2"/>
  <c r="AC671" i="2"/>
  <c r="AG671" i="2"/>
  <c r="Z672" i="2"/>
  <c r="AL672" i="2"/>
  <c r="AA673" i="2"/>
  <c r="AE673" i="2"/>
  <c r="AB674" i="2"/>
  <c r="AJ674" i="2"/>
  <c r="AC675" i="2"/>
  <c r="AG675" i="2"/>
  <c r="Z676" i="2"/>
  <c r="AL676" i="2"/>
  <c r="AA677" i="2"/>
  <c r="AE677" i="2"/>
  <c r="AB678" i="2"/>
  <c r="AJ678" i="2"/>
  <c r="AC679" i="2"/>
  <c r="AG679" i="2"/>
  <c r="Z680" i="2"/>
  <c r="AL680" i="2"/>
  <c r="AA681" i="2"/>
  <c r="AE681" i="2"/>
  <c r="AB682" i="2"/>
  <c r="AJ682" i="2"/>
  <c r="AC683" i="2"/>
  <c r="AG683" i="2"/>
  <c r="Z684" i="2"/>
  <c r="AL684" i="2"/>
  <c r="AA685" i="2"/>
  <c r="AE685" i="2"/>
  <c r="AB686" i="2"/>
  <c r="AJ686" i="2"/>
  <c r="AC687" i="2"/>
  <c r="AG687" i="2"/>
  <c r="Z688" i="2"/>
  <c r="AL688" i="2"/>
  <c r="AA689" i="2"/>
  <c r="AE689" i="2"/>
  <c r="AB690" i="2"/>
  <c r="AJ690" i="2"/>
  <c r="AC691" i="2"/>
  <c r="AG691" i="2"/>
  <c r="Z692" i="2"/>
  <c r="AL692" i="2"/>
  <c r="AA693" i="2"/>
  <c r="AE693" i="2"/>
  <c r="AB694" i="2"/>
  <c r="AJ694" i="2"/>
  <c r="AC695" i="2"/>
  <c r="AG695" i="2"/>
  <c r="Z696" i="2"/>
  <c r="AL696" i="2"/>
  <c r="AA697" i="2"/>
  <c r="AE697" i="2"/>
  <c r="AB698" i="2"/>
  <c r="AJ698" i="2"/>
  <c r="AC699" i="2"/>
  <c r="AG699" i="2"/>
  <c r="Z700" i="2"/>
  <c r="AL700" i="2"/>
  <c r="AA701" i="2"/>
  <c r="AE701" i="2"/>
  <c r="AB702" i="2"/>
  <c r="AJ702" i="2"/>
  <c r="AC703" i="2"/>
  <c r="AG703" i="2"/>
  <c r="Z704" i="2"/>
  <c r="AL704" i="2"/>
  <c r="AA705" i="2"/>
  <c r="AE705" i="2"/>
  <c r="AB706" i="2"/>
  <c r="AJ706" i="2"/>
  <c r="AC707" i="2"/>
  <c r="AG707" i="2"/>
  <c r="Z708" i="2"/>
  <c r="AL708" i="2"/>
  <c r="AA709" i="2"/>
  <c r="AE709" i="2"/>
  <c r="AB710" i="2"/>
  <c r="AJ710" i="2"/>
  <c r="AC711" i="2"/>
  <c r="AG711" i="2"/>
  <c r="Z712" i="2"/>
  <c r="AL712" i="2"/>
  <c r="AA713" i="2"/>
  <c r="AE713" i="2"/>
  <c r="AB714" i="2"/>
  <c r="AJ714" i="2"/>
  <c r="AC715" i="2"/>
  <c r="AG715" i="2"/>
  <c r="Z716" i="2"/>
  <c r="AL716" i="2"/>
  <c r="AA717" i="2"/>
  <c r="AE717" i="2"/>
  <c r="AB718" i="2"/>
  <c r="AJ718" i="2"/>
  <c r="AC719" i="2"/>
  <c r="AG719" i="2"/>
  <c r="Z720" i="2"/>
  <c r="AL720" i="2"/>
  <c r="AA721" i="2"/>
  <c r="AE721" i="2"/>
  <c r="AB722" i="2"/>
  <c r="AJ722" i="2"/>
  <c r="AC723" i="2"/>
  <c r="AG723" i="2"/>
  <c r="Z724" i="2"/>
  <c r="AL724" i="2"/>
  <c r="AA725" i="2"/>
  <c r="AE725" i="2"/>
  <c r="AB726" i="2"/>
  <c r="AJ726" i="2"/>
  <c r="AC727" i="2"/>
  <c r="AG727" i="2"/>
  <c r="Z728" i="2"/>
  <c r="AL728" i="2"/>
  <c r="AA729" i="2"/>
  <c r="AE729" i="2"/>
  <c r="AB730" i="2"/>
  <c r="AJ730" i="2"/>
  <c r="AC731" i="2"/>
  <c r="AG731" i="2"/>
  <c r="Z732" i="2"/>
  <c r="AL732" i="2"/>
  <c r="AA733" i="2"/>
  <c r="AE733" i="2"/>
  <c r="AB734" i="2"/>
  <c r="AJ734" i="2"/>
  <c r="AC735" i="2"/>
  <c r="AG735" i="2"/>
  <c r="Z736" i="2"/>
  <c r="AL736" i="2"/>
  <c r="AA737" i="2"/>
  <c r="AE737" i="2"/>
  <c r="AB738" i="2"/>
  <c r="AJ738" i="2"/>
  <c r="AC739" i="2"/>
  <c r="AG739" i="2"/>
  <c r="Z740" i="2"/>
  <c r="AL740" i="2"/>
  <c r="AA741" i="2"/>
  <c r="AE741" i="2"/>
  <c r="AB742" i="2"/>
  <c r="AJ742" i="2"/>
  <c r="AC743" i="2"/>
  <c r="AG743" i="2"/>
  <c r="Z744" i="2"/>
  <c r="AL744" i="2"/>
  <c r="AA745" i="2"/>
  <c r="AE745" i="2"/>
  <c r="AB746" i="2"/>
  <c r="AJ746" i="2"/>
  <c r="AC747" i="2"/>
  <c r="AG747" i="2"/>
  <c r="Z748" i="2"/>
  <c r="AL748" i="2"/>
  <c r="AA749" i="2"/>
  <c r="AE749" i="2"/>
  <c r="AB750" i="2"/>
  <c r="AJ750" i="2"/>
  <c r="AC751" i="2"/>
  <c r="AG751" i="2"/>
  <c r="Z752" i="2"/>
  <c r="AL752" i="2"/>
  <c r="AA753" i="2"/>
  <c r="AE753" i="2"/>
  <c r="AB754" i="2"/>
  <c r="AJ754" i="2"/>
  <c r="AC755" i="2"/>
  <c r="AG755" i="2"/>
  <c r="Z756" i="2"/>
  <c r="AL756" i="2"/>
  <c r="AA757" i="2"/>
  <c r="AE757" i="2"/>
  <c r="AB758" i="2"/>
  <c r="AJ758" i="2"/>
  <c r="AC759" i="2"/>
  <c r="AG759" i="2"/>
  <c r="Z760" i="2"/>
  <c r="AL760" i="2"/>
  <c r="AA761" i="2"/>
  <c r="AE761" i="2"/>
  <c r="AB762" i="2"/>
  <c r="AJ762" i="2"/>
  <c r="AC763" i="2"/>
  <c r="AG763" i="2"/>
  <c r="Z764" i="2"/>
  <c r="AL764" i="2"/>
  <c r="AA765" i="2"/>
  <c r="AE765" i="2"/>
  <c r="AB766" i="2"/>
  <c r="AJ766" i="2"/>
  <c r="AC767" i="2"/>
  <c r="AG767" i="2"/>
  <c r="Z768" i="2"/>
  <c r="AL768" i="2"/>
  <c r="AA769" i="2"/>
  <c r="AE769" i="2"/>
  <c r="AB770" i="2"/>
  <c r="AJ770" i="2"/>
  <c r="AC771" i="2"/>
  <c r="AG771" i="2"/>
  <c r="Z772" i="2"/>
  <c r="AL772" i="2"/>
  <c r="AA773" i="2"/>
  <c r="AE773" i="2"/>
  <c r="AB774" i="2"/>
  <c r="AJ774" i="2"/>
  <c r="AC775" i="2"/>
  <c r="AG775" i="2"/>
  <c r="Z776" i="2"/>
  <c r="AL776" i="2"/>
  <c r="AA777" i="2"/>
  <c r="AE777" i="2"/>
  <c r="AB778" i="2"/>
  <c r="AJ778" i="2"/>
  <c r="AC779" i="2"/>
  <c r="AG779" i="2"/>
  <c r="Z780" i="2"/>
  <c r="AL780" i="2"/>
  <c r="AA781" i="2"/>
  <c r="AE781" i="2"/>
  <c r="AB782" i="2"/>
  <c r="AJ782" i="2"/>
  <c r="AC783" i="2"/>
  <c r="AG783" i="2"/>
  <c r="Z784" i="2"/>
  <c r="AL784" i="2"/>
  <c r="AA785" i="2"/>
  <c r="AE785" i="2"/>
  <c r="AB786" i="2"/>
  <c r="AJ786" i="2"/>
  <c r="AC787" i="2"/>
  <c r="AG787" i="2"/>
  <c r="Z788" i="2"/>
  <c r="AL788" i="2"/>
  <c r="AA789" i="2"/>
  <c r="AE789" i="2"/>
  <c r="AB790" i="2"/>
  <c r="AJ790" i="2"/>
  <c r="AC791" i="2"/>
  <c r="AG791" i="2"/>
  <c r="Z792" i="2"/>
  <c r="AL792" i="2"/>
  <c r="AA793" i="2"/>
  <c r="AE793" i="2"/>
  <c r="AB794" i="2"/>
  <c r="AJ794" i="2"/>
  <c r="AC795" i="2"/>
  <c r="AG795" i="2"/>
  <c r="Z796" i="2"/>
  <c r="AL796" i="2"/>
  <c r="AA797" i="2"/>
  <c r="AE797" i="2"/>
  <c r="AB798" i="2"/>
  <c r="AJ798" i="2"/>
  <c r="AC799" i="2"/>
  <c r="AG799" i="2"/>
  <c r="Z800" i="2"/>
  <c r="AL800" i="2"/>
  <c r="AA801" i="2"/>
  <c r="AE801" i="2"/>
  <c r="AB802" i="2"/>
  <c r="AJ802" i="2"/>
  <c r="AC803" i="2"/>
  <c r="AG803" i="2"/>
  <c r="Z804" i="2"/>
  <c r="AL804" i="2"/>
  <c r="AA805" i="2"/>
  <c r="AE805" i="2"/>
  <c r="AB806" i="2"/>
  <c r="AJ806" i="2"/>
  <c r="AC807" i="2"/>
  <c r="AG807" i="2"/>
  <c r="Z808" i="2"/>
  <c r="AL808" i="2"/>
  <c r="AA809" i="2"/>
  <c r="AE809" i="2"/>
  <c r="AB810" i="2"/>
  <c r="AJ810" i="2"/>
  <c r="AC811" i="2"/>
  <c r="AG811" i="2"/>
  <c r="Z812" i="2"/>
  <c r="AL812" i="2"/>
  <c r="AA813" i="2"/>
  <c r="AE813" i="2"/>
  <c r="AB814" i="2"/>
  <c r="AJ814" i="2"/>
  <c r="AC815" i="2"/>
  <c r="AG815" i="2"/>
  <c r="Z816" i="2"/>
  <c r="AL816" i="2"/>
  <c r="AA817" i="2"/>
  <c r="AE817" i="2"/>
  <c r="AB818" i="2"/>
  <c r="AJ818" i="2"/>
  <c r="AC819" i="2"/>
  <c r="AG819" i="2"/>
  <c r="Z820" i="2"/>
  <c r="AL820" i="2"/>
  <c r="AA821" i="2"/>
  <c r="AE821" i="2"/>
  <c r="AB822" i="2"/>
  <c r="AJ822" i="2"/>
  <c r="AC823" i="2"/>
  <c r="AG823" i="2"/>
  <c r="Z824" i="2"/>
  <c r="AL824" i="2"/>
  <c r="AA825" i="2"/>
  <c r="AE825" i="2"/>
  <c r="AB826" i="2"/>
  <c r="AJ826" i="2"/>
  <c r="AC827" i="2"/>
  <c r="AG827" i="2"/>
  <c r="Z828" i="2"/>
  <c r="AL828" i="2"/>
  <c r="AA829" i="2"/>
  <c r="AE829" i="2"/>
  <c r="AB830" i="2"/>
  <c r="AJ830" i="2"/>
  <c r="AC831" i="2"/>
  <c r="AG831" i="2"/>
  <c r="Z832" i="2"/>
  <c r="AL832" i="2"/>
  <c r="AA833" i="2"/>
  <c r="AE833" i="2"/>
  <c r="AB834" i="2"/>
  <c r="AJ834" i="2"/>
  <c r="AC835" i="2"/>
  <c r="AG835" i="2"/>
  <c r="Z836" i="2"/>
  <c r="AL836" i="2"/>
  <c r="AA837" i="2"/>
  <c r="AE837" i="2"/>
  <c r="AB838" i="2"/>
  <c r="AJ838" i="2"/>
  <c r="AC839" i="2"/>
  <c r="AG839" i="2"/>
  <c r="Z840" i="2"/>
  <c r="AL840" i="2"/>
  <c r="AA841" i="2"/>
  <c r="AE841" i="2"/>
  <c r="AB842" i="2"/>
  <c r="AJ842" i="2"/>
  <c r="AC843" i="2"/>
  <c r="AG843" i="2"/>
  <c r="Z844" i="2"/>
  <c r="AL844" i="2"/>
  <c r="AA845" i="2"/>
  <c r="AE845" i="2"/>
  <c r="AB846" i="2"/>
  <c r="AJ846" i="2"/>
  <c r="AC847" i="2"/>
  <c r="AG847" i="2"/>
  <c r="Z848" i="2"/>
  <c r="AL848" i="2"/>
  <c r="AA849" i="2"/>
  <c r="AE849" i="2"/>
  <c r="AB850" i="2"/>
  <c r="AJ850" i="2"/>
  <c r="AC851" i="2"/>
  <c r="AG851" i="2"/>
  <c r="Z852" i="2"/>
  <c r="AL852" i="2"/>
  <c r="AA853" i="2"/>
  <c r="AE853" i="2"/>
  <c r="AB854" i="2"/>
  <c r="AJ854" i="2"/>
  <c r="AC855" i="2"/>
  <c r="AG855" i="2"/>
  <c r="Z856" i="2"/>
  <c r="AL856" i="2"/>
  <c r="AA857" i="2"/>
  <c r="AE857" i="2"/>
  <c r="AB858" i="2"/>
  <c r="AJ858" i="2"/>
  <c r="AC859" i="2"/>
  <c r="AG859" i="2"/>
  <c r="Z860" i="2"/>
  <c r="AL860" i="2"/>
  <c r="AA861" i="2"/>
  <c r="AE861" i="2"/>
  <c r="AB862" i="2"/>
  <c r="AJ862" i="2"/>
  <c r="AC863" i="2"/>
  <c r="AG863" i="2"/>
  <c r="Z864" i="2"/>
  <c r="AL864" i="2"/>
  <c r="AA865" i="2"/>
  <c r="AE865" i="2"/>
  <c r="AB866" i="2"/>
  <c r="AJ866" i="2"/>
  <c r="AC867" i="2"/>
  <c r="AG867" i="2"/>
  <c r="Z868" i="2"/>
  <c r="AL868" i="2"/>
  <c r="AA869" i="2"/>
  <c r="AE869" i="2"/>
  <c r="AB870" i="2"/>
  <c r="AJ870" i="2"/>
  <c r="AC871" i="2"/>
  <c r="AG871" i="2"/>
  <c r="Z872" i="2"/>
  <c r="AL872" i="2"/>
  <c r="AA873" i="2"/>
  <c r="AE873" i="2"/>
  <c r="AB874" i="2"/>
  <c r="AJ874" i="2"/>
  <c r="AC875" i="2"/>
  <c r="AG875" i="2"/>
  <c r="Z876" i="2"/>
  <c r="AL876" i="2"/>
  <c r="AA877" i="2"/>
  <c r="AE877" i="2"/>
  <c r="AB878" i="2"/>
  <c r="AJ878" i="2"/>
  <c r="AC879" i="2"/>
  <c r="AG879" i="2"/>
  <c r="Z880" i="2"/>
  <c r="AL880" i="2"/>
  <c r="AA881" i="2"/>
  <c r="AE881" i="2"/>
  <c r="AB882" i="2"/>
  <c r="AJ882" i="2"/>
  <c r="AC883" i="2"/>
  <c r="AG883" i="2"/>
  <c r="Z884" i="2"/>
  <c r="AL884" i="2"/>
  <c r="AA885" i="2"/>
  <c r="AE885" i="2"/>
  <c r="AB886" i="2"/>
  <c r="AJ886" i="2"/>
  <c r="AC887" i="2"/>
  <c r="AG887" i="2"/>
  <c r="Z888" i="2"/>
  <c r="AL888" i="2"/>
  <c r="AA889" i="2"/>
  <c r="AE889" i="2"/>
  <c r="AB890" i="2"/>
  <c r="AJ890" i="2"/>
  <c r="AC891" i="2"/>
  <c r="AG891" i="2"/>
  <c r="Z892" i="2"/>
  <c r="AL892" i="2"/>
  <c r="AA893" i="2"/>
  <c r="AE893" i="2"/>
  <c r="AB894" i="2"/>
  <c r="AJ894" i="2"/>
  <c r="AC895" i="2"/>
  <c r="AG895" i="2"/>
  <c r="Z896" i="2"/>
  <c r="AL896" i="2"/>
  <c r="AA897" i="2"/>
  <c r="AE897" i="2"/>
  <c r="AB898" i="2"/>
  <c r="AJ898" i="2"/>
  <c r="AC899" i="2"/>
  <c r="AG899" i="2"/>
  <c r="Z900" i="2"/>
  <c r="AL900" i="2"/>
  <c r="AA901" i="2"/>
  <c r="AE901" i="2"/>
  <c r="AB902" i="2"/>
  <c r="AJ902" i="2"/>
  <c r="AC903" i="2"/>
  <c r="AG903" i="2"/>
  <c r="Z904" i="2"/>
  <c r="AL904" i="2"/>
  <c r="AA905" i="2"/>
  <c r="AE905" i="2"/>
  <c r="AB906" i="2"/>
  <c r="AJ906" i="2"/>
  <c r="AC907" i="2"/>
  <c r="AG907" i="2"/>
  <c r="Z908" i="2"/>
  <c r="AL908" i="2"/>
  <c r="AA909" i="2"/>
  <c r="AE909" i="2"/>
  <c r="AB910" i="2"/>
  <c r="AJ910" i="2"/>
  <c r="AC911" i="2"/>
  <c r="AG911" i="2"/>
  <c r="Z912" i="2"/>
  <c r="AL912" i="2"/>
  <c r="AA913" i="2"/>
  <c r="AE913" i="2"/>
  <c r="AB914" i="2"/>
  <c r="AJ914" i="2"/>
  <c r="AC915" i="2"/>
  <c r="AG915" i="2"/>
  <c r="Z916" i="2"/>
  <c r="AL916" i="2"/>
  <c r="AA917" i="2"/>
  <c r="AE917" i="2"/>
  <c r="AB918" i="2"/>
  <c r="AJ918" i="2"/>
  <c r="AC919" i="2"/>
  <c r="AG919" i="2"/>
  <c r="Z920" i="2"/>
  <c r="AL920" i="2"/>
  <c r="AA921" i="2"/>
  <c r="AE921" i="2"/>
  <c r="AB922" i="2"/>
  <c r="AJ922" i="2"/>
  <c r="AC923" i="2"/>
  <c r="AG923" i="2"/>
  <c r="Z924" i="2"/>
  <c r="AL924" i="2"/>
  <c r="AA925" i="2"/>
  <c r="AE925" i="2"/>
  <c r="AB926" i="2"/>
  <c r="AJ926" i="2"/>
  <c r="AC927" i="2"/>
  <c r="AG927" i="2"/>
  <c r="Z928" i="2"/>
  <c r="AL928" i="2"/>
  <c r="AA929" i="2"/>
  <c r="AE929" i="2"/>
  <c r="AB930" i="2"/>
  <c r="AJ930" i="2"/>
  <c r="AC931" i="2"/>
  <c r="AG931" i="2"/>
  <c r="Z932" i="2"/>
  <c r="AL932" i="2"/>
  <c r="AA933" i="2"/>
  <c r="AE933" i="2"/>
  <c r="AB934" i="2"/>
  <c r="AJ934" i="2"/>
  <c r="AC935" i="2"/>
  <c r="AG935" i="2"/>
  <c r="Z936" i="2"/>
  <c r="AL936" i="2"/>
  <c r="AA937" i="2"/>
  <c r="AE937" i="2"/>
  <c r="AB938" i="2"/>
  <c r="AJ938" i="2"/>
  <c r="AC939" i="2"/>
  <c r="AG939" i="2"/>
  <c r="Z940" i="2"/>
  <c r="AL940" i="2"/>
  <c r="AA941" i="2"/>
  <c r="AE941" i="2"/>
  <c r="AB942" i="2"/>
  <c r="AJ942" i="2"/>
  <c r="AC943" i="2"/>
  <c r="AG943" i="2"/>
  <c r="Z944" i="2"/>
  <c r="AL944" i="2"/>
  <c r="AA945" i="2"/>
  <c r="AE945" i="2"/>
  <c r="AB946" i="2"/>
  <c r="AJ946" i="2"/>
  <c r="AC947" i="2"/>
  <c r="AG947" i="2"/>
  <c r="Z948" i="2"/>
  <c r="AL948" i="2"/>
  <c r="AA949" i="2"/>
  <c r="AE949" i="2"/>
  <c r="AB950" i="2"/>
  <c r="AJ950" i="2"/>
  <c r="AC951" i="2"/>
  <c r="AG951" i="2"/>
  <c r="Z952" i="2"/>
  <c r="AL952" i="2"/>
  <c r="AA953" i="2"/>
  <c r="AE953" i="2"/>
  <c r="AB954" i="2"/>
  <c r="AJ954" i="2"/>
  <c r="AC955" i="2"/>
  <c r="AG955" i="2"/>
  <c r="Z956" i="2"/>
  <c r="AL956" i="2"/>
  <c r="AA957" i="2"/>
  <c r="AE957" i="2"/>
  <c r="AB958" i="2"/>
  <c r="AJ958" i="2"/>
  <c r="AC959" i="2"/>
  <c r="AG959" i="2"/>
  <c r="Z960" i="2"/>
  <c r="AL960" i="2"/>
  <c r="AA961" i="2"/>
  <c r="AE961" i="2"/>
  <c r="AB962" i="2"/>
  <c r="AJ962" i="2"/>
  <c r="AC963" i="2"/>
  <c r="AG963" i="2"/>
  <c r="Z964" i="2"/>
  <c r="AL964" i="2"/>
  <c r="AA965" i="2"/>
  <c r="AE965" i="2"/>
  <c r="AB966" i="2"/>
  <c r="AJ966" i="2"/>
  <c r="AC967" i="2"/>
  <c r="AG967" i="2"/>
  <c r="Z968" i="2"/>
  <c r="AL968" i="2"/>
  <c r="AA969" i="2"/>
  <c r="AE969" i="2"/>
  <c r="AB970" i="2"/>
  <c r="AJ970" i="2"/>
  <c r="AC971" i="2"/>
  <c r="AG971" i="2"/>
  <c r="Z972" i="2"/>
  <c r="AL972" i="2"/>
  <c r="AA973" i="2"/>
  <c r="AE973" i="2"/>
  <c r="AB974" i="2"/>
  <c r="AJ974" i="2"/>
  <c r="AC975" i="2"/>
  <c r="AG975" i="2"/>
  <c r="Z976" i="2"/>
  <c r="AL976" i="2"/>
  <c r="AA977" i="2"/>
  <c r="AE977" i="2"/>
  <c r="AB978" i="2"/>
  <c r="AJ978" i="2"/>
  <c r="AC979" i="2"/>
  <c r="AG979" i="2"/>
  <c r="Z980" i="2"/>
  <c r="AL980" i="2"/>
  <c r="AA981" i="2"/>
  <c r="AE981" i="2"/>
  <c r="AB982" i="2"/>
  <c r="AJ982" i="2"/>
  <c r="AC983" i="2"/>
  <c r="AG983" i="2"/>
  <c r="Z984" i="2"/>
  <c r="AL984" i="2"/>
  <c r="AA985" i="2"/>
  <c r="AE985" i="2"/>
  <c r="AB986" i="2"/>
  <c r="AJ986" i="2"/>
  <c r="AC987" i="2"/>
  <c r="AG987" i="2"/>
  <c r="Z988" i="2"/>
  <c r="AL988" i="2"/>
  <c r="AA989" i="2"/>
  <c r="AE989" i="2"/>
  <c r="AB990" i="2"/>
  <c r="AJ990" i="2"/>
  <c r="AC991" i="2"/>
  <c r="AG991" i="2"/>
  <c r="Z992" i="2"/>
  <c r="AL992" i="2"/>
  <c r="AA993" i="2"/>
  <c r="AE993" i="2"/>
  <c r="AB994" i="2"/>
  <c r="AJ994" i="2"/>
  <c r="AC995" i="2"/>
  <c r="AG995" i="2"/>
  <c r="Z996" i="2"/>
  <c r="AL996" i="2"/>
  <c r="AA997" i="2"/>
  <c r="AE997" i="2"/>
  <c r="AB998" i="2"/>
  <c r="AJ998" i="2"/>
  <c r="AC999" i="2"/>
  <c r="AG999" i="2"/>
  <c r="Z1000" i="2"/>
  <c r="AL1000" i="2"/>
  <c r="AA1001" i="2"/>
  <c r="AE1001" i="2"/>
  <c r="AB1002" i="2"/>
  <c r="AJ1002" i="2"/>
  <c r="AC1003" i="2"/>
  <c r="AG1003" i="2"/>
  <c r="Z1004" i="2"/>
  <c r="AL1004" i="2"/>
  <c r="AA1005" i="2"/>
  <c r="AE1005" i="2"/>
  <c r="AB1006" i="2"/>
  <c r="AJ1006" i="2"/>
  <c r="AC1007" i="2"/>
  <c r="AG1007" i="2"/>
  <c r="Z1008" i="2"/>
  <c r="AL1008" i="2"/>
  <c r="AA1009" i="2"/>
  <c r="AE1009" i="2"/>
  <c r="AB1010" i="2"/>
  <c r="AJ1010" i="2"/>
  <c r="AC1011" i="2"/>
  <c r="AG1011" i="2"/>
  <c r="Z1012" i="2"/>
  <c r="AL1012" i="2"/>
  <c r="AA1013" i="2"/>
  <c r="AE1013" i="2"/>
  <c r="AB1014" i="2"/>
  <c r="AJ1014" i="2"/>
  <c r="AC1015" i="2"/>
  <c r="AG1015" i="2"/>
  <c r="Z1016" i="2"/>
  <c r="AL1016" i="2"/>
  <c r="AA1017" i="2"/>
  <c r="AE1017" i="2"/>
  <c r="AB1018" i="2"/>
  <c r="AJ1018" i="2"/>
  <c r="AC1019" i="2"/>
  <c r="AG1019" i="2"/>
  <c r="Z1020" i="2"/>
  <c r="AL1020" i="2"/>
  <c r="AA1021" i="2"/>
  <c r="AE1021" i="2"/>
  <c r="AB1022" i="2"/>
  <c r="AJ1022" i="2"/>
  <c r="AC1023" i="2"/>
  <c r="AG1023" i="2"/>
  <c r="Z1024" i="2"/>
  <c r="AL1024" i="2"/>
  <c r="AA1025" i="2"/>
  <c r="AE1025" i="2"/>
  <c r="AB1026" i="2"/>
  <c r="AJ1026" i="2"/>
  <c r="AC1027" i="2"/>
  <c r="AG1027" i="2"/>
  <c r="Z1028" i="2"/>
  <c r="AL1028" i="2"/>
  <c r="AA1029" i="2"/>
  <c r="AE1029" i="2"/>
  <c r="AB1030" i="2"/>
  <c r="AJ1030" i="2"/>
  <c r="AC1031" i="2"/>
  <c r="AG1031" i="2"/>
  <c r="Z1032" i="2"/>
  <c r="AL1032" i="2"/>
  <c r="AA1033" i="2"/>
  <c r="AE1033" i="2"/>
  <c r="AB1034" i="2"/>
  <c r="AJ1034" i="2"/>
  <c r="AC1035" i="2"/>
  <c r="AC130" i="2" s="1"/>
  <c r="AG1035" i="2"/>
  <c r="AG130" i="2" s="1"/>
  <c r="Z1036" i="2"/>
  <c r="AL1036" i="2"/>
  <c r="AA1037" i="2"/>
  <c r="AE1037" i="2"/>
  <c r="AB1038" i="2"/>
  <c r="AJ1038" i="2"/>
  <c r="AC1039" i="2"/>
  <c r="AG1039" i="2"/>
  <c r="Z1040" i="2"/>
  <c r="AL1040" i="2"/>
  <c r="AA1041" i="2"/>
  <c r="AE1041" i="2"/>
  <c r="AB1042" i="2"/>
  <c r="AJ1042" i="2"/>
  <c r="AC1043" i="2"/>
  <c r="AG1043" i="2"/>
  <c r="Z1044" i="2"/>
  <c r="AL1044" i="2"/>
  <c r="AA1045" i="2"/>
  <c r="AE1045" i="2"/>
  <c r="AB1046" i="2"/>
  <c r="AJ1046" i="2"/>
  <c r="AC1047" i="2"/>
  <c r="AG1047" i="2"/>
  <c r="Z1048" i="2"/>
  <c r="AL1048" i="2"/>
  <c r="AA1049" i="2"/>
  <c r="AE1049" i="2"/>
  <c r="AB1050" i="2"/>
  <c r="AJ1050" i="2"/>
  <c r="AC1051" i="2"/>
  <c r="AG1051" i="2"/>
  <c r="Z1052" i="2"/>
  <c r="AL1052" i="2"/>
  <c r="AA1053" i="2"/>
  <c r="AE1053" i="2"/>
  <c r="AB1054" i="2"/>
  <c r="AJ1054" i="2"/>
  <c r="AC1055" i="2"/>
  <c r="AG1055" i="2"/>
  <c r="Z1056" i="2"/>
  <c r="AL1056" i="2"/>
  <c r="AA1057" i="2"/>
  <c r="AE1057" i="2"/>
  <c r="AB1058" i="2"/>
  <c r="AJ1058" i="2"/>
  <c r="AC1059" i="2"/>
  <c r="AG1059" i="2"/>
  <c r="Z1060" i="2"/>
  <c r="AL1060" i="2"/>
  <c r="AA1061" i="2"/>
  <c r="AA132" i="2" s="1"/>
  <c r="AE1061" i="2"/>
  <c r="AE132" i="2" s="1"/>
  <c r="AB1062" i="2"/>
  <c r="AJ1062" i="2"/>
  <c r="AC1063" i="2"/>
  <c r="AG1063" i="2"/>
  <c r="Z1064" i="2"/>
  <c r="AL1064" i="2"/>
  <c r="AA1065" i="2"/>
  <c r="AE1065" i="2"/>
  <c r="AB1066" i="2"/>
  <c r="AJ1066" i="2"/>
  <c r="AC1067" i="2"/>
  <c r="AG1067" i="2"/>
  <c r="Z1068" i="2"/>
  <c r="AL1068" i="2"/>
  <c r="AA1069" i="2"/>
  <c r="AE1069" i="2"/>
  <c r="AB1070" i="2"/>
  <c r="AJ1070" i="2"/>
  <c r="AC1071" i="2"/>
  <c r="AG1071" i="2"/>
  <c r="Z1072" i="2"/>
  <c r="AL1072" i="2"/>
  <c r="AA1073" i="2"/>
  <c r="AE1073" i="2"/>
  <c r="AB1074" i="2"/>
  <c r="AJ1074" i="2"/>
  <c r="AC1075" i="2"/>
  <c r="AG1075" i="2"/>
  <c r="Z1076" i="2"/>
  <c r="AL1076" i="2"/>
  <c r="AA1077" i="2"/>
  <c r="AE1077" i="2"/>
  <c r="AB1078" i="2"/>
  <c r="AJ1078" i="2"/>
  <c r="AC1079" i="2"/>
  <c r="AG1079" i="2"/>
  <c r="Z1080" i="2"/>
  <c r="AL1080" i="2"/>
  <c r="AA1081" i="2"/>
  <c r="AE1081" i="2"/>
  <c r="AB1082" i="2"/>
  <c r="AJ1082" i="2"/>
  <c r="AC1083" i="2"/>
  <c r="AG1083" i="2"/>
  <c r="Z1084" i="2"/>
  <c r="AL1084" i="2"/>
  <c r="AA1085" i="2"/>
  <c r="AE1085" i="2"/>
  <c r="AQ1085" i="2"/>
  <c r="AB1086" i="2"/>
  <c r="AJ1086" i="2"/>
  <c r="AC1087" i="2"/>
  <c r="AG1087" i="2"/>
  <c r="Z1088" i="2"/>
  <c r="AL1088" i="2"/>
  <c r="AA1089" i="2"/>
  <c r="AE1089" i="2"/>
  <c r="AB1090" i="2"/>
  <c r="AJ1090" i="2"/>
  <c r="AC1091" i="2"/>
  <c r="AG1091" i="2"/>
  <c r="Z1092" i="2"/>
  <c r="AL1092" i="2"/>
  <c r="AA1093" i="2"/>
  <c r="AE1093" i="2"/>
  <c r="AB1094" i="2"/>
  <c r="AJ1094" i="2"/>
  <c r="AC1095" i="2"/>
  <c r="AG1095" i="2"/>
  <c r="Z1096" i="2"/>
  <c r="AL1096" i="2"/>
  <c r="AA1097" i="2"/>
  <c r="AE1097" i="2"/>
  <c r="AB1098" i="2"/>
  <c r="AJ1098" i="2"/>
  <c r="AC1099" i="2"/>
  <c r="AG1099" i="2"/>
  <c r="Z1100" i="2"/>
  <c r="AL1100" i="2"/>
  <c r="AA1101" i="2"/>
  <c r="AE1101" i="2"/>
  <c r="AB1102" i="2"/>
  <c r="AJ1102" i="2"/>
  <c r="AC1103" i="2"/>
  <c r="AG1103" i="2"/>
  <c r="Z1104" i="2"/>
  <c r="AL1104" i="2"/>
  <c r="AA1105" i="2"/>
  <c r="AE1105" i="2"/>
  <c r="AB1106" i="2"/>
  <c r="AJ1106" i="2"/>
  <c r="AC1107" i="2"/>
  <c r="AC120" i="2" s="1"/>
  <c r="AG1107" i="2"/>
  <c r="AG120" i="2" s="1"/>
  <c r="Z1108" i="2"/>
  <c r="AL1108" i="2"/>
  <c r="AA1109" i="2"/>
  <c r="AE1109" i="2"/>
  <c r="AB1110" i="2"/>
  <c r="AJ1110" i="2"/>
  <c r="AC1111" i="2"/>
  <c r="AG1111" i="2"/>
  <c r="Z1112" i="2"/>
  <c r="AL1112" i="2"/>
  <c r="AA1113" i="2"/>
  <c r="AE1113" i="2"/>
  <c r="AB1114" i="2"/>
  <c r="AJ1114" i="2"/>
  <c r="AC1115" i="2"/>
  <c r="AG1115" i="2"/>
  <c r="Z1116" i="2"/>
  <c r="AL1116" i="2"/>
  <c r="AA1117" i="2"/>
  <c r="AE1117" i="2"/>
  <c r="AB1118" i="2"/>
  <c r="AJ1118" i="2"/>
  <c r="AC1119" i="2"/>
  <c r="AG1119" i="2"/>
  <c r="Z1120" i="2"/>
  <c r="AL1120" i="2"/>
  <c r="AA1121" i="2"/>
  <c r="AE1121" i="2"/>
  <c r="AB1122" i="2"/>
  <c r="AJ1122" i="2"/>
  <c r="AC1123" i="2"/>
  <c r="AG1123" i="2"/>
  <c r="Z1124" i="2"/>
  <c r="AL1124" i="2"/>
  <c r="AA1125" i="2"/>
  <c r="AE1125" i="2"/>
  <c r="AB1126" i="2"/>
  <c r="AJ1126" i="2"/>
  <c r="AC1127" i="2"/>
  <c r="AG1127" i="2"/>
  <c r="Z1128" i="2"/>
  <c r="AL1128" i="2"/>
  <c r="AA1129" i="2"/>
  <c r="AE1129" i="2"/>
  <c r="AB1130" i="2"/>
  <c r="AJ1130" i="2"/>
  <c r="AC1131" i="2"/>
  <c r="AG1131" i="2"/>
  <c r="Z1132" i="2"/>
  <c r="AL1132" i="2"/>
  <c r="AA1133" i="2"/>
  <c r="AE1133" i="2"/>
  <c r="AQ1133" i="2"/>
  <c r="AB1134" i="2"/>
  <c r="AJ1134" i="2"/>
  <c r="AC1135" i="2"/>
  <c r="AG1135" i="2"/>
  <c r="AO1135" i="2"/>
  <c r="Z1136" i="2"/>
  <c r="Z117" i="2" s="1"/>
  <c r="AL1136" i="2"/>
  <c r="AL117" i="2" s="1"/>
  <c r="AP1136" i="2"/>
  <c r="AO117" i="2" s="1"/>
  <c r="AA1137" i="2"/>
  <c r="AE1137" i="2"/>
  <c r="AQ1137" i="2"/>
  <c r="AB1138" i="2"/>
  <c r="AJ1138" i="2"/>
  <c r="AC1139" i="2"/>
  <c r="AG1139" i="2"/>
  <c r="AO1139" i="2"/>
  <c r="Z1140" i="2"/>
  <c r="AL1140" i="2"/>
  <c r="AP1140" i="2"/>
  <c r="AA1141" i="2"/>
  <c r="AE1141" i="2"/>
  <c r="AQ1141" i="2"/>
  <c r="AB1142" i="2"/>
  <c r="AJ1142" i="2"/>
  <c r="AC1143" i="2"/>
  <c r="AG1143" i="2"/>
  <c r="AO1143" i="2"/>
  <c r="Z1144" i="2"/>
  <c r="AL1144" i="2"/>
  <c r="AP1144" i="2"/>
  <c r="AA1145" i="2"/>
  <c r="AE1145" i="2"/>
  <c r="AQ1145" i="2"/>
  <c r="AB1146" i="2"/>
  <c r="AJ1146" i="2"/>
  <c r="AC1147" i="2"/>
  <c r="AG1147" i="2"/>
  <c r="AO1147" i="2"/>
  <c r="Z1148" i="2"/>
  <c r="AL1148" i="2"/>
  <c r="AP1148" i="2"/>
  <c r="AA1149" i="2"/>
  <c r="AE1149" i="2"/>
  <c r="AQ1149" i="2"/>
  <c r="AB1150" i="2"/>
  <c r="AJ1150" i="2"/>
  <c r="AC1151" i="2"/>
  <c r="AG1151" i="2"/>
  <c r="AO1151" i="2"/>
  <c r="Z1152" i="2"/>
  <c r="AL1152" i="2"/>
  <c r="AP1152" i="2"/>
  <c r="AA1153" i="2"/>
  <c r="AE1153" i="2"/>
  <c r="AQ1153" i="2"/>
  <c r="AB1154" i="2"/>
  <c r="AJ1154" i="2"/>
  <c r="AC1155" i="2"/>
  <c r="AG1155" i="2"/>
  <c r="AO1155" i="2"/>
  <c r="Z1156" i="2"/>
  <c r="AL1156" i="2"/>
  <c r="AP1156" i="2"/>
  <c r="AA1157" i="2"/>
  <c r="AE1157" i="2"/>
  <c r="AQ1157" i="2"/>
  <c r="AB1158" i="2"/>
  <c r="AJ1158" i="2"/>
  <c r="AC1159" i="2"/>
  <c r="AG1159" i="2"/>
  <c r="AO1159" i="2"/>
  <c r="Z1160" i="2"/>
  <c r="AL1160" i="2"/>
  <c r="AP1160" i="2"/>
  <c r="AA1161" i="2"/>
  <c r="AE1161" i="2"/>
  <c r="AQ1161" i="2"/>
  <c r="AB1162" i="2"/>
  <c r="AJ1162" i="2"/>
  <c r="AC1163" i="2"/>
  <c r="AG1163" i="2"/>
  <c r="AO1163" i="2"/>
  <c r="Z1164" i="2"/>
  <c r="AL1164" i="2"/>
  <c r="AP1164" i="2"/>
  <c r="AA1165" i="2"/>
  <c r="AE1165" i="2"/>
  <c r="AQ1165" i="2"/>
  <c r="AB1166" i="2"/>
  <c r="AJ1166" i="2"/>
  <c r="AC1167" i="2"/>
  <c r="AG1167" i="2"/>
  <c r="AO1167" i="2"/>
  <c r="Z1168" i="2"/>
  <c r="AL1168" i="2"/>
  <c r="AP1168" i="2"/>
  <c r="AA1169" i="2"/>
  <c r="AE1169" i="2"/>
  <c r="AQ1169" i="2"/>
  <c r="AB1170" i="2"/>
  <c r="AJ1170" i="2"/>
  <c r="AC1171" i="2"/>
  <c r="AC129" i="2" s="1"/>
  <c r="AG1171" i="2"/>
  <c r="AG129" i="2" s="1"/>
  <c r="AO1171" i="2"/>
  <c r="Z1172" i="2"/>
  <c r="AL1172" i="2"/>
  <c r="AP1172" i="2"/>
  <c r="AA1173" i="2"/>
  <c r="AE1173" i="2"/>
  <c r="AQ1173" i="2"/>
  <c r="AB1174" i="2"/>
  <c r="AJ1174" i="2"/>
  <c r="AC1175" i="2"/>
  <c r="AG1175" i="2"/>
  <c r="AO1175" i="2"/>
  <c r="Z1176" i="2"/>
  <c r="AL1176" i="2"/>
  <c r="AP1176" i="2"/>
  <c r="AA1177" i="2"/>
  <c r="AE1177" i="2"/>
  <c r="AQ1177" i="2"/>
  <c r="AB1178" i="2"/>
  <c r="AJ1178" i="2"/>
  <c r="AC1179" i="2"/>
  <c r="AG1179" i="2"/>
  <c r="AO1179" i="2"/>
  <c r="Z1180" i="2"/>
  <c r="AL1180" i="2"/>
  <c r="AP1180" i="2"/>
  <c r="AA1181" i="2"/>
  <c r="AE1181" i="2"/>
  <c r="AQ1181" i="2"/>
  <c r="AB1182" i="2"/>
  <c r="AJ1182" i="2"/>
  <c r="AC1183" i="2"/>
  <c r="AG1183" i="2"/>
  <c r="AO1183" i="2"/>
  <c r="Z1184" i="2"/>
  <c r="AL1184" i="2"/>
  <c r="AP1184" i="2"/>
  <c r="AA1185" i="2"/>
  <c r="AE1185" i="2"/>
  <c r="AQ1185" i="2"/>
  <c r="AB1186" i="2"/>
  <c r="AJ1186" i="2"/>
  <c r="AO1187" i="2"/>
  <c r="AB1188" i="2"/>
  <c r="AL1188" i="2"/>
  <c r="AB1189" i="2"/>
  <c r="AF1189" i="2"/>
  <c r="AJ1189" i="2"/>
  <c r="AN1189" i="2"/>
  <c r="AD1189" i="2"/>
  <c r="AI1189" i="2"/>
  <c r="AO1189" i="2"/>
  <c r="AC1190" i="2"/>
  <c r="AG1190" i="2"/>
  <c r="AK1190" i="2"/>
  <c r="Z1190" i="2"/>
  <c r="AE1190" i="2"/>
  <c r="AJ1190" i="2"/>
  <c r="AP1190" i="2"/>
  <c r="Z1191" i="2"/>
  <c r="AD1191" i="2"/>
  <c r="AH1191" i="2"/>
  <c r="AL1191" i="2"/>
  <c r="AB1191" i="2"/>
  <c r="AG1191" i="2"/>
  <c r="AM1191" i="2"/>
  <c r="AQ1192" i="2"/>
  <c r="AD1192" i="2"/>
  <c r="AJ1192" i="2"/>
  <c r="AO1192" i="2"/>
  <c r="AA1193" i="2"/>
  <c r="AG1193" i="2"/>
  <c r="AQ1193" i="2"/>
  <c r="AB1194" i="2"/>
  <c r="AE1195" i="2"/>
  <c r="AO1195" i="2"/>
  <c r="AB1196" i="2"/>
  <c r="AL1196" i="2"/>
  <c r="AB1197" i="2"/>
  <c r="AF1197" i="2"/>
  <c r="AJ1197" i="2"/>
  <c r="AN1197" i="2"/>
  <c r="AD1197" i="2"/>
  <c r="AI1197" i="2"/>
  <c r="AO1197" i="2"/>
  <c r="AC1198" i="2"/>
  <c r="AG1198" i="2"/>
  <c r="AK1198" i="2"/>
  <c r="Z1198" i="2"/>
  <c r="AE1198" i="2"/>
  <c r="AJ1198" i="2"/>
  <c r="AP1198" i="2"/>
  <c r="Z1199" i="2"/>
  <c r="AD1199" i="2"/>
  <c r="AH1199" i="2"/>
  <c r="AL1199" i="2"/>
  <c r="AB1199" i="2"/>
  <c r="AG1199" i="2"/>
  <c r="AM1199" i="2"/>
  <c r="AQ1200" i="2"/>
  <c r="AD1200" i="2"/>
  <c r="AJ1200" i="2"/>
  <c r="AO1200" i="2"/>
  <c r="AA1201" i="2"/>
  <c r="AG1201" i="2"/>
  <c r="AQ1201" i="2"/>
  <c r="AB1202" i="2"/>
  <c r="AE1203" i="2"/>
  <c r="AO1203" i="2"/>
  <c r="AB1204" i="2"/>
  <c r="AL1204" i="2"/>
  <c r="AB1205" i="2"/>
  <c r="AF1205" i="2"/>
  <c r="AJ1205" i="2"/>
  <c r="AN1205" i="2"/>
  <c r="AD1205" i="2"/>
  <c r="AI1205" i="2"/>
  <c r="AO1205" i="2"/>
  <c r="AC1206" i="2"/>
  <c r="AG1206" i="2"/>
  <c r="AK1206" i="2"/>
  <c r="Z1206" i="2"/>
  <c r="AE1206" i="2"/>
  <c r="AJ1206" i="2"/>
  <c r="AP1206" i="2"/>
  <c r="Z1207" i="2"/>
  <c r="AD1207" i="2"/>
  <c r="AH1207" i="2"/>
  <c r="AL1207" i="2"/>
  <c r="AB1207" i="2"/>
  <c r="AG1207" i="2"/>
  <c r="AM1207" i="2"/>
  <c r="AQ1208" i="2"/>
  <c r="AD1208" i="2"/>
  <c r="AJ1208" i="2"/>
  <c r="AO1208" i="2"/>
  <c r="AA1209" i="2"/>
  <c r="AG1209" i="2"/>
  <c r="AQ1209" i="2"/>
  <c r="AB1210" i="2"/>
  <c r="AE1211" i="2"/>
  <c r="AO1211" i="2"/>
  <c r="AB1212" i="2"/>
  <c r="AL1212" i="2"/>
  <c r="AB1213" i="2"/>
  <c r="AF1213" i="2"/>
  <c r="AJ1213" i="2"/>
  <c r="AN1213" i="2"/>
  <c r="AD1213" i="2"/>
  <c r="AI1213" i="2"/>
  <c r="AO1213" i="2"/>
  <c r="AC1214" i="2"/>
  <c r="AG1214" i="2"/>
  <c r="AK1214" i="2"/>
  <c r="Z1214" i="2"/>
  <c r="AE1214" i="2"/>
  <c r="AJ1214" i="2"/>
  <c r="AP1214" i="2"/>
  <c r="Z1215" i="2"/>
  <c r="AD1215" i="2"/>
  <c r="AH1215" i="2"/>
  <c r="AL1215" i="2"/>
  <c r="AB1215" i="2"/>
  <c r="AG1215" i="2"/>
  <c r="AM1215" i="2"/>
  <c r="AQ1216" i="2"/>
  <c r="AD1216" i="2"/>
  <c r="AJ1216" i="2"/>
  <c r="AO1216" i="2"/>
  <c r="AA1217" i="2"/>
  <c r="AG1217" i="2"/>
  <c r="AQ1217" i="2"/>
  <c r="AB1218" i="2"/>
  <c r="AE1219" i="2"/>
  <c r="AO1219" i="2"/>
  <c r="AB1220" i="2"/>
  <c r="AL1220" i="2"/>
  <c r="AB1221" i="2"/>
  <c r="AF1221" i="2"/>
  <c r="AJ1221" i="2"/>
  <c r="AN1221" i="2"/>
  <c r="AD1221" i="2"/>
  <c r="AI1221" i="2"/>
  <c r="AO1221" i="2"/>
  <c r="AC1222" i="2"/>
  <c r="AG1222" i="2"/>
  <c r="AK1222" i="2"/>
  <c r="Z1222" i="2"/>
  <c r="AE1222" i="2"/>
  <c r="AJ1222" i="2"/>
  <c r="AP1222" i="2"/>
  <c r="Z1223" i="2"/>
  <c r="AO1223" i="2"/>
  <c r="AK1223" i="2"/>
  <c r="AG1223" i="2"/>
  <c r="AC1223" i="2"/>
  <c r="AD1223" i="2"/>
  <c r="AH1223" i="2"/>
  <c r="AL1223" i="2"/>
  <c r="AB1223" i="2"/>
  <c r="AJ1223" i="2"/>
  <c r="AQ1224" i="2"/>
  <c r="AG1224" i="2"/>
  <c r="AO1224" i="2"/>
  <c r="AD1225" i="2"/>
  <c r="AL1225" i="2"/>
  <c r="AC1226" i="2"/>
  <c r="AG1226" i="2"/>
  <c r="AK1226" i="2"/>
  <c r="AP1226" i="2"/>
  <c r="Z1227" i="2"/>
  <c r="AO1227" i="2"/>
  <c r="AK1227" i="2"/>
  <c r="AG1227" i="2"/>
  <c r="AC1227" i="2"/>
  <c r="AD1227" i="2"/>
  <c r="AH1227" i="2"/>
  <c r="AL1227" i="2"/>
  <c r="AB1227" i="2"/>
  <c r="AJ1227" i="2"/>
  <c r="AQ1228" i="2"/>
  <c r="AG1228" i="2"/>
  <c r="AO1228" i="2"/>
  <c r="AO1230" i="2"/>
  <c r="AD1230" i="2"/>
  <c r="AC1233" i="2"/>
  <c r="AL1234" i="2"/>
  <c r="Z1235" i="2"/>
  <c r="AO1235" i="2"/>
  <c r="AK1235" i="2"/>
  <c r="AG1235" i="2"/>
  <c r="AC1235" i="2"/>
  <c r="AN1235" i="2"/>
  <c r="AJ1235" i="2"/>
  <c r="AF1235" i="2"/>
  <c r="AB1235" i="2"/>
  <c r="AD1235" i="2"/>
  <c r="AH1235" i="2"/>
  <c r="AL1235" i="2"/>
  <c r="AE1235" i="2"/>
  <c r="AQ1236" i="2"/>
  <c r="AN1236" i="2"/>
  <c r="AO1238" i="2"/>
  <c r="AD1238" i="2"/>
  <c r="AC1241" i="2"/>
  <c r="AL1242" i="2"/>
  <c r="Z1243" i="2"/>
  <c r="AO1243" i="2"/>
  <c r="AK1243" i="2"/>
  <c r="AG1243" i="2"/>
  <c r="AC1243" i="2"/>
  <c r="AN1243" i="2"/>
  <c r="AJ1243" i="2"/>
  <c r="AF1243" i="2"/>
  <c r="AB1243" i="2"/>
  <c r="AD1243" i="2"/>
  <c r="AH1243" i="2"/>
  <c r="AL1243" i="2"/>
  <c r="AE1243" i="2"/>
  <c r="Z659" i="2"/>
  <c r="AD659" i="2"/>
  <c r="AH659" i="2"/>
  <c r="AA660" i="2"/>
  <c r="AE660" i="2"/>
  <c r="AI660" i="2"/>
  <c r="AM660" i="2"/>
  <c r="AB661" i="2"/>
  <c r="AF661" i="2"/>
  <c r="AJ661" i="2"/>
  <c r="AN661" i="2"/>
  <c r="AC662" i="2"/>
  <c r="AG662" i="2"/>
  <c r="AK662" i="2"/>
  <c r="Z663" i="2"/>
  <c r="AD663" i="2"/>
  <c r="AH663" i="2"/>
  <c r="AA664" i="2"/>
  <c r="AE664" i="2"/>
  <c r="AI664" i="2"/>
  <c r="AM664" i="2"/>
  <c r="AB665" i="2"/>
  <c r="AF665" i="2"/>
  <c r="AJ665" i="2"/>
  <c r="AN665" i="2"/>
  <c r="AC666" i="2"/>
  <c r="AG666" i="2"/>
  <c r="AK666" i="2"/>
  <c r="Z667" i="2"/>
  <c r="AD667" i="2"/>
  <c r="AH667" i="2"/>
  <c r="AA668" i="2"/>
  <c r="AE668" i="2"/>
  <c r="AI668" i="2"/>
  <c r="AM668" i="2"/>
  <c r="AB669" i="2"/>
  <c r="AF669" i="2"/>
  <c r="AJ669" i="2"/>
  <c r="AN669" i="2"/>
  <c r="AC670" i="2"/>
  <c r="AG670" i="2"/>
  <c r="AK670" i="2"/>
  <c r="Z671" i="2"/>
  <c r="AD671" i="2"/>
  <c r="AH671" i="2"/>
  <c r="AA672" i="2"/>
  <c r="AE672" i="2"/>
  <c r="AI672" i="2"/>
  <c r="AM672" i="2"/>
  <c r="AB673" i="2"/>
  <c r="AF673" i="2"/>
  <c r="AJ673" i="2"/>
  <c r="AN673" i="2"/>
  <c r="AC674" i="2"/>
  <c r="AG674" i="2"/>
  <c r="AK674" i="2"/>
  <c r="Z675" i="2"/>
  <c r="AD675" i="2"/>
  <c r="AH675" i="2"/>
  <c r="AA676" i="2"/>
  <c r="AE676" i="2"/>
  <c r="AI676" i="2"/>
  <c r="AM676" i="2"/>
  <c r="AB677" i="2"/>
  <c r="AF677" i="2"/>
  <c r="AJ677" i="2"/>
  <c r="AN677" i="2"/>
  <c r="AC678" i="2"/>
  <c r="AG678" i="2"/>
  <c r="AK678" i="2"/>
  <c r="Z679" i="2"/>
  <c r="AD679" i="2"/>
  <c r="AH679" i="2"/>
  <c r="AA680" i="2"/>
  <c r="AE680" i="2"/>
  <c r="AI680" i="2"/>
  <c r="AM680" i="2"/>
  <c r="AB681" i="2"/>
  <c r="AF681" i="2"/>
  <c r="AJ681" i="2"/>
  <c r="AN681" i="2"/>
  <c r="AC682" i="2"/>
  <c r="AG682" i="2"/>
  <c r="AK682" i="2"/>
  <c r="Z683" i="2"/>
  <c r="AD683" i="2"/>
  <c r="AH683" i="2"/>
  <c r="AA684" i="2"/>
  <c r="AE684" i="2"/>
  <c r="AI684" i="2"/>
  <c r="AM684" i="2"/>
  <c r="AB685" i="2"/>
  <c r="AF685" i="2"/>
  <c r="AJ685" i="2"/>
  <c r="AN685" i="2"/>
  <c r="AC686" i="2"/>
  <c r="AG686" i="2"/>
  <c r="AK686" i="2"/>
  <c r="Z687" i="2"/>
  <c r="AD687" i="2"/>
  <c r="AH687" i="2"/>
  <c r="AA688" i="2"/>
  <c r="AE688" i="2"/>
  <c r="AI688" i="2"/>
  <c r="AM688" i="2"/>
  <c r="AB689" i="2"/>
  <c r="AF689" i="2"/>
  <c r="AJ689" i="2"/>
  <c r="AN689" i="2"/>
  <c r="AC690" i="2"/>
  <c r="AG690" i="2"/>
  <c r="AK690" i="2"/>
  <c r="Z691" i="2"/>
  <c r="AD691" i="2"/>
  <c r="AH691" i="2"/>
  <c r="AA692" i="2"/>
  <c r="AE692" i="2"/>
  <c r="AI692" i="2"/>
  <c r="AM692" i="2"/>
  <c r="AB693" i="2"/>
  <c r="AF693" i="2"/>
  <c r="AJ693" i="2"/>
  <c r="AN693" i="2"/>
  <c r="AC694" i="2"/>
  <c r="AG694" i="2"/>
  <c r="AK694" i="2"/>
  <c r="Z695" i="2"/>
  <c r="AD695" i="2"/>
  <c r="AH695" i="2"/>
  <c r="AA696" i="2"/>
  <c r="AE696" i="2"/>
  <c r="AI696" i="2"/>
  <c r="AM696" i="2"/>
  <c r="AB697" i="2"/>
  <c r="AF697" i="2"/>
  <c r="AJ697" i="2"/>
  <c r="AN697" i="2"/>
  <c r="AC698" i="2"/>
  <c r="AG698" i="2"/>
  <c r="AK698" i="2"/>
  <c r="Z699" i="2"/>
  <c r="AD699" i="2"/>
  <c r="AH699" i="2"/>
  <c r="AA700" i="2"/>
  <c r="AE700" i="2"/>
  <c r="AI700" i="2"/>
  <c r="AM700" i="2"/>
  <c r="AB701" i="2"/>
  <c r="AF701" i="2"/>
  <c r="AJ701" i="2"/>
  <c r="AN701" i="2"/>
  <c r="AC702" i="2"/>
  <c r="AG702" i="2"/>
  <c r="AK702" i="2"/>
  <c r="Z703" i="2"/>
  <c r="AD703" i="2"/>
  <c r="AH703" i="2"/>
  <c r="AA704" i="2"/>
  <c r="AE704" i="2"/>
  <c r="AI704" i="2"/>
  <c r="AM704" i="2"/>
  <c r="AB705" i="2"/>
  <c r="AF705" i="2"/>
  <c r="AJ705" i="2"/>
  <c r="AN705" i="2"/>
  <c r="AC706" i="2"/>
  <c r="AG706" i="2"/>
  <c r="AK706" i="2"/>
  <c r="Z707" i="2"/>
  <c r="AD707" i="2"/>
  <c r="AH707" i="2"/>
  <c r="AA708" i="2"/>
  <c r="AE708" i="2"/>
  <c r="AI708" i="2"/>
  <c r="AM708" i="2"/>
  <c r="AB709" i="2"/>
  <c r="AF709" i="2"/>
  <c r="AJ709" i="2"/>
  <c r="AN709" i="2"/>
  <c r="AC710" i="2"/>
  <c r="AG710" i="2"/>
  <c r="AK710" i="2"/>
  <c r="Z711" i="2"/>
  <c r="AD711" i="2"/>
  <c r="AH711" i="2"/>
  <c r="AA712" i="2"/>
  <c r="AE712" i="2"/>
  <c r="AI712" i="2"/>
  <c r="AM712" i="2"/>
  <c r="AB713" i="2"/>
  <c r="AF713" i="2"/>
  <c r="AJ713" i="2"/>
  <c r="AN713" i="2"/>
  <c r="AC714" i="2"/>
  <c r="AG714" i="2"/>
  <c r="AK714" i="2"/>
  <c r="Z715" i="2"/>
  <c r="AD715" i="2"/>
  <c r="AH715" i="2"/>
  <c r="AA716" i="2"/>
  <c r="AE716" i="2"/>
  <c r="AI716" i="2"/>
  <c r="AM716" i="2"/>
  <c r="AB717" i="2"/>
  <c r="AF717" i="2"/>
  <c r="AJ717" i="2"/>
  <c r="AN717" i="2"/>
  <c r="AC718" i="2"/>
  <c r="AG718" i="2"/>
  <c r="AK718" i="2"/>
  <c r="Z719" i="2"/>
  <c r="AD719" i="2"/>
  <c r="AH719" i="2"/>
  <c r="AA720" i="2"/>
  <c r="AE720" i="2"/>
  <c r="AI720" i="2"/>
  <c r="AM720" i="2"/>
  <c r="AB721" i="2"/>
  <c r="AF721" i="2"/>
  <c r="AJ721" i="2"/>
  <c r="AN721" i="2"/>
  <c r="AC722" i="2"/>
  <c r="AG722" i="2"/>
  <c r="AK722" i="2"/>
  <c r="Z723" i="2"/>
  <c r="AD723" i="2"/>
  <c r="AH723" i="2"/>
  <c r="AA724" i="2"/>
  <c r="AE724" i="2"/>
  <c r="AI724" i="2"/>
  <c r="AM724" i="2"/>
  <c r="AB725" i="2"/>
  <c r="AF725" i="2"/>
  <c r="AJ725" i="2"/>
  <c r="AN725" i="2"/>
  <c r="AC726" i="2"/>
  <c r="AG726" i="2"/>
  <c r="AK726" i="2"/>
  <c r="Z727" i="2"/>
  <c r="AD727" i="2"/>
  <c r="AH727" i="2"/>
  <c r="AA728" i="2"/>
  <c r="AE728" i="2"/>
  <c r="AI728" i="2"/>
  <c r="AM728" i="2"/>
  <c r="AB729" i="2"/>
  <c r="AF729" i="2"/>
  <c r="AJ729" i="2"/>
  <c r="AN729" i="2"/>
  <c r="AC730" i="2"/>
  <c r="AG730" i="2"/>
  <c r="AK730" i="2"/>
  <c r="Z731" i="2"/>
  <c r="AD731" i="2"/>
  <c r="AH731" i="2"/>
  <c r="AA732" i="2"/>
  <c r="AE732" i="2"/>
  <c r="AI732" i="2"/>
  <c r="AM732" i="2"/>
  <c r="AB733" i="2"/>
  <c r="AF733" i="2"/>
  <c r="AJ733" i="2"/>
  <c r="AN733" i="2"/>
  <c r="AC734" i="2"/>
  <c r="AG734" i="2"/>
  <c r="AK734" i="2"/>
  <c r="Z735" i="2"/>
  <c r="AD735" i="2"/>
  <c r="AH735" i="2"/>
  <c r="AA736" i="2"/>
  <c r="AE736" i="2"/>
  <c r="AI736" i="2"/>
  <c r="AM736" i="2"/>
  <c r="AB737" i="2"/>
  <c r="AF737" i="2"/>
  <c r="AJ737" i="2"/>
  <c r="AN737" i="2"/>
  <c r="AC738" i="2"/>
  <c r="AG738" i="2"/>
  <c r="AK738" i="2"/>
  <c r="Z739" i="2"/>
  <c r="AD739" i="2"/>
  <c r="AH739" i="2"/>
  <c r="AA740" i="2"/>
  <c r="AE740" i="2"/>
  <c r="AI740" i="2"/>
  <c r="AM740" i="2"/>
  <c r="AB741" i="2"/>
  <c r="AF741" i="2"/>
  <c r="AJ741" i="2"/>
  <c r="AN741" i="2"/>
  <c r="AC742" i="2"/>
  <c r="AG742" i="2"/>
  <c r="AK742" i="2"/>
  <c r="Z743" i="2"/>
  <c r="AD743" i="2"/>
  <c r="AH743" i="2"/>
  <c r="AA744" i="2"/>
  <c r="AE744" i="2"/>
  <c r="AI744" i="2"/>
  <c r="AM744" i="2"/>
  <c r="AB745" i="2"/>
  <c r="AF745" i="2"/>
  <c r="AJ745" i="2"/>
  <c r="AN745" i="2"/>
  <c r="AC746" i="2"/>
  <c r="AG746" i="2"/>
  <c r="AK746" i="2"/>
  <c r="Z747" i="2"/>
  <c r="AD747" i="2"/>
  <c r="AH747" i="2"/>
  <c r="AA748" i="2"/>
  <c r="AE748" i="2"/>
  <c r="AI748" i="2"/>
  <c r="AM748" i="2"/>
  <c r="AB749" i="2"/>
  <c r="AF749" i="2"/>
  <c r="AJ749" i="2"/>
  <c r="AN749" i="2"/>
  <c r="AC750" i="2"/>
  <c r="AG750" i="2"/>
  <c r="AK750" i="2"/>
  <c r="Z751" i="2"/>
  <c r="AD751" i="2"/>
  <c r="AH751" i="2"/>
  <c r="AA752" i="2"/>
  <c r="AE752" i="2"/>
  <c r="AI752" i="2"/>
  <c r="AM752" i="2"/>
  <c r="AB753" i="2"/>
  <c r="AF753" i="2"/>
  <c r="AJ753" i="2"/>
  <c r="AN753" i="2"/>
  <c r="AC754" i="2"/>
  <c r="AG754" i="2"/>
  <c r="AK754" i="2"/>
  <c r="Z755" i="2"/>
  <c r="AD755" i="2"/>
  <c r="AH755" i="2"/>
  <c r="AA756" i="2"/>
  <c r="AE756" i="2"/>
  <c r="AI756" i="2"/>
  <c r="AM756" i="2"/>
  <c r="AB757" i="2"/>
  <c r="AF757" i="2"/>
  <c r="AJ757" i="2"/>
  <c r="AN757" i="2"/>
  <c r="AC758" i="2"/>
  <c r="AG758" i="2"/>
  <c r="AK758" i="2"/>
  <c r="Z759" i="2"/>
  <c r="AD759" i="2"/>
  <c r="AH759" i="2"/>
  <c r="AA760" i="2"/>
  <c r="AE760" i="2"/>
  <c r="AI760" i="2"/>
  <c r="AM760" i="2"/>
  <c r="AB761" i="2"/>
  <c r="AF761" i="2"/>
  <c r="AJ761" i="2"/>
  <c r="AN761" i="2"/>
  <c r="AC762" i="2"/>
  <c r="AG762" i="2"/>
  <c r="AK762" i="2"/>
  <c r="Z763" i="2"/>
  <c r="AD763" i="2"/>
  <c r="AH763" i="2"/>
  <c r="AA764" i="2"/>
  <c r="AE764" i="2"/>
  <c r="AI764" i="2"/>
  <c r="AM764" i="2"/>
  <c r="AB765" i="2"/>
  <c r="AF765" i="2"/>
  <c r="AJ765" i="2"/>
  <c r="AN765" i="2"/>
  <c r="AC766" i="2"/>
  <c r="AG766" i="2"/>
  <c r="AK766" i="2"/>
  <c r="Z767" i="2"/>
  <c r="AD767" i="2"/>
  <c r="AH767" i="2"/>
  <c r="AA768" i="2"/>
  <c r="AE768" i="2"/>
  <c r="AI768" i="2"/>
  <c r="AM768" i="2"/>
  <c r="AB769" i="2"/>
  <c r="AF769" i="2"/>
  <c r="AJ769" i="2"/>
  <c r="AN769" i="2"/>
  <c r="AC770" i="2"/>
  <c r="AG770" i="2"/>
  <c r="AK770" i="2"/>
  <c r="Z771" i="2"/>
  <c r="AD771" i="2"/>
  <c r="AH771" i="2"/>
  <c r="AA772" i="2"/>
  <c r="AE772" i="2"/>
  <c r="AI772" i="2"/>
  <c r="AM772" i="2"/>
  <c r="AB773" i="2"/>
  <c r="AF773" i="2"/>
  <c r="AJ773" i="2"/>
  <c r="AN773" i="2"/>
  <c r="AC774" i="2"/>
  <c r="AG774" i="2"/>
  <c r="AK774" i="2"/>
  <c r="Z775" i="2"/>
  <c r="AD775" i="2"/>
  <c r="AH775" i="2"/>
  <c r="AA776" i="2"/>
  <c r="AE776" i="2"/>
  <c r="AI776" i="2"/>
  <c r="AM776" i="2"/>
  <c r="AB777" i="2"/>
  <c r="AF777" i="2"/>
  <c r="AJ777" i="2"/>
  <c r="AN777" i="2"/>
  <c r="AC778" i="2"/>
  <c r="AG778" i="2"/>
  <c r="AK778" i="2"/>
  <c r="Z779" i="2"/>
  <c r="AD779" i="2"/>
  <c r="AH779" i="2"/>
  <c r="AA780" i="2"/>
  <c r="AE780" i="2"/>
  <c r="AI780" i="2"/>
  <c r="AM780" i="2"/>
  <c r="AB781" i="2"/>
  <c r="AF781" i="2"/>
  <c r="AJ781" i="2"/>
  <c r="AN781" i="2"/>
  <c r="AC782" i="2"/>
  <c r="AG782" i="2"/>
  <c r="AK782" i="2"/>
  <c r="Z783" i="2"/>
  <c r="AD783" i="2"/>
  <c r="AH783" i="2"/>
  <c r="AA784" i="2"/>
  <c r="AE784" i="2"/>
  <c r="AI784" i="2"/>
  <c r="AM784" i="2"/>
  <c r="AB785" i="2"/>
  <c r="AF785" i="2"/>
  <c r="AJ785" i="2"/>
  <c r="AN785" i="2"/>
  <c r="AC786" i="2"/>
  <c r="AG786" i="2"/>
  <c r="AK786" i="2"/>
  <c r="Z787" i="2"/>
  <c r="AD787" i="2"/>
  <c r="AH787" i="2"/>
  <c r="AA788" i="2"/>
  <c r="AE788" i="2"/>
  <c r="AI788" i="2"/>
  <c r="AM788" i="2"/>
  <c r="AB789" i="2"/>
  <c r="AF789" i="2"/>
  <c r="AJ789" i="2"/>
  <c r="AN789" i="2"/>
  <c r="AC790" i="2"/>
  <c r="AG790" i="2"/>
  <c r="AK790" i="2"/>
  <c r="Z791" i="2"/>
  <c r="AD791" i="2"/>
  <c r="AH791" i="2"/>
  <c r="AA792" i="2"/>
  <c r="AE792" i="2"/>
  <c r="AI792" i="2"/>
  <c r="AM792" i="2"/>
  <c r="AB793" i="2"/>
  <c r="AF793" i="2"/>
  <c r="AJ793" i="2"/>
  <c r="AN793" i="2"/>
  <c r="AC794" i="2"/>
  <c r="AG794" i="2"/>
  <c r="AK794" i="2"/>
  <c r="Z795" i="2"/>
  <c r="AD795" i="2"/>
  <c r="AH795" i="2"/>
  <c r="AA796" i="2"/>
  <c r="AE796" i="2"/>
  <c r="AI796" i="2"/>
  <c r="AM796" i="2"/>
  <c r="AB797" i="2"/>
  <c r="AF797" i="2"/>
  <c r="AJ797" i="2"/>
  <c r="AN797" i="2"/>
  <c r="AC798" i="2"/>
  <c r="AG798" i="2"/>
  <c r="AK798" i="2"/>
  <c r="Z799" i="2"/>
  <c r="AD799" i="2"/>
  <c r="AH799" i="2"/>
  <c r="AA800" i="2"/>
  <c r="AE800" i="2"/>
  <c r="AI800" i="2"/>
  <c r="AM800" i="2"/>
  <c r="AB801" i="2"/>
  <c r="AF801" i="2"/>
  <c r="AJ801" i="2"/>
  <c r="AN801" i="2"/>
  <c r="AC802" i="2"/>
  <c r="AG802" i="2"/>
  <c r="AK802" i="2"/>
  <c r="Z803" i="2"/>
  <c r="AD803" i="2"/>
  <c r="AH803" i="2"/>
  <c r="AA804" i="2"/>
  <c r="AE804" i="2"/>
  <c r="AI804" i="2"/>
  <c r="AM804" i="2"/>
  <c r="AB805" i="2"/>
  <c r="AF805" i="2"/>
  <c r="AJ805" i="2"/>
  <c r="AN805" i="2"/>
  <c r="AC806" i="2"/>
  <c r="AG806" i="2"/>
  <c r="AK806" i="2"/>
  <c r="Z807" i="2"/>
  <c r="AD807" i="2"/>
  <c r="AH807" i="2"/>
  <c r="AA808" i="2"/>
  <c r="AE808" i="2"/>
  <c r="AI808" i="2"/>
  <c r="AM808" i="2"/>
  <c r="AB809" i="2"/>
  <c r="AF809" i="2"/>
  <c r="AJ809" i="2"/>
  <c r="AN809" i="2"/>
  <c r="AC810" i="2"/>
  <c r="AG810" i="2"/>
  <c r="AK810" i="2"/>
  <c r="Z811" i="2"/>
  <c r="AD811" i="2"/>
  <c r="AH811" i="2"/>
  <c r="AA812" i="2"/>
  <c r="AE812" i="2"/>
  <c r="AI812" i="2"/>
  <c r="AM812" i="2"/>
  <c r="AB813" i="2"/>
  <c r="AF813" i="2"/>
  <c r="AJ813" i="2"/>
  <c r="AN813" i="2"/>
  <c r="AC814" i="2"/>
  <c r="AG814" i="2"/>
  <c r="AK814" i="2"/>
  <c r="Z815" i="2"/>
  <c r="AD815" i="2"/>
  <c r="AH815" i="2"/>
  <c r="AA816" i="2"/>
  <c r="AE816" i="2"/>
  <c r="AI816" i="2"/>
  <c r="AM816" i="2"/>
  <c r="AB817" i="2"/>
  <c r="AF817" i="2"/>
  <c r="AJ817" i="2"/>
  <c r="AN817" i="2"/>
  <c r="AC818" i="2"/>
  <c r="AG818" i="2"/>
  <c r="AK818" i="2"/>
  <c r="Z819" i="2"/>
  <c r="AD819" i="2"/>
  <c r="AH819" i="2"/>
  <c r="AA820" i="2"/>
  <c r="AE820" i="2"/>
  <c r="AI820" i="2"/>
  <c r="AM820" i="2"/>
  <c r="AB821" i="2"/>
  <c r="AF821" i="2"/>
  <c r="AJ821" i="2"/>
  <c r="AN821" i="2"/>
  <c r="AC822" i="2"/>
  <c r="AG822" i="2"/>
  <c r="AK822" i="2"/>
  <c r="Z823" i="2"/>
  <c r="AD823" i="2"/>
  <c r="AH823" i="2"/>
  <c r="AA824" i="2"/>
  <c r="AE824" i="2"/>
  <c r="AI824" i="2"/>
  <c r="AM824" i="2"/>
  <c r="AB825" i="2"/>
  <c r="AF825" i="2"/>
  <c r="AJ825" i="2"/>
  <c r="AN825" i="2"/>
  <c r="AC826" i="2"/>
  <c r="AG826" i="2"/>
  <c r="AK826" i="2"/>
  <c r="Z827" i="2"/>
  <c r="AD827" i="2"/>
  <c r="AH827" i="2"/>
  <c r="AA828" i="2"/>
  <c r="AE828" i="2"/>
  <c r="AI828" i="2"/>
  <c r="AM828" i="2"/>
  <c r="AB829" i="2"/>
  <c r="AF829" i="2"/>
  <c r="AJ829" i="2"/>
  <c r="AN829" i="2"/>
  <c r="AC830" i="2"/>
  <c r="AG830" i="2"/>
  <c r="AK830" i="2"/>
  <c r="Z831" i="2"/>
  <c r="AD831" i="2"/>
  <c r="AH831" i="2"/>
  <c r="AA832" i="2"/>
  <c r="AE832" i="2"/>
  <c r="AI832" i="2"/>
  <c r="AM832" i="2"/>
  <c r="AB833" i="2"/>
  <c r="AF833" i="2"/>
  <c r="AJ833" i="2"/>
  <c r="AN833" i="2"/>
  <c r="AC834" i="2"/>
  <c r="AG834" i="2"/>
  <c r="AK834" i="2"/>
  <c r="Z835" i="2"/>
  <c r="AD835" i="2"/>
  <c r="AH835" i="2"/>
  <c r="AA836" i="2"/>
  <c r="AE836" i="2"/>
  <c r="AI836" i="2"/>
  <c r="AM836" i="2"/>
  <c r="AB837" i="2"/>
  <c r="AF837" i="2"/>
  <c r="AJ837" i="2"/>
  <c r="AN837" i="2"/>
  <c r="AC838" i="2"/>
  <c r="AG838" i="2"/>
  <c r="AK838" i="2"/>
  <c r="Z839" i="2"/>
  <c r="AD839" i="2"/>
  <c r="AH839" i="2"/>
  <c r="AA840" i="2"/>
  <c r="AE840" i="2"/>
  <c r="AI840" i="2"/>
  <c r="AM840" i="2"/>
  <c r="AB841" i="2"/>
  <c r="AF841" i="2"/>
  <c r="AJ841" i="2"/>
  <c r="AN841" i="2"/>
  <c r="AC842" i="2"/>
  <c r="AG842" i="2"/>
  <c r="AK842" i="2"/>
  <c r="Z843" i="2"/>
  <c r="AD843" i="2"/>
  <c r="AH843" i="2"/>
  <c r="AA844" i="2"/>
  <c r="AE844" i="2"/>
  <c r="AI844" i="2"/>
  <c r="AM844" i="2"/>
  <c r="AB845" i="2"/>
  <c r="AF845" i="2"/>
  <c r="AJ845" i="2"/>
  <c r="AN845" i="2"/>
  <c r="AC846" i="2"/>
  <c r="AG846" i="2"/>
  <c r="AK846" i="2"/>
  <c r="Z847" i="2"/>
  <c r="AD847" i="2"/>
  <c r="AH847" i="2"/>
  <c r="AA848" i="2"/>
  <c r="AE848" i="2"/>
  <c r="AI848" i="2"/>
  <c r="AM848" i="2"/>
  <c r="AB849" i="2"/>
  <c r="AF849" i="2"/>
  <c r="AJ849" i="2"/>
  <c r="AN849" i="2"/>
  <c r="AC850" i="2"/>
  <c r="AG850" i="2"/>
  <c r="AK850" i="2"/>
  <c r="Z851" i="2"/>
  <c r="AD851" i="2"/>
  <c r="AH851" i="2"/>
  <c r="AA852" i="2"/>
  <c r="AE852" i="2"/>
  <c r="AI852" i="2"/>
  <c r="AM852" i="2"/>
  <c r="AB853" i="2"/>
  <c r="AF853" i="2"/>
  <c r="AJ853" i="2"/>
  <c r="AN853" i="2"/>
  <c r="AC854" i="2"/>
  <c r="AG854" i="2"/>
  <c r="AK854" i="2"/>
  <c r="Z855" i="2"/>
  <c r="AD855" i="2"/>
  <c r="AH855" i="2"/>
  <c r="AA856" i="2"/>
  <c r="AE856" i="2"/>
  <c r="AI856" i="2"/>
  <c r="AM856" i="2"/>
  <c r="AB857" i="2"/>
  <c r="AF857" i="2"/>
  <c r="AJ857" i="2"/>
  <c r="AN857" i="2"/>
  <c r="AC858" i="2"/>
  <c r="AG858" i="2"/>
  <c r="AK858" i="2"/>
  <c r="Z859" i="2"/>
  <c r="AD859" i="2"/>
  <c r="AH859" i="2"/>
  <c r="AA860" i="2"/>
  <c r="AE860" i="2"/>
  <c r="AI860" i="2"/>
  <c r="AM860" i="2"/>
  <c r="AB861" i="2"/>
  <c r="AF861" i="2"/>
  <c r="AJ861" i="2"/>
  <c r="AN861" i="2"/>
  <c r="AC862" i="2"/>
  <c r="AG862" i="2"/>
  <c r="AK862" i="2"/>
  <c r="Z863" i="2"/>
  <c r="AD863" i="2"/>
  <c r="AH863" i="2"/>
  <c r="AA864" i="2"/>
  <c r="AE864" i="2"/>
  <c r="AI864" i="2"/>
  <c r="AM864" i="2"/>
  <c r="AB865" i="2"/>
  <c r="AF865" i="2"/>
  <c r="AJ865" i="2"/>
  <c r="AN865" i="2"/>
  <c r="AC866" i="2"/>
  <c r="AG866" i="2"/>
  <c r="AK866" i="2"/>
  <c r="Z867" i="2"/>
  <c r="AD867" i="2"/>
  <c r="AH867" i="2"/>
  <c r="AA868" i="2"/>
  <c r="AE868" i="2"/>
  <c r="AI868" i="2"/>
  <c r="AM868" i="2"/>
  <c r="AB869" i="2"/>
  <c r="AF869" i="2"/>
  <c r="AJ869" i="2"/>
  <c r="AN869" i="2"/>
  <c r="AC870" i="2"/>
  <c r="AG870" i="2"/>
  <c r="AK870" i="2"/>
  <c r="Z871" i="2"/>
  <c r="AD871" i="2"/>
  <c r="AH871" i="2"/>
  <c r="AA872" i="2"/>
  <c r="AE872" i="2"/>
  <c r="AI872" i="2"/>
  <c r="AM872" i="2"/>
  <c r="AB873" i="2"/>
  <c r="AF873" i="2"/>
  <c r="AJ873" i="2"/>
  <c r="AN873" i="2"/>
  <c r="AC874" i="2"/>
  <c r="AG874" i="2"/>
  <c r="AK874" i="2"/>
  <c r="Z875" i="2"/>
  <c r="AD875" i="2"/>
  <c r="AH875" i="2"/>
  <c r="AA876" i="2"/>
  <c r="AE876" i="2"/>
  <c r="AI876" i="2"/>
  <c r="AM876" i="2"/>
  <c r="AB877" i="2"/>
  <c r="AF877" i="2"/>
  <c r="AJ877" i="2"/>
  <c r="AN877" i="2"/>
  <c r="AC878" i="2"/>
  <c r="AG878" i="2"/>
  <c r="AK878" i="2"/>
  <c r="Z879" i="2"/>
  <c r="AD879" i="2"/>
  <c r="AH879" i="2"/>
  <c r="AA880" i="2"/>
  <c r="AE880" i="2"/>
  <c r="AI880" i="2"/>
  <c r="AM880" i="2"/>
  <c r="AB881" i="2"/>
  <c r="AF881" i="2"/>
  <c r="AJ881" i="2"/>
  <c r="AN881" i="2"/>
  <c r="AC882" i="2"/>
  <c r="AG882" i="2"/>
  <c r="AK882" i="2"/>
  <c r="Z883" i="2"/>
  <c r="AD883" i="2"/>
  <c r="AH883" i="2"/>
  <c r="AA884" i="2"/>
  <c r="AE884" i="2"/>
  <c r="AI884" i="2"/>
  <c r="AM884" i="2"/>
  <c r="AB885" i="2"/>
  <c r="AF885" i="2"/>
  <c r="AJ885" i="2"/>
  <c r="AN885" i="2"/>
  <c r="AC886" i="2"/>
  <c r="AG886" i="2"/>
  <c r="AK886" i="2"/>
  <c r="Z887" i="2"/>
  <c r="AD887" i="2"/>
  <c r="AH887" i="2"/>
  <c r="AA888" i="2"/>
  <c r="AE888" i="2"/>
  <c r="AI888" i="2"/>
  <c r="AM888" i="2"/>
  <c r="AB889" i="2"/>
  <c r="AF889" i="2"/>
  <c r="AJ889" i="2"/>
  <c r="AN889" i="2"/>
  <c r="AC890" i="2"/>
  <c r="AG890" i="2"/>
  <c r="AK890" i="2"/>
  <c r="Z891" i="2"/>
  <c r="AD891" i="2"/>
  <c r="AH891" i="2"/>
  <c r="AA892" i="2"/>
  <c r="AE892" i="2"/>
  <c r="AI892" i="2"/>
  <c r="AM892" i="2"/>
  <c r="AB893" i="2"/>
  <c r="AF893" i="2"/>
  <c r="AJ893" i="2"/>
  <c r="AN893" i="2"/>
  <c r="AC894" i="2"/>
  <c r="AG894" i="2"/>
  <c r="AK894" i="2"/>
  <c r="Z895" i="2"/>
  <c r="AD895" i="2"/>
  <c r="AH895" i="2"/>
  <c r="AA896" i="2"/>
  <c r="AE896" i="2"/>
  <c r="AI896" i="2"/>
  <c r="AM896" i="2"/>
  <c r="AB897" i="2"/>
  <c r="AF897" i="2"/>
  <c r="AJ897" i="2"/>
  <c r="AN897" i="2"/>
  <c r="AC898" i="2"/>
  <c r="AG898" i="2"/>
  <c r="AK898" i="2"/>
  <c r="Z899" i="2"/>
  <c r="AD899" i="2"/>
  <c r="AH899" i="2"/>
  <c r="AA900" i="2"/>
  <c r="AE900" i="2"/>
  <c r="AI900" i="2"/>
  <c r="AM900" i="2"/>
  <c r="AB901" i="2"/>
  <c r="AF901" i="2"/>
  <c r="AJ901" i="2"/>
  <c r="AN901" i="2"/>
  <c r="AC902" i="2"/>
  <c r="AG902" i="2"/>
  <c r="AK902" i="2"/>
  <c r="Z903" i="2"/>
  <c r="AD903" i="2"/>
  <c r="AH903" i="2"/>
  <c r="AA904" i="2"/>
  <c r="AE904" i="2"/>
  <c r="AI904" i="2"/>
  <c r="AM904" i="2"/>
  <c r="AB905" i="2"/>
  <c r="AF905" i="2"/>
  <c r="AJ905" i="2"/>
  <c r="AN905" i="2"/>
  <c r="AC906" i="2"/>
  <c r="AG906" i="2"/>
  <c r="AK906" i="2"/>
  <c r="Z907" i="2"/>
  <c r="AD907" i="2"/>
  <c r="AH907" i="2"/>
  <c r="AA908" i="2"/>
  <c r="AE908" i="2"/>
  <c r="AI908" i="2"/>
  <c r="AM908" i="2"/>
  <c r="AB909" i="2"/>
  <c r="AF909" i="2"/>
  <c r="AJ909" i="2"/>
  <c r="AN909" i="2"/>
  <c r="AC910" i="2"/>
  <c r="AG910" i="2"/>
  <c r="AK910" i="2"/>
  <c r="Z911" i="2"/>
  <c r="AD911" i="2"/>
  <c r="AH911" i="2"/>
  <c r="AA912" i="2"/>
  <c r="AE912" i="2"/>
  <c r="AI912" i="2"/>
  <c r="AM912" i="2"/>
  <c r="AB913" i="2"/>
  <c r="AF913" i="2"/>
  <c r="AJ913" i="2"/>
  <c r="AN913" i="2"/>
  <c r="AC914" i="2"/>
  <c r="AG914" i="2"/>
  <c r="AK914" i="2"/>
  <c r="Z915" i="2"/>
  <c r="AD915" i="2"/>
  <c r="AH915" i="2"/>
  <c r="AA916" i="2"/>
  <c r="AE916" i="2"/>
  <c r="AI916" i="2"/>
  <c r="AM916" i="2"/>
  <c r="AB917" i="2"/>
  <c r="AF917" i="2"/>
  <c r="AJ917" i="2"/>
  <c r="AN917" i="2"/>
  <c r="AC918" i="2"/>
  <c r="AG918" i="2"/>
  <c r="AK918" i="2"/>
  <c r="Z919" i="2"/>
  <c r="AD919" i="2"/>
  <c r="AH919" i="2"/>
  <c r="AA920" i="2"/>
  <c r="AE920" i="2"/>
  <c r="AI920" i="2"/>
  <c r="AM920" i="2"/>
  <c r="AB921" i="2"/>
  <c r="AF921" i="2"/>
  <c r="AJ921" i="2"/>
  <c r="AN921" i="2"/>
  <c r="AC922" i="2"/>
  <c r="AG922" i="2"/>
  <c r="AK922" i="2"/>
  <c r="Z923" i="2"/>
  <c r="AD923" i="2"/>
  <c r="AH923" i="2"/>
  <c r="AA924" i="2"/>
  <c r="AE924" i="2"/>
  <c r="AI924" i="2"/>
  <c r="AM924" i="2"/>
  <c r="AB925" i="2"/>
  <c r="AF925" i="2"/>
  <c r="AJ925" i="2"/>
  <c r="AN925" i="2"/>
  <c r="AC926" i="2"/>
  <c r="AG926" i="2"/>
  <c r="AK926" i="2"/>
  <c r="Z927" i="2"/>
  <c r="AD927" i="2"/>
  <c r="AH927" i="2"/>
  <c r="AA928" i="2"/>
  <c r="AE928" i="2"/>
  <c r="AI928" i="2"/>
  <c r="AM928" i="2"/>
  <c r="AB929" i="2"/>
  <c r="AF929" i="2"/>
  <c r="AJ929" i="2"/>
  <c r="AN929" i="2"/>
  <c r="AC930" i="2"/>
  <c r="AG930" i="2"/>
  <c r="AK930" i="2"/>
  <c r="Z931" i="2"/>
  <c r="AD931" i="2"/>
  <c r="AH931" i="2"/>
  <c r="AA932" i="2"/>
  <c r="AE932" i="2"/>
  <c r="AI932" i="2"/>
  <c r="AM932" i="2"/>
  <c r="AB933" i="2"/>
  <c r="AF933" i="2"/>
  <c r="AJ933" i="2"/>
  <c r="AN933" i="2"/>
  <c r="AC934" i="2"/>
  <c r="AG934" i="2"/>
  <c r="AK934" i="2"/>
  <c r="Z935" i="2"/>
  <c r="AD935" i="2"/>
  <c r="AH935" i="2"/>
  <c r="AA936" i="2"/>
  <c r="AE936" i="2"/>
  <c r="AI936" i="2"/>
  <c r="AM936" i="2"/>
  <c r="AB937" i="2"/>
  <c r="AF937" i="2"/>
  <c r="AJ937" i="2"/>
  <c r="AN937" i="2"/>
  <c r="AC938" i="2"/>
  <c r="AG938" i="2"/>
  <c r="AK938" i="2"/>
  <c r="Z939" i="2"/>
  <c r="AD939" i="2"/>
  <c r="AH939" i="2"/>
  <c r="AA940" i="2"/>
  <c r="AE940" i="2"/>
  <c r="AI940" i="2"/>
  <c r="AM940" i="2"/>
  <c r="AB941" i="2"/>
  <c r="AF941" i="2"/>
  <c r="AJ941" i="2"/>
  <c r="AN941" i="2"/>
  <c r="AC942" i="2"/>
  <c r="AG942" i="2"/>
  <c r="AK942" i="2"/>
  <c r="Z943" i="2"/>
  <c r="AD943" i="2"/>
  <c r="AH943" i="2"/>
  <c r="AA944" i="2"/>
  <c r="AE944" i="2"/>
  <c r="AI944" i="2"/>
  <c r="AM944" i="2"/>
  <c r="AB945" i="2"/>
  <c r="AF945" i="2"/>
  <c r="AJ945" i="2"/>
  <c r="AN945" i="2"/>
  <c r="AC946" i="2"/>
  <c r="AG946" i="2"/>
  <c r="AK946" i="2"/>
  <c r="Z947" i="2"/>
  <c r="AD947" i="2"/>
  <c r="AH947" i="2"/>
  <c r="AA948" i="2"/>
  <c r="AE948" i="2"/>
  <c r="AI948" i="2"/>
  <c r="AM948" i="2"/>
  <c r="AB949" i="2"/>
  <c r="AF949" i="2"/>
  <c r="AJ949" i="2"/>
  <c r="AN949" i="2"/>
  <c r="AC950" i="2"/>
  <c r="AG950" i="2"/>
  <c r="AK950" i="2"/>
  <c r="Z951" i="2"/>
  <c r="AD951" i="2"/>
  <c r="AH951" i="2"/>
  <c r="AA952" i="2"/>
  <c r="AE952" i="2"/>
  <c r="AI952" i="2"/>
  <c r="AM952" i="2"/>
  <c r="AB953" i="2"/>
  <c r="AF953" i="2"/>
  <c r="AJ953" i="2"/>
  <c r="AN953" i="2"/>
  <c r="AC954" i="2"/>
  <c r="AG954" i="2"/>
  <c r="AK954" i="2"/>
  <c r="Z955" i="2"/>
  <c r="AD955" i="2"/>
  <c r="AH955" i="2"/>
  <c r="AA956" i="2"/>
  <c r="AE956" i="2"/>
  <c r="AI956" i="2"/>
  <c r="AM956" i="2"/>
  <c r="AB957" i="2"/>
  <c r="AF957" i="2"/>
  <c r="AJ957" i="2"/>
  <c r="AN957" i="2"/>
  <c r="AC958" i="2"/>
  <c r="AG958" i="2"/>
  <c r="AK958" i="2"/>
  <c r="Z959" i="2"/>
  <c r="AD959" i="2"/>
  <c r="AH959" i="2"/>
  <c r="AA960" i="2"/>
  <c r="AE960" i="2"/>
  <c r="AI960" i="2"/>
  <c r="AM960" i="2"/>
  <c r="AB961" i="2"/>
  <c r="AF961" i="2"/>
  <c r="AJ961" i="2"/>
  <c r="AN961" i="2"/>
  <c r="AC962" i="2"/>
  <c r="AG962" i="2"/>
  <c r="AK962" i="2"/>
  <c r="Z963" i="2"/>
  <c r="AD963" i="2"/>
  <c r="AH963" i="2"/>
  <c r="AA964" i="2"/>
  <c r="AE964" i="2"/>
  <c r="AI964" i="2"/>
  <c r="AM964" i="2"/>
  <c r="AB965" i="2"/>
  <c r="AF965" i="2"/>
  <c r="AJ965" i="2"/>
  <c r="AN965" i="2"/>
  <c r="AC966" i="2"/>
  <c r="AG966" i="2"/>
  <c r="AK966" i="2"/>
  <c r="Z967" i="2"/>
  <c r="AD967" i="2"/>
  <c r="AH967" i="2"/>
  <c r="AA968" i="2"/>
  <c r="AE968" i="2"/>
  <c r="AI968" i="2"/>
  <c r="AM968" i="2"/>
  <c r="AB969" i="2"/>
  <c r="AF969" i="2"/>
  <c r="AJ969" i="2"/>
  <c r="AN969" i="2"/>
  <c r="AC970" i="2"/>
  <c r="AG970" i="2"/>
  <c r="AK970" i="2"/>
  <c r="Z971" i="2"/>
  <c r="AD971" i="2"/>
  <c r="AH971" i="2"/>
  <c r="AA972" i="2"/>
  <c r="AE972" i="2"/>
  <c r="AI972" i="2"/>
  <c r="AM972" i="2"/>
  <c r="AB973" i="2"/>
  <c r="AF973" i="2"/>
  <c r="AJ973" i="2"/>
  <c r="AN973" i="2"/>
  <c r="AC974" i="2"/>
  <c r="AG974" i="2"/>
  <c r="AK974" i="2"/>
  <c r="Z975" i="2"/>
  <c r="AD975" i="2"/>
  <c r="AH975" i="2"/>
  <c r="AA976" i="2"/>
  <c r="AE976" i="2"/>
  <c r="AI976" i="2"/>
  <c r="AM976" i="2"/>
  <c r="AB977" i="2"/>
  <c r="AF977" i="2"/>
  <c r="AJ977" i="2"/>
  <c r="AN977" i="2"/>
  <c r="AC978" i="2"/>
  <c r="AG978" i="2"/>
  <c r="AK978" i="2"/>
  <c r="Z979" i="2"/>
  <c r="AD979" i="2"/>
  <c r="AH979" i="2"/>
  <c r="AA980" i="2"/>
  <c r="AE980" i="2"/>
  <c r="AI980" i="2"/>
  <c r="AM980" i="2"/>
  <c r="AB981" i="2"/>
  <c r="AF981" i="2"/>
  <c r="AJ981" i="2"/>
  <c r="AN981" i="2"/>
  <c r="AC982" i="2"/>
  <c r="AG982" i="2"/>
  <c r="AK982" i="2"/>
  <c r="Z983" i="2"/>
  <c r="AD983" i="2"/>
  <c r="AH983" i="2"/>
  <c r="AA984" i="2"/>
  <c r="AE984" i="2"/>
  <c r="AI984" i="2"/>
  <c r="AM984" i="2"/>
  <c r="AB985" i="2"/>
  <c r="AF985" i="2"/>
  <c r="AJ985" i="2"/>
  <c r="AN985" i="2"/>
  <c r="AC986" i="2"/>
  <c r="AG986" i="2"/>
  <c r="AK986" i="2"/>
  <c r="Z987" i="2"/>
  <c r="AD987" i="2"/>
  <c r="AH987" i="2"/>
  <c r="AA988" i="2"/>
  <c r="AE988" i="2"/>
  <c r="AI988" i="2"/>
  <c r="AM988" i="2"/>
  <c r="AB989" i="2"/>
  <c r="AF989" i="2"/>
  <c r="AJ989" i="2"/>
  <c r="AN989" i="2"/>
  <c r="AC990" i="2"/>
  <c r="AG990" i="2"/>
  <c r="AK990" i="2"/>
  <c r="Z991" i="2"/>
  <c r="AD991" i="2"/>
  <c r="AH991" i="2"/>
  <c r="AA992" i="2"/>
  <c r="AE992" i="2"/>
  <c r="AI992" i="2"/>
  <c r="AM992" i="2"/>
  <c r="AB993" i="2"/>
  <c r="AF993" i="2"/>
  <c r="AJ993" i="2"/>
  <c r="AN993" i="2"/>
  <c r="AC994" i="2"/>
  <c r="AG994" i="2"/>
  <c r="AK994" i="2"/>
  <c r="Z995" i="2"/>
  <c r="AD995" i="2"/>
  <c r="AH995" i="2"/>
  <c r="AA996" i="2"/>
  <c r="AE996" i="2"/>
  <c r="AI996" i="2"/>
  <c r="AM996" i="2"/>
  <c r="AB997" i="2"/>
  <c r="AF997" i="2"/>
  <c r="AJ997" i="2"/>
  <c r="AN997" i="2"/>
  <c r="AC998" i="2"/>
  <c r="AG998" i="2"/>
  <c r="AK998" i="2"/>
  <c r="Z999" i="2"/>
  <c r="AD999" i="2"/>
  <c r="AH999" i="2"/>
  <c r="AA1000" i="2"/>
  <c r="AE1000" i="2"/>
  <c r="AI1000" i="2"/>
  <c r="AM1000" i="2"/>
  <c r="AB1001" i="2"/>
  <c r="AF1001" i="2"/>
  <c r="AJ1001" i="2"/>
  <c r="AN1001" i="2"/>
  <c r="AC1002" i="2"/>
  <c r="AG1002" i="2"/>
  <c r="AK1002" i="2"/>
  <c r="Z1003" i="2"/>
  <c r="AD1003" i="2"/>
  <c r="AH1003" i="2"/>
  <c r="AA1004" i="2"/>
  <c r="AE1004" i="2"/>
  <c r="AI1004" i="2"/>
  <c r="AM1004" i="2"/>
  <c r="AB1005" i="2"/>
  <c r="AF1005" i="2"/>
  <c r="AJ1005" i="2"/>
  <c r="AN1005" i="2"/>
  <c r="AC1006" i="2"/>
  <c r="AG1006" i="2"/>
  <c r="AK1006" i="2"/>
  <c r="Z1007" i="2"/>
  <c r="AD1007" i="2"/>
  <c r="AH1007" i="2"/>
  <c r="AA1008" i="2"/>
  <c r="AE1008" i="2"/>
  <c r="AI1008" i="2"/>
  <c r="AM1008" i="2"/>
  <c r="AB1009" i="2"/>
  <c r="AF1009" i="2"/>
  <c r="AJ1009" i="2"/>
  <c r="AN1009" i="2"/>
  <c r="AC1010" i="2"/>
  <c r="AG1010" i="2"/>
  <c r="AK1010" i="2"/>
  <c r="Z1011" i="2"/>
  <c r="AD1011" i="2"/>
  <c r="AH1011" i="2"/>
  <c r="AA1012" i="2"/>
  <c r="AE1012" i="2"/>
  <c r="AI1012" i="2"/>
  <c r="AM1012" i="2"/>
  <c r="AB1013" i="2"/>
  <c r="AF1013" i="2"/>
  <c r="AJ1013" i="2"/>
  <c r="AN1013" i="2"/>
  <c r="AC1014" i="2"/>
  <c r="AG1014" i="2"/>
  <c r="AK1014" i="2"/>
  <c r="Z1015" i="2"/>
  <c r="AD1015" i="2"/>
  <c r="AH1015" i="2"/>
  <c r="AA1016" i="2"/>
  <c r="AE1016" i="2"/>
  <c r="AI1016" i="2"/>
  <c r="AM1016" i="2"/>
  <c r="AB1017" i="2"/>
  <c r="AF1017" i="2"/>
  <c r="AJ1017" i="2"/>
  <c r="AN1017" i="2"/>
  <c r="AC1018" i="2"/>
  <c r="AG1018" i="2"/>
  <c r="AK1018" i="2"/>
  <c r="Z1019" i="2"/>
  <c r="AD1019" i="2"/>
  <c r="AH1019" i="2"/>
  <c r="AA1020" i="2"/>
  <c r="AE1020" i="2"/>
  <c r="AI1020" i="2"/>
  <c r="AM1020" i="2"/>
  <c r="AB1021" i="2"/>
  <c r="AF1021" i="2"/>
  <c r="AJ1021" i="2"/>
  <c r="AN1021" i="2"/>
  <c r="AC1022" i="2"/>
  <c r="AG1022" i="2"/>
  <c r="AK1022" i="2"/>
  <c r="Z1023" i="2"/>
  <c r="AD1023" i="2"/>
  <c r="AH1023" i="2"/>
  <c r="AA1024" i="2"/>
  <c r="AE1024" i="2"/>
  <c r="AI1024" i="2"/>
  <c r="AM1024" i="2"/>
  <c r="AB1025" i="2"/>
  <c r="AF1025" i="2"/>
  <c r="AJ1025" i="2"/>
  <c r="AN1025" i="2"/>
  <c r="AC1026" i="2"/>
  <c r="AG1026" i="2"/>
  <c r="AK1026" i="2"/>
  <c r="Z1027" i="2"/>
  <c r="AD1027" i="2"/>
  <c r="AH1027" i="2"/>
  <c r="AA1028" i="2"/>
  <c r="AE1028" i="2"/>
  <c r="AI1028" i="2"/>
  <c r="AM1028" i="2"/>
  <c r="AB1029" i="2"/>
  <c r="AF1029" i="2"/>
  <c r="AJ1029" i="2"/>
  <c r="AN1029" i="2"/>
  <c r="AC1030" i="2"/>
  <c r="AG1030" i="2"/>
  <c r="AK1030" i="2"/>
  <c r="Z1031" i="2"/>
  <c r="AD1031" i="2"/>
  <c r="AH1031" i="2"/>
  <c r="AA1032" i="2"/>
  <c r="AE1032" i="2"/>
  <c r="AI1032" i="2"/>
  <c r="AM1032" i="2"/>
  <c r="AB1033" i="2"/>
  <c r="AF1033" i="2"/>
  <c r="AJ1033" i="2"/>
  <c r="AN1033" i="2"/>
  <c r="AC1034" i="2"/>
  <c r="AG1034" i="2"/>
  <c r="AK1034" i="2"/>
  <c r="Z1035" i="2"/>
  <c r="Z130" i="2" s="1"/>
  <c r="AD1035" i="2"/>
  <c r="AD130" i="2" s="1"/>
  <c r="AH1035" i="2"/>
  <c r="AH130" i="2" s="1"/>
  <c r="AA1036" i="2"/>
  <c r="AE1036" i="2"/>
  <c r="AI1036" i="2"/>
  <c r="AM1036" i="2"/>
  <c r="AB1037" i="2"/>
  <c r="AF1037" i="2"/>
  <c r="AJ1037" i="2"/>
  <c r="AN1037" i="2"/>
  <c r="AC1038" i="2"/>
  <c r="AG1038" i="2"/>
  <c r="AK1038" i="2"/>
  <c r="Z1039" i="2"/>
  <c r="AD1039" i="2"/>
  <c r="AH1039" i="2"/>
  <c r="AA1040" i="2"/>
  <c r="AE1040" i="2"/>
  <c r="AI1040" i="2"/>
  <c r="AM1040" i="2"/>
  <c r="AB1041" i="2"/>
  <c r="AF1041" i="2"/>
  <c r="AJ1041" i="2"/>
  <c r="AN1041" i="2"/>
  <c r="AC1042" i="2"/>
  <c r="AG1042" i="2"/>
  <c r="AK1042" i="2"/>
  <c r="Z1043" i="2"/>
  <c r="AD1043" i="2"/>
  <c r="AH1043" i="2"/>
  <c r="AA1044" i="2"/>
  <c r="AE1044" i="2"/>
  <c r="AI1044" i="2"/>
  <c r="AM1044" i="2"/>
  <c r="AB1045" i="2"/>
  <c r="AF1045" i="2"/>
  <c r="AJ1045" i="2"/>
  <c r="AN1045" i="2"/>
  <c r="AC1046" i="2"/>
  <c r="AG1046" i="2"/>
  <c r="AK1046" i="2"/>
  <c r="Z1047" i="2"/>
  <c r="AD1047" i="2"/>
  <c r="AH1047" i="2"/>
  <c r="AA1048" i="2"/>
  <c r="AE1048" i="2"/>
  <c r="AI1048" i="2"/>
  <c r="AM1048" i="2"/>
  <c r="AB1049" i="2"/>
  <c r="AF1049" i="2"/>
  <c r="AJ1049" i="2"/>
  <c r="AN1049" i="2"/>
  <c r="AC1050" i="2"/>
  <c r="AG1050" i="2"/>
  <c r="AK1050" i="2"/>
  <c r="Z1051" i="2"/>
  <c r="AD1051" i="2"/>
  <c r="AH1051" i="2"/>
  <c r="AA1052" i="2"/>
  <c r="AE1052" i="2"/>
  <c r="AI1052" i="2"/>
  <c r="AM1052" i="2"/>
  <c r="AB1053" i="2"/>
  <c r="AF1053" i="2"/>
  <c r="AJ1053" i="2"/>
  <c r="AN1053" i="2"/>
  <c r="AC1054" i="2"/>
  <c r="AG1054" i="2"/>
  <c r="AK1054" i="2"/>
  <c r="Z1055" i="2"/>
  <c r="AD1055" i="2"/>
  <c r="AH1055" i="2"/>
  <c r="AA1056" i="2"/>
  <c r="AE1056" i="2"/>
  <c r="AI1056" i="2"/>
  <c r="AM1056" i="2"/>
  <c r="AB1057" i="2"/>
  <c r="AF1057" i="2"/>
  <c r="AJ1057" i="2"/>
  <c r="AN1057" i="2"/>
  <c r="AC1058" i="2"/>
  <c r="AG1058" i="2"/>
  <c r="AK1058" i="2"/>
  <c r="Z1059" i="2"/>
  <c r="AD1059" i="2"/>
  <c r="AH1059" i="2"/>
  <c r="AA1060" i="2"/>
  <c r="AE1060" i="2"/>
  <c r="AI1060" i="2"/>
  <c r="AM1060" i="2"/>
  <c r="AB1061" i="2"/>
  <c r="AB132" i="2" s="1"/>
  <c r="AF1061" i="2"/>
  <c r="AF132" i="2" s="1"/>
  <c r="AJ1061" i="2"/>
  <c r="AJ132" i="2" s="1"/>
  <c r="AN1061" i="2"/>
  <c r="AN132" i="2" s="1"/>
  <c r="AC1062" i="2"/>
  <c r="AG1062" i="2"/>
  <c r="AK1062" i="2"/>
  <c r="Z1063" i="2"/>
  <c r="AD1063" i="2"/>
  <c r="AH1063" i="2"/>
  <c r="AA1064" i="2"/>
  <c r="AE1064" i="2"/>
  <c r="AI1064" i="2"/>
  <c r="AM1064" i="2"/>
  <c r="AB1065" i="2"/>
  <c r="AF1065" i="2"/>
  <c r="AJ1065" i="2"/>
  <c r="AN1065" i="2"/>
  <c r="AC1066" i="2"/>
  <c r="AG1066" i="2"/>
  <c r="AK1066" i="2"/>
  <c r="Z1067" i="2"/>
  <c r="AD1067" i="2"/>
  <c r="AH1067" i="2"/>
  <c r="AA1068" i="2"/>
  <c r="AE1068" i="2"/>
  <c r="AI1068" i="2"/>
  <c r="AM1068" i="2"/>
  <c r="AB1069" i="2"/>
  <c r="AF1069" i="2"/>
  <c r="AJ1069" i="2"/>
  <c r="AN1069" i="2"/>
  <c r="AC1070" i="2"/>
  <c r="AG1070" i="2"/>
  <c r="AK1070" i="2"/>
  <c r="Z1071" i="2"/>
  <c r="AD1071" i="2"/>
  <c r="AH1071" i="2"/>
  <c r="AA1072" i="2"/>
  <c r="AE1072" i="2"/>
  <c r="AI1072" i="2"/>
  <c r="AM1072" i="2"/>
  <c r="AB1073" i="2"/>
  <c r="AF1073" i="2"/>
  <c r="AJ1073" i="2"/>
  <c r="AN1073" i="2"/>
  <c r="AC1074" i="2"/>
  <c r="AG1074" i="2"/>
  <c r="AK1074" i="2"/>
  <c r="Z1075" i="2"/>
  <c r="AD1075" i="2"/>
  <c r="AH1075" i="2"/>
  <c r="AA1076" i="2"/>
  <c r="AE1076" i="2"/>
  <c r="AI1076" i="2"/>
  <c r="AM1076" i="2"/>
  <c r="AB1077" i="2"/>
  <c r="AF1077" i="2"/>
  <c r="AJ1077" i="2"/>
  <c r="AN1077" i="2"/>
  <c r="AC1078" i="2"/>
  <c r="AG1078" i="2"/>
  <c r="AK1078" i="2"/>
  <c r="Z1079" i="2"/>
  <c r="AD1079" i="2"/>
  <c r="AH1079" i="2"/>
  <c r="AA1080" i="2"/>
  <c r="AE1080" i="2"/>
  <c r="AI1080" i="2"/>
  <c r="AM1080" i="2"/>
  <c r="AB1081" i="2"/>
  <c r="AF1081" i="2"/>
  <c r="AJ1081" i="2"/>
  <c r="AN1081" i="2"/>
  <c r="AC1082" i="2"/>
  <c r="AG1082" i="2"/>
  <c r="AK1082" i="2"/>
  <c r="Z1083" i="2"/>
  <c r="AD1083" i="2"/>
  <c r="AH1083" i="2"/>
  <c r="AA1084" i="2"/>
  <c r="AE1084" i="2"/>
  <c r="AI1084" i="2"/>
  <c r="AM1084" i="2"/>
  <c r="AB1085" i="2"/>
  <c r="AF1085" i="2"/>
  <c r="AJ1085" i="2"/>
  <c r="AN1085" i="2"/>
  <c r="AC1086" i="2"/>
  <c r="AG1086" i="2"/>
  <c r="AK1086" i="2"/>
  <c r="Z1087" i="2"/>
  <c r="AD1087" i="2"/>
  <c r="AH1087" i="2"/>
  <c r="AA1088" i="2"/>
  <c r="AE1088" i="2"/>
  <c r="AI1088" i="2"/>
  <c r="AM1088" i="2"/>
  <c r="AB1089" i="2"/>
  <c r="AF1089" i="2"/>
  <c r="AJ1089" i="2"/>
  <c r="AN1089" i="2"/>
  <c r="AC1090" i="2"/>
  <c r="AG1090" i="2"/>
  <c r="AK1090" i="2"/>
  <c r="Z1091" i="2"/>
  <c r="AD1091" i="2"/>
  <c r="AH1091" i="2"/>
  <c r="AA1092" i="2"/>
  <c r="AE1092" i="2"/>
  <c r="AI1092" i="2"/>
  <c r="AM1092" i="2"/>
  <c r="AB1093" i="2"/>
  <c r="AF1093" i="2"/>
  <c r="AJ1093" i="2"/>
  <c r="AN1093" i="2"/>
  <c r="AC1094" i="2"/>
  <c r="AG1094" i="2"/>
  <c r="AK1094" i="2"/>
  <c r="Z1095" i="2"/>
  <c r="AD1095" i="2"/>
  <c r="AH1095" i="2"/>
  <c r="AA1096" i="2"/>
  <c r="AE1096" i="2"/>
  <c r="AI1096" i="2"/>
  <c r="AM1096" i="2"/>
  <c r="AB1097" i="2"/>
  <c r="AF1097" i="2"/>
  <c r="AJ1097" i="2"/>
  <c r="AN1097" i="2"/>
  <c r="AC1098" i="2"/>
  <c r="AG1098" i="2"/>
  <c r="AK1098" i="2"/>
  <c r="Z1099" i="2"/>
  <c r="AD1099" i="2"/>
  <c r="AH1099" i="2"/>
  <c r="AA1100" i="2"/>
  <c r="AE1100" i="2"/>
  <c r="AI1100" i="2"/>
  <c r="AM1100" i="2"/>
  <c r="AB1101" i="2"/>
  <c r="AF1101" i="2"/>
  <c r="AJ1101" i="2"/>
  <c r="AN1101" i="2"/>
  <c r="AC1102" i="2"/>
  <c r="AG1102" i="2"/>
  <c r="AK1102" i="2"/>
  <c r="Z1103" i="2"/>
  <c r="AD1103" i="2"/>
  <c r="AH1103" i="2"/>
  <c r="AA1104" i="2"/>
  <c r="AE1104" i="2"/>
  <c r="AI1104" i="2"/>
  <c r="AM1104" i="2"/>
  <c r="AB1105" i="2"/>
  <c r="AF1105" i="2"/>
  <c r="AJ1105" i="2"/>
  <c r="AN1105" i="2"/>
  <c r="AC1106" i="2"/>
  <c r="AG1106" i="2"/>
  <c r="AK1106" i="2"/>
  <c r="Z1107" i="2"/>
  <c r="Z120" i="2" s="1"/>
  <c r="AD1107" i="2"/>
  <c r="AD120" i="2" s="1"/>
  <c r="AH1107" i="2"/>
  <c r="AH120" i="2" s="1"/>
  <c r="AA1108" i="2"/>
  <c r="AE1108" i="2"/>
  <c r="AI1108" i="2"/>
  <c r="AM1108" i="2"/>
  <c r="AB1109" i="2"/>
  <c r="AF1109" i="2"/>
  <c r="AJ1109" i="2"/>
  <c r="AN1109" i="2"/>
  <c r="AC1110" i="2"/>
  <c r="AG1110" i="2"/>
  <c r="AK1110" i="2"/>
  <c r="Z1111" i="2"/>
  <c r="AD1111" i="2"/>
  <c r="AH1111" i="2"/>
  <c r="AA1112" i="2"/>
  <c r="AE1112" i="2"/>
  <c r="AI1112" i="2"/>
  <c r="AM1112" i="2"/>
  <c r="AB1113" i="2"/>
  <c r="AF1113" i="2"/>
  <c r="AJ1113" i="2"/>
  <c r="AN1113" i="2"/>
  <c r="AC1114" i="2"/>
  <c r="AG1114" i="2"/>
  <c r="AK1114" i="2"/>
  <c r="Z1115" i="2"/>
  <c r="AD1115" i="2"/>
  <c r="AH1115" i="2"/>
  <c r="AA1116" i="2"/>
  <c r="AE1116" i="2"/>
  <c r="AI1116" i="2"/>
  <c r="AM1116" i="2"/>
  <c r="AB1117" i="2"/>
  <c r="AF1117" i="2"/>
  <c r="AJ1117" i="2"/>
  <c r="AN1117" i="2"/>
  <c r="AC1118" i="2"/>
  <c r="AG1118" i="2"/>
  <c r="AK1118" i="2"/>
  <c r="Z1119" i="2"/>
  <c r="AD1119" i="2"/>
  <c r="AH1119" i="2"/>
  <c r="AA1120" i="2"/>
  <c r="AE1120" i="2"/>
  <c r="AI1120" i="2"/>
  <c r="AM1120" i="2"/>
  <c r="AB1121" i="2"/>
  <c r="AF1121" i="2"/>
  <c r="AJ1121" i="2"/>
  <c r="AN1121" i="2"/>
  <c r="AC1122" i="2"/>
  <c r="AG1122" i="2"/>
  <c r="AK1122" i="2"/>
  <c r="Z1123" i="2"/>
  <c r="AD1123" i="2"/>
  <c r="AH1123" i="2"/>
  <c r="AA1124" i="2"/>
  <c r="AE1124" i="2"/>
  <c r="AI1124" i="2"/>
  <c r="AM1124" i="2"/>
  <c r="AB1125" i="2"/>
  <c r="AF1125" i="2"/>
  <c r="AJ1125" i="2"/>
  <c r="AN1125" i="2"/>
  <c r="AC1126" i="2"/>
  <c r="AG1126" i="2"/>
  <c r="AK1126" i="2"/>
  <c r="Z1127" i="2"/>
  <c r="AD1127" i="2"/>
  <c r="AH1127" i="2"/>
  <c r="AA1128" i="2"/>
  <c r="AE1128" i="2"/>
  <c r="AI1128" i="2"/>
  <c r="AM1128" i="2"/>
  <c r="AB1129" i="2"/>
  <c r="AF1129" i="2"/>
  <c r="AJ1129" i="2"/>
  <c r="AN1129" i="2"/>
  <c r="AC1130" i="2"/>
  <c r="AG1130" i="2"/>
  <c r="AK1130" i="2"/>
  <c r="Z1131" i="2"/>
  <c r="AD1131" i="2"/>
  <c r="AH1131" i="2"/>
  <c r="AA1132" i="2"/>
  <c r="AE1132" i="2"/>
  <c r="AI1132" i="2"/>
  <c r="AM1132" i="2"/>
  <c r="AB1133" i="2"/>
  <c r="AF1133" i="2"/>
  <c r="AJ1133" i="2"/>
  <c r="AN1133" i="2"/>
  <c r="AC1134" i="2"/>
  <c r="AG1134" i="2"/>
  <c r="AK1134" i="2"/>
  <c r="Z1135" i="2"/>
  <c r="AD1135" i="2"/>
  <c r="AH1135" i="2"/>
  <c r="AA1136" i="2"/>
  <c r="AA117" i="2" s="1"/>
  <c r="AE1136" i="2"/>
  <c r="AE117" i="2" s="1"/>
  <c r="AI1136" i="2"/>
  <c r="AI117" i="2" s="1"/>
  <c r="AM1136" i="2"/>
  <c r="AM117" i="2" s="1"/>
  <c r="AB1137" i="2"/>
  <c r="AF1137" i="2"/>
  <c r="AJ1137" i="2"/>
  <c r="AN1137" i="2"/>
  <c r="AC1138" i="2"/>
  <c r="AG1138" i="2"/>
  <c r="AK1138" i="2"/>
  <c r="Z1139" i="2"/>
  <c r="AD1139" i="2"/>
  <c r="AH1139" i="2"/>
  <c r="AA1140" i="2"/>
  <c r="AE1140" i="2"/>
  <c r="AI1140" i="2"/>
  <c r="AM1140" i="2"/>
  <c r="AB1141" i="2"/>
  <c r="AF1141" i="2"/>
  <c r="AJ1141" i="2"/>
  <c r="AN1141" i="2"/>
  <c r="AC1142" i="2"/>
  <c r="AG1142" i="2"/>
  <c r="AK1142" i="2"/>
  <c r="Z1143" i="2"/>
  <c r="AD1143" i="2"/>
  <c r="AH1143" i="2"/>
  <c r="AA1144" i="2"/>
  <c r="AE1144" i="2"/>
  <c r="AI1144" i="2"/>
  <c r="AM1144" i="2"/>
  <c r="AB1145" i="2"/>
  <c r="AF1145" i="2"/>
  <c r="AJ1145" i="2"/>
  <c r="AN1145" i="2"/>
  <c r="AC1146" i="2"/>
  <c r="AG1146" i="2"/>
  <c r="AK1146" i="2"/>
  <c r="Z1147" i="2"/>
  <c r="AD1147" i="2"/>
  <c r="AH1147" i="2"/>
  <c r="AA1148" i="2"/>
  <c r="AE1148" i="2"/>
  <c r="AI1148" i="2"/>
  <c r="AM1148" i="2"/>
  <c r="AB1149" i="2"/>
  <c r="AF1149" i="2"/>
  <c r="AJ1149" i="2"/>
  <c r="AN1149" i="2"/>
  <c r="AC1150" i="2"/>
  <c r="AG1150" i="2"/>
  <c r="AK1150" i="2"/>
  <c r="Z1151" i="2"/>
  <c r="AD1151" i="2"/>
  <c r="AH1151" i="2"/>
  <c r="AA1152" i="2"/>
  <c r="AE1152" i="2"/>
  <c r="AI1152" i="2"/>
  <c r="AM1152" i="2"/>
  <c r="AB1153" i="2"/>
  <c r="AF1153" i="2"/>
  <c r="AJ1153" i="2"/>
  <c r="AN1153" i="2"/>
  <c r="AC1154" i="2"/>
  <c r="AG1154" i="2"/>
  <c r="AK1154" i="2"/>
  <c r="Z1155" i="2"/>
  <c r="AD1155" i="2"/>
  <c r="AH1155" i="2"/>
  <c r="AA1156" i="2"/>
  <c r="AE1156" i="2"/>
  <c r="AI1156" i="2"/>
  <c r="AM1156" i="2"/>
  <c r="AB1157" i="2"/>
  <c r="AF1157" i="2"/>
  <c r="AJ1157" i="2"/>
  <c r="AN1157" i="2"/>
  <c r="AC1158" i="2"/>
  <c r="AG1158" i="2"/>
  <c r="AK1158" i="2"/>
  <c r="Z1159" i="2"/>
  <c r="AD1159" i="2"/>
  <c r="AH1159" i="2"/>
  <c r="AA1160" i="2"/>
  <c r="AE1160" i="2"/>
  <c r="AI1160" i="2"/>
  <c r="AM1160" i="2"/>
  <c r="AB1161" i="2"/>
  <c r="AF1161" i="2"/>
  <c r="AJ1161" i="2"/>
  <c r="AN1161" i="2"/>
  <c r="AC1162" i="2"/>
  <c r="AG1162" i="2"/>
  <c r="AK1162" i="2"/>
  <c r="Z1163" i="2"/>
  <c r="AD1163" i="2"/>
  <c r="AH1163" i="2"/>
  <c r="AA1164" i="2"/>
  <c r="AE1164" i="2"/>
  <c r="AI1164" i="2"/>
  <c r="AM1164" i="2"/>
  <c r="AB1165" i="2"/>
  <c r="AF1165" i="2"/>
  <c r="AJ1165" i="2"/>
  <c r="AN1165" i="2"/>
  <c r="AC1166" i="2"/>
  <c r="AG1166" i="2"/>
  <c r="AK1166" i="2"/>
  <c r="Z1167" i="2"/>
  <c r="AD1167" i="2"/>
  <c r="AH1167" i="2"/>
  <c r="AA1168" i="2"/>
  <c r="AE1168" i="2"/>
  <c r="AI1168" i="2"/>
  <c r="AM1168" i="2"/>
  <c r="AB1169" i="2"/>
  <c r="AF1169" i="2"/>
  <c r="AJ1169" i="2"/>
  <c r="AN1169" i="2"/>
  <c r="AC1170" i="2"/>
  <c r="AG1170" i="2"/>
  <c r="AK1170" i="2"/>
  <c r="Z1171" i="2"/>
  <c r="Z129" i="2" s="1"/>
  <c r="AD1171" i="2"/>
  <c r="AD129" i="2" s="1"/>
  <c r="AH1171" i="2"/>
  <c r="AH129" i="2" s="1"/>
  <c r="AA1172" i="2"/>
  <c r="AE1172" i="2"/>
  <c r="AI1172" i="2"/>
  <c r="AM1172" i="2"/>
  <c r="AB1173" i="2"/>
  <c r="AF1173" i="2"/>
  <c r="AJ1173" i="2"/>
  <c r="AN1173" i="2"/>
  <c r="AC1174" i="2"/>
  <c r="AG1174" i="2"/>
  <c r="AK1174" i="2"/>
  <c r="Z1175" i="2"/>
  <c r="AD1175" i="2"/>
  <c r="AH1175" i="2"/>
  <c r="AA1176" i="2"/>
  <c r="AE1176" i="2"/>
  <c r="AI1176" i="2"/>
  <c r="AM1176" i="2"/>
  <c r="AB1177" i="2"/>
  <c r="AF1177" i="2"/>
  <c r="AJ1177" i="2"/>
  <c r="AN1177" i="2"/>
  <c r="AC1178" i="2"/>
  <c r="AG1178" i="2"/>
  <c r="AK1178" i="2"/>
  <c r="Z1179" i="2"/>
  <c r="AD1179" i="2"/>
  <c r="AH1179" i="2"/>
  <c r="AA1180" i="2"/>
  <c r="AE1180" i="2"/>
  <c r="AI1180" i="2"/>
  <c r="AM1180" i="2"/>
  <c r="AB1181" i="2"/>
  <c r="AF1181" i="2"/>
  <c r="AJ1181" i="2"/>
  <c r="AN1181" i="2"/>
  <c r="AC1182" i="2"/>
  <c r="AG1182" i="2"/>
  <c r="AK1182" i="2"/>
  <c r="Z1183" i="2"/>
  <c r="AD1183" i="2"/>
  <c r="AH1183" i="2"/>
  <c r="AA1184" i="2"/>
  <c r="AE1184" i="2"/>
  <c r="AI1184" i="2"/>
  <c r="AM1184" i="2"/>
  <c r="AB1185" i="2"/>
  <c r="AF1185" i="2"/>
  <c r="AJ1185" i="2"/>
  <c r="AN1185" i="2"/>
  <c r="AC1186" i="2"/>
  <c r="AG1186" i="2"/>
  <c r="AK1186" i="2"/>
  <c r="AA1187" i="2"/>
  <c r="AF1187" i="2"/>
  <c r="AK1187" i="2"/>
  <c r="AE1188" i="2"/>
  <c r="AI1188" i="2"/>
  <c r="AM1188" i="2"/>
  <c r="AC1188" i="2"/>
  <c r="AH1188" i="2"/>
  <c r="AN1188" i="2"/>
  <c r="Z1189" i="2"/>
  <c r="AE1189" i="2"/>
  <c r="AP1189" i="2"/>
  <c r="AA1190" i="2"/>
  <c r="AF1190" i="2"/>
  <c r="AL1190" i="2"/>
  <c r="AC1191" i="2"/>
  <c r="AN1191" i="2"/>
  <c r="Z1192" i="2"/>
  <c r="AF1192" i="2"/>
  <c r="AP1192" i="2"/>
  <c r="AE1196" i="2"/>
  <c r="AI1196" i="2"/>
  <c r="AM1196" i="2"/>
  <c r="AC1196" i="2"/>
  <c r="AH1196" i="2"/>
  <c r="AN1196" i="2"/>
  <c r="Z1197" i="2"/>
  <c r="AE1197" i="2"/>
  <c r="AP1197" i="2"/>
  <c r="AA1198" i="2"/>
  <c r="AF1198" i="2"/>
  <c r="AL1198" i="2"/>
  <c r="AC1199" i="2"/>
  <c r="AN1199" i="2"/>
  <c r="Z1200" i="2"/>
  <c r="AF1200" i="2"/>
  <c r="AP1200" i="2"/>
  <c r="AE1204" i="2"/>
  <c r="AI1204" i="2"/>
  <c r="AM1204" i="2"/>
  <c r="AC1204" i="2"/>
  <c r="AH1204" i="2"/>
  <c r="AN1204" i="2"/>
  <c r="Z1205" i="2"/>
  <c r="AE1205" i="2"/>
  <c r="AP1205" i="2"/>
  <c r="AA1206" i="2"/>
  <c r="AF1206" i="2"/>
  <c r="AL1206" i="2"/>
  <c r="AC1207" i="2"/>
  <c r="AN1207" i="2"/>
  <c r="Z1208" i="2"/>
  <c r="AF1208" i="2"/>
  <c r="AP1208" i="2"/>
  <c r="AE1212" i="2"/>
  <c r="AI1212" i="2"/>
  <c r="AM1212" i="2"/>
  <c r="AC1212" i="2"/>
  <c r="AH1212" i="2"/>
  <c r="AN1212" i="2"/>
  <c r="Z1213" i="2"/>
  <c r="AE1213" i="2"/>
  <c r="AP1213" i="2"/>
  <c r="AA1214" i="2"/>
  <c r="AF1214" i="2"/>
  <c r="AL1214" i="2"/>
  <c r="AC1215" i="2"/>
  <c r="AN1215" i="2"/>
  <c r="Z1216" i="2"/>
  <c r="AF1216" i="2"/>
  <c r="AP1216" i="2"/>
  <c r="AE1220" i="2"/>
  <c r="AI1220" i="2"/>
  <c r="AM1220" i="2"/>
  <c r="AC1220" i="2"/>
  <c r="AH1220" i="2"/>
  <c r="AN1220" i="2"/>
  <c r="Z1221" i="2"/>
  <c r="AE1221" i="2"/>
  <c r="AP1221" i="2"/>
  <c r="AA1222" i="2"/>
  <c r="AF1222" i="2"/>
  <c r="AL1222" i="2"/>
  <c r="AE1223" i="2"/>
  <c r="AM1223" i="2"/>
  <c r="AF1225" i="2"/>
  <c r="AJ1225" i="2"/>
  <c r="AQ1225" i="2"/>
  <c r="AN1225" i="2"/>
  <c r="AG1225" i="2"/>
  <c r="AO1225" i="2"/>
  <c r="AO1226" i="2"/>
  <c r="AN1226" i="2"/>
  <c r="AJ1226" i="2"/>
  <c r="AF1226" i="2"/>
  <c r="AB1226" i="2"/>
  <c r="AA1226" i="2"/>
  <c r="AI1226" i="2"/>
  <c r="AQ1226" i="2"/>
  <c r="AE1227" i="2"/>
  <c r="AM1227" i="2"/>
  <c r="AB1228" i="2"/>
  <c r="AJ1228" i="2"/>
  <c r="AB1229" i="2"/>
  <c r="AL1229" i="2"/>
  <c r="AH1229" i="2"/>
  <c r="AD1229" i="2"/>
  <c r="Z1229" i="2"/>
  <c r="AF1229" i="2"/>
  <c r="AP1229" i="2"/>
  <c r="AJ1229" i="2"/>
  <c r="AQ1229" i="2"/>
  <c r="AN1229" i="2"/>
  <c r="AO1229" i="2"/>
  <c r="AA1232" i="2"/>
  <c r="AL1232" i="2"/>
  <c r="AH1232" i="2"/>
  <c r="AD1232" i="2"/>
  <c r="Z1232" i="2"/>
  <c r="AO1232" i="2"/>
  <c r="AK1232" i="2"/>
  <c r="AG1232" i="2"/>
  <c r="AC1232" i="2"/>
  <c r="AE1232" i="2"/>
  <c r="AP1232" i="2"/>
  <c r="AI1232" i="2"/>
  <c r="AM1232" i="2"/>
  <c r="AJ1232" i="2"/>
  <c r="AG1234" i="2"/>
  <c r="AK1234" i="2"/>
  <c r="AQ1234" i="2"/>
  <c r="Z1234" i="2"/>
  <c r="AP1234" i="2"/>
  <c r="AB1237" i="2"/>
  <c r="AL1237" i="2"/>
  <c r="AH1237" i="2"/>
  <c r="AD1237" i="2"/>
  <c r="Z1237" i="2"/>
  <c r="AF1237" i="2"/>
  <c r="AP1237" i="2"/>
  <c r="AJ1237" i="2"/>
  <c r="AQ1237" i="2"/>
  <c r="AN1237" i="2"/>
  <c r="AO1237" i="2"/>
  <c r="AA1240" i="2"/>
  <c r="AL1240" i="2"/>
  <c r="AH1240" i="2"/>
  <c r="AD1240" i="2"/>
  <c r="Z1240" i="2"/>
  <c r="AO1240" i="2"/>
  <c r="AK1240" i="2"/>
  <c r="AG1240" i="2"/>
  <c r="AC1240" i="2"/>
  <c r="AE1240" i="2"/>
  <c r="AP1240" i="2"/>
  <c r="AI1240" i="2"/>
  <c r="AM1240" i="2"/>
  <c r="AJ1240" i="2"/>
  <c r="AM1241" i="2"/>
  <c r="AG1241" i="2"/>
  <c r="AG1242" i="2"/>
  <c r="AK1242" i="2"/>
  <c r="AQ1242" i="2"/>
  <c r="Z1242" i="2"/>
  <c r="AP1242" i="2"/>
  <c r="Z654" i="2"/>
  <c r="AA655" i="2"/>
  <c r="Z658" i="2"/>
  <c r="AA659" i="2"/>
  <c r="Z662" i="2"/>
  <c r="AA663" i="2"/>
  <c r="Z666" i="2"/>
  <c r="AA667" i="2"/>
  <c r="Z670" i="2"/>
  <c r="AA671" i="2"/>
  <c r="Z674" i="2"/>
  <c r="AA675" i="2"/>
  <c r="Z678" i="2"/>
  <c r="AA679" i="2"/>
  <c r="Z682" i="2"/>
  <c r="AA683" i="2"/>
  <c r="Z686" i="2"/>
  <c r="AA687" i="2"/>
  <c r="Z690" i="2"/>
  <c r="AA691" i="2"/>
  <c r="Z694" i="2"/>
  <c r="AA695" i="2"/>
  <c r="Z698" i="2"/>
  <c r="AA699" i="2"/>
  <c r="Z702" i="2"/>
  <c r="AA703" i="2"/>
  <c r="Z706" i="2"/>
  <c r="AA707" i="2"/>
  <c r="Z710" i="2"/>
  <c r="AA711" i="2"/>
  <c r="Z714" i="2"/>
  <c r="AA715" i="2"/>
  <c r="Z718" i="2"/>
  <c r="AA719" i="2"/>
  <c r="Z722" i="2"/>
  <c r="AA723" i="2"/>
  <c r="Z726" i="2"/>
  <c r="AA727" i="2"/>
  <c r="Z730" i="2"/>
  <c r="AA731" i="2"/>
  <c r="Z734" i="2"/>
  <c r="AA735" i="2"/>
  <c r="Z738" i="2"/>
  <c r="AA739" i="2"/>
  <c r="Z742" i="2"/>
  <c r="AA743" i="2"/>
  <c r="Z746" i="2"/>
  <c r="AA747" i="2"/>
  <c r="Z750" i="2"/>
  <c r="AA751" i="2"/>
  <c r="Z754" i="2"/>
  <c r="AA755" i="2"/>
  <c r="Z758" i="2"/>
  <c r="AA759" i="2"/>
  <c r="Z762" i="2"/>
  <c r="AA763" i="2"/>
  <c r="Z766" i="2"/>
  <c r="AA767" i="2"/>
  <c r="Z770" i="2"/>
  <c r="AA771" i="2"/>
  <c r="Z774" i="2"/>
  <c r="AA775" i="2"/>
  <c r="Z778" i="2"/>
  <c r="AA779" i="2"/>
  <c r="Z782" i="2"/>
  <c r="AA783" i="2"/>
  <c r="Z786" i="2"/>
  <c r="AA787" i="2"/>
  <c r="Z790" i="2"/>
  <c r="AA791" i="2"/>
  <c r="Z794" i="2"/>
  <c r="AA795" i="2"/>
  <c r="Z798" i="2"/>
  <c r="AA799" i="2"/>
  <c r="Z802" i="2"/>
  <c r="AA803" i="2"/>
  <c r="Z806" i="2"/>
  <c r="AA807" i="2"/>
  <c r="Z810" i="2"/>
  <c r="AA811" i="2"/>
  <c r="Z814" i="2"/>
  <c r="AA815" i="2"/>
  <c r="Z818" i="2"/>
  <c r="AA819" i="2"/>
  <c r="Z822" i="2"/>
  <c r="AA823" i="2"/>
  <c r="Z826" i="2"/>
  <c r="AA827" i="2"/>
  <c r="Z830" i="2"/>
  <c r="AA831" i="2"/>
  <c r="Z834" i="2"/>
  <c r="AA835" i="2"/>
  <c r="Z838" i="2"/>
  <c r="AA839" i="2"/>
  <c r="Z842" i="2"/>
  <c r="AA843" i="2"/>
  <c r="Z846" i="2"/>
  <c r="AA847" i="2"/>
  <c r="Z850" i="2"/>
  <c r="AA851" i="2"/>
  <c r="Z854" i="2"/>
  <c r="AA855" i="2"/>
  <c r="Z858" i="2"/>
  <c r="AA859" i="2"/>
  <c r="Z862" i="2"/>
  <c r="AA863" i="2"/>
  <c r="Z866" i="2"/>
  <c r="AA867" i="2"/>
  <c r="Z870" i="2"/>
  <c r="AA871" i="2"/>
  <c r="Z874" i="2"/>
  <c r="AA875" i="2"/>
  <c r="Z878" i="2"/>
  <c r="AA879" i="2"/>
  <c r="Z882" i="2"/>
  <c r="AA883" i="2"/>
  <c r="Z886" i="2"/>
  <c r="AA887" i="2"/>
  <c r="Z890" i="2"/>
  <c r="AA891" i="2"/>
  <c r="Z894" i="2"/>
  <c r="AA895" i="2"/>
  <c r="Z898" i="2"/>
  <c r="AA899" i="2"/>
  <c r="Z902" i="2"/>
  <c r="AA903" i="2"/>
  <c r="Z906" i="2"/>
  <c r="AA907" i="2"/>
  <c r="Z910" i="2"/>
  <c r="AA911" i="2"/>
  <c r="Z914" i="2"/>
  <c r="AA915" i="2"/>
  <c r="Z918" i="2"/>
  <c r="AA919" i="2"/>
  <c r="Z922" i="2"/>
  <c r="AA923" i="2"/>
  <c r="Z926" i="2"/>
  <c r="AA927" i="2"/>
  <c r="Z930" i="2"/>
  <c r="AA931" i="2"/>
  <c r="Z934" i="2"/>
  <c r="AA935" i="2"/>
  <c r="Z938" i="2"/>
  <c r="AA939" i="2"/>
  <c r="Z942" i="2"/>
  <c r="AA943" i="2"/>
  <c r="Z946" i="2"/>
  <c r="AA947" i="2"/>
  <c r="Z950" i="2"/>
  <c r="AA951" i="2"/>
  <c r="Z954" i="2"/>
  <c r="AA955" i="2"/>
  <c r="Z958" i="2"/>
  <c r="AA959" i="2"/>
  <c r="Z962" i="2"/>
  <c r="AA963" i="2"/>
  <c r="Z966" i="2"/>
  <c r="AA967" i="2"/>
  <c r="Z970" i="2"/>
  <c r="AA971" i="2"/>
  <c r="Z974" i="2"/>
  <c r="AA975" i="2"/>
  <c r="Z978" i="2"/>
  <c r="AA979" i="2"/>
  <c r="Z982" i="2"/>
  <c r="AA983" i="2"/>
  <c r="Z986" i="2"/>
  <c r="AA987" i="2"/>
  <c r="Z990" i="2"/>
  <c r="AA991" i="2"/>
  <c r="Z994" i="2"/>
  <c r="AA995" i="2"/>
  <c r="Z998" i="2"/>
  <c r="AA999" i="2"/>
  <c r="Z1002" i="2"/>
  <c r="AA1003" i="2"/>
  <c r="Z1006" i="2"/>
  <c r="AA1007" i="2"/>
  <c r="Z1010" i="2"/>
  <c r="AA1011" i="2"/>
  <c r="Z1014" i="2"/>
  <c r="AA1015" i="2"/>
  <c r="Z1018" i="2"/>
  <c r="AA1019" i="2"/>
  <c r="Z1022" i="2"/>
  <c r="AA1023" i="2"/>
  <c r="Z1026" i="2"/>
  <c r="AA1027" i="2"/>
  <c r="Z1030" i="2"/>
  <c r="AA1031" i="2"/>
  <c r="Z1034" i="2"/>
  <c r="AA1035" i="2"/>
  <c r="AA130" i="2" s="1"/>
  <c r="Z1038" i="2"/>
  <c r="AA1039" i="2"/>
  <c r="Z1042" i="2"/>
  <c r="AA1043" i="2"/>
  <c r="Z1046" i="2"/>
  <c r="AA1047" i="2"/>
  <c r="Z1050" i="2"/>
  <c r="AA1051" i="2"/>
  <c r="Z1054" i="2"/>
  <c r="AA1055" i="2"/>
  <c r="Z1058" i="2"/>
  <c r="AA1059" i="2"/>
  <c r="Z1062" i="2"/>
  <c r="AA1063" i="2"/>
  <c r="Z1066" i="2"/>
  <c r="AA1067" i="2"/>
  <c r="Z1070" i="2"/>
  <c r="AA1071" i="2"/>
  <c r="Z1074" i="2"/>
  <c r="AA1075" i="2"/>
  <c r="Z1078" i="2"/>
  <c r="AA1079" i="2"/>
  <c r="Z1082" i="2"/>
  <c r="AA1083" i="2"/>
  <c r="Z1086" i="2"/>
  <c r="AA1087" i="2"/>
  <c r="Z1090" i="2"/>
  <c r="AA1091" i="2"/>
  <c r="Z1094" i="2"/>
  <c r="AA1095" i="2"/>
  <c r="Z1098" i="2"/>
  <c r="AA1099" i="2"/>
  <c r="Z1102" i="2"/>
  <c r="AA1103" i="2"/>
  <c r="Z1106" i="2"/>
  <c r="AA1107" i="2"/>
  <c r="AA120" i="2" s="1"/>
  <c r="Z1110" i="2"/>
  <c r="AA1111" i="2"/>
  <c r="Z1114" i="2"/>
  <c r="AA1115" i="2"/>
  <c r="Z1118" i="2"/>
  <c r="AA1119" i="2"/>
  <c r="Z1122" i="2"/>
  <c r="AA1123" i="2"/>
  <c r="Z1126" i="2"/>
  <c r="AA1127" i="2"/>
  <c r="Z1130" i="2"/>
  <c r="AA1131" i="2"/>
  <c r="Z1134" i="2"/>
  <c r="AA1135" i="2"/>
  <c r="Z1138" i="2"/>
  <c r="AA1139" i="2"/>
  <c r="Z1142" i="2"/>
  <c r="AA1143" i="2"/>
  <c r="Z1146" i="2"/>
  <c r="AA1147" i="2"/>
  <c r="Z1150" i="2"/>
  <c r="AA1151" i="2"/>
  <c r="Z1154" i="2"/>
  <c r="AA1155" i="2"/>
  <c r="Z1158" i="2"/>
  <c r="AA1159" i="2"/>
  <c r="Z1162" i="2"/>
  <c r="AA1163" i="2"/>
  <c r="Z1166" i="2"/>
  <c r="AA1167" i="2"/>
  <c r="Z1170" i="2"/>
  <c r="AA1171" i="2"/>
  <c r="AA129" i="2" s="1"/>
  <c r="Z1174" i="2"/>
  <c r="AA1175" i="2"/>
  <c r="Z1178" i="2"/>
  <c r="AA1179" i="2"/>
  <c r="Z1182" i="2"/>
  <c r="AA1183" i="2"/>
  <c r="Z1186" i="2"/>
  <c r="Z1187" i="2"/>
  <c r="AD1187" i="2"/>
  <c r="AH1187" i="2"/>
  <c r="AL1187" i="2"/>
  <c r="AQ1188" i="2"/>
  <c r="AD1188" i="2"/>
  <c r="AJ1188" i="2"/>
  <c r="AO1188" i="2"/>
  <c r="AQ1189" i="2"/>
  <c r="AB1190" i="2"/>
  <c r="AE1191" i="2"/>
  <c r="AO1191" i="2"/>
  <c r="AB1193" i="2"/>
  <c r="AF1193" i="2"/>
  <c r="AJ1193" i="2"/>
  <c r="AN1193" i="2"/>
  <c r="AI1193" i="2"/>
  <c r="AC1194" i="2"/>
  <c r="AG1194" i="2"/>
  <c r="AK1194" i="2"/>
  <c r="Z1194" i="2"/>
  <c r="AE1194" i="2"/>
  <c r="AJ1194" i="2"/>
  <c r="Z1195" i="2"/>
  <c r="AD1195" i="2"/>
  <c r="AH1195" i="2"/>
  <c r="AL1195" i="2"/>
  <c r="AG1195" i="2"/>
  <c r="AQ1196" i="2"/>
  <c r="AD1196" i="2"/>
  <c r="AJ1196" i="2"/>
  <c r="AO1196" i="2"/>
  <c r="AQ1197" i="2"/>
  <c r="AB1198" i="2"/>
  <c r="AE1199" i="2"/>
  <c r="AO1199" i="2"/>
  <c r="AB1201" i="2"/>
  <c r="AF1201" i="2"/>
  <c r="AJ1201" i="2"/>
  <c r="AN1201" i="2"/>
  <c r="AI1201" i="2"/>
  <c r="AC1202" i="2"/>
  <c r="AG1202" i="2"/>
  <c r="AK1202" i="2"/>
  <c r="Z1202" i="2"/>
  <c r="AE1202" i="2"/>
  <c r="AJ1202" i="2"/>
  <c r="Z1203" i="2"/>
  <c r="AD1203" i="2"/>
  <c r="AH1203" i="2"/>
  <c r="AL1203" i="2"/>
  <c r="AG1203" i="2"/>
  <c r="AQ1204" i="2"/>
  <c r="AD1204" i="2"/>
  <c r="AJ1204" i="2"/>
  <c r="AO1204" i="2"/>
  <c r="AQ1205" i="2"/>
  <c r="AB1206" i="2"/>
  <c r="AE1207" i="2"/>
  <c r="AO1207" i="2"/>
  <c r="AB1209" i="2"/>
  <c r="AF1209" i="2"/>
  <c r="AJ1209" i="2"/>
  <c r="AN1209" i="2"/>
  <c r="AI1209" i="2"/>
  <c r="AC1210" i="2"/>
  <c r="AG1210" i="2"/>
  <c r="AK1210" i="2"/>
  <c r="Z1210" i="2"/>
  <c r="AE1210" i="2"/>
  <c r="AJ1210" i="2"/>
  <c r="Z1211" i="2"/>
  <c r="AD1211" i="2"/>
  <c r="AH1211" i="2"/>
  <c r="AL1211" i="2"/>
  <c r="AG1211" i="2"/>
  <c r="AQ1212" i="2"/>
  <c r="AD1212" i="2"/>
  <c r="AJ1212" i="2"/>
  <c r="AO1212" i="2"/>
  <c r="AQ1213" i="2"/>
  <c r="AB1214" i="2"/>
  <c r="AE1215" i="2"/>
  <c r="AO1215" i="2"/>
  <c r="AB1217" i="2"/>
  <c r="AF1217" i="2"/>
  <c r="AJ1217" i="2"/>
  <c r="AN1217" i="2"/>
  <c r="AI1217" i="2"/>
  <c r="AC1218" i="2"/>
  <c r="AG1218" i="2"/>
  <c r="AK1218" i="2"/>
  <c r="Z1218" i="2"/>
  <c r="AE1218" i="2"/>
  <c r="AJ1218" i="2"/>
  <c r="Z1219" i="2"/>
  <c r="AD1219" i="2"/>
  <c r="AH1219" i="2"/>
  <c r="AL1219" i="2"/>
  <c r="AG1219" i="2"/>
  <c r="AQ1220" i="2"/>
  <c r="AD1220" i="2"/>
  <c r="AJ1220" i="2"/>
  <c r="AO1220" i="2"/>
  <c r="AQ1221" i="2"/>
  <c r="AB1222" i="2"/>
  <c r="AF1223" i="2"/>
  <c r="AN1223" i="2"/>
  <c r="AC1224" i="2"/>
  <c r="Z1225" i="2"/>
  <c r="AH1225" i="2"/>
  <c r="AP1225" i="2"/>
  <c r="AF1227" i="2"/>
  <c r="AN1227" i="2"/>
  <c r="AC1228" i="2"/>
  <c r="AL1230" i="2"/>
  <c r="Z1231" i="2"/>
  <c r="AO1231" i="2"/>
  <c r="AK1231" i="2"/>
  <c r="AG1231" i="2"/>
  <c r="AC1231" i="2"/>
  <c r="AN1231" i="2"/>
  <c r="AJ1231" i="2"/>
  <c r="AF1231" i="2"/>
  <c r="AB1231" i="2"/>
  <c r="AD1231" i="2"/>
  <c r="AH1231" i="2"/>
  <c r="AL1231" i="2"/>
  <c r="AE1231" i="2"/>
  <c r="AQ1232" i="2"/>
  <c r="AN1232" i="2"/>
  <c r="AO1234" i="2"/>
  <c r="AD1234" i="2"/>
  <c r="AM1235" i="2"/>
  <c r="AC1237" i="2"/>
  <c r="AL1238" i="2"/>
  <c r="Z1239" i="2"/>
  <c r="AO1239" i="2"/>
  <c r="AK1239" i="2"/>
  <c r="AG1239" i="2"/>
  <c r="AC1239" i="2"/>
  <c r="AN1239" i="2"/>
  <c r="AJ1239" i="2"/>
  <c r="AF1239" i="2"/>
  <c r="AB1239" i="2"/>
  <c r="AD1239" i="2"/>
  <c r="AH1239" i="2"/>
  <c r="AL1239" i="2"/>
  <c r="AE1239" i="2"/>
  <c r="AQ1240" i="2"/>
  <c r="AN1240" i="2"/>
  <c r="AO1242" i="2"/>
  <c r="AD1242" i="2"/>
  <c r="AM1243" i="2"/>
  <c r="AA642" i="2"/>
  <c r="AE642" i="2"/>
  <c r="AI642" i="2"/>
  <c r="AA646" i="2"/>
  <c r="AE646" i="2"/>
  <c r="AI646" i="2"/>
  <c r="AA650" i="2"/>
  <c r="AE650" i="2"/>
  <c r="AI650" i="2"/>
  <c r="AB651" i="2"/>
  <c r="AF651" i="2"/>
  <c r="AJ651" i="2"/>
  <c r="AA654" i="2"/>
  <c r="AE654" i="2"/>
  <c r="AI654" i="2"/>
  <c r="AB655" i="2"/>
  <c r="AF655" i="2"/>
  <c r="AJ655" i="2"/>
  <c r="AA658" i="2"/>
  <c r="AE658" i="2"/>
  <c r="AI658" i="2"/>
  <c r="AB659" i="2"/>
  <c r="AF659" i="2"/>
  <c r="AJ659" i="2"/>
  <c r="AC660" i="2"/>
  <c r="AG660" i="2"/>
  <c r="AK660" i="2"/>
  <c r="Z661" i="2"/>
  <c r="AD661" i="2"/>
  <c r="AH661" i="2"/>
  <c r="AA662" i="2"/>
  <c r="AE662" i="2"/>
  <c r="AI662" i="2"/>
  <c r="AB663" i="2"/>
  <c r="AF663" i="2"/>
  <c r="AJ663" i="2"/>
  <c r="AC664" i="2"/>
  <c r="AG664" i="2"/>
  <c r="AK664" i="2"/>
  <c r="Z665" i="2"/>
  <c r="AD665" i="2"/>
  <c r="AH665" i="2"/>
  <c r="AA666" i="2"/>
  <c r="AE666" i="2"/>
  <c r="AI666" i="2"/>
  <c r="AB667" i="2"/>
  <c r="AF667" i="2"/>
  <c r="AJ667" i="2"/>
  <c r="AC668" i="2"/>
  <c r="AG668" i="2"/>
  <c r="AK668" i="2"/>
  <c r="Z669" i="2"/>
  <c r="AD669" i="2"/>
  <c r="AH669" i="2"/>
  <c r="AA670" i="2"/>
  <c r="AE670" i="2"/>
  <c r="AI670" i="2"/>
  <c r="AB671" i="2"/>
  <c r="AF671" i="2"/>
  <c r="AJ671" i="2"/>
  <c r="AC672" i="2"/>
  <c r="AG672" i="2"/>
  <c r="AK672" i="2"/>
  <c r="Z673" i="2"/>
  <c r="AD673" i="2"/>
  <c r="AH673" i="2"/>
  <c r="AA674" i="2"/>
  <c r="AE674" i="2"/>
  <c r="AI674" i="2"/>
  <c r="AB675" i="2"/>
  <c r="AF675" i="2"/>
  <c r="AJ675" i="2"/>
  <c r="AC676" i="2"/>
  <c r="AG676" i="2"/>
  <c r="AK676" i="2"/>
  <c r="Z677" i="2"/>
  <c r="AD677" i="2"/>
  <c r="AH677" i="2"/>
  <c r="AA678" i="2"/>
  <c r="AE678" i="2"/>
  <c r="AI678" i="2"/>
  <c r="AB679" i="2"/>
  <c r="AF679" i="2"/>
  <c r="AJ679" i="2"/>
  <c r="AC680" i="2"/>
  <c r="AG680" i="2"/>
  <c r="AK680" i="2"/>
  <c r="Z681" i="2"/>
  <c r="AD681" i="2"/>
  <c r="AH681" i="2"/>
  <c r="AA682" i="2"/>
  <c r="AE682" i="2"/>
  <c r="AI682" i="2"/>
  <c r="AB683" i="2"/>
  <c r="AF683" i="2"/>
  <c r="AJ683" i="2"/>
  <c r="AC684" i="2"/>
  <c r="AG684" i="2"/>
  <c r="AK684" i="2"/>
  <c r="Z685" i="2"/>
  <c r="AD685" i="2"/>
  <c r="AH685" i="2"/>
  <c r="AA686" i="2"/>
  <c r="AE686" i="2"/>
  <c r="AI686" i="2"/>
  <c r="AB687" i="2"/>
  <c r="AF687" i="2"/>
  <c r="AJ687" i="2"/>
  <c r="AC688" i="2"/>
  <c r="AG688" i="2"/>
  <c r="AK688" i="2"/>
  <c r="Z689" i="2"/>
  <c r="AD689" i="2"/>
  <c r="AH689" i="2"/>
  <c r="AA690" i="2"/>
  <c r="AE690" i="2"/>
  <c r="AI690" i="2"/>
  <c r="AB691" i="2"/>
  <c r="AF691" i="2"/>
  <c r="AJ691" i="2"/>
  <c r="AC692" i="2"/>
  <c r="AG692" i="2"/>
  <c r="AK692" i="2"/>
  <c r="Z693" i="2"/>
  <c r="AD693" i="2"/>
  <c r="AH693" i="2"/>
  <c r="AA694" i="2"/>
  <c r="AE694" i="2"/>
  <c r="AI694" i="2"/>
  <c r="AB695" i="2"/>
  <c r="AF695" i="2"/>
  <c r="AJ695" i="2"/>
  <c r="AC696" i="2"/>
  <c r="AG696" i="2"/>
  <c r="AK696" i="2"/>
  <c r="Z697" i="2"/>
  <c r="AD697" i="2"/>
  <c r="AH697" i="2"/>
  <c r="AA698" i="2"/>
  <c r="AE698" i="2"/>
  <c r="AI698" i="2"/>
  <c r="AB699" i="2"/>
  <c r="AF699" i="2"/>
  <c r="AJ699" i="2"/>
  <c r="AC700" i="2"/>
  <c r="AG700" i="2"/>
  <c r="AK700" i="2"/>
  <c r="Z701" i="2"/>
  <c r="AD701" i="2"/>
  <c r="AH701" i="2"/>
  <c r="AA702" i="2"/>
  <c r="AE702" i="2"/>
  <c r="AI702" i="2"/>
  <c r="AB703" i="2"/>
  <c r="AF703" i="2"/>
  <c r="AJ703" i="2"/>
  <c r="AC704" i="2"/>
  <c r="AG704" i="2"/>
  <c r="AK704" i="2"/>
  <c r="Z705" i="2"/>
  <c r="AD705" i="2"/>
  <c r="AH705" i="2"/>
  <c r="AA706" i="2"/>
  <c r="AE706" i="2"/>
  <c r="AI706" i="2"/>
  <c r="AB707" i="2"/>
  <c r="AF707" i="2"/>
  <c r="AJ707" i="2"/>
  <c r="AC708" i="2"/>
  <c r="AG708" i="2"/>
  <c r="AK708" i="2"/>
  <c r="Z709" i="2"/>
  <c r="AD709" i="2"/>
  <c r="AH709" i="2"/>
  <c r="AA710" i="2"/>
  <c r="AE710" i="2"/>
  <c r="AI710" i="2"/>
  <c r="AB711" i="2"/>
  <c r="AF711" i="2"/>
  <c r="AJ711" i="2"/>
  <c r="AC712" i="2"/>
  <c r="AG712" i="2"/>
  <c r="AK712" i="2"/>
  <c r="Z713" i="2"/>
  <c r="AD713" i="2"/>
  <c r="AH713" i="2"/>
  <c r="AA714" i="2"/>
  <c r="AE714" i="2"/>
  <c r="AI714" i="2"/>
  <c r="AB715" i="2"/>
  <c r="AF715" i="2"/>
  <c r="AJ715" i="2"/>
  <c r="AC716" i="2"/>
  <c r="AG716" i="2"/>
  <c r="AK716" i="2"/>
  <c r="Z717" i="2"/>
  <c r="AD717" i="2"/>
  <c r="AH717" i="2"/>
  <c r="AA718" i="2"/>
  <c r="AE718" i="2"/>
  <c r="AI718" i="2"/>
  <c r="AB719" i="2"/>
  <c r="AF719" i="2"/>
  <c r="AJ719" i="2"/>
  <c r="AC720" i="2"/>
  <c r="AG720" i="2"/>
  <c r="AK720" i="2"/>
  <c r="Z721" i="2"/>
  <c r="AD721" i="2"/>
  <c r="AH721" i="2"/>
  <c r="AA722" i="2"/>
  <c r="AE722" i="2"/>
  <c r="AI722" i="2"/>
  <c r="AB723" i="2"/>
  <c r="AF723" i="2"/>
  <c r="AJ723" i="2"/>
  <c r="AC724" i="2"/>
  <c r="AG724" i="2"/>
  <c r="AK724" i="2"/>
  <c r="Z725" i="2"/>
  <c r="AD725" i="2"/>
  <c r="AH725" i="2"/>
  <c r="AA726" i="2"/>
  <c r="AE726" i="2"/>
  <c r="AI726" i="2"/>
  <c r="AB727" i="2"/>
  <c r="AF727" i="2"/>
  <c r="AJ727" i="2"/>
  <c r="AC728" i="2"/>
  <c r="AG728" i="2"/>
  <c r="AK728" i="2"/>
  <c r="Z729" i="2"/>
  <c r="AD729" i="2"/>
  <c r="AH729" i="2"/>
  <c r="AA730" i="2"/>
  <c r="AE730" i="2"/>
  <c r="AI730" i="2"/>
  <c r="AB731" i="2"/>
  <c r="AF731" i="2"/>
  <c r="AJ731" i="2"/>
  <c r="AC732" i="2"/>
  <c r="AG732" i="2"/>
  <c r="AK732" i="2"/>
  <c r="Z733" i="2"/>
  <c r="AD733" i="2"/>
  <c r="AH733" i="2"/>
  <c r="AA734" i="2"/>
  <c r="AE734" i="2"/>
  <c r="AI734" i="2"/>
  <c r="AB735" i="2"/>
  <c r="AF735" i="2"/>
  <c r="AJ735" i="2"/>
  <c r="AC736" i="2"/>
  <c r="AG736" i="2"/>
  <c r="AK736" i="2"/>
  <c r="Z737" i="2"/>
  <c r="AD737" i="2"/>
  <c r="AH737" i="2"/>
  <c r="AA738" i="2"/>
  <c r="AE738" i="2"/>
  <c r="AI738" i="2"/>
  <c r="AB739" i="2"/>
  <c r="AF739" i="2"/>
  <c r="AJ739" i="2"/>
  <c r="AC740" i="2"/>
  <c r="AG740" i="2"/>
  <c r="AK740" i="2"/>
  <c r="Z741" i="2"/>
  <c r="AD741" i="2"/>
  <c r="AH741" i="2"/>
  <c r="AA742" i="2"/>
  <c r="AE742" i="2"/>
  <c r="AI742" i="2"/>
  <c r="AB743" i="2"/>
  <c r="AF743" i="2"/>
  <c r="AJ743" i="2"/>
  <c r="AC744" i="2"/>
  <c r="AG744" i="2"/>
  <c r="AK744" i="2"/>
  <c r="Z745" i="2"/>
  <c r="AD745" i="2"/>
  <c r="AH745" i="2"/>
  <c r="AA746" i="2"/>
  <c r="AE746" i="2"/>
  <c r="AI746" i="2"/>
  <c r="AB747" i="2"/>
  <c r="AF747" i="2"/>
  <c r="AJ747" i="2"/>
  <c r="AC748" i="2"/>
  <c r="AG748" i="2"/>
  <c r="AK748" i="2"/>
  <c r="Z749" i="2"/>
  <c r="AD749" i="2"/>
  <c r="AH749" i="2"/>
  <c r="AA750" i="2"/>
  <c r="AE750" i="2"/>
  <c r="AI750" i="2"/>
  <c r="AB751" i="2"/>
  <c r="AF751" i="2"/>
  <c r="AJ751" i="2"/>
  <c r="AC752" i="2"/>
  <c r="AG752" i="2"/>
  <c r="AK752" i="2"/>
  <c r="Z753" i="2"/>
  <c r="AD753" i="2"/>
  <c r="AH753" i="2"/>
  <c r="AA754" i="2"/>
  <c r="AE754" i="2"/>
  <c r="AI754" i="2"/>
  <c r="AB755" i="2"/>
  <c r="AF755" i="2"/>
  <c r="AJ755" i="2"/>
  <c r="AC756" i="2"/>
  <c r="AG756" i="2"/>
  <c r="AK756" i="2"/>
  <c r="Z757" i="2"/>
  <c r="AD757" i="2"/>
  <c r="AH757" i="2"/>
  <c r="AA758" i="2"/>
  <c r="AE758" i="2"/>
  <c r="AI758" i="2"/>
  <c r="AB759" i="2"/>
  <c r="AF759" i="2"/>
  <c r="AJ759" i="2"/>
  <c r="AC760" i="2"/>
  <c r="AG760" i="2"/>
  <c r="AK760" i="2"/>
  <c r="Z761" i="2"/>
  <c r="AD761" i="2"/>
  <c r="AH761" i="2"/>
  <c r="AA762" i="2"/>
  <c r="AE762" i="2"/>
  <c r="AI762" i="2"/>
  <c r="AB763" i="2"/>
  <c r="AF763" i="2"/>
  <c r="AJ763" i="2"/>
  <c r="AC764" i="2"/>
  <c r="AG764" i="2"/>
  <c r="AK764" i="2"/>
  <c r="Z765" i="2"/>
  <c r="AD765" i="2"/>
  <c r="AH765" i="2"/>
  <c r="AA766" i="2"/>
  <c r="AE766" i="2"/>
  <c r="AI766" i="2"/>
  <c r="AB767" i="2"/>
  <c r="AF767" i="2"/>
  <c r="AJ767" i="2"/>
  <c r="AC768" i="2"/>
  <c r="AG768" i="2"/>
  <c r="AK768" i="2"/>
  <c r="Z769" i="2"/>
  <c r="AD769" i="2"/>
  <c r="AH769" i="2"/>
  <c r="AA770" i="2"/>
  <c r="AE770" i="2"/>
  <c r="AI770" i="2"/>
  <c r="AB771" i="2"/>
  <c r="AF771" i="2"/>
  <c r="AJ771" i="2"/>
  <c r="AC772" i="2"/>
  <c r="AG772" i="2"/>
  <c r="AK772" i="2"/>
  <c r="Z773" i="2"/>
  <c r="AD773" i="2"/>
  <c r="AH773" i="2"/>
  <c r="AA774" i="2"/>
  <c r="AE774" i="2"/>
  <c r="AI774" i="2"/>
  <c r="AB775" i="2"/>
  <c r="AF775" i="2"/>
  <c r="AJ775" i="2"/>
  <c r="AC776" i="2"/>
  <c r="AG776" i="2"/>
  <c r="AK776" i="2"/>
  <c r="Z777" i="2"/>
  <c r="AD777" i="2"/>
  <c r="AH777" i="2"/>
  <c r="AA778" i="2"/>
  <c r="AE778" i="2"/>
  <c r="AI778" i="2"/>
  <c r="AB779" i="2"/>
  <c r="AF779" i="2"/>
  <c r="AJ779" i="2"/>
  <c r="AC780" i="2"/>
  <c r="AG780" i="2"/>
  <c r="AK780" i="2"/>
  <c r="Z781" i="2"/>
  <c r="AD781" i="2"/>
  <c r="AH781" i="2"/>
  <c r="AA782" i="2"/>
  <c r="AE782" i="2"/>
  <c r="AI782" i="2"/>
  <c r="AB783" i="2"/>
  <c r="AF783" i="2"/>
  <c r="AJ783" i="2"/>
  <c r="AC784" i="2"/>
  <c r="AG784" i="2"/>
  <c r="AK784" i="2"/>
  <c r="Z785" i="2"/>
  <c r="AD785" i="2"/>
  <c r="AH785" i="2"/>
  <c r="AA786" i="2"/>
  <c r="AE786" i="2"/>
  <c r="AI786" i="2"/>
  <c r="AB787" i="2"/>
  <c r="AF787" i="2"/>
  <c r="AJ787" i="2"/>
  <c r="AC788" i="2"/>
  <c r="AG788" i="2"/>
  <c r="AK788" i="2"/>
  <c r="Z789" i="2"/>
  <c r="AD789" i="2"/>
  <c r="AH789" i="2"/>
  <c r="AA790" i="2"/>
  <c r="AE790" i="2"/>
  <c r="AI790" i="2"/>
  <c r="AB791" i="2"/>
  <c r="AF791" i="2"/>
  <c r="AJ791" i="2"/>
  <c r="AC792" i="2"/>
  <c r="AG792" i="2"/>
  <c r="AK792" i="2"/>
  <c r="Z793" i="2"/>
  <c r="AD793" i="2"/>
  <c r="AH793" i="2"/>
  <c r="AA794" i="2"/>
  <c r="AE794" i="2"/>
  <c r="AI794" i="2"/>
  <c r="AB795" i="2"/>
  <c r="AF795" i="2"/>
  <c r="AJ795" i="2"/>
  <c r="AC796" i="2"/>
  <c r="AG796" i="2"/>
  <c r="AK796" i="2"/>
  <c r="Z797" i="2"/>
  <c r="AD797" i="2"/>
  <c r="AH797" i="2"/>
  <c r="AA798" i="2"/>
  <c r="AE798" i="2"/>
  <c r="AI798" i="2"/>
  <c r="AB799" i="2"/>
  <c r="AF799" i="2"/>
  <c r="AJ799" i="2"/>
  <c r="AC800" i="2"/>
  <c r="AG800" i="2"/>
  <c r="AK800" i="2"/>
  <c r="Z801" i="2"/>
  <c r="AD801" i="2"/>
  <c r="AH801" i="2"/>
  <c r="AA802" i="2"/>
  <c r="AE802" i="2"/>
  <c r="AI802" i="2"/>
  <c r="AB803" i="2"/>
  <c r="AF803" i="2"/>
  <c r="AJ803" i="2"/>
  <c r="AC804" i="2"/>
  <c r="AG804" i="2"/>
  <c r="AK804" i="2"/>
  <c r="Z805" i="2"/>
  <c r="AD805" i="2"/>
  <c r="AH805" i="2"/>
  <c r="AA806" i="2"/>
  <c r="AE806" i="2"/>
  <c r="AI806" i="2"/>
  <c r="AB807" i="2"/>
  <c r="AF807" i="2"/>
  <c r="AJ807" i="2"/>
  <c r="AC808" i="2"/>
  <c r="AG808" i="2"/>
  <c r="AK808" i="2"/>
  <c r="Z809" i="2"/>
  <c r="AD809" i="2"/>
  <c r="AH809" i="2"/>
  <c r="AA810" i="2"/>
  <c r="AE810" i="2"/>
  <c r="AI810" i="2"/>
  <c r="AB811" i="2"/>
  <c r="AF811" i="2"/>
  <c r="AJ811" i="2"/>
  <c r="AC812" i="2"/>
  <c r="AG812" i="2"/>
  <c r="AK812" i="2"/>
  <c r="Z813" i="2"/>
  <c r="AD813" i="2"/>
  <c r="AH813" i="2"/>
  <c r="AA814" i="2"/>
  <c r="AE814" i="2"/>
  <c r="AI814" i="2"/>
  <c r="AB815" i="2"/>
  <c r="AF815" i="2"/>
  <c r="AJ815" i="2"/>
  <c r="AC816" i="2"/>
  <c r="AG816" i="2"/>
  <c r="AK816" i="2"/>
  <c r="Z817" i="2"/>
  <c r="AD817" i="2"/>
  <c r="AH817" i="2"/>
  <c r="AA818" i="2"/>
  <c r="AE818" i="2"/>
  <c r="AI818" i="2"/>
  <c r="AB819" i="2"/>
  <c r="AF819" i="2"/>
  <c r="AJ819" i="2"/>
  <c r="AC820" i="2"/>
  <c r="AG820" i="2"/>
  <c r="AK820" i="2"/>
  <c r="Z821" i="2"/>
  <c r="AD821" i="2"/>
  <c r="AH821" i="2"/>
  <c r="AA822" i="2"/>
  <c r="AE822" i="2"/>
  <c r="AI822" i="2"/>
  <c r="AB823" i="2"/>
  <c r="AF823" i="2"/>
  <c r="AJ823" i="2"/>
  <c r="AC824" i="2"/>
  <c r="AG824" i="2"/>
  <c r="AK824" i="2"/>
  <c r="Z825" i="2"/>
  <c r="AD825" i="2"/>
  <c r="AH825" i="2"/>
  <c r="AA826" i="2"/>
  <c r="AE826" i="2"/>
  <c r="AI826" i="2"/>
  <c r="AB827" i="2"/>
  <c r="AF827" i="2"/>
  <c r="AJ827" i="2"/>
  <c r="AC828" i="2"/>
  <c r="AG828" i="2"/>
  <c r="AK828" i="2"/>
  <c r="Z829" i="2"/>
  <c r="AD829" i="2"/>
  <c r="AH829" i="2"/>
  <c r="AA830" i="2"/>
  <c r="AE830" i="2"/>
  <c r="AI830" i="2"/>
  <c r="AB831" i="2"/>
  <c r="AF831" i="2"/>
  <c r="AJ831" i="2"/>
  <c r="AC832" i="2"/>
  <c r="AG832" i="2"/>
  <c r="AK832" i="2"/>
  <c r="Z833" i="2"/>
  <c r="AD833" i="2"/>
  <c r="AH833" i="2"/>
  <c r="AA834" i="2"/>
  <c r="AE834" i="2"/>
  <c r="AI834" i="2"/>
  <c r="AB835" i="2"/>
  <c r="AF835" i="2"/>
  <c r="AJ835" i="2"/>
  <c r="AC836" i="2"/>
  <c r="AG836" i="2"/>
  <c r="AK836" i="2"/>
  <c r="Z837" i="2"/>
  <c r="AD837" i="2"/>
  <c r="AH837" i="2"/>
  <c r="AA838" i="2"/>
  <c r="AE838" i="2"/>
  <c r="AI838" i="2"/>
  <c r="AB839" i="2"/>
  <c r="AF839" i="2"/>
  <c r="AJ839" i="2"/>
  <c r="AC840" i="2"/>
  <c r="AG840" i="2"/>
  <c r="AK840" i="2"/>
  <c r="Z841" i="2"/>
  <c r="AD841" i="2"/>
  <c r="AH841" i="2"/>
  <c r="AA842" i="2"/>
  <c r="AE842" i="2"/>
  <c r="AI842" i="2"/>
  <c r="AB843" i="2"/>
  <c r="AF843" i="2"/>
  <c r="AJ843" i="2"/>
  <c r="AC844" i="2"/>
  <c r="AG844" i="2"/>
  <c r="AK844" i="2"/>
  <c r="Z845" i="2"/>
  <c r="AD845" i="2"/>
  <c r="AH845" i="2"/>
  <c r="AA846" i="2"/>
  <c r="AE846" i="2"/>
  <c r="AI846" i="2"/>
  <c r="AB847" i="2"/>
  <c r="AF847" i="2"/>
  <c r="AJ847" i="2"/>
  <c r="AC848" i="2"/>
  <c r="AG848" i="2"/>
  <c r="AK848" i="2"/>
  <c r="Z849" i="2"/>
  <c r="AD849" i="2"/>
  <c r="AH849" i="2"/>
  <c r="AA850" i="2"/>
  <c r="AE850" i="2"/>
  <c r="AI850" i="2"/>
  <c r="AB851" i="2"/>
  <c r="AF851" i="2"/>
  <c r="AJ851" i="2"/>
  <c r="AC852" i="2"/>
  <c r="AG852" i="2"/>
  <c r="AK852" i="2"/>
  <c r="Z853" i="2"/>
  <c r="AD853" i="2"/>
  <c r="AH853" i="2"/>
  <c r="AA854" i="2"/>
  <c r="AE854" i="2"/>
  <c r="AI854" i="2"/>
  <c r="AB855" i="2"/>
  <c r="AF855" i="2"/>
  <c r="AJ855" i="2"/>
  <c r="AC856" i="2"/>
  <c r="AG856" i="2"/>
  <c r="AK856" i="2"/>
  <c r="Z857" i="2"/>
  <c r="AD857" i="2"/>
  <c r="AH857" i="2"/>
  <c r="AA858" i="2"/>
  <c r="AE858" i="2"/>
  <c r="AI858" i="2"/>
  <c r="AB859" i="2"/>
  <c r="AF859" i="2"/>
  <c r="AJ859" i="2"/>
  <c r="AC860" i="2"/>
  <c r="AG860" i="2"/>
  <c r="AK860" i="2"/>
  <c r="Z861" i="2"/>
  <c r="AD861" i="2"/>
  <c r="AH861" i="2"/>
  <c r="AA862" i="2"/>
  <c r="AE862" i="2"/>
  <c r="AI862" i="2"/>
  <c r="AB863" i="2"/>
  <c r="AF863" i="2"/>
  <c r="AJ863" i="2"/>
  <c r="AC864" i="2"/>
  <c r="AG864" i="2"/>
  <c r="AK864" i="2"/>
  <c r="Z865" i="2"/>
  <c r="AD865" i="2"/>
  <c r="AH865" i="2"/>
  <c r="AA866" i="2"/>
  <c r="AE866" i="2"/>
  <c r="AI866" i="2"/>
  <c r="AB867" i="2"/>
  <c r="AF867" i="2"/>
  <c r="AJ867" i="2"/>
  <c r="AC868" i="2"/>
  <c r="AG868" i="2"/>
  <c r="AK868" i="2"/>
  <c r="Z869" i="2"/>
  <c r="AD869" i="2"/>
  <c r="AH869" i="2"/>
  <c r="AA870" i="2"/>
  <c r="AE870" i="2"/>
  <c r="AI870" i="2"/>
  <c r="AB871" i="2"/>
  <c r="AF871" i="2"/>
  <c r="AJ871" i="2"/>
  <c r="AC872" i="2"/>
  <c r="AG872" i="2"/>
  <c r="AK872" i="2"/>
  <c r="Z873" i="2"/>
  <c r="AD873" i="2"/>
  <c r="AH873" i="2"/>
  <c r="AA874" i="2"/>
  <c r="AE874" i="2"/>
  <c r="AI874" i="2"/>
  <c r="AB875" i="2"/>
  <c r="AF875" i="2"/>
  <c r="AJ875" i="2"/>
  <c r="AC876" i="2"/>
  <c r="AG876" i="2"/>
  <c r="AK876" i="2"/>
  <c r="Z877" i="2"/>
  <c r="AD877" i="2"/>
  <c r="AH877" i="2"/>
  <c r="AA878" i="2"/>
  <c r="AE878" i="2"/>
  <c r="AI878" i="2"/>
  <c r="AB879" i="2"/>
  <c r="AF879" i="2"/>
  <c r="AJ879" i="2"/>
  <c r="AC880" i="2"/>
  <c r="AG880" i="2"/>
  <c r="AK880" i="2"/>
  <c r="Z881" i="2"/>
  <c r="AD881" i="2"/>
  <c r="AH881" i="2"/>
  <c r="AA882" i="2"/>
  <c r="AE882" i="2"/>
  <c r="AI882" i="2"/>
  <c r="AB883" i="2"/>
  <c r="AF883" i="2"/>
  <c r="AJ883" i="2"/>
  <c r="AC884" i="2"/>
  <c r="AG884" i="2"/>
  <c r="AK884" i="2"/>
  <c r="Z885" i="2"/>
  <c r="AD885" i="2"/>
  <c r="AH885" i="2"/>
  <c r="AA886" i="2"/>
  <c r="AE886" i="2"/>
  <c r="AI886" i="2"/>
  <c r="AB887" i="2"/>
  <c r="AF887" i="2"/>
  <c r="AJ887" i="2"/>
  <c r="AC888" i="2"/>
  <c r="AG888" i="2"/>
  <c r="AK888" i="2"/>
  <c r="Z889" i="2"/>
  <c r="AD889" i="2"/>
  <c r="AH889" i="2"/>
  <c r="AA890" i="2"/>
  <c r="AE890" i="2"/>
  <c r="AI890" i="2"/>
  <c r="AB891" i="2"/>
  <c r="AF891" i="2"/>
  <c r="AJ891" i="2"/>
  <c r="AC892" i="2"/>
  <c r="AG892" i="2"/>
  <c r="AK892" i="2"/>
  <c r="Z893" i="2"/>
  <c r="AD893" i="2"/>
  <c r="AH893" i="2"/>
  <c r="AA894" i="2"/>
  <c r="AE894" i="2"/>
  <c r="AI894" i="2"/>
  <c r="AB895" i="2"/>
  <c r="AF895" i="2"/>
  <c r="AJ895" i="2"/>
  <c r="AC896" i="2"/>
  <c r="AG896" i="2"/>
  <c r="AK896" i="2"/>
  <c r="Z897" i="2"/>
  <c r="AD897" i="2"/>
  <c r="AH897" i="2"/>
  <c r="AA898" i="2"/>
  <c r="AE898" i="2"/>
  <c r="AI898" i="2"/>
  <c r="AB899" i="2"/>
  <c r="AF899" i="2"/>
  <c r="AJ899" i="2"/>
  <c r="AC900" i="2"/>
  <c r="AG900" i="2"/>
  <c r="AK900" i="2"/>
  <c r="Z901" i="2"/>
  <c r="AD901" i="2"/>
  <c r="AH901" i="2"/>
  <c r="AA902" i="2"/>
  <c r="AE902" i="2"/>
  <c r="AI902" i="2"/>
  <c r="AB903" i="2"/>
  <c r="AF903" i="2"/>
  <c r="AJ903" i="2"/>
  <c r="AC904" i="2"/>
  <c r="AG904" i="2"/>
  <c r="AK904" i="2"/>
  <c r="Z905" i="2"/>
  <c r="AD905" i="2"/>
  <c r="AH905" i="2"/>
  <c r="AA906" i="2"/>
  <c r="AE906" i="2"/>
  <c r="AI906" i="2"/>
  <c r="AB907" i="2"/>
  <c r="AF907" i="2"/>
  <c r="AJ907" i="2"/>
  <c r="AC908" i="2"/>
  <c r="AG908" i="2"/>
  <c r="AK908" i="2"/>
  <c r="Z909" i="2"/>
  <c r="AD909" i="2"/>
  <c r="AH909" i="2"/>
  <c r="AA910" i="2"/>
  <c r="AE910" i="2"/>
  <c r="AI910" i="2"/>
  <c r="AB911" i="2"/>
  <c r="AF911" i="2"/>
  <c r="AJ911" i="2"/>
  <c r="AC912" i="2"/>
  <c r="AG912" i="2"/>
  <c r="AK912" i="2"/>
  <c r="Z913" i="2"/>
  <c r="AD913" i="2"/>
  <c r="AH913" i="2"/>
  <c r="AA914" i="2"/>
  <c r="AE914" i="2"/>
  <c r="AI914" i="2"/>
  <c r="AB915" i="2"/>
  <c r="AF915" i="2"/>
  <c r="AJ915" i="2"/>
  <c r="AC916" i="2"/>
  <c r="AG916" i="2"/>
  <c r="AK916" i="2"/>
  <c r="Z917" i="2"/>
  <c r="AD917" i="2"/>
  <c r="AH917" i="2"/>
  <c r="AA918" i="2"/>
  <c r="AE918" i="2"/>
  <c r="AI918" i="2"/>
  <c r="AB919" i="2"/>
  <c r="AF919" i="2"/>
  <c r="AJ919" i="2"/>
  <c r="AC920" i="2"/>
  <c r="AG920" i="2"/>
  <c r="AK920" i="2"/>
  <c r="Z921" i="2"/>
  <c r="AD921" i="2"/>
  <c r="AH921" i="2"/>
  <c r="AA922" i="2"/>
  <c r="AE922" i="2"/>
  <c r="AI922" i="2"/>
  <c r="AB923" i="2"/>
  <c r="AF923" i="2"/>
  <c r="AJ923" i="2"/>
  <c r="AC924" i="2"/>
  <c r="AG924" i="2"/>
  <c r="AK924" i="2"/>
  <c r="Z925" i="2"/>
  <c r="AD925" i="2"/>
  <c r="AH925" i="2"/>
  <c r="AA926" i="2"/>
  <c r="AE926" i="2"/>
  <c r="AI926" i="2"/>
  <c r="AB927" i="2"/>
  <c r="AF927" i="2"/>
  <c r="AJ927" i="2"/>
  <c r="AC928" i="2"/>
  <c r="AG928" i="2"/>
  <c r="AK928" i="2"/>
  <c r="Z929" i="2"/>
  <c r="AD929" i="2"/>
  <c r="AH929" i="2"/>
  <c r="AA930" i="2"/>
  <c r="AE930" i="2"/>
  <c r="AI930" i="2"/>
  <c r="AB931" i="2"/>
  <c r="AF931" i="2"/>
  <c r="AJ931" i="2"/>
  <c r="AC932" i="2"/>
  <c r="AG932" i="2"/>
  <c r="AK932" i="2"/>
  <c r="Z933" i="2"/>
  <c r="AD933" i="2"/>
  <c r="AH933" i="2"/>
  <c r="AA934" i="2"/>
  <c r="AE934" i="2"/>
  <c r="AI934" i="2"/>
  <c r="AB935" i="2"/>
  <c r="AF935" i="2"/>
  <c r="AJ935" i="2"/>
  <c r="AC936" i="2"/>
  <c r="AG936" i="2"/>
  <c r="AK936" i="2"/>
  <c r="Z937" i="2"/>
  <c r="AD937" i="2"/>
  <c r="AH937" i="2"/>
  <c r="AA938" i="2"/>
  <c r="AE938" i="2"/>
  <c r="AI938" i="2"/>
  <c r="AB939" i="2"/>
  <c r="AF939" i="2"/>
  <c r="AJ939" i="2"/>
  <c r="AC940" i="2"/>
  <c r="AG940" i="2"/>
  <c r="AK940" i="2"/>
  <c r="Z941" i="2"/>
  <c r="AD941" i="2"/>
  <c r="AH941" i="2"/>
  <c r="AA942" i="2"/>
  <c r="AE942" i="2"/>
  <c r="AI942" i="2"/>
  <c r="AB943" i="2"/>
  <c r="AF943" i="2"/>
  <c r="AJ943" i="2"/>
  <c r="AC944" i="2"/>
  <c r="AG944" i="2"/>
  <c r="AK944" i="2"/>
  <c r="Z945" i="2"/>
  <c r="AD945" i="2"/>
  <c r="AH945" i="2"/>
  <c r="AA946" i="2"/>
  <c r="AE946" i="2"/>
  <c r="AI946" i="2"/>
  <c r="AB947" i="2"/>
  <c r="AF947" i="2"/>
  <c r="AJ947" i="2"/>
  <c r="AC948" i="2"/>
  <c r="AG948" i="2"/>
  <c r="AK948" i="2"/>
  <c r="Z949" i="2"/>
  <c r="AD949" i="2"/>
  <c r="AH949" i="2"/>
  <c r="AA950" i="2"/>
  <c r="AE950" i="2"/>
  <c r="AI950" i="2"/>
  <c r="AB951" i="2"/>
  <c r="AF951" i="2"/>
  <c r="AJ951" i="2"/>
  <c r="AC952" i="2"/>
  <c r="AG952" i="2"/>
  <c r="AK952" i="2"/>
  <c r="Z953" i="2"/>
  <c r="AD953" i="2"/>
  <c r="AH953" i="2"/>
  <c r="AA954" i="2"/>
  <c r="AE954" i="2"/>
  <c r="AI954" i="2"/>
  <c r="AB955" i="2"/>
  <c r="AF955" i="2"/>
  <c r="AJ955" i="2"/>
  <c r="AC956" i="2"/>
  <c r="AG956" i="2"/>
  <c r="AK956" i="2"/>
  <c r="Z957" i="2"/>
  <c r="AD957" i="2"/>
  <c r="AH957" i="2"/>
  <c r="AA958" i="2"/>
  <c r="AE958" i="2"/>
  <c r="AI958" i="2"/>
  <c r="AB959" i="2"/>
  <c r="AF959" i="2"/>
  <c r="AJ959" i="2"/>
  <c r="AC960" i="2"/>
  <c r="AG960" i="2"/>
  <c r="AK960" i="2"/>
  <c r="Z961" i="2"/>
  <c r="AD961" i="2"/>
  <c r="AH961" i="2"/>
  <c r="AA962" i="2"/>
  <c r="AE962" i="2"/>
  <c r="AI962" i="2"/>
  <c r="AB963" i="2"/>
  <c r="AF963" i="2"/>
  <c r="AJ963" i="2"/>
  <c r="AC964" i="2"/>
  <c r="AG964" i="2"/>
  <c r="AK964" i="2"/>
  <c r="Z965" i="2"/>
  <c r="AD965" i="2"/>
  <c r="AH965" i="2"/>
  <c r="AA966" i="2"/>
  <c r="AE966" i="2"/>
  <c r="AI966" i="2"/>
  <c r="AB967" i="2"/>
  <c r="AF967" i="2"/>
  <c r="AJ967" i="2"/>
  <c r="AC968" i="2"/>
  <c r="AG968" i="2"/>
  <c r="AK968" i="2"/>
  <c r="Z969" i="2"/>
  <c r="AD969" i="2"/>
  <c r="AH969" i="2"/>
  <c r="AA970" i="2"/>
  <c r="AE970" i="2"/>
  <c r="AI970" i="2"/>
  <c r="AB971" i="2"/>
  <c r="AF971" i="2"/>
  <c r="AJ971" i="2"/>
  <c r="AC972" i="2"/>
  <c r="AG972" i="2"/>
  <c r="AK972" i="2"/>
  <c r="Z973" i="2"/>
  <c r="AD973" i="2"/>
  <c r="AH973" i="2"/>
  <c r="AA974" i="2"/>
  <c r="AE974" i="2"/>
  <c r="AI974" i="2"/>
  <c r="AB975" i="2"/>
  <c r="AF975" i="2"/>
  <c r="AJ975" i="2"/>
  <c r="AC976" i="2"/>
  <c r="AG976" i="2"/>
  <c r="AK976" i="2"/>
  <c r="Z977" i="2"/>
  <c r="AD977" i="2"/>
  <c r="AH977" i="2"/>
  <c r="AA978" i="2"/>
  <c r="AE978" i="2"/>
  <c r="AI978" i="2"/>
  <c r="AB979" i="2"/>
  <c r="AF979" i="2"/>
  <c r="AJ979" i="2"/>
  <c r="AC980" i="2"/>
  <c r="AG980" i="2"/>
  <c r="AK980" i="2"/>
  <c r="Z981" i="2"/>
  <c r="AD981" i="2"/>
  <c r="AH981" i="2"/>
  <c r="AA982" i="2"/>
  <c r="AE982" i="2"/>
  <c r="AI982" i="2"/>
  <c r="AB983" i="2"/>
  <c r="AF983" i="2"/>
  <c r="AJ983" i="2"/>
  <c r="AC984" i="2"/>
  <c r="AG984" i="2"/>
  <c r="AK984" i="2"/>
  <c r="Z985" i="2"/>
  <c r="AD985" i="2"/>
  <c r="AH985" i="2"/>
  <c r="AA986" i="2"/>
  <c r="AE986" i="2"/>
  <c r="AI986" i="2"/>
  <c r="AB987" i="2"/>
  <c r="AF987" i="2"/>
  <c r="AJ987" i="2"/>
  <c r="AC988" i="2"/>
  <c r="AG988" i="2"/>
  <c r="AK988" i="2"/>
  <c r="Z989" i="2"/>
  <c r="AD989" i="2"/>
  <c r="AH989" i="2"/>
  <c r="AA990" i="2"/>
  <c r="AE990" i="2"/>
  <c r="AI990" i="2"/>
  <c r="AB991" i="2"/>
  <c r="AF991" i="2"/>
  <c r="AJ991" i="2"/>
  <c r="AC992" i="2"/>
  <c r="AG992" i="2"/>
  <c r="AK992" i="2"/>
  <c r="Z993" i="2"/>
  <c r="AD993" i="2"/>
  <c r="AH993" i="2"/>
  <c r="AA994" i="2"/>
  <c r="AE994" i="2"/>
  <c r="AI994" i="2"/>
  <c r="AB995" i="2"/>
  <c r="AF995" i="2"/>
  <c r="AJ995" i="2"/>
  <c r="AC996" i="2"/>
  <c r="AG996" i="2"/>
  <c r="AK996" i="2"/>
  <c r="Z997" i="2"/>
  <c r="AD997" i="2"/>
  <c r="AH997" i="2"/>
  <c r="AA998" i="2"/>
  <c r="AE998" i="2"/>
  <c r="AI998" i="2"/>
  <c r="AB999" i="2"/>
  <c r="AF999" i="2"/>
  <c r="AJ999" i="2"/>
  <c r="AC1000" i="2"/>
  <c r="AG1000" i="2"/>
  <c r="AK1000" i="2"/>
  <c r="Z1001" i="2"/>
  <c r="AD1001" i="2"/>
  <c r="AH1001" i="2"/>
  <c r="AA1002" i="2"/>
  <c r="AE1002" i="2"/>
  <c r="AI1002" i="2"/>
  <c r="AB1003" i="2"/>
  <c r="AF1003" i="2"/>
  <c r="AJ1003" i="2"/>
  <c r="AC1004" i="2"/>
  <c r="AG1004" i="2"/>
  <c r="AK1004" i="2"/>
  <c r="Z1005" i="2"/>
  <c r="AD1005" i="2"/>
  <c r="AH1005" i="2"/>
  <c r="AA1006" i="2"/>
  <c r="AE1006" i="2"/>
  <c r="AI1006" i="2"/>
  <c r="AB1007" i="2"/>
  <c r="AF1007" i="2"/>
  <c r="AJ1007" i="2"/>
  <c r="AC1008" i="2"/>
  <c r="AG1008" i="2"/>
  <c r="AK1008" i="2"/>
  <c r="Z1009" i="2"/>
  <c r="AD1009" i="2"/>
  <c r="AH1009" i="2"/>
  <c r="AA1010" i="2"/>
  <c r="AE1010" i="2"/>
  <c r="AI1010" i="2"/>
  <c r="AB1011" i="2"/>
  <c r="AF1011" i="2"/>
  <c r="AJ1011" i="2"/>
  <c r="AC1012" i="2"/>
  <c r="AG1012" i="2"/>
  <c r="AK1012" i="2"/>
  <c r="Z1013" i="2"/>
  <c r="AD1013" i="2"/>
  <c r="AH1013" i="2"/>
  <c r="AA1014" i="2"/>
  <c r="AE1014" i="2"/>
  <c r="AI1014" i="2"/>
  <c r="AB1015" i="2"/>
  <c r="AF1015" i="2"/>
  <c r="AJ1015" i="2"/>
  <c r="AC1016" i="2"/>
  <c r="AG1016" i="2"/>
  <c r="AK1016" i="2"/>
  <c r="Z1017" i="2"/>
  <c r="AD1017" i="2"/>
  <c r="AH1017" i="2"/>
  <c r="AA1018" i="2"/>
  <c r="AE1018" i="2"/>
  <c r="AI1018" i="2"/>
  <c r="AB1019" i="2"/>
  <c r="AF1019" i="2"/>
  <c r="AJ1019" i="2"/>
  <c r="AC1020" i="2"/>
  <c r="AG1020" i="2"/>
  <c r="AK1020" i="2"/>
  <c r="Z1021" i="2"/>
  <c r="AD1021" i="2"/>
  <c r="AH1021" i="2"/>
  <c r="AA1022" i="2"/>
  <c r="AE1022" i="2"/>
  <c r="AI1022" i="2"/>
  <c r="AB1023" i="2"/>
  <c r="AF1023" i="2"/>
  <c r="AJ1023" i="2"/>
  <c r="AC1024" i="2"/>
  <c r="AG1024" i="2"/>
  <c r="AK1024" i="2"/>
  <c r="Z1025" i="2"/>
  <c r="AD1025" i="2"/>
  <c r="AH1025" i="2"/>
  <c r="AA1026" i="2"/>
  <c r="AE1026" i="2"/>
  <c r="AI1026" i="2"/>
  <c r="AB1027" i="2"/>
  <c r="AF1027" i="2"/>
  <c r="AJ1027" i="2"/>
  <c r="AC1028" i="2"/>
  <c r="AG1028" i="2"/>
  <c r="AK1028" i="2"/>
  <c r="Z1029" i="2"/>
  <c r="AD1029" i="2"/>
  <c r="AH1029" i="2"/>
  <c r="AA1030" i="2"/>
  <c r="AE1030" i="2"/>
  <c r="AI1030" i="2"/>
  <c r="AB1031" i="2"/>
  <c r="AF1031" i="2"/>
  <c r="AJ1031" i="2"/>
  <c r="AC1032" i="2"/>
  <c r="AG1032" i="2"/>
  <c r="AK1032" i="2"/>
  <c r="Z1033" i="2"/>
  <c r="AD1033" i="2"/>
  <c r="AH1033" i="2"/>
  <c r="AA1034" i="2"/>
  <c r="AE1034" i="2"/>
  <c r="AI1034" i="2"/>
  <c r="AB1035" i="2"/>
  <c r="AB130" i="2" s="1"/>
  <c r="AF1035" i="2"/>
  <c r="AF130" i="2" s="1"/>
  <c r="AJ1035" i="2"/>
  <c r="AJ130" i="2" s="1"/>
  <c r="AC1036" i="2"/>
  <c r="AG1036" i="2"/>
  <c r="AK1036" i="2"/>
  <c r="Z1037" i="2"/>
  <c r="AD1037" i="2"/>
  <c r="AH1037" i="2"/>
  <c r="AA1038" i="2"/>
  <c r="AE1038" i="2"/>
  <c r="AI1038" i="2"/>
  <c r="AB1039" i="2"/>
  <c r="AF1039" i="2"/>
  <c r="AJ1039" i="2"/>
  <c r="AC1040" i="2"/>
  <c r="AG1040" i="2"/>
  <c r="AK1040" i="2"/>
  <c r="Z1041" i="2"/>
  <c r="AD1041" i="2"/>
  <c r="AH1041" i="2"/>
  <c r="AA1042" i="2"/>
  <c r="AE1042" i="2"/>
  <c r="AI1042" i="2"/>
  <c r="AB1043" i="2"/>
  <c r="AF1043" i="2"/>
  <c r="AJ1043" i="2"/>
  <c r="AC1044" i="2"/>
  <c r="AG1044" i="2"/>
  <c r="AK1044" i="2"/>
  <c r="Z1045" i="2"/>
  <c r="AD1045" i="2"/>
  <c r="AH1045" i="2"/>
  <c r="AA1046" i="2"/>
  <c r="AE1046" i="2"/>
  <c r="AI1046" i="2"/>
  <c r="AB1047" i="2"/>
  <c r="AF1047" i="2"/>
  <c r="AJ1047" i="2"/>
  <c r="AC1048" i="2"/>
  <c r="AG1048" i="2"/>
  <c r="AK1048" i="2"/>
  <c r="Z1049" i="2"/>
  <c r="AD1049" i="2"/>
  <c r="AH1049" i="2"/>
  <c r="AA1050" i="2"/>
  <c r="AE1050" i="2"/>
  <c r="AI1050" i="2"/>
  <c r="AB1051" i="2"/>
  <c r="AF1051" i="2"/>
  <c r="AJ1051" i="2"/>
  <c r="AC1052" i="2"/>
  <c r="AG1052" i="2"/>
  <c r="AK1052" i="2"/>
  <c r="Z1053" i="2"/>
  <c r="AD1053" i="2"/>
  <c r="AH1053" i="2"/>
  <c r="AA1054" i="2"/>
  <c r="AE1054" i="2"/>
  <c r="AI1054" i="2"/>
  <c r="AB1055" i="2"/>
  <c r="AF1055" i="2"/>
  <c r="AJ1055" i="2"/>
  <c r="AC1056" i="2"/>
  <c r="AG1056" i="2"/>
  <c r="AK1056" i="2"/>
  <c r="Z1057" i="2"/>
  <c r="AD1057" i="2"/>
  <c r="AH1057" i="2"/>
  <c r="AA1058" i="2"/>
  <c r="AE1058" i="2"/>
  <c r="AI1058" i="2"/>
  <c r="AB1059" i="2"/>
  <c r="AF1059" i="2"/>
  <c r="AJ1059" i="2"/>
  <c r="AC1060" i="2"/>
  <c r="AG1060" i="2"/>
  <c r="AK1060" i="2"/>
  <c r="Z1061" i="2"/>
  <c r="Z132" i="2" s="1"/>
  <c r="AD1061" i="2"/>
  <c r="AD132" i="2" s="1"/>
  <c r="AH1061" i="2"/>
  <c r="AH132" i="2" s="1"/>
  <c r="AA1062" i="2"/>
  <c r="AE1062" i="2"/>
  <c r="AI1062" i="2"/>
  <c r="AB1063" i="2"/>
  <c r="AF1063" i="2"/>
  <c r="AJ1063" i="2"/>
  <c r="AC1064" i="2"/>
  <c r="AG1064" i="2"/>
  <c r="AK1064" i="2"/>
  <c r="Z1065" i="2"/>
  <c r="AD1065" i="2"/>
  <c r="AH1065" i="2"/>
  <c r="AA1066" i="2"/>
  <c r="AE1066" i="2"/>
  <c r="AI1066" i="2"/>
  <c r="AB1067" i="2"/>
  <c r="AF1067" i="2"/>
  <c r="AJ1067" i="2"/>
  <c r="AC1068" i="2"/>
  <c r="AG1068" i="2"/>
  <c r="AK1068" i="2"/>
  <c r="Z1069" i="2"/>
  <c r="AD1069" i="2"/>
  <c r="AH1069" i="2"/>
  <c r="AA1070" i="2"/>
  <c r="AE1070" i="2"/>
  <c r="AI1070" i="2"/>
  <c r="AB1071" i="2"/>
  <c r="AF1071" i="2"/>
  <c r="AJ1071" i="2"/>
  <c r="AC1072" i="2"/>
  <c r="AG1072" i="2"/>
  <c r="AK1072" i="2"/>
  <c r="Z1073" i="2"/>
  <c r="AD1073" i="2"/>
  <c r="AH1073" i="2"/>
  <c r="AA1074" i="2"/>
  <c r="AE1074" i="2"/>
  <c r="AI1074" i="2"/>
  <c r="AB1075" i="2"/>
  <c r="AF1075" i="2"/>
  <c r="AJ1075" i="2"/>
  <c r="AC1076" i="2"/>
  <c r="AG1076" i="2"/>
  <c r="AK1076" i="2"/>
  <c r="Z1077" i="2"/>
  <c r="AD1077" i="2"/>
  <c r="AH1077" i="2"/>
  <c r="AA1078" i="2"/>
  <c r="AE1078" i="2"/>
  <c r="AI1078" i="2"/>
  <c r="AB1079" i="2"/>
  <c r="AF1079" i="2"/>
  <c r="AJ1079" i="2"/>
  <c r="AC1080" i="2"/>
  <c r="AG1080" i="2"/>
  <c r="AK1080" i="2"/>
  <c r="Z1081" i="2"/>
  <c r="AD1081" i="2"/>
  <c r="AH1081" i="2"/>
  <c r="AA1082" i="2"/>
  <c r="AE1082" i="2"/>
  <c r="AI1082" i="2"/>
  <c r="AB1083" i="2"/>
  <c r="AF1083" i="2"/>
  <c r="AJ1083" i="2"/>
  <c r="AC1084" i="2"/>
  <c r="AG1084" i="2"/>
  <c r="AK1084" i="2"/>
  <c r="Z1085" i="2"/>
  <c r="AD1085" i="2"/>
  <c r="AH1085" i="2"/>
  <c r="AA1086" i="2"/>
  <c r="AE1086" i="2"/>
  <c r="AI1086" i="2"/>
  <c r="AB1087" i="2"/>
  <c r="AF1087" i="2"/>
  <c r="AJ1087" i="2"/>
  <c r="AC1088" i="2"/>
  <c r="AG1088" i="2"/>
  <c r="AK1088" i="2"/>
  <c r="Z1089" i="2"/>
  <c r="AD1089" i="2"/>
  <c r="AH1089" i="2"/>
  <c r="AA1090" i="2"/>
  <c r="AE1090" i="2"/>
  <c r="AI1090" i="2"/>
  <c r="AB1091" i="2"/>
  <c r="AF1091" i="2"/>
  <c r="AJ1091" i="2"/>
  <c r="AC1092" i="2"/>
  <c r="AG1092" i="2"/>
  <c r="AK1092" i="2"/>
  <c r="Z1093" i="2"/>
  <c r="AD1093" i="2"/>
  <c r="AH1093" i="2"/>
  <c r="AA1094" i="2"/>
  <c r="AE1094" i="2"/>
  <c r="AI1094" i="2"/>
  <c r="AB1095" i="2"/>
  <c r="AF1095" i="2"/>
  <c r="AJ1095" i="2"/>
  <c r="AC1096" i="2"/>
  <c r="AG1096" i="2"/>
  <c r="AK1096" i="2"/>
  <c r="Z1097" i="2"/>
  <c r="AD1097" i="2"/>
  <c r="AH1097" i="2"/>
  <c r="AA1098" i="2"/>
  <c r="AE1098" i="2"/>
  <c r="AI1098" i="2"/>
  <c r="AB1099" i="2"/>
  <c r="AF1099" i="2"/>
  <c r="AJ1099" i="2"/>
  <c r="AC1100" i="2"/>
  <c r="AG1100" i="2"/>
  <c r="AK1100" i="2"/>
  <c r="Z1101" i="2"/>
  <c r="AD1101" i="2"/>
  <c r="AH1101" i="2"/>
  <c r="AA1102" i="2"/>
  <c r="AE1102" i="2"/>
  <c r="AI1102" i="2"/>
  <c r="AB1103" i="2"/>
  <c r="AF1103" i="2"/>
  <c r="AJ1103" i="2"/>
  <c r="AC1104" i="2"/>
  <c r="AG1104" i="2"/>
  <c r="AK1104" i="2"/>
  <c r="Z1105" i="2"/>
  <c r="AD1105" i="2"/>
  <c r="AH1105" i="2"/>
  <c r="AA1106" i="2"/>
  <c r="AE1106" i="2"/>
  <c r="AI1106" i="2"/>
  <c r="AB1107" i="2"/>
  <c r="AB120" i="2" s="1"/>
  <c r="AF1107" i="2"/>
  <c r="AF120" i="2" s="1"/>
  <c r="AJ1107" i="2"/>
  <c r="AJ120" i="2" s="1"/>
  <c r="AC1108" i="2"/>
  <c r="AG1108" i="2"/>
  <c r="AK1108" i="2"/>
  <c r="Z1109" i="2"/>
  <c r="AD1109" i="2"/>
  <c r="AH1109" i="2"/>
  <c r="AA1110" i="2"/>
  <c r="AE1110" i="2"/>
  <c r="AI1110" i="2"/>
  <c r="AB1111" i="2"/>
  <c r="AF1111" i="2"/>
  <c r="AJ1111" i="2"/>
  <c r="AC1112" i="2"/>
  <c r="AG1112" i="2"/>
  <c r="AK1112" i="2"/>
  <c r="Z1113" i="2"/>
  <c r="AD1113" i="2"/>
  <c r="AH1113" i="2"/>
  <c r="AA1114" i="2"/>
  <c r="AE1114" i="2"/>
  <c r="AI1114" i="2"/>
  <c r="AB1115" i="2"/>
  <c r="AF1115" i="2"/>
  <c r="AJ1115" i="2"/>
  <c r="AC1116" i="2"/>
  <c r="AG1116" i="2"/>
  <c r="AK1116" i="2"/>
  <c r="Z1117" i="2"/>
  <c r="AD1117" i="2"/>
  <c r="AH1117" i="2"/>
  <c r="AA1118" i="2"/>
  <c r="AE1118" i="2"/>
  <c r="AI1118" i="2"/>
  <c r="AB1119" i="2"/>
  <c r="AF1119" i="2"/>
  <c r="AJ1119" i="2"/>
  <c r="AC1120" i="2"/>
  <c r="AG1120" i="2"/>
  <c r="AK1120" i="2"/>
  <c r="Z1121" i="2"/>
  <c r="AD1121" i="2"/>
  <c r="AH1121" i="2"/>
  <c r="AA1122" i="2"/>
  <c r="AE1122" i="2"/>
  <c r="AI1122" i="2"/>
  <c r="AB1123" i="2"/>
  <c r="AF1123" i="2"/>
  <c r="AJ1123" i="2"/>
  <c r="AC1124" i="2"/>
  <c r="AG1124" i="2"/>
  <c r="AK1124" i="2"/>
  <c r="Z1125" i="2"/>
  <c r="AD1125" i="2"/>
  <c r="AH1125" i="2"/>
  <c r="AA1126" i="2"/>
  <c r="AE1126" i="2"/>
  <c r="AI1126" i="2"/>
  <c r="AB1127" i="2"/>
  <c r="AF1127" i="2"/>
  <c r="AJ1127" i="2"/>
  <c r="AC1128" i="2"/>
  <c r="AG1128" i="2"/>
  <c r="AK1128" i="2"/>
  <c r="Z1129" i="2"/>
  <c r="AD1129" i="2"/>
  <c r="AH1129" i="2"/>
  <c r="AA1130" i="2"/>
  <c r="AE1130" i="2"/>
  <c r="AI1130" i="2"/>
  <c r="AB1131" i="2"/>
  <c r="AF1131" i="2"/>
  <c r="AJ1131" i="2"/>
  <c r="AC1132" i="2"/>
  <c r="AG1132" i="2"/>
  <c r="AK1132" i="2"/>
  <c r="Z1133" i="2"/>
  <c r="AD1133" i="2"/>
  <c r="AH1133" i="2"/>
  <c r="AA1134" i="2"/>
  <c r="AE1134" i="2"/>
  <c r="AI1134" i="2"/>
  <c r="AB1135" i="2"/>
  <c r="AF1135" i="2"/>
  <c r="AJ1135" i="2"/>
  <c r="AC1136" i="2"/>
  <c r="AC117" i="2" s="1"/>
  <c r="AG1136" i="2"/>
  <c r="AG117" i="2" s="1"/>
  <c r="AK1136" i="2"/>
  <c r="AK117" i="2" s="1"/>
  <c r="Z1137" i="2"/>
  <c r="AD1137" i="2"/>
  <c r="AH1137" i="2"/>
  <c r="AA1138" i="2"/>
  <c r="AE1138" i="2"/>
  <c r="AI1138" i="2"/>
  <c r="AB1139" i="2"/>
  <c r="AF1139" i="2"/>
  <c r="AJ1139" i="2"/>
  <c r="AC1140" i="2"/>
  <c r="AG1140" i="2"/>
  <c r="AK1140" i="2"/>
  <c r="Z1141" i="2"/>
  <c r="AD1141" i="2"/>
  <c r="AH1141" i="2"/>
  <c r="AA1142" i="2"/>
  <c r="AE1142" i="2"/>
  <c r="AI1142" i="2"/>
  <c r="AB1143" i="2"/>
  <c r="AF1143" i="2"/>
  <c r="AJ1143" i="2"/>
  <c r="AC1144" i="2"/>
  <c r="AG1144" i="2"/>
  <c r="AK1144" i="2"/>
  <c r="Z1145" i="2"/>
  <c r="AD1145" i="2"/>
  <c r="AH1145" i="2"/>
  <c r="AA1146" i="2"/>
  <c r="AE1146" i="2"/>
  <c r="AI1146" i="2"/>
  <c r="AB1147" i="2"/>
  <c r="AF1147" i="2"/>
  <c r="AJ1147" i="2"/>
  <c r="AC1148" i="2"/>
  <c r="AG1148" i="2"/>
  <c r="AK1148" i="2"/>
  <c r="Z1149" i="2"/>
  <c r="AD1149" i="2"/>
  <c r="AH1149" i="2"/>
  <c r="AA1150" i="2"/>
  <c r="AE1150" i="2"/>
  <c r="AI1150" i="2"/>
  <c r="AB1151" i="2"/>
  <c r="AF1151" i="2"/>
  <c r="AJ1151" i="2"/>
  <c r="AC1152" i="2"/>
  <c r="AG1152" i="2"/>
  <c r="AK1152" i="2"/>
  <c r="Z1153" i="2"/>
  <c r="AD1153" i="2"/>
  <c r="AH1153" i="2"/>
  <c r="AA1154" i="2"/>
  <c r="AE1154" i="2"/>
  <c r="AI1154" i="2"/>
  <c r="AB1155" i="2"/>
  <c r="AF1155" i="2"/>
  <c r="AJ1155" i="2"/>
  <c r="AC1156" i="2"/>
  <c r="AG1156" i="2"/>
  <c r="AK1156" i="2"/>
  <c r="Z1157" i="2"/>
  <c r="AD1157" i="2"/>
  <c r="AH1157" i="2"/>
  <c r="AA1158" i="2"/>
  <c r="AE1158" i="2"/>
  <c r="AI1158" i="2"/>
  <c r="AB1159" i="2"/>
  <c r="AF1159" i="2"/>
  <c r="AJ1159" i="2"/>
  <c r="AC1160" i="2"/>
  <c r="AG1160" i="2"/>
  <c r="AK1160" i="2"/>
  <c r="Z1161" i="2"/>
  <c r="AD1161" i="2"/>
  <c r="AH1161" i="2"/>
  <c r="AA1162" i="2"/>
  <c r="AE1162" i="2"/>
  <c r="AI1162" i="2"/>
  <c r="AB1163" i="2"/>
  <c r="AF1163" i="2"/>
  <c r="AJ1163" i="2"/>
  <c r="AC1164" i="2"/>
  <c r="AG1164" i="2"/>
  <c r="AK1164" i="2"/>
  <c r="Z1165" i="2"/>
  <c r="AD1165" i="2"/>
  <c r="AH1165" i="2"/>
  <c r="AA1166" i="2"/>
  <c r="AE1166" i="2"/>
  <c r="AI1166" i="2"/>
  <c r="AB1167" i="2"/>
  <c r="AF1167" i="2"/>
  <c r="AJ1167" i="2"/>
  <c r="AC1168" i="2"/>
  <c r="AG1168" i="2"/>
  <c r="AK1168" i="2"/>
  <c r="Z1169" i="2"/>
  <c r="AD1169" i="2"/>
  <c r="AH1169" i="2"/>
  <c r="AA1170" i="2"/>
  <c r="AE1170" i="2"/>
  <c r="AI1170" i="2"/>
  <c r="AB1171" i="2"/>
  <c r="AB129" i="2" s="1"/>
  <c r="AF1171" i="2"/>
  <c r="AF129" i="2" s="1"/>
  <c r="AJ1171" i="2"/>
  <c r="AJ129" i="2" s="1"/>
  <c r="AC1172" i="2"/>
  <c r="AG1172" i="2"/>
  <c r="AK1172" i="2"/>
  <c r="Z1173" i="2"/>
  <c r="AD1173" i="2"/>
  <c r="AH1173" i="2"/>
  <c r="AA1174" i="2"/>
  <c r="AE1174" i="2"/>
  <c r="AI1174" i="2"/>
  <c r="AB1175" i="2"/>
  <c r="AF1175" i="2"/>
  <c r="AJ1175" i="2"/>
  <c r="AC1176" i="2"/>
  <c r="AG1176" i="2"/>
  <c r="AK1176" i="2"/>
  <c r="Z1177" i="2"/>
  <c r="AD1177" i="2"/>
  <c r="AH1177" i="2"/>
  <c r="AA1178" i="2"/>
  <c r="AE1178" i="2"/>
  <c r="AI1178" i="2"/>
  <c r="AB1179" i="2"/>
  <c r="AF1179" i="2"/>
  <c r="AJ1179" i="2"/>
  <c r="AC1180" i="2"/>
  <c r="AG1180" i="2"/>
  <c r="AK1180" i="2"/>
  <c r="Z1181" i="2"/>
  <c r="AD1181" i="2"/>
  <c r="AH1181" i="2"/>
  <c r="AA1182" i="2"/>
  <c r="AE1182" i="2"/>
  <c r="AI1182" i="2"/>
  <c r="AB1183" i="2"/>
  <c r="AF1183" i="2"/>
  <c r="AJ1183" i="2"/>
  <c r="AC1184" i="2"/>
  <c r="AG1184" i="2"/>
  <c r="AK1184" i="2"/>
  <c r="Z1185" i="2"/>
  <c r="AD1185" i="2"/>
  <c r="AH1185" i="2"/>
  <c r="AA1186" i="2"/>
  <c r="AE1186" i="2"/>
  <c r="AI1186" i="2"/>
  <c r="AP1187" i="2"/>
  <c r="Z1188" i="2"/>
  <c r="AF1188" i="2"/>
  <c r="AP1188" i="2"/>
  <c r="AC1189" i="2"/>
  <c r="AH1189" i="2"/>
  <c r="AI1190" i="2"/>
  <c r="AN1190" i="2"/>
  <c r="AA1191" i="2"/>
  <c r="AF1191" i="2"/>
  <c r="AA1192" i="2"/>
  <c r="AE1192" i="2"/>
  <c r="AI1192" i="2"/>
  <c r="AM1192" i="2"/>
  <c r="AH1192" i="2"/>
  <c r="AN1192" i="2"/>
  <c r="Z1193" i="2"/>
  <c r="AA1194" i="2"/>
  <c r="AF1194" i="2"/>
  <c r="AL1194" i="2"/>
  <c r="AC1195" i="2"/>
  <c r="Z1196" i="2"/>
  <c r="AF1196" i="2"/>
  <c r="AP1196" i="2"/>
  <c r="AC1197" i="2"/>
  <c r="AH1197" i="2"/>
  <c r="AI1198" i="2"/>
  <c r="AN1198" i="2"/>
  <c r="AA1199" i="2"/>
  <c r="AF1199" i="2"/>
  <c r="AA1200" i="2"/>
  <c r="AE1200" i="2"/>
  <c r="AI1200" i="2"/>
  <c r="AM1200" i="2"/>
  <c r="AH1200" i="2"/>
  <c r="AN1200" i="2"/>
  <c r="Z1201" i="2"/>
  <c r="AA1202" i="2"/>
  <c r="AF1202" i="2"/>
  <c r="AL1202" i="2"/>
  <c r="AC1203" i="2"/>
  <c r="Z1204" i="2"/>
  <c r="AF1204" i="2"/>
  <c r="AP1204" i="2"/>
  <c r="AC1205" i="2"/>
  <c r="AH1205" i="2"/>
  <c r="AI1206" i="2"/>
  <c r="AN1206" i="2"/>
  <c r="AA1207" i="2"/>
  <c r="AF1207" i="2"/>
  <c r="AA1208" i="2"/>
  <c r="AE1208" i="2"/>
  <c r="AI1208" i="2"/>
  <c r="AM1208" i="2"/>
  <c r="AH1208" i="2"/>
  <c r="AN1208" i="2"/>
  <c r="Z1209" i="2"/>
  <c r="AA1210" i="2"/>
  <c r="AF1210" i="2"/>
  <c r="AL1210" i="2"/>
  <c r="AC1211" i="2"/>
  <c r="Z1212" i="2"/>
  <c r="AF1212" i="2"/>
  <c r="AP1212" i="2"/>
  <c r="AC1213" i="2"/>
  <c r="AH1213" i="2"/>
  <c r="AI1214" i="2"/>
  <c r="AN1214" i="2"/>
  <c r="AA1215" i="2"/>
  <c r="AF1215" i="2"/>
  <c r="AA1216" i="2"/>
  <c r="AE1216" i="2"/>
  <c r="AI1216" i="2"/>
  <c r="AM1216" i="2"/>
  <c r="AH1216" i="2"/>
  <c r="AN1216" i="2"/>
  <c r="Z1217" i="2"/>
  <c r="AA1218" i="2"/>
  <c r="AF1218" i="2"/>
  <c r="AL1218" i="2"/>
  <c r="AC1219" i="2"/>
  <c r="Z1220" i="2"/>
  <c r="AF1220" i="2"/>
  <c r="AP1220" i="2"/>
  <c r="AC1221" i="2"/>
  <c r="AH1221" i="2"/>
  <c r="AI1222" i="2"/>
  <c r="AN1222" i="2"/>
  <c r="AA1224" i="2"/>
  <c r="AL1224" i="2"/>
  <c r="AH1224" i="2"/>
  <c r="AD1224" i="2"/>
  <c r="Z1224" i="2"/>
  <c r="AE1224" i="2"/>
  <c r="AP1224" i="2"/>
  <c r="AI1224" i="2"/>
  <c r="AM1224" i="2"/>
  <c r="AF1224" i="2"/>
  <c r="AN1224" i="2"/>
  <c r="AM1225" i="2"/>
  <c r="AC1225" i="2"/>
  <c r="AK1225" i="2"/>
  <c r="AE1226" i="2"/>
  <c r="AM1226" i="2"/>
  <c r="AA1228" i="2"/>
  <c r="AL1228" i="2"/>
  <c r="AH1228" i="2"/>
  <c r="AD1228" i="2"/>
  <c r="Z1228" i="2"/>
  <c r="AE1228" i="2"/>
  <c r="AP1228" i="2"/>
  <c r="AI1228" i="2"/>
  <c r="AM1228" i="2"/>
  <c r="AF1228" i="2"/>
  <c r="AN1228" i="2"/>
  <c r="AM1229" i="2"/>
  <c r="AG1229" i="2"/>
  <c r="AG1230" i="2"/>
  <c r="AK1230" i="2"/>
  <c r="AQ1230" i="2"/>
  <c r="Z1230" i="2"/>
  <c r="AP1230" i="2"/>
  <c r="AB1232" i="2"/>
  <c r="AB1233" i="2"/>
  <c r="AL1233" i="2"/>
  <c r="AH1233" i="2"/>
  <c r="AD1233" i="2"/>
  <c r="Z1233" i="2"/>
  <c r="AF1233" i="2"/>
  <c r="AP1233" i="2"/>
  <c r="AJ1233" i="2"/>
  <c r="AQ1233" i="2"/>
  <c r="AN1233" i="2"/>
  <c r="AO1233" i="2"/>
  <c r="AH1234" i="2"/>
  <c r="AA1236" i="2"/>
  <c r="AL1236" i="2"/>
  <c r="AH1236" i="2"/>
  <c r="AD1236" i="2"/>
  <c r="Z1236" i="2"/>
  <c r="AO1236" i="2"/>
  <c r="AK1236" i="2"/>
  <c r="AG1236" i="2"/>
  <c r="AC1236" i="2"/>
  <c r="AE1236" i="2"/>
  <c r="AP1236" i="2"/>
  <c r="AI1236" i="2"/>
  <c r="AM1236" i="2"/>
  <c r="AJ1236" i="2"/>
  <c r="AM1237" i="2"/>
  <c r="AG1237" i="2"/>
  <c r="AG1238" i="2"/>
  <c r="AK1238" i="2"/>
  <c r="AQ1238" i="2"/>
  <c r="Z1238" i="2"/>
  <c r="AP1238" i="2"/>
  <c r="AB1240" i="2"/>
  <c r="AB1241" i="2"/>
  <c r="AL1241" i="2"/>
  <c r="AH1241" i="2"/>
  <c r="AD1241" i="2"/>
  <c r="Z1241" i="2"/>
  <c r="AF1241" i="2"/>
  <c r="AP1241" i="2"/>
  <c r="AJ1241" i="2"/>
  <c r="AQ1241" i="2"/>
  <c r="AN1241" i="2"/>
  <c r="AO1241" i="2"/>
  <c r="AH1242" i="2"/>
  <c r="AN1244" i="2"/>
  <c r="AJ1244" i="2"/>
  <c r="AF1244" i="2"/>
  <c r="AB1244" i="2"/>
  <c r="AA1244" i="2"/>
  <c r="AL1244" i="2"/>
  <c r="AH1244" i="2"/>
  <c r="AD1244" i="2"/>
  <c r="Z1244" i="2"/>
  <c r="AO1244" i="2"/>
  <c r="AK1244" i="2"/>
  <c r="AG1244" i="2"/>
  <c r="AC1244" i="2"/>
  <c r="AE1244" i="2"/>
  <c r="AP1244" i="2"/>
  <c r="AI1244" i="2"/>
  <c r="AM1244" i="2"/>
  <c r="AA1230" i="2"/>
  <c r="AE1230" i="2"/>
  <c r="AI1230" i="2"/>
  <c r="AM1230" i="2"/>
  <c r="AA1234" i="2"/>
  <c r="AE1234" i="2"/>
  <c r="AI1234" i="2"/>
  <c r="AM1234" i="2"/>
  <c r="AA1238" i="2"/>
  <c r="AE1238" i="2"/>
  <c r="AI1238" i="2"/>
  <c r="AM1238" i="2"/>
  <c r="AA1242" i="2"/>
  <c r="AE1242" i="2"/>
  <c r="AI1242" i="2"/>
  <c r="AM1242" i="2"/>
  <c r="Z1245" i="2"/>
  <c r="AD1245" i="2"/>
  <c r="AH1245" i="2"/>
  <c r="AL1245" i="2"/>
  <c r="AP1245" i="2"/>
  <c r="AA1246" i="2"/>
  <c r="AE1246" i="2"/>
  <c r="AI1246" i="2"/>
  <c r="AM1246" i="2"/>
  <c r="AQ1246" i="2"/>
  <c r="AB1247" i="2"/>
  <c r="AF1247" i="2"/>
  <c r="AJ1247" i="2"/>
  <c r="AN1247" i="2"/>
  <c r="AC1248" i="2"/>
  <c r="AG1248" i="2"/>
  <c r="AK1248" i="2"/>
  <c r="AO1248" i="2"/>
  <c r="Z1249" i="2"/>
  <c r="AD1249" i="2"/>
  <c r="AH1249" i="2"/>
  <c r="AL1249" i="2"/>
  <c r="AP1249" i="2"/>
  <c r="AA1250" i="2"/>
  <c r="AE1250" i="2"/>
  <c r="AI1250" i="2"/>
  <c r="AM1250" i="2"/>
  <c r="AQ1250" i="2"/>
  <c r="AB1251" i="2"/>
  <c r="AF1251" i="2"/>
  <c r="AJ1251" i="2"/>
  <c r="AN1251" i="2"/>
  <c r="AC1252" i="2"/>
  <c r="AG1252" i="2"/>
  <c r="AK1252" i="2"/>
  <c r="AO1252" i="2"/>
  <c r="Z1253" i="2"/>
  <c r="AD1253" i="2"/>
  <c r="AH1253" i="2"/>
  <c r="AL1253" i="2"/>
  <c r="AP1253" i="2"/>
  <c r="AA1254" i="2"/>
  <c r="AE1254" i="2"/>
  <c r="AI1254" i="2"/>
  <c r="AM1254" i="2"/>
  <c r="AQ1254" i="2"/>
  <c r="AB1255" i="2"/>
  <c r="AF1255" i="2"/>
  <c r="AJ1255" i="2"/>
  <c r="AN1255" i="2"/>
  <c r="AC1256" i="2"/>
  <c r="AG1256" i="2"/>
  <c r="AK1256" i="2"/>
  <c r="AO1256" i="2"/>
  <c r="Z1257" i="2"/>
  <c r="AD1257" i="2"/>
  <c r="AH1257" i="2"/>
  <c r="AL1257" i="2"/>
  <c r="AP1257" i="2"/>
  <c r="AA1258" i="2"/>
  <c r="AE1258" i="2"/>
  <c r="AI1258" i="2"/>
  <c r="AM1258" i="2"/>
  <c r="AQ1258" i="2"/>
  <c r="AB1259" i="2"/>
  <c r="AF1259" i="2"/>
  <c r="AJ1259" i="2"/>
  <c r="AN1259" i="2"/>
  <c r="AC1260" i="2"/>
  <c r="AG1260" i="2"/>
  <c r="AK1260" i="2"/>
  <c r="AO1260" i="2"/>
  <c r="Z1261" i="2"/>
  <c r="AD1261" i="2"/>
  <c r="AH1261" i="2"/>
  <c r="AL1261" i="2"/>
  <c r="AP1261" i="2"/>
  <c r="AA1262" i="2"/>
  <c r="AE1262" i="2"/>
  <c r="AI1262" i="2"/>
  <c r="AM1262" i="2"/>
  <c r="AQ1262" i="2"/>
  <c r="AB1263" i="2"/>
  <c r="AF1263" i="2"/>
  <c r="AJ1263" i="2"/>
  <c r="AN1263" i="2"/>
  <c r="AC1264" i="2"/>
  <c r="AG1264" i="2"/>
  <c r="AK1264" i="2"/>
  <c r="AO1264" i="2"/>
  <c r="Z1265" i="2"/>
  <c r="AA1266" i="2"/>
  <c r="AF1267" i="2"/>
  <c r="AK1268" i="2"/>
  <c r="Z1269" i="2"/>
  <c r="AA1270" i="2"/>
  <c r="Z1273" i="2"/>
  <c r="AA1274" i="2"/>
  <c r="Z1277" i="2"/>
  <c r="AA1278" i="2"/>
  <c r="Z1281" i="2"/>
  <c r="AA1282" i="2"/>
  <c r="Z1285" i="2"/>
  <c r="AA1286" i="2"/>
  <c r="Z1289" i="2"/>
  <c r="AA1290" i="2"/>
  <c r="Z1293" i="2"/>
  <c r="AA1294" i="2"/>
  <c r="Z1297" i="2"/>
  <c r="AA1298" i="2"/>
  <c r="Z1301" i="2"/>
  <c r="AA1302" i="2"/>
  <c r="Z1305" i="2"/>
  <c r="AA1306" i="2"/>
  <c r="Z1309" i="2"/>
  <c r="AA1310" i="2"/>
  <c r="AJ1311" i="2"/>
  <c r="Z1313" i="2"/>
  <c r="AA1314" i="2"/>
  <c r="AE1314" i="2"/>
  <c r="AJ1315" i="2"/>
  <c r="Z1317" i="2"/>
  <c r="AA1318" i="2"/>
  <c r="AE1318" i="2"/>
  <c r="AJ1319" i="2"/>
  <c r="Z1321" i="2"/>
  <c r="AA1322" i="2"/>
  <c r="AE1322" i="2"/>
  <c r="AJ1323" i="2"/>
  <c r="Z1325" i="2"/>
  <c r="AA1326" i="2"/>
  <c r="AE1326" i="2"/>
  <c r="AJ1327" i="2"/>
  <c r="Z1329" i="2"/>
  <c r="AA1330" i="2"/>
  <c r="AE1330" i="2"/>
  <c r="AJ1331" i="2"/>
  <c r="Z1333" i="2"/>
  <c r="AA1334" i="2"/>
  <c r="AE1334" i="2"/>
  <c r="AJ1335" i="2"/>
  <c r="Z1337" i="2"/>
  <c r="AA1338" i="2"/>
  <c r="AE1338" i="2"/>
  <c r="AJ1339" i="2"/>
  <c r="Z1341" i="2"/>
  <c r="AA1342" i="2"/>
  <c r="AE1342" i="2"/>
  <c r="AJ1343" i="2"/>
  <c r="Z1345" i="2"/>
  <c r="AA1346" i="2"/>
  <c r="AE1346" i="2"/>
  <c r="AJ1347" i="2"/>
  <c r="Z1349" i="2"/>
  <c r="AA1350" i="2"/>
  <c r="AE1350" i="2"/>
  <c r="AJ1351" i="2"/>
  <c r="Z1353" i="2"/>
  <c r="AA1354" i="2"/>
  <c r="AE1354" i="2"/>
  <c r="AJ1355" i="2"/>
  <c r="Z1357" i="2"/>
  <c r="AA1358" i="2"/>
  <c r="AE1358" i="2"/>
  <c r="AJ1359" i="2"/>
  <c r="Z1361" i="2"/>
  <c r="AA1362" i="2"/>
  <c r="AE1362" i="2"/>
  <c r="AJ1363" i="2"/>
  <c r="Z1365" i="2"/>
  <c r="AA1366" i="2"/>
  <c r="AE1366" i="2"/>
  <c r="AJ1367" i="2"/>
  <c r="Z1369" i="2"/>
  <c r="AA1370" i="2"/>
  <c r="AE1370" i="2"/>
  <c r="AJ1371" i="2"/>
  <c r="Z1373" i="2"/>
  <c r="AA1374" i="2"/>
  <c r="AE1374" i="2"/>
  <c r="AJ1375" i="2"/>
  <c r="Z1377" i="2"/>
  <c r="AA1378" i="2"/>
  <c r="AE1378" i="2"/>
  <c r="AJ1379" i="2"/>
  <c r="AK1380" i="2"/>
  <c r="Z1381" i="2"/>
  <c r="AA1382" i="2"/>
  <c r="AE1382" i="2"/>
  <c r="AF1383" i="2"/>
  <c r="AJ1383" i="2"/>
  <c r="AK1384" i="2"/>
  <c r="Z1385" i="2"/>
  <c r="AA1386" i="2"/>
  <c r="AE1386" i="2"/>
  <c r="AF1387" i="2"/>
  <c r="AJ1387" i="2"/>
  <c r="AK1388" i="2"/>
  <c r="Z1389" i="2"/>
  <c r="AA1390" i="2"/>
  <c r="AE1390" i="2"/>
  <c r="AF1391" i="2"/>
  <c r="AJ1391" i="2"/>
  <c r="AK1392" i="2"/>
  <c r="Z1393" i="2"/>
  <c r="AA1394" i="2"/>
  <c r="AE1394" i="2"/>
  <c r="AF1395" i="2"/>
  <c r="AJ1395" i="2"/>
  <c r="AK1396" i="2"/>
  <c r="Z1397" i="2"/>
  <c r="AA1398" i="2"/>
  <c r="AE1398" i="2"/>
  <c r="AF1399" i="2"/>
  <c r="AK1400" i="2"/>
  <c r="Z1401" i="2"/>
  <c r="AA1402" i="2"/>
  <c r="AE1402" i="2"/>
  <c r="AF1403" i="2"/>
  <c r="AJ1403" i="2"/>
  <c r="AK1404" i="2"/>
  <c r="Z1405" i="2"/>
  <c r="AA1406" i="2"/>
  <c r="AE1406" i="2"/>
  <c r="AF1407" i="2"/>
  <c r="AJ1407" i="2"/>
  <c r="AK1408" i="2"/>
  <c r="Z1409" i="2"/>
  <c r="AA1410" i="2"/>
  <c r="AE1410" i="2"/>
  <c r="AF1411" i="2"/>
  <c r="AJ1411" i="2"/>
  <c r="AK1412" i="2"/>
  <c r="Z1413" i="2"/>
  <c r="AA1414" i="2"/>
  <c r="AE1414" i="2"/>
  <c r="AF1415" i="2"/>
  <c r="AJ1415" i="2"/>
  <c r="AK1416" i="2"/>
  <c r="Z1417" i="2"/>
  <c r="AA1418" i="2"/>
  <c r="AE1418" i="2"/>
  <c r="AF1419" i="2"/>
  <c r="AJ1419" i="2"/>
  <c r="AK1420" i="2"/>
  <c r="Z1421" i="2"/>
  <c r="AA1422" i="2"/>
  <c r="AE1422" i="2"/>
  <c r="AF1423" i="2"/>
  <c r="AJ1423" i="2"/>
  <c r="AK1424" i="2"/>
  <c r="AK108" i="2" s="1"/>
  <c r="Z1425" i="2"/>
  <c r="AA1426" i="2"/>
  <c r="AE1426" i="2"/>
  <c r="AF1427" i="2"/>
  <c r="AJ1427" i="2"/>
  <c r="AK1428" i="2"/>
  <c r="Z1429" i="2"/>
  <c r="AA1430" i="2"/>
  <c r="AE1430" i="2"/>
  <c r="AM1431" i="2"/>
  <c r="Z1432" i="2"/>
  <c r="AD1432" i="2"/>
  <c r="AH1432" i="2"/>
  <c r="AL1432" i="2"/>
  <c r="AC1432" i="2"/>
  <c r="AK1432" i="2"/>
  <c r="AQ1433" i="2"/>
  <c r="AF1433" i="2"/>
  <c r="AN1433" i="2"/>
  <c r="Z1434" i="2"/>
  <c r="AD1434" i="2"/>
  <c r="AH1434" i="2"/>
  <c r="AL1434" i="2"/>
  <c r="AC1434" i="2"/>
  <c r="AK1434" i="2"/>
  <c r="AQ1435" i="2"/>
  <c r="AF1435" i="2"/>
  <c r="AN1435" i="2"/>
  <c r="Z1436" i="2"/>
  <c r="AD1436" i="2"/>
  <c r="AH1436" i="2"/>
  <c r="AL1436" i="2"/>
  <c r="AC1436" i="2"/>
  <c r="AK1436" i="2"/>
  <c r="AQ1437" i="2"/>
  <c r="AF1437" i="2"/>
  <c r="AN1437" i="2"/>
  <c r="Z1438" i="2"/>
  <c r="AD1438" i="2"/>
  <c r="AH1438" i="2"/>
  <c r="AL1438" i="2"/>
  <c r="AC1438" i="2"/>
  <c r="AK1438" i="2"/>
  <c r="AQ1439" i="2"/>
  <c r="AF1439" i="2"/>
  <c r="AN1439" i="2"/>
  <c r="Z1440" i="2"/>
  <c r="AD1440" i="2"/>
  <c r="AH1440" i="2"/>
  <c r="AL1440" i="2"/>
  <c r="AC1440" i="2"/>
  <c r="AK1440" i="2"/>
  <c r="AQ1441" i="2"/>
  <c r="AF1441" i="2"/>
  <c r="AN1441" i="2"/>
  <c r="Z1442" i="2"/>
  <c r="AD1442" i="2"/>
  <c r="AH1442" i="2"/>
  <c r="AL1442" i="2"/>
  <c r="AC1442" i="2"/>
  <c r="AK1442" i="2"/>
  <c r="AQ1443" i="2"/>
  <c r="AF1443" i="2"/>
  <c r="AN1443" i="2"/>
  <c r="Z1444" i="2"/>
  <c r="AD1444" i="2"/>
  <c r="AH1444" i="2"/>
  <c r="AL1444" i="2"/>
  <c r="AC1444" i="2"/>
  <c r="AK1444" i="2"/>
  <c r="AQ1445" i="2"/>
  <c r="AF1445" i="2"/>
  <c r="AN1445" i="2"/>
  <c r="Z1446" i="2"/>
  <c r="AD1446" i="2"/>
  <c r="AH1446" i="2"/>
  <c r="AL1446" i="2"/>
  <c r="AC1446" i="2"/>
  <c r="AK1446" i="2"/>
  <c r="AQ1447" i="2"/>
  <c r="AF1447" i="2"/>
  <c r="AN1447" i="2"/>
  <c r="Z1448" i="2"/>
  <c r="AD1448" i="2"/>
  <c r="AH1448" i="2"/>
  <c r="AL1448" i="2"/>
  <c r="AC1448" i="2"/>
  <c r="AK1448" i="2"/>
  <c r="AQ1449" i="2"/>
  <c r="AF1449" i="2"/>
  <c r="AN1449" i="2"/>
  <c r="Z1450" i="2"/>
  <c r="AD1450" i="2"/>
  <c r="AH1450" i="2"/>
  <c r="AL1450" i="2"/>
  <c r="AC1450" i="2"/>
  <c r="AK1450" i="2"/>
  <c r="AQ1451" i="2"/>
  <c r="AF1451" i="2"/>
  <c r="AN1451" i="2"/>
  <c r="Z1452" i="2"/>
  <c r="AD1452" i="2"/>
  <c r="AH1452" i="2"/>
  <c r="AL1452" i="2"/>
  <c r="AC1452" i="2"/>
  <c r="AK1452" i="2"/>
  <c r="AQ1453" i="2"/>
  <c r="AF1453" i="2"/>
  <c r="AN1453" i="2"/>
  <c r="Z1454" i="2"/>
  <c r="AD1454" i="2"/>
  <c r="AH1454" i="2"/>
  <c r="AL1454" i="2"/>
  <c r="AC1454" i="2"/>
  <c r="AK1454" i="2"/>
  <c r="AQ1455" i="2"/>
  <c r="AF1455" i="2"/>
  <c r="AN1455" i="2"/>
  <c r="Z1456" i="2"/>
  <c r="AD1456" i="2"/>
  <c r="AH1456" i="2"/>
  <c r="AL1456" i="2"/>
  <c r="AC1456" i="2"/>
  <c r="AK1456" i="2"/>
  <c r="AQ1457" i="2"/>
  <c r="AF1457" i="2"/>
  <c r="AN1457" i="2"/>
  <c r="Z1458" i="2"/>
  <c r="AD1458" i="2"/>
  <c r="AH1458" i="2"/>
  <c r="AL1458" i="2"/>
  <c r="AC1458" i="2"/>
  <c r="AK1458" i="2"/>
  <c r="AQ1459" i="2"/>
  <c r="AF1459" i="2"/>
  <c r="AN1459" i="2"/>
  <c r="Z1460" i="2"/>
  <c r="AD1460" i="2"/>
  <c r="AH1460" i="2"/>
  <c r="AL1460" i="2"/>
  <c r="AC1460" i="2"/>
  <c r="AK1460" i="2"/>
  <c r="AQ1461" i="2"/>
  <c r="AF1461" i="2"/>
  <c r="AN1461" i="2"/>
  <c r="Z1462" i="2"/>
  <c r="AD1462" i="2"/>
  <c r="AH1462" i="2"/>
  <c r="AL1462" i="2"/>
  <c r="AC1462" i="2"/>
  <c r="AK1462" i="2"/>
  <c r="AQ1463" i="2"/>
  <c r="AF1463" i="2"/>
  <c r="AN1463" i="2"/>
  <c r="Z1464" i="2"/>
  <c r="AD1464" i="2"/>
  <c r="AH1464" i="2"/>
  <c r="AL1464" i="2"/>
  <c r="AC1464" i="2"/>
  <c r="AK1464" i="2"/>
  <c r="AQ1465" i="2"/>
  <c r="AF1465" i="2"/>
  <c r="AN1465" i="2"/>
  <c r="Z1466" i="2"/>
  <c r="AD1466" i="2"/>
  <c r="AH1466" i="2"/>
  <c r="AL1466" i="2"/>
  <c r="AC1466" i="2"/>
  <c r="AK1466" i="2"/>
  <c r="AQ1467" i="2"/>
  <c r="AF1467" i="2"/>
  <c r="AN1467" i="2"/>
  <c r="AD1468" i="2"/>
  <c r="AH1468" i="2"/>
  <c r="AL1468" i="2"/>
  <c r="AC1468" i="2"/>
  <c r="AK1468" i="2"/>
  <c r="AQ1469" i="2"/>
  <c r="AF1469" i="2"/>
  <c r="AN1469" i="2"/>
  <c r="Z1470" i="2"/>
  <c r="AO1470" i="2"/>
  <c r="AK1470" i="2"/>
  <c r="AG1470" i="2"/>
  <c r="AC1470" i="2"/>
  <c r="AD1470" i="2"/>
  <c r="AH1470" i="2"/>
  <c r="AL1470" i="2"/>
  <c r="AE1470" i="2"/>
  <c r="AQ1471" i="2"/>
  <c r="AN1471" i="2"/>
  <c r="AP1472" i="2"/>
  <c r="AK1472" i="2"/>
  <c r="AO1473" i="2"/>
  <c r="AD1473" i="2"/>
  <c r="AB1474" i="2"/>
  <c r="AF1474" i="2"/>
  <c r="AJ1474" i="2"/>
  <c r="AN1474" i="2"/>
  <c r="AO1475" i="2"/>
  <c r="AC1476" i="2"/>
  <c r="AQ1477" i="2"/>
  <c r="AL1477" i="2"/>
  <c r="Z1478" i="2"/>
  <c r="AO1478" i="2"/>
  <c r="AK1478" i="2"/>
  <c r="AG1478" i="2"/>
  <c r="AC1478" i="2"/>
  <c r="AD1478" i="2"/>
  <c r="AH1478" i="2"/>
  <c r="AL1478" i="2"/>
  <c r="AE1478" i="2"/>
  <c r="AQ1479" i="2"/>
  <c r="AN1479" i="2"/>
  <c r="AP1480" i="2"/>
  <c r="AK1480" i="2"/>
  <c r="AO1481" i="2"/>
  <c r="AD1481" i="2"/>
  <c r="AB1482" i="2"/>
  <c r="AF1482" i="2"/>
  <c r="AJ1482" i="2"/>
  <c r="AN1482" i="2"/>
  <c r="AO1483" i="2"/>
  <c r="AC1484" i="2"/>
  <c r="AQ1485" i="2"/>
  <c r="AL1485" i="2"/>
  <c r="Z1486" i="2"/>
  <c r="Z96" i="2" s="1"/>
  <c r="AO1486" i="2"/>
  <c r="AK1486" i="2"/>
  <c r="AK96" i="2" s="1"/>
  <c r="AG1486" i="2"/>
  <c r="AG96" i="2" s="1"/>
  <c r="AC1486" i="2"/>
  <c r="AC96" i="2" s="1"/>
  <c r="AD1486" i="2"/>
  <c r="AD96" i="2" s="1"/>
  <c r="AH1486" i="2"/>
  <c r="AH96" i="2" s="1"/>
  <c r="AL1486" i="2"/>
  <c r="AL96" i="2" s="1"/>
  <c r="AE1486" i="2"/>
  <c r="AE96" i="2" s="1"/>
  <c r="AQ1487" i="2"/>
  <c r="AN1487" i="2"/>
  <c r="AP1488" i="2"/>
  <c r="AK1488" i="2"/>
  <c r="AO1489" i="2"/>
  <c r="AD1489" i="2"/>
  <c r="AJ1490" i="2"/>
  <c r="AN1490" i="2"/>
  <c r="AO1491" i="2"/>
  <c r="AC1492" i="2"/>
  <c r="AQ1493" i="2"/>
  <c r="AL1493" i="2"/>
  <c r="Z1494" i="2"/>
  <c r="AO1494" i="2"/>
  <c r="AK1494" i="2"/>
  <c r="AG1494" i="2"/>
  <c r="AC1494" i="2"/>
  <c r="AD1494" i="2"/>
  <c r="AH1494" i="2"/>
  <c r="AL1494" i="2"/>
  <c r="AE1494" i="2"/>
  <c r="AQ1495" i="2"/>
  <c r="AN1495" i="2"/>
  <c r="AP1496" i="2"/>
  <c r="AK1496" i="2"/>
  <c r="AO1497" i="2"/>
  <c r="AD1497" i="2"/>
  <c r="AO1499" i="2"/>
  <c r="AC1500" i="2"/>
  <c r="AQ1501" i="2"/>
  <c r="AL1501" i="2"/>
  <c r="Z1502" i="2"/>
  <c r="AO1502" i="2"/>
  <c r="AK1502" i="2"/>
  <c r="AG1502" i="2"/>
  <c r="AC1502" i="2"/>
  <c r="AD1502" i="2"/>
  <c r="AH1502" i="2"/>
  <c r="AL1502" i="2"/>
  <c r="AE1502" i="2"/>
  <c r="AQ1503" i="2"/>
  <c r="AN1503" i="2"/>
  <c r="AP1504" i="2"/>
  <c r="AK1504" i="2"/>
  <c r="AO1505" i="2"/>
  <c r="AD1505" i="2"/>
  <c r="AO1507" i="2"/>
  <c r="AC1508" i="2"/>
  <c r="AQ1509" i="2"/>
  <c r="AL1509" i="2"/>
  <c r="Z1510" i="2"/>
  <c r="AO1510" i="2"/>
  <c r="AK1510" i="2"/>
  <c r="AG1510" i="2"/>
  <c r="AC1510" i="2"/>
  <c r="AD1510" i="2"/>
  <c r="AH1510" i="2"/>
  <c r="AL1510" i="2"/>
  <c r="AE1510" i="2"/>
  <c r="AQ1511" i="2"/>
  <c r="AN1511" i="2"/>
  <c r="AP1512" i="2"/>
  <c r="AA1225" i="2"/>
  <c r="AE1225" i="2"/>
  <c r="AI1225" i="2"/>
  <c r="AA1229" i="2"/>
  <c r="AE1229" i="2"/>
  <c r="AI1229" i="2"/>
  <c r="AB1230" i="2"/>
  <c r="AF1230" i="2"/>
  <c r="AJ1230" i="2"/>
  <c r="AN1230" i="2"/>
  <c r="AA1233" i="2"/>
  <c r="AE1233" i="2"/>
  <c r="AI1233" i="2"/>
  <c r="AB1234" i="2"/>
  <c r="AF1234" i="2"/>
  <c r="AJ1234" i="2"/>
  <c r="AN1234" i="2"/>
  <c r="AA1237" i="2"/>
  <c r="AE1237" i="2"/>
  <c r="AI1237" i="2"/>
  <c r="AB1238" i="2"/>
  <c r="AF1238" i="2"/>
  <c r="AJ1238" i="2"/>
  <c r="AN1238" i="2"/>
  <c r="AA1241" i="2"/>
  <c r="AE1241" i="2"/>
  <c r="AI1241" i="2"/>
  <c r="AB1242" i="2"/>
  <c r="AF1242" i="2"/>
  <c r="AJ1242" i="2"/>
  <c r="AN1242" i="2"/>
  <c r="AA1245" i="2"/>
  <c r="AE1245" i="2"/>
  <c r="AI1245" i="2"/>
  <c r="AQ1245" i="2"/>
  <c r="AB1246" i="2"/>
  <c r="AF1246" i="2"/>
  <c r="AJ1246" i="2"/>
  <c r="AN1246" i="2"/>
  <c r="AC1247" i="2"/>
  <c r="AG1247" i="2"/>
  <c r="AK1247" i="2"/>
  <c r="AO1247" i="2"/>
  <c r="Z1248" i="2"/>
  <c r="AD1248" i="2"/>
  <c r="AH1248" i="2"/>
  <c r="AL1248" i="2"/>
  <c r="AP1248" i="2"/>
  <c r="AA1249" i="2"/>
  <c r="AE1249" i="2"/>
  <c r="AI1249" i="2"/>
  <c r="AQ1249" i="2"/>
  <c r="AB1250" i="2"/>
  <c r="AF1250" i="2"/>
  <c r="AJ1250" i="2"/>
  <c r="AN1250" i="2"/>
  <c r="AC1251" i="2"/>
  <c r="AG1251" i="2"/>
  <c r="AK1251" i="2"/>
  <c r="AO1251" i="2"/>
  <c r="Z1252" i="2"/>
  <c r="AD1252" i="2"/>
  <c r="AH1252" i="2"/>
  <c r="AL1252" i="2"/>
  <c r="AP1252" i="2"/>
  <c r="AA1253" i="2"/>
  <c r="AE1253" i="2"/>
  <c r="AI1253" i="2"/>
  <c r="AQ1253" i="2"/>
  <c r="AB1254" i="2"/>
  <c r="AF1254" i="2"/>
  <c r="AJ1254" i="2"/>
  <c r="AN1254" i="2"/>
  <c r="AC1255" i="2"/>
  <c r="AG1255" i="2"/>
  <c r="AK1255" i="2"/>
  <c r="AO1255" i="2"/>
  <c r="Z1256" i="2"/>
  <c r="AD1256" i="2"/>
  <c r="AH1256" i="2"/>
  <c r="AL1256" i="2"/>
  <c r="AP1256" i="2"/>
  <c r="AA1257" i="2"/>
  <c r="AE1257" i="2"/>
  <c r="AI1257" i="2"/>
  <c r="AQ1257" i="2"/>
  <c r="AB1258" i="2"/>
  <c r="AF1258" i="2"/>
  <c r="AJ1258" i="2"/>
  <c r="AN1258" i="2"/>
  <c r="AC1259" i="2"/>
  <c r="AG1259" i="2"/>
  <c r="AK1259" i="2"/>
  <c r="AO1259" i="2"/>
  <c r="Z1260" i="2"/>
  <c r="AD1260" i="2"/>
  <c r="AH1260" i="2"/>
  <c r="AL1260" i="2"/>
  <c r="AP1260" i="2"/>
  <c r="AA1261" i="2"/>
  <c r="AE1261" i="2"/>
  <c r="AI1261" i="2"/>
  <c r="AQ1261" i="2"/>
  <c r="AB1262" i="2"/>
  <c r="AF1262" i="2"/>
  <c r="AJ1262" i="2"/>
  <c r="AN1262" i="2"/>
  <c r="AC1263" i="2"/>
  <c r="AG1263" i="2"/>
  <c r="AK1263" i="2"/>
  <c r="AO1263" i="2"/>
  <c r="Z1264" i="2"/>
  <c r="AD1264" i="2"/>
  <c r="AH1264" i="2"/>
  <c r="AL1264" i="2"/>
  <c r="AP1264" i="2"/>
  <c r="AA1265" i="2"/>
  <c r="AE1265" i="2"/>
  <c r="AI1265" i="2"/>
  <c r="AQ1265" i="2"/>
  <c r="AB1266" i="2"/>
  <c r="AF1266" i="2"/>
  <c r="AJ1266" i="2"/>
  <c r="AN1266" i="2"/>
  <c r="AC1267" i="2"/>
  <c r="AG1267" i="2"/>
  <c r="AK1267" i="2"/>
  <c r="AO1267" i="2"/>
  <c r="Z1268" i="2"/>
  <c r="AD1268" i="2"/>
  <c r="AH1268" i="2"/>
  <c r="AL1268" i="2"/>
  <c r="AP1268" i="2"/>
  <c r="AA1269" i="2"/>
  <c r="AE1269" i="2"/>
  <c r="AI1269" i="2"/>
  <c r="AQ1269" i="2"/>
  <c r="AB1270" i="2"/>
  <c r="AF1270" i="2"/>
  <c r="AJ1270" i="2"/>
  <c r="AN1270" i="2"/>
  <c r="AC1271" i="2"/>
  <c r="AG1271" i="2"/>
  <c r="AK1271" i="2"/>
  <c r="AO1271" i="2"/>
  <c r="Z1272" i="2"/>
  <c r="AD1272" i="2"/>
  <c r="AH1272" i="2"/>
  <c r="AL1272" i="2"/>
  <c r="AP1272" i="2"/>
  <c r="AA1273" i="2"/>
  <c r="AE1273" i="2"/>
  <c r="AI1273" i="2"/>
  <c r="AQ1273" i="2"/>
  <c r="AB1274" i="2"/>
  <c r="AF1274" i="2"/>
  <c r="AJ1274" i="2"/>
  <c r="AC1275" i="2"/>
  <c r="AG1275" i="2"/>
  <c r="AK1275" i="2"/>
  <c r="AO1275" i="2"/>
  <c r="Z1276" i="2"/>
  <c r="AD1276" i="2"/>
  <c r="AH1276" i="2"/>
  <c r="AL1276" i="2"/>
  <c r="AP1276" i="2"/>
  <c r="AA1277" i="2"/>
  <c r="AE1277" i="2"/>
  <c r="AI1277" i="2"/>
  <c r="AQ1277" i="2"/>
  <c r="AB1278" i="2"/>
  <c r="AF1278" i="2"/>
  <c r="AJ1278" i="2"/>
  <c r="AC1279" i="2"/>
  <c r="AG1279" i="2"/>
  <c r="AK1279" i="2"/>
  <c r="AO1279" i="2"/>
  <c r="Z1280" i="2"/>
  <c r="AD1280" i="2"/>
  <c r="AH1280" i="2"/>
  <c r="AL1280" i="2"/>
  <c r="AP1280" i="2"/>
  <c r="AA1281" i="2"/>
  <c r="AE1281" i="2"/>
  <c r="AI1281" i="2"/>
  <c r="AQ1281" i="2"/>
  <c r="AB1282" i="2"/>
  <c r="AF1282" i="2"/>
  <c r="AJ1282" i="2"/>
  <c r="AC1283" i="2"/>
  <c r="AG1283" i="2"/>
  <c r="AK1283" i="2"/>
  <c r="AO1283" i="2"/>
  <c r="Z1284" i="2"/>
  <c r="AD1284" i="2"/>
  <c r="AH1284" i="2"/>
  <c r="AL1284" i="2"/>
  <c r="AP1284" i="2"/>
  <c r="AA1285" i="2"/>
  <c r="AE1285" i="2"/>
  <c r="AI1285" i="2"/>
  <c r="AQ1285" i="2"/>
  <c r="AB1286" i="2"/>
  <c r="AF1286" i="2"/>
  <c r="AJ1286" i="2"/>
  <c r="AC1287" i="2"/>
  <c r="AG1287" i="2"/>
  <c r="AK1287" i="2"/>
  <c r="AO1287" i="2"/>
  <c r="Z1288" i="2"/>
  <c r="AD1288" i="2"/>
  <c r="AH1288" i="2"/>
  <c r="AL1288" i="2"/>
  <c r="AP1288" i="2"/>
  <c r="AA1289" i="2"/>
  <c r="AE1289" i="2"/>
  <c r="AI1289" i="2"/>
  <c r="AQ1289" i="2"/>
  <c r="AB1290" i="2"/>
  <c r="AF1290" i="2"/>
  <c r="AJ1290" i="2"/>
  <c r="AC1291" i="2"/>
  <c r="AG1291" i="2"/>
  <c r="AK1291" i="2"/>
  <c r="AO1291" i="2"/>
  <c r="Z1292" i="2"/>
  <c r="AD1292" i="2"/>
  <c r="AH1292" i="2"/>
  <c r="AL1292" i="2"/>
  <c r="AP1292" i="2"/>
  <c r="AA1293" i="2"/>
  <c r="AE1293" i="2"/>
  <c r="AI1293" i="2"/>
  <c r="AQ1293" i="2"/>
  <c r="AB1294" i="2"/>
  <c r="AF1294" i="2"/>
  <c r="AJ1294" i="2"/>
  <c r="AC1295" i="2"/>
  <c r="AG1295" i="2"/>
  <c r="AK1295" i="2"/>
  <c r="AO1295" i="2"/>
  <c r="Z1296" i="2"/>
  <c r="AD1296" i="2"/>
  <c r="AH1296" i="2"/>
  <c r="AL1296" i="2"/>
  <c r="AP1296" i="2"/>
  <c r="AA1297" i="2"/>
  <c r="AE1297" i="2"/>
  <c r="AI1297" i="2"/>
  <c r="AQ1297" i="2"/>
  <c r="AB1298" i="2"/>
  <c r="AF1298" i="2"/>
  <c r="AJ1298" i="2"/>
  <c r="AC1299" i="2"/>
  <c r="AG1299" i="2"/>
  <c r="AK1299" i="2"/>
  <c r="AO1299" i="2"/>
  <c r="Z1300" i="2"/>
  <c r="AD1300" i="2"/>
  <c r="AH1300" i="2"/>
  <c r="AL1300" i="2"/>
  <c r="AP1300" i="2"/>
  <c r="AA1301" i="2"/>
  <c r="AE1301" i="2"/>
  <c r="AI1301" i="2"/>
  <c r="AQ1301" i="2"/>
  <c r="AB1302" i="2"/>
  <c r="AF1302" i="2"/>
  <c r="AJ1302" i="2"/>
  <c r="AC1303" i="2"/>
  <c r="AG1303" i="2"/>
  <c r="AK1303" i="2"/>
  <c r="AO1303" i="2"/>
  <c r="Z1304" i="2"/>
  <c r="AD1304" i="2"/>
  <c r="AH1304" i="2"/>
  <c r="AL1304" i="2"/>
  <c r="AP1304" i="2"/>
  <c r="AA1305" i="2"/>
  <c r="AE1305" i="2"/>
  <c r="AI1305" i="2"/>
  <c r="AQ1305" i="2"/>
  <c r="AB1306" i="2"/>
  <c r="AF1306" i="2"/>
  <c r="AJ1306" i="2"/>
  <c r="AC1307" i="2"/>
  <c r="AG1307" i="2"/>
  <c r="AK1307" i="2"/>
  <c r="AO1307" i="2"/>
  <c r="Z1308" i="2"/>
  <c r="Z126" i="2" s="1"/>
  <c r="AD1308" i="2"/>
  <c r="AD126" i="2" s="1"/>
  <c r="AH1308" i="2"/>
  <c r="AH126" i="2" s="1"/>
  <c r="AL1308" i="2"/>
  <c r="AL126" i="2" s="1"/>
  <c r="AP1308" i="2"/>
  <c r="AO126" i="2" s="1"/>
  <c r="AA1309" i="2"/>
  <c r="AE1309" i="2"/>
  <c r="AI1309" i="2"/>
  <c r="AQ1309" i="2"/>
  <c r="AB1310" i="2"/>
  <c r="AF1310" i="2"/>
  <c r="AJ1310" i="2"/>
  <c r="AN1310" i="2"/>
  <c r="AC1311" i="2"/>
  <c r="AG1311" i="2"/>
  <c r="AK1311" i="2"/>
  <c r="AO1311" i="2"/>
  <c r="Z1312" i="2"/>
  <c r="Z99" i="2" s="1"/>
  <c r="AD1312" i="2"/>
  <c r="AD99" i="2" s="1"/>
  <c r="AH1312" i="2"/>
  <c r="AH99" i="2" s="1"/>
  <c r="AL1312" i="2"/>
  <c r="AL99" i="2" s="1"/>
  <c r="AP1312" i="2"/>
  <c r="AO99" i="2" s="1"/>
  <c r="AA1313" i="2"/>
  <c r="AE1313" i="2"/>
  <c r="AI1313" i="2"/>
  <c r="AM1313" i="2"/>
  <c r="AQ1313" i="2"/>
  <c r="AB1314" i="2"/>
  <c r="AF1314" i="2"/>
  <c r="AJ1314" i="2"/>
  <c r="AN1314" i="2"/>
  <c r="AC1315" i="2"/>
  <c r="AG1315" i="2"/>
  <c r="AK1315" i="2"/>
  <c r="AO1315" i="2"/>
  <c r="Z1316" i="2"/>
  <c r="AD1316" i="2"/>
  <c r="AH1316" i="2"/>
  <c r="AL1316" i="2"/>
  <c r="AP1316" i="2"/>
  <c r="AA1317" i="2"/>
  <c r="AE1317" i="2"/>
  <c r="AI1317" i="2"/>
  <c r="AM1317" i="2"/>
  <c r="AQ1317" i="2"/>
  <c r="AB1318" i="2"/>
  <c r="AF1318" i="2"/>
  <c r="AJ1318" i="2"/>
  <c r="AN1318" i="2"/>
  <c r="AC1319" i="2"/>
  <c r="AG1319" i="2"/>
  <c r="AK1319" i="2"/>
  <c r="AO1319" i="2"/>
  <c r="Z1320" i="2"/>
  <c r="AD1320" i="2"/>
  <c r="AH1320" i="2"/>
  <c r="AL1320" i="2"/>
  <c r="AP1320" i="2"/>
  <c r="AA1321" i="2"/>
  <c r="AE1321" i="2"/>
  <c r="AI1321" i="2"/>
  <c r="AM1321" i="2"/>
  <c r="AQ1321" i="2"/>
  <c r="AB1322" i="2"/>
  <c r="AF1322" i="2"/>
  <c r="AJ1322" i="2"/>
  <c r="AN1322" i="2"/>
  <c r="AC1323" i="2"/>
  <c r="AG1323" i="2"/>
  <c r="AK1323" i="2"/>
  <c r="AO1323" i="2"/>
  <c r="Z1324" i="2"/>
  <c r="AD1324" i="2"/>
  <c r="AH1324" i="2"/>
  <c r="AL1324" i="2"/>
  <c r="AP1324" i="2"/>
  <c r="AA1325" i="2"/>
  <c r="AE1325" i="2"/>
  <c r="AI1325" i="2"/>
  <c r="AM1325" i="2"/>
  <c r="AQ1325" i="2"/>
  <c r="AB1326" i="2"/>
  <c r="AF1326" i="2"/>
  <c r="AJ1326" i="2"/>
  <c r="AN1326" i="2"/>
  <c r="AC1327" i="2"/>
  <c r="AG1327" i="2"/>
  <c r="AK1327" i="2"/>
  <c r="AO1327" i="2"/>
  <c r="Z1328" i="2"/>
  <c r="AD1328" i="2"/>
  <c r="AH1328" i="2"/>
  <c r="AL1328" i="2"/>
  <c r="AP1328" i="2"/>
  <c r="AA1329" i="2"/>
  <c r="AE1329" i="2"/>
  <c r="AI1329" i="2"/>
  <c r="AM1329" i="2"/>
  <c r="AQ1329" i="2"/>
  <c r="AB1330" i="2"/>
  <c r="AF1330" i="2"/>
  <c r="AJ1330" i="2"/>
  <c r="AN1330" i="2"/>
  <c r="AC1331" i="2"/>
  <c r="AG1331" i="2"/>
  <c r="AK1331" i="2"/>
  <c r="AO1331" i="2"/>
  <c r="Z1332" i="2"/>
  <c r="AD1332" i="2"/>
  <c r="AH1332" i="2"/>
  <c r="AL1332" i="2"/>
  <c r="AP1332" i="2"/>
  <c r="AA1333" i="2"/>
  <c r="AE1333" i="2"/>
  <c r="AI1333" i="2"/>
  <c r="AM1333" i="2"/>
  <c r="AQ1333" i="2"/>
  <c r="AB1334" i="2"/>
  <c r="AF1334" i="2"/>
  <c r="AJ1334" i="2"/>
  <c r="AN1334" i="2"/>
  <c r="AC1335" i="2"/>
  <c r="AG1335" i="2"/>
  <c r="AK1335" i="2"/>
  <c r="AO1335" i="2"/>
  <c r="Z1336" i="2"/>
  <c r="AD1336" i="2"/>
  <c r="AH1336" i="2"/>
  <c r="AL1336" i="2"/>
  <c r="AP1336" i="2"/>
  <c r="AA1337" i="2"/>
  <c r="AE1337" i="2"/>
  <c r="AI1337" i="2"/>
  <c r="AM1337" i="2"/>
  <c r="AQ1337" i="2"/>
  <c r="AB1338" i="2"/>
  <c r="AF1338" i="2"/>
  <c r="AJ1338" i="2"/>
  <c r="AN1338" i="2"/>
  <c r="AC1339" i="2"/>
  <c r="AG1339" i="2"/>
  <c r="AK1339" i="2"/>
  <c r="AO1339" i="2"/>
  <c r="Z1340" i="2"/>
  <c r="AD1340" i="2"/>
  <c r="AH1340" i="2"/>
  <c r="AL1340" i="2"/>
  <c r="AP1340" i="2"/>
  <c r="AA1341" i="2"/>
  <c r="AE1341" i="2"/>
  <c r="AI1341" i="2"/>
  <c r="AM1341" i="2"/>
  <c r="AQ1341" i="2"/>
  <c r="AB1342" i="2"/>
  <c r="AF1342" i="2"/>
  <c r="AJ1342" i="2"/>
  <c r="AN1342" i="2"/>
  <c r="AC1343" i="2"/>
  <c r="AG1343" i="2"/>
  <c r="AK1343" i="2"/>
  <c r="AO1343" i="2"/>
  <c r="Z1344" i="2"/>
  <c r="AD1344" i="2"/>
  <c r="AH1344" i="2"/>
  <c r="AL1344" i="2"/>
  <c r="AP1344" i="2"/>
  <c r="AA1345" i="2"/>
  <c r="AE1345" i="2"/>
  <c r="AI1345" i="2"/>
  <c r="AM1345" i="2"/>
  <c r="AQ1345" i="2"/>
  <c r="AB1346" i="2"/>
  <c r="AF1346" i="2"/>
  <c r="AJ1346" i="2"/>
  <c r="AN1346" i="2"/>
  <c r="AC1347" i="2"/>
  <c r="AG1347" i="2"/>
  <c r="AK1347" i="2"/>
  <c r="AO1347" i="2"/>
  <c r="Z1348" i="2"/>
  <c r="AD1348" i="2"/>
  <c r="AH1348" i="2"/>
  <c r="AL1348" i="2"/>
  <c r="AP1348" i="2"/>
  <c r="AA1349" i="2"/>
  <c r="AE1349" i="2"/>
  <c r="AI1349" i="2"/>
  <c r="AM1349" i="2"/>
  <c r="AQ1349" i="2"/>
  <c r="AB1350" i="2"/>
  <c r="AF1350" i="2"/>
  <c r="AJ1350" i="2"/>
  <c r="AN1350" i="2"/>
  <c r="AC1351" i="2"/>
  <c r="AG1351" i="2"/>
  <c r="AK1351" i="2"/>
  <c r="AO1351" i="2"/>
  <c r="Z1352" i="2"/>
  <c r="AD1352" i="2"/>
  <c r="AH1352" i="2"/>
  <c r="AL1352" i="2"/>
  <c r="AP1352" i="2"/>
  <c r="AA1353" i="2"/>
  <c r="AE1353" i="2"/>
  <c r="AI1353" i="2"/>
  <c r="AM1353" i="2"/>
  <c r="AQ1353" i="2"/>
  <c r="AB1354" i="2"/>
  <c r="AF1354" i="2"/>
  <c r="AJ1354" i="2"/>
  <c r="AN1354" i="2"/>
  <c r="AC1355" i="2"/>
  <c r="AG1355" i="2"/>
  <c r="AK1355" i="2"/>
  <c r="AO1355" i="2"/>
  <c r="Z1356" i="2"/>
  <c r="AD1356" i="2"/>
  <c r="AH1356" i="2"/>
  <c r="AL1356" i="2"/>
  <c r="AP1356" i="2"/>
  <c r="AA1357" i="2"/>
  <c r="AE1357" i="2"/>
  <c r="AI1357" i="2"/>
  <c r="AM1357" i="2"/>
  <c r="AQ1357" i="2"/>
  <c r="AB1358" i="2"/>
  <c r="AF1358" i="2"/>
  <c r="AJ1358" i="2"/>
  <c r="AN1358" i="2"/>
  <c r="AC1359" i="2"/>
  <c r="AG1359" i="2"/>
  <c r="AK1359" i="2"/>
  <c r="AO1359" i="2"/>
  <c r="Z1360" i="2"/>
  <c r="AD1360" i="2"/>
  <c r="AH1360" i="2"/>
  <c r="AL1360" i="2"/>
  <c r="AP1360" i="2"/>
  <c r="AA1361" i="2"/>
  <c r="AE1361" i="2"/>
  <c r="AI1361" i="2"/>
  <c r="AM1361" i="2"/>
  <c r="AQ1361" i="2"/>
  <c r="AB1362" i="2"/>
  <c r="AF1362" i="2"/>
  <c r="AJ1362" i="2"/>
  <c r="AN1362" i="2"/>
  <c r="AC1363" i="2"/>
  <c r="AG1363" i="2"/>
  <c r="AK1363" i="2"/>
  <c r="AO1363" i="2"/>
  <c r="Z1364" i="2"/>
  <c r="AD1364" i="2"/>
  <c r="AH1364" i="2"/>
  <c r="AL1364" i="2"/>
  <c r="AP1364" i="2"/>
  <c r="AA1365" i="2"/>
  <c r="AE1365" i="2"/>
  <c r="AI1365" i="2"/>
  <c r="AM1365" i="2"/>
  <c r="AQ1365" i="2"/>
  <c r="AB1366" i="2"/>
  <c r="AF1366" i="2"/>
  <c r="AJ1366" i="2"/>
  <c r="AN1366" i="2"/>
  <c r="AC1367" i="2"/>
  <c r="AG1367" i="2"/>
  <c r="AK1367" i="2"/>
  <c r="AO1367" i="2"/>
  <c r="Z1368" i="2"/>
  <c r="AD1368" i="2"/>
  <c r="AH1368" i="2"/>
  <c r="AL1368" i="2"/>
  <c r="AP1368" i="2"/>
  <c r="AA1369" i="2"/>
  <c r="AE1369" i="2"/>
  <c r="AI1369" i="2"/>
  <c r="AM1369" i="2"/>
  <c r="AQ1369" i="2"/>
  <c r="AB1370" i="2"/>
  <c r="AF1370" i="2"/>
  <c r="AJ1370" i="2"/>
  <c r="AN1370" i="2"/>
  <c r="AC1371" i="2"/>
  <c r="AG1371" i="2"/>
  <c r="AK1371" i="2"/>
  <c r="AO1371" i="2"/>
  <c r="Z1372" i="2"/>
  <c r="AD1372" i="2"/>
  <c r="AH1372" i="2"/>
  <c r="AL1372" i="2"/>
  <c r="AP1372" i="2"/>
  <c r="AA1373" i="2"/>
  <c r="AE1373" i="2"/>
  <c r="AI1373" i="2"/>
  <c r="AM1373" i="2"/>
  <c r="AQ1373" i="2"/>
  <c r="AB1374" i="2"/>
  <c r="AF1374" i="2"/>
  <c r="AJ1374" i="2"/>
  <c r="AN1374" i="2"/>
  <c r="AC1375" i="2"/>
  <c r="AG1375" i="2"/>
  <c r="AK1375" i="2"/>
  <c r="AO1375" i="2"/>
  <c r="Z1376" i="2"/>
  <c r="AD1376" i="2"/>
  <c r="AH1376" i="2"/>
  <c r="AL1376" i="2"/>
  <c r="AP1376" i="2"/>
  <c r="AA1377" i="2"/>
  <c r="AE1377" i="2"/>
  <c r="AI1377" i="2"/>
  <c r="AM1377" i="2"/>
  <c r="AQ1377" i="2"/>
  <c r="AB1378" i="2"/>
  <c r="AF1378" i="2"/>
  <c r="AJ1378" i="2"/>
  <c r="AN1378" i="2"/>
  <c r="AC1379" i="2"/>
  <c r="AG1379" i="2"/>
  <c r="AK1379" i="2"/>
  <c r="AO1379" i="2"/>
  <c r="Z1380" i="2"/>
  <c r="AD1380" i="2"/>
  <c r="AH1380" i="2"/>
  <c r="AL1380" i="2"/>
  <c r="AP1380" i="2"/>
  <c r="AA1381" i="2"/>
  <c r="AE1381" i="2"/>
  <c r="AI1381" i="2"/>
  <c r="AM1381" i="2"/>
  <c r="AQ1381" i="2"/>
  <c r="AB1382" i="2"/>
  <c r="AF1382" i="2"/>
  <c r="AJ1382" i="2"/>
  <c r="AN1382" i="2"/>
  <c r="AC1383" i="2"/>
  <c r="AG1383" i="2"/>
  <c r="AK1383" i="2"/>
  <c r="AO1383" i="2"/>
  <c r="Z1384" i="2"/>
  <c r="AD1384" i="2"/>
  <c r="AH1384" i="2"/>
  <c r="AL1384" i="2"/>
  <c r="AP1384" i="2"/>
  <c r="AA1385" i="2"/>
  <c r="AE1385" i="2"/>
  <c r="AI1385" i="2"/>
  <c r="AM1385" i="2"/>
  <c r="AQ1385" i="2"/>
  <c r="AB1386" i="2"/>
  <c r="AF1386" i="2"/>
  <c r="AJ1386" i="2"/>
  <c r="AN1386" i="2"/>
  <c r="AC1387" i="2"/>
  <c r="AG1387" i="2"/>
  <c r="AK1387" i="2"/>
  <c r="AO1387" i="2"/>
  <c r="Z1388" i="2"/>
  <c r="AD1388" i="2"/>
  <c r="AH1388" i="2"/>
  <c r="AL1388" i="2"/>
  <c r="AP1388" i="2"/>
  <c r="AA1389" i="2"/>
  <c r="AE1389" i="2"/>
  <c r="AI1389" i="2"/>
  <c r="AM1389" i="2"/>
  <c r="AQ1389" i="2"/>
  <c r="AB1390" i="2"/>
  <c r="AF1390" i="2"/>
  <c r="AJ1390" i="2"/>
  <c r="AN1390" i="2"/>
  <c r="AC1391" i="2"/>
  <c r="AG1391" i="2"/>
  <c r="AK1391" i="2"/>
  <c r="AO1391" i="2"/>
  <c r="Z1392" i="2"/>
  <c r="AD1392" i="2"/>
  <c r="AH1392" i="2"/>
  <c r="AL1392" i="2"/>
  <c r="AP1392" i="2"/>
  <c r="AA1393" i="2"/>
  <c r="AE1393" i="2"/>
  <c r="AI1393" i="2"/>
  <c r="AM1393" i="2"/>
  <c r="AQ1393" i="2"/>
  <c r="AB1394" i="2"/>
  <c r="AF1394" i="2"/>
  <c r="AJ1394" i="2"/>
  <c r="AN1394" i="2"/>
  <c r="AC1395" i="2"/>
  <c r="AG1395" i="2"/>
  <c r="AK1395" i="2"/>
  <c r="AO1395" i="2"/>
  <c r="Z1396" i="2"/>
  <c r="AD1396" i="2"/>
  <c r="AH1396" i="2"/>
  <c r="AL1396" i="2"/>
  <c r="AP1396" i="2"/>
  <c r="AA1397" i="2"/>
  <c r="AE1397" i="2"/>
  <c r="AI1397" i="2"/>
  <c r="AM1397" i="2"/>
  <c r="AQ1397" i="2"/>
  <c r="AB1398" i="2"/>
  <c r="AF1398" i="2"/>
  <c r="AJ1398" i="2"/>
  <c r="AN1398" i="2"/>
  <c r="AC1399" i="2"/>
  <c r="AG1399" i="2"/>
  <c r="AK1399" i="2"/>
  <c r="AO1399" i="2"/>
  <c r="Z1400" i="2"/>
  <c r="AD1400" i="2"/>
  <c r="AH1400" i="2"/>
  <c r="AL1400" i="2"/>
  <c r="AP1400" i="2"/>
  <c r="AA1401" i="2"/>
  <c r="AE1401" i="2"/>
  <c r="AI1401" i="2"/>
  <c r="AM1401" i="2"/>
  <c r="AQ1401" i="2"/>
  <c r="AB1402" i="2"/>
  <c r="AF1402" i="2"/>
  <c r="AJ1402" i="2"/>
  <c r="AN1402" i="2"/>
  <c r="AC1403" i="2"/>
  <c r="AG1403" i="2"/>
  <c r="AK1403" i="2"/>
  <c r="AO1403" i="2"/>
  <c r="Z1404" i="2"/>
  <c r="AD1404" i="2"/>
  <c r="AH1404" i="2"/>
  <c r="AL1404" i="2"/>
  <c r="AP1404" i="2"/>
  <c r="AA1405" i="2"/>
  <c r="AE1405" i="2"/>
  <c r="AI1405" i="2"/>
  <c r="AM1405" i="2"/>
  <c r="AQ1405" i="2"/>
  <c r="AB1406" i="2"/>
  <c r="AF1406" i="2"/>
  <c r="AJ1406" i="2"/>
  <c r="AN1406" i="2"/>
  <c r="AC1407" i="2"/>
  <c r="AG1407" i="2"/>
  <c r="AK1407" i="2"/>
  <c r="AO1407" i="2"/>
  <c r="Z1408" i="2"/>
  <c r="AD1408" i="2"/>
  <c r="AH1408" i="2"/>
  <c r="AL1408" i="2"/>
  <c r="AP1408" i="2"/>
  <c r="AA1409" i="2"/>
  <c r="AE1409" i="2"/>
  <c r="AI1409" i="2"/>
  <c r="AM1409" i="2"/>
  <c r="AQ1409" i="2"/>
  <c r="AB1410" i="2"/>
  <c r="AF1410" i="2"/>
  <c r="AJ1410" i="2"/>
  <c r="AN1410" i="2"/>
  <c r="AC1411" i="2"/>
  <c r="AG1411" i="2"/>
  <c r="AK1411" i="2"/>
  <c r="AO1411" i="2"/>
  <c r="Z1412" i="2"/>
  <c r="AD1412" i="2"/>
  <c r="AH1412" i="2"/>
  <c r="AL1412" i="2"/>
  <c r="AP1412" i="2"/>
  <c r="AA1413" i="2"/>
  <c r="AE1413" i="2"/>
  <c r="AI1413" i="2"/>
  <c r="AM1413" i="2"/>
  <c r="AQ1413" i="2"/>
  <c r="AB1414" i="2"/>
  <c r="AF1414" i="2"/>
  <c r="AJ1414" i="2"/>
  <c r="AN1414" i="2"/>
  <c r="AC1415" i="2"/>
  <c r="AG1415" i="2"/>
  <c r="AK1415" i="2"/>
  <c r="AO1415" i="2"/>
  <c r="Z1416" i="2"/>
  <c r="AD1416" i="2"/>
  <c r="AH1416" i="2"/>
  <c r="AL1416" i="2"/>
  <c r="AP1416" i="2"/>
  <c r="AA1417" i="2"/>
  <c r="AE1417" i="2"/>
  <c r="AI1417" i="2"/>
  <c r="AM1417" i="2"/>
  <c r="AQ1417" i="2"/>
  <c r="AB1418" i="2"/>
  <c r="AF1418" i="2"/>
  <c r="AJ1418" i="2"/>
  <c r="AN1418" i="2"/>
  <c r="AC1419" i="2"/>
  <c r="AG1419" i="2"/>
  <c r="AK1419" i="2"/>
  <c r="AO1419" i="2"/>
  <c r="Z1420" i="2"/>
  <c r="AD1420" i="2"/>
  <c r="AH1420" i="2"/>
  <c r="AL1420" i="2"/>
  <c r="AP1420" i="2"/>
  <c r="AA1421" i="2"/>
  <c r="AE1421" i="2"/>
  <c r="AI1421" i="2"/>
  <c r="AM1421" i="2"/>
  <c r="AQ1421" i="2"/>
  <c r="AB1422" i="2"/>
  <c r="AF1422" i="2"/>
  <c r="AJ1422" i="2"/>
  <c r="AN1422" i="2"/>
  <c r="AC1423" i="2"/>
  <c r="AG1423" i="2"/>
  <c r="AK1423" i="2"/>
  <c r="AO1423" i="2"/>
  <c r="Z1424" i="2"/>
  <c r="Z108" i="2" s="1"/>
  <c r="AD1424" i="2"/>
  <c r="AD108" i="2" s="1"/>
  <c r="AH1424" i="2"/>
  <c r="AH108" i="2" s="1"/>
  <c r="AL1424" i="2"/>
  <c r="AL108" i="2" s="1"/>
  <c r="AP1424" i="2"/>
  <c r="AO108" i="2" s="1"/>
  <c r="AA1425" i="2"/>
  <c r="AE1425" i="2"/>
  <c r="AI1425" i="2"/>
  <c r="AM1425" i="2"/>
  <c r="AQ1425" i="2"/>
  <c r="AB1426" i="2"/>
  <c r="AF1426" i="2"/>
  <c r="AJ1426" i="2"/>
  <c r="AN1426" i="2"/>
  <c r="AC1427" i="2"/>
  <c r="AG1427" i="2"/>
  <c r="AK1427" i="2"/>
  <c r="AO1427" i="2"/>
  <c r="Z1428" i="2"/>
  <c r="AD1428" i="2"/>
  <c r="AH1428" i="2"/>
  <c r="AL1428" i="2"/>
  <c r="AP1428" i="2"/>
  <c r="AA1429" i="2"/>
  <c r="AE1429" i="2"/>
  <c r="AI1429" i="2"/>
  <c r="AM1429" i="2"/>
  <c r="AQ1429" i="2"/>
  <c r="AB1430" i="2"/>
  <c r="AF1430" i="2"/>
  <c r="AJ1430" i="2"/>
  <c r="AN1430" i="2"/>
  <c r="AI1431" i="2"/>
  <c r="AP1431" i="2"/>
  <c r="AG1433" i="2"/>
  <c r="AK1433" i="2"/>
  <c r="Z1433" i="2"/>
  <c r="AH1433" i="2"/>
  <c r="AG1435" i="2"/>
  <c r="AK1435" i="2"/>
  <c r="Z1435" i="2"/>
  <c r="AH1435" i="2"/>
  <c r="AC1437" i="2"/>
  <c r="AG1437" i="2"/>
  <c r="AK1437" i="2"/>
  <c r="Z1437" i="2"/>
  <c r="AH1437" i="2"/>
  <c r="AC1439" i="2"/>
  <c r="AG1439" i="2"/>
  <c r="AK1439" i="2"/>
  <c r="Z1439" i="2"/>
  <c r="AH1439" i="2"/>
  <c r="AC1441" i="2"/>
  <c r="AG1441" i="2"/>
  <c r="AK1441" i="2"/>
  <c r="Z1441" i="2"/>
  <c r="AH1441" i="2"/>
  <c r="AC1443" i="2"/>
  <c r="AG1443" i="2"/>
  <c r="AK1443" i="2"/>
  <c r="Z1443" i="2"/>
  <c r="AH1443" i="2"/>
  <c r="AC1445" i="2"/>
  <c r="AG1445" i="2"/>
  <c r="AK1445" i="2"/>
  <c r="Z1445" i="2"/>
  <c r="AH1445" i="2"/>
  <c r="AC1447" i="2"/>
  <c r="AG1447" i="2"/>
  <c r="AK1447" i="2"/>
  <c r="Z1447" i="2"/>
  <c r="AH1447" i="2"/>
  <c r="AC1449" i="2"/>
  <c r="AG1449" i="2"/>
  <c r="AK1449" i="2"/>
  <c r="Z1449" i="2"/>
  <c r="AH1449" i="2"/>
  <c r="AC1451" i="2"/>
  <c r="AG1451" i="2"/>
  <c r="AK1451" i="2"/>
  <c r="Z1451" i="2"/>
  <c r="AH1451" i="2"/>
  <c r="AC1453" i="2"/>
  <c r="AG1453" i="2"/>
  <c r="AK1453" i="2"/>
  <c r="Z1453" i="2"/>
  <c r="AH1453" i="2"/>
  <c r="AC1455" i="2"/>
  <c r="AG1455" i="2"/>
  <c r="AK1455" i="2"/>
  <c r="Z1455" i="2"/>
  <c r="AH1455" i="2"/>
  <c r="AC1457" i="2"/>
  <c r="AG1457" i="2"/>
  <c r="AK1457" i="2"/>
  <c r="Z1457" i="2"/>
  <c r="AH1457" i="2"/>
  <c r="AC1459" i="2"/>
  <c r="AG1459" i="2"/>
  <c r="AK1459" i="2"/>
  <c r="Z1459" i="2"/>
  <c r="AH1459" i="2"/>
  <c r="AC1461" i="2"/>
  <c r="AG1461" i="2"/>
  <c r="AK1461" i="2"/>
  <c r="Z1461" i="2"/>
  <c r="AH1461" i="2"/>
  <c r="AC1463" i="2"/>
  <c r="AG1463" i="2"/>
  <c r="AK1463" i="2"/>
  <c r="Z1463" i="2"/>
  <c r="AH1463" i="2"/>
  <c r="AC1465" i="2"/>
  <c r="AG1465" i="2"/>
  <c r="AK1465" i="2"/>
  <c r="Z1465" i="2"/>
  <c r="AH1465" i="2"/>
  <c r="AC1467" i="2"/>
  <c r="AG1467" i="2"/>
  <c r="AK1467" i="2"/>
  <c r="Z1467" i="2"/>
  <c r="AH1467" i="2"/>
  <c r="AC1469" i="2"/>
  <c r="AG1469" i="2"/>
  <c r="AK1469" i="2"/>
  <c r="Z1469" i="2"/>
  <c r="AH1469" i="2"/>
  <c r="AC1471" i="2"/>
  <c r="AG1471" i="2"/>
  <c r="AK1471" i="2"/>
  <c r="AB1471" i="2"/>
  <c r="AF1472" i="2"/>
  <c r="AJ1472" i="2"/>
  <c r="AQ1472" i="2"/>
  <c r="AN1472" i="2"/>
  <c r="AO1472" i="2"/>
  <c r="AN1473" i="2"/>
  <c r="AE1473" i="2"/>
  <c r="AI1473" i="2"/>
  <c r="AM1473" i="2"/>
  <c r="AH1473" i="2"/>
  <c r="AA1475" i="2"/>
  <c r="AL1475" i="2"/>
  <c r="AH1475" i="2"/>
  <c r="AD1475" i="2"/>
  <c r="Z1475" i="2"/>
  <c r="AE1475" i="2"/>
  <c r="AP1475" i="2"/>
  <c r="AI1475" i="2"/>
  <c r="AM1475" i="2"/>
  <c r="AJ1475" i="2"/>
  <c r="AM1476" i="2"/>
  <c r="AD1476" i="2"/>
  <c r="AH1476" i="2"/>
  <c r="AL1476" i="2"/>
  <c r="AG1476" i="2"/>
  <c r="AG1477" i="2"/>
  <c r="AK1477" i="2"/>
  <c r="Z1477" i="2"/>
  <c r="AP1477" i="2"/>
  <c r="AC1479" i="2"/>
  <c r="AG1479" i="2"/>
  <c r="AK1479" i="2"/>
  <c r="AB1479" i="2"/>
  <c r="AF1480" i="2"/>
  <c r="AJ1480" i="2"/>
  <c r="AQ1480" i="2"/>
  <c r="AN1480" i="2"/>
  <c r="AO1480" i="2"/>
  <c r="AN1481" i="2"/>
  <c r="AE1481" i="2"/>
  <c r="AI1481" i="2"/>
  <c r="AM1481" i="2"/>
  <c r="AH1481" i="2"/>
  <c r="AA1483" i="2"/>
  <c r="AL1483" i="2"/>
  <c r="AH1483" i="2"/>
  <c r="AD1483" i="2"/>
  <c r="Z1483" i="2"/>
  <c r="AE1483" i="2"/>
  <c r="AP1483" i="2"/>
  <c r="AI1483" i="2"/>
  <c r="AM1483" i="2"/>
  <c r="AJ1483" i="2"/>
  <c r="AM1484" i="2"/>
  <c r="AD1484" i="2"/>
  <c r="AH1484" i="2"/>
  <c r="AL1484" i="2"/>
  <c r="AG1484" i="2"/>
  <c r="AG1485" i="2"/>
  <c r="AK1485" i="2"/>
  <c r="Z1485" i="2"/>
  <c r="AP1485" i="2"/>
  <c r="AC1487" i="2"/>
  <c r="AG1487" i="2"/>
  <c r="AK1487" i="2"/>
  <c r="AB1487" i="2"/>
  <c r="AF1488" i="2"/>
  <c r="AJ1488" i="2"/>
  <c r="AQ1488" i="2"/>
  <c r="AN1488" i="2"/>
  <c r="AO1488" i="2"/>
  <c r="AN1489" i="2"/>
  <c r="AE1489" i="2"/>
  <c r="AI1489" i="2"/>
  <c r="AM1489" i="2"/>
  <c r="AH1489" i="2"/>
  <c r="AA1491" i="2"/>
  <c r="AL1491" i="2"/>
  <c r="AH1491" i="2"/>
  <c r="AD1491" i="2"/>
  <c r="Z1491" i="2"/>
  <c r="AE1491" i="2"/>
  <c r="AP1491" i="2"/>
  <c r="AI1491" i="2"/>
  <c r="AM1491" i="2"/>
  <c r="AJ1491" i="2"/>
  <c r="AM1492" i="2"/>
  <c r="AD1492" i="2"/>
  <c r="AH1492" i="2"/>
  <c r="AL1492" i="2"/>
  <c r="AG1492" i="2"/>
  <c r="AG1493" i="2"/>
  <c r="AK1493" i="2"/>
  <c r="Z1493" i="2"/>
  <c r="AP1493" i="2"/>
  <c r="AC1495" i="2"/>
  <c r="AG1495" i="2"/>
  <c r="AK1495" i="2"/>
  <c r="AB1495" i="2"/>
  <c r="AF1496" i="2"/>
  <c r="AJ1496" i="2"/>
  <c r="AQ1496" i="2"/>
  <c r="AN1496" i="2"/>
  <c r="AO1496" i="2"/>
  <c r="AN1497" i="2"/>
  <c r="AE1497" i="2"/>
  <c r="AI1497" i="2"/>
  <c r="AM1497" i="2"/>
  <c r="AH1497" i="2"/>
  <c r="AA1499" i="2"/>
  <c r="AL1499" i="2"/>
  <c r="AH1499" i="2"/>
  <c r="AD1499" i="2"/>
  <c r="Z1499" i="2"/>
  <c r="AE1499" i="2"/>
  <c r="AP1499" i="2"/>
  <c r="AI1499" i="2"/>
  <c r="AM1499" i="2"/>
  <c r="AJ1499" i="2"/>
  <c r="AG1500" i="2"/>
  <c r="AG1501" i="2"/>
  <c r="AK1501" i="2"/>
  <c r="Z1501" i="2"/>
  <c r="AP1501" i="2"/>
  <c r="AC1503" i="2"/>
  <c r="AG1503" i="2"/>
  <c r="AK1503" i="2"/>
  <c r="AB1503" i="2"/>
  <c r="AF1504" i="2"/>
  <c r="AJ1504" i="2"/>
  <c r="AQ1504" i="2"/>
  <c r="AN1504" i="2"/>
  <c r="AO1504" i="2"/>
  <c r="AN1505" i="2"/>
  <c r="AE1505" i="2"/>
  <c r="AI1505" i="2"/>
  <c r="AM1505" i="2"/>
  <c r="AH1505" i="2"/>
  <c r="AA1507" i="2"/>
  <c r="AL1507" i="2"/>
  <c r="AH1507" i="2"/>
  <c r="AD1507" i="2"/>
  <c r="Z1507" i="2"/>
  <c r="AE1507" i="2"/>
  <c r="AP1507" i="2"/>
  <c r="AI1507" i="2"/>
  <c r="AM1507" i="2"/>
  <c r="AJ1507" i="2"/>
  <c r="AM1508" i="2"/>
  <c r="AD1508" i="2"/>
  <c r="AH1508" i="2"/>
  <c r="AL1508" i="2"/>
  <c r="AG1508" i="2"/>
  <c r="AG1509" i="2"/>
  <c r="AK1509" i="2"/>
  <c r="Z1509" i="2"/>
  <c r="AP1509" i="2"/>
  <c r="AC1511" i="2"/>
  <c r="AG1511" i="2"/>
  <c r="AK1511" i="2"/>
  <c r="AB1511" i="2"/>
  <c r="AB1512" i="2"/>
  <c r="AO1512" i="2"/>
  <c r="AK1512" i="2"/>
  <c r="AG1512" i="2"/>
  <c r="AC1512" i="2"/>
  <c r="AF1512" i="2"/>
  <c r="AJ1512" i="2"/>
  <c r="AQ1512" i="2"/>
  <c r="AN1512" i="2"/>
  <c r="AB1245" i="2"/>
  <c r="AC1246" i="2"/>
  <c r="AG1246" i="2"/>
  <c r="Z1247" i="2"/>
  <c r="AL1247" i="2"/>
  <c r="AA1248" i="2"/>
  <c r="AB1249" i="2"/>
  <c r="AC1250" i="2"/>
  <c r="AG1250" i="2"/>
  <c r="Z1251" i="2"/>
  <c r="AL1251" i="2"/>
  <c r="AA1252" i="2"/>
  <c r="AB1253" i="2"/>
  <c r="AC1254" i="2"/>
  <c r="AG1254" i="2"/>
  <c r="Z1255" i="2"/>
  <c r="AL1255" i="2"/>
  <c r="AA1256" i="2"/>
  <c r="AB1257" i="2"/>
  <c r="AC1258" i="2"/>
  <c r="AG1258" i="2"/>
  <c r="Z1259" i="2"/>
  <c r="AL1259" i="2"/>
  <c r="AA1260" i="2"/>
  <c r="AB1261" i="2"/>
  <c r="AC1262" i="2"/>
  <c r="AG1262" i="2"/>
  <c r="Z1263" i="2"/>
  <c r="AL1263" i="2"/>
  <c r="AA1264" i="2"/>
  <c r="AB1265" i="2"/>
  <c r="AC1266" i="2"/>
  <c r="AG1266" i="2"/>
  <c r="Z1267" i="2"/>
  <c r="AL1267" i="2"/>
  <c r="AA1268" i="2"/>
  <c r="AB1269" i="2"/>
  <c r="AC1270" i="2"/>
  <c r="AG1270" i="2"/>
  <c r="Z1271" i="2"/>
  <c r="AL1271" i="2"/>
  <c r="AA1272" i="2"/>
  <c r="AB1273" i="2"/>
  <c r="AC1274" i="2"/>
  <c r="AG1274" i="2"/>
  <c r="Z1275" i="2"/>
  <c r="AL1275" i="2"/>
  <c r="AA1276" i="2"/>
  <c r="AB1277" i="2"/>
  <c r="AC1278" i="2"/>
  <c r="AG1278" i="2"/>
  <c r="Z1279" i="2"/>
  <c r="AL1279" i="2"/>
  <c r="AA1280" i="2"/>
  <c r="AB1281" i="2"/>
  <c r="AC1282" i="2"/>
  <c r="AG1282" i="2"/>
  <c r="Z1283" i="2"/>
  <c r="AL1283" i="2"/>
  <c r="AA1284" i="2"/>
  <c r="AB1285" i="2"/>
  <c r="AC1286" i="2"/>
  <c r="AG1286" i="2"/>
  <c r="Z1287" i="2"/>
  <c r="AL1287" i="2"/>
  <c r="AA1288" i="2"/>
  <c r="AB1289" i="2"/>
  <c r="AC1290" i="2"/>
  <c r="AG1290" i="2"/>
  <c r="Z1291" i="2"/>
  <c r="AL1291" i="2"/>
  <c r="AA1292" i="2"/>
  <c r="AB1293" i="2"/>
  <c r="AC1294" i="2"/>
  <c r="AG1294" i="2"/>
  <c r="Z1295" i="2"/>
  <c r="AL1295" i="2"/>
  <c r="AA1296" i="2"/>
  <c r="AB1297" i="2"/>
  <c r="AC1298" i="2"/>
  <c r="AG1298" i="2"/>
  <c r="Z1299" i="2"/>
  <c r="AL1299" i="2"/>
  <c r="AA1300" i="2"/>
  <c r="AB1301" i="2"/>
  <c r="AC1302" i="2"/>
  <c r="AG1302" i="2"/>
  <c r="Z1303" i="2"/>
  <c r="AL1303" i="2"/>
  <c r="AA1304" i="2"/>
  <c r="AB1305" i="2"/>
  <c r="AC1306" i="2"/>
  <c r="AG1306" i="2"/>
  <c r="Z1307" i="2"/>
  <c r="AL1307" i="2"/>
  <c r="AA1308" i="2"/>
  <c r="AA126" i="2" s="1"/>
  <c r="AB1309" i="2"/>
  <c r="AC1310" i="2"/>
  <c r="AG1310" i="2"/>
  <c r="Z1311" i="2"/>
  <c r="AA1312" i="2"/>
  <c r="AA99" i="2" s="1"/>
  <c r="Z1315" i="2"/>
  <c r="AA1316" i="2"/>
  <c r="Z1319" i="2"/>
  <c r="AA1320" i="2"/>
  <c r="Z1323" i="2"/>
  <c r="AA1324" i="2"/>
  <c r="Z1327" i="2"/>
  <c r="AA1328" i="2"/>
  <c r="Z1331" i="2"/>
  <c r="AA1332" i="2"/>
  <c r="Z1335" i="2"/>
  <c r="AA1336" i="2"/>
  <c r="Z1339" i="2"/>
  <c r="AA1340" i="2"/>
  <c r="Z1343" i="2"/>
  <c r="AA1344" i="2"/>
  <c r="Z1347" i="2"/>
  <c r="AA1348" i="2"/>
  <c r="Z1351" i="2"/>
  <c r="AA1352" i="2"/>
  <c r="Z1355" i="2"/>
  <c r="AA1356" i="2"/>
  <c r="Z1359" i="2"/>
  <c r="AA1360" i="2"/>
  <c r="Z1363" i="2"/>
  <c r="AA1364" i="2"/>
  <c r="Z1367" i="2"/>
  <c r="AA1368" i="2"/>
  <c r="Z1371" i="2"/>
  <c r="AA1372" i="2"/>
  <c r="Z1375" i="2"/>
  <c r="AA1376" i="2"/>
  <c r="Z1379" i="2"/>
  <c r="AA1380" i="2"/>
  <c r="Z1383" i="2"/>
  <c r="AA1384" i="2"/>
  <c r="AO1386" i="2"/>
  <c r="Z1387" i="2"/>
  <c r="AA1388" i="2"/>
  <c r="AO1390" i="2"/>
  <c r="Z1391" i="2"/>
  <c r="AA1392" i="2"/>
  <c r="AO1394" i="2"/>
  <c r="Z1395" i="2"/>
  <c r="AA1396" i="2"/>
  <c r="AO1398" i="2"/>
  <c r="Z1399" i="2"/>
  <c r="AL1399" i="2"/>
  <c r="AA1400" i="2"/>
  <c r="AO1402" i="2"/>
  <c r="Z1403" i="2"/>
  <c r="AA1404" i="2"/>
  <c r="AO1406" i="2"/>
  <c r="Z1407" i="2"/>
  <c r="AA1408" i="2"/>
  <c r="AO1410" i="2"/>
  <c r="Z1411" i="2"/>
  <c r="AA1412" i="2"/>
  <c r="AO1414" i="2"/>
  <c r="Z1415" i="2"/>
  <c r="AA1416" i="2"/>
  <c r="AO1418" i="2"/>
  <c r="Z1419" i="2"/>
  <c r="AA1420" i="2"/>
  <c r="AO1422" i="2"/>
  <c r="Z1423" i="2"/>
  <c r="AA1424" i="2"/>
  <c r="AA108" i="2" s="1"/>
  <c r="AO1426" i="2"/>
  <c r="Z1427" i="2"/>
  <c r="AA1428" i="2"/>
  <c r="AO1430" i="2"/>
  <c r="AC1431" i="2"/>
  <c r="AG1431" i="2"/>
  <c r="AK1431" i="2"/>
  <c r="Z1431" i="2"/>
  <c r="AJ1431" i="2"/>
  <c r="AF1432" i="2"/>
  <c r="AJ1432" i="2"/>
  <c r="AN1432" i="2"/>
  <c r="AG1432" i="2"/>
  <c r="AO1432" i="2"/>
  <c r="AO1433" i="2"/>
  <c r="AB1433" i="2"/>
  <c r="AF1434" i="2"/>
  <c r="AJ1434" i="2"/>
  <c r="AN1434" i="2"/>
  <c r="AG1434" i="2"/>
  <c r="AO1434" i="2"/>
  <c r="AO1435" i="2"/>
  <c r="AB1435" i="2"/>
  <c r="AJ1435" i="2"/>
  <c r="AF1436" i="2"/>
  <c r="AJ1436" i="2"/>
  <c r="AN1436" i="2"/>
  <c r="AG1436" i="2"/>
  <c r="AO1436" i="2"/>
  <c r="AO1437" i="2"/>
  <c r="AB1437" i="2"/>
  <c r="AJ1437" i="2"/>
  <c r="AF1438" i="2"/>
  <c r="AJ1438" i="2"/>
  <c r="AN1438" i="2"/>
  <c r="AG1438" i="2"/>
  <c r="AO1438" i="2"/>
  <c r="AO1439" i="2"/>
  <c r="AB1439" i="2"/>
  <c r="AJ1439" i="2"/>
  <c r="AF1440" i="2"/>
  <c r="AJ1440" i="2"/>
  <c r="AN1440" i="2"/>
  <c r="AG1440" i="2"/>
  <c r="AO1440" i="2"/>
  <c r="AO1441" i="2"/>
  <c r="AB1441" i="2"/>
  <c r="AJ1441" i="2"/>
  <c r="AF1442" i="2"/>
  <c r="AJ1442" i="2"/>
  <c r="AN1442" i="2"/>
  <c r="AG1442" i="2"/>
  <c r="AO1442" i="2"/>
  <c r="AO1443" i="2"/>
  <c r="AB1443" i="2"/>
  <c r="AJ1443" i="2"/>
  <c r="AF1444" i="2"/>
  <c r="AJ1444" i="2"/>
  <c r="AN1444" i="2"/>
  <c r="AG1444" i="2"/>
  <c r="AO1444" i="2"/>
  <c r="AO1445" i="2"/>
  <c r="AB1445" i="2"/>
  <c r="AJ1445" i="2"/>
  <c r="AF1446" i="2"/>
  <c r="AJ1446" i="2"/>
  <c r="AN1446" i="2"/>
  <c r="AG1446" i="2"/>
  <c r="AO1446" i="2"/>
  <c r="AO1447" i="2"/>
  <c r="AB1447" i="2"/>
  <c r="AJ1447" i="2"/>
  <c r="AF1448" i="2"/>
  <c r="AJ1448" i="2"/>
  <c r="AN1448" i="2"/>
  <c r="AG1448" i="2"/>
  <c r="AO1448" i="2"/>
  <c r="AO1449" i="2"/>
  <c r="AB1449" i="2"/>
  <c r="AJ1449" i="2"/>
  <c r="AF1450" i="2"/>
  <c r="AJ1450" i="2"/>
  <c r="AN1450" i="2"/>
  <c r="AG1450" i="2"/>
  <c r="AO1450" i="2"/>
  <c r="AO1451" i="2"/>
  <c r="AB1451" i="2"/>
  <c r="AJ1451" i="2"/>
  <c r="AF1452" i="2"/>
  <c r="AJ1452" i="2"/>
  <c r="AN1452" i="2"/>
  <c r="AG1452" i="2"/>
  <c r="AO1452" i="2"/>
  <c r="AO1453" i="2"/>
  <c r="AB1453" i="2"/>
  <c r="AJ1453" i="2"/>
  <c r="AF1454" i="2"/>
  <c r="AJ1454" i="2"/>
  <c r="AN1454" i="2"/>
  <c r="AG1454" i="2"/>
  <c r="AO1454" i="2"/>
  <c r="AO1455" i="2"/>
  <c r="AB1455" i="2"/>
  <c r="AJ1455" i="2"/>
  <c r="AF1456" i="2"/>
  <c r="AJ1456" i="2"/>
  <c r="AN1456" i="2"/>
  <c r="AG1456" i="2"/>
  <c r="AO1456" i="2"/>
  <c r="AO1457" i="2"/>
  <c r="AB1457" i="2"/>
  <c r="AJ1457" i="2"/>
  <c r="AF1458" i="2"/>
  <c r="AJ1458" i="2"/>
  <c r="AN1458" i="2"/>
  <c r="AG1458" i="2"/>
  <c r="AO1458" i="2"/>
  <c r="AO1459" i="2"/>
  <c r="AB1459" i="2"/>
  <c r="AJ1459" i="2"/>
  <c r="AF1460" i="2"/>
  <c r="AJ1460" i="2"/>
  <c r="AN1460" i="2"/>
  <c r="AG1460" i="2"/>
  <c r="AO1460" i="2"/>
  <c r="AO1461" i="2"/>
  <c r="AB1461" i="2"/>
  <c r="AJ1461" i="2"/>
  <c r="AF1462" i="2"/>
  <c r="AJ1462" i="2"/>
  <c r="AN1462" i="2"/>
  <c r="AG1462" i="2"/>
  <c r="AO1462" i="2"/>
  <c r="AO1463" i="2"/>
  <c r="AB1463" i="2"/>
  <c r="AJ1463" i="2"/>
  <c r="AF1464" i="2"/>
  <c r="AJ1464" i="2"/>
  <c r="AN1464" i="2"/>
  <c r="AG1464" i="2"/>
  <c r="AO1464" i="2"/>
  <c r="AO1465" i="2"/>
  <c r="AB1465" i="2"/>
  <c r="AJ1465" i="2"/>
  <c r="AF1466" i="2"/>
  <c r="AJ1466" i="2"/>
  <c r="AN1466" i="2"/>
  <c r="AG1466" i="2"/>
  <c r="AO1466" i="2"/>
  <c r="AO1467" i="2"/>
  <c r="AB1467" i="2"/>
  <c r="AJ1467" i="2"/>
  <c r="AF1468" i="2"/>
  <c r="AJ1468" i="2"/>
  <c r="AN1468" i="2"/>
  <c r="AG1468" i="2"/>
  <c r="AO1468" i="2"/>
  <c r="AO1469" i="2"/>
  <c r="AB1469" i="2"/>
  <c r="AJ1469" i="2"/>
  <c r="AB1470" i="2"/>
  <c r="AF1470" i="2"/>
  <c r="AJ1470" i="2"/>
  <c r="AN1470" i="2"/>
  <c r="AM1470" i="2"/>
  <c r="AO1471" i="2"/>
  <c r="AC1472" i="2"/>
  <c r="AQ1473" i="2"/>
  <c r="AL1473" i="2"/>
  <c r="Z1474" i="2"/>
  <c r="AO1474" i="2"/>
  <c r="AK1474" i="2"/>
  <c r="AG1474" i="2"/>
  <c r="AC1474" i="2"/>
  <c r="AD1474" i="2"/>
  <c r="AH1474" i="2"/>
  <c r="AL1474" i="2"/>
  <c r="AE1474" i="2"/>
  <c r="AQ1475" i="2"/>
  <c r="AN1475" i="2"/>
  <c r="AP1476" i="2"/>
  <c r="AK1476" i="2"/>
  <c r="AO1477" i="2"/>
  <c r="AD1477" i="2"/>
  <c r="AB1478" i="2"/>
  <c r="AF1478" i="2"/>
  <c r="AJ1478" i="2"/>
  <c r="AN1478" i="2"/>
  <c r="AM1478" i="2"/>
  <c r="AO1479" i="2"/>
  <c r="AC1480" i="2"/>
  <c r="AQ1481" i="2"/>
  <c r="AL1481" i="2"/>
  <c r="Z1482" i="2"/>
  <c r="AO1482" i="2"/>
  <c r="AK1482" i="2"/>
  <c r="AG1482" i="2"/>
  <c r="AC1482" i="2"/>
  <c r="AD1482" i="2"/>
  <c r="AH1482" i="2"/>
  <c r="AL1482" i="2"/>
  <c r="AE1482" i="2"/>
  <c r="AQ1483" i="2"/>
  <c r="AN1483" i="2"/>
  <c r="AP1484" i="2"/>
  <c r="AK1484" i="2"/>
  <c r="AO1485" i="2"/>
  <c r="AD1485" i="2"/>
  <c r="AB1486" i="2"/>
  <c r="AB96" i="2" s="1"/>
  <c r="AF1486" i="2"/>
  <c r="AF96" i="2" s="1"/>
  <c r="AJ1486" i="2"/>
  <c r="AJ96" i="2" s="1"/>
  <c r="AN1486" i="2"/>
  <c r="AN96" i="2" s="1"/>
  <c r="AM1486" i="2"/>
  <c r="AM96" i="2" s="1"/>
  <c r="AO1487" i="2"/>
  <c r="AC1488" i="2"/>
  <c r="AQ1489" i="2"/>
  <c r="AL1489" i="2"/>
  <c r="Z1490" i="2"/>
  <c r="AO1490" i="2"/>
  <c r="AK1490" i="2"/>
  <c r="AG1490" i="2"/>
  <c r="AC1490" i="2"/>
  <c r="AD1490" i="2"/>
  <c r="AH1490" i="2"/>
  <c r="AL1490" i="2"/>
  <c r="AE1490" i="2"/>
  <c r="AQ1491" i="2"/>
  <c r="AN1491" i="2"/>
  <c r="AP1492" i="2"/>
  <c r="AK1492" i="2"/>
  <c r="AO1493" i="2"/>
  <c r="AD1493" i="2"/>
  <c r="AB1494" i="2"/>
  <c r="AF1494" i="2"/>
  <c r="AJ1494" i="2"/>
  <c r="AN1494" i="2"/>
  <c r="AM1494" i="2"/>
  <c r="AO1495" i="2"/>
  <c r="AC1496" i="2"/>
  <c r="AQ1497" i="2"/>
  <c r="AL1497" i="2"/>
  <c r="Z1498" i="2"/>
  <c r="AO1498" i="2"/>
  <c r="AK1498" i="2"/>
  <c r="AG1498" i="2"/>
  <c r="AC1498" i="2"/>
  <c r="AD1498" i="2"/>
  <c r="AH1498" i="2"/>
  <c r="AL1498" i="2"/>
  <c r="AE1498" i="2"/>
  <c r="AQ1499" i="2"/>
  <c r="AN1499" i="2"/>
  <c r="AP1500" i="2"/>
  <c r="AK1500" i="2"/>
  <c r="AO1501" i="2"/>
  <c r="AD1501" i="2"/>
  <c r="AB1502" i="2"/>
  <c r="AF1502" i="2"/>
  <c r="AJ1502" i="2"/>
  <c r="AN1502" i="2"/>
  <c r="AM1502" i="2"/>
  <c r="AO1503" i="2"/>
  <c r="AC1504" i="2"/>
  <c r="AQ1505" i="2"/>
  <c r="AL1505" i="2"/>
  <c r="Z1506" i="2"/>
  <c r="AO1506" i="2"/>
  <c r="AK1506" i="2"/>
  <c r="AG1506" i="2"/>
  <c r="AC1506" i="2"/>
  <c r="AD1506" i="2"/>
  <c r="AH1506" i="2"/>
  <c r="AL1506" i="2"/>
  <c r="AE1506" i="2"/>
  <c r="AQ1507" i="2"/>
  <c r="AN1507" i="2"/>
  <c r="AP1508" i="2"/>
  <c r="AK1508" i="2"/>
  <c r="AO1509" i="2"/>
  <c r="AD1509" i="2"/>
  <c r="AB1510" i="2"/>
  <c r="AF1510" i="2"/>
  <c r="AJ1510" i="2"/>
  <c r="AN1510" i="2"/>
  <c r="AM1510" i="2"/>
  <c r="AO1511" i="2"/>
  <c r="AC1245" i="2"/>
  <c r="AG1245" i="2"/>
  <c r="AK1245" i="2"/>
  <c r="Z1246" i="2"/>
  <c r="AD1246" i="2"/>
  <c r="AH1246" i="2"/>
  <c r="AA1247" i="2"/>
  <c r="AE1247" i="2"/>
  <c r="AI1247" i="2"/>
  <c r="AB1248" i="2"/>
  <c r="AF1248" i="2"/>
  <c r="AJ1248" i="2"/>
  <c r="AC1249" i="2"/>
  <c r="AG1249" i="2"/>
  <c r="AK1249" i="2"/>
  <c r="Z1250" i="2"/>
  <c r="AD1250" i="2"/>
  <c r="AH1250" i="2"/>
  <c r="AA1251" i="2"/>
  <c r="AE1251" i="2"/>
  <c r="AI1251" i="2"/>
  <c r="AB1252" i="2"/>
  <c r="AF1252" i="2"/>
  <c r="AJ1252" i="2"/>
  <c r="AC1253" i="2"/>
  <c r="AG1253" i="2"/>
  <c r="AK1253" i="2"/>
  <c r="Z1254" i="2"/>
  <c r="AD1254" i="2"/>
  <c r="AH1254" i="2"/>
  <c r="AA1255" i="2"/>
  <c r="AE1255" i="2"/>
  <c r="AI1255" i="2"/>
  <c r="AB1256" i="2"/>
  <c r="AF1256" i="2"/>
  <c r="AJ1256" i="2"/>
  <c r="AC1257" i="2"/>
  <c r="AG1257" i="2"/>
  <c r="AK1257" i="2"/>
  <c r="Z1258" i="2"/>
  <c r="AD1258" i="2"/>
  <c r="AH1258" i="2"/>
  <c r="AA1259" i="2"/>
  <c r="AE1259" i="2"/>
  <c r="AI1259" i="2"/>
  <c r="AB1260" i="2"/>
  <c r="AF1260" i="2"/>
  <c r="AJ1260" i="2"/>
  <c r="AC1261" i="2"/>
  <c r="AG1261" i="2"/>
  <c r="AK1261" i="2"/>
  <c r="Z1262" i="2"/>
  <c r="AD1262" i="2"/>
  <c r="AH1262" i="2"/>
  <c r="AA1263" i="2"/>
  <c r="AE1263" i="2"/>
  <c r="AI1263" i="2"/>
  <c r="AB1264" i="2"/>
  <c r="AF1264" i="2"/>
  <c r="AJ1264" i="2"/>
  <c r="AC1265" i="2"/>
  <c r="AG1265" i="2"/>
  <c r="AK1265" i="2"/>
  <c r="Z1266" i="2"/>
  <c r="AD1266" i="2"/>
  <c r="AH1266" i="2"/>
  <c r="AA1267" i="2"/>
  <c r="AE1267" i="2"/>
  <c r="AI1267" i="2"/>
  <c r="AB1268" i="2"/>
  <c r="AF1268" i="2"/>
  <c r="AJ1268" i="2"/>
  <c r="AC1269" i="2"/>
  <c r="AG1269" i="2"/>
  <c r="AK1269" i="2"/>
  <c r="Z1270" i="2"/>
  <c r="AD1270" i="2"/>
  <c r="AH1270" i="2"/>
  <c r="AA1271" i="2"/>
  <c r="AE1271" i="2"/>
  <c r="AI1271" i="2"/>
  <c r="AB1272" i="2"/>
  <c r="AF1272" i="2"/>
  <c r="AJ1272" i="2"/>
  <c r="AC1273" i="2"/>
  <c r="AG1273" i="2"/>
  <c r="AK1273" i="2"/>
  <c r="Z1274" i="2"/>
  <c r="AD1274" i="2"/>
  <c r="AH1274" i="2"/>
  <c r="AA1275" i="2"/>
  <c r="AE1275" i="2"/>
  <c r="AI1275" i="2"/>
  <c r="AB1276" i="2"/>
  <c r="AF1276" i="2"/>
  <c r="AJ1276" i="2"/>
  <c r="AC1277" i="2"/>
  <c r="AG1277" i="2"/>
  <c r="AK1277" i="2"/>
  <c r="Z1278" i="2"/>
  <c r="AD1278" i="2"/>
  <c r="AH1278" i="2"/>
  <c r="AA1279" i="2"/>
  <c r="AE1279" i="2"/>
  <c r="AI1279" i="2"/>
  <c r="AB1280" i="2"/>
  <c r="AF1280" i="2"/>
  <c r="AJ1280" i="2"/>
  <c r="AC1281" i="2"/>
  <c r="AG1281" i="2"/>
  <c r="AK1281" i="2"/>
  <c r="Z1282" i="2"/>
  <c r="AD1282" i="2"/>
  <c r="AH1282" i="2"/>
  <c r="AA1283" i="2"/>
  <c r="AE1283" i="2"/>
  <c r="AI1283" i="2"/>
  <c r="AB1284" i="2"/>
  <c r="AF1284" i="2"/>
  <c r="AJ1284" i="2"/>
  <c r="AC1285" i="2"/>
  <c r="AG1285" i="2"/>
  <c r="AK1285" i="2"/>
  <c r="Z1286" i="2"/>
  <c r="AD1286" i="2"/>
  <c r="AH1286" i="2"/>
  <c r="AA1287" i="2"/>
  <c r="AE1287" i="2"/>
  <c r="AI1287" i="2"/>
  <c r="AB1288" i="2"/>
  <c r="AF1288" i="2"/>
  <c r="AJ1288" i="2"/>
  <c r="AC1289" i="2"/>
  <c r="AG1289" i="2"/>
  <c r="AK1289" i="2"/>
  <c r="Z1290" i="2"/>
  <c r="AD1290" i="2"/>
  <c r="AH1290" i="2"/>
  <c r="AA1291" i="2"/>
  <c r="AE1291" i="2"/>
  <c r="AI1291" i="2"/>
  <c r="AB1292" i="2"/>
  <c r="AF1292" i="2"/>
  <c r="AJ1292" i="2"/>
  <c r="AC1293" i="2"/>
  <c r="AG1293" i="2"/>
  <c r="AK1293" i="2"/>
  <c r="Z1294" i="2"/>
  <c r="AD1294" i="2"/>
  <c r="AH1294" i="2"/>
  <c r="AA1295" i="2"/>
  <c r="AE1295" i="2"/>
  <c r="AI1295" i="2"/>
  <c r="AB1296" i="2"/>
  <c r="AF1296" i="2"/>
  <c r="AJ1296" i="2"/>
  <c r="AC1297" i="2"/>
  <c r="AG1297" i="2"/>
  <c r="AK1297" i="2"/>
  <c r="Z1298" i="2"/>
  <c r="AD1298" i="2"/>
  <c r="AH1298" i="2"/>
  <c r="AA1299" i="2"/>
  <c r="AE1299" i="2"/>
  <c r="AI1299" i="2"/>
  <c r="AB1300" i="2"/>
  <c r="AF1300" i="2"/>
  <c r="AJ1300" i="2"/>
  <c r="AC1301" i="2"/>
  <c r="AG1301" i="2"/>
  <c r="AK1301" i="2"/>
  <c r="Z1302" i="2"/>
  <c r="AD1302" i="2"/>
  <c r="AH1302" i="2"/>
  <c r="AA1303" i="2"/>
  <c r="AE1303" i="2"/>
  <c r="AI1303" i="2"/>
  <c r="AB1304" i="2"/>
  <c r="AF1304" i="2"/>
  <c r="AJ1304" i="2"/>
  <c r="AC1305" i="2"/>
  <c r="AG1305" i="2"/>
  <c r="AK1305" i="2"/>
  <c r="Z1306" i="2"/>
  <c r="AD1306" i="2"/>
  <c r="AH1306" i="2"/>
  <c r="AA1307" i="2"/>
  <c r="AE1307" i="2"/>
  <c r="AI1307" i="2"/>
  <c r="AB1308" i="2"/>
  <c r="AB126" i="2" s="1"/>
  <c r="AF1308" i="2"/>
  <c r="AF126" i="2" s="1"/>
  <c r="AJ1308" i="2"/>
  <c r="AJ126" i="2" s="1"/>
  <c r="AC1309" i="2"/>
  <c r="AG1309" i="2"/>
  <c r="AK1309" i="2"/>
  <c r="AD1310" i="2"/>
  <c r="AH1310" i="2"/>
  <c r="AA1311" i="2"/>
  <c r="AE1311" i="2"/>
  <c r="AI1311" i="2"/>
  <c r="AB1312" i="2"/>
  <c r="AB99" i="2" s="1"/>
  <c r="AF1312" i="2"/>
  <c r="AF99" i="2" s="1"/>
  <c r="AJ1312" i="2"/>
  <c r="AJ99" i="2" s="1"/>
  <c r="AC1313" i="2"/>
  <c r="AG1313" i="2"/>
  <c r="AK1313" i="2"/>
  <c r="Z1314" i="2"/>
  <c r="AD1314" i="2"/>
  <c r="AH1314" i="2"/>
  <c r="AA1315" i="2"/>
  <c r="AE1315" i="2"/>
  <c r="AI1315" i="2"/>
  <c r="AB1316" i="2"/>
  <c r="AF1316" i="2"/>
  <c r="AJ1316" i="2"/>
  <c r="AC1317" i="2"/>
  <c r="AG1317" i="2"/>
  <c r="AK1317" i="2"/>
  <c r="Z1318" i="2"/>
  <c r="AD1318" i="2"/>
  <c r="AH1318" i="2"/>
  <c r="AA1319" i="2"/>
  <c r="AE1319" i="2"/>
  <c r="AI1319" i="2"/>
  <c r="AB1320" i="2"/>
  <c r="AF1320" i="2"/>
  <c r="AJ1320" i="2"/>
  <c r="AC1321" i="2"/>
  <c r="AG1321" i="2"/>
  <c r="AK1321" i="2"/>
  <c r="Z1322" i="2"/>
  <c r="AD1322" i="2"/>
  <c r="AH1322" i="2"/>
  <c r="AA1323" i="2"/>
  <c r="AE1323" i="2"/>
  <c r="AI1323" i="2"/>
  <c r="AB1324" i="2"/>
  <c r="AF1324" i="2"/>
  <c r="AJ1324" i="2"/>
  <c r="AC1325" i="2"/>
  <c r="AG1325" i="2"/>
  <c r="AK1325" i="2"/>
  <c r="Z1326" i="2"/>
  <c r="AD1326" i="2"/>
  <c r="AH1326" i="2"/>
  <c r="AA1327" i="2"/>
  <c r="AE1327" i="2"/>
  <c r="AI1327" i="2"/>
  <c r="AB1328" i="2"/>
  <c r="AF1328" i="2"/>
  <c r="AJ1328" i="2"/>
  <c r="AC1329" i="2"/>
  <c r="AG1329" i="2"/>
  <c r="AK1329" i="2"/>
  <c r="Z1330" i="2"/>
  <c r="AD1330" i="2"/>
  <c r="AH1330" i="2"/>
  <c r="AA1331" i="2"/>
  <c r="AE1331" i="2"/>
  <c r="AI1331" i="2"/>
  <c r="AB1332" i="2"/>
  <c r="AF1332" i="2"/>
  <c r="AJ1332" i="2"/>
  <c r="AC1333" i="2"/>
  <c r="AG1333" i="2"/>
  <c r="AK1333" i="2"/>
  <c r="Z1334" i="2"/>
  <c r="AD1334" i="2"/>
  <c r="AH1334" i="2"/>
  <c r="AA1335" i="2"/>
  <c r="AE1335" i="2"/>
  <c r="AI1335" i="2"/>
  <c r="AB1336" i="2"/>
  <c r="AF1336" i="2"/>
  <c r="AJ1336" i="2"/>
  <c r="AC1337" i="2"/>
  <c r="AG1337" i="2"/>
  <c r="AK1337" i="2"/>
  <c r="Z1338" i="2"/>
  <c r="AD1338" i="2"/>
  <c r="AH1338" i="2"/>
  <c r="AA1339" i="2"/>
  <c r="AE1339" i="2"/>
  <c r="AI1339" i="2"/>
  <c r="AB1340" i="2"/>
  <c r="AF1340" i="2"/>
  <c r="AJ1340" i="2"/>
  <c r="AC1341" i="2"/>
  <c r="AG1341" i="2"/>
  <c r="AK1341" i="2"/>
  <c r="Z1342" i="2"/>
  <c r="AD1342" i="2"/>
  <c r="AH1342" i="2"/>
  <c r="AA1343" i="2"/>
  <c r="AE1343" i="2"/>
  <c r="AI1343" i="2"/>
  <c r="AB1344" i="2"/>
  <c r="AF1344" i="2"/>
  <c r="AJ1344" i="2"/>
  <c r="AC1345" i="2"/>
  <c r="AG1345" i="2"/>
  <c r="AK1345" i="2"/>
  <c r="Z1346" i="2"/>
  <c r="AD1346" i="2"/>
  <c r="AH1346" i="2"/>
  <c r="AA1347" i="2"/>
  <c r="AE1347" i="2"/>
  <c r="AI1347" i="2"/>
  <c r="AB1348" i="2"/>
  <c r="AF1348" i="2"/>
  <c r="AJ1348" i="2"/>
  <c r="AC1349" i="2"/>
  <c r="AG1349" i="2"/>
  <c r="AK1349" i="2"/>
  <c r="Z1350" i="2"/>
  <c r="AD1350" i="2"/>
  <c r="AH1350" i="2"/>
  <c r="AA1351" i="2"/>
  <c r="AE1351" i="2"/>
  <c r="AI1351" i="2"/>
  <c r="AB1352" i="2"/>
  <c r="AF1352" i="2"/>
  <c r="AJ1352" i="2"/>
  <c r="AC1353" i="2"/>
  <c r="AG1353" i="2"/>
  <c r="AK1353" i="2"/>
  <c r="Z1354" i="2"/>
  <c r="AD1354" i="2"/>
  <c r="AH1354" i="2"/>
  <c r="AA1355" i="2"/>
  <c r="AE1355" i="2"/>
  <c r="AI1355" i="2"/>
  <c r="AB1356" i="2"/>
  <c r="AF1356" i="2"/>
  <c r="AJ1356" i="2"/>
  <c r="AC1357" i="2"/>
  <c r="AG1357" i="2"/>
  <c r="AK1357" i="2"/>
  <c r="Z1358" i="2"/>
  <c r="AD1358" i="2"/>
  <c r="AH1358" i="2"/>
  <c r="AA1359" i="2"/>
  <c r="AE1359" i="2"/>
  <c r="AI1359" i="2"/>
  <c r="AB1360" i="2"/>
  <c r="AF1360" i="2"/>
  <c r="AJ1360" i="2"/>
  <c r="AC1361" i="2"/>
  <c r="AG1361" i="2"/>
  <c r="AK1361" i="2"/>
  <c r="Z1362" i="2"/>
  <c r="AD1362" i="2"/>
  <c r="AH1362" i="2"/>
  <c r="AA1363" i="2"/>
  <c r="AE1363" i="2"/>
  <c r="AI1363" i="2"/>
  <c r="AB1364" i="2"/>
  <c r="AF1364" i="2"/>
  <c r="AJ1364" i="2"/>
  <c r="AC1365" i="2"/>
  <c r="AG1365" i="2"/>
  <c r="AK1365" i="2"/>
  <c r="Z1366" i="2"/>
  <c r="AD1366" i="2"/>
  <c r="AH1366" i="2"/>
  <c r="AA1367" i="2"/>
  <c r="AE1367" i="2"/>
  <c r="AI1367" i="2"/>
  <c r="AB1368" i="2"/>
  <c r="AF1368" i="2"/>
  <c r="AJ1368" i="2"/>
  <c r="AC1369" i="2"/>
  <c r="AG1369" i="2"/>
  <c r="AK1369" i="2"/>
  <c r="Z1370" i="2"/>
  <c r="AD1370" i="2"/>
  <c r="AH1370" i="2"/>
  <c r="AA1371" i="2"/>
  <c r="AE1371" i="2"/>
  <c r="AI1371" i="2"/>
  <c r="AB1372" i="2"/>
  <c r="AF1372" i="2"/>
  <c r="AJ1372" i="2"/>
  <c r="AC1373" i="2"/>
  <c r="AG1373" i="2"/>
  <c r="AK1373" i="2"/>
  <c r="Z1374" i="2"/>
  <c r="AD1374" i="2"/>
  <c r="AH1374" i="2"/>
  <c r="AA1375" i="2"/>
  <c r="AE1375" i="2"/>
  <c r="AI1375" i="2"/>
  <c r="AB1376" i="2"/>
  <c r="AF1376" i="2"/>
  <c r="AJ1376" i="2"/>
  <c r="AC1377" i="2"/>
  <c r="AG1377" i="2"/>
  <c r="AK1377" i="2"/>
  <c r="Z1378" i="2"/>
  <c r="AD1378" i="2"/>
  <c r="AH1378" i="2"/>
  <c r="AA1379" i="2"/>
  <c r="AE1379" i="2"/>
  <c r="AI1379" i="2"/>
  <c r="AB1380" i="2"/>
  <c r="AF1380" i="2"/>
  <c r="AJ1380" i="2"/>
  <c r="AC1381" i="2"/>
  <c r="AG1381" i="2"/>
  <c r="AK1381" i="2"/>
  <c r="Z1382" i="2"/>
  <c r="AD1382" i="2"/>
  <c r="AH1382" i="2"/>
  <c r="AA1383" i="2"/>
  <c r="AE1383" i="2"/>
  <c r="AI1383" i="2"/>
  <c r="AB1384" i="2"/>
  <c r="AF1384" i="2"/>
  <c r="AJ1384" i="2"/>
  <c r="AC1385" i="2"/>
  <c r="AG1385" i="2"/>
  <c r="AK1385" i="2"/>
  <c r="Z1386" i="2"/>
  <c r="AD1386" i="2"/>
  <c r="AH1386" i="2"/>
  <c r="AA1387" i="2"/>
  <c r="AE1387" i="2"/>
  <c r="AI1387" i="2"/>
  <c r="AB1388" i="2"/>
  <c r="AF1388" i="2"/>
  <c r="AJ1388" i="2"/>
  <c r="AC1389" i="2"/>
  <c r="AG1389" i="2"/>
  <c r="AK1389" i="2"/>
  <c r="Z1390" i="2"/>
  <c r="AD1390" i="2"/>
  <c r="AH1390" i="2"/>
  <c r="AA1391" i="2"/>
  <c r="AE1391" i="2"/>
  <c r="AI1391" i="2"/>
  <c r="AB1392" i="2"/>
  <c r="AF1392" i="2"/>
  <c r="AJ1392" i="2"/>
  <c r="AC1393" i="2"/>
  <c r="AG1393" i="2"/>
  <c r="AK1393" i="2"/>
  <c r="Z1394" i="2"/>
  <c r="AD1394" i="2"/>
  <c r="AH1394" i="2"/>
  <c r="AA1395" i="2"/>
  <c r="AE1395" i="2"/>
  <c r="AI1395" i="2"/>
  <c r="AB1396" i="2"/>
  <c r="AF1396" i="2"/>
  <c r="AJ1396" i="2"/>
  <c r="AC1397" i="2"/>
  <c r="AG1397" i="2"/>
  <c r="AK1397" i="2"/>
  <c r="Z1398" i="2"/>
  <c r="AD1398" i="2"/>
  <c r="AH1398" i="2"/>
  <c r="AA1399" i="2"/>
  <c r="AE1399" i="2"/>
  <c r="AI1399" i="2"/>
  <c r="AB1400" i="2"/>
  <c r="AF1400" i="2"/>
  <c r="AJ1400" i="2"/>
  <c r="AC1401" i="2"/>
  <c r="AG1401" i="2"/>
  <c r="AK1401" i="2"/>
  <c r="Z1402" i="2"/>
  <c r="AD1402" i="2"/>
  <c r="AH1402" i="2"/>
  <c r="AA1403" i="2"/>
  <c r="AE1403" i="2"/>
  <c r="AI1403" i="2"/>
  <c r="AB1404" i="2"/>
  <c r="AF1404" i="2"/>
  <c r="AJ1404" i="2"/>
  <c r="AC1405" i="2"/>
  <c r="AG1405" i="2"/>
  <c r="AK1405" i="2"/>
  <c r="Z1406" i="2"/>
  <c r="AD1406" i="2"/>
  <c r="AH1406" i="2"/>
  <c r="AA1407" i="2"/>
  <c r="AE1407" i="2"/>
  <c r="AI1407" i="2"/>
  <c r="AB1408" i="2"/>
  <c r="AF1408" i="2"/>
  <c r="AJ1408" i="2"/>
  <c r="AC1409" i="2"/>
  <c r="AG1409" i="2"/>
  <c r="AK1409" i="2"/>
  <c r="Z1410" i="2"/>
  <c r="AD1410" i="2"/>
  <c r="AH1410" i="2"/>
  <c r="AA1411" i="2"/>
  <c r="AE1411" i="2"/>
  <c r="AI1411" i="2"/>
  <c r="AB1412" i="2"/>
  <c r="AF1412" i="2"/>
  <c r="AJ1412" i="2"/>
  <c r="AC1413" i="2"/>
  <c r="AG1413" i="2"/>
  <c r="AK1413" i="2"/>
  <c r="Z1414" i="2"/>
  <c r="AD1414" i="2"/>
  <c r="AH1414" i="2"/>
  <c r="AA1415" i="2"/>
  <c r="AE1415" i="2"/>
  <c r="AI1415" i="2"/>
  <c r="AB1416" i="2"/>
  <c r="AF1416" i="2"/>
  <c r="AJ1416" i="2"/>
  <c r="AC1417" i="2"/>
  <c r="AG1417" i="2"/>
  <c r="AK1417" i="2"/>
  <c r="Z1418" i="2"/>
  <c r="AD1418" i="2"/>
  <c r="AH1418" i="2"/>
  <c r="AA1419" i="2"/>
  <c r="AE1419" i="2"/>
  <c r="AI1419" i="2"/>
  <c r="AB1420" i="2"/>
  <c r="AF1420" i="2"/>
  <c r="AJ1420" i="2"/>
  <c r="AC1421" i="2"/>
  <c r="AG1421" i="2"/>
  <c r="AK1421" i="2"/>
  <c r="Z1422" i="2"/>
  <c r="AD1422" i="2"/>
  <c r="AH1422" i="2"/>
  <c r="AA1423" i="2"/>
  <c r="AE1423" i="2"/>
  <c r="AI1423" i="2"/>
  <c r="AB1424" i="2"/>
  <c r="AB108" i="2" s="1"/>
  <c r="AF1424" i="2"/>
  <c r="AF108" i="2" s="1"/>
  <c r="AJ1424" i="2"/>
  <c r="AJ108" i="2" s="1"/>
  <c r="AC1425" i="2"/>
  <c r="AG1425" i="2"/>
  <c r="AK1425" i="2"/>
  <c r="Z1426" i="2"/>
  <c r="AD1426" i="2"/>
  <c r="AH1426" i="2"/>
  <c r="AA1427" i="2"/>
  <c r="AE1427" i="2"/>
  <c r="AI1427" i="2"/>
  <c r="AB1428" i="2"/>
  <c r="AF1428" i="2"/>
  <c r="AJ1428" i="2"/>
  <c r="AC1429" i="2"/>
  <c r="AG1429" i="2"/>
  <c r="AK1429" i="2"/>
  <c r="Z1430" i="2"/>
  <c r="AD1430" i="2"/>
  <c r="AH1430" i="2"/>
  <c r="AO1431" i="2"/>
  <c r="AA1431" i="2"/>
  <c r="AA1433" i="2"/>
  <c r="AE1433" i="2"/>
  <c r="AI1433" i="2"/>
  <c r="AM1433" i="2"/>
  <c r="AD1433" i="2"/>
  <c r="AL1433" i="2"/>
  <c r="AE1435" i="2"/>
  <c r="AI1435" i="2"/>
  <c r="AM1435" i="2"/>
  <c r="AD1435" i="2"/>
  <c r="AL1435" i="2"/>
  <c r="AE1437" i="2"/>
  <c r="AI1437" i="2"/>
  <c r="AM1437" i="2"/>
  <c r="AD1437" i="2"/>
  <c r="AL1437" i="2"/>
  <c r="AE1439" i="2"/>
  <c r="AI1439" i="2"/>
  <c r="AM1439" i="2"/>
  <c r="AD1439" i="2"/>
  <c r="AL1439" i="2"/>
  <c r="AE1441" i="2"/>
  <c r="AI1441" i="2"/>
  <c r="AM1441" i="2"/>
  <c r="AD1441" i="2"/>
  <c r="AL1441" i="2"/>
  <c r="AE1443" i="2"/>
  <c r="AI1443" i="2"/>
  <c r="AM1443" i="2"/>
  <c r="AD1443" i="2"/>
  <c r="AL1443" i="2"/>
  <c r="AE1445" i="2"/>
  <c r="AI1445" i="2"/>
  <c r="AM1445" i="2"/>
  <c r="AD1445" i="2"/>
  <c r="AL1445" i="2"/>
  <c r="AE1447" i="2"/>
  <c r="AI1447" i="2"/>
  <c r="AM1447" i="2"/>
  <c r="AD1447" i="2"/>
  <c r="AL1447" i="2"/>
  <c r="AE1449" i="2"/>
  <c r="AI1449" i="2"/>
  <c r="AM1449" i="2"/>
  <c r="AD1449" i="2"/>
  <c r="AL1449" i="2"/>
  <c r="AE1451" i="2"/>
  <c r="AI1451" i="2"/>
  <c r="AM1451" i="2"/>
  <c r="AD1451" i="2"/>
  <c r="AL1451" i="2"/>
  <c r="AE1453" i="2"/>
  <c r="AI1453" i="2"/>
  <c r="AM1453" i="2"/>
  <c r="AD1453" i="2"/>
  <c r="AL1453" i="2"/>
  <c r="AE1455" i="2"/>
  <c r="AI1455" i="2"/>
  <c r="AM1455" i="2"/>
  <c r="AD1455" i="2"/>
  <c r="AL1455" i="2"/>
  <c r="AE1457" i="2"/>
  <c r="AI1457" i="2"/>
  <c r="AM1457" i="2"/>
  <c r="AD1457" i="2"/>
  <c r="AL1457" i="2"/>
  <c r="AE1459" i="2"/>
  <c r="AI1459" i="2"/>
  <c r="AM1459" i="2"/>
  <c r="AD1459" i="2"/>
  <c r="AL1459" i="2"/>
  <c r="AE1461" i="2"/>
  <c r="AI1461" i="2"/>
  <c r="AM1461" i="2"/>
  <c r="AD1461" i="2"/>
  <c r="AL1461" i="2"/>
  <c r="AE1463" i="2"/>
  <c r="AI1463" i="2"/>
  <c r="AM1463" i="2"/>
  <c r="AD1463" i="2"/>
  <c r="AL1463" i="2"/>
  <c r="AE1465" i="2"/>
  <c r="AI1465" i="2"/>
  <c r="AM1465" i="2"/>
  <c r="AD1465" i="2"/>
  <c r="AL1465" i="2"/>
  <c r="AE1467" i="2"/>
  <c r="AI1467" i="2"/>
  <c r="AM1467" i="2"/>
  <c r="AD1467" i="2"/>
  <c r="AL1467" i="2"/>
  <c r="AE1469" i="2"/>
  <c r="AI1469" i="2"/>
  <c r="AM1469" i="2"/>
  <c r="AD1469" i="2"/>
  <c r="AL1469" i="2"/>
  <c r="AA1471" i="2"/>
  <c r="AL1471" i="2"/>
  <c r="AH1471" i="2"/>
  <c r="AD1471" i="2"/>
  <c r="Z1471" i="2"/>
  <c r="AE1471" i="2"/>
  <c r="AP1471" i="2"/>
  <c r="AI1471" i="2"/>
  <c r="AM1471" i="2"/>
  <c r="AJ1471" i="2"/>
  <c r="AL1472" i="2"/>
  <c r="AG1472" i="2"/>
  <c r="AG1473" i="2"/>
  <c r="AK1473" i="2"/>
  <c r="Z1473" i="2"/>
  <c r="AP1473" i="2"/>
  <c r="AC1475" i="2"/>
  <c r="AG1475" i="2"/>
  <c r="AK1475" i="2"/>
  <c r="AB1475" i="2"/>
  <c r="AF1476" i="2"/>
  <c r="AJ1476" i="2"/>
  <c r="AQ1476" i="2"/>
  <c r="AN1476" i="2"/>
  <c r="AO1476" i="2"/>
  <c r="AN1477" i="2"/>
  <c r="AE1477" i="2"/>
  <c r="AI1477" i="2"/>
  <c r="AM1477" i="2"/>
  <c r="AH1477" i="2"/>
  <c r="AA1479" i="2"/>
  <c r="AL1479" i="2"/>
  <c r="AH1479" i="2"/>
  <c r="AD1479" i="2"/>
  <c r="Z1479" i="2"/>
  <c r="AE1479" i="2"/>
  <c r="AP1479" i="2"/>
  <c r="AI1479" i="2"/>
  <c r="AM1479" i="2"/>
  <c r="AJ1479" i="2"/>
  <c r="AM1480" i="2"/>
  <c r="AD1480" i="2"/>
  <c r="AH1480" i="2"/>
  <c r="AL1480" i="2"/>
  <c r="AG1480" i="2"/>
  <c r="AG1481" i="2"/>
  <c r="AK1481" i="2"/>
  <c r="Z1481" i="2"/>
  <c r="AP1481" i="2"/>
  <c r="AC1483" i="2"/>
  <c r="AG1483" i="2"/>
  <c r="AK1483" i="2"/>
  <c r="AB1483" i="2"/>
  <c r="AF1484" i="2"/>
  <c r="AJ1484" i="2"/>
  <c r="AQ1484" i="2"/>
  <c r="AN1484" i="2"/>
  <c r="AO1484" i="2"/>
  <c r="AN1485" i="2"/>
  <c r="AE1485" i="2"/>
  <c r="AI1485" i="2"/>
  <c r="AM1485" i="2"/>
  <c r="AH1485" i="2"/>
  <c r="AA1487" i="2"/>
  <c r="AL1487" i="2"/>
  <c r="AH1487" i="2"/>
  <c r="AD1487" i="2"/>
  <c r="Z1487" i="2"/>
  <c r="AE1487" i="2"/>
  <c r="AP1487" i="2"/>
  <c r="AI1487" i="2"/>
  <c r="AM1487" i="2"/>
  <c r="AJ1487" i="2"/>
  <c r="AG1489" i="2"/>
  <c r="AK1489" i="2"/>
  <c r="Z1489" i="2"/>
  <c r="AP1489" i="2"/>
  <c r="AF1492" i="2"/>
  <c r="AJ1492" i="2"/>
  <c r="AQ1492" i="2"/>
  <c r="AN1492" i="2"/>
  <c r="AO1492" i="2"/>
  <c r="AN1493" i="2"/>
  <c r="AE1493" i="2"/>
  <c r="AI1493" i="2"/>
  <c r="AM1493" i="2"/>
  <c r="AH1493" i="2"/>
  <c r="AA1495" i="2"/>
  <c r="AL1495" i="2"/>
  <c r="AH1495" i="2"/>
  <c r="AD1495" i="2"/>
  <c r="Z1495" i="2"/>
  <c r="AE1495" i="2"/>
  <c r="AP1495" i="2"/>
  <c r="AI1495" i="2"/>
  <c r="AM1495" i="2"/>
  <c r="AJ1495" i="2"/>
  <c r="AM1496" i="2"/>
  <c r="AD1496" i="2"/>
  <c r="AH1496" i="2"/>
  <c r="AL1496" i="2"/>
  <c r="AG1496" i="2"/>
  <c r="AG1497" i="2"/>
  <c r="AK1497" i="2"/>
  <c r="Z1497" i="2"/>
  <c r="AP1497" i="2"/>
  <c r="AC1499" i="2"/>
  <c r="AG1499" i="2"/>
  <c r="AK1499" i="2"/>
  <c r="AB1499" i="2"/>
  <c r="AF1500" i="2"/>
  <c r="AJ1500" i="2"/>
  <c r="AQ1500" i="2"/>
  <c r="AN1500" i="2"/>
  <c r="AO1500" i="2"/>
  <c r="AN1501" i="2"/>
  <c r="AE1501" i="2"/>
  <c r="AI1501" i="2"/>
  <c r="AM1501" i="2"/>
  <c r="AH1501" i="2"/>
  <c r="AA1503" i="2"/>
  <c r="AL1503" i="2"/>
  <c r="AH1503" i="2"/>
  <c r="AD1503" i="2"/>
  <c r="Z1503" i="2"/>
  <c r="AE1503" i="2"/>
  <c r="AP1503" i="2"/>
  <c r="AI1503" i="2"/>
  <c r="AM1503" i="2"/>
  <c r="AJ1503" i="2"/>
  <c r="AG1505" i="2"/>
  <c r="AK1505" i="2"/>
  <c r="Z1505" i="2"/>
  <c r="AP1505" i="2"/>
  <c r="AB1507" i="2"/>
  <c r="AF1508" i="2"/>
  <c r="AJ1508" i="2"/>
  <c r="AQ1508" i="2"/>
  <c r="AN1508" i="2"/>
  <c r="AO1508" i="2"/>
  <c r="AM1509" i="2"/>
  <c r="AH1509" i="2"/>
  <c r="AA1511" i="2"/>
  <c r="AL1511" i="2"/>
  <c r="AH1511" i="2"/>
  <c r="AD1511" i="2"/>
  <c r="Z1511" i="2"/>
  <c r="AE1511" i="2"/>
  <c r="AP1511" i="2"/>
  <c r="AI1511" i="2"/>
  <c r="AM1511" i="2"/>
  <c r="AJ1511" i="2"/>
  <c r="AD1512" i="2"/>
  <c r="AH1512" i="2"/>
  <c r="AL1512" i="2"/>
  <c r="Z1513" i="2"/>
  <c r="AD1513" i="2"/>
  <c r="AH1513" i="2"/>
  <c r="AL1513" i="2"/>
  <c r="AP1513" i="2"/>
  <c r="AA1514" i="2"/>
  <c r="AE1514" i="2"/>
  <c r="AI1514" i="2"/>
  <c r="AM1514" i="2"/>
  <c r="AQ1514" i="2"/>
  <c r="AB1515" i="2"/>
  <c r="AF1515" i="2"/>
  <c r="AJ1515" i="2"/>
  <c r="AN1515" i="2"/>
  <c r="AC1516" i="2"/>
  <c r="AG1516" i="2"/>
  <c r="AK1516" i="2"/>
  <c r="AO1516" i="2"/>
  <c r="Z1517" i="2"/>
  <c r="AD1517" i="2"/>
  <c r="AH1517" i="2"/>
  <c r="AL1517" i="2"/>
  <c r="AP1517" i="2"/>
  <c r="AA1518" i="2"/>
  <c r="AE1518" i="2"/>
  <c r="AI1518" i="2"/>
  <c r="AM1518" i="2"/>
  <c r="AQ1518" i="2"/>
  <c r="AB1519" i="2"/>
  <c r="AF1519" i="2"/>
  <c r="AJ1519" i="2"/>
  <c r="AN1519" i="2"/>
  <c r="AC1520" i="2"/>
  <c r="AG1520" i="2"/>
  <c r="AK1520" i="2"/>
  <c r="AO1520" i="2"/>
  <c r="Z1521" i="2"/>
  <c r="AD1521" i="2"/>
  <c r="AH1521" i="2"/>
  <c r="AL1521" i="2"/>
  <c r="AP1521" i="2"/>
  <c r="AA1522" i="2"/>
  <c r="AE1522" i="2"/>
  <c r="AI1522" i="2"/>
  <c r="AM1522" i="2"/>
  <c r="AQ1522" i="2"/>
  <c r="AB1523" i="2"/>
  <c r="AF1523" i="2"/>
  <c r="AJ1523" i="2"/>
  <c r="AN1523" i="2"/>
  <c r="AC1524" i="2"/>
  <c r="AG1524" i="2"/>
  <c r="AK1524" i="2"/>
  <c r="AO1524" i="2"/>
  <c r="Z1525" i="2"/>
  <c r="AD1525" i="2"/>
  <c r="AH1525" i="2"/>
  <c r="AL1525" i="2"/>
  <c r="AP1525" i="2"/>
  <c r="AA1526" i="2"/>
  <c r="AE1526" i="2"/>
  <c r="AI1526" i="2"/>
  <c r="AM1526" i="2"/>
  <c r="AQ1526" i="2"/>
  <c r="AB1527" i="2"/>
  <c r="AF1527" i="2"/>
  <c r="AJ1527" i="2"/>
  <c r="AN1527" i="2"/>
  <c r="AC1528" i="2"/>
  <c r="AG1528" i="2"/>
  <c r="AK1528" i="2"/>
  <c r="AO1528" i="2"/>
  <c r="Z1529" i="2"/>
  <c r="AD1529" i="2"/>
  <c r="AH1529" i="2"/>
  <c r="AL1529" i="2"/>
  <c r="AP1529" i="2"/>
  <c r="AA1530" i="2"/>
  <c r="AE1530" i="2"/>
  <c r="AI1530" i="2"/>
  <c r="AM1530" i="2"/>
  <c r="AQ1530" i="2"/>
  <c r="AB1531" i="2"/>
  <c r="AF1531" i="2"/>
  <c r="AJ1531" i="2"/>
  <c r="AN1531" i="2"/>
  <c r="AC1532" i="2"/>
  <c r="AG1532" i="2"/>
  <c r="AK1532" i="2"/>
  <c r="AO1532" i="2"/>
  <c r="Z1533" i="2"/>
  <c r="AD1533" i="2"/>
  <c r="AH1533" i="2"/>
  <c r="AL1533" i="2"/>
  <c r="AP1533" i="2"/>
  <c r="AA1534" i="2"/>
  <c r="AE1534" i="2"/>
  <c r="AI1534" i="2"/>
  <c r="AM1534" i="2"/>
  <c r="AQ1534" i="2"/>
  <c r="AB1535" i="2"/>
  <c r="AF1535" i="2"/>
  <c r="AJ1535" i="2"/>
  <c r="AN1535" i="2"/>
  <c r="AC1536" i="2"/>
  <c r="AG1536" i="2"/>
  <c r="AK1536" i="2"/>
  <c r="AO1536" i="2"/>
  <c r="Z1537" i="2"/>
  <c r="AD1537" i="2"/>
  <c r="AH1537" i="2"/>
  <c r="AL1537" i="2"/>
  <c r="AP1537" i="2"/>
  <c r="AA1538" i="2"/>
  <c r="AE1538" i="2"/>
  <c r="AI1538" i="2"/>
  <c r="AM1538" i="2"/>
  <c r="AQ1538" i="2"/>
  <c r="AB1539" i="2"/>
  <c r="AF1539" i="2"/>
  <c r="AJ1539" i="2"/>
  <c r="AN1539" i="2"/>
  <c r="AC1540" i="2"/>
  <c r="AG1540" i="2"/>
  <c r="AK1540" i="2"/>
  <c r="AO1540" i="2"/>
  <c r="Z1541" i="2"/>
  <c r="AD1541" i="2"/>
  <c r="AH1541" i="2"/>
  <c r="AL1541" i="2"/>
  <c r="AP1541" i="2"/>
  <c r="AA1542" i="2"/>
  <c r="AE1542" i="2"/>
  <c r="AI1542" i="2"/>
  <c r="AM1542" i="2"/>
  <c r="AQ1542" i="2"/>
  <c r="AB1543" i="2"/>
  <c r="AF1543" i="2"/>
  <c r="AJ1543" i="2"/>
  <c r="AN1543" i="2"/>
  <c r="AC1544" i="2"/>
  <c r="AG1544" i="2"/>
  <c r="AK1544" i="2"/>
  <c r="AO1544" i="2"/>
  <c r="Z1545" i="2"/>
  <c r="AD1545" i="2"/>
  <c r="AH1545" i="2"/>
  <c r="AL1545" i="2"/>
  <c r="AP1545" i="2"/>
  <c r="AA1546" i="2"/>
  <c r="AE1546" i="2"/>
  <c r="AI1546" i="2"/>
  <c r="AM1546" i="2"/>
  <c r="AQ1546" i="2"/>
  <c r="AB1547" i="2"/>
  <c r="AF1547" i="2"/>
  <c r="AJ1547" i="2"/>
  <c r="AN1547" i="2"/>
  <c r="AC1548" i="2"/>
  <c r="AG1548" i="2"/>
  <c r="AK1548" i="2"/>
  <c r="AO1548" i="2"/>
  <c r="Z1549" i="2"/>
  <c r="AD1549" i="2"/>
  <c r="AH1549" i="2"/>
  <c r="AL1549" i="2"/>
  <c r="AP1549" i="2"/>
  <c r="AA1550" i="2"/>
  <c r="AE1550" i="2"/>
  <c r="AI1550" i="2"/>
  <c r="AM1550" i="2"/>
  <c r="AQ1550" i="2"/>
  <c r="AB1551" i="2"/>
  <c r="AF1551" i="2"/>
  <c r="AJ1551" i="2"/>
  <c r="AN1551" i="2"/>
  <c r="AC1552" i="2"/>
  <c r="AG1552" i="2"/>
  <c r="AK1552" i="2"/>
  <c r="AO1552" i="2"/>
  <c r="Z1553" i="2"/>
  <c r="AD1553" i="2"/>
  <c r="AH1553" i="2"/>
  <c r="AL1553" i="2"/>
  <c r="AP1553" i="2"/>
  <c r="AA1554" i="2"/>
  <c r="AE1554" i="2"/>
  <c r="AI1554" i="2"/>
  <c r="AM1554" i="2"/>
  <c r="AQ1554" i="2"/>
  <c r="AB1555" i="2"/>
  <c r="AF1555" i="2"/>
  <c r="AJ1555" i="2"/>
  <c r="AN1555" i="2"/>
  <c r="AC1556" i="2"/>
  <c r="AG1556" i="2"/>
  <c r="AK1556" i="2"/>
  <c r="AO1556" i="2"/>
  <c r="Z1557" i="2"/>
  <c r="AD1557" i="2"/>
  <c r="AH1557" i="2"/>
  <c r="AL1557" i="2"/>
  <c r="AP1557" i="2"/>
  <c r="AA1558" i="2"/>
  <c r="AE1558" i="2"/>
  <c r="AI1558" i="2"/>
  <c r="AM1558" i="2"/>
  <c r="AQ1558" i="2"/>
  <c r="AB1559" i="2"/>
  <c r="AF1559" i="2"/>
  <c r="AJ1559" i="2"/>
  <c r="AN1559" i="2"/>
  <c r="AC1560" i="2"/>
  <c r="AG1560" i="2"/>
  <c r="AK1560" i="2"/>
  <c r="AO1560" i="2"/>
  <c r="Z1561" i="2"/>
  <c r="AD1561" i="2"/>
  <c r="AH1561" i="2"/>
  <c r="AL1561" i="2"/>
  <c r="AP1561" i="2"/>
  <c r="AA1562" i="2"/>
  <c r="AE1562" i="2"/>
  <c r="AI1562" i="2"/>
  <c r="AM1562" i="2"/>
  <c r="AQ1562" i="2"/>
  <c r="AB1563" i="2"/>
  <c r="AF1563" i="2"/>
  <c r="AJ1563" i="2"/>
  <c r="AN1563" i="2"/>
  <c r="AC1564" i="2"/>
  <c r="AG1564" i="2"/>
  <c r="AK1564" i="2"/>
  <c r="AO1564" i="2"/>
  <c r="Z1565" i="2"/>
  <c r="AD1565" i="2"/>
  <c r="AH1565" i="2"/>
  <c r="AL1565" i="2"/>
  <c r="AP1565" i="2"/>
  <c r="AA1566" i="2"/>
  <c r="AE1566" i="2"/>
  <c r="AI1566" i="2"/>
  <c r="AM1566" i="2"/>
  <c r="AQ1566" i="2"/>
  <c r="AB1567" i="2"/>
  <c r="AF1567" i="2"/>
  <c r="AJ1567" i="2"/>
  <c r="AN1567" i="2"/>
  <c r="AC1568" i="2"/>
  <c r="AG1568" i="2"/>
  <c r="AK1568" i="2"/>
  <c r="AO1568" i="2"/>
  <c r="Z1569" i="2"/>
  <c r="AD1569" i="2"/>
  <c r="AH1569" i="2"/>
  <c r="AL1569" i="2"/>
  <c r="AP1569" i="2"/>
  <c r="AA1570" i="2"/>
  <c r="AE1570" i="2"/>
  <c r="AI1570" i="2"/>
  <c r="AM1570" i="2"/>
  <c r="AQ1570" i="2"/>
  <c r="AB1571" i="2"/>
  <c r="AF1571" i="2"/>
  <c r="AJ1571" i="2"/>
  <c r="AN1571" i="2"/>
  <c r="AC1572" i="2"/>
  <c r="AG1572" i="2"/>
  <c r="AK1572" i="2"/>
  <c r="AO1572" i="2"/>
  <c r="Z1573" i="2"/>
  <c r="AD1573" i="2"/>
  <c r="AH1573" i="2"/>
  <c r="AL1573" i="2"/>
  <c r="AP1573" i="2"/>
  <c r="AA1574" i="2"/>
  <c r="AE1574" i="2"/>
  <c r="AI1574" i="2"/>
  <c r="AM1574" i="2"/>
  <c r="AQ1574" i="2"/>
  <c r="AB1575" i="2"/>
  <c r="AF1575" i="2"/>
  <c r="AJ1575" i="2"/>
  <c r="AN1575" i="2"/>
  <c r="AC1576" i="2"/>
  <c r="AG1576" i="2"/>
  <c r="AK1576" i="2"/>
  <c r="AO1576" i="2"/>
  <c r="Z1577" i="2"/>
  <c r="AD1577" i="2"/>
  <c r="AH1577" i="2"/>
  <c r="AL1577" i="2"/>
  <c r="AP1577" i="2"/>
  <c r="AA1578" i="2"/>
  <c r="AE1578" i="2"/>
  <c r="AI1578" i="2"/>
  <c r="AM1578" i="2"/>
  <c r="AQ1578" i="2"/>
  <c r="AB1579" i="2"/>
  <c r="AF1579" i="2"/>
  <c r="AJ1579" i="2"/>
  <c r="AN1579" i="2"/>
  <c r="AC1580" i="2"/>
  <c r="AG1580" i="2"/>
  <c r="AK1580" i="2"/>
  <c r="AO1580" i="2"/>
  <c r="Z1581" i="2"/>
  <c r="AD1581" i="2"/>
  <c r="AH1581" i="2"/>
  <c r="AL1581" i="2"/>
  <c r="AP1581" i="2"/>
  <c r="AA1582" i="2"/>
  <c r="AE1582" i="2"/>
  <c r="AI1582" i="2"/>
  <c r="AM1582" i="2"/>
  <c r="AQ1582" i="2"/>
  <c r="AB1583" i="2"/>
  <c r="AF1583" i="2"/>
  <c r="AJ1583" i="2"/>
  <c r="AN1583" i="2"/>
  <c r="AC1584" i="2"/>
  <c r="AG1584" i="2"/>
  <c r="AK1584" i="2"/>
  <c r="AO1584" i="2"/>
  <c r="Z1585" i="2"/>
  <c r="AD1585" i="2"/>
  <c r="AH1585" i="2"/>
  <c r="AL1585" i="2"/>
  <c r="AP1585" i="2"/>
  <c r="AA1586" i="2"/>
  <c r="AA116" i="2" s="1"/>
  <c r="AE1586" i="2"/>
  <c r="AE116" i="2" s="1"/>
  <c r="AI1586" i="2"/>
  <c r="AI116" i="2" s="1"/>
  <c r="AM1586" i="2"/>
  <c r="AM116" i="2" s="1"/>
  <c r="AQ1586" i="2"/>
  <c r="AP116" i="2" s="1"/>
  <c r="AB1587" i="2"/>
  <c r="AB110" i="2" s="1"/>
  <c r="AF1587" i="2"/>
  <c r="AF110" i="2" s="1"/>
  <c r="AJ1587" i="2"/>
  <c r="AJ110" i="2" s="1"/>
  <c r="AN1587" i="2"/>
  <c r="AN110" i="2" s="1"/>
  <c r="AC1588" i="2"/>
  <c r="AG1588" i="2"/>
  <c r="AK1588" i="2"/>
  <c r="AO1588" i="2"/>
  <c r="Z1589" i="2"/>
  <c r="AD1589" i="2"/>
  <c r="AH1589" i="2"/>
  <c r="AL1589" i="2"/>
  <c r="AP1589" i="2"/>
  <c r="AA1590" i="2"/>
  <c r="AE1590" i="2"/>
  <c r="AI1590" i="2"/>
  <c r="AM1590" i="2"/>
  <c r="AQ1590" i="2"/>
  <c r="AB1591" i="2"/>
  <c r="AF1591" i="2"/>
  <c r="AJ1591" i="2"/>
  <c r="AN1591" i="2"/>
  <c r="AC1592" i="2"/>
  <c r="AG1592" i="2"/>
  <c r="AK1592" i="2"/>
  <c r="AO1592" i="2"/>
  <c r="Z1593" i="2"/>
  <c r="AD1593" i="2"/>
  <c r="AH1593" i="2"/>
  <c r="AL1593" i="2"/>
  <c r="AP1593" i="2"/>
  <c r="AA1594" i="2"/>
  <c r="AE1594" i="2"/>
  <c r="AI1594" i="2"/>
  <c r="AM1594" i="2"/>
  <c r="AQ1594" i="2"/>
  <c r="AB1595" i="2"/>
  <c r="AF1595" i="2"/>
  <c r="AJ1595" i="2"/>
  <c r="AN1595" i="2"/>
  <c r="AC1596" i="2"/>
  <c r="AG1596" i="2"/>
  <c r="AK1596" i="2"/>
  <c r="AO1596" i="2"/>
  <c r="Z1597" i="2"/>
  <c r="AD1597" i="2"/>
  <c r="AH1597" i="2"/>
  <c r="AL1597" i="2"/>
  <c r="AP1597" i="2"/>
  <c r="AA1598" i="2"/>
  <c r="AE1598" i="2"/>
  <c r="AI1598" i="2"/>
  <c r="AM1598" i="2"/>
  <c r="AQ1598" i="2"/>
  <c r="AB1599" i="2"/>
  <c r="AF1599" i="2"/>
  <c r="AJ1599" i="2"/>
  <c r="AN1599" i="2"/>
  <c r="AC1600" i="2"/>
  <c r="AG1600" i="2"/>
  <c r="AK1600" i="2"/>
  <c r="AO1600" i="2"/>
  <c r="Z1601" i="2"/>
  <c r="AD1601" i="2"/>
  <c r="AH1601" i="2"/>
  <c r="AL1601" i="2"/>
  <c r="AP1601" i="2"/>
  <c r="AA1602" i="2"/>
  <c r="AE1602" i="2"/>
  <c r="AI1602" i="2"/>
  <c r="AM1602" i="2"/>
  <c r="AQ1602" i="2"/>
  <c r="AB1603" i="2"/>
  <c r="AF1603" i="2"/>
  <c r="AJ1603" i="2"/>
  <c r="AN1603" i="2"/>
  <c r="AC1604" i="2"/>
  <c r="AG1604" i="2"/>
  <c r="AK1604" i="2"/>
  <c r="AO1604" i="2"/>
  <c r="Z1605" i="2"/>
  <c r="AD1605" i="2"/>
  <c r="AH1605" i="2"/>
  <c r="AL1605" i="2"/>
  <c r="AP1605" i="2"/>
  <c r="AA1606" i="2"/>
  <c r="AE1606" i="2"/>
  <c r="AI1606" i="2"/>
  <c r="AM1606" i="2"/>
  <c r="AQ1606" i="2"/>
  <c r="AB1607" i="2"/>
  <c r="AF1607" i="2"/>
  <c r="AJ1607" i="2"/>
  <c r="AN1607" i="2"/>
  <c r="AC1608" i="2"/>
  <c r="AG1608" i="2"/>
  <c r="AK1608" i="2"/>
  <c r="AO1608" i="2"/>
  <c r="Z1609" i="2"/>
  <c r="AD1609" i="2"/>
  <c r="AH1609" i="2"/>
  <c r="AL1609" i="2"/>
  <c r="AP1609" i="2"/>
  <c r="AA1610" i="2"/>
  <c r="AE1610" i="2"/>
  <c r="AI1610" i="2"/>
  <c r="AM1610" i="2"/>
  <c r="AQ1610" i="2"/>
  <c r="AB1611" i="2"/>
  <c r="AF1611" i="2"/>
  <c r="AJ1611" i="2"/>
  <c r="AN1611" i="2"/>
  <c r="AC1612" i="2"/>
  <c r="AG1612" i="2"/>
  <c r="AK1612" i="2"/>
  <c r="AO1612" i="2"/>
  <c r="Z1613" i="2"/>
  <c r="AD1613" i="2"/>
  <c r="AH1613" i="2"/>
  <c r="AL1613" i="2"/>
  <c r="AP1613" i="2"/>
  <c r="AA1614" i="2"/>
  <c r="AE1614" i="2"/>
  <c r="AI1614" i="2"/>
  <c r="AM1614" i="2"/>
  <c r="AQ1614" i="2"/>
  <c r="AB1615" i="2"/>
  <c r="AF1615" i="2"/>
  <c r="AJ1615" i="2"/>
  <c r="AN1615" i="2"/>
  <c r="AC1616" i="2"/>
  <c r="AG1616" i="2"/>
  <c r="AK1616" i="2"/>
  <c r="AO1616" i="2"/>
  <c r="Z1617" i="2"/>
  <c r="AD1617" i="2"/>
  <c r="AH1617" i="2"/>
  <c r="AL1617" i="2"/>
  <c r="AP1617" i="2"/>
  <c r="AA1618" i="2"/>
  <c r="AE1618" i="2"/>
  <c r="AI1618" i="2"/>
  <c r="AM1618" i="2"/>
  <c r="AQ1618" i="2"/>
  <c r="AB1619" i="2"/>
  <c r="AF1619" i="2"/>
  <c r="AJ1619" i="2"/>
  <c r="AN1619" i="2"/>
  <c r="AC1620" i="2"/>
  <c r="AG1620" i="2"/>
  <c r="AK1620" i="2"/>
  <c r="AO1620" i="2"/>
  <c r="Z1621" i="2"/>
  <c r="AD1621" i="2"/>
  <c r="AH1621" i="2"/>
  <c r="AL1621" i="2"/>
  <c r="AP1621" i="2"/>
  <c r="AA1622" i="2"/>
  <c r="AE1622" i="2"/>
  <c r="AI1622" i="2"/>
  <c r="AM1622" i="2"/>
  <c r="AQ1622" i="2"/>
  <c r="AB1623" i="2"/>
  <c r="AF1623" i="2"/>
  <c r="AJ1623" i="2"/>
  <c r="AN1623" i="2"/>
  <c r="AC1624" i="2"/>
  <c r="AG1624" i="2"/>
  <c r="AK1624" i="2"/>
  <c r="AO1624" i="2"/>
  <c r="Z1625" i="2"/>
  <c r="AD1625" i="2"/>
  <c r="AH1625" i="2"/>
  <c r="AL1625" i="2"/>
  <c r="AP1625" i="2"/>
  <c r="AA1626" i="2"/>
  <c r="AE1626" i="2"/>
  <c r="AI1626" i="2"/>
  <c r="AM1626" i="2"/>
  <c r="AQ1626" i="2"/>
  <c r="AB1627" i="2"/>
  <c r="AF1627" i="2"/>
  <c r="AJ1627" i="2"/>
  <c r="AN1627" i="2"/>
  <c r="AC1628" i="2"/>
  <c r="AG1628" i="2"/>
  <c r="AK1628" i="2"/>
  <c r="AO1628" i="2"/>
  <c r="Z1629" i="2"/>
  <c r="Z98" i="2" s="1"/>
  <c r="AD1629" i="2"/>
  <c r="AD98" i="2" s="1"/>
  <c r="AH1629" i="2"/>
  <c r="AH98" i="2" s="1"/>
  <c r="AL1629" i="2"/>
  <c r="AL98" i="2" s="1"/>
  <c r="AP1629" i="2"/>
  <c r="AO98" i="2" s="1"/>
  <c r="AA1630" i="2"/>
  <c r="AE1630" i="2"/>
  <c r="AI1630" i="2"/>
  <c r="AM1630" i="2"/>
  <c r="AQ1630" i="2"/>
  <c r="AB1631" i="2"/>
  <c r="AF1631" i="2"/>
  <c r="AJ1631" i="2"/>
  <c r="AN1631" i="2"/>
  <c r="AC1632" i="2"/>
  <c r="AG1632" i="2"/>
  <c r="AK1632" i="2"/>
  <c r="AO1632" i="2"/>
  <c r="Z1633" i="2"/>
  <c r="AD1633" i="2"/>
  <c r="AH1633" i="2"/>
  <c r="AL1633" i="2"/>
  <c r="AP1633" i="2"/>
  <c r="AA1634" i="2"/>
  <c r="AE1634" i="2"/>
  <c r="AI1634" i="2"/>
  <c r="AM1634" i="2"/>
  <c r="AQ1634" i="2"/>
  <c r="AB1635" i="2"/>
  <c r="AF1635" i="2"/>
  <c r="AJ1635" i="2"/>
  <c r="AN1635" i="2"/>
  <c r="AC1636" i="2"/>
  <c r="AG1636" i="2"/>
  <c r="AK1636" i="2"/>
  <c r="AO1636" i="2"/>
  <c r="Z1637" i="2"/>
  <c r="AD1637" i="2"/>
  <c r="AH1637" i="2"/>
  <c r="AL1637" i="2"/>
  <c r="AP1637" i="2"/>
  <c r="AA1638" i="2"/>
  <c r="AE1638" i="2"/>
  <c r="AI1638" i="2"/>
  <c r="AM1638" i="2"/>
  <c r="AQ1638" i="2"/>
  <c r="AB1639" i="2"/>
  <c r="AF1639" i="2"/>
  <c r="AJ1639" i="2"/>
  <c r="AN1639" i="2"/>
  <c r="AC1640" i="2"/>
  <c r="AG1640" i="2"/>
  <c r="AK1640" i="2"/>
  <c r="AO1640" i="2"/>
  <c r="Z1641" i="2"/>
  <c r="AD1641" i="2"/>
  <c r="AH1641" i="2"/>
  <c r="AL1641" i="2"/>
  <c r="AP1641" i="2"/>
  <c r="AA1642" i="2"/>
  <c r="AE1642" i="2"/>
  <c r="AI1642" i="2"/>
  <c r="AM1642" i="2"/>
  <c r="AQ1642" i="2"/>
  <c r="AB1643" i="2"/>
  <c r="AF1643" i="2"/>
  <c r="AJ1643" i="2"/>
  <c r="AN1643" i="2"/>
  <c r="AC1644" i="2"/>
  <c r="AG1644" i="2"/>
  <c r="AK1644" i="2"/>
  <c r="AO1644" i="2"/>
  <c r="Z1645" i="2"/>
  <c r="AD1645" i="2"/>
  <c r="AH1645" i="2"/>
  <c r="AL1645" i="2"/>
  <c r="AP1645" i="2"/>
  <c r="AA1646" i="2"/>
  <c r="AE1646" i="2"/>
  <c r="AI1646" i="2"/>
  <c r="AM1646" i="2"/>
  <c r="AQ1646" i="2"/>
  <c r="AB1647" i="2"/>
  <c r="AF1647" i="2"/>
  <c r="AJ1647" i="2"/>
  <c r="AN1647" i="2"/>
  <c r="AC1648" i="2"/>
  <c r="AG1648" i="2"/>
  <c r="AK1648" i="2"/>
  <c r="AO1648" i="2"/>
  <c r="Z1649" i="2"/>
  <c r="AD1649" i="2"/>
  <c r="AH1649" i="2"/>
  <c r="AL1649" i="2"/>
  <c r="AP1649" i="2"/>
  <c r="AA1650" i="2"/>
  <c r="AE1650" i="2"/>
  <c r="AI1650" i="2"/>
  <c r="AM1650" i="2"/>
  <c r="AQ1650" i="2"/>
  <c r="AB1651" i="2"/>
  <c r="AF1651" i="2"/>
  <c r="AJ1651" i="2"/>
  <c r="AN1651" i="2"/>
  <c r="AC1652" i="2"/>
  <c r="AG1652" i="2"/>
  <c r="AK1652" i="2"/>
  <c r="AO1652" i="2"/>
  <c r="Z1653" i="2"/>
  <c r="AD1653" i="2"/>
  <c r="AH1653" i="2"/>
  <c r="AL1653" i="2"/>
  <c r="AP1653" i="2"/>
  <c r="AA1654" i="2"/>
  <c r="AE1654" i="2"/>
  <c r="AI1654" i="2"/>
  <c r="AM1654" i="2"/>
  <c r="AQ1654" i="2"/>
  <c r="AB1655" i="2"/>
  <c r="AF1655" i="2"/>
  <c r="AJ1655" i="2"/>
  <c r="AN1655" i="2"/>
  <c r="AC1656" i="2"/>
  <c r="AG1656" i="2"/>
  <c r="AK1656" i="2"/>
  <c r="AO1656" i="2"/>
  <c r="Z1657" i="2"/>
  <c r="AD1657" i="2"/>
  <c r="AH1657" i="2"/>
  <c r="AL1657" i="2"/>
  <c r="AP1657" i="2"/>
  <c r="AA1658" i="2"/>
  <c r="AE1658" i="2"/>
  <c r="AI1658" i="2"/>
  <c r="AM1658" i="2"/>
  <c r="AQ1658" i="2"/>
  <c r="AB1659" i="2"/>
  <c r="AF1659" i="2"/>
  <c r="AJ1659" i="2"/>
  <c r="AN1659" i="2"/>
  <c r="AC1660" i="2"/>
  <c r="AG1660" i="2"/>
  <c r="AK1660" i="2"/>
  <c r="AO1660" i="2"/>
  <c r="Z1661" i="2"/>
  <c r="AD1661" i="2"/>
  <c r="AH1661" i="2"/>
  <c r="AL1661" i="2"/>
  <c r="AP1661" i="2"/>
  <c r="AA1662" i="2"/>
  <c r="AE1662" i="2"/>
  <c r="AI1662" i="2"/>
  <c r="AM1662" i="2"/>
  <c r="AQ1662" i="2"/>
  <c r="AB1663" i="2"/>
  <c r="AF1663" i="2"/>
  <c r="AJ1663" i="2"/>
  <c r="AN1663" i="2"/>
  <c r="AC1664" i="2"/>
  <c r="AG1664" i="2"/>
  <c r="AK1664" i="2"/>
  <c r="AO1664" i="2"/>
  <c r="Z1665" i="2"/>
  <c r="AD1665" i="2"/>
  <c r="AH1665" i="2"/>
  <c r="AL1665" i="2"/>
  <c r="AP1665" i="2"/>
  <c r="AA1666" i="2"/>
  <c r="AE1666" i="2"/>
  <c r="AI1666" i="2"/>
  <c r="AM1666" i="2"/>
  <c r="AQ1666" i="2"/>
  <c r="AB1667" i="2"/>
  <c r="AF1667" i="2"/>
  <c r="AJ1667" i="2"/>
  <c r="AN1667" i="2"/>
  <c r="AC1668" i="2"/>
  <c r="AG1668" i="2"/>
  <c r="AK1668" i="2"/>
  <c r="AO1668" i="2"/>
  <c r="Z1669" i="2"/>
  <c r="AD1669" i="2"/>
  <c r="AH1669" i="2"/>
  <c r="AL1669" i="2"/>
  <c r="AP1669" i="2"/>
  <c r="AA1670" i="2"/>
  <c r="AE1670" i="2"/>
  <c r="AI1670" i="2"/>
  <c r="AM1670" i="2"/>
  <c r="AQ1670" i="2"/>
  <c r="AB1671" i="2"/>
  <c r="AF1671" i="2"/>
  <c r="AJ1671" i="2"/>
  <c r="AN1671" i="2"/>
  <c r="AC1672" i="2"/>
  <c r="AG1672" i="2"/>
  <c r="AK1672" i="2"/>
  <c r="AO1672" i="2"/>
  <c r="Z1673" i="2"/>
  <c r="AD1673" i="2"/>
  <c r="AH1673" i="2"/>
  <c r="AL1673" i="2"/>
  <c r="AP1673" i="2"/>
  <c r="AA1674" i="2"/>
  <c r="AE1674" i="2"/>
  <c r="AI1674" i="2"/>
  <c r="AM1674" i="2"/>
  <c r="AQ1674" i="2"/>
  <c r="AB1675" i="2"/>
  <c r="AF1675" i="2"/>
  <c r="AJ1675" i="2"/>
  <c r="AN1675" i="2"/>
  <c r="AC1676" i="2"/>
  <c r="AG1676" i="2"/>
  <c r="AK1676" i="2"/>
  <c r="AO1676" i="2"/>
  <c r="Z1677" i="2"/>
  <c r="AD1677" i="2"/>
  <c r="AH1677" i="2"/>
  <c r="AL1677" i="2"/>
  <c r="AP1677" i="2"/>
  <c r="AA1678" i="2"/>
  <c r="AE1678" i="2"/>
  <c r="AI1678" i="2"/>
  <c r="AM1678" i="2"/>
  <c r="AQ1678" i="2"/>
  <c r="AB1679" i="2"/>
  <c r="AF1679" i="2"/>
  <c r="AJ1679" i="2"/>
  <c r="AN1679" i="2"/>
  <c r="AC1680" i="2"/>
  <c r="AG1680" i="2"/>
  <c r="AK1680" i="2"/>
  <c r="AO1680" i="2"/>
  <c r="Z1681" i="2"/>
  <c r="AD1681" i="2"/>
  <c r="AH1681" i="2"/>
  <c r="AL1681" i="2"/>
  <c r="AP1681" i="2"/>
  <c r="AA1682" i="2"/>
  <c r="AE1682" i="2"/>
  <c r="AI1682" i="2"/>
  <c r="AM1682" i="2"/>
  <c r="AQ1682" i="2"/>
  <c r="AB1683" i="2"/>
  <c r="AF1683" i="2"/>
  <c r="AJ1683" i="2"/>
  <c r="AN1683" i="2"/>
  <c r="AC1684" i="2"/>
  <c r="AG1684" i="2"/>
  <c r="AK1684" i="2"/>
  <c r="AO1684" i="2"/>
  <c r="Z1685" i="2"/>
  <c r="AD1685" i="2"/>
  <c r="AH1685" i="2"/>
  <c r="AL1685" i="2"/>
  <c r="AP1685" i="2"/>
  <c r="AA1686" i="2"/>
  <c r="AE1686" i="2"/>
  <c r="AI1686" i="2"/>
  <c r="AM1686" i="2"/>
  <c r="AQ1686" i="2"/>
  <c r="AB1687" i="2"/>
  <c r="AF1687" i="2"/>
  <c r="AJ1687" i="2"/>
  <c r="AN1687" i="2"/>
  <c r="AC1688" i="2"/>
  <c r="AG1688" i="2"/>
  <c r="AK1688" i="2"/>
  <c r="AO1688" i="2"/>
  <c r="Z1689" i="2"/>
  <c r="AD1689" i="2"/>
  <c r="AH1689" i="2"/>
  <c r="AL1689" i="2"/>
  <c r="AP1689" i="2"/>
  <c r="AA1690" i="2"/>
  <c r="AE1690" i="2"/>
  <c r="AI1690" i="2"/>
  <c r="AM1690" i="2"/>
  <c r="AQ1690" i="2"/>
  <c r="AB1691" i="2"/>
  <c r="AF1691" i="2"/>
  <c r="AJ1691" i="2"/>
  <c r="AN1691" i="2"/>
  <c r="AC1692" i="2"/>
  <c r="AG1692" i="2"/>
  <c r="AK1692" i="2"/>
  <c r="AO1692" i="2"/>
  <c r="Z1693" i="2"/>
  <c r="AD1693" i="2"/>
  <c r="AH1693" i="2"/>
  <c r="AL1693" i="2"/>
  <c r="AP1693" i="2"/>
  <c r="AA1694" i="2"/>
  <c r="AE1694" i="2"/>
  <c r="AI1694" i="2"/>
  <c r="AM1694" i="2"/>
  <c r="AQ1694" i="2"/>
  <c r="AB1695" i="2"/>
  <c r="AF1695" i="2"/>
  <c r="AJ1695" i="2"/>
  <c r="AN1695" i="2"/>
  <c r="AC1696" i="2"/>
  <c r="AG1696" i="2"/>
  <c r="AK1696" i="2"/>
  <c r="AO1696" i="2"/>
  <c r="Z1697" i="2"/>
  <c r="AD1697" i="2"/>
  <c r="AH1697" i="2"/>
  <c r="AL1697" i="2"/>
  <c r="AP1697" i="2"/>
  <c r="AA1698" i="2"/>
  <c r="AE1698" i="2"/>
  <c r="AI1698" i="2"/>
  <c r="AM1698" i="2"/>
  <c r="AQ1698" i="2"/>
  <c r="AB1699" i="2"/>
  <c r="AF1699" i="2"/>
  <c r="AJ1699" i="2"/>
  <c r="AN1699" i="2"/>
  <c r="AC1700" i="2"/>
  <c r="AG1700" i="2"/>
  <c r="AK1700" i="2"/>
  <c r="AO1700" i="2"/>
  <c r="Z1701" i="2"/>
  <c r="AD1701" i="2"/>
  <c r="AH1701" i="2"/>
  <c r="AL1701" i="2"/>
  <c r="AP1701" i="2"/>
  <c r="AA1702" i="2"/>
  <c r="AE1702" i="2"/>
  <c r="AI1702" i="2"/>
  <c r="AM1702" i="2"/>
  <c r="AQ1702" i="2"/>
  <c r="AB1703" i="2"/>
  <c r="AF1703" i="2"/>
  <c r="AJ1703" i="2"/>
  <c r="AN1703" i="2"/>
  <c r="AC1704" i="2"/>
  <c r="AG1704" i="2"/>
  <c r="AK1704" i="2"/>
  <c r="AO1704" i="2"/>
  <c r="Z1705" i="2"/>
  <c r="AD1705" i="2"/>
  <c r="AH1705" i="2"/>
  <c r="AL1705" i="2"/>
  <c r="AP1705" i="2"/>
  <c r="AA1706" i="2"/>
  <c r="AE1706" i="2"/>
  <c r="AI1706" i="2"/>
  <c r="AM1706" i="2"/>
  <c r="AQ1706" i="2"/>
  <c r="AB1707" i="2"/>
  <c r="AF1707" i="2"/>
  <c r="AJ1707" i="2"/>
  <c r="AN1707" i="2"/>
  <c r="AC1708" i="2"/>
  <c r="AG1708" i="2"/>
  <c r="AK1708" i="2"/>
  <c r="AO1708" i="2"/>
  <c r="Z1709" i="2"/>
  <c r="AD1709" i="2"/>
  <c r="AH1709" i="2"/>
  <c r="AL1709" i="2"/>
  <c r="AP1709" i="2"/>
  <c r="AA1710" i="2"/>
  <c r="AE1710" i="2"/>
  <c r="AI1710" i="2"/>
  <c r="AM1710" i="2"/>
  <c r="AQ1710" i="2"/>
  <c r="AB1711" i="2"/>
  <c r="AF1711" i="2"/>
  <c r="AJ1711" i="2"/>
  <c r="AN1711" i="2"/>
  <c r="AC1712" i="2"/>
  <c r="AG1712" i="2"/>
  <c r="AK1712" i="2"/>
  <c r="AO1712" i="2"/>
  <c r="Z1713" i="2"/>
  <c r="AD1713" i="2"/>
  <c r="AH1713" i="2"/>
  <c r="AL1713" i="2"/>
  <c r="AP1713" i="2"/>
  <c r="AA1714" i="2"/>
  <c r="AE1714" i="2"/>
  <c r="AI1714" i="2"/>
  <c r="AM1714" i="2"/>
  <c r="AQ1714" i="2"/>
  <c r="AB1715" i="2"/>
  <c r="AF1715" i="2"/>
  <c r="AJ1715" i="2"/>
  <c r="AN1715" i="2"/>
  <c r="AC1716" i="2"/>
  <c r="AG1716" i="2"/>
  <c r="AK1716" i="2"/>
  <c r="AO1716" i="2"/>
  <c r="Z1717" i="2"/>
  <c r="AD1717" i="2"/>
  <c r="AH1717" i="2"/>
  <c r="AL1717" i="2"/>
  <c r="AP1717" i="2"/>
  <c r="AA1718" i="2"/>
  <c r="AE1718" i="2"/>
  <c r="AI1718" i="2"/>
  <c r="AM1718" i="2"/>
  <c r="AQ1718" i="2"/>
  <c r="AB1719" i="2"/>
  <c r="AF1719" i="2"/>
  <c r="AJ1719" i="2"/>
  <c r="AN1719" i="2"/>
  <c r="AC1720" i="2"/>
  <c r="AI1720" i="2"/>
  <c r="Z1721" i="2"/>
  <c r="AF1721" i="2"/>
  <c r="AP1721" i="2"/>
  <c r="AO1725" i="2"/>
  <c r="AA1725" i="2"/>
  <c r="AE1725" i="2"/>
  <c r="AI1725" i="2"/>
  <c r="AM1725" i="2"/>
  <c r="AD1725" i="2"/>
  <c r="AL1725" i="2"/>
  <c r="AE1727" i="2"/>
  <c r="AI1727" i="2"/>
  <c r="AM1727" i="2"/>
  <c r="AD1727" i="2"/>
  <c r="AL1727" i="2"/>
  <c r="AO1729" i="2"/>
  <c r="AA1729" i="2"/>
  <c r="AE1729" i="2"/>
  <c r="AI1729" i="2"/>
  <c r="AM1729" i="2"/>
  <c r="AD1729" i="2"/>
  <c r="AL1729" i="2"/>
  <c r="AO1733" i="2"/>
  <c r="AA1733" i="2"/>
  <c r="AL1733" i="2"/>
  <c r="AH1733" i="2"/>
  <c r="AD1733" i="2"/>
  <c r="Z1733" i="2"/>
  <c r="AE1733" i="2"/>
  <c r="AP1733" i="2"/>
  <c r="AI1733" i="2"/>
  <c r="AM1733" i="2"/>
  <c r="AJ1733" i="2"/>
  <c r="AG1735" i="2"/>
  <c r="AQ1735" i="2"/>
  <c r="AK1735" i="2"/>
  <c r="Z1735" i="2"/>
  <c r="AP1735" i="2"/>
  <c r="AP1738" i="2"/>
  <c r="AF1738" i="2"/>
  <c r="AJ1738" i="2"/>
  <c r="AQ1738" i="2"/>
  <c r="AN1738" i="2"/>
  <c r="AO1738" i="2"/>
  <c r="AO1741" i="2"/>
  <c r="AA1741" i="2"/>
  <c r="AL1741" i="2"/>
  <c r="AH1741" i="2"/>
  <c r="AD1741" i="2"/>
  <c r="Z1741" i="2"/>
  <c r="AE1741" i="2"/>
  <c r="AP1741" i="2"/>
  <c r="AI1741" i="2"/>
  <c r="AM1741" i="2"/>
  <c r="AJ1741" i="2"/>
  <c r="Z1472" i="2"/>
  <c r="AA1473" i="2"/>
  <c r="Z1476" i="2"/>
  <c r="AA1477" i="2"/>
  <c r="Z1480" i="2"/>
  <c r="AA1481" i="2"/>
  <c r="Z1484" i="2"/>
  <c r="AA1485" i="2"/>
  <c r="Z1488" i="2"/>
  <c r="AA1489" i="2"/>
  <c r="Z1492" i="2"/>
  <c r="AA1493" i="2"/>
  <c r="Z1496" i="2"/>
  <c r="AA1497" i="2"/>
  <c r="Z1500" i="2"/>
  <c r="AA1501" i="2"/>
  <c r="Z1504" i="2"/>
  <c r="AA1505" i="2"/>
  <c r="Z1508" i="2"/>
  <c r="AA1509" i="2"/>
  <c r="Z1512" i="2"/>
  <c r="AA1513" i="2"/>
  <c r="Z1516" i="2"/>
  <c r="AA1517" i="2"/>
  <c r="Z1520" i="2"/>
  <c r="AA1521" i="2"/>
  <c r="Z1524" i="2"/>
  <c r="AA1525" i="2"/>
  <c r="Z1528" i="2"/>
  <c r="AA1529" i="2"/>
  <c r="Z1532" i="2"/>
  <c r="AA1533" i="2"/>
  <c r="Z1536" i="2"/>
  <c r="AA1537" i="2"/>
  <c r="Z1540" i="2"/>
  <c r="AA1541" i="2"/>
  <c r="Z1544" i="2"/>
  <c r="AA1545" i="2"/>
  <c r="Z1548" i="2"/>
  <c r="AA1549" i="2"/>
  <c r="Z1552" i="2"/>
  <c r="AA1553" i="2"/>
  <c r="Z1556" i="2"/>
  <c r="AA1557" i="2"/>
  <c r="Z1560" i="2"/>
  <c r="AA1561" i="2"/>
  <c r="Z1564" i="2"/>
  <c r="AA1565" i="2"/>
  <c r="Z1568" i="2"/>
  <c r="AA1569" i="2"/>
  <c r="AQ1569" i="2"/>
  <c r="Z1572" i="2"/>
  <c r="AP1572" i="2"/>
  <c r="AA1573" i="2"/>
  <c r="AQ1573" i="2"/>
  <c r="AO1575" i="2"/>
  <c r="Z1576" i="2"/>
  <c r="AP1576" i="2"/>
  <c r="AA1577" i="2"/>
  <c r="AQ1577" i="2"/>
  <c r="AO1579" i="2"/>
  <c r="Z1580" i="2"/>
  <c r="AP1580" i="2"/>
  <c r="AA1581" i="2"/>
  <c r="AQ1581" i="2"/>
  <c r="AO1583" i="2"/>
  <c r="Z1584" i="2"/>
  <c r="AP1584" i="2"/>
  <c r="AA1585" i="2"/>
  <c r="AQ1585" i="2"/>
  <c r="AO1587" i="2"/>
  <c r="Z1588" i="2"/>
  <c r="AP1588" i="2"/>
  <c r="AA1589" i="2"/>
  <c r="AQ1589" i="2"/>
  <c r="AO1591" i="2"/>
  <c r="Z1592" i="2"/>
  <c r="AP1592" i="2"/>
  <c r="AA1593" i="2"/>
  <c r="AQ1593" i="2"/>
  <c r="AO1595" i="2"/>
  <c r="Z1596" i="2"/>
  <c r="AP1596" i="2"/>
  <c r="AA1597" i="2"/>
  <c r="AQ1597" i="2"/>
  <c r="AO1599" i="2"/>
  <c r="Z1600" i="2"/>
  <c r="AP1600" i="2"/>
  <c r="AA1601" i="2"/>
  <c r="AQ1601" i="2"/>
  <c r="AO1603" i="2"/>
  <c r="Z1604" i="2"/>
  <c r="AP1604" i="2"/>
  <c r="AA1605" i="2"/>
  <c r="AQ1605" i="2"/>
  <c r="AO1607" i="2"/>
  <c r="Z1608" i="2"/>
  <c r="AP1608" i="2"/>
  <c r="AA1609" i="2"/>
  <c r="AQ1609" i="2"/>
  <c r="AO1611" i="2"/>
  <c r="Z1612" i="2"/>
  <c r="AP1612" i="2"/>
  <c r="AA1613" i="2"/>
  <c r="AQ1613" i="2"/>
  <c r="AO1615" i="2"/>
  <c r="Z1616" i="2"/>
  <c r="AP1616" i="2"/>
  <c r="AA1617" i="2"/>
  <c r="AQ1617" i="2"/>
  <c r="AO1619" i="2"/>
  <c r="Z1620" i="2"/>
  <c r="AP1620" i="2"/>
  <c r="AA1621" i="2"/>
  <c r="AQ1621" i="2"/>
  <c r="AO1623" i="2"/>
  <c r="Z1624" i="2"/>
  <c r="AP1624" i="2"/>
  <c r="AA1625" i="2"/>
  <c r="AQ1625" i="2"/>
  <c r="AO1627" i="2"/>
  <c r="Z1628" i="2"/>
  <c r="AP1628" i="2"/>
  <c r="AA1629" i="2"/>
  <c r="AA98" i="2" s="1"/>
  <c r="AQ1629" i="2"/>
  <c r="AP98" i="2" s="1"/>
  <c r="AO1631" i="2"/>
  <c r="Z1632" i="2"/>
  <c r="AP1632" i="2"/>
  <c r="AA1633" i="2"/>
  <c r="AQ1633" i="2"/>
  <c r="AO1635" i="2"/>
  <c r="Z1636" i="2"/>
  <c r="AP1636" i="2"/>
  <c r="AA1637" i="2"/>
  <c r="AQ1637" i="2"/>
  <c r="AO1639" i="2"/>
  <c r="Z1640" i="2"/>
  <c r="AP1640" i="2"/>
  <c r="AA1641" i="2"/>
  <c r="AQ1641" i="2"/>
  <c r="AO1643" i="2"/>
  <c r="Z1644" i="2"/>
  <c r="AP1644" i="2"/>
  <c r="AA1645" i="2"/>
  <c r="AQ1645" i="2"/>
  <c r="AO1647" i="2"/>
  <c r="Z1648" i="2"/>
  <c r="AP1648" i="2"/>
  <c r="AA1649" i="2"/>
  <c r="AQ1649" i="2"/>
  <c r="AO1651" i="2"/>
  <c r="Z1652" i="2"/>
  <c r="AP1652" i="2"/>
  <c r="AA1653" i="2"/>
  <c r="AQ1653" i="2"/>
  <c r="AO1655" i="2"/>
  <c r="Z1656" i="2"/>
  <c r="AP1656" i="2"/>
  <c r="AA1657" i="2"/>
  <c r="AQ1657" i="2"/>
  <c r="AO1659" i="2"/>
  <c r="Z1660" i="2"/>
  <c r="AP1660" i="2"/>
  <c r="AA1661" i="2"/>
  <c r="AQ1661" i="2"/>
  <c r="AO1663" i="2"/>
  <c r="Z1664" i="2"/>
  <c r="AP1664" i="2"/>
  <c r="AA1665" i="2"/>
  <c r="AQ1665" i="2"/>
  <c r="AO1667" i="2"/>
  <c r="Z1668" i="2"/>
  <c r="AP1668" i="2"/>
  <c r="AA1669" i="2"/>
  <c r="AQ1669" i="2"/>
  <c r="AO1671" i="2"/>
  <c r="Z1672" i="2"/>
  <c r="AP1672" i="2"/>
  <c r="AA1673" i="2"/>
  <c r="AQ1673" i="2"/>
  <c r="AO1675" i="2"/>
  <c r="Z1676" i="2"/>
  <c r="AP1676" i="2"/>
  <c r="AA1677" i="2"/>
  <c r="AQ1677" i="2"/>
  <c r="AO1679" i="2"/>
  <c r="Z1680" i="2"/>
  <c r="AP1680" i="2"/>
  <c r="AA1681" i="2"/>
  <c r="AQ1681" i="2"/>
  <c r="AO1683" i="2"/>
  <c r="Z1684" i="2"/>
  <c r="AP1684" i="2"/>
  <c r="AA1685" i="2"/>
  <c r="AQ1685" i="2"/>
  <c r="AO1687" i="2"/>
  <c r="Z1688" i="2"/>
  <c r="AP1688" i="2"/>
  <c r="AA1689" i="2"/>
  <c r="AQ1689" i="2"/>
  <c r="AO1691" i="2"/>
  <c r="Z1692" i="2"/>
  <c r="AP1692" i="2"/>
  <c r="AA1693" i="2"/>
  <c r="AQ1693" i="2"/>
  <c r="AO1695" i="2"/>
  <c r="Z1696" i="2"/>
  <c r="AP1696" i="2"/>
  <c r="AA1697" i="2"/>
  <c r="AQ1697" i="2"/>
  <c r="AO1699" i="2"/>
  <c r="Z1700" i="2"/>
  <c r="AP1700" i="2"/>
  <c r="AA1701" i="2"/>
  <c r="AQ1701" i="2"/>
  <c r="AO1703" i="2"/>
  <c r="Z1704" i="2"/>
  <c r="AP1704" i="2"/>
  <c r="AA1705" i="2"/>
  <c r="AQ1705" i="2"/>
  <c r="AO1707" i="2"/>
  <c r="Z1708" i="2"/>
  <c r="AP1708" i="2"/>
  <c r="AA1709" i="2"/>
  <c r="AQ1709" i="2"/>
  <c r="AO1711" i="2"/>
  <c r="Z1712" i="2"/>
  <c r="AP1712" i="2"/>
  <c r="AA1713" i="2"/>
  <c r="AQ1713" i="2"/>
  <c r="AO1715" i="2"/>
  <c r="Z1716" i="2"/>
  <c r="AP1716" i="2"/>
  <c r="AA1717" i="2"/>
  <c r="AQ1717" i="2"/>
  <c r="AO1719" i="2"/>
  <c r="Z1720" i="2"/>
  <c r="AE1720" i="2"/>
  <c r="AJ1720" i="2"/>
  <c r="AO1720" i="2"/>
  <c r="AB1721" i="2"/>
  <c r="AB1722" i="2"/>
  <c r="AF1722" i="2"/>
  <c r="AJ1722" i="2"/>
  <c r="AN1722" i="2"/>
  <c r="AD1722" i="2"/>
  <c r="AI1722" i="2"/>
  <c r="AO1722" i="2"/>
  <c r="AC1723" i="2"/>
  <c r="AG1723" i="2"/>
  <c r="AK1723" i="2"/>
  <c r="Z1723" i="2"/>
  <c r="AE1723" i="2"/>
  <c r="AJ1723" i="2"/>
  <c r="AP1723" i="2"/>
  <c r="Z1724" i="2"/>
  <c r="AD1724" i="2"/>
  <c r="AH1724" i="2"/>
  <c r="AL1724" i="2"/>
  <c r="AB1724" i="2"/>
  <c r="AG1724" i="2"/>
  <c r="AQ1725" i="2"/>
  <c r="AN1725" i="2"/>
  <c r="AD1726" i="2"/>
  <c r="AH1726" i="2"/>
  <c r="AL1726" i="2"/>
  <c r="AC1726" i="2"/>
  <c r="AK1726" i="2"/>
  <c r="AF1727" i="2"/>
  <c r="AN1727" i="2"/>
  <c r="AD1728" i="2"/>
  <c r="AH1728" i="2"/>
  <c r="AL1728" i="2"/>
  <c r="AC1728" i="2"/>
  <c r="AK1728" i="2"/>
  <c r="AQ1729" i="2"/>
  <c r="AF1729" i="2"/>
  <c r="AN1729" i="2"/>
  <c r="AD1730" i="2"/>
  <c r="AH1730" i="2"/>
  <c r="AL1730" i="2"/>
  <c r="AC1730" i="2"/>
  <c r="AK1730" i="2"/>
  <c r="AL1731" i="2"/>
  <c r="Z1732" i="2"/>
  <c r="AO1732" i="2"/>
  <c r="AK1732" i="2"/>
  <c r="AG1732" i="2"/>
  <c r="AC1732" i="2"/>
  <c r="AD1732" i="2"/>
  <c r="AH1732" i="2"/>
  <c r="AL1732" i="2"/>
  <c r="AE1732" i="2"/>
  <c r="AQ1733" i="2"/>
  <c r="AN1733" i="2"/>
  <c r="AK1734" i="2"/>
  <c r="AO1735" i="2"/>
  <c r="AD1735" i="2"/>
  <c r="AC1738" i="2"/>
  <c r="AL1739" i="2"/>
  <c r="Z1740" i="2"/>
  <c r="AO1740" i="2"/>
  <c r="AK1740" i="2"/>
  <c r="AG1740" i="2"/>
  <c r="AC1740" i="2"/>
  <c r="AD1740" i="2"/>
  <c r="AH1740" i="2"/>
  <c r="AL1740" i="2"/>
  <c r="AE1740" i="2"/>
  <c r="AQ1741" i="2"/>
  <c r="AN1741" i="2"/>
  <c r="AA1472" i="2"/>
  <c r="AE1472" i="2"/>
  <c r="AI1472" i="2"/>
  <c r="AB1473" i="2"/>
  <c r="AF1473" i="2"/>
  <c r="AJ1473" i="2"/>
  <c r="AA1476" i="2"/>
  <c r="AE1476" i="2"/>
  <c r="AI1476" i="2"/>
  <c r="AB1477" i="2"/>
  <c r="AF1477" i="2"/>
  <c r="AJ1477" i="2"/>
  <c r="AA1480" i="2"/>
  <c r="AE1480" i="2"/>
  <c r="AI1480" i="2"/>
  <c r="AB1481" i="2"/>
  <c r="AF1481" i="2"/>
  <c r="AJ1481" i="2"/>
  <c r="AA1484" i="2"/>
  <c r="AE1484" i="2"/>
  <c r="AI1484" i="2"/>
  <c r="AB1485" i="2"/>
  <c r="AF1485" i="2"/>
  <c r="AJ1485" i="2"/>
  <c r="AA1488" i="2"/>
  <c r="AE1488" i="2"/>
  <c r="AI1488" i="2"/>
  <c r="AB1489" i="2"/>
  <c r="AF1489" i="2"/>
  <c r="AJ1489" i="2"/>
  <c r="AA1492" i="2"/>
  <c r="AE1492" i="2"/>
  <c r="AI1492" i="2"/>
  <c r="AB1493" i="2"/>
  <c r="AF1493" i="2"/>
  <c r="AJ1493" i="2"/>
  <c r="AA1496" i="2"/>
  <c r="AE1496" i="2"/>
  <c r="AI1496" i="2"/>
  <c r="AB1497" i="2"/>
  <c r="AF1497" i="2"/>
  <c r="AJ1497" i="2"/>
  <c r="AA1500" i="2"/>
  <c r="AE1500" i="2"/>
  <c r="AI1500" i="2"/>
  <c r="AB1501" i="2"/>
  <c r="AF1501" i="2"/>
  <c r="AJ1501" i="2"/>
  <c r="AA1504" i="2"/>
  <c r="AE1504" i="2"/>
  <c r="AI1504" i="2"/>
  <c r="AB1505" i="2"/>
  <c r="AF1505" i="2"/>
  <c r="AJ1505" i="2"/>
  <c r="AA1508" i="2"/>
  <c r="AE1508" i="2"/>
  <c r="AI1508" i="2"/>
  <c r="AB1509" i="2"/>
  <c r="AF1509" i="2"/>
  <c r="AJ1509" i="2"/>
  <c r="AA1512" i="2"/>
  <c r="AE1512" i="2"/>
  <c r="AI1512" i="2"/>
  <c r="AB1513" i="2"/>
  <c r="AF1513" i="2"/>
  <c r="AJ1513" i="2"/>
  <c r="AC1514" i="2"/>
  <c r="AG1514" i="2"/>
  <c r="AK1514" i="2"/>
  <c r="AO1514" i="2"/>
  <c r="Z1515" i="2"/>
  <c r="AD1515" i="2"/>
  <c r="AH1515" i="2"/>
  <c r="AL1515" i="2"/>
  <c r="AP1515" i="2"/>
  <c r="AA1516" i="2"/>
  <c r="AE1516" i="2"/>
  <c r="AI1516" i="2"/>
  <c r="AQ1516" i="2"/>
  <c r="AB1517" i="2"/>
  <c r="AF1517" i="2"/>
  <c r="AJ1517" i="2"/>
  <c r="AC1518" i="2"/>
  <c r="AG1518" i="2"/>
  <c r="AK1518" i="2"/>
  <c r="AO1518" i="2"/>
  <c r="Z1519" i="2"/>
  <c r="AD1519" i="2"/>
  <c r="AH1519" i="2"/>
  <c r="AL1519" i="2"/>
  <c r="AP1519" i="2"/>
  <c r="AA1520" i="2"/>
  <c r="AE1520" i="2"/>
  <c r="AI1520" i="2"/>
  <c r="AQ1520" i="2"/>
  <c r="AB1521" i="2"/>
  <c r="AF1521" i="2"/>
  <c r="AJ1521" i="2"/>
  <c r="AC1522" i="2"/>
  <c r="AG1522" i="2"/>
  <c r="AK1522" i="2"/>
  <c r="AO1522" i="2"/>
  <c r="Z1523" i="2"/>
  <c r="AD1523" i="2"/>
  <c r="AH1523" i="2"/>
  <c r="AL1523" i="2"/>
  <c r="AP1523" i="2"/>
  <c r="AA1524" i="2"/>
  <c r="AE1524" i="2"/>
  <c r="AI1524" i="2"/>
  <c r="AQ1524" i="2"/>
  <c r="AB1525" i="2"/>
  <c r="AF1525" i="2"/>
  <c r="AJ1525" i="2"/>
  <c r="AC1526" i="2"/>
  <c r="AG1526" i="2"/>
  <c r="AK1526" i="2"/>
  <c r="AO1526" i="2"/>
  <c r="Z1527" i="2"/>
  <c r="AD1527" i="2"/>
  <c r="AH1527" i="2"/>
  <c r="AL1527" i="2"/>
  <c r="AP1527" i="2"/>
  <c r="AA1528" i="2"/>
  <c r="AE1528" i="2"/>
  <c r="AI1528" i="2"/>
  <c r="AQ1528" i="2"/>
  <c r="AB1529" i="2"/>
  <c r="AF1529" i="2"/>
  <c r="AJ1529" i="2"/>
  <c r="AC1530" i="2"/>
  <c r="AG1530" i="2"/>
  <c r="AK1530" i="2"/>
  <c r="AO1530" i="2"/>
  <c r="Z1531" i="2"/>
  <c r="AD1531" i="2"/>
  <c r="AH1531" i="2"/>
  <c r="AL1531" i="2"/>
  <c r="AP1531" i="2"/>
  <c r="AA1532" i="2"/>
  <c r="AE1532" i="2"/>
  <c r="AI1532" i="2"/>
  <c r="AQ1532" i="2"/>
  <c r="AB1533" i="2"/>
  <c r="AF1533" i="2"/>
  <c r="AJ1533" i="2"/>
  <c r="AC1534" i="2"/>
  <c r="AG1534" i="2"/>
  <c r="AK1534" i="2"/>
  <c r="AO1534" i="2"/>
  <c r="Z1535" i="2"/>
  <c r="AD1535" i="2"/>
  <c r="AH1535" i="2"/>
  <c r="AL1535" i="2"/>
  <c r="AP1535" i="2"/>
  <c r="AA1536" i="2"/>
  <c r="AE1536" i="2"/>
  <c r="AI1536" i="2"/>
  <c r="AQ1536" i="2"/>
  <c r="AB1537" i="2"/>
  <c r="AF1537" i="2"/>
  <c r="AJ1537" i="2"/>
  <c r="AC1538" i="2"/>
  <c r="AG1538" i="2"/>
  <c r="AK1538" i="2"/>
  <c r="AO1538" i="2"/>
  <c r="Z1539" i="2"/>
  <c r="AD1539" i="2"/>
  <c r="AH1539" i="2"/>
  <c r="AL1539" i="2"/>
  <c r="AP1539" i="2"/>
  <c r="AA1540" i="2"/>
  <c r="AE1540" i="2"/>
  <c r="AI1540" i="2"/>
  <c r="AQ1540" i="2"/>
  <c r="AB1541" i="2"/>
  <c r="AF1541" i="2"/>
  <c r="AJ1541" i="2"/>
  <c r="AC1542" i="2"/>
  <c r="AG1542" i="2"/>
  <c r="AK1542" i="2"/>
  <c r="AO1542" i="2"/>
  <c r="Z1543" i="2"/>
  <c r="AD1543" i="2"/>
  <c r="AH1543" i="2"/>
  <c r="AL1543" i="2"/>
  <c r="AP1543" i="2"/>
  <c r="AA1544" i="2"/>
  <c r="AE1544" i="2"/>
  <c r="AI1544" i="2"/>
  <c r="AQ1544" i="2"/>
  <c r="AB1545" i="2"/>
  <c r="AF1545" i="2"/>
  <c r="AJ1545" i="2"/>
  <c r="AC1546" i="2"/>
  <c r="AG1546" i="2"/>
  <c r="AK1546" i="2"/>
  <c r="AO1546" i="2"/>
  <c r="Z1547" i="2"/>
  <c r="AD1547" i="2"/>
  <c r="AH1547" i="2"/>
  <c r="AL1547" i="2"/>
  <c r="AP1547" i="2"/>
  <c r="AA1548" i="2"/>
  <c r="AE1548" i="2"/>
  <c r="AI1548" i="2"/>
  <c r="AQ1548" i="2"/>
  <c r="AB1549" i="2"/>
  <c r="AF1549" i="2"/>
  <c r="AJ1549" i="2"/>
  <c r="AC1550" i="2"/>
  <c r="AG1550" i="2"/>
  <c r="AK1550" i="2"/>
  <c r="AO1550" i="2"/>
  <c r="Z1551" i="2"/>
  <c r="AD1551" i="2"/>
  <c r="AH1551" i="2"/>
  <c r="AL1551" i="2"/>
  <c r="AP1551" i="2"/>
  <c r="AA1552" i="2"/>
  <c r="AE1552" i="2"/>
  <c r="AI1552" i="2"/>
  <c r="AQ1552" i="2"/>
  <c r="AB1553" i="2"/>
  <c r="AF1553" i="2"/>
  <c r="AJ1553" i="2"/>
  <c r="AC1554" i="2"/>
  <c r="AG1554" i="2"/>
  <c r="AK1554" i="2"/>
  <c r="AO1554" i="2"/>
  <c r="Z1555" i="2"/>
  <c r="AD1555" i="2"/>
  <c r="AH1555" i="2"/>
  <c r="AL1555" i="2"/>
  <c r="AP1555" i="2"/>
  <c r="AA1556" i="2"/>
  <c r="AE1556" i="2"/>
  <c r="AI1556" i="2"/>
  <c r="AQ1556" i="2"/>
  <c r="AB1557" i="2"/>
  <c r="AF1557" i="2"/>
  <c r="AJ1557" i="2"/>
  <c r="AC1558" i="2"/>
  <c r="AG1558" i="2"/>
  <c r="AK1558" i="2"/>
  <c r="AO1558" i="2"/>
  <c r="Z1559" i="2"/>
  <c r="AD1559" i="2"/>
  <c r="AH1559" i="2"/>
  <c r="AL1559" i="2"/>
  <c r="AP1559" i="2"/>
  <c r="AA1560" i="2"/>
  <c r="AE1560" i="2"/>
  <c r="AI1560" i="2"/>
  <c r="AQ1560" i="2"/>
  <c r="AB1561" i="2"/>
  <c r="AF1561" i="2"/>
  <c r="AJ1561" i="2"/>
  <c r="AC1562" i="2"/>
  <c r="AG1562" i="2"/>
  <c r="AK1562" i="2"/>
  <c r="AO1562" i="2"/>
  <c r="Z1563" i="2"/>
  <c r="AD1563" i="2"/>
  <c r="AH1563" i="2"/>
  <c r="AL1563" i="2"/>
  <c r="AP1563" i="2"/>
  <c r="AA1564" i="2"/>
  <c r="AE1564" i="2"/>
  <c r="AI1564" i="2"/>
  <c r="AQ1564" i="2"/>
  <c r="AB1565" i="2"/>
  <c r="AF1565" i="2"/>
  <c r="AJ1565" i="2"/>
  <c r="AC1566" i="2"/>
  <c r="AG1566" i="2"/>
  <c r="AK1566" i="2"/>
  <c r="AO1566" i="2"/>
  <c r="Z1567" i="2"/>
  <c r="AD1567" i="2"/>
  <c r="AH1567" i="2"/>
  <c r="AL1567" i="2"/>
  <c r="AP1567" i="2"/>
  <c r="AA1568" i="2"/>
  <c r="AE1568" i="2"/>
  <c r="AI1568" i="2"/>
  <c r="AQ1568" i="2"/>
  <c r="AB1569" i="2"/>
  <c r="AF1569" i="2"/>
  <c r="AJ1569" i="2"/>
  <c r="AC1570" i="2"/>
  <c r="AG1570" i="2"/>
  <c r="AK1570" i="2"/>
  <c r="AO1570" i="2"/>
  <c r="Z1571" i="2"/>
  <c r="AD1571" i="2"/>
  <c r="AH1571" i="2"/>
  <c r="AL1571" i="2"/>
  <c r="AP1571" i="2"/>
  <c r="AA1572" i="2"/>
  <c r="AE1572" i="2"/>
  <c r="AI1572" i="2"/>
  <c r="AQ1572" i="2"/>
  <c r="AB1573" i="2"/>
  <c r="AF1573" i="2"/>
  <c r="AJ1573" i="2"/>
  <c r="AC1574" i="2"/>
  <c r="AG1574" i="2"/>
  <c r="AK1574" i="2"/>
  <c r="AO1574" i="2"/>
  <c r="Z1575" i="2"/>
  <c r="AD1575" i="2"/>
  <c r="AH1575" i="2"/>
  <c r="AL1575" i="2"/>
  <c r="AP1575" i="2"/>
  <c r="AA1576" i="2"/>
  <c r="AE1576" i="2"/>
  <c r="AI1576" i="2"/>
  <c r="AQ1576" i="2"/>
  <c r="AB1577" i="2"/>
  <c r="AF1577" i="2"/>
  <c r="AJ1577" i="2"/>
  <c r="AC1578" i="2"/>
  <c r="AG1578" i="2"/>
  <c r="AK1578" i="2"/>
  <c r="AO1578" i="2"/>
  <c r="Z1579" i="2"/>
  <c r="AD1579" i="2"/>
  <c r="AH1579" i="2"/>
  <c r="AL1579" i="2"/>
  <c r="AP1579" i="2"/>
  <c r="AA1580" i="2"/>
  <c r="AE1580" i="2"/>
  <c r="AI1580" i="2"/>
  <c r="AQ1580" i="2"/>
  <c r="AB1581" i="2"/>
  <c r="AF1581" i="2"/>
  <c r="AJ1581" i="2"/>
  <c r="AC1582" i="2"/>
  <c r="AG1582" i="2"/>
  <c r="AK1582" i="2"/>
  <c r="AO1582" i="2"/>
  <c r="Z1583" i="2"/>
  <c r="AD1583" i="2"/>
  <c r="AH1583" i="2"/>
  <c r="AL1583" i="2"/>
  <c r="AP1583" i="2"/>
  <c r="AA1584" i="2"/>
  <c r="AE1584" i="2"/>
  <c r="AI1584" i="2"/>
  <c r="AQ1584" i="2"/>
  <c r="AB1585" i="2"/>
  <c r="AF1585" i="2"/>
  <c r="AJ1585" i="2"/>
  <c r="AC1586" i="2"/>
  <c r="AC116" i="2" s="1"/>
  <c r="AG1586" i="2"/>
  <c r="AG116" i="2" s="1"/>
  <c r="AK1586" i="2"/>
  <c r="AK116" i="2" s="1"/>
  <c r="AO1586" i="2"/>
  <c r="Z1587" i="2"/>
  <c r="Z110" i="2" s="1"/>
  <c r="AD1587" i="2"/>
  <c r="AD110" i="2" s="1"/>
  <c r="AH1587" i="2"/>
  <c r="AH110" i="2" s="1"/>
  <c r="AL1587" i="2"/>
  <c r="AL110" i="2" s="1"/>
  <c r="AP1587" i="2"/>
  <c r="AO110" i="2" s="1"/>
  <c r="AA1588" i="2"/>
  <c r="AE1588" i="2"/>
  <c r="AI1588" i="2"/>
  <c r="AQ1588" i="2"/>
  <c r="AB1589" i="2"/>
  <c r="AF1589" i="2"/>
  <c r="AJ1589" i="2"/>
  <c r="AC1590" i="2"/>
  <c r="AG1590" i="2"/>
  <c r="AK1590" i="2"/>
  <c r="AO1590" i="2"/>
  <c r="Z1591" i="2"/>
  <c r="AD1591" i="2"/>
  <c r="AH1591" i="2"/>
  <c r="AL1591" i="2"/>
  <c r="AP1591" i="2"/>
  <c r="AA1592" i="2"/>
  <c r="AE1592" i="2"/>
  <c r="AI1592" i="2"/>
  <c r="AQ1592" i="2"/>
  <c r="AB1593" i="2"/>
  <c r="AF1593" i="2"/>
  <c r="AJ1593" i="2"/>
  <c r="AC1594" i="2"/>
  <c r="AG1594" i="2"/>
  <c r="AK1594" i="2"/>
  <c r="AO1594" i="2"/>
  <c r="Z1595" i="2"/>
  <c r="AD1595" i="2"/>
  <c r="AH1595" i="2"/>
  <c r="AL1595" i="2"/>
  <c r="AP1595" i="2"/>
  <c r="AA1596" i="2"/>
  <c r="AE1596" i="2"/>
  <c r="AI1596" i="2"/>
  <c r="AQ1596" i="2"/>
  <c r="AB1597" i="2"/>
  <c r="AF1597" i="2"/>
  <c r="AJ1597" i="2"/>
  <c r="AC1598" i="2"/>
  <c r="AG1598" i="2"/>
  <c r="AK1598" i="2"/>
  <c r="AO1598" i="2"/>
  <c r="Z1599" i="2"/>
  <c r="AD1599" i="2"/>
  <c r="AH1599" i="2"/>
  <c r="AL1599" i="2"/>
  <c r="AP1599" i="2"/>
  <c r="AA1600" i="2"/>
  <c r="AE1600" i="2"/>
  <c r="AI1600" i="2"/>
  <c r="AQ1600" i="2"/>
  <c r="AB1601" i="2"/>
  <c r="AF1601" i="2"/>
  <c r="AJ1601" i="2"/>
  <c r="AC1602" i="2"/>
  <c r="AG1602" i="2"/>
  <c r="AK1602" i="2"/>
  <c r="AO1602" i="2"/>
  <c r="Z1603" i="2"/>
  <c r="AD1603" i="2"/>
  <c r="AH1603" i="2"/>
  <c r="AL1603" i="2"/>
  <c r="AP1603" i="2"/>
  <c r="AA1604" i="2"/>
  <c r="AE1604" i="2"/>
  <c r="AI1604" i="2"/>
  <c r="AQ1604" i="2"/>
  <c r="AB1605" i="2"/>
  <c r="AF1605" i="2"/>
  <c r="AJ1605" i="2"/>
  <c r="AC1606" i="2"/>
  <c r="AG1606" i="2"/>
  <c r="AK1606" i="2"/>
  <c r="AO1606" i="2"/>
  <c r="Z1607" i="2"/>
  <c r="AD1607" i="2"/>
  <c r="AH1607" i="2"/>
  <c r="AL1607" i="2"/>
  <c r="AP1607" i="2"/>
  <c r="AA1608" i="2"/>
  <c r="AE1608" i="2"/>
  <c r="AI1608" i="2"/>
  <c r="AQ1608" i="2"/>
  <c r="AB1609" i="2"/>
  <c r="AF1609" i="2"/>
  <c r="AJ1609" i="2"/>
  <c r="AC1610" i="2"/>
  <c r="AG1610" i="2"/>
  <c r="AK1610" i="2"/>
  <c r="AO1610" i="2"/>
  <c r="Z1611" i="2"/>
  <c r="AD1611" i="2"/>
  <c r="AH1611" i="2"/>
  <c r="AL1611" i="2"/>
  <c r="AP1611" i="2"/>
  <c r="AA1612" i="2"/>
  <c r="AE1612" i="2"/>
  <c r="AI1612" i="2"/>
  <c r="AQ1612" i="2"/>
  <c r="AB1613" i="2"/>
  <c r="AF1613" i="2"/>
  <c r="AJ1613" i="2"/>
  <c r="AC1614" i="2"/>
  <c r="AG1614" i="2"/>
  <c r="AK1614" i="2"/>
  <c r="AO1614" i="2"/>
  <c r="Z1615" i="2"/>
  <c r="AD1615" i="2"/>
  <c r="AH1615" i="2"/>
  <c r="AL1615" i="2"/>
  <c r="AP1615" i="2"/>
  <c r="AA1616" i="2"/>
  <c r="AE1616" i="2"/>
  <c r="AI1616" i="2"/>
  <c r="AQ1616" i="2"/>
  <c r="AB1617" i="2"/>
  <c r="AF1617" i="2"/>
  <c r="AJ1617" i="2"/>
  <c r="AC1618" i="2"/>
  <c r="AG1618" i="2"/>
  <c r="AK1618" i="2"/>
  <c r="AO1618" i="2"/>
  <c r="Z1619" i="2"/>
  <c r="AD1619" i="2"/>
  <c r="AH1619" i="2"/>
  <c r="AL1619" i="2"/>
  <c r="AP1619" i="2"/>
  <c r="AA1620" i="2"/>
  <c r="AE1620" i="2"/>
  <c r="AI1620" i="2"/>
  <c r="AQ1620" i="2"/>
  <c r="AB1621" i="2"/>
  <c r="AF1621" i="2"/>
  <c r="AJ1621" i="2"/>
  <c r="AC1622" i="2"/>
  <c r="AG1622" i="2"/>
  <c r="AK1622" i="2"/>
  <c r="AO1622" i="2"/>
  <c r="Z1623" i="2"/>
  <c r="AD1623" i="2"/>
  <c r="AH1623" i="2"/>
  <c r="AL1623" i="2"/>
  <c r="AP1623" i="2"/>
  <c r="AA1624" i="2"/>
  <c r="AE1624" i="2"/>
  <c r="AI1624" i="2"/>
  <c r="AQ1624" i="2"/>
  <c r="AB1625" i="2"/>
  <c r="AF1625" i="2"/>
  <c r="AJ1625" i="2"/>
  <c r="AC1626" i="2"/>
  <c r="AG1626" i="2"/>
  <c r="AK1626" i="2"/>
  <c r="AO1626" i="2"/>
  <c r="Z1627" i="2"/>
  <c r="AD1627" i="2"/>
  <c r="AH1627" i="2"/>
  <c r="AL1627" i="2"/>
  <c r="AP1627" i="2"/>
  <c r="AA1628" i="2"/>
  <c r="AE1628" i="2"/>
  <c r="AI1628" i="2"/>
  <c r="AQ1628" i="2"/>
  <c r="AB1629" i="2"/>
  <c r="AB98" i="2" s="1"/>
  <c r="AF1629" i="2"/>
  <c r="AF98" i="2" s="1"/>
  <c r="AJ1629" i="2"/>
  <c r="AJ98" i="2" s="1"/>
  <c r="AC1630" i="2"/>
  <c r="AG1630" i="2"/>
  <c r="AK1630" i="2"/>
  <c r="AO1630" i="2"/>
  <c r="Z1631" i="2"/>
  <c r="AD1631" i="2"/>
  <c r="AH1631" i="2"/>
  <c r="AL1631" i="2"/>
  <c r="AP1631" i="2"/>
  <c r="AA1632" i="2"/>
  <c r="AE1632" i="2"/>
  <c r="AI1632" i="2"/>
  <c r="AQ1632" i="2"/>
  <c r="AB1633" i="2"/>
  <c r="AF1633" i="2"/>
  <c r="AJ1633" i="2"/>
  <c r="AC1634" i="2"/>
  <c r="AG1634" i="2"/>
  <c r="AK1634" i="2"/>
  <c r="AO1634" i="2"/>
  <c r="Z1635" i="2"/>
  <c r="AD1635" i="2"/>
  <c r="AH1635" i="2"/>
  <c r="AL1635" i="2"/>
  <c r="AP1635" i="2"/>
  <c r="AA1636" i="2"/>
  <c r="AE1636" i="2"/>
  <c r="AI1636" i="2"/>
  <c r="AQ1636" i="2"/>
  <c r="AB1637" i="2"/>
  <c r="AF1637" i="2"/>
  <c r="AJ1637" i="2"/>
  <c r="AC1638" i="2"/>
  <c r="AG1638" i="2"/>
  <c r="AK1638" i="2"/>
  <c r="AO1638" i="2"/>
  <c r="Z1639" i="2"/>
  <c r="AD1639" i="2"/>
  <c r="AH1639" i="2"/>
  <c r="AL1639" i="2"/>
  <c r="AP1639" i="2"/>
  <c r="AA1640" i="2"/>
  <c r="AE1640" i="2"/>
  <c r="AI1640" i="2"/>
  <c r="AQ1640" i="2"/>
  <c r="AB1641" i="2"/>
  <c r="AF1641" i="2"/>
  <c r="AJ1641" i="2"/>
  <c r="AC1642" i="2"/>
  <c r="AG1642" i="2"/>
  <c r="AK1642" i="2"/>
  <c r="AO1642" i="2"/>
  <c r="Z1643" i="2"/>
  <c r="AD1643" i="2"/>
  <c r="AH1643" i="2"/>
  <c r="AL1643" i="2"/>
  <c r="AP1643" i="2"/>
  <c r="AA1644" i="2"/>
  <c r="AE1644" i="2"/>
  <c r="AI1644" i="2"/>
  <c r="AQ1644" i="2"/>
  <c r="AB1645" i="2"/>
  <c r="AF1645" i="2"/>
  <c r="AJ1645" i="2"/>
  <c r="AC1646" i="2"/>
  <c r="AG1646" i="2"/>
  <c r="AK1646" i="2"/>
  <c r="AO1646" i="2"/>
  <c r="Z1647" i="2"/>
  <c r="AD1647" i="2"/>
  <c r="AH1647" i="2"/>
  <c r="AL1647" i="2"/>
  <c r="AP1647" i="2"/>
  <c r="AA1648" i="2"/>
  <c r="AE1648" i="2"/>
  <c r="AI1648" i="2"/>
  <c r="AQ1648" i="2"/>
  <c r="AB1649" i="2"/>
  <c r="AF1649" i="2"/>
  <c r="AJ1649" i="2"/>
  <c r="AC1650" i="2"/>
  <c r="AG1650" i="2"/>
  <c r="AK1650" i="2"/>
  <c r="AO1650" i="2"/>
  <c r="Z1651" i="2"/>
  <c r="AD1651" i="2"/>
  <c r="AH1651" i="2"/>
  <c r="AL1651" i="2"/>
  <c r="AP1651" i="2"/>
  <c r="AA1652" i="2"/>
  <c r="AE1652" i="2"/>
  <c r="AI1652" i="2"/>
  <c r="AQ1652" i="2"/>
  <c r="AB1653" i="2"/>
  <c r="AF1653" i="2"/>
  <c r="AJ1653" i="2"/>
  <c r="AC1654" i="2"/>
  <c r="AG1654" i="2"/>
  <c r="AK1654" i="2"/>
  <c r="AO1654" i="2"/>
  <c r="Z1655" i="2"/>
  <c r="AD1655" i="2"/>
  <c r="AH1655" i="2"/>
  <c r="AL1655" i="2"/>
  <c r="AP1655" i="2"/>
  <c r="AA1656" i="2"/>
  <c r="AE1656" i="2"/>
  <c r="AI1656" i="2"/>
  <c r="AQ1656" i="2"/>
  <c r="AB1657" i="2"/>
  <c r="AF1657" i="2"/>
  <c r="AJ1657" i="2"/>
  <c r="AC1658" i="2"/>
  <c r="AG1658" i="2"/>
  <c r="AK1658" i="2"/>
  <c r="AO1658" i="2"/>
  <c r="Z1659" i="2"/>
  <c r="AD1659" i="2"/>
  <c r="AH1659" i="2"/>
  <c r="AL1659" i="2"/>
  <c r="AP1659" i="2"/>
  <c r="AA1660" i="2"/>
  <c r="AE1660" i="2"/>
  <c r="AI1660" i="2"/>
  <c r="AQ1660" i="2"/>
  <c r="AB1661" i="2"/>
  <c r="AF1661" i="2"/>
  <c r="AJ1661" i="2"/>
  <c r="AC1662" i="2"/>
  <c r="AG1662" i="2"/>
  <c r="AK1662" i="2"/>
  <c r="AO1662" i="2"/>
  <c r="Z1663" i="2"/>
  <c r="AD1663" i="2"/>
  <c r="AH1663" i="2"/>
  <c r="AL1663" i="2"/>
  <c r="AP1663" i="2"/>
  <c r="AA1664" i="2"/>
  <c r="AE1664" i="2"/>
  <c r="AI1664" i="2"/>
  <c r="AQ1664" i="2"/>
  <c r="AB1665" i="2"/>
  <c r="AF1665" i="2"/>
  <c r="AJ1665" i="2"/>
  <c r="AC1666" i="2"/>
  <c r="AG1666" i="2"/>
  <c r="AK1666" i="2"/>
  <c r="AO1666" i="2"/>
  <c r="Z1667" i="2"/>
  <c r="AD1667" i="2"/>
  <c r="AH1667" i="2"/>
  <c r="AL1667" i="2"/>
  <c r="AP1667" i="2"/>
  <c r="AA1668" i="2"/>
  <c r="AE1668" i="2"/>
  <c r="AI1668" i="2"/>
  <c r="AQ1668" i="2"/>
  <c r="AB1669" i="2"/>
  <c r="AF1669" i="2"/>
  <c r="AJ1669" i="2"/>
  <c r="AC1670" i="2"/>
  <c r="AG1670" i="2"/>
  <c r="AK1670" i="2"/>
  <c r="AO1670" i="2"/>
  <c r="Z1671" i="2"/>
  <c r="AD1671" i="2"/>
  <c r="AH1671" i="2"/>
  <c r="AL1671" i="2"/>
  <c r="AP1671" i="2"/>
  <c r="AA1672" i="2"/>
  <c r="AE1672" i="2"/>
  <c r="AI1672" i="2"/>
  <c r="AQ1672" i="2"/>
  <c r="AB1673" i="2"/>
  <c r="AF1673" i="2"/>
  <c r="AJ1673" i="2"/>
  <c r="AC1674" i="2"/>
  <c r="AG1674" i="2"/>
  <c r="AK1674" i="2"/>
  <c r="AO1674" i="2"/>
  <c r="Z1675" i="2"/>
  <c r="AD1675" i="2"/>
  <c r="AH1675" i="2"/>
  <c r="AL1675" i="2"/>
  <c r="AP1675" i="2"/>
  <c r="AA1676" i="2"/>
  <c r="AE1676" i="2"/>
  <c r="AI1676" i="2"/>
  <c r="AQ1676" i="2"/>
  <c r="AB1677" i="2"/>
  <c r="AF1677" i="2"/>
  <c r="AJ1677" i="2"/>
  <c r="AC1678" i="2"/>
  <c r="AG1678" i="2"/>
  <c r="AK1678" i="2"/>
  <c r="AO1678" i="2"/>
  <c r="Z1679" i="2"/>
  <c r="AD1679" i="2"/>
  <c r="AH1679" i="2"/>
  <c r="AL1679" i="2"/>
  <c r="AP1679" i="2"/>
  <c r="AA1680" i="2"/>
  <c r="AE1680" i="2"/>
  <c r="AI1680" i="2"/>
  <c r="AQ1680" i="2"/>
  <c r="AB1681" i="2"/>
  <c r="AF1681" i="2"/>
  <c r="AJ1681" i="2"/>
  <c r="AC1682" i="2"/>
  <c r="AG1682" i="2"/>
  <c r="AK1682" i="2"/>
  <c r="AO1682" i="2"/>
  <c r="Z1683" i="2"/>
  <c r="AD1683" i="2"/>
  <c r="AH1683" i="2"/>
  <c r="AL1683" i="2"/>
  <c r="AP1683" i="2"/>
  <c r="AA1684" i="2"/>
  <c r="AE1684" i="2"/>
  <c r="AI1684" i="2"/>
  <c r="AQ1684" i="2"/>
  <c r="AB1685" i="2"/>
  <c r="AF1685" i="2"/>
  <c r="AJ1685" i="2"/>
  <c r="AC1686" i="2"/>
  <c r="AG1686" i="2"/>
  <c r="AK1686" i="2"/>
  <c r="AO1686" i="2"/>
  <c r="Z1687" i="2"/>
  <c r="AD1687" i="2"/>
  <c r="AH1687" i="2"/>
  <c r="AL1687" i="2"/>
  <c r="AP1687" i="2"/>
  <c r="AA1688" i="2"/>
  <c r="AE1688" i="2"/>
  <c r="AI1688" i="2"/>
  <c r="AQ1688" i="2"/>
  <c r="AB1689" i="2"/>
  <c r="AF1689" i="2"/>
  <c r="AJ1689" i="2"/>
  <c r="AC1690" i="2"/>
  <c r="AG1690" i="2"/>
  <c r="AK1690" i="2"/>
  <c r="AO1690" i="2"/>
  <c r="Z1691" i="2"/>
  <c r="AD1691" i="2"/>
  <c r="AH1691" i="2"/>
  <c r="AL1691" i="2"/>
  <c r="AP1691" i="2"/>
  <c r="AA1692" i="2"/>
  <c r="AE1692" i="2"/>
  <c r="AI1692" i="2"/>
  <c r="AQ1692" i="2"/>
  <c r="AB1693" i="2"/>
  <c r="AF1693" i="2"/>
  <c r="AJ1693" i="2"/>
  <c r="AC1694" i="2"/>
  <c r="AG1694" i="2"/>
  <c r="AK1694" i="2"/>
  <c r="AO1694" i="2"/>
  <c r="Z1695" i="2"/>
  <c r="AD1695" i="2"/>
  <c r="AH1695" i="2"/>
  <c r="AL1695" i="2"/>
  <c r="AP1695" i="2"/>
  <c r="AA1696" i="2"/>
  <c r="AE1696" i="2"/>
  <c r="AI1696" i="2"/>
  <c r="AQ1696" i="2"/>
  <c r="AB1697" i="2"/>
  <c r="AF1697" i="2"/>
  <c r="AJ1697" i="2"/>
  <c r="AC1698" i="2"/>
  <c r="AG1698" i="2"/>
  <c r="AK1698" i="2"/>
  <c r="AO1698" i="2"/>
  <c r="Z1699" i="2"/>
  <c r="AD1699" i="2"/>
  <c r="AH1699" i="2"/>
  <c r="AL1699" i="2"/>
  <c r="AP1699" i="2"/>
  <c r="AA1700" i="2"/>
  <c r="AE1700" i="2"/>
  <c r="AI1700" i="2"/>
  <c r="AQ1700" i="2"/>
  <c r="AB1701" i="2"/>
  <c r="AF1701" i="2"/>
  <c r="AJ1701" i="2"/>
  <c r="AC1702" i="2"/>
  <c r="AG1702" i="2"/>
  <c r="AK1702" i="2"/>
  <c r="AO1702" i="2"/>
  <c r="Z1703" i="2"/>
  <c r="AD1703" i="2"/>
  <c r="AH1703" i="2"/>
  <c r="AL1703" i="2"/>
  <c r="AP1703" i="2"/>
  <c r="AA1704" i="2"/>
  <c r="AE1704" i="2"/>
  <c r="AI1704" i="2"/>
  <c r="AQ1704" i="2"/>
  <c r="AB1705" i="2"/>
  <c r="AF1705" i="2"/>
  <c r="AJ1705" i="2"/>
  <c r="AC1706" i="2"/>
  <c r="AG1706" i="2"/>
  <c r="AK1706" i="2"/>
  <c r="AO1706" i="2"/>
  <c r="Z1707" i="2"/>
  <c r="AD1707" i="2"/>
  <c r="AH1707" i="2"/>
  <c r="AL1707" i="2"/>
  <c r="AP1707" i="2"/>
  <c r="AA1708" i="2"/>
  <c r="AE1708" i="2"/>
  <c r="AI1708" i="2"/>
  <c r="AQ1708" i="2"/>
  <c r="AB1709" i="2"/>
  <c r="AF1709" i="2"/>
  <c r="AJ1709" i="2"/>
  <c r="AC1710" i="2"/>
  <c r="AG1710" i="2"/>
  <c r="AK1710" i="2"/>
  <c r="AO1710" i="2"/>
  <c r="Z1711" i="2"/>
  <c r="AD1711" i="2"/>
  <c r="AH1711" i="2"/>
  <c r="AL1711" i="2"/>
  <c r="AP1711" i="2"/>
  <c r="AA1712" i="2"/>
  <c r="AE1712" i="2"/>
  <c r="AI1712" i="2"/>
  <c r="AQ1712" i="2"/>
  <c r="AB1713" i="2"/>
  <c r="AF1713" i="2"/>
  <c r="AJ1713" i="2"/>
  <c r="AC1714" i="2"/>
  <c r="AG1714" i="2"/>
  <c r="AK1714" i="2"/>
  <c r="AO1714" i="2"/>
  <c r="Z1715" i="2"/>
  <c r="AD1715" i="2"/>
  <c r="AH1715" i="2"/>
  <c r="AL1715" i="2"/>
  <c r="AP1715" i="2"/>
  <c r="AA1716" i="2"/>
  <c r="AE1716" i="2"/>
  <c r="AI1716" i="2"/>
  <c r="AQ1716" i="2"/>
  <c r="AB1717" i="2"/>
  <c r="AF1717" i="2"/>
  <c r="AJ1717" i="2"/>
  <c r="AC1718" i="2"/>
  <c r="AG1718" i="2"/>
  <c r="AK1718" i="2"/>
  <c r="AO1718" i="2"/>
  <c r="Z1719" i="2"/>
  <c r="AD1719" i="2"/>
  <c r="AH1719" i="2"/>
  <c r="AL1719" i="2"/>
  <c r="AP1719" i="2"/>
  <c r="AD1720" i="2"/>
  <c r="AH1720" i="2"/>
  <c r="AL1720" i="2"/>
  <c r="AA1720" i="2"/>
  <c r="AA1721" i="2"/>
  <c r="AE1721" i="2"/>
  <c r="AI1721" i="2"/>
  <c r="AM1721" i="2"/>
  <c r="AH1721" i="2"/>
  <c r="AN1721" i="2"/>
  <c r="Z1722" i="2"/>
  <c r="AP1722" i="2"/>
  <c r="AA1723" i="2"/>
  <c r="AF1723" i="2"/>
  <c r="AL1723" i="2"/>
  <c r="AC1724" i="2"/>
  <c r="AC1725" i="2"/>
  <c r="AG1725" i="2"/>
  <c r="AK1725" i="2"/>
  <c r="Z1725" i="2"/>
  <c r="AH1725" i="2"/>
  <c r="AP1725" i="2"/>
  <c r="AC1727" i="2"/>
  <c r="AG1727" i="2"/>
  <c r="AQ1727" i="2"/>
  <c r="AK1727" i="2"/>
  <c r="Z1727" i="2"/>
  <c r="AH1727" i="2"/>
  <c r="AP1727" i="2"/>
  <c r="AC1729" i="2"/>
  <c r="AG1729" i="2"/>
  <c r="AK1729" i="2"/>
  <c r="Z1729" i="2"/>
  <c r="AH1729" i="2"/>
  <c r="AP1729" i="2"/>
  <c r="AG1731" i="2"/>
  <c r="AQ1731" i="2"/>
  <c r="AK1731" i="2"/>
  <c r="Z1731" i="2"/>
  <c r="AP1731" i="2"/>
  <c r="AC1733" i="2"/>
  <c r="AG1733" i="2"/>
  <c r="AK1733" i="2"/>
  <c r="AB1733" i="2"/>
  <c r="AP1734" i="2"/>
  <c r="AF1734" i="2"/>
  <c r="AJ1734" i="2"/>
  <c r="AQ1734" i="2"/>
  <c r="AN1734" i="2"/>
  <c r="AO1734" i="2"/>
  <c r="AA1735" i="2"/>
  <c r="AE1735" i="2"/>
  <c r="AI1735" i="2"/>
  <c r="AM1735" i="2"/>
  <c r="AH1735" i="2"/>
  <c r="AO1737" i="2"/>
  <c r="AA1737" i="2"/>
  <c r="AL1737" i="2"/>
  <c r="AH1737" i="2"/>
  <c r="AD1737" i="2"/>
  <c r="Z1737" i="2"/>
  <c r="AE1737" i="2"/>
  <c r="AP1737" i="2"/>
  <c r="AI1737" i="2"/>
  <c r="AM1737" i="2"/>
  <c r="AJ1737" i="2"/>
  <c r="Z1738" i="2"/>
  <c r="AD1738" i="2"/>
  <c r="AH1738" i="2"/>
  <c r="AL1738" i="2"/>
  <c r="AG1738" i="2"/>
  <c r="AG1739" i="2"/>
  <c r="AQ1739" i="2"/>
  <c r="AK1739" i="2"/>
  <c r="Z1739" i="2"/>
  <c r="AP1739" i="2"/>
  <c r="AC1741" i="2"/>
  <c r="AG1741" i="2"/>
  <c r="AK1741" i="2"/>
  <c r="AB1741" i="2"/>
  <c r="AO1742" i="2"/>
  <c r="AK1742" i="2"/>
  <c r="AG1742" i="2"/>
  <c r="AC1742" i="2"/>
  <c r="AB1742" i="2"/>
  <c r="AP1742" i="2"/>
  <c r="AF1742" i="2"/>
  <c r="AJ1742" i="2"/>
  <c r="AN1742" i="2"/>
  <c r="AP1720" i="2"/>
  <c r="AQ1721" i="2"/>
  <c r="AD1721" i="2"/>
  <c r="AJ1721" i="2"/>
  <c r="AO1721" i="2"/>
  <c r="AQ1722" i="2"/>
  <c r="AB1723" i="2"/>
  <c r="AE1724" i="2"/>
  <c r="AO1724" i="2"/>
  <c r="AJ1725" i="2"/>
  <c r="AB1726" i="2"/>
  <c r="AP1726" i="2"/>
  <c r="AF1726" i="2"/>
  <c r="AJ1726" i="2"/>
  <c r="AN1726" i="2"/>
  <c r="AG1726" i="2"/>
  <c r="AO1726" i="2"/>
  <c r="AO1727" i="2"/>
  <c r="AB1727" i="2"/>
  <c r="AJ1727" i="2"/>
  <c r="AB1728" i="2"/>
  <c r="AF1728" i="2"/>
  <c r="AJ1728" i="2"/>
  <c r="AN1728" i="2"/>
  <c r="AG1728" i="2"/>
  <c r="AO1728" i="2"/>
  <c r="AB1729" i="2"/>
  <c r="AJ1729" i="2"/>
  <c r="AB1730" i="2"/>
  <c r="AP1730" i="2"/>
  <c r="AF1730" i="2"/>
  <c r="AJ1730" i="2"/>
  <c r="AN1730" i="2"/>
  <c r="AG1730" i="2"/>
  <c r="AO1730" i="2"/>
  <c r="AO1731" i="2"/>
  <c r="AD1731" i="2"/>
  <c r="AB1732" i="2"/>
  <c r="AF1732" i="2"/>
  <c r="AJ1732" i="2"/>
  <c r="AN1732" i="2"/>
  <c r="AM1732" i="2"/>
  <c r="AF1733" i="2"/>
  <c r="AC1734" i="2"/>
  <c r="AL1735" i="2"/>
  <c r="Z1736" i="2"/>
  <c r="AO1736" i="2"/>
  <c r="AK1736" i="2"/>
  <c r="AG1736" i="2"/>
  <c r="AC1736" i="2"/>
  <c r="AD1736" i="2"/>
  <c r="AH1736" i="2"/>
  <c r="AL1736" i="2"/>
  <c r="AE1736" i="2"/>
  <c r="AQ1737" i="2"/>
  <c r="AN1737" i="2"/>
  <c r="AK1738" i="2"/>
  <c r="AO1739" i="2"/>
  <c r="AD1739" i="2"/>
  <c r="AB1740" i="2"/>
  <c r="AF1740" i="2"/>
  <c r="AJ1740" i="2"/>
  <c r="AN1740" i="2"/>
  <c r="AM1740" i="2"/>
  <c r="AF1741" i="2"/>
  <c r="AB1731" i="2"/>
  <c r="AF1731" i="2"/>
  <c r="AJ1731" i="2"/>
  <c r="AN1731" i="2"/>
  <c r="AA1734" i="2"/>
  <c r="AE1734" i="2"/>
  <c r="AI1734" i="2"/>
  <c r="AM1734" i="2"/>
  <c r="AB1735" i="2"/>
  <c r="AF1735" i="2"/>
  <c r="AJ1735" i="2"/>
  <c r="AN1735" i="2"/>
  <c r="AA1738" i="2"/>
  <c r="AE1738" i="2"/>
  <c r="AI1738" i="2"/>
  <c r="AM1738" i="2"/>
  <c r="AB1739" i="2"/>
  <c r="AF1739" i="2"/>
  <c r="AJ1739" i="2"/>
  <c r="AN1739" i="2"/>
  <c r="AA1742" i="2"/>
  <c r="AE1742" i="2"/>
  <c r="AI1742" i="2"/>
  <c r="AM1742" i="2"/>
  <c r="AQ1742" i="2"/>
  <c r="AB1743" i="2"/>
  <c r="AF1743" i="2"/>
  <c r="AJ1743" i="2"/>
  <c r="AN1743" i="2"/>
  <c r="AC1744" i="2"/>
  <c r="AG1744" i="2"/>
  <c r="AK1744" i="2"/>
  <c r="AO1744" i="2"/>
  <c r="Z1745" i="2"/>
  <c r="AD1745" i="2"/>
  <c r="AH1745" i="2"/>
  <c r="AL1745" i="2"/>
  <c r="AP1745" i="2"/>
  <c r="AA1746" i="2"/>
  <c r="AE1746" i="2"/>
  <c r="AI1746" i="2"/>
  <c r="AM1746" i="2"/>
  <c r="AQ1746" i="2"/>
  <c r="AB1747" i="2"/>
  <c r="AF1747" i="2"/>
  <c r="AJ1747" i="2"/>
  <c r="AN1747" i="2"/>
  <c r="AC1748" i="2"/>
  <c r="AG1748" i="2"/>
  <c r="AK1748" i="2"/>
  <c r="AO1748" i="2"/>
  <c r="Z1749" i="2"/>
  <c r="AD1749" i="2"/>
  <c r="AH1749" i="2"/>
  <c r="AL1749" i="2"/>
  <c r="AP1749" i="2"/>
  <c r="AA1750" i="2"/>
  <c r="AE1750" i="2"/>
  <c r="AI1750" i="2"/>
  <c r="AM1750" i="2"/>
  <c r="AQ1750" i="2"/>
  <c r="AB1751" i="2"/>
  <c r="AF1751" i="2"/>
  <c r="AJ1751" i="2"/>
  <c r="AN1751" i="2"/>
  <c r="AC1752" i="2"/>
  <c r="AG1752" i="2"/>
  <c r="AK1752" i="2"/>
  <c r="AO1752" i="2"/>
  <c r="Z1753" i="2"/>
  <c r="AD1753" i="2"/>
  <c r="AH1753" i="2"/>
  <c r="AL1753" i="2"/>
  <c r="AP1753" i="2"/>
  <c r="AA1754" i="2"/>
  <c r="AE1754" i="2"/>
  <c r="AI1754" i="2"/>
  <c r="AM1754" i="2"/>
  <c r="AQ1754" i="2"/>
  <c r="AB1755" i="2"/>
  <c r="AF1755" i="2"/>
  <c r="AJ1755" i="2"/>
  <c r="AN1755" i="2"/>
  <c r="AC1756" i="2"/>
  <c r="AG1756" i="2"/>
  <c r="AK1756" i="2"/>
  <c r="AO1756" i="2"/>
  <c r="Z1757" i="2"/>
  <c r="AD1757" i="2"/>
  <c r="AH1757" i="2"/>
  <c r="AL1757" i="2"/>
  <c r="AP1757" i="2"/>
  <c r="AA1758" i="2"/>
  <c r="AE1758" i="2"/>
  <c r="AI1758" i="2"/>
  <c r="AM1758" i="2"/>
  <c r="AQ1758" i="2"/>
  <c r="AB1759" i="2"/>
  <c r="AF1759" i="2"/>
  <c r="AJ1759" i="2"/>
  <c r="AN1759" i="2"/>
  <c r="AC1760" i="2"/>
  <c r="AG1760" i="2"/>
  <c r="AK1760" i="2"/>
  <c r="AO1760" i="2"/>
  <c r="Z1761" i="2"/>
  <c r="AD1761" i="2"/>
  <c r="AH1761" i="2"/>
  <c r="AL1761" i="2"/>
  <c r="AP1761" i="2"/>
  <c r="AA1762" i="2"/>
  <c r="AE1762" i="2"/>
  <c r="AI1762" i="2"/>
  <c r="AM1762" i="2"/>
  <c r="AQ1762" i="2"/>
  <c r="AB1763" i="2"/>
  <c r="AF1763" i="2"/>
  <c r="AJ1763" i="2"/>
  <c r="AN1763" i="2"/>
  <c r="AC1764" i="2"/>
  <c r="AG1764" i="2"/>
  <c r="AK1764" i="2"/>
  <c r="AO1764" i="2"/>
  <c r="Z1765" i="2"/>
  <c r="AD1765" i="2"/>
  <c r="AH1765" i="2"/>
  <c r="AL1765" i="2"/>
  <c r="AP1765" i="2"/>
  <c r="AA1766" i="2"/>
  <c r="AE1766" i="2"/>
  <c r="AI1766" i="2"/>
  <c r="AM1766" i="2"/>
  <c r="AQ1766" i="2"/>
  <c r="AB1767" i="2"/>
  <c r="AF1767" i="2"/>
  <c r="AJ1767" i="2"/>
  <c r="AN1767" i="2"/>
  <c r="AC1768" i="2"/>
  <c r="AG1768" i="2"/>
  <c r="AK1768" i="2"/>
  <c r="AO1768" i="2"/>
  <c r="Z1769" i="2"/>
  <c r="AD1769" i="2"/>
  <c r="AH1769" i="2"/>
  <c r="AL1769" i="2"/>
  <c r="AP1769" i="2"/>
  <c r="AA1770" i="2"/>
  <c r="AE1770" i="2"/>
  <c r="AI1770" i="2"/>
  <c r="AM1770" i="2"/>
  <c r="AQ1770" i="2"/>
  <c r="AB1771" i="2"/>
  <c r="AF1771" i="2"/>
  <c r="AJ1771" i="2"/>
  <c r="AN1771" i="2"/>
  <c r="AC1772" i="2"/>
  <c r="AC114" i="2" s="1"/>
  <c r="AG1772" i="2"/>
  <c r="AG114" i="2" s="1"/>
  <c r="AK1772" i="2"/>
  <c r="AK114" i="2" s="1"/>
  <c r="AO1772" i="2"/>
  <c r="Z1773" i="2"/>
  <c r="AD1773" i="2"/>
  <c r="AH1773" i="2"/>
  <c r="AL1773" i="2"/>
  <c r="AP1773" i="2"/>
  <c r="AA1774" i="2"/>
  <c r="AE1774" i="2"/>
  <c r="AI1774" i="2"/>
  <c r="AM1774" i="2"/>
  <c r="AQ1774" i="2"/>
  <c r="AB1775" i="2"/>
  <c r="AF1775" i="2"/>
  <c r="AJ1775" i="2"/>
  <c r="AN1775" i="2"/>
  <c r="AC1776" i="2"/>
  <c r="AG1776" i="2"/>
  <c r="AK1776" i="2"/>
  <c r="AO1776" i="2"/>
  <c r="Z1777" i="2"/>
  <c r="AD1777" i="2"/>
  <c r="AH1777" i="2"/>
  <c r="AL1777" i="2"/>
  <c r="AP1777" i="2"/>
  <c r="AA1778" i="2"/>
  <c r="AE1778" i="2"/>
  <c r="AI1778" i="2"/>
  <c r="AM1778" i="2"/>
  <c r="AQ1778" i="2"/>
  <c r="AB1779" i="2"/>
  <c r="AF1779" i="2"/>
  <c r="AJ1779" i="2"/>
  <c r="AN1779" i="2"/>
  <c r="AC1780" i="2"/>
  <c r="AG1780" i="2"/>
  <c r="AK1780" i="2"/>
  <c r="AO1780" i="2"/>
  <c r="Z1781" i="2"/>
  <c r="AD1781" i="2"/>
  <c r="AH1781" i="2"/>
  <c r="AL1781" i="2"/>
  <c r="AP1781" i="2"/>
  <c r="AA1782" i="2"/>
  <c r="AE1782" i="2"/>
  <c r="AI1782" i="2"/>
  <c r="AM1782" i="2"/>
  <c r="AQ1782" i="2"/>
  <c r="AB1783" i="2"/>
  <c r="AF1783" i="2"/>
  <c r="AJ1783" i="2"/>
  <c r="AN1783" i="2"/>
  <c r="AC1784" i="2"/>
  <c r="AG1784" i="2"/>
  <c r="AK1784" i="2"/>
  <c r="AO1784" i="2"/>
  <c r="Z1785" i="2"/>
  <c r="AD1785" i="2"/>
  <c r="AH1785" i="2"/>
  <c r="AL1785" i="2"/>
  <c r="AP1785" i="2"/>
  <c r="AA1786" i="2"/>
  <c r="AE1786" i="2"/>
  <c r="AI1786" i="2"/>
  <c r="AM1786" i="2"/>
  <c r="AQ1786" i="2"/>
  <c r="AB1787" i="2"/>
  <c r="AF1787" i="2"/>
  <c r="AJ1787" i="2"/>
  <c r="AN1787" i="2"/>
  <c r="AC1788" i="2"/>
  <c r="AG1788" i="2"/>
  <c r="AK1788" i="2"/>
  <c r="AO1788" i="2"/>
  <c r="Z1789" i="2"/>
  <c r="AD1789" i="2"/>
  <c r="AH1789" i="2"/>
  <c r="AL1789" i="2"/>
  <c r="AP1789" i="2"/>
  <c r="AA1790" i="2"/>
  <c r="AE1790" i="2"/>
  <c r="AI1790" i="2"/>
  <c r="AM1790" i="2"/>
  <c r="AQ1790" i="2"/>
  <c r="AB1791" i="2"/>
  <c r="AF1791" i="2"/>
  <c r="AJ1791" i="2"/>
  <c r="AN1791" i="2"/>
  <c r="AC1792" i="2"/>
  <c r="AG1792" i="2"/>
  <c r="AK1792" i="2"/>
  <c r="AO1792" i="2"/>
  <c r="Z1793" i="2"/>
  <c r="AD1793" i="2"/>
  <c r="AH1793" i="2"/>
  <c r="AL1793" i="2"/>
  <c r="AP1793" i="2"/>
  <c r="AA1794" i="2"/>
  <c r="AE1794" i="2"/>
  <c r="AI1794" i="2"/>
  <c r="AM1794" i="2"/>
  <c r="AQ1794" i="2"/>
  <c r="AB1795" i="2"/>
  <c r="AF1795" i="2"/>
  <c r="AJ1795" i="2"/>
  <c r="AN1795" i="2"/>
  <c r="AC1796" i="2"/>
  <c r="AG1796" i="2"/>
  <c r="AK1796" i="2"/>
  <c r="AO1796" i="2"/>
  <c r="Z1797" i="2"/>
  <c r="AD1797" i="2"/>
  <c r="AH1797" i="2"/>
  <c r="AL1797" i="2"/>
  <c r="AP1797" i="2"/>
  <c r="AA1798" i="2"/>
  <c r="AE1798" i="2"/>
  <c r="AI1798" i="2"/>
  <c r="AM1798" i="2"/>
  <c r="AQ1798" i="2"/>
  <c r="AB1799" i="2"/>
  <c r="AF1799" i="2"/>
  <c r="AJ1799" i="2"/>
  <c r="AN1799" i="2"/>
  <c r="AC1800" i="2"/>
  <c r="AG1800" i="2"/>
  <c r="AK1800" i="2"/>
  <c r="AO1800" i="2"/>
  <c r="Z1801" i="2"/>
  <c r="AD1801" i="2"/>
  <c r="AH1801" i="2"/>
  <c r="AL1801" i="2"/>
  <c r="AP1801" i="2"/>
  <c r="AA1802" i="2"/>
  <c r="AE1802" i="2"/>
  <c r="AI1802" i="2"/>
  <c r="AM1802" i="2"/>
  <c r="AQ1802" i="2"/>
  <c r="AB1803" i="2"/>
  <c r="AF1803" i="2"/>
  <c r="AJ1803" i="2"/>
  <c r="AN1803" i="2"/>
  <c r="AC1804" i="2"/>
  <c r="AG1804" i="2"/>
  <c r="AK1804" i="2"/>
  <c r="AO1804" i="2"/>
  <c r="Z1805" i="2"/>
  <c r="AD1805" i="2"/>
  <c r="AH1805" i="2"/>
  <c r="AL1805" i="2"/>
  <c r="AP1805" i="2"/>
  <c r="AA1806" i="2"/>
  <c r="AA115" i="2" s="1"/>
  <c r="AE1806" i="2"/>
  <c r="AE115" i="2" s="1"/>
  <c r="AI1806" i="2"/>
  <c r="AI115" i="2" s="1"/>
  <c r="AM1806" i="2"/>
  <c r="AM115" i="2" s="1"/>
  <c r="AQ1806" i="2"/>
  <c r="AP115" i="2" s="1"/>
  <c r="AB1807" i="2"/>
  <c r="AF1807" i="2"/>
  <c r="AJ1807" i="2"/>
  <c r="AN1807" i="2"/>
  <c r="AC1808" i="2"/>
  <c r="AG1808" i="2"/>
  <c r="AK1808" i="2"/>
  <c r="AO1808" i="2"/>
  <c r="Z1809" i="2"/>
  <c r="AD1809" i="2"/>
  <c r="AH1809" i="2"/>
  <c r="AL1809" i="2"/>
  <c r="AP1809" i="2"/>
  <c r="AA1810" i="2"/>
  <c r="AE1810" i="2"/>
  <c r="AI1810" i="2"/>
  <c r="AM1810" i="2"/>
  <c r="AQ1810" i="2"/>
  <c r="AB1811" i="2"/>
  <c r="AF1811" i="2"/>
  <c r="AJ1811" i="2"/>
  <c r="AN1811" i="2"/>
  <c r="AC1812" i="2"/>
  <c r="AG1812" i="2"/>
  <c r="AK1812" i="2"/>
  <c r="AO1812" i="2"/>
  <c r="Z1813" i="2"/>
  <c r="AD1813" i="2"/>
  <c r="AH1813" i="2"/>
  <c r="AL1813" i="2"/>
  <c r="AP1813" i="2"/>
  <c r="AA1814" i="2"/>
  <c r="AE1814" i="2"/>
  <c r="AI1814" i="2"/>
  <c r="AM1814" i="2"/>
  <c r="AQ1814" i="2"/>
  <c r="AB1815" i="2"/>
  <c r="AF1815" i="2"/>
  <c r="AJ1815" i="2"/>
  <c r="AN1815" i="2"/>
  <c r="AC1816" i="2"/>
  <c r="AG1816" i="2"/>
  <c r="AK1816" i="2"/>
  <c r="AO1816" i="2"/>
  <c r="Z1817" i="2"/>
  <c r="AD1817" i="2"/>
  <c r="AH1817" i="2"/>
  <c r="AL1817" i="2"/>
  <c r="AP1817" i="2"/>
  <c r="AA1818" i="2"/>
  <c r="AE1818" i="2"/>
  <c r="AI1818" i="2"/>
  <c r="AM1818" i="2"/>
  <c r="AQ1818" i="2"/>
  <c r="AB1819" i="2"/>
  <c r="AF1819" i="2"/>
  <c r="AJ1819" i="2"/>
  <c r="AN1819" i="2"/>
  <c r="AC1820" i="2"/>
  <c r="AG1820" i="2"/>
  <c r="AK1820" i="2"/>
  <c r="AO1820" i="2"/>
  <c r="Z1821" i="2"/>
  <c r="AD1821" i="2"/>
  <c r="AH1821" i="2"/>
  <c r="AL1821" i="2"/>
  <c r="AP1821" i="2"/>
  <c r="AA1822" i="2"/>
  <c r="AE1822" i="2"/>
  <c r="AI1822" i="2"/>
  <c r="AM1822" i="2"/>
  <c r="AQ1822" i="2"/>
  <c r="AB1823" i="2"/>
  <c r="AF1823" i="2"/>
  <c r="AJ1823" i="2"/>
  <c r="AN1823" i="2"/>
  <c r="AC1824" i="2"/>
  <c r="AG1824" i="2"/>
  <c r="AK1824" i="2"/>
  <c r="AO1824" i="2"/>
  <c r="Z1825" i="2"/>
  <c r="AD1825" i="2"/>
  <c r="AH1825" i="2"/>
  <c r="AL1825" i="2"/>
  <c r="AP1825" i="2"/>
  <c r="AA1826" i="2"/>
  <c r="AE1826" i="2"/>
  <c r="AI1826" i="2"/>
  <c r="AM1826" i="2"/>
  <c r="AQ1826" i="2"/>
  <c r="AB1827" i="2"/>
  <c r="AF1827" i="2"/>
  <c r="AJ1827" i="2"/>
  <c r="AN1827" i="2"/>
  <c r="AC1828" i="2"/>
  <c r="AG1828" i="2"/>
  <c r="AK1828" i="2"/>
  <c r="AO1828" i="2"/>
  <c r="Z1829" i="2"/>
  <c r="AD1829" i="2"/>
  <c r="AH1829" i="2"/>
  <c r="AL1829" i="2"/>
  <c r="AP1829" i="2"/>
  <c r="AA1830" i="2"/>
  <c r="AE1830" i="2"/>
  <c r="AI1830" i="2"/>
  <c r="AM1830" i="2"/>
  <c r="AQ1830" i="2"/>
  <c r="AB1831" i="2"/>
  <c r="AF1831" i="2"/>
  <c r="AJ1831" i="2"/>
  <c r="AN1831" i="2"/>
  <c r="AC1832" i="2"/>
  <c r="AG1832" i="2"/>
  <c r="AK1832" i="2"/>
  <c r="AO1832" i="2"/>
  <c r="Z1833" i="2"/>
  <c r="AD1833" i="2"/>
  <c r="AH1833" i="2"/>
  <c r="AL1833" i="2"/>
  <c r="AP1833" i="2"/>
  <c r="AA1834" i="2"/>
  <c r="AE1834" i="2"/>
  <c r="AI1834" i="2"/>
  <c r="AM1834" i="2"/>
  <c r="AQ1834" i="2"/>
  <c r="AB1835" i="2"/>
  <c r="AF1835" i="2"/>
  <c r="AJ1835" i="2"/>
  <c r="AN1835" i="2"/>
  <c r="AC1836" i="2"/>
  <c r="AG1836" i="2"/>
  <c r="AK1836" i="2"/>
  <c r="AO1836" i="2"/>
  <c r="Z1837" i="2"/>
  <c r="AD1837" i="2"/>
  <c r="AH1837" i="2"/>
  <c r="AL1837" i="2"/>
  <c r="AP1837" i="2"/>
  <c r="AA1838" i="2"/>
  <c r="AE1838" i="2"/>
  <c r="AI1838" i="2"/>
  <c r="AM1838" i="2"/>
  <c r="AQ1838" i="2"/>
  <c r="AB1839" i="2"/>
  <c r="AF1839" i="2"/>
  <c r="AJ1839" i="2"/>
  <c r="AN1839" i="2"/>
  <c r="AC1840" i="2"/>
  <c r="AG1840" i="2"/>
  <c r="AK1840" i="2"/>
  <c r="AO1840" i="2"/>
  <c r="Z1841" i="2"/>
  <c r="AD1841" i="2"/>
  <c r="AH1841" i="2"/>
  <c r="AL1841" i="2"/>
  <c r="AP1841" i="2"/>
  <c r="AA1842" i="2"/>
  <c r="AE1842" i="2"/>
  <c r="AI1842" i="2"/>
  <c r="AM1842" i="2"/>
  <c r="AQ1842" i="2"/>
  <c r="AB1843" i="2"/>
  <c r="AF1843" i="2"/>
  <c r="AJ1843" i="2"/>
  <c r="AN1843" i="2"/>
  <c r="AC1844" i="2"/>
  <c r="AC109" i="2" s="1"/>
  <c r="AG1844" i="2"/>
  <c r="AG109" i="2" s="1"/>
  <c r="AK1844" i="2"/>
  <c r="AK109" i="2" s="1"/>
  <c r="AO1844" i="2"/>
  <c r="Z1845" i="2"/>
  <c r="AD1845" i="2"/>
  <c r="AH1845" i="2"/>
  <c r="AL1845" i="2"/>
  <c r="AP1845" i="2"/>
  <c r="AA1846" i="2"/>
  <c r="AE1846" i="2"/>
  <c r="AI1846" i="2"/>
  <c r="AM1846" i="2"/>
  <c r="AQ1846" i="2"/>
  <c r="AB1847" i="2"/>
  <c r="AF1847" i="2"/>
  <c r="AJ1847" i="2"/>
  <c r="AN1847" i="2"/>
  <c r="AC1848" i="2"/>
  <c r="AG1848" i="2"/>
  <c r="AK1848" i="2"/>
  <c r="AO1848" i="2"/>
  <c r="Z1849" i="2"/>
  <c r="AD1849" i="2"/>
  <c r="AH1849" i="2"/>
  <c r="AL1849" i="2"/>
  <c r="AP1849" i="2"/>
  <c r="AA1850" i="2"/>
  <c r="AE1850" i="2"/>
  <c r="AI1850" i="2"/>
  <c r="AM1850" i="2"/>
  <c r="AQ1850" i="2"/>
  <c r="AB1851" i="2"/>
  <c r="AB127" i="2" s="1"/>
  <c r="AF1851" i="2"/>
  <c r="AF127" i="2" s="1"/>
  <c r="AJ1851" i="2"/>
  <c r="AJ127" i="2" s="1"/>
  <c r="AN1851" i="2"/>
  <c r="AN127" i="2" s="1"/>
  <c r="AC1852" i="2"/>
  <c r="AG1852" i="2"/>
  <c r="AK1852" i="2"/>
  <c r="AO1852" i="2"/>
  <c r="Z1853" i="2"/>
  <c r="AD1853" i="2"/>
  <c r="AH1853" i="2"/>
  <c r="AL1853" i="2"/>
  <c r="AP1853" i="2"/>
  <c r="AA1854" i="2"/>
  <c r="AE1854" i="2"/>
  <c r="AI1854" i="2"/>
  <c r="AM1854" i="2"/>
  <c r="AQ1854" i="2"/>
  <c r="AB1855" i="2"/>
  <c r="AF1855" i="2"/>
  <c r="AJ1855" i="2"/>
  <c r="AN1855" i="2"/>
  <c r="AC1856" i="2"/>
  <c r="AG1856" i="2"/>
  <c r="AK1856" i="2"/>
  <c r="AO1856" i="2"/>
  <c r="Z1857" i="2"/>
  <c r="AD1857" i="2"/>
  <c r="AH1857" i="2"/>
  <c r="AL1857" i="2"/>
  <c r="AP1857" i="2"/>
  <c r="AA1858" i="2"/>
  <c r="AE1858" i="2"/>
  <c r="AI1858" i="2"/>
  <c r="AM1858" i="2"/>
  <c r="AQ1858" i="2"/>
  <c r="AB1859" i="2"/>
  <c r="AF1859" i="2"/>
  <c r="AJ1859" i="2"/>
  <c r="AN1859" i="2"/>
  <c r="AC1860" i="2"/>
  <c r="AC97" i="2" s="1"/>
  <c r="AG1860" i="2"/>
  <c r="AG97" i="2" s="1"/>
  <c r="AK1860" i="2"/>
  <c r="AK97" i="2" s="1"/>
  <c r="AO1860" i="2"/>
  <c r="Z1861" i="2"/>
  <c r="AD1861" i="2"/>
  <c r="AH1861" i="2"/>
  <c r="AL1861" i="2"/>
  <c r="AP1861" i="2"/>
  <c r="AA1862" i="2"/>
  <c r="AE1862" i="2"/>
  <c r="AI1862" i="2"/>
  <c r="AM1862" i="2"/>
  <c r="AQ1862" i="2"/>
  <c r="AB1863" i="2"/>
  <c r="AF1863" i="2"/>
  <c r="AJ1863" i="2"/>
  <c r="AN1863" i="2"/>
  <c r="AC1864" i="2"/>
  <c r="AG1864" i="2"/>
  <c r="AK1864" i="2"/>
  <c r="AO1864" i="2"/>
  <c r="Z1865" i="2"/>
  <c r="AD1865" i="2"/>
  <c r="AH1865" i="2"/>
  <c r="AL1865" i="2"/>
  <c r="AP1865" i="2"/>
  <c r="AA1866" i="2"/>
  <c r="AE1866" i="2"/>
  <c r="AI1866" i="2"/>
  <c r="AM1866" i="2"/>
  <c r="AQ1866" i="2"/>
  <c r="AB1867" i="2"/>
  <c r="AF1867" i="2"/>
  <c r="AJ1867" i="2"/>
  <c r="AN1867" i="2"/>
  <c r="AC1868" i="2"/>
  <c r="AG1868" i="2"/>
  <c r="AK1868" i="2"/>
  <c r="AO1868" i="2"/>
  <c r="Z1869" i="2"/>
  <c r="AD1869" i="2"/>
  <c r="AH1869" i="2"/>
  <c r="AL1869" i="2"/>
  <c r="AP1869" i="2"/>
  <c r="AA1870" i="2"/>
  <c r="AE1870" i="2"/>
  <c r="AI1870" i="2"/>
  <c r="AM1870" i="2"/>
  <c r="AQ1870" i="2"/>
  <c r="AB1871" i="2"/>
  <c r="AF1871" i="2"/>
  <c r="AJ1871" i="2"/>
  <c r="AN1871" i="2"/>
  <c r="AC1872" i="2"/>
  <c r="AG1872" i="2"/>
  <c r="AK1872" i="2"/>
  <c r="AO1872" i="2"/>
  <c r="Z1873" i="2"/>
  <c r="AD1873" i="2"/>
  <c r="AH1873" i="2"/>
  <c r="AL1873" i="2"/>
  <c r="AP1873" i="2"/>
  <c r="AA1874" i="2"/>
  <c r="AE1874" i="2"/>
  <c r="AI1874" i="2"/>
  <c r="AM1874" i="2"/>
  <c r="AQ1874" i="2"/>
  <c r="AB1875" i="2"/>
  <c r="AF1875" i="2"/>
  <c r="AJ1875" i="2"/>
  <c r="AN1875" i="2"/>
  <c r="AC1876" i="2"/>
  <c r="AG1876" i="2"/>
  <c r="AK1876" i="2"/>
  <c r="AO1876" i="2"/>
  <c r="Z1877" i="2"/>
  <c r="AD1877" i="2"/>
  <c r="AH1877" i="2"/>
  <c r="AL1877" i="2"/>
  <c r="AP1877" i="2"/>
  <c r="AA1878" i="2"/>
  <c r="AE1878" i="2"/>
  <c r="AI1878" i="2"/>
  <c r="AM1878" i="2"/>
  <c r="AQ1878" i="2"/>
  <c r="AB1879" i="2"/>
  <c r="AF1879" i="2"/>
  <c r="AJ1879" i="2"/>
  <c r="AN1879" i="2"/>
  <c r="AC1880" i="2"/>
  <c r="AG1880" i="2"/>
  <c r="AK1880" i="2"/>
  <c r="AO1880" i="2"/>
  <c r="Z1881" i="2"/>
  <c r="AD1881" i="2"/>
  <c r="AH1881" i="2"/>
  <c r="AL1881" i="2"/>
  <c r="AP1881" i="2"/>
  <c r="AA1882" i="2"/>
  <c r="AE1882" i="2"/>
  <c r="AI1882" i="2"/>
  <c r="AM1882" i="2"/>
  <c r="AQ1882" i="2"/>
  <c r="AB1883" i="2"/>
  <c r="AF1883" i="2"/>
  <c r="AJ1883" i="2"/>
  <c r="AN1883" i="2"/>
  <c r="AC1884" i="2"/>
  <c r="AG1884" i="2"/>
  <c r="AK1884" i="2"/>
  <c r="AO1884" i="2"/>
  <c r="Z1885" i="2"/>
  <c r="AD1885" i="2"/>
  <c r="AH1885" i="2"/>
  <c r="AL1885" i="2"/>
  <c r="AP1885" i="2"/>
  <c r="AA1886" i="2"/>
  <c r="AE1886" i="2"/>
  <c r="AI1886" i="2"/>
  <c r="AM1886" i="2"/>
  <c r="AQ1886" i="2"/>
  <c r="AB1887" i="2"/>
  <c r="AF1887" i="2"/>
  <c r="AJ1887" i="2"/>
  <c r="AN1887" i="2"/>
  <c r="AC1888" i="2"/>
  <c r="AG1888" i="2"/>
  <c r="AK1888" i="2"/>
  <c r="AO1888" i="2"/>
  <c r="Z1889" i="2"/>
  <c r="AD1889" i="2"/>
  <c r="AH1889" i="2"/>
  <c r="AL1889" i="2"/>
  <c r="AP1889" i="2"/>
  <c r="AA1890" i="2"/>
  <c r="AE1890" i="2"/>
  <c r="AI1890" i="2"/>
  <c r="AM1890" i="2"/>
  <c r="AQ1890" i="2"/>
  <c r="AB1891" i="2"/>
  <c r="AF1891" i="2"/>
  <c r="AJ1891" i="2"/>
  <c r="AN1891" i="2"/>
  <c r="AC1892" i="2"/>
  <c r="AG1892" i="2"/>
  <c r="AK1892" i="2"/>
  <c r="AO1892" i="2"/>
  <c r="Z1893" i="2"/>
  <c r="AD1893" i="2"/>
  <c r="AH1893" i="2"/>
  <c r="AL1893" i="2"/>
  <c r="AP1893" i="2"/>
  <c r="AA1894" i="2"/>
  <c r="AE1894" i="2"/>
  <c r="AI1894" i="2"/>
  <c r="AM1894" i="2"/>
  <c r="AQ1894" i="2"/>
  <c r="AB1895" i="2"/>
  <c r="AF1895" i="2"/>
  <c r="AJ1895" i="2"/>
  <c r="AN1895" i="2"/>
  <c r="AC1896" i="2"/>
  <c r="AG1896" i="2"/>
  <c r="AK1896" i="2"/>
  <c r="AO1896" i="2"/>
  <c r="Z1897" i="2"/>
  <c r="AD1897" i="2"/>
  <c r="AH1897" i="2"/>
  <c r="AL1897" i="2"/>
  <c r="AP1897" i="2"/>
  <c r="AA1898" i="2"/>
  <c r="AE1898" i="2"/>
  <c r="AI1898" i="2"/>
  <c r="AM1898" i="2"/>
  <c r="AQ1898" i="2"/>
  <c r="AB1899" i="2"/>
  <c r="AF1899" i="2"/>
  <c r="AJ1899" i="2"/>
  <c r="AN1899" i="2"/>
  <c r="AC1900" i="2"/>
  <c r="AG1900" i="2"/>
  <c r="AK1900" i="2"/>
  <c r="AO1900" i="2"/>
  <c r="Z1901" i="2"/>
  <c r="AD1901" i="2"/>
  <c r="AH1901" i="2"/>
  <c r="AL1901" i="2"/>
  <c r="AP1901" i="2"/>
  <c r="AA1902" i="2"/>
  <c r="AE1902" i="2"/>
  <c r="AI1902" i="2"/>
  <c r="AM1902" i="2"/>
  <c r="AQ1902" i="2"/>
  <c r="AB1903" i="2"/>
  <c r="AF1903" i="2"/>
  <c r="AJ1903" i="2"/>
  <c r="AN1903" i="2"/>
  <c r="AC1904" i="2"/>
  <c r="AG1904" i="2"/>
  <c r="AK1904" i="2"/>
  <c r="AO1904" i="2"/>
  <c r="Z1905" i="2"/>
  <c r="AD1905" i="2"/>
  <c r="AH1905" i="2"/>
  <c r="AL1905" i="2"/>
  <c r="AP1905" i="2"/>
  <c r="AA1906" i="2"/>
  <c r="AE1906" i="2"/>
  <c r="AI1906" i="2"/>
  <c r="AM1906" i="2"/>
  <c r="AQ1906" i="2"/>
  <c r="AB1907" i="2"/>
  <c r="AF1907" i="2"/>
  <c r="AJ1907" i="2"/>
  <c r="AN1907" i="2"/>
  <c r="AC1908" i="2"/>
  <c r="AG1908" i="2"/>
  <c r="AK1908" i="2"/>
  <c r="AO1908" i="2"/>
  <c r="Z1909" i="2"/>
  <c r="AD1909" i="2"/>
  <c r="AH1909" i="2"/>
  <c r="AL1909" i="2"/>
  <c r="AP1909" i="2"/>
  <c r="AA1910" i="2"/>
  <c r="AE1910" i="2"/>
  <c r="AI1910" i="2"/>
  <c r="AM1910" i="2"/>
  <c r="AQ1910" i="2"/>
  <c r="AB1911" i="2"/>
  <c r="AF1911" i="2"/>
  <c r="AJ1911" i="2"/>
  <c r="AN1911" i="2"/>
  <c r="AC1912" i="2"/>
  <c r="AG1912" i="2"/>
  <c r="AK1912" i="2"/>
  <c r="AO1912" i="2"/>
  <c r="Z1913" i="2"/>
  <c r="AD1913" i="2"/>
  <c r="AH1913" i="2"/>
  <c r="AL1913" i="2"/>
  <c r="AP1913" i="2"/>
  <c r="AA1914" i="2"/>
  <c r="AE1914" i="2"/>
  <c r="AI1914" i="2"/>
  <c r="AM1914" i="2"/>
  <c r="AQ1914" i="2"/>
  <c r="AB1915" i="2"/>
  <c r="AF1915" i="2"/>
  <c r="AJ1915" i="2"/>
  <c r="AN1915" i="2"/>
  <c r="AC1916" i="2"/>
  <c r="AG1916" i="2"/>
  <c r="AK1916" i="2"/>
  <c r="AO1916" i="2"/>
  <c r="Z1917" i="2"/>
  <c r="AD1917" i="2"/>
  <c r="AH1917" i="2"/>
  <c r="AL1917" i="2"/>
  <c r="AP1917" i="2"/>
  <c r="AA1918" i="2"/>
  <c r="AE1918" i="2"/>
  <c r="AI1918" i="2"/>
  <c r="AM1918" i="2"/>
  <c r="AQ1918" i="2"/>
  <c r="AB1919" i="2"/>
  <c r="AF1919" i="2"/>
  <c r="AJ1919" i="2"/>
  <c r="AN1919" i="2"/>
  <c r="AC1920" i="2"/>
  <c r="AG1920" i="2"/>
  <c r="AK1920" i="2"/>
  <c r="AO1920" i="2"/>
  <c r="Z1921" i="2"/>
  <c r="AD1921" i="2"/>
  <c r="AH1921" i="2"/>
  <c r="AL1921" i="2"/>
  <c r="AP1921" i="2"/>
  <c r="AA1922" i="2"/>
  <c r="AE1922" i="2"/>
  <c r="AI1922" i="2"/>
  <c r="AM1922" i="2"/>
  <c r="AQ1922" i="2"/>
  <c r="AB1923" i="2"/>
  <c r="AF1923" i="2"/>
  <c r="AJ1923" i="2"/>
  <c r="AN1923" i="2"/>
  <c r="AC1924" i="2"/>
  <c r="AG1924" i="2"/>
  <c r="AK1924" i="2"/>
  <c r="AO1924" i="2"/>
  <c r="Z1925" i="2"/>
  <c r="AD1925" i="2"/>
  <c r="AH1925" i="2"/>
  <c r="AL1925" i="2"/>
  <c r="AP1925" i="2"/>
  <c r="AA1926" i="2"/>
  <c r="AE1926" i="2"/>
  <c r="AI1926" i="2"/>
  <c r="AM1926" i="2"/>
  <c r="AQ1926" i="2"/>
  <c r="AB1927" i="2"/>
  <c r="AF1927" i="2"/>
  <c r="AJ1927" i="2"/>
  <c r="AN1927" i="2"/>
  <c r="AC1928" i="2"/>
  <c r="AG1928" i="2"/>
  <c r="AK1928" i="2"/>
  <c r="AO1928" i="2"/>
  <c r="Z1929" i="2"/>
  <c r="AD1929" i="2"/>
  <c r="AH1929" i="2"/>
  <c r="AL1929" i="2"/>
  <c r="AP1929" i="2"/>
  <c r="AA1930" i="2"/>
  <c r="AE1930" i="2"/>
  <c r="AI1930" i="2"/>
  <c r="AM1930" i="2"/>
  <c r="AQ1930" i="2"/>
  <c r="AB1931" i="2"/>
  <c r="AF1931" i="2"/>
  <c r="AJ1931" i="2"/>
  <c r="AN1931" i="2"/>
  <c r="AC1932" i="2"/>
  <c r="AG1932" i="2"/>
  <c r="AK1932" i="2"/>
  <c r="AO1932" i="2"/>
  <c r="Z1933" i="2"/>
  <c r="AD1933" i="2"/>
  <c r="AH1933" i="2"/>
  <c r="AL1933" i="2"/>
  <c r="AP1933" i="2"/>
  <c r="AA1934" i="2"/>
  <c r="AE1934" i="2"/>
  <c r="AI1934" i="2"/>
  <c r="AM1934" i="2"/>
  <c r="AQ1934" i="2"/>
  <c r="AB1935" i="2"/>
  <c r="AF1935" i="2"/>
  <c r="AJ1935" i="2"/>
  <c r="AN1935" i="2"/>
  <c r="AC1936" i="2"/>
  <c r="AG1936" i="2"/>
  <c r="AK1936" i="2"/>
  <c r="AO1936" i="2"/>
  <c r="Z1937" i="2"/>
  <c r="AD1937" i="2"/>
  <c r="AH1937" i="2"/>
  <c r="AL1937" i="2"/>
  <c r="AP1937" i="2"/>
  <c r="AA1938" i="2"/>
  <c r="AE1938" i="2"/>
  <c r="AI1938" i="2"/>
  <c r="AM1938" i="2"/>
  <c r="AQ1938" i="2"/>
  <c r="AB1939" i="2"/>
  <c r="AF1939" i="2"/>
  <c r="AJ1939" i="2"/>
  <c r="AN1939" i="2"/>
  <c r="AC1940" i="2"/>
  <c r="AG1940" i="2"/>
  <c r="AK1940" i="2"/>
  <c r="AO1940" i="2"/>
  <c r="Z1941" i="2"/>
  <c r="AD1941" i="2"/>
  <c r="AH1941" i="2"/>
  <c r="AL1941" i="2"/>
  <c r="AP1941" i="2"/>
  <c r="AA1942" i="2"/>
  <c r="AE1942" i="2"/>
  <c r="AI1942" i="2"/>
  <c r="AQ1942" i="2"/>
  <c r="AB1943" i="2"/>
  <c r="AF1943" i="2"/>
  <c r="AJ1943" i="2"/>
  <c r="AN1943" i="2"/>
  <c r="AC1944" i="2"/>
  <c r="AG1944" i="2"/>
  <c r="AK1944" i="2"/>
  <c r="AO1944" i="2"/>
  <c r="Z1945" i="2"/>
  <c r="AD1945" i="2"/>
  <c r="AH1945" i="2"/>
  <c r="AL1945" i="2"/>
  <c r="AP1945" i="2"/>
  <c r="AA1946" i="2"/>
  <c r="AE1946" i="2"/>
  <c r="AI1946" i="2"/>
  <c r="AQ1946" i="2"/>
  <c r="AB1947" i="2"/>
  <c r="AF1947" i="2"/>
  <c r="AJ1947" i="2"/>
  <c r="AN1947" i="2"/>
  <c r="AC1948" i="2"/>
  <c r="AG1948" i="2"/>
  <c r="AK1948" i="2"/>
  <c r="AO1948" i="2"/>
  <c r="Z1949" i="2"/>
  <c r="AD1949" i="2"/>
  <c r="AH1949" i="2"/>
  <c r="AL1949" i="2"/>
  <c r="AP1949" i="2"/>
  <c r="AA1950" i="2"/>
  <c r="AE1950" i="2"/>
  <c r="AI1950" i="2"/>
  <c r="AQ1950" i="2"/>
  <c r="AB1951" i="2"/>
  <c r="AF1951" i="2"/>
  <c r="AJ1951" i="2"/>
  <c r="AN1951" i="2"/>
  <c r="AC1952" i="2"/>
  <c r="AG1952" i="2"/>
  <c r="AK1952" i="2"/>
  <c r="AO1952" i="2"/>
  <c r="Z1953" i="2"/>
  <c r="AD1953" i="2"/>
  <c r="AH1953" i="2"/>
  <c r="AL1953" i="2"/>
  <c r="AP1953" i="2"/>
  <c r="AA1954" i="2"/>
  <c r="AE1954" i="2"/>
  <c r="AI1954" i="2"/>
  <c r="AQ1954" i="2"/>
  <c r="AB1955" i="2"/>
  <c r="AF1955" i="2"/>
  <c r="AJ1955" i="2"/>
  <c r="AN1955" i="2"/>
  <c r="AC1956" i="2"/>
  <c r="AG1956" i="2"/>
  <c r="AK1956" i="2"/>
  <c r="AO1956" i="2"/>
  <c r="Z1957" i="2"/>
  <c r="AD1957" i="2"/>
  <c r="AH1957" i="2"/>
  <c r="AL1957" i="2"/>
  <c r="AP1957" i="2"/>
  <c r="AA1958" i="2"/>
  <c r="AE1958" i="2"/>
  <c r="AI1958" i="2"/>
  <c r="AQ1958" i="2"/>
  <c r="AB1959" i="2"/>
  <c r="AB118" i="2" s="1"/>
  <c r="AF1959" i="2"/>
  <c r="AF118" i="2" s="1"/>
  <c r="AJ1959" i="2"/>
  <c r="AJ118" i="2" s="1"/>
  <c r="AN1959" i="2"/>
  <c r="AN118" i="2" s="1"/>
  <c r="AC1960" i="2"/>
  <c r="AG1960" i="2"/>
  <c r="AK1960" i="2"/>
  <c r="AO1960" i="2"/>
  <c r="Z1961" i="2"/>
  <c r="AD1961" i="2"/>
  <c r="AH1961" i="2"/>
  <c r="AL1961" i="2"/>
  <c r="AP1961" i="2"/>
  <c r="AA1962" i="2"/>
  <c r="AE1962" i="2"/>
  <c r="AI1962" i="2"/>
  <c r="AQ1962" i="2"/>
  <c r="AB1963" i="2"/>
  <c r="AF1963" i="2"/>
  <c r="AJ1963" i="2"/>
  <c r="AN1963" i="2"/>
  <c r="AC1964" i="2"/>
  <c r="AG1964" i="2"/>
  <c r="AK1964" i="2"/>
  <c r="AO1964" i="2"/>
  <c r="Z1965" i="2"/>
  <c r="AD1965" i="2"/>
  <c r="AH1965" i="2"/>
  <c r="AL1965" i="2"/>
  <c r="AP1965" i="2"/>
  <c r="AA1966" i="2"/>
  <c r="AE1966" i="2"/>
  <c r="AI1966" i="2"/>
  <c r="AQ1966" i="2"/>
  <c r="AB1967" i="2"/>
  <c r="AF1967" i="2"/>
  <c r="AJ1967" i="2"/>
  <c r="AN1967" i="2"/>
  <c r="AC1968" i="2"/>
  <c r="AG1968" i="2"/>
  <c r="AK1968" i="2"/>
  <c r="AO1968" i="2"/>
  <c r="Z1969" i="2"/>
  <c r="AD1969" i="2"/>
  <c r="AH1969" i="2"/>
  <c r="AL1969" i="2"/>
  <c r="AP1969" i="2"/>
  <c r="AA1970" i="2"/>
  <c r="AE1970" i="2"/>
  <c r="AI1970" i="2"/>
  <c r="AQ1970" i="2"/>
  <c r="AB1971" i="2"/>
  <c r="AF1971" i="2"/>
  <c r="AJ1971" i="2"/>
  <c r="AN1971" i="2"/>
  <c r="AC1972" i="2"/>
  <c r="AG1972" i="2"/>
  <c r="AK1972" i="2"/>
  <c r="AO1972" i="2"/>
  <c r="Z1973" i="2"/>
  <c r="AD1973" i="2"/>
  <c r="AH1973" i="2"/>
  <c r="AL1973" i="2"/>
  <c r="AP1973" i="2"/>
  <c r="AA1974" i="2"/>
  <c r="AE1974" i="2"/>
  <c r="AI1974" i="2"/>
  <c r="AQ1974" i="2"/>
  <c r="AB1975" i="2"/>
  <c r="AF1975" i="2"/>
  <c r="AJ1975" i="2"/>
  <c r="AN1975" i="2"/>
  <c r="AC1976" i="2"/>
  <c r="AG1976" i="2"/>
  <c r="AK1976" i="2"/>
  <c r="AO1976" i="2"/>
  <c r="Z1977" i="2"/>
  <c r="AD1977" i="2"/>
  <c r="AH1977" i="2"/>
  <c r="AL1977" i="2"/>
  <c r="AP1977" i="2"/>
  <c r="AA1978" i="2"/>
  <c r="AE1978" i="2"/>
  <c r="AI1978" i="2"/>
  <c r="AQ1978" i="2"/>
  <c r="AB1979" i="2"/>
  <c r="AF1979" i="2"/>
  <c r="AJ1979" i="2"/>
  <c r="AN1979" i="2"/>
  <c r="AC1980" i="2"/>
  <c r="AG1980" i="2"/>
  <c r="AK1980" i="2"/>
  <c r="AO1980" i="2"/>
  <c r="Z1981" i="2"/>
  <c r="AD1981" i="2"/>
  <c r="AH1981" i="2"/>
  <c r="AL1981" i="2"/>
  <c r="AP1981" i="2"/>
  <c r="AA1982" i="2"/>
  <c r="AE1982" i="2"/>
  <c r="AI1982" i="2"/>
  <c r="AQ1982" i="2"/>
  <c r="AB1983" i="2"/>
  <c r="AF1983" i="2"/>
  <c r="AJ1983" i="2"/>
  <c r="AN1983" i="2"/>
  <c r="AC1984" i="2"/>
  <c r="AG1984" i="2"/>
  <c r="AK1984" i="2"/>
  <c r="AO1984" i="2"/>
  <c r="Z1985" i="2"/>
  <c r="AD1985" i="2"/>
  <c r="AH1985" i="2"/>
  <c r="AL1985" i="2"/>
  <c r="AP1985" i="2"/>
  <c r="AA1986" i="2"/>
  <c r="AE1986" i="2"/>
  <c r="AI1986" i="2"/>
  <c r="AQ1986" i="2"/>
  <c r="AB1987" i="2"/>
  <c r="AG1987" i="2"/>
  <c r="AQ1987" i="2"/>
  <c r="AB1988" i="2"/>
  <c r="AJ1989" i="2"/>
  <c r="AO1989" i="2"/>
  <c r="AK1990" i="2"/>
  <c r="Z1991" i="2"/>
  <c r="AH1991" i="2"/>
  <c r="AF1993" i="2"/>
  <c r="AC1994" i="2"/>
  <c r="AK1994" i="2"/>
  <c r="Z1995" i="2"/>
  <c r="AH1995" i="2"/>
  <c r="AF1997" i="2"/>
  <c r="AC1998" i="2"/>
  <c r="AK1998" i="2"/>
  <c r="Z1999" i="2"/>
  <c r="AP1999" i="2"/>
  <c r="AD2000" i="2"/>
  <c r="AL2000" i="2"/>
  <c r="AF2001" i="2"/>
  <c r="AC2002" i="2"/>
  <c r="AK2002" i="2"/>
  <c r="Z2003" i="2"/>
  <c r="Z105" i="2" s="1"/>
  <c r="AH2003" i="2"/>
  <c r="AH105" i="2" s="1"/>
  <c r="AP2003" i="2"/>
  <c r="AO105" i="2" s="1"/>
  <c r="AD2004" i="2"/>
  <c r="AL2004" i="2"/>
  <c r="AF2005" i="2"/>
  <c r="AC2006" i="2"/>
  <c r="AK2006" i="2"/>
  <c r="Z2007" i="2"/>
  <c r="AH2007" i="2"/>
  <c r="AP2007" i="2"/>
  <c r="AD2008" i="2"/>
  <c r="AL2008" i="2"/>
  <c r="AF2009" i="2"/>
  <c r="AC2010" i="2"/>
  <c r="AK2010" i="2"/>
  <c r="Z2011" i="2"/>
  <c r="AH2011" i="2"/>
  <c r="AP2011" i="2"/>
  <c r="AD2012" i="2"/>
  <c r="AL2012" i="2"/>
  <c r="AF2013" i="2"/>
  <c r="AC2014" i="2"/>
  <c r="AK2014" i="2"/>
  <c r="Z2015" i="2"/>
  <c r="AH2015" i="2"/>
  <c r="AP2015" i="2"/>
  <c r="AD2016" i="2"/>
  <c r="AL2016" i="2"/>
  <c r="Z2019" i="2"/>
  <c r="AH2019" i="2"/>
  <c r="AP2019" i="2"/>
  <c r="AF2022" i="2"/>
  <c r="AJ2022" i="2"/>
  <c r="AQ2022" i="2"/>
  <c r="AN2022" i="2"/>
  <c r="AO2022" i="2"/>
  <c r="AE2025" i="2"/>
  <c r="AP2025" i="2"/>
  <c r="AI2025" i="2"/>
  <c r="AM2025" i="2"/>
  <c r="AJ2025" i="2"/>
  <c r="AG2027" i="2"/>
  <c r="AK2027" i="2"/>
  <c r="Z2027" i="2"/>
  <c r="AP2027" i="2"/>
  <c r="AF2030" i="2"/>
  <c r="AJ2030" i="2"/>
  <c r="AQ2030" i="2"/>
  <c r="AN2030" i="2"/>
  <c r="AO2030" i="2"/>
  <c r="AE2033" i="2"/>
  <c r="AP2033" i="2"/>
  <c r="AI2033" i="2"/>
  <c r="AM2033" i="2"/>
  <c r="AJ2033" i="2"/>
  <c r="AG2035" i="2"/>
  <c r="AK2035" i="2"/>
  <c r="Z2035" i="2"/>
  <c r="AP2035" i="2"/>
  <c r="AC1743" i="2"/>
  <c r="AG1743" i="2"/>
  <c r="AK1743" i="2"/>
  <c r="Z1744" i="2"/>
  <c r="AL1744" i="2"/>
  <c r="AA1745" i="2"/>
  <c r="AB1746" i="2"/>
  <c r="AF1746" i="2"/>
  <c r="AC1747" i="2"/>
  <c r="AG1747" i="2"/>
  <c r="AK1747" i="2"/>
  <c r="Z1748" i="2"/>
  <c r="AL1748" i="2"/>
  <c r="AA1749" i="2"/>
  <c r="AB1750" i="2"/>
  <c r="AF1750" i="2"/>
  <c r="AC1751" i="2"/>
  <c r="AG1751" i="2"/>
  <c r="AK1751" i="2"/>
  <c r="Z1752" i="2"/>
  <c r="AL1752" i="2"/>
  <c r="AA1753" i="2"/>
  <c r="AB1754" i="2"/>
  <c r="AF1754" i="2"/>
  <c r="AC1755" i="2"/>
  <c r="AG1755" i="2"/>
  <c r="AK1755" i="2"/>
  <c r="Z1756" i="2"/>
  <c r="AL1756" i="2"/>
  <c r="AA1757" i="2"/>
  <c r="AB1758" i="2"/>
  <c r="AF1758" i="2"/>
  <c r="AC1759" i="2"/>
  <c r="AG1759" i="2"/>
  <c r="AK1759" i="2"/>
  <c r="Z1760" i="2"/>
  <c r="AL1760" i="2"/>
  <c r="AA1761" i="2"/>
  <c r="AB1762" i="2"/>
  <c r="AF1762" i="2"/>
  <c r="AC1763" i="2"/>
  <c r="AG1763" i="2"/>
  <c r="AK1763" i="2"/>
  <c r="Z1764" i="2"/>
  <c r="AL1764" i="2"/>
  <c r="AA1765" i="2"/>
  <c r="AB1766" i="2"/>
  <c r="AF1766" i="2"/>
  <c r="AC1767" i="2"/>
  <c r="AG1767" i="2"/>
  <c r="AK1767" i="2"/>
  <c r="Z1768" i="2"/>
  <c r="AL1768" i="2"/>
  <c r="AA1769" i="2"/>
  <c r="AB1770" i="2"/>
  <c r="AF1770" i="2"/>
  <c r="AC1771" i="2"/>
  <c r="AG1771" i="2"/>
  <c r="AK1771" i="2"/>
  <c r="Z1772" i="2"/>
  <c r="Z114" i="2" s="1"/>
  <c r="AL1772" i="2"/>
  <c r="AL114" i="2" s="1"/>
  <c r="AA1773" i="2"/>
  <c r="AB1774" i="2"/>
  <c r="AF1774" i="2"/>
  <c r="AC1775" i="2"/>
  <c r="AG1775" i="2"/>
  <c r="AK1775" i="2"/>
  <c r="Z1776" i="2"/>
  <c r="AL1776" i="2"/>
  <c r="AA1777" i="2"/>
  <c r="AB1778" i="2"/>
  <c r="AF1778" i="2"/>
  <c r="AC1779" i="2"/>
  <c r="AG1779" i="2"/>
  <c r="AK1779" i="2"/>
  <c r="Z1780" i="2"/>
  <c r="AL1780" i="2"/>
  <c r="AA1781" i="2"/>
  <c r="AB1782" i="2"/>
  <c r="AF1782" i="2"/>
  <c r="AC1783" i="2"/>
  <c r="AG1783" i="2"/>
  <c r="AK1783" i="2"/>
  <c r="Z1784" i="2"/>
  <c r="AL1784" i="2"/>
  <c r="AA1785" i="2"/>
  <c r="AB1786" i="2"/>
  <c r="AF1786" i="2"/>
  <c r="AC1787" i="2"/>
  <c r="AG1787" i="2"/>
  <c r="AK1787" i="2"/>
  <c r="Z1788" i="2"/>
  <c r="AL1788" i="2"/>
  <c r="AA1789" i="2"/>
  <c r="AB1790" i="2"/>
  <c r="AF1790" i="2"/>
  <c r="AC1791" i="2"/>
  <c r="AG1791" i="2"/>
  <c r="AK1791" i="2"/>
  <c r="Z1792" i="2"/>
  <c r="AL1792" i="2"/>
  <c r="AA1793" i="2"/>
  <c r="AB1794" i="2"/>
  <c r="AF1794" i="2"/>
  <c r="AC1795" i="2"/>
  <c r="AG1795" i="2"/>
  <c r="AK1795" i="2"/>
  <c r="Z1796" i="2"/>
  <c r="AL1796" i="2"/>
  <c r="AA1797" i="2"/>
  <c r="AB1798" i="2"/>
  <c r="AF1798" i="2"/>
  <c r="AC1799" i="2"/>
  <c r="AG1799" i="2"/>
  <c r="AK1799" i="2"/>
  <c r="Z1800" i="2"/>
  <c r="AL1800" i="2"/>
  <c r="AA1801" i="2"/>
  <c r="AB1802" i="2"/>
  <c r="AF1802" i="2"/>
  <c r="AC1803" i="2"/>
  <c r="AG1803" i="2"/>
  <c r="AK1803" i="2"/>
  <c r="Z1804" i="2"/>
  <c r="AL1804" i="2"/>
  <c r="AA1805" i="2"/>
  <c r="AB1806" i="2"/>
  <c r="AB115" i="2" s="1"/>
  <c r="AF1806" i="2"/>
  <c r="AF115" i="2" s="1"/>
  <c r="AC1807" i="2"/>
  <c r="AG1807" i="2"/>
  <c r="AK1807" i="2"/>
  <c r="Z1808" i="2"/>
  <c r="AL1808" i="2"/>
  <c r="AA1809" i="2"/>
  <c r="AB1810" i="2"/>
  <c r="AF1810" i="2"/>
  <c r="AC1811" i="2"/>
  <c r="AG1811" i="2"/>
  <c r="AK1811" i="2"/>
  <c r="Z1812" i="2"/>
  <c r="AL1812" i="2"/>
  <c r="AA1813" i="2"/>
  <c r="AB1814" i="2"/>
  <c r="AF1814" i="2"/>
  <c r="AC1815" i="2"/>
  <c r="AG1815" i="2"/>
  <c r="AK1815" i="2"/>
  <c r="Z1816" i="2"/>
  <c r="AL1816" i="2"/>
  <c r="AA1817" i="2"/>
  <c r="AB1818" i="2"/>
  <c r="AF1818" i="2"/>
  <c r="AC1819" i="2"/>
  <c r="AG1819" i="2"/>
  <c r="AK1819" i="2"/>
  <c r="Z1820" i="2"/>
  <c r="AL1820" i="2"/>
  <c r="AA1821" i="2"/>
  <c r="AB1822" i="2"/>
  <c r="AF1822" i="2"/>
  <c r="AC1823" i="2"/>
  <c r="AG1823" i="2"/>
  <c r="AK1823" i="2"/>
  <c r="Z1824" i="2"/>
  <c r="AL1824" i="2"/>
  <c r="AA1825" i="2"/>
  <c r="AB1826" i="2"/>
  <c r="AF1826" i="2"/>
  <c r="AC1827" i="2"/>
  <c r="AG1827" i="2"/>
  <c r="AK1827" i="2"/>
  <c r="Z1828" i="2"/>
  <c r="AL1828" i="2"/>
  <c r="AA1829" i="2"/>
  <c r="AB1830" i="2"/>
  <c r="AF1830" i="2"/>
  <c r="AC1831" i="2"/>
  <c r="AG1831" i="2"/>
  <c r="AK1831" i="2"/>
  <c r="Z1832" i="2"/>
  <c r="AL1832" i="2"/>
  <c r="AA1833" i="2"/>
  <c r="AB1834" i="2"/>
  <c r="AF1834" i="2"/>
  <c r="AC1835" i="2"/>
  <c r="AG1835" i="2"/>
  <c r="AK1835" i="2"/>
  <c r="Z1836" i="2"/>
  <c r="AL1836" i="2"/>
  <c r="AA1837" i="2"/>
  <c r="AB1838" i="2"/>
  <c r="AF1838" i="2"/>
  <c r="AC1839" i="2"/>
  <c r="AG1839" i="2"/>
  <c r="AK1839" i="2"/>
  <c r="Z1840" i="2"/>
  <c r="AL1840" i="2"/>
  <c r="AA1841" i="2"/>
  <c r="AB1842" i="2"/>
  <c r="AF1842" i="2"/>
  <c r="AC1843" i="2"/>
  <c r="AG1843" i="2"/>
  <c r="AK1843" i="2"/>
  <c r="Z1844" i="2"/>
  <c r="Z109" i="2" s="1"/>
  <c r="AL1844" i="2"/>
  <c r="AL109" i="2" s="1"/>
  <c r="AA1845" i="2"/>
  <c r="AB1846" i="2"/>
  <c r="AF1846" i="2"/>
  <c r="AC1847" i="2"/>
  <c r="AG1847" i="2"/>
  <c r="AK1847" i="2"/>
  <c r="Z1848" i="2"/>
  <c r="AL1848" i="2"/>
  <c r="AA1849" i="2"/>
  <c r="AB1850" i="2"/>
  <c r="AF1850" i="2"/>
  <c r="AC1851" i="2"/>
  <c r="AC127" i="2" s="1"/>
  <c r="AG1851" i="2"/>
  <c r="AG127" i="2" s="1"/>
  <c r="AK1851" i="2"/>
  <c r="AK127" i="2" s="1"/>
  <c r="Z1852" i="2"/>
  <c r="AL1852" i="2"/>
  <c r="AA1853" i="2"/>
  <c r="AB1854" i="2"/>
  <c r="AF1854" i="2"/>
  <c r="AC1855" i="2"/>
  <c r="AG1855" i="2"/>
  <c r="AK1855" i="2"/>
  <c r="Z1856" i="2"/>
  <c r="AL1856" i="2"/>
  <c r="AA1857" i="2"/>
  <c r="AB1858" i="2"/>
  <c r="AF1858" i="2"/>
  <c r="AC1859" i="2"/>
  <c r="AG1859" i="2"/>
  <c r="AK1859" i="2"/>
  <c r="Z1860" i="2"/>
  <c r="Z97" i="2" s="1"/>
  <c r="AL1860" i="2"/>
  <c r="AL97" i="2" s="1"/>
  <c r="AA1861" i="2"/>
  <c r="AB1862" i="2"/>
  <c r="AF1862" i="2"/>
  <c r="AC1863" i="2"/>
  <c r="AG1863" i="2"/>
  <c r="AK1863" i="2"/>
  <c r="Z1864" i="2"/>
  <c r="AL1864" i="2"/>
  <c r="AA1865" i="2"/>
  <c r="AB1866" i="2"/>
  <c r="AF1866" i="2"/>
  <c r="AC1867" i="2"/>
  <c r="AG1867" i="2"/>
  <c r="AK1867" i="2"/>
  <c r="Z1868" i="2"/>
  <c r="AL1868" i="2"/>
  <c r="AA1869" i="2"/>
  <c r="AB1870" i="2"/>
  <c r="AF1870" i="2"/>
  <c r="AC1871" i="2"/>
  <c r="AG1871" i="2"/>
  <c r="AK1871" i="2"/>
  <c r="Z1872" i="2"/>
  <c r="AL1872" i="2"/>
  <c r="AA1873" i="2"/>
  <c r="AB1874" i="2"/>
  <c r="AF1874" i="2"/>
  <c r="AC1875" i="2"/>
  <c r="AG1875" i="2"/>
  <c r="AK1875" i="2"/>
  <c r="Z1876" i="2"/>
  <c r="AL1876" i="2"/>
  <c r="AA1877" i="2"/>
  <c r="AB1878" i="2"/>
  <c r="AF1878" i="2"/>
  <c r="AC1879" i="2"/>
  <c r="AG1879" i="2"/>
  <c r="AK1879" i="2"/>
  <c r="Z1880" i="2"/>
  <c r="AL1880" i="2"/>
  <c r="AA1881" i="2"/>
  <c r="AB1882" i="2"/>
  <c r="AF1882" i="2"/>
  <c r="AC1883" i="2"/>
  <c r="AG1883" i="2"/>
  <c r="AK1883" i="2"/>
  <c r="Z1884" i="2"/>
  <c r="AL1884" i="2"/>
  <c r="AA1885" i="2"/>
  <c r="AB1886" i="2"/>
  <c r="AF1886" i="2"/>
  <c r="AC1887" i="2"/>
  <c r="AG1887" i="2"/>
  <c r="AK1887" i="2"/>
  <c r="Z1888" i="2"/>
  <c r="AL1888" i="2"/>
  <c r="AA1889" i="2"/>
  <c r="AB1890" i="2"/>
  <c r="AF1890" i="2"/>
  <c r="AC1891" i="2"/>
  <c r="AG1891" i="2"/>
  <c r="AK1891" i="2"/>
  <c r="Z1892" i="2"/>
  <c r="AL1892" i="2"/>
  <c r="AA1893" i="2"/>
  <c r="AB1894" i="2"/>
  <c r="AF1894" i="2"/>
  <c r="AC1895" i="2"/>
  <c r="AG1895" i="2"/>
  <c r="AK1895" i="2"/>
  <c r="Z1896" i="2"/>
  <c r="AL1896" i="2"/>
  <c r="AA1897" i="2"/>
  <c r="AB1898" i="2"/>
  <c r="AF1898" i="2"/>
  <c r="AC1899" i="2"/>
  <c r="AG1899" i="2"/>
  <c r="AK1899" i="2"/>
  <c r="Z1900" i="2"/>
  <c r="AL1900" i="2"/>
  <c r="AA1901" i="2"/>
  <c r="AB1902" i="2"/>
  <c r="AF1902" i="2"/>
  <c r="AC1903" i="2"/>
  <c r="AG1903" i="2"/>
  <c r="AK1903" i="2"/>
  <c r="Z1904" i="2"/>
  <c r="AL1904" i="2"/>
  <c r="AA1905" i="2"/>
  <c r="AB1906" i="2"/>
  <c r="AF1906" i="2"/>
  <c r="AC1907" i="2"/>
  <c r="AG1907" i="2"/>
  <c r="AK1907" i="2"/>
  <c r="Z1908" i="2"/>
  <c r="AL1908" i="2"/>
  <c r="AA1909" i="2"/>
  <c r="AB1910" i="2"/>
  <c r="AF1910" i="2"/>
  <c r="AC1911" i="2"/>
  <c r="AG1911" i="2"/>
  <c r="AK1911" i="2"/>
  <c r="Z1912" i="2"/>
  <c r="AL1912" i="2"/>
  <c r="AA1913" i="2"/>
  <c r="AB1914" i="2"/>
  <c r="AF1914" i="2"/>
  <c r="AC1915" i="2"/>
  <c r="AG1915" i="2"/>
  <c r="AK1915" i="2"/>
  <c r="Z1916" i="2"/>
  <c r="AL1916" i="2"/>
  <c r="AA1917" i="2"/>
  <c r="AB1918" i="2"/>
  <c r="AF1918" i="2"/>
  <c r="AC1919" i="2"/>
  <c r="AG1919" i="2"/>
  <c r="AK1919" i="2"/>
  <c r="AO1919" i="2"/>
  <c r="Z1920" i="2"/>
  <c r="AL1920" i="2"/>
  <c r="AA1921" i="2"/>
  <c r="AB1922" i="2"/>
  <c r="AF1922" i="2"/>
  <c r="AC1923" i="2"/>
  <c r="AG1923" i="2"/>
  <c r="AK1923" i="2"/>
  <c r="AO1923" i="2"/>
  <c r="Z1924" i="2"/>
  <c r="AL1924" i="2"/>
  <c r="AA1925" i="2"/>
  <c r="AB1926" i="2"/>
  <c r="AF1926" i="2"/>
  <c r="AC1927" i="2"/>
  <c r="AG1927" i="2"/>
  <c r="AK1927" i="2"/>
  <c r="AO1927" i="2"/>
  <c r="Z1928" i="2"/>
  <c r="AL1928" i="2"/>
  <c r="AA1929" i="2"/>
  <c r="AB1930" i="2"/>
  <c r="AF1930" i="2"/>
  <c r="AC1931" i="2"/>
  <c r="AG1931" i="2"/>
  <c r="AK1931" i="2"/>
  <c r="AO1931" i="2"/>
  <c r="Z1932" i="2"/>
  <c r="AL1932" i="2"/>
  <c r="AA1933" i="2"/>
  <c r="AB1934" i="2"/>
  <c r="AF1934" i="2"/>
  <c r="AC1935" i="2"/>
  <c r="AG1935" i="2"/>
  <c r="AK1935" i="2"/>
  <c r="AO1935" i="2"/>
  <c r="Z1936" i="2"/>
  <c r="AL1936" i="2"/>
  <c r="AA1937" i="2"/>
  <c r="AB1938" i="2"/>
  <c r="AF1938" i="2"/>
  <c r="AC1939" i="2"/>
  <c r="AG1939" i="2"/>
  <c r="AK1939" i="2"/>
  <c r="AO1939" i="2"/>
  <c r="Z1940" i="2"/>
  <c r="AL1940" i="2"/>
  <c r="AA1941" i="2"/>
  <c r="AB1942" i="2"/>
  <c r="AF1942" i="2"/>
  <c r="AC1943" i="2"/>
  <c r="AG1943" i="2"/>
  <c r="AK1943" i="2"/>
  <c r="AO1943" i="2"/>
  <c r="Z1944" i="2"/>
  <c r="AL1944" i="2"/>
  <c r="AA1945" i="2"/>
  <c r="AB1946" i="2"/>
  <c r="AF1946" i="2"/>
  <c r="AC1947" i="2"/>
  <c r="AG1947" i="2"/>
  <c r="AK1947" i="2"/>
  <c r="AO1947" i="2"/>
  <c r="Z1948" i="2"/>
  <c r="AL1948" i="2"/>
  <c r="AA1949" i="2"/>
  <c r="AB1950" i="2"/>
  <c r="AF1950" i="2"/>
  <c r="AC1951" i="2"/>
  <c r="AG1951" i="2"/>
  <c r="AK1951" i="2"/>
  <c r="AO1951" i="2"/>
  <c r="Z1952" i="2"/>
  <c r="AL1952" i="2"/>
  <c r="AA1953" i="2"/>
  <c r="AB1954" i="2"/>
  <c r="AF1954" i="2"/>
  <c r="AC1955" i="2"/>
  <c r="AG1955" i="2"/>
  <c r="AK1955" i="2"/>
  <c r="AO1955" i="2"/>
  <c r="Z1956" i="2"/>
  <c r="AL1956" i="2"/>
  <c r="AA1957" i="2"/>
  <c r="AB1958" i="2"/>
  <c r="AF1958" i="2"/>
  <c r="AC1959" i="2"/>
  <c r="AC118" i="2" s="1"/>
  <c r="AG1959" i="2"/>
  <c r="AG118" i="2" s="1"/>
  <c r="AK1959" i="2"/>
  <c r="AK118" i="2" s="1"/>
  <c r="AO1959" i="2"/>
  <c r="Z1960" i="2"/>
  <c r="AL1960" i="2"/>
  <c r="AA1961" i="2"/>
  <c r="AB1962" i="2"/>
  <c r="AF1962" i="2"/>
  <c r="AC1963" i="2"/>
  <c r="AG1963" i="2"/>
  <c r="AK1963" i="2"/>
  <c r="AO1963" i="2"/>
  <c r="Z1964" i="2"/>
  <c r="AL1964" i="2"/>
  <c r="AA1965" i="2"/>
  <c r="AB1966" i="2"/>
  <c r="AF1966" i="2"/>
  <c r="AC1967" i="2"/>
  <c r="AG1967" i="2"/>
  <c r="AK1967" i="2"/>
  <c r="AO1967" i="2"/>
  <c r="Z1968" i="2"/>
  <c r="AL1968" i="2"/>
  <c r="AA1969" i="2"/>
  <c r="AB1970" i="2"/>
  <c r="AF1970" i="2"/>
  <c r="AC1971" i="2"/>
  <c r="AG1971" i="2"/>
  <c r="AK1971" i="2"/>
  <c r="AO1971" i="2"/>
  <c r="Z1972" i="2"/>
  <c r="AL1972" i="2"/>
  <c r="AA1973" i="2"/>
  <c r="AB1974" i="2"/>
  <c r="AF1974" i="2"/>
  <c r="AC1975" i="2"/>
  <c r="AG1975" i="2"/>
  <c r="AK1975" i="2"/>
  <c r="AO1975" i="2"/>
  <c r="Z1976" i="2"/>
  <c r="AL1976" i="2"/>
  <c r="AA1977" i="2"/>
  <c r="AB1978" i="2"/>
  <c r="AF1978" i="2"/>
  <c r="AC1979" i="2"/>
  <c r="AG1979" i="2"/>
  <c r="AK1979" i="2"/>
  <c r="AO1979" i="2"/>
  <c r="Z1980" i="2"/>
  <c r="AL1980" i="2"/>
  <c r="AA1981" i="2"/>
  <c r="AB1982" i="2"/>
  <c r="AF1982" i="2"/>
  <c r="AC1983" i="2"/>
  <c r="AG1983" i="2"/>
  <c r="AK1983" i="2"/>
  <c r="AO1983" i="2"/>
  <c r="Z1984" i="2"/>
  <c r="AL1984" i="2"/>
  <c r="AA1985" i="2"/>
  <c r="AB1986" i="2"/>
  <c r="AF1986" i="2"/>
  <c r="AF1987" i="2"/>
  <c r="AJ1987" i="2"/>
  <c r="AN1987" i="2"/>
  <c r="AC1987" i="2"/>
  <c r="AK1989" i="2"/>
  <c r="AL1990" i="2"/>
  <c r="AH1990" i="2"/>
  <c r="AD1990" i="2"/>
  <c r="Z1990" i="2"/>
  <c r="AA1990" i="2"/>
  <c r="AP1990" i="2"/>
  <c r="AE1990" i="2"/>
  <c r="AI1990" i="2"/>
  <c r="AM1990" i="2"/>
  <c r="AM1991" i="2"/>
  <c r="AE1992" i="2"/>
  <c r="AL1994" i="2"/>
  <c r="AH1994" i="2"/>
  <c r="AD1994" i="2"/>
  <c r="Z1994" i="2"/>
  <c r="AA1994" i="2"/>
  <c r="AP1994" i="2"/>
  <c r="AE1994" i="2"/>
  <c r="AI1994" i="2"/>
  <c r="AM1994" i="2"/>
  <c r="AM1995" i="2"/>
  <c r="AE1996" i="2"/>
  <c r="AL1998" i="2"/>
  <c r="AH1998" i="2"/>
  <c r="AD1998" i="2"/>
  <c r="Z1998" i="2"/>
  <c r="AA1998" i="2"/>
  <c r="AP1998" i="2"/>
  <c r="AE1998" i="2"/>
  <c r="AI1998" i="2"/>
  <c r="AM1998" i="2"/>
  <c r="AM1999" i="2"/>
  <c r="AE2000" i="2"/>
  <c r="AL2002" i="2"/>
  <c r="AH2002" i="2"/>
  <c r="AD2002" i="2"/>
  <c r="Z2002" i="2"/>
  <c r="AA2002" i="2"/>
  <c r="AP2002" i="2"/>
  <c r="AE2002" i="2"/>
  <c r="AI2002" i="2"/>
  <c r="AM2002" i="2"/>
  <c r="AM2003" i="2"/>
  <c r="AM105" i="2" s="1"/>
  <c r="AE2004" i="2"/>
  <c r="AL2006" i="2"/>
  <c r="AH2006" i="2"/>
  <c r="AD2006" i="2"/>
  <c r="Z2006" i="2"/>
  <c r="AA2006" i="2"/>
  <c r="AP2006" i="2"/>
  <c r="AE2006" i="2"/>
  <c r="AI2006" i="2"/>
  <c r="AM2006" i="2"/>
  <c r="AM2007" i="2"/>
  <c r="AE2008" i="2"/>
  <c r="AL2010" i="2"/>
  <c r="AH2010" i="2"/>
  <c r="AD2010" i="2"/>
  <c r="Z2010" i="2"/>
  <c r="AA2010" i="2"/>
  <c r="AP2010" i="2"/>
  <c r="AE2010" i="2"/>
  <c r="AI2010" i="2"/>
  <c r="AM2010" i="2"/>
  <c r="AM2011" i="2"/>
  <c r="AE2012" i="2"/>
  <c r="AL2014" i="2"/>
  <c r="AH2014" i="2"/>
  <c r="AD2014" i="2"/>
  <c r="Z2014" i="2"/>
  <c r="AA2014" i="2"/>
  <c r="AP2014" i="2"/>
  <c r="AE2014" i="2"/>
  <c r="AI2014" i="2"/>
  <c r="AM2014" i="2"/>
  <c r="AM2015" i="2"/>
  <c r="AC2015" i="2"/>
  <c r="AE2016" i="2"/>
  <c r="AL2018" i="2"/>
  <c r="AH2018" i="2"/>
  <c r="AD2018" i="2"/>
  <c r="Z2018" i="2"/>
  <c r="AA2018" i="2"/>
  <c r="AP2018" i="2"/>
  <c r="AE2018" i="2"/>
  <c r="AI2018" i="2"/>
  <c r="AM2018" i="2"/>
  <c r="AM2019" i="2"/>
  <c r="AC2019" i="2"/>
  <c r="AO2021" i="2"/>
  <c r="AD2021" i="2"/>
  <c r="AH2021" i="2"/>
  <c r="AQ2021" i="2"/>
  <c r="AF2021" i="2"/>
  <c r="AC2022" i="2"/>
  <c r="AO2023" i="2"/>
  <c r="AF2023" i="2"/>
  <c r="AQ2023" i="2"/>
  <c r="AN2023" i="2"/>
  <c r="AL2023" i="2"/>
  <c r="AN2024" i="2"/>
  <c r="AJ2024" i="2"/>
  <c r="AF2024" i="2"/>
  <c r="AB2024" i="2"/>
  <c r="Z2024" i="2"/>
  <c r="AO2024" i="2"/>
  <c r="AD2024" i="2"/>
  <c r="AH2024" i="2"/>
  <c r="AL2024" i="2"/>
  <c r="AE2024" i="2"/>
  <c r="AN2025" i="2"/>
  <c r="AA2026" i="2"/>
  <c r="AP2026" i="2"/>
  <c r="AI2026" i="2"/>
  <c r="AM2026" i="2"/>
  <c r="AK2026" i="2"/>
  <c r="AD2027" i="2"/>
  <c r="AB2028" i="2"/>
  <c r="AF2028" i="2"/>
  <c r="AJ2028" i="2"/>
  <c r="AN2028" i="2"/>
  <c r="AO2029" i="2"/>
  <c r="AD2029" i="2"/>
  <c r="AH2029" i="2"/>
  <c r="AQ2029" i="2"/>
  <c r="AF2029" i="2"/>
  <c r="AC2030" i="2"/>
  <c r="AO2031" i="2"/>
  <c r="AF2031" i="2"/>
  <c r="AQ2031" i="2"/>
  <c r="AN2031" i="2"/>
  <c r="AL2031" i="2"/>
  <c r="Z2032" i="2"/>
  <c r="AO2032" i="2"/>
  <c r="AD2032" i="2"/>
  <c r="AH2032" i="2"/>
  <c r="AL2032" i="2"/>
  <c r="AE2032" i="2"/>
  <c r="AN2033" i="2"/>
  <c r="AA2034" i="2"/>
  <c r="AP2034" i="2"/>
  <c r="AI2034" i="2"/>
  <c r="AM2034" i="2"/>
  <c r="AK2034" i="2"/>
  <c r="AD2035" i="2"/>
  <c r="AB2036" i="2"/>
  <c r="AF2036" i="2"/>
  <c r="AJ2036" i="2"/>
  <c r="AN2036" i="2"/>
  <c r="Z1743" i="2"/>
  <c r="AD1743" i="2"/>
  <c r="AH1743" i="2"/>
  <c r="AA1744" i="2"/>
  <c r="AE1744" i="2"/>
  <c r="AI1744" i="2"/>
  <c r="AB1745" i="2"/>
  <c r="AF1745" i="2"/>
  <c r="AJ1745" i="2"/>
  <c r="AN1745" i="2"/>
  <c r="AC1746" i="2"/>
  <c r="AG1746" i="2"/>
  <c r="AK1746" i="2"/>
  <c r="Z1747" i="2"/>
  <c r="AD1747" i="2"/>
  <c r="AH1747" i="2"/>
  <c r="AA1748" i="2"/>
  <c r="AE1748" i="2"/>
  <c r="AI1748" i="2"/>
  <c r="AB1749" i="2"/>
  <c r="AF1749" i="2"/>
  <c r="AJ1749" i="2"/>
  <c r="AN1749" i="2"/>
  <c r="AC1750" i="2"/>
  <c r="AG1750" i="2"/>
  <c r="AK1750" i="2"/>
  <c r="Z1751" i="2"/>
  <c r="AD1751" i="2"/>
  <c r="AH1751" i="2"/>
  <c r="AA1752" i="2"/>
  <c r="AE1752" i="2"/>
  <c r="AI1752" i="2"/>
  <c r="AB1753" i="2"/>
  <c r="AF1753" i="2"/>
  <c r="AJ1753" i="2"/>
  <c r="AN1753" i="2"/>
  <c r="AC1754" i="2"/>
  <c r="AG1754" i="2"/>
  <c r="AK1754" i="2"/>
  <c r="Z1755" i="2"/>
  <c r="AD1755" i="2"/>
  <c r="AH1755" i="2"/>
  <c r="AA1756" i="2"/>
  <c r="AE1756" i="2"/>
  <c r="AI1756" i="2"/>
  <c r="AB1757" i="2"/>
  <c r="AF1757" i="2"/>
  <c r="AJ1757" i="2"/>
  <c r="AN1757" i="2"/>
  <c r="AC1758" i="2"/>
  <c r="AG1758" i="2"/>
  <c r="AK1758" i="2"/>
  <c r="Z1759" i="2"/>
  <c r="AD1759" i="2"/>
  <c r="AH1759" i="2"/>
  <c r="AA1760" i="2"/>
  <c r="AE1760" i="2"/>
  <c r="AI1760" i="2"/>
  <c r="AB1761" i="2"/>
  <c r="AF1761" i="2"/>
  <c r="AJ1761" i="2"/>
  <c r="AN1761" i="2"/>
  <c r="AC1762" i="2"/>
  <c r="AG1762" i="2"/>
  <c r="AK1762" i="2"/>
  <c r="Z1763" i="2"/>
  <c r="AD1763" i="2"/>
  <c r="AH1763" i="2"/>
  <c r="AA1764" i="2"/>
  <c r="AE1764" i="2"/>
  <c r="AI1764" i="2"/>
  <c r="AB1765" i="2"/>
  <c r="AF1765" i="2"/>
  <c r="AJ1765" i="2"/>
  <c r="AN1765" i="2"/>
  <c r="AC1766" i="2"/>
  <c r="AG1766" i="2"/>
  <c r="AK1766" i="2"/>
  <c r="Z1767" i="2"/>
  <c r="AD1767" i="2"/>
  <c r="AH1767" i="2"/>
  <c r="AA1768" i="2"/>
  <c r="AE1768" i="2"/>
  <c r="AI1768" i="2"/>
  <c r="AB1769" i="2"/>
  <c r="AF1769" i="2"/>
  <c r="AJ1769" i="2"/>
  <c r="AN1769" i="2"/>
  <c r="AC1770" i="2"/>
  <c r="AG1770" i="2"/>
  <c r="AK1770" i="2"/>
  <c r="Z1771" i="2"/>
  <c r="AD1771" i="2"/>
  <c r="AH1771" i="2"/>
  <c r="AA1772" i="2"/>
  <c r="AA114" i="2" s="1"/>
  <c r="AE1772" i="2"/>
  <c r="AE114" i="2" s="1"/>
  <c r="AI1772" i="2"/>
  <c r="AI114" i="2" s="1"/>
  <c r="AB1773" i="2"/>
  <c r="AF1773" i="2"/>
  <c r="AJ1773" i="2"/>
  <c r="AN1773" i="2"/>
  <c r="AC1774" i="2"/>
  <c r="AG1774" i="2"/>
  <c r="AK1774" i="2"/>
  <c r="Z1775" i="2"/>
  <c r="AD1775" i="2"/>
  <c r="AH1775" i="2"/>
  <c r="AA1776" i="2"/>
  <c r="AE1776" i="2"/>
  <c r="AI1776" i="2"/>
  <c r="AB1777" i="2"/>
  <c r="AF1777" i="2"/>
  <c r="AJ1777" i="2"/>
  <c r="AN1777" i="2"/>
  <c r="AC1778" i="2"/>
  <c r="AG1778" i="2"/>
  <c r="AK1778" i="2"/>
  <c r="Z1779" i="2"/>
  <c r="AD1779" i="2"/>
  <c r="AH1779" i="2"/>
  <c r="AA1780" i="2"/>
  <c r="AE1780" i="2"/>
  <c r="AI1780" i="2"/>
  <c r="AB1781" i="2"/>
  <c r="AF1781" i="2"/>
  <c r="AJ1781" i="2"/>
  <c r="AN1781" i="2"/>
  <c r="AC1782" i="2"/>
  <c r="AG1782" i="2"/>
  <c r="AK1782" i="2"/>
  <c r="Z1783" i="2"/>
  <c r="AD1783" i="2"/>
  <c r="AH1783" i="2"/>
  <c r="AA1784" i="2"/>
  <c r="AE1784" i="2"/>
  <c r="AI1784" i="2"/>
  <c r="AB1785" i="2"/>
  <c r="AF1785" i="2"/>
  <c r="AJ1785" i="2"/>
  <c r="AN1785" i="2"/>
  <c r="AC1786" i="2"/>
  <c r="AG1786" i="2"/>
  <c r="AK1786" i="2"/>
  <c r="Z1787" i="2"/>
  <c r="AD1787" i="2"/>
  <c r="AH1787" i="2"/>
  <c r="AA1788" i="2"/>
  <c r="AE1788" i="2"/>
  <c r="AI1788" i="2"/>
  <c r="AB1789" i="2"/>
  <c r="AF1789" i="2"/>
  <c r="AJ1789" i="2"/>
  <c r="AN1789" i="2"/>
  <c r="AC1790" i="2"/>
  <c r="AG1790" i="2"/>
  <c r="AK1790" i="2"/>
  <c r="Z1791" i="2"/>
  <c r="AD1791" i="2"/>
  <c r="AH1791" i="2"/>
  <c r="AA1792" i="2"/>
  <c r="AE1792" i="2"/>
  <c r="AI1792" i="2"/>
  <c r="AB1793" i="2"/>
  <c r="AF1793" i="2"/>
  <c r="AJ1793" i="2"/>
  <c r="AN1793" i="2"/>
  <c r="AC1794" i="2"/>
  <c r="AG1794" i="2"/>
  <c r="AK1794" i="2"/>
  <c r="Z1795" i="2"/>
  <c r="AD1795" i="2"/>
  <c r="AH1795" i="2"/>
  <c r="AA1796" i="2"/>
  <c r="AE1796" i="2"/>
  <c r="AI1796" i="2"/>
  <c r="AB1797" i="2"/>
  <c r="AF1797" i="2"/>
  <c r="AJ1797" i="2"/>
  <c r="AN1797" i="2"/>
  <c r="AC1798" i="2"/>
  <c r="AG1798" i="2"/>
  <c r="AK1798" i="2"/>
  <c r="Z1799" i="2"/>
  <c r="AD1799" i="2"/>
  <c r="AH1799" i="2"/>
  <c r="AA1800" i="2"/>
  <c r="AE1800" i="2"/>
  <c r="AI1800" i="2"/>
  <c r="AB1801" i="2"/>
  <c r="AF1801" i="2"/>
  <c r="AJ1801" i="2"/>
  <c r="AN1801" i="2"/>
  <c r="AC1802" i="2"/>
  <c r="AG1802" i="2"/>
  <c r="AK1802" i="2"/>
  <c r="Z1803" i="2"/>
  <c r="AD1803" i="2"/>
  <c r="AH1803" i="2"/>
  <c r="AA1804" i="2"/>
  <c r="AE1804" i="2"/>
  <c r="AI1804" i="2"/>
  <c r="AB1805" i="2"/>
  <c r="AF1805" i="2"/>
  <c r="AJ1805" i="2"/>
  <c r="AN1805" i="2"/>
  <c r="AC1806" i="2"/>
  <c r="AC115" i="2" s="1"/>
  <c r="AG1806" i="2"/>
  <c r="AG115" i="2" s="1"/>
  <c r="AK1806" i="2"/>
  <c r="AK115" i="2" s="1"/>
  <c r="Z1807" i="2"/>
  <c r="AD1807" i="2"/>
  <c r="AH1807" i="2"/>
  <c r="AA1808" i="2"/>
  <c r="AE1808" i="2"/>
  <c r="AI1808" i="2"/>
  <c r="AB1809" i="2"/>
  <c r="AF1809" i="2"/>
  <c r="AJ1809" i="2"/>
  <c r="AN1809" i="2"/>
  <c r="AC1810" i="2"/>
  <c r="AG1810" i="2"/>
  <c r="AK1810" i="2"/>
  <c r="Z1811" i="2"/>
  <c r="AD1811" i="2"/>
  <c r="AH1811" i="2"/>
  <c r="AA1812" i="2"/>
  <c r="AE1812" i="2"/>
  <c r="AI1812" i="2"/>
  <c r="AB1813" i="2"/>
  <c r="AF1813" i="2"/>
  <c r="AJ1813" i="2"/>
  <c r="AN1813" i="2"/>
  <c r="AC1814" i="2"/>
  <c r="AG1814" i="2"/>
  <c r="AK1814" i="2"/>
  <c r="Z1815" i="2"/>
  <c r="AD1815" i="2"/>
  <c r="AH1815" i="2"/>
  <c r="AA1816" i="2"/>
  <c r="AE1816" i="2"/>
  <c r="AI1816" i="2"/>
  <c r="AB1817" i="2"/>
  <c r="AF1817" i="2"/>
  <c r="AJ1817" i="2"/>
  <c r="AN1817" i="2"/>
  <c r="AC1818" i="2"/>
  <c r="AG1818" i="2"/>
  <c r="AK1818" i="2"/>
  <c r="Z1819" i="2"/>
  <c r="AD1819" i="2"/>
  <c r="AH1819" i="2"/>
  <c r="AA1820" i="2"/>
  <c r="AE1820" i="2"/>
  <c r="AI1820" i="2"/>
  <c r="AB1821" i="2"/>
  <c r="AF1821" i="2"/>
  <c r="AJ1821" i="2"/>
  <c r="AN1821" i="2"/>
  <c r="AC1822" i="2"/>
  <c r="AG1822" i="2"/>
  <c r="AK1822" i="2"/>
  <c r="Z1823" i="2"/>
  <c r="AD1823" i="2"/>
  <c r="AH1823" i="2"/>
  <c r="AA1824" i="2"/>
  <c r="AE1824" i="2"/>
  <c r="AI1824" i="2"/>
  <c r="AB1825" i="2"/>
  <c r="AF1825" i="2"/>
  <c r="AJ1825" i="2"/>
  <c r="AN1825" i="2"/>
  <c r="AC1826" i="2"/>
  <c r="AG1826" i="2"/>
  <c r="AK1826" i="2"/>
  <c r="Z1827" i="2"/>
  <c r="AD1827" i="2"/>
  <c r="AH1827" i="2"/>
  <c r="AA1828" i="2"/>
  <c r="AE1828" i="2"/>
  <c r="AI1828" i="2"/>
  <c r="AB1829" i="2"/>
  <c r="AF1829" i="2"/>
  <c r="AJ1829" i="2"/>
  <c r="AN1829" i="2"/>
  <c r="AC1830" i="2"/>
  <c r="AG1830" i="2"/>
  <c r="AK1830" i="2"/>
  <c r="Z1831" i="2"/>
  <c r="AD1831" i="2"/>
  <c r="AH1831" i="2"/>
  <c r="AA1832" i="2"/>
  <c r="AE1832" i="2"/>
  <c r="AI1832" i="2"/>
  <c r="AB1833" i="2"/>
  <c r="AF1833" i="2"/>
  <c r="AJ1833" i="2"/>
  <c r="AN1833" i="2"/>
  <c r="AC1834" i="2"/>
  <c r="AG1834" i="2"/>
  <c r="AK1834" i="2"/>
  <c r="Z1835" i="2"/>
  <c r="AD1835" i="2"/>
  <c r="AH1835" i="2"/>
  <c r="AA1836" i="2"/>
  <c r="AE1836" i="2"/>
  <c r="AI1836" i="2"/>
  <c r="AB1837" i="2"/>
  <c r="AF1837" i="2"/>
  <c r="AJ1837" i="2"/>
  <c r="AN1837" i="2"/>
  <c r="AC1838" i="2"/>
  <c r="AG1838" i="2"/>
  <c r="AK1838" i="2"/>
  <c r="Z1839" i="2"/>
  <c r="AD1839" i="2"/>
  <c r="AH1839" i="2"/>
  <c r="AA1840" i="2"/>
  <c r="AE1840" i="2"/>
  <c r="AI1840" i="2"/>
  <c r="AB1841" i="2"/>
  <c r="AF1841" i="2"/>
  <c r="AJ1841" i="2"/>
  <c r="AN1841" i="2"/>
  <c r="AC1842" i="2"/>
  <c r="AG1842" i="2"/>
  <c r="AK1842" i="2"/>
  <c r="Z1843" i="2"/>
  <c r="AD1843" i="2"/>
  <c r="AH1843" i="2"/>
  <c r="AA1844" i="2"/>
  <c r="AA109" i="2" s="1"/>
  <c r="AE1844" i="2"/>
  <c r="AE109" i="2" s="1"/>
  <c r="AI1844" i="2"/>
  <c r="AI109" i="2" s="1"/>
  <c r="AB1845" i="2"/>
  <c r="AF1845" i="2"/>
  <c r="AJ1845" i="2"/>
  <c r="AN1845" i="2"/>
  <c r="AC1846" i="2"/>
  <c r="AG1846" i="2"/>
  <c r="AK1846" i="2"/>
  <c r="Z1847" i="2"/>
  <c r="AD1847" i="2"/>
  <c r="AH1847" i="2"/>
  <c r="AA1848" i="2"/>
  <c r="AE1848" i="2"/>
  <c r="AI1848" i="2"/>
  <c r="AB1849" i="2"/>
  <c r="AF1849" i="2"/>
  <c r="AJ1849" i="2"/>
  <c r="AN1849" i="2"/>
  <c r="AC1850" i="2"/>
  <c r="AG1850" i="2"/>
  <c r="AK1850" i="2"/>
  <c r="Z1851" i="2"/>
  <c r="Z127" i="2" s="1"/>
  <c r="AD1851" i="2"/>
  <c r="AD127" i="2" s="1"/>
  <c r="AH1851" i="2"/>
  <c r="AH127" i="2" s="1"/>
  <c r="AA1852" i="2"/>
  <c r="AE1852" i="2"/>
  <c r="AI1852" i="2"/>
  <c r="AB1853" i="2"/>
  <c r="AF1853" i="2"/>
  <c r="AJ1853" i="2"/>
  <c r="AN1853" i="2"/>
  <c r="AC1854" i="2"/>
  <c r="AG1854" i="2"/>
  <c r="AK1854" i="2"/>
  <c r="Z1855" i="2"/>
  <c r="AD1855" i="2"/>
  <c r="AH1855" i="2"/>
  <c r="AA1856" i="2"/>
  <c r="AE1856" i="2"/>
  <c r="AI1856" i="2"/>
  <c r="AB1857" i="2"/>
  <c r="AF1857" i="2"/>
  <c r="AJ1857" i="2"/>
  <c r="AN1857" i="2"/>
  <c r="AC1858" i="2"/>
  <c r="AG1858" i="2"/>
  <c r="AK1858" i="2"/>
  <c r="Z1859" i="2"/>
  <c r="AD1859" i="2"/>
  <c r="AH1859" i="2"/>
  <c r="AA1860" i="2"/>
  <c r="AA97" i="2" s="1"/>
  <c r="AE1860" i="2"/>
  <c r="AE97" i="2" s="1"/>
  <c r="AI1860" i="2"/>
  <c r="AI97" i="2" s="1"/>
  <c r="AB1861" i="2"/>
  <c r="AF1861" i="2"/>
  <c r="AJ1861" i="2"/>
  <c r="AN1861" i="2"/>
  <c r="AC1862" i="2"/>
  <c r="AG1862" i="2"/>
  <c r="AK1862" i="2"/>
  <c r="Z1863" i="2"/>
  <c r="AD1863" i="2"/>
  <c r="AH1863" i="2"/>
  <c r="AA1864" i="2"/>
  <c r="AE1864" i="2"/>
  <c r="AI1864" i="2"/>
  <c r="AB1865" i="2"/>
  <c r="AF1865" i="2"/>
  <c r="AJ1865" i="2"/>
  <c r="AN1865" i="2"/>
  <c r="AC1866" i="2"/>
  <c r="AG1866" i="2"/>
  <c r="AK1866" i="2"/>
  <c r="Z1867" i="2"/>
  <c r="AD1867" i="2"/>
  <c r="AH1867" i="2"/>
  <c r="AA1868" i="2"/>
  <c r="AE1868" i="2"/>
  <c r="AI1868" i="2"/>
  <c r="AB1869" i="2"/>
  <c r="AF1869" i="2"/>
  <c r="AJ1869" i="2"/>
  <c r="AN1869" i="2"/>
  <c r="AC1870" i="2"/>
  <c r="AG1870" i="2"/>
  <c r="AK1870" i="2"/>
  <c r="Z1871" i="2"/>
  <c r="AD1871" i="2"/>
  <c r="AH1871" i="2"/>
  <c r="AA1872" i="2"/>
  <c r="AE1872" i="2"/>
  <c r="AI1872" i="2"/>
  <c r="AB1873" i="2"/>
  <c r="AF1873" i="2"/>
  <c r="AJ1873" i="2"/>
  <c r="AN1873" i="2"/>
  <c r="AC1874" i="2"/>
  <c r="AG1874" i="2"/>
  <c r="AK1874" i="2"/>
  <c r="Z1875" i="2"/>
  <c r="AD1875" i="2"/>
  <c r="AH1875" i="2"/>
  <c r="AA1876" i="2"/>
  <c r="AE1876" i="2"/>
  <c r="AI1876" i="2"/>
  <c r="AB1877" i="2"/>
  <c r="AF1877" i="2"/>
  <c r="AJ1877" i="2"/>
  <c r="AN1877" i="2"/>
  <c r="AC1878" i="2"/>
  <c r="AG1878" i="2"/>
  <c r="AK1878" i="2"/>
  <c r="Z1879" i="2"/>
  <c r="AD1879" i="2"/>
  <c r="AH1879" i="2"/>
  <c r="AA1880" i="2"/>
  <c r="AE1880" i="2"/>
  <c r="AI1880" i="2"/>
  <c r="AB1881" i="2"/>
  <c r="AF1881" i="2"/>
  <c r="AJ1881" i="2"/>
  <c r="AN1881" i="2"/>
  <c r="AC1882" i="2"/>
  <c r="AG1882" i="2"/>
  <c r="AK1882" i="2"/>
  <c r="Z1883" i="2"/>
  <c r="AD1883" i="2"/>
  <c r="AH1883" i="2"/>
  <c r="AA1884" i="2"/>
  <c r="AE1884" i="2"/>
  <c r="AI1884" i="2"/>
  <c r="AB1885" i="2"/>
  <c r="AF1885" i="2"/>
  <c r="AJ1885" i="2"/>
  <c r="AN1885" i="2"/>
  <c r="AC1886" i="2"/>
  <c r="AG1886" i="2"/>
  <c r="AK1886" i="2"/>
  <c r="Z1887" i="2"/>
  <c r="AD1887" i="2"/>
  <c r="AH1887" i="2"/>
  <c r="AA1888" i="2"/>
  <c r="AE1888" i="2"/>
  <c r="AI1888" i="2"/>
  <c r="AB1889" i="2"/>
  <c r="AF1889" i="2"/>
  <c r="AJ1889" i="2"/>
  <c r="AN1889" i="2"/>
  <c r="AC1890" i="2"/>
  <c r="AG1890" i="2"/>
  <c r="AK1890" i="2"/>
  <c r="Z1891" i="2"/>
  <c r="AD1891" i="2"/>
  <c r="AH1891" i="2"/>
  <c r="AA1892" i="2"/>
  <c r="AE1892" i="2"/>
  <c r="AI1892" i="2"/>
  <c r="AB1893" i="2"/>
  <c r="AF1893" i="2"/>
  <c r="AJ1893" i="2"/>
  <c r="AN1893" i="2"/>
  <c r="AC1894" i="2"/>
  <c r="AG1894" i="2"/>
  <c r="AK1894" i="2"/>
  <c r="Z1895" i="2"/>
  <c r="AD1895" i="2"/>
  <c r="AH1895" i="2"/>
  <c r="AA1896" i="2"/>
  <c r="AE1896" i="2"/>
  <c r="AI1896" i="2"/>
  <c r="AB1897" i="2"/>
  <c r="AF1897" i="2"/>
  <c r="AJ1897" i="2"/>
  <c r="AN1897" i="2"/>
  <c r="AC1898" i="2"/>
  <c r="AG1898" i="2"/>
  <c r="AK1898" i="2"/>
  <c r="Z1899" i="2"/>
  <c r="AD1899" i="2"/>
  <c r="AH1899" i="2"/>
  <c r="AA1900" i="2"/>
  <c r="AE1900" i="2"/>
  <c r="AI1900" i="2"/>
  <c r="AB1901" i="2"/>
  <c r="AF1901" i="2"/>
  <c r="AJ1901" i="2"/>
  <c r="AN1901" i="2"/>
  <c r="AC1902" i="2"/>
  <c r="AG1902" i="2"/>
  <c r="AK1902" i="2"/>
  <c r="Z1903" i="2"/>
  <c r="AD1903" i="2"/>
  <c r="AH1903" i="2"/>
  <c r="AA1904" i="2"/>
  <c r="AE1904" i="2"/>
  <c r="AI1904" i="2"/>
  <c r="AB1905" i="2"/>
  <c r="AF1905" i="2"/>
  <c r="AJ1905" i="2"/>
  <c r="AN1905" i="2"/>
  <c r="AC1906" i="2"/>
  <c r="AG1906" i="2"/>
  <c r="AK1906" i="2"/>
  <c r="Z1907" i="2"/>
  <c r="AD1907" i="2"/>
  <c r="AH1907" i="2"/>
  <c r="AA1908" i="2"/>
  <c r="AE1908" i="2"/>
  <c r="AI1908" i="2"/>
  <c r="AB1909" i="2"/>
  <c r="AF1909" i="2"/>
  <c r="AJ1909" i="2"/>
  <c r="AN1909" i="2"/>
  <c r="AC1910" i="2"/>
  <c r="AG1910" i="2"/>
  <c r="AK1910" i="2"/>
  <c r="Z1911" i="2"/>
  <c r="AD1911" i="2"/>
  <c r="AH1911" i="2"/>
  <c r="AA1912" i="2"/>
  <c r="AE1912" i="2"/>
  <c r="AI1912" i="2"/>
  <c r="AB1913" i="2"/>
  <c r="AF1913" i="2"/>
  <c r="AJ1913" i="2"/>
  <c r="AN1913" i="2"/>
  <c r="AC1914" i="2"/>
  <c r="AG1914" i="2"/>
  <c r="AK1914" i="2"/>
  <c r="Z1915" i="2"/>
  <c r="AD1915" i="2"/>
  <c r="AH1915" i="2"/>
  <c r="AA1916" i="2"/>
  <c r="AE1916" i="2"/>
  <c r="AI1916" i="2"/>
  <c r="AM1916" i="2"/>
  <c r="AB1917" i="2"/>
  <c r="AF1917" i="2"/>
  <c r="AJ1917" i="2"/>
  <c r="AN1917" i="2"/>
  <c r="AC1918" i="2"/>
  <c r="AG1918" i="2"/>
  <c r="AK1918" i="2"/>
  <c r="Z1919" i="2"/>
  <c r="AD1919" i="2"/>
  <c r="AH1919" i="2"/>
  <c r="AA1920" i="2"/>
  <c r="AE1920" i="2"/>
  <c r="AI1920" i="2"/>
  <c r="AM1920" i="2"/>
  <c r="AB1921" i="2"/>
  <c r="AF1921" i="2"/>
  <c r="AJ1921" i="2"/>
  <c r="AN1921" i="2"/>
  <c r="AC1922" i="2"/>
  <c r="AG1922" i="2"/>
  <c r="AK1922" i="2"/>
  <c r="Z1923" i="2"/>
  <c r="AD1923" i="2"/>
  <c r="AH1923" i="2"/>
  <c r="AA1924" i="2"/>
  <c r="AE1924" i="2"/>
  <c r="AI1924" i="2"/>
  <c r="AM1924" i="2"/>
  <c r="AB1925" i="2"/>
  <c r="AF1925" i="2"/>
  <c r="AJ1925" i="2"/>
  <c r="AN1925" i="2"/>
  <c r="AC1926" i="2"/>
  <c r="AG1926" i="2"/>
  <c r="AK1926" i="2"/>
  <c r="Z1927" i="2"/>
  <c r="AD1927" i="2"/>
  <c r="AH1927" i="2"/>
  <c r="AA1928" i="2"/>
  <c r="AE1928" i="2"/>
  <c r="AI1928" i="2"/>
  <c r="AM1928" i="2"/>
  <c r="AB1929" i="2"/>
  <c r="AF1929" i="2"/>
  <c r="AJ1929" i="2"/>
  <c r="AN1929" i="2"/>
  <c r="AC1930" i="2"/>
  <c r="AG1930" i="2"/>
  <c r="AK1930" i="2"/>
  <c r="Z1931" i="2"/>
  <c r="AD1931" i="2"/>
  <c r="AH1931" i="2"/>
  <c r="AA1932" i="2"/>
  <c r="AE1932" i="2"/>
  <c r="AI1932" i="2"/>
  <c r="AM1932" i="2"/>
  <c r="AB1933" i="2"/>
  <c r="AF1933" i="2"/>
  <c r="AJ1933" i="2"/>
  <c r="AN1933" i="2"/>
  <c r="AC1934" i="2"/>
  <c r="AG1934" i="2"/>
  <c r="AK1934" i="2"/>
  <c r="Z1935" i="2"/>
  <c r="AD1935" i="2"/>
  <c r="AH1935" i="2"/>
  <c r="AA1936" i="2"/>
  <c r="AE1936" i="2"/>
  <c r="AI1936" i="2"/>
  <c r="AM1936" i="2"/>
  <c r="AB1937" i="2"/>
  <c r="AF1937" i="2"/>
  <c r="AJ1937" i="2"/>
  <c r="AN1937" i="2"/>
  <c r="AC1938" i="2"/>
  <c r="AG1938" i="2"/>
  <c r="AK1938" i="2"/>
  <c r="Z1939" i="2"/>
  <c r="AD1939" i="2"/>
  <c r="AH1939" i="2"/>
  <c r="AA1940" i="2"/>
  <c r="AE1940" i="2"/>
  <c r="AI1940" i="2"/>
  <c r="AM1940" i="2"/>
  <c r="AB1941" i="2"/>
  <c r="AF1941" i="2"/>
  <c r="AJ1941" i="2"/>
  <c r="AN1941" i="2"/>
  <c r="AC1942" i="2"/>
  <c r="AG1942" i="2"/>
  <c r="AK1942" i="2"/>
  <c r="AO1942" i="2"/>
  <c r="Z1943" i="2"/>
  <c r="AD1943" i="2"/>
  <c r="AH1943" i="2"/>
  <c r="AA1944" i="2"/>
  <c r="AE1944" i="2"/>
  <c r="AI1944" i="2"/>
  <c r="AM1944" i="2"/>
  <c r="AB1945" i="2"/>
  <c r="AF1945" i="2"/>
  <c r="AJ1945" i="2"/>
  <c r="AN1945" i="2"/>
  <c r="AC1946" i="2"/>
  <c r="AG1946" i="2"/>
  <c r="AK1946" i="2"/>
  <c r="AO1946" i="2"/>
  <c r="Z1947" i="2"/>
  <c r="AD1947" i="2"/>
  <c r="AH1947" i="2"/>
  <c r="AA1948" i="2"/>
  <c r="AE1948" i="2"/>
  <c r="AI1948" i="2"/>
  <c r="AM1948" i="2"/>
  <c r="AB1949" i="2"/>
  <c r="AF1949" i="2"/>
  <c r="AJ1949" i="2"/>
  <c r="AN1949" i="2"/>
  <c r="AC1950" i="2"/>
  <c r="AG1950" i="2"/>
  <c r="AK1950" i="2"/>
  <c r="AO1950" i="2"/>
  <c r="Z1951" i="2"/>
  <c r="AD1951" i="2"/>
  <c r="AH1951" i="2"/>
  <c r="AA1952" i="2"/>
  <c r="AE1952" i="2"/>
  <c r="AI1952" i="2"/>
  <c r="AM1952" i="2"/>
  <c r="AB1953" i="2"/>
  <c r="AF1953" i="2"/>
  <c r="AJ1953" i="2"/>
  <c r="AN1953" i="2"/>
  <c r="AC1954" i="2"/>
  <c r="AG1954" i="2"/>
  <c r="AK1954" i="2"/>
  <c r="AO1954" i="2"/>
  <c r="Z1955" i="2"/>
  <c r="AD1955" i="2"/>
  <c r="AH1955" i="2"/>
  <c r="AA1956" i="2"/>
  <c r="AE1956" i="2"/>
  <c r="AI1956" i="2"/>
  <c r="AM1956" i="2"/>
  <c r="AB1957" i="2"/>
  <c r="AF1957" i="2"/>
  <c r="AJ1957" i="2"/>
  <c r="AN1957" i="2"/>
  <c r="AC1958" i="2"/>
  <c r="AG1958" i="2"/>
  <c r="AK1958" i="2"/>
  <c r="AO1958" i="2"/>
  <c r="Z1959" i="2"/>
  <c r="Z118" i="2" s="1"/>
  <c r="AD1959" i="2"/>
  <c r="AD118" i="2" s="1"/>
  <c r="AH1959" i="2"/>
  <c r="AH118" i="2" s="1"/>
  <c r="AA1960" i="2"/>
  <c r="AE1960" i="2"/>
  <c r="AI1960" i="2"/>
  <c r="AM1960" i="2"/>
  <c r="AB1961" i="2"/>
  <c r="AF1961" i="2"/>
  <c r="AJ1961" i="2"/>
  <c r="AN1961" i="2"/>
  <c r="AC1962" i="2"/>
  <c r="AG1962" i="2"/>
  <c r="AK1962" i="2"/>
  <c r="AO1962" i="2"/>
  <c r="Z1963" i="2"/>
  <c r="AD1963" i="2"/>
  <c r="AH1963" i="2"/>
  <c r="AA1964" i="2"/>
  <c r="AE1964" i="2"/>
  <c r="AI1964" i="2"/>
  <c r="AM1964" i="2"/>
  <c r="AB1965" i="2"/>
  <c r="AF1965" i="2"/>
  <c r="AJ1965" i="2"/>
  <c r="AN1965" i="2"/>
  <c r="AC1966" i="2"/>
  <c r="AG1966" i="2"/>
  <c r="AK1966" i="2"/>
  <c r="AO1966" i="2"/>
  <c r="Z1967" i="2"/>
  <c r="AD1967" i="2"/>
  <c r="AH1967" i="2"/>
  <c r="AA1968" i="2"/>
  <c r="AE1968" i="2"/>
  <c r="AI1968" i="2"/>
  <c r="AM1968" i="2"/>
  <c r="AB1969" i="2"/>
  <c r="AF1969" i="2"/>
  <c r="AJ1969" i="2"/>
  <c r="AN1969" i="2"/>
  <c r="AC1970" i="2"/>
  <c r="AG1970" i="2"/>
  <c r="AK1970" i="2"/>
  <c r="AO1970" i="2"/>
  <c r="Z1971" i="2"/>
  <c r="AD1971" i="2"/>
  <c r="AH1971" i="2"/>
  <c r="AA1972" i="2"/>
  <c r="AE1972" i="2"/>
  <c r="AI1972" i="2"/>
  <c r="AM1972" i="2"/>
  <c r="AB1973" i="2"/>
  <c r="AF1973" i="2"/>
  <c r="AJ1973" i="2"/>
  <c r="AN1973" i="2"/>
  <c r="AC1974" i="2"/>
  <c r="AG1974" i="2"/>
  <c r="AK1974" i="2"/>
  <c r="AO1974" i="2"/>
  <c r="Z1975" i="2"/>
  <c r="AD1975" i="2"/>
  <c r="AH1975" i="2"/>
  <c r="AA1976" i="2"/>
  <c r="AE1976" i="2"/>
  <c r="AI1976" i="2"/>
  <c r="AM1976" i="2"/>
  <c r="AB1977" i="2"/>
  <c r="AF1977" i="2"/>
  <c r="AJ1977" i="2"/>
  <c r="AN1977" i="2"/>
  <c r="AC1978" i="2"/>
  <c r="AG1978" i="2"/>
  <c r="AK1978" i="2"/>
  <c r="AO1978" i="2"/>
  <c r="Z1979" i="2"/>
  <c r="AD1979" i="2"/>
  <c r="AH1979" i="2"/>
  <c r="AA1980" i="2"/>
  <c r="AE1980" i="2"/>
  <c r="AI1980" i="2"/>
  <c r="AM1980" i="2"/>
  <c r="AB1981" i="2"/>
  <c r="AF1981" i="2"/>
  <c r="AJ1981" i="2"/>
  <c r="AN1981" i="2"/>
  <c r="AC1982" i="2"/>
  <c r="AG1982" i="2"/>
  <c r="AK1982" i="2"/>
  <c r="AO1982" i="2"/>
  <c r="Z1983" i="2"/>
  <c r="AD1983" i="2"/>
  <c r="AH1983" i="2"/>
  <c r="AA1984" i="2"/>
  <c r="AE1984" i="2"/>
  <c r="AI1984" i="2"/>
  <c r="AM1984" i="2"/>
  <c r="AB1985" i="2"/>
  <c r="AF1985" i="2"/>
  <c r="AJ1985" i="2"/>
  <c r="AN1985" i="2"/>
  <c r="AC1986" i="2"/>
  <c r="AG1986" i="2"/>
  <c r="AK1986" i="2"/>
  <c r="AO1986" i="2"/>
  <c r="Z1987" i="2"/>
  <c r="AD1987" i="2"/>
  <c r="AI1987" i="2"/>
  <c r="AG1988" i="2"/>
  <c r="AK1988" i="2"/>
  <c r="Z1988" i="2"/>
  <c r="AE1988" i="2"/>
  <c r="AJ1988" i="2"/>
  <c r="AP1988" i="2"/>
  <c r="AD1989" i="2"/>
  <c r="AH1989" i="2"/>
  <c r="AL1989" i="2"/>
  <c r="AB1989" i="2"/>
  <c r="AG1989" i="2"/>
  <c r="AM1989" i="2"/>
  <c r="AG1990" i="2"/>
  <c r="AO1990" i="2"/>
  <c r="AG1992" i="2"/>
  <c r="AK1992" i="2"/>
  <c r="Z1992" i="2"/>
  <c r="AH1992" i="2"/>
  <c r="AP1992" i="2"/>
  <c r="AO1993" i="2"/>
  <c r="AK1993" i="2"/>
  <c r="AG1993" i="2"/>
  <c r="AC1993" i="2"/>
  <c r="Z1993" i="2"/>
  <c r="AD1993" i="2"/>
  <c r="AH1993" i="2"/>
  <c r="AL1993" i="2"/>
  <c r="AB1993" i="2"/>
  <c r="AJ1993" i="2"/>
  <c r="AG1994" i="2"/>
  <c r="AO1994" i="2"/>
  <c r="AG1996" i="2"/>
  <c r="AK1996" i="2"/>
  <c r="Z1996" i="2"/>
  <c r="AH1996" i="2"/>
  <c r="AP1996" i="2"/>
  <c r="AO1997" i="2"/>
  <c r="AK1997" i="2"/>
  <c r="AG1997" i="2"/>
  <c r="AC1997" i="2"/>
  <c r="Z1997" i="2"/>
  <c r="AD1997" i="2"/>
  <c r="AH1997" i="2"/>
  <c r="AL1997" i="2"/>
  <c r="AB1997" i="2"/>
  <c r="AJ1997" i="2"/>
  <c r="AG1998" i="2"/>
  <c r="AO1998" i="2"/>
  <c r="AG2000" i="2"/>
  <c r="AK2000" i="2"/>
  <c r="Z2000" i="2"/>
  <c r="AH2000" i="2"/>
  <c r="AP2000" i="2"/>
  <c r="AO2001" i="2"/>
  <c r="AK2001" i="2"/>
  <c r="AG2001" i="2"/>
  <c r="AC2001" i="2"/>
  <c r="Z2001" i="2"/>
  <c r="AD2001" i="2"/>
  <c r="AH2001" i="2"/>
  <c r="AL2001" i="2"/>
  <c r="AB2001" i="2"/>
  <c r="AJ2001" i="2"/>
  <c r="AG2002" i="2"/>
  <c r="AO2002" i="2"/>
  <c r="AG2004" i="2"/>
  <c r="AK2004" i="2"/>
  <c r="Z2004" i="2"/>
  <c r="AH2004" i="2"/>
  <c r="AP2004" i="2"/>
  <c r="AO2005" i="2"/>
  <c r="AK2005" i="2"/>
  <c r="AG2005" i="2"/>
  <c r="AC2005" i="2"/>
  <c r="Z2005" i="2"/>
  <c r="AD2005" i="2"/>
  <c r="AH2005" i="2"/>
  <c r="AL2005" i="2"/>
  <c r="AB2005" i="2"/>
  <c r="AJ2005" i="2"/>
  <c r="AG2006" i="2"/>
  <c r="AO2006" i="2"/>
  <c r="AG2008" i="2"/>
  <c r="AK2008" i="2"/>
  <c r="Z2008" i="2"/>
  <c r="AH2008" i="2"/>
  <c r="AP2008" i="2"/>
  <c r="AO2009" i="2"/>
  <c r="AK2009" i="2"/>
  <c r="AG2009" i="2"/>
  <c r="AC2009" i="2"/>
  <c r="Z2009" i="2"/>
  <c r="AD2009" i="2"/>
  <c r="AH2009" i="2"/>
  <c r="AL2009" i="2"/>
  <c r="AB2009" i="2"/>
  <c r="AJ2009" i="2"/>
  <c r="AG2010" i="2"/>
  <c r="AO2010" i="2"/>
  <c r="AG2012" i="2"/>
  <c r="AK2012" i="2"/>
  <c r="Z2012" i="2"/>
  <c r="AH2012" i="2"/>
  <c r="AP2012" i="2"/>
  <c r="AO2013" i="2"/>
  <c r="AK2013" i="2"/>
  <c r="AG2013" i="2"/>
  <c r="AC2013" i="2"/>
  <c r="Z2013" i="2"/>
  <c r="AD2013" i="2"/>
  <c r="AH2013" i="2"/>
  <c r="AL2013" i="2"/>
  <c r="AB2013" i="2"/>
  <c r="AJ2013" i="2"/>
  <c r="AG2014" i="2"/>
  <c r="AO2014" i="2"/>
  <c r="AG2016" i="2"/>
  <c r="AK2016" i="2"/>
  <c r="Z2016" i="2"/>
  <c r="AH2016" i="2"/>
  <c r="AP2016" i="2"/>
  <c r="AO2017" i="2"/>
  <c r="AK2017" i="2"/>
  <c r="AG2017" i="2"/>
  <c r="AC2017" i="2"/>
  <c r="Z2017" i="2"/>
  <c r="AD2017" i="2"/>
  <c r="AH2017" i="2"/>
  <c r="AL2017" i="2"/>
  <c r="AB2017" i="2"/>
  <c r="AJ2017" i="2"/>
  <c r="AG2018" i="2"/>
  <c r="AO2018" i="2"/>
  <c r="AD2019" i="2"/>
  <c r="AE2021" i="2"/>
  <c r="AP2021" i="2"/>
  <c r="AI2021" i="2"/>
  <c r="AM2021" i="2"/>
  <c r="AJ2021" i="2"/>
  <c r="AG2022" i="2"/>
  <c r="AG2023" i="2"/>
  <c r="AK2023" i="2"/>
  <c r="Z2023" i="2"/>
  <c r="AP2023" i="2"/>
  <c r="AB2025" i="2"/>
  <c r="AF2026" i="2"/>
  <c r="AJ2026" i="2"/>
  <c r="AQ2026" i="2"/>
  <c r="AN2026" i="2"/>
  <c r="AO2026" i="2"/>
  <c r="AA2027" i="2"/>
  <c r="AE2027" i="2"/>
  <c r="AI2027" i="2"/>
  <c r="AM2027" i="2"/>
  <c r="AH2027" i="2"/>
  <c r="AE2029" i="2"/>
  <c r="AP2029" i="2"/>
  <c r="AI2029" i="2"/>
  <c r="AM2029" i="2"/>
  <c r="AJ2029" i="2"/>
  <c r="Z2030" i="2"/>
  <c r="AD2030" i="2"/>
  <c r="AH2030" i="2"/>
  <c r="AL2030" i="2"/>
  <c r="AG2030" i="2"/>
  <c r="AG2031" i="2"/>
  <c r="AK2031" i="2"/>
  <c r="Z2031" i="2"/>
  <c r="AP2031" i="2"/>
  <c r="AC2033" i="2"/>
  <c r="AG2033" i="2"/>
  <c r="AK2033" i="2"/>
  <c r="AB2033" i="2"/>
  <c r="AF2034" i="2"/>
  <c r="AJ2034" i="2"/>
  <c r="AQ2034" i="2"/>
  <c r="AN2034" i="2"/>
  <c r="AO2034" i="2"/>
  <c r="AA2035" i="2"/>
  <c r="AE2035" i="2"/>
  <c r="AI2035" i="2"/>
  <c r="AM2035" i="2"/>
  <c r="AH2035" i="2"/>
  <c r="Z1918" i="2"/>
  <c r="AJ1920" i="2"/>
  <c r="AK1921" i="2"/>
  <c r="Z1922" i="2"/>
  <c r="AH1922" i="2"/>
  <c r="AI1923" i="2"/>
  <c r="AF1924" i="2"/>
  <c r="AJ1924" i="2"/>
  <c r="AG1925" i="2"/>
  <c r="AK1925" i="2"/>
  <c r="Z1926" i="2"/>
  <c r="AD1926" i="2"/>
  <c r="AH1926" i="2"/>
  <c r="AA1927" i="2"/>
  <c r="AE1927" i="2"/>
  <c r="AI1927" i="2"/>
  <c r="AF1928" i="2"/>
  <c r="AJ1928" i="2"/>
  <c r="AG1929" i="2"/>
  <c r="AK1929" i="2"/>
  <c r="Z1930" i="2"/>
  <c r="AD1930" i="2"/>
  <c r="AH1930" i="2"/>
  <c r="AE1931" i="2"/>
  <c r="AI1931" i="2"/>
  <c r="AF1932" i="2"/>
  <c r="AJ1932" i="2"/>
  <c r="AC1933" i="2"/>
  <c r="AG1933" i="2"/>
  <c r="AK1933" i="2"/>
  <c r="Z1934" i="2"/>
  <c r="AD1934" i="2"/>
  <c r="AH1934" i="2"/>
  <c r="AE1935" i="2"/>
  <c r="AI1935" i="2"/>
  <c r="AF1936" i="2"/>
  <c r="AJ1936" i="2"/>
  <c r="AG1937" i="2"/>
  <c r="AK1937" i="2"/>
  <c r="Z1938" i="2"/>
  <c r="AD1938" i="2"/>
  <c r="AH1938" i="2"/>
  <c r="AE1939" i="2"/>
  <c r="AI1939" i="2"/>
  <c r="AB1940" i="2"/>
  <c r="AF1940" i="2"/>
  <c r="AJ1940" i="2"/>
  <c r="AC1941" i="2"/>
  <c r="AG1941" i="2"/>
  <c r="AK1941" i="2"/>
  <c r="Z1942" i="2"/>
  <c r="AD1942" i="2"/>
  <c r="AH1942" i="2"/>
  <c r="AA1943" i="2"/>
  <c r="AE1943" i="2"/>
  <c r="AI1943" i="2"/>
  <c r="AB1944" i="2"/>
  <c r="AF1944" i="2"/>
  <c r="AJ1944" i="2"/>
  <c r="AC1945" i="2"/>
  <c r="AG1945" i="2"/>
  <c r="AK1945" i="2"/>
  <c r="Z1946" i="2"/>
  <c r="AD1946" i="2"/>
  <c r="AH1946" i="2"/>
  <c r="AA1947" i="2"/>
  <c r="AE1947" i="2"/>
  <c r="AI1947" i="2"/>
  <c r="AB1948" i="2"/>
  <c r="AF1948" i="2"/>
  <c r="AJ1948" i="2"/>
  <c r="AC1949" i="2"/>
  <c r="AG1949" i="2"/>
  <c r="AK1949" i="2"/>
  <c r="Z1950" i="2"/>
  <c r="AD1950" i="2"/>
  <c r="AH1950" i="2"/>
  <c r="AA1951" i="2"/>
  <c r="AE1951" i="2"/>
  <c r="AI1951" i="2"/>
  <c r="AB1952" i="2"/>
  <c r="AF1952" i="2"/>
  <c r="AJ1952" i="2"/>
  <c r="AC1953" i="2"/>
  <c r="AG1953" i="2"/>
  <c r="AK1953" i="2"/>
  <c r="Z1954" i="2"/>
  <c r="AD1954" i="2"/>
  <c r="AH1954" i="2"/>
  <c r="AA1955" i="2"/>
  <c r="AE1955" i="2"/>
  <c r="AI1955" i="2"/>
  <c r="AB1956" i="2"/>
  <c r="AF1956" i="2"/>
  <c r="AJ1956" i="2"/>
  <c r="AC1957" i="2"/>
  <c r="AG1957" i="2"/>
  <c r="AK1957" i="2"/>
  <c r="Z1958" i="2"/>
  <c r="AD1958" i="2"/>
  <c r="AH1958" i="2"/>
  <c r="AA1959" i="2"/>
  <c r="AA118" i="2" s="1"/>
  <c r="AE1959" i="2"/>
  <c r="AE118" i="2" s="1"/>
  <c r="AI1959" i="2"/>
  <c r="AI118" i="2" s="1"/>
  <c r="AB1960" i="2"/>
  <c r="AF1960" i="2"/>
  <c r="AJ1960" i="2"/>
  <c r="AC1961" i="2"/>
  <c r="AG1961" i="2"/>
  <c r="AK1961" i="2"/>
  <c r="Z1962" i="2"/>
  <c r="AD1962" i="2"/>
  <c r="AH1962" i="2"/>
  <c r="AA1963" i="2"/>
  <c r="AE1963" i="2"/>
  <c r="AI1963" i="2"/>
  <c r="AB1964" i="2"/>
  <c r="AF1964" i="2"/>
  <c r="AJ1964" i="2"/>
  <c r="AC1965" i="2"/>
  <c r="AG1965" i="2"/>
  <c r="AK1965" i="2"/>
  <c r="Z1966" i="2"/>
  <c r="AD1966" i="2"/>
  <c r="AH1966" i="2"/>
  <c r="AA1967" i="2"/>
  <c r="AE1967" i="2"/>
  <c r="AI1967" i="2"/>
  <c r="AB1968" i="2"/>
  <c r="AF1968" i="2"/>
  <c r="AJ1968" i="2"/>
  <c r="AC1969" i="2"/>
  <c r="AG1969" i="2"/>
  <c r="AK1969" i="2"/>
  <c r="Z1970" i="2"/>
  <c r="AD1970" i="2"/>
  <c r="AH1970" i="2"/>
  <c r="AA1971" i="2"/>
  <c r="AE1971" i="2"/>
  <c r="AI1971" i="2"/>
  <c r="AB1972" i="2"/>
  <c r="AF1972" i="2"/>
  <c r="AJ1972" i="2"/>
  <c r="AC1973" i="2"/>
  <c r="AG1973" i="2"/>
  <c r="AK1973" i="2"/>
  <c r="Z1974" i="2"/>
  <c r="AD1974" i="2"/>
  <c r="AH1974" i="2"/>
  <c r="AA1975" i="2"/>
  <c r="AE1975" i="2"/>
  <c r="AI1975" i="2"/>
  <c r="AB1976" i="2"/>
  <c r="AF1976" i="2"/>
  <c r="AJ1976" i="2"/>
  <c r="AC1977" i="2"/>
  <c r="AG1977" i="2"/>
  <c r="AK1977" i="2"/>
  <c r="Z1978" i="2"/>
  <c r="AD1978" i="2"/>
  <c r="AH1978" i="2"/>
  <c r="AA1979" i="2"/>
  <c r="AE1979" i="2"/>
  <c r="AI1979" i="2"/>
  <c r="AB1980" i="2"/>
  <c r="AF1980" i="2"/>
  <c r="AJ1980" i="2"/>
  <c r="AC1981" i="2"/>
  <c r="AG1981" i="2"/>
  <c r="AK1981" i="2"/>
  <c r="Z1982" i="2"/>
  <c r="AD1982" i="2"/>
  <c r="AH1982" i="2"/>
  <c r="AA1983" i="2"/>
  <c r="AE1983" i="2"/>
  <c r="AI1983" i="2"/>
  <c r="AB1984" i="2"/>
  <c r="AF1984" i="2"/>
  <c r="AJ1984" i="2"/>
  <c r="AC1985" i="2"/>
  <c r="AG1985" i="2"/>
  <c r="AK1985" i="2"/>
  <c r="Z1986" i="2"/>
  <c r="AD1986" i="2"/>
  <c r="AH1986" i="2"/>
  <c r="AA1987" i="2"/>
  <c r="AO1988" i="2"/>
  <c r="AA1988" i="2"/>
  <c r="AF1988" i="2"/>
  <c r="AQ1988" i="2"/>
  <c r="AP1989" i="2"/>
  <c r="AC1989" i="2"/>
  <c r="AN1989" i="2"/>
  <c r="AJ1990" i="2"/>
  <c r="AF1991" i="2"/>
  <c r="AQ1991" i="2"/>
  <c r="AJ1991" i="2"/>
  <c r="AN1991" i="2"/>
  <c r="AG1991" i="2"/>
  <c r="AO1991" i="2"/>
  <c r="AN1992" i="2"/>
  <c r="AJ1992" i="2"/>
  <c r="AF1992" i="2"/>
  <c r="AB1992" i="2"/>
  <c r="AO1992" i="2"/>
  <c r="AA1992" i="2"/>
  <c r="AI1992" i="2"/>
  <c r="AQ1992" i="2"/>
  <c r="AP1993" i="2"/>
  <c r="AE1993" i="2"/>
  <c r="AJ1994" i="2"/>
  <c r="AF1995" i="2"/>
  <c r="AQ1995" i="2"/>
  <c r="AJ1995" i="2"/>
  <c r="AN1995" i="2"/>
  <c r="AG1995" i="2"/>
  <c r="AO1995" i="2"/>
  <c r="AN1996" i="2"/>
  <c r="AJ1996" i="2"/>
  <c r="AF1996" i="2"/>
  <c r="AB1996" i="2"/>
  <c r="AO1996" i="2"/>
  <c r="AA1996" i="2"/>
  <c r="AI1996" i="2"/>
  <c r="AQ1996" i="2"/>
  <c r="AP1997" i="2"/>
  <c r="AE1997" i="2"/>
  <c r="AJ1998" i="2"/>
  <c r="AB1999" i="2"/>
  <c r="AF1999" i="2"/>
  <c r="AQ1999" i="2"/>
  <c r="AJ1999" i="2"/>
  <c r="AN1999" i="2"/>
  <c r="AO1999" i="2"/>
  <c r="AN2000" i="2"/>
  <c r="AJ2000" i="2"/>
  <c r="AF2000" i="2"/>
  <c r="AB2000" i="2"/>
  <c r="AO2000" i="2"/>
  <c r="AA2000" i="2"/>
  <c r="AI2000" i="2"/>
  <c r="AQ2000" i="2"/>
  <c r="AP2001" i="2"/>
  <c r="AE2001" i="2"/>
  <c r="AJ2002" i="2"/>
  <c r="AB2003" i="2"/>
  <c r="AB105" i="2" s="1"/>
  <c r="AF2003" i="2"/>
  <c r="AF105" i="2" s="1"/>
  <c r="AQ2003" i="2"/>
  <c r="AP105" i="2" s="1"/>
  <c r="AJ2003" i="2"/>
  <c r="AJ105" i="2" s="1"/>
  <c r="AN2003" i="2"/>
  <c r="AN105" i="2" s="1"/>
  <c r="AO2003" i="2"/>
  <c r="AN2004" i="2"/>
  <c r="AJ2004" i="2"/>
  <c r="AF2004" i="2"/>
  <c r="AB2004" i="2"/>
  <c r="AO2004" i="2"/>
  <c r="AA2004" i="2"/>
  <c r="AI2004" i="2"/>
  <c r="AQ2004" i="2"/>
  <c r="AP2005" i="2"/>
  <c r="AE2005" i="2"/>
  <c r="AJ2006" i="2"/>
  <c r="AB2007" i="2"/>
  <c r="AF2007" i="2"/>
  <c r="AQ2007" i="2"/>
  <c r="AJ2007" i="2"/>
  <c r="AN2007" i="2"/>
  <c r="AO2007" i="2"/>
  <c r="AN2008" i="2"/>
  <c r="AJ2008" i="2"/>
  <c r="AF2008" i="2"/>
  <c r="AB2008" i="2"/>
  <c r="AO2008" i="2"/>
  <c r="AA2008" i="2"/>
  <c r="AI2008" i="2"/>
  <c r="AQ2008" i="2"/>
  <c r="AP2009" i="2"/>
  <c r="AE2009" i="2"/>
  <c r="AJ2010" i="2"/>
  <c r="AB2011" i="2"/>
  <c r="AF2011" i="2"/>
  <c r="AQ2011" i="2"/>
  <c r="AJ2011" i="2"/>
  <c r="AN2011" i="2"/>
  <c r="AO2011" i="2"/>
  <c r="AN2012" i="2"/>
  <c r="AJ2012" i="2"/>
  <c r="AF2012" i="2"/>
  <c r="AB2012" i="2"/>
  <c r="AO2012" i="2"/>
  <c r="AA2012" i="2"/>
  <c r="AI2012" i="2"/>
  <c r="AQ2012" i="2"/>
  <c r="AP2013" i="2"/>
  <c r="AE2013" i="2"/>
  <c r="AJ2014" i="2"/>
  <c r="AB2015" i="2"/>
  <c r="AF2015" i="2"/>
  <c r="AQ2015" i="2"/>
  <c r="AJ2015" i="2"/>
  <c r="AN2015" i="2"/>
  <c r="AO2015" i="2"/>
  <c r="AN2016" i="2"/>
  <c r="AJ2016" i="2"/>
  <c r="AF2016" i="2"/>
  <c r="AB2016" i="2"/>
  <c r="AO2016" i="2"/>
  <c r="AA2016" i="2"/>
  <c r="AI2016" i="2"/>
  <c r="AQ2016" i="2"/>
  <c r="AP2017" i="2"/>
  <c r="AE2017" i="2"/>
  <c r="AJ2018" i="2"/>
  <c r="AB2019" i="2"/>
  <c r="AF2019" i="2"/>
  <c r="AQ2019" i="2"/>
  <c r="AJ2019" i="2"/>
  <c r="AN2019" i="2"/>
  <c r="AO2019" i="2"/>
  <c r="AN2020" i="2"/>
  <c r="AJ2020" i="2"/>
  <c r="AF2020" i="2"/>
  <c r="AB2020" i="2"/>
  <c r="Z2020" i="2"/>
  <c r="AO2020" i="2"/>
  <c r="AD2020" i="2"/>
  <c r="AH2020" i="2"/>
  <c r="AL2020" i="2"/>
  <c r="AE2020" i="2"/>
  <c r="AN2021" i="2"/>
  <c r="AL2022" i="2"/>
  <c r="AP2022" i="2"/>
  <c r="AI2022" i="2"/>
  <c r="AM2022" i="2"/>
  <c r="AK2022" i="2"/>
  <c r="AM2023" i="2"/>
  <c r="AD2023" i="2"/>
  <c r="AO2025" i="2"/>
  <c r="AD2025" i="2"/>
  <c r="AH2025" i="2"/>
  <c r="AQ2025" i="2"/>
  <c r="AF2025" i="2"/>
  <c r="AC2026" i="2"/>
  <c r="AO2027" i="2"/>
  <c r="AF2027" i="2"/>
  <c r="AQ2027" i="2"/>
  <c r="AN2027" i="2"/>
  <c r="AL2027" i="2"/>
  <c r="Z2028" i="2"/>
  <c r="AO2028" i="2"/>
  <c r="AD2028" i="2"/>
  <c r="AH2028" i="2"/>
  <c r="AL2028" i="2"/>
  <c r="AE2028" i="2"/>
  <c r="AN2029" i="2"/>
  <c r="AA2030" i="2"/>
  <c r="AP2030" i="2"/>
  <c r="AI2030" i="2"/>
  <c r="AM2030" i="2"/>
  <c r="AK2030" i="2"/>
  <c r="AD2031" i="2"/>
  <c r="AO2033" i="2"/>
  <c r="AD2033" i="2"/>
  <c r="AH2033" i="2"/>
  <c r="AQ2033" i="2"/>
  <c r="AF2033" i="2"/>
  <c r="AC2034" i="2"/>
  <c r="AO2035" i="2"/>
  <c r="AF2035" i="2"/>
  <c r="AQ2035" i="2"/>
  <c r="AN2035" i="2"/>
  <c r="AL2035" i="2"/>
  <c r="AM2036" i="2"/>
  <c r="AI2036" i="2"/>
  <c r="AE2036" i="2"/>
  <c r="AA2036" i="2"/>
  <c r="Z2036" i="2"/>
  <c r="AO2036" i="2"/>
  <c r="AD2036" i="2"/>
  <c r="AH2036" i="2"/>
  <c r="AG2020" i="2"/>
  <c r="Z2021" i="2"/>
  <c r="AL2021" i="2"/>
  <c r="AA2022" i="2"/>
  <c r="AE2022" i="2"/>
  <c r="AB2023" i="2"/>
  <c r="AJ2023" i="2"/>
  <c r="AG2024" i="2"/>
  <c r="Z2025" i="2"/>
  <c r="AL2025" i="2"/>
  <c r="AE2026" i="2"/>
  <c r="AB2027" i="2"/>
  <c r="AJ2027" i="2"/>
  <c r="AG2028" i="2"/>
  <c r="Z2029" i="2"/>
  <c r="AL2029" i="2"/>
  <c r="AE2030" i="2"/>
  <c r="AB2031" i="2"/>
  <c r="AJ2031" i="2"/>
  <c r="AG2032" i="2"/>
  <c r="Z2033" i="2"/>
  <c r="AL2033" i="2"/>
  <c r="AE2034" i="2"/>
  <c r="AB2035" i="2"/>
  <c r="AJ2035" i="2"/>
  <c r="AG2036" i="2"/>
  <c r="Z2037" i="2"/>
  <c r="AL2037" i="2"/>
  <c r="AP2037" i="2"/>
  <c r="AE2038" i="2"/>
  <c r="AQ2038" i="2"/>
  <c r="AB2039" i="2"/>
  <c r="AJ2039" i="2"/>
  <c r="AG2040" i="2"/>
  <c r="AG119" i="2" s="1"/>
  <c r="AO2040" i="2"/>
  <c r="Z2041" i="2"/>
  <c r="AL2041" i="2"/>
  <c r="AP2041" i="2"/>
  <c r="AE2042" i="2"/>
  <c r="AQ2042" i="2"/>
  <c r="AB2043" i="2"/>
  <c r="AJ2043" i="2"/>
  <c r="AG2044" i="2"/>
  <c r="AO2044" i="2"/>
  <c r="Z2045" i="2"/>
  <c r="AL2045" i="2"/>
  <c r="AP2045" i="2"/>
  <c r="AE2046" i="2"/>
  <c r="AQ2046" i="2"/>
  <c r="AB2047" i="2"/>
  <c r="AJ2047" i="2"/>
  <c r="AG2048" i="2"/>
  <c r="AO2048" i="2"/>
  <c r="Z2049" i="2"/>
  <c r="AL2049" i="2"/>
  <c r="AP2049" i="2"/>
  <c r="AE2050" i="2"/>
  <c r="AQ2050" i="2"/>
  <c r="AB2051" i="2"/>
  <c r="AJ2051" i="2"/>
  <c r="AG2052" i="2"/>
  <c r="AO2052" i="2"/>
  <c r="Z2053" i="2"/>
  <c r="AL2053" i="2"/>
  <c r="AP2053" i="2"/>
  <c r="AE2054" i="2"/>
  <c r="AQ2054" i="2"/>
  <c r="AB2055" i="2"/>
  <c r="AJ2055" i="2"/>
  <c r="AG2056" i="2"/>
  <c r="AO2056" i="2"/>
  <c r="Z2057" i="2"/>
  <c r="AL2057" i="2"/>
  <c r="AP2057" i="2"/>
  <c r="AE2058" i="2"/>
  <c r="AQ2058" i="2"/>
  <c r="AB2059" i="2"/>
  <c r="AJ2059" i="2"/>
  <c r="AG2060" i="2"/>
  <c r="AO2060" i="2"/>
  <c r="Z2061" i="2"/>
  <c r="AL2061" i="2"/>
  <c r="AP2061" i="2"/>
  <c r="AE2062" i="2"/>
  <c r="AQ2062" i="2"/>
  <c r="AB2063" i="2"/>
  <c r="AJ2063" i="2"/>
  <c r="AG2064" i="2"/>
  <c r="AO2064" i="2"/>
  <c r="Z2065" i="2"/>
  <c r="AL2065" i="2"/>
  <c r="AP2065" i="2"/>
  <c r="AE2066" i="2"/>
  <c r="AQ2066" i="2"/>
  <c r="AB2067" i="2"/>
  <c r="AJ2067" i="2"/>
  <c r="AG2068" i="2"/>
  <c r="AO2068" i="2"/>
  <c r="Z2069" i="2"/>
  <c r="AL2069" i="2"/>
  <c r="AP2069" i="2"/>
  <c r="AE2070" i="2"/>
  <c r="AQ2070" i="2"/>
  <c r="AB2071" i="2"/>
  <c r="AJ2071" i="2"/>
  <c r="AG2072" i="2"/>
  <c r="AO2072" i="2"/>
  <c r="Z2073" i="2"/>
  <c r="AL2073" i="2"/>
  <c r="AP2073" i="2"/>
  <c r="AE2074" i="2"/>
  <c r="AQ2074" i="2"/>
  <c r="AB2075" i="2"/>
  <c r="AJ2075" i="2"/>
  <c r="AG2076" i="2"/>
  <c r="AO2076" i="2"/>
  <c r="Z2077" i="2"/>
  <c r="AL2077" i="2"/>
  <c r="AP2077" i="2"/>
  <c r="AE2078" i="2"/>
  <c r="AQ2078" i="2"/>
  <c r="AB2079" i="2"/>
  <c r="AJ2079" i="2"/>
  <c r="AG2080" i="2"/>
  <c r="AO2080" i="2"/>
  <c r="Z2081" i="2"/>
  <c r="AL2081" i="2"/>
  <c r="AP2081" i="2"/>
  <c r="AE2082" i="2"/>
  <c r="AQ2082" i="2"/>
  <c r="AB2083" i="2"/>
  <c r="AJ2083" i="2"/>
  <c r="AG2084" i="2"/>
  <c r="AO2084" i="2"/>
  <c r="Z2085" i="2"/>
  <c r="AL2085" i="2"/>
  <c r="AP2085" i="2"/>
  <c r="AE2086" i="2"/>
  <c r="AQ2086" i="2"/>
  <c r="AB2087" i="2"/>
  <c r="AJ2087" i="2"/>
  <c r="AG2088" i="2"/>
  <c r="AO2088" i="2"/>
  <c r="Z2089" i="2"/>
  <c r="AL2089" i="2"/>
  <c r="AP2089" i="2"/>
  <c r="AE2090" i="2"/>
  <c r="AQ2090" i="2"/>
  <c r="AB2091" i="2"/>
  <c r="AJ2091" i="2"/>
  <c r="AG2092" i="2"/>
  <c r="AO2092" i="2"/>
  <c r="Z2093" i="2"/>
  <c r="AL2093" i="2"/>
  <c r="AP2093" i="2"/>
  <c r="AE2094" i="2"/>
  <c r="AQ2094" i="2"/>
  <c r="AB2095" i="2"/>
  <c r="AJ2095" i="2"/>
  <c r="AG2096" i="2"/>
  <c r="AO2096" i="2"/>
  <c r="Z2097" i="2"/>
  <c r="AL2097" i="2"/>
  <c r="AP2097" i="2"/>
  <c r="AE2098" i="2"/>
  <c r="AQ2098" i="2"/>
  <c r="AB2099" i="2"/>
  <c r="AJ2099" i="2"/>
  <c r="AG2100" i="2"/>
  <c r="AO2100" i="2"/>
  <c r="Z2101" i="2"/>
  <c r="Z111" i="2" s="1"/>
  <c r="AL2101" i="2"/>
  <c r="AL111" i="2" s="1"/>
  <c r="AP2101" i="2"/>
  <c r="AO111" i="2" s="1"/>
  <c r="AE2102" i="2"/>
  <c r="AQ2102" i="2"/>
  <c r="AB2103" i="2"/>
  <c r="AJ2103" i="2"/>
  <c r="AG2104" i="2"/>
  <c r="AO2104" i="2"/>
  <c r="Z2105" i="2"/>
  <c r="AL2105" i="2"/>
  <c r="AP2105" i="2"/>
  <c r="AE2106" i="2"/>
  <c r="AQ2106" i="2"/>
  <c r="AB2107" i="2"/>
  <c r="AJ2107" i="2"/>
  <c r="AG2108" i="2"/>
  <c r="AO2108" i="2"/>
  <c r="Z2109" i="2"/>
  <c r="AL2109" i="2"/>
  <c r="AP2109" i="2"/>
  <c r="AE2110" i="2"/>
  <c r="AQ2110" i="2"/>
  <c r="AB2111" i="2"/>
  <c r="AJ2111" i="2"/>
  <c r="AG2112" i="2"/>
  <c r="AO2112" i="2"/>
  <c r="Z2113" i="2"/>
  <c r="AL2113" i="2"/>
  <c r="AP2113" i="2"/>
  <c r="AA2114" i="2"/>
  <c r="AE2114" i="2"/>
  <c r="AQ2114" i="2"/>
  <c r="AB2115" i="2"/>
  <c r="AJ2115" i="2"/>
  <c r="AG2116" i="2"/>
  <c r="AO2116" i="2"/>
  <c r="Z2117" i="2"/>
  <c r="AL2117" i="2"/>
  <c r="AP2117" i="2"/>
  <c r="AA2118" i="2"/>
  <c r="AE2118" i="2"/>
  <c r="AQ2118" i="2"/>
  <c r="AB2119" i="2"/>
  <c r="AJ2119" i="2"/>
  <c r="AG2120" i="2"/>
  <c r="AO2120" i="2"/>
  <c r="Z2121" i="2"/>
  <c r="AL2121" i="2"/>
  <c r="AP2121" i="2"/>
  <c r="AA2122" i="2"/>
  <c r="AE2122" i="2"/>
  <c r="AQ2122" i="2"/>
  <c r="AB2123" i="2"/>
  <c r="AJ2123" i="2"/>
  <c r="AG2124" i="2"/>
  <c r="AO2124" i="2"/>
  <c r="Z2125" i="2"/>
  <c r="AL2125" i="2"/>
  <c r="AP2125" i="2"/>
  <c r="AA2126" i="2"/>
  <c r="AE2126" i="2"/>
  <c r="AQ2126" i="2"/>
  <c r="AB2127" i="2"/>
  <c r="AJ2127" i="2"/>
  <c r="AG2128" i="2"/>
  <c r="AO2128" i="2"/>
  <c r="Z2129" i="2"/>
  <c r="AL2129" i="2"/>
  <c r="AP2129" i="2"/>
  <c r="AA2130" i="2"/>
  <c r="AE2130" i="2"/>
  <c r="AQ2130" i="2"/>
  <c r="AB2131" i="2"/>
  <c r="AJ2131" i="2"/>
  <c r="AG2132" i="2"/>
  <c r="AO2132" i="2"/>
  <c r="Z2133" i="2"/>
  <c r="AL2133" i="2"/>
  <c r="AP2133" i="2"/>
  <c r="AA2134" i="2"/>
  <c r="AE2134" i="2"/>
  <c r="AQ2134" i="2"/>
  <c r="AB2135" i="2"/>
  <c r="AJ2135" i="2"/>
  <c r="AG2136" i="2"/>
  <c r="AO2136" i="2"/>
  <c r="Z2137" i="2"/>
  <c r="AL2137" i="2"/>
  <c r="AA2138" i="2"/>
  <c r="AE2138" i="2"/>
  <c r="AB2139" i="2"/>
  <c r="AJ2139" i="2"/>
  <c r="AC2140" i="2"/>
  <c r="AG2140" i="2"/>
  <c r="Z2141" i="2"/>
  <c r="AL2141" i="2"/>
  <c r="AA2142" i="2"/>
  <c r="AE2142" i="2"/>
  <c r="AB2143" i="2"/>
  <c r="AJ2143" i="2"/>
  <c r="AC2144" i="2"/>
  <c r="AG2144" i="2"/>
  <c r="Z2145" i="2"/>
  <c r="AL2145" i="2"/>
  <c r="AA2146" i="2"/>
  <c r="AE2146" i="2"/>
  <c r="AB2147" i="2"/>
  <c r="AJ2147" i="2"/>
  <c r="AC2148" i="2"/>
  <c r="AG2148" i="2"/>
  <c r="Z2149" i="2"/>
  <c r="AL2149" i="2"/>
  <c r="AA2150" i="2"/>
  <c r="AE2150" i="2"/>
  <c r="AB2151" i="2"/>
  <c r="AJ2151" i="2"/>
  <c r="AC2152" i="2"/>
  <c r="AG2152" i="2"/>
  <c r="Z2153" i="2"/>
  <c r="AL2153" i="2"/>
  <c r="AA2154" i="2"/>
  <c r="AE2154" i="2"/>
  <c r="AB2155" i="2"/>
  <c r="AJ2155" i="2"/>
  <c r="AC2156" i="2"/>
  <c r="AG2156" i="2"/>
  <c r="Z2157" i="2"/>
  <c r="AL2157" i="2"/>
  <c r="AA2158" i="2"/>
  <c r="AE2158" i="2"/>
  <c r="AB2159" i="2"/>
  <c r="AJ2159" i="2"/>
  <c r="AC2160" i="2"/>
  <c r="AG2160" i="2"/>
  <c r="Z2161" i="2"/>
  <c r="AL2161" i="2"/>
  <c r="AA2162" i="2"/>
  <c r="AE2162" i="2"/>
  <c r="AB2163" i="2"/>
  <c r="AJ2163" i="2"/>
  <c r="AC2164" i="2"/>
  <c r="AG2164" i="2"/>
  <c r="Z2165" i="2"/>
  <c r="AL2165" i="2"/>
  <c r="AA2166" i="2"/>
  <c r="AE2166" i="2"/>
  <c r="AB2167" i="2"/>
  <c r="AJ2167" i="2"/>
  <c r="AC2168" i="2"/>
  <c r="AG2168" i="2"/>
  <c r="Z2169" i="2"/>
  <c r="AL2169" i="2"/>
  <c r="AA2170" i="2"/>
  <c r="AE2170" i="2"/>
  <c r="AB2171" i="2"/>
  <c r="AJ2171" i="2"/>
  <c r="AC2172" i="2"/>
  <c r="AG2172" i="2"/>
  <c r="Z2173" i="2"/>
  <c r="AL2173" i="2"/>
  <c r="AA2174" i="2"/>
  <c r="AE2174" i="2"/>
  <c r="AB2175" i="2"/>
  <c r="AJ2175" i="2"/>
  <c r="AC2176" i="2"/>
  <c r="AG2176" i="2"/>
  <c r="Z2177" i="2"/>
  <c r="AL2177" i="2"/>
  <c r="AA2178" i="2"/>
  <c r="AE2178" i="2"/>
  <c r="AB2179" i="2"/>
  <c r="AJ2179" i="2"/>
  <c r="AC2180" i="2"/>
  <c r="AG2180" i="2"/>
  <c r="Z2181" i="2"/>
  <c r="AL2181" i="2"/>
  <c r="AA2182" i="2"/>
  <c r="AE2182" i="2"/>
  <c r="AB2183" i="2"/>
  <c r="AJ2183" i="2"/>
  <c r="AC2184" i="2"/>
  <c r="AG2184" i="2"/>
  <c r="Z2185" i="2"/>
  <c r="AL2185" i="2"/>
  <c r="AA2186" i="2"/>
  <c r="AE2186" i="2"/>
  <c r="AB2187" i="2"/>
  <c r="AJ2187" i="2"/>
  <c r="AC2188" i="2"/>
  <c r="AG2188" i="2"/>
  <c r="Z2189" i="2"/>
  <c r="AL2189" i="2"/>
  <c r="AA2190" i="2"/>
  <c r="AE2190" i="2"/>
  <c r="AQ2190" i="2"/>
  <c r="AB2191" i="2"/>
  <c r="AJ2191" i="2"/>
  <c r="AC2192" i="2"/>
  <c r="AG2192" i="2"/>
  <c r="Z2193" i="2"/>
  <c r="AL2193" i="2"/>
  <c r="AA2194" i="2"/>
  <c r="AE2194" i="2"/>
  <c r="AQ2194" i="2"/>
  <c r="AB2195" i="2"/>
  <c r="AJ2195" i="2"/>
  <c r="AC2196" i="2"/>
  <c r="AG2196" i="2"/>
  <c r="Z2197" i="2"/>
  <c r="AL2197" i="2"/>
  <c r="AA2198" i="2"/>
  <c r="AE2198" i="2"/>
  <c r="AQ2198" i="2"/>
  <c r="AB2199" i="2"/>
  <c r="AJ2199" i="2"/>
  <c r="AC2200" i="2"/>
  <c r="AG2200" i="2"/>
  <c r="Z2201" i="2"/>
  <c r="AL2201" i="2"/>
  <c r="AP2201" i="2"/>
  <c r="AA2202" i="2"/>
  <c r="AE2202" i="2"/>
  <c r="AQ2202" i="2"/>
  <c r="AB2203" i="2"/>
  <c r="AJ2203" i="2"/>
  <c r="AC2204" i="2"/>
  <c r="AG2204" i="2"/>
  <c r="AO2204" i="2"/>
  <c r="Z2205" i="2"/>
  <c r="AL2205" i="2"/>
  <c r="AP2205" i="2"/>
  <c r="AA2206" i="2"/>
  <c r="AE2206" i="2"/>
  <c r="AQ2206" i="2"/>
  <c r="AB2207" i="2"/>
  <c r="AJ2207" i="2"/>
  <c r="AC2208" i="2"/>
  <c r="AG2208" i="2"/>
  <c r="AO2208" i="2"/>
  <c r="Z2209" i="2"/>
  <c r="AL2209" i="2"/>
  <c r="AP2209" i="2"/>
  <c r="AA2210" i="2"/>
  <c r="AE2210" i="2"/>
  <c r="AQ2210" i="2"/>
  <c r="AB2211" i="2"/>
  <c r="AJ2211" i="2"/>
  <c r="AC2212" i="2"/>
  <c r="AG2212" i="2"/>
  <c r="AO2212" i="2"/>
  <c r="Z2213" i="2"/>
  <c r="AL2213" i="2"/>
  <c r="AP2213" i="2"/>
  <c r="AA2214" i="2"/>
  <c r="AE2214" i="2"/>
  <c r="AQ2214" i="2"/>
  <c r="AB2215" i="2"/>
  <c r="AJ2215" i="2"/>
  <c r="AC2216" i="2"/>
  <c r="AG2216" i="2"/>
  <c r="AO2216" i="2"/>
  <c r="Z2217" i="2"/>
  <c r="AL2217" i="2"/>
  <c r="AP2217" i="2"/>
  <c r="AA2218" i="2"/>
  <c r="AE2218" i="2"/>
  <c r="AQ2218" i="2"/>
  <c r="AB2219" i="2"/>
  <c r="AJ2219" i="2"/>
  <c r="AC2220" i="2"/>
  <c r="AG2220" i="2"/>
  <c r="AO2220" i="2"/>
  <c r="Z2221" i="2"/>
  <c r="AL2221" i="2"/>
  <c r="AP2221" i="2"/>
  <c r="AA2222" i="2"/>
  <c r="AE2222" i="2"/>
  <c r="AQ2222" i="2"/>
  <c r="AB2223" i="2"/>
  <c r="AJ2223" i="2"/>
  <c r="AC2224" i="2"/>
  <c r="AG2224" i="2"/>
  <c r="AO2224" i="2"/>
  <c r="Z2225" i="2"/>
  <c r="AL2225" i="2"/>
  <c r="AP2225" i="2"/>
  <c r="AA2226" i="2"/>
  <c r="AE2226" i="2"/>
  <c r="AQ2226" i="2"/>
  <c r="AB2227" i="2"/>
  <c r="AJ2227" i="2"/>
  <c r="AC2228" i="2"/>
  <c r="AG2228" i="2"/>
  <c r="AO2228" i="2"/>
  <c r="Z2229" i="2"/>
  <c r="AL2229" i="2"/>
  <c r="AP2229" i="2"/>
  <c r="AA2230" i="2"/>
  <c r="AE2230" i="2"/>
  <c r="AQ2230" i="2"/>
  <c r="AB2231" i="2"/>
  <c r="AJ2231" i="2"/>
  <c r="AC2232" i="2"/>
  <c r="AG2232" i="2"/>
  <c r="AO2232" i="2"/>
  <c r="Z2233" i="2"/>
  <c r="AL2233" i="2"/>
  <c r="AP2233" i="2"/>
  <c r="AA2234" i="2"/>
  <c r="AE2234" i="2"/>
  <c r="AQ2234" i="2"/>
  <c r="AB2235" i="2"/>
  <c r="AJ2235" i="2"/>
  <c r="AC2236" i="2"/>
  <c r="AG2236" i="2"/>
  <c r="AO2236" i="2"/>
  <c r="Z2237" i="2"/>
  <c r="AL2237" i="2"/>
  <c r="AP2237" i="2"/>
  <c r="AA2238" i="2"/>
  <c r="AE2238" i="2"/>
  <c r="AQ2238" i="2"/>
  <c r="AB2239" i="2"/>
  <c r="AB128" i="2" s="1"/>
  <c r="AJ2239" i="2"/>
  <c r="AJ128" i="2" s="1"/>
  <c r="AC2240" i="2"/>
  <c r="AG2240" i="2"/>
  <c r="AO2240" i="2"/>
  <c r="Z2241" i="2"/>
  <c r="AL2241" i="2"/>
  <c r="AP2241" i="2"/>
  <c r="AA2242" i="2"/>
  <c r="AE2242" i="2"/>
  <c r="AQ2242" i="2"/>
  <c r="AB2243" i="2"/>
  <c r="AJ2243" i="2"/>
  <c r="AC2244" i="2"/>
  <c r="AG2244" i="2"/>
  <c r="AO2244" i="2"/>
  <c r="Z2245" i="2"/>
  <c r="AL2245" i="2"/>
  <c r="AP2245" i="2"/>
  <c r="AA2246" i="2"/>
  <c r="AE2246" i="2"/>
  <c r="AQ2246" i="2"/>
  <c r="AB2247" i="2"/>
  <c r="AJ2247" i="2"/>
  <c r="AC2248" i="2"/>
  <c r="AG2248" i="2"/>
  <c r="AO2248" i="2"/>
  <c r="Z2249" i="2"/>
  <c r="AL2249" i="2"/>
  <c r="AP2249" i="2"/>
  <c r="AA2250" i="2"/>
  <c r="AE2250" i="2"/>
  <c r="AQ2250" i="2"/>
  <c r="AB2251" i="2"/>
  <c r="AJ2251" i="2"/>
  <c r="AC2252" i="2"/>
  <c r="AG2252" i="2"/>
  <c r="AO2252" i="2"/>
  <c r="Z2253" i="2"/>
  <c r="AL2253" i="2"/>
  <c r="AP2253" i="2"/>
  <c r="AA2254" i="2"/>
  <c r="AE2254" i="2"/>
  <c r="AQ2254" i="2"/>
  <c r="AB2255" i="2"/>
  <c r="AJ2255" i="2"/>
  <c r="AC2256" i="2"/>
  <c r="AG2256" i="2"/>
  <c r="AO2256" i="2"/>
  <c r="Z2257" i="2"/>
  <c r="AL2257" i="2"/>
  <c r="AP2257" i="2"/>
  <c r="AA2258" i="2"/>
  <c r="AE2258" i="2"/>
  <c r="AQ2258" i="2"/>
  <c r="AB2259" i="2"/>
  <c r="AJ2259" i="2"/>
  <c r="AC2260" i="2"/>
  <c r="AG2260" i="2"/>
  <c r="AO2260" i="2"/>
  <c r="Z2261" i="2"/>
  <c r="AL2261" i="2"/>
  <c r="AP2261" i="2"/>
  <c r="AA2262" i="2"/>
  <c r="AE2262" i="2"/>
  <c r="AQ2262" i="2"/>
  <c r="AB2263" i="2"/>
  <c r="AJ2263" i="2"/>
  <c r="AC2264" i="2"/>
  <c r="AG2264" i="2"/>
  <c r="AO2264" i="2"/>
  <c r="Z2265" i="2"/>
  <c r="AL2265" i="2"/>
  <c r="AP2265" i="2"/>
  <c r="AA2266" i="2"/>
  <c r="AE2266" i="2"/>
  <c r="AQ2266" i="2"/>
  <c r="AB2267" i="2"/>
  <c r="AJ2267" i="2"/>
  <c r="AC2268" i="2"/>
  <c r="AG2268" i="2"/>
  <c r="AO2268" i="2"/>
  <c r="Z2269" i="2"/>
  <c r="AL2269" i="2"/>
  <c r="AP2269" i="2"/>
  <c r="AA2270" i="2"/>
  <c r="AE2270" i="2"/>
  <c r="AQ2270" i="2"/>
  <c r="AB2271" i="2"/>
  <c r="AJ2271" i="2"/>
  <c r="AC2272" i="2"/>
  <c r="AG2272" i="2"/>
  <c r="AO2272" i="2"/>
  <c r="AA2273" i="2"/>
  <c r="AI2273" i="2"/>
  <c r="AE2274" i="2"/>
  <c r="AI2274" i="2"/>
  <c r="AM2274" i="2"/>
  <c r="AD2274" i="2"/>
  <c r="AL2274" i="2"/>
  <c r="AA2275" i="2"/>
  <c r="AI2275" i="2"/>
  <c r="AE2276" i="2"/>
  <c r="AI2276" i="2"/>
  <c r="AM2276" i="2"/>
  <c r="AD2276" i="2"/>
  <c r="AL2276" i="2"/>
  <c r="AA2277" i="2"/>
  <c r="AI2277" i="2"/>
  <c r="AE2278" i="2"/>
  <c r="AI2278" i="2"/>
  <c r="AM2278" i="2"/>
  <c r="AD2278" i="2"/>
  <c r="AL2278" i="2"/>
  <c r="AA2279" i="2"/>
  <c r="AI2279" i="2"/>
  <c r="AE2280" i="2"/>
  <c r="AI2280" i="2"/>
  <c r="AM2280" i="2"/>
  <c r="AD2280" i="2"/>
  <c r="AL2280" i="2"/>
  <c r="AA2281" i="2"/>
  <c r="AI2281" i="2"/>
  <c r="AE2282" i="2"/>
  <c r="AI2282" i="2"/>
  <c r="AM2282" i="2"/>
  <c r="AD2282" i="2"/>
  <c r="AL2282" i="2"/>
  <c r="AA2283" i="2"/>
  <c r="AI2283" i="2"/>
  <c r="AE2284" i="2"/>
  <c r="AI2284" i="2"/>
  <c r="AM2284" i="2"/>
  <c r="AD2284" i="2"/>
  <c r="AL2284" i="2"/>
  <c r="AA2285" i="2"/>
  <c r="AI2285" i="2"/>
  <c r="AE2286" i="2"/>
  <c r="AI2286" i="2"/>
  <c r="AM2286" i="2"/>
  <c r="AD2286" i="2"/>
  <c r="AL2286" i="2"/>
  <c r="AA2287" i="2"/>
  <c r="AI2287" i="2"/>
  <c r="AE2288" i="2"/>
  <c r="AI2288" i="2"/>
  <c r="AM2288" i="2"/>
  <c r="AD2288" i="2"/>
  <c r="AL2288" i="2"/>
  <c r="AA2289" i="2"/>
  <c r="AI2289" i="2"/>
  <c r="AE2290" i="2"/>
  <c r="AI2290" i="2"/>
  <c r="AM2290" i="2"/>
  <c r="AD2290" i="2"/>
  <c r="AL2290" i="2"/>
  <c r="AA2291" i="2"/>
  <c r="AI2291" i="2"/>
  <c r="AN2292" i="2"/>
  <c r="AJ2292" i="2"/>
  <c r="AF2292" i="2"/>
  <c r="AA2292" i="2"/>
  <c r="AE2292" i="2"/>
  <c r="AI2292" i="2"/>
  <c r="AM2292" i="2"/>
  <c r="AD2292" i="2"/>
  <c r="AO2294" i="2"/>
  <c r="AL2036" i="2"/>
  <c r="AA2037" i="2"/>
  <c r="AB2038" i="2"/>
  <c r="AC2039" i="2"/>
  <c r="AG2039" i="2"/>
  <c r="Z2040" i="2"/>
  <c r="Z119" i="2" s="1"/>
  <c r="AL2040" i="2"/>
  <c r="AL119" i="2" s="1"/>
  <c r="AA2041" i="2"/>
  <c r="AB2042" i="2"/>
  <c r="AC2043" i="2"/>
  <c r="AG2043" i="2"/>
  <c r="Z2044" i="2"/>
  <c r="AL2044" i="2"/>
  <c r="AA2045" i="2"/>
  <c r="AB2046" i="2"/>
  <c r="AC2047" i="2"/>
  <c r="AG2047" i="2"/>
  <c r="Z2048" i="2"/>
  <c r="AL2048" i="2"/>
  <c r="AA2049" i="2"/>
  <c r="AB2050" i="2"/>
  <c r="AC2051" i="2"/>
  <c r="AG2051" i="2"/>
  <c r="Z2052" i="2"/>
  <c r="AL2052" i="2"/>
  <c r="AA2053" i="2"/>
  <c r="AB2054" i="2"/>
  <c r="AC2055" i="2"/>
  <c r="AG2055" i="2"/>
  <c r="Z2056" i="2"/>
  <c r="AL2056" i="2"/>
  <c r="AA2057" i="2"/>
  <c r="AB2058" i="2"/>
  <c r="AC2059" i="2"/>
  <c r="AG2059" i="2"/>
  <c r="Z2060" i="2"/>
  <c r="AL2060" i="2"/>
  <c r="AA2061" i="2"/>
  <c r="AB2062" i="2"/>
  <c r="AC2063" i="2"/>
  <c r="AG2063" i="2"/>
  <c r="Z2064" i="2"/>
  <c r="AL2064" i="2"/>
  <c r="AA2065" i="2"/>
  <c r="AB2066" i="2"/>
  <c r="AC2067" i="2"/>
  <c r="AG2067" i="2"/>
  <c r="Z2068" i="2"/>
  <c r="AL2068" i="2"/>
  <c r="AA2069" i="2"/>
  <c r="AB2070" i="2"/>
  <c r="AC2071" i="2"/>
  <c r="AG2071" i="2"/>
  <c r="Z2072" i="2"/>
  <c r="AL2072" i="2"/>
  <c r="AA2073" i="2"/>
  <c r="AB2074" i="2"/>
  <c r="AC2075" i="2"/>
  <c r="AG2075" i="2"/>
  <c r="Z2076" i="2"/>
  <c r="AL2076" i="2"/>
  <c r="AA2077" i="2"/>
  <c r="AB2078" i="2"/>
  <c r="AC2079" i="2"/>
  <c r="AG2079" i="2"/>
  <c r="Z2080" i="2"/>
  <c r="AL2080" i="2"/>
  <c r="AA2081" i="2"/>
  <c r="AB2082" i="2"/>
  <c r="AC2083" i="2"/>
  <c r="AG2083" i="2"/>
  <c r="Z2084" i="2"/>
  <c r="AL2084" i="2"/>
  <c r="AA2085" i="2"/>
  <c r="AB2086" i="2"/>
  <c r="AC2087" i="2"/>
  <c r="AG2087" i="2"/>
  <c r="Z2088" i="2"/>
  <c r="AL2088" i="2"/>
  <c r="AA2089" i="2"/>
  <c r="AB2090" i="2"/>
  <c r="AC2091" i="2"/>
  <c r="AG2091" i="2"/>
  <c r="Z2092" i="2"/>
  <c r="AL2092" i="2"/>
  <c r="AA2093" i="2"/>
  <c r="AB2094" i="2"/>
  <c r="AC2095" i="2"/>
  <c r="AG2095" i="2"/>
  <c r="Z2096" i="2"/>
  <c r="AL2096" i="2"/>
  <c r="AA2097" i="2"/>
  <c r="AB2098" i="2"/>
  <c r="AC2099" i="2"/>
  <c r="AG2099" i="2"/>
  <c r="Z2100" i="2"/>
  <c r="AL2100" i="2"/>
  <c r="AA2101" i="2"/>
  <c r="AA111" i="2" s="1"/>
  <c r="AB2102" i="2"/>
  <c r="AC2103" i="2"/>
  <c r="AG2103" i="2"/>
  <c r="Z2104" i="2"/>
  <c r="AL2104" i="2"/>
  <c r="AA2105" i="2"/>
  <c r="AB2106" i="2"/>
  <c r="AC2107" i="2"/>
  <c r="AG2107" i="2"/>
  <c r="Z2108" i="2"/>
  <c r="AL2108" i="2"/>
  <c r="AA2109" i="2"/>
  <c r="AB2110" i="2"/>
  <c r="AC2111" i="2"/>
  <c r="AG2111" i="2"/>
  <c r="Z2112" i="2"/>
  <c r="AL2112" i="2"/>
  <c r="AA2113" i="2"/>
  <c r="AB2114" i="2"/>
  <c r="AC2115" i="2"/>
  <c r="AG2115" i="2"/>
  <c r="Z2116" i="2"/>
  <c r="AL2116" i="2"/>
  <c r="AA2117" i="2"/>
  <c r="AB2118" i="2"/>
  <c r="AC2119" i="2"/>
  <c r="AG2119" i="2"/>
  <c r="Z2120" i="2"/>
  <c r="AL2120" i="2"/>
  <c r="AA2121" i="2"/>
  <c r="AB2122" i="2"/>
  <c r="AC2123" i="2"/>
  <c r="AG2123" i="2"/>
  <c r="Z2124" i="2"/>
  <c r="AL2124" i="2"/>
  <c r="AA2125" i="2"/>
  <c r="AB2126" i="2"/>
  <c r="AC2127" i="2"/>
  <c r="AG2127" i="2"/>
  <c r="Z2128" i="2"/>
  <c r="AL2128" i="2"/>
  <c r="AA2129" i="2"/>
  <c r="AB2130" i="2"/>
  <c r="AC2131" i="2"/>
  <c r="AG2131" i="2"/>
  <c r="Z2132" i="2"/>
  <c r="AL2132" i="2"/>
  <c r="AA2133" i="2"/>
  <c r="AB2134" i="2"/>
  <c r="AC2135" i="2"/>
  <c r="AG2135" i="2"/>
  <c r="Z2136" i="2"/>
  <c r="AL2136" i="2"/>
  <c r="AA2137" i="2"/>
  <c r="AE2137" i="2"/>
  <c r="AI2137" i="2"/>
  <c r="AM2137" i="2"/>
  <c r="AB2138" i="2"/>
  <c r="AF2138" i="2"/>
  <c r="AJ2138" i="2"/>
  <c r="AN2138" i="2"/>
  <c r="AC2139" i="2"/>
  <c r="AG2139" i="2"/>
  <c r="AK2139" i="2"/>
  <c r="Z2140" i="2"/>
  <c r="AD2140" i="2"/>
  <c r="AH2140" i="2"/>
  <c r="AA2141" i="2"/>
  <c r="AE2141" i="2"/>
  <c r="AI2141" i="2"/>
  <c r="AM2141" i="2"/>
  <c r="AB2142" i="2"/>
  <c r="AF2142" i="2"/>
  <c r="AJ2142" i="2"/>
  <c r="AN2142" i="2"/>
  <c r="AC2143" i="2"/>
  <c r="AG2143" i="2"/>
  <c r="AK2143" i="2"/>
  <c r="Z2144" i="2"/>
  <c r="AD2144" i="2"/>
  <c r="AH2144" i="2"/>
  <c r="AA2145" i="2"/>
  <c r="AE2145" i="2"/>
  <c r="AI2145" i="2"/>
  <c r="AM2145" i="2"/>
  <c r="AB2146" i="2"/>
  <c r="AF2146" i="2"/>
  <c r="AJ2146" i="2"/>
  <c r="AN2146" i="2"/>
  <c r="AC2147" i="2"/>
  <c r="AG2147" i="2"/>
  <c r="AK2147" i="2"/>
  <c r="Z2148" i="2"/>
  <c r="AD2148" i="2"/>
  <c r="AH2148" i="2"/>
  <c r="AA2149" i="2"/>
  <c r="AE2149" i="2"/>
  <c r="AI2149" i="2"/>
  <c r="AM2149" i="2"/>
  <c r="AB2150" i="2"/>
  <c r="AF2150" i="2"/>
  <c r="AJ2150" i="2"/>
  <c r="AN2150" i="2"/>
  <c r="AC2151" i="2"/>
  <c r="AG2151" i="2"/>
  <c r="AK2151" i="2"/>
  <c r="Z2152" i="2"/>
  <c r="AD2152" i="2"/>
  <c r="AH2152" i="2"/>
  <c r="AA2153" i="2"/>
  <c r="AE2153" i="2"/>
  <c r="AI2153" i="2"/>
  <c r="AM2153" i="2"/>
  <c r="AB2154" i="2"/>
  <c r="AF2154" i="2"/>
  <c r="AJ2154" i="2"/>
  <c r="AN2154" i="2"/>
  <c r="AC2155" i="2"/>
  <c r="AG2155" i="2"/>
  <c r="AK2155" i="2"/>
  <c r="Z2156" i="2"/>
  <c r="AD2156" i="2"/>
  <c r="AH2156" i="2"/>
  <c r="AA2157" i="2"/>
  <c r="AE2157" i="2"/>
  <c r="AI2157" i="2"/>
  <c r="AM2157" i="2"/>
  <c r="AB2158" i="2"/>
  <c r="AF2158" i="2"/>
  <c r="AJ2158" i="2"/>
  <c r="AN2158" i="2"/>
  <c r="AC2159" i="2"/>
  <c r="AG2159" i="2"/>
  <c r="AK2159" i="2"/>
  <c r="Z2160" i="2"/>
  <c r="AD2160" i="2"/>
  <c r="AH2160" i="2"/>
  <c r="AA2161" i="2"/>
  <c r="AE2161" i="2"/>
  <c r="AI2161" i="2"/>
  <c r="AM2161" i="2"/>
  <c r="AB2162" i="2"/>
  <c r="AF2162" i="2"/>
  <c r="AJ2162" i="2"/>
  <c r="AN2162" i="2"/>
  <c r="AC2163" i="2"/>
  <c r="AG2163" i="2"/>
  <c r="AK2163" i="2"/>
  <c r="Z2164" i="2"/>
  <c r="AD2164" i="2"/>
  <c r="AH2164" i="2"/>
  <c r="AA2165" i="2"/>
  <c r="AE2165" i="2"/>
  <c r="AI2165" i="2"/>
  <c r="AM2165" i="2"/>
  <c r="AB2166" i="2"/>
  <c r="AF2166" i="2"/>
  <c r="AJ2166" i="2"/>
  <c r="AN2166" i="2"/>
  <c r="AC2167" i="2"/>
  <c r="AG2167" i="2"/>
  <c r="AK2167" i="2"/>
  <c r="Z2168" i="2"/>
  <c r="AD2168" i="2"/>
  <c r="AH2168" i="2"/>
  <c r="AA2169" i="2"/>
  <c r="AE2169" i="2"/>
  <c r="AI2169" i="2"/>
  <c r="AM2169" i="2"/>
  <c r="AB2170" i="2"/>
  <c r="AF2170" i="2"/>
  <c r="AJ2170" i="2"/>
  <c r="AN2170" i="2"/>
  <c r="AC2171" i="2"/>
  <c r="AG2171" i="2"/>
  <c r="AK2171" i="2"/>
  <c r="Z2172" i="2"/>
  <c r="AD2172" i="2"/>
  <c r="AH2172" i="2"/>
  <c r="AA2173" i="2"/>
  <c r="AE2173" i="2"/>
  <c r="AI2173" i="2"/>
  <c r="AM2173" i="2"/>
  <c r="AB2174" i="2"/>
  <c r="AF2174" i="2"/>
  <c r="AJ2174" i="2"/>
  <c r="AN2174" i="2"/>
  <c r="AC2175" i="2"/>
  <c r="AG2175" i="2"/>
  <c r="AK2175" i="2"/>
  <c r="Z2176" i="2"/>
  <c r="AD2176" i="2"/>
  <c r="AH2176" i="2"/>
  <c r="AA2177" i="2"/>
  <c r="AE2177" i="2"/>
  <c r="AI2177" i="2"/>
  <c r="AM2177" i="2"/>
  <c r="AB2178" i="2"/>
  <c r="AF2178" i="2"/>
  <c r="AJ2178" i="2"/>
  <c r="AN2178" i="2"/>
  <c r="AC2179" i="2"/>
  <c r="AG2179" i="2"/>
  <c r="AK2179" i="2"/>
  <c r="Z2180" i="2"/>
  <c r="AD2180" i="2"/>
  <c r="AH2180" i="2"/>
  <c r="AA2181" i="2"/>
  <c r="AE2181" i="2"/>
  <c r="AI2181" i="2"/>
  <c r="AM2181" i="2"/>
  <c r="AB2182" i="2"/>
  <c r="AF2182" i="2"/>
  <c r="AJ2182" i="2"/>
  <c r="AN2182" i="2"/>
  <c r="AC2183" i="2"/>
  <c r="AG2183" i="2"/>
  <c r="AK2183" i="2"/>
  <c r="Z2184" i="2"/>
  <c r="AD2184" i="2"/>
  <c r="AH2184" i="2"/>
  <c r="AA2185" i="2"/>
  <c r="AE2185" i="2"/>
  <c r="AI2185" i="2"/>
  <c r="AM2185" i="2"/>
  <c r="AB2186" i="2"/>
  <c r="AF2186" i="2"/>
  <c r="AJ2186" i="2"/>
  <c r="AN2186" i="2"/>
  <c r="AC2187" i="2"/>
  <c r="AG2187" i="2"/>
  <c r="AK2187" i="2"/>
  <c r="Z2188" i="2"/>
  <c r="AD2188" i="2"/>
  <c r="AH2188" i="2"/>
  <c r="AA2189" i="2"/>
  <c r="AE2189" i="2"/>
  <c r="AI2189" i="2"/>
  <c r="AM2189" i="2"/>
  <c r="AB2190" i="2"/>
  <c r="AF2190" i="2"/>
  <c r="AJ2190" i="2"/>
  <c r="AN2190" i="2"/>
  <c r="AC2191" i="2"/>
  <c r="AG2191" i="2"/>
  <c r="AK2191" i="2"/>
  <c r="Z2192" i="2"/>
  <c r="AD2192" i="2"/>
  <c r="AH2192" i="2"/>
  <c r="AA2193" i="2"/>
  <c r="AE2193" i="2"/>
  <c r="AI2193" i="2"/>
  <c r="AM2193" i="2"/>
  <c r="AB2194" i="2"/>
  <c r="AF2194" i="2"/>
  <c r="AJ2194" i="2"/>
  <c r="AN2194" i="2"/>
  <c r="AC2195" i="2"/>
  <c r="AG2195" i="2"/>
  <c r="AK2195" i="2"/>
  <c r="Z2196" i="2"/>
  <c r="AD2196" i="2"/>
  <c r="AH2196" i="2"/>
  <c r="AA2197" i="2"/>
  <c r="AE2197" i="2"/>
  <c r="AI2197" i="2"/>
  <c r="AM2197" i="2"/>
  <c r="AB2198" i="2"/>
  <c r="AF2198" i="2"/>
  <c r="AJ2198" i="2"/>
  <c r="AN2198" i="2"/>
  <c r="AC2199" i="2"/>
  <c r="AG2199" i="2"/>
  <c r="AK2199" i="2"/>
  <c r="Z2200" i="2"/>
  <c r="AD2200" i="2"/>
  <c r="AH2200" i="2"/>
  <c r="AA2201" i="2"/>
  <c r="AE2201" i="2"/>
  <c r="AI2201" i="2"/>
  <c r="AM2201" i="2"/>
  <c r="AB2202" i="2"/>
  <c r="AF2202" i="2"/>
  <c r="AJ2202" i="2"/>
  <c r="AN2202" i="2"/>
  <c r="AC2203" i="2"/>
  <c r="AG2203" i="2"/>
  <c r="AK2203" i="2"/>
  <c r="Z2204" i="2"/>
  <c r="AD2204" i="2"/>
  <c r="AH2204" i="2"/>
  <c r="AA2205" i="2"/>
  <c r="AE2205" i="2"/>
  <c r="AI2205" i="2"/>
  <c r="AM2205" i="2"/>
  <c r="AB2206" i="2"/>
  <c r="AF2206" i="2"/>
  <c r="AJ2206" i="2"/>
  <c r="AN2206" i="2"/>
  <c r="AC2207" i="2"/>
  <c r="AG2207" i="2"/>
  <c r="AK2207" i="2"/>
  <c r="Z2208" i="2"/>
  <c r="AD2208" i="2"/>
  <c r="AH2208" i="2"/>
  <c r="AA2209" i="2"/>
  <c r="AE2209" i="2"/>
  <c r="AI2209" i="2"/>
  <c r="AM2209" i="2"/>
  <c r="AB2210" i="2"/>
  <c r="AF2210" i="2"/>
  <c r="AJ2210" i="2"/>
  <c r="AN2210" i="2"/>
  <c r="AC2211" i="2"/>
  <c r="AG2211" i="2"/>
  <c r="AK2211" i="2"/>
  <c r="Z2212" i="2"/>
  <c r="AD2212" i="2"/>
  <c r="AH2212" i="2"/>
  <c r="AA2213" i="2"/>
  <c r="AE2213" i="2"/>
  <c r="AI2213" i="2"/>
  <c r="AM2213" i="2"/>
  <c r="AB2214" i="2"/>
  <c r="AF2214" i="2"/>
  <c r="AJ2214" i="2"/>
  <c r="AN2214" i="2"/>
  <c r="AC2215" i="2"/>
  <c r="AG2215" i="2"/>
  <c r="AK2215" i="2"/>
  <c r="Z2216" i="2"/>
  <c r="AD2216" i="2"/>
  <c r="AH2216" i="2"/>
  <c r="AA2217" i="2"/>
  <c r="AE2217" i="2"/>
  <c r="AI2217" i="2"/>
  <c r="AM2217" i="2"/>
  <c r="AB2218" i="2"/>
  <c r="AF2218" i="2"/>
  <c r="AJ2218" i="2"/>
  <c r="AN2218" i="2"/>
  <c r="AC2219" i="2"/>
  <c r="AG2219" i="2"/>
  <c r="AK2219" i="2"/>
  <c r="Z2220" i="2"/>
  <c r="AD2220" i="2"/>
  <c r="AH2220" i="2"/>
  <c r="AA2221" i="2"/>
  <c r="AE2221" i="2"/>
  <c r="AI2221" i="2"/>
  <c r="AM2221" i="2"/>
  <c r="AB2222" i="2"/>
  <c r="AF2222" i="2"/>
  <c r="AJ2222" i="2"/>
  <c r="AN2222" i="2"/>
  <c r="AC2223" i="2"/>
  <c r="AG2223" i="2"/>
  <c r="AK2223" i="2"/>
  <c r="Z2224" i="2"/>
  <c r="AD2224" i="2"/>
  <c r="AH2224" i="2"/>
  <c r="AA2225" i="2"/>
  <c r="AE2225" i="2"/>
  <c r="AI2225" i="2"/>
  <c r="AM2225" i="2"/>
  <c r="AB2226" i="2"/>
  <c r="AF2226" i="2"/>
  <c r="AJ2226" i="2"/>
  <c r="AN2226" i="2"/>
  <c r="AC2227" i="2"/>
  <c r="AG2227" i="2"/>
  <c r="AK2227" i="2"/>
  <c r="Z2228" i="2"/>
  <c r="AD2228" i="2"/>
  <c r="AH2228" i="2"/>
  <c r="AA2229" i="2"/>
  <c r="AE2229" i="2"/>
  <c r="AI2229" i="2"/>
  <c r="AM2229" i="2"/>
  <c r="AB2230" i="2"/>
  <c r="AF2230" i="2"/>
  <c r="AJ2230" i="2"/>
  <c r="AN2230" i="2"/>
  <c r="AC2231" i="2"/>
  <c r="AG2231" i="2"/>
  <c r="AK2231" i="2"/>
  <c r="Z2232" i="2"/>
  <c r="AD2232" i="2"/>
  <c r="AH2232" i="2"/>
  <c r="AA2233" i="2"/>
  <c r="AE2233" i="2"/>
  <c r="AI2233" i="2"/>
  <c r="AM2233" i="2"/>
  <c r="AB2234" i="2"/>
  <c r="AF2234" i="2"/>
  <c r="AJ2234" i="2"/>
  <c r="AN2234" i="2"/>
  <c r="AC2235" i="2"/>
  <c r="AG2235" i="2"/>
  <c r="AK2235" i="2"/>
  <c r="Z2236" i="2"/>
  <c r="AD2236" i="2"/>
  <c r="AH2236" i="2"/>
  <c r="AA2237" i="2"/>
  <c r="AE2237" i="2"/>
  <c r="AI2237" i="2"/>
  <c r="AM2237" i="2"/>
  <c r="AB2238" i="2"/>
  <c r="AF2238" i="2"/>
  <c r="AJ2238" i="2"/>
  <c r="AN2238" i="2"/>
  <c r="AC2239" i="2"/>
  <c r="AC128" i="2" s="1"/>
  <c r="AG2239" i="2"/>
  <c r="AG128" i="2" s="1"/>
  <c r="AK2239" i="2"/>
  <c r="AK128" i="2" s="1"/>
  <c r="Z2240" i="2"/>
  <c r="AD2240" i="2"/>
  <c r="AH2240" i="2"/>
  <c r="AA2241" i="2"/>
  <c r="AE2241" i="2"/>
  <c r="AI2241" i="2"/>
  <c r="AM2241" i="2"/>
  <c r="AB2242" i="2"/>
  <c r="AF2242" i="2"/>
  <c r="AJ2242" i="2"/>
  <c r="AN2242" i="2"/>
  <c r="AC2243" i="2"/>
  <c r="AG2243" i="2"/>
  <c r="AK2243" i="2"/>
  <c r="Z2244" i="2"/>
  <c r="AD2244" i="2"/>
  <c r="AH2244" i="2"/>
  <c r="AA2245" i="2"/>
  <c r="AE2245" i="2"/>
  <c r="AI2245" i="2"/>
  <c r="AM2245" i="2"/>
  <c r="AB2246" i="2"/>
  <c r="AF2246" i="2"/>
  <c r="AJ2246" i="2"/>
  <c r="AN2246" i="2"/>
  <c r="AC2247" i="2"/>
  <c r="AG2247" i="2"/>
  <c r="AK2247" i="2"/>
  <c r="Z2248" i="2"/>
  <c r="AD2248" i="2"/>
  <c r="AH2248" i="2"/>
  <c r="AA2249" i="2"/>
  <c r="AE2249" i="2"/>
  <c r="AI2249" i="2"/>
  <c r="AM2249" i="2"/>
  <c r="AB2250" i="2"/>
  <c r="AF2250" i="2"/>
  <c r="AJ2250" i="2"/>
  <c r="AN2250" i="2"/>
  <c r="AC2251" i="2"/>
  <c r="AG2251" i="2"/>
  <c r="AK2251" i="2"/>
  <c r="Z2252" i="2"/>
  <c r="AD2252" i="2"/>
  <c r="AH2252" i="2"/>
  <c r="AA2253" i="2"/>
  <c r="AE2253" i="2"/>
  <c r="AI2253" i="2"/>
  <c r="AM2253" i="2"/>
  <c r="AB2254" i="2"/>
  <c r="AF2254" i="2"/>
  <c r="AJ2254" i="2"/>
  <c r="AN2254" i="2"/>
  <c r="AC2255" i="2"/>
  <c r="AG2255" i="2"/>
  <c r="AK2255" i="2"/>
  <c r="Z2256" i="2"/>
  <c r="AD2256" i="2"/>
  <c r="AH2256" i="2"/>
  <c r="AA2257" i="2"/>
  <c r="AE2257" i="2"/>
  <c r="AI2257" i="2"/>
  <c r="AM2257" i="2"/>
  <c r="AB2258" i="2"/>
  <c r="AF2258" i="2"/>
  <c r="AJ2258" i="2"/>
  <c r="AN2258" i="2"/>
  <c r="AC2259" i="2"/>
  <c r="AG2259" i="2"/>
  <c r="AK2259" i="2"/>
  <c r="Z2260" i="2"/>
  <c r="AD2260" i="2"/>
  <c r="AH2260" i="2"/>
  <c r="AA2261" i="2"/>
  <c r="AE2261" i="2"/>
  <c r="AI2261" i="2"/>
  <c r="AM2261" i="2"/>
  <c r="AB2262" i="2"/>
  <c r="AF2262" i="2"/>
  <c r="AJ2262" i="2"/>
  <c r="AN2262" i="2"/>
  <c r="AC2263" i="2"/>
  <c r="AG2263" i="2"/>
  <c r="AK2263" i="2"/>
  <c r="Z2264" i="2"/>
  <c r="AD2264" i="2"/>
  <c r="AH2264" i="2"/>
  <c r="AA2265" i="2"/>
  <c r="AE2265" i="2"/>
  <c r="AI2265" i="2"/>
  <c r="AM2265" i="2"/>
  <c r="AB2266" i="2"/>
  <c r="AF2266" i="2"/>
  <c r="AJ2266" i="2"/>
  <c r="AN2266" i="2"/>
  <c r="AC2267" i="2"/>
  <c r="AG2267" i="2"/>
  <c r="AK2267" i="2"/>
  <c r="Z2268" i="2"/>
  <c r="AD2268" i="2"/>
  <c r="AH2268" i="2"/>
  <c r="AA2269" i="2"/>
  <c r="AE2269" i="2"/>
  <c r="AI2269" i="2"/>
  <c r="AM2269" i="2"/>
  <c r="AB2270" i="2"/>
  <c r="AF2270" i="2"/>
  <c r="AJ2270" i="2"/>
  <c r="AN2270" i="2"/>
  <c r="AC2271" i="2"/>
  <c r="AG2271" i="2"/>
  <c r="AK2271" i="2"/>
  <c r="Z2272" i="2"/>
  <c r="AD2272" i="2"/>
  <c r="AH2272" i="2"/>
  <c r="AD2273" i="2"/>
  <c r="AH2273" i="2"/>
  <c r="AL2273" i="2"/>
  <c r="AC2273" i="2"/>
  <c r="AK2273" i="2"/>
  <c r="AD2275" i="2"/>
  <c r="AH2275" i="2"/>
  <c r="AL2275" i="2"/>
  <c r="AC2275" i="2"/>
  <c r="AK2275" i="2"/>
  <c r="AD2277" i="2"/>
  <c r="AH2277" i="2"/>
  <c r="AL2277" i="2"/>
  <c r="AC2277" i="2"/>
  <c r="AK2277" i="2"/>
  <c r="AD2279" i="2"/>
  <c r="AH2279" i="2"/>
  <c r="AL2279" i="2"/>
  <c r="AC2279" i="2"/>
  <c r="AK2279" i="2"/>
  <c r="AD2281" i="2"/>
  <c r="AH2281" i="2"/>
  <c r="AL2281" i="2"/>
  <c r="AC2281" i="2"/>
  <c r="AK2281" i="2"/>
  <c r="AD2283" i="2"/>
  <c r="AH2283" i="2"/>
  <c r="AL2283" i="2"/>
  <c r="AC2283" i="2"/>
  <c r="AK2283" i="2"/>
  <c r="AD2285" i="2"/>
  <c r="AH2285" i="2"/>
  <c r="AL2285" i="2"/>
  <c r="AC2285" i="2"/>
  <c r="AK2285" i="2"/>
  <c r="AD2287" i="2"/>
  <c r="AH2287" i="2"/>
  <c r="AL2287" i="2"/>
  <c r="AC2287" i="2"/>
  <c r="AK2287" i="2"/>
  <c r="AD2289" i="2"/>
  <c r="AH2289" i="2"/>
  <c r="AL2289" i="2"/>
  <c r="AC2289" i="2"/>
  <c r="AK2289" i="2"/>
  <c r="AD2291" i="2"/>
  <c r="AH2291" i="2"/>
  <c r="AL2291" i="2"/>
  <c r="AC2291" i="2"/>
  <c r="AK2291" i="2"/>
  <c r="AL2294" i="2"/>
  <c r="AH2294" i="2"/>
  <c r="AD2294" i="2"/>
  <c r="Z2294" i="2"/>
  <c r="AN2294" i="2"/>
  <c r="AJ2294" i="2"/>
  <c r="AF2294" i="2"/>
  <c r="AB2294" i="2"/>
  <c r="AA2294" i="2"/>
  <c r="AI2294" i="2"/>
  <c r="AM2294" i="2"/>
  <c r="AB2037" i="2"/>
  <c r="AF2037" i="2"/>
  <c r="AJ2037" i="2"/>
  <c r="AC2038" i="2"/>
  <c r="AG2038" i="2"/>
  <c r="AK2038" i="2"/>
  <c r="Z2039" i="2"/>
  <c r="AD2039" i="2"/>
  <c r="AH2039" i="2"/>
  <c r="AA2040" i="2"/>
  <c r="AA119" i="2" s="1"/>
  <c r="AE2040" i="2"/>
  <c r="AE119" i="2" s="1"/>
  <c r="AI2040" i="2"/>
  <c r="AI119" i="2" s="1"/>
  <c r="AB2041" i="2"/>
  <c r="AF2041" i="2"/>
  <c r="AJ2041" i="2"/>
  <c r="AC2042" i="2"/>
  <c r="AG2042" i="2"/>
  <c r="AK2042" i="2"/>
  <c r="Z2043" i="2"/>
  <c r="AD2043" i="2"/>
  <c r="AH2043" i="2"/>
  <c r="AA2044" i="2"/>
  <c r="AE2044" i="2"/>
  <c r="AI2044" i="2"/>
  <c r="AB2045" i="2"/>
  <c r="AF2045" i="2"/>
  <c r="AJ2045" i="2"/>
  <c r="AC2046" i="2"/>
  <c r="AG2046" i="2"/>
  <c r="AK2046" i="2"/>
  <c r="Z2047" i="2"/>
  <c r="AD2047" i="2"/>
  <c r="AH2047" i="2"/>
  <c r="AA2048" i="2"/>
  <c r="AE2048" i="2"/>
  <c r="AI2048" i="2"/>
  <c r="AB2049" i="2"/>
  <c r="AF2049" i="2"/>
  <c r="AJ2049" i="2"/>
  <c r="AC2050" i="2"/>
  <c r="AG2050" i="2"/>
  <c r="AK2050" i="2"/>
  <c r="Z2051" i="2"/>
  <c r="AD2051" i="2"/>
  <c r="AH2051" i="2"/>
  <c r="AA2052" i="2"/>
  <c r="AE2052" i="2"/>
  <c r="AI2052" i="2"/>
  <c r="AB2053" i="2"/>
  <c r="AF2053" i="2"/>
  <c r="AJ2053" i="2"/>
  <c r="AC2054" i="2"/>
  <c r="AG2054" i="2"/>
  <c r="AK2054" i="2"/>
  <c r="Z2055" i="2"/>
  <c r="AD2055" i="2"/>
  <c r="AH2055" i="2"/>
  <c r="AA2056" i="2"/>
  <c r="AE2056" i="2"/>
  <c r="AI2056" i="2"/>
  <c r="AB2057" i="2"/>
  <c r="AF2057" i="2"/>
  <c r="AJ2057" i="2"/>
  <c r="AC2058" i="2"/>
  <c r="AG2058" i="2"/>
  <c r="AK2058" i="2"/>
  <c r="Z2059" i="2"/>
  <c r="AD2059" i="2"/>
  <c r="AH2059" i="2"/>
  <c r="AA2060" i="2"/>
  <c r="AE2060" i="2"/>
  <c r="AI2060" i="2"/>
  <c r="AB2061" i="2"/>
  <c r="AF2061" i="2"/>
  <c r="AJ2061" i="2"/>
  <c r="AC2062" i="2"/>
  <c r="AG2062" i="2"/>
  <c r="AK2062" i="2"/>
  <c r="Z2063" i="2"/>
  <c r="AD2063" i="2"/>
  <c r="AH2063" i="2"/>
  <c r="AA2064" i="2"/>
  <c r="AE2064" i="2"/>
  <c r="AI2064" i="2"/>
  <c r="AB2065" i="2"/>
  <c r="AF2065" i="2"/>
  <c r="AJ2065" i="2"/>
  <c r="AC2066" i="2"/>
  <c r="AG2066" i="2"/>
  <c r="AK2066" i="2"/>
  <c r="Z2067" i="2"/>
  <c r="AD2067" i="2"/>
  <c r="AH2067" i="2"/>
  <c r="AA2068" i="2"/>
  <c r="AE2068" i="2"/>
  <c r="AI2068" i="2"/>
  <c r="AB2069" i="2"/>
  <c r="AF2069" i="2"/>
  <c r="AJ2069" i="2"/>
  <c r="AC2070" i="2"/>
  <c r="AG2070" i="2"/>
  <c r="AK2070" i="2"/>
  <c r="Z2071" i="2"/>
  <c r="AD2071" i="2"/>
  <c r="AH2071" i="2"/>
  <c r="AA2072" i="2"/>
  <c r="AE2072" i="2"/>
  <c r="AI2072" i="2"/>
  <c r="AB2073" i="2"/>
  <c r="AF2073" i="2"/>
  <c r="AJ2073" i="2"/>
  <c r="AC2074" i="2"/>
  <c r="AG2074" i="2"/>
  <c r="AK2074" i="2"/>
  <c r="Z2075" i="2"/>
  <c r="AD2075" i="2"/>
  <c r="AH2075" i="2"/>
  <c r="AA2076" i="2"/>
  <c r="AE2076" i="2"/>
  <c r="AI2076" i="2"/>
  <c r="AB2077" i="2"/>
  <c r="AF2077" i="2"/>
  <c r="AJ2077" i="2"/>
  <c r="AC2078" i="2"/>
  <c r="AG2078" i="2"/>
  <c r="AK2078" i="2"/>
  <c r="Z2079" i="2"/>
  <c r="AD2079" i="2"/>
  <c r="AH2079" i="2"/>
  <c r="AA2080" i="2"/>
  <c r="AE2080" i="2"/>
  <c r="AI2080" i="2"/>
  <c r="AB2081" i="2"/>
  <c r="AF2081" i="2"/>
  <c r="AJ2081" i="2"/>
  <c r="AC2082" i="2"/>
  <c r="AG2082" i="2"/>
  <c r="AK2082" i="2"/>
  <c r="Z2083" i="2"/>
  <c r="AD2083" i="2"/>
  <c r="AH2083" i="2"/>
  <c r="AA2084" i="2"/>
  <c r="AE2084" i="2"/>
  <c r="AI2084" i="2"/>
  <c r="AB2085" i="2"/>
  <c r="AF2085" i="2"/>
  <c r="AJ2085" i="2"/>
  <c r="AC2086" i="2"/>
  <c r="AG2086" i="2"/>
  <c r="AK2086" i="2"/>
  <c r="Z2087" i="2"/>
  <c r="AD2087" i="2"/>
  <c r="AH2087" i="2"/>
  <c r="AA2088" i="2"/>
  <c r="AE2088" i="2"/>
  <c r="AI2088" i="2"/>
  <c r="AB2089" i="2"/>
  <c r="AF2089" i="2"/>
  <c r="AJ2089" i="2"/>
  <c r="AC2090" i="2"/>
  <c r="AG2090" i="2"/>
  <c r="AK2090" i="2"/>
  <c r="Z2091" i="2"/>
  <c r="AD2091" i="2"/>
  <c r="AH2091" i="2"/>
  <c r="AA2092" i="2"/>
  <c r="AE2092" i="2"/>
  <c r="AI2092" i="2"/>
  <c r="AB2093" i="2"/>
  <c r="AF2093" i="2"/>
  <c r="AJ2093" i="2"/>
  <c r="AC2094" i="2"/>
  <c r="AG2094" i="2"/>
  <c r="AK2094" i="2"/>
  <c r="Z2095" i="2"/>
  <c r="AD2095" i="2"/>
  <c r="AH2095" i="2"/>
  <c r="AA2096" i="2"/>
  <c r="AE2096" i="2"/>
  <c r="AI2096" i="2"/>
  <c r="AB2097" i="2"/>
  <c r="AF2097" i="2"/>
  <c r="AJ2097" i="2"/>
  <c r="AC2098" i="2"/>
  <c r="AG2098" i="2"/>
  <c r="AK2098" i="2"/>
  <c r="Z2099" i="2"/>
  <c r="AD2099" i="2"/>
  <c r="AH2099" i="2"/>
  <c r="AA2100" i="2"/>
  <c r="AE2100" i="2"/>
  <c r="AI2100" i="2"/>
  <c r="AB2101" i="2"/>
  <c r="AB111" i="2" s="1"/>
  <c r="AF2101" i="2"/>
  <c r="AF111" i="2" s="1"/>
  <c r="AJ2101" i="2"/>
  <c r="AJ111" i="2" s="1"/>
  <c r="AC2102" i="2"/>
  <c r="AG2102" i="2"/>
  <c r="AK2102" i="2"/>
  <c r="Z2103" i="2"/>
  <c r="AD2103" i="2"/>
  <c r="AH2103" i="2"/>
  <c r="AA2104" i="2"/>
  <c r="AE2104" i="2"/>
  <c r="AI2104" i="2"/>
  <c r="AB2105" i="2"/>
  <c r="AF2105" i="2"/>
  <c r="AJ2105" i="2"/>
  <c r="AC2106" i="2"/>
  <c r="AG2106" i="2"/>
  <c r="AK2106" i="2"/>
  <c r="Z2107" i="2"/>
  <c r="AD2107" i="2"/>
  <c r="AH2107" i="2"/>
  <c r="AA2108" i="2"/>
  <c r="AE2108" i="2"/>
  <c r="AI2108" i="2"/>
  <c r="AB2109" i="2"/>
  <c r="AF2109" i="2"/>
  <c r="AJ2109" i="2"/>
  <c r="AC2110" i="2"/>
  <c r="AG2110" i="2"/>
  <c r="AK2110" i="2"/>
  <c r="Z2111" i="2"/>
  <c r="AD2111" i="2"/>
  <c r="AH2111" i="2"/>
  <c r="AA2112" i="2"/>
  <c r="AE2112" i="2"/>
  <c r="AI2112" i="2"/>
  <c r="AM2112" i="2"/>
  <c r="AB2113" i="2"/>
  <c r="AF2113" i="2"/>
  <c r="AJ2113" i="2"/>
  <c r="AC2114" i="2"/>
  <c r="AG2114" i="2"/>
  <c r="AK2114" i="2"/>
  <c r="Z2115" i="2"/>
  <c r="AD2115" i="2"/>
  <c r="AH2115" i="2"/>
  <c r="AA2116" i="2"/>
  <c r="AE2116" i="2"/>
  <c r="AI2116" i="2"/>
  <c r="AM2116" i="2"/>
  <c r="AB2117" i="2"/>
  <c r="AF2117" i="2"/>
  <c r="AJ2117" i="2"/>
  <c r="AC2118" i="2"/>
  <c r="AG2118" i="2"/>
  <c r="AK2118" i="2"/>
  <c r="Z2119" i="2"/>
  <c r="AD2119" i="2"/>
  <c r="AH2119" i="2"/>
  <c r="AA2120" i="2"/>
  <c r="AE2120" i="2"/>
  <c r="AI2120" i="2"/>
  <c r="AM2120" i="2"/>
  <c r="AB2121" i="2"/>
  <c r="AF2121" i="2"/>
  <c r="AJ2121" i="2"/>
  <c r="AC2122" i="2"/>
  <c r="AG2122" i="2"/>
  <c r="AK2122" i="2"/>
  <c r="Z2123" i="2"/>
  <c r="AD2123" i="2"/>
  <c r="AH2123" i="2"/>
  <c r="AA2124" i="2"/>
  <c r="AE2124" i="2"/>
  <c r="AI2124" i="2"/>
  <c r="AM2124" i="2"/>
  <c r="AB2125" i="2"/>
  <c r="AF2125" i="2"/>
  <c r="AJ2125" i="2"/>
  <c r="AC2126" i="2"/>
  <c r="AG2126" i="2"/>
  <c r="AK2126" i="2"/>
  <c r="Z2127" i="2"/>
  <c r="AD2127" i="2"/>
  <c r="AH2127" i="2"/>
  <c r="AA2128" i="2"/>
  <c r="AE2128" i="2"/>
  <c r="AI2128" i="2"/>
  <c r="AM2128" i="2"/>
  <c r="AB2129" i="2"/>
  <c r="AF2129" i="2"/>
  <c r="AJ2129" i="2"/>
  <c r="AC2130" i="2"/>
  <c r="AG2130" i="2"/>
  <c r="AK2130" i="2"/>
  <c r="Z2131" i="2"/>
  <c r="AD2131" i="2"/>
  <c r="AH2131" i="2"/>
  <c r="AA2132" i="2"/>
  <c r="AE2132" i="2"/>
  <c r="AI2132" i="2"/>
  <c r="AM2132" i="2"/>
  <c r="AB2133" i="2"/>
  <c r="AF2133" i="2"/>
  <c r="AJ2133" i="2"/>
  <c r="AC2134" i="2"/>
  <c r="AG2134" i="2"/>
  <c r="AK2134" i="2"/>
  <c r="Z2135" i="2"/>
  <c r="AD2135" i="2"/>
  <c r="AH2135" i="2"/>
  <c r="Z2139" i="2"/>
  <c r="AA2140" i="2"/>
  <c r="Z2143" i="2"/>
  <c r="AA2144" i="2"/>
  <c r="Z2147" i="2"/>
  <c r="AA2148" i="2"/>
  <c r="Z2151" i="2"/>
  <c r="AA2152" i="2"/>
  <c r="Z2155" i="2"/>
  <c r="AA2156" i="2"/>
  <c r="Z2159" i="2"/>
  <c r="AA2160" i="2"/>
  <c r="Z2163" i="2"/>
  <c r="AA2164" i="2"/>
  <c r="Z2167" i="2"/>
  <c r="AA2168" i="2"/>
  <c r="Z2171" i="2"/>
  <c r="AA2172" i="2"/>
  <c r="Z2175" i="2"/>
  <c r="AA2176" i="2"/>
  <c r="Z2179" i="2"/>
  <c r="AA2180" i="2"/>
  <c r="Z2183" i="2"/>
  <c r="AA2184" i="2"/>
  <c r="Z2187" i="2"/>
  <c r="AA2188" i="2"/>
  <c r="Z2191" i="2"/>
  <c r="AA2192" i="2"/>
  <c r="Z2195" i="2"/>
  <c r="AA2196" i="2"/>
  <c r="Z2199" i="2"/>
  <c r="AA2200" i="2"/>
  <c r="Z2203" i="2"/>
  <c r="AA2204" i="2"/>
  <c r="Z2207" i="2"/>
  <c r="AA2208" i="2"/>
  <c r="Z2211" i="2"/>
  <c r="AA2212" i="2"/>
  <c r="Z2215" i="2"/>
  <c r="AA2216" i="2"/>
  <c r="Z2219" i="2"/>
  <c r="AA2220" i="2"/>
  <c r="Z2223" i="2"/>
  <c r="AA2224" i="2"/>
  <c r="Z2227" i="2"/>
  <c r="AA2228" i="2"/>
  <c r="Z2231" i="2"/>
  <c r="AA2232" i="2"/>
  <c r="Z2235" i="2"/>
  <c r="AA2236" i="2"/>
  <c r="Z2239" i="2"/>
  <c r="Z128" i="2" s="1"/>
  <c r="AA2240" i="2"/>
  <c r="Z2243" i="2"/>
  <c r="AA2244" i="2"/>
  <c r="Z2247" i="2"/>
  <c r="AA2248" i="2"/>
  <c r="Z2251" i="2"/>
  <c r="AA2252" i="2"/>
  <c r="Z2255" i="2"/>
  <c r="AA2256" i="2"/>
  <c r="Z2259" i="2"/>
  <c r="AA2260" i="2"/>
  <c r="Z2263" i="2"/>
  <c r="AA2264" i="2"/>
  <c r="Z2267" i="2"/>
  <c r="AA2268" i="2"/>
  <c r="Z2271" i="2"/>
  <c r="AA2272" i="2"/>
  <c r="AP2273" i="2"/>
  <c r="AE2273" i="2"/>
  <c r="AM2273" i="2"/>
  <c r="AC2274" i="2"/>
  <c r="AG2274" i="2"/>
  <c r="AK2274" i="2"/>
  <c r="Z2274" i="2"/>
  <c r="AH2274" i="2"/>
  <c r="AP2274" i="2"/>
  <c r="AP2275" i="2"/>
  <c r="AE2275" i="2"/>
  <c r="AM2275" i="2"/>
  <c r="AC2276" i="2"/>
  <c r="AG2276" i="2"/>
  <c r="AK2276" i="2"/>
  <c r="Z2276" i="2"/>
  <c r="AH2276" i="2"/>
  <c r="AP2276" i="2"/>
  <c r="AP2277" i="2"/>
  <c r="AE2277" i="2"/>
  <c r="AM2277" i="2"/>
  <c r="AC2278" i="2"/>
  <c r="AG2278" i="2"/>
  <c r="AK2278" i="2"/>
  <c r="Z2278" i="2"/>
  <c r="AH2278" i="2"/>
  <c r="AP2278" i="2"/>
  <c r="AP2279" i="2"/>
  <c r="AE2279" i="2"/>
  <c r="AM2279" i="2"/>
  <c r="AC2280" i="2"/>
  <c r="AG2280" i="2"/>
  <c r="AQ2280" i="2"/>
  <c r="AK2280" i="2"/>
  <c r="Z2280" i="2"/>
  <c r="AH2280" i="2"/>
  <c r="AP2280" i="2"/>
  <c r="AP2281" i="2"/>
  <c r="AE2281" i="2"/>
  <c r="AM2281" i="2"/>
  <c r="AC2282" i="2"/>
  <c r="AG2282" i="2"/>
  <c r="AK2282" i="2"/>
  <c r="Z2282" i="2"/>
  <c r="AH2282" i="2"/>
  <c r="AP2282" i="2"/>
  <c r="AP2283" i="2"/>
  <c r="AE2283" i="2"/>
  <c r="AM2283" i="2"/>
  <c r="AC2284" i="2"/>
  <c r="AG2284" i="2"/>
  <c r="AQ2284" i="2"/>
  <c r="AK2284" i="2"/>
  <c r="Z2284" i="2"/>
  <c r="AH2284" i="2"/>
  <c r="AP2284" i="2"/>
  <c r="AP2285" i="2"/>
  <c r="AE2285" i="2"/>
  <c r="AM2285" i="2"/>
  <c r="AC2286" i="2"/>
  <c r="AG2286" i="2"/>
  <c r="AK2286" i="2"/>
  <c r="Z2286" i="2"/>
  <c r="AH2286" i="2"/>
  <c r="AP2286" i="2"/>
  <c r="AP2287" i="2"/>
  <c r="AE2287" i="2"/>
  <c r="AM2287" i="2"/>
  <c r="AC2288" i="2"/>
  <c r="AG2288" i="2"/>
  <c r="AQ2288" i="2"/>
  <c r="AK2288" i="2"/>
  <c r="Z2288" i="2"/>
  <c r="AH2288" i="2"/>
  <c r="AP2288" i="2"/>
  <c r="AP2289" i="2"/>
  <c r="AE2289" i="2"/>
  <c r="AM2289" i="2"/>
  <c r="AC2290" i="2"/>
  <c r="AG2290" i="2"/>
  <c r="AK2290" i="2"/>
  <c r="Z2290" i="2"/>
  <c r="AH2290" i="2"/>
  <c r="AP2290" i="2"/>
  <c r="AE2291" i="2"/>
  <c r="AM2291" i="2"/>
  <c r="AC2292" i="2"/>
  <c r="AG2292" i="2"/>
  <c r="AQ2292" i="2"/>
  <c r="AK2292" i="2"/>
  <c r="Z2292" i="2"/>
  <c r="AL2292" i="2"/>
  <c r="AO2293" i="2"/>
  <c r="AK2293" i="2"/>
  <c r="AG2293" i="2"/>
  <c r="AC2293" i="2"/>
  <c r="Z2293" i="2"/>
  <c r="AD2293" i="2"/>
  <c r="AH2293" i="2"/>
  <c r="AL2293" i="2"/>
  <c r="AE2293" i="2"/>
  <c r="AA1991" i="2"/>
  <c r="AE1991" i="2"/>
  <c r="AI1991" i="2"/>
  <c r="AA1995" i="2"/>
  <c r="AE1995" i="2"/>
  <c r="AI1995" i="2"/>
  <c r="AA1999" i="2"/>
  <c r="AE1999" i="2"/>
  <c r="AI1999" i="2"/>
  <c r="AA2003" i="2"/>
  <c r="AA105" i="2" s="1"/>
  <c r="AE2003" i="2"/>
  <c r="AE105" i="2" s="1"/>
  <c r="AI2003" i="2"/>
  <c r="AI105" i="2" s="1"/>
  <c r="AA2007" i="2"/>
  <c r="AE2007" i="2"/>
  <c r="AI2007" i="2"/>
  <c r="AA2011" i="2"/>
  <c r="AE2011" i="2"/>
  <c r="AI2011" i="2"/>
  <c r="AA2015" i="2"/>
  <c r="AE2015" i="2"/>
  <c r="AI2015" i="2"/>
  <c r="AA2019" i="2"/>
  <c r="AE2019" i="2"/>
  <c r="AI2019" i="2"/>
  <c r="AC2021" i="2"/>
  <c r="AG2021" i="2"/>
  <c r="AK2021" i="2"/>
  <c r="Z2022" i="2"/>
  <c r="AD2022" i="2"/>
  <c r="AH2022" i="2"/>
  <c r="AA2023" i="2"/>
  <c r="AE2023" i="2"/>
  <c r="AI2023" i="2"/>
  <c r="AC2025" i="2"/>
  <c r="AG2025" i="2"/>
  <c r="AK2025" i="2"/>
  <c r="AB2112" i="2"/>
  <c r="AF2112" i="2"/>
  <c r="AJ2112" i="2"/>
  <c r="AC2113" i="2"/>
  <c r="AG2113" i="2"/>
  <c r="AK2113" i="2"/>
  <c r="Z2114" i="2"/>
  <c r="AD2114" i="2"/>
  <c r="AH2114" i="2"/>
  <c r="AA2115" i="2"/>
  <c r="AE2115" i="2"/>
  <c r="AI2115" i="2"/>
  <c r="AB2116" i="2"/>
  <c r="AF2116" i="2"/>
  <c r="AJ2116" i="2"/>
  <c r="AC2117" i="2"/>
  <c r="AG2117" i="2"/>
  <c r="AK2117" i="2"/>
  <c r="Z2118" i="2"/>
  <c r="AD2118" i="2"/>
  <c r="AH2118" i="2"/>
  <c r="AA2119" i="2"/>
  <c r="AE2119" i="2"/>
  <c r="AI2119" i="2"/>
  <c r="AB2120" i="2"/>
  <c r="AF2120" i="2"/>
  <c r="AJ2120" i="2"/>
  <c r="AC2121" i="2"/>
  <c r="AG2121" i="2"/>
  <c r="AK2121" i="2"/>
  <c r="Z2122" i="2"/>
  <c r="AD2122" i="2"/>
  <c r="AH2122" i="2"/>
  <c r="AA2123" i="2"/>
  <c r="AE2123" i="2"/>
  <c r="AI2123" i="2"/>
  <c r="AB2124" i="2"/>
  <c r="AF2124" i="2"/>
  <c r="AJ2124" i="2"/>
  <c r="AC2125" i="2"/>
  <c r="AG2125" i="2"/>
  <c r="AK2125" i="2"/>
  <c r="Z2126" i="2"/>
  <c r="AD2126" i="2"/>
  <c r="AH2126" i="2"/>
  <c r="AA2127" i="2"/>
  <c r="AE2127" i="2"/>
  <c r="AI2127" i="2"/>
  <c r="AB2128" i="2"/>
  <c r="AF2128" i="2"/>
  <c r="AJ2128" i="2"/>
  <c r="AC2129" i="2"/>
  <c r="AG2129" i="2"/>
  <c r="AK2129" i="2"/>
  <c r="Z2130" i="2"/>
  <c r="AD2130" i="2"/>
  <c r="AH2130" i="2"/>
  <c r="AA2131" i="2"/>
  <c r="AE2131" i="2"/>
  <c r="AI2131" i="2"/>
  <c r="AB2132" i="2"/>
  <c r="AF2132" i="2"/>
  <c r="AJ2132" i="2"/>
  <c r="AC2133" i="2"/>
  <c r="AG2133" i="2"/>
  <c r="AK2133" i="2"/>
  <c r="Z2134" i="2"/>
  <c r="AD2134" i="2"/>
  <c r="AH2134" i="2"/>
  <c r="AA2135" i="2"/>
  <c r="AE2135" i="2"/>
  <c r="AI2135" i="2"/>
  <c r="AB2136" i="2"/>
  <c r="AF2136" i="2"/>
  <c r="AJ2136" i="2"/>
  <c r="AC2137" i="2"/>
  <c r="AG2137" i="2"/>
  <c r="AK2137" i="2"/>
  <c r="Z2138" i="2"/>
  <c r="AD2138" i="2"/>
  <c r="AH2138" i="2"/>
  <c r="AA2139" i="2"/>
  <c r="AE2139" i="2"/>
  <c r="AI2139" i="2"/>
  <c r="AB2140" i="2"/>
  <c r="AF2140" i="2"/>
  <c r="AJ2140" i="2"/>
  <c r="AC2141" i="2"/>
  <c r="AG2141" i="2"/>
  <c r="AK2141" i="2"/>
  <c r="Z2142" i="2"/>
  <c r="AD2142" i="2"/>
  <c r="AH2142" i="2"/>
  <c r="AA2143" i="2"/>
  <c r="AE2143" i="2"/>
  <c r="AI2143" i="2"/>
  <c r="AB2144" i="2"/>
  <c r="AF2144" i="2"/>
  <c r="AJ2144" i="2"/>
  <c r="AC2145" i="2"/>
  <c r="AG2145" i="2"/>
  <c r="AK2145" i="2"/>
  <c r="Z2146" i="2"/>
  <c r="AD2146" i="2"/>
  <c r="AH2146" i="2"/>
  <c r="AA2147" i="2"/>
  <c r="AE2147" i="2"/>
  <c r="AI2147" i="2"/>
  <c r="AB2148" i="2"/>
  <c r="AF2148" i="2"/>
  <c r="AJ2148" i="2"/>
  <c r="AC2149" i="2"/>
  <c r="AG2149" i="2"/>
  <c r="AK2149" i="2"/>
  <c r="Z2150" i="2"/>
  <c r="AD2150" i="2"/>
  <c r="AH2150" i="2"/>
  <c r="AA2151" i="2"/>
  <c r="AE2151" i="2"/>
  <c r="AI2151" i="2"/>
  <c r="AB2152" i="2"/>
  <c r="AF2152" i="2"/>
  <c r="AJ2152" i="2"/>
  <c r="AC2153" i="2"/>
  <c r="AG2153" i="2"/>
  <c r="AK2153" i="2"/>
  <c r="Z2154" i="2"/>
  <c r="AD2154" i="2"/>
  <c r="AH2154" i="2"/>
  <c r="AA2155" i="2"/>
  <c r="AE2155" i="2"/>
  <c r="AI2155" i="2"/>
  <c r="AB2156" i="2"/>
  <c r="AF2156" i="2"/>
  <c r="AJ2156" i="2"/>
  <c r="AC2157" i="2"/>
  <c r="AG2157" i="2"/>
  <c r="AK2157" i="2"/>
  <c r="Z2158" i="2"/>
  <c r="AD2158" i="2"/>
  <c r="AH2158" i="2"/>
  <c r="AA2159" i="2"/>
  <c r="AE2159" i="2"/>
  <c r="AI2159" i="2"/>
  <c r="AB2160" i="2"/>
  <c r="AF2160" i="2"/>
  <c r="AJ2160" i="2"/>
  <c r="AC2161" i="2"/>
  <c r="AG2161" i="2"/>
  <c r="AK2161" i="2"/>
  <c r="Z2162" i="2"/>
  <c r="AD2162" i="2"/>
  <c r="AH2162" i="2"/>
  <c r="AA2163" i="2"/>
  <c r="AE2163" i="2"/>
  <c r="AI2163" i="2"/>
  <c r="AB2164" i="2"/>
  <c r="AF2164" i="2"/>
  <c r="AJ2164" i="2"/>
  <c r="AC2165" i="2"/>
  <c r="AG2165" i="2"/>
  <c r="AK2165" i="2"/>
  <c r="Z2166" i="2"/>
  <c r="AD2166" i="2"/>
  <c r="AH2166" i="2"/>
  <c r="AA2167" i="2"/>
  <c r="AE2167" i="2"/>
  <c r="AI2167" i="2"/>
  <c r="AB2168" i="2"/>
  <c r="AF2168" i="2"/>
  <c r="AJ2168" i="2"/>
  <c r="AC2169" i="2"/>
  <c r="AG2169" i="2"/>
  <c r="AK2169" i="2"/>
  <c r="Z2170" i="2"/>
  <c r="AD2170" i="2"/>
  <c r="AH2170" i="2"/>
  <c r="AA2171" i="2"/>
  <c r="AE2171" i="2"/>
  <c r="AI2171" i="2"/>
  <c r="AB2172" i="2"/>
  <c r="AF2172" i="2"/>
  <c r="AJ2172" i="2"/>
  <c r="AC2173" i="2"/>
  <c r="AG2173" i="2"/>
  <c r="AK2173" i="2"/>
  <c r="Z2174" i="2"/>
  <c r="AD2174" i="2"/>
  <c r="AH2174" i="2"/>
  <c r="AA2175" i="2"/>
  <c r="AE2175" i="2"/>
  <c r="AI2175" i="2"/>
  <c r="AB2176" i="2"/>
  <c r="AF2176" i="2"/>
  <c r="AJ2176" i="2"/>
  <c r="AC2177" i="2"/>
  <c r="AG2177" i="2"/>
  <c r="AK2177" i="2"/>
  <c r="Z2178" i="2"/>
  <c r="AD2178" i="2"/>
  <c r="AH2178" i="2"/>
  <c r="AA2179" i="2"/>
  <c r="AE2179" i="2"/>
  <c r="AI2179" i="2"/>
  <c r="AB2180" i="2"/>
  <c r="AF2180" i="2"/>
  <c r="AJ2180" i="2"/>
  <c r="AC2181" i="2"/>
  <c r="AG2181" i="2"/>
  <c r="AK2181" i="2"/>
  <c r="Z2182" i="2"/>
  <c r="AD2182" i="2"/>
  <c r="AH2182" i="2"/>
  <c r="AA2183" i="2"/>
  <c r="AE2183" i="2"/>
  <c r="AI2183" i="2"/>
  <c r="AB2184" i="2"/>
  <c r="AF2184" i="2"/>
  <c r="AJ2184" i="2"/>
  <c r="AC2185" i="2"/>
  <c r="AG2185" i="2"/>
  <c r="AK2185" i="2"/>
  <c r="Z2186" i="2"/>
  <c r="AD2186" i="2"/>
  <c r="AH2186" i="2"/>
  <c r="AA2187" i="2"/>
  <c r="AE2187" i="2"/>
  <c r="AI2187" i="2"/>
  <c r="AB2188" i="2"/>
  <c r="AF2188" i="2"/>
  <c r="AJ2188" i="2"/>
  <c r="AC2189" i="2"/>
  <c r="AG2189" i="2"/>
  <c r="AK2189" i="2"/>
  <c r="Z2190" i="2"/>
  <c r="AD2190" i="2"/>
  <c r="AH2190" i="2"/>
  <c r="AA2191" i="2"/>
  <c r="AE2191" i="2"/>
  <c r="AI2191" i="2"/>
  <c r="AB2192" i="2"/>
  <c r="AF2192" i="2"/>
  <c r="AJ2192" i="2"/>
  <c r="AC2193" i="2"/>
  <c r="AG2193" i="2"/>
  <c r="AK2193" i="2"/>
  <c r="Z2194" i="2"/>
  <c r="AD2194" i="2"/>
  <c r="AH2194" i="2"/>
  <c r="AA2195" i="2"/>
  <c r="AE2195" i="2"/>
  <c r="AI2195" i="2"/>
  <c r="AB2196" i="2"/>
  <c r="AF2196" i="2"/>
  <c r="AJ2196" i="2"/>
  <c r="AC2197" i="2"/>
  <c r="AG2197" i="2"/>
  <c r="AK2197" i="2"/>
  <c r="Z2198" i="2"/>
  <c r="AD2198" i="2"/>
  <c r="AH2198" i="2"/>
  <c r="AA2199" i="2"/>
  <c r="AE2199" i="2"/>
  <c r="AI2199" i="2"/>
  <c r="AB2200" i="2"/>
  <c r="AF2200" i="2"/>
  <c r="AJ2200" i="2"/>
  <c r="AC2201" i="2"/>
  <c r="AG2201" i="2"/>
  <c r="AK2201" i="2"/>
  <c r="Z2202" i="2"/>
  <c r="AD2202" i="2"/>
  <c r="AH2202" i="2"/>
  <c r="AA2203" i="2"/>
  <c r="AE2203" i="2"/>
  <c r="AI2203" i="2"/>
  <c r="AB2204" i="2"/>
  <c r="AF2204" i="2"/>
  <c r="AJ2204" i="2"/>
  <c r="AC2205" i="2"/>
  <c r="AG2205" i="2"/>
  <c r="AK2205" i="2"/>
  <c r="Z2206" i="2"/>
  <c r="AD2206" i="2"/>
  <c r="AH2206" i="2"/>
  <c r="AA2207" i="2"/>
  <c r="AE2207" i="2"/>
  <c r="AI2207" i="2"/>
  <c r="AB2208" i="2"/>
  <c r="AF2208" i="2"/>
  <c r="AJ2208" i="2"/>
  <c r="AC2209" i="2"/>
  <c r="AG2209" i="2"/>
  <c r="AK2209" i="2"/>
  <c r="Z2210" i="2"/>
  <c r="AD2210" i="2"/>
  <c r="AH2210" i="2"/>
  <c r="AA2211" i="2"/>
  <c r="AE2211" i="2"/>
  <c r="AI2211" i="2"/>
  <c r="AB2212" i="2"/>
  <c r="AF2212" i="2"/>
  <c r="AJ2212" i="2"/>
  <c r="AC2213" i="2"/>
  <c r="AG2213" i="2"/>
  <c r="AK2213" i="2"/>
  <c r="Z2214" i="2"/>
  <c r="AD2214" i="2"/>
  <c r="AH2214" i="2"/>
  <c r="AA2215" i="2"/>
  <c r="AE2215" i="2"/>
  <c r="AI2215" i="2"/>
  <c r="AB2216" i="2"/>
  <c r="AF2216" i="2"/>
  <c r="AJ2216" i="2"/>
  <c r="AC2217" i="2"/>
  <c r="AG2217" i="2"/>
  <c r="AK2217" i="2"/>
  <c r="Z2218" i="2"/>
  <c r="AD2218" i="2"/>
  <c r="AH2218" i="2"/>
  <c r="AA2219" i="2"/>
  <c r="AE2219" i="2"/>
  <c r="AI2219" i="2"/>
  <c r="AB2220" i="2"/>
  <c r="AF2220" i="2"/>
  <c r="AJ2220" i="2"/>
  <c r="AC2221" i="2"/>
  <c r="AG2221" i="2"/>
  <c r="AK2221" i="2"/>
  <c r="Z2222" i="2"/>
  <c r="AD2222" i="2"/>
  <c r="AH2222" i="2"/>
  <c r="AA2223" i="2"/>
  <c r="AE2223" i="2"/>
  <c r="AI2223" i="2"/>
  <c r="AB2224" i="2"/>
  <c r="AF2224" i="2"/>
  <c r="AJ2224" i="2"/>
  <c r="AC2225" i="2"/>
  <c r="AG2225" i="2"/>
  <c r="AK2225" i="2"/>
  <c r="Z2226" i="2"/>
  <c r="AD2226" i="2"/>
  <c r="AH2226" i="2"/>
  <c r="AA2227" i="2"/>
  <c r="AE2227" i="2"/>
  <c r="AI2227" i="2"/>
  <c r="AB2228" i="2"/>
  <c r="AF2228" i="2"/>
  <c r="AJ2228" i="2"/>
  <c r="AC2229" i="2"/>
  <c r="AG2229" i="2"/>
  <c r="AK2229" i="2"/>
  <c r="Z2230" i="2"/>
  <c r="AD2230" i="2"/>
  <c r="AH2230" i="2"/>
  <c r="AA2231" i="2"/>
  <c r="AE2231" i="2"/>
  <c r="AI2231" i="2"/>
  <c r="AB2232" i="2"/>
  <c r="AF2232" i="2"/>
  <c r="AJ2232" i="2"/>
  <c r="AC2233" i="2"/>
  <c r="AG2233" i="2"/>
  <c r="AK2233" i="2"/>
  <c r="Z2234" i="2"/>
  <c r="AD2234" i="2"/>
  <c r="AH2234" i="2"/>
  <c r="AA2235" i="2"/>
  <c r="AE2235" i="2"/>
  <c r="AI2235" i="2"/>
  <c r="AB2236" i="2"/>
  <c r="AF2236" i="2"/>
  <c r="AJ2236" i="2"/>
  <c r="AC2237" i="2"/>
  <c r="AG2237" i="2"/>
  <c r="AK2237" i="2"/>
  <c r="Z2238" i="2"/>
  <c r="AD2238" i="2"/>
  <c r="AH2238" i="2"/>
  <c r="AA2239" i="2"/>
  <c r="AA128" i="2" s="1"/>
  <c r="AE2239" i="2"/>
  <c r="AE128" i="2" s="1"/>
  <c r="AI2239" i="2"/>
  <c r="AI128" i="2" s="1"/>
  <c r="AB2240" i="2"/>
  <c r="AF2240" i="2"/>
  <c r="AJ2240" i="2"/>
  <c r="AC2241" i="2"/>
  <c r="AG2241" i="2"/>
  <c r="AK2241" i="2"/>
  <c r="Z2242" i="2"/>
  <c r="AD2242" i="2"/>
  <c r="AH2242" i="2"/>
  <c r="AA2243" i="2"/>
  <c r="AE2243" i="2"/>
  <c r="AI2243" i="2"/>
  <c r="AB2244" i="2"/>
  <c r="AF2244" i="2"/>
  <c r="AJ2244" i="2"/>
  <c r="AC2245" i="2"/>
  <c r="AG2245" i="2"/>
  <c r="AK2245" i="2"/>
  <c r="Z2246" i="2"/>
  <c r="AD2246" i="2"/>
  <c r="AH2246" i="2"/>
  <c r="AA2247" i="2"/>
  <c r="AE2247" i="2"/>
  <c r="AI2247" i="2"/>
  <c r="AB2248" i="2"/>
  <c r="AF2248" i="2"/>
  <c r="AJ2248" i="2"/>
  <c r="AC2249" i="2"/>
  <c r="AG2249" i="2"/>
  <c r="AK2249" i="2"/>
  <c r="Z2250" i="2"/>
  <c r="AD2250" i="2"/>
  <c r="AH2250" i="2"/>
  <c r="AA2251" i="2"/>
  <c r="AE2251" i="2"/>
  <c r="AI2251" i="2"/>
  <c r="AB2252" i="2"/>
  <c r="AF2252" i="2"/>
  <c r="AJ2252" i="2"/>
  <c r="AC2253" i="2"/>
  <c r="AG2253" i="2"/>
  <c r="AK2253" i="2"/>
  <c r="Z2254" i="2"/>
  <c r="AD2254" i="2"/>
  <c r="AH2254" i="2"/>
  <c r="AA2255" i="2"/>
  <c r="AE2255" i="2"/>
  <c r="AI2255" i="2"/>
  <c r="AB2256" i="2"/>
  <c r="AF2256" i="2"/>
  <c r="AJ2256" i="2"/>
  <c r="AC2257" i="2"/>
  <c r="AG2257" i="2"/>
  <c r="AK2257" i="2"/>
  <c r="Z2258" i="2"/>
  <c r="AD2258" i="2"/>
  <c r="AH2258" i="2"/>
  <c r="AA2259" i="2"/>
  <c r="AE2259" i="2"/>
  <c r="AI2259" i="2"/>
  <c r="AB2260" i="2"/>
  <c r="AF2260" i="2"/>
  <c r="AJ2260" i="2"/>
  <c r="AC2261" i="2"/>
  <c r="AG2261" i="2"/>
  <c r="AK2261" i="2"/>
  <c r="Z2262" i="2"/>
  <c r="AD2262" i="2"/>
  <c r="AH2262" i="2"/>
  <c r="AA2263" i="2"/>
  <c r="AE2263" i="2"/>
  <c r="AI2263" i="2"/>
  <c r="AB2264" i="2"/>
  <c r="AF2264" i="2"/>
  <c r="AJ2264" i="2"/>
  <c r="AC2265" i="2"/>
  <c r="AG2265" i="2"/>
  <c r="AK2265" i="2"/>
  <c r="Z2266" i="2"/>
  <c r="AD2266" i="2"/>
  <c r="AH2266" i="2"/>
  <c r="AA2267" i="2"/>
  <c r="AE2267" i="2"/>
  <c r="AI2267" i="2"/>
  <c r="AB2268" i="2"/>
  <c r="AF2268" i="2"/>
  <c r="AJ2268" i="2"/>
  <c r="AC2269" i="2"/>
  <c r="AG2269" i="2"/>
  <c r="AK2269" i="2"/>
  <c r="Z2270" i="2"/>
  <c r="AD2270" i="2"/>
  <c r="AH2270" i="2"/>
  <c r="AA2271" i="2"/>
  <c r="AE2271" i="2"/>
  <c r="AI2271" i="2"/>
  <c r="AB2272" i="2"/>
  <c r="AF2272" i="2"/>
  <c r="AJ2272" i="2"/>
  <c r="AB2273" i="2"/>
  <c r="AF2273" i="2"/>
  <c r="AJ2273" i="2"/>
  <c r="AN2273" i="2"/>
  <c r="AG2273" i="2"/>
  <c r="AO2273" i="2"/>
  <c r="AB2275" i="2"/>
  <c r="AF2275" i="2"/>
  <c r="AJ2275" i="2"/>
  <c r="AN2275" i="2"/>
  <c r="AG2275" i="2"/>
  <c r="AO2275" i="2"/>
  <c r="AB2277" i="2"/>
  <c r="AF2277" i="2"/>
  <c r="AJ2277" i="2"/>
  <c r="AN2277" i="2"/>
  <c r="AG2277" i="2"/>
  <c r="AO2277" i="2"/>
  <c r="AB2279" i="2"/>
  <c r="AF2279" i="2"/>
  <c r="AJ2279" i="2"/>
  <c r="AN2279" i="2"/>
  <c r="AG2279" i="2"/>
  <c r="AO2279" i="2"/>
  <c r="AB2281" i="2"/>
  <c r="AF2281" i="2"/>
  <c r="AJ2281" i="2"/>
  <c r="AN2281" i="2"/>
  <c r="AG2281" i="2"/>
  <c r="AO2281" i="2"/>
  <c r="AB2283" i="2"/>
  <c r="AF2283" i="2"/>
  <c r="AJ2283" i="2"/>
  <c r="AN2283" i="2"/>
  <c r="AG2283" i="2"/>
  <c r="AO2283" i="2"/>
  <c r="AB2285" i="2"/>
  <c r="AF2285" i="2"/>
  <c r="AJ2285" i="2"/>
  <c r="AN2285" i="2"/>
  <c r="AG2285" i="2"/>
  <c r="AO2285" i="2"/>
  <c r="AB2287" i="2"/>
  <c r="AF2287" i="2"/>
  <c r="AJ2287" i="2"/>
  <c r="AN2287" i="2"/>
  <c r="AG2287" i="2"/>
  <c r="AO2287" i="2"/>
  <c r="AB2289" i="2"/>
  <c r="AF2289" i="2"/>
  <c r="AJ2289" i="2"/>
  <c r="AN2289" i="2"/>
  <c r="AG2289" i="2"/>
  <c r="AO2289" i="2"/>
  <c r="AB2291" i="2"/>
  <c r="AP2291" i="2"/>
  <c r="AF2291" i="2"/>
  <c r="AJ2291" i="2"/>
  <c r="AN2291" i="2"/>
  <c r="AG2291" i="2"/>
  <c r="AO2291" i="2"/>
  <c r="AC2294" i="2"/>
  <c r="AG2294" i="2"/>
  <c r="AK2294" i="2"/>
  <c r="AE2294" i="2"/>
  <c r="AB2295" i="2"/>
  <c r="AF2295" i="2"/>
  <c r="AJ2295" i="2"/>
  <c r="AC2296" i="2"/>
  <c r="AG2296" i="2"/>
  <c r="AK2296" i="2"/>
  <c r="Z2297" i="2"/>
  <c r="AL2297" i="2"/>
  <c r="AA2298" i="2"/>
  <c r="AE2298" i="2"/>
  <c r="AB2299" i="2"/>
  <c r="AF2299" i="2"/>
  <c r="AJ2299" i="2"/>
  <c r="AC2300" i="2"/>
  <c r="AG2300" i="2"/>
  <c r="AK2300" i="2"/>
  <c r="Z2301" i="2"/>
  <c r="AL2301" i="2"/>
  <c r="AA2302" i="2"/>
  <c r="AE2302" i="2"/>
  <c r="AB2303" i="2"/>
  <c r="AF2303" i="2"/>
  <c r="AJ2303" i="2"/>
  <c r="AC2304" i="2"/>
  <c r="AG2304" i="2"/>
  <c r="AK2304" i="2"/>
  <c r="Z2305" i="2"/>
  <c r="AL2305" i="2"/>
  <c r="AA2306" i="2"/>
  <c r="AE2306" i="2"/>
  <c r="AB2307" i="2"/>
  <c r="AJ2307" i="2"/>
  <c r="AC2308" i="2"/>
  <c r="AG2308" i="2"/>
  <c r="AK2308" i="2"/>
  <c r="Z2309" i="2"/>
  <c r="Z131" i="2" s="1"/>
  <c r="AL2309" i="2"/>
  <c r="AL131" i="2" s="1"/>
  <c r="AA2310" i="2"/>
  <c r="AE2310" i="2"/>
  <c r="AB2311" i="2"/>
  <c r="AJ2311" i="2"/>
  <c r="AC2312" i="2"/>
  <c r="AG2312" i="2"/>
  <c r="Z2313" i="2"/>
  <c r="AL2313" i="2"/>
  <c r="AA2314" i="2"/>
  <c r="AE2314" i="2"/>
  <c r="AB2315" i="2"/>
  <c r="AJ2315" i="2"/>
  <c r="AC2316" i="2"/>
  <c r="AG2316" i="2"/>
  <c r="Z2317" i="2"/>
  <c r="AA2318" i="2"/>
  <c r="Z2321" i="2"/>
  <c r="AL2321" i="2"/>
  <c r="AA2322" i="2"/>
  <c r="AE2322" i="2"/>
  <c r="AB2323" i="2"/>
  <c r="AJ2323" i="2"/>
  <c r="AC2324" i="2"/>
  <c r="AG2324" i="2"/>
  <c r="Z2325" i="2"/>
  <c r="AL2325" i="2"/>
  <c r="AA2326" i="2"/>
  <c r="AE2326" i="2"/>
  <c r="AB2327" i="2"/>
  <c r="AJ2327" i="2"/>
  <c r="AC2328" i="2"/>
  <c r="AG2328" i="2"/>
  <c r="Z2329" i="2"/>
  <c r="AL2329" i="2"/>
  <c r="AA2330" i="2"/>
  <c r="AE2330" i="2"/>
  <c r="AB2331" i="2"/>
  <c r="AJ2331" i="2"/>
  <c r="AC2332" i="2"/>
  <c r="AG2332" i="2"/>
  <c r="Z2333" i="2"/>
  <c r="AL2333" i="2"/>
  <c r="AA2334" i="2"/>
  <c r="AE2334" i="2"/>
  <c r="AB2335" i="2"/>
  <c r="AJ2335" i="2"/>
  <c r="AC2336" i="2"/>
  <c r="AG2336" i="2"/>
  <c r="Z2337" i="2"/>
  <c r="AL2337" i="2"/>
  <c r="AA2338" i="2"/>
  <c r="AE2338" i="2"/>
  <c r="AB2339" i="2"/>
  <c r="AJ2339" i="2"/>
  <c r="AC2340" i="2"/>
  <c r="AG2340" i="2"/>
  <c r="Z2341" i="2"/>
  <c r="AL2341" i="2"/>
  <c r="AA2342" i="2"/>
  <c r="AE2342" i="2"/>
  <c r="AB2343" i="2"/>
  <c r="AJ2343" i="2"/>
  <c r="AC2344" i="2"/>
  <c r="AG2344" i="2"/>
  <c r="Z2345" i="2"/>
  <c r="AL2345" i="2"/>
  <c r="AA2346" i="2"/>
  <c r="AE2346" i="2"/>
  <c r="AB2347" i="2"/>
  <c r="AJ2347" i="2"/>
  <c r="AC2348" i="2"/>
  <c r="AG2348" i="2"/>
  <c r="Z2349" i="2"/>
  <c r="AL2349" i="2"/>
  <c r="AA2350" i="2"/>
  <c r="AE2350" i="2"/>
  <c r="AB2351" i="2"/>
  <c r="AJ2351" i="2"/>
  <c r="AC2352" i="2"/>
  <c r="AG2352" i="2"/>
  <c r="Z2353" i="2"/>
  <c r="AL2353" i="2"/>
  <c r="AA2354" i="2"/>
  <c r="AE2354" i="2"/>
  <c r="AB2355" i="2"/>
  <c r="AJ2355" i="2"/>
  <c r="AC2356" i="2"/>
  <c r="AG2356" i="2"/>
  <c r="Z2357" i="2"/>
  <c r="AL2357" i="2"/>
  <c r="AA2358" i="2"/>
  <c r="AE2358" i="2"/>
  <c r="AB2359" i="2"/>
  <c r="AJ2359" i="2"/>
  <c r="AC2360" i="2"/>
  <c r="AG2360" i="2"/>
  <c r="Z2361" i="2"/>
  <c r="AL2361" i="2"/>
  <c r="AA2362" i="2"/>
  <c r="AE2362" i="2"/>
  <c r="AB2363" i="2"/>
  <c r="AJ2363" i="2"/>
  <c r="AC2364" i="2"/>
  <c r="AG2364" i="2"/>
  <c r="Z2365" i="2"/>
  <c r="Z106" i="2" s="1"/>
  <c r="AL2365" i="2"/>
  <c r="AL106" i="2" s="1"/>
  <c r="AA2366" i="2"/>
  <c r="AE2366" i="2"/>
  <c r="AB2367" i="2"/>
  <c r="AJ2367" i="2"/>
  <c r="AC2368" i="2"/>
  <c r="AG2368" i="2"/>
  <c r="Z2369" i="2"/>
  <c r="AL2369" i="2"/>
  <c r="AA2370" i="2"/>
  <c r="AE2370" i="2"/>
  <c r="AB2371" i="2"/>
  <c r="AJ2371" i="2"/>
  <c r="AC2372" i="2"/>
  <c r="AG2372" i="2"/>
  <c r="Z2373" i="2"/>
  <c r="AL2373" i="2"/>
  <c r="AA2374" i="2"/>
  <c r="AE2374" i="2"/>
  <c r="AB2375" i="2"/>
  <c r="AJ2375" i="2"/>
  <c r="AC2376" i="2"/>
  <c r="AG2376" i="2"/>
  <c r="Z2377" i="2"/>
  <c r="AL2377" i="2"/>
  <c r="AA2378" i="2"/>
  <c r="AE2378" i="2"/>
  <c r="AB2379" i="2"/>
  <c r="AJ2379" i="2"/>
  <c r="AC2380" i="2"/>
  <c r="AG2380" i="2"/>
  <c r="Z2381" i="2"/>
  <c r="AL2381" i="2"/>
  <c r="AA2382" i="2"/>
  <c r="AE2382" i="2"/>
  <c r="AQ2382" i="2"/>
  <c r="AB2383" i="2"/>
  <c r="AJ2383" i="2"/>
  <c r="AC2384" i="2"/>
  <c r="AG2384" i="2"/>
  <c r="Z2385" i="2"/>
  <c r="AL2385" i="2"/>
  <c r="AA2386" i="2"/>
  <c r="AE2386" i="2"/>
  <c r="AQ2386" i="2"/>
  <c r="AB2387" i="2"/>
  <c r="AJ2387" i="2"/>
  <c r="AC2388" i="2"/>
  <c r="AG2388" i="2"/>
  <c r="Z2389" i="2"/>
  <c r="AL2389" i="2"/>
  <c r="AA2390" i="2"/>
  <c r="AE2390" i="2"/>
  <c r="AQ2390" i="2"/>
  <c r="AB2391" i="2"/>
  <c r="AJ2391" i="2"/>
  <c r="AC2392" i="2"/>
  <c r="AG2392" i="2"/>
  <c r="AO2392" i="2"/>
  <c r="Z2393" i="2"/>
  <c r="AL2393" i="2"/>
  <c r="AP2393" i="2"/>
  <c r="AA2394" i="2"/>
  <c r="AE2394" i="2"/>
  <c r="AQ2394" i="2"/>
  <c r="AB2395" i="2"/>
  <c r="AJ2395" i="2"/>
  <c r="AC2396" i="2"/>
  <c r="AG2396" i="2"/>
  <c r="AO2396" i="2"/>
  <c r="Z2397" i="2"/>
  <c r="AL2397" i="2"/>
  <c r="AP2397" i="2"/>
  <c r="AA2398" i="2"/>
  <c r="AE2398" i="2"/>
  <c r="AQ2398" i="2"/>
  <c r="AB2399" i="2"/>
  <c r="AJ2399" i="2"/>
  <c r="AC2400" i="2"/>
  <c r="AG2400" i="2"/>
  <c r="AO2400" i="2"/>
  <c r="Z2401" i="2"/>
  <c r="AL2401" i="2"/>
  <c r="AP2401" i="2"/>
  <c r="AA2402" i="2"/>
  <c r="AE2402" i="2"/>
  <c r="AQ2402" i="2"/>
  <c r="AB2403" i="2"/>
  <c r="AJ2403" i="2"/>
  <c r="AC2404" i="2"/>
  <c r="AG2404" i="2"/>
  <c r="AO2404" i="2"/>
  <c r="Z2405" i="2"/>
  <c r="AL2405" i="2"/>
  <c r="AP2405" i="2"/>
  <c r="AA2406" i="2"/>
  <c r="AE2406" i="2"/>
  <c r="AQ2406" i="2"/>
  <c r="AB2407" i="2"/>
  <c r="AJ2407" i="2"/>
  <c r="AC2408" i="2"/>
  <c r="AG2408" i="2"/>
  <c r="AO2408" i="2"/>
  <c r="Z2409" i="2"/>
  <c r="AL2409" i="2"/>
  <c r="AP2409" i="2"/>
  <c r="AA2410" i="2"/>
  <c r="AE2410" i="2"/>
  <c r="AQ2410" i="2"/>
  <c r="AB2411" i="2"/>
  <c r="AJ2411" i="2"/>
  <c r="AC2412" i="2"/>
  <c r="AG2412" i="2"/>
  <c r="AO2412" i="2"/>
  <c r="Z2413" i="2"/>
  <c r="AL2413" i="2"/>
  <c r="AP2413" i="2"/>
  <c r="AA2414" i="2"/>
  <c r="AE2414" i="2"/>
  <c r="AQ2414" i="2"/>
  <c r="AB2415" i="2"/>
  <c r="AJ2415" i="2"/>
  <c r="AC2416" i="2"/>
  <c r="AG2416" i="2"/>
  <c r="AO2416" i="2"/>
  <c r="Z2417" i="2"/>
  <c r="AL2417" i="2"/>
  <c r="AP2417" i="2"/>
  <c r="AA2418" i="2"/>
  <c r="AE2418" i="2"/>
  <c r="AQ2418" i="2"/>
  <c r="AB2419" i="2"/>
  <c r="AJ2419" i="2"/>
  <c r="AC2420" i="2"/>
  <c r="AG2420" i="2"/>
  <c r="AO2420" i="2"/>
  <c r="Z2421" i="2"/>
  <c r="AL2421" i="2"/>
  <c r="AP2421" i="2"/>
  <c r="AA2422" i="2"/>
  <c r="AE2422" i="2"/>
  <c r="AQ2422" i="2"/>
  <c r="AB2423" i="2"/>
  <c r="AJ2423" i="2"/>
  <c r="AC2424" i="2"/>
  <c r="AG2424" i="2"/>
  <c r="AO2424" i="2"/>
  <c r="Z2425" i="2"/>
  <c r="AL2425" i="2"/>
  <c r="AP2425" i="2"/>
  <c r="AA2426" i="2"/>
  <c r="AE2426" i="2"/>
  <c r="AQ2426" i="2"/>
  <c r="AA2427" i="2"/>
  <c r="AE2427" i="2"/>
  <c r="AI2427" i="2"/>
  <c r="AM2427" i="2"/>
  <c r="AC2427" i="2"/>
  <c r="AH2427" i="2"/>
  <c r="Z2428" i="2"/>
  <c r="AE2428" i="2"/>
  <c r="AO2429" i="2"/>
  <c r="AB2429" i="2"/>
  <c r="AJ2429" i="2"/>
  <c r="AF2430" i="2"/>
  <c r="AJ2430" i="2"/>
  <c r="AN2430" i="2"/>
  <c r="AG2430" i="2"/>
  <c r="AO2430" i="2"/>
  <c r="AB2431" i="2"/>
  <c r="AF2432" i="2"/>
  <c r="AP2432" i="2"/>
  <c r="AJ2432" i="2"/>
  <c r="AN2432" i="2"/>
  <c r="AG2432" i="2"/>
  <c r="AO2432" i="2"/>
  <c r="AO2433" i="2"/>
  <c r="AB2433" i="2"/>
  <c r="AJ2433" i="2"/>
  <c r="AF2434" i="2"/>
  <c r="AJ2434" i="2"/>
  <c r="AN2434" i="2"/>
  <c r="AG2434" i="2"/>
  <c r="AO2434" i="2"/>
  <c r="AB2435" i="2"/>
  <c r="AF2436" i="2"/>
  <c r="AP2436" i="2"/>
  <c r="AJ2436" i="2"/>
  <c r="AN2436" i="2"/>
  <c r="AG2436" i="2"/>
  <c r="AO2436" i="2"/>
  <c r="AO2437" i="2"/>
  <c r="AB2437" i="2"/>
  <c r="AJ2437" i="2"/>
  <c r="AF2438" i="2"/>
  <c r="AJ2438" i="2"/>
  <c r="AN2438" i="2"/>
  <c r="AG2438" i="2"/>
  <c r="AO2438" i="2"/>
  <c r="AB2439" i="2"/>
  <c r="AF2440" i="2"/>
  <c r="AP2440" i="2"/>
  <c r="AJ2440" i="2"/>
  <c r="AN2440" i="2"/>
  <c r="AG2440" i="2"/>
  <c r="AO2440" i="2"/>
  <c r="AO2441" i="2"/>
  <c r="AB2441" i="2"/>
  <c r="AJ2441" i="2"/>
  <c r="AF2442" i="2"/>
  <c r="AJ2442" i="2"/>
  <c r="AN2442" i="2"/>
  <c r="AG2442" i="2"/>
  <c r="AO2442" i="2"/>
  <c r="AB2443" i="2"/>
  <c r="AF2444" i="2"/>
  <c r="AP2444" i="2"/>
  <c r="AJ2444" i="2"/>
  <c r="AN2444" i="2"/>
  <c r="AG2444" i="2"/>
  <c r="AO2444" i="2"/>
  <c r="AO2445" i="2"/>
  <c r="AB2445" i="2"/>
  <c r="AJ2445" i="2"/>
  <c r="AF2446" i="2"/>
  <c r="AJ2446" i="2"/>
  <c r="AN2446" i="2"/>
  <c r="AG2446" i="2"/>
  <c r="AO2446" i="2"/>
  <c r="AB2447" i="2"/>
  <c r="AF2448" i="2"/>
  <c r="AP2448" i="2"/>
  <c r="AJ2448" i="2"/>
  <c r="AQ2448" i="2"/>
  <c r="AN2448" i="2"/>
  <c r="AO2448" i="2"/>
  <c r="AA2451" i="2"/>
  <c r="AL2451" i="2"/>
  <c r="AH2451" i="2"/>
  <c r="AD2451" i="2"/>
  <c r="Z2451" i="2"/>
  <c r="AO2451" i="2"/>
  <c r="AE2451" i="2"/>
  <c r="AP2451" i="2"/>
  <c r="AI2451" i="2"/>
  <c r="AM2451" i="2"/>
  <c r="AJ2451" i="2"/>
  <c r="AG2453" i="2"/>
  <c r="AK2453" i="2"/>
  <c r="AQ2453" i="2"/>
  <c r="Z2453" i="2"/>
  <c r="AP2453" i="2"/>
  <c r="AP2454" i="2"/>
  <c r="AI2454" i="2"/>
  <c r="AG2455" i="2"/>
  <c r="AK2455" i="2"/>
  <c r="AC2295" i="2"/>
  <c r="AG2295" i="2"/>
  <c r="AK2295" i="2"/>
  <c r="Z2296" i="2"/>
  <c r="AD2296" i="2"/>
  <c r="AH2296" i="2"/>
  <c r="AA2297" i="2"/>
  <c r="AE2297" i="2"/>
  <c r="AI2297" i="2"/>
  <c r="AM2297" i="2"/>
  <c r="AB2298" i="2"/>
  <c r="AF2298" i="2"/>
  <c r="AJ2298" i="2"/>
  <c r="AN2298" i="2"/>
  <c r="AC2299" i="2"/>
  <c r="AG2299" i="2"/>
  <c r="AK2299" i="2"/>
  <c r="Z2300" i="2"/>
  <c r="AD2300" i="2"/>
  <c r="AH2300" i="2"/>
  <c r="AA2301" i="2"/>
  <c r="AE2301" i="2"/>
  <c r="AI2301" i="2"/>
  <c r="AM2301" i="2"/>
  <c r="AB2302" i="2"/>
  <c r="AF2302" i="2"/>
  <c r="AJ2302" i="2"/>
  <c r="AN2302" i="2"/>
  <c r="AC2303" i="2"/>
  <c r="AG2303" i="2"/>
  <c r="AK2303" i="2"/>
  <c r="Z2304" i="2"/>
  <c r="AD2304" i="2"/>
  <c r="AH2304" i="2"/>
  <c r="AA2305" i="2"/>
  <c r="AE2305" i="2"/>
  <c r="AI2305" i="2"/>
  <c r="AM2305" i="2"/>
  <c r="AB2306" i="2"/>
  <c r="AF2306" i="2"/>
  <c r="AJ2306" i="2"/>
  <c r="AN2306" i="2"/>
  <c r="AC2307" i="2"/>
  <c r="AG2307" i="2"/>
  <c r="AK2307" i="2"/>
  <c r="Z2308" i="2"/>
  <c r="AD2308" i="2"/>
  <c r="AH2308" i="2"/>
  <c r="AA2309" i="2"/>
  <c r="AA131" i="2" s="1"/>
  <c r="AE2309" i="2"/>
  <c r="AE131" i="2" s="1"/>
  <c r="AI2309" i="2"/>
  <c r="AI131" i="2" s="1"/>
  <c r="AM2309" i="2"/>
  <c r="AM131" i="2" s="1"/>
  <c r="AB2310" i="2"/>
  <c r="AF2310" i="2"/>
  <c r="AJ2310" i="2"/>
  <c r="AN2310" i="2"/>
  <c r="AC2311" i="2"/>
  <c r="AG2311" i="2"/>
  <c r="AK2311" i="2"/>
  <c r="Z2312" i="2"/>
  <c r="AD2312" i="2"/>
  <c r="AH2312" i="2"/>
  <c r="AA2313" i="2"/>
  <c r="AE2313" i="2"/>
  <c r="AI2313" i="2"/>
  <c r="AM2313" i="2"/>
  <c r="AB2314" i="2"/>
  <c r="AF2314" i="2"/>
  <c r="AJ2314" i="2"/>
  <c r="AN2314" i="2"/>
  <c r="AC2315" i="2"/>
  <c r="AG2315" i="2"/>
  <c r="AK2315" i="2"/>
  <c r="Z2316" i="2"/>
  <c r="AD2316" i="2"/>
  <c r="AH2316" i="2"/>
  <c r="AA2317" i="2"/>
  <c r="AE2317" i="2"/>
  <c r="AI2317" i="2"/>
  <c r="AM2317" i="2"/>
  <c r="AQ2317" i="2"/>
  <c r="AB2318" i="2"/>
  <c r="AF2318" i="2"/>
  <c r="AJ2318" i="2"/>
  <c r="AC2319" i="2"/>
  <c r="AG2319" i="2"/>
  <c r="AK2319" i="2"/>
  <c r="AO2319" i="2"/>
  <c r="Z2320" i="2"/>
  <c r="Z101" i="2" s="1"/>
  <c r="AD2320" i="2"/>
  <c r="AD101" i="2" s="1"/>
  <c r="AH2320" i="2"/>
  <c r="AH101" i="2" s="1"/>
  <c r="AL2320" i="2"/>
  <c r="AL101" i="2" s="1"/>
  <c r="AP2320" i="2"/>
  <c r="AO101" i="2" s="1"/>
  <c r="AA2321" i="2"/>
  <c r="AE2321" i="2"/>
  <c r="AI2321" i="2"/>
  <c r="AM2321" i="2"/>
  <c r="AB2322" i="2"/>
  <c r="AF2322" i="2"/>
  <c r="AJ2322" i="2"/>
  <c r="AN2322" i="2"/>
  <c r="AC2323" i="2"/>
  <c r="AG2323" i="2"/>
  <c r="AK2323" i="2"/>
  <c r="Z2324" i="2"/>
  <c r="AD2324" i="2"/>
  <c r="AH2324" i="2"/>
  <c r="AA2325" i="2"/>
  <c r="AE2325" i="2"/>
  <c r="AI2325" i="2"/>
  <c r="AM2325" i="2"/>
  <c r="AB2326" i="2"/>
  <c r="AF2326" i="2"/>
  <c r="AJ2326" i="2"/>
  <c r="AN2326" i="2"/>
  <c r="AC2327" i="2"/>
  <c r="AG2327" i="2"/>
  <c r="AK2327" i="2"/>
  <c r="Z2328" i="2"/>
  <c r="AD2328" i="2"/>
  <c r="AH2328" i="2"/>
  <c r="AA2329" i="2"/>
  <c r="AE2329" i="2"/>
  <c r="AI2329" i="2"/>
  <c r="AM2329" i="2"/>
  <c r="AB2330" i="2"/>
  <c r="AF2330" i="2"/>
  <c r="AJ2330" i="2"/>
  <c r="AN2330" i="2"/>
  <c r="AC2331" i="2"/>
  <c r="AG2331" i="2"/>
  <c r="AK2331" i="2"/>
  <c r="Z2332" i="2"/>
  <c r="AD2332" i="2"/>
  <c r="AH2332" i="2"/>
  <c r="AA2333" i="2"/>
  <c r="AE2333" i="2"/>
  <c r="AI2333" i="2"/>
  <c r="AM2333" i="2"/>
  <c r="AB2334" i="2"/>
  <c r="AF2334" i="2"/>
  <c r="AJ2334" i="2"/>
  <c r="AN2334" i="2"/>
  <c r="AC2335" i="2"/>
  <c r="AG2335" i="2"/>
  <c r="AK2335" i="2"/>
  <c r="Z2336" i="2"/>
  <c r="AD2336" i="2"/>
  <c r="AH2336" i="2"/>
  <c r="AA2337" i="2"/>
  <c r="AE2337" i="2"/>
  <c r="AI2337" i="2"/>
  <c r="AM2337" i="2"/>
  <c r="AB2338" i="2"/>
  <c r="AF2338" i="2"/>
  <c r="AJ2338" i="2"/>
  <c r="AN2338" i="2"/>
  <c r="AC2339" i="2"/>
  <c r="AG2339" i="2"/>
  <c r="AK2339" i="2"/>
  <c r="Z2340" i="2"/>
  <c r="AD2340" i="2"/>
  <c r="AH2340" i="2"/>
  <c r="AA2341" i="2"/>
  <c r="AE2341" i="2"/>
  <c r="AI2341" i="2"/>
  <c r="AM2341" i="2"/>
  <c r="AB2342" i="2"/>
  <c r="AF2342" i="2"/>
  <c r="AJ2342" i="2"/>
  <c r="AN2342" i="2"/>
  <c r="AC2343" i="2"/>
  <c r="AG2343" i="2"/>
  <c r="AK2343" i="2"/>
  <c r="Z2344" i="2"/>
  <c r="AD2344" i="2"/>
  <c r="AH2344" i="2"/>
  <c r="AA2345" i="2"/>
  <c r="AE2345" i="2"/>
  <c r="AI2345" i="2"/>
  <c r="AM2345" i="2"/>
  <c r="AB2346" i="2"/>
  <c r="AF2346" i="2"/>
  <c r="AJ2346" i="2"/>
  <c r="AN2346" i="2"/>
  <c r="AC2347" i="2"/>
  <c r="AG2347" i="2"/>
  <c r="AK2347" i="2"/>
  <c r="Z2348" i="2"/>
  <c r="AD2348" i="2"/>
  <c r="AH2348" i="2"/>
  <c r="AA2349" i="2"/>
  <c r="AE2349" i="2"/>
  <c r="AI2349" i="2"/>
  <c r="AM2349" i="2"/>
  <c r="AB2350" i="2"/>
  <c r="AF2350" i="2"/>
  <c r="AJ2350" i="2"/>
  <c r="AN2350" i="2"/>
  <c r="AC2351" i="2"/>
  <c r="AG2351" i="2"/>
  <c r="AK2351" i="2"/>
  <c r="Z2352" i="2"/>
  <c r="AD2352" i="2"/>
  <c r="AH2352" i="2"/>
  <c r="AA2353" i="2"/>
  <c r="AE2353" i="2"/>
  <c r="AI2353" i="2"/>
  <c r="AM2353" i="2"/>
  <c r="AB2354" i="2"/>
  <c r="AF2354" i="2"/>
  <c r="AJ2354" i="2"/>
  <c r="AN2354" i="2"/>
  <c r="AC2355" i="2"/>
  <c r="AG2355" i="2"/>
  <c r="AK2355" i="2"/>
  <c r="Z2356" i="2"/>
  <c r="AD2356" i="2"/>
  <c r="AH2356" i="2"/>
  <c r="AA2357" i="2"/>
  <c r="AE2357" i="2"/>
  <c r="AI2357" i="2"/>
  <c r="AM2357" i="2"/>
  <c r="AB2358" i="2"/>
  <c r="AF2358" i="2"/>
  <c r="AJ2358" i="2"/>
  <c r="AN2358" i="2"/>
  <c r="AC2359" i="2"/>
  <c r="AG2359" i="2"/>
  <c r="AK2359" i="2"/>
  <c r="Z2360" i="2"/>
  <c r="AD2360" i="2"/>
  <c r="AH2360" i="2"/>
  <c r="AA2361" i="2"/>
  <c r="AE2361" i="2"/>
  <c r="AI2361" i="2"/>
  <c r="AM2361" i="2"/>
  <c r="AB2362" i="2"/>
  <c r="AF2362" i="2"/>
  <c r="AJ2362" i="2"/>
  <c r="AN2362" i="2"/>
  <c r="AC2363" i="2"/>
  <c r="AG2363" i="2"/>
  <c r="AK2363" i="2"/>
  <c r="Z2364" i="2"/>
  <c r="AD2364" i="2"/>
  <c r="AH2364" i="2"/>
  <c r="AA2365" i="2"/>
  <c r="AA106" i="2" s="1"/>
  <c r="AE2365" i="2"/>
  <c r="AE106" i="2" s="1"/>
  <c r="AI2365" i="2"/>
  <c r="AI106" i="2" s="1"/>
  <c r="AM2365" i="2"/>
  <c r="AM106" i="2" s="1"/>
  <c r="AB2366" i="2"/>
  <c r="AF2366" i="2"/>
  <c r="AJ2366" i="2"/>
  <c r="AN2366" i="2"/>
  <c r="AC2367" i="2"/>
  <c r="AG2367" i="2"/>
  <c r="AK2367" i="2"/>
  <c r="Z2368" i="2"/>
  <c r="AD2368" i="2"/>
  <c r="AH2368" i="2"/>
  <c r="AA2369" i="2"/>
  <c r="AE2369" i="2"/>
  <c r="AI2369" i="2"/>
  <c r="AM2369" i="2"/>
  <c r="AB2370" i="2"/>
  <c r="AF2370" i="2"/>
  <c r="AJ2370" i="2"/>
  <c r="AN2370" i="2"/>
  <c r="AC2371" i="2"/>
  <c r="AG2371" i="2"/>
  <c r="AK2371" i="2"/>
  <c r="Z2372" i="2"/>
  <c r="AD2372" i="2"/>
  <c r="AH2372" i="2"/>
  <c r="AA2373" i="2"/>
  <c r="AE2373" i="2"/>
  <c r="AI2373" i="2"/>
  <c r="AM2373" i="2"/>
  <c r="AB2374" i="2"/>
  <c r="AF2374" i="2"/>
  <c r="AJ2374" i="2"/>
  <c r="AN2374" i="2"/>
  <c r="AC2375" i="2"/>
  <c r="AG2375" i="2"/>
  <c r="AK2375" i="2"/>
  <c r="Z2376" i="2"/>
  <c r="AD2376" i="2"/>
  <c r="AH2376" i="2"/>
  <c r="AA2377" i="2"/>
  <c r="AE2377" i="2"/>
  <c r="AI2377" i="2"/>
  <c r="AM2377" i="2"/>
  <c r="AB2378" i="2"/>
  <c r="AF2378" i="2"/>
  <c r="AJ2378" i="2"/>
  <c r="AN2378" i="2"/>
  <c r="AC2379" i="2"/>
  <c r="AG2379" i="2"/>
  <c r="AK2379" i="2"/>
  <c r="Z2380" i="2"/>
  <c r="AD2380" i="2"/>
  <c r="AH2380" i="2"/>
  <c r="AA2381" i="2"/>
  <c r="AE2381" i="2"/>
  <c r="AI2381" i="2"/>
  <c r="AM2381" i="2"/>
  <c r="AB2382" i="2"/>
  <c r="AF2382" i="2"/>
  <c r="AJ2382" i="2"/>
  <c r="AN2382" i="2"/>
  <c r="AC2383" i="2"/>
  <c r="AG2383" i="2"/>
  <c r="AK2383" i="2"/>
  <c r="Z2384" i="2"/>
  <c r="AD2384" i="2"/>
  <c r="AH2384" i="2"/>
  <c r="AA2385" i="2"/>
  <c r="AE2385" i="2"/>
  <c r="AI2385" i="2"/>
  <c r="AM2385" i="2"/>
  <c r="AB2386" i="2"/>
  <c r="AF2386" i="2"/>
  <c r="AJ2386" i="2"/>
  <c r="AN2386" i="2"/>
  <c r="AC2387" i="2"/>
  <c r="AG2387" i="2"/>
  <c r="AK2387" i="2"/>
  <c r="Z2388" i="2"/>
  <c r="AD2388" i="2"/>
  <c r="AH2388" i="2"/>
  <c r="AA2389" i="2"/>
  <c r="AE2389" i="2"/>
  <c r="AI2389" i="2"/>
  <c r="AM2389" i="2"/>
  <c r="AB2390" i="2"/>
  <c r="AF2390" i="2"/>
  <c r="AJ2390" i="2"/>
  <c r="AN2390" i="2"/>
  <c r="AC2391" i="2"/>
  <c r="AG2391" i="2"/>
  <c r="AK2391" i="2"/>
  <c r="Z2392" i="2"/>
  <c r="AD2392" i="2"/>
  <c r="AH2392" i="2"/>
  <c r="AA2393" i="2"/>
  <c r="AE2393" i="2"/>
  <c r="AI2393" i="2"/>
  <c r="AM2393" i="2"/>
  <c r="AB2394" i="2"/>
  <c r="AF2394" i="2"/>
  <c r="AJ2394" i="2"/>
  <c r="AN2394" i="2"/>
  <c r="AC2395" i="2"/>
  <c r="AG2395" i="2"/>
  <c r="AK2395" i="2"/>
  <c r="Z2396" i="2"/>
  <c r="AD2396" i="2"/>
  <c r="AH2396" i="2"/>
  <c r="AA2397" i="2"/>
  <c r="AE2397" i="2"/>
  <c r="AI2397" i="2"/>
  <c r="AM2397" i="2"/>
  <c r="AB2398" i="2"/>
  <c r="AF2398" i="2"/>
  <c r="AJ2398" i="2"/>
  <c r="AN2398" i="2"/>
  <c r="AC2399" i="2"/>
  <c r="AG2399" i="2"/>
  <c r="AK2399" i="2"/>
  <c r="Z2400" i="2"/>
  <c r="AD2400" i="2"/>
  <c r="AH2400" i="2"/>
  <c r="AA2401" i="2"/>
  <c r="AE2401" i="2"/>
  <c r="AI2401" i="2"/>
  <c r="AM2401" i="2"/>
  <c r="AB2402" i="2"/>
  <c r="AF2402" i="2"/>
  <c r="AJ2402" i="2"/>
  <c r="AN2402" i="2"/>
  <c r="AC2403" i="2"/>
  <c r="AG2403" i="2"/>
  <c r="AK2403" i="2"/>
  <c r="Z2404" i="2"/>
  <c r="AD2404" i="2"/>
  <c r="AH2404" i="2"/>
  <c r="AA2405" i="2"/>
  <c r="AE2405" i="2"/>
  <c r="AI2405" i="2"/>
  <c r="AM2405" i="2"/>
  <c r="AB2406" i="2"/>
  <c r="AF2406" i="2"/>
  <c r="AJ2406" i="2"/>
  <c r="AN2406" i="2"/>
  <c r="AC2407" i="2"/>
  <c r="AG2407" i="2"/>
  <c r="AK2407" i="2"/>
  <c r="Z2408" i="2"/>
  <c r="AD2408" i="2"/>
  <c r="AH2408" i="2"/>
  <c r="AA2409" i="2"/>
  <c r="AE2409" i="2"/>
  <c r="AI2409" i="2"/>
  <c r="AM2409" i="2"/>
  <c r="AB2410" i="2"/>
  <c r="AF2410" i="2"/>
  <c r="AJ2410" i="2"/>
  <c r="AN2410" i="2"/>
  <c r="AC2411" i="2"/>
  <c r="AG2411" i="2"/>
  <c r="AK2411" i="2"/>
  <c r="Z2412" i="2"/>
  <c r="AD2412" i="2"/>
  <c r="AH2412" i="2"/>
  <c r="AA2413" i="2"/>
  <c r="AE2413" i="2"/>
  <c r="AI2413" i="2"/>
  <c r="AM2413" i="2"/>
  <c r="AB2414" i="2"/>
  <c r="AF2414" i="2"/>
  <c r="AJ2414" i="2"/>
  <c r="AN2414" i="2"/>
  <c r="AC2415" i="2"/>
  <c r="AG2415" i="2"/>
  <c r="AK2415" i="2"/>
  <c r="Z2416" i="2"/>
  <c r="AD2416" i="2"/>
  <c r="AH2416" i="2"/>
  <c r="AA2417" i="2"/>
  <c r="AE2417" i="2"/>
  <c r="AI2417" i="2"/>
  <c r="AM2417" i="2"/>
  <c r="AB2418" i="2"/>
  <c r="AF2418" i="2"/>
  <c r="AJ2418" i="2"/>
  <c r="AN2418" i="2"/>
  <c r="AC2419" i="2"/>
  <c r="AG2419" i="2"/>
  <c r="AK2419" i="2"/>
  <c r="Z2420" i="2"/>
  <c r="AH2420" i="2"/>
  <c r="AL2420" i="2"/>
  <c r="AA2421" i="2"/>
  <c r="AE2421" i="2"/>
  <c r="AI2421" i="2"/>
  <c r="AM2421" i="2"/>
  <c r="AB2422" i="2"/>
  <c r="AF2422" i="2"/>
  <c r="AJ2422" i="2"/>
  <c r="AN2422" i="2"/>
  <c r="AC2423" i="2"/>
  <c r="AG2423" i="2"/>
  <c r="AK2423" i="2"/>
  <c r="Z2424" i="2"/>
  <c r="AD2424" i="2"/>
  <c r="AH2424" i="2"/>
  <c r="AA2425" i="2"/>
  <c r="AE2425" i="2"/>
  <c r="AI2425" i="2"/>
  <c r="AM2425" i="2"/>
  <c r="AB2426" i="2"/>
  <c r="AF2426" i="2"/>
  <c r="AJ2426" i="2"/>
  <c r="AN2426" i="2"/>
  <c r="AD2427" i="2"/>
  <c r="AJ2427" i="2"/>
  <c r="AO2427" i="2"/>
  <c r="AA2428" i="2"/>
  <c r="AG2428" i="2"/>
  <c r="AL2428" i="2"/>
  <c r="AE2429" i="2"/>
  <c r="AI2429" i="2"/>
  <c r="AM2429" i="2"/>
  <c r="AD2429" i="2"/>
  <c r="AL2429" i="2"/>
  <c r="AA2431" i="2"/>
  <c r="AO2431" i="2"/>
  <c r="AE2431" i="2"/>
  <c r="AI2431" i="2"/>
  <c r="AM2431" i="2"/>
  <c r="AD2431" i="2"/>
  <c r="AL2431" i="2"/>
  <c r="AE2433" i="2"/>
  <c r="AI2433" i="2"/>
  <c r="AM2433" i="2"/>
  <c r="AD2433" i="2"/>
  <c r="AL2433" i="2"/>
  <c r="AA2435" i="2"/>
  <c r="AO2435" i="2"/>
  <c r="AE2435" i="2"/>
  <c r="AI2435" i="2"/>
  <c r="AM2435" i="2"/>
  <c r="AD2435" i="2"/>
  <c r="AL2435" i="2"/>
  <c r="AE2437" i="2"/>
  <c r="AI2437" i="2"/>
  <c r="AM2437" i="2"/>
  <c r="AD2437" i="2"/>
  <c r="AL2437" i="2"/>
  <c r="AA2439" i="2"/>
  <c r="AO2439" i="2"/>
  <c r="AE2439" i="2"/>
  <c r="AI2439" i="2"/>
  <c r="AM2439" i="2"/>
  <c r="AD2439" i="2"/>
  <c r="AL2439" i="2"/>
  <c r="AE2441" i="2"/>
  <c r="AI2441" i="2"/>
  <c r="AM2441" i="2"/>
  <c r="AD2441" i="2"/>
  <c r="AL2441" i="2"/>
  <c r="AA2443" i="2"/>
  <c r="AO2443" i="2"/>
  <c r="AE2443" i="2"/>
  <c r="AI2443" i="2"/>
  <c r="AM2443" i="2"/>
  <c r="AD2443" i="2"/>
  <c r="AL2443" i="2"/>
  <c r="AE2445" i="2"/>
  <c r="AI2445" i="2"/>
  <c r="AM2445" i="2"/>
  <c r="AD2445" i="2"/>
  <c r="AL2445" i="2"/>
  <c r="AA2447" i="2"/>
  <c r="AO2447" i="2"/>
  <c r="AE2447" i="2"/>
  <c r="AI2447" i="2"/>
  <c r="AM2447" i="2"/>
  <c r="AD2447" i="2"/>
  <c r="AL2447" i="2"/>
  <c r="Z2450" i="2"/>
  <c r="AO2450" i="2"/>
  <c r="AK2450" i="2"/>
  <c r="AG2450" i="2"/>
  <c r="AC2450" i="2"/>
  <c r="AD2450" i="2"/>
  <c r="AH2450" i="2"/>
  <c r="AL2450" i="2"/>
  <c r="AE2450" i="2"/>
  <c r="AB2454" i="2"/>
  <c r="AF2454" i="2"/>
  <c r="AJ2454" i="2"/>
  <c r="AN2454" i="2"/>
  <c r="AM2454" i="2"/>
  <c r="Z2295" i="2"/>
  <c r="AA2296" i="2"/>
  <c r="Z2299" i="2"/>
  <c r="AA2300" i="2"/>
  <c r="Z2303" i="2"/>
  <c r="AA2304" i="2"/>
  <c r="Z2307" i="2"/>
  <c r="AA2308" i="2"/>
  <c r="Z2311" i="2"/>
  <c r="AA2312" i="2"/>
  <c r="Z2315" i="2"/>
  <c r="AA2316" i="2"/>
  <c r="AC2318" i="2"/>
  <c r="AG2318" i="2"/>
  <c r="Z2319" i="2"/>
  <c r="AL2319" i="2"/>
  <c r="AA2320" i="2"/>
  <c r="AA101" i="2" s="1"/>
  <c r="Z2323" i="2"/>
  <c r="AA2324" i="2"/>
  <c r="Z2327" i="2"/>
  <c r="AA2328" i="2"/>
  <c r="Z2331" i="2"/>
  <c r="AA2332" i="2"/>
  <c r="Z2335" i="2"/>
  <c r="AA2336" i="2"/>
  <c r="Z2339" i="2"/>
  <c r="AA2340" i="2"/>
  <c r="Z2343" i="2"/>
  <c r="AA2344" i="2"/>
  <c r="Z2347" i="2"/>
  <c r="AA2348" i="2"/>
  <c r="Z2351" i="2"/>
  <c r="AA2352" i="2"/>
  <c r="Z2355" i="2"/>
  <c r="AA2356" i="2"/>
  <c r="Z2359" i="2"/>
  <c r="AA2360" i="2"/>
  <c r="Z2363" i="2"/>
  <c r="AA2364" i="2"/>
  <c r="Z2367" i="2"/>
  <c r="AA2368" i="2"/>
  <c r="Z2371" i="2"/>
  <c r="AA2372" i="2"/>
  <c r="Z2375" i="2"/>
  <c r="AA2376" i="2"/>
  <c r="Z2379" i="2"/>
  <c r="AA2380" i="2"/>
  <c r="Z2383" i="2"/>
  <c r="AA2384" i="2"/>
  <c r="Z2387" i="2"/>
  <c r="AA2388" i="2"/>
  <c r="Z2391" i="2"/>
  <c r="AA2392" i="2"/>
  <c r="Z2395" i="2"/>
  <c r="AA2396" i="2"/>
  <c r="Z2399" i="2"/>
  <c r="AA2400" i="2"/>
  <c r="Z2403" i="2"/>
  <c r="AA2404" i="2"/>
  <c r="Z2407" i="2"/>
  <c r="AA2408" i="2"/>
  <c r="Z2411" i="2"/>
  <c r="AA2412" i="2"/>
  <c r="Z2415" i="2"/>
  <c r="AA2416" i="2"/>
  <c r="Z2419" i="2"/>
  <c r="AA2420" i="2"/>
  <c r="Z2423" i="2"/>
  <c r="AA2424" i="2"/>
  <c r="Z2427" i="2"/>
  <c r="AP2427" i="2"/>
  <c r="AM2428" i="2"/>
  <c r="AF2429" i="2"/>
  <c r="AN2429" i="2"/>
  <c r="Z2430" i="2"/>
  <c r="AD2430" i="2"/>
  <c r="AH2430" i="2"/>
  <c r="AL2430" i="2"/>
  <c r="AC2430" i="2"/>
  <c r="AK2430" i="2"/>
  <c r="AQ2431" i="2"/>
  <c r="AF2431" i="2"/>
  <c r="AN2431" i="2"/>
  <c r="Z2432" i="2"/>
  <c r="AD2432" i="2"/>
  <c r="AH2432" i="2"/>
  <c r="AL2432" i="2"/>
  <c r="AC2432" i="2"/>
  <c r="AK2432" i="2"/>
  <c r="AF2433" i="2"/>
  <c r="AN2433" i="2"/>
  <c r="Z2434" i="2"/>
  <c r="AD2434" i="2"/>
  <c r="AH2434" i="2"/>
  <c r="AL2434" i="2"/>
  <c r="AC2434" i="2"/>
  <c r="AK2434" i="2"/>
  <c r="AQ2435" i="2"/>
  <c r="AF2435" i="2"/>
  <c r="AN2435" i="2"/>
  <c r="Z2436" i="2"/>
  <c r="AD2436" i="2"/>
  <c r="AH2436" i="2"/>
  <c r="AL2436" i="2"/>
  <c r="AC2436" i="2"/>
  <c r="AK2436" i="2"/>
  <c r="AF2437" i="2"/>
  <c r="AN2437" i="2"/>
  <c r="Z2438" i="2"/>
  <c r="AD2438" i="2"/>
  <c r="AH2438" i="2"/>
  <c r="AL2438" i="2"/>
  <c r="AC2438" i="2"/>
  <c r="AK2438" i="2"/>
  <c r="AQ2439" i="2"/>
  <c r="AF2439" i="2"/>
  <c r="AN2439" i="2"/>
  <c r="Z2440" i="2"/>
  <c r="AD2440" i="2"/>
  <c r="AH2440" i="2"/>
  <c r="AL2440" i="2"/>
  <c r="AC2440" i="2"/>
  <c r="AK2440" i="2"/>
  <c r="AF2441" i="2"/>
  <c r="AN2441" i="2"/>
  <c r="Z2442" i="2"/>
  <c r="AD2442" i="2"/>
  <c r="AH2442" i="2"/>
  <c r="AL2442" i="2"/>
  <c r="AC2442" i="2"/>
  <c r="AK2442" i="2"/>
  <c r="AQ2443" i="2"/>
  <c r="AF2443" i="2"/>
  <c r="AN2443" i="2"/>
  <c r="Z2444" i="2"/>
  <c r="AD2444" i="2"/>
  <c r="AH2444" i="2"/>
  <c r="AL2444" i="2"/>
  <c r="AC2444" i="2"/>
  <c r="AK2444" i="2"/>
  <c r="AF2445" i="2"/>
  <c r="AN2445" i="2"/>
  <c r="Z2446" i="2"/>
  <c r="AD2446" i="2"/>
  <c r="AH2446" i="2"/>
  <c r="AL2446" i="2"/>
  <c r="AC2446" i="2"/>
  <c r="AK2446" i="2"/>
  <c r="AQ2447" i="2"/>
  <c r="AF2447" i="2"/>
  <c r="AN2447" i="2"/>
  <c r="AM2448" i="2"/>
  <c r="AD2448" i="2"/>
  <c r="AH2448" i="2"/>
  <c r="AL2448" i="2"/>
  <c r="AG2448" i="2"/>
  <c r="AG2449" i="2"/>
  <c r="AK2449" i="2"/>
  <c r="AQ2449" i="2"/>
  <c r="Z2449" i="2"/>
  <c r="AP2449" i="2"/>
  <c r="AP2450" i="2"/>
  <c r="AI2450" i="2"/>
  <c r="AC2451" i="2"/>
  <c r="AG2451" i="2"/>
  <c r="AK2451" i="2"/>
  <c r="AB2451" i="2"/>
  <c r="AF2452" i="2"/>
  <c r="AP2452" i="2"/>
  <c r="AJ2452" i="2"/>
  <c r="AQ2452" i="2"/>
  <c r="AN2452" i="2"/>
  <c r="AO2452" i="2"/>
  <c r="AN2453" i="2"/>
  <c r="AE2453" i="2"/>
  <c r="AI2453" i="2"/>
  <c r="AM2453" i="2"/>
  <c r="AH2453" i="2"/>
  <c r="AN2455" i="2"/>
  <c r="AJ2455" i="2"/>
  <c r="AF2455" i="2"/>
  <c r="AA2455" i="2"/>
  <c r="AL2455" i="2"/>
  <c r="AH2455" i="2"/>
  <c r="AD2455" i="2"/>
  <c r="Z2455" i="2"/>
  <c r="AO2455" i="2"/>
  <c r="AE2455" i="2"/>
  <c r="AP2455" i="2"/>
  <c r="AI2455" i="2"/>
  <c r="AM2455" i="2"/>
  <c r="AA2295" i="2"/>
  <c r="AE2295" i="2"/>
  <c r="AI2295" i="2"/>
  <c r="AB2296" i="2"/>
  <c r="AF2296" i="2"/>
  <c r="AJ2296" i="2"/>
  <c r="AC2297" i="2"/>
  <c r="AG2297" i="2"/>
  <c r="AK2297" i="2"/>
  <c r="Z2298" i="2"/>
  <c r="AD2298" i="2"/>
  <c r="AH2298" i="2"/>
  <c r="AA2299" i="2"/>
  <c r="AE2299" i="2"/>
  <c r="AI2299" i="2"/>
  <c r="AB2300" i="2"/>
  <c r="AF2300" i="2"/>
  <c r="AJ2300" i="2"/>
  <c r="AC2301" i="2"/>
  <c r="AG2301" i="2"/>
  <c r="AK2301" i="2"/>
  <c r="Z2302" i="2"/>
  <c r="AD2302" i="2"/>
  <c r="AH2302" i="2"/>
  <c r="AA2303" i="2"/>
  <c r="AE2303" i="2"/>
  <c r="AI2303" i="2"/>
  <c r="AB2304" i="2"/>
  <c r="AF2304" i="2"/>
  <c r="AJ2304" i="2"/>
  <c r="AC2305" i="2"/>
  <c r="AG2305" i="2"/>
  <c r="AK2305" i="2"/>
  <c r="Z2306" i="2"/>
  <c r="AD2306" i="2"/>
  <c r="AH2306" i="2"/>
  <c r="AA2307" i="2"/>
  <c r="AE2307" i="2"/>
  <c r="AI2307" i="2"/>
  <c r="AB2308" i="2"/>
  <c r="AF2308" i="2"/>
  <c r="AJ2308" i="2"/>
  <c r="AC2309" i="2"/>
  <c r="AC131" i="2" s="1"/>
  <c r="AG2309" i="2"/>
  <c r="AG131" i="2" s="1"/>
  <c r="AK2309" i="2"/>
  <c r="AK131" i="2" s="1"/>
  <c r="Z2310" i="2"/>
  <c r="AD2310" i="2"/>
  <c r="AH2310" i="2"/>
  <c r="AA2311" i="2"/>
  <c r="AE2311" i="2"/>
  <c r="AI2311" i="2"/>
  <c r="AB2312" i="2"/>
  <c r="AF2312" i="2"/>
  <c r="AJ2312" i="2"/>
  <c r="AC2313" i="2"/>
  <c r="AG2313" i="2"/>
  <c r="AK2313" i="2"/>
  <c r="Z2314" i="2"/>
  <c r="AD2314" i="2"/>
  <c r="AH2314" i="2"/>
  <c r="AA2315" i="2"/>
  <c r="AE2315" i="2"/>
  <c r="AI2315" i="2"/>
  <c r="AB2316" i="2"/>
  <c r="AF2316" i="2"/>
  <c r="AJ2316" i="2"/>
  <c r="AC2317" i="2"/>
  <c r="AG2317" i="2"/>
  <c r="AK2317" i="2"/>
  <c r="Z2318" i="2"/>
  <c r="AD2318" i="2"/>
  <c r="AH2318" i="2"/>
  <c r="AA2319" i="2"/>
  <c r="AE2319" i="2"/>
  <c r="AI2319" i="2"/>
  <c r="AB2320" i="2"/>
  <c r="AB101" i="2" s="1"/>
  <c r="AF2320" i="2"/>
  <c r="AF101" i="2" s="1"/>
  <c r="AJ2320" i="2"/>
  <c r="AJ101" i="2" s="1"/>
  <c r="AC2321" i="2"/>
  <c r="AG2321" i="2"/>
  <c r="AK2321" i="2"/>
  <c r="Z2322" i="2"/>
  <c r="AD2322" i="2"/>
  <c r="AH2322" i="2"/>
  <c r="AA2323" i="2"/>
  <c r="AE2323" i="2"/>
  <c r="AI2323" i="2"/>
  <c r="AB2324" i="2"/>
  <c r="AF2324" i="2"/>
  <c r="AJ2324" i="2"/>
  <c r="AC2325" i="2"/>
  <c r="AG2325" i="2"/>
  <c r="AK2325" i="2"/>
  <c r="Z2326" i="2"/>
  <c r="AD2326" i="2"/>
  <c r="AH2326" i="2"/>
  <c r="AA2327" i="2"/>
  <c r="AE2327" i="2"/>
  <c r="AI2327" i="2"/>
  <c r="AB2328" i="2"/>
  <c r="AF2328" i="2"/>
  <c r="AJ2328" i="2"/>
  <c r="AC2329" i="2"/>
  <c r="AG2329" i="2"/>
  <c r="AK2329" i="2"/>
  <c r="Z2330" i="2"/>
  <c r="AD2330" i="2"/>
  <c r="AH2330" i="2"/>
  <c r="AA2331" i="2"/>
  <c r="AE2331" i="2"/>
  <c r="AI2331" i="2"/>
  <c r="AB2332" i="2"/>
  <c r="AF2332" i="2"/>
  <c r="AJ2332" i="2"/>
  <c r="AC2333" i="2"/>
  <c r="AG2333" i="2"/>
  <c r="AK2333" i="2"/>
  <c r="Z2334" i="2"/>
  <c r="AD2334" i="2"/>
  <c r="AH2334" i="2"/>
  <c r="AA2335" i="2"/>
  <c r="AE2335" i="2"/>
  <c r="AI2335" i="2"/>
  <c r="AB2336" i="2"/>
  <c r="AF2336" i="2"/>
  <c r="AJ2336" i="2"/>
  <c r="AC2337" i="2"/>
  <c r="AG2337" i="2"/>
  <c r="AK2337" i="2"/>
  <c r="Z2338" i="2"/>
  <c r="AD2338" i="2"/>
  <c r="AH2338" i="2"/>
  <c r="AA2339" i="2"/>
  <c r="AE2339" i="2"/>
  <c r="AI2339" i="2"/>
  <c r="AB2340" i="2"/>
  <c r="AF2340" i="2"/>
  <c r="AJ2340" i="2"/>
  <c r="AC2341" i="2"/>
  <c r="AG2341" i="2"/>
  <c r="AK2341" i="2"/>
  <c r="Z2342" i="2"/>
  <c r="AD2342" i="2"/>
  <c r="AH2342" i="2"/>
  <c r="AA2343" i="2"/>
  <c r="AE2343" i="2"/>
  <c r="AI2343" i="2"/>
  <c r="AB2344" i="2"/>
  <c r="AF2344" i="2"/>
  <c r="AJ2344" i="2"/>
  <c r="AC2345" i="2"/>
  <c r="AG2345" i="2"/>
  <c r="AK2345" i="2"/>
  <c r="Z2346" i="2"/>
  <c r="AD2346" i="2"/>
  <c r="AH2346" i="2"/>
  <c r="AA2347" i="2"/>
  <c r="AE2347" i="2"/>
  <c r="AI2347" i="2"/>
  <c r="AB2348" i="2"/>
  <c r="AF2348" i="2"/>
  <c r="AJ2348" i="2"/>
  <c r="AC2349" i="2"/>
  <c r="AG2349" i="2"/>
  <c r="AK2349" i="2"/>
  <c r="Z2350" i="2"/>
  <c r="AD2350" i="2"/>
  <c r="AH2350" i="2"/>
  <c r="AA2351" i="2"/>
  <c r="AE2351" i="2"/>
  <c r="AI2351" i="2"/>
  <c r="AB2352" i="2"/>
  <c r="AF2352" i="2"/>
  <c r="AJ2352" i="2"/>
  <c r="AC2353" i="2"/>
  <c r="AG2353" i="2"/>
  <c r="AK2353" i="2"/>
  <c r="Z2354" i="2"/>
  <c r="AD2354" i="2"/>
  <c r="AH2354" i="2"/>
  <c r="AA2355" i="2"/>
  <c r="AE2355" i="2"/>
  <c r="AI2355" i="2"/>
  <c r="AB2356" i="2"/>
  <c r="AF2356" i="2"/>
  <c r="AJ2356" i="2"/>
  <c r="AC2357" i="2"/>
  <c r="AG2357" i="2"/>
  <c r="AK2357" i="2"/>
  <c r="Z2358" i="2"/>
  <c r="AD2358" i="2"/>
  <c r="AH2358" i="2"/>
  <c r="AA2359" i="2"/>
  <c r="AE2359" i="2"/>
  <c r="AI2359" i="2"/>
  <c r="AB2360" i="2"/>
  <c r="AF2360" i="2"/>
  <c r="AJ2360" i="2"/>
  <c r="AC2361" i="2"/>
  <c r="AG2361" i="2"/>
  <c r="AK2361" i="2"/>
  <c r="Z2362" i="2"/>
  <c r="AD2362" i="2"/>
  <c r="AH2362" i="2"/>
  <c r="AA2363" i="2"/>
  <c r="AE2363" i="2"/>
  <c r="AI2363" i="2"/>
  <c r="AB2364" i="2"/>
  <c r="AF2364" i="2"/>
  <c r="AJ2364" i="2"/>
  <c r="AC2365" i="2"/>
  <c r="AC106" i="2" s="1"/>
  <c r="AG2365" i="2"/>
  <c r="AG106" i="2" s="1"/>
  <c r="AK2365" i="2"/>
  <c r="AK106" i="2" s="1"/>
  <c r="Z2366" i="2"/>
  <c r="AD2366" i="2"/>
  <c r="AH2366" i="2"/>
  <c r="AA2367" i="2"/>
  <c r="AE2367" i="2"/>
  <c r="AI2367" i="2"/>
  <c r="AB2368" i="2"/>
  <c r="AF2368" i="2"/>
  <c r="AJ2368" i="2"/>
  <c r="AC2369" i="2"/>
  <c r="AG2369" i="2"/>
  <c r="AK2369" i="2"/>
  <c r="Z2370" i="2"/>
  <c r="AD2370" i="2"/>
  <c r="AH2370" i="2"/>
  <c r="AA2371" i="2"/>
  <c r="AE2371" i="2"/>
  <c r="AI2371" i="2"/>
  <c r="AB2372" i="2"/>
  <c r="AF2372" i="2"/>
  <c r="AJ2372" i="2"/>
  <c r="AC2373" i="2"/>
  <c r="AG2373" i="2"/>
  <c r="AK2373" i="2"/>
  <c r="Z2374" i="2"/>
  <c r="AD2374" i="2"/>
  <c r="AH2374" i="2"/>
  <c r="AA2375" i="2"/>
  <c r="AE2375" i="2"/>
  <c r="AI2375" i="2"/>
  <c r="AB2376" i="2"/>
  <c r="AF2376" i="2"/>
  <c r="AJ2376" i="2"/>
  <c r="AC2377" i="2"/>
  <c r="AG2377" i="2"/>
  <c r="AK2377" i="2"/>
  <c r="Z2378" i="2"/>
  <c r="AD2378" i="2"/>
  <c r="AH2378" i="2"/>
  <c r="AA2379" i="2"/>
  <c r="AE2379" i="2"/>
  <c r="AI2379" i="2"/>
  <c r="AB2380" i="2"/>
  <c r="AF2380" i="2"/>
  <c r="AJ2380" i="2"/>
  <c r="AC2381" i="2"/>
  <c r="AG2381" i="2"/>
  <c r="AK2381" i="2"/>
  <c r="Z2382" i="2"/>
  <c r="AD2382" i="2"/>
  <c r="AH2382" i="2"/>
  <c r="AA2383" i="2"/>
  <c r="AE2383" i="2"/>
  <c r="AI2383" i="2"/>
  <c r="AB2384" i="2"/>
  <c r="AF2384" i="2"/>
  <c r="AJ2384" i="2"/>
  <c r="AC2385" i="2"/>
  <c r="AG2385" i="2"/>
  <c r="AK2385" i="2"/>
  <c r="Z2386" i="2"/>
  <c r="AD2386" i="2"/>
  <c r="AH2386" i="2"/>
  <c r="AA2387" i="2"/>
  <c r="AE2387" i="2"/>
  <c r="AI2387" i="2"/>
  <c r="AB2388" i="2"/>
  <c r="AF2388" i="2"/>
  <c r="AJ2388" i="2"/>
  <c r="AC2389" i="2"/>
  <c r="AG2389" i="2"/>
  <c r="AK2389" i="2"/>
  <c r="Z2390" i="2"/>
  <c r="AD2390" i="2"/>
  <c r="AH2390" i="2"/>
  <c r="AA2391" i="2"/>
  <c r="AE2391" i="2"/>
  <c r="AI2391" i="2"/>
  <c r="AB2392" i="2"/>
  <c r="AF2392" i="2"/>
  <c r="AJ2392" i="2"/>
  <c r="AC2393" i="2"/>
  <c r="AG2393" i="2"/>
  <c r="AK2393" i="2"/>
  <c r="Z2394" i="2"/>
  <c r="AD2394" i="2"/>
  <c r="AH2394" i="2"/>
  <c r="AA2395" i="2"/>
  <c r="AE2395" i="2"/>
  <c r="AI2395" i="2"/>
  <c r="AB2396" i="2"/>
  <c r="AF2396" i="2"/>
  <c r="AJ2396" i="2"/>
  <c r="AC2397" i="2"/>
  <c r="AG2397" i="2"/>
  <c r="AK2397" i="2"/>
  <c r="Z2398" i="2"/>
  <c r="AD2398" i="2"/>
  <c r="AH2398" i="2"/>
  <c r="AA2399" i="2"/>
  <c r="AE2399" i="2"/>
  <c r="AI2399" i="2"/>
  <c r="AB2400" i="2"/>
  <c r="AF2400" i="2"/>
  <c r="AJ2400" i="2"/>
  <c r="AC2401" i="2"/>
  <c r="AG2401" i="2"/>
  <c r="AK2401" i="2"/>
  <c r="Z2402" i="2"/>
  <c r="AD2402" i="2"/>
  <c r="AH2402" i="2"/>
  <c r="AA2403" i="2"/>
  <c r="AE2403" i="2"/>
  <c r="AI2403" i="2"/>
  <c r="AB2404" i="2"/>
  <c r="AF2404" i="2"/>
  <c r="AJ2404" i="2"/>
  <c r="AC2405" i="2"/>
  <c r="AG2405" i="2"/>
  <c r="AK2405" i="2"/>
  <c r="Z2406" i="2"/>
  <c r="AD2406" i="2"/>
  <c r="AH2406" i="2"/>
  <c r="AA2407" i="2"/>
  <c r="AE2407" i="2"/>
  <c r="AI2407" i="2"/>
  <c r="AB2408" i="2"/>
  <c r="AF2408" i="2"/>
  <c r="AJ2408" i="2"/>
  <c r="AC2409" i="2"/>
  <c r="AG2409" i="2"/>
  <c r="AK2409" i="2"/>
  <c r="Z2410" i="2"/>
  <c r="AD2410" i="2"/>
  <c r="AH2410" i="2"/>
  <c r="AA2411" i="2"/>
  <c r="AE2411" i="2"/>
  <c r="AI2411" i="2"/>
  <c r="AB2412" i="2"/>
  <c r="AF2412" i="2"/>
  <c r="AJ2412" i="2"/>
  <c r="AC2413" i="2"/>
  <c r="AG2413" i="2"/>
  <c r="AK2413" i="2"/>
  <c r="Z2414" i="2"/>
  <c r="AD2414" i="2"/>
  <c r="AH2414" i="2"/>
  <c r="AA2415" i="2"/>
  <c r="AE2415" i="2"/>
  <c r="AI2415" i="2"/>
  <c r="AB2416" i="2"/>
  <c r="AF2416" i="2"/>
  <c r="AJ2416" i="2"/>
  <c r="AC2417" i="2"/>
  <c r="AG2417" i="2"/>
  <c r="AK2417" i="2"/>
  <c r="Z2418" i="2"/>
  <c r="AD2418" i="2"/>
  <c r="AH2418" i="2"/>
  <c r="AA2419" i="2"/>
  <c r="AE2419" i="2"/>
  <c r="AI2419" i="2"/>
  <c r="AB2420" i="2"/>
  <c r="AF2420" i="2"/>
  <c r="AJ2420" i="2"/>
  <c r="AC2421" i="2"/>
  <c r="AG2421" i="2"/>
  <c r="AK2421" i="2"/>
  <c r="Z2422" i="2"/>
  <c r="AD2422" i="2"/>
  <c r="AH2422" i="2"/>
  <c r="AA2423" i="2"/>
  <c r="AE2423" i="2"/>
  <c r="AI2423" i="2"/>
  <c r="AB2424" i="2"/>
  <c r="AF2424" i="2"/>
  <c r="AJ2424" i="2"/>
  <c r="AC2425" i="2"/>
  <c r="AG2425" i="2"/>
  <c r="AK2425" i="2"/>
  <c r="Z2426" i="2"/>
  <c r="AD2426" i="2"/>
  <c r="AH2426" i="2"/>
  <c r="AB2427" i="2"/>
  <c r="AG2427" i="2"/>
  <c r="AB2428" i="2"/>
  <c r="AF2428" i="2"/>
  <c r="AJ2428" i="2"/>
  <c r="AN2428" i="2"/>
  <c r="AI2428" i="2"/>
  <c r="AC2429" i="2"/>
  <c r="AG2429" i="2"/>
  <c r="AK2429" i="2"/>
  <c r="AQ2429" i="2"/>
  <c r="Z2429" i="2"/>
  <c r="AH2429" i="2"/>
  <c r="AP2429" i="2"/>
  <c r="AC2431" i="2"/>
  <c r="AG2431" i="2"/>
  <c r="AK2431" i="2"/>
  <c r="Z2431" i="2"/>
  <c r="AH2431" i="2"/>
  <c r="AP2431" i="2"/>
  <c r="AC2433" i="2"/>
  <c r="AG2433" i="2"/>
  <c r="AK2433" i="2"/>
  <c r="AQ2433" i="2"/>
  <c r="Z2433" i="2"/>
  <c r="AH2433" i="2"/>
  <c r="AP2433" i="2"/>
  <c r="AC2435" i="2"/>
  <c r="AG2435" i="2"/>
  <c r="AK2435" i="2"/>
  <c r="Z2435" i="2"/>
  <c r="AH2435" i="2"/>
  <c r="AP2435" i="2"/>
  <c r="AC2437" i="2"/>
  <c r="AG2437" i="2"/>
  <c r="AK2437" i="2"/>
  <c r="AQ2437" i="2"/>
  <c r="Z2437" i="2"/>
  <c r="AH2437" i="2"/>
  <c r="AP2437" i="2"/>
  <c r="AC2439" i="2"/>
  <c r="AG2439" i="2"/>
  <c r="AK2439" i="2"/>
  <c r="Z2439" i="2"/>
  <c r="AH2439" i="2"/>
  <c r="AP2439" i="2"/>
  <c r="AC2441" i="2"/>
  <c r="AG2441" i="2"/>
  <c r="AK2441" i="2"/>
  <c r="AQ2441" i="2"/>
  <c r="Z2441" i="2"/>
  <c r="AH2441" i="2"/>
  <c r="AP2441" i="2"/>
  <c r="AC2443" i="2"/>
  <c r="AG2443" i="2"/>
  <c r="AK2443" i="2"/>
  <c r="Z2443" i="2"/>
  <c r="AH2443" i="2"/>
  <c r="AP2443" i="2"/>
  <c r="AC2445" i="2"/>
  <c r="AG2445" i="2"/>
  <c r="AK2445" i="2"/>
  <c r="AQ2445" i="2"/>
  <c r="Z2445" i="2"/>
  <c r="AH2445" i="2"/>
  <c r="AP2445" i="2"/>
  <c r="AC2447" i="2"/>
  <c r="AG2447" i="2"/>
  <c r="AK2447" i="2"/>
  <c r="Z2447" i="2"/>
  <c r="AH2447" i="2"/>
  <c r="AP2447" i="2"/>
  <c r="AB2450" i="2"/>
  <c r="AF2450" i="2"/>
  <c r="AJ2450" i="2"/>
  <c r="AN2450" i="2"/>
  <c r="AM2450" i="2"/>
  <c r="Z2454" i="2"/>
  <c r="AO2454" i="2"/>
  <c r="AK2454" i="2"/>
  <c r="AG2454" i="2"/>
  <c r="AC2454" i="2"/>
  <c r="AD2454" i="2"/>
  <c r="AH2454" i="2"/>
  <c r="AL2454" i="2"/>
  <c r="AE2454" i="2"/>
  <c r="Z2448" i="2"/>
  <c r="AA2449" i="2"/>
  <c r="Z2452" i="2"/>
  <c r="AA2453" i="2"/>
  <c r="Z2456" i="2"/>
  <c r="AP2456" i="2"/>
  <c r="AA2457" i="2"/>
  <c r="AQ2457" i="2"/>
  <c r="AO2459" i="2"/>
  <c r="Z2460" i="2"/>
  <c r="AP2460" i="2"/>
  <c r="AA2461" i="2"/>
  <c r="AQ2461" i="2"/>
  <c r="AO2463" i="2"/>
  <c r="Z2464" i="2"/>
  <c r="AP2464" i="2"/>
  <c r="AA2465" i="2"/>
  <c r="AQ2465" i="2"/>
  <c r="AO2467" i="2"/>
  <c r="Z2468" i="2"/>
  <c r="AP2468" i="2"/>
  <c r="AA2469" i="2"/>
  <c r="AQ2469" i="2"/>
  <c r="AO2471" i="2"/>
  <c r="Z2472" i="2"/>
  <c r="AP2472" i="2"/>
  <c r="AA2473" i="2"/>
  <c r="AQ2473" i="2"/>
  <c r="AO2475" i="2"/>
  <c r="Z2476" i="2"/>
  <c r="AP2476" i="2"/>
  <c r="AA2477" i="2"/>
  <c r="AQ2477" i="2"/>
  <c r="AO2479" i="2"/>
  <c r="Z2480" i="2"/>
  <c r="AP2480" i="2"/>
  <c r="AA2481" i="2"/>
  <c r="AQ2481" i="2"/>
  <c r="AO2483" i="2"/>
  <c r="Z2484" i="2"/>
  <c r="AP2484" i="2"/>
  <c r="AA2485" i="2"/>
  <c r="AQ2485" i="2"/>
  <c r="AO2487" i="2"/>
  <c r="Z2488" i="2"/>
  <c r="AP2488" i="2"/>
  <c r="AA2489" i="2"/>
  <c r="AQ2489" i="2"/>
  <c r="AO2491" i="2"/>
  <c r="Z2492" i="2"/>
  <c r="AP2492" i="2"/>
  <c r="AA2493" i="2"/>
  <c r="AQ2493" i="2"/>
  <c r="AO2495" i="2"/>
  <c r="Z2496" i="2"/>
  <c r="AP2496" i="2"/>
  <c r="AA2497" i="2"/>
  <c r="AQ2497" i="2"/>
  <c r="AO2499" i="2"/>
  <c r="Z2500" i="2"/>
  <c r="AP2500" i="2"/>
  <c r="AA2501" i="2"/>
  <c r="AQ2501" i="2"/>
  <c r="AO2503" i="2"/>
  <c r="Z2504" i="2"/>
  <c r="AP2504" i="2"/>
  <c r="AA2505" i="2"/>
  <c r="AQ2505" i="2"/>
  <c r="AO2507" i="2"/>
  <c r="Z2508" i="2"/>
  <c r="AP2508" i="2"/>
  <c r="AA2509" i="2"/>
  <c r="AQ2509" i="2"/>
  <c r="AO2511" i="2"/>
  <c r="Z2512" i="2"/>
  <c r="AP2512" i="2"/>
  <c r="AA2513" i="2"/>
  <c r="AQ2513" i="2"/>
  <c r="AO2515" i="2"/>
  <c r="Z2516" i="2"/>
  <c r="AP2516" i="2"/>
  <c r="AA2517" i="2"/>
  <c r="AQ2517" i="2"/>
  <c r="AO2519" i="2"/>
  <c r="Z2520" i="2"/>
  <c r="AP2520" i="2"/>
  <c r="AA2521" i="2"/>
  <c r="AQ2521" i="2"/>
  <c r="AO2523" i="2"/>
  <c r="Z2524" i="2"/>
  <c r="AP2524" i="2"/>
  <c r="AA2525" i="2"/>
  <c r="AQ2525" i="2"/>
  <c r="AO2527" i="2"/>
  <c r="Z2528" i="2"/>
  <c r="AP2528" i="2"/>
  <c r="AA2529" i="2"/>
  <c r="AQ2529" i="2"/>
  <c r="AO2531" i="2"/>
  <c r="Z2532" i="2"/>
  <c r="Z123" i="2" s="1"/>
  <c r="AP2532" i="2"/>
  <c r="AO123" i="2" s="1"/>
  <c r="AA2533" i="2"/>
  <c r="AQ2533" i="2"/>
  <c r="AO2535" i="2"/>
  <c r="Z2536" i="2"/>
  <c r="AP2536" i="2"/>
  <c r="AA2537" i="2"/>
  <c r="AQ2537" i="2"/>
  <c r="AO2539" i="2"/>
  <c r="Z2540" i="2"/>
  <c r="AP2540" i="2"/>
  <c r="AA2541" i="2"/>
  <c r="AQ2541" i="2"/>
  <c r="AO2543" i="2"/>
  <c r="Z2544" i="2"/>
  <c r="AP2544" i="2"/>
  <c r="AA2545" i="2"/>
  <c r="AQ2545" i="2"/>
  <c r="AO2547" i="2"/>
  <c r="Z2548" i="2"/>
  <c r="AP2548" i="2"/>
  <c r="AA2549" i="2"/>
  <c r="AQ2549" i="2"/>
  <c r="AO2551" i="2"/>
  <c r="Z2552" i="2"/>
  <c r="AP2552" i="2"/>
  <c r="AA2553" i="2"/>
  <c r="AQ2553" i="2"/>
  <c r="AO2555" i="2"/>
  <c r="Z2556" i="2"/>
  <c r="AP2556" i="2"/>
  <c r="AA2557" i="2"/>
  <c r="AQ2557" i="2"/>
  <c r="AQ2559" i="2"/>
  <c r="AP2559" i="2"/>
  <c r="AC2560" i="2"/>
  <c r="AM2560" i="2"/>
  <c r="AD2561" i="2"/>
  <c r="AN2561" i="2"/>
  <c r="AA2562" i="2"/>
  <c r="AQ2562" i="2"/>
  <c r="AA2563" i="2"/>
  <c r="AE2563" i="2"/>
  <c r="AI2563" i="2"/>
  <c r="AM2563" i="2"/>
  <c r="AC2563" i="2"/>
  <c r="AH2563" i="2"/>
  <c r="Z2564" i="2"/>
  <c r="AE2564" i="2"/>
  <c r="AO2565" i="2"/>
  <c r="AA2565" i="2"/>
  <c r="AF2565" i="2"/>
  <c r="AP2566" i="2"/>
  <c r="AC2566" i="2"/>
  <c r="AB2567" i="2"/>
  <c r="AJ2567" i="2"/>
  <c r="AB2568" i="2"/>
  <c r="AF2568" i="2"/>
  <c r="AJ2568" i="2"/>
  <c r="AQ2568" i="2"/>
  <c r="AN2568" i="2"/>
  <c r="AG2568" i="2"/>
  <c r="AO2568" i="2"/>
  <c r="AO2569" i="2"/>
  <c r="AN2569" i="2"/>
  <c r="AJ2569" i="2"/>
  <c r="AF2569" i="2"/>
  <c r="AB2569" i="2"/>
  <c r="AA2569" i="2"/>
  <c r="AI2569" i="2"/>
  <c r="AP2570" i="2"/>
  <c r="AE2570" i="2"/>
  <c r="AB2571" i="2"/>
  <c r="AJ2571" i="2"/>
  <c r="AB2572" i="2"/>
  <c r="AF2572" i="2"/>
  <c r="AJ2572" i="2"/>
  <c r="AQ2572" i="2"/>
  <c r="AN2572" i="2"/>
  <c r="AG2572" i="2"/>
  <c r="AO2572" i="2"/>
  <c r="AO2573" i="2"/>
  <c r="AN2573" i="2"/>
  <c r="AJ2573" i="2"/>
  <c r="AF2573" i="2"/>
  <c r="AB2573" i="2"/>
  <c r="AA2573" i="2"/>
  <c r="AI2573" i="2"/>
  <c r="AP2574" i="2"/>
  <c r="AE2574" i="2"/>
  <c r="AB2575" i="2"/>
  <c r="AJ2575" i="2"/>
  <c r="AB2576" i="2"/>
  <c r="AF2576" i="2"/>
  <c r="AJ2576" i="2"/>
  <c r="AQ2576" i="2"/>
  <c r="AN2576" i="2"/>
  <c r="AG2576" i="2"/>
  <c r="AO2576" i="2"/>
  <c r="Z2577" i="2"/>
  <c r="AO2577" i="2"/>
  <c r="AN2577" i="2"/>
  <c r="AJ2577" i="2"/>
  <c r="AF2577" i="2"/>
  <c r="AB2577" i="2"/>
  <c r="AD2577" i="2"/>
  <c r="AH2577" i="2"/>
  <c r="AL2577" i="2"/>
  <c r="AE2577" i="2"/>
  <c r="AN2578" i="2"/>
  <c r="AA2579" i="2"/>
  <c r="AE2579" i="2"/>
  <c r="AI2579" i="2"/>
  <c r="AM2579" i="2"/>
  <c r="AK2579" i="2"/>
  <c r="AM2580" i="2"/>
  <c r="AD2580" i="2"/>
  <c r="Z2582" i="2"/>
  <c r="AD2582" i="2"/>
  <c r="AH2582" i="2"/>
  <c r="AQ2582" i="2"/>
  <c r="AF2582" i="2"/>
  <c r="AC2583" i="2"/>
  <c r="AO2584" i="2"/>
  <c r="AF2584" i="2"/>
  <c r="AJ2584" i="2"/>
  <c r="AN2584" i="2"/>
  <c r="AL2584" i="2"/>
  <c r="Z2585" i="2"/>
  <c r="AO2585" i="2"/>
  <c r="AN2585" i="2"/>
  <c r="AJ2585" i="2"/>
  <c r="AF2585" i="2"/>
  <c r="AB2585" i="2"/>
  <c r="AD2585" i="2"/>
  <c r="AH2585" i="2"/>
  <c r="AL2585" i="2"/>
  <c r="AE2585" i="2"/>
  <c r="AA2448" i="2"/>
  <c r="AE2448" i="2"/>
  <c r="AI2448" i="2"/>
  <c r="AB2449" i="2"/>
  <c r="AF2449" i="2"/>
  <c r="AJ2449" i="2"/>
  <c r="AA2452" i="2"/>
  <c r="AE2452" i="2"/>
  <c r="AI2452" i="2"/>
  <c r="AB2453" i="2"/>
  <c r="AF2453" i="2"/>
  <c r="AJ2453" i="2"/>
  <c r="AA2456" i="2"/>
  <c r="AE2456" i="2"/>
  <c r="AI2456" i="2"/>
  <c r="AQ2456" i="2"/>
  <c r="AB2457" i="2"/>
  <c r="AF2457" i="2"/>
  <c r="AJ2457" i="2"/>
  <c r="AC2458" i="2"/>
  <c r="AG2458" i="2"/>
  <c r="AK2458" i="2"/>
  <c r="AO2458" i="2"/>
  <c r="Z2459" i="2"/>
  <c r="AD2459" i="2"/>
  <c r="AH2459" i="2"/>
  <c r="AL2459" i="2"/>
  <c r="AP2459" i="2"/>
  <c r="AA2460" i="2"/>
  <c r="AE2460" i="2"/>
  <c r="AI2460" i="2"/>
  <c r="AQ2460" i="2"/>
  <c r="AB2461" i="2"/>
  <c r="AF2461" i="2"/>
  <c r="AJ2461" i="2"/>
  <c r="AC2462" i="2"/>
  <c r="AG2462" i="2"/>
  <c r="AK2462" i="2"/>
  <c r="AO2462" i="2"/>
  <c r="Z2463" i="2"/>
  <c r="AD2463" i="2"/>
  <c r="AH2463" i="2"/>
  <c r="AL2463" i="2"/>
  <c r="AP2463" i="2"/>
  <c r="AA2464" i="2"/>
  <c r="AE2464" i="2"/>
  <c r="AI2464" i="2"/>
  <c r="AQ2464" i="2"/>
  <c r="AB2465" i="2"/>
  <c r="AF2465" i="2"/>
  <c r="AJ2465" i="2"/>
  <c r="AC2466" i="2"/>
  <c r="AG2466" i="2"/>
  <c r="AK2466" i="2"/>
  <c r="AO2466" i="2"/>
  <c r="Z2467" i="2"/>
  <c r="AD2467" i="2"/>
  <c r="AH2467" i="2"/>
  <c r="AL2467" i="2"/>
  <c r="AP2467" i="2"/>
  <c r="AA2468" i="2"/>
  <c r="AE2468" i="2"/>
  <c r="AI2468" i="2"/>
  <c r="AQ2468" i="2"/>
  <c r="AB2469" i="2"/>
  <c r="AF2469" i="2"/>
  <c r="AJ2469" i="2"/>
  <c r="AC2470" i="2"/>
  <c r="AG2470" i="2"/>
  <c r="AK2470" i="2"/>
  <c r="AO2470" i="2"/>
  <c r="Z2471" i="2"/>
  <c r="AD2471" i="2"/>
  <c r="AH2471" i="2"/>
  <c r="AL2471" i="2"/>
  <c r="AP2471" i="2"/>
  <c r="AA2472" i="2"/>
  <c r="AE2472" i="2"/>
  <c r="AI2472" i="2"/>
  <c r="AQ2472" i="2"/>
  <c r="AB2473" i="2"/>
  <c r="AF2473" i="2"/>
  <c r="AJ2473" i="2"/>
  <c r="AC2474" i="2"/>
  <c r="AG2474" i="2"/>
  <c r="AK2474" i="2"/>
  <c r="AO2474" i="2"/>
  <c r="Z2475" i="2"/>
  <c r="AD2475" i="2"/>
  <c r="AH2475" i="2"/>
  <c r="AL2475" i="2"/>
  <c r="AP2475" i="2"/>
  <c r="AA2476" i="2"/>
  <c r="AE2476" i="2"/>
  <c r="AI2476" i="2"/>
  <c r="AQ2476" i="2"/>
  <c r="AB2477" i="2"/>
  <c r="AF2477" i="2"/>
  <c r="AJ2477" i="2"/>
  <c r="AC2478" i="2"/>
  <c r="AG2478" i="2"/>
  <c r="AK2478" i="2"/>
  <c r="AO2478" i="2"/>
  <c r="Z2479" i="2"/>
  <c r="AD2479" i="2"/>
  <c r="AH2479" i="2"/>
  <c r="AL2479" i="2"/>
  <c r="AP2479" i="2"/>
  <c r="AA2480" i="2"/>
  <c r="AE2480" i="2"/>
  <c r="AI2480" i="2"/>
  <c r="AQ2480" i="2"/>
  <c r="AB2481" i="2"/>
  <c r="AF2481" i="2"/>
  <c r="AJ2481" i="2"/>
  <c r="AC2482" i="2"/>
  <c r="AG2482" i="2"/>
  <c r="AK2482" i="2"/>
  <c r="AO2482" i="2"/>
  <c r="Z2483" i="2"/>
  <c r="AD2483" i="2"/>
  <c r="AH2483" i="2"/>
  <c r="AL2483" i="2"/>
  <c r="AP2483" i="2"/>
  <c r="AA2484" i="2"/>
  <c r="AE2484" i="2"/>
  <c r="AI2484" i="2"/>
  <c r="AQ2484" i="2"/>
  <c r="AB2485" i="2"/>
  <c r="AF2485" i="2"/>
  <c r="AJ2485" i="2"/>
  <c r="AC2486" i="2"/>
  <c r="AG2486" i="2"/>
  <c r="AK2486" i="2"/>
  <c r="AO2486" i="2"/>
  <c r="Z2487" i="2"/>
  <c r="AD2487" i="2"/>
  <c r="AH2487" i="2"/>
  <c r="AL2487" i="2"/>
  <c r="AP2487" i="2"/>
  <c r="AA2488" i="2"/>
  <c r="AE2488" i="2"/>
  <c r="AI2488" i="2"/>
  <c r="AQ2488" i="2"/>
  <c r="AB2489" i="2"/>
  <c r="AF2489" i="2"/>
  <c r="AJ2489" i="2"/>
  <c r="AC2490" i="2"/>
  <c r="AG2490" i="2"/>
  <c r="AK2490" i="2"/>
  <c r="AO2490" i="2"/>
  <c r="Z2491" i="2"/>
  <c r="AD2491" i="2"/>
  <c r="AH2491" i="2"/>
  <c r="AL2491" i="2"/>
  <c r="AP2491" i="2"/>
  <c r="AA2492" i="2"/>
  <c r="AE2492" i="2"/>
  <c r="AI2492" i="2"/>
  <c r="AQ2492" i="2"/>
  <c r="AB2493" i="2"/>
  <c r="AF2493" i="2"/>
  <c r="AJ2493" i="2"/>
  <c r="AC2494" i="2"/>
  <c r="AG2494" i="2"/>
  <c r="AK2494" i="2"/>
  <c r="AO2494" i="2"/>
  <c r="Z2495" i="2"/>
  <c r="AD2495" i="2"/>
  <c r="AH2495" i="2"/>
  <c r="AL2495" i="2"/>
  <c r="AP2495" i="2"/>
  <c r="AA2496" i="2"/>
  <c r="AE2496" i="2"/>
  <c r="AI2496" i="2"/>
  <c r="AQ2496" i="2"/>
  <c r="AB2497" i="2"/>
  <c r="AF2497" i="2"/>
  <c r="AJ2497" i="2"/>
  <c r="AC2498" i="2"/>
  <c r="AG2498" i="2"/>
  <c r="AK2498" i="2"/>
  <c r="AO2498" i="2"/>
  <c r="Z2499" i="2"/>
  <c r="AD2499" i="2"/>
  <c r="AH2499" i="2"/>
  <c r="AL2499" i="2"/>
  <c r="AP2499" i="2"/>
  <c r="AA2500" i="2"/>
  <c r="AE2500" i="2"/>
  <c r="AI2500" i="2"/>
  <c r="AQ2500" i="2"/>
  <c r="AB2501" i="2"/>
  <c r="AF2501" i="2"/>
  <c r="AJ2501" i="2"/>
  <c r="AC2502" i="2"/>
  <c r="AG2502" i="2"/>
  <c r="AK2502" i="2"/>
  <c r="AO2502" i="2"/>
  <c r="Z2503" i="2"/>
  <c r="AD2503" i="2"/>
  <c r="AH2503" i="2"/>
  <c r="AL2503" i="2"/>
  <c r="AP2503" i="2"/>
  <c r="AA2504" i="2"/>
  <c r="AE2504" i="2"/>
  <c r="AI2504" i="2"/>
  <c r="AQ2504" i="2"/>
  <c r="AB2505" i="2"/>
  <c r="AF2505" i="2"/>
  <c r="AJ2505" i="2"/>
  <c r="AC2506" i="2"/>
  <c r="AG2506" i="2"/>
  <c r="AK2506" i="2"/>
  <c r="AO2506" i="2"/>
  <c r="Z2507" i="2"/>
  <c r="AD2507" i="2"/>
  <c r="AH2507" i="2"/>
  <c r="AL2507" i="2"/>
  <c r="AP2507" i="2"/>
  <c r="AA2508" i="2"/>
  <c r="AE2508" i="2"/>
  <c r="AI2508" i="2"/>
  <c r="AQ2508" i="2"/>
  <c r="AB2509" i="2"/>
  <c r="AF2509" i="2"/>
  <c r="AJ2509" i="2"/>
  <c r="AC2510" i="2"/>
  <c r="AG2510" i="2"/>
  <c r="AK2510" i="2"/>
  <c r="AO2510" i="2"/>
  <c r="Z2511" i="2"/>
  <c r="AD2511" i="2"/>
  <c r="AH2511" i="2"/>
  <c r="AL2511" i="2"/>
  <c r="AP2511" i="2"/>
  <c r="AA2512" i="2"/>
  <c r="AE2512" i="2"/>
  <c r="AI2512" i="2"/>
  <c r="AQ2512" i="2"/>
  <c r="AB2513" i="2"/>
  <c r="AF2513" i="2"/>
  <c r="AJ2513" i="2"/>
  <c r="AC2514" i="2"/>
  <c r="AG2514" i="2"/>
  <c r="AK2514" i="2"/>
  <c r="AO2514" i="2"/>
  <c r="Z2515" i="2"/>
  <c r="AD2515" i="2"/>
  <c r="AH2515" i="2"/>
  <c r="AL2515" i="2"/>
  <c r="AP2515" i="2"/>
  <c r="AA2516" i="2"/>
  <c r="AE2516" i="2"/>
  <c r="AI2516" i="2"/>
  <c r="AQ2516" i="2"/>
  <c r="AB2517" i="2"/>
  <c r="AF2517" i="2"/>
  <c r="AJ2517" i="2"/>
  <c r="AC2518" i="2"/>
  <c r="AG2518" i="2"/>
  <c r="AK2518" i="2"/>
  <c r="AO2518" i="2"/>
  <c r="Z2519" i="2"/>
  <c r="AD2519" i="2"/>
  <c r="AH2519" i="2"/>
  <c r="AL2519" i="2"/>
  <c r="AP2519" i="2"/>
  <c r="AA2520" i="2"/>
  <c r="AE2520" i="2"/>
  <c r="AI2520" i="2"/>
  <c r="AQ2520" i="2"/>
  <c r="AB2521" i="2"/>
  <c r="AF2521" i="2"/>
  <c r="AJ2521" i="2"/>
  <c r="AC2522" i="2"/>
  <c r="AG2522" i="2"/>
  <c r="AK2522" i="2"/>
  <c r="AO2522" i="2"/>
  <c r="Z2523" i="2"/>
  <c r="AD2523" i="2"/>
  <c r="AH2523" i="2"/>
  <c r="AL2523" i="2"/>
  <c r="AP2523" i="2"/>
  <c r="AA2524" i="2"/>
  <c r="AE2524" i="2"/>
  <c r="AI2524" i="2"/>
  <c r="AQ2524" i="2"/>
  <c r="AB2525" i="2"/>
  <c r="AF2525" i="2"/>
  <c r="AJ2525" i="2"/>
  <c r="AC2526" i="2"/>
  <c r="AG2526" i="2"/>
  <c r="AK2526" i="2"/>
  <c r="AO2526" i="2"/>
  <c r="Z2527" i="2"/>
  <c r="AD2527" i="2"/>
  <c r="AH2527" i="2"/>
  <c r="AL2527" i="2"/>
  <c r="AP2527" i="2"/>
  <c r="AA2528" i="2"/>
  <c r="AE2528" i="2"/>
  <c r="AI2528" i="2"/>
  <c r="AQ2528" i="2"/>
  <c r="AB2529" i="2"/>
  <c r="AF2529" i="2"/>
  <c r="AJ2529" i="2"/>
  <c r="AC2530" i="2"/>
  <c r="AG2530" i="2"/>
  <c r="AK2530" i="2"/>
  <c r="AO2530" i="2"/>
  <c r="Z2531" i="2"/>
  <c r="AD2531" i="2"/>
  <c r="AH2531" i="2"/>
  <c r="AL2531" i="2"/>
  <c r="AP2531" i="2"/>
  <c r="AA2532" i="2"/>
  <c r="AA123" i="2" s="1"/>
  <c r="AE2532" i="2"/>
  <c r="AE123" i="2" s="1"/>
  <c r="AI2532" i="2"/>
  <c r="AI123" i="2" s="1"/>
  <c r="AQ2532" i="2"/>
  <c r="AP123" i="2" s="1"/>
  <c r="AB2533" i="2"/>
  <c r="AF2533" i="2"/>
  <c r="AJ2533" i="2"/>
  <c r="AC2534" i="2"/>
  <c r="AG2534" i="2"/>
  <c r="AK2534" i="2"/>
  <c r="AO2534" i="2"/>
  <c r="Z2535" i="2"/>
  <c r="AD2535" i="2"/>
  <c r="AH2535" i="2"/>
  <c r="AL2535" i="2"/>
  <c r="AP2535" i="2"/>
  <c r="AA2536" i="2"/>
  <c r="AE2536" i="2"/>
  <c r="AI2536" i="2"/>
  <c r="AQ2536" i="2"/>
  <c r="AB2537" i="2"/>
  <c r="AF2537" i="2"/>
  <c r="AJ2537" i="2"/>
  <c r="AC2538" i="2"/>
  <c r="AG2538" i="2"/>
  <c r="AK2538" i="2"/>
  <c r="AO2538" i="2"/>
  <c r="Z2539" i="2"/>
  <c r="AD2539" i="2"/>
  <c r="AH2539" i="2"/>
  <c r="AL2539" i="2"/>
  <c r="AP2539" i="2"/>
  <c r="AA2540" i="2"/>
  <c r="AE2540" i="2"/>
  <c r="AI2540" i="2"/>
  <c r="AQ2540" i="2"/>
  <c r="AB2541" i="2"/>
  <c r="AF2541" i="2"/>
  <c r="AJ2541" i="2"/>
  <c r="AC2542" i="2"/>
  <c r="AG2542" i="2"/>
  <c r="AK2542" i="2"/>
  <c r="AO2542" i="2"/>
  <c r="Z2543" i="2"/>
  <c r="AD2543" i="2"/>
  <c r="AH2543" i="2"/>
  <c r="AL2543" i="2"/>
  <c r="AP2543" i="2"/>
  <c r="AA2544" i="2"/>
  <c r="AE2544" i="2"/>
  <c r="AI2544" i="2"/>
  <c r="AQ2544" i="2"/>
  <c r="AB2545" i="2"/>
  <c r="AF2545" i="2"/>
  <c r="AJ2545" i="2"/>
  <c r="AC2546" i="2"/>
  <c r="AG2546" i="2"/>
  <c r="AK2546" i="2"/>
  <c r="AO2546" i="2"/>
  <c r="Z2547" i="2"/>
  <c r="AD2547" i="2"/>
  <c r="AH2547" i="2"/>
  <c r="AL2547" i="2"/>
  <c r="AP2547" i="2"/>
  <c r="AA2548" i="2"/>
  <c r="AE2548" i="2"/>
  <c r="AI2548" i="2"/>
  <c r="AQ2548" i="2"/>
  <c r="AB2549" i="2"/>
  <c r="AF2549" i="2"/>
  <c r="AJ2549" i="2"/>
  <c r="AC2550" i="2"/>
  <c r="AG2550" i="2"/>
  <c r="AK2550" i="2"/>
  <c r="AO2550" i="2"/>
  <c r="Z2551" i="2"/>
  <c r="AD2551" i="2"/>
  <c r="AH2551" i="2"/>
  <c r="AL2551" i="2"/>
  <c r="AP2551" i="2"/>
  <c r="AA2552" i="2"/>
  <c r="AE2552" i="2"/>
  <c r="AI2552" i="2"/>
  <c r="AQ2552" i="2"/>
  <c r="AB2553" i="2"/>
  <c r="AF2553" i="2"/>
  <c r="AJ2553" i="2"/>
  <c r="AC2554" i="2"/>
  <c r="AG2554" i="2"/>
  <c r="AK2554" i="2"/>
  <c r="AO2554" i="2"/>
  <c r="Z2555" i="2"/>
  <c r="AD2555" i="2"/>
  <c r="AH2555" i="2"/>
  <c r="AL2555" i="2"/>
  <c r="AP2555" i="2"/>
  <c r="AA2556" i="2"/>
  <c r="AE2556" i="2"/>
  <c r="AI2556" i="2"/>
  <c r="AQ2556" i="2"/>
  <c r="AB2557" i="2"/>
  <c r="AF2557" i="2"/>
  <c r="AJ2557" i="2"/>
  <c r="AC2558" i="2"/>
  <c r="AG2558" i="2"/>
  <c r="AK2558" i="2"/>
  <c r="AO2558" i="2"/>
  <c r="Z2559" i="2"/>
  <c r="AD2559" i="2"/>
  <c r="AH2559" i="2"/>
  <c r="AL2559" i="2"/>
  <c r="AB2560" i="2"/>
  <c r="AF2560" i="2"/>
  <c r="AJ2560" i="2"/>
  <c r="AN2560" i="2"/>
  <c r="AI2560" i="2"/>
  <c r="AO2560" i="2"/>
  <c r="AC2561" i="2"/>
  <c r="AG2561" i="2"/>
  <c r="AK2561" i="2"/>
  <c r="Z2561" i="2"/>
  <c r="AE2561" i="2"/>
  <c r="AJ2561" i="2"/>
  <c r="Z2562" i="2"/>
  <c r="AD2562" i="2"/>
  <c r="AH2562" i="2"/>
  <c r="AL2562" i="2"/>
  <c r="AB2562" i="2"/>
  <c r="AG2562" i="2"/>
  <c r="AM2562" i="2"/>
  <c r="AD2563" i="2"/>
  <c r="AJ2563" i="2"/>
  <c r="AA2564" i="2"/>
  <c r="AG2564" i="2"/>
  <c r="AB2565" i="2"/>
  <c r="AE2566" i="2"/>
  <c r="AJ2566" i="2"/>
  <c r="AO2566" i="2"/>
  <c r="AC2567" i="2"/>
  <c r="AK2567" i="2"/>
  <c r="Z2568" i="2"/>
  <c r="AH2568" i="2"/>
  <c r="AD2569" i="2"/>
  <c r="AL2569" i="2"/>
  <c r="AF2570" i="2"/>
  <c r="AC2571" i="2"/>
  <c r="AK2571" i="2"/>
  <c r="Z2572" i="2"/>
  <c r="AH2572" i="2"/>
  <c r="AD2573" i="2"/>
  <c r="AL2573" i="2"/>
  <c r="AF2574" i="2"/>
  <c r="AC2575" i="2"/>
  <c r="AK2575" i="2"/>
  <c r="Z2576" i="2"/>
  <c r="AH2576" i="2"/>
  <c r="AI2577" i="2"/>
  <c r="AB2578" i="2"/>
  <c r="AF2579" i="2"/>
  <c r="AJ2579" i="2"/>
  <c r="AQ2579" i="2"/>
  <c r="AN2579" i="2"/>
  <c r="AO2579" i="2"/>
  <c r="AH2580" i="2"/>
  <c r="AE2582" i="2"/>
  <c r="AP2582" i="2"/>
  <c r="AI2582" i="2"/>
  <c r="AM2582" i="2"/>
  <c r="AJ2582" i="2"/>
  <c r="AG2583" i="2"/>
  <c r="AG2584" i="2"/>
  <c r="AK2584" i="2"/>
  <c r="Z2584" i="2"/>
  <c r="AP2584" i="2"/>
  <c r="AB2586" i="2"/>
  <c r="AB2456" i="2"/>
  <c r="AC2457" i="2"/>
  <c r="AG2457" i="2"/>
  <c r="Z2458" i="2"/>
  <c r="AL2458" i="2"/>
  <c r="AA2459" i="2"/>
  <c r="AB2460" i="2"/>
  <c r="AC2461" i="2"/>
  <c r="AG2461" i="2"/>
  <c r="Z2462" i="2"/>
  <c r="AL2462" i="2"/>
  <c r="AA2463" i="2"/>
  <c r="AB2464" i="2"/>
  <c r="AC2465" i="2"/>
  <c r="AG2465" i="2"/>
  <c r="Z2466" i="2"/>
  <c r="AL2466" i="2"/>
  <c r="AA2467" i="2"/>
  <c r="AB2468" i="2"/>
  <c r="AC2469" i="2"/>
  <c r="AG2469" i="2"/>
  <c r="Z2470" i="2"/>
  <c r="AL2470" i="2"/>
  <c r="AA2471" i="2"/>
  <c r="AB2472" i="2"/>
  <c r="AC2473" i="2"/>
  <c r="AG2473" i="2"/>
  <c r="Z2474" i="2"/>
  <c r="AL2474" i="2"/>
  <c r="AA2475" i="2"/>
  <c r="AB2476" i="2"/>
  <c r="AC2477" i="2"/>
  <c r="AG2477" i="2"/>
  <c r="Z2478" i="2"/>
  <c r="AL2478" i="2"/>
  <c r="AA2479" i="2"/>
  <c r="AB2480" i="2"/>
  <c r="AC2481" i="2"/>
  <c r="AG2481" i="2"/>
  <c r="Z2482" i="2"/>
  <c r="AL2482" i="2"/>
  <c r="AA2483" i="2"/>
  <c r="AB2484" i="2"/>
  <c r="AC2485" i="2"/>
  <c r="AG2485" i="2"/>
  <c r="Z2486" i="2"/>
  <c r="AL2486" i="2"/>
  <c r="AA2487" i="2"/>
  <c r="AB2488" i="2"/>
  <c r="AC2489" i="2"/>
  <c r="AG2489" i="2"/>
  <c r="Z2490" i="2"/>
  <c r="AL2490" i="2"/>
  <c r="AA2491" i="2"/>
  <c r="AB2492" i="2"/>
  <c r="AC2493" i="2"/>
  <c r="AG2493" i="2"/>
  <c r="Z2494" i="2"/>
  <c r="AL2494" i="2"/>
  <c r="AA2495" i="2"/>
  <c r="AB2496" i="2"/>
  <c r="AC2497" i="2"/>
  <c r="AG2497" i="2"/>
  <c r="Z2498" i="2"/>
  <c r="AL2498" i="2"/>
  <c r="AA2499" i="2"/>
  <c r="AB2500" i="2"/>
  <c r="AC2501" i="2"/>
  <c r="AG2501" i="2"/>
  <c r="Z2502" i="2"/>
  <c r="AL2502" i="2"/>
  <c r="AA2503" i="2"/>
  <c r="AB2504" i="2"/>
  <c r="AC2505" i="2"/>
  <c r="AG2505" i="2"/>
  <c r="Z2506" i="2"/>
  <c r="AL2506" i="2"/>
  <c r="AA2507" i="2"/>
  <c r="AB2508" i="2"/>
  <c r="AC2509" i="2"/>
  <c r="AG2509" i="2"/>
  <c r="Z2510" i="2"/>
  <c r="AL2510" i="2"/>
  <c r="AA2511" i="2"/>
  <c r="AB2512" i="2"/>
  <c r="AC2513" i="2"/>
  <c r="AG2513" i="2"/>
  <c r="Z2514" i="2"/>
  <c r="AL2514" i="2"/>
  <c r="AA2515" i="2"/>
  <c r="AB2516" i="2"/>
  <c r="AC2517" i="2"/>
  <c r="AG2517" i="2"/>
  <c r="Z2518" i="2"/>
  <c r="AL2518" i="2"/>
  <c r="AA2519" i="2"/>
  <c r="AB2520" i="2"/>
  <c r="AC2521" i="2"/>
  <c r="AG2521" i="2"/>
  <c r="Z2522" i="2"/>
  <c r="AL2522" i="2"/>
  <c r="AA2523" i="2"/>
  <c r="AB2524" i="2"/>
  <c r="AC2525" i="2"/>
  <c r="AG2525" i="2"/>
  <c r="Z2526" i="2"/>
  <c r="AL2526" i="2"/>
  <c r="AA2527" i="2"/>
  <c r="AB2528" i="2"/>
  <c r="AC2529" i="2"/>
  <c r="AG2529" i="2"/>
  <c r="Z2530" i="2"/>
  <c r="AL2530" i="2"/>
  <c r="AA2531" i="2"/>
  <c r="AB2532" i="2"/>
  <c r="AB123" i="2" s="1"/>
  <c r="AC2533" i="2"/>
  <c r="AG2533" i="2"/>
  <c r="Z2534" i="2"/>
  <c r="AL2534" i="2"/>
  <c r="AA2535" i="2"/>
  <c r="AB2536" i="2"/>
  <c r="AC2537" i="2"/>
  <c r="AG2537" i="2"/>
  <c r="Z2538" i="2"/>
  <c r="AL2538" i="2"/>
  <c r="AA2539" i="2"/>
  <c r="AB2540" i="2"/>
  <c r="AC2541" i="2"/>
  <c r="AG2541" i="2"/>
  <c r="Z2542" i="2"/>
  <c r="AL2542" i="2"/>
  <c r="AA2543" i="2"/>
  <c r="AB2544" i="2"/>
  <c r="AC2545" i="2"/>
  <c r="AG2545" i="2"/>
  <c r="Z2546" i="2"/>
  <c r="AL2546" i="2"/>
  <c r="AA2547" i="2"/>
  <c r="AB2548" i="2"/>
  <c r="AC2549" i="2"/>
  <c r="AG2549" i="2"/>
  <c r="Z2550" i="2"/>
  <c r="AL2550" i="2"/>
  <c r="AA2551" i="2"/>
  <c r="AB2552" i="2"/>
  <c r="AC2553" i="2"/>
  <c r="AG2553" i="2"/>
  <c r="Z2554" i="2"/>
  <c r="AL2554" i="2"/>
  <c r="AA2555" i="2"/>
  <c r="AB2556" i="2"/>
  <c r="AC2557" i="2"/>
  <c r="AG2557" i="2"/>
  <c r="Z2558" i="2"/>
  <c r="AL2558" i="2"/>
  <c r="AA2559" i="2"/>
  <c r="Z2560" i="2"/>
  <c r="AE2560" i="2"/>
  <c r="AP2560" i="2"/>
  <c r="AO2561" i="2"/>
  <c r="AA2561" i="2"/>
  <c r="AF2561" i="2"/>
  <c r="AQ2561" i="2"/>
  <c r="AP2562" i="2"/>
  <c r="AC2562" i="2"/>
  <c r="Z2563" i="2"/>
  <c r="AP2563" i="2"/>
  <c r="AN2565" i="2"/>
  <c r="AK2566" i="2"/>
  <c r="AA2567" i="2"/>
  <c r="AL2567" i="2"/>
  <c r="AH2567" i="2"/>
  <c r="AD2567" i="2"/>
  <c r="Z2567" i="2"/>
  <c r="AE2567" i="2"/>
  <c r="AP2567" i="2"/>
  <c r="AI2567" i="2"/>
  <c r="AM2567" i="2"/>
  <c r="AM2568" i="2"/>
  <c r="AE2569" i="2"/>
  <c r="AM2569" i="2"/>
  <c r="AA2571" i="2"/>
  <c r="AL2571" i="2"/>
  <c r="AH2571" i="2"/>
  <c r="AD2571" i="2"/>
  <c r="Z2571" i="2"/>
  <c r="AE2571" i="2"/>
  <c r="AP2571" i="2"/>
  <c r="AI2571" i="2"/>
  <c r="AM2571" i="2"/>
  <c r="AM2572" i="2"/>
  <c r="AE2573" i="2"/>
  <c r="AM2573" i="2"/>
  <c r="AA2575" i="2"/>
  <c r="AL2575" i="2"/>
  <c r="AH2575" i="2"/>
  <c r="AD2575" i="2"/>
  <c r="Z2575" i="2"/>
  <c r="AE2575" i="2"/>
  <c r="AP2575" i="2"/>
  <c r="AI2575" i="2"/>
  <c r="AM2575" i="2"/>
  <c r="AM2576" i="2"/>
  <c r="AM2577" i="2"/>
  <c r="Z2578" i="2"/>
  <c r="AD2578" i="2"/>
  <c r="AH2578" i="2"/>
  <c r="AQ2578" i="2"/>
  <c r="AF2578" i="2"/>
  <c r="AC2579" i="2"/>
  <c r="AO2580" i="2"/>
  <c r="AF2580" i="2"/>
  <c r="AJ2580" i="2"/>
  <c r="AN2580" i="2"/>
  <c r="AL2580" i="2"/>
  <c r="Z2581" i="2"/>
  <c r="AO2581" i="2"/>
  <c r="AN2581" i="2"/>
  <c r="AJ2581" i="2"/>
  <c r="AF2581" i="2"/>
  <c r="AB2581" i="2"/>
  <c r="AD2581" i="2"/>
  <c r="AH2581" i="2"/>
  <c r="AL2581" i="2"/>
  <c r="AE2581" i="2"/>
  <c r="AN2582" i="2"/>
  <c r="AA2583" i="2"/>
  <c r="AE2583" i="2"/>
  <c r="AI2583" i="2"/>
  <c r="AM2583" i="2"/>
  <c r="AK2583" i="2"/>
  <c r="AM2584" i="2"/>
  <c r="AD2584" i="2"/>
  <c r="AM2585" i="2"/>
  <c r="Z2586" i="2"/>
  <c r="AD2586" i="2"/>
  <c r="AH2586" i="2"/>
  <c r="AQ2586" i="2"/>
  <c r="AC2456" i="2"/>
  <c r="AG2456" i="2"/>
  <c r="AK2456" i="2"/>
  <c r="Z2457" i="2"/>
  <c r="AD2457" i="2"/>
  <c r="AH2457" i="2"/>
  <c r="AA2458" i="2"/>
  <c r="AE2458" i="2"/>
  <c r="AI2458" i="2"/>
  <c r="AB2459" i="2"/>
  <c r="AF2459" i="2"/>
  <c r="AJ2459" i="2"/>
  <c r="AC2460" i="2"/>
  <c r="AG2460" i="2"/>
  <c r="AK2460" i="2"/>
  <c r="Z2461" i="2"/>
  <c r="AD2461" i="2"/>
  <c r="AH2461" i="2"/>
  <c r="AA2462" i="2"/>
  <c r="AE2462" i="2"/>
  <c r="AI2462" i="2"/>
  <c r="AB2463" i="2"/>
  <c r="AF2463" i="2"/>
  <c r="AJ2463" i="2"/>
  <c r="AC2464" i="2"/>
  <c r="AG2464" i="2"/>
  <c r="AK2464" i="2"/>
  <c r="Z2465" i="2"/>
  <c r="AD2465" i="2"/>
  <c r="AH2465" i="2"/>
  <c r="AA2466" i="2"/>
  <c r="AE2466" i="2"/>
  <c r="AI2466" i="2"/>
  <c r="AB2467" i="2"/>
  <c r="AF2467" i="2"/>
  <c r="AJ2467" i="2"/>
  <c r="AC2468" i="2"/>
  <c r="AG2468" i="2"/>
  <c r="AK2468" i="2"/>
  <c r="Z2469" i="2"/>
  <c r="AD2469" i="2"/>
  <c r="AH2469" i="2"/>
  <c r="AA2470" i="2"/>
  <c r="AE2470" i="2"/>
  <c r="AI2470" i="2"/>
  <c r="AB2471" i="2"/>
  <c r="AF2471" i="2"/>
  <c r="AJ2471" i="2"/>
  <c r="AC2472" i="2"/>
  <c r="AG2472" i="2"/>
  <c r="AK2472" i="2"/>
  <c r="Z2473" i="2"/>
  <c r="AD2473" i="2"/>
  <c r="AH2473" i="2"/>
  <c r="AA2474" i="2"/>
  <c r="AE2474" i="2"/>
  <c r="AI2474" i="2"/>
  <c r="AB2475" i="2"/>
  <c r="AF2475" i="2"/>
  <c r="AJ2475" i="2"/>
  <c r="AC2476" i="2"/>
  <c r="AG2476" i="2"/>
  <c r="AK2476" i="2"/>
  <c r="Z2477" i="2"/>
  <c r="AD2477" i="2"/>
  <c r="AH2477" i="2"/>
  <c r="AA2478" i="2"/>
  <c r="AE2478" i="2"/>
  <c r="AI2478" i="2"/>
  <c r="AB2479" i="2"/>
  <c r="AF2479" i="2"/>
  <c r="AJ2479" i="2"/>
  <c r="AC2480" i="2"/>
  <c r="AG2480" i="2"/>
  <c r="AK2480" i="2"/>
  <c r="Z2481" i="2"/>
  <c r="AD2481" i="2"/>
  <c r="AH2481" i="2"/>
  <c r="AA2482" i="2"/>
  <c r="AE2482" i="2"/>
  <c r="AI2482" i="2"/>
  <c r="AB2483" i="2"/>
  <c r="AF2483" i="2"/>
  <c r="AJ2483" i="2"/>
  <c r="AC2484" i="2"/>
  <c r="AG2484" i="2"/>
  <c r="AK2484" i="2"/>
  <c r="Z2485" i="2"/>
  <c r="AD2485" i="2"/>
  <c r="AH2485" i="2"/>
  <c r="AA2486" i="2"/>
  <c r="AE2486" i="2"/>
  <c r="AI2486" i="2"/>
  <c r="AB2487" i="2"/>
  <c r="AF2487" i="2"/>
  <c r="AJ2487" i="2"/>
  <c r="AC2488" i="2"/>
  <c r="AG2488" i="2"/>
  <c r="AK2488" i="2"/>
  <c r="Z2489" i="2"/>
  <c r="AD2489" i="2"/>
  <c r="AH2489" i="2"/>
  <c r="AA2490" i="2"/>
  <c r="AE2490" i="2"/>
  <c r="AI2490" i="2"/>
  <c r="AB2491" i="2"/>
  <c r="AF2491" i="2"/>
  <c r="AJ2491" i="2"/>
  <c r="AC2492" i="2"/>
  <c r="AG2492" i="2"/>
  <c r="AK2492" i="2"/>
  <c r="Z2493" i="2"/>
  <c r="AD2493" i="2"/>
  <c r="AH2493" i="2"/>
  <c r="AA2494" i="2"/>
  <c r="AE2494" i="2"/>
  <c r="AI2494" i="2"/>
  <c r="AB2495" i="2"/>
  <c r="AF2495" i="2"/>
  <c r="AJ2495" i="2"/>
  <c r="AC2496" i="2"/>
  <c r="AG2496" i="2"/>
  <c r="AK2496" i="2"/>
  <c r="Z2497" i="2"/>
  <c r="AD2497" i="2"/>
  <c r="AH2497" i="2"/>
  <c r="AA2498" i="2"/>
  <c r="AE2498" i="2"/>
  <c r="AI2498" i="2"/>
  <c r="AB2499" i="2"/>
  <c r="AF2499" i="2"/>
  <c r="AJ2499" i="2"/>
  <c r="AC2500" i="2"/>
  <c r="AG2500" i="2"/>
  <c r="AK2500" i="2"/>
  <c r="Z2501" i="2"/>
  <c r="AD2501" i="2"/>
  <c r="AH2501" i="2"/>
  <c r="AA2502" i="2"/>
  <c r="AE2502" i="2"/>
  <c r="AI2502" i="2"/>
  <c r="AB2503" i="2"/>
  <c r="AF2503" i="2"/>
  <c r="AJ2503" i="2"/>
  <c r="AC2504" i="2"/>
  <c r="AG2504" i="2"/>
  <c r="AK2504" i="2"/>
  <c r="Z2505" i="2"/>
  <c r="AD2505" i="2"/>
  <c r="AH2505" i="2"/>
  <c r="AA2506" i="2"/>
  <c r="AE2506" i="2"/>
  <c r="AI2506" i="2"/>
  <c r="AB2507" i="2"/>
  <c r="AF2507" i="2"/>
  <c r="AJ2507" i="2"/>
  <c r="AC2508" i="2"/>
  <c r="AG2508" i="2"/>
  <c r="AK2508" i="2"/>
  <c r="Z2509" i="2"/>
  <c r="AD2509" i="2"/>
  <c r="AH2509" i="2"/>
  <c r="AA2510" i="2"/>
  <c r="AE2510" i="2"/>
  <c r="AI2510" i="2"/>
  <c r="AB2511" i="2"/>
  <c r="AF2511" i="2"/>
  <c r="AJ2511" i="2"/>
  <c r="AC2512" i="2"/>
  <c r="AG2512" i="2"/>
  <c r="AK2512" i="2"/>
  <c r="Z2513" i="2"/>
  <c r="AD2513" i="2"/>
  <c r="AH2513" i="2"/>
  <c r="AA2514" i="2"/>
  <c r="AE2514" i="2"/>
  <c r="AI2514" i="2"/>
  <c r="AB2515" i="2"/>
  <c r="AF2515" i="2"/>
  <c r="AJ2515" i="2"/>
  <c r="AC2516" i="2"/>
  <c r="AG2516" i="2"/>
  <c r="AK2516" i="2"/>
  <c r="Z2517" i="2"/>
  <c r="AD2517" i="2"/>
  <c r="AH2517" i="2"/>
  <c r="AA2518" i="2"/>
  <c r="AE2518" i="2"/>
  <c r="AI2518" i="2"/>
  <c r="AB2519" i="2"/>
  <c r="AF2519" i="2"/>
  <c r="AJ2519" i="2"/>
  <c r="AC2520" i="2"/>
  <c r="AG2520" i="2"/>
  <c r="AK2520" i="2"/>
  <c r="Z2521" i="2"/>
  <c r="AD2521" i="2"/>
  <c r="AH2521" i="2"/>
  <c r="AA2522" i="2"/>
  <c r="AE2522" i="2"/>
  <c r="AI2522" i="2"/>
  <c r="AB2523" i="2"/>
  <c r="AF2523" i="2"/>
  <c r="AJ2523" i="2"/>
  <c r="AC2524" i="2"/>
  <c r="AG2524" i="2"/>
  <c r="AK2524" i="2"/>
  <c r="Z2525" i="2"/>
  <c r="AD2525" i="2"/>
  <c r="AH2525" i="2"/>
  <c r="AA2526" i="2"/>
  <c r="AE2526" i="2"/>
  <c r="AI2526" i="2"/>
  <c r="AB2527" i="2"/>
  <c r="AF2527" i="2"/>
  <c r="AJ2527" i="2"/>
  <c r="AC2528" i="2"/>
  <c r="AG2528" i="2"/>
  <c r="AK2528" i="2"/>
  <c r="Z2529" i="2"/>
  <c r="AD2529" i="2"/>
  <c r="AH2529" i="2"/>
  <c r="AA2530" i="2"/>
  <c r="AE2530" i="2"/>
  <c r="AI2530" i="2"/>
  <c r="AB2531" i="2"/>
  <c r="AF2531" i="2"/>
  <c r="AJ2531" i="2"/>
  <c r="AC2532" i="2"/>
  <c r="AC123" i="2" s="1"/>
  <c r="AG2532" i="2"/>
  <c r="AG123" i="2" s="1"/>
  <c r="AK2532" i="2"/>
  <c r="AK123" i="2" s="1"/>
  <c r="Z2533" i="2"/>
  <c r="AD2533" i="2"/>
  <c r="AH2533" i="2"/>
  <c r="AA2534" i="2"/>
  <c r="AE2534" i="2"/>
  <c r="AI2534" i="2"/>
  <c r="AB2535" i="2"/>
  <c r="AF2535" i="2"/>
  <c r="AJ2535" i="2"/>
  <c r="AC2536" i="2"/>
  <c r="AG2536" i="2"/>
  <c r="AK2536" i="2"/>
  <c r="Z2537" i="2"/>
  <c r="AD2537" i="2"/>
  <c r="AH2537" i="2"/>
  <c r="AA2538" i="2"/>
  <c r="AE2538" i="2"/>
  <c r="AI2538" i="2"/>
  <c r="AB2539" i="2"/>
  <c r="AF2539" i="2"/>
  <c r="AJ2539" i="2"/>
  <c r="AC2540" i="2"/>
  <c r="AG2540" i="2"/>
  <c r="AK2540" i="2"/>
  <c r="Z2541" i="2"/>
  <c r="AD2541" i="2"/>
  <c r="AH2541" i="2"/>
  <c r="AA2542" i="2"/>
  <c r="AE2542" i="2"/>
  <c r="AI2542" i="2"/>
  <c r="AB2543" i="2"/>
  <c r="AF2543" i="2"/>
  <c r="AJ2543" i="2"/>
  <c r="AC2544" i="2"/>
  <c r="AG2544" i="2"/>
  <c r="AK2544" i="2"/>
  <c r="Z2545" i="2"/>
  <c r="AD2545" i="2"/>
  <c r="AH2545" i="2"/>
  <c r="AA2546" i="2"/>
  <c r="AE2546" i="2"/>
  <c r="AI2546" i="2"/>
  <c r="AB2547" i="2"/>
  <c r="AF2547" i="2"/>
  <c r="AJ2547" i="2"/>
  <c r="AC2548" i="2"/>
  <c r="AG2548" i="2"/>
  <c r="AK2548" i="2"/>
  <c r="Z2549" i="2"/>
  <c r="AD2549" i="2"/>
  <c r="AH2549" i="2"/>
  <c r="AA2550" i="2"/>
  <c r="AE2550" i="2"/>
  <c r="AI2550" i="2"/>
  <c r="AB2551" i="2"/>
  <c r="AF2551" i="2"/>
  <c r="AJ2551" i="2"/>
  <c r="AC2552" i="2"/>
  <c r="AG2552" i="2"/>
  <c r="AK2552" i="2"/>
  <c r="Z2553" i="2"/>
  <c r="AD2553" i="2"/>
  <c r="AH2553" i="2"/>
  <c r="AA2554" i="2"/>
  <c r="AE2554" i="2"/>
  <c r="AI2554" i="2"/>
  <c r="AB2555" i="2"/>
  <c r="AF2555" i="2"/>
  <c r="AJ2555" i="2"/>
  <c r="AC2556" i="2"/>
  <c r="AG2556" i="2"/>
  <c r="AK2556" i="2"/>
  <c r="Z2557" i="2"/>
  <c r="AD2557" i="2"/>
  <c r="AH2557" i="2"/>
  <c r="AA2558" i="2"/>
  <c r="AE2558" i="2"/>
  <c r="AI2558" i="2"/>
  <c r="AM2559" i="2"/>
  <c r="AB2559" i="2"/>
  <c r="AF2559" i="2"/>
  <c r="AJ2559" i="2"/>
  <c r="AA2560" i="2"/>
  <c r="AL2560" i="2"/>
  <c r="AB2561" i="2"/>
  <c r="AE2562" i="2"/>
  <c r="AF2564" i="2"/>
  <c r="AJ2564" i="2"/>
  <c r="AN2564" i="2"/>
  <c r="AD2564" i="2"/>
  <c r="AI2564" i="2"/>
  <c r="AO2564" i="2"/>
  <c r="AG2565" i="2"/>
  <c r="AK2565" i="2"/>
  <c r="Z2565" i="2"/>
  <c r="AE2565" i="2"/>
  <c r="AJ2565" i="2"/>
  <c r="AP2565" i="2"/>
  <c r="AD2566" i="2"/>
  <c r="AH2566" i="2"/>
  <c r="AL2566" i="2"/>
  <c r="AB2566" i="2"/>
  <c r="AG2566" i="2"/>
  <c r="AM2566" i="2"/>
  <c r="AG2567" i="2"/>
  <c r="AG2569" i="2"/>
  <c r="AK2569" i="2"/>
  <c r="Z2569" i="2"/>
  <c r="AH2569" i="2"/>
  <c r="AP2569" i="2"/>
  <c r="Z2570" i="2"/>
  <c r="AO2570" i="2"/>
  <c r="AK2570" i="2"/>
  <c r="AG2570" i="2"/>
  <c r="AC2570" i="2"/>
  <c r="AD2570" i="2"/>
  <c r="AH2570" i="2"/>
  <c r="AL2570" i="2"/>
  <c r="AB2570" i="2"/>
  <c r="AJ2570" i="2"/>
  <c r="AG2571" i="2"/>
  <c r="AG2573" i="2"/>
  <c r="AK2573" i="2"/>
  <c r="Z2573" i="2"/>
  <c r="AH2573" i="2"/>
  <c r="AP2573" i="2"/>
  <c r="Z2574" i="2"/>
  <c r="AO2574" i="2"/>
  <c r="AK2574" i="2"/>
  <c r="AG2574" i="2"/>
  <c r="AC2574" i="2"/>
  <c r="AD2574" i="2"/>
  <c r="AH2574" i="2"/>
  <c r="AL2574" i="2"/>
  <c r="AB2574" i="2"/>
  <c r="AJ2574" i="2"/>
  <c r="AG2575" i="2"/>
  <c r="AP2577" i="2"/>
  <c r="AG2577" i="2"/>
  <c r="AK2577" i="2"/>
  <c r="AA2577" i="2"/>
  <c r="AE2578" i="2"/>
  <c r="AP2578" i="2"/>
  <c r="AI2578" i="2"/>
  <c r="AM2578" i="2"/>
  <c r="AJ2578" i="2"/>
  <c r="AG2580" i="2"/>
  <c r="AK2580" i="2"/>
  <c r="Z2580" i="2"/>
  <c r="AP2580" i="2"/>
  <c r="AF2583" i="2"/>
  <c r="AJ2583" i="2"/>
  <c r="AQ2583" i="2"/>
  <c r="AN2583" i="2"/>
  <c r="AO2583" i="2"/>
  <c r="AN2586" i="2"/>
  <c r="AA2586" i="2"/>
  <c r="AE2586" i="2"/>
  <c r="AP2586" i="2"/>
  <c r="AI2586" i="2"/>
  <c r="AM2586" i="2"/>
  <c r="AJ2586" i="2"/>
  <c r="AA2568" i="2"/>
  <c r="AE2568" i="2"/>
  <c r="AI2568" i="2"/>
  <c r="AA2572" i="2"/>
  <c r="AE2572" i="2"/>
  <c r="AI2572" i="2"/>
  <c r="AA2576" i="2"/>
  <c r="AE2576" i="2"/>
  <c r="AI2576" i="2"/>
  <c r="AC2578" i="2"/>
  <c r="AG2578" i="2"/>
  <c r="AK2578" i="2"/>
  <c r="AO2578" i="2"/>
  <c r="Z2579" i="2"/>
  <c r="AD2579" i="2"/>
  <c r="AH2579" i="2"/>
  <c r="AL2579" i="2"/>
  <c r="AP2579" i="2"/>
  <c r="AA2580" i="2"/>
  <c r="AE2580" i="2"/>
  <c r="AI2580" i="2"/>
  <c r="AQ2580" i="2"/>
  <c r="AC2582" i="2"/>
  <c r="AG2582" i="2"/>
  <c r="AK2582" i="2"/>
  <c r="AO2582" i="2"/>
  <c r="Z2583" i="2"/>
  <c r="AD2583" i="2"/>
  <c r="AH2583" i="2"/>
  <c r="AL2583" i="2"/>
  <c r="AP2583" i="2"/>
  <c r="AA2584" i="2"/>
  <c r="AE2584" i="2"/>
  <c r="AI2584" i="2"/>
  <c r="AQ2584" i="2"/>
  <c r="AC2586" i="2"/>
  <c r="AG2586" i="2"/>
  <c r="AK2586" i="2"/>
  <c r="AO2586" i="2"/>
  <c r="Z2587" i="2"/>
  <c r="AD2587" i="2"/>
  <c r="AH2587" i="2"/>
  <c r="AL2587" i="2"/>
  <c r="AP2587" i="2"/>
  <c r="AA2588" i="2"/>
  <c r="AE2588" i="2"/>
  <c r="AI2588" i="2"/>
  <c r="AM2588" i="2"/>
  <c r="AQ2588" i="2"/>
  <c r="AB2589" i="2"/>
  <c r="AF2589" i="2"/>
  <c r="AJ2589" i="2"/>
  <c r="AN2589" i="2"/>
  <c r="AC2590" i="2"/>
  <c r="AG2590" i="2"/>
  <c r="AK2590" i="2"/>
  <c r="AO2590" i="2"/>
  <c r="Z2591" i="2"/>
  <c r="AD2591" i="2"/>
  <c r="AH2591" i="2"/>
  <c r="AL2591" i="2"/>
  <c r="AP2591" i="2"/>
  <c r="AA2592" i="2"/>
  <c r="AE2592" i="2"/>
  <c r="AI2592" i="2"/>
  <c r="AM2592" i="2"/>
  <c r="AQ2592" i="2"/>
  <c r="AB2593" i="2"/>
  <c r="AF2593" i="2"/>
  <c r="AJ2593" i="2"/>
  <c r="AN2593" i="2"/>
  <c r="AC2594" i="2"/>
  <c r="AG2594" i="2"/>
  <c r="AK2594" i="2"/>
  <c r="AO2594" i="2"/>
  <c r="Z2595" i="2"/>
  <c r="AD2595" i="2"/>
  <c r="AH2595" i="2"/>
  <c r="AL2595" i="2"/>
  <c r="AP2595" i="2"/>
  <c r="AA2596" i="2"/>
  <c r="AE2596" i="2"/>
  <c r="AI2596" i="2"/>
  <c r="AM2596" i="2"/>
  <c r="AQ2596" i="2"/>
  <c r="AB2597" i="2"/>
  <c r="AF2597" i="2"/>
  <c r="AJ2597" i="2"/>
  <c r="AN2597" i="2"/>
  <c r="AC2598" i="2"/>
  <c r="AG2598" i="2"/>
  <c r="AK2598" i="2"/>
  <c r="AO2598" i="2"/>
  <c r="Z2599" i="2"/>
  <c r="AD2599" i="2"/>
  <c r="AH2599" i="2"/>
  <c r="AL2599" i="2"/>
  <c r="AP2599" i="2"/>
  <c r="AA2600" i="2"/>
  <c r="AE2600" i="2"/>
  <c r="AI2600" i="2"/>
  <c r="AM2600" i="2"/>
  <c r="AQ2600" i="2"/>
  <c r="AB2601" i="2"/>
  <c r="AF2601" i="2"/>
  <c r="AJ2601" i="2"/>
  <c r="AN2601" i="2"/>
  <c r="AC2602" i="2"/>
  <c r="AG2602" i="2"/>
  <c r="AK2602" i="2"/>
  <c r="AO2602" i="2"/>
  <c r="Z2603" i="2"/>
  <c r="AD2603" i="2"/>
  <c r="AH2603" i="2"/>
  <c r="AL2603" i="2"/>
  <c r="AP2603" i="2"/>
  <c r="AA2604" i="2"/>
  <c r="AE2604" i="2"/>
  <c r="AI2604" i="2"/>
  <c r="AM2604" i="2"/>
  <c r="AQ2604" i="2"/>
  <c r="AB2605" i="2"/>
  <c r="AF2605" i="2"/>
  <c r="AJ2605" i="2"/>
  <c r="AN2605" i="2"/>
  <c r="AC2606" i="2"/>
  <c r="AG2606" i="2"/>
  <c r="AK2606" i="2"/>
  <c r="AO2606" i="2"/>
  <c r="Z2607" i="2"/>
  <c r="AD2607" i="2"/>
  <c r="AH2607" i="2"/>
  <c r="AL2607" i="2"/>
  <c r="AP2607" i="2"/>
  <c r="AA2608" i="2"/>
  <c r="AE2608" i="2"/>
  <c r="AI2608" i="2"/>
  <c r="AM2608" i="2"/>
  <c r="AQ2608" i="2"/>
  <c r="AB2609" i="2"/>
  <c r="AF2609" i="2"/>
  <c r="AJ2609" i="2"/>
  <c r="AN2609" i="2"/>
  <c r="AC2610" i="2"/>
  <c r="AG2610" i="2"/>
  <c r="AK2610" i="2"/>
  <c r="AO2610" i="2"/>
  <c r="Z2611" i="2"/>
  <c r="AD2611" i="2"/>
  <c r="AH2611" i="2"/>
  <c r="AL2611" i="2"/>
  <c r="AP2611" i="2"/>
  <c r="AA2612" i="2"/>
  <c r="AE2612" i="2"/>
  <c r="AI2612" i="2"/>
  <c r="AM2612" i="2"/>
  <c r="AQ2612" i="2"/>
  <c r="AB2613" i="2"/>
  <c r="AF2613" i="2"/>
  <c r="AJ2613" i="2"/>
  <c r="AN2613" i="2"/>
  <c r="AC2614" i="2"/>
  <c r="AG2614" i="2"/>
  <c r="AK2614" i="2"/>
  <c r="AO2614" i="2"/>
  <c r="Z2615" i="2"/>
  <c r="AD2615" i="2"/>
  <c r="AH2615" i="2"/>
  <c r="AL2615" i="2"/>
  <c r="AP2615" i="2"/>
  <c r="AA2616" i="2"/>
  <c r="AE2616" i="2"/>
  <c r="AI2616" i="2"/>
  <c r="AM2616" i="2"/>
  <c r="AQ2616" i="2"/>
  <c r="AB2617" i="2"/>
  <c r="AF2617" i="2"/>
  <c r="AJ2617" i="2"/>
  <c r="AN2617" i="2"/>
  <c r="AC2618" i="2"/>
  <c r="AG2618" i="2"/>
  <c r="AK2618" i="2"/>
  <c r="AO2618" i="2"/>
  <c r="Z2619" i="2"/>
  <c r="AD2619" i="2"/>
  <c r="AH2619" i="2"/>
  <c r="AL2619" i="2"/>
  <c r="AP2619" i="2"/>
  <c r="AA2620" i="2"/>
  <c r="AE2620" i="2"/>
  <c r="AI2620" i="2"/>
  <c r="AM2620" i="2"/>
  <c r="AQ2620" i="2"/>
  <c r="AB2621" i="2"/>
  <c r="AF2621" i="2"/>
  <c r="AJ2621" i="2"/>
  <c r="AN2621" i="2"/>
  <c r="AC2622" i="2"/>
  <c r="AG2622" i="2"/>
  <c r="AK2622" i="2"/>
  <c r="AO2622" i="2"/>
  <c r="Z2623" i="2"/>
  <c r="AD2623" i="2"/>
  <c r="AH2623" i="2"/>
  <c r="AL2623" i="2"/>
  <c r="AP2623" i="2"/>
  <c r="AA2624" i="2"/>
  <c r="AE2624" i="2"/>
  <c r="AI2624" i="2"/>
  <c r="AM2624" i="2"/>
  <c r="AQ2624" i="2"/>
  <c r="AB2625" i="2"/>
  <c r="AF2625" i="2"/>
  <c r="AJ2625" i="2"/>
  <c r="AN2625" i="2"/>
  <c r="AC2626" i="2"/>
  <c r="AG2626" i="2"/>
  <c r="AK2626" i="2"/>
  <c r="AO2626" i="2"/>
  <c r="Z2627" i="2"/>
  <c r="AD2627" i="2"/>
  <c r="AH2627" i="2"/>
  <c r="AL2627" i="2"/>
  <c r="AP2627" i="2"/>
  <c r="AA2628" i="2"/>
  <c r="AE2628" i="2"/>
  <c r="AI2628" i="2"/>
  <c r="AM2628" i="2"/>
  <c r="AQ2628" i="2"/>
  <c r="AB2629" i="2"/>
  <c r="AF2629" i="2"/>
  <c r="AJ2629" i="2"/>
  <c r="AN2629" i="2"/>
  <c r="AC2630" i="2"/>
  <c r="AG2630" i="2"/>
  <c r="AK2630" i="2"/>
  <c r="AO2630" i="2"/>
  <c r="Z2631" i="2"/>
  <c r="AD2631" i="2"/>
  <c r="AH2631" i="2"/>
  <c r="AL2631" i="2"/>
  <c r="AP2631" i="2"/>
  <c r="AA2632" i="2"/>
  <c r="AE2632" i="2"/>
  <c r="AI2632" i="2"/>
  <c r="AM2632" i="2"/>
  <c r="AQ2632" i="2"/>
  <c r="AB2633" i="2"/>
  <c r="AF2633" i="2"/>
  <c r="AJ2633" i="2"/>
  <c r="AN2633" i="2"/>
  <c r="AC2634" i="2"/>
  <c r="AG2634" i="2"/>
  <c r="AK2634" i="2"/>
  <c r="AO2634" i="2"/>
  <c r="Z2635" i="2"/>
  <c r="AD2635" i="2"/>
  <c r="AH2635" i="2"/>
  <c r="AL2635" i="2"/>
  <c r="AP2635" i="2"/>
  <c r="AA2636" i="2"/>
  <c r="AE2636" i="2"/>
  <c r="AI2636" i="2"/>
  <c r="AM2636" i="2"/>
  <c r="AQ2636" i="2"/>
  <c r="AB2637" i="2"/>
  <c r="AF2637" i="2"/>
  <c r="AJ2637" i="2"/>
  <c r="AN2637" i="2"/>
  <c r="AC2638" i="2"/>
  <c r="AG2638" i="2"/>
  <c r="AK2638" i="2"/>
  <c r="AO2638" i="2"/>
  <c r="Z2639" i="2"/>
  <c r="AD2639" i="2"/>
  <c r="AH2639" i="2"/>
  <c r="AL2639" i="2"/>
  <c r="AP2639" i="2"/>
  <c r="AA2640" i="2"/>
  <c r="AE2640" i="2"/>
  <c r="AI2640" i="2"/>
  <c r="AM2640" i="2"/>
  <c r="AQ2640" i="2"/>
  <c r="AB2641" i="2"/>
  <c r="AF2641" i="2"/>
  <c r="AJ2641" i="2"/>
  <c r="AN2641" i="2"/>
  <c r="AC2642" i="2"/>
  <c r="AG2642" i="2"/>
  <c r="AK2642" i="2"/>
  <c r="AO2642" i="2"/>
  <c r="Z2643" i="2"/>
  <c r="AD2643" i="2"/>
  <c r="AH2643" i="2"/>
  <c r="AL2643" i="2"/>
  <c r="AP2643" i="2"/>
  <c r="AA2644" i="2"/>
  <c r="AE2644" i="2"/>
  <c r="AI2644" i="2"/>
  <c r="AM2644" i="2"/>
  <c r="AQ2644" i="2"/>
  <c r="AB2645" i="2"/>
  <c r="AF2645" i="2"/>
  <c r="AJ2645" i="2"/>
  <c r="AN2645" i="2"/>
  <c r="AC2646" i="2"/>
  <c r="AG2646" i="2"/>
  <c r="AK2646" i="2"/>
  <c r="AO2646" i="2"/>
  <c r="Z2647" i="2"/>
  <c r="AD2647" i="2"/>
  <c r="AH2647" i="2"/>
  <c r="AL2647" i="2"/>
  <c r="AP2647" i="2"/>
  <c r="AA2648" i="2"/>
  <c r="AE2648" i="2"/>
  <c r="AI2648" i="2"/>
  <c r="AM2648" i="2"/>
  <c r="AQ2648" i="2"/>
  <c r="AB2649" i="2"/>
  <c r="AF2649" i="2"/>
  <c r="AJ2649" i="2"/>
  <c r="AN2649" i="2"/>
  <c r="AC2650" i="2"/>
  <c r="AG2650" i="2"/>
  <c r="AK2650" i="2"/>
  <c r="AO2650" i="2"/>
  <c r="Z2651" i="2"/>
  <c r="AD2651" i="2"/>
  <c r="AH2651" i="2"/>
  <c r="AL2651" i="2"/>
  <c r="AP2651" i="2"/>
  <c r="AA2652" i="2"/>
  <c r="AE2652" i="2"/>
  <c r="AI2652" i="2"/>
  <c r="AM2652" i="2"/>
  <c r="AQ2652" i="2"/>
  <c r="AB2653" i="2"/>
  <c r="AF2653" i="2"/>
  <c r="AJ2653" i="2"/>
  <c r="AN2653" i="2"/>
  <c r="AC2654" i="2"/>
  <c r="AG2654" i="2"/>
  <c r="AK2654" i="2"/>
  <c r="AO2654" i="2"/>
  <c r="Z2655" i="2"/>
  <c r="AD2655" i="2"/>
  <c r="AH2655" i="2"/>
  <c r="AL2655" i="2"/>
  <c r="AP2655" i="2"/>
  <c r="AA2656" i="2"/>
  <c r="AE2656" i="2"/>
  <c r="AI2656" i="2"/>
  <c r="AM2656" i="2"/>
  <c r="AQ2656" i="2"/>
  <c r="AB2657" i="2"/>
  <c r="AF2657" i="2"/>
  <c r="AJ2657" i="2"/>
  <c r="AN2657" i="2"/>
  <c r="AC2658" i="2"/>
  <c r="AG2658" i="2"/>
  <c r="AK2658" i="2"/>
  <c r="AO2658" i="2"/>
  <c r="Z2659" i="2"/>
  <c r="AD2659" i="2"/>
  <c r="AH2659" i="2"/>
  <c r="AL2659" i="2"/>
  <c r="AP2659" i="2"/>
  <c r="AA2660" i="2"/>
  <c r="AE2660" i="2"/>
  <c r="AI2660" i="2"/>
  <c r="AM2660" i="2"/>
  <c r="AQ2660" i="2"/>
  <c r="AB2661" i="2"/>
  <c r="AF2661" i="2"/>
  <c r="AJ2661" i="2"/>
  <c r="AN2661" i="2"/>
  <c r="AC2662" i="2"/>
  <c r="AG2662" i="2"/>
  <c r="AK2662" i="2"/>
  <c r="AO2662" i="2"/>
  <c r="Z2663" i="2"/>
  <c r="AD2663" i="2"/>
  <c r="AH2663" i="2"/>
  <c r="AL2663" i="2"/>
  <c r="AP2663" i="2"/>
  <c r="AA2664" i="2"/>
  <c r="AE2664" i="2"/>
  <c r="AI2664" i="2"/>
  <c r="AM2664" i="2"/>
  <c r="AQ2664" i="2"/>
  <c r="AB2665" i="2"/>
  <c r="AF2665" i="2"/>
  <c r="AJ2665" i="2"/>
  <c r="AN2665" i="2"/>
  <c r="AC2666" i="2"/>
  <c r="AG2666" i="2"/>
  <c r="AK2666" i="2"/>
  <c r="AO2666" i="2"/>
  <c r="Z2667" i="2"/>
  <c r="AD2667" i="2"/>
  <c r="AH2667" i="2"/>
  <c r="AL2667" i="2"/>
  <c r="AP2667" i="2"/>
  <c r="AA2668" i="2"/>
  <c r="AE2668" i="2"/>
  <c r="AI2668" i="2"/>
  <c r="AM2668" i="2"/>
  <c r="AQ2668" i="2"/>
  <c r="AB2669" i="2"/>
  <c r="AF2669" i="2"/>
  <c r="AJ2669" i="2"/>
  <c r="AN2669" i="2"/>
  <c r="AC2670" i="2"/>
  <c r="AG2670" i="2"/>
  <c r="AK2670" i="2"/>
  <c r="AO2670" i="2"/>
  <c r="Z2671" i="2"/>
  <c r="AD2671" i="2"/>
  <c r="AH2671" i="2"/>
  <c r="AL2671" i="2"/>
  <c r="AP2671" i="2"/>
  <c r="AA2672" i="2"/>
  <c r="AE2672" i="2"/>
  <c r="AI2672" i="2"/>
  <c r="AM2672" i="2"/>
  <c r="AQ2672" i="2"/>
  <c r="AB2673" i="2"/>
  <c r="AF2673" i="2"/>
  <c r="AJ2673" i="2"/>
  <c r="AN2673" i="2"/>
  <c r="AC2674" i="2"/>
  <c r="AG2674" i="2"/>
  <c r="AK2674" i="2"/>
  <c r="AO2674" i="2"/>
  <c r="Z2675" i="2"/>
  <c r="AD2675" i="2"/>
  <c r="AH2675" i="2"/>
  <c r="AL2675" i="2"/>
  <c r="AP2675" i="2"/>
  <c r="AA2676" i="2"/>
  <c r="AE2676" i="2"/>
  <c r="AI2676" i="2"/>
  <c r="AM2676" i="2"/>
  <c r="AQ2676" i="2"/>
  <c r="AB2677" i="2"/>
  <c r="AF2677" i="2"/>
  <c r="AJ2677" i="2"/>
  <c r="AN2677" i="2"/>
  <c r="AC2678" i="2"/>
  <c r="AG2678" i="2"/>
  <c r="AK2678" i="2"/>
  <c r="AO2678" i="2"/>
  <c r="Z2679" i="2"/>
  <c r="AD2679" i="2"/>
  <c r="AH2679" i="2"/>
  <c r="AL2679" i="2"/>
  <c r="AP2679" i="2"/>
  <c r="AA2680" i="2"/>
  <c r="AE2680" i="2"/>
  <c r="AI2680" i="2"/>
  <c r="AM2680" i="2"/>
  <c r="AQ2680" i="2"/>
  <c r="AB2681" i="2"/>
  <c r="AF2681" i="2"/>
  <c r="AJ2681" i="2"/>
  <c r="AN2681" i="2"/>
  <c r="AC2682" i="2"/>
  <c r="AG2682" i="2"/>
  <c r="AK2682" i="2"/>
  <c r="AO2682" i="2"/>
  <c r="Z2683" i="2"/>
  <c r="AD2683" i="2"/>
  <c r="AH2683" i="2"/>
  <c r="AL2683" i="2"/>
  <c r="AP2683" i="2"/>
  <c r="AA2684" i="2"/>
  <c r="AE2684" i="2"/>
  <c r="AI2684" i="2"/>
  <c r="AM2684" i="2"/>
  <c r="AQ2684" i="2"/>
  <c r="AB2685" i="2"/>
  <c r="AF2685" i="2"/>
  <c r="AJ2685" i="2"/>
  <c r="AN2685" i="2"/>
  <c r="AC2686" i="2"/>
  <c r="AG2686" i="2"/>
  <c r="AK2686" i="2"/>
  <c r="AO2686" i="2"/>
  <c r="Z2687" i="2"/>
  <c r="AD2687" i="2"/>
  <c r="AH2687" i="2"/>
  <c r="AL2687" i="2"/>
  <c r="AP2687" i="2"/>
  <c r="AA2688" i="2"/>
  <c r="AE2688" i="2"/>
  <c r="AI2688" i="2"/>
  <c r="AM2688" i="2"/>
  <c r="AQ2688" i="2"/>
  <c r="AB2689" i="2"/>
  <c r="AF2689" i="2"/>
  <c r="AJ2689" i="2"/>
  <c r="AN2689" i="2"/>
  <c r="AC2690" i="2"/>
  <c r="AG2690" i="2"/>
  <c r="AK2690" i="2"/>
  <c r="AO2690" i="2"/>
  <c r="Z2691" i="2"/>
  <c r="AD2691" i="2"/>
  <c r="AH2691" i="2"/>
  <c r="AL2691" i="2"/>
  <c r="AP2691" i="2"/>
  <c r="AA2692" i="2"/>
  <c r="AE2692" i="2"/>
  <c r="AI2692" i="2"/>
  <c r="AM2692" i="2"/>
  <c r="AQ2692" i="2"/>
  <c r="AB2693" i="2"/>
  <c r="AF2693" i="2"/>
  <c r="AJ2693" i="2"/>
  <c r="AN2693" i="2"/>
  <c r="AC2694" i="2"/>
  <c r="AG2694" i="2"/>
  <c r="AK2694" i="2"/>
  <c r="AO2694" i="2"/>
  <c r="Z2695" i="2"/>
  <c r="AD2695" i="2"/>
  <c r="AH2695" i="2"/>
  <c r="AL2695" i="2"/>
  <c r="AP2695" i="2"/>
  <c r="AA2696" i="2"/>
  <c r="AE2696" i="2"/>
  <c r="AI2696" i="2"/>
  <c r="AM2696" i="2"/>
  <c r="AQ2696" i="2"/>
  <c r="AB2697" i="2"/>
  <c r="AF2697" i="2"/>
  <c r="AJ2697" i="2"/>
  <c r="AN2697" i="2"/>
  <c r="AC2698" i="2"/>
  <c r="AG2698" i="2"/>
  <c r="AK2698" i="2"/>
  <c r="AO2698" i="2"/>
  <c r="Z2699" i="2"/>
  <c r="AD2699" i="2"/>
  <c r="AH2699" i="2"/>
  <c r="AL2699" i="2"/>
  <c r="AP2699" i="2"/>
  <c r="AA2700" i="2"/>
  <c r="AE2700" i="2"/>
  <c r="AI2700" i="2"/>
  <c r="AM2700" i="2"/>
  <c r="AQ2700" i="2"/>
  <c r="AB2701" i="2"/>
  <c r="AF2701" i="2"/>
  <c r="AJ2701" i="2"/>
  <c r="AN2701" i="2"/>
  <c r="AC2702" i="2"/>
  <c r="AG2702" i="2"/>
  <c r="AK2702" i="2"/>
  <c r="AO2702" i="2"/>
  <c r="AA2703" i="2"/>
  <c r="AO2703" i="2"/>
  <c r="AF2705" i="2"/>
  <c r="AJ2705" i="2"/>
  <c r="AN2705" i="2"/>
  <c r="AG2705" i="2"/>
  <c r="AO2705" i="2"/>
  <c r="AF2707" i="2"/>
  <c r="AJ2707" i="2"/>
  <c r="AN2707" i="2"/>
  <c r="AG2707" i="2"/>
  <c r="AO2707" i="2"/>
  <c r="AF2709" i="2"/>
  <c r="AJ2709" i="2"/>
  <c r="AN2709" i="2"/>
  <c r="AG2709" i="2"/>
  <c r="AO2709" i="2"/>
  <c r="AF2711" i="2"/>
  <c r="AJ2711" i="2"/>
  <c r="AQ2711" i="2"/>
  <c r="AN2711" i="2"/>
  <c r="AO2711" i="2"/>
  <c r="AL2578" i="2"/>
  <c r="AB2580" i="2"/>
  <c r="AG2581" i="2"/>
  <c r="AL2582" i="2"/>
  <c r="AB2584" i="2"/>
  <c r="AG2585" i="2"/>
  <c r="AL2586" i="2"/>
  <c r="AQ2587" i="2"/>
  <c r="AB2588" i="2"/>
  <c r="AC2589" i="2"/>
  <c r="AG2589" i="2"/>
  <c r="Z2590" i="2"/>
  <c r="AL2590" i="2"/>
  <c r="AA2591" i="2"/>
  <c r="AB2592" i="2"/>
  <c r="AC2593" i="2"/>
  <c r="AG2593" i="2"/>
  <c r="Z2594" i="2"/>
  <c r="AL2594" i="2"/>
  <c r="AA2595" i="2"/>
  <c r="Z2598" i="2"/>
  <c r="AA2599" i="2"/>
  <c r="Z2602" i="2"/>
  <c r="AA2603" i="2"/>
  <c r="Z2606" i="2"/>
  <c r="AA2607" i="2"/>
  <c r="Z2610" i="2"/>
  <c r="AA2611" i="2"/>
  <c r="Z2614" i="2"/>
  <c r="AA2615" i="2"/>
  <c r="Z2618" i="2"/>
  <c r="AA2619" i="2"/>
  <c r="Z2622" i="2"/>
  <c r="AA2623" i="2"/>
  <c r="Z2626" i="2"/>
  <c r="AA2627" i="2"/>
  <c r="Z2630" i="2"/>
  <c r="AA2631" i="2"/>
  <c r="Z2634" i="2"/>
  <c r="AA2635" i="2"/>
  <c r="Z2638" i="2"/>
  <c r="AA2639" i="2"/>
  <c r="Z2642" i="2"/>
  <c r="AA2643" i="2"/>
  <c r="Z2646" i="2"/>
  <c r="AA2647" i="2"/>
  <c r="Z2650" i="2"/>
  <c r="AA2651" i="2"/>
  <c r="Z2654" i="2"/>
  <c r="AL2654" i="2"/>
  <c r="AA2655" i="2"/>
  <c r="Z2658" i="2"/>
  <c r="AA2659" i="2"/>
  <c r="Z2662" i="2"/>
  <c r="AA2663" i="2"/>
  <c r="Z2666" i="2"/>
  <c r="AA2667" i="2"/>
  <c r="Z2670" i="2"/>
  <c r="AA2671" i="2"/>
  <c r="Z2674" i="2"/>
  <c r="AA2675" i="2"/>
  <c r="Z2678" i="2"/>
  <c r="AA2679" i="2"/>
  <c r="Z2682" i="2"/>
  <c r="AA2683" i="2"/>
  <c r="Z2686" i="2"/>
  <c r="AA2687" i="2"/>
  <c r="Z2690" i="2"/>
  <c r="AA2691" i="2"/>
  <c r="Z2694" i="2"/>
  <c r="AA2695" i="2"/>
  <c r="Z2698" i="2"/>
  <c r="AA2699" i="2"/>
  <c r="Z2702" i="2"/>
  <c r="Z2703" i="2"/>
  <c r="AD2703" i="2"/>
  <c r="AH2703" i="2"/>
  <c r="AL2703" i="2"/>
  <c r="AE2704" i="2"/>
  <c r="AI2704" i="2"/>
  <c r="AM2704" i="2"/>
  <c r="AD2704" i="2"/>
  <c r="AL2704" i="2"/>
  <c r="AA2705" i="2"/>
  <c r="AQ2705" i="2"/>
  <c r="AE2706" i="2"/>
  <c r="AI2706" i="2"/>
  <c r="AM2706" i="2"/>
  <c r="AD2706" i="2"/>
  <c r="AL2706" i="2"/>
  <c r="AA2707" i="2"/>
  <c r="AQ2707" i="2"/>
  <c r="AE2708" i="2"/>
  <c r="AI2708" i="2"/>
  <c r="AM2708" i="2"/>
  <c r="AD2708" i="2"/>
  <c r="AL2708" i="2"/>
  <c r="AA2709" i="2"/>
  <c r="AQ2709" i="2"/>
  <c r="AE2710" i="2"/>
  <c r="AI2710" i="2"/>
  <c r="AM2710" i="2"/>
  <c r="AD2710" i="2"/>
  <c r="AL2710" i="2"/>
  <c r="AB2587" i="2"/>
  <c r="Z2589" i="2"/>
  <c r="AD2589" i="2"/>
  <c r="AH2589" i="2"/>
  <c r="AA2590" i="2"/>
  <c r="AE2590" i="2"/>
  <c r="AI2590" i="2"/>
  <c r="AB2591" i="2"/>
  <c r="AF2591" i="2"/>
  <c r="AJ2591" i="2"/>
  <c r="AC2592" i="2"/>
  <c r="AG2592" i="2"/>
  <c r="AK2592" i="2"/>
  <c r="Z2593" i="2"/>
  <c r="AD2593" i="2"/>
  <c r="AH2593" i="2"/>
  <c r="AA2594" i="2"/>
  <c r="AE2594" i="2"/>
  <c r="AI2594" i="2"/>
  <c r="AB2595" i="2"/>
  <c r="AF2595" i="2"/>
  <c r="AJ2595" i="2"/>
  <c r="AC2596" i="2"/>
  <c r="AG2596" i="2"/>
  <c r="AK2596" i="2"/>
  <c r="AO2596" i="2"/>
  <c r="Z2597" i="2"/>
  <c r="AD2597" i="2"/>
  <c r="AH2597" i="2"/>
  <c r="AL2597" i="2"/>
  <c r="AP2597" i="2"/>
  <c r="AA2598" i="2"/>
  <c r="AE2598" i="2"/>
  <c r="AI2598" i="2"/>
  <c r="AQ2598" i="2"/>
  <c r="AB2599" i="2"/>
  <c r="AF2599" i="2"/>
  <c r="AJ2599" i="2"/>
  <c r="AC2600" i="2"/>
  <c r="AG2600" i="2"/>
  <c r="AK2600" i="2"/>
  <c r="AO2600" i="2"/>
  <c r="Z2601" i="2"/>
  <c r="AD2601" i="2"/>
  <c r="AH2601" i="2"/>
  <c r="AL2601" i="2"/>
  <c r="AP2601" i="2"/>
  <c r="AA2602" i="2"/>
  <c r="AE2602" i="2"/>
  <c r="AI2602" i="2"/>
  <c r="AQ2602" i="2"/>
  <c r="AB2603" i="2"/>
  <c r="AF2603" i="2"/>
  <c r="AJ2603" i="2"/>
  <c r="AC2604" i="2"/>
  <c r="AG2604" i="2"/>
  <c r="AK2604" i="2"/>
  <c r="AO2604" i="2"/>
  <c r="Z2605" i="2"/>
  <c r="AD2605" i="2"/>
  <c r="AH2605" i="2"/>
  <c r="AL2605" i="2"/>
  <c r="AP2605" i="2"/>
  <c r="AA2606" i="2"/>
  <c r="AE2606" i="2"/>
  <c r="AI2606" i="2"/>
  <c r="AQ2606" i="2"/>
  <c r="AB2607" i="2"/>
  <c r="AF2607" i="2"/>
  <c r="AJ2607" i="2"/>
  <c r="AC2608" i="2"/>
  <c r="AG2608" i="2"/>
  <c r="AK2608" i="2"/>
  <c r="AO2608" i="2"/>
  <c r="Z2609" i="2"/>
  <c r="AD2609" i="2"/>
  <c r="AH2609" i="2"/>
  <c r="AL2609" i="2"/>
  <c r="AP2609" i="2"/>
  <c r="AA2610" i="2"/>
  <c r="AE2610" i="2"/>
  <c r="AI2610" i="2"/>
  <c r="AQ2610" i="2"/>
  <c r="AB2611" i="2"/>
  <c r="AF2611" i="2"/>
  <c r="AJ2611" i="2"/>
  <c r="AC2612" i="2"/>
  <c r="AG2612" i="2"/>
  <c r="AK2612" i="2"/>
  <c r="AO2612" i="2"/>
  <c r="Z2613" i="2"/>
  <c r="AD2613" i="2"/>
  <c r="AH2613" i="2"/>
  <c r="AL2613" i="2"/>
  <c r="AP2613" i="2"/>
  <c r="AA2614" i="2"/>
  <c r="AE2614" i="2"/>
  <c r="AI2614" i="2"/>
  <c r="AQ2614" i="2"/>
  <c r="AB2615" i="2"/>
  <c r="AF2615" i="2"/>
  <c r="AJ2615" i="2"/>
  <c r="AC2616" i="2"/>
  <c r="AG2616" i="2"/>
  <c r="AK2616" i="2"/>
  <c r="AO2616" i="2"/>
  <c r="Z2617" i="2"/>
  <c r="AD2617" i="2"/>
  <c r="AH2617" i="2"/>
  <c r="AL2617" i="2"/>
  <c r="AP2617" i="2"/>
  <c r="AA2618" i="2"/>
  <c r="AE2618" i="2"/>
  <c r="AI2618" i="2"/>
  <c r="AQ2618" i="2"/>
  <c r="AB2619" i="2"/>
  <c r="AF2619" i="2"/>
  <c r="AJ2619" i="2"/>
  <c r="AC2620" i="2"/>
  <c r="AG2620" i="2"/>
  <c r="AK2620" i="2"/>
  <c r="AO2620" i="2"/>
  <c r="Z2621" i="2"/>
  <c r="AD2621" i="2"/>
  <c r="AH2621" i="2"/>
  <c r="AL2621" i="2"/>
  <c r="AP2621" i="2"/>
  <c r="AA2622" i="2"/>
  <c r="AE2622" i="2"/>
  <c r="AI2622" i="2"/>
  <c r="AQ2622" i="2"/>
  <c r="AB2623" i="2"/>
  <c r="AF2623" i="2"/>
  <c r="AJ2623" i="2"/>
  <c r="AC2624" i="2"/>
  <c r="AG2624" i="2"/>
  <c r="AK2624" i="2"/>
  <c r="AO2624" i="2"/>
  <c r="Z2625" i="2"/>
  <c r="AD2625" i="2"/>
  <c r="AH2625" i="2"/>
  <c r="AL2625" i="2"/>
  <c r="AP2625" i="2"/>
  <c r="AA2626" i="2"/>
  <c r="AE2626" i="2"/>
  <c r="AI2626" i="2"/>
  <c r="AQ2626" i="2"/>
  <c r="AB2627" i="2"/>
  <c r="AF2627" i="2"/>
  <c r="AJ2627" i="2"/>
  <c r="AC2628" i="2"/>
  <c r="AG2628" i="2"/>
  <c r="AK2628" i="2"/>
  <c r="AO2628" i="2"/>
  <c r="Z2629" i="2"/>
  <c r="AD2629" i="2"/>
  <c r="AH2629" i="2"/>
  <c r="AL2629" i="2"/>
  <c r="AP2629" i="2"/>
  <c r="AA2630" i="2"/>
  <c r="AE2630" i="2"/>
  <c r="AI2630" i="2"/>
  <c r="AQ2630" i="2"/>
  <c r="AB2631" i="2"/>
  <c r="AF2631" i="2"/>
  <c r="AJ2631" i="2"/>
  <c r="AC2632" i="2"/>
  <c r="AG2632" i="2"/>
  <c r="AK2632" i="2"/>
  <c r="AO2632" i="2"/>
  <c r="Z2633" i="2"/>
  <c r="AD2633" i="2"/>
  <c r="AH2633" i="2"/>
  <c r="AL2633" i="2"/>
  <c r="AP2633" i="2"/>
  <c r="AA2634" i="2"/>
  <c r="AE2634" i="2"/>
  <c r="AI2634" i="2"/>
  <c r="AQ2634" i="2"/>
  <c r="AB2635" i="2"/>
  <c r="AF2635" i="2"/>
  <c r="AJ2635" i="2"/>
  <c r="AC2636" i="2"/>
  <c r="AG2636" i="2"/>
  <c r="AK2636" i="2"/>
  <c r="AO2636" i="2"/>
  <c r="Z2637" i="2"/>
  <c r="AD2637" i="2"/>
  <c r="AH2637" i="2"/>
  <c r="AL2637" i="2"/>
  <c r="AP2637" i="2"/>
  <c r="AA2638" i="2"/>
  <c r="AE2638" i="2"/>
  <c r="AI2638" i="2"/>
  <c r="AQ2638" i="2"/>
  <c r="AB2639" i="2"/>
  <c r="AF2639" i="2"/>
  <c r="AJ2639" i="2"/>
  <c r="AC2640" i="2"/>
  <c r="AG2640" i="2"/>
  <c r="AK2640" i="2"/>
  <c r="AO2640" i="2"/>
  <c r="Z2641" i="2"/>
  <c r="AD2641" i="2"/>
  <c r="AH2641" i="2"/>
  <c r="AL2641" i="2"/>
  <c r="AP2641" i="2"/>
  <c r="AA2642" i="2"/>
  <c r="AE2642" i="2"/>
  <c r="AI2642" i="2"/>
  <c r="AQ2642" i="2"/>
  <c r="AB2643" i="2"/>
  <c r="AF2643" i="2"/>
  <c r="AJ2643" i="2"/>
  <c r="AC2644" i="2"/>
  <c r="AG2644" i="2"/>
  <c r="AK2644" i="2"/>
  <c r="AO2644" i="2"/>
  <c r="Z2645" i="2"/>
  <c r="AD2645" i="2"/>
  <c r="AH2645" i="2"/>
  <c r="AL2645" i="2"/>
  <c r="AP2645" i="2"/>
  <c r="AA2646" i="2"/>
  <c r="AE2646" i="2"/>
  <c r="AI2646" i="2"/>
  <c r="AQ2646" i="2"/>
  <c r="AB2647" i="2"/>
  <c r="AF2647" i="2"/>
  <c r="AJ2647" i="2"/>
  <c r="AC2648" i="2"/>
  <c r="AG2648" i="2"/>
  <c r="AK2648" i="2"/>
  <c r="AO2648" i="2"/>
  <c r="Z2649" i="2"/>
  <c r="AD2649" i="2"/>
  <c r="AH2649" i="2"/>
  <c r="AL2649" i="2"/>
  <c r="AP2649" i="2"/>
  <c r="AA2650" i="2"/>
  <c r="AE2650" i="2"/>
  <c r="AI2650" i="2"/>
  <c r="AQ2650" i="2"/>
  <c r="AB2651" i="2"/>
  <c r="AF2651" i="2"/>
  <c r="AJ2651" i="2"/>
  <c r="AC2652" i="2"/>
  <c r="AG2652" i="2"/>
  <c r="AK2652" i="2"/>
  <c r="AO2652" i="2"/>
  <c r="Z2653" i="2"/>
  <c r="AD2653" i="2"/>
  <c r="AH2653" i="2"/>
  <c r="AL2653" i="2"/>
  <c r="AP2653" i="2"/>
  <c r="AA2654" i="2"/>
  <c r="AE2654" i="2"/>
  <c r="AI2654" i="2"/>
  <c r="AB2655" i="2"/>
  <c r="AF2655" i="2"/>
  <c r="AJ2655" i="2"/>
  <c r="AC2656" i="2"/>
  <c r="AG2656" i="2"/>
  <c r="AK2656" i="2"/>
  <c r="AO2656" i="2"/>
  <c r="Z2657" i="2"/>
  <c r="AD2657" i="2"/>
  <c r="AH2657" i="2"/>
  <c r="AL2657" i="2"/>
  <c r="AP2657" i="2"/>
  <c r="AA2658" i="2"/>
  <c r="AE2658" i="2"/>
  <c r="AI2658" i="2"/>
  <c r="AQ2658" i="2"/>
  <c r="AB2659" i="2"/>
  <c r="AF2659" i="2"/>
  <c r="AJ2659" i="2"/>
  <c r="AC2660" i="2"/>
  <c r="AG2660" i="2"/>
  <c r="AK2660" i="2"/>
  <c r="AO2660" i="2"/>
  <c r="Z2661" i="2"/>
  <c r="AD2661" i="2"/>
  <c r="AH2661" i="2"/>
  <c r="AL2661" i="2"/>
  <c r="AP2661" i="2"/>
  <c r="AA2662" i="2"/>
  <c r="AE2662" i="2"/>
  <c r="AI2662" i="2"/>
  <c r="AQ2662" i="2"/>
  <c r="AB2663" i="2"/>
  <c r="AF2663" i="2"/>
  <c r="AJ2663" i="2"/>
  <c r="AC2664" i="2"/>
  <c r="AG2664" i="2"/>
  <c r="AK2664" i="2"/>
  <c r="AO2664" i="2"/>
  <c r="Z2665" i="2"/>
  <c r="AD2665" i="2"/>
  <c r="AH2665" i="2"/>
  <c r="AL2665" i="2"/>
  <c r="AP2665" i="2"/>
  <c r="AA2666" i="2"/>
  <c r="AE2666" i="2"/>
  <c r="AI2666" i="2"/>
  <c r="AQ2666" i="2"/>
  <c r="AB2667" i="2"/>
  <c r="AF2667" i="2"/>
  <c r="AJ2667" i="2"/>
  <c r="AC2668" i="2"/>
  <c r="AG2668" i="2"/>
  <c r="AK2668" i="2"/>
  <c r="AO2668" i="2"/>
  <c r="Z2669" i="2"/>
  <c r="AD2669" i="2"/>
  <c r="AH2669" i="2"/>
  <c r="AL2669" i="2"/>
  <c r="AP2669" i="2"/>
  <c r="AA2670" i="2"/>
  <c r="AE2670" i="2"/>
  <c r="AI2670" i="2"/>
  <c r="AQ2670" i="2"/>
  <c r="AB2671" i="2"/>
  <c r="AF2671" i="2"/>
  <c r="AJ2671" i="2"/>
  <c r="AC2672" i="2"/>
  <c r="AG2672" i="2"/>
  <c r="AK2672" i="2"/>
  <c r="AO2672" i="2"/>
  <c r="Z2673" i="2"/>
  <c r="AD2673" i="2"/>
  <c r="AH2673" i="2"/>
  <c r="AL2673" i="2"/>
  <c r="AP2673" i="2"/>
  <c r="AA2674" i="2"/>
  <c r="AE2674" i="2"/>
  <c r="AI2674" i="2"/>
  <c r="AQ2674" i="2"/>
  <c r="AB2675" i="2"/>
  <c r="AF2675" i="2"/>
  <c r="AJ2675" i="2"/>
  <c r="AC2676" i="2"/>
  <c r="AG2676" i="2"/>
  <c r="AK2676" i="2"/>
  <c r="AO2676" i="2"/>
  <c r="Z2677" i="2"/>
  <c r="AD2677" i="2"/>
  <c r="AH2677" i="2"/>
  <c r="AL2677" i="2"/>
  <c r="AP2677" i="2"/>
  <c r="AA2678" i="2"/>
  <c r="AE2678" i="2"/>
  <c r="AI2678" i="2"/>
  <c r="AQ2678" i="2"/>
  <c r="AB2679" i="2"/>
  <c r="AF2679" i="2"/>
  <c r="AJ2679" i="2"/>
  <c r="AC2680" i="2"/>
  <c r="AG2680" i="2"/>
  <c r="AK2680" i="2"/>
  <c r="AO2680" i="2"/>
  <c r="Z2681" i="2"/>
  <c r="AD2681" i="2"/>
  <c r="AH2681" i="2"/>
  <c r="AL2681" i="2"/>
  <c r="AP2681" i="2"/>
  <c r="AA2682" i="2"/>
  <c r="AE2682" i="2"/>
  <c r="AI2682" i="2"/>
  <c r="AQ2682" i="2"/>
  <c r="AB2683" i="2"/>
  <c r="AF2683" i="2"/>
  <c r="AJ2683" i="2"/>
  <c r="AC2684" i="2"/>
  <c r="AG2684" i="2"/>
  <c r="AK2684" i="2"/>
  <c r="AO2684" i="2"/>
  <c r="Z2685" i="2"/>
  <c r="AD2685" i="2"/>
  <c r="AH2685" i="2"/>
  <c r="AL2685" i="2"/>
  <c r="AP2685" i="2"/>
  <c r="AA2686" i="2"/>
  <c r="AE2686" i="2"/>
  <c r="AI2686" i="2"/>
  <c r="AQ2686" i="2"/>
  <c r="AB2687" i="2"/>
  <c r="AF2687" i="2"/>
  <c r="AJ2687" i="2"/>
  <c r="AC2688" i="2"/>
  <c r="AG2688" i="2"/>
  <c r="AK2688" i="2"/>
  <c r="AO2688" i="2"/>
  <c r="Z2689" i="2"/>
  <c r="AD2689" i="2"/>
  <c r="AH2689" i="2"/>
  <c r="AL2689" i="2"/>
  <c r="AP2689" i="2"/>
  <c r="AA2690" i="2"/>
  <c r="AE2690" i="2"/>
  <c r="AI2690" i="2"/>
  <c r="AQ2690" i="2"/>
  <c r="AB2691" i="2"/>
  <c r="AF2691" i="2"/>
  <c r="AJ2691" i="2"/>
  <c r="AC2692" i="2"/>
  <c r="AG2692" i="2"/>
  <c r="AK2692" i="2"/>
  <c r="AO2692" i="2"/>
  <c r="Z2693" i="2"/>
  <c r="AD2693" i="2"/>
  <c r="AH2693" i="2"/>
  <c r="AL2693" i="2"/>
  <c r="AP2693" i="2"/>
  <c r="AA2694" i="2"/>
  <c r="AE2694" i="2"/>
  <c r="AI2694" i="2"/>
  <c r="AQ2694" i="2"/>
  <c r="AB2695" i="2"/>
  <c r="AF2695" i="2"/>
  <c r="AJ2695" i="2"/>
  <c r="AC2696" i="2"/>
  <c r="AG2696" i="2"/>
  <c r="AK2696" i="2"/>
  <c r="AO2696" i="2"/>
  <c r="Z2697" i="2"/>
  <c r="AD2697" i="2"/>
  <c r="AH2697" i="2"/>
  <c r="AL2697" i="2"/>
  <c r="AP2697" i="2"/>
  <c r="AA2698" i="2"/>
  <c r="AE2698" i="2"/>
  <c r="AI2698" i="2"/>
  <c r="AQ2698" i="2"/>
  <c r="AB2699" i="2"/>
  <c r="AF2699" i="2"/>
  <c r="AJ2699" i="2"/>
  <c r="AC2700" i="2"/>
  <c r="AG2700" i="2"/>
  <c r="AK2700" i="2"/>
  <c r="AO2700" i="2"/>
  <c r="Z2701" i="2"/>
  <c r="AD2701" i="2"/>
  <c r="AH2701" i="2"/>
  <c r="AL2701" i="2"/>
  <c r="AP2701" i="2"/>
  <c r="AA2702" i="2"/>
  <c r="AE2702" i="2"/>
  <c r="AI2702" i="2"/>
  <c r="AQ2702" i="2"/>
  <c r="AP2703" i="2"/>
  <c r="Z2705" i="2"/>
  <c r="AD2705" i="2"/>
  <c r="AH2705" i="2"/>
  <c r="AL2705" i="2"/>
  <c r="AC2705" i="2"/>
  <c r="AK2705" i="2"/>
  <c r="Z2707" i="2"/>
  <c r="AD2707" i="2"/>
  <c r="AH2707" i="2"/>
  <c r="AL2707" i="2"/>
  <c r="AC2707" i="2"/>
  <c r="AK2707" i="2"/>
  <c r="Z2709" i="2"/>
  <c r="AD2709" i="2"/>
  <c r="AH2709" i="2"/>
  <c r="AL2709" i="2"/>
  <c r="AC2709" i="2"/>
  <c r="AK2709" i="2"/>
  <c r="AM2711" i="2"/>
  <c r="AI2711" i="2"/>
  <c r="AE2711" i="2"/>
  <c r="AA2711" i="2"/>
  <c r="Z2711" i="2"/>
  <c r="AD2711" i="2"/>
  <c r="AH2711" i="2"/>
  <c r="AL2711" i="2"/>
  <c r="AG2711" i="2"/>
  <c r="AC2587" i="2"/>
  <c r="AG2587" i="2"/>
  <c r="AK2587" i="2"/>
  <c r="AF2703" i="2"/>
  <c r="AJ2703" i="2"/>
  <c r="AN2703" i="2"/>
  <c r="AE2703" i="2"/>
  <c r="AC2704" i="2"/>
  <c r="AG2704" i="2"/>
  <c r="AK2704" i="2"/>
  <c r="Z2704" i="2"/>
  <c r="AH2704" i="2"/>
  <c r="AP2704" i="2"/>
  <c r="AP2705" i="2"/>
  <c r="AE2705" i="2"/>
  <c r="AM2705" i="2"/>
  <c r="AC2706" i="2"/>
  <c r="AG2706" i="2"/>
  <c r="AK2706" i="2"/>
  <c r="Z2706" i="2"/>
  <c r="AH2706" i="2"/>
  <c r="AP2706" i="2"/>
  <c r="AP2707" i="2"/>
  <c r="AE2707" i="2"/>
  <c r="AM2707" i="2"/>
  <c r="AC2708" i="2"/>
  <c r="AG2708" i="2"/>
  <c r="AK2708" i="2"/>
  <c r="Z2708" i="2"/>
  <c r="AH2708" i="2"/>
  <c r="AP2708" i="2"/>
  <c r="AP2709" i="2"/>
  <c r="AE2709" i="2"/>
  <c r="AM2709" i="2"/>
  <c r="AC2710" i="2"/>
  <c r="AG2710" i="2"/>
  <c r="AK2710" i="2"/>
  <c r="Z2710" i="2"/>
  <c r="AH2710" i="2"/>
  <c r="AP2710" i="2"/>
  <c r="AP2711" i="2"/>
  <c r="AK2711" i="2"/>
  <c r="AA2712" i="2"/>
  <c r="AE2712" i="2"/>
  <c r="Z2715" i="2"/>
  <c r="AA2716" i="2"/>
  <c r="AE2716" i="2"/>
  <c r="AJ2717" i="2"/>
  <c r="Z2719" i="2"/>
  <c r="AA2720" i="2"/>
  <c r="AE2720" i="2"/>
  <c r="AJ2721" i="2"/>
  <c r="Z2723" i="2"/>
  <c r="AA2724" i="2"/>
  <c r="AE2724" i="2"/>
  <c r="AJ2725" i="2"/>
  <c r="Z2727" i="2"/>
  <c r="AA2728" i="2"/>
  <c r="AE2728" i="2"/>
  <c r="Z2731" i="2"/>
  <c r="AA2732" i="2"/>
  <c r="AE2732" i="2"/>
  <c r="Z2735" i="2"/>
  <c r="AA2736" i="2"/>
  <c r="AE2736" i="2"/>
  <c r="AJ2737" i="2"/>
  <c r="Z2739" i="2"/>
  <c r="AA2740" i="2"/>
  <c r="AE2740" i="2"/>
  <c r="AJ2741" i="2"/>
  <c r="Z2743" i="2"/>
  <c r="AA2744" i="2"/>
  <c r="AE2744" i="2"/>
  <c r="AJ2745" i="2"/>
  <c r="Z2747" i="2"/>
  <c r="AA2748" i="2"/>
  <c r="AE2748" i="2"/>
  <c r="AJ2749" i="2"/>
  <c r="Z2751" i="2"/>
  <c r="AA2752" i="2"/>
  <c r="AE2752" i="2"/>
  <c r="AJ2753" i="2"/>
  <c r="Z2755" i="2"/>
  <c r="AA2756" i="2"/>
  <c r="AE2756" i="2"/>
  <c r="AJ2757" i="2"/>
  <c r="Z2759" i="2"/>
  <c r="AA2760" i="2"/>
  <c r="AE2760" i="2"/>
  <c r="AJ2761" i="2"/>
  <c r="Z2763" i="2"/>
  <c r="AA2764" i="2"/>
  <c r="AE2764" i="2"/>
  <c r="AJ2765" i="2"/>
  <c r="Z2767" i="2"/>
  <c r="AA2768" i="2"/>
  <c r="AE2768" i="2"/>
  <c r="AJ2769" i="2"/>
  <c r="Z2771" i="2"/>
  <c r="AA2772" i="2"/>
  <c r="AE2772" i="2"/>
  <c r="AJ2773" i="2"/>
  <c r="Z2775" i="2"/>
  <c r="AA2776" i="2"/>
  <c r="AE2776" i="2"/>
  <c r="AJ2777" i="2"/>
  <c r="Z2779" i="2"/>
  <c r="AA2780" i="2"/>
  <c r="AE2780" i="2"/>
  <c r="AJ2781" i="2"/>
  <c r="Z2783" i="2"/>
  <c r="AA2784" i="2"/>
  <c r="AE2784" i="2"/>
  <c r="AJ2785" i="2"/>
  <c r="Z2787" i="2"/>
  <c r="AA2788" i="2"/>
  <c r="AE2788" i="2"/>
  <c r="AJ2789" i="2"/>
  <c r="Z2791" i="2"/>
  <c r="AA2792" i="2"/>
  <c r="AE2792" i="2"/>
  <c r="AJ2793" i="2"/>
  <c r="Z2795" i="2"/>
  <c r="AA2796" i="2"/>
  <c r="AE2796" i="2"/>
  <c r="AJ2797" i="2"/>
  <c r="Z2799" i="2"/>
  <c r="AA2800" i="2"/>
  <c r="AE2800" i="2"/>
  <c r="AJ2801" i="2"/>
  <c r="Z2803" i="2"/>
  <c r="AA2804" i="2"/>
  <c r="AE2804" i="2"/>
  <c r="AJ2805" i="2"/>
  <c r="Z2807" i="2"/>
  <c r="Z125" i="2" s="1"/>
  <c r="AA2808" i="2"/>
  <c r="AE2808" i="2"/>
  <c r="AJ2809" i="2"/>
  <c r="Z2811" i="2"/>
  <c r="AA2812" i="2"/>
  <c r="AE2812" i="2"/>
  <c r="AJ2813" i="2"/>
  <c r="Z2815" i="2"/>
  <c r="AA2816" i="2"/>
  <c r="AE2816" i="2"/>
  <c r="AJ2817" i="2"/>
  <c r="Z2819" i="2"/>
  <c r="AA2820" i="2"/>
  <c r="AE2820" i="2"/>
  <c r="AJ2821" i="2"/>
  <c r="Z2823" i="2"/>
  <c r="AA2824" i="2"/>
  <c r="AE2824" i="2"/>
  <c r="AJ2825" i="2"/>
  <c r="Z2827" i="2"/>
  <c r="AA2828" i="2"/>
  <c r="AE2828" i="2"/>
  <c r="AJ2829" i="2"/>
  <c r="Z2831" i="2"/>
  <c r="AA2832" i="2"/>
  <c r="AE2832" i="2"/>
  <c r="AJ2833" i="2"/>
  <c r="Z2835" i="2"/>
  <c r="AA2836" i="2"/>
  <c r="AE2836" i="2"/>
  <c r="AJ2837" i="2"/>
  <c r="Z2839" i="2"/>
  <c r="AA2840" i="2"/>
  <c r="AE2840" i="2"/>
  <c r="AJ2841" i="2"/>
  <c r="Z2843" i="2"/>
  <c r="Z2844" i="2"/>
  <c r="AD2844" i="2"/>
  <c r="AH2844" i="2"/>
  <c r="AL2844" i="2"/>
  <c r="AE2845" i="2"/>
  <c r="AI2845" i="2"/>
  <c r="AM2845" i="2"/>
  <c r="AD2845" i="2"/>
  <c r="AL2845" i="2"/>
  <c r="AA2846" i="2"/>
  <c r="AE2847" i="2"/>
  <c r="AI2847" i="2"/>
  <c r="AM2847" i="2"/>
  <c r="AD2847" i="2"/>
  <c r="AL2847" i="2"/>
  <c r="AA2848" i="2"/>
  <c r="AE2849" i="2"/>
  <c r="AI2849" i="2"/>
  <c r="AM2849" i="2"/>
  <c r="AD2849" i="2"/>
  <c r="AL2849" i="2"/>
  <c r="AA2850" i="2"/>
  <c r="AE2851" i="2"/>
  <c r="AI2851" i="2"/>
  <c r="AM2851" i="2"/>
  <c r="AD2851" i="2"/>
  <c r="AL2851" i="2"/>
  <c r="AA2852" i="2"/>
  <c r="AE2853" i="2"/>
  <c r="AI2853" i="2"/>
  <c r="AM2853" i="2"/>
  <c r="AD2853" i="2"/>
  <c r="AL2853" i="2"/>
  <c r="AB2712" i="2"/>
  <c r="AF2712" i="2"/>
  <c r="AJ2712" i="2"/>
  <c r="AN2712" i="2"/>
  <c r="AC2713" i="2"/>
  <c r="AG2713" i="2"/>
  <c r="AK2713" i="2"/>
  <c r="AO2713" i="2"/>
  <c r="Z2714" i="2"/>
  <c r="AD2714" i="2"/>
  <c r="AH2714" i="2"/>
  <c r="AL2714" i="2"/>
  <c r="AP2714" i="2"/>
  <c r="AA2715" i="2"/>
  <c r="AE2715" i="2"/>
  <c r="AI2715" i="2"/>
  <c r="AM2715" i="2"/>
  <c r="AQ2715" i="2"/>
  <c r="AB2716" i="2"/>
  <c r="AF2716" i="2"/>
  <c r="AJ2716" i="2"/>
  <c r="AN2716" i="2"/>
  <c r="AC2717" i="2"/>
  <c r="AG2717" i="2"/>
  <c r="AK2717" i="2"/>
  <c r="AO2717" i="2"/>
  <c r="Z2718" i="2"/>
  <c r="AD2718" i="2"/>
  <c r="AH2718" i="2"/>
  <c r="AL2718" i="2"/>
  <c r="AP2718" i="2"/>
  <c r="AA2719" i="2"/>
  <c r="AE2719" i="2"/>
  <c r="AI2719" i="2"/>
  <c r="AM2719" i="2"/>
  <c r="AQ2719" i="2"/>
  <c r="AB2720" i="2"/>
  <c r="AF2720" i="2"/>
  <c r="AJ2720" i="2"/>
  <c r="AN2720" i="2"/>
  <c r="AC2721" i="2"/>
  <c r="AG2721" i="2"/>
  <c r="AK2721" i="2"/>
  <c r="AO2721" i="2"/>
  <c r="Z2722" i="2"/>
  <c r="AD2722" i="2"/>
  <c r="AH2722" i="2"/>
  <c r="AL2722" i="2"/>
  <c r="AP2722" i="2"/>
  <c r="AA2723" i="2"/>
  <c r="AE2723" i="2"/>
  <c r="AI2723" i="2"/>
  <c r="AM2723" i="2"/>
  <c r="AQ2723" i="2"/>
  <c r="AB2724" i="2"/>
  <c r="AF2724" i="2"/>
  <c r="AJ2724" i="2"/>
  <c r="AN2724" i="2"/>
  <c r="AC2725" i="2"/>
  <c r="AG2725" i="2"/>
  <c r="AK2725" i="2"/>
  <c r="AO2725" i="2"/>
  <c r="Z2726" i="2"/>
  <c r="AD2726" i="2"/>
  <c r="AH2726" i="2"/>
  <c r="AL2726" i="2"/>
  <c r="AP2726" i="2"/>
  <c r="AA2727" i="2"/>
  <c r="AE2727" i="2"/>
  <c r="AI2727" i="2"/>
  <c r="AM2727" i="2"/>
  <c r="AQ2727" i="2"/>
  <c r="AB2728" i="2"/>
  <c r="AF2728" i="2"/>
  <c r="AJ2728" i="2"/>
  <c r="AN2728" i="2"/>
  <c r="AC2729" i="2"/>
  <c r="AG2729" i="2"/>
  <c r="AK2729" i="2"/>
  <c r="AO2729" i="2"/>
  <c r="Z2730" i="2"/>
  <c r="AD2730" i="2"/>
  <c r="AH2730" i="2"/>
  <c r="AL2730" i="2"/>
  <c r="AP2730" i="2"/>
  <c r="AA2731" i="2"/>
  <c r="AE2731" i="2"/>
  <c r="AI2731" i="2"/>
  <c r="AM2731" i="2"/>
  <c r="AQ2731" i="2"/>
  <c r="AB2732" i="2"/>
  <c r="AF2732" i="2"/>
  <c r="AJ2732" i="2"/>
  <c r="AN2732" i="2"/>
  <c r="AC2733" i="2"/>
  <c r="AG2733" i="2"/>
  <c r="AK2733" i="2"/>
  <c r="AO2733" i="2"/>
  <c r="Z2734" i="2"/>
  <c r="AD2734" i="2"/>
  <c r="AH2734" i="2"/>
  <c r="AL2734" i="2"/>
  <c r="AP2734" i="2"/>
  <c r="AA2735" i="2"/>
  <c r="AE2735" i="2"/>
  <c r="AI2735" i="2"/>
  <c r="AM2735" i="2"/>
  <c r="AQ2735" i="2"/>
  <c r="AB2736" i="2"/>
  <c r="AF2736" i="2"/>
  <c r="AJ2736" i="2"/>
  <c r="AN2736" i="2"/>
  <c r="AC2737" i="2"/>
  <c r="AG2737" i="2"/>
  <c r="AK2737" i="2"/>
  <c r="AO2737" i="2"/>
  <c r="Z2738" i="2"/>
  <c r="AD2738" i="2"/>
  <c r="AH2738" i="2"/>
  <c r="AL2738" i="2"/>
  <c r="AP2738" i="2"/>
  <c r="AA2739" i="2"/>
  <c r="AE2739" i="2"/>
  <c r="AI2739" i="2"/>
  <c r="AM2739" i="2"/>
  <c r="AQ2739" i="2"/>
  <c r="AB2740" i="2"/>
  <c r="AF2740" i="2"/>
  <c r="AJ2740" i="2"/>
  <c r="AN2740" i="2"/>
  <c r="AC2741" i="2"/>
  <c r="AG2741" i="2"/>
  <c r="AK2741" i="2"/>
  <c r="AO2741" i="2"/>
  <c r="Z2742" i="2"/>
  <c r="AD2742" i="2"/>
  <c r="AH2742" i="2"/>
  <c r="AL2742" i="2"/>
  <c r="AP2742" i="2"/>
  <c r="AA2743" i="2"/>
  <c r="AE2743" i="2"/>
  <c r="AI2743" i="2"/>
  <c r="AM2743" i="2"/>
  <c r="AQ2743" i="2"/>
  <c r="AB2744" i="2"/>
  <c r="AF2744" i="2"/>
  <c r="AJ2744" i="2"/>
  <c r="AN2744" i="2"/>
  <c r="AC2745" i="2"/>
  <c r="AG2745" i="2"/>
  <c r="AK2745" i="2"/>
  <c r="AO2745" i="2"/>
  <c r="Z2746" i="2"/>
  <c r="AD2746" i="2"/>
  <c r="AH2746" i="2"/>
  <c r="AL2746" i="2"/>
  <c r="AP2746" i="2"/>
  <c r="AA2747" i="2"/>
  <c r="AE2747" i="2"/>
  <c r="AI2747" i="2"/>
  <c r="AM2747" i="2"/>
  <c r="AQ2747" i="2"/>
  <c r="AB2748" i="2"/>
  <c r="AF2748" i="2"/>
  <c r="AJ2748" i="2"/>
  <c r="AN2748" i="2"/>
  <c r="AC2749" i="2"/>
  <c r="AG2749" i="2"/>
  <c r="AK2749" i="2"/>
  <c r="AO2749" i="2"/>
  <c r="Z2750" i="2"/>
  <c r="AD2750" i="2"/>
  <c r="AH2750" i="2"/>
  <c r="AL2750" i="2"/>
  <c r="AP2750" i="2"/>
  <c r="AA2751" i="2"/>
  <c r="AE2751" i="2"/>
  <c r="AI2751" i="2"/>
  <c r="AM2751" i="2"/>
  <c r="AQ2751" i="2"/>
  <c r="AB2752" i="2"/>
  <c r="AF2752" i="2"/>
  <c r="AJ2752" i="2"/>
  <c r="AN2752" i="2"/>
  <c r="AC2753" i="2"/>
  <c r="AG2753" i="2"/>
  <c r="AK2753" i="2"/>
  <c r="AO2753" i="2"/>
  <c r="Z2754" i="2"/>
  <c r="AD2754" i="2"/>
  <c r="AH2754" i="2"/>
  <c r="AL2754" i="2"/>
  <c r="AP2754" i="2"/>
  <c r="AA2755" i="2"/>
  <c r="AE2755" i="2"/>
  <c r="AI2755" i="2"/>
  <c r="AM2755" i="2"/>
  <c r="AQ2755" i="2"/>
  <c r="AB2756" i="2"/>
  <c r="AF2756" i="2"/>
  <c r="AJ2756" i="2"/>
  <c r="AN2756" i="2"/>
  <c r="AC2757" i="2"/>
  <c r="AG2757" i="2"/>
  <c r="AK2757" i="2"/>
  <c r="AO2757" i="2"/>
  <c r="Z2758" i="2"/>
  <c r="AD2758" i="2"/>
  <c r="AH2758" i="2"/>
  <c r="AL2758" i="2"/>
  <c r="AP2758" i="2"/>
  <c r="AA2759" i="2"/>
  <c r="AE2759" i="2"/>
  <c r="AI2759" i="2"/>
  <c r="AM2759" i="2"/>
  <c r="AQ2759" i="2"/>
  <c r="AB2760" i="2"/>
  <c r="AF2760" i="2"/>
  <c r="AJ2760" i="2"/>
  <c r="AN2760" i="2"/>
  <c r="AC2761" i="2"/>
  <c r="AG2761" i="2"/>
  <c r="AK2761" i="2"/>
  <c r="AO2761" i="2"/>
  <c r="Z2762" i="2"/>
  <c r="AD2762" i="2"/>
  <c r="AH2762" i="2"/>
  <c r="AL2762" i="2"/>
  <c r="AP2762" i="2"/>
  <c r="AA2763" i="2"/>
  <c r="AE2763" i="2"/>
  <c r="AI2763" i="2"/>
  <c r="AM2763" i="2"/>
  <c r="AQ2763" i="2"/>
  <c r="AB2764" i="2"/>
  <c r="AF2764" i="2"/>
  <c r="AJ2764" i="2"/>
  <c r="AN2764" i="2"/>
  <c r="AC2765" i="2"/>
  <c r="AG2765" i="2"/>
  <c r="AK2765" i="2"/>
  <c r="AO2765" i="2"/>
  <c r="Z2766" i="2"/>
  <c r="AD2766" i="2"/>
  <c r="AH2766" i="2"/>
  <c r="AL2766" i="2"/>
  <c r="AP2766" i="2"/>
  <c r="AA2767" i="2"/>
  <c r="AE2767" i="2"/>
  <c r="AI2767" i="2"/>
  <c r="AM2767" i="2"/>
  <c r="AQ2767" i="2"/>
  <c r="AB2768" i="2"/>
  <c r="AF2768" i="2"/>
  <c r="AJ2768" i="2"/>
  <c r="AN2768" i="2"/>
  <c r="AC2769" i="2"/>
  <c r="AG2769" i="2"/>
  <c r="AK2769" i="2"/>
  <c r="AO2769" i="2"/>
  <c r="Z2770" i="2"/>
  <c r="AD2770" i="2"/>
  <c r="AH2770" i="2"/>
  <c r="AL2770" i="2"/>
  <c r="AP2770" i="2"/>
  <c r="AA2771" i="2"/>
  <c r="AE2771" i="2"/>
  <c r="AI2771" i="2"/>
  <c r="AM2771" i="2"/>
  <c r="AQ2771" i="2"/>
  <c r="AB2772" i="2"/>
  <c r="AF2772" i="2"/>
  <c r="AJ2772" i="2"/>
  <c r="AN2772" i="2"/>
  <c r="AC2773" i="2"/>
  <c r="AG2773" i="2"/>
  <c r="AK2773" i="2"/>
  <c r="AO2773" i="2"/>
  <c r="Z2774" i="2"/>
  <c r="AD2774" i="2"/>
  <c r="AH2774" i="2"/>
  <c r="AL2774" i="2"/>
  <c r="AP2774" i="2"/>
  <c r="AA2775" i="2"/>
  <c r="AE2775" i="2"/>
  <c r="AI2775" i="2"/>
  <c r="AM2775" i="2"/>
  <c r="AQ2775" i="2"/>
  <c r="AB2776" i="2"/>
  <c r="AF2776" i="2"/>
  <c r="AJ2776" i="2"/>
  <c r="AN2776" i="2"/>
  <c r="AC2777" i="2"/>
  <c r="AG2777" i="2"/>
  <c r="AK2777" i="2"/>
  <c r="AO2777" i="2"/>
  <c r="Z2778" i="2"/>
  <c r="AD2778" i="2"/>
  <c r="AH2778" i="2"/>
  <c r="AL2778" i="2"/>
  <c r="AP2778" i="2"/>
  <c r="AA2779" i="2"/>
  <c r="AE2779" i="2"/>
  <c r="AI2779" i="2"/>
  <c r="AM2779" i="2"/>
  <c r="AQ2779" i="2"/>
  <c r="AB2780" i="2"/>
  <c r="AF2780" i="2"/>
  <c r="AJ2780" i="2"/>
  <c r="AN2780" i="2"/>
  <c r="AC2781" i="2"/>
  <c r="AG2781" i="2"/>
  <c r="AK2781" i="2"/>
  <c r="AO2781" i="2"/>
  <c r="Z2782" i="2"/>
  <c r="AD2782" i="2"/>
  <c r="AH2782" i="2"/>
  <c r="AL2782" i="2"/>
  <c r="AP2782" i="2"/>
  <c r="AA2783" i="2"/>
  <c r="AE2783" i="2"/>
  <c r="AI2783" i="2"/>
  <c r="AM2783" i="2"/>
  <c r="AQ2783" i="2"/>
  <c r="AB2784" i="2"/>
  <c r="AF2784" i="2"/>
  <c r="AJ2784" i="2"/>
  <c r="AN2784" i="2"/>
  <c r="AC2785" i="2"/>
  <c r="AG2785" i="2"/>
  <c r="AK2785" i="2"/>
  <c r="AO2785" i="2"/>
  <c r="Z2786" i="2"/>
  <c r="AD2786" i="2"/>
  <c r="AH2786" i="2"/>
  <c r="AL2786" i="2"/>
  <c r="AP2786" i="2"/>
  <c r="AA2787" i="2"/>
  <c r="AE2787" i="2"/>
  <c r="AI2787" i="2"/>
  <c r="AM2787" i="2"/>
  <c r="AQ2787" i="2"/>
  <c r="AB2788" i="2"/>
  <c r="AF2788" i="2"/>
  <c r="AJ2788" i="2"/>
  <c r="AN2788" i="2"/>
  <c r="AC2789" i="2"/>
  <c r="AG2789" i="2"/>
  <c r="AK2789" i="2"/>
  <c r="AO2789" i="2"/>
  <c r="Z2790" i="2"/>
  <c r="AD2790" i="2"/>
  <c r="AH2790" i="2"/>
  <c r="AL2790" i="2"/>
  <c r="AP2790" i="2"/>
  <c r="AA2791" i="2"/>
  <c r="AE2791" i="2"/>
  <c r="AI2791" i="2"/>
  <c r="AM2791" i="2"/>
  <c r="AQ2791" i="2"/>
  <c r="AB2792" i="2"/>
  <c r="AF2792" i="2"/>
  <c r="AJ2792" i="2"/>
  <c r="AN2792" i="2"/>
  <c r="AC2793" i="2"/>
  <c r="AG2793" i="2"/>
  <c r="AK2793" i="2"/>
  <c r="AO2793" i="2"/>
  <c r="Z2794" i="2"/>
  <c r="AD2794" i="2"/>
  <c r="AH2794" i="2"/>
  <c r="AL2794" i="2"/>
  <c r="AP2794" i="2"/>
  <c r="AA2795" i="2"/>
  <c r="AE2795" i="2"/>
  <c r="AI2795" i="2"/>
  <c r="AM2795" i="2"/>
  <c r="AQ2795" i="2"/>
  <c r="AB2796" i="2"/>
  <c r="AF2796" i="2"/>
  <c r="AJ2796" i="2"/>
  <c r="AN2796" i="2"/>
  <c r="AC2797" i="2"/>
  <c r="AG2797" i="2"/>
  <c r="AK2797" i="2"/>
  <c r="AO2797" i="2"/>
  <c r="Z2798" i="2"/>
  <c r="AD2798" i="2"/>
  <c r="AH2798" i="2"/>
  <c r="AL2798" i="2"/>
  <c r="AP2798" i="2"/>
  <c r="AA2799" i="2"/>
  <c r="AE2799" i="2"/>
  <c r="AI2799" i="2"/>
  <c r="AM2799" i="2"/>
  <c r="AQ2799" i="2"/>
  <c r="AB2800" i="2"/>
  <c r="AF2800" i="2"/>
  <c r="AJ2800" i="2"/>
  <c r="AN2800" i="2"/>
  <c r="AC2801" i="2"/>
  <c r="AG2801" i="2"/>
  <c r="AK2801" i="2"/>
  <c r="AO2801" i="2"/>
  <c r="Z2802" i="2"/>
  <c r="AD2802" i="2"/>
  <c r="AH2802" i="2"/>
  <c r="AL2802" i="2"/>
  <c r="AP2802" i="2"/>
  <c r="AA2803" i="2"/>
  <c r="AE2803" i="2"/>
  <c r="AI2803" i="2"/>
  <c r="AM2803" i="2"/>
  <c r="AQ2803" i="2"/>
  <c r="AB2804" i="2"/>
  <c r="AF2804" i="2"/>
  <c r="AJ2804" i="2"/>
  <c r="AN2804" i="2"/>
  <c r="AC2805" i="2"/>
  <c r="AG2805" i="2"/>
  <c r="AK2805" i="2"/>
  <c r="AO2805" i="2"/>
  <c r="Z2806" i="2"/>
  <c r="AD2806" i="2"/>
  <c r="AH2806" i="2"/>
  <c r="AL2806" i="2"/>
  <c r="AP2806" i="2"/>
  <c r="AA2807" i="2"/>
  <c r="AA125" i="2" s="1"/>
  <c r="AE2807" i="2"/>
  <c r="AE125" i="2" s="1"/>
  <c r="AI2807" i="2"/>
  <c r="AI125" i="2" s="1"/>
  <c r="AM2807" i="2"/>
  <c r="AM125" i="2" s="1"/>
  <c r="AQ2807" i="2"/>
  <c r="AP125" i="2" s="1"/>
  <c r="AB2808" i="2"/>
  <c r="AF2808" i="2"/>
  <c r="AJ2808" i="2"/>
  <c r="AN2808" i="2"/>
  <c r="AC2809" i="2"/>
  <c r="AG2809" i="2"/>
  <c r="AK2809" i="2"/>
  <c r="AO2809" i="2"/>
  <c r="Z2810" i="2"/>
  <c r="AD2810" i="2"/>
  <c r="AH2810" i="2"/>
  <c r="AL2810" i="2"/>
  <c r="AP2810" i="2"/>
  <c r="AA2811" i="2"/>
  <c r="AE2811" i="2"/>
  <c r="AI2811" i="2"/>
  <c r="AM2811" i="2"/>
  <c r="AQ2811" i="2"/>
  <c r="AB2812" i="2"/>
  <c r="AF2812" i="2"/>
  <c r="AJ2812" i="2"/>
  <c r="AN2812" i="2"/>
  <c r="AC2813" i="2"/>
  <c r="AG2813" i="2"/>
  <c r="AK2813" i="2"/>
  <c r="AO2813" i="2"/>
  <c r="Z2814" i="2"/>
  <c r="AD2814" i="2"/>
  <c r="AH2814" i="2"/>
  <c r="AL2814" i="2"/>
  <c r="AP2814" i="2"/>
  <c r="AA2815" i="2"/>
  <c r="AE2815" i="2"/>
  <c r="AI2815" i="2"/>
  <c r="AM2815" i="2"/>
  <c r="AQ2815" i="2"/>
  <c r="AB2816" i="2"/>
  <c r="AF2816" i="2"/>
  <c r="AJ2816" i="2"/>
  <c r="AN2816" i="2"/>
  <c r="AC2817" i="2"/>
  <c r="AG2817" i="2"/>
  <c r="AK2817" i="2"/>
  <c r="AO2817" i="2"/>
  <c r="Z2818" i="2"/>
  <c r="AD2818" i="2"/>
  <c r="AH2818" i="2"/>
  <c r="AL2818" i="2"/>
  <c r="AP2818" i="2"/>
  <c r="AA2819" i="2"/>
  <c r="AE2819" i="2"/>
  <c r="AI2819" i="2"/>
  <c r="AM2819" i="2"/>
  <c r="AQ2819" i="2"/>
  <c r="AB2820" i="2"/>
  <c r="AF2820" i="2"/>
  <c r="AJ2820" i="2"/>
  <c r="AN2820" i="2"/>
  <c r="AC2821" i="2"/>
  <c r="AG2821" i="2"/>
  <c r="AK2821" i="2"/>
  <c r="AO2821" i="2"/>
  <c r="Z2822" i="2"/>
  <c r="AD2822" i="2"/>
  <c r="AH2822" i="2"/>
  <c r="AL2822" i="2"/>
  <c r="AP2822" i="2"/>
  <c r="AA2823" i="2"/>
  <c r="AE2823" i="2"/>
  <c r="AI2823" i="2"/>
  <c r="AM2823" i="2"/>
  <c r="AQ2823" i="2"/>
  <c r="AB2824" i="2"/>
  <c r="AF2824" i="2"/>
  <c r="AJ2824" i="2"/>
  <c r="AN2824" i="2"/>
  <c r="AC2825" i="2"/>
  <c r="AG2825" i="2"/>
  <c r="AK2825" i="2"/>
  <c r="AO2825" i="2"/>
  <c r="Z2826" i="2"/>
  <c r="Z133" i="2" s="1"/>
  <c r="AD2826" i="2"/>
  <c r="AD133" i="2" s="1"/>
  <c r="AH2826" i="2"/>
  <c r="AH133" i="2" s="1"/>
  <c r="AL2826" i="2"/>
  <c r="AL133" i="2" s="1"/>
  <c r="AP2826" i="2"/>
  <c r="AO133" i="2" s="1"/>
  <c r="AA2827" i="2"/>
  <c r="AE2827" i="2"/>
  <c r="AI2827" i="2"/>
  <c r="AM2827" i="2"/>
  <c r="AQ2827" i="2"/>
  <c r="AB2828" i="2"/>
  <c r="AF2828" i="2"/>
  <c r="AJ2828" i="2"/>
  <c r="AN2828" i="2"/>
  <c r="AC2829" i="2"/>
  <c r="AG2829" i="2"/>
  <c r="AK2829" i="2"/>
  <c r="AO2829" i="2"/>
  <c r="Z2830" i="2"/>
  <c r="AD2830" i="2"/>
  <c r="AH2830" i="2"/>
  <c r="AL2830" i="2"/>
  <c r="AP2830" i="2"/>
  <c r="AA2831" i="2"/>
  <c r="AE2831" i="2"/>
  <c r="AI2831" i="2"/>
  <c r="AM2831" i="2"/>
  <c r="AQ2831" i="2"/>
  <c r="AB2832" i="2"/>
  <c r="AF2832" i="2"/>
  <c r="AJ2832" i="2"/>
  <c r="AN2832" i="2"/>
  <c r="AC2833" i="2"/>
  <c r="AG2833" i="2"/>
  <c r="AK2833" i="2"/>
  <c r="AO2833" i="2"/>
  <c r="Z2834" i="2"/>
  <c r="AD2834" i="2"/>
  <c r="AH2834" i="2"/>
  <c r="AL2834" i="2"/>
  <c r="AP2834" i="2"/>
  <c r="AA2835" i="2"/>
  <c r="AE2835" i="2"/>
  <c r="AI2835" i="2"/>
  <c r="AM2835" i="2"/>
  <c r="AQ2835" i="2"/>
  <c r="AB2836" i="2"/>
  <c r="AF2836" i="2"/>
  <c r="AJ2836" i="2"/>
  <c r="AN2836" i="2"/>
  <c r="AC2837" i="2"/>
  <c r="AG2837" i="2"/>
  <c r="AK2837" i="2"/>
  <c r="AO2837" i="2"/>
  <c r="Z2838" i="2"/>
  <c r="AD2838" i="2"/>
  <c r="AH2838" i="2"/>
  <c r="AL2838" i="2"/>
  <c r="AP2838" i="2"/>
  <c r="AA2839" i="2"/>
  <c r="AE2839" i="2"/>
  <c r="AI2839" i="2"/>
  <c r="AM2839" i="2"/>
  <c r="AQ2839" i="2"/>
  <c r="AB2840" i="2"/>
  <c r="AF2840" i="2"/>
  <c r="AJ2840" i="2"/>
  <c r="AN2840" i="2"/>
  <c r="AC2841" i="2"/>
  <c r="AG2841" i="2"/>
  <c r="AK2841" i="2"/>
  <c r="AO2841" i="2"/>
  <c r="Z2842" i="2"/>
  <c r="AD2842" i="2"/>
  <c r="AH2842" i="2"/>
  <c r="AL2842" i="2"/>
  <c r="AP2842" i="2"/>
  <c r="AA2843" i="2"/>
  <c r="AE2843" i="2"/>
  <c r="AI2843" i="2"/>
  <c r="AM2843" i="2"/>
  <c r="AQ2843" i="2"/>
  <c r="AP2844" i="2"/>
  <c r="AK2844" i="2"/>
  <c r="Z2846" i="2"/>
  <c r="AD2846" i="2"/>
  <c r="AH2846" i="2"/>
  <c r="AL2846" i="2"/>
  <c r="AC2846" i="2"/>
  <c r="AK2846" i="2"/>
  <c r="Z2848" i="2"/>
  <c r="AD2848" i="2"/>
  <c r="AH2848" i="2"/>
  <c r="AL2848" i="2"/>
  <c r="AC2848" i="2"/>
  <c r="AK2848" i="2"/>
  <c r="Z2850" i="2"/>
  <c r="AD2850" i="2"/>
  <c r="AH2850" i="2"/>
  <c r="AL2850" i="2"/>
  <c r="AC2850" i="2"/>
  <c r="AK2850" i="2"/>
  <c r="Z2852" i="2"/>
  <c r="AD2852" i="2"/>
  <c r="AH2852" i="2"/>
  <c r="AL2852" i="2"/>
  <c r="AC2852" i="2"/>
  <c r="AK2852" i="2"/>
  <c r="Z2854" i="2"/>
  <c r="AM2854" i="2"/>
  <c r="AI2854" i="2"/>
  <c r="AE2854" i="2"/>
  <c r="AA2854" i="2"/>
  <c r="AD2854" i="2"/>
  <c r="AH2854" i="2"/>
  <c r="AL2854" i="2"/>
  <c r="AG2854" i="2"/>
  <c r="Z2713" i="2"/>
  <c r="AL2713" i="2"/>
  <c r="AA2714" i="2"/>
  <c r="Z2717" i="2"/>
  <c r="AA2718" i="2"/>
  <c r="Z2721" i="2"/>
  <c r="AA2722" i="2"/>
  <c r="Z2725" i="2"/>
  <c r="AA2726" i="2"/>
  <c r="Z2729" i="2"/>
  <c r="AL2729" i="2"/>
  <c r="AA2730" i="2"/>
  <c r="Z2733" i="2"/>
  <c r="AL2733" i="2"/>
  <c r="AA2734" i="2"/>
  <c r="Z2737" i="2"/>
  <c r="AA2738" i="2"/>
  <c r="Z2741" i="2"/>
  <c r="AA2742" i="2"/>
  <c r="Z2745" i="2"/>
  <c r="AA2746" i="2"/>
  <c r="Z2749" i="2"/>
  <c r="AA2750" i="2"/>
  <c r="Z2753" i="2"/>
  <c r="AA2754" i="2"/>
  <c r="Z2757" i="2"/>
  <c r="AA2758" i="2"/>
  <c r="Z2761" i="2"/>
  <c r="AA2762" i="2"/>
  <c r="Z2765" i="2"/>
  <c r="AA2766" i="2"/>
  <c r="Z2769" i="2"/>
  <c r="AA2770" i="2"/>
  <c r="Z2773" i="2"/>
  <c r="AA2774" i="2"/>
  <c r="Z2777" i="2"/>
  <c r="AA2778" i="2"/>
  <c r="Z2781" i="2"/>
  <c r="AA2782" i="2"/>
  <c r="Z2785" i="2"/>
  <c r="AA2786" i="2"/>
  <c r="Z2789" i="2"/>
  <c r="AA2790" i="2"/>
  <c r="Z2793" i="2"/>
  <c r="AA2794" i="2"/>
  <c r="Z2797" i="2"/>
  <c r="AA2798" i="2"/>
  <c r="Z2801" i="2"/>
  <c r="AA2802" i="2"/>
  <c r="Z2805" i="2"/>
  <c r="AA2806" i="2"/>
  <c r="Z2809" i="2"/>
  <c r="AA2810" i="2"/>
  <c r="Z2813" i="2"/>
  <c r="AA2814" i="2"/>
  <c r="Z2817" i="2"/>
  <c r="AA2818" i="2"/>
  <c r="Z2821" i="2"/>
  <c r="AA2822" i="2"/>
  <c r="Z2825" i="2"/>
  <c r="AA2826" i="2"/>
  <c r="AA133" i="2" s="1"/>
  <c r="Z2829" i="2"/>
  <c r="AA2830" i="2"/>
  <c r="Z2833" i="2"/>
  <c r="AA2834" i="2"/>
  <c r="Z2837" i="2"/>
  <c r="AA2838" i="2"/>
  <c r="Z2841" i="2"/>
  <c r="AA2842" i="2"/>
  <c r="AF2844" i="2"/>
  <c r="AJ2844" i="2"/>
  <c r="AN2844" i="2"/>
  <c r="AE2844" i="2"/>
  <c r="AC2845" i="2"/>
  <c r="AG2845" i="2"/>
  <c r="AK2845" i="2"/>
  <c r="Z2845" i="2"/>
  <c r="AH2845" i="2"/>
  <c r="AP2845" i="2"/>
  <c r="AP2846" i="2"/>
  <c r="AE2846" i="2"/>
  <c r="AM2846" i="2"/>
  <c r="AC2847" i="2"/>
  <c r="AG2847" i="2"/>
  <c r="AK2847" i="2"/>
  <c r="Z2847" i="2"/>
  <c r="AH2847" i="2"/>
  <c r="AP2847" i="2"/>
  <c r="AP2848" i="2"/>
  <c r="AE2848" i="2"/>
  <c r="AM2848" i="2"/>
  <c r="AC2849" i="2"/>
  <c r="AG2849" i="2"/>
  <c r="AK2849" i="2"/>
  <c r="Z2849" i="2"/>
  <c r="AH2849" i="2"/>
  <c r="AP2849" i="2"/>
  <c r="AP2850" i="2"/>
  <c r="AE2850" i="2"/>
  <c r="AM2850" i="2"/>
  <c r="AC2851" i="2"/>
  <c r="AG2851" i="2"/>
  <c r="AK2851" i="2"/>
  <c r="Z2851" i="2"/>
  <c r="AH2851" i="2"/>
  <c r="AP2851" i="2"/>
  <c r="AP2852" i="2"/>
  <c r="AE2852" i="2"/>
  <c r="AM2852" i="2"/>
  <c r="AC2853" i="2"/>
  <c r="AG2853" i="2"/>
  <c r="AK2853" i="2"/>
  <c r="Z2853" i="2"/>
  <c r="AH2853" i="2"/>
  <c r="AP2853" i="2"/>
  <c r="AP2854" i="2"/>
  <c r="AK2854" i="2"/>
  <c r="Z2712" i="2"/>
  <c r="AD2712" i="2"/>
  <c r="AH2712" i="2"/>
  <c r="AA2713" i="2"/>
  <c r="AE2713" i="2"/>
  <c r="AI2713" i="2"/>
  <c r="AB2714" i="2"/>
  <c r="AF2714" i="2"/>
  <c r="AJ2714" i="2"/>
  <c r="AC2715" i="2"/>
  <c r="AG2715" i="2"/>
  <c r="AK2715" i="2"/>
  <c r="Z2716" i="2"/>
  <c r="AD2716" i="2"/>
  <c r="AH2716" i="2"/>
  <c r="AA2717" i="2"/>
  <c r="AE2717" i="2"/>
  <c r="AI2717" i="2"/>
  <c r="AB2718" i="2"/>
  <c r="AF2718" i="2"/>
  <c r="AJ2718" i="2"/>
  <c r="AC2719" i="2"/>
  <c r="AG2719" i="2"/>
  <c r="AK2719" i="2"/>
  <c r="Z2720" i="2"/>
  <c r="AD2720" i="2"/>
  <c r="AH2720" i="2"/>
  <c r="AA2721" i="2"/>
  <c r="AE2721" i="2"/>
  <c r="AI2721" i="2"/>
  <c r="AB2722" i="2"/>
  <c r="AF2722" i="2"/>
  <c r="AJ2722" i="2"/>
  <c r="AC2723" i="2"/>
  <c r="AG2723" i="2"/>
  <c r="AK2723" i="2"/>
  <c r="Z2724" i="2"/>
  <c r="AD2724" i="2"/>
  <c r="AH2724" i="2"/>
  <c r="AA2725" i="2"/>
  <c r="AE2725" i="2"/>
  <c r="AI2725" i="2"/>
  <c r="AB2726" i="2"/>
  <c r="AF2726" i="2"/>
  <c r="AJ2726" i="2"/>
  <c r="AC2727" i="2"/>
  <c r="AG2727" i="2"/>
  <c r="AK2727" i="2"/>
  <c r="Z2728" i="2"/>
  <c r="AD2728" i="2"/>
  <c r="AH2728" i="2"/>
  <c r="AA2729" i="2"/>
  <c r="AE2729" i="2"/>
  <c r="AI2729" i="2"/>
  <c r="AB2730" i="2"/>
  <c r="AF2730" i="2"/>
  <c r="AJ2730" i="2"/>
  <c r="AC2731" i="2"/>
  <c r="AG2731" i="2"/>
  <c r="AK2731" i="2"/>
  <c r="Z2732" i="2"/>
  <c r="AD2732" i="2"/>
  <c r="AH2732" i="2"/>
  <c r="AA2733" i="2"/>
  <c r="AE2733" i="2"/>
  <c r="AI2733" i="2"/>
  <c r="AB2734" i="2"/>
  <c r="AF2734" i="2"/>
  <c r="AJ2734" i="2"/>
  <c r="AC2735" i="2"/>
  <c r="AG2735" i="2"/>
  <c r="AK2735" i="2"/>
  <c r="Z2736" i="2"/>
  <c r="AD2736" i="2"/>
  <c r="AH2736" i="2"/>
  <c r="AA2737" i="2"/>
  <c r="AE2737" i="2"/>
  <c r="AI2737" i="2"/>
  <c r="AB2738" i="2"/>
  <c r="AF2738" i="2"/>
  <c r="AJ2738" i="2"/>
  <c r="AC2739" i="2"/>
  <c r="AG2739" i="2"/>
  <c r="AK2739" i="2"/>
  <c r="Z2740" i="2"/>
  <c r="AD2740" i="2"/>
  <c r="AH2740" i="2"/>
  <c r="AA2741" i="2"/>
  <c r="AE2741" i="2"/>
  <c r="AI2741" i="2"/>
  <c r="AB2742" i="2"/>
  <c r="AF2742" i="2"/>
  <c r="AJ2742" i="2"/>
  <c r="AC2743" i="2"/>
  <c r="AG2743" i="2"/>
  <c r="AK2743" i="2"/>
  <c r="Z2744" i="2"/>
  <c r="AD2744" i="2"/>
  <c r="AH2744" i="2"/>
  <c r="AA2745" i="2"/>
  <c r="AE2745" i="2"/>
  <c r="AI2745" i="2"/>
  <c r="AB2746" i="2"/>
  <c r="AF2746" i="2"/>
  <c r="AJ2746" i="2"/>
  <c r="AC2747" i="2"/>
  <c r="AG2747" i="2"/>
  <c r="AK2747" i="2"/>
  <c r="Z2748" i="2"/>
  <c r="AD2748" i="2"/>
  <c r="AH2748" i="2"/>
  <c r="AA2749" i="2"/>
  <c r="AE2749" i="2"/>
  <c r="AI2749" i="2"/>
  <c r="AB2750" i="2"/>
  <c r="AF2750" i="2"/>
  <c r="AJ2750" i="2"/>
  <c r="AC2751" i="2"/>
  <c r="AG2751" i="2"/>
  <c r="AK2751" i="2"/>
  <c r="Z2752" i="2"/>
  <c r="AD2752" i="2"/>
  <c r="AH2752" i="2"/>
  <c r="AA2753" i="2"/>
  <c r="AE2753" i="2"/>
  <c r="AI2753" i="2"/>
  <c r="AB2754" i="2"/>
  <c r="AF2754" i="2"/>
  <c r="AJ2754" i="2"/>
  <c r="AC2755" i="2"/>
  <c r="AG2755" i="2"/>
  <c r="AK2755" i="2"/>
  <c r="Z2756" i="2"/>
  <c r="AD2756" i="2"/>
  <c r="AH2756" i="2"/>
  <c r="AA2757" i="2"/>
  <c r="AE2757" i="2"/>
  <c r="AI2757" i="2"/>
  <c r="AB2758" i="2"/>
  <c r="AF2758" i="2"/>
  <c r="AJ2758" i="2"/>
  <c r="AC2759" i="2"/>
  <c r="AG2759" i="2"/>
  <c r="AK2759" i="2"/>
  <c r="Z2760" i="2"/>
  <c r="AD2760" i="2"/>
  <c r="AH2760" i="2"/>
  <c r="AA2761" i="2"/>
  <c r="AE2761" i="2"/>
  <c r="AI2761" i="2"/>
  <c r="AB2762" i="2"/>
  <c r="AF2762" i="2"/>
  <c r="AJ2762" i="2"/>
  <c r="AC2763" i="2"/>
  <c r="AG2763" i="2"/>
  <c r="AK2763" i="2"/>
  <c r="Z2764" i="2"/>
  <c r="AD2764" i="2"/>
  <c r="AH2764" i="2"/>
  <c r="AA2765" i="2"/>
  <c r="AE2765" i="2"/>
  <c r="AI2765" i="2"/>
  <c r="AB2766" i="2"/>
  <c r="AF2766" i="2"/>
  <c r="AJ2766" i="2"/>
  <c r="AC2767" i="2"/>
  <c r="AG2767" i="2"/>
  <c r="AK2767" i="2"/>
  <c r="Z2768" i="2"/>
  <c r="AD2768" i="2"/>
  <c r="AH2768" i="2"/>
  <c r="AA2769" i="2"/>
  <c r="AE2769" i="2"/>
  <c r="AI2769" i="2"/>
  <c r="AB2770" i="2"/>
  <c r="AF2770" i="2"/>
  <c r="AJ2770" i="2"/>
  <c r="AC2771" i="2"/>
  <c r="AG2771" i="2"/>
  <c r="AK2771" i="2"/>
  <c r="Z2772" i="2"/>
  <c r="AD2772" i="2"/>
  <c r="AH2772" i="2"/>
  <c r="AA2773" i="2"/>
  <c r="AE2773" i="2"/>
  <c r="AI2773" i="2"/>
  <c r="AB2774" i="2"/>
  <c r="AF2774" i="2"/>
  <c r="AJ2774" i="2"/>
  <c r="AC2775" i="2"/>
  <c r="AG2775" i="2"/>
  <c r="AK2775" i="2"/>
  <c r="Z2776" i="2"/>
  <c r="AD2776" i="2"/>
  <c r="AH2776" i="2"/>
  <c r="AA2777" i="2"/>
  <c r="AE2777" i="2"/>
  <c r="AI2777" i="2"/>
  <c r="AB2778" i="2"/>
  <c r="AF2778" i="2"/>
  <c r="AJ2778" i="2"/>
  <c r="AC2779" i="2"/>
  <c r="AG2779" i="2"/>
  <c r="AK2779" i="2"/>
  <c r="Z2780" i="2"/>
  <c r="AD2780" i="2"/>
  <c r="AH2780" i="2"/>
  <c r="AA2781" i="2"/>
  <c r="AE2781" i="2"/>
  <c r="AI2781" i="2"/>
  <c r="AB2782" i="2"/>
  <c r="AF2782" i="2"/>
  <c r="AJ2782" i="2"/>
  <c r="AC2783" i="2"/>
  <c r="AG2783" i="2"/>
  <c r="AK2783" i="2"/>
  <c r="Z2784" i="2"/>
  <c r="AD2784" i="2"/>
  <c r="AH2784" i="2"/>
  <c r="AA2785" i="2"/>
  <c r="AE2785" i="2"/>
  <c r="AI2785" i="2"/>
  <c r="AB2786" i="2"/>
  <c r="AF2786" i="2"/>
  <c r="AJ2786" i="2"/>
  <c r="AC2787" i="2"/>
  <c r="AG2787" i="2"/>
  <c r="AK2787" i="2"/>
  <c r="Z2788" i="2"/>
  <c r="AD2788" i="2"/>
  <c r="AH2788" i="2"/>
  <c r="AA2789" i="2"/>
  <c r="AE2789" i="2"/>
  <c r="AI2789" i="2"/>
  <c r="AB2790" i="2"/>
  <c r="AF2790" i="2"/>
  <c r="AJ2790" i="2"/>
  <c r="AC2791" i="2"/>
  <c r="AG2791" i="2"/>
  <c r="AK2791" i="2"/>
  <c r="Z2792" i="2"/>
  <c r="AD2792" i="2"/>
  <c r="AH2792" i="2"/>
  <c r="AA2793" i="2"/>
  <c r="AE2793" i="2"/>
  <c r="AI2793" i="2"/>
  <c r="AB2794" i="2"/>
  <c r="AF2794" i="2"/>
  <c r="AJ2794" i="2"/>
  <c r="AC2795" i="2"/>
  <c r="AG2795" i="2"/>
  <c r="AK2795" i="2"/>
  <c r="Z2796" i="2"/>
  <c r="AD2796" i="2"/>
  <c r="AH2796" i="2"/>
  <c r="AA2797" i="2"/>
  <c r="AE2797" i="2"/>
  <c r="AI2797" i="2"/>
  <c r="AB2798" i="2"/>
  <c r="AF2798" i="2"/>
  <c r="AJ2798" i="2"/>
  <c r="AC2799" i="2"/>
  <c r="AG2799" i="2"/>
  <c r="AK2799" i="2"/>
  <c r="Z2800" i="2"/>
  <c r="AD2800" i="2"/>
  <c r="AH2800" i="2"/>
  <c r="AA2801" i="2"/>
  <c r="AE2801" i="2"/>
  <c r="AI2801" i="2"/>
  <c r="AB2802" i="2"/>
  <c r="AF2802" i="2"/>
  <c r="AJ2802" i="2"/>
  <c r="AC2803" i="2"/>
  <c r="AG2803" i="2"/>
  <c r="AK2803" i="2"/>
  <c r="Z2804" i="2"/>
  <c r="AD2804" i="2"/>
  <c r="AH2804" i="2"/>
  <c r="AA2805" i="2"/>
  <c r="AE2805" i="2"/>
  <c r="AI2805" i="2"/>
  <c r="AB2806" i="2"/>
  <c r="AF2806" i="2"/>
  <c r="AJ2806" i="2"/>
  <c r="AC2807" i="2"/>
  <c r="AC125" i="2" s="1"/>
  <c r="AG2807" i="2"/>
  <c r="AG125" i="2" s="1"/>
  <c r="AK2807" i="2"/>
  <c r="AK125" i="2" s="1"/>
  <c r="Z2808" i="2"/>
  <c r="AD2808" i="2"/>
  <c r="AH2808" i="2"/>
  <c r="AA2809" i="2"/>
  <c r="AE2809" i="2"/>
  <c r="AI2809" i="2"/>
  <c r="AB2810" i="2"/>
  <c r="AF2810" i="2"/>
  <c r="AJ2810" i="2"/>
  <c r="AC2811" i="2"/>
  <c r="AG2811" i="2"/>
  <c r="AK2811" i="2"/>
  <c r="Z2812" i="2"/>
  <c r="AD2812" i="2"/>
  <c r="AH2812" i="2"/>
  <c r="AA2813" i="2"/>
  <c r="AE2813" i="2"/>
  <c r="AI2813" i="2"/>
  <c r="AB2814" i="2"/>
  <c r="AF2814" i="2"/>
  <c r="AJ2814" i="2"/>
  <c r="AC2815" i="2"/>
  <c r="AG2815" i="2"/>
  <c r="AK2815" i="2"/>
  <c r="Z2816" i="2"/>
  <c r="AD2816" i="2"/>
  <c r="AH2816" i="2"/>
  <c r="AA2817" i="2"/>
  <c r="AE2817" i="2"/>
  <c r="AI2817" i="2"/>
  <c r="AB2818" i="2"/>
  <c r="AF2818" i="2"/>
  <c r="AJ2818" i="2"/>
  <c r="AC2819" i="2"/>
  <c r="AG2819" i="2"/>
  <c r="AK2819" i="2"/>
  <c r="Z2820" i="2"/>
  <c r="AD2820" i="2"/>
  <c r="AH2820" i="2"/>
  <c r="AA2821" i="2"/>
  <c r="AE2821" i="2"/>
  <c r="AI2821" i="2"/>
  <c r="AB2822" i="2"/>
  <c r="AF2822" i="2"/>
  <c r="AJ2822" i="2"/>
  <c r="AC2823" i="2"/>
  <c r="AG2823" i="2"/>
  <c r="AK2823" i="2"/>
  <c r="Z2824" i="2"/>
  <c r="AD2824" i="2"/>
  <c r="AH2824" i="2"/>
  <c r="AA2825" i="2"/>
  <c r="AE2825" i="2"/>
  <c r="AI2825" i="2"/>
  <c r="AB2826" i="2"/>
  <c r="AB133" i="2" s="1"/>
  <c r="AF2826" i="2"/>
  <c r="AF133" i="2" s="1"/>
  <c r="AJ2826" i="2"/>
  <c r="AJ133" i="2" s="1"/>
  <c r="AC2827" i="2"/>
  <c r="AG2827" i="2"/>
  <c r="AK2827" i="2"/>
  <c r="Z2828" i="2"/>
  <c r="AD2828" i="2"/>
  <c r="AH2828" i="2"/>
  <c r="AA2829" i="2"/>
  <c r="AE2829" i="2"/>
  <c r="AI2829" i="2"/>
  <c r="AB2830" i="2"/>
  <c r="AF2830" i="2"/>
  <c r="AJ2830" i="2"/>
  <c r="AC2831" i="2"/>
  <c r="AG2831" i="2"/>
  <c r="AK2831" i="2"/>
  <c r="Z2832" i="2"/>
  <c r="AD2832" i="2"/>
  <c r="AH2832" i="2"/>
  <c r="AA2833" i="2"/>
  <c r="AE2833" i="2"/>
  <c r="AI2833" i="2"/>
  <c r="AB2834" i="2"/>
  <c r="AF2834" i="2"/>
  <c r="AJ2834" i="2"/>
  <c r="AC2835" i="2"/>
  <c r="AG2835" i="2"/>
  <c r="AK2835" i="2"/>
  <c r="Z2836" i="2"/>
  <c r="AD2836" i="2"/>
  <c r="AH2836" i="2"/>
  <c r="AA2837" i="2"/>
  <c r="AE2837" i="2"/>
  <c r="AI2837" i="2"/>
  <c r="AB2838" i="2"/>
  <c r="AF2838" i="2"/>
  <c r="AJ2838" i="2"/>
  <c r="AC2839" i="2"/>
  <c r="AG2839" i="2"/>
  <c r="AK2839" i="2"/>
  <c r="Z2840" i="2"/>
  <c r="AD2840" i="2"/>
  <c r="AH2840" i="2"/>
  <c r="AA2841" i="2"/>
  <c r="AE2841" i="2"/>
  <c r="AI2841" i="2"/>
  <c r="AB2842" i="2"/>
  <c r="AF2842" i="2"/>
  <c r="AJ2842" i="2"/>
  <c r="AC2843" i="2"/>
  <c r="AG2843" i="2"/>
  <c r="AK2843" i="2"/>
  <c r="AA2844" i="2"/>
  <c r="AF2846" i="2"/>
  <c r="AJ2846" i="2"/>
  <c r="AN2846" i="2"/>
  <c r="AG2846" i="2"/>
  <c r="AO2846" i="2"/>
  <c r="AF2848" i="2"/>
  <c r="AJ2848" i="2"/>
  <c r="AN2848" i="2"/>
  <c r="AG2848" i="2"/>
  <c r="AO2848" i="2"/>
  <c r="AF2850" i="2"/>
  <c r="AJ2850" i="2"/>
  <c r="AN2850" i="2"/>
  <c r="AG2850" i="2"/>
  <c r="AO2850" i="2"/>
  <c r="AF2852" i="2"/>
  <c r="AJ2852" i="2"/>
  <c r="AN2852" i="2"/>
  <c r="AG2852" i="2"/>
  <c r="AO2852" i="2"/>
  <c r="AB2854" i="2"/>
  <c r="AF2854" i="2"/>
  <c r="AJ2854" i="2"/>
  <c r="AQ2854" i="2"/>
  <c r="AN2854" i="2"/>
  <c r="AO2854" i="2"/>
  <c r="AB2855" i="2"/>
  <c r="AF2855" i="2"/>
  <c r="AJ2855" i="2"/>
  <c r="AN2855" i="2"/>
  <c r="AC2856" i="2"/>
  <c r="AG2856" i="2"/>
  <c r="AK2856" i="2"/>
  <c r="AO2856" i="2"/>
  <c r="Z2857" i="2"/>
  <c r="AD2857" i="2"/>
  <c r="AH2857" i="2"/>
  <c r="AL2857" i="2"/>
  <c r="AP2857" i="2"/>
  <c r="AA2858" i="2"/>
  <c r="AE2858" i="2"/>
  <c r="AI2858" i="2"/>
  <c r="AM2858" i="2"/>
  <c r="AQ2858" i="2"/>
  <c r="AB2859" i="2"/>
  <c r="AF2859" i="2"/>
  <c r="AJ2859" i="2"/>
  <c r="AN2859" i="2"/>
  <c r="AC2860" i="2"/>
  <c r="AG2860" i="2"/>
  <c r="AK2860" i="2"/>
  <c r="AO2860" i="2"/>
  <c r="Z2861" i="2"/>
  <c r="AD2861" i="2"/>
  <c r="AH2861" i="2"/>
  <c r="AL2861" i="2"/>
  <c r="AP2861" i="2"/>
  <c r="AA2862" i="2"/>
  <c r="AE2862" i="2"/>
  <c r="AI2862" i="2"/>
  <c r="AM2862" i="2"/>
  <c r="AQ2862" i="2"/>
  <c r="AB2863" i="2"/>
  <c r="AF2863" i="2"/>
  <c r="AJ2863" i="2"/>
  <c r="AN2863" i="2"/>
  <c r="AC2864" i="2"/>
  <c r="AG2864" i="2"/>
  <c r="AK2864" i="2"/>
  <c r="AO2864" i="2"/>
  <c r="Z2865" i="2"/>
  <c r="AD2865" i="2"/>
  <c r="AH2865" i="2"/>
  <c r="AL2865" i="2"/>
  <c r="AP2865" i="2"/>
  <c r="AA2866" i="2"/>
  <c r="AE2866" i="2"/>
  <c r="AI2866" i="2"/>
  <c r="AM2866" i="2"/>
  <c r="AQ2866" i="2"/>
  <c r="AB2867" i="2"/>
  <c r="AF2867" i="2"/>
  <c r="AJ2867" i="2"/>
  <c r="AN2867" i="2"/>
  <c r="AC2868" i="2"/>
  <c r="AG2868" i="2"/>
  <c r="AK2868" i="2"/>
  <c r="AO2868" i="2"/>
  <c r="Z2869" i="2"/>
  <c r="AD2869" i="2"/>
  <c r="AH2869" i="2"/>
  <c r="AL2869" i="2"/>
  <c r="AP2869" i="2"/>
  <c r="AA2870" i="2"/>
  <c r="AE2870" i="2"/>
  <c r="AI2870" i="2"/>
  <c r="AM2870" i="2"/>
  <c r="AQ2870" i="2"/>
  <c r="AB2871" i="2"/>
  <c r="AF2871" i="2"/>
  <c r="AJ2871" i="2"/>
  <c r="AN2871" i="2"/>
  <c r="AC2872" i="2"/>
  <c r="AG2872" i="2"/>
  <c r="AK2872" i="2"/>
  <c r="AO2872" i="2"/>
  <c r="Z2873" i="2"/>
  <c r="AD2873" i="2"/>
  <c r="AH2873" i="2"/>
  <c r="AL2873" i="2"/>
  <c r="AP2873" i="2"/>
  <c r="AA2874" i="2"/>
  <c r="AE2874" i="2"/>
  <c r="AI2874" i="2"/>
  <c r="AM2874" i="2"/>
  <c r="AQ2874" i="2"/>
  <c r="AB2875" i="2"/>
  <c r="AF2875" i="2"/>
  <c r="AJ2875" i="2"/>
  <c r="AN2875" i="2"/>
  <c r="AC2876" i="2"/>
  <c r="AG2876" i="2"/>
  <c r="AK2876" i="2"/>
  <c r="AO2876" i="2"/>
  <c r="Z2877" i="2"/>
  <c r="AD2877" i="2"/>
  <c r="AH2877" i="2"/>
  <c r="AL2877" i="2"/>
  <c r="AP2877" i="2"/>
  <c r="AA2878" i="2"/>
  <c r="AE2878" i="2"/>
  <c r="AI2878" i="2"/>
  <c r="AM2878" i="2"/>
  <c r="AQ2878" i="2"/>
  <c r="AB2879" i="2"/>
  <c r="AF2879" i="2"/>
  <c r="AJ2879" i="2"/>
  <c r="AN2879" i="2"/>
  <c r="AC2880" i="2"/>
  <c r="AG2880" i="2"/>
  <c r="AK2880" i="2"/>
  <c r="AO2880" i="2"/>
  <c r="Z2881" i="2"/>
  <c r="AD2881" i="2"/>
  <c r="AH2881" i="2"/>
  <c r="AL2881" i="2"/>
  <c r="AP2881" i="2"/>
  <c r="AA2882" i="2"/>
  <c r="AE2882" i="2"/>
  <c r="AI2882" i="2"/>
  <c r="AM2882" i="2"/>
  <c r="AQ2882" i="2"/>
  <c r="AB2883" i="2"/>
  <c r="AF2883" i="2"/>
  <c r="AJ2883" i="2"/>
  <c r="AN2883" i="2"/>
  <c r="AC2884" i="2"/>
  <c r="AG2884" i="2"/>
  <c r="AK2884" i="2"/>
  <c r="AO2884" i="2"/>
  <c r="Z2885" i="2"/>
  <c r="AD2885" i="2"/>
  <c r="AH2885" i="2"/>
  <c r="AL2885" i="2"/>
  <c r="AP2885" i="2"/>
  <c r="AA2886" i="2"/>
  <c r="AE2886" i="2"/>
  <c r="AI2886" i="2"/>
  <c r="AM2886" i="2"/>
  <c r="AQ2886" i="2"/>
  <c r="AB2887" i="2"/>
  <c r="AF2887" i="2"/>
  <c r="AJ2887" i="2"/>
  <c r="AN2887" i="2"/>
  <c r="AC2888" i="2"/>
  <c r="AG2888" i="2"/>
  <c r="AK2888" i="2"/>
  <c r="AO2888" i="2"/>
  <c r="Z2889" i="2"/>
  <c r="AD2889" i="2"/>
  <c r="AH2889" i="2"/>
  <c r="AL2889" i="2"/>
  <c r="AP2889" i="2"/>
  <c r="AA2890" i="2"/>
  <c r="AE2890" i="2"/>
  <c r="AI2890" i="2"/>
  <c r="AM2890" i="2"/>
  <c r="AQ2890" i="2"/>
  <c r="AB2891" i="2"/>
  <c r="AF2891" i="2"/>
  <c r="AJ2891" i="2"/>
  <c r="AN2891" i="2"/>
  <c r="AC2892" i="2"/>
  <c r="AG2892" i="2"/>
  <c r="AK2892" i="2"/>
  <c r="AO2892" i="2"/>
  <c r="Z2893" i="2"/>
  <c r="AD2893" i="2"/>
  <c r="AH2893" i="2"/>
  <c r="AL2893" i="2"/>
  <c r="AP2893" i="2"/>
  <c r="AA2894" i="2"/>
  <c r="AE2894" i="2"/>
  <c r="AI2894" i="2"/>
  <c r="AM2894" i="2"/>
  <c r="AQ2894" i="2"/>
  <c r="AB2895" i="2"/>
  <c r="AF2895" i="2"/>
  <c r="AJ2895" i="2"/>
  <c r="AN2895" i="2"/>
  <c r="AC2896" i="2"/>
  <c r="AG2896" i="2"/>
  <c r="AK2896" i="2"/>
  <c r="AO2896" i="2"/>
  <c r="Z2897" i="2"/>
  <c r="AD2897" i="2"/>
  <c r="AH2897" i="2"/>
  <c r="AL2897" i="2"/>
  <c r="AP2897" i="2"/>
  <c r="AA2898" i="2"/>
  <c r="AE2898" i="2"/>
  <c r="AI2898" i="2"/>
  <c r="AM2898" i="2"/>
  <c r="AQ2898" i="2"/>
  <c r="AB2899" i="2"/>
  <c r="AF2899" i="2"/>
  <c r="AJ2899" i="2"/>
  <c r="AN2899" i="2"/>
  <c r="AC2900" i="2"/>
  <c r="AG2900" i="2"/>
  <c r="AK2900" i="2"/>
  <c r="AO2900" i="2"/>
  <c r="Z2901" i="2"/>
  <c r="AD2901" i="2"/>
  <c r="AH2901" i="2"/>
  <c r="AL2901" i="2"/>
  <c r="AP2901" i="2"/>
  <c r="AA2902" i="2"/>
  <c r="AE2902" i="2"/>
  <c r="AI2902" i="2"/>
  <c r="AM2902" i="2"/>
  <c r="AQ2902" i="2"/>
  <c r="AB2903" i="2"/>
  <c r="AF2903" i="2"/>
  <c r="AJ2903" i="2"/>
  <c r="AN2903" i="2"/>
  <c r="AC2904" i="2"/>
  <c r="AG2904" i="2"/>
  <c r="AK2904" i="2"/>
  <c r="AO2904" i="2"/>
  <c r="Z2905" i="2"/>
  <c r="AD2905" i="2"/>
  <c r="AH2905" i="2"/>
  <c r="AL2905" i="2"/>
  <c r="AP2905" i="2"/>
  <c r="AA2906" i="2"/>
  <c r="AE2906" i="2"/>
  <c r="AI2906" i="2"/>
  <c r="AM2906" i="2"/>
  <c r="AQ2906" i="2"/>
  <c r="AB2907" i="2"/>
  <c r="AF2907" i="2"/>
  <c r="AJ2907" i="2"/>
  <c r="AN2907" i="2"/>
  <c r="AC2908" i="2"/>
  <c r="AG2908" i="2"/>
  <c r="AK2908" i="2"/>
  <c r="AO2908" i="2"/>
  <c r="Z2909" i="2"/>
  <c r="AD2909" i="2"/>
  <c r="AH2909" i="2"/>
  <c r="AL2909" i="2"/>
  <c r="AP2909" i="2"/>
  <c r="AA2910" i="2"/>
  <c r="AE2910" i="2"/>
  <c r="AI2910" i="2"/>
  <c r="AM2910" i="2"/>
  <c r="AQ2910" i="2"/>
  <c r="AB2911" i="2"/>
  <c r="AF2911" i="2"/>
  <c r="AJ2911" i="2"/>
  <c r="AN2911" i="2"/>
  <c r="AC2912" i="2"/>
  <c r="AG2912" i="2"/>
  <c r="AK2912" i="2"/>
  <c r="AO2912" i="2"/>
  <c r="Z2913" i="2"/>
  <c r="AD2913" i="2"/>
  <c r="AH2913" i="2"/>
  <c r="AL2913" i="2"/>
  <c r="AP2913" i="2"/>
  <c r="AA2914" i="2"/>
  <c r="AE2914" i="2"/>
  <c r="AI2914" i="2"/>
  <c r="AM2914" i="2"/>
  <c r="AQ2914" i="2"/>
  <c r="AB2915" i="2"/>
  <c r="AF2915" i="2"/>
  <c r="AJ2915" i="2"/>
  <c r="AN2915" i="2"/>
  <c r="AC2916" i="2"/>
  <c r="AG2916" i="2"/>
  <c r="AK2916" i="2"/>
  <c r="AO2916" i="2"/>
  <c r="Z2917" i="2"/>
  <c r="AD2917" i="2"/>
  <c r="AH2917" i="2"/>
  <c r="AL2917" i="2"/>
  <c r="AP2917" i="2"/>
  <c r="AA2918" i="2"/>
  <c r="AE2918" i="2"/>
  <c r="AI2918" i="2"/>
  <c r="AM2918" i="2"/>
  <c r="AQ2918" i="2"/>
  <c r="AB2919" i="2"/>
  <c r="AF2919" i="2"/>
  <c r="AJ2919" i="2"/>
  <c r="AN2919" i="2"/>
  <c r="AC2920" i="2"/>
  <c r="AG2920" i="2"/>
  <c r="AK2920" i="2"/>
  <c r="AO2920" i="2"/>
  <c r="Z2921" i="2"/>
  <c r="AD2921" i="2"/>
  <c r="AH2921" i="2"/>
  <c r="AL2921" i="2"/>
  <c r="AP2921" i="2"/>
  <c r="AA2922" i="2"/>
  <c r="AE2922" i="2"/>
  <c r="AI2922" i="2"/>
  <c r="AM2922" i="2"/>
  <c r="AQ2922" i="2"/>
  <c r="AB2923" i="2"/>
  <c r="AF2923" i="2"/>
  <c r="AJ2923" i="2"/>
  <c r="AN2923" i="2"/>
  <c r="AC2924" i="2"/>
  <c r="AG2924" i="2"/>
  <c r="AK2924" i="2"/>
  <c r="AO2924" i="2"/>
  <c r="Z2925" i="2"/>
  <c r="AD2925" i="2"/>
  <c r="AH2925" i="2"/>
  <c r="AL2925" i="2"/>
  <c r="AP2925" i="2"/>
  <c r="AA2926" i="2"/>
  <c r="AE2926" i="2"/>
  <c r="AJ2926" i="2"/>
  <c r="AO2926" i="2"/>
  <c r="Z2927" i="2"/>
  <c r="AD2927" i="2"/>
  <c r="AH2927" i="2"/>
  <c r="AL2927" i="2"/>
  <c r="AC2927" i="2"/>
  <c r="AK2927" i="2"/>
  <c r="AM2929" i="2"/>
  <c r="AI2929" i="2"/>
  <c r="AE2929" i="2"/>
  <c r="AA2929" i="2"/>
  <c r="Z2929" i="2"/>
  <c r="AD2929" i="2"/>
  <c r="AH2929" i="2"/>
  <c r="AL2929" i="2"/>
  <c r="AG2929" i="2"/>
  <c r="AC2930" i="2"/>
  <c r="AL2930" i="2"/>
  <c r="AH2930" i="2"/>
  <c r="AD2930" i="2"/>
  <c r="Z2930" i="2"/>
  <c r="AG2930" i="2"/>
  <c r="AK2930" i="2"/>
  <c r="Z2856" i="2"/>
  <c r="AA2857" i="2"/>
  <c r="Z2860" i="2"/>
  <c r="AA2861" i="2"/>
  <c r="Z2864" i="2"/>
  <c r="AL2864" i="2"/>
  <c r="AA2865" i="2"/>
  <c r="Z2868" i="2"/>
  <c r="AL2868" i="2"/>
  <c r="AA2869" i="2"/>
  <c r="Z2872" i="2"/>
  <c r="AL2872" i="2"/>
  <c r="AA2873" i="2"/>
  <c r="Z2876" i="2"/>
  <c r="AL2876" i="2"/>
  <c r="AA2877" i="2"/>
  <c r="AC2879" i="2"/>
  <c r="AG2879" i="2"/>
  <c r="Z2880" i="2"/>
  <c r="AL2880" i="2"/>
  <c r="AA2881" i="2"/>
  <c r="AC2883" i="2"/>
  <c r="AG2883" i="2"/>
  <c r="Z2884" i="2"/>
  <c r="AL2884" i="2"/>
  <c r="AA2885" i="2"/>
  <c r="AB2886" i="2"/>
  <c r="AC2887" i="2"/>
  <c r="AG2887" i="2"/>
  <c r="Z2888" i="2"/>
  <c r="AL2888" i="2"/>
  <c r="AA2889" i="2"/>
  <c r="AB2890" i="2"/>
  <c r="AC2891" i="2"/>
  <c r="AG2891" i="2"/>
  <c r="Z2892" i="2"/>
  <c r="AL2892" i="2"/>
  <c r="AA2893" i="2"/>
  <c r="AG2895" i="2"/>
  <c r="Z2896" i="2"/>
  <c r="AL2896" i="2"/>
  <c r="AA2897" i="2"/>
  <c r="AG2899" i="2"/>
  <c r="Z2900" i="2"/>
  <c r="AL2900" i="2"/>
  <c r="AA2901" i="2"/>
  <c r="Z2904" i="2"/>
  <c r="AL2904" i="2"/>
  <c r="AA2905" i="2"/>
  <c r="AG2907" i="2"/>
  <c r="Z2908" i="2"/>
  <c r="AL2908" i="2"/>
  <c r="AA2909" i="2"/>
  <c r="AG2911" i="2"/>
  <c r="Z2912" i="2"/>
  <c r="AL2912" i="2"/>
  <c r="AA2913" i="2"/>
  <c r="AG2915" i="2"/>
  <c r="Z2916" i="2"/>
  <c r="AL2916" i="2"/>
  <c r="AA2917" i="2"/>
  <c r="Z2920" i="2"/>
  <c r="AL2920" i="2"/>
  <c r="AA2921" i="2"/>
  <c r="AG2923" i="2"/>
  <c r="Z2924" i="2"/>
  <c r="AL2924" i="2"/>
  <c r="AA2925" i="2"/>
  <c r="AI2926" i="2"/>
  <c r="AM2926" i="2"/>
  <c r="AP2927" i="2"/>
  <c r="AE2927" i="2"/>
  <c r="AM2927" i="2"/>
  <c r="AC2928" i="2"/>
  <c r="AG2928" i="2"/>
  <c r="AQ2928" i="2"/>
  <c r="AK2928" i="2"/>
  <c r="Z2928" i="2"/>
  <c r="AH2928" i="2"/>
  <c r="AP2929" i="2"/>
  <c r="AK2929" i="2"/>
  <c r="AO2930" i="2"/>
  <c r="Z2855" i="2"/>
  <c r="AD2855" i="2"/>
  <c r="AH2855" i="2"/>
  <c r="AL2855" i="2"/>
  <c r="AP2855" i="2"/>
  <c r="AA2856" i="2"/>
  <c r="AE2856" i="2"/>
  <c r="AI2856" i="2"/>
  <c r="AQ2856" i="2"/>
  <c r="AB2857" i="2"/>
  <c r="AF2857" i="2"/>
  <c r="AJ2857" i="2"/>
  <c r="AC2858" i="2"/>
  <c r="AG2858" i="2"/>
  <c r="AK2858" i="2"/>
  <c r="AO2858" i="2"/>
  <c r="Z2859" i="2"/>
  <c r="AD2859" i="2"/>
  <c r="AH2859" i="2"/>
  <c r="AL2859" i="2"/>
  <c r="AP2859" i="2"/>
  <c r="AA2860" i="2"/>
  <c r="AE2860" i="2"/>
  <c r="AI2860" i="2"/>
  <c r="AQ2860" i="2"/>
  <c r="AB2861" i="2"/>
  <c r="AF2861" i="2"/>
  <c r="AJ2861" i="2"/>
  <c r="AC2862" i="2"/>
  <c r="AG2862" i="2"/>
  <c r="AK2862" i="2"/>
  <c r="AO2862" i="2"/>
  <c r="Z2863" i="2"/>
  <c r="AD2863" i="2"/>
  <c r="AH2863" i="2"/>
  <c r="AL2863" i="2"/>
  <c r="AP2863" i="2"/>
  <c r="AA2864" i="2"/>
  <c r="AE2864" i="2"/>
  <c r="AI2864" i="2"/>
  <c r="AB2865" i="2"/>
  <c r="AF2865" i="2"/>
  <c r="AJ2865" i="2"/>
  <c r="AC2866" i="2"/>
  <c r="AG2866" i="2"/>
  <c r="AK2866" i="2"/>
  <c r="AO2866" i="2"/>
  <c r="Z2867" i="2"/>
  <c r="AD2867" i="2"/>
  <c r="AH2867" i="2"/>
  <c r="AL2867" i="2"/>
  <c r="AP2867" i="2"/>
  <c r="AA2868" i="2"/>
  <c r="AE2868" i="2"/>
  <c r="AI2868" i="2"/>
  <c r="AB2869" i="2"/>
  <c r="AF2869" i="2"/>
  <c r="AJ2869" i="2"/>
  <c r="AC2870" i="2"/>
  <c r="AG2870" i="2"/>
  <c r="AK2870" i="2"/>
  <c r="AO2870" i="2"/>
  <c r="Z2871" i="2"/>
  <c r="AD2871" i="2"/>
  <c r="AH2871" i="2"/>
  <c r="AL2871" i="2"/>
  <c r="AP2871" i="2"/>
  <c r="AA2872" i="2"/>
  <c r="AE2872" i="2"/>
  <c r="AI2872" i="2"/>
  <c r="AB2873" i="2"/>
  <c r="AF2873" i="2"/>
  <c r="AJ2873" i="2"/>
  <c r="AC2874" i="2"/>
  <c r="AG2874" i="2"/>
  <c r="AK2874" i="2"/>
  <c r="AO2874" i="2"/>
  <c r="Z2875" i="2"/>
  <c r="AD2875" i="2"/>
  <c r="AH2875" i="2"/>
  <c r="AL2875" i="2"/>
  <c r="AP2875" i="2"/>
  <c r="AA2876" i="2"/>
  <c r="AE2876" i="2"/>
  <c r="AI2876" i="2"/>
  <c r="AB2877" i="2"/>
  <c r="AF2877" i="2"/>
  <c r="AJ2877" i="2"/>
  <c r="AC2878" i="2"/>
  <c r="AG2878" i="2"/>
  <c r="AK2878" i="2"/>
  <c r="AO2878" i="2"/>
  <c r="AD2879" i="2"/>
  <c r="AH2879" i="2"/>
  <c r="AL2879" i="2"/>
  <c r="AA2880" i="2"/>
  <c r="AE2880" i="2"/>
  <c r="AI2880" i="2"/>
  <c r="AB2881" i="2"/>
  <c r="AF2881" i="2"/>
  <c r="AJ2881" i="2"/>
  <c r="AC2882" i="2"/>
  <c r="AG2882" i="2"/>
  <c r="AK2882" i="2"/>
  <c r="AO2882" i="2"/>
  <c r="Z2883" i="2"/>
  <c r="AD2883" i="2"/>
  <c r="AL2883" i="2"/>
  <c r="AA2884" i="2"/>
  <c r="AE2884" i="2"/>
  <c r="AI2884" i="2"/>
  <c r="AB2885" i="2"/>
  <c r="AF2885" i="2"/>
  <c r="AJ2885" i="2"/>
  <c r="AG2886" i="2"/>
  <c r="AK2886" i="2"/>
  <c r="AO2886" i="2"/>
  <c r="Z2887" i="2"/>
  <c r="AD2887" i="2"/>
  <c r="AH2887" i="2"/>
  <c r="AA2888" i="2"/>
  <c r="AE2888" i="2"/>
  <c r="AI2888" i="2"/>
  <c r="AB2889" i="2"/>
  <c r="AF2889" i="2"/>
  <c r="AJ2889" i="2"/>
  <c r="AG2890" i="2"/>
  <c r="AK2890" i="2"/>
  <c r="AO2890" i="2"/>
  <c r="Z2891" i="2"/>
  <c r="AD2891" i="2"/>
  <c r="AH2891" i="2"/>
  <c r="AA2892" i="2"/>
  <c r="AE2892" i="2"/>
  <c r="AI2892" i="2"/>
  <c r="AB2893" i="2"/>
  <c r="AF2893" i="2"/>
  <c r="AJ2893" i="2"/>
  <c r="AC2894" i="2"/>
  <c r="AG2894" i="2"/>
  <c r="AK2894" i="2"/>
  <c r="AO2894" i="2"/>
  <c r="Z2895" i="2"/>
  <c r="AD2895" i="2"/>
  <c r="AH2895" i="2"/>
  <c r="AL2895" i="2"/>
  <c r="AA2896" i="2"/>
  <c r="AE2896" i="2"/>
  <c r="AI2896" i="2"/>
  <c r="AB2897" i="2"/>
  <c r="AF2897" i="2"/>
  <c r="AJ2897" i="2"/>
  <c r="AC2898" i="2"/>
  <c r="AG2898" i="2"/>
  <c r="AK2898" i="2"/>
  <c r="AO2898" i="2"/>
  <c r="Z2899" i="2"/>
  <c r="AD2899" i="2"/>
  <c r="AH2899" i="2"/>
  <c r="AL2899" i="2"/>
  <c r="AA2900" i="2"/>
  <c r="AE2900" i="2"/>
  <c r="AI2900" i="2"/>
  <c r="AB2901" i="2"/>
  <c r="AF2901" i="2"/>
  <c r="AJ2901" i="2"/>
  <c r="AC2902" i="2"/>
  <c r="AG2902" i="2"/>
  <c r="AK2902" i="2"/>
  <c r="AO2902" i="2"/>
  <c r="Z2903" i="2"/>
  <c r="AD2903" i="2"/>
  <c r="AH2903" i="2"/>
  <c r="AL2903" i="2"/>
  <c r="AP2903" i="2"/>
  <c r="AA2904" i="2"/>
  <c r="AE2904" i="2"/>
  <c r="AI2904" i="2"/>
  <c r="AB2905" i="2"/>
  <c r="AF2905" i="2"/>
  <c r="AJ2905" i="2"/>
  <c r="AC2906" i="2"/>
  <c r="AG2906" i="2"/>
  <c r="AK2906" i="2"/>
  <c r="AO2906" i="2"/>
  <c r="Z2907" i="2"/>
  <c r="AD2907" i="2"/>
  <c r="AH2907" i="2"/>
  <c r="AL2907" i="2"/>
  <c r="AA2908" i="2"/>
  <c r="AE2908" i="2"/>
  <c r="AI2908" i="2"/>
  <c r="AB2909" i="2"/>
  <c r="AF2909" i="2"/>
  <c r="AJ2909" i="2"/>
  <c r="AC2910" i="2"/>
  <c r="AG2910" i="2"/>
  <c r="AK2910" i="2"/>
  <c r="AO2910" i="2"/>
  <c r="Z2911" i="2"/>
  <c r="AD2911" i="2"/>
  <c r="AH2911" i="2"/>
  <c r="AL2911" i="2"/>
  <c r="AA2912" i="2"/>
  <c r="AE2912" i="2"/>
  <c r="AI2912" i="2"/>
  <c r="AB2913" i="2"/>
  <c r="AF2913" i="2"/>
  <c r="AJ2913" i="2"/>
  <c r="AC2914" i="2"/>
  <c r="AG2914" i="2"/>
  <c r="AK2914" i="2"/>
  <c r="AO2914" i="2"/>
  <c r="Z2915" i="2"/>
  <c r="AD2915" i="2"/>
  <c r="AH2915" i="2"/>
  <c r="AL2915" i="2"/>
  <c r="AA2916" i="2"/>
  <c r="AE2916" i="2"/>
  <c r="AI2916" i="2"/>
  <c r="AB2917" i="2"/>
  <c r="AF2917" i="2"/>
  <c r="AJ2917" i="2"/>
  <c r="AC2918" i="2"/>
  <c r="AG2918" i="2"/>
  <c r="AK2918" i="2"/>
  <c r="AO2918" i="2"/>
  <c r="Z2919" i="2"/>
  <c r="AD2919" i="2"/>
  <c r="AH2919" i="2"/>
  <c r="AL2919" i="2"/>
  <c r="AP2919" i="2"/>
  <c r="AA2920" i="2"/>
  <c r="AE2920" i="2"/>
  <c r="AI2920" i="2"/>
  <c r="AB2921" i="2"/>
  <c r="AF2921" i="2"/>
  <c r="AJ2921" i="2"/>
  <c r="AC2922" i="2"/>
  <c r="AG2922" i="2"/>
  <c r="AK2922" i="2"/>
  <c r="AO2922" i="2"/>
  <c r="Z2923" i="2"/>
  <c r="AD2923" i="2"/>
  <c r="AH2923" i="2"/>
  <c r="AL2923" i="2"/>
  <c r="AA2924" i="2"/>
  <c r="AE2924" i="2"/>
  <c r="AI2924" i="2"/>
  <c r="AB2925" i="2"/>
  <c r="AF2925" i="2"/>
  <c r="AJ2925" i="2"/>
  <c r="AC2926" i="2"/>
  <c r="AG2926" i="2"/>
  <c r="AL2926" i="2"/>
  <c r="AF2927" i="2"/>
  <c r="AJ2927" i="2"/>
  <c r="AN2927" i="2"/>
  <c r="AG2927" i="2"/>
  <c r="AO2927" i="2"/>
  <c r="AF2929" i="2"/>
  <c r="AJ2929" i="2"/>
  <c r="AQ2929" i="2"/>
  <c r="AN2929" i="2"/>
  <c r="AO2929" i="2"/>
  <c r="AN2930" i="2"/>
  <c r="AE2930" i="2"/>
  <c r="AI2930" i="2"/>
  <c r="AM2930" i="2"/>
  <c r="AA2927" i="2"/>
  <c r="AI2927" i="2"/>
  <c r="AQ2927" i="2"/>
  <c r="AE2928" i="2"/>
  <c r="AI2928" i="2"/>
  <c r="AM2928" i="2"/>
  <c r="AD2928" i="2"/>
  <c r="AL2928" i="2"/>
  <c r="AC2929" i="2"/>
  <c r="AP2930" i="2"/>
  <c r="AA2931" i="2"/>
  <c r="AE2931" i="2"/>
  <c r="AI2931" i="2"/>
  <c r="AM2931" i="2"/>
  <c r="AQ2931" i="2"/>
  <c r="AB2932" i="2"/>
  <c r="AF2932" i="2"/>
  <c r="AJ2932" i="2"/>
  <c r="AN2932" i="2"/>
  <c r="AC2933" i="2"/>
  <c r="AG2933" i="2"/>
  <c r="AK2933" i="2"/>
  <c r="AO2933" i="2"/>
  <c r="Z2934" i="2"/>
  <c r="AD2934" i="2"/>
  <c r="AH2934" i="2"/>
  <c r="AL2934" i="2"/>
  <c r="AP2934" i="2"/>
  <c r="AA2935" i="2"/>
  <c r="AE2935" i="2"/>
  <c r="AI2935" i="2"/>
  <c r="AM2935" i="2"/>
  <c r="AQ2935" i="2"/>
  <c r="AB2936" i="2"/>
  <c r="AF2936" i="2"/>
  <c r="AJ2936" i="2"/>
  <c r="AN2936" i="2"/>
  <c r="AC2937" i="2"/>
  <c r="AG2937" i="2"/>
  <c r="AK2937" i="2"/>
  <c r="AO2937" i="2"/>
  <c r="Z2938" i="2"/>
  <c r="AD2938" i="2"/>
  <c r="AH2938" i="2"/>
  <c r="AL2938" i="2"/>
  <c r="AP2938" i="2"/>
  <c r="AA2939" i="2"/>
  <c r="AE2939" i="2"/>
  <c r="AI2939" i="2"/>
  <c r="AM2939" i="2"/>
  <c r="AQ2939" i="2"/>
  <c r="AB2940" i="2"/>
  <c r="AF2940" i="2"/>
  <c r="AJ2940" i="2"/>
  <c r="AN2940" i="2"/>
  <c r="AC2941" i="2"/>
  <c r="AG2941" i="2"/>
  <c r="AK2941" i="2"/>
  <c r="AO2941" i="2"/>
  <c r="Z2942" i="2"/>
  <c r="AD2942" i="2"/>
  <c r="AH2942" i="2"/>
  <c r="AL2942" i="2"/>
  <c r="AP2942" i="2"/>
  <c r="AA2943" i="2"/>
  <c r="AE2943" i="2"/>
  <c r="AI2943" i="2"/>
  <c r="AM2943" i="2"/>
  <c r="AQ2943" i="2"/>
  <c r="AB2944" i="2"/>
  <c r="AF2944" i="2"/>
  <c r="AJ2944" i="2"/>
  <c r="AN2944" i="2"/>
  <c r="AC2945" i="2"/>
  <c r="AG2945" i="2"/>
  <c r="AK2945" i="2"/>
  <c r="AO2945" i="2"/>
  <c r="Z2946" i="2"/>
  <c r="AD2946" i="2"/>
  <c r="AH2946" i="2"/>
  <c r="AL2946" i="2"/>
  <c r="AP2946" i="2"/>
  <c r="AA2947" i="2"/>
  <c r="AE2947" i="2"/>
  <c r="AI2947" i="2"/>
  <c r="AM2947" i="2"/>
  <c r="AQ2947" i="2"/>
  <c r="AB2948" i="2"/>
  <c r="AF2948" i="2"/>
  <c r="AJ2948" i="2"/>
  <c r="AN2948" i="2"/>
  <c r="AC2949" i="2"/>
  <c r="AG2949" i="2"/>
  <c r="AK2949" i="2"/>
  <c r="AO2949" i="2"/>
  <c r="Z2950" i="2"/>
  <c r="AD2950" i="2"/>
  <c r="AH2950" i="2"/>
  <c r="AL2950" i="2"/>
  <c r="AP2950" i="2"/>
  <c r="AA2951" i="2"/>
  <c r="AE2951" i="2"/>
  <c r="AI2951" i="2"/>
  <c r="AM2951" i="2"/>
  <c r="AQ2951" i="2"/>
  <c r="AB2952" i="2"/>
  <c r="AF2952" i="2"/>
  <c r="AJ2952" i="2"/>
  <c r="AN2952" i="2"/>
  <c r="AC2953" i="2"/>
  <c r="AG2953" i="2"/>
  <c r="AK2953" i="2"/>
  <c r="AO2953" i="2"/>
  <c r="Z2954" i="2"/>
  <c r="AD2954" i="2"/>
  <c r="AH2954" i="2"/>
  <c r="AL2954" i="2"/>
  <c r="AP2954" i="2"/>
  <c r="AA2955" i="2"/>
  <c r="AE2955" i="2"/>
  <c r="AI2955" i="2"/>
  <c r="AM2955" i="2"/>
  <c r="AQ2955" i="2"/>
  <c r="AB2956" i="2"/>
  <c r="AF2956" i="2"/>
  <c r="AJ2956" i="2"/>
  <c r="AN2956" i="2"/>
  <c r="AC2957" i="2"/>
  <c r="AG2957" i="2"/>
  <c r="AK2957" i="2"/>
  <c r="AO2957" i="2"/>
  <c r="Z2958" i="2"/>
  <c r="AD2958" i="2"/>
  <c r="AH2958" i="2"/>
  <c r="AL2958" i="2"/>
  <c r="AP2958" i="2"/>
  <c r="AA2959" i="2"/>
  <c r="AE2959" i="2"/>
  <c r="AI2959" i="2"/>
  <c r="AM2959" i="2"/>
  <c r="AQ2959" i="2"/>
  <c r="AB2960" i="2"/>
  <c r="AF2960" i="2"/>
  <c r="AJ2960" i="2"/>
  <c r="AN2960" i="2"/>
  <c r="AC2961" i="2"/>
  <c r="AG2961" i="2"/>
  <c r="AK2961" i="2"/>
  <c r="AO2961" i="2"/>
  <c r="Z2962" i="2"/>
  <c r="AD2962" i="2"/>
  <c r="AH2962" i="2"/>
  <c r="AL2962" i="2"/>
  <c r="AP2962" i="2"/>
  <c r="AA2963" i="2"/>
  <c r="AE2963" i="2"/>
  <c r="AI2963" i="2"/>
  <c r="AM2963" i="2"/>
  <c r="AQ2963" i="2"/>
  <c r="AB2964" i="2"/>
  <c r="AF2964" i="2"/>
  <c r="AJ2964" i="2"/>
  <c r="AN2964" i="2"/>
  <c r="AC2965" i="2"/>
  <c r="AG2965" i="2"/>
  <c r="AK2965" i="2"/>
  <c r="AO2965" i="2"/>
  <c r="Z2966" i="2"/>
  <c r="AD2966" i="2"/>
  <c r="AH2966" i="2"/>
  <c r="AL2966" i="2"/>
  <c r="AP2966" i="2"/>
  <c r="AA2967" i="2"/>
  <c r="AE2967" i="2"/>
  <c r="AI2967" i="2"/>
  <c r="AM2967" i="2"/>
  <c r="AQ2967" i="2"/>
  <c r="AB2968" i="2"/>
  <c r="AF2968" i="2"/>
  <c r="AJ2968" i="2"/>
  <c r="AN2968" i="2"/>
  <c r="AC2969" i="2"/>
  <c r="AG2969" i="2"/>
  <c r="AK2969" i="2"/>
  <c r="AO2969" i="2"/>
  <c r="Z2970" i="2"/>
  <c r="AD2970" i="2"/>
  <c r="AH2970" i="2"/>
  <c r="AL2970" i="2"/>
  <c r="AP2970" i="2"/>
  <c r="AA2971" i="2"/>
  <c r="AE2971" i="2"/>
  <c r="AI2971" i="2"/>
  <c r="AM2971" i="2"/>
  <c r="AQ2971" i="2"/>
  <c r="AB2972" i="2"/>
  <c r="AF2972" i="2"/>
  <c r="AJ2972" i="2"/>
  <c r="AN2972" i="2"/>
  <c r="AC2973" i="2"/>
  <c r="AG2973" i="2"/>
  <c r="AK2973" i="2"/>
  <c r="AO2973" i="2"/>
  <c r="Z2974" i="2"/>
  <c r="AD2974" i="2"/>
  <c r="AH2974" i="2"/>
  <c r="AL2974" i="2"/>
  <c r="AP2974" i="2"/>
  <c r="AA2975" i="2"/>
  <c r="AE2975" i="2"/>
  <c r="AI2975" i="2"/>
  <c r="AM2975" i="2"/>
  <c r="AQ2975" i="2"/>
  <c r="AB2976" i="2"/>
  <c r="AF2976" i="2"/>
  <c r="AJ2976" i="2"/>
  <c r="AN2976" i="2"/>
  <c r="AC2977" i="2"/>
  <c r="AG2977" i="2"/>
  <c r="AK2977" i="2"/>
  <c r="AO2977" i="2"/>
  <c r="Z2978" i="2"/>
  <c r="AD2978" i="2"/>
  <c r="AH2978" i="2"/>
  <c r="AL2978" i="2"/>
  <c r="AP2978" i="2"/>
  <c r="AA2979" i="2"/>
  <c r="AE2979" i="2"/>
  <c r="AI2979" i="2"/>
  <c r="AM2979" i="2"/>
  <c r="AQ2979" i="2"/>
  <c r="AB2980" i="2"/>
  <c r="AF2980" i="2"/>
  <c r="AJ2980" i="2"/>
  <c r="AN2980" i="2"/>
  <c r="AC2981" i="2"/>
  <c r="AG2981" i="2"/>
  <c r="AK2981" i="2"/>
  <c r="AO2981" i="2"/>
  <c r="Z2982" i="2"/>
  <c r="AD2982" i="2"/>
  <c r="AH2982" i="2"/>
  <c r="AL2982" i="2"/>
  <c r="AP2982" i="2"/>
  <c r="AA2983" i="2"/>
  <c r="AE2983" i="2"/>
  <c r="AI2983" i="2"/>
  <c r="AM2983" i="2"/>
  <c r="AQ2983" i="2"/>
  <c r="AB2984" i="2"/>
  <c r="AF2984" i="2"/>
  <c r="AJ2984" i="2"/>
  <c r="AN2984" i="2"/>
  <c r="AC2985" i="2"/>
  <c r="AG2985" i="2"/>
  <c r="AK2985" i="2"/>
  <c r="AO2985" i="2"/>
  <c r="Z2986" i="2"/>
  <c r="AD2986" i="2"/>
  <c r="AH2986" i="2"/>
  <c r="AL2986" i="2"/>
  <c r="AP2986" i="2"/>
  <c r="AA2987" i="2"/>
  <c r="AE2987" i="2"/>
  <c r="AI2987" i="2"/>
  <c r="AM2987" i="2"/>
  <c r="AQ2987" i="2"/>
  <c r="AB2988" i="2"/>
  <c r="AF2988" i="2"/>
  <c r="AJ2988" i="2"/>
  <c r="AN2988" i="2"/>
  <c r="AC2989" i="2"/>
  <c r="AG2989" i="2"/>
  <c r="AK2989" i="2"/>
  <c r="AO2989" i="2"/>
  <c r="Z2990" i="2"/>
  <c r="AD2990" i="2"/>
  <c r="AH2990" i="2"/>
  <c r="AL2990" i="2"/>
  <c r="AP2990" i="2"/>
  <c r="AA2991" i="2"/>
  <c r="AE2991" i="2"/>
  <c r="AI2991" i="2"/>
  <c r="AM2991" i="2"/>
  <c r="AQ2991" i="2"/>
  <c r="AB2992" i="2"/>
  <c r="AF2992" i="2"/>
  <c r="AJ2992" i="2"/>
  <c r="AN2992" i="2"/>
  <c r="AC2993" i="2"/>
  <c r="AG2993" i="2"/>
  <c r="AK2993" i="2"/>
  <c r="AO2993" i="2"/>
  <c r="Z2994" i="2"/>
  <c r="AD2994" i="2"/>
  <c r="AH2994" i="2"/>
  <c r="AL2994" i="2"/>
  <c r="AP2994" i="2"/>
  <c r="AA2995" i="2"/>
  <c r="AE2995" i="2"/>
  <c r="AI2995" i="2"/>
  <c r="AM2995" i="2"/>
  <c r="AQ2995" i="2"/>
  <c r="AC2996" i="2"/>
  <c r="AO2996" i="2"/>
  <c r="AF2998" i="2"/>
  <c r="AJ2998" i="2"/>
  <c r="AN2998" i="2"/>
  <c r="AG2998" i="2"/>
  <c r="AO2998" i="2"/>
  <c r="AF3000" i="2"/>
  <c r="AJ3000" i="2"/>
  <c r="AN3000" i="2"/>
  <c r="AG3000" i="2"/>
  <c r="AO3000" i="2"/>
  <c r="AF3002" i="2"/>
  <c r="AJ3002" i="2"/>
  <c r="AQ3002" i="2"/>
  <c r="AN3002" i="2"/>
  <c r="AO3002" i="2"/>
  <c r="AA2930" i="2"/>
  <c r="AK2932" i="2"/>
  <c r="Z2933" i="2"/>
  <c r="AA2934" i="2"/>
  <c r="AF2935" i="2"/>
  <c r="Z2937" i="2"/>
  <c r="AA2938" i="2"/>
  <c r="AQ2938" i="2"/>
  <c r="Z2941" i="2"/>
  <c r="AA2942" i="2"/>
  <c r="AQ2942" i="2"/>
  <c r="Z2945" i="2"/>
  <c r="AA2946" i="2"/>
  <c r="Z2949" i="2"/>
  <c r="AA2950" i="2"/>
  <c r="Z2953" i="2"/>
  <c r="AA2954" i="2"/>
  <c r="Z2957" i="2"/>
  <c r="AA2958" i="2"/>
  <c r="Z2961" i="2"/>
  <c r="AA2962" i="2"/>
  <c r="Z2965" i="2"/>
  <c r="AA2966" i="2"/>
  <c r="AQ2966" i="2"/>
  <c r="Z2969" i="2"/>
  <c r="AA2970" i="2"/>
  <c r="AQ2970" i="2"/>
  <c r="Z2973" i="2"/>
  <c r="AP2973" i="2"/>
  <c r="AA2974" i="2"/>
  <c r="AQ2974" i="2"/>
  <c r="Z2977" i="2"/>
  <c r="AP2977" i="2"/>
  <c r="AA2978" i="2"/>
  <c r="AQ2978" i="2"/>
  <c r="AO2980" i="2"/>
  <c r="Z2981" i="2"/>
  <c r="AP2981" i="2"/>
  <c r="AA2982" i="2"/>
  <c r="AQ2982" i="2"/>
  <c r="AO2984" i="2"/>
  <c r="Z2985" i="2"/>
  <c r="AP2985" i="2"/>
  <c r="AA2986" i="2"/>
  <c r="AQ2986" i="2"/>
  <c r="AO2988" i="2"/>
  <c r="Z2989" i="2"/>
  <c r="AP2989" i="2"/>
  <c r="AA2990" i="2"/>
  <c r="AQ2990" i="2"/>
  <c r="AO2992" i="2"/>
  <c r="Z2993" i="2"/>
  <c r="AP2993" i="2"/>
  <c r="AA2994" i="2"/>
  <c r="AQ2994" i="2"/>
  <c r="AN2996" i="2"/>
  <c r="AE2996" i="2"/>
  <c r="AJ2996" i="2"/>
  <c r="AE2997" i="2"/>
  <c r="AI2997" i="2"/>
  <c r="AM2997" i="2"/>
  <c r="AD2997" i="2"/>
  <c r="AL2997" i="2"/>
  <c r="AA2998" i="2"/>
  <c r="AQ2998" i="2"/>
  <c r="AE2999" i="2"/>
  <c r="AI2999" i="2"/>
  <c r="AM2999" i="2"/>
  <c r="AD2999" i="2"/>
  <c r="AL2999" i="2"/>
  <c r="AA3000" i="2"/>
  <c r="AQ3000" i="2"/>
  <c r="AE3001" i="2"/>
  <c r="AI3001" i="2"/>
  <c r="AM3001" i="2"/>
  <c r="AD3001" i="2"/>
  <c r="AL3001" i="2"/>
  <c r="AQ3003" i="2"/>
  <c r="AL3003" i="2"/>
  <c r="AB2930" i="2"/>
  <c r="AF2930" i="2"/>
  <c r="AJ2930" i="2"/>
  <c r="AC2931" i="2"/>
  <c r="AG2931" i="2"/>
  <c r="AK2931" i="2"/>
  <c r="AO2931" i="2"/>
  <c r="Z2932" i="2"/>
  <c r="AD2932" i="2"/>
  <c r="AH2932" i="2"/>
  <c r="AL2932" i="2"/>
  <c r="AP2932" i="2"/>
  <c r="AA2933" i="2"/>
  <c r="AE2933" i="2"/>
  <c r="AI2933" i="2"/>
  <c r="AQ2933" i="2"/>
  <c r="AB2934" i="2"/>
  <c r="AF2934" i="2"/>
  <c r="AJ2934" i="2"/>
  <c r="AC2935" i="2"/>
  <c r="AG2935" i="2"/>
  <c r="AK2935" i="2"/>
  <c r="AO2935" i="2"/>
  <c r="Z2936" i="2"/>
  <c r="AD2936" i="2"/>
  <c r="AH2936" i="2"/>
  <c r="AL2936" i="2"/>
  <c r="AP2936" i="2"/>
  <c r="AA2937" i="2"/>
  <c r="AE2937" i="2"/>
  <c r="AI2937" i="2"/>
  <c r="AQ2937" i="2"/>
  <c r="AB2938" i="2"/>
  <c r="AF2938" i="2"/>
  <c r="AJ2938" i="2"/>
  <c r="AC2939" i="2"/>
  <c r="AG2939" i="2"/>
  <c r="AK2939" i="2"/>
  <c r="AO2939" i="2"/>
  <c r="Z2940" i="2"/>
  <c r="AD2940" i="2"/>
  <c r="AH2940" i="2"/>
  <c r="AL2940" i="2"/>
  <c r="AP2940" i="2"/>
  <c r="AA2941" i="2"/>
  <c r="AE2941" i="2"/>
  <c r="AI2941" i="2"/>
  <c r="AQ2941" i="2"/>
  <c r="AB2942" i="2"/>
  <c r="AF2942" i="2"/>
  <c r="AJ2942" i="2"/>
  <c r="AC2943" i="2"/>
  <c r="AG2943" i="2"/>
  <c r="AK2943" i="2"/>
  <c r="AO2943" i="2"/>
  <c r="Z2944" i="2"/>
  <c r="AD2944" i="2"/>
  <c r="AH2944" i="2"/>
  <c r="AL2944" i="2"/>
  <c r="AP2944" i="2"/>
  <c r="AA2945" i="2"/>
  <c r="AE2945" i="2"/>
  <c r="AI2945" i="2"/>
  <c r="AQ2945" i="2"/>
  <c r="AB2946" i="2"/>
  <c r="AF2946" i="2"/>
  <c r="AJ2946" i="2"/>
  <c r="AC2947" i="2"/>
  <c r="AG2947" i="2"/>
  <c r="AK2947" i="2"/>
  <c r="AO2947" i="2"/>
  <c r="Z2948" i="2"/>
  <c r="AD2948" i="2"/>
  <c r="AH2948" i="2"/>
  <c r="AL2948" i="2"/>
  <c r="AP2948" i="2"/>
  <c r="AA2949" i="2"/>
  <c r="AE2949" i="2"/>
  <c r="AI2949" i="2"/>
  <c r="AQ2949" i="2"/>
  <c r="AB2950" i="2"/>
  <c r="AF2950" i="2"/>
  <c r="AJ2950" i="2"/>
  <c r="AC2951" i="2"/>
  <c r="AG2951" i="2"/>
  <c r="AK2951" i="2"/>
  <c r="AO2951" i="2"/>
  <c r="Z2952" i="2"/>
  <c r="AD2952" i="2"/>
  <c r="AH2952" i="2"/>
  <c r="AL2952" i="2"/>
  <c r="AP2952" i="2"/>
  <c r="AA2953" i="2"/>
  <c r="AE2953" i="2"/>
  <c r="AI2953" i="2"/>
  <c r="AQ2953" i="2"/>
  <c r="AB2954" i="2"/>
  <c r="AF2954" i="2"/>
  <c r="AJ2954" i="2"/>
  <c r="AC2955" i="2"/>
  <c r="AG2955" i="2"/>
  <c r="AK2955" i="2"/>
  <c r="AO2955" i="2"/>
  <c r="Z2956" i="2"/>
  <c r="AD2956" i="2"/>
  <c r="AH2956" i="2"/>
  <c r="AL2956" i="2"/>
  <c r="AP2956" i="2"/>
  <c r="AA2957" i="2"/>
  <c r="AE2957" i="2"/>
  <c r="AI2957" i="2"/>
  <c r="AQ2957" i="2"/>
  <c r="AB2958" i="2"/>
  <c r="AF2958" i="2"/>
  <c r="AJ2958" i="2"/>
  <c r="AC2959" i="2"/>
  <c r="AG2959" i="2"/>
  <c r="AK2959" i="2"/>
  <c r="AO2959" i="2"/>
  <c r="Z2960" i="2"/>
  <c r="AD2960" i="2"/>
  <c r="AH2960" i="2"/>
  <c r="AL2960" i="2"/>
  <c r="AP2960" i="2"/>
  <c r="AA2961" i="2"/>
  <c r="AE2961" i="2"/>
  <c r="AI2961" i="2"/>
  <c r="AQ2961" i="2"/>
  <c r="AB2962" i="2"/>
  <c r="AF2962" i="2"/>
  <c r="AJ2962" i="2"/>
  <c r="AC2963" i="2"/>
  <c r="AG2963" i="2"/>
  <c r="AK2963" i="2"/>
  <c r="AO2963" i="2"/>
  <c r="Z2964" i="2"/>
  <c r="AD2964" i="2"/>
  <c r="AH2964" i="2"/>
  <c r="AL2964" i="2"/>
  <c r="AP2964" i="2"/>
  <c r="AA2965" i="2"/>
  <c r="AE2965" i="2"/>
  <c r="AI2965" i="2"/>
  <c r="AQ2965" i="2"/>
  <c r="AB2966" i="2"/>
  <c r="AF2966" i="2"/>
  <c r="AJ2966" i="2"/>
  <c r="AC2967" i="2"/>
  <c r="AG2967" i="2"/>
  <c r="AK2967" i="2"/>
  <c r="AO2967" i="2"/>
  <c r="Z2968" i="2"/>
  <c r="AD2968" i="2"/>
  <c r="AH2968" i="2"/>
  <c r="AL2968" i="2"/>
  <c r="AP2968" i="2"/>
  <c r="AA2969" i="2"/>
  <c r="AE2969" i="2"/>
  <c r="AI2969" i="2"/>
  <c r="AQ2969" i="2"/>
  <c r="AB2970" i="2"/>
  <c r="AF2970" i="2"/>
  <c r="AJ2970" i="2"/>
  <c r="AC2971" i="2"/>
  <c r="AG2971" i="2"/>
  <c r="AK2971" i="2"/>
  <c r="AO2971" i="2"/>
  <c r="Z2972" i="2"/>
  <c r="AD2972" i="2"/>
  <c r="AH2972" i="2"/>
  <c r="AL2972" i="2"/>
  <c r="AP2972" i="2"/>
  <c r="AA2973" i="2"/>
  <c r="AE2973" i="2"/>
  <c r="AI2973" i="2"/>
  <c r="AQ2973" i="2"/>
  <c r="AB2974" i="2"/>
  <c r="AF2974" i="2"/>
  <c r="AJ2974" i="2"/>
  <c r="AC2975" i="2"/>
  <c r="AG2975" i="2"/>
  <c r="AK2975" i="2"/>
  <c r="AO2975" i="2"/>
  <c r="Z2976" i="2"/>
  <c r="AD2976" i="2"/>
  <c r="AH2976" i="2"/>
  <c r="AL2976" i="2"/>
  <c r="AP2976" i="2"/>
  <c r="AA2977" i="2"/>
  <c r="AE2977" i="2"/>
  <c r="AI2977" i="2"/>
  <c r="AQ2977" i="2"/>
  <c r="AB2978" i="2"/>
  <c r="AF2978" i="2"/>
  <c r="AJ2978" i="2"/>
  <c r="AC2979" i="2"/>
  <c r="AG2979" i="2"/>
  <c r="AK2979" i="2"/>
  <c r="AO2979" i="2"/>
  <c r="Z2980" i="2"/>
  <c r="AD2980" i="2"/>
  <c r="AH2980" i="2"/>
  <c r="AL2980" i="2"/>
  <c r="AP2980" i="2"/>
  <c r="AA2981" i="2"/>
  <c r="AE2981" i="2"/>
  <c r="AI2981" i="2"/>
  <c r="AQ2981" i="2"/>
  <c r="AB2982" i="2"/>
  <c r="AF2982" i="2"/>
  <c r="AJ2982" i="2"/>
  <c r="AC2983" i="2"/>
  <c r="AG2983" i="2"/>
  <c r="AK2983" i="2"/>
  <c r="AO2983" i="2"/>
  <c r="Z2984" i="2"/>
  <c r="AD2984" i="2"/>
  <c r="AH2984" i="2"/>
  <c r="AL2984" i="2"/>
  <c r="AP2984" i="2"/>
  <c r="AA2985" i="2"/>
  <c r="AE2985" i="2"/>
  <c r="AI2985" i="2"/>
  <c r="AQ2985" i="2"/>
  <c r="AB2986" i="2"/>
  <c r="AF2986" i="2"/>
  <c r="AJ2986" i="2"/>
  <c r="AC2987" i="2"/>
  <c r="AG2987" i="2"/>
  <c r="AK2987" i="2"/>
  <c r="AO2987" i="2"/>
  <c r="Z2988" i="2"/>
  <c r="AD2988" i="2"/>
  <c r="AH2988" i="2"/>
  <c r="AL2988" i="2"/>
  <c r="AP2988" i="2"/>
  <c r="AA2989" i="2"/>
  <c r="AE2989" i="2"/>
  <c r="AI2989" i="2"/>
  <c r="AQ2989" i="2"/>
  <c r="AB2990" i="2"/>
  <c r="AF2990" i="2"/>
  <c r="AJ2990" i="2"/>
  <c r="AC2991" i="2"/>
  <c r="AG2991" i="2"/>
  <c r="AK2991" i="2"/>
  <c r="AO2991" i="2"/>
  <c r="Z2992" i="2"/>
  <c r="AD2992" i="2"/>
  <c r="AH2992" i="2"/>
  <c r="AL2992" i="2"/>
  <c r="AP2992" i="2"/>
  <c r="AA2993" i="2"/>
  <c r="AE2993" i="2"/>
  <c r="AI2993" i="2"/>
  <c r="AQ2993" i="2"/>
  <c r="AB2994" i="2"/>
  <c r="AF2994" i="2"/>
  <c r="AJ2994" i="2"/>
  <c r="AC2995" i="2"/>
  <c r="AG2995" i="2"/>
  <c r="AK2995" i="2"/>
  <c r="AO2995" i="2"/>
  <c r="AA2996" i="2"/>
  <c r="Z2998" i="2"/>
  <c r="AD2998" i="2"/>
  <c r="AH2998" i="2"/>
  <c r="AL2998" i="2"/>
  <c r="AC2998" i="2"/>
  <c r="AK2998" i="2"/>
  <c r="Z3000" i="2"/>
  <c r="AD3000" i="2"/>
  <c r="AH3000" i="2"/>
  <c r="AL3000" i="2"/>
  <c r="AC3000" i="2"/>
  <c r="AK3000" i="2"/>
  <c r="AM3002" i="2"/>
  <c r="AI3002" i="2"/>
  <c r="AE3002" i="2"/>
  <c r="AA3002" i="2"/>
  <c r="Z3002" i="2"/>
  <c r="AD3002" i="2"/>
  <c r="AH3002" i="2"/>
  <c r="AL3002" i="2"/>
  <c r="AG3002" i="2"/>
  <c r="AG3003" i="2"/>
  <c r="AP3003" i="2"/>
  <c r="AK3003" i="2"/>
  <c r="Z3003" i="2"/>
  <c r="Z2996" i="2"/>
  <c r="AD2996" i="2"/>
  <c r="AH2996" i="2"/>
  <c r="AL2996" i="2"/>
  <c r="AC2997" i="2"/>
  <c r="AG2997" i="2"/>
  <c r="AK2997" i="2"/>
  <c r="Z2997" i="2"/>
  <c r="AH2997" i="2"/>
  <c r="AP2997" i="2"/>
  <c r="AP2998" i="2"/>
  <c r="AE2998" i="2"/>
  <c r="AM2998" i="2"/>
  <c r="AC2999" i="2"/>
  <c r="AG2999" i="2"/>
  <c r="AK2999" i="2"/>
  <c r="Z2999" i="2"/>
  <c r="AH2999" i="2"/>
  <c r="AP2999" i="2"/>
  <c r="AP3000" i="2"/>
  <c r="AE3000" i="2"/>
  <c r="AM3000" i="2"/>
  <c r="AC3001" i="2"/>
  <c r="AG3001" i="2"/>
  <c r="AK3001" i="2"/>
  <c r="Z3001" i="2"/>
  <c r="AH3001" i="2"/>
  <c r="AP3001" i="2"/>
  <c r="AP3002" i="2"/>
  <c r="AK3002" i="2"/>
  <c r="AO3003" i="2"/>
  <c r="AD3003" i="2"/>
  <c r="AA3004" i="2"/>
  <c r="AE3004" i="2"/>
  <c r="AI3004" i="2"/>
  <c r="AM3004" i="2"/>
  <c r="AQ3004" i="2"/>
  <c r="AB3005" i="2"/>
  <c r="AF3005" i="2"/>
  <c r="AJ3005" i="2"/>
  <c r="AN3005" i="2"/>
  <c r="AC3006" i="2"/>
  <c r="AG3006" i="2"/>
  <c r="AK3006" i="2"/>
  <c r="AO3006" i="2"/>
  <c r="Z3007" i="2"/>
  <c r="AD3007" i="2"/>
  <c r="AH3007" i="2"/>
  <c r="AL3007" i="2"/>
  <c r="AP3007" i="2"/>
  <c r="AA3008" i="2"/>
  <c r="AE3008" i="2"/>
  <c r="AI3008" i="2"/>
  <c r="AM3008" i="2"/>
  <c r="AQ3008" i="2"/>
  <c r="AB3009" i="2"/>
  <c r="AF3009" i="2"/>
  <c r="AJ3009" i="2"/>
  <c r="AN3009" i="2"/>
  <c r="AC3010" i="2"/>
  <c r="AG3010" i="2"/>
  <c r="AK3010" i="2"/>
  <c r="AO3010" i="2"/>
  <c r="Z3011" i="2"/>
  <c r="AD3011" i="2"/>
  <c r="AH3011" i="2"/>
  <c r="AL3011" i="2"/>
  <c r="AP3011" i="2"/>
  <c r="AA3012" i="2"/>
  <c r="AE3012" i="2"/>
  <c r="AI3012" i="2"/>
  <c r="AM3012" i="2"/>
  <c r="AQ3012" i="2"/>
  <c r="AB3013" i="2"/>
  <c r="AF3013" i="2"/>
  <c r="AJ3013" i="2"/>
  <c r="AN3013" i="2"/>
  <c r="AC3014" i="2"/>
  <c r="AG3014" i="2"/>
  <c r="AK3014" i="2"/>
  <c r="AO3014" i="2"/>
  <c r="Z3015" i="2"/>
  <c r="AD3015" i="2"/>
  <c r="AH3015" i="2"/>
  <c r="AL3015" i="2"/>
  <c r="AP3015" i="2"/>
  <c r="AA3016" i="2"/>
  <c r="AE3016" i="2"/>
  <c r="AI3016" i="2"/>
  <c r="AM3016" i="2"/>
  <c r="AQ3016" i="2"/>
  <c r="AB3017" i="2"/>
  <c r="AF3017" i="2"/>
  <c r="AJ3017" i="2"/>
  <c r="AN3017" i="2"/>
  <c r="AC3018" i="2"/>
  <c r="AG3018" i="2"/>
  <c r="AK3018" i="2"/>
  <c r="AO3018" i="2"/>
  <c r="Z3019" i="2"/>
  <c r="AD3019" i="2"/>
  <c r="AH3019" i="2"/>
  <c r="AL3019" i="2"/>
  <c r="AP3019" i="2"/>
  <c r="AA3020" i="2"/>
  <c r="AE3020" i="2"/>
  <c r="AI3020" i="2"/>
  <c r="AM3020" i="2"/>
  <c r="AQ3020" i="2"/>
  <c r="AB3021" i="2"/>
  <c r="AF3021" i="2"/>
  <c r="AJ3021" i="2"/>
  <c r="AN3021" i="2"/>
  <c r="AC3022" i="2"/>
  <c r="AG3022" i="2"/>
  <c r="AK3022" i="2"/>
  <c r="AO3022" i="2"/>
  <c r="Z3023" i="2"/>
  <c r="AD3023" i="2"/>
  <c r="AH3023" i="2"/>
  <c r="AL3023" i="2"/>
  <c r="AP3023" i="2"/>
  <c r="AA3024" i="2"/>
  <c r="AE3024" i="2"/>
  <c r="AI3024" i="2"/>
  <c r="AM3024" i="2"/>
  <c r="AQ3024" i="2"/>
  <c r="AB3025" i="2"/>
  <c r="AF3025" i="2"/>
  <c r="AJ3025" i="2"/>
  <c r="AN3025" i="2"/>
  <c r="AC3026" i="2"/>
  <c r="AG3026" i="2"/>
  <c r="AK3026" i="2"/>
  <c r="AO3026" i="2"/>
  <c r="Z3027" i="2"/>
  <c r="AD3027" i="2"/>
  <c r="AH3027" i="2"/>
  <c r="AL3027" i="2"/>
  <c r="AP3027" i="2"/>
  <c r="AA3028" i="2"/>
  <c r="AE3028" i="2"/>
  <c r="AI3028" i="2"/>
  <c r="AM3028" i="2"/>
  <c r="AQ3028" i="2"/>
  <c r="AB3029" i="2"/>
  <c r="AF3029" i="2"/>
  <c r="AJ3029" i="2"/>
  <c r="AN3029" i="2"/>
  <c r="AC3030" i="2"/>
  <c r="AG3030" i="2"/>
  <c r="AK3030" i="2"/>
  <c r="AO3030" i="2"/>
  <c r="Z3031" i="2"/>
  <c r="AD3031" i="2"/>
  <c r="AH3031" i="2"/>
  <c r="AL3031" i="2"/>
  <c r="AP3031" i="2"/>
  <c r="AA3032" i="2"/>
  <c r="AE3032" i="2"/>
  <c r="AI3032" i="2"/>
  <c r="AM3032" i="2"/>
  <c r="AQ3032" i="2"/>
  <c r="AB3033" i="2"/>
  <c r="AF3033" i="2"/>
  <c r="AJ3033" i="2"/>
  <c r="AN3033" i="2"/>
  <c r="AC3034" i="2"/>
  <c r="AC95" i="2" s="1"/>
  <c r="AG3034" i="2"/>
  <c r="AG95" i="2" s="1"/>
  <c r="AK3034" i="2"/>
  <c r="AK95" i="2" s="1"/>
  <c r="AO3034" i="2"/>
  <c r="Z3035" i="2"/>
  <c r="AD3035" i="2"/>
  <c r="AH3035" i="2"/>
  <c r="AL3035" i="2"/>
  <c r="AP3035" i="2"/>
  <c r="AA3036" i="2"/>
  <c r="AE3036" i="2"/>
  <c r="AI3036" i="2"/>
  <c r="AM3036" i="2"/>
  <c r="AQ3036" i="2"/>
  <c r="AB3037" i="2"/>
  <c r="AF3037" i="2"/>
  <c r="AJ3037" i="2"/>
  <c r="AN3037" i="2"/>
  <c r="AC3038" i="2"/>
  <c r="AG3038" i="2"/>
  <c r="AK3038" i="2"/>
  <c r="AO3038" i="2"/>
  <c r="Z3039" i="2"/>
  <c r="AD3039" i="2"/>
  <c r="AH3039" i="2"/>
  <c r="AL3039" i="2"/>
  <c r="AP3039" i="2"/>
  <c r="AA3040" i="2"/>
  <c r="AE3040" i="2"/>
  <c r="AI3040" i="2"/>
  <c r="AM3040" i="2"/>
  <c r="AQ3040" i="2"/>
  <c r="AB3041" i="2"/>
  <c r="AF3041" i="2"/>
  <c r="AJ3041" i="2"/>
  <c r="AN3041" i="2"/>
  <c r="AC3042" i="2"/>
  <c r="AG3042" i="2"/>
  <c r="AK3042" i="2"/>
  <c r="AO3042" i="2"/>
  <c r="Z3043" i="2"/>
  <c r="AD3043" i="2"/>
  <c r="AH3043" i="2"/>
  <c r="AL3043" i="2"/>
  <c r="AP3043" i="2"/>
  <c r="AA3044" i="2"/>
  <c r="AE3044" i="2"/>
  <c r="AI3044" i="2"/>
  <c r="AM3044" i="2"/>
  <c r="AQ3044" i="2"/>
  <c r="AB3045" i="2"/>
  <c r="AF3045" i="2"/>
  <c r="AJ3045" i="2"/>
  <c r="AN3045" i="2"/>
  <c r="AC3046" i="2"/>
  <c r="AG3046" i="2"/>
  <c r="AK3046" i="2"/>
  <c r="AO3046" i="2"/>
  <c r="Z3047" i="2"/>
  <c r="AD3047" i="2"/>
  <c r="AH3047" i="2"/>
  <c r="AL3047" i="2"/>
  <c r="AP3047" i="2"/>
  <c r="AA3048" i="2"/>
  <c r="AE3048" i="2"/>
  <c r="AI3048" i="2"/>
  <c r="AM3048" i="2"/>
  <c r="AQ3048" i="2"/>
  <c r="AB3049" i="2"/>
  <c r="AF3049" i="2"/>
  <c r="AJ3049" i="2"/>
  <c r="AN3049" i="2"/>
  <c r="AC3050" i="2"/>
  <c r="AG3050" i="2"/>
  <c r="AK3050" i="2"/>
  <c r="AO3050" i="2"/>
  <c r="Z3051" i="2"/>
  <c r="AD3051" i="2"/>
  <c r="AH3051" i="2"/>
  <c r="AL3051" i="2"/>
  <c r="AP3051" i="2"/>
  <c r="AA3052" i="2"/>
  <c r="AE3052" i="2"/>
  <c r="AI3052" i="2"/>
  <c r="AM3052" i="2"/>
  <c r="AQ3052" i="2"/>
  <c r="AB3053" i="2"/>
  <c r="AF3053" i="2"/>
  <c r="AJ3053" i="2"/>
  <c r="AN3053" i="2"/>
  <c r="AC3054" i="2"/>
  <c r="AG3054" i="2"/>
  <c r="AK3054" i="2"/>
  <c r="AO3054" i="2"/>
  <c r="Z3055" i="2"/>
  <c r="AD3055" i="2"/>
  <c r="AH3055" i="2"/>
  <c r="AL3055" i="2"/>
  <c r="AP3055" i="2"/>
  <c r="AA3056" i="2"/>
  <c r="AE3056" i="2"/>
  <c r="AI3056" i="2"/>
  <c r="AM3056" i="2"/>
  <c r="AQ3056" i="2"/>
  <c r="AB3057" i="2"/>
  <c r="AF3057" i="2"/>
  <c r="AJ3057" i="2"/>
  <c r="AN3057" i="2"/>
  <c r="AC3058" i="2"/>
  <c r="AG3058" i="2"/>
  <c r="AK3058" i="2"/>
  <c r="AO3058" i="2"/>
  <c r="Z3059" i="2"/>
  <c r="AD3059" i="2"/>
  <c r="AH3059" i="2"/>
  <c r="AL3059" i="2"/>
  <c r="AP3059" i="2"/>
  <c r="AA3060" i="2"/>
  <c r="AE3060" i="2"/>
  <c r="AI3060" i="2"/>
  <c r="AM3060" i="2"/>
  <c r="AQ3060" i="2"/>
  <c r="AB3061" i="2"/>
  <c r="AF3061" i="2"/>
  <c r="AJ3061" i="2"/>
  <c r="AN3061" i="2"/>
  <c r="AC3062" i="2"/>
  <c r="AG3062" i="2"/>
  <c r="AK3062" i="2"/>
  <c r="AO3062" i="2"/>
  <c r="Z3063" i="2"/>
  <c r="AD3063" i="2"/>
  <c r="AH3063" i="2"/>
  <c r="AL3063" i="2"/>
  <c r="AP3063" i="2"/>
  <c r="AA3064" i="2"/>
  <c r="AE3064" i="2"/>
  <c r="AI3064" i="2"/>
  <c r="AM3064" i="2"/>
  <c r="AQ3064" i="2"/>
  <c r="AB3065" i="2"/>
  <c r="AF3065" i="2"/>
  <c r="AJ3065" i="2"/>
  <c r="AN3065" i="2"/>
  <c r="AC3066" i="2"/>
  <c r="AG3066" i="2"/>
  <c r="AL3066" i="2"/>
  <c r="AQ3066" i="2"/>
  <c r="AE3067" i="2"/>
  <c r="AM3067" i="2"/>
  <c r="AG3068" i="2"/>
  <c r="AK3068" i="2"/>
  <c r="Z3068" i="2"/>
  <c r="AH3068" i="2"/>
  <c r="AP3068" i="2"/>
  <c r="AG3070" i="2"/>
  <c r="AK3070" i="2"/>
  <c r="Z3070" i="2"/>
  <c r="AA3003" i="2"/>
  <c r="Z3006" i="2"/>
  <c r="AA3007" i="2"/>
  <c r="Z3010" i="2"/>
  <c r="AA3011" i="2"/>
  <c r="Z3014" i="2"/>
  <c r="AA3015" i="2"/>
  <c r="Z3018" i="2"/>
  <c r="AA3019" i="2"/>
  <c r="Z3022" i="2"/>
  <c r="AA3023" i="2"/>
  <c r="Z3026" i="2"/>
  <c r="AA3027" i="2"/>
  <c r="Z3030" i="2"/>
  <c r="AA3031" i="2"/>
  <c r="Z3034" i="2"/>
  <c r="Z95" i="2" s="1"/>
  <c r="AA3035" i="2"/>
  <c r="Z3038" i="2"/>
  <c r="AA3039" i="2"/>
  <c r="Z3042" i="2"/>
  <c r="AA3043" i="2"/>
  <c r="Z3046" i="2"/>
  <c r="AA3047" i="2"/>
  <c r="Z3050" i="2"/>
  <c r="AA3051" i="2"/>
  <c r="AQ3051" i="2"/>
  <c r="Z3054" i="2"/>
  <c r="AA3055" i="2"/>
  <c r="Z3058" i="2"/>
  <c r="AA3059" i="2"/>
  <c r="AQ3059" i="2"/>
  <c r="Z3062" i="2"/>
  <c r="AA3063" i="2"/>
  <c r="AQ3063" i="2"/>
  <c r="AK3066" i="2"/>
  <c r="Z3066" i="2"/>
  <c r="AB3067" i="2"/>
  <c r="AF3067" i="2"/>
  <c r="AJ3067" i="2"/>
  <c r="AN3067" i="2"/>
  <c r="AG3067" i="2"/>
  <c r="AO3068" i="2"/>
  <c r="AB3068" i="2"/>
  <c r="AF3069" i="2"/>
  <c r="AJ3069" i="2"/>
  <c r="AN3069" i="2"/>
  <c r="AG3069" i="2"/>
  <c r="AO3070" i="2"/>
  <c r="AB3071" i="2"/>
  <c r="AF3071" i="2"/>
  <c r="AJ3071" i="2"/>
  <c r="AN3071" i="2"/>
  <c r="AO3072" i="2"/>
  <c r="AB3003" i="2"/>
  <c r="AF3003" i="2"/>
  <c r="AJ3003" i="2"/>
  <c r="AC3004" i="2"/>
  <c r="AG3004" i="2"/>
  <c r="AK3004" i="2"/>
  <c r="AO3004" i="2"/>
  <c r="Z3005" i="2"/>
  <c r="AD3005" i="2"/>
  <c r="AH3005" i="2"/>
  <c r="AL3005" i="2"/>
  <c r="AP3005" i="2"/>
  <c r="AA3006" i="2"/>
  <c r="AE3006" i="2"/>
  <c r="AI3006" i="2"/>
  <c r="AQ3006" i="2"/>
  <c r="AB3007" i="2"/>
  <c r="AF3007" i="2"/>
  <c r="AJ3007" i="2"/>
  <c r="AC3008" i="2"/>
  <c r="AG3008" i="2"/>
  <c r="AK3008" i="2"/>
  <c r="AO3008" i="2"/>
  <c r="Z3009" i="2"/>
  <c r="AD3009" i="2"/>
  <c r="AH3009" i="2"/>
  <c r="AL3009" i="2"/>
  <c r="AP3009" i="2"/>
  <c r="AA3010" i="2"/>
  <c r="AE3010" i="2"/>
  <c r="AI3010" i="2"/>
  <c r="AQ3010" i="2"/>
  <c r="AB3011" i="2"/>
  <c r="AF3011" i="2"/>
  <c r="AJ3011" i="2"/>
  <c r="AC3012" i="2"/>
  <c r="AG3012" i="2"/>
  <c r="AK3012" i="2"/>
  <c r="AO3012" i="2"/>
  <c r="Z3013" i="2"/>
  <c r="AD3013" i="2"/>
  <c r="AH3013" i="2"/>
  <c r="AL3013" i="2"/>
  <c r="AP3013" i="2"/>
  <c r="AA3014" i="2"/>
  <c r="AE3014" i="2"/>
  <c r="AI3014" i="2"/>
  <c r="AQ3014" i="2"/>
  <c r="AB3015" i="2"/>
  <c r="AF3015" i="2"/>
  <c r="AJ3015" i="2"/>
  <c r="AC3016" i="2"/>
  <c r="AG3016" i="2"/>
  <c r="AK3016" i="2"/>
  <c r="AO3016" i="2"/>
  <c r="Z3017" i="2"/>
  <c r="AD3017" i="2"/>
  <c r="AH3017" i="2"/>
  <c r="AL3017" i="2"/>
  <c r="AP3017" i="2"/>
  <c r="AA3018" i="2"/>
  <c r="AE3018" i="2"/>
  <c r="AI3018" i="2"/>
  <c r="AQ3018" i="2"/>
  <c r="AB3019" i="2"/>
  <c r="AF3019" i="2"/>
  <c r="AJ3019" i="2"/>
  <c r="AC3020" i="2"/>
  <c r="AG3020" i="2"/>
  <c r="AK3020" i="2"/>
  <c r="AO3020" i="2"/>
  <c r="Z3021" i="2"/>
  <c r="AD3021" i="2"/>
  <c r="AH3021" i="2"/>
  <c r="AL3021" i="2"/>
  <c r="AP3021" i="2"/>
  <c r="AA3022" i="2"/>
  <c r="AE3022" i="2"/>
  <c r="AI3022" i="2"/>
  <c r="AQ3022" i="2"/>
  <c r="AB3023" i="2"/>
  <c r="AF3023" i="2"/>
  <c r="AJ3023" i="2"/>
  <c r="AC3024" i="2"/>
  <c r="AG3024" i="2"/>
  <c r="AK3024" i="2"/>
  <c r="AO3024" i="2"/>
  <c r="Z3025" i="2"/>
  <c r="AD3025" i="2"/>
  <c r="AH3025" i="2"/>
  <c r="AL3025" i="2"/>
  <c r="AP3025" i="2"/>
  <c r="AA3026" i="2"/>
  <c r="AE3026" i="2"/>
  <c r="AI3026" i="2"/>
  <c r="AQ3026" i="2"/>
  <c r="AB3027" i="2"/>
  <c r="AF3027" i="2"/>
  <c r="AJ3027" i="2"/>
  <c r="AC3028" i="2"/>
  <c r="AG3028" i="2"/>
  <c r="AK3028" i="2"/>
  <c r="AO3028" i="2"/>
  <c r="Z3029" i="2"/>
  <c r="AD3029" i="2"/>
  <c r="AH3029" i="2"/>
  <c r="AL3029" i="2"/>
  <c r="AP3029" i="2"/>
  <c r="AA3030" i="2"/>
  <c r="AE3030" i="2"/>
  <c r="AI3030" i="2"/>
  <c r="AQ3030" i="2"/>
  <c r="AB3031" i="2"/>
  <c r="AF3031" i="2"/>
  <c r="AJ3031" i="2"/>
  <c r="AC3032" i="2"/>
  <c r="AG3032" i="2"/>
  <c r="AK3032" i="2"/>
  <c r="AO3032" i="2"/>
  <c r="Z3033" i="2"/>
  <c r="AD3033" i="2"/>
  <c r="AH3033" i="2"/>
  <c r="AL3033" i="2"/>
  <c r="AP3033" i="2"/>
  <c r="AA3034" i="2"/>
  <c r="AA95" i="2" s="1"/>
  <c r="AE3034" i="2"/>
  <c r="AE95" i="2" s="1"/>
  <c r="AI3034" i="2"/>
  <c r="AI95" i="2" s="1"/>
  <c r="AQ3034" i="2"/>
  <c r="AP95" i="2" s="1"/>
  <c r="AB3035" i="2"/>
  <c r="AF3035" i="2"/>
  <c r="AJ3035" i="2"/>
  <c r="AC3036" i="2"/>
  <c r="AG3036" i="2"/>
  <c r="AK3036" i="2"/>
  <c r="AO3036" i="2"/>
  <c r="Z3037" i="2"/>
  <c r="AD3037" i="2"/>
  <c r="AH3037" i="2"/>
  <c r="AL3037" i="2"/>
  <c r="AP3037" i="2"/>
  <c r="AA3038" i="2"/>
  <c r="AE3038" i="2"/>
  <c r="AI3038" i="2"/>
  <c r="AQ3038" i="2"/>
  <c r="AB3039" i="2"/>
  <c r="AF3039" i="2"/>
  <c r="AJ3039" i="2"/>
  <c r="AC3040" i="2"/>
  <c r="AG3040" i="2"/>
  <c r="AK3040" i="2"/>
  <c r="AO3040" i="2"/>
  <c r="Z3041" i="2"/>
  <c r="AD3041" i="2"/>
  <c r="AH3041" i="2"/>
  <c r="AL3041" i="2"/>
  <c r="AP3041" i="2"/>
  <c r="AA3042" i="2"/>
  <c r="AE3042" i="2"/>
  <c r="AI3042" i="2"/>
  <c r="AQ3042" i="2"/>
  <c r="AB3043" i="2"/>
  <c r="AF3043" i="2"/>
  <c r="AJ3043" i="2"/>
  <c r="AC3044" i="2"/>
  <c r="AG3044" i="2"/>
  <c r="AK3044" i="2"/>
  <c r="AO3044" i="2"/>
  <c r="Z3045" i="2"/>
  <c r="AD3045" i="2"/>
  <c r="AH3045" i="2"/>
  <c r="AL3045" i="2"/>
  <c r="AP3045" i="2"/>
  <c r="AA3046" i="2"/>
  <c r="AE3046" i="2"/>
  <c r="AI3046" i="2"/>
  <c r="AQ3046" i="2"/>
  <c r="AB3047" i="2"/>
  <c r="AF3047" i="2"/>
  <c r="AJ3047" i="2"/>
  <c r="AC3048" i="2"/>
  <c r="AG3048" i="2"/>
  <c r="AK3048" i="2"/>
  <c r="AO3048" i="2"/>
  <c r="Z3049" i="2"/>
  <c r="AD3049" i="2"/>
  <c r="AH3049" i="2"/>
  <c r="AL3049" i="2"/>
  <c r="AP3049" i="2"/>
  <c r="AA3050" i="2"/>
  <c r="AE3050" i="2"/>
  <c r="AI3050" i="2"/>
  <c r="AQ3050" i="2"/>
  <c r="AB3051" i="2"/>
  <c r="AF3051" i="2"/>
  <c r="AJ3051" i="2"/>
  <c r="AC3052" i="2"/>
  <c r="AG3052" i="2"/>
  <c r="AK3052" i="2"/>
  <c r="AO3052" i="2"/>
  <c r="Z3053" i="2"/>
  <c r="AD3053" i="2"/>
  <c r="AH3053" i="2"/>
  <c r="AL3053" i="2"/>
  <c r="AP3053" i="2"/>
  <c r="AA3054" i="2"/>
  <c r="AE3054" i="2"/>
  <c r="AI3054" i="2"/>
  <c r="AQ3054" i="2"/>
  <c r="AB3055" i="2"/>
  <c r="AF3055" i="2"/>
  <c r="AJ3055" i="2"/>
  <c r="AC3056" i="2"/>
  <c r="AG3056" i="2"/>
  <c r="AK3056" i="2"/>
  <c r="AO3056" i="2"/>
  <c r="Z3057" i="2"/>
  <c r="AD3057" i="2"/>
  <c r="AH3057" i="2"/>
  <c r="AL3057" i="2"/>
  <c r="AP3057" i="2"/>
  <c r="AA3058" i="2"/>
  <c r="AE3058" i="2"/>
  <c r="AI3058" i="2"/>
  <c r="AQ3058" i="2"/>
  <c r="AB3059" i="2"/>
  <c r="AF3059" i="2"/>
  <c r="AJ3059" i="2"/>
  <c r="AC3060" i="2"/>
  <c r="AG3060" i="2"/>
  <c r="AK3060" i="2"/>
  <c r="AO3060" i="2"/>
  <c r="Z3061" i="2"/>
  <c r="AD3061" i="2"/>
  <c r="AH3061" i="2"/>
  <c r="AL3061" i="2"/>
  <c r="AP3061" i="2"/>
  <c r="AA3062" i="2"/>
  <c r="AE3062" i="2"/>
  <c r="AI3062" i="2"/>
  <c r="AQ3062" i="2"/>
  <c r="AB3063" i="2"/>
  <c r="AF3063" i="2"/>
  <c r="AJ3063" i="2"/>
  <c r="AC3064" i="2"/>
  <c r="AG3064" i="2"/>
  <c r="AK3064" i="2"/>
  <c r="AO3064" i="2"/>
  <c r="Z3065" i="2"/>
  <c r="AD3065" i="2"/>
  <c r="AH3065" i="2"/>
  <c r="AL3065" i="2"/>
  <c r="AP3065" i="2"/>
  <c r="AO3066" i="2"/>
  <c r="AA3066" i="2"/>
  <c r="AE3066" i="2"/>
  <c r="AI3066" i="2"/>
  <c r="AA3067" i="2"/>
  <c r="AA3068" i="2"/>
  <c r="AE3068" i="2"/>
  <c r="AI3068" i="2"/>
  <c r="AM3068" i="2"/>
  <c r="AD3068" i="2"/>
  <c r="AL3068" i="2"/>
  <c r="AN3070" i="2"/>
  <c r="AJ3070" i="2"/>
  <c r="AF3070" i="2"/>
  <c r="AB3070" i="2"/>
  <c r="AA3070" i="2"/>
  <c r="AE3070" i="2"/>
  <c r="AI3070" i="2"/>
  <c r="AM3070" i="2"/>
  <c r="AH3070" i="2"/>
  <c r="AN3072" i="2"/>
  <c r="AJ3072" i="2"/>
  <c r="AF3072" i="2"/>
  <c r="AB3072" i="2"/>
  <c r="AA3072" i="2"/>
  <c r="AL3072" i="2"/>
  <c r="AH3072" i="2"/>
  <c r="AD3072" i="2"/>
  <c r="Z3072" i="2"/>
  <c r="AE3072" i="2"/>
  <c r="AP3072" i="2"/>
  <c r="AI3072" i="2"/>
  <c r="AM3072" i="2"/>
  <c r="Z3067" i="2"/>
  <c r="AD3067" i="2"/>
  <c r="AH3067" i="2"/>
  <c r="AL3067" i="2"/>
  <c r="AC3067" i="2"/>
  <c r="AK3067" i="2"/>
  <c r="AQ3068" i="2"/>
  <c r="AF3068" i="2"/>
  <c r="AN3068" i="2"/>
  <c r="Z3069" i="2"/>
  <c r="AD3069" i="2"/>
  <c r="AH3069" i="2"/>
  <c r="AL3069" i="2"/>
  <c r="AC3069" i="2"/>
  <c r="AK3069" i="2"/>
  <c r="AQ3070" i="2"/>
  <c r="AL3070" i="2"/>
  <c r="Z3071" i="2"/>
  <c r="AO3071" i="2"/>
  <c r="AK3071" i="2"/>
  <c r="AG3071" i="2"/>
  <c r="AC3071" i="2"/>
  <c r="AD3071" i="2"/>
  <c r="AH3071" i="2"/>
  <c r="AL3071" i="2"/>
  <c r="AE3071" i="2"/>
  <c r="Z3073" i="2"/>
  <c r="AA3074" i="2"/>
  <c r="AQ3074" i="2"/>
  <c r="Z3077" i="2"/>
  <c r="AA3078" i="2"/>
  <c r="AQ3078" i="2"/>
  <c r="Z3081" i="2"/>
  <c r="AP3081" i="2"/>
  <c r="AA3082" i="2"/>
  <c r="AQ3082" i="2"/>
  <c r="Z3085" i="2"/>
  <c r="AP3085" i="2"/>
  <c r="AA3086" i="2"/>
  <c r="AQ3086" i="2"/>
  <c r="AO3088" i="2"/>
  <c r="Z3089" i="2"/>
  <c r="AP3089" i="2"/>
  <c r="AA3090" i="2"/>
  <c r="AQ3090" i="2"/>
  <c r="AO3092" i="2"/>
  <c r="Z3093" i="2"/>
  <c r="AP3093" i="2"/>
  <c r="AA3094" i="2"/>
  <c r="AQ3094" i="2"/>
  <c r="Z3097" i="2"/>
  <c r="AP3097" i="2"/>
  <c r="AA3098" i="2"/>
  <c r="AQ3098" i="2"/>
  <c r="AO3100" i="2"/>
  <c r="Z3101" i="2"/>
  <c r="AP3101" i="2"/>
  <c r="AA3102" i="2"/>
  <c r="AQ3102" i="2"/>
  <c r="Z3105" i="2"/>
  <c r="AP3105" i="2"/>
  <c r="AA3106" i="2"/>
  <c r="AQ3106" i="2"/>
  <c r="Z3109" i="2"/>
  <c r="AP3109" i="2"/>
  <c r="AA3110" i="2"/>
  <c r="AQ3110" i="2"/>
  <c r="AO3112" i="2"/>
  <c r="Z3113" i="2"/>
  <c r="AP3113" i="2"/>
  <c r="AA3114" i="2"/>
  <c r="AQ3114" i="2"/>
  <c r="AO3116" i="2"/>
  <c r="Z3117" i="2"/>
  <c r="AP3117" i="2"/>
  <c r="AA3118" i="2"/>
  <c r="AQ3118" i="2"/>
  <c r="AO3120" i="2"/>
  <c r="Z3121" i="2"/>
  <c r="AP3121" i="2"/>
  <c r="AA3122" i="2"/>
  <c r="AQ3122" i="2"/>
  <c r="AO3124" i="2"/>
  <c r="Z3125" i="2"/>
  <c r="AP3125" i="2"/>
  <c r="AA3126" i="2"/>
  <c r="AQ3126" i="2"/>
  <c r="AO3128" i="2"/>
  <c r="Z3129" i="2"/>
  <c r="AP3129" i="2"/>
  <c r="AA3130" i="2"/>
  <c r="AQ3130" i="2"/>
  <c r="AO3132" i="2"/>
  <c r="Z3133" i="2"/>
  <c r="AP3133" i="2"/>
  <c r="AA3134" i="2"/>
  <c r="AQ3134" i="2"/>
  <c r="AO3136" i="2"/>
  <c r="Z3137" i="2"/>
  <c r="AP3137" i="2"/>
  <c r="AQ3138" i="2"/>
  <c r="AA3139" i="2"/>
  <c r="AE3139" i="2"/>
  <c r="AI3139" i="2"/>
  <c r="AM3139" i="2"/>
  <c r="AL3139" i="2"/>
  <c r="AA3140" i="2"/>
  <c r="AN3141" i="2"/>
  <c r="AJ3141" i="2"/>
  <c r="AA3141" i="2"/>
  <c r="AE3141" i="2"/>
  <c r="AI3141" i="2"/>
  <c r="AM3141" i="2"/>
  <c r="AD3141" i="2"/>
  <c r="AP3141" i="2"/>
  <c r="AP3142" i="2"/>
  <c r="AA3073" i="2"/>
  <c r="AE3073" i="2"/>
  <c r="AI3073" i="2"/>
  <c r="AQ3073" i="2"/>
  <c r="AB3074" i="2"/>
  <c r="AF3074" i="2"/>
  <c r="AJ3074" i="2"/>
  <c r="AC3075" i="2"/>
  <c r="AG3075" i="2"/>
  <c r="AK3075" i="2"/>
  <c r="AO3075" i="2"/>
  <c r="Z3076" i="2"/>
  <c r="AD3076" i="2"/>
  <c r="AH3076" i="2"/>
  <c r="AL3076" i="2"/>
  <c r="AP3076" i="2"/>
  <c r="AA3077" i="2"/>
  <c r="AE3077" i="2"/>
  <c r="AI3077" i="2"/>
  <c r="AQ3077" i="2"/>
  <c r="AB3078" i="2"/>
  <c r="AF3078" i="2"/>
  <c r="AJ3078" i="2"/>
  <c r="AC3079" i="2"/>
  <c r="AG3079" i="2"/>
  <c r="AK3079" i="2"/>
  <c r="AO3079" i="2"/>
  <c r="Z3080" i="2"/>
  <c r="AD3080" i="2"/>
  <c r="AH3080" i="2"/>
  <c r="AL3080" i="2"/>
  <c r="AP3080" i="2"/>
  <c r="AA3081" i="2"/>
  <c r="AE3081" i="2"/>
  <c r="AI3081" i="2"/>
  <c r="AQ3081" i="2"/>
  <c r="AB3082" i="2"/>
  <c r="AF3082" i="2"/>
  <c r="AJ3082" i="2"/>
  <c r="AC3083" i="2"/>
  <c r="AG3083" i="2"/>
  <c r="AK3083" i="2"/>
  <c r="AO3083" i="2"/>
  <c r="Z3084" i="2"/>
  <c r="AD3084" i="2"/>
  <c r="AH3084" i="2"/>
  <c r="AL3084" i="2"/>
  <c r="AP3084" i="2"/>
  <c r="AA3085" i="2"/>
  <c r="AE3085" i="2"/>
  <c r="AI3085" i="2"/>
  <c r="AQ3085" i="2"/>
  <c r="AB3086" i="2"/>
  <c r="AF3086" i="2"/>
  <c r="AJ3086" i="2"/>
  <c r="AC3087" i="2"/>
  <c r="AG3087" i="2"/>
  <c r="AK3087" i="2"/>
  <c r="AO3087" i="2"/>
  <c r="Z3088" i="2"/>
  <c r="AD3088" i="2"/>
  <c r="AH3088" i="2"/>
  <c r="AL3088" i="2"/>
  <c r="AP3088" i="2"/>
  <c r="AA3089" i="2"/>
  <c r="AE3089" i="2"/>
  <c r="AI3089" i="2"/>
  <c r="AQ3089" i="2"/>
  <c r="AB3090" i="2"/>
  <c r="AF3090" i="2"/>
  <c r="AJ3090" i="2"/>
  <c r="AC3091" i="2"/>
  <c r="AG3091" i="2"/>
  <c r="AK3091" i="2"/>
  <c r="AO3091" i="2"/>
  <c r="Z3092" i="2"/>
  <c r="AD3092" i="2"/>
  <c r="AH3092" i="2"/>
  <c r="AL3092" i="2"/>
  <c r="AP3092" i="2"/>
  <c r="AA3093" i="2"/>
  <c r="AE3093" i="2"/>
  <c r="AI3093" i="2"/>
  <c r="AQ3093" i="2"/>
  <c r="AB3094" i="2"/>
  <c r="AF3094" i="2"/>
  <c r="AJ3094" i="2"/>
  <c r="AC3095" i="2"/>
  <c r="AG3095" i="2"/>
  <c r="AK3095" i="2"/>
  <c r="AO3095" i="2"/>
  <c r="Z3096" i="2"/>
  <c r="AD3096" i="2"/>
  <c r="AH3096" i="2"/>
  <c r="AL3096" i="2"/>
  <c r="AP3096" i="2"/>
  <c r="AA3097" i="2"/>
  <c r="AE3097" i="2"/>
  <c r="AI3097" i="2"/>
  <c r="AQ3097" i="2"/>
  <c r="AB3098" i="2"/>
  <c r="AF3098" i="2"/>
  <c r="AJ3098" i="2"/>
  <c r="AC3099" i="2"/>
  <c r="AG3099" i="2"/>
  <c r="AK3099" i="2"/>
  <c r="AO3099" i="2"/>
  <c r="Z3100" i="2"/>
  <c r="AD3100" i="2"/>
  <c r="AH3100" i="2"/>
  <c r="AL3100" i="2"/>
  <c r="AP3100" i="2"/>
  <c r="AA3101" i="2"/>
  <c r="AE3101" i="2"/>
  <c r="AI3101" i="2"/>
  <c r="AQ3101" i="2"/>
  <c r="AB3102" i="2"/>
  <c r="AF3102" i="2"/>
  <c r="AJ3102" i="2"/>
  <c r="AC3103" i="2"/>
  <c r="AG3103" i="2"/>
  <c r="AK3103" i="2"/>
  <c r="AO3103" i="2"/>
  <c r="Z3104" i="2"/>
  <c r="Z121" i="2" s="1"/>
  <c r="AD3104" i="2"/>
  <c r="AD121" i="2" s="1"/>
  <c r="AH3104" i="2"/>
  <c r="AH121" i="2" s="1"/>
  <c r="AL3104" i="2"/>
  <c r="AL121" i="2" s="1"/>
  <c r="AP3104" i="2"/>
  <c r="AO121" i="2" s="1"/>
  <c r="AA3105" i="2"/>
  <c r="AE3105" i="2"/>
  <c r="AI3105" i="2"/>
  <c r="AQ3105" i="2"/>
  <c r="AB3106" i="2"/>
  <c r="AF3106" i="2"/>
  <c r="AJ3106" i="2"/>
  <c r="AC3107" i="2"/>
  <c r="AG3107" i="2"/>
  <c r="AK3107" i="2"/>
  <c r="AO3107" i="2"/>
  <c r="Z3108" i="2"/>
  <c r="AD3108" i="2"/>
  <c r="AH3108" i="2"/>
  <c r="AL3108" i="2"/>
  <c r="AP3108" i="2"/>
  <c r="AA3109" i="2"/>
  <c r="AE3109" i="2"/>
  <c r="AI3109" i="2"/>
  <c r="AQ3109" i="2"/>
  <c r="AB3110" i="2"/>
  <c r="AF3110" i="2"/>
  <c r="AJ3110" i="2"/>
  <c r="AC3111" i="2"/>
  <c r="AG3111" i="2"/>
  <c r="AK3111" i="2"/>
  <c r="AO3111" i="2"/>
  <c r="Z3112" i="2"/>
  <c r="AD3112" i="2"/>
  <c r="AH3112" i="2"/>
  <c r="AL3112" i="2"/>
  <c r="AP3112" i="2"/>
  <c r="AA3113" i="2"/>
  <c r="AE3113" i="2"/>
  <c r="AI3113" i="2"/>
  <c r="AQ3113" i="2"/>
  <c r="AB3114" i="2"/>
  <c r="AF3114" i="2"/>
  <c r="AJ3114" i="2"/>
  <c r="AC3115" i="2"/>
  <c r="AG3115" i="2"/>
  <c r="AK3115" i="2"/>
  <c r="AO3115" i="2"/>
  <c r="Z3116" i="2"/>
  <c r="AD3116" i="2"/>
  <c r="AH3116" i="2"/>
  <c r="AL3116" i="2"/>
  <c r="AP3116" i="2"/>
  <c r="AA3117" i="2"/>
  <c r="AE3117" i="2"/>
  <c r="AI3117" i="2"/>
  <c r="AQ3117" i="2"/>
  <c r="AB3118" i="2"/>
  <c r="AF3118" i="2"/>
  <c r="AJ3118" i="2"/>
  <c r="AC3119" i="2"/>
  <c r="AG3119" i="2"/>
  <c r="AK3119" i="2"/>
  <c r="AO3119" i="2"/>
  <c r="Z3120" i="2"/>
  <c r="AD3120" i="2"/>
  <c r="AH3120" i="2"/>
  <c r="AL3120" i="2"/>
  <c r="AP3120" i="2"/>
  <c r="AA3121" i="2"/>
  <c r="AE3121" i="2"/>
  <c r="AI3121" i="2"/>
  <c r="AQ3121" i="2"/>
  <c r="AB3122" i="2"/>
  <c r="AF3122" i="2"/>
  <c r="AJ3122" i="2"/>
  <c r="AC3123" i="2"/>
  <c r="AG3123" i="2"/>
  <c r="AK3123" i="2"/>
  <c r="AO3123" i="2"/>
  <c r="Z3124" i="2"/>
  <c r="AD3124" i="2"/>
  <c r="AH3124" i="2"/>
  <c r="AL3124" i="2"/>
  <c r="AP3124" i="2"/>
  <c r="AA3125" i="2"/>
  <c r="AE3125" i="2"/>
  <c r="AI3125" i="2"/>
  <c r="AQ3125" i="2"/>
  <c r="AB3126" i="2"/>
  <c r="AF3126" i="2"/>
  <c r="AJ3126" i="2"/>
  <c r="AC3127" i="2"/>
  <c r="AG3127" i="2"/>
  <c r="AK3127" i="2"/>
  <c r="AO3127" i="2"/>
  <c r="Z3128" i="2"/>
  <c r="AD3128" i="2"/>
  <c r="AH3128" i="2"/>
  <c r="AL3128" i="2"/>
  <c r="AP3128" i="2"/>
  <c r="AA3129" i="2"/>
  <c r="AE3129" i="2"/>
  <c r="AI3129" i="2"/>
  <c r="AQ3129" i="2"/>
  <c r="AB3130" i="2"/>
  <c r="AF3130" i="2"/>
  <c r="AJ3130" i="2"/>
  <c r="AC3131" i="2"/>
  <c r="AG3131" i="2"/>
  <c r="AK3131" i="2"/>
  <c r="AO3131" i="2"/>
  <c r="Z3132" i="2"/>
  <c r="AD3132" i="2"/>
  <c r="AH3132" i="2"/>
  <c r="AL3132" i="2"/>
  <c r="AP3132" i="2"/>
  <c r="AA3133" i="2"/>
  <c r="AE3133" i="2"/>
  <c r="AI3133" i="2"/>
  <c r="AQ3133" i="2"/>
  <c r="AF3134" i="2"/>
  <c r="AJ3134" i="2"/>
  <c r="AN3134" i="2"/>
  <c r="AC3135" i="2"/>
  <c r="AG3135" i="2"/>
  <c r="AK3135" i="2"/>
  <c r="AO3135" i="2"/>
  <c r="Z3136" i="2"/>
  <c r="AD3136" i="2"/>
  <c r="AH3136" i="2"/>
  <c r="AL3136" i="2"/>
  <c r="AP3136" i="2"/>
  <c r="AA3137" i="2"/>
  <c r="AE3137" i="2"/>
  <c r="AI3137" i="2"/>
  <c r="AQ3137" i="2"/>
  <c r="AB3138" i="2"/>
  <c r="AF3138" i="2"/>
  <c r="AJ3138" i="2"/>
  <c r="AN3138" i="2"/>
  <c r="AN3139" i="2"/>
  <c r="Z3140" i="2"/>
  <c r="AD3140" i="2"/>
  <c r="AH3140" i="2"/>
  <c r="AL3140" i="2"/>
  <c r="AC3140" i="2"/>
  <c r="AK3140" i="2"/>
  <c r="AF3141" i="2"/>
  <c r="AB3142" i="2"/>
  <c r="AF3142" i="2"/>
  <c r="AJ3142" i="2"/>
  <c r="AN3142" i="2"/>
  <c r="AB3073" i="2"/>
  <c r="AC3074" i="2"/>
  <c r="AG3074" i="2"/>
  <c r="Z3075" i="2"/>
  <c r="AL3075" i="2"/>
  <c r="AA3076" i="2"/>
  <c r="AB3077" i="2"/>
  <c r="AC3078" i="2"/>
  <c r="AG3078" i="2"/>
  <c r="Z3079" i="2"/>
  <c r="AL3079" i="2"/>
  <c r="AA3080" i="2"/>
  <c r="AB3081" i="2"/>
  <c r="AC3082" i="2"/>
  <c r="AG3082" i="2"/>
  <c r="Z3083" i="2"/>
  <c r="AL3083" i="2"/>
  <c r="AA3084" i="2"/>
  <c r="AB3085" i="2"/>
  <c r="AC3086" i="2"/>
  <c r="AG3086" i="2"/>
  <c r="Z3087" i="2"/>
  <c r="AL3087" i="2"/>
  <c r="AA3088" i="2"/>
  <c r="AB3089" i="2"/>
  <c r="AC3090" i="2"/>
  <c r="AG3090" i="2"/>
  <c r="Z3091" i="2"/>
  <c r="AL3091" i="2"/>
  <c r="AA3092" i="2"/>
  <c r="AB3093" i="2"/>
  <c r="AC3094" i="2"/>
  <c r="AG3094" i="2"/>
  <c r="Z3095" i="2"/>
  <c r="AL3095" i="2"/>
  <c r="AA3096" i="2"/>
  <c r="AB3097" i="2"/>
  <c r="AC3098" i="2"/>
  <c r="AG3098" i="2"/>
  <c r="Z3099" i="2"/>
  <c r="AL3099" i="2"/>
  <c r="AA3100" i="2"/>
  <c r="AB3101" i="2"/>
  <c r="AC3102" i="2"/>
  <c r="AG3102" i="2"/>
  <c r="Z3103" i="2"/>
  <c r="AL3103" i="2"/>
  <c r="AA3104" i="2"/>
  <c r="AA121" i="2" s="1"/>
  <c r="AB3105" i="2"/>
  <c r="AC3106" i="2"/>
  <c r="AG3106" i="2"/>
  <c r="Z3107" i="2"/>
  <c r="AL3107" i="2"/>
  <c r="AA3108" i="2"/>
  <c r="AB3109" i="2"/>
  <c r="AC3110" i="2"/>
  <c r="AG3110" i="2"/>
  <c r="Z3111" i="2"/>
  <c r="AL3111" i="2"/>
  <c r="AA3112" i="2"/>
  <c r="AB3113" i="2"/>
  <c r="AC3114" i="2"/>
  <c r="AG3114" i="2"/>
  <c r="Z3115" i="2"/>
  <c r="AL3115" i="2"/>
  <c r="AA3116" i="2"/>
  <c r="AB3117" i="2"/>
  <c r="AC3118" i="2"/>
  <c r="AG3118" i="2"/>
  <c r="Z3119" i="2"/>
  <c r="AL3119" i="2"/>
  <c r="AA3120" i="2"/>
  <c r="AB3121" i="2"/>
  <c r="AC3122" i="2"/>
  <c r="AG3122" i="2"/>
  <c r="Z3123" i="2"/>
  <c r="AL3123" i="2"/>
  <c r="AA3124" i="2"/>
  <c r="AB3125" i="2"/>
  <c r="AC3126" i="2"/>
  <c r="AG3126" i="2"/>
  <c r="Z3127" i="2"/>
  <c r="AL3127" i="2"/>
  <c r="AA3128" i="2"/>
  <c r="AB3129" i="2"/>
  <c r="AC3130" i="2"/>
  <c r="AG3130" i="2"/>
  <c r="Z3131" i="2"/>
  <c r="AL3131" i="2"/>
  <c r="AA3132" i="2"/>
  <c r="AB3133" i="2"/>
  <c r="AC3134" i="2"/>
  <c r="AG3134" i="2"/>
  <c r="Z3135" i="2"/>
  <c r="AL3135" i="2"/>
  <c r="AA3136" i="2"/>
  <c r="AB3137" i="2"/>
  <c r="AC3138" i="2"/>
  <c r="AG3138" i="2"/>
  <c r="AC3139" i="2"/>
  <c r="AG3139" i="2"/>
  <c r="AK3139" i="2"/>
  <c r="Z3139" i="2"/>
  <c r="AH3139" i="2"/>
  <c r="AP3139" i="2"/>
  <c r="AP3140" i="2"/>
  <c r="AE3140" i="2"/>
  <c r="AM3140" i="2"/>
  <c r="AC3141" i="2"/>
  <c r="AG3141" i="2"/>
  <c r="AK3141" i="2"/>
  <c r="Z3141" i="2"/>
  <c r="AH3141" i="2"/>
  <c r="AC3073" i="2"/>
  <c r="AG3073" i="2"/>
  <c r="AK3073" i="2"/>
  <c r="Z3074" i="2"/>
  <c r="AD3074" i="2"/>
  <c r="AH3074" i="2"/>
  <c r="AA3075" i="2"/>
  <c r="AE3075" i="2"/>
  <c r="AI3075" i="2"/>
  <c r="AB3076" i="2"/>
  <c r="AF3076" i="2"/>
  <c r="AJ3076" i="2"/>
  <c r="AC3077" i="2"/>
  <c r="AG3077" i="2"/>
  <c r="AK3077" i="2"/>
  <c r="Z3078" i="2"/>
  <c r="AD3078" i="2"/>
  <c r="AH3078" i="2"/>
  <c r="AA3079" i="2"/>
  <c r="AE3079" i="2"/>
  <c r="AI3079" i="2"/>
  <c r="AB3080" i="2"/>
  <c r="AF3080" i="2"/>
  <c r="AJ3080" i="2"/>
  <c r="AC3081" i="2"/>
  <c r="AG3081" i="2"/>
  <c r="AK3081" i="2"/>
  <c r="Z3082" i="2"/>
  <c r="AD3082" i="2"/>
  <c r="AH3082" i="2"/>
  <c r="AA3083" i="2"/>
  <c r="AE3083" i="2"/>
  <c r="AI3083" i="2"/>
  <c r="AB3084" i="2"/>
  <c r="AF3084" i="2"/>
  <c r="AJ3084" i="2"/>
  <c r="AC3085" i="2"/>
  <c r="AG3085" i="2"/>
  <c r="AK3085" i="2"/>
  <c r="Z3086" i="2"/>
  <c r="AD3086" i="2"/>
  <c r="AH3086" i="2"/>
  <c r="AA3087" i="2"/>
  <c r="AE3087" i="2"/>
  <c r="AI3087" i="2"/>
  <c r="AB3088" i="2"/>
  <c r="AF3088" i="2"/>
  <c r="AJ3088" i="2"/>
  <c r="AC3089" i="2"/>
  <c r="AG3089" i="2"/>
  <c r="AK3089" i="2"/>
  <c r="Z3090" i="2"/>
  <c r="AD3090" i="2"/>
  <c r="AH3090" i="2"/>
  <c r="AA3091" i="2"/>
  <c r="AE3091" i="2"/>
  <c r="AI3091" i="2"/>
  <c r="AB3092" i="2"/>
  <c r="AF3092" i="2"/>
  <c r="AJ3092" i="2"/>
  <c r="AC3093" i="2"/>
  <c r="AG3093" i="2"/>
  <c r="AK3093" i="2"/>
  <c r="Z3094" i="2"/>
  <c r="AD3094" i="2"/>
  <c r="AH3094" i="2"/>
  <c r="AA3095" i="2"/>
  <c r="AE3095" i="2"/>
  <c r="AI3095" i="2"/>
  <c r="AB3096" i="2"/>
  <c r="AF3096" i="2"/>
  <c r="AJ3096" i="2"/>
  <c r="AC3097" i="2"/>
  <c r="AG3097" i="2"/>
  <c r="AK3097" i="2"/>
  <c r="Z3098" i="2"/>
  <c r="AD3098" i="2"/>
  <c r="AH3098" i="2"/>
  <c r="AA3099" i="2"/>
  <c r="AE3099" i="2"/>
  <c r="AI3099" i="2"/>
  <c r="AB3100" i="2"/>
  <c r="AF3100" i="2"/>
  <c r="AJ3100" i="2"/>
  <c r="AC3101" i="2"/>
  <c r="AG3101" i="2"/>
  <c r="AK3101" i="2"/>
  <c r="Z3102" i="2"/>
  <c r="AD3102" i="2"/>
  <c r="AH3102" i="2"/>
  <c r="AA3103" i="2"/>
  <c r="AE3103" i="2"/>
  <c r="AI3103" i="2"/>
  <c r="AB3104" i="2"/>
  <c r="AB121" i="2" s="1"/>
  <c r="AF3104" i="2"/>
  <c r="AF121" i="2" s="1"/>
  <c r="AJ3104" i="2"/>
  <c r="AJ121" i="2" s="1"/>
  <c r="AC3105" i="2"/>
  <c r="AG3105" i="2"/>
  <c r="AK3105" i="2"/>
  <c r="Z3106" i="2"/>
  <c r="AD3106" i="2"/>
  <c r="AH3106" i="2"/>
  <c r="AA3107" i="2"/>
  <c r="AE3107" i="2"/>
  <c r="AI3107" i="2"/>
  <c r="AB3108" i="2"/>
  <c r="AF3108" i="2"/>
  <c r="AJ3108" i="2"/>
  <c r="AC3109" i="2"/>
  <c r="AG3109" i="2"/>
  <c r="AK3109" i="2"/>
  <c r="Z3110" i="2"/>
  <c r="AD3110" i="2"/>
  <c r="AH3110" i="2"/>
  <c r="AA3111" i="2"/>
  <c r="AE3111" i="2"/>
  <c r="AI3111" i="2"/>
  <c r="AB3112" i="2"/>
  <c r="AF3112" i="2"/>
  <c r="AJ3112" i="2"/>
  <c r="AC3113" i="2"/>
  <c r="AG3113" i="2"/>
  <c r="AK3113" i="2"/>
  <c r="Z3114" i="2"/>
  <c r="AD3114" i="2"/>
  <c r="AH3114" i="2"/>
  <c r="AA3115" i="2"/>
  <c r="AE3115" i="2"/>
  <c r="AI3115" i="2"/>
  <c r="AB3116" i="2"/>
  <c r="AF3116" i="2"/>
  <c r="AJ3116" i="2"/>
  <c r="AC3117" i="2"/>
  <c r="AG3117" i="2"/>
  <c r="AK3117" i="2"/>
  <c r="Z3118" i="2"/>
  <c r="AD3118" i="2"/>
  <c r="AH3118" i="2"/>
  <c r="AA3119" i="2"/>
  <c r="AE3119" i="2"/>
  <c r="AI3119" i="2"/>
  <c r="AB3120" i="2"/>
  <c r="AF3120" i="2"/>
  <c r="AJ3120" i="2"/>
  <c r="AC3121" i="2"/>
  <c r="AG3121" i="2"/>
  <c r="AK3121" i="2"/>
  <c r="Z3122" i="2"/>
  <c r="AD3122" i="2"/>
  <c r="AH3122" i="2"/>
  <c r="AA3123" i="2"/>
  <c r="AE3123" i="2"/>
  <c r="AI3123" i="2"/>
  <c r="AB3124" i="2"/>
  <c r="AF3124" i="2"/>
  <c r="AJ3124" i="2"/>
  <c r="AC3125" i="2"/>
  <c r="AG3125" i="2"/>
  <c r="AK3125" i="2"/>
  <c r="Z3126" i="2"/>
  <c r="AD3126" i="2"/>
  <c r="AH3126" i="2"/>
  <c r="AA3127" i="2"/>
  <c r="AE3127" i="2"/>
  <c r="AI3127" i="2"/>
  <c r="AB3128" i="2"/>
  <c r="AF3128" i="2"/>
  <c r="AJ3128" i="2"/>
  <c r="AC3129" i="2"/>
  <c r="AG3129" i="2"/>
  <c r="AK3129" i="2"/>
  <c r="Z3130" i="2"/>
  <c r="AD3130" i="2"/>
  <c r="AH3130" i="2"/>
  <c r="AA3131" i="2"/>
  <c r="AE3131" i="2"/>
  <c r="AI3131" i="2"/>
  <c r="AB3132" i="2"/>
  <c r="AF3132" i="2"/>
  <c r="AJ3132" i="2"/>
  <c r="AC3133" i="2"/>
  <c r="AG3133" i="2"/>
  <c r="AK3133" i="2"/>
  <c r="Z3134" i="2"/>
  <c r="AD3134" i="2"/>
  <c r="AH3134" i="2"/>
  <c r="AA3135" i="2"/>
  <c r="AE3135" i="2"/>
  <c r="AI3135" i="2"/>
  <c r="AB3136" i="2"/>
  <c r="AF3136" i="2"/>
  <c r="AJ3136" i="2"/>
  <c r="AC3137" i="2"/>
  <c r="AG3137" i="2"/>
  <c r="AK3137" i="2"/>
  <c r="Z3138" i="2"/>
  <c r="AD3138" i="2"/>
  <c r="AH3138" i="2"/>
  <c r="AB3139" i="2"/>
  <c r="AJ3139" i="2"/>
  <c r="AF3140" i="2"/>
  <c r="AJ3140" i="2"/>
  <c r="AN3140" i="2"/>
  <c r="AG3140" i="2"/>
  <c r="AO3140" i="2"/>
  <c r="AM3142" i="2"/>
  <c r="AI3142" i="2"/>
  <c r="Z3142" i="2"/>
  <c r="AO3142" i="2"/>
  <c r="AK3142" i="2"/>
  <c r="AG3142" i="2"/>
  <c r="AC3142" i="2"/>
  <c r="AD3142" i="2"/>
  <c r="AH3142" i="2"/>
  <c r="AQ3142" i="2"/>
  <c r="AL3142" i="2"/>
  <c r="AE3142" i="2"/>
  <c r="Z3144" i="2"/>
  <c r="AA3145" i="2"/>
  <c r="Z3148" i="2"/>
  <c r="AA3149" i="2"/>
  <c r="AQ3149" i="2"/>
  <c r="Z3152" i="2"/>
  <c r="AA3153" i="2"/>
  <c r="AQ3153" i="2"/>
  <c r="Z3156" i="2"/>
  <c r="AP3156" i="2"/>
  <c r="AA3157" i="2"/>
  <c r="AQ3157" i="2"/>
  <c r="Z3160" i="2"/>
  <c r="AA3161" i="2"/>
  <c r="AQ3161" i="2"/>
  <c r="AO3163" i="2"/>
  <c r="Z3164" i="2"/>
  <c r="AP3164" i="2"/>
  <c r="AA3165" i="2"/>
  <c r="AQ3165" i="2"/>
  <c r="AO3167" i="2"/>
  <c r="Z3168" i="2"/>
  <c r="AP3168" i="2"/>
  <c r="AA3169" i="2"/>
  <c r="AE3169" i="2"/>
  <c r="AQ3169" i="2"/>
  <c r="Z3172" i="2"/>
  <c r="AP3172" i="2"/>
  <c r="AQ3173" i="2"/>
  <c r="AO3175" i="2"/>
  <c r="Z3176" i="2"/>
  <c r="AP3176" i="2"/>
  <c r="AO3178" i="2"/>
  <c r="AA3178" i="2"/>
  <c r="AI3178" i="2"/>
  <c r="Z3143" i="2"/>
  <c r="AD3143" i="2"/>
  <c r="AH3143" i="2"/>
  <c r="AL3143" i="2"/>
  <c r="AP3143" i="2"/>
  <c r="AA3144" i="2"/>
  <c r="AE3144" i="2"/>
  <c r="AI3144" i="2"/>
  <c r="AM3144" i="2"/>
  <c r="AQ3144" i="2"/>
  <c r="AB3145" i="2"/>
  <c r="AF3145" i="2"/>
  <c r="AJ3145" i="2"/>
  <c r="AN3145" i="2"/>
  <c r="AC3146" i="2"/>
  <c r="AG3146" i="2"/>
  <c r="AK3146" i="2"/>
  <c r="AO3146" i="2"/>
  <c r="Z3147" i="2"/>
  <c r="AD3147" i="2"/>
  <c r="AH3147" i="2"/>
  <c r="AL3147" i="2"/>
  <c r="AP3147" i="2"/>
  <c r="AA3148" i="2"/>
  <c r="AE3148" i="2"/>
  <c r="AI3148" i="2"/>
  <c r="AM3148" i="2"/>
  <c r="AQ3148" i="2"/>
  <c r="AB3149" i="2"/>
  <c r="AF3149" i="2"/>
  <c r="AJ3149" i="2"/>
  <c r="AC3150" i="2"/>
  <c r="AG3150" i="2"/>
  <c r="AK3150" i="2"/>
  <c r="AO3150" i="2"/>
  <c r="Z3151" i="2"/>
  <c r="AD3151" i="2"/>
  <c r="AH3151" i="2"/>
  <c r="AL3151" i="2"/>
  <c r="AP3151" i="2"/>
  <c r="AA3152" i="2"/>
  <c r="AE3152" i="2"/>
  <c r="AI3152" i="2"/>
  <c r="AM3152" i="2"/>
  <c r="AQ3152" i="2"/>
  <c r="AB3153" i="2"/>
  <c r="AF3153" i="2"/>
  <c r="AJ3153" i="2"/>
  <c r="AC3154" i="2"/>
  <c r="AG3154" i="2"/>
  <c r="AK3154" i="2"/>
  <c r="AO3154" i="2"/>
  <c r="Z3155" i="2"/>
  <c r="AD3155" i="2"/>
  <c r="AH3155" i="2"/>
  <c r="AL3155" i="2"/>
  <c r="AP3155" i="2"/>
  <c r="AA3156" i="2"/>
  <c r="AE3156" i="2"/>
  <c r="AI3156" i="2"/>
  <c r="AM3156" i="2"/>
  <c r="AQ3156" i="2"/>
  <c r="AB3157" i="2"/>
  <c r="AF3157" i="2"/>
  <c r="AJ3157" i="2"/>
  <c r="AC3158" i="2"/>
  <c r="AG3158" i="2"/>
  <c r="AK3158" i="2"/>
  <c r="AO3158" i="2"/>
  <c r="Z3159" i="2"/>
  <c r="AD3159" i="2"/>
  <c r="AH3159" i="2"/>
  <c r="AL3159" i="2"/>
  <c r="AP3159" i="2"/>
  <c r="AA3160" i="2"/>
  <c r="AE3160" i="2"/>
  <c r="AI3160" i="2"/>
  <c r="AQ3160" i="2"/>
  <c r="AB3161" i="2"/>
  <c r="AF3161" i="2"/>
  <c r="AJ3161" i="2"/>
  <c r="AC3162" i="2"/>
  <c r="AG3162" i="2"/>
  <c r="AK3162" i="2"/>
  <c r="AO3162" i="2"/>
  <c r="Z3163" i="2"/>
  <c r="AD3163" i="2"/>
  <c r="AH3163" i="2"/>
  <c r="AL3163" i="2"/>
  <c r="AP3163" i="2"/>
  <c r="AA3164" i="2"/>
  <c r="AE3164" i="2"/>
  <c r="AI3164" i="2"/>
  <c r="AQ3164" i="2"/>
  <c r="AB3165" i="2"/>
  <c r="AF3165" i="2"/>
  <c r="AJ3165" i="2"/>
  <c r="AN3165" i="2"/>
  <c r="AC3166" i="2"/>
  <c r="AG3166" i="2"/>
  <c r="AK3166" i="2"/>
  <c r="AO3166" i="2"/>
  <c r="Z3167" i="2"/>
  <c r="AD3167" i="2"/>
  <c r="AH3167" i="2"/>
  <c r="AL3167" i="2"/>
  <c r="AP3167" i="2"/>
  <c r="AA3168" i="2"/>
  <c r="AE3168" i="2"/>
  <c r="AI3168" i="2"/>
  <c r="AM3168" i="2"/>
  <c r="AQ3168" i="2"/>
  <c r="AB3169" i="2"/>
  <c r="AF3169" i="2"/>
  <c r="AJ3169" i="2"/>
  <c r="AN3169" i="2"/>
  <c r="AC3170" i="2"/>
  <c r="AG3170" i="2"/>
  <c r="AK3170" i="2"/>
  <c r="AO3170" i="2"/>
  <c r="Z3171" i="2"/>
  <c r="AD3171" i="2"/>
  <c r="AH3171" i="2"/>
  <c r="AL3171" i="2"/>
  <c r="AP3171" i="2"/>
  <c r="AA3172" i="2"/>
  <c r="AE3172" i="2"/>
  <c r="AI3172" i="2"/>
  <c r="AM3172" i="2"/>
  <c r="AQ3172" i="2"/>
  <c r="AB3173" i="2"/>
  <c r="AF3173" i="2"/>
  <c r="AJ3173" i="2"/>
  <c r="AN3173" i="2"/>
  <c r="AC3174" i="2"/>
  <c r="AG3174" i="2"/>
  <c r="AK3174" i="2"/>
  <c r="AO3174" i="2"/>
  <c r="Z3175" i="2"/>
  <c r="AD3175" i="2"/>
  <c r="AH3175" i="2"/>
  <c r="AL3175" i="2"/>
  <c r="AP3175" i="2"/>
  <c r="AA3176" i="2"/>
  <c r="AE3176" i="2"/>
  <c r="AI3176" i="2"/>
  <c r="AQ3176" i="2"/>
  <c r="AI3177" i="2"/>
  <c r="AM3177" i="2"/>
  <c r="AC3177" i="2"/>
  <c r="AD3178" i="2"/>
  <c r="AL3178" i="2"/>
  <c r="AC3179" i="2"/>
  <c r="AG3179" i="2"/>
  <c r="AK3179" i="2"/>
  <c r="AA3143" i="2"/>
  <c r="AB3144" i="2"/>
  <c r="AG3145" i="2"/>
  <c r="Z3146" i="2"/>
  <c r="AL3146" i="2"/>
  <c r="AA3147" i="2"/>
  <c r="AC3149" i="2"/>
  <c r="AG3149" i="2"/>
  <c r="Z3150" i="2"/>
  <c r="AL3150" i="2"/>
  <c r="AA3151" i="2"/>
  <c r="AB3152" i="2"/>
  <c r="AC3153" i="2"/>
  <c r="AG3153" i="2"/>
  <c r="Z3154" i="2"/>
  <c r="AL3154" i="2"/>
  <c r="AA3155" i="2"/>
  <c r="AB3156" i="2"/>
  <c r="AC3157" i="2"/>
  <c r="AG3157" i="2"/>
  <c r="Z3158" i="2"/>
  <c r="AL3158" i="2"/>
  <c r="AA3159" i="2"/>
  <c r="AB3160" i="2"/>
  <c r="AC3161" i="2"/>
  <c r="AG3161" i="2"/>
  <c r="Z3162" i="2"/>
  <c r="AL3162" i="2"/>
  <c r="AA3163" i="2"/>
  <c r="AB3164" i="2"/>
  <c r="AC3165" i="2"/>
  <c r="AG3165" i="2"/>
  <c r="Z3166" i="2"/>
  <c r="AL3166" i="2"/>
  <c r="AA3167" i="2"/>
  <c r="Z3170" i="2"/>
  <c r="AL3170" i="2"/>
  <c r="AA3171" i="2"/>
  <c r="AB3172" i="2"/>
  <c r="AC3173" i="2"/>
  <c r="AG3173" i="2"/>
  <c r="Z3174" i="2"/>
  <c r="AL3174" i="2"/>
  <c r="AA3175" i="2"/>
  <c r="AB3176" i="2"/>
  <c r="AB3177" i="2"/>
  <c r="AF3177" i="2"/>
  <c r="AJ3177" i="2"/>
  <c r="AQ3177" i="2"/>
  <c r="AN3177" i="2"/>
  <c r="AB3178" i="2"/>
  <c r="AF3178" i="2"/>
  <c r="AJ3178" i="2"/>
  <c r="AN3178" i="2"/>
  <c r="AE3178" i="2"/>
  <c r="AM3178" i="2"/>
  <c r="Z3179" i="2"/>
  <c r="AD3179" i="2"/>
  <c r="AH3179" i="2"/>
  <c r="AL3179" i="2"/>
  <c r="AB3143" i="2"/>
  <c r="AF3143" i="2"/>
  <c r="AJ3143" i="2"/>
  <c r="AC3144" i="2"/>
  <c r="AK3144" i="2"/>
  <c r="Z3145" i="2"/>
  <c r="AD3145" i="2"/>
  <c r="AH3145" i="2"/>
  <c r="AA3146" i="2"/>
  <c r="AE3146" i="2"/>
  <c r="AI3146" i="2"/>
  <c r="AB3147" i="2"/>
  <c r="AF3147" i="2"/>
  <c r="AJ3147" i="2"/>
  <c r="AC3148" i="2"/>
  <c r="AG3148" i="2"/>
  <c r="AK3148" i="2"/>
  <c r="Z3149" i="2"/>
  <c r="AD3149" i="2"/>
  <c r="AH3149" i="2"/>
  <c r="AA3150" i="2"/>
  <c r="AE3150" i="2"/>
  <c r="AI3150" i="2"/>
  <c r="AB3151" i="2"/>
  <c r="AF3151" i="2"/>
  <c r="AJ3151" i="2"/>
  <c r="AC3152" i="2"/>
  <c r="AG3152" i="2"/>
  <c r="Z3153" i="2"/>
  <c r="AD3153" i="2"/>
  <c r="AH3153" i="2"/>
  <c r="AA3154" i="2"/>
  <c r="AE3154" i="2"/>
  <c r="AI3154" i="2"/>
  <c r="AB3155" i="2"/>
  <c r="AF3155" i="2"/>
  <c r="AJ3155" i="2"/>
  <c r="AC3156" i="2"/>
  <c r="AK3156" i="2"/>
  <c r="Z3157" i="2"/>
  <c r="AD3157" i="2"/>
  <c r="AH3157" i="2"/>
  <c r="AA3158" i="2"/>
  <c r="AE3158" i="2"/>
  <c r="AI3158" i="2"/>
  <c r="AB3159" i="2"/>
  <c r="AF3159" i="2"/>
  <c r="AJ3159" i="2"/>
  <c r="AC3160" i="2"/>
  <c r="AG3160" i="2"/>
  <c r="AK3160" i="2"/>
  <c r="Z3161" i="2"/>
  <c r="AD3161" i="2"/>
  <c r="AH3161" i="2"/>
  <c r="AA3162" i="2"/>
  <c r="AE3162" i="2"/>
  <c r="AI3162" i="2"/>
  <c r="AB3163" i="2"/>
  <c r="AF3163" i="2"/>
  <c r="AJ3163" i="2"/>
  <c r="AC3164" i="2"/>
  <c r="AG3164" i="2"/>
  <c r="AK3164" i="2"/>
  <c r="Z3165" i="2"/>
  <c r="AH3165" i="2"/>
  <c r="AA3166" i="2"/>
  <c r="AE3166" i="2"/>
  <c r="AI3166" i="2"/>
  <c r="AB3167" i="2"/>
  <c r="AF3167" i="2"/>
  <c r="AJ3167" i="2"/>
  <c r="AC3168" i="2"/>
  <c r="AG3168" i="2"/>
  <c r="AK3168" i="2"/>
  <c r="Z3169" i="2"/>
  <c r="AD3169" i="2"/>
  <c r="AH3169" i="2"/>
  <c r="AA3170" i="2"/>
  <c r="AE3170" i="2"/>
  <c r="AI3170" i="2"/>
  <c r="AB3171" i="2"/>
  <c r="AF3171" i="2"/>
  <c r="AJ3171" i="2"/>
  <c r="AG3172" i="2"/>
  <c r="AK3172" i="2"/>
  <c r="Z3173" i="2"/>
  <c r="AD3173" i="2"/>
  <c r="AH3173" i="2"/>
  <c r="AA3174" i="2"/>
  <c r="AE3174" i="2"/>
  <c r="AI3174" i="2"/>
  <c r="AB3175" i="2"/>
  <c r="AF3175" i="2"/>
  <c r="AJ3175" i="2"/>
  <c r="AC3176" i="2"/>
  <c r="AG3176" i="2"/>
  <c r="AK3176" i="2"/>
  <c r="Z3177" i="2"/>
  <c r="AE3177" i="2"/>
  <c r="AG3178" i="2"/>
  <c r="AP3178" i="2"/>
  <c r="AK3178" i="2"/>
  <c r="Z3178" i="2"/>
  <c r="AH3178" i="2"/>
  <c r="AQ3178" i="2"/>
  <c r="AP3179" i="2"/>
  <c r="AE3179" i="2"/>
  <c r="AI3179" i="2"/>
  <c r="AM3179" i="2"/>
  <c r="AQ3179" i="2"/>
  <c r="AJ3180" i="2"/>
  <c r="AC3181" i="2"/>
  <c r="AG3181" i="2"/>
  <c r="Z3182" i="2"/>
  <c r="Z107" i="2" s="1"/>
  <c r="AL3182" i="2"/>
  <c r="AL107" i="2" s="1"/>
  <c r="AA3183" i="2"/>
  <c r="AE3183" i="2"/>
  <c r="AQ3183" i="2"/>
  <c r="AJ3184" i="2"/>
  <c r="AC3185" i="2"/>
  <c r="AG3185" i="2"/>
  <c r="Z3186" i="2"/>
  <c r="AL3186" i="2"/>
  <c r="AA3187" i="2"/>
  <c r="AE3187" i="2"/>
  <c r="AQ3187" i="2"/>
  <c r="AJ3188" i="2"/>
  <c r="AC3189" i="2"/>
  <c r="AC112" i="2" s="1"/>
  <c r="AG3189" i="2"/>
  <c r="AG112" i="2" s="1"/>
  <c r="Z3190" i="2"/>
  <c r="AL3190" i="2"/>
  <c r="AE3191" i="2"/>
  <c r="AQ3191" i="2"/>
  <c r="AJ3192" i="2"/>
  <c r="Z3194" i="2"/>
  <c r="AL3194" i="2"/>
  <c r="AE3195" i="2"/>
  <c r="AQ3195" i="2"/>
  <c r="AJ3196" i="2"/>
  <c r="Z3198" i="2"/>
  <c r="AL3198" i="2"/>
  <c r="AP3198" i="2"/>
  <c r="AE3199" i="2"/>
  <c r="AQ3199" i="2"/>
  <c r="AJ3200" i="2"/>
  <c r="Z3202" i="2"/>
  <c r="AP3202" i="2"/>
  <c r="AE3203" i="2"/>
  <c r="AQ3203" i="2"/>
  <c r="AJ3204" i="2"/>
  <c r="Z3206" i="2"/>
  <c r="AP3206" i="2"/>
  <c r="AE3207" i="2"/>
  <c r="AQ3207" i="2"/>
  <c r="AJ3208" i="2"/>
  <c r="AO3209" i="2"/>
  <c r="Z3210" i="2"/>
  <c r="AE3211" i="2"/>
  <c r="AQ3211" i="2"/>
  <c r="AJ3212" i="2"/>
  <c r="Z3214" i="2"/>
  <c r="AQ3214" i="2"/>
  <c r="AL3215" i="2"/>
  <c r="AN3216" i="2"/>
  <c r="AA3217" i="2"/>
  <c r="AE3217" i="2"/>
  <c r="AI3217" i="2"/>
  <c r="AM3217" i="2"/>
  <c r="AB3179" i="2"/>
  <c r="AF3179" i="2"/>
  <c r="AJ3179" i="2"/>
  <c r="AN3179" i="2"/>
  <c r="AC3180" i="2"/>
  <c r="AG3180" i="2"/>
  <c r="AK3180" i="2"/>
  <c r="AO3180" i="2"/>
  <c r="Z3181" i="2"/>
  <c r="AD3181" i="2"/>
  <c r="AH3181" i="2"/>
  <c r="AA3182" i="2"/>
  <c r="AA107" i="2" s="1"/>
  <c r="AE3182" i="2"/>
  <c r="AE107" i="2" s="1"/>
  <c r="AI3182" i="2"/>
  <c r="AI107" i="2" s="1"/>
  <c r="AM3182" i="2"/>
  <c r="AM107" i="2" s="1"/>
  <c r="AB3183" i="2"/>
  <c r="AF3183" i="2"/>
  <c r="AJ3183" i="2"/>
  <c r="AC3184" i="2"/>
  <c r="AG3184" i="2"/>
  <c r="AK3184" i="2"/>
  <c r="AO3184" i="2"/>
  <c r="Z3185" i="2"/>
  <c r="AD3185" i="2"/>
  <c r="AH3185" i="2"/>
  <c r="AA3186" i="2"/>
  <c r="AE3186" i="2"/>
  <c r="AI3186" i="2"/>
  <c r="AM3186" i="2"/>
  <c r="AF3187" i="2"/>
  <c r="AJ3187" i="2"/>
  <c r="AN3187" i="2"/>
  <c r="AC3188" i="2"/>
  <c r="AG3188" i="2"/>
  <c r="AK3188" i="2"/>
  <c r="AO3188" i="2"/>
  <c r="Z3189" i="2"/>
  <c r="Z112" i="2" s="1"/>
  <c r="AH3189" i="2"/>
  <c r="AH112" i="2" s="1"/>
  <c r="AL3189" i="2"/>
  <c r="AL112" i="2" s="1"/>
  <c r="AA3190" i="2"/>
  <c r="AE3190" i="2"/>
  <c r="AI3190" i="2"/>
  <c r="AM3190" i="2"/>
  <c r="AB3191" i="2"/>
  <c r="AF3191" i="2"/>
  <c r="AJ3191" i="2"/>
  <c r="AN3191" i="2"/>
  <c r="AC3192" i="2"/>
  <c r="AG3192" i="2"/>
  <c r="AK3192" i="2"/>
  <c r="AO3192" i="2"/>
  <c r="Z3193" i="2"/>
  <c r="AD3193" i="2"/>
  <c r="AH3193" i="2"/>
  <c r="AL3193" i="2"/>
  <c r="AP3193" i="2"/>
  <c r="AA3194" i="2"/>
  <c r="AE3194" i="2"/>
  <c r="AI3194" i="2"/>
  <c r="AM3194" i="2"/>
  <c r="AB3195" i="2"/>
  <c r="AF3195" i="2"/>
  <c r="AJ3195" i="2"/>
  <c r="AN3195" i="2"/>
  <c r="AC3196" i="2"/>
  <c r="AG3196" i="2"/>
  <c r="AK3196" i="2"/>
  <c r="AO3196" i="2"/>
  <c r="Z3197" i="2"/>
  <c r="AD3197" i="2"/>
  <c r="AH3197" i="2"/>
  <c r="AL3197" i="2"/>
  <c r="AP3197" i="2"/>
  <c r="AA3198" i="2"/>
  <c r="AE3198" i="2"/>
  <c r="AI3198" i="2"/>
  <c r="AM3198" i="2"/>
  <c r="AB3199" i="2"/>
  <c r="AF3199" i="2"/>
  <c r="AJ3199" i="2"/>
  <c r="AN3199" i="2"/>
  <c r="AC3200" i="2"/>
  <c r="AG3200" i="2"/>
  <c r="AK3200" i="2"/>
  <c r="AO3200" i="2"/>
  <c r="Z3201" i="2"/>
  <c r="AD3201" i="2"/>
  <c r="AH3201" i="2"/>
  <c r="AL3201" i="2"/>
  <c r="AP3201" i="2"/>
  <c r="AA3202" i="2"/>
  <c r="AE3202" i="2"/>
  <c r="AI3202" i="2"/>
  <c r="AM3202" i="2"/>
  <c r="AQ3202" i="2"/>
  <c r="AB3203" i="2"/>
  <c r="AF3203" i="2"/>
  <c r="AJ3203" i="2"/>
  <c r="AN3203" i="2"/>
  <c r="AC3204" i="2"/>
  <c r="AG3204" i="2"/>
  <c r="AK3204" i="2"/>
  <c r="AO3204" i="2"/>
  <c r="Z3205" i="2"/>
  <c r="AD3205" i="2"/>
  <c r="AH3205" i="2"/>
  <c r="AL3205" i="2"/>
  <c r="AP3205" i="2"/>
  <c r="AA3206" i="2"/>
  <c r="AE3206" i="2"/>
  <c r="AI3206" i="2"/>
  <c r="AM3206" i="2"/>
  <c r="AQ3206" i="2"/>
  <c r="AF3207" i="2"/>
  <c r="AJ3207" i="2"/>
  <c r="AN3207" i="2"/>
  <c r="AG3208" i="2"/>
  <c r="AK3208" i="2"/>
  <c r="AO3208" i="2"/>
  <c r="Z3209" i="2"/>
  <c r="AH3209" i="2"/>
  <c r="AP3209" i="2"/>
  <c r="AA3210" i="2"/>
  <c r="AE3210" i="2"/>
  <c r="AI3210" i="2"/>
  <c r="AM3210" i="2"/>
  <c r="AQ3210" i="2"/>
  <c r="AB3211" i="2"/>
  <c r="AF3211" i="2"/>
  <c r="AJ3211" i="2"/>
  <c r="AN3211" i="2"/>
  <c r="AC3212" i="2"/>
  <c r="AG3212" i="2"/>
  <c r="AK3212" i="2"/>
  <c r="AO3212" i="2"/>
  <c r="Z3213" i="2"/>
  <c r="AD3213" i="2"/>
  <c r="AH3213" i="2"/>
  <c r="AL3213" i="2"/>
  <c r="AP3213" i="2"/>
  <c r="AA3214" i="2"/>
  <c r="AE3214" i="2"/>
  <c r="AI3214" i="2"/>
  <c r="AM3214" i="2"/>
  <c r="AO3217" i="2"/>
  <c r="AK3217" i="2"/>
  <c r="AG3217" i="2"/>
  <c r="AC3217" i="2"/>
  <c r="AB3217" i="2"/>
  <c r="AF3217" i="2"/>
  <c r="AN3217" i="2"/>
  <c r="AO3179" i="2"/>
  <c r="AP3180" i="2"/>
  <c r="AQ3181" i="2"/>
  <c r="AO3183" i="2"/>
  <c r="AP3184" i="2"/>
  <c r="AQ3185" i="2"/>
  <c r="AO3187" i="2"/>
  <c r="AP3188" i="2"/>
  <c r="AQ3189" i="2"/>
  <c r="AP112" i="2" s="1"/>
  <c r="AO3191" i="2"/>
  <c r="AP3192" i="2"/>
  <c r="AQ3193" i="2"/>
  <c r="AO3195" i="2"/>
  <c r="AP3196" i="2"/>
  <c r="AQ3197" i="2"/>
  <c r="AO3199" i="2"/>
  <c r="AP3200" i="2"/>
  <c r="AQ3201" i="2"/>
  <c r="AO3203" i="2"/>
  <c r="AP3204" i="2"/>
  <c r="AQ3205" i="2"/>
  <c r="AO3207" i="2"/>
  <c r="AP3208" i="2"/>
  <c r="AQ3209" i="2"/>
  <c r="AO3211" i="2"/>
  <c r="AP3212" i="2"/>
  <c r="AQ3213" i="2"/>
  <c r="AF3214" i="2"/>
  <c r="AC3215" i="2"/>
  <c r="AG3215" i="2"/>
  <c r="AK3215" i="2"/>
  <c r="Z3216" i="2"/>
  <c r="AD3216" i="2"/>
  <c r="AH3216" i="2"/>
  <c r="AL3216" i="2"/>
  <c r="AF3216" i="2"/>
  <c r="AN3214" i="2"/>
  <c r="AO3215" i="2"/>
  <c r="AN3215" i="2"/>
  <c r="AJ3215" i="2"/>
  <c r="AF3215" i="2"/>
  <c r="AP3216" i="2"/>
  <c r="AE3216" i="2"/>
  <c r="AI3216" i="2"/>
  <c r="AM3216" i="2"/>
  <c r="AJ3216" i="2"/>
  <c r="AL3217" i="2"/>
  <c r="AQ3216" i="2"/>
  <c r="AJ3217" i="2"/>
  <c r="AC3218" i="2"/>
  <c r="AG3218" i="2"/>
  <c r="AO3218" i="2"/>
  <c r="Z3219" i="2"/>
  <c r="AL3219" i="2"/>
  <c r="AA3220" i="2"/>
  <c r="AE3220" i="2"/>
  <c r="AQ3220" i="2"/>
  <c r="AB3221" i="2"/>
  <c r="AB122" i="2" s="1"/>
  <c r="AJ3221" i="2"/>
  <c r="AJ122" i="2" s="1"/>
  <c r="AC3222" i="2"/>
  <c r="AG3222" i="2"/>
  <c r="AO3222" i="2"/>
  <c r="Z3223" i="2"/>
  <c r="AL3223" i="2"/>
  <c r="AA3224" i="2"/>
  <c r="AE3224" i="2"/>
  <c r="AQ3224" i="2"/>
  <c r="AB3225" i="2"/>
  <c r="AJ3225" i="2"/>
  <c r="AC3226" i="2"/>
  <c r="AG3226" i="2"/>
  <c r="AO3226" i="2"/>
  <c r="Z3227" i="2"/>
  <c r="AL3227" i="2"/>
  <c r="AP3227" i="2"/>
  <c r="AA3228" i="2"/>
  <c r="AE3228" i="2"/>
  <c r="AQ3228" i="2"/>
  <c r="AB3229" i="2"/>
  <c r="AJ3229" i="2"/>
  <c r="AC3230" i="2"/>
  <c r="AG3230" i="2"/>
  <c r="AO3230" i="2"/>
  <c r="Z3231" i="2"/>
  <c r="AL3231" i="2"/>
  <c r="AP3231" i="2"/>
  <c r="AA3232" i="2"/>
  <c r="AA104" i="2" s="1"/>
  <c r="AE3232" i="2"/>
  <c r="AE104" i="2" s="1"/>
  <c r="AQ3232" i="2"/>
  <c r="AP104" i="2" s="1"/>
  <c r="AB3233" i="2"/>
  <c r="AJ3233" i="2"/>
  <c r="AC3234" i="2"/>
  <c r="AG3234" i="2"/>
  <c r="AO3234" i="2"/>
  <c r="Z3235" i="2"/>
  <c r="AL3235" i="2"/>
  <c r="AP3235" i="2"/>
  <c r="AA3236" i="2"/>
  <c r="AE3236" i="2"/>
  <c r="AQ3236" i="2"/>
  <c r="AJ3237" i="2"/>
  <c r="AG3238" i="2"/>
  <c r="AO3238" i="2"/>
  <c r="Z3239" i="2"/>
  <c r="AL3239" i="2"/>
  <c r="AP3239" i="2"/>
  <c r="AE3240" i="2"/>
  <c r="AQ3240" i="2"/>
  <c r="AJ3241" i="2"/>
  <c r="AO3242" i="2"/>
  <c r="Z3243" i="2"/>
  <c r="AL3243" i="2"/>
  <c r="AP3243" i="2"/>
  <c r="AE3244" i="2"/>
  <c r="AQ3244" i="2"/>
  <c r="AJ3245" i="2"/>
  <c r="AO3246" i="2"/>
  <c r="Z3247" i="2"/>
  <c r="AL3247" i="2"/>
  <c r="AP3247" i="2"/>
  <c r="AE3248" i="2"/>
  <c r="AQ3248" i="2"/>
  <c r="AJ3249" i="2"/>
  <c r="AF3250" i="2"/>
  <c r="AJ3250" i="2"/>
  <c r="AN3250" i="2"/>
  <c r="AE3250" i="2"/>
  <c r="AM3250" i="2"/>
  <c r="AC3251" i="2"/>
  <c r="AG3251" i="2"/>
  <c r="AK3251" i="2"/>
  <c r="AA3252" i="2"/>
  <c r="AN3252" i="2"/>
  <c r="AJ3252" i="2"/>
  <c r="AF3252" i="2"/>
  <c r="AB3252" i="2"/>
  <c r="AE3252" i="2"/>
  <c r="AP3252" i="2"/>
  <c r="AI3252" i="2"/>
  <c r="AM3252" i="2"/>
  <c r="Z3218" i="2"/>
  <c r="AD3218" i="2"/>
  <c r="AH3218" i="2"/>
  <c r="AA3219" i="2"/>
  <c r="AE3219" i="2"/>
  <c r="AI3219" i="2"/>
  <c r="AM3219" i="2"/>
  <c r="AB3220" i="2"/>
  <c r="AF3220" i="2"/>
  <c r="AJ3220" i="2"/>
  <c r="AC3221" i="2"/>
  <c r="AC122" i="2" s="1"/>
  <c r="AG3221" i="2"/>
  <c r="AG122" i="2" s="1"/>
  <c r="AK3221" i="2"/>
  <c r="AK122" i="2" s="1"/>
  <c r="Z3222" i="2"/>
  <c r="AD3222" i="2"/>
  <c r="AH3222" i="2"/>
  <c r="AA3223" i="2"/>
  <c r="AE3223" i="2"/>
  <c r="AI3223" i="2"/>
  <c r="AM3223" i="2"/>
  <c r="AB3224" i="2"/>
  <c r="AF3224" i="2"/>
  <c r="AJ3224" i="2"/>
  <c r="AC3225" i="2"/>
  <c r="AG3225" i="2"/>
  <c r="AK3225" i="2"/>
  <c r="Z3226" i="2"/>
  <c r="AD3226" i="2"/>
  <c r="AH3226" i="2"/>
  <c r="AA3227" i="2"/>
  <c r="AE3227" i="2"/>
  <c r="AI3227" i="2"/>
  <c r="AM3227" i="2"/>
  <c r="AB3228" i="2"/>
  <c r="AF3228" i="2"/>
  <c r="AJ3228" i="2"/>
  <c r="AC3229" i="2"/>
  <c r="AG3229" i="2"/>
  <c r="AK3229" i="2"/>
  <c r="Z3230" i="2"/>
  <c r="AD3230" i="2"/>
  <c r="AH3230" i="2"/>
  <c r="AA3231" i="2"/>
  <c r="AE3231" i="2"/>
  <c r="AI3231" i="2"/>
  <c r="AM3231" i="2"/>
  <c r="AB3232" i="2"/>
  <c r="AB104" i="2" s="1"/>
  <c r="AF3232" i="2"/>
  <c r="AF104" i="2" s="1"/>
  <c r="AJ3232" i="2"/>
  <c r="AJ104" i="2" s="1"/>
  <c r="AG3233" i="2"/>
  <c r="AK3233" i="2"/>
  <c r="AO3233" i="2"/>
  <c r="Z3234" i="2"/>
  <c r="AD3234" i="2"/>
  <c r="AH3234" i="2"/>
  <c r="AA3235" i="2"/>
  <c r="AE3235" i="2"/>
  <c r="AI3235" i="2"/>
  <c r="AM3235" i="2"/>
  <c r="AF3236" i="2"/>
  <c r="AJ3236" i="2"/>
  <c r="AN3236" i="2"/>
  <c r="AC3237" i="2"/>
  <c r="AG3237" i="2"/>
  <c r="AK3237" i="2"/>
  <c r="AO3237" i="2"/>
  <c r="Z3238" i="2"/>
  <c r="AD3238" i="2"/>
  <c r="AH3238" i="2"/>
  <c r="AL3238" i="2"/>
  <c r="AA3239" i="2"/>
  <c r="AE3239" i="2"/>
  <c r="AI3239" i="2"/>
  <c r="AM3239" i="2"/>
  <c r="AB3240" i="2"/>
  <c r="AF3240" i="2"/>
  <c r="AJ3240" i="2"/>
  <c r="AN3240" i="2"/>
  <c r="AC3241" i="2"/>
  <c r="AG3241" i="2"/>
  <c r="AK3241" i="2"/>
  <c r="AO3241" i="2"/>
  <c r="Z3242" i="2"/>
  <c r="AD3242" i="2"/>
  <c r="AH3242" i="2"/>
  <c r="AL3242" i="2"/>
  <c r="AP3242" i="2"/>
  <c r="AA3243" i="2"/>
  <c r="AE3243" i="2"/>
  <c r="AI3243" i="2"/>
  <c r="AM3243" i="2"/>
  <c r="AB3244" i="2"/>
  <c r="AF3244" i="2"/>
  <c r="AJ3244" i="2"/>
  <c r="AN3244" i="2"/>
  <c r="AC3245" i="2"/>
  <c r="AG3245" i="2"/>
  <c r="AK3245" i="2"/>
  <c r="AO3245" i="2"/>
  <c r="Z3246" i="2"/>
  <c r="AD3246" i="2"/>
  <c r="AH3246" i="2"/>
  <c r="AL3246" i="2"/>
  <c r="AP3246" i="2"/>
  <c r="AA3247" i="2"/>
  <c r="AE3247" i="2"/>
  <c r="AI3247" i="2"/>
  <c r="AM3247" i="2"/>
  <c r="AB3248" i="2"/>
  <c r="AF3248" i="2"/>
  <c r="AJ3248" i="2"/>
  <c r="AN3248" i="2"/>
  <c r="AC3249" i="2"/>
  <c r="AG3249" i="2"/>
  <c r="AK3249" i="2"/>
  <c r="AO3249" i="2"/>
  <c r="AG3250" i="2"/>
  <c r="AK3250" i="2"/>
  <c r="Z3250" i="2"/>
  <c r="AH3250" i="2"/>
  <c r="AP3250" i="2"/>
  <c r="Z3251" i="2"/>
  <c r="AO3251" i="2"/>
  <c r="AD3251" i="2"/>
  <c r="AH3251" i="2"/>
  <c r="AL3251" i="2"/>
  <c r="AE3251" i="2"/>
  <c r="AG3216" i="2"/>
  <c r="AK3216" i="2"/>
  <c r="AO3216" i="2"/>
  <c r="Z3217" i="2"/>
  <c r="AD3217" i="2"/>
  <c r="AH3217" i="2"/>
  <c r="AP3217" i="2"/>
  <c r="AI3218" i="2"/>
  <c r="AQ3218" i="2"/>
  <c r="AF3219" i="2"/>
  <c r="AJ3219" i="2"/>
  <c r="AN3219" i="2"/>
  <c r="AG3220" i="2"/>
  <c r="AK3220" i="2"/>
  <c r="AO3220" i="2"/>
  <c r="Z3221" i="2"/>
  <c r="Z122" i="2" s="1"/>
  <c r="AD3221" i="2"/>
  <c r="AD122" i="2" s="1"/>
  <c r="AH3221" i="2"/>
  <c r="AH122" i="2" s="1"/>
  <c r="AP3221" i="2"/>
  <c r="AO122" i="2" s="1"/>
  <c r="AE3222" i="2"/>
  <c r="AI3222" i="2"/>
  <c r="AQ3222" i="2"/>
  <c r="AB3223" i="2"/>
  <c r="AF3223" i="2"/>
  <c r="AJ3223" i="2"/>
  <c r="AN3223" i="2"/>
  <c r="AC3224" i="2"/>
  <c r="AG3224" i="2"/>
  <c r="AK3224" i="2"/>
  <c r="AO3224" i="2"/>
  <c r="Z3225" i="2"/>
  <c r="AD3225" i="2"/>
  <c r="AH3225" i="2"/>
  <c r="AL3225" i="2"/>
  <c r="AP3225" i="2"/>
  <c r="AE3226" i="2"/>
  <c r="AI3226" i="2"/>
  <c r="AQ3226" i="2"/>
  <c r="AB3227" i="2"/>
  <c r="AF3227" i="2"/>
  <c r="AJ3227" i="2"/>
  <c r="AN3227" i="2"/>
  <c r="AC3228" i="2"/>
  <c r="AG3228" i="2"/>
  <c r="AK3228" i="2"/>
  <c r="AO3228" i="2"/>
  <c r="Z3229" i="2"/>
  <c r="AD3229" i="2"/>
  <c r="AH3229" i="2"/>
  <c r="AP3229" i="2"/>
  <c r="AE3230" i="2"/>
  <c r="AI3230" i="2"/>
  <c r="AQ3230" i="2"/>
  <c r="AB3231" i="2"/>
  <c r="AF3231" i="2"/>
  <c r="AJ3231" i="2"/>
  <c r="AN3231" i="2"/>
  <c r="AC3232" i="2"/>
  <c r="AC104" i="2" s="1"/>
  <c r="AG3232" i="2"/>
  <c r="AG104" i="2" s="1"/>
  <c r="AK3232" i="2"/>
  <c r="AK104" i="2" s="1"/>
  <c r="AO3232" i="2"/>
  <c r="Z3233" i="2"/>
  <c r="AD3233" i="2"/>
  <c r="AH3233" i="2"/>
  <c r="AL3233" i="2"/>
  <c r="AP3233" i="2"/>
  <c r="AA3234" i="2"/>
  <c r="AE3234" i="2"/>
  <c r="AI3234" i="2"/>
  <c r="AQ3234" i="2"/>
  <c r="AB3235" i="2"/>
  <c r="AF3235" i="2"/>
  <c r="AJ3235" i="2"/>
  <c r="AN3235" i="2"/>
  <c r="AC3236" i="2"/>
  <c r="AG3236" i="2"/>
  <c r="AK3236" i="2"/>
  <c r="AO3236" i="2"/>
  <c r="Z3237" i="2"/>
  <c r="AD3237" i="2"/>
  <c r="AH3237" i="2"/>
  <c r="AL3237" i="2"/>
  <c r="AP3237" i="2"/>
  <c r="AA3238" i="2"/>
  <c r="AE3238" i="2"/>
  <c r="AI3238" i="2"/>
  <c r="AQ3238" i="2"/>
  <c r="AB3239" i="2"/>
  <c r="AF3239" i="2"/>
  <c r="AJ3239" i="2"/>
  <c r="AN3239" i="2"/>
  <c r="AC3240" i="2"/>
  <c r="AG3240" i="2"/>
  <c r="AK3240" i="2"/>
  <c r="AO3240" i="2"/>
  <c r="Z3241" i="2"/>
  <c r="AD3241" i="2"/>
  <c r="AH3241" i="2"/>
  <c r="AL3241" i="2"/>
  <c r="AP3241" i="2"/>
  <c r="AA3242" i="2"/>
  <c r="AE3242" i="2"/>
  <c r="AI3242" i="2"/>
  <c r="AQ3242" i="2"/>
  <c r="AB3243" i="2"/>
  <c r="AF3243" i="2"/>
  <c r="AJ3243" i="2"/>
  <c r="AN3243" i="2"/>
  <c r="AC3244" i="2"/>
  <c r="AG3244" i="2"/>
  <c r="AK3244" i="2"/>
  <c r="AO3244" i="2"/>
  <c r="Z3245" i="2"/>
  <c r="AD3245" i="2"/>
  <c r="AH3245" i="2"/>
  <c r="AL3245" i="2"/>
  <c r="AP3245" i="2"/>
  <c r="AA3246" i="2"/>
  <c r="AE3246" i="2"/>
  <c r="AI3246" i="2"/>
  <c r="AQ3246" i="2"/>
  <c r="AB3247" i="2"/>
  <c r="AF3247" i="2"/>
  <c r="AJ3247" i="2"/>
  <c r="AN3247" i="2"/>
  <c r="AC3248" i="2"/>
  <c r="AG3248" i="2"/>
  <c r="AK3248" i="2"/>
  <c r="AO3248" i="2"/>
  <c r="Z3249" i="2"/>
  <c r="AD3249" i="2"/>
  <c r="AH3249" i="2"/>
  <c r="AL3249" i="2"/>
  <c r="AP3249" i="2"/>
  <c r="AO3250" i="2"/>
  <c r="AA3250" i="2"/>
  <c r="AI3250" i="2"/>
  <c r="AQ3250" i="2"/>
  <c r="AP3251" i="2"/>
  <c r="AI3251" i="2"/>
  <c r="AC3252" i="2"/>
  <c r="AG3252" i="2"/>
  <c r="AK3252" i="2"/>
  <c r="AB3251" i="2"/>
  <c r="AF3251" i="2"/>
  <c r="AJ3251" i="2"/>
  <c r="AN3251" i="2"/>
  <c r="AM3251" i="2"/>
  <c r="Z3252" i="2"/>
  <c r="AD3252" i="2"/>
  <c r="AH3252" i="2"/>
  <c r="AL3252" i="2"/>
  <c r="AC3253" i="2"/>
  <c r="AG3253" i="2"/>
  <c r="AK3253" i="2"/>
  <c r="AO3253" i="2"/>
  <c r="Z3254" i="2"/>
  <c r="AD3254" i="2"/>
  <c r="AH3254" i="2"/>
  <c r="AL3254" i="2"/>
  <c r="AP3254" i="2"/>
  <c r="AA3255" i="2"/>
  <c r="AE3255" i="2"/>
  <c r="AI3255" i="2"/>
  <c r="AM3255" i="2"/>
  <c r="AQ3255" i="2"/>
  <c r="AB3256" i="2"/>
  <c r="AF3256" i="2"/>
  <c r="AJ3256" i="2"/>
  <c r="AN3256" i="2"/>
  <c r="AC3257" i="2"/>
  <c r="AG3257" i="2"/>
  <c r="AK3257" i="2"/>
  <c r="AO3257" i="2"/>
  <c r="Z3258" i="2"/>
  <c r="AD3258" i="2"/>
  <c r="AH3258" i="2"/>
  <c r="AL3258" i="2"/>
  <c r="AP3258" i="2"/>
  <c r="AA3259" i="2"/>
  <c r="AE3259" i="2"/>
  <c r="AI3259" i="2"/>
  <c r="AM3259" i="2"/>
  <c r="AQ3259" i="2"/>
  <c r="AB3260" i="2"/>
  <c r="AF3260" i="2"/>
  <c r="AJ3260" i="2"/>
  <c r="AN3260" i="2"/>
  <c r="AC3261" i="2"/>
  <c r="AG3261" i="2"/>
  <c r="AK3261" i="2"/>
  <c r="AO3261" i="2"/>
  <c r="Z3262" i="2"/>
  <c r="AD3262" i="2"/>
  <c r="AH3262" i="2"/>
  <c r="AL3262" i="2"/>
  <c r="AP3262" i="2"/>
  <c r="AA3263" i="2"/>
  <c r="AE3263" i="2"/>
  <c r="AI3263" i="2"/>
  <c r="AM3263" i="2"/>
  <c r="AQ3263" i="2"/>
  <c r="AB3264" i="2"/>
  <c r="AF3264" i="2"/>
  <c r="AJ3264" i="2"/>
  <c r="AN3264" i="2"/>
  <c r="AC3265" i="2"/>
  <c r="AG3265" i="2"/>
  <c r="AK3265" i="2"/>
  <c r="AO3265" i="2"/>
  <c r="Z3266" i="2"/>
  <c r="AD3266" i="2"/>
  <c r="AH3266" i="2"/>
  <c r="AL3266" i="2"/>
  <c r="AP3266" i="2"/>
  <c r="AA3267" i="2"/>
  <c r="AE3267" i="2"/>
  <c r="AI3267" i="2"/>
  <c r="AM3267" i="2"/>
  <c r="AQ3267" i="2"/>
  <c r="AB3268" i="2"/>
  <c r="AF3268" i="2"/>
  <c r="AJ3268" i="2"/>
  <c r="AN3268" i="2"/>
  <c r="AC3269" i="2"/>
  <c r="AG3269" i="2"/>
  <c r="AK3269" i="2"/>
  <c r="AO3269" i="2"/>
  <c r="Z3270" i="2"/>
  <c r="AD3270" i="2"/>
  <c r="AH3270" i="2"/>
  <c r="AL3270" i="2"/>
  <c r="AP3270" i="2"/>
  <c r="AE3271" i="2"/>
  <c r="AI3271" i="2"/>
  <c r="AM3271" i="2"/>
  <c r="AQ3271" i="2"/>
  <c r="AB3272" i="2"/>
  <c r="AF3272" i="2"/>
  <c r="AJ3272" i="2"/>
  <c r="AN3272" i="2"/>
  <c r="AG3273" i="2"/>
  <c r="AK3273" i="2"/>
  <c r="AO3273" i="2"/>
  <c r="Z3274" i="2"/>
  <c r="AD3274" i="2"/>
  <c r="AH3274" i="2"/>
  <c r="AL3274" i="2"/>
  <c r="AP3274" i="2"/>
  <c r="AA3275" i="2"/>
  <c r="AE3275" i="2"/>
  <c r="AI3275" i="2"/>
  <c r="AM3275" i="2"/>
  <c r="AQ3275" i="2"/>
  <c r="AB3276" i="2"/>
  <c r="AF3276" i="2"/>
  <c r="AJ3276" i="2"/>
  <c r="AN3276" i="2"/>
  <c r="AC3277" i="2"/>
  <c r="AG3277" i="2"/>
  <c r="AK3277" i="2"/>
  <c r="AO3277" i="2"/>
  <c r="Z3278" i="2"/>
  <c r="AD3278" i="2"/>
  <c r="AH3278" i="2"/>
  <c r="AL3278" i="2"/>
  <c r="AP3278" i="2"/>
  <c r="AE3279" i="2"/>
  <c r="AI3279" i="2"/>
  <c r="AM3279" i="2"/>
  <c r="AQ3279" i="2"/>
  <c r="AF3280" i="2"/>
  <c r="AJ3280" i="2"/>
  <c r="AN3280" i="2"/>
  <c r="AC3281" i="2"/>
  <c r="AG3281" i="2"/>
  <c r="AK3281" i="2"/>
  <c r="AO3281" i="2"/>
  <c r="Z3282" i="2"/>
  <c r="AD3282" i="2"/>
  <c r="AH3282" i="2"/>
  <c r="AL3282" i="2"/>
  <c r="AP3282" i="2"/>
  <c r="AE3283" i="2"/>
  <c r="AI3283" i="2"/>
  <c r="AM3283" i="2"/>
  <c r="AQ3283" i="2"/>
  <c r="AB3284" i="2"/>
  <c r="AF3284" i="2"/>
  <c r="AJ3284" i="2"/>
  <c r="AN3284" i="2"/>
  <c r="AC3285" i="2"/>
  <c r="AG3285" i="2"/>
  <c r="AK3285" i="2"/>
  <c r="AO3285" i="2"/>
  <c r="AG3286" i="2"/>
  <c r="AK3286" i="2"/>
  <c r="Z3286" i="2"/>
  <c r="AF3287" i="2"/>
  <c r="AJ3287" i="2"/>
  <c r="AN3287" i="2"/>
  <c r="AO3252" i="2"/>
  <c r="AP3253" i="2"/>
  <c r="AQ3254" i="2"/>
  <c r="AO3256" i="2"/>
  <c r="AP3257" i="2"/>
  <c r="AQ3258" i="2"/>
  <c r="AO3260" i="2"/>
  <c r="AP3261" i="2"/>
  <c r="AQ3262" i="2"/>
  <c r="AO3264" i="2"/>
  <c r="AP3265" i="2"/>
  <c r="AQ3266" i="2"/>
  <c r="AO3268" i="2"/>
  <c r="AP3269" i="2"/>
  <c r="AQ3270" i="2"/>
  <c r="AO3272" i="2"/>
  <c r="AP3273" i="2"/>
  <c r="AQ3274" i="2"/>
  <c r="AO3276" i="2"/>
  <c r="AP3277" i="2"/>
  <c r="AQ3278" i="2"/>
  <c r="AO3280" i="2"/>
  <c r="AP3281" i="2"/>
  <c r="AQ3282" i="2"/>
  <c r="AO3284" i="2"/>
  <c r="AP3285" i="2"/>
  <c r="AO3286" i="2"/>
  <c r="AL3286" i="2"/>
  <c r="AC3287" i="2"/>
  <c r="AG3287" i="2"/>
  <c r="AQ3253" i="2"/>
  <c r="AO3255" i="2"/>
  <c r="AP3256" i="2"/>
  <c r="AQ3257" i="2"/>
  <c r="AO3259" i="2"/>
  <c r="AP3260" i="2"/>
  <c r="AQ3261" i="2"/>
  <c r="AO3263" i="2"/>
  <c r="AP3264" i="2"/>
  <c r="AQ3265" i="2"/>
  <c r="AO3267" i="2"/>
  <c r="AP3268" i="2"/>
  <c r="AQ3269" i="2"/>
  <c r="AO3271" i="2"/>
  <c r="AP3272" i="2"/>
  <c r="AQ3273" i="2"/>
  <c r="AO3275" i="2"/>
  <c r="AP3276" i="2"/>
  <c r="AQ3277" i="2"/>
  <c r="AO3279" i="2"/>
  <c r="AP3280" i="2"/>
  <c r="AQ3281" i="2"/>
  <c r="AO3283" i="2"/>
  <c r="AP3284" i="2"/>
  <c r="AQ3285" i="2"/>
  <c r="AP3286" i="2"/>
  <c r="AN3286" i="2"/>
  <c r="AO3287" i="2"/>
  <c r="AD3287" i="2"/>
  <c r="AH3287" i="2"/>
  <c r="AL3287" i="2"/>
  <c r="AA3287" i="2"/>
  <c r="AE3287" i="2"/>
  <c r="AI3287" i="2"/>
  <c r="AM3287" i="2"/>
  <c r="Z3287" i="2"/>
  <c r="AP3287" i="2"/>
  <c r="AE3288" i="2"/>
  <c r="AQ3288" i="2"/>
  <c r="AO3290" i="2"/>
  <c r="Z3291" i="2"/>
  <c r="AP3291" i="2"/>
  <c r="AE3292" i="2"/>
  <c r="AQ3292" i="2"/>
  <c r="AO3294" i="2"/>
  <c r="Z3295" i="2"/>
  <c r="AP3295" i="2"/>
  <c r="AE3296" i="2"/>
  <c r="AQ3296" i="2"/>
  <c r="AO3298" i="2"/>
  <c r="Z3299" i="2"/>
  <c r="AP3299" i="2"/>
  <c r="AE3300" i="2"/>
  <c r="AQ3300" i="2"/>
  <c r="AN3301" i="2"/>
  <c r="AO3302" i="2"/>
  <c r="Z3303" i="2"/>
  <c r="AI3304" i="2"/>
  <c r="AQ3287" i="2"/>
  <c r="AO3289" i="2"/>
  <c r="Z3290" i="2"/>
  <c r="AP3290" i="2"/>
  <c r="AQ3291" i="2"/>
  <c r="AO3293" i="2"/>
  <c r="Z3294" i="2"/>
  <c r="AP3294" i="2"/>
  <c r="AQ3295" i="2"/>
  <c r="AO3297" i="2"/>
  <c r="Z3298" i="2"/>
  <c r="AP3298" i="2"/>
  <c r="AQ3299" i="2"/>
  <c r="AO3301" i="2"/>
  <c r="Z3302" i="2"/>
  <c r="AP3302" i="2"/>
  <c r="AB3304" i="2"/>
  <c r="AF3304" i="2"/>
  <c r="AJ3304" i="2"/>
  <c r="AN3304" i="2"/>
  <c r="AM3304" i="2"/>
  <c r="Z3305" i="2"/>
  <c r="AD3305" i="2"/>
  <c r="AH3305" i="2"/>
  <c r="AL3305" i="2"/>
  <c r="AO3288" i="2"/>
  <c r="Z3289" i="2"/>
  <c r="AL3289" i="2"/>
  <c r="AP3289" i="2"/>
  <c r="AO3292" i="2"/>
  <c r="Z3293" i="2"/>
  <c r="AL3293" i="2"/>
  <c r="AP3293" i="2"/>
  <c r="AO3296" i="2"/>
  <c r="Z3297" i="2"/>
  <c r="AL3297" i="2"/>
  <c r="AP3297" i="2"/>
  <c r="AO3300" i="2"/>
  <c r="Z3301" i="2"/>
  <c r="AL3301" i="2"/>
  <c r="AP3301" i="2"/>
  <c r="AQ3302" i="2"/>
  <c r="AA3303" i="2"/>
  <c r="AE3303" i="2"/>
  <c r="AI3303" i="2"/>
  <c r="AM3303" i="2"/>
  <c r="AL3303" i="2"/>
  <c r="AC3304" i="2"/>
  <c r="AG3304" i="2"/>
  <c r="AK3304" i="2"/>
  <c r="AA3305" i="2"/>
  <c r="AF3305" i="2"/>
  <c r="AB3305" i="2"/>
  <c r="AE3305" i="2"/>
  <c r="AI3305" i="2"/>
  <c r="AM3305" i="2"/>
  <c r="AK3287" i="2"/>
  <c r="Z3288" i="2"/>
  <c r="AJ3290" i="2"/>
  <c r="AK3291" i="2"/>
  <c r="Z3292" i="2"/>
  <c r="AJ3294" i="2"/>
  <c r="AK3295" i="2"/>
  <c r="Z3296" i="2"/>
  <c r="AJ3298" i="2"/>
  <c r="AK3299" i="2"/>
  <c r="Z3300" i="2"/>
  <c r="AF3303" i="2"/>
  <c r="AJ3303" i="2"/>
  <c r="AQ3303" i="2"/>
  <c r="AN3303" i="2"/>
  <c r="Z3304" i="2"/>
  <c r="AO3304" i="2"/>
  <c r="AD3304" i="2"/>
  <c r="AH3304" i="2"/>
  <c r="AL3304" i="2"/>
  <c r="AE3304" i="2"/>
  <c r="AJ3305" i="2"/>
  <c r="AN3305" i="2"/>
  <c r="AC3306" i="2"/>
  <c r="AG3306" i="2"/>
  <c r="AK3306" i="2"/>
  <c r="AO3306" i="2"/>
  <c r="Z3307" i="2"/>
  <c r="AD3307" i="2"/>
  <c r="AH3307" i="2"/>
  <c r="AL3307" i="2"/>
  <c r="AP3307" i="2"/>
  <c r="AA3308" i="2"/>
  <c r="AE3308" i="2"/>
  <c r="AI3308" i="2"/>
  <c r="AM3308" i="2"/>
  <c r="AQ3308" i="2"/>
  <c r="AB3309" i="2"/>
  <c r="AF3309" i="2"/>
  <c r="AJ3309" i="2"/>
  <c r="AN3309" i="2"/>
  <c r="AC3310" i="2"/>
  <c r="AG3310" i="2"/>
  <c r="AK3310" i="2"/>
  <c r="AO3310" i="2"/>
  <c r="Z3311" i="2"/>
  <c r="AD3311" i="2"/>
  <c r="AH3311" i="2"/>
  <c r="AL3311" i="2"/>
  <c r="AP3311" i="2"/>
  <c r="AA3312" i="2"/>
  <c r="AE3312" i="2"/>
  <c r="AI3312" i="2"/>
  <c r="AM3312" i="2"/>
  <c r="AQ3312" i="2"/>
  <c r="AB3313" i="2"/>
  <c r="AF3313" i="2"/>
  <c r="AJ3313" i="2"/>
  <c r="AN3313" i="2"/>
  <c r="AC3314" i="2"/>
  <c r="AG3314" i="2"/>
  <c r="AK3314" i="2"/>
  <c r="AO3314" i="2"/>
  <c r="Z3315" i="2"/>
  <c r="AD3315" i="2"/>
  <c r="AH3315" i="2"/>
  <c r="AL3315" i="2"/>
  <c r="AP3315" i="2"/>
  <c r="AA3316" i="2"/>
  <c r="AE3316" i="2"/>
  <c r="AI3316" i="2"/>
  <c r="AM3316" i="2"/>
  <c r="AQ3316" i="2"/>
  <c r="AC3317" i="2"/>
  <c r="AN3317" i="2"/>
  <c r="Z3318" i="2"/>
  <c r="AF3318" i="2"/>
  <c r="AN3320" i="2"/>
  <c r="AJ3320" i="2"/>
  <c r="AF3320" i="2"/>
  <c r="AB3320" i="2"/>
  <c r="AO3320" i="2"/>
  <c r="AA3320" i="2"/>
  <c r="AI3320" i="2"/>
  <c r="AQ3320" i="2"/>
  <c r="AE3321" i="2"/>
  <c r="AM3321" i="2"/>
  <c r="AC3322" i="2"/>
  <c r="AG3322" i="2"/>
  <c r="AK3322" i="2"/>
  <c r="AB3322" i="2"/>
  <c r="AO3305" i="2"/>
  <c r="AP3306" i="2"/>
  <c r="AQ3307" i="2"/>
  <c r="AO3309" i="2"/>
  <c r="AP3310" i="2"/>
  <c r="AQ3311" i="2"/>
  <c r="AF3312" i="2"/>
  <c r="AO3313" i="2"/>
  <c r="AP3314" i="2"/>
  <c r="AA3315" i="2"/>
  <c r="AQ3315" i="2"/>
  <c r="AE3317" i="2"/>
  <c r="AO3317" i="2"/>
  <c r="AB3319" i="2"/>
  <c r="AF3319" i="2"/>
  <c r="AQ3319" i="2"/>
  <c r="AJ3319" i="2"/>
  <c r="AN3319" i="2"/>
  <c r="AI3319" i="2"/>
  <c r="AP3319" i="2"/>
  <c r="AF3321" i="2"/>
  <c r="AO3322" i="2"/>
  <c r="AP3305" i="2"/>
  <c r="AQ3306" i="2"/>
  <c r="AG3308" i="2"/>
  <c r="AO3308" i="2"/>
  <c r="AL3309" i="2"/>
  <c r="AP3309" i="2"/>
  <c r="AQ3310" i="2"/>
  <c r="AO3312" i="2"/>
  <c r="AL3313" i="2"/>
  <c r="AP3313" i="2"/>
  <c r="AQ3314" i="2"/>
  <c r="AG3316" i="2"/>
  <c r="AO3316" i="2"/>
  <c r="AF3317" i="2"/>
  <c r="AA3318" i="2"/>
  <c r="AE3318" i="2"/>
  <c r="AI3318" i="2"/>
  <c r="AM3318" i="2"/>
  <c r="AH3318" i="2"/>
  <c r="Z3319" i="2"/>
  <c r="AE3319" i="2"/>
  <c r="AE3320" i="2"/>
  <c r="AM3320" i="2"/>
  <c r="AL3322" i="2"/>
  <c r="AH3322" i="2"/>
  <c r="AD3322" i="2"/>
  <c r="Z3322" i="2"/>
  <c r="AA3322" i="2"/>
  <c r="AP3322" i="2"/>
  <c r="AE3322" i="2"/>
  <c r="AI3322" i="2"/>
  <c r="AM3322" i="2"/>
  <c r="AJ3322" i="2"/>
  <c r="Z3317" i="2"/>
  <c r="AD3317" i="2"/>
  <c r="AH3317" i="2"/>
  <c r="AL3317" i="2"/>
  <c r="AB3317" i="2"/>
  <c r="AG3317" i="2"/>
  <c r="AQ3318" i="2"/>
  <c r="AD3318" i="2"/>
  <c r="AJ3318" i="2"/>
  <c r="AO3318" i="2"/>
  <c r="AA3319" i="2"/>
  <c r="AC3320" i="2"/>
  <c r="AG3320" i="2"/>
  <c r="AK3320" i="2"/>
  <c r="Z3320" i="2"/>
  <c r="AP3320" i="2"/>
  <c r="AO3321" i="2"/>
  <c r="AK3321" i="2"/>
  <c r="AG3321" i="2"/>
  <c r="AC3321" i="2"/>
  <c r="Z3321" i="2"/>
  <c r="AD3321" i="2"/>
  <c r="AH3321" i="2"/>
  <c r="AL3321" i="2"/>
  <c r="AB3321" i="2"/>
  <c r="AJ3321" i="2"/>
  <c r="AN3322" i="2"/>
  <c r="AQ3322" i="2"/>
  <c r="AB3323" i="2"/>
  <c r="AF3323" i="2"/>
  <c r="AJ3323" i="2"/>
  <c r="AN3323" i="2"/>
  <c r="AC3324" i="2"/>
  <c r="AG3324" i="2"/>
  <c r="AK3324" i="2"/>
  <c r="AO3324" i="2"/>
  <c r="Z3325" i="2"/>
  <c r="AP3325" i="2"/>
  <c r="AA3326" i="2"/>
  <c r="AE3326" i="2"/>
  <c r="AQ3326" i="2"/>
  <c r="AB3327" i="2"/>
  <c r="AF3327" i="2"/>
  <c r="AJ3327" i="2"/>
  <c r="AN3327" i="2"/>
  <c r="AC3328" i="2"/>
  <c r="AG3328" i="2"/>
  <c r="AK3328" i="2"/>
  <c r="AO3328" i="2"/>
  <c r="Z3329" i="2"/>
  <c r="AL3329" i="2"/>
  <c r="AP3329" i="2"/>
  <c r="AA3330" i="2"/>
  <c r="AE3330" i="2"/>
  <c r="AQ3330" i="2"/>
  <c r="AB3331" i="2"/>
  <c r="AF3331" i="2"/>
  <c r="AJ3331" i="2"/>
  <c r="AN3331" i="2"/>
  <c r="AG3332" i="2"/>
  <c r="AK3332" i="2"/>
  <c r="AO3332" i="2"/>
  <c r="Z3333" i="2"/>
  <c r="AL3333" i="2"/>
  <c r="AA3334" i="2"/>
  <c r="AE3334" i="2"/>
  <c r="AQ3334" i="2"/>
  <c r="AB3335" i="2"/>
  <c r="AF3335" i="2"/>
  <c r="AJ3335" i="2"/>
  <c r="AN3335" i="2"/>
  <c r="AC3336" i="2"/>
  <c r="AF3338" i="2"/>
  <c r="AQ3338" i="2"/>
  <c r="AJ3338" i="2"/>
  <c r="AN3338" i="2"/>
  <c r="AG3338" i="2"/>
  <c r="AO3338" i="2"/>
  <c r="AN3339" i="2"/>
  <c r="AJ3339" i="2"/>
  <c r="AF3339" i="2"/>
  <c r="AB3339" i="2"/>
  <c r="AM3339" i="2"/>
  <c r="AI3339" i="2"/>
  <c r="AE3339" i="2"/>
  <c r="AA3339" i="2"/>
  <c r="AO3339" i="2"/>
  <c r="AD3339" i="2"/>
  <c r="AC3323" i="2"/>
  <c r="AG3323" i="2"/>
  <c r="AK3323" i="2"/>
  <c r="AO3323" i="2"/>
  <c r="Z3324" i="2"/>
  <c r="AD3324" i="2"/>
  <c r="AH3324" i="2"/>
  <c r="AL3324" i="2"/>
  <c r="AP3324" i="2"/>
  <c r="AA3325" i="2"/>
  <c r="AE3325" i="2"/>
  <c r="AI3325" i="2"/>
  <c r="AQ3325" i="2"/>
  <c r="AB3326" i="2"/>
  <c r="AF3326" i="2"/>
  <c r="AJ3326" i="2"/>
  <c r="AC3327" i="2"/>
  <c r="AG3327" i="2"/>
  <c r="AK3327" i="2"/>
  <c r="AO3327" i="2"/>
  <c r="Z3328" i="2"/>
  <c r="AD3328" i="2"/>
  <c r="AH3328" i="2"/>
  <c r="AL3328" i="2"/>
  <c r="AP3328" i="2"/>
  <c r="AA3329" i="2"/>
  <c r="AE3329" i="2"/>
  <c r="AI3329" i="2"/>
  <c r="AM3329" i="2"/>
  <c r="AB3330" i="2"/>
  <c r="AF3330" i="2"/>
  <c r="AJ3330" i="2"/>
  <c r="AC3331" i="2"/>
  <c r="AG3331" i="2"/>
  <c r="AK3331" i="2"/>
  <c r="AO3331" i="2"/>
  <c r="Z3332" i="2"/>
  <c r="AD3332" i="2"/>
  <c r="AH3332" i="2"/>
  <c r="AL3332" i="2"/>
  <c r="AP3332" i="2"/>
  <c r="AA3333" i="2"/>
  <c r="AE3333" i="2"/>
  <c r="AI3333" i="2"/>
  <c r="AM3333" i="2"/>
  <c r="AB3334" i="2"/>
  <c r="AF3334" i="2"/>
  <c r="AJ3334" i="2"/>
  <c r="AC3335" i="2"/>
  <c r="AG3335" i="2"/>
  <c r="AK3335" i="2"/>
  <c r="AO3335" i="2"/>
  <c r="Z3336" i="2"/>
  <c r="AE3336" i="2"/>
  <c r="AJ3336" i="2"/>
  <c r="AO3336" i="2"/>
  <c r="Z3338" i="2"/>
  <c r="AH3338" i="2"/>
  <c r="AP3338" i="2"/>
  <c r="AH3339" i="2"/>
  <c r="AO3341" i="2"/>
  <c r="AK3341" i="2"/>
  <c r="AG3341" i="2"/>
  <c r="AC3341" i="2"/>
  <c r="AN3341" i="2"/>
  <c r="AJ3341" i="2"/>
  <c r="AF3341" i="2"/>
  <c r="AB3341" i="2"/>
  <c r="AA3341" i="2"/>
  <c r="AI3341" i="2"/>
  <c r="AM3341" i="2"/>
  <c r="Z3323" i="2"/>
  <c r="AL3323" i="2"/>
  <c r="AA3324" i="2"/>
  <c r="AB3325" i="2"/>
  <c r="AO3326" i="2"/>
  <c r="AP3327" i="2"/>
  <c r="AA3328" i="2"/>
  <c r="AO3330" i="2"/>
  <c r="AP3331" i="2"/>
  <c r="AA3332" i="2"/>
  <c r="AO3334" i="2"/>
  <c r="AP3335" i="2"/>
  <c r="AD3336" i="2"/>
  <c r="AH3336" i="2"/>
  <c r="AL3336" i="2"/>
  <c r="AA3336" i="2"/>
  <c r="AA3337" i="2"/>
  <c r="AP3337" i="2"/>
  <c r="AE3337" i="2"/>
  <c r="AI3337" i="2"/>
  <c r="AM3337" i="2"/>
  <c r="AK3338" i="2"/>
  <c r="AL3339" i="2"/>
  <c r="AO3340" i="2"/>
  <c r="AK3340" i="2"/>
  <c r="AG3340" i="2"/>
  <c r="AC3340" i="2"/>
  <c r="AN3340" i="2"/>
  <c r="AJ3340" i="2"/>
  <c r="AF3340" i="2"/>
  <c r="AB3340" i="2"/>
  <c r="Z3340" i="2"/>
  <c r="AD3340" i="2"/>
  <c r="AH3340" i="2"/>
  <c r="AL3340" i="2"/>
  <c r="AE3340" i="2"/>
  <c r="AA3323" i="2"/>
  <c r="AE3323" i="2"/>
  <c r="AI3323" i="2"/>
  <c r="AB3324" i="2"/>
  <c r="AF3324" i="2"/>
  <c r="AJ3324" i="2"/>
  <c r="AC3325" i="2"/>
  <c r="AG3325" i="2"/>
  <c r="AK3325" i="2"/>
  <c r="AB3328" i="2"/>
  <c r="AF3328" i="2"/>
  <c r="AJ3328" i="2"/>
  <c r="AC3329" i="2"/>
  <c r="AG3329" i="2"/>
  <c r="AK3329" i="2"/>
  <c r="AB3332" i="2"/>
  <c r="AF3332" i="2"/>
  <c r="AJ3332" i="2"/>
  <c r="AC3333" i="2"/>
  <c r="AG3333" i="2"/>
  <c r="AK3333" i="2"/>
  <c r="AB3336" i="2"/>
  <c r="AG3337" i="2"/>
  <c r="AC3339" i="2"/>
  <c r="AG3339" i="2"/>
  <c r="AQ3339" i="2"/>
  <c r="AK3339" i="2"/>
  <c r="Z3339" i="2"/>
  <c r="AP3339" i="2"/>
  <c r="AP3340" i="2"/>
  <c r="AI3340" i="2"/>
  <c r="AE3341" i="2"/>
  <c r="AB3342" i="2"/>
  <c r="AJ3342" i="2"/>
  <c r="AG3343" i="2"/>
  <c r="AK3343" i="2"/>
  <c r="AO3343" i="2"/>
  <c r="Z3344" i="2"/>
  <c r="AL3344" i="2"/>
  <c r="AP3344" i="2"/>
  <c r="AA3345" i="2"/>
  <c r="AE3345" i="2"/>
  <c r="AB3346" i="2"/>
  <c r="AJ3346" i="2"/>
  <c r="AG3347" i="2"/>
  <c r="AK3347" i="2"/>
  <c r="AO3347" i="2"/>
  <c r="Z3348" i="2"/>
  <c r="Z102" i="2" s="1"/>
  <c r="AL3348" i="2"/>
  <c r="AL102" i="2" s="1"/>
  <c r="AP3348" i="2"/>
  <c r="AO102" i="2" s="1"/>
  <c r="AA3349" i="2"/>
  <c r="AE3349" i="2"/>
  <c r="AJ3350" i="2"/>
  <c r="AO3351" i="2"/>
  <c r="Z3352" i="2"/>
  <c r="AL3352" i="2"/>
  <c r="AP3352" i="2"/>
  <c r="AE3353" i="2"/>
  <c r="AJ3354" i="2"/>
  <c r="AC3342" i="2"/>
  <c r="AG3342" i="2"/>
  <c r="AK3342" i="2"/>
  <c r="Z3343" i="2"/>
  <c r="AL3343" i="2"/>
  <c r="AM3344" i="2"/>
  <c r="AB3345" i="2"/>
  <c r="AF3345" i="2"/>
  <c r="AJ3345" i="2"/>
  <c r="AN3345" i="2"/>
  <c r="AC3346" i="2"/>
  <c r="AG3346" i="2"/>
  <c r="AK3346" i="2"/>
  <c r="Z3347" i="2"/>
  <c r="AL3347" i="2"/>
  <c r="AM3348" i="2"/>
  <c r="AM102" i="2" s="1"/>
  <c r="AB3349" i="2"/>
  <c r="AF3349" i="2"/>
  <c r="AJ3349" i="2"/>
  <c r="AN3349" i="2"/>
  <c r="AO3350" i="2"/>
  <c r="Z3351" i="2"/>
  <c r="AP3351" i="2"/>
  <c r="AM3352" i="2"/>
  <c r="AJ3353" i="2"/>
  <c r="AN3353" i="2"/>
  <c r="AO3354" i="2"/>
  <c r="Z3342" i="2"/>
  <c r="AD3342" i="2"/>
  <c r="AH3342" i="2"/>
  <c r="AP3342" i="2"/>
  <c r="AE3343" i="2"/>
  <c r="AI3343" i="2"/>
  <c r="AM3343" i="2"/>
  <c r="AB3344" i="2"/>
  <c r="AF3344" i="2"/>
  <c r="AJ3344" i="2"/>
  <c r="AN3344" i="2"/>
  <c r="AC3345" i="2"/>
  <c r="AG3345" i="2"/>
  <c r="AK3345" i="2"/>
  <c r="Z3346" i="2"/>
  <c r="AH3346" i="2"/>
  <c r="AP3346" i="2"/>
  <c r="AI3347" i="2"/>
  <c r="AM3347" i="2"/>
  <c r="AB3348" i="2"/>
  <c r="AB102" i="2" s="1"/>
  <c r="AF3348" i="2"/>
  <c r="AF102" i="2" s="1"/>
  <c r="AJ3348" i="2"/>
  <c r="AJ102" i="2" s="1"/>
  <c r="AN3348" i="2"/>
  <c r="AN102" i="2" s="1"/>
  <c r="AC3349" i="2"/>
  <c r="AG3349" i="2"/>
  <c r="AK3349" i="2"/>
  <c r="AP3350" i="2"/>
  <c r="AQ3351" i="2"/>
  <c r="AO3353" i="2"/>
  <c r="AP3354" i="2"/>
  <c r="AB3343" i="2"/>
  <c r="AF3343" i="2"/>
  <c r="AJ3343" i="2"/>
  <c r="AC3344" i="2"/>
  <c r="AG3344" i="2"/>
  <c r="AK3344" i="2"/>
  <c r="AB3347" i="2"/>
  <c r="AF3347" i="2"/>
  <c r="AJ3347" i="2"/>
  <c r="AC3348" i="2"/>
  <c r="AC102" i="2" s="1"/>
  <c r="AG3348" i="2"/>
  <c r="AG102" i="2" s="1"/>
  <c r="AK3348" i="2"/>
  <c r="AK102" i="2" s="1"/>
</calcChain>
</file>

<file path=xl/sharedStrings.xml><?xml version="1.0" encoding="utf-8"?>
<sst xmlns="http://schemas.openxmlformats.org/spreadsheetml/2006/main" count="7032" uniqueCount="6596">
  <si>
    <t>SUSonly vs SHAM significant proteins</t>
  </si>
  <si>
    <t>RAW values</t>
  </si>
  <si>
    <t>FC value</t>
  </si>
  <si>
    <t>Uniprot</t>
  </si>
  <si>
    <t>Gene Name</t>
  </si>
  <si>
    <t>PvalProteins SUS VS SHAM</t>
  </si>
  <si>
    <t>FCProteins SUS VS SHAM</t>
  </si>
  <si>
    <t>PvalProteins SUSMB VS SHAM</t>
  </si>
  <si>
    <t>FCProteins SUSMB VS SHAM</t>
  </si>
  <si>
    <t>X1068</t>
  </si>
  <si>
    <t>X2396</t>
  </si>
  <si>
    <t>X1066</t>
  </si>
  <si>
    <t>X1071</t>
  </si>
  <si>
    <t>X1065</t>
  </si>
  <si>
    <t>X2400</t>
  </si>
  <si>
    <t>X2408</t>
  </si>
  <si>
    <t>X2403</t>
  </si>
  <si>
    <t>X2398</t>
  </si>
  <si>
    <t>X2404</t>
  </si>
  <si>
    <t>X2315</t>
  </si>
  <si>
    <t>X2402</t>
  </si>
  <si>
    <t>X962</t>
  </si>
  <si>
    <t>X2314</t>
  </si>
  <si>
    <t>X956</t>
  </si>
  <si>
    <t>Sham SD</t>
  </si>
  <si>
    <t>SUS SD</t>
  </si>
  <si>
    <t>SUSMB SD</t>
  </si>
  <si>
    <t>STRING annotation</t>
  </si>
  <si>
    <t>Q8R1T1</t>
  </si>
  <si>
    <t>Chmp7</t>
  </si>
  <si>
    <t>Charged multivesicular body protein 7; ESCRT-III-like protein required to recruit the ESCRT-III complex to the nuclear envelope during late anaphase. Together with SPAST, the ESCRT-III complex promotes nuclear envelope sealing and mitotic spindle disassembly during late anaphase. Plays a role in the endosomal sorting pathway; Belongs to the SNF7 family</t>
  </si>
  <si>
    <t>Q9WV91</t>
  </si>
  <si>
    <t>Ptgfrn</t>
  </si>
  <si>
    <t>Prostaglandin F2 receptor negative regulator; Inhibits the binding of prostaglandin F2-alpha (PGF2- alpha) to its specific FP receptor, by decreasing the receptor number rather than the affinity constant. Functional coupling with the prostaglandin F2-alpha receptor seems to occur (By similarity)</t>
  </si>
  <si>
    <t>Q9D832</t>
  </si>
  <si>
    <t>Dnajb4</t>
  </si>
  <si>
    <t>DnaJ homolog subfamily B member 4; Probable chaperone. Stimulates ATP hydrolysis and the folding of unfolded proteins mediated by HSPA1A/B (in vitro)</t>
  </si>
  <si>
    <t>Q8CCJ4</t>
  </si>
  <si>
    <t>Amer2</t>
  </si>
  <si>
    <t>APC membrane recruitment protein 2; Negative regulator of the canonical Wnt signaling pathway involved in neuroectodermal patterning. Acts by specifically binding phosphatidylinositol 4,5-bisphosphate (PtdIns(4,5)P2), translocating to the cell membrane and interacting with key regulators of the canonical Wnt signaling pathway, such as components of the beta-catenin destruction complex; Belongs to the Amer family</t>
  </si>
  <si>
    <t>SHAM</t>
  </si>
  <si>
    <t>Q9D7V2</t>
  </si>
  <si>
    <t>Lysmd2</t>
  </si>
  <si>
    <t>LysM, putative peptidoglycan-binding, domain containing 2</t>
  </si>
  <si>
    <t>SUSMB</t>
  </si>
  <si>
    <t>Q9WTS4</t>
  </si>
  <si>
    <t>Tenm1</t>
  </si>
  <si>
    <t>Teneurin-1; Involved in neural development, regulating the establishment of proper connectivity within the nervous system. May function as a cellular signal transducer (By similarity); Belongs to the tenascin family. Teneurin subfamily</t>
  </si>
  <si>
    <t>SUS</t>
  </si>
  <si>
    <t>Q3UTQ8</t>
  </si>
  <si>
    <t>Cdkl5</t>
  </si>
  <si>
    <t>Cyclin-dependent kinase-like 5; Mediates phosphorylation of MECP2; Belongs to the protein kinase superfamily. CMGC Ser/Thr protein kinase family. CDC2/CDKX subfamily</t>
  </si>
  <si>
    <t>Q9Z2W0</t>
  </si>
  <si>
    <t>Dnpep</t>
  </si>
  <si>
    <t>Aspartyl aminopeptidase; Aminopeptidase with specificity towards an acidic amino acid at the N-terminus. Likely to play an important role in intracellular protein and peptide metabolism (By similarity)</t>
  </si>
  <si>
    <t>Q8CE50</t>
  </si>
  <si>
    <t>Snx30</t>
  </si>
  <si>
    <t>Sorting nexin-30; May be involved in several stages of intracellular trafficking</t>
  </si>
  <si>
    <t>Q8BHK1</t>
  </si>
  <si>
    <t>Nipa1</t>
  </si>
  <si>
    <t>Magnesium transporter NIPA1; Acts as a Mg(2+) transporter. Can also transport other divalent cations such as Fe(2+), Sr(2+), Ba(2+), Mn(2+) and Co(2+) but to a much less extent than Mg(2+); Belongs to the NIPA family</t>
  </si>
  <si>
    <t>Q3UMU9</t>
  </si>
  <si>
    <t>Hdgfl2</t>
  </si>
  <si>
    <t>Hepatoma-derived growth factor-related protein 2; Involved in cellular growth control, through the regulation of cyclin D1 expression (By similarity). Associates with chromatin. Isoform 1 and isoform 3 bind to condensed chromatin in mitotic cells. Isoform 4 binds to non-condensed chromatin in the presence of HDGF</t>
  </si>
  <si>
    <t>Q9DBS5</t>
  </si>
  <si>
    <t>Klc4</t>
  </si>
  <si>
    <t>Kinesin light chain 4; Kinesin is a microtubule-associated force-producing protein that may play a role in organelle transport. The light chain may function in coupling of cargo to the heavy chain or in the modulation of its ATPase activity (By similarity)</t>
  </si>
  <si>
    <t>Q8CHP5</t>
  </si>
  <si>
    <t>Pym1</t>
  </si>
  <si>
    <t>Partner of Y14 and mago; Key regulator of the exon junction complex (EJC), a multiprotein complex that associates immediately upstream of the exon-exon junction on mRNAs and serves as a positional landmark for the intron exon structure of genes and directs post- transcriptional processes in the cytoplasm such as mRNA export, nonsense-mediated mRNA decay (NMD) or translation. Acts as an EJC disassembly factor, allowing translation-dependent EJC removal and recycling by disrupting mature EJC from spliced mRNAs. Its association with the 40S ribosomal subunit probably prevents a translation</t>
  </si>
  <si>
    <t>Q8CBF3</t>
  </si>
  <si>
    <t>Ephb1</t>
  </si>
  <si>
    <t xml:space="preserve">Ephrin type-B receptor 1; Receptor tyrosine kinase which binds promiscuously transmembrane ephrin-B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Cognate/functional ephrin ligands for this receptor include EFNB1, EFNB2 and EFNB3. During nervous system development, regulates retinal axon guidance redirecting </t>
  </si>
  <si>
    <t>P63248</t>
  </si>
  <si>
    <t>Pkia</t>
  </si>
  <si>
    <t>cAMP-dependent protein kinase inhibitor alpha; Extremely potent competitive inhibitor of cAMP-dependent protein kinase activity, this protein interacts with the catalytic subunit of the enzyme after the cAMP-induced dissociation of its regulatory chains; Belongs to the PKI family</t>
  </si>
  <si>
    <t>Q8K274</t>
  </si>
  <si>
    <t>Fn3krp</t>
  </si>
  <si>
    <t>Ketosamine-3-kinase; Phosphorylates psicosamines and ribulosamines, but not fructosamines, on the third carbon of the sugar moiety. Protein- bound psicosamine 3-phosphates and ribulosamine 3-phosphates are unstable and decompose under physiological conditions. Thus phosphorylation leads to deglycation</t>
  </si>
  <si>
    <t>P58774</t>
  </si>
  <si>
    <t>Tpm2</t>
  </si>
  <si>
    <t>Tropomyosin beta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The non-muscle isoform may have a role in agonist-mediated receptor internalization; Belongs to the tropomyosin family</t>
  </si>
  <si>
    <t>Q0VGU4</t>
  </si>
  <si>
    <t>Vgf</t>
  </si>
  <si>
    <t>VGF nerve growth factor inducible</t>
  </si>
  <si>
    <t>Q3TIR3</t>
  </si>
  <si>
    <t>Ric8a</t>
  </si>
  <si>
    <t>Synembryn-A; Guanine nucleotide exchange factor (GEF), which can activate some, but not all, G-alpha proteins. Able to activate GNAI1, GNAO1 and GNAQ, but not GNAS by exchanging bound GDP for free GTP. Involved in regulation of microtubule pulling forces during mitotic movement of chromosomes by stimulating G(i)-alpha protein, possibly leading to release G(i)-alpha-GTP and NuMA proteins from the NuMA-GPSM2-G(i)-alpha-GDP complex. Also acts as an activator for G(q)-alpha (GNAQ) protein by enhancing the G(q)- coupled receptor-mediated ERK activation (By similarity)</t>
  </si>
  <si>
    <t>Q922H4</t>
  </si>
  <si>
    <t>Gmppa</t>
  </si>
  <si>
    <t>Mannose-1-phosphate guanyltransferase alpha; May serve as a regulatory subunit and allow allosteric feedback inhibition of GMPPB by GDP-mannose; Belongs to the transferase hexapeptide repeat family</t>
  </si>
  <si>
    <t>Q91WK2</t>
  </si>
  <si>
    <t>Eif3h</t>
  </si>
  <si>
    <t>Eukaryotic translation initiation factor 3 subunit H;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 initiation complex (43S PIC). The eIF-3 complex stimulates mRNA recruitment to the 43S PIC and scanning of the mRNA for AUG recognition. The eIF-3 complex is also required for disassembly and recycling of post-termination ribosomes</t>
  </si>
  <si>
    <t>Q6W8Q3</t>
  </si>
  <si>
    <t>Pcp4l1</t>
  </si>
  <si>
    <t>Purkinje cell protein 4-like 1; Belongs to the PCP4 family</t>
  </si>
  <si>
    <t>P56812</t>
  </si>
  <si>
    <t>Pdcd5</t>
  </si>
  <si>
    <t>Programmed cell death protein 5; May function in the process of apoptosis</t>
  </si>
  <si>
    <t>P49312</t>
  </si>
  <si>
    <t>Hnrnpa1</t>
  </si>
  <si>
    <t>Heterogeneous nuclear ribonucleoprotein A1</t>
  </si>
  <si>
    <t>P84086</t>
  </si>
  <si>
    <t>Cplx2</t>
  </si>
  <si>
    <t>Complexin-2; Negatively regulates the formation of synaptic vesicle clustering at active zone to the presynaptic membrane in postmitotic neurons. Positively regulates a late step in exocytosis of various cytoplasmic vesicles, such as synaptic vesicles and other secretory vesicles. Also involved in mast cell exocytosis. Although not essential for development, seems critical for the acquisition of higher cognitive functions in the adult brain; Belongs to the complexin/synaphin family</t>
  </si>
  <si>
    <t>Q8BH43</t>
  </si>
  <si>
    <t>Wasf2</t>
  </si>
  <si>
    <t>Wiskott-Aldrich syndrome protein family member 2; Downstream effector molecule involved in the transmission of signals from tyrosine kinase receptors and small GTPases to the actin cytoskeleton. Promotes formation of actin filaments. Part of the WAVE complex that regulates lamellipodia formation. The WAVE complex regulates actin filament reorganization via its interaction with the Arp2/3 complex (By similarity)</t>
  </si>
  <si>
    <t>P06837</t>
  </si>
  <si>
    <t>Gap43</t>
  </si>
  <si>
    <t>Neuromodulin; This protein is associated with nerve growth. It is a major component of the motile "growth cones" that form the tips of elongating axons. Plays a role in axonal and dendritic filopodia induction</t>
  </si>
  <si>
    <t>Q8VBW6</t>
  </si>
  <si>
    <t>Nae1</t>
  </si>
  <si>
    <t>NEDD8-activating enzyme E1 regulatory subunit; Regulatory subunit of the dimeric UBA3-NAE1 E1 enzyme. E1 activates NEDD8 by first adenylating its C-terminal glycine residue with ATP, thereafter linking this residue to the side chain of the catalytic cysteine, yielding a NEDD8-UBA3 thioester and free AMP. E1 finally transfers NEDD8 to the catalytic cysteine of UBE2M. Necessary for cell cycle progression through the S-M checkpoint. Overexpression of NAE1 causes apoptosis through deregulation of NEDD8 conjugation (By similarity); Belongs to the ubiquitin-activating E1 family. ULA1 subfamily</t>
  </si>
  <si>
    <t>P42567</t>
  </si>
  <si>
    <t>Eps15</t>
  </si>
  <si>
    <t>Epidermal growth factor receptor substrate 15; Involved in cell growth regulation. May be involved in the regulation of mitogenic signals and control of cell proliferation. Involved in the internalization of ligand-inducible receptors of the receptor tyrosine kinase (RTK) type, in particular EGFR. Plays a role in the assembly of clathrin-coated pits (CCPs). Acts as a clathrin adapter required for post-Golgi trafficking. Seems to be involved in CCPs maturation including invagination or budding.</t>
  </si>
  <si>
    <t>Q56A07</t>
  </si>
  <si>
    <t>Scn2b</t>
  </si>
  <si>
    <t>Sodium channel subunit beta-2; Crucial in the assembly, expression, and functional modulation of the heterotrimeric complex of the sodium channel. The subunit beta-2 causes an increase in the plasma membrane surface area and in its folding into microvilli. Interacts with TNR may play a crucial role in clustering and regulation of activity of sodium channels at nodes of Ranvier (By similarity)</t>
  </si>
  <si>
    <t>P0DN34</t>
  </si>
  <si>
    <t>Ndufb1</t>
  </si>
  <si>
    <t>NADH dehydrogenase [ubiquinone] 1 beta subcomplex subunit 1;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</si>
  <si>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Q8BML9</t>
  </si>
  <si>
    <t>Qars</t>
  </si>
  <si>
    <t>Glutamine--tRNA ligase; Glutamine--tRNA ligase. Plays a critical role in brain development; Belongs to the class-I aminoacyl-tRNA synthetase family</t>
  </si>
  <si>
    <t>Q80VD1</t>
  </si>
  <si>
    <t>Fam98b</t>
  </si>
  <si>
    <t>Protein FAM98B; Positively stimulates PRMT1-induced protein arginine dimethylated arginine methylation</t>
  </si>
  <si>
    <t>Q8K1Z0</t>
  </si>
  <si>
    <t>Coq9</t>
  </si>
  <si>
    <t>Ubiquinone biosynthesis protein COQ9, mitochondrial; Lipid-binding protein involved in the biosynthesis of coenzyme Q, also named ubiquinone, an essential lipid-soluble electron transporter for aerobic cellular respiration. Binds a phospholipid of at least 10 carbons in each acyl group. May be required to present its bound-lipid to COQ7 (By similarity); Belongs to the COQ9 family</t>
  </si>
  <si>
    <t>Q3UGY8</t>
  </si>
  <si>
    <t>Arfgef3</t>
  </si>
  <si>
    <t>Brefeldin A-inhibited guanine nucleotide-exchange protein 3; Participates in the regulation of systemic glucose homeostasis, where it negatively regulates insulin granule biogenesis in pancreatic islet beta cells. Also regulates glucagon granule production in pancreatic alpha cells. Inhibits nuclear translocation of the transcriptional coregulator PHB2 and may enhance estrogen receptor alpha (ESR1) transcriptional activity in breast cancer cells (By similarity)</t>
  </si>
  <si>
    <t>O88741</t>
  </si>
  <si>
    <t>Gdap1</t>
  </si>
  <si>
    <t>Ganglioside-induced differentiation-associated protein 1; Regulates the mitochondrial network by promoting mitochondrial fission; Belongs to the GST superfamily</t>
  </si>
  <si>
    <t>Q8K2Q5</t>
  </si>
  <si>
    <t>Chchd7</t>
  </si>
  <si>
    <t>Coiled-coil-helix-coiled-coil-helix domain containing 7; Belongs to the CHCHD7 family</t>
  </si>
  <si>
    <t>Q6PHU5</t>
  </si>
  <si>
    <t>Sort1</t>
  </si>
  <si>
    <t xml:space="preserve">Sortilin; Functions as a sorting receptor in the Golgi compartment and as a clearance receptor on the cell surface. Required for protein transport from the Golgi apparatus to the lysosomes by a pathway that is independent of the mannose-6-phosphate receptor (M6PR). Also required for protein transport from the Golgi apparatus to the endosomes. Promotes neuronal apoptosis by mediating endocytosis of the proapoptotic precursor forms of BDNF (proBDNF) and NGFB (proNGFB). Also acts as a receptor for neurotensin. </t>
  </si>
  <si>
    <t>Q6PDH0</t>
  </si>
  <si>
    <t>Phldb1</t>
  </si>
  <si>
    <t>Pleckstrin homology-like domain, family B, member 1</t>
  </si>
  <si>
    <t>P97772</t>
  </si>
  <si>
    <t>Grm1</t>
  </si>
  <si>
    <t>Metabotropic glutamate receptor 1; G-protein coupled receptor for glutamate. Ligand binding causes a conformation change that triggers signaling via guanine nucleotide-binding proteins (G proteins) and modulates the activity of down-stream effectors. Signaling activates a phosphatidylinositol-calcium second messenger system. May participate in the central action of glutamate in the CNS, such as long-term potentiation in the hippocampus and long-term depression in the cerebellum (By. similarity)</t>
  </si>
  <si>
    <t>Q60936</t>
  </si>
  <si>
    <t>Coq8a</t>
  </si>
  <si>
    <t>Atypical kinase COQ8A, mitochondrial; Atypical kinase involved in the biosynthesis of coenzyme Q, also named ubiquinone, an essential lipid-soluble electron transporter for aerobic cellular respiration. Its substrate specificity is unclear: does not show any protein kinase activity. Probably acts as a small molecule kinase, possibly a lipid kinase that phosphorylates a prenyl lipid in the ubiquinone biosynthesis pathway, as suggested by its ability to bind coenzyme Q lipid intermediates (By similarity). Shows an unusual selectivity for binding ADP over ATP (By similarity)</t>
  </si>
  <si>
    <t>P19639</t>
  </si>
  <si>
    <t>Gstm3</t>
  </si>
  <si>
    <t>Glutathione S-transferase Mu 3; Conjugation of reduced glutathione to a wide number of exogenous and endogenous hydrophobic electrophiles; Belongs to the GST superfamily. Mu family</t>
  </si>
  <si>
    <t>O88307</t>
  </si>
  <si>
    <t>Sorl1</t>
  </si>
  <si>
    <t xml:space="preserve">Sortilin-related receptor; Likely to be a multifunctional endocytic receptor, that may be implicated in the uptake of lipoproteins and of proteases. Binds LDL, the major cholesterol-carrying lipoprotein of plasma, and transports it into cells by endocytosis. Binds the receptor- associated protein (RAP). Could play a role in cell-cell interaction. May play a role in neural organization, as well as the establishment of embryonic organ systems. Involved in APP trafficking to and from the Golgi apparatus (By similarity). </t>
  </si>
  <si>
    <t>Q9D162</t>
  </si>
  <si>
    <t>Ccdc167</t>
  </si>
  <si>
    <t>Coiled-coil domain containing 167</t>
  </si>
  <si>
    <t>Q8BXN7</t>
  </si>
  <si>
    <t>Ppm1k</t>
  </si>
  <si>
    <t>Protein phosphatase 1K, mitochondrial; Regulates the mitochondrial permeability transition pore and is essential for cellular survival and development</t>
  </si>
  <si>
    <t>P84309</t>
  </si>
  <si>
    <t>Adcy5</t>
  </si>
  <si>
    <t>Adenylate cyclase type 5; Catalyzes the formation of the signaling molecule cAMP in response to G-protein signaling. Mediates signaling downstream of ADRB1. Regulates the increase of free cytosolic Ca(2+) in response to increased blood glucose levels and contributes to the regulation of Ca(2+)-dependent insulin secretion</t>
  </si>
  <si>
    <t>Q9CQL4</t>
  </si>
  <si>
    <t>Mrpl20</t>
  </si>
  <si>
    <t>Mitochondrial ribosomal protein L20; Belongs to the bacterial ribosomal protein bL20 family</t>
  </si>
  <si>
    <t>P11679</t>
  </si>
  <si>
    <t>Krt8</t>
  </si>
  <si>
    <t>Keratin, type II cytoskeletal 8; Together with KRT19, helps to link the contractile apparatus to dystrophin at the costameres of striated muscle; Belongs to the intermediate filament family</t>
  </si>
  <si>
    <t>Q5SVR0</t>
  </si>
  <si>
    <t>Tbc1d9b</t>
  </si>
  <si>
    <t>TBC1 domain family member 9B; May act as a GTPase-activating protein for Rab family protein(s)</t>
  </si>
  <si>
    <t>Q80XG9</t>
  </si>
  <si>
    <t>Lrrtm4</t>
  </si>
  <si>
    <t>Leucine-rich repeat transmembrane neuronal protein 4; May play a role in the development and maintenance of the vertebrate nervous system. Exhibits strong synaptogenic activity, restricted to excitatory presynaptic differentiation (By similarity)</t>
  </si>
  <si>
    <t>P63002</t>
  </si>
  <si>
    <t>Tle5</t>
  </si>
  <si>
    <t>Amino-terminal enhancer of split; Transcriptional corepressor. Acts as dominant repressor towards other family members. Inhibits NF-kappa-B-regulated gene expression. May be required for the initiation and maintenance of the differentiated state. Essential for the transcriptional repressor activity of SIX3 during retina and lens development</t>
  </si>
  <si>
    <t>P55096</t>
  </si>
  <si>
    <t>Abcd3</t>
  </si>
  <si>
    <t>ATP-binding cassette sub-family D member 3; Probable transporter involved in the transport of branched-chain fatty acids and C27 bile acids into the peroxisome; the latter function is a crucial step in bile acid biosynthesis. The nucleotide-binding fold acts as an ATP-binding subunit with ATPase activity; Belongs to the ABC transporter superfamily. ABCD family. Peroxisomal fatty acyl CoA transporter (TC 3.A.1.203) subfamily</t>
  </si>
  <si>
    <t>SUSMB vs SHAM significant proteins</t>
  </si>
  <si>
    <t>Q9ESE1</t>
  </si>
  <si>
    <t>Lrba</t>
  </si>
  <si>
    <t>Lipopolysaccharide-responsive and beige-like anchor protein; May be involved in coupling signal transduction and vesicle trafficking to enable polarized secretion and/or membrane deposition of immune effector molecules</t>
  </si>
  <si>
    <t>Q61220</t>
  </si>
  <si>
    <t>Nell2</t>
  </si>
  <si>
    <t>Protein kinase C-binding protein NELL2; Required for neuron survival through the modulation of MAPK pathways (By similarity). Involved in the regulation of hypothalamic GNRH secretion and the control of puberty (By similarity)</t>
  </si>
  <si>
    <t>Q80Y56</t>
  </si>
  <si>
    <t>Rbsn</t>
  </si>
  <si>
    <t>Rabenosyn-5; Rab4/Rab5 effector protein acting in early endocytic membrane fusion and membrane trafficking of recycling endosomes. Required for endosome fusion either homotypically or with clathrin coated vesicles. Plays a role in the lysosomal trafficking of CTSD/cathepsin D from the Golgi to lysosomes. Also promotes the recycling of transferrin directly from early endosomes to the plasma membrane. Binds phospholipid vesicles containing phosphatidylinositol 3-phosphate (PtdInsP3). Plays a role in the recycling of transferrin receptor to the plasma membrane (By similarity)</t>
  </si>
  <si>
    <t>Q6A4J8</t>
  </si>
  <si>
    <t>Usp7</t>
  </si>
  <si>
    <t xml:space="preserve">Ubiquitin carboxyl-terminal hydrolase 7; Hydrolase that deubiquitinates target proteins such as FOXO4, p53/TP53, MDM2, ERCC6, DNMT1, UHRF1, PTEN and DAXX. Together with DAXX, prevents MDM2 self-ubiquitination and enhances the E3 ligase activity of MDM2 towards p53/TP53, thereby promoting p53/TP53 ubiquitination and proteasomal degradation. Deubiquitinates p53/TP53, preventing degradation of p53/TP53, and enhances p53/TP53-dependent transcription regulation, cell growth repression and apoptosis (By similarity). </t>
  </si>
  <si>
    <t>Q3UH99</t>
  </si>
  <si>
    <t>Shisa6</t>
  </si>
  <si>
    <t>Protein shisa-6 homolog; Shisa homolog 6 (Xenopus laevis)</t>
  </si>
  <si>
    <t>P24452</t>
  </si>
  <si>
    <t>Capg</t>
  </si>
  <si>
    <t>Macrophage-capping protein; Calcium-sensitive protein which reversibly blocks the barbed ends of actin filaments but does not sever preformed actin filaments. May play an important role in macrophage function. May play a role in regulating cytoplasmic and/or nuclear structures through potential interactions with actin. May bind DNA. Uncapping occurs either when Ca(2+) falls or when the concentration of polyphosphoinositide rises, both at low and high Ca(2+)</t>
  </si>
  <si>
    <t>Q8R3D1</t>
  </si>
  <si>
    <t>Tbc1d13</t>
  </si>
  <si>
    <t>TBC1 domain family member 13; Acts as a GTPase-activating protein for RAB35. Together with RAB35 may be involved in regulation of insulin-induced glucose transporter SLC2A4/GLUT4 translocation to the plasma membrane in adipocytes</t>
  </si>
  <si>
    <t>Q9Z2W8</t>
  </si>
  <si>
    <t>Gria4</t>
  </si>
  <si>
    <t xml:space="preserve">Glutamate receptor 4;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 glutamate induces a conformation change, leading to the opening of the cation channel, and thereby converts the chemical signal to an electrical impulse. </t>
  </si>
  <si>
    <t>O70310</t>
  </si>
  <si>
    <t>Nmt1</t>
  </si>
  <si>
    <t>Glycylpeptide N-tetradecanoyltransferase 1; Adds a myristoyl group to the N-terminal glycine residue of certain cellular and viral proteins. Required for normal embryogenesis</t>
  </si>
  <si>
    <t>Q9WTQ5</t>
  </si>
  <si>
    <t>Akap12</t>
  </si>
  <si>
    <t>A-kinase anchor protein 12; Anchoring protein that mediates the subcellular compartmentation of protein kinase A (PKA) and protein kinase C (PKC)</t>
  </si>
  <si>
    <t>Q8BP40</t>
  </si>
  <si>
    <t>Acp6</t>
  </si>
  <si>
    <t>Lysophosphatidic acid phosphatase type 6; Hydrolyzes lysophosphatidic acid (LPA) containing a medium length fatty acid chain to the corresponding monoacylglycerol. Has highest activity with lysophosphatidic acid containing myristate (C14:0), monounsaturated oleate (C18:1) or palmitate (C16:0), and lower activity with C18:0 and C6:0 lysophosphatidic acid (By similarity)</t>
  </si>
  <si>
    <t>Q8VD75</t>
  </si>
  <si>
    <t>Hip1</t>
  </si>
  <si>
    <t>Huntingtin-interacting protein 1; Plays a role in clathrin-mediated endocytosis and trafficking. Involved in regulating AMPA receptor trafficking in the central nervous system in an NMDA- dependent manner. Regulates presynaptic nerve terminal activity. Enhances androgen receptor (AR)-mediated transcription (By similarity). May act as a proapoptotic protein that induces cell death by acting through the intrinsic apoptosis pathway (By similarity). Binds 3- phosphoinositides (via ENTH domain) (By similarity).</t>
  </si>
  <si>
    <t>Q9QZS3</t>
  </si>
  <si>
    <t>Numb</t>
  </si>
  <si>
    <t>Protein numb homolog;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neurogenesis. Also involved postnatally in the subventricular zone (SVZ) neurogenesis by regulating SVZ neuroblasts survival and ependymal wall integrity. May also mediate local repair of brain ventricular wall damage</t>
  </si>
  <si>
    <t>Q5XJV6</t>
  </si>
  <si>
    <t>Lmtk3</t>
  </si>
  <si>
    <t>Serine/threonine-protein kinase LMTK3; Protein kinase which phosphorylates ESR1 (in vitro) and protects it against proteasomal degradation. May also regulate ESR1 levels indirectly via a PKC-AKT-FOXO3 pathway where it decreases the activity of PKC and the phosphorylation of AKT, thereby increasing binding of transcriptional activator FOXO3 to the ESR1 promoter and increasing ESR1 transcription (By similarity). Involved in endocytic trafficking of N-methyl-D- aspartate receptors (NMDAR) in neurons</t>
  </si>
  <si>
    <t>Q80WM4</t>
  </si>
  <si>
    <t>Hapln4</t>
  </si>
  <si>
    <t>Hyaluronan and proteoglycan link protein 4; Binds to hyaluronic acid and may be involved in formation of the extracellular matrix; Belongs to the HAPLN family</t>
  </si>
  <si>
    <t>Q64373</t>
  </si>
  <si>
    <t>Bcl2l1</t>
  </si>
  <si>
    <t>Bcl-2-like protein 1; Potent inhibitor of cell death. Inhibits activation of caspases. Appears to regulate cell death by blocking the voltage- dependent anion channel (VDAC) by binding to it and preventing the release of the caspase activator, CYC1, from the mitochondrial membrane. Also acts as a regulator of G2 checkpoint and progression to cytokinesis during mitosis</t>
  </si>
  <si>
    <t>Q8C2E7</t>
  </si>
  <si>
    <t>Washc5</t>
  </si>
  <si>
    <t>WASH complex subunit 5; Acts at least in part as component of the WASH core complex whose assembly at the surface of endosomes seems to inhibit WASH nucleation-promoting factor (NPF) activity in recruiting and activating the Arp2/3 complex to induce actin polymerization, and which is involved in regulation of the fission of tubules that serve as transport intermediates during endosome sorting. May be involved in axonal outgrowth. Involved in cellular localization of ADRB2. Involved in cellular trafficking of BLOC-1 complex cargos such as ATP7A and VAMP7 (By similarity).</t>
  </si>
  <si>
    <t>Q9R0D8</t>
  </si>
  <si>
    <t>Wdr54</t>
  </si>
  <si>
    <t>WD repeat domain 54</t>
  </si>
  <si>
    <t>O08842</t>
  </si>
  <si>
    <t>Gfra2</t>
  </si>
  <si>
    <t>GDNF family receptor alpha-2; Receptor for neurturin. Mediates the NRTN-induced autophosphorylation and activation of the RET receptor. Also able to mediate GDNF signaling through the RET tyrosine kinase receptor; Belongs to the GDNFR family</t>
  </si>
  <si>
    <t>Q7TN79</t>
  </si>
  <si>
    <t>Akap7</t>
  </si>
  <si>
    <t>A-kinase anchor protein 7 isoform gamma; Probably targets cAMP-dependent protein kinase (PKA) to the cellular membrane or cytoskeletal structures. The membrane- associated form reduces epithelial sodium channel (ENaC) activity, whereas the free cytoplasmic form may negatively regulate ENaC channel feedback inhibition by intracellular sodium (By similarity)</t>
  </si>
  <si>
    <t>Q80TM9</t>
  </si>
  <si>
    <t>Nisch</t>
  </si>
  <si>
    <t>Nischarin; Acts either as the functional imidazoline-1 receptor (I1R) candidate or as a membrane-associated mediator of the I1R signaling. Binds numerous imidazoline ligands that induces initiation of cell-signaling cascades triggering to cell survival, growth and migration. Its activation by the agonist rilmenidine induces an increase in phosphorylation of mitogen-activated protein kinases MAPK1 and MAPK3 in rostral ventrolateral medulla (RVLM) neurons that exhibited rilmenidine-evoked hypotension (By similarity).</t>
  </si>
  <si>
    <t>Q64343</t>
  </si>
  <si>
    <t>Abcg1</t>
  </si>
  <si>
    <t>ATP-binding cassette sub-family G member 1; Transporter involved in macrophage lipid homeostasis. Is an active component of the macrophage lipid export complex. Could also be involved in intracellular lipid transport processes. The role in cellular lipid homeostasis may not be limited to macrophages</t>
  </si>
  <si>
    <t>P84089</t>
  </si>
  <si>
    <t>Erh</t>
  </si>
  <si>
    <t>Enhancer of rudimentary homolog; May have a role in the cell cycle</t>
  </si>
  <si>
    <t>Q8BIZ1</t>
  </si>
  <si>
    <t>Anks1b</t>
  </si>
  <si>
    <t>Ankyrin repeat and sterile alpha motif domain-containing protein 1B; Isoform 2 may participate in the regulation of nucleoplasmic coilin protein interactions in neuronal and transformed cells</t>
  </si>
  <si>
    <t>Q8BUY5</t>
  </si>
  <si>
    <t>Timmdc1</t>
  </si>
  <si>
    <t>Complex I assembly factor TIMMDC1, mitochondrial; Chaperone protein involved in the assembly of the mitochondrial NADH:ubiquinone oxidoreductase complex (complex I). Participates in constructing the membrane arm of complex I (By similarity)</t>
  </si>
  <si>
    <t>P70408</t>
  </si>
  <si>
    <t>Cdh10</t>
  </si>
  <si>
    <t>Cadherin-10; Cadherins are calcium-dependent cell adhesion proteins. They preferentially interact with themselves in a homophilic manner in connecting cells; cadherins may thus contribute to the sorting of heterogeneous cell types</t>
  </si>
  <si>
    <t>Q9JLV1</t>
  </si>
  <si>
    <t>Bag3</t>
  </si>
  <si>
    <t>BAG family molecular chaperone regulator 3; Co-chaperone for HSP70 and HSC70 chaperone proteins. Acts as a nucleotide-exchange factor (NEF) promoting the release of ADP from the HSP70 and HSC70 proteins thereby triggering client/substrate protein release. Nucleotide release is mediated via its binding to the nucleotide-binding domain (NBD) of HSPA8/HSC70 where as the substrate release is mediated via its binding to the substrate-binding domain (SBD) of HSPA8/HSC70. Has anti-apoptotic activity. Plays a role in the HSF1 nucleocytoplasmic transport</t>
  </si>
  <si>
    <t>Q9R1V4</t>
  </si>
  <si>
    <t>Adam11</t>
  </si>
  <si>
    <t>Disintegrin and metalloproteinase domain-containing protein 11; Probable ligand for integrin in the brain. This is a non catalytic metalloprotease-like protein</t>
  </si>
  <si>
    <t>Q922S8</t>
  </si>
  <si>
    <t>Kif2c</t>
  </si>
  <si>
    <t>Kinesin-like protein KIF2C; In complex with KIF18B, constitutes the major microtubule plus-end depolymerizing activity in mitotic cells. Regulates the turnover of microtubules at the kinetochore and functions in chromosome segregation during mitosis. Plays a role in chromosome congression and is required for the lateral to end-on conversion of the chromosome-microtubule attachment (By similarity); Belongs to the TRAFAC class myosin-kinesin ATPase superfamily. Kinesin family. MCAK/KIF2 subfamily</t>
  </si>
  <si>
    <t>O88532</t>
  </si>
  <si>
    <t>Zfr</t>
  </si>
  <si>
    <t>Zinc finger RNA-binding protein; Involved in postimplantation and gastrulation stages of development. Binds to DNA and RNA. Involved in the nucleocytoplasmic shuttling of STAU2 (By similarity)</t>
  </si>
  <si>
    <t>Q9D0E3</t>
  </si>
  <si>
    <t>Lysmd1</t>
  </si>
  <si>
    <t>LysM, putative peptidoglycan-binding, domain containing 1</t>
  </si>
  <si>
    <t>All proteins</t>
  </si>
  <si>
    <t>A2A432</t>
  </si>
  <si>
    <t>Cul4b</t>
  </si>
  <si>
    <t>A2A690</t>
  </si>
  <si>
    <t>Tanc2</t>
  </si>
  <si>
    <t>A2A699</t>
  </si>
  <si>
    <t>Fam171a2</t>
  </si>
  <si>
    <t>A2A8Z1</t>
  </si>
  <si>
    <t>Osbpl9</t>
  </si>
  <si>
    <t>A2AAE1</t>
  </si>
  <si>
    <t>Kiaa1109</t>
  </si>
  <si>
    <t>A2ADY9</t>
  </si>
  <si>
    <t>Ddi2</t>
  </si>
  <si>
    <t>A2AG50</t>
  </si>
  <si>
    <t>Map7d2</t>
  </si>
  <si>
    <t>A2AGT5</t>
  </si>
  <si>
    <t>Ckap5</t>
  </si>
  <si>
    <t>A2AHC3</t>
  </si>
  <si>
    <t>Camsap1</t>
  </si>
  <si>
    <t>A2AIL4</t>
  </si>
  <si>
    <t>Ndufaf6</t>
  </si>
  <si>
    <t>A2AJA9</t>
  </si>
  <si>
    <t>Ajm1</t>
  </si>
  <si>
    <t>A2AKB9</t>
  </si>
  <si>
    <t>Dcaf10</t>
  </si>
  <si>
    <t>A2ALK8</t>
  </si>
  <si>
    <t>Ptpn3</t>
  </si>
  <si>
    <t>A2ALS5</t>
  </si>
  <si>
    <t>Rap1gap</t>
  </si>
  <si>
    <t>A2ALU4</t>
  </si>
  <si>
    <t>Shroom2</t>
  </si>
  <si>
    <t>A2AN08</t>
  </si>
  <si>
    <t>Ubr4</t>
  </si>
  <si>
    <t>A2ANU3</t>
  </si>
  <si>
    <t>Syndig1</t>
  </si>
  <si>
    <t>A2AP18</t>
  </si>
  <si>
    <t>Plch2</t>
  </si>
  <si>
    <t>A2APV2</t>
  </si>
  <si>
    <t>Fmnl2</t>
  </si>
  <si>
    <t>A2APY7</t>
  </si>
  <si>
    <t>Ndufaf5</t>
  </si>
  <si>
    <t>A2AQ19</t>
  </si>
  <si>
    <t>Rtf1</t>
  </si>
  <si>
    <t>A2AQ25</t>
  </si>
  <si>
    <t>Skt</t>
  </si>
  <si>
    <t>A2ARP1</t>
  </si>
  <si>
    <t>Ppip5k1</t>
  </si>
  <si>
    <t>A2ASQ1</t>
  </si>
  <si>
    <t>Agrn</t>
  </si>
  <si>
    <t>A2ASZ8</t>
  </si>
  <si>
    <t>Slc25a25</t>
  </si>
  <si>
    <t>A2AV25</t>
  </si>
  <si>
    <t>Fibcd1</t>
  </si>
  <si>
    <t>A2AWA9</t>
  </si>
  <si>
    <t>Rabgap1</t>
  </si>
  <si>
    <t>A2BDX3</t>
  </si>
  <si>
    <t>Mocs3</t>
  </si>
  <si>
    <t>A2CG49</t>
  </si>
  <si>
    <t>Kalrn</t>
  </si>
  <si>
    <t>A2RSJ4</t>
  </si>
  <si>
    <t>Uhrf1bp1l</t>
  </si>
  <si>
    <t>A2RT62</t>
  </si>
  <si>
    <t>Fbxl16</t>
  </si>
  <si>
    <t>A3KMP2</t>
  </si>
  <si>
    <t>Ttc38</t>
  </si>
  <si>
    <t>A4Q9F0</t>
  </si>
  <si>
    <t>Ttll7</t>
  </si>
  <si>
    <t>A6H5Z3</t>
  </si>
  <si>
    <t>Exoc6b</t>
  </si>
  <si>
    <t>A6H630</t>
  </si>
  <si>
    <t>Armt1</t>
  </si>
  <si>
    <t>A6H6A9</t>
  </si>
  <si>
    <t>Rabgap1l</t>
  </si>
  <si>
    <t>A8Y5H7</t>
  </si>
  <si>
    <t>Sec14l1</t>
  </si>
  <si>
    <t>B0F2B4</t>
  </si>
  <si>
    <t>Nlgn4l</t>
  </si>
  <si>
    <t>B0V2N1</t>
  </si>
  <si>
    <t>Ptprs</t>
  </si>
  <si>
    <t>B1AWN6</t>
  </si>
  <si>
    <t>Scn2a</t>
  </si>
  <si>
    <t>B1AXV0</t>
  </si>
  <si>
    <t>Frrs1l</t>
  </si>
  <si>
    <t>B1AY13</t>
  </si>
  <si>
    <t>Usp24</t>
  </si>
  <si>
    <t>B1AZP2</t>
  </si>
  <si>
    <t>Dlgap4</t>
  </si>
  <si>
    <t>B2RQC6</t>
  </si>
  <si>
    <t>Cad</t>
  </si>
  <si>
    <t>B2RRE7</t>
  </si>
  <si>
    <t>Otud4</t>
  </si>
  <si>
    <t>B2RSH2</t>
  </si>
  <si>
    <t>Gnai1</t>
  </si>
  <si>
    <t>B2RUJ5</t>
  </si>
  <si>
    <t>Apba1</t>
  </si>
  <si>
    <t>B2RX12</t>
  </si>
  <si>
    <t>Abcc3</t>
  </si>
  <si>
    <t>B2RXS4</t>
  </si>
  <si>
    <t>Plxnb2</t>
  </si>
  <si>
    <t>B9EJ86</t>
  </si>
  <si>
    <t>Osbpl8</t>
  </si>
  <si>
    <t>B9EJA2</t>
  </si>
  <si>
    <t>Cttnbp2</t>
  </si>
  <si>
    <t>B9EKR1</t>
  </si>
  <si>
    <t>Ptprz1</t>
  </si>
  <si>
    <t>D3YVF0</t>
  </si>
  <si>
    <t>Akap5</t>
  </si>
  <si>
    <t>D3YZI9</t>
  </si>
  <si>
    <t>Pgbd5</t>
  </si>
  <si>
    <t>D3YZP9</t>
  </si>
  <si>
    <t>Ccdc6</t>
  </si>
  <si>
    <t>D3YZU1</t>
  </si>
  <si>
    <t>Shank1</t>
  </si>
  <si>
    <t>D3Z7P3</t>
  </si>
  <si>
    <t>Gls</t>
  </si>
  <si>
    <t>E9PUL5</t>
  </si>
  <si>
    <t>Prrt2</t>
  </si>
  <si>
    <t>E9PVA8</t>
  </si>
  <si>
    <t>Gcn1</t>
  </si>
  <si>
    <t>E9PZ19</t>
  </si>
  <si>
    <t>Igsf9b</t>
  </si>
  <si>
    <t>E9Q3L2</t>
  </si>
  <si>
    <t>Pi4ka</t>
  </si>
  <si>
    <t>E9Q401</t>
  </si>
  <si>
    <t>Ryr2</t>
  </si>
  <si>
    <t>E9Q6P5</t>
  </si>
  <si>
    <t>Ttc7b</t>
  </si>
  <si>
    <t>E9Q735</t>
  </si>
  <si>
    <t>Ube4a</t>
  </si>
  <si>
    <t>E9Q7G0</t>
  </si>
  <si>
    <t>Numa1</t>
  </si>
  <si>
    <t>E9Q7X7</t>
  </si>
  <si>
    <t>Nrxn2</t>
  </si>
  <si>
    <t>E9Q8I9</t>
  </si>
  <si>
    <t>Fry</t>
  </si>
  <si>
    <t>F6SEU4</t>
  </si>
  <si>
    <t>Syngap1</t>
  </si>
  <si>
    <t>F6ZDS4</t>
  </si>
  <si>
    <t>Tpr</t>
  </si>
  <si>
    <t>F8VPU2</t>
  </si>
  <si>
    <t>Farp1</t>
  </si>
  <si>
    <t>G3X9J0</t>
  </si>
  <si>
    <t>Sipa1l3</t>
  </si>
  <si>
    <t>G3X9K3</t>
  </si>
  <si>
    <t>Arfgef1</t>
  </si>
  <si>
    <t>G5E829</t>
  </si>
  <si>
    <t>Atp2b1</t>
  </si>
  <si>
    <t>G5E870</t>
  </si>
  <si>
    <t>Trip12</t>
  </si>
  <si>
    <t>G5E8K5</t>
  </si>
  <si>
    <t>Ank3</t>
  </si>
  <si>
    <t>O08529</t>
  </si>
  <si>
    <t>Capn2</t>
  </si>
  <si>
    <t>O08530</t>
  </si>
  <si>
    <t>S1pr1</t>
  </si>
  <si>
    <t>O08532</t>
  </si>
  <si>
    <t>Cacna2d1</t>
  </si>
  <si>
    <t>O08539</t>
  </si>
  <si>
    <t>Bin1</t>
  </si>
  <si>
    <t>O08547</t>
  </si>
  <si>
    <t>Sec22b</t>
  </si>
  <si>
    <t>O08553</t>
  </si>
  <si>
    <t>Dpysl2</t>
  </si>
  <si>
    <t>O08582</t>
  </si>
  <si>
    <t>Gtpbp1</t>
  </si>
  <si>
    <t>O08583</t>
  </si>
  <si>
    <t>Alyref</t>
  </si>
  <si>
    <t>O08585</t>
  </si>
  <si>
    <t>Clta</t>
  </si>
  <si>
    <t>O08586</t>
  </si>
  <si>
    <t>Pten</t>
  </si>
  <si>
    <t>O08599</t>
  </si>
  <si>
    <t>Stxbp1</t>
  </si>
  <si>
    <t>O08638</t>
  </si>
  <si>
    <t>Myh11</t>
  </si>
  <si>
    <t>O08648</t>
  </si>
  <si>
    <t>Map3k4</t>
  </si>
  <si>
    <t>O08672</t>
  </si>
  <si>
    <t>Kifc2</t>
  </si>
  <si>
    <t>O08709</t>
  </si>
  <si>
    <t>Prdx6</t>
  </si>
  <si>
    <t>O08742</t>
  </si>
  <si>
    <t>Gp5</t>
  </si>
  <si>
    <t>O08747</t>
  </si>
  <si>
    <t>Unc5c</t>
  </si>
  <si>
    <t>O08749</t>
  </si>
  <si>
    <t>Dld</t>
  </si>
  <si>
    <t>O08756</t>
  </si>
  <si>
    <t>Hsd17b10</t>
  </si>
  <si>
    <t>O08759</t>
  </si>
  <si>
    <t>Ube3a</t>
  </si>
  <si>
    <t>O08784</t>
  </si>
  <si>
    <t>Tcof1</t>
  </si>
  <si>
    <t>O08788</t>
  </si>
  <si>
    <t>Dctn1</t>
  </si>
  <si>
    <t>O08795</t>
  </si>
  <si>
    <t>Prkcsh</t>
  </si>
  <si>
    <t>O08810</t>
  </si>
  <si>
    <t>Eftud2</t>
  </si>
  <si>
    <t>O08848</t>
  </si>
  <si>
    <t>RO60</t>
  </si>
  <si>
    <t>O08908</t>
  </si>
  <si>
    <t>Pik3r2</t>
  </si>
  <si>
    <t>O08914</t>
  </si>
  <si>
    <t>Faah</t>
  </si>
  <si>
    <t>O08915</t>
  </si>
  <si>
    <t>Aip</t>
  </si>
  <si>
    <t>O08917</t>
  </si>
  <si>
    <t>Flot1</t>
  </si>
  <si>
    <t>O08919</t>
  </si>
  <si>
    <t>Numbl</t>
  </si>
  <si>
    <t>O08989</t>
  </si>
  <si>
    <t>Mras</t>
  </si>
  <si>
    <t>O08997</t>
  </si>
  <si>
    <t>Atox1</t>
  </si>
  <si>
    <t>O09012</t>
  </si>
  <si>
    <t>Pex5</t>
  </si>
  <si>
    <t>O09061</t>
  </si>
  <si>
    <t>Psmb1</t>
  </si>
  <si>
    <t>O09111</t>
  </si>
  <si>
    <t>Ndufb11</t>
  </si>
  <si>
    <t>O09114</t>
  </si>
  <si>
    <t>Ptgds</t>
  </si>
  <si>
    <t>O09131</t>
  </si>
  <si>
    <t>Gsto1</t>
  </si>
  <si>
    <t>O09172</t>
  </si>
  <si>
    <t>Gclm</t>
  </si>
  <si>
    <t>O35066</t>
  </si>
  <si>
    <t>Kif3c</t>
  </si>
  <si>
    <t>O35083</t>
  </si>
  <si>
    <t>Agpat1</t>
  </si>
  <si>
    <t>O35089</t>
  </si>
  <si>
    <t>Cnih2</t>
  </si>
  <si>
    <t>O35098</t>
  </si>
  <si>
    <t>Dpysl4</t>
  </si>
  <si>
    <t>O35099</t>
  </si>
  <si>
    <t>Map3k5</t>
  </si>
  <si>
    <t>O35126</t>
  </si>
  <si>
    <t>Atn1</t>
  </si>
  <si>
    <t>O35127</t>
  </si>
  <si>
    <t>Grcc10</t>
  </si>
  <si>
    <t>O35129</t>
  </si>
  <si>
    <t>Phb2</t>
  </si>
  <si>
    <t>O35136</t>
  </si>
  <si>
    <t>Ncam2</t>
  </si>
  <si>
    <t>O35143</t>
  </si>
  <si>
    <t>ATP5IF1</t>
  </si>
  <si>
    <t>O35226</t>
  </si>
  <si>
    <t>Psmd4</t>
  </si>
  <si>
    <t>O35239</t>
  </si>
  <si>
    <t>Ptpn9</t>
  </si>
  <si>
    <t>O35250</t>
  </si>
  <si>
    <t>Exoc7</t>
  </si>
  <si>
    <t>O35286</t>
  </si>
  <si>
    <t>Dhx15</t>
  </si>
  <si>
    <t>O35295</t>
  </si>
  <si>
    <t>Purb</t>
  </si>
  <si>
    <t>O35326</t>
  </si>
  <si>
    <t>Srsf5</t>
  </si>
  <si>
    <t>O35343</t>
  </si>
  <si>
    <t>Kpna4</t>
  </si>
  <si>
    <t>O35344</t>
  </si>
  <si>
    <t>Kpna3</t>
  </si>
  <si>
    <t>O35345</t>
  </si>
  <si>
    <t>Kpna6</t>
  </si>
  <si>
    <t>O35350</t>
  </si>
  <si>
    <t>Capn1</t>
  </si>
  <si>
    <t>O35381</t>
  </si>
  <si>
    <t>Anp32a</t>
  </si>
  <si>
    <t>O35382</t>
  </si>
  <si>
    <t>Exoc4</t>
  </si>
  <si>
    <t>O35386</t>
  </si>
  <si>
    <t>Phyh</t>
  </si>
  <si>
    <t>O35393</t>
  </si>
  <si>
    <t>Efnb3</t>
  </si>
  <si>
    <t>O35405</t>
  </si>
  <si>
    <t>Pld3</t>
  </si>
  <si>
    <t>O35449</t>
  </si>
  <si>
    <t>Prrt1</t>
  </si>
  <si>
    <t>O35459</t>
  </si>
  <si>
    <t>Ech1</t>
  </si>
  <si>
    <t>O35465</t>
  </si>
  <si>
    <t>Fkbp8</t>
  </si>
  <si>
    <t>O35495</t>
  </si>
  <si>
    <t>Cdk14</t>
  </si>
  <si>
    <t>O35526</t>
  </si>
  <si>
    <t>Stx1a</t>
  </si>
  <si>
    <t>O35551</t>
  </si>
  <si>
    <t>Rabep1</t>
  </si>
  <si>
    <t>O35593</t>
  </si>
  <si>
    <t>Psmd14</t>
  </si>
  <si>
    <t>O35609</t>
  </si>
  <si>
    <t>Scamp3</t>
  </si>
  <si>
    <t>O35621</t>
  </si>
  <si>
    <t>Pmm1</t>
  </si>
  <si>
    <t>O35633</t>
  </si>
  <si>
    <t>Slc32a1</t>
  </si>
  <si>
    <t>O35639</t>
  </si>
  <si>
    <t>Anxa3</t>
  </si>
  <si>
    <t>O35643</t>
  </si>
  <si>
    <t>Ap1b1</t>
  </si>
  <si>
    <t>O35658</t>
  </si>
  <si>
    <t>C1qbp</t>
  </si>
  <si>
    <t>O35678</t>
  </si>
  <si>
    <t>Mgll</t>
  </si>
  <si>
    <t>O35681</t>
  </si>
  <si>
    <t>Syt3</t>
  </si>
  <si>
    <t>O35682</t>
  </si>
  <si>
    <t>Myadm</t>
  </si>
  <si>
    <t>O35685</t>
  </si>
  <si>
    <t>Nudc</t>
  </si>
  <si>
    <t>O35691</t>
  </si>
  <si>
    <t>Pnn</t>
  </si>
  <si>
    <t>O35737</t>
  </si>
  <si>
    <t>Hnrnph1</t>
  </si>
  <si>
    <t>O35841</t>
  </si>
  <si>
    <t>Api5</t>
  </si>
  <si>
    <t>O35857</t>
  </si>
  <si>
    <t>Timm44</t>
  </si>
  <si>
    <t>O35864</t>
  </si>
  <si>
    <t>Cops5</t>
  </si>
  <si>
    <t>O35874</t>
  </si>
  <si>
    <t>Slc1a4</t>
  </si>
  <si>
    <t>O35887</t>
  </si>
  <si>
    <t>Calu</t>
  </si>
  <si>
    <t>O35927</t>
  </si>
  <si>
    <t>Ctnnd2</t>
  </si>
  <si>
    <t>O35954</t>
  </si>
  <si>
    <t>Pitpnm1</t>
  </si>
  <si>
    <t>O35963</t>
  </si>
  <si>
    <t>Rab33b</t>
  </si>
  <si>
    <t>O35972</t>
  </si>
  <si>
    <t>Mrpl23</t>
  </si>
  <si>
    <t>O35988</t>
  </si>
  <si>
    <t>Sdc4</t>
  </si>
  <si>
    <t>O54734</t>
  </si>
  <si>
    <t>Ddost</t>
  </si>
  <si>
    <t>O54774</t>
  </si>
  <si>
    <t>Ap3d1</t>
  </si>
  <si>
    <t>O54781</t>
  </si>
  <si>
    <t>Srpk2</t>
  </si>
  <si>
    <t>O54829</t>
  </si>
  <si>
    <t>Rgs7</t>
  </si>
  <si>
    <t>O54833</t>
  </si>
  <si>
    <t>Csnk2a2</t>
  </si>
  <si>
    <t>O54865</t>
  </si>
  <si>
    <t>Gucy1b1</t>
  </si>
  <si>
    <t>O54901</t>
  </si>
  <si>
    <t>Cd200</t>
  </si>
  <si>
    <t>O54916</t>
  </si>
  <si>
    <t>Reps1</t>
  </si>
  <si>
    <t>O54931</t>
  </si>
  <si>
    <t>Akap2</t>
  </si>
  <si>
    <t>O54941</t>
  </si>
  <si>
    <t>Smarce1</t>
  </si>
  <si>
    <t>O54983</t>
  </si>
  <si>
    <t>Crym</t>
  </si>
  <si>
    <t>O54984</t>
  </si>
  <si>
    <t>Asna1</t>
  </si>
  <si>
    <t>O54988</t>
  </si>
  <si>
    <t>Slk</t>
  </si>
  <si>
    <t>O54991</t>
  </si>
  <si>
    <t>Cntnap1</t>
  </si>
  <si>
    <t>O55013</t>
  </si>
  <si>
    <t>Trappc3</t>
  </si>
  <si>
    <t>O55017</t>
  </si>
  <si>
    <t>Cacna1b</t>
  </si>
  <si>
    <t>O55022</t>
  </si>
  <si>
    <t>Pgrmc1</t>
  </si>
  <si>
    <t>O55023</t>
  </si>
  <si>
    <t>Impa1</t>
  </si>
  <si>
    <t>O55026</t>
  </si>
  <si>
    <t>Entpd2</t>
  </si>
  <si>
    <t>O55029</t>
  </si>
  <si>
    <t>Copb2</t>
  </si>
  <si>
    <t>O55033</t>
  </si>
  <si>
    <t>Nck2</t>
  </si>
  <si>
    <t>O55042</t>
  </si>
  <si>
    <t>Snca</t>
  </si>
  <si>
    <t>O55060</t>
  </si>
  <si>
    <t>Tpmt</t>
  </si>
  <si>
    <t>O55091</t>
  </si>
  <si>
    <t>Impact</t>
  </si>
  <si>
    <t>O55100</t>
  </si>
  <si>
    <t>Syngr1</t>
  </si>
  <si>
    <t>O55102</t>
  </si>
  <si>
    <t>Bloc1s1</t>
  </si>
  <si>
    <t>O55106</t>
  </si>
  <si>
    <t>Strn</t>
  </si>
  <si>
    <t>O55125</t>
  </si>
  <si>
    <t>Nipsnap1</t>
  </si>
  <si>
    <t>O55126</t>
  </si>
  <si>
    <t>Nipsnap2</t>
  </si>
  <si>
    <t>O55131</t>
  </si>
  <si>
    <t>Sept7</t>
  </si>
  <si>
    <t>O55135</t>
  </si>
  <si>
    <t>Eif6</t>
  </si>
  <si>
    <t>O55142</t>
  </si>
  <si>
    <t>Rpl35a</t>
  </si>
  <si>
    <t>O55143</t>
  </si>
  <si>
    <t>Atp2a2</t>
  </si>
  <si>
    <t>O55234</t>
  </si>
  <si>
    <t>Psmb5</t>
  </si>
  <si>
    <t>O70133</t>
  </si>
  <si>
    <t>Dhx9</t>
  </si>
  <si>
    <t>O70139</t>
  </si>
  <si>
    <t>Pkig</t>
  </si>
  <si>
    <t>O70161</t>
  </si>
  <si>
    <t>Pip5k1c</t>
  </si>
  <si>
    <t>O70166</t>
  </si>
  <si>
    <t>Stmn3</t>
  </si>
  <si>
    <t>O70172</t>
  </si>
  <si>
    <t>Pip4k2a</t>
  </si>
  <si>
    <t>O70194</t>
  </si>
  <si>
    <t>Eif3d</t>
  </si>
  <si>
    <t>O70228</t>
  </si>
  <si>
    <t>Atp9a</t>
  </si>
  <si>
    <t>O70250</t>
  </si>
  <si>
    <t>Pgam2</t>
  </si>
  <si>
    <t>O70251</t>
  </si>
  <si>
    <t>Eef1b</t>
  </si>
  <si>
    <t>O70252</t>
  </si>
  <si>
    <t>Hmox2</t>
  </si>
  <si>
    <t>O70318</t>
  </si>
  <si>
    <t>Epb41l2</t>
  </si>
  <si>
    <t>O70325</t>
  </si>
  <si>
    <t>Gpx4</t>
  </si>
  <si>
    <t>O70354</t>
  </si>
  <si>
    <t>Ca11</t>
  </si>
  <si>
    <t>O70362</t>
  </si>
  <si>
    <t>Gpld1</t>
  </si>
  <si>
    <t>O70378</t>
  </si>
  <si>
    <t>Emc8</t>
  </si>
  <si>
    <t>O70400</t>
  </si>
  <si>
    <t>Pdlim1</t>
  </si>
  <si>
    <t>O70435</t>
  </si>
  <si>
    <t>Psma3</t>
  </si>
  <si>
    <t>O70439</t>
  </si>
  <si>
    <t>Stx7</t>
  </si>
  <si>
    <t>O70443</t>
  </si>
  <si>
    <t>Gnaz</t>
  </si>
  <si>
    <t>O70481</t>
  </si>
  <si>
    <t>Ubr1</t>
  </si>
  <si>
    <t>O70492</t>
  </si>
  <si>
    <t>Snx3</t>
  </si>
  <si>
    <t>O70493</t>
  </si>
  <si>
    <t>Snx12</t>
  </si>
  <si>
    <t>O70503</t>
  </si>
  <si>
    <t>Hsd17b12</t>
  </si>
  <si>
    <t>O70566</t>
  </si>
  <si>
    <t>Diaph2</t>
  </si>
  <si>
    <t>O70589</t>
  </si>
  <si>
    <t>Cask</t>
  </si>
  <si>
    <t>O70591</t>
  </si>
  <si>
    <t>Pfdn2</t>
  </si>
  <si>
    <t>O88196</t>
  </si>
  <si>
    <t>Ttc3</t>
  </si>
  <si>
    <t>O88271</t>
  </si>
  <si>
    <t>Cfdp1</t>
  </si>
  <si>
    <t>O88322</t>
  </si>
  <si>
    <t>Nid2</t>
  </si>
  <si>
    <t>O88342</t>
  </si>
  <si>
    <t>Wdr1</t>
  </si>
  <si>
    <t>O88343</t>
  </si>
  <si>
    <t>Slc4a4</t>
  </si>
  <si>
    <t>O88384</t>
  </si>
  <si>
    <t>Vti1b</t>
  </si>
  <si>
    <t>O88441</t>
  </si>
  <si>
    <t>Mtx2</t>
  </si>
  <si>
    <t>O88444</t>
  </si>
  <si>
    <t>Adcy1</t>
  </si>
  <si>
    <t>O88447</t>
  </si>
  <si>
    <t>Klc1</t>
  </si>
  <si>
    <t>O88448</t>
  </si>
  <si>
    <t>Klc2</t>
  </si>
  <si>
    <t>O88455</t>
  </si>
  <si>
    <t>Dhcr7</t>
  </si>
  <si>
    <t>O88456</t>
  </si>
  <si>
    <t>Capns1</t>
  </si>
  <si>
    <t>O88485</t>
  </si>
  <si>
    <t>Dync1i1</t>
  </si>
  <si>
    <t>O88487</t>
  </si>
  <si>
    <t>Dync1i2</t>
  </si>
  <si>
    <t>O88520</t>
  </si>
  <si>
    <t>Shoc2</t>
  </si>
  <si>
    <t>O88531</t>
  </si>
  <si>
    <t>Ppt1</t>
  </si>
  <si>
    <t>O88543</t>
  </si>
  <si>
    <t>Cops3</t>
  </si>
  <si>
    <t>O88544</t>
  </si>
  <si>
    <t>Cops4</t>
  </si>
  <si>
    <t>O88545</t>
  </si>
  <si>
    <t>Cops6</t>
  </si>
  <si>
    <t>O88569</t>
  </si>
  <si>
    <t>Hnrnpa2b1</t>
  </si>
  <si>
    <t>O88587</t>
  </si>
  <si>
    <t>Comt</t>
  </si>
  <si>
    <t>O88602</t>
  </si>
  <si>
    <t>Cacng2</t>
  </si>
  <si>
    <t>O88643</t>
  </si>
  <si>
    <t>Pak1</t>
  </si>
  <si>
    <t>O88685</t>
  </si>
  <si>
    <t>Psmc3</t>
  </si>
  <si>
    <t>O88703</t>
  </si>
  <si>
    <t>Hcn2</t>
  </si>
  <si>
    <t>O88704</t>
  </si>
  <si>
    <t>Hcn1</t>
  </si>
  <si>
    <t>O88712</t>
  </si>
  <si>
    <t>Ctbp1</t>
  </si>
  <si>
    <t>O88735</t>
  </si>
  <si>
    <t>Map7</t>
  </si>
  <si>
    <t>O88736</t>
  </si>
  <si>
    <t>Hsd17b7</t>
  </si>
  <si>
    <t>O88737</t>
  </si>
  <si>
    <t>Bsn</t>
  </si>
  <si>
    <t>O88738</t>
  </si>
  <si>
    <t>Birc6</t>
  </si>
  <si>
    <t>O88746</t>
  </si>
  <si>
    <t>Tom1</t>
  </si>
  <si>
    <t>O88844</t>
  </si>
  <si>
    <t>Idh1</t>
  </si>
  <si>
    <t>O88910</t>
  </si>
  <si>
    <t>Mpp3</t>
  </si>
  <si>
    <t>O88935</t>
  </si>
  <si>
    <t>Syn1</t>
  </si>
  <si>
    <t>O88952</t>
  </si>
  <si>
    <t>Lin7c</t>
  </si>
  <si>
    <t>O88958</t>
  </si>
  <si>
    <t>Gnpda1</t>
  </si>
  <si>
    <t>O88983</t>
  </si>
  <si>
    <t>Stx8</t>
  </si>
  <si>
    <t>O88986</t>
  </si>
  <si>
    <t>Gcat</t>
  </si>
  <si>
    <t>O88998</t>
  </si>
  <si>
    <t>Olfm1</t>
  </si>
  <si>
    <t>O89001</t>
  </si>
  <si>
    <t>Cpd</t>
  </si>
  <si>
    <t>O89023</t>
  </si>
  <si>
    <t>Tpp1</t>
  </si>
  <si>
    <t>O89029</t>
  </si>
  <si>
    <t>Matn4</t>
  </si>
  <si>
    <t>O89053</t>
  </si>
  <si>
    <t>Coro1a</t>
  </si>
  <si>
    <t>O89112</t>
  </si>
  <si>
    <t>Lancl1</t>
  </si>
  <si>
    <t>O89113</t>
  </si>
  <si>
    <t>Ier5</t>
  </si>
  <si>
    <t>O89116</t>
  </si>
  <si>
    <t>Vti1a</t>
  </si>
  <si>
    <t>P00158</t>
  </si>
  <si>
    <t>Mt-Cyb</t>
  </si>
  <si>
    <t>P00405</t>
  </si>
  <si>
    <t>Mtco2</t>
  </si>
  <si>
    <t>P00493</t>
  </si>
  <si>
    <t>Hprt1</t>
  </si>
  <si>
    <t>P00920</t>
  </si>
  <si>
    <t>Ca2</t>
  </si>
  <si>
    <t>P01029</t>
  </si>
  <si>
    <t>C4b</t>
  </si>
  <si>
    <t>P01831</t>
  </si>
  <si>
    <t>Thy1</t>
  </si>
  <si>
    <t>P01942</t>
  </si>
  <si>
    <t>Hba</t>
  </si>
  <si>
    <t>P02088</t>
  </si>
  <si>
    <t>Hbb-b1</t>
  </si>
  <si>
    <t>P02104</t>
  </si>
  <si>
    <t>Hbb-y</t>
  </si>
  <si>
    <t>P02468</t>
  </si>
  <si>
    <t>Lamc1</t>
  </si>
  <si>
    <t>P02535</t>
  </si>
  <si>
    <t>Krt10</t>
  </si>
  <si>
    <t>P02798</t>
  </si>
  <si>
    <t>Mt2</t>
  </si>
  <si>
    <t>P02802</t>
  </si>
  <si>
    <t>Mt1</t>
  </si>
  <si>
    <t>P03888</t>
  </si>
  <si>
    <t>Mtnd1</t>
  </si>
  <si>
    <t>P03899</t>
  </si>
  <si>
    <t>Mtnd3</t>
  </si>
  <si>
    <t>P03921</t>
  </si>
  <si>
    <t>Mtnd5</t>
  </si>
  <si>
    <t>P03930</t>
  </si>
  <si>
    <t>Mtatp8</t>
  </si>
  <si>
    <t>P03975</t>
  </si>
  <si>
    <t>Iap</t>
  </si>
  <si>
    <t>P03995</t>
  </si>
  <si>
    <t>Gfap</t>
  </si>
  <si>
    <t>P04104</t>
  </si>
  <si>
    <t>Krt1</t>
  </si>
  <si>
    <t>P04370</t>
  </si>
  <si>
    <t>Mbp</t>
  </si>
  <si>
    <t>P04925</t>
  </si>
  <si>
    <t>Prnp</t>
  </si>
  <si>
    <t>P05063</t>
  </si>
  <si>
    <t>Aldoc</t>
  </si>
  <si>
    <t>P05064</t>
  </si>
  <si>
    <t>Aldoa</t>
  </si>
  <si>
    <t>P05132</t>
  </si>
  <si>
    <t>Prkaca</t>
  </si>
  <si>
    <t>P05201</t>
  </si>
  <si>
    <t>Got1</t>
  </si>
  <si>
    <t>P05202</t>
  </si>
  <si>
    <t>Got2</t>
  </si>
  <si>
    <t>P05213</t>
  </si>
  <si>
    <t>Tuba1b</t>
  </si>
  <si>
    <t>P05480</t>
  </si>
  <si>
    <t>Src</t>
  </si>
  <si>
    <t>P05532</t>
  </si>
  <si>
    <t>Kit</t>
  </si>
  <si>
    <t>P06151</t>
  </si>
  <si>
    <t>Ldha</t>
  </si>
  <si>
    <t>P06745</t>
  </si>
  <si>
    <t>Gpi</t>
  </si>
  <si>
    <t>P06801</t>
  </si>
  <si>
    <t>Me1</t>
  </si>
  <si>
    <t>P07356</t>
  </si>
  <si>
    <t>Anxa2</t>
  </si>
  <si>
    <t>P07724</t>
  </si>
  <si>
    <t>Alb</t>
  </si>
  <si>
    <t>P07901</t>
  </si>
  <si>
    <t>Hsp90aa1</t>
  </si>
  <si>
    <t>P08003</t>
  </si>
  <si>
    <t>Pdia4</t>
  </si>
  <si>
    <t>P08030</t>
  </si>
  <si>
    <t>Aprt</t>
  </si>
  <si>
    <t>P08113</t>
  </si>
  <si>
    <t>Hsp90b1</t>
  </si>
  <si>
    <t>P08122</t>
  </si>
  <si>
    <t>Col4a2</t>
  </si>
  <si>
    <t>P08226</t>
  </si>
  <si>
    <t>Apoe</t>
  </si>
  <si>
    <t>P08228</t>
  </si>
  <si>
    <t>Sod1</t>
  </si>
  <si>
    <t>P08249</t>
  </si>
  <si>
    <t>Mdh2</t>
  </si>
  <si>
    <t>P08414</t>
  </si>
  <si>
    <t>Camk4</t>
  </si>
  <si>
    <t>P08551</t>
  </si>
  <si>
    <t>Nefl</t>
  </si>
  <si>
    <t>P08553</t>
  </si>
  <si>
    <t>Nefm</t>
  </si>
  <si>
    <t>P08556</t>
  </si>
  <si>
    <t>Nras</t>
  </si>
  <si>
    <t>P08752</t>
  </si>
  <si>
    <t>Gnai2</t>
  </si>
  <si>
    <t>P09055</t>
  </si>
  <si>
    <t>Itgb1</t>
  </si>
  <si>
    <t>P09103</t>
  </si>
  <si>
    <t>P4hb</t>
  </si>
  <si>
    <t>P09405</t>
  </si>
  <si>
    <t>Ncl</t>
  </si>
  <si>
    <t>P09411</t>
  </si>
  <si>
    <t>Pgk1</t>
  </si>
  <si>
    <t>P09470</t>
  </si>
  <si>
    <t>Ace</t>
  </si>
  <si>
    <t>P09528</t>
  </si>
  <si>
    <t>Fth1</t>
  </si>
  <si>
    <t>P09581</t>
  </si>
  <si>
    <t>Csf1r</t>
  </si>
  <si>
    <t>P09671</t>
  </si>
  <si>
    <t>Sod2</t>
  </si>
  <si>
    <t>P0C0A3</t>
  </si>
  <si>
    <t>Chmp6</t>
  </si>
  <si>
    <t>P0C192</t>
  </si>
  <si>
    <t>Lrrc4b</t>
  </si>
  <si>
    <t>P0C7L0</t>
  </si>
  <si>
    <t>Wipf3</t>
  </si>
  <si>
    <t>P0CG50</t>
  </si>
  <si>
    <t>Ubc</t>
  </si>
  <si>
    <t>P0DP28</t>
  </si>
  <si>
    <t>Calm3</t>
  </si>
  <si>
    <t>P0DP60</t>
  </si>
  <si>
    <t>Lynx1</t>
  </si>
  <si>
    <t>P10126</t>
  </si>
  <si>
    <t>Eef1a1</t>
  </si>
  <si>
    <t>P10493</t>
  </si>
  <si>
    <t>Nid1</t>
  </si>
  <si>
    <t>P10518</t>
  </si>
  <si>
    <t>Alad</t>
  </si>
  <si>
    <t>P10605</t>
  </si>
  <si>
    <t>Ctsb</t>
  </si>
  <si>
    <t>P10630</t>
  </si>
  <si>
    <t>Eif4a2</t>
  </si>
  <si>
    <t>P10637</t>
  </si>
  <si>
    <t>Mapt</t>
  </si>
  <si>
    <t>P10639</t>
  </si>
  <si>
    <t>Txn</t>
  </si>
  <si>
    <t>P10649</t>
  </si>
  <si>
    <t>Gstm1</t>
  </si>
  <si>
    <t>P10711</t>
  </si>
  <si>
    <t>Tcea1</t>
  </si>
  <si>
    <t>P10833</t>
  </si>
  <si>
    <t>Rras</t>
  </si>
  <si>
    <t>P10852</t>
  </si>
  <si>
    <t>Slc3a2</t>
  </si>
  <si>
    <t>P10922</t>
  </si>
  <si>
    <t>H1f0</t>
  </si>
  <si>
    <t>P11031</t>
  </si>
  <si>
    <t>Sub1</t>
  </si>
  <si>
    <t>P11087</t>
  </si>
  <si>
    <t>Col1a1</t>
  </si>
  <si>
    <t>P11352</t>
  </si>
  <si>
    <t>Gpx1</t>
  </si>
  <si>
    <t>P11404</t>
  </si>
  <si>
    <t>Fabp3</t>
  </si>
  <si>
    <t>P11438</t>
  </si>
  <si>
    <t>Lamp1</t>
  </si>
  <si>
    <t>P11499</t>
  </si>
  <si>
    <t>Hsp90ab1</t>
  </si>
  <si>
    <t>P11531</t>
  </si>
  <si>
    <t>Dmd</t>
  </si>
  <si>
    <t>P11627</t>
  </si>
  <si>
    <t>L1cam</t>
  </si>
  <si>
    <t>P11798</t>
  </si>
  <si>
    <t>Camk2a</t>
  </si>
  <si>
    <t>P11835</t>
  </si>
  <si>
    <t>Itgb2</t>
  </si>
  <si>
    <t>P11881</t>
  </si>
  <si>
    <t>Itpr1</t>
  </si>
  <si>
    <t>P11983</t>
  </si>
  <si>
    <t>Tcp1</t>
  </si>
  <si>
    <t>P12023</t>
  </si>
  <si>
    <t>App</t>
  </si>
  <si>
    <t>P12367</t>
  </si>
  <si>
    <t>Prkar2a</t>
  </si>
  <si>
    <t>P12382</t>
  </si>
  <si>
    <t>Pfkl</t>
  </si>
  <si>
    <t>P12657</t>
  </si>
  <si>
    <t>Chrm1</t>
  </si>
  <si>
    <t>P12658</t>
  </si>
  <si>
    <t>Calb1</t>
  </si>
  <si>
    <t>P12787</t>
  </si>
  <si>
    <t>Cox5a</t>
  </si>
  <si>
    <t>P12815</t>
  </si>
  <si>
    <t>Pdcd6</t>
  </si>
  <si>
    <t>P12849</t>
  </si>
  <si>
    <t>Prkar1b</t>
  </si>
  <si>
    <t>P12960</t>
  </si>
  <si>
    <t>Cntn1</t>
  </si>
  <si>
    <t>P12961</t>
  </si>
  <si>
    <t>Scg5</t>
  </si>
  <si>
    <t>P12970</t>
  </si>
  <si>
    <t>Rpl7a</t>
  </si>
  <si>
    <t>P13020</t>
  </si>
  <si>
    <t>Gsn</t>
  </si>
  <si>
    <t>P13595</t>
  </si>
  <si>
    <t>Ncam1</t>
  </si>
  <si>
    <t>P13707</t>
  </si>
  <si>
    <t>Gpd1</t>
  </si>
  <si>
    <t>P14094</t>
  </si>
  <si>
    <t>Atp1b1</t>
  </si>
  <si>
    <t>P14106</t>
  </si>
  <si>
    <t>C1qb</t>
  </si>
  <si>
    <t>P14115</t>
  </si>
  <si>
    <t>Rpl27a</t>
  </si>
  <si>
    <t>P14131</t>
  </si>
  <si>
    <t>Rps16</t>
  </si>
  <si>
    <t>P14148</t>
  </si>
  <si>
    <t>Rpl7</t>
  </si>
  <si>
    <t>P14152</t>
  </si>
  <si>
    <t>Mdh1</t>
  </si>
  <si>
    <t>P14206</t>
  </si>
  <si>
    <t>Rpsa</t>
  </si>
  <si>
    <t>P14211</t>
  </si>
  <si>
    <t>Calr</t>
  </si>
  <si>
    <t>P14231</t>
  </si>
  <si>
    <t>Atp1b2</t>
  </si>
  <si>
    <t>P14431</t>
  </si>
  <si>
    <t>H2-Q9</t>
  </si>
  <si>
    <t>P14602</t>
  </si>
  <si>
    <t>Hspb1</t>
  </si>
  <si>
    <t>P14685</t>
  </si>
  <si>
    <t>Psmd3</t>
  </si>
  <si>
    <t>P14733</t>
  </si>
  <si>
    <t>Lmnb1</t>
  </si>
  <si>
    <t>P14824</t>
  </si>
  <si>
    <t>Anxa6</t>
  </si>
  <si>
    <t>P14869</t>
  </si>
  <si>
    <t>Rplp0</t>
  </si>
  <si>
    <t>P14873</t>
  </si>
  <si>
    <t>Map1b</t>
  </si>
  <si>
    <t>P15105</t>
  </si>
  <si>
    <t>Glul</t>
  </si>
  <si>
    <t>P15116</t>
  </si>
  <si>
    <t>Cdh2</t>
  </si>
  <si>
    <t>P15209</t>
  </si>
  <si>
    <t>Ntrk2</t>
  </si>
  <si>
    <t>P15379</t>
  </si>
  <si>
    <t>Cd44</t>
  </si>
  <si>
    <t>P15508</t>
  </si>
  <si>
    <t>Sptb</t>
  </si>
  <si>
    <t>P15532</t>
  </si>
  <si>
    <t>Nme1</t>
  </si>
  <si>
    <t>P15864</t>
  </si>
  <si>
    <t>Hist1h1c</t>
  </si>
  <si>
    <t>P16014</t>
  </si>
  <si>
    <t>Chgb</t>
  </si>
  <si>
    <t>P16045</t>
  </si>
  <si>
    <t>Lgals1</t>
  </si>
  <si>
    <t>P16054</t>
  </si>
  <si>
    <t>Prkce</t>
  </si>
  <si>
    <t>P16125</t>
  </si>
  <si>
    <t>Ldhb</t>
  </si>
  <si>
    <t>P16254</t>
  </si>
  <si>
    <t>Srp14</t>
  </si>
  <si>
    <t>P16330</t>
  </si>
  <si>
    <t>Cnp</t>
  </si>
  <si>
    <t>P16332</t>
  </si>
  <si>
    <t>Mmut</t>
  </si>
  <si>
    <t>P16381</t>
  </si>
  <si>
    <t>D1Pas1</t>
  </si>
  <si>
    <t>P16388</t>
  </si>
  <si>
    <t>Kcna1</t>
  </si>
  <si>
    <t>P16460</t>
  </si>
  <si>
    <t>Ass1</t>
  </si>
  <si>
    <t>P16546</t>
  </si>
  <si>
    <t>Sptan1</t>
  </si>
  <si>
    <t>P16627</t>
  </si>
  <si>
    <t>Hspa1l</t>
  </si>
  <si>
    <t>P16858</t>
  </si>
  <si>
    <t>Gapdh</t>
  </si>
  <si>
    <t>P17047</t>
  </si>
  <si>
    <t>Lamp2</t>
  </si>
  <si>
    <t>P17156</t>
  </si>
  <si>
    <t>Hspa2</t>
  </si>
  <si>
    <t>P17182</t>
  </si>
  <si>
    <t>Eno1</t>
  </si>
  <si>
    <t>P17183</t>
  </si>
  <si>
    <t>Eno2</t>
  </si>
  <si>
    <t>P17426</t>
  </si>
  <si>
    <t>Ap2a1</t>
  </si>
  <si>
    <t>P17427</t>
  </si>
  <si>
    <t>Ap2a2</t>
  </si>
  <si>
    <t>P17563</t>
  </si>
  <si>
    <t>Selenbp1</t>
  </si>
  <si>
    <t>P17665</t>
  </si>
  <si>
    <t>Cox7c</t>
  </si>
  <si>
    <t>P17710</t>
  </si>
  <si>
    <t>Hk1</t>
  </si>
  <si>
    <t>P17742</t>
  </si>
  <si>
    <t>Ppia</t>
  </si>
  <si>
    <t>P17751</t>
  </si>
  <si>
    <t>Tpi1</t>
  </si>
  <si>
    <t>P17809</t>
  </si>
  <si>
    <t>Slc2a1</t>
  </si>
  <si>
    <t>P17879</t>
  </si>
  <si>
    <t>Hspa1b</t>
  </si>
  <si>
    <t>P18052</t>
  </si>
  <si>
    <t>Ptpra</t>
  </si>
  <si>
    <t>P18242</t>
  </si>
  <si>
    <t>Ctsd</t>
  </si>
  <si>
    <t>P18572</t>
  </si>
  <si>
    <t>Bsg</t>
  </si>
  <si>
    <t>P18760</t>
  </si>
  <si>
    <t>Cfl1</t>
  </si>
  <si>
    <t>P18872</t>
  </si>
  <si>
    <t>Gnao1</t>
  </si>
  <si>
    <t>P19001</t>
  </si>
  <si>
    <t>Krt19</t>
  </si>
  <si>
    <t>P19096</t>
  </si>
  <si>
    <t>Fasn</t>
  </si>
  <si>
    <t>P19157</t>
  </si>
  <si>
    <t>Gstp1</t>
  </si>
  <si>
    <t>P19246</t>
  </si>
  <si>
    <t>Nefh</t>
  </si>
  <si>
    <t>P19253</t>
  </si>
  <si>
    <t>Rpl13a</t>
  </si>
  <si>
    <t>P19536</t>
  </si>
  <si>
    <t>Cox5b</t>
  </si>
  <si>
    <t>P19783</t>
  </si>
  <si>
    <t>Cox4i1</t>
  </si>
  <si>
    <t>P20029</t>
  </si>
  <si>
    <t>Hspa5</t>
  </si>
  <si>
    <t>P20060</t>
  </si>
  <si>
    <t>Hexb</t>
  </si>
  <si>
    <t>P20065</t>
  </si>
  <si>
    <t>Tmsb4x</t>
  </si>
  <si>
    <t>P20108</t>
  </si>
  <si>
    <t>Prdx3</t>
  </si>
  <si>
    <t>P20152</t>
  </si>
  <si>
    <t>Vim</t>
  </si>
  <si>
    <t>P20352</t>
  </si>
  <si>
    <t>F3</t>
  </si>
  <si>
    <t>P20357</t>
  </si>
  <si>
    <t>Map2</t>
  </si>
  <si>
    <t>P20444</t>
  </si>
  <si>
    <t>Prkca</t>
  </si>
  <si>
    <t>P20917</t>
  </si>
  <si>
    <t>Mag</t>
  </si>
  <si>
    <t>P21107</t>
  </si>
  <si>
    <t>Tpm3</t>
  </si>
  <si>
    <t>P21126</t>
  </si>
  <si>
    <t>Ubl4a</t>
  </si>
  <si>
    <t>P21278</t>
  </si>
  <si>
    <t>Gna11</t>
  </si>
  <si>
    <t>P21279</t>
  </si>
  <si>
    <t>Gnaq</t>
  </si>
  <si>
    <t>P21300</t>
  </si>
  <si>
    <t>Akr1b7</t>
  </si>
  <si>
    <t>P21447</t>
  </si>
  <si>
    <t>Abcb1a</t>
  </si>
  <si>
    <t>P21460</t>
  </si>
  <si>
    <t>Cst3</t>
  </si>
  <si>
    <t>P21619</t>
  </si>
  <si>
    <t>Lmnb2</t>
  </si>
  <si>
    <t>P21836</t>
  </si>
  <si>
    <t>Ache</t>
  </si>
  <si>
    <t>P21956</t>
  </si>
  <si>
    <t>Mfge8</t>
  </si>
  <si>
    <t>P21981</t>
  </si>
  <si>
    <t>Tgm2</t>
  </si>
  <si>
    <t>P21995</t>
  </si>
  <si>
    <t>Emb</t>
  </si>
  <si>
    <t>P22315</t>
  </si>
  <si>
    <t>Fech</t>
  </si>
  <si>
    <t>P22437</t>
  </si>
  <si>
    <t>Ptgs1</t>
  </si>
  <si>
    <t>P22723</t>
  </si>
  <si>
    <t>Gabrg2</t>
  </si>
  <si>
    <t>P22892</t>
  </si>
  <si>
    <t>Ap1g1</t>
  </si>
  <si>
    <t>P23116</t>
  </si>
  <si>
    <t>Eif3a</t>
  </si>
  <si>
    <t>P23198</t>
  </si>
  <si>
    <t>Cbx3</t>
  </si>
  <si>
    <t>P23242</t>
  </si>
  <si>
    <t>Gja1</t>
  </si>
  <si>
    <t>P23492</t>
  </si>
  <si>
    <t>Pnp</t>
  </si>
  <si>
    <t>P23506</t>
  </si>
  <si>
    <t>Pcmt1</t>
  </si>
  <si>
    <t>P23818</t>
  </si>
  <si>
    <t>Gria1</t>
  </si>
  <si>
    <t>P23819</t>
  </si>
  <si>
    <t>Gria2</t>
  </si>
  <si>
    <t>P23927</t>
  </si>
  <si>
    <t>Cryab</t>
  </si>
  <si>
    <t>P24270</t>
  </si>
  <si>
    <t>Cat</t>
  </si>
  <si>
    <t>P24288</t>
  </si>
  <si>
    <t>Bcat1</t>
  </si>
  <si>
    <t>P24369</t>
  </si>
  <si>
    <t>Ppib</t>
  </si>
  <si>
    <t>P24472</t>
  </si>
  <si>
    <t>Gsta4</t>
  </si>
  <si>
    <t>P24527</t>
  </si>
  <si>
    <t>Lta4h</t>
  </si>
  <si>
    <t>P24547</t>
  </si>
  <si>
    <t>Impdh2</t>
  </si>
  <si>
    <t>P24549</t>
  </si>
  <si>
    <t>Aldh1a1</t>
  </si>
  <si>
    <t>P24668</t>
  </si>
  <si>
    <t>M6pr</t>
  </si>
  <si>
    <t>P25444</t>
  </si>
  <si>
    <t>Rps2</t>
  </si>
  <si>
    <t>P26039</t>
  </si>
  <si>
    <t>Tln1</t>
  </si>
  <si>
    <t>P26040</t>
  </si>
  <si>
    <t>Ezr</t>
  </si>
  <si>
    <t>P26041</t>
  </si>
  <si>
    <t>Msn</t>
  </si>
  <si>
    <t>P26043</t>
  </si>
  <si>
    <t>Rdx</t>
  </si>
  <si>
    <t>P26231</t>
  </si>
  <si>
    <t>Ctnna1</t>
  </si>
  <si>
    <t>P26350</t>
  </si>
  <si>
    <t>Ptma</t>
  </si>
  <si>
    <t>P26369</t>
  </si>
  <si>
    <t>U2af2</t>
  </si>
  <si>
    <t>P26443</t>
  </si>
  <si>
    <t>Glud1</t>
  </si>
  <si>
    <t>P26516</t>
  </si>
  <si>
    <t>Psmd7</t>
  </si>
  <si>
    <t>P26638</t>
  </si>
  <si>
    <t>Sars</t>
  </si>
  <si>
    <t>P26645</t>
  </si>
  <si>
    <t>Marcks</t>
  </si>
  <si>
    <t>P26883</t>
  </si>
  <si>
    <t>Fkbp1a</t>
  </si>
  <si>
    <t>P27546</t>
  </si>
  <si>
    <t>Map4</t>
  </si>
  <si>
    <t>P27601</t>
  </si>
  <si>
    <t>Gna13</t>
  </si>
  <si>
    <t>P27612</t>
  </si>
  <si>
    <t>Plaa</t>
  </si>
  <si>
    <t>P27659</t>
  </si>
  <si>
    <t>Rpl3</t>
  </si>
  <si>
    <t>P27661</t>
  </si>
  <si>
    <t>H2afx</t>
  </si>
  <si>
    <t>P27671</t>
  </si>
  <si>
    <t>Rasgrf1</t>
  </si>
  <si>
    <t>P27773</t>
  </si>
  <si>
    <t>Pdia3</t>
  </si>
  <si>
    <t>P28028</t>
  </si>
  <si>
    <t>Braf</t>
  </si>
  <si>
    <t>P28184</t>
  </si>
  <si>
    <t>Mt3</t>
  </si>
  <si>
    <t>P28271</t>
  </si>
  <si>
    <t>Aco1</t>
  </si>
  <si>
    <t>P28474</t>
  </si>
  <si>
    <t>Adh5</t>
  </si>
  <si>
    <t>P28571</t>
  </si>
  <si>
    <t>Slc6a9</t>
  </si>
  <si>
    <t>P28650</t>
  </si>
  <si>
    <t>Adssl1</t>
  </si>
  <si>
    <t>P28652</t>
  </si>
  <si>
    <t>Camk2b</t>
  </si>
  <si>
    <t>P28656</t>
  </si>
  <si>
    <t>Nap1l1</t>
  </si>
  <si>
    <t>P28658</t>
  </si>
  <si>
    <t>Atxn10</t>
  </si>
  <si>
    <t>P28660</t>
  </si>
  <si>
    <t>Nckap1</t>
  </si>
  <si>
    <t>P28661</t>
  </si>
  <si>
    <t>Sept4</t>
  </si>
  <si>
    <t>P28663</t>
  </si>
  <si>
    <t>Napb</t>
  </si>
  <si>
    <t>P28667</t>
  </si>
  <si>
    <t>Marcksl1</t>
  </si>
  <si>
    <t>P28738</t>
  </si>
  <si>
    <t>Kif5c</t>
  </si>
  <si>
    <t>P28740</t>
  </si>
  <si>
    <t>Kif2a</t>
  </si>
  <si>
    <t>P28741</t>
  </si>
  <si>
    <t>Kif3a</t>
  </si>
  <si>
    <t>P28798</t>
  </si>
  <si>
    <t>Grn</t>
  </si>
  <si>
    <t>P28867</t>
  </si>
  <si>
    <t>Prkcd</t>
  </si>
  <si>
    <t>P29341</t>
  </si>
  <si>
    <t>Pabpc1</t>
  </si>
  <si>
    <t>P29387</t>
  </si>
  <si>
    <t>Gnb4</t>
  </si>
  <si>
    <t>P29416</t>
  </si>
  <si>
    <t>Hexa</t>
  </si>
  <si>
    <t>P29533</t>
  </si>
  <si>
    <t>Vcam1</t>
  </si>
  <si>
    <t>P29595</t>
  </si>
  <si>
    <t>Nedd8</t>
  </si>
  <si>
    <t>P29758</t>
  </si>
  <si>
    <t>Oat</t>
  </si>
  <si>
    <t>P30275</t>
  </si>
  <si>
    <t>Ckmt1</t>
  </si>
  <si>
    <t>P30416</t>
  </si>
  <si>
    <t>Fkbp4</t>
  </si>
  <si>
    <t>P30999</t>
  </si>
  <si>
    <t>Ctnnd1</t>
  </si>
  <si>
    <t>P31230</t>
  </si>
  <si>
    <t>Aimp1</t>
  </si>
  <si>
    <t>P31324</t>
  </si>
  <si>
    <t>Prkar2b</t>
  </si>
  <si>
    <t>P31648</t>
  </si>
  <si>
    <t>Slc6a1</t>
  </si>
  <si>
    <t>P31650</t>
  </si>
  <si>
    <t>Slc6a11</t>
  </si>
  <si>
    <t>P31750</t>
  </si>
  <si>
    <t>Akt1</t>
  </si>
  <si>
    <t>P31786</t>
  </si>
  <si>
    <t>Dbi</t>
  </si>
  <si>
    <t>P31938</t>
  </si>
  <si>
    <t>Map2k1</t>
  </si>
  <si>
    <t>P32020</t>
  </si>
  <si>
    <t>Scp2</t>
  </si>
  <si>
    <t>P32037</t>
  </si>
  <si>
    <t>Slc2a3</t>
  </si>
  <si>
    <t>P32067</t>
  </si>
  <si>
    <t>Ssb</t>
  </si>
  <si>
    <t>P32883</t>
  </si>
  <si>
    <t>Kras</t>
  </si>
  <si>
    <t>P32921</t>
  </si>
  <si>
    <t>Wars</t>
  </si>
  <si>
    <t>P33173</t>
  </si>
  <si>
    <t>Kif1a</t>
  </si>
  <si>
    <t>P34022</t>
  </si>
  <si>
    <t>Ranbp1</t>
  </si>
  <si>
    <t>P34152</t>
  </si>
  <si>
    <t>Ptk2</t>
  </si>
  <si>
    <t>P34884</t>
  </si>
  <si>
    <t>Mif</t>
  </si>
  <si>
    <t>P34914</t>
  </si>
  <si>
    <t>Ephx2</t>
  </si>
  <si>
    <t>P35235</t>
  </si>
  <si>
    <t>Ptpn11</t>
  </si>
  <si>
    <t>P35276</t>
  </si>
  <si>
    <t>Rab3d</t>
  </si>
  <si>
    <t>P35278</t>
  </si>
  <si>
    <t>Rab5c</t>
  </si>
  <si>
    <t>P35279</t>
  </si>
  <si>
    <t>Rab6a</t>
  </si>
  <si>
    <t>P35282</t>
  </si>
  <si>
    <t>Rab21</t>
  </si>
  <si>
    <t>P35285</t>
  </si>
  <si>
    <t>Rab22a</t>
  </si>
  <si>
    <t>P35288</t>
  </si>
  <si>
    <t>Rab23</t>
  </si>
  <si>
    <t>P35290</t>
  </si>
  <si>
    <t>Rab24</t>
  </si>
  <si>
    <t>P35292</t>
  </si>
  <si>
    <t>Rab17</t>
  </si>
  <si>
    <t>P35293</t>
  </si>
  <si>
    <t>Rab18</t>
  </si>
  <si>
    <t>P35436</t>
  </si>
  <si>
    <t>Grin2a</t>
  </si>
  <si>
    <t>P35438</t>
  </si>
  <si>
    <t>Grin1</t>
  </si>
  <si>
    <t>P35486</t>
  </si>
  <si>
    <t>Pdha1</t>
  </si>
  <si>
    <t>P35505</t>
  </si>
  <si>
    <t>Fah</t>
  </si>
  <si>
    <t>P35550</t>
  </si>
  <si>
    <t>Fbl</t>
  </si>
  <si>
    <t>P35564</t>
  </si>
  <si>
    <t>Canx</t>
  </si>
  <si>
    <t>P35585</t>
  </si>
  <si>
    <t>Ap1m1</t>
  </si>
  <si>
    <t>P35700</t>
  </si>
  <si>
    <t>Prdx1</t>
  </si>
  <si>
    <t>P35802</t>
  </si>
  <si>
    <t>Gpm6a</t>
  </si>
  <si>
    <t>P35803</t>
  </si>
  <si>
    <t>Gpm6b</t>
  </si>
  <si>
    <t>P35831</t>
  </si>
  <si>
    <t>Ptpn12</t>
  </si>
  <si>
    <t>P35922</t>
  </si>
  <si>
    <t>Fmr1</t>
  </si>
  <si>
    <t>P35979</t>
  </si>
  <si>
    <t>Rpl12</t>
  </si>
  <si>
    <t>P35980</t>
  </si>
  <si>
    <t>Rpl18</t>
  </si>
  <si>
    <t>P36552</t>
  </si>
  <si>
    <t>Cpox</t>
  </si>
  <si>
    <t>P36916</t>
  </si>
  <si>
    <t>Gnl1</t>
  </si>
  <si>
    <t>P36993</t>
  </si>
  <si>
    <t>Ppm1b</t>
  </si>
  <si>
    <t>P37040</t>
  </si>
  <si>
    <t>Por</t>
  </si>
  <si>
    <t>P37804</t>
  </si>
  <si>
    <t>Tagln</t>
  </si>
  <si>
    <t>P38060</t>
  </si>
  <si>
    <t>Hmgcl</t>
  </si>
  <si>
    <t>P38647</t>
  </si>
  <si>
    <t>Hspa9</t>
  </si>
  <si>
    <t>P39038</t>
  </si>
  <si>
    <t>Cdh4</t>
  </si>
  <si>
    <t>P39053</t>
  </si>
  <si>
    <t>Dnm1</t>
  </si>
  <si>
    <t>P39054</t>
  </si>
  <si>
    <t>Dnm2</t>
  </si>
  <si>
    <t>P39061</t>
  </si>
  <si>
    <t>Col18a1</t>
  </si>
  <si>
    <t>P39447</t>
  </si>
  <si>
    <t>Tjp1</t>
  </si>
  <si>
    <t>P39688</t>
  </si>
  <si>
    <t>Fyn</t>
  </si>
  <si>
    <t>P39749</t>
  </si>
  <si>
    <t>Fen1</t>
  </si>
  <si>
    <t>P40124</t>
  </si>
  <si>
    <t>Cap1</t>
  </si>
  <si>
    <t>P40142</t>
  </si>
  <si>
    <t>Tkt</t>
  </si>
  <si>
    <t>P40237</t>
  </si>
  <si>
    <t>Cd82</t>
  </si>
  <si>
    <t>P40336</t>
  </si>
  <si>
    <t>Vps26a</t>
  </si>
  <si>
    <t>P40630</t>
  </si>
  <si>
    <t>Tfam</t>
  </si>
  <si>
    <t>P41105</t>
  </si>
  <si>
    <t>Rpl28</t>
  </si>
  <si>
    <t>P41216</t>
  </si>
  <si>
    <t>Acsl1</t>
  </si>
  <si>
    <t>P41242</t>
  </si>
  <si>
    <t>Matk</t>
  </si>
  <si>
    <t>P42125</t>
  </si>
  <si>
    <t>Eci1</t>
  </si>
  <si>
    <t>P42208</t>
  </si>
  <si>
    <t>Sept2</t>
  </si>
  <si>
    <t>P42225</t>
  </si>
  <si>
    <t>Stat1</t>
  </si>
  <si>
    <t>P42669</t>
  </si>
  <si>
    <t>Pura</t>
  </si>
  <si>
    <t>P42859</t>
  </si>
  <si>
    <t>Htt</t>
  </si>
  <si>
    <t>P42932</t>
  </si>
  <si>
    <t>Cct8</t>
  </si>
  <si>
    <t>P43006</t>
  </si>
  <si>
    <t>Slc1a2</t>
  </si>
  <si>
    <t>P43274</t>
  </si>
  <si>
    <t>Hist1h1e</t>
  </si>
  <si>
    <t>P43275</t>
  </si>
  <si>
    <t>Hist1h1a</t>
  </si>
  <si>
    <t>P43276</t>
  </si>
  <si>
    <t>Hist1h1b</t>
  </si>
  <si>
    <t>P43277</t>
  </si>
  <si>
    <t>Hist1h1d</t>
  </si>
  <si>
    <t>P43406</t>
  </si>
  <si>
    <t>Itgav</t>
  </si>
  <si>
    <t>P45376</t>
  </si>
  <si>
    <t>Akr1b1</t>
  </si>
  <si>
    <t>P45591</t>
  </si>
  <si>
    <t>Cfl2</t>
  </si>
  <si>
    <t>P45878</t>
  </si>
  <si>
    <t>Fkbp2</t>
  </si>
  <si>
    <t>P45952</t>
  </si>
  <si>
    <t>Acadm</t>
  </si>
  <si>
    <t>P46061</t>
  </si>
  <si>
    <t>Rangap1</t>
  </si>
  <si>
    <t>P46096</t>
  </si>
  <si>
    <t>Syt1</t>
  </si>
  <si>
    <t>P46097</t>
  </si>
  <si>
    <t>Syt2</t>
  </si>
  <si>
    <t>P46414</t>
  </si>
  <si>
    <t>Cdkn1b</t>
  </si>
  <si>
    <t>P46425</t>
  </si>
  <si>
    <t>Gstp2</t>
  </si>
  <si>
    <t>P46460</t>
  </si>
  <si>
    <t>Nsf</t>
  </si>
  <si>
    <t>P46471</t>
  </si>
  <si>
    <t>Psmc2</t>
  </si>
  <si>
    <t>P46638</t>
  </si>
  <si>
    <t>Rab11b</t>
  </si>
  <si>
    <t>P46660</t>
  </si>
  <si>
    <t>Ina</t>
  </si>
  <si>
    <t>P46664</t>
  </si>
  <si>
    <t>Adss</t>
  </si>
  <si>
    <t>P46737</t>
  </si>
  <si>
    <t>Brcc3</t>
  </si>
  <si>
    <t>P46935</t>
  </si>
  <si>
    <t>Nedd4</t>
  </si>
  <si>
    <t>P46978</t>
  </si>
  <si>
    <t>Stt3a</t>
  </si>
  <si>
    <t>P47199</t>
  </si>
  <si>
    <t>Cryz</t>
  </si>
  <si>
    <t>P47708</t>
  </si>
  <si>
    <t>Rph3a</t>
  </si>
  <si>
    <t>P47738</t>
  </si>
  <si>
    <t>Aldh2</t>
  </si>
  <si>
    <t>P47740</t>
  </si>
  <si>
    <t>Aldh3a2</t>
  </si>
  <si>
    <t>P47753</t>
  </si>
  <si>
    <t>Capza1</t>
  </si>
  <si>
    <t>P47754</t>
  </si>
  <si>
    <t>Capza2</t>
  </si>
  <si>
    <t>P47757</t>
  </si>
  <si>
    <t>Capzb</t>
  </si>
  <si>
    <t>P47791</t>
  </si>
  <si>
    <t>Gsr</t>
  </si>
  <si>
    <t>P47802</t>
  </si>
  <si>
    <t>Mtx1</t>
  </si>
  <si>
    <t>P47809</t>
  </si>
  <si>
    <t>Map2k4</t>
  </si>
  <si>
    <t>P47857</t>
  </si>
  <si>
    <t>Pfkm</t>
  </si>
  <si>
    <t>P47911</t>
  </si>
  <si>
    <t>Rpl6</t>
  </si>
  <si>
    <t>P47915</t>
  </si>
  <si>
    <t>Rpl29</t>
  </si>
  <si>
    <t>P47934</t>
  </si>
  <si>
    <t>Crat</t>
  </si>
  <si>
    <t>P47941</t>
  </si>
  <si>
    <t>Crkl</t>
  </si>
  <si>
    <t>P47955</t>
  </si>
  <si>
    <t>Rplp1</t>
  </si>
  <si>
    <t>P47962</t>
  </si>
  <si>
    <t>Rpl5</t>
  </si>
  <si>
    <t>P47963</t>
  </si>
  <si>
    <t>Rpl13</t>
  </si>
  <si>
    <t>P47964</t>
  </si>
  <si>
    <t>Rpl36</t>
  </si>
  <si>
    <t>P48036</t>
  </si>
  <si>
    <t>Anxa5</t>
  </si>
  <si>
    <t>P48193</t>
  </si>
  <si>
    <t>Epb41</t>
  </si>
  <si>
    <t>P48318</t>
  </si>
  <si>
    <t>Gad1</t>
  </si>
  <si>
    <t>P48320</t>
  </si>
  <si>
    <t>Gad2</t>
  </si>
  <si>
    <t>P48428</t>
  </si>
  <si>
    <t>Tbca</t>
  </si>
  <si>
    <t>P48453</t>
  </si>
  <si>
    <t>Ppp3cb</t>
  </si>
  <si>
    <t>P48678</t>
  </si>
  <si>
    <t>Lmna</t>
  </si>
  <si>
    <t>P48722</t>
  </si>
  <si>
    <t>Hspa4l</t>
  </si>
  <si>
    <t>P48758</t>
  </si>
  <si>
    <t>Cbr1</t>
  </si>
  <si>
    <t>P48771</t>
  </si>
  <si>
    <t>Cox7a2</t>
  </si>
  <si>
    <t>P48774</t>
  </si>
  <si>
    <t>Gstm5</t>
  </si>
  <si>
    <t>P48962</t>
  </si>
  <si>
    <t>Slc25a4</t>
  </si>
  <si>
    <t>P49025</t>
  </si>
  <si>
    <t>Cit</t>
  </si>
  <si>
    <t>P49442</t>
  </si>
  <si>
    <t>Inpp1</t>
  </si>
  <si>
    <t>P49443</t>
  </si>
  <si>
    <t>Ppm1a</t>
  </si>
  <si>
    <t>P49446</t>
  </si>
  <si>
    <t>Ptpre</t>
  </si>
  <si>
    <t>P49615</t>
  </si>
  <si>
    <t>Cdk5</t>
  </si>
  <si>
    <t>P49722</t>
  </si>
  <si>
    <t>Psma2</t>
  </si>
  <si>
    <t>P49962</t>
  </si>
  <si>
    <t>Srp9</t>
  </si>
  <si>
    <t>P50096</t>
  </si>
  <si>
    <t>Impdh1</t>
  </si>
  <si>
    <t>P50153</t>
  </si>
  <si>
    <t>Gng4</t>
  </si>
  <si>
    <t>P50171</t>
  </si>
  <si>
    <t>Hsd17b8</t>
  </si>
  <si>
    <t>P50172</t>
  </si>
  <si>
    <t>Hsd11b1</t>
  </si>
  <si>
    <t>P50247</t>
  </si>
  <si>
    <t>Ahcy</t>
  </si>
  <si>
    <t>P50396</t>
  </si>
  <si>
    <t>Gdi1</t>
  </si>
  <si>
    <t>P50429</t>
  </si>
  <si>
    <t>Arsb</t>
  </si>
  <si>
    <t>P50516</t>
  </si>
  <si>
    <t>Atp6v1a</t>
  </si>
  <si>
    <t>P50518</t>
  </si>
  <si>
    <t>Atp6v1e1</t>
  </si>
  <si>
    <t>P50544</t>
  </si>
  <si>
    <t>Acadvl</t>
  </si>
  <si>
    <t>P50580</t>
  </si>
  <si>
    <t>Pa2g4</t>
  </si>
  <si>
    <t>P51150</t>
  </si>
  <si>
    <t>Rab7a</t>
  </si>
  <si>
    <t>P51174</t>
  </si>
  <si>
    <t>Acadl</t>
  </si>
  <si>
    <t>P51410</t>
  </si>
  <si>
    <t>Rpl9</t>
  </si>
  <si>
    <t>P51432</t>
  </si>
  <si>
    <t>Plcb3</t>
  </si>
  <si>
    <t>P51655</t>
  </si>
  <si>
    <t>Gpc4</t>
  </si>
  <si>
    <t>P51660</t>
  </si>
  <si>
    <t>Hsd17b4</t>
  </si>
  <si>
    <t>P51830</t>
  </si>
  <si>
    <t>Adcy9</t>
  </si>
  <si>
    <t>P51855</t>
  </si>
  <si>
    <t>Gss</t>
  </si>
  <si>
    <t>P51859</t>
  </si>
  <si>
    <t>Hdgf</t>
  </si>
  <si>
    <t>P51863</t>
  </si>
  <si>
    <t>Atp6v0d1</t>
  </si>
  <si>
    <t>P51881</t>
  </si>
  <si>
    <t>Slc25a5</t>
  </si>
  <si>
    <t>P52196</t>
  </si>
  <si>
    <t>Tst</t>
  </si>
  <si>
    <t>P52479</t>
  </si>
  <si>
    <t>Usp10</t>
  </si>
  <si>
    <t>P52480</t>
  </si>
  <si>
    <t>Pkm</t>
  </si>
  <si>
    <t>P52503</t>
  </si>
  <si>
    <t>Ndufs6</t>
  </si>
  <si>
    <t>P52760</t>
  </si>
  <si>
    <t>Rida</t>
  </si>
  <si>
    <t>P52825</t>
  </si>
  <si>
    <t>Cpt2</t>
  </si>
  <si>
    <t>P53026</t>
  </si>
  <si>
    <t>Rpl10a</t>
  </si>
  <si>
    <t>P53395</t>
  </si>
  <si>
    <t>Dbt</t>
  </si>
  <si>
    <t>P53612</t>
  </si>
  <si>
    <t>Rabggtb</t>
  </si>
  <si>
    <t>P53668</t>
  </si>
  <si>
    <t>Limk1</t>
  </si>
  <si>
    <t>P53702</t>
  </si>
  <si>
    <t>Hccs</t>
  </si>
  <si>
    <t>P53810</t>
  </si>
  <si>
    <t>Pitpna</t>
  </si>
  <si>
    <t>P53811</t>
  </si>
  <si>
    <t>Pitpnb</t>
  </si>
  <si>
    <t>P53986</t>
  </si>
  <si>
    <t>Slc16a1</t>
  </si>
  <si>
    <t>P53994</t>
  </si>
  <si>
    <t>Rab2a</t>
  </si>
  <si>
    <t>P53995</t>
  </si>
  <si>
    <t>Anapc1</t>
  </si>
  <si>
    <t>P54071</t>
  </si>
  <si>
    <t>Idh2</t>
  </si>
  <si>
    <t>P54227</t>
  </si>
  <si>
    <t>Stmn1</t>
  </si>
  <si>
    <t>P54285</t>
  </si>
  <si>
    <t>Cacnb3</t>
  </si>
  <si>
    <t>P54728</t>
  </si>
  <si>
    <t>Rad23b</t>
  </si>
  <si>
    <t>P54731</t>
  </si>
  <si>
    <t>Faf1</t>
  </si>
  <si>
    <t>P54754</t>
  </si>
  <si>
    <t>Ephb3</t>
  </si>
  <si>
    <t>P54775</t>
  </si>
  <si>
    <t>Psmc4</t>
  </si>
  <si>
    <t>P54822</t>
  </si>
  <si>
    <t>Adsl</t>
  </si>
  <si>
    <t>P54823</t>
  </si>
  <si>
    <t>Ddx6</t>
  </si>
  <si>
    <t>P54869</t>
  </si>
  <si>
    <t>Hmgcs2</t>
  </si>
  <si>
    <t>P54923</t>
  </si>
  <si>
    <t>Adprh</t>
  </si>
  <si>
    <t>P55012</t>
  </si>
  <si>
    <t>Slc12a2</t>
  </si>
  <si>
    <t>P55065</t>
  </si>
  <si>
    <t>Pltp</t>
  </si>
  <si>
    <t>P55066</t>
  </si>
  <si>
    <t>Ncan</t>
  </si>
  <si>
    <t>P55088</t>
  </si>
  <si>
    <t>Aqp4</t>
  </si>
  <si>
    <t>P55200</t>
  </si>
  <si>
    <t>Kmt2a</t>
  </si>
  <si>
    <t>P55264</t>
  </si>
  <si>
    <t>Adk</t>
  </si>
  <si>
    <t>P55288</t>
  </si>
  <si>
    <t>Cdh11</t>
  </si>
  <si>
    <t>P55302</t>
  </si>
  <si>
    <t>Lrpap1</t>
  </si>
  <si>
    <t>P55821</t>
  </si>
  <si>
    <t>Stmn2</t>
  </si>
  <si>
    <t>P56135</t>
  </si>
  <si>
    <t>Atp5mf</t>
  </si>
  <si>
    <t>P56371</t>
  </si>
  <si>
    <t>Rab4a</t>
  </si>
  <si>
    <t>P56375</t>
  </si>
  <si>
    <t>Acyp2</t>
  </si>
  <si>
    <t>P56376</t>
  </si>
  <si>
    <t>Acyp1</t>
  </si>
  <si>
    <t>P56380</t>
  </si>
  <si>
    <t>Nudt2</t>
  </si>
  <si>
    <t>P56382</t>
  </si>
  <si>
    <t>Atp5f1e</t>
  </si>
  <si>
    <t>P56387</t>
  </si>
  <si>
    <t>Dynlt3</t>
  </si>
  <si>
    <t>P56391</t>
  </si>
  <si>
    <t>Cox6b1</t>
  </si>
  <si>
    <t>P56394</t>
  </si>
  <si>
    <t>Cox17</t>
  </si>
  <si>
    <t>P56395</t>
  </si>
  <si>
    <t>Cyb5a</t>
  </si>
  <si>
    <t>P56399</t>
  </si>
  <si>
    <t>Usp5</t>
  </si>
  <si>
    <t>P56480</t>
  </si>
  <si>
    <t>Atp5f1b</t>
  </si>
  <si>
    <t>P56546</t>
  </si>
  <si>
    <t>Ctbp2</t>
  </si>
  <si>
    <t>P56564</t>
  </si>
  <si>
    <t>Slc1a3</t>
  </si>
  <si>
    <t>P56695</t>
  </si>
  <si>
    <t>Wfs1</t>
  </si>
  <si>
    <t>P56959</t>
  </si>
  <si>
    <t>Fus</t>
  </si>
  <si>
    <t>P57716</t>
  </si>
  <si>
    <t>Ncstn</t>
  </si>
  <si>
    <t>P57722</t>
  </si>
  <si>
    <t>Pcbp3</t>
  </si>
  <si>
    <t>P57746</t>
  </si>
  <si>
    <t>Atp6v1d</t>
  </si>
  <si>
    <t>P57759</t>
  </si>
  <si>
    <t>Erp29</t>
  </si>
  <si>
    <t>P57776</t>
  </si>
  <si>
    <t>Eef1d</t>
  </si>
  <si>
    <t>P57780</t>
  </si>
  <si>
    <t>Actn4</t>
  </si>
  <si>
    <t>P57784</t>
  </si>
  <si>
    <t>Snrpa1</t>
  </si>
  <si>
    <t>P58044</t>
  </si>
  <si>
    <t>Idi1</t>
  </si>
  <si>
    <t>P58158</t>
  </si>
  <si>
    <t>B3gat3</t>
  </si>
  <si>
    <t>P58242</t>
  </si>
  <si>
    <t>Smpdl3b</t>
  </si>
  <si>
    <t>P58252</t>
  </si>
  <si>
    <t>Eef2</t>
  </si>
  <si>
    <t>P58281</t>
  </si>
  <si>
    <t>Opa1</t>
  </si>
  <si>
    <t>P58389</t>
  </si>
  <si>
    <t>Ptpa</t>
  </si>
  <si>
    <t>P58404</t>
  </si>
  <si>
    <t>Strn4</t>
  </si>
  <si>
    <t>P58771</t>
  </si>
  <si>
    <t>Tpm1</t>
  </si>
  <si>
    <t>P58871</t>
  </si>
  <si>
    <t>Tnks1bp1</t>
  </si>
  <si>
    <t>P59016</t>
  </si>
  <si>
    <t>Vps33b</t>
  </si>
  <si>
    <t>P59017</t>
  </si>
  <si>
    <t>Bcl2l13</t>
  </si>
  <si>
    <t>P59108</t>
  </si>
  <si>
    <t>Cpne2</t>
  </si>
  <si>
    <t>P59279</t>
  </si>
  <si>
    <t>Rab2b</t>
  </si>
  <si>
    <t>P59281</t>
  </si>
  <si>
    <t>Arhgap39</t>
  </si>
  <si>
    <t>P59325</t>
  </si>
  <si>
    <t>Eif5</t>
  </si>
  <si>
    <t>P59644</t>
  </si>
  <si>
    <t>Inpp5j</t>
  </si>
  <si>
    <t>P59648</t>
  </si>
  <si>
    <t>Fxyd7</t>
  </si>
  <si>
    <t>P59759</t>
  </si>
  <si>
    <t>Mrtfb</t>
  </si>
  <si>
    <t>P59764</t>
  </si>
  <si>
    <t>Dock4</t>
  </si>
  <si>
    <t>P59823</t>
  </si>
  <si>
    <t>Il1rapl1</t>
  </si>
  <si>
    <t>P59999</t>
  </si>
  <si>
    <t>Arpc4</t>
  </si>
  <si>
    <t>P60122</t>
  </si>
  <si>
    <t>Ruvbl1</t>
  </si>
  <si>
    <t>P60202</t>
  </si>
  <si>
    <t>Plp1</t>
  </si>
  <si>
    <t>P60229</t>
  </si>
  <si>
    <t>Eif3e</t>
  </si>
  <si>
    <t>P60335</t>
  </si>
  <si>
    <t>Pcbp1</t>
  </si>
  <si>
    <t>P60469</t>
  </si>
  <si>
    <t>Ppfia3</t>
  </si>
  <si>
    <t>P60487</t>
  </si>
  <si>
    <t>Pdxp</t>
  </si>
  <si>
    <t>P60521</t>
  </si>
  <si>
    <t>Gabarapl2</t>
  </si>
  <si>
    <t>P60710</t>
  </si>
  <si>
    <t>Actb</t>
  </si>
  <si>
    <t>P60761</t>
  </si>
  <si>
    <t>Nrgn</t>
  </si>
  <si>
    <t>P60764</t>
  </si>
  <si>
    <t>Rac3</t>
  </si>
  <si>
    <t>P60766</t>
  </si>
  <si>
    <t>Cdc42</t>
  </si>
  <si>
    <t>P60824</t>
  </si>
  <si>
    <t>Cirbp</t>
  </si>
  <si>
    <t>P60840</t>
  </si>
  <si>
    <t>Ensa</t>
  </si>
  <si>
    <t>P60843</t>
  </si>
  <si>
    <t>Eif4a1</t>
  </si>
  <si>
    <t>P60867</t>
  </si>
  <si>
    <t>Rps20</t>
  </si>
  <si>
    <t>P60879</t>
  </si>
  <si>
    <t>Snap25</t>
  </si>
  <si>
    <t>P60904</t>
  </si>
  <si>
    <t>Dnajc5</t>
  </si>
  <si>
    <t>P61021</t>
  </si>
  <si>
    <t>Rab5b</t>
  </si>
  <si>
    <t>P61022</t>
  </si>
  <si>
    <t>Chp1</t>
  </si>
  <si>
    <t>P61027</t>
  </si>
  <si>
    <t>Rab10</t>
  </si>
  <si>
    <t>P61028</t>
  </si>
  <si>
    <t>Rab8b</t>
  </si>
  <si>
    <t>P61079</t>
  </si>
  <si>
    <t>Ube2d3</t>
  </si>
  <si>
    <t>P61080</t>
  </si>
  <si>
    <t>Ube2d1</t>
  </si>
  <si>
    <t>P61082</t>
  </si>
  <si>
    <t>Ube2m</t>
  </si>
  <si>
    <t>P61087</t>
  </si>
  <si>
    <t>Ube2k</t>
  </si>
  <si>
    <t>P61089</t>
  </si>
  <si>
    <t>Ube2n</t>
  </si>
  <si>
    <t>P61161</t>
  </si>
  <si>
    <t>Actr2</t>
  </si>
  <si>
    <t>P61164</t>
  </si>
  <si>
    <t>Actr1a</t>
  </si>
  <si>
    <t>P61202</t>
  </si>
  <si>
    <t>Cops2</t>
  </si>
  <si>
    <t>P61205</t>
  </si>
  <si>
    <t>Arf3</t>
  </si>
  <si>
    <t>P61211</t>
  </si>
  <si>
    <t>Arl1</t>
  </si>
  <si>
    <t>P61215</t>
  </si>
  <si>
    <t>Ca10</t>
  </si>
  <si>
    <t>P61222</t>
  </si>
  <si>
    <t>Abce1</t>
  </si>
  <si>
    <t>P61226</t>
  </si>
  <si>
    <t>Rap2b</t>
  </si>
  <si>
    <t>P61255</t>
  </si>
  <si>
    <t>Rpl26</t>
  </si>
  <si>
    <t>P61264</t>
  </si>
  <si>
    <t>Stx1b</t>
  </si>
  <si>
    <t>P61294</t>
  </si>
  <si>
    <t>Rab6b</t>
  </si>
  <si>
    <t>P61315</t>
  </si>
  <si>
    <t>Gal3st3</t>
  </si>
  <si>
    <t>P61329</t>
  </si>
  <si>
    <t>Fgf12</t>
  </si>
  <si>
    <t>P61358</t>
  </si>
  <si>
    <t>Rpl27</t>
  </si>
  <si>
    <t>P61759</t>
  </si>
  <si>
    <t>Vbp1</t>
  </si>
  <si>
    <t>P61804</t>
  </si>
  <si>
    <t>Dad1</t>
  </si>
  <si>
    <t>P61922</t>
  </si>
  <si>
    <t>Abat</t>
  </si>
  <si>
    <t>P61924</t>
  </si>
  <si>
    <t>Copz1</t>
  </si>
  <si>
    <t>P61961</t>
  </si>
  <si>
    <t>Ufm1</t>
  </si>
  <si>
    <t>P61967</t>
  </si>
  <si>
    <t>Ap1s1</t>
  </si>
  <si>
    <t>P61971</t>
  </si>
  <si>
    <t>Nutf2</t>
  </si>
  <si>
    <t>P61979</t>
  </si>
  <si>
    <t>Hnrnpk</t>
  </si>
  <si>
    <t>P61982</t>
  </si>
  <si>
    <t>Ywhag</t>
  </si>
  <si>
    <t>P62069</t>
  </si>
  <si>
    <t>Usp46</t>
  </si>
  <si>
    <t>P62071</t>
  </si>
  <si>
    <t>Rras2</t>
  </si>
  <si>
    <t>P62073</t>
  </si>
  <si>
    <t>Timm10</t>
  </si>
  <si>
    <t>P62075</t>
  </si>
  <si>
    <t>Timm13</t>
  </si>
  <si>
    <t>P62077</t>
  </si>
  <si>
    <t>Timm8b</t>
  </si>
  <si>
    <t>P62082</t>
  </si>
  <si>
    <t>Rps7</t>
  </si>
  <si>
    <t>P62137</t>
  </si>
  <si>
    <t>Ppp1ca</t>
  </si>
  <si>
    <t>P62141</t>
  </si>
  <si>
    <t>Ppp1cb</t>
  </si>
  <si>
    <t>P62192</t>
  </si>
  <si>
    <t>Psmc1</t>
  </si>
  <si>
    <t>P62196</t>
  </si>
  <si>
    <t>Psmc5</t>
  </si>
  <si>
    <t>P62242</t>
  </si>
  <si>
    <t>Rps8</t>
  </si>
  <si>
    <t>P62245</t>
  </si>
  <si>
    <t>Rps15a</t>
  </si>
  <si>
    <t>P62259</t>
  </si>
  <si>
    <t>Ywhae</t>
  </si>
  <si>
    <t>P62264</t>
  </si>
  <si>
    <t>Rps14</t>
  </si>
  <si>
    <t>P62267</t>
  </si>
  <si>
    <t>Rps23</t>
  </si>
  <si>
    <t>P62270</t>
  </si>
  <si>
    <t>Rps18</t>
  </si>
  <si>
    <t>P62274</t>
  </si>
  <si>
    <t>Rps29</t>
  </si>
  <si>
    <t>P62281</t>
  </si>
  <si>
    <t>Rps11</t>
  </si>
  <si>
    <t>P62301</t>
  </si>
  <si>
    <t>Rps13</t>
  </si>
  <si>
    <t>P62305</t>
  </si>
  <si>
    <t>Snrpe</t>
  </si>
  <si>
    <t>P62307</t>
  </si>
  <si>
    <t>Snrpf</t>
  </si>
  <si>
    <t>P62311</t>
  </si>
  <si>
    <t>Lsm3</t>
  </si>
  <si>
    <t>P62313</t>
  </si>
  <si>
    <t>Lsm6</t>
  </si>
  <si>
    <t>P62315</t>
  </si>
  <si>
    <t>Snrpd1</t>
  </si>
  <si>
    <t>P62317</t>
  </si>
  <si>
    <t>Snrpd2</t>
  </si>
  <si>
    <t>P62320</t>
  </si>
  <si>
    <t>Snrpd3</t>
  </si>
  <si>
    <t>P62334</t>
  </si>
  <si>
    <t>Psmc6</t>
  </si>
  <si>
    <t>P62482</t>
  </si>
  <si>
    <t>Kcnab2</t>
  </si>
  <si>
    <t>P62484</t>
  </si>
  <si>
    <t>Abi2</t>
  </si>
  <si>
    <t>P62492</t>
  </si>
  <si>
    <t>Rab11a</t>
  </si>
  <si>
    <t>P62500</t>
  </si>
  <si>
    <t>Tsc22d1</t>
  </si>
  <si>
    <t>P62627</t>
  </si>
  <si>
    <t>Dynlrb1</t>
  </si>
  <si>
    <t>P62631</t>
  </si>
  <si>
    <t>Eef1a2</t>
  </si>
  <si>
    <t>P62702</t>
  </si>
  <si>
    <t>Rps4x</t>
  </si>
  <si>
    <t>P62715</t>
  </si>
  <si>
    <t>Ppp2cb</t>
  </si>
  <si>
    <t>P62717</t>
  </si>
  <si>
    <t>Rpl18a</t>
  </si>
  <si>
    <t>P62743</t>
  </si>
  <si>
    <t>Ap2s1</t>
  </si>
  <si>
    <t>P62746</t>
  </si>
  <si>
    <t>Rhob</t>
  </si>
  <si>
    <t>P62748</t>
  </si>
  <si>
    <t>Hpcal1</t>
  </si>
  <si>
    <t>P62751</t>
  </si>
  <si>
    <t>Rpl23a</t>
  </si>
  <si>
    <t>P62754</t>
  </si>
  <si>
    <t>Rps6</t>
  </si>
  <si>
    <t>P62761</t>
  </si>
  <si>
    <t>Vsnl1</t>
  </si>
  <si>
    <t>P62774</t>
  </si>
  <si>
    <t>Mtpn</t>
  </si>
  <si>
    <t>P62806</t>
  </si>
  <si>
    <t>Hist1h4a</t>
  </si>
  <si>
    <t>P62812</t>
  </si>
  <si>
    <t>Gabra1</t>
  </si>
  <si>
    <t>P62814</t>
  </si>
  <si>
    <t>Atp6v1b2</t>
  </si>
  <si>
    <t>P62821</t>
  </si>
  <si>
    <t>Rab1A</t>
  </si>
  <si>
    <t>P62823</t>
  </si>
  <si>
    <t>Rab3c</t>
  </si>
  <si>
    <t>P62827</t>
  </si>
  <si>
    <t>Ran</t>
  </si>
  <si>
    <t>P62830</t>
  </si>
  <si>
    <t>Rpl23</t>
  </si>
  <si>
    <t>P62835</t>
  </si>
  <si>
    <t>Rap1a</t>
  </si>
  <si>
    <t>P62838</t>
  </si>
  <si>
    <t>Ube2d2</t>
  </si>
  <si>
    <t>P62849</t>
  </si>
  <si>
    <t>Rps24</t>
  </si>
  <si>
    <t>P62852</t>
  </si>
  <si>
    <t>Rps25</t>
  </si>
  <si>
    <t>P62855</t>
  </si>
  <si>
    <t>Rps26</t>
  </si>
  <si>
    <t>P62858</t>
  </si>
  <si>
    <t>Rps28</t>
  </si>
  <si>
    <t>P62862</t>
  </si>
  <si>
    <t>Fau</t>
  </si>
  <si>
    <t>P62869</t>
  </si>
  <si>
    <t>Elob</t>
  </si>
  <si>
    <t>P62874</t>
  </si>
  <si>
    <t>Gnb1</t>
  </si>
  <si>
    <t>P62878</t>
  </si>
  <si>
    <t>Rbx1</t>
  </si>
  <si>
    <t>P62880</t>
  </si>
  <si>
    <t>Gnb2</t>
  </si>
  <si>
    <t>P62881</t>
  </si>
  <si>
    <t>Gnb5</t>
  </si>
  <si>
    <t>P62889</t>
  </si>
  <si>
    <t>Rpl30</t>
  </si>
  <si>
    <t>P62897</t>
  </si>
  <si>
    <t>Cycs</t>
  </si>
  <si>
    <t>P62900</t>
  </si>
  <si>
    <t>Rpl31</t>
  </si>
  <si>
    <t>P62908</t>
  </si>
  <si>
    <t>Rps3</t>
  </si>
  <si>
    <t>P62911</t>
  </si>
  <si>
    <t>Rpl32</t>
  </si>
  <si>
    <t>P62918</t>
  </si>
  <si>
    <t>Rpl8</t>
  </si>
  <si>
    <t>P62960</t>
  </si>
  <si>
    <t>Ybx1</t>
  </si>
  <si>
    <t>P62962</t>
  </si>
  <si>
    <t>Pfn1</t>
  </si>
  <si>
    <t>P62983</t>
  </si>
  <si>
    <t>Rps27a</t>
  </si>
  <si>
    <t>P62984</t>
  </si>
  <si>
    <t>Uba52</t>
  </si>
  <si>
    <t>P62996</t>
  </si>
  <si>
    <t>Tra2b</t>
  </si>
  <si>
    <t>P63001</t>
  </si>
  <si>
    <t>Rac1</t>
  </si>
  <si>
    <t>P63005</t>
  </si>
  <si>
    <t>Pafah1b1</t>
  </si>
  <si>
    <t>P63011</t>
  </si>
  <si>
    <t>Rab3a</t>
  </si>
  <si>
    <t>P63017</t>
  </si>
  <si>
    <t>Hspa8</t>
  </si>
  <si>
    <t>P63024</t>
  </si>
  <si>
    <t>Vamp3</t>
  </si>
  <si>
    <t>P63028</t>
  </si>
  <si>
    <t>Tpt1</t>
  </si>
  <si>
    <t>P63030</t>
  </si>
  <si>
    <t>Mpc1</t>
  </si>
  <si>
    <t>P63037</t>
  </si>
  <si>
    <t>Dnaja1</t>
  </si>
  <si>
    <t>P63038</t>
  </si>
  <si>
    <t>Hspd1</t>
  </si>
  <si>
    <t>P63044</t>
  </si>
  <si>
    <t>Vamp2</t>
  </si>
  <si>
    <t>P63046</t>
  </si>
  <si>
    <t>Sult4a1</t>
  </si>
  <si>
    <t>P63054</t>
  </si>
  <si>
    <t>Pcp4</t>
  </si>
  <si>
    <t>P63073</t>
  </si>
  <si>
    <t>Eif4e</t>
  </si>
  <si>
    <t>P63080</t>
  </si>
  <si>
    <t>Gabrb3</t>
  </si>
  <si>
    <t>P63085</t>
  </si>
  <si>
    <t>Mapk1</t>
  </si>
  <si>
    <t>P63087</t>
  </si>
  <si>
    <t>Ppp1cc</t>
  </si>
  <si>
    <t>P63094</t>
  </si>
  <si>
    <t>Gnas</t>
  </si>
  <si>
    <t>P63101</t>
  </si>
  <si>
    <t>Ywhaz</t>
  </si>
  <si>
    <t>P63137</t>
  </si>
  <si>
    <t>Gabrb2</t>
  </si>
  <si>
    <t>P63141</t>
  </si>
  <si>
    <t>Kcna2</t>
  </si>
  <si>
    <t>P63158</t>
  </si>
  <si>
    <t>Hmgb1</t>
  </si>
  <si>
    <t>P63163</t>
  </si>
  <si>
    <t>Snrpn</t>
  </si>
  <si>
    <t>P63168</t>
  </si>
  <si>
    <t>Dynll1</t>
  </si>
  <si>
    <t>P63213</t>
  </si>
  <si>
    <t>Gng2</t>
  </si>
  <si>
    <t>P63216</t>
  </si>
  <si>
    <t>Gng3</t>
  </si>
  <si>
    <t>P63242</t>
  </si>
  <si>
    <t>Eif5a</t>
  </si>
  <si>
    <t>P63260</t>
  </si>
  <si>
    <t>Actg1</t>
  </si>
  <si>
    <t>P63318</t>
  </si>
  <si>
    <t>Prkcg</t>
  </si>
  <si>
    <t>P63321</t>
  </si>
  <si>
    <t>Rala</t>
  </si>
  <si>
    <t>P63323</t>
  </si>
  <si>
    <t>Rps12</t>
  </si>
  <si>
    <t>P63325</t>
  </si>
  <si>
    <t>Rps10</t>
  </si>
  <si>
    <t>P63328</t>
  </si>
  <si>
    <t>Ppp3ca</t>
  </si>
  <si>
    <t>P63330</t>
  </si>
  <si>
    <t>Ppp2ca</t>
  </si>
  <si>
    <t>P67778</t>
  </si>
  <si>
    <t>Phb</t>
  </si>
  <si>
    <t>P67871</t>
  </si>
  <si>
    <t>Csnk2b</t>
  </si>
  <si>
    <t>P67984</t>
  </si>
  <si>
    <t>Rpl22</t>
  </si>
  <si>
    <t>P68033</t>
  </si>
  <si>
    <t>Actc1</t>
  </si>
  <si>
    <t>P68037</t>
  </si>
  <si>
    <t>Ube2l3</t>
  </si>
  <si>
    <t>P68040</t>
  </si>
  <si>
    <t>Rack1</t>
  </si>
  <si>
    <t>P68134</t>
  </si>
  <si>
    <t>Acta1</t>
  </si>
  <si>
    <t>P68181</t>
  </si>
  <si>
    <t>Prkacb</t>
  </si>
  <si>
    <t>P68254</t>
  </si>
  <si>
    <t>Ywhaq</t>
  </si>
  <si>
    <t>P68368</t>
  </si>
  <si>
    <t>Tuba4a</t>
  </si>
  <si>
    <t>P68369</t>
  </si>
  <si>
    <t>Tuba1a</t>
  </si>
  <si>
    <t>P68372</t>
  </si>
  <si>
    <t>Tubb4b</t>
  </si>
  <si>
    <t>P68373</t>
  </si>
  <si>
    <t>Tuba1c</t>
  </si>
  <si>
    <t>P68404</t>
  </si>
  <si>
    <t>Prkcb</t>
  </si>
  <si>
    <t>P68510</t>
  </si>
  <si>
    <t>Ywhah</t>
  </si>
  <si>
    <t>P69566</t>
  </si>
  <si>
    <t>Ranbp9</t>
  </si>
  <si>
    <t>P70122</t>
  </si>
  <si>
    <t>Sbds</t>
  </si>
  <si>
    <t>P70168</t>
  </si>
  <si>
    <t>Kpnb1</t>
  </si>
  <si>
    <t>P70175</t>
  </si>
  <si>
    <t>Dlg3</t>
  </si>
  <si>
    <t>P70188</t>
  </si>
  <si>
    <t>Kifap3</t>
  </si>
  <si>
    <t>P70195</t>
  </si>
  <si>
    <t>Psmb7</t>
  </si>
  <si>
    <t>P70202</t>
  </si>
  <si>
    <t>Lxn</t>
  </si>
  <si>
    <t>P70206</t>
  </si>
  <si>
    <t>Plxna1</t>
  </si>
  <si>
    <t>P70232</t>
  </si>
  <si>
    <t>Chl1</t>
  </si>
  <si>
    <t>P70280</t>
  </si>
  <si>
    <t>Vamp7</t>
  </si>
  <si>
    <t>P70288</t>
  </si>
  <si>
    <t>Hdac2</t>
  </si>
  <si>
    <t>P70290</t>
  </si>
  <si>
    <t>Mpp1</t>
  </si>
  <si>
    <t>P70296</t>
  </si>
  <si>
    <t>Pebp1</t>
  </si>
  <si>
    <t>P70297</t>
  </si>
  <si>
    <t>Stam</t>
  </si>
  <si>
    <t>P70302</t>
  </si>
  <si>
    <t>Stim1</t>
  </si>
  <si>
    <t>P70335</t>
  </si>
  <si>
    <t>Rock1</t>
  </si>
  <si>
    <t>P70336</t>
  </si>
  <si>
    <t>Rock2</t>
  </si>
  <si>
    <t>P70349</t>
  </si>
  <si>
    <t>Hint1</t>
  </si>
  <si>
    <t>P70372</t>
  </si>
  <si>
    <t>Elavl1</t>
  </si>
  <si>
    <t>P70379</t>
  </si>
  <si>
    <t>Fgf14</t>
  </si>
  <si>
    <t>P70392</t>
  </si>
  <si>
    <t>Rasgrf2</t>
  </si>
  <si>
    <t>P70398</t>
  </si>
  <si>
    <t>Usp9x</t>
  </si>
  <si>
    <t>P70404</t>
  </si>
  <si>
    <t>Idh3g</t>
  </si>
  <si>
    <t>P70414</t>
  </si>
  <si>
    <t>Slc8a1</t>
  </si>
  <si>
    <t>P70429</t>
  </si>
  <si>
    <t>Evl</t>
  </si>
  <si>
    <t>P70441</t>
  </si>
  <si>
    <t>Slc9a3r1</t>
  </si>
  <si>
    <t>P70460</t>
  </si>
  <si>
    <t>Vasp</t>
  </si>
  <si>
    <t>P70663</t>
  </si>
  <si>
    <t>Sparcl1</t>
  </si>
  <si>
    <t>P70670</t>
  </si>
  <si>
    <t>Naca</t>
  </si>
  <si>
    <t>P70697</t>
  </si>
  <si>
    <t>Urod</t>
  </si>
  <si>
    <t>P70698</t>
  </si>
  <si>
    <t>Ctps1</t>
  </si>
  <si>
    <t>P70699</t>
  </si>
  <si>
    <t>Gaa</t>
  </si>
  <si>
    <t>P70704</t>
  </si>
  <si>
    <t>Atp8a1</t>
  </si>
  <si>
    <t>P80313</t>
  </si>
  <si>
    <t>Cct7</t>
  </si>
  <si>
    <t>P80314</t>
  </si>
  <si>
    <t>Cct2</t>
  </si>
  <si>
    <t>P80315</t>
  </si>
  <si>
    <t>Cct4</t>
  </si>
  <si>
    <t>P80316</t>
  </si>
  <si>
    <t>Cct5</t>
  </si>
  <si>
    <t>P80317</t>
  </si>
  <si>
    <t>Cct6a</t>
  </si>
  <si>
    <t>P80318</t>
  </si>
  <si>
    <t>Cct3</t>
  </si>
  <si>
    <t>P80560</t>
  </si>
  <si>
    <t>Ptprn2</t>
  </si>
  <si>
    <t>P81117</t>
  </si>
  <si>
    <t>Nucb2</t>
  </si>
  <si>
    <t>P83093</t>
  </si>
  <si>
    <t>Stim2</t>
  </si>
  <si>
    <t>P83510</t>
  </si>
  <si>
    <t>Tnik</t>
  </si>
  <si>
    <t>P83741</t>
  </si>
  <si>
    <t>Wnk1</t>
  </si>
  <si>
    <t>P83870</t>
  </si>
  <si>
    <t>Phf5a</t>
  </si>
  <si>
    <t>P83882</t>
  </si>
  <si>
    <t>Rpl36a</t>
  </si>
  <si>
    <t>P83940</t>
  </si>
  <si>
    <t>Eloc</t>
  </si>
  <si>
    <t>P84075</t>
  </si>
  <si>
    <t>Hpca</t>
  </si>
  <si>
    <t>P84078</t>
  </si>
  <si>
    <t>Arf1</t>
  </si>
  <si>
    <t>P84084</t>
  </si>
  <si>
    <t>Arf5</t>
  </si>
  <si>
    <t>P84091</t>
  </si>
  <si>
    <t>Ap2m1</t>
  </si>
  <si>
    <t>P84096</t>
  </si>
  <si>
    <t>Rhog</t>
  </si>
  <si>
    <t>P84099</t>
  </si>
  <si>
    <t>Rpl19</t>
  </si>
  <si>
    <t>P84104</t>
  </si>
  <si>
    <t>Srsf3</t>
  </si>
  <si>
    <t>P84244</t>
  </si>
  <si>
    <t>H3f3a</t>
  </si>
  <si>
    <t>P85094</t>
  </si>
  <si>
    <t>Isoc2a</t>
  </si>
  <si>
    <t>P97300</t>
  </si>
  <si>
    <t>Nptn</t>
  </si>
  <si>
    <t>P97315</t>
  </si>
  <si>
    <t>Csrp1</t>
  </si>
  <si>
    <t>P97318</t>
  </si>
  <si>
    <t>Dab1</t>
  </si>
  <si>
    <t>P97333</t>
  </si>
  <si>
    <t>Nrp1</t>
  </si>
  <si>
    <t>P97351</t>
  </si>
  <si>
    <t>Rps3a</t>
  </si>
  <si>
    <t>P97355</t>
  </si>
  <si>
    <t>Sms</t>
  </si>
  <si>
    <t>P97370</t>
  </si>
  <si>
    <t>Atp1b3</t>
  </si>
  <si>
    <t>P97371</t>
  </si>
  <si>
    <t>Psme1</t>
  </si>
  <si>
    <t>P97379</t>
  </si>
  <si>
    <t>G3bp2</t>
  </si>
  <si>
    <t>P97384</t>
  </si>
  <si>
    <t>Anxa11</t>
  </si>
  <si>
    <t>P97390</t>
  </si>
  <si>
    <t>Vps45</t>
  </si>
  <si>
    <t>P97393</t>
  </si>
  <si>
    <t>Arhgap5</t>
  </si>
  <si>
    <t>P97427</t>
  </si>
  <si>
    <t>Crmp1</t>
  </si>
  <si>
    <t>P97441</t>
  </si>
  <si>
    <t>Slc30a3</t>
  </si>
  <si>
    <t>P97445</t>
  </si>
  <si>
    <t>Cacna1a</t>
  </si>
  <si>
    <t>P97447</t>
  </si>
  <si>
    <t>Fhl1</t>
  </si>
  <si>
    <t>P97449</t>
  </si>
  <si>
    <t>Anpep</t>
  </si>
  <si>
    <t>P97450</t>
  </si>
  <si>
    <t>Atp5pf</t>
  </si>
  <si>
    <t>P97461</t>
  </si>
  <si>
    <t>Rps5</t>
  </si>
  <si>
    <t>P97467</t>
  </si>
  <si>
    <t>Pam</t>
  </si>
  <si>
    <t>P97470</t>
  </si>
  <si>
    <t>Ppp4c</t>
  </si>
  <si>
    <t>P97473</t>
  </si>
  <si>
    <t>Tarbp2</t>
  </si>
  <si>
    <t>P97490</t>
  </si>
  <si>
    <t>Adcy8</t>
  </si>
  <si>
    <t>P97492</t>
  </si>
  <si>
    <t>Rgs14</t>
  </si>
  <si>
    <t>P97493</t>
  </si>
  <si>
    <t>Txn2</t>
  </si>
  <si>
    <t>P97494</t>
  </si>
  <si>
    <t>Gclc</t>
  </si>
  <si>
    <t>P97765</t>
  </si>
  <si>
    <t>Wbp2</t>
  </si>
  <si>
    <t>P97785</t>
  </si>
  <si>
    <t>Gfra1</t>
  </si>
  <si>
    <t>P97797</t>
  </si>
  <si>
    <t>Sirpa</t>
  </si>
  <si>
    <t>P97798</t>
  </si>
  <si>
    <t>Neo1</t>
  </si>
  <si>
    <t>P97807</t>
  </si>
  <si>
    <t>Fh</t>
  </si>
  <si>
    <t>P97823</t>
  </si>
  <si>
    <t>Lypla1</t>
  </si>
  <si>
    <t>P97855</t>
  </si>
  <si>
    <t>G3bp1</t>
  </si>
  <si>
    <t>P97930</t>
  </si>
  <si>
    <t>Dtymk</t>
  </si>
  <si>
    <t>P98086</t>
  </si>
  <si>
    <t>C1qa</t>
  </si>
  <si>
    <t>P98200</t>
  </si>
  <si>
    <t>Atp8a2</t>
  </si>
  <si>
    <t>P99024</t>
  </si>
  <si>
    <t>Tubb5</t>
  </si>
  <si>
    <t>P99026</t>
  </si>
  <si>
    <t>Psmb4</t>
  </si>
  <si>
    <t>P99027</t>
  </si>
  <si>
    <t>Rplp2</t>
  </si>
  <si>
    <t>P99028</t>
  </si>
  <si>
    <t>Uqcrh</t>
  </si>
  <si>
    <t>P99029</t>
  </si>
  <si>
    <t>Prdx5</t>
  </si>
  <si>
    <t>Q00422</t>
  </si>
  <si>
    <t>Gabpa</t>
  </si>
  <si>
    <t>Q00493</t>
  </si>
  <si>
    <t>Cpe</t>
  </si>
  <si>
    <t>Q00558</t>
  </si>
  <si>
    <t>F8a1</t>
  </si>
  <si>
    <t>Q00612</t>
  </si>
  <si>
    <t>G6pdx</t>
  </si>
  <si>
    <t>Q00623</t>
  </si>
  <si>
    <t>Apoa1</t>
  </si>
  <si>
    <t>Q00915</t>
  </si>
  <si>
    <t>Rbp1</t>
  </si>
  <si>
    <t>Q00PI9</t>
  </si>
  <si>
    <t>Hnrnpul2</t>
  </si>
  <si>
    <t>Q01065</t>
  </si>
  <si>
    <t>Pde1b</t>
  </si>
  <si>
    <t>Q01097</t>
  </si>
  <si>
    <t>Grin2b</t>
  </si>
  <si>
    <t>Q01149</t>
  </si>
  <si>
    <t>Col1a2</t>
  </si>
  <si>
    <t>Q01405</t>
  </si>
  <si>
    <t>Sec23a</t>
  </si>
  <si>
    <t>Q01768</t>
  </si>
  <si>
    <t>Nme2</t>
  </si>
  <si>
    <t>Q01815</t>
  </si>
  <si>
    <t>Cacna1c</t>
  </si>
  <si>
    <t>Q01853</t>
  </si>
  <si>
    <t>Vcp</t>
  </si>
  <si>
    <t>Q02053</t>
  </si>
  <si>
    <t>Uba1</t>
  </si>
  <si>
    <t>Q02105</t>
  </si>
  <si>
    <t>C1qc</t>
  </si>
  <si>
    <t>Q02248</t>
  </si>
  <si>
    <t>Ctnnb1</t>
  </si>
  <si>
    <t>Q02357</t>
  </si>
  <si>
    <t>Ank1</t>
  </si>
  <si>
    <t>Q02788</t>
  </si>
  <si>
    <t>Col6a2</t>
  </si>
  <si>
    <t>Q02819</t>
  </si>
  <si>
    <t>Nucb1</t>
  </si>
  <si>
    <t>Q03059</t>
  </si>
  <si>
    <t>Chat</t>
  </si>
  <si>
    <t>Q03137</t>
  </si>
  <si>
    <t>Epha4</t>
  </si>
  <si>
    <t>Q03141</t>
  </si>
  <si>
    <t>Mark3</t>
  </si>
  <si>
    <t>Q03173</t>
  </si>
  <si>
    <t>Enah</t>
  </si>
  <si>
    <t>Q03265</t>
  </si>
  <si>
    <t>Atp5f1a</t>
  </si>
  <si>
    <t>Q03517</t>
  </si>
  <si>
    <t>Scg2</t>
  </si>
  <si>
    <t>Q04447</t>
  </si>
  <si>
    <t>Ckb</t>
  </si>
  <si>
    <t>Q04519</t>
  </si>
  <si>
    <t>Smpd1</t>
  </si>
  <si>
    <t>Q04690</t>
  </si>
  <si>
    <t>Nf1</t>
  </si>
  <si>
    <t>Q04736</t>
  </si>
  <si>
    <t>Yes1</t>
  </si>
  <si>
    <t>Q04750</t>
  </si>
  <si>
    <t>Top1</t>
  </si>
  <si>
    <t>Q04857</t>
  </si>
  <si>
    <t>Col6a1</t>
  </si>
  <si>
    <t>Q05144</t>
  </si>
  <si>
    <t>Rac2</t>
  </si>
  <si>
    <t>Q05186</t>
  </si>
  <si>
    <t>Rcn1</t>
  </si>
  <si>
    <t>Q05512</t>
  </si>
  <si>
    <t>Mark2</t>
  </si>
  <si>
    <t>Q05793</t>
  </si>
  <si>
    <t>Hspg2</t>
  </si>
  <si>
    <t>Q05816</t>
  </si>
  <si>
    <t>Fabp5</t>
  </si>
  <si>
    <t>Q05920</t>
  </si>
  <si>
    <t>Pc</t>
  </si>
  <si>
    <t>Q05BC3</t>
  </si>
  <si>
    <t>Eml1</t>
  </si>
  <si>
    <t>Q05D44</t>
  </si>
  <si>
    <t>Eif5b</t>
  </si>
  <si>
    <t>Q06138</t>
  </si>
  <si>
    <t>Cab39</t>
  </si>
  <si>
    <t>Q06185</t>
  </si>
  <si>
    <t>Atp5me</t>
  </si>
  <si>
    <t>Q06890</t>
  </si>
  <si>
    <t>Clu</t>
  </si>
  <si>
    <t>Q07076</t>
  </si>
  <si>
    <t>Anxa7</t>
  </si>
  <si>
    <t>Q07104</t>
  </si>
  <si>
    <t>Gdf3</t>
  </si>
  <si>
    <t>Q07417</t>
  </si>
  <si>
    <t>Acads</t>
  </si>
  <si>
    <t>Q07813</t>
  </si>
  <si>
    <t>Bax</t>
  </si>
  <si>
    <t>Q08024</t>
  </si>
  <si>
    <t>Cbfb</t>
  </si>
  <si>
    <t>Q08274</t>
  </si>
  <si>
    <t>Dmwd</t>
  </si>
  <si>
    <t>Q08331</t>
  </si>
  <si>
    <t>Calb2</t>
  </si>
  <si>
    <t>Q08460</t>
  </si>
  <si>
    <t>Kcnma1</t>
  </si>
  <si>
    <t>Q08642</t>
  </si>
  <si>
    <t>Padi2</t>
  </si>
  <si>
    <t>Q08943</t>
  </si>
  <si>
    <t>Ssrp1</t>
  </si>
  <si>
    <t>Q0GA42</t>
  </si>
  <si>
    <t>Cnnm1</t>
  </si>
  <si>
    <t>Q0GNC1</t>
  </si>
  <si>
    <t>Inf2</t>
  </si>
  <si>
    <t>Q0KL02</t>
  </si>
  <si>
    <t>Trio</t>
  </si>
  <si>
    <t>Q0PHV7</t>
  </si>
  <si>
    <t>Dact3</t>
  </si>
  <si>
    <t>Q0VBF8</t>
  </si>
  <si>
    <t>Stum</t>
  </si>
  <si>
    <t>Q0VE82</t>
  </si>
  <si>
    <t>Cpne7</t>
  </si>
  <si>
    <t>Q0VGB7</t>
  </si>
  <si>
    <t>Ppp4r2</t>
  </si>
  <si>
    <t>Q0VGY8</t>
  </si>
  <si>
    <t>Tanc1</t>
  </si>
  <si>
    <t>Q11011</t>
  </si>
  <si>
    <t>Npepps</t>
  </si>
  <si>
    <t>Q11136</t>
  </si>
  <si>
    <t>Pepd</t>
  </si>
  <si>
    <t>Q148V7</t>
  </si>
  <si>
    <t>Relch</t>
  </si>
  <si>
    <t>Q149F3</t>
  </si>
  <si>
    <t>Gspt2</t>
  </si>
  <si>
    <t>Q14BB9</t>
  </si>
  <si>
    <t>Map6d1</t>
  </si>
  <si>
    <t>Q14BI2</t>
  </si>
  <si>
    <t>Grm2</t>
  </si>
  <si>
    <t>Q14C51</t>
  </si>
  <si>
    <t>Ptcd3</t>
  </si>
  <si>
    <t>Q14CH0</t>
  </si>
  <si>
    <t>Fam171b</t>
  </si>
  <si>
    <t>Q2M3X8</t>
  </si>
  <si>
    <t>Phactr1</t>
  </si>
  <si>
    <t>Q2NL51</t>
  </si>
  <si>
    <t>Gsk3a</t>
  </si>
  <si>
    <t>Q2PFD7</t>
  </si>
  <si>
    <t>Psd3</t>
  </si>
  <si>
    <t>Q2TBE6</t>
  </si>
  <si>
    <t>Pi4k2a</t>
  </si>
  <si>
    <t>Q3KNM2</t>
  </si>
  <si>
    <t>March5</t>
  </si>
  <si>
    <t>Q3SXD3</t>
  </si>
  <si>
    <t>Hddc2</t>
  </si>
  <si>
    <t>Q3TC33</t>
  </si>
  <si>
    <t>Ccdc127</t>
  </si>
  <si>
    <t>Q3TC72</t>
  </si>
  <si>
    <t>Fahd2</t>
  </si>
  <si>
    <t>Q3TCH7</t>
  </si>
  <si>
    <t>Cul4a</t>
  </si>
  <si>
    <t>Q3TCJ1</t>
  </si>
  <si>
    <t>Abraxas2</t>
  </si>
  <si>
    <t>Q3TCN2</t>
  </si>
  <si>
    <t>Plbd2</t>
  </si>
  <si>
    <t>Q3TDD9</t>
  </si>
  <si>
    <t>Ppp1r21</t>
  </si>
  <si>
    <t>Q3TDK6</t>
  </si>
  <si>
    <t>Rogdi</t>
  </si>
  <si>
    <t>Q3TDN2</t>
  </si>
  <si>
    <t>Faf2</t>
  </si>
  <si>
    <t>Q3TEA8</t>
  </si>
  <si>
    <t>Hp1bp3</t>
  </si>
  <si>
    <t>Q3TES0</t>
  </si>
  <si>
    <t>Iqsec3</t>
  </si>
  <si>
    <t>Q3TFQ1</t>
  </si>
  <si>
    <t>Spryd7</t>
  </si>
  <si>
    <t>Q3THE2</t>
  </si>
  <si>
    <t>Myl12b</t>
  </si>
  <si>
    <t>Q3THK7</t>
  </si>
  <si>
    <t>Gmps</t>
  </si>
  <si>
    <t>Q3THS6</t>
  </si>
  <si>
    <t>Mat2a</t>
  </si>
  <si>
    <t>Q3THW5</t>
  </si>
  <si>
    <t>H2afv</t>
  </si>
  <si>
    <t>Q3TIU4</t>
  </si>
  <si>
    <t>Pde12</t>
  </si>
  <si>
    <t>Q3TKT4</t>
  </si>
  <si>
    <t>Smarca4</t>
  </si>
  <si>
    <t>Q3TLH4</t>
  </si>
  <si>
    <t>Prrc2c</t>
  </si>
  <si>
    <t>Q3TLS3</t>
  </si>
  <si>
    <t>Gdpgp1</t>
  </si>
  <si>
    <t>Q3TMH2</t>
  </si>
  <si>
    <t>Scrn3</t>
  </si>
  <si>
    <t>Q3TPX4</t>
  </si>
  <si>
    <t>Exoc5</t>
  </si>
  <si>
    <t>Q3TVA9</t>
  </si>
  <si>
    <t>Ccdc136</t>
  </si>
  <si>
    <t>Q3TW96</t>
  </si>
  <si>
    <t>Uap1l1</t>
  </si>
  <si>
    <t>Q3TWL2</t>
  </si>
  <si>
    <t>Pip4p1</t>
  </si>
  <si>
    <t>Q3TWW8</t>
  </si>
  <si>
    <t>Srsf6</t>
  </si>
  <si>
    <t>Q3TXS7</t>
  </si>
  <si>
    <t>Psmd1</t>
  </si>
  <si>
    <t>Q3TXX4</t>
  </si>
  <si>
    <t>Slc17a7</t>
  </si>
  <si>
    <t>Q3TYX3</t>
  </si>
  <si>
    <t>Smyd5</t>
  </si>
  <si>
    <t>Q3TZZ7</t>
  </si>
  <si>
    <t>Esyt2</t>
  </si>
  <si>
    <t>Q3U0M1</t>
  </si>
  <si>
    <t>Trappc9</t>
  </si>
  <si>
    <t>Q3U0V1</t>
  </si>
  <si>
    <t>Khsrp</t>
  </si>
  <si>
    <t>Q3U1J4</t>
  </si>
  <si>
    <t>Ddb1</t>
  </si>
  <si>
    <t>Q3U214</t>
  </si>
  <si>
    <t>Mast3</t>
  </si>
  <si>
    <t>Q3U308</t>
  </si>
  <si>
    <t>Ctu2</t>
  </si>
  <si>
    <t>Q3U5Q7</t>
  </si>
  <si>
    <t>Cmpk2</t>
  </si>
  <si>
    <t>Q3UBX0</t>
  </si>
  <si>
    <t>Tmem109</t>
  </si>
  <si>
    <t>Q3UDE2</t>
  </si>
  <si>
    <t>Ttll12</t>
  </si>
  <si>
    <t>Q3UDP0</t>
  </si>
  <si>
    <t>Wdr41</t>
  </si>
  <si>
    <t>Q3UEB3</t>
  </si>
  <si>
    <t>Puf60</t>
  </si>
  <si>
    <t>Q3UFF7</t>
  </si>
  <si>
    <t>Lyplal1</t>
  </si>
  <si>
    <t>Q3UFK8</t>
  </si>
  <si>
    <t>Frmd8</t>
  </si>
  <si>
    <t>Q3UFS0</t>
  </si>
  <si>
    <t>Zyg11b</t>
  </si>
  <si>
    <t>Q3UFY7</t>
  </si>
  <si>
    <t>Nt5c3b</t>
  </si>
  <si>
    <t>Q3UGR5</t>
  </si>
  <si>
    <t>Hdhd2</t>
  </si>
  <si>
    <t>Q3UGS4</t>
  </si>
  <si>
    <t>Mcrip1</t>
  </si>
  <si>
    <t>Q3UH60</t>
  </si>
  <si>
    <t>Dip2b</t>
  </si>
  <si>
    <t>Q3UH66</t>
  </si>
  <si>
    <t>Wnk2</t>
  </si>
  <si>
    <t>Q3UH68</t>
  </si>
  <si>
    <t>Limch1</t>
  </si>
  <si>
    <t>Q3UHB1</t>
  </si>
  <si>
    <t>Nt5dc3</t>
  </si>
  <si>
    <t>Q3UHB8</t>
  </si>
  <si>
    <t>Ccdc177</t>
  </si>
  <si>
    <t>Q3UHC7</t>
  </si>
  <si>
    <t>Dab2ip</t>
  </si>
  <si>
    <t>Q3UHD1</t>
  </si>
  <si>
    <t>Adgrb1</t>
  </si>
  <si>
    <t>Q3UHD2</t>
  </si>
  <si>
    <t>Gfod1</t>
  </si>
  <si>
    <t>Q3UHD6</t>
  </si>
  <si>
    <t>Snx27</t>
  </si>
  <si>
    <t>Q3UHD9</t>
  </si>
  <si>
    <t>Agap2</t>
  </si>
  <si>
    <t>Q3UHJ0</t>
  </si>
  <si>
    <t>Aak1</t>
  </si>
  <si>
    <t>Q3UHK1</t>
  </si>
  <si>
    <t>Slc2a13</t>
  </si>
  <si>
    <t>Q3UHK6</t>
  </si>
  <si>
    <t>Tenm4</t>
  </si>
  <si>
    <t>Q3UHK8</t>
  </si>
  <si>
    <t>Tnrc6a</t>
  </si>
  <si>
    <t>Q3UHL1</t>
  </si>
  <si>
    <t>Camkv</t>
  </si>
  <si>
    <t>Q3UHX2</t>
  </si>
  <si>
    <t>Pdap1</t>
  </si>
  <si>
    <t>Q3UIU2</t>
  </si>
  <si>
    <t>Ndufb6</t>
  </si>
  <si>
    <t>Q3UJU9</t>
  </si>
  <si>
    <t>Rmdn3</t>
  </si>
  <si>
    <t>Q3ULD5</t>
  </si>
  <si>
    <t>Mccc2</t>
  </si>
  <si>
    <t>Q3ULJ0</t>
  </si>
  <si>
    <t>Gpd1l</t>
  </si>
  <si>
    <t>Q3UM45</t>
  </si>
  <si>
    <t>Ppp1r7</t>
  </si>
  <si>
    <t>Q3UMB9</t>
  </si>
  <si>
    <t>Washc4</t>
  </si>
  <si>
    <t>Q3UMR5</t>
  </si>
  <si>
    <t>Mcu</t>
  </si>
  <si>
    <t>Q3UNH4</t>
  </si>
  <si>
    <t>Gprin1</t>
  </si>
  <si>
    <t>Q3UPL0</t>
  </si>
  <si>
    <t>Sec31a</t>
  </si>
  <si>
    <t>Q3UQ44</t>
  </si>
  <si>
    <t>Iqgap2</t>
  </si>
  <si>
    <t>Q3UQ84</t>
  </si>
  <si>
    <t>Tars2</t>
  </si>
  <si>
    <t>Q3URD3</t>
  </si>
  <si>
    <t>Slmap</t>
  </si>
  <si>
    <t>Q3URE1</t>
  </si>
  <si>
    <t>Acsf3</t>
  </si>
  <si>
    <t>Q3USB7</t>
  </si>
  <si>
    <t>Plcl1</t>
  </si>
  <si>
    <t>Q3UTH8</t>
  </si>
  <si>
    <t>Arhgef9</t>
  </si>
  <si>
    <t>Q3UTJ2</t>
  </si>
  <si>
    <t>Sorbs2</t>
  </si>
  <si>
    <t>Q3UU96</t>
  </si>
  <si>
    <t>Cdc42bpa</t>
  </si>
  <si>
    <t>Q3UUG6</t>
  </si>
  <si>
    <t>Tbc1d24</t>
  </si>
  <si>
    <t>Q3UUI3</t>
  </si>
  <si>
    <t>Them4</t>
  </si>
  <si>
    <t>Q3UUQ7</t>
  </si>
  <si>
    <t>Pgap1</t>
  </si>
  <si>
    <t>Q3UV70</t>
  </si>
  <si>
    <t>Pdp1</t>
  </si>
  <si>
    <t>Q3UVC0</t>
  </si>
  <si>
    <t>Ksr2</t>
  </si>
  <si>
    <t>Q3UVG3</t>
  </si>
  <si>
    <t>Fam91a1</t>
  </si>
  <si>
    <t>Q3UVL4</t>
  </si>
  <si>
    <t>Vps51</t>
  </si>
  <si>
    <t>Q3UVX5</t>
  </si>
  <si>
    <t>Grm5</t>
  </si>
  <si>
    <t>Q3UXZ6</t>
  </si>
  <si>
    <t>Fam81a</t>
  </si>
  <si>
    <t>Q3UYC0</t>
  </si>
  <si>
    <t>Ppm1h</t>
  </si>
  <si>
    <t>Q3UYG8</t>
  </si>
  <si>
    <t>Macrod2</t>
  </si>
  <si>
    <t>Q3UYH7</t>
  </si>
  <si>
    <t>Adrbk2</t>
  </si>
  <si>
    <t>Q3UZP4</t>
  </si>
  <si>
    <t>Svip</t>
  </si>
  <si>
    <t>Q3V038</t>
  </si>
  <si>
    <t>Ttc9</t>
  </si>
  <si>
    <t>Q3V0K9</t>
  </si>
  <si>
    <t>Pls1</t>
  </si>
  <si>
    <t>Q3V1L4</t>
  </si>
  <si>
    <t>Nt5c2</t>
  </si>
  <si>
    <t>Q3V3R1</t>
  </si>
  <si>
    <t>Mthfd1l</t>
  </si>
  <si>
    <t>Q499X9</t>
  </si>
  <si>
    <t>Mars2</t>
  </si>
  <si>
    <t>Q4ACU6</t>
  </si>
  <si>
    <t>Shank3</t>
  </si>
  <si>
    <t>Q4JIM5</t>
  </si>
  <si>
    <t>Abl2</t>
  </si>
  <si>
    <t>Q4KML4</t>
  </si>
  <si>
    <t>Abracl</t>
  </si>
  <si>
    <t>Q4KMM3</t>
  </si>
  <si>
    <t>Oxr1</t>
  </si>
  <si>
    <t>Q4KUS2</t>
  </si>
  <si>
    <t>Unc13a</t>
  </si>
  <si>
    <t>Q4QQM5</t>
  </si>
  <si>
    <t>Miga1</t>
  </si>
  <si>
    <t>Q4V9Z5</t>
  </si>
  <si>
    <t>Sez6l2</t>
  </si>
  <si>
    <t>Q4VAE3</t>
  </si>
  <si>
    <t>Tmem65</t>
  </si>
  <si>
    <t>Q4VBD2</t>
  </si>
  <si>
    <t>Tapt1</t>
  </si>
  <si>
    <t>Q501J6</t>
  </si>
  <si>
    <t>Ddx17</t>
  </si>
  <si>
    <t>Q501J7</t>
  </si>
  <si>
    <t>Phactr4</t>
  </si>
  <si>
    <t>Q505D7</t>
  </si>
  <si>
    <t>Opa3</t>
  </si>
  <si>
    <t>Q505F5</t>
  </si>
  <si>
    <t>Lrrc47</t>
  </si>
  <si>
    <t>Q52KF3</t>
  </si>
  <si>
    <t>Spire1</t>
  </si>
  <si>
    <t>Q569Z6</t>
  </si>
  <si>
    <t>Thrap3</t>
  </si>
  <si>
    <t>Q571F8</t>
  </si>
  <si>
    <t>Gls2</t>
  </si>
  <si>
    <t>Q58A65</t>
  </si>
  <si>
    <t>Spag9</t>
  </si>
  <si>
    <t>Q5DQR4</t>
  </si>
  <si>
    <t>Stxbp5l</t>
  </si>
  <si>
    <t>Q5DTL9</t>
  </si>
  <si>
    <t>Slc4a10</t>
  </si>
  <si>
    <t>Q5DTN8</t>
  </si>
  <si>
    <t>Jakmip3</t>
  </si>
  <si>
    <t>Q5DTT2</t>
  </si>
  <si>
    <t>Psd</t>
  </si>
  <si>
    <t>Q5DTY9</t>
  </si>
  <si>
    <t>Kctd16</t>
  </si>
  <si>
    <t>Q5DU25</t>
  </si>
  <si>
    <t>Iqsec2</t>
  </si>
  <si>
    <t>Q5DU41</t>
  </si>
  <si>
    <t>Lrrc8b</t>
  </si>
  <si>
    <t>Q5DU56</t>
  </si>
  <si>
    <t>Nlrc3</t>
  </si>
  <si>
    <t>Q5EBJ4</t>
  </si>
  <si>
    <t>Ermn</t>
  </si>
  <si>
    <t>Q5EG47</t>
  </si>
  <si>
    <t>Prkaa1</t>
  </si>
  <si>
    <t>Q5F226</t>
  </si>
  <si>
    <t>Fat2</t>
  </si>
  <si>
    <t>Q5F2E7</t>
  </si>
  <si>
    <t>Nufip2</t>
  </si>
  <si>
    <t>Q5F2E8</t>
  </si>
  <si>
    <t>Taok1</t>
  </si>
  <si>
    <t>Q5FWK3</t>
  </si>
  <si>
    <t>Arhgap1</t>
  </si>
  <si>
    <t>Q5H8C4</t>
  </si>
  <si>
    <t>Vps13a</t>
  </si>
  <si>
    <t>Q5IRJ6</t>
  </si>
  <si>
    <t>Slc30a9</t>
  </si>
  <si>
    <t>Q5M8N0</t>
  </si>
  <si>
    <t>Cnrip1</t>
  </si>
  <si>
    <t>Q5M8N4</t>
  </si>
  <si>
    <t>Sdr39u1</t>
  </si>
  <si>
    <t>Q5NCE8</t>
  </si>
  <si>
    <t>Mrs2</t>
  </si>
  <si>
    <t>Q5NCF2</t>
  </si>
  <si>
    <t>Trappc1</t>
  </si>
  <si>
    <t>Q5ND34</t>
  </si>
  <si>
    <t>Wdr81</t>
  </si>
  <si>
    <t>Q5PR73</t>
  </si>
  <si>
    <t>Diras2</t>
  </si>
  <si>
    <t>Q5QNQ6</t>
  </si>
  <si>
    <t>Osbp2</t>
  </si>
  <si>
    <t>Q5RJI5</t>
  </si>
  <si>
    <t>Brsk1</t>
  </si>
  <si>
    <t>Q5SQX6</t>
  </si>
  <si>
    <t>Cyfip2</t>
  </si>
  <si>
    <t>Q5SRX1</t>
  </si>
  <si>
    <t>Tom1l2</t>
  </si>
  <si>
    <t>Q5SRY7</t>
  </si>
  <si>
    <t>Fbxw11</t>
  </si>
  <si>
    <t>Q5SSH7</t>
  </si>
  <si>
    <t>Zzef1</t>
  </si>
  <si>
    <t>Q5SSL4</t>
  </si>
  <si>
    <t>Abr</t>
  </si>
  <si>
    <t>Q5SSM3</t>
  </si>
  <si>
    <t>Arhgap44</t>
  </si>
  <si>
    <t>Q5SU73</t>
  </si>
  <si>
    <t>Coil</t>
  </si>
  <si>
    <t>Q5SUR0</t>
  </si>
  <si>
    <t>Pfas</t>
  </si>
  <si>
    <t>Q5SUV5</t>
  </si>
  <si>
    <t>Mylk4</t>
  </si>
  <si>
    <t>Q5SVL6</t>
  </si>
  <si>
    <t>Rap1gap2</t>
  </si>
  <si>
    <t>Q5SW19</t>
  </si>
  <si>
    <t>Cluh</t>
  </si>
  <si>
    <t>Q5SWP3</t>
  </si>
  <si>
    <t>Nacad</t>
  </si>
  <si>
    <t>Q5SWU9</t>
  </si>
  <si>
    <t>Acaca</t>
  </si>
  <si>
    <t>Q5SXY1</t>
  </si>
  <si>
    <t>Specc1</t>
  </si>
  <si>
    <t>Q5SYD0</t>
  </si>
  <si>
    <t>Myo1d</t>
  </si>
  <si>
    <t>Q5U3K5</t>
  </si>
  <si>
    <t>Rabl6</t>
  </si>
  <si>
    <t>Q5U458</t>
  </si>
  <si>
    <t>Dnajc11</t>
  </si>
  <si>
    <t>Q5XG69</t>
  </si>
  <si>
    <t>Fam169a</t>
  </si>
  <si>
    <t>Q5XJY5</t>
  </si>
  <si>
    <t>Arcn1</t>
  </si>
  <si>
    <t>Q60597</t>
  </si>
  <si>
    <t>Ogdh</t>
  </si>
  <si>
    <t>Q60598</t>
  </si>
  <si>
    <t>Cttn</t>
  </si>
  <si>
    <t>Q60605</t>
  </si>
  <si>
    <t>Myl6</t>
  </si>
  <si>
    <t>Q60625</t>
  </si>
  <si>
    <t>Icam5</t>
  </si>
  <si>
    <t>Q60631</t>
  </si>
  <si>
    <t>Grb2</t>
  </si>
  <si>
    <t>Q60634</t>
  </si>
  <si>
    <t>Flot2</t>
  </si>
  <si>
    <t>Q60668</t>
  </si>
  <si>
    <t>Hnrnpd</t>
  </si>
  <si>
    <t>Q60673</t>
  </si>
  <si>
    <t>Ptprn</t>
  </si>
  <si>
    <t>Q60676</t>
  </si>
  <si>
    <t>Ppp5c</t>
  </si>
  <si>
    <t>Q60692</t>
  </si>
  <si>
    <t>Psmb6</t>
  </si>
  <si>
    <t>Q60710</t>
  </si>
  <si>
    <t>Samhd1</t>
  </si>
  <si>
    <t>Q60714</t>
  </si>
  <si>
    <t>Slc27a1</t>
  </si>
  <si>
    <t>Q60737</t>
  </si>
  <si>
    <t>Csnk2a1</t>
  </si>
  <si>
    <t>Q60738</t>
  </si>
  <si>
    <t>Slc30a1</t>
  </si>
  <si>
    <t>Q60759</t>
  </si>
  <si>
    <t>Gcdh</t>
  </si>
  <si>
    <t>Q60766</t>
  </si>
  <si>
    <t>Irgm1</t>
  </si>
  <si>
    <t>Q60771</t>
  </si>
  <si>
    <t>Cldn11</t>
  </si>
  <si>
    <t>Q60780</t>
  </si>
  <si>
    <t>Gas7</t>
  </si>
  <si>
    <t>Q60790</t>
  </si>
  <si>
    <t>Rasa3</t>
  </si>
  <si>
    <t>Q60803</t>
  </si>
  <si>
    <t>Traf3</t>
  </si>
  <si>
    <t>Q60817</t>
  </si>
  <si>
    <t>Q60829</t>
  </si>
  <si>
    <t>Ppp1r1b</t>
  </si>
  <si>
    <t>Q60854</t>
  </si>
  <si>
    <t>Serpinb6</t>
  </si>
  <si>
    <t>Q60864</t>
  </si>
  <si>
    <t>Stip1</t>
  </si>
  <si>
    <t>Q60865</t>
  </si>
  <si>
    <t>Caprin1</t>
  </si>
  <si>
    <t>Q60870</t>
  </si>
  <si>
    <t>Reep5</t>
  </si>
  <si>
    <t>Q60875</t>
  </si>
  <si>
    <t>Arhgef2</t>
  </si>
  <si>
    <t>Q60899</t>
  </si>
  <si>
    <t>Elavl2</t>
  </si>
  <si>
    <t>Q60900</t>
  </si>
  <si>
    <t>Elavl3</t>
  </si>
  <si>
    <t>Q60902</t>
  </si>
  <si>
    <t>Eps15l1</t>
  </si>
  <si>
    <t>Q60930</t>
  </si>
  <si>
    <t>Vdac2</t>
  </si>
  <si>
    <t>Q60931</t>
  </si>
  <si>
    <t>Vdac3</t>
  </si>
  <si>
    <t>Q60932</t>
  </si>
  <si>
    <t>Vdac1</t>
  </si>
  <si>
    <t>Q60960</t>
  </si>
  <si>
    <t>Kpna1</t>
  </si>
  <si>
    <t>Q60972</t>
  </si>
  <si>
    <t>Rbbp4</t>
  </si>
  <si>
    <t>Q60973</t>
  </si>
  <si>
    <t>Rbbp7</t>
  </si>
  <si>
    <t>Q60996</t>
  </si>
  <si>
    <t>Ppp2r5c</t>
  </si>
  <si>
    <t>Q61001</t>
  </si>
  <si>
    <t>Lama5</t>
  </si>
  <si>
    <t>Q61011</t>
  </si>
  <si>
    <t>Gnb3</t>
  </si>
  <si>
    <t>Q61016</t>
  </si>
  <si>
    <t>Gng7</t>
  </si>
  <si>
    <t>Q61024</t>
  </si>
  <si>
    <t>Asns</t>
  </si>
  <si>
    <t>Q61029</t>
  </si>
  <si>
    <t>Tmpo</t>
  </si>
  <si>
    <t>Q61033</t>
  </si>
  <si>
    <t>Q61035</t>
  </si>
  <si>
    <t>Hars</t>
  </si>
  <si>
    <t>Q61037</t>
  </si>
  <si>
    <t>Tsc2</t>
  </si>
  <si>
    <t>Q61074</t>
  </si>
  <si>
    <t>Ppm1g</t>
  </si>
  <si>
    <t>Q61081</t>
  </si>
  <si>
    <t>Cdc37</t>
  </si>
  <si>
    <t>Q61097</t>
  </si>
  <si>
    <t>Ksr1</t>
  </si>
  <si>
    <t>Q61137</t>
  </si>
  <si>
    <t>Astn1</t>
  </si>
  <si>
    <t>Q61147</t>
  </si>
  <si>
    <t>Cp</t>
  </si>
  <si>
    <t>Q61151</t>
  </si>
  <si>
    <t>Ppp2r5e</t>
  </si>
  <si>
    <t>Q61165</t>
  </si>
  <si>
    <t>Slc9a1</t>
  </si>
  <si>
    <t>Q61166</t>
  </si>
  <si>
    <t>Mapre1</t>
  </si>
  <si>
    <t>Q61171</t>
  </si>
  <si>
    <t>Prdx2</t>
  </si>
  <si>
    <t>Q61187</t>
  </si>
  <si>
    <t>Tsg101</t>
  </si>
  <si>
    <t>Q61191</t>
  </si>
  <si>
    <t>Hcfc1</t>
  </si>
  <si>
    <t>Q61205</t>
  </si>
  <si>
    <t>Pafah1b3</t>
  </si>
  <si>
    <t>Q61206</t>
  </si>
  <si>
    <t>Pafah1b2</t>
  </si>
  <si>
    <t>Q61207</t>
  </si>
  <si>
    <t>Psap</t>
  </si>
  <si>
    <t>Q61233</t>
  </si>
  <si>
    <t>Lcp1</t>
  </si>
  <si>
    <t>Q61234</t>
  </si>
  <si>
    <t>Snta1</t>
  </si>
  <si>
    <t>Q61249</t>
  </si>
  <si>
    <t>Igbp1</t>
  </si>
  <si>
    <t>Q61282</t>
  </si>
  <si>
    <t>Acan</t>
  </si>
  <si>
    <t>Q61290</t>
  </si>
  <si>
    <t>Cacna1e</t>
  </si>
  <si>
    <t>Q61292</t>
  </si>
  <si>
    <t>Lamb2</t>
  </si>
  <si>
    <t>Q61301</t>
  </si>
  <si>
    <t>Ctnna2</t>
  </si>
  <si>
    <t>Q61316</t>
  </si>
  <si>
    <t>Hspa4</t>
  </si>
  <si>
    <t>Q61330</t>
  </si>
  <si>
    <t>Cntn2</t>
  </si>
  <si>
    <t>Q61361</t>
  </si>
  <si>
    <t>Bcan</t>
  </si>
  <si>
    <t>Q61387</t>
  </si>
  <si>
    <t>Cox7a2l</t>
  </si>
  <si>
    <t>Q61411</t>
  </si>
  <si>
    <t>Hras</t>
  </si>
  <si>
    <t>Q61425</t>
  </si>
  <si>
    <t>Hadh</t>
  </si>
  <si>
    <t>Q61481</t>
  </si>
  <si>
    <t>Pde1a</t>
  </si>
  <si>
    <t>Q61490</t>
  </si>
  <si>
    <t>Alcam</t>
  </si>
  <si>
    <t>Q61503</t>
  </si>
  <si>
    <t>Nt5e</t>
  </si>
  <si>
    <t>Q61543</t>
  </si>
  <si>
    <t>Glg1</t>
  </si>
  <si>
    <t>Q61548</t>
  </si>
  <si>
    <t>Snap91</t>
  </si>
  <si>
    <t>Q61553</t>
  </si>
  <si>
    <t>Fscn1</t>
  </si>
  <si>
    <t>Q61578</t>
  </si>
  <si>
    <t>Fdxr</t>
  </si>
  <si>
    <t>Q61584</t>
  </si>
  <si>
    <t>Fxr1</t>
  </si>
  <si>
    <t>Q61598</t>
  </si>
  <si>
    <t>Gdi2</t>
  </si>
  <si>
    <t>Q61627</t>
  </si>
  <si>
    <t>Grid1</t>
  </si>
  <si>
    <t>Q61644</t>
  </si>
  <si>
    <t>Pacsin1</t>
  </si>
  <si>
    <t>Q61655</t>
  </si>
  <si>
    <t>Ddx19a</t>
  </si>
  <si>
    <t>Q61656</t>
  </si>
  <si>
    <t>Ddx5</t>
  </si>
  <si>
    <t>Q61686</t>
  </si>
  <si>
    <t>Cbx5</t>
  </si>
  <si>
    <t>Q61696</t>
  </si>
  <si>
    <t>Hspa1a</t>
  </si>
  <si>
    <t>Q61699</t>
  </si>
  <si>
    <t>Hsph1</t>
  </si>
  <si>
    <t>Q61701</t>
  </si>
  <si>
    <t>Elavl4</t>
  </si>
  <si>
    <t>Q61704</t>
  </si>
  <si>
    <t>Itih3</t>
  </si>
  <si>
    <t>Q61735</t>
  </si>
  <si>
    <t>Cd47</t>
  </si>
  <si>
    <t>Q61738</t>
  </si>
  <si>
    <t>Itga7</t>
  </si>
  <si>
    <t>Q61739</t>
  </si>
  <si>
    <t>Itga6</t>
  </si>
  <si>
    <t>Q61749</t>
  </si>
  <si>
    <t>Eif2b4</t>
  </si>
  <si>
    <t>Q61753</t>
  </si>
  <si>
    <t>Phgdh</t>
  </si>
  <si>
    <t>Q61768</t>
  </si>
  <si>
    <t>Kif5b</t>
  </si>
  <si>
    <t>Q61771</t>
  </si>
  <si>
    <t>Kif3b</t>
  </si>
  <si>
    <t>Q61792</t>
  </si>
  <si>
    <t>Lasp1</t>
  </si>
  <si>
    <t>Q61809</t>
  </si>
  <si>
    <t>Lrrn1</t>
  </si>
  <si>
    <t>Q61820</t>
  </si>
  <si>
    <t>Rasl2-9</t>
  </si>
  <si>
    <t>Q61879</t>
  </si>
  <si>
    <t>Myh10</t>
  </si>
  <si>
    <t>Q61885</t>
  </si>
  <si>
    <t>Mog</t>
  </si>
  <si>
    <t>Q61937</t>
  </si>
  <si>
    <t>Npm1</t>
  </si>
  <si>
    <t>Q61990</t>
  </si>
  <si>
    <t>Pcbp2</t>
  </si>
  <si>
    <t>Q62048</t>
  </si>
  <si>
    <t>Pea15</t>
  </si>
  <si>
    <t>Q62059</t>
  </si>
  <si>
    <t>Vcan</t>
  </si>
  <si>
    <t>Q62074</t>
  </si>
  <si>
    <t>Prkci</t>
  </si>
  <si>
    <t>Q62077</t>
  </si>
  <si>
    <t>Plcg1</t>
  </si>
  <si>
    <t>Q62083</t>
  </si>
  <si>
    <t>Pick1</t>
  </si>
  <si>
    <t>Q62093</t>
  </si>
  <si>
    <t>Srsf2</t>
  </si>
  <si>
    <t>Q62108</t>
  </si>
  <si>
    <t>Dlg4</t>
  </si>
  <si>
    <t>Q62159</t>
  </si>
  <si>
    <t>Rhoc</t>
  </si>
  <si>
    <t>Q62167</t>
  </si>
  <si>
    <t>Ddx3x</t>
  </si>
  <si>
    <t>Q62172</t>
  </si>
  <si>
    <t>Ralbp1</t>
  </si>
  <si>
    <t>Q62179</t>
  </si>
  <si>
    <t>Sema4b</t>
  </si>
  <si>
    <t>Q62186</t>
  </si>
  <si>
    <t>Ssr4</t>
  </si>
  <si>
    <t>Q62188</t>
  </si>
  <si>
    <t>Dpysl3</t>
  </si>
  <si>
    <t>Q62189</t>
  </si>
  <si>
    <t>Snrpa</t>
  </si>
  <si>
    <t>Q62245</t>
  </si>
  <si>
    <t>Sos1</t>
  </si>
  <si>
    <t>Q62261</t>
  </si>
  <si>
    <t>Sptbn1</t>
  </si>
  <si>
    <t>Q62277</t>
  </si>
  <si>
    <t>Syp</t>
  </si>
  <si>
    <t>Q62318</t>
  </si>
  <si>
    <t>Trim28</t>
  </si>
  <si>
    <t>Q62348</t>
  </si>
  <si>
    <t>Tsn</t>
  </si>
  <si>
    <t>Q62376</t>
  </si>
  <si>
    <t>Snrnp70</t>
  </si>
  <si>
    <t>Q62383</t>
  </si>
  <si>
    <t>Supt6h</t>
  </si>
  <si>
    <t>Q62384</t>
  </si>
  <si>
    <t>Zpr1</t>
  </si>
  <si>
    <t>Q62393</t>
  </si>
  <si>
    <t>Tpd52</t>
  </si>
  <si>
    <t>Q62417</t>
  </si>
  <si>
    <t>Sorbs1</t>
  </si>
  <si>
    <t>Q62418</t>
  </si>
  <si>
    <t>Dbnl</t>
  </si>
  <si>
    <t>Q62419</t>
  </si>
  <si>
    <t>Sh3gl1</t>
  </si>
  <si>
    <t>Q62420</t>
  </si>
  <si>
    <t>Sh3gl2</t>
  </si>
  <si>
    <t>Q62421</t>
  </si>
  <si>
    <t>Sh3gl3</t>
  </si>
  <si>
    <t>Q62425</t>
  </si>
  <si>
    <t>Ndufa4</t>
  </si>
  <si>
    <t>Q62426</t>
  </si>
  <si>
    <t>Cstb</t>
  </si>
  <si>
    <t>Q62433</t>
  </si>
  <si>
    <t>Ndrg1</t>
  </si>
  <si>
    <t>Q62442</t>
  </si>
  <si>
    <t>Vamp1</t>
  </si>
  <si>
    <t>Q62443</t>
  </si>
  <si>
    <t>Nptx1</t>
  </si>
  <si>
    <t>Q62446</t>
  </si>
  <si>
    <t>Fkbp3</t>
  </si>
  <si>
    <t>Q62448</t>
  </si>
  <si>
    <t>Eif4g2</t>
  </si>
  <si>
    <t>Q62465</t>
  </si>
  <si>
    <t>Vat1</t>
  </si>
  <si>
    <t>Q62523</t>
  </si>
  <si>
    <t>Zyx</t>
  </si>
  <si>
    <t>Q63739</t>
  </si>
  <si>
    <t>Ptp4a1</t>
  </si>
  <si>
    <t>Q63810</t>
  </si>
  <si>
    <t>Ppp3r1</t>
  </si>
  <si>
    <t>Q63829</t>
  </si>
  <si>
    <t>Commd3</t>
  </si>
  <si>
    <t>Q63836</t>
  </si>
  <si>
    <t>Selenbp2</t>
  </si>
  <si>
    <t>Q63844</t>
  </si>
  <si>
    <t>Mapk3</t>
  </si>
  <si>
    <t>Q63912</t>
  </si>
  <si>
    <t>Omg</t>
  </si>
  <si>
    <t>Q63959</t>
  </si>
  <si>
    <t>Kcnc3</t>
  </si>
  <si>
    <t>Q64010</t>
  </si>
  <si>
    <t>Crk</t>
  </si>
  <si>
    <t>Q64012</t>
  </si>
  <si>
    <t>Raly</t>
  </si>
  <si>
    <t>Q640R3</t>
  </si>
  <si>
    <t>Hepacam</t>
  </si>
  <si>
    <t>Q64105</t>
  </si>
  <si>
    <t>Spr</t>
  </si>
  <si>
    <t>Q64133</t>
  </si>
  <si>
    <t>Maoa</t>
  </si>
  <si>
    <t>Q641P0</t>
  </si>
  <si>
    <t>Actr3b</t>
  </si>
  <si>
    <t>Q64213</t>
  </si>
  <si>
    <t>Sf1</t>
  </si>
  <si>
    <t>Q64331</t>
  </si>
  <si>
    <t>Myo6</t>
  </si>
  <si>
    <t>Q64332</t>
  </si>
  <si>
    <t>Syn2</t>
  </si>
  <si>
    <t>Q64337</t>
  </si>
  <si>
    <t>Sqstm1</t>
  </si>
  <si>
    <t>Q64378</t>
  </si>
  <si>
    <t>Fkbp5</t>
  </si>
  <si>
    <t>Q64433</t>
  </si>
  <si>
    <t>Hspe1</t>
  </si>
  <si>
    <t>Q64442</t>
  </si>
  <si>
    <t>Sord</t>
  </si>
  <si>
    <t>Q64444</t>
  </si>
  <si>
    <t>Ca4</t>
  </si>
  <si>
    <t>Q64455</t>
  </si>
  <si>
    <t>Ptprj</t>
  </si>
  <si>
    <t>Q64487</t>
  </si>
  <si>
    <t>Ptprd</t>
  </si>
  <si>
    <t>Q64511</t>
  </si>
  <si>
    <t>Top2b</t>
  </si>
  <si>
    <t>Q64514</t>
  </si>
  <si>
    <t>Tpp2</t>
  </si>
  <si>
    <t>Q64516</t>
  </si>
  <si>
    <t>Gk</t>
  </si>
  <si>
    <t>Q64520</t>
  </si>
  <si>
    <t>Guk1</t>
  </si>
  <si>
    <t>Q64521</t>
  </si>
  <si>
    <t>Gpd2</t>
  </si>
  <si>
    <t>Q64674</t>
  </si>
  <si>
    <t>Srm</t>
  </si>
  <si>
    <t>Q64727</t>
  </si>
  <si>
    <t>Vcl</t>
  </si>
  <si>
    <t>Q64737</t>
  </si>
  <si>
    <t>Gart</t>
  </si>
  <si>
    <t>Q66GT5</t>
  </si>
  <si>
    <t>Ptpmt1</t>
  </si>
  <si>
    <t>Q66JS6</t>
  </si>
  <si>
    <t>Eif3j2</t>
  </si>
  <si>
    <t>Q66T02</t>
  </si>
  <si>
    <t>Plekhg5</t>
  </si>
  <si>
    <t>Q67BT3</t>
  </si>
  <si>
    <t>Slc13a5</t>
  </si>
  <si>
    <t>Q68ED2</t>
  </si>
  <si>
    <t>Grm7</t>
  </si>
  <si>
    <t>Q68EF6</t>
  </si>
  <si>
    <t>Begain</t>
  </si>
  <si>
    <t>Q68FD5</t>
  </si>
  <si>
    <t>Cltc</t>
  </si>
  <si>
    <t>Q68FD9</t>
  </si>
  <si>
    <t>Kiaa1549</t>
  </si>
  <si>
    <t>Q68FF6</t>
  </si>
  <si>
    <t>Git1</t>
  </si>
  <si>
    <t>Q68FH0</t>
  </si>
  <si>
    <t>Pkp4</t>
  </si>
  <si>
    <t>Q68FL4</t>
  </si>
  <si>
    <t>Ahcyl2</t>
  </si>
  <si>
    <t>Q68FL6</t>
  </si>
  <si>
    <t>Mars</t>
  </si>
  <si>
    <t>Q68FM6</t>
  </si>
  <si>
    <t>Elfn2</t>
  </si>
  <si>
    <t>Q69Z98</t>
  </si>
  <si>
    <t>Brsk2</t>
  </si>
  <si>
    <t>Q69ZF3</t>
  </si>
  <si>
    <t>Gba2</t>
  </si>
  <si>
    <t>Q69ZH9</t>
  </si>
  <si>
    <t>Arhgap23</t>
  </si>
  <si>
    <t>Q69ZK0</t>
  </si>
  <si>
    <t>Prex1</t>
  </si>
  <si>
    <t>Q69ZK9</t>
  </si>
  <si>
    <t>Nlgn2</t>
  </si>
  <si>
    <t>Q69ZR2</t>
  </si>
  <si>
    <t>Hectd1</t>
  </si>
  <si>
    <t>Q69ZS6</t>
  </si>
  <si>
    <t>Sv2c</t>
  </si>
  <si>
    <t>Q69ZU6</t>
  </si>
  <si>
    <t>Thsd7a</t>
  </si>
  <si>
    <t>Q69ZW3</t>
  </si>
  <si>
    <t>Ehbp1</t>
  </si>
  <si>
    <t>Q69ZX8</t>
  </si>
  <si>
    <t>Ablim3</t>
  </si>
  <si>
    <t>Q6A028</t>
  </si>
  <si>
    <t>Swap70</t>
  </si>
  <si>
    <t>Q6A065</t>
  </si>
  <si>
    <t>Cep170</t>
  </si>
  <si>
    <t>Q6A068</t>
  </si>
  <si>
    <t>Cdc5l</t>
  </si>
  <si>
    <t>Q6A0A9</t>
  </si>
  <si>
    <t>FAM120A</t>
  </si>
  <si>
    <t>Q6DFV3</t>
  </si>
  <si>
    <t>Arhgap21</t>
  </si>
  <si>
    <t>Q6DFY8</t>
  </si>
  <si>
    <t>Brinp2</t>
  </si>
  <si>
    <t>Q6DVA0</t>
  </si>
  <si>
    <t>Lemd2</t>
  </si>
  <si>
    <t>Q6GQT9</t>
  </si>
  <si>
    <t>Nomo1</t>
  </si>
  <si>
    <t>Q6GSS7</t>
  </si>
  <si>
    <t>Hist2h2aa1</t>
  </si>
  <si>
    <t>Q6GYP7</t>
  </si>
  <si>
    <t>Ralgapa1</t>
  </si>
  <si>
    <t>Q6IRU2</t>
  </si>
  <si>
    <t>Tpm4</t>
  </si>
  <si>
    <t>Q6IRU5</t>
  </si>
  <si>
    <t>Cltb</t>
  </si>
  <si>
    <t>Q6KAR6</t>
  </si>
  <si>
    <t>Exoc3</t>
  </si>
  <si>
    <t>Q6NS52</t>
  </si>
  <si>
    <t>Dgkb</t>
  </si>
  <si>
    <t>Q6NS60</t>
  </si>
  <si>
    <t>Fbxo41</t>
  </si>
  <si>
    <t>Q6NSW3</t>
  </si>
  <si>
    <t>Sphkap</t>
  </si>
  <si>
    <t>Q6NT99</t>
  </si>
  <si>
    <t>Dusp23</t>
  </si>
  <si>
    <t>Q6NVE8</t>
  </si>
  <si>
    <t>Wdr44</t>
  </si>
  <si>
    <t>Q6NVE9</t>
  </si>
  <si>
    <t>Pptc7</t>
  </si>
  <si>
    <t>Q6NVF0</t>
  </si>
  <si>
    <t>Ocrl</t>
  </si>
  <si>
    <t>Q6NVG1</t>
  </si>
  <si>
    <t>Lpcat4</t>
  </si>
  <si>
    <t>Q6NXH9</t>
  </si>
  <si>
    <t>Krt73</t>
  </si>
  <si>
    <t>Q6NXK7</t>
  </si>
  <si>
    <t>Dpp10</t>
  </si>
  <si>
    <t>Q6NXM2</t>
  </si>
  <si>
    <t>Rcbtb1</t>
  </si>
  <si>
    <t>Q6NZC7</t>
  </si>
  <si>
    <t>Sec23ip</t>
  </si>
  <si>
    <t>Q6NZJ6</t>
  </si>
  <si>
    <t>Eif4g1</t>
  </si>
  <si>
    <t>Q6NZK8</t>
  </si>
  <si>
    <t>Ptpdc1</t>
  </si>
  <si>
    <t>Q6NZL0</t>
  </si>
  <si>
    <t>Soga3</t>
  </si>
  <si>
    <t>Q6P069</t>
  </si>
  <si>
    <t>Sri</t>
  </si>
  <si>
    <t>Q6P1B1</t>
  </si>
  <si>
    <t>Xpnpep1</t>
  </si>
  <si>
    <t>Q6P1D5</t>
  </si>
  <si>
    <t>Sez6l</t>
  </si>
  <si>
    <t>Q6P1F6</t>
  </si>
  <si>
    <t>Ppp2r2a</t>
  </si>
  <si>
    <t>Q6P2B1</t>
  </si>
  <si>
    <t>Tnpo3</t>
  </si>
  <si>
    <t>Q6P3A8</t>
  </si>
  <si>
    <t>Bckdhb</t>
  </si>
  <si>
    <t>Q6P3D0</t>
  </si>
  <si>
    <t>Nudt16</t>
  </si>
  <si>
    <t>Q6P4S6</t>
  </si>
  <si>
    <t>Sik3</t>
  </si>
  <si>
    <t>Q6P4T2</t>
  </si>
  <si>
    <t>Snrnp200</t>
  </si>
  <si>
    <t>Q6P542</t>
  </si>
  <si>
    <t>Abcf1</t>
  </si>
  <si>
    <t>Q6P5D3</t>
  </si>
  <si>
    <t>Dhx57</t>
  </si>
  <si>
    <t>Q6P5E4</t>
  </si>
  <si>
    <t>Uggt1</t>
  </si>
  <si>
    <t>Q6P5E8</t>
  </si>
  <si>
    <t>Dgkq</t>
  </si>
  <si>
    <t>Q6P5F6</t>
  </si>
  <si>
    <t>Slc39a10</t>
  </si>
  <si>
    <t>Q6P5F7</t>
  </si>
  <si>
    <t>Ttyh3</t>
  </si>
  <si>
    <t>Q6P5F9</t>
  </si>
  <si>
    <t>Xpo1</t>
  </si>
  <si>
    <t>Q6P5H6</t>
  </si>
  <si>
    <t>Frmd5</t>
  </si>
  <si>
    <t>Q6P5U7</t>
  </si>
  <si>
    <t>Nwd2</t>
  </si>
  <si>
    <t>Q6P8X1</t>
  </si>
  <si>
    <t>Snx6</t>
  </si>
  <si>
    <t>Q6P9K8</t>
  </si>
  <si>
    <t>Caskin1</t>
  </si>
  <si>
    <t>Q6P9K9</t>
  </si>
  <si>
    <t>Nrxn3</t>
  </si>
  <si>
    <t>Q6P9Q6</t>
  </si>
  <si>
    <t>Fkbp15</t>
  </si>
  <si>
    <t>Q6P9R2</t>
  </si>
  <si>
    <t>Oxsr1</t>
  </si>
  <si>
    <t>Q6P9R4</t>
  </si>
  <si>
    <t>Arhgef18</t>
  </si>
  <si>
    <t>Q6P9S0</t>
  </si>
  <si>
    <t>Mtss2</t>
  </si>
  <si>
    <t>Q6PA06</t>
  </si>
  <si>
    <t>Atl2</t>
  </si>
  <si>
    <t>Q6PAJ1</t>
  </si>
  <si>
    <t>Bcr</t>
  </si>
  <si>
    <t>Q6PAK3</t>
  </si>
  <si>
    <t>Prmt8</t>
  </si>
  <si>
    <t>Q6PAR5</t>
  </si>
  <si>
    <t>Gapvd1</t>
  </si>
  <si>
    <t>Q6PAV2</t>
  </si>
  <si>
    <t>Herc4</t>
  </si>
  <si>
    <t>Q6PB44</t>
  </si>
  <si>
    <t>Ptpn23</t>
  </si>
  <si>
    <t>Q6PB66</t>
  </si>
  <si>
    <t>Lrpprc</t>
  </si>
  <si>
    <t>Q6PD03</t>
  </si>
  <si>
    <t>Ppp2r5a</t>
  </si>
  <si>
    <t>Q6PD28</t>
  </si>
  <si>
    <t>Ppp2r5b</t>
  </si>
  <si>
    <t>Q6PDI5</t>
  </si>
  <si>
    <t>Ecpas</t>
  </si>
  <si>
    <t>Q6PDI6</t>
  </si>
  <si>
    <t>Mindy2</t>
  </si>
  <si>
    <t>Q6PDL0</t>
  </si>
  <si>
    <t>Dync1li2</t>
  </si>
  <si>
    <t>Q6PDM2</t>
  </si>
  <si>
    <t>Srsf1</t>
  </si>
  <si>
    <t>Q6PDS3</t>
  </si>
  <si>
    <t>Sarm1</t>
  </si>
  <si>
    <t>Q6PE13</t>
  </si>
  <si>
    <t>Prrt3</t>
  </si>
  <si>
    <t>Q6PE15</t>
  </si>
  <si>
    <t>Abhd10</t>
  </si>
  <si>
    <t>Q6PEB6</t>
  </si>
  <si>
    <t>Mob4</t>
  </si>
  <si>
    <t>Q6PER3</t>
  </si>
  <si>
    <t>Mapre3</t>
  </si>
  <si>
    <t>Q6PFD5</t>
  </si>
  <si>
    <t>Dlgap3</t>
  </si>
  <si>
    <t>Q6PFD9</t>
  </si>
  <si>
    <t>Nup98</t>
  </si>
  <si>
    <t>Q6PFR5</t>
  </si>
  <si>
    <t>Tra2a</t>
  </si>
  <si>
    <t>Q6PGB6</t>
  </si>
  <si>
    <t>Naa50</t>
  </si>
  <si>
    <t>Q6PGF7</t>
  </si>
  <si>
    <t>Exoc8</t>
  </si>
  <si>
    <t>Q6PGH2</t>
  </si>
  <si>
    <t>Jpt2</t>
  </si>
  <si>
    <t>Q6PGL7</t>
  </si>
  <si>
    <t>Washc2</t>
  </si>
  <si>
    <t>Q6PGN3</t>
  </si>
  <si>
    <t>Dclk2</t>
  </si>
  <si>
    <t>Q6PH08</t>
  </si>
  <si>
    <t>Erc2</t>
  </si>
  <si>
    <t>Q6PHN9</t>
  </si>
  <si>
    <t>Rab35</t>
  </si>
  <si>
    <t>Q6PHZ2</t>
  </si>
  <si>
    <t>Camk2d</t>
  </si>
  <si>
    <t>Q6PIC6</t>
  </si>
  <si>
    <t>Atp1a3</t>
  </si>
  <si>
    <t>Q6PIE5</t>
  </si>
  <si>
    <t>Atp1a2</t>
  </si>
  <si>
    <t>Q6PIP5</t>
  </si>
  <si>
    <t>Nudcd1</t>
  </si>
  <si>
    <t>Q6Q477</t>
  </si>
  <si>
    <t>Atp2b4</t>
  </si>
  <si>
    <t>Q6QWF9</t>
  </si>
  <si>
    <t>Camk2n1</t>
  </si>
  <si>
    <t>Q6R0H7</t>
  </si>
  <si>
    <t>Q6R891</t>
  </si>
  <si>
    <t>Ppp1r9b</t>
  </si>
  <si>
    <t>Q6RI63</t>
  </si>
  <si>
    <t>Fam120b</t>
  </si>
  <si>
    <t>Q6SKR2</t>
  </si>
  <si>
    <t>N6amt1</t>
  </si>
  <si>
    <t>Q6URW6</t>
  </si>
  <si>
    <t>Myh14</t>
  </si>
  <si>
    <t>Q6VNB8</t>
  </si>
  <si>
    <t>Wdfy3</t>
  </si>
  <si>
    <t>Q6VNS1</t>
  </si>
  <si>
    <t>Ntrk3</t>
  </si>
  <si>
    <t>Q6WQJ1</t>
  </si>
  <si>
    <t>Dagla</t>
  </si>
  <si>
    <t>Q6WVG3</t>
  </si>
  <si>
    <t>Kctd12</t>
  </si>
  <si>
    <t>Q6X893</t>
  </si>
  <si>
    <t>Slc44a1</t>
  </si>
  <si>
    <t>Q6ZPE2</t>
  </si>
  <si>
    <t>Sbf1</t>
  </si>
  <si>
    <t>Q6ZPJ3</t>
  </si>
  <si>
    <t>Ube2o</t>
  </si>
  <si>
    <t>Q6ZPQ6</t>
  </si>
  <si>
    <t>Pitpnm2</t>
  </si>
  <si>
    <t>Q6ZPU9</t>
  </si>
  <si>
    <t>Kif1bp</t>
  </si>
  <si>
    <t>Q6ZQ08</t>
  </si>
  <si>
    <t>Cnot1</t>
  </si>
  <si>
    <t>Q6ZQ18</t>
  </si>
  <si>
    <t>Efr3b</t>
  </si>
  <si>
    <t>Q6ZQ29</t>
  </si>
  <si>
    <t>Taok2</t>
  </si>
  <si>
    <t>Q6ZQ38</t>
  </si>
  <si>
    <t>Cand1</t>
  </si>
  <si>
    <t>Q6ZQ58</t>
  </si>
  <si>
    <t>Larp1</t>
  </si>
  <si>
    <t>Q6ZQ82</t>
  </si>
  <si>
    <t>Arhgap26</t>
  </si>
  <si>
    <t>Q6ZQI3</t>
  </si>
  <si>
    <t>Mlec</t>
  </si>
  <si>
    <t>Q6ZQK5</t>
  </si>
  <si>
    <t>Acap2</t>
  </si>
  <si>
    <t>Q6ZWN5</t>
  </si>
  <si>
    <t>Rps9</t>
  </si>
  <si>
    <t>Q6ZWR6</t>
  </si>
  <si>
    <t>Syne1</t>
  </si>
  <si>
    <t>Q6ZWV3</t>
  </si>
  <si>
    <t>Rpl10</t>
  </si>
  <si>
    <t>Q6ZWV7</t>
  </si>
  <si>
    <t>Rpl35</t>
  </si>
  <si>
    <t>Q6ZWX6</t>
  </si>
  <si>
    <t>Eif2s1</t>
  </si>
  <si>
    <t>Q6ZWY3</t>
  </si>
  <si>
    <t>Rps27l</t>
  </si>
  <si>
    <t>Q6ZWY8</t>
  </si>
  <si>
    <t>Tmsb10</t>
  </si>
  <si>
    <t>Q6ZWY9</t>
  </si>
  <si>
    <t>Hist1h2bc</t>
  </si>
  <si>
    <t>Q6ZWZ2</t>
  </si>
  <si>
    <t>Ube2r2</t>
  </si>
  <si>
    <t>Q71LX4</t>
  </si>
  <si>
    <t>Tln2</t>
  </si>
  <si>
    <t>Q71M36</t>
  </si>
  <si>
    <t>Cspg5</t>
  </si>
  <si>
    <t>Q71RI9</t>
  </si>
  <si>
    <t>Kyat3</t>
  </si>
  <si>
    <t>Q76MZ3</t>
  </si>
  <si>
    <t>Ppp2r1a</t>
  </si>
  <si>
    <t>Q78IK2</t>
  </si>
  <si>
    <t>Atp5md</t>
  </si>
  <si>
    <t>Q78JE5</t>
  </si>
  <si>
    <t>Fbxo22</t>
  </si>
  <si>
    <t>Q78PY7</t>
  </si>
  <si>
    <t>Snd1</t>
  </si>
  <si>
    <t>Q78T54</t>
  </si>
  <si>
    <t>Vma21</t>
  </si>
  <si>
    <t>Q78ZA7</t>
  </si>
  <si>
    <t>Nap1l4</t>
  </si>
  <si>
    <t>Q791T5</t>
  </si>
  <si>
    <t>Mtch1</t>
  </si>
  <si>
    <t>Q791V5</t>
  </si>
  <si>
    <t>Mtch2</t>
  </si>
  <si>
    <t>Q7M6Y3</t>
  </si>
  <si>
    <t>Picalm</t>
  </si>
  <si>
    <t>Q7M6Z0</t>
  </si>
  <si>
    <t>Rtn4rl2</t>
  </si>
  <si>
    <t>Q7M729</t>
  </si>
  <si>
    <t>Scn4b</t>
  </si>
  <si>
    <t>Q7M750</t>
  </si>
  <si>
    <t>Opalin</t>
  </si>
  <si>
    <t>Q7SIG6</t>
  </si>
  <si>
    <t>Asap2</t>
  </si>
  <si>
    <t>Q7TMB8</t>
  </si>
  <si>
    <t>Cyfip1</t>
  </si>
  <si>
    <t>Q7TMC8</t>
  </si>
  <si>
    <t>Fcsk</t>
  </si>
  <si>
    <t>Q7TME0</t>
  </si>
  <si>
    <t>Plppr4</t>
  </si>
  <si>
    <t>Q7TMF3</t>
  </si>
  <si>
    <t>Ndufa12</t>
  </si>
  <si>
    <t>Q7TMK9</t>
  </si>
  <si>
    <t>Syncrip</t>
  </si>
  <si>
    <t>Q7TMM9</t>
  </si>
  <si>
    <t>Tubb2a</t>
  </si>
  <si>
    <t>Q7TMS5</t>
  </si>
  <si>
    <t>Abcg2</t>
  </si>
  <si>
    <t>Q7TMY8</t>
  </si>
  <si>
    <t>Huwe1</t>
  </si>
  <si>
    <t>Q7TN29</t>
  </si>
  <si>
    <t>Smap2</t>
  </si>
  <si>
    <t>Q7TNG5</t>
  </si>
  <si>
    <t>Eml2</t>
  </si>
  <si>
    <t>Q7TNM2</t>
  </si>
  <si>
    <t>Trim46</t>
  </si>
  <si>
    <t>Q7TNP2</t>
  </si>
  <si>
    <t>Ppp2r1b</t>
  </si>
  <si>
    <t>Q7TNR6</t>
  </si>
  <si>
    <t>Igsf21</t>
  </si>
  <si>
    <t>Q7TNR9</t>
  </si>
  <si>
    <t>Arhgef4</t>
  </si>
  <si>
    <t>Q7TNV0</t>
  </si>
  <si>
    <t>Dek</t>
  </si>
  <si>
    <t>Q7TPH6</t>
  </si>
  <si>
    <t>Mycbp2</t>
  </si>
  <si>
    <t>Q7TPM6</t>
  </si>
  <si>
    <t>Fsd1</t>
  </si>
  <si>
    <t>Q7TPR4</t>
  </si>
  <si>
    <t>Actn1</t>
  </si>
  <si>
    <t>Q7TPV2</t>
  </si>
  <si>
    <t>Dzip3</t>
  </si>
  <si>
    <t>Q7TQ95</t>
  </si>
  <si>
    <t>Lnpk</t>
  </si>
  <si>
    <t>Q7TQD2</t>
  </si>
  <si>
    <t>Tppp</t>
  </si>
  <si>
    <t>Q7TQF7</t>
  </si>
  <si>
    <t>Amph</t>
  </si>
  <si>
    <t>Q7TQH0</t>
  </si>
  <si>
    <t>Atxn2l</t>
  </si>
  <si>
    <t>Q7TQI3</t>
  </si>
  <si>
    <t>Otub1</t>
  </si>
  <si>
    <t>Q7TSI3</t>
  </si>
  <si>
    <t>Ppp6r1</t>
  </si>
  <si>
    <t>Q7TSJ2</t>
  </si>
  <si>
    <t>Map6</t>
  </si>
  <si>
    <t>Q7TSQ8</t>
  </si>
  <si>
    <t>Pdpr</t>
  </si>
  <si>
    <t>Q7TSV4</t>
  </si>
  <si>
    <t>Pgm2</t>
  </si>
  <si>
    <t>Q7TT37</t>
  </si>
  <si>
    <t>Elp1</t>
  </si>
  <si>
    <t>Q7TT50</t>
  </si>
  <si>
    <t>Cdc42bpb</t>
  </si>
  <si>
    <t>Q80SW1</t>
  </si>
  <si>
    <t>Ahcyl1</t>
  </si>
  <si>
    <t>Q80SZ7</t>
  </si>
  <si>
    <t>Gng5</t>
  </si>
  <si>
    <t>Q80T41</t>
  </si>
  <si>
    <t>Gabbr2</t>
  </si>
  <si>
    <t>Q80TA6</t>
  </si>
  <si>
    <t>Mtmr12</t>
  </si>
  <si>
    <t>Q80TB8</t>
  </si>
  <si>
    <t>Vat1l</t>
  </si>
  <si>
    <t>Q80TE7</t>
  </si>
  <si>
    <t>Lrrc7</t>
  </si>
  <si>
    <t>Q80TJ1</t>
  </si>
  <si>
    <t>Cadps</t>
  </si>
  <si>
    <t>Q80TK0</t>
  </si>
  <si>
    <t>Kiaa1107</t>
  </si>
  <si>
    <t>Q80TL0</t>
  </si>
  <si>
    <t>Ppm1e</t>
  </si>
  <si>
    <t>Q80TL1</t>
  </si>
  <si>
    <t>Adcy2</t>
  </si>
  <si>
    <t>Q80TL4</t>
  </si>
  <si>
    <t>Phf24</t>
  </si>
  <si>
    <t>Q80TL7</t>
  </si>
  <si>
    <t>Mon2</t>
  </si>
  <si>
    <t>Q80TN5</t>
  </si>
  <si>
    <t>Zdhhc17</t>
  </si>
  <si>
    <t>Q80TQ2</t>
  </si>
  <si>
    <t>Cyld</t>
  </si>
  <si>
    <t>Q80TR1</t>
  </si>
  <si>
    <t>Adgrl1</t>
  </si>
  <si>
    <t>Q80TS3</t>
  </si>
  <si>
    <t>Adgrl3</t>
  </si>
  <si>
    <t>Q80TS7</t>
  </si>
  <si>
    <t>Ddn</t>
  </si>
  <si>
    <t>Q80TV8</t>
  </si>
  <si>
    <t>Clasp1</t>
  </si>
  <si>
    <t>Q80TY0</t>
  </si>
  <si>
    <t>Fnbp1</t>
  </si>
  <si>
    <t>Q80TZ3</t>
  </si>
  <si>
    <t>Dnajc6</t>
  </si>
  <si>
    <t>Q80U19</t>
  </si>
  <si>
    <t>Daam2</t>
  </si>
  <si>
    <t>Q80U23</t>
  </si>
  <si>
    <t>Snph</t>
  </si>
  <si>
    <t>Q80U28</t>
  </si>
  <si>
    <t>Madd</t>
  </si>
  <si>
    <t>Q80U40</t>
  </si>
  <si>
    <t>Rimbp2</t>
  </si>
  <si>
    <t>Q80U49</t>
  </si>
  <si>
    <t>Cep170b</t>
  </si>
  <si>
    <t>Q80U56</t>
  </si>
  <si>
    <t>Avl9</t>
  </si>
  <si>
    <t>Q80U63</t>
  </si>
  <si>
    <t>Mfn2</t>
  </si>
  <si>
    <t>Q80U78</t>
  </si>
  <si>
    <t>Pum1</t>
  </si>
  <si>
    <t>Q80U95</t>
  </si>
  <si>
    <t>Ube3c</t>
  </si>
  <si>
    <t>Q80UG2</t>
  </si>
  <si>
    <t>Plxna4</t>
  </si>
  <si>
    <t>Q80UG5</t>
  </si>
  <si>
    <t>Sept9</t>
  </si>
  <si>
    <t>Q80UK0</t>
  </si>
  <si>
    <t>Sestd1</t>
  </si>
  <si>
    <t>Q80UM3</t>
  </si>
  <si>
    <t>Naa15</t>
  </si>
  <si>
    <t>Q80UM7</t>
  </si>
  <si>
    <t>Mogs</t>
  </si>
  <si>
    <t>Q80UP3</t>
  </si>
  <si>
    <t>Dgkz</t>
  </si>
  <si>
    <t>Q80UU9</t>
  </si>
  <si>
    <t>Pgrmc2</t>
  </si>
  <si>
    <t>Q80UW2</t>
  </si>
  <si>
    <t>Fbxo2</t>
  </si>
  <si>
    <t>Q80VJ2</t>
  </si>
  <si>
    <t>Sra1</t>
  </si>
  <si>
    <t>Q80VL1</t>
  </si>
  <si>
    <t>Tdrkh</t>
  </si>
  <si>
    <t>Q80VP0</t>
  </si>
  <si>
    <t>Tecpr1</t>
  </si>
  <si>
    <t>Q80VP1</t>
  </si>
  <si>
    <t>Epn1</t>
  </si>
  <si>
    <t>Q80VP9</t>
  </si>
  <si>
    <t>Asphd2</t>
  </si>
  <si>
    <t>Q80VQ0</t>
  </si>
  <si>
    <t>Aldh3b1</t>
  </si>
  <si>
    <t>Q80VQ1</t>
  </si>
  <si>
    <t>Lrrc1</t>
  </si>
  <si>
    <t>Q80W21</t>
  </si>
  <si>
    <t>Gstm7</t>
  </si>
  <si>
    <t>Q80WC7</t>
  </si>
  <si>
    <t>Agfg2</t>
  </si>
  <si>
    <t>Q80WG5</t>
  </si>
  <si>
    <t>Lrrc8a</t>
  </si>
  <si>
    <t>Q80WJ7</t>
  </si>
  <si>
    <t>Mtdh</t>
  </si>
  <si>
    <t>Q80WS3</t>
  </si>
  <si>
    <t>Fbll1</t>
  </si>
  <si>
    <t>Q80WT0</t>
  </si>
  <si>
    <t>Jph4</t>
  </si>
  <si>
    <t>Q80X50</t>
  </si>
  <si>
    <t>Ubap2l</t>
  </si>
  <si>
    <t>Q80X80</t>
  </si>
  <si>
    <t>C2cd2l</t>
  </si>
  <si>
    <t>Q80X90</t>
  </si>
  <si>
    <t>Flnb</t>
  </si>
  <si>
    <t>Q80XA6</t>
  </si>
  <si>
    <t>Reps2</t>
  </si>
  <si>
    <t>Q80XI3</t>
  </si>
  <si>
    <t>Eif4g3</t>
  </si>
  <si>
    <t>Q80XI4</t>
  </si>
  <si>
    <t>Pip4k2b</t>
  </si>
  <si>
    <t>Q80XK6</t>
  </si>
  <si>
    <t>Atg2b</t>
  </si>
  <si>
    <t>Q80XN0</t>
  </si>
  <si>
    <t>Bdh1</t>
  </si>
  <si>
    <t>Q80XR2</t>
  </si>
  <si>
    <t>Atp2c1</t>
  </si>
  <si>
    <t>Q80Y14</t>
  </si>
  <si>
    <t>Glrx5</t>
  </si>
  <si>
    <t>Q80Y17</t>
  </si>
  <si>
    <t>Llgl1</t>
  </si>
  <si>
    <t>Q80Y24</t>
  </si>
  <si>
    <t>Prickle2</t>
  </si>
  <si>
    <t>Q80Y81</t>
  </si>
  <si>
    <t>Elac2</t>
  </si>
  <si>
    <t>Q80Y98</t>
  </si>
  <si>
    <t>Ddhd2</t>
  </si>
  <si>
    <t>Q80YA9</t>
  </si>
  <si>
    <t>Cnksr2</t>
  </si>
  <si>
    <t>Q80YN3</t>
  </si>
  <si>
    <t>Bcas1</t>
  </si>
  <si>
    <t>Q80YV4</t>
  </si>
  <si>
    <t>Pank4</t>
  </si>
  <si>
    <t>Q80YX1</t>
  </si>
  <si>
    <t>Tnc</t>
  </si>
  <si>
    <t>Q80Z24</t>
  </si>
  <si>
    <t>Negr1</t>
  </si>
  <si>
    <t>Q80Z38</t>
  </si>
  <si>
    <t>Shank2</t>
  </si>
  <si>
    <t>Q80ZF8</t>
  </si>
  <si>
    <t>Adgrb3</t>
  </si>
  <si>
    <t>Q80ZI6</t>
  </si>
  <si>
    <t>Lrsam1</t>
  </si>
  <si>
    <t>Q80ZJ1</t>
  </si>
  <si>
    <t>Rap2a</t>
  </si>
  <si>
    <t>Q80ZJ6</t>
  </si>
  <si>
    <t>Zer1</t>
  </si>
  <si>
    <t>Q80ZW2</t>
  </si>
  <si>
    <t>Them6</t>
  </si>
  <si>
    <t>Q810A7</t>
  </si>
  <si>
    <t>Ddx42</t>
  </si>
  <si>
    <t>Q810B6</t>
  </si>
  <si>
    <t>Ankfy1</t>
  </si>
  <si>
    <t>Q810B7</t>
  </si>
  <si>
    <t>Slitrk5</t>
  </si>
  <si>
    <t>Q810C1</t>
  </si>
  <si>
    <t>Slitrk1</t>
  </si>
  <si>
    <t>Q810J8</t>
  </si>
  <si>
    <t>Zfyve1</t>
  </si>
  <si>
    <t>Q810U3</t>
  </si>
  <si>
    <t>Nfasc</t>
  </si>
  <si>
    <t>Q810U4</t>
  </si>
  <si>
    <t>Nrcam</t>
  </si>
  <si>
    <t>Q811B1</t>
  </si>
  <si>
    <t>Xylt1</t>
  </si>
  <si>
    <t>Q811D0</t>
  </si>
  <si>
    <t>Dlg1</t>
  </si>
  <si>
    <t>Q811I0</t>
  </si>
  <si>
    <t>Atpaf1</t>
  </si>
  <si>
    <t>Q811P8</t>
  </si>
  <si>
    <t>Arhgap32</t>
  </si>
  <si>
    <t>Q811Q9</t>
  </si>
  <si>
    <t>Pcyt1b</t>
  </si>
  <si>
    <t>Q811S7</t>
  </si>
  <si>
    <t>Ubp1</t>
  </si>
  <si>
    <t>Q812A2</t>
  </si>
  <si>
    <t>Srgap3</t>
  </si>
  <si>
    <t>Q8BFP9</t>
  </si>
  <si>
    <t>Pdk1</t>
  </si>
  <si>
    <t>Q8BFQ4</t>
  </si>
  <si>
    <t>Wdr82</t>
  </si>
  <si>
    <t>Q8BFQ8</t>
  </si>
  <si>
    <t>Gatd1</t>
  </si>
  <si>
    <t>Q8BFR4</t>
  </si>
  <si>
    <t>Gns</t>
  </si>
  <si>
    <t>Q8BFR5</t>
  </si>
  <si>
    <t>Tufm</t>
  </si>
  <si>
    <t>Q8BFS6</t>
  </si>
  <si>
    <t>Cpped1</t>
  </si>
  <si>
    <t>Q8BFU3</t>
  </si>
  <si>
    <t>Rnf214</t>
  </si>
  <si>
    <t>Q8BFY6</t>
  </si>
  <si>
    <t>Pef1</t>
  </si>
  <si>
    <t>Q8BFY9</t>
  </si>
  <si>
    <t>Tnpo1</t>
  </si>
  <si>
    <t>Q8BFZ9</t>
  </si>
  <si>
    <t>Erlin2</t>
  </si>
  <si>
    <t>Q8BG05</t>
  </si>
  <si>
    <t>Hnrnpa3</t>
  </si>
  <si>
    <t>Q8BG32</t>
  </si>
  <si>
    <t>Psmd11</t>
  </si>
  <si>
    <t>Q8BG39</t>
  </si>
  <si>
    <t>Sv2b</t>
  </si>
  <si>
    <t>Q8BG40</t>
  </si>
  <si>
    <t>Katnb1</t>
  </si>
  <si>
    <t>Q8BG51</t>
  </si>
  <si>
    <t>Rhot1</t>
  </si>
  <si>
    <t>Q8BG67</t>
  </si>
  <si>
    <t>Efr3a</t>
  </si>
  <si>
    <t>Q8BG92</t>
  </si>
  <si>
    <t>Clvs2</t>
  </si>
  <si>
    <t>Q8BGA3</t>
  </si>
  <si>
    <t>Lrrtm2</t>
  </si>
  <si>
    <t>Q8BGB7</t>
  </si>
  <si>
    <t>Enoph1</t>
  </si>
  <si>
    <t>Q8BGC4</t>
  </si>
  <si>
    <t>Zadh2</t>
  </si>
  <si>
    <t>Q8BGD5</t>
  </si>
  <si>
    <t>Cpt1c</t>
  </si>
  <si>
    <t>Q8BGD8</t>
  </si>
  <si>
    <t>Coa6</t>
  </si>
  <si>
    <t>Q8BGD9</t>
  </si>
  <si>
    <t>Eif4b</t>
  </si>
  <si>
    <t>Q8BGH2</t>
  </si>
  <si>
    <t>Samm50</t>
  </si>
  <si>
    <t>Q8BGH4</t>
  </si>
  <si>
    <t>Reep1</t>
  </si>
  <si>
    <t>Q8BGN3</t>
  </si>
  <si>
    <t>Enpp6</t>
  </si>
  <si>
    <t>Q8BGN8</t>
  </si>
  <si>
    <t>Synpr</t>
  </si>
  <si>
    <t>Q8BGQ1</t>
  </si>
  <si>
    <t>Vipas39</t>
  </si>
  <si>
    <t>Q8BGQ7</t>
  </si>
  <si>
    <t>Aars</t>
  </si>
  <si>
    <t>Q8BGR6</t>
  </si>
  <si>
    <t>Arl15</t>
  </si>
  <si>
    <t>Q8BGR9</t>
  </si>
  <si>
    <t>Ublcp1</t>
  </si>
  <si>
    <t>Q8BGS2</t>
  </si>
  <si>
    <t>Bola2</t>
  </si>
  <si>
    <t>Q8BGT8</t>
  </si>
  <si>
    <t>Phyhipl</t>
  </si>
  <si>
    <t>Q8BGU5</t>
  </si>
  <si>
    <t>Ccny</t>
  </si>
  <si>
    <t>Q8BGW1</t>
  </si>
  <si>
    <t>Fto</t>
  </si>
  <si>
    <t>Q8BGX2</t>
  </si>
  <si>
    <t>Timm29</t>
  </si>
  <si>
    <t>Q8BGY2</t>
  </si>
  <si>
    <t>Eif5a2</t>
  </si>
  <si>
    <t>Q8BGZ1</t>
  </si>
  <si>
    <t>Hpcal4</t>
  </si>
  <si>
    <t>Q8BGZ7</t>
  </si>
  <si>
    <t>Krt75</t>
  </si>
  <si>
    <t>Q8BH04</t>
  </si>
  <si>
    <t>Pck2</t>
  </si>
  <si>
    <t>Q8BH44</t>
  </si>
  <si>
    <t>Coro2b</t>
  </si>
  <si>
    <t>Q8BH55</t>
  </si>
  <si>
    <t>Thnsl1</t>
  </si>
  <si>
    <t>Q8BH59</t>
  </si>
  <si>
    <t>Slc25a12</t>
  </si>
  <si>
    <t>Q8BH66</t>
  </si>
  <si>
    <t>Atl1</t>
  </si>
  <si>
    <t>Q8BH69</t>
  </si>
  <si>
    <t>Sephs1</t>
  </si>
  <si>
    <t>Q8BH95</t>
  </si>
  <si>
    <t>Echs1</t>
  </si>
  <si>
    <t>Q8BHB9</t>
  </si>
  <si>
    <t>Clic6</t>
  </si>
  <si>
    <t>Q8BHC1</t>
  </si>
  <si>
    <t>Rab39b</t>
  </si>
  <si>
    <t>Q8BHD0</t>
  </si>
  <si>
    <t>Rab39a</t>
  </si>
  <si>
    <t>Q8BHF7</t>
  </si>
  <si>
    <t>Pgs1</t>
  </si>
  <si>
    <t>Q8BHG1</t>
  </si>
  <si>
    <t>Nrdc</t>
  </si>
  <si>
    <t>Q8BHG2</t>
  </si>
  <si>
    <t>Czib</t>
  </si>
  <si>
    <t>Q8BHI4</t>
  </si>
  <si>
    <t>Kbtbd3</t>
  </si>
  <si>
    <t>Q8BHJ6</t>
  </si>
  <si>
    <t>Serinc5</t>
  </si>
  <si>
    <t>Q8BHJ7</t>
  </si>
  <si>
    <t>Gabra5</t>
  </si>
  <si>
    <t>Q8BHK2</t>
  </si>
  <si>
    <t>Scn3b</t>
  </si>
  <si>
    <t>Q8BHL3</t>
  </si>
  <si>
    <t>Tbc1d10b</t>
  </si>
  <si>
    <t>Q8BHL5</t>
  </si>
  <si>
    <t>Elmo2</t>
  </si>
  <si>
    <t>Q8BHN1</t>
  </si>
  <si>
    <t>Txlng</t>
  </si>
  <si>
    <t>Q8BHN3</t>
  </si>
  <si>
    <t>Ganab</t>
  </si>
  <si>
    <t>Q8BHW2</t>
  </si>
  <si>
    <t>Oscp1</t>
  </si>
  <si>
    <t>Q8BHZ0</t>
  </si>
  <si>
    <t>Fam49a</t>
  </si>
  <si>
    <t>Q8BI08</t>
  </si>
  <si>
    <t>Mal2</t>
  </si>
  <si>
    <t>Q8BIF2</t>
  </si>
  <si>
    <t>Rbfox3</t>
  </si>
  <si>
    <t>Q8BIG7</t>
  </si>
  <si>
    <t>Comtd1</t>
  </si>
  <si>
    <t>Q8BIJ6</t>
  </si>
  <si>
    <t>Iars2</t>
  </si>
  <si>
    <t>Q8BIP0</t>
  </si>
  <si>
    <t>Dars2</t>
  </si>
  <si>
    <t>Q8BIV3</t>
  </si>
  <si>
    <t>Ranbp6</t>
  </si>
  <si>
    <t>Q8BIW1</t>
  </si>
  <si>
    <t>Prune1</t>
  </si>
  <si>
    <t>Q8BJ42</t>
  </si>
  <si>
    <t>Dlgap2</t>
  </si>
  <si>
    <t>Q8BJ71</t>
  </si>
  <si>
    <t>Nup93</t>
  </si>
  <si>
    <t>Q8BJF9</t>
  </si>
  <si>
    <t>Chmp2b</t>
  </si>
  <si>
    <t>Q8BJH1</t>
  </si>
  <si>
    <t>Zc2hc1a</t>
  </si>
  <si>
    <t>Q8BJI1</t>
  </si>
  <si>
    <t>Slc6a17</t>
  </si>
  <si>
    <t>Q8BJU0</t>
  </si>
  <si>
    <t>Sgta</t>
  </si>
  <si>
    <t>Q8BJW6</t>
  </si>
  <si>
    <t>Eif2a</t>
  </si>
  <si>
    <t>Q8BJY1</t>
  </si>
  <si>
    <t>Psmd5</t>
  </si>
  <si>
    <t>Q8BK03</t>
  </si>
  <si>
    <t>Miga2</t>
  </si>
  <si>
    <t>Q8BK08</t>
  </si>
  <si>
    <t>Tmem11</t>
  </si>
  <si>
    <t>Q8BK30</t>
  </si>
  <si>
    <t>Ndufv3</t>
  </si>
  <si>
    <t>Q8BK64</t>
  </si>
  <si>
    <t>Ahsa1</t>
  </si>
  <si>
    <t>Q8BK72</t>
  </si>
  <si>
    <t>Mrps27</t>
  </si>
  <si>
    <t>Q8BKC5</t>
  </si>
  <si>
    <t>Ipo5</t>
  </si>
  <si>
    <t>Q8BKX1</t>
  </si>
  <si>
    <t>Baiap2</t>
  </si>
  <si>
    <t>Q8BKX6</t>
  </si>
  <si>
    <t>Smg1</t>
  </si>
  <si>
    <t>Q8BKZ9</t>
  </si>
  <si>
    <t>Pdhx</t>
  </si>
  <si>
    <t>Q8BL06</t>
  </si>
  <si>
    <t>Usp54</t>
  </si>
  <si>
    <t>Q8BL65</t>
  </si>
  <si>
    <t>Ablim2</t>
  </si>
  <si>
    <t>Q8BL66</t>
  </si>
  <si>
    <t>Eea1</t>
  </si>
  <si>
    <t>Q8BL97</t>
  </si>
  <si>
    <t>Srsf7</t>
  </si>
  <si>
    <t>Q8BLF1</t>
  </si>
  <si>
    <t>Nceh1</t>
  </si>
  <si>
    <t>Q8BLK3</t>
  </si>
  <si>
    <t>Lsamp</t>
  </si>
  <si>
    <t>Q8BLK9</t>
  </si>
  <si>
    <t>Rps6kc1</t>
  </si>
  <si>
    <t>Q8BLQ9</t>
  </si>
  <si>
    <t>Cadm2</t>
  </si>
  <si>
    <t>Q8BLR2</t>
  </si>
  <si>
    <t>Cpne4</t>
  </si>
  <si>
    <t>Q8BLV3</t>
  </si>
  <si>
    <t>Slc9a7</t>
  </si>
  <si>
    <t>Q8BLY2</t>
  </si>
  <si>
    <t>Tarsl2</t>
  </si>
  <si>
    <t>Q8BMA6</t>
  </si>
  <si>
    <t>Srp68</t>
  </si>
  <si>
    <t>Q8BMC3</t>
  </si>
  <si>
    <t>Shc2</t>
  </si>
  <si>
    <t>Q8BMF3</t>
  </si>
  <si>
    <t>Me3</t>
  </si>
  <si>
    <t>Q8BMF4</t>
  </si>
  <si>
    <t>Dlat</t>
  </si>
  <si>
    <t>Q8BMG7</t>
  </si>
  <si>
    <t>Rab3gap2</t>
  </si>
  <si>
    <t>Q8BMI0</t>
  </si>
  <si>
    <t>Fbxo38</t>
  </si>
  <si>
    <t>Q8BMI3</t>
  </si>
  <si>
    <t>Gga3</t>
  </si>
  <si>
    <t>Q8BMJ2</t>
  </si>
  <si>
    <t>Lars</t>
  </si>
  <si>
    <t>Q8BMK4</t>
  </si>
  <si>
    <t>Ckap4</t>
  </si>
  <si>
    <t>Q8BMS1</t>
  </si>
  <si>
    <t>Hadha</t>
  </si>
  <si>
    <t>Q8BMS4</t>
  </si>
  <si>
    <t>Coq3</t>
  </si>
  <si>
    <t>Q8BNN1</t>
  </si>
  <si>
    <t>Spata2l</t>
  </si>
  <si>
    <t>Q8BNU0</t>
  </si>
  <si>
    <t>Armc6</t>
  </si>
  <si>
    <t>Q8BNW9</t>
  </si>
  <si>
    <t>Kbtbd11</t>
  </si>
  <si>
    <t>Q8BP47</t>
  </si>
  <si>
    <t>Nars</t>
  </si>
  <si>
    <t>Q8BP67</t>
  </si>
  <si>
    <t>Rpl24</t>
  </si>
  <si>
    <t>Q8BPE4</t>
  </si>
  <si>
    <t>Tmem177</t>
  </si>
  <si>
    <t>Q8BPM0</t>
  </si>
  <si>
    <t>Daam1</t>
  </si>
  <si>
    <t>Q8BPN8</t>
  </si>
  <si>
    <t>Dmxl2</t>
  </si>
  <si>
    <t>Q8BPQ7</t>
  </si>
  <si>
    <t>Sgsm1</t>
  </si>
  <si>
    <t>Q8BPU7</t>
  </si>
  <si>
    <t>Elmo1</t>
  </si>
  <si>
    <t>Q8BQP8</t>
  </si>
  <si>
    <t>Rab11fip4</t>
  </si>
  <si>
    <t>Q8BR63</t>
  </si>
  <si>
    <t>Fam177a1</t>
  </si>
  <si>
    <t>Q8BR92</t>
  </si>
  <si>
    <t>Palm2</t>
  </si>
  <si>
    <t>Q8BRF7</t>
  </si>
  <si>
    <t>Scfd1</t>
  </si>
  <si>
    <t>Q8BRJ3</t>
  </si>
  <si>
    <t>Rell2</t>
  </si>
  <si>
    <t>Q8BRK8</t>
  </si>
  <si>
    <t>Prkaa2</t>
  </si>
  <si>
    <t>Q8BRK9</t>
  </si>
  <si>
    <t>Man2a2</t>
  </si>
  <si>
    <t>Q8BRT1</t>
  </si>
  <si>
    <t>Clasp2</t>
  </si>
  <si>
    <t>Q8BRU6</t>
  </si>
  <si>
    <t>Slc18a2</t>
  </si>
  <si>
    <t>Q8BRV5</t>
  </si>
  <si>
    <t>Kiaa1671</t>
  </si>
  <si>
    <t>Q8BSL7</t>
  </si>
  <si>
    <t>Arf2</t>
  </si>
  <si>
    <t>Q8BSS9</t>
  </si>
  <si>
    <t>Ppfia2</t>
  </si>
  <si>
    <t>Q8BSZ2</t>
  </si>
  <si>
    <t>Ap3s2</t>
  </si>
  <si>
    <t>Q8BTE0</t>
  </si>
  <si>
    <t>Sdhaf4</t>
  </si>
  <si>
    <t>Q8BTG3</t>
  </si>
  <si>
    <t>Tcp11l1</t>
  </si>
  <si>
    <t>Q8BTG7</t>
  </si>
  <si>
    <t>Ndrg4</t>
  </si>
  <si>
    <t>Q8BTI8</t>
  </si>
  <si>
    <t>Srrm2</t>
  </si>
  <si>
    <t>Q8BTI9</t>
  </si>
  <si>
    <t>Pik3cb</t>
  </si>
  <si>
    <t>Q8BTM8</t>
  </si>
  <si>
    <t>Flna</t>
  </si>
  <si>
    <t>Q8BTV1</t>
  </si>
  <si>
    <t>Tusc3</t>
  </si>
  <si>
    <t>Q8BTV2</t>
  </si>
  <si>
    <t>Cpsf7</t>
  </si>
  <si>
    <t>Q8BTY1</t>
  </si>
  <si>
    <t>Kyat1</t>
  </si>
  <si>
    <t>Q8BTZ5</t>
  </si>
  <si>
    <t>Ankrd46</t>
  </si>
  <si>
    <t>Q8BTZ7</t>
  </si>
  <si>
    <t>Gmppb</t>
  </si>
  <si>
    <t>Q8BU30</t>
  </si>
  <si>
    <t>Iars</t>
  </si>
  <si>
    <t>Q8BU31</t>
  </si>
  <si>
    <t>Rap2c</t>
  </si>
  <si>
    <t>Q8BU88</t>
  </si>
  <si>
    <t>Mrpl22</t>
  </si>
  <si>
    <t>Q8BUK6</t>
  </si>
  <si>
    <t>Hook3</t>
  </si>
  <si>
    <t>Q8BUV3</t>
  </si>
  <si>
    <t>Gphn</t>
  </si>
  <si>
    <t>Q8BVE3</t>
  </si>
  <si>
    <t>Atp6v1h</t>
  </si>
  <si>
    <t>Q8BVG4</t>
  </si>
  <si>
    <t>Dpp9</t>
  </si>
  <si>
    <t>Q8BVG8</t>
  </si>
  <si>
    <t>Nat14</t>
  </si>
  <si>
    <t>Q8BVI4</t>
  </si>
  <si>
    <t>Qdpr</t>
  </si>
  <si>
    <t>Q8BVI5</t>
  </si>
  <si>
    <t>Stx16</t>
  </si>
  <si>
    <t>Q8BVQ5</t>
  </si>
  <si>
    <t>Ppme1</t>
  </si>
  <si>
    <t>Q8BVU5</t>
  </si>
  <si>
    <t>Nudt9</t>
  </si>
  <si>
    <t>Q8BW41</t>
  </si>
  <si>
    <t>Pomgnt2</t>
  </si>
  <si>
    <t>Q8BW75</t>
  </si>
  <si>
    <t>Maob</t>
  </si>
  <si>
    <t>Q8BW96</t>
  </si>
  <si>
    <t>Camk1d</t>
  </si>
  <si>
    <t>Q8BWF0</t>
  </si>
  <si>
    <t>Aldh5a1</t>
  </si>
  <si>
    <t>Q8BWG8</t>
  </si>
  <si>
    <t>Arrb1</t>
  </si>
  <si>
    <t>Q8BWM0</t>
  </si>
  <si>
    <t>Ptges2</t>
  </si>
  <si>
    <t>Q8BWQ6</t>
  </si>
  <si>
    <t>Vps35l</t>
  </si>
  <si>
    <t>Q8BWR2</t>
  </si>
  <si>
    <t>Pithd1</t>
  </si>
  <si>
    <t>Q8BWT1</t>
  </si>
  <si>
    <t>Acaa2</t>
  </si>
  <si>
    <t>Q8BWT5</t>
  </si>
  <si>
    <t>Dip2a</t>
  </si>
  <si>
    <t>Q8BWY3</t>
  </si>
  <si>
    <t>Etf1</t>
  </si>
  <si>
    <t>Q8BWZ3</t>
  </si>
  <si>
    <t>Naa25</t>
  </si>
  <si>
    <t>Q8BX09</t>
  </si>
  <si>
    <t>Rbbp5</t>
  </si>
  <si>
    <t>Q8BX10</t>
  </si>
  <si>
    <t>Pgam5</t>
  </si>
  <si>
    <t>Q8BX70</t>
  </si>
  <si>
    <t>Vps13c</t>
  </si>
  <si>
    <t>Q8BXC6</t>
  </si>
  <si>
    <t>Commd2</t>
  </si>
  <si>
    <t>Q8BXK8</t>
  </si>
  <si>
    <t>Agap1</t>
  </si>
  <si>
    <t>Q8BXR9</t>
  </si>
  <si>
    <t>Osbpl6</t>
  </si>
  <si>
    <t>Q8BY89</t>
  </si>
  <si>
    <t>Slc44a2</t>
  </si>
  <si>
    <t>Q8BYA0</t>
  </si>
  <si>
    <t>Tbcd</t>
  </si>
  <si>
    <t>Q8BYH7</t>
  </si>
  <si>
    <t>Tbc1d17</t>
  </si>
  <si>
    <t>Q8BYI8</t>
  </si>
  <si>
    <t>Fam234b</t>
  </si>
  <si>
    <t>Q8BYI9</t>
  </si>
  <si>
    <t>Tnr</t>
  </si>
  <si>
    <t>Q8BYM5</t>
  </si>
  <si>
    <t>Nlgn3</t>
  </si>
  <si>
    <t>Q8BYM8</t>
  </si>
  <si>
    <t>Cars2</t>
  </si>
  <si>
    <t>Q8BYN3</t>
  </si>
  <si>
    <t>Itpk1</t>
  </si>
  <si>
    <t>Q8BYN5</t>
  </si>
  <si>
    <t>Fsd1l</t>
  </si>
  <si>
    <t>Q8BYR5</t>
  </si>
  <si>
    <t>Cadps2</t>
  </si>
  <si>
    <t>Q8BZ20</t>
  </si>
  <si>
    <t>Parp12</t>
  </si>
  <si>
    <t>Q8BZ98</t>
  </si>
  <si>
    <t>Dnm3</t>
  </si>
  <si>
    <t>Q8BZA9</t>
  </si>
  <si>
    <t>Tigar</t>
  </si>
  <si>
    <t>Q8BZJ7</t>
  </si>
  <si>
    <t>Dcun1d2</t>
  </si>
  <si>
    <t>Q8BZM1</t>
  </si>
  <si>
    <t>Glmn</t>
  </si>
  <si>
    <t>Q8BZN6</t>
  </si>
  <si>
    <t>Dock10</t>
  </si>
  <si>
    <t>Q8BZW8</t>
  </si>
  <si>
    <t>Nhlrc2</t>
  </si>
  <si>
    <t>Q8C025</t>
  </si>
  <si>
    <t>Chpt1</t>
  </si>
  <si>
    <t>Q8C052</t>
  </si>
  <si>
    <t>Map1s</t>
  </si>
  <si>
    <t>Q8C078</t>
  </si>
  <si>
    <t>Camkk2</t>
  </si>
  <si>
    <t>Q8C080</t>
  </si>
  <si>
    <t>Snx16</t>
  </si>
  <si>
    <t>Q8C0C7</t>
  </si>
  <si>
    <t>Farsa</t>
  </si>
  <si>
    <t>Q8C0E2</t>
  </si>
  <si>
    <t>Vps26b</t>
  </si>
  <si>
    <t>Q8C0L0</t>
  </si>
  <si>
    <t>Tmx4</t>
  </si>
  <si>
    <t>Q8C0M9</t>
  </si>
  <si>
    <t>Asrgl1</t>
  </si>
  <si>
    <t>Q8C0P5</t>
  </si>
  <si>
    <t>Coro2a</t>
  </si>
  <si>
    <t>Q8C0T5</t>
  </si>
  <si>
    <t>Sipa1l1</t>
  </si>
  <si>
    <t>Q8C0Y0</t>
  </si>
  <si>
    <t>Ppp4r4</t>
  </si>
  <si>
    <t>Q8C163</t>
  </si>
  <si>
    <t>Exog</t>
  </si>
  <si>
    <t>Q8C166</t>
  </si>
  <si>
    <t>Cpne1</t>
  </si>
  <si>
    <t>Q8C1A5</t>
  </si>
  <si>
    <t>Thop1</t>
  </si>
  <si>
    <t>Q8C1B7</t>
  </si>
  <si>
    <t>Sept11</t>
  </si>
  <si>
    <t>Q8C1M2</t>
  </si>
  <si>
    <t>Znf428</t>
  </si>
  <si>
    <t>Q8C1Y8</t>
  </si>
  <si>
    <t>Ccz1</t>
  </si>
  <si>
    <t>Q8C2Q3</t>
  </si>
  <si>
    <t>Rbm14</t>
  </si>
  <si>
    <t>Q8C3F2</t>
  </si>
  <si>
    <t>Fam120c</t>
  </si>
  <si>
    <t>Q8C3I8</t>
  </si>
  <si>
    <t>Hgh1</t>
  </si>
  <si>
    <t>Q8C3Q5</t>
  </si>
  <si>
    <t>Shisa7</t>
  </si>
  <si>
    <t>Q8C419</t>
  </si>
  <si>
    <t>Gpr158</t>
  </si>
  <si>
    <t>Q8C437</t>
  </si>
  <si>
    <t>Pex5l</t>
  </si>
  <si>
    <t>Q8C460</t>
  </si>
  <si>
    <t>Eri3</t>
  </si>
  <si>
    <t>Q8C4Q6</t>
  </si>
  <si>
    <t>Aida</t>
  </si>
  <si>
    <t>Q8C4X2</t>
  </si>
  <si>
    <t>Csnk1g3</t>
  </si>
  <si>
    <t>Q8C522</t>
  </si>
  <si>
    <t>Endod1</t>
  </si>
  <si>
    <t>Q8C5H8</t>
  </si>
  <si>
    <t>Nadk2</t>
  </si>
  <si>
    <t>Q8C5W3</t>
  </si>
  <si>
    <t>Tbcel</t>
  </si>
  <si>
    <t>Q8C650</t>
  </si>
  <si>
    <t>Sept10</t>
  </si>
  <si>
    <t>Q8C6G8</t>
  </si>
  <si>
    <t>Wdr26</t>
  </si>
  <si>
    <t>Q8C6P8</t>
  </si>
  <si>
    <t>Zfp57</t>
  </si>
  <si>
    <t>Q8C729</t>
  </si>
  <si>
    <t>Fam126b</t>
  </si>
  <si>
    <t>Q8C754</t>
  </si>
  <si>
    <t>Vps52</t>
  </si>
  <si>
    <t>Q8C7D2</t>
  </si>
  <si>
    <t>Crbn</t>
  </si>
  <si>
    <t>Q8C7K6</t>
  </si>
  <si>
    <t>Pcyox1l</t>
  </si>
  <si>
    <t>Q8C7M3</t>
  </si>
  <si>
    <t>Trim9</t>
  </si>
  <si>
    <t>Q8C7R4</t>
  </si>
  <si>
    <t>Uba6</t>
  </si>
  <si>
    <t>Q8C7X2</t>
  </si>
  <si>
    <t>Emc1</t>
  </si>
  <si>
    <t>Q8C854</t>
  </si>
  <si>
    <t>Myef2</t>
  </si>
  <si>
    <t>Q8C878</t>
  </si>
  <si>
    <t>Uba3</t>
  </si>
  <si>
    <t>Q8C8N2</t>
  </si>
  <si>
    <t>Scai</t>
  </si>
  <si>
    <t>Q8C8R3</t>
  </si>
  <si>
    <t>Ank2</t>
  </si>
  <si>
    <t>Q8C8T7</t>
  </si>
  <si>
    <t>Elfn1</t>
  </si>
  <si>
    <t>Q8C8T8</t>
  </si>
  <si>
    <t>Tsr2</t>
  </si>
  <si>
    <t>Q8C9H6</t>
  </si>
  <si>
    <t>Strip2</t>
  </si>
  <si>
    <t>Q8CA71</t>
  </si>
  <si>
    <t>Shisa4</t>
  </si>
  <si>
    <t>Q8CAA7</t>
  </si>
  <si>
    <t>Pgm2l1</t>
  </si>
  <si>
    <t>Q8CAE9</t>
  </si>
  <si>
    <t>Podxl2</t>
  </si>
  <si>
    <t>Q8CAK1</t>
  </si>
  <si>
    <t>Iba57</t>
  </si>
  <si>
    <t>Q8CAQ8</t>
  </si>
  <si>
    <t>Immt</t>
  </si>
  <si>
    <t>Q8CAY6</t>
  </si>
  <si>
    <t>Acat2</t>
  </si>
  <si>
    <t>Q8CBE3</t>
  </si>
  <si>
    <t>Wdr37</t>
  </si>
  <si>
    <t>Q8CBW3</t>
  </si>
  <si>
    <t>Abi1</t>
  </si>
  <si>
    <t>Q8CBY8</t>
  </si>
  <si>
    <t>Dctn4</t>
  </si>
  <si>
    <t>Q8CC21</t>
  </si>
  <si>
    <t>Ttc19</t>
  </si>
  <si>
    <t>Q8CC27</t>
  </si>
  <si>
    <t>Cacnb2</t>
  </si>
  <si>
    <t>Q8CC35</t>
  </si>
  <si>
    <t>Synpo</t>
  </si>
  <si>
    <t>Q8CC88</t>
  </si>
  <si>
    <t>Vwa8</t>
  </si>
  <si>
    <t>Q8CCJ3</t>
  </si>
  <si>
    <t>Ufl1</t>
  </si>
  <si>
    <t>Q8CCK0</t>
  </si>
  <si>
    <t>H2afy2</t>
  </si>
  <si>
    <t>Q8CCN5</t>
  </si>
  <si>
    <t>Bcas3</t>
  </si>
  <si>
    <t>Q8CCS6</t>
  </si>
  <si>
    <t>Pabpn1</t>
  </si>
  <si>
    <t>Q8CCT4</t>
  </si>
  <si>
    <t>Tceal5</t>
  </si>
  <si>
    <t>Q8CDA1</t>
  </si>
  <si>
    <t>Inpp5f</t>
  </si>
  <si>
    <t>Q8CDG3</t>
  </si>
  <si>
    <t>Vcpip1</t>
  </si>
  <si>
    <t>Q8CDN6</t>
  </si>
  <si>
    <t>Txnl1</t>
  </si>
  <si>
    <t>Q8CEC5</t>
  </si>
  <si>
    <t>Nkiras1</t>
  </si>
  <si>
    <t>Q8CES0</t>
  </si>
  <si>
    <t>Naa30</t>
  </si>
  <si>
    <t>Q8CFE4</t>
  </si>
  <si>
    <t>Scyl2</t>
  </si>
  <si>
    <t>Q8CFI0</t>
  </si>
  <si>
    <t>Nedd4l</t>
  </si>
  <si>
    <t>Q8CFI7</t>
  </si>
  <si>
    <t>Polr2b</t>
  </si>
  <si>
    <t>Q8CFQ3</t>
  </si>
  <si>
    <t>Aqr</t>
  </si>
  <si>
    <t>Q8CG48</t>
  </si>
  <si>
    <t>Smc2</t>
  </si>
  <si>
    <t>Q8CG76</t>
  </si>
  <si>
    <t>Akr7a2</t>
  </si>
  <si>
    <t>Q8CGA0</t>
  </si>
  <si>
    <t>Ppm1f</t>
  </si>
  <si>
    <t>Q8CGB6</t>
  </si>
  <si>
    <t>Tns2</t>
  </si>
  <si>
    <t>Q8CGC7</t>
  </si>
  <si>
    <t>Eprs</t>
  </si>
  <si>
    <t>Q8CGE9</t>
  </si>
  <si>
    <t>Rgs12</t>
  </si>
  <si>
    <t>Q8CGF6</t>
  </si>
  <si>
    <t>Wdr47</t>
  </si>
  <si>
    <t>Q8CGF7</t>
  </si>
  <si>
    <t>Tcerg1</t>
  </si>
  <si>
    <t>Q8CGK3</t>
  </si>
  <si>
    <t>Lonp1</t>
  </si>
  <si>
    <t>Q8CGK7</t>
  </si>
  <si>
    <t>Gnal</t>
  </si>
  <si>
    <t>Q8CGM1</t>
  </si>
  <si>
    <t>Adgrb2</t>
  </si>
  <si>
    <t>Q8CGP1</t>
  </si>
  <si>
    <t>Hist1h2bk</t>
  </si>
  <si>
    <t>Q8CGP2</t>
  </si>
  <si>
    <t>Hist1h2bp</t>
  </si>
  <si>
    <t>Q8CGU1</t>
  </si>
  <si>
    <t>Calcoco1</t>
  </si>
  <si>
    <t>Q8CGV2</t>
  </si>
  <si>
    <t>Tph2</t>
  </si>
  <si>
    <t>Q8CGY8</t>
  </si>
  <si>
    <t>Ogt</t>
  </si>
  <si>
    <t>Q8CH77</t>
  </si>
  <si>
    <t>Nav1</t>
  </si>
  <si>
    <t>Q8CHC4</t>
  </si>
  <si>
    <t>Synj1</t>
  </si>
  <si>
    <t>Q8CHG3</t>
  </si>
  <si>
    <t>Gcc2</t>
  </si>
  <si>
    <t>Q8CHG7</t>
  </si>
  <si>
    <t>Rapgef2</t>
  </si>
  <si>
    <t>Q8CHH9</t>
  </si>
  <si>
    <t>Sept8</t>
  </si>
  <si>
    <t>Q8CHK3</t>
  </si>
  <si>
    <t>Mboat7</t>
  </si>
  <si>
    <t>Q8CHP8</t>
  </si>
  <si>
    <t>Pgp</t>
  </si>
  <si>
    <t>Q8CHT0</t>
  </si>
  <si>
    <t>Aldh4a1</t>
  </si>
  <si>
    <t>Q8CHT1</t>
  </si>
  <si>
    <t>Ngef</t>
  </si>
  <si>
    <t>Q8CHU3</t>
  </si>
  <si>
    <t>Epn2</t>
  </si>
  <si>
    <t>Q8CHW4</t>
  </si>
  <si>
    <t>Eif2b5</t>
  </si>
  <si>
    <t>Q8CHX7</t>
  </si>
  <si>
    <t>Rftn2</t>
  </si>
  <si>
    <t>Q8CI32</t>
  </si>
  <si>
    <t>Bag5</t>
  </si>
  <si>
    <t>Q8CI43</t>
  </si>
  <si>
    <t>Myl6b</t>
  </si>
  <si>
    <t>Q8CI51</t>
  </si>
  <si>
    <t>Pdlim5</t>
  </si>
  <si>
    <t>Q8CI61</t>
  </si>
  <si>
    <t>Bag4</t>
  </si>
  <si>
    <t>Q8CI70</t>
  </si>
  <si>
    <t>Lrrc20</t>
  </si>
  <si>
    <t>Q8CI75</t>
  </si>
  <si>
    <t>Dis3l2</t>
  </si>
  <si>
    <t>Q8CI94</t>
  </si>
  <si>
    <t>Pygb</t>
  </si>
  <si>
    <t>Q8CIB5</t>
  </si>
  <si>
    <t>Fermt2</t>
  </si>
  <si>
    <t>Q8CIE6</t>
  </si>
  <si>
    <t>Copa</t>
  </si>
  <si>
    <t>Q8CIG8</t>
  </si>
  <si>
    <t>Prmt5</t>
  </si>
  <si>
    <t>Q8CIN4</t>
  </si>
  <si>
    <t>Pak2</t>
  </si>
  <si>
    <t>Q8CIP4</t>
  </si>
  <si>
    <t>Mark4</t>
  </si>
  <si>
    <t>Q8CIQ7</t>
  </si>
  <si>
    <t>Dock3</t>
  </si>
  <si>
    <t>Q8CJ19</t>
  </si>
  <si>
    <t>Mical3</t>
  </si>
  <si>
    <t>Q8CJ40</t>
  </si>
  <si>
    <t>Crocc</t>
  </si>
  <si>
    <t>Q8CJH3</t>
  </si>
  <si>
    <t>Plxnb1</t>
  </si>
  <si>
    <t>Q8JZK9</t>
  </si>
  <si>
    <t>Hmgcs1</t>
  </si>
  <si>
    <t>Q8JZL3</t>
  </si>
  <si>
    <t>Thtpa</t>
  </si>
  <si>
    <t>Q8JZN5</t>
  </si>
  <si>
    <t>Acad9</t>
  </si>
  <si>
    <t>Q8JZN7</t>
  </si>
  <si>
    <t>Rhot2</t>
  </si>
  <si>
    <t>Q8JZP2</t>
  </si>
  <si>
    <t>Syn3</t>
  </si>
  <si>
    <t>Q8JZQ2</t>
  </si>
  <si>
    <t>Afg3l2</t>
  </si>
  <si>
    <t>Q8JZQ9</t>
  </si>
  <si>
    <t>Eif3b</t>
  </si>
  <si>
    <t>Q8JZR6</t>
  </si>
  <si>
    <t>Slc4a8</t>
  </si>
  <si>
    <t>Q8JZS0</t>
  </si>
  <si>
    <t>Lin7a</t>
  </si>
  <si>
    <t>Q8JZU0</t>
  </si>
  <si>
    <t>Nudt13</t>
  </si>
  <si>
    <t>Q8JZU2</t>
  </si>
  <si>
    <t>Slc25a1</t>
  </si>
  <si>
    <t>Q8JZZ7</t>
  </si>
  <si>
    <t>Adgrl2</t>
  </si>
  <si>
    <t>Q8K010</t>
  </si>
  <si>
    <t>Oplah</t>
  </si>
  <si>
    <t>Q8K021</t>
  </si>
  <si>
    <t>Scamp1</t>
  </si>
  <si>
    <t>Q8K093</t>
  </si>
  <si>
    <t>Trhde</t>
  </si>
  <si>
    <t>Q8K097</t>
  </si>
  <si>
    <t>Faim2</t>
  </si>
  <si>
    <t>Q8K0C9</t>
  </si>
  <si>
    <t>Gmds</t>
  </si>
  <si>
    <t>Q8K0D0</t>
  </si>
  <si>
    <t>Cdk17</t>
  </si>
  <si>
    <t>Q8K0D7</t>
  </si>
  <si>
    <t>Wrb</t>
  </si>
  <si>
    <t>Q8K0G5</t>
  </si>
  <si>
    <t>Eipr1</t>
  </si>
  <si>
    <t>Q8K0S0</t>
  </si>
  <si>
    <t>Phyhip</t>
  </si>
  <si>
    <t>Q8K0T0</t>
  </si>
  <si>
    <t>Rtn1</t>
  </si>
  <si>
    <t>Q8K0U4</t>
  </si>
  <si>
    <t>Hspa12a</t>
  </si>
  <si>
    <t>Q8K183</t>
  </si>
  <si>
    <t>Pdxk</t>
  </si>
  <si>
    <t>Q8K1A6</t>
  </si>
  <si>
    <t>Cc2d1a</t>
  </si>
  <si>
    <t>Q8K1J6</t>
  </si>
  <si>
    <t>Trnt1</t>
  </si>
  <si>
    <t>Q8K1M6</t>
  </si>
  <si>
    <t>Dnm1l</t>
  </si>
  <si>
    <t>Q8K1X1</t>
  </si>
  <si>
    <t>Wdr11</t>
  </si>
  <si>
    <t>Q8K209</t>
  </si>
  <si>
    <t>Adgrg1</t>
  </si>
  <si>
    <t>Q8K212</t>
  </si>
  <si>
    <t>Pacs1</t>
  </si>
  <si>
    <t>Q8K215</t>
  </si>
  <si>
    <t>Lyrm4</t>
  </si>
  <si>
    <t>Q8K221</t>
  </si>
  <si>
    <t>Arfip2</t>
  </si>
  <si>
    <t>Q8K298</t>
  </si>
  <si>
    <t>Anln</t>
  </si>
  <si>
    <t>Q8K2B3</t>
  </si>
  <si>
    <t>Sdha</t>
  </si>
  <si>
    <t>Q8K2C6</t>
  </si>
  <si>
    <t>Sirt5</t>
  </si>
  <si>
    <t>Q8K2C9</t>
  </si>
  <si>
    <t>Hacd3</t>
  </si>
  <si>
    <t>Q8K2H2</t>
  </si>
  <si>
    <t>Otud6b</t>
  </si>
  <si>
    <t>Q8K2K6</t>
  </si>
  <si>
    <t>Agfg1</t>
  </si>
  <si>
    <t>Q8K2M0</t>
  </si>
  <si>
    <t>Mrpl38</t>
  </si>
  <si>
    <t>Q8K2Q0</t>
  </si>
  <si>
    <t>Commd9</t>
  </si>
  <si>
    <t>Q8K2Q2</t>
  </si>
  <si>
    <t>Gsto2</t>
  </si>
  <si>
    <t>Q8K2Q7</t>
  </si>
  <si>
    <t>Brox</t>
  </si>
  <si>
    <t>Q8K2T1</t>
  </si>
  <si>
    <t>Nmral1</t>
  </si>
  <si>
    <t>Q8K2Y9</t>
  </si>
  <si>
    <t>Ccm2</t>
  </si>
  <si>
    <t>Q8K310</t>
  </si>
  <si>
    <t>Matr3</t>
  </si>
  <si>
    <t>Q8K341</t>
  </si>
  <si>
    <t>Atat1</t>
  </si>
  <si>
    <t>Q8K353</t>
  </si>
  <si>
    <t>Cystm1</t>
  </si>
  <si>
    <t>Q8K354</t>
  </si>
  <si>
    <t>Cbr3</t>
  </si>
  <si>
    <t>Q8K377</t>
  </si>
  <si>
    <t>Lrrtm1</t>
  </si>
  <si>
    <t>Q8K382</t>
  </si>
  <si>
    <t>Dennd1a</t>
  </si>
  <si>
    <t>Q8K394</t>
  </si>
  <si>
    <t>Plcl2</t>
  </si>
  <si>
    <t>Q8K3B1</t>
  </si>
  <si>
    <t>Fbxo45</t>
  </si>
  <si>
    <t>Q8K3C3</t>
  </si>
  <si>
    <t>Lzic</t>
  </si>
  <si>
    <t>Q8K3E5</t>
  </si>
  <si>
    <t>Ahi1</t>
  </si>
  <si>
    <t>Q8K3G9</t>
  </si>
  <si>
    <t>Appl2</t>
  </si>
  <si>
    <t>Q8K3H0</t>
  </si>
  <si>
    <t>Appl1</t>
  </si>
  <si>
    <t>Q8K3J1</t>
  </si>
  <si>
    <t>Ndufs8</t>
  </si>
  <si>
    <t>Q8K3W0</t>
  </si>
  <si>
    <t>Babam2</t>
  </si>
  <si>
    <t>Q8K3X4</t>
  </si>
  <si>
    <t>Irf2bpl</t>
  </si>
  <si>
    <t>Q8K400</t>
  </si>
  <si>
    <t>Stxbp5</t>
  </si>
  <si>
    <t>Q8K406</t>
  </si>
  <si>
    <t>Lgi3</t>
  </si>
  <si>
    <t>Q8K4B0</t>
  </si>
  <si>
    <t>Mta1</t>
  </si>
  <si>
    <t>Q8K4G5</t>
  </si>
  <si>
    <t>Ablim1</t>
  </si>
  <si>
    <t>Q8K4P0</t>
  </si>
  <si>
    <t>Wdr33</t>
  </si>
  <si>
    <t>Q8K4Q0</t>
  </si>
  <si>
    <t>Rptor</t>
  </si>
  <si>
    <t>Q8K4R4</t>
  </si>
  <si>
    <t>Pitpnc1</t>
  </si>
  <si>
    <t>Q8K4Z0</t>
  </si>
  <si>
    <t>Lgi2</t>
  </si>
  <si>
    <t>Q8K4Z3</t>
  </si>
  <si>
    <t>Naxe</t>
  </si>
  <si>
    <t>Q8K4Z5</t>
  </si>
  <si>
    <t>Sf3a1</t>
  </si>
  <si>
    <t>Q8K596</t>
  </si>
  <si>
    <t>Slc8a2</t>
  </si>
  <si>
    <t>Q8QZR5</t>
  </si>
  <si>
    <t>Gpt</t>
  </si>
  <si>
    <t>Q8QZS1</t>
  </si>
  <si>
    <t>Hibch</t>
  </si>
  <si>
    <t>Q8QZT1</t>
  </si>
  <si>
    <t>Acat1</t>
  </si>
  <si>
    <t>Q8QZY1</t>
  </si>
  <si>
    <t>Eif3l</t>
  </si>
  <si>
    <t>Q8R016</t>
  </si>
  <si>
    <t>Blmh</t>
  </si>
  <si>
    <t>Q8R050</t>
  </si>
  <si>
    <t>Gspt1</t>
  </si>
  <si>
    <t>Q8R059</t>
  </si>
  <si>
    <t>Gale</t>
  </si>
  <si>
    <t>Q8R071</t>
  </si>
  <si>
    <t>Itpka</t>
  </si>
  <si>
    <t>Q8R081</t>
  </si>
  <si>
    <t>Hnrnpl</t>
  </si>
  <si>
    <t>Q8R086</t>
  </si>
  <si>
    <t>Suox</t>
  </si>
  <si>
    <t>Q8R0A5</t>
  </si>
  <si>
    <t>Tceal3</t>
  </si>
  <si>
    <t>Q8R0A7</t>
  </si>
  <si>
    <t>Kiaa0513</t>
  </si>
  <si>
    <t>Q8R0P4</t>
  </si>
  <si>
    <t>Aamdc</t>
  </si>
  <si>
    <t>Q8R0S2</t>
  </si>
  <si>
    <t>Iqsec1</t>
  </si>
  <si>
    <t>Q8R0Y6</t>
  </si>
  <si>
    <t>Aldh1l1</t>
  </si>
  <si>
    <t>Q8R105</t>
  </si>
  <si>
    <t>Vps37c</t>
  </si>
  <si>
    <t>Q8R123</t>
  </si>
  <si>
    <t>Flad1</t>
  </si>
  <si>
    <t>Q8R127</t>
  </si>
  <si>
    <t>Sccpdh</t>
  </si>
  <si>
    <t>Q8R146</t>
  </si>
  <si>
    <t>Apeh</t>
  </si>
  <si>
    <t>Q8R164</t>
  </si>
  <si>
    <t>Bphl</t>
  </si>
  <si>
    <t>Q8R180</t>
  </si>
  <si>
    <t>Ero1a</t>
  </si>
  <si>
    <t>Q8R191</t>
  </si>
  <si>
    <t>Syngr3</t>
  </si>
  <si>
    <t>Q8R1B4</t>
  </si>
  <si>
    <t>Eif3c</t>
  </si>
  <si>
    <t>Q8R1C0</t>
  </si>
  <si>
    <t>Kcnc4</t>
  </si>
  <si>
    <t>Q8R1F1</t>
  </si>
  <si>
    <t>Fam129b</t>
  </si>
  <si>
    <t>Q8R1G2</t>
  </si>
  <si>
    <t>Cmbl</t>
  </si>
  <si>
    <t>Q8R1I1</t>
  </si>
  <si>
    <t>Uqcr10</t>
  </si>
  <si>
    <t>Q8R1M2</t>
  </si>
  <si>
    <t>H2afj</t>
  </si>
  <si>
    <t>Q8R1Q8</t>
  </si>
  <si>
    <t>Dync1li1</t>
  </si>
  <si>
    <t>Q8R1S0</t>
  </si>
  <si>
    <t>Coq6</t>
  </si>
  <si>
    <t>Q8R2K1</t>
  </si>
  <si>
    <t>Fuom</t>
  </si>
  <si>
    <t>Q8R2R9</t>
  </si>
  <si>
    <t>Ap3m2</t>
  </si>
  <si>
    <t>Q8R2U4</t>
  </si>
  <si>
    <t>Ntmt1</t>
  </si>
  <si>
    <t>Q8R2Y0</t>
  </si>
  <si>
    <t>Abhd6</t>
  </si>
  <si>
    <t>Q8R2Y2</t>
  </si>
  <si>
    <t>Mcam</t>
  </si>
  <si>
    <t>Q8R307</t>
  </si>
  <si>
    <t>Vps18</t>
  </si>
  <si>
    <t>Q8R326</t>
  </si>
  <si>
    <t>Pspc1</t>
  </si>
  <si>
    <t>Q8R361</t>
  </si>
  <si>
    <t>Rab11fip5</t>
  </si>
  <si>
    <t>Q8R366</t>
  </si>
  <si>
    <t>Igsf8</t>
  </si>
  <si>
    <t>Q8R3B1</t>
  </si>
  <si>
    <t>Plcd1</t>
  </si>
  <si>
    <t>Q8R3P0</t>
  </si>
  <si>
    <t>Aspa</t>
  </si>
  <si>
    <t>Q8R3Q2</t>
  </si>
  <si>
    <t>Ppp6r2</t>
  </si>
  <si>
    <t>Q8R3S6</t>
  </si>
  <si>
    <t>Exoc1</t>
  </si>
  <si>
    <t>Q8R3T5</t>
  </si>
  <si>
    <t>Stxbp6</t>
  </si>
  <si>
    <t>Q8R3V5</t>
  </si>
  <si>
    <t>Sh3glb2</t>
  </si>
  <si>
    <t>Q8R3Z5</t>
  </si>
  <si>
    <t>Cacnb1</t>
  </si>
  <si>
    <t>Q8R464</t>
  </si>
  <si>
    <t>Cadm4</t>
  </si>
  <si>
    <t>Q8R4E6</t>
  </si>
  <si>
    <t>Purg</t>
  </si>
  <si>
    <t>Q8R4G0</t>
  </si>
  <si>
    <t>Ntng1</t>
  </si>
  <si>
    <t>Q8R4H2</t>
  </si>
  <si>
    <t>Arhgef12</t>
  </si>
  <si>
    <t>Q8R4N0</t>
  </si>
  <si>
    <t>Clybl</t>
  </si>
  <si>
    <t>Q8R550</t>
  </si>
  <si>
    <t>Sh3kbp1</t>
  </si>
  <si>
    <t>Q8R555</t>
  </si>
  <si>
    <t>Crtac1</t>
  </si>
  <si>
    <t>Q8R570</t>
  </si>
  <si>
    <t>Snap47</t>
  </si>
  <si>
    <t>Q8R574</t>
  </si>
  <si>
    <t>Prpsap2</t>
  </si>
  <si>
    <t>Q8R5C5</t>
  </si>
  <si>
    <t>Actr1b</t>
  </si>
  <si>
    <t>Q8R5H1</t>
  </si>
  <si>
    <t>Usp15</t>
  </si>
  <si>
    <t>Q8R5H6</t>
  </si>
  <si>
    <t>Wasf1</t>
  </si>
  <si>
    <t>Q8R5J9</t>
  </si>
  <si>
    <t>Arl6ip5</t>
  </si>
  <si>
    <t>Q8R5M8</t>
  </si>
  <si>
    <t>Cadm1</t>
  </si>
  <si>
    <t>Q8VBT0</t>
  </si>
  <si>
    <t>Tmx1</t>
  </si>
  <si>
    <t>Q8VBT9</t>
  </si>
  <si>
    <t>Aspscr1</t>
  </si>
  <si>
    <t>Q8VBV7</t>
  </si>
  <si>
    <t>Cops8</t>
  </si>
  <si>
    <t>Q8VC31</t>
  </si>
  <si>
    <t>Ccdc9</t>
  </si>
  <si>
    <t>Q8VC88</t>
  </si>
  <si>
    <t>Gca</t>
  </si>
  <si>
    <t>Q8VCA8</t>
  </si>
  <si>
    <t>Scrn2</t>
  </si>
  <si>
    <t>Q8VCD5</t>
  </si>
  <si>
    <t>Med17</t>
  </si>
  <si>
    <t>Q8VCD6</t>
  </si>
  <si>
    <t>Reep2</t>
  </si>
  <si>
    <t>Q8VCE6</t>
  </si>
  <si>
    <t>Nt5m</t>
  </si>
  <si>
    <t>Q8VCH5</t>
  </si>
  <si>
    <t>Rabepk</t>
  </si>
  <si>
    <t>Q8VCK3</t>
  </si>
  <si>
    <t>Tubg2</t>
  </si>
  <si>
    <t>Q8VCM8</t>
  </si>
  <si>
    <t>Ncln</t>
  </si>
  <si>
    <t>Q8VCR7</t>
  </si>
  <si>
    <t>Abhd14b</t>
  </si>
  <si>
    <t>Q8VCT3</t>
  </si>
  <si>
    <t>Rnpep</t>
  </si>
  <si>
    <t>Q8VCW8</t>
  </si>
  <si>
    <t>Acsf2</t>
  </si>
  <si>
    <t>Q8VCX5</t>
  </si>
  <si>
    <t>Micu1</t>
  </si>
  <si>
    <t>Q8VCY8</t>
  </si>
  <si>
    <t>Plppr2</t>
  </si>
  <si>
    <t>Q8VD04</t>
  </si>
  <si>
    <t>Gripap1</t>
  </si>
  <si>
    <t>Q8VD33</t>
  </si>
  <si>
    <t>Sgtb</t>
  </si>
  <si>
    <t>Q8VD37</t>
  </si>
  <si>
    <t>Sgip1</t>
  </si>
  <si>
    <t>Q8VD57</t>
  </si>
  <si>
    <t>Sft2d2</t>
  </si>
  <si>
    <t>Q8VD62</t>
  </si>
  <si>
    <t>Bles03</t>
  </si>
  <si>
    <t>Q8VD65</t>
  </si>
  <si>
    <t>Pik3r4</t>
  </si>
  <si>
    <t>Q8VDC0</t>
  </si>
  <si>
    <t>Lars2</t>
  </si>
  <si>
    <t>Q8VDD5</t>
  </si>
  <si>
    <t>Myh9</t>
  </si>
  <si>
    <t>Q8VDG5</t>
  </si>
  <si>
    <t>Ppcs</t>
  </si>
  <si>
    <t>Q8VDI7</t>
  </si>
  <si>
    <t>Ubac1</t>
  </si>
  <si>
    <t>Q8VDJ3</t>
  </si>
  <si>
    <t>Hdlbp</t>
  </si>
  <si>
    <t>Q8VDK1</t>
  </si>
  <si>
    <t>Nit1</t>
  </si>
  <si>
    <t>Q8VDM4</t>
  </si>
  <si>
    <t>Psmd2</t>
  </si>
  <si>
    <t>Q8VDM6</t>
  </si>
  <si>
    <t>Hnrnpul1</t>
  </si>
  <si>
    <t>Q8VDN2</t>
  </si>
  <si>
    <t>Atp1a1</t>
  </si>
  <si>
    <t>Q8VDN4</t>
  </si>
  <si>
    <t>Ccdc92</t>
  </si>
  <si>
    <t>Q8VDP4</t>
  </si>
  <si>
    <t>Ccar2</t>
  </si>
  <si>
    <t>Q8VDQ1</t>
  </si>
  <si>
    <t>Ptgr2</t>
  </si>
  <si>
    <t>Q8VDQ8</t>
  </si>
  <si>
    <t>Sirt2</t>
  </si>
  <si>
    <t>Q8VDW0</t>
  </si>
  <si>
    <t>Ddx39a</t>
  </si>
  <si>
    <t>Q8VE09</t>
  </si>
  <si>
    <t>Ttc39c</t>
  </si>
  <si>
    <t>Q8VE19</t>
  </si>
  <si>
    <t>Mios</t>
  </si>
  <si>
    <t>Q8VE22</t>
  </si>
  <si>
    <t>Mrps23</t>
  </si>
  <si>
    <t>Q8VE33</t>
  </si>
  <si>
    <t>Gdap1l1</t>
  </si>
  <si>
    <t>Q8VE47</t>
  </si>
  <si>
    <t>Uba5</t>
  </si>
  <si>
    <t>Q8VE62</t>
  </si>
  <si>
    <t>Paip1</t>
  </si>
  <si>
    <t>Q8VE70</t>
  </si>
  <si>
    <t>Pdcd10</t>
  </si>
  <si>
    <t>Q8VE85</t>
  </si>
  <si>
    <t>Prelid3a</t>
  </si>
  <si>
    <t>Q8VE88</t>
  </si>
  <si>
    <t>Fam114a2</t>
  </si>
  <si>
    <t>Q8VE97</t>
  </si>
  <si>
    <t>Srsf4</t>
  </si>
  <si>
    <t>Q8VED5</t>
  </si>
  <si>
    <t>Krt79</t>
  </si>
  <si>
    <t>Q8VED9</t>
  </si>
  <si>
    <t>Lgalsl</t>
  </si>
  <si>
    <t>Q8VEH3</t>
  </si>
  <si>
    <t>Arl8a</t>
  </si>
  <si>
    <t>Q8VEH5</t>
  </si>
  <si>
    <t>Epm2aip1</t>
  </si>
  <si>
    <t>Q8VEJ9</t>
  </si>
  <si>
    <t>Vps4a</t>
  </si>
  <si>
    <t>Q8VEK0</t>
  </si>
  <si>
    <t>Tmem30a</t>
  </si>
  <si>
    <t>Q8VEK3</t>
  </si>
  <si>
    <t>Hnrnpu</t>
  </si>
  <si>
    <t>Q8VEL9</t>
  </si>
  <si>
    <t>Rem2</t>
  </si>
  <si>
    <t>Q8VEM8</t>
  </si>
  <si>
    <t>Slc25a3</t>
  </si>
  <si>
    <t>Q8VH51</t>
  </si>
  <si>
    <t>Rbm39</t>
  </si>
  <si>
    <t>Q8VHH5</t>
  </si>
  <si>
    <t>Agap3</t>
  </si>
  <si>
    <t>Q8VHI6</t>
  </si>
  <si>
    <t>Wasf3</t>
  </si>
  <si>
    <t>Q8VHJ5</t>
  </si>
  <si>
    <t>Mark1</t>
  </si>
  <si>
    <t>Q8VHK5</t>
  </si>
  <si>
    <t>Mlc1</t>
  </si>
  <si>
    <t>Q8VHK9</t>
  </si>
  <si>
    <t>Dhx36</t>
  </si>
  <si>
    <t>Q8VHL1</t>
  </si>
  <si>
    <t>Setd7</t>
  </si>
  <si>
    <t>Q8VHQ9</t>
  </si>
  <si>
    <t>Acot11</t>
  </si>
  <si>
    <t>Q8VHR5</t>
  </si>
  <si>
    <t>Gatad2b</t>
  </si>
  <si>
    <t>Q8VHW2</t>
  </si>
  <si>
    <t>Cacng8</t>
  </si>
  <si>
    <t>Q8VHY0</t>
  </si>
  <si>
    <t>Cspg4</t>
  </si>
  <si>
    <t>Q8VI51</t>
  </si>
  <si>
    <t>Sorcs3</t>
  </si>
  <si>
    <t>Q8VIJ6</t>
  </si>
  <si>
    <t>Sfpq</t>
  </si>
  <si>
    <t>Q8VIM9</t>
  </si>
  <si>
    <t>Irgq</t>
  </si>
  <si>
    <t>Q91V09</t>
  </si>
  <si>
    <t>Wdr13</t>
  </si>
  <si>
    <t>Q91V12</t>
  </si>
  <si>
    <t>Acot7</t>
  </si>
  <si>
    <t>Q91V14</t>
  </si>
  <si>
    <t>Slc12a5</t>
  </si>
  <si>
    <t>Q91V36</t>
  </si>
  <si>
    <t>Nrbp2</t>
  </si>
  <si>
    <t>Q91V41</t>
  </si>
  <si>
    <t>Rab14</t>
  </si>
  <si>
    <t>Q91V61</t>
  </si>
  <si>
    <t>Sfxn3</t>
  </si>
  <si>
    <t>Q91V64</t>
  </si>
  <si>
    <t>Isoc1</t>
  </si>
  <si>
    <t>Q91V92</t>
  </si>
  <si>
    <t>Acly</t>
  </si>
  <si>
    <t>Q91VA6</t>
  </si>
  <si>
    <t>Poldip2</t>
  </si>
  <si>
    <t>Q91VC3</t>
  </si>
  <si>
    <t>Eif4a3</t>
  </si>
  <si>
    <t>Q91VD9</t>
  </si>
  <si>
    <t>Ndufs1</t>
  </si>
  <si>
    <t>Q91VE0</t>
  </si>
  <si>
    <t>Slc27a4</t>
  </si>
  <si>
    <t>Q91VI7</t>
  </si>
  <si>
    <t>Rnh1</t>
  </si>
  <si>
    <t>Q91VK4</t>
  </si>
  <si>
    <t>Itm2c</t>
  </si>
  <si>
    <t>Q91VM5</t>
  </si>
  <si>
    <t>Rbmxl1</t>
  </si>
  <si>
    <t>Q91VM9</t>
  </si>
  <si>
    <t>Ppa2</t>
  </si>
  <si>
    <t>Q91VN4</t>
  </si>
  <si>
    <t>Chchd6</t>
  </si>
  <si>
    <t>Q91VR2</t>
  </si>
  <si>
    <t>Atp5f1c</t>
  </si>
  <si>
    <t>Q91VR5</t>
  </si>
  <si>
    <t>Ddx1</t>
  </si>
  <si>
    <t>Q91VR7</t>
  </si>
  <si>
    <t>Map1lc3a</t>
  </si>
  <si>
    <t>Q91VR8</t>
  </si>
  <si>
    <t>Brk1</t>
  </si>
  <si>
    <t>Q91VT4</t>
  </si>
  <si>
    <t>Cbr4</t>
  </si>
  <si>
    <t>Q91VW3</t>
  </si>
  <si>
    <t>Sh3bgrl3</t>
  </si>
  <si>
    <t>Q91VZ6</t>
  </si>
  <si>
    <t>Smap1</t>
  </si>
  <si>
    <t>Q91W43</t>
  </si>
  <si>
    <t>Gldc</t>
  </si>
  <si>
    <t>Q91W50</t>
  </si>
  <si>
    <t>Csde1</t>
  </si>
  <si>
    <t>Q91W53</t>
  </si>
  <si>
    <t>Golga7</t>
  </si>
  <si>
    <t>Q91W69</t>
  </si>
  <si>
    <t>Epn3</t>
  </si>
  <si>
    <t>Q91W86</t>
  </si>
  <si>
    <t>Vps11</t>
  </si>
  <si>
    <t>Q91W89</t>
  </si>
  <si>
    <t>Man2c1</t>
  </si>
  <si>
    <t>Q91W90</t>
  </si>
  <si>
    <t>Txndc5</t>
  </si>
  <si>
    <t>Q91WA3</t>
  </si>
  <si>
    <t>Hdac11</t>
  </si>
  <si>
    <t>Q91WC3</t>
  </si>
  <si>
    <t>Acsl6</t>
  </si>
  <si>
    <t>Q91WD5</t>
  </si>
  <si>
    <t>Ndufs2</t>
  </si>
  <si>
    <t>Q91WG2</t>
  </si>
  <si>
    <t>Rabep2</t>
  </si>
  <si>
    <t>Q91WG4</t>
  </si>
  <si>
    <t>Elp2</t>
  </si>
  <si>
    <t>Q91WG5</t>
  </si>
  <si>
    <t>Prkag2</t>
  </si>
  <si>
    <t>Q91WG7</t>
  </si>
  <si>
    <t>Dgkg</t>
  </si>
  <si>
    <t>Q91WJ8</t>
  </si>
  <si>
    <t>Fubp1</t>
  </si>
  <si>
    <t>Q91WK0</t>
  </si>
  <si>
    <t>Lrrfip2</t>
  </si>
  <si>
    <t>Q91WK5</t>
  </si>
  <si>
    <t>Gcsh</t>
  </si>
  <si>
    <t>Q91WQ3</t>
  </si>
  <si>
    <t>Yars</t>
  </si>
  <si>
    <t>Q91WS0</t>
  </si>
  <si>
    <t>Cisd1</t>
  </si>
  <si>
    <t>Q91WT9</t>
  </si>
  <si>
    <t>Cbs</t>
  </si>
  <si>
    <t>Q91X58</t>
  </si>
  <si>
    <t>Zfand2b</t>
  </si>
  <si>
    <t>Q91X78</t>
  </si>
  <si>
    <t>Erlin1</t>
  </si>
  <si>
    <t>Q91X97</t>
  </si>
  <si>
    <t>Ncald</t>
  </si>
  <si>
    <t>Q91XF0</t>
  </si>
  <si>
    <t>Pnpo</t>
  </si>
  <si>
    <t>Q91XL9</t>
  </si>
  <si>
    <t>Osbpl1a</t>
  </si>
  <si>
    <t>Q91XM9</t>
  </si>
  <si>
    <t>Dlg2</t>
  </si>
  <si>
    <t>Q91XU3</t>
  </si>
  <si>
    <t>Pip4k2c</t>
  </si>
  <si>
    <t>Q91XV3</t>
  </si>
  <si>
    <t>Basp1</t>
  </si>
  <si>
    <t>Q91YD9</t>
  </si>
  <si>
    <t>Wasl</t>
  </si>
  <si>
    <t>Q91YE3</t>
  </si>
  <si>
    <t>Egln1</t>
  </si>
  <si>
    <t>Q91YE6</t>
  </si>
  <si>
    <t>Ipo9</t>
  </si>
  <si>
    <t>Q91YI0</t>
  </si>
  <si>
    <t>Asl</t>
  </si>
  <si>
    <t>Q91YJ2</t>
  </si>
  <si>
    <t>Snx4</t>
  </si>
  <si>
    <t>Q91YL2</t>
  </si>
  <si>
    <t>Rnf126</t>
  </si>
  <si>
    <t>Q91YL3</t>
  </si>
  <si>
    <t>Uckl1</t>
  </si>
  <si>
    <t>Q91YM2</t>
  </si>
  <si>
    <t>Arhgap35</t>
  </si>
  <si>
    <t>Q91YP0</t>
  </si>
  <si>
    <t>L2hgdh</t>
  </si>
  <si>
    <t>Q91YP2</t>
  </si>
  <si>
    <t>Nln</t>
  </si>
  <si>
    <t>Q91YQ5</t>
  </si>
  <si>
    <t>Rpn1</t>
  </si>
  <si>
    <t>Q91YR1</t>
  </si>
  <si>
    <t>Twf1</t>
  </si>
  <si>
    <t>Q91YR7</t>
  </si>
  <si>
    <t>Prpf6</t>
  </si>
  <si>
    <t>Q91YT0</t>
  </si>
  <si>
    <t>Ndufv1</t>
  </si>
  <si>
    <t>Q91Z31</t>
  </si>
  <si>
    <t>Ptbp2</t>
  </si>
  <si>
    <t>Q91Z38</t>
  </si>
  <si>
    <t>Ttc1</t>
  </si>
  <si>
    <t>Q91Z53</t>
  </si>
  <si>
    <t>Grhpr</t>
  </si>
  <si>
    <t>Q91Z61</t>
  </si>
  <si>
    <t>Diras1</t>
  </si>
  <si>
    <t>Q91Z67</t>
  </si>
  <si>
    <t>Srgap2</t>
  </si>
  <si>
    <t>Q91ZA3</t>
  </si>
  <si>
    <t>Pcca</t>
  </si>
  <si>
    <t>Q91ZF0</t>
  </si>
  <si>
    <t>Dnajc24</t>
  </si>
  <si>
    <t>Q91ZJ5</t>
  </si>
  <si>
    <t>Ugp2</t>
  </si>
  <si>
    <t>Q91ZM2</t>
  </si>
  <si>
    <t>Sh2b1</t>
  </si>
  <si>
    <t>Q91ZP9</t>
  </si>
  <si>
    <t>Necab2</t>
  </si>
  <si>
    <t>Q91ZR1</t>
  </si>
  <si>
    <t>Rab4b</t>
  </si>
  <si>
    <t>Q91ZU6</t>
  </si>
  <si>
    <t>Dst</t>
  </si>
  <si>
    <t>Q91ZW3</t>
  </si>
  <si>
    <t>Smarca5</t>
  </si>
  <si>
    <t>Q91ZX7</t>
  </si>
  <si>
    <t>Lrp1</t>
  </si>
  <si>
    <t>Q91ZZ3</t>
  </si>
  <si>
    <t>Sncb</t>
  </si>
  <si>
    <t>Q920E5</t>
  </si>
  <si>
    <t>Fdps</t>
  </si>
  <si>
    <t>Q920I9</t>
  </si>
  <si>
    <t>Wdr7</t>
  </si>
  <si>
    <t>Q920N7</t>
  </si>
  <si>
    <t>Syt12</t>
  </si>
  <si>
    <t>Q920P3</t>
  </si>
  <si>
    <t>Brinp1</t>
  </si>
  <si>
    <t>Q920P5</t>
  </si>
  <si>
    <t>Ak5</t>
  </si>
  <si>
    <t>Q920Q4</t>
  </si>
  <si>
    <t>Vps16</t>
  </si>
  <si>
    <t>Q921E2</t>
  </si>
  <si>
    <t>Rab31</t>
  </si>
  <si>
    <t>Q921F2</t>
  </si>
  <si>
    <t>Tardbp</t>
  </si>
  <si>
    <t>Q921F4</t>
  </si>
  <si>
    <t>Hnrnpll</t>
  </si>
  <si>
    <t>Q921G7</t>
  </si>
  <si>
    <t>Etfdh</t>
  </si>
  <si>
    <t>Q921H8</t>
  </si>
  <si>
    <t>Acaa1a</t>
  </si>
  <si>
    <t>Q921I1</t>
  </si>
  <si>
    <t>Tf</t>
  </si>
  <si>
    <t>Q921J2</t>
  </si>
  <si>
    <t>Rheb</t>
  </si>
  <si>
    <t>Q921L3</t>
  </si>
  <si>
    <t>Tmco1</t>
  </si>
  <si>
    <t>Q921M3</t>
  </si>
  <si>
    <t>Sf3b3</t>
  </si>
  <si>
    <t>Q921M4</t>
  </si>
  <si>
    <t>Golga2</t>
  </si>
  <si>
    <t>Q921M7</t>
  </si>
  <si>
    <t>Fam49b</t>
  </si>
  <si>
    <t>Q921Q7</t>
  </si>
  <si>
    <t>Rin1</t>
  </si>
  <si>
    <t>Q921S7</t>
  </si>
  <si>
    <t>Mrpl37</t>
  </si>
  <si>
    <t>Q921W0</t>
  </si>
  <si>
    <t>Chmp1a</t>
  </si>
  <si>
    <t>Q921W4</t>
  </si>
  <si>
    <t>Cryzl1</t>
  </si>
  <si>
    <t>Q922B1</t>
  </si>
  <si>
    <t>Macrod1</t>
  </si>
  <si>
    <t>Q922B2</t>
  </si>
  <si>
    <t>Dars</t>
  </si>
  <si>
    <t>Q922D8</t>
  </si>
  <si>
    <t>Mthfd1</t>
  </si>
  <si>
    <t>Q922E4</t>
  </si>
  <si>
    <t>Pcyt2</t>
  </si>
  <si>
    <t>Q922F4</t>
  </si>
  <si>
    <t>Tubb6</t>
  </si>
  <si>
    <t>Q922H2</t>
  </si>
  <si>
    <t>Pdk3</t>
  </si>
  <si>
    <t>Q922J3</t>
  </si>
  <si>
    <t>Clip1</t>
  </si>
  <si>
    <t>Q922J6</t>
  </si>
  <si>
    <t>Tspan2</t>
  </si>
  <si>
    <t>Q922J9</t>
  </si>
  <si>
    <t>Far1</t>
  </si>
  <si>
    <t>Q922Q1</t>
  </si>
  <si>
    <t>Marc2</t>
  </si>
  <si>
    <t>Q922Q4</t>
  </si>
  <si>
    <t>Pycr2</t>
  </si>
  <si>
    <t>Q922Q8</t>
  </si>
  <si>
    <t>Lrrc59</t>
  </si>
  <si>
    <t>Q922R5</t>
  </si>
  <si>
    <t>Ppp4r3b</t>
  </si>
  <si>
    <t>Q922R8</t>
  </si>
  <si>
    <t>Pdia6</t>
  </si>
  <si>
    <t>Q922S4</t>
  </si>
  <si>
    <t>Pde2a</t>
  </si>
  <si>
    <t>Q922U1</t>
  </si>
  <si>
    <t>Prpf3</t>
  </si>
  <si>
    <t>Q923D2</t>
  </si>
  <si>
    <t>Blvrb</t>
  </si>
  <si>
    <t>Q923G2</t>
  </si>
  <si>
    <t>Polr2h</t>
  </si>
  <si>
    <t>Q923T9</t>
  </si>
  <si>
    <t>Camk2g</t>
  </si>
  <si>
    <t>Q924C1</t>
  </si>
  <si>
    <t>Xpo5</t>
  </si>
  <si>
    <t>Q924M7</t>
  </si>
  <si>
    <t>Mpi</t>
  </si>
  <si>
    <t>Q924N4</t>
  </si>
  <si>
    <t>Slc12a6</t>
  </si>
  <si>
    <t>Q924T2</t>
  </si>
  <si>
    <t>Mrps2</t>
  </si>
  <si>
    <t>Q925I1</t>
  </si>
  <si>
    <t>Atad3</t>
  </si>
  <si>
    <t>Q925N0</t>
  </si>
  <si>
    <t>Sfxn5</t>
  </si>
  <si>
    <t>Q93092</t>
  </si>
  <si>
    <t>Taldo1</t>
  </si>
  <si>
    <t>Q99020</t>
  </si>
  <si>
    <t>Hnrnpab</t>
  </si>
  <si>
    <t>Q99104</t>
  </si>
  <si>
    <t>Myo5a</t>
  </si>
  <si>
    <t>Q99J08</t>
  </si>
  <si>
    <t>Sec14l2</t>
  </si>
  <si>
    <t>Q99J09</t>
  </si>
  <si>
    <t>Wdr77</t>
  </si>
  <si>
    <t>Q99J85</t>
  </si>
  <si>
    <t>Nptxr</t>
  </si>
  <si>
    <t>Q99J99</t>
  </si>
  <si>
    <t>Mpst</t>
  </si>
  <si>
    <t>Q99JB2</t>
  </si>
  <si>
    <t>Stoml2</t>
  </si>
  <si>
    <t>Q99JF8</t>
  </si>
  <si>
    <t>Psip1</t>
  </si>
  <si>
    <t>Q99JG2</t>
  </si>
  <si>
    <t>Gpr37l1</t>
  </si>
  <si>
    <t>Q99JI4</t>
  </si>
  <si>
    <t>Psmd6</t>
  </si>
  <si>
    <t>Q99JI6</t>
  </si>
  <si>
    <t>Rap1b</t>
  </si>
  <si>
    <t>Q99JN2</t>
  </si>
  <si>
    <t>Klhl22</t>
  </si>
  <si>
    <t>Q99JP6</t>
  </si>
  <si>
    <t>Homer3</t>
  </si>
  <si>
    <t>Q99JP7</t>
  </si>
  <si>
    <t>Ggt7</t>
  </si>
  <si>
    <t>Q99JR1</t>
  </si>
  <si>
    <t>Sfxn1</t>
  </si>
  <si>
    <t>Q99JR5</t>
  </si>
  <si>
    <t>Tinagl1</t>
  </si>
  <si>
    <t>Q99JW2</t>
  </si>
  <si>
    <t>Acy1</t>
  </si>
  <si>
    <t>Q99JX3</t>
  </si>
  <si>
    <t>Gorasp2</t>
  </si>
  <si>
    <t>Q99JY0</t>
  </si>
  <si>
    <t>Hadhb</t>
  </si>
  <si>
    <t>Q99JY8</t>
  </si>
  <si>
    <t>Plpp3</t>
  </si>
  <si>
    <t>Q99JY9</t>
  </si>
  <si>
    <t>Actr3</t>
  </si>
  <si>
    <t>Q99K01</t>
  </si>
  <si>
    <t>Pdxdc1</t>
  </si>
  <si>
    <t>Q99K10</t>
  </si>
  <si>
    <t>Nlgn1</t>
  </si>
  <si>
    <t>Q99K23</t>
  </si>
  <si>
    <t>Ufsp2</t>
  </si>
  <si>
    <t>Q99K46</t>
  </si>
  <si>
    <t>Usp11</t>
  </si>
  <si>
    <t>Q99K51</t>
  </si>
  <si>
    <t>Pls3</t>
  </si>
  <si>
    <t>Q99K70</t>
  </si>
  <si>
    <t>Rragc</t>
  </si>
  <si>
    <t>Q99K85</t>
  </si>
  <si>
    <t>Psat1</t>
  </si>
  <si>
    <t>Q99KB8</t>
  </si>
  <si>
    <t>Hagh</t>
  </si>
  <si>
    <t>Q99KC8</t>
  </si>
  <si>
    <t>Vwa5a</t>
  </si>
  <si>
    <t>Q99KE1</t>
  </si>
  <si>
    <t>Me2</t>
  </si>
  <si>
    <t>Q99KH8</t>
  </si>
  <si>
    <t>Stk24</t>
  </si>
  <si>
    <t>Q99KI0</t>
  </si>
  <si>
    <t>Aco2</t>
  </si>
  <si>
    <t>Q99KI3</t>
  </si>
  <si>
    <t>Emc3</t>
  </si>
  <si>
    <t>Q99KJ8</t>
  </si>
  <si>
    <t>Dctn2</t>
  </si>
  <si>
    <t>Q99KK2</t>
  </si>
  <si>
    <t>Cmas</t>
  </si>
  <si>
    <t>Q99KK7</t>
  </si>
  <si>
    <t>Dpp3</t>
  </si>
  <si>
    <t>Q99KL7</t>
  </si>
  <si>
    <t>Rab28</t>
  </si>
  <si>
    <t>Q99KN9</t>
  </si>
  <si>
    <t>Clint1</t>
  </si>
  <si>
    <t>Q99KP3</t>
  </si>
  <si>
    <t>Cryl1</t>
  </si>
  <si>
    <t>Q99KP6</t>
  </si>
  <si>
    <t>Prpf19</t>
  </si>
  <si>
    <t>Q99KQ4</t>
  </si>
  <si>
    <t>Nampt</t>
  </si>
  <si>
    <t>Q99KR3</t>
  </si>
  <si>
    <t>Lactb2</t>
  </si>
  <si>
    <t>Q99KV1</t>
  </si>
  <si>
    <t>Dnajb11</t>
  </si>
  <si>
    <t>Q99KX1</t>
  </si>
  <si>
    <t>Mlf2</t>
  </si>
  <si>
    <t>Q99KY4</t>
  </si>
  <si>
    <t>Gak</t>
  </si>
  <si>
    <t>Q99L04</t>
  </si>
  <si>
    <t>Dhrs1</t>
  </si>
  <si>
    <t>Q99L13</t>
  </si>
  <si>
    <t>Hibadh</t>
  </si>
  <si>
    <t>Q99L27</t>
  </si>
  <si>
    <t>Gmpr2</t>
  </si>
  <si>
    <t>Q99L43</t>
  </si>
  <si>
    <t>Cds2</t>
  </si>
  <si>
    <t>Q99L47</t>
  </si>
  <si>
    <t>St13</t>
  </si>
  <si>
    <t>Q99L85</t>
  </si>
  <si>
    <t>Elp5</t>
  </si>
  <si>
    <t>Q99LB2</t>
  </si>
  <si>
    <t>Dhrs4</t>
  </si>
  <si>
    <t>Q99LB6</t>
  </si>
  <si>
    <t>Mat2b</t>
  </si>
  <si>
    <t>Q99LC3</t>
  </si>
  <si>
    <t>Ndufa10</t>
  </si>
  <si>
    <t>Q99LC5</t>
  </si>
  <si>
    <t>Etfa</t>
  </si>
  <si>
    <t>Q99LD4</t>
  </si>
  <si>
    <t>Gps1</t>
  </si>
  <si>
    <t>Q99LD8</t>
  </si>
  <si>
    <t>Ddah2</t>
  </si>
  <si>
    <t>Q99LF4</t>
  </si>
  <si>
    <t>Rtcb</t>
  </si>
  <si>
    <t>Q99LG2</t>
  </si>
  <si>
    <t>Tnpo2</t>
  </si>
  <si>
    <t>Q99LJ1</t>
  </si>
  <si>
    <t>Fuca1</t>
  </si>
  <si>
    <t>Q99LP6</t>
  </si>
  <si>
    <t>Grpel1</t>
  </si>
  <si>
    <t>Q99LR1</t>
  </si>
  <si>
    <t>Abhd12</t>
  </si>
  <si>
    <t>Q99LS3</t>
  </si>
  <si>
    <t>Psph</t>
  </si>
  <si>
    <t>Q99LX0</t>
  </si>
  <si>
    <t>Park7</t>
  </si>
  <si>
    <t>Q99LY9</t>
  </si>
  <si>
    <t>Ndufs5</t>
  </si>
  <si>
    <t>Q99M51</t>
  </si>
  <si>
    <t>Nck1</t>
  </si>
  <si>
    <t>Q99M71</t>
  </si>
  <si>
    <t>Epdr1</t>
  </si>
  <si>
    <t>Q99M87</t>
  </si>
  <si>
    <t>Dnaja3</t>
  </si>
  <si>
    <t>Q99MI1</t>
  </si>
  <si>
    <t>Erc1</t>
  </si>
  <si>
    <t>Q99MK8</t>
  </si>
  <si>
    <t>Grk2</t>
  </si>
  <si>
    <t>Q99MN1</t>
  </si>
  <si>
    <t>Kars</t>
  </si>
  <si>
    <t>Q99MN9</t>
  </si>
  <si>
    <t>Pccb</t>
  </si>
  <si>
    <t>Q99MR3</t>
  </si>
  <si>
    <t>Slc12a9</t>
  </si>
  <si>
    <t>Q99MR6</t>
  </si>
  <si>
    <t>Srrt</t>
  </si>
  <si>
    <t>Q99MR8</t>
  </si>
  <si>
    <t>Mccc1</t>
  </si>
  <si>
    <t>Q99MX0</t>
  </si>
  <si>
    <t>Tktl1</t>
  </si>
  <si>
    <t>Q99N28</t>
  </si>
  <si>
    <t>Cadm3</t>
  </si>
  <si>
    <t>Q99N89</t>
  </si>
  <si>
    <t>Mrpl43</t>
  </si>
  <si>
    <t>Q99N94</t>
  </si>
  <si>
    <t>Mrpl9</t>
  </si>
  <si>
    <t>Q99NB1</t>
  </si>
  <si>
    <t>Acss1</t>
  </si>
  <si>
    <t>Q99NB9</t>
  </si>
  <si>
    <t>Sf3b1</t>
  </si>
  <si>
    <t>Q99NE5</t>
  </si>
  <si>
    <t>Rims1</t>
  </si>
  <si>
    <t>Q99NF2</t>
  </si>
  <si>
    <t>Nsmf</t>
  </si>
  <si>
    <t>Q99NH0</t>
  </si>
  <si>
    <t>Ankrd17</t>
  </si>
  <si>
    <t>Q99P31</t>
  </si>
  <si>
    <t>Hspbp1</t>
  </si>
  <si>
    <t>Q99P47</t>
  </si>
  <si>
    <t>Cntnap4</t>
  </si>
  <si>
    <t>Q99P58</t>
  </si>
  <si>
    <t>Rab27b</t>
  </si>
  <si>
    <t>Q99P72</t>
  </si>
  <si>
    <t>Rtn4</t>
  </si>
  <si>
    <t>Q99PJ0</t>
  </si>
  <si>
    <t>Ntm</t>
  </si>
  <si>
    <t>Q99PL5</t>
  </si>
  <si>
    <t>Rrbp1</t>
  </si>
  <si>
    <t>Q99PL6</t>
  </si>
  <si>
    <t>Ubxn6</t>
  </si>
  <si>
    <t>Q99PP7</t>
  </si>
  <si>
    <t>Trim33</t>
  </si>
  <si>
    <t>Q99PT1</t>
  </si>
  <si>
    <t>Arhgdia</t>
  </si>
  <si>
    <t>Q99PU5</t>
  </si>
  <si>
    <t>Acsbg1</t>
  </si>
  <si>
    <t>Q99PV0</t>
  </si>
  <si>
    <t>Prpf8</t>
  </si>
  <si>
    <t>Q9CPP6</t>
  </si>
  <si>
    <t>Ndufa5</t>
  </si>
  <si>
    <t>Q9CPQ1</t>
  </si>
  <si>
    <t>Cox6c</t>
  </si>
  <si>
    <t>Q9CPQ3</t>
  </si>
  <si>
    <t>Tomm22</t>
  </si>
  <si>
    <t>Q9CPQ8</t>
  </si>
  <si>
    <t>Atp5mg</t>
  </si>
  <si>
    <t>Q9CPR4</t>
  </si>
  <si>
    <t>Rpl17</t>
  </si>
  <si>
    <t>Q9CPS6</t>
  </si>
  <si>
    <t>Hint3</t>
  </si>
  <si>
    <t>Q9CPT4</t>
  </si>
  <si>
    <t>Mydgf</t>
  </si>
  <si>
    <t>Q9CPU0</t>
  </si>
  <si>
    <t>Glo1</t>
  </si>
  <si>
    <t>Q9CPU4</t>
  </si>
  <si>
    <t>Mgst3</t>
  </si>
  <si>
    <t>Q9CPV4</t>
  </si>
  <si>
    <t>Glod4</t>
  </si>
  <si>
    <t>Q9CPW0</t>
  </si>
  <si>
    <t>Cntnap2</t>
  </si>
  <si>
    <t>Q9CPW2</t>
  </si>
  <si>
    <t>Fdx2</t>
  </si>
  <si>
    <t>Q9CPW4</t>
  </si>
  <si>
    <t>Arpc5</t>
  </si>
  <si>
    <t>Q9CPX6</t>
  </si>
  <si>
    <t>Atg3</t>
  </si>
  <si>
    <t>Q9CPX8</t>
  </si>
  <si>
    <t>Uqcr11</t>
  </si>
  <si>
    <t>Q9CPY7</t>
  </si>
  <si>
    <t>Lap3</t>
  </si>
  <si>
    <t>Q9CQ22</t>
  </si>
  <si>
    <t>Lamtor1</t>
  </si>
  <si>
    <t>Q9CQ26</t>
  </si>
  <si>
    <t>Stambp</t>
  </si>
  <si>
    <t>Q9CQ37</t>
  </si>
  <si>
    <t>Ube2t</t>
  </si>
  <si>
    <t>Q9CQ45</t>
  </si>
  <si>
    <t>Nenf</t>
  </si>
  <si>
    <t>Q9CQ48</t>
  </si>
  <si>
    <t>Nudcd2</t>
  </si>
  <si>
    <t>Q9CQ54</t>
  </si>
  <si>
    <t>Ndufc2</t>
  </si>
  <si>
    <t>Q9CQ60</t>
  </si>
  <si>
    <t>Pgls</t>
  </si>
  <si>
    <t>Q9CQ62</t>
  </si>
  <si>
    <t>Decr1</t>
  </si>
  <si>
    <t>Q9CQ65</t>
  </si>
  <si>
    <t>Mtap</t>
  </si>
  <si>
    <t>Q9CQ69</t>
  </si>
  <si>
    <t>Uqcrq</t>
  </si>
  <si>
    <t>Q9CQ75</t>
  </si>
  <si>
    <t>Ndufa2</t>
  </si>
  <si>
    <t>Q9CQ79</t>
  </si>
  <si>
    <t>Txndc9</t>
  </si>
  <si>
    <t>Q9CQ80</t>
  </si>
  <si>
    <t>Vps25</t>
  </si>
  <si>
    <t>Q9CQ85</t>
  </si>
  <si>
    <t>Timm22</t>
  </si>
  <si>
    <t>Q9CQ91</t>
  </si>
  <si>
    <t>Ndufa3</t>
  </si>
  <si>
    <t>Q9CQ92</t>
  </si>
  <si>
    <t>Fis1</t>
  </si>
  <si>
    <t>Q9CQA1</t>
  </si>
  <si>
    <t>Trappc5</t>
  </si>
  <si>
    <t>Q9CQA3</t>
  </si>
  <si>
    <t>Sdhb</t>
  </si>
  <si>
    <t>Q9CQB5</t>
  </si>
  <si>
    <t>Cisd2</t>
  </si>
  <si>
    <t>Q9CQC6</t>
  </si>
  <si>
    <t>Bzw1</t>
  </si>
  <si>
    <t>Q9CQC7</t>
  </si>
  <si>
    <t>Ndufb4</t>
  </si>
  <si>
    <t>Q9CQC9</t>
  </si>
  <si>
    <t>Sar1b</t>
  </si>
  <si>
    <t>Q9CQD1</t>
  </si>
  <si>
    <t>Rab5a</t>
  </si>
  <si>
    <t>Q9CQE5</t>
  </si>
  <si>
    <t>Rgs10</t>
  </si>
  <si>
    <t>Q9CQE8</t>
  </si>
  <si>
    <t>RTRAF</t>
  </si>
  <si>
    <t>Q9CQF9</t>
  </si>
  <si>
    <t>Pcyox1</t>
  </si>
  <si>
    <t>Q9CQH3</t>
  </si>
  <si>
    <t>Ndufb5</t>
  </si>
  <si>
    <t>Q9CQI3</t>
  </si>
  <si>
    <t>Gmfb</t>
  </si>
  <si>
    <t>Q9CQI6</t>
  </si>
  <si>
    <t>Cotl1</t>
  </si>
  <si>
    <t>Q9CQJ6</t>
  </si>
  <si>
    <t>Denr</t>
  </si>
  <si>
    <t>Q9CQJ8</t>
  </si>
  <si>
    <t>Ndufb9</t>
  </si>
  <si>
    <t>Q9CQL5</t>
  </si>
  <si>
    <t>Mrpl18</t>
  </si>
  <si>
    <t>Q9CQM5</t>
  </si>
  <si>
    <t>Txndc17</t>
  </si>
  <si>
    <t>Q9CQM9</t>
  </si>
  <si>
    <t>Glrx3</t>
  </si>
  <si>
    <t>Q9CQN1</t>
  </si>
  <si>
    <t>Trap1</t>
  </si>
  <si>
    <t>Q9CQQ7</t>
  </si>
  <si>
    <t>Atp5pb</t>
  </si>
  <si>
    <t>Q9CQR2</t>
  </si>
  <si>
    <t>Rps21</t>
  </si>
  <si>
    <t>Q9CQR4</t>
  </si>
  <si>
    <t>Acot13</t>
  </si>
  <si>
    <t>Q9CQR6</t>
  </si>
  <si>
    <t>Ppp6c</t>
  </si>
  <si>
    <t>Q9CQS4</t>
  </si>
  <si>
    <t>Slc25a46</t>
  </si>
  <si>
    <t>Q9CQT1</t>
  </si>
  <si>
    <t>Mri1</t>
  </si>
  <si>
    <t>Q9CQU0</t>
  </si>
  <si>
    <t>Txndc12</t>
  </si>
  <si>
    <t>Q9CQV4</t>
  </si>
  <si>
    <t>Retreg3</t>
  </si>
  <si>
    <t>Q9CQV5</t>
  </si>
  <si>
    <t>Mrps24</t>
  </si>
  <si>
    <t>Q9CQV6</t>
  </si>
  <si>
    <t>Map1lc3b</t>
  </si>
  <si>
    <t>Q9CQV8</t>
  </si>
  <si>
    <t>Ywhab</t>
  </si>
  <si>
    <t>Q9CQW1</t>
  </si>
  <si>
    <t>Ykt6</t>
  </si>
  <si>
    <t>Q9CQW2</t>
  </si>
  <si>
    <t>Arl8b</t>
  </si>
  <si>
    <t>Q9CQX0</t>
  </si>
  <si>
    <t>Otub2</t>
  </si>
  <si>
    <t>Q9CQX2</t>
  </si>
  <si>
    <t>Cyb5b</t>
  </si>
  <si>
    <t>Q9CQY6</t>
  </si>
  <si>
    <t>Uqcc2</t>
  </si>
  <si>
    <t>Q9CQZ5</t>
  </si>
  <si>
    <t>Ndufa6</t>
  </si>
  <si>
    <t>Q9CQZ6</t>
  </si>
  <si>
    <t>Ndufb3</t>
  </si>
  <si>
    <t>Q9CR00</t>
  </si>
  <si>
    <t>Psmd9</t>
  </si>
  <si>
    <t>Q9CR09</t>
  </si>
  <si>
    <t>Ufc1</t>
  </si>
  <si>
    <t>Q9CR16</t>
  </si>
  <si>
    <t>Ppid</t>
  </si>
  <si>
    <t>Q9CR21</t>
  </si>
  <si>
    <t>Ndufab1</t>
  </si>
  <si>
    <t>Q9CR26</t>
  </si>
  <si>
    <t>Vta1</t>
  </si>
  <si>
    <t>Q9CR51</t>
  </si>
  <si>
    <t>Atp6v1g1</t>
  </si>
  <si>
    <t>Q9CR57</t>
  </si>
  <si>
    <t>Rpl14</t>
  </si>
  <si>
    <t>Q9CR59</t>
  </si>
  <si>
    <t>Gadd45gip1</t>
  </si>
  <si>
    <t>Q9CR61</t>
  </si>
  <si>
    <t>Ndufb7</t>
  </si>
  <si>
    <t>Q9CR62</t>
  </si>
  <si>
    <t>Slc25a11</t>
  </si>
  <si>
    <t>Q9CR68</t>
  </si>
  <si>
    <t>Uqcrfs1</t>
  </si>
  <si>
    <t>Q9CR95</t>
  </si>
  <si>
    <t>Necap1</t>
  </si>
  <si>
    <t>Q9CRA7</t>
  </si>
  <si>
    <t>Dmac2l</t>
  </si>
  <si>
    <t>Q9CRB2</t>
  </si>
  <si>
    <t>Nhp2</t>
  </si>
  <si>
    <t>Q9CRB6</t>
  </si>
  <si>
    <t>Tppp3</t>
  </si>
  <si>
    <t>Q9CRB8</t>
  </si>
  <si>
    <t>Mtfp1</t>
  </si>
  <si>
    <t>Q9CRB9</t>
  </si>
  <si>
    <t>Chchd3</t>
  </si>
  <si>
    <t>Q9CRC0</t>
  </si>
  <si>
    <t>Vkorc1</t>
  </si>
  <si>
    <t>Q9CRC8</t>
  </si>
  <si>
    <t>Lrrc40</t>
  </si>
  <si>
    <t>Q9CRD0</t>
  </si>
  <si>
    <t>Ociad1</t>
  </si>
  <si>
    <t>Q9CRD2</t>
  </si>
  <si>
    <t>Emc2</t>
  </si>
  <si>
    <t>Q9CRD4</t>
  </si>
  <si>
    <t>Dbndd2</t>
  </si>
  <si>
    <t>Q9CRT8</t>
  </si>
  <si>
    <t>Xpot</t>
  </si>
  <si>
    <t>Q9CRY7</t>
  </si>
  <si>
    <t>Gdpd1</t>
  </si>
  <si>
    <t>Q9CS42</t>
  </si>
  <si>
    <t>Prps2</t>
  </si>
  <si>
    <t>Q9CS84</t>
  </si>
  <si>
    <t>Nrxn1</t>
  </si>
  <si>
    <t>Q9CSN1</t>
  </si>
  <si>
    <t>Snw1</t>
  </si>
  <si>
    <t>Q9CSU0</t>
  </si>
  <si>
    <t>Rprd1b</t>
  </si>
  <si>
    <t>Q9CTY5</t>
  </si>
  <si>
    <t>Micu3</t>
  </si>
  <si>
    <t>Q9CVB6</t>
  </si>
  <si>
    <t>Arpc2</t>
  </si>
  <si>
    <t>Q9CWE0</t>
  </si>
  <si>
    <t>Mtfr1l</t>
  </si>
  <si>
    <t>Q9CWF2</t>
  </si>
  <si>
    <t>Tubb2b</t>
  </si>
  <si>
    <t>Q9CWG8</t>
  </si>
  <si>
    <t>Ndufaf7</t>
  </si>
  <si>
    <t>Q9CWJ9</t>
  </si>
  <si>
    <t>Atic</t>
  </si>
  <si>
    <t>Q9CWK3</t>
  </si>
  <si>
    <t>Cd2bp2</t>
  </si>
  <si>
    <t>Q9CWK8</t>
  </si>
  <si>
    <t>Snx2</t>
  </si>
  <si>
    <t>Q9CWL8</t>
  </si>
  <si>
    <t>Ctnnbl1</t>
  </si>
  <si>
    <t>Q9CWS0</t>
  </si>
  <si>
    <t>Ddah1</t>
  </si>
  <si>
    <t>Q9CWU6</t>
  </si>
  <si>
    <t>Uqcc1</t>
  </si>
  <si>
    <t>Q9CWW6</t>
  </si>
  <si>
    <t>Pin4</t>
  </si>
  <si>
    <t>Q9CWX9</t>
  </si>
  <si>
    <t>Ddx47</t>
  </si>
  <si>
    <t>Q9CWZ7</t>
  </si>
  <si>
    <t>Napg</t>
  </si>
  <si>
    <t>Q9CX00</t>
  </si>
  <si>
    <t>Ist1</t>
  </si>
  <si>
    <t>Q9CX34</t>
  </si>
  <si>
    <t>Sugt1</t>
  </si>
  <si>
    <t>Q9CX86</t>
  </si>
  <si>
    <t>Hnrnpa0</t>
  </si>
  <si>
    <t>Q9CXF4</t>
  </si>
  <si>
    <t>Tbc1d15</t>
  </si>
  <si>
    <t>Q9CXI0</t>
  </si>
  <si>
    <t>Coq5</t>
  </si>
  <si>
    <t>Q9CXJ4</t>
  </si>
  <si>
    <t>Abcb8</t>
  </si>
  <si>
    <t>Q9CXR1</t>
  </si>
  <si>
    <t>Dhrs7</t>
  </si>
  <si>
    <t>Q9CXS4</t>
  </si>
  <si>
    <t>Cenpv</t>
  </si>
  <si>
    <t>Q9CXW3</t>
  </si>
  <si>
    <t>Cacybp</t>
  </si>
  <si>
    <t>Q9CXW4</t>
  </si>
  <si>
    <t>Rpl11</t>
  </si>
  <si>
    <t>Q9CXY6</t>
  </si>
  <si>
    <t>Ilf2</t>
  </si>
  <si>
    <t>Q9CXY9</t>
  </si>
  <si>
    <t>Pigk</t>
  </si>
  <si>
    <t>Q9CXZ1</t>
  </si>
  <si>
    <t>Ndufs4</t>
  </si>
  <si>
    <t>Q9CY58</t>
  </si>
  <si>
    <t>Serbp1</t>
  </si>
  <si>
    <t>Q9CY64</t>
  </si>
  <si>
    <t>Blvra</t>
  </si>
  <si>
    <t>Q9CYG7</t>
  </si>
  <si>
    <t>Tomm34</t>
  </si>
  <si>
    <t>Q9CYH2</t>
  </si>
  <si>
    <t>Prxl2a</t>
  </si>
  <si>
    <t>Q9CYL5</t>
  </si>
  <si>
    <t>Glipr2</t>
  </si>
  <si>
    <t>Q9CYN2</t>
  </si>
  <si>
    <t>Spcs2</t>
  </si>
  <si>
    <t>Q9CYR6</t>
  </si>
  <si>
    <t>Pgm3</t>
  </si>
  <si>
    <t>Q9CYT6</t>
  </si>
  <si>
    <t>Cap2</t>
  </si>
  <si>
    <t>Q9CYW4</t>
  </si>
  <si>
    <t>Hdhd3</t>
  </si>
  <si>
    <t>Q9CYZ2</t>
  </si>
  <si>
    <t>Tpd52l2</t>
  </si>
  <si>
    <t>Q9CZ04</t>
  </si>
  <si>
    <t>Cops7a</t>
  </si>
  <si>
    <t>Q9CZ13</t>
  </si>
  <si>
    <t>Uqcrc1</t>
  </si>
  <si>
    <t>Q9CZ28</t>
  </si>
  <si>
    <t>Snf8</t>
  </si>
  <si>
    <t>Q9CZ30</t>
  </si>
  <si>
    <t>Ola1</t>
  </si>
  <si>
    <t>Q9CZ42</t>
  </si>
  <si>
    <t>Naxd</t>
  </si>
  <si>
    <t>Q9CZ44</t>
  </si>
  <si>
    <t>Nsfl1c</t>
  </si>
  <si>
    <t>Q9CZA6</t>
  </si>
  <si>
    <t>Nde1</t>
  </si>
  <si>
    <t>Q9CZC8</t>
  </si>
  <si>
    <t>Scrn1</t>
  </si>
  <si>
    <t>Q9CZD3</t>
  </si>
  <si>
    <t>Gars</t>
  </si>
  <si>
    <t>Q9CZJ0</t>
  </si>
  <si>
    <t>Mpped2</t>
  </si>
  <si>
    <t>Q9CZJ2</t>
  </si>
  <si>
    <t>Hspa12b</t>
  </si>
  <si>
    <t>Q9CZL5</t>
  </si>
  <si>
    <t>Pcbd2</t>
  </si>
  <si>
    <t>Q9CZM2</t>
  </si>
  <si>
    <t>Rpl15</t>
  </si>
  <si>
    <t>Q9CZN8</t>
  </si>
  <si>
    <t>Qrsl1</t>
  </si>
  <si>
    <t>Q9CZR8</t>
  </si>
  <si>
    <t>Tsfm</t>
  </si>
  <si>
    <t>Q9CZS1</t>
  </si>
  <si>
    <t>Aldh1b1</t>
  </si>
  <si>
    <t>Q9CZT8</t>
  </si>
  <si>
    <t>Rab3b</t>
  </si>
  <si>
    <t>Q9CZU3</t>
  </si>
  <si>
    <t>Mtrex</t>
  </si>
  <si>
    <t>Q9CZU6</t>
  </si>
  <si>
    <t>Cs</t>
  </si>
  <si>
    <t>Q9CZW4</t>
  </si>
  <si>
    <t>Acsl3</t>
  </si>
  <si>
    <t>Q9CZW5</t>
  </si>
  <si>
    <t>Tomm70</t>
  </si>
  <si>
    <t>Q9CZX0</t>
  </si>
  <si>
    <t>Elp3</t>
  </si>
  <si>
    <t>Q9CZX8</t>
  </si>
  <si>
    <t>Rps19</t>
  </si>
  <si>
    <t>Q9CZX9</t>
  </si>
  <si>
    <t>Emc4</t>
  </si>
  <si>
    <t>Q9CZY3</t>
  </si>
  <si>
    <t>Ube2v1</t>
  </si>
  <si>
    <t>Q9D023</t>
  </si>
  <si>
    <t>Mpc2</t>
  </si>
  <si>
    <t>Q9D024</t>
  </si>
  <si>
    <t>Ccdc47</t>
  </si>
  <si>
    <t>Q9D051</t>
  </si>
  <si>
    <t>Pdhb</t>
  </si>
  <si>
    <t>Q9D071</t>
  </si>
  <si>
    <t>Mms19</t>
  </si>
  <si>
    <t>Q9D0A3</t>
  </si>
  <si>
    <t>Arpin</t>
  </si>
  <si>
    <t>Q9D0B6</t>
  </si>
  <si>
    <t>Pbdc1</t>
  </si>
  <si>
    <t>Q9D0E1</t>
  </si>
  <si>
    <t>Hnrnpm</t>
  </si>
  <si>
    <t>Q9D0F3</t>
  </si>
  <si>
    <t>Lman1</t>
  </si>
  <si>
    <t>Q9D0F9</t>
  </si>
  <si>
    <t>Pgm1</t>
  </si>
  <si>
    <t>Q9D0G0</t>
  </si>
  <si>
    <t>Mrps30</t>
  </si>
  <si>
    <t>Q9D0I9</t>
  </si>
  <si>
    <t>Rars</t>
  </si>
  <si>
    <t>Q9D0J4</t>
  </si>
  <si>
    <t>Arl2</t>
  </si>
  <si>
    <t>Q9D0J8</t>
  </si>
  <si>
    <t>Ptms</t>
  </si>
  <si>
    <t>Q9D0K2</t>
  </si>
  <si>
    <t>Oxct1</t>
  </si>
  <si>
    <t>Q9D0L4</t>
  </si>
  <si>
    <t>Adck1</t>
  </si>
  <si>
    <t>Q9D0L7</t>
  </si>
  <si>
    <t>Armc10</t>
  </si>
  <si>
    <t>Q9D0L8</t>
  </si>
  <si>
    <t>Rnmt</t>
  </si>
  <si>
    <t>Q9D0M1</t>
  </si>
  <si>
    <t>Prpsap1</t>
  </si>
  <si>
    <t>Q9D0M3</t>
  </si>
  <si>
    <t>Cyc1</t>
  </si>
  <si>
    <t>Q9D0M5</t>
  </si>
  <si>
    <t>Dynll2</t>
  </si>
  <si>
    <t>Q9D0Q7</t>
  </si>
  <si>
    <t>Mrpl45</t>
  </si>
  <si>
    <t>Q9D0R2</t>
  </si>
  <si>
    <t>Tars</t>
  </si>
  <si>
    <t>Q9D0S9</t>
  </si>
  <si>
    <t>Hint2</t>
  </si>
  <si>
    <t>Q9D0T1</t>
  </si>
  <si>
    <t>Snu13</t>
  </si>
  <si>
    <t>Q9D154</t>
  </si>
  <si>
    <t>Serpinb1a</t>
  </si>
  <si>
    <t>Q9D164</t>
  </si>
  <si>
    <t>Fxyd6</t>
  </si>
  <si>
    <t>Q9D172</t>
  </si>
  <si>
    <t>Gatd3a</t>
  </si>
  <si>
    <t>Q9D1A2</t>
  </si>
  <si>
    <t>Cndp2</t>
  </si>
  <si>
    <t>Q9D1E6</t>
  </si>
  <si>
    <t>Tbcb</t>
  </si>
  <si>
    <t>Q9D1G1</t>
  </si>
  <si>
    <t>Rab1b</t>
  </si>
  <si>
    <t>Q9D1G5</t>
  </si>
  <si>
    <t>Lrrc57</t>
  </si>
  <si>
    <t>Q9D1H6</t>
  </si>
  <si>
    <t>Ndufaf4</t>
  </si>
  <si>
    <t>Q9D1I6</t>
  </si>
  <si>
    <t>Mrpl14</t>
  </si>
  <si>
    <t>Q9D1J3</t>
  </si>
  <si>
    <t>Sarnp</t>
  </si>
  <si>
    <t>Q9D1K2</t>
  </si>
  <si>
    <t>Atp6v1f</t>
  </si>
  <si>
    <t>Q9D1L0</t>
  </si>
  <si>
    <t>Chchd2</t>
  </si>
  <si>
    <t>Q9D1M0</t>
  </si>
  <si>
    <t>Sec13</t>
  </si>
  <si>
    <t>Q9D1N9</t>
  </si>
  <si>
    <t>Mrpl21</t>
  </si>
  <si>
    <t>Q9D1P4</t>
  </si>
  <si>
    <t>Chordc1</t>
  </si>
  <si>
    <t>Q9D1R9</t>
  </si>
  <si>
    <t>Rpl34</t>
  </si>
  <si>
    <t>Q9D1T0</t>
  </si>
  <si>
    <t>Lingo1</t>
  </si>
  <si>
    <t>Q9D1X0</t>
  </si>
  <si>
    <t>Nol3</t>
  </si>
  <si>
    <t>Q9D273</t>
  </si>
  <si>
    <t>Mmab</t>
  </si>
  <si>
    <t>Q9D2G2</t>
  </si>
  <si>
    <t>Dlst</t>
  </si>
  <si>
    <t>Q9D2M8</t>
  </si>
  <si>
    <t>Ube2v2</t>
  </si>
  <si>
    <t>Q9D2N4</t>
  </si>
  <si>
    <t>Dtna</t>
  </si>
  <si>
    <t>Q9D2N9</t>
  </si>
  <si>
    <t>Vps33a</t>
  </si>
  <si>
    <t>Q9D2P8</t>
  </si>
  <si>
    <t>Mobp</t>
  </si>
  <si>
    <t>Q9D2R6</t>
  </si>
  <si>
    <t>Coa3</t>
  </si>
  <si>
    <t>Q9D2V7</t>
  </si>
  <si>
    <t>Coro7</t>
  </si>
  <si>
    <t>Q9D338</t>
  </si>
  <si>
    <t>Mrpl19</t>
  </si>
  <si>
    <t>Q9D358</t>
  </si>
  <si>
    <t>Acp1</t>
  </si>
  <si>
    <t>Q9D379</t>
  </si>
  <si>
    <t>Ephx1</t>
  </si>
  <si>
    <t>Q9D394</t>
  </si>
  <si>
    <t>Rufy3</t>
  </si>
  <si>
    <t>Q9D3A9</t>
  </si>
  <si>
    <t>Ttyh1</t>
  </si>
  <si>
    <t>Q9D3D9</t>
  </si>
  <si>
    <t>Atp5f1d</t>
  </si>
  <si>
    <t>Q9D415</t>
  </si>
  <si>
    <t>Dlgap1</t>
  </si>
  <si>
    <t>Q9D486</t>
  </si>
  <si>
    <t>Cmip</t>
  </si>
  <si>
    <t>Q9D4C9</t>
  </si>
  <si>
    <t>Clvs1</t>
  </si>
  <si>
    <t>Q9D4H1</t>
  </si>
  <si>
    <t>Exoc2</t>
  </si>
  <si>
    <t>Q9D4H8</t>
  </si>
  <si>
    <t>Cul2</t>
  </si>
  <si>
    <t>Q9D554</t>
  </si>
  <si>
    <t>Sf3a3</t>
  </si>
  <si>
    <t>Q9D593</t>
  </si>
  <si>
    <t>Atp6v1e2</t>
  </si>
  <si>
    <t>Q9D5V5</t>
  </si>
  <si>
    <t>Cul5</t>
  </si>
  <si>
    <t>Q9D6F4</t>
  </si>
  <si>
    <t>Gabra4</t>
  </si>
  <si>
    <t>Q9D6F9</t>
  </si>
  <si>
    <t>Tubb4a</t>
  </si>
  <si>
    <t>Q9D6J6</t>
  </si>
  <si>
    <t>Ndufv2</t>
  </si>
  <si>
    <t>Q9D6K5</t>
  </si>
  <si>
    <t>Synj2bp</t>
  </si>
  <si>
    <t>Q9D6K8</t>
  </si>
  <si>
    <t>Fundc2</t>
  </si>
  <si>
    <t>Q9D6M3</t>
  </si>
  <si>
    <t>Slc25a22</t>
  </si>
  <si>
    <t>Q9D6P8</t>
  </si>
  <si>
    <t>Calml3</t>
  </si>
  <si>
    <t>Q9D6R2</t>
  </si>
  <si>
    <t>Idh3a</t>
  </si>
  <si>
    <t>Q9D6Y7</t>
  </si>
  <si>
    <t>Msra</t>
  </si>
  <si>
    <t>Q9D6Y9</t>
  </si>
  <si>
    <t>Gbe1</t>
  </si>
  <si>
    <t>Q9D6Z1</t>
  </si>
  <si>
    <t>Nop56</t>
  </si>
  <si>
    <t>Q9D708</t>
  </si>
  <si>
    <t>S100a16</t>
  </si>
  <si>
    <t>Q9D710</t>
  </si>
  <si>
    <t>Tmx2</t>
  </si>
  <si>
    <t>Q9D7A8</t>
  </si>
  <si>
    <t>Armc1</t>
  </si>
  <si>
    <t>Q9D7B6</t>
  </si>
  <si>
    <t>Acad8</t>
  </si>
  <si>
    <t>Q9D7G0</t>
  </si>
  <si>
    <t>Prps1</t>
  </si>
  <si>
    <t>Q9D7H3</t>
  </si>
  <si>
    <t>RtcA</t>
  </si>
  <si>
    <t>Q9D7J4</t>
  </si>
  <si>
    <t>Cox20</t>
  </si>
  <si>
    <t>Q9D7J7</t>
  </si>
  <si>
    <t>Capns2</t>
  </si>
  <si>
    <t>Q9D7M1</t>
  </si>
  <si>
    <t>Gid8</t>
  </si>
  <si>
    <t>Q9D7N3</t>
  </si>
  <si>
    <t>Mrps9</t>
  </si>
  <si>
    <t>Q9D7P6</t>
  </si>
  <si>
    <t>Iscu</t>
  </si>
  <si>
    <t>Q9D7S9</t>
  </si>
  <si>
    <t>Chmp5</t>
  </si>
  <si>
    <t>Q9D7X1</t>
  </si>
  <si>
    <t>Kctd4</t>
  </si>
  <si>
    <t>Q9D7X3</t>
  </si>
  <si>
    <t>Dusp3</t>
  </si>
  <si>
    <t>Q9D7X8</t>
  </si>
  <si>
    <t>Ggct</t>
  </si>
  <si>
    <t>Q9D819</t>
  </si>
  <si>
    <t>Ppa1</t>
  </si>
  <si>
    <t>Q9D855</t>
  </si>
  <si>
    <t>Uqcrb</t>
  </si>
  <si>
    <t>Q9D868</t>
  </si>
  <si>
    <t>Ppih</t>
  </si>
  <si>
    <t>Q9D880</t>
  </si>
  <si>
    <t>Timm50</t>
  </si>
  <si>
    <t>Q9D882</t>
  </si>
  <si>
    <t>Fam241b</t>
  </si>
  <si>
    <t>Q9D883</t>
  </si>
  <si>
    <t>U2af1</t>
  </si>
  <si>
    <t>Q9D892</t>
  </si>
  <si>
    <t>Itpa</t>
  </si>
  <si>
    <t>Q9D898</t>
  </si>
  <si>
    <t>Arpc5l</t>
  </si>
  <si>
    <t>Q9D8B3</t>
  </si>
  <si>
    <t>Chmp4b</t>
  </si>
  <si>
    <t>Q9D8B4</t>
  </si>
  <si>
    <t>Ndufa11</t>
  </si>
  <si>
    <t>Q9D8B7</t>
  </si>
  <si>
    <t>Jam3</t>
  </si>
  <si>
    <t>Q9D8E6</t>
  </si>
  <si>
    <t>Rpl4</t>
  </si>
  <si>
    <t>Q9D8L5</t>
  </si>
  <si>
    <t>Ccdc91</t>
  </si>
  <si>
    <t>Q9D8N0</t>
  </si>
  <si>
    <t>Eef1g</t>
  </si>
  <si>
    <t>Q9D8P4</t>
  </si>
  <si>
    <t>Mrpl17</t>
  </si>
  <si>
    <t>Q9D8T3</t>
  </si>
  <si>
    <t>Rhebl1</t>
  </si>
  <si>
    <t>Q9D8U8</t>
  </si>
  <si>
    <t>Snx5</t>
  </si>
  <si>
    <t>Q9D8V7</t>
  </si>
  <si>
    <t>Sec11c</t>
  </si>
  <si>
    <t>Q9D8W5</t>
  </si>
  <si>
    <t>Psmd12</t>
  </si>
  <si>
    <t>Q9D8W7</t>
  </si>
  <si>
    <t>Ociad2</t>
  </si>
  <si>
    <t>Q9D8Y0</t>
  </si>
  <si>
    <t>Efhd2</t>
  </si>
  <si>
    <t>Q9D8Y1</t>
  </si>
  <si>
    <t>Tmem126a</t>
  </si>
  <si>
    <t>Q9D906</t>
  </si>
  <si>
    <t>Atg7</t>
  </si>
  <si>
    <t>Q9D920</t>
  </si>
  <si>
    <t>Borcs5</t>
  </si>
  <si>
    <t>Q9D9M2</t>
  </si>
  <si>
    <t>Usp12</t>
  </si>
  <si>
    <t>Q9DA03</t>
  </si>
  <si>
    <t>Lyrm7</t>
  </si>
  <si>
    <t>Q9DAI2</t>
  </si>
  <si>
    <t>Ift22</t>
  </si>
  <si>
    <t>Q9DAK9</t>
  </si>
  <si>
    <t>Phpt1</t>
  </si>
  <si>
    <t>Q9DAR7</t>
  </si>
  <si>
    <t>Dcps</t>
  </si>
  <si>
    <t>Q9DAS9</t>
  </si>
  <si>
    <t>Gng12</t>
  </si>
  <si>
    <t>Q9DAW9</t>
  </si>
  <si>
    <t>Cnn3</t>
  </si>
  <si>
    <t>Q9DB05</t>
  </si>
  <si>
    <t>Napa</t>
  </si>
  <si>
    <t>Q9DB15</t>
  </si>
  <si>
    <t>Mrpl12</t>
  </si>
  <si>
    <t>Q9DB20</t>
  </si>
  <si>
    <t>Atp5po</t>
  </si>
  <si>
    <t>Q9DB41</t>
  </si>
  <si>
    <t>Slc25a18</t>
  </si>
  <si>
    <t>Q9DB50</t>
  </si>
  <si>
    <t>Ap1s2</t>
  </si>
  <si>
    <t>Q9DB60</t>
  </si>
  <si>
    <t>Prxl2b</t>
  </si>
  <si>
    <t>Q9DB72</t>
  </si>
  <si>
    <t>Btbd17</t>
  </si>
  <si>
    <t>Q9DB73</t>
  </si>
  <si>
    <t>Cyb5r1</t>
  </si>
  <si>
    <t>Q9DB75</t>
  </si>
  <si>
    <t>Cdip1</t>
  </si>
  <si>
    <t>Q9DB77</t>
  </si>
  <si>
    <t>Uqcrc2</t>
  </si>
  <si>
    <t>Q9DBB8</t>
  </si>
  <si>
    <t>Dhdh</t>
  </si>
  <si>
    <t>Q9DBC3</t>
  </si>
  <si>
    <t>Cmtr1</t>
  </si>
  <si>
    <t>Q9DBC7</t>
  </si>
  <si>
    <t>Prkar1a</t>
  </si>
  <si>
    <t>Q9DBE0</t>
  </si>
  <si>
    <t>Csad</t>
  </si>
  <si>
    <t>Q9DBE8</t>
  </si>
  <si>
    <t>Alg2</t>
  </si>
  <si>
    <t>Q9DBF1</t>
  </si>
  <si>
    <t>Aldh7a1</t>
  </si>
  <si>
    <t>Q9DBG3</t>
  </si>
  <si>
    <t>Ap2b1</t>
  </si>
  <si>
    <t>Q9DBG6</t>
  </si>
  <si>
    <t>Rpn2</t>
  </si>
  <si>
    <t>Q9DBJ1</t>
  </si>
  <si>
    <t>Pgam1</t>
  </si>
  <si>
    <t>Q9DBL1</t>
  </si>
  <si>
    <t>Acadsb</t>
  </si>
  <si>
    <t>Q9DBL7</t>
  </si>
  <si>
    <t>Coasy</t>
  </si>
  <si>
    <t>Q9DBP5</t>
  </si>
  <si>
    <t>Cmpk1</t>
  </si>
  <si>
    <t>Q9DBR1</t>
  </si>
  <si>
    <t>Xrn2</t>
  </si>
  <si>
    <t>Q9DBR3</t>
  </si>
  <si>
    <t>Armc8</t>
  </si>
  <si>
    <t>Q9DBR7</t>
  </si>
  <si>
    <t>Ppp1r12a</t>
  </si>
  <si>
    <t>Q9DBS2</t>
  </si>
  <si>
    <t>Tprg1l</t>
  </si>
  <si>
    <t>Q9DBT5</t>
  </si>
  <si>
    <t>Ampd2</t>
  </si>
  <si>
    <t>Q9DBU0</t>
  </si>
  <si>
    <t>Tm9sf1</t>
  </si>
  <si>
    <t>Q9DBZ5</t>
  </si>
  <si>
    <t>Eif3k</t>
  </si>
  <si>
    <t>Q9DC07</t>
  </si>
  <si>
    <t>Nebl</t>
  </si>
  <si>
    <t>Q9DC11</t>
  </si>
  <si>
    <t>Plxdc2</t>
  </si>
  <si>
    <t>Q9DC16</t>
  </si>
  <si>
    <t>Ergic1</t>
  </si>
  <si>
    <t>Q9DC28</t>
  </si>
  <si>
    <t>Csnk1d</t>
  </si>
  <si>
    <t>Q9DC51</t>
  </si>
  <si>
    <t>Gnai3</t>
  </si>
  <si>
    <t>Q9DC61</t>
  </si>
  <si>
    <t>Pmpca</t>
  </si>
  <si>
    <t>Q9DC69</t>
  </si>
  <si>
    <t>Ndufa9</t>
  </si>
  <si>
    <t>Q9DC70</t>
  </si>
  <si>
    <t>Ndufs7</t>
  </si>
  <si>
    <t>Q9DC71</t>
  </si>
  <si>
    <t>Mrps15</t>
  </si>
  <si>
    <t>Q9DCB4</t>
  </si>
  <si>
    <t>Arpp21</t>
  </si>
  <si>
    <t>Q9DCB8</t>
  </si>
  <si>
    <t>Isca2</t>
  </si>
  <si>
    <t>Q9DCC4</t>
  </si>
  <si>
    <t>Pycr3</t>
  </si>
  <si>
    <t>Q9DCD0</t>
  </si>
  <si>
    <t>Pgd</t>
  </si>
  <si>
    <t>Q9DCG9</t>
  </si>
  <si>
    <t>Trmt112</t>
  </si>
  <si>
    <t>Q9DCH4</t>
  </si>
  <si>
    <t>Eif3f</t>
  </si>
  <si>
    <t>Q9DCI3</t>
  </si>
  <si>
    <t>Stard3nl</t>
  </si>
  <si>
    <t>Q9DCJ5</t>
  </si>
  <si>
    <t>Ndufa8</t>
  </si>
  <si>
    <t>Q9DCL9</t>
  </si>
  <si>
    <t>Paics</t>
  </si>
  <si>
    <t>Q9DCM0</t>
  </si>
  <si>
    <t>Ethe1</t>
  </si>
  <si>
    <t>Q9DCM2</t>
  </si>
  <si>
    <t>Gstk1</t>
  </si>
  <si>
    <t>Q9DCM4</t>
  </si>
  <si>
    <t>Dnal4</t>
  </si>
  <si>
    <t>Q9DCN2</t>
  </si>
  <si>
    <t>Cyb5r3</t>
  </si>
  <si>
    <t>Q9DCP2</t>
  </si>
  <si>
    <t>Slc38a3</t>
  </si>
  <si>
    <t>Q9DCR2</t>
  </si>
  <si>
    <t>Ap3s1</t>
  </si>
  <si>
    <t>Q9DCS2</t>
  </si>
  <si>
    <t>Mettl26</t>
  </si>
  <si>
    <t>Q9DCS3</t>
  </si>
  <si>
    <t>Mecr</t>
  </si>
  <si>
    <t>Q9DCS9</t>
  </si>
  <si>
    <t>Ndufb10</t>
  </si>
  <si>
    <t>Q9DCT2</t>
  </si>
  <si>
    <t>Ndufs3</t>
  </si>
  <si>
    <t>Q9DCV4</t>
  </si>
  <si>
    <t>Rmdn1</t>
  </si>
  <si>
    <t>Q9DCW4</t>
  </si>
  <si>
    <t>Etfb</t>
  </si>
  <si>
    <t>Q9DCX2</t>
  </si>
  <si>
    <t>Atp5pd</t>
  </si>
  <si>
    <t>Q9DCZ1</t>
  </si>
  <si>
    <t>Gmpr</t>
  </si>
  <si>
    <t>Q9DCZ4</t>
  </si>
  <si>
    <t>Apoo</t>
  </si>
  <si>
    <t>Q9DD03</t>
  </si>
  <si>
    <t>Rab13</t>
  </si>
  <si>
    <t>Q9DD18</t>
  </si>
  <si>
    <t>Dtd1</t>
  </si>
  <si>
    <t>Q9EP69</t>
  </si>
  <si>
    <t>Sacm1l</t>
  </si>
  <si>
    <t>Q9EP89</t>
  </si>
  <si>
    <t>Lactb</t>
  </si>
  <si>
    <t>Q9EPC1</t>
  </si>
  <si>
    <t>Parva</t>
  </si>
  <si>
    <t>Q9EPE9</t>
  </si>
  <si>
    <t>Atp13a1</t>
  </si>
  <si>
    <t>Q9EPJ9</t>
  </si>
  <si>
    <t>Arfgap1</t>
  </si>
  <si>
    <t>Q9EPK7</t>
  </si>
  <si>
    <t>Xpo7</t>
  </si>
  <si>
    <t>Q9EPL2</t>
  </si>
  <si>
    <t>Clstn1</t>
  </si>
  <si>
    <t>Q9EPL8</t>
  </si>
  <si>
    <t>Ipo7</t>
  </si>
  <si>
    <t>Q9EPN1</t>
  </si>
  <si>
    <t>Nbea</t>
  </si>
  <si>
    <t>Q9EPR5</t>
  </si>
  <si>
    <t>Sorcs2</t>
  </si>
  <si>
    <t>Q9EPU0</t>
  </si>
  <si>
    <t>Upf1</t>
  </si>
  <si>
    <t>Q9EPU5</t>
  </si>
  <si>
    <t>Tnfrsf21</t>
  </si>
  <si>
    <t>Q9EPW0</t>
  </si>
  <si>
    <t>Inpp4a</t>
  </si>
  <si>
    <t>Q9EQ06</t>
  </si>
  <si>
    <t>Hsd17b11</t>
  </si>
  <si>
    <t>Q9EQ20</t>
  </si>
  <si>
    <t>Aldh6a1</t>
  </si>
  <si>
    <t>Q9EQ80</t>
  </si>
  <si>
    <t>Nif3l1</t>
  </si>
  <si>
    <t>Q9EQF6</t>
  </si>
  <si>
    <t>Dpysl5</t>
  </si>
  <si>
    <t>Q9EQG7</t>
  </si>
  <si>
    <t>Enpp5</t>
  </si>
  <si>
    <t>Q9EQH3</t>
  </si>
  <si>
    <t>Vps35</t>
  </si>
  <si>
    <t>Q9EQI8</t>
  </si>
  <si>
    <t>Mrpl46</t>
  </si>
  <si>
    <t>Q9EQJ9</t>
  </si>
  <si>
    <t>Magi3</t>
  </si>
  <si>
    <t>Q9EQK5</t>
  </si>
  <si>
    <t>Mvp</t>
  </si>
  <si>
    <t>Q9EQP2</t>
  </si>
  <si>
    <t>Ehd4</t>
  </si>
  <si>
    <t>Q9EQQ9</t>
  </si>
  <si>
    <t>Oga</t>
  </si>
  <si>
    <t>Q9EQU5</t>
  </si>
  <si>
    <t>Set</t>
  </si>
  <si>
    <t>Q9EQZ6</t>
  </si>
  <si>
    <t>Rapgef4</t>
  </si>
  <si>
    <t>Q9EQZ7</t>
  </si>
  <si>
    <t>Rims2</t>
  </si>
  <si>
    <t>Q9ER00</t>
  </si>
  <si>
    <t>Stx12</t>
  </si>
  <si>
    <t>Q9ER58</t>
  </si>
  <si>
    <t>Spock2</t>
  </si>
  <si>
    <t>Q9ER72</t>
  </si>
  <si>
    <t>Cars</t>
  </si>
  <si>
    <t>Q9ERB0</t>
  </si>
  <si>
    <t>Snap29</t>
  </si>
  <si>
    <t>Q9ERD7</t>
  </si>
  <si>
    <t>Tubb3</t>
  </si>
  <si>
    <t>Q9ERF3</t>
  </si>
  <si>
    <t>Wdr61</t>
  </si>
  <si>
    <t>Q9ERG2</t>
  </si>
  <si>
    <t>Strn3</t>
  </si>
  <si>
    <t>Q9ERI6</t>
  </si>
  <si>
    <t>Rdh14</t>
  </si>
  <si>
    <t>Q9ERK4</t>
  </si>
  <si>
    <t>Cse1l</t>
  </si>
  <si>
    <t>Q9ERL9</t>
  </si>
  <si>
    <t>Gucy1a1</t>
  </si>
  <si>
    <t>Q9ERR1</t>
  </si>
  <si>
    <t>Ndel1</t>
  </si>
  <si>
    <t>Q9ERS2</t>
  </si>
  <si>
    <t>Ndufa13</t>
  </si>
  <si>
    <t>Q9ERT9</t>
  </si>
  <si>
    <t>Ppp1r1a</t>
  </si>
  <si>
    <t>Q9ES28</t>
  </si>
  <si>
    <t>Arhgef7</t>
  </si>
  <si>
    <t>Q9ES56</t>
  </si>
  <si>
    <t>Trappc4</t>
  </si>
  <si>
    <t>Q9ES74</t>
  </si>
  <si>
    <t>Nek7</t>
  </si>
  <si>
    <t>Q9ES97</t>
  </si>
  <si>
    <t>Rtn3</t>
  </si>
  <si>
    <t>Q9ESJ4</t>
  </si>
  <si>
    <t>Nckipsd</t>
  </si>
  <si>
    <t>Q9ESM3</t>
  </si>
  <si>
    <t>Hapln2</t>
  </si>
  <si>
    <t>Q9ESN6</t>
  </si>
  <si>
    <t>Trim2</t>
  </si>
  <si>
    <t>Q9ESN9</t>
  </si>
  <si>
    <t>Mapk8ip3</t>
  </si>
  <si>
    <t>Q9EST5</t>
  </si>
  <si>
    <t>Anp32b</t>
  </si>
  <si>
    <t>Q9ESW4</t>
  </si>
  <si>
    <t>Agk</t>
  </si>
  <si>
    <t>Q9ET22</t>
  </si>
  <si>
    <t>Dpp7</t>
  </si>
  <si>
    <t>Q9JHG6</t>
  </si>
  <si>
    <t>Rcan1</t>
  </si>
  <si>
    <t>Q9JHI5</t>
  </si>
  <si>
    <t>Ivd</t>
  </si>
  <si>
    <t>Q9JHK4</t>
  </si>
  <si>
    <t>Rabggta</t>
  </si>
  <si>
    <t>Q9JHQ5</t>
  </si>
  <si>
    <t>Lztfl1</t>
  </si>
  <si>
    <t>Q9JHS4</t>
  </si>
  <si>
    <t>Clpx</t>
  </si>
  <si>
    <t>Q9JHS9</t>
  </si>
  <si>
    <t>Cwc15</t>
  </si>
  <si>
    <t>Q9JHU4</t>
  </si>
  <si>
    <t>Dync1h1</t>
  </si>
  <si>
    <t>Q9JHU9</t>
  </si>
  <si>
    <t>Isyna1</t>
  </si>
  <si>
    <t>Q9JHW2</t>
  </si>
  <si>
    <t>Nit2</t>
  </si>
  <si>
    <t>Q9JI18</t>
  </si>
  <si>
    <t>Lrp1b</t>
  </si>
  <si>
    <t>Q9JI44</t>
  </si>
  <si>
    <t>Dmap1</t>
  </si>
  <si>
    <t>Q9JI46</t>
  </si>
  <si>
    <t>Nudt3</t>
  </si>
  <si>
    <t>Q9JI78</t>
  </si>
  <si>
    <t>Ngly1</t>
  </si>
  <si>
    <t>Q9JI90</t>
  </si>
  <si>
    <t>Rnf14</t>
  </si>
  <si>
    <t>Q9JI91</t>
  </si>
  <si>
    <t>Actn2</t>
  </si>
  <si>
    <t>Q9JIA1</t>
  </si>
  <si>
    <t>Lgi1</t>
  </si>
  <si>
    <t>Q9JIF0</t>
  </si>
  <si>
    <t>Prmt1</t>
  </si>
  <si>
    <t>Q9JIF7</t>
  </si>
  <si>
    <t>Copb1</t>
  </si>
  <si>
    <t>Q9JIG7</t>
  </si>
  <si>
    <t>Ccdc22</t>
  </si>
  <si>
    <t>Q9JIG8</t>
  </si>
  <si>
    <t>Praf2</t>
  </si>
  <si>
    <t>Q9JII6</t>
  </si>
  <si>
    <t>Akr1a1</t>
  </si>
  <si>
    <t>Q9JIK9</t>
  </si>
  <si>
    <t>Mrps34</t>
  </si>
  <si>
    <t>Q9JIS5</t>
  </si>
  <si>
    <t>Sv2a</t>
  </si>
  <si>
    <t>Q9JIS8</t>
  </si>
  <si>
    <t>Slc12a4</t>
  </si>
  <si>
    <t>Q9JIX8</t>
  </si>
  <si>
    <t>Acin1</t>
  </si>
  <si>
    <t>Q9JIY5</t>
  </si>
  <si>
    <t>Htra2</t>
  </si>
  <si>
    <t>Q9JIZ9</t>
  </si>
  <si>
    <t>Plscr3</t>
  </si>
  <si>
    <t>Q9JJ28</t>
  </si>
  <si>
    <t>Flii</t>
  </si>
  <si>
    <t>Q9JJ43</t>
  </si>
  <si>
    <t>Rbfox1</t>
  </si>
  <si>
    <t>Q9JJI8</t>
  </si>
  <si>
    <t>Rpl38</t>
  </si>
  <si>
    <t>Q9JJK2</t>
  </si>
  <si>
    <t>Lancl2</t>
  </si>
  <si>
    <t>Q9JJU8</t>
  </si>
  <si>
    <t>Sh3bgrl</t>
  </si>
  <si>
    <t>Q9JJV2</t>
  </si>
  <si>
    <t>Pfn2</t>
  </si>
  <si>
    <t>Q9JJY3</t>
  </si>
  <si>
    <t>Smpd3</t>
  </si>
  <si>
    <t>Q9JJZ2</t>
  </si>
  <si>
    <t>Tuba8</t>
  </si>
  <si>
    <t>Q9JK42</t>
  </si>
  <si>
    <t>Pdk2</t>
  </si>
  <si>
    <t>Q9JK48</t>
  </si>
  <si>
    <t>Sh3glb1</t>
  </si>
  <si>
    <t>Q9JK81</t>
  </si>
  <si>
    <t>Myg1</t>
  </si>
  <si>
    <t>Q9JKB1</t>
  </si>
  <si>
    <t>Uchl3</t>
  </si>
  <si>
    <t>Q9JKC6</t>
  </si>
  <si>
    <t>Cend1</t>
  </si>
  <si>
    <t>Q9JKD3</t>
  </si>
  <si>
    <t>Scamp5</t>
  </si>
  <si>
    <t>Q9JKK1</t>
  </si>
  <si>
    <t>Stx6</t>
  </si>
  <si>
    <t>Q9JKK7</t>
  </si>
  <si>
    <t>Tmod2</t>
  </si>
  <si>
    <t>Q9JKL4</t>
  </si>
  <si>
    <t>Ndufaf3</t>
  </si>
  <si>
    <t>Q9JKL5</t>
  </si>
  <si>
    <t>Tesc</t>
  </si>
  <si>
    <t>Q9JKN6</t>
  </si>
  <si>
    <t>Nova1</t>
  </si>
  <si>
    <t>Q9JKR6</t>
  </si>
  <si>
    <t>Hyou1</t>
  </si>
  <si>
    <t>Q9JKV1</t>
  </si>
  <si>
    <t>Adrm1</t>
  </si>
  <si>
    <t>Q9JKV5</t>
  </si>
  <si>
    <t>Scamp4</t>
  </si>
  <si>
    <t>Q9JKX6</t>
  </si>
  <si>
    <t>Nudt5</t>
  </si>
  <si>
    <t>Q9JKY5</t>
  </si>
  <si>
    <t>Hip1r</t>
  </si>
  <si>
    <t>Q9JL04</t>
  </si>
  <si>
    <t>Fmn2</t>
  </si>
  <si>
    <t>Q9JL26</t>
  </si>
  <si>
    <t>Fmnl1</t>
  </si>
  <si>
    <t>Q9JL56</t>
  </si>
  <si>
    <t>Gde1</t>
  </si>
  <si>
    <t>Q9JL62</t>
  </si>
  <si>
    <t>Gltp</t>
  </si>
  <si>
    <t>Q9JLB0</t>
  </si>
  <si>
    <t>Mpp6</t>
  </si>
  <si>
    <t>Q9JLC8</t>
  </si>
  <si>
    <t>Sacs</t>
  </si>
  <si>
    <t>Q9JLJ2</t>
  </si>
  <si>
    <t>Aldh9a1</t>
  </si>
  <si>
    <t>Q9JLM8</t>
  </si>
  <si>
    <t>Dclk1</t>
  </si>
  <si>
    <t>Q9JLN9</t>
  </si>
  <si>
    <t>Mtor</t>
  </si>
  <si>
    <t>Q9JLQ2</t>
  </si>
  <si>
    <t>Git2</t>
  </si>
  <si>
    <t>Q9JLT4</t>
  </si>
  <si>
    <t>Txnrd2</t>
  </si>
  <si>
    <t>Q9JLV5</t>
  </si>
  <si>
    <t>Cul3</t>
  </si>
  <si>
    <t>Q9JLZ3</t>
  </si>
  <si>
    <t>Auh</t>
  </si>
  <si>
    <t>Q9JM13</t>
  </si>
  <si>
    <t>Rabgef1</t>
  </si>
  <si>
    <t>Q9JM14</t>
  </si>
  <si>
    <t>Nt5c</t>
  </si>
  <si>
    <t>Q9JM52</t>
  </si>
  <si>
    <t>Mink1</t>
  </si>
  <si>
    <t>Q9JM76</t>
  </si>
  <si>
    <t>Arpc3</t>
  </si>
  <si>
    <t>Q9JM96</t>
  </si>
  <si>
    <t>Cdc42ep4</t>
  </si>
  <si>
    <t>Q9JMA1</t>
  </si>
  <si>
    <t>Usp14</t>
  </si>
  <si>
    <t>Q9JMC3</t>
  </si>
  <si>
    <t>Dnaja4</t>
  </si>
  <si>
    <t>Q9JMD3</t>
  </si>
  <si>
    <t>Stard10</t>
  </si>
  <si>
    <t>Q9JME5</t>
  </si>
  <si>
    <t>Ap3b2</t>
  </si>
  <si>
    <t>Q9JME7</t>
  </si>
  <si>
    <t>Trappc2l</t>
  </si>
  <si>
    <t>Q9JMF3</t>
  </si>
  <si>
    <t>Gng13</t>
  </si>
  <si>
    <t>Q9JMG3</t>
  </si>
  <si>
    <t>Tmub1</t>
  </si>
  <si>
    <t>Q9JMG7</t>
  </si>
  <si>
    <t>Hdgfl3</t>
  </si>
  <si>
    <t>Q9JMH6</t>
  </si>
  <si>
    <t>Txnrd1</t>
  </si>
  <si>
    <t>Q9JMH9</t>
  </si>
  <si>
    <t>Myo18a</t>
  </si>
  <si>
    <t>Q9QUH0</t>
  </si>
  <si>
    <t>Glrx</t>
  </si>
  <si>
    <t>Q9QUI0</t>
  </si>
  <si>
    <t>Rhoa</t>
  </si>
  <si>
    <t>Q9QUJ7</t>
  </si>
  <si>
    <t>Acsl4</t>
  </si>
  <si>
    <t>Q9QUM9</t>
  </si>
  <si>
    <t>Psma6</t>
  </si>
  <si>
    <t>Q9QUP5</t>
  </si>
  <si>
    <t>Hapln1</t>
  </si>
  <si>
    <t>Q9QUR6</t>
  </si>
  <si>
    <t>Prep</t>
  </si>
  <si>
    <t>Q9QUR8</t>
  </si>
  <si>
    <t>Sema7a</t>
  </si>
  <si>
    <t>Q9QVP9</t>
  </si>
  <si>
    <t>Ptk2b</t>
  </si>
  <si>
    <t>Q9QWI6</t>
  </si>
  <si>
    <t>Srcin1</t>
  </si>
  <si>
    <t>Q9QWL7</t>
  </si>
  <si>
    <t>Krt17</t>
  </si>
  <si>
    <t>Q9QWR8</t>
  </si>
  <si>
    <t>Naga</t>
  </si>
  <si>
    <t>Q9QWW1</t>
  </si>
  <si>
    <t>Homer2</t>
  </si>
  <si>
    <t>Q9QWY8</t>
  </si>
  <si>
    <t>Asap1</t>
  </si>
  <si>
    <t>Q9QX60</t>
  </si>
  <si>
    <t>Dguok</t>
  </si>
  <si>
    <t>Q9QXB9</t>
  </si>
  <si>
    <t>Drg2</t>
  </si>
  <si>
    <t>Q9QXK3</t>
  </si>
  <si>
    <t>Copg2</t>
  </si>
  <si>
    <t>Q9QXL2</t>
  </si>
  <si>
    <t>Kif21a</t>
  </si>
  <si>
    <t>Q9QXS1</t>
  </si>
  <si>
    <t>Plec</t>
  </si>
  <si>
    <t>Q9QXS6</t>
  </si>
  <si>
    <t>Dbn1</t>
  </si>
  <si>
    <t>Q9QXT0</t>
  </si>
  <si>
    <t>Cnpy2</t>
  </si>
  <si>
    <t>Q9QXV0</t>
  </si>
  <si>
    <t>Pcsk1n</t>
  </si>
  <si>
    <t>Q9QXY6</t>
  </si>
  <si>
    <t>Ehd3</t>
  </si>
  <si>
    <t>Q9QXZ0</t>
  </si>
  <si>
    <t>Macf1</t>
  </si>
  <si>
    <t>Q9QY42</t>
  </si>
  <si>
    <t>Gpr37</t>
  </si>
  <si>
    <t>Q9QY76</t>
  </si>
  <si>
    <t>Vapb</t>
  </si>
  <si>
    <t>Q9QY81</t>
  </si>
  <si>
    <t>Nup210</t>
  </si>
  <si>
    <t>Q9QYB1</t>
  </si>
  <si>
    <t>Clic4</t>
  </si>
  <si>
    <t>Q9QYB5</t>
  </si>
  <si>
    <t>Add3</t>
  </si>
  <si>
    <t>Q9QYB8</t>
  </si>
  <si>
    <t>Add2</t>
  </si>
  <si>
    <t>Q9QYC0</t>
  </si>
  <si>
    <t>Add1</t>
  </si>
  <si>
    <t>Q9QYE9</t>
  </si>
  <si>
    <t>Plekhb1</t>
  </si>
  <si>
    <t>Q9QYF9</t>
  </si>
  <si>
    <t>Ndrg3</t>
  </si>
  <si>
    <t>Q9QYG0</t>
  </si>
  <si>
    <t>Ndrg2</t>
  </si>
  <si>
    <t>Q9QYH6</t>
  </si>
  <si>
    <t>Maged1</t>
  </si>
  <si>
    <t>Q9QYI5</t>
  </si>
  <si>
    <t>Dnajb2</t>
  </si>
  <si>
    <t>Q9QYI8</t>
  </si>
  <si>
    <t>Dnajb7</t>
  </si>
  <si>
    <t>Q9QYJ0</t>
  </si>
  <si>
    <t>Dnaja2</t>
  </si>
  <si>
    <t>Q9QYJ3</t>
  </si>
  <si>
    <t>Dnajb1</t>
  </si>
  <si>
    <t>Q9QYR6</t>
  </si>
  <si>
    <t>Map1a</t>
  </si>
  <si>
    <t>Q9QYR9</t>
  </si>
  <si>
    <t>Acot2</t>
  </si>
  <si>
    <t>Q9QYS2</t>
  </si>
  <si>
    <t>Grm3</t>
  </si>
  <si>
    <t>Q9QYS9</t>
  </si>
  <si>
    <t>Qki</t>
  </si>
  <si>
    <t>Q9QYX7</t>
  </si>
  <si>
    <t>Pclo</t>
  </si>
  <si>
    <t>Q9QZ06</t>
  </si>
  <si>
    <t>Tollip</t>
  </si>
  <si>
    <t>Q9QZ08</t>
  </si>
  <si>
    <t>Nagk</t>
  </si>
  <si>
    <t>Q9QZ23</t>
  </si>
  <si>
    <t>Nfu1</t>
  </si>
  <si>
    <t>Q9QZ29</t>
  </si>
  <si>
    <t>Igbp1b</t>
  </si>
  <si>
    <t>Q9QZ73</t>
  </si>
  <si>
    <t>Dcun1d1</t>
  </si>
  <si>
    <t>Q9QZ88</t>
  </si>
  <si>
    <t>Vps29</t>
  </si>
  <si>
    <t>Q9QZB7</t>
  </si>
  <si>
    <t>Actr10</t>
  </si>
  <si>
    <t>Q9QZB9</t>
  </si>
  <si>
    <t>Dctn5</t>
  </si>
  <si>
    <t>Q9QZC2</t>
  </si>
  <si>
    <t>Plxnc1</t>
  </si>
  <si>
    <t>Q9QZD4</t>
  </si>
  <si>
    <t>Ercc4</t>
  </si>
  <si>
    <t>Q9QZD9</t>
  </si>
  <si>
    <t>Eif3i</t>
  </si>
  <si>
    <t>Q9QZE5</t>
  </si>
  <si>
    <t>Copg1</t>
  </si>
  <si>
    <t>Q9QZF2</t>
  </si>
  <si>
    <t>Gpc1</t>
  </si>
  <si>
    <t>Q9QZM0</t>
  </si>
  <si>
    <t>Ubqln2</t>
  </si>
  <si>
    <t>Q9QZN4</t>
  </si>
  <si>
    <t>Fbxo6</t>
  </si>
  <si>
    <t>Q9QZQ1</t>
  </si>
  <si>
    <t>Afdn</t>
  </si>
  <si>
    <t>Q9QZQ8</t>
  </si>
  <si>
    <t>H2afy</t>
  </si>
  <si>
    <t>Q9QZX7</t>
  </si>
  <si>
    <t>Srr</t>
  </si>
  <si>
    <t>Q9R016</t>
  </si>
  <si>
    <t>Naip5</t>
  </si>
  <si>
    <t>Q9R020</t>
  </si>
  <si>
    <t>Zranb2</t>
  </si>
  <si>
    <t>Q9R069</t>
  </si>
  <si>
    <t>Bcam</t>
  </si>
  <si>
    <t>Q9R088</t>
  </si>
  <si>
    <t>Tk2</t>
  </si>
  <si>
    <t>Q9R099</t>
  </si>
  <si>
    <t>Tbl2</t>
  </si>
  <si>
    <t>Q9R0K7</t>
  </si>
  <si>
    <t>Atp2b2</t>
  </si>
  <si>
    <t>Q9R0M0</t>
  </si>
  <si>
    <t>Celsr2</t>
  </si>
  <si>
    <t>Q9R0M6</t>
  </si>
  <si>
    <t>Rab9a</t>
  </si>
  <si>
    <t>Q9R0N0</t>
  </si>
  <si>
    <t>Galk1</t>
  </si>
  <si>
    <t>Q9R0N5</t>
  </si>
  <si>
    <t>Syt5</t>
  </si>
  <si>
    <t>Q9R0N7</t>
  </si>
  <si>
    <t>Syt7</t>
  </si>
  <si>
    <t>Q9R0N9</t>
  </si>
  <si>
    <t>Syt9</t>
  </si>
  <si>
    <t>Q9R0P3</t>
  </si>
  <si>
    <t>Esd</t>
  </si>
  <si>
    <t>Q9R0P5</t>
  </si>
  <si>
    <t>Dstn</t>
  </si>
  <si>
    <t>Q9R0P9</t>
  </si>
  <si>
    <t>Uchl1</t>
  </si>
  <si>
    <t>Q9R0Q6</t>
  </si>
  <si>
    <t>Arpc1a</t>
  </si>
  <si>
    <t>Q9R0Q7</t>
  </si>
  <si>
    <t>Ptges3</t>
  </si>
  <si>
    <t>Q9R0S3</t>
  </si>
  <si>
    <t>Mmp17</t>
  </si>
  <si>
    <t>Q9R0U0</t>
  </si>
  <si>
    <t>Srsf10</t>
  </si>
  <si>
    <t>Q9R0X4</t>
  </si>
  <si>
    <t>Acot9</t>
  </si>
  <si>
    <t>Q9R0Y5</t>
  </si>
  <si>
    <t>Ak1</t>
  </si>
  <si>
    <t>Q9R111</t>
  </si>
  <si>
    <t>Gda</t>
  </si>
  <si>
    <t>Q9R112</t>
  </si>
  <si>
    <t>Sqor</t>
  </si>
  <si>
    <t>Q9R118</t>
  </si>
  <si>
    <t>Htra1</t>
  </si>
  <si>
    <t>Q9R190</t>
  </si>
  <si>
    <t>Mta2</t>
  </si>
  <si>
    <t>Q9R1C6</t>
  </si>
  <si>
    <t>Dgke</t>
  </si>
  <si>
    <t>Q9R1J0</t>
  </si>
  <si>
    <t>Nsdhl</t>
  </si>
  <si>
    <t>Q9R1L5</t>
  </si>
  <si>
    <t>Mast1</t>
  </si>
  <si>
    <t>Q9R1P0</t>
  </si>
  <si>
    <t>Psma4</t>
  </si>
  <si>
    <t>Q9R1P1</t>
  </si>
  <si>
    <t>Psmb3</t>
  </si>
  <si>
    <t>Q9R1P3</t>
  </si>
  <si>
    <t>Psmb2</t>
  </si>
  <si>
    <t>Q9R1P4</t>
  </si>
  <si>
    <t>Psma1</t>
  </si>
  <si>
    <t>Q9R1Q8</t>
  </si>
  <si>
    <t>Tagln3</t>
  </si>
  <si>
    <t>Q9R1R2</t>
  </si>
  <si>
    <t>Trim3</t>
  </si>
  <si>
    <t>Q9R1T2</t>
  </si>
  <si>
    <t>Sae1</t>
  </si>
  <si>
    <t>Q9R1T4</t>
  </si>
  <si>
    <t>Sept6</t>
  </si>
  <si>
    <t>Q9R1V6</t>
  </si>
  <si>
    <t>Adam22</t>
  </si>
  <si>
    <t>Q9R1V7</t>
  </si>
  <si>
    <t>Adam23</t>
  </si>
  <si>
    <t>Q9R1Z8</t>
  </si>
  <si>
    <t>Sorbs3</t>
  </si>
  <si>
    <t>Q9R226</t>
  </si>
  <si>
    <t>Khdrbs3</t>
  </si>
  <si>
    <t>Q9R257</t>
  </si>
  <si>
    <t>Hebp1</t>
  </si>
  <si>
    <t>Q9WTK3</t>
  </si>
  <si>
    <t>Gpaa1</t>
  </si>
  <si>
    <t>Q9WTM5</t>
  </si>
  <si>
    <t>Ruvbl2</t>
  </si>
  <si>
    <t>Q9WTN0</t>
  </si>
  <si>
    <t>Ggps1</t>
  </si>
  <si>
    <t>Q9WTP6</t>
  </si>
  <si>
    <t>Ak2</t>
  </si>
  <si>
    <t>Q9WTP7</t>
  </si>
  <si>
    <t>Ak3</t>
  </si>
  <si>
    <t>Q9WTR5</t>
  </si>
  <si>
    <t>Cdh13</t>
  </si>
  <si>
    <t>Q9WTS5</t>
  </si>
  <si>
    <t>Tenm2</t>
  </si>
  <si>
    <t>Q9WTS6</t>
  </si>
  <si>
    <t>Tenm3</t>
  </si>
  <si>
    <t>Q9WTU3</t>
  </si>
  <si>
    <t>Scn8a</t>
  </si>
  <si>
    <t>Q9WTU6</t>
  </si>
  <si>
    <t>Mapk9</t>
  </si>
  <si>
    <t>Q9WTX5</t>
  </si>
  <si>
    <t>Skp1</t>
  </si>
  <si>
    <t>Q9WTX6</t>
  </si>
  <si>
    <t>Cul1</t>
  </si>
  <si>
    <t>Q9WU28</t>
  </si>
  <si>
    <t>Pfdn5</t>
  </si>
  <si>
    <t>Q9WU65</t>
  </si>
  <si>
    <t>Gk2</t>
  </si>
  <si>
    <t>Q9WU78</t>
  </si>
  <si>
    <t>Pdcd6ip</t>
  </si>
  <si>
    <t>Q9WU79</t>
  </si>
  <si>
    <t>Prodh</t>
  </si>
  <si>
    <t>Q9WUA2</t>
  </si>
  <si>
    <t>Farsb</t>
  </si>
  <si>
    <t>Q9WUA3</t>
  </si>
  <si>
    <t>Pfkp</t>
  </si>
  <si>
    <t>Q9WUB3</t>
  </si>
  <si>
    <t>Pygm</t>
  </si>
  <si>
    <t>Q9WUB4</t>
  </si>
  <si>
    <t>Dctn6</t>
  </si>
  <si>
    <t>Q9WUC3</t>
  </si>
  <si>
    <t>Ly6h</t>
  </si>
  <si>
    <t>Q9WUD1</t>
  </si>
  <si>
    <t>Stub1</t>
  </si>
  <si>
    <t>Q9WUF3</t>
  </si>
  <si>
    <t>Casp8ap2</t>
  </si>
  <si>
    <t>Q9WUK2</t>
  </si>
  <si>
    <t>Eif4h</t>
  </si>
  <si>
    <t>Q9WUL7</t>
  </si>
  <si>
    <t>Arl3</t>
  </si>
  <si>
    <t>Q9WUM3</t>
  </si>
  <si>
    <t>Coro1b</t>
  </si>
  <si>
    <t>Q9WUM4</t>
  </si>
  <si>
    <t>Coro1c</t>
  </si>
  <si>
    <t>Q9WUM5</t>
  </si>
  <si>
    <t>Suclg1</t>
  </si>
  <si>
    <t>Q9WUP7</t>
  </si>
  <si>
    <t>Uchl5</t>
  </si>
  <si>
    <t>Q9WUR9</t>
  </si>
  <si>
    <t>Ak4</t>
  </si>
  <si>
    <t>Q9WUT3</t>
  </si>
  <si>
    <t>Rps6ka2</t>
  </si>
  <si>
    <t>Q9WV02</t>
  </si>
  <si>
    <t>Rbmx</t>
  </si>
  <si>
    <t>Q9WV18</t>
  </si>
  <si>
    <t>Gabbr1</t>
  </si>
  <si>
    <t>Q9WV34</t>
  </si>
  <si>
    <t>Mpp2</t>
  </si>
  <si>
    <t>Q9WV54</t>
  </si>
  <si>
    <t>Asah1</t>
  </si>
  <si>
    <t>Q9WV55</t>
  </si>
  <si>
    <t>Vapa</t>
  </si>
  <si>
    <t>Q9WV60</t>
  </si>
  <si>
    <t>Gsk3b</t>
  </si>
  <si>
    <t>Q9WV69</t>
  </si>
  <si>
    <t>Dmtn</t>
  </si>
  <si>
    <t>Q9WV80</t>
  </si>
  <si>
    <t>Snx1</t>
  </si>
  <si>
    <t>Q9WV85</t>
  </si>
  <si>
    <t>Nme3</t>
  </si>
  <si>
    <t>Q9WV92</t>
  </si>
  <si>
    <t>Epb41l3</t>
  </si>
  <si>
    <t>Q9WV96</t>
  </si>
  <si>
    <t>Timm10b</t>
  </si>
  <si>
    <t>Q9WV98</t>
  </si>
  <si>
    <t>Timm9</t>
  </si>
  <si>
    <t>Q9WVA2</t>
  </si>
  <si>
    <t>Timm8a1</t>
  </si>
  <si>
    <t>Q9WVA3</t>
  </si>
  <si>
    <t>Bub3</t>
  </si>
  <si>
    <t>Q9WVA4</t>
  </si>
  <si>
    <t>Tagln2</t>
  </si>
  <si>
    <t>Q9WVE8</t>
  </si>
  <si>
    <t>Pacsin2</t>
  </si>
  <si>
    <t>Q9WVF8</t>
  </si>
  <si>
    <t>Tusc2</t>
  </si>
  <si>
    <t>Q9WVG6</t>
  </si>
  <si>
    <t>Carm1</t>
  </si>
  <si>
    <t>Q9WVJ2</t>
  </si>
  <si>
    <t>Psmd13</t>
  </si>
  <si>
    <t>Q9WVK4</t>
  </si>
  <si>
    <t>Ehd1</t>
  </si>
  <si>
    <t>Q9WVK8</t>
  </si>
  <si>
    <t>Cyp46a1</t>
  </si>
  <si>
    <t>Q9WVL0</t>
  </si>
  <si>
    <t>Gstz1</t>
  </si>
  <si>
    <t>Q9WVQ1</t>
  </si>
  <si>
    <t>Magi2</t>
  </si>
  <si>
    <t>Q9Z0E0</t>
  </si>
  <si>
    <t>Ncdn</t>
  </si>
  <si>
    <t>Q9Z0G0</t>
  </si>
  <si>
    <t>Gipc1</t>
  </si>
  <si>
    <t>Q9Z0H4</t>
  </si>
  <si>
    <t>Celf2</t>
  </si>
  <si>
    <t>Q9Z0H8</t>
  </si>
  <si>
    <t>Clip2</t>
  </si>
  <si>
    <t>Q9Z0J0</t>
  </si>
  <si>
    <t>Npc2</t>
  </si>
  <si>
    <t>Q9Z0J4</t>
  </si>
  <si>
    <t>Nos1</t>
  </si>
  <si>
    <t>Q9Z0N1</t>
  </si>
  <si>
    <t>Eif2s3x</t>
  </si>
  <si>
    <t>Q9Z0N2</t>
  </si>
  <si>
    <t>Eif2s3y</t>
  </si>
  <si>
    <t>Q9Z0P4</t>
  </si>
  <si>
    <t>Palm</t>
  </si>
  <si>
    <t>Q9Z0P5</t>
  </si>
  <si>
    <t>Twf2</t>
  </si>
  <si>
    <t>Q9Z0R4</t>
  </si>
  <si>
    <t>Itsn1</t>
  </si>
  <si>
    <t>Q9Z0R6</t>
  </si>
  <si>
    <t>Itsn2</t>
  </si>
  <si>
    <t>Q9Z0S1</t>
  </si>
  <si>
    <t>Bpnt1</t>
  </si>
  <si>
    <t>Q9Z0U1</t>
  </si>
  <si>
    <t>Tjp2</t>
  </si>
  <si>
    <t>Q9Z0X1</t>
  </si>
  <si>
    <t>Aifm1</t>
  </si>
  <si>
    <t>Q9Z0Y1</t>
  </si>
  <si>
    <t>Dctn3</t>
  </si>
  <si>
    <t>Q9Z110</t>
  </si>
  <si>
    <t>Aldh18a1</t>
  </si>
  <si>
    <t>Q9Z127</t>
  </si>
  <si>
    <t>Slc7a5</t>
  </si>
  <si>
    <t>Q9Z130</t>
  </si>
  <si>
    <t>Hnrnpdl</t>
  </si>
  <si>
    <t>Q9Z140</t>
  </si>
  <si>
    <t>Cpne6</t>
  </si>
  <si>
    <t>Q9Z172</t>
  </si>
  <si>
    <t>Sumo3</t>
  </si>
  <si>
    <t>Q9Z1B3</t>
  </si>
  <si>
    <t>Plcb1</t>
  </si>
  <si>
    <t>Q9Z1E4</t>
  </si>
  <si>
    <t>Gys1</t>
  </si>
  <si>
    <t>Q9Z1F9</t>
  </si>
  <si>
    <t>Uba2</t>
  </si>
  <si>
    <t>Q9Z1G3</t>
  </si>
  <si>
    <t>Atp6v1c1</t>
  </si>
  <si>
    <t>Q9Z1G4</t>
  </si>
  <si>
    <t>Atp6v0a1</t>
  </si>
  <si>
    <t>Q9Z1J3</t>
  </si>
  <si>
    <t>Nfs1</t>
  </si>
  <si>
    <t>Q9Z1K5</t>
  </si>
  <si>
    <t>Arih1</t>
  </si>
  <si>
    <t>Q9Z1L5</t>
  </si>
  <si>
    <t>Cacna2d3</t>
  </si>
  <si>
    <t>Q9Z1N5</t>
  </si>
  <si>
    <t>Ddx39b</t>
  </si>
  <si>
    <t>Q9Z1P6</t>
  </si>
  <si>
    <t>Ndufa7</t>
  </si>
  <si>
    <t>Q9Z1Q2</t>
  </si>
  <si>
    <t>Abhd16a</t>
  </si>
  <si>
    <t>Q9Z1Q9</t>
  </si>
  <si>
    <t>Vars</t>
  </si>
  <si>
    <t>Q9Z1R2</t>
  </si>
  <si>
    <t>Bag6</t>
  </si>
  <si>
    <t>Q9Z1R3</t>
  </si>
  <si>
    <t>Apom</t>
  </si>
  <si>
    <t>Q9Z1S5</t>
  </si>
  <si>
    <t>Sept3</t>
  </si>
  <si>
    <t>Q9Z1T1</t>
  </si>
  <si>
    <t>Ap3b1</t>
  </si>
  <si>
    <t>Q9Z1W9</t>
  </si>
  <si>
    <t>Stk39</t>
  </si>
  <si>
    <t>Q9Z1X2</t>
  </si>
  <si>
    <t>Ptdss2</t>
  </si>
  <si>
    <t>Q9Z1X4</t>
  </si>
  <si>
    <t>Ilf3</t>
  </si>
  <si>
    <t>Q9Z1Z0</t>
  </si>
  <si>
    <t>Uso1</t>
  </si>
  <si>
    <t>Q9Z1Z2</t>
  </si>
  <si>
    <t>Strap</t>
  </si>
  <si>
    <t>Q9Z204</t>
  </si>
  <si>
    <t>Hnrnpc</t>
  </si>
  <si>
    <t>Q9Z218</t>
  </si>
  <si>
    <t>Dpp6</t>
  </si>
  <si>
    <t>Q9Z224</t>
  </si>
  <si>
    <t>Mocs2</t>
  </si>
  <si>
    <t>Q9Z239</t>
  </si>
  <si>
    <t>Fxyd1</t>
  </si>
  <si>
    <t>Q9Z266</t>
  </si>
  <si>
    <t>Snapin</t>
  </si>
  <si>
    <t>Q9Z268</t>
  </si>
  <si>
    <t>Rasal1</t>
  </si>
  <si>
    <t>Q9Z275</t>
  </si>
  <si>
    <t>Rlbp1</t>
  </si>
  <si>
    <t>Q9Z2A0</t>
  </si>
  <si>
    <t>Pdpk1</t>
  </si>
  <si>
    <t>Q9Z2C9</t>
  </si>
  <si>
    <t>Mtmr7</t>
  </si>
  <si>
    <t>Q9Z2D1</t>
  </si>
  <si>
    <t>Mtmr2</t>
  </si>
  <si>
    <t>Q9Z2D6</t>
  </si>
  <si>
    <t>Mecp2</t>
  </si>
  <si>
    <t>Q9Z2H5</t>
  </si>
  <si>
    <t>Epb41l1</t>
  </si>
  <si>
    <t>Q9Z2I0</t>
  </si>
  <si>
    <t>Letm1</t>
  </si>
  <si>
    <t>Q9Z2I8</t>
  </si>
  <si>
    <t>Suclg2</t>
  </si>
  <si>
    <t>Q9Z2I9</t>
  </si>
  <si>
    <t>Sucla2</t>
  </si>
  <si>
    <t>Q9Z2L6</t>
  </si>
  <si>
    <t>Minpp1</t>
  </si>
  <si>
    <t>Q9Z2M7</t>
  </si>
  <si>
    <t>Pmm2</t>
  </si>
  <si>
    <t>Q9Z2Q6</t>
  </si>
  <si>
    <t>Sept5</t>
  </si>
  <si>
    <t>Q9Z2U0</t>
  </si>
  <si>
    <t>Psma7</t>
  </si>
  <si>
    <t>Q9Z2U1</t>
  </si>
  <si>
    <t>Psma5</t>
  </si>
  <si>
    <t>Q9Z2V5</t>
  </si>
  <si>
    <t>Hdac6</t>
  </si>
  <si>
    <t>Q9Z2W9</t>
  </si>
  <si>
    <t>Gria3</t>
  </si>
  <si>
    <t>Q9Z2X1</t>
  </si>
  <si>
    <t>Hnrnpf</t>
  </si>
  <si>
    <t>Q9Z2Y3</t>
  </si>
  <si>
    <t>Homer1</t>
  </si>
  <si>
    <t>Q9Z2Y8</t>
  </si>
  <si>
    <t>Plpbp</t>
  </si>
  <si>
    <t>Q9Z331</t>
  </si>
  <si>
    <t>Krt6b</t>
  </si>
  <si>
    <t>Q9Z351</t>
  </si>
  <si>
    <t>Kcnq2</t>
  </si>
  <si>
    <t>Unique to SUSMB vs SHAM</t>
  </si>
  <si>
    <t>SUSMB FC</t>
  </si>
  <si>
    <t>SUSonly FC</t>
  </si>
  <si>
    <t>Shared</t>
  </si>
  <si>
    <t>Unique to SUSonly vs SHAM</t>
  </si>
  <si>
    <t>FC</t>
  </si>
  <si>
    <t>Protien</t>
  </si>
  <si>
    <t>Function</t>
  </si>
  <si>
    <t>Endosomal sorting</t>
  </si>
  <si>
    <t xml:space="preserve">Decreases FP receptor numbers </t>
  </si>
  <si>
    <t>Protein chaperone, heat shock protein</t>
  </si>
  <si>
    <t>Invovled in neural development and neuroplasticity in the limbic systems.</t>
  </si>
  <si>
    <t xml:space="preserve">Regulates axon outgrowth, dendritic morphogenesis, and synapse formation. </t>
  </si>
  <si>
    <t>Cell sorting</t>
  </si>
  <si>
    <t>Likely to play an important role in intracellular protein and peptide metabolism.</t>
  </si>
  <si>
    <t>Synapse</t>
  </si>
  <si>
    <t>Plays a role in the reorganization of the cytoskeleton, endocytosis and cellular vesicle trafficking via its interactions with membranes,</t>
  </si>
  <si>
    <t>Mitochonrdia</t>
  </si>
  <si>
    <t>Acts as a Mg2+ transporter.</t>
  </si>
  <si>
    <t>Neuronal structural changes/neurogensis</t>
  </si>
  <si>
    <t>Kinesin is a microtubule-associated force-producing protein that may play a role in organelle transport</t>
  </si>
  <si>
    <t>Key regulator of the exon junction complex (EJC)</t>
  </si>
  <si>
    <t xml:space="preserve">Receptor tyrosine kinase which binds promiscuously transmembrane ephrin-B family ligands residing on adjacent cells, leading to contact-dependent bidirectional signaling into neighboring cells. </t>
  </si>
  <si>
    <t>Extremely potent competitive inhibitor of cAMP-dependent protein kinase activity</t>
  </si>
  <si>
    <t>Ketosamine-3-kinase involved in protein deglycation by mediating phosphorylation of ribuloselysine and psicoselysine on glycated proteins</t>
  </si>
  <si>
    <t xml:space="preserve">In non-muscle cells is implicated in stabilizing cytoskeleton actin filaments. </t>
  </si>
  <si>
    <t>VGF and peptides derived from its processing play many roles in neurogenesis and neuroplasticity associated with learning, memory, depression and chronic pain</t>
  </si>
  <si>
    <t>Guanine nucleotide exchange factor (GEF), which can activate some, but not all, G-alpha proteins</t>
  </si>
  <si>
    <t>GMPPA is a close homolog of GMPPB, that has been shown to catalyze the formation of GDP-mannose, an essential precursor of glycan moieties of glycoproteins and glycolipids.</t>
  </si>
  <si>
    <t>Component of the eukaryotic translation initiation factor 3 (eIF-3) complex, which is required for several steps in the initiation of protein synthesis</t>
  </si>
  <si>
    <t>May function in the process of apoptosis.</t>
  </si>
  <si>
    <t>Involved in the packaging of pre-mRNA into hnRNP particles, transport of poly(A) mRNA from the nucleus to the cytoplasm and may modulate splice site selection. (We observed decreased synthesis in LTM)</t>
  </si>
  <si>
    <t xml:space="preserve">Negatively regulates the formation of synaptic vesicle clustering at active zone to the presynaptic membrane in postmitotic neurons. </t>
  </si>
  <si>
    <t>Downstream effector molecule involved in the transmission of signals from tyrosine kinase receptors and small GTPases to the actin cytoskeleton.</t>
  </si>
  <si>
    <t>This protein is associated with nerve growth.</t>
  </si>
  <si>
    <t>Involved in cell growth regulation. Acts as a clathrin adapter required for post-Golgi trafficking.</t>
  </si>
  <si>
    <t>Crucial in the assembly, expression, and functional modulation of the heterotrimeric complex of the sodium channel.</t>
  </si>
  <si>
    <t>Possible synapse?</t>
  </si>
  <si>
    <t>Accessory subunit of the mitochondrial membrane respiratory chain NADH dehydrogenase (Complex I)</t>
  </si>
  <si>
    <t>Glutamine--tRNA ligase</t>
  </si>
  <si>
    <t>Positively stimulates PRMT1-induced protein arginine dimethylated arginine methylation</t>
  </si>
  <si>
    <t>Lipid-binding protein involved in the biosynthesis of coenzyme Q, also named ubiquinone, an essential lipid-soluble electron transporter for aerobic cellular respiration</t>
  </si>
  <si>
    <t>Participates in the regulation of systemic glucose homeostasis, where it negatively regulates insulin granule biogenesis in pancreatic islet beta cells</t>
  </si>
  <si>
    <t>Regulates the mitochondrial network by promoting mitochondrial fission</t>
  </si>
  <si>
    <t>Mitochondrial protein</t>
  </si>
  <si>
    <t>Functions as a sorting receptor in the Golgi compartment and as a clearance receptor on the cell surface.</t>
  </si>
  <si>
    <t>G-protein coupled receptor for glutamate. mGluR1</t>
  </si>
  <si>
    <t>Atypical kinase involved in the biosynthesis of coenzyme Q, also named ubiquinone, an essential lipid-soluble electron transporter for aerobic cellular respiration</t>
  </si>
  <si>
    <t>Conjugation of reduced glutathione to a wide number of exogenous and endogenous hydrophobic electrophiles.</t>
  </si>
  <si>
    <t>Sorting receptor that directs several proteins to their correct location within the cell</t>
  </si>
  <si>
    <t>Regulates the mitochondrial permeability transition pore and is essential for cellular survival and development.</t>
  </si>
  <si>
    <t>Catalyzes the formation of the signaling molecule cAMP in response to G-protein signaling</t>
  </si>
  <si>
    <t>Mitochondrial ribosome protein</t>
  </si>
  <si>
    <t>May act as a GTPase-activating protein for Rab family protein</t>
  </si>
  <si>
    <t>May play a role in the development and maintenance of the vertebrate nervous system. Exhibits strong synaptogenic activity, restricted to excitatory presynaptic differentiation </t>
  </si>
  <si>
    <t>Transcriptional corepressor. Acts as dominant repressor towards other family members. Inhibits NF-kappa-B-regulated gene expression. </t>
  </si>
  <si>
    <t>Probable transporter involved in the transport of branched-chain fatty acids and C27 bile acids into the peroxisome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</si>
</sst>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rgb="FF000000"/>
      <name val="Calibri"/>
      <family val="2"/>
      <scheme val="minor"/>
    </font>
    <font>
      <b/>
      <sz val="26"/>
      <color rgb="FF000000"/>
      <name val="Calibri"/>
      <family val="2"/>
      <scheme val="minor"/>
    </font>
    <font>
      <b/>
      <sz val="11"/>
      <color rgb="FF000000"/>
      <name val="Calibri"/>
      <family val="2"/>
      <scheme val="minor"/>
    </font>
    <font>
      <sz val="11"/>
      <color rgb="FF000000"/>
      <name val="Calibri"/>
      <family val="2"/>
    </font>
    <font>
      <sz val="11"/>
      <name val="Calibri"/>
      <family val="2"/>
      <scheme val="minor"/>
    </font>
    <font>
      <sz val="10"/>
      <color rgb="FF222222"/>
      <name val="Verdana"/>
      <family val="2"/>
    </font>
  </fonts>
  <fills count="13">
    <fill>
      <patternFill patternType="none"/>
    </fill>
    <fill>
      <patternFill patternType="gray125"/>
    </fill>
    <fill>
      <patternFill patternType="solid">
        <fgColor theme="3" tint="0.59999389629810485"/>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68F"/>
      </patternFill>
    </fill>
    <fill>
      <patternFill patternType="solid">
        <fgColor rgb="FF228B22"/>
      </patternFill>
    </fill>
    <fill>
      <patternFill patternType="solid">
        <fgColor rgb="FFEE82EE"/>
      </patternFill>
    </fill>
    <fill>
      <patternFill patternType="solid">
        <fgColor rgb="FFFFFF00"/>
        <bgColor indexed="64"/>
      </patternFill>
    </fill>
    <fill>
      <patternFill patternType="solid">
        <fgColor rgb="FFFF99CC"/>
        <bgColor indexed="64"/>
      </patternFill>
    </fill>
    <fill>
      <patternFill patternType="solid">
        <fgColor rgb="FFCC99FF"/>
        <bgColor indexed="64"/>
      </patternFill>
    </fill>
    <fill>
      <patternFill patternType="solid">
        <fgColor theme="9" tint="0.39997558519241921"/>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0" fontId="1" fillId="0" borderId="0"/>
  </cellStyleXfs>
  <cellXfs count="85">
    <xf numFmtId="0" fontId="0" fillId="0" borderId="0" xfId="0"/>
    <xf numFmtId="0" fontId="1" fillId="0" borderId="0" xfId="1"/>
    <xf numFmtId="0" fontId="1" fillId="0" borderId="9" xfId="1" applyBorder="1"/>
    <xf numFmtId="0" fontId="1" fillId="0" borderId="10" xfId="1" applyBorder="1"/>
    <xf numFmtId="0" fontId="3" fillId="0" borderId="11" xfId="1" applyFont="1" applyBorder="1"/>
    <xf numFmtId="49" fontId="3" fillId="0" borderId="9" xfId="1" applyNumberFormat="1" applyFont="1" applyBorder="1"/>
    <xf numFmtId="0" fontId="3" fillId="0" borderId="9" xfId="1" applyFont="1" applyBorder="1"/>
    <xf numFmtId="0" fontId="3" fillId="2" borderId="11" xfId="1" applyFont="1" applyFill="1" applyBorder="1"/>
    <xf numFmtId="0" fontId="3" fillId="2" borderId="9" xfId="1" applyFont="1" applyFill="1" applyBorder="1"/>
    <xf numFmtId="0" fontId="3" fillId="3" borderId="9" xfId="1" applyFont="1" applyFill="1" applyBorder="1"/>
    <xf numFmtId="0" fontId="3" fillId="4" borderId="9" xfId="1" applyFont="1" applyFill="1" applyBorder="1"/>
    <xf numFmtId="0" fontId="3" fillId="2" borderId="10" xfId="1" applyFont="1" applyFill="1" applyBorder="1"/>
    <xf numFmtId="0" fontId="3" fillId="3" borderId="11" xfId="1" applyFont="1" applyFill="1" applyBorder="1"/>
    <xf numFmtId="0" fontId="3" fillId="3" borderId="10" xfId="1" applyFont="1" applyFill="1" applyBorder="1"/>
    <xf numFmtId="0" fontId="3" fillId="4" borderId="11" xfId="1" applyFont="1" applyFill="1" applyBorder="1"/>
    <xf numFmtId="0" fontId="3" fillId="4" borderId="10" xfId="1" applyFont="1" applyFill="1" applyBorder="1"/>
    <xf numFmtId="0" fontId="3" fillId="5" borderId="9" xfId="1" applyFont="1" applyFill="1" applyBorder="1"/>
    <xf numFmtId="0" fontId="3" fillId="0" borderId="12" xfId="1" applyFont="1" applyBorder="1" applyAlignment="1">
      <alignment horizontal="center" wrapText="1"/>
    </xf>
    <xf numFmtId="0" fontId="1" fillId="0" borderId="1" xfId="1" applyBorder="1"/>
    <xf numFmtId="49" fontId="1" fillId="0" borderId="2" xfId="1" applyNumberFormat="1" applyBorder="1"/>
    <xf numFmtId="0" fontId="4" fillId="6" borderId="2" xfId="1" applyFont="1" applyFill="1" applyBorder="1"/>
    <xf numFmtId="0" fontId="4" fillId="7" borderId="2" xfId="1" applyFont="1" applyFill="1" applyBorder="1"/>
    <xf numFmtId="0" fontId="1" fillId="0" borderId="2" xfId="1" applyBorder="1"/>
    <xf numFmtId="0" fontId="1" fillId="0" borderId="3" xfId="1" applyBorder="1"/>
    <xf numFmtId="0" fontId="5" fillId="0" borderId="13" xfId="1" applyFont="1" applyBorder="1" applyAlignment="1">
      <alignment wrapText="1"/>
    </xf>
    <xf numFmtId="0" fontId="1" fillId="0" borderId="7" xfId="1" applyBorder="1"/>
    <xf numFmtId="49" fontId="1" fillId="0" borderId="0" xfId="1" applyNumberFormat="1"/>
    <xf numFmtId="0" fontId="4" fillId="6" borderId="0" xfId="1" applyFont="1" applyFill="1"/>
    <xf numFmtId="0" fontId="4" fillId="7" borderId="0" xfId="1" applyFont="1" applyFill="1"/>
    <xf numFmtId="0" fontId="1" fillId="0" borderId="8" xfId="1" applyBorder="1"/>
    <xf numFmtId="0" fontId="5" fillId="0" borderId="14" xfId="1" applyFont="1" applyBorder="1" applyAlignment="1">
      <alignment wrapText="1"/>
    </xf>
    <xf numFmtId="0" fontId="1" fillId="0" borderId="0" xfId="1" applyAlignment="1">
      <alignment wrapText="1"/>
    </xf>
    <xf numFmtId="0" fontId="1" fillId="5" borderId="0" xfId="1" applyFill="1"/>
    <xf numFmtId="0" fontId="1" fillId="4" borderId="0" xfId="1" applyFill="1"/>
    <xf numFmtId="0" fontId="1" fillId="3" borderId="0" xfId="1" applyFill="1"/>
    <xf numFmtId="0" fontId="4" fillId="8" borderId="0" xfId="1" applyFont="1" applyFill="1"/>
    <xf numFmtId="0" fontId="1" fillId="0" borderId="4" xfId="1" applyBorder="1"/>
    <xf numFmtId="49" fontId="1" fillId="0" borderId="5" xfId="1" applyNumberFormat="1" applyBorder="1"/>
    <xf numFmtId="0" fontId="4" fillId="6" borderId="5" xfId="1" applyFont="1" applyFill="1" applyBorder="1"/>
    <xf numFmtId="0" fontId="4" fillId="8" borderId="5" xfId="1" applyFont="1" applyFill="1" applyBorder="1"/>
    <xf numFmtId="0" fontId="1" fillId="0" borderId="5" xfId="1" applyBorder="1"/>
    <xf numFmtId="0" fontId="1" fillId="0" borderId="6" xfId="1" applyBorder="1"/>
    <xf numFmtId="0" fontId="5" fillId="0" borderId="15" xfId="1" applyFont="1" applyBorder="1" applyAlignment="1">
      <alignment wrapText="1"/>
    </xf>
    <xf numFmtId="0" fontId="4" fillId="0" borderId="0" xfId="1" applyFont="1"/>
    <xf numFmtId="49" fontId="3" fillId="0" borderId="0" xfId="1" applyNumberFormat="1" applyFont="1"/>
    <xf numFmtId="0" fontId="3" fillId="0" borderId="0" xfId="1" applyFont="1"/>
    <xf numFmtId="0" fontId="1" fillId="0" borderId="13" xfId="1" applyBorder="1" applyAlignment="1">
      <alignment wrapText="1"/>
    </xf>
    <xf numFmtId="0" fontId="1" fillId="0" borderId="14" xfId="1" applyBorder="1" applyAlignment="1">
      <alignment wrapText="1"/>
    </xf>
    <xf numFmtId="0" fontId="1" fillId="0" borderId="15" xfId="1" applyBorder="1" applyAlignment="1">
      <alignment wrapText="1"/>
    </xf>
    <xf numFmtId="0" fontId="3" fillId="0" borderId="10" xfId="1" applyFont="1" applyBorder="1"/>
    <xf numFmtId="0" fontId="3" fillId="0" borderId="1" xfId="1" applyFont="1" applyBorder="1"/>
    <xf numFmtId="0" fontId="3" fillId="0" borderId="2" xfId="1" applyFont="1" applyBorder="1"/>
    <xf numFmtId="0" fontId="3" fillId="0" borderId="3" xfId="1" applyFont="1" applyBorder="1"/>
    <xf numFmtId="49" fontId="1" fillId="0" borderId="7" xfId="1" applyNumberFormat="1" applyBorder="1"/>
    <xf numFmtId="49" fontId="1" fillId="0" borderId="4" xfId="1" applyNumberFormat="1" applyBorder="1"/>
    <xf numFmtId="0" fontId="1" fillId="0" borderId="0" xfId="2"/>
    <xf numFmtId="0" fontId="4" fillId="7" borderId="0" xfId="2" applyFont="1" applyFill="1"/>
    <xf numFmtId="49" fontId="1" fillId="9" borderId="0" xfId="2" applyNumberFormat="1" applyFill="1"/>
    <xf numFmtId="0" fontId="1" fillId="9" borderId="0" xfId="2" applyFill="1"/>
    <xf numFmtId="49" fontId="1" fillId="0" borderId="0" xfId="2" applyNumberFormat="1"/>
    <xf numFmtId="49" fontId="1" fillId="10" borderId="0" xfId="2" applyNumberFormat="1" applyFill="1"/>
    <xf numFmtId="0" fontId="1" fillId="10" borderId="0" xfId="2" applyFill="1"/>
    <xf numFmtId="0" fontId="1" fillId="11" borderId="0" xfId="2" applyFill="1"/>
    <xf numFmtId="0" fontId="1" fillId="12" borderId="0" xfId="2" applyFill="1"/>
    <xf numFmtId="49" fontId="1" fillId="11" borderId="0" xfId="2" applyNumberFormat="1" applyFill="1"/>
    <xf numFmtId="0" fontId="4" fillId="8" borderId="0" xfId="2" applyFont="1" applyFill="1"/>
    <xf numFmtId="49" fontId="1" fillId="12" borderId="0" xfId="2" applyNumberFormat="1" applyFill="1"/>
    <xf numFmtId="0" fontId="6" fillId="12" borderId="0" xfId="2" applyFont="1" applyFill="1"/>
    <xf numFmtId="0" fontId="6" fillId="0" borderId="0" xfId="2" applyFont="1"/>
    <xf numFmtId="0" fontId="6" fillId="9" borderId="0" xfId="2" applyFont="1" applyFill="1"/>
    <xf numFmtId="0" fontId="6" fillId="11" borderId="0" xfId="2" applyFont="1" applyFill="1"/>
    <xf numFmtId="0" fontId="4" fillId="10" borderId="0" xfId="2" applyFont="1" applyFill="1"/>
    <xf numFmtId="0" fontId="6" fillId="10" borderId="0" xfId="2" applyFont="1" applyFill="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1" fillId="0" borderId="1" xfId="1" applyBorder="1" applyAlignment="1">
      <alignment horizontal="center"/>
    </xf>
    <xf numFmtId="0" fontId="1" fillId="0" borderId="2" xfId="1" applyBorder="1" applyAlignment="1">
      <alignment horizontal="center"/>
    </xf>
    <xf numFmtId="0" fontId="1" fillId="0" borderId="3" xfId="1" applyBorder="1" applyAlignment="1">
      <alignment horizontal="center"/>
    </xf>
    <xf numFmtId="0" fontId="1" fillId="0" borderId="0" xfId="1" applyAlignment="1">
      <alignment horizontal="center"/>
    </xf>
    <xf numFmtId="0" fontId="1" fillId="0" borderId="8" xfId="1" applyBorder="1" applyAlignment="1">
      <alignment horizontal="center"/>
    </xf>
    <xf numFmtId="0" fontId="1" fillId="0" borderId="7" xfId="1" applyBorder="1" applyAlignment="1">
      <alignment horizontal="center"/>
    </xf>
  </cellXfs>
  <cellStyles count="3">
    <cellStyle name="Normal" xfId="0" builtinId="0"/>
    <cellStyle name="Normal 2" xfId="1" xr:uid="{21352BEB-87BA-E643-A125-303FB6BA1A03}"/>
    <cellStyle name="Normal 3" xfId="2" xr:uid="{E5CDDDAC-52E6-A542-A751-A20DC44DAFFB}"/>
  </cellStyles>
  <dxfs count="16">
    <dxf>
      <font>
        <color rgb="FF9C0006"/>
      </font>
      <fill>
        <patternFill>
          <bgColor rgb="FFFFC7CE"/>
        </patternFill>
      </fill>
    </dxf>
    <dxf>
      <font>
        <color theme="3" tint="-0.24994659260841701"/>
      </font>
      <fill>
        <patternFill>
          <bgColor theme="3" tint="0.79998168889431442"/>
        </patternFill>
      </fill>
    </dxf>
    <dxf>
      <font>
        <color theme="3" tint="-0.24994659260841701"/>
      </font>
      <fill>
        <patternFill>
          <bgColor theme="3" tint="0.59996337778862885"/>
        </patternFill>
      </fill>
    </dxf>
    <dxf>
      <font>
        <color rgb="FF9C0006"/>
      </font>
      <fill>
        <patternFill>
          <bgColor rgb="FFFFC7CE"/>
        </patternFill>
      </fill>
    </dxf>
    <dxf>
      <font>
        <color theme="3" tint="-0.24994659260841701"/>
      </font>
      <fill>
        <patternFill>
          <bgColor theme="3"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3" tint="-0.24994659260841701"/>
      </font>
      <fill>
        <patternFill>
          <bgColor theme="4" tint="0.59996337778862885"/>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theme="3" tint="0.39994506668294322"/>
      </font>
      <fill>
        <patternFill>
          <bgColor theme="3" tint="0.79998168889431442"/>
        </patternFill>
      </fill>
    </dxf>
    <dxf>
      <font>
        <color rgb="FF9C0006"/>
      </font>
      <fill>
        <patternFill>
          <bgColor rgb="FFFFC7CE"/>
        </patternFill>
      </fill>
    </dxf>
    <dxf>
      <font>
        <color theme="3" tint="0.39994506668294322"/>
      </font>
      <fill>
        <patternFill>
          <bgColor theme="3"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qdblac3/Desktop/CJCADR/AgedSUSProject/AgedSUSCognitionStudy/Manuscript/Manuscript2020/Figures/Proteomics/20.8.18%20SUS%20proteomics%20resul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plementary Table 2"/>
      <sheetName val="Overlapping proteins"/>
      <sheetName val="SUS protein functions"/>
      <sheetName val="SUS vs SHAM all proteins sum"/>
      <sheetName val="SUSMB vs SHAM all proteins sum"/>
      <sheetName val="AllProteinsNorm"/>
      <sheetName val="Key"/>
    </sheetNames>
    <sheetDataSet>
      <sheetData sheetId="0"/>
      <sheetData sheetId="1"/>
      <sheetData sheetId="2"/>
      <sheetData sheetId="3">
        <row r="1">
          <cell r="B1" t="str">
            <v>Gene Name</v>
          </cell>
          <cell r="C1" t="str">
            <v>PvalProteins</v>
          </cell>
          <cell r="D1" t="str">
            <v>FCProteins</v>
          </cell>
        </row>
        <row r="2">
          <cell r="B2" t="str">
            <v>Cul4b</v>
          </cell>
          <cell r="C2">
            <v>0.23936079528099</v>
          </cell>
          <cell r="D2">
            <v>0.78720302622136795</v>
          </cell>
        </row>
        <row r="3">
          <cell r="B3" t="str">
            <v>Tanc2</v>
          </cell>
          <cell r="C3">
            <v>0.35886161658592902</v>
          </cell>
          <cell r="D3">
            <v>0.75703187244403303</v>
          </cell>
        </row>
        <row r="4">
          <cell r="B4" t="str">
            <v>Fam171a2</v>
          </cell>
          <cell r="C4">
            <v>0.123816253738261</v>
          </cell>
          <cell r="D4">
            <v>0.74363438174233598</v>
          </cell>
        </row>
        <row r="5">
          <cell r="B5" t="str">
            <v>Osbpl9</v>
          </cell>
          <cell r="C5">
            <v>0.14944506620723899</v>
          </cell>
          <cell r="D5">
            <v>4.6397385094831103</v>
          </cell>
        </row>
        <row r="6">
          <cell r="B6" t="str">
            <v>Kiaa1109</v>
          </cell>
          <cell r="C6">
            <v>0.96589418245424397</v>
          </cell>
          <cell r="D6">
            <v>1.0499265095821799</v>
          </cell>
        </row>
        <row r="7">
          <cell r="B7" t="str">
            <v>Ddi2</v>
          </cell>
          <cell r="C7">
            <v>8.4736286239354294E-2</v>
          </cell>
          <cell r="D7">
            <v>0.43769014036147003</v>
          </cell>
        </row>
        <row r="8">
          <cell r="B8" t="str">
            <v>Map7d2</v>
          </cell>
          <cell r="C8">
            <v>6.00840235709773E-2</v>
          </cell>
          <cell r="D8">
            <v>0.77088091035305095</v>
          </cell>
        </row>
        <row r="9">
          <cell r="B9" t="str">
            <v>Ckap5</v>
          </cell>
          <cell r="C9">
            <v>0.16855702982365101</v>
          </cell>
          <cell r="D9">
            <v>1.12744197239942</v>
          </cell>
        </row>
        <row r="10">
          <cell r="B10" t="str">
            <v>Camsap1</v>
          </cell>
          <cell r="C10">
            <v>0.34837227648097502</v>
          </cell>
          <cell r="D10">
            <v>2.08805521725635</v>
          </cell>
        </row>
        <row r="11">
          <cell r="B11" t="str">
            <v>Ndufaf6</v>
          </cell>
          <cell r="C11">
            <v>0.90711747643848595</v>
          </cell>
          <cell r="D11">
            <v>1.05531275790457</v>
          </cell>
        </row>
        <row r="12">
          <cell r="B12" t="str">
            <v>Ajm1</v>
          </cell>
          <cell r="C12">
            <v>0.41473956271497697</v>
          </cell>
          <cell r="D12">
            <v>1.33164993705204</v>
          </cell>
        </row>
        <row r="13">
          <cell r="B13" t="str">
            <v>Dcaf10</v>
          </cell>
          <cell r="C13">
            <v>0.31883289809844101</v>
          </cell>
          <cell r="D13">
            <v>2.96527074024204</v>
          </cell>
        </row>
        <row r="14">
          <cell r="B14" t="str">
            <v>Ptpn3</v>
          </cell>
          <cell r="C14">
            <v>0.65903823008628204</v>
          </cell>
          <cell r="D14">
            <v>0.78681110562915302</v>
          </cell>
        </row>
        <row r="15">
          <cell r="B15" t="str">
            <v>Rap1gap</v>
          </cell>
          <cell r="C15">
            <v>8.0314092333718404E-2</v>
          </cell>
          <cell r="D15">
            <v>1.3547280803873401</v>
          </cell>
        </row>
        <row r="16">
          <cell r="B16" t="str">
            <v>Shroom2</v>
          </cell>
          <cell r="C16">
            <v>0.99534628952295601</v>
          </cell>
          <cell r="D16">
            <v>0.99829398846096595</v>
          </cell>
        </row>
        <row r="17">
          <cell r="B17" t="str">
            <v>Ubr4</v>
          </cell>
          <cell r="C17">
            <v>0.276598257424577</v>
          </cell>
          <cell r="D17">
            <v>1.12267065509728</v>
          </cell>
        </row>
        <row r="18">
          <cell r="B18" t="str">
            <v>Syndig1</v>
          </cell>
          <cell r="C18">
            <v>0.437458346205994</v>
          </cell>
          <cell r="D18">
            <v>0.66764873153724102</v>
          </cell>
        </row>
        <row r="19">
          <cell r="B19" t="str">
            <v>Plch2</v>
          </cell>
          <cell r="C19">
            <v>0.48332974060927802</v>
          </cell>
          <cell r="D19">
            <v>0.79830989844369604</v>
          </cell>
        </row>
        <row r="20">
          <cell r="B20" t="str">
            <v>Fmnl2</v>
          </cell>
          <cell r="C20">
            <v>0.94600033277326001</v>
          </cell>
          <cell r="D20">
            <v>0.96785159096502105</v>
          </cell>
        </row>
        <row r="21">
          <cell r="B21" t="str">
            <v>Ndufaf5</v>
          </cell>
          <cell r="C21">
            <v>0.88886789601187399</v>
          </cell>
          <cell r="D21">
            <v>1.0579267406225501</v>
          </cell>
        </row>
        <row r="22">
          <cell r="B22" t="str">
            <v>Rtf1</v>
          </cell>
          <cell r="C22">
            <v>0.458473778259816</v>
          </cell>
          <cell r="D22">
            <v>1.4243845022072701</v>
          </cell>
        </row>
        <row r="23">
          <cell r="B23" t="str">
            <v>Skt</v>
          </cell>
          <cell r="C23">
            <v>0.40936266443903802</v>
          </cell>
          <cell r="D23">
            <v>0.84125870297705796</v>
          </cell>
        </row>
        <row r="24">
          <cell r="B24" t="str">
            <v>Ppip5k1</v>
          </cell>
          <cell r="C24">
            <v>0.481539802365134</v>
          </cell>
          <cell r="D24">
            <v>1.51093227974138</v>
          </cell>
        </row>
        <row r="25">
          <cell r="B25" t="str">
            <v>Agrn</v>
          </cell>
          <cell r="C25">
            <v>0.20603633246182401</v>
          </cell>
          <cell r="D25">
            <v>0.68023116440383602</v>
          </cell>
        </row>
        <row r="26">
          <cell r="B26" t="str">
            <v>Slc25a25</v>
          </cell>
          <cell r="C26">
            <v>0.40928371395125801</v>
          </cell>
          <cell r="D26">
            <v>1.2887815522424499</v>
          </cell>
        </row>
        <row r="27">
          <cell r="B27" t="str">
            <v>Fibcd1</v>
          </cell>
          <cell r="C27">
            <v>0.95167377614327198</v>
          </cell>
          <cell r="D27">
            <v>0.99185943313060798</v>
          </cell>
        </row>
        <row r="28">
          <cell r="B28" t="str">
            <v>Rabgap1</v>
          </cell>
          <cell r="C28">
            <v>0.81282122650979405</v>
          </cell>
          <cell r="D28">
            <v>0.89592375643671496</v>
          </cell>
        </row>
        <row r="29">
          <cell r="B29" t="str">
            <v>Mocs3</v>
          </cell>
          <cell r="C29">
            <v>0.67718901351049099</v>
          </cell>
          <cell r="D29">
            <v>1.2229479541933701</v>
          </cell>
        </row>
        <row r="30">
          <cell r="B30" t="str">
            <v>Kalrn</v>
          </cell>
          <cell r="C30">
            <v>0.36756644775534802</v>
          </cell>
          <cell r="D30">
            <v>1.3118025640836799</v>
          </cell>
        </row>
        <row r="31">
          <cell r="B31" t="str">
            <v>Uhrf1bp1l</v>
          </cell>
          <cell r="C31">
            <v>0.67016844843531098</v>
          </cell>
          <cell r="D31">
            <v>0.70061805306859604</v>
          </cell>
        </row>
        <row r="32">
          <cell r="B32" t="str">
            <v>Fbxl16</v>
          </cell>
          <cell r="C32">
            <v>0.87641735858153402</v>
          </cell>
          <cell r="D32">
            <v>1.01497819395081</v>
          </cell>
        </row>
        <row r="33">
          <cell r="B33" t="str">
            <v>Ttc38</v>
          </cell>
          <cell r="C33">
            <v>0.90605392791238204</v>
          </cell>
          <cell r="D33">
            <v>1.0204390077377501</v>
          </cell>
        </row>
        <row r="34">
          <cell r="B34" t="str">
            <v>Ttll7</v>
          </cell>
          <cell r="C34">
            <v>0.39984798481588402</v>
          </cell>
          <cell r="D34">
            <v>1.3569277268406801</v>
          </cell>
        </row>
        <row r="35">
          <cell r="B35" t="str">
            <v>Exoc6b</v>
          </cell>
          <cell r="C35">
            <v>0.59121887361381098</v>
          </cell>
          <cell r="D35">
            <v>0.92954318898315902</v>
          </cell>
        </row>
        <row r="36">
          <cell r="B36" t="str">
            <v>Armt1</v>
          </cell>
          <cell r="C36">
            <v>0.68926192609274695</v>
          </cell>
          <cell r="D36">
            <v>0.91037514114847495</v>
          </cell>
        </row>
        <row r="37">
          <cell r="B37" t="str">
            <v>Rabgap1l</v>
          </cell>
          <cell r="C37">
            <v>0.90412936813824696</v>
          </cell>
          <cell r="D37">
            <v>0.98754426051188804</v>
          </cell>
        </row>
        <row r="38">
          <cell r="B38" t="str">
            <v>Sec14l1</v>
          </cell>
          <cell r="C38">
            <v>0.109817917873063</v>
          </cell>
          <cell r="D38">
            <v>2.2350128170042201</v>
          </cell>
        </row>
        <row r="39">
          <cell r="B39" t="str">
            <v>Nlgn4l</v>
          </cell>
          <cell r="C39">
            <v>0.59791319669303</v>
          </cell>
          <cell r="D39">
            <v>1.4907815280568899</v>
          </cell>
        </row>
        <row r="40">
          <cell r="B40" t="str">
            <v>Ptprs</v>
          </cell>
          <cell r="C40">
            <v>0.114333406686479</v>
          </cell>
          <cell r="D40">
            <v>0.87415971058957298</v>
          </cell>
        </row>
        <row r="41">
          <cell r="B41" t="str">
            <v>Scn2a</v>
          </cell>
          <cell r="C41">
            <v>0.120474700206705</v>
          </cell>
          <cell r="D41">
            <v>1.1666623543682799</v>
          </cell>
        </row>
        <row r="42">
          <cell r="B42" t="str">
            <v>Frrs1l</v>
          </cell>
          <cell r="C42">
            <v>0.168327607667904</v>
          </cell>
          <cell r="D42">
            <v>0.85695548504183605</v>
          </cell>
        </row>
        <row r="43">
          <cell r="B43" t="str">
            <v>Usp24</v>
          </cell>
          <cell r="C43">
            <v>0.144627987081142</v>
          </cell>
          <cell r="D43">
            <v>0.75900589593211698</v>
          </cell>
        </row>
        <row r="44">
          <cell r="B44" t="str">
            <v>Dlgap4</v>
          </cell>
          <cell r="C44">
            <v>0.68979982009253504</v>
          </cell>
          <cell r="D44">
            <v>0.92086177792558199</v>
          </cell>
        </row>
        <row r="45">
          <cell r="B45" t="str">
            <v>Cad</v>
          </cell>
          <cell r="C45">
            <v>0.29723259513996297</v>
          </cell>
          <cell r="D45">
            <v>1.3299308378992101</v>
          </cell>
        </row>
        <row r="46">
          <cell r="B46" t="str">
            <v>Otud4</v>
          </cell>
          <cell r="C46">
            <v>0.60465466414054503</v>
          </cell>
          <cell r="D46">
            <v>1.35451583744263</v>
          </cell>
        </row>
        <row r="47">
          <cell r="B47" t="str">
            <v>Gnai1</v>
          </cell>
          <cell r="C47">
            <v>0.51630684298691498</v>
          </cell>
          <cell r="D47">
            <v>0.93563071415208698</v>
          </cell>
        </row>
        <row r="48">
          <cell r="B48" t="str">
            <v>Apba1</v>
          </cell>
          <cell r="C48">
            <v>0.28238632401494601</v>
          </cell>
          <cell r="D48">
            <v>1.3618291852418301</v>
          </cell>
        </row>
        <row r="49">
          <cell r="B49" t="str">
            <v>Abcc3</v>
          </cell>
          <cell r="C49">
            <v>0.111287948482456</v>
          </cell>
          <cell r="D49">
            <v>1.1245367017517101</v>
          </cell>
        </row>
        <row r="50">
          <cell r="B50" t="str">
            <v>Plxnb2</v>
          </cell>
          <cell r="C50">
            <v>0.80569439356608497</v>
          </cell>
          <cell r="D50">
            <v>1.0545315405646001</v>
          </cell>
        </row>
        <row r="51">
          <cell r="B51" t="str">
            <v>Osbpl8</v>
          </cell>
          <cell r="C51">
            <v>0.80198962517397399</v>
          </cell>
          <cell r="D51">
            <v>1.01868125517268</v>
          </cell>
        </row>
        <row r="52">
          <cell r="B52" t="str">
            <v>Cttnbp2</v>
          </cell>
          <cell r="C52">
            <v>6.3702531976790502E-2</v>
          </cell>
          <cell r="D52">
            <v>0.84072973529681805</v>
          </cell>
        </row>
        <row r="53">
          <cell r="B53" t="str">
            <v>Ptprz1</v>
          </cell>
          <cell r="C53">
            <v>0.201708114493097</v>
          </cell>
          <cell r="D53">
            <v>1.0859995985774</v>
          </cell>
        </row>
        <row r="54">
          <cell r="B54" t="str">
            <v>Akap5</v>
          </cell>
          <cell r="C54">
            <v>0.291075065281648</v>
          </cell>
          <cell r="D54">
            <v>0.86760184391393902</v>
          </cell>
        </row>
        <row r="55">
          <cell r="B55" t="str">
            <v>Pgbd5</v>
          </cell>
          <cell r="C55">
            <v>0.471476841402794</v>
          </cell>
          <cell r="D55">
            <v>1.3680579516470399</v>
          </cell>
        </row>
        <row r="56">
          <cell r="B56" t="str">
            <v>Ccdc6</v>
          </cell>
          <cell r="C56">
            <v>0.53340537311002301</v>
          </cell>
          <cell r="D56">
            <v>0.67048503347408595</v>
          </cell>
        </row>
        <row r="57">
          <cell r="B57" t="str">
            <v>Shank1</v>
          </cell>
          <cell r="C57">
            <v>0.50509683855838505</v>
          </cell>
          <cell r="D57">
            <v>0.93848059613971402</v>
          </cell>
        </row>
        <row r="58">
          <cell r="B58" t="str">
            <v>Gls</v>
          </cell>
          <cell r="C58">
            <v>0.171398694812921</v>
          </cell>
          <cell r="D58">
            <v>1.07602094685548</v>
          </cell>
        </row>
        <row r="59">
          <cell r="B59" t="str">
            <v>Prrt2</v>
          </cell>
          <cell r="C59">
            <v>0.37776878011112502</v>
          </cell>
          <cell r="D59">
            <v>0.92234417885183895</v>
          </cell>
        </row>
        <row r="60">
          <cell r="B60" t="str">
            <v>Gcn1</v>
          </cell>
          <cell r="C60">
            <v>0.357926533284046</v>
          </cell>
          <cell r="D60">
            <v>0.77948541543273997</v>
          </cell>
        </row>
        <row r="61">
          <cell r="B61" t="str">
            <v>Igsf9b</v>
          </cell>
          <cell r="C61">
            <v>0.117010549571824</v>
          </cell>
          <cell r="D61">
            <v>0.43123023038591402</v>
          </cell>
        </row>
        <row r="62">
          <cell r="B62" t="str">
            <v>Pi4ka</v>
          </cell>
          <cell r="C62">
            <v>0.28608273119989902</v>
          </cell>
          <cell r="D62">
            <v>1.19892161035051</v>
          </cell>
        </row>
        <row r="63">
          <cell r="B63" t="str">
            <v>Ryr2</v>
          </cell>
          <cell r="C63">
            <v>6.4823719102116498E-2</v>
          </cell>
          <cell r="D63">
            <v>1.0964945791479901</v>
          </cell>
        </row>
        <row r="64">
          <cell r="B64" t="str">
            <v>Ttc7b</v>
          </cell>
          <cell r="C64">
            <v>7.0241767895670701E-2</v>
          </cell>
          <cell r="D64">
            <v>1.1147225718653</v>
          </cell>
        </row>
        <row r="65">
          <cell r="B65" t="str">
            <v>Ube4a</v>
          </cell>
          <cell r="C65">
            <v>0.81088255562400402</v>
          </cell>
          <cell r="D65">
            <v>1.12429875274242</v>
          </cell>
        </row>
        <row r="66">
          <cell r="B66" t="str">
            <v>Numa1</v>
          </cell>
          <cell r="C66">
            <v>0.845110359414881</v>
          </cell>
          <cell r="D66">
            <v>1.0540469361896101</v>
          </cell>
        </row>
        <row r="67">
          <cell r="B67" t="str">
            <v>Nrxn2</v>
          </cell>
          <cell r="C67">
            <v>0.37388759904034502</v>
          </cell>
          <cell r="D67">
            <v>1.1515609299015701</v>
          </cell>
        </row>
        <row r="68">
          <cell r="B68" t="str">
            <v>Fry</v>
          </cell>
          <cell r="C68">
            <v>0.16396048065868199</v>
          </cell>
          <cell r="D68">
            <v>1.36707615971761</v>
          </cell>
        </row>
        <row r="69">
          <cell r="B69" t="str">
            <v>Syngap1</v>
          </cell>
          <cell r="C69">
            <v>5.7472896918262802E-2</v>
          </cell>
          <cell r="D69">
            <v>1.1194389743553299</v>
          </cell>
        </row>
        <row r="70">
          <cell r="B70" t="str">
            <v>Tpr</v>
          </cell>
          <cell r="C70">
            <v>0.42813417093640999</v>
          </cell>
          <cell r="D70">
            <v>1.11507719975214</v>
          </cell>
        </row>
        <row r="71">
          <cell r="B71" t="str">
            <v>Farp1</v>
          </cell>
          <cell r="C71">
            <v>0.99641010718775902</v>
          </cell>
          <cell r="D71">
            <v>0.99877798103120896</v>
          </cell>
        </row>
        <row r="72">
          <cell r="B72" t="str">
            <v>Sipa1l3</v>
          </cell>
          <cell r="C72">
            <v>0.89913873854891102</v>
          </cell>
          <cell r="D72">
            <v>1.0264286096595301</v>
          </cell>
        </row>
        <row r="73">
          <cell r="B73" t="str">
            <v>Arfgef1</v>
          </cell>
          <cell r="C73">
            <v>0.20689482149218499</v>
          </cell>
          <cell r="D73">
            <v>1.7844950084242599</v>
          </cell>
        </row>
        <row r="74">
          <cell r="B74" t="str">
            <v>Atp2b1</v>
          </cell>
          <cell r="C74">
            <v>9.9552121507383698E-2</v>
          </cell>
          <cell r="D74">
            <v>1.0752526847575199</v>
          </cell>
        </row>
        <row r="75">
          <cell r="B75" t="str">
            <v>Trip12</v>
          </cell>
          <cell r="C75">
            <v>0.56418178763858096</v>
          </cell>
          <cell r="D75">
            <v>0.90808957607180696</v>
          </cell>
        </row>
        <row r="76">
          <cell r="B76" t="str">
            <v>Ank3</v>
          </cell>
          <cell r="C76">
            <v>0.70616943249238195</v>
          </cell>
          <cell r="D76">
            <v>1.0251425085377399</v>
          </cell>
        </row>
        <row r="77">
          <cell r="B77" t="str">
            <v>Capn2</v>
          </cell>
          <cell r="C77">
            <v>0.190036744549963</v>
          </cell>
          <cell r="D77">
            <v>1.1232198316172299</v>
          </cell>
        </row>
        <row r="78">
          <cell r="B78" t="str">
            <v>S1pr1</v>
          </cell>
          <cell r="C78">
            <v>0.57627253967951197</v>
          </cell>
          <cell r="D78">
            <v>0.74727082328262595</v>
          </cell>
        </row>
        <row r="79">
          <cell r="B79" t="str">
            <v>Cacna2d1</v>
          </cell>
          <cell r="C79">
            <v>0.78735117759482198</v>
          </cell>
          <cell r="D79">
            <v>1.0192067325807199</v>
          </cell>
        </row>
        <row r="80">
          <cell r="B80" t="str">
            <v>Bin1</v>
          </cell>
          <cell r="C80">
            <v>1.4471876527635799E-2</v>
          </cell>
          <cell r="D80">
            <v>0.93509555009166601</v>
          </cell>
        </row>
        <row r="81">
          <cell r="B81" t="str">
            <v>Sec22b</v>
          </cell>
          <cell r="C81">
            <v>0.94612888799894601</v>
          </cell>
          <cell r="D81">
            <v>0.99730773694035302</v>
          </cell>
        </row>
        <row r="82">
          <cell r="B82" t="str">
            <v>Dpysl2</v>
          </cell>
          <cell r="C82">
            <v>0.281932733571789</v>
          </cell>
          <cell r="D82">
            <v>0.93305255728145198</v>
          </cell>
        </row>
        <row r="83">
          <cell r="B83" t="str">
            <v>Gtpbp1</v>
          </cell>
          <cell r="C83">
            <v>0.52529698296493399</v>
          </cell>
          <cell r="D83">
            <v>0.78655517415695997</v>
          </cell>
        </row>
        <row r="84">
          <cell r="B84" t="str">
            <v>Alyref</v>
          </cell>
          <cell r="C84">
            <v>0.73502281151832205</v>
          </cell>
          <cell r="D84">
            <v>1.0945586443271</v>
          </cell>
        </row>
        <row r="85">
          <cell r="B85" t="str">
            <v>Clta</v>
          </cell>
          <cell r="C85">
            <v>0.51790428273266298</v>
          </cell>
          <cell r="D85">
            <v>1.0416286783554201</v>
          </cell>
        </row>
        <row r="86">
          <cell r="B86" t="str">
            <v>Pten</v>
          </cell>
          <cell r="C86">
            <v>0.125497510897672</v>
          </cell>
          <cell r="D86">
            <v>2.4158563887799098</v>
          </cell>
        </row>
        <row r="87">
          <cell r="B87" t="str">
            <v>Stxbp1</v>
          </cell>
          <cell r="C87">
            <v>0.99477012935388598</v>
          </cell>
          <cell r="D87">
            <v>0.99954587320836596</v>
          </cell>
        </row>
        <row r="88">
          <cell r="B88" t="str">
            <v>Myh11</v>
          </cell>
          <cell r="C88">
            <v>0.78144804080037999</v>
          </cell>
          <cell r="D88">
            <v>0.81478992254139504</v>
          </cell>
        </row>
        <row r="89">
          <cell r="B89" t="str">
            <v>Map3k4</v>
          </cell>
          <cell r="C89">
            <v>0.89322734138743998</v>
          </cell>
          <cell r="D89">
            <v>1.03988711718496</v>
          </cell>
        </row>
        <row r="90">
          <cell r="B90" t="str">
            <v>Kifc2</v>
          </cell>
          <cell r="C90">
            <v>0.14284780216321299</v>
          </cell>
          <cell r="D90">
            <v>0.28405976136037198</v>
          </cell>
        </row>
        <row r="91">
          <cell r="B91" t="str">
            <v>Prdx6</v>
          </cell>
          <cell r="C91">
            <v>0.23388317021089999</v>
          </cell>
          <cell r="D91">
            <v>1.2113124135284601</v>
          </cell>
        </row>
        <row r="92">
          <cell r="B92" t="str">
            <v>Gp5</v>
          </cell>
          <cell r="C92">
            <v>0.38765499718822599</v>
          </cell>
          <cell r="D92">
            <v>1.4613996138376499</v>
          </cell>
        </row>
        <row r="93">
          <cell r="B93" t="str">
            <v>Unc5c</v>
          </cell>
          <cell r="C93">
            <v>0.28222033455644402</v>
          </cell>
          <cell r="D93">
            <v>0.62391548908150796</v>
          </cell>
        </row>
        <row r="94">
          <cell r="B94" t="str">
            <v>Dld</v>
          </cell>
          <cell r="C94">
            <v>0.91959875290081405</v>
          </cell>
          <cell r="D94">
            <v>0.99534188151168002</v>
          </cell>
        </row>
        <row r="95">
          <cell r="B95" t="str">
            <v>Hsd17b10</v>
          </cell>
          <cell r="C95">
            <v>8.1172903743369301E-2</v>
          </cell>
          <cell r="D95">
            <v>1.20614704743865</v>
          </cell>
        </row>
        <row r="96">
          <cell r="B96" t="str">
            <v>Ube3a</v>
          </cell>
          <cell r="C96">
            <v>1.6470427632748301E-2</v>
          </cell>
          <cell r="D96">
            <v>1.30876738545489</v>
          </cell>
        </row>
        <row r="97">
          <cell r="B97" t="str">
            <v>Tcof1</v>
          </cell>
          <cell r="C97">
            <v>0.25804152590891699</v>
          </cell>
          <cell r="D97">
            <v>1.4059387752077599</v>
          </cell>
        </row>
        <row r="98">
          <cell r="B98" t="str">
            <v>Dctn1</v>
          </cell>
          <cell r="C98">
            <v>8.4598200324139505E-2</v>
          </cell>
          <cell r="D98">
            <v>1.1456518408721099</v>
          </cell>
        </row>
        <row r="99">
          <cell r="B99" t="str">
            <v>Prkcsh</v>
          </cell>
          <cell r="C99">
            <v>0.57378883717659301</v>
          </cell>
          <cell r="D99">
            <v>0.93539618952108305</v>
          </cell>
        </row>
        <row r="100">
          <cell r="B100" t="str">
            <v>Eftud2</v>
          </cell>
          <cell r="C100">
            <v>0.76220566294438996</v>
          </cell>
          <cell r="D100">
            <v>0.94005882583594802</v>
          </cell>
        </row>
        <row r="101">
          <cell r="B101" t="str">
            <v>Gfra2</v>
          </cell>
          <cell r="C101">
            <v>0.21327078110160899</v>
          </cell>
          <cell r="D101">
            <v>1.92636208348514</v>
          </cell>
        </row>
        <row r="102">
          <cell r="B102" t="str">
            <v>RO60</v>
          </cell>
          <cell r="C102">
            <v>0.487102738889088</v>
          </cell>
          <cell r="D102">
            <v>1.1159101839843799</v>
          </cell>
        </row>
        <row r="103">
          <cell r="B103" t="str">
            <v>Pik3r2</v>
          </cell>
          <cell r="C103">
            <v>0.72569635353768103</v>
          </cell>
          <cell r="D103">
            <v>1.15740120238938</v>
          </cell>
        </row>
        <row r="104">
          <cell r="B104" t="str">
            <v>Faah</v>
          </cell>
          <cell r="C104">
            <v>0.30633302647236399</v>
          </cell>
          <cell r="D104">
            <v>1.11989115130233</v>
          </cell>
        </row>
        <row r="105">
          <cell r="B105" t="str">
            <v>Aip</v>
          </cell>
          <cell r="C105">
            <v>0.65878748311406499</v>
          </cell>
          <cell r="D105">
            <v>1.0504009112419801</v>
          </cell>
        </row>
        <row r="106">
          <cell r="B106" t="str">
            <v>Flot1</v>
          </cell>
          <cell r="C106">
            <v>0.90295431563195405</v>
          </cell>
          <cell r="D106">
            <v>1.0081090232591801</v>
          </cell>
        </row>
        <row r="107">
          <cell r="B107" t="str">
            <v>Numbl</v>
          </cell>
          <cell r="C107">
            <v>0.76935370049072305</v>
          </cell>
          <cell r="D107">
            <v>1.0361483830093501</v>
          </cell>
        </row>
        <row r="108">
          <cell r="B108" t="str">
            <v>Mras</v>
          </cell>
          <cell r="C108">
            <v>0.56611520497419598</v>
          </cell>
          <cell r="D108">
            <v>1.0613623800146801</v>
          </cell>
        </row>
        <row r="109">
          <cell r="B109" t="str">
            <v>Atox1</v>
          </cell>
          <cell r="C109">
            <v>0.70207227413247697</v>
          </cell>
          <cell r="D109">
            <v>0.81562153793615999</v>
          </cell>
        </row>
        <row r="110">
          <cell r="B110" t="str">
            <v>Pex5</v>
          </cell>
          <cell r="C110">
            <v>0.42362539156127199</v>
          </cell>
          <cell r="D110">
            <v>1.95238227764915</v>
          </cell>
        </row>
        <row r="111">
          <cell r="B111" t="str">
            <v>Psmb1</v>
          </cell>
          <cell r="C111">
            <v>0.16000005241593901</v>
          </cell>
          <cell r="D111">
            <v>1.24792719223357</v>
          </cell>
        </row>
        <row r="112">
          <cell r="B112" t="str">
            <v>Ndufb11</v>
          </cell>
          <cell r="C112">
            <v>0.64606343007529499</v>
          </cell>
          <cell r="D112">
            <v>1.0564208800111701</v>
          </cell>
        </row>
        <row r="113">
          <cell r="B113" t="str">
            <v>Ptgds</v>
          </cell>
          <cell r="C113">
            <v>0.39471419850971201</v>
          </cell>
          <cell r="D113">
            <v>0.564550079182639</v>
          </cell>
        </row>
        <row r="114">
          <cell r="B114" t="str">
            <v>Gsto1</v>
          </cell>
          <cell r="C114">
            <v>0.37972666400496502</v>
          </cell>
          <cell r="D114">
            <v>0.89720627382372797</v>
          </cell>
        </row>
        <row r="115">
          <cell r="B115" t="str">
            <v>Gclm</v>
          </cell>
          <cell r="C115">
            <v>0.75166654478533002</v>
          </cell>
          <cell r="D115">
            <v>0.80197909105696896</v>
          </cell>
        </row>
        <row r="116">
          <cell r="B116" t="str">
            <v>Kif3c</v>
          </cell>
          <cell r="C116">
            <v>0.17036229934144401</v>
          </cell>
          <cell r="D116">
            <v>1.0709443459058701</v>
          </cell>
        </row>
        <row r="117">
          <cell r="B117" t="str">
            <v>Agpat1</v>
          </cell>
          <cell r="C117">
            <v>9.8416896353335601E-2</v>
          </cell>
          <cell r="D117">
            <v>0.61793949132887205</v>
          </cell>
        </row>
        <row r="118">
          <cell r="B118" t="str">
            <v>Cnih2</v>
          </cell>
          <cell r="C118">
            <v>0.56475757720403696</v>
          </cell>
          <cell r="D118">
            <v>0.74095374108755596</v>
          </cell>
        </row>
        <row r="119">
          <cell r="B119" t="str">
            <v>Dpysl4</v>
          </cell>
          <cell r="C119">
            <v>0.91902354830770905</v>
          </cell>
          <cell r="D119">
            <v>1.01042282184411</v>
          </cell>
        </row>
        <row r="120">
          <cell r="B120" t="str">
            <v>Map3k5</v>
          </cell>
          <cell r="C120">
            <v>0.26454057577454698</v>
          </cell>
          <cell r="D120">
            <v>0.60624618050452295</v>
          </cell>
        </row>
        <row r="121">
          <cell r="B121" t="str">
            <v>Atn1</v>
          </cell>
          <cell r="C121">
            <v>0.83842759954055801</v>
          </cell>
          <cell r="D121">
            <v>1.1009949450795</v>
          </cell>
        </row>
        <row r="122">
          <cell r="B122" t="str">
            <v>Grcc10</v>
          </cell>
          <cell r="C122">
            <v>0.99974118748195195</v>
          </cell>
          <cell r="D122">
            <v>1.0001501368176799</v>
          </cell>
        </row>
        <row r="123">
          <cell r="B123" t="str">
            <v>Phb2</v>
          </cell>
          <cell r="C123">
            <v>0.135304730382832</v>
          </cell>
          <cell r="D123">
            <v>1.06784235360244</v>
          </cell>
        </row>
        <row r="124">
          <cell r="B124" t="str">
            <v>Ncam2</v>
          </cell>
          <cell r="C124">
            <v>0.83543962987898701</v>
          </cell>
          <cell r="D124">
            <v>0.98333705912103797</v>
          </cell>
        </row>
        <row r="125">
          <cell r="B125" t="str">
            <v>ATP5IF1</v>
          </cell>
          <cell r="C125">
            <v>8.1562069692004899E-2</v>
          </cell>
          <cell r="D125">
            <v>0.74151605570969104</v>
          </cell>
        </row>
        <row r="126">
          <cell r="B126" t="str">
            <v>Psmd4</v>
          </cell>
          <cell r="C126">
            <v>0.90597523344799102</v>
          </cell>
          <cell r="D126">
            <v>1.0339212950004499</v>
          </cell>
        </row>
        <row r="127">
          <cell r="B127" t="str">
            <v>Ptpn9</v>
          </cell>
          <cell r="C127">
            <v>0.53335895063436101</v>
          </cell>
          <cell r="D127">
            <v>1.1531670408005299</v>
          </cell>
        </row>
        <row r="128">
          <cell r="B128" t="str">
            <v>Exoc7</v>
          </cell>
          <cell r="C128">
            <v>0.26447324078850198</v>
          </cell>
          <cell r="D128">
            <v>1.3657643447640599</v>
          </cell>
        </row>
        <row r="129">
          <cell r="B129" t="str">
            <v>Dhx15</v>
          </cell>
          <cell r="C129">
            <v>0.28495442171354701</v>
          </cell>
          <cell r="D129">
            <v>0.77063236431540805</v>
          </cell>
        </row>
        <row r="130">
          <cell r="B130" t="str">
            <v>Purb</v>
          </cell>
          <cell r="C130">
            <v>0.17275859651542699</v>
          </cell>
          <cell r="D130">
            <v>1.2837148291356</v>
          </cell>
        </row>
        <row r="131">
          <cell r="B131" t="str">
            <v>Srsf5</v>
          </cell>
          <cell r="C131">
            <v>0.54968836404746901</v>
          </cell>
          <cell r="D131">
            <v>1.04288255114295</v>
          </cell>
        </row>
        <row r="132">
          <cell r="B132" t="str">
            <v>Kpna4</v>
          </cell>
          <cell r="C132">
            <v>0.35132224045320298</v>
          </cell>
          <cell r="D132">
            <v>1.2919851916707099</v>
          </cell>
        </row>
        <row r="133">
          <cell r="B133" t="str">
            <v>Kpna3</v>
          </cell>
          <cell r="C133">
            <v>0.78640086345100602</v>
          </cell>
          <cell r="D133">
            <v>0.95897348288344897</v>
          </cell>
        </row>
        <row r="134">
          <cell r="B134" t="str">
            <v>Kpna6</v>
          </cell>
          <cell r="C134">
            <v>0.54605869293896403</v>
          </cell>
          <cell r="D134">
            <v>0.72163673279425999</v>
          </cell>
        </row>
        <row r="135">
          <cell r="B135" t="str">
            <v>Capn1</v>
          </cell>
          <cell r="C135">
            <v>0.77559439600464297</v>
          </cell>
          <cell r="D135">
            <v>1.15623929561316</v>
          </cell>
        </row>
        <row r="136">
          <cell r="B136" t="str">
            <v>Anp32a</v>
          </cell>
          <cell r="C136">
            <v>9.9615789683016903E-2</v>
          </cell>
          <cell r="D136">
            <v>1.0867327068552901</v>
          </cell>
        </row>
        <row r="137">
          <cell r="B137" t="str">
            <v>Exoc4</v>
          </cell>
          <cell r="C137">
            <v>0.74400144493138998</v>
          </cell>
          <cell r="D137">
            <v>1.0176378149049401</v>
          </cell>
        </row>
        <row r="138">
          <cell r="B138" t="str">
            <v>Phyh</v>
          </cell>
          <cell r="C138">
            <v>0.78016186596311599</v>
          </cell>
          <cell r="D138">
            <v>1.1625460840808099</v>
          </cell>
        </row>
        <row r="139">
          <cell r="B139" t="str">
            <v>Efnb3</v>
          </cell>
          <cell r="C139">
            <v>0.919775288475427</v>
          </cell>
          <cell r="D139">
            <v>0.97431563827497503</v>
          </cell>
        </row>
        <row r="140">
          <cell r="B140" t="str">
            <v>Pld3</v>
          </cell>
          <cell r="C140">
            <v>0.19901483641473799</v>
          </cell>
          <cell r="D140">
            <v>1.0911042347815401</v>
          </cell>
        </row>
        <row r="141">
          <cell r="B141" t="str">
            <v>Prrt1</v>
          </cell>
          <cell r="C141">
            <v>0.68731069817340296</v>
          </cell>
          <cell r="D141">
            <v>1.1695789793178699</v>
          </cell>
        </row>
        <row r="142">
          <cell r="B142" t="str">
            <v>Ech1</v>
          </cell>
          <cell r="C142">
            <v>0.639424657555133</v>
          </cell>
          <cell r="D142">
            <v>0.82853450057737199</v>
          </cell>
        </row>
        <row r="143">
          <cell r="B143" t="str">
            <v>Fkbp8</v>
          </cell>
          <cell r="C143">
            <v>0.99813241582137302</v>
          </cell>
          <cell r="D143">
            <v>1.00027770493635</v>
          </cell>
        </row>
        <row r="144">
          <cell r="B144" t="str">
            <v>Cdk14</v>
          </cell>
          <cell r="C144">
            <v>0.56569529972448396</v>
          </cell>
          <cell r="D144">
            <v>1.2725314875845699</v>
          </cell>
        </row>
        <row r="145">
          <cell r="B145" t="str">
            <v>Stx1a</v>
          </cell>
          <cell r="C145">
            <v>0.55507760923893701</v>
          </cell>
          <cell r="D145">
            <v>0.94972155476706699</v>
          </cell>
        </row>
        <row r="146">
          <cell r="B146" t="str">
            <v>Rabep1</v>
          </cell>
          <cell r="C146">
            <v>0.46357647495274501</v>
          </cell>
          <cell r="D146">
            <v>0.85425932013351502</v>
          </cell>
        </row>
        <row r="147">
          <cell r="B147" t="str">
            <v>Psmd14</v>
          </cell>
          <cell r="C147">
            <v>0.13647351306375399</v>
          </cell>
          <cell r="D147">
            <v>1.19774066160271</v>
          </cell>
        </row>
        <row r="148">
          <cell r="B148" t="str">
            <v>Scamp3</v>
          </cell>
          <cell r="C148">
            <v>0.31759013362564098</v>
          </cell>
          <cell r="D148">
            <v>0.81882050604119305</v>
          </cell>
        </row>
        <row r="149">
          <cell r="B149" t="str">
            <v>Pmm1</v>
          </cell>
          <cell r="C149">
            <v>0.89765458977442503</v>
          </cell>
          <cell r="D149">
            <v>1.0295401505920401</v>
          </cell>
        </row>
        <row r="150">
          <cell r="B150" t="str">
            <v>Slc32a1</v>
          </cell>
          <cell r="C150">
            <v>0.102183180181772</v>
          </cell>
          <cell r="D150">
            <v>0.83846458918129396</v>
          </cell>
        </row>
        <row r="151">
          <cell r="B151" t="str">
            <v>Anxa3</v>
          </cell>
          <cell r="C151">
            <v>4.5510047724930504E-3</v>
          </cell>
          <cell r="D151">
            <v>1.2857554517216701</v>
          </cell>
        </row>
        <row r="152">
          <cell r="B152" t="str">
            <v>Ap1b1</v>
          </cell>
          <cell r="C152">
            <v>0.79934552717359797</v>
          </cell>
          <cell r="D152">
            <v>0.99424922245825798</v>
          </cell>
        </row>
        <row r="153">
          <cell r="B153" t="str">
            <v>C1qbp</v>
          </cell>
          <cell r="C153">
            <v>0.71782349054428296</v>
          </cell>
          <cell r="D153">
            <v>0.82998804834713003</v>
          </cell>
        </row>
        <row r="154">
          <cell r="B154" t="str">
            <v>Mgll</v>
          </cell>
          <cell r="C154">
            <v>0.853991191596017</v>
          </cell>
          <cell r="D154">
            <v>1.0105959801103299</v>
          </cell>
        </row>
        <row r="155">
          <cell r="B155" t="str">
            <v>Syt3</v>
          </cell>
          <cell r="C155">
            <v>0.50087352397679097</v>
          </cell>
          <cell r="D155">
            <v>0.89733620131379799</v>
          </cell>
        </row>
        <row r="156">
          <cell r="B156" t="str">
            <v>Myadm</v>
          </cell>
          <cell r="C156">
            <v>0.20564277372362499</v>
          </cell>
          <cell r="D156">
            <v>0.37682868245623302</v>
          </cell>
        </row>
        <row r="157">
          <cell r="B157" t="str">
            <v>Nudc</v>
          </cell>
          <cell r="C157">
            <v>0.39426565614585202</v>
          </cell>
          <cell r="D157">
            <v>1.0815308003086099</v>
          </cell>
        </row>
        <row r="158">
          <cell r="B158" t="str">
            <v>Pnn</v>
          </cell>
          <cell r="C158">
            <v>0.23388184410933599</v>
          </cell>
          <cell r="D158">
            <v>0.73714436104731695</v>
          </cell>
        </row>
        <row r="159">
          <cell r="B159" t="str">
            <v>Hnrnph1</v>
          </cell>
          <cell r="C159">
            <v>0.65767694752020101</v>
          </cell>
          <cell r="D159">
            <v>0.96184957236876001</v>
          </cell>
        </row>
        <row r="160">
          <cell r="B160" t="str">
            <v>Api5</v>
          </cell>
          <cell r="C160">
            <v>0.62679956136517601</v>
          </cell>
          <cell r="D160">
            <v>0.88905660824589805</v>
          </cell>
        </row>
        <row r="161">
          <cell r="B161" t="str">
            <v>Timm44</v>
          </cell>
          <cell r="C161">
            <v>0.83523963360798603</v>
          </cell>
          <cell r="D161">
            <v>1.02148654599084</v>
          </cell>
        </row>
        <row r="162">
          <cell r="B162" t="str">
            <v>Cops5</v>
          </cell>
          <cell r="C162">
            <v>0.158079646850488</v>
          </cell>
          <cell r="D162">
            <v>1.2273258917221199</v>
          </cell>
        </row>
        <row r="163">
          <cell r="B163" t="str">
            <v>Slc1a4</v>
          </cell>
          <cell r="C163">
            <v>0.64645773470935997</v>
          </cell>
          <cell r="D163">
            <v>1.0632360302513599</v>
          </cell>
        </row>
        <row r="164">
          <cell r="B164" t="str">
            <v>Calu</v>
          </cell>
          <cell r="C164">
            <v>0.29513222759253999</v>
          </cell>
          <cell r="D164">
            <v>1.7966580525632401</v>
          </cell>
        </row>
        <row r="165">
          <cell r="B165" t="str">
            <v>Ctnnd2</v>
          </cell>
          <cell r="C165">
            <v>0.42890729731279897</v>
          </cell>
          <cell r="D165">
            <v>0.88703998151305097</v>
          </cell>
        </row>
        <row r="166">
          <cell r="B166" t="str">
            <v>Pitpnm1</v>
          </cell>
          <cell r="C166">
            <v>0.29823640307362098</v>
          </cell>
          <cell r="D166">
            <v>0.94316031149752499</v>
          </cell>
        </row>
        <row r="167">
          <cell r="B167" t="str">
            <v>Rab33b</v>
          </cell>
          <cell r="C167">
            <v>0.47870888652556598</v>
          </cell>
          <cell r="D167">
            <v>1.20301771460981</v>
          </cell>
        </row>
        <row r="168">
          <cell r="B168" t="str">
            <v>Mrpl23</v>
          </cell>
          <cell r="C168">
            <v>0.64905483162629596</v>
          </cell>
          <cell r="D168">
            <v>0.75142261666828003</v>
          </cell>
        </row>
        <row r="169">
          <cell r="B169" t="str">
            <v>Sdc4</v>
          </cell>
          <cell r="C169">
            <v>0.25160077069578102</v>
          </cell>
          <cell r="D169">
            <v>1.8229000815749901</v>
          </cell>
        </row>
        <row r="170">
          <cell r="B170" t="str">
            <v>Ddost</v>
          </cell>
          <cell r="C170">
            <v>0.807911392238161</v>
          </cell>
          <cell r="D170">
            <v>0.95401599101128098</v>
          </cell>
        </row>
        <row r="171">
          <cell r="B171" t="str">
            <v>Ap3d1</v>
          </cell>
          <cell r="C171">
            <v>2.49711005155017E-2</v>
          </cell>
          <cell r="D171">
            <v>0.789296415610659</v>
          </cell>
        </row>
        <row r="172">
          <cell r="B172" t="str">
            <v>Srpk2</v>
          </cell>
          <cell r="C172">
            <v>0.60700862420216495</v>
          </cell>
          <cell r="D172">
            <v>1.1679332180954201</v>
          </cell>
        </row>
        <row r="173">
          <cell r="B173" t="str">
            <v>Rgs7</v>
          </cell>
          <cell r="C173">
            <v>9.7854899915568901E-3</v>
          </cell>
          <cell r="D173">
            <v>1.45321177666071</v>
          </cell>
        </row>
        <row r="174">
          <cell r="B174" t="str">
            <v>Csnk2a2</v>
          </cell>
          <cell r="C174">
            <v>0.384186641172094</v>
          </cell>
          <cell r="D174">
            <v>0.94899145695763498</v>
          </cell>
        </row>
        <row r="175">
          <cell r="B175" t="str">
            <v>Gucy1b1</v>
          </cell>
          <cell r="C175">
            <v>0.84923191229057304</v>
          </cell>
          <cell r="D175">
            <v>1.04725293770488</v>
          </cell>
        </row>
        <row r="176">
          <cell r="B176" t="str">
            <v>Cd200</v>
          </cell>
          <cell r="C176">
            <v>0.12854879684648901</v>
          </cell>
          <cell r="D176">
            <v>1.62553280607512</v>
          </cell>
        </row>
        <row r="177">
          <cell r="B177" t="str">
            <v>Reps1</v>
          </cell>
          <cell r="C177">
            <v>0.311753904910122</v>
          </cell>
          <cell r="D177">
            <v>1.1313848608700301</v>
          </cell>
        </row>
        <row r="178">
          <cell r="B178" t="str">
            <v>Akap2</v>
          </cell>
          <cell r="C178">
            <v>0.43756031937048101</v>
          </cell>
          <cell r="D178">
            <v>0.90755272123673203</v>
          </cell>
        </row>
        <row r="179">
          <cell r="B179" t="str">
            <v>Smarce1</v>
          </cell>
          <cell r="C179">
            <v>0.66090403942123099</v>
          </cell>
          <cell r="D179">
            <v>1.16945413428893</v>
          </cell>
        </row>
        <row r="180">
          <cell r="B180" t="str">
            <v>Crym</v>
          </cell>
          <cell r="C180">
            <v>0.950919217794857</v>
          </cell>
          <cell r="D180">
            <v>0.99543380444588103</v>
          </cell>
        </row>
        <row r="181">
          <cell r="B181" t="str">
            <v>Asna1</v>
          </cell>
          <cell r="C181">
            <v>0.46680388830250402</v>
          </cell>
          <cell r="D181">
            <v>1.0636853398720101</v>
          </cell>
        </row>
        <row r="182">
          <cell r="B182" t="str">
            <v>Slk</v>
          </cell>
          <cell r="C182">
            <v>0.58697840571401105</v>
          </cell>
          <cell r="D182">
            <v>0.858003402223527</v>
          </cell>
        </row>
        <row r="183">
          <cell r="B183" t="str">
            <v>Cntnap1</v>
          </cell>
          <cell r="C183">
            <v>4.1871665712446798E-2</v>
          </cell>
          <cell r="D183">
            <v>1.1653390689610801</v>
          </cell>
        </row>
        <row r="184">
          <cell r="B184" t="str">
            <v>Trappc3</v>
          </cell>
          <cell r="C184">
            <v>0.32588386131935398</v>
          </cell>
          <cell r="D184">
            <v>1.0526521596396501</v>
          </cell>
        </row>
        <row r="185">
          <cell r="B185" t="str">
            <v>Cacna1b</v>
          </cell>
          <cell r="C185">
            <v>0.69063575041335901</v>
          </cell>
          <cell r="D185">
            <v>0.82283631622221998</v>
          </cell>
        </row>
        <row r="186">
          <cell r="B186" t="str">
            <v>Pgrmc1</v>
          </cell>
          <cell r="C186">
            <v>0.38422846751704698</v>
          </cell>
          <cell r="D186">
            <v>1.12213374602341</v>
          </cell>
        </row>
        <row r="187">
          <cell r="B187" t="str">
            <v>Impa1</v>
          </cell>
          <cell r="C187">
            <v>0.91562866186086</v>
          </cell>
          <cell r="D187">
            <v>0.997219366613319</v>
          </cell>
        </row>
        <row r="188">
          <cell r="B188" t="str">
            <v>Entpd2</v>
          </cell>
          <cell r="C188">
            <v>0.822718345016903</v>
          </cell>
          <cell r="D188">
            <v>0.98258445122226601</v>
          </cell>
        </row>
        <row r="189">
          <cell r="B189" t="str">
            <v>Copb2</v>
          </cell>
          <cell r="C189">
            <v>0.88144247705128598</v>
          </cell>
          <cell r="D189">
            <v>1.0197935703402199</v>
          </cell>
        </row>
        <row r="190">
          <cell r="B190" t="str">
            <v>Nck2</v>
          </cell>
          <cell r="C190">
            <v>0.88044852221718795</v>
          </cell>
          <cell r="D190">
            <v>1.11582912072131</v>
          </cell>
        </row>
        <row r="191">
          <cell r="B191" t="str">
            <v>Snca</v>
          </cell>
          <cell r="C191">
            <v>0.24779281318340299</v>
          </cell>
          <cell r="D191">
            <v>0.77836581143456796</v>
          </cell>
        </row>
        <row r="192">
          <cell r="B192" t="str">
            <v>Tpmt</v>
          </cell>
          <cell r="C192">
            <v>0.20237733389566101</v>
          </cell>
          <cell r="D192">
            <v>2.5437494709255999</v>
          </cell>
        </row>
        <row r="193">
          <cell r="B193" t="str">
            <v>Impact</v>
          </cell>
          <cell r="C193">
            <v>0.10884085383377</v>
          </cell>
          <cell r="D193">
            <v>0.90046144841325104</v>
          </cell>
        </row>
        <row r="194">
          <cell r="B194" t="str">
            <v>Syngr1</v>
          </cell>
          <cell r="C194">
            <v>0.40221629234008399</v>
          </cell>
          <cell r="D194">
            <v>1.03634325035732</v>
          </cell>
        </row>
        <row r="195">
          <cell r="B195" t="str">
            <v>Bloc1s1</v>
          </cell>
          <cell r="C195">
            <v>0.57777980104401905</v>
          </cell>
          <cell r="D195">
            <v>0.88127764491793203</v>
          </cell>
        </row>
        <row r="196">
          <cell r="B196" t="str">
            <v>Strn</v>
          </cell>
          <cell r="C196">
            <v>0.388067370872822</v>
          </cell>
          <cell r="D196">
            <v>1.0791601613106401</v>
          </cell>
        </row>
        <row r="197">
          <cell r="B197" t="str">
            <v>Nipsnap1</v>
          </cell>
          <cell r="C197">
            <v>7.4811102035187593E-2</v>
          </cell>
          <cell r="D197">
            <v>1.13422174574623</v>
          </cell>
        </row>
        <row r="198">
          <cell r="B198" t="str">
            <v>Nipsnap2</v>
          </cell>
          <cell r="C198">
            <v>0.60212229077127399</v>
          </cell>
          <cell r="D198">
            <v>0.96697944509023404</v>
          </cell>
        </row>
        <row r="199">
          <cell r="B199" t="str">
            <v>Sept7</v>
          </cell>
          <cell r="C199">
            <v>0.10573434977952299</v>
          </cell>
          <cell r="D199">
            <v>1.0804122982303299</v>
          </cell>
        </row>
        <row r="200">
          <cell r="B200" t="str">
            <v>Eif6</v>
          </cell>
          <cell r="C200">
            <v>0.354833157884826</v>
          </cell>
          <cell r="D200">
            <v>1.7272933094688501</v>
          </cell>
        </row>
        <row r="201">
          <cell r="B201" t="str">
            <v>Rpl35a</v>
          </cell>
          <cell r="C201">
            <v>8.6514621489221996E-2</v>
          </cell>
          <cell r="D201">
            <v>1.51424382690837</v>
          </cell>
        </row>
        <row r="202">
          <cell r="B202" t="str">
            <v>Atp2a2</v>
          </cell>
          <cell r="C202">
            <v>0.35640092087576603</v>
          </cell>
          <cell r="D202">
            <v>1.03507692045065</v>
          </cell>
        </row>
        <row r="203">
          <cell r="B203" t="str">
            <v>Psmb5</v>
          </cell>
          <cell r="C203">
            <v>0.77527467519239801</v>
          </cell>
          <cell r="D203">
            <v>0.974827895211411</v>
          </cell>
        </row>
        <row r="204">
          <cell r="B204" t="str">
            <v>Dhx9</v>
          </cell>
          <cell r="C204">
            <v>9.3920397009293999E-2</v>
          </cell>
          <cell r="D204">
            <v>1.1082135196644001</v>
          </cell>
        </row>
        <row r="205">
          <cell r="B205" t="str">
            <v>Pkig</v>
          </cell>
          <cell r="C205">
            <v>0.63165211754455397</v>
          </cell>
          <cell r="D205">
            <v>1.09276519184621</v>
          </cell>
        </row>
        <row r="206">
          <cell r="B206" t="str">
            <v>Pip5k1c</v>
          </cell>
          <cell r="C206">
            <v>0.15719698510456001</v>
          </cell>
          <cell r="D206">
            <v>1.1408025327675</v>
          </cell>
        </row>
        <row r="207">
          <cell r="B207" t="str">
            <v>Stmn3</v>
          </cell>
          <cell r="C207">
            <v>0.40284225428984999</v>
          </cell>
          <cell r="D207">
            <v>1.5468975525690101</v>
          </cell>
        </row>
        <row r="208">
          <cell r="B208" t="str">
            <v>Pip4k2a</v>
          </cell>
          <cell r="C208">
            <v>0.38875137963038697</v>
          </cell>
          <cell r="D208">
            <v>0.96402101286614394</v>
          </cell>
        </row>
        <row r="209">
          <cell r="B209" t="str">
            <v>Eif3d</v>
          </cell>
          <cell r="C209">
            <v>0.958452234657307</v>
          </cell>
          <cell r="D209">
            <v>1.0066764698891999</v>
          </cell>
        </row>
        <row r="210">
          <cell r="B210" t="str">
            <v>Atp9a</v>
          </cell>
          <cell r="C210">
            <v>0.29938363102256899</v>
          </cell>
          <cell r="D210">
            <v>0.81594349463031302</v>
          </cell>
        </row>
        <row r="211">
          <cell r="B211" t="str">
            <v>Pgam2</v>
          </cell>
          <cell r="C211">
            <v>0.41868623729299198</v>
          </cell>
          <cell r="D211">
            <v>1.33220653915192</v>
          </cell>
        </row>
        <row r="212">
          <cell r="B212" t="str">
            <v>Eef1b</v>
          </cell>
          <cell r="C212">
            <v>0.346264739931469</v>
          </cell>
          <cell r="D212">
            <v>0.81238859634016902</v>
          </cell>
        </row>
        <row r="213">
          <cell r="B213" t="str">
            <v>Hmox2</v>
          </cell>
          <cell r="C213">
            <v>0.14384966698483001</v>
          </cell>
          <cell r="D213">
            <v>1.2054158713085199</v>
          </cell>
        </row>
        <row r="214">
          <cell r="B214" t="str">
            <v>Nmt1</v>
          </cell>
          <cell r="C214">
            <v>0.93995322063373998</v>
          </cell>
          <cell r="D214">
            <v>0.97974295850087401</v>
          </cell>
        </row>
        <row r="215">
          <cell r="B215" t="str">
            <v>Epb41l2</v>
          </cell>
          <cell r="C215">
            <v>0.98335456279788502</v>
          </cell>
          <cell r="D215">
            <v>0.99810131901167498</v>
          </cell>
        </row>
        <row r="216">
          <cell r="B216" t="str">
            <v>Gpx4</v>
          </cell>
          <cell r="C216">
            <v>0.383354671653307</v>
          </cell>
          <cell r="D216">
            <v>1.1166678085383901</v>
          </cell>
        </row>
        <row r="217">
          <cell r="B217" t="str">
            <v>Ca11</v>
          </cell>
          <cell r="C217">
            <v>0.42515703538288102</v>
          </cell>
          <cell r="D217">
            <v>0.60328842226080603</v>
          </cell>
        </row>
        <row r="218">
          <cell r="B218" t="str">
            <v>Gpld1</v>
          </cell>
          <cell r="C218">
            <v>7.1566996562135596E-2</v>
          </cell>
          <cell r="D218">
            <v>0.365835962381164</v>
          </cell>
        </row>
        <row r="219">
          <cell r="B219" t="str">
            <v>Emc8</v>
          </cell>
          <cell r="C219">
            <v>0.620035834263305</v>
          </cell>
          <cell r="D219">
            <v>1.0505096474025899</v>
          </cell>
        </row>
        <row r="220">
          <cell r="B220" t="str">
            <v>Pdlim1</v>
          </cell>
          <cell r="C220">
            <v>0.39923475036496398</v>
          </cell>
          <cell r="D220">
            <v>0.70369694549178297</v>
          </cell>
        </row>
        <row r="221">
          <cell r="B221" t="str">
            <v>Psma3</v>
          </cell>
          <cell r="C221">
            <v>0.77557031665075904</v>
          </cell>
          <cell r="D221">
            <v>0.97769059101278499</v>
          </cell>
        </row>
        <row r="222">
          <cell r="B222" t="str">
            <v>Stx7</v>
          </cell>
          <cell r="C222">
            <v>0.468920510630779</v>
          </cell>
          <cell r="D222">
            <v>0.944869222223781</v>
          </cell>
        </row>
        <row r="223">
          <cell r="B223" t="str">
            <v>Gnaz</v>
          </cell>
          <cell r="C223">
            <v>0.93426535578970005</v>
          </cell>
          <cell r="D223">
            <v>0.99639567832324405</v>
          </cell>
        </row>
        <row r="224">
          <cell r="B224" t="str">
            <v>Ubr1</v>
          </cell>
          <cell r="C224">
            <v>0.85768017896238502</v>
          </cell>
          <cell r="D224">
            <v>0.905316285690137</v>
          </cell>
        </row>
        <row r="225">
          <cell r="B225" t="str">
            <v>Snx3</v>
          </cell>
          <cell r="C225">
            <v>2.4130468135518598E-2</v>
          </cell>
          <cell r="D225">
            <v>1.16178837189689</v>
          </cell>
        </row>
        <row r="226">
          <cell r="B226" t="str">
            <v>Snx12</v>
          </cell>
          <cell r="C226">
            <v>0.70934233704656902</v>
          </cell>
          <cell r="D226">
            <v>1.0510959431543301</v>
          </cell>
        </row>
        <row r="227">
          <cell r="B227" t="str">
            <v>Hsd17b12</v>
          </cell>
          <cell r="C227">
            <v>0.39959944766515598</v>
          </cell>
          <cell r="D227">
            <v>1.10198493747516</v>
          </cell>
        </row>
        <row r="228">
          <cell r="B228" t="str">
            <v>Diaph2</v>
          </cell>
          <cell r="C228">
            <v>0.91563224833743595</v>
          </cell>
          <cell r="D228">
            <v>1.06957394615831</v>
          </cell>
        </row>
        <row r="229">
          <cell r="B229" t="str">
            <v>Cask</v>
          </cell>
          <cell r="C229">
            <v>0.47109280583234697</v>
          </cell>
          <cell r="D229">
            <v>1.1720109938160299</v>
          </cell>
        </row>
        <row r="230">
          <cell r="B230" t="str">
            <v>Pfdn2</v>
          </cell>
          <cell r="C230">
            <v>0.29187364521581299</v>
          </cell>
          <cell r="D230">
            <v>0.878855304243924</v>
          </cell>
        </row>
        <row r="231">
          <cell r="B231" t="str">
            <v>Ttc3</v>
          </cell>
          <cell r="C231">
            <v>0.64252643369025697</v>
          </cell>
          <cell r="D231">
            <v>1.3884271461428901</v>
          </cell>
        </row>
        <row r="232">
          <cell r="B232" t="str">
            <v>Cfdp1</v>
          </cell>
          <cell r="C232">
            <v>0.52590690791134198</v>
          </cell>
          <cell r="D232">
            <v>1.3738799868384599</v>
          </cell>
        </row>
        <row r="233">
          <cell r="B233" t="str">
            <v>Sorl1</v>
          </cell>
          <cell r="C233">
            <v>2.4931261895484698E-3</v>
          </cell>
          <cell r="D233">
            <v>2.7942553065001898</v>
          </cell>
        </row>
        <row r="234">
          <cell r="B234" t="str">
            <v>Nid2</v>
          </cell>
          <cell r="C234">
            <v>0.48802108319585902</v>
          </cell>
          <cell r="D234">
            <v>1.6360586429919299</v>
          </cell>
        </row>
        <row r="235">
          <cell r="B235" t="str">
            <v>Wdr1</v>
          </cell>
          <cell r="C235">
            <v>0.55400085226719697</v>
          </cell>
          <cell r="D235">
            <v>1.03304945069647</v>
          </cell>
        </row>
        <row r="236">
          <cell r="B236" t="str">
            <v>Slc4a4</v>
          </cell>
          <cell r="C236">
            <v>0.72158276439964397</v>
          </cell>
          <cell r="D236">
            <v>1.03032327376127</v>
          </cell>
        </row>
        <row r="237">
          <cell r="B237" t="str">
            <v>Vti1b</v>
          </cell>
          <cell r="C237">
            <v>0.22915756085202199</v>
          </cell>
          <cell r="D237">
            <v>0.75729426729228699</v>
          </cell>
        </row>
        <row r="238">
          <cell r="B238" t="str">
            <v>Mtx2</v>
          </cell>
          <cell r="C238">
            <v>0.45641167867210303</v>
          </cell>
          <cell r="D238">
            <v>0.84700639824700596</v>
          </cell>
        </row>
        <row r="239">
          <cell r="B239" t="str">
            <v>Adcy1</v>
          </cell>
          <cell r="C239">
            <v>0.49472879839967099</v>
          </cell>
          <cell r="D239">
            <v>1.51333547232063</v>
          </cell>
        </row>
        <row r="240">
          <cell r="B240" t="str">
            <v>Klc1</v>
          </cell>
          <cell r="C240">
            <v>0.26789135079948301</v>
          </cell>
          <cell r="D240">
            <v>0.82599996386151198</v>
          </cell>
        </row>
        <row r="241">
          <cell r="B241" t="str">
            <v>Klc2</v>
          </cell>
          <cell r="C241">
            <v>0.44347503280155598</v>
          </cell>
          <cell r="D241">
            <v>0.92306405875046105</v>
          </cell>
        </row>
        <row r="242">
          <cell r="B242" t="str">
            <v>Dhcr7</v>
          </cell>
          <cell r="C242">
            <v>0.53145792772005995</v>
          </cell>
          <cell r="D242">
            <v>1.10103259445655</v>
          </cell>
        </row>
        <row r="243">
          <cell r="B243" t="str">
            <v>Capns1</v>
          </cell>
          <cell r="C243">
            <v>0.879980654596204</v>
          </cell>
          <cell r="D243">
            <v>0.97770065116282701</v>
          </cell>
        </row>
        <row r="244">
          <cell r="B244" t="str">
            <v>Dync1i1</v>
          </cell>
          <cell r="C244">
            <v>0.94977527359873504</v>
          </cell>
          <cell r="D244">
            <v>1.0051760549108699</v>
          </cell>
        </row>
        <row r="245">
          <cell r="B245" t="str">
            <v>Dync1i2</v>
          </cell>
          <cell r="C245">
            <v>0.98677321019541198</v>
          </cell>
          <cell r="D245">
            <v>0.99765888959232796</v>
          </cell>
        </row>
        <row r="246">
          <cell r="B246" t="str">
            <v>Shoc2</v>
          </cell>
          <cell r="C246">
            <v>0.47574324225201597</v>
          </cell>
          <cell r="D246">
            <v>1.5265664113675099</v>
          </cell>
        </row>
        <row r="247">
          <cell r="B247" t="str">
            <v>Ppt1</v>
          </cell>
          <cell r="C247">
            <v>0.83808950310811303</v>
          </cell>
          <cell r="D247">
            <v>0.98587836660724404</v>
          </cell>
        </row>
        <row r="248">
          <cell r="B248" t="str">
            <v>Zfr</v>
          </cell>
          <cell r="C248">
            <v>0.934955849611942</v>
          </cell>
          <cell r="D248">
            <v>1.0821415811795201</v>
          </cell>
        </row>
        <row r="249">
          <cell r="B249" t="str">
            <v>Cops3</v>
          </cell>
          <cell r="C249">
            <v>0.17576879752767399</v>
          </cell>
          <cell r="D249">
            <v>1.2934543234151501</v>
          </cell>
        </row>
        <row r="250">
          <cell r="B250" t="str">
            <v>Cops4</v>
          </cell>
          <cell r="C250">
            <v>0.78404915581969103</v>
          </cell>
          <cell r="D250">
            <v>1.0794082354928201</v>
          </cell>
        </row>
        <row r="251">
          <cell r="B251" t="str">
            <v>Cops6</v>
          </cell>
          <cell r="C251">
            <v>0.48306669588233198</v>
          </cell>
          <cell r="D251">
            <v>0.72236346899776904</v>
          </cell>
        </row>
        <row r="252">
          <cell r="B252" t="str">
            <v>Hnrnpa2b1</v>
          </cell>
          <cell r="C252">
            <v>0.57378013883673795</v>
          </cell>
          <cell r="D252">
            <v>1.0608353319385799</v>
          </cell>
        </row>
        <row r="253">
          <cell r="B253" t="str">
            <v>Comt</v>
          </cell>
          <cell r="C253">
            <v>0.40372700635421099</v>
          </cell>
          <cell r="D253">
            <v>1.50615280103706</v>
          </cell>
        </row>
        <row r="254">
          <cell r="B254" t="str">
            <v>Cacng2</v>
          </cell>
          <cell r="C254">
            <v>0.43131677829569898</v>
          </cell>
          <cell r="D254">
            <v>1.20991788015518</v>
          </cell>
        </row>
        <row r="255">
          <cell r="B255" t="str">
            <v>Pak1</v>
          </cell>
          <cell r="C255">
            <v>0.81504837852413603</v>
          </cell>
          <cell r="D255">
            <v>0.97585009025932601</v>
          </cell>
        </row>
        <row r="256">
          <cell r="B256" t="str">
            <v>Psmc3</v>
          </cell>
          <cell r="C256">
            <v>0.46021059445187401</v>
          </cell>
          <cell r="D256">
            <v>1.0417743607660499</v>
          </cell>
        </row>
        <row r="257">
          <cell r="B257" t="str">
            <v>Hcn2</v>
          </cell>
          <cell r="C257">
            <v>0.420372677728301</v>
          </cell>
          <cell r="D257">
            <v>1.1323665876178599</v>
          </cell>
        </row>
        <row r="258">
          <cell r="B258" t="str">
            <v>Hcn1</v>
          </cell>
          <cell r="C258">
            <v>0.86915033156973498</v>
          </cell>
          <cell r="D258">
            <v>1.0299361916682399</v>
          </cell>
        </row>
        <row r="259">
          <cell r="B259" t="str">
            <v>Ctbp1</v>
          </cell>
          <cell r="C259">
            <v>0.886294114600234</v>
          </cell>
          <cell r="D259">
            <v>1.0107537831586599</v>
          </cell>
        </row>
        <row r="260">
          <cell r="B260" t="str">
            <v>Map7</v>
          </cell>
          <cell r="C260">
            <v>0.38278464866215001</v>
          </cell>
          <cell r="D260">
            <v>0.73001682998028805</v>
          </cell>
        </row>
        <row r="261">
          <cell r="B261" t="str">
            <v>Hsd17b7</v>
          </cell>
          <cell r="C261">
            <v>0.81393805411616904</v>
          </cell>
          <cell r="D261">
            <v>0.87246196499674999</v>
          </cell>
        </row>
        <row r="262">
          <cell r="B262" t="str">
            <v>Bsn</v>
          </cell>
          <cell r="C262">
            <v>0.71104692403086001</v>
          </cell>
          <cell r="D262">
            <v>1.0195378810523601</v>
          </cell>
        </row>
        <row r="263">
          <cell r="B263" t="str">
            <v>Birc6</v>
          </cell>
          <cell r="C263">
            <v>0.17547721125079399</v>
          </cell>
          <cell r="D263">
            <v>1.4728341040592401</v>
          </cell>
        </row>
        <row r="264">
          <cell r="B264" t="str">
            <v>Gdap1</v>
          </cell>
          <cell r="C264">
            <v>4.05722975150676E-2</v>
          </cell>
          <cell r="D264">
            <v>1.8549226691696401</v>
          </cell>
        </row>
        <row r="265">
          <cell r="B265" t="str">
            <v>Tom1</v>
          </cell>
          <cell r="C265">
            <v>0.28898455645014098</v>
          </cell>
          <cell r="D265">
            <v>1.0492993748111601</v>
          </cell>
        </row>
        <row r="266">
          <cell r="B266" t="str">
            <v>Idh1</v>
          </cell>
          <cell r="C266">
            <v>0.48515767324342701</v>
          </cell>
          <cell r="D266">
            <v>0.95367188302244899</v>
          </cell>
        </row>
        <row r="267">
          <cell r="B267" t="str">
            <v>Mpp3</v>
          </cell>
          <cell r="C267">
            <v>0.95548072095190695</v>
          </cell>
          <cell r="D267">
            <v>0.99255585154725101</v>
          </cell>
        </row>
        <row r="268">
          <cell r="B268" t="str">
            <v>Syn1</v>
          </cell>
          <cell r="C268">
            <v>3.9003357442267003E-2</v>
          </cell>
          <cell r="D268">
            <v>0.81712498908720499</v>
          </cell>
        </row>
        <row r="269">
          <cell r="B269" t="str">
            <v>Lin7c</v>
          </cell>
          <cell r="C269">
            <v>0.73027179386243901</v>
          </cell>
          <cell r="D269">
            <v>0.97230159885061396</v>
          </cell>
        </row>
        <row r="270">
          <cell r="B270" t="str">
            <v>Gnpda1</v>
          </cell>
          <cell r="C270">
            <v>0.522749139886032</v>
          </cell>
          <cell r="D270">
            <v>1.1953689951747399</v>
          </cell>
        </row>
        <row r="271">
          <cell r="B271" t="str">
            <v>Stx8</v>
          </cell>
          <cell r="C271">
            <v>0.82261437088489497</v>
          </cell>
          <cell r="D271">
            <v>1.0460745384339001</v>
          </cell>
        </row>
        <row r="272">
          <cell r="B272" t="str">
            <v>Gcat</v>
          </cell>
          <cell r="C272">
            <v>0.77395187663458798</v>
          </cell>
          <cell r="D272">
            <v>1.13117369508911</v>
          </cell>
        </row>
        <row r="273">
          <cell r="B273" t="str">
            <v>Olfm1</v>
          </cell>
          <cell r="C273">
            <v>0.117929797324989</v>
          </cell>
          <cell r="D273">
            <v>1.22851614942712</v>
          </cell>
        </row>
        <row r="274">
          <cell r="B274" t="str">
            <v>Cpd</v>
          </cell>
          <cell r="C274">
            <v>0.346583309148775</v>
          </cell>
          <cell r="D274">
            <v>1.2721302333022</v>
          </cell>
        </row>
        <row r="275">
          <cell r="B275" t="str">
            <v>Tpp1</v>
          </cell>
          <cell r="C275">
            <v>0.55921077721354995</v>
          </cell>
          <cell r="D275">
            <v>1.3659659082403901</v>
          </cell>
        </row>
        <row r="276">
          <cell r="B276" t="str">
            <v>Matn4</v>
          </cell>
          <cell r="C276">
            <v>0.39836019010587698</v>
          </cell>
          <cell r="D276">
            <v>0.67054337486978199</v>
          </cell>
        </row>
        <row r="277">
          <cell r="B277" t="str">
            <v>Coro1a</v>
          </cell>
          <cell r="C277">
            <v>0.97659219835752697</v>
          </cell>
          <cell r="D277">
            <v>1.00093700926568</v>
          </cell>
        </row>
        <row r="278">
          <cell r="B278" t="str">
            <v>Lancl1</v>
          </cell>
          <cell r="C278">
            <v>0.33219583805251701</v>
          </cell>
          <cell r="D278">
            <v>0.85478159831121303</v>
          </cell>
        </row>
        <row r="279">
          <cell r="B279" t="str">
            <v>Ier5</v>
          </cell>
          <cell r="C279">
            <v>0.95794111246080704</v>
          </cell>
          <cell r="D279">
            <v>1.0573283855791999</v>
          </cell>
        </row>
        <row r="280">
          <cell r="B280" t="str">
            <v>Vti1a</v>
          </cell>
          <cell r="C280">
            <v>0.97197599449942595</v>
          </cell>
          <cell r="D280">
            <v>0.96513091137474705</v>
          </cell>
        </row>
        <row r="281">
          <cell r="B281" t="str">
            <v>Mt-Cyb</v>
          </cell>
          <cell r="C281">
            <v>9.5813639966085301E-2</v>
          </cell>
          <cell r="D281">
            <v>1.51829955075852</v>
          </cell>
        </row>
        <row r="282">
          <cell r="B282" t="str">
            <v>Mtco2</v>
          </cell>
          <cell r="C282">
            <v>8.4293351051750204E-2</v>
          </cell>
          <cell r="D282">
            <v>1.1155092661714201</v>
          </cell>
        </row>
        <row r="283">
          <cell r="B283" t="str">
            <v>Hprt1</v>
          </cell>
          <cell r="C283">
            <v>0.35473411826972601</v>
          </cell>
          <cell r="D283">
            <v>0.82597863569946905</v>
          </cell>
        </row>
        <row r="284">
          <cell r="B284" t="str">
            <v>Ca2</v>
          </cell>
          <cell r="C284">
            <v>0.6148090898452</v>
          </cell>
          <cell r="D284">
            <v>0.95850075062732498</v>
          </cell>
        </row>
        <row r="285">
          <cell r="B285" t="str">
            <v>C4b</v>
          </cell>
          <cell r="C285">
            <v>5.0863923774004297E-2</v>
          </cell>
          <cell r="D285">
            <v>1.7840167465994401</v>
          </cell>
        </row>
        <row r="286">
          <cell r="B286" t="str">
            <v>Thy1</v>
          </cell>
          <cell r="C286">
            <v>0.55658559570215205</v>
          </cell>
          <cell r="D286">
            <v>0.94399644346692202</v>
          </cell>
        </row>
        <row r="287">
          <cell r="B287" t="str">
            <v>Hba</v>
          </cell>
          <cell r="C287">
            <v>0.49368268609977201</v>
          </cell>
          <cell r="D287">
            <v>1.5913389380848399</v>
          </cell>
        </row>
        <row r="288">
          <cell r="B288" t="str">
            <v>Hbb-b1</v>
          </cell>
          <cell r="C288">
            <v>0.40852674871307798</v>
          </cell>
          <cell r="D288">
            <v>1.67598539728562</v>
          </cell>
        </row>
        <row r="289">
          <cell r="B289" t="str">
            <v>Hbb-y</v>
          </cell>
          <cell r="C289">
            <v>0.46119501695850501</v>
          </cell>
          <cell r="D289">
            <v>1.6120912474435001</v>
          </cell>
        </row>
        <row r="290">
          <cell r="B290" t="str">
            <v>Lamc1</v>
          </cell>
          <cell r="C290">
            <v>0.18769508165797699</v>
          </cell>
          <cell r="D290">
            <v>0.66849085369591199</v>
          </cell>
        </row>
        <row r="291">
          <cell r="B291" t="str">
            <v>Krt10</v>
          </cell>
          <cell r="C291">
            <v>0.49870020587318997</v>
          </cell>
          <cell r="D291">
            <v>0.74067301400959096</v>
          </cell>
        </row>
        <row r="292">
          <cell r="B292" t="str">
            <v>Mt2</v>
          </cell>
          <cell r="C292">
            <v>0.103476806655606</v>
          </cell>
          <cell r="D292">
            <v>0.36059132969832902</v>
          </cell>
        </row>
        <row r="293">
          <cell r="B293" t="str">
            <v>Mt1</v>
          </cell>
          <cell r="C293">
            <v>7.3489263109077704E-2</v>
          </cell>
          <cell r="D293">
            <v>0.55294671004629603</v>
          </cell>
        </row>
        <row r="294">
          <cell r="B294" t="str">
            <v>Mtnd1</v>
          </cell>
          <cell r="C294">
            <v>0.33326995526370801</v>
          </cell>
          <cell r="D294">
            <v>1.2200899789883</v>
          </cell>
        </row>
        <row r="295">
          <cell r="B295" t="str">
            <v>Mtnd3</v>
          </cell>
          <cell r="C295">
            <v>0.79352499976850399</v>
          </cell>
          <cell r="D295">
            <v>1.0394104085795799</v>
          </cell>
        </row>
        <row r="296">
          <cell r="B296" t="str">
            <v>Mtnd5</v>
          </cell>
          <cell r="C296">
            <v>0.44929887190310602</v>
          </cell>
          <cell r="D296">
            <v>2.26587411332111</v>
          </cell>
        </row>
        <row r="297">
          <cell r="B297" t="str">
            <v>Mtatp8</v>
          </cell>
          <cell r="C297">
            <v>0.69119199461781999</v>
          </cell>
          <cell r="D297">
            <v>1.04893277129811</v>
          </cell>
        </row>
        <row r="298">
          <cell r="B298" t="str">
            <v>Iap</v>
          </cell>
          <cell r="C298">
            <v>0.56030286838987897</v>
          </cell>
          <cell r="D298">
            <v>1.12446279561967</v>
          </cell>
        </row>
        <row r="299">
          <cell r="B299" t="str">
            <v>Gfap</v>
          </cell>
          <cell r="C299">
            <v>0.97192603922143295</v>
          </cell>
          <cell r="D299">
            <v>0.99590408274016295</v>
          </cell>
        </row>
        <row r="300">
          <cell r="B300" t="str">
            <v>Krt1</v>
          </cell>
          <cell r="C300">
            <v>0.59526218888916105</v>
          </cell>
          <cell r="D300">
            <v>0.64517483344462201</v>
          </cell>
        </row>
        <row r="301">
          <cell r="B301" t="str">
            <v>Mbp</v>
          </cell>
          <cell r="C301">
            <v>0.76464786818469899</v>
          </cell>
          <cell r="D301">
            <v>1.03370607157967</v>
          </cell>
        </row>
        <row r="302">
          <cell r="B302" t="str">
            <v>Prnp</v>
          </cell>
          <cell r="C302">
            <v>7.3556120088599394E-2</v>
          </cell>
          <cell r="D302">
            <v>1.6539029945263899</v>
          </cell>
        </row>
        <row r="303">
          <cell r="B303" t="str">
            <v>Aldoc</v>
          </cell>
          <cell r="C303">
            <v>0.13695301166629101</v>
          </cell>
          <cell r="D303">
            <v>1.1375457574327299</v>
          </cell>
        </row>
        <row r="304">
          <cell r="B304" t="str">
            <v>Aldoa</v>
          </cell>
          <cell r="C304">
            <v>0.95195480256527298</v>
          </cell>
          <cell r="D304">
            <v>1.0046530208231499</v>
          </cell>
        </row>
        <row r="305">
          <cell r="B305" t="str">
            <v>Prkaca</v>
          </cell>
          <cell r="C305">
            <v>0.26342309356746901</v>
          </cell>
          <cell r="D305">
            <v>1.59955232897388</v>
          </cell>
        </row>
        <row r="306">
          <cell r="B306" t="str">
            <v>Got1</v>
          </cell>
          <cell r="C306">
            <v>7.0540060167790103E-3</v>
          </cell>
          <cell r="D306">
            <v>1.16159846528337</v>
          </cell>
        </row>
        <row r="307">
          <cell r="B307" t="str">
            <v>Got2</v>
          </cell>
          <cell r="C307">
            <v>2.39223526992671E-2</v>
          </cell>
          <cell r="D307">
            <v>1.1532892292861101</v>
          </cell>
        </row>
        <row r="308">
          <cell r="B308" t="str">
            <v>Tuba1b</v>
          </cell>
          <cell r="C308">
            <v>0.750304734906868</v>
          </cell>
          <cell r="D308">
            <v>1.07886973907746</v>
          </cell>
        </row>
        <row r="309">
          <cell r="B309" t="str">
            <v>Src</v>
          </cell>
          <cell r="C309">
            <v>0.21873713591251101</v>
          </cell>
          <cell r="D309">
            <v>1.14014622439696</v>
          </cell>
        </row>
        <row r="310">
          <cell r="B310" t="str">
            <v>Kit</v>
          </cell>
          <cell r="C310">
            <v>0.241584584315617</v>
          </cell>
          <cell r="D310">
            <v>1.65011864999144</v>
          </cell>
        </row>
        <row r="311">
          <cell r="B311" t="str">
            <v>Ldha</v>
          </cell>
          <cell r="C311">
            <v>0.79552523593132896</v>
          </cell>
          <cell r="D311">
            <v>1.0113631664249201</v>
          </cell>
        </row>
        <row r="312">
          <cell r="B312" t="str">
            <v>Gpi</v>
          </cell>
          <cell r="C312">
            <v>0.97715359731729401</v>
          </cell>
          <cell r="D312">
            <v>0.99896190799765805</v>
          </cell>
        </row>
        <row r="313">
          <cell r="B313" t="str">
            <v>Me1</v>
          </cell>
          <cell r="C313">
            <v>0.199466493091153</v>
          </cell>
          <cell r="D313">
            <v>1.16168174136782</v>
          </cell>
        </row>
        <row r="314">
          <cell r="B314" t="str">
            <v>Gap43</v>
          </cell>
          <cell r="C314">
            <v>8.8602887216793699E-3</v>
          </cell>
          <cell r="D314">
            <v>0.62882217655223205</v>
          </cell>
        </row>
        <row r="315">
          <cell r="B315" t="str">
            <v>Anxa2</v>
          </cell>
          <cell r="C315">
            <v>9.3710594353292806E-2</v>
          </cell>
          <cell r="D315">
            <v>1.51497500512716</v>
          </cell>
        </row>
        <row r="316">
          <cell r="B316" t="str">
            <v>Alb</v>
          </cell>
          <cell r="C316">
            <v>0.91554808543645105</v>
          </cell>
          <cell r="D316">
            <v>1.0308550607939699</v>
          </cell>
        </row>
        <row r="317">
          <cell r="B317" t="str">
            <v>Hsp90aa1</v>
          </cell>
          <cell r="C317">
            <v>5.54248537436439E-2</v>
          </cell>
          <cell r="D317">
            <v>0.929191311858239</v>
          </cell>
        </row>
        <row r="318">
          <cell r="B318" t="str">
            <v>Pdia4</v>
          </cell>
          <cell r="C318">
            <v>0.66636295793323697</v>
          </cell>
          <cell r="D318">
            <v>1.1520553803245199</v>
          </cell>
        </row>
        <row r="319">
          <cell r="B319" t="str">
            <v>Aprt</v>
          </cell>
          <cell r="C319">
            <v>0.81618680845000902</v>
          </cell>
          <cell r="D319">
            <v>1.0248502416821901</v>
          </cell>
        </row>
        <row r="320">
          <cell r="B320" t="str">
            <v>Hsp90b1</v>
          </cell>
          <cell r="C320">
            <v>0.88177037612651898</v>
          </cell>
          <cell r="D320">
            <v>1.00764457929166</v>
          </cell>
        </row>
        <row r="321">
          <cell r="B321" t="str">
            <v>Col4a2</v>
          </cell>
          <cell r="C321">
            <v>9.7810356937918994E-2</v>
          </cell>
          <cell r="D321">
            <v>0.66064592944501499</v>
          </cell>
        </row>
        <row r="322">
          <cell r="B322" t="str">
            <v>Apoe</v>
          </cell>
          <cell r="C322">
            <v>0.64277050558132198</v>
          </cell>
          <cell r="D322">
            <v>1.02815924299827</v>
          </cell>
        </row>
        <row r="323">
          <cell r="B323" t="str">
            <v>Sod1</v>
          </cell>
          <cell r="C323">
            <v>0.10760397561504401</v>
          </cell>
          <cell r="D323">
            <v>0.912768295813148</v>
          </cell>
        </row>
        <row r="324">
          <cell r="B324" t="str">
            <v>Mdh2</v>
          </cell>
          <cell r="C324">
            <v>0.80229018993860801</v>
          </cell>
          <cell r="D324">
            <v>1.0143609223785599</v>
          </cell>
        </row>
        <row r="325">
          <cell r="B325" t="str">
            <v>Camk4</v>
          </cell>
          <cell r="C325">
            <v>0.56671914761876196</v>
          </cell>
          <cell r="D325">
            <v>1.0829129849474699</v>
          </cell>
        </row>
        <row r="326">
          <cell r="B326" t="str">
            <v>Nefl</v>
          </cell>
          <cell r="C326">
            <v>0.24863251735629699</v>
          </cell>
          <cell r="D326">
            <v>1.0743286960951499</v>
          </cell>
        </row>
        <row r="327">
          <cell r="B327" t="str">
            <v>Nefm</v>
          </cell>
          <cell r="C327">
            <v>0.454572957198839</v>
          </cell>
          <cell r="D327">
            <v>1.04082767846484</v>
          </cell>
        </row>
        <row r="328">
          <cell r="B328" t="str">
            <v>Nras</v>
          </cell>
          <cell r="C328">
            <v>0.55095010634396402</v>
          </cell>
          <cell r="D328">
            <v>0.97335569597725302</v>
          </cell>
        </row>
        <row r="329">
          <cell r="B329" t="str">
            <v>Gnai2</v>
          </cell>
          <cell r="C329">
            <v>0.75346312206183297</v>
          </cell>
          <cell r="D329">
            <v>0.97844275581019202</v>
          </cell>
        </row>
        <row r="330">
          <cell r="B330" t="str">
            <v>Itgb1</v>
          </cell>
          <cell r="C330">
            <v>0.10552391448701801</v>
          </cell>
          <cell r="D330">
            <v>0.41317529899085398</v>
          </cell>
        </row>
        <row r="331">
          <cell r="B331" t="str">
            <v>P4hb</v>
          </cell>
          <cell r="C331">
            <v>0.67772860644197697</v>
          </cell>
          <cell r="D331">
            <v>0.97678082843172198</v>
          </cell>
        </row>
        <row r="332">
          <cell r="B332" t="str">
            <v>Ncl</v>
          </cell>
          <cell r="C332">
            <v>0.49760784269033198</v>
          </cell>
          <cell r="D332">
            <v>0.95720990857176003</v>
          </cell>
        </row>
        <row r="333">
          <cell r="B333" t="str">
            <v>Pgk1</v>
          </cell>
          <cell r="C333">
            <v>0.69129233758727104</v>
          </cell>
          <cell r="D333">
            <v>0.96553371777298003</v>
          </cell>
        </row>
        <row r="334">
          <cell r="B334" t="str">
            <v>Ace</v>
          </cell>
          <cell r="C334">
            <v>0.82011464779895404</v>
          </cell>
          <cell r="D334">
            <v>1.12414644251586</v>
          </cell>
        </row>
        <row r="335">
          <cell r="B335" t="str">
            <v>Fth1</v>
          </cell>
          <cell r="C335">
            <v>0.40611608599673399</v>
          </cell>
          <cell r="D335">
            <v>0.81423238139795995</v>
          </cell>
        </row>
        <row r="336">
          <cell r="B336" t="str">
            <v>Csf1r</v>
          </cell>
          <cell r="C336">
            <v>5.9341174217907203E-2</v>
          </cell>
          <cell r="D336">
            <v>1.1402247327949</v>
          </cell>
        </row>
        <row r="337">
          <cell r="B337" t="str">
            <v>Sod2</v>
          </cell>
          <cell r="C337">
            <v>0.323276076764136</v>
          </cell>
          <cell r="D337">
            <v>0.87384412650483001</v>
          </cell>
        </row>
        <row r="338">
          <cell r="B338" t="str">
            <v>Chmp6</v>
          </cell>
          <cell r="C338">
            <v>0.93032313415284895</v>
          </cell>
          <cell r="D338">
            <v>1.0085972404779</v>
          </cell>
        </row>
        <row r="339">
          <cell r="B339" t="str">
            <v>Lrrc4b</v>
          </cell>
          <cell r="C339">
            <v>0.10380624957013</v>
          </cell>
          <cell r="D339">
            <v>0.66494705117268205</v>
          </cell>
        </row>
        <row r="340">
          <cell r="B340" t="str">
            <v>Wipf3</v>
          </cell>
          <cell r="C340">
            <v>0.70739455988072897</v>
          </cell>
          <cell r="D340">
            <v>0.91934042469059396</v>
          </cell>
        </row>
        <row r="341">
          <cell r="B341" t="str">
            <v>Ubc</v>
          </cell>
          <cell r="C341">
            <v>0.12427961802887701</v>
          </cell>
          <cell r="D341">
            <v>1.17927487663067</v>
          </cell>
        </row>
        <row r="342">
          <cell r="B342" t="str">
            <v>Ndufb1</v>
          </cell>
          <cell r="C342">
            <v>2.48859040385324E-2</v>
          </cell>
          <cell r="D342">
            <v>1.5416149493054501</v>
          </cell>
        </row>
        <row r="343">
          <cell r="B343" t="str">
            <v>Calm3</v>
          </cell>
          <cell r="C343">
            <v>0.22438096345795799</v>
          </cell>
          <cell r="D343">
            <v>0.81743082074750195</v>
          </cell>
        </row>
        <row r="344">
          <cell r="B344" t="str">
            <v>Lynx1</v>
          </cell>
          <cell r="C344">
            <v>5.4226416585736797E-4</v>
          </cell>
          <cell r="D344">
            <v>1.23343666836195</v>
          </cell>
        </row>
        <row r="345">
          <cell r="B345" t="str">
            <v>Eef1a1</v>
          </cell>
          <cell r="C345">
            <v>0.54205965904247899</v>
          </cell>
          <cell r="D345">
            <v>0.93686661955592399</v>
          </cell>
        </row>
        <row r="346">
          <cell r="B346" t="str">
            <v>Nid1</v>
          </cell>
          <cell r="C346">
            <v>0.88889535093264405</v>
          </cell>
          <cell r="D346">
            <v>1.03954051571297</v>
          </cell>
        </row>
        <row r="347">
          <cell r="B347" t="str">
            <v>Alad</v>
          </cell>
          <cell r="C347">
            <v>0.154671960737326</v>
          </cell>
          <cell r="D347">
            <v>1.91400584086387</v>
          </cell>
        </row>
        <row r="348">
          <cell r="B348" t="str">
            <v>Ctsb</v>
          </cell>
          <cell r="C348">
            <v>0.25947597887373097</v>
          </cell>
          <cell r="D348">
            <v>1.1010245754632599</v>
          </cell>
        </row>
        <row r="349">
          <cell r="B349" t="str">
            <v>Eif4a2</v>
          </cell>
          <cell r="C349">
            <v>0.77267615439944803</v>
          </cell>
          <cell r="D349">
            <v>1.01151745751899</v>
          </cell>
        </row>
        <row r="350">
          <cell r="B350" t="str">
            <v>Mapt</v>
          </cell>
          <cell r="C350">
            <v>3.03797488179549E-2</v>
          </cell>
          <cell r="D350">
            <v>0.85460766670521904</v>
          </cell>
        </row>
        <row r="351">
          <cell r="B351" t="str">
            <v>Txn</v>
          </cell>
          <cell r="C351">
            <v>0.77680872379012</v>
          </cell>
          <cell r="D351">
            <v>1.02174349865813</v>
          </cell>
        </row>
        <row r="352">
          <cell r="B352" t="str">
            <v>Gstm1</v>
          </cell>
          <cell r="C352">
            <v>0.60844665691196098</v>
          </cell>
          <cell r="D352">
            <v>1.0463434228898401</v>
          </cell>
        </row>
        <row r="353">
          <cell r="B353" t="str">
            <v>Tcea1</v>
          </cell>
          <cell r="C353">
            <v>0.78714316090594105</v>
          </cell>
          <cell r="D353">
            <v>0.90481744965895605</v>
          </cell>
        </row>
        <row r="354">
          <cell r="B354" t="str">
            <v>Rras</v>
          </cell>
          <cell r="C354">
            <v>0.782757083621614</v>
          </cell>
          <cell r="D354">
            <v>1.0385723273059599</v>
          </cell>
        </row>
        <row r="355">
          <cell r="B355" t="str">
            <v>Slc3a2</v>
          </cell>
          <cell r="C355">
            <v>7.6674788239121203E-2</v>
          </cell>
          <cell r="D355">
            <v>1.06201394788907</v>
          </cell>
        </row>
        <row r="356">
          <cell r="B356" t="str">
            <v>H1f0</v>
          </cell>
          <cell r="C356">
            <v>0.60781438790934506</v>
          </cell>
          <cell r="D356">
            <v>1.0639046784283199</v>
          </cell>
        </row>
        <row r="357">
          <cell r="B357" t="str">
            <v>Sub1</v>
          </cell>
          <cell r="C357">
            <v>0.60169006013094795</v>
          </cell>
          <cell r="D357">
            <v>0.93868975949204403</v>
          </cell>
        </row>
        <row r="358">
          <cell r="B358" t="str">
            <v>Col1a1</v>
          </cell>
          <cell r="C358">
            <v>9.6702738838017402E-2</v>
          </cell>
          <cell r="D358">
            <v>0.55183897228035705</v>
          </cell>
        </row>
        <row r="359">
          <cell r="B359" t="str">
            <v>Gpx1</v>
          </cell>
          <cell r="C359">
            <v>0.30549177164251201</v>
          </cell>
          <cell r="D359">
            <v>1.1619067941504799</v>
          </cell>
        </row>
        <row r="360">
          <cell r="B360" t="str">
            <v>Fabp3</v>
          </cell>
          <cell r="C360">
            <v>6.2326217733047001E-2</v>
          </cell>
          <cell r="D360">
            <v>1.2319406879078201</v>
          </cell>
        </row>
        <row r="361">
          <cell r="B361" t="str">
            <v>Lamp1</v>
          </cell>
          <cell r="C361">
            <v>0.38278917452713601</v>
          </cell>
          <cell r="D361">
            <v>0.91204643100874705</v>
          </cell>
        </row>
        <row r="362">
          <cell r="B362" t="str">
            <v>Hsp90ab1</v>
          </cell>
          <cell r="C362">
            <v>0.111435288974674</v>
          </cell>
          <cell r="D362">
            <v>0.92001999152129199</v>
          </cell>
        </row>
        <row r="363">
          <cell r="B363" t="str">
            <v>Dmd</v>
          </cell>
          <cell r="C363">
            <v>0.10467493648664999</v>
          </cell>
          <cell r="D363">
            <v>1.45723927346486</v>
          </cell>
        </row>
        <row r="364">
          <cell r="B364" t="str">
            <v>L1cam</v>
          </cell>
          <cell r="C364">
            <v>0.82498419682308</v>
          </cell>
          <cell r="D364">
            <v>0.97238547247882601</v>
          </cell>
        </row>
        <row r="365">
          <cell r="B365" t="str">
            <v>Krt8</v>
          </cell>
          <cell r="C365">
            <v>4.6471577772857799E-2</v>
          </cell>
          <cell r="D365">
            <v>3.7415907888453099</v>
          </cell>
        </row>
        <row r="366">
          <cell r="B366" t="str">
            <v>Camk2a</v>
          </cell>
          <cell r="C366">
            <v>0.58636788299666698</v>
          </cell>
          <cell r="D366">
            <v>1.0492276780997201</v>
          </cell>
        </row>
        <row r="367">
          <cell r="B367" t="str">
            <v>Itgb2</v>
          </cell>
          <cell r="C367">
            <v>0.538437019878098</v>
          </cell>
          <cell r="D367">
            <v>1.29935089199536</v>
          </cell>
        </row>
        <row r="368">
          <cell r="B368" t="str">
            <v>Itpr1</v>
          </cell>
          <cell r="C368">
            <v>0.87601675896309095</v>
          </cell>
          <cell r="D368">
            <v>1.0283129584211901</v>
          </cell>
        </row>
        <row r="369">
          <cell r="B369" t="str">
            <v>Tcp1</v>
          </cell>
          <cell r="C369">
            <v>0.69657730386900196</v>
          </cell>
          <cell r="D369">
            <v>1.03179371001733</v>
          </cell>
        </row>
        <row r="370">
          <cell r="B370" t="str">
            <v>App</v>
          </cell>
          <cell r="C370">
            <v>0.39971594784713399</v>
          </cell>
          <cell r="D370">
            <v>0.90691007903252796</v>
          </cell>
        </row>
        <row r="371">
          <cell r="B371" t="str">
            <v>Prkar2a</v>
          </cell>
          <cell r="C371">
            <v>0.650019415570391</v>
          </cell>
          <cell r="D371">
            <v>0.89066381454597598</v>
          </cell>
        </row>
        <row r="372">
          <cell r="B372" t="str">
            <v>Pfkl</v>
          </cell>
          <cell r="C372">
            <v>0.89100532357925699</v>
          </cell>
          <cell r="D372">
            <v>0.99529915118064904</v>
          </cell>
        </row>
        <row r="373">
          <cell r="B373" t="str">
            <v>Chrm1</v>
          </cell>
          <cell r="C373">
            <v>0.136667939136871</v>
          </cell>
          <cell r="D373">
            <v>2.0882671965122102</v>
          </cell>
        </row>
        <row r="374">
          <cell r="B374" t="str">
            <v>Calb1</v>
          </cell>
          <cell r="C374">
            <v>0.15420069695045099</v>
          </cell>
          <cell r="D374">
            <v>0.849502250256714</v>
          </cell>
        </row>
        <row r="375">
          <cell r="B375" t="str">
            <v>Cox5a</v>
          </cell>
          <cell r="C375">
            <v>0.40259068708502599</v>
          </cell>
          <cell r="D375">
            <v>1.0403488639313101</v>
          </cell>
        </row>
        <row r="376">
          <cell r="B376" t="str">
            <v>Pdcd6</v>
          </cell>
          <cell r="C376">
            <v>0.67529702671584702</v>
          </cell>
          <cell r="D376">
            <v>1.04314409117535</v>
          </cell>
        </row>
        <row r="377">
          <cell r="B377" t="str">
            <v>Prkar1b</v>
          </cell>
          <cell r="C377">
            <v>0.90500791704428596</v>
          </cell>
          <cell r="D377">
            <v>0.92823848156977495</v>
          </cell>
        </row>
        <row r="378">
          <cell r="B378" t="str">
            <v>Cntn1</v>
          </cell>
          <cell r="C378">
            <v>0.80912836498301999</v>
          </cell>
          <cell r="D378">
            <v>1.0079009485178001</v>
          </cell>
        </row>
        <row r="379">
          <cell r="B379" t="str">
            <v>Scg5</v>
          </cell>
          <cell r="C379">
            <v>0.57175728393959002</v>
          </cell>
          <cell r="D379">
            <v>0.73972051049397702</v>
          </cell>
        </row>
        <row r="380">
          <cell r="B380" t="str">
            <v>Rpl7a</v>
          </cell>
          <cell r="C380">
            <v>0.53915035502046005</v>
          </cell>
          <cell r="D380">
            <v>0.94235226840383501</v>
          </cell>
        </row>
        <row r="381">
          <cell r="B381" t="str">
            <v>Gsn</v>
          </cell>
          <cell r="C381">
            <v>0.45773874169107498</v>
          </cell>
          <cell r="D381">
            <v>1.0565398922659699</v>
          </cell>
        </row>
        <row r="382">
          <cell r="B382" t="str">
            <v>Ncam1</v>
          </cell>
          <cell r="C382">
            <v>0.35187914795889103</v>
          </cell>
          <cell r="D382">
            <v>1.14428935534689</v>
          </cell>
        </row>
        <row r="383">
          <cell r="B383" t="str">
            <v>Gpd1</v>
          </cell>
          <cell r="C383">
            <v>0.20033743619069599</v>
          </cell>
          <cell r="D383">
            <v>1.0821866600511001</v>
          </cell>
        </row>
        <row r="384">
          <cell r="B384" t="str">
            <v>Atp1b1</v>
          </cell>
          <cell r="C384">
            <v>0.56386159660010904</v>
          </cell>
          <cell r="D384">
            <v>0.96161786124973103</v>
          </cell>
        </row>
        <row r="385">
          <cell r="B385" t="str">
            <v>C1qb</v>
          </cell>
          <cell r="C385">
            <v>0.53210000525974899</v>
          </cell>
          <cell r="D385">
            <v>0.90139700729165395</v>
          </cell>
        </row>
        <row r="386">
          <cell r="B386" t="str">
            <v>Rpl27a</v>
          </cell>
          <cell r="C386">
            <v>0.25403736344719302</v>
          </cell>
          <cell r="D386">
            <v>1.09203938257181</v>
          </cell>
        </row>
        <row r="387">
          <cell r="B387" t="str">
            <v>Rps16</v>
          </cell>
          <cell r="C387">
            <v>0.25237961036291001</v>
          </cell>
          <cell r="D387">
            <v>1.08732241159887</v>
          </cell>
        </row>
        <row r="388">
          <cell r="B388" t="str">
            <v>Rpl7</v>
          </cell>
          <cell r="C388">
            <v>0.85010234091108305</v>
          </cell>
          <cell r="D388">
            <v>1.0147157673279299</v>
          </cell>
        </row>
        <row r="389">
          <cell r="B389" t="str">
            <v>Mdh1</v>
          </cell>
          <cell r="C389">
            <v>6.5594265703010995E-2</v>
          </cell>
          <cell r="D389">
            <v>0.81806598045400603</v>
          </cell>
        </row>
        <row r="390">
          <cell r="B390" t="str">
            <v>Rpsa</v>
          </cell>
          <cell r="C390">
            <v>0.57641952527949503</v>
          </cell>
          <cell r="D390">
            <v>1.0305653974140701</v>
          </cell>
        </row>
        <row r="391">
          <cell r="B391" t="str">
            <v>Calr</v>
          </cell>
          <cell r="C391">
            <v>0.20173679161649699</v>
          </cell>
          <cell r="D391">
            <v>0.88997584392241902</v>
          </cell>
        </row>
        <row r="392">
          <cell r="B392" t="str">
            <v>Atp1b2</v>
          </cell>
          <cell r="C392">
            <v>0.67772368071912903</v>
          </cell>
          <cell r="D392">
            <v>0.95911929170183896</v>
          </cell>
        </row>
        <row r="393">
          <cell r="B393" t="str">
            <v>H2-Q9</v>
          </cell>
          <cell r="C393">
            <v>0.10239384301976499</v>
          </cell>
          <cell r="D393">
            <v>1.5745294723387799</v>
          </cell>
        </row>
        <row r="394">
          <cell r="B394" t="str">
            <v>Hspb1</v>
          </cell>
          <cell r="C394">
            <v>0.27812039570059699</v>
          </cell>
          <cell r="D394">
            <v>1.40550297279015</v>
          </cell>
        </row>
        <row r="395">
          <cell r="B395" t="str">
            <v>Psmd3</v>
          </cell>
          <cell r="C395">
            <v>0.182784447513401</v>
          </cell>
          <cell r="D395">
            <v>1.1402949608116699</v>
          </cell>
        </row>
        <row r="396">
          <cell r="B396" t="str">
            <v>Lmnb1</v>
          </cell>
          <cell r="C396">
            <v>0.152509421289796</v>
          </cell>
          <cell r="D396">
            <v>0.722183596983761</v>
          </cell>
        </row>
        <row r="397">
          <cell r="B397" t="str">
            <v>Anxa6</v>
          </cell>
          <cell r="C397">
            <v>0.51473349587454797</v>
          </cell>
          <cell r="D397">
            <v>0.94547227710951698</v>
          </cell>
        </row>
        <row r="398">
          <cell r="B398" t="str">
            <v>Rplp0</v>
          </cell>
          <cell r="C398">
            <v>0.68629992863900602</v>
          </cell>
          <cell r="D398">
            <v>0.96741950903901097</v>
          </cell>
        </row>
        <row r="399">
          <cell r="B399" t="str">
            <v>Map1b</v>
          </cell>
          <cell r="C399">
            <v>0.64841369509177704</v>
          </cell>
          <cell r="D399">
            <v>0.98323202646790298</v>
          </cell>
        </row>
        <row r="400">
          <cell r="B400" t="str">
            <v>Glul</v>
          </cell>
          <cell r="C400">
            <v>0.24496958046036399</v>
          </cell>
          <cell r="D400">
            <v>1.1403833085466899</v>
          </cell>
        </row>
        <row r="401">
          <cell r="B401" t="str">
            <v>Cdh2</v>
          </cell>
          <cell r="C401">
            <v>0.97850936140637601</v>
          </cell>
          <cell r="D401">
            <v>1.01074402435541</v>
          </cell>
        </row>
        <row r="402">
          <cell r="B402" t="str">
            <v>Ntrk2</v>
          </cell>
          <cell r="C402">
            <v>0.18039159077408401</v>
          </cell>
          <cell r="D402">
            <v>0.77493272338897801</v>
          </cell>
        </row>
        <row r="403">
          <cell r="B403" t="str">
            <v>Cd44</v>
          </cell>
          <cell r="C403">
            <v>0.63529629155274203</v>
          </cell>
          <cell r="D403">
            <v>1.04503014283916</v>
          </cell>
        </row>
        <row r="404">
          <cell r="B404" t="str">
            <v>Sptb</v>
          </cell>
          <cell r="C404">
            <v>0.44606399835007199</v>
          </cell>
          <cell r="D404">
            <v>1.05262850985709</v>
          </cell>
        </row>
        <row r="405">
          <cell r="B405" t="str">
            <v>Nme1</v>
          </cell>
          <cell r="C405">
            <v>3.7308897804396501E-2</v>
          </cell>
          <cell r="D405">
            <v>0.89680420042097297</v>
          </cell>
        </row>
        <row r="406">
          <cell r="B406" t="str">
            <v>Hist1h1c</v>
          </cell>
          <cell r="C406">
            <v>0.62623066258165805</v>
          </cell>
          <cell r="D406">
            <v>0.94141216099597402</v>
          </cell>
        </row>
        <row r="407">
          <cell r="B407" t="str">
            <v>Chgb</v>
          </cell>
          <cell r="C407">
            <v>0.176192275922126</v>
          </cell>
          <cell r="D407">
            <v>0.80720785918416504</v>
          </cell>
        </row>
        <row r="408">
          <cell r="B408" t="str">
            <v>Lgals1</v>
          </cell>
          <cell r="C408">
            <v>0.56861260492310395</v>
          </cell>
          <cell r="D408">
            <v>0.94341351130786399</v>
          </cell>
        </row>
        <row r="409">
          <cell r="B409" t="str">
            <v>Prkce</v>
          </cell>
          <cell r="C409">
            <v>0.60630445044880499</v>
          </cell>
          <cell r="D409">
            <v>0.91338142599860495</v>
          </cell>
        </row>
        <row r="410">
          <cell r="B410" t="str">
            <v>Ldhb</v>
          </cell>
          <cell r="C410">
            <v>0.43461981574133102</v>
          </cell>
          <cell r="D410">
            <v>0.95416511959428896</v>
          </cell>
        </row>
        <row r="411">
          <cell r="B411" t="str">
            <v>Srp14</v>
          </cell>
          <cell r="C411">
            <v>0.121706235890308</v>
          </cell>
          <cell r="D411">
            <v>0.52333474814280301</v>
          </cell>
        </row>
        <row r="412">
          <cell r="B412" t="str">
            <v>Cnp</v>
          </cell>
          <cell r="C412">
            <v>0.95282771330638705</v>
          </cell>
          <cell r="D412">
            <v>0.99500094722782595</v>
          </cell>
        </row>
        <row r="413">
          <cell r="B413" t="str">
            <v>Mmut</v>
          </cell>
          <cell r="C413">
            <v>0.85305719920548195</v>
          </cell>
          <cell r="D413">
            <v>0.98195636738631698</v>
          </cell>
        </row>
        <row r="414">
          <cell r="B414" t="str">
            <v>D1Pas1</v>
          </cell>
          <cell r="C414">
            <v>0.61842333562118401</v>
          </cell>
          <cell r="D414">
            <v>0.87921806592035301</v>
          </cell>
        </row>
        <row r="415">
          <cell r="B415" t="str">
            <v>Kcna1</v>
          </cell>
          <cell r="C415">
            <v>0.49193139878109399</v>
          </cell>
          <cell r="D415">
            <v>0.70017306235965804</v>
          </cell>
        </row>
        <row r="416">
          <cell r="B416" t="str">
            <v>Ass1</v>
          </cell>
          <cell r="C416">
            <v>0.333680117951352</v>
          </cell>
          <cell r="D416">
            <v>1.0930857158204199</v>
          </cell>
        </row>
        <row r="417">
          <cell r="B417" t="str">
            <v>Sptan1</v>
          </cell>
          <cell r="C417">
            <v>0.820559650659763</v>
          </cell>
          <cell r="D417">
            <v>1.0091106434578401</v>
          </cell>
        </row>
        <row r="418">
          <cell r="B418" t="str">
            <v>Hspa1l</v>
          </cell>
          <cell r="C418">
            <v>0.31367385694736599</v>
          </cell>
          <cell r="D418">
            <v>1.12904248211389</v>
          </cell>
        </row>
        <row r="419">
          <cell r="B419" t="str">
            <v>Gapdh</v>
          </cell>
          <cell r="C419">
            <v>0.26570953285802601</v>
          </cell>
          <cell r="D419">
            <v>0.85254727954145304</v>
          </cell>
        </row>
        <row r="420">
          <cell r="B420" t="str">
            <v>Lamp2</v>
          </cell>
          <cell r="C420">
            <v>0.35042927199690999</v>
          </cell>
          <cell r="D420">
            <v>0.48370317332541701</v>
          </cell>
        </row>
        <row r="421">
          <cell r="B421" t="str">
            <v>Hspa2</v>
          </cell>
          <cell r="C421">
            <v>0.66550988657960297</v>
          </cell>
          <cell r="D421">
            <v>1.0271076652867199</v>
          </cell>
        </row>
        <row r="422">
          <cell r="B422" t="str">
            <v>Eno1</v>
          </cell>
          <cell r="C422">
            <v>0.83228525950241095</v>
          </cell>
          <cell r="D422">
            <v>0.982153564622959</v>
          </cell>
        </row>
        <row r="423">
          <cell r="B423" t="str">
            <v>Eno2</v>
          </cell>
          <cell r="C423">
            <v>0.86775559664523405</v>
          </cell>
          <cell r="D423">
            <v>0.98482126937913705</v>
          </cell>
        </row>
        <row r="424">
          <cell r="B424" t="str">
            <v>Ap2a1</v>
          </cell>
          <cell r="C424">
            <v>0.48363881079096899</v>
          </cell>
          <cell r="D424">
            <v>1.0256886839036099</v>
          </cell>
        </row>
        <row r="425">
          <cell r="B425" t="str">
            <v>Ap2a2</v>
          </cell>
          <cell r="C425">
            <v>0.78375646999486204</v>
          </cell>
          <cell r="D425">
            <v>1.01499695499002</v>
          </cell>
        </row>
        <row r="426">
          <cell r="B426" t="str">
            <v>Selenbp1</v>
          </cell>
          <cell r="C426">
            <v>0.40561930309017002</v>
          </cell>
          <cell r="D426">
            <v>1.10490684261989</v>
          </cell>
        </row>
        <row r="427">
          <cell r="B427" t="str">
            <v>Cox7c</v>
          </cell>
          <cell r="C427">
            <v>0.14194649094110001</v>
          </cell>
          <cell r="D427">
            <v>1.13104069882049</v>
          </cell>
        </row>
        <row r="428">
          <cell r="B428" t="str">
            <v>Hk1</v>
          </cell>
          <cell r="C428">
            <v>1.8987145785177E-2</v>
          </cell>
          <cell r="D428">
            <v>1.0801047920873901</v>
          </cell>
        </row>
        <row r="429">
          <cell r="B429" t="str">
            <v>Ppia</v>
          </cell>
          <cell r="C429">
            <v>0.804181828812644</v>
          </cell>
          <cell r="D429">
            <v>0.98348943511311904</v>
          </cell>
        </row>
        <row r="430">
          <cell r="B430" t="str">
            <v>Tpi1</v>
          </cell>
          <cell r="C430">
            <v>0.26860812752351998</v>
          </cell>
          <cell r="D430">
            <v>0.896962467757214</v>
          </cell>
        </row>
        <row r="431">
          <cell r="B431" t="str">
            <v>Slc2a1</v>
          </cell>
          <cell r="C431">
            <v>0.73343270809307703</v>
          </cell>
          <cell r="D431">
            <v>1.0548076760723799</v>
          </cell>
        </row>
        <row r="432">
          <cell r="B432" t="str">
            <v>Hspa1b</v>
          </cell>
          <cell r="C432">
            <v>0.173761644178971</v>
          </cell>
          <cell r="D432">
            <v>1.11511543062221</v>
          </cell>
        </row>
        <row r="433">
          <cell r="B433" t="str">
            <v>Ptpra</v>
          </cell>
          <cell r="C433">
            <v>0.422647299977363</v>
          </cell>
          <cell r="D433">
            <v>0.92652290890264699</v>
          </cell>
        </row>
        <row r="434">
          <cell r="B434" t="str">
            <v>Ctsd</v>
          </cell>
          <cell r="C434">
            <v>0.66796672137329705</v>
          </cell>
          <cell r="D434">
            <v>1.04133463802546</v>
          </cell>
        </row>
        <row r="435">
          <cell r="B435" t="str">
            <v>Bsg</v>
          </cell>
          <cell r="C435">
            <v>0.218613349109645</v>
          </cell>
          <cell r="D435">
            <v>0.94908465803875797</v>
          </cell>
        </row>
        <row r="436">
          <cell r="B436" t="str">
            <v>Cfl1</v>
          </cell>
          <cell r="C436">
            <v>0.884595401781618</v>
          </cell>
          <cell r="D436">
            <v>1.0133759144416199</v>
          </cell>
        </row>
        <row r="437">
          <cell r="B437" t="str">
            <v>Gnao1</v>
          </cell>
          <cell r="C437">
            <v>0.20117805983002501</v>
          </cell>
          <cell r="D437">
            <v>1.0418193483915501</v>
          </cell>
        </row>
        <row r="438">
          <cell r="B438" t="str">
            <v>Krt19</v>
          </cell>
          <cell r="C438">
            <v>0.26408399602140498</v>
          </cell>
          <cell r="D438">
            <v>1.4150417346514299</v>
          </cell>
        </row>
        <row r="439">
          <cell r="B439" t="str">
            <v>Fasn</v>
          </cell>
          <cell r="C439">
            <v>0.58578724212143995</v>
          </cell>
          <cell r="D439">
            <v>1.0279109572776599</v>
          </cell>
        </row>
        <row r="440">
          <cell r="B440" t="str">
            <v>Gstp1</v>
          </cell>
          <cell r="C440">
            <v>0.32574979010146499</v>
          </cell>
          <cell r="D440">
            <v>0.94328241930808998</v>
          </cell>
        </row>
        <row r="441">
          <cell r="B441" t="str">
            <v>Nefh</v>
          </cell>
          <cell r="C441">
            <v>0.79812333165979399</v>
          </cell>
          <cell r="D441">
            <v>1.02046843463543</v>
          </cell>
        </row>
        <row r="442">
          <cell r="B442" t="str">
            <v>Rpl13a</v>
          </cell>
          <cell r="C442">
            <v>0.67007663992238797</v>
          </cell>
          <cell r="D442">
            <v>0.95447424323441399</v>
          </cell>
        </row>
        <row r="443">
          <cell r="B443" t="str">
            <v>Cox5b</v>
          </cell>
          <cell r="C443">
            <v>5.5791243210937799E-2</v>
          </cell>
          <cell r="D443">
            <v>0.846740476210877</v>
          </cell>
        </row>
        <row r="444">
          <cell r="B444" t="str">
            <v>Gstm3</v>
          </cell>
          <cell r="C444">
            <v>3.4412967270938899E-2</v>
          </cell>
          <cell r="D444">
            <v>2.7437074842434601</v>
          </cell>
        </row>
        <row r="445">
          <cell r="B445" t="str">
            <v>Cox4i1</v>
          </cell>
          <cell r="C445">
            <v>8.2455564741023404E-2</v>
          </cell>
          <cell r="D445">
            <v>1.0853976222395301</v>
          </cell>
        </row>
        <row r="446">
          <cell r="B446" t="str">
            <v>Hspa5</v>
          </cell>
          <cell r="C446">
            <v>6.3085587624385306E-2</v>
          </cell>
          <cell r="D446">
            <v>0.89517472577121904</v>
          </cell>
        </row>
        <row r="447">
          <cell r="B447" t="str">
            <v>Hexb</v>
          </cell>
          <cell r="C447">
            <v>0.25725247665149698</v>
          </cell>
          <cell r="D447">
            <v>1.1160794455982499</v>
          </cell>
        </row>
        <row r="448">
          <cell r="B448" t="str">
            <v>Tmsb4x</v>
          </cell>
          <cell r="C448">
            <v>9.8169304037273794E-2</v>
          </cell>
          <cell r="D448">
            <v>0.63023721646914999</v>
          </cell>
        </row>
        <row r="449">
          <cell r="B449" t="str">
            <v>Prdx3</v>
          </cell>
          <cell r="C449">
            <v>0.81637560387910602</v>
          </cell>
          <cell r="D449">
            <v>1.0086857566332399</v>
          </cell>
        </row>
        <row r="450">
          <cell r="B450" t="str">
            <v>Vim</v>
          </cell>
          <cell r="C450">
            <v>0.42062625614087901</v>
          </cell>
          <cell r="D450">
            <v>0.87067519233017598</v>
          </cell>
        </row>
        <row r="451">
          <cell r="B451" t="str">
            <v>F3</v>
          </cell>
          <cell r="C451">
            <v>8.5116553731543698E-2</v>
          </cell>
          <cell r="D451">
            <v>1.2592433525329101</v>
          </cell>
        </row>
        <row r="452">
          <cell r="B452" t="str">
            <v>Map2</v>
          </cell>
          <cell r="C452">
            <v>1.3173434305665E-2</v>
          </cell>
          <cell r="D452">
            <v>0.872118024963359</v>
          </cell>
        </row>
        <row r="453">
          <cell r="B453" t="str">
            <v>Prkca</v>
          </cell>
          <cell r="C453">
            <v>0.57454145882345897</v>
          </cell>
          <cell r="D453">
            <v>0.83902768486239399</v>
          </cell>
        </row>
        <row r="454">
          <cell r="B454" t="str">
            <v>Mag</v>
          </cell>
          <cell r="C454">
            <v>8.7907922793619506E-3</v>
          </cell>
          <cell r="D454">
            <v>1.2337061720041</v>
          </cell>
        </row>
        <row r="455">
          <cell r="B455" t="str">
            <v>Tpm3</v>
          </cell>
          <cell r="C455">
            <v>0.62441221577578498</v>
          </cell>
          <cell r="D455">
            <v>0.95729539924893103</v>
          </cell>
        </row>
        <row r="456">
          <cell r="B456" t="str">
            <v>Ubl4a</v>
          </cell>
          <cell r="C456">
            <v>0.45984059025192597</v>
          </cell>
          <cell r="D456">
            <v>0.77781822471110695</v>
          </cell>
        </row>
        <row r="457">
          <cell r="B457" t="str">
            <v>Gna11</v>
          </cell>
          <cell r="C457">
            <v>0.140975988373572</v>
          </cell>
          <cell r="D457">
            <v>1.08055345459713</v>
          </cell>
        </row>
        <row r="458">
          <cell r="B458" t="str">
            <v>Gnaq</v>
          </cell>
          <cell r="C458">
            <v>0.13821650921991999</v>
          </cell>
          <cell r="D458">
            <v>1.09485709154413</v>
          </cell>
        </row>
        <row r="459">
          <cell r="B459" t="str">
            <v>Akr1b7</v>
          </cell>
          <cell r="C459">
            <v>0.59995074628182399</v>
          </cell>
          <cell r="D459">
            <v>0.91611803119156499</v>
          </cell>
        </row>
        <row r="460">
          <cell r="B460" t="str">
            <v>Abcb1a</v>
          </cell>
          <cell r="C460">
            <v>0.37376922860889999</v>
          </cell>
          <cell r="D460">
            <v>1.9164738634191301</v>
          </cell>
        </row>
        <row r="461">
          <cell r="B461" t="str">
            <v>Cst3</v>
          </cell>
          <cell r="C461">
            <v>0.73804037147169199</v>
          </cell>
          <cell r="D461">
            <v>1.0414481337578101</v>
          </cell>
        </row>
        <row r="462">
          <cell r="B462" t="str">
            <v>Lmnb2</v>
          </cell>
          <cell r="C462">
            <v>0.93705246460088898</v>
          </cell>
          <cell r="D462">
            <v>0.99455875096214197</v>
          </cell>
        </row>
        <row r="463">
          <cell r="B463" t="str">
            <v>Ache</v>
          </cell>
          <cell r="C463">
            <v>0.459807400282435</v>
          </cell>
          <cell r="D463">
            <v>1.2206957457046499</v>
          </cell>
        </row>
        <row r="464">
          <cell r="B464" t="str">
            <v>Mfge8</v>
          </cell>
          <cell r="C464">
            <v>0.95948663905593101</v>
          </cell>
          <cell r="D464">
            <v>0.98796820758451798</v>
          </cell>
        </row>
        <row r="465">
          <cell r="B465" t="str">
            <v>Tgm2</v>
          </cell>
          <cell r="C465">
            <v>0.31370439309728199</v>
          </cell>
          <cell r="D465">
            <v>0.76490871405750405</v>
          </cell>
        </row>
        <row r="466">
          <cell r="B466" t="str">
            <v>Emb</v>
          </cell>
          <cell r="C466">
            <v>0.20431151045359799</v>
          </cell>
          <cell r="D466">
            <v>0.57364718400232795</v>
          </cell>
        </row>
        <row r="467">
          <cell r="B467" t="str">
            <v>Fech</v>
          </cell>
          <cell r="C467">
            <v>0.176907955755639</v>
          </cell>
          <cell r="D467">
            <v>0.54807802363998204</v>
          </cell>
        </row>
        <row r="468">
          <cell r="B468" t="str">
            <v>Ptgs1</v>
          </cell>
          <cell r="C468">
            <v>0.86239817555859399</v>
          </cell>
          <cell r="D468">
            <v>0.93976289347702902</v>
          </cell>
        </row>
        <row r="469">
          <cell r="B469" t="str">
            <v>Gabrg2</v>
          </cell>
          <cell r="C469">
            <v>0.33092185915240102</v>
          </cell>
          <cell r="D469">
            <v>1.11742023113542</v>
          </cell>
        </row>
        <row r="470">
          <cell r="B470" t="str">
            <v>Ap1g1</v>
          </cell>
          <cell r="C470">
            <v>0.33105223427735098</v>
          </cell>
          <cell r="D470">
            <v>1.0840204572285199</v>
          </cell>
        </row>
        <row r="471">
          <cell r="B471" t="str">
            <v>Eif3a</v>
          </cell>
          <cell r="C471">
            <v>0.85446398857625805</v>
          </cell>
          <cell r="D471">
            <v>1.0299643747521601</v>
          </cell>
        </row>
        <row r="472">
          <cell r="B472" t="str">
            <v>Cbx3</v>
          </cell>
          <cell r="C472">
            <v>0.774573642395601</v>
          </cell>
          <cell r="D472">
            <v>1.1294445795507999</v>
          </cell>
        </row>
        <row r="473">
          <cell r="B473" t="str">
            <v>Gja1</v>
          </cell>
          <cell r="C473">
            <v>5.2562160532654098E-2</v>
          </cell>
          <cell r="D473">
            <v>1.2635699939777301</v>
          </cell>
        </row>
        <row r="474">
          <cell r="B474" t="str">
            <v>Pnp</v>
          </cell>
          <cell r="C474">
            <v>0.35202360230022001</v>
          </cell>
          <cell r="D474">
            <v>0.87349469135132296</v>
          </cell>
        </row>
        <row r="475">
          <cell r="B475" t="str">
            <v>Pcmt1</v>
          </cell>
          <cell r="C475">
            <v>0.28850199501266699</v>
          </cell>
          <cell r="D475">
            <v>0.88812818123786497</v>
          </cell>
        </row>
        <row r="476">
          <cell r="B476" t="str">
            <v>Gria1</v>
          </cell>
          <cell r="C476">
            <v>0.97819185812144205</v>
          </cell>
          <cell r="D476">
            <v>0.99841071831560502</v>
          </cell>
        </row>
        <row r="477">
          <cell r="B477" t="str">
            <v>Gria2</v>
          </cell>
          <cell r="C477">
            <v>0.40144855934606799</v>
          </cell>
          <cell r="D477">
            <v>1.0387815316343401</v>
          </cell>
        </row>
        <row r="478">
          <cell r="B478" t="str">
            <v>Cryab</v>
          </cell>
          <cell r="C478">
            <v>0.95054197797515005</v>
          </cell>
          <cell r="D478">
            <v>1.0149179835725699</v>
          </cell>
        </row>
        <row r="479">
          <cell r="B479" t="str">
            <v>Cat</v>
          </cell>
          <cell r="C479">
            <v>0.36754402245003498</v>
          </cell>
          <cell r="D479">
            <v>1.1205116668931201</v>
          </cell>
        </row>
        <row r="480">
          <cell r="B480" t="str">
            <v>Bcat1</v>
          </cell>
          <cell r="C480">
            <v>0.69965581579335401</v>
          </cell>
          <cell r="D480">
            <v>1.0150593500291101</v>
          </cell>
        </row>
        <row r="481">
          <cell r="B481" t="str">
            <v>Ppib</v>
          </cell>
          <cell r="C481">
            <v>0.234789502713113</v>
          </cell>
          <cell r="D481">
            <v>0.57217377190219998</v>
          </cell>
        </row>
        <row r="482">
          <cell r="B482" t="str">
            <v>Capg</v>
          </cell>
          <cell r="C482">
            <v>0.19253135952168299</v>
          </cell>
          <cell r="D482">
            <v>2.19804612983582</v>
          </cell>
        </row>
        <row r="483">
          <cell r="B483" t="str">
            <v>Gsta4</v>
          </cell>
          <cell r="C483">
            <v>0.60136261518357503</v>
          </cell>
          <cell r="D483">
            <v>0.94303141308599403</v>
          </cell>
        </row>
        <row r="484">
          <cell r="B484" t="str">
            <v>Lta4h</v>
          </cell>
          <cell r="C484">
            <v>4.2851018569844003E-2</v>
          </cell>
          <cell r="D484">
            <v>1.3491813979787901</v>
          </cell>
        </row>
        <row r="485">
          <cell r="B485" t="str">
            <v>Impdh2</v>
          </cell>
          <cell r="C485">
            <v>0.53940450717622301</v>
          </cell>
          <cell r="D485">
            <v>0.86301472036068805</v>
          </cell>
        </row>
        <row r="486">
          <cell r="B486" t="str">
            <v>Aldh1a1</v>
          </cell>
          <cell r="C486">
            <v>0.90904506208575497</v>
          </cell>
          <cell r="D486">
            <v>1.0288314891672501</v>
          </cell>
        </row>
        <row r="487">
          <cell r="B487" t="str">
            <v>M6pr</v>
          </cell>
          <cell r="C487">
            <v>0.78038588900780703</v>
          </cell>
          <cell r="D487">
            <v>0.89220749148351797</v>
          </cell>
        </row>
        <row r="488">
          <cell r="B488" t="str">
            <v>Rps2</v>
          </cell>
          <cell r="C488">
            <v>0.71593132421597505</v>
          </cell>
          <cell r="D488">
            <v>0.95557571804421104</v>
          </cell>
        </row>
        <row r="489">
          <cell r="B489" t="str">
            <v>Tln1</v>
          </cell>
          <cell r="C489">
            <v>0.67513992942670797</v>
          </cell>
          <cell r="D489">
            <v>1.05086129836676</v>
          </cell>
        </row>
        <row r="490">
          <cell r="B490" t="str">
            <v>Ezr</v>
          </cell>
          <cell r="C490">
            <v>0.241735497966833</v>
          </cell>
          <cell r="D490">
            <v>1.07137998330295</v>
          </cell>
        </row>
        <row r="491">
          <cell r="B491" t="str">
            <v>Msn</v>
          </cell>
          <cell r="C491">
            <v>0.64713045206355402</v>
          </cell>
          <cell r="D491">
            <v>1.0256234384910901</v>
          </cell>
        </row>
        <row r="492">
          <cell r="B492" t="str">
            <v>Rdx</v>
          </cell>
          <cell r="C492">
            <v>0.36495306760848001</v>
          </cell>
          <cell r="D492">
            <v>1.0722295581235299</v>
          </cell>
        </row>
        <row r="493">
          <cell r="B493" t="str">
            <v>Ctnna1</v>
          </cell>
          <cell r="C493">
            <v>0.546540781137832</v>
          </cell>
          <cell r="D493">
            <v>1.5430490861428201</v>
          </cell>
        </row>
        <row r="494">
          <cell r="B494" t="str">
            <v>Ptma</v>
          </cell>
          <cell r="C494">
            <v>3.39898037465741E-2</v>
          </cell>
          <cell r="D494">
            <v>0.78988560900042704</v>
          </cell>
        </row>
        <row r="495">
          <cell r="B495" t="str">
            <v>U2af2</v>
          </cell>
          <cell r="C495">
            <v>0.43652903668918602</v>
          </cell>
          <cell r="D495">
            <v>0.62586288509120502</v>
          </cell>
        </row>
        <row r="496">
          <cell r="B496" t="str">
            <v>Glud1</v>
          </cell>
          <cell r="C496">
            <v>0.17322459832501</v>
          </cell>
          <cell r="D496">
            <v>0.92802197580991297</v>
          </cell>
        </row>
        <row r="497">
          <cell r="B497" t="str">
            <v>Psmd7</v>
          </cell>
          <cell r="C497">
            <v>0.12600136018536101</v>
          </cell>
          <cell r="D497">
            <v>1.4582564168846199</v>
          </cell>
        </row>
        <row r="498">
          <cell r="B498" t="str">
            <v>Sars</v>
          </cell>
          <cell r="C498">
            <v>0.42033487275817499</v>
          </cell>
          <cell r="D498">
            <v>1.0522383907650299</v>
          </cell>
        </row>
        <row r="499">
          <cell r="B499" t="str">
            <v>Marcks</v>
          </cell>
          <cell r="C499">
            <v>0.21069691584282599</v>
          </cell>
          <cell r="D499">
            <v>0.76340093395075204</v>
          </cell>
        </row>
        <row r="500">
          <cell r="B500" t="str">
            <v>Fkbp1a</v>
          </cell>
          <cell r="C500">
            <v>0.212088696089613</v>
          </cell>
          <cell r="D500">
            <v>0.93333437569772304</v>
          </cell>
        </row>
        <row r="501">
          <cell r="B501" t="str">
            <v>Map4</v>
          </cell>
          <cell r="C501">
            <v>8.4831442460863105E-2</v>
          </cell>
          <cell r="D501">
            <v>0.77744276327627304</v>
          </cell>
        </row>
        <row r="502">
          <cell r="B502" t="str">
            <v>Gna13</v>
          </cell>
          <cell r="C502">
            <v>0.19177711038711001</v>
          </cell>
          <cell r="D502">
            <v>1.11003918683429</v>
          </cell>
        </row>
        <row r="503">
          <cell r="B503" t="str">
            <v>Plaa</v>
          </cell>
          <cell r="C503">
            <v>0.30477629927772998</v>
          </cell>
          <cell r="D503">
            <v>1.2508296308822</v>
          </cell>
        </row>
        <row r="504">
          <cell r="B504" t="str">
            <v>Rpl3</v>
          </cell>
          <cell r="C504">
            <v>0.22540433480254099</v>
          </cell>
          <cell r="D504">
            <v>1.1670188006805799</v>
          </cell>
        </row>
        <row r="505">
          <cell r="B505" t="str">
            <v>H2afx</v>
          </cell>
          <cell r="C505">
            <v>0.90058730681869203</v>
          </cell>
          <cell r="D505">
            <v>0.98395299913316803</v>
          </cell>
        </row>
        <row r="506">
          <cell r="B506" t="str">
            <v>Rasgrf1</v>
          </cell>
          <cell r="C506">
            <v>0.69099969092475</v>
          </cell>
          <cell r="D506">
            <v>1.0513681617889901</v>
          </cell>
        </row>
        <row r="507">
          <cell r="B507" t="str">
            <v>Pdia3</v>
          </cell>
          <cell r="C507">
            <v>0.13077774534793599</v>
          </cell>
          <cell r="D507">
            <v>0.90330402638600704</v>
          </cell>
        </row>
        <row r="508">
          <cell r="B508" t="str">
            <v>Braf</v>
          </cell>
          <cell r="C508">
            <v>0.53844758000516102</v>
          </cell>
          <cell r="D508">
            <v>0.68619678459872402</v>
          </cell>
        </row>
        <row r="509">
          <cell r="B509" t="str">
            <v>Mt3</v>
          </cell>
          <cell r="C509">
            <v>1.9256467442180701E-2</v>
          </cell>
          <cell r="D509">
            <v>0.68320002494088605</v>
          </cell>
        </row>
        <row r="510">
          <cell r="B510" t="str">
            <v>Aco1</v>
          </cell>
          <cell r="C510">
            <v>0.72195666570669603</v>
          </cell>
          <cell r="D510">
            <v>0.96882001964857101</v>
          </cell>
        </row>
        <row r="511">
          <cell r="B511" t="str">
            <v>Adh5</v>
          </cell>
          <cell r="C511">
            <v>0.204219839394958</v>
          </cell>
          <cell r="D511">
            <v>0.85399523751554196</v>
          </cell>
        </row>
        <row r="512">
          <cell r="B512" t="str">
            <v>Slc6a9</v>
          </cell>
          <cell r="C512">
            <v>0.531363538002953</v>
          </cell>
          <cell r="D512">
            <v>1.4005229019302301</v>
          </cell>
        </row>
        <row r="513">
          <cell r="B513" t="str">
            <v>Adssl1</v>
          </cell>
          <cell r="C513">
            <v>0.55023442985895299</v>
          </cell>
          <cell r="D513">
            <v>0.86760956386996502</v>
          </cell>
        </row>
        <row r="514">
          <cell r="B514" t="str">
            <v>Camk2b</v>
          </cell>
          <cell r="C514">
            <v>0.38777403730614801</v>
          </cell>
          <cell r="D514">
            <v>1.06110452695326</v>
          </cell>
        </row>
        <row r="515">
          <cell r="B515" t="str">
            <v>Nap1l1</v>
          </cell>
          <cell r="C515">
            <v>0.51453472693935598</v>
          </cell>
          <cell r="D515">
            <v>1.1925230646982701</v>
          </cell>
        </row>
        <row r="516">
          <cell r="B516" t="str">
            <v>Atxn10</v>
          </cell>
          <cell r="C516">
            <v>0.39583971361386</v>
          </cell>
          <cell r="D516">
            <v>1.07013184445851</v>
          </cell>
        </row>
        <row r="517">
          <cell r="B517" t="str">
            <v>Nckap1</v>
          </cell>
          <cell r="C517">
            <v>3.23568143940553E-2</v>
          </cell>
          <cell r="D517">
            <v>1.0812770365006099</v>
          </cell>
        </row>
        <row r="518">
          <cell r="B518" t="str">
            <v>Sept4</v>
          </cell>
          <cell r="C518">
            <v>0.85596880642932804</v>
          </cell>
          <cell r="D518">
            <v>1.0151384911258501</v>
          </cell>
        </row>
        <row r="519">
          <cell r="B519" t="str">
            <v>Napb</v>
          </cell>
          <cell r="C519">
            <v>0.50084620641350497</v>
          </cell>
          <cell r="D519">
            <v>0.97214009213899299</v>
          </cell>
        </row>
        <row r="520">
          <cell r="B520" t="str">
            <v>Marcksl1</v>
          </cell>
          <cell r="C520">
            <v>2.4119680295860198E-2</v>
          </cell>
          <cell r="D520">
            <v>0.83745770890998705</v>
          </cell>
        </row>
        <row r="521">
          <cell r="B521" t="str">
            <v>Kif5c</v>
          </cell>
          <cell r="C521">
            <v>0.29555226124943901</v>
          </cell>
          <cell r="D521">
            <v>0.96148067932822501</v>
          </cell>
        </row>
        <row r="522">
          <cell r="B522" t="str">
            <v>Kif2a</v>
          </cell>
          <cell r="C522">
            <v>0.69456381399062805</v>
          </cell>
          <cell r="D522">
            <v>1.0347338966656701</v>
          </cell>
        </row>
        <row r="523">
          <cell r="B523" t="str">
            <v>Kif3a</v>
          </cell>
          <cell r="C523">
            <v>0.68865233855119501</v>
          </cell>
          <cell r="D523">
            <v>0.97003976031846495</v>
          </cell>
        </row>
        <row r="524">
          <cell r="B524" t="str">
            <v>Grn</v>
          </cell>
          <cell r="C524">
            <v>0.52326079710052897</v>
          </cell>
          <cell r="D524">
            <v>0.61530861680055104</v>
          </cell>
        </row>
        <row r="525">
          <cell r="B525" t="str">
            <v>Prkcd</v>
          </cell>
          <cell r="C525">
            <v>0.78241948581574605</v>
          </cell>
          <cell r="D525">
            <v>1.1660039772972599</v>
          </cell>
        </row>
        <row r="526">
          <cell r="B526" t="str">
            <v>Pabpc1</v>
          </cell>
          <cell r="C526">
            <v>0.424144508529745</v>
          </cell>
          <cell r="D526">
            <v>1.0570392344355199</v>
          </cell>
        </row>
        <row r="527">
          <cell r="B527" t="str">
            <v>Gnb4</v>
          </cell>
          <cell r="C527">
            <v>0.95621835322831295</v>
          </cell>
          <cell r="D527">
            <v>1.0077207802117101</v>
          </cell>
        </row>
        <row r="528">
          <cell r="B528" t="str">
            <v>Hexa</v>
          </cell>
          <cell r="C528">
            <v>8.1190496229315207E-2</v>
          </cell>
          <cell r="D528">
            <v>1.2605809321611801</v>
          </cell>
        </row>
        <row r="529">
          <cell r="B529" t="str">
            <v>Vcam1</v>
          </cell>
          <cell r="C529">
            <v>0.48623398658978201</v>
          </cell>
          <cell r="D529">
            <v>0.65825056332850096</v>
          </cell>
        </row>
        <row r="530">
          <cell r="B530" t="str">
            <v>Nedd8</v>
          </cell>
          <cell r="C530">
            <v>0.10645317772096401</v>
          </cell>
          <cell r="D530">
            <v>0.79692516337669295</v>
          </cell>
        </row>
        <row r="531">
          <cell r="B531" t="str">
            <v>Oat</v>
          </cell>
          <cell r="C531">
            <v>9.1699500202951506E-2</v>
          </cell>
          <cell r="D531">
            <v>1.32424125002916</v>
          </cell>
        </row>
        <row r="532">
          <cell r="B532" t="str">
            <v>Ckmt1</v>
          </cell>
          <cell r="C532">
            <v>0.36941821536919001</v>
          </cell>
          <cell r="D532">
            <v>1.06185789152592</v>
          </cell>
        </row>
        <row r="533">
          <cell r="B533" t="str">
            <v>Fkbp4</v>
          </cell>
          <cell r="C533">
            <v>0.49059405238813902</v>
          </cell>
          <cell r="D533">
            <v>0.94942371163022499</v>
          </cell>
        </row>
        <row r="534">
          <cell r="B534" t="str">
            <v>Ctnnd1</v>
          </cell>
          <cell r="C534">
            <v>0.79598937413319404</v>
          </cell>
          <cell r="D534">
            <v>1.0454755387768</v>
          </cell>
        </row>
        <row r="535">
          <cell r="B535" t="str">
            <v>Aimp1</v>
          </cell>
          <cell r="C535">
            <v>0.10312744266712601</v>
          </cell>
          <cell r="D535">
            <v>0.64761791657517598</v>
          </cell>
        </row>
        <row r="536">
          <cell r="B536" t="str">
            <v>Prkar2b</v>
          </cell>
          <cell r="C536">
            <v>0.83206114011120402</v>
          </cell>
          <cell r="D536">
            <v>0.97403127981793403</v>
          </cell>
        </row>
        <row r="537">
          <cell r="B537" t="str">
            <v>Slc6a1</v>
          </cell>
          <cell r="C537">
            <v>8.37942499471548E-2</v>
          </cell>
          <cell r="D537">
            <v>0.86535209233829802</v>
          </cell>
        </row>
        <row r="538">
          <cell r="B538" t="str">
            <v>Slc6a11</v>
          </cell>
          <cell r="C538">
            <v>8.9353778087486901E-2</v>
          </cell>
          <cell r="D538">
            <v>0.80154349340345898</v>
          </cell>
        </row>
        <row r="539">
          <cell r="B539" t="str">
            <v>Akt1</v>
          </cell>
          <cell r="C539">
            <v>0.23815264214047499</v>
          </cell>
          <cell r="D539">
            <v>1.99519374972171</v>
          </cell>
        </row>
        <row r="540">
          <cell r="B540" t="str">
            <v>Dbi</v>
          </cell>
          <cell r="C540">
            <v>0.69355690708939999</v>
          </cell>
          <cell r="D540">
            <v>0.90999246215021401</v>
          </cell>
        </row>
        <row r="541">
          <cell r="B541" t="str">
            <v>Map2k1</v>
          </cell>
          <cell r="C541">
            <v>0.42649236281508301</v>
          </cell>
          <cell r="D541">
            <v>0.93473250922761197</v>
          </cell>
        </row>
        <row r="542">
          <cell r="B542" t="str">
            <v>Scp2</v>
          </cell>
          <cell r="C542">
            <v>0.86293213419886705</v>
          </cell>
          <cell r="D542">
            <v>0.97488983675477003</v>
          </cell>
        </row>
        <row r="543">
          <cell r="B543" t="str">
            <v>Slc2a3</v>
          </cell>
          <cell r="C543">
            <v>0.648407935134516</v>
          </cell>
          <cell r="D543">
            <v>1.02705220984242</v>
          </cell>
        </row>
        <row r="544">
          <cell r="B544" t="str">
            <v>Ssb</v>
          </cell>
          <cell r="C544">
            <v>0.128726185438304</v>
          </cell>
          <cell r="D544">
            <v>1.18380818261356</v>
          </cell>
        </row>
        <row r="545">
          <cell r="B545" t="str">
            <v>Kras</v>
          </cell>
          <cell r="C545">
            <v>0.79867244492576595</v>
          </cell>
          <cell r="D545">
            <v>1.0309447506723499</v>
          </cell>
        </row>
        <row r="546">
          <cell r="B546" t="str">
            <v>Wars</v>
          </cell>
          <cell r="C546">
            <v>0.90384614257274498</v>
          </cell>
          <cell r="D546">
            <v>0.98956188224495401</v>
          </cell>
        </row>
        <row r="547">
          <cell r="B547" t="str">
            <v>Kif1a</v>
          </cell>
          <cell r="C547">
            <v>0.295263197255766</v>
          </cell>
          <cell r="D547">
            <v>1.02889511418947</v>
          </cell>
        </row>
        <row r="548">
          <cell r="B548" t="str">
            <v>Ranbp1</v>
          </cell>
          <cell r="C548">
            <v>0.188819160447772</v>
          </cell>
          <cell r="D548">
            <v>0.89951585754258001</v>
          </cell>
        </row>
        <row r="549">
          <cell r="B549" t="str">
            <v>Ptk2</v>
          </cell>
          <cell r="C549">
            <v>0.52857508732178904</v>
          </cell>
          <cell r="D549">
            <v>0.91971867384886696</v>
          </cell>
        </row>
        <row r="550">
          <cell r="B550" t="str">
            <v>Mif</v>
          </cell>
          <cell r="C550">
            <v>0.89670972632346402</v>
          </cell>
          <cell r="D550">
            <v>0.98689131768459004</v>
          </cell>
        </row>
        <row r="551">
          <cell r="B551" t="str">
            <v>Ephx2</v>
          </cell>
          <cell r="C551">
            <v>0.52982892439283902</v>
          </cell>
          <cell r="D551">
            <v>1.0569600084202999</v>
          </cell>
        </row>
        <row r="552">
          <cell r="B552" t="str">
            <v>Ptpn11</v>
          </cell>
          <cell r="C552">
            <v>0.15423405618164901</v>
          </cell>
          <cell r="D552">
            <v>1.3509366897294499</v>
          </cell>
        </row>
        <row r="553">
          <cell r="B553" t="str">
            <v>Rab3d</v>
          </cell>
          <cell r="C553">
            <v>4.18235761325755E-2</v>
          </cell>
          <cell r="D553">
            <v>0.81388176278107704</v>
          </cell>
        </row>
        <row r="554">
          <cell r="B554" t="str">
            <v>Rab5c</v>
          </cell>
          <cell r="C554">
            <v>7.7536258789988294E-2</v>
          </cell>
          <cell r="D554">
            <v>0.82544828691877004</v>
          </cell>
        </row>
        <row r="555">
          <cell r="B555" t="str">
            <v>Rab6a</v>
          </cell>
          <cell r="C555">
            <v>0.454684425466161</v>
          </cell>
          <cell r="D555">
            <v>0.93932784406799197</v>
          </cell>
        </row>
        <row r="556">
          <cell r="B556" t="str">
            <v>Rab21</v>
          </cell>
          <cell r="C556">
            <v>0.136416335608114</v>
          </cell>
          <cell r="D556">
            <v>1.1144020653133799</v>
          </cell>
        </row>
        <row r="557">
          <cell r="B557" t="str">
            <v>Rab22a</v>
          </cell>
          <cell r="C557">
            <v>0.48656482640298099</v>
          </cell>
          <cell r="D557">
            <v>1.63744468985293</v>
          </cell>
        </row>
        <row r="558">
          <cell r="B558" t="str">
            <v>Rab23</v>
          </cell>
          <cell r="C558">
            <v>0.45128931059299399</v>
          </cell>
          <cell r="D558">
            <v>0.96270894377832095</v>
          </cell>
        </row>
        <row r="559">
          <cell r="B559" t="str">
            <v>Rab24</v>
          </cell>
          <cell r="C559">
            <v>0.17464086619702399</v>
          </cell>
          <cell r="D559">
            <v>0.39391567458785698</v>
          </cell>
        </row>
        <row r="560">
          <cell r="B560" t="str">
            <v>Rab17</v>
          </cell>
          <cell r="C560">
            <v>0.54734873136947204</v>
          </cell>
          <cell r="D560">
            <v>0.88055254715458997</v>
          </cell>
        </row>
        <row r="561">
          <cell r="B561" t="str">
            <v>Rab18</v>
          </cell>
          <cell r="C561">
            <v>0.81850485333651402</v>
          </cell>
          <cell r="D561">
            <v>1.0192488722875399</v>
          </cell>
        </row>
        <row r="562">
          <cell r="B562" t="str">
            <v>Grin2a</v>
          </cell>
          <cell r="C562">
            <v>0.54872337937402604</v>
          </cell>
          <cell r="D562">
            <v>0.93368655593233296</v>
          </cell>
        </row>
        <row r="563">
          <cell r="B563" t="str">
            <v>Grin1</v>
          </cell>
          <cell r="C563">
            <v>8.1260314056897098E-2</v>
          </cell>
          <cell r="D563">
            <v>1.15272489707374</v>
          </cell>
        </row>
        <row r="564">
          <cell r="B564" t="str">
            <v>Pdha1</v>
          </cell>
          <cell r="C564">
            <v>0.440068065453872</v>
          </cell>
          <cell r="D564">
            <v>1.0550957668721299</v>
          </cell>
        </row>
        <row r="565">
          <cell r="B565" t="str">
            <v>Fah</v>
          </cell>
          <cell r="C565">
            <v>0.11941198036388199</v>
          </cell>
          <cell r="D565">
            <v>1.26418000662557</v>
          </cell>
        </row>
        <row r="566">
          <cell r="B566" t="str">
            <v>Fbl</v>
          </cell>
          <cell r="C566">
            <v>0.21590419913030101</v>
          </cell>
          <cell r="D566">
            <v>0.69143032953776096</v>
          </cell>
        </row>
        <row r="567">
          <cell r="B567" t="str">
            <v>Canx</v>
          </cell>
          <cell r="C567">
            <v>0.48235501116408203</v>
          </cell>
          <cell r="D567">
            <v>0.96011687320394501</v>
          </cell>
        </row>
        <row r="568">
          <cell r="B568" t="str">
            <v>Ap1m1</v>
          </cell>
          <cell r="C568">
            <v>0.38308222267518999</v>
          </cell>
          <cell r="D568">
            <v>0.882879469251733</v>
          </cell>
        </row>
        <row r="569">
          <cell r="B569" t="str">
            <v>Prdx1</v>
          </cell>
          <cell r="C569">
            <v>0.202238913747811</v>
          </cell>
          <cell r="D569">
            <v>1.07369974551761</v>
          </cell>
        </row>
        <row r="570">
          <cell r="B570" t="str">
            <v>Gpm6a</v>
          </cell>
          <cell r="C570">
            <v>0.71508488985141205</v>
          </cell>
          <cell r="D570">
            <v>0.97903773155540896</v>
          </cell>
        </row>
        <row r="571">
          <cell r="B571" t="str">
            <v>Gpm6b</v>
          </cell>
          <cell r="C571">
            <v>5.6996780963175502E-2</v>
          </cell>
          <cell r="D571">
            <v>0.85958485431757903</v>
          </cell>
        </row>
        <row r="572">
          <cell r="B572" t="str">
            <v>Ptpn12</v>
          </cell>
          <cell r="C572">
            <v>0.27461469128156002</v>
          </cell>
          <cell r="D572">
            <v>1.38603534091658</v>
          </cell>
        </row>
        <row r="573">
          <cell r="B573" t="str">
            <v>Fmr1</v>
          </cell>
          <cell r="C573">
            <v>0.78540330004792402</v>
          </cell>
          <cell r="D573">
            <v>0.95606231827338894</v>
          </cell>
        </row>
        <row r="574">
          <cell r="B574" t="str">
            <v>Rpl12</v>
          </cell>
          <cell r="C574">
            <v>0.249386940497726</v>
          </cell>
          <cell r="D574">
            <v>0.88530992943401998</v>
          </cell>
        </row>
        <row r="575">
          <cell r="B575" t="str">
            <v>Rpl18</v>
          </cell>
          <cell r="C575">
            <v>0.68602743271536404</v>
          </cell>
          <cell r="D575">
            <v>0.98260296519629498</v>
          </cell>
        </row>
        <row r="576">
          <cell r="B576" t="str">
            <v>Cpox</v>
          </cell>
          <cell r="C576">
            <v>0.142963582057725</v>
          </cell>
          <cell r="D576">
            <v>1.2501125442501799</v>
          </cell>
        </row>
        <row r="577">
          <cell r="B577" t="str">
            <v>Gnl1</v>
          </cell>
          <cell r="C577">
            <v>0.382588440771512</v>
          </cell>
          <cell r="D577">
            <v>1.1093670169218699</v>
          </cell>
        </row>
        <row r="578">
          <cell r="B578" t="str">
            <v>Ppm1b</v>
          </cell>
          <cell r="C578">
            <v>0.34547711510249801</v>
          </cell>
          <cell r="D578">
            <v>1.2497311013736301</v>
          </cell>
        </row>
        <row r="579">
          <cell r="B579" t="str">
            <v>Por</v>
          </cell>
          <cell r="C579">
            <v>0.62410219127578503</v>
          </cell>
          <cell r="D579">
            <v>1.0441791819508099</v>
          </cell>
        </row>
        <row r="580">
          <cell r="B580" t="str">
            <v>Tagln</v>
          </cell>
          <cell r="C580">
            <v>0.25960906916431298</v>
          </cell>
          <cell r="D580">
            <v>0.44333221659576499</v>
          </cell>
        </row>
        <row r="581">
          <cell r="B581" t="str">
            <v>Hmgcl</v>
          </cell>
          <cell r="C581">
            <v>0.82582885740842704</v>
          </cell>
          <cell r="D581">
            <v>1.03846322981562</v>
          </cell>
        </row>
        <row r="582">
          <cell r="B582" t="str">
            <v>Hspa9</v>
          </cell>
          <cell r="C582">
            <v>0.30398231985340501</v>
          </cell>
          <cell r="D582">
            <v>0.967548248037993</v>
          </cell>
        </row>
        <row r="583">
          <cell r="B583" t="str">
            <v>Cdh4</v>
          </cell>
          <cell r="C583">
            <v>0.22146759569323299</v>
          </cell>
          <cell r="D583">
            <v>0.736915135108828</v>
          </cell>
        </row>
        <row r="584">
          <cell r="B584" t="str">
            <v>Dnm1</v>
          </cell>
          <cell r="C584">
            <v>0.65366404129165101</v>
          </cell>
          <cell r="D584">
            <v>0.97865103683001697</v>
          </cell>
        </row>
        <row r="585">
          <cell r="B585" t="str">
            <v>Dnm2</v>
          </cell>
          <cell r="C585">
            <v>0.31502974614319801</v>
          </cell>
          <cell r="D585">
            <v>1.77524192154577</v>
          </cell>
        </row>
        <row r="586">
          <cell r="B586" t="str">
            <v>Col18a1</v>
          </cell>
          <cell r="C586">
            <v>0.107439385806368</v>
          </cell>
          <cell r="D586">
            <v>0.482368663309163</v>
          </cell>
        </row>
        <row r="587">
          <cell r="B587" t="str">
            <v>Tjp1</v>
          </cell>
          <cell r="C587">
            <v>0.90260801740457897</v>
          </cell>
          <cell r="D587">
            <v>1.02337199914324</v>
          </cell>
        </row>
        <row r="588">
          <cell r="B588" t="str">
            <v>Fyn</v>
          </cell>
          <cell r="C588">
            <v>0.82081865608059101</v>
          </cell>
          <cell r="D588">
            <v>1.0123959875339601</v>
          </cell>
        </row>
        <row r="589">
          <cell r="B589" t="str">
            <v>Fen1</v>
          </cell>
          <cell r="C589">
            <v>0.22659295962753701</v>
          </cell>
          <cell r="D589">
            <v>0.50910811512542598</v>
          </cell>
        </row>
        <row r="590">
          <cell r="B590" t="str">
            <v>Cap1</v>
          </cell>
          <cell r="C590">
            <v>0.28633490947096102</v>
          </cell>
          <cell r="D590">
            <v>0.86186477715635601</v>
          </cell>
        </row>
        <row r="591">
          <cell r="B591" t="str">
            <v>Tkt</v>
          </cell>
          <cell r="C591">
            <v>0.72757719449436797</v>
          </cell>
          <cell r="D591">
            <v>1.0141637093161</v>
          </cell>
        </row>
        <row r="592">
          <cell r="B592" t="str">
            <v>Cd82</v>
          </cell>
          <cell r="C592">
            <v>0.69200397337132602</v>
          </cell>
          <cell r="D592">
            <v>0.85125630334679503</v>
          </cell>
        </row>
        <row r="593">
          <cell r="B593" t="str">
            <v>Vps26a</v>
          </cell>
          <cell r="C593">
            <v>0.17982327360894901</v>
          </cell>
          <cell r="D593">
            <v>0.64665006521462298</v>
          </cell>
        </row>
        <row r="594">
          <cell r="B594" t="str">
            <v>Tfam</v>
          </cell>
          <cell r="C594">
            <v>0.27004139855563902</v>
          </cell>
          <cell r="D594">
            <v>0.632724103909584</v>
          </cell>
        </row>
        <row r="595">
          <cell r="B595" t="str">
            <v>Rpl28</v>
          </cell>
          <cell r="C595">
            <v>0.65717283014669303</v>
          </cell>
          <cell r="D595">
            <v>0.96814710431565498</v>
          </cell>
        </row>
        <row r="596">
          <cell r="B596" t="str">
            <v>Acsl1</v>
          </cell>
          <cell r="C596">
            <v>0.64096606218607499</v>
          </cell>
          <cell r="D596">
            <v>0.93498147638899998</v>
          </cell>
        </row>
        <row r="597">
          <cell r="B597" t="str">
            <v>Matk</v>
          </cell>
          <cell r="C597">
            <v>2.3726793918026099E-2</v>
          </cell>
          <cell r="D597">
            <v>0.68477264757233203</v>
          </cell>
        </row>
        <row r="598">
          <cell r="B598" t="str">
            <v>Eci1</v>
          </cell>
          <cell r="C598">
            <v>0.57302383322457395</v>
          </cell>
          <cell r="D598">
            <v>1.16580970624955</v>
          </cell>
        </row>
        <row r="599">
          <cell r="B599" t="str">
            <v>Sept2</v>
          </cell>
          <cell r="C599">
            <v>0.46410619699662797</v>
          </cell>
          <cell r="D599">
            <v>1.08176001646288</v>
          </cell>
        </row>
        <row r="600">
          <cell r="B600" t="str">
            <v>Stat1</v>
          </cell>
          <cell r="C600">
            <v>0.93060870222355097</v>
          </cell>
          <cell r="D600">
            <v>1.08289098590105</v>
          </cell>
        </row>
        <row r="601">
          <cell r="B601" t="str">
            <v>Eps15</v>
          </cell>
          <cell r="C601">
            <v>2.4309004957944101E-2</v>
          </cell>
          <cell r="D601">
            <v>1.52327337392721</v>
          </cell>
        </row>
        <row r="602">
          <cell r="B602" t="str">
            <v>Pura</v>
          </cell>
          <cell r="C602">
            <v>0.40083060975284901</v>
          </cell>
          <cell r="D602">
            <v>1.15723103072164</v>
          </cell>
        </row>
        <row r="603">
          <cell r="B603" t="str">
            <v>Htt</v>
          </cell>
          <cell r="C603">
            <v>0.37254158137777899</v>
          </cell>
          <cell r="D603">
            <v>0.89206966260910903</v>
          </cell>
        </row>
        <row r="604">
          <cell r="B604" t="str">
            <v>Cct8</v>
          </cell>
          <cell r="C604">
            <v>0.22337717142373101</v>
          </cell>
          <cell r="D604">
            <v>1.03021871502715</v>
          </cell>
        </row>
        <row r="605">
          <cell r="B605" t="str">
            <v>Slc1a2</v>
          </cell>
          <cell r="C605">
            <v>7.2105829742649993E-2</v>
          </cell>
          <cell r="D605">
            <v>0.85234329328519998</v>
          </cell>
        </row>
        <row r="606">
          <cell r="B606" t="str">
            <v>Hist1h1e</v>
          </cell>
          <cell r="C606">
            <v>0.33260587972751099</v>
          </cell>
          <cell r="D606">
            <v>0.91775103643120404</v>
          </cell>
        </row>
        <row r="607">
          <cell r="B607" t="str">
            <v>Hist1h1a</v>
          </cell>
          <cell r="C607">
            <v>0.27743751019923102</v>
          </cell>
          <cell r="D607">
            <v>1.35459785383256</v>
          </cell>
        </row>
        <row r="608">
          <cell r="B608" t="str">
            <v>Hist1h1b</v>
          </cell>
          <cell r="C608">
            <v>0.92534551047555902</v>
          </cell>
          <cell r="D608">
            <v>0.96520058714842705</v>
          </cell>
        </row>
        <row r="609">
          <cell r="B609" t="str">
            <v>Hist1h1d</v>
          </cell>
          <cell r="C609">
            <v>0.55596395096156104</v>
          </cell>
          <cell r="D609">
            <v>0.94421580539959904</v>
          </cell>
        </row>
        <row r="610">
          <cell r="B610" t="str">
            <v>Itgav</v>
          </cell>
          <cell r="C610">
            <v>0.154176226173461</v>
          </cell>
          <cell r="D610">
            <v>1.3075616922822999</v>
          </cell>
        </row>
        <row r="611">
          <cell r="B611" t="str">
            <v>Akr1b1</v>
          </cell>
          <cell r="C611">
            <v>0.94867624206548595</v>
          </cell>
          <cell r="D611">
            <v>0.99580160723667399</v>
          </cell>
        </row>
        <row r="612">
          <cell r="B612" t="str">
            <v>Cfl2</v>
          </cell>
          <cell r="C612">
            <v>3.1284771840729399E-2</v>
          </cell>
          <cell r="D612">
            <v>1.19309164904759</v>
          </cell>
        </row>
        <row r="613">
          <cell r="B613" t="str">
            <v>Fkbp2</v>
          </cell>
          <cell r="C613">
            <v>0.83205239015895704</v>
          </cell>
          <cell r="D613">
            <v>0.992501626105462</v>
          </cell>
        </row>
        <row r="614">
          <cell r="B614" t="str">
            <v>Acadm</v>
          </cell>
          <cell r="C614">
            <v>0.21789009705148499</v>
          </cell>
          <cell r="D614">
            <v>0.91248194010421901</v>
          </cell>
        </row>
        <row r="615">
          <cell r="B615" t="str">
            <v>Rangap1</v>
          </cell>
          <cell r="C615">
            <v>0.86903563488493896</v>
          </cell>
          <cell r="D615">
            <v>1.03152031872626</v>
          </cell>
        </row>
        <row r="616">
          <cell r="B616" t="str">
            <v>Syt1</v>
          </cell>
          <cell r="C616">
            <v>0.93741589204341202</v>
          </cell>
          <cell r="D616">
            <v>1.00540833282822</v>
          </cell>
        </row>
        <row r="617">
          <cell r="B617" t="str">
            <v>Syt2</v>
          </cell>
          <cell r="C617">
            <v>0.44849972770793201</v>
          </cell>
          <cell r="D617">
            <v>1.09861173455382</v>
          </cell>
        </row>
        <row r="618">
          <cell r="B618" t="str">
            <v>Cdkn1b</v>
          </cell>
          <cell r="C618">
            <v>0.59363560712373098</v>
          </cell>
          <cell r="D618">
            <v>0.88682064526811299</v>
          </cell>
        </row>
        <row r="619">
          <cell r="B619" t="str">
            <v>Gstp2</v>
          </cell>
          <cell r="C619">
            <v>0.475169710040444</v>
          </cell>
          <cell r="D619">
            <v>0.94471859459533203</v>
          </cell>
        </row>
        <row r="620">
          <cell r="B620" t="str">
            <v>Nsf</v>
          </cell>
          <cell r="C620">
            <v>0.72722004411124097</v>
          </cell>
          <cell r="D620">
            <v>1.0127069634063199</v>
          </cell>
        </row>
        <row r="621">
          <cell r="B621" t="str">
            <v>Psmc2</v>
          </cell>
          <cell r="C621">
            <v>0.111818497642913</v>
          </cell>
          <cell r="D621">
            <v>0.92290845919907605</v>
          </cell>
        </row>
        <row r="622">
          <cell r="B622" t="str">
            <v>Rab11b</v>
          </cell>
          <cell r="C622">
            <v>9.0010429022162303E-2</v>
          </cell>
          <cell r="D622">
            <v>1.1503751320361699</v>
          </cell>
        </row>
        <row r="623">
          <cell r="B623" t="str">
            <v>Ina</v>
          </cell>
          <cell r="C623">
            <v>3.3205122068306503E-2</v>
          </cell>
          <cell r="D623">
            <v>1.14055213997538</v>
          </cell>
        </row>
        <row r="624">
          <cell r="B624" t="str">
            <v>Adss</v>
          </cell>
          <cell r="C624">
            <v>0.43690121170714402</v>
          </cell>
          <cell r="D624">
            <v>1.11041103899875</v>
          </cell>
        </row>
        <row r="625">
          <cell r="B625" t="str">
            <v>Brcc3</v>
          </cell>
          <cell r="C625">
            <v>0.89355544747795601</v>
          </cell>
          <cell r="D625">
            <v>0.92663735121343804</v>
          </cell>
        </row>
        <row r="626">
          <cell r="B626" t="str">
            <v>Nedd4</v>
          </cell>
          <cell r="C626">
            <v>0.75535467945068602</v>
          </cell>
          <cell r="D626">
            <v>1.0688420170778901</v>
          </cell>
        </row>
        <row r="627">
          <cell r="B627" t="str">
            <v>Stt3a</v>
          </cell>
          <cell r="C627">
            <v>0.39229416780640097</v>
          </cell>
          <cell r="D627">
            <v>1.1321928093070801</v>
          </cell>
        </row>
        <row r="628">
          <cell r="B628" t="str">
            <v>Cryz</v>
          </cell>
          <cell r="C628">
            <v>0.67129022885564804</v>
          </cell>
          <cell r="D628">
            <v>0.90875218950953296</v>
          </cell>
        </row>
        <row r="629">
          <cell r="B629" t="str">
            <v>Rph3a</v>
          </cell>
          <cell r="C629">
            <v>0.31351512806304999</v>
          </cell>
          <cell r="D629">
            <v>0.88058561008384395</v>
          </cell>
        </row>
        <row r="630">
          <cell r="B630" t="str">
            <v>Aldh2</v>
          </cell>
          <cell r="C630">
            <v>0.27531164835112998</v>
          </cell>
          <cell r="D630">
            <v>1.0590179158758299</v>
          </cell>
        </row>
        <row r="631">
          <cell r="B631" t="str">
            <v>Aldh3a2</v>
          </cell>
          <cell r="C631">
            <v>6.1724609900502901E-2</v>
          </cell>
          <cell r="D631">
            <v>1.1245781195181599</v>
          </cell>
        </row>
        <row r="632">
          <cell r="B632" t="str">
            <v>Capza1</v>
          </cell>
          <cell r="C632">
            <v>0.44793219019258101</v>
          </cell>
          <cell r="D632">
            <v>1.28481385087033</v>
          </cell>
        </row>
        <row r="633">
          <cell r="B633" t="str">
            <v>Capza2</v>
          </cell>
          <cell r="C633">
            <v>0.234719511440518</v>
          </cell>
          <cell r="D633">
            <v>1.05445327707408</v>
          </cell>
        </row>
        <row r="634">
          <cell r="B634" t="str">
            <v>Capzb</v>
          </cell>
          <cell r="C634">
            <v>0.80807346587610396</v>
          </cell>
          <cell r="D634">
            <v>1.0144065299945799</v>
          </cell>
        </row>
        <row r="635">
          <cell r="B635" t="str">
            <v>Gsr</v>
          </cell>
          <cell r="C635">
            <v>0.484662596602985</v>
          </cell>
          <cell r="D635">
            <v>1.09629354482604</v>
          </cell>
        </row>
        <row r="636">
          <cell r="B636" t="str">
            <v>Mtx1</v>
          </cell>
          <cell r="C636">
            <v>0.80312219926013595</v>
          </cell>
          <cell r="D636">
            <v>1.02070637400022</v>
          </cell>
        </row>
        <row r="637">
          <cell r="B637" t="str">
            <v>Map2k4</v>
          </cell>
          <cell r="C637">
            <v>5.7604109326602503E-2</v>
          </cell>
          <cell r="D637">
            <v>0.77634766652270804</v>
          </cell>
        </row>
        <row r="638">
          <cell r="B638" t="str">
            <v>Pfkm</v>
          </cell>
          <cell r="C638">
            <v>0.82107985908731895</v>
          </cell>
          <cell r="D638">
            <v>1.0192605636772301</v>
          </cell>
        </row>
        <row r="639">
          <cell r="B639" t="str">
            <v>Rpl6</v>
          </cell>
          <cell r="C639">
            <v>0.99820047984930405</v>
          </cell>
          <cell r="D639">
            <v>0.99993192595372005</v>
          </cell>
        </row>
        <row r="640">
          <cell r="B640" t="str">
            <v>Rpl29</v>
          </cell>
          <cell r="C640">
            <v>0.30945679696953199</v>
          </cell>
          <cell r="D640">
            <v>0.66463629467172203</v>
          </cell>
        </row>
        <row r="641">
          <cell r="B641" t="str">
            <v>Crat</v>
          </cell>
          <cell r="C641">
            <v>0.74795985360537098</v>
          </cell>
          <cell r="D641">
            <v>0.973529692509991</v>
          </cell>
        </row>
        <row r="642">
          <cell r="B642" t="str">
            <v>Crkl</v>
          </cell>
          <cell r="C642">
            <v>0.13086554058894401</v>
          </cell>
          <cell r="D642">
            <v>0.84196276120205205</v>
          </cell>
        </row>
        <row r="643">
          <cell r="B643" t="str">
            <v>Rplp1</v>
          </cell>
          <cell r="C643">
            <v>9.1999600958412503E-2</v>
          </cell>
          <cell r="D643">
            <v>0.47187050947152498</v>
          </cell>
        </row>
        <row r="644">
          <cell r="B644" t="str">
            <v>Rpl5</v>
          </cell>
          <cell r="C644">
            <v>0.181766466577474</v>
          </cell>
          <cell r="D644">
            <v>1.09477478526003</v>
          </cell>
        </row>
        <row r="645">
          <cell r="B645" t="str">
            <v>Rpl13</v>
          </cell>
          <cell r="C645">
            <v>0.91351558828309498</v>
          </cell>
          <cell r="D645">
            <v>1.0085389119299899</v>
          </cell>
        </row>
        <row r="646">
          <cell r="B646" t="str">
            <v>Rpl36</v>
          </cell>
          <cell r="C646">
            <v>0.85916960885638005</v>
          </cell>
          <cell r="D646">
            <v>1.0718620792240801</v>
          </cell>
        </row>
        <row r="647">
          <cell r="B647" t="str">
            <v>Anxa5</v>
          </cell>
          <cell r="C647">
            <v>0.16568525585774099</v>
          </cell>
          <cell r="D647">
            <v>1.09187906221793</v>
          </cell>
        </row>
        <row r="648">
          <cell r="B648" t="str">
            <v>Epb41</v>
          </cell>
          <cell r="C648">
            <v>0.81580973824221903</v>
          </cell>
          <cell r="D648">
            <v>1.1183441416218201</v>
          </cell>
        </row>
        <row r="649">
          <cell r="B649" t="str">
            <v>Gad1</v>
          </cell>
          <cell r="C649">
            <v>0.70180060450915405</v>
          </cell>
          <cell r="D649">
            <v>1.09930914209626</v>
          </cell>
        </row>
        <row r="650">
          <cell r="B650" t="str">
            <v>Gad2</v>
          </cell>
          <cell r="C650">
            <v>0.59302185853751899</v>
          </cell>
          <cell r="D650">
            <v>1.3433513399341399</v>
          </cell>
        </row>
        <row r="651">
          <cell r="B651" t="str">
            <v>Tbca</v>
          </cell>
          <cell r="C651">
            <v>0.79750951315524798</v>
          </cell>
          <cell r="D651">
            <v>1.16167561190303</v>
          </cell>
        </row>
        <row r="652">
          <cell r="B652" t="str">
            <v>Ppp3cb</v>
          </cell>
          <cell r="C652">
            <v>0.36595347580012899</v>
          </cell>
          <cell r="D652">
            <v>1.0425841667548199</v>
          </cell>
        </row>
        <row r="653">
          <cell r="B653" t="str">
            <v>Lmna</v>
          </cell>
          <cell r="C653">
            <v>0.95620671946867397</v>
          </cell>
          <cell r="D653">
            <v>0.99523083585310801</v>
          </cell>
        </row>
        <row r="654">
          <cell r="B654" t="str">
            <v>Hspa4l</v>
          </cell>
          <cell r="C654">
            <v>0.18437556841875399</v>
          </cell>
          <cell r="D654">
            <v>0.96142330194141301</v>
          </cell>
        </row>
        <row r="655">
          <cell r="B655" t="str">
            <v>Cbr1</v>
          </cell>
          <cell r="C655">
            <v>2.5256944661418101E-2</v>
          </cell>
          <cell r="D655">
            <v>1.0848554937143999</v>
          </cell>
        </row>
        <row r="656">
          <cell r="B656" t="str">
            <v>Cox7a2</v>
          </cell>
          <cell r="C656">
            <v>0.169069681434624</v>
          </cell>
          <cell r="D656">
            <v>1.1078847676063901</v>
          </cell>
        </row>
        <row r="657">
          <cell r="B657" t="str">
            <v>Gstm5</v>
          </cell>
          <cell r="C657">
            <v>0.21218335392131499</v>
          </cell>
          <cell r="D657">
            <v>1.07036368226723</v>
          </cell>
        </row>
        <row r="658">
          <cell r="B658" t="str">
            <v>Slc25a4</v>
          </cell>
          <cell r="C658">
            <v>0.85589129458553803</v>
          </cell>
          <cell r="D658">
            <v>0.98509874659387797</v>
          </cell>
        </row>
        <row r="659">
          <cell r="B659" t="str">
            <v>Cit</v>
          </cell>
          <cell r="C659">
            <v>0.87181441287444705</v>
          </cell>
          <cell r="D659">
            <v>1.03676313603749</v>
          </cell>
        </row>
        <row r="660">
          <cell r="B660" t="str">
            <v>Hnrnpa1</v>
          </cell>
          <cell r="C660">
            <v>3.58919420002555E-2</v>
          </cell>
          <cell r="D660">
            <v>0.58908732637295402</v>
          </cell>
        </row>
        <row r="661">
          <cell r="B661" t="str">
            <v>Inpp1</v>
          </cell>
          <cell r="C661">
            <v>0.554804208931992</v>
          </cell>
          <cell r="D661">
            <v>1.0775313112635101</v>
          </cell>
        </row>
        <row r="662">
          <cell r="B662" t="str">
            <v>Ppm1a</v>
          </cell>
          <cell r="C662">
            <v>0.73408489574615898</v>
          </cell>
          <cell r="D662">
            <v>0.79415252731697505</v>
          </cell>
        </row>
        <row r="663">
          <cell r="B663" t="str">
            <v>Ptpre</v>
          </cell>
          <cell r="C663">
            <v>0.31928379562098902</v>
          </cell>
          <cell r="D663">
            <v>1.6727045215388501</v>
          </cell>
        </row>
        <row r="664">
          <cell r="B664" t="str">
            <v>Cdk5</v>
          </cell>
          <cell r="C664">
            <v>0.14152889638295399</v>
          </cell>
          <cell r="D664">
            <v>1.1119301421901</v>
          </cell>
        </row>
        <row r="665">
          <cell r="B665" t="str">
            <v>Psma2</v>
          </cell>
          <cell r="C665">
            <v>0.31886893382825998</v>
          </cell>
          <cell r="D665">
            <v>0.90502897582998199</v>
          </cell>
        </row>
        <row r="666">
          <cell r="B666" t="str">
            <v>Srp9</v>
          </cell>
          <cell r="C666">
            <v>0.44412521443562603</v>
          </cell>
          <cell r="D666">
            <v>1.7560536290336</v>
          </cell>
        </row>
        <row r="667">
          <cell r="B667" t="str">
            <v>Impdh1</v>
          </cell>
          <cell r="C667">
            <v>0.41823287375562901</v>
          </cell>
          <cell r="D667">
            <v>0.69100447865179404</v>
          </cell>
        </row>
        <row r="668">
          <cell r="B668" t="str">
            <v>Gng4</v>
          </cell>
          <cell r="C668">
            <v>0.42822845364885298</v>
          </cell>
          <cell r="D668">
            <v>0.89478911288495</v>
          </cell>
        </row>
        <row r="669">
          <cell r="B669" t="str">
            <v>Hsd17b8</v>
          </cell>
          <cell r="C669">
            <v>0.87867259744084103</v>
          </cell>
          <cell r="D669">
            <v>1.0211883399903501</v>
          </cell>
        </row>
        <row r="670">
          <cell r="B670" t="str">
            <v>Hsd11b1</v>
          </cell>
          <cell r="C670">
            <v>0.94802343693739399</v>
          </cell>
          <cell r="D670">
            <v>0.95284318134150003</v>
          </cell>
        </row>
        <row r="671">
          <cell r="B671" t="str">
            <v>Ahcy</v>
          </cell>
          <cell r="C671">
            <v>0.23685720785768399</v>
          </cell>
          <cell r="D671">
            <v>1.0724441559034401</v>
          </cell>
        </row>
        <row r="672">
          <cell r="B672" t="str">
            <v>Gdi1</v>
          </cell>
          <cell r="C672">
            <v>0.22762307354946501</v>
          </cell>
          <cell r="D672">
            <v>0.97506907444374902</v>
          </cell>
        </row>
        <row r="673">
          <cell r="B673" t="str">
            <v>Arsb</v>
          </cell>
          <cell r="C673">
            <v>0.141325137901464</v>
          </cell>
          <cell r="D673">
            <v>0.76523822128871799</v>
          </cell>
        </row>
        <row r="674">
          <cell r="B674" t="str">
            <v>Atp6v1a</v>
          </cell>
          <cell r="C674">
            <v>0.77725618422537901</v>
          </cell>
          <cell r="D674">
            <v>0.98387278518791599</v>
          </cell>
        </row>
        <row r="675">
          <cell r="B675" t="str">
            <v>Atp6v1e1</v>
          </cell>
          <cell r="C675">
            <v>0.219701068841025</v>
          </cell>
          <cell r="D675">
            <v>1.58533167868869</v>
          </cell>
        </row>
        <row r="676">
          <cell r="B676" t="str">
            <v>Acadvl</v>
          </cell>
          <cell r="C676">
            <v>0.78677637524070598</v>
          </cell>
          <cell r="D676">
            <v>0.97643597752211897</v>
          </cell>
        </row>
        <row r="677">
          <cell r="B677" t="str">
            <v>Pa2g4</v>
          </cell>
          <cell r="C677">
            <v>0.49670061039206398</v>
          </cell>
          <cell r="D677">
            <v>0.93460499322035495</v>
          </cell>
        </row>
        <row r="678">
          <cell r="B678" t="str">
            <v>Rab7a</v>
          </cell>
          <cell r="C678">
            <v>0.425366620929302</v>
          </cell>
          <cell r="D678">
            <v>0.95980806694810605</v>
          </cell>
        </row>
        <row r="679">
          <cell r="B679" t="str">
            <v>Acadl</v>
          </cell>
          <cell r="C679">
            <v>0.79311879515393602</v>
          </cell>
          <cell r="D679">
            <v>1.0350103073847099</v>
          </cell>
        </row>
        <row r="680">
          <cell r="B680" t="str">
            <v>Rpl9</v>
          </cell>
          <cell r="C680">
            <v>0.97968318968778201</v>
          </cell>
          <cell r="D680">
            <v>1.0014770751195701</v>
          </cell>
        </row>
        <row r="681">
          <cell r="B681" t="str">
            <v>Plcb3</v>
          </cell>
          <cell r="C681">
            <v>0.19340738575559799</v>
          </cell>
          <cell r="D681">
            <v>1.4342992316888401</v>
          </cell>
        </row>
        <row r="682">
          <cell r="B682" t="str">
            <v>Gpc4</v>
          </cell>
          <cell r="C682">
            <v>0.21137302231692001</v>
          </cell>
          <cell r="D682">
            <v>1.2037217246057601</v>
          </cell>
        </row>
        <row r="683">
          <cell r="B683" t="str">
            <v>Hsd17b4</v>
          </cell>
          <cell r="C683">
            <v>0.87576278851682499</v>
          </cell>
          <cell r="D683">
            <v>1.008116795182</v>
          </cell>
        </row>
        <row r="684">
          <cell r="B684" t="str">
            <v>Adcy9</v>
          </cell>
          <cell r="C684">
            <v>0.60388739445415895</v>
          </cell>
          <cell r="D684">
            <v>1.06444666603261</v>
          </cell>
        </row>
        <row r="685">
          <cell r="B685" t="str">
            <v>Gss</v>
          </cell>
          <cell r="C685">
            <v>0.735351354899065</v>
          </cell>
          <cell r="D685">
            <v>0.97065264381824501</v>
          </cell>
        </row>
        <row r="686">
          <cell r="B686" t="str">
            <v>Hdgf</v>
          </cell>
          <cell r="C686">
            <v>0.43250032923725301</v>
          </cell>
          <cell r="D686">
            <v>0.76192311382461297</v>
          </cell>
        </row>
        <row r="687">
          <cell r="B687" t="str">
            <v>Atp6v0d1</v>
          </cell>
          <cell r="C687">
            <v>0.96329514538863104</v>
          </cell>
          <cell r="D687">
            <v>0.99758356821625205</v>
          </cell>
        </row>
        <row r="688">
          <cell r="B688" t="str">
            <v>Slc25a5</v>
          </cell>
          <cell r="C688">
            <v>0.29558545202335001</v>
          </cell>
          <cell r="D688">
            <v>0.93608811936580105</v>
          </cell>
        </row>
        <row r="689">
          <cell r="B689" t="str">
            <v>Tst</v>
          </cell>
          <cell r="C689">
            <v>0.54407656038308405</v>
          </cell>
          <cell r="D689">
            <v>1.03749477861801</v>
          </cell>
        </row>
        <row r="690">
          <cell r="B690" t="str">
            <v>Usp10</v>
          </cell>
          <cell r="C690">
            <v>6.5907678291419705E-2</v>
          </cell>
          <cell r="D690">
            <v>0.47216028552324002</v>
          </cell>
        </row>
        <row r="691">
          <cell r="B691" t="str">
            <v>Pkm</v>
          </cell>
          <cell r="C691">
            <v>0.91448368315781203</v>
          </cell>
          <cell r="D691">
            <v>1.01361251746494</v>
          </cell>
        </row>
        <row r="692">
          <cell r="B692" t="str">
            <v>Ndufs6</v>
          </cell>
          <cell r="C692">
            <v>0.80633084514013897</v>
          </cell>
          <cell r="D692">
            <v>0.97030391018282203</v>
          </cell>
        </row>
        <row r="693">
          <cell r="B693" t="str">
            <v>Rida</v>
          </cell>
          <cell r="C693">
            <v>0.15596690753516801</v>
          </cell>
          <cell r="D693">
            <v>1.48911261745027</v>
          </cell>
        </row>
        <row r="694">
          <cell r="B694" t="str">
            <v>Cpt2</v>
          </cell>
          <cell r="C694">
            <v>0.21792243523110899</v>
          </cell>
          <cell r="D694">
            <v>1.1731489978130201</v>
          </cell>
        </row>
        <row r="695">
          <cell r="B695" t="str">
            <v>Rpl10a</v>
          </cell>
          <cell r="C695">
            <v>0.82587845814323202</v>
          </cell>
          <cell r="D695">
            <v>1.0278780805444101</v>
          </cell>
        </row>
        <row r="696">
          <cell r="B696" t="str">
            <v>Dbt</v>
          </cell>
          <cell r="C696">
            <v>0.73488462152516798</v>
          </cell>
          <cell r="D696">
            <v>1.1578999420237199</v>
          </cell>
        </row>
        <row r="697">
          <cell r="B697" t="str">
            <v>Rabggtb</v>
          </cell>
          <cell r="C697">
            <v>0.55063397565768701</v>
          </cell>
          <cell r="D697">
            <v>0.90742444056867799</v>
          </cell>
        </row>
        <row r="698">
          <cell r="B698" t="str">
            <v>Limk1</v>
          </cell>
          <cell r="C698">
            <v>0.36137279741233602</v>
          </cell>
          <cell r="D698">
            <v>0.60548434448710897</v>
          </cell>
        </row>
        <row r="699">
          <cell r="B699" t="str">
            <v>Hccs</v>
          </cell>
          <cell r="C699">
            <v>0.71483827612732898</v>
          </cell>
          <cell r="D699">
            <v>1.08895307490427</v>
          </cell>
        </row>
        <row r="700">
          <cell r="B700" t="str">
            <v>Pitpna</v>
          </cell>
          <cell r="C700">
            <v>0.793012888297984</v>
          </cell>
          <cell r="D700">
            <v>1.02992334668223</v>
          </cell>
        </row>
        <row r="701">
          <cell r="B701" t="str">
            <v>Pitpnb</v>
          </cell>
          <cell r="C701">
            <v>0.54576089008656403</v>
          </cell>
          <cell r="D701">
            <v>0.63824609553403899</v>
          </cell>
        </row>
        <row r="702">
          <cell r="B702" t="str">
            <v>Slc16a1</v>
          </cell>
          <cell r="C702">
            <v>0.116405347131148</v>
          </cell>
          <cell r="D702">
            <v>1.2379952103882499</v>
          </cell>
        </row>
        <row r="703">
          <cell r="B703" t="str">
            <v>Rab2a</v>
          </cell>
          <cell r="C703">
            <v>0.307130580632826</v>
          </cell>
          <cell r="D703">
            <v>0.96806670817695495</v>
          </cell>
        </row>
        <row r="704">
          <cell r="B704" t="str">
            <v>Anapc1</v>
          </cell>
          <cell r="C704">
            <v>0.92776649821958201</v>
          </cell>
          <cell r="D704">
            <v>1.0606183650971599</v>
          </cell>
        </row>
        <row r="705">
          <cell r="B705" t="str">
            <v>Idh2</v>
          </cell>
          <cell r="C705">
            <v>0.62876625511420703</v>
          </cell>
          <cell r="D705">
            <v>1.0384569166379201</v>
          </cell>
        </row>
        <row r="706">
          <cell r="B706" t="str">
            <v>Stmn1</v>
          </cell>
          <cell r="C706">
            <v>0.43353311501487901</v>
          </cell>
          <cell r="D706">
            <v>0.93061997032014099</v>
          </cell>
        </row>
        <row r="707">
          <cell r="B707" t="str">
            <v>Cacnb3</v>
          </cell>
          <cell r="C707">
            <v>0.96322393164666498</v>
          </cell>
          <cell r="D707">
            <v>1.0108455188651</v>
          </cell>
        </row>
        <row r="708">
          <cell r="B708" t="str">
            <v>Rad23b</v>
          </cell>
          <cell r="C708">
            <v>0.41162701446637501</v>
          </cell>
          <cell r="D708">
            <v>1.05682671524629</v>
          </cell>
        </row>
        <row r="709">
          <cell r="B709" t="str">
            <v>Faf1</v>
          </cell>
          <cell r="C709">
            <v>0.43887705972524998</v>
          </cell>
          <cell r="D709">
            <v>1.27872482567961</v>
          </cell>
        </row>
        <row r="710">
          <cell r="B710" t="str">
            <v>Ephb3</v>
          </cell>
          <cell r="C710">
            <v>0.45842057203770398</v>
          </cell>
          <cell r="D710">
            <v>0.73333593742499104</v>
          </cell>
        </row>
        <row r="711">
          <cell r="B711" t="str">
            <v>Psmc4</v>
          </cell>
          <cell r="C711">
            <v>0.93049652790147996</v>
          </cell>
          <cell r="D711">
            <v>0.99266692037318005</v>
          </cell>
        </row>
        <row r="712">
          <cell r="B712" t="str">
            <v>Adsl</v>
          </cell>
          <cell r="C712">
            <v>0.55469187822429</v>
          </cell>
          <cell r="D712">
            <v>1.08800666477863</v>
          </cell>
        </row>
        <row r="713">
          <cell r="B713" t="str">
            <v>Ddx6</v>
          </cell>
          <cell r="C713">
            <v>0.78885700014510196</v>
          </cell>
          <cell r="D713">
            <v>1.0262612575846799</v>
          </cell>
        </row>
        <row r="714">
          <cell r="B714" t="str">
            <v>Hmgcs2</v>
          </cell>
          <cell r="C714">
            <v>0.14192250425625999</v>
          </cell>
          <cell r="D714">
            <v>0.50115938040597496</v>
          </cell>
        </row>
        <row r="715">
          <cell r="B715" t="str">
            <v>Adprh</v>
          </cell>
          <cell r="C715">
            <v>0.50366256031004797</v>
          </cell>
          <cell r="D715">
            <v>1.08513271916775</v>
          </cell>
        </row>
        <row r="716">
          <cell r="B716" t="str">
            <v>Slc12a2</v>
          </cell>
          <cell r="C716">
            <v>0.82285897677778197</v>
          </cell>
          <cell r="D716">
            <v>0.97603079159084205</v>
          </cell>
        </row>
        <row r="717">
          <cell r="B717" t="str">
            <v>Pltp</v>
          </cell>
          <cell r="C717">
            <v>0.62696856691334002</v>
          </cell>
          <cell r="D717">
            <v>1.5176046387665401</v>
          </cell>
        </row>
        <row r="718">
          <cell r="B718" t="str">
            <v>Ncan</v>
          </cell>
          <cell r="C718">
            <v>0.194666323144778</v>
          </cell>
          <cell r="D718">
            <v>1.0973675446951601</v>
          </cell>
        </row>
        <row r="719">
          <cell r="B719" t="str">
            <v>Aqp4</v>
          </cell>
          <cell r="C719">
            <v>0.20395998528806</v>
          </cell>
          <cell r="D719">
            <v>1.8912875387310699</v>
          </cell>
        </row>
        <row r="720">
          <cell r="B720" t="str">
            <v>Abcd3</v>
          </cell>
          <cell r="C720">
            <v>1.9303904972200699E-2</v>
          </cell>
          <cell r="D720">
            <v>4.9414699811491802</v>
          </cell>
        </row>
        <row r="721">
          <cell r="B721" t="str">
            <v>Kmt2a</v>
          </cell>
          <cell r="C721">
            <v>0.147080549264235</v>
          </cell>
          <cell r="D721">
            <v>0.29403128998404399</v>
          </cell>
        </row>
        <row r="722">
          <cell r="B722" t="str">
            <v>Adk</v>
          </cell>
          <cell r="C722">
            <v>0.401170303458036</v>
          </cell>
          <cell r="D722">
            <v>0.84873735438574205</v>
          </cell>
        </row>
        <row r="723">
          <cell r="B723" t="str">
            <v>Cdh11</v>
          </cell>
          <cell r="C723">
            <v>7.1321478006007202E-2</v>
          </cell>
          <cell r="D723">
            <v>0.39124533864698602</v>
          </cell>
        </row>
        <row r="724">
          <cell r="B724" t="str">
            <v>Lrpap1</v>
          </cell>
          <cell r="C724">
            <v>0.412613849561905</v>
          </cell>
          <cell r="D724">
            <v>1.2463511170099999</v>
          </cell>
        </row>
        <row r="725">
          <cell r="B725" t="str">
            <v>Stmn2</v>
          </cell>
          <cell r="C725">
            <v>0.417227716072882</v>
          </cell>
          <cell r="D725">
            <v>0.94401871600817</v>
          </cell>
        </row>
        <row r="726">
          <cell r="B726" t="str">
            <v>Atp5mf</v>
          </cell>
          <cell r="C726">
            <v>0.125907499169927</v>
          </cell>
          <cell r="D726">
            <v>1.3881352594217999</v>
          </cell>
        </row>
        <row r="727">
          <cell r="B727" t="str">
            <v>Rab4a</v>
          </cell>
          <cell r="C727">
            <v>0.74853789710058605</v>
          </cell>
          <cell r="D727">
            <v>1.0593062513360501</v>
          </cell>
        </row>
        <row r="728">
          <cell r="B728" t="str">
            <v>Acyp2</v>
          </cell>
          <cell r="C728">
            <v>0.82589160744665602</v>
          </cell>
          <cell r="D728">
            <v>0.980537694623693</v>
          </cell>
        </row>
        <row r="729">
          <cell r="B729" t="str">
            <v>Acyp1</v>
          </cell>
          <cell r="C729">
            <v>0.40509993211495499</v>
          </cell>
          <cell r="D729">
            <v>1.0581438606842599</v>
          </cell>
        </row>
        <row r="730">
          <cell r="B730" t="str">
            <v>Nudt2</v>
          </cell>
          <cell r="C730">
            <v>0.46338187055214503</v>
          </cell>
          <cell r="D730">
            <v>0.67701003447368002</v>
          </cell>
        </row>
        <row r="731">
          <cell r="B731" t="str">
            <v>Atp5f1e</v>
          </cell>
          <cell r="C731">
            <v>7.7956189083203398E-2</v>
          </cell>
          <cell r="D731">
            <v>1.1105393765551399</v>
          </cell>
        </row>
        <row r="732">
          <cell r="B732" t="str">
            <v>Dynlt3</v>
          </cell>
          <cell r="C732">
            <v>0.41928296335737097</v>
          </cell>
          <cell r="D732">
            <v>0.88904590114862503</v>
          </cell>
        </row>
        <row r="733">
          <cell r="B733" t="str">
            <v>Cox6b1</v>
          </cell>
          <cell r="C733">
            <v>0.40896537188578103</v>
          </cell>
          <cell r="D733">
            <v>1.08687791644158</v>
          </cell>
        </row>
        <row r="734">
          <cell r="B734" t="str">
            <v>Cox17</v>
          </cell>
          <cell r="C734">
            <v>0.62983521133514098</v>
          </cell>
          <cell r="D734">
            <v>0.81701317914811</v>
          </cell>
        </row>
        <row r="735">
          <cell r="B735" t="str">
            <v>Cyb5a</v>
          </cell>
          <cell r="C735">
            <v>0.82415708166286095</v>
          </cell>
          <cell r="D735">
            <v>0.962258509211527</v>
          </cell>
        </row>
        <row r="736">
          <cell r="B736" t="str">
            <v>Usp5</v>
          </cell>
          <cell r="C736">
            <v>0.82925844701749896</v>
          </cell>
          <cell r="D736">
            <v>1.00607259067016</v>
          </cell>
        </row>
        <row r="737">
          <cell r="B737" t="str">
            <v>Atp5f1b</v>
          </cell>
          <cell r="C737">
            <v>0.89433892668788195</v>
          </cell>
          <cell r="D737">
            <v>0.99595380734453098</v>
          </cell>
        </row>
        <row r="738">
          <cell r="B738" t="str">
            <v>Ctbp2</v>
          </cell>
          <cell r="C738">
            <v>8.0235133795710595E-2</v>
          </cell>
          <cell r="D738">
            <v>1.09910279944745</v>
          </cell>
        </row>
        <row r="739">
          <cell r="B739" t="str">
            <v>Slc1a3</v>
          </cell>
          <cell r="C739">
            <v>0.10643776321755299</v>
          </cell>
          <cell r="D739">
            <v>0.79211923579423504</v>
          </cell>
        </row>
        <row r="740">
          <cell r="B740" t="str">
            <v>Wfs1</v>
          </cell>
          <cell r="C740">
            <v>0.53794074956729299</v>
          </cell>
          <cell r="D740">
            <v>1.1199980101051701</v>
          </cell>
        </row>
        <row r="741">
          <cell r="B741" t="str">
            <v>Pdcd5</v>
          </cell>
          <cell r="C741">
            <v>4.8128697581324403E-2</v>
          </cell>
          <cell r="D741">
            <v>0.58587462894225895</v>
          </cell>
        </row>
        <row r="742">
          <cell r="B742" t="str">
            <v>Fus</v>
          </cell>
          <cell r="C742">
            <v>0.77834566353002099</v>
          </cell>
          <cell r="D742">
            <v>0.95743310420164296</v>
          </cell>
        </row>
        <row r="743">
          <cell r="B743" t="str">
            <v>Ncstn</v>
          </cell>
          <cell r="C743">
            <v>0.427212397042669</v>
          </cell>
          <cell r="D743">
            <v>1.06404257131965</v>
          </cell>
        </row>
        <row r="744">
          <cell r="B744" t="str">
            <v>Pcbp3</v>
          </cell>
          <cell r="C744">
            <v>0.59781449026297695</v>
          </cell>
          <cell r="D744">
            <v>0.79919581244593396</v>
          </cell>
        </row>
        <row r="745">
          <cell r="B745" t="str">
            <v>Atp6v1d</v>
          </cell>
          <cell r="C745">
            <v>0.54523987192673695</v>
          </cell>
          <cell r="D745">
            <v>1.03538136078993</v>
          </cell>
        </row>
        <row r="746">
          <cell r="B746" t="str">
            <v>Erp29</v>
          </cell>
          <cell r="C746">
            <v>3.31150049824009E-2</v>
          </cell>
          <cell r="D746">
            <v>1.14934341090471</v>
          </cell>
        </row>
        <row r="747">
          <cell r="B747" t="str">
            <v>Eef1d</v>
          </cell>
          <cell r="C747">
            <v>0.15644304068482401</v>
          </cell>
          <cell r="D747">
            <v>0.92461649627985398</v>
          </cell>
        </row>
        <row r="748">
          <cell r="B748" t="str">
            <v>Actn4</v>
          </cell>
          <cell r="C748">
            <v>0.28226542389623099</v>
          </cell>
          <cell r="D748">
            <v>0.86489571669939702</v>
          </cell>
        </row>
        <row r="749">
          <cell r="B749" t="str">
            <v>Snrpa1</v>
          </cell>
          <cell r="C749">
            <v>8.4837918682913696E-2</v>
          </cell>
          <cell r="D749">
            <v>0.55364959097267796</v>
          </cell>
        </row>
        <row r="750">
          <cell r="B750" t="str">
            <v>Idi1</v>
          </cell>
          <cell r="C750">
            <v>0.121300161996091</v>
          </cell>
          <cell r="D750">
            <v>1.1763468277954201</v>
          </cell>
        </row>
        <row r="751">
          <cell r="B751" t="str">
            <v>B3gat3</v>
          </cell>
          <cell r="C751">
            <v>0.182010767259499</v>
          </cell>
          <cell r="D751">
            <v>2.01598177499964</v>
          </cell>
        </row>
        <row r="752">
          <cell r="B752" t="str">
            <v>Smpdl3b</v>
          </cell>
          <cell r="C752">
            <v>0.64617983207789897</v>
          </cell>
          <cell r="D752">
            <v>0.71248731408161403</v>
          </cell>
        </row>
        <row r="753">
          <cell r="B753" t="str">
            <v>Eef2</v>
          </cell>
          <cell r="C753">
            <v>0.38861850190352498</v>
          </cell>
          <cell r="D753">
            <v>0.97044374822136004</v>
          </cell>
        </row>
        <row r="754">
          <cell r="B754" t="str">
            <v>Opa1</v>
          </cell>
          <cell r="C754">
            <v>0.395196586412217</v>
          </cell>
          <cell r="D754">
            <v>0.97263397154545705</v>
          </cell>
        </row>
        <row r="755">
          <cell r="B755" t="str">
            <v>Ptpa</v>
          </cell>
          <cell r="C755">
            <v>7.2001893946801093E-2</v>
          </cell>
          <cell r="D755">
            <v>1.17021567779149</v>
          </cell>
        </row>
        <row r="756">
          <cell r="B756" t="str">
            <v>Strn4</v>
          </cell>
          <cell r="C756">
            <v>0.647416138864085</v>
          </cell>
          <cell r="D756">
            <v>0.96442610660612005</v>
          </cell>
        </row>
        <row r="757">
          <cell r="B757" t="str">
            <v>Tpm1</v>
          </cell>
          <cell r="C757">
            <v>0.397177103608431</v>
          </cell>
          <cell r="D757">
            <v>0.89927762696544</v>
          </cell>
        </row>
        <row r="758">
          <cell r="B758" t="str">
            <v>Tpm2</v>
          </cell>
          <cell r="C758">
            <v>2.1495128141245299E-2</v>
          </cell>
          <cell r="D758">
            <v>0.52566605186405502</v>
          </cell>
        </row>
        <row r="759">
          <cell r="B759" t="str">
            <v>Tnks1bp1</v>
          </cell>
          <cell r="C759">
            <v>0.247054967129926</v>
          </cell>
          <cell r="D759">
            <v>1.15202590727234</v>
          </cell>
        </row>
        <row r="760">
          <cell r="B760" t="str">
            <v>Vps33b</v>
          </cell>
          <cell r="C760">
            <v>0.10669915477398501</v>
          </cell>
          <cell r="D760">
            <v>0.35710665534775798</v>
          </cell>
        </row>
        <row r="761">
          <cell r="B761" t="str">
            <v>Bcl2l13</v>
          </cell>
          <cell r="C761">
            <v>0.110261467719643</v>
          </cell>
          <cell r="D761">
            <v>0.83356899951121499</v>
          </cell>
        </row>
        <row r="762">
          <cell r="B762" t="str">
            <v>Cpne2</v>
          </cell>
          <cell r="C762">
            <v>0.85373795279746401</v>
          </cell>
          <cell r="D762">
            <v>0.94640659190641996</v>
          </cell>
        </row>
        <row r="763">
          <cell r="B763" t="str">
            <v>Rab2b</v>
          </cell>
          <cell r="C763">
            <v>0.111936623664166</v>
          </cell>
          <cell r="D763">
            <v>0.90916430739888598</v>
          </cell>
        </row>
        <row r="764">
          <cell r="B764" t="str">
            <v>Arhgap39</v>
          </cell>
          <cell r="C764">
            <v>0.214061944117444</v>
          </cell>
          <cell r="D764">
            <v>1.20273682624387</v>
          </cell>
        </row>
        <row r="765">
          <cell r="B765" t="str">
            <v>Eif5</v>
          </cell>
          <cell r="C765">
            <v>0.44312217375297303</v>
          </cell>
          <cell r="D765">
            <v>0.78012763032912003</v>
          </cell>
        </row>
        <row r="766">
          <cell r="B766" t="str">
            <v>Inpp5j</v>
          </cell>
          <cell r="C766">
            <v>0.73307175473513997</v>
          </cell>
          <cell r="D766">
            <v>0.81252182080799196</v>
          </cell>
        </row>
        <row r="767">
          <cell r="B767" t="str">
            <v>Fxyd7</v>
          </cell>
          <cell r="C767">
            <v>8.4948387237839706E-2</v>
          </cell>
          <cell r="D767">
            <v>1.1967212857554399</v>
          </cell>
        </row>
        <row r="768">
          <cell r="B768" t="str">
            <v>Mrtfb</v>
          </cell>
          <cell r="C768">
            <v>0.921023006970634</v>
          </cell>
          <cell r="D768">
            <v>1.0272962127371701</v>
          </cell>
        </row>
        <row r="769">
          <cell r="B769" t="str">
            <v>Dock4</v>
          </cell>
          <cell r="C769">
            <v>0.88773452711897205</v>
          </cell>
          <cell r="D769">
            <v>1.0487714633082199</v>
          </cell>
        </row>
        <row r="770">
          <cell r="B770" t="str">
            <v>Il1rapl1</v>
          </cell>
          <cell r="C770">
            <v>0.12152209222593501</v>
          </cell>
          <cell r="D770">
            <v>0.31655277068718701</v>
          </cell>
        </row>
        <row r="771">
          <cell r="B771" t="str">
            <v>Arpc4</v>
          </cell>
          <cell r="C771">
            <v>0.383044077757698</v>
          </cell>
          <cell r="D771">
            <v>1.0410526059021701</v>
          </cell>
        </row>
        <row r="772">
          <cell r="B772" t="str">
            <v>Ruvbl1</v>
          </cell>
          <cell r="C772">
            <v>0.19878872073634399</v>
          </cell>
          <cell r="D772">
            <v>0.88900120688253403</v>
          </cell>
        </row>
        <row r="773">
          <cell r="B773" t="str">
            <v>Plp1</v>
          </cell>
          <cell r="C773">
            <v>0.79183007877110001</v>
          </cell>
          <cell r="D773">
            <v>0.980173289942191</v>
          </cell>
        </row>
        <row r="774">
          <cell r="B774" t="str">
            <v>Eif3e</v>
          </cell>
          <cell r="C774">
            <v>0.35473189683045397</v>
          </cell>
          <cell r="D774">
            <v>1.2231110582734701</v>
          </cell>
        </row>
        <row r="775">
          <cell r="B775" t="str">
            <v>Pcbp1</v>
          </cell>
          <cell r="C775">
            <v>1.2775221285090999E-2</v>
          </cell>
          <cell r="D775">
            <v>0.89834803967675003</v>
          </cell>
        </row>
        <row r="776">
          <cell r="B776" t="str">
            <v>Ppfia3</v>
          </cell>
          <cell r="C776">
            <v>0.11522481293881499</v>
          </cell>
          <cell r="D776">
            <v>0.87346467284662199</v>
          </cell>
        </row>
        <row r="777">
          <cell r="B777" t="str">
            <v>Pdxp</v>
          </cell>
          <cell r="C777">
            <v>0.93511354946129699</v>
          </cell>
          <cell r="D777">
            <v>0.99556921431637402</v>
          </cell>
        </row>
        <row r="778">
          <cell r="B778" t="str">
            <v>Gabarapl2</v>
          </cell>
          <cell r="C778">
            <v>0.64514598295648395</v>
          </cell>
          <cell r="D778">
            <v>0.89175121381090094</v>
          </cell>
        </row>
        <row r="779">
          <cell r="B779" t="str">
            <v>Actb</v>
          </cell>
          <cell r="C779">
            <v>0.24227579947998501</v>
          </cell>
          <cell r="D779">
            <v>0.96622311687001605</v>
          </cell>
        </row>
        <row r="780">
          <cell r="B780" t="str">
            <v>Nrgn</v>
          </cell>
          <cell r="C780">
            <v>0.63543900368099904</v>
          </cell>
          <cell r="D780">
            <v>1.34418129250704</v>
          </cell>
        </row>
        <row r="781">
          <cell r="B781" t="str">
            <v>Rac3</v>
          </cell>
          <cell r="C781">
            <v>0.49468345284440601</v>
          </cell>
          <cell r="D781">
            <v>1.0613595727827201</v>
          </cell>
        </row>
        <row r="782">
          <cell r="B782" t="str">
            <v>Cdc42</v>
          </cell>
          <cell r="C782">
            <v>0.16725788080065601</v>
          </cell>
          <cell r="D782">
            <v>0.86136595481859302</v>
          </cell>
        </row>
        <row r="783">
          <cell r="B783" t="str">
            <v>Cirbp</v>
          </cell>
          <cell r="C783">
            <v>0.86903522449096404</v>
          </cell>
          <cell r="D783">
            <v>1.1283430790269799</v>
          </cell>
        </row>
        <row r="784">
          <cell r="B784" t="str">
            <v>Ensa</v>
          </cell>
          <cell r="C784">
            <v>0.23946464393266501</v>
          </cell>
          <cell r="D784">
            <v>1.16476948378918</v>
          </cell>
        </row>
        <row r="785">
          <cell r="B785" t="str">
            <v>Eif4a1</v>
          </cell>
          <cell r="C785">
            <v>0.488341657392937</v>
          </cell>
          <cell r="D785">
            <v>1.0328992047558001</v>
          </cell>
        </row>
        <row r="786">
          <cell r="B786" t="str">
            <v>Rps20</v>
          </cell>
          <cell r="C786">
            <v>0.43456409949451003</v>
          </cell>
          <cell r="D786">
            <v>1.0568458369510301</v>
          </cell>
        </row>
        <row r="787">
          <cell r="B787" t="str">
            <v>Snap25</v>
          </cell>
          <cell r="C787">
            <v>0.20991671126805</v>
          </cell>
          <cell r="D787">
            <v>0.84807902256230105</v>
          </cell>
        </row>
        <row r="788">
          <cell r="B788" t="str">
            <v>Dnajc5</v>
          </cell>
          <cell r="C788">
            <v>0.23407605672791401</v>
          </cell>
          <cell r="D788">
            <v>0.49378436302766798</v>
          </cell>
        </row>
        <row r="789">
          <cell r="B789" t="str">
            <v>Rab5b</v>
          </cell>
          <cell r="C789">
            <v>0.24523655321833901</v>
          </cell>
          <cell r="D789">
            <v>0.871387196562602</v>
          </cell>
        </row>
        <row r="790">
          <cell r="B790" t="str">
            <v>Chp1</v>
          </cell>
          <cell r="C790">
            <v>0.194005734963549</v>
          </cell>
          <cell r="D790">
            <v>1.09238533210435</v>
          </cell>
        </row>
        <row r="791">
          <cell r="B791" t="str">
            <v>Rab10</v>
          </cell>
          <cell r="C791">
            <v>3.04355177308838E-2</v>
          </cell>
          <cell r="D791">
            <v>1.26288935927848</v>
          </cell>
        </row>
        <row r="792">
          <cell r="B792" t="str">
            <v>Rab8b</v>
          </cell>
          <cell r="C792">
            <v>2.2478256962958399E-2</v>
          </cell>
          <cell r="D792">
            <v>0.79596740180889203</v>
          </cell>
        </row>
        <row r="793">
          <cell r="B793" t="str">
            <v>Ube2d3</v>
          </cell>
          <cell r="C793">
            <v>0.96968191618936495</v>
          </cell>
          <cell r="D793">
            <v>1.00417770943771</v>
          </cell>
        </row>
        <row r="794">
          <cell r="B794" t="str">
            <v>Ube2d1</v>
          </cell>
          <cell r="C794">
            <v>0.79828055110843898</v>
          </cell>
          <cell r="D794">
            <v>1.1587318050706401</v>
          </cell>
        </row>
        <row r="795">
          <cell r="B795" t="str">
            <v>Ube2m</v>
          </cell>
          <cell r="C795">
            <v>0.95937066868576304</v>
          </cell>
          <cell r="D795">
            <v>0.99780037299341595</v>
          </cell>
        </row>
        <row r="796">
          <cell r="B796" t="str">
            <v>Ube2k</v>
          </cell>
          <cell r="C796">
            <v>0.81158168415519505</v>
          </cell>
          <cell r="D796">
            <v>1.03551025315974</v>
          </cell>
        </row>
        <row r="797">
          <cell r="B797" t="str">
            <v>Ube2n</v>
          </cell>
          <cell r="C797">
            <v>0.12485174376458399</v>
          </cell>
          <cell r="D797">
            <v>0.924705063758822</v>
          </cell>
        </row>
        <row r="798">
          <cell r="B798" t="str">
            <v>Actr2</v>
          </cell>
          <cell r="C798">
            <v>0.69080278106090598</v>
          </cell>
          <cell r="D798">
            <v>0.953578107709116</v>
          </cell>
        </row>
        <row r="799">
          <cell r="B799" t="str">
            <v>Actr1a</v>
          </cell>
          <cell r="C799">
            <v>0.83972087169851095</v>
          </cell>
          <cell r="D799">
            <v>0.98582550736830699</v>
          </cell>
        </row>
        <row r="800">
          <cell r="B800" t="str">
            <v>Cops2</v>
          </cell>
          <cell r="C800">
            <v>0.54122512398123701</v>
          </cell>
          <cell r="D800">
            <v>1.13707914597588</v>
          </cell>
        </row>
        <row r="801">
          <cell r="B801" t="str">
            <v>Arf3</v>
          </cell>
          <cell r="C801">
            <v>5.9414505142927898E-2</v>
          </cell>
          <cell r="D801">
            <v>0.84776891552075995</v>
          </cell>
        </row>
        <row r="802">
          <cell r="B802" t="str">
            <v>Arl1</v>
          </cell>
          <cell r="C802">
            <v>0.56366335980869098</v>
          </cell>
          <cell r="D802">
            <v>1.3281318876475301</v>
          </cell>
        </row>
        <row r="803">
          <cell r="B803" t="str">
            <v>Ca10</v>
          </cell>
          <cell r="C803">
            <v>0.24207825408803099</v>
          </cell>
          <cell r="D803">
            <v>0.40538173237177599</v>
          </cell>
        </row>
        <row r="804">
          <cell r="B804" t="str">
            <v>Abce1</v>
          </cell>
          <cell r="C804">
            <v>0.95240374218748802</v>
          </cell>
          <cell r="D804">
            <v>1.0061550669391399</v>
          </cell>
        </row>
        <row r="805">
          <cell r="B805" t="str">
            <v>Rap2b</v>
          </cell>
          <cell r="C805">
            <v>0.913244278652805</v>
          </cell>
          <cell r="D805">
            <v>1.01121761142445</v>
          </cell>
        </row>
        <row r="806">
          <cell r="B806" t="str">
            <v>Rpl26</v>
          </cell>
          <cell r="C806">
            <v>0.95930266809916198</v>
          </cell>
          <cell r="D806">
            <v>1.00246595945453</v>
          </cell>
        </row>
        <row r="807">
          <cell r="B807" t="str">
            <v>Stx1b</v>
          </cell>
          <cell r="C807">
            <v>4.7485944979769899E-2</v>
          </cell>
          <cell r="D807">
            <v>0.94608512179981896</v>
          </cell>
        </row>
        <row r="808">
          <cell r="B808" t="str">
            <v>Rab6b</v>
          </cell>
          <cell r="C808">
            <v>0.94248680329385903</v>
          </cell>
          <cell r="D808">
            <v>1.00343644190744</v>
          </cell>
        </row>
        <row r="809">
          <cell r="B809" t="str">
            <v>Gal3st3</v>
          </cell>
          <cell r="C809">
            <v>0.72327517941473796</v>
          </cell>
          <cell r="D809">
            <v>1.25615006115085</v>
          </cell>
        </row>
        <row r="810">
          <cell r="B810" t="str">
            <v>Fgf12</v>
          </cell>
          <cell r="C810">
            <v>0.54798517639369704</v>
          </cell>
          <cell r="D810">
            <v>1.08250689771727</v>
          </cell>
        </row>
        <row r="811">
          <cell r="B811" t="str">
            <v>Rpl27</v>
          </cell>
          <cell r="C811">
            <v>0.21203330267686599</v>
          </cell>
          <cell r="D811">
            <v>1.10388212295553</v>
          </cell>
        </row>
        <row r="812">
          <cell r="B812" t="str">
            <v>Vbp1</v>
          </cell>
          <cell r="C812">
            <v>0.110195123648977</v>
          </cell>
          <cell r="D812">
            <v>0.82186390570897405</v>
          </cell>
        </row>
        <row r="813">
          <cell r="B813" t="str">
            <v>Dad1</v>
          </cell>
          <cell r="C813">
            <v>0.995483288069404</v>
          </cell>
          <cell r="D813">
            <v>0.99582774206412805</v>
          </cell>
        </row>
        <row r="814">
          <cell r="B814" t="str">
            <v>Abat</v>
          </cell>
          <cell r="C814">
            <v>0.94747259295028696</v>
          </cell>
          <cell r="D814">
            <v>0.99579547058191997</v>
          </cell>
        </row>
        <row r="815">
          <cell r="B815" t="str">
            <v>Copz1</v>
          </cell>
          <cell r="C815">
            <v>0.85993800626880501</v>
          </cell>
          <cell r="D815">
            <v>1.02537050036862</v>
          </cell>
        </row>
        <row r="816">
          <cell r="B816" t="str">
            <v>Ufm1</v>
          </cell>
          <cell r="C816">
            <v>4.4324074726379198E-2</v>
          </cell>
          <cell r="D816">
            <v>0.71413300458461804</v>
          </cell>
        </row>
        <row r="817">
          <cell r="B817" t="str">
            <v>Ap1s1</v>
          </cell>
          <cell r="C817">
            <v>0.164216256225827</v>
          </cell>
          <cell r="D817">
            <v>0.60129944887446096</v>
          </cell>
        </row>
        <row r="818">
          <cell r="B818" t="str">
            <v>Nutf2</v>
          </cell>
          <cell r="C818">
            <v>0.53981100110521796</v>
          </cell>
          <cell r="D818">
            <v>0.94384731669549904</v>
          </cell>
        </row>
        <row r="819">
          <cell r="B819" t="str">
            <v>Hnrnpk</v>
          </cell>
          <cell r="C819">
            <v>0.87709064528819203</v>
          </cell>
          <cell r="D819">
            <v>0.98683029084659002</v>
          </cell>
        </row>
        <row r="820">
          <cell r="B820" t="str">
            <v>Ywhag</v>
          </cell>
          <cell r="C820">
            <v>9.2198226955423804E-2</v>
          </cell>
          <cell r="D820">
            <v>0.90352644179403896</v>
          </cell>
        </row>
        <row r="821">
          <cell r="B821" t="str">
            <v>Usp46</v>
          </cell>
          <cell r="C821">
            <v>0.38951758260079</v>
          </cell>
          <cell r="D821">
            <v>1.06981097877906</v>
          </cell>
        </row>
        <row r="822">
          <cell r="B822" t="str">
            <v>Rras2</v>
          </cell>
          <cell r="C822">
            <v>0.310762659436158</v>
          </cell>
          <cell r="D822">
            <v>1.12056334148694</v>
          </cell>
        </row>
        <row r="823">
          <cell r="B823" t="str">
            <v>Timm10</v>
          </cell>
          <cell r="C823">
            <v>0.49203475906778699</v>
          </cell>
          <cell r="D823">
            <v>0.83067944762708701</v>
          </cell>
        </row>
        <row r="824">
          <cell r="B824" t="str">
            <v>Timm13</v>
          </cell>
          <cell r="C824">
            <v>0.32387604614747101</v>
          </cell>
          <cell r="D824">
            <v>0.84871662959126803</v>
          </cell>
        </row>
        <row r="825">
          <cell r="B825" t="str">
            <v>Timm8b</v>
          </cell>
          <cell r="C825">
            <v>0.51018851045602298</v>
          </cell>
          <cell r="D825">
            <v>1.1670728157922801</v>
          </cell>
        </row>
        <row r="826">
          <cell r="B826" t="str">
            <v>Rps7</v>
          </cell>
          <cell r="C826">
            <v>0.82242573444163902</v>
          </cell>
          <cell r="D826">
            <v>0.97471401014217396</v>
          </cell>
        </row>
        <row r="827">
          <cell r="B827" t="str">
            <v>Ppp1ca</v>
          </cell>
          <cell r="C827">
            <v>0.47466752263515199</v>
          </cell>
          <cell r="D827">
            <v>0.95471369761123803</v>
          </cell>
        </row>
        <row r="828">
          <cell r="B828" t="str">
            <v>Ppp1cb</v>
          </cell>
          <cell r="C828">
            <v>0.32344834816854201</v>
          </cell>
          <cell r="D828">
            <v>1.0775071262668701</v>
          </cell>
        </row>
        <row r="829">
          <cell r="B829" t="str">
            <v>Psmc1</v>
          </cell>
          <cell r="C829">
            <v>0.44264002321677498</v>
          </cell>
          <cell r="D829">
            <v>1.2363424516711199</v>
          </cell>
        </row>
        <row r="830">
          <cell r="B830" t="str">
            <v>Psmc5</v>
          </cell>
          <cell r="C830">
            <v>3.1936591402691602E-3</v>
          </cell>
          <cell r="D830">
            <v>0.74029086375174702</v>
          </cell>
        </row>
        <row r="831">
          <cell r="B831" t="str">
            <v>Rps8</v>
          </cell>
          <cell r="C831">
            <v>0.76224698509965305</v>
          </cell>
          <cell r="D831">
            <v>0.99102179255830802</v>
          </cell>
        </row>
        <row r="832">
          <cell r="B832" t="str">
            <v>Rps15a</v>
          </cell>
          <cell r="C832">
            <v>0.12051870213117501</v>
          </cell>
          <cell r="D832">
            <v>1.12611729338841</v>
          </cell>
        </row>
        <row r="833">
          <cell r="B833" t="str">
            <v>Ywhae</v>
          </cell>
          <cell r="C833">
            <v>0.43326413217626703</v>
          </cell>
          <cell r="D833">
            <v>0.90560513617043903</v>
          </cell>
        </row>
        <row r="834">
          <cell r="B834" t="str">
            <v>Rps14</v>
          </cell>
          <cell r="C834">
            <v>0.85722579950586197</v>
          </cell>
          <cell r="D834">
            <v>0.98566826103137395</v>
          </cell>
        </row>
        <row r="835">
          <cell r="B835" t="str">
            <v>Rps23</v>
          </cell>
          <cell r="C835">
            <v>0.91360459224940305</v>
          </cell>
          <cell r="D835">
            <v>1.0213867193545501</v>
          </cell>
        </row>
        <row r="836">
          <cell r="B836" t="str">
            <v>Rps18</v>
          </cell>
          <cell r="C836">
            <v>0.43161708991238601</v>
          </cell>
          <cell r="D836">
            <v>1.03612260805348</v>
          </cell>
        </row>
        <row r="837">
          <cell r="B837" t="str">
            <v>Rps29</v>
          </cell>
          <cell r="C837">
            <v>0.64401327880743997</v>
          </cell>
          <cell r="D837">
            <v>1.0609820637410601</v>
          </cell>
        </row>
        <row r="838">
          <cell r="B838" t="str">
            <v>Rps11</v>
          </cell>
          <cell r="C838">
            <v>0.41765709238450899</v>
          </cell>
          <cell r="D838">
            <v>1.4071337237800301</v>
          </cell>
        </row>
        <row r="839">
          <cell r="B839" t="str">
            <v>Rps13</v>
          </cell>
          <cell r="C839">
            <v>0.56617909552525603</v>
          </cell>
          <cell r="D839">
            <v>0.93527565422862002</v>
          </cell>
        </row>
        <row r="840">
          <cell r="B840" t="str">
            <v>Snrpe</v>
          </cell>
          <cell r="C840">
            <v>0.39212308199733098</v>
          </cell>
          <cell r="D840">
            <v>1.96583936594331</v>
          </cell>
        </row>
        <row r="841">
          <cell r="B841" t="str">
            <v>Snrpf</v>
          </cell>
          <cell r="C841">
            <v>0.494262898815789</v>
          </cell>
          <cell r="D841">
            <v>0.75286626913142396</v>
          </cell>
        </row>
        <row r="842">
          <cell r="B842" t="str">
            <v>Lsm3</v>
          </cell>
          <cell r="C842">
            <v>0.227007280421299</v>
          </cell>
          <cell r="D842">
            <v>1.0593928100457599</v>
          </cell>
        </row>
        <row r="843">
          <cell r="B843" t="str">
            <v>Lsm6</v>
          </cell>
          <cell r="C843">
            <v>0.321625361486988</v>
          </cell>
          <cell r="D843">
            <v>1.3076124701132401</v>
          </cell>
        </row>
        <row r="844">
          <cell r="B844" t="str">
            <v>Snrpd1</v>
          </cell>
          <cell r="C844">
            <v>0.63960459453225205</v>
          </cell>
          <cell r="D844">
            <v>1.25425850644204</v>
          </cell>
        </row>
        <row r="845">
          <cell r="B845" t="str">
            <v>Snrpd2</v>
          </cell>
          <cell r="C845">
            <v>0.53013556325189204</v>
          </cell>
          <cell r="D845">
            <v>1.0527333681884199</v>
          </cell>
        </row>
        <row r="846">
          <cell r="B846" t="str">
            <v>Snrpd3</v>
          </cell>
          <cell r="C846">
            <v>5.5655032863645301E-2</v>
          </cell>
          <cell r="D846">
            <v>1.16021174472747</v>
          </cell>
        </row>
        <row r="847">
          <cell r="B847" t="str">
            <v>Psmc6</v>
          </cell>
          <cell r="C847">
            <v>0.19193325112886001</v>
          </cell>
          <cell r="D847">
            <v>0.93889820269799096</v>
          </cell>
        </row>
        <row r="848">
          <cell r="B848" t="str">
            <v>Kcnab2</v>
          </cell>
          <cell r="C848">
            <v>0.62361128711542901</v>
          </cell>
          <cell r="D848">
            <v>1.06808604552201</v>
          </cell>
        </row>
        <row r="849">
          <cell r="B849" t="str">
            <v>Abi2</v>
          </cell>
          <cell r="C849">
            <v>0.20862781560016899</v>
          </cell>
          <cell r="D849">
            <v>0.92217039115077104</v>
          </cell>
        </row>
        <row r="850">
          <cell r="B850" t="str">
            <v>Rab11a</v>
          </cell>
          <cell r="C850">
            <v>0.463349253130586</v>
          </cell>
          <cell r="D850">
            <v>1.0342691846316101</v>
          </cell>
        </row>
        <row r="851">
          <cell r="B851" t="str">
            <v>Tsc22d1</v>
          </cell>
          <cell r="C851">
            <v>1.4379818868368199E-2</v>
          </cell>
          <cell r="D851">
            <v>0.72030907649117104</v>
          </cell>
        </row>
        <row r="852">
          <cell r="B852" t="str">
            <v>Dynlrb1</v>
          </cell>
          <cell r="C852">
            <v>0.90554401434903897</v>
          </cell>
          <cell r="D852">
            <v>1.01376349387999</v>
          </cell>
        </row>
        <row r="853">
          <cell r="B853" t="str">
            <v>Eef1a2</v>
          </cell>
          <cell r="C853">
            <v>0.85848694535651704</v>
          </cell>
          <cell r="D853">
            <v>0.98584851307806798</v>
          </cell>
        </row>
        <row r="854">
          <cell r="B854" t="str">
            <v>Rps4x</v>
          </cell>
          <cell r="C854">
            <v>0.90509681561728705</v>
          </cell>
          <cell r="D854">
            <v>1.0064456289580199</v>
          </cell>
        </row>
        <row r="855">
          <cell r="B855" t="str">
            <v>Ppp2cb</v>
          </cell>
          <cell r="C855">
            <v>0.91865033946457297</v>
          </cell>
          <cell r="D855">
            <v>1.0199762255668201</v>
          </cell>
        </row>
        <row r="856">
          <cell r="B856" t="str">
            <v>Rpl18a</v>
          </cell>
          <cell r="C856">
            <v>0.48841867125875998</v>
          </cell>
          <cell r="D856">
            <v>1.31566813911893</v>
          </cell>
        </row>
        <row r="857">
          <cell r="B857" t="str">
            <v>Ap2s1</v>
          </cell>
          <cell r="C857">
            <v>0.106912937889331</v>
          </cell>
          <cell r="D857">
            <v>1.2073648920190001</v>
          </cell>
        </row>
        <row r="858">
          <cell r="B858" t="str">
            <v>Rhob</v>
          </cell>
          <cell r="C858">
            <v>0.18616503299869799</v>
          </cell>
          <cell r="D858">
            <v>1.0679049518827299</v>
          </cell>
        </row>
        <row r="859">
          <cell r="B859" t="str">
            <v>Hpcal1</v>
          </cell>
          <cell r="C859">
            <v>0.34588962716628302</v>
          </cell>
          <cell r="D859">
            <v>0.90086497348598704</v>
          </cell>
        </row>
        <row r="860">
          <cell r="B860" t="str">
            <v>Rpl23a</v>
          </cell>
          <cell r="C860">
            <v>0.81680416692503999</v>
          </cell>
          <cell r="D860">
            <v>0.97269728538741795</v>
          </cell>
        </row>
        <row r="861">
          <cell r="B861" t="str">
            <v>Rps6</v>
          </cell>
          <cell r="C861">
            <v>0.66606308108464796</v>
          </cell>
          <cell r="D861">
            <v>0.98045492669741796</v>
          </cell>
        </row>
        <row r="862">
          <cell r="B862" t="str">
            <v>Vsnl1</v>
          </cell>
          <cell r="C862">
            <v>0.62149942219249599</v>
          </cell>
          <cell r="D862">
            <v>0.97118479871251995</v>
          </cell>
        </row>
        <row r="863">
          <cell r="B863" t="str">
            <v>Mtpn</v>
          </cell>
          <cell r="C863">
            <v>0.83784508011456205</v>
          </cell>
          <cell r="D863">
            <v>0.96750632908369405</v>
          </cell>
        </row>
        <row r="864">
          <cell r="B864" t="str">
            <v>Hist1h4a</v>
          </cell>
          <cell r="C864">
            <v>0.43460410347748102</v>
          </cell>
          <cell r="D864">
            <v>1.12733993593167</v>
          </cell>
        </row>
        <row r="865">
          <cell r="B865" t="str">
            <v>Gabra1</v>
          </cell>
          <cell r="C865">
            <v>0.17218885353462701</v>
          </cell>
          <cell r="D865">
            <v>1.09188498502034</v>
          </cell>
        </row>
        <row r="866">
          <cell r="B866" t="str">
            <v>Atp6v1b2</v>
          </cell>
          <cell r="C866">
            <v>0.23968174215363799</v>
          </cell>
          <cell r="D866">
            <v>0.945686250871003</v>
          </cell>
        </row>
        <row r="867">
          <cell r="B867" t="str">
            <v>Rab1A</v>
          </cell>
          <cell r="C867">
            <v>0.69224334663230402</v>
          </cell>
          <cell r="D867">
            <v>1.0525418648808</v>
          </cell>
        </row>
        <row r="868">
          <cell r="B868" t="str">
            <v>Rab3c</v>
          </cell>
          <cell r="C868">
            <v>0.48328714322942501</v>
          </cell>
          <cell r="D868">
            <v>0.94168078456568305</v>
          </cell>
        </row>
        <row r="869">
          <cell r="B869" t="str">
            <v>Ran</v>
          </cell>
          <cell r="C869">
            <v>0.82677129108455505</v>
          </cell>
          <cell r="D869">
            <v>1.01973757785659</v>
          </cell>
        </row>
        <row r="870">
          <cell r="B870" t="str">
            <v>Rpl23</v>
          </cell>
          <cell r="C870">
            <v>0.62729147562752596</v>
          </cell>
          <cell r="D870">
            <v>0.94825445434994504</v>
          </cell>
        </row>
        <row r="871">
          <cell r="B871" t="str">
            <v>Rap1a</v>
          </cell>
          <cell r="C871">
            <v>0.148918148893044</v>
          </cell>
          <cell r="D871">
            <v>1.1507201641864699</v>
          </cell>
        </row>
        <row r="872">
          <cell r="B872" t="str">
            <v>Ube2d2</v>
          </cell>
          <cell r="C872">
            <v>0.67397598346523802</v>
          </cell>
          <cell r="D872">
            <v>1.0556763059729399</v>
          </cell>
        </row>
        <row r="873">
          <cell r="B873" t="str">
            <v>Rps24</v>
          </cell>
          <cell r="C873">
            <v>0.430633841198102</v>
          </cell>
          <cell r="D873">
            <v>0.669932431344202</v>
          </cell>
        </row>
        <row r="874">
          <cell r="B874" t="str">
            <v>Rps25</v>
          </cell>
          <cell r="C874">
            <v>0.76493301474236897</v>
          </cell>
          <cell r="D874">
            <v>1.0142156069294499</v>
          </cell>
        </row>
        <row r="875">
          <cell r="B875" t="str">
            <v>Rps26</v>
          </cell>
          <cell r="C875">
            <v>0.27634126000015802</v>
          </cell>
          <cell r="D875">
            <v>2.5638342823286502</v>
          </cell>
        </row>
        <row r="876">
          <cell r="B876" t="str">
            <v>Rps28</v>
          </cell>
          <cell r="C876">
            <v>0.75793128518785902</v>
          </cell>
          <cell r="D876">
            <v>0.96896858822634502</v>
          </cell>
        </row>
        <row r="877">
          <cell r="B877" t="str">
            <v>Fau</v>
          </cell>
          <cell r="C877">
            <v>0.76363459357217101</v>
          </cell>
          <cell r="D877">
            <v>0.98352508814339901</v>
          </cell>
        </row>
        <row r="878">
          <cell r="B878" t="str">
            <v>Elob</v>
          </cell>
          <cell r="C878">
            <v>3.56443830022262E-2</v>
          </cell>
          <cell r="D878">
            <v>1.1131805073001599</v>
          </cell>
        </row>
        <row r="879">
          <cell r="B879" t="str">
            <v>Gnb1</v>
          </cell>
          <cell r="C879">
            <v>0.29811406573665</v>
          </cell>
          <cell r="D879">
            <v>1.0767000819025601</v>
          </cell>
        </row>
        <row r="880">
          <cell r="B880" t="str">
            <v>Rbx1</v>
          </cell>
          <cell r="C880">
            <v>0.81807862183597801</v>
          </cell>
          <cell r="D880">
            <v>1.0318265288685</v>
          </cell>
        </row>
        <row r="881">
          <cell r="B881" t="str">
            <v>Gnb2</v>
          </cell>
          <cell r="C881">
            <v>0.88924531263061601</v>
          </cell>
          <cell r="D881">
            <v>0.99157325949072905</v>
          </cell>
        </row>
        <row r="882">
          <cell r="B882" t="str">
            <v>Gnb5</v>
          </cell>
          <cell r="C882">
            <v>0.10870401266806499</v>
          </cell>
          <cell r="D882">
            <v>0.897779661607505</v>
          </cell>
        </row>
        <row r="883">
          <cell r="B883" t="str">
            <v>Rpl30</v>
          </cell>
          <cell r="C883">
            <v>0.74786045915241794</v>
          </cell>
          <cell r="D883">
            <v>0.97360243418537995</v>
          </cell>
        </row>
        <row r="884">
          <cell r="B884" t="str">
            <v>Cycs</v>
          </cell>
          <cell r="C884">
            <v>0.89275048558251002</v>
          </cell>
          <cell r="D884">
            <v>1.0120402492637</v>
          </cell>
        </row>
        <row r="885">
          <cell r="B885" t="str">
            <v>Rpl31</v>
          </cell>
          <cell r="C885">
            <v>0.70908743118403905</v>
          </cell>
          <cell r="D885">
            <v>0.98158167703374399</v>
          </cell>
        </row>
        <row r="886">
          <cell r="B886" t="str">
            <v>Rps3</v>
          </cell>
          <cell r="C886">
            <v>0.56430488758602304</v>
          </cell>
          <cell r="D886">
            <v>0.95579118714798605</v>
          </cell>
        </row>
        <row r="887">
          <cell r="B887" t="str">
            <v>Rpl32</v>
          </cell>
          <cell r="C887">
            <v>0.90996530256719699</v>
          </cell>
          <cell r="D887">
            <v>0.94166018759253101</v>
          </cell>
        </row>
        <row r="888">
          <cell r="B888" t="str">
            <v>Rpl8</v>
          </cell>
          <cell r="C888">
            <v>0.45071432259632499</v>
          </cell>
          <cell r="D888">
            <v>1.03705745929847</v>
          </cell>
        </row>
        <row r="889">
          <cell r="B889" t="str">
            <v>Ybx1</v>
          </cell>
          <cell r="C889">
            <v>0.70674751729091101</v>
          </cell>
          <cell r="D889">
            <v>1.23415977391923</v>
          </cell>
        </row>
        <row r="890">
          <cell r="B890" t="str">
            <v>Pfn1</v>
          </cell>
          <cell r="C890">
            <v>0.27434244087566001</v>
          </cell>
          <cell r="D890">
            <v>0.87101971154650903</v>
          </cell>
        </row>
        <row r="891">
          <cell r="B891" t="str">
            <v>Rps27a</v>
          </cell>
          <cell r="C891">
            <v>0.85534842663837896</v>
          </cell>
          <cell r="D891">
            <v>0.98430954936871695</v>
          </cell>
        </row>
        <row r="892">
          <cell r="B892" t="str">
            <v>Uba52</v>
          </cell>
          <cell r="C892">
            <v>0.12927772088085901</v>
          </cell>
          <cell r="D892">
            <v>1.17684733202106</v>
          </cell>
        </row>
        <row r="893">
          <cell r="B893" t="str">
            <v>Tra2b</v>
          </cell>
          <cell r="C893">
            <v>0.32375102396585598</v>
          </cell>
          <cell r="D893">
            <v>0.77703786862816704</v>
          </cell>
        </row>
        <row r="894">
          <cell r="B894" t="str">
            <v>Rac1</v>
          </cell>
          <cell r="C894">
            <v>0.13087898202214099</v>
          </cell>
          <cell r="D894">
            <v>1.0674954960251299</v>
          </cell>
        </row>
        <row r="895">
          <cell r="B895" t="str">
            <v>Tle5</v>
          </cell>
          <cell r="C895">
            <v>8.9237360321075595E-3</v>
          </cell>
          <cell r="D895">
            <v>4.8149923640954801</v>
          </cell>
        </row>
        <row r="896">
          <cell r="B896" t="str">
            <v>Pafah1b1</v>
          </cell>
          <cell r="C896">
            <v>0.76415493316357497</v>
          </cell>
          <cell r="D896">
            <v>1.0204956935037199</v>
          </cell>
        </row>
        <row r="897">
          <cell r="B897" t="str">
            <v>Rab3a</v>
          </cell>
          <cell r="C897">
            <v>0.69687074483657097</v>
          </cell>
          <cell r="D897">
            <v>0.95184800814023796</v>
          </cell>
        </row>
        <row r="898">
          <cell r="B898" t="str">
            <v>Hspa8</v>
          </cell>
          <cell r="C898">
            <v>6.4019549520183397E-3</v>
          </cell>
          <cell r="D898">
            <v>0.91950606126601298</v>
          </cell>
        </row>
        <row r="899">
          <cell r="B899" t="str">
            <v>Vamp3</v>
          </cell>
          <cell r="C899">
            <v>8.4893299301374306E-2</v>
          </cell>
          <cell r="D899">
            <v>0.76157153959976698</v>
          </cell>
        </row>
        <row r="900">
          <cell r="B900" t="str">
            <v>Tpt1</v>
          </cell>
          <cell r="C900">
            <v>0.71657337355600403</v>
          </cell>
          <cell r="D900">
            <v>0.93522397386686595</v>
          </cell>
        </row>
        <row r="901">
          <cell r="B901" t="str">
            <v>Mpc1</v>
          </cell>
          <cell r="C901">
            <v>0.30184234229002199</v>
          </cell>
          <cell r="D901">
            <v>1.0632548732201299</v>
          </cell>
        </row>
        <row r="902">
          <cell r="B902" t="str">
            <v>Dnaja1</v>
          </cell>
          <cell r="C902">
            <v>0.254700337400183</v>
          </cell>
          <cell r="D902">
            <v>0.84883143191256305</v>
          </cell>
        </row>
        <row r="903">
          <cell r="B903" t="str">
            <v>Hspd1</v>
          </cell>
          <cell r="C903">
            <v>0.61855140263194097</v>
          </cell>
          <cell r="D903">
            <v>0.98041456357377699</v>
          </cell>
        </row>
        <row r="904">
          <cell r="B904" t="str">
            <v>Vamp2</v>
          </cell>
          <cell r="C904">
            <v>0.174191285721606</v>
          </cell>
          <cell r="D904">
            <v>0.90290185283275604</v>
          </cell>
        </row>
        <row r="905">
          <cell r="B905" t="str">
            <v>Sult4a1</v>
          </cell>
          <cell r="C905">
            <v>0.59177620371178197</v>
          </cell>
          <cell r="D905">
            <v>1.0376755076556099</v>
          </cell>
        </row>
        <row r="906">
          <cell r="B906" t="str">
            <v>Pcp4</v>
          </cell>
          <cell r="C906">
            <v>0.179932021444975</v>
          </cell>
          <cell r="D906">
            <v>0.62288892591867595</v>
          </cell>
        </row>
        <row r="907">
          <cell r="B907" t="str">
            <v>Eif4e</v>
          </cell>
          <cell r="C907">
            <v>0.93278228161473997</v>
          </cell>
          <cell r="D907">
            <v>0.992201142252781</v>
          </cell>
        </row>
        <row r="908">
          <cell r="B908" t="str">
            <v>Gabrb3</v>
          </cell>
          <cell r="C908">
            <v>0.201887124546418</v>
          </cell>
          <cell r="D908">
            <v>1.0971610017153099</v>
          </cell>
        </row>
        <row r="909">
          <cell r="B909" t="str">
            <v>Mapk1</v>
          </cell>
          <cell r="C909">
            <v>0.402391957274437</v>
          </cell>
          <cell r="D909">
            <v>0.91651190652693604</v>
          </cell>
        </row>
        <row r="910">
          <cell r="B910" t="str">
            <v>Ppp1cc</v>
          </cell>
          <cell r="C910">
            <v>0.401407642408319</v>
          </cell>
          <cell r="D910">
            <v>1.06420602034675</v>
          </cell>
        </row>
        <row r="911">
          <cell r="B911" t="str">
            <v>Gnas</v>
          </cell>
          <cell r="C911">
            <v>0.258628069439302</v>
          </cell>
          <cell r="D911">
            <v>1.04723050915203</v>
          </cell>
        </row>
        <row r="912">
          <cell r="B912" t="str">
            <v>Ywhaz</v>
          </cell>
          <cell r="C912">
            <v>4.6980586735000801E-2</v>
          </cell>
          <cell r="D912">
            <v>0.84580245644914998</v>
          </cell>
        </row>
        <row r="913">
          <cell r="B913" t="str">
            <v>Gabrb2</v>
          </cell>
          <cell r="C913">
            <v>0.91333451582432101</v>
          </cell>
          <cell r="D913">
            <v>1.0091686789955101</v>
          </cell>
        </row>
        <row r="914">
          <cell r="B914" t="str">
            <v>Kcna2</v>
          </cell>
          <cell r="C914">
            <v>0.144299757799113</v>
          </cell>
          <cell r="D914">
            <v>1.18306004817833</v>
          </cell>
        </row>
        <row r="915">
          <cell r="B915" t="str">
            <v>Hmgb1</v>
          </cell>
          <cell r="C915">
            <v>8.7231171955024306E-2</v>
          </cell>
          <cell r="D915">
            <v>0.59939552176537003</v>
          </cell>
        </row>
        <row r="916">
          <cell r="B916" t="str">
            <v>Snrpn</v>
          </cell>
          <cell r="C916">
            <v>1.5301277676225499E-2</v>
          </cell>
          <cell r="D916">
            <v>1.2187789850083399</v>
          </cell>
        </row>
        <row r="917">
          <cell r="B917" t="str">
            <v>Dynll1</v>
          </cell>
          <cell r="C917">
            <v>0.21556912380756801</v>
          </cell>
          <cell r="D917">
            <v>0.49834287046536002</v>
          </cell>
        </row>
        <row r="918">
          <cell r="B918" t="str">
            <v>Gng2</v>
          </cell>
          <cell r="C918">
            <v>0.94429558098629995</v>
          </cell>
          <cell r="D918">
            <v>1.0128656885495599</v>
          </cell>
        </row>
        <row r="919">
          <cell r="B919" t="str">
            <v>Gng3</v>
          </cell>
          <cell r="C919">
            <v>0.178386258505526</v>
          </cell>
          <cell r="D919">
            <v>1.1886342324407699</v>
          </cell>
        </row>
        <row r="920">
          <cell r="B920" t="str">
            <v>Eif5a</v>
          </cell>
          <cell r="C920">
            <v>0.28710645865329498</v>
          </cell>
          <cell r="D920">
            <v>1.0999131897319301</v>
          </cell>
        </row>
        <row r="921">
          <cell r="B921" t="str">
            <v>Pkia</v>
          </cell>
          <cell r="C921">
            <v>1.2537678423180499E-2</v>
          </cell>
          <cell r="D921">
            <v>0.4941599654062</v>
          </cell>
        </row>
        <row r="922">
          <cell r="B922" t="str">
            <v>Actg1</v>
          </cell>
          <cell r="C922">
            <v>0.26421017792322898</v>
          </cell>
          <cell r="D922">
            <v>0.82336307232027495</v>
          </cell>
        </row>
        <row r="923">
          <cell r="B923" t="str">
            <v>Prkcg</v>
          </cell>
          <cell r="C923">
            <v>0.46479124075087302</v>
          </cell>
          <cell r="D923">
            <v>0.94010812455141801</v>
          </cell>
        </row>
        <row r="924">
          <cell r="B924" t="str">
            <v>Rala</v>
          </cell>
          <cell r="C924">
            <v>0.71853814181727604</v>
          </cell>
          <cell r="D924">
            <v>0.95946950694187805</v>
          </cell>
        </row>
        <row r="925">
          <cell r="B925" t="str">
            <v>Rps12</v>
          </cell>
          <cell r="C925">
            <v>0.14990019344812</v>
          </cell>
          <cell r="D925">
            <v>1.1098230389472901</v>
          </cell>
        </row>
        <row r="926">
          <cell r="B926" t="str">
            <v>Rps10</v>
          </cell>
          <cell r="C926">
            <v>0.93757742889303397</v>
          </cell>
          <cell r="D926">
            <v>1.0112345244718199</v>
          </cell>
        </row>
        <row r="927">
          <cell r="B927" t="str">
            <v>Ppp3ca</v>
          </cell>
          <cell r="C927">
            <v>0.18726980501455801</v>
          </cell>
          <cell r="D927">
            <v>1.0667687529505101</v>
          </cell>
        </row>
        <row r="928">
          <cell r="B928" t="str">
            <v>Ppp2ca</v>
          </cell>
          <cell r="C928">
            <v>9.6838173723240703E-2</v>
          </cell>
          <cell r="D928">
            <v>1.10369421381902</v>
          </cell>
        </row>
        <row r="929">
          <cell r="B929" t="str">
            <v>Phb</v>
          </cell>
          <cell r="C929">
            <v>3.1201418118086102E-2</v>
          </cell>
          <cell r="D929">
            <v>1.07392109756939</v>
          </cell>
        </row>
        <row r="930">
          <cell r="B930" t="str">
            <v>Csnk2b</v>
          </cell>
          <cell r="C930">
            <v>5.3032156352185597E-2</v>
          </cell>
          <cell r="D930">
            <v>0.79742433838639903</v>
          </cell>
        </row>
        <row r="931">
          <cell r="B931" t="str">
            <v>Rpl22</v>
          </cell>
          <cell r="C931">
            <v>0.36797485617555198</v>
          </cell>
          <cell r="D931">
            <v>0.92220496493201398</v>
          </cell>
        </row>
        <row r="932">
          <cell r="B932" t="str">
            <v>Actc1</v>
          </cell>
          <cell r="C932">
            <v>0.138122610313378</v>
          </cell>
          <cell r="D932">
            <v>0.39006715039716</v>
          </cell>
        </row>
        <row r="933">
          <cell r="B933" t="str">
            <v>Ube2l3</v>
          </cell>
          <cell r="C933">
            <v>0.73120683110302098</v>
          </cell>
          <cell r="D933">
            <v>0.946101865160625</v>
          </cell>
        </row>
        <row r="934">
          <cell r="B934" t="str">
            <v>Rack1</v>
          </cell>
          <cell r="C934">
            <v>0.55203807180661002</v>
          </cell>
          <cell r="D934">
            <v>1.0505610601250599</v>
          </cell>
        </row>
        <row r="935">
          <cell r="B935" t="str">
            <v>Acta1</v>
          </cell>
          <cell r="C935">
            <v>0.19845961146011601</v>
          </cell>
          <cell r="D935">
            <v>0.88439393808328703</v>
          </cell>
        </row>
        <row r="936">
          <cell r="B936" t="str">
            <v>Prkacb</v>
          </cell>
          <cell r="C936">
            <v>0.54640348839849895</v>
          </cell>
          <cell r="D936">
            <v>1.0573166439678201</v>
          </cell>
        </row>
        <row r="937">
          <cell r="B937" t="str">
            <v>Ywhaq</v>
          </cell>
          <cell r="C937">
            <v>4.0984809149111401E-2</v>
          </cell>
          <cell r="D937">
            <v>0.90241855758548195</v>
          </cell>
        </row>
        <row r="938">
          <cell r="B938" t="str">
            <v>Tuba4a</v>
          </cell>
          <cell r="C938">
            <v>0.28249926811029102</v>
          </cell>
          <cell r="D938">
            <v>1.2352665421095901</v>
          </cell>
        </row>
        <row r="939">
          <cell r="B939" t="str">
            <v>Tuba1a</v>
          </cell>
          <cell r="C939">
            <v>0.57363516687517002</v>
          </cell>
          <cell r="D939">
            <v>0.951323582890377</v>
          </cell>
        </row>
        <row r="940">
          <cell r="B940" t="str">
            <v>Tubb4b</v>
          </cell>
          <cell r="C940">
            <v>0.88559706023350704</v>
          </cell>
          <cell r="D940">
            <v>0.98654780802505104</v>
          </cell>
        </row>
        <row r="941">
          <cell r="B941" t="str">
            <v>Tuba1c</v>
          </cell>
          <cell r="C941">
            <v>0.59862716865929699</v>
          </cell>
          <cell r="D941">
            <v>0.96569362365464895</v>
          </cell>
        </row>
        <row r="942">
          <cell r="B942" t="str">
            <v>Prkcb</v>
          </cell>
          <cell r="C942">
            <v>0.38506967650234097</v>
          </cell>
          <cell r="D942">
            <v>0.93090880477907101</v>
          </cell>
        </row>
        <row r="943">
          <cell r="B943" t="str">
            <v>Ywhah</v>
          </cell>
          <cell r="C943">
            <v>0.507834434412612</v>
          </cell>
          <cell r="D943">
            <v>0.96041471137616297</v>
          </cell>
        </row>
        <row r="944">
          <cell r="B944" t="str">
            <v>Ranbp9</v>
          </cell>
          <cell r="C944">
            <v>9.4523720393297803E-2</v>
          </cell>
          <cell r="D944">
            <v>0.75499858567691602</v>
          </cell>
        </row>
        <row r="945">
          <cell r="B945" t="str">
            <v>Sbds</v>
          </cell>
          <cell r="C945">
            <v>0.59533240720666103</v>
          </cell>
          <cell r="D945">
            <v>1.14878015033409</v>
          </cell>
        </row>
        <row r="946">
          <cell r="B946" t="str">
            <v>Kpnb1</v>
          </cell>
          <cell r="C946">
            <v>0.240154116944964</v>
          </cell>
          <cell r="D946">
            <v>0.92428643657653098</v>
          </cell>
        </row>
        <row r="947">
          <cell r="B947" t="str">
            <v>Dlg3</v>
          </cell>
          <cell r="C947">
            <v>0.83672745043288399</v>
          </cell>
          <cell r="D947">
            <v>0.98744891566324799</v>
          </cell>
        </row>
        <row r="948">
          <cell r="B948" t="str">
            <v>Kifap3</v>
          </cell>
          <cell r="C948">
            <v>0.76728973998013195</v>
          </cell>
          <cell r="D948">
            <v>1.1727713996253299</v>
          </cell>
        </row>
        <row r="949">
          <cell r="B949" t="str">
            <v>Psmb7</v>
          </cell>
          <cell r="C949">
            <v>0.187932930951449</v>
          </cell>
          <cell r="D949">
            <v>1.27272864602035</v>
          </cell>
        </row>
        <row r="950">
          <cell r="B950" t="str">
            <v>Lxn</v>
          </cell>
          <cell r="C950">
            <v>0.916100345848742</v>
          </cell>
          <cell r="D950">
            <v>1.00863107499451</v>
          </cell>
        </row>
        <row r="951">
          <cell r="B951" t="str">
            <v>Plxna1</v>
          </cell>
          <cell r="C951">
            <v>0.53771081331553405</v>
          </cell>
          <cell r="D951">
            <v>1.1042143010229399</v>
          </cell>
        </row>
        <row r="952">
          <cell r="B952" t="str">
            <v>Chl1</v>
          </cell>
          <cell r="C952">
            <v>6.8438453377915306E-2</v>
          </cell>
          <cell r="D952">
            <v>2.6117558974797199</v>
          </cell>
        </row>
        <row r="953">
          <cell r="B953" t="str">
            <v>Vamp7</v>
          </cell>
          <cell r="C953">
            <v>0.278729059362886</v>
          </cell>
          <cell r="D953">
            <v>1.5861776052788299</v>
          </cell>
        </row>
        <row r="954">
          <cell r="B954" t="str">
            <v>Hdac2</v>
          </cell>
          <cell r="C954">
            <v>0.49003582185612199</v>
          </cell>
          <cell r="D954">
            <v>0.69819065933751701</v>
          </cell>
        </row>
        <row r="955">
          <cell r="B955" t="str">
            <v>Mpp1</v>
          </cell>
          <cell r="C955">
            <v>0.582320566711649</v>
          </cell>
          <cell r="D955">
            <v>0.90269693205974699</v>
          </cell>
        </row>
        <row r="956">
          <cell r="B956" t="str">
            <v>Pebp1</v>
          </cell>
          <cell r="C956">
            <v>0.64425842098727903</v>
          </cell>
          <cell r="D956">
            <v>0.97912782571313495</v>
          </cell>
        </row>
        <row r="957">
          <cell r="B957" t="str">
            <v>Stam</v>
          </cell>
          <cell r="C957">
            <v>0.36731311233395397</v>
          </cell>
          <cell r="D957">
            <v>1.37081775095768</v>
          </cell>
        </row>
        <row r="958">
          <cell r="B958" t="str">
            <v>Stim1</v>
          </cell>
          <cell r="C958">
            <v>0.73572762546063297</v>
          </cell>
          <cell r="D958">
            <v>1.2293686360323599</v>
          </cell>
        </row>
        <row r="959">
          <cell r="B959" t="str">
            <v>Rock1</v>
          </cell>
          <cell r="C959">
            <v>0.98247664239436105</v>
          </cell>
          <cell r="D959">
            <v>0.98839748716583198</v>
          </cell>
        </row>
        <row r="960">
          <cell r="B960" t="str">
            <v>Rock2</v>
          </cell>
          <cell r="C960">
            <v>0.6934851610792</v>
          </cell>
          <cell r="D960">
            <v>0.96767107097174399</v>
          </cell>
        </row>
        <row r="961">
          <cell r="B961" t="str">
            <v>Hint1</v>
          </cell>
          <cell r="C961">
            <v>0.91722222473163895</v>
          </cell>
          <cell r="D961">
            <v>0.99172751114869995</v>
          </cell>
        </row>
        <row r="962">
          <cell r="B962" t="str">
            <v>Elavl1</v>
          </cell>
          <cell r="C962">
            <v>5.9520034070778403E-2</v>
          </cell>
          <cell r="D962">
            <v>1.0985323045792501</v>
          </cell>
        </row>
        <row r="963">
          <cell r="B963" t="str">
            <v>Fgf14</v>
          </cell>
          <cell r="C963">
            <v>0.62356547178601496</v>
          </cell>
          <cell r="D963">
            <v>0.87650080319458001</v>
          </cell>
        </row>
        <row r="964">
          <cell r="B964" t="str">
            <v>Rasgrf2</v>
          </cell>
          <cell r="C964">
            <v>0.51300968030690897</v>
          </cell>
          <cell r="D964">
            <v>0.665581655144171</v>
          </cell>
        </row>
        <row r="965">
          <cell r="B965" t="str">
            <v>Usp9x</v>
          </cell>
          <cell r="C965">
            <v>0.26393373730103897</v>
          </cell>
          <cell r="D965">
            <v>1.05432984166939</v>
          </cell>
        </row>
        <row r="966">
          <cell r="B966" t="str">
            <v>Idh3g</v>
          </cell>
          <cell r="C966">
            <v>0.85333756317062404</v>
          </cell>
          <cell r="D966">
            <v>0.98679285584763399</v>
          </cell>
        </row>
        <row r="967">
          <cell r="B967" t="str">
            <v>Cdh10</v>
          </cell>
          <cell r="C967">
            <v>0.467122055831799</v>
          </cell>
          <cell r="D967">
            <v>1.15940756718881</v>
          </cell>
        </row>
        <row r="968">
          <cell r="B968" t="str">
            <v>Slc8a1</v>
          </cell>
          <cell r="C968">
            <v>0.35828934648310401</v>
          </cell>
          <cell r="D968">
            <v>1.1642540619372801</v>
          </cell>
        </row>
        <row r="969">
          <cell r="B969" t="str">
            <v>Evl</v>
          </cell>
          <cell r="C969">
            <v>7.4292048580291398E-2</v>
          </cell>
          <cell r="D969">
            <v>2.3569780626733898</v>
          </cell>
        </row>
        <row r="970">
          <cell r="B970" t="str">
            <v>Slc9a3r1</v>
          </cell>
          <cell r="C970">
            <v>0.72824359636704805</v>
          </cell>
          <cell r="D970">
            <v>1.0235098047054201</v>
          </cell>
        </row>
        <row r="971">
          <cell r="B971" t="str">
            <v>Vasp</v>
          </cell>
          <cell r="C971">
            <v>0.74928877396442894</v>
          </cell>
          <cell r="D971">
            <v>1.1399015847432801</v>
          </cell>
        </row>
        <row r="972">
          <cell r="B972" t="str">
            <v>Sparcl1</v>
          </cell>
          <cell r="C972">
            <v>0.49717563058851</v>
          </cell>
          <cell r="D972">
            <v>0.88858378245556202</v>
          </cell>
        </row>
        <row r="973">
          <cell r="B973" t="str">
            <v>Naca</v>
          </cell>
          <cell r="C973">
            <v>0.63952214369190796</v>
          </cell>
          <cell r="D973">
            <v>0.87432615149308301</v>
          </cell>
        </row>
        <row r="974">
          <cell r="B974" t="str">
            <v>Urod</v>
          </cell>
          <cell r="C974">
            <v>4.2382937911917502E-2</v>
          </cell>
          <cell r="D974">
            <v>1.33481526746972</v>
          </cell>
        </row>
        <row r="975">
          <cell r="B975" t="str">
            <v>Ctps1</v>
          </cell>
          <cell r="C975">
            <v>0.58599500014491801</v>
          </cell>
          <cell r="D975">
            <v>1.138895733157</v>
          </cell>
        </row>
        <row r="976">
          <cell r="B976" t="str">
            <v>Gaa</v>
          </cell>
          <cell r="C976">
            <v>0.77631661034893196</v>
          </cell>
          <cell r="D976">
            <v>1.0419173535345601</v>
          </cell>
        </row>
        <row r="977">
          <cell r="B977" t="str">
            <v>Atp8a1</v>
          </cell>
          <cell r="C977">
            <v>0.82473348526179002</v>
          </cell>
          <cell r="D977">
            <v>0.98266626072279095</v>
          </cell>
        </row>
        <row r="978">
          <cell r="B978" t="str">
            <v>Cct7</v>
          </cell>
          <cell r="C978">
            <v>0.100679215634691</v>
          </cell>
          <cell r="D978">
            <v>1.0656399894463899</v>
          </cell>
        </row>
        <row r="979">
          <cell r="B979" t="str">
            <v>Cct2</v>
          </cell>
          <cell r="C979">
            <v>0.57171214148268001</v>
          </cell>
          <cell r="D979">
            <v>1.0184130596282699</v>
          </cell>
        </row>
        <row r="980">
          <cell r="B980" t="str">
            <v>Cct4</v>
          </cell>
          <cell r="C980">
            <v>0.21993488857129001</v>
          </cell>
          <cell r="D980">
            <v>1.0665033994454101</v>
          </cell>
        </row>
        <row r="981">
          <cell r="B981" t="str">
            <v>Cct5</v>
          </cell>
          <cell r="C981">
            <v>0.28456755589215099</v>
          </cell>
          <cell r="D981">
            <v>1.05127947191639</v>
          </cell>
        </row>
        <row r="982">
          <cell r="B982" t="str">
            <v>Cct6a</v>
          </cell>
          <cell r="C982">
            <v>0.87506925309752803</v>
          </cell>
          <cell r="D982">
            <v>1.0182903269664201</v>
          </cell>
        </row>
        <row r="983">
          <cell r="B983" t="str">
            <v>Cct3</v>
          </cell>
          <cell r="C983">
            <v>0.355463742258467</v>
          </cell>
          <cell r="D983">
            <v>0.95912750823531001</v>
          </cell>
        </row>
        <row r="984">
          <cell r="B984" t="str">
            <v>Ptprn2</v>
          </cell>
          <cell r="C984">
            <v>0.71030169873696003</v>
          </cell>
          <cell r="D984">
            <v>1.1141194476740901</v>
          </cell>
        </row>
        <row r="985">
          <cell r="B985" t="str">
            <v>Nucb2</v>
          </cell>
          <cell r="C985">
            <v>0.67840308560394202</v>
          </cell>
          <cell r="D985">
            <v>1.0652789583018101</v>
          </cell>
        </row>
        <row r="986">
          <cell r="B986" t="str">
            <v>Stim2</v>
          </cell>
          <cell r="C986">
            <v>0.98758447494205104</v>
          </cell>
          <cell r="D986">
            <v>0.99380979155723903</v>
          </cell>
        </row>
        <row r="987">
          <cell r="B987" t="str">
            <v>Tnik</v>
          </cell>
          <cell r="C987">
            <v>0.26946892218859703</v>
          </cell>
          <cell r="D987">
            <v>0.82056534585556096</v>
          </cell>
        </row>
        <row r="988">
          <cell r="B988" t="str">
            <v>Wnk1</v>
          </cell>
          <cell r="C988">
            <v>0.52185774779006699</v>
          </cell>
          <cell r="D988">
            <v>0.56748092613606804</v>
          </cell>
        </row>
        <row r="989">
          <cell r="B989" t="str">
            <v>Phf5a</v>
          </cell>
          <cell r="C989">
            <v>0.216452788105301</v>
          </cell>
          <cell r="D989">
            <v>1.6245107016006901</v>
          </cell>
        </row>
        <row r="990">
          <cell r="B990" t="str">
            <v>Rpl36a</v>
          </cell>
          <cell r="C990">
            <v>0.42105766074355699</v>
          </cell>
          <cell r="D990">
            <v>0.929555569924717</v>
          </cell>
        </row>
        <row r="991">
          <cell r="B991" t="str">
            <v>Eloc</v>
          </cell>
          <cell r="C991">
            <v>0.82577809895407805</v>
          </cell>
          <cell r="D991">
            <v>0.96478289209160595</v>
          </cell>
        </row>
        <row r="992">
          <cell r="B992" t="str">
            <v>Hpca</v>
          </cell>
          <cell r="C992">
            <v>4.6899222970893502E-2</v>
          </cell>
          <cell r="D992">
            <v>1.1510318434859199</v>
          </cell>
        </row>
        <row r="993">
          <cell r="B993" t="str">
            <v>Arf1</v>
          </cell>
          <cell r="C993">
            <v>5.4550523955951502E-2</v>
          </cell>
          <cell r="D993">
            <v>0.832102366018726</v>
          </cell>
        </row>
        <row r="994">
          <cell r="B994" t="str">
            <v>Arf5</v>
          </cell>
          <cell r="C994">
            <v>0.34982573208699502</v>
          </cell>
          <cell r="D994">
            <v>0.93238864135674504</v>
          </cell>
        </row>
        <row r="995">
          <cell r="B995" t="str">
            <v>Cplx2</v>
          </cell>
          <cell r="C995">
            <v>2.6395008745191101E-2</v>
          </cell>
          <cell r="D995">
            <v>0.59700101617244705</v>
          </cell>
        </row>
        <row r="996">
          <cell r="B996" t="str">
            <v>Erh</v>
          </cell>
          <cell r="C996">
            <v>0.41141625425032202</v>
          </cell>
          <cell r="D996">
            <v>0.65951950624565603</v>
          </cell>
        </row>
        <row r="997">
          <cell r="B997" t="str">
            <v>Ap2m1</v>
          </cell>
          <cell r="C997">
            <v>3.1745020259008799E-2</v>
          </cell>
          <cell r="D997">
            <v>1.1148257400050099</v>
          </cell>
        </row>
        <row r="998">
          <cell r="B998" t="str">
            <v>Rhog</v>
          </cell>
          <cell r="C998">
            <v>0.85151824163065004</v>
          </cell>
          <cell r="D998">
            <v>1.00865277324819</v>
          </cell>
        </row>
        <row r="999">
          <cell r="B999" t="str">
            <v>Rpl19</v>
          </cell>
          <cell r="C999">
            <v>0.22280615418883401</v>
          </cell>
          <cell r="D999">
            <v>1.16658239599294</v>
          </cell>
        </row>
        <row r="1000">
          <cell r="B1000" t="str">
            <v>Srsf3</v>
          </cell>
          <cell r="C1000">
            <v>0.39178712052686099</v>
          </cell>
          <cell r="D1000">
            <v>0.94495088299100105</v>
          </cell>
        </row>
        <row r="1001">
          <cell r="B1001" t="str">
            <v>H3f3a</v>
          </cell>
          <cell r="C1001">
            <v>0.22548543154905601</v>
          </cell>
          <cell r="D1001">
            <v>1.28382275218735</v>
          </cell>
        </row>
        <row r="1002">
          <cell r="B1002" t="str">
            <v>Adcy5</v>
          </cell>
          <cell r="C1002">
            <v>4.6996443637164001E-2</v>
          </cell>
          <cell r="D1002">
            <v>3.2236992964477902</v>
          </cell>
        </row>
        <row r="1003">
          <cell r="B1003" t="str">
            <v>Isoc2a</v>
          </cell>
          <cell r="C1003">
            <v>0.71154249971365902</v>
          </cell>
          <cell r="D1003">
            <v>0.780757382877727</v>
          </cell>
        </row>
        <row r="1004">
          <cell r="B1004" t="str">
            <v>Nptn</v>
          </cell>
          <cell r="C1004">
            <v>0.67218249606163505</v>
          </cell>
          <cell r="D1004">
            <v>1.01899572893694</v>
          </cell>
        </row>
        <row r="1005">
          <cell r="B1005" t="str">
            <v>Csrp1</v>
          </cell>
          <cell r="C1005">
            <v>0.26072572020559998</v>
          </cell>
          <cell r="D1005">
            <v>0.88318074649089495</v>
          </cell>
        </row>
        <row r="1006">
          <cell r="B1006" t="str">
            <v>Dab1</v>
          </cell>
          <cell r="C1006">
            <v>0.63326147657241805</v>
          </cell>
          <cell r="D1006">
            <v>0.89250240190747299</v>
          </cell>
        </row>
        <row r="1007">
          <cell r="B1007" t="str">
            <v>Nrp1</v>
          </cell>
          <cell r="C1007">
            <v>0.14545530028926201</v>
          </cell>
          <cell r="D1007">
            <v>0.59128843885571503</v>
          </cell>
        </row>
        <row r="1008">
          <cell r="B1008" t="str">
            <v>Rps3a</v>
          </cell>
          <cell r="C1008">
            <v>7.1538762319269403E-3</v>
          </cell>
          <cell r="D1008">
            <v>1.1282415565961701</v>
          </cell>
        </row>
        <row r="1009">
          <cell r="B1009" t="str">
            <v>Sms</v>
          </cell>
          <cell r="C1009">
            <v>0.46386279532855401</v>
          </cell>
          <cell r="D1009">
            <v>0.55276899679871105</v>
          </cell>
        </row>
        <row r="1010">
          <cell r="B1010" t="str">
            <v>Atp1b3</v>
          </cell>
          <cell r="C1010">
            <v>0.80381159683745496</v>
          </cell>
          <cell r="D1010">
            <v>1.01641994327003</v>
          </cell>
        </row>
        <row r="1011">
          <cell r="B1011" t="str">
            <v>Psme1</v>
          </cell>
          <cell r="C1011">
            <v>0.26647511768799997</v>
          </cell>
          <cell r="D1011">
            <v>0.81408499240881704</v>
          </cell>
        </row>
        <row r="1012">
          <cell r="B1012" t="str">
            <v>G3bp2</v>
          </cell>
          <cell r="C1012">
            <v>0.50524463681168397</v>
          </cell>
          <cell r="D1012">
            <v>1.1340563561705099</v>
          </cell>
        </row>
        <row r="1013">
          <cell r="B1013" t="str">
            <v>Anxa11</v>
          </cell>
          <cell r="C1013">
            <v>0.82928257497556002</v>
          </cell>
          <cell r="D1013">
            <v>0.97993552484619595</v>
          </cell>
        </row>
        <row r="1014">
          <cell r="B1014" t="str">
            <v>Vps45</v>
          </cell>
          <cell r="C1014">
            <v>0.69746269448948095</v>
          </cell>
          <cell r="D1014">
            <v>0.90140726656589099</v>
          </cell>
        </row>
        <row r="1015">
          <cell r="B1015" t="str">
            <v>Arhgap5</v>
          </cell>
          <cell r="C1015">
            <v>0.68338919565429801</v>
          </cell>
          <cell r="D1015">
            <v>0.83763378640795805</v>
          </cell>
        </row>
        <row r="1016">
          <cell r="B1016" t="str">
            <v>Crmp1</v>
          </cell>
          <cell r="C1016">
            <v>0.75973079984293501</v>
          </cell>
          <cell r="D1016">
            <v>1.01849152251307</v>
          </cell>
        </row>
        <row r="1017">
          <cell r="B1017" t="str">
            <v>Slc30a3</v>
          </cell>
          <cell r="C1017">
            <v>0.85668692571517302</v>
          </cell>
          <cell r="D1017">
            <v>0.95981948472710099</v>
          </cell>
        </row>
        <row r="1018">
          <cell r="B1018" t="str">
            <v>Cacna1a</v>
          </cell>
          <cell r="C1018">
            <v>9.8742942809536494E-2</v>
          </cell>
          <cell r="D1018">
            <v>0.65083950407736502</v>
          </cell>
        </row>
        <row r="1019">
          <cell r="B1019" t="str">
            <v>Fhl1</v>
          </cell>
          <cell r="C1019">
            <v>0.21380879181565299</v>
          </cell>
          <cell r="D1019">
            <v>0.83826410897169401</v>
          </cell>
        </row>
        <row r="1020">
          <cell r="B1020" t="str">
            <v>Anpep</v>
          </cell>
          <cell r="C1020">
            <v>0.81932345691215802</v>
          </cell>
          <cell r="D1020">
            <v>1.12705378628737</v>
          </cell>
        </row>
        <row r="1021">
          <cell r="B1021" t="str">
            <v>Atp5pf</v>
          </cell>
          <cell r="C1021">
            <v>0.90231322790239199</v>
          </cell>
          <cell r="D1021">
            <v>0.98752247408276606</v>
          </cell>
        </row>
        <row r="1022">
          <cell r="B1022" t="str">
            <v>Rps5</v>
          </cell>
          <cell r="C1022">
            <v>0.42131000645225802</v>
          </cell>
          <cell r="D1022">
            <v>1.0993591972760299</v>
          </cell>
        </row>
        <row r="1023">
          <cell r="B1023" t="str">
            <v>Pam</v>
          </cell>
          <cell r="C1023">
            <v>0.79229304275062395</v>
          </cell>
          <cell r="D1023">
            <v>1.20619192953676</v>
          </cell>
        </row>
        <row r="1024">
          <cell r="B1024" t="str">
            <v>Ppp4c</v>
          </cell>
          <cell r="C1024">
            <v>0.24188451818084999</v>
          </cell>
          <cell r="D1024">
            <v>0.83041898206317599</v>
          </cell>
        </row>
        <row r="1025">
          <cell r="B1025" t="str">
            <v>Tarbp2</v>
          </cell>
          <cell r="C1025">
            <v>0.54721251929563297</v>
          </cell>
          <cell r="D1025">
            <v>0.68234165355743903</v>
          </cell>
        </row>
        <row r="1026">
          <cell r="B1026" t="str">
            <v>Adcy8</v>
          </cell>
          <cell r="C1026">
            <v>0.40342844537674899</v>
          </cell>
          <cell r="D1026">
            <v>1.88398576041179</v>
          </cell>
        </row>
        <row r="1027">
          <cell r="B1027" t="str">
            <v>Rgs14</v>
          </cell>
          <cell r="C1027">
            <v>0.17959113444005501</v>
          </cell>
          <cell r="D1027">
            <v>1.4392842998012401</v>
          </cell>
        </row>
        <row r="1028">
          <cell r="B1028" t="str">
            <v>Txn2</v>
          </cell>
          <cell r="C1028">
            <v>0.85350265634911504</v>
          </cell>
          <cell r="D1028">
            <v>0.93721056660922697</v>
          </cell>
        </row>
        <row r="1029">
          <cell r="B1029" t="str">
            <v>Gclc</v>
          </cell>
          <cell r="C1029">
            <v>0.615434158621327</v>
          </cell>
          <cell r="D1029">
            <v>0.95724813958201704</v>
          </cell>
        </row>
        <row r="1030">
          <cell r="B1030" t="str">
            <v>Wbp2</v>
          </cell>
          <cell r="C1030">
            <v>5.0863702590740599E-2</v>
          </cell>
          <cell r="D1030">
            <v>1.3130222014393</v>
          </cell>
        </row>
        <row r="1031">
          <cell r="B1031" t="str">
            <v>Grm1</v>
          </cell>
          <cell r="C1031">
            <v>3.1850987790895298E-2</v>
          </cell>
          <cell r="D1031">
            <v>2.6250474474743402</v>
          </cell>
        </row>
        <row r="1032">
          <cell r="B1032" t="str">
            <v>Gfra1</v>
          </cell>
          <cell r="C1032">
            <v>0.26442074647640401</v>
          </cell>
          <cell r="D1032">
            <v>0.64716315812021996</v>
          </cell>
        </row>
        <row r="1033">
          <cell r="B1033" t="str">
            <v>Sirpa</v>
          </cell>
          <cell r="C1033">
            <v>0.95512430869092502</v>
          </cell>
          <cell r="D1033">
            <v>1.00357781158313</v>
          </cell>
        </row>
        <row r="1034">
          <cell r="B1034" t="str">
            <v>Neo1</v>
          </cell>
          <cell r="C1034">
            <v>0.29966529692221699</v>
          </cell>
          <cell r="D1034">
            <v>1.0925419497343301</v>
          </cell>
        </row>
        <row r="1035">
          <cell r="B1035" t="str">
            <v>Fh</v>
          </cell>
          <cell r="C1035">
            <v>0.26582168114912502</v>
          </cell>
          <cell r="D1035">
            <v>1.0734168043329699</v>
          </cell>
        </row>
        <row r="1036">
          <cell r="B1036" t="str">
            <v>Lypla1</v>
          </cell>
          <cell r="C1036">
            <v>0.78413674490386898</v>
          </cell>
          <cell r="D1036">
            <v>0.88814875152164197</v>
          </cell>
        </row>
        <row r="1037">
          <cell r="B1037" t="str">
            <v>G3bp1</v>
          </cell>
          <cell r="C1037">
            <v>0.190249397121006</v>
          </cell>
          <cell r="D1037">
            <v>2.1440478879363498</v>
          </cell>
        </row>
        <row r="1038">
          <cell r="B1038" t="str">
            <v>Dtymk</v>
          </cell>
          <cell r="C1038">
            <v>0.34081528139904799</v>
          </cell>
          <cell r="D1038">
            <v>0.90898207621456495</v>
          </cell>
        </row>
        <row r="1039">
          <cell r="B1039" t="str">
            <v>C1qa</v>
          </cell>
          <cell r="C1039">
            <v>0.490164343950103</v>
          </cell>
          <cell r="D1039">
            <v>1.31335546416039</v>
          </cell>
        </row>
        <row r="1040">
          <cell r="B1040" t="str">
            <v>Atp8a2</v>
          </cell>
          <cell r="C1040">
            <v>0.54914338913409499</v>
          </cell>
          <cell r="D1040">
            <v>1.4070013059236901</v>
          </cell>
        </row>
        <row r="1041">
          <cell r="B1041" t="str">
            <v>Tubb5</v>
          </cell>
          <cell r="C1041">
            <v>0.58694034503234604</v>
          </cell>
          <cell r="D1041">
            <v>1.07259750703943</v>
          </cell>
        </row>
        <row r="1042">
          <cell r="B1042" t="str">
            <v>Psmb4</v>
          </cell>
          <cell r="C1042">
            <v>0.28068636334168701</v>
          </cell>
          <cell r="D1042">
            <v>0.93517560793843402</v>
          </cell>
        </row>
        <row r="1043">
          <cell r="B1043" t="str">
            <v>Rplp2</v>
          </cell>
          <cell r="C1043">
            <v>0.47727784558973502</v>
          </cell>
          <cell r="D1043">
            <v>0.94313084258104796</v>
          </cell>
        </row>
        <row r="1044">
          <cell r="B1044" t="str">
            <v>Uqcrh</v>
          </cell>
          <cell r="C1044">
            <v>0.45612969667960601</v>
          </cell>
          <cell r="D1044">
            <v>1.0500910605186</v>
          </cell>
        </row>
        <row r="1045">
          <cell r="B1045" t="str">
            <v>Prdx5</v>
          </cell>
          <cell r="C1045">
            <v>0.78977720214133296</v>
          </cell>
          <cell r="D1045">
            <v>1.0353913369660901</v>
          </cell>
        </row>
        <row r="1046">
          <cell r="B1046" t="str">
            <v>Gabpa</v>
          </cell>
          <cell r="C1046">
            <v>0.61123882770846205</v>
          </cell>
          <cell r="D1046">
            <v>0.74439666976574603</v>
          </cell>
        </row>
        <row r="1047">
          <cell r="B1047" t="str">
            <v>Cpe</v>
          </cell>
          <cell r="C1047">
            <v>4.2712422771192401E-2</v>
          </cell>
          <cell r="D1047">
            <v>0.90656627100417997</v>
          </cell>
        </row>
        <row r="1048">
          <cell r="B1048" t="str">
            <v>F8a1</v>
          </cell>
          <cell r="C1048">
            <v>0.15309583265059501</v>
          </cell>
          <cell r="D1048">
            <v>2.5183570945826901</v>
          </cell>
        </row>
        <row r="1049">
          <cell r="B1049" t="str">
            <v>G6pdx</v>
          </cell>
          <cell r="C1049">
            <v>3.1344663997656598E-2</v>
          </cell>
          <cell r="D1049">
            <v>1.1610552614937899</v>
          </cell>
        </row>
        <row r="1050">
          <cell r="B1050" t="str">
            <v>Apoa1</v>
          </cell>
          <cell r="C1050">
            <v>0.85038073749492005</v>
          </cell>
          <cell r="D1050">
            <v>1.07890291297563</v>
          </cell>
        </row>
        <row r="1051">
          <cell r="B1051" t="str">
            <v>Rbp1</v>
          </cell>
          <cell r="C1051">
            <v>0.21204895978883101</v>
          </cell>
          <cell r="D1051">
            <v>1.2666967193593901</v>
          </cell>
        </row>
        <row r="1052">
          <cell r="B1052" t="str">
            <v>Hnrnpul2</v>
          </cell>
          <cell r="C1052">
            <v>0.12398998032665901</v>
          </cell>
          <cell r="D1052">
            <v>1.1541181572171699</v>
          </cell>
        </row>
        <row r="1053">
          <cell r="B1053" t="str">
            <v>Pde1b</v>
          </cell>
          <cell r="C1053">
            <v>0.221157047097127</v>
          </cell>
          <cell r="D1053">
            <v>0.87232354886569596</v>
          </cell>
        </row>
        <row r="1054">
          <cell r="B1054" t="str">
            <v>Grin2b</v>
          </cell>
          <cell r="C1054">
            <v>0.30152966605095599</v>
          </cell>
          <cell r="D1054">
            <v>1.15440671254264</v>
          </cell>
        </row>
        <row r="1055">
          <cell r="B1055" t="str">
            <v>Col1a2</v>
          </cell>
          <cell r="C1055">
            <v>0.50140570399851403</v>
          </cell>
          <cell r="D1055">
            <v>0.59395623910006101</v>
          </cell>
        </row>
        <row r="1056">
          <cell r="B1056" t="str">
            <v>Sec23a</v>
          </cell>
          <cell r="C1056">
            <v>0.73916772444275103</v>
          </cell>
          <cell r="D1056">
            <v>1.02223318005054</v>
          </cell>
        </row>
        <row r="1057">
          <cell r="B1057" t="str">
            <v>Nme2</v>
          </cell>
          <cell r="C1057">
            <v>0.33884012814326497</v>
          </cell>
          <cell r="D1057">
            <v>0.84852102206576097</v>
          </cell>
        </row>
        <row r="1058">
          <cell r="B1058" t="str">
            <v>Cacna1c</v>
          </cell>
          <cell r="C1058">
            <v>0.24423307095317501</v>
          </cell>
          <cell r="D1058">
            <v>2.1576176386170101</v>
          </cell>
        </row>
        <row r="1059">
          <cell r="B1059" t="str">
            <v>Vcp</v>
          </cell>
          <cell r="C1059">
            <v>0.192597998318361</v>
          </cell>
          <cell r="D1059">
            <v>1.07586278205159</v>
          </cell>
        </row>
        <row r="1060">
          <cell r="B1060" t="str">
            <v>Uba1</v>
          </cell>
          <cell r="C1060">
            <v>1.9801123254312301E-2</v>
          </cell>
          <cell r="D1060">
            <v>0.95498610787176996</v>
          </cell>
        </row>
        <row r="1061">
          <cell r="B1061" t="str">
            <v>C1qc</v>
          </cell>
          <cell r="C1061">
            <v>0.42841797423045602</v>
          </cell>
          <cell r="D1061">
            <v>1.1035205223518201</v>
          </cell>
        </row>
        <row r="1062">
          <cell r="B1062" t="str">
            <v>Ctnnb1</v>
          </cell>
          <cell r="C1062">
            <v>0.76840340767848003</v>
          </cell>
          <cell r="D1062">
            <v>1.01857808364307</v>
          </cell>
        </row>
        <row r="1063">
          <cell r="B1063" t="str">
            <v>Ank1</v>
          </cell>
          <cell r="C1063">
            <v>0.16681261294875199</v>
          </cell>
          <cell r="D1063">
            <v>1.10100222499025</v>
          </cell>
        </row>
        <row r="1064">
          <cell r="B1064" t="str">
            <v>Col6a2</v>
          </cell>
          <cell r="C1064">
            <v>0.26084530341895701</v>
          </cell>
          <cell r="D1064">
            <v>1.4115104649294301</v>
          </cell>
        </row>
        <row r="1065">
          <cell r="B1065" t="str">
            <v>Nucb1</v>
          </cell>
          <cell r="C1065">
            <v>0.43620794424461301</v>
          </cell>
          <cell r="D1065">
            <v>1.1682417285598401</v>
          </cell>
        </row>
        <row r="1066">
          <cell r="B1066" t="str">
            <v>Chat</v>
          </cell>
          <cell r="C1066">
            <v>0.79595100905737004</v>
          </cell>
          <cell r="D1066">
            <v>1.1435867554330901</v>
          </cell>
        </row>
        <row r="1067">
          <cell r="B1067" t="str">
            <v>Epha4</v>
          </cell>
          <cell r="C1067">
            <v>0.331673574649195</v>
          </cell>
          <cell r="D1067">
            <v>0.92635352032430496</v>
          </cell>
        </row>
        <row r="1068">
          <cell r="B1068" t="str">
            <v>Mark3</v>
          </cell>
          <cell r="C1068">
            <v>0.75726753455463103</v>
          </cell>
          <cell r="D1068">
            <v>1.2103963268414299</v>
          </cell>
        </row>
        <row r="1069">
          <cell r="B1069" t="str">
            <v>Enah</v>
          </cell>
          <cell r="C1069">
            <v>2.55365551921593E-3</v>
          </cell>
          <cell r="D1069">
            <v>0.75177377565685799</v>
          </cell>
        </row>
        <row r="1070">
          <cell r="B1070" t="str">
            <v>Atp5f1a</v>
          </cell>
          <cell r="C1070">
            <v>0.16867714173055301</v>
          </cell>
          <cell r="D1070">
            <v>1.03463538631525</v>
          </cell>
        </row>
        <row r="1071">
          <cell r="B1071" t="str">
            <v>Scg2</v>
          </cell>
          <cell r="C1071">
            <v>0.84140285440515905</v>
          </cell>
          <cell r="D1071">
            <v>1.0599955236410099</v>
          </cell>
        </row>
        <row r="1072">
          <cell r="B1072" t="str">
            <v>Ckb</v>
          </cell>
          <cell r="C1072">
            <v>0.30371861796433602</v>
          </cell>
          <cell r="D1072">
            <v>1.05020339531616</v>
          </cell>
        </row>
        <row r="1073">
          <cell r="B1073" t="str">
            <v>Smpd1</v>
          </cell>
          <cell r="C1073">
            <v>0.256869385410051</v>
          </cell>
          <cell r="D1073">
            <v>1.1038234057823499</v>
          </cell>
        </row>
        <row r="1074">
          <cell r="B1074" t="str">
            <v>Nf1</v>
          </cell>
          <cell r="C1074">
            <v>0.53207382245308199</v>
          </cell>
          <cell r="D1074">
            <v>0.776350684765861</v>
          </cell>
        </row>
        <row r="1075">
          <cell r="B1075" t="str">
            <v>Yes1</v>
          </cell>
          <cell r="C1075">
            <v>0.54256386040858195</v>
          </cell>
          <cell r="D1075">
            <v>1.0299044156619199</v>
          </cell>
        </row>
        <row r="1076">
          <cell r="B1076" t="str">
            <v>Top1</v>
          </cell>
          <cell r="C1076">
            <v>0.150490780937242</v>
          </cell>
          <cell r="D1076">
            <v>1.3290004206585</v>
          </cell>
        </row>
        <row r="1077">
          <cell r="B1077" t="str">
            <v>Col6a1</v>
          </cell>
          <cell r="C1077">
            <v>0.73801454570888203</v>
          </cell>
          <cell r="D1077">
            <v>0.80128211775365499</v>
          </cell>
        </row>
        <row r="1078">
          <cell r="B1078" t="str">
            <v>Rac2</v>
          </cell>
          <cell r="C1078">
            <v>4.5130931540727198E-2</v>
          </cell>
          <cell r="D1078">
            <v>1.0978952167628</v>
          </cell>
        </row>
        <row r="1079">
          <cell r="B1079" t="str">
            <v>Rcn1</v>
          </cell>
          <cell r="C1079">
            <v>0.308310315939539</v>
          </cell>
          <cell r="D1079">
            <v>0.75044635317873898</v>
          </cell>
        </row>
        <row r="1080">
          <cell r="B1080" t="str">
            <v>Mark2</v>
          </cell>
          <cell r="C1080">
            <v>0.574248654285612</v>
          </cell>
          <cell r="D1080">
            <v>1.1044868772119101</v>
          </cell>
        </row>
        <row r="1081">
          <cell r="B1081" t="str">
            <v>Hspg2</v>
          </cell>
          <cell r="C1081">
            <v>0.43760914768362902</v>
          </cell>
          <cell r="D1081">
            <v>0.80451772935242305</v>
          </cell>
        </row>
        <row r="1082">
          <cell r="B1082" t="str">
            <v>Fabp5</v>
          </cell>
          <cell r="C1082">
            <v>0.23301309936251499</v>
          </cell>
          <cell r="D1082">
            <v>1.1010322635903</v>
          </cell>
        </row>
        <row r="1083">
          <cell r="B1083" t="str">
            <v>Pc</v>
          </cell>
          <cell r="C1083">
            <v>5.0763024063768099E-2</v>
          </cell>
          <cell r="D1083">
            <v>1.13462132018627</v>
          </cell>
        </row>
        <row r="1084">
          <cell r="B1084" t="str">
            <v>Eml1</v>
          </cell>
          <cell r="C1084">
            <v>0.624765627198967</v>
          </cell>
          <cell r="D1084">
            <v>0.46765483484471299</v>
          </cell>
        </row>
        <row r="1085">
          <cell r="B1085" t="str">
            <v>Eif5b</v>
          </cell>
          <cell r="C1085">
            <v>5.8183406954602897E-2</v>
          </cell>
          <cell r="D1085">
            <v>1.8840294337856001</v>
          </cell>
        </row>
        <row r="1086">
          <cell r="B1086" t="str">
            <v>Cab39</v>
          </cell>
          <cell r="C1086">
            <v>0.97470221277089997</v>
          </cell>
          <cell r="D1086">
            <v>0.99754106464065495</v>
          </cell>
        </row>
        <row r="1087">
          <cell r="B1087" t="str">
            <v>Atp5me</v>
          </cell>
          <cell r="C1087">
            <v>0.74261692584470296</v>
          </cell>
          <cell r="D1087">
            <v>1.03915994036116</v>
          </cell>
        </row>
        <row r="1088">
          <cell r="B1088" t="str">
            <v>Clu</v>
          </cell>
          <cell r="C1088">
            <v>0.56671631482486295</v>
          </cell>
          <cell r="D1088">
            <v>0.93697313712158403</v>
          </cell>
        </row>
        <row r="1089">
          <cell r="B1089" t="str">
            <v>Anxa7</v>
          </cell>
          <cell r="C1089">
            <v>0.243345001793667</v>
          </cell>
          <cell r="D1089">
            <v>1.13137506832815</v>
          </cell>
        </row>
        <row r="1090">
          <cell r="B1090" t="str">
            <v>Gdf3</v>
          </cell>
          <cell r="C1090">
            <v>0.15436215598099701</v>
          </cell>
          <cell r="D1090">
            <v>2.5566326669197199</v>
          </cell>
        </row>
        <row r="1091">
          <cell r="B1091" t="str">
            <v>Acads</v>
          </cell>
          <cell r="C1091">
            <v>0.33180000476796701</v>
          </cell>
          <cell r="D1091">
            <v>0.56943960844404895</v>
          </cell>
        </row>
        <row r="1092">
          <cell r="B1092" t="str">
            <v>Bax</v>
          </cell>
          <cell r="C1092">
            <v>0.97827440256994502</v>
          </cell>
          <cell r="D1092">
            <v>0.98771163446675603</v>
          </cell>
        </row>
        <row r="1093">
          <cell r="B1093" t="str">
            <v>Cbfb</v>
          </cell>
          <cell r="C1093">
            <v>0.26729219979243302</v>
          </cell>
          <cell r="D1093">
            <v>0.57930494934756305</v>
          </cell>
        </row>
        <row r="1094">
          <cell r="B1094" t="str">
            <v>Dmwd</v>
          </cell>
          <cell r="C1094">
            <v>0.97680165968568899</v>
          </cell>
          <cell r="D1094">
            <v>1.0118361709338399</v>
          </cell>
        </row>
        <row r="1095">
          <cell r="B1095" t="str">
            <v>Calb2</v>
          </cell>
          <cell r="C1095">
            <v>3.9418967532777502E-2</v>
          </cell>
          <cell r="D1095">
            <v>0.83114462336469397</v>
          </cell>
        </row>
        <row r="1096">
          <cell r="B1096" t="str">
            <v>Kcnma1</v>
          </cell>
          <cell r="C1096">
            <v>0.50568974990724702</v>
          </cell>
          <cell r="D1096">
            <v>1.0694118883157999</v>
          </cell>
        </row>
        <row r="1097">
          <cell r="B1097" t="str">
            <v>Padi2</v>
          </cell>
          <cell r="C1097">
            <v>0.409987487869447</v>
          </cell>
          <cell r="D1097">
            <v>0.94668816170391501</v>
          </cell>
        </row>
        <row r="1098">
          <cell r="B1098" t="str">
            <v>Ssrp1</v>
          </cell>
          <cell r="C1098">
            <v>0.23058332602663101</v>
          </cell>
          <cell r="D1098">
            <v>1.19523539342076</v>
          </cell>
        </row>
        <row r="1099">
          <cell r="B1099" t="str">
            <v>Cnnm1</v>
          </cell>
          <cell r="C1099">
            <v>0.88069194009544405</v>
          </cell>
          <cell r="D1099">
            <v>0.94044242175928805</v>
          </cell>
        </row>
        <row r="1100">
          <cell r="B1100" t="str">
            <v>Inf2</v>
          </cell>
          <cell r="C1100">
            <v>0.45122419312906997</v>
          </cell>
          <cell r="D1100">
            <v>0.55900476348737005</v>
          </cell>
        </row>
        <row r="1101">
          <cell r="B1101" t="str">
            <v>Trio</v>
          </cell>
          <cell r="C1101">
            <v>8.3608972987590097E-2</v>
          </cell>
          <cell r="D1101">
            <v>1.8779199396042601</v>
          </cell>
        </row>
        <row r="1102">
          <cell r="B1102" t="str">
            <v>Dact3</v>
          </cell>
          <cell r="C1102">
            <v>0.92698061082027094</v>
          </cell>
          <cell r="D1102">
            <v>0.94500369874173096</v>
          </cell>
        </row>
        <row r="1103">
          <cell r="B1103" t="str">
            <v>Stum</v>
          </cell>
          <cell r="C1103">
            <v>0.715991460772616</v>
          </cell>
          <cell r="D1103">
            <v>0.96550506313363804</v>
          </cell>
        </row>
        <row r="1104">
          <cell r="B1104" t="str">
            <v>Cpne7</v>
          </cell>
          <cell r="C1104">
            <v>0.67254817945174905</v>
          </cell>
          <cell r="D1104">
            <v>1.04108882054826</v>
          </cell>
        </row>
        <row r="1105">
          <cell r="B1105" t="str">
            <v>Ppp4r2</v>
          </cell>
          <cell r="C1105">
            <v>0.60203399453988704</v>
          </cell>
          <cell r="D1105">
            <v>1.37559727684526</v>
          </cell>
        </row>
        <row r="1106">
          <cell r="B1106" t="str">
            <v>Vgf</v>
          </cell>
          <cell r="C1106">
            <v>2.4768393648095299E-2</v>
          </cell>
          <cell r="D1106">
            <v>0.52817008729190795</v>
          </cell>
        </row>
        <row r="1107">
          <cell r="B1107" t="str">
            <v>Tanc1</v>
          </cell>
          <cell r="C1107">
            <v>0.68663684970179295</v>
          </cell>
          <cell r="D1107">
            <v>0.71540111821519603</v>
          </cell>
        </row>
        <row r="1108">
          <cell r="B1108" t="str">
            <v>Npepps</v>
          </cell>
          <cell r="C1108">
            <v>0.23220089781893799</v>
          </cell>
          <cell r="D1108">
            <v>1.0641345619671501</v>
          </cell>
        </row>
        <row r="1109">
          <cell r="B1109" t="str">
            <v>Pepd</v>
          </cell>
          <cell r="C1109">
            <v>0.46720311784055701</v>
          </cell>
          <cell r="D1109">
            <v>0.85576637908488296</v>
          </cell>
        </row>
        <row r="1110">
          <cell r="B1110" t="str">
            <v>Relch</v>
          </cell>
          <cell r="C1110">
            <v>0.175810482562966</v>
          </cell>
          <cell r="D1110">
            <v>0.68594076748504296</v>
          </cell>
        </row>
        <row r="1111">
          <cell r="B1111" t="str">
            <v>Gspt2</v>
          </cell>
          <cell r="C1111">
            <v>0.13768330871138099</v>
          </cell>
          <cell r="D1111">
            <v>0.50837220396381799</v>
          </cell>
        </row>
        <row r="1112">
          <cell r="B1112" t="str">
            <v>Map6d1</v>
          </cell>
          <cell r="C1112">
            <v>0.10875244776596101</v>
          </cell>
          <cell r="D1112">
            <v>0.74035818048443902</v>
          </cell>
        </row>
        <row r="1113">
          <cell r="B1113" t="str">
            <v>Grm2</v>
          </cell>
          <cell r="C1113">
            <v>2.8801526661031099E-2</v>
          </cell>
          <cell r="D1113">
            <v>1.2194247795814399</v>
          </cell>
        </row>
        <row r="1114">
          <cell r="B1114" t="str">
            <v>Ptcd3</v>
          </cell>
          <cell r="C1114">
            <v>0.37732039416781399</v>
          </cell>
          <cell r="D1114">
            <v>1.50141473785001</v>
          </cell>
        </row>
        <row r="1115">
          <cell r="B1115" t="str">
            <v>Fam171b</v>
          </cell>
          <cell r="C1115">
            <v>0.88906674440504196</v>
          </cell>
          <cell r="D1115">
            <v>1.01809463043367</v>
          </cell>
        </row>
        <row r="1116">
          <cell r="B1116" t="str">
            <v>Phactr1</v>
          </cell>
          <cell r="C1116">
            <v>0.38599599725237399</v>
          </cell>
          <cell r="D1116">
            <v>0.74990745781711299</v>
          </cell>
        </row>
        <row r="1117">
          <cell r="B1117" t="str">
            <v>Gsk3a</v>
          </cell>
          <cell r="C1117">
            <v>0.72799397040003</v>
          </cell>
          <cell r="D1117">
            <v>1.02900356840032</v>
          </cell>
        </row>
        <row r="1118">
          <cell r="B1118" t="str">
            <v>Psd3</v>
          </cell>
          <cell r="C1118">
            <v>0.95345527144796405</v>
          </cell>
          <cell r="D1118">
            <v>0.99519193549752505</v>
          </cell>
        </row>
        <row r="1119">
          <cell r="B1119" t="str">
            <v>Pi4k2a</v>
          </cell>
          <cell r="C1119">
            <v>0.95937294164972498</v>
          </cell>
          <cell r="D1119">
            <v>0.99441631948999198</v>
          </cell>
        </row>
        <row r="1120">
          <cell r="B1120" t="str">
            <v>March5</v>
          </cell>
          <cell r="C1120">
            <v>0.28576460096319101</v>
          </cell>
          <cell r="D1120">
            <v>2.13127928290033</v>
          </cell>
        </row>
        <row r="1121">
          <cell r="B1121" t="str">
            <v>Hddc2</v>
          </cell>
          <cell r="C1121">
            <v>0.75390616921634002</v>
          </cell>
          <cell r="D1121">
            <v>1.10700214388327</v>
          </cell>
        </row>
        <row r="1122">
          <cell r="B1122" t="str">
            <v>Ccdc127</v>
          </cell>
          <cell r="C1122">
            <v>0.17725222301664301</v>
          </cell>
          <cell r="D1122">
            <v>0.42509658906863201</v>
          </cell>
        </row>
        <row r="1123">
          <cell r="B1123" t="str">
            <v>Fahd2</v>
          </cell>
          <cell r="C1123">
            <v>0.99029965108123097</v>
          </cell>
          <cell r="D1123">
            <v>1.0013008073495699</v>
          </cell>
        </row>
        <row r="1124">
          <cell r="B1124" t="str">
            <v>Cul4a</v>
          </cell>
          <cell r="C1124">
            <v>0.89510110095358797</v>
          </cell>
          <cell r="D1124">
            <v>0.96672593857283995</v>
          </cell>
        </row>
        <row r="1125">
          <cell r="B1125" t="str">
            <v>Abraxas2</v>
          </cell>
          <cell r="C1125">
            <v>0.99831404955870895</v>
          </cell>
          <cell r="D1125">
            <v>1.00029077386331</v>
          </cell>
        </row>
        <row r="1126">
          <cell r="B1126" t="str">
            <v>Plbd2</v>
          </cell>
          <cell r="C1126">
            <v>0.37478654945898399</v>
          </cell>
          <cell r="D1126">
            <v>1.1199334249403099</v>
          </cell>
        </row>
        <row r="1127">
          <cell r="B1127" t="str">
            <v>Ppp1r21</v>
          </cell>
          <cell r="C1127">
            <v>0.79163700147806504</v>
          </cell>
          <cell r="D1127">
            <v>1.0746086817939</v>
          </cell>
        </row>
        <row r="1128">
          <cell r="B1128" t="str">
            <v>Rogdi</v>
          </cell>
          <cell r="C1128">
            <v>0.54112620812574797</v>
          </cell>
          <cell r="D1128">
            <v>1.04817289663013</v>
          </cell>
        </row>
        <row r="1129">
          <cell r="B1129" t="str">
            <v>Faf2</v>
          </cell>
          <cell r="C1129">
            <v>6.8093953697047405E-2</v>
          </cell>
          <cell r="D1129">
            <v>1.8833440186300401</v>
          </cell>
        </row>
        <row r="1130">
          <cell r="B1130" t="str">
            <v>Hp1bp3</v>
          </cell>
          <cell r="C1130">
            <v>0.118987685004696</v>
          </cell>
          <cell r="D1130">
            <v>1.1096368308248801</v>
          </cell>
        </row>
        <row r="1131">
          <cell r="B1131" t="str">
            <v>Iqsec3</v>
          </cell>
          <cell r="C1131">
            <v>0.99918819316713403</v>
          </cell>
          <cell r="D1131">
            <v>0.99980313209161398</v>
          </cell>
        </row>
        <row r="1132">
          <cell r="B1132" t="str">
            <v>Spryd7</v>
          </cell>
          <cell r="C1132">
            <v>0.164080420147797</v>
          </cell>
          <cell r="D1132">
            <v>0.41575353000752002</v>
          </cell>
        </row>
        <row r="1133">
          <cell r="B1133" t="str">
            <v>Myl12b</v>
          </cell>
          <cell r="C1133">
            <v>0.85473628948764602</v>
          </cell>
          <cell r="D1133">
            <v>0.986730661856417</v>
          </cell>
        </row>
        <row r="1134">
          <cell r="B1134" t="str">
            <v>Gmps</v>
          </cell>
          <cell r="C1134">
            <v>0.19446914886885899</v>
          </cell>
          <cell r="D1134">
            <v>0.82514685434503399</v>
          </cell>
        </row>
        <row r="1135">
          <cell r="B1135" t="str">
            <v>Mat2a</v>
          </cell>
          <cell r="C1135">
            <v>0.56726434309069296</v>
          </cell>
          <cell r="D1135">
            <v>1.06111274946148</v>
          </cell>
        </row>
        <row r="1136">
          <cell r="B1136" t="str">
            <v>H2afv</v>
          </cell>
          <cell r="C1136">
            <v>0.71072416292571705</v>
          </cell>
          <cell r="D1136">
            <v>0.94443986274161196</v>
          </cell>
        </row>
        <row r="1137">
          <cell r="B1137" t="str">
            <v>Ric8a</v>
          </cell>
          <cell r="C1137">
            <v>4.55102060990384E-2</v>
          </cell>
          <cell r="D1137">
            <v>0.53183547046135604</v>
          </cell>
        </row>
        <row r="1138">
          <cell r="B1138" t="str">
            <v>Pde12</v>
          </cell>
          <cell r="C1138">
            <v>0.89512614400352997</v>
          </cell>
          <cell r="D1138">
            <v>1.0599349908440601</v>
          </cell>
        </row>
        <row r="1139">
          <cell r="B1139" t="str">
            <v>Smarca4</v>
          </cell>
          <cell r="C1139">
            <v>0.328778307800555</v>
          </cell>
          <cell r="D1139">
            <v>0.76341913263935102</v>
          </cell>
        </row>
        <row r="1140">
          <cell r="B1140" t="str">
            <v>Prrc2c</v>
          </cell>
          <cell r="C1140">
            <v>0.46792143539429298</v>
          </cell>
          <cell r="D1140">
            <v>0.88524557223193301</v>
          </cell>
        </row>
        <row r="1141">
          <cell r="B1141" t="str">
            <v>Gdpgp1</v>
          </cell>
          <cell r="C1141">
            <v>1.4903526921730499E-2</v>
          </cell>
          <cell r="D1141">
            <v>1.38407357308506</v>
          </cell>
        </row>
        <row r="1142">
          <cell r="B1142" t="str">
            <v>Scrn3</v>
          </cell>
          <cell r="C1142">
            <v>0.48965054910756001</v>
          </cell>
          <cell r="D1142">
            <v>1.80597344818812</v>
          </cell>
        </row>
        <row r="1143">
          <cell r="B1143" t="str">
            <v>Exoc5</v>
          </cell>
          <cell r="C1143">
            <v>0.40959218485147397</v>
          </cell>
          <cell r="D1143">
            <v>1.45068873899206</v>
          </cell>
        </row>
        <row r="1144">
          <cell r="B1144" t="str">
            <v>Ccdc136</v>
          </cell>
          <cell r="C1144">
            <v>0.64453540134964704</v>
          </cell>
          <cell r="D1144">
            <v>0.80486633587606804</v>
          </cell>
        </row>
        <row r="1145">
          <cell r="B1145" t="str">
            <v>Uap1l1</v>
          </cell>
          <cell r="C1145">
            <v>0.237246388264682</v>
          </cell>
          <cell r="D1145">
            <v>0.86268471681554004</v>
          </cell>
        </row>
        <row r="1146">
          <cell r="B1146" t="str">
            <v>Pip4p1</v>
          </cell>
          <cell r="C1146">
            <v>0.518810633843519</v>
          </cell>
          <cell r="D1146">
            <v>0.74990568200537999</v>
          </cell>
        </row>
        <row r="1147">
          <cell r="B1147" t="str">
            <v>Srsf6</v>
          </cell>
          <cell r="C1147">
            <v>0.668365101046833</v>
          </cell>
          <cell r="D1147">
            <v>1.0295964605035699</v>
          </cell>
        </row>
        <row r="1148">
          <cell r="B1148" t="str">
            <v>Psmd1</v>
          </cell>
          <cell r="C1148">
            <v>0.20448174428745999</v>
          </cell>
          <cell r="D1148">
            <v>0.68733405147969295</v>
          </cell>
        </row>
        <row r="1149">
          <cell r="B1149" t="str">
            <v>Slc17a7</v>
          </cell>
          <cell r="C1149">
            <v>0.53384128843114997</v>
          </cell>
          <cell r="D1149">
            <v>0.95066897275948803</v>
          </cell>
        </row>
        <row r="1150">
          <cell r="B1150" t="str">
            <v>Smyd5</v>
          </cell>
          <cell r="C1150">
            <v>0.329018588490472</v>
          </cell>
          <cell r="D1150">
            <v>1.1854683188700399</v>
          </cell>
        </row>
        <row r="1151">
          <cell r="B1151" t="str">
            <v>Esyt2</v>
          </cell>
          <cell r="C1151">
            <v>0.288080558024703</v>
          </cell>
          <cell r="D1151">
            <v>0.76804024249438496</v>
          </cell>
        </row>
        <row r="1152">
          <cell r="B1152" t="str">
            <v>Trappc9</v>
          </cell>
          <cell r="C1152">
            <v>0.608902036181596</v>
          </cell>
          <cell r="D1152">
            <v>1.0748467220582301</v>
          </cell>
        </row>
        <row r="1153">
          <cell r="B1153" t="str">
            <v>Khsrp</v>
          </cell>
          <cell r="C1153">
            <v>0.93222139538651905</v>
          </cell>
          <cell r="D1153">
            <v>1.00761409564243</v>
          </cell>
        </row>
        <row r="1154">
          <cell r="B1154" t="str">
            <v>Ddb1</v>
          </cell>
          <cell r="C1154">
            <v>0.74674798640297801</v>
          </cell>
          <cell r="D1154">
            <v>0.98106941481986798</v>
          </cell>
        </row>
        <row r="1155">
          <cell r="B1155" t="str">
            <v>Mast3</v>
          </cell>
          <cell r="C1155">
            <v>3.7329345529861099E-2</v>
          </cell>
          <cell r="D1155">
            <v>1.4197367491383801</v>
          </cell>
        </row>
        <row r="1156">
          <cell r="B1156" t="str">
            <v>Ctu2</v>
          </cell>
          <cell r="C1156">
            <v>0.114599145564121</v>
          </cell>
          <cell r="D1156">
            <v>0.40547863309306298</v>
          </cell>
        </row>
        <row r="1157">
          <cell r="B1157" t="str">
            <v>Cmpk2</v>
          </cell>
          <cell r="C1157">
            <v>0.88126657368202899</v>
          </cell>
          <cell r="D1157">
            <v>1.0280131633380201</v>
          </cell>
        </row>
        <row r="1158">
          <cell r="B1158" t="str">
            <v>Tmem109</v>
          </cell>
          <cell r="C1158">
            <v>0.70483326666708601</v>
          </cell>
          <cell r="D1158">
            <v>0.91799369196515301</v>
          </cell>
        </row>
        <row r="1159">
          <cell r="B1159" t="str">
            <v>Ttll12</v>
          </cell>
          <cell r="C1159">
            <v>0.941262635446797</v>
          </cell>
          <cell r="D1159">
            <v>1.0218813796974999</v>
          </cell>
        </row>
        <row r="1160">
          <cell r="B1160" t="str">
            <v>Wdr41</v>
          </cell>
          <cell r="C1160">
            <v>0.21122410963302399</v>
          </cell>
          <cell r="D1160">
            <v>1.66383348202448</v>
          </cell>
        </row>
        <row r="1161">
          <cell r="B1161" t="str">
            <v>Puf60</v>
          </cell>
          <cell r="C1161">
            <v>0.79509328507792099</v>
          </cell>
          <cell r="D1161">
            <v>1.25790274904008</v>
          </cell>
        </row>
        <row r="1162">
          <cell r="B1162" t="str">
            <v>Lyplal1</v>
          </cell>
          <cell r="C1162">
            <v>0.95779201968519101</v>
          </cell>
          <cell r="D1162">
            <v>0.98328236051900997</v>
          </cell>
        </row>
        <row r="1163">
          <cell r="B1163" t="str">
            <v>Frmd8</v>
          </cell>
          <cell r="C1163">
            <v>0.25926798852685401</v>
          </cell>
          <cell r="D1163">
            <v>0.50263661595959597</v>
          </cell>
        </row>
        <row r="1164">
          <cell r="B1164" t="str">
            <v>Zyg11b</v>
          </cell>
          <cell r="C1164">
            <v>0.30030821429388399</v>
          </cell>
          <cell r="D1164">
            <v>0.68655482483548702</v>
          </cell>
        </row>
        <row r="1165">
          <cell r="B1165" t="str">
            <v>Nt5c3b</v>
          </cell>
          <cell r="C1165">
            <v>8.3058557392938298E-2</v>
          </cell>
          <cell r="D1165">
            <v>5.3313868474577601</v>
          </cell>
        </row>
        <row r="1166">
          <cell r="B1166" t="str">
            <v>Hdhd2</v>
          </cell>
          <cell r="C1166">
            <v>0.93374423894215697</v>
          </cell>
          <cell r="D1166">
            <v>1.00943631091446</v>
          </cell>
        </row>
        <row r="1167">
          <cell r="B1167" t="str">
            <v>Mcrip1</v>
          </cell>
          <cell r="C1167">
            <v>0.96448228681836301</v>
          </cell>
          <cell r="D1167">
            <v>1.01520890453492</v>
          </cell>
        </row>
        <row r="1168">
          <cell r="B1168" t="str">
            <v>Arfgef3</v>
          </cell>
          <cell r="C1168">
            <v>1.6833491655468501E-2</v>
          </cell>
          <cell r="D1168">
            <v>1.73196657201852</v>
          </cell>
        </row>
        <row r="1169">
          <cell r="B1169" t="str">
            <v>Dip2b</v>
          </cell>
          <cell r="C1169">
            <v>0.52547747915405196</v>
          </cell>
          <cell r="D1169">
            <v>1.1187790346422499</v>
          </cell>
        </row>
        <row r="1170">
          <cell r="B1170" t="str">
            <v>Wnk2</v>
          </cell>
          <cell r="C1170">
            <v>0.24589997421726401</v>
          </cell>
          <cell r="D1170">
            <v>0.62845540630779895</v>
          </cell>
        </row>
        <row r="1171">
          <cell r="B1171" t="str">
            <v>Limch1</v>
          </cell>
          <cell r="C1171">
            <v>0.71121441934526397</v>
          </cell>
          <cell r="D1171">
            <v>1.0767536256049599</v>
          </cell>
        </row>
        <row r="1172">
          <cell r="B1172" t="str">
            <v>Shisa6</v>
          </cell>
          <cell r="C1172">
            <v>0.20103329882107099</v>
          </cell>
          <cell r="D1172">
            <v>0.81472962017491701</v>
          </cell>
        </row>
        <row r="1173">
          <cell r="B1173" t="str">
            <v>Nt5dc3</v>
          </cell>
          <cell r="C1173">
            <v>0.178817708124279</v>
          </cell>
          <cell r="D1173">
            <v>1.09902281821548</v>
          </cell>
        </row>
        <row r="1174">
          <cell r="B1174" t="str">
            <v>Ccdc177</v>
          </cell>
          <cell r="C1174">
            <v>0.374245760686716</v>
          </cell>
          <cell r="D1174">
            <v>1.52042069941064</v>
          </cell>
        </row>
        <row r="1175">
          <cell r="B1175" t="str">
            <v>Dab2ip</v>
          </cell>
          <cell r="C1175">
            <v>0.92703329828193903</v>
          </cell>
          <cell r="D1175">
            <v>0.96766839211258604</v>
          </cell>
        </row>
        <row r="1176">
          <cell r="B1176" t="str">
            <v>Adgrb1</v>
          </cell>
          <cell r="C1176">
            <v>0.33050006750222899</v>
          </cell>
          <cell r="D1176">
            <v>1.4143071883899201</v>
          </cell>
        </row>
        <row r="1177">
          <cell r="B1177" t="str">
            <v>Gfod1</v>
          </cell>
          <cell r="C1177">
            <v>0.203396603881977</v>
          </cell>
          <cell r="D1177">
            <v>1.31509802406183</v>
          </cell>
        </row>
        <row r="1178">
          <cell r="B1178" t="str">
            <v>Snx27</v>
          </cell>
          <cell r="C1178">
            <v>0.15030887425521</v>
          </cell>
          <cell r="D1178">
            <v>0.77104500367316098</v>
          </cell>
        </row>
        <row r="1179">
          <cell r="B1179" t="str">
            <v>Agap2</v>
          </cell>
          <cell r="C1179">
            <v>0.59006199040531804</v>
          </cell>
          <cell r="D1179">
            <v>1.0358166554071699</v>
          </cell>
        </row>
        <row r="1180">
          <cell r="B1180" t="str">
            <v>Aak1</v>
          </cell>
          <cell r="C1180">
            <v>0.20350696015445599</v>
          </cell>
          <cell r="D1180">
            <v>0.92296968505897004</v>
          </cell>
        </row>
        <row r="1181">
          <cell r="B1181" t="str">
            <v>Slc2a13</v>
          </cell>
          <cell r="C1181">
            <v>0.20238493582112399</v>
          </cell>
          <cell r="D1181">
            <v>0.77922382347553698</v>
          </cell>
        </row>
        <row r="1182">
          <cell r="B1182" t="str">
            <v>Tenm4</v>
          </cell>
          <cell r="C1182">
            <v>0.731044426576963</v>
          </cell>
          <cell r="D1182">
            <v>1.05258486875294</v>
          </cell>
        </row>
        <row r="1183">
          <cell r="B1183" t="str">
            <v>Tnrc6a</v>
          </cell>
          <cell r="C1183">
            <v>0.89292931786275997</v>
          </cell>
          <cell r="D1183">
            <v>1.0344437263920501</v>
          </cell>
        </row>
        <row r="1184">
          <cell r="B1184" t="str">
            <v>Camkv</v>
          </cell>
          <cell r="C1184">
            <v>0.13324021754749499</v>
          </cell>
          <cell r="D1184">
            <v>1.23304693021662</v>
          </cell>
        </row>
        <row r="1185">
          <cell r="B1185" t="str">
            <v>Pdap1</v>
          </cell>
          <cell r="C1185">
            <v>0.32856353613308598</v>
          </cell>
          <cell r="D1185">
            <v>0.88524500089327396</v>
          </cell>
        </row>
        <row r="1186">
          <cell r="B1186" t="str">
            <v>Ndufb6</v>
          </cell>
          <cell r="C1186">
            <v>0.50044332050518003</v>
          </cell>
          <cell r="D1186">
            <v>1.10103783988777</v>
          </cell>
        </row>
        <row r="1187">
          <cell r="B1187" t="str">
            <v>Rmdn3</v>
          </cell>
          <cell r="C1187">
            <v>0.28724094628568297</v>
          </cell>
          <cell r="D1187">
            <v>0.761928638159036</v>
          </cell>
        </row>
        <row r="1188">
          <cell r="B1188" t="str">
            <v>Mccc2</v>
          </cell>
          <cell r="C1188">
            <v>0.75613429652559405</v>
          </cell>
          <cell r="D1188">
            <v>1.01976865800261</v>
          </cell>
        </row>
        <row r="1189">
          <cell r="B1189" t="str">
            <v>Gpd1l</v>
          </cell>
          <cell r="C1189">
            <v>0.16475553742562099</v>
          </cell>
          <cell r="D1189">
            <v>1.0875903157028799</v>
          </cell>
        </row>
        <row r="1190">
          <cell r="B1190" t="str">
            <v>Ppp1r7</v>
          </cell>
          <cell r="C1190">
            <v>0.131731290539567</v>
          </cell>
          <cell r="D1190">
            <v>1.08258519422474</v>
          </cell>
        </row>
        <row r="1191">
          <cell r="B1191" t="str">
            <v>Washc4</v>
          </cell>
          <cell r="C1191">
            <v>8.3479400584320698E-2</v>
          </cell>
          <cell r="D1191">
            <v>2.3600294903132499</v>
          </cell>
        </row>
        <row r="1192">
          <cell r="B1192" t="str">
            <v>Mcu</v>
          </cell>
          <cell r="C1192">
            <v>0.14507419897172699</v>
          </cell>
          <cell r="D1192">
            <v>1.0853076753584501</v>
          </cell>
        </row>
        <row r="1193">
          <cell r="B1193" t="str">
            <v>Hdgfl2</v>
          </cell>
          <cell r="C1193">
            <v>4.5174309395719398E-2</v>
          </cell>
          <cell r="D1193">
            <v>0.40756380887223698</v>
          </cell>
        </row>
        <row r="1194">
          <cell r="B1194" t="str">
            <v>Gprin1</v>
          </cell>
          <cell r="C1194">
            <v>0.67338082470796901</v>
          </cell>
          <cell r="D1194">
            <v>1.0338443386912599</v>
          </cell>
        </row>
        <row r="1195">
          <cell r="B1195" t="str">
            <v>Sec31a</v>
          </cell>
          <cell r="C1195">
            <v>0.50765557263573102</v>
          </cell>
          <cell r="D1195">
            <v>0.88485432130852204</v>
          </cell>
        </row>
        <row r="1196">
          <cell r="B1196" t="str">
            <v>Iqgap2</v>
          </cell>
          <cell r="C1196">
            <v>0.183529312353547</v>
          </cell>
          <cell r="D1196">
            <v>1.09601103496093</v>
          </cell>
        </row>
        <row r="1197">
          <cell r="B1197" t="str">
            <v>Tars2</v>
          </cell>
          <cell r="C1197">
            <v>0.12506537860140399</v>
          </cell>
          <cell r="D1197">
            <v>2.37070591701637</v>
          </cell>
        </row>
        <row r="1198">
          <cell r="B1198" t="str">
            <v>Slmap</v>
          </cell>
          <cell r="C1198">
            <v>0.65644262847546797</v>
          </cell>
          <cell r="D1198">
            <v>0.83851484408691102</v>
          </cell>
        </row>
        <row r="1199">
          <cell r="B1199" t="str">
            <v>Acsf3</v>
          </cell>
          <cell r="C1199">
            <v>0.92909582391595802</v>
          </cell>
          <cell r="D1199">
            <v>1.03941174240163</v>
          </cell>
        </row>
        <row r="1200">
          <cell r="B1200" t="str">
            <v>Plcl1</v>
          </cell>
          <cell r="C1200">
            <v>0.346391856994618</v>
          </cell>
          <cell r="D1200">
            <v>0.87446928233213606</v>
          </cell>
        </row>
        <row r="1201">
          <cell r="B1201" t="str">
            <v>Arhgef9</v>
          </cell>
          <cell r="C1201">
            <v>8.7849042566867097E-2</v>
          </cell>
          <cell r="D1201">
            <v>2.01950918720933</v>
          </cell>
        </row>
        <row r="1202">
          <cell r="B1202" t="str">
            <v>Sorbs2</v>
          </cell>
          <cell r="C1202">
            <v>0.86459786474517797</v>
          </cell>
          <cell r="D1202">
            <v>0.93791653806758302</v>
          </cell>
        </row>
        <row r="1203">
          <cell r="B1203" t="str">
            <v>Cdkl5</v>
          </cell>
          <cell r="C1203">
            <v>4.1759342914407298E-2</v>
          </cell>
          <cell r="D1203">
            <v>0.34648744217411998</v>
          </cell>
        </row>
        <row r="1204">
          <cell r="B1204" t="str">
            <v>Cdc42bpa</v>
          </cell>
          <cell r="C1204">
            <v>0.94301325517293799</v>
          </cell>
          <cell r="D1204">
            <v>1.02041034622784</v>
          </cell>
        </row>
        <row r="1205">
          <cell r="B1205" t="str">
            <v>Tbc1d24</v>
          </cell>
          <cell r="C1205">
            <v>3.07818064440228E-2</v>
          </cell>
          <cell r="D1205">
            <v>1.34717115448757</v>
          </cell>
        </row>
        <row r="1206">
          <cell r="B1206" t="str">
            <v>Them4</v>
          </cell>
          <cell r="C1206">
            <v>0.45277029514092298</v>
          </cell>
          <cell r="D1206">
            <v>0.56253263037601398</v>
          </cell>
        </row>
        <row r="1207">
          <cell r="B1207" t="str">
            <v>Pgap1</v>
          </cell>
          <cell r="C1207">
            <v>0.40929780761169499</v>
          </cell>
          <cell r="D1207">
            <v>1.3923167299321499</v>
          </cell>
        </row>
        <row r="1208">
          <cell r="B1208" t="str">
            <v>Pdp1</v>
          </cell>
          <cell r="C1208">
            <v>0.60669793171295405</v>
          </cell>
          <cell r="D1208">
            <v>0.92947225439318204</v>
          </cell>
        </row>
        <row r="1209">
          <cell r="B1209" t="str">
            <v>Ksr2</v>
          </cell>
          <cell r="C1209">
            <v>0.15621650602891901</v>
          </cell>
          <cell r="D1209">
            <v>0.48637048996471699</v>
          </cell>
        </row>
        <row r="1210">
          <cell r="B1210" t="str">
            <v>Fam91a1</v>
          </cell>
          <cell r="C1210">
            <v>0.62754875111426101</v>
          </cell>
          <cell r="D1210">
            <v>1.19091581968983</v>
          </cell>
        </row>
        <row r="1211">
          <cell r="B1211" t="str">
            <v>Vps51</v>
          </cell>
          <cell r="C1211">
            <v>0.71017129983154403</v>
          </cell>
          <cell r="D1211">
            <v>0.96297811482211104</v>
          </cell>
        </row>
        <row r="1212">
          <cell r="B1212" t="str">
            <v>Grm5</v>
          </cell>
          <cell r="C1212">
            <v>0.38439654065876999</v>
          </cell>
          <cell r="D1212">
            <v>0.93100252531566696</v>
          </cell>
        </row>
        <row r="1213">
          <cell r="B1213" t="str">
            <v>Fam81a</v>
          </cell>
          <cell r="C1213">
            <v>0.92154108724281902</v>
          </cell>
          <cell r="D1213">
            <v>1.0352247936213601</v>
          </cell>
        </row>
        <row r="1214">
          <cell r="B1214" t="str">
            <v>Ppm1h</v>
          </cell>
          <cell r="C1214">
            <v>0.68764449811626305</v>
          </cell>
          <cell r="D1214">
            <v>1.04246976194818</v>
          </cell>
        </row>
        <row r="1215">
          <cell r="B1215" t="str">
            <v>Macrod2</v>
          </cell>
          <cell r="C1215">
            <v>0.33143219998189699</v>
          </cell>
          <cell r="D1215">
            <v>0.85234653904770097</v>
          </cell>
        </row>
        <row r="1216">
          <cell r="B1216" t="str">
            <v>Adrbk2</v>
          </cell>
          <cell r="C1216">
            <v>0.43291565880909399</v>
          </cell>
          <cell r="D1216">
            <v>1.33106162322319</v>
          </cell>
        </row>
        <row r="1217">
          <cell r="B1217" t="str">
            <v>Svip</v>
          </cell>
          <cell r="C1217">
            <v>0.651679494982633</v>
          </cell>
          <cell r="D1217">
            <v>1.25007107983481</v>
          </cell>
        </row>
        <row r="1218">
          <cell r="B1218" t="str">
            <v>Ttc9</v>
          </cell>
          <cell r="C1218">
            <v>0.29862183920969099</v>
          </cell>
          <cell r="D1218">
            <v>1.1682154712652599</v>
          </cell>
        </row>
        <row r="1219">
          <cell r="B1219" t="str">
            <v>Pls1</v>
          </cell>
          <cell r="C1219">
            <v>7.9622052433115306E-2</v>
          </cell>
          <cell r="D1219">
            <v>1.3335843729716901</v>
          </cell>
        </row>
        <row r="1220">
          <cell r="B1220" t="str">
            <v>Nt5c2</v>
          </cell>
          <cell r="C1220">
            <v>0.47324846928738601</v>
          </cell>
          <cell r="D1220">
            <v>0.70297857222612803</v>
          </cell>
        </row>
        <row r="1221">
          <cell r="B1221" t="str">
            <v>Mthfd1l</v>
          </cell>
          <cell r="C1221">
            <v>0.12919696856948201</v>
          </cell>
          <cell r="D1221">
            <v>1.1052432663940801</v>
          </cell>
        </row>
        <row r="1222">
          <cell r="B1222" t="str">
            <v>Mars2</v>
          </cell>
          <cell r="C1222">
            <v>0.87758145698539103</v>
          </cell>
          <cell r="D1222">
            <v>1.0681572693483701</v>
          </cell>
        </row>
        <row r="1223">
          <cell r="B1223" t="str">
            <v>Shank3</v>
          </cell>
          <cell r="C1223">
            <v>0.20325444183012001</v>
          </cell>
          <cell r="D1223">
            <v>1.4203713465560901</v>
          </cell>
        </row>
        <row r="1224">
          <cell r="B1224" t="str">
            <v>Abl2</v>
          </cell>
          <cell r="C1224">
            <v>9.7757183399134903E-2</v>
          </cell>
          <cell r="D1224">
            <v>0.80437128318249795</v>
          </cell>
        </row>
        <row r="1225">
          <cell r="B1225" t="str">
            <v>Abracl</v>
          </cell>
          <cell r="C1225">
            <v>0.57946239858581505</v>
          </cell>
          <cell r="D1225">
            <v>1.06502387587464</v>
          </cell>
        </row>
        <row r="1226">
          <cell r="B1226" t="str">
            <v>Oxr1</v>
          </cell>
          <cell r="C1226">
            <v>0.72623635037946399</v>
          </cell>
          <cell r="D1226">
            <v>0.96539157388470698</v>
          </cell>
        </row>
        <row r="1227">
          <cell r="B1227" t="str">
            <v>Unc13a</v>
          </cell>
          <cell r="C1227">
            <v>0.18491581101635399</v>
          </cell>
          <cell r="D1227">
            <v>1.20427788982547</v>
          </cell>
        </row>
        <row r="1228">
          <cell r="B1228" t="str">
            <v>Miga1</v>
          </cell>
          <cell r="C1228">
            <v>0.164111612175316</v>
          </cell>
          <cell r="D1228">
            <v>1.5849074907621099</v>
          </cell>
        </row>
        <row r="1229">
          <cell r="B1229" t="str">
            <v>Sez6l2</v>
          </cell>
          <cell r="C1229">
            <v>0.578322953014476</v>
          </cell>
          <cell r="D1229">
            <v>1.28332896711158</v>
          </cell>
        </row>
        <row r="1230">
          <cell r="B1230" t="str">
            <v>Tmem65</v>
          </cell>
          <cell r="C1230">
            <v>0.30100293345916201</v>
          </cell>
          <cell r="D1230">
            <v>0.84041016797937296</v>
          </cell>
        </row>
        <row r="1231">
          <cell r="B1231" t="str">
            <v>Tapt1</v>
          </cell>
          <cell r="C1231">
            <v>0.74668795371845598</v>
          </cell>
          <cell r="D1231">
            <v>1.2130588123511901</v>
          </cell>
        </row>
        <row r="1232">
          <cell r="B1232" t="str">
            <v>Ddx17</v>
          </cell>
          <cell r="C1232">
            <v>0.89186233537805903</v>
          </cell>
          <cell r="D1232">
            <v>0.98386691531781501</v>
          </cell>
        </row>
        <row r="1233">
          <cell r="B1233" t="str">
            <v>Phactr4</v>
          </cell>
          <cell r="C1233">
            <v>0.45296281669038901</v>
          </cell>
          <cell r="D1233">
            <v>1.4342841724903601</v>
          </cell>
        </row>
        <row r="1234">
          <cell r="B1234" t="str">
            <v>Opa3</v>
          </cell>
          <cell r="C1234">
            <v>0.86667257628322103</v>
          </cell>
          <cell r="D1234">
            <v>1.07191324773435</v>
          </cell>
        </row>
        <row r="1235">
          <cell r="B1235" t="str">
            <v>Lrrc47</v>
          </cell>
          <cell r="C1235">
            <v>0.67159067138668904</v>
          </cell>
          <cell r="D1235">
            <v>0.973831427080457</v>
          </cell>
        </row>
        <row r="1236">
          <cell r="B1236" t="str">
            <v>Spire1</v>
          </cell>
          <cell r="C1236">
            <v>0.107656092037846</v>
          </cell>
          <cell r="D1236">
            <v>2.64051921516013</v>
          </cell>
        </row>
        <row r="1237">
          <cell r="B1237" t="str">
            <v>Thrap3</v>
          </cell>
          <cell r="C1237">
            <v>0.26766075299446301</v>
          </cell>
          <cell r="D1237">
            <v>0.78378055915126899</v>
          </cell>
        </row>
        <row r="1238">
          <cell r="B1238" t="str">
            <v>Scn2b</v>
          </cell>
          <cell r="C1238">
            <v>3.8004619806885E-2</v>
          </cell>
          <cell r="D1238">
            <v>1.52996669269713</v>
          </cell>
        </row>
        <row r="1239">
          <cell r="B1239" t="str">
            <v>Gls2</v>
          </cell>
          <cell r="C1239">
            <v>0.325891765572139</v>
          </cell>
          <cell r="D1239">
            <v>1.1021353962442999</v>
          </cell>
        </row>
        <row r="1240">
          <cell r="B1240" t="str">
            <v>Spag9</v>
          </cell>
          <cell r="C1240">
            <v>0.75843798440543297</v>
          </cell>
          <cell r="D1240">
            <v>0.93610924516918004</v>
          </cell>
        </row>
        <row r="1241">
          <cell r="B1241" t="str">
            <v>Stxbp5l</v>
          </cell>
          <cell r="C1241">
            <v>7.9013694993113406E-2</v>
          </cell>
          <cell r="D1241">
            <v>0.39351977760197199</v>
          </cell>
        </row>
        <row r="1242">
          <cell r="B1242" t="str">
            <v>Slc4a10</v>
          </cell>
          <cell r="C1242">
            <v>0.79495290501887705</v>
          </cell>
          <cell r="D1242">
            <v>1.02731547681351</v>
          </cell>
        </row>
        <row r="1243">
          <cell r="B1243" t="str">
            <v>Jakmip3</v>
          </cell>
          <cell r="C1243">
            <v>0.45187584537119702</v>
          </cell>
          <cell r="D1243">
            <v>1.2265414596570301</v>
          </cell>
        </row>
        <row r="1244">
          <cell r="B1244" t="str">
            <v>Psd</v>
          </cell>
          <cell r="C1244">
            <v>0.56000965362199195</v>
          </cell>
          <cell r="D1244">
            <v>0.79787112001854199</v>
          </cell>
        </row>
        <row r="1245">
          <cell r="B1245" t="str">
            <v>Kctd16</v>
          </cell>
          <cell r="C1245">
            <v>0.37316113495028802</v>
          </cell>
          <cell r="D1245">
            <v>1.06694543992107</v>
          </cell>
        </row>
        <row r="1246">
          <cell r="B1246" t="str">
            <v>Iqsec2</v>
          </cell>
          <cell r="C1246">
            <v>0.83114885496012103</v>
          </cell>
          <cell r="D1246">
            <v>1.03699118455523</v>
          </cell>
        </row>
        <row r="1247">
          <cell r="B1247" t="str">
            <v>Lrrc8b</v>
          </cell>
          <cell r="C1247">
            <v>0.45499328420914997</v>
          </cell>
          <cell r="D1247">
            <v>1.59284370704458</v>
          </cell>
        </row>
        <row r="1248">
          <cell r="B1248" t="str">
            <v>Nlrc3</v>
          </cell>
          <cell r="C1248">
            <v>5.3409312524367203E-2</v>
          </cell>
          <cell r="D1248">
            <v>0.67910176544961498</v>
          </cell>
        </row>
        <row r="1249">
          <cell r="B1249" t="str">
            <v>Ermn</v>
          </cell>
          <cell r="C1249">
            <v>8.6685499265863206E-2</v>
          </cell>
          <cell r="D1249">
            <v>0.80571909273551001</v>
          </cell>
        </row>
        <row r="1250">
          <cell r="B1250" t="str">
            <v>Prkaa1</v>
          </cell>
          <cell r="C1250">
            <v>0.394418544280702</v>
          </cell>
          <cell r="D1250">
            <v>1.3205455923564999</v>
          </cell>
        </row>
        <row r="1251">
          <cell r="B1251" t="str">
            <v>Fat2</v>
          </cell>
          <cell r="C1251">
            <v>0.86370157623038701</v>
          </cell>
          <cell r="D1251">
            <v>1.1039226590014899</v>
          </cell>
        </row>
        <row r="1252">
          <cell r="B1252" t="str">
            <v>Nufip2</v>
          </cell>
          <cell r="C1252">
            <v>0.97128691948076495</v>
          </cell>
          <cell r="D1252">
            <v>0.97162090111553701</v>
          </cell>
        </row>
        <row r="1253">
          <cell r="B1253" t="str">
            <v>Taok1</v>
          </cell>
          <cell r="C1253">
            <v>0.77864152313741797</v>
          </cell>
          <cell r="D1253">
            <v>1.05712850157781</v>
          </cell>
        </row>
        <row r="1254">
          <cell r="B1254" t="str">
            <v>Arhgap1</v>
          </cell>
          <cell r="C1254">
            <v>0.12299594970749</v>
          </cell>
          <cell r="D1254">
            <v>1.0757213822079099</v>
          </cell>
        </row>
        <row r="1255">
          <cell r="B1255" t="str">
            <v>Vps13a</v>
          </cell>
          <cell r="C1255">
            <v>0.47417781692231797</v>
          </cell>
          <cell r="D1255">
            <v>1.7337954158364299</v>
          </cell>
        </row>
        <row r="1256">
          <cell r="B1256" t="str">
            <v>Slc30a9</v>
          </cell>
          <cell r="C1256">
            <v>0.95702356190571203</v>
          </cell>
          <cell r="D1256">
            <v>1.02151641255528</v>
          </cell>
        </row>
        <row r="1257">
          <cell r="B1257" t="str">
            <v>Cnrip1</v>
          </cell>
          <cell r="C1257">
            <v>0.75757531362366604</v>
          </cell>
          <cell r="D1257">
            <v>1.0294927577220201</v>
          </cell>
        </row>
        <row r="1258">
          <cell r="B1258" t="str">
            <v>Sdr39u1</v>
          </cell>
          <cell r="C1258">
            <v>0.82275452302841501</v>
          </cell>
          <cell r="D1258">
            <v>1.0370530112299201</v>
          </cell>
        </row>
        <row r="1259">
          <cell r="B1259" t="str">
            <v>Mrs2</v>
          </cell>
          <cell r="C1259">
            <v>0.19281316601943699</v>
          </cell>
          <cell r="D1259">
            <v>1.5650958118465801</v>
          </cell>
        </row>
        <row r="1260">
          <cell r="B1260" t="str">
            <v>Trappc1</v>
          </cell>
          <cell r="C1260">
            <v>6.9807834664036006E-2</v>
          </cell>
          <cell r="D1260">
            <v>1.18235436417595</v>
          </cell>
        </row>
        <row r="1261">
          <cell r="B1261" t="str">
            <v>Wdr81</v>
          </cell>
          <cell r="C1261">
            <v>0.98425248576005298</v>
          </cell>
          <cell r="D1261">
            <v>1.0116993492009301</v>
          </cell>
        </row>
        <row r="1262">
          <cell r="B1262" t="str">
            <v>Diras2</v>
          </cell>
          <cell r="C1262">
            <v>7.26721560089075E-3</v>
          </cell>
          <cell r="D1262">
            <v>1.2902920642697799</v>
          </cell>
        </row>
        <row r="1263">
          <cell r="B1263" t="str">
            <v>Osbp2</v>
          </cell>
          <cell r="C1263">
            <v>0.24109003838908999</v>
          </cell>
          <cell r="D1263">
            <v>1.8040091864586301</v>
          </cell>
        </row>
        <row r="1264">
          <cell r="B1264" t="str">
            <v>Brsk1</v>
          </cell>
          <cell r="C1264">
            <v>0.34339546528535703</v>
          </cell>
          <cell r="D1264">
            <v>0.68480926156979605</v>
          </cell>
        </row>
        <row r="1265">
          <cell r="B1265" t="str">
            <v>Cyfip2</v>
          </cell>
          <cell r="C1265">
            <v>0.98218371803994897</v>
          </cell>
          <cell r="D1265">
            <v>1.0023331864379199</v>
          </cell>
        </row>
        <row r="1266">
          <cell r="B1266" t="str">
            <v>Tom1l2</v>
          </cell>
          <cell r="C1266">
            <v>0.797828663216962</v>
          </cell>
          <cell r="D1266">
            <v>0.97893986482836004</v>
          </cell>
        </row>
        <row r="1267">
          <cell r="B1267" t="str">
            <v>Fbxw11</v>
          </cell>
          <cell r="C1267">
            <v>0.24581432761980199</v>
          </cell>
          <cell r="D1267">
            <v>0.54859963265144496</v>
          </cell>
        </row>
        <row r="1268">
          <cell r="B1268" t="str">
            <v>Zzef1</v>
          </cell>
          <cell r="C1268">
            <v>0.93623209464639101</v>
          </cell>
          <cell r="D1268">
            <v>1.0523028246227499</v>
          </cell>
        </row>
        <row r="1269">
          <cell r="B1269" t="str">
            <v>Abr</v>
          </cell>
          <cell r="C1269">
            <v>0.64254966161222005</v>
          </cell>
          <cell r="D1269">
            <v>0.978903718933961</v>
          </cell>
        </row>
        <row r="1270">
          <cell r="B1270" t="str">
            <v>Arhgap44</v>
          </cell>
          <cell r="C1270">
            <v>0.106162911685748</v>
          </cell>
          <cell r="D1270">
            <v>0.47257094688832502</v>
          </cell>
        </row>
        <row r="1271">
          <cell r="B1271" t="str">
            <v>Coil</v>
          </cell>
          <cell r="C1271">
            <v>0.242272810671459</v>
          </cell>
          <cell r="D1271">
            <v>1.2694072051224701</v>
          </cell>
        </row>
        <row r="1272">
          <cell r="B1272" t="str">
            <v>Pfas</v>
          </cell>
          <cell r="C1272">
            <v>0.36335272158416998</v>
          </cell>
          <cell r="D1272">
            <v>1.1277194978399201</v>
          </cell>
        </row>
        <row r="1273">
          <cell r="B1273" t="str">
            <v>Mylk4</v>
          </cell>
          <cell r="C1273">
            <v>0.107881444552553</v>
          </cell>
          <cell r="D1273">
            <v>1.13717004975688</v>
          </cell>
        </row>
        <row r="1274">
          <cell r="B1274" t="str">
            <v>Rap1gap2</v>
          </cell>
          <cell r="C1274">
            <v>0.74674927799108504</v>
          </cell>
          <cell r="D1274">
            <v>0.95693215779084595</v>
          </cell>
        </row>
        <row r="1275">
          <cell r="B1275" t="str">
            <v>Tbc1d9b</v>
          </cell>
          <cell r="C1275">
            <v>3.9209937182554E-2</v>
          </cell>
          <cell r="D1275">
            <v>3.8176125882713299</v>
          </cell>
        </row>
        <row r="1276">
          <cell r="B1276" t="str">
            <v>Cluh</v>
          </cell>
          <cell r="C1276">
            <v>1.53496802947297E-2</v>
          </cell>
          <cell r="D1276">
            <v>1.3862540260369001</v>
          </cell>
        </row>
        <row r="1277">
          <cell r="B1277" t="str">
            <v>Nacad</v>
          </cell>
          <cell r="C1277">
            <v>0.44515068608095298</v>
          </cell>
          <cell r="D1277">
            <v>1.4622018194277899</v>
          </cell>
        </row>
        <row r="1278">
          <cell r="B1278" t="str">
            <v>Acaca</v>
          </cell>
          <cell r="C1278">
            <v>0.88068162048771603</v>
          </cell>
          <cell r="D1278">
            <v>0.975674763426853</v>
          </cell>
        </row>
        <row r="1279">
          <cell r="B1279" t="str">
            <v>Specc1</v>
          </cell>
          <cell r="C1279">
            <v>0.40040837197481099</v>
          </cell>
          <cell r="D1279">
            <v>0.83570255770226498</v>
          </cell>
        </row>
        <row r="1280">
          <cell r="B1280" t="str">
            <v>Myo1d</v>
          </cell>
          <cell r="C1280">
            <v>8.3113272234767596E-2</v>
          </cell>
          <cell r="D1280">
            <v>1.2087769888937501</v>
          </cell>
        </row>
        <row r="1281">
          <cell r="B1281" t="str">
            <v>Rabl6</v>
          </cell>
          <cell r="C1281">
            <v>0.62745915035079403</v>
          </cell>
          <cell r="D1281">
            <v>0.88022250563107995</v>
          </cell>
        </row>
        <row r="1282">
          <cell r="B1282" t="str">
            <v>Dnajc11</v>
          </cell>
          <cell r="C1282">
            <v>0.32916837166836999</v>
          </cell>
          <cell r="D1282">
            <v>1.85643706080197</v>
          </cell>
        </row>
        <row r="1283">
          <cell r="B1283" t="str">
            <v>Fam169a</v>
          </cell>
          <cell r="C1283">
            <v>0.93162366896611803</v>
          </cell>
          <cell r="D1283">
            <v>0.96704925004716602</v>
          </cell>
        </row>
        <row r="1284">
          <cell r="B1284" t="str">
            <v>Lmtk3</v>
          </cell>
          <cell r="C1284">
            <v>0.49769421263278302</v>
          </cell>
          <cell r="D1284">
            <v>1.18110453818255</v>
          </cell>
        </row>
        <row r="1285">
          <cell r="B1285" t="str">
            <v>Arcn1</v>
          </cell>
          <cell r="C1285">
            <v>0.33990944781409999</v>
          </cell>
          <cell r="D1285">
            <v>1.06848354396608</v>
          </cell>
        </row>
        <row r="1286">
          <cell r="B1286" t="str">
            <v>Ogdh</v>
          </cell>
          <cell r="C1286">
            <v>0.60591625679896099</v>
          </cell>
          <cell r="D1286">
            <v>1.05024279703958</v>
          </cell>
        </row>
        <row r="1287">
          <cell r="B1287" t="str">
            <v>Cttn</v>
          </cell>
          <cell r="C1287">
            <v>0.64069459266960704</v>
          </cell>
          <cell r="D1287">
            <v>0.96063499317240797</v>
          </cell>
        </row>
        <row r="1288">
          <cell r="B1288" t="str">
            <v>Myl6</v>
          </cell>
          <cell r="C1288">
            <v>0.52374511845856597</v>
          </cell>
          <cell r="D1288">
            <v>0.922774124650801</v>
          </cell>
        </row>
        <row r="1289">
          <cell r="B1289" t="str">
            <v>Icam5</v>
          </cell>
          <cell r="C1289">
            <v>0.144599239081009</v>
          </cell>
          <cell r="D1289">
            <v>1.06485626091928</v>
          </cell>
        </row>
        <row r="1290">
          <cell r="B1290" t="str">
            <v>Grb2</v>
          </cell>
          <cell r="C1290">
            <v>0.75812931523714799</v>
          </cell>
          <cell r="D1290">
            <v>0.97461922946336599</v>
          </cell>
        </row>
        <row r="1291">
          <cell r="B1291" t="str">
            <v>Flot2</v>
          </cell>
          <cell r="C1291">
            <v>0.87338112919166</v>
          </cell>
          <cell r="D1291">
            <v>1.0137854256080201</v>
          </cell>
        </row>
        <row r="1292">
          <cell r="B1292" t="str">
            <v>Hnrnpd</v>
          </cell>
          <cell r="C1292">
            <v>0.28364708827801699</v>
          </cell>
          <cell r="D1292">
            <v>0.909230120962501</v>
          </cell>
        </row>
        <row r="1293">
          <cell r="B1293" t="str">
            <v>Ptprn</v>
          </cell>
          <cell r="C1293">
            <v>0.654415595008079</v>
          </cell>
          <cell r="D1293">
            <v>0.86847463709643502</v>
          </cell>
        </row>
        <row r="1294">
          <cell r="B1294" t="str">
            <v>Ppp5c</v>
          </cell>
          <cell r="C1294">
            <v>0.85440133253049899</v>
          </cell>
          <cell r="D1294">
            <v>1.01688609275428</v>
          </cell>
        </row>
        <row r="1295">
          <cell r="B1295" t="str">
            <v>Psmb6</v>
          </cell>
          <cell r="C1295">
            <v>0.166797740188494</v>
          </cell>
          <cell r="D1295">
            <v>0.93322982548240496</v>
          </cell>
        </row>
        <row r="1296">
          <cell r="B1296" t="str">
            <v>Samhd1</v>
          </cell>
          <cell r="C1296">
            <v>0.51600418807941895</v>
          </cell>
          <cell r="D1296">
            <v>0.70535227473737105</v>
          </cell>
        </row>
        <row r="1297">
          <cell r="B1297" t="str">
            <v>Slc27a1</v>
          </cell>
          <cell r="C1297">
            <v>0.806207776371479</v>
          </cell>
          <cell r="D1297">
            <v>1.04266767214453</v>
          </cell>
        </row>
        <row r="1298">
          <cell r="B1298" t="str">
            <v>Csnk2a1</v>
          </cell>
          <cell r="C1298">
            <v>0.11931761817683</v>
          </cell>
          <cell r="D1298">
            <v>1.1140431281816801</v>
          </cell>
        </row>
        <row r="1299">
          <cell r="B1299" t="str">
            <v>Slc30a1</v>
          </cell>
          <cell r="C1299">
            <v>0.27574530837640698</v>
          </cell>
          <cell r="D1299">
            <v>0.63452603656329798</v>
          </cell>
        </row>
        <row r="1300">
          <cell r="B1300" t="str">
            <v>Gcdh</v>
          </cell>
          <cell r="C1300">
            <v>0.197456620735113</v>
          </cell>
          <cell r="D1300">
            <v>1.1209222049943199</v>
          </cell>
        </row>
        <row r="1301">
          <cell r="B1301" t="str">
            <v>Irgm1</v>
          </cell>
          <cell r="C1301">
            <v>0.475348132176733</v>
          </cell>
          <cell r="D1301">
            <v>1.4403337718425699</v>
          </cell>
        </row>
        <row r="1302">
          <cell r="B1302" t="str">
            <v>Cldn11</v>
          </cell>
          <cell r="C1302">
            <v>0.651037492425249</v>
          </cell>
          <cell r="D1302">
            <v>0.923852275511855</v>
          </cell>
        </row>
        <row r="1303">
          <cell r="B1303" t="str">
            <v>Gas7</v>
          </cell>
          <cell r="C1303">
            <v>0.55468347999434597</v>
          </cell>
          <cell r="D1303">
            <v>0.91229867173891799</v>
          </cell>
        </row>
        <row r="1304">
          <cell r="B1304" t="str">
            <v>Rasa3</v>
          </cell>
          <cell r="C1304">
            <v>5.3586350076204298E-2</v>
          </cell>
          <cell r="D1304">
            <v>2.63440399113761</v>
          </cell>
        </row>
        <row r="1305">
          <cell r="B1305" t="str">
            <v>Traf3</v>
          </cell>
          <cell r="C1305">
            <v>0.473567138872862</v>
          </cell>
          <cell r="D1305">
            <v>1.16120561275631</v>
          </cell>
        </row>
        <row r="1306">
          <cell r="B1306" t="str">
            <v>Naca</v>
          </cell>
          <cell r="C1306">
            <v>0.62990828556594702</v>
          </cell>
          <cell r="D1306">
            <v>0.91370333086833899</v>
          </cell>
        </row>
        <row r="1307">
          <cell r="B1307" t="str">
            <v>Ppp1r1b</v>
          </cell>
          <cell r="C1307">
            <v>0.13786733035736601</v>
          </cell>
          <cell r="D1307">
            <v>0.572909748322596</v>
          </cell>
        </row>
        <row r="1308">
          <cell r="B1308" t="str">
            <v>Serpinb6</v>
          </cell>
          <cell r="C1308">
            <v>0.49411085507951802</v>
          </cell>
          <cell r="D1308">
            <v>1.0705996412990799</v>
          </cell>
        </row>
        <row r="1309">
          <cell r="B1309" t="str">
            <v>Stip1</v>
          </cell>
          <cell r="C1309">
            <v>0.13706461632193101</v>
          </cell>
          <cell r="D1309">
            <v>0.94117798948984499</v>
          </cell>
        </row>
        <row r="1310">
          <cell r="B1310" t="str">
            <v>Caprin1</v>
          </cell>
          <cell r="C1310">
            <v>0.222753265069697</v>
          </cell>
          <cell r="D1310">
            <v>0.79183084915141599</v>
          </cell>
        </row>
        <row r="1311">
          <cell r="B1311" t="str">
            <v>Reep5</v>
          </cell>
          <cell r="C1311">
            <v>0.80927697789133102</v>
          </cell>
          <cell r="D1311">
            <v>0.933669917642997</v>
          </cell>
        </row>
        <row r="1312">
          <cell r="B1312" t="str">
            <v>Arhgef2</v>
          </cell>
          <cell r="C1312">
            <v>4.62668906611724E-3</v>
          </cell>
          <cell r="D1312">
            <v>1.4469811121968801</v>
          </cell>
        </row>
        <row r="1313">
          <cell r="B1313" t="str">
            <v>Elavl2</v>
          </cell>
          <cell r="C1313">
            <v>6.5116880137411806E-2</v>
          </cell>
          <cell r="D1313">
            <v>0.79270699119076704</v>
          </cell>
        </row>
        <row r="1314">
          <cell r="B1314" t="str">
            <v>Elavl3</v>
          </cell>
          <cell r="C1314">
            <v>4.47797338572457E-2</v>
          </cell>
          <cell r="D1314">
            <v>1.2030542325222799</v>
          </cell>
        </row>
        <row r="1315">
          <cell r="B1315" t="str">
            <v>Eps15l1</v>
          </cell>
          <cell r="C1315">
            <v>0.43229555205280301</v>
          </cell>
          <cell r="D1315">
            <v>0.98235615036434598</v>
          </cell>
        </row>
        <row r="1316">
          <cell r="B1316" t="str">
            <v>Vdac2</v>
          </cell>
          <cell r="C1316">
            <v>0.921431340054092</v>
          </cell>
          <cell r="D1316">
            <v>1.0050150983360899</v>
          </cell>
        </row>
        <row r="1317">
          <cell r="B1317" t="str">
            <v>Vdac3</v>
          </cell>
          <cell r="C1317">
            <v>0.28231024113549502</v>
          </cell>
          <cell r="D1317">
            <v>0.85435047847018797</v>
          </cell>
        </row>
        <row r="1318">
          <cell r="B1318" t="str">
            <v>Vdac1</v>
          </cell>
          <cell r="C1318">
            <v>0.92963377715694295</v>
          </cell>
          <cell r="D1318">
            <v>1.0049268007391601</v>
          </cell>
        </row>
        <row r="1319">
          <cell r="B1319" t="str">
            <v>Coq8a</v>
          </cell>
          <cell r="C1319">
            <v>2.55167714151638E-2</v>
          </cell>
          <cell r="D1319">
            <v>2.6408939638364699</v>
          </cell>
        </row>
        <row r="1320">
          <cell r="B1320" t="str">
            <v>Kpna1</v>
          </cell>
          <cell r="C1320">
            <v>0.25914148710474999</v>
          </cell>
          <cell r="D1320">
            <v>0.83585941580483603</v>
          </cell>
        </row>
        <row r="1321">
          <cell r="B1321" t="str">
            <v>Rbbp4</v>
          </cell>
          <cell r="C1321">
            <v>0.73030142080000104</v>
          </cell>
          <cell r="D1321">
            <v>0.90886487873995503</v>
          </cell>
        </row>
        <row r="1322">
          <cell r="B1322" t="str">
            <v>Rbbp7</v>
          </cell>
          <cell r="C1322">
            <v>0.636426808957819</v>
          </cell>
          <cell r="D1322">
            <v>1.04804462471985</v>
          </cell>
        </row>
        <row r="1323">
          <cell r="B1323" t="str">
            <v>Ppp2r5c</v>
          </cell>
          <cell r="C1323">
            <v>0.16860666516692699</v>
          </cell>
          <cell r="D1323">
            <v>2.4065873437449299</v>
          </cell>
        </row>
        <row r="1324">
          <cell r="B1324" t="str">
            <v>Lama5</v>
          </cell>
          <cell r="C1324">
            <v>8.01274121387274E-2</v>
          </cell>
          <cell r="D1324">
            <v>0.65410554216880801</v>
          </cell>
        </row>
        <row r="1325">
          <cell r="B1325" t="str">
            <v>Gnb3</v>
          </cell>
          <cell r="C1325">
            <v>0.34891518003156302</v>
          </cell>
          <cell r="D1325">
            <v>1.80168950024221</v>
          </cell>
        </row>
        <row r="1326">
          <cell r="B1326" t="str">
            <v>Gng7</v>
          </cell>
          <cell r="C1326">
            <v>0.43874355711525398</v>
          </cell>
          <cell r="D1326">
            <v>0.90675611658108801</v>
          </cell>
        </row>
        <row r="1327">
          <cell r="B1327" t="str">
            <v>Asns</v>
          </cell>
          <cell r="C1327">
            <v>5.6615858258404497E-2</v>
          </cell>
          <cell r="D1327">
            <v>3.16339513114707</v>
          </cell>
        </row>
        <row r="1328">
          <cell r="B1328" t="str">
            <v>Tmpo</v>
          </cell>
          <cell r="C1328">
            <v>0.83225754260094098</v>
          </cell>
          <cell r="D1328">
            <v>1.0488464536264901</v>
          </cell>
        </row>
        <row r="1329">
          <cell r="B1329" t="str">
            <v>Tmpo</v>
          </cell>
          <cell r="C1329">
            <v>0.244027341912504</v>
          </cell>
          <cell r="D1329">
            <v>0.50105673337410594</v>
          </cell>
        </row>
        <row r="1330">
          <cell r="B1330" t="str">
            <v>Hars</v>
          </cell>
          <cell r="C1330">
            <v>0.62940817226691304</v>
          </cell>
          <cell r="D1330">
            <v>1.1231697784708501</v>
          </cell>
        </row>
        <row r="1331">
          <cell r="B1331" t="str">
            <v>Tsc2</v>
          </cell>
          <cell r="C1331">
            <v>8.8214881220868693E-2</v>
          </cell>
          <cell r="D1331">
            <v>0.71953336098274001</v>
          </cell>
        </row>
        <row r="1332">
          <cell r="B1332" t="str">
            <v>Ppm1g</v>
          </cell>
          <cell r="C1332">
            <v>8.4407892551313493E-2</v>
          </cell>
          <cell r="D1332">
            <v>0.53764466685846402</v>
          </cell>
        </row>
        <row r="1333">
          <cell r="B1333" t="str">
            <v>Cdc37</v>
          </cell>
          <cell r="C1333">
            <v>0.127463335481315</v>
          </cell>
          <cell r="D1333">
            <v>0.77563130493057997</v>
          </cell>
        </row>
        <row r="1334">
          <cell r="B1334" t="str">
            <v>Ksr1</v>
          </cell>
          <cell r="C1334">
            <v>0.76801685818231202</v>
          </cell>
          <cell r="D1334">
            <v>1.0261374402366401</v>
          </cell>
        </row>
        <row r="1335">
          <cell r="B1335" t="str">
            <v>Astn1</v>
          </cell>
          <cell r="C1335">
            <v>0.59391181604037602</v>
          </cell>
          <cell r="D1335">
            <v>1.8835205747436099</v>
          </cell>
        </row>
        <row r="1336">
          <cell r="B1336" t="str">
            <v>Cp</v>
          </cell>
          <cell r="C1336">
            <v>0.50784710544796097</v>
          </cell>
          <cell r="D1336">
            <v>1.28279258129009</v>
          </cell>
        </row>
        <row r="1337">
          <cell r="B1337" t="str">
            <v>Ppp2r5e</v>
          </cell>
          <cell r="C1337">
            <v>0.58109767916476796</v>
          </cell>
          <cell r="D1337">
            <v>1.0791822922241101</v>
          </cell>
        </row>
        <row r="1338">
          <cell r="B1338" t="str">
            <v>Slc9a1</v>
          </cell>
          <cell r="C1338">
            <v>0.135307314417353</v>
          </cell>
          <cell r="D1338">
            <v>1.55677288196329</v>
          </cell>
        </row>
        <row r="1339">
          <cell r="B1339" t="str">
            <v>Mapre1</v>
          </cell>
          <cell r="C1339">
            <v>0.115030147012644</v>
          </cell>
          <cell r="D1339">
            <v>0.56965877029169898</v>
          </cell>
        </row>
        <row r="1340">
          <cell r="B1340" t="str">
            <v>Prdx2</v>
          </cell>
          <cell r="C1340">
            <v>0.76864788498359005</v>
          </cell>
          <cell r="D1340">
            <v>0.99512576063382896</v>
          </cell>
        </row>
        <row r="1341">
          <cell r="B1341" t="str">
            <v>Tsg101</v>
          </cell>
          <cell r="C1341">
            <v>1.7867220013323699E-2</v>
          </cell>
          <cell r="D1341">
            <v>1.3798645407693799</v>
          </cell>
        </row>
        <row r="1342">
          <cell r="B1342" t="str">
            <v>Hcfc1</v>
          </cell>
          <cell r="C1342">
            <v>0.813579970017138</v>
          </cell>
          <cell r="D1342">
            <v>0.90681334895979004</v>
          </cell>
        </row>
        <row r="1343">
          <cell r="B1343" t="str">
            <v>Pafah1b3</v>
          </cell>
          <cell r="C1343">
            <v>0.58800187105733104</v>
          </cell>
          <cell r="D1343">
            <v>0.91397417116482205</v>
          </cell>
        </row>
        <row r="1344">
          <cell r="B1344" t="str">
            <v>Pafah1b2</v>
          </cell>
          <cell r="C1344">
            <v>0.89246425742100199</v>
          </cell>
          <cell r="D1344">
            <v>0.97995443184823505</v>
          </cell>
        </row>
        <row r="1345">
          <cell r="B1345" t="str">
            <v>Psap</v>
          </cell>
          <cell r="C1345">
            <v>0.87653580229838801</v>
          </cell>
          <cell r="D1345">
            <v>1.0140318297589199</v>
          </cell>
        </row>
        <row r="1346">
          <cell r="B1346" t="str">
            <v>Nell2</v>
          </cell>
          <cell r="C1346">
            <v>0.132607636727501</v>
          </cell>
          <cell r="D1346">
            <v>0.50461009055355599</v>
          </cell>
        </row>
        <row r="1347">
          <cell r="B1347" t="str">
            <v>Lcp1</v>
          </cell>
          <cell r="C1347">
            <v>0.78205879210880402</v>
          </cell>
          <cell r="D1347">
            <v>1.1628000028893899</v>
          </cell>
        </row>
        <row r="1348">
          <cell r="B1348" t="str">
            <v>Snta1</v>
          </cell>
          <cell r="C1348">
            <v>0.623719475188241</v>
          </cell>
          <cell r="D1348">
            <v>0.94231155595101601</v>
          </cell>
        </row>
        <row r="1349">
          <cell r="B1349" t="str">
            <v>Igbp1</v>
          </cell>
          <cell r="C1349">
            <v>0.10467572924905701</v>
          </cell>
          <cell r="D1349">
            <v>1.63613489499064</v>
          </cell>
        </row>
        <row r="1350">
          <cell r="B1350" t="str">
            <v>Acan</v>
          </cell>
          <cell r="C1350">
            <v>0.40256861617956002</v>
          </cell>
          <cell r="D1350">
            <v>1.24675076340046</v>
          </cell>
        </row>
        <row r="1351">
          <cell r="B1351" t="str">
            <v>Cacna1e</v>
          </cell>
          <cell r="C1351">
            <v>0.74531370354499804</v>
          </cell>
          <cell r="D1351">
            <v>1.0786378940216601</v>
          </cell>
        </row>
        <row r="1352">
          <cell r="B1352" t="str">
            <v>Lamb2</v>
          </cell>
          <cell r="C1352">
            <v>0.44117368031361498</v>
          </cell>
          <cell r="D1352">
            <v>0.80037997017191698</v>
          </cell>
        </row>
        <row r="1353">
          <cell r="B1353" t="str">
            <v>Ctnna2</v>
          </cell>
          <cell r="C1353">
            <v>0.49888226218517501</v>
          </cell>
          <cell r="D1353">
            <v>1.08068478657497</v>
          </cell>
        </row>
        <row r="1354">
          <cell r="B1354" t="str">
            <v>Hspa4</v>
          </cell>
          <cell r="C1354">
            <v>0.134770623424981</v>
          </cell>
          <cell r="D1354">
            <v>0.94873686983832095</v>
          </cell>
        </row>
        <row r="1355">
          <cell r="B1355" t="str">
            <v>Cntn2</v>
          </cell>
          <cell r="C1355">
            <v>0.55314561677165297</v>
          </cell>
          <cell r="D1355">
            <v>1.11640203358031</v>
          </cell>
        </row>
        <row r="1356">
          <cell r="B1356" t="str">
            <v>Bcan</v>
          </cell>
          <cell r="C1356">
            <v>2.2840599923316999E-2</v>
          </cell>
          <cell r="D1356">
            <v>1.06191027673241</v>
          </cell>
        </row>
        <row r="1357">
          <cell r="B1357" t="str">
            <v>Cox7a2l</v>
          </cell>
          <cell r="C1357">
            <v>0.94899264646802595</v>
          </cell>
          <cell r="D1357">
            <v>1.05151678151962</v>
          </cell>
        </row>
        <row r="1358">
          <cell r="B1358" t="str">
            <v>Hras</v>
          </cell>
          <cell r="C1358">
            <v>0.78350950805900399</v>
          </cell>
          <cell r="D1358">
            <v>1.02090976048604</v>
          </cell>
        </row>
        <row r="1359">
          <cell r="B1359" t="str">
            <v>Hadh</v>
          </cell>
          <cell r="C1359">
            <v>0.95929959627064498</v>
          </cell>
          <cell r="D1359">
            <v>0.99591254987849198</v>
          </cell>
        </row>
        <row r="1360">
          <cell r="B1360" t="str">
            <v>Pde1a</v>
          </cell>
          <cell r="C1360">
            <v>0.70431374070352504</v>
          </cell>
          <cell r="D1360">
            <v>0.95992665517729003</v>
          </cell>
        </row>
        <row r="1361">
          <cell r="B1361" t="str">
            <v>Alcam</v>
          </cell>
          <cell r="C1361">
            <v>0.80788528028961504</v>
          </cell>
          <cell r="D1361">
            <v>0.93821091957383496</v>
          </cell>
        </row>
        <row r="1362">
          <cell r="B1362" t="str">
            <v>Nt5e</v>
          </cell>
          <cell r="C1362">
            <v>0.75751457843076397</v>
          </cell>
          <cell r="D1362">
            <v>1.1989816602205801</v>
          </cell>
        </row>
        <row r="1363">
          <cell r="B1363" t="str">
            <v>Glg1</v>
          </cell>
          <cell r="C1363">
            <v>0.19378134627412999</v>
          </cell>
          <cell r="D1363">
            <v>0.87684588907872596</v>
          </cell>
        </row>
        <row r="1364">
          <cell r="B1364" t="str">
            <v>Snap91</v>
          </cell>
          <cell r="C1364">
            <v>0.39773900607878099</v>
          </cell>
          <cell r="D1364">
            <v>0.960212181567489</v>
          </cell>
        </row>
        <row r="1365">
          <cell r="B1365" t="str">
            <v>Fscn1</v>
          </cell>
          <cell r="C1365">
            <v>1.86463802523207E-3</v>
          </cell>
          <cell r="D1365">
            <v>1.10496202640163</v>
          </cell>
        </row>
        <row r="1366">
          <cell r="B1366" t="str">
            <v>Fdxr</v>
          </cell>
          <cell r="C1366">
            <v>0.46633498235267701</v>
          </cell>
          <cell r="D1366">
            <v>1.1642189866866199</v>
          </cell>
        </row>
        <row r="1367">
          <cell r="B1367" t="str">
            <v>Fxr1</v>
          </cell>
          <cell r="C1367">
            <v>0.88420187072715595</v>
          </cell>
          <cell r="D1367">
            <v>1.03418083859082</v>
          </cell>
        </row>
        <row r="1368">
          <cell r="B1368" t="str">
            <v>Gdi2</v>
          </cell>
          <cell r="C1368">
            <v>0.38589374984714497</v>
          </cell>
          <cell r="D1368">
            <v>0.97286987952017701</v>
          </cell>
        </row>
        <row r="1369">
          <cell r="B1369" t="str">
            <v>Grid1</v>
          </cell>
          <cell r="C1369">
            <v>0.16166701655673901</v>
          </cell>
          <cell r="D1369">
            <v>0.783692252610239</v>
          </cell>
        </row>
        <row r="1370">
          <cell r="B1370" t="str">
            <v>Pacsin1</v>
          </cell>
          <cell r="C1370">
            <v>0.116922605262841</v>
          </cell>
          <cell r="D1370">
            <v>0.93581498513363404</v>
          </cell>
        </row>
        <row r="1371">
          <cell r="B1371" t="str">
            <v>Ddx19a</v>
          </cell>
          <cell r="C1371">
            <v>0.32060574709332401</v>
          </cell>
          <cell r="D1371">
            <v>0.62929678546377399</v>
          </cell>
        </row>
        <row r="1372">
          <cell r="B1372" t="str">
            <v>Ddx5</v>
          </cell>
          <cell r="C1372">
            <v>0.67747068966198898</v>
          </cell>
          <cell r="D1372">
            <v>1.02286326567626</v>
          </cell>
        </row>
        <row r="1373">
          <cell r="B1373" t="str">
            <v>Cbx5</v>
          </cell>
          <cell r="C1373">
            <v>0.72988073364464701</v>
          </cell>
          <cell r="D1373">
            <v>1.1169804207160301</v>
          </cell>
        </row>
        <row r="1374">
          <cell r="B1374" t="str">
            <v>Hspa1a</v>
          </cell>
          <cell r="C1374">
            <v>3.66956484957242E-3</v>
          </cell>
          <cell r="D1374">
            <v>0.83223404776000798</v>
          </cell>
        </row>
        <row r="1375">
          <cell r="B1375" t="str">
            <v>Hsph1</v>
          </cell>
          <cell r="C1375">
            <v>0.40026205546629001</v>
          </cell>
          <cell r="D1375">
            <v>0.95868817519821004</v>
          </cell>
        </row>
        <row r="1376">
          <cell r="B1376" t="str">
            <v>Elavl4</v>
          </cell>
          <cell r="C1376">
            <v>0.62770369266763304</v>
          </cell>
          <cell r="D1376">
            <v>1.0580823861308899</v>
          </cell>
        </row>
        <row r="1377">
          <cell r="B1377" t="str">
            <v>Itih3</v>
          </cell>
          <cell r="C1377">
            <v>0.114919426415376</v>
          </cell>
          <cell r="D1377">
            <v>1.87154679736052</v>
          </cell>
        </row>
        <row r="1378">
          <cell r="B1378" t="str">
            <v>Cd47</v>
          </cell>
          <cell r="C1378">
            <v>0.57135908185439399</v>
          </cell>
          <cell r="D1378">
            <v>0.91416305682865995</v>
          </cell>
        </row>
        <row r="1379">
          <cell r="B1379" t="str">
            <v>Itga7</v>
          </cell>
          <cell r="C1379">
            <v>5.1102970193329302E-2</v>
          </cell>
          <cell r="D1379">
            <v>3.4454767959010302</v>
          </cell>
        </row>
        <row r="1380">
          <cell r="B1380" t="str">
            <v>Itga6</v>
          </cell>
          <cell r="C1380">
            <v>0.98850140981720602</v>
          </cell>
          <cell r="D1380">
            <v>0.99581468202488899</v>
          </cell>
        </row>
        <row r="1381">
          <cell r="B1381" t="str">
            <v>Eif2b4</v>
          </cell>
          <cell r="C1381">
            <v>0.51237606851392403</v>
          </cell>
          <cell r="D1381">
            <v>1.18511790020397</v>
          </cell>
        </row>
        <row r="1382">
          <cell r="B1382" t="str">
            <v>Phgdh</v>
          </cell>
          <cell r="C1382">
            <v>7.2714943918103306E-2</v>
          </cell>
          <cell r="D1382">
            <v>1.07555032769254</v>
          </cell>
        </row>
        <row r="1383">
          <cell r="B1383" t="str">
            <v>Kif5b</v>
          </cell>
          <cell r="C1383">
            <v>0.76765592346620104</v>
          </cell>
          <cell r="D1383">
            <v>0.98152983476095201</v>
          </cell>
        </row>
        <row r="1384">
          <cell r="B1384" t="str">
            <v>Kif3b</v>
          </cell>
          <cell r="C1384">
            <v>0.108467292410161</v>
          </cell>
          <cell r="D1384">
            <v>1.0866021450304499</v>
          </cell>
        </row>
        <row r="1385">
          <cell r="B1385" t="str">
            <v>Lasp1</v>
          </cell>
          <cell r="C1385">
            <v>6.5326583853187695E-2</v>
          </cell>
          <cell r="D1385">
            <v>0.86133980997070403</v>
          </cell>
        </row>
        <row r="1386">
          <cell r="B1386" t="str">
            <v>Lrrn1</v>
          </cell>
          <cell r="C1386">
            <v>0.154115805476295</v>
          </cell>
          <cell r="D1386">
            <v>1.5808787364092201</v>
          </cell>
        </row>
        <row r="1387">
          <cell r="B1387" t="str">
            <v>Rasl2-9</v>
          </cell>
          <cell r="C1387">
            <v>0.61788023394648794</v>
          </cell>
          <cell r="D1387">
            <v>1.0504595902804299</v>
          </cell>
        </row>
        <row r="1388">
          <cell r="B1388" t="str">
            <v>Myh10</v>
          </cell>
          <cell r="C1388">
            <v>0.5655889070972</v>
          </cell>
          <cell r="D1388">
            <v>0.95178119812761597</v>
          </cell>
        </row>
        <row r="1389">
          <cell r="B1389" t="str">
            <v>Mog</v>
          </cell>
          <cell r="C1389">
            <v>1.4455133337863101E-2</v>
          </cell>
          <cell r="D1389">
            <v>1.15843703161407</v>
          </cell>
        </row>
        <row r="1390">
          <cell r="B1390" t="str">
            <v>Npm1</v>
          </cell>
          <cell r="C1390">
            <v>0.82494758490696696</v>
          </cell>
          <cell r="D1390">
            <v>0.93074273330145696</v>
          </cell>
        </row>
        <row r="1391">
          <cell r="B1391" t="str">
            <v>Pcbp2</v>
          </cell>
          <cell r="C1391">
            <v>0.29119925054072798</v>
          </cell>
          <cell r="D1391">
            <v>0.96285057975278898</v>
          </cell>
        </row>
        <row r="1392">
          <cell r="B1392" t="str">
            <v>Pea15</v>
          </cell>
          <cell r="C1392">
            <v>0.51646251197620496</v>
          </cell>
          <cell r="D1392">
            <v>0.908414542408435</v>
          </cell>
        </row>
        <row r="1393">
          <cell r="B1393" t="str">
            <v>Vcan</v>
          </cell>
          <cell r="C1393">
            <v>0.138034122931914</v>
          </cell>
          <cell r="D1393">
            <v>1.03566182893043</v>
          </cell>
        </row>
        <row r="1394">
          <cell r="B1394" t="str">
            <v>Prkci</v>
          </cell>
          <cell r="C1394">
            <v>0.78472668273461599</v>
          </cell>
          <cell r="D1394">
            <v>1.22180753104727</v>
          </cell>
        </row>
        <row r="1395">
          <cell r="B1395" t="str">
            <v>Plcg1</v>
          </cell>
          <cell r="C1395">
            <v>0.80529275306208004</v>
          </cell>
          <cell r="D1395">
            <v>1.08126335817912</v>
          </cell>
        </row>
        <row r="1396">
          <cell r="B1396" t="str">
            <v>Pick1</v>
          </cell>
          <cell r="C1396">
            <v>8.4061336399999007E-2</v>
          </cell>
          <cell r="D1396">
            <v>0.80500613583054004</v>
          </cell>
        </row>
        <row r="1397">
          <cell r="B1397" t="str">
            <v>Srsf2</v>
          </cell>
          <cell r="C1397">
            <v>0.100480962833607</v>
          </cell>
          <cell r="D1397">
            <v>1.09683309539848</v>
          </cell>
        </row>
        <row r="1398">
          <cell r="B1398" t="str">
            <v>Dlg4</v>
          </cell>
          <cell r="C1398">
            <v>0.40528806846092602</v>
          </cell>
          <cell r="D1398">
            <v>0.96299657024783403</v>
          </cell>
        </row>
        <row r="1399">
          <cell r="B1399" t="str">
            <v>Rhoc</v>
          </cell>
          <cell r="C1399">
            <v>1.19952546136058E-2</v>
          </cell>
          <cell r="D1399">
            <v>0.74715732526397105</v>
          </cell>
        </row>
        <row r="1400">
          <cell r="B1400" t="str">
            <v>Ddx3x</v>
          </cell>
          <cell r="C1400">
            <v>0.94733942968715301</v>
          </cell>
          <cell r="D1400">
            <v>1.0085166521180999</v>
          </cell>
        </row>
        <row r="1401">
          <cell r="B1401" t="str">
            <v>Ralbp1</v>
          </cell>
          <cell r="C1401">
            <v>0.58594641786885804</v>
          </cell>
          <cell r="D1401">
            <v>0.74567612491328505</v>
          </cell>
        </row>
        <row r="1402">
          <cell r="B1402" t="str">
            <v>Sema4b</v>
          </cell>
          <cell r="C1402">
            <v>0.35317875853068498</v>
          </cell>
          <cell r="D1402">
            <v>0.66050373562779896</v>
          </cell>
        </row>
        <row r="1403">
          <cell r="B1403" t="str">
            <v>Ssr4</v>
          </cell>
          <cell r="C1403">
            <v>0.80968233965228598</v>
          </cell>
          <cell r="D1403">
            <v>1.0332763969928001</v>
          </cell>
        </row>
        <row r="1404">
          <cell r="B1404" t="str">
            <v>Dpysl3</v>
          </cell>
          <cell r="C1404">
            <v>0.109575462074446</v>
          </cell>
          <cell r="D1404">
            <v>0.85054352382529796</v>
          </cell>
        </row>
        <row r="1405">
          <cell r="B1405" t="str">
            <v>Snrpa</v>
          </cell>
          <cell r="C1405">
            <v>0.97007350501944201</v>
          </cell>
          <cell r="D1405">
            <v>1.00483896739222</v>
          </cell>
        </row>
        <row r="1406">
          <cell r="B1406" t="str">
            <v>Sos1</v>
          </cell>
          <cell r="C1406">
            <v>0.305234314358027</v>
          </cell>
          <cell r="D1406">
            <v>1.35592178674019</v>
          </cell>
        </row>
        <row r="1407">
          <cell r="B1407" t="str">
            <v>Sptbn1</v>
          </cell>
          <cell r="C1407">
            <v>9.7541842663341594E-2</v>
          </cell>
          <cell r="D1407">
            <v>1.0818845757826301</v>
          </cell>
        </row>
        <row r="1408">
          <cell r="B1408" t="str">
            <v>Syp</v>
          </cell>
          <cell r="C1408">
            <v>0.56634134716239704</v>
          </cell>
          <cell r="D1408">
            <v>0.95787347979321402</v>
          </cell>
        </row>
        <row r="1409">
          <cell r="B1409" t="str">
            <v>Trim28</v>
          </cell>
          <cell r="C1409">
            <v>0.41119906054572802</v>
          </cell>
          <cell r="D1409">
            <v>1.11503814908455</v>
          </cell>
        </row>
        <row r="1410">
          <cell r="B1410" t="str">
            <v>Tsn</v>
          </cell>
          <cell r="C1410">
            <v>0.51969870577100397</v>
          </cell>
          <cell r="D1410">
            <v>1.0527442029668701</v>
          </cell>
        </row>
        <row r="1411">
          <cell r="B1411" t="str">
            <v>Snrnp70</v>
          </cell>
          <cell r="C1411">
            <v>0.748058379930852</v>
          </cell>
          <cell r="D1411">
            <v>1.29909367898814</v>
          </cell>
        </row>
        <row r="1412">
          <cell r="B1412" t="str">
            <v>Supt6h</v>
          </cell>
          <cell r="C1412">
            <v>0.75944775622503402</v>
          </cell>
          <cell r="D1412">
            <v>0.82246690098004205</v>
          </cell>
        </row>
        <row r="1413">
          <cell r="B1413" t="str">
            <v>Zpr1</v>
          </cell>
          <cell r="C1413">
            <v>0.924274724726042</v>
          </cell>
          <cell r="D1413">
            <v>1.0498263213397201</v>
          </cell>
        </row>
        <row r="1414">
          <cell r="B1414" t="str">
            <v>Tpd52</v>
          </cell>
          <cell r="C1414">
            <v>2.8315763327753901E-2</v>
          </cell>
          <cell r="D1414">
            <v>0.77335560487750898</v>
          </cell>
        </row>
        <row r="1415">
          <cell r="B1415" t="str">
            <v>Sorbs1</v>
          </cell>
          <cell r="C1415">
            <v>0.91577771914361095</v>
          </cell>
          <cell r="D1415">
            <v>1.0326690094755999</v>
          </cell>
        </row>
        <row r="1416">
          <cell r="B1416" t="str">
            <v>Dbnl</v>
          </cell>
          <cell r="C1416">
            <v>2.3351038504390399E-2</v>
          </cell>
          <cell r="D1416">
            <v>0.83878278948996998</v>
          </cell>
        </row>
        <row r="1417">
          <cell r="B1417" t="str">
            <v>Sh3gl1</v>
          </cell>
          <cell r="C1417">
            <v>0.524452386939946</v>
          </cell>
          <cell r="D1417">
            <v>1.32019594413247</v>
          </cell>
        </row>
        <row r="1418">
          <cell r="B1418" t="str">
            <v>Sh3gl2</v>
          </cell>
          <cell r="C1418">
            <v>0.26198104906220998</v>
          </cell>
          <cell r="D1418">
            <v>0.95363549002979198</v>
          </cell>
        </row>
        <row r="1419">
          <cell r="B1419" t="str">
            <v>Sh3gl3</v>
          </cell>
          <cell r="C1419">
            <v>0.34756633516853802</v>
          </cell>
          <cell r="D1419">
            <v>1.4503262975632101</v>
          </cell>
        </row>
        <row r="1420">
          <cell r="B1420" t="str">
            <v>Ndufa4</v>
          </cell>
          <cell r="C1420">
            <v>0.38405870333311198</v>
          </cell>
          <cell r="D1420">
            <v>1.04775245363398</v>
          </cell>
        </row>
        <row r="1421">
          <cell r="B1421" t="str">
            <v>Cstb</v>
          </cell>
          <cell r="C1421">
            <v>0.24649549148194599</v>
          </cell>
          <cell r="D1421">
            <v>0.88739614798981703</v>
          </cell>
        </row>
        <row r="1422">
          <cell r="B1422" t="str">
            <v>Ndrg1</v>
          </cell>
          <cell r="C1422">
            <v>7.7796967234168596E-2</v>
          </cell>
          <cell r="D1422">
            <v>0.83183060778349105</v>
          </cell>
        </row>
        <row r="1423">
          <cell r="B1423" t="str">
            <v>Vamp1</v>
          </cell>
          <cell r="C1423">
            <v>0.95299226216946098</v>
          </cell>
          <cell r="D1423">
            <v>1.01466653298086</v>
          </cell>
        </row>
        <row r="1424">
          <cell r="B1424" t="str">
            <v>Nptx1</v>
          </cell>
          <cell r="C1424">
            <v>0.92786275757939096</v>
          </cell>
          <cell r="D1424">
            <v>0.99449965086280401</v>
          </cell>
        </row>
        <row r="1425">
          <cell r="B1425" t="str">
            <v>Fkbp3</v>
          </cell>
          <cell r="C1425">
            <v>0.40983716145008298</v>
          </cell>
          <cell r="D1425">
            <v>0.95538407065908004</v>
          </cell>
        </row>
        <row r="1426">
          <cell r="B1426" t="str">
            <v>Eif4g2</v>
          </cell>
          <cell r="C1426">
            <v>0.385494526805094</v>
          </cell>
          <cell r="D1426">
            <v>0.84102176232813197</v>
          </cell>
        </row>
        <row r="1427">
          <cell r="B1427" t="str">
            <v>Vat1</v>
          </cell>
          <cell r="C1427">
            <v>0.3756832643011</v>
          </cell>
          <cell r="D1427">
            <v>0.86850016433539701</v>
          </cell>
        </row>
        <row r="1428">
          <cell r="B1428" t="str">
            <v>Zyx</v>
          </cell>
          <cell r="C1428">
            <v>0.62919608241771097</v>
          </cell>
          <cell r="D1428">
            <v>1.21253925455642</v>
          </cell>
        </row>
        <row r="1429">
          <cell r="B1429" t="str">
            <v>Ptp4a1</v>
          </cell>
          <cell r="C1429">
            <v>0.81247754810209205</v>
          </cell>
          <cell r="D1429">
            <v>1.0425377481545599</v>
          </cell>
        </row>
        <row r="1430">
          <cell r="B1430" t="str">
            <v>Ppp3r1</v>
          </cell>
          <cell r="C1430">
            <v>0.51488999812420699</v>
          </cell>
          <cell r="D1430">
            <v>0.89437222228024804</v>
          </cell>
        </row>
        <row r="1431">
          <cell r="B1431" t="str">
            <v>Commd3</v>
          </cell>
          <cell r="C1431">
            <v>0.276522969543671</v>
          </cell>
          <cell r="D1431">
            <v>0.87070654470261699</v>
          </cell>
        </row>
        <row r="1432">
          <cell r="B1432" t="str">
            <v>Selenbp2</v>
          </cell>
          <cell r="C1432">
            <v>7.1659535276756406E-2</v>
          </cell>
          <cell r="D1432">
            <v>1.1592309621189401</v>
          </cell>
        </row>
        <row r="1433">
          <cell r="B1433" t="str">
            <v>Mapk3</v>
          </cell>
          <cell r="C1433">
            <v>0.22409930048082599</v>
          </cell>
          <cell r="D1433">
            <v>0.90271286660343997</v>
          </cell>
        </row>
        <row r="1434">
          <cell r="B1434" t="str">
            <v>Omg</v>
          </cell>
          <cell r="C1434">
            <v>0.239486735297922</v>
          </cell>
          <cell r="D1434">
            <v>1.0977296816574</v>
          </cell>
        </row>
        <row r="1435">
          <cell r="B1435" t="str">
            <v>Kcnc3</v>
          </cell>
          <cell r="C1435">
            <v>0.497871084157958</v>
          </cell>
          <cell r="D1435">
            <v>1.08706175638808</v>
          </cell>
        </row>
        <row r="1436">
          <cell r="B1436" t="str">
            <v>Crk</v>
          </cell>
          <cell r="C1436">
            <v>0.53518600883039402</v>
          </cell>
          <cell r="D1436">
            <v>0.95795431164686795</v>
          </cell>
        </row>
        <row r="1437">
          <cell r="B1437" t="str">
            <v>Raly</v>
          </cell>
          <cell r="C1437">
            <v>0.17035556789770101</v>
          </cell>
          <cell r="D1437">
            <v>1.49713461829478</v>
          </cell>
        </row>
        <row r="1438">
          <cell r="B1438" t="str">
            <v>Hepacam</v>
          </cell>
          <cell r="C1438">
            <v>0.45287467411576499</v>
          </cell>
          <cell r="D1438">
            <v>1.05625174216107</v>
          </cell>
        </row>
        <row r="1439">
          <cell r="B1439" t="str">
            <v>Spr</v>
          </cell>
          <cell r="C1439">
            <v>0.82685089141226598</v>
          </cell>
          <cell r="D1439">
            <v>1.0140090684168299</v>
          </cell>
        </row>
        <row r="1440">
          <cell r="B1440" t="str">
            <v>Maoa</v>
          </cell>
          <cell r="C1440">
            <v>0.36211420304913</v>
          </cell>
          <cell r="D1440">
            <v>1.05922727952024</v>
          </cell>
        </row>
        <row r="1441">
          <cell r="B1441" t="str">
            <v>Actr3b</v>
          </cell>
          <cell r="C1441">
            <v>0.80442666933059703</v>
          </cell>
          <cell r="D1441">
            <v>0.970692443123222</v>
          </cell>
        </row>
        <row r="1442">
          <cell r="B1442" t="str">
            <v>Sf1</v>
          </cell>
          <cell r="C1442">
            <v>0.51743761479866901</v>
          </cell>
          <cell r="D1442">
            <v>1.34948224355916</v>
          </cell>
        </row>
        <row r="1443">
          <cell r="B1443" t="str">
            <v>Myo6</v>
          </cell>
          <cell r="C1443">
            <v>0.99093212107242201</v>
          </cell>
          <cell r="D1443">
            <v>1.0034025697179501</v>
          </cell>
        </row>
        <row r="1444">
          <cell r="B1444" t="str">
            <v>Syn2</v>
          </cell>
          <cell r="C1444">
            <v>7.1726012631096001E-2</v>
          </cell>
          <cell r="D1444">
            <v>0.894561419741843</v>
          </cell>
        </row>
        <row r="1445">
          <cell r="B1445" t="str">
            <v>Sqstm1</v>
          </cell>
          <cell r="C1445">
            <v>0.99082854924205899</v>
          </cell>
          <cell r="D1445">
            <v>0.99289160861247505</v>
          </cell>
        </row>
        <row r="1446">
          <cell r="B1446" t="str">
            <v>Abcg1</v>
          </cell>
          <cell r="C1446">
            <v>0.42306669589111701</v>
          </cell>
          <cell r="D1446">
            <v>1.20818046573765</v>
          </cell>
        </row>
        <row r="1447">
          <cell r="B1447" t="str">
            <v>Bcl2l1</v>
          </cell>
          <cell r="C1447">
            <v>0.15645766093178301</v>
          </cell>
          <cell r="D1447">
            <v>0.60040209888586504</v>
          </cell>
        </row>
        <row r="1448">
          <cell r="B1448" t="str">
            <v>Fkbp5</v>
          </cell>
          <cell r="C1448">
            <v>0.97624749639159403</v>
          </cell>
          <cell r="D1448">
            <v>0.99319908263535805</v>
          </cell>
        </row>
        <row r="1449">
          <cell r="B1449" t="str">
            <v>Hspe1</v>
          </cell>
          <cell r="C1449">
            <v>0.94691192549596703</v>
          </cell>
          <cell r="D1449">
            <v>0.993708477412519</v>
          </cell>
        </row>
        <row r="1450">
          <cell r="B1450" t="str">
            <v>Sord</v>
          </cell>
          <cell r="C1450">
            <v>1.5868900959700599E-2</v>
          </cell>
          <cell r="D1450">
            <v>1.21820348666916</v>
          </cell>
        </row>
        <row r="1451">
          <cell r="B1451" t="str">
            <v>Ca4</v>
          </cell>
          <cell r="C1451">
            <v>0.33723070751311102</v>
          </cell>
          <cell r="D1451">
            <v>1.74610481179946</v>
          </cell>
        </row>
        <row r="1452">
          <cell r="B1452" t="str">
            <v>Ptprj</v>
          </cell>
          <cell r="C1452">
            <v>6.6448818190120607E-2</v>
          </cell>
          <cell r="D1452">
            <v>0.608898646434613</v>
          </cell>
        </row>
        <row r="1453">
          <cell r="B1453" t="str">
            <v>Ptprd</v>
          </cell>
          <cell r="C1453">
            <v>0.71437478810330002</v>
          </cell>
          <cell r="D1453">
            <v>0.92185621365797299</v>
          </cell>
        </row>
        <row r="1454">
          <cell r="B1454" t="str">
            <v>Top2b</v>
          </cell>
          <cell r="C1454">
            <v>0.902873578131555</v>
          </cell>
          <cell r="D1454">
            <v>1.04818333187471</v>
          </cell>
        </row>
        <row r="1455">
          <cell r="B1455" t="str">
            <v>Tpp2</v>
          </cell>
          <cell r="C1455">
            <v>0.54568537252058102</v>
          </cell>
          <cell r="D1455">
            <v>0.96930066615712096</v>
          </cell>
        </row>
        <row r="1456">
          <cell r="B1456" t="str">
            <v>Gk</v>
          </cell>
          <cell r="C1456">
            <v>0.454709877373279</v>
          </cell>
          <cell r="D1456">
            <v>1.0416642108245999</v>
          </cell>
        </row>
        <row r="1457">
          <cell r="B1457" t="str">
            <v>Guk1</v>
          </cell>
          <cell r="C1457">
            <v>0.88067747186108603</v>
          </cell>
          <cell r="D1457">
            <v>1.01978641250698</v>
          </cell>
        </row>
        <row r="1458">
          <cell r="B1458" t="str">
            <v>Gpd2</v>
          </cell>
          <cell r="C1458">
            <v>9.7065682071933307E-2</v>
          </cell>
          <cell r="D1458">
            <v>1.1403205765890501</v>
          </cell>
        </row>
        <row r="1459">
          <cell r="B1459" t="str">
            <v>Srm</v>
          </cell>
          <cell r="C1459">
            <v>0.10339975415904901</v>
          </cell>
          <cell r="D1459">
            <v>1.0806042787675001</v>
          </cell>
        </row>
        <row r="1460">
          <cell r="B1460" t="str">
            <v>Vcl</v>
          </cell>
          <cell r="C1460">
            <v>0.31461476502949098</v>
          </cell>
          <cell r="D1460">
            <v>1.14763302617564</v>
          </cell>
        </row>
        <row r="1461">
          <cell r="B1461" t="str">
            <v>Gart</v>
          </cell>
          <cell r="C1461">
            <v>0.771534307491614</v>
          </cell>
          <cell r="D1461">
            <v>1.05731312016047</v>
          </cell>
        </row>
        <row r="1462">
          <cell r="B1462" t="str">
            <v>Ptpmt1</v>
          </cell>
          <cell r="C1462">
            <v>0.66861618757920205</v>
          </cell>
          <cell r="D1462">
            <v>0.697654863824408</v>
          </cell>
        </row>
        <row r="1463">
          <cell r="B1463" t="str">
            <v>Eif3j2</v>
          </cell>
          <cell r="C1463">
            <v>0.30932693765918001</v>
          </cell>
          <cell r="D1463">
            <v>0.56316623498245399</v>
          </cell>
        </row>
        <row r="1464">
          <cell r="B1464" t="str">
            <v>Plekhg5</v>
          </cell>
          <cell r="C1464">
            <v>0.14899256241554201</v>
          </cell>
          <cell r="D1464">
            <v>1.6028239122074699</v>
          </cell>
        </row>
        <row r="1465">
          <cell r="B1465" t="str">
            <v>Slc13a5</v>
          </cell>
          <cell r="C1465">
            <v>0.89471845032823405</v>
          </cell>
          <cell r="D1465">
            <v>1.0611146265536799</v>
          </cell>
        </row>
        <row r="1466">
          <cell r="B1466" t="str">
            <v>Grm7</v>
          </cell>
          <cell r="C1466">
            <v>0.82102313787123005</v>
          </cell>
          <cell r="D1466">
            <v>1.12614245109412</v>
          </cell>
        </row>
        <row r="1467">
          <cell r="B1467" t="str">
            <v>Begain</v>
          </cell>
          <cell r="C1467">
            <v>0.87985764088931895</v>
          </cell>
          <cell r="D1467">
            <v>0.97204803537288598</v>
          </cell>
        </row>
        <row r="1468">
          <cell r="B1468" t="str">
            <v>Cltc</v>
          </cell>
          <cell r="C1468">
            <v>0.99990603907479203</v>
          </cell>
          <cell r="D1468">
            <v>1.00000402910068</v>
          </cell>
        </row>
        <row r="1469">
          <cell r="B1469" t="str">
            <v>Kiaa1549</v>
          </cell>
          <cell r="C1469">
            <v>0.14664776032743099</v>
          </cell>
          <cell r="D1469">
            <v>0.61437639064813898</v>
          </cell>
        </row>
        <row r="1470">
          <cell r="B1470" t="str">
            <v>Git1</v>
          </cell>
          <cell r="C1470">
            <v>0.416219711702557</v>
          </cell>
          <cell r="D1470">
            <v>1.0704275325479</v>
          </cell>
        </row>
        <row r="1471">
          <cell r="B1471" t="str">
            <v>Pkp4</v>
          </cell>
          <cell r="C1471">
            <v>0.95722158762167797</v>
          </cell>
          <cell r="D1471">
            <v>1.0090588281002399</v>
          </cell>
        </row>
        <row r="1472">
          <cell r="B1472" t="str">
            <v>Ahcyl2</v>
          </cell>
          <cell r="C1472">
            <v>0.41031165583085399</v>
          </cell>
          <cell r="D1472">
            <v>1.06955461306725</v>
          </cell>
        </row>
        <row r="1473">
          <cell r="B1473" t="str">
            <v>Mars</v>
          </cell>
          <cell r="C1473">
            <v>0.359722837855732</v>
          </cell>
          <cell r="D1473">
            <v>0.90512449501293901</v>
          </cell>
        </row>
        <row r="1474">
          <cell r="B1474" t="str">
            <v>Elfn2</v>
          </cell>
          <cell r="C1474">
            <v>0.37664864171017998</v>
          </cell>
          <cell r="D1474">
            <v>1.1242720286069601</v>
          </cell>
        </row>
        <row r="1475">
          <cell r="B1475" t="str">
            <v>Brsk2</v>
          </cell>
          <cell r="C1475">
            <v>0.78646020258385396</v>
          </cell>
          <cell r="D1475">
            <v>1.0507953350263599</v>
          </cell>
        </row>
        <row r="1476">
          <cell r="B1476" t="str">
            <v>Gba2</v>
          </cell>
          <cell r="C1476">
            <v>0.54356692525091599</v>
          </cell>
          <cell r="D1476">
            <v>0.726341728289566</v>
          </cell>
        </row>
        <row r="1477">
          <cell r="B1477" t="str">
            <v>Arhgap23</v>
          </cell>
          <cell r="C1477">
            <v>0.29279653669361999</v>
          </cell>
          <cell r="D1477">
            <v>1.44269665952328</v>
          </cell>
        </row>
        <row r="1478">
          <cell r="B1478" t="str">
            <v>Prex1</v>
          </cell>
          <cell r="C1478">
            <v>0.68272161435333001</v>
          </cell>
          <cell r="D1478">
            <v>0.76289940708167603</v>
          </cell>
        </row>
        <row r="1479">
          <cell r="B1479" t="str">
            <v>Nlgn2</v>
          </cell>
          <cell r="C1479">
            <v>0.113393723488383</v>
          </cell>
          <cell r="D1479">
            <v>1.27518353525505</v>
          </cell>
        </row>
        <row r="1480">
          <cell r="B1480" t="str">
            <v>Hectd1</v>
          </cell>
          <cell r="C1480">
            <v>0.151247554249756</v>
          </cell>
          <cell r="D1480">
            <v>2.72093246156901</v>
          </cell>
        </row>
        <row r="1481">
          <cell r="B1481" t="str">
            <v>Sv2c</v>
          </cell>
          <cell r="C1481">
            <v>0.48672742875018099</v>
          </cell>
          <cell r="D1481">
            <v>0.57613928690733096</v>
          </cell>
        </row>
        <row r="1482">
          <cell r="B1482" t="str">
            <v>Thsd7a</v>
          </cell>
          <cell r="C1482">
            <v>0.61992411395079405</v>
          </cell>
          <cell r="D1482">
            <v>0.82692459382044303</v>
          </cell>
        </row>
        <row r="1483">
          <cell r="B1483" t="str">
            <v>Ehbp1</v>
          </cell>
          <cell r="C1483">
            <v>0.20782680057628</v>
          </cell>
          <cell r="D1483">
            <v>2.0613996517346602</v>
          </cell>
        </row>
        <row r="1484">
          <cell r="B1484" t="str">
            <v>Ablim3</v>
          </cell>
          <cell r="C1484">
            <v>0.78714086781138304</v>
          </cell>
          <cell r="D1484">
            <v>1.19836495895094</v>
          </cell>
        </row>
        <row r="1485">
          <cell r="B1485" t="str">
            <v>Swap70</v>
          </cell>
          <cell r="C1485">
            <v>0.80813830515073304</v>
          </cell>
          <cell r="D1485">
            <v>0.90850928164612199</v>
          </cell>
        </row>
        <row r="1486">
          <cell r="B1486" t="str">
            <v>Cep170</v>
          </cell>
          <cell r="C1486">
            <v>0.13802104408082599</v>
          </cell>
          <cell r="D1486">
            <v>1.1970670943232999</v>
          </cell>
        </row>
        <row r="1487">
          <cell r="B1487" t="str">
            <v>Cdc5l</v>
          </cell>
          <cell r="C1487">
            <v>0.97425416603973702</v>
          </cell>
          <cell r="D1487">
            <v>1.0059488862436601</v>
          </cell>
        </row>
        <row r="1488">
          <cell r="B1488" t="str">
            <v>FAM120A</v>
          </cell>
          <cell r="C1488">
            <v>1.9125863023397999E-2</v>
          </cell>
          <cell r="D1488">
            <v>0.74472971577805702</v>
          </cell>
        </row>
        <row r="1489">
          <cell r="B1489" t="str">
            <v>Usp7</v>
          </cell>
          <cell r="C1489">
            <v>0.17679794901958801</v>
          </cell>
          <cell r="D1489">
            <v>0.66640917495038998</v>
          </cell>
        </row>
        <row r="1490">
          <cell r="B1490" t="str">
            <v>Arhgap21</v>
          </cell>
          <cell r="C1490">
            <v>0.239114729037013</v>
          </cell>
          <cell r="D1490">
            <v>1.25771583133148</v>
          </cell>
        </row>
        <row r="1491">
          <cell r="B1491" t="str">
            <v>Brinp2</v>
          </cell>
          <cell r="C1491">
            <v>0.80201874611314705</v>
          </cell>
          <cell r="D1491">
            <v>0.84618666963562605</v>
          </cell>
        </row>
        <row r="1492">
          <cell r="B1492" t="str">
            <v>Lemd2</v>
          </cell>
          <cell r="C1492">
            <v>0.37443041843074398</v>
          </cell>
          <cell r="D1492">
            <v>2.05111659043295</v>
          </cell>
        </row>
        <row r="1493">
          <cell r="B1493" t="str">
            <v>Nomo1</v>
          </cell>
          <cell r="C1493">
            <v>0.80923263009911905</v>
          </cell>
          <cell r="D1493">
            <v>0.96219984137388204</v>
          </cell>
        </row>
        <row r="1494">
          <cell r="B1494" t="str">
            <v>Hist2h2aa1</v>
          </cell>
          <cell r="C1494">
            <v>0.96221236544384303</v>
          </cell>
          <cell r="D1494">
            <v>0.993831302169768</v>
          </cell>
        </row>
        <row r="1495">
          <cell r="B1495" t="str">
            <v>Ralgapa1</v>
          </cell>
          <cell r="C1495">
            <v>0.94341287229598803</v>
          </cell>
          <cell r="D1495">
            <v>0.96115971134421097</v>
          </cell>
        </row>
        <row r="1496">
          <cell r="B1496" t="str">
            <v>Tpm4</v>
          </cell>
          <cell r="C1496">
            <v>0.74692924663850202</v>
          </cell>
          <cell r="D1496">
            <v>0.82815009571731701</v>
          </cell>
        </row>
        <row r="1497">
          <cell r="B1497" t="str">
            <v>Cltb</v>
          </cell>
          <cell r="C1497">
            <v>4.31954636142605E-2</v>
          </cell>
          <cell r="D1497">
            <v>1.0874764239672099</v>
          </cell>
        </row>
        <row r="1498">
          <cell r="B1498" t="str">
            <v>Exoc3</v>
          </cell>
          <cell r="C1498">
            <v>0.81236279999486805</v>
          </cell>
          <cell r="D1498">
            <v>0.97418327802642701</v>
          </cell>
        </row>
        <row r="1499">
          <cell r="B1499" t="str">
            <v>Dgkb</v>
          </cell>
          <cell r="C1499">
            <v>0.385514587832259</v>
          </cell>
          <cell r="D1499">
            <v>0.90276513615546305</v>
          </cell>
        </row>
        <row r="1500">
          <cell r="B1500" t="str">
            <v>Fbxo41</v>
          </cell>
          <cell r="C1500">
            <v>0.50053293792907005</v>
          </cell>
          <cell r="D1500">
            <v>1.1094459737454501</v>
          </cell>
        </row>
        <row r="1501">
          <cell r="B1501" t="str">
            <v>Sphkap</v>
          </cell>
          <cell r="C1501">
            <v>0.79661038966330899</v>
          </cell>
          <cell r="D1501">
            <v>0.95709373646830997</v>
          </cell>
        </row>
        <row r="1502">
          <cell r="B1502" t="str">
            <v>Dusp23</v>
          </cell>
          <cell r="C1502">
            <v>0.88889743597553095</v>
          </cell>
          <cell r="D1502">
            <v>1.0664311171740199</v>
          </cell>
        </row>
        <row r="1503">
          <cell r="B1503" t="str">
            <v>Wdr44</v>
          </cell>
          <cell r="C1503">
            <v>0.347143940984457</v>
          </cell>
          <cell r="D1503">
            <v>1.3280700537978001</v>
          </cell>
        </row>
        <row r="1504">
          <cell r="B1504" t="str">
            <v>Pptc7</v>
          </cell>
          <cell r="C1504">
            <v>0.48069379670759599</v>
          </cell>
          <cell r="D1504">
            <v>0.62821266598721603</v>
          </cell>
        </row>
        <row r="1505">
          <cell r="B1505" t="str">
            <v>Ocrl</v>
          </cell>
          <cell r="C1505">
            <v>0.79260874333131004</v>
          </cell>
          <cell r="D1505">
            <v>1.1094847524200599</v>
          </cell>
        </row>
        <row r="1506">
          <cell r="B1506" t="str">
            <v>Lpcat4</v>
          </cell>
          <cell r="C1506">
            <v>0.95425132147935499</v>
          </cell>
          <cell r="D1506">
            <v>1.0252574214982999</v>
          </cell>
        </row>
        <row r="1507">
          <cell r="B1507" t="str">
            <v>Krt73</v>
          </cell>
          <cell r="C1507">
            <v>0.27867355819887202</v>
          </cell>
          <cell r="D1507">
            <v>0.59860325847875495</v>
          </cell>
        </row>
        <row r="1508">
          <cell r="B1508" t="str">
            <v>Dpp10</v>
          </cell>
          <cell r="C1508">
            <v>0.337709604604915</v>
          </cell>
          <cell r="D1508">
            <v>1.0775995694034199</v>
          </cell>
        </row>
        <row r="1509">
          <cell r="B1509" t="str">
            <v>Rcbtb1</v>
          </cell>
          <cell r="C1509">
            <v>0.850291578557273</v>
          </cell>
          <cell r="D1509">
            <v>1.0525979315923599</v>
          </cell>
        </row>
        <row r="1510">
          <cell r="B1510" t="str">
            <v>Sec23ip</v>
          </cell>
          <cell r="C1510">
            <v>0.74954922760808096</v>
          </cell>
          <cell r="D1510">
            <v>0.95248589131280703</v>
          </cell>
        </row>
        <row r="1511">
          <cell r="B1511" t="str">
            <v>Eif4g1</v>
          </cell>
          <cell r="C1511">
            <v>0.80234219509216198</v>
          </cell>
          <cell r="D1511">
            <v>0.90958051099084203</v>
          </cell>
        </row>
        <row r="1512">
          <cell r="B1512" t="str">
            <v>Ptpdc1</v>
          </cell>
          <cell r="C1512">
            <v>0.68431633298544503</v>
          </cell>
          <cell r="D1512">
            <v>1.4315271949216</v>
          </cell>
        </row>
        <row r="1513">
          <cell r="B1513" t="str">
            <v>Soga3</v>
          </cell>
          <cell r="C1513">
            <v>0.139580523531597</v>
          </cell>
          <cell r="D1513">
            <v>1.2066420797542601</v>
          </cell>
        </row>
        <row r="1514">
          <cell r="B1514" t="str">
            <v>Sri</v>
          </cell>
          <cell r="C1514">
            <v>0.63665640385347999</v>
          </cell>
          <cell r="D1514">
            <v>0.91214889628485896</v>
          </cell>
        </row>
        <row r="1515">
          <cell r="B1515" t="str">
            <v>Xpnpep1</v>
          </cell>
          <cell r="C1515">
            <v>0.26273978357385502</v>
          </cell>
          <cell r="D1515">
            <v>0.88114809449112197</v>
          </cell>
        </row>
        <row r="1516">
          <cell r="B1516" t="str">
            <v>Sez6l</v>
          </cell>
          <cell r="C1516">
            <v>0.65276515940345803</v>
          </cell>
          <cell r="D1516">
            <v>1.0940379584317801</v>
          </cell>
        </row>
        <row r="1517">
          <cell r="B1517" t="str">
            <v>Ppp2r2a</v>
          </cell>
          <cell r="C1517">
            <v>0.36735614658551902</v>
          </cell>
          <cell r="D1517">
            <v>1.04493875342014</v>
          </cell>
        </row>
        <row r="1518">
          <cell r="B1518" t="str">
            <v>Tnpo3</v>
          </cell>
          <cell r="C1518">
            <v>0.28710428554058098</v>
          </cell>
          <cell r="D1518">
            <v>0.79101079944664698</v>
          </cell>
        </row>
        <row r="1519">
          <cell r="B1519" t="str">
            <v>Bckdhb</v>
          </cell>
          <cell r="C1519">
            <v>0.612320402526491</v>
          </cell>
          <cell r="D1519">
            <v>0.91187642491262699</v>
          </cell>
        </row>
        <row r="1520">
          <cell r="B1520" t="str">
            <v>Nudt16</v>
          </cell>
          <cell r="C1520">
            <v>8.4280051672660297E-2</v>
          </cell>
          <cell r="D1520">
            <v>0.81798386978220206</v>
          </cell>
        </row>
        <row r="1521">
          <cell r="B1521" t="str">
            <v>Sik3</v>
          </cell>
          <cell r="C1521">
            <v>0.331930380765457</v>
          </cell>
          <cell r="D1521">
            <v>1.0850859226928</v>
          </cell>
        </row>
        <row r="1522">
          <cell r="B1522" t="str">
            <v>Snrnp200</v>
          </cell>
          <cell r="C1522">
            <v>0.21570424126439</v>
          </cell>
          <cell r="D1522">
            <v>2.1890979270056601</v>
          </cell>
        </row>
        <row r="1523">
          <cell r="B1523" t="str">
            <v>Abcf1</v>
          </cell>
          <cell r="C1523">
            <v>0.87707815540263201</v>
          </cell>
          <cell r="D1523">
            <v>0.94550235200161603</v>
          </cell>
        </row>
        <row r="1524">
          <cell r="B1524" t="str">
            <v>Dhx57</v>
          </cell>
          <cell r="C1524">
            <v>0.72535773849144503</v>
          </cell>
          <cell r="D1524">
            <v>0.77807200441270297</v>
          </cell>
        </row>
        <row r="1525">
          <cell r="B1525" t="str">
            <v>Uggt1</v>
          </cell>
          <cell r="C1525">
            <v>0.41430146304809801</v>
          </cell>
          <cell r="D1525">
            <v>0.73025111834791501</v>
          </cell>
        </row>
        <row r="1526">
          <cell r="B1526" t="str">
            <v>Dgkq</v>
          </cell>
          <cell r="C1526">
            <v>0.68564130415532798</v>
          </cell>
          <cell r="D1526">
            <v>1.2095840959885</v>
          </cell>
        </row>
        <row r="1527">
          <cell r="B1527" t="str">
            <v>Slc39a10</v>
          </cell>
          <cell r="C1527">
            <v>0.833498371279496</v>
          </cell>
          <cell r="D1527">
            <v>0.97615369799999696</v>
          </cell>
        </row>
        <row r="1528">
          <cell r="B1528" t="str">
            <v>Ttyh3</v>
          </cell>
          <cell r="C1528">
            <v>0.57197622620298205</v>
          </cell>
          <cell r="D1528">
            <v>1.2558863789695101</v>
          </cell>
        </row>
        <row r="1529">
          <cell r="B1529" t="str">
            <v>Xpo1</v>
          </cell>
          <cell r="C1529">
            <v>0.40295698077555803</v>
          </cell>
          <cell r="D1529">
            <v>0.88643559054890997</v>
          </cell>
        </row>
        <row r="1530">
          <cell r="B1530" t="str">
            <v>Frmd5</v>
          </cell>
          <cell r="C1530">
            <v>0.98650937474925204</v>
          </cell>
          <cell r="D1530">
            <v>0.98777336603588695</v>
          </cell>
        </row>
        <row r="1531">
          <cell r="B1531" t="str">
            <v>Nwd2</v>
          </cell>
          <cell r="C1531">
            <v>0.74658462422394101</v>
          </cell>
          <cell r="D1531">
            <v>1.0739951282168301</v>
          </cell>
        </row>
        <row r="1532">
          <cell r="B1532" t="str">
            <v>Snx6</v>
          </cell>
          <cell r="C1532">
            <v>0.65042348483258505</v>
          </cell>
          <cell r="D1532">
            <v>0.79187585928502102</v>
          </cell>
        </row>
        <row r="1533">
          <cell r="B1533" t="str">
            <v>Caskin1</v>
          </cell>
          <cell r="C1533">
            <v>0.425155201984253</v>
          </cell>
          <cell r="D1533">
            <v>0.95761360008122098</v>
          </cell>
        </row>
        <row r="1534">
          <cell r="B1534" t="str">
            <v>Nrxn3</v>
          </cell>
          <cell r="C1534">
            <v>0.45346036578555898</v>
          </cell>
          <cell r="D1534">
            <v>1.0655579698640301</v>
          </cell>
        </row>
        <row r="1535">
          <cell r="B1535" t="str">
            <v>Fkbp15</v>
          </cell>
          <cell r="C1535">
            <v>6.4610817840866294E-2</v>
          </cell>
          <cell r="D1535">
            <v>1.9390320171473701</v>
          </cell>
        </row>
        <row r="1536">
          <cell r="B1536" t="str">
            <v>Oxsr1</v>
          </cell>
          <cell r="C1536">
            <v>0.78164815330752202</v>
          </cell>
          <cell r="D1536">
            <v>1.04304428822109</v>
          </cell>
        </row>
        <row r="1537">
          <cell r="B1537" t="str">
            <v>Arhgef18</v>
          </cell>
          <cell r="C1537">
            <v>0.24570112011470699</v>
          </cell>
          <cell r="D1537">
            <v>2.1479344769284099</v>
          </cell>
        </row>
        <row r="1538">
          <cell r="B1538" t="str">
            <v>Mtss2</v>
          </cell>
          <cell r="C1538">
            <v>0.28813431002448903</v>
          </cell>
          <cell r="D1538">
            <v>0.852455275649179</v>
          </cell>
        </row>
        <row r="1539">
          <cell r="B1539" t="str">
            <v>Atl2</v>
          </cell>
          <cell r="C1539">
            <v>0.73799364156121305</v>
          </cell>
          <cell r="D1539">
            <v>0.972071751063603</v>
          </cell>
        </row>
        <row r="1540">
          <cell r="B1540" t="str">
            <v>Bcr</v>
          </cell>
          <cell r="C1540">
            <v>2.3826687743808101E-2</v>
          </cell>
          <cell r="D1540">
            <v>1.4685657661306799</v>
          </cell>
        </row>
        <row r="1541">
          <cell r="B1541" t="str">
            <v>Prmt8</v>
          </cell>
          <cell r="C1541">
            <v>0.62285611723629397</v>
          </cell>
          <cell r="D1541">
            <v>1.13800176083181</v>
          </cell>
        </row>
        <row r="1542">
          <cell r="B1542" t="str">
            <v>Gapvd1</v>
          </cell>
          <cell r="C1542">
            <v>0.973851158187791</v>
          </cell>
          <cell r="D1542">
            <v>1.00513670954212</v>
          </cell>
        </row>
        <row r="1543">
          <cell r="B1543" t="str">
            <v>Herc4</v>
          </cell>
          <cell r="C1543">
            <v>0.10083984316207199</v>
          </cell>
          <cell r="D1543">
            <v>1.15327896326364</v>
          </cell>
        </row>
        <row r="1544">
          <cell r="B1544" t="str">
            <v>Ptpn23</v>
          </cell>
          <cell r="C1544">
            <v>0.48984795851999502</v>
          </cell>
          <cell r="D1544">
            <v>0.91549906001589698</v>
          </cell>
        </row>
        <row r="1545">
          <cell r="B1545" t="str">
            <v>Lrpprc</v>
          </cell>
          <cell r="C1545">
            <v>0.84137057136189597</v>
          </cell>
          <cell r="D1545">
            <v>1.01931594501777</v>
          </cell>
        </row>
        <row r="1546">
          <cell r="B1546" t="str">
            <v>Ppp2r5a</v>
          </cell>
          <cell r="C1546">
            <v>0.25047002212224001</v>
          </cell>
          <cell r="D1546">
            <v>0.615419766350359</v>
          </cell>
        </row>
        <row r="1547">
          <cell r="B1547" t="str">
            <v>Ppp2r5b</v>
          </cell>
          <cell r="C1547">
            <v>0.61851986852669105</v>
          </cell>
          <cell r="D1547">
            <v>0.90440555478047302</v>
          </cell>
        </row>
        <row r="1548">
          <cell r="B1548" t="str">
            <v>Phldb1</v>
          </cell>
          <cell r="C1548">
            <v>3.0620481106431501E-2</v>
          </cell>
          <cell r="D1548">
            <v>2.5284972717707701</v>
          </cell>
        </row>
        <row r="1549">
          <cell r="B1549" t="str">
            <v>Ecpas</v>
          </cell>
          <cell r="C1549">
            <v>0.46938571960186498</v>
          </cell>
          <cell r="D1549">
            <v>1.3327183403048199</v>
          </cell>
        </row>
        <row r="1550">
          <cell r="B1550" t="str">
            <v>Mindy2</v>
          </cell>
          <cell r="C1550">
            <v>0.99480588365141698</v>
          </cell>
          <cell r="D1550">
            <v>1.0016693457855399</v>
          </cell>
        </row>
        <row r="1551">
          <cell r="B1551" t="str">
            <v>Dync1li2</v>
          </cell>
          <cell r="C1551">
            <v>0.65057257161053395</v>
          </cell>
          <cell r="D1551">
            <v>0.97034567077768497</v>
          </cell>
        </row>
        <row r="1552">
          <cell r="B1552" t="str">
            <v>Srsf1</v>
          </cell>
          <cell r="C1552">
            <v>0.11978723368595399</v>
          </cell>
          <cell r="D1552">
            <v>1.10572140727456</v>
          </cell>
        </row>
        <row r="1553">
          <cell r="B1553" t="str">
            <v>Sarm1</v>
          </cell>
          <cell r="C1553">
            <v>0.677703890697541</v>
          </cell>
          <cell r="D1553">
            <v>0.80201709618877803</v>
          </cell>
        </row>
        <row r="1554">
          <cell r="B1554" t="str">
            <v>Prrt3</v>
          </cell>
          <cell r="C1554">
            <v>0.28896123831817599</v>
          </cell>
          <cell r="D1554">
            <v>0.68417851174148503</v>
          </cell>
        </row>
        <row r="1555">
          <cell r="B1555" t="str">
            <v>Abhd10</v>
          </cell>
          <cell r="C1555">
            <v>0.112078853525238</v>
          </cell>
          <cell r="D1555">
            <v>1.1675675155591201</v>
          </cell>
        </row>
        <row r="1556">
          <cell r="B1556" t="str">
            <v>Mob4</v>
          </cell>
          <cell r="C1556">
            <v>0.54943657962120895</v>
          </cell>
          <cell r="D1556">
            <v>1.1147978729105501</v>
          </cell>
        </row>
        <row r="1557">
          <cell r="B1557" t="str">
            <v>Mapre3</v>
          </cell>
          <cell r="C1557">
            <v>0.91895874301247005</v>
          </cell>
          <cell r="D1557">
            <v>1.0216618965556401</v>
          </cell>
        </row>
        <row r="1558">
          <cell r="B1558" t="str">
            <v>Dlgap3</v>
          </cell>
          <cell r="C1558">
            <v>0.86438093048042897</v>
          </cell>
          <cell r="D1558">
            <v>1.03170727939963</v>
          </cell>
        </row>
        <row r="1559">
          <cell r="B1559" t="str">
            <v>Nup98</v>
          </cell>
          <cell r="C1559">
            <v>0.93582443664566295</v>
          </cell>
          <cell r="D1559">
            <v>1.0252426287027401</v>
          </cell>
        </row>
        <row r="1560">
          <cell r="B1560" t="str">
            <v>Tra2a</v>
          </cell>
          <cell r="C1560">
            <v>0.20888362439358699</v>
          </cell>
          <cell r="D1560">
            <v>0.88896082043017599</v>
          </cell>
        </row>
        <row r="1561">
          <cell r="B1561" t="str">
            <v>Naa50</v>
          </cell>
          <cell r="C1561">
            <v>0.44241871491761497</v>
          </cell>
          <cell r="D1561">
            <v>2.2039181354531499</v>
          </cell>
        </row>
        <row r="1562">
          <cell r="B1562" t="str">
            <v>Exoc8</v>
          </cell>
          <cell r="C1562">
            <v>0.93772609723170597</v>
          </cell>
          <cell r="D1562">
            <v>0.98092797444260704</v>
          </cell>
        </row>
        <row r="1563">
          <cell r="B1563" t="str">
            <v>Jpt2</v>
          </cell>
          <cell r="C1563">
            <v>0.59441532450333801</v>
          </cell>
          <cell r="D1563">
            <v>1.2620096043426701</v>
          </cell>
        </row>
        <row r="1564">
          <cell r="B1564" t="str">
            <v>Washc2</v>
          </cell>
          <cell r="C1564">
            <v>0.63183006949611198</v>
          </cell>
          <cell r="D1564">
            <v>0.80002851707732803</v>
          </cell>
        </row>
        <row r="1565">
          <cell r="B1565" t="str">
            <v>Dclk2</v>
          </cell>
          <cell r="C1565">
            <v>0.20123545223877401</v>
          </cell>
          <cell r="D1565">
            <v>1.25649522572025</v>
          </cell>
        </row>
        <row r="1566">
          <cell r="B1566" t="str">
            <v>Erc2</v>
          </cell>
          <cell r="C1566">
            <v>0.36898594610763202</v>
          </cell>
          <cell r="D1566">
            <v>1.0599670659389899</v>
          </cell>
        </row>
        <row r="1567">
          <cell r="B1567" t="str">
            <v>Rab35</v>
          </cell>
          <cell r="C1567">
            <v>0.42812043113482801</v>
          </cell>
          <cell r="D1567">
            <v>0.94350136695753095</v>
          </cell>
        </row>
        <row r="1568">
          <cell r="B1568" t="str">
            <v>Sort1</v>
          </cell>
          <cell r="C1568">
            <v>4.6572134222476101E-2</v>
          </cell>
          <cell r="D1568">
            <v>2.2598771220358298</v>
          </cell>
        </row>
        <row r="1569">
          <cell r="B1569" t="str">
            <v>Camk2d</v>
          </cell>
          <cell r="C1569">
            <v>6.60062067788552E-2</v>
          </cell>
          <cell r="D1569">
            <v>0.49111409601735001</v>
          </cell>
        </row>
        <row r="1570">
          <cell r="B1570" t="str">
            <v>Atp1a3</v>
          </cell>
          <cell r="C1570">
            <v>0.65571128143519197</v>
          </cell>
          <cell r="D1570">
            <v>1.0156216173989601</v>
          </cell>
        </row>
        <row r="1571">
          <cell r="B1571" t="str">
            <v>Atp1a2</v>
          </cell>
          <cell r="C1571">
            <v>0.96792454517066795</v>
          </cell>
          <cell r="D1571">
            <v>0.998543521965502</v>
          </cell>
        </row>
        <row r="1572">
          <cell r="B1572" t="str">
            <v>Nudcd1</v>
          </cell>
          <cell r="C1572">
            <v>0.197928367215123</v>
          </cell>
          <cell r="D1572">
            <v>0.66249029353885502</v>
          </cell>
        </row>
        <row r="1573">
          <cell r="B1573" t="str">
            <v>Atp2b4</v>
          </cell>
          <cell r="C1573">
            <v>0.39258232071621801</v>
          </cell>
          <cell r="D1573">
            <v>0.923655581020568</v>
          </cell>
        </row>
        <row r="1574">
          <cell r="B1574" t="str">
            <v>Camk2n1</v>
          </cell>
          <cell r="C1574">
            <v>0.13503180042725799</v>
          </cell>
          <cell r="D1574">
            <v>1.5976186950458899</v>
          </cell>
        </row>
        <row r="1575">
          <cell r="B1575" t="str">
            <v>Gnas</v>
          </cell>
          <cell r="C1575">
            <v>0.28011177639590401</v>
          </cell>
          <cell r="D1575">
            <v>1.03952576204397</v>
          </cell>
        </row>
        <row r="1576">
          <cell r="B1576" t="str">
            <v>Ppp1r9b</v>
          </cell>
          <cell r="C1576">
            <v>0.106585716710822</v>
          </cell>
          <cell r="D1576">
            <v>0.90824863786159904</v>
          </cell>
        </row>
        <row r="1577">
          <cell r="B1577" t="str">
            <v>Fam120b</v>
          </cell>
          <cell r="C1577">
            <v>0.15181127474447201</v>
          </cell>
          <cell r="D1577">
            <v>3.1486397428443702</v>
          </cell>
        </row>
        <row r="1578">
          <cell r="B1578" t="str">
            <v>N6amt1</v>
          </cell>
          <cell r="C1578">
            <v>0.67138335294776097</v>
          </cell>
          <cell r="D1578">
            <v>0.89984086355476001</v>
          </cell>
        </row>
        <row r="1579">
          <cell r="B1579" t="str">
            <v>Myh14</v>
          </cell>
          <cell r="C1579">
            <v>0.72253905915795102</v>
          </cell>
          <cell r="D1579">
            <v>1.0581164526804101</v>
          </cell>
        </row>
        <row r="1580">
          <cell r="B1580" t="str">
            <v>Wdfy3</v>
          </cell>
          <cell r="C1580">
            <v>0.53641941201665699</v>
          </cell>
          <cell r="D1580">
            <v>0.86664024135476103</v>
          </cell>
        </row>
        <row r="1581">
          <cell r="B1581" t="str">
            <v>Ntrk3</v>
          </cell>
          <cell r="C1581">
            <v>0.19536461216753401</v>
          </cell>
          <cell r="D1581">
            <v>1.2434121686828701</v>
          </cell>
        </row>
        <row r="1582">
          <cell r="B1582" t="str">
            <v>Pcp4l1</v>
          </cell>
          <cell r="C1582">
            <v>5.2989216687341903E-3</v>
          </cell>
          <cell r="D1582">
            <v>0.54470997987591496</v>
          </cell>
        </row>
        <row r="1583">
          <cell r="B1583" t="str">
            <v>Dagla</v>
          </cell>
          <cell r="C1583">
            <v>0.66580130686517802</v>
          </cell>
          <cell r="D1583">
            <v>1.0549902580244901</v>
          </cell>
        </row>
        <row r="1584">
          <cell r="B1584" t="str">
            <v>Kctd12</v>
          </cell>
          <cell r="C1584">
            <v>0.99038279879711899</v>
          </cell>
          <cell r="D1584">
            <v>1.00088590202892</v>
          </cell>
        </row>
        <row r="1585">
          <cell r="B1585" t="str">
            <v>Slc44a1</v>
          </cell>
          <cell r="C1585">
            <v>0.75974811867078695</v>
          </cell>
          <cell r="D1585">
            <v>0.95777961554258895</v>
          </cell>
        </row>
        <row r="1586">
          <cell r="B1586" t="str">
            <v>Sbf1</v>
          </cell>
          <cell r="C1586">
            <v>0.13241869160825201</v>
          </cell>
          <cell r="D1586">
            <v>0.81107466597002098</v>
          </cell>
        </row>
        <row r="1587">
          <cell r="B1587" t="str">
            <v>Ube2o</v>
          </cell>
          <cell r="C1587">
            <v>7.3446466317362596E-2</v>
          </cell>
          <cell r="D1587">
            <v>0.64340002514016004</v>
          </cell>
        </row>
        <row r="1588">
          <cell r="B1588" t="str">
            <v>Pitpnm2</v>
          </cell>
          <cell r="C1588">
            <v>0.30744220302452502</v>
          </cell>
          <cell r="D1588">
            <v>0.77310077329601001</v>
          </cell>
        </row>
        <row r="1589">
          <cell r="B1589" t="str">
            <v>Kif1bp</v>
          </cell>
          <cell r="C1589">
            <v>0.28466170349129699</v>
          </cell>
          <cell r="D1589">
            <v>1.90285600321771</v>
          </cell>
        </row>
        <row r="1590">
          <cell r="B1590" t="str">
            <v>Cnot1</v>
          </cell>
          <cell r="C1590">
            <v>0.60319400232120401</v>
          </cell>
          <cell r="D1590">
            <v>1.3346507691949601</v>
          </cell>
        </row>
        <row r="1591">
          <cell r="B1591" t="str">
            <v>Efr3b</v>
          </cell>
          <cell r="C1591">
            <v>0.71035907069454296</v>
          </cell>
          <cell r="D1591">
            <v>1.1251303360417</v>
          </cell>
        </row>
        <row r="1592">
          <cell r="B1592" t="str">
            <v>Taok2</v>
          </cell>
          <cell r="C1592">
            <v>0.96743013227935204</v>
          </cell>
          <cell r="D1592">
            <v>0.99163675254789896</v>
          </cell>
        </row>
        <row r="1593">
          <cell r="B1593" t="str">
            <v>Cand1</v>
          </cell>
          <cell r="C1593">
            <v>0.16905226652064101</v>
          </cell>
          <cell r="D1593">
            <v>1.0221614347885499</v>
          </cell>
        </row>
        <row r="1594">
          <cell r="B1594" t="str">
            <v>Larp1</v>
          </cell>
          <cell r="C1594">
            <v>0.32854902782623002</v>
          </cell>
          <cell r="D1594">
            <v>0.62905911664229597</v>
          </cell>
        </row>
        <row r="1595">
          <cell r="B1595" t="str">
            <v>Arhgap26</v>
          </cell>
          <cell r="C1595">
            <v>0.39223240932383102</v>
          </cell>
          <cell r="D1595">
            <v>0.88188294823448998</v>
          </cell>
        </row>
        <row r="1596">
          <cell r="B1596" t="str">
            <v>Mlec</v>
          </cell>
          <cell r="C1596">
            <v>0.210317345386966</v>
          </cell>
          <cell r="D1596">
            <v>0.91208090610593595</v>
          </cell>
        </row>
        <row r="1597">
          <cell r="B1597" t="str">
            <v>Acap2</v>
          </cell>
          <cell r="C1597">
            <v>0.62482706484239103</v>
          </cell>
          <cell r="D1597">
            <v>1.1328172401304299</v>
          </cell>
        </row>
        <row r="1598">
          <cell r="B1598" t="str">
            <v>Rps9</v>
          </cell>
          <cell r="C1598">
            <v>8.3584392609574697E-3</v>
          </cell>
          <cell r="D1598">
            <v>1.1222911688761299</v>
          </cell>
        </row>
        <row r="1599">
          <cell r="B1599" t="str">
            <v>Syne1</v>
          </cell>
          <cell r="C1599">
            <v>8.38880506376663E-2</v>
          </cell>
          <cell r="D1599">
            <v>1.52166334997647</v>
          </cell>
        </row>
        <row r="1600">
          <cell r="B1600" t="str">
            <v>Rpl10</v>
          </cell>
          <cell r="C1600">
            <v>0.92175380445219202</v>
          </cell>
          <cell r="D1600">
            <v>0.97612302179716004</v>
          </cell>
        </row>
        <row r="1601">
          <cell r="B1601" t="str">
            <v>Rpl35</v>
          </cell>
          <cell r="C1601">
            <v>6.3286455561694696E-2</v>
          </cell>
          <cell r="D1601">
            <v>0.91499942595751904</v>
          </cell>
        </row>
        <row r="1602">
          <cell r="B1602" t="str">
            <v>Eif2s1</v>
          </cell>
          <cell r="C1602">
            <v>0.93927245918452695</v>
          </cell>
          <cell r="D1602">
            <v>0.99609663068680598</v>
          </cell>
        </row>
        <row r="1603">
          <cell r="B1603" t="str">
            <v>Rps27l</v>
          </cell>
          <cell r="C1603">
            <v>0.75374513955808797</v>
          </cell>
          <cell r="D1603">
            <v>0.97768194210424098</v>
          </cell>
        </row>
        <row r="1604">
          <cell r="B1604" t="str">
            <v>Tmsb10</v>
          </cell>
          <cell r="C1604">
            <v>0.43132150602396302</v>
          </cell>
          <cell r="D1604">
            <v>0.69919706756077604</v>
          </cell>
        </row>
        <row r="1605">
          <cell r="B1605" t="str">
            <v>Hist1h2bc</v>
          </cell>
          <cell r="C1605">
            <v>0.93404896696163797</v>
          </cell>
          <cell r="D1605">
            <v>1.0853297405403799</v>
          </cell>
        </row>
        <row r="1606">
          <cell r="B1606" t="str">
            <v>Ube2r2</v>
          </cell>
          <cell r="C1606">
            <v>0.71321482841536499</v>
          </cell>
          <cell r="D1606">
            <v>1.1352599993110399</v>
          </cell>
        </row>
        <row r="1607">
          <cell r="B1607" t="str">
            <v>Tln2</v>
          </cell>
          <cell r="C1607">
            <v>0.23680597867640299</v>
          </cell>
          <cell r="D1607">
            <v>0.95302588697382595</v>
          </cell>
        </row>
        <row r="1608">
          <cell r="B1608" t="str">
            <v>Cspg5</v>
          </cell>
          <cell r="C1608">
            <v>0.50658223198741104</v>
          </cell>
          <cell r="D1608">
            <v>0.79447672798986302</v>
          </cell>
        </row>
        <row r="1609">
          <cell r="B1609" t="str">
            <v>Kyat3</v>
          </cell>
          <cell r="C1609">
            <v>0.58140379037221601</v>
          </cell>
          <cell r="D1609">
            <v>0.74745507475514905</v>
          </cell>
        </row>
        <row r="1610">
          <cell r="B1610" t="str">
            <v>Ppp2r1a</v>
          </cell>
          <cell r="C1610">
            <v>0.80542659227926405</v>
          </cell>
          <cell r="D1610">
            <v>1.01960936839787</v>
          </cell>
        </row>
        <row r="1611">
          <cell r="B1611" t="str">
            <v>Atp5md</v>
          </cell>
          <cell r="C1611">
            <v>0.68828326520841299</v>
          </cell>
          <cell r="D1611">
            <v>0.97300976122709604</v>
          </cell>
        </row>
        <row r="1612">
          <cell r="B1612" t="str">
            <v>Fbxo22</v>
          </cell>
          <cell r="C1612">
            <v>0.14648108104396801</v>
          </cell>
          <cell r="D1612">
            <v>1.21112895397182</v>
          </cell>
        </row>
        <row r="1613">
          <cell r="B1613" t="str">
            <v>Snd1</v>
          </cell>
          <cell r="C1613">
            <v>0.72904152734016403</v>
          </cell>
          <cell r="D1613">
            <v>1.04888239855725</v>
          </cell>
        </row>
        <row r="1614">
          <cell r="B1614" t="str">
            <v>Vma21</v>
          </cell>
          <cell r="C1614">
            <v>0.44753873357769203</v>
          </cell>
          <cell r="D1614">
            <v>0.74842107046138395</v>
          </cell>
        </row>
        <row r="1615">
          <cell r="B1615" t="str">
            <v>Nap1l4</v>
          </cell>
          <cell r="C1615">
            <v>0.188134151495887</v>
          </cell>
          <cell r="D1615">
            <v>0.44692491897720099</v>
          </cell>
        </row>
        <row r="1616">
          <cell r="B1616" t="str">
            <v>Mtch1</v>
          </cell>
          <cell r="C1616">
            <v>0.63189507185917704</v>
          </cell>
          <cell r="D1616">
            <v>0.96616986808594096</v>
          </cell>
        </row>
        <row r="1617">
          <cell r="B1617" t="str">
            <v>Mtch2</v>
          </cell>
          <cell r="C1617">
            <v>6.6462915651056401E-2</v>
          </cell>
          <cell r="D1617">
            <v>1.2176706094962799</v>
          </cell>
        </row>
        <row r="1618">
          <cell r="B1618" t="str">
            <v>Picalm</v>
          </cell>
          <cell r="C1618">
            <v>0.93475960968502203</v>
          </cell>
          <cell r="D1618">
            <v>0.98660094269324405</v>
          </cell>
        </row>
        <row r="1619">
          <cell r="B1619" t="str">
            <v>Rtn4rl2</v>
          </cell>
          <cell r="C1619">
            <v>0.84978636597801105</v>
          </cell>
          <cell r="D1619">
            <v>0.90120145099548998</v>
          </cell>
        </row>
        <row r="1620">
          <cell r="B1620" t="str">
            <v>Scn4b</v>
          </cell>
          <cell r="C1620">
            <v>0.92377830086149804</v>
          </cell>
          <cell r="D1620">
            <v>0.96339564396538802</v>
          </cell>
        </row>
        <row r="1621">
          <cell r="B1621" t="str">
            <v>Opalin</v>
          </cell>
          <cell r="C1621">
            <v>0.43076211551791399</v>
          </cell>
          <cell r="D1621">
            <v>1.3440762667588599</v>
          </cell>
        </row>
        <row r="1622">
          <cell r="B1622" t="str">
            <v>Asap2</v>
          </cell>
          <cell r="C1622">
            <v>0.73635641722390299</v>
          </cell>
          <cell r="D1622">
            <v>0.87313655149434799</v>
          </cell>
        </row>
        <row r="1623">
          <cell r="B1623" t="str">
            <v>Cyfip1</v>
          </cell>
          <cell r="C1623">
            <v>0.55103970024297899</v>
          </cell>
          <cell r="D1623">
            <v>0.93237025600177503</v>
          </cell>
        </row>
        <row r="1624">
          <cell r="B1624" t="str">
            <v>Fcsk</v>
          </cell>
          <cell r="C1624">
            <v>0.232525279827969</v>
          </cell>
          <cell r="D1624">
            <v>0.84217295558367999</v>
          </cell>
        </row>
        <row r="1625">
          <cell r="B1625" t="str">
            <v>Plppr4</v>
          </cell>
          <cell r="C1625">
            <v>0.97740918480185102</v>
          </cell>
          <cell r="D1625">
            <v>0.99627166919468801</v>
          </cell>
        </row>
        <row r="1626">
          <cell r="B1626" t="str">
            <v>Ndufa12</v>
          </cell>
          <cell r="C1626">
            <v>0.56468764294734197</v>
          </cell>
          <cell r="D1626">
            <v>0.95061476139736301</v>
          </cell>
        </row>
        <row r="1627">
          <cell r="B1627" t="str">
            <v>Syncrip</v>
          </cell>
          <cell r="C1627">
            <v>4.5714838996078602E-2</v>
          </cell>
          <cell r="D1627">
            <v>1.12622322471351</v>
          </cell>
        </row>
        <row r="1628">
          <cell r="B1628" t="str">
            <v>Tubb2a</v>
          </cell>
          <cell r="C1628">
            <v>0.40183774539476302</v>
          </cell>
          <cell r="D1628">
            <v>0.91177566186097703</v>
          </cell>
        </row>
        <row r="1629">
          <cell r="B1629" t="str">
            <v>Abcg2</v>
          </cell>
          <cell r="C1629">
            <v>8.5106930596331898E-2</v>
          </cell>
          <cell r="D1629">
            <v>0.80388474605117799</v>
          </cell>
        </row>
        <row r="1630">
          <cell r="B1630" t="str">
            <v>Huwe1</v>
          </cell>
          <cell r="C1630">
            <v>0.787307336472442</v>
          </cell>
          <cell r="D1630">
            <v>1.0679853882507599</v>
          </cell>
        </row>
        <row r="1631">
          <cell r="B1631" t="str">
            <v>Smap2</v>
          </cell>
          <cell r="C1631">
            <v>0.55027657933444196</v>
          </cell>
          <cell r="D1631">
            <v>1.04627401991887</v>
          </cell>
        </row>
        <row r="1632">
          <cell r="B1632" t="str">
            <v>Akap7</v>
          </cell>
          <cell r="C1632">
            <v>0.14409022047008799</v>
          </cell>
          <cell r="D1632">
            <v>1.75444638584179</v>
          </cell>
        </row>
        <row r="1633">
          <cell r="B1633" t="str">
            <v>Eml2</v>
          </cell>
          <cell r="C1633">
            <v>0.70087901412238696</v>
          </cell>
          <cell r="D1633">
            <v>1.0666337876412599</v>
          </cell>
        </row>
        <row r="1634">
          <cell r="B1634" t="str">
            <v>Trim46</v>
          </cell>
          <cell r="C1634">
            <v>0.160059732529507</v>
          </cell>
          <cell r="D1634">
            <v>2.0393756738253899</v>
          </cell>
        </row>
        <row r="1635">
          <cell r="B1635" t="str">
            <v>Ppp2r1b</v>
          </cell>
          <cell r="C1635">
            <v>0.35309676998381601</v>
          </cell>
          <cell r="D1635">
            <v>2.1724034947954198</v>
          </cell>
        </row>
        <row r="1636">
          <cell r="B1636" t="str">
            <v>Igsf21</v>
          </cell>
          <cell r="C1636">
            <v>0.98156411958643797</v>
          </cell>
          <cell r="D1636">
            <v>1.0033959019513801</v>
          </cell>
        </row>
        <row r="1637">
          <cell r="B1637" t="str">
            <v>Arhgef4</v>
          </cell>
          <cell r="C1637">
            <v>0.76291586512227205</v>
          </cell>
          <cell r="D1637">
            <v>1.2807509030628299</v>
          </cell>
        </row>
        <row r="1638">
          <cell r="B1638" t="str">
            <v>Dek</v>
          </cell>
          <cell r="C1638">
            <v>0.51163630754324096</v>
          </cell>
          <cell r="D1638">
            <v>1.39515897968845</v>
          </cell>
        </row>
        <row r="1639">
          <cell r="B1639" t="str">
            <v>Mycbp2</v>
          </cell>
          <cell r="C1639">
            <v>0.209061314726321</v>
          </cell>
          <cell r="D1639">
            <v>1.8119790804217999</v>
          </cell>
        </row>
        <row r="1640">
          <cell r="B1640" t="str">
            <v>Fsd1</v>
          </cell>
          <cell r="C1640">
            <v>0.36091480250569802</v>
          </cell>
          <cell r="D1640">
            <v>0.81507440180859703</v>
          </cell>
        </row>
        <row r="1641">
          <cell r="B1641" t="str">
            <v>Actn1</v>
          </cell>
          <cell r="C1641">
            <v>0.19813967590409001</v>
          </cell>
          <cell r="D1641">
            <v>0.90895890804756396</v>
          </cell>
        </row>
        <row r="1642">
          <cell r="B1642" t="str">
            <v>Dzip3</v>
          </cell>
          <cell r="C1642">
            <v>0.86958504125547798</v>
          </cell>
          <cell r="D1642">
            <v>0.89926284643668397</v>
          </cell>
        </row>
        <row r="1643">
          <cell r="B1643" t="str">
            <v>Lnpk</v>
          </cell>
          <cell r="C1643">
            <v>0.80883959953861695</v>
          </cell>
          <cell r="D1643">
            <v>0.98075990521530099</v>
          </cell>
        </row>
        <row r="1644">
          <cell r="B1644" t="str">
            <v>Tppp</v>
          </cell>
          <cell r="C1644">
            <v>0.12959491999588199</v>
          </cell>
          <cell r="D1644">
            <v>0.77277911622679096</v>
          </cell>
        </row>
        <row r="1645">
          <cell r="B1645" t="str">
            <v>Amph</v>
          </cell>
          <cell r="C1645">
            <v>0.154959779198209</v>
          </cell>
          <cell r="D1645">
            <v>0.92116093723504999</v>
          </cell>
        </row>
        <row r="1646">
          <cell r="B1646" t="str">
            <v>Atxn2l</v>
          </cell>
          <cell r="C1646">
            <v>0.89407945974435699</v>
          </cell>
          <cell r="D1646">
            <v>0.95067950534470602</v>
          </cell>
        </row>
        <row r="1647">
          <cell r="B1647" t="str">
            <v>Otub1</v>
          </cell>
          <cell r="C1647">
            <v>0.34691314581014498</v>
          </cell>
          <cell r="D1647">
            <v>1.0501831283120699</v>
          </cell>
        </row>
        <row r="1648">
          <cell r="B1648" t="str">
            <v>Ppp6r1</v>
          </cell>
          <cell r="C1648">
            <v>0.46710793283941299</v>
          </cell>
          <cell r="D1648">
            <v>0.85642902529701104</v>
          </cell>
        </row>
        <row r="1649">
          <cell r="B1649" t="str">
            <v>Map6</v>
          </cell>
          <cell r="C1649">
            <v>2.9020323601018298E-2</v>
          </cell>
          <cell r="D1649">
            <v>0.88428743804370502</v>
          </cell>
        </row>
        <row r="1650">
          <cell r="B1650" t="str">
            <v>Pdpr</v>
          </cell>
          <cell r="C1650">
            <v>0.17198398887761701</v>
          </cell>
          <cell r="D1650">
            <v>2.1879292973687998</v>
          </cell>
        </row>
        <row r="1651">
          <cell r="B1651" t="str">
            <v>Pgm2</v>
          </cell>
          <cell r="C1651">
            <v>0.38209942314211098</v>
          </cell>
          <cell r="D1651">
            <v>0.60415547638490397</v>
          </cell>
        </row>
        <row r="1652">
          <cell r="B1652" t="str">
            <v>Elp1</v>
          </cell>
          <cell r="C1652">
            <v>0.50996444466799096</v>
          </cell>
          <cell r="D1652">
            <v>0.93116697677228799</v>
          </cell>
        </row>
        <row r="1653">
          <cell r="B1653" t="str">
            <v>Cdc42bpb</v>
          </cell>
          <cell r="C1653">
            <v>0.20159825171349099</v>
          </cell>
          <cell r="D1653">
            <v>1.15398710852806</v>
          </cell>
        </row>
        <row r="1654">
          <cell r="B1654" t="str">
            <v>Ahcyl1</v>
          </cell>
          <cell r="C1654">
            <v>0.21931358531696099</v>
          </cell>
          <cell r="D1654">
            <v>1.04622938979494</v>
          </cell>
        </row>
        <row r="1655">
          <cell r="B1655" t="str">
            <v>Gng5</v>
          </cell>
          <cell r="C1655">
            <v>0.39500072585406998</v>
          </cell>
          <cell r="D1655">
            <v>1.11773081590739</v>
          </cell>
        </row>
        <row r="1656">
          <cell r="B1656" t="str">
            <v>Gabbr2</v>
          </cell>
          <cell r="C1656">
            <v>0.67110615222697401</v>
          </cell>
          <cell r="D1656">
            <v>1.0810130287414299</v>
          </cell>
        </row>
        <row r="1657">
          <cell r="B1657" t="str">
            <v>Mtmr12</v>
          </cell>
          <cell r="C1657">
            <v>0.44749743621751698</v>
          </cell>
          <cell r="D1657">
            <v>1.4510662952479401</v>
          </cell>
        </row>
        <row r="1658">
          <cell r="B1658" t="str">
            <v>Vat1l</v>
          </cell>
          <cell r="C1658">
            <v>0.256126539282026</v>
          </cell>
          <cell r="D1658">
            <v>0.79614006565624396</v>
          </cell>
        </row>
        <row r="1659">
          <cell r="B1659" t="str">
            <v>Lrrc7</v>
          </cell>
          <cell r="C1659">
            <v>0.55116033088649397</v>
          </cell>
          <cell r="D1659">
            <v>1.2721516576155101</v>
          </cell>
        </row>
        <row r="1660">
          <cell r="B1660" t="str">
            <v>Cadps</v>
          </cell>
          <cell r="C1660">
            <v>2.70389215886741E-2</v>
          </cell>
          <cell r="D1660">
            <v>0.94565201511757802</v>
          </cell>
        </row>
        <row r="1661">
          <cell r="B1661" t="str">
            <v>Kiaa1107</v>
          </cell>
          <cell r="C1661">
            <v>0.83710571508893505</v>
          </cell>
          <cell r="D1661">
            <v>1.07260379400192</v>
          </cell>
        </row>
        <row r="1662">
          <cell r="B1662" t="str">
            <v>Ppm1e</v>
          </cell>
          <cell r="C1662">
            <v>9.4931687867219408E-3</v>
          </cell>
          <cell r="D1662">
            <v>1.2396011373846301</v>
          </cell>
        </row>
        <row r="1663">
          <cell r="B1663" t="str">
            <v>Adcy2</v>
          </cell>
          <cell r="C1663">
            <v>0.38170919056089703</v>
          </cell>
          <cell r="D1663">
            <v>0.57864828821440994</v>
          </cell>
        </row>
        <row r="1664">
          <cell r="B1664" t="str">
            <v>Phf24</v>
          </cell>
          <cell r="C1664">
            <v>0.58331274267629196</v>
          </cell>
          <cell r="D1664">
            <v>0.96714963650860897</v>
          </cell>
        </row>
        <row r="1665">
          <cell r="B1665" t="str">
            <v>Mon2</v>
          </cell>
          <cell r="C1665">
            <v>0.65593613534469197</v>
          </cell>
          <cell r="D1665">
            <v>0.921707748126258</v>
          </cell>
        </row>
        <row r="1666">
          <cell r="B1666" t="str">
            <v>Nisch</v>
          </cell>
          <cell r="C1666">
            <v>0.219358749019332</v>
          </cell>
          <cell r="D1666">
            <v>0.76320890805232799</v>
          </cell>
        </row>
        <row r="1667">
          <cell r="B1667" t="str">
            <v>Zdhhc17</v>
          </cell>
          <cell r="C1667">
            <v>0.201823818553789</v>
          </cell>
          <cell r="D1667">
            <v>0.61437458269616196</v>
          </cell>
        </row>
        <row r="1668">
          <cell r="B1668" t="str">
            <v>Cyld</v>
          </cell>
          <cell r="C1668">
            <v>0.69760648194312802</v>
          </cell>
          <cell r="D1668">
            <v>0.93702407586583503</v>
          </cell>
        </row>
        <row r="1669">
          <cell r="B1669" t="str">
            <v>Adgrl1</v>
          </cell>
          <cell r="C1669">
            <v>0.49867619416509801</v>
          </cell>
          <cell r="D1669">
            <v>0.89126492619869602</v>
          </cell>
        </row>
        <row r="1670">
          <cell r="B1670" t="str">
            <v>Adgrl3</v>
          </cell>
          <cell r="C1670">
            <v>0.36699750938900599</v>
          </cell>
          <cell r="D1670">
            <v>1.32137200510467</v>
          </cell>
        </row>
        <row r="1671">
          <cell r="B1671" t="str">
            <v>Ddn</v>
          </cell>
          <cell r="C1671">
            <v>0.27869531615134702</v>
          </cell>
          <cell r="D1671">
            <v>1.28784955146038</v>
          </cell>
        </row>
        <row r="1672">
          <cell r="B1672" t="str">
            <v>Clasp1</v>
          </cell>
          <cell r="C1672">
            <v>0.13071373893646501</v>
          </cell>
          <cell r="D1672">
            <v>0.56652619242537905</v>
          </cell>
        </row>
        <row r="1673">
          <cell r="B1673" t="str">
            <v>Fnbp1</v>
          </cell>
          <cell r="C1673">
            <v>0.73050259019015695</v>
          </cell>
          <cell r="D1673">
            <v>1.0426681251644101</v>
          </cell>
        </row>
        <row r="1674">
          <cell r="B1674" t="str">
            <v>Dnajc6</v>
          </cell>
          <cell r="C1674">
            <v>4.3631649312427398E-2</v>
          </cell>
          <cell r="D1674">
            <v>0.855324268201753</v>
          </cell>
        </row>
        <row r="1675">
          <cell r="B1675" t="str">
            <v>Daam2</v>
          </cell>
          <cell r="C1675">
            <v>0.25281130399048002</v>
          </cell>
          <cell r="D1675">
            <v>1.46836401352858</v>
          </cell>
        </row>
        <row r="1676">
          <cell r="B1676" t="str">
            <v>Snph</v>
          </cell>
          <cell r="C1676">
            <v>0.468350774407023</v>
          </cell>
          <cell r="D1676">
            <v>0.68673669099345502</v>
          </cell>
        </row>
        <row r="1677">
          <cell r="B1677" t="str">
            <v>Madd</v>
          </cell>
          <cell r="C1677">
            <v>0.108877484477946</v>
          </cell>
          <cell r="D1677">
            <v>1.12484179019151</v>
          </cell>
        </row>
        <row r="1678">
          <cell r="B1678" t="str">
            <v>Rimbp2</v>
          </cell>
          <cell r="C1678">
            <v>0.116138306357115</v>
          </cell>
          <cell r="D1678">
            <v>0.41118236986793599</v>
          </cell>
        </row>
        <row r="1679">
          <cell r="B1679" t="str">
            <v>Cep170b</v>
          </cell>
          <cell r="C1679">
            <v>0.31493572207110598</v>
          </cell>
          <cell r="D1679">
            <v>0.88713977844054004</v>
          </cell>
        </row>
        <row r="1680">
          <cell r="B1680" t="str">
            <v>Avl9</v>
          </cell>
          <cell r="C1680">
            <v>0.13512567652013999</v>
          </cell>
          <cell r="D1680">
            <v>0.77402312471136703</v>
          </cell>
        </row>
        <row r="1681">
          <cell r="B1681" t="str">
            <v>Mfn2</v>
          </cell>
          <cell r="C1681">
            <v>0.41590718836478102</v>
          </cell>
          <cell r="D1681">
            <v>0.70881472644004595</v>
          </cell>
        </row>
        <row r="1682">
          <cell r="B1682" t="str">
            <v>Pum1</v>
          </cell>
          <cell r="C1682">
            <v>0.57470851789602195</v>
          </cell>
          <cell r="D1682">
            <v>1.2465445000819599</v>
          </cell>
        </row>
        <row r="1683">
          <cell r="B1683" t="str">
            <v>Ube3c</v>
          </cell>
          <cell r="C1683">
            <v>0.66112593463638203</v>
          </cell>
          <cell r="D1683">
            <v>0.67574922769413004</v>
          </cell>
        </row>
        <row r="1684">
          <cell r="B1684" t="str">
            <v>Plxna4</v>
          </cell>
          <cell r="C1684">
            <v>9.6909097276298706E-2</v>
          </cell>
          <cell r="D1684">
            <v>1.1143665932761599</v>
          </cell>
        </row>
        <row r="1685">
          <cell r="B1685" t="str">
            <v>Sept9</v>
          </cell>
          <cell r="C1685">
            <v>0.96512004599160806</v>
          </cell>
          <cell r="D1685">
            <v>1.00232851353937</v>
          </cell>
        </row>
        <row r="1686">
          <cell r="B1686" t="str">
            <v>Sestd1</v>
          </cell>
          <cell r="C1686">
            <v>0.22270707668942299</v>
          </cell>
          <cell r="D1686">
            <v>1.17494047938358</v>
          </cell>
        </row>
        <row r="1687">
          <cell r="B1687" t="str">
            <v>Naa15</v>
          </cell>
          <cell r="C1687">
            <v>6.6849100050120902E-3</v>
          </cell>
          <cell r="D1687">
            <v>1.23091821551952</v>
          </cell>
        </row>
        <row r="1688">
          <cell r="B1688" t="str">
            <v>Mogs</v>
          </cell>
          <cell r="C1688">
            <v>0.77550468850070897</v>
          </cell>
          <cell r="D1688">
            <v>0.95278775597650101</v>
          </cell>
        </row>
        <row r="1689">
          <cell r="B1689" t="str">
            <v>Dgkz</v>
          </cell>
          <cell r="C1689">
            <v>0.86189056825825405</v>
          </cell>
          <cell r="D1689">
            <v>1.03963250572918</v>
          </cell>
        </row>
        <row r="1690">
          <cell r="B1690" t="str">
            <v>Pgrmc2</v>
          </cell>
          <cell r="C1690">
            <v>5.80591650191703E-2</v>
          </cell>
          <cell r="D1690">
            <v>1.4004314814248999</v>
          </cell>
        </row>
        <row r="1691">
          <cell r="B1691" t="str">
            <v>Fbxo2</v>
          </cell>
          <cell r="C1691">
            <v>0.15053714505558899</v>
          </cell>
          <cell r="D1691">
            <v>1.1031006541905299</v>
          </cell>
        </row>
        <row r="1692">
          <cell r="B1692" t="str">
            <v>Fam98b</v>
          </cell>
          <cell r="C1692">
            <v>7.1021759459641296E-3</v>
          </cell>
          <cell r="D1692">
            <v>1.61727910860311</v>
          </cell>
        </row>
        <row r="1693">
          <cell r="B1693" t="str">
            <v>Sra1</v>
          </cell>
          <cell r="C1693">
            <v>0.31287828125602202</v>
          </cell>
          <cell r="D1693">
            <v>0.76132296893501605</v>
          </cell>
        </row>
        <row r="1694">
          <cell r="B1694" t="str">
            <v>Tdrkh</v>
          </cell>
          <cell r="C1694">
            <v>0.48368591854596898</v>
          </cell>
          <cell r="D1694">
            <v>0.70888837696956197</v>
          </cell>
        </row>
        <row r="1695">
          <cell r="B1695" t="str">
            <v>Tecpr1</v>
          </cell>
          <cell r="C1695">
            <v>0.71184708030565103</v>
          </cell>
          <cell r="D1695">
            <v>1.3575227566426</v>
          </cell>
        </row>
        <row r="1696">
          <cell r="B1696" t="str">
            <v>Epn1</v>
          </cell>
          <cell r="C1696">
            <v>0.19868730635676601</v>
          </cell>
          <cell r="D1696">
            <v>0.743891715668619</v>
          </cell>
        </row>
        <row r="1697">
          <cell r="B1697" t="str">
            <v>Asphd2</v>
          </cell>
          <cell r="C1697">
            <v>0.49938738465647398</v>
          </cell>
          <cell r="D1697">
            <v>1.12367540544998</v>
          </cell>
        </row>
        <row r="1698">
          <cell r="B1698" t="str">
            <v>Aldh3b1</v>
          </cell>
          <cell r="C1698">
            <v>7.4765854205149196E-2</v>
          </cell>
          <cell r="D1698">
            <v>1.25781036099882</v>
          </cell>
        </row>
        <row r="1699">
          <cell r="B1699" t="str">
            <v>Lrrc1</v>
          </cell>
          <cell r="C1699">
            <v>0.65273576834707703</v>
          </cell>
          <cell r="D1699">
            <v>0.77380621203846101</v>
          </cell>
        </row>
        <row r="1700">
          <cell r="B1700" t="str">
            <v>Gstm7</v>
          </cell>
          <cell r="C1700">
            <v>0.29353861855480701</v>
          </cell>
          <cell r="D1700">
            <v>0.75638478871780401</v>
          </cell>
        </row>
        <row r="1701">
          <cell r="B1701" t="str">
            <v>Agfg2</v>
          </cell>
          <cell r="C1701">
            <v>0.80421051629005202</v>
          </cell>
          <cell r="D1701">
            <v>1.1551000247037799</v>
          </cell>
        </row>
        <row r="1702">
          <cell r="B1702" t="str">
            <v>Lrrc8a</v>
          </cell>
          <cell r="C1702">
            <v>0.32465042115815301</v>
          </cell>
          <cell r="D1702">
            <v>0.83914124689787595</v>
          </cell>
        </row>
        <row r="1703">
          <cell r="B1703" t="str">
            <v>Mtdh</v>
          </cell>
          <cell r="C1703">
            <v>0.90735874362725599</v>
          </cell>
          <cell r="D1703">
            <v>1.0104233938434799</v>
          </cell>
        </row>
        <row r="1704">
          <cell r="B1704" t="str">
            <v>Hapln4</v>
          </cell>
          <cell r="C1704">
            <v>0.74895429607903397</v>
          </cell>
          <cell r="D1704">
            <v>1.1484510393603899</v>
          </cell>
        </row>
        <row r="1705">
          <cell r="B1705" t="str">
            <v>Fbll1</v>
          </cell>
          <cell r="C1705">
            <v>0.97951640970902099</v>
          </cell>
          <cell r="D1705">
            <v>1.00337981606897</v>
          </cell>
        </row>
        <row r="1706">
          <cell r="B1706" t="str">
            <v>Jph4</v>
          </cell>
          <cell r="C1706">
            <v>0.344955106876981</v>
          </cell>
          <cell r="D1706">
            <v>0.75127511156571603</v>
          </cell>
        </row>
        <row r="1707">
          <cell r="B1707" t="str">
            <v>Ubap2l</v>
          </cell>
          <cell r="C1707">
            <v>0.92676585522228805</v>
          </cell>
          <cell r="D1707">
            <v>1.02536760315843</v>
          </cell>
        </row>
        <row r="1708">
          <cell r="B1708" t="str">
            <v>C2cd2l</v>
          </cell>
          <cell r="C1708">
            <v>0.52591037179324396</v>
          </cell>
          <cell r="D1708">
            <v>0.77780133016177699</v>
          </cell>
        </row>
        <row r="1709">
          <cell r="B1709" t="str">
            <v>Flnb</v>
          </cell>
          <cell r="C1709">
            <v>0.985983631582109</v>
          </cell>
          <cell r="D1709">
            <v>1.00608198734826</v>
          </cell>
        </row>
        <row r="1710">
          <cell r="B1710" t="str">
            <v>Reps2</v>
          </cell>
          <cell r="C1710">
            <v>0.70749051871657198</v>
          </cell>
          <cell r="D1710">
            <v>1.07005497811325</v>
          </cell>
        </row>
        <row r="1711">
          <cell r="B1711" t="str">
            <v>Lrrtm4</v>
          </cell>
          <cell r="C1711">
            <v>4.9607606444108804E-3</v>
          </cell>
          <cell r="D1711">
            <v>4.1768508635970401</v>
          </cell>
        </row>
        <row r="1712">
          <cell r="B1712" t="str">
            <v>Eif4g3</v>
          </cell>
          <cell r="C1712">
            <v>0.93784755340714498</v>
          </cell>
          <cell r="D1712">
            <v>1.01926960507588</v>
          </cell>
        </row>
        <row r="1713">
          <cell r="B1713" t="str">
            <v>Pip4k2b</v>
          </cell>
          <cell r="C1713">
            <v>0.23887890631198999</v>
          </cell>
          <cell r="D1713">
            <v>1.0984803088445101</v>
          </cell>
        </row>
        <row r="1714">
          <cell r="B1714" t="str">
            <v>Atg2b</v>
          </cell>
          <cell r="C1714">
            <v>8.8288604871323603E-2</v>
          </cell>
          <cell r="D1714">
            <v>0.74746456385383797</v>
          </cell>
        </row>
        <row r="1715">
          <cell r="B1715" t="str">
            <v>Bdh1</v>
          </cell>
          <cell r="C1715">
            <v>0.367302768435324</v>
          </cell>
          <cell r="D1715">
            <v>1.20726335375104</v>
          </cell>
        </row>
        <row r="1716">
          <cell r="B1716" t="str">
            <v>Atp2c1</v>
          </cell>
          <cell r="C1716">
            <v>0.95999492010988796</v>
          </cell>
          <cell r="D1716">
            <v>0.97980086670845901</v>
          </cell>
        </row>
        <row r="1717">
          <cell r="B1717" t="str">
            <v>Glrx5</v>
          </cell>
          <cell r="C1717">
            <v>0.38515818002139302</v>
          </cell>
          <cell r="D1717">
            <v>1.48279852445247</v>
          </cell>
        </row>
        <row r="1718">
          <cell r="B1718" t="str">
            <v>Llgl1</v>
          </cell>
          <cell r="C1718">
            <v>0.31059605015698699</v>
          </cell>
          <cell r="D1718">
            <v>1.09869678738659</v>
          </cell>
        </row>
        <row r="1719">
          <cell r="B1719" t="str">
            <v>Prickle2</v>
          </cell>
          <cell r="C1719">
            <v>0.67522157980771602</v>
          </cell>
          <cell r="D1719">
            <v>0.96093750420989998</v>
          </cell>
        </row>
        <row r="1720">
          <cell r="B1720" t="str">
            <v>Rbsn</v>
          </cell>
          <cell r="C1720">
            <v>0.118354637735456</v>
          </cell>
          <cell r="D1720">
            <v>0.38414644471416498</v>
          </cell>
        </row>
        <row r="1721">
          <cell r="B1721" t="str">
            <v>Elac2</v>
          </cell>
          <cell r="C1721">
            <v>0.38113301011539202</v>
          </cell>
          <cell r="D1721">
            <v>1.77150690226399</v>
          </cell>
        </row>
        <row r="1722">
          <cell r="B1722" t="str">
            <v>Ddhd2</v>
          </cell>
          <cell r="C1722">
            <v>0.63660308601445503</v>
          </cell>
          <cell r="D1722">
            <v>0.88077797769770005</v>
          </cell>
        </row>
        <row r="1723">
          <cell r="B1723" t="str">
            <v>Cnksr2</v>
          </cell>
          <cell r="C1723">
            <v>0.37875282135605798</v>
          </cell>
          <cell r="D1723">
            <v>0.90266990552748905</v>
          </cell>
        </row>
        <row r="1724">
          <cell r="B1724" t="str">
            <v>Bcas1</v>
          </cell>
          <cell r="C1724">
            <v>8.2639779018096896E-2</v>
          </cell>
          <cell r="D1724">
            <v>0.80453117593602297</v>
          </cell>
        </row>
        <row r="1725">
          <cell r="B1725" t="str">
            <v>Pank4</v>
          </cell>
          <cell r="C1725">
            <v>6.0854716537896002E-2</v>
          </cell>
          <cell r="D1725">
            <v>2.2630800700394502</v>
          </cell>
        </row>
        <row r="1726">
          <cell r="B1726" t="str">
            <v>Tnc</v>
          </cell>
          <cell r="C1726">
            <v>0.20293556568460999</v>
          </cell>
          <cell r="D1726">
            <v>0.40198810704014698</v>
          </cell>
        </row>
        <row r="1727">
          <cell r="B1727" t="str">
            <v>Negr1</v>
          </cell>
          <cell r="C1727">
            <v>0.48480377876001002</v>
          </cell>
          <cell r="D1727">
            <v>0.94456782803126205</v>
          </cell>
        </row>
        <row r="1728">
          <cell r="B1728" t="str">
            <v>Shank2</v>
          </cell>
          <cell r="C1728">
            <v>5.7367287189363902E-2</v>
          </cell>
          <cell r="D1728">
            <v>1.13160594802415</v>
          </cell>
        </row>
        <row r="1729">
          <cell r="B1729" t="str">
            <v>Adgrb3</v>
          </cell>
          <cell r="C1729">
            <v>8.3942535292961196E-2</v>
          </cell>
          <cell r="D1729">
            <v>0.78857621869486905</v>
          </cell>
        </row>
        <row r="1730">
          <cell r="B1730" t="str">
            <v>Lrsam1</v>
          </cell>
          <cell r="C1730">
            <v>0.77430839655403005</v>
          </cell>
          <cell r="D1730">
            <v>1.2174234277998099</v>
          </cell>
        </row>
        <row r="1731">
          <cell r="B1731" t="str">
            <v>Rap2a</v>
          </cell>
          <cell r="C1731">
            <v>0.400004923473816</v>
          </cell>
          <cell r="D1731">
            <v>1.1271694907933001</v>
          </cell>
        </row>
        <row r="1732">
          <cell r="B1732" t="str">
            <v>Zer1</v>
          </cell>
          <cell r="C1732">
            <v>0.14334980335060299</v>
          </cell>
          <cell r="D1732">
            <v>1.4337367731347299</v>
          </cell>
        </row>
        <row r="1733">
          <cell r="B1733" t="str">
            <v>Them6</v>
          </cell>
          <cell r="C1733">
            <v>9.6220854844568895E-2</v>
          </cell>
          <cell r="D1733">
            <v>1.3924235265946101</v>
          </cell>
        </row>
        <row r="1734">
          <cell r="B1734" t="str">
            <v>Ddx42</v>
          </cell>
          <cell r="C1734">
            <v>0.13525475375514501</v>
          </cell>
          <cell r="D1734">
            <v>2.47656923249551</v>
          </cell>
        </row>
        <row r="1735">
          <cell r="B1735" t="str">
            <v>Ankfy1</v>
          </cell>
          <cell r="C1735">
            <v>0.29455393335386199</v>
          </cell>
          <cell r="D1735">
            <v>0.69866555360698301</v>
          </cell>
        </row>
        <row r="1736">
          <cell r="B1736" t="str">
            <v>Slitrk5</v>
          </cell>
          <cell r="C1736">
            <v>0.10057839444974</v>
          </cell>
          <cell r="D1736">
            <v>1.5257698394352901</v>
          </cell>
        </row>
        <row r="1737">
          <cell r="B1737" t="str">
            <v>Slitrk1</v>
          </cell>
          <cell r="C1737">
            <v>0.192048815165518</v>
          </cell>
          <cell r="D1737">
            <v>0.46696940208786802</v>
          </cell>
        </row>
        <row r="1738">
          <cell r="B1738" t="str">
            <v>Zfyve1</v>
          </cell>
          <cell r="C1738">
            <v>0.236577107609236</v>
          </cell>
          <cell r="D1738">
            <v>0.66731708844034499</v>
          </cell>
        </row>
        <row r="1739">
          <cell r="B1739" t="str">
            <v>Nfasc</v>
          </cell>
          <cell r="C1739">
            <v>1.5596528042383401E-2</v>
          </cell>
          <cell r="D1739">
            <v>1.0548747202162601</v>
          </cell>
        </row>
        <row r="1740">
          <cell r="B1740" t="str">
            <v>Nrcam</v>
          </cell>
          <cell r="C1740">
            <v>0.163485863142112</v>
          </cell>
          <cell r="D1740">
            <v>0.91563808136448099</v>
          </cell>
        </row>
        <row r="1741">
          <cell r="B1741" t="str">
            <v>Xylt1</v>
          </cell>
          <cell r="C1741">
            <v>0.48159447871299899</v>
          </cell>
          <cell r="D1741">
            <v>0.41304347921263301</v>
          </cell>
        </row>
        <row r="1742">
          <cell r="B1742" t="str">
            <v>Dlg1</v>
          </cell>
          <cell r="C1742">
            <v>0.71073024961158904</v>
          </cell>
          <cell r="D1742">
            <v>1.02007294004962</v>
          </cell>
        </row>
        <row r="1743">
          <cell r="B1743" t="str">
            <v>Atpaf1</v>
          </cell>
          <cell r="C1743">
            <v>0.28968540592150299</v>
          </cell>
          <cell r="D1743">
            <v>0.81059488702010096</v>
          </cell>
        </row>
        <row r="1744">
          <cell r="B1744" t="str">
            <v>Arhgap32</v>
          </cell>
          <cell r="C1744">
            <v>0.14695421221250299</v>
          </cell>
          <cell r="D1744">
            <v>1.16860463326526</v>
          </cell>
        </row>
        <row r="1745">
          <cell r="B1745" t="str">
            <v>Pcyt1b</v>
          </cell>
          <cell r="C1745">
            <v>0.16876553214138601</v>
          </cell>
          <cell r="D1745">
            <v>1.21067116877809</v>
          </cell>
        </row>
        <row r="1746">
          <cell r="B1746" t="str">
            <v>Ubp1</v>
          </cell>
          <cell r="C1746">
            <v>0.30157776949190301</v>
          </cell>
          <cell r="D1746">
            <v>2.2467144303277999</v>
          </cell>
        </row>
        <row r="1747">
          <cell r="B1747" t="str">
            <v>Srgap3</v>
          </cell>
          <cell r="C1747">
            <v>0.90112106048151297</v>
          </cell>
          <cell r="D1747">
            <v>1.0240581448464201</v>
          </cell>
        </row>
        <row r="1748">
          <cell r="B1748" t="str">
            <v>Pdk1</v>
          </cell>
          <cell r="C1748">
            <v>0.55960600430118301</v>
          </cell>
          <cell r="D1748">
            <v>1.16468422557034</v>
          </cell>
        </row>
        <row r="1749">
          <cell r="B1749" t="str">
            <v>Wdr82</v>
          </cell>
          <cell r="C1749">
            <v>0.99823112305902495</v>
          </cell>
          <cell r="D1749">
            <v>1.0022998581642799</v>
          </cell>
        </row>
        <row r="1750">
          <cell r="B1750" t="str">
            <v>Gatd1</v>
          </cell>
          <cell r="C1750">
            <v>0.47963944949092202</v>
          </cell>
          <cell r="D1750">
            <v>0.73698493603417703</v>
          </cell>
        </row>
        <row r="1751">
          <cell r="B1751" t="str">
            <v>Gns</v>
          </cell>
          <cell r="C1751">
            <v>9.5839834323120807E-2</v>
          </cell>
          <cell r="D1751">
            <v>1.7935463438483701</v>
          </cell>
        </row>
        <row r="1752">
          <cell r="B1752" t="str">
            <v>Tufm</v>
          </cell>
          <cell r="C1752">
            <v>7.4966376574008096E-3</v>
          </cell>
          <cell r="D1752">
            <v>0.91810633230078198</v>
          </cell>
        </row>
        <row r="1753">
          <cell r="B1753" t="str">
            <v>Cpped1</v>
          </cell>
          <cell r="C1753">
            <v>0.20341800982146199</v>
          </cell>
          <cell r="D1753">
            <v>0.40209967800796398</v>
          </cell>
        </row>
        <row r="1754">
          <cell r="B1754" t="str">
            <v>Rnf214</v>
          </cell>
          <cell r="C1754">
            <v>0.49686505932903502</v>
          </cell>
          <cell r="D1754">
            <v>1.32409735325976</v>
          </cell>
        </row>
        <row r="1755">
          <cell r="B1755" t="str">
            <v>Pef1</v>
          </cell>
          <cell r="C1755">
            <v>0.17690041321555</v>
          </cell>
          <cell r="D1755">
            <v>1.2802417157794099</v>
          </cell>
        </row>
        <row r="1756">
          <cell r="B1756" t="str">
            <v>Tnpo1</v>
          </cell>
          <cell r="C1756">
            <v>0.59464917134267303</v>
          </cell>
          <cell r="D1756">
            <v>0.72830666535487698</v>
          </cell>
        </row>
        <row r="1757">
          <cell r="B1757" t="str">
            <v>Erlin2</v>
          </cell>
          <cell r="C1757">
            <v>0.53337177957793103</v>
          </cell>
          <cell r="D1757">
            <v>0.93906296321323302</v>
          </cell>
        </row>
        <row r="1758">
          <cell r="B1758" t="str">
            <v>Hnrnpa3</v>
          </cell>
          <cell r="C1758">
            <v>5.8632250386172001E-2</v>
          </cell>
          <cell r="D1758">
            <v>0.75568415922019005</v>
          </cell>
        </row>
        <row r="1759">
          <cell r="B1759" t="str">
            <v>Psmd11</v>
          </cell>
          <cell r="C1759">
            <v>0.20898653964705899</v>
          </cell>
          <cell r="D1759">
            <v>1.0980734045178999</v>
          </cell>
        </row>
        <row r="1760">
          <cell r="B1760" t="str">
            <v>Sv2b</v>
          </cell>
          <cell r="C1760">
            <v>0.78078192700136095</v>
          </cell>
          <cell r="D1760">
            <v>0.96520460897262905</v>
          </cell>
        </row>
        <row r="1761">
          <cell r="B1761" t="str">
            <v>Katnb1</v>
          </cell>
          <cell r="C1761">
            <v>0.96878334018327505</v>
          </cell>
          <cell r="D1761">
            <v>0.98180950137251499</v>
          </cell>
        </row>
        <row r="1762">
          <cell r="B1762" t="str">
            <v>Rhot1</v>
          </cell>
          <cell r="C1762">
            <v>0.51445212250735906</v>
          </cell>
          <cell r="D1762">
            <v>0.91820202856935396</v>
          </cell>
        </row>
        <row r="1763">
          <cell r="B1763" t="str">
            <v>Efr3a</v>
          </cell>
          <cell r="C1763">
            <v>0.73255876673743203</v>
          </cell>
          <cell r="D1763">
            <v>0.90016363450224801</v>
          </cell>
        </row>
        <row r="1764">
          <cell r="B1764" t="str">
            <v>Clvs2</v>
          </cell>
          <cell r="C1764">
            <v>0.88346270139887395</v>
          </cell>
          <cell r="D1764">
            <v>1.02018660184399</v>
          </cell>
        </row>
        <row r="1765">
          <cell r="B1765" t="str">
            <v>Lrrtm2</v>
          </cell>
          <cell r="C1765">
            <v>0.46976516431553</v>
          </cell>
          <cell r="D1765">
            <v>1.3383002807432001</v>
          </cell>
        </row>
        <row r="1766">
          <cell r="B1766" t="str">
            <v>Enoph1</v>
          </cell>
          <cell r="C1766">
            <v>0.13053666189778601</v>
          </cell>
          <cell r="D1766">
            <v>1.1991931604280399</v>
          </cell>
        </row>
        <row r="1767">
          <cell r="B1767" t="str">
            <v>Zadh2</v>
          </cell>
          <cell r="C1767">
            <v>0.25706594781910802</v>
          </cell>
          <cell r="D1767">
            <v>0.84202884863522598</v>
          </cell>
        </row>
        <row r="1768">
          <cell r="B1768" t="str">
            <v>Cpt1c</v>
          </cell>
          <cell r="C1768">
            <v>3.7808514174527602E-2</v>
          </cell>
          <cell r="D1768">
            <v>0.84495052506929902</v>
          </cell>
        </row>
        <row r="1769">
          <cell r="B1769" t="str">
            <v>Coa6</v>
          </cell>
          <cell r="C1769">
            <v>0.19855590539594101</v>
          </cell>
          <cell r="D1769">
            <v>0.80276822136214698</v>
          </cell>
        </row>
        <row r="1770">
          <cell r="B1770" t="str">
            <v>Eif4b</v>
          </cell>
          <cell r="C1770">
            <v>0.22701476581842001</v>
          </cell>
          <cell r="D1770">
            <v>0.89810316926895395</v>
          </cell>
        </row>
        <row r="1771">
          <cell r="B1771" t="str">
            <v>Samm50</v>
          </cell>
          <cell r="C1771">
            <v>0.75207590538860603</v>
          </cell>
          <cell r="D1771">
            <v>1.0603913752029499</v>
          </cell>
        </row>
        <row r="1772">
          <cell r="B1772" t="str">
            <v>Reep1</v>
          </cell>
          <cell r="C1772">
            <v>0.34880524133047602</v>
          </cell>
          <cell r="D1772">
            <v>0.79763784351882405</v>
          </cell>
        </row>
        <row r="1773">
          <cell r="B1773" t="str">
            <v>Enpp6</v>
          </cell>
          <cell r="C1773">
            <v>0.87629066328746796</v>
          </cell>
          <cell r="D1773">
            <v>1.0203795113494201</v>
          </cell>
        </row>
        <row r="1774">
          <cell r="B1774" t="str">
            <v>Synpr</v>
          </cell>
          <cell r="C1774">
            <v>0.70863326612071198</v>
          </cell>
          <cell r="D1774">
            <v>0.940808264426785</v>
          </cell>
        </row>
        <row r="1775">
          <cell r="B1775" t="str">
            <v>Vipas39</v>
          </cell>
          <cell r="C1775">
            <v>0.93082679715691496</v>
          </cell>
          <cell r="D1775">
            <v>0.96427944519469999</v>
          </cell>
        </row>
        <row r="1776">
          <cell r="B1776" t="str">
            <v>Aars</v>
          </cell>
          <cell r="C1776">
            <v>0.97832494469935805</v>
          </cell>
          <cell r="D1776">
            <v>1.0025918681002299</v>
          </cell>
        </row>
        <row r="1777">
          <cell r="B1777" t="str">
            <v>Arl15</v>
          </cell>
          <cell r="C1777">
            <v>0.16188549821523299</v>
          </cell>
          <cell r="D1777">
            <v>1.4686103311550001</v>
          </cell>
        </row>
        <row r="1778">
          <cell r="B1778" t="str">
            <v>Ublcp1</v>
          </cell>
          <cell r="C1778">
            <v>5.6941671082079398E-2</v>
          </cell>
          <cell r="D1778">
            <v>1.2022048564074701</v>
          </cell>
        </row>
        <row r="1779">
          <cell r="B1779" t="str">
            <v>Bola2</v>
          </cell>
          <cell r="C1779">
            <v>0.94409330123985302</v>
          </cell>
          <cell r="D1779">
            <v>0.99194184439869004</v>
          </cell>
        </row>
        <row r="1780">
          <cell r="B1780" t="str">
            <v>Phyhipl</v>
          </cell>
          <cell r="C1780">
            <v>0.513114216141354</v>
          </cell>
          <cell r="D1780">
            <v>1.15352529432595</v>
          </cell>
        </row>
        <row r="1781">
          <cell r="B1781" t="str">
            <v>Ccny</v>
          </cell>
          <cell r="C1781">
            <v>0.68379761542170203</v>
          </cell>
          <cell r="D1781">
            <v>1.0439547480672899</v>
          </cell>
        </row>
        <row r="1782">
          <cell r="B1782" t="str">
            <v>Fto</v>
          </cell>
          <cell r="C1782">
            <v>0.44925907486356598</v>
          </cell>
          <cell r="D1782">
            <v>1.7431269050714699</v>
          </cell>
        </row>
        <row r="1783">
          <cell r="B1783" t="str">
            <v>Timm29</v>
          </cell>
          <cell r="C1783">
            <v>7.6387475705708502E-2</v>
          </cell>
          <cell r="D1783">
            <v>2.0646573753087898</v>
          </cell>
        </row>
        <row r="1784">
          <cell r="B1784" t="str">
            <v>Eif5a2</v>
          </cell>
          <cell r="C1784">
            <v>0.72747556255783297</v>
          </cell>
          <cell r="D1784">
            <v>0.91961990171406605</v>
          </cell>
        </row>
        <row r="1785">
          <cell r="B1785" t="str">
            <v>Hpcal4</v>
          </cell>
          <cell r="C1785">
            <v>8.1569450105794597E-2</v>
          </cell>
          <cell r="D1785">
            <v>0.77480410125817301</v>
          </cell>
        </row>
        <row r="1786">
          <cell r="B1786" t="str">
            <v>Krt75</v>
          </cell>
          <cell r="C1786">
            <v>8.6022443493596695E-2</v>
          </cell>
          <cell r="D1786">
            <v>0.37786760524400698</v>
          </cell>
        </row>
        <row r="1787">
          <cell r="B1787" t="str">
            <v>Pck2</v>
          </cell>
          <cell r="C1787">
            <v>8.6005981596912806E-2</v>
          </cell>
          <cell r="D1787">
            <v>1.1331012614293401</v>
          </cell>
        </row>
        <row r="1788">
          <cell r="B1788" t="str">
            <v>Wasf2</v>
          </cell>
          <cell r="C1788">
            <v>7.8099957819236102E-3</v>
          </cell>
          <cell r="D1788">
            <v>0.61981448068960798</v>
          </cell>
        </row>
        <row r="1789">
          <cell r="B1789" t="str">
            <v>Coro2b</v>
          </cell>
          <cell r="C1789">
            <v>0.36892978662753301</v>
          </cell>
          <cell r="D1789">
            <v>1.0945189331270599</v>
          </cell>
        </row>
        <row r="1790">
          <cell r="B1790" t="str">
            <v>Thnsl1</v>
          </cell>
          <cell r="C1790">
            <v>2.83761706045229E-2</v>
          </cell>
          <cell r="D1790">
            <v>0.72597015849769098</v>
          </cell>
        </row>
        <row r="1791">
          <cell r="B1791" t="str">
            <v>Slc25a12</v>
          </cell>
          <cell r="C1791">
            <v>1.0079096618322099E-2</v>
          </cell>
          <cell r="D1791">
            <v>1.0776820113043499</v>
          </cell>
        </row>
        <row r="1792">
          <cell r="B1792" t="str">
            <v>Atl1</v>
          </cell>
          <cell r="C1792">
            <v>0.69442093925506199</v>
          </cell>
          <cell r="D1792">
            <v>0.96779160271849396</v>
          </cell>
        </row>
        <row r="1793">
          <cell r="B1793" t="str">
            <v>Sephs1</v>
          </cell>
          <cell r="C1793">
            <v>0.34987565600683401</v>
          </cell>
          <cell r="D1793">
            <v>0.76284067955111301</v>
          </cell>
        </row>
        <row r="1794">
          <cell r="B1794" t="str">
            <v>Echs1</v>
          </cell>
          <cell r="C1794">
            <v>0.96877371601725903</v>
          </cell>
          <cell r="D1794">
            <v>0.99729783578130504</v>
          </cell>
        </row>
        <row r="1795">
          <cell r="B1795" t="str">
            <v>Clic6</v>
          </cell>
          <cell r="C1795">
            <v>0.55989753097268802</v>
          </cell>
          <cell r="D1795">
            <v>0.71762934165292402</v>
          </cell>
        </row>
        <row r="1796">
          <cell r="B1796" t="str">
            <v>Rab39b</v>
          </cell>
          <cell r="C1796">
            <v>0.72766571413574799</v>
          </cell>
          <cell r="D1796">
            <v>0.95633099426005697</v>
          </cell>
        </row>
        <row r="1797">
          <cell r="B1797" t="str">
            <v>Rab39a</v>
          </cell>
          <cell r="C1797">
            <v>0.192421727863515</v>
          </cell>
          <cell r="D1797">
            <v>0.89762659537148304</v>
          </cell>
        </row>
        <row r="1798">
          <cell r="B1798" t="str">
            <v>Pgs1</v>
          </cell>
          <cell r="C1798">
            <v>0.73522709989214996</v>
          </cell>
          <cell r="D1798">
            <v>0.82574797324569205</v>
          </cell>
        </row>
        <row r="1799">
          <cell r="B1799" t="str">
            <v>Nrdc</v>
          </cell>
          <cell r="C1799">
            <v>0.10496299376149</v>
          </cell>
          <cell r="D1799">
            <v>1.6416340658462001</v>
          </cell>
        </row>
        <row r="1800">
          <cell r="B1800" t="str">
            <v>Czib</v>
          </cell>
          <cell r="C1800">
            <v>0.82929395737696598</v>
          </cell>
          <cell r="D1800">
            <v>1.0581378821037299</v>
          </cell>
        </row>
        <row r="1801">
          <cell r="B1801" t="str">
            <v>Kbtbd3</v>
          </cell>
          <cell r="C1801">
            <v>0.55250580414367101</v>
          </cell>
          <cell r="D1801">
            <v>1.33660697202782</v>
          </cell>
        </row>
        <row r="1802">
          <cell r="B1802" t="str">
            <v>Serinc5</v>
          </cell>
          <cell r="C1802">
            <v>4.3934735980438198E-2</v>
          </cell>
          <cell r="D1802">
            <v>1.2375252630471201</v>
          </cell>
        </row>
        <row r="1803">
          <cell r="B1803" t="str">
            <v>Gabra5</v>
          </cell>
          <cell r="C1803">
            <v>7.0747454850760796E-2</v>
          </cell>
          <cell r="D1803">
            <v>1.13708535165039</v>
          </cell>
        </row>
        <row r="1804">
          <cell r="B1804" t="str">
            <v>Nipa1</v>
          </cell>
          <cell r="C1804">
            <v>3.6057899291614501E-2</v>
          </cell>
          <cell r="D1804">
            <v>0.39197902877209201</v>
          </cell>
        </row>
        <row r="1805">
          <cell r="B1805" t="str">
            <v>Scn3b</v>
          </cell>
          <cell r="C1805">
            <v>0.37476820571519798</v>
          </cell>
          <cell r="D1805">
            <v>0.68202346541766801</v>
          </cell>
        </row>
        <row r="1806">
          <cell r="B1806" t="str">
            <v>Tbc1d10b</v>
          </cell>
          <cell r="C1806">
            <v>0.90678291227101204</v>
          </cell>
          <cell r="D1806">
            <v>0.97978391490432304</v>
          </cell>
        </row>
        <row r="1807">
          <cell r="B1807" t="str">
            <v>Elmo2</v>
          </cell>
          <cell r="C1807">
            <v>0.124023553828431</v>
          </cell>
          <cell r="D1807">
            <v>1.1572202744590401</v>
          </cell>
        </row>
        <row r="1808">
          <cell r="B1808" t="str">
            <v>Txlng</v>
          </cell>
          <cell r="C1808">
            <v>0.358665482416404</v>
          </cell>
          <cell r="D1808">
            <v>1.68825635092516</v>
          </cell>
        </row>
        <row r="1809">
          <cell r="B1809" t="str">
            <v>Ganab</v>
          </cell>
          <cell r="C1809">
            <v>0.14464419569001499</v>
          </cell>
          <cell r="D1809">
            <v>1.1322946656438799</v>
          </cell>
        </row>
        <row r="1810">
          <cell r="B1810" t="str">
            <v>Oscp1</v>
          </cell>
          <cell r="C1810">
            <v>0.828795064132269</v>
          </cell>
          <cell r="D1810">
            <v>0.94622429971950595</v>
          </cell>
        </row>
        <row r="1811">
          <cell r="B1811" t="str">
            <v>Fam49a</v>
          </cell>
          <cell r="C1811">
            <v>3.2836674492515601E-2</v>
          </cell>
          <cell r="D1811">
            <v>0.85070583572250302</v>
          </cell>
        </row>
        <row r="1812">
          <cell r="B1812" t="str">
            <v>Mal2</v>
          </cell>
          <cell r="C1812">
            <v>0.39644347029437799</v>
          </cell>
          <cell r="D1812">
            <v>1.06685704612188</v>
          </cell>
        </row>
        <row r="1813">
          <cell r="B1813" t="str">
            <v>Rbfox3</v>
          </cell>
          <cell r="C1813">
            <v>0.44592049438225101</v>
          </cell>
          <cell r="D1813">
            <v>1.3108620256387</v>
          </cell>
        </row>
        <row r="1814">
          <cell r="B1814" t="str">
            <v>Comtd1</v>
          </cell>
          <cell r="C1814">
            <v>0.36530224535550698</v>
          </cell>
          <cell r="D1814">
            <v>0.955926587818411</v>
          </cell>
        </row>
        <row r="1815">
          <cell r="B1815" t="str">
            <v>Iars2</v>
          </cell>
          <cell r="C1815">
            <v>0.136332886371345</v>
          </cell>
          <cell r="D1815">
            <v>1.1053687650881601</v>
          </cell>
        </row>
        <row r="1816">
          <cell r="B1816" t="str">
            <v>Dars2</v>
          </cell>
          <cell r="C1816">
            <v>0.74208714009366405</v>
          </cell>
          <cell r="D1816">
            <v>0.90577485546462799</v>
          </cell>
        </row>
        <row r="1817">
          <cell r="B1817" t="str">
            <v>Ranbp6</v>
          </cell>
          <cell r="C1817">
            <v>0.46338452598119201</v>
          </cell>
          <cell r="D1817">
            <v>0.91884797040270905</v>
          </cell>
        </row>
        <row r="1818">
          <cell r="B1818" t="str">
            <v>Prune1</v>
          </cell>
          <cell r="C1818">
            <v>0.60809816558196395</v>
          </cell>
          <cell r="D1818">
            <v>0.85667129273065501</v>
          </cell>
        </row>
        <row r="1819">
          <cell r="B1819" t="str">
            <v>Anks1b</v>
          </cell>
          <cell r="C1819">
            <v>0.13446997277268599</v>
          </cell>
          <cell r="D1819">
            <v>0.57279863938881803</v>
          </cell>
        </row>
        <row r="1820">
          <cell r="B1820" t="str">
            <v>Dlgap2</v>
          </cell>
          <cell r="C1820">
            <v>0.34420584466175502</v>
          </cell>
          <cell r="D1820">
            <v>1.31796836860961</v>
          </cell>
        </row>
        <row r="1821">
          <cell r="B1821" t="str">
            <v>Nup93</v>
          </cell>
          <cell r="C1821">
            <v>0.85926152445783399</v>
          </cell>
          <cell r="D1821">
            <v>1.03437572805259</v>
          </cell>
        </row>
        <row r="1822">
          <cell r="B1822" t="str">
            <v>Chmp2b</v>
          </cell>
          <cell r="C1822">
            <v>0.62560595734734303</v>
          </cell>
          <cell r="D1822">
            <v>0.91295758789019299</v>
          </cell>
        </row>
        <row r="1823">
          <cell r="B1823" t="str">
            <v>Zc2hc1a</v>
          </cell>
          <cell r="C1823">
            <v>0.11215417548385</v>
          </cell>
          <cell r="D1823">
            <v>0.77501604493764997</v>
          </cell>
        </row>
        <row r="1824">
          <cell r="B1824" t="str">
            <v>Slc6a17</v>
          </cell>
          <cell r="C1824">
            <v>0.41289248831792802</v>
          </cell>
          <cell r="D1824">
            <v>0.93959031786879998</v>
          </cell>
        </row>
        <row r="1825">
          <cell r="B1825" t="str">
            <v>Sgta</v>
          </cell>
          <cell r="C1825">
            <v>0.36402968938531499</v>
          </cell>
          <cell r="D1825">
            <v>0.97307119445845602</v>
          </cell>
        </row>
        <row r="1826">
          <cell r="B1826" t="str">
            <v>Eif2a</v>
          </cell>
          <cell r="C1826">
            <v>1.9940393949569299E-2</v>
          </cell>
          <cell r="D1826">
            <v>0.79681275302380805</v>
          </cell>
        </row>
        <row r="1827">
          <cell r="B1827" t="str">
            <v>Psmd5</v>
          </cell>
          <cell r="C1827">
            <v>0.936870052970316</v>
          </cell>
          <cell r="D1827">
            <v>1.0049603127165301</v>
          </cell>
        </row>
        <row r="1828">
          <cell r="B1828" t="str">
            <v>Miga2</v>
          </cell>
          <cell r="C1828">
            <v>0.176428790665796</v>
          </cell>
          <cell r="D1828">
            <v>1.74951459012522</v>
          </cell>
        </row>
        <row r="1829">
          <cell r="B1829" t="str">
            <v>Tmem11</v>
          </cell>
          <cell r="C1829">
            <v>0.48576546311167901</v>
          </cell>
          <cell r="D1829">
            <v>1.0428175948241201</v>
          </cell>
        </row>
        <row r="1830">
          <cell r="B1830" t="str">
            <v>Ndufv3</v>
          </cell>
          <cell r="C1830">
            <v>0.17043699631425699</v>
          </cell>
          <cell r="D1830">
            <v>0.640998806912351</v>
          </cell>
        </row>
        <row r="1831">
          <cell r="B1831" t="str">
            <v>Ahsa1</v>
          </cell>
          <cell r="C1831">
            <v>0.94925955639024195</v>
          </cell>
          <cell r="D1831">
            <v>1.0048378351020799</v>
          </cell>
        </row>
        <row r="1832">
          <cell r="B1832" t="str">
            <v>Mrps27</v>
          </cell>
          <cell r="C1832">
            <v>0.31112616865847798</v>
          </cell>
          <cell r="D1832">
            <v>2.05102936191859</v>
          </cell>
        </row>
        <row r="1833">
          <cell r="B1833" t="str">
            <v>Ipo5</v>
          </cell>
          <cell r="C1833">
            <v>0.57426826518063101</v>
          </cell>
          <cell r="D1833">
            <v>0.948326443001833</v>
          </cell>
        </row>
        <row r="1834">
          <cell r="B1834" t="str">
            <v>Baiap2</v>
          </cell>
          <cell r="C1834">
            <v>0.14920984721855801</v>
          </cell>
          <cell r="D1834">
            <v>1.1328725758345799</v>
          </cell>
        </row>
        <row r="1835">
          <cell r="B1835" t="str">
            <v>Smg1</v>
          </cell>
          <cell r="C1835">
            <v>0.37366545817011199</v>
          </cell>
          <cell r="D1835">
            <v>0.55888265047447705</v>
          </cell>
        </row>
        <row r="1836">
          <cell r="B1836" t="str">
            <v>Pdhx</v>
          </cell>
          <cell r="C1836">
            <v>8.8912910573785003E-2</v>
          </cell>
          <cell r="D1836">
            <v>1.0655918884295399</v>
          </cell>
        </row>
        <row r="1837">
          <cell r="B1837" t="str">
            <v>Usp54</v>
          </cell>
          <cell r="C1837">
            <v>0.299052529580354</v>
          </cell>
          <cell r="D1837">
            <v>1.4679581228146601</v>
          </cell>
        </row>
        <row r="1838">
          <cell r="B1838" t="str">
            <v>Ablim2</v>
          </cell>
          <cell r="C1838">
            <v>0.34012776021913499</v>
          </cell>
          <cell r="D1838">
            <v>0.88295540571711995</v>
          </cell>
        </row>
        <row r="1839">
          <cell r="B1839" t="str">
            <v>Eea1</v>
          </cell>
          <cell r="C1839">
            <v>0.58480441535802197</v>
          </cell>
          <cell r="D1839">
            <v>1.14116217324348</v>
          </cell>
        </row>
        <row r="1840">
          <cell r="B1840" t="str">
            <v>Srsf7</v>
          </cell>
          <cell r="C1840">
            <v>0.36839607430591098</v>
          </cell>
          <cell r="D1840">
            <v>0.77480885200288996</v>
          </cell>
        </row>
        <row r="1841">
          <cell r="B1841" t="str">
            <v>Nceh1</v>
          </cell>
          <cell r="C1841">
            <v>0.29525629626933703</v>
          </cell>
          <cell r="D1841">
            <v>1.10608703329067</v>
          </cell>
        </row>
        <row r="1842">
          <cell r="B1842" t="str">
            <v>Lsamp</v>
          </cell>
          <cell r="C1842">
            <v>0.97981213567382297</v>
          </cell>
          <cell r="D1842">
            <v>0.99897398661479897</v>
          </cell>
        </row>
        <row r="1843">
          <cell r="B1843" t="str">
            <v>Rps6kc1</v>
          </cell>
          <cell r="C1843">
            <v>0.87165285897400202</v>
          </cell>
          <cell r="D1843">
            <v>0.89107995861095002</v>
          </cell>
        </row>
        <row r="1844">
          <cell r="B1844" t="str">
            <v>Cadm2</v>
          </cell>
          <cell r="C1844">
            <v>0.92101867759011802</v>
          </cell>
          <cell r="D1844">
            <v>0.99359220990518704</v>
          </cell>
        </row>
        <row r="1845">
          <cell r="B1845" t="str">
            <v>Cpne4</v>
          </cell>
          <cell r="C1845">
            <v>0.16940887920626899</v>
          </cell>
          <cell r="D1845">
            <v>0.93309058402710099</v>
          </cell>
        </row>
        <row r="1846">
          <cell r="B1846" t="str">
            <v>Slc9a7</v>
          </cell>
          <cell r="C1846">
            <v>0.32327407119261597</v>
          </cell>
          <cell r="D1846">
            <v>1.3351744504126499</v>
          </cell>
        </row>
        <row r="1847">
          <cell r="B1847" t="str">
            <v>Tarsl2</v>
          </cell>
          <cell r="C1847">
            <v>0.75185306696383603</v>
          </cell>
          <cell r="D1847">
            <v>0.96023800711084295</v>
          </cell>
        </row>
        <row r="1848">
          <cell r="B1848" t="str">
            <v>Srp68</v>
          </cell>
          <cell r="C1848">
            <v>0.82154783620860605</v>
          </cell>
          <cell r="D1848">
            <v>0.82454689646591095</v>
          </cell>
        </row>
        <row r="1849">
          <cell r="B1849" t="str">
            <v>Shc2</v>
          </cell>
          <cell r="C1849">
            <v>5.8631258883610697E-2</v>
          </cell>
          <cell r="D1849">
            <v>0.279168773561352</v>
          </cell>
        </row>
        <row r="1850">
          <cell r="B1850" t="str">
            <v>Me3</v>
          </cell>
          <cell r="C1850">
            <v>0.51065638208657405</v>
          </cell>
          <cell r="D1850">
            <v>0.94027183130136405</v>
          </cell>
        </row>
        <row r="1851">
          <cell r="B1851" t="str">
            <v>Dlat</v>
          </cell>
          <cell r="C1851">
            <v>0.51817007239401003</v>
          </cell>
          <cell r="D1851">
            <v>1.0467035780718199</v>
          </cell>
        </row>
        <row r="1852">
          <cell r="B1852" t="str">
            <v>Rab3gap2</v>
          </cell>
          <cell r="C1852">
            <v>0.71297361498588796</v>
          </cell>
          <cell r="D1852">
            <v>0.97171754983566905</v>
          </cell>
        </row>
        <row r="1853">
          <cell r="B1853" t="str">
            <v>Fbxo38</v>
          </cell>
          <cell r="C1853">
            <v>0.61243362006741497</v>
          </cell>
          <cell r="D1853">
            <v>1.0567536671918201</v>
          </cell>
        </row>
        <row r="1854">
          <cell r="B1854" t="str">
            <v>Gga3</v>
          </cell>
          <cell r="C1854">
            <v>0.37356356391517698</v>
          </cell>
          <cell r="D1854">
            <v>1.0946439426213099</v>
          </cell>
        </row>
        <row r="1855">
          <cell r="B1855" t="str">
            <v>Lars</v>
          </cell>
          <cell r="C1855">
            <v>0.66515692562042905</v>
          </cell>
          <cell r="D1855">
            <v>0.90217350116739004</v>
          </cell>
        </row>
        <row r="1856">
          <cell r="B1856" t="str">
            <v>Ckap4</v>
          </cell>
          <cell r="C1856">
            <v>0.71037966038147304</v>
          </cell>
          <cell r="D1856">
            <v>0.93517249365750399</v>
          </cell>
        </row>
        <row r="1857">
          <cell r="B1857" t="str">
            <v>Qars</v>
          </cell>
          <cell r="C1857">
            <v>1.8618397547734401E-2</v>
          </cell>
          <cell r="D1857">
            <v>1.5859160579260601</v>
          </cell>
        </row>
        <row r="1858">
          <cell r="B1858" t="str">
            <v>Hadha</v>
          </cell>
          <cell r="C1858">
            <v>2.8204702438763E-2</v>
          </cell>
          <cell r="D1858">
            <v>1.09514505663229</v>
          </cell>
        </row>
        <row r="1859">
          <cell r="B1859" t="str">
            <v>Coq3</v>
          </cell>
          <cell r="C1859">
            <v>0.36322037451051697</v>
          </cell>
          <cell r="D1859">
            <v>0.59925686482423102</v>
          </cell>
        </row>
        <row r="1860">
          <cell r="B1860" t="str">
            <v>Spata2l</v>
          </cell>
          <cell r="C1860">
            <v>0.65031809012731401</v>
          </cell>
          <cell r="D1860">
            <v>1.2165386890023999</v>
          </cell>
        </row>
        <row r="1861">
          <cell r="B1861" t="str">
            <v>Armc6</v>
          </cell>
          <cell r="C1861">
            <v>0.284028073027907</v>
          </cell>
          <cell r="D1861">
            <v>0.46243040096992999</v>
          </cell>
        </row>
        <row r="1862">
          <cell r="B1862" t="str">
            <v>Kbtbd11</v>
          </cell>
          <cell r="C1862">
            <v>0.87059517853750201</v>
          </cell>
          <cell r="D1862">
            <v>1.0215542575263401</v>
          </cell>
        </row>
        <row r="1863">
          <cell r="B1863" t="str">
            <v>Acp6</v>
          </cell>
          <cell r="C1863">
            <v>0.86661321325908602</v>
          </cell>
          <cell r="D1863">
            <v>1.0937365459870401</v>
          </cell>
        </row>
        <row r="1864">
          <cell r="B1864" t="str">
            <v>Nars</v>
          </cell>
          <cell r="C1864">
            <v>6.3180463009950297E-2</v>
          </cell>
          <cell r="D1864">
            <v>1.2035138756058501</v>
          </cell>
        </row>
        <row r="1865">
          <cell r="B1865" t="str">
            <v>Rpl24</v>
          </cell>
          <cell r="C1865">
            <v>0.930305365951973</v>
          </cell>
          <cell r="D1865">
            <v>1.0080448036815399</v>
          </cell>
        </row>
        <row r="1866">
          <cell r="B1866" t="str">
            <v>Tmem177</v>
          </cell>
          <cell r="C1866">
            <v>0.43968152278822797</v>
          </cell>
          <cell r="D1866">
            <v>1.72492138383823</v>
          </cell>
        </row>
        <row r="1867">
          <cell r="B1867" t="str">
            <v>Daam1</v>
          </cell>
          <cell r="C1867">
            <v>9.0340240187178802E-2</v>
          </cell>
          <cell r="D1867">
            <v>1.4133879656844801</v>
          </cell>
        </row>
        <row r="1868">
          <cell r="B1868" t="str">
            <v>Dmxl2</v>
          </cell>
          <cell r="C1868">
            <v>4.6052386892914597E-2</v>
          </cell>
          <cell r="D1868">
            <v>1.0918612556629099</v>
          </cell>
        </row>
        <row r="1869">
          <cell r="B1869" t="str">
            <v>Sgsm1</v>
          </cell>
          <cell r="C1869">
            <v>0.388624760064403</v>
          </cell>
          <cell r="D1869">
            <v>0.86112603127606302</v>
          </cell>
        </row>
        <row r="1870">
          <cell r="B1870" t="str">
            <v>Elmo1</v>
          </cell>
          <cell r="C1870">
            <v>0.89361943679989897</v>
          </cell>
          <cell r="D1870">
            <v>0.93604304776522596</v>
          </cell>
        </row>
        <row r="1871">
          <cell r="B1871" t="str">
            <v>Rab11fip4</v>
          </cell>
          <cell r="C1871">
            <v>0.21665261007932099</v>
          </cell>
          <cell r="D1871">
            <v>0.63859867964891903</v>
          </cell>
        </row>
        <row r="1872">
          <cell r="B1872" t="str">
            <v>Fam177a1</v>
          </cell>
          <cell r="C1872">
            <v>0.69526396549672598</v>
          </cell>
          <cell r="D1872">
            <v>0.86934320047428604</v>
          </cell>
        </row>
        <row r="1873">
          <cell r="B1873" t="str">
            <v>Palm2</v>
          </cell>
          <cell r="C1873">
            <v>0.33830375168164101</v>
          </cell>
          <cell r="D1873">
            <v>1.6333141088829799</v>
          </cell>
        </row>
        <row r="1874">
          <cell r="B1874" t="str">
            <v>Scfd1</v>
          </cell>
          <cell r="C1874">
            <v>0.96537996516301405</v>
          </cell>
          <cell r="D1874">
            <v>1.01131538450953</v>
          </cell>
        </row>
        <row r="1875">
          <cell r="B1875" t="str">
            <v>Rell2</v>
          </cell>
          <cell r="C1875">
            <v>0.80764563181508098</v>
          </cell>
          <cell r="D1875">
            <v>0.83142244402371202</v>
          </cell>
        </row>
        <row r="1876">
          <cell r="B1876" t="str">
            <v>Prkaa2</v>
          </cell>
          <cell r="C1876">
            <v>0.36431301423569501</v>
          </cell>
          <cell r="D1876">
            <v>0.63525269397803497</v>
          </cell>
        </row>
        <row r="1877">
          <cell r="B1877" t="str">
            <v>Man2a2</v>
          </cell>
          <cell r="C1877">
            <v>0.83370848540169895</v>
          </cell>
          <cell r="D1877">
            <v>1.0699742641457199</v>
          </cell>
        </row>
        <row r="1878">
          <cell r="B1878" t="str">
            <v>Clasp2</v>
          </cell>
          <cell r="C1878">
            <v>0.65800473338368703</v>
          </cell>
          <cell r="D1878">
            <v>0.94164564135053996</v>
          </cell>
        </row>
        <row r="1879">
          <cell r="B1879" t="str">
            <v>Slc18a2</v>
          </cell>
          <cell r="C1879">
            <v>0.18558909255203199</v>
          </cell>
          <cell r="D1879">
            <v>0.70583615246336995</v>
          </cell>
        </row>
        <row r="1880">
          <cell r="B1880" t="str">
            <v>Kiaa1671</v>
          </cell>
          <cell r="C1880">
            <v>0.80718702971165601</v>
          </cell>
          <cell r="D1880">
            <v>0.84225702459843499</v>
          </cell>
        </row>
        <row r="1881">
          <cell r="B1881" t="str">
            <v>Arf2</v>
          </cell>
          <cell r="C1881">
            <v>1.1896998076720899E-2</v>
          </cell>
          <cell r="D1881">
            <v>0.76246473327263897</v>
          </cell>
        </row>
        <row r="1882">
          <cell r="B1882" t="str">
            <v>Ppfia2</v>
          </cell>
          <cell r="C1882">
            <v>0.65104743429105605</v>
          </cell>
          <cell r="D1882">
            <v>0.95615182405104904</v>
          </cell>
        </row>
        <row r="1883">
          <cell r="B1883" t="str">
            <v>Ap3s2</v>
          </cell>
          <cell r="C1883">
            <v>0.75596062497704797</v>
          </cell>
          <cell r="D1883">
            <v>0.975879255988512</v>
          </cell>
        </row>
        <row r="1884">
          <cell r="B1884" t="str">
            <v>Sdhaf4</v>
          </cell>
          <cell r="C1884">
            <v>0.35242337341813601</v>
          </cell>
          <cell r="D1884">
            <v>1.3492545792878801</v>
          </cell>
        </row>
        <row r="1885">
          <cell r="B1885" t="str">
            <v>Tcp11l1</v>
          </cell>
          <cell r="C1885">
            <v>0.23490431921500199</v>
          </cell>
          <cell r="D1885">
            <v>0.63951104641869605</v>
          </cell>
        </row>
        <row r="1886">
          <cell r="B1886" t="str">
            <v>Ndrg4</v>
          </cell>
          <cell r="C1886">
            <v>0.31925816979020599</v>
          </cell>
          <cell r="D1886">
            <v>0.91382511136450295</v>
          </cell>
        </row>
        <row r="1887">
          <cell r="B1887" t="str">
            <v>Srrm2</v>
          </cell>
          <cell r="C1887">
            <v>0.26298428209790797</v>
          </cell>
          <cell r="D1887">
            <v>1.61267450382041</v>
          </cell>
        </row>
        <row r="1888">
          <cell r="B1888" t="str">
            <v>Pik3cb</v>
          </cell>
          <cell r="C1888">
            <v>0.97274886562797303</v>
          </cell>
          <cell r="D1888">
            <v>1.01072863395262</v>
          </cell>
        </row>
        <row r="1889">
          <cell r="B1889" t="str">
            <v>Flna</v>
          </cell>
          <cell r="C1889">
            <v>0.34362005534078299</v>
          </cell>
          <cell r="D1889">
            <v>0.73360003937510398</v>
          </cell>
        </row>
        <row r="1890">
          <cell r="B1890" t="str">
            <v>Tusc3</v>
          </cell>
          <cell r="C1890">
            <v>0.49015411067157499</v>
          </cell>
          <cell r="D1890">
            <v>0.77180461086796204</v>
          </cell>
        </row>
        <row r="1891">
          <cell r="B1891" t="str">
            <v>Cpsf7</v>
          </cell>
          <cell r="C1891">
            <v>0.87714236083216301</v>
          </cell>
          <cell r="D1891">
            <v>1.02807220442071</v>
          </cell>
        </row>
        <row r="1892">
          <cell r="B1892" t="str">
            <v>Kyat1</v>
          </cell>
          <cell r="C1892">
            <v>0.11998516197876501</v>
          </cell>
          <cell r="D1892">
            <v>2.1401698226880699</v>
          </cell>
        </row>
        <row r="1893">
          <cell r="B1893" t="str">
            <v>Ankrd46</v>
          </cell>
          <cell r="C1893">
            <v>6.3571577821008002E-2</v>
          </cell>
          <cell r="D1893">
            <v>3.3599068661661899</v>
          </cell>
        </row>
        <row r="1894">
          <cell r="B1894" t="str">
            <v>Gmppb</v>
          </cell>
          <cell r="C1894">
            <v>0.258938938645212</v>
          </cell>
          <cell r="D1894">
            <v>0.63817891896766099</v>
          </cell>
        </row>
        <row r="1895">
          <cell r="B1895" t="str">
            <v>Iars</v>
          </cell>
          <cell r="C1895">
            <v>0.10631455948983599</v>
          </cell>
          <cell r="D1895">
            <v>1.20273023642597</v>
          </cell>
        </row>
        <row r="1896">
          <cell r="B1896" t="str">
            <v>Rap2c</v>
          </cell>
          <cell r="C1896">
            <v>0.15311498240955701</v>
          </cell>
          <cell r="D1896">
            <v>1.37787099786401</v>
          </cell>
        </row>
        <row r="1897">
          <cell r="B1897" t="str">
            <v>Mrpl22</v>
          </cell>
          <cell r="C1897">
            <v>0.96630801689486701</v>
          </cell>
          <cell r="D1897">
            <v>0.97687564610704403</v>
          </cell>
        </row>
        <row r="1898">
          <cell r="B1898" t="str">
            <v>Hook3</v>
          </cell>
          <cell r="C1898">
            <v>0.64784795101271997</v>
          </cell>
          <cell r="D1898">
            <v>1.0735362625238101</v>
          </cell>
        </row>
        <row r="1899">
          <cell r="B1899" t="str">
            <v>Gphn</v>
          </cell>
          <cell r="C1899">
            <v>0.99212719587547005</v>
          </cell>
          <cell r="D1899">
            <v>0.99912003293275597</v>
          </cell>
        </row>
        <row r="1900">
          <cell r="B1900" t="str">
            <v>Timmdc1</v>
          </cell>
          <cell r="C1900">
            <v>0.330423121500174</v>
          </cell>
          <cell r="D1900">
            <v>1.1708858608186901</v>
          </cell>
        </row>
        <row r="1901">
          <cell r="B1901" t="str">
            <v>Atp6v1h</v>
          </cell>
          <cell r="C1901">
            <v>0.82385941111832395</v>
          </cell>
          <cell r="D1901">
            <v>0.98966022078788496</v>
          </cell>
        </row>
        <row r="1902">
          <cell r="B1902" t="str">
            <v>Dpp9</v>
          </cell>
          <cell r="C1902">
            <v>0.38703490227158899</v>
          </cell>
          <cell r="D1902">
            <v>0.561010821977595</v>
          </cell>
        </row>
        <row r="1903">
          <cell r="B1903" t="str">
            <v>Nat14</v>
          </cell>
          <cell r="C1903">
            <v>0.45239052273383701</v>
          </cell>
          <cell r="D1903">
            <v>1.08709151889765</v>
          </cell>
        </row>
        <row r="1904">
          <cell r="B1904" t="str">
            <v>Qdpr</v>
          </cell>
          <cell r="C1904">
            <v>0.66068931537478504</v>
          </cell>
          <cell r="D1904">
            <v>1.0457773678361499</v>
          </cell>
        </row>
        <row r="1905">
          <cell r="B1905" t="str">
            <v>Stx16</v>
          </cell>
          <cell r="C1905">
            <v>0.59182670678820304</v>
          </cell>
          <cell r="D1905">
            <v>0.93158825959733904</v>
          </cell>
        </row>
        <row r="1906">
          <cell r="B1906" t="str">
            <v>Ppme1</v>
          </cell>
          <cell r="C1906">
            <v>0.24630592336095999</v>
          </cell>
          <cell r="D1906">
            <v>1.10832666767571</v>
          </cell>
        </row>
        <row r="1907">
          <cell r="B1907" t="str">
            <v>Nudt9</v>
          </cell>
          <cell r="C1907">
            <v>0.91190903147646696</v>
          </cell>
          <cell r="D1907">
            <v>1.03514427647955</v>
          </cell>
        </row>
        <row r="1908">
          <cell r="B1908" t="str">
            <v>Pomgnt2</v>
          </cell>
          <cell r="C1908">
            <v>0.42472025682600101</v>
          </cell>
          <cell r="D1908">
            <v>0.70119549883504695</v>
          </cell>
        </row>
        <row r="1909">
          <cell r="B1909" t="str">
            <v>Maob</v>
          </cell>
          <cell r="C1909">
            <v>0.27393693669844299</v>
          </cell>
          <cell r="D1909">
            <v>0.85898495728027102</v>
          </cell>
        </row>
        <row r="1910">
          <cell r="B1910" t="str">
            <v>Camk1d</v>
          </cell>
          <cell r="C1910">
            <v>0.86408618959311101</v>
          </cell>
          <cell r="D1910">
            <v>0.97145992768047895</v>
          </cell>
        </row>
        <row r="1911">
          <cell r="B1911" t="str">
            <v>Aldh5a1</v>
          </cell>
          <cell r="C1911">
            <v>0.91996797273700104</v>
          </cell>
          <cell r="D1911">
            <v>0.99585589045712297</v>
          </cell>
        </row>
        <row r="1912">
          <cell r="B1912" t="str">
            <v>Arrb1</v>
          </cell>
          <cell r="C1912">
            <v>0.75444477709455005</v>
          </cell>
          <cell r="D1912">
            <v>0.95352272564118301</v>
          </cell>
        </row>
        <row r="1913">
          <cell r="B1913" t="str">
            <v>Ptges2</v>
          </cell>
          <cell r="C1913">
            <v>0.29146126811822998</v>
          </cell>
          <cell r="D1913">
            <v>0.542745891995285</v>
          </cell>
        </row>
        <row r="1914">
          <cell r="B1914" t="str">
            <v>Vps35l</v>
          </cell>
          <cell r="C1914">
            <v>0.61331172512881904</v>
          </cell>
          <cell r="D1914">
            <v>1.5366007303322899</v>
          </cell>
        </row>
        <row r="1915">
          <cell r="B1915" t="str">
            <v>Pithd1</v>
          </cell>
          <cell r="C1915">
            <v>0.25322891575053502</v>
          </cell>
          <cell r="D1915">
            <v>1.68160378676552</v>
          </cell>
        </row>
        <row r="1916">
          <cell r="B1916" t="str">
            <v>Acaa2</v>
          </cell>
          <cell r="C1916">
            <v>0.93984634358686703</v>
          </cell>
          <cell r="D1916">
            <v>0.99381935858505999</v>
          </cell>
        </row>
        <row r="1917">
          <cell r="B1917" t="str">
            <v>Dip2a</v>
          </cell>
          <cell r="C1917">
            <v>0.92445519632595596</v>
          </cell>
          <cell r="D1917">
            <v>1.02390075108972</v>
          </cell>
        </row>
        <row r="1918">
          <cell r="B1918" t="str">
            <v>Etf1</v>
          </cell>
          <cell r="C1918">
            <v>5.4349657257496103E-2</v>
          </cell>
          <cell r="D1918">
            <v>0.486905992770584</v>
          </cell>
        </row>
        <row r="1919">
          <cell r="B1919" t="str">
            <v>Naa25</v>
          </cell>
          <cell r="C1919">
            <v>0.15442555962575999</v>
          </cell>
          <cell r="D1919">
            <v>1.1993647637785101</v>
          </cell>
        </row>
        <row r="1920">
          <cell r="B1920" t="str">
            <v>Rbbp5</v>
          </cell>
          <cell r="C1920">
            <v>0.20535838318088001</v>
          </cell>
          <cell r="D1920">
            <v>0.54019369398073902</v>
          </cell>
        </row>
        <row r="1921">
          <cell r="B1921" t="str">
            <v>Pgam5</v>
          </cell>
          <cell r="C1921">
            <v>0.29565151372606702</v>
          </cell>
          <cell r="D1921">
            <v>1.1678302774656599</v>
          </cell>
        </row>
        <row r="1922">
          <cell r="B1922" t="str">
            <v>Vps13c</v>
          </cell>
          <cell r="C1922">
            <v>0.97301778643389603</v>
          </cell>
          <cell r="D1922">
            <v>0.99337194235951198</v>
          </cell>
        </row>
        <row r="1923">
          <cell r="B1923" t="str">
            <v>Commd2</v>
          </cell>
          <cell r="C1923">
            <v>0.123016682479442</v>
          </cell>
          <cell r="D1923">
            <v>1.45852889079814</v>
          </cell>
        </row>
        <row r="1924">
          <cell r="B1924" t="str">
            <v>Agap1</v>
          </cell>
          <cell r="C1924">
            <v>0.13932556621608999</v>
          </cell>
          <cell r="D1924">
            <v>1.11161258320685</v>
          </cell>
        </row>
        <row r="1925">
          <cell r="B1925" t="str">
            <v>Ppm1k</v>
          </cell>
          <cell r="C1925">
            <v>9.4434415836700397E-3</v>
          </cell>
          <cell r="D1925">
            <v>3.1283497768194501</v>
          </cell>
        </row>
        <row r="1926">
          <cell r="B1926" t="str">
            <v>Osbpl6</v>
          </cell>
          <cell r="C1926">
            <v>0.65125738364981101</v>
          </cell>
          <cell r="D1926">
            <v>0.79906820226102904</v>
          </cell>
        </row>
        <row r="1927">
          <cell r="B1927" t="str">
            <v>Slc44a2</v>
          </cell>
          <cell r="C1927">
            <v>0.46557624318118401</v>
          </cell>
          <cell r="D1927">
            <v>1.1029117834325901</v>
          </cell>
        </row>
        <row r="1928">
          <cell r="B1928" t="str">
            <v>Tbcd</v>
          </cell>
          <cell r="C1928">
            <v>0.428306558714319</v>
          </cell>
          <cell r="D1928">
            <v>1.18843994619294</v>
          </cell>
        </row>
        <row r="1929">
          <cell r="B1929" t="str">
            <v>Tbc1d17</v>
          </cell>
          <cell r="C1929">
            <v>0.16805436330811899</v>
          </cell>
          <cell r="D1929">
            <v>2.3830979218492101</v>
          </cell>
        </row>
        <row r="1930">
          <cell r="B1930" t="str">
            <v>Fam234b</v>
          </cell>
          <cell r="C1930">
            <v>0.36115847257654798</v>
          </cell>
          <cell r="D1930">
            <v>1.1637820432566801</v>
          </cell>
        </row>
        <row r="1931">
          <cell r="B1931" t="str">
            <v>Tnr</v>
          </cell>
          <cell r="C1931">
            <v>0.34256529424468402</v>
          </cell>
          <cell r="D1931">
            <v>1.0280251452796501</v>
          </cell>
        </row>
        <row r="1932">
          <cell r="B1932" t="str">
            <v>Nlgn3</v>
          </cell>
          <cell r="C1932">
            <v>0.88812381476389801</v>
          </cell>
          <cell r="D1932">
            <v>0.99224264331307799</v>
          </cell>
        </row>
        <row r="1933">
          <cell r="B1933" t="str">
            <v>Cars2</v>
          </cell>
          <cell r="C1933">
            <v>0.43690242571059101</v>
          </cell>
          <cell r="D1933">
            <v>1.59330937391296</v>
          </cell>
        </row>
        <row r="1934">
          <cell r="B1934" t="str">
            <v>Itpk1</v>
          </cell>
          <cell r="C1934">
            <v>0.88609999631640102</v>
          </cell>
          <cell r="D1934">
            <v>0.92602487906733599</v>
          </cell>
        </row>
        <row r="1935">
          <cell r="B1935" t="str">
            <v>Fsd1l</v>
          </cell>
          <cell r="C1935">
            <v>0.19091264332417399</v>
          </cell>
          <cell r="D1935">
            <v>1.75722221908723</v>
          </cell>
        </row>
        <row r="1936">
          <cell r="B1936" t="str">
            <v>Cadps2</v>
          </cell>
          <cell r="C1936">
            <v>2.9310689581456599E-2</v>
          </cell>
          <cell r="D1936">
            <v>0.73826692247191705</v>
          </cell>
        </row>
        <row r="1937">
          <cell r="B1937" t="str">
            <v>Parp12</v>
          </cell>
          <cell r="C1937">
            <v>0.93983669958903704</v>
          </cell>
          <cell r="D1937">
            <v>0.94662549354466896</v>
          </cell>
        </row>
        <row r="1938">
          <cell r="B1938" t="str">
            <v>Dnm3</v>
          </cell>
          <cell r="C1938">
            <v>0.73662427145152398</v>
          </cell>
          <cell r="D1938">
            <v>1.0385363819078901</v>
          </cell>
        </row>
        <row r="1939">
          <cell r="B1939" t="str">
            <v>Tigar</v>
          </cell>
          <cell r="C1939">
            <v>0.575027508825947</v>
          </cell>
          <cell r="D1939">
            <v>0.91746674968591602</v>
          </cell>
        </row>
        <row r="1940">
          <cell r="B1940" t="str">
            <v>Dcun1d2</v>
          </cell>
          <cell r="C1940">
            <v>0.94938660750779502</v>
          </cell>
          <cell r="D1940">
            <v>1.0322138857596499</v>
          </cell>
        </row>
        <row r="1941">
          <cell r="B1941" t="str">
            <v>Glmn</v>
          </cell>
          <cell r="C1941">
            <v>0.58215548662991601</v>
          </cell>
          <cell r="D1941">
            <v>0.85138478206752699</v>
          </cell>
        </row>
        <row r="1942">
          <cell r="B1942" t="str">
            <v>Dock10</v>
          </cell>
          <cell r="C1942">
            <v>0.86244623290835398</v>
          </cell>
          <cell r="D1942">
            <v>1.12873417979843</v>
          </cell>
        </row>
        <row r="1943">
          <cell r="B1943" t="str">
            <v>Nhlrc2</v>
          </cell>
          <cell r="C1943">
            <v>0.83682406664584297</v>
          </cell>
          <cell r="D1943">
            <v>0.95010922406537801</v>
          </cell>
        </row>
        <row r="1944">
          <cell r="B1944" t="str">
            <v>Chpt1</v>
          </cell>
          <cell r="C1944">
            <v>0.72876167905137801</v>
          </cell>
          <cell r="D1944">
            <v>0.878792741660129</v>
          </cell>
        </row>
        <row r="1945">
          <cell r="B1945" t="str">
            <v>Map1s</v>
          </cell>
          <cell r="C1945">
            <v>0.18640400866079801</v>
          </cell>
          <cell r="D1945">
            <v>1.6401603768194899</v>
          </cell>
        </row>
        <row r="1946">
          <cell r="B1946" t="str">
            <v>Camkk2</v>
          </cell>
          <cell r="C1946">
            <v>0.216742311992276</v>
          </cell>
          <cell r="D1946">
            <v>0.86555384536021895</v>
          </cell>
        </row>
        <row r="1947">
          <cell r="B1947" t="str">
            <v>Snx16</v>
          </cell>
          <cell r="C1947">
            <v>5.1042270068967097E-2</v>
          </cell>
          <cell r="D1947">
            <v>2.0404415929438899</v>
          </cell>
        </row>
        <row r="1948">
          <cell r="B1948" t="str">
            <v>Farsa</v>
          </cell>
          <cell r="C1948">
            <v>0.58324981335926596</v>
          </cell>
          <cell r="D1948">
            <v>0.86935060826246502</v>
          </cell>
        </row>
        <row r="1949">
          <cell r="B1949" t="str">
            <v>Vps26b</v>
          </cell>
          <cell r="C1949">
            <v>0.78139200565501699</v>
          </cell>
          <cell r="D1949">
            <v>1.0196453215886401</v>
          </cell>
        </row>
        <row r="1950">
          <cell r="B1950" t="str">
            <v>Tmx4</v>
          </cell>
          <cell r="C1950">
            <v>0.82780571144390003</v>
          </cell>
          <cell r="D1950">
            <v>1.0331755933543101</v>
          </cell>
        </row>
        <row r="1951">
          <cell r="B1951" t="str">
            <v>Asrgl1</v>
          </cell>
          <cell r="C1951">
            <v>0.17088370517655299</v>
          </cell>
          <cell r="D1951">
            <v>1.1165312047642699</v>
          </cell>
        </row>
        <row r="1952">
          <cell r="B1952" t="str">
            <v>Coro2a</v>
          </cell>
          <cell r="C1952">
            <v>0.14810851801119301</v>
          </cell>
          <cell r="D1952">
            <v>1.96984481550066</v>
          </cell>
        </row>
        <row r="1953">
          <cell r="B1953" t="str">
            <v>Sipa1l1</v>
          </cell>
          <cell r="C1953">
            <v>4.2017988216884898E-2</v>
          </cell>
          <cell r="D1953">
            <v>0.72481146160492105</v>
          </cell>
        </row>
        <row r="1954">
          <cell r="B1954" t="str">
            <v>Ppp4r4</v>
          </cell>
          <cell r="C1954">
            <v>0.97962002848710406</v>
          </cell>
          <cell r="D1954">
            <v>1.01243542212533</v>
          </cell>
        </row>
        <row r="1955">
          <cell r="B1955" t="str">
            <v>Exog</v>
          </cell>
          <cell r="C1955">
            <v>0.47617578128468502</v>
          </cell>
          <cell r="D1955">
            <v>0.80318900856545905</v>
          </cell>
        </row>
        <row r="1956">
          <cell r="B1956" t="str">
            <v>Cpne1</v>
          </cell>
          <cell r="C1956">
            <v>0.23196453140603501</v>
          </cell>
          <cell r="D1956">
            <v>1.20877833813436</v>
          </cell>
        </row>
        <row r="1957">
          <cell r="B1957" t="str">
            <v>Thop1</v>
          </cell>
          <cell r="C1957">
            <v>0.34352378690221602</v>
          </cell>
          <cell r="D1957">
            <v>1.1832735856307799</v>
          </cell>
        </row>
        <row r="1958">
          <cell r="B1958" t="str">
            <v>Sept11</v>
          </cell>
          <cell r="C1958">
            <v>0.51185977165749397</v>
          </cell>
          <cell r="D1958">
            <v>0.94533304515335603</v>
          </cell>
        </row>
        <row r="1959">
          <cell r="B1959" t="str">
            <v>Znf428</v>
          </cell>
          <cell r="C1959">
            <v>0.145548842450726</v>
          </cell>
          <cell r="D1959">
            <v>0.43240010129217199</v>
          </cell>
        </row>
        <row r="1960">
          <cell r="B1960" t="str">
            <v>Ccz1</v>
          </cell>
          <cell r="C1960">
            <v>0.70545096023895704</v>
          </cell>
          <cell r="D1960">
            <v>0.80468103168984495</v>
          </cell>
        </row>
        <row r="1961">
          <cell r="B1961" t="str">
            <v>Washc5</v>
          </cell>
          <cell r="C1961">
            <v>0.18301628622216601</v>
          </cell>
          <cell r="D1961">
            <v>1.37379845959207</v>
          </cell>
        </row>
        <row r="1962">
          <cell r="B1962" t="str">
            <v>Rbm14</v>
          </cell>
          <cell r="C1962">
            <v>0.29256203203658698</v>
          </cell>
          <cell r="D1962">
            <v>0.816050594775802</v>
          </cell>
        </row>
        <row r="1963">
          <cell r="B1963" t="str">
            <v>Fam120c</v>
          </cell>
          <cell r="C1963">
            <v>1.91382418826739E-2</v>
          </cell>
          <cell r="D1963">
            <v>1.2523775779597801</v>
          </cell>
        </row>
        <row r="1964">
          <cell r="B1964" t="str">
            <v>Hgh1</v>
          </cell>
          <cell r="C1964">
            <v>0.94294651374985605</v>
          </cell>
          <cell r="D1964">
            <v>1.03789643433065</v>
          </cell>
        </row>
        <row r="1965">
          <cell r="B1965" t="str">
            <v>Shisa7</v>
          </cell>
          <cell r="C1965">
            <v>0.62505639616056696</v>
          </cell>
          <cell r="D1965">
            <v>0.971489674283606</v>
          </cell>
        </row>
        <row r="1966">
          <cell r="B1966" t="str">
            <v>Gpr158</v>
          </cell>
          <cell r="C1966">
            <v>0.80193476896375304</v>
          </cell>
          <cell r="D1966">
            <v>1.04169497216468</v>
          </cell>
        </row>
        <row r="1967">
          <cell r="B1967" t="str">
            <v>Pex5l</v>
          </cell>
          <cell r="C1967">
            <v>0.119321176387616</v>
          </cell>
          <cell r="D1967">
            <v>1.36942681716658</v>
          </cell>
        </row>
        <row r="1968">
          <cell r="B1968" t="str">
            <v>Eri3</v>
          </cell>
          <cell r="C1968">
            <v>0.93092201236281402</v>
          </cell>
          <cell r="D1968">
            <v>1.0144708852591899</v>
          </cell>
        </row>
        <row r="1969">
          <cell r="B1969" t="str">
            <v>Aida</v>
          </cell>
          <cell r="C1969">
            <v>0.80955244755349298</v>
          </cell>
          <cell r="D1969">
            <v>1.14961390562068</v>
          </cell>
        </row>
        <row r="1970">
          <cell r="B1970" t="str">
            <v>Csnk1g3</v>
          </cell>
          <cell r="C1970">
            <v>0.30056607719364697</v>
          </cell>
          <cell r="D1970">
            <v>1.10914236977007</v>
          </cell>
        </row>
        <row r="1971">
          <cell r="B1971" t="str">
            <v>Endod1</v>
          </cell>
          <cell r="C1971">
            <v>0.76312262552626597</v>
          </cell>
          <cell r="D1971">
            <v>1.0301694153563099</v>
          </cell>
        </row>
        <row r="1972">
          <cell r="B1972" t="str">
            <v>Nadk2</v>
          </cell>
          <cell r="C1972">
            <v>1.7673735070848899E-2</v>
          </cell>
          <cell r="D1972">
            <v>0.81100133973899102</v>
          </cell>
        </row>
        <row r="1973">
          <cell r="B1973" t="str">
            <v>Tbcel</v>
          </cell>
          <cell r="C1973">
            <v>0.45025439627609898</v>
          </cell>
          <cell r="D1973">
            <v>1.4481354439008001</v>
          </cell>
        </row>
        <row r="1974">
          <cell r="B1974" t="str">
            <v>Sept10</v>
          </cell>
          <cell r="C1974">
            <v>0.91601268022085003</v>
          </cell>
          <cell r="D1974">
            <v>1.05715120349827</v>
          </cell>
        </row>
        <row r="1975">
          <cell r="B1975" t="str">
            <v>Wdr26</v>
          </cell>
          <cell r="C1975">
            <v>0.371530528243809</v>
          </cell>
          <cell r="D1975">
            <v>1.2022459749930601</v>
          </cell>
        </row>
        <row r="1976">
          <cell r="B1976" t="str">
            <v>Zfp57</v>
          </cell>
          <cell r="C1976">
            <v>0.99871797914315696</v>
          </cell>
          <cell r="D1976">
            <v>0.99967255362182605</v>
          </cell>
        </row>
        <row r="1977">
          <cell r="B1977" t="str">
            <v>Fam126b</v>
          </cell>
          <cell r="C1977">
            <v>0.16637378003418701</v>
          </cell>
          <cell r="D1977">
            <v>1.1249346267418101</v>
          </cell>
        </row>
        <row r="1978">
          <cell r="B1978" t="str">
            <v>Vps52</v>
          </cell>
          <cell r="C1978">
            <v>0.51212165978968205</v>
          </cell>
          <cell r="D1978">
            <v>0.82206497277763801</v>
          </cell>
        </row>
        <row r="1979">
          <cell r="B1979" t="str">
            <v>Crbn</v>
          </cell>
          <cell r="C1979">
            <v>0.78783398288461204</v>
          </cell>
          <cell r="D1979">
            <v>1.05043225693106</v>
          </cell>
        </row>
        <row r="1980">
          <cell r="B1980" t="str">
            <v>Pcyox1l</v>
          </cell>
          <cell r="C1980">
            <v>0.2944149879356</v>
          </cell>
          <cell r="D1980">
            <v>1.35677978318994</v>
          </cell>
        </row>
        <row r="1981">
          <cell r="B1981" t="str">
            <v>Trim9</v>
          </cell>
          <cell r="C1981">
            <v>0.58158018628467001</v>
          </cell>
          <cell r="D1981">
            <v>0.84295527627329403</v>
          </cell>
        </row>
        <row r="1982">
          <cell r="B1982" t="str">
            <v>Uba6</v>
          </cell>
          <cell r="C1982">
            <v>0.41643546256750402</v>
          </cell>
          <cell r="D1982">
            <v>0.80978476071449201</v>
          </cell>
        </row>
        <row r="1983">
          <cell r="B1983" t="str">
            <v>Emc1</v>
          </cell>
          <cell r="C1983">
            <v>0.714815359334942</v>
          </cell>
          <cell r="D1983">
            <v>0.85097301402443704</v>
          </cell>
        </row>
        <row r="1984">
          <cell r="B1984" t="str">
            <v>Myef2</v>
          </cell>
          <cell r="C1984">
            <v>0.84593194854412002</v>
          </cell>
          <cell r="D1984">
            <v>0.94883042007857399</v>
          </cell>
        </row>
        <row r="1985">
          <cell r="B1985" t="str">
            <v>Uba3</v>
          </cell>
          <cell r="C1985">
            <v>0.32172071252963802</v>
          </cell>
          <cell r="D1985">
            <v>1.0868097181176799</v>
          </cell>
        </row>
        <row r="1986">
          <cell r="B1986" t="str">
            <v>Scai</v>
          </cell>
          <cell r="C1986">
            <v>0.99046046464151005</v>
          </cell>
          <cell r="D1986">
            <v>0.99879852838833405</v>
          </cell>
        </row>
        <row r="1987">
          <cell r="B1987" t="str">
            <v>Ank2</v>
          </cell>
          <cell r="C1987">
            <v>0.73055441343156702</v>
          </cell>
          <cell r="D1987">
            <v>0.98869350679730295</v>
          </cell>
        </row>
        <row r="1988">
          <cell r="B1988" t="str">
            <v>Elfn1</v>
          </cell>
          <cell r="C1988">
            <v>0.71648925004133202</v>
          </cell>
          <cell r="D1988">
            <v>1.2294158581696599</v>
          </cell>
        </row>
        <row r="1989">
          <cell r="B1989" t="str">
            <v>Tsr2</v>
          </cell>
          <cell r="C1989">
            <v>5.3028936165458403E-2</v>
          </cell>
          <cell r="D1989">
            <v>1.2060242872456</v>
          </cell>
        </row>
        <row r="1990">
          <cell r="B1990" t="str">
            <v>Strip2</v>
          </cell>
          <cell r="C1990">
            <v>0.51557590535714404</v>
          </cell>
          <cell r="D1990">
            <v>0.84844260902673996</v>
          </cell>
        </row>
        <row r="1991">
          <cell r="B1991" t="str">
            <v>Shisa4</v>
          </cell>
          <cell r="C1991">
            <v>0.309195063153548</v>
          </cell>
          <cell r="D1991">
            <v>1.19344503258713</v>
          </cell>
        </row>
        <row r="1992">
          <cell r="B1992" t="str">
            <v>Pgm2l1</v>
          </cell>
          <cell r="C1992">
            <v>0.38022918993988503</v>
          </cell>
          <cell r="D1992">
            <v>1.0424400896531301</v>
          </cell>
        </row>
        <row r="1993">
          <cell r="B1993" t="str">
            <v>Podxl2</v>
          </cell>
          <cell r="C1993">
            <v>0.37722684434195602</v>
          </cell>
          <cell r="D1993">
            <v>2.6125217916954599</v>
          </cell>
        </row>
        <row r="1994">
          <cell r="B1994" t="str">
            <v>Iba57</v>
          </cell>
          <cell r="C1994">
            <v>0.32173170710904703</v>
          </cell>
          <cell r="D1994">
            <v>1.1478481025076099</v>
          </cell>
        </row>
        <row r="1995">
          <cell r="B1995" t="str">
            <v>Immt</v>
          </cell>
          <cell r="C1995">
            <v>0.25160831762707703</v>
          </cell>
          <cell r="D1995">
            <v>1.0423566437590599</v>
          </cell>
        </row>
        <row r="1996">
          <cell r="B1996" t="str">
            <v>Acat2</v>
          </cell>
          <cell r="C1996">
            <v>0.84323951383259599</v>
          </cell>
          <cell r="D1996">
            <v>1.0237919592301701</v>
          </cell>
        </row>
        <row r="1997">
          <cell r="B1997" t="str">
            <v>Wdr37</v>
          </cell>
          <cell r="C1997">
            <v>6.0678162863068701E-2</v>
          </cell>
          <cell r="D1997">
            <v>1.3454476624526599</v>
          </cell>
        </row>
        <row r="1998">
          <cell r="B1998" t="str">
            <v>Ephb1</v>
          </cell>
          <cell r="C1998">
            <v>2.73935647838368E-2</v>
          </cell>
          <cell r="D1998">
            <v>0.48335502481871501</v>
          </cell>
        </row>
        <row r="1999">
          <cell r="B1999" t="str">
            <v>Abi1</v>
          </cell>
          <cell r="C1999">
            <v>0.586106679017523</v>
          </cell>
          <cell r="D1999">
            <v>1.0709063866380699</v>
          </cell>
        </row>
        <row r="2000">
          <cell r="B2000" t="str">
            <v>Dctn4</v>
          </cell>
          <cell r="C2000">
            <v>0.528804545722243</v>
          </cell>
          <cell r="D2000">
            <v>1.06315166915119</v>
          </cell>
        </row>
        <row r="2001">
          <cell r="B2001" t="str">
            <v>Ttc19</v>
          </cell>
          <cell r="C2001">
            <v>0.88948002953324401</v>
          </cell>
          <cell r="D2001">
            <v>0.92918653508608795</v>
          </cell>
        </row>
        <row r="2002">
          <cell r="B2002" t="str">
            <v>Cacnb2</v>
          </cell>
          <cell r="C2002">
            <v>0.70979106306479001</v>
          </cell>
          <cell r="D2002">
            <v>1.02684867887329</v>
          </cell>
        </row>
        <row r="2003">
          <cell r="B2003" t="str">
            <v>Synpo</v>
          </cell>
          <cell r="C2003">
            <v>0.42764229314997998</v>
          </cell>
          <cell r="D2003">
            <v>0.88092715283494205</v>
          </cell>
        </row>
        <row r="2004">
          <cell r="B2004" t="str">
            <v>Vwa8</v>
          </cell>
          <cell r="C2004">
            <v>0.26247028739188899</v>
          </cell>
          <cell r="D2004">
            <v>2.0187769900441102</v>
          </cell>
        </row>
        <row r="2005">
          <cell r="B2005" t="str">
            <v>Ufl1</v>
          </cell>
          <cell r="C2005">
            <v>0.79166333462222804</v>
          </cell>
          <cell r="D2005">
            <v>1.03375235227197</v>
          </cell>
        </row>
        <row r="2006">
          <cell r="B2006" t="str">
            <v>Amer2</v>
          </cell>
          <cell r="C2006">
            <v>1.4866711116761401E-3</v>
          </cell>
          <cell r="D2006">
            <v>0.27319903083645602</v>
          </cell>
        </row>
        <row r="2007">
          <cell r="B2007" t="str">
            <v>H2afy2</v>
          </cell>
          <cell r="C2007">
            <v>0.983314177017242</v>
          </cell>
          <cell r="D2007">
            <v>0.99556396847580697</v>
          </cell>
        </row>
        <row r="2008">
          <cell r="B2008" t="str">
            <v>Bcas3</v>
          </cell>
          <cell r="C2008">
            <v>0.42756497111438202</v>
          </cell>
          <cell r="D2008">
            <v>0.86295329944009802</v>
          </cell>
        </row>
        <row r="2009">
          <cell r="B2009" t="str">
            <v>Pabpn1</v>
          </cell>
          <cell r="C2009">
            <v>0.27871013586934601</v>
          </cell>
          <cell r="D2009">
            <v>1.1012590819992101</v>
          </cell>
        </row>
        <row r="2010">
          <cell r="B2010" t="str">
            <v>Tceal5</v>
          </cell>
          <cell r="C2010">
            <v>0.76910069945508597</v>
          </cell>
          <cell r="D2010">
            <v>1.04080449150458</v>
          </cell>
        </row>
        <row r="2011">
          <cell r="B2011" t="str">
            <v>Inpp5f</v>
          </cell>
          <cell r="C2011">
            <v>0.68024084588075695</v>
          </cell>
          <cell r="D2011">
            <v>1.1684680110133501</v>
          </cell>
        </row>
        <row r="2012">
          <cell r="B2012" t="str">
            <v>Vcpip1</v>
          </cell>
          <cell r="C2012">
            <v>0.73042358968285703</v>
          </cell>
          <cell r="D2012">
            <v>0.97263255778892199</v>
          </cell>
        </row>
        <row r="2013">
          <cell r="B2013" t="str">
            <v>Txnl1</v>
          </cell>
          <cell r="C2013">
            <v>0.130515323898832</v>
          </cell>
          <cell r="D2013">
            <v>1.0879543917169601</v>
          </cell>
        </row>
        <row r="2014">
          <cell r="B2014" t="str">
            <v>Snx30</v>
          </cell>
          <cell r="C2014">
            <v>3.1197976163848999E-2</v>
          </cell>
          <cell r="D2014">
            <v>0.38271786337015401</v>
          </cell>
        </row>
        <row r="2015">
          <cell r="B2015" t="str">
            <v>Nkiras1</v>
          </cell>
          <cell r="C2015">
            <v>0.62077954247236999</v>
          </cell>
          <cell r="D2015">
            <v>1.14789132784446</v>
          </cell>
        </row>
        <row r="2016">
          <cell r="B2016" t="str">
            <v>Naa30</v>
          </cell>
          <cell r="C2016">
            <v>0.82326664920384096</v>
          </cell>
          <cell r="D2016">
            <v>0.96949688035422898</v>
          </cell>
        </row>
        <row r="2017">
          <cell r="B2017" t="str">
            <v>Scyl2</v>
          </cell>
          <cell r="C2017">
            <v>0.31885560481744402</v>
          </cell>
          <cell r="D2017">
            <v>0.81054951272703202</v>
          </cell>
        </row>
        <row r="2018">
          <cell r="B2018" t="str">
            <v>Nedd4l</v>
          </cell>
          <cell r="C2018">
            <v>0.51937585866196101</v>
          </cell>
          <cell r="D2018">
            <v>1.09696628770606</v>
          </cell>
        </row>
        <row r="2019">
          <cell r="B2019" t="str">
            <v>Polr2b</v>
          </cell>
          <cell r="C2019">
            <v>0.78024656997085995</v>
          </cell>
          <cell r="D2019">
            <v>0.84991671875374897</v>
          </cell>
        </row>
        <row r="2020">
          <cell r="B2020" t="str">
            <v>Aqr</v>
          </cell>
          <cell r="C2020">
            <v>0.46261381589498302</v>
          </cell>
          <cell r="D2020">
            <v>1.4796695184403801</v>
          </cell>
        </row>
        <row r="2021">
          <cell r="B2021" t="str">
            <v>Smc2</v>
          </cell>
          <cell r="C2021">
            <v>0.32776834867667298</v>
          </cell>
          <cell r="D2021">
            <v>1.3881992373148</v>
          </cell>
        </row>
        <row r="2022">
          <cell r="B2022" t="str">
            <v>Akr7a2</v>
          </cell>
          <cell r="C2022">
            <v>8.7884204061673799E-2</v>
          </cell>
          <cell r="D2022">
            <v>0.87724622665573404</v>
          </cell>
        </row>
        <row r="2023">
          <cell r="B2023" t="str">
            <v>Ppm1f</v>
          </cell>
          <cell r="C2023">
            <v>0.38393663441591902</v>
          </cell>
          <cell r="D2023">
            <v>1.24735665309993</v>
          </cell>
        </row>
        <row r="2024">
          <cell r="B2024" t="str">
            <v>Tns2</v>
          </cell>
          <cell r="C2024">
            <v>0.88438423181442105</v>
          </cell>
          <cell r="D2024">
            <v>1.0588467465867499</v>
          </cell>
        </row>
        <row r="2025">
          <cell r="B2025" t="str">
            <v>Eprs</v>
          </cell>
          <cell r="C2025">
            <v>0.92609370931683799</v>
          </cell>
          <cell r="D2025">
            <v>1.0066272541464101</v>
          </cell>
        </row>
        <row r="2026">
          <cell r="B2026" t="str">
            <v>Rgs12</v>
          </cell>
          <cell r="C2026">
            <v>0.87165467214687997</v>
          </cell>
          <cell r="D2026">
            <v>1.0765034598707699</v>
          </cell>
        </row>
        <row r="2027">
          <cell r="B2027" t="str">
            <v>Wdr47</v>
          </cell>
          <cell r="C2027">
            <v>0.333167171183327</v>
          </cell>
          <cell r="D2027">
            <v>0.84299003399864803</v>
          </cell>
        </row>
        <row r="2028">
          <cell r="B2028" t="str">
            <v>Tcerg1</v>
          </cell>
          <cell r="C2028">
            <v>1.7080038075771399E-4</v>
          </cell>
          <cell r="D2028">
            <v>1.4623548194807101</v>
          </cell>
        </row>
        <row r="2029">
          <cell r="B2029" t="str">
            <v>Lonp1</v>
          </cell>
          <cell r="C2029">
            <v>0.15344025694524999</v>
          </cell>
          <cell r="D2029">
            <v>1.1198337740916</v>
          </cell>
        </row>
        <row r="2030">
          <cell r="B2030" t="str">
            <v>Gnal</v>
          </cell>
          <cell r="C2030">
            <v>0.37458335623786698</v>
          </cell>
          <cell r="D2030">
            <v>0.55721099119865802</v>
          </cell>
        </row>
        <row r="2031">
          <cell r="B2031" t="str">
            <v>Adgrb2</v>
          </cell>
          <cell r="C2031">
            <v>0.75018585668021998</v>
          </cell>
          <cell r="D2031">
            <v>1.28665950534151</v>
          </cell>
        </row>
        <row r="2032">
          <cell r="B2032" t="str">
            <v>Hist1h2bk</v>
          </cell>
          <cell r="C2032">
            <v>0.43049286178578999</v>
          </cell>
          <cell r="D2032">
            <v>4.6413080455542399</v>
          </cell>
        </row>
        <row r="2033">
          <cell r="B2033" t="str">
            <v>Hist1h2bp</v>
          </cell>
          <cell r="C2033">
            <v>0.52214614711834895</v>
          </cell>
          <cell r="D2033">
            <v>2.11931517992429</v>
          </cell>
        </row>
        <row r="2034">
          <cell r="B2034" t="str">
            <v>Calcoco1</v>
          </cell>
          <cell r="C2034">
            <v>0.72133427722143995</v>
          </cell>
          <cell r="D2034">
            <v>0.97867049044051402</v>
          </cell>
        </row>
        <row r="2035">
          <cell r="B2035" t="str">
            <v>Tph2</v>
          </cell>
          <cell r="C2035">
            <v>0.89274343764026698</v>
          </cell>
          <cell r="D2035">
            <v>0.97963211963408803</v>
          </cell>
        </row>
        <row r="2036">
          <cell r="B2036" t="str">
            <v>Ogt</v>
          </cell>
          <cell r="C2036">
            <v>0.45695567509270202</v>
          </cell>
          <cell r="D2036">
            <v>1.0851787225584999</v>
          </cell>
        </row>
        <row r="2037">
          <cell r="B2037" t="str">
            <v>Nav1</v>
          </cell>
          <cell r="C2037">
            <v>0.94463725918715902</v>
          </cell>
          <cell r="D2037">
            <v>0.97315181941183404</v>
          </cell>
        </row>
        <row r="2038">
          <cell r="B2038" t="str">
            <v>Synj1</v>
          </cell>
          <cell r="C2038">
            <v>0.70184926501143596</v>
          </cell>
          <cell r="D2038">
            <v>0.98223893352019598</v>
          </cell>
        </row>
        <row r="2039">
          <cell r="B2039" t="str">
            <v>Gcc2</v>
          </cell>
          <cell r="C2039">
            <v>0.87432257241756794</v>
          </cell>
          <cell r="D2039">
            <v>1.0881840957429001</v>
          </cell>
        </row>
        <row r="2040">
          <cell r="B2040" t="str">
            <v>Rapgef2</v>
          </cell>
          <cell r="C2040">
            <v>0.39862165444312198</v>
          </cell>
          <cell r="D2040">
            <v>1.1353978860731599</v>
          </cell>
        </row>
        <row r="2041">
          <cell r="B2041" t="str">
            <v>Sept8</v>
          </cell>
          <cell r="C2041">
            <v>8.1425656870672394E-2</v>
          </cell>
          <cell r="D2041">
            <v>1.3137679878042099</v>
          </cell>
        </row>
        <row r="2042">
          <cell r="B2042" t="str">
            <v>Mboat7</v>
          </cell>
          <cell r="C2042">
            <v>0.89396828766097403</v>
          </cell>
          <cell r="D2042">
            <v>0.91005810124101305</v>
          </cell>
        </row>
        <row r="2043">
          <cell r="B2043" t="str">
            <v>Pym1</v>
          </cell>
          <cell r="C2043">
            <v>2.2275668803423201E-2</v>
          </cell>
          <cell r="D2043">
            <v>0.44973732062482702</v>
          </cell>
        </row>
        <row r="2044">
          <cell r="B2044" t="str">
            <v>Pgp</v>
          </cell>
          <cell r="C2044">
            <v>8.2475363790053394E-2</v>
          </cell>
          <cell r="D2044">
            <v>1.2025480813645699</v>
          </cell>
        </row>
        <row r="2045">
          <cell r="B2045" t="str">
            <v>Aldh4a1</v>
          </cell>
          <cell r="C2045">
            <v>0.62610289972964805</v>
          </cell>
          <cell r="D2045">
            <v>0.95650393022915703</v>
          </cell>
        </row>
        <row r="2046">
          <cell r="B2046" t="str">
            <v>Ngef</v>
          </cell>
          <cell r="C2046">
            <v>0.931334056246922</v>
          </cell>
          <cell r="D2046">
            <v>1.0222498246438301</v>
          </cell>
        </row>
        <row r="2047">
          <cell r="B2047" t="str">
            <v>Epn2</v>
          </cell>
          <cell r="C2047">
            <v>0.28297698754509798</v>
          </cell>
          <cell r="D2047">
            <v>1.1396093250160899</v>
          </cell>
        </row>
        <row r="2048">
          <cell r="B2048" t="str">
            <v>Eif2b5</v>
          </cell>
          <cell r="C2048">
            <v>0.82153926195995497</v>
          </cell>
          <cell r="D2048">
            <v>0.92103496499561299</v>
          </cell>
        </row>
        <row r="2049">
          <cell r="B2049" t="str">
            <v>Rftn2</v>
          </cell>
          <cell r="C2049">
            <v>0.75233214305875395</v>
          </cell>
          <cell r="D2049">
            <v>1.0854030584744401</v>
          </cell>
        </row>
        <row r="2050">
          <cell r="B2050" t="str">
            <v>Bag5</v>
          </cell>
          <cell r="C2050">
            <v>0.57487418332423701</v>
          </cell>
          <cell r="D2050">
            <v>0.79535084040792703</v>
          </cell>
        </row>
        <row r="2051">
          <cell r="B2051" t="str">
            <v>Myl6b</v>
          </cell>
          <cell r="C2051">
            <v>0.318782559742602</v>
          </cell>
          <cell r="D2051">
            <v>0.87382746748986495</v>
          </cell>
        </row>
        <row r="2052">
          <cell r="B2052" t="str">
            <v>Pdlim5</v>
          </cell>
          <cell r="C2052">
            <v>0.63820781213990296</v>
          </cell>
          <cell r="D2052">
            <v>0.82211439729306801</v>
          </cell>
        </row>
        <row r="2053">
          <cell r="B2053" t="str">
            <v>Bag4</v>
          </cell>
          <cell r="C2053">
            <v>0.71352458228163096</v>
          </cell>
          <cell r="D2053">
            <v>0.82552401711149803</v>
          </cell>
        </row>
        <row r="2054">
          <cell r="B2054" t="str">
            <v>Lrrc20</v>
          </cell>
          <cell r="C2054">
            <v>5.2106794784947001E-2</v>
          </cell>
          <cell r="D2054">
            <v>0.255477884453361</v>
          </cell>
        </row>
        <row r="2055">
          <cell r="B2055" t="str">
            <v>Dis3l2</v>
          </cell>
          <cell r="C2055">
            <v>0.99112037019600796</v>
          </cell>
          <cell r="D2055">
            <v>0.99518379504752497</v>
          </cell>
        </row>
        <row r="2056">
          <cell r="B2056" t="str">
            <v>Pygb</v>
          </cell>
          <cell r="C2056">
            <v>3.0795134453887301E-2</v>
          </cell>
          <cell r="D2056">
            <v>1.07563550457377</v>
          </cell>
        </row>
        <row r="2057">
          <cell r="B2057" t="str">
            <v>Fermt2</v>
          </cell>
          <cell r="C2057">
            <v>0.248702489336631</v>
          </cell>
          <cell r="D2057">
            <v>1.18371403822363</v>
          </cell>
        </row>
        <row r="2058">
          <cell r="B2058" t="str">
            <v>Copa</v>
          </cell>
          <cell r="C2058">
            <v>0.14793722832849099</v>
          </cell>
          <cell r="D2058">
            <v>0.87445058626204797</v>
          </cell>
        </row>
        <row r="2059">
          <cell r="B2059" t="str">
            <v>Prmt5</v>
          </cell>
          <cell r="C2059">
            <v>0.218391503170348</v>
          </cell>
          <cell r="D2059">
            <v>1.2055033831676101</v>
          </cell>
        </row>
        <row r="2060">
          <cell r="B2060" t="str">
            <v>Pak2</v>
          </cell>
          <cell r="C2060">
            <v>7.6823260811863499E-3</v>
          </cell>
          <cell r="D2060">
            <v>0.715157465876193</v>
          </cell>
        </row>
        <row r="2061">
          <cell r="B2061" t="str">
            <v>Mark4</v>
          </cell>
          <cell r="C2061">
            <v>0.43155602032801998</v>
          </cell>
          <cell r="D2061">
            <v>1.22848563083586</v>
          </cell>
        </row>
        <row r="2062">
          <cell r="B2062" t="str">
            <v>Dock3</v>
          </cell>
          <cell r="C2062">
            <v>0.13296665350799</v>
          </cell>
          <cell r="D2062">
            <v>0.60300925331637301</v>
          </cell>
        </row>
        <row r="2063">
          <cell r="B2063" t="str">
            <v>Mical3</v>
          </cell>
          <cell r="C2063">
            <v>0.74476538511939505</v>
          </cell>
          <cell r="D2063">
            <v>1.03359917418433</v>
          </cell>
        </row>
        <row r="2064">
          <cell r="B2064" t="str">
            <v>Crocc</v>
          </cell>
          <cell r="C2064">
            <v>0.10605769919137301</v>
          </cell>
          <cell r="D2064">
            <v>1.9385109291742</v>
          </cell>
        </row>
        <row r="2065">
          <cell r="B2065" t="str">
            <v>Plxnb1</v>
          </cell>
          <cell r="C2065">
            <v>0.20600736533567801</v>
          </cell>
          <cell r="D2065">
            <v>1.23544303643052</v>
          </cell>
        </row>
        <row r="2066">
          <cell r="B2066" t="str">
            <v>Hmgcs1</v>
          </cell>
          <cell r="C2066">
            <v>0.97217987870003897</v>
          </cell>
          <cell r="D2066">
            <v>0.98938711932601497</v>
          </cell>
        </row>
        <row r="2067">
          <cell r="B2067" t="str">
            <v>Thtpa</v>
          </cell>
          <cell r="C2067">
            <v>0.69436173324880102</v>
          </cell>
          <cell r="D2067">
            <v>0.86218374141128096</v>
          </cell>
        </row>
        <row r="2068">
          <cell r="B2068" t="str">
            <v>Acad9</v>
          </cell>
          <cell r="C2068">
            <v>6.86435468770073E-2</v>
          </cell>
          <cell r="D2068">
            <v>1.0778213348469901</v>
          </cell>
        </row>
        <row r="2069">
          <cell r="B2069" t="str">
            <v>Rhot2</v>
          </cell>
          <cell r="C2069">
            <v>0.55774829784078905</v>
          </cell>
          <cell r="D2069">
            <v>0.93229105750781904</v>
          </cell>
        </row>
        <row r="2070">
          <cell r="B2070" t="str">
            <v>Syn3</v>
          </cell>
          <cell r="C2070">
            <v>0.26770968693784197</v>
          </cell>
          <cell r="D2070">
            <v>0.90613695913168901</v>
          </cell>
        </row>
        <row r="2071">
          <cell r="B2071" t="str">
            <v>Afg3l2</v>
          </cell>
          <cell r="C2071">
            <v>0.39268491707289699</v>
          </cell>
          <cell r="D2071">
            <v>1.1102795249289099</v>
          </cell>
        </row>
        <row r="2072">
          <cell r="B2072" t="str">
            <v>Eif3b</v>
          </cell>
          <cell r="C2072">
            <v>0.59381319579586</v>
          </cell>
          <cell r="D2072">
            <v>0.79670403059819195</v>
          </cell>
        </row>
        <row r="2073">
          <cell r="B2073" t="str">
            <v>Slc4a8</v>
          </cell>
          <cell r="C2073">
            <v>0.91904534322878795</v>
          </cell>
          <cell r="D2073">
            <v>0.98631859488586404</v>
          </cell>
        </row>
        <row r="2074">
          <cell r="B2074" t="str">
            <v>Lin7a</v>
          </cell>
          <cell r="C2074">
            <v>0.67053012153972202</v>
          </cell>
          <cell r="D2074">
            <v>0.96107592008060305</v>
          </cell>
        </row>
        <row r="2075">
          <cell r="B2075" t="str">
            <v>Nudt13</v>
          </cell>
          <cell r="C2075">
            <v>0.63702263251607705</v>
          </cell>
          <cell r="D2075">
            <v>1.14228105275231</v>
          </cell>
        </row>
        <row r="2076">
          <cell r="B2076" t="str">
            <v>Slc25a1</v>
          </cell>
          <cell r="C2076">
            <v>0.29022900954173603</v>
          </cell>
          <cell r="D2076">
            <v>0.89403696597845705</v>
          </cell>
        </row>
        <row r="2077">
          <cell r="B2077" t="str">
            <v>Adgrl2</v>
          </cell>
          <cell r="C2077">
            <v>0.79829581320307796</v>
          </cell>
          <cell r="D2077">
            <v>0.74632083156180995</v>
          </cell>
        </row>
        <row r="2078">
          <cell r="B2078" t="str">
            <v>Oplah</v>
          </cell>
          <cell r="C2078">
            <v>0.64664881004749797</v>
          </cell>
          <cell r="D2078">
            <v>0.92720528372574496</v>
          </cell>
        </row>
        <row r="2079">
          <cell r="B2079" t="str">
            <v>Scamp1</v>
          </cell>
          <cell r="C2079">
            <v>0.739579176614659</v>
          </cell>
          <cell r="D2079">
            <v>0.89524168280715799</v>
          </cell>
        </row>
        <row r="2080">
          <cell r="B2080" t="str">
            <v>Trhde</v>
          </cell>
          <cell r="C2080">
            <v>0.325040832184053</v>
          </cell>
          <cell r="D2080">
            <v>1.4265202565013899</v>
          </cell>
        </row>
        <row r="2081">
          <cell r="B2081" t="str">
            <v>Faim2</v>
          </cell>
          <cell r="C2081">
            <v>0.44220219602028499</v>
          </cell>
          <cell r="D2081">
            <v>1.37789694076486</v>
          </cell>
        </row>
        <row r="2082">
          <cell r="B2082" t="str">
            <v>Gmds</v>
          </cell>
          <cell r="C2082">
            <v>8.2966985861194595E-2</v>
          </cell>
          <cell r="D2082">
            <v>1.14880598254181</v>
          </cell>
        </row>
        <row r="2083">
          <cell r="B2083" t="str">
            <v>Cdk17</v>
          </cell>
          <cell r="C2083">
            <v>0.58203871403533702</v>
          </cell>
          <cell r="D2083">
            <v>0.896400908623463</v>
          </cell>
        </row>
        <row r="2084">
          <cell r="B2084" t="str">
            <v>Wrb</v>
          </cell>
          <cell r="C2084">
            <v>0.93488851212788904</v>
          </cell>
          <cell r="D2084">
            <v>1.01772270620092</v>
          </cell>
        </row>
        <row r="2085">
          <cell r="B2085" t="str">
            <v>Eipr1</v>
          </cell>
          <cell r="C2085">
            <v>0.49884905278474101</v>
          </cell>
          <cell r="D2085">
            <v>0.86126148983973005</v>
          </cell>
        </row>
        <row r="2086">
          <cell r="B2086" t="str">
            <v>Phyhip</v>
          </cell>
          <cell r="C2086">
            <v>0.87503382284046305</v>
          </cell>
          <cell r="D2086">
            <v>1.01900184998997</v>
          </cell>
        </row>
        <row r="2087">
          <cell r="B2087" t="str">
            <v>Rtn1</v>
          </cell>
          <cell r="C2087">
            <v>5.2039420974535698E-2</v>
          </cell>
          <cell r="D2087">
            <v>0.87298476424799798</v>
          </cell>
        </row>
        <row r="2088">
          <cell r="B2088" t="str">
            <v>Hspa12a</v>
          </cell>
          <cell r="C2088">
            <v>0.43126444767901001</v>
          </cell>
          <cell r="D2088">
            <v>0.97107662983579401</v>
          </cell>
        </row>
        <row r="2089">
          <cell r="B2089" t="str">
            <v>Pdxk</v>
          </cell>
          <cell r="C2089">
            <v>6.6418316740952195E-4</v>
          </cell>
          <cell r="D2089">
            <v>0.77892418483214199</v>
          </cell>
        </row>
        <row r="2090">
          <cell r="B2090" t="str">
            <v>Cc2d1a</v>
          </cell>
          <cell r="C2090">
            <v>0.32189424480533302</v>
          </cell>
          <cell r="D2090">
            <v>0.72185816506839895</v>
          </cell>
        </row>
        <row r="2091">
          <cell r="B2091" t="str">
            <v>Trnt1</v>
          </cell>
          <cell r="C2091">
            <v>0.241449679053233</v>
          </cell>
          <cell r="D2091">
            <v>1.7519344507261101</v>
          </cell>
        </row>
        <row r="2092">
          <cell r="B2092" t="str">
            <v>Dnm1l</v>
          </cell>
          <cell r="C2092">
            <v>0.47670871760882499</v>
          </cell>
          <cell r="D2092">
            <v>0.93643379838824603</v>
          </cell>
        </row>
        <row r="2093">
          <cell r="B2093" t="str">
            <v>Wdr11</v>
          </cell>
          <cell r="C2093">
            <v>0.67190158126742106</v>
          </cell>
          <cell r="D2093">
            <v>1.0662938201413801</v>
          </cell>
        </row>
        <row r="2094">
          <cell r="B2094" t="str">
            <v>Coq9</v>
          </cell>
          <cell r="C2094">
            <v>4.7425078835705903E-2</v>
          </cell>
          <cell r="D2094">
            <v>1.6666553642959701</v>
          </cell>
        </row>
        <row r="2095">
          <cell r="B2095" t="str">
            <v>Adgrg1</v>
          </cell>
          <cell r="C2095">
            <v>0.72207988008395196</v>
          </cell>
          <cell r="D2095">
            <v>0.90099098853731696</v>
          </cell>
        </row>
        <row r="2096">
          <cell r="B2096" t="str">
            <v>Pacs1</v>
          </cell>
          <cell r="C2096">
            <v>0.45427761229306302</v>
          </cell>
          <cell r="D2096">
            <v>0.89542448606548797</v>
          </cell>
        </row>
        <row r="2097">
          <cell r="B2097" t="str">
            <v>Lyrm4</v>
          </cell>
          <cell r="C2097">
            <v>0.174012465459495</v>
          </cell>
          <cell r="D2097">
            <v>1.0898224077098799</v>
          </cell>
        </row>
        <row r="2098">
          <cell r="B2098" t="str">
            <v>Arfip2</v>
          </cell>
          <cell r="C2098">
            <v>9.3600388594385894E-2</v>
          </cell>
          <cell r="D2098">
            <v>0.56544338970841901</v>
          </cell>
        </row>
        <row r="2099">
          <cell r="B2099" t="str">
            <v>Fn3krp</v>
          </cell>
          <cell r="C2099">
            <v>2.3767635286574801E-2</v>
          </cell>
          <cell r="D2099">
            <v>0.51548291701892501</v>
          </cell>
        </row>
        <row r="2100">
          <cell r="B2100" t="str">
            <v>Anln</v>
          </cell>
          <cell r="C2100">
            <v>0.26168792528146501</v>
          </cell>
          <cell r="D2100">
            <v>0.88403289533488505</v>
          </cell>
        </row>
        <row r="2101">
          <cell r="B2101" t="str">
            <v>Sdha</v>
          </cell>
          <cell r="C2101">
            <v>0.16111089690494099</v>
          </cell>
          <cell r="D2101">
            <v>0.96054878609969896</v>
          </cell>
        </row>
        <row r="2102">
          <cell r="B2102" t="str">
            <v>Sirt5</v>
          </cell>
          <cell r="C2102">
            <v>0.80404515955094302</v>
          </cell>
          <cell r="D2102">
            <v>0.95465168005832302</v>
          </cell>
        </row>
        <row r="2103">
          <cell r="B2103" t="str">
            <v>Hacd3</v>
          </cell>
          <cell r="C2103">
            <v>0.77351087653172301</v>
          </cell>
          <cell r="D2103">
            <v>0.90313274818144396</v>
          </cell>
        </row>
        <row r="2104">
          <cell r="B2104" t="str">
            <v>Otud6b</v>
          </cell>
          <cell r="C2104">
            <v>0.491690497846415</v>
          </cell>
          <cell r="D2104">
            <v>0.74832378436364</v>
          </cell>
        </row>
        <row r="2105">
          <cell r="B2105" t="str">
            <v>Agfg1</v>
          </cell>
          <cell r="C2105">
            <v>0.39542690833669403</v>
          </cell>
          <cell r="D2105">
            <v>1.51518307416593</v>
          </cell>
        </row>
        <row r="2106">
          <cell r="B2106" t="str">
            <v>Mrpl38</v>
          </cell>
          <cell r="C2106">
            <v>0.298517282047361</v>
          </cell>
          <cell r="D2106">
            <v>0.68412365484960702</v>
          </cell>
        </row>
        <row r="2107">
          <cell r="B2107" t="str">
            <v>Commd9</v>
          </cell>
          <cell r="C2107">
            <v>0.915105663797665</v>
          </cell>
          <cell r="D2107">
            <v>0.984750149441325</v>
          </cell>
        </row>
        <row r="2108">
          <cell r="B2108" t="str">
            <v>Gsto2</v>
          </cell>
          <cell r="C2108">
            <v>0.24921003463160801</v>
          </cell>
          <cell r="D2108">
            <v>0.66965456972072501</v>
          </cell>
        </row>
        <row r="2109">
          <cell r="B2109" t="str">
            <v>Chchd7</v>
          </cell>
          <cell r="C2109">
            <v>4.7032661573501798E-2</v>
          </cell>
          <cell r="D2109">
            <v>1.8877456325151001</v>
          </cell>
        </row>
        <row r="2110">
          <cell r="B2110" t="str">
            <v>Brox</v>
          </cell>
          <cell r="C2110">
            <v>0.94855280408648301</v>
          </cell>
          <cell r="D2110">
            <v>1.0375525790543101</v>
          </cell>
        </row>
        <row r="2111">
          <cell r="B2111" t="str">
            <v>Nmral1</v>
          </cell>
          <cell r="C2111">
            <v>7.8047135976399604E-2</v>
          </cell>
          <cell r="D2111">
            <v>1.1435316233428101</v>
          </cell>
        </row>
        <row r="2112">
          <cell r="B2112" t="str">
            <v>Ccm2</v>
          </cell>
          <cell r="C2112">
            <v>6.6251110735059501E-2</v>
          </cell>
          <cell r="D2112">
            <v>0.48892592773987398</v>
          </cell>
        </row>
        <row r="2113">
          <cell r="B2113" t="str">
            <v>Matr3</v>
          </cell>
          <cell r="C2113">
            <v>0.109770334105184</v>
          </cell>
          <cell r="D2113">
            <v>0.90580817180869899</v>
          </cell>
        </row>
        <row r="2114">
          <cell r="B2114" t="str">
            <v>Atat1</v>
          </cell>
          <cell r="C2114">
            <v>0.139023824139518</v>
          </cell>
          <cell r="D2114">
            <v>0.72804277052848598</v>
          </cell>
        </row>
        <row r="2115">
          <cell r="B2115" t="str">
            <v>Cystm1</v>
          </cell>
          <cell r="C2115">
            <v>0.390954285062802</v>
          </cell>
          <cell r="D2115">
            <v>0.655135055887892</v>
          </cell>
        </row>
        <row r="2116">
          <cell r="B2116" t="str">
            <v>Cbr3</v>
          </cell>
          <cell r="C2116">
            <v>0.94558358694841305</v>
          </cell>
          <cell r="D2116">
            <v>0.99669062822611698</v>
          </cell>
        </row>
        <row r="2117">
          <cell r="B2117" t="str">
            <v>Lrrtm1</v>
          </cell>
          <cell r="C2117">
            <v>0.25480980123339297</v>
          </cell>
          <cell r="D2117">
            <v>1.28558347514044</v>
          </cell>
        </row>
        <row r="2118">
          <cell r="B2118" t="str">
            <v>Dennd1a</v>
          </cell>
          <cell r="C2118">
            <v>0.27775326621840801</v>
          </cell>
          <cell r="D2118">
            <v>0.63625036149866598</v>
          </cell>
        </row>
        <row r="2119">
          <cell r="B2119" t="str">
            <v>Plcl2</v>
          </cell>
          <cell r="C2119">
            <v>0.63687223929331305</v>
          </cell>
          <cell r="D2119">
            <v>1.18513060475398</v>
          </cell>
        </row>
        <row r="2120">
          <cell r="B2120" t="str">
            <v>Fbxo45</v>
          </cell>
          <cell r="C2120">
            <v>0.41185192487442002</v>
          </cell>
          <cell r="D2120">
            <v>0.531018327074117</v>
          </cell>
        </row>
        <row r="2121">
          <cell r="B2121" t="str">
            <v>Lzic</v>
          </cell>
          <cell r="C2121">
            <v>0.24610917419030401</v>
          </cell>
          <cell r="D2121">
            <v>0.86534745275239799</v>
          </cell>
        </row>
        <row r="2122">
          <cell r="B2122" t="str">
            <v>Ahi1</v>
          </cell>
          <cell r="C2122">
            <v>0.357323449587019</v>
          </cell>
          <cell r="D2122">
            <v>1.63106311501908</v>
          </cell>
        </row>
        <row r="2123">
          <cell r="B2123" t="str">
            <v>Appl2</v>
          </cell>
          <cell r="C2123">
            <v>0.54178093071358202</v>
          </cell>
          <cell r="D2123">
            <v>0.66934220863504301</v>
          </cell>
        </row>
        <row r="2124">
          <cell r="B2124" t="str">
            <v>Appl1</v>
          </cell>
          <cell r="C2124">
            <v>0.21342035777609999</v>
          </cell>
          <cell r="D2124">
            <v>1.1124943811504</v>
          </cell>
        </row>
        <row r="2125">
          <cell r="B2125" t="str">
            <v>Ndufs8</v>
          </cell>
          <cell r="C2125">
            <v>0.365327331633924</v>
          </cell>
          <cell r="D2125">
            <v>0.91686892549097598</v>
          </cell>
        </row>
        <row r="2126">
          <cell r="B2126" t="str">
            <v>Babam2</v>
          </cell>
          <cell r="C2126">
            <v>0.97219441334589596</v>
          </cell>
          <cell r="D2126">
            <v>0.98254809458873804</v>
          </cell>
        </row>
        <row r="2127">
          <cell r="B2127" t="str">
            <v>Irf2bpl</v>
          </cell>
          <cell r="C2127">
            <v>0.22619157237040899</v>
          </cell>
          <cell r="D2127">
            <v>0.30389269008102998</v>
          </cell>
        </row>
        <row r="2128">
          <cell r="B2128" t="str">
            <v>Stxbp5</v>
          </cell>
          <cell r="C2128">
            <v>0.39364995459955998</v>
          </cell>
          <cell r="D2128">
            <v>1.1499018535398</v>
          </cell>
        </row>
        <row r="2129">
          <cell r="B2129" t="str">
            <v>Lgi3</v>
          </cell>
          <cell r="C2129">
            <v>0.59924216132163799</v>
          </cell>
          <cell r="D2129">
            <v>0.89071881174911904</v>
          </cell>
        </row>
        <row r="2130">
          <cell r="B2130" t="str">
            <v>Mta1</v>
          </cell>
          <cell r="C2130">
            <v>0.22679165724320199</v>
          </cell>
          <cell r="D2130">
            <v>0.60791441252672596</v>
          </cell>
        </row>
        <row r="2131">
          <cell r="B2131" t="str">
            <v>Ablim1</v>
          </cell>
          <cell r="C2131">
            <v>0.17567962556150701</v>
          </cell>
          <cell r="D2131">
            <v>0.50625582741663699</v>
          </cell>
        </row>
        <row r="2132">
          <cell r="B2132" t="str">
            <v>Wdr33</v>
          </cell>
          <cell r="C2132">
            <v>0.41166991623552501</v>
          </cell>
          <cell r="D2132">
            <v>0.71478003903279597</v>
          </cell>
        </row>
        <row r="2133">
          <cell r="B2133" t="str">
            <v>Rptor</v>
          </cell>
          <cell r="C2133">
            <v>0.61050142240252503</v>
          </cell>
          <cell r="D2133">
            <v>1.1204842862992399</v>
          </cell>
        </row>
        <row r="2134">
          <cell r="B2134" t="str">
            <v>Pitpnc1</v>
          </cell>
          <cell r="C2134">
            <v>0.419389728075998</v>
          </cell>
          <cell r="D2134">
            <v>0.62589847081471295</v>
          </cell>
        </row>
        <row r="2135">
          <cell r="B2135" t="str">
            <v>Lgi2</v>
          </cell>
          <cell r="C2135">
            <v>6.0971705758351397E-2</v>
          </cell>
          <cell r="D2135">
            <v>1.7553509631183699</v>
          </cell>
        </row>
        <row r="2136">
          <cell r="B2136" t="str">
            <v>Naxe</v>
          </cell>
          <cell r="C2136">
            <v>0.70036924518075205</v>
          </cell>
          <cell r="D2136">
            <v>1.0313412200032701</v>
          </cell>
        </row>
        <row r="2137">
          <cell r="B2137" t="str">
            <v>Sf3a1</v>
          </cell>
          <cell r="C2137">
            <v>0.781532523025389</v>
          </cell>
          <cell r="D2137">
            <v>1.1255403561739601</v>
          </cell>
        </row>
        <row r="2138">
          <cell r="B2138" t="str">
            <v>Slc8a2</v>
          </cell>
          <cell r="C2138">
            <v>0.26014026189982098</v>
          </cell>
          <cell r="D2138">
            <v>0.92649692408470496</v>
          </cell>
        </row>
        <row r="2139">
          <cell r="B2139" t="str">
            <v>Gpt</v>
          </cell>
          <cell r="C2139">
            <v>0.37663635758292902</v>
          </cell>
          <cell r="D2139">
            <v>0.88962723392490795</v>
          </cell>
        </row>
        <row r="2140">
          <cell r="B2140" t="str">
            <v>Hibch</v>
          </cell>
          <cell r="C2140">
            <v>0.22784437584542799</v>
          </cell>
          <cell r="D2140">
            <v>1.2141949987107401</v>
          </cell>
        </row>
        <row r="2141">
          <cell r="B2141" t="str">
            <v>Acat1</v>
          </cell>
          <cell r="C2141">
            <v>0.79381259276823202</v>
          </cell>
          <cell r="D2141">
            <v>0.983627624429671</v>
          </cell>
        </row>
        <row r="2142">
          <cell r="B2142" t="str">
            <v>Eif3l</v>
          </cell>
          <cell r="C2142">
            <v>0.327816988953676</v>
          </cell>
          <cell r="D2142">
            <v>1.1067273485565201</v>
          </cell>
        </row>
        <row r="2143">
          <cell r="B2143" t="str">
            <v>Blmh</v>
          </cell>
          <cell r="C2143">
            <v>0.84969336142403895</v>
          </cell>
          <cell r="D2143">
            <v>0.97823996485319298</v>
          </cell>
        </row>
        <row r="2144">
          <cell r="B2144" t="str">
            <v>Gspt1</v>
          </cell>
          <cell r="C2144">
            <v>0.51113724020699902</v>
          </cell>
          <cell r="D2144">
            <v>1.2446638816280899</v>
          </cell>
        </row>
        <row r="2145">
          <cell r="B2145" t="str">
            <v>Gale</v>
          </cell>
          <cell r="C2145">
            <v>0.96554444432140996</v>
          </cell>
          <cell r="D2145">
            <v>1.0280387535575</v>
          </cell>
        </row>
        <row r="2146">
          <cell r="B2146" t="str">
            <v>Itpka</v>
          </cell>
          <cell r="C2146">
            <v>3.9851045259458297E-2</v>
          </cell>
          <cell r="D2146">
            <v>1.1666642622155301</v>
          </cell>
        </row>
        <row r="2147">
          <cell r="B2147" t="str">
            <v>Hnrnpl</v>
          </cell>
          <cell r="C2147">
            <v>0.92979019292287202</v>
          </cell>
          <cell r="D2147">
            <v>0.99068044008403799</v>
          </cell>
        </row>
        <row r="2148">
          <cell r="B2148" t="str">
            <v>Suox</v>
          </cell>
          <cell r="C2148">
            <v>0.36868598588185197</v>
          </cell>
          <cell r="D2148">
            <v>1.1248712586277501</v>
          </cell>
        </row>
        <row r="2149">
          <cell r="B2149" t="str">
            <v>Tceal3</v>
          </cell>
          <cell r="C2149">
            <v>0.72289443902166695</v>
          </cell>
          <cell r="D2149">
            <v>0.957688287904635</v>
          </cell>
        </row>
        <row r="2150">
          <cell r="B2150" t="str">
            <v>Kiaa0513</v>
          </cell>
          <cell r="C2150">
            <v>4.1989376479061903E-2</v>
          </cell>
          <cell r="D2150">
            <v>0.87802336667473002</v>
          </cell>
        </row>
        <row r="2151">
          <cell r="B2151" t="str">
            <v>Aamdc</v>
          </cell>
          <cell r="C2151">
            <v>0.25345182135050198</v>
          </cell>
          <cell r="D2151">
            <v>1.15580141431082</v>
          </cell>
        </row>
        <row r="2152">
          <cell r="B2152" t="str">
            <v>Iqsec1</v>
          </cell>
          <cell r="C2152">
            <v>0.97005756197636395</v>
          </cell>
          <cell r="D2152">
            <v>0.99907449299746898</v>
          </cell>
        </row>
        <row r="2153">
          <cell r="B2153" t="str">
            <v>Aldh1l1</v>
          </cell>
          <cell r="C2153">
            <v>0.126027517135054</v>
          </cell>
          <cell r="D2153">
            <v>1.0660435366226499</v>
          </cell>
        </row>
        <row r="2154">
          <cell r="B2154" t="str">
            <v>Vps37c</v>
          </cell>
          <cell r="C2154">
            <v>0.75168617902804302</v>
          </cell>
          <cell r="D2154">
            <v>0.96612033125253205</v>
          </cell>
        </row>
        <row r="2155">
          <cell r="B2155" t="str">
            <v>Flad1</v>
          </cell>
          <cell r="C2155">
            <v>0.42839256874470899</v>
          </cell>
          <cell r="D2155">
            <v>0.71920555549596998</v>
          </cell>
        </row>
        <row r="2156">
          <cell r="B2156" t="str">
            <v>Sccpdh</v>
          </cell>
          <cell r="C2156">
            <v>3.6982621632817701E-2</v>
          </cell>
          <cell r="D2156">
            <v>1.245805525445</v>
          </cell>
        </row>
        <row r="2157">
          <cell r="B2157" t="str">
            <v>Apeh</v>
          </cell>
          <cell r="C2157">
            <v>0.120020037750123</v>
          </cell>
          <cell r="D2157">
            <v>1.19483268211661</v>
          </cell>
        </row>
        <row r="2158">
          <cell r="B2158" t="str">
            <v>Bphl</v>
          </cell>
          <cell r="C2158">
            <v>0.31093142378794097</v>
          </cell>
          <cell r="D2158">
            <v>1.0478194361769599</v>
          </cell>
        </row>
        <row r="2159">
          <cell r="B2159" t="str">
            <v>Ero1a</v>
          </cell>
          <cell r="C2159">
            <v>0.66205113854669495</v>
          </cell>
          <cell r="D2159">
            <v>0.80139689621989696</v>
          </cell>
        </row>
        <row r="2160">
          <cell r="B2160" t="str">
            <v>Syngr3</v>
          </cell>
          <cell r="C2160">
            <v>0.99715289244684302</v>
          </cell>
          <cell r="D2160">
            <v>1.00024443295937</v>
          </cell>
        </row>
        <row r="2161">
          <cell r="B2161" t="str">
            <v>Eif3c</v>
          </cell>
          <cell r="C2161">
            <v>0.50356202688249296</v>
          </cell>
          <cell r="D2161">
            <v>0.94962650918139502</v>
          </cell>
        </row>
        <row r="2162">
          <cell r="B2162" t="str">
            <v>Kcnc4</v>
          </cell>
          <cell r="C2162">
            <v>0.12804014269592601</v>
          </cell>
          <cell r="D2162">
            <v>3.0689541674999998</v>
          </cell>
        </row>
        <row r="2163">
          <cell r="B2163" t="str">
            <v>Fam129b</v>
          </cell>
          <cell r="C2163">
            <v>0.122416071924017</v>
          </cell>
          <cell r="D2163">
            <v>2.0046558250952602</v>
          </cell>
        </row>
        <row r="2164">
          <cell r="B2164" t="str">
            <v>Cmbl</v>
          </cell>
          <cell r="C2164">
            <v>0.34082473853051798</v>
          </cell>
          <cell r="D2164">
            <v>0.79887327034269895</v>
          </cell>
        </row>
        <row r="2165">
          <cell r="B2165" t="str">
            <v>Uqcr10</v>
          </cell>
          <cell r="C2165">
            <v>0.10005228798944001</v>
          </cell>
          <cell r="D2165">
            <v>1.2115638605807799</v>
          </cell>
        </row>
        <row r="2166">
          <cell r="B2166" t="str">
            <v>H2afj</v>
          </cell>
          <cell r="C2166">
            <v>0.85963995792759396</v>
          </cell>
          <cell r="D2166">
            <v>1.0251698315069899</v>
          </cell>
        </row>
        <row r="2167">
          <cell r="B2167" t="str">
            <v>Dync1li1</v>
          </cell>
          <cell r="C2167">
            <v>0.832044276966458</v>
          </cell>
          <cell r="D2167">
            <v>0.98208507960292701</v>
          </cell>
        </row>
        <row r="2168">
          <cell r="B2168" t="str">
            <v>Coq6</v>
          </cell>
          <cell r="C2168">
            <v>0.98412787831052195</v>
          </cell>
          <cell r="D2168">
            <v>0.96688891469680105</v>
          </cell>
        </row>
        <row r="2169">
          <cell r="B2169" t="str">
            <v>Chmp7</v>
          </cell>
          <cell r="C2169">
            <v>2.3964042959272999E-2</v>
          </cell>
          <cell r="D2169">
            <v>7.3967394976242704E-2</v>
          </cell>
        </row>
        <row r="2170">
          <cell r="B2170" t="str">
            <v>Fuom</v>
          </cell>
          <cell r="C2170">
            <v>5.81266111103566E-2</v>
          </cell>
          <cell r="D2170">
            <v>0.15526242725426101</v>
          </cell>
        </row>
        <row r="2171">
          <cell r="B2171" t="str">
            <v>Ap3m2</v>
          </cell>
          <cell r="C2171">
            <v>0.22228321775247201</v>
          </cell>
          <cell r="D2171">
            <v>1.35858145502415</v>
          </cell>
        </row>
        <row r="2172">
          <cell r="B2172" t="str">
            <v>Ntmt1</v>
          </cell>
          <cell r="C2172">
            <v>0.13487856430200301</v>
          </cell>
          <cell r="D2172">
            <v>1.93633146427247</v>
          </cell>
        </row>
        <row r="2173">
          <cell r="B2173" t="str">
            <v>Abhd6</v>
          </cell>
          <cell r="C2173">
            <v>0.964817801473002</v>
          </cell>
          <cell r="D2173">
            <v>1.00966637560049</v>
          </cell>
        </row>
        <row r="2174">
          <cell r="B2174" t="str">
            <v>Mcam</v>
          </cell>
          <cell r="C2174">
            <v>0.49094979459417298</v>
          </cell>
          <cell r="D2174">
            <v>1.76520608061176</v>
          </cell>
        </row>
        <row r="2175">
          <cell r="B2175" t="str">
            <v>Vps18</v>
          </cell>
          <cell r="C2175">
            <v>0.25050547651184701</v>
          </cell>
          <cell r="D2175">
            <v>0.51962221905552997</v>
          </cell>
        </row>
        <row r="2176">
          <cell r="B2176" t="str">
            <v>Pspc1</v>
          </cell>
          <cell r="C2176">
            <v>0.62017201321826099</v>
          </cell>
          <cell r="D2176">
            <v>1.0369704023327</v>
          </cell>
        </row>
        <row r="2177">
          <cell r="B2177" t="str">
            <v>Rab11fip5</v>
          </cell>
          <cell r="C2177">
            <v>0.74164008832149897</v>
          </cell>
          <cell r="D2177">
            <v>1.0419338604127399</v>
          </cell>
        </row>
        <row r="2178">
          <cell r="B2178" t="str">
            <v>Igsf8</v>
          </cell>
          <cell r="C2178">
            <v>0.66560046239549697</v>
          </cell>
          <cell r="D2178">
            <v>1.0134466335485799</v>
          </cell>
        </row>
        <row r="2179">
          <cell r="B2179" t="str">
            <v>Plcd1</v>
          </cell>
          <cell r="C2179">
            <v>0.52483450137224696</v>
          </cell>
          <cell r="D2179">
            <v>0.89514735283004798</v>
          </cell>
        </row>
        <row r="2180">
          <cell r="B2180" t="str">
            <v>Tbc1d13</v>
          </cell>
          <cell r="C2180">
            <v>0.59659926744871195</v>
          </cell>
          <cell r="D2180">
            <v>1.3481302586083299</v>
          </cell>
        </row>
        <row r="2181">
          <cell r="B2181" t="str">
            <v>Aspa</v>
          </cell>
          <cell r="C2181">
            <v>3.7321617167675902E-2</v>
          </cell>
          <cell r="D2181">
            <v>1.1516074926681099</v>
          </cell>
        </row>
        <row r="2182">
          <cell r="B2182" t="str">
            <v>Ppp6r2</v>
          </cell>
          <cell r="C2182">
            <v>0.77934377393715004</v>
          </cell>
          <cell r="D2182">
            <v>1.02759258585712</v>
          </cell>
        </row>
        <row r="2183">
          <cell r="B2183" t="str">
            <v>Exoc1</v>
          </cell>
          <cell r="C2183">
            <v>0.14984801686826299</v>
          </cell>
          <cell r="D2183">
            <v>1.36283306326147</v>
          </cell>
        </row>
        <row r="2184">
          <cell r="B2184" t="str">
            <v>Stxbp6</v>
          </cell>
          <cell r="C2184">
            <v>0.236503423982448</v>
          </cell>
          <cell r="D2184">
            <v>0.88601405262913302</v>
          </cell>
        </row>
        <row r="2185">
          <cell r="B2185" t="str">
            <v>Sh3glb2</v>
          </cell>
          <cell r="C2185">
            <v>0.28148393785049303</v>
          </cell>
          <cell r="D2185">
            <v>0.946212581495393</v>
          </cell>
        </row>
        <row r="2186">
          <cell r="B2186" t="str">
            <v>Cacnb1</v>
          </cell>
          <cell r="C2186">
            <v>0.86825146300747102</v>
          </cell>
          <cell r="D2186">
            <v>0.99103452098993094</v>
          </cell>
        </row>
        <row r="2187">
          <cell r="B2187" t="str">
            <v>Cadm4</v>
          </cell>
          <cell r="C2187">
            <v>0.53299352990486604</v>
          </cell>
          <cell r="D2187">
            <v>0.96742228886844495</v>
          </cell>
        </row>
        <row r="2188">
          <cell r="B2188" t="str">
            <v>Purg</v>
          </cell>
          <cell r="C2188">
            <v>0.21276996877764701</v>
          </cell>
          <cell r="D2188">
            <v>1.3220916772347699</v>
          </cell>
        </row>
        <row r="2189">
          <cell r="B2189" t="str">
            <v>Ntng1</v>
          </cell>
          <cell r="C2189">
            <v>0.77736811023935504</v>
          </cell>
          <cell r="D2189">
            <v>1.10727428717321</v>
          </cell>
        </row>
        <row r="2190">
          <cell r="B2190" t="str">
            <v>Arhgef12</v>
          </cell>
          <cell r="C2190">
            <v>0.702966967547074</v>
          </cell>
          <cell r="D2190">
            <v>1.11489178188073</v>
          </cell>
        </row>
        <row r="2191">
          <cell r="B2191" t="str">
            <v>Clybl</v>
          </cell>
          <cell r="C2191">
            <v>0.36198654489260901</v>
          </cell>
          <cell r="D2191">
            <v>0.86178425479201104</v>
          </cell>
        </row>
        <row r="2192">
          <cell r="B2192" t="str">
            <v>Sh3kbp1</v>
          </cell>
          <cell r="C2192">
            <v>0.45801494370725399</v>
          </cell>
          <cell r="D2192">
            <v>1.8948193255833501</v>
          </cell>
        </row>
        <row r="2193">
          <cell r="B2193" t="str">
            <v>Crtac1</v>
          </cell>
          <cell r="C2193">
            <v>0.141989401892652</v>
          </cell>
          <cell r="D2193">
            <v>1.13026803266739</v>
          </cell>
        </row>
        <row r="2194">
          <cell r="B2194" t="str">
            <v>Snap47</v>
          </cell>
          <cell r="C2194">
            <v>0.47571295279346398</v>
          </cell>
          <cell r="D2194">
            <v>0.94415971893948203</v>
          </cell>
        </row>
        <row r="2195">
          <cell r="B2195" t="str">
            <v>Prpsap2</v>
          </cell>
          <cell r="C2195">
            <v>0.76722154727663305</v>
          </cell>
          <cell r="D2195">
            <v>1.06124426964584</v>
          </cell>
        </row>
        <row r="2196">
          <cell r="B2196" t="str">
            <v>Actr1b</v>
          </cell>
          <cell r="C2196">
            <v>0.29605315470117599</v>
          </cell>
          <cell r="D2196">
            <v>1.06199756921619</v>
          </cell>
        </row>
        <row r="2197">
          <cell r="B2197" t="str">
            <v>Usp15</v>
          </cell>
          <cell r="C2197">
            <v>0.53322022185514595</v>
          </cell>
          <cell r="D2197">
            <v>1.45342398274917</v>
          </cell>
        </row>
        <row r="2198">
          <cell r="B2198" t="str">
            <v>Wasf1</v>
          </cell>
          <cell r="C2198">
            <v>0.48505517236194801</v>
          </cell>
          <cell r="D2198">
            <v>0.95437319665819398</v>
          </cell>
        </row>
        <row r="2199">
          <cell r="B2199" t="str">
            <v>Arl6ip5</v>
          </cell>
          <cell r="C2199">
            <v>0.29781208014235</v>
          </cell>
          <cell r="D2199">
            <v>1.4738097284153899</v>
          </cell>
        </row>
        <row r="2200">
          <cell r="B2200" t="str">
            <v>Cadm1</v>
          </cell>
          <cell r="C2200">
            <v>5.3197245255968403E-2</v>
          </cell>
          <cell r="D2200">
            <v>0.78215985011509104</v>
          </cell>
        </row>
        <row r="2201">
          <cell r="B2201" t="str">
            <v>Tmx1</v>
          </cell>
          <cell r="C2201">
            <v>0.81395813336675704</v>
          </cell>
          <cell r="D2201">
            <v>0.97058496989982401</v>
          </cell>
        </row>
        <row r="2202">
          <cell r="B2202" t="str">
            <v>Aspscr1</v>
          </cell>
          <cell r="C2202">
            <v>0.47623665849302799</v>
          </cell>
          <cell r="D2202">
            <v>1.2231147831131199</v>
          </cell>
        </row>
        <row r="2203">
          <cell r="B2203" t="str">
            <v>Cops8</v>
          </cell>
          <cell r="C2203">
            <v>0.73501692091335802</v>
          </cell>
          <cell r="D2203">
            <v>0.93386947721216396</v>
          </cell>
        </row>
        <row r="2204">
          <cell r="B2204" t="str">
            <v>Nae1</v>
          </cell>
          <cell r="C2204">
            <v>4.2159591023259203E-2</v>
          </cell>
          <cell r="D2204">
            <v>0.63985200545435095</v>
          </cell>
        </row>
        <row r="2205">
          <cell r="B2205" t="str">
            <v>Ccdc9</v>
          </cell>
          <cell r="C2205">
            <v>0.73083501612645896</v>
          </cell>
          <cell r="D2205">
            <v>1.14646187192349</v>
          </cell>
        </row>
        <row r="2206">
          <cell r="B2206" t="str">
            <v>Gca</v>
          </cell>
          <cell r="C2206">
            <v>0.599915337826191</v>
          </cell>
          <cell r="D2206">
            <v>1.0725324161591001</v>
          </cell>
        </row>
        <row r="2207">
          <cell r="B2207" t="str">
            <v>Scrn2</v>
          </cell>
          <cell r="C2207">
            <v>0.70668151604371099</v>
          </cell>
          <cell r="D2207">
            <v>0.853057397590825</v>
          </cell>
        </row>
        <row r="2208">
          <cell r="B2208" t="str">
            <v>Med17</v>
          </cell>
          <cell r="C2208">
            <v>0.37085426678782002</v>
          </cell>
          <cell r="D2208">
            <v>2.89417186464089</v>
          </cell>
        </row>
        <row r="2209">
          <cell r="B2209" t="str">
            <v>Reep2</v>
          </cell>
          <cell r="C2209">
            <v>0.63066101134018804</v>
          </cell>
          <cell r="D2209">
            <v>1.1268231242701801</v>
          </cell>
        </row>
        <row r="2210">
          <cell r="B2210" t="str">
            <v>Nt5m</v>
          </cell>
          <cell r="C2210">
            <v>0.72630097723780995</v>
          </cell>
          <cell r="D2210">
            <v>0.80627708398864795</v>
          </cell>
        </row>
        <row r="2211">
          <cell r="B2211" t="str">
            <v>Rabepk</v>
          </cell>
          <cell r="C2211">
            <v>0.52435551257908197</v>
          </cell>
          <cell r="D2211">
            <v>1.34729720440672</v>
          </cell>
        </row>
        <row r="2212">
          <cell r="B2212" t="str">
            <v>Tubg2</v>
          </cell>
          <cell r="C2212">
            <v>8.2934099344357401E-2</v>
          </cell>
          <cell r="D2212">
            <v>4.2522373519530801</v>
          </cell>
        </row>
        <row r="2213">
          <cell r="B2213" t="str">
            <v>Ncln</v>
          </cell>
          <cell r="C2213">
            <v>0.25379356170647999</v>
          </cell>
          <cell r="D2213">
            <v>1.6416792419023301</v>
          </cell>
        </row>
        <row r="2214">
          <cell r="B2214" t="str">
            <v>Abhd14b</v>
          </cell>
          <cell r="C2214">
            <v>0.97064580336768602</v>
          </cell>
          <cell r="D2214">
            <v>1.0034697118915199</v>
          </cell>
        </row>
        <row r="2215">
          <cell r="B2215" t="str">
            <v>Rnpep</v>
          </cell>
          <cell r="C2215">
            <v>0.15622533306914699</v>
          </cell>
          <cell r="D2215">
            <v>0.876226006145989</v>
          </cell>
        </row>
        <row r="2216">
          <cell r="B2216" t="str">
            <v>Acsf2</v>
          </cell>
          <cell r="C2216">
            <v>0.78318751717081103</v>
          </cell>
          <cell r="D2216">
            <v>1.0223211596409301</v>
          </cell>
        </row>
        <row r="2217">
          <cell r="B2217" t="str">
            <v>Micu1</v>
          </cell>
          <cell r="C2217">
            <v>0.602264636149762</v>
          </cell>
          <cell r="D2217">
            <v>0.869748673872353</v>
          </cell>
        </row>
        <row r="2218">
          <cell r="B2218" t="str">
            <v>Plppr2</v>
          </cell>
          <cell r="C2218">
            <v>0.54956359115268905</v>
          </cell>
          <cell r="D2218">
            <v>1.3805172019716101</v>
          </cell>
        </row>
        <row r="2219">
          <cell r="B2219" t="str">
            <v>Gripap1</v>
          </cell>
          <cell r="C2219">
            <v>0.90377151757029595</v>
          </cell>
          <cell r="D2219">
            <v>0.98095969533556504</v>
          </cell>
        </row>
        <row r="2220">
          <cell r="B2220" t="str">
            <v>Sgtb</v>
          </cell>
          <cell r="C2220">
            <v>0.85192756439962902</v>
          </cell>
          <cell r="D2220">
            <v>1.1342225581932599</v>
          </cell>
        </row>
        <row r="2221">
          <cell r="B2221" t="str">
            <v>Sgip1</v>
          </cell>
          <cell r="C2221">
            <v>0.37865530397957797</v>
          </cell>
          <cell r="D2221">
            <v>1.1929202581087599</v>
          </cell>
        </row>
        <row r="2222">
          <cell r="B2222" t="str">
            <v>Sft2d2</v>
          </cell>
          <cell r="C2222">
            <v>0.78664617523210401</v>
          </cell>
          <cell r="D2222">
            <v>0.96588557697892696</v>
          </cell>
        </row>
        <row r="2223">
          <cell r="B2223" t="str">
            <v>Bles03</v>
          </cell>
          <cell r="C2223">
            <v>0.13332761697130599</v>
          </cell>
          <cell r="D2223">
            <v>1.1087442292390299</v>
          </cell>
        </row>
        <row r="2224">
          <cell r="B2224" t="str">
            <v>Pik3r4</v>
          </cell>
          <cell r="C2224">
            <v>0.30244595130735702</v>
          </cell>
          <cell r="D2224">
            <v>0.71248288602471699</v>
          </cell>
        </row>
        <row r="2225">
          <cell r="B2225" t="str">
            <v>Hip1</v>
          </cell>
          <cell r="C2225">
            <v>9.1729336350743304E-2</v>
          </cell>
          <cell r="D2225">
            <v>3.0710163338464298</v>
          </cell>
        </row>
        <row r="2226">
          <cell r="B2226" t="str">
            <v>Lars2</v>
          </cell>
          <cell r="C2226">
            <v>0.431052263183406</v>
          </cell>
          <cell r="D2226">
            <v>1.4898049167062299</v>
          </cell>
        </row>
        <row r="2227">
          <cell r="B2227" t="str">
            <v>Myh9</v>
          </cell>
          <cell r="C2227">
            <v>0.22942157729249801</v>
          </cell>
          <cell r="D2227">
            <v>0.91481966541223603</v>
          </cell>
        </row>
        <row r="2228">
          <cell r="B2228" t="str">
            <v>Ppcs</v>
          </cell>
          <cell r="C2228">
            <v>0.15279521665127599</v>
          </cell>
          <cell r="D2228">
            <v>0.52804616954953398</v>
          </cell>
        </row>
        <row r="2229">
          <cell r="B2229" t="str">
            <v>Ubac1</v>
          </cell>
          <cell r="C2229">
            <v>0.78750741524838497</v>
          </cell>
          <cell r="D2229">
            <v>1.1194304252301699</v>
          </cell>
        </row>
        <row r="2230">
          <cell r="B2230" t="str">
            <v>Hdlbp</v>
          </cell>
          <cell r="C2230">
            <v>0.97323525569790503</v>
          </cell>
          <cell r="D2230">
            <v>1.00914459252476</v>
          </cell>
        </row>
        <row r="2231">
          <cell r="B2231" t="str">
            <v>Nit1</v>
          </cell>
          <cell r="C2231">
            <v>0.60031681382616797</v>
          </cell>
          <cell r="D2231">
            <v>0.94796261978517304</v>
          </cell>
        </row>
        <row r="2232">
          <cell r="B2232" t="str">
            <v>Psmd2</v>
          </cell>
          <cell r="C2232">
            <v>0.39170430699509801</v>
          </cell>
          <cell r="D2232">
            <v>0.93866026078474196</v>
          </cell>
        </row>
        <row r="2233">
          <cell r="B2233" t="str">
            <v>Hnrnpul1</v>
          </cell>
          <cell r="C2233">
            <v>0.97398959803179697</v>
          </cell>
          <cell r="D2233">
            <v>1.0228262088303299</v>
          </cell>
        </row>
        <row r="2234">
          <cell r="B2234" t="str">
            <v>Atp1a1</v>
          </cell>
          <cell r="C2234">
            <v>0.343646696781022</v>
          </cell>
          <cell r="D2234">
            <v>1.0514096656435901</v>
          </cell>
        </row>
        <row r="2235">
          <cell r="B2235" t="str">
            <v>Ccdc92</v>
          </cell>
          <cell r="C2235">
            <v>0.62507802777919097</v>
          </cell>
          <cell r="D2235">
            <v>0.64251978764843498</v>
          </cell>
        </row>
        <row r="2236">
          <cell r="B2236" t="str">
            <v>Ccar2</v>
          </cell>
          <cell r="C2236">
            <v>0.53517638441035398</v>
          </cell>
          <cell r="D2236">
            <v>1.03175510965265</v>
          </cell>
        </row>
        <row r="2237">
          <cell r="B2237" t="str">
            <v>Ptgr2</v>
          </cell>
          <cell r="C2237">
            <v>0.74342399617854604</v>
          </cell>
          <cell r="D2237">
            <v>1.02391051397363</v>
          </cell>
        </row>
        <row r="2238">
          <cell r="B2238" t="str">
            <v>Sirt2</v>
          </cell>
          <cell r="C2238">
            <v>2.2315457883444599E-2</v>
          </cell>
          <cell r="D2238">
            <v>1.1183428776703399</v>
          </cell>
        </row>
        <row r="2239">
          <cell r="B2239" t="str">
            <v>Ddx39a</v>
          </cell>
          <cell r="C2239">
            <v>6.54989317747387E-2</v>
          </cell>
          <cell r="D2239">
            <v>1.41643590653597</v>
          </cell>
        </row>
        <row r="2240">
          <cell r="B2240" t="str">
            <v>Ttc39c</v>
          </cell>
          <cell r="C2240">
            <v>0.69064032371135298</v>
          </cell>
          <cell r="D2240">
            <v>0.89973283726818598</v>
          </cell>
        </row>
        <row r="2241">
          <cell r="B2241" t="str">
            <v>Mios</v>
          </cell>
          <cell r="C2241">
            <v>0.83135063244922502</v>
          </cell>
          <cell r="D2241">
            <v>0.83333700724021798</v>
          </cell>
        </row>
        <row r="2242">
          <cell r="B2242" t="str">
            <v>Mrps23</v>
          </cell>
          <cell r="C2242">
            <v>0.77520151320589203</v>
          </cell>
          <cell r="D2242">
            <v>1.0403515723255099</v>
          </cell>
        </row>
        <row r="2243">
          <cell r="B2243" t="str">
            <v>Gdap1l1</v>
          </cell>
          <cell r="C2243">
            <v>7.6873695070626705E-2</v>
          </cell>
          <cell r="D2243">
            <v>1.31470521019149</v>
          </cell>
        </row>
        <row r="2244">
          <cell r="B2244" t="str">
            <v>Uba5</v>
          </cell>
          <cell r="C2244">
            <v>0.71911848939175604</v>
          </cell>
          <cell r="D2244">
            <v>1.1833709263671699</v>
          </cell>
        </row>
        <row r="2245">
          <cell r="B2245" t="str">
            <v>Paip1</v>
          </cell>
          <cell r="C2245">
            <v>0.210863854034327</v>
          </cell>
          <cell r="D2245">
            <v>1.0776002482290801</v>
          </cell>
        </row>
        <row r="2246">
          <cell r="B2246" t="str">
            <v>Pdcd10</v>
          </cell>
          <cell r="C2246">
            <v>0.99214758133096803</v>
          </cell>
          <cell r="D2246">
            <v>1.00500441812352</v>
          </cell>
        </row>
        <row r="2247">
          <cell r="B2247" t="str">
            <v>Prelid3a</v>
          </cell>
          <cell r="C2247">
            <v>0.88172831583854805</v>
          </cell>
          <cell r="D2247">
            <v>1.10919065895448</v>
          </cell>
        </row>
        <row r="2248">
          <cell r="B2248" t="str">
            <v>Fam114a2</v>
          </cell>
          <cell r="C2248">
            <v>0.33890928314913399</v>
          </cell>
          <cell r="D2248">
            <v>0.48611150907523698</v>
          </cell>
        </row>
        <row r="2249">
          <cell r="B2249" t="str">
            <v>Srsf4</v>
          </cell>
          <cell r="C2249">
            <v>0.88432814868357401</v>
          </cell>
          <cell r="D2249">
            <v>0.99171852775293201</v>
          </cell>
        </row>
        <row r="2250">
          <cell r="B2250" t="str">
            <v>Krt79</v>
          </cell>
          <cell r="C2250">
            <v>0.218282015899075</v>
          </cell>
          <cell r="D2250">
            <v>0.46970397155868199</v>
          </cell>
        </row>
        <row r="2251">
          <cell r="B2251" t="str">
            <v>Lgalsl</v>
          </cell>
          <cell r="C2251">
            <v>0.52394739032145199</v>
          </cell>
          <cell r="D2251">
            <v>0.90914567281780501</v>
          </cell>
        </row>
        <row r="2252">
          <cell r="B2252" t="str">
            <v>Arl8a</v>
          </cell>
          <cell r="C2252">
            <v>0.17900009904948999</v>
          </cell>
          <cell r="D2252">
            <v>1.8952971167775401</v>
          </cell>
        </row>
        <row r="2253">
          <cell r="B2253" t="str">
            <v>Epm2aip1</v>
          </cell>
          <cell r="C2253">
            <v>0.39437466321089698</v>
          </cell>
          <cell r="D2253">
            <v>1.1208764986941999</v>
          </cell>
        </row>
        <row r="2254">
          <cell r="B2254" t="str">
            <v>Vps4a</v>
          </cell>
          <cell r="C2254">
            <v>0.383224769151428</v>
          </cell>
          <cell r="D2254">
            <v>0.906339468316116</v>
          </cell>
        </row>
        <row r="2255">
          <cell r="B2255" t="str">
            <v>Tmem30a</v>
          </cell>
          <cell r="C2255">
            <v>0.894956914118887</v>
          </cell>
          <cell r="D2255">
            <v>0.98654870229110903</v>
          </cell>
        </row>
        <row r="2256">
          <cell r="B2256" t="str">
            <v>Hnrnpu</v>
          </cell>
          <cell r="C2256">
            <v>5.3674623711026798E-2</v>
          </cell>
          <cell r="D2256">
            <v>1.12961524896884</v>
          </cell>
        </row>
        <row r="2257">
          <cell r="B2257" t="str">
            <v>Rem2</v>
          </cell>
          <cell r="C2257">
            <v>0.83148108973925605</v>
          </cell>
          <cell r="D2257">
            <v>0.87514154096223795</v>
          </cell>
        </row>
        <row r="2258">
          <cell r="B2258" t="str">
            <v>Slc25a3</v>
          </cell>
          <cell r="C2258">
            <v>0.87343171629072702</v>
          </cell>
          <cell r="D2258">
            <v>0.98568162544040405</v>
          </cell>
        </row>
        <row r="2259">
          <cell r="B2259" t="str">
            <v>Rbm39</v>
          </cell>
          <cell r="C2259">
            <v>0.64459726023087105</v>
          </cell>
          <cell r="D2259">
            <v>0.92596957897774801</v>
          </cell>
        </row>
        <row r="2260">
          <cell r="B2260" t="str">
            <v>Agap3</v>
          </cell>
          <cell r="C2260">
            <v>0.39824427968801202</v>
          </cell>
          <cell r="D2260">
            <v>0.85622381454722096</v>
          </cell>
        </row>
        <row r="2261">
          <cell r="B2261" t="str">
            <v>Wasf3</v>
          </cell>
          <cell r="C2261">
            <v>0.395062746906574</v>
          </cell>
          <cell r="D2261">
            <v>0.87879846653510096</v>
          </cell>
        </row>
        <row r="2262">
          <cell r="B2262" t="str">
            <v>Mark1</v>
          </cell>
          <cell r="C2262">
            <v>0.314604638369057</v>
          </cell>
          <cell r="D2262">
            <v>0.74147274570228905</v>
          </cell>
        </row>
        <row r="2263">
          <cell r="B2263" t="str">
            <v>Mlc1</v>
          </cell>
          <cell r="C2263">
            <v>0.20687960839407801</v>
          </cell>
          <cell r="D2263">
            <v>1.4438608323487001</v>
          </cell>
        </row>
        <row r="2264">
          <cell r="B2264" t="str">
            <v>Dhx36</v>
          </cell>
          <cell r="C2264">
            <v>0.79604301644133402</v>
          </cell>
          <cell r="D2264">
            <v>1.26651694806426</v>
          </cell>
        </row>
        <row r="2265">
          <cell r="B2265" t="str">
            <v>Setd7</v>
          </cell>
          <cell r="C2265">
            <v>4.3828304518748702E-2</v>
          </cell>
          <cell r="D2265">
            <v>1.47485726904128</v>
          </cell>
        </row>
        <row r="2266">
          <cell r="B2266" t="str">
            <v>Acot11</v>
          </cell>
          <cell r="C2266">
            <v>0.207921019702584</v>
          </cell>
          <cell r="D2266">
            <v>1.24947297667658</v>
          </cell>
        </row>
        <row r="2267">
          <cell r="B2267" t="str">
            <v>Gatad2b</v>
          </cell>
          <cell r="C2267">
            <v>0.121063210974643</v>
          </cell>
          <cell r="D2267">
            <v>0.43643603114992002</v>
          </cell>
        </row>
        <row r="2268">
          <cell r="B2268" t="str">
            <v>Cacng8</v>
          </cell>
          <cell r="C2268">
            <v>0.351600527739449</v>
          </cell>
          <cell r="D2268">
            <v>0.81993903538698698</v>
          </cell>
        </row>
        <row r="2269">
          <cell r="B2269" t="str">
            <v>Cspg4</v>
          </cell>
          <cell r="C2269">
            <v>0.30581391981022099</v>
          </cell>
          <cell r="D2269">
            <v>1.2759683584192001</v>
          </cell>
        </row>
        <row r="2270">
          <cell r="B2270" t="str">
            <v>Sorcs3</v>
          </cell>
          <cell r="C2270">
            <v>0.74316262915991804</v>
          </cell>
          <cell r="D2270">
            <v>1.1096558815061299</v>
          </cell>
        </row>
        <row r="2271">
          <cell r="B2271" t="str">
            <v>Sfpq</v>
          </cell>
          <cell r="C2271">
            <v>5.2616154960908199E-2</v>
          </cell>
          <cell r="D2271">
            <v>1.06784075991214</v>
          </cell>
        </row>
        <row r="2272">
          <cell r="B2272" t="str">
            <v>Irgq</v>
          </cell>
          <cell r="C2272">
            <v>0.55624146154056797</v>
          </cell>
          <cell r="D2272">
            <v>1.0588966346064701</v>
          </cell>
        </row>
        <row r="2273">
          <cell r="B2273" t="str">
            <v>Wdr13</v>
          </cell>
          <cell r="C2273">
            <v>0.45107687940681002</v>
          </cell>
          <cell r="D2273">
            <v>1.0690224029301101</v>
          </cell>
        </row>
        <row r="2274">
          <cell r="B2274" t="str">
            <v>Acot7</v>
          </cell>
          <cell r="C2274">
            <v>0.39034631259680602</v>
          </cell>
          <cell r="D2274">
            <v>0.95404609613069502</v>
          </cell>
        </row>
        <row r="2275">
          <cell r="B2275" t="str">
            <v>Slc12a5</v>
          </cell>
          <cell r="C2275">
            <v>0.208006805125593</v>
          </cell>
          <cell r="D2275">
            <v>1.07921429319576</v>
          </cell>
        </row>
        <row r="2276">
          <cell r="B2276" t="str">
            <v>Nrbp2</v>
          </cell>
          <cell r="C2276">
            <v>0.48391650925420998</v>
          </cell>
          <cell r="D2276">
            <v>0.67606234428044498</v>
          </cell>
        </row>
        <row r="2277">
          <cell r="B2277" t="str">
            <v>Rab14</v>
          </cell>
          <cell r="C2277">
            <v>0.73181637263120203</v>
          </cell>
          <cell r="D2277">
            <v>0.96215151828178802</v>
          </cell>
        </row>
        <row r="2278">
          <cell r="B2278" t="str">
            <v>Sfxn3</v>
          </cell>
          <cell r="C2278">
            <v>0.68232109387098705</v>
          </cell>
          <cell r="D2278">
            <v>1.0218446653800599</v>
          </cell>
        </row>
        <row r="2279">
          <cell r="B2279" t="str">
            <v>Isoc1</v>
          </cell>
          <cell r="C2279">
            <v>0.89549575086206701</v>
          </cell>
          <cell r="D2279">
            <v>0.97764471824985</v>
          </cell>
        </row>
        <row r="2280">
          <cell r="B2280" t="str">
            <v>Acly</v>
          </cell>
          <cell r="C2280">
            <v>0.29039936959742202</v>
          </cell>
          <cell r="D2280">
            <v>1.0465947027906199</v>
          </cell>
        </row>
        <row r="2281">
          <cell r="B2281" t="str">
            <v>Poldip2</v>
          </cell>
          <cell r="C2281">
            <v>8.7497516114536295E-2</v>
          </cell>
          <cell r="D2281">
            <v>1.58390042318693</v>
          </cell>
        </row>
        <row r="2282">
          <cell r="B2282" t="str">
            <v>Eif4a3</v>
          </cell>
          <cell r="C2282">
            <v>0.47712250737817902</v>
          </cell>
          <cell r="D2282">
            <v>1.05999969196932</v>
          </cell>
        </row>
        <row r="2283">
          <cell r="B2283" t="str">
            <v>Ndufs1</v>
          </cell>
          <cell r="C2283">
            <v>0.249173092320294</v>
          </cell>
          <cell r="D2283">
            <v>1.0453944443787</v>
          </cell>
        </row>
        <row r="2284">
          <cell r="B2284" t="str">
            <v>Slc27a4</v>
          </cell>
          <cell r="C2284">
            <v>0.49575810119850899</v>
          </cell>
          <cell r="D2284">
            <v>1.05988458410391</v>
          </cell>
        </row>
        <row r="2285">
          <cell r="B2285" t="str">
            <v>Rnh1</v>
          </cell>
          <cell r="C2285">
            <v>0.48786788747380999</v>
          </cell>
          <cell r="D2285">
            <v>1.04270871523849</v>
          </cell>
        </row>
        <row r="2286">
          <cell r="B2286" t="str">
            <v>Itm2c</v>
          </cell>
          <cell r="C2286">
            <v>0.77902686003984301</v>
          </cell>
          <cell r="D2286">
            <v>1.05247862375159</v>
          </cell>
        </row>
        <row r="2287">
          <cell r="B2287" t="str">
            <v>Rbmxl1</v>
          </cell>
          <cell r="C2287">
            <v>0.34183415319024002</v>
          </cell>
          <cell r="D2287">
            <v>1.077359917176</v>
          </cell>
        </row>
        <row r="2288">
          <cell r="B2288" t="str">
            <v>Ppa2</v>
          </cell>
          <cell r="C2288">
            <v>0.46022894288113902</v>
          </cell>
          <cell r="D2288">
            <v>0.89023208802805898</v>
          </cell>
        </row>
        <row r="2289">
          <cell r="B2289" t="str">
            <v>Chchd6</v>
          </cell>
          <cell r="C2289">
            <v>0.56395146846562405</v>
          </cell>
          <cell r="D2289">
            <v>1.0307339419010799</v>
          </cell>
        </row>
        <row r="2290">
          <cell r="B2290" t="str">
            <v>Atp5f1c</v>
          </cell>
          <cell r="C2290">
            <v>0.91312783294872701</v>
          </cell>
          <cell r="D2290">
            <v>0.99394084904179802</v>
          </cell>
        </row>
        <row r="2291">
          <cell r="B2291" t="str">
            <v>Ddx1</v>
          </cell>
          <cell r="C2291">
            <v>0.75823644124631095</v>
          </cell>
          <cell r="D2291">
            <v>0.98089256447884499</v>
          </cell>
        </row>
        <row r="2292">
          <cell r="B2292" t="str">
            <v>Map1lc3a</v>
          </cell>
          <cell r="C2292">
            <v>0.48178905329275501</v>
          </cell>
          <cell r="D2292">
            <v>1.03066313953933</v>
          </cell>
        </row>
        <row r="2293">
          <cell r="B2293" t="str">
            <v>Brk1</v>
          </cell>
          <cell r="C2293">
            <v>0.57257591495306004</v>
          </cell>
          <cell r="D2293">
            <v>1.15932653064526</v>
          </cell>
        </row>
        <row r="2294">
          <cell r="B2294" t="str">
            <v>Cbr4</v>
          </cell>
          <cell r="C2294">
            <v>0.224828541000131</v>
          </cell>
          <cell r="D2294">
            <v>0.90127427293715501</v>
          </cell>
        </row>
        <row r="2295">
          <cell r="B2295" t="str">
            <v>Sh3bgrl3</v>
          </cell>
          <cell r="C2295">
            <v>0.24455686478266001</v>
          </cell>
          <cell r="D2295">
            <v>0.87139631154977304</v>
          </cell>
        </row>
        <row r="2296">
          <cell r="B2296" t="str">
            <v>Smap1</v>
          </cell>
          <cell r="C2296">
            <v>0.45156579388394102</v>
          </cell>
          <cell r="D2296">
            <v>0.96044759255874301</v>
          </cell>
        </row>
        <row r="2297">
          <cell r="B2297" t="str">
            <v>Gldc</v>
          </cell>
          <cell r="C2297">
            <v>0.81239677785009201</v>
          </cell>
          <cell r="D2297">
            <v>1.07835356574871</v>
          </cell>
        </row>
        <row r="2298">
          <cell r="B2298" t="str">
            <v>Csde1</v>
          </cell>
          <cell r="C2298">
            <v>0.13587699908790701</v>
          </cell>
          <cell r="D2298">
            <v>1.1801642657186899</v>
          </cell>
        </row>
        <row r="2299">
          <cell r="B2299" t="str">
            <v>Golga7</v>
          </cell>
          <cell r="C2299">
            <v>0.398975728554535</v>
          </cell>
          <cell r="D2299">
            <v>0.84606221635287904</v>
          </cell>
        </row>
        <row r="2300">
          <cell r="B2300" t="str">
            <v>Epn3</v>
          </cell>
          <cell r="C2300">
            <v>0.125019507745668</v>
          </cell>
          <cell r="D2300">
            <v>0.730038992701178</v>
          </cell>
        </row>
        <row r="2301">
          <cell r="B2301" t="str">
            <v>Vps11</v>
          </cell>
          <cell r="C2301">
            <v>0.19445280521935099</v>
          </cell>
          <cell r="D2301">
            <v>0.85835715769975296</v>
          </cell>
        </row>
        <row r="2302">
          <cell r="B2302" t="str">
            <v>Man2c1</v>
          </cell>
          <cell r="C2302">
            <v>0.14160695275405599</v>
          </cell>
          <cell r="D2302">
            <v>1.1537871391907399</v>
          </cell>
        </row>
        <row r="2303">
          <cell r="B2303" t="str">
            <v>Txndc5</v>
          </cell>
          <cell r="C2303">
            <v>0.51751314440759799</v>
          </cell>
          <cell r="D2303">
            <v>1.4855197849231401</v>
          </cell>
        </row>
        <row r="2304">
          <cell r="B2304" t="str">
            <v>Hdac11</v>
          </cell>
          <cell r="C2304">
            <v>0.158465682686907</v>
          </cell>
          <cell r="D2304">
            <v>0.83088846370179803</v>
          </cell>
        </row>
        <row r="2305">
          <cell r="B2305" t="str">
            <v>Acsl6</v>
          </cell>
          <cell r="C2305">
            <v>0.57304236105887796</v>
          </cell>
          <cell r="D2305">
            <v>0.972299152251204</v>
          </cell>
        </row>
        <row r="2306">
          <cell r="B2306" t="str">
            <v>Ndufs2</v>
          </cell>
          <cell r="C2306">
            <v>0.533455349996521</v>
          </cell>
          <cell r="D2306">
            <v>1.0498496992949899</v>
          </cell>
        </row>
        <row r="2307">
          <cell r="B2307" t="str">
            <v>Rabep2</v>
          </cell>
          <cell r="C2307">
            <v>0.39327665855895</v>
          </cell>
          <cell r="D2307">
            <v>0.500249252019209</v>
          </cell>
        </row>
        <row r="2308">
          <cell r="B2308" t="str">
            <v>Elp2</v>
          </cell>
          <cell r="C2308">
            <v>0.728813696246849</v>
          </cell>
          <cell r="D2308">
            <v>0.94215785156145304</v>
          </cell>
        </row>
        <row r="2309">
          <cell r="B2309" t="str">
            <v>Prkag2</v>
          </cell>
          <cell r="C2309">
            <v>0.45784725872826598</v>
          </cell>
          <cell r="D2309">
            <v>0.80643903094905001</v>
          </cell>
        </row>
        <row r="2310">
          <cell r="B2310" t="str">
            <v>Dgkg</v>
          </cell>
          <cell r="C2310">
            <v>4.4917450638710797E-2</v>
          </cell>
          <cell r="D2310">
            <v>0.690715391451862</v>
          </cell>
        </row>
        <row r="2311">
          <cell r="B2311" t="str">
            <v>Fubp1</v>
          </cell>
          <cell r="C2311">
            <v>0.33602080069939599</v>
          </cell>
          <cell r="D2311">
            <v>0.87878356790374301</v>
          </cell>
        </row>
        <row r="2312">
          <cell r="B2312" t="str">
            <v>Lrrfip2</v>
          </cell>
          <cell r="C2312">
            <v>0.45467298562073599</v>
          </cell>
          <cell r="D2312">
            <v>1.44210252574106</v>
          </cell>
        </row>
        <row r="2313">
          <cell r="B2313" t="str">
            <v>Eif3h</v>
          </cell>
          <cell r="C2313">
            <v>3.7047746337910401E-2</v>
          </cell>
          <cell r="D2313">
            <v>0.54417350480946503</v>
          </cell>
        </row>
        <row r="2314">
          <cell r="B2314" t="str">
            <v>Gcsh</v>
          </cell>
          <cell r="C2314">
            <v>0.43980266965606302</v>
          </cell>
          <cell r="D2314">
            <v>0.64723192939769003</v>
          </cell>
        </row>
        <row r="2315">
          <cell r="B2315" t="str">
            <v>Yars</v>
          </cell>
          <cell r="C2315">
            <v>0.14064216361752799</v>
          </cell>
          <cell r="D2315">
            <v>0.933450408479371</v>
          </cell>
        </row>
        <row r="2316">
          <cell r="B2316" t="str">
            <v>Cisd1</v>
          </cell>
          <cell r="C2316">
            <v>0.47173520479693698</v>
          </cell>
          <cell r="D2316">
            <v>0.87564168003727505</v>
          </cell>
        </row>
        <row r="2317">
          <cell r="B2317" t="str">
            <v>Cbs</v>
          </cell>
          <cell r="C2317">
            <v>0.30489005094392502</v>
          </cell>
          <cell r="D2317">
            <v>0.58410724106279099</v>
          </cell>
        </row>
        <row r="2318">
          <cell r="B2318" t="str">
            <v>Zfand2b</v>
          </cell>
          <cell r="C2318">
            <v>0.90678590659272396</v>
          </cell>
          <cell r="D2318">
            <v>0.92962171409029704</v>
          </cell>
        </row>
        <row r="2319">
          <cell r="B2319" t="str">
            <v>Erlin1</v>
          </cell>
          <cell r="C2319">
            <v>0.85272631231086504</v>
          </cell>
          <cell r="D2319">
            <v>0.98223216329540597</v>
          </cell>
        </row>
        <row r="2320">
          <cell r="B2320" t="str">
            <v>Ncald</v>
          </cell>
          <cell r="C2320">
            <v>0.82978372161019698</v>
          </cell>
          <cell r="D2320">
            <v>1.0201686122752001</v>
          </cell>
        </row>
        <row r="2321">
          <cell r="B2321" t="str">
            <v>Pnpo</v>
          </cell>
          <cell r="C2321">
            <v>0.25029929415486502</v>
          </cell>
          <cell r="D2321">
            <v>0.76727173454499897</v>
          </cell>
        </row>
        <row r="2322">
          <cell r="B2322" t="str">
            <v>Osbpl1a</v>
          </cell>
          <cell r="C2322">
            <v>0.95273065261407597</v>
          </cell>
          <cell r="D2322">
            <v>0.99606232286220697</v>
          </cell>
        </row>
        <row r="2323">
          <cell r="B2323" t="str">
            <v>Dlg2</v>
          </cell>
          <cell r="C2323">
            <v>6.2264687932435801E-2</v>
          </cell>
          <cell r="D2323">
            <v>1.1721405606758699</v>
          </cell>
        </row>
        <row r="2324">
          <cell r="B2324" t="str">
            <v>Pip4k2c</v>
          </cell>
          <cell r="C2324">
            <v>0.86285290766669098</v>
          </cell>
          <cell r="D2324">
            <v>1.1811005680269799</v>
          </cell>
        </row>
        <row r="2325">
          <cell r="B2325" t="str">
            <v>Basp1</v>
          </cell>
          <cell r="C2325">
            <v>5.0307239298619501E-2</v>
          </cell>
          <cell r="D2325">
            <v>0.82260110268938702</v>
          </cell>
        </row>
        <row r="2326">
          <cell r="B2326" t="str">
            <v>Wasl</v>
          </cell>
          <cell r="C2326">
            <v>0.68703731668298496</v>
          </cell>
          <cell r="D2326">
            <v>0.784394498520397</v>
          </cell>
        </row>
        <row r="2327">
          <cell r="B2327" t="str">
            <v>Egln1</v>
          </cell>
          <cell r="C2327">
            <v>0.33889970938826802</v>
          </cell>
          <cell r="D2327">
            <v>0.68885194920928305</v>
          </cell>
        </row>
        <row r="2328">
          <cell r="B2328" t="str">
            <v>Ipo9</v>
          </cell>
          <cell r="C2328">
            <v>0.38115032825706602</v>
          </cell>
          <cell r="D2328">
            <v>1.2079204788795701</v>
          </cell>
        </row>
        <row r="2329">
          <cell r="B2329" t="str">
            <v>Asl</v>
          </cell>
          <cell r="C2329">
            <v>7.2008122451931098E-2</v>
          </cell>
          <cell r="D2329">
            <v>1.3531633178751601</v>
          </cell>
        </row>
        <row r="2330">
          <cell r="B2330" t="str">
            <v>Snx4</v>
          </cell>
          <cell r="C2330">
            <v>0.803460406982901</v>
          </cell>
          <cell r="D2330">
            <v>1.0356756376543299</v>
          </cell>
        </row>
        <row r="2331">
          <cell r="B2331" t="str">
            <v>Rnf126</v>
          </cell>
          <cell r="C2331">
            <v>0.87241084522763601</v>
          </cell>
          <cell r="D2331">
            <v>1.0389090337837401</v>
          </cell>
        </row>
        <row r="2332">
          <cell r="B2332" t="str">
            <v>Uckl1</v>
          </cell>
          <cell r="C2332">
            <v>0.99753268360463498</v>
          </cell>
          <cell r="D2332">
            <v>1.0008398190448899</v>
          </cell>
        </row>
        <row r="2333">
          <cell r="B2333" t="str">
            <v>Arhgap35</v>
          </cell>
          <cell r="C2333">
            <v>0.56832008930857802</v>
          </cell>
          <cell r="D2333">
            <v>1.2193928736842701</v>
          </cell>
        </row>
        <row r="2334">
          <cell r="B2334" t="str">
            <v>L2hgdh</v>
          </cell>
          <cell r="C2334">
            <v>0.32383431822679898</v>
          </cell>
          <cell r="D2334">
            <v>0.78851678640464995</v>
          </cell>
        </row>
        <row r="2335">
          <cell r="B2335" t="str">
            <v>Nln</v>
          </cell>
          <cell r="C2335">
            <v>6.8654793756457902E-2</v>
          </cell>
          <cell r="D2335">
            <v>1.2468302890295</v>
          </cell>
        </row>
        <row r="2336">
          <cell r="B2336" t="str">
            <v>Rpn1</v>
          </cell>
          <cell r="C2336">
            <v>0.346976461565771</v>
          </cell>
          <cell r="D2336">
            <v>0.90783423978178301</v>
          </cell>
        </row>
        <row r="2337">
          <cell r="B2337" t="str">
            <v>Twf1</v>
          </cell>
          <cell r="C2337">
            <v>0.93988930423099104</v>
          </cell>
          <cell r="D2337">
            <v>1.0052196726468801</v>
          </cell>
        </row>
        <row r="2338">
          <cell r="B2338" t="str">
            <v>Prpf6</v>
          </cell>
          <cell r="C2338">
            <v>0.32964726144985501</v>
          </cell>
          <cell r="D2338">
            <v>1.52498010701134</v>
          </cell>
        </row>
        <row r="2339">
          <cell r="B2339" t="str">
            <v>Ndufv1</v>
          </cell>
          <cell r="C2339">
            <v>0.24192648527600399</v>
          </cell>
          <cell r="D2339">
            <v>1.0640043842495099</v>
          </cell>
        </row>
        <row r="2340">
          <cell r="B2340" t="str">
            <v>Ptbp2</v>
          </cell>
          <cell r="C2340">
            <v>0.32825990793920801</v>
          </cell>
          <cell r="D2340">
            <v>1.14175841167406</v>
          </cell>
        </row>
        <row r="2341">
          <cell r="B2341" t="str">
            <v>Ttc1</v>
          </cell>
          <cell r="C2341">
            <v>0.92111135629355101</v>
          </cell>
          <cell r="D2341">
            <v>0.98903611993177898</v>
          </cell>
        </row>
        <row r="2342">
          <cell r="B2342" t="str">
            <v>Grhpr</v>
          </cell>
          <cell r="C2342">
            <v>2.6882258114426998E-2</v>
          </cell>
          <cell r="D2342">
            <v>1.1308623786149601</v>
          </cell>
        </row>
        <row r="2343">
          <cell r="B2343" t="str">
            <v>Diras1</v>
          </cell>
          <cell r="C2343">
            <v>0.13824165316373399</v>
          </cell>
          <cell r="D2343">
            <v>1.2551667610436501</v>
          </cell>
        </row>
        <row r="2344">
          <cell r="B2344" t="str">
            <v>Srgap2</v>
          </cell>
          <cell r="C2344">
            <v>0.71338499099976205</v>
          </cell>
          <cell r="D2344">
            <v>1.0769867655027301</v>
          </cell>
        </row>
        <row r="2345">
          <cell r="B2345" t="str">
            <v>Pcca</v>
          </cell>
          <cell r="C2345">
            <v>0.20856612624460999</v>
          </cell>
          <cell r="D2345">
            <v>1.0680226020013399</v>
          </cell>
        </row>
        <row r="2346">
          <cell r="B2346" t="str">
            <v>Dnajc24</v>
          </cell>
          <cell r="C2346">
            <v>0.855113152808604</v>
          </cell>
          <cell r="D2346">
            <v>0.94201572129640498</v>
          </cell>
        </row>
        <row r="2347">
          <cell r="B2347" t="str">
            <v>Ugp2</v>
          </cell>
          <cell r="C2347">
            <v>0.42622225483578702</v>
          </cell>
          <cell r="D2347">
            <v>1.08717126471698</v>
          </cell>
        </row>
        <row r="2348">
          <cell r="B2348" t="str">
            <v>Sh2b1</v>
          </cell>
          <cell r="C2348">
            <v>0.56054290331210399</v>
          </cell>
          <cell r="D2348">
            <v>0.63660935196178403</v>
          </cell>
        </row>
        <row r="2349">
          <cell r="B2349" t="str">
            <v>Necab2</v>
          </cell>
          <cell r="C2349">
            <v>0.205697548541248</v>
          </cell>
          <cell r="D2349">
            <v>0.89281587421657504</v>
          </cell>
        </row>
        <row r="2350">
          <cell r="B2350" t="str">
            <v>Rab4b</v>
          </cell>
          <cell r="C2350">
            <v>8.0428871258050705E-2</v>
          </cell>
          <cell r="D2350">
            <v>0.42457026005846099</v>
          </cell>
        </row>
        <row r="2351">
          <cell r="B2351" t="str">
            <v>Dst</v>
          </cell>
          <cell r="C2351">
            <v>0.27248870608318498</v>
          </cell>
          <cell r="D2351">
            <v>1.1482852143623801</v>
          </cell>
        </row>
        <row r="2352">
          <cell r="B2352" t="str">
            <v>Smarca5</v>
          </cell>
          <cell r="C2352">
            <v>0.44794182185510301</v>
          </cell>
          <cell r="D2352">
            <v>1.3692371804971</v>
          </cell>
        </row>
        <row r="2353">
          <cell r="B2353" t="str">
            <v>Lrp1</v>
          </cell>
          <cell r="C2353">
            <v>0.20282701157184599</v>
          </cell>
          <cell r="D2353">
            <v>1.1150945066917299</v>
          </cell>
        </row>
        <row r="2354">
          <cell r="B2354" t="str">
            <v>Sncb</v>
          </cell>
          <cell r="C2354">
            <v>9.8157297893139497E-2</v>
          </cell>
          <cell r="D2354">
            <v>0.69122436146775701</v>
          </cell>
        </row>
        <row r="2355">
          <cell r="B2355" t="str">
            <v>Fdps</v>
          </cell>
          <cell r="C2355">
            <v>0.29031538577898203</v>
          </cell>
          <cell r="D2355">
            <v>1.1648033456706299</v>
          </cell>
        </row>
        <row r="2356">
          <cell r="B2356" t="str">
            <v>Wdr7</v>
          </cell>
          <cell r="C2356">
            <v>0.82307549197066399</v>
          </cell>
          <cell r="D2356">
            <v>0.98435501628232502</v>
          </cell>
        </row>
        <row r="2357">
          <cell r="B2357" t="str">
            <v>Syt12</v>
          </cell>
          <cell r="C2357">
            <v>0.89223135841004397</v>
          </cell>
          <cell r="D2357">
            <v>1.05402370126693</v>
          </cell>
        </row>
        <row r="2358">
          <cell r="B2358" t="str">
            <v>Brinp1</v>
          </cell>
          <cell r="C2358">
            <v>0.78856255373638695</v>
          </cell>
          <cell r="D2358">
            <v>1.0321850505900401</v>
          </cell>
        </row>
        <row r="2359">
          <cell r="B2359" t="str">
            <v>Ak5</v>
          </cell>
          <cell r="C2359">
            <v>6.5811338147766796E-2</v>
          </cell>
          <cell r="D2359">
            <v>0.88041887233516003</v>
          </cell>
        </row>
        <row r="2360">
          <cell r="B2360" t="str">
            <v>Vps16</v>
          </cell>
          <cell r="C2360">
            <v>0.47364467352117001</v>
          </cell>
          <cell r="D2360">
            <v>0.86831561020363501</v>
          </cell>
        </row>
        <row r="2361">
          <cell r="B2361" t="str">
            <v>Rab31</v>
          </cell>
          <cell r="C2361">
            <v>0.70682560309856901</v>
          </cell>
          <cell r="D2361">
            <v>0.97367556075110695</v>
          </cell>
        </row>
        <row r="2362">
          <cell r="B2362" t="str">
            <v>Tardbp</v>
          </cell>
          <cell r="C2362">
            <v>0.27542133647989298</v>
          </cell>
          <cell r="D2362">
            <v>0.78450583592389</v>
          </cell>
        </row>
        <row r="2363">
          <cell r="B2363" t="str">
            <v>Hnrnpll</v>
          </cell>
          <cell r="C2363">
            <v>0.68705567614858498</v>
          </cell>
          <cell r="D2363">
            <v>0.92536129037744896</v>
          </cell>
        </row>
        <row r="2364">
          <cell r="B2364" t="str">
            <v>Etfdh</v>
          </cell>
          <cell r="C2364">
            <v>0.64332484968695303</v>
          </cell>
          <cell r="D2364">
            <v>0.97356218577570297</v>
          </cell>
        </row>
        <row r="2365">
          <cell r="B2365" t="str">
            <v>Acaa1a</v>
          </cell>
          <cell r="C2365">
            <v>7.9734831981300602E-2</v>
          </cell>
          <cell r="D2365">
            <v>0.85658248424122896</v>
          </cell>
        </row>
        <row r="2366">
          <cell r="B2366" t="str">
            <v>Tf</v>
          </cell>
          <cell r="C2366">
            <v>2.98018718434278E-2</v>
          </cell>
          <cell r="D2366">
            <v>1.27250274054419</v>
          </cell>
        </row>
        <row r="2367">
          <cell r="B2367" t="str">
            <v>Rheb</v>
          </cell>
          <cell r="C2367">
            <v>0.57962300539514</v>
          </cell>
          <cell r="D2367">
            <v>1.0488988412349101</v>
          </cell>
        </row>
        <row r="2368">
          <cell r="B2368" t="str">
            <v>Tmco1</v>
          </cell>
          <cell r="C2368">
            <v>0.51710755277861697</v>
          </cell>
          <cell r="D2368">
            <v>1.3811717646022901</v>
          </cell>
        </row>
        <row r="2369">
          <cell r="B2369" t="str">
            <v>Sf3b3</v>
          </cell>
          <cell r="C2369">
            <v>6.36822526228248E-2</v>
          </cell>
          <cell r="D2369">
            <v>1.1878557903853599</v>
          </cell>
        </row>
        <row r="2370">
          <cell r="B2370" t="str">
            <v>Golga2</v>
          </cell>
          <cell r="C2370">
            <v>0.90165817554306604</v>
          </cell>
          <cell r="D2370">
            <v>1.07603911556605</v>
          </cell>
        </row>
        <row r="2371">
          <cell r="B2371" t="str">
            <v>Fam49b</v>
          </cell>
          <cell r="C2371">
            <v>0.87782761726054004</v>
          </cell>
          <cell r="D2371">
            <v>0.98445929918397401</v>
          </cell>
        </row>
        <row r="2372">
          <cell r="B2372" t="str">
            <v>Rin1</v>
          </cell>
          <cell r="C2372">
            <v>0.63105347104012699</v>
          </cell>
          <cell r="D2372">
            <v>0.91826183720851096</v>
          </cell>
        </row>
        <row r="2373">
          <cell r="B2373" t="str">
            <v>Mrpl37</v>
          </cell>
          <cell r="C2373">
            <v>0.926414563884703</v>
          </cell>
          <cell r="D2373">
            <v>1.0214603598138401</v>
          </cell>
        </row>
        <row r="2374">
          <cell r="B2374" t="str">
            <v>Chmp1a</v>
          </cell>
          <cell r="C2374">
            <v>0.64805956085104499</v>
          </cell>
          <cell r="D2374">
            <v>1.32386103645949</v>
          </cell>
        </row>
        <row r="2375">
          <cell r="B2375" t="str">
            <v>Cryzl1</v>
          </cell>
          <cell r="C2375">
            <v>0.75417948862850204</v>
          </cell>
          <cell r="D2375">
            <v>1.06749413080263</v>
          </cell>
        </row>
        <row r="2376">
          <cell r="B2376" t="str">
            <v>Macrod1</v>
          </cell>
          <cell r="C2376">
            <v>0.61705013443554702</v>
          </cell>
          <cell r="D2376">
            <v>1.0672157669406199</v>
          </cell>
        </row>
        <row r="2377">
          <cell r="B2377" t="str">
            <v>Dars</v>
          </cell>
          <cell r="C2377">
            <v>0.42260927553728</v>
          </cell>
          <cell r="D2377">
            <v>1.0260608138417</v>
          </cell>
        </row>
        <row r="2378">
          <cell r="B2378" t="str">
            <v>Mthfd1</v>
          </cell>
          <cell r="C2378">
            <v>0.58916111800316995</v>
          </cell>
          <cell r="D2378">
            <v>1.0444391082622599</v>
          </cell>
        </row>
        <row r="2379">
          <cell r="B2379" t="str">
            <v>Pcyt2</v>
          </cell>
          <cell r="C2379">
            <v>0.273552749551701</v>
          </cell>
          <cell r="D2379">
            <v>1.1954322994876301</v>
          </cell>
        </row>
        <row r="2380">
          <cell r="B2380" t="str">
            <v>Tubb6</v>
          </cell>
          <cell r="C2380">
            <v>0.49468519541707201</v>
          </cell>
          <cell r="D2380">
            <v>1.0715489203769999</v>
          </cell>
        </row>
        <row r="2381">
          <cell r="B2381" t="str">
            <v>Pdk3</v>
          </cell>
          <cell r="C2381">
            <v>3.1578087433100303E-2</v>
          </cell>
          <cell r="D2381">
            <v>1.10580329407942</v>
          </cell>
        </row>
        <row r="2382">
          <cell r="B2382" t="str">
            <v>Gmppa</v>
          </cell>
          <cell r="C2382">
            <v>1.24613296712237E-2</v>
          </cell>
          <cell r="D2382">
            <v>0.53391113639753196</v>
          </cell>
        </row>
        <row r="2383">
          <cell r="B2383" t="str">
            <v>Clip1</v>
          </cell>
          <cell r="C2383">
            <v>0.45834677175412902</v>
          </cell>
          <cell r="D2383">
            <v>0.81298008575361802</v>
          </cell>
        </row>
        <row r="2384">
          <cell r="B2384" t="str">
            <v>Tspan2</v>
          </cell>
          <cell r="C2384">
            <v>0.28017813423904098</v>
          </cell>
          <cell r="D2384">
            <v>0.89831074146142198</v>
          </cell>
        </row>
        <row r="2385">
          <cell r="B2385" t="str">
            <v>Far1</v>
          </cell>
          <cell r="C2385">
            <v>0.84231854916764204</v>
          </cell>
          <cell r="D2385">
            <v>0.92171641269906801</v>
          </cell>
        </row>
        <row r="2386">
          <cell r="B2386" t="str">
            <v>Marc2</v>
          </cell>
          <cell r="C2386">
            <v>8.6469793377480494E-2</v>
          </cell>
          <cell r="D2386">
            <v>1.08080975284086</v>
          </cell>
        </row>
        <row r="2387">
          <cell r="B2387" t="str">
            <v>Pycr2</v>
          </cell>
          <cell r="C2387">
            <v>0.54195428292263004</v>
          </cell>
          <cell r="D2387">
            <v>1.08797429309761</v>
          </cell>
        </row>
        <row r="2388">
          <cell r="B2388" t="str">
            <v>Lrrc59</v>
          </cell>
          <cell r="C2388">
            <v>0.37643478242804801</v>
          </cell>
          <cell r="D2388">
            <v>0.943633512735085</v>
          </cell>
        </row>
        <row r="2389">
          <cell r="B2389" t="str">
            <v>Ppp4r3b</v>
          </cell>
          <cell r="C2389">
            <v>0.75507289556533297</v>
          </cell>
          <cell r="D2389">
            <v>1.29553350108501</v>
          </cell>
        </row>
        <row r="2390">
          <cell r="B2390" t="str">
            <v>Pdia6</v>
          </cell>
          <cell r="C2390">
            <v>0.67716377988446996</v>
          </cell>
          <cell r="D2390">
            <v>0.96046787917196097</v>
          </cell>
        </row>
        <row r="2391">
          <cell r="B2391" t="str">
            <v>Pde2a</v>
          </cell>
          <cell r="C2391">
            <v>0.42256270795985401</v>
          </cell>
          <cell r="D2391">
            <v>1.1292413050883801</v>
          </cell>
        </row>
        <row r="2392">
          <cell r="B2392" t="str">
            <v>Kif2c</v>
          </cell>
          <cell r="C2392">
            <v>0.28189118450170397</v>
          </cell>
          <cell r="D2392">
            <v>1.57719056004979</v>
          </cell>
        </row>
        <row r="2393">
          <cell r="B2393" t="str">
            <v>Prpf3</v>
          </cell>
          <cell r="C2393">
            <v>7.3751130550367597E-2</v>
          </cell>
          <cell r="D2393">
            <v>2.4651632584942198</v>
          </cell>
        </row>
        <row r="2394">
          <cell r="B2394" t="str">
            <v>Blvrb</v>
          </cell>
          <cell r="C2394">
            <v>0.42114258248960801</v>
          </cell>
          <cell r="D2394">
            <v>0.69900681429475597</v>
          </cell>
        </row>
        <row r="2395">
          <cell r="B2395" t="str">
            <v>Polr2h</v>
          </cell>
          <cell r="C2395">
            <v>0.74523666111435805</v>
          </cell>
          <cell r="D2395">
            <v>1.04033271295334</v>
          </cell>
        </row>
        <row r="2396">
          <cell r="B2396" t="str">
            <v>Camk2g</v>
          </cell>
          <cell r="C2396">
            <v>0.1627153779295</v>
          </cell>
          <cell r="D2396">
            <v>0.85607296005475997</v>
          </cell>
        </row>
        <row r="2397">
          <cell r="B2397" t="str">
            <v>Xpo5</v>
          </cell>
          <cell r="C2397">
            <v>0.31689559506297899</v>
          </cell>
          <cell r="D2397">
            <v>0.53863690334607495</v>
          </cell>
        </row>
        <row r="2398">
          <cell r="B2398" t="str">
            <v>Mpi</v>
          </cell>
          <cell r="C2398">
            <v>0.30360893723725002</v>
          </cell>
          <cell r="D2398">
            <v>1.88913416985073</v>
          </cell>
        </row>
        <row r="2399">
          <cell r="B2399" t="str">
            <v>Slc12a6</v>
          </cell>
          <cell r="C2399">
            <v>0.37902516724521801</v>
          </cell>
          <cell r="D2399">
            <v>1.5504705206813101</v>
          </cell>
        </row>
        <row r="2400">
          <cell r="B2400" t="str">
            <v>Mrps2</v>
          </cell>
          <cell r="C2400">
            <v>0.14014008384294499</v>
          </cell>
          <cell r="D2400">
            <v>0.70011468985763003</v>
          </cell>
        </row>
        <row r="2401">
          <cell r="B2401" t="str">
            <v>Atad3</v>
          </cell>
          <cell r="C2401">
            <v>0.44990131158916802</v>
          </cell>
          <cell r="D2401">
            <v>0.91209120219988704</v>
          </cell>
        </row>
        <row r="2402">
          <cell r="B2402" t="str">
            <v>Sfxn5</v>
          </cell>
          <cell r="C2402">
            <v>0.55329405129475895</v>
          </cell>
          <cell r="D2402">
            <v>1.0822294782266999</v>
          </cell>
        </row>
        <row r="2403">
          <cell r="B2403" t="str">
            <v>Taldo1</v>
          </cell>
          <cell r="C2403">
            <v>6.5909074156219494E-2</v>
          </cell>
          <cell r="D2403">
            <v>1.0881185007834999</v>
          </cell>
        </row>
        <row r="2404">
          <cell r="B2404" t="str">
            <v>Hnrnpab</v>
          </cell>
          <cell r="C2404">
            <v>0.75059873770979102</v>
          </cell>
          <cell r="D2404">
            <v>0.96539375814902795</v>
          </cell>
        </row>
        <row r="2405">
          <cell r="B2405" t="str">
            <v>Myo5a</v>
          </cell>
          <cell r="C2405">
            <v>0.27865496723126099</v>
          </cell>
          <cell r="D2405">
            <v>1.0440041332852099</v>
          </cell>
        </row>
        <row r="2406">
          <cell r="B2406" t="str">
            <v>Sec14l2</v>
          </cell>
          <cell r="C2406">
            <v>0.31539671383587597</v>
          </cell>
          <cell r="D2406">
            <v>0.591720238964065</v>
          </cell>
        </row>
        <row r="2407">
          <cell r="B2407" t="str">
            <v>Wdr77</v>
          </cell>
          <cell r="C2407">
            <v>0.86507249010734399</v>
          </cell>
          <cell r="D2407">
            <v>0.97675851472566599</v>
          </cell>
        </row>
        <row r="2408">
          <cell r="B2408" t="str">
            <v>Nptxr</v>
          </cell>
          <cell r="C2408">
            <v>0.39785221085441702</v>
          </cell>
          <cell r="D2408">
            <v>0.89063449512453496</v>
          </cell>
        </row>
        <row r="2409">
          <cell r="B2409" t="str">
            <v>Mpst</v>
          </cell>
          <cell r="C2409">
            <v>0.65662204190329698</v>
          </cell>
          <cell r="D2409">
            <v>1.0634084433008999</v>
          </cell>
        </row>
        <row r="2410">
          <cell r="B2410" t="str">
            <v>Stoml2</v>
          </cell>
          <cell r="C2410">
            <v>0.140801524360994</v>
          </cell>
          <cell r="D2410">
            <v>0.61760129644135897</v>
          </cell>
        </row>
        <row r="2411">
          <cell r="B2411" t="str">
            <v>Psip1</v>
          </cell>
          <cell r="C2411">
            <v>0.31804769330806298</v>
          </cell>
          <cell r="D2411">
            <v>0.88702049981116704</v>
          </cell>
        </row>
        <row r="2412">
          <cell r="B2412" t="str">
            <v>Gpr37l1</v>
          </cell>
          <cell r="C2412">
            <v>0.169542738406672</v>
          </cell>
          <cell r="D2412">
            <v>1.15473188469153</v>
          </cell>
        </row>
        <row r="2413">
          <cell r="B2413" t="str">
            <v>Psmd6</v>
          </cell>
          <cell r="C2413">
            <v>0.378715235365362</v>
          </cell>
          <cell r="D2413">
            <v>0.81784830052955304</v>
          </cell>
        </row>
        <row r="2414">
          <cell r="B2414" t="str">
            <v>Rap1b</v>
          </cell>
          <cell r="C2414">
            <v>7.9905416960764794E-2</v>
          </cell>
          <cell r="D2414">
            <v>1.1690718086526799</v>
          </cell>
        </row>
        <row r="2415">
          <cell r="B2415" t="str">
            <v>Klhl22</v>
          </cell>
          <cell r="C2415">
            <v>0.48181229860908797</v>
          </cell>
          <cell r="D2415">
            <v>0.77405096026349396</v>
          </cell>
        </row>
        <row r="2416">
          <cell r="B2416" t="str">
            <v>Homer3</v>
          </cell>
          <cell r="C2416">
            <v>0.773144355415608</v>
          </cell>
          <cell r="D2416">
            <v>0.96297859314492096</v>
          </cell>
        </row>
        <row r="2417">
          <cell r="B2417" t="str">
            <v>Ggt7</v>
          </cell>
          <cell r="C2417">
            <v>0.38437790627848301</v>
          </cell>
          <cell r="D2417">
            <v>1.4848729091998001</v>
          </cell>
        </row>
        <row r="2418">
          <cell r="B2418" t="str">
            <v>Sfxn1</v>
          </cell>
          <cell r="C2418">
            <v>0.56968877749717495</v>
          </cell>
          <cell r="D2418">
            <v>1.0449767251028601</v>
          </cell>
        </row>
        <row r="2419">
          <cell r="B2419" t="str">
            <v>Tinagl1</v>
          </cell>
          <cell r="C2419">
            <v>0.17255444723598601</v>
          </cell>
          <cell r="D2419">
            <v>0.69534178825488102</v>
          </cell>
        </row>
        <row r="2420">
          <cell r="B2420" t="str">
            <v>Acy1</v>
          </cell>
          <cell r="C2420">
            <v>0.32993496824548502</v>
          </cell>
          <cell r="D2420">
            <v>1.30225564232726</v>
          </cell>
        </row>
        <row r="2421">
          <cell r="B2421" t="str">
            <v>Gorasp2</v>
          </cell>
          <cell r="C2421">
            <v>0.79443669642100201</v>
          </cell>
          <cell r="D2421">
            <v>1.0584412799401799</v>
          </cell>
        </row>
        <row r="2422">
          <cell r="B2422" t="str">
            <v>Hadhb</v>
          </cell>
          <cell r="C2422">
            <v>8.1013414172592599E-3</v>
          </cell>
          <cell r="D2422">
            <v>1.15943239249543</v>
          </cell>
        </row>
        <row r="2423">
          <cell r="B2423" t="str">
            <v>Plpp3</v>
          </cell>
          <cell r="C2423">
            <v>0.72914448162666801</v>
          </cell>
          <cell r="D2423">
            <v>0.97142715885465802</v>
          </cell>
        </row>
        <row r="2424">
          <cell r="B2424" t="str">
            <v>Actr3</v>
          </cell>
          <cell r="C2424">
            <v>0.55452054398651596</v>
          </cell>
          <cell r="D2424">
            <v>1.03539031496597</v>
          </cell>
        </row>
        <row r="2425">
          <cell r="B2425" t="str">
            <v>Pdxdc1</v>
          </cell>
          <cell r="C2425">
            <v>0.60796857437858098</v>
          </cell>
          <cell r="D2425">
            <v>0.74443771463327402</v>
          </cell>
        </row>
        <row r="2426">
          <cell r="B2426" t="str">
            <v>Nlgn1</v>
          </cell>
          <cell r="C2426">
            <v>0.17319823803475901</v>
          </cell>
          <cell r="D2426">
            <v>1.2349117495982</v>
          </cell>
        </row>
        <row r="2427">
          <cell r="B2427" t="str">
            <v>Ufsp2</v>
          </cell>
          <cell r="C2427">
            <v>0.44016847991470098</v>
          </cell>
          <cell r="D2427">
            <v>1.13516080927647</v>
          </cell>
        </row>
        <row r="2428">
          <cell r="B2428" t="str">
            <v>Usp11</v>
          </cell>
          <cell r="C2428">
            <v>0.55001142019870197</v>
          </cell>
          <cell r="D2428">
            <v>0.91079102617306795</v>
          </cell>
        </row>
        <row r="2429">
          <cell r="B2429" t="str">
            <v>Pls3</v>
          </cell>
          <cell r="C2429">
            <v>0.529236703922221</v>
          </cell>
          <cell r="D2429">
            <v>0.92840033596322902</v>
          </cell>
        </row>
        <row r="2430">
          <cell r="B2430" t="str">
            <v>Rragc</v>
          </cell>
          <cell r="C2430">
            <v>0.64002810003972199</v>
          </cell>
          <cell r="D2430">
            <v>0.92141419884698605</v>
          </cell>
        </row>
        <row r="2431">
          <cell r="B2431" t="str">
            <v>Psat1</v>
          </cell>
          <cell r="C2431">
            <v>5.2045193750954698E-2</v>
          </cell>
          <cell r="D2431">
            <v>1.0553672663606899</v>
          </cell>
        </row>
        <row r="2432">
          <cell r="B2432" t="str">
            <v>Hagh</v>
          </cell>
          <cell r="C2432">
            <v>0.45475053559126899</v>
          </cell>
          <cell r="D2432">
            <v>1.06343811676833</v>
          </cell>
        </row>
        <row r="2433">
          <cell r="B2433" t="str">
            <v>Vwa5a</v>
          </cell>
          <cell r="C2433">
            <v>0.70679237872706102</v>
          </cell>
          <cell r="D2433">
            <v>0.93668011974228405</v>
          </cell>
        </row>
        <row r="2434">
          <cell r="B2434" t="str">
            <v>Me2</v>
          </cell>
          <cell r="C2434">
            <v>0.12739317498564101</v>
          </cell>
          <cell r="D2434">
            <v>1.09358937006761</v>
          </cell>
        </row>
        <row r="2435">
          <cell r="B2435" t="str">
            <v>Stk24</v>
          </cell>
          <cell r="C2435">
            <v>0.23130443205036999</v>
          </cell>
          <cell r="D2435">
            <v>1.29699033271117</v>
          </cell>
        </row>
        <row r="2436">
          <cell r="B2436" t="str">
            <v>Aco2</v>
          </cell>
          <cell r="C2436">
            <v>0.70714752204660603</v>
          </cell>
          <cell r="D2436">
            <v>1.01110651145329</v>
          </cell>
        </row>
        <row r="2437">
          <cell r="B2437" t="str">
            <v>Emc3</v>
          </cell>
          <cell r="C2437">
            <v>0.78368866591594299</v>
          </cell>
          <cell r="D2437">
            <v>1.02211250065508</v>
          </cell>
        </row>
        <row r="2438">
          <cell r="B2438" t="str">
            <v>Dctn2</v>
          </cell>
          <cell r="C2438">
            <v>0.80792018066451499</v>
          </cell>
          <cell r="D2438">
            <v>1.0161728948155699</v>
          </cell>
        </row>
        <row r="2439">
          <cell r="B2439" t="str">
            <v>Cmas</v>
          </cell>
          <cell r="C2439">
            <v>0.276493138416608</v>
          </cell>
          <cell r="D2439">
            <v>0.54570318940261298</v>
          </cell>
        </row>
        <row r="2440">
          <cell r="B2440" t="str">
            <v>Dpp3</v>
          </cell>
          <cell r="C2440">
            <v>0.52669353450138801</v>
          </cell>
          <cell r="D2440">
            <v>0.83773575766698005</v>
          </cell>
        </row>
        <row r="2441">
          <cell r="B2441" t="str">
            <v>Rab28</v>
          </cell>
          <cell r="C2441">
            <v>0.60740115366187497</v>
          </cell>
          <cell r="D2441">
            <v>0.86474697394795796</v>
          </cell>
        </row>
        <row r="2442">
          <cell r="B2442" t="str">
            <v>Clint1</v>
          </cell>
          <cell r="C2442">
            <v>6.4212918021383306E-2</v>
          </cell>
          <cell r="D2442">
            <v>0.51264173973706095</v>
          </cell>
        </row>
        <row r="2443">
          <cell r="B2443" t="str">
            <v>Cryl1</v>
          </cell>
          <cell r="C2443">
            <v>0.77412954027972403</v>
          </cell>
          <cell r="D2443">
            <v>1.02701361139376</v>
          </cell>
        </row>
        <row r="2444">
          <cell r="B2444" t="str">
            <v>Prpf19</v>
          </cell>
          <cell r="C2444">
            <v>0.110009607318607</v>
          </cell>
          <cell r="D2444">
            <v>1.1124938160584901</v>
          </cell>
        </row>
        <row r="2445">
          <cell r="B2445" t="str">
            <v>Nampt</v>
          </cell>
          <cell r="C2445">
            <v>0.91961447058125501</v>
          </cell>
          <cell r="D2445">
            <v>1.0137293382374399</v>
          </cell>
        </row>
        <row r="2446">
          <cell r="B2446" t="str">
            <v>Lactb2</v>
          </cell>
          <cell r="C2446">
            <v>0.86354707687399601</v>
          </cell>
          <cell r="D2446">
            <v>0.88676687432213097</v>
          </cell>
        </row>
        <row r="2447">
          <cell r="B2447" t="str">
            <v>Dnajb11</v>
          </cell>
          <cell r="C2447">
            <v>8.5556418647733307E-2</v>
          </cell>
          <cell r="D2447">
            <v>0.84361531506831</v>
          </cell>
        </row>
        <row r="2448">
          <cell r="B2448" t="str">
            <v>Mlf2</v>
          </cell>
          <cell r="C2448">
            <v>0.43495874417403702</v>
          </cell>
          <cell r="D2448">
            <v>0.91267119888541504</v>
          </cell>
        </row>
        <row r="2449">
          <cell r="B2449" t="str">
            <v>Gak</v>
          </cell>
          <cell r="C2449">
            <v>0.48541807681393201</v>
          </cell>
          <cell r="D2449">
            <v>0.89731102287156606</v>
          </cell>
        </row>
        <row r="2450">
          <cell r="B2450" t="str">
            <v>Dhrs1</v>
          </cell>
          <cell r="C2450">
            <v>0.37121119447670298</v>
          </cell>
          <cell r="D2450">
            <v>1.07500639456511</v>
          </cell>
        </row>
        <row r="2451">
          <cell r="B2451" t="str">
            <v>Hibadh</v>
          </cell>
          <cell r="C2451">
            <v>0.31299448409727898</v>
          </cell>
          <cell r="D2451">
            <v>0.92833600323481702</v>
          </cell>
        </row>
        <row r="2452">
          <cell r="B2452" t="str">
            <v>Gmpr2</v>
          </cell>
          <cell r="C2452">
            <v>0.52320511256975999</v>
          </cell>
          <cell r="D2452">
            <v>1.3397291526974</v>
          </cell>
        </row>
        <row r="2453">
          <cell r="B2453" t="str">
            <v>Cds2</v>
          </cell>
          <cell r="C2453">
            <v>0.607715363634171</v>
          </cell>
          <cell r="D2453">
            <v>0.93187171940662705</v>
          </cell>
        </row>
        <row r="2454">
          <cell r="B2454" t="str">
            <v>St13</v>
          </cell>
          <cell r="C2454">
            <v>0.260865936076975</v>
          </cell>
          <cell r="D2454">
            <v>0.90866757230904704</v>
          </cell>
        </row>
        <row r="2455">
          <cell r="B2455" t="str">
            <v>Elp5</v>
          </cell>
          <cell r="C2455">
            <v>0.64195963279889501</v>
          </cell>
          <cell r="D2455">
            <v>0.76406903878858901</v>
          </cell>
        </row>
        <row r="2456">
          <cell r="B2456" t="str">
            <v>Dhrs4</v>
          </cell>
          <cell r="C2456">
            <v>0.28458776257798002</v>
          </cell>
          <cell r="D2456">
            <v>0.83216050762847604</v>
          </cell>
        </row>
        <row r="2457">
          <cell r="B2457" t="str">
            <v>Mat2b</v>
          </cell>
          <cell r="C2457">
            <v>0.169302629875064</v>
          </cell>
          <cell r="D2457">
            <v>1.26477350065149</v>
          </cell>
        </row>
        <row r="2458">
          <cell r="B2458" t="str">
            <v>Ndufa10</v>
          </cell>
          <cell r="C2458">
            <v>0.87689604020304401</v>
          </cell>
          <cell r="D2458">
            <v>0.98660475169502704</v>
          </cell>
        </row>
        <row r="2459">
          <cell r="B2459" t="str">
            <v>Etfa</v>
          </cell>
          <cell r="C2459">
            <v>7.0042580196072804E-2</v>
          </cell>
          <cell r="D2459">
            <v>1.1003827635539301</v>
          </cell>
        </row>
        <row r="2460">
          <cell r="B2460" t="str">
            <v>Gps1</v>
          </cell>
          <cell r="C2460">
            <v>0.82775175830575398</v>
          </cell>
          <cell r="D2460">
            <v>1.01220033030724</v>
          </cell>
        </row>
        <row r="2461">
          <cell r="B2461" t="str">
            <v>Ddah2</v>
          </cell>
          <cell r="C2461">
            <v>0.27079339481019099</v>
          </cell>
          <cell r="D2461">
            <v>0.89301435736470003</v>
          </cell>
        </row>
        <row r="2462">
          <cell r="B2462" t="str">
            <v>Rtcb</v>
          </cell>
          <cell r="C2462">
            <v>0.72991695441898896</v>
          </cell>
          <cell r="D2462">
            <v>1.08763175815077</v>
          </cell>
        </row>
        <row r="2463">
          <cell r="B2463" t="str">
            <v>Tnpo2</v>
          </cell>
          <cell r="C2463">
            <v>0.87136122992573395</v>
          </cell>
          <cell r="D2463">
            <v>1.02404774201781</v>
          </cell>
        </row>
        <row r="2464">
          <cell r="B2464" t="str">
            <v>Fuca1</v>
          </cell>
          <cell r="C2464">
            <v>0.42867025471106801</v>
          </cell>
          <cell r="D2464">
            <v>0.69047178238636198</v>
          </cell>
        </row>
        <row r="2465">
          <cell r="B2465" t="str">
            <v>Grpel1</v>
          </cell>
          <cell r="C2465">
            <v>0.92698913340897804</v>
          </cell>
          <cell r="D2465">
            <v>1.00495365985989</v>
          </cell>
        </row>
        <row r="2466">
          <cell r="B2466" t="str">
            <v>Abhd12</v>
          </cell>
          <cell r="C2466">
            <v>0.63918727474385995</v>
          </cell>
          <cell r="D2466">
            <v>0.94059628825627095</v>
          </cell>
        </row>
        <row r="2467">
          <cell r="B2467" t="str">
            <v>Psph</v>
          </cell>
          <cell r="C2467">
            <v>0.23860945771217201</v>
          </cell>
          <cell r="D2467">
            <v>1.1361498983390801</v>
          </cell>
        </row>
        <row r="2468">
          <cell r="B2468" t="str">
            <v>Park7</v>
          </cell>
          <cell r="C2468">
            <v>6.9189328417194496E-2</v>
          </cell>
          <cell r="D2468">
            <v>1.1703689205430301</v>
          </cell>
        </row>
        <row r="2469">
          <cell r="B2469" t="str">
            <v>Ndufs5</v>
          </cell>
          <cell r="C2469">
            <v>0.99261459792725804</v>
          </cell>
          <cell r="D2469">
            <v>0.999085685560956</v>
          </cell>
        </row>
        <row r="2470">
          <cell r="B2470" t="str">
            <v>Nck1</v>
          </cell>
          <cell r="C2470">
            <v>0.32417615848234299</v>
          </cell>
          <cell r="D2470">
            <v>0.82833927887999803</v>
          </cell>
        </row>
        <row r="2471">
          <cell r="B2471" t="str">
            <v>Epdr1</v>
          </cell>
          <cell r="C2471">
            <v>0.116063405772134</v>
          </cell>
          <cell r="D2471">
            <v>1.11809505010858</v>
          </cell>
        </row>
        <row r="2472">
          <cell r="B2472" t="str">
            <v>Dnaja3</v>
          </cell>
          <cell r="C2472">
            <v>0.31444532537536901</v>
          </cell>
          <cell r="D2472">
            <v>1.07505798387145</v>
          </cell>
        </row>
        <row r="2473">
          <cell r="B2473" t="str">
            <v>Erc1</v>
          </cell>
          <cell r="C2473">
            <v>0.29971380744002102</v>
          </cell>
          <cell r="D2473">
            <v>1.2417352498660901</v>
          </cell>
        </row>
        <row r="2474">
          <cell r="B2474" t="str">
            <v>Grk2</v>
          </cell>
          <cell r="C2474">
            <v>0.96010700482297395</v>
          </cell>
          <cell r="D2474">
            <v>0.99508061800441505</v>
          </cell>
        </row>
        <row r="2475">
          <cell r="B2475" t="str">
            <v>Kars</v>
          </cell>
          <cell r="C2475">
            <v>0.17200696331012799</v>
          </cell>
          <cell r="D2475">
            <v>1.8290318391713201</v>
          </cell>
        </row>
        <row r="2476">
          <cell r="B2476" t="str">
            <v>Pccb</v>
          </cell>
          <cell r="C2476">
            <v>0.80479457776688001</v>
          </cell>
          <cell r="D2476">
            <v>0.98443346546000399</v>
          </cell>
        </row>
        <row r="2477">
          <cell r="B2477" t="str">
            <v>Slc12a9</v>
          </cell>
          <cell r="C2477">
            <v>0.95390841032370399</v>
          </cell>
          <cell r="D2477">
            <v>1.03653772283352</v>
          </cell>
        </row>
        <row r="2478">
          <cell r="B2478" t="str">
            <v>Srrt</v>
          </cell>
          <cell r="C2478">
            <v>0.67450222014029604</v>
          </cell>
          <cell r="D2478">
            <v>0.79215232706203398</v>
          </cell>
        </row>
        <row r="2479">
          <cell r="B2479" t="str">
            <v>Mccc1</v>
          </cell>
          <cell r="C2479">
            <v>0.240720919980947</v>
          </cell>
          <cell r="D2479">
            <v>0.86488921775711802</v>
          </cell>
        </row>
        <row r="2480">
          <cell r="B2480" t="str">
            <v>Tktl1</v>
          </cell>
          <cell r="C2480">
            <v>8.5253179535861701E-2</v>
          </cell>
          <cell r="D2480">
            <v>1.1549683200279199</v>
          </cell>
        </row>
        <row r="2481">
          <cell r="B2481" t="str">
            <v>Cadm3</v>
          </cell>
          <cell r="C2481">
            <v>0.105085610567636</v>
          </cell>
          <cell r="D2481">
            <v>0.59680930506632002</v>
          </cell>
        </row>
        <row r="2482">
          <cell r="B2482" t="str">
            <v>Mrpl43</v>
          </cell>
          <cell r="C2482">
            <v>0.36038997817422103</v>
          </cell>
          <cell r="D2482">
            <v>0.72513655629894902</v>
          </cell>
        </row>
        <row r="2483">
          <cell r="B2483" t="str">
            <v>Mrpl9</v>
          </cell>
          <cell r="C2483">
            <v>0.97298802068842105</v>
          </cell>
          <cell r="D2483">
            <v>0.97971831447537805</v>
          </cell>
        </row>
        <row r="2484">
          <cell r="B2484" t="str">
            <v>Acss1</v>
          </cell>
          <cell r="C2484">
            <v>0.66794479836444798</v>
          </cell>
          <cell r="D2484">
            <v>1.04825371995323</v>
          </cell>
        </row>
        <row r="2485">
          <cell r="B2485" t="str">
            <v>Sf3b1</v>
          </cell>
          <cell r="C2485">
            <v>0.96460517690319503</v>
          </cell>
          <cell r="D2485">
            <v>0.98865364441486503</v>
          </cell>
        </row>
        <row r="2486">
          <cell r="B2486" t="str">
            <v>Rims1</v>
          </cell>
          <cell r="C2486">
            <v>0.57225076071636705</v>
          </cell>
          <cell r="D2486">
            <v>1.0357169259396599</v>
          </cell>
        </row>
        <row r="2487">
          <cell r="B2487" t="str">
            <v>Nsmf</v>
          </cell>
          <cell r="C2487">
            <v>0.72520158750730501</v>
          </cell>
          <cell r="D2487">
            <v>0.82776471280866604</v>
          </cell>
        </row>
        <row r="2488">
          <cell r="B2488" t="str">
            <v>Ankrd17</v>
          </cell>
          <cell r="C2488">
            <v>0.58733204319421195</v>
          </cell>
          <cell r="D2488">
            <v>0.64973310267750894</v>
          </cell>
        </row>
        <row r="2489">
          <cell r="B2489" t="str">
            <v>Hspbp1</v>
          </cell>
          <cell r="C2489">
            <v>0.91106943209722702</v>
          </cell>
          <cell r="D2489">
            <v>1.0177186335591699</v>
          </cell>
        </row>
        <row r="2490">
          <cell r="B2490" t="str">
            <v>Cntnap4</v>
          </cell>
          <cell r="C2490">
            <v>8.2046072689457697E-2</v>
          </cell>
          <cell r="D2490">
            <v>1.2600640700507599</v>
          </cell>
        </row>
        <row r="2491">
          <cell r="B2491" t="str">
            <v>Rab27b</v>
          </cell>
          <cell r="C2491">
            <v>0.57482116540390804</v>
          </cell>
          <cell r="D2491">
            <v>1.0546049146759999</v>
          </cell>
        </row>
        <row r="2492">
          <cell r="B2492" t="str">
            <v>Rtn4</v>
          </cell>
          <cell r="C2492">
            <v>0.27522009600436798</v>
          </cell>
          <cell r="D2492">
            <v>1.06943363793479</v>
          </cell>
        </row>
        <row r="2493">
          <cell r="B2493" t="str">
            <v>Ntm</v>
          </cell>
          <cell r="C2493">
            <v>6.5239874420574398E-2</v>
          </cell>
          <cell r="D2493">
            <v>1.14637142486071</v>
          </cell>
        </row>
        <row r="2494">
          <cell r="B2494" t="str">
            <v>Rrbp1</v>
          </cell>
          <cell r="C2494">
            <v>5.5232914598006798E-2</v>
          </cell>
          <cell r="D2494">
            <v>1.9353312735746699</v>
          </cell>
        </row>
        <row r="2495">
          <cell r="B2495" t="str">
            <v>Ubxn6</v>
          </cell>
          <cell r="C2495">
            <v>0.96900884392093201</v>
          </cell>
          <cell r="D2495">
            <v>1.00405902133367</v>
          </cell>
        </row>
        <row r="2496">
          <cell r="B2496" t="str">
            <v>Trim33</v>
          </cell>
          <cell r="C2496">
            <v>0.28479129190239</v>
          </cell>
          <cell r="D2496">
            <v>1.4677343929301201</v>
          </cell>
        </row>
        <row r="2497">
          <cell r="B2497" t="str">
            <v>Arhgdia</v>
          </cell>
          <cell r="C2497">
            <v>0.77325137301316005</v>
          </cell>
          <cell r="D2497">
            <v>0.98093199294735101</v>
          </cell>
        </row>
        <row r="2498">
          <cell r="B2498" t="str">
            <v>Acsbg1</v>
          </cell>
          <cell r="C2498">
            <v>0.165393778885532</v>
          </cell>
          <cell r="D2498">
            <v>1.09998831312376</v>
          </cell>
        </row>
        <row r="2499">
          <cell r="B2499" t="str">
            <v>Prpf8</v>
          </cell>
          <cell r="C2499">
            <v>0.32988202353295099</v>
          </cell>
          <cell r="D2499">
            <v>1.1083803449802001</v>
          </cell>
        </row>
        <row r="2500">
          <cell r="B2500" t="str">
            <v>Ndufa5</v>
          </cell>
          <cell r="C2500">
            <v>0.518545196809582</v>
          </cell>
          <cell r="D2500">
            <v>1.03581672636133</v>
          </cell>
        </row>
        <row r="2501">
          <cell r="B2501" t="str">
            <v>Cox6c</v>
          </cell>
          <cell r="C2501">
            <v>0.42972467984504198</v>
          </cell>
          <cell r="D2501">
            <v>1.05634694507648</v>
          </cell>
        </row>
        <row r="2502">
          <cell r="B2502" t="str">
            <v>Tomm22</v>
          </cell>
          <cell r="C2502">
            <v>0.63270083755441298</v>
          </cell>
          <cell r="D2502">
            <v>1.28626343323833</v>
          </cell>
        </row>
        <row r="2503">
          <cell r="B2503" t="str">
            <v>Atp5mg</v>
          </cell>
          <cell r="C2503">
            <v>0.54349928542445003</v>
          </cell>
          <cell r="D2503">
            <v>1.0907475109624001</v>
          </cell>
        </row>
        <row r="2504">
          <cell r="B2504" t="str">
            <v>Rpl17</v>
          </cell>
          <cell r="C2504">
            <v>0.91960334548649902</v>
          </cell>
          <cell r="D2504">
            <v>1.04588358852554</v>
          </cell>
        </row>
        <row r="2505">
          <cell r="B2505" t="str">
            <v>Hint3</v>
          </cell>
          <cell r="C2505">
            <v>0.52171744103703799</v>
          </cell>
          <cell r="D2505">
            <v>0.936437001608316</v>
          </cell>
        </row>
        <row r="2506">
          <cell r="B2506" t="str">
            <v>Mydgf</v>
          </cell>
          <cell r="C2506">
            <v>0.69643207975126598</v>
          </cell>
          <cell r="D2506">
            <v>0.81696876817106501</v>
          </cell>
        </row>
        <row r="2507">
          <cell r="B2507" t="str">
            <v>Glo1</v>
          </cell>
          <cell r="C2507">
            <v>1.7348182897083099E-2</v>
          </cell>
          <cell r="D2507">
            <v>1.2180116146023301</v>
          </cell>
        </row>
        <row r="2508">
          <cell r="B2508" t="str">
            <v>Mgst3</v>
          </cell>
          <cell r="C2508">
            <v>0.51579522556483604</v>
          </cell>
          <cell r="D2508">
            <v>1.3744445715226501</v>
          </cell>
        </row>
        <row r="2509">
          <cell r="B2509" t="str">
            <v>Glod4</v>
          </cell>
          <cell r="C2509">
            <v>0.29049133164844199</v>
          </cell>
          <cell r="D2509">
            <v>1.06714046681578</v>
          </cell>
        </row>
        <row r="2510">
          <cell r="B2510" t="str">
            <v>Cntnap2</v>
          </cell>
          <cell r="C2510">
            <v>0.76059011701865398</v>
          </cell>
          <cell r="D2510">
            <v>0.93092563634995695</v>
          </cell>
        </row>
        <row r="2511">
          <cell r="B2511" t="str">
            <v>Fdx2</v>
          </cell>
          <cell r="C2511">
            <v>8.2407549378203104E-2</v>
          </cell>
          <cell r="D2511">
            <v>1.92120653543012</v>
          </cell>
        </row>
        <row r="2512">
          <cell r="B2512" t="str">
            <v>Arpc5</v>
          </cell>
          <cell r="C2512">
            <v>0.88107315135855202</v>
          </cell>
          <cell r="D2512">
            <v>0.95947904583185695</v>
          </cell>
        </row>
        <row r="2513">
          <cell r="B2513" t="str">
            <v>Atg3</v>
          </cell>
          <cell r="C2513">
            <v>0.35537767187238201</v>
          </cell>
          <cell r="D2513">
            <v>0.812392999544159</v>
          </cell>
        </row>
        <row r="2514">
          <cell r="B2514" t="str">
            <v>Uqcr11</v>
          </cell>
          <cell r="C2514">
            <v>0.304058768024486</v>
          </cell>
          <cell r="D2514">
            <v>0.43188756610994999</v>
          </cell>
        </row>
        <row r="2515">
          <cell r="B2515" t="str">
            <v>Lap3</v>
          </cell>
          <cell r="C2515">
            <v>0.20661663685131501</v>
          </cell>
          <cell r="D2515">
            <v>1.11977878902911</v>
          </cell>
        </row>
        <row r="2516">
          <cell r="B2516" t="str">
            <v>Lamtor1</v>
          </cell>
          <cell r="C2516">
            <v>0.232912757196861</v>
          </cell>
          <cell r="D2516">
            <v>0.82972607909902196</v>
          </cell>
        </row>
        <row r="2517">
          <cell r="B2517" t="str">
            <v>Stambp</v>
          </cell>
          <cell r="C2517">
            <v>0.75390843156280996</v>
          </cell>
          <cell r="D2517">
            <v>1.0420941109228401</v>
          </cell>
        </row>
        <row r="2518">
          <cell r="B2518" t="str">
            <v>Ube2t</v>
          </cell>
          <cell r="C2518">
            <v>0.460246864110398</v>
          </cell>
          <cell r="D2518">
            <v>0.90958396337945902</v>
          </cell>
        </row>
        <row r="2519">
          <cell r="B2519" t="str">
            <v>Nenf</v>
          </cell>
          <cell r="C2519">
            <v>0.309768544612397</v>
          </cell>
          <cell r="D2519">
            <v>1.44430335614195</v>
          </cell>
        </row>
        <row r="2520">
          <cell r="B2520" t="str">
            <v>Nudcd2</v>
          </cell>
          <cell r="C2520">
            <v>0.22875332868800699</v>
          </cell>
          <cell r="D2520">
            <v>1.6573704243754399</v>
          </cell>
        </row>
        <row r="2521">
          <cell r="B2521" t="str">
            <v>Ndufc2</v>
          </cell>
          <cell r="C2521">
            <v>9.2871036191625705E-2</v>
          </cell>
          <cell r="D2521">
            <v>1.11346628916559</v>
          </cell>
        </row>
        <row r="2522">
          <cell r="B2522" t="str">
            <v>Pgls</v>
          </cell>
          <cell r="C2522">
            <v>0.73323957488809199</v>
          </cell>
          <cell r="D2522">
            <v>1.03086826664864</v>
          </cell>
        </row>
        <row r="2523">
          <cell r="B2523" t="str">
            <v>Decr1</v>
          </cell>
          <cell r="C2523">
            <v>0.26457280002375499</v>
          </cell>
          <cell r="D2523">
            <v>1.1019823020137101</v>
          </cell>
        </row>
        <row r="2524">
          <cell r="B2524" t="str">
            <v>Mtap</v>
          </cell>
          <cell r="C2524">
            <v>0.32079974651572002</v>
          </cell>
          <cell r="D2524">
            <v>1.68787485452212</v>
          </cell>
        </row>
        <row r="2525">
          <cell r="B2525" t="str">
            <v>Uqcrq</v>
          </cell>
          <cell r="C2525">
            <v>0.94981284802233801</v>
          </cell>
          <cell r="D2525">
            <v>0.99177105457307702</v>
          </cell>
        </row>
        <row r="2526">
          <cell r="B2526" t="str">
            <v>Ndufa2</v>
          </cell>
          <cell r="C2526">
            <v>0.97833216126688505</v>
          </cell>
          <cell r="D2526">
            <v>1.00139558013123</v>
          </cell>
        </row>
        <row r="2527">
          <cell r="B2527" t="str">
            <v>Txndc9</v>
          </cell>
          <cell r="C2527">
            <v>0.816950972054443</v>
          </cell>
          <cell r="D2527">
            <v>0.98235233242940101</v>
          </cell>
        </row>
        <row r="2528">
          <cell r="B2528" t="str">
            <v>Vps25</v>
          </cell>
          <cell r="C2528">
            <v>0.36712435639846502</v>
          </cell>
          <cell r="D2528">
            <v>0.76595648512801195</v>
          </cell>
        </row>
        <row r="2529">
          <cell r="B2529" t="str">
            <v>Timm22</v>
          </cell>
          <cell r="C2529">
            <v>0.25630534726045001</v>
          </cell>
          <cell r="D2529">
            <v>1.62595481452529</v>
          </cell>
        </row>
        <row r="2530">
          <cell r="B2530" t="str">
            <v>Ndufa3</v>
          </cell>
          <cell r="C2530">
            <v>0.41387309960427798</v>
          </cell>
          <cell r="D2530">
            <v>0.57785939389345498</v>
          </cell>
        </row>
        <row r="2531">
          <cell r="B2531" t="str">
            <v>Fis1</v>
          </cell>
          <cell r="C2531">
            <v>0.25434673986300299</v>
          </cell>
          <cell r="D2531">
            <v>0.79627402288021998</v>
          </cell>
        </row>
        <row r="2532">
          <cell r="B2532" t="str">
            <v>Trappc5</v>
          </cell>
          <cell r="C2532">
            <v>0.215583542708499</v>
          </cell>
          <cell r="D2532">
            <v>1.1027302456915</v>
          </cell>
        </row>
        <row r="2533">
          <cell r="B2533" t="str">
            <v>Sdhb</v>
          </cell>
          <cell r="C2533">
            <v>0.13032399286140101</v>
          </cell>
          <cell r="D2533">
            <v>1.05989042004509</v>
          </cell>
        </row>
        <row r="2534">
          <cell r="B2534" t="str">
            <v>Cisd2</v>
          </cell>
          <cell r="C2534">
            <v>6.9281386195186603E-2</v>
          </cell>
          <cell r="D2534">
            <v>0.67395116141379496</v>
          </cell>
        </row>
        <row r="2535">
          <cell r="B2535" t="str">
            <v>Bzw1</v>
          </cell>
          <cell r="C2535">
            <v>6.6252929153014298E-2</v>
          </cell>
          <cell r="D2535">
            <v>1.41232680972409</v>
          </cell>
        </row>
        <row r="2536">
          <cell r="B2536" t="str">
            <v>Ndufb4</v>
          </cell>
          <cell r="C2536">
            <v>0.42480699325146798</v>
          </cell>
          <cell r="D2536">
            <v>0.91220127837560305</v>
          </cell>
        </row>
        <row r="2537">
          <cell r="B2537" t="str">
            <v>Sar1b</v>
          </cell>
          <cell r="C2537">
            <v>0.16098951984826201</v>
          </cell>
          <cell r="D2537">
            <v>0.87608260541063898</v>
          </cell>
        </row>
        <row r="2538">
          <cell r="B2538" t="str">
            <v>Rab5a</v>
          </cell>
          <cell r="C2538">
            <v>0.24950334042363101</v>
          </cell>
          <cell r="D2538">
            <v>0.945861304388387</v>
          </cell>
        </row>
        <row r="2539">
          <cell r="B2539" t="str">
            <v>Rgs10</v>
          </cell>
          <cell r="C2539">
            <v>0.10313358308104401</v>
          </cell>
          <cell r="D2539">
            <v>0.41779873026587</v>
          </cell>
        </row>
        <row r="2540">
          <cell r="B2540" t="str">
            <v>RTRAF</v>
          </cell>
          <cell r="C2540">
            <v>0.90228971937568403</v>
          </cell>
          <cell r="D2540">
            <v>0.98913038426820499</v>
          </cell>
        </row>
        <row r="2541">
          <cell r="B2541" t="str">
            <v>Pcyox1</v>
          </cell>
          <cell r="C2541">
            <v>0.92091456992277598</v>
          </cell>
          <cell r="D2541">
            <v>1.0111606830461299</v>
          </cell>
        </row>
        <row r="2542">
          <cell r="B2542" t="str">
            <v>Ndufb5</v>
          </cell>
          <cell r="C2542">
            <v>0.30184007550583603</v>
          </cell>
          <cell r="D2542">
            <v>0.89441208689406204</v>
          </cell>
        </row>
        <row r="2543">
          <cell r="B2543" t="str">
            <v>Gmfb</v>
          </cell>
          <cell r="C2543">
            <v>0.98477818704665798</v>
          </cell>
          <cell r="D2543">
            <v>1.00074618523069</v>
          </cell>
        </row>
        <row r="2544">
          <cell r="B2544" t="str">
            <v>Cotl1</v>
          </cell>
          <cell r="C2544">
            <v>5.0759009119678601E-2</v>
          </cell>
          <cell r="D2544">
            <v>1.1744203931453301</v>
          </cell>
        </row>
        <row r="2545">
          <cell r="B2545" t="str">
            <v>Denr</v>
          </cell>
          <cell r="C2545">
            <v>0.54431417683407401</v>
          </cell>
          <cell r="D2545">
            <v>1.08773027159189</v>
          </cell>
        </row>
        <row r="2546">
          <cell r="B2546" t="str">
            <v>Ndufb9</v>
          </cell>
          <cell r="C2546">
            <v>0.54616321056908101</v>
          </cell>
          <cell r="D2546">
            <v>0.77948141642815605</v>
          </cell>
        </row>
        <row r="2547">
          <cell r="B2547" t="str">
            <v>Mrpl20</v>
          </cell>
          <cell r="C2547">
            <v>4.6033349873230503E-2</v>
          </cell>
          <cell r="D2547">
            <v>3.3709867225879799</v>
          </cell>
        </row>
        <row r="2548">
          <cell r="B2548" t="str">
            <v>Mrpl18</v>
          </cell>
          <cell r="C2548">
            <v>0.32351276595126799</v>
          </cell>
          <cell r="D2548">
            <v>2.1911277713670301</v>
          </cell>
        </row>
        <row r="2549">
          <cell r="B2549" t="str">
            <v>Txndc17</v>
          </cell>
          <cell r="C2549">
            <v>0.763118134897806</v>
          </cell>
          <cell r="D2549">
            <v>1.1166502582584099</v>
          </cell>
        </row>
        <row r="2550">
          <cell r="B2550" t="str">
            <v>Glrx3</v>
          </cell>
          <cell r="C2550">
            <v>0.84507653399607896</v>
          </cell>
          <cell r="D2550">
            <v>0.97197544453208695</v>
          </cell>
        </row>
        <row r="2551">
          <cell r="B2551" t="str">
            <v>Trap1</v>
          </cell>
          <cell r="C2551">
            <v>0.203692178841098</v>
          </cell>
          <cell r="D2551">
            <v>0.69881262274015699</v>
          </cell>
        </row>
        <row r="2552">
          <cell r="B2552" t="str">
            <v>Atp5pb</v>
          </cell>
          <cell r="C2552">
            <v>0.63214408240497799</v>
          </cell>
          <cell r="D2552">
            <v>1.05039678963304</v>
          </cell>
        </row>
        <row r="2553">
          <cell r="B2553" t="str">
            <v>Rps21</v>
          </cell>
          <cell r="C2553">
            <v>0.36321609457520698</v>
          </cell>
          <cell r="D2553">
            <v>0.87523675764327802</v>
          </cell>
        </row>
        <row r="2554">
          <cell r="B2554" t="str">
            <v>Acot13</v>
          </cell>
          <cell r="C2554">
            <v>0.76705598885558002</v>
          </cell>
          <cell r="D2554">
            <v>1.0341208235683099</v>
          </cell>
        </row>
        <row r="2555">
          <cell r="B2555" t="str">
            <v>Ppp6c</v>
          </cell>
          <cell r="C2555">
            <v>0.77954691983273605</v>
          </cell>
          <cell r="D2555">
            <v>1.0869588371752199</v>
          </cell>
        </row>
        <row r="2556">
          <cell r="B2556" t="str">
            <v>Slc25a46</v>
          </cell>
          <cell r="C2556">
            <v>0.23198981678692299</v>
          </cell>
          <cell r="D2556">
            <v>2.5204773627654702</v>
          </cell>
        </row>
        <row r="2557">
          <cell r="B2557" t="str">
            <v>Mri1</v>
          </cell>
          <cell r="C2557">
            <v>0.77736644438681202</v>
          </cell>
          <cell r="D2557">
            <v>1.21736987007083</v>
          </cell>
        </row>
        <row r="2558">
          <cell r="B2558" t="str">
            <v>Txndc12</v>
          </cell>
          <cell r="C2558">
            <v>0.30571109261735602</v>
          </cell>
          <cell r="D2558">
            <v>1.2220687295278201</v>
          </cell>
        </row>
        <row r="2559">
          <cell r="B2559" t="str">
            <v>Retreg3</v>
          </cell>
          <cell r="C2559">
            <v>0.78371987463783099</v>
          </cell>
          <cell r="D2559">
            <v>1.1217253757491801</v>
          </cell>
        </row>
        <row r="2560">
          <cell r="B2560" t="str">
            <v>Mrps24</v>
          </cell>
          <cell r="C2560">
            <v>0.76623864714019596</v>
          </cell>
          <cell r="D2560">
            <v>1.06763821643669</v>
          </cell>
        </row>
        <row r="2561">
          <cell r="B2561" t="str">
            <v>Map1lc3b</v>
          </cell>
          <cell r="C2561">
            <v>0.56261842200977596</v>
          </cell>
          <cell r="D2561">
            <v>1.0299505064983101</v>
          </cell>
        </row>
        <row r="2562">
          <cell r="B2562" t="str">
            <v>Ywhab</v>
          </cell>
          <cell r="C2562">
            <v>0.141365529700123</v>
          </cell>
          <cell r="D2562">
            <v>0.90582224231133601</v>
          </cell>
        </row>
        <row r="2563">
          <cell r="B2563" t="str">
            <v>Ykt6</v>
          </cell>
          <cell r="C2563">
            <v>0.19826833369177099</v>
          </cell>
          <cell r="D2563">
            <v>0.87858879185012695</v>
          </cell>
        </row>
        <row r="2564">
          <cell r="B2564" t="str">
            <v>Arl8b</v>
          </cell>
          <cell r="C2564">
            <v>0.99297517728208795</v>
          </cell>
          <cell r="D2564">
            <v>0.99925344616932099</v>
          </cell>
        </row>
        <row r="2565">
          <cell r="B2565" t="str">
            <v>Otub2</v>
          </cell>
          <cell r="C2565">
            <v>0.32821382423274997</v>
          </cell>
          <cell r="D2565">
            <v>1.5432977882121099</v>
          </cell>
        </row>
        <row r="2566">
          <cell r="B2566" t="str">
            <v>Cyb5b</v>
          </cell>
          <cell r="C2566">
            <v>0.84416253448155398</v>
          </cell>
          <cell r="D2566">
            <v>1.0305919400869801</v>
          </cell>
        </row>
        <row r="2567">
          <cell r="B2567" t="str">
            <v>Uqcc2</v>
          </cell>
          <cell r="C2567">
            <v>5.7969808340721199E-2</v>
          </cell>
          <cell r="D2567">
            <v>0.51996834319983398</v>
          </cell>
        </row>
        <row r="2568">
          <cell r="B2568" t="str">
            <v>Ndufa6</v>
          </cell>
          <cell r="C2568">
            <v>0.95257303943213101</v>
          </cell>
          <cell r="D2568">
            <v>1.0062649469372</v>
          </cell>
        </row>
        <row r="2569">
          <cell r="B2569" t="str">
            <v>Ndufb3</v>
          </cell>
          <cell r="C2569">
            <v>0.58291260127357103</v>
          </cell>
          <cell r="D2569">
            <v>1.0544880759856901</v>
          </cell>
        </row>
        <row r="2570">
          <cell r="B2570" t="str">
            <v>Psmd9</v>
          </cell>
          <cell r="C2570">
            <v>0.50671765383558398</v>
          </cell>
          <cell r="D2570">
            <v>0.92510509680004205</v>
          </cell>
        </row>
        <row r="2571">
          <cell r="B2571" t="str">
            <v>Ufc1</v>
          </cell>
          <cell r="C2571">
            <v>0.98191025344660698</v>
          </cell>
          <cell r="D2571">
            <v>1.00319983669906</v>
          </cell>
        </row>
        <row r="2572">
          <cell r="B2572" t="str">
            <v>Ppid</v>
          </cell>
          <cell r="C2572">
            <v>0.54575061351502596</v>
          </cell>
          <cell r="D2572">
            <v>1.0492104133753399</v>
          </cell>
        </row>
        <row r="2573">
          <cell r="B2573" t="str">
            <v>Ndufab1</v>
          </cell>
          <cell r="C2573">
            <v>0.77295756336933696</v>
          </cell>
          <cell r="D2573">
            <v>0.92261988023617103</v>
          </cell>
        </row>
        <row r="2574">
          <cell r="B2574" t="str">
            <v>Vta1</v>
          </cell>
          <cell r="C2574">
            <v>0.26078073983991601</v>
          </cell>
          <cell r="D2574">
            <v>1.0585658431062499</v>
          </cell>
        </row>
        <row r="2575">
          <cell r="B2575" t="str">
            <v>Atp6v1g1</v>
          </cell>
          <cell r="C2575">
            <v>0.58312717119249502</v>
          </cell>
          <cell r="D2575">
            <v>0.93430784080937601</v>
          </cell>
        </row>
        <row r="2576">
          <cell r="B2576" t="str">
            <v>Rpl14</v>
          </cell>
          <cell r="C2576">
            <v>1.38147026630516E-2</v>
          </cell>
          <cell r="D2576">
            <v>0.86247815984707499</v>
          </cell>
        </row>
        <row r="2577">
          <cell r="B2577" t="str">
            <v>Gadd45gip1</v>
          </cell>
          <cell r="C2577">
            <v>0.11460054156032801</v>
          </cell>
          <cell r="D2577">
            <v>0.70831484033509795</v>
          </cell>
        </row>
        <row r="2578">
          <cell r="B2578" t="str">
            <v>Ndufb7</v>
          </cell>
          <cell r="C2578">
            <v>2.09666990844379E-3</v>
          </cell>
          <cell r="D2578">
            <v>1.2090159674847401</v>
          </cell>
        </row>
        <row r="2579">
          <cell r="B2579" t="str">
            <v>Slc25a11</v>
          </cell>
          <cell r="C2579">
            <v>0.113024656386974</v>
          </cell>
          <cell r="D2579">
            <v>1.0940198636078799</v>
          </cell>
        </row>
        <row r="2580">
          <cell r="B2580" t="str">
            <v>Uqcrfs1</v>
          </cell>
          <cell r="C2580">
            <v>0.121681635642497</v>
          </cell>
          <cell r="D2580">
            <v>1.17769336530075</v>
          </cell>
        </row>
        <row r="2581">
          <cell r="B2581" t="str">
            <v>Necap1</v>
          </cell>
          <cell r="C2581">
            <v>0.29467929007907001</v>
          </cell>
          <cell r="D2581">
            <v>0.86374099905091595</v>
          </cell>
        </row>
        <row r="2582">
          <cell r="B2582" t="str">
            <v>Dmac2l</v>
          </cell>
          <cell r="C2582">
            <v>5.6631569086647203E-2</v>
          </cell>
          <cell r="D2582">
            <v>1.63521967166807</v>
          </cell>
        </row>
        <row r="2583">
          <cell r="B2583" t="str">
            <v>Nhp2</v>
          </cell>
          <cell r="C2583">
            <v>0.240108751299527</v>
          </cell>
          <cell r="D2583">
            <v>0.65837541175863601</v>
          </cell>
        </row>
        <row r="2584">
          <cell r="B2584" t="str">
            <v>Tppp3</v>
          </cell>
          <cell r="C2584">
            <v>0.43765513304120901</v>
          </cell>
          <cell r="D2584">
            <v>1.1352686675191901</v>
          </cell>
        </row>
        <row r="2585">
          <cell r="B2585" t="str">
            <v>Mtfp1</v>
          </cell>
          <cell r="C2585">
            <v>0.34221679273872002</v>
          </cell>
          <cell r="D2585">
            <v>1.0725251196712</v>
          </cell>
        </row>
        <row r="2586">
          <cell r="B2586" t="str">
            <v>Chchd3</v>
          </cell>
          <cell r="C2586">
            <v>5.8100795886697899E-2</v>
          </cell>
          <cell r="D2586">
            <v>1.26777680279838</v>
          </cell>
        </row>
        <row r="2587">
          <cell r="B2587" t="str">
            <v>Vkorc1</v>
          </cell>
          <cell r="C2587">
            <v>0.54355978921095505</v>
          </cell>
          <cell r="D2587">
            <v>1.27949182524567</v>
          </cell>
        </row>
        <row r="2588">
          <cell r="B2588" t="str">
            <v>Lrrc40</v>
          </cell>
          <cell r="C2588">
            <v>0.93480684156805305</v>
          </cell>
          <cell r="D2588">
            <v>1.01728824351596</v>
          </cell>
        </row>
        <row r="2589">
          <cell r="B2589" t="str">
            <v>Ociad1</v>
          </cell>
          <cell r="C2589">
            <v>0.38095951434415198</v>
          </cell>
          <cell r="D2589">
            <v>1.0769559434304601</v>
          </cell>
        </row>
        <row r="2590">
          <cell r="B2590" t="str">
            <v>Emc2</v>
          </cell>
          <cell r="C2590">
            <v>7.9298328802218598E-2</v>
          </cell>
          <cell r="D2590">
            <v>1.1214049799660499</v>
          </cell>
        </row>
        <row r="2591">
          <cell r="B2591" t="str">
            <v>Dbndd2</v>
          </cell>
          <cell r="C2591">
            <v>0.124041029930165</v>
          </cell>
          <cell r="D2591">
            <v>0.41546111444426997</v>
          </cell>
        </row>
        <row r="2592">
          <cell r="B2592" t="str">
            <v>Xpot</v>
          </cell>
          <cell r="C2592">
            <v>0.69370711037954602</v>
          </cell>
          <cell r="D2592">
            <v>1.0670995977738</v>
          </cell>
        </row>
        <row r="2593">
          <cell r="B2593" t="str">
            <v>Gdpd1</v>
          </cell>
          <cell r="C2593">
            <v>0.29220971497590198</v>
          </cell>
          <cell r="D2593">
            <v>1.5676847637723099</v>
          </cell>
        </row>
        <row r="2594">
          <cell r="B2594" t="str">
            <v>Prps2</v>
          </cell>
          <cell r="C2594">
            <v>0.82605694704901</v>
          </cell>
          <cell r="D2594">
            <v>0.97825190742717405</v>
          </cell>
        </row>
        <row r="2595">
          <cell r="B2595" t="str">
            <v>Nrxn1</v>
          </cell>
          <cell r="C2595">
            <v>0.87825746433716101</v>
          </cell>
          <cell r="D2595">
            <v>1.01215609095565</v>
          </cell>
        </row>
        <row r="2596">
          <cell r="B2596" t="str">
            <v>Snw1</v>
          </cell>
          <cell r="C2596">
            <v>0.88783560330893196</v>
          </cell>
          <cell r="D2596">
            <v>1.08764124356057</v>
          </cell>
        </row>
        <row r="2597">
          <cell r="B2597" t="str">
            <v>Rprd1b</v>
          </cell>
          <cell r="C2597">
            <v>0.51557988528854504</v>
          </cell>
          <cell r="D2597">
            <v>1.43372143770672</v>
          </cell>
        </row>
        <row r="2598">
          <cell r="B2598" t="str">
            <v>Micu3</v>
          </cell>
          <cell r="C2598">
            <v>0.147473270216361</v>
          </cell>
          <cell r="D2598">
            <v>0.79765441640551804</v>
          </cell>
        </row>
        <row r="2599">
          <cell r="B2599" t="str">
            <v>Arpc2</v>
          </cell>
          <cell r="C2599">
            <v>0.34351182792965201</v>
          </cell>
          <cell r="D2599">
            <v>0.91173862665191097</v>
          </cell>
        </row>
        <row r="2600">
          <cell r="B2600" t="str">
            <v>Mtfr1l</v>
          </cell>
          <cell r="C2600">
            <v>0.69133767556199699</v>
          </cell>
          <cell r="D2600">
            <v>0.95899361263040395</v>
          </cell>
        </row>
        <row r="2601">
          <cell r="B2601" t="str">
            <v>Tubb2b</v>
          </cell>
          <cell r="C2601">
            <v>0.22234446607424899</v>
          </cell>
          <cell r="D2601">
            <v>1.4516844269887099</v>
          </cell>
        </row>
        <row r="2602">
          <cell r="B2602" t="str">
            <v>Ndufaf7</v>
          </cell>
          <cell r="C2602">
            <v>0.76148581206546395</v>
          </cell>
          <cell r="D2602">
            <v>0.87891916064664299</v>
          </cell>
        </row>
        <row r="2603">
          <cell r="B2603" t="str">
            <v>Atic</v>
          </cell>
          <cell r="C2603">
            <v>0.17452727100743601</v>
          </cell>
          <cell r="D2603">
            <v>0.83915791103289805</v>
          </cell>
        </row>
        <row r="2604">
          <cell r="B2604" t="str">
            <v>Cd2bp2</v>
          </cell>
          <cell r="C2604">
            <v>0.87668763287462304</v>
          </cell>
          <cell r="D2604">
            <v>1.08259100548368</v>
          </cell>
        </row>
        <row r="2605">
          <cell r="B2605" t="str">
            <v>Snx2</v>
          </cell>
          <cell r="C2605">
            <v>0.27992379882085</v>
          </cell>
          <cell r="D2605">
            <v>0.77048408606407204</v>
          </cell>
        </row>
        <row r="2606">
          <cell r="B2606" t="str">
            <v>Ctnnbl1</v>
          </cell>
          <cell r="C2606">
            <v>0.73180836841046404</v>
          </cell>
          <cell r="D2606">
            <v>0.87203407918131304</v>
          </cell>
        </row>
        <row r="2607">
          <cell r="B2607" t="str">
            <v>Ddah1</v>
          </cell>
          <cell r="C2607">
            <v>0.20118894930634099</v>
          </cell>
          <cell r="D2607">
            <v>1.07206302971884</v>
          </cell>
        </row>
        <row r="2608">
          <cell r="B2608" t="str">
            <v>Uqcc1</v>
          </cell>
          <cell r="C2608">
            <v>0.27755506437423499</v>
          </cell>
          <cell r="D2608">
            <v>1.1664751378938001</v>
          </cell>
        </row>
        <row r="2609">
          <cell r="B2609" t="str">
            <v>Pin4</v>
          </cell>
          <cell r="C2609">
            <v>0.27859155828174598</v>
          </cell>
          <cell r="D2609">
            <v>1.5665299551543199</v>
          </cell>
        </row>
        <row r="2610">
          <cell r="B2610" t="str">
            <v>Ddx47</v>
          </cell>
          <cell r="C2610">
            <v>0.55147154487398098</v>
          </cell>
          <cell r="D2610">
            <v>1.4407996731064701</v>
          </cell>
        </row>
        <row r="2611">
          <cell r="B2611" t="str">
            <v>Napg</v>
          </cell>
          <cell r="C2611">
            <v>0.32551544436658197</v>
          </cell>
          <cell r="D2611">
            <v>0.963244052262345</v>
          </cell>
        </row>
        <row r="2612">
          <cell r="B2612" t="str">
            <v>Ist1</v>
          </cell>
          <cell r="C2612">
            <v>0.63774644258346502</v>
          </cell>
          <cell r="D2612">
            <v>0.94357055665684997</v>
          </cell>
        </row>
        <row r="2613">
          <cell r="B2613" t="str">
            <v>Sugt1</v>
          </cell>
          <cell r="C2613">
            <v>0.11652296897404101</v>
          </cell>
          <cell r="D2613">
            <v>0.75673553161012796</v>
          </cell>
        </row>
        <row r="2614">
          <cell r="B2614" t="str">
            <v>Hnrnpa0</v>
          </cell>
          <cell r="C2614">
            <v>0.67703207821462197</v>
          </cell>
          <cell r="D2614">
            <v>0.89354213781057001</v>
          </cell>
        </row>
        <row r="2615">
          <cell r="B2615" t="str">
            <v>Tbc1d15</v>
          </cell>
          <cell r="C2615">
            <v>0.31475784291860498</v>
          </cell>
          <cell r="D2615">
            <v>0.66558874992383898</v>
          </cell>
        </row>
        <row r="2616">
          <cell r="B2616" t="str">
            <v>Coq5</v>
          </cell>
          <cell r="C2616">
            <v>0.883941304987097</v>
          </cell>
          <cell r="D2616">
            <v>1.0878219905228701</v>
          </cell>
        </row>
        <row r="2617">
          <cell r="B2617" t="str">
            <v>Abcb8</v>
          </cell>
          <cell r="C2617">
            <v>0.16141577210494101</v>
          </cell>
          <cell r="D2617">
            <v>1.1886147233419899</v>
          </cell>
        </row>
        <row r="2618">
          <cell r="B2618" t="str">
            <v>Dhrs7</v>
          </cell>
          <cell r="C2618">
            <v>0.715962347020765</v>
          </cell>
          <cell r="D2618">
            <v>0.83347370239685803</v>
          </cell>
        </row>
        <row r="2619">
          <cell r="B2619" t="str">
            <v>Cenpv</v>
          </cell>
          <cell r="C2619">
            <v>4.5366430497444502E-2</v>
          </cell>
          <cell r="D2619">
            <v>0.85022158137009995</v>
          </cell>
        </row>
        <row r="2620">
          <cell r="B2620" t="str">
            <v>Cacybp</v>
          </cell>
          <cell r="C2620">
            <v>0.21450198440763499</v>
          </cell>
          <cell r="D2620">
            <v>0.829221773793543</v>
          </cell>
        </row>
        <row r="2621">
          <cell r="B2621" t="str">
            <v>Rpl11</v>
          </cell>
          <cell r="C2621">
            <v>0.67196642085247305</v>
          </cell>
          <cell r="D2621">
            <v>1.03934139678424</v>
          </cell>
        </row>
        <row r="2622">
          <cell r="B2622" t="str">
            <v>Ilf2</v>
          </cell>
          <cell r="C2622">
            <v>9.0546260507554002E-2</v>
          </cell>
          <cell r="D2622">
            <v>1.1999769631333299</v>
          </cell>
        </row>
        <row r="2623">
          <cell r="B2623" t="str">
            <v>Pigk</v>
          </cell>
          <cell r="C2623">
            <v>0.189274612719143</v>
          </cell>
          <cell r="D2623">
            <v>3.1305211145351</v>
          </cell>
        </row>
        <row r="2624">
          <cell r="B2624" t="str">
            <v>Ndufs4</v>
          </cell>
          <cell r="C2624">
            <v>0.40071042410718999</v>
          </cell>
          <cell r="D2624">
            <v>1.08829198887359</v>
          </cell>
        </row>
        <row r="2625">
          <cell r="B2625" t="str">
            <v>Serbp1</v>
          </cell>
          <cell r="C2625">
            <v>0.99779267171367103</v>
          </cell>
          <cell r="D2625">
            <v>1.0006581043311999</v>
          </cell>
        </row>
        <row r="2626">
          <cell r="B2626" t="str">
            <v>Blvra</v>
          </cell>
          <cell r="C2626">
            <v>2.8353941940575E-2</v>
          </cell>
          <cell r="D2626">
            <v>1.2306091080844599</v>
          </cell>
        </row>
        <row r="2627">
          <cell r="B2627" t="str">
            <v>Tomm34</v>
          </cell>
          <cell r="C2627">
            <v>5.8368412121144995E-4</v>
          </cell>
          <cell r="D2627">
            <v>0.830785494953026</v>
          </cell>
        </row>
        <row r="2628">
          <cell r="B2628" t="str">
            <v>Prxl2a</v>
          </cell>
          <cell r="C2628">
            <v>0.84870550669219502</v>
          </cell>
          <cell r="D2628">
            <v>1.0290752820376901</v>
          </cell>
        </row>
        <row r="2629">
          <cell r="B2629" t="str">
            <v>Glipr2</v>
          </cell>
          <cell r="C2629">
            <v>0.65944528720214801</v>
          </cell>
          <cell r="D2629">
            <v>1.2736167117763699</v>
          </cell>
        </row>
        <row r="2630">
          <cell r="B2630" t="str">
            <v>Spcs2</v>
          </cell>
          <cell r="C2630">
            <v>0.237403732732757</v>
          </cell>
          <cell r="D2630">
            <v>1.9388156345929399</v>
          </cell>
        </row>
        <row r="2631">
          <cell r="B2631" t="str">
            <v>Pgm3</v>
          </cell>
          <cell r="C2631">
            <v>0.41934458894538601</v>
          </cell>
          <cell r="D2631">
            <v>0.92263921511188396</v>
          </cell>
        </row>
        <row r="2632">
          <cell r="B2632" t="str">
            <v>Cap2</v>
          </cell>
          <cell r="C2632">
            <v>0.69350615358645396</v>
          </cell>
          <cell r="D2632">
            <v>1.0198875871130999</v>
          </cell>
        </row>
        <row r="2633">
          <cell r="B2633" t="str">
            <v>Hdhd3</v>
          </cell>
          <cell r="C2633">
            <v>0.55622221554366402</v>
          </cell>
          <cell r="D2633">
            <v>0.7028512544744</v>
          </cell>
        </row>
        <row r="2634">
          <cell r="B2634" t="str">
            <v>Tpd52l2</v>
          </cell>
          <cell r="C2634">
            <v>0.32496624875589603</v>
          </cell>
          <cell r="D2634">
            <v>0.94109791081364902</v>
          </cell>
        </row>
        <row r="2635">
          <cell r="B2635" t="str">
            <v>Cops7a</v>
          </cell>
          <cell r="C2635">
            <v>5.9210932238135103E-2</v>
          </cell>
          <cell r="D2635">
            <v>1.1645979025064199</v>
          </cell>
        </row>
        <row r="2636">
          <cell r="B2636" t="str">
            <v>Uqcrc1</v>
          </cell>
          <cell r="C2636">
            <v>3.4555419147015397E-2</v>
          </cell>
          <cell r="D2636">
            <v>1.08843466957996</v>
          </cell>
        </row>
        <row r="2637">
          <cell r="B2637" t="str">
            <v>Snf8</v>
          </cell>
          <cell r="C2637">
            <v>0.82378532388237502</v>
          </cell>
          <cell r="D2637">
            <v>0.96576297019736801</v>
          </cell>
        </row>
        <row r="2638">
          <cell r="B2638" t="str">
            <v>Ola1</v>
          </cell>
          <cell r="C2638">
            <v>0.99910677464050801</v>
          </cell>
          <cell r="D2638">
            <v>1.0000489375409101</v>
          </cell>
        </row>
        <row r="2639">
          <cell r="B2639" t="str">
            <v>Naxd</v>
          </cell>
          <cell r="C2639">
            <v>0.53600509263208396</v>
          </cell>
          <cell r="D2639">
            <v>1.0763812961559101</v>
          </cell>
        </row>
        <row r="2640">
          <cell r="B2640" t="str">
            <v>Nsfl1c</v>
          </cell>
          <cell r="C2640">
            <v>0.37265289217393799</v>
          </cell>
          <cell r="D2640">
            <v>0.946203809785783</v>
          </cell>
        </row>
        <row r="2641">
          <cell r="B2641" t="str">
            <v>Nde1</v>
          </cell>
          <cell r="C2641">
            <v>0.153784326364516</v>
          </cell>
          <cell r="D2641">
            <v>0.79537291996425696</v>
          </cell>
        </row>
        <row r="2642">
          <cell r="B2642" t="str">
            <v>Scrn1</v>
          </cell>
          <cell r="C2642">
            <v>2.10772882286306E-2</v>
          </cell>
          <cell r="D2642">
            <v>0.86472365688654496</v>
          </cell>
        </row>
        <row r="2643">
          <cell r="B2643" t="str">
            <v>Gars</v>
          </cell>
          <cell r="C2643">
            <v>0.84835821109320797</v>
          </cell>
          <cell r="D2643">
            <v>0.98953805602228095</v>
          </cell>
        </row>
        <row r="2644">
          <cell r="B2644" t="str">
            <v>Mpped2</v>
          </cell>
          <cell r="C2644">
            <v>0.24036633140088901</v>
          </cell>
          <cell r="D2644">
            <v>0.67014253081443798</v>
          </cell>
        </row>
        <row r="2645">
          <cell r="B2645" t="str">
            <v>Hspa12b</v>
          </cell>
          <cell r="C2645">
            <v>0.14602230089528301</v>
          </cell>
          <cell r="D2645">
            <v>0.50935387405202004</v>
          </cell>
        </row>
        <row r="2646">
          <cell r="B2646" t="str">
            <v>Pcbd2</v>
          </cell>
          <cell r="C2646">
            <v>0.17080277154385801</v>
          </cell>
          <cell r="D2646">
            <v>2.1131959292645202</v>
          </cell>
        </row>
        <row r="2647">
          <cell r="B2647" t="str">
            <v>Rpl15</v>
          </cell>
          <cell r="C2647">
            <v>0.96824453153075796</v>
          </cell>
          <cell r="D2647">
            <v>1.00267116222192</v>
          </cell>
        </row>
        <row r="2648">
          <cell r="B2648" t="str">
            <v>Qrsl1</v>
          </cell>
          <cell r="C2648">
            <v>0.155973943099531</v>
          </cell>
          <cell r="D2648">
            <v>1.8167904962027701</v>
          </cell>
        </row>
        <row r="2649">
          <cell r="B2649" t="str">
            <v>Tsfm</v>
          </cell>
          <cell r="C2649">
            <v>0.28225064969233099</v>
          </cell>
          <cell r="D2649">
            <v>1.3214318756524399</v>
          </cell>
        </row>
        <row r="2650">
          <cell r="B2650" t="str">
            <v>Aldh1b1</v>
          </cell>
          <cell r="C2650">
            <v>0.138708012576026</v>
          </cell>
          <cell r="D2650">
            <v>1.5582880437400799</v>
          </cell>
        </row>
        <row r="2651">
          <cell r="B2651" t="str">
            <v>Rab3b</v>
          </cell>
          <cell r="C2651">
            <v>0.40978095260626801</v>
          </cell>
          <cell r="D2651">
            <v>0.90949921647325405</v>
          </cell>
        </row>
        <row r="2652">
          <cell r="B2652" t="str">
            <v>Mtrex</v>
          </cell>
          <cell r="C2652">
            <v>0.31039747374451399</v>
          </cell>
          <cell r="D2652">
            <v>0.66707965155794602</v>
          </cell>
        </row>
        <row r="2653">
          <cell r="B2653" t="str">
            <v>Cs</v>
          </cell>
          <cell r="C2653">
            <v>0.62526415702088201</v>
          </cell>
          <cell r="D2653">
            <v>1.02684070339808</v>
          </cell>
        </row>
        <row r="2654">
          <cell r="B2654" t="str">
            <v>Acsl3</v>
          </cell>
          <cell r="C2654">
            <v>0.43718664512223099</v>
          </cell>
          <cell r="D2654">
            <v>0.902008207520134</v>
          </cell>
        </row>
        <row r="2655">
          <cell r="B2655" t="str">
            <v>Tomm70</v>
          </cell>
          <cell r="C2655">
            <v>0.97118676797277503</v>
          </cell>
          <cell r="D2655">
            <v>0.99864236747606705</v>
          </cell>
        </row>
        <row r="2656">
          <cell r="B2656" t="str">
            <v>Elp3</v>
          </cell>
          <cell r="C2656">
            <v>0.497356444747861</v>
          </cell>
          <cell r="D2656">
            <v>1.11182635416135</v>
          </cell>
        </row>
        <row r="2657">
          <cell r="B2657" t="str">
            <v>Rps19</v>
          </cell>
          <cell r="C2657">
            <v>0.73288028255327098</v>
          </cell>
          <cell r="D2657">
            <v>1.0194255401381001</v>
          </cell>
        </row>
        <row r="2658">
          <cell r="B2658" t="str">
            <v>Emc4</v>
          </cell>
          <cell r="C2658">
            <v>0.63733635850683501</v>
          </cell>
          <cell r="D2658">
            <v>1.3618939069826701</v>
          </cell>
        </row>
        <row r="2659">
          <cell r="B2659" t="str">
            <v>Ube2v1</v>
          </cell>
          <cell r="C2659">
            <v>4.03425078879317E-2</v>
          </cell>
          <cell r="D2659">
            <v>1.0912201615816499</v>
          </cell>
        </row>
        <row r="2660">
          <cell r="B2660" t="str">
            <v>Mpc2</v>
          </cell>
          <cell r="C2660">
            <v>0.13870373662081401</v>
          </cell>
          <cell r="D2660">
            <v>1.27205700874313</v>
          </cell>
        </row>
        <row r="2661">
          <cell r="B2661" t="str">
            <v>Ccdc47</v>
          </cell>
          <cell r="C2661">
            <v>0.65531327028685604</v>
          </cell>
          <cell r="D2661">
            <v>1.2371046501449701</v>
          </cell>
        </row>
        <row r="2662">
          <cell r="B2662" t="str">
            <v>Pdhb</v>
          </cell>
          <cell r="C2662">
            <v>0.60936489828625995</v>
          </cell>
          <cell r="D2662">
            <v>1.0427155045852401</v>
          </cell>
        </row>
        <row r="2663">
          <cell r="B2663" t="str">
            <v>Mms19</v>
          </cell>
          <cell r="C2663">
            <v>0.2201652994327</v>
          </cell>
          <cell r="D2663">
            <v>1.2831417050216101</v>
          </cell>
        </row>
        <row r="2664">
          <cell r="B2664" t="str">
            <v>Arpin</v>
          </cell>
          <cell r="C2664">
            <v>0.10346809176602099</v>
          </cell>
          <cell r="D2664">
            <v>3.8036338298179002</v>
          </cell>
        </row>
        <row r="2665">
          <cell r="B2665" t="str">
            <v>Pbdc1</v>
          </cell>
          <cell r="C2665">
            <v>0.47152877747402999</v>
          </cell>
          <cell r="D2665">
            <v>1.14126830070471</v>
          </cell>
        </row>
        <row r="2666">
          <cell r="B2666" t="str">
            <v>Hnrnpm</v>
          </cell>
          <cell r="C2666">
            <v>0.788474705475668</v>
          </cell>
          <cell r="D2666">
            <v>0.978476546577288</v>
          </cell>
        </row>
        <row r="2667">
          <cell r="B2667" t="str">
            <v>Lysmd1</v>
          </cell>
          <cell r="C2667">
            <v>0.28866159117935097</v>
          </cell>
          <cell r="D2667">
            <v>0.87348210101107104</v>
          </cell>
        </row>
        <row r="2668">
          <cell r="B2668" t="str">
            <v>Lman1</v>
          </cell>
          <cell r="C2668">
            <v>0.27021027892706101</v>
          </cell>
          <cell r="D2668">
            <v>1.42864913292943</v>
          </cell>
        </row>
        <row r="2669">
          <cell r="B2669" t="str">
            <v>Pgm1</v>
          </cell>
          <cell r="C2669">
            <v>0.79221246941182799</v>
          </cell>
          <cell r="D2669">
            <v>0.952331702560407</v>
          </cell>
        </row>
        <row r="2670">
          <cell r="B2670" t="str">
            <v>Mrps30</v>
          </cell>
          <cell r="C2670">
            <v>0.170200266138437</v>
          </cell>
          <cell r="D2670">
            <v>0.63226751465696496</v>
          </cell>
        </row>
        <row r="2671">
          <cell r="B2671" t="str">
            <v>Rars</v>
          </cell>
          <cell r="C2671">
            <v>0.28217181302191602</v>
          </cell>
          <cell r="D2671">
            <v>0.85805533434185099</v>
          </cell>
        </row>
        <row r="2672">
          <cell r="B2672" t="str">
            <v>Arl2</v>
          </cell>
          <cell r="C2672">
            <v>0.45742318813896199</v>
          </cell>
          <cell r="D2672">
            <v>1.5081575261673601</v>
          </cell>
        </row>
        <row r="2673">
          <cell r="B2673" t="str">
            <v>Ptms</v>
          </cell>
          <cell r="C2673">
            <v>6.4750802889019493E-2</v>
          </cell>
          <cell r="D2673">
            <v>0.86703005272663802</v>
          </cell>
        </row>
        <row r="2674">
          <cell r="B2674" t="str">
            <v>Oxct1</v>
          </cell>
          <cell r="C2674">
            <v>0.848946424631981</v>
          </cell>
          <cell r="D2674">
            <v>0.97764658941078397</v>
          </cell>
        </row>
        <row r="2675">
          <cell r="B2675" t="str">
            <v>Adck1</v>
          </cell>
          <cell r="C2675">
            <v>0.94381096645795604</v>
          </cell>
          <cell r="D2675">
            <v>0.974779820024398</v>
          </cell>
        </row>
        <row r="2676">
          <cell r="B2676" t="str">
            <v>Armc10</v>
          </cell>
          <cell r="C2676">
            <v>0.69858110618413305</v>
          </cell>
          <cell r="D2676">
            <v>0.93762905794610696</v>
          </cell>
        </row>
        <row r="2677">
          <cell r="B2677" t="str">
            <v>Rnmt</v>
          </cell>
          <cell r="C2677">
            <v>0.27762173750801</v>
          </cell>
          <cell r="D2677">
            <v>0.85234843857705</v>
          </cell>
        </row>
        <row r="2678">
          <cell r="B2678" t="str">
            <v>Prpsap1</v>
          </cell>
          <cell r="C2678">
            <v>0.74743192556529803</v>
          </cell>
          <cell r="D2678">
            <v>1.07095211331136</v>
          </cell>
        </row>
        <row r="2679">
          <cell r="B2679" t="str">
            <v>Cyc1</v>
          </cell>
          <cell r="C2679">
            <v>0.11106216252553699</v>
          </cell>
          <cell r="D2679">
            <v>1.1347711107384799</v>
          </cell>
        </row>
        <row r="2680">
          <cell r="B2680" t="str">
            <v>Dynll2</v>
          </cell>
          <cell r="C2680">
            <v>0.41187264277281899</v>
          </cell>
          <cell r="D2680">
            <v>1.0909108121848601</v>
          </cell>
        </row>
        <row r="2681">
          <cell r="B2681" t="str">
            <v>Mrpl45</v>
          </cell>
          <cell r="C2681">
            <v>0.42263707795798799</v>
          </cell>
          <cell r="D2681">
            <v>1.47081495825655</v>
          </cell>
        </row>
        <row r="2682">
          <cell r="B2682" t="str">
            <v>Tars</v>
          </cell>
          <cell r="C2682">
            <v>0.17480791301312201</v>
          </cell>
          <cell r="D2682">
            <v>1.1347083779759299</v>
          </cell>
        </row>
        <row r="2683">
          <cell r="B2683" t="str">
            <v>Hint2</v>
          </cell>
          <cell r="C2683">
            <v>7.7485505132196195E-2</v>
          </cell>
          <cell r="D2683">
            <v>1.3609546298164401</v>
          </cell>
        </row>
        <row r="2684">
          <cell r="B2684" t="str">
            <v>Snu13</v>
          </cell>
          <cell r="C2684">
            <v>0.44144910918411401</v>
          </cell>
          <cell r="D2684">
            <v>0.92173491583518796</v>
          </cell>
        </row>
        <row r="2685">
          <cell r="B2685" t="str">
            <v>Serpinb1a</v>
          </cell>
          <cell r="C2685">
            <v>0.64735235314925599</v>
          </cell>
          <cell r="D2685">
            <v>1.0634903656800501</v>
          </cell>
        </row>
        <row r="2686">
          <cell r="B2686" t="str">
            <v>Ccdc167</v>
          </cell>
          <cell r="C2686">
            <v>2.24935258749734E-2</v>
          </cell>
          <cell r="D2686">
            <v>2.98272945934337</v>
          </cell>
        </row>
        <row r="2687">
          <cell r="B2687" t="str">
            <v>Fxyd6</v>
          </cell>
          <cell r="C2687">
            <v>0.38969327489602601</v>
          </cell>
          <cell r="D2687">
            <v>0.71108525539090905</v>
          </cell>
        </row>
        <row r="2688">
          <cell r="B2688" t="str">
            <v>Gatd3a</v>
          </cell>
          <cell r="C2688">
            <v>0.29274178356716801</v>
          </cell>
          <cell r="D2688">
            <v>1.0352016439927501</v>
          </cell>
        </row>
        <row r="2689">
          <cell r="B2689" t="str">
            <v>Cndp2</v>
          </cell>
          <cell r="C2689">
            <v>6.8824292131819106E-2</v>
          </cell>
          <cell r="D2689">
            <v>1.0788272188016299</v>
          </cell>
        </row>
        <row r="2690">
          <cell r="B2690" t="str">
            <v>Tbcb</v>
          </cell>
          <cell r="C2690">
            <v>7.0397729778275506E-2</v>
          </cell>
          <cell r="D2690">
            <v>0.78617424594173801</v>
          </cell>
        </row>
        <row r="2691">
          <cell r="B2691" t="str">
            <v>Rab1b</v>
          </cell>
          <cell r="C2691">
            <v>0.868552200657841</v>
          </cell>
          <cell r="D2691">
            <v>1.01243732398329</v>
          </cell>
        </row>
        <row r="2692">
          <cell r="B2692" t="str">
            <v>Lrrc57</v>
          </cell>
          <cell r="C2692">
            <v>0.57736561033519396</v>
          </cell>
          <cell r="D2692">
            <v>1.1541960078185001</v>
          </cell>
        </row>
        <row r="2693">
          <cell r="B2693" t="str">
            <v>Ndufaf4</v>
          </cell>
          <cell r="C2693">
            <v>0.81165803597636099</v>
          </cell>
          <cell r="D2693">
            <v>0.92995834788245102</v>
          </cell>
        </row>
        <row r="2694">
          <cell r="B2694" t="str">
            <v>Mrpl14</v>
          </cell>
          <cell r="C2694">
            <v>0.36698577067982202</v>
          </cell>
          <cell r="D2694">
            <v>1.1521744511022001</v>
          </cell>
        </row>
        <row r="2695">
          <cell r="B2695" t="str">
            <v>Sarnp</v>
          </cell>
          <cell r="C2695">
            <v>0.93576768267701804</v>
          </cell>
          <cell r="D2695">
            <v>0.98234203532691799</v>
          </cell>
        </row>
        <row r="2696">
          <cell r="B2696" t="str">
            <v>Atp6v1f</v>
          </cell>
          <cell r="C2696">
            <v>0.77082490431239203</v>
          </cell>
          <cell r="D2696">
            <v>1.0380908473061701</v>
          </cell>
        </row>
        <row r="2697">
          <cell r="B2697" t="str">
            <v>Chchd2</v>
          </cell>
          <cell r="C2697">
            <v>0.19128659431761899</v>
          </cell>
          <cell r="D2697">
            <v>1.16714105530317</v>
          </cell>
        </row>
        <row r="2698">
          <cell r="B2698" t="str">
            <v>Sec13</v>
          </cell>
          <cell r="C2698">
            <v>0.48733391582650998</v>
          </cell>
          <cell r="D2698">
            <v>1.71837867203395</v>
          </cell>
        </row>
        <row r="2699">
          <cell r="B2699" t="str">
            <v>Mrpl21</v>
          </cell>
          <cell r="C2699">
            <v>6.8002254910256799E-2</v>
          </cell>
          <cell r="D2699">
            <v>1.2245099224860401</v>
          </cell>
        </row>
        <row r="2700">
          <cell r="B2700" t="str">
            <v>Chordc1</v>
          </cell>
          <cell r="C2700">
            <v>0.97213680693503701</v>
          </cell>
          <cell r="D2700">
            <v>1.0059873089868601</v>
          </cell>
        </row>
        <row r="2701">
          <cell r="B2701" t="str">
            <v>Rpl34</v>
          </cell>
          <cell r="C2701">
            <v>0.18463858132517</v>
          </cell>
          <cell r="D2701">
            <v>2.4862298835044299</v>
          </cell>
        </row>
        <row r="2702">
          <cell r="B2702" t="str">
            <v>Lingo1</v>
          </cell>
          <cell r="C2702">
            <v>0.44285825669079398</v>
          </cell>
          <cell r="D2702">
            <v>0.94491764145791501</v>
          </cell>
        </row>
        <row r="2703">
          <cell r="B2703" t="str">
            <v>Nol3</v>
          </cell>
          <cell r="C2703">
            <v>0.26950621378185902</v>
          </cell>
          <cell r="D2703">
            <v>0.88658802949339099</v>
          </cell>
        </row>
        <row r="2704">
          <cell r="B2704" t="str">
            <v>Mmab</v>
          </cell>
          <cell r="C2704">
            <v>0.84201963635583998</v>
          </cell>
          <cell r="D2704">
            <v>0.978987330907651</v>
          </cell>
        </row>
        <row r="2705">
          <cell r="B2705" t="str">
            <v>Dlst</v>
          </cell>
          <cell r="C2705">
            <v>2.5431195578095402E-2</v>
          </cell>
          <cell r="D2705">
            <v>1.1437104089824299</v>
          </cell>
        </row>
        <row r="2706">
          <cell r="B2706" t="str">
            <v>Ube2v2</v>
          </cell>
          <cell r="C2706">
            <v>1.03567131581324E-2</v>
          </cell>
          <cell r="D2706">
            <v>1.1295151428547301</v>
          </cell>
        </row>
        <row r="2707">
          <cell r="B2707" t="str">
            <v>Dtna</v>
          </cell>
          <cell r="C2707">
            <v>0.272014198703596</v>
          </cell>
          <cell r="D2707">
            <v>0.84496431936531702</v>
          </cell>
        </row>
        <row r="2708">
          <cell r="B2708" t="str">
            <v>Vps33a</v>
          </cell>
          <cell r="C2708">
            <v>0.25981879028277799</v>
          </cell>
          <cell r="D2708">
            <v>0.697415360672476</v>
          </cell>
        </row>
        <row r="2709">
          <cell r="B2709" t="str">
            <v>Mobp</v>
          </cell>
          <cell r="C2709">
            <v>0.48962824814674299</v>
          </cell>
          <cell r="D2709">
            <v>1.34550358010603</v>
          </cell>
        </row>
        <row r="2710">
          <cell r="B2710" t="str">
            <v>Coa3</v>
          </cell>
          <cell r="C2710">
            <v>0.34792444895307301</v>
          </cell>
          <cell r="D2710">
            <v>1.3796034687477301</v>
          </cell>
        </row>
        <row r="2711">
          <cell r="B2711" t="str">
            <v>Coro7</v>
          </cell>
          <cell r="C2711">
            <v>6.2164611683888302E-2</v>
          </cell>
          <cell r="D2711">
            <v>1.13490097562771</v>
          </cell>
        </row>
        <row r="2712">
          <cell r="B2712" t="str">
            <v>Mrpl19</v>
          </cell>
          <cell r="C2712">
            <v>0.124334419937916</v>
          </cell>
          <cell r="D2712">
            <v>0.64133838099579898</v>
          </cell>
        </row>
        <row r="2713">
          <cell r="B2713" t="str">
            <v>Acp1</v>
          </cell>
          <cell r="C2713">
            <v>0.15260547760020801</v>
          </cell>
          <cell r="D2713">
            <v>1.1058127127647299</v>
          </cell>
        </row>
        <row r="2714">
          <cell r="B2714" t="str">
            <v>Ephx1</v>
          </cell>
          <cell r="C2714">
            <v>0.73204004264057199</v>
          </cell>
          <cell r="D2714">
            <v>1.10282350365832</v>
          </cell>
        </row>
        <row r="2715">
          <cell r="B2715" t="str">
            <v>Rufy3</v>
          </cell>
          <cell r="C2715">
            <v>0.394758706890453</v>
          </cell>
          <cell r="D2715">
            <v>1.0617672077801601</v>
          </cell>
        </row>
        <row r="2716">
          <cell r="B2716" t="str">
            <v>Ttyh1</v>
          </cell>
          <cell r="C2716">
            <v>0.22890750103006099</v>
          </cell>
          <cell r="D2716">
            <v>1.43415730991974</v>
          </cell>
        </row>
        <row r="2717">
          <cell r="B2717" t="str">
            <v>Atp5f1d</v>
          </cell>
          <cell r="C2717">
            <v>0.14292212862100001</v>
          </cell>
          <cell r="D2717">
            <v>0.93982562083976695</v>
          </cell>
        </row>
        <row r="2718">
          <cell r="B2718" t="str">
            <v>Dlgap1</v>
          </cell>
          <cell r="C2718">
            <v>0.429621553533996</v>
          </cell>
          <cell r="D2718">
            <v>1.08069760240489</v>
          </cell>
        </row>
        <row r="2719">
          <cell r="B2719" t="str">
            <v>Cmip</v>
          </cell>
          <cell r="C2719">
            <v>0.90703868725926196</v>
          </cell>
          <cell r="D2719">
            <v>0.94182093249808296</v>
          </cell>
        </row>
        <row r="2720">
          <cell r="B2720" t="str">
            <v>Clvs1</v>
          </cell>
          <cell r="C2720">
            <v>0.57286009356101297</v>
          </cell>
          <cell r="D2720">
            <v>1.14539855202872</v>
          </cell>
        </row>
        <row r="2721">
          <cell r="B2721" t="str">
            <v>Exoc2</v>
          </cell>
          <cell r="C2721">
            <v>5.1482494018530202E-2</v>
          </cell>
          <cell r="D2721">
            <v>2.5382197760131699</v>
          </cell>
        </row>
        <row r="2722">
          <cell r="B2722" t="str">
            <v>Cul2</v>
          </cell>
          <cell r="C2722">
            <v>0.77431197269828</v>
          </cell>
          <cell r="D2722">
            <v>0.85903562618198903</v>
          </cell>
        </row>
        <row r="2723">
          <cell r="B2723" t="str">
            <v>Sf3a3</v>
          </cell>
          <cell r="C2723">
            <v>0.59951213720540797</v>
          </cell>
          <cell r="D2723">
            <v>1.2019886486523099</v>
          </cell>
        </row>
        <row r="2724">
          <cell r="B2724" t="str">
            <v>Atp6v1e2</v>
          </cell>
          <cell r="C2724">
            <v>0.90299428319608699</v>
          </cell>
          <cell r="D2724">
            <v>0.97850779830835399</v>
          </cell>
        </row>
        <row r="2725">
          <cell r="B2725" t="str">
            <v>Cul5</v>
          </cell>
          <cell r="C2725">
            <v>0.99608939424319998</v>
          </cell>
          <cell r="D2725">
            <v>1.0005000343624899</v>
          </cell>
        </row>
        <row r="2726">
          <cell r="B2726" t="str">
            <v>Gabra4</v>
          </cell>
          <cell r="C2726">
            <v>0.39572671032234202</v>
          </cell>
          <cell r="D2726">
            <v>1.23448169484738</v>
          </cell>
        </row>
        <row r="2727">
          <cell r="B2727" t="str">
            <v>Tubb4a</v>
          </cell>
          <cell r="C2727">
            <v>0.59958940247478598</v>
          </cell>
          <cell r="D2727">
            <v>1.05626461715838</v>
          </cell>
        </row>
        <row r="2728">
          <cell r="B2728" t="str">
            <v>Ndufv2</v>
          </cell>
          <cell r="C2728">
            <v>0.10395413000441101</v>
          </cell>
          <cell r="D2728">
            <v>0.90608937420991698</v>
          </cell>
        </row>
        <row r="2729">
          <cell r="B2729" t="str">
            <v>Synj2bp</v>
          </cell>
          <cell r="C2729">
            <v>0.71978865415323801</v>
          </cell>
          <cell r="D2729">
            <v>1.1610745949793599</v>
          </cell>
        </row>
        <row r="2730">
          <cell r="B2730" t="str">
            <v>Fundc2</v>
          </cell>
          <cell r="C2730">
            <v>0.593114943012095</v>
          </cell>
          <cell r="D2730">
            <v>0.78366984013835805</v>
          </cell>
        </row>
        <row r="2731">
          <cell r="B2731" t="str">
            <v>Slc25a22</v>
          </cell>
          <cell r="C2731">
            <v>0.44836182006842101</v>
          </cell>
          <cell r="D2731">
            <v>1.0242833500683399</v>
          </cell>
        </row>
        <row r="2732">
          <cell r="B2732" t="str">
            <v>Calml3</v>
          </cell>
          <cell r="C2732">
            <v>0.88940502933992105</v>
          </cell>
          <cell r="D2732">
            <v>1.0224370824020399</v>
          </cell>
        </row>
        <row r="2733">
          <cell r="B2733" t="str">
            <v>Idh3a</v>
          </cell>
          <cell r="C2733">
            <v>0.74741579248071099</v>
          </cell>
          <cell r="D2733">
            <v>0.98279819846974203</v>
          </cell>
        </row>
        <row r="2734">
          <cell r="B2734" t="str">
            <v>Msra</v>
          </cell>
          <cell r="C2734">
            <v>8.3417698188199801E-2</v>
          </cell>
          <cell r="D2734">
            <v>1.2028794501204301</v>
          </cell>
        </row>
        <row r="2735">
          <cell r="B2735" t="str">
            <v>Gbe1</v>
          </cell>
          <cell r="C2735">
            <v>0.66145355169457898</v>
          </cell>
          <cell r="D2735">
            <v>1.1926607607953501</v>
          </cell>
        </row>
        <row r="2736">
          <cell r="B2736" t="str">
            <v>Nop56</v>
          </cell>
          <cell r="C2736">
            <v>0.70585945375194203</v>
          </cell>
          <cell r="D2736">
            <v>0.97042975565212197</v>
          </cell>
        </row>
        <row r="2737">
          <cell r="B2737" t="str">
            <v>S100a16</v>
          </cell>
          <cell r="C2737">
            <v>0.54817806868507901</v>
          </cell>
          <cell r="D2737">
            <v>0.69254866598762799</v>
          </cell>
        </row>
        <row r="2738">
          <cell r="B2738" t="str">
            <v>Tmx2</v>
          </cell>
          <cell r="C2738">
            <v>0.28766294893798899</v>
          </cell>
          <cell r="D2738">
            <v>0.91376607141117705</v>
          </cell>
        </row>
        <row r="2739">
          <cell r="B2739" t="str">
            <v>Armc1</v>
          </cell>
          <cell r="C2739">
            <v>0.71608611386622301</v>
          </cell>
          <cell r="D2739">
            <v>1.1340569019993201</v>
          </cell>
        </row>
        <row r="2740">
          <cell r="B2740" t="str">
            <v>Acad8</v>
          </cell>
          <cell r="C2740">
            <v>0.43872344061102098</v>
          </cell>
          <cell r="D2740">
            <v>1.1327002016668299</v>
          </cell>
        </row>
        <row r="2741">
          <cell r="B2741" t="str">
            <v>Prps1</v>
          </cell>
          <cell r="C2741">
            <v>0.47483822080740001</v>
          </cell>
          <cell r="D2741">
            <v>1.06338831381084</v>
          </cell>
        </row>
        <row r="2742">
          <cell r="B2742" t="str">
            <v>RtcA</v>
          </cell>
          <cell r="C2742">
            <v>0.20988251147405901</v>
          </cell>
          <cell r="D2742">
            <v>0.757748700604437</v>
          </cell>
        </row>
        <row r="2743">
          <cell r="B2743" t="str">
            <v>Cox20</v>
          </cell>
          <cell r="C2743">
            <v>0.16597061561715401</v>
          </cell>
          <cell r="D2743">
            <v>0.46328075164636801</v>
          </cell>
        </row>
        <row r="2744">
          <cell r="B2744" t="str">
            <v>Capns2</v>
          </cell>
          <cell r="C2744">
            <v>0.15086688682688201</v>
          </cell>
          <cell r="D2744">
            <v>1.08919296090989</v>
          </cell>
        </row>
        <row r="2745">
          <cell r="B2745" t="str">
            <v>Gid8</v>
          </cell>
          <cell r="C2745">
            <v>0.87244287220441996</v>
          </cell>
          <cell r="D2745">
            <v>0.93496749679744096</v>
          </cell>
        </row>
        <row r="2746">
          <cell r="B2746" t="str">
            <v>Mrps9</v>
          </cell>
          <cell r="C2746">
            <v>0.86326712864441302</v>
          </cell>
          <cell r="D2746">
            <v>0.894775301664121</v>
          </cell>
        </row>
        <row r="2747">
          <cell r="B2747" t="str">
            <v>Iscu</v>
          </cell>
          <cell r="C2747">
            <v>0.543039457276979</v>
          </cell>
          <cell r="D2747">
            <v>0.66745268538402103</v>
          </cell>
        </row>
        <row r="2748">
          <cell r="B2748" t="str">
            <v>Chmp5</v>
          </cell>
          <cell r="C2748">
            <v>0.56179400490619502</v>
          </cell>
          <cell r="D2748">
            <v>0.69903757492469598</v>
          </cell>
        </row>
        <row r="2749">
          <cell r="B2749" t="str">
            <v>Lysmd2</v>
          </cell>
          <cell r="C2749">
            <v>3.93170628562345E-2</v>
          </cell>
          <cell r="D2749">
            <v>0.30562549294969998</v>
          </cell>
        </row>
        <row r="2750">
          <cell r="B2750" t="str">
            <v>Kctd4</v>
          </cell>
          <cell r="C2750">
            <v>0.76333970233616</v>
          </cell>
          <cell r="D2750">
            <v>1.0376729777584</v>
          </cell>
        </row>
        <row r="2751">
          <cell r="B2751" t="str">
            <v>Dusp3</v>
          </cell>
          <cell r="C2751">
            <v>0.94919686567429096</v>
          </cell>
          <cell r="D2751">
            <v>1.0179111515574299</v>
          </cell>
        </row>
        <row r="2752">
          <cell r="B2752" t="str">
            <v>Ggct</v>
          </cell>
          <cell r="C2752">
            <v>0.40721071986455598</v>
          </cell>
          <cell r="D2752">
            <v>0.790391316131132</v>
          </cell>
        </row>
        <row r="2753">
          <cell r="B2753" t="str">
            <v>Ppa1</v>
          </cell>
          <cell r="C2753">
            <v>0.72449580882015896</v>
          </cell>
          <cell r="D2753">
            <v>1.0214864224996201</v>
          </cell>
        </row>
        <row r="2754">
          <cell r="B2754" t="str">
            <v>Dnajb4</v>
          </cell>
          <cell r="C2754">
            <v>2.06503405008082E-3</v>
          </cell>
          <cell r="D2754">
            <v>0.21686343844998901</v>
          </cell>
        </row>
        <row r="2755">
          <cell r="B2755" t="str">
            <v>Uqcrb</v>
          </cell>
          <cell r="C2755">
            <v>0.99406085925396004</v>
          </cell>
          <cell r="D2755">
            <v>1.0010116257961701</v>
          </cell>
        </row>
        <row r="2756">
          <cell r="B2756" t="str">
            <v>Ppih</v>
          </cell>
          <cell r="C2756">
            <v>0.66580838666975395</v>
          </cell>
          <cell r="D2756">
            <v>0.74077856286154398</v>
          </cell>
        </row>
        <row r="2757">
          <cell r="B2757" t="str">
            <v>Timm50</v>
          </cell>
          <cell r="C2757">
            <v>0.30053366544212601</v>
          </cell>
          <cell r="D2757">
            <v>0.95577680327872605</v>
          </cell>
        </row>
        <row r="2758">
          <cell r="B2758" t="str">
            <v>Fam241b</v>
          </cell>
          <cell r="C2758">
            <v>0.53080019416614699</v>
          </cell>
          <cell r="D2758">
            <v>1.1215910942287299</v>
          </cell>
        </row>
        <row r="2759">
          <cell r="B2759" t="str">
            <v>U2af1</v>
          </cell>
          <cell r="C2759">
            <v>0.44510637253795099</v>
          </cell>
          <cell r="D2759">
            <v>0.90170140123869902</v>
          </cell>
        </row>
        <row r="2760">
          <cell r="B2760" t="str">
            <v>Itpa</v>
          </cell>
          <cell r="C2760">
            <v>0.212561453259831</v>
          </cell>
          <cell r="D2760">
            <v>0.80859564279349905</v>
          </cell>
        </row>
        <row r="2761">
          <cell r="B2761" t="str">
            <v>Arpc5l</v>
          </cell>
          <cell r="C2761">
            <v>0.56572555986536199</v>
          </cell>
          <cell r="D2761">
            <v>1.04912551080997</v>
          </cell>
        </row>
        <row r="2762">
          <cell r="B2762" t="str">
            <v>Chmp4b</v>
          </cell>
          <cell r="C2762">
            <v>0.13330463741476201</v>
          </cell>
          <cell r="D2762">
            <v>0.78817350247051299</v>
          </cell>
        </row>
        <row r="2763">
          <cell r="B2763" t="str">
            <v>Ndufa11</v>
          </cell>
          <cell r="C2763">
            <v>0.36272159363437401</v>
          </cell>
          <cell r="D2763">
            <v>0.81540458621301704</v>
          </cell>
        </row>
        <row r="2764">
          <cell r="B2764" t="str">
            <v>Jam3</v>
          </cell>
          <cell r="C2764">
            <v>0.82273147046300998</v>
          </cell>
          <cell r="D2764">
            <v>1.0742117906013799</v>
          </cell>
        </row>
        <row r="2765">
          <cell r="B2765" t="str">
            <v>Rpl4</v>
          </cell>
          <cell r="C2765">
            <v>0.76151473879674103</v>
          </cell>
          <cell r="D2765">
            <v>0.98012229193268097</v>
          </cell>
        </row>
        <row r="2766">
          <cell r="B2766" t="str">
            <v>Ccdc91</v>
          </cell>
          <cell r="C2766">
            <v>0.56564781137671705</v>
          </cell>
          <cell r="D2766">
            <v>0.71227655273115797</v>
          </cell>
        </row>
        <row r="2767">
          <cell r="B2767" t="str">
            <v>Eef1g</v>
          </cell>
          <cell r="C2767">
            <v>0.76374662295527296</v>
          </cell>
          <cell r="D2767">
            <v>0.98313193659637399</v>
          </cell>
        </row>
        <row r="2768">
          <cell r="B2768" t="str">
            <v>Mrpl17</v>
          </cell>
          <cell r="C2768">
            <v>0.31521752794556002</v>
          </cell>
          <cell r="D2768">
            <v>1.8352329043553901</v>
          </cell>
        </row>
        <row r="2769">
          <cell r="B2769" t="str">
            <v>Rhebl1</v>
          </cell>
          <cell r="C2769">
            <v>0.44893102688484499</v>
          </cell>
          <cell r="D2769">
            <v>0.82117984751043405</v>
          </cell>
        </row>
        <row r="2770">
          <cell r="B2770" t="str">
            <v>Snx5</v>
          </cell>
          <cell r="C2770">
            <v>1.8503753365847701E-2</v>
          </cell>
          <cell r="D2770">
            <v>0.76469304222808099</v>
          </cell>
        </row>
        <row r="2771">
          <cell r="B2771" t="str">
            <v>Sec11c</v>
          </cell>
          <cell r="C2771">
            <v>0.52034303553830397</v>
          </cell>
          <cell r="D2771">
            <v>0.83070496715250997</v>
          </cell>
        </row>
        <row r="2772">
          <cell r="B2772" t="str">
            <v>Psmd12</v>
          </cell>
          <cell r="C2772">
            <v>0.23390609266516199</v>
          </cell>
          <cell r="D2772">
            <v>1.1236007716293801</v>
          </cell>
        </row>
        <row r="2773">
          <cell r="B2773" t="str">
            <v>Ociad2</v>
          </cell>
          <cell r="C2773">
            <v>0.46173868825230702</v>
          </cell>
          <cell r="D2773">
            <v>0.76381026906563299</v>
          </cell>
        </row>
        <row r="2774">
          <cell r="B2774" t="str">
            <v>Efhd2</v>
          </cell>
          <cell r="C2774">
            <v>0.292327047195102</v>
          </cell>
          <cell r="D2774">
            <v>0.82282315516606397</v>
          </cell>
        </row>
        <row r="2775">
          <cell r="B2775" t="str">
            <v>Tmem126a</v>
          </cell>
          <cell r="C2775">
            <v>0.88904549504933505</v>
          </cell>
          <cell r="D2775">
            <v>1.0153811566389199</v>
          </cell>
        </row>
        <row r="2776">
          <cell r="B2776" t="str">
            <v>Atg7</v>
          </cell>
          <cell r="C2776">
            <v>0.613681091664525</v>
          </cell>
          <cell r="D2776">
            <v>0.92779091135939395</v>
          </cell>
        </row>
        <row r="2777">
          <cell r="B2777" t="str">
            <v>Borcs5</v>
          </cell>
          <cell r="C2777">
            <v>0.66159844999569095</v>
          </cell>
          <cell r="D2777">
            <v>1.1367811267747201</v>
          </cell>
        </row>
        <row r="2778">
          <cell r="B2778" t="str">
            <v>Usp12</v>
          </cell>
          <cell r="C2778">
            <v>0.56049835777921198</v>
          </cell>
          <cell r="D2778">
            <v>0.798653269505879</v>
          </cell>
        </row>
        <row r="2779">
          <cell r="B2779" t="str">
            <v>Lyrm7</v>
          </cell>
          <cell r="C2779">
            <v>0.82933355523922803</v>
          </cell>
          <cell r="D2779">
            <v>1.0254232459805299</v>
          </cell>
        </row>
        <row r="2780">
          <cell r="B2780" t="str">
            <v>Ift22</v>
          </cell>
          <cell r="C2780">
            <v>0.49142389742394299</v>
          </cell>
          <cell r="D2780">
            <v>1.45715421152842</v>
          </cell>
        </row>
        <row r="2781">
          <cell r="B2781" t="str">
            <v>Phpt1</v>
          </cell>
          <cell r="C2781">
            <v>0.38064858870752899</v>
          </cell>
          <cell r="D2781">
            <v>0.74145681069758596</v>
          </cell>
        </row>
        <row r="2782">
          <cell r="B2782" t="str">
            <v>Dcps</v>
          </cell>
          <cell r="C2782">
            <v>0.120379728231243</v>
          </cell>
          <cell r="D2782">
            <v>1.0933160592003</v>
          </cell>
        </row>
        <row r="2783">
          <cell r="B2783" t="str">
            <v>Gng12</v>
          </cell>
          <cell r="C2783">
            <v>0.103721769790052</v>
          </cell>
          <cell r="D2783">
            <v>1.1190494254835199</v>
          </cell>
        </row>
        <row r="2784">
          <cell r="B2784" t="str">
            <v>Cnn3</v>
          </cell>
          <cell r="C2784">
            <v>0.49997389275835102</v>
          </cell>
          <cell r="D2784">
            <v>1.2816285150390201</v>
          </cell>
        </row>
        <row r="2785">
          <cell r="B2785" t="str">
            <v>Napa</v>
          </cell>
          <cell r="C2785">
            <v>0.96825616874241005</v>
          </cell>
          <cell r="D2785">
            <v>1.0012979914570701</v>
          </cell>
        </row>
        <row r="2786">
          <cell r="B2786" t="str">
            <v>Mrpl12</v>
          </cell>
          <cell r="C2786">
            <v>0.47526526967381</v>
          </cell>
          <cell r="D2786">
            <v>0.77106522370645902</v>
          </cell>
        </row>
        <row r="2787">
          <cell r="B2787" t="str">
            <v>Atp5po</v>
          </cell>
          <cell r="C2787">
            <v>0.32415789763821601</v>
          </cell>
          <cell r="D2787">
            <v>0.88685969715369894</v>
          </cell>
        </row>
        <row r="2788">
          <cell r="B2788" t="str">
            <v>Slc25a18</v>
          </cell>
          <cell r="C2788">
            <v>0.52982024479818002</v>
          </cell>
          <cell r="D2788">
            <v>0.98117854837499596</v>
          </cell>
        </row>
        <row r="2789">
          <cell r="B2789" t="str">
            <v>Ap1s2</v>
          </cell>
          <cell r="C2789">
            <v>0.60980351366454899</v>
          </cell>
          <cell r="D2789">
            <v>1.0934663149762101</v>
          </cell>
        </row>
        <row r="2790">
          <cell r="B2790" t="str">
            <v>Prxl2b</v>
          </cell>
          <cell r="C2790">
            <v>0.133733813836904</v>
          </cell>
          <cell r="D2790">
            <v>0.75947448054769595</v>
          </cell>
        </row>
        <row r="2791">
          <cell r="B2791" t="str">
            <v>Btbd17</v>
          </cell>
          <cell r="C2791">
            <v>0.35642407121280301</v>
          </cell>
          <cell r="D2791">
            <v>0.51842448037626099</v>
          </cell>
        </row>
        <row r="2792">
          <cell r="B2792" t="str">
            <v>Cyb5r1</v>
          </cell>
          <cell r="C2792">
            <v>0.46005168672906399</v>
          </cell>
          <cell r="D2792">
            <v>0.88544842460676498</v>
          </cell>
        </row>
        <row r="2793">
          <cell r="B2793" t="str">
            <v>Cdip1</v>
          </cell>
          <cell r="C2793">
            <v>0.21348138404744299</v>
          </cell>
          <cell r="D2793">
            <v>1.3661583178646199</v>
          </cell>
        </row>
        <row r="2794">
          <cell r="B2794" t="str">
            <v>Uqcrc2</v>
          </cell>
          <cell r="C2794">
            <v>0.93878030709234905</v>
          </cell>
          <cell r="D2794">
            <v>1.00329954729104</v>
          </cell>
        </row>
        <row r="2795">
          <cell r="B2795" t="str">
            <v>Dhdh</v>
          </cell>
          <cell r="C2795">
            <v>0.49025212257696898</v>
          </cell>
          <cell r="D2795">
            <v>0.69271298117489</v>
          </cell>
        </row>
        <row r="2796">
          <cell r="B2796" t="str">
            <v>Cmtr1</v>
          </cell>
          <cell r="C2796">
            <v>0.20083187347803899</v>
          </cell>
          <cell r="D2796">
            <v>0.564467666828814</v>
          </cell>
        </row>
        <row r="2797">
          <cell r="B2797" t="str">
            <v>Prkar1a</v>
          </cell>
          <cell r="C2797">
            <v>0.14539083804324199</v>
          </cell>
          <cell r="D2797">
            <v>1.43549696696915</v>
          </cell>
        </row>
        <row r="2798">
          <cell r="B2798" t="str">
            <v>Csad</v>
          </cell>
          <cell r="C2798">
            <v>0.404993476432984</v>
          </cell>
          <cell r="D2798">
            <v>0.625495104942835</v>
          </cell>
        </row>
        <row r="2799">
          <cell r="B2799" t="str">
            <v>Alg2</v>
          </cell>
          <cell r="C2799">
            <v>0.81834421824704295</v>
          </cell>
          <cell r="D2799">
            <v>1.04094008029855</v>
          </cell>
        </row>
        <row r="2800">
          <cell r="B2800" t="str">
            <v>Aldh7a1</v>
          </cell>
          <cell r="C2800">
            <v>0.97261207210651601</v>
          </cell>
          <cell r="D2800">
            <v>0.99749089447324102</v>
          </cell>
        </row>
        <row r="2801">
          <cell r="B2801" t="str">
            <v>Ap2b1</v>
          </cell>
          <cell r="C2801">
            <v>0.98076552195621902</v>
          </cell>
          <cell r="D2801">
            <v>1.00137251436707</v>
          </cell>
        </row>
        <row r="2802">
          <cell r="B2802" t="str">
            <v>Rpn2</v>
          </cell>
          <cell r="C2802">
            <v>0.621006448190488</v>
          </cell>
          <cell r="D2802">
            <v>1.14812367225176</v>
          </cell>
        </row>
        <row r="2803">
          <cell r="B2803" t="str">
            <v>Pgam1</v>
          </cell>
          <cell r="C2803">
            <v>0.52881391208209005</v>
          </cell>
          <cell r="D2803">
            <v>0.9249066304529</v>
          </cell>
        </row>
        <row r="2804">
          <cell r="B2804" t="str">
            <v>Acadsb</v>
          </cell>
          <cell r="C2804">
            <v>0.52393702393756802</v>
          </cell>
          <cell r="D2804">
            <v>1.0761661690833599</v>
          </cell>
        </row>
        <row r="2805">
          <cell r="B2805" t="str">
            <v>Coasy</v>
          </cell>
          <cell r="C2805">
            <v>0.87586803644549804</v>
          </cell>
          <cell r="D2805">
            <v>1.0292837212311099</v>
          </cell>
        </row>
        <row r="2806">
          <cell r="B2806" t="str">
            <v>Cmpk1</v>
          </cell>
          <cell r="C2806">
            <v>0.98582529943489305</v>
          </cell>
          <cell r="D2806">
            <v>0.99940097589777799</v>
          </cell>
        </row>
        <row r="2807">
          <cell r="B2807" t="str">
            <v>Xrn2</v>
          </cell>
          <cell r="C2807">
            <v>0.177027441058765</v>
          </cell>
          <cell r="D2807">
            <v>2.4594081112816499</v>
          </cell>
        </row>
        <row r="2808">
          <cell r="B2808" t="str">
            <v>Armc8</v>
          </cell>
          <cell r="C2808">
            <v>0.29609680353146101</v>
          </cell>
          <cell r="D2808">
            <v>0.90475227071373399</v>
          </cell>
        </row>
        <row r="2809">
          <cell r="B2809" t="str">
            <v>Ppp1r12a</v>
          </cell>
          <cell r="C2809">
            <v>0.76261949724001799</v>
          </cell>
          <cell r="D2809">
            <v>0.94338559669414401</v>
          </cell>
        </row>
        <row r="2810">
          <cell r="B2810" t="str">
            <v>Tprg1l</v>
          </cell>
          <cell r="C2810">
            <v>0.23337605584548701</v>
          </cell>
          <cell r="D2810">
            <v>0.87689933732672098</v>
          </cell>
        </row>
        <row r="2811">
          <cell r="B2811" t="str">
            <v>Klc4</v>
          </cell>
          <cell r="C2811">
            <v>1.74105746816994E-2</v>
          </cell>
          <cell r="D2811">
            <v>0.43239217981262101</v>
          </cell>
        </row>
        <row r="2812">
          <cell r="B2812" t="str">
            <v>Ampd2</v>
          </cell>
          <cell r="C2812">
            <v>4.88178960233248E-2</v>
          </cell>
          <cell r="D2812">
            <v>1.09404822054301</v>
          </cell>
        </row>
        <row r="2813">
          <cell r="B2813" t="str">
            <v>Tm9sf1</v>
          </cell>
          <cell r="C2813">
            <v>0.49240496881801699</v>
          </cell>
          <cell r="D2813">
            <v>0.35117285709656398</v>
          </cell>
        </row>
        <row r="2814">
          <cell r="B2814" t="str">
            <v>Eif3k</v>
          </cell>
          <cell r="C2814">
            <v>0.378730961107409</v>
          </cell>
          <cell r="D2814">
            <v>0.85799888203798502</v>
          </cell>
        </row>
        <row r="2815">
          <cell r="B2815" t="str">
            <v>Nebl</v>
          </cell>
          <cell r="C2815">
            <v>0.274684552419173</v>
          </cell>
          <cell r="D2815">
            <v>0.91586578011241404</v>
          </cell>
        </row>
        <row r="2816">
          <cell r="B2816" t="str">
            <v>Plxdc2</v>
          </cell>
          <cell r="C2816">
            <v>0.98148863182754598</v>
          </cell>
          <cell r="D2816">
            <v>1.0080277567556599</v>
          </cell>
        </row>
        <row r="2817">
          <cell r="B2817" t="str">
            <v>Ergic1</v>
          </cell>
          <cell r="C2817">
            <v>0.136419801903611</v>
          </cell>
          <cell r="D2817">
            <v>2.4634573151293999</v>
          </cell>
        </row>
        <row r="2818">
          <cell r="B2818" t="str">
            <v>Csnk1d</v>
          </cell>
          <cell r="C2818">
            <v>2.0152978236638201E-2</v>
          </cell>
          <cell r="D2818">
            <v>0.67774177411130698</v>
          </cell>
        </row>
        <row r="2819">
          <cell r="B2819" t="str">
            <v>Gnai3</v>
          </cell>
          <cell r="C2819">
            <v>0.87237573633884902</v>
          </cell>
          <cell r="D2819">
            <v>0.97541464843581105</v>
          </cell>
        </row>
        <row r="2820">
          <cell r="B2820" t="str">
            <v>Pmpca</v>
          </cell>
          <cell r="C2820">
            <v>0.415251179846092</v>
          </cell>
          <cell r="D2820">
            <v>0.87060624025433797</v>
          </cell>
        </row>
        <row r="2821">
          <cell r="B2821" t="str">
            <v>Ndufa9</v>
          </cell>
          <cell r="C2821">
            <v>4.7095255183176199E-2</v>
          </cell>
          <cell r="D2821">
            <v>1.30987311246699</v>
          </cell>
        </row>
        <row r="2822">
          <cell r="B2822" t="str">
            <v>Ndufs7</v>
          </cell>
          <cell r="C2822">
            <v>0.25584626248565101</v>
          </cell>
          <cell r="D2822">
            <v>1.10882587191654</v>
          </cell>
        </row>
        <row r="2823">
          <cell r="B2823" t="str">
            <v>Mrps15</v>
          </cell>
          <cell r="C2823">
            <v>0.90751967606549599</v>
          </cell>
          <cell r="D2823">
            <v>1.1176583887552201</v>
          </cell>
        </row>
        <row r="2824">
          <cell r="B2824" t="str">
            <v>Arpp21</v>
          </cell>
          <cell r="C2824">
            <v>0.30532604440886002</v>
          </cell>
          <cell r="D2824">
            <v>0.75499965722095896</v>
          </cell>
        </row>
        <row r="2825">
          <cell r="B2825" t="str">
            <v>Isca2</v>
          </cell>
          <cell r="C2825">
            <v>7.2005329176471997E-2</v>
          </cell>
          <cell r="D2825">
            <v>0.69889658668737897</v>
          </cell>
        </row>
        <row r="2826">
          <cell r="B2826" t="str">
            <v>Pycr3</v>
          </cell>
          <cell r="C2826">
            <v>0.51929391756922405</v>
          </cell>
          <cell r="D2826">
            <v>0.78217701507759096</v>
          </cell>
        </row>
        <row r="2827">
          <cell r="B2827" t="str">
            <v>Pgd</v>
          </cell>
          <cell r="C2827">
            <v>0.91033328241506595</v>
          </cell>
          <cell r="D2827">
            <v>1.00852807447166</v>
          </cell>
        </row>
        <row r="2828">
          <cell r="B2828" t="str">
            <v>Trmt112</v>
          </cell>
          <cell r="C2828">
            <v>0.59286646461790005</v>
          </cell>
          <cell r="D2828">
            <v>1.31672365197654</v>
          </cell>
        </row>
        <row r="2829">
          <cell r="B2829" t="str">
            <v>Eif3f</v>
          </cell>
          <cell r="C2829">
            <v>0.12569968465617301</v>
          </cell>
          <cell r="D2829">
            <v>1.5041625921803099</v>
          </cell>
        </row>
        <row r="2830">
          <cell r="B2830" t="str">
            <v>Stard3nl</v>
          </cell>
          <cell r="C2830">
            <v>0.49347388019843802</v>
          </cell>
          <cell r="D2830">
            <v>1.3670518725323999</v>
          </cell>
        </row>
        <row r="2831">
          <cell r="B2831" t="str">
            <v>Ndufa8</v>
          </cell>
          <cell r="C2831">
            <v>0.72913428485812604</v>
          </cell>
          <cell r="D2831">
            <v>1.0624668683042999</v>
          </cell>
        </row>
        <row r="2832">
          <cell r="B2832" t="str">
            <v>Paics</v>
          </cell>
          <cell r="C2832">
            <v>0.68347034105333504</v>
          </cell>
          <cell r="D2832">
            <v>1.18166591086367</v>
          </cell>
        </row>
        <row r="2833">
          <cell r="B2833" t="str">
            <v>Ethe1</v>
          </cell>
          <cell r="C2833">
            <v>0.88610153856306295</v>
          </cell>
          <cell r="D2833">
            <v>1.0610505703375299</v>
          </cell>
        </row>
        <row r="2834">
          <cell r="B2834" t="str">
            <v>Gstk1</v>
          </cell>
          <cell r="C2834">
            <v>0.15219074787449299</v>
          </cell>
          <cell r="D2834">
            <v>1.34389311736968</v>
          </cell>
        </row>
        <row r="2835">
          <cell r="B2835" t="str">
            <v>Dnal4</v>
          </cell>
          <cell r="C2835">
            <v>0.82322240619042297</v>
          </cell>
          <cell r="D2835">
            <v>0.97829292376861399</v>
          </cell>
        </row>
        <row r="2836">
          <cell r="B2836" t="str">
            <v>Cyb5r3</v>
          </cell>
          <cell r="C2836">
            <v>0.97642857673240901</v>
          </cell>
          <cell r="D2836">
            <v>0.99593812737710097</v>
          </cell>
        </row>
        <row r="2837">
          <cell r="B2837" t="str">
            <v>Slc38a3</v>
          </cell>
          <cell r="C2837">
            <v>0.70684025587559096</v>
          </cell>
          <cell r="D2837">
            <v>1.02340636314933</v>
          </cell>
        </row>
        <row r="2838">
          <cell r="B2838" t="str">
            <v>Ap3s1</v>
          </cell>
          <cell r="C2838">
            <v>0.630977439181726</v>
          </cell>
          <cell r="D2838">
            <v>0.857173627233631</v>
          </cell>
        </row>
        <row r="2839">
          <cell r="B2839" t="str">
            <v>Mettl26</v>
          </cell>
          <cell r="C2839">
            <v>0.21553495381120899</v>
          </cell>
          <cell r="D2839">
            <v>2.61999604944093</v>
          </cell>
        </row>
        <row r="2840">
          <cell r="B2840" t="str">
            <v>Mecr</v>
          </cell>
          <cell r="C2840">
            <v>0.97506202806437203</v>
          </cell>
          <cell r="D2840">
            <v>0.99368096469572398</v>
          </cell>
        </row>
        <row r="2841">
          <cell r="B2841" t="str">
            <v>Ndufb10</v>
          </cell>
          <cell r="C2841">
            <v>5.3239197875015101E-3</v>
          </cell>
          <cell r="D2841">
            <v>1.2379606855519201</v>
          </cell>
        </row>
        <row r="2842">
          <cell r="B2842" t="str">
            <v>Ndufs3</v>
          </cell>
          <cell r="C2842">
            <v>5.2551434502527E-2</v>
          </cell>
          <cell r="D2842">
            <v>1.0847064526122601</v>
          </cell>
        </row>
        <row r="2843">
          <cell r="B2843" t="str">
            <v>Rmdn1</v>
          </cell>
          <cell r="C2843">
            <v>0.43777511815602599</v>
          </cell>
          <cell r="D2843">
            <v>0.664285233250545</v>
          </cell>
        </row>
        <row r="2844">
          <cell r="B2844" t="str">
            <v>Etfb</v>
          </cell>
          <cell r="C2844">
            <v>0.78408347505950304</v>
          </cell>
          <cell r="D2844">
            <v>1.02220878173815</v>
          </cell>
        </row>
        <row r="2845">
          <cell r="B2845" t="str">
            <v>Atp5pd</v>
          </cell>
          <cell r="C2845">
            <v>0.154633665356326</v>
          </cell>
          <cell r="D2845">
            <v>0.84393962843971204</v>
          </cell>
        </row>
        <row r="2846">
          <cell r="B2846" t="str">
            <v>Gmpr</v>
          </cell>
          <cell r="C2846">
            <v>0.64870538593515104</v>
          </cell>
          <cell r="D2846">
            <v>1.04739729927673</v>
          </cell>
        </row>
        <row r="2847">
          <cell r="B2847" t="str">
            <v>Apoo</v>
          </cell>
          <cell r="C2847">
            <v>0.48034929699440299</v>
          </cell>
          <cell r="D2847">
            <v>1.03847012154753</v>
          </cell>
        </row>
        <row r="2848">
          <cell r="B2848" t="str">
            <v>Rab13</v>
          </cell>
          <cell r="C2848">
            <v>0.40293516691976899</v>
          </cell>
          <cell r="D2848">
            <v>1.06817208519676</v>
          </cell>
        </row>
        <row r="2849">
          <cell r="B2849" t="str">
            <v>Dtd1</v>
          </cell>
          <cell r="C2849">
            <v>2.1170200673531699E-2</v>
          </cell>
          <cell r="D2849">
            <v>0.79467795887108295</v>
          </cell>
        </row>
        <row r="2850">
          <cell r="B2850" t="str">
            <v>Sacm1l</v>
          </cell>
          <cell r="C2850">
            <v>0.71758517053903603</v>
          </cell>
          <cell r="D2850">
            <v>0.96792112229163896</v>
          </cell>
        </row>
        <row r="2851">
          <cell r="B2851" t="str">
            <v>Lactb</v>
          </cell>
          <cell r="C2851">
            <v>0.51071834751810696</v>
          </cell>
          <cell r="D2851">
            <v>1.11771933314377</v>
          </cell>
        </row>
        <row r="2852">
          <cell r="B2852" t="str">
            <v>Parva</v>
          </cell>
          <cell r="C2852">
            <v>0.86349228225445596</v>
          </cell>
          <cell r="D2852">
            <v>1.07625910750512</v>
          </cell>
        </row>
        <row r="2853">
          <cell r="B2853" t="str">
            <v>Atp13a1</v>
          </cell>
          <cell r="C2853">
            <v>0.61571009762031403</v>
          </cell>
          <cell r="D2853">
            <v>1.3655969488854001</v>
          </cell>
        </row>
        <row r="2854">
          <cell r="B2854" t="str">
            <v>Arfgap1</v>
          </cell>
          <cell r="C2854">
            <v>0.22618864839501401</v>
          </cell>
          <cell r="D2854">
            <v>0.89006556679696203</v>
          </cell>
        </row>
        <row r="2855">
          <cell r="B2855" t="str">
            <v>Xpo7</v>
          </cell>
          <cell r="C2855">
            <v>4.21625224542043E-2</v>
          </cell>
          <cell r="D2855">
            <v>1.27890360358767</v>
          </cell>
        </row>
        <row r="2856">
          <cell r="B2856" t="str">
            <v>Clstn1</v>
          </cell>
          <cell r="C2856">
            <v>0.48841522728199299</v>
          </cell>
          <cell r="D2856">
            <v>0.68879513654429303</v>
          </cell>
        </row>
        <row r="2857">
          <cell r="B2857" t="str">
            <v>Ipo7</v>
          </cell>
          <cell r="C2857">
            <v>0.35727633816509202</v>
          </cell>
          <cell r="D2857">
            <v>1.1928397186264601</v>
          </cell>
        </row>
        <row r="2858">
          <cell r="B2858" t="str">
            <v>Nbea</v>
          </cell>
          <cell r="C2858">
            <v>0.63513622437013095</v>
          </cell>
          <cell r="D2858">
            <v>1.0456986675082001</v>
          </cell>
        </row>
        <row r="2859">
          <cell r="B2859" t="str">
            <v>Sorcs2</v>
          </cell>
          <cell r="C2859">
            <v>0.74232330403635505</v>
          </cell>
          <cell r="D2859">
            <v>0.93574145021714805</v>
          </cell>
        </row>
        <row r="2860">
          <cell r="B2860" t="str">
            <v>Upf1</v>
          </cell>
          <cell r="C2860">
            <v>0.95235030537891996</v>
          </cell>
          <cell r="D2860">
            <v>0.99057860389165098</v>
          </cell>
        </row>
        <row r="2861">
          <cell r="B2861" t="str">
            <v>Tnfrsf21</v>
          </cell>
          <cell r="C2861">
            <v>0.69256017041211204</v>
          </cell>
          <cell r="D2861">
            <v>1.2600134447144999</v>
          </cell>
        </row>
        <row r="2862">
          <cell r="B2862" t="str">
            <v>Inpp4a</v>
          </cell>
          <cell r="C2862">
            <v>0.58149967506135802</v>
          </cell>
          <cell r="D2862">
            <v>1.0421274577419</v>
          </cell>
        </row>
        <row r="2863">
          <cell r="B2863" t="str">
            <v>Hsd17b11</v>
          </cell>
          <cell r="C2863">
            <v>0.87641392896968795</v>
          </cell>
          <cell r="D2863">
            <v>0.98600640448903498</v>
          </cell>
        </row>
        <row r="2864">
          <cell r="B2864" t="str">
            <v>Aldh6a1</v>
          </cell>
          <cell r="C2864">
            <v>0.15521467515384299</v>
          </cell>
          <cell r="D2864">
            <v>1.1277817889741499</v>
          </cell>
        </row>
        <row r="2865">
          <cell r="B2865" t="str">
            <v>Nif3l1</v>
          </cell>
          <cell r="C2865">
            <v>0.22456028959600699</v>
          </cell>
          <cell r="D2865">
            <v>0.91214347132985996</v>
          </cell>
        </row>
        <row r="2866">
          <cell r="B2866" t="str">
            <v>Dpysl5</v>
          </cell>
          <cell r="C2866">
            <v>0.17873620714442101</v>
          </cell>
          <cell r="D2866">
            <v>0.87858588927181303</v>
          </cell>
        </row>
        <row r="2867">
          <cell r="B2867" t="str">
            <v>Enpp5</v>
          </cell>
          <cell r="C2867">
            <v>0.35696856263896698</v>
          </cell>
          <cell r="D2867">
            <v>0.65446450530051603</v>
          </cell>
        </row>
        <row r="2868">
          <cell r="B2868" t="str">
            <v>Vps35</v>
          </cell>
          <cell r="C2868">
            <v>0.192543220808053</v>
          </cell>
          <cell r="D2868">
            <v>1.07231128811729</v>
          </cell>
        </row>
        <row r="2869">
          <cell r="B2869" t="str">
            <v>Mrpl46</v>
          </cell>
          <cell r="C2869">
            <v>0.13077210141831</v>
          </cell>
          <cell r="D2869">
            <v>2.0392228642884098</v>
          </cell>
        </row>
        <row r="2870">
          <cell r="B2870" t="str">
            <v>Magi3</v>
          </cell>
          <cell r="C2870">
            <v>0.20209908884540401</v>
          </cell>
          <cell r="D2870">
            <v>1.99246991532865</v>
          </cell>
        </row>
        <row r="2871">
          <cell r="B2871" t="str">
            <v>Mvp</v>
          </cell>
          <cell r="C2871">
            <v>0.76092881385559596</v>
          </cell>
          <cell r="D2871">
            <v>0.91093963096380703</v>
          </cell>
        </row>
        <row r="2872">
          <cell r="B2872" t="str">
            <v>Ehd4</v>
          </cell>
          <cell r="C2872">
            <v>0.29818632603665701</v>
          </cell>
          <cell r="D2872">
            <v>1.2895123258079499</v>
          </cell>
        </row>
        <row r="2873">
          <cell r="B2873" t="str">
            <v>Oga</v>
          </cell>
          <cell r="C2873">
            <v>0.29010295565473798</v>
          </cell>
          <cell r="D2873">
            <v>1.17121925178244</v>
          </cell>
        </row>
        <row r="2874">
          <cell r="B2874" t="str">
            <v>Set</v>
          </cell>
          <cell r="C2874">
            <v>0.98340489305800005</v>
          </cell>
          <cell r="D2874">
            <v>0.99601297073657302</v>
          </cell>
        </row>
        <row r="2875">
          <cell r="B2875" t="str">
            <v>Rapgef4</v>
          </cell>
          <cell r="C2875">
            <v>0.52996221154342704</v>
          </cell>
          <cell r="D2875">
            <v>1.0755049182982399</v>
          </cell>
        </row>
        <row r="2876">
          <cell r="B2876" t="str">
            <v>Rims2</v>
          </cell>
          <cell r="C2876">
            <v>0.95342566081221003</v>
          </cell>
          <cell r="D2876">
            <v>1.05747494858901</v>
          </cell>
        </row>
        <row r="2877">
          <cell r="B2877" t="str">
            <v>Stx12</v>
          </cell>
          <cell r="C2877">
            <v>4.0935302209821403E-2</v>
          </cell>
          <cell r="D2877">
            <v>0.89251633000999697</v>
          </cell>
        </row>
        <row r="2878">
          <cell r="B2878" t="str">
            <v>Spock2</v>
          </cell>
          <cell r="C2878">
            <v>0.550781681229637</v>
          </cell>
          <cell r="D2878">
            <v>1.2293216994773499</v>
          </cell>
        </row>
        <row r="2879">
          <cell r="B2879" t="str">
            <v>Cars</v>
          </cell>
          <cell r="C2879">
            <v>0.63405617422461702</v>
          </cell>
          <cell r="D2879">
            <v>1.2590479596095701</v>
          </cell>
        </row>
        <row r="2880">
          <cell r="B2880" t="str">
            <v>Snap29</v>
          </cell>
          <cell r="C2880">
            <v>0.89942570465599403</v>
          </cell>
          <cell r="D2880">
            <v>0.97912395634248695</v>
          </cell>
        </row>
        <row r="2881">
          <cell r="B2881" t="str">
            <v>Tubb3</v>
          </cell>
          <cell r="C2881">
            <v>0.66413132537845598</v>
          </cell>
          <cell r="D2881">
            <v>1.0375303069233299</v>
          </cell>
        </row>
        <row r="2882">
          <cell r="B2882" t="str">
            <v>Wdr61</v>
          </cell>
          <cell r="C2882">
            <v>0.67619390384409805</v>
          </cell>
          <cell r="D2882">
            <v>1.0930691398877299</v>
          </cell>
        </row>
        <row r="2883">
          <cell r="B2883" t="str">
            <v>Strn3</v>
          </cell>
          <cell r="C2883">
            <v>0.88461585235760598</v>
          </cell>
          <cell r="D2883">
            <v>1.02155687134784</v>
          </cell>
        </row>
        <row r="2884">
          <cell r="B2884" t="str">
            <v>Rdh14</v>
          </cell>
          <cell r="C2884">
            <v>0.60688770265957304</v>
          </cell>
          <cell r="D2884">
            <v>1.05767906472282</v>
          </cell>
        </row>
        <row r="2885">
          <cell r="B2885" t="str">
            <v>Cse1l</v>
          </cell>
          <cell r="C2885">
            <v>0.15786189181413399</v>
          </cell>
          <cell r="D2885">
            <v>1.15610276179025</v>
          </cell>
        </row>
        <row r="2886">
          <cell r="B2886" t="str">
            <v>Gucy1a1</v>
          </cell>
          <cell r="C2886">
            <v>0.95729992795031005</v>
          </cell>
          <cell r="D2886">
            <v>0.955222837143057</v>
          </cell>
        </row>
        <row r="2887">
          <cell r="B2887" t="str">
            <v>Ndel1</v>
          </cell>
          <cell r="C2887">
            <v>0.16355585981937901</v>
          </cell>
          <cell r="D2887">
            <v>0.82768983579543998</v>
          </cell>
        </row>
        <row r="2888">
          <cell r="B2888" t="str">
            <v>Ndufa13</v>
          </cell>
          <cell r="C2888">
            <v>2.5070893195739699E-2</v>
          </cell>
          <cell r="D2888">
            <v>1.17156362925141</v>
          </cell>
        </row>
        <row r="2889">
          <cell r="B2889" t="str">
            <v>Ppp1r1a</v>
          </cell>
          <cell r="C2889">
            <v>0.27194505241991501</v>
          </cell>
          <cell r="D2889">
            <v>0.87129371851620896</v>
          </cell>
        </row>
        <row r="2890">
          <cell r="B2890" t="str">
            <v>Arhgef7</v>
          </cell>
          <cell r="C2890">
            <v>0.458886963691648</v>
          </cell>
          <cell r="D2890">
            <v>1.07219227758714</v>
          </cell>
        </row>
        <row r="2891">
          <cell r="B2891" t="str">
            <v>Trappc4</v>
          </cell>
          <cell r="C2891">
            <v>9.4677676351300394E-2</v>
          </cell>
          <cell r="D2891">
            <v>1.6277186698170401</v>
          </cell>
        </row>
        <row r="2892">
          <cell r="B2892" t="str">
            <v>Nek7</v>
          </cell>
          <cell r="C2892">
            <v>0.19564275527345901</v>
          </cell>
          <cell r="D2892">
            <v>1.4661504120170701</v>
          </cell>
        </row>
        <row r="2893">
          <cell r="B2893" t="str">
            <v>Rtn3</v>
          </cell>
          <cell r="C2893">
            <v>0.347024265517827</v>
          </cell>
          <cell r="D2893">
            <v>0.95658391897845896</v>
          </cell>
        </row>
        <row r="2894">
          <cell r="B2894" t="str">
            <v>Lrba</v>
          </cell>
          <cell r="C2894">
            <v>0.318644321675772</v>
          </cell>
          <cell r="D2894">
            <v>1.71358651662103</v>
          </cell>
        </row>
        <row r="2895">
          <cell r="B2895" t="str">
            <v>Nckipsd</v>
          </cell>
          <cell r="C2895">
            <v>0.82356570326825695</v>
          </cell>
          <cell r="D2895">
            <v>1.0182074767912399</v>
          </cell>
        </row>
        <row r="2896">
          <cell r="B2896" t="str">
            <v>Hapln2</v>
          </cell>
          <cell r="C2896">
            <v>0.44484176271715398</v>
          </cell>
          <cell r="D2896">
            <v>1.0759869646911899</v>
          </cell>
        </row>
        <row r="2897">
          <cell r="B2897" t="str">
            <v>Trim2</v>
          </cell>
          <cell r="C2897">
            <v>0.14623678889272501</v>
          </cell>
          <cell r="D2897">
            <v>1.1054608679142099</v>
          </cell>
        </row>
        <row r="2898">
          <cell r="B2898" t="str">
            <v>Mapk8ip3</v>
          </cell>
          <cell r="C2898">
            <v>0.673920575075038</v>
          </cell>
          <cell r="D2898">
            <v>1.05046859600026</v>
          </cell>
        </row>
        <row r="2899">
          <cell r="B2899" t="str">
            <v>Anp32b</v>
          </cell>
          <cell r="C2899">
            <v>0.159711838335823</v>
          </cell>
          <cell r="D2899">
            <v>0.89217597459337195</v>
          </cell>
        </row>
        <row r="2900">
          <cell r="B2900" t="str">
            <v>Agk</v>
          </cell>
          <cell r="C2900">
            <v>0.449604561923582</v>
          </cell>
          <cell r="D2900">
            <v>1.09173800528706</v>
          </cell>
        </row>
        <row r="2901">
          <cell r="B2901" t="str">
            <v>Dpp7</v>
          </cell>
          <cell r="C2901">
            <v>0.87271703132771805</v>
          </cell>
          <cell r="D2901">
            <v>1.04014358392274</v>
          </cell>
        </row>
        <row r="2902">
          <cell r="B2902" t="str">
            <v>Rcan1</v>
          </cell>
          <cell r="C2902">
            <v>0.43507369302095</v>
          </cell>
          <cell r="D2902">
            <v>0.91380580590591698</v>
          </cell>
        </row>
        <row r="2903">
          <cell r="B2903" t="str">
            <v>Ivd</v>
          </cell>
          <cell r="C2903">
            <v>0.41684224608690501</v>
          </cell>
          <cell r="D2903">
            <v>1.05194828931233</v>
          </cell>
        </row>
        <row r="2904">
          <cell r="B2904" t="str">
            <v>Rabggta</v>
          </cell>
          <cell r="C2904">
            <v>5.5050927405471503E-2</v>
          </cell>
          <cell r="D2904">
            <v>0.74502423543132001</v>
          </cell>
        </row>
        <row r="2905">
          <cell r="B2905" t="str">
            <v>Lztfl1</v>
          </cell>
          <cell r="C2905">
            <v>0.58473092837561802</v>
          </cell>
          <cell r="D2905">
            <v>0.83759660148426096</v>
          </cell>
        </row>
        <row r="2906">
          <cell r="B2906" t="str">
            <v>Clpx</v>
          </cell>
          <cell r="C2906">
            <v>0.43208814165251602</v>
          </cell>
          <cell r="D2906">
            <v>1.84987705373022</v>
          </cell>
        </row>
        <row r="2907">
          <cell r="B2907" t="str">
            <v>Cwc15</v>
          </cell>
          <cell r="C2907">
            <v>0.17991455119761801</v>
          </cell>
          <cell r="D2907">
            <v>0.496423410386859</v>
          </cell>
        </row>
        <row r="2908">
          <cell r="B2908" t="str">
            <v>Dync1h1</v>
          </cell>
          <cell r="C2908">
            <v>0.49335874038344701</v>
          </cell>
          <cell r="D2908">
            <v>1.02302472272023</v>
          </cell>
        </row>
        <row r="2909">
          <cell r="B2909" t="str">
            <v>Isyna1</v>
          </cell>
          <cell r="C2909">
            <v>0.95259902356332005</v>
          </cell>
          <cell r="D2909">
            <v>0.98265850433436497</v>
          </cell>
        </row>
        <row r="2910">
          <cell r="B2910" t="str">
            <v>Nit2</v>
          </cell>
          <cell r="C2910">
            <v>0.756897847575694</v>
          </cell>
          <cell r="D2910">
            <v>1.3202557136461699</v>
          </cell>
        </row>
        <row r="2911">
          <cell r="B2911" t="str">
            <v>Lrp1b</v>
          </cell>
          <cell r="C2911">
            <v>0.25124993467394102</v>
          </cell>
          <cell r="D2911">
            <v>0.821701472979119</v>
          </cell>
        </row>
        <row r="2912">
          <cell r="B2912" t="str">
            <v>Dmap1</v>
          </cell>
          <cell r="C2912">
            <v>0.41738420632783202</v>
          </cell>
          <cell r="D2912">
            <v>0.675857013170853</v>
          </cell>
        </row>
        <row r="2913">
          <cell r="B2913" t="str">
            <v>Nudt3</v>
          </cell>
          <cell r="C2913">
            <v>3.4933784758559301E-2</v>
          </cell>
          <cell r="D2913">
            <v>1.4461065655968299</v>
          </cell>
        </row>
        <row r="2914">
          <cell r="B2914" t="str">
            <v>Ngly1</v>
          </cell>
          <cell r="C2914">
            <v>0.46962035579691602</v>
          </cell>
          <cell r="D2914">
            <v>1.2497857439470701</v>
          </cell>
        </row>
        <row r="2915">
          <cell r="B2915" t="str">
            <v>Rnf14</v>
          </cell>
          <cell r="C2915">
            <v>4.1483790161960903E-2</v>
          </cell>
          <cell r="D2915">
            <v>1.2379373041004</v>
          </cell>
        </row>
        <row r="2916">
          <cell r="B2916" t="str">
            <v>Actn2</v>
          </cell>
          <cell r="C2916">
            <v>0.36734455003384098</v>
          </cell>
          <cell r="D2916">
            <v>0.90430507945719496</v>
          </cell>
        </row>
        <row r="2917">
          <cell r="B2917" t="str">
            <v>Lgi1</v>
          </cell>
          <cell r="C2917">
            <v>0.796581580772871</v>
          </cell>
          <cell r="D2917">
            <v>1.00938936357304</v>
          </cell>
        </row>
        <row r="2918">
          <cell r="B2918" t="str">
            <v>Prmt1</v>
          </cell>
          <cell r="C2918">
            <v>0.659404481775694</v>
          </cell>
          <cell r="D2918">
            <v>0.95175782980618595</v>
          </cell>
        </row>
        <row r="2919">
          <cell r="B2919" t="str">
            <v>Copb1</v>
          </cell>
          <cell r="C2919">
            <v>0.45514514124896799</v>
          </cell>
          <cell r="D2919">
            <v>0.53969136448289401</v>
          </cell>
        </row>
        <row r="2920">
          <cell r="B2920" t="str">
            <v>Ccdc22</v>
          </cell>
          <cell r="C2920">
            <v>0.21228173777323101</v>
          </cell>
          <cell r="D2920">
            <v>1.40928265670453</v>
          </cell>
        </row>
        <row r="2921">
          <cell r="B2921" t="str">
            <v>Praf2</v>
          </cell>
          <cell r="C2921">
            <v>0.25071611373189501</v>
          </cell>
          <cell r="D2921">
            <v>1.06779735939265</v>
          </cell>
        </row>
        <row r="2922">
          <cell r="B2922" t="str">
            <v>Akr1a1</v>
          </cell>
          <cell r="C2922">
            <v>0.102555216771998</v>
          </cell>
          <cell r="D2922">
            <v>1.1166365287478499</v>
          </cell>
        </row>
        <row r="2923">
          <cell r="B2923" t="str">
            <v>Mrps34</v>
          </cell>
          <cell r="C2923">
            <v>0.66485624925713305</v>
          </cell>
          <cell r="D2923">
            <v>0.93980318427797305</v>
          </cell>
        </row>
        <row r="2924">
          <cell r="B2924" t="str">
            <v>Sv2a</v>
          </cell>
          <cell r="C2924">
            <v>0.24851911129678</v>
          </cell>
          <cell r="D2924">
            <v>0.93913435227898401</v>
          </cell>
        </row>
        <row r="2925">
          <cell r="B2925" t="str">
            <v>Slc12a4</v>
          </cell>
          <cell r="C2925">
            <v>0.58420530844728602</v>
          </cell>
          <cell r="D2925">
            <v>1.3845500104533399</v>
          </cell>
        </row>
        <row r="2926">
          <cell r="B2926" t="str">
            <v>Acin1</v>
          </cell>
          <cell r="C2926">
            <v>0.254731012628858</v>
          </cell>
          <cell r="D2926">
            <v>0.56040988049474505</v>
          </cell>
        </row>
        <row r="2927">
          <cell r="B2927" t="str">
            <v>Htra2</v>
          </cell>
          <cell r="C2927">
            <v>0.37356978873505597</v>
          </cell>
          <cell r="D2927">
            <v>0.82724069773460196</v>
          </cell>
        </row>
        <row r="2928">
          <cell r="B2928" t="str">
            <v>Plscr3</v>
          </cell>
          <cell r="C2928">
            <v>0.803382857857735</v>
          </cell>
          <cell r="D2928">
            <v>0.87338259669893303</v>
          </cell>
        </row>
        <row r="2929">
          <cell r="B2929" t="str">
            <v>Flii</v>
          </cell>
          <cell r="C2929">
            <v>5.6310530069343799E-2</v>
          </cell>
          <cell r="D2929">
            <v>1.47725269658514</v>
          </cell>
        </row>
        <row r="2930">
          <cell r="B2930" t="str">
            <v>Rbfox1</v>
          </cell>
          <cell r="C2930">
            <v>0.47191424946164301</v>
          </cell>
          <cell r="D2930">
            <v>0.73841490982009295</v>
          </cell>
        </row>
        <row r="2931">
          <cell r="B2931" t="str">
            <v>Rpl38</v>
          </cell>
          <cell r="C2931">
            <v>0.45759666327950199</v>
          </cell>
          <cell r="D2931">
            <v>1.3268208311580401</v>
          </cell>
        </row>
        <row r="2932">
          <cell r="B2932" t="str">
            <v>Lancl2</v>
          </cell>
          <cell r="C2932">
            <v>0.924081999654494</v>
          </cell>
          <cell r="D2932">
            <v>1.0089262421349701</v>
          </cell>
        </row>
        <row r="2933">
          <cell r="B2933" t="str">
            <v>Sh3bgrl</v>
          </cell>
          <cell r="C2933">
            <v>0.87193794280727599</v>
          </cell>
          <cell r="D2933">
            <v>0.98333293104688502</v>
          </cell>
        </row>
        <row r="2934">
          <cell r="B2934" t="str">
            <v>Pfn2</v>
          </cell>
          <cell r="C2934">
            <v>0.12850054071848899</v>
          </cell>
          <cell r="D2934">
            <v>0.86252530239156</v>
          </cell>
        </row>
        <row r="2935">
          <cell r="B2935" t="str">
            <v>Smpd3</v>
          </cell>
          <cell r="C2935">
            <v>0.61797217041870101</v>
          </cell>
          <cell r="D2935">
            <v>0.95862879528058198</v>
          </cell>
        </row>
        <row r="2936">
          <cell r="B2936" t="str">
            <v>Tuba8</v>
          </cell>
          <cell r="C2936">
            <v>5.54041652924002E-2</v>
          </cell>
          <cell r="D2936">
            <v>1.4176589605857</v>
          </cell>
        </row>
        <row r="2937">
          <cell r="B2937" t="str">
            <v>Pdk2</v>
          </cell>
          <cell r="C2937">
            <v>0.162294923621323</v>
          </cell>
          <cell r="D2937">
            <v>1.0918401506623401</v>
          </cell>
        </row>
        <row r="2938">
          <cell r="B2938" t="str">
            <v>Sh3glb1</v>
          </cell>
          <cell r="C2938">
            <v>0.60708799384174394</v>
          </cell>
          <cell r="D2938">
            <v>0.80281948961988803</v>
          </cell>
        </row>
        <row r="2939">
          <cell r="B2939" t="str">
            <v>Myg1</v>
          </cell>
          <cell r="C2939">
            <v>0.26686717700789098</v>
          </cell>
          <cell r="D2939">
            <v>1.7123412825059201</v>
          </cell>
        </row>
        <row r="2940">
          <cell r="B2940" t="str">
            <v>Uchl3</v>
          </cell>
          <cell r="C2940">
            <v>8.4683205674549997E-2</v>
          </cell>
          <cell r="D2940">
            <v>1.9263675188502301</v>
          </cell>
        </row>
        <row r="2941">
          <cell r="B2941" t="str">
            <v>Cend1</v>
          </cell>
          <cell r="C2941">
            <v>0.52033992069995905</v>
          </cell>
          <cell r="D2941">
            <v>1.2017150047717899</v>
          </cell>
        </row>
        <row r="2942">
          <cell r="B2942" t="str">
            <v>Scamp5</v>
          </cell>
          <cell r="C2942">
            <v>0.93101075192637905</v>
          </cell>
          <cell r="D2942">
            <v>1.0103549206867199</v>
          </cell>
        </row>
        <row r="2943">
          <cell r="B2943" t="str">
            <v>Stx6</v>
          </cell>
          <cell r="C2943">
            <v>0.62760120753840898</v>
          </cell>
          <cell r="D2943">
            <v>1.12975401516706</v>
          </cell>
        </row>
        <row r="2944">
          <cell r="B2944" t="str">
            <v>Tmod2</v>
          </cell>
          <cell r="C2944">
            <v>0.82348287334925097</v>
          </cell>
          <cell r="D2944">
            <v>0.97051999788033105</v>
          </cell>
        </row>
        <row r="2945">
          <cell r="B2945" t="str">
            <v>Ndufaf3</v>
          </cell>
          <cell r="C2945">
            <v>0.19507020732563601</v>
          </cell>
          <cell r="D2945">
            <v>1.1079105472713899</v>
          </cell>
        </row>
        <row r="2946">
          <cell r="B2946" t="str">
            <v>Tesc</v>
          </cell>
          <cell r="C2946">
            <v>0.61264910173696696</v>
          </cell>
          <cell r="D2946">
            <v>1.18942862963753</v>
          </cell>
        </row>
        <row r="2947">
          <cell r="B2947" t="str">
            <v>Nova1</v>
          </cell>
          <cell r="C2947">
            <v>0.55324378578160305</v>
          </cell>
          <cell r="D2947">
            <v>0.94354899346007004</v>
          </cell>
        </row>
        <row r="2948">
          <cell r="B2948" t="str">
            <v>Hyou1</v>
          </cell>
          <cell r="C2948">
            <v>9.77148076124668E-2</v>
          </cell>
          <cell r="D2948">
            <v>0.895297073175502</v>
          </cell>
        </row>
        <row r="2949">
          <cell r="B2949" t="str">
            <v>Adrm1</v>
          </cell>
          <cell r="C2949">
            <v>5.7838494252990799E-2</v>
          </cell>
          <cell r="D2949">
            <v>0.635970860687741</v>
          </cell>
        </row>
        <row r="2950">
          <cell r="B2950" t="str">
            <v>Scamp4</v>
          </cell>
          <cell r="C2950">
            <v>0.906359519254333</v>
          </cell>
          <cell r="D2950">
            <v>0.97804730137327101</v>
          </cell>
        </row>
        <row r="2951">
          <cell r="B2951" t="str">
            <v>Nudt5</v>
          </cell>
          <cell r="C2951">
            <v>0.46968402046810498</v>
          </cell>
          <cell r="D2951">
            <v>0.90258055109609203</v>
          </cell>
        </row>
        <row r="2952">
          <cell r="B2952" t="str">
            <v>Hip1r</v>
          </cell>
          <cell r="C2952">
            <v>0.31274963579711801</v>
          </cell>
          <cell r="D2952">
            <v>0.87751452802021901</v>
          </cell>
        </row>
        <row r="2953">
          <cell r="B2953" t="str">
            <v>Fmn2</v>
          </cell>
          <cell r="C2953">
            <v>0.55542736863223297</v>
          </cell>
          <cell r="D2953">
            <v>1.14345289574898</v>
          </cell>
        </row>
        <row r="2954">
          <cell r="B2954" t="str">
            <v>Fmnl1</v>
          </cell>
          <cell r="C2954">
            <v>0.119563305642773</v>
          </cell>
          <cell r="D2954">
            <v>0.67977085891792199</v>
          </cell>
        </row>
        <row r="2955">
          <cell r="B2955" t="str">
            <v>Gde1</v>
          </cell>
          <cell r="C2955">
            <v>0.14408937728761001</v>
          </cell>
          <cell r="D2955">
            <v>1.2153506287507301</v>
          </cell>
        </row>
        <row r="2956">
          <cell r="B2956" t="str">
            <v>Gltp</v>
          </cell>
          <cell r="C2956">
            <v>0.54151098508630202</v>
          </cell>
          <cell r="D2956">
            <v>1.0471280743954801</v>
          </cell>
        </row>
        <row r="2957">
          <cell r="B2957" t="str">
            <v>Mpp6</v>
          </cell>
          <cell r="C2957">
            <v>0.61322089761300502</v>
          </cell>
          <cell r="D2957">
            <v>1.0926677481607501</v>
          </cell>
        </row>
        <row r="2958">
          <cell r="B2958" t="str">
            <v>Sacs</v>
          </cell>
          <cell r="C2958">
            <v>0.32527001728715899</v>
          </cell>
          <cell r="D2958">
            <v>1.5868593856723701</v>
          </cell>
        </row>
        <row r="2959">
          <cell r="B2959" t="str">
            <v>Aldh9a1</v>
          </cell>
          <cell r="C2959">
            <v>0.68358401569507998</v>
          </cell>
          <cell r="D2959">
            <v>1.0219319947710199</v>
          </cell>
        </row>
        <row r="2960">
          <cell r="B2960" t="str">
            <v>Dclk1</v>
          </cell>
          <cell r="C2960">
            <v>0.113575398944951</v>
          </cell>
          <cell r="D2960">
            <v>0.83590628741467399</v>
          </cell>
        </row>
        <row r="2961">
          <cell r="B2961" t="str">
            <v>Mtor</v>
          </cell>
          <cell r="C2961">
            <v>0.40036077602560599</v>
          </cell>
          <cell r="D2961">
            <v>0.82989590782987399</v>
          </cell>
        </row>
        <row r="2962">
          <cell r="B2962" t="str">
            <v>Git2</v>
          </cell>
          <cell r="C2962">
            <v>0.78615154088368799</v>
          </cell>
          <cell r="D2962">
            <v>1.0359017801360599</v>
          </cell>
        </row>
        <row r="2963">
          <cell r="B2963" t="str">
            <v>Txnrd2</v>
          </cell>
          <cell r="C2963">
            <v>0.32878095047660699</v>
          </cell>
          <cell r="D2963">
            <v>1.1563225185246899</v>
          </cell>
        </row>
        <row r="2964">
          <cell r="B2964" t="str">
            <v>Bag3</v>
          </cell>
          <cell r="C2964">
            <v>0.141266412982852</v>
          </cell>
          <cell r="D2964">
            <v>2.2431871006415598</v>
          </cell>
        </row>
        <row r="2965">
          <cell r="B2965" t="str">
            <v>Cul3</v>
          </cell>
          <cell r="C2965">
            <v>0.67991384726850401</v>
          </cell>
          <cell r="D2965">
            <v>1.0319411452760301</v>
          </cell>
        </row>
        <row r="2966">
          <cell r="B2966" t="str">
            <v>Auh</v>
          </cell>
          <cell r="C2966">
            <v>9.4928320559822296E-2</v>
          </cell>
          <cell r="D2966">
            <v>1.1049482388887999</v>
          </cell>
        </row>
        <row r="2967">
          <cell r="B2967" t="str">
            <v>Rabgef1</v>
          </cell>
          <cell r="C2967">
            <v>0.78118174360145198</v>
          </cell>
          <cell r="D2967">
            <v>1.0880702271365801</v>
          </cell>
        </row>
        <row r="2968">
          <cell r="B2968" t="str">
            <v>Nt5c</v>
          </cell>
          <cell r="C2968">
            <v>0.20151918576168801</v>
          </cell>
          <cell r="D2968">
            <v>1.1780827631197199</v>
          </cell>
        </row>
        <row r="2969">
          <cell r="B2969" t="str">
            <v>Mink1</v>
          </cell>
          <cell r="C2969">
            <v>4.7316865138474898E-2</v>
          </cell>
          <cell r="D2969">
            <v>0.78638388736379505</v>
          </cell>
        </row>
        <row r="2970">
          <cell r="B2970" t="str">
            <v>Arpc3</v>
          </cell>
          <cell r="C2970">
            <v>0.67328807265052804</v>
          </cell>
          <cell r="D2970">
            <v>1.0353148556862</v>
          </cell>
        </row>
        <row r="2971">
          <cell r="B2971" t="str">
            <v>Cdc42ep4</v>
          </cell>
          <cell r="C2971">
            <v>0.36764244493078302</v>
          </cell>
          <cell r="D2971">
            <v>1.44526037106086</v>
          </cell>
        </row>
        <row r="2972">
          <cell r="B2972" t="str">
            <v>Usp14</v>
          </cell>
          <cell r="C2972">
            <v>0.27738153047829101</v>
          </cell>
          <cell r="D2972">
            <v>0.78234634011979598</v>
          </cell>
        </row>
        <row r="2973">
          <cell r="B2973" t="str">
            <v>Dnaja4</v>
          </cell>
          <cell r="C2973">
            <v>0.56916259986400397</v>
          </cell>
          <cell r="D2973">
            <v>1.4603169208244</v>
          </cell>
        </row>
        <row r="2974">
          <cell r="B2974" t="str">
            <v>Stard10</v>
          </cell>
          <cell r="C2974">
            <v>0.21241143189852599</v>
          </cell>
          <cell r="D2974">
            <v>0.62814879608157403</v>
          </cell>
        </row>
        <row r="2975">
          <cell r="B2975" t="str">
            <v>Ap3b2</v>
          </cell>
          <cell r="C2975">
            <v>0.33990086846256201</v>
          </cell>
          <cell r="D2975">
            <v>0.93276941781416001</v>
          </cell>
        </row>
        <row r="2976">
          <cell r="B2976" t="str">
            <v>Trappc2l</v>
          </cell>
          <cell r="C2976">
            <v>0.69831453823566703</v>
          </cell>
          <cell r="D2976">
            <v>0.89608510501013205</v>
          </cell>
        </row>
        <row r="2977">
          <cell r="B2977" t="str">
            <v>Gng13</v>
          </cell>
          <cell r="C2977">
            <v>0.21570550274224301</v>
          </cell>
          <cell r="D2977">
            <v>0.590389899890019</v>
          </cell>
        </row>
        <row r="2978">
          <cell r="B2978" t="str">
            <v>Tmub1</v>
          </cell>
          <cell r="C2978">
            <v>0.39607970518374103</v>
          </cell>
          <cell r="D2978">
            <v>1.3631934434944799</v>
          </cell>
        </row>
        <row r="2979">
          <cell r="B2979" t="str">
            <v>Hdgfl3</v>
          </cell>
          <cell r="C2979">
            <v>0.21732012198697001</v>
          </cell>
          <cell r="D2979">
            <v>1.4465710290279199</v>
          </cell>
        </row>
        <row r="2980">
          <cell r="B2980" t="str">
            <v>Txnrd1</v>
          </cell>
          <cell r="C2980">
            <v>0.2394593977965</v>
          </cell>
          <cell r="D2980">
            <v>0.88827149134602401</v>
          </cell>
        </row>
        <row r="2981">
          <cell r="B2981" t="str">
            <v>Myo18a</v>
          </cell>
          <cell r="C2981">
            <v>0.83583840687025901</v>
          </cell>
          <cell r="D2981">
            <v>1.0149953952259501</v>
          </cell>
        </row>
        <row r="2982">
          <cell r="B2982" t="str">
            <v>Glrx</v>
          </cell>
          <cell r="C2982">
            <v>0.53951172596024199</v>
          </cell>
          <cell r="D2982">
            <v>0.907225224109518</v>
          </cell>
        </row>
        <row r="2983">
          <cell r="B2983" t="str">
            <v>Rhoa</v>
          </cell>
          <cell r="C2983">
            <v>0.169773044496311</v>
          </cell>
          <cell r="D2983">
            <v>0.94531550108482099</v>
          </cell>
        </row>
        <row r="2984">
          <cell r="B2984" t="str">
            <v>Acsl4</v>
          </cell>
          <cell r="C2984">
            <v>0.68916776775736699</v>
          </cell>
          <cell r="D2984">
            <v>0.92833664877993405</v>
          </cell>
        </row>
        <row r="2985">
          <cell r="B2985" t="str">
            <v>Psma6</v>
          </cell>
          <cell r="C2985">
            <v>0.54811198645347103</v>
          </cell>
          <cell r="D2985">
            <v>1.0570191492018901</v>
          </cell>
        </row>
        <row r="2986">
          <cell r="B2986" t="str">
            <v>Hapln1</v>
          </cell>
          <cell r="C2986">
            <v>0.22422362340955801</v>
          </cell>
          <cell r="D2986">
            <v>1.13576526430341</v>
          </cell>
        </row>
        <row r="2987">
          <cell r="B2987" t="str">
            <v>Prep</v>
          </cell>
          <cell r="C2987">
            <v>8.9792849886822707E-2</v>
          </cell>
          <cell r="D2987">
            <v>1.1486197508050999</v>
          </cell>
        </row>
        <row r="2988">
          <cell r="B2988" t="str">
            <v>Sema7a</v>
          </cell>
          <cell r="C2988">
            <v>0.95812349537275998</v>
          </cell>
          <cell r="D2988">
            <v>0.98849054488613697</v>
          </cell>
        </row>
        <row r="2989">
          <cell r="B2989" t="str">
            <v>Ptk2b</v>
          </cell>
          <cell r="C2989">
            <v>0.248548765519156</v>
          </cell>
          <cell r="D2989">
            <v>1.09020444226458</v>
          </cell>
        </row>
        <row r="2990">
          <cell r="B2990" t="str">
            <v>Srcin1</v>
          </cell>
          <cell r="C2990">
            <v>0.45271620661544798</v>
          </cell>
          <cell r="D2990">
            <v>0.96652588757602598</v>
          </cell>
        </row>
        <row r="2991">
          <cell r="B2991" t="str">
            <v>Krt17</v>
          </cell>
          <cell r="C2991">
            <v>0.54576828366367502</v>
          </cell>
          <cell r="D2991">
            <v>1.18148915928952</v>
          </cell>
        </row>
        <row r="2992">
          <cell r="B2992" t="str">
            <v>Naga</v>
          </cell>
          <cell r="C2992">
            <v>0.44856525764951199</v>
          </cell>
          <cell r="D2992">
            <v>1.11116730427146</v>
          </cell>
        </row>
        <row r="2993">
          <cell r="B2993" t="str">
            <v>Homer2</v>
          </cell>
          <cell r="C2993">
            <v>0.79384883189982702</v>
          </cell>
          <cell r="D2993">
            <v>0.93827132604836705</v>
          </cell>
        </row>
        <row r="2994">
          <cell r="B2994" t="str">
            <v>Asap1</v>
          </cell>
          <cell r="C2994">
            <v>4.1924483425181298E-2</v>
          </cell>
          <cell r="D2994">
            <v>1.2855923377585201</v>
          </cell>
        </row>
        <row r="2995">
          <cell r="B2995" t="str">
            <v>Dguok</v>
          </cell>
          <cell r="C2995">
            <v>0.15995457503041999</v>
          </cell>
          <cell r="D2995">
            <v>1.1659686308166901</v>
          </cell>
        </row>
        <row r="2996">
          <cell r="B2996" t="str">
            <v>Drg2</v>
          </cell>
          <cell r="C2996">
            <v>0.22047770455604199</v>
          </cell>
          <cell r="D2996">
            <v>1.2459341180189301</v>
          </cell>
        </row>
        <row r="2997">
          <cell r="B2997" t="str">
            <v>Copg2</v>
          </cell>
          <cell r="C2997">
            <v>0.216061024434965</v>
          </cell>
          <cell r="D2997">
            <v>0.751565404493865</v>
          </cell>
        </row>
        <row r="2998">
          <cell r="B2998" t="str">
            <v>Kif21a</v>
          </cell>
          <cell r="C2998">
            <v>0.15942138672947501</v>
          </cell>
          <cell r="D2998">
            <v>0.84124739177324603</v>
          </cell>
        </row>
        <row r="2999">
          <cell r="B2999" t="str">
            <v>Plec</v>
          </cell>
          <cell r="C2999">
            <v>0.82474371821127701</v>
          </cell>
          <cell r="D2999">
            <v>1.0119945623245701</v>
          </cell>
        </row>
        <row r="3000">
          <cell r="B3000" t="str">
            <v>Dbn1</v>
          </cell>
          <cell r="C3000">
            <v>3.0180639174974599E-2</v>
          </cell>
          <cell r="D3000">
            <v>0.86891306039157401</v>
          </cell>
        </row>
        <row r="3001">
          <cell r="B3001" t="str">
            <v>Cnpy2</v>
          </cell>
          <cell r="C3001">
            <v>0.31267937201446599</v>
          </cell>
          <cell r="D3001">
            <v>0.74472234833546302</v>
          </cell>
        </row>
        <row r="3002">
          <cell r="B3002" t="str">
            <v>Pcsk1n</v>
          </cell>
          <cell r="C3002">
            <v>2.7595156678631001E-2</v>
          </cell>
          <cell r="D3002">
            <v>0.82190427348922002</v>
          </cell>
        </row>
        <row r="3003">
          <cell r="B3003" t="str">
            <v>Ehd3</v>
          </cell>
          <cell r="C3003">
            <v>0.611530220974841</v>
          </cell>
          <cell r="D3003">
            <v>0.96668715608017297</v>
          </cell>
        </row>
        <row r="3004">
          <cell r="B3004" t="str">
            <v>Macf1</v>
          </cell>
          <cell r="C3004">
            <v>0.88580387393430104</v>
          </cell>
          <cell r="D3004">
            <v>0.97729542938727298</v>
          </cell>
        </row>
        <row r="3005">
          <cell r="B3005" t="str">
            <v>Gpr37</v>
          </cell>
          <cell r="C3005">
            <v>0.69354190136521798</v>
          </cell>
          <cell r="D3005">
            <v>0.84787553022775997</v>
          </cell>
        </row>
        <row r="3006">
          <cell r="B3006" t="str">
            <v>Vapb</v>
          </cell>
          <cell r="C3006">
            <v>0.29707711425809302</v>
          </cell>
          <cell r="D3006">
            <v>0.90554489491058998</v>
          </cell>
        </row>
        <row r="3007">
          <cell r="B3007" t="str">
            <v>Nup210</v>
          </cell>
          <cell r="C3007">
            <v>0.74083892785844196</v>
          </cell>
          <cell r="D3007">
            <v>0.85638086862963902</v>
          </cell>
        </row>
        <row r="3008">
          <cell r="B3008" t="str">
            <v>Clic4</v>
          </cell>
          <cell r="C3008">
            <v>0.987309958471845</v>
          </cell>
          <cell r="D3008">
            <v>0.99873307975245995</v>
          </cell>
        </row>
        <row r="3009">
          <cell r="B3009" t="str">
            <v>Add3</v>
          </cell>
          <cell r="C3009">
            <v>0.30907930272874201</v>
          </cell>
          <cell r="D3009">
            <v>0.958879924835631</v>
          </cell>
        </row>
        <row r="3010">
          <cell r="B3010" t="str">
            <v>Add2</v>
          </cell>
          <cell r="C3010">
            <v>0.41084219633529101</v>
          </cell>
          <cell r="D3010">
            <v>0.94105357173255799</v>
          </cell>
        </row>
        <row r="3011">
          <cell r="B3011" t="str">
            <v>Add1</v>
          </cell>
          <cell r="C3011">
            <v>0.316258753688822</v>
          </cell>
          <cell r="D3011">
            <v>0.96255169319882905</v>
          </cell>
        </row>
        <row r="3012">
          <cell r="B3012" t="str">
            <v>Plekhb1</v>
          </cell>
          <cell r="C3012">
            <v>0.350801002720871</v>
          </cell>
          <cell r="D3012">
            <v>0.82239814675478196</v>
          </cell>
        </row>
        <row r="3013">
          <cell r="B3013" t="str">
            <v>Ndrg3</v>
          </cell>
          <cell r="C3013">
            <v>0.60763732561195105</v>
          </cell>
          <cell r="D3013">
            <v>1.0600486241262099</v>
          </cell>
        </row>
        <row r="3014">
          <cell r="B3014" t="str">
            <v>Ndrg2</v>
          </cell>
          <cell r="C3014">
            <v>0.66977822772695705</v>
          </cell>
          <cell r="D3014">
            <v>1.0338837716042399</v>
          </cell>
        </row>
        <row r="3015">
          <cell r="B3015" t="str">
            <v>Maged1</v>
          </cell>
          <cell r="C3015">
            <v>0.66183219432531204</v>
          </cell>
          <cell r="D3015">
            <v>0.75898989414567997</v>
          </cell>
        </row>
        <row r="3016">
          <cell r="B3016" t="str">
            <v>Dnajb2</v>
          </cell>
          <cell r="C3016">
            <v>0.92410768027377299</v>
          </cell>
          <cell r="D3016">
            <v>1.0171462105370901</v>
          </cell>
        </row>
        <row r="3017">
          <cell r="B3017" t="str">
            <v>Dnajb7</v>
          </cell>
          <cell r="C3017">
            <v>6.4096393946116798E-2</v>
          </cell>
          <cell r="D3017">
            <v>0.451564835096876</v>
          </cell>
        </row>
        <row r="3018">
          <cell r="B3018" t="str">
            <v>Dnaja2</v>
          </cell>
          <cell r="C3018">
            <v>0.321468285774337</v>
          </cell>
          <cell r="D3018">
            <v>0.76831009796286498</v>
          </cell>
        </row>
        <row r="3019">
          <cell r="B3019" t="str">
            <v>Dnajb1</v>
          </cell>
          <cell r="C3019">
            <v>0.52331822434557396</v>
          </cell>
          <cell r="D3019">
            <v>1.36686160437656</v>
          </cell>
        </row>
        <row r="3020">
          <cell r="B3020" t="str">
            <v>Map1a</v>
          </cell>
          <cell r="C3020">
            <v>0.35787397492662798</v>
          </cell>
          <cell r="D3020">
            <v>0.96115070595984398</v>
          </cell>
        </row>
        <row r="3021">
          <cell r="B3021" t="str">
            <v>Acot2</v>
          </cell>
          <cell r="C3021">
            <v>0.48337734996960602</v>
          </cell>
          <cell r="D3021">
            <v>1.13500223416432</v>
          </cell>
        </row>
        <row r="3022">
          <cell r="B3022" t="str">
            <v>Grm3</v>
          </cell>
          <cell r="C3022">
            <v>0.112345297110428</v>
          </cell>
          <cell r="D3022">
            <v>1.26082324010066</v>
          </cell>
        </row>
        <row r="3023">
          <cell r="B3023" t="str">
            <v>Qki</v>
          </cell>
          <cell r="C3023">
            <v>0.74622507366859603</v>
          </cell>
          <cell r="D3023">
            <v>1.0625435518049899</v>
          </cell>
        </row>
        <row r="3024">
          <cell r="B3024" t="str">
            <v>Pclo</v>
          </cell>
          <cell r="C3024">
            <v>0.78391648381946399</v>
          </cell>
          <cell r="D3024">
            <v>1.0739514600779101</v>
          </cell>
        </row>
        <row r="3025">
          <cell r="B3025" t="str">
            <v>Tollip</v>
          </cell>
          <cell r="C3025">
            <v>0.456971195908837</v>
          </cell>
          <cell r="D3025">
            <v>1.0956323464739799</v>
          </cell>
        </row>
        <row r="3026">
          <cell r="B3026" t="str">
            <v>Nagk</v>
          </cell>
          <cell r="C3026">
            <v>5.4497210117258603E-2</v>
          </cell>
          <cell r="D3026">
            <v>1.2506899300619001</v>
          </cell>
        </row>
        <row r="3027">
          <cell r="B3027" t="str">
            <v>Nfu1</v>
          </cell>
          <cell r="C3027">
            <v>0.56722721808099796</v>
          </cell>
          <cell r="D3027">
            <v>1.0982653930613699</v>
          </cell>
        </row>
        <row r="3028">
          <cell r="B3028" t="str">
            <v>Igbp1b</v>
          </cell>
          <cell r="C3028">
            <v>0.146784395239486</v>
          </cell>
          <cell r="D3028">
            <v>0.40472121409767398</v>
          </cell>
        </row>
        <row r="3029">
          <cell r="B3029" t="str">
            <v>Dcun1d1</v>
          </cell>
          <cell r="C3029">
            <v>0.24120170051395701</v>
          </cell>
          <cell r="D3029">
            <v>2.3124488358046098</v>
          </cell>
        </row>
        <row r="3030">
          <cell r="B3030" t="str">
            <v>Vps29</v>
          </cell>
          <cell r="C3030">
            <v>0.60813368081935504</v>
          </cell>
          <cell r="D3030">
            <v>1.1187647368958</v>
          </cell>
        </row>
        <row r="3031">
          <cell r="B3031" t="str">
            <v>Actr10</v>
          </cell>
          <cell r="C3031">
            <v>0.24679386659382299</v>
          </cell>
          <cell r="D3031">
            <v>0.78283758684939497</v>
          </cell>
        </row>
        <row r="3032">
          <cell r="B3032" t="str">
            <v>Dctn5</v>
          </cell>
          <cell r="C3032">
            <v>0.61319554273792998</v>
          </cell>
          <cell r="D3032">
            <v>0.94698624744197601</v>
          </cell>
        </row>
        <row r="3033">
          <cell r="B3033" t="str">
            <v>Plxnc1</v>
          </cell>
          <cell r="C3033">
            <v>0.71992894761478499</v>
          </cell>
          <cell r="D3033">
            <v>0.93434656884474798</v>
          </cell>
        </row>
        <row r="3034">
          <cell r="B3034" t="str">
            <v>Ercc4</v>
          </cell>
          <cell r="C3034">
            <v>0.32244862369932298</v>
          </cell>
          <cell r="D3034">
            <v>1.8159656306335099</v>
          </cell>
        </row>
        <row r="3035">
          <cell r="B3035" t="str">
            <v>Eif3i</v>
          </cell>
          <cell r="C3035">
            <v>0.36634721783622998</v>
          </cell>
          <cell r="D3035">
            <v>1.0932065747931401</v>
          </cell>
        </row>
        <row r="3036">
          <cell r="B3036" t="str">
            <v>Copg1</v>
          </cell>
          <cell r="C3036">
            <v>0.87389630902753102</v>
          </cell>
          <cell r="D3036">
            <v>0.87981260998275101</v>
          </cell>
        </row>
        <row r="3037">
          <cell r="B3037" t="str">
            <v>Gpc1</v>
          </cell>
          <cell r="C3037">
            <v>0.81209578039665997</v>
          </cell>
          <cell r="D3037">
            <v>1.0375252246358899</v>
          </cell>
        </row>
        <row r="3038">
          <cell r="B3038" t="str">
            <v>Ubqln2</v>
          </cell>
          <cell r="C3038">
            <v>0.27499031545833602</v>
          </cell>
          <cell r="D3038">
            <v>0.92408284091660597</v>
          </cell>
        </row>
        <row r="3039">
          <cell r="B3039" t="str">
            <v>Fbxo6</v>
          </cell>
          <cell r="C3039">
            <v>0.91202601707878495</v>
          </cell>
          <cell r="D3039">
            <v>1.0309931855271299</v>
          </cell>
        </row>
        <row r="3040">
          <cell r="B3040" t="str">
            <v>Afdn</v>
          </cell>
          <cell r="C3040">
            <v>0.86238912090222597</v>
          </cell>
          <cell r="D3040">
            <v>1.0328614276325001</v>
          </cell>
        </row>
        <row r="3041">
          <cell r="B3041" t="str">
            <v>H2afy</v>
          </cell>
          <cell r="C3041">
            <v>0.93196752033615005</v>
          </cell>
          <cell r="D3041">
            <v>1.00724599439014</v>
          </cell>
        </row>
        <row r="3042">
          <cell r="B3042" t="str">
            <v>Numb</v>
          </cell>
          <cell r="C3042">
            <v>0.135909483977394</v>
          </cell>
          <cell r="D3042">
            <v>0.51531984057121905</v>
          </cell>
        </row>
        <row r="3043">
          <cell r="B3043" t="str">
            <v>Srr</v>
          </cell>
          <cell r="C3043">
            <v>0.43422262312201498</v>
          </cell>
          <cell r="D3043">
            <v>1.09000288724039</v>
          </cell>
        </row>
        <row r="3044">
          <cell r="B3044" t="str">
            <v>Naip5</v>
          </cell>
          <cell r="C3044">
            <v>0.79002180118877496</v>
          </cell>
          <cell r="D3044">
            <v>0.90426980216173602</v>
          </cell>
        </row>
        <row r="3045">
          <cell r="B3045" t="str">
            <v>Zranb2</v>
          </cell>
          <cell r="C3045">
            <v>0.58431151015087901</v>
          </cell>
          <cell r="D3045">
            <v>0.75331152962810899</v>
          </cell>
        </row>
        <row r="3046">
          <cell r="B3046" t="str">
            <v>Bcam</v>
          </cell>
          <cell r="C3046">
            <v>8.1921147215835599E-2</v>
          </cell>
          <cell r="D3046">
            <v>0.224201365742007</v>
          </cell>
        </row>
        <row r="3047">
          <cell r="B3047" t="str">
            <v>Tk2</v>
          </cell>
          <cell r="C3047">
            <v>0.41217476217556898</v>
          </cell>
          <cell r="D3047">
            <v>0.58802726863076005</v>
          </cell>
        </row>
        <row r="3048">
          <cell r="B3048" t="str">
            <v>Tbl2</v>
          </cell>
          <cell r="C3048">
            <v>0.52537455228566499</v>
          </cell>
          <cell r="D3048">
            <v>0.58641060064220296</v>
          </cell>
        </row>
        <row r="3049">
          <cell r="B3049" t="str">
            <v>Wdr54</v>
          </cell>
          <cell r="C3049">
            <v>0.28503248484315002</v>
          </cell>
          <cell r="D3049">
            <v>0.80145405002319303</v>
          </cell>
        </row>
        <row r="3050">
          <cell r="B3050" t="str">
            <v>Atp2b2</v>
          </cell>
          <cell r="C3050">
            <v>0.80516999838885905</v>
          </cell>
          <cell r="D3050">
            <v>1.0246819945503001</v>
          </cell>
        </row>
        <row r="3051">
          <cell r="B3051" t="str">
            <v>Celsr2</v>
          </cell>
          <cell r="C3051">
            <v>0.37099215651864498</v>
          </cell>
          <cell r="D3051">
            <v>1.3663663138226201</v>
          </cell>
        </row>
        <row r="3052">
          <cell r="B3052" t="str">
            <v>Rab9a</v>
          </cell>
          <cell r="C3052">
            <v>0.52984991586876096</v>
          </cell>
          <cell r="D3052">
            <v>0.76412169301180299</v>
          </cell>
        </row>
        <row r="3053">
          <cell r="B3053" t="str">
            <v>Galk1</v>
          </cell>
          <cell r="C3053">
            <v>0.497706302842085</v>
          </cell>
          <cell r="D3053">
            <v>1.1717442694686999</v>
          </cell>
        </row>
        <row r="3054">
          <cell r="B3054" t="str">
            <v>Syt5</v>
          </cell>
          <cell r="C3054">
            <v>0.919206919906984</v>
          </cell>
          <cell r="D3054">
            <v>1.0335761085023001</v>
          </cell>
        </row>
        <row r="3055">
          <cell r="B3055" t="str">
            <v>Syt7</v>
          </cell>
          <cell r="C3055">
            <v>0.19085806278391901</v>
          </cell>
          <cell r="D3055">
            <v>0.300040437845705</v>
          </cell>
        </row>
        <row r="3056">
          <cell r="B3056" t="str">
            <v>Syt9</v>
          </cell>
          <cell r="C3056">
            <v>0.116532381649899</v>
          </cell>
          <cell r="D3056">
            <v>1.3469423540229599</v>
          </cell>
        </row>
        <row r="3057">
          <cell r="B3057" t="str">
            <v>Esd</v>
          </cell>
          <cell r="C3057">
            <v>0.52458904027143105</v>
          </cell>
          <cell r="D3057">
            <v>1.0512486196700599</v>
          </cell>
        </row>
        <row r="3058">
          <cell r="B3058" t="str">
            <v>Dstn</v>
          </cell>
          <cell r="C3058">
            <v>0.29043912827236301</v>
          </cell>
          <cell r="D3058">
            <v>0.86606137189523402</v>
          </cell>
        </row>
        <row r="3059">
          <cell r="B3059" t="str">
            <v>Uchl1</v>
          </cell>
          <cell r="C3059">
            <v>0.901797470230424</v>
          </cell>
          <cell r="D3059">
            <v>0.989925950540127</v>
          </cell>
        </row>
        <row r="3060">
          <cell r="B3060" t="str">
            <v>Arpc1a</v>
          </cell>
          <cell r="C3060">
            <v>0.49344407257109102</v>
          </cell>
          <cell r="D3060">
            <v>1.05406524432952</v>
          </cell>
        </row>
        <row r="3061">
          <cell r="B3061" t="str">
            <v>Ptges3</v>
          </cell>
          <cell r="C3061">
            <v>0.83394924324916198</v>
          </cell>
          <cell r="D3061">
            <v>1.02261218489507</v>
          </cell>
        </row>
        <row r="3062">
          <cell r="B3062" t="str">
            <v>Mmp17</v>
          </cell>
          <cell r="C3062">
            <v>0.38056327586583599</v>
          </cell>
          <cell r="D3062">
            <v>1.48021294110563</v>
          </cell>
        </row>
        <row r="3063">
          <cell r="B3063" t="str">
            <v>Srsf10</v>
          </cell>
          <cell r="C3063">
            <v>0.61817703014275804</v>
          </cell>
          <cell r="D3063">
            <v>0.85156296039744805</v>
          </cell>
        </row>
        <row r="3064">
          <cell r="B3064" t="str">
            <v>Acot9</v>
          </cell>
          <cell r="C3064">
            <v>0.62952627597562205</v>
          </cell>
          <cell r="D3064">
            <v>1.0639026109368801</v>
          </cell>
        </row>
        <row r="3065">
          <cell r="B3065" t="str">
            <v>Ak1</v>
          </cell>
          <cell r="C3065">
            <v>0.21520995603548701</v>
          </cell>
          <cell r="D3065">
            <v>1.0644219481589701</v>
          </cell>
        </row>
        <row r="3066">
          <cell r="B3066" t="str">
            <v>Gda</v>
          </cell>
          <cell r="C3066">
            <v>0.71600377530020898</v>
          </cell>
          <cell r="D3066">
            <v>0.96924983519624897</v>
          </cell>
        </row>
        <row r="3067">
          <cell r="B3067" t="str">
            <v>Sqor</v>
          </cell>
          <cell r="C3067">
            <v>0.28621112099379498</v>
          </cell>
          <cell r="D3067">
            <v>1.1932482028646501</v>
          </cell>
        </row>
        <row r="3068">
          <cell r="B3068" t="str">
            <v>Htra1</v>
          </cell>
          <cell r="C3068">
            <v>0.190104768897915</v>
          </cell>
          <cell r="D3068">
            <v>1.35023053739017</v>
          </cell>
        </row>
        <row r="3069">
          <cell r="B3069" t="str">
            <v>Mta2</v>
          </cell>
          <cell r="C3069">
            <v>0.53760332347857498</v>
          </cell>
          <cell r="D3069">
            <v>0.90456045712358901</v>
          </cell>
        </row>
        <row r="3070">
          <cell r="B3070" t="str">
            <v>Dgke</v>
          </cell>
          <cell r="C3070">
            <v>0.27894683092149097</v>
          </cell>
          <cell r="D3070">
            <v>1.6993215496823999</v>
          </cell>
        </row>
        <row r="3071">
          <cell r="B3071" t="str">
            <v>Nsdhl</v>
          </cell>
          <cell r="C3071">
            <v>0.26462149438600902</v>
          </cell>
          <cell r="D3071">
            <v>1.64040548856707</v>
          </cell>
        </row>
        <row r="3072">
          <cell r="B3072" t="str">
            <v>Mast1</v>
          </cell>
          <cell r="C3072">
            <v>0.932861916720093</v>
          </cell>
          <cell r="D3072">
            <v>0.95204649735130098</v>
          </cell>
        </row>
        <row r="3073">
          <cell r="B3073" t="str">
            <v>Psma4</v>
          </cell>
          <cell r="C3073">
            <v>0.377246940471748</v>
          </cell>
          <cell r="D3073">
            <v>1.0812322251117701</v>
          </cell>
        </row>
        <row r="3074">
          <cell r="B3074" t="str">
            <v>Psmb3</v>
          </cell>
          <cell r="C3074">
            <v>0.33162994668585899</v>
          </cell>
          <cell r="D3074">
            <v>1.3656349899158999</v>
          </cell>
        </row>
        <row r="3075">
          <cell r="B3075" t="str">
            <v>Psmb2</v>
          </cell>
          <cell r="C3075">
            <v>0.26533379961960801</v>
          </cell>
          <cell r="D3075">
            <v>1.1082348949260901</v>
          </cell>
        </row>
        <row r="3076">
          <cell r="B3076" t="str">
            <v>Psma1</v>
          </cell>
          <cell r="C3076">
            <v>7.0592608086354402E-3</v>
          </cell>
          <cell r="D3076">
            <v>1.3389959454988301</v>
          </cell>
        </row>
        <row r="3077">
          <cell r="B3077" t="str">
            <v>Tagln3</v>
          </cell>
          <cell r="C3077">
            <v>5.0220135528441602E-2</v>
          </cell>
          <cell r="D3077">
            <v>1.0890244322996001</v>
          </cell>
        </row>
        <row r="3078">
          <cell r="B3078" t="str">
            <v>Trim3</v>
          </cell>
          <cell r="C3078">
            <v>0.52669651023573905</v>
          </cell>
          <cell r="D3078">
            <v>1.0853843950916999</v>
          </cell>
        </row>
        <row r="3079">
          <cell r="B3079" t="str">
            <v>Sae1</v>
          </cell>
          <cell r="C3079">
            <v>0.34835549331625398</v>
          </cell>
          <cell r="D3079">
            <v>0.81475770837373696</v>
          </cell>
        </row>
        <row r="3080">
          <cell r="B3080" t="str">
            <v>Sept6</v>
          </cell>
          <cell r="C3080">
            <v>6.7133780135436499E-2</v>
          </cell>
          <cell r="D3080">
            <v>0.64386323247516897</v>
          </cell>
        </row>
        <row r="3081">
          <cell r="B3081" t="str">
            <v>Adam11</v>
          </cell>
          <cell r="C3081">
            <v>0.77917993859893997</v>
          </cell>
          <cell r="D3081">
            <v>0.94950130679813904</v>
          </cell>
        </row>
        <row r="3082">
          <cell r="B3082" t="str">
            <v>Adam22</v>
          </cell>
          <cell r="C3082">
            <v>0.12662398015999801</v>
          </cell>
          <cell r="D3082">
            <v>1.1662049035566799</v>
          </cell>
        </row>
        <row r="3083">
          <cell r="B3083" t="str">
            <v>Adam23</v>
          </cell>
          <cell r="C3083">
            <v>0.17145878917444199</v>
          </cell>
          <cell r="D3083">
            <v>1.2481723458752301</v>
          </cell>
        </row>
        <row r="3084">
          <cell r="B3084" t="str">
            <v>Sorbs3</v>
          </cell>
          <cell r="C3084">
            <v>0.98602454499636205</v>
          </cell>
          <cell r="D3084">
            <v>0.987383942585214</v>
          </cell>
        </row>
        <row r="3085">
          <cell r="B3085" t="str">
            <v>Khdrbs3</v>
          </cell>
          <cell r="C3085">
            <v>0.56340782522960398</v>
          </cell>
          <cell r="D3085">
            <v>0.942959612548815</v>
          </cell>
        </row>
        <row r="3086">
          <cell r="B3086" t="str">
            <v>Hebp1</v>
          </cell>
          <cell r="C3086">
            <v>0.31105174861318002</v>
          </cell>
          <cell r="D3086">
            <v>1.3544926882557999</v>
          </cell>
        </row>
        <row r="3087">
          <cell r="B3087" t="str">
            <v>Gpaa1</v>
          </cell>
          <cell r="C3087">
            <v>0.74351739087651503</v>
          </cell>
          <cell r="D3087">
            <v>0.81383008301911997</v>
          </cell>
        </row>
        <row r="3088">
          <cell r="B3088" t="str">
            <v>Ruvbl2</v>
          </cell>
          <cell r="C3088">
            <v>0.72137202985766602</v>
          </cell>
          <cell r="D3088">
            <v>0.96134430635229495</v>
          </cell>
        </row>
        <row r="3089">
          <cell r="B3089" t="str">
            <v>Ggps1</v>
          </cell>
          <cell r="C3089">
            <v>0.52737131327203501</v>
          </cell>
          <cell r="D3089">
            <v>1.0660333946812599</v>
          </cell>
        </row>
        <row r="3090">
          <cell r="B3090" t="str">
            <v>Ak2</v>
          </cell>
          <cell r="C3090">
            <v>0.39677986880156901</v>
          </cell>
          <cell r="D3090">
            <v>1.16252062581921</v>
          </cell>
        </row>
        <row r="3091">
          <cell r="B3091" t="str">
            <v>Ak3</v>
          </cell>
          <cell r="C3091">
            <v>0.35881494473171699</v>
          </cell>
          <cell r="D3091">
            <v>1.12225395352087</v>
          </cell>
        </row>
        <row r="3092">
          <cell r="B3092" t="str">
            <v>Akap12</v>
          </cell>
          <cell r="C3092">
            <v>7.5272009279510305E-2</v>
          </cell>
          <cell r="D3092">
            <v>2.5447744520671498</v>
          </cell>
        </row>
        <row r="3093">
          <cell r="B3093" t="str">
            <v>Cdh13</v>
          </cell>
          <cell r="C3093">
            <v>3.70587492075121E-2</v>
          </cell>
          <cell r="D3093">
            <v>0.71853718472364303</v>
          </cell>
        </row>
        <row r="3094">
          <cell r="B3094" t="str">
            <v>Tenm1</v>
          </cell>
          <cell r="C3094">
            <v>9.9856506334574397E-3</v>
          </cell>
          <cell r="D3094">
            <v>0.30852770180397598</v>
          </cell>
        </row>
        <row r="3095">
          <cell r="B3095" t="str">
            <v>Tenm2</v>
          </cell>
          <cell r="C3095">
            <v>0.102851327676796</v>
          </cell>
          <cell r="D3095">
            <v>0.452803207740749</v>
          </cell>
        </row>
        <row r="3096">
          <cell r="B3096" t="str">
            <v>Tenm3</v>
          </cell>
          <cell r="C3096">
            <v>3.6730254119994803E-2</v>
          </cell>
          <cell r="D3096">
            <v>1.48123036897406</v>
          </cell>
        </row>
        <row r="3097">
          <cell r="B3097" t="str">
            <v>Scn8a</v>
          </cell>
          <cell r="C3097">
            <v>0.23933735686466701</v>
          </cell>
          <cell r="D3097">
            <v>0.68594683834598902</v>
          </cell>
        </row>
        <row r="3098">
          <cell r="B3098" t="str">
            <v>Mapk9</v>
          </cell>
          <cell r="C3098">
            <v>7.3767314271601006E-2</v>
          </cell>
          <cell r="D3098">
            <v>1.1867009199020599</v>
          </cell>
        </row>
        <row r="3099">
          <cell r="B3099" t="str">
            <v>Skp1</v>
          </cell>
          <cell r="C3099">
            <v>5.5077850476077897E-2</v>
          </cell>
          <cell r="D3099">
            <v>0.91108393326759995</v>
          </cell>
        </row>
        <row r="3100">
          <cell r="B3100" t="str">
            <v>Cul1</v>
          </cell>
          <cell r="C3100">
            <v>0.80170629618806899</v>
          </cell>
          <cell r="D3100">
            <v>0.97109549364744496</v>
          </cell>
        </row>
        <row r="3101">
          <cell r="B3101" t="str">
            <v>Pfdn5</v>
          </cell>
          <cell r="C3101">
            <v>0.76928000952949205</v>
          </cell>
          <cell r="D3101">
            <v>0.88019146942758397</v>
          </cell>
        </row>
        <row r="3102">
          <cell r="B3102" t="str">
            <v>Gk2</v>
          </cell>
          <cell r="C3102">
            <v>0.898473575961655</v>
          </cell>
          <cell r="D3102">
            <v>1.10011866034995</v>
          </cell>
        </row>
        <row r="3103">
          <cell r="B3103" t="str">
            <v>Pdcd6ip</v>
          </cell>
          <cell r="C3103">
            <v>0.557931228849323</v>
          </cell>
          <cell r="D3103">
            <v>1.0448148519484199</v>
          </cell>
        </row>
        <row r="3104">
          <cell r="B3104" t="str">
            <v>Prodh</v>
          </cell>
          <cell r="C3104">
            <v>0.893680795865188</v>
          </cell>
          <cell r="D3104">
            <v>0.981191805068373</v>
          </cell>
        </row>
        <row r="3105">
          <cell r="B3105" t="str">
            <v>Farsb</v>
          </cell>
          <cell r="C3105">
            <v>0.85214372560166496</v>
          </cell>
          <cell r="D3105">
            <v>1.02483474071942</v>
          </cell>
        </row>
        <row r="3106">
          <cell r="B3106" t="str">
            <v>Pfkp</v>
          </cell>
          <cell r="C3106">
            <v>0.33844801805017299</v>
          </cell>
          <cell r="D3106">
            <v>1.0408352548365201</v>
          </cell>
        </row>
        <row r="3107">
          <cell r="B3107" t="str">
            <v>Pygm</v>
          </cell>
          <cell r="C3107">
            <v>2.6304684255645202E-3</v>
          </cell>
          <cell r="D3107">
            <v>1.17482225604679</v>
          </cell>
        </row>
        <row r="3108">
          <cell r="B3108" t="str">
            <v>Dctn6</v>
          </cell>
          <cell r="C3108">
            <v>0.988180992478362</v>
          </cell>
          <cell r="D3108">
            <v>0.98980311430410595</v>
          </cell>
        </row>
        <row r="3109">
          <cell r="B3109" t="str">
            <v>Ly6h</v>
          </cell>
          <cell r="C3109">
            <v>4.4746221622238701E-2</v>
          </cell>
          <cell r="D3109">
            <v>0.77580695314060799</v>
          </cell>
        </row>
        <row r="3110">
          <cell r="B3110" t="str">
            <v>Stub1</v>
          </cell>
          <cell r="C3110">
            <v>0.53142696144197099</v>
          </cell>
          <cell r="D3110">
            <v>1.1954377633101301</v>
          </cell>
        </row>
        <row r="3111">
          <cell r="B3111" t="str">
            <v>Casp8ap2</v>
          </cell>
          <cell r="C3111">
            <v>0.53785229006109603</v>
          </cell>
          <cell r="D3111">
            <v>0.74499852131750699</v>
          </cell>
        </row>
        <row r="3112">
          <cell r="B3112" t="str">
            <v>Eif4h</v>
          </cell>
          <cell r="C3112">
            <v>0.59901502541325102</v>
          </cell>
          <cell r="D3112">
            <v>1.0529414693860799</v>
          </cell>
        </row>
        <row r="3113">
          <cell r="B3113" t="str">
            <v>Arl3</v>
          </cell>
          <cell r="C3113">
            <v>0.49344706914706599</v>
          </cell>
          <cell r="D3113">
            <v>1.0895013589099301</v>
          </cell>
        </row>
        <row r="3114">
          <cell r="B3114" t="str">
            <v>Coro1b</v>
          </cell>
          <cell r="C3114">
            <v>0.96981180731582795</v>
          </cell>
          <cell r="D3114">
            <v>0.99477998434853498</v>
          </cell>
        </row>
        <row r="3115">
          <cell r="B3115" t="str">
            <v>Coro1c</v>
          </cell>
          <cell r="C3115">
            <v>0.39866712407049898</v>
          </cell>
          <cell r="D3115">
            <v>0.94512615894896501</v>
          </cell>
        </row>
        <row r="3116">
          <cell r="B3116" t="str">
            <v>Suclg1</v>
          </cell>
          <cell r="C3116">
            <v>0.40996374308671502</v>
          </cell>
          <cell r="D3116">
            <v>1.19690231908069</v>
          </cell>
        </row>
        <row r="3117">
          <cell r="B3117" t="str">
            <v>Uchl5</v>
          </cell>
          <cell r="C3117">
            <v>0.61100409324737703</v>
          </cell>
          <cell r="D3117">
            <v>0.91769098173348995</v>
          </cell>
        </row>
        <row r="3118">
          <cell r="B3118" t="str">
            <v>Ak4</v>
          </cell>
          <cell r="C3118">
            <v>0.644736632304166</v>
          </cell>
          <cell r="D3118">
            <v>0.93245102981250805</v>
          </cell>
        </row>
        <row r="3119">
          <cell r="B3119" t="str">
            <v>Rps6ka2</v>
          </cell>
          <cell r="C3119">
            <v>0.53717610456480103</v>
          </cell>
          <cell r="D3119">
            <v>0.89811464341500602</v>
          </cell>
        </row>
        <row r="3120">
          <cell r="B3120" t="str">
            <v>Rbmx</v>
          </cell>
          <cell r="C3120">
            <v>0.565280808957485</v>
          </cell>
          <cell r="D3120">
            <v>0.93908942008274499</v>
          </cell>
        </row>
        <row r="3121">
          <cell r="B3121" t="str">
            <v>Gabbr1</v>
          </cell>
          <cell r="C3121">
            <v>0.96890696444409197</v>
          </cell>
          <cell r="D3121">
            <v>0.994946949467576</v>
          </cell>
        </row>
        <row r="3122">
          <cell r="B3122" t="str">
            <v>Mpp2</v>
          </cell>
          <cell r="C3122">
            <v>0.31788014887914401</v>
          </cell>
          <cell r="D3122">
            <v>1.07961998294797</v>
          </cell>
        </row>
        <row r="3123">
          <cell r="B3123" t="str">
            <v>Asah1</v>
          </cell>
          <cell r="C3123">
            <v>0.78273530331708996</v>
          </cell>
          <cell r="D3123">
            <v>1.01898002785877</v>
          </cell>
        </row>
        <row r="3124">
          <cell r="B3124" t="str">
            <v>Vapa</v>
          </cell>
          <cell r="C3124">
            <v>0.40813008354479302</v>
          </cell>
          <cell r="D3124">
            <v>0.84481932695265805</v>
          </cell>
        </row>
        <row r="3125">
          <cell r="B3125" t="str">
            <v>Gsk3b</v>
          </cell>
          <cell r="C3125">
            <v>0.296008609377166</v>
          </cell>
          <cell r="D3125">
            <v>0.88847617237433396</v>
          </cell>
        </row>
        <row r="3126">
          <cell r="B3126" t="str">
            <v>Dmtn</v>
          </cell>
          <cell r="C3126">
            <v>0.211348378560265</v>
          </cell>
          <cell r="D3126">
            <v>0.89615646991041997</v>
          </cell>
        </row>
        <row r="3127">
          <cell r="B3127" t="str">
            <v>Snx1</v>
          </cell>
          <cell r="C3127">
            <v>7.2651233359594697E-2</v>
          </cell>
          <cell r="D3127">
            <v>0.83383685970018895</v>
          </cell>
        </row>
        <row r="3128">
          <cell r="B3128" t="str">
            <v>Nme3</v>
          </cell>
          <cell r="C3128">
            <v>0.218982487673404</v>
          </cell>
          <cell r="D3128">
            <v>1.23256604824758</v>
          </cell>
        </row>
        <row r="3129">
          <cell r="B3129" t="str">
            <v>Ptgfrn</v>
          </cell>
          <cell r="C3129">
            <v>1.62827530312461E-2</v>
          </cell>
          <cell r="D3129">
            <v>0.20148778017701999</v>
          </cell>
        </row>
        <row r="3130">
          <cell r="B3130" t="str">
            <v>Epb41l3</v>
          </cell>
          <cell r="C3130">
            <v>0.44751507291072301</v>
          </cell>
          <cell r="D3130">
            <v>0.94765868540962395</v>
          </cell>
        </row>
        <row r="3131">
          <cell r="B3131" t="str">
            <v>Timm10b</v>
          </cell>
          <cell r="C3131">
            <v>0.76314926042805398</v>
          </cell>
          <cell r="D3131">
            <v>1.08358053293453</v>
          </cell>
        </row>
        <row r="3132">
          <cell r="B3132" t="str">
            <v>Timm9</v>
          </cell>
          <cell r="C3132">
            <v>0.307736183614435</v>
          </cell>
          <cell r="D3132">
            <v>1.0847214830521601</v>
          </cell>
        </row>
        <row r="3133">
          <cell r="B3133" t="str">
            <v>Timm8a1</v>
          </cell>
          <cell r="C3133">
            <v>0.82327387044126599</v>
          </cell>
          <cell r="D3133">
            <v>1.0128430692653301</v>
          </cell>
        </row>
        <row r="3134">
          <cell r="B3134" t="str">
            <v>Bub3</v>
          </cell>
          <cell r="C3134">
            <v>0.66716010141631599</v>
          </cell>
          <cell r="D3134">
            <v>1.0680718250044401</v>
          </cell>
        </row>
        <row r="3135">
          <cell r="B3135" t="str">
            <v>Tagln2</v>
          </cell>
          <cell r="C3135">
            <v>0.51504544615235803</v>
          </cell>
          <cell r="D3135">
            <v>0.73423305436641695</v>
          </cell>
        </row>
        <row r="3136">
          <cell r="B3136" t="str">
            <v>Pacsin2</v>
          </cell>
          <cell r="C3136">
            <v>0.24106615264506401</v>
          </cell>
          <cell r="D3136">
            <v>1.09555165679988</v>
          </cell>
        </row>
        <row r="3137">
          <cell r="B3137" t="str">
            <v>Tusc2</v>
          </cell>
          <cell r="C3137">
            <v>0.89151961345793695</v>
          </cell>
          <cell r="D3137">
            <v>0.89712891558181496</v>
          </cell>
        </row>
        <row r="3138">
          <cell r="B3138" t="str">
            <v>Carm1</v>
          </cell>
          <cell r="C3138">
            <v>0.67242521098870001</v>
          </cell>
          <cell r="D3138">
            <v>1.0868029295225501</v>
          </cell>
        </row>
        <row r="3139">
          <cell r="B3139" t="str">
            <v>Psmd13</v>
          </cell>
          <cell r="C3139">
            <v>0.214962140527718</v>
          </cell>
          <cell r="D3139">
            <v>1.2268073423328201</v>
          </cell>
        </row>
        <row r="3140">
          <cell r="B3140" t="str">
            <v>Ehd1</v>
          </cell>
          <cell r="C3140">
            <v>0.81119234731690204</v>
          </cell>
          <cell r="D3140">
            <v>1.0393788170473299</v>
          </cell>
        </row>
        <row r="3141">
          <cell r="B3141" t="str">
            <v>Cyp46a1</v>
          </cell>
          <cell r="C3141">
            <v>0.97324154199684398</v>
          </cell>
          <cell r="D3141">
            <v>0.99521366144664702</v>
          </cell>
        </row>
        <row r="3142">
          <cell r="B3142" t="str">
            <v>Gstz1</v>
          </cell>
          <cell r="C3142">
            <v>0.13597160256361601</v>
          </cell>
          <cell r="D3142">
            <v>0.72968553295154504</v>
          </cell>
        </row>
        <row r="3143">
          <cell r="B3143" t="str">
            <v>Magi2</v>
          </cell>
          <cell r="C3143">
            <v>0.71908756174608801</v>
          </cell>
          <cell r="D3143">
            <v>0.92747314621535704</v>
          </cell>
        </row>
        <row r="3144">
          <cell r="B3144" t="str">
            <v>Ncdn</v>
          </cell>
          <cell r="C3144">
            <v>0.43524492001169501</v>
          </cell>
          <cell r="D3144">
            <v>1.0337687129222399</v>
          </cell>
        </row>
        <row r="3145">
          <cell r="B3145" t="str">
            <v>Gipc1</v>
          </cell>
          <cell r="C3145">
            <v>0.19621721778058801</v>
          </cell>
          <cell r="D3145">
            <v>0.64829736243595903</v>
          </cell>
        </row>
        <row r="3146">
          <cell r="B3146" t="str">
            <v>Celf2</v>
          </cell>
          <cell r="C3146">
            <v>0.61832101299954201</v>
          </cell>
          <cell r="D3146">
            <v>1.0529534101050799</v>
          </cell>
        </row>
        <row r="3147">
          <cell r="B3147" t="str">
            <v>Clip2</v>
          </cell>
          <cell r="C3147">
            <v>0.49679294448245798</v>
          </cell>
          <cell r="D3147">
            <v>1.0863100425607499</v>
          </cell>
        </row>
        <row r="3148">
          <cell r="B3148" t="str">
            <v>Npc2</v>
          </cell>
          <cell r="C3148">
            <v>0.41954991378944601</v>
          </cell>
          <cell r="D3148">
            <v>1.4707173235784501</v>
          </cell>
        </row>
        <row r="3149">
          <cell r="B3149" t="str">
            <v>Nos1</v>
          </cell>
          <cell r="C3149">
            <v>0.57145669755514805</v>
          </cell>
          <cell r="D3149">
            <v>1.11708229349576</v>
          </cell>
        </row>
        <row r="3150">
          <cell r="B3150" t="str">
            <v>Eif2s3x</v>
          </cell>
          <cell r="C3150">
            <v>9.61882265786701E-2</v>
          </cell>
          <cell r="D3150">
            <v>0.65361498257314499</v>
          </cell>
        </row>
        <row r="3151">
          <cell r="B3151" t="str">
            <v>Eif2s3y</v>
          </cell>
          <cell r="C3151">
            <v>0.113977604466846</v>
          </cell>
          <cell r="D3151">
            <v>0.63678768566797905</v>
          </cell>
        </row>
        <row r="3152">
          <cell r="B3152" t="str">
            <v>Palm</v>
          </cell>
          <cell r="C3152">
            <v>0.90198976464833502</v>
          </cell>
          <cell r="D3152">
            <v>1.0058430225042001</v>
          </cell>
        </row>
        <row r="3153">
          <cell r="B3153" t="str">
            <v>Twf2</v>
          </cell>
          <cell r="C3153">
            <v>0.43082743497792803</v>
          </cell>
          <cell r="D3153">
            <v>0.79531502097720397</v>
          </cell>
        </row>
        <row r="3154">
          <cell r="B3154" t="str">
            <v>Itsn1</v>
          </cell>
          <cell r="C3154">
            <v>1.9959119437832101E-2</v>
          </cell>
          <cell r="D3154">
            <v>1.3674353148881799</v>
          </cell>
        </row>
        <row r="3155">
          <cell r="B3155" t="str">
            <v>Itsn2</v>
          </cell>
          <cell r="C3155">
            <v>0.80832883756753604</v>
          </cell>
          <cell r="D3155">
            <v>0.96325163000890401</v>
          </cell>
        </row>
        <row r="3156">
          <cell r="B3156" t="str">
            <v>Bpnt1</v>
          </cell>
          <cell r="C3156">
            <v>0.29320114411280301</v>
          </cell>
          <cell r="D3156">
            <v>1.09775419710135</v>
          </cell>
        </row>
        <row r="3157">
          <cell r="B3157" t="str">
            <v>Tjp2</v>
          </cell>
          <cell r="C3157">
            <v>0.45525162446124101</v>
          </cell>
          <cell r="D3157">
            <v>1.1889503557760199</v>
          </cell>
        </row>
        <row r="3158">
          <cell r="B3158" t="str">
            <v>Aifm1</v>
          </cell>
          <cell r="C3158">
            <v>5.7352714941494298E-2</v>
          </cell>
          <cell r="D3158">
            <v>1.18074673111603</v>
          </cell>
        </row>
        <row r="3159">
          <cell r="B3159" t="str">
            <v>Dctn3</v>
          </cell>
          <cell r="C3159">
            <v>0.40549977396168901</v>
          </cell>
          <cell r="D3159">
            <v>1.2246977123916101</v>
          </cell>
        </row>
        <row r="3160">
          <cell r="B3160" t="str">
            <v>Aldh18a1</v>
          </cell>
          <cell r="C3160">
            <v>0.21440651094961399</v>
          </cell>
          <cell r="D3160">
            <v>1.21428677967673</v>
          </cell>
        </row>
        <row r="3161">
          <cell r="B3161" t="str">
            <v>Slc7a5</v>
          </cell>
          <cell r="C3161">
            <v>0.27778016863874</v>
          </cell>
          <cell r="D3161">
            <v>0.89276461194875101</v>
          </cell>
        </row>
        <row r="3162">
          <cell r="B3162" t="str">
            <v>Hnrnpdl</v>
          </cell>
          <cell r="C3162">
            <v>0.62148502980847697</v>
          </cell>
          <cell r="D3162">
            <v>1.0311697893461</v>
          </cell>
        </row>
        <row r="3163">
          <cell r="B3163" t="str">
            <v>Cpne6</v>
          </cell>
          <cell r="C3163">
            <v>0.45501832535650899</v>
          </cell>
          <cell r="D3163">
            <v>1.04701868622135</v>
          </cell>
        </row>
        <row r="3164">
          <cell r="B3164" t="str">
            <v>Sumo3</v>
          </cell>
          <cell r="C3164">
            <v>0.36263826548053901</v>
          </cell>
          <cell r="D3164">
            <v>1.1244339291489001</v>
          </cell>
        </row>
        <row r="3165">
          <cell r="B3165" t="str">
            <v>Plcb1</v>
          </cell>
          <cell r="C3165">
            <v>0.21830083575752199</v>
          </cell>
          <cell r="D3165">
            <v>1.0624694417179401</v>
          </cell>
        </row>
        <row r="3166">
          <cell r="B3166" t="str">
            <v>Gys1</v>
          </cell>
          <cell r="C3166">
            <v>0.50930097551297404</v>
          </cell>
          <cell r="D3166">
            <v>1.1437131646510399</v>
          </cell>
        </row>
        <row r="3167">
          <cell r="B3167" t="str">
            <v>Uba2</v>
          </cell>
          <cell r="C3167">
            <v>9.4965070172957203E-2</v>
          </cell>
          <cell r="D3167">
            <v>1.22495475544745</v>
          </cell>
        </row>
        <row r="3168">
          <cell r="B3168" t="str">
            <v>Atp6v1c1</v>
          </cell>
          <cell r="C3168">
            <v>0.30978383359703698</v>
          </cell>
          <cell r="D3168">
            <v>1.0824551423707101</v>
          </cell>
        </row>
        <row r="3169">
          <cell r="B3169" t="str">
            <v>Atp6v0a1</v>
          </cell>
          <cell r="C3169">
            <v>0.214917741548282</v>
          </cell>
          <cell r="D3169">
            <v>0.95657714474181099</v>
          </cell>
        </row>
        <row r="3170">
          <cell r="B3170" t="str">
            <v>Nfs1</v>
          </cell>
          <cell r="C3170">
            <v>0.64069628165432502</v>
          </cell>
          <cell r="D3170">
            <v>0.92867530973309498</v>
          </cell>
        </row>
        <row r="3171">
          <cell r="B3171" t="str">
            <v>Arih1</v>
          </cell>
          <cell r="C3171">
            <v>0.488005608679138</v>
          </cell>
          <cell r="D3171">
            <v>0.72471635124596601</v>
          </cell>
        </row>
        <row r="3172">
          <cell r="B3172" t="str">
            <v>Cacna2d3</v>
          </cell>
          <cell r="C3172">
            <v>0.33073788990275799</v>
          </cell>
          <cell r="D3172">
            <v>1.1982551038232401</v>
          </cell>
        </row>
        <row r="3173">
          <cell r="B3173" t="str">
            <v>Ddx39b</v>
          </cell>
          <cell r="C3173">
            <v>0.35434675158675399</v>
          </cell>
          <cell r="D3173">
            <v>1.0866338923975101</v>
          </cell>
        </row>
        <row r="3174">
          <cell r="B3174" t="str">
            <v>Ndufa7</v>
          </cell>
          <cell r="C3174">
            <v>0.65428639115779397</v>
          </cell>
          <cell r="D3174">
            <v>0.97644966244777498</v>
          </cell>
        </row>
        <row r="3175">
          <cell r="B3175" t="str">
            <v>Abhd16a</v>
          </cell>
          <cell r="C3175">
            <v>0.98200951931450098</v>
          </cell>
          <cell r="D3175">
            <v>1.00387603870458</v>
          </cell>
        </row>
        <row r="3176">
          <cell r="B3176" t="str">
            <v>Vars</v>
          </cell>
          <cell r="C3176">
            <v>6.4367220657672603E-3</v>
          </cell>
          <cell r="D3176">
            <v>0.84268272561551905</v>
          </cell>
        </row>
        <row r="3177">
          <cell r="B3177" t="str">
            <v>Bag6</v>
          </cell>
          <cell r="C3177">
            <v>0.52514047555854604</v>
          </cell>
          <cell r="D3177">
            <v>1.05495169539756</v>
          </cell>
        </row>
        <row r="3178">
          <cell r="B3178" t="str">
            <v>Apom</v>
          </cell>
          <cell r="C3178">
            <v>0.20385739402730699</v>
          </cell>
          <cell r="D3178">
            <v>1.3725506880851199</v>
          </cell>
        </row>
        <row r="3179">
          <cell r="B3179" t="str">
            <v>Sept3</v>
          </cell>
          <cell r="C3179">
            <v>0.93768772629451802</v>
          </cell>
          <cell r="D3179">
            <v>0.99319326928754803</v>
          </cell>
        </row>
        <row r="3180">
          <cell r="B3180" t="str">
            <v>Ap3b1</v>
          </cell>
          <cell r="C3180">
            <v>0.40900936555861001</v>
          </cell>
          <cell r="D3180">
            <v>1.1278152903871299</v>
          </cell>
        </row>
        <row r="3181">
          <cell r="B3181" t="str">
            <v>Stk39</v>
          </cell>
          <cell r="C3181">
            <v>0.84681731018150896</v>
          </cell>
          <cell r="D3181">
            <v>1.0458666330783</v>
          </cell>
        </row>
        <row r="3182">
          <cell r="B3182" t="str">
            <v>Ptdss2</v>
          </cell>
          <cell r="C3182">
            <v>0.35308355373936001</v>
          </cell>
          <cell r="D3182">
            <v>1.3953801071698499</v>
          </cell>
        </row>
        <row r="3183">
          <cell r="B3183" t="str">
            <v>Ilf3</v>
          </cell>
          <cell r="C3183">
            <v>0.60540784681468895</v>
          </cell>
          <cell r="D3183">
            <v>0.91694780373627904</v>
          </cell>
        </row>
        <row r="3184">
          <cell r="B3184" t="str">
            <v>Uso1</v>
          </cell>
          <cell r="C3184">
            <v>4.1713543708384003E-2</v>
          </cell>
          <cell r="D3184">
            <v>0.81540295942935004</v>
          </cell>
        </row>
        <row r="3185">
          <cell r="B3185" t="str">
            <v>Strap</v>
          </cell>
          <cell r="C3185">
            <v>0.36012311212223302</v>
          </cell>
          <cell r="D3185">
            <v>1.0671453550482399</v>
          </cell>
        </row>
        <row r="3186">
          <cell r="B3186" t="str">
            <v>Hnrnpc</v>
          </cell>
          <cell r="C3186">
            <v>0.65276380689573898</v>
          </cell>
          <cell r="D3186">
            <v>0.94891206092403502</v>
          </cell>
        </row>
        <row r="3187">
          <cell r="B3187" t="str">
            <v>Dpp6</v>
          </cell>
          <cell r="C3187">
            <v>3.3787989860144203E-2</v>
          </cell>
          <cell r="D3187">
            <v>1.18824600586355</v>
          </cell>
        </row>
        <row r="3188">
          <cell r="B3188" t="str">
            <v>Mocs2</v>
          </cell>
          <cell r="C3188">
            <v>0.89534191231568605</v>
          </cell>
          <cell r="D3188">
            <v>1.04652788772693</v>
          </cell>
        </row>
        <row r="3189">
          <cell r="B3189" t="str">
            <v>Fxyd1</v>
          </cell>
          <cell r="C3189">
            <v>0.30674653212249797</v>
          </cell>
          <cell r="D3189">
            <v>0.85452768465989004</v>
          </cell>
        </row>
        <row r="3190">
          <cell r="B3190" t="str">
            <v>Snapin</v>
          </cell>
          <cell r="C3190">
            <v>0.99958368902860395</v>
          </cell>
          <cell r="D3190">
            <v>1.00024211635375</v>
          </cell>
        </row>
        <row r="3191">
          <cell r="B3191" t="str">
            <v>Rasal1</v>
          </cell>
          <cell r="C3191">
            <v>0.39326230194956102</v>
          </cell>
          <cell r="D3191">
            <v>1.0852596378327199</v>
          </cell>
        </row>
        <row r="3192">
          <cell r="B3192" t="str">
            <v>Rlbp1</v>
          </cell>
          <cell r="C3192">
            <v>0.13692798595604</v>
          </cell>
          <cell r="D3192">
            <v>2.10912029932723</v>
          </cell>
        </row>
        <row r="3193">
          <cell r="B3193" t="str">
            <v>Pdpk1</v>
          </cell>
          <cell r="C3193">
            <v>0.36002194946611799</v>
          </cell>
          <cell r="D3193">
            <v>0.57732083473116202</v>
          </cell>
        </row>
        <row r="3194">
          <cell r="B3194" t="str">
            <v>Mtmr7</v>
          </cell>
          <cell r="C3194">
            <v>0.43139039054769102</v>
          </cell>
          <cell r="D3194">
            <v>0.66884850026535203</v>
          </cell>
        </row>
        <row r="3195">
          <cell r="B3195" t="str">
            <v>Mtmr2</v>
          </cell>
          <cell r="C3195">
            <v>0.56449754337603897</v>
          </cell>
          <cell r="D3195">
            <v>0.65294193229922104</v>
          </cell>
        </row>
        <row r="3196">
          <cell r="B3196" t="str">
            <v>Mecp2</v>
          </cell>
          <cell r="C3196">
            <v>0.92247320920959497</v>
          </cell>
          <cell r="D3196">
            <v>1.020983916694</v>
          </cell>
        </row>
        <row r="3197">
          <cell r="B3197" t="str">
            <v>Epb41l1</v>
          </cell>
          <cell r="C3197">
            <v>0.55163372738231498</v>
          </cell>
          <cell r="D3197">
            <v>0.96029186374694098</v>
          </cell>
        </row>
        <row r="3198">
          <cell r="B3198" t="str">
            <v>Letm1</v>
          </cell>
          <cell r="C3198">
            <v>0.56729323570225898</v>
          </cell>
          <cell r="D3198">
            <v>0.96283365930959597</v>
          </cell>
        </row>
        <row r="3199">
          <cell r="B3199" t="str">
            <v>Suclg2</v>
          </cell>
          <cell r="C3199">
            <v>0.15055839217560901</v>
          </cell>
          <cell r="D3199">
            <v>0.71041881673350005</v>
          </cell>
        </row>
        <row r="3200">
          <cell r="B3200" t="str">
            <v>Sucla2</v>
          </cell>
          <cell r="C3200">
            <v>0.83446982936819802</v>
          </cell>
          <cell r="D3200">
            <v>0.98625880374283104</v>
          </cell>
        </row>
        <row r="3201">
          <cell r="B3201" t="str">
            <v>Minpp1</v>
          </cell>
          <cell r="C3201">
            <v>0.16641617811010301</v>
          </cell>
          <cell r="D3201">
            <v>1.21808473296521</v>
          </cell>
        </row>
        <row r="3202">
          <cell r="B3202" t="str">
            <v>Pmm2</v>
          </cell>
          <cell r="C3202">
            <v>0.76481564992939999</v>
          </cell>
          <cell r="D3202">
            <v>1.1315248950099299</v>
          </cell>
        </row>
        <row r="3203">
          <cell r="B3203" t="str">
            <v>Sept5</v>
          </cell>
          <cell r="C3203">
            <v>9.6614648020109398E-2</v>
          </cell>
          <cell r="D3203">
            <v>1.0711739919049801</v>
          </cell>
        </row>
        <row r="3204">
          <cell r="B3204" t="str">
            <v>Psma7</v>
          </cell>
          <cell r="C3204">
            <v>0.42528834370390001</v>
          </cell>
          <cell r="D3204">
            <v>1.0291353487345101</v>
          </cell>
        </row>
        <row r="3205">
          <cell r="B3205" t="str">
            <v>Psma5</v>
          </cell>
          <cell r="C3205">
            <v>0.777699731170022</v>
          </cell>
          <cell r="D3205">
            <v>0.97801737268217603</v>
          </cell>
        </row>
        <row r="3206">
          <cell r="B3206" t="str">
            <v>Hdac6</v>
          </cell>
          <cell r="C3206">
            <v>0.43804619299602099</v>
          </cell>
          <cell r="D3206">
            <v>0.78029068033385396</v>
          </cell>
        </row>
        <row r="3207">
          <cell r="B3207" t="str">
            <v>Dnpep</v>
          </cell>
          <cell r="C3207">
            <v>2.5643495675152801E-2</v>
          </cell>
          <cell r="D3207">
            <v>0.35108069171914602</v>
          </cell>
        </row>
        <row r="3208">
          <cell r="B3208" t="str">
            <v>Gria4</v>
          </cell>
          <cell r="C3208">
            <v>0.107136211240092</v>
          </cell>
          <cell r="D3208">
            <v>0.44999740251252901</v>
          </cell>
        </row>
        <row r="3209">
          <cell r="B3209" t="str">
            <v>Gria3</v>
          </cell>
          <cell r="C3209">
            <v>0.58983990384888596</v>
          </cell>
          <cell r="D3209">
            <v>0.93668313188721597</v>
          </cell>
        </row>
        <row r="3210">
          <cell r="B3210" t="str">
            <v>Hnrnpf</v>
          </cell>
          <cell r="C3210">
            <v>0.96367968336568099</v>
          </cell>
          <cell r="D3210">
            <v>1.0040199317973</v>
          </cell>
        </row>
        <row r="3211">
          <cell r="B3211" t="str">
            <v>Homer1</v>
          </cell>
          <cell r="C3211">
            <v>0.70222260134801595</v>
          </cell>
          <cell r="D3211">
            <v>1.02432643642219</v>
          </cell>
        </row>
        <row r="3212">
          <cell r="B3212" t="str">
            <v>Plpbp</v>
          </cell>
          <cell r="C3212">
            <v>0.61475523273453503</v>
          </cell>
          <cell r="D3212">
            <v>0.96312799573061103</v>
          </cell>
        </row>
        <row r="3213">
          <cell r="B3213" t="str">
            <v>Krt6b</v>
          </cell>
          <cell r="C3213">
            <v>0.14822698435711601</v>
          </cell>
          <cell r="D3213">
            <v>0.46079643728306402</v>
          </cell>
        </row>
        <row r="3214">
          <cell r="B3214" t="str">
            <v>Kcnq2</v>
          </cell>
          <cell r="C3214">
            <v>0.357892392254056</v>
          </cell>
          <cell r="D3214">
            <v>1.21292100736397</v>
          </cell>
        </row>
      </sheetData>
      <sheetData sheetId="4">
        <row r="1">
          <cell r="B1" t="str">
            <v>Gene Name</v>
          </cell>
          <cell r="C1" t="str">
            <v>PvalProteins</v>
          </cell>
          <cell r="D1" t="str">
            <v>FCProteins</v>
          </cell>
        </row>
        <row r="2">
          <cell r="B2" t="str">
            <v>Cul4b</v>
          </cell>
          <cell r="C2">
            <v>0.40952115944958101</v>
          </cell>
          <cell r="D2">
            <v>1.15438371851397</v>
          </cell>
          <cell r="E2">
            <v>0.16830652467256099</v>
          </cell>
        </row>
        <row r="3">
          <cell r="B3" t="str">
            <v>Tanc2</v>
          </cell>
          <cell r="C3">
            <v>0.42728194233170402</v>
          </cell>
          <cell r="D3">
            <v>0.76674635037973804</v>
          </cell>
          <cell r="E3">
            <v>0.73026991407044906</v>
          </cell>
        </row>
        <row r="4">
          <cell r="B4" t="str">
            <v>Fam171a2</v>
          </cell>
          <cell r="C4">
            <v>0.12447804656998999</v>
          </cell>
          <cell r="D4">
            <v>0.35565357634056399</v>
          </cell>
        </row>
        <row r="5">
          <cell r="B5" t="str">
            <v>Osbpl9</v>
          </cell>
          <cell r="C5">
            <v>0.39716664313058297</v>
          </cell>
          <cell r="D5">
            <v>2.9645848388313598</v>
          </cell>
        </row>
        <row r="6">
          <cell r="B6" t="str">
            <v>Kiaa1109</v>
          </cell>
          <cell r="C6">
            <v>0.938130710288262</v>
          </cell>
          <cell r="D6">
            <v>0.90632537578326</v>
          </cell>
        </row>
        <row r="7">
          <cell r="B7" t="str">
            <v>Ddi2</v>
          </cell>
          <cell r="C7">
            <v>0.64404969899081099</v>
          </cell>
          <cell r="D7">
            <v>0.91098094938409602</v>
          </cell>
        </row>
        <row r="8">
          <cell r="B8" t="str">
            <v>Map7d2</v>
          </cell>
          <cell r="C8">
            <v>0.13528959690452999</v>
          </cell>
          <cell r="D8">
            <v>0.61723630039603405</v>
          </cell>
          <cell r="E8">
            <v>0.21429543406361901</v>
          </cell>
        </row>
        <row r="9">
          <cell r="B9" t="str">
            <v>Ckap5</v>
          </cell>
          <cell r="C9">
            <v>4.4882278444454901E-2</v>
          </cell>
          <cell r="D9">
            <v>1.14195215213307</v>
          </cell>
          <cell r="E9">
            <v>0.94385567679147397</v>
          </cell>
        </row>
        <row r="10">
          <cell r="B10" t="str">
            <v>Camsap1</v>
          </cell>
          <cell r="C10">
            <v>0.26730781904665302</v>
          </cell>
          <cell r="D10">
            <v>2.3520051797632102</v>
          </cell>
          <cell r="E10">
            <v>9.5862336435630802E-2</v>
          </cell>
        </row>
        <row r="11">
          <cell r="B11" t="str">
            <v>Ndufaf6</v>
          </cell>
          <cell r="C11">
            <v>0.20791341097674801</v>
          </cell>
          <cell r="D11">
            <v>1.87332152890695</v>
          </cell>
        </row>
        <row r="12">
          <cell r="B12" t="str">
            <v>Ajm1</v>
          </cell>
          <cell r="C12">
            <v>0.33838960033623799</v>
          </cell>
          <cell r="D12">
            <v>1.3292587019779101</v>
          </cell>
          <cell r="E12">
            <v>0.16217906912615401</v>
          </cell>
        </row>
        <row r="13">
          <cell r="B13" t="str">
            <v>Dcaf10</v>
          </cell>
          <cell r="C13">
            <v>0.26005768332097901</v>
          </cell>
          <cell r="D13">
            <v>3.1201833698713601</v>
          </cell>
        </row>
        <row r="14">
          <cell r="B14" t="str">
            <v>Ptpn3</v>
          </cell>
          <cell r="C14">
            <v>0.93176247809578205</v>
          </cell>
          <cell r="D14">
            <v>1.0298145032091699</v>
          </cell>
        </row>
        <row r="15">
          <cell r="B15" t="str">
            <v>Rap1gap</v>
          </cell>
          <cell r="C15">
            <v>0.799755792326864</v>
          </cell>
          <cell r="D15">
            <v>1.03680169808963</v>
          </cell>
          <cell r="E15">
            <v>0.93879555286185601</v>
          </cell>
        </row>
        <row r="16">
          <cell r="B16" t="str">
            <v>Shroom2</v>
          </cell>
          <cell r="C16">
            <v>0.21003047371214401</v>
          </cell>
          <cell r="D16">
            <v>0.61785283332319396</v>
          </cell>
          <cell r="E16">
            <v>0.45432155972928001</v>
          </cell>
        </row>
        <row r="17">
          <cell r="B17" t="str">
            <v>Ubr4</v>
          </cell>
          <cell r="C17">
            <v>0.31909152143769498</v>
          </cell>
          <cell r="D17">
            <v>1.15864144708963</v>
          </cell>
          <cell r="E17">
            <v>0.31893922287167398</v>
          </cell>
        </row>
        <row r="18">
          <cell r="B18" t="str">
            <v>Syndig1</v>
          </cell>
          <cell r="C18">
            <v>0.91935867889378897</v>
          </cell>
          <cell r="D18">
            <v>0.95668195155201996</v>
          </cell>
        </row>
        <row r="19">
          <cell r="B19" t="str">
            <v>Plch2</v>
          </cell>
          <cell r="C19">
            <v>0.86357568046055699</v>
          </cell>
          <cell r="D19">
            <v>0.96604633506494397</v>
          </cell>
          <cell r="E19">
            <v>0.56143949969465301</v>
          </cell>
        </row>
        <row r="20">
          <cell r="B20" t="str">
            <v>Fmnl2</v>
          </cell>
          <cell r="C20">
            <v>0.864571739048973</v>
          </cell>
          <cell r="D20">
            <v>0.93466605678445702</v>
          </cell>
          <cell r="E20">
            <v>0.84861646009513902</v>
          </cell>
        </row>
        <row r="21">
          <cell r="B21" t="str">
            <v>Ndufaf5</v>
          </cell>
          <cell r="C21">
            <v>0.39435691796095701</v>
          </cell>
          <cell r="D21">
            <v>0.58951868642083605</v>
          </cell>
        </row>
        <row r="22">
          <cell r="B22" t="str">
            <v>Rtf1</v>
          </cell>
          <cell r="C22">
            <v>0.69505983183716802</v>
          </cell>
          <cell r="D22">
            <v>1.24550675007824</v>
          </cell>
        </row>
        <row r="23">
          <cell r="B23" t="str">
            <v>Skt</v>
          </cell>
          <cell r="C23">
            <v>0.98256085164249496</v>
          </cell>
          <cell r="D23">
            <v>1.0034936513824699</v>
          </cell>
          <cell r="E23">
            <v>0.95959889541991095</v>
          </cell>
        </row>
        <row r="24">
          <cell r="B24" t="str">
            <v>Ppip5k1</v>
          </cell>
          <cell r="C24">
            <v>0.61593676626669003</v>
          </cell>
          <cell r="D24">
            <v>1.3565686473546299</v>
          </cell>
          <cell r="E24">
            <v>0.94226483848131004</v>
          </cell>
        </row>
        <row r="25">
          <cell r="B25" t="str">
            <v>Agrn</v>
          </cell>
          <cell r="C25">
            <v>0.97228228164363995</v>
          </cell>
          <cell r="D25">
            <v>0.99091515222214799</v>
          </cell>
          <cell r="E25">
            <v>0.75815874843104303</v>
          </cell>
        </row>
        <row r="26">
          <cell r="B26" t="str">
            <v>Slc25a25</v>
          </cell>
          <cell r="C26">
            <v>0.36949792773569401</v>
          </cell>
          <cell r="D26">
            <v>0.83255315201989699</v>
          </cell>
          <cell r="E26">
            <v>0.25330331143551799</v>
          </cell>
        </row>
        <row r="27">
          <cell r="B27" t="str">
            <v>Fibcd1</v>
          </cell>
          <cell r="C27">
            <v>0.49599010174972302</v>
          </cell>
          <cell r="D27">
            <v>0.87547186617473904</v>
          </cell>
        </row>
        <row r="28">
          <cell r="B28" t="str">
            <v>Rabgap1</v>
          </cell>
          <cell r="C28">
            <v>0.18531241840829701</v>
          </cell>
          <cell r="D28">
            <v>1.59843467322121</v>
          </cell>
          <cell r="E28">
            <v>0.38530706629473799</v>
          </cell>
        </row>
        <row r="29">
          <cell r="B29" t="str">
            <v>Mocs3</v>
          </cell>
          <cell r="C29">
            <v>0.296356955899087</v>
          </cell>
          <cell r="D29">
            <v>0.54679213753435996</v>
          </cell>
        </row>
        <row r="30">
          <cell r="B30" t="str">
            <v>Kalrn</v>
          </cell>
          <cell r="C30">
            <v>0.493976775779844</v>
          </cell>
          <cell r="D30">
            <v>1.24704239590685</v>
          </cell>
        </row>
        <row r="31">
          <cell r="B31" t="str">
            <v>Uhrf1bp1l</v>
          </cell>
          <cell r="C31">
            <v>0.58257587188131399</v>
          </cell>
          <cell r="D31">
            <v>0.71224068148125697</v>
          </cell>
        </row>
        <row r="32">
          <cell r="B32" t="str">
            <v>Fbxl16</v>
          </cell>
          <cell r="C32">
            <v>0.18561147535915401</v>
          </cell>
          <cell r="D32">
            <v>0.79968026498212197</v>
          </cell>
          <cell r="E32">
            <v>5.69065908304007E-2</v>
          </cell>
        </row>
        <row r="33">
          <cell r="B33" t="str">
            <v>Ttc38</v>
          </cell>
          <cell r="C33">
            <v>4.0145227979336298E-2</v>
          </cell>
          <cell r="D33">
            <v>0.66726955834800705</v>
          </cell>
        </row>
        <row r="34">
          <cell r="B34" t="str">
            <v>Ttll7</v>
          </cell>
          <cell r="C34">
            <v>0.80957331026925095</v>
          </cell>
          <cell r="D34">
            <v>0.91539780968492701</v>
          </cell>
        </row>
        <row r="35">
          <cell r="B35" t="str">
            <v>Exoc6b</v>
          </cell>
          <cell r="C35">
            <v>0.80137443594940705</v>
          </cell>
          <cell r="D35">
            <v>1.08065248894775</v>
          </cell>
          <cell r="E35">
            <v>0.89264568465361704</v>
          </cell>
        </row>
        <row r="36">
          <cell r="B36" t="str">
            <v>Armt1</v>
          </cell>
          <cell r="C36">
            <v>0.69530084479518395</v>
          </cell>
          <cell r="D36">
            <v>1.1116399247456601</v>
          </cell>
          <cell r="E36">
            <v>0.26856540953344699</v>
          </cell>
        </row>
        <row r="37">
          <cell r="B37" t="str">
            <v>Rabgap1l</v>
          </cell>
          <cell r="C37">
            <v>0.67051570332898502</v>
          </cell>
          <cell r="D37">
            <v>0.953644238489195</v>
          </cell>
          <cell r="E37">
            <v>0.29717632636728702</v>
          </cell>
        </row>
        <row r="38">
          <cell r="B38" t="str">
            <v>Sec14l1</v>
          </cell>
          <cell r="C38">
            <v>0.45653170665229698</v>
          </cell>
          <cell r="D38">
            <v>1.4598991971662101</v>
          </cell>
        </row>
        <row r="39">
          <cell r="B39" t="str">
            <v>Nlgn4l</v>
          </cell>
          <cell r="C39">
            <v>0.23769049427766401</v>
          </cell>
          <cell r="D39">
            <v>1.8650422090110099</v>
          </cell>
        </row>
        <row r="40">
          <cell r="B40" t="str">
            <v>Ptprs</v>
          </cell>
          <cell r="C40">
            <v>0.50048170503336997</v>
          </cell>
          <cell r="D40">
            <v>1.1019058807997699</v>
          </cell>
          <cell r="E40">
            <v>0.19536911518632399</v>
          </cell>
        </row>
        <row r="41">
          <cell r="B41" t="str">
            <v>Scn2a</v>
          </cell>
          <cell r="C41">
            <v>9.8078502450327204E-2</v>
          </cell>
          <cell r="D41">
            <v>1.12046260762607</v>
          </cell>
          <cell r="E41">
            <v>0.17027000487962399</v>
          </cell>
        </row>
        <row r="42">
          <cell r="B42" t="str">
            <v>Frrs1l</v>
          </cell>
          <cell r="C42">
            <v>0.68360418397308997</v>
          </cell>
          <cell r="D42">
            <v>0.95078488112773496</v>
          </cell>
          <cell r="E42">
            <v>0.30937551823693299</v>
          </cell>
        </row>
        <row r="43">
          <cell r="B43" t="str">
            <v>Usp24</v>
          </cell>
          <cell r="C43">
            <v>0.296633494892515</v>
          </cell>
          <cell r="D43">
            <v>1.1676532002014499</v>
          </cell>
          <cell r="E43">
            <v>0.24195797842782599</v>
          </cell>
        </row>
        <row r="44">
          <cell r="B44" t="str">
            <v>Dlgap4</v>
          </cell>
          <cell r="C44">
            <v>0.129582901067612</v>
          </cell>
          <cell r="D44">
            <v>0.739061435528239</v>
          </cell>
          <cell r="E44">
            <v>0.22783291007849801</v>
          </cell>
        </row>
        <row r="45">
          <cell r="B45" t="str">
            <v>Cad</v>
          </cell>
          <cell r="C45">
            <v>8.9659850482761497E-2</v>
          </cell>
          <cell r="D45">
            <v>1.92582601433625</v>
          </cell>
          <cell r="E45">
            <v>0.61154016730665195</v>
          </cell>
        </row>
        <row r="46">
          <cell r="B46" t="str">
            <v>Otud4</v>
          </cell>
          <cell r="C46">
            <v>5.7776052878792797E-2</v>
          </cell>
          <cell r="D46">
            <v>2.7774956416705199</v>
          </cell>
        </row>
        <row r="47">
          <cell r="B47" t="str">
            <v>Gnai1</v>
          </cell>
          <cell r="C47">
            <v>0.38563001425433302</v>
          </cell>
          <cell r="D47">
            <v>0.92459872056199999</v>
          </cell>
          <cell r="E47">
            <v>0.12565201958546199</v>
          </cell>
        </row>
        <row r="48">
          <cell r="B48" t="str">
            <v>Apba1</v>
          </cell>
          <cell r="C48">
            <v>0.788536444750217</v>
          </cell>
          <cell r="D48">
            <v>0.92985272498981397</v>
          </cell>
        </row>
        <row r="49">
          <cell r="B49" t="str">
            <v>Abcc3</v>
          </cell>
          <cell r="C49">
            <v>0.86264287981091303</v>
          </cell>
          <cell r="D49">
            <v>1.01418745967478</v>
          </cell>
        </row>
        <row r="50">
          <cell r="B50" t="str">
            <v>Plxnb2</v>
          </cell>
          <cell r="C50">
            <v>0.52118222911482803</v>
          </cell>
          <cell r="D50">
            <v>0.90041845578146895</v>
          </cell>
          <cell r="E50">
            <v>0.93379374579538199</v>
          </cell>
        </row>
        <row r="51">
          <cell r="B51" t="str">
            <v>Osbpl8</v>
          </cell>
          <cell r="C51">
            <v>0.91677438823429602</v>
          </cell>
          <cell r="D51">
            <v>0.991180927485665</v>
          </cell>
        </row>
        <row r="52">
          <cell r="B52" t="str">
            <v>Cttnbp2</v>
          </cell>
          <cell r="C52">
            <v>0.49098240182707198</v>
          </cell>
          <cell r="D52">
            <v>0.92932527312638102</v>
          </cell>
          <cell r="E52">
            <v>5.3907489118078397E-2</v>
          </cell>
        </row>
        <row r="53">
          <cell r="B53" t="str">
            <v>Ptprz1</v>
          </cell>
          <cell r="C53">
            <v>0.37651862091062999</v>
          </cell>
          <cell r="D53">
            <v>1.05949476080531</v>
          </cell>
          <cell r="E53">
            <v>0.77077600552630499</v>
          </cell>
        </row>
        <row r="54">
          <cell r="B54" t="str">
            <v>Akap5</v>
          </cell>
          <cell r="C54">
            <v>0.75245449170224898</v>
          </cell>
          <cell r="D54">
            <v>0.95850387180533503</v>
          </cell>
          <cell r="E54">
            <v>0.44112215816071298</v>
          </cell>
        </row>
        <row r="55">
          <cell r="B55" t="str">
            <v>Pgbd5</v>
          </cell>
          <cell r="C55">
            <v>0.70687206367616395</v>
          </cell>
          <cell r="D55">
            <v>1.1406202516970001</v>
          </cell>
          <cell r="E55">
            <v>0.93771275959868605</v>
          </cell>
        </row>
        <row r="56">
          <cell r="B56" t="str">
            <v>Ccdc6</v>
          </cell>
          <cell r="C56">
            <v>0.82261828729409103</v>
          </cell>
          <cell r="D56">
            <v>1.1116489274538399</v>
          </cell>
        </row>
        <row r="57">
          <cell r="B57" t="str">
            <v>Shank1</v>
          </cell>
          <cell r="C57">
            <v>0.72759349105057802</v>
          </cell>
          <cell r="D57">
            <v>0.960546817057224</v>
          </cell>
          <cell r="E57">
            <v>0.85905961077145998</v>
          </cell>
        </row>
        <row r="58">
          <cell r="B58" t="str">
            <v>Gls</v>
          </cell>
          <cell r="C58">
            <v>0.63943831723924605</v>
          </cell>
          <cell r="D58">
            <v>1.0178921311443301</v>
          </cell>
          <cell r="E58">
            <v>0.18725293127196299</v>
          </cell>
        </row>
        <row r="59">
          <cell r="B59" t="str">
            <v>Prrt2</v>
          </cell>
          <cell r="C59">
            <v>0.78771872772297502</v>
          </cell>
          <cell r="D59">
            <v>1.0237515950406999</v>
          </cell>
          <cell r="E59">
            <v>0.26935034973733302</v>
          </cell>
        </row>
        <row r="60">
          <cell r="B60" t="str">
            <v>Gcn1</v>
          </cell>
          <cell r="C60">
            <v>5.7903432587934102E-2</v>
          </cell>
          <cell r="D60">
            <v>0.62047353123206594</v>
          </cell>
          <cell r="E60">
            <v>0.34466741240960402</v>
          </cell>
        </row>
        <row r="61">
          <cell r="B61" t="str">
            <v>Igsf9b</v>
          </cell>
          <cell r="C61">
            <v>0.104583214546086</v>
          </cell>
          <cell r="D61">
            <v>0.58749288946200595</v>
          </cell>
        </row>
        <row r="62">
          <cell r="B62" t="str">
            <v>Pi4ka</v>
          </cell>
          <cell r="C62">
            <v>0.24972220039327001</v>
          </cell>
          <cell r="D62">
            <v>1.21989158079632</v>
          </cell>
          <cell r="E62">
            <v>0.14807898847044201</v>
          </cell>
        </row>
        <row r="63">
          <cell r="B63" t="str">
            <v>Ryr2</v>
          </cell>
          <cell r="C63">
            <v>0.31763059275983802</v>
          </cell>
          <cell r="D63">
            <v>1.0557930450908599</v>
          </cell>
          <cell r="E63">
            <v>0.91130464485579099</v>
          </cell>
        </row>
        <row r="64">
          <cell r="B64" t="str">
            <v>Ttc7b</v>
          </cell>
          <cell r="C64">
            <v>0.45091704285378897</v>
          </cell>
          <cell r="D64">
            <v>1.0328750880064801</v>
          </cell>
          <cell r="E64">
            <v>0.76095386872846205</v>
          </cell>
        </row>
        <row r="65">
          <cell r="B65" t="str">
            <v>Ube4a</v>
          </cell>
          <cell r="C65">
            <v>0.90807520491420601</v>
          </cell>
          <cell r="D65">
            <v>0.92899033604489301</v>
          </cell>
        </row>
        <row r="66">
          <cell r="B66" t="str">
            <v>Numa1</v>
          </cell>
          <cell r="C66">
            <v>0.44467592878366802</v>
          </cell>
          <cell r="D66">
            <v>1.22872810367334</v>
          </cell>
          <cell r="E66">
            <v>0.50345161897990598</v>
          </cell>
        </row>
        <row r="67">
          <cell r="B67" t="str">
            <v>Nrxn2</v>
          </cell>
          <cell r="C67">
            <v>0.631194039927233</v>
          </cell>
          <cell r="D67">
            <v>0.92937189901077299</v>
          </cell>
          <cell r="E67">
            <v>0.42818092289159498</v>
          </cell>
        </row>
        <row r="68">
          <cell r="B68" t="str">
            <v>Fry</v>
          </cell>
          <cell r="C68">
            <v>0.13647320765350701</v>
          </cell>
          <cell r="D68">
            <v>1.3613692475769501</v>
          </cell>
          <cell r="E68">
            <v>0.17000320197080299</v>
          </cell>
        </row>
        <row r="69">
          <cell r="B69" t="str">
            <v>Syngap1</v>
          </cell>
          <cell r="C69">
            <v>0.96959270026830602</v>
          </cell>
          <cell r="D69">
            <v>1.00244072940166</v>
          </cell>
          <cell r="E69">
            <v>0.88757373790319205</v>
          </cell>
        </row>
        <row r="70">
          <cell r="B70" t="str">
            <v>Tpr</v>
          </cell>
          <cell r="C70">
            <v>0.78782855339749402</v>
          </cell>
          <cell r="D70">
            <v>0.94315625657554303</v>
          </cell>
          <cell r="E70">
            <v>0.74402245876794004</v>
          </cell>
        </row>
        <row r="71">
          <cell r="B71" t="str">
            <v>Farp1</v>
          </cell>
          <cell r="C71">
            <v>0.68097215071186401</v>
          </cell>
          <cell r="D71">
            <v>0.86914373451651195</v>
          </cell>
          <cell r="E71">
            <v>0.65923451072732997</v>
          </cell>
        </row>
        <row r="72">
          <cell r="B72" t="str">
            <v>Sipa1l3</v>
          </cell>
          <cell r="C72">
            <v>0.69740775316724701</v>
          </cell>
          <cell r="D72">
            <v>0.90169144797559198</v>
          </cell>
          <cell r="E72">
            <v>0.51046876856561196</v>
          </cell>
        </row>
        <row r="73">
          <cell r="B73" t="str">
            <v>Arfgef1</v>
          </cell>
          <cell r="C73">
            <v>0.98395244220904199</v>
          </cell>
          <cell r="D73">
            <v>0.98559777051152997</v>
          </cell>
        </row>
        <row r="74">
          <cell r="B74" t="str">
            <v>Atp2b1</v>
          </cell>
          <cell r="C74">
            <v>0.93058404754964397</v>
          </cell>
          <cell r="D74">
            <v>0.99375876911698402</v>
          </cell>
          <cell r="E74">
            <v>0.25856189397329499</v>
          </cell>
        </row>
        <row r="75">
          <cell r="B75" t="str">
            <v>Trip12</v>
          </cell>
          <cell r="C75">
            <v>0.14135537396464301</v>
          </cell>
          <cell r="D75">
            <v>0.64477137649288896</v>
          </cell>
          <cell r="E75">
            <v>0.23234687491470099</v>
          </cell>
        </row>
        <row r="76">
          <cell r="B76" t="str">
            <v>Ank3</v>
          </cell>
          <cell r="C76">
            <v>0.76308759551948002</v>
          </cell>
          <cell r="D76">
            <v>0.97861803959679206</v>
          </cell>
          <cell r="E76">
            <v>0.24444758933038099</v>
          </cell>
        </row>
        <row r="77">
          <cell r="B77" t="str">
            <v>Capn2</v>
          </cell>
          <cell r="C77">
            <v>0.97769026751050103</v>
          </cell>
          <cell r="D77">
            <v>1.0028069967064499</v>
          </cell>
          <cell r="E77">
            <v>0.49997743185258903</v>
          </cell>
        </row>
        <row r="78">
          <cell r="B78" t="str">
            <v>S1pr1</v>
          </cell>
          <cell r="C78">
            <v>0.15682252891710199</v>
          </cell>
          <cell r="D78">
            <v>1.2446128235048399</v>
          </cell>
        </row>
        <row r="79">
          <cell r="B79" t="str">
            <v>Cacna2d1</v>
          </cell>
          <cell r="C79">
            <v>0.88248333297507997</v>
          </cell>
          <cell r="D79">
            <v>1.0118373317467899</v>
          </cell>
          <cell r="E79">
            <v>0.32895425493082697</v>
          </cell>
        </row>
        <row r="80">
          <cell r="B80" t="str">
            <v>Bin1</v>
          </cell>
          <cell r="C80">
            <v>0.53717862890438595</v>
          </cell>
          <cell r="D80">
            <v>0.97131951281697004</v>
          </cell>
          <cell r="E80">
            <v>0.64736817241899103</v>
          </cell>
        </row>
        <row r="81">
          <cell r="B81" t="str">
            <v>Sec22b</v>
          </cell>
          <cell r="C81">
            <v>0.86279165306440697</v>
          </cell>
          <cell r="D81">
            <v>0.992962396756356</v>
          </cell>
          <cell r="E81">
            <v>0.87559306605385101</v>
          </cell>
        </row>
        <row r="82">
          <cell r="B82" t="str">
            <v>Dpysl2</v>
          </cell>
          <cell r="C82">
            <v>0.68950513103268496</v>
          </cell>
          <cell r="D82">
            <v>1.02241300362673</v>
          </cell>
          <cell r="E82">
            <v>0.25903169167812001</v>
          </cell>
        </row>
        <row r="83">
          <cell r="B83" t="str">
            <v>Gtpbp1</v>
          </cell>
          <cell r="C83">
            <v>0.69057159389422096</v>
          </cell>
          <cell r="D83">
            <v>1.09598984145006</v>
          </cell>
        </row>
        <row r="84">
          <cell r="B84" t="str">
            <v>Alyref</v>
          </cell>
          <cell r="C84">
            <v>0.77474660186475397</v>
          </cell>
          <cell r="D84">
            <v>1.09875120580604</v>
          </cell>
          <cell r="E84">
            <v>0.72940399249430798</v>
          </cell>
        </row>
        <row r="85">
          <cell r="B85" t="str">
            <v>Clta</v>
          </cell>
          <cell r="C85">
            <v>0.59561305033932299</v>
          </cell>
          <cell r="D85">
            <v>0.97252994409083804</v>
          </cell>
          <cell r="E85">
            <v>0.93060929499603795</v>
          </cell>
        </row>
        <row r="86">
          <cell r="B86" t="str">
            <v>Pten</v>
          </cell>
          <cell r="C86">
            <v>0.117240722659048</v>
          </cell>
          <cell r="D86">
            <v>1.84313012054467</v>
          </cell>
          <cell r="E86">
            <v>0.35306222923112202</v>
          </cell>
        </row>
        <row r="87">
          <cell r="B87" t="str">
            <v>Stxbp1</v>
          </cell>
          <cell r="C87">
            <v>0.55467081325569101</v>
          </cell>
          <cell r="D87">
            <v>0.95209004105920203</v>
          </cell>
          <cell r="E87">
            <v>0.89220045699337902</v>
          </cell>
        </row>
        <row r="88">
          <cell r="B88" t="str">
            <v>Myh11</v>
          </cell>
          <cell r="C88">
            <v>0.954024990391381</v>
          </cell>
          <cell r="D88">
            <v>0.96527606879250505</v>
          </cell>
          <cell r="E88">
            <v>0.45400449156634098</v>
          </cell>
        </row>
        <row r="89">
          <cell r="B89" t="str">
            <v>Map3k4</v>
          </cell>
          <cell r="C89">
            <v>0.13097552938561299</v>
          </cell>
          <cell r="D89">
            <v>0.63793978465919199</v>
          </cell>
        </row>
        <row r="90">
          <cell r="B90" t="str">
            <v>Kifc2</v>
          </cell>
          <cell r="C90">
            <v>0.43360409532286998</v>
          </cell>
          <cell r="D90">
            <v>0.55353731493728697</v>
          </cell>
        </row>
        <row r="91">
          <cell r="B91" t="str">
            <v>Prdx6</v>
          </cell>
          <cell r="C91">
            <v>0.405632597201318</v>
          </cell>
          <cell r="D91">
            <v>1.12757383093208</v>
          </cell>
          <cell r="E91">
            <v>0.24020580526207699</v>
          </cell>
        </row>
        <row r="92">
          <cell r="B92" t="str">
            <v>Gp5</v>
          </cell>
          <cell r="C92">
            <v>0.38988384737719101</v>
          </cell>
          <cell r="D92">
            <v>0.63052090663923199</v>
          </cell>
        </row>
        <row r="93">
          <cell r="B93" t="str">
            <v>Unc5c</v>
          </cell>
          <cell r="C93">
            <v>0.334136453267742</v>
          </cell>
          <cell r="D93">
            <v>1.3013200544999699</v>
          </cell>
        </row>
        <row r="94">
          <cell r="B94" t="str">
            <v>Dld</v>
          </cell>
          <cell r="C94">
            <v>0.22926564116445899</v>
          </cell>
          <cell r="D94">
            <v>0.93142221507696599</v>
          </cell>
          <cell r="E94">
            <v>0.124097170417205</v>
          </cell>
        </row>
        <row r="95">
          <cell r="B95" t="str">
            <v>Hsd17b10</v>
          </cell>
          <cell r="C95">
            <v>0.337491795986052</v>
          </cell>
          <cell r="D95">
            <v>1.08896284198746</v>
          </cell>
          <cell r="E95">
            <v>9.0062152946159102E-2</v>
          </cell>
        </row>
        <row r="96">
          <cell r="B96" t="str">
            <v>Ube3a</v>
          </cell>
          <cell r="C96">
            <v>0.12962738077660799</v>
          </cell>
          <cell r="D96">
            <v>1.1786489969727101</v>
          </cell>
          <cell r="E96">
            <v>0.42217135594083</v>
          </cell>
        </row>
        <row r="97">
          <cell r="B97" t="str">
            <v>Tcof1</v>
          </cell>
          <cell r="C97">
            <v>0.68505553383614004</v>
          </cell>
          <cell r="D97">
            <v>0.896509261924615</v>
          </cell>
        </row>
        <row r="98">
          <cell r="B98" t="str">
            <v>Dctn1</v>
          </cell>
          <cell r="C98">
            <v>0.27269989299755099</v>
          </cell>
          <cell r="D98">
            <v>1.08594614228372</v>
          </cell>
          <cell r="E98">
            <v>0.43871338586907799</v>
          </cell>
        </row>
        <row r="99">
          <cell r="B99" t="str">
            <v>Prkcsh</v>
          </cell>
          <cell r="C99">
            <v>0.69233381504021596</v>
          </cell>
          <cell r="D99">
            <v>1.05961075011119</v>
          </cell>
          <cell r="E99">
            <v>0.89887069698239896</v>
          </cell>
        </row>
        <row r="100">
          <cell r="B100" t="str">
            <v>Eftud2</v>
          </cell>
          <cell r="C100">
            <v>0.45717351562045</v>
          </cell>
          <cell r="D100">
            <v>1.1572302845967799</v>
          </cell>
          <cell r="E100">
            <v>6.8541964014924101E-2</v>
          </cell>
        </row>
        <row r="101">
          <cell r="B101" t="str">
            <v>Gfra2</v>
          </cell>
          <cell r="C101">
            <v>2.8503150881632602E-2</v>
          </cell>
          <cell r="D101">
            <v>2.58106298755439</v>
          </cell>
        </row>
        <row r="102">
          <cell r="B102" t="str">
            <v>RO60</v>
          </cell>
          <cell r="C102">
            <v>0.63547799600524302</v>
          </cell>
          <cell r="D102">
            <v>1.06276728118778</v>
          </cell>
        </row>
        <row r="103">
          <cell r="B103" t="str">
            <v>Pik3r2</v>
          </cell>
          <cell r="C103">
            <v>0.90295676005067904</v>
          </cell>
          <cell r="D103">
            <v>0.92938432301141405</v>
          </cell>
        </row>
        <row r="104">
          <cell r="B104" t="str">
            <v>Faah</v>
          </cell>
          <cell r="C104">
            <v>0.82781511331470303</v>
          </cell>
          <cell r="D104">
            <v>1.03437440726816</v>
          </cell>
          <cell r="E104">
            <v>0.39487262881693003</v>
          </cell>
        </row>
        <row r="105">
          <cell r="B105" t="str">
            <v>Aip</v>
          </cell>
          <cell r="C105">
            <v>0.81249495742410704</v>
          </cell>
          <cell r="D105">
            <v>1.0272935600800599</v>
          </cell>
          <cell r="E105">
            <v>0.73414170538488699</v>
          </cell>
        </row>
        <row r="106">
          <cell r="B106" t="str">
            <v>Flot1</v>
          </cell>
          <cell r="C106">
            <v>0.99842998623716395</v>
          </cell>
          <cell r="D106">
            <v>0.99984432461641803</v>
          </cell>
          <cell r="E106">
            <v>0.830050881266018</v>
          </cell>
        </row>
        <row r="107">
          <cell r="B107" t="str">
            <v>Numbl</v>
          </cell>
          <cell r="C107">
            <v>0.39901543745913698</v>
          </cell>
          <cell r="D107">
            <v>0.88409981282616601</v>
          </cell>
          <cell r="E107">
            <v>0.87289534684777204</v>
          </cell>
        </row>
        <row r="108">
          <cell r="B108" t="str">
            <v>Mras</v>
          </cell>
          <cell r="C108">
            <v>0.19720572285016599</v>
          </cell>
          <cell r="D108">
            <v>1.1322670993288599</v>
          </cell>
          <cell r="E108">
            <v>0.551688397234539</v>
          </cell>
        </row>
        <row r="109">
          <cell r="B109" t="str">
            <v>Atox1</v>
          </cell>
          <cell r="C109">
            <v>0.96180716049013804</v>
          </cell>
          <cell r="D109">
            <v>0.97639470196304801</v>
          </cell>
          <cell r="E109">
            <v>0.92235969081859803</v>
          </cell>
        </row>
        <row r="110">
          <cell r="B110" t="str">
            <v>Pex5</v>
          </cell>
          <cell r="C110">
            <v>0.58400828857005005</v>
          </cell>
          <cell r="D110">
            <v>1.54362322552853</v>
          </cell>
        </row>
        <row r="111">
          <cell r="B111" t="str">
            <v>Psmb1</v>
          </cell>
          <cell r="C111">
            <v>0.59800649116068205</v>
          </cell>
          <cell r="D111">
            <v>1.0825498197229699</v>
          </cell>
          <cell r="E111">
            <v>0.26021264234045</v>
          </cell>
        </row>
        <row r="112">
          <cell r="B112" t="str">
            <v>Ndufb11</v>
          </cell>
          <cell r="C112">
            <v>0.51030143081206103</v>
          </cell>
          <cell r="D112">
            <v>1.0830899626995201</v>
          </cell>
        </row>
        <row r="113">
          <cell r="B113" t="str">
            <v>Ptgds</v>
          </cell>
          <cell r="C113">
            <v>9.9746739453666397E-2</v>
          </cell>
          <cell r="D113">
            <v>0.29124645491409901</v>
          </cell>
        </row>
        <row r="114">
          <cell r="B114" t="str">
            <v>Gsto1</v>
          </cell>
          <cell r="C114">
            <v>0.652986129013987</v>
          </cell>
          <cell r="D114">
            <v>0.96140432473163595</v>
          </cell>
          <cell r="E114">
            <v>0.52445305027054101</v>
          </cell>
        </row>
        <row r="115">
          <cell r="B115" t="str">
            <v>Gclm</v>
          </cell>
          <cell r="C115">
            <v>0.93701292905811895</v>
          </cell>
          <cell r="D115">
            <v>1.04504335064043</v>
          </cell>
        </row>
        <row r="116">
          <cell r="B116" t="str">
            <v>Kif3c</v>
          </cell>
          <cell r="C116">
            <v>0.75843161470199405</v>
          </cell>
          <cell r="D116">
            <v>0.97731331865412596</v>
          </cell>
        </row>
        <row r="117">
          <cell r="B117" t="str">
            <v>Agpat1</v>
          </cell>
          <cell r="C117">
            <v>0.231119975589613</v>
          </cell>
          <cell r="D117">
            <v>0.75690248100312596</v>
          </cell>
          <cell r="E117">
            <v>0.28204427880890798</v>
          </cell>
        </row>
        <row r="118">
          <cell r="B118" t="str">
            <v>Cnih2</v>
          </cell>
          <cell r="C118">
            <v>0.47945702046529598</v>
          </cell>
          <cell r="D118">
            <v>1.58767321014521</v>
          </cell>
        </row>
        <row r="119">
          <cell r="B119" t="str">
            <v>Dpysl4</v>
          </cell>
          <cell r="C119">
            <v>0.87474698260539796</v>
          </cell>
          <cell r="D119">
            <v>0.98925942895607599</v>
          </cell>
          <cell r="E119">
            <v>0.20381092678495299</v>
          </cell>
        </row>
        <row r="120">
          <cell r="B120" t="str">
            <v>Map3k5</v>
          </cell>
          <cell r="C120">
            <v>0.54311904828945501</v>
          </cell>
          <cell r="D120">
            <v>0.78189638440214704</v>
          </cell>
        </row>
        <row r="121">
          <cell r="B121" t="str">
            <v>Atn1</v>
          </cell>
          <cell r="C121">
            <v>0.57629645673523899</v>
          </cell>
          <cell r="D121">
            <v>0.728474418526461</v>
          </cell>
        </row>
        <row r="122">
          <cell r="B122" t="str">
            <v>Grcc10</v>
          </cell>
          <cell r="C122">
            <v>0.94555194740318804</v>
          </cell>
          <cell r="D122">
            <v>0.97599606536735795</v>
          </cell>
          <cell r="E122">
            <v>0.60297123607431402</v>
          </cell>
        </row>
        <row r="123">
          <cell r="B123" t="str">
            <v>Phb2</v>
          </cell>
          <cell r="C123">
            <v>0.33026066599668402</v>
          </cell>
          <cell r="D123">
            <v>1.0230641353014001</v>
          </cell>
          <cell r="E123">
            <v>0.183162028896697</v>
          </cell>
        </row>
        <row r="124">
          <cell r="B124" t="str">
            <v>Ncam2</v>
          </cell>
          <cell r="C124">
            <v>0.66544854339331105</v>
          </cell>
          <cell r="D124">
            <v>0.96236700589770297</v>
          </cell>
          <cell r="E124">
            <v>0.98938656635220801</v>
          </cell>
        </row>
        <row r="125">
          <cell r="B125" t="str">
            <v>ATP5IF1</v>
          </cell>
          <cell r="C125">
            <v>0.93381969819279698</v>
          </cell>
          <cell r="D125">
            <v>0.98757683707931598</v>
          </cell>
        </row>
        <row r="126">
          <cell r="B126" t="str">
            <v>Psmd4</v>
          </cell>
          <cell r="C126">
            <v>0.440177832108954</v>
          </cell>
          <cell r="D126">
            <v>0.87976245337598402</v>
          </cell>
          <cell r="E126">
            <v>0.84251145901101199</v>
          </cell>
        </row>
        <row r="127">
          <cell r="B127" t="str">
            <v>Ptpn9</v>
          </cell>
          <cell r="C127">
            <v>0.84466939236016303</v>
          </cell>
          <cell r="D127">
            <v>0.96431675564748898</v>
          </cell>
          <cell r="E127">
            <v>0.598123874686737</v>
          </cell>
        </row>
        <row r="128">
          <cell r="B128" t="str">
            <v>Exoc7</v>
          </cell>
          <cell r="C128">
            <v>9.4585361223253006E-2</v>
          </cell>
          <cell r="D128">
            <v>1.57909569594722</v>
          </cell>
          <cell r="E128">
            <v>0.62447466505386096</v>
          </cell>
        </row>
        <row r="129">
          <cell r="B129" t="str">
            <v>Dhx15</v>
          </cell>
          <cell r="C129">
            <v>0.20104166265151499</v>
          </cell>
          <cell r="D129">
            <v>0.63867324973799999</v>
          </cell>
          <cell r="E129">
            <v>0.47682442827972099</v>
          </cell>
        </row>
        <row r="130">
          <cell r="B130" t="str">
            <v>Purb</v>
          </cell>
          <cell r="C130">
            <v>0.78575654393285199</v>
          </cell>
          <cell r="D130">
            <v>0.96057318751622001</v>
          </cell>
          <cell r="E130">
            <v>0.62815400547476696</v>
          </cell>
        </row>
        <row r="131">
          <cell r="B131" t="str">
            <v>Srsf5</v>
          </cell>
          <cell r="C131">
            <v>0.15185127785409</v>
          </cell>
          <cell r="D131">
            <v>1.1374707464960101</v>
          </cell>
        </row>
        <row r="132">
          <cell r="B132" t="str">
            <v>Kpna4</v>
          </cell>
          <cell r="C132">
            <v>0.38025587847909098</v>
          </cell>
          <cell r="D132">
            <v>1.34545490326118</v>
          </cell>
        </row>
        <row r="133">
          <cell r="B133" t="str">
            <v>Kpna3</v>
          </cell>
          <cell r="C133">
            <v>0.83846482490704699</v>
          </cell>
          <cell r="D133">
            <v>0.97194968760031097</v>
          </cell>
          <cell r="E133">
            <v>0.75144778775936205</v>
          </cell>
        </row>
        <row r="134">
          <cell r="B134" t="str">
            <v>Kpna6</v>
          </cell>
          <cell r="C134">
            <v>0.48475015687617701</v>
          </cell>
          <cell r="D134">
            <v>1.2614363360763401</v>
          </cell>
        </row>
        <row r="135">
          <cell r="B135" t="str">
            <v>Capn1</v>
          </cell>
          <cell r="C135">
            <v>0.36084355316080502</v>
          </cell>
          <cell r="D135">
            <v>1.4671833378333401</v>
          </cell>
        </row>
        <row r="136">
          <cell r="B136" t="str">
            <v>Anp32a</v>
          </cell>
          <cell r="C136">
            <v>0.44032164640502403</v>
          </cell>
          <cell r="D136">
            <v>0.91527063497226602</v>
          </cell>
          <cell r="E136">
            <v>0.42485585113475799</v>
          </cell>
        </row>
        <row r="137">
          <cell r="B137" t="str">
            <v>Exoc4</v>
          </cell>
          <cell r="C137">
            <v>0.885703658516097</v>
          </cell>
          <cell r="D137">
            <v>0.98584225754327703</v>
          </cell>
          <cell r="E137">
            <v>0.55385507838442005</v>
          </cell>
        </row>
        <row r="138">
          <cell r="B138" t="str">
            <v>Phyh</v>
          </cell>
          <cell r="C138">
            <v>0.10258222659736201</v>
          </cell>
          <cell r="D138">
            <v>0.37430422577846001</v>
          </cell>
        </row>
        <row r="139">
          <cell r="B139" t="str">
            <v>Efnb3</v>
          </cell>
          <cell r="C139">
            <v>0.99295419433666698</v>
          </cell>
          <cell r="D139">
            <v>0.99780482790323899</v>
          </cell>
          <cell r="E139">
            <v>0.52850149064627205</v>
          </cell>
        </row>
        <row r="140">
          <cell r="B140" t="str">
            <v>Pld3</v>
          </cell>
          <cell r="C140">
            <v>0.54344982635664296</v>
          </cell>
          <cell r="D140">
            <v>1.04100891345008</v>
          </cell>
          <cell r="E140">
            <v>0.29764712319306802</v>
          </cell>
        </row>
        <row r="141">
          <cell r="B141" t="str">
            <v>Prrt1</v>
          </cell>
          <cell r="C141">
            <v>0.89989186917247899</v>
          </cell>
          <cell r="D141">
            <v>1.0504114892004599</v>
          </cell>
        </row>
        <row r="142">
          <cell r="B142" t="str">
            <v>Ech1</v>
          </cell>
          <cell r="C142">
            <v>0.42429708170000002</v>
          </cell>
          <cell r="D142">
            <v>0.79462047649358103</v>
          </cell>
        </row>
        <row r="143">
          <cell r="B143" t="str">
            <v>Fkbp8</v>
          </cell>
          <cell r="C143">
            <v>0.65548840585353796</v>
          </cell>
          <cell r="D143">
            <v>1.0569536937556401</v>
          </cell>
        </row>
        <row r="144">
          <cell r="B144" t="str">
            <v>Cdk14</v>
          </cell>
          <cell r="C144">
            <v>0.81885641137966303</v>
          </cell>
          <cell r="D144">
            <v>0.91054381361752401</v>
          </cell>
        </row>
        <row r="145">
          <cell r="B145" t="str">
            <v>Stx1a</v>
          </cell>
          <cell r="C145">
            <v>0.40756015220521502</v>
          </cell>
          <cell r="D145">
            <v>0.93432280016619895</v>
          </cell>
          <cell r="E145">
            <v>0.21761892301435301</v>
          </cell>
        </row>
        <row r="146">
          <cell r="B146" t="str">
            <v>Rabep1</v>
          </cell>
          <cell r="C146">
            <v>0.27150007701318002</v>
          </cell>
          <cell r="D146">
            <v>0.85119325804008905</v>
          </cell>
          <cell r="E146">
            <v>0.58723601564104499</v>
          </cell>
        </row>
        <row r="147">
          <cell r="B147" t="str">
            <v>Psmd14</v>
          </cell>
          <cell r="C147">
            <v>0.35961412131081499</v>
          </cell>
          <cell r="D147">
            <v>1.1363086212484801</v>
          </cell>
          <cell r="E147">
            <v>0.56646439063839205</v>
          </cell>
        </row>
        <row r="148">
          <cell r="B148" t="str">
            <v>Scamp3</v>
          </cell>
          <cell r="C148">
            <v>0.77281258873238001</v>
          </cell>
          <cell r="D148">
            <v>0.94125236867112705</v>
          </cell>
          <cell r="E148">
            <v>0.41166077618744201</v>
          </cell>
        </row>
        <row r="149">
          <cell r="B149" t="str">
            <v>Pmm1</v>
          </cell>
          <cell r="C149">
            <v>0.550504094738131</v>
          </cell>
          <cell r="D149">
            <v>1.1341604118251001</v>
          </cell>
          <cell r="E149">
            <v>0.79453068381584302</v>
          </cell>
        </row>
        <row r="150">
          <cell r="B150" t="str">
            <v>Slc32a1</v>
          </cell>
          <cell r="C150">
            <v>5.5083012387202597E-2</v>
          </cell>
          <cell r="D150">
            <v>0.83146839856329902</v>
          </cell>
          <cell r="E150">
            <v>0.68982120310153405</v>
          </cell>
        </row>
        <row r="151">
          <cell r="B151" t="str">
            <v>Anxa3</v>
          </cell>
          <cell r="C151">
            <v>0.41277924787432302</v>
          </cell>
          <cell r="D151">
            <v>1.08548479408646</v>
          </cell>
          <cell r="E151">
            <v>0.23676063129953501</v>
          </cell>
        </row>
        <row r="152">
          <cell r="B152" t="str">
            <v>Ap1b1</v>
          </cell>
          <cell r="C152">
            <v>0.67384859403480202</v>
          </cell>
          <cell r="D152">
            <v>0.97805434911433098</v>
          </cell>
          <cell r="E152">
            <v>0.67846842715838995</v>
          </cell>
        </row>
        <row r="153">
          <cell r="B153" t="str">
            <v>C1qbp</v>
          </cell>
          <cell r="C153">
            <v>0.57308378534950699</v>
          </cell>
          <cell r="D153">
            <v>1.1703998938584601</v>
          </cell>
        </row>
        <row r="154">
          <cell r="B154" t="str">
            <v>Mgll</v>
          </cell>
          <cell r="C154">
            <v>0.92934723450683099</v>
          </cell>
          <cell r="D154">
            <v>1.0053032709060501</v>
          </cell>
          <cell r="E154">
            <v>0.59058332812402403</v>
          </cell>
        </row>
        <row r="155">
          <cell r="B155" t="str">
            <v>Syt3</v>
          </cell>
          <cell r="C155">
            <v>0.82757817488444496</v>
          </cell>
          <cell r="D155">
            <v>1.0214919493008701</v>
          </cell>
        </row>
        <row r="156">
          <cell r="B156" t="str">
            <v>Myadm</v>
          </cell>
          <cell r="C156">
            <v>0.42332909685730402</v>
          </cell>
          <cell r="D156">
            <v>0.83716152445187497</v>
          </cell>
        </row>
        <row r="157">
          <cell r="B157" t="str">
            <v>Nudc</v>
          </cell>
          <cell r="C157">
            <v>0.31986708897323302</v>
          </cell>
          <cell r="D157">
            <v>1.10704482257924</v>
          </cell>
          <cell r="E157">
            <v>4.5177951065156902E-2</v>
          </cell>
        </row>
        <row r="158">
          <cell r="B158" t="str">
            <v>Pnn</v>
          </cell>
          <cell r="C158">
            <v>0.90724247897010801</v>
          </cell>
          <cell r="D158">
            <v>0.96728868635078102</v>
          </cell>
        </row>
        <row r="159">
          <cell r="B159" t="str">
            <v>Hnrnph1</v>
          </cell>
          <cell r="C159">
            <v>0.392467913512838</v>
          </cell>
          <cell r="D159">
            <v>0.93658433790187701</v>
          </cell>
          <cell r="E159">
            <v>0.27340422278256898</v>
          </cell>
        </row>
        <row r="160">
          <cell r="B160" t="str">
            <v>Api5</v>
          </cell>
          <cell r="C160">
            <v>0.71244949620803699</v>
          </cell>
          <cell r="D160">
            <v>0.93820360067722097</v>
          </cell>
          <cell r="E160">
            <v>0.98619674991783002</v>
          </cell>
        </row>
        <row r="161">
          <cell r="B161" t="str">
            <v>Timm44</v>
          </cell>
          <cell r="C161">
            <v>0.298554078931832</v>
          </cell>
          <cell r="D161">
            <v>1.1530814649860199</v>
          </cell>
          <cell r="E161">
            <v>0.67001766339628799</v>
          </cell>
        </row>
        <row r="162">
          <cell r="B162" t="str">
            <v>Cops5</v>
          </cell>
          <cell r="C162">
            <v>0.53726692618463001</v>
          </cell>
          <cell r="D162">
            <v>1.10296044812878</v>
          </cell>
          <cell r="E162">
            <v>0.91509163013165995</v>
          </cell>
        </row>
        <row r="163">
          <cell r="B163" t="str">
            <v>Slc1a4</v>
          </cell>
          <cell r="C163">
            <v>0.45267656778334098</v>
          </cell>
          <cell r="D163">
            <v>1.0741197089374399</v>
          </cell>
          <cell r="E163">
            <v>0.134147584743151</v>
          </cell>
        </row>
        <row r="164">
          <cell r="B164" t="str">
            <v>Calu</v>
          </cell>
          <cell r="C164">
            <v>0.70163629207077605</v>
          </cell>
          <cell r="D164">
            <v>1.22195068872579</v>
          </cell>
        </row>
        <row r="165">
          <cell r="B165" t="str">
            <v>Ctnnd2</v>
          </cell>
          <cell r="C165">
            <v>0.61935469124809495</v>
          </cell>
          <cell r="D165">
            <v>0.95600176216577404</v>
          </cell>
          <cell r="E165">
            <v>8.1555712109792705E-2</v>
          </cell>
        </row>
        <row r="166">
          <cell r="B166" t="str">
            <v>Pitpnm1</v>
          </cell>
          <cell r="C166">
            <v>0.35745446384934698</v>
          </cell>
          <cell r="D166">
            <v>0.91909790317653495</v>
          </cell>
          <cell r="E166">
            <v>0.17212798787487499</v>
          </cell>
        </row>
        <row r="167">
          <cell r="B167" t="str">
            <v>Rab33b</v>
          </cell>
          <cell r="C167">
            <v>0.72175822292636005</v>
          </cell>
          <cell r="D167">
            <v>1.0877715917311499</v>
          </cell>
        </row>
        <row r="168">
          <cell r="B168" t="str">
            <v>Mrpl23</v>
          </cell>
          <cell r="C168">
            <v>0.18003325783174701</v>
          </cell>
          <cell r="D168">
            <v>1.6152122572128</v>
          </cell>
        </row>
        <row r="169">
          <cell r="B169" t="str">
            <v>Sdc4</v>
          </cell>
          <cell r="C169">
            <v>0.94524739842745098</v>
          </cell>
          <cell r="D169">
            <v>0.95617509042294901</v>
          </cell>
        </row>
        <row r="170">
          <cell r="B170" t="str">
            <v>Ddost</v>
          </cell>
          <cell r="C170">
            <v>0.87935705755275495</v>
          </cell>
          <cell r="D170">
            <v>0.97348791778427202</v>
          </cell>
          <cell r="E170">
            <v>0.51264698233456396</v>
          </cell>
        </row>
        <row r="171">
          <cell r="B171" t="str">
            <v>Ap3d1</v>
          </cell>
          <cell r="C171">
            <v>0.32501331940016398</v>
          </cell>
          <cell r="D171">
            <v>1.0530515555848201</v>
          </cell>
          <cell r="E171">
            <v>0.87143734561819497</v>
          </cell>
        </row>
        <row r="172">
          <cell r="B172" t="str">
            <v>Srpk2</v>
          </cell>
          <cell r="C172">
            <v>0.910089037088192</v>
          </cell>
          <cell r="D172">
            <v>1.03911874481841</v>
          </cell>
          <cell r="E172">
            <v>0.360926275264774</v>
          </cell>
        </row>
        <row r="173">
          <cell r="B173" t="str">
            <v>Rgs7</v>
          </cell>
          <cell r="C173">
            <v>0.834360658655661</v>
          </cell>
          <cell r="D173">
            <v>0.97138393968993797</v>
          </cell>
          <cell r="E173">
            <v>0.94148895115426701</v>
          </cell>
        </row>
        <row r="174">
          <cell r="B174" t="str">
            <v>Csnk2a2</v>
          </cell>
          <cell r="C174">
            <v>0.15965568588485399</v>
          </cell>
          <cell r="D174">
            <v>0.90925963822973999</v>
          </cell>
          <cell r="E174">
            <v>0.29855998998296601</v>
          </cell>
        </row>
        <row r="175">
          <cell r="B175" t="str">
            <v>Gucy1b1</v>
          </cell>
          <cell r="C175">
            <v>0.41352975298801897</v>
          </cell>
          <cell r="D175">
            <v>1.1801780229027601</v>
          </cell>
          <cell r="E175">
            <v>0.32655224255339199</v>
          </cell>
        </row>
        <row r="176">
          <cell r="B176" t="str">
            <v>Cd200</v>
          </cell>
          <cell r="C176">
            <v>0.53796041160646402</v>
          </cell>
          <cell r="D176">
            <v>1.2227036339045301</v>
          </cell>
        </row>
        <row r="177">
          <cell r="B177" t="str">
            <v>Reps1</v>
          </cell>
          <cell r="C177">
            <v>0.95146694823773104</v>
          </cell>
          <cell r="D177">
            <v>1.00927483264041</v>
          </cell>
          <cell r="E177">
            <v>0.53995941047477902</v>
          </cell>
        </row>
        <row r="178">
          <cell r="B178" t="str">
            <v>Akap2</v>
          </cell>
          <cell r="C178">
            <v>0.43045612772394698</v>
          </cell>
          <cell r="D178">
            <v>0.84406027600682298</v>
          </cell>
        </row>
        <row r="179">
          <cell r="B179" t="str">
            <v>Smarce1</v>
          </cell>
          <cell r="C179">
            <v>0.81883760738355704</v>
          </cell>
          <cell r="D179">
            <v>0.90477146785314799</v>
          </cell>
          <cell r="E179">
            <v>0.50876579410196998</v>
          </cell>
        </row>
        <row r="180">
          <cell r="B180" t="str">
            <v>Crym</v>
          </cell>
          <cell r="C180">
            <v>0.71398553307759005</v>
          </cell>
          <cell r="D180">
            <v>0.96457020857798903</v>
          </cell>
          <cell r="E180">
            <v>0.98654456832898596</v>
          </cell>
        </row>
        <row r="181">
          <cell r="B181" t="str">
            <v>Asna1</v>
          </cell>
          <cell r="C181">
            <v>0.52284089229876396</v>
          </cell>
          <cell r="D181">
            <v>0.93518698595695604</v>
          </cell>
          <cell r="E181">
            <v>0.60301606394637197</v>
          </cell>
        </row>
        <row r="182">
          <cell r="B182" t="str">
            <v>Slk</v>
          </cell>
          <cell r="C182">
            <v>0.89338749101747905</v>
          </cell>
          <cell r="D182">
            <v>1.0363788317132501</v>
          </cell>
          <cell r="E182">
            <v>0.36600272886803298</v>
          </cell>
        </row>
        <row r="183">
          <cell r="B183" t="str">
            <v>Cntnap1</v>
          </cell>
          <cell r="C183">
            <v>0.24810923130134399</v>
          </cell>
          <cell r="D183">
            <v>1.0784071716999999</v>
          </cell>
          <cell r="E183">
            <v>0.17144491868849199</v>
          </cell>
        </row>
        <row r="184">
          <cell r="B184" t="str">
            <v>Trappc3</v>
          </cell>
          <cell r="C184">
            <v>0.49515702772715697</v>
          </cell>
          <cell r="D184">
            <v>0.96934790694536099</v>
          </cell>
        </row>
        <row r="185">
          <cell r="B185" t="str">
            <v>Cacna1b</v>
          </cell>
          <cell r="C185">
            <v>0.686950872310511</v>
          </cell>
          <cell r="D185">
            <v>1.0981225065951301</v>
          </cell>
        </row>
        <row r="186">
          <cell r="B186" t="str">
            <v>Pgrmc1</v>
          </cell>
          <cell r="C186">
            <v>0.58737285126321304</v>
          </cell>
          <cell r="D186">
            <v>0.93136409207221005</v>
          </cell>
          <cell r="E186">
            <v>0.24465253092981301</v>
          </cell>
        </row>
        <row r="187">
          <cell r="B187" t="str">
            <v>Impa1</v>
          </cell>
          <cell r="C187">
            <v>0.16142713446090101</v>
          </cell>
          <cell r="D187">
            <v>0.89893622490605796</v>
          </cell>
          <cell r="E187">
            <v>3.1771593562581302E-2</v>
          </cell>
        </row>
        <row r="188">
          <cell r="B188" t="str">
            <v>Entpd2</v>
          </cell>
          <cell r="C188">
            <v>0.570273411324558</v>
          </cell>
          <cell r="D188">
            <v>0.95942105396231303</v>
          </cell>
          <cell r="E188">
            <v>0.13026770851424599</v>
          </cell>
        </row>
        <row r="189">
          <cell r="B189" t="str">
            <v>Copb2</v>
          </cell>
          <cell r="C189">
            <v>0.98632795121150396</v>
          </cell>
          <cell r="D189">
            <v>0.998504021964712</v>
          </cell>
          <cell r="E189">
            <v>0.44585465787057099</v>
          </cell>
        </row>
        <row r="190">
          <cell r="B190" t="str">
            <v>Nck2</v>
          </cell>
          <cell r="C190">
            <v>0.61452799186484797</v>
          </cell>
          <cell r="D190">
            <v>0.74955865643435904</v>
          </cell>
          <cell r="E190">
            <v>0.99824737657845297</v>
          </cell>
        </row>
        <row r="191">
          <cell r="B191" t="str">
            <v>Snca</v>
          </cell>
          <cell r="C191">
            <v>0.97816966002998595</v>
          </cell>
          <cell r="D191">
            <v>0.99233032490556805</v>
          </cell>
          <cell r="E191">
            <v>0.77742112982973</v>
          </cell>
        </row>
        <row r="192">
          <cell r="B192" t="str">
            <v>Tpmt</v>
          </cell>
          <cell r="C192">
            <v>0.25195013610510097</v>
          </cell>
          <cell r="D192">
            <v>1.7410909401638801</v>
          </cell>
        </row>
        <row r="193">
          <cell r="B193" t="str">
            <v>Impact</v>
          </cell>
          <cell r="C193">
            <v>0.28489810403153298</v>
          </cell>
          <cell r="D193">
            <v>0.869856435895344</v>
          </cell>
          <cell r="E193">
            <v>0.691897820436011</v>
          </cell>
        </row>
        <row r="194">
          <cell r="B194" t="str">
            <v>Syngr1</v>
          </cell>
          <cell r="C194">
            <v>0.225791395070952</v>
          </cell>
          <cell r="D194">
            <v>0.90911524106076302</v>
          </cell>
          <cell r="E194">
            <v>0.19059429612484399</v>
          </cell>
        </row>
        <row r="195">
          <cell r="B195" t="str">
            <v>Bloc1s1</v>
          </cell>
          <cell r="C195">
            <v>0.93860820926765398</v>
          </cell>
          <cell r="D195">
            <v>0.97943126037343298</v>
          </cell>
        </row>
        <row r="196">
          <cell r="B196" t="str">
            <v>Strn</v>
          </cell>
          <cell r="C196">
            <v>0.50137781723474495</v>
          </cell>
          <cell r="D196">
            <v>1.0567757540357501</v>
          </cell>
          <cell r="E196">
            <v>0.40065455820879498</v>
          </cell>
        </row>
        <row r="197">
          <cell r="B197" t="str">
            <v>Nipsnap1</v>
          </cell>
          <cell r="C197">
            <v>0.84515650973384304</v>
          </cell>
          <cell r="D197">
            <v>1.01198092904735</v>
          </cell>
          <cell r="E197">
            <v>0.43542328150431098</v>
          </cell>
        </row>
        <row r="198">
          <cell r="B198" t="str">
            <v>Nipsnap2</v>
          </cell>
          <cell r="C198">
            <v>0.31309973690943399</v>
          </cell>
          <cell r="D198">
            <v>0.91467099270677599</v>
          </cell>
          <cell r="E198">
            <v>0.29832653099293699</v>
          </cell>
        </row>
        <row r="199">
          <cell r="B199" t="str">
            <v>Sept7</v>
          </cell>
          <cell r="C199">
            <v>6.7087700404216105E-2</v>
          </cell>
          <cell r="D199">
            <v>1.11869936551961</v>
          </cell>
          <cell r="E199">
            <v>0.78240492131791495</v>
          </cell>
        </row>
        <row r="200">
          <cell r="B200" t="str">
            <v>Eif6</v>
          </cell>
          <cell r="C200">
            <v>0.58442696020604901</v>
          </cell>
          <cell r="D200">
            <v>1.42705447665359</v>
          </cell>
        </row>
        <row r="201">
          <cell r="B201" t="str">
            <v>Rpl35a</v>
          </cell>
          <cell r="C201">
            <v>0.86807503818145604</v>
          </cell>
          <cell r="D201">
            <v>1.05756851409939</v>
          </cell>
        </row>
        <row r="202">
          <cell r="B202" t="str">
            <v>Atp2a2</v>
          </cell>
          <cell r="C202">
            <v>0.762400187046818</v>
          </cell>
          <cell r="D202">
            <v>0.98415732829781999</v>
          </cell>
          <cell r="E202">
            <v>0.98954078018463598</v>
          </cell>
        </row>
        <row r="203">
          <cell r="B203" t="str">
            <v>Psmb5</v>
          </cell>
          <cell r="C203">
            <v>1.09137188339126E-2</v>
          </cell>
          <cell r="D203">
            <v>0.75115928286363498</v>
          </cell>
          <cell r="E203">
            <v>0.121250881474061</v>
          </cell>
        </row>
        <row r="204">
          <cell r="B204" t="str">
            <v>Dhx9</v>
          </cell>
          <cell r="C204">
            <v>0.83211492659561803</v>
          </cell>
          <cell r="D204">
            <v>1.0175463232092301</v>
          </cell>
          <cell r="E204">
            <v>0.39798521466023501</v>
          </cell>
        </row>
        <row r="205">
          <cell r="B205" t="str">
            <v>Pkig</v>
          </cell>
          <cell r="C205">
            <v>0.96949200177259998</v>
          </cell>
          <cell r="D205">
            <v>1.0114457169478901</v>
          </cell>
        </row>
        <row r="206">
          <cell r="B206" t="str">
            <v>Pip5k1c</v>
          </cell>
          <cell r="C206">
            <v>0.11728615662063099</v>
          </cell>
          <cell r="D206">
            <v>1.1390540892762899</v>
          </cell>
          <cell r="E206">
            <v>0.137356779496484</v>
          </cell>
        </row>
        <row r="207">
          <cell r="B207" t="str">
            <v>Stmn3</v>
          </cell>
          <cell r="C207">
            <v>0.34454518285807301</v>
          </cell>
          <cell r="D207">
            <v>1.6512889331305201</v>
          </cell>
        </row>
        <row r="208">
          <cell r="B208" t="str">
            <v>Pip4k2a</v>
          </cell>
          <cell r="C208">
            <v>0.91120363383510805</v>
          </cell>
          <cell r="D208">
            <v>1.00691042170367</v>
          </cell>
          <cell r="E208">
            <v>0.21031666814310301</v>
          </cell>
        </row>
        <row r="209">
          <cell r="B209" t="str">
            <v>Eif3d</v>
          </cell>
          <cell r="C209">
            <v>0.19492720025073701</v>
          </cell>
          <cell r="D209">
            <v>0.84266280228358803</v>
          </cell>
        </row>
        <row r="210">
          <cell r="B210" t="str">
            <v>Atp9a</v>
          </cell>
          <cell r="C210">
            <v>0.65083309760768904</v>
          </cell>
          <cell r="D210">
            <v>0.89809566597873902</v>
          </cell>
          <cell r="E210">
            <v>0.41672390311471802</v>
          </cell>
        </row>
        <row r="211">
          <cell r="B211" t="str">
            <v>Pgam2</v>
          </cell>
          <cell r="C211">
            <v>0.60402833441139103</v>
          </cell>
          <cell r="D211">
            <v>1.21740508998997</v>
          </cell>
        </row>
        <row r="212">
          <cell r="B212" t="str">
            <v>Eef1b</v>
          </cell>
          <cell r="C212">
            <v>0.60671834689334803</v>
          </cell>
          <cell r="D212">
            <v>0.90669988955506398</v>
          </cell>
          <cell r="E212">
            <v>0.40834170900552602</v>
          </cell>
        </row>
        <row r="213">
          <cell r="B213" t="str">
            <v>Hmox2</v>
          </cell>
          <cell r="C213">
            <v>0.36723837475198001</v>
          </cell>
          <cell r="D213">
            <v>0.76302675826455502</v>
          </cell>
        </row>
        <row r="214">
          <cell r="B214" t="str">
            <v>Nmt1</v>
          </cell>
          <cell r="C214">
            <v>1.7309553285090502E-2</v>
          </cell>
          <cell r="D214">
            <v>1.5317711157387099</v>
          </cell>
          <cell r="E214">
            <v>0.59188693661528002</v>
          </cell>
        </row>
        <row r="215">
          <cell r="B215" t="str">
            <v>Epb41l2</v>
          </cell>
          <cell r="C215">
            <v>0.55126229676623995</v>
          </cell>
          <cell r="D215">
            <v>1.07165152286618</v>
          </cell>
          <cell r="E215">
            <v>0.47424842670688</v>
          </cell>
        </row>
        <row r="216">
          <cell r="B216" t="str">
            <v>Gpx4</v>
          </cell>
          <cell r="C216">
            <v>0.32922337518957501</v>
          </cell>
          <cell r="D216">
            <v>1.13291233392386</v>
          </cell>
          <cell r="E216">
            <v>3.9097082159996403E-2</v>
          </cell>
        </row>
        <row r="217">
          <cell r="B217" t="str">
            <v>Ca11</v>
          </cell>
          <cell r="C217">
            <v>0.69192150609060499</v>
          </cell>
          <cell r="D217">
            <v>0.82795651194833098</v>
          </cell>
        </row>
        <row r="218">
          <cell r="B218" t="str">
            <v>Gpld1</v>
          </cell>
          <cell r="C218">
            <v>0.86809372321794898</v>
          </cell>
          <cell r="D218">
            <v>0.90901860794804001</v>
          </cell>
        </row>
        <row r="219">
          <cell r="B219" t="str">
            <v>Emc8</v>
          </cell>
          <cell r="C219">
            <v>0.91382174617888901</v>
          </cell>
          <cell r="D219">
            <v>0.98878886201180205</v>
          </cell>
        </row>
        <row r="220">
          <cell r="B220" t="str">
            <v>Pdlim1</v>
          </cell>
          <cell r="C220">
            <v>0.39542111320259199</v>
          </cell>
          <cell r="D220">
            <v>0.83241611951292604</v>
          </cell>
        </row>
        <row r="221">
          <cell r="B221" t="str">
            <v>Psma3</v>
          </cell>
          <cell r="C221">
            <v>0.87695917419089697</v>
          </cell>
          <cell r="D221">
            <v>0.98640617425126897</v>
          </cell>
          <cell r="E221">
            <v>0.72883680088772096</v>
          </cell>
        </row>
        <row r="222">
          <cell r="B222" t="str">
            <v>Stx7</v>
          </cell>
          <cell r="C222">
            <v>0.77108230032034897</v>
          </cell>
          <cell r="D222">
            <v>1.0215748674910401</v>
          </cell>
          <cell r="E222">
            <v>0.79721672647834196</v>
          </cell>
        </row>
        <row r="223">
          <cell r="B223" t="str">
            <v>Gnaz</v>
          </cell>
          <cell r="C223">
            <v>0.25165646208610798</v>
          </cell>
          <cell r="D223">
            <v>0.92567604488865995</v>
          </cell>
          <cell r="E223">
            <v>5.8879834895952499E-2</v>
          </cell>
        </row>
        <row r="224">
          <cell r="B224" t="str">
            <v>Ubr1</v>
          </cell>
          <cell r="C224">
            <v>0.38949963324692799</v>
          </cell>
          <cell r="D224">
            <v>1.4202291075692299</v>
          </cell>
          <cell r="E224">
            <v>4.9352867030848097E-2</v>
          </cell>
        </row>
        <row r="225">
          <cell r="B225" t="str">
            <v>Snx3</v>
          </cell>
          <cell r="C225">
            <v>2.5819753995614401E-2</v>
          </cell>
          <cell r="D225">
            <v>1.1774402929555601</v>
          </cell>
          <cell r="E225">
            <v>2.2139802650709899E-2</v>
          </cell>
        </row>
        <row r="226">
          <cell r="B226" t="str">
            <v>Snx12</v>
          </cell>
          <cell r="C226">
            <v>0.514078699671634</v>
          </cell>
          <cell r="D226">
            <v>1.09408150783298</v>
          </cell>
          <cell r="E226">
            <v>2.48520526590809E-2</v>
          </cell>
        </row>
        <row r="227">
          <cell r="B227" t="str">
            <v>Hsd17b12</v>
          </cell>
          <cell r="C227">
            <v>0.47998157511147899</v>
          </cell>
          <cell r="D227">
            <v>1.12173394812683</v>
          </cell>
        </row>
        <row r="228">
          <cell r="B228" t="str">
            <v>Diaph2</v>
          </cell>
          <cell r="C228">
            <v>0.99278376090717901</v>
          </cell>
          <cell r="D228">
            <v>1.00613440756898</v>
          </cell>
        </row>
        <row r="229">
          <cell r="B229" t="str">
            <v>Cask</v>
          </cell>
          <cell r="C229">
            <v>0.65025794389061597</v>
          </cell>
          <cell r="D229">
            <v>0.91509762112076198</v>
          </cell>
          <cell r="E229">
            <v>0.993782876485374</v>
          </cell>
        </row>
        <row r="230">
          <cell r="B230" t="str">
            <v>Pfdn2</v>
          </cell>
          <cell r="C230">
            <v>0.70132041924920596</v>
          </cell>
          <cell r="D230">
            <v>0.924965527794265</v>
          </cell>
          <cell r="E230">
            <v>0.51412820687148097</v>
          </cell>
        </row>
        <row r="231">
          <cell r="B231" t="str">
            <v>Ttc3</v>
          </cell>
          <cell r="C231">
            <v>0.76298883609370505</v>
          </cell>
          <cell r="D231">
            <v>0.87209474359038797</v>
          </cell>
        </row>
        <row r="232">
          <cell r="B232" t="str">
            <v>Cfdp1</v>
          </cell>
          <cell r="C232">
            <v>0.15149822117747</v>
          </cell>
          <cell r="D232">
            <v>0.435716907895838</v>
          </cell>
        </row>
        <row r="233">
          <cell r="B233" t="str">
            <v>Sorl1</v>
          </cell>
          <cell r="C233">
            <v>0.490458032540383</v>
          </cell>
          <cell r="D233">
            <v>1.2367484863867499</v>
          </cell>
          <cell r="E233">
            <v>9.1789857463615801E-2</v>
          </cell>
        </row>
        <row r="234">
          <cell r="B234" t="str">
            <v>Nid2</v>
          </cell>
          <cell r="C234">
            <v>0.39389998410015098</v>
          </cell>
          <cell r="D234">
            <v>1.92772072225014</v>
          </cell>
        </row>
        <row r="235">
          <cell r="B235" t="str">
            <v>Wdr1</v>
          </cell>
          <cell r="C235">
            <v>0.57387931755691501</v>
          </cell>
          <cell r="D235">
            <v>1.0321049062869101</v>
          </cell>
          <cell r="E235">
            <v>0.76129048918072395</v>
          </cell>
        </row>
        <row r="236">
          <cell r="B236" t="str">
            <v>Slc4a4</v>
          </cell>
          <cell r="C236">
            <v>0.45630958498274399</v>
          </cell>
          <cell r="D236">
            <v>0.95575637051610496</v>
          </cell>
          <cell r="E236">
            <v>0.59287676747752804</v>
          </cell>
        </row>
        <row r="237">
          <cell r="B237" t="str">
            <v>Vti1b</v>
          </cell>
          <cell r="C237">
            <v>0.218060550871992</v>
          </cell>
          <cell r="D237">
            <v>0.73065407087386103</v>
          </cell>
          <cell r="E237">
            <v>0.258379149023022</v>
          </cell>
        </row>
        <row r="238">
          <cell r="B238" t="str">
            <v>Mtx2</v>
          </cell>
          <cell r="C238">
            <v>0.26415211659656401</v>
          </cell>
          <cell r="D238">
            <v>0.84553228905768696</v>
          </cell>
          <cell r="E238">
            <v>0.30071479805921197</v>
          </cell>
        </row>
        <row r="239">
          <cell r="B239" t="str">
            <v>Adcy1</v>
          </cell>
          <cell r="C239">
            <v>0.88713502159420499</v>
          </cell>
          <cell r="D239">
            <v>1.0643973430940199</v>
          </cell>
        </row>
        <row r="240">
          <cell r="B240" t="str">
            <v>Klc1</v>
          </cell>
          <cell r="C240">
            <v>0.84122063397692004</v>
          </cell>
          <cell r="D240">
            <v>0.97044932957027097</v>
          </cell>
          <cell r="E240">
            <v>0.79008182812657601</v>
          </cell>
        </row>
        <row r="241">
          <cell r="B241" t="str">
            <v>Klc2</v>
          </cell>
          <cell r="C241">
            <v>0.34967724766864</v>
          </cell>
          <cell r="D241">
            <v>1.09890083924464</v>
          </cell>
          <cell r="E241">
            <v>0.80205337151720701</v>
          </cell>
        </row>
        <row r="242">
          <cell r="B242" t="str">
            <v>Dhcr7</v>
          </cell>
          <cell r="C242">
            <v>0.75528599215117298</v>
          </cell>
          <cell r="D242">
            <v>0.96215519834070995</v>
          </cell>
        </row>
        <row r="243">
          <cell r="B243" t="str">
            <v>Capns1</v>
          </cell>
          <cell r="C243">
            <v>0.65630333070875801</v>
          </cell>
          <cell r="D243">
            <v>1.05866444141349</v>
          </cell>
        </row>
        <row r="244">
          <cell r="B244" t="str">
            <v>Dync1i1</v>
          </cell>
          <cell r="C244">
            <v>0.72763627554625299</v>
          </cell>
          <cell r="D244">
            <v>1.02761035301169</v>
          </cell>
          <cell r="E244">
            <v>0.54481845835134701</v>
          </cell>
        </row>
        <row r="245">
          <cell r="B245" t="str">
            <v>Dync1i2</v>
          </cell>
          <cell r="C245">
            <v>0.96022072735948505</v>
          </cell>
          <cell r="D245">
            <v>1.00696885775747</v>
          </cell>
          <cell r="E245">
            <v>0.63101659521296805</v>
          </cell>
        </row>
        <row r="246">
          <cell r="B246" t="str">
            <v>Shoc2</v>
          </cell>
          <cell r="C246">
            <v>0.73809494499996398</v>
          </cell>
          <cell r="D246">
            <v>0.81456989313146699</v>
          </cell>
          <cell r="E246">
            <v>0.77053560467811799</v>
          </cell>
        </row>
        <row r="247">
          <cell r="B247" t="str">
            <v>Ppt1</v>
          </cell>
          <cell r="C247">
            <v>0.501867894466418</v>
          </cell>
          <cell r="D247">
            <v>1.05543987531362</v>
          </cell>
          <cell r="E247">
            <v>0.77701770042333096</v>
          </cell>
        </row>
        <row r="248">
          <cell r="B248" t="str">
            <v>Zfr</v>
          </cell>
          <cell r="C248">
            <v>4.08107284022763E-2</v>
          </cell>
          <cell r="D248">
            <v>5.2422633734298403</v>
          </cell>
          <cell r="E248">
            <v>0.51159942013166004</v>
          </cell>
        </row>
        <row r="249">
          <cell r="B249" t="str">
            <v>Cops3</v>
          </cell>
          <cell r="C249">
            <v>6.7727394398913607E-2</v>
          </cell>
          <cell r="D249">
            <v>1.475889529906</v>
          </cell>
          <cell r="E249">
            <v>0.51499000935012196</v>
          </cell>
        </row>
        <row r="250">
          <cell r="B250" t="str">
            <v>Cops4</v>
          </cell>
          <cell r="C250">
            <v>0.59853367445635697</v>
          </cell>
          <cell r="D250">
            <v>1.16591718440704</v>
          </cell>
          <cell r="E250">
            <v>0.78573470876706997</v>
          </cell>
        </row>
        <row r="251">
          <cell r="B251" t="str">
            <v>Cops6</v>
          </cell>
          <cell r="C251">
            <v>0.30716350724630098</v>
          </cell>
          <cell r="D251">
            <v>1.0969683018712799</v>
          </cell>
          <cell r="E251">
            <v>0.85116825464818302</v>
          </cell>
        </row>
        <row r="252">
          <cell r="B252" t="str">
            <v>Hnrnpa2b1</v>
          </cell>
          <cell r="C252">
            <v>0.75286316298004297</v>
          </cell>
          <cell r="D252">
            <v>1.0361256097240199</v>
          </cell>
          <cell r="E252">
            <v>0.479607102241698</v>
          </cell>
        </row>
        <row r="253">
          <cell r="B253" t="str">
            <v>Comt</v>
          </cell>
          <cell r="C253">
            <v>0.66620052859691703</v>
          </cell>
          <cell r="D253">
            <v>1.23868872166966</v>
          </cell>
        </row>
        <row r="254">
          <cell r="B254" t="str">
            <v>Cacng2</v>
          </cell>
          <cell r="C254">
            <v>0.88076496040802299</v>
          </cell>
          <cell r="D254">
            <v>0.94159709158402405</v>
          </cell>
        </row>
        <row r="255">
          <cell r="B255" t="str">
            <v>Pak1</v>
          </cell>
          <cell r="C255">
            <v>0.78255085967834603</v>
          </cell>
          <cell r="D255">
            <v>0.97209316870875895</v>
          </cell>
          <cell r="E255">
            <v>0.35248544874953902</v>
          </cell>
        </row>
        <row r="256">
          <cell r="B256" t="str">
            <v>Psmc3</v>
          </cell>
          <cell r="C256">
            <v>0.19718267878512899</v>
          </cell>
          <cell r="D256">
            <v>0.92793002014958403</v>
          </cell>
          <cell r="E256">
            <v>0.104785686233685</v>
          </cell>
        </row>
        <row r="257">
          <cell r="B257" t="str">
            <v>Hcn2</v>
          </cell>
          <cell r="C257">
            <v>0.75519520291507103</v>
          </cell>
          <cell r="D257">
            <v>0.95318504616159905</v>
          </cell>
          <cell r="E257">
            <v>0.98756574738335101</v>
          </cell>
        </row>
        <row r="258">
          <cell r="B258" t="str">
            <v>Hcn1</v>
          </cell>
          <cell r="C258">
            <v>0.91216688309932403</v>
          </cell>
          <cell r="D258">
            <v>1.03290211568523</v>
          </cell>
          <cell r="E258">
            <v>0.94882198461455403</v>
          </cell>
        </row>
        <row r="259">
          <cell r="B259" t="str">
            <v>Ctbp1</v>
          </cell>
          <cell r="C259">
            <v>0.49524027511628699</v>
          </cell>
          <cell r="D259">
            <v>0.94882331700889</v>
          </cell>
          <cell r="E259">
            <v>0.551124512458666</v>
          </cell>
        </row>
        <row r="260">
          <cell r="B260" t="str">
            <v>Map7</v>
          </cell>
          <cell r="C260">
            <v>0.52852884333653705</v>
          </cell>
          <cell r="D260">
            <v>0.78948382214103996</v>
          </cell>
          <cell r="E260">
            <v>0.42681414954506303</v>
          </cell>
        </row>
        <row r="261">
          <cell r="B261" t="str">
            <v>Hsd17b7</v>
          </cell>
          <cell r="C261">
            <v>0.68308001435112897</v>
          </cell>
          <cell r="D261">
            <v>1.1777434762879899</v>
          </cell>
        </row>
        <row r="262">
          <cell r="B262" t="str">
            <v>Bsn</v>
          </cell>
          <cell r="C262">
            <v>0.45015392218233002</v>
          </cell>
          <cell r="D262">
            <v>0.95523931721669197</v>
          </cell>
          <cell r="E262">
            <v>0.16616324110132399</v>
          </cell>
        </row>
        <row r="263">
          <cell r="B263" t="str">
            <v>Birc6</v>
          </cell>
          <cell r="C263">
            <v>0.65830862520462996</v>
          </cell>
          <cell r="D263">
            <v>1.0865610360402</v>
          </cell>
          <cell r="E263">
            <v>0.39696091757133101</v>
          </cell>
        </row>
        <row r="264">
          <cell r="B264" t="str">
            <v>Gdap1</v>
          </cell>
          <cell r="C264">
            <v>0.153133447153362</v>
          </cell>
          <cell r="D264">
            <v>1.46355125719888</v>
          </cell>
          <cell r="E264">
            <v>0.77424242824648504</v>
          </cell>
        </row>
        <row r="265">
          <cell r="B265" t="str">
            <v>Tom1</v>
          </cell>
          <cell r="C265">
            <v>0.20437782175160199</v>
          </cell>
          <cell r="D265">
            <v>1.0643043316624199</v>
          </cell>
          <cell r="E265">
            <v>0.90133863674004899</v>
          </cell>
        </row>
        <row r="266">
          <cell r="B266" t="str">
            <v>Idh1</v>
          </cell>
          <cell r="C266">
            <v>0.20024108566447199</v>
          </cell>
          <cell r="D266">
            <v>0.92099849474366602</v>
          </cell>
          <cell r="E266">
            <v>3.5431322975412197E-2</v>
          </cell>
        </row>
        <row r="267">
          <cell r="B267" t="str">
            <v>Mpp3</v>
          </cell>
          <cell r="C267">
            <v>0.467789683394078</v>
          </cell>
          <cell r="D267">
            <v>0.88997013107402301</v>
          </cell>
          <cell r="E267">
            <v>0.82574554768994801</v>
          </cell>
        </row>
        <row r="268">
          <cell r="B268" t="str">
            <v>Syn1</v>
          </cell>
          <cell r="C268">
            <v>0.380350596852156</v>
          </cell>
          <cell r="D268">
            <v>0.92663272375767602</v>
          </cell>
          <cell r="E268">
            <v>0.82343347735168404</v>
          </cell>
        </row>
        <row r="269">
          <cell r="B269" t="str">
            <v>Lin7c</v>
          </cell>
          <cell r="C269">
            <v>0.59924453459807403</v>
          </cell>
          <cell r="D269">
            <v>0.955742049754295</v>
          </cell>
          <cell r="E269">
            <v>0.86053790829295396</v>
          </cell>
        </row>
        <row r="270">
          <cell r="B270" t="str">
            <v>Gnpda1</v>
          </cell>
          <cell r="C270">
            <v>0.58932273034822302</v>
          </cell>
          <cell r="D270">
            <v>1.1645030054344201</v>
          </cell>
        </row>
        <row r="271">
          <cell r="B271" t="str">
            <v>Stx8</v>
          </cell>
          <cell r="C271">
            <v>0.94527769742267398</v>
          </cell>
          <cell r="D271">
            <v>0.98814829969226603</v>
          </cell>
          <cell r="E271">
            <v>0.93290251419399595</v>
          </cell>
        </row>
        <row r="272">
          <cell r="B272" t="str">
            <v>Gcat</v>
          </cell>
          <cell r="C272">
            <v>0.27109964354113603</v>
          </cell>
          <cell r="D272">
            <v>1.5788174794481999</v>
          </cell>
          <cell r="E272">
            <v>6.5018097248116698E-4</v>
          </cell>
        </row>
        <row r="273">
          <cell r="B273" t="str">
            <v>Olfm1</v>
          </cell>
          <cell r="C273">
            <v>0.33796725313398301</v>
          </cell>
          <cell r="D273">
            <v>0.726837868230091</v>
          </cell>
        </row>
        <row r="274">
          <cell r="B274" t="str">
            <v>Cpd</v>
          </cell>
          <cell r="C274">
            <v>0.90000013333801598</v>
          </cell>
          <cell r="D274">
            <v>1.02600314545587</v>
          </cell>
          <cell r="E274">
            <v>0.76023971590780504</v>
          </cell>
        </row>
        <row r="275">
          <cell r="B275" t="str">
            <v>Tpp1</v>
          </cell>
          <cell r="C275">
            <v>0.82685159496014005</v>
          </cell>
          <cell r="D275">
            <v>0.86301067283291</v>
          </cell>
        </row>
        <row r="276">
          <cell r="B276" t="str">
            <v>Matn4</v>
          </cell>
          <cell r="C276">
            <v>0.28870061494293098</v>
          </cell>
          <cell r="D276">
            <v>1.4382685514487701</v>
          </cell>
        </row>
        <row r="277">
          <cell r="B277" t="str">
            <v>Coro1a</v>
          </cell>
          <cell r="C277">
            <v>0.59524065710181695</v>
          </cell>
          <cell r="D277">
            <v>0.97466335148258698</v>
          </cell>
          <cell r="E277">
            <v>0.75525459304546705</v>
          </cell>
        </row>
        <row r="278">
          <cell r="B278" t="str">
            <v>Lancl1</v>
          </cell>
          <cell r="C278">
            <v>0.181286518440505</v>
          </cell>
          <cell r="D278">
            <v>1.28990667326638</v>
          </cell>
          <cell r="E278">
            <v>0.111163076881919</v>
          </cell>
        </row>
        <row r="279">
          <cell r="B279" t="str">
            <v>Ier5</v>
          </cell>
          <cell r="C279">
            <v>0.12143393976204001</v>
          </cell>
          <cell r="D279">
            <v>5.5498206137875501</v>
          </cell>
        </row>
        <row r="280">
          <cell r="B280" t="str">
            <v>Vti1a</v>
          </cell>
          <cell r="C280">
            <v>0.19387488789235699</v>
          </cell>
          <cell r="D280">
            <v>3.0347345153790002</v>
          </cell>
        </row>
        <row r="281">
          <cell r="B281" t="str">
            <v>Mt-Cyb</v>
          </cell>
          <cell r="C281">
            <v>0.92241602617249796</v>
          </cell>
          <cell r="D281">
            <v>1.0191118881125001</v>
          </cell>
        </row>
        <row r="282">
          <cell r="B282" t="str">
            <v>Mtco2</v>
          </cell>
          <cell r="C282">
            <v>0.84372969231920703</v>
          </cell>
          <cell r="D282">
            <v>0.98625516625015897</v>
          </cell>
        </row>
        <row r="283">
          <cell r="B283" t="str">
            <v>Hprt1</v>
          </cell>
          <cell r="C283">
            <v>0.159440073914936</v>
          </cell>
          <cell r="D283">
            <v>0.73713686536295997</v>
          </cell>
          <cell r="E283">
            <v>0.11982142382014201</v>
          </cell>
        </row>
        <row r="284">
          <cell r="B284" t="str">
            <v>Ca2</v>
          </cell>
          <cell r="C284">
            <v>0.13383135797904</v>
          </cell>
          <cell r="D284">
            <v>1.1780707934610599</v>
          </cell>
          <cell r="E284">
            <v>0.20797794190886701</v>
          </cell>
        </row>
        <row r="285">
          <cell r="B285" t="str">
            <v>C4b</v>
          </cell>
          <cell r="C285">
            <v>0.11502891350712401</v>
          </cell>
          <cell r="D285">
            <v>1.78484719520644</v>
          </cell>
          <cell r="E285">
            <v>0.25024000826556902</v>
          </cell>
        </row>
        <row r="286">
          <cell r="B286" t="str">
            <v>Thy1</v>
          </cell>
          <cell r="C286">
            <v>0.71128545900792794</v>
          </cell>
          <cell r="D286">
            <v>1.0332855493305799</v>
          </cell>
          <cell r="E286">
            <v>0.94788275247054299</v>
          </cell>
        </row>
        <row r="287">
          <cell r="B287" t="str">
            <v>Hba</v>
          </cell>
          <cell r="C287">
            <v>0.54445951329866704</v>
          </cell>
          <cell r="D287">
            <v>1.4769432782413501</v>
          </cell>
          <cell r="E287">
            <v>0.23186567595041899</v>
          </cell>
        </row>
        <row r="288">
          <cell r="B288" t="str">
            <v>Hbb-b1</v>
          </cell>
          <cell r="C288">
            <v>0.38185858146233997</v>
          </cell>
          <cell r="D288">
            <v>1.5867791936194899</v>
          </cell>
          <cell r="E288">
            <v>0.12347118463597501</v>
          </cell>
        </row>
        <row r="289">
          <cell r="B289" t="str">
            <v>Hbb-y</v>
          </cell>
          <cell r="C289">
            <v>0.39536944836786703</v>
          </cell>
          <cell r="D289">
            <v>1.58356204659244</v>
          </cell>
        </row>
        <row r="290">
          <cell r="B290" t="str">
            <v>Lamc1</v>
          </cell>
          <cell r="C290">
            <v>0.80195636482425503</v>
          </cell>
          <cell r="D290">
            <v>1.0800911936236099</v>
          </cell>
          <cell r="E290">
            <v>0.26780710429235599</v>
          </cell>
        </row>
        <row r="291">
          <cell r="B291" t="str">
            <v>Krt10</v>
          </cell>
          <cell r="C291">
            <v>0.89992292347178704</v>
          </cell>
          <cell r="D291">
            <v>0.935910383599588</v>
          </cell>
          <cell r="E291">
            <v>0.72258285220445195</v>
          </cell>
        </row>
        <row r="292">
          <cell r="B292" t="str">
            <v>Mt2</v>
          </cell>
          <cell r="C292">
            <v>0.401642692265263</v>
          </cell>
          <cell r="D292">
            <v>0.75108719336464203</v>
          </cell>
        </row>
        <row r="293">
          <cell r="B293" t="str">
            <v>Mt1</v>
          </cell>
          <cell r="C293">
            <v>0.428146606077426</v>
          </cell>
          <cell r="D293">
            <v>0.754836660292452</v>
          </cell>
        </row>
        <row r="294">
          <cell r="B294" t="str">
            <v>Mtnd1</v>
          </cell>
          <cell r="C294">
            <v>0.38744336751105501</v>
          </cell>
          <cell r="D294">
            <v>0.83707764695861597</v>
          </cell>
        </row>
        <row r="295">
          <cell r="B295" t="str">
            <v>Mtnd3</v>
          </cell>
          <cell r="C295">
            <v>0.168593306304581</v>
          </cell>
          <cell r="D295">
            <v>0.55423257771075896</v>
          </cell>
        </row>
        <row r="296">
          <cell r="B296" t="str">
            <v>Mtnd5</v>
          </cell>
          <cell r="C296">
            <v>0.109669581980134</v>
          </cell>
          <cell r="D296">
            <v>4.6629811339750296</v>
          </cell>
        </row>
        <row r="297">
          <cell r="B297" t="str">
            <v>Mtatp8</v>
          </cell>
          <cell r="C297">
            <v>0.69843425527732195</v>
          </cell>
          <cell r="D297">
            <v>0.94426183671499098</v>
          </cell>
        </row>
        <row r="298">
          <cell r="B298" t="str">
            <v>Iap</v>
          </cell>
          <cell r="C298">
            <v>0.13280845076060299</v>
          </cell>
          <cell r="D298">
            <v>0.70478793035103804</v>
          </cell>
        </row>
        <row r="299">
          <cell r="B299" t="str">
            <v>Gfap</v>
          </cell>
          <cell r="C299">
            <v>9.2849263542247001E-4</v>
          </cell>
          <cell r="D299">
            <v>1.4251693538974</v>
          </cell>
          <cell r="E299">
            <v>3.00798040943088E-8</v>
          </cell>
        </row>
        <row r="300">
          <cell r="B300" t="str">
            <v>Krt1</v>
          </cell>
          <cell r="C300">
            <v>0.63590270813991101</v>
          </cell>
          <cell r="D300">
            <v>1.4139802511510999</v>
          </cell>
        </row>
        <row r="301">
          <cell r="B301" t="str">
            <v>Mbp</v>
          </cell>
          <cell r="C301">
            <v>0.41119571689691398</v>
          </cell>
          <cell r="D301">
            <v>0.81115024405939495</v>
          </cell>
          <cell r="E301">
            <v>0.294150378064923</v>
          </cell>
        </row>
        <row r="302">
          <cell r="B302" t="str">
            <v>Prnp</v>
          </cell>
          <cell r="C302">
            <v>0.36382839036924403</v>
          </cell>
          <cell r="D302">
            <v>1.26002016842926</v>
          </cell>
        </row>
        <row r="303">
          <cell r="B303" t="str">
            <v>Aldoc</v>
          </cell>
          <cell r="C303">
            <v>0.65543415182098497</v>
          </cell>
          <cell r="D303">
            <v>1.0364607040015501</v>
          </cell>
          <cell r="E303">
            <v>0.88630078324308004</v>
          </cell>
        </row>
        <row r="304">
          <cell r="B304" t="str">
            <v>Aldoa</v>
          </cell>
          <cell r="C304">
            <v>0.34163712962792198</v>
          </cell>
          <cell r="D304">
            <v>0.92792951335903096</v>
          </cell>
          <cell r="E304">
            <v>0.452957589412328</v>
          </cell>
        </row>
        <row r="305">
          <cell r="B305" t="str">
            <v>Prkaca</v>
          </cell>
          <cell r="C305">
            <v>0.66015171004288997</v>
          </cell>
          <cell r="D305">
            <v>1.2455177149684999</v>
          </cell>
          <cell r="E305">
            <v>0.30797478138899698</v>
          </cell>
        </row>
        <row r="306">
          <cell r="B306" t="str">
            <v>Got1</v>
          </cell>
          <cell r="C306">
            <v>7.1784622782252894E-2</v>
          </cell>
          <cell r="D306">
            <v>1.1331793728244499</v>
          </cell>
          <cell r="E306">
            <v>0.17185873889720699</v>
          </cell>
        </row>
        <row r="307">
          <cell r="B307" t="str">
            <v>Got2</v>
          </cell>
          <cell r="C307">
            <v>0.51181505851720499</v>
          </cell>
          <cell r="D307">
            <v>1.0379086746027499</v>
          </cell>
          <cell r="E307">
            <v>0.60892241223416199</v>
          </cell>
        </row>
        <row r="308">
          <cell r="B308" t="str">
            <v>Tuba1b</v>
          </cell>
          <cell r="C308">
            <v>0.46406887564342902</v>
          </cell>
          <cell r="D308">
            <v>1.1817943299025999</v>
          </cell>
          <cell r="E308">
            <v>0.302247561105219</v>
          </cell>
        </row>
        <row r="309">
          <cell r="B309" t="str">
            <v>Src</v>
          </cell>
          <cell r="C309">
            <v>0.73654683338445903</v>
          </cell>
          <cell r="D309">
            <v>1.0322030624523999</v>
          </cell>
          <cell r="E309">
            <v>0.55386510210556095</v>
          </cell>
        </row>
        <row r="310">
          <cell r="B310" t="str">
            <v>Kit</v>
          </cell>
          <cell r="C310">
            <v>0.94853536657494697</v>
          </cell>
          <cell r="D310">
            <v>0.97687439943502496</v>
          </cell>
          <cell r="E310">
            <v>0.36957824722205401</v>
          </cell>
        </row>
        <row r="311">
          <cell r="B311" t="str">
            <v>Ldha</v>
          </cell>
          <cell r="C311">
            <v>0.47686393012115602</v>
          </cell>
          <cell r="D311">
            <v>1.0411109173579001</v>
          </cell>
          <cell r="E311">
            <v>0.13798240715641499</v>
          </cell>
        </row>
        <row r="312">
          <cell r="B312" t="str">
            <v>Gpi</v>
          </cell>
          <cell r="C312">
            <v>0.247662157213034</v>
          </cell>
          <cell r="D312">
            <v>0.94300258207143295</v>
          </cell>
          <cell r="E312">
            <v>5.3208394878291203E-2</v>
          </cell>
        </row>
        <row r="313">
          <cell r="B313" t="str">
            <v>Me1</v>
          </cell>
          <cell r="C313">
            <v>0.75403158288398198</v>
          </cell>
          <cell r="D313">
            <v>0.96654423046711102</v>
          </cell>
          <cell r="E313">
            <v>0.49148374820059298</v>
          </cell>
        </row>
        <row r="314">
          <cell r="B314" t="str">
            <v>Gap43</v>
          </cell>
          <cell r="C314">
            <v>4.1724221258695703E-2</v>
          </cell>
          <cell r="D314">
            <v>0.80209536959146099</v>
          </cell>
          <cell r="E314">
            <v>1.34461955797645E-2</v>
          </cell>
        </row>
        <row r="315">
          <cell r="B315" t="str">
            <v>Anxa2</v>
          </cell>
          <cell r="C315">
            <v>0.32110085817862799</v>
          </cell>
          <cell r="D315">
            <v>1.4621868215390901</v>
          </cell>
          <cell r="E315">
            <v>0.35747012487418001</v>
          </cell>
        </row>
        <row r="316">
          <cell r="B316" t="str">
            <v>Alb</v>
          </cell>
          <cell r="C316">
            <v>0.31046876737644102</v>
          </cell>
          <cell r="D316">
            <v>1.3685720560618599</v>
          </cell>
          <cell r="E316">
            <v>6.97479615529296E-3</v>
          </cell>
        </row>
        <row r="317">
          <cell r="B317" t="str">
            <v>Hsp90aa1</v>
          </cell>
          <cell r="C317">
            <v>0.39131726536927097</v>
          </cell>
          <cell r="D317">
            <v>0.95872257590951704</v>
          </cell>
          <cell r="E317">
            <v>0.180404658165533</v>
          </cell>
        </row>
        <row r="318">
          <cell r="B318" t="str">
            <v>Pdia4</v>
          </cell>
          <cell r="C318">
            <v>0.14302793111611201</v>
          </cell>
          <cell r="D318">
            <v>0.70494078950275196</v>
          </cell>
          <cell r="E318">
            <v>0.34970618463956699</v>
          </cell>
        </row>
        <row r="319">
          <cell r="B319" t="str">
            <v>Aprt</v>
          </cell>
          <cell r="C319">
            <v>0.50740621619371695</v>
          </cell>
          <cell r="D319">
            <v>0.90730788595267498</v>
          </cell>
          <cell r="E319">
            <v>0.39079992425180399</v>
          </cell>
        </row>
        <row r="320">
          <cell r="B320" t="str">
            <v>Hsp90b1</v>
          </cell>
          <cell r="C320">
            <v>0.84802694052230598</v>
          </cell>
          <cell r="D320">
            <v>0.98956324153779596</v>
          </cell>
          <cell r="E320">
            <v>0.23594337648798699</v>
          </cell>
        </row>
        <row r="321">
          <cell r="B321" t="str">
            <v>Col4a2</v>
          </cell>
          <cell r="C321">
            <v>0.60190892577597799</v>
          </cell>
          <cell r="D321">
            <v>0.86406224058761705</v>
          </cell>
          <cell r="E321">
            <v>0.39613443137618898</v>
          </cell>
        </row>
        <row r="322">
          <cell r="B322" t="str">
            <v>Apoe</v>
          </cell>
          <cell r="C322">
            <v>4.8486737097539701E-2</v>
          </cell>
          <cell r="D322">
            <v>1.1435736091925399</v>
          </cell>
          <cell r="E322">
            <v>0.14288980212831701</v>
          </cell>
        </row>
        <row r="323">
          <cell r="B323" t="str">
            <v>Sod1</v>
          </cell>
          <cell r="C323">
            <v>7.9721755152750803E-2</v>
          </cell>
          <cell r="D323">
            <v>0.889285048800881</v>
          </cell>
          <cell r="E323">
            <v>0.243550793305157</v>
          </cell>
        </row>
        <row r="324">
          <cell r="B324" t="str">
            <v>Mdh2</v>
          </cell>
          <cell r="C324">
            <v>0.75514575516215399</v>
          </cell>
          <cell r="D324">
            <v>0.98515060309022495</v>
          </cell>
          <cell r="E324">
            <v>0.52864753461078495</v>
          </cell>
        </row>
        <row r="325">
          <cell r="B325" t="str">
            <v>Camk4</v>
          </cell>
          <cell r="C325">
            <v>0.80339656587978203</v>
          </cell>
          <cell r="D325">
            <v>1.0318141094233599</v>
          </cell>
          <cell r="E325">
            <v>0.49219055896844699</v>
          </cell>
        </row>
        <row r="326">
          <cell r="B326" t="str">
            <v>Nefl</v>
          </cell>
          <cell r="C326">
            <v>5.70245693403168E-2</v>
          </cell>
          <cell r="D326">
            <v>1.1215293551391701</v>
          </cell>
          <cell r="E326">
            <v>7.0140488920194005E-2</v>
          </cell>
        </row>
        <row r="327">
          <cell r="B327" t="str">
            <v>Nefm</v>
          </cell>
          <cell r="C327">
            <v>0.202188816209603</v>
          </cell>
          <cell r="D327">
            <v>1.08255479808376</v>
          </cell>
          <cell r="E327">
            <v>0.70598393613548405</v>
          </cell>
        </row>
        <row r="328">
          <cell r="B328" t="str">
            <v>Nras</v>
          </cell>
          <cell r="C328">
            <v>0.36055090132517498</v>
          </cell>
          <cell r="D328">
            <v>1.0653311184697101</v>
          </cell>
          <cell r="E328">
            <v>0.14221253920648</v>
          </cell>
        </row>
        <row r="329">
          <cell r="B329" t="str">
            <v>Gnai2</v>
          </cell>
          <cell r="C329">
            <v>0.89075170364211098</v>
          </cell>
          <cell r="D329">
            <v>0.987010747694124</v>
          </cell>
          <cell r="E329">
            <v>0.98204593108212201</v>
          </cell>
        </row>
        <row r="330">
          <cell r="B330" t="str">
            <v>Itgb1</v>
          </cell>
          <cell r="C330">
            <v>0.64153635721245905</v>
          </cell>
          <cell r="D330">
            <v>0.86818537238507199</v>
          </cell>
        </row>
        <row r="331">
          <cell r="B331" t="str">
            <v>P4hb</v>
          </cell>
          <cell r="C331">
            <v>0.31837632885210498</v>
          </cell>
          <cell r="D331">
            <v>0.92810673002824795</v>
          </cell>
          <cell r="E331">
            <v>0.54299797843133302</v>
          </cell>
        </row>
        <row r="332">
          <cell r="B332" t="str">
            <v>Ncl</v>
          </cell>
          <cell r="C332">
            <v>0.32989684912936701</v>
          </cell>
          <cell r="D332">
            <v>0.92557789119178102</v>
          </cell>
          <cell r="E332">
            <v>0.16884713674198901</v>
          </cell>
        </row>
        <row r="333">
          <cell r="B333" t="str">
            <v>Pgk1</v>
          </cell>
          <cell r="C333">
            <v>0.39347783836137801</v>
          </cell>
          <cell r="D333">
            <v>0.91314014053425796</v>
          </cell>
          <cell r="E333">
            <v>0.65635290808291302</v>
          </cell>
        </row>
        <row r="334">
          <cell r="B334" t="str">
            <v>Ace</v>
          </cell>
          <cell r="C334">
            <v>0.77002100912638105</v>
          </cell>
          <cell r="D334">
            <v>1.2393600454851199</v>
          </cell>
        </row>
        <row r="335">
          <cell r="B335" t="str">
            <v>Fth1</v>
          </cell>
          <cell r="C335">
            <v>9.3893853650768397E-2</v>
          </cell>
          <cell r="D335">
            <v>0.79516957948068701</v>
          </cell>
        </row>
        <row r="336">
          <cell r="B336" t="str">
            <v>Csf1r</v>
          </cell>
          <cell r="C336">
            <v>0.360044455655889</v>
          </cell>
          <cell r="D336">
            <v>0.39593383666476401</v>
          </cell>
        </row>
        <row r="337">
          <cell r="B337" t="str">
            <v>Sod2</v>
          </cell>
          <cell r="C337">
            <v>0.64316053680666396</v>
          </cell>
          <cell r="D337">
            <v>0.94205245484955602</v>
          </cell>
          <cell r="E337">
            <v>0.75901435760187597</v>
          </cell>
        </row>
        <row r="338">
          <cell r="B338" t="str">
            <v>Chmp6</v>
          </cell>
          <cell r="C338">
            <v>0.39690796702838199</v>
          </cell>
          <cell r="D338">
            <v>0.70607921603618296</v>
          </cell>
        </row>
        <row r="339">
          <cell r="B339" t="str">
            <v>Lrrc4b</v>
          </cell>
          <cell r="C339">
            <v>0.689727811176578</v>
          </cell>
          <cell r="D339">
            <v>0.95965433720637106</v>
          </cell>
          <cell r="E339">
            <v>0.91353073071227298</v>
          </cell>
        </row>
        <row r="340">
          <cell r="B340" t="str">
            <v>Wipf3</v>
          </cell>
          <cell r="C340">
            <v>0.98940419629571397</v>
          </cell>
          <cell r="D340">
            <v>1.0035019387633299</v>
          </cell>
          <cell r="E340">
            <v>0.72911213395805896</v>
          </cell>
        </row>
        <row r="341">
          <cell r="B341" t="str">
            <v>Ubc</v>
          </cell>
          <cell r="C341">
            <v>0.381701991706835</v>
          </cell>
          <cell r="D341">
            <v>0.922062858976888</v>
          </cell>
          <cell r="E341">
            <v>0.184795621551156</v>
          </cell>
        </row>
        <row r="342">
          <cell r="B342" t="str">
            <v>Ndufb1</v>
          </cell>
          <cell r="C342">
            <v>0.27050056055791399</v>
          </cell>
          <cell r="D342">
            <v>1.2315606143332301</v>
          </cell>
        </row>
        <row r="343">
          <cell r="B343" t="str">
            <v>Calm3</v>
          </cell>
          <cell r="C343">
            <v>0.15068190845467599</v>
          </cell>
          <cell r="D343">
            <v>0.78151091594548805</v>
          </cell>
          <cell r="E343">
            <v>3.9690977022610499E-2</v>
          </cell>
        </row>
        <row r="344">
          <cell r="B344" t="str">
            <v>Lynx1</v>
          </cell>
          <cell r="C344">
            <v>0.57511773078370498</v>
          </cell>
          <cell r="D344">
            <v>1.0499540775660201</v>
          </cell>
        </row>
        <row r="345">
          <cell r="B345" t="str">
            <v>Eef1a1</v>
          </cell>
          <cell r="C345">
            <v>0.91142521200722204</v>
          </cell>
          <cell r="D345">
            <v>0.98700954141747499</v>
          </cell>
          <cell r="E345">
            <v>0.57164265171025797</v>
          </cell>
        </row>
        <row r="346">
          <cell r="B346" t="str">
            <v>Nid1</v>
          </cell>
          <cell r="C346">
            <v>0.91984706399442895</v>
          </cell>
          <cell r="D346">
            <v>0.95625505001332001</v>
          </cell>
          <cell r="E346">
            <v>0.97026788342347203</v>
          </cell>
        </row>
        <row r="347">
          <cell r="B347" t="str">
            <v>Alad</v>
          </cell>
          <cell r="C347">
            <v>0.114478148526215</v>
          </cell>
          <cell r="D347">
            <v>2.0641327343399598</v>
          </cell>
          <cell r="E347">
            <v>0.54224434868914895</v>
          </cell>
        </row>
        <row r="348">
          <cell r="B348" t="str">
            <v>Ctsb</v>
          </cell>
          <cell r="C348">
            <v>0.788185601477839</v>
          </cell>
          <cell r="D348">
            <v>1.0214429496050601</v>
          </cell>
          <cell r="E348">
            <v>0.183227787986602</v>
          </cell>
        </row>
        <row r="349">
          <cell r="B349" t="str">
            <v>Eif4a2</v>
          </cell>
          <cell r="C349">
            <v>0.56362302672136799</v>
          </cell>
          <cell r="D349">
            <v>1.02254449993019</v>
          </cell>
          <cell r="E349">
            <v>0.80357314853844797</v>
          </cell>
        </row>
        <row r="350">
          <cell r="B350" t="str">
            <v>Mapt</v>
          </cell>
          <cell r="C350">
            <v>0.161169177433308</v>
          </cell>
          <cell r="D350">
            <v>0.89566328170949205</v>
          </cell>
          <cell r="E350">
            <v>3.1263199433839199E-2</v>
          </cell>
        </row>
        <row r="351">
          <cell r="B351" t="str">
            <v>Txn</v>
          </cell>
          <cell r="C351">
            <v>0.38545546624907701</v>
          </cell>
          <cell r="D351">
            <v>0.94565841601313805</v>
          </cell>
          <cell r="E351">
            <v>0.47642880053064102</v>
          </cell>
        </row>
        <row r="352">
          <cell r="B352" t="str">
            <v>Gstm1</v>
          </cell>
          <cell r="C352">
            <v>0.37470928259272501</v>
          </cell>
          <cell r="D352">
            <v>0.93802305686434295</v>
          </cell>
          <cell r="E352">
            <v>0.44768069830646201</v>
          </cell>
        </row>
        <row r="353">
          <cell r="B353" t="str">
            <v>Tcea1</v>
          </cell>
          <cell r="C353">
            <v>0.291880027519968</v>
          </cell>
          <cell r="D353">
            <v>0.44461723939622499</v>
          </cell>
        </row>
        <row r="354">
          <cell r="B354" t="str">
            <v>Rras</v>
          </cell>
          <cell r="C354">
            <v>0.32288539322676502</v>
          </cell>
          <cell r="D354">
            <v>0.88004386132679802</v>
          </cell>
          <cell r="E354">
            <v>0.33897726104674097</v>
          </cell>
        </row>
        <row r="355">
          <cell r="B355" t="str">
            <v>Slc3a2</v>
          </cell>
          <cell r="C355">
            <v>0.23131288103923001</v>
          </cell>
          <cell r="D355">
            <v>1.0562691254272101</v>
          </cell>
          <cell r="E355">
            <v>6.1399859906987E-2</v>
          </cell>
        </row>
        <row r="356">
          <cell r="B356" t="str">
            <v>H1f0</v>
          </cell>
          <cell r="C356">
            <v>0.194805112504743</v>
          </cell>
          <cell r="D356">
            <v>1.1955392787205199</v>
          </cell>
          <cell r="E356">
            <v>0.28364464968351599</v>
          </cell>
        </row>
        <row r="357">
          <cell r="B357" t="str">
            <v>Sub1</v>
          </cell>
          <cell r="C357">
            <v>0.16663012185869999</v>
          </cell>
          <cell r="D357">
            <v>0.76967616578283404</v>
          </cell>
        </row>
        <row r="358">
          <cell r="B358" t="str">
            <v>Col1a1</v>
          </cell>
          <cell r="C358">
            <v>0.38975022006749099</v>
          </cell>
          <cell r="D358">
            <v>0.63480390166874201</v>
          </cell>
          <cell r="E358">
            <v>0.50262562652867004</v>
          </cell>
        </row>
        <row r="359">
          <cell r="B359" t="str">
            <v>Gpx1</v>
          </cell>
          <cell r="C359">
            <v>0.46940500602853202</v>
          </cell>
          <cell r="D359">
            <v>0.85106989360382801</v>
          </cell>
          <cell r="E359">
            <v>0.109033575795593</v>
          </cell>
        </row>
        <row r="360">
          <cell r="B360" t="str">
            <v>Fabp3</v>
          </cell>
          <cell r="C360">
            <v>0.71056368939921299</v>
          </cell>
          <cell r="D360">
            <v>0.94129850525563596</v>
          </cell>
          <cell r="E360">
            <v>0.77004337198323602</v>
          </cell>
        </row>
        <row r="361">
          <cell r="B361" t="str">
            <v>Lamp1</v>
          </cell>
          <cell r="C361">
            <v>0.62598720689512699</v>
          </cell>
          <cell r="D361">
            <v>0.93859125991935299</v>
          </cell>
        </row>
        <row r="362">
          <cell r="B362" t="str">
            <v>Hsp90ab1</v>
          </cell>
          <cell r="C362">
            <v>0.34258281177581601</v>
          </cell>
          <cell r="D362">
            <v>0.94694791240060905</v>
          </cell>
          <cell r="E362">
            <v>0.76097097355275301</v>
          </cell>
        </row>
        <row r="363">
          <cell r="B363" t="str">
            <v>Dmd</v>
          </cell>
          <cell r="C363">
            <v>0.71391378518586701</v>
          </cell>
          <cell r="D363">
            <v>1.12297841478134</v>
          </cell>
          <cell r="E363">
            <v>0.67820334661069004</v>
          </cell>
        </row>
        <row r="364">
          <cell r="B364" t="str">
            <v>L1cam</v>
          </cell>
          <cell r="C364">
            <v>0.93596761384468496</v>
          </cell>
          <cell r="D364">
            <v>0.99000750029892604</v>
          </cell>
          <cell r="E364">
            <v>0.71780957075843199</v>
          </cell>
        </row>
        <row r="365">
          <cell r="B365" t="str">
            <v>Krt8</v>
          </cell>
          <cell r="C365">
            <v>0.224921961272668</v>
          </cell>
          <cell r="D365">
            <v>2.20470954938969</v>
          </cell>
          <cell r="E365">
            <v>0.21987476844590501</v>
          </cell>
        </row>
        <row r="366">
          <cell r="B366" t="str">
            <v>Camk2a</v>
          </cell>
          <cell r="C366">
            <v>0.54952109317709097</v>
          </cell>
          <cell r="D366">
            <v>1.0669119069644799</v>
          </cell>
          <cell r="E366">
            <v>0.16258407359110599</v>
          </cell>
        </row>
        <row r="367">
          <cell r="B367" t="str">
            <v>Itgb2</v>
          </cell>
          <cell r="C367">
            <v>0.71432103364856603</v>
          </cell>
          <cell r="D367">
            <v>0.82021231623416302</v>
          </cell>
        </row>
        <row r="368">
          <cell r="B368" t="str">
            <v>Itpr1</v>
          </cell>
          <cell r="C368">
            <v>0.80770177686976197</v>
          </cell>
          <cell r="D368">
            <v>1.04174830754666</v>
          </cell>
          <cell r="E368">
            <v>0.304040817867411</v>
          </cell>
        </row>
        <row r="369">
          <cell r="B369" t="str">
            <v>Tcp1</v>
          </cell>
          <cell r="C369">
            <v>0.87929827085215195</v>
          </cell>
          <cell r="D369">
            <v>0.98664244165735004</v>
          </cell>
          <cell r="E369">
            <v>0.38029493668804099</v>
          </cell>
        </row>
        <row r="370">
          <cell r="B370" t="str">
            <v>App</v>
          </cell>
          <cell r="C370">
            <v>0.31803191705572798</v>
          </cell>
          <cell r="D370">
            <v>1.11755232804691</v>
          </cell>
          <cell r="E370">
            <v>0.28114669567370199</v>
          </cell>
        </row>
        <row r="371">
          <cell r="B371" t="str">
            <v>Prkar2a</v>
          </cell>
          <cell r="C371">
            <v>0.98512390888564605</v>
          </cell>
          <cell r="D371">
            <v>1.0038113529217201</v>
          </cell>
          <cell r="E371">
            <v>0.195979080340863</v>
          </cell>
        </row>
        <row r="372">
          <cell r="B372" t="str">
            <v>Pfkl</v>
          </cell>
          <cell r="C372">
            <v>0.50320837303778898</v>
          </cell>
          <cell r="D372">
            <v>0.97552146723949895</v>
          </cell>
          <cell r="E372">
            <v>0.26732619551377002</v>
          </cell>
        </row>
        <row r="373">
          <cell r="B373" t="str">
            <v>Chrm1</v>
          </cell>
          <cell r="C373">
            <v>0.55097516981729</v>
          </cell>
          <cell r="D373">
            <v>1.3746649798249799</v>
          </cell>
        </row>
        <row r="374">
          <cell r="B374" t="str">
            <v>Calb1</v>
          </cell>
          <cell r="C374">
            <v>9.6003637808495704E-2</v>
          </cell>
          <cell r="D374">
            <v>0.77491532447462397</v>
          </cell>
          <cell r="E374">
            <v>0.116981947924729</v>
          </cell>
        </row>
        <row r="375">
          <cell r="B375" t="str">
            <v>Cox5a</v>
          </cell>
          <cell r="C375">
            <v>0.58743565334018299</v>
          </cell>
          <cell r="D375">
            <v>0.97725363109191699</v>
          </cell>
          <cell r="E375">
            <v>0.396935489379246</v>
          </cell>
        </row>
        <row r="376">
          <cell r="B376" t="str">
            <v>Pdcd6</v>
          </cell>
          <cell r="C376">
            <v>0.82543524520214095</v>
          </cell>
          <cell r="D376">
            <v>1.01008291842724</v>
          </cell>
          <cell r="E376">
            <v>0.56746847693994895</v>
          </cell>
        </row>
        <row r="377">
          <cell r="B377" t="str">
            <v>Prkar1b</v>
          </cell>
          <cell r="C377">
            <v>0.99528474136927203</v>
          </cell>
          <cell r="D377">
            <v>1.0037661858998701</v>
          </cell>
        </row>
        <row r="378">
          <cell r="B378" t="str">
            <v>Cntn1</v>
          </cell>
          <cell r="C378">
            <v>0.917948733376582</v>
          </cell>
          <cell r="D378">
            <v>0.99454750727615904</v>
          </cell>
          <cell r="E378">
            <v>0.73260584689769104</v>
          </cell>
        </row>
        <row r="379">
          <cell r="B379" t="str">
            <v>Scg5</v>
          </cell>
          <cell r="C379">
            <v>0.88418008438708096</v>
          </cell>
          <cell r="D379">
            <v>0.93906977446601803</v>
          </cell>
        </row>
        <row r="380">
          <cell r="B380" t="str">
            <v>Rpl7a</v>
          </cell>
          <cell r="C380">
            <v>0.89673841779618602</v>
          </cell>
          <cell r="D380">
            <v>1.0150500639408999</v>
          </cell>
          <cell r="E380">
            <v>0.57854860870303504</v>
          </cell>
        </row>
        <row r="381">
          <cell r="B381" t="str">
            <v>Gsn</v>
          </cell>
          <cell r="C381">
            <v>6.6888535444306396E-2</v>
          </cell>
          <cell r="D381">
            <v>1.1621829706337801</v>
          </cell>
          <cell r="E381">
            <v>0.112511545963061</v>
          </cell>
        </row>
        <row r="382">
          <cell r="B382" t="str">
            <v>Ncam1</v>
          </cell>
          <cell r="C382">
            <v>0.48742173627364199</v>
          </cell>
          <cell r="D382">
            <v>1.1066987989289401</v>
          </cell>
          <cell r="E382">
            <v>9.2154288155198494E-2</v>
          </cell>
        </row>
        <row r="383">
          <cell r="B383" t="str">
            <v>Gpd1</v>
          </cell>
          <cell r="C383">
            <v>7.3017238094854997E-2</v>
          </cell>
          <cell r="D383">
            <v>1.0918452001474801</v>
          </cell>
          <cell r="E383">
            <v>0.11040922782679601</v>
          </cell>
        </row>
        <row r="384">
          <cell r="B384" t="str">
            <v>Atp1b1</v>
          </cell>
          <cell r="C384">
            <v>0.80887058985789595</v>
          </cell>
          <cell r="D384">
            <v>0.98102541544746402</v>
          </cell>
          <cell r="E384">
            <v>0.27347709909659401</v>
          </cell>
        </row>
        <row r="385">
          <cell r="B385" t="str">
            <v>C1qb</v>
          </cell>
          <cell r="C385">
            <v>0.20664672039566401</v>
          </cell>
          <cell r="D385">
            <v>1.2003025909512599</v>
          </cell>
          <cell r="E385">
            <v>0.26272251335361801</v>
          </cell>
        </row>
        <row r="386">
          <cell r="B386" t="str">
            <v>Rpl27a</v>
          </cell>
          <cell r="C386">
            <v>0.70227051828425602</v>
          </cell>
          <cell r="D386">
            <v>1.0247956287667199</v>
          </cell>
          <cell r="E386">
            <v>0.57418492986857494</v>
          </cell>
        </row>
        <row r="387">
          <cell r="B387" t="str">
            <v>Rps16</v>
          </cell>
          <cell r="C387">
            <v>0.261939360560699</v>
          </cell>
          <cell r="D387">
            <v>1.072125659141</v>
          </cell>
          <cell r="E387">
            <v>0.36151523965877302</v>
          </cell>
        </row>
        <row r="388">
          <cell r="B388" t="str">
            <v>Rpl7</v>
          </cell>
          <cell r="C388">
            <v>0.94095497092563296</v>
          </cell>
          <cell r="D388">
            <v>1.0047248429493301</v>
          </cell>
          <cell r="E388">
            <v>0.16539080673116599</v>
          </cell>
        </row>
        <row r="389">
          <cell r="B389" t="str">
            <v>Mdh1</v>
          </cell>
          <cell r="C389">
            <v>0.58334156848324503</v>
          </cell>
          <cell r="D389">
            <v>0.97898567032879202</v>
          </cell>
          <cell r="E389">
            <v>0.104221132016489</v>
          </cell>
        </row>
        <row r="390">
          <cell r="B390" t="str">
            <v>Rpsa</v>
          </cell>
          <cell r="C390">
            <v>0.31418465438413001</v>
          </cell>
          <cell r="D390">
            <v>1.05775258894848</v>
          </cell>
          <cell r="E390">
            <v>0.61341146376965605</v>
          </cell>
        </row>
        <row r="391">
          <cell r="B391" t="str">
            <v>Calr</v>
          </cell>
          <cell r="C391">
            <v>0.16758282278414399</v>
          </cell>
          <cell r="D391">
            <v>0.88072581632498703</v>
          </cell>
          <cell r="E391">
            <v>5.5897421614004898E-2</v>
          </cell>
        </row>
        <row r="392">
          <cell r="B392" t="str">
            <v>Atp1b2</v>
          </cell>
          <cell r="C392">
            <v>0.26146472867406201</v>
          </cell>
          <cell r="D392">
            <v>0.87559123192958999</v>
          </cell>
          <cell r="E392">
            <v>0.15915004562826601</v>
          </cell>
        </row>
        <row r="393">
          <cell r="B393" t="str">
            <v>H2-Q9</v>
          </cell>
          <cell r="C393">
            <v>0.139277106328103</v>
          </cell>
          <cell r="D393">
            <v>0.58486926904123304</v>
          </cell>
        </row>
        <row r="394">
          <cell r="B394" t="str">
            <v>Hspb1</v>
          </cell>
          <cell r="C394">
            <v>0.17117112651448199</v>
          </cell>
          <cell r="D394">
            <v>1.54834299926744</v>
          </cell>
          <cell r="E394">
            <v>0.341105617648366</v>
          </cell>
        </row>
        <row r="395">
          <cell r="B395" t="str">
            <v>Psmd3</v>
          </cell>
          <cell r="C395">
            <v>0.95848876102297398</v>
          </cell>
          <cell r="D395">
            <v>0.99509334001994898</v>
          </cell>
          <cell r="E395">
            <v>0.66989330223214205</v>
          </cell>
        </row>
        <row r="396">
          <cell r="B396" t="str">
            <v>Lmnb1</v>
          </cell>
          <cell r="C396">
            <v>0.83116924849862495</v>
          </cell>
          <cell r="D396">
            <v>1.0349717529670399</v>
          </cell>
          <cell r="E396">
            <v>0.230523752664512</v>
          </cell>
        </row>
        <row r="397">
          <cell r="B397" t="str">
            <v>Anxa6</v>
          </cell>
          <cell r="C397">
            <v>0.304004079402174</v>
          </cell>
          <cell r="D397">
            <v>0.89908167366767799</v>
          </cell>
          <cell r="E397">
            <v>1.56843925490146E-2</v>
          </cell>
        </row>
        <row r="398">
          <cell r="B398" t="str">
            <v>Rplp0</v>
          </cell>
          <cell r="C398">
            <v>0.75337985553997799</v>
          </cell>
          <cell r="D398">
            <v>0.96050389835755501</v>
          </cell>
          <cell r="E398">
            <v>0.92660582785102097</v>
          </cell>
        </row>
        <row r="399">
          <cell r="B399" t="str">
            <v>Map1b</v>
          </cell>
          <cell r="C399">
            <v>0.63591598517733605</v>
          </cell>
          <cell r="D399">
            <v>0.94050289053089597</v>
          </cell>
          <cell r="E399">
            <v>0.74512948966070203</v>
          </cell>
        </row>
        <row r="400">
          <cell r="B400" t="str">
            <v>Glul</v>
          </cell>
          <cell r="C400">
            <v>0.96212719885923803</v>
          </cell>
          <cell r="D400">
            <v>1.0040973191184299</v>
          </cell>
          <cell r="E400">
            <v>0.116185076824874</v>
          </cell>
        </row>
        <row r="401">
          <cell r="B401" t="str">
            <v>Cdh2</v>
          </cell>
          <cell r="C401">
            <v>0.32667662713731999</v>
          </cell>
          <cell r="D401">
            <v>1.20374736275654</v>
          </cell>
          <cell r="E401">
            <v>0.53579291931173001</v>
          </cell>
        </row>
        <row r="402">
          <cell r="B402" t="str">
            <v>Ntrk2</v>
          </cell>
          <cell r="C402">
            <v>0.74387886904785205</v>
          </cell>
          <cell r="D402">
            <v>0.94215473780219805</v>
          </cell>
          <cell r="E402">
            <v>0.85698260251070002</v>
          </cell>
        </row>
        <row r="403">
          <cell r="B403" t="str">
            <v>Cd44</v>
          </cell>
          <cell r="C403">
            <v>5.4067830650145601E-2</v>
          </cell>
          <cell r="D403">
            <v>1.2315174236631099</v>
          </cell>
        </row>
        <row r="404">
          <cell r="B404" t="str">
            <v>Sptb</v>
          </cell>
          <cell r="C404">
            <v>0.65038457441198505</v>
          </cell>
          <cell r="D404">
            <v>0.96343852426371701</v>
          </cell>
          <cell r="E404">
            <v>0.55256821111490595</v>
          </cell>
        </row>
        <row r="405">
          <cell r="B405" t="str">
            <v>Nme1</v>
          </cell>
          <cell r="C405">
            <v>0.24162212429074301</v>
          </cell>
          <cell r="D405">
            <v>0.93401717189422695</v>
          </cell>
          <cell r="E405">
            <v>0.87626414266847297</v>
          </cell>
        </row>
        <row r="406">
          <cell r="B406" t="str">
            <v>Hist1h1c</v>
          </cell>
          <cell r="C406">
            <v>0.39375787790912098</v>
          </cell>
          <cell r="D406">
            <v>1.12828365644568</v>
          </cell>
          <cell r="E406">
            <v>0.97857237320057699</v>
          </cell>
        </row>
        <row r="407">
          <cell r="B407" t="str">
            <v>Chgb</v>
          </cell>
          <cell r="C407">
            <v>0.990509845962949</v>
          </cell>
          <cell r="D407">
            <v>1.0020902804504399</v>
          </cell>
          <cell r="E407">
            <v>0.61423973719923697</v>
          </cell>
        </row>
        <row r="408">
          <cell r="B408" t="str">
            <v>Lgals1</v>
          </cell>
          <cell r="C408">
            <v>0.84476428510872503</v>
          </cell>
          <cell r="D408">
            <v>1.02777748309303</v>
          </cell>
        </row>
        <row r="409">
          <cell r="B409" t="str">
            <v>Prkce</v>
          </cell>
          <cell r="C409">
            <v>0.76978411252712198</v>
          </cell>
          <cell r="D409">
            <v>0.97170058799800996</v>
          </cell>
          <cell r="E409">
            <v>0.210543606368471</v>
          </cell>
        </row>
        <row r="410">
          <cell r="B410" t="str">
            <v>Ldhb</v>
          </cell>
          <cell r="C410">
            <v>0.88090992446223404</v>
          </cell>
          <cell r="D410">
            <v>0.99122308464861097</v>
          </cell>
          <cell r="E410">
            <v>0.36945664549417301</v>
          </cell>
        </row>
        <row r="411">
          <cell r="B411" t="str">
            <v>Srp14</v>
          </cell>
          <cell r="C411">
            <v>0.57189711144369104</v>
          </cell>
          <cell r="D411">
            <v>0.83956588589491499</v>
          </cell>
        </row>
        <row r="412">
          <cell r="B412" t="str">
            <v>Cnp</v>
          </cell>
          <cell r="C412">
            <v>0.83632640293490201</v>
          </cell>
          <cell r="D412">
            <v>0.98125662313352402</v>
          </cell>
          <cell r="E412">
            <v>0.55534473427391895</v>
          </cell>
        </row>
        <row r="413">
          <cell r="B413" t="str">
            <v>Mmut</v>
          </cell>
          <cell r="C413">
            <v>0.65153881756700704</v>
          </cell>
          <cell r="D413">
            <v>1.05143807819544</v>
          </cell>
          <cell r="E413">
            <v>0.91376663917235101</v>
          </cell>
        </row>
        <row r="414">
          <cell r="B414" t="str">
            <v>D1Pas1</v>
          </cell>
          <cell r="C414">
            <v>0.43834143758205002</v>
          </cell>
          <cell r="D414">
            <v>1.11442222321979</v>
          </cell>
        </row>
        <row r="415">
          <cell r="B415" t="str">
            <v>Kcna1</v>
          </cell>
          <cell r="C415">
            <v>0.781415679550585</v>
          </cell>
          <cell r="D415">
            <v>0.87300411997744098</v>
          </cell>
        </row>
        <row r="416">
          <cell r="B416" t="str">
            <v>Ass1</v>
          </cell>
          <cell r="C416">
            <v>0.34296249066256002</v>
          </cell>
          <cell r="D416">
            <v>0.93068772513200804</v>
          </cell>
          <cell r="E416">
            <v>0.12049236659106601</v>
          </cell>
        </row>
        <row r="417">
          <cell r="B417" t="str">
            <v>Sptan1</v>
          </cell>
          <cell r="C417">
            <v>0.20443105143257201</v>
          </cell>
          <cell r="D417">
            <v>0.92307135136532403</v>
          </cell>
          <cell r="E417">
            <v>9.5604022947998505E-4</v>
          </cell>
        </row>
        <row r="418">
          <cell r="B418" t="str">
            <v>Hspa1l</v>
          </cell>
          <cell r="C418">
            <v>0.65901342624348203</v>
          </cell>
          <cell r="D418">
            <v>1.05543359429325</v>
          </cell>
        </row>
        <row r="419">
          <cell r="B419" t="str">
            <v>Gapdh</v>
          </cell>
          <cell r="C419">
            <v>0.68851284362106202</v>
          </cell>
          <cell r="D419">
            <v>1.0552603834884</v>
          </cell>
          <cell r="E419">
            <v>0.30770070136017602</v>
          </cell>
        </row>
        <row r="420">
          <cell r="B420" t="str">
            <v>Lamp2</v>
          </cell>
          <cell r="C420">
            <v>0.41029053722814901</v>
          </cell>
          <cell r="D420">
            <v>1.56996375395418</v>
          </cell>
        </row>
        <row r="421">
          <cell r="B421" t="str">
            <v>Hspa2</v>
          </cell>
          <cell r="C421">
            <v>0.34219743599506602</v>
          </cell>
          <cell r="D421">
            <v>0.93921548491770601</v>
          </cell>
          <cell r="E421">
            <v>2.2078087207301401E-2</v>
          </cell>
        </row>
        <row r="422">
          <cell r="B422" t="str">
            <v>Eno1</v>
          </cell>
          <cell r="C422">
            <v>0.26132612383176201</v>
          </cell>
          <cell r="D422">
            <v>0.79320460820263905</v>
          </cell>
          <cell r="E422">
            <v>0.20583317974398699</v>
          </cell>
        </row>
        <row r="423">
          <cell r="B423" t="str">
            <v>Eno2</v>
          </cell>
          <cell r="C423">
            <v>0.76710411511652898</v>
          </cell>
          <cell r="D423">
            <v>1.0284958039984</v>
          </cell>
          <cell r="E423">
            <v>0.86597550834299797</v>
          </cell>
        </row>
        <row r="424">
          <cell r="B424" t="str">
            <v>Ap2a1</v>
          </cell>
          <cell r="C424">
            <v>0.94208382030746396</v>
          </cell>
          <cell r="D424">
            <v>0.99716859641327404</v>
          </cell>
          <cell r="E424">
            <v>8.9143408192348395E-2</v>
          </cell>
        </row>
        <row r="425">
          <cell r="B425" t="str">
            <v>Ap2a2</v>
          </cell>
          <cell r="C425">
            <v>0.52888446628575403</v>
          </cell>
          <cell r="D425">
            <v>1.0310724029906499</v>
          </cell>
          <cell r="E425">
            <v>0.33284890712429199</v>
          </cell>
        </row>
        <row r="426">
          <cell r="B426" t="str">
            <v>Selenbp1</v>
          </cell>
          <cell r="C426">
            <v>0.47735533191191099</v>
          </cell>
          <cell r="D426">
            <v>0.89817103922078301</v>
          </cell>
          <cell r="E426">
            <v>0.348483899867155</v>
          </cell>
        </row>
        <row r="427">
          <cell r="B427" t="str">
            <v>Cox7c</v>
          </cell>
          <cell r="C427">
            <v>0.294536587603074</v>
          </cell>
          <cell r="D427">
            <v>0.87469018284070799</v>
          </cell>
        </row>
        <row r="428">
          <cell r="B428" t="str">
            <v>Hk1</v>
          </cell>
          <cell r="C428">
            <v>0.76140875881681602</v>
          </cell>
          <cell r="D428">
            <v>1.0140930800113299</v>
          </cell>
          <cell r="E428">
            <v>0.80944693495443398</v>
          </cell>
        </row>
        <row r="429">
          <cell r="B429" t="str">
            <v>Ppia</v>
          </cell>
          <cell r="C429">
            <v>0.62460354351660896</v>
          </cell>
          <cell r="D429">
            <v>0.95986169441164104</v>
          </cell>
          <cell r="E429">
            <v>0.346946845778772</v>
          </cell>
        </row>
        <row r="430">
          <cell r="B430" t="str">
            <v>Tpi1</v>
          </cell>
          <cell r="C430">
            <v>0.95535108349193398</v>
          </cell>
          <cell r="D430">
            <v>0.99396115264570595</v>
          </cell>
          <cell r="E430">
            <v>0.104685045548154</v>
          </cell>
        </row>
        <row r="431">
          <cell r="B431" t="str">
            <v>Slc2a1</v>
          </cell>
          <cell r="C431">
            <v>0.70355680565755696</v>
          </cell>
          <cell r="D431">
            <v>0.94530195068026301</v>
          </cell>
          <cell r="E431">
            <v>0.14126841371910601</v>
          </cell>
        </row>
        <row r="432">
          <cell r="B432" t="str">
            <v>Hspa1b</v>
          </cell>
          <cell r="C432">
            <v>0.29090631891497098</v>
          </cell>
          <cell r="D432">
            <v>1.0908153493214401</v>
          </cell>
          <cell r="E432">
            <v>0.186281193447318</v>
          </cell>
        </row>
        <row r="433">
          <cell r="B433" t="str">
            <v>Ptpra</v>
          </cell>
          <cell r="C433">
            <v>0.67643509822251902</v>
          </cell>
          <cell r="D433">
            <v>0.96140323111257697</v>
          </cell>
          <cell r="E433">
            <v>0.28889302688683899</v>
          </cell>
        </row>
        <row r="434">
          <cell r="B434" t="str">
            <v>Ctsd</v>
          </cell>
          <cell r="C434">
            <v>0.59215299247122699</v>
          </cell>
          <cell r="D434">
            <v>1.06576274514171</v>
          </cell>
          <cell r="E434">
            <v>0.32845111045556002</v>
          </cell>
        </row>
        <row r="435">
          <cell r="B435" t="str">
            <v>Bsg</v>
          </cell>
          <cell r="C435">
            <v>0.13142742304185701</v>
          </cell>
          <cell r="D435">
            <v>0.89261545204688997</v>
          </cell>
          <cell r="E435">
            <v>0.54782179792905195</v>
          </cell>
        </row>
        <row r="436">
          <cell r="B436" t="str">
            <v>Cfl1</v>
          </cell>
          <cell r="C436">
            <v>0.59561927937876902</v>
          </cell>
          <cell r="D436">
            <v>0.94337012729070402</v>
          </cell>
          <cell r="E436">
            <v>0.137914319135472</v>
          </cell>
        </row>
        <row r="437">
          <cell r="B437" t="str">
            <v>Gnao1</v>
          </cell>
          <cell r="C437">
            <v>0.52497473913316495</v>
          </cell>
          <cell r="D437">
            <v>0.97329826967746902</v>
          </cell>
          <cell r="E437">
            <v>0.849907245590097</v>
          </cell>
        </row>
        <row r="438">
          <cell r="B438" t="str">
            <v>Krt19</v>
          </cell>
          <cell r="C438">
            <v>0.13775925659261801</v>
          </cell>
          <cell r="D438">
            <v>2.1654678022725098</v>
          </cell>
        </row>
        <row r="439">
          <cell r="B439" t="str">
            <v>Fasn</v>
          </cell>
          <cell r="C439">
            <v>0.92963835749077095</v>
          </cell>
          <cell r="D439">
            <v>1.0063311854389201</v>
          </cell>
          <cell r="E439">
            <v>0.64951771759573296</v>
          </cell>
        </row>
        <row r="440">
          <cell r="B440" t="str">
            <v>Gstp1</v>
          </cell>
          <cell r="C440">
            <v>0.94164604373112004</v>
          </cell>
          <cell r="D440">
            <v>0.99448443294321898</v>
          </cell>
          <cell r="E440">
            <v>0.25358004913577198</v>
          </cell>
        </row>
        <row r="441">
          <cell r="B441" t="str">
            <v>Nefh</v>
          </cell>
          <cell r="C441">
            <v>0.477368887236166</v>
          </cell>
          <cell r="D441">
            <v>1.06350122386849</v>
          </cell>
          <cell r="E441">
            <v>0.91710862612994604</v>
          </cell>
        </row>
        <row r="442">
          <cell r="B442" t="str">
            <v>Rpl13a</v>
          </cell>
          <cell r="C442">
            <v>0.83680666802250203</v>
          </cell>
          <cell r="D442">
            <v>0.97370442480520203</v>
          </cell>
          <cell r="E442">
            <v>0.475752156346192</v>
          </cell>
        </row>
        <row r="443">
          <cell r="B443" t="str">
            <v>Cox5b</v>
          </cell>
          <cell r="C443">
            <v>0.27275123023129899</v>
          </cell>
          <cell r="D443">
            <v>0.92229514784200095</v>
          </cell>
          <cell r="E443">
            <v>0.15472812187462201</v>
          </cell>
        </row>
        <row r="444">
          <cell r="B444" t="str">
            <v>Gstm3</v>
          </cell>
          <cell r="C444">
            <v>0.93149773145228598</v>
          </cell>
          <cell r="D444">
            <v>1.0500363569945099</v>
          </cell>
        </row>
        <row r="445">
          <cell r="B445" t="str">
            <v>Cox4i1</v>
          </cell>
          <cell r="C445">
            <v>0.61460659972294396</v>
          </cell>
          <cell r="D445">
            <v>0.97492302841070799</v>
          </cell>
          <cell r="E445">
            <v>0.80394954868392599</v>
          </cell>
        </row>
        <row r="446">
          <cell r="B446" t="str">
            <v>Hspa5</v>
          </cell>
          <cell r="C446">
            <v>7.0089222383637906E-2</v>
          </cell>
          <cell r="D446">
            <v>0.89936377886201202</v>
          </cell>
          <cell r="E446">
            <v>2.6603524776015301E-2</v>
          </cell>
        </row>
        <row r="447">
          <cell r="B447" t="str">
            <v>Hexb</v>
          </cell>
          <cell r="C447">
            <v>0.618402081698884</v>
          </cell>
          <cell r="D447">
            <v>1.05499123952093</v>
          </cell>
          <cell r="E447">
            <v>0.69858389985027403</v>
          </cell>
        </row>
        <row r="448">
          <cell r="B448" t="str">
            <v>Tmsb4x</v>
          </cell>
          <cell r="C448">
            <v>0.39679420606001198</v>
          </cell>
          <cell r="D448">
            <v>0.79039197164202402</v>
          </cell>
          <cell r="E448">
            <v>0.83335868542430103</v>
          </cell>
        </row>
        <row r="449">
          <cell r="B449" t="str">
            <v>Prdx3</v>
          </cell>
          <cell r="C449">
            <v>0.92656425403002796</v>
          </cell>
          <cell r="D449">
            <v>0.99699755121158595</v>
          </cell>
          <cell r="E449">
            <v>0.23464951142978499</v>
          </cell>
        </row>
        <row r="450">
          <cell r="B450" t="str">
            <v>Vim</v>
          </cell>
          <cell r="C450">
            <v>0.206327183263635</v>
          </cell>
          <cell r="D450">
            <v>1.2358193820930099</v>
          </cell>
          <cell r="E450">
            <v>3.5916133376642699E-2</v>
          </cell>
        </row>
        <row r="451">
          <cell r="B451" t="str">
            <v>F3</v>
          </cell>
          <cell r="C451">
            <v>0.86147483787613999</v>
          </cell>
          <cell r="D451">
            <v>1.0231946194013599</v>
          </cell>
          <cell r="E451">
            <v>0.73964152636107094</v>
          </cell>
        </row>
        <row r="452">
          <cell r="B452" t="str">
            <v>Map2</v>
          </cell>
          <cell r="C452">
            <v>0.227739146254614</v>
          </cell>
          <cell r="D452">
            <v>0.93970166889972395</v>
          </cell>
          <cell r="E452">
            <v>0.30074675012660901</v>
          </cell>
        </row>
        <row r="453">
          <cell r="B453" t="str">
            <v>Prkca</v>
          </cell>
          <cell r="C453">
            <v>0.66369582424954399</v>
          </cell>
          <cell r="D453">
            <v>0.916697983036599</v>
          </cell>
          <cell r="E453">
            <v>0.73819348853496003</v>
          </cell>
        </row>
        <row r="454">
          <cell r="B454" t="str">
            <v>Mag</v>
          </cell>
          <cell r="C454">
            <v>0.105373200566188</v>
          </cell>
          <cell r="D454">
            <v>1.16094950140359</v>
          </cell>
          <cell r="E454">
            <v>0.20189978099445799</v>
          </cell>
        </row>
        <row r="455">
          <cell r="B455" t="str">
            <v>Tpm3</v>
          </cell>
          <cell r="C455">
            <v>0.12807429444851001</v>
          </cell>
          <cell r="D455">
            <v>0.83799431927248103</v>
          </cell>
          <cell r="E455">
            <v>0.91785897582014297</v>
          </cell>
        </row>
        <row r="456">
          <cell r="B456" t="str">
            <v>Ubl4a</v>
          </cell>
          <cell r="C456">
            <v>0.98692867441481102</v>
          </cell>
          <cell r="D456">
            <v>0.993763838987062</v>
          </cell>
          <cell r="E456">
            <v>0.73942304761487299</v>
          </cell>
        </row>
        <row r="457">
          <cell r="B457" t="str">
            <v>Gna11</v>
          </cell>
          <cell r="C457">
            <v>0.96656216092481495</v>
          </cell>
          <cell r="D457">
            <v>1.0029627080466199</v>
          </cell>
          <cell r="E457">
            <v>0.68658222487654696</v>
          </cell>
        </row>
        <row r="458">
          <cell r="B458" t="str">
            <v>Gnaq</v>
          </cell>
          <cell r="C458">
            <v>0.63963003653557904</v>
          </cell>
          <cell r="D458">
            <v>0.96475829778733202</v>
          </cell>
          <cell r="E458">
            <v>0.329351109252361</v>
          </cell>
        </row>
        <row r="459">
          <cell r="B459" t="str">
            <v>Akr1b7</v>
          </cell>
          <cell r="C459">
            <v>0.32103088123018803</v>
          </cell>
          <cell r="D459">
            <v>0.75361735731308499</v>
          </cell>
        </row>
        <row r="460">
          <cell r="B460" t="str">
            <v>Abcb1a</v>
          </cell>
          <cell r="C460">
            <v>0.197234347683306</v>
          </cell>
          <cell r="D460">
            <v>2.5804982643711201</v>
          </cell>
        </row>
        <row r="461">
          <cell r="B461" t="str">
            <v>Cst3</v>
          </cell>
          <cell r="C461">
            <v>0.59982999318709895</v>
          </cell>
          <cell r="D461">
            <v>0.94150680507600504</v>
          </cell>
        </row>
        <row r="462">
          <cell r="B462" t="str">
            <v>Lmnb2</v>
          </cell>
          <cell r="C462">
            <v>0.89044239924539204</v>
          </cell>
          <cell r="D462">
            <v>1.01400211006759</v>
          </cell>
          <cell r="E462">
            <v>0.46035026429265602</v>
          </cell>
        </row>
        <row r="463">
          <cell r="B463" t="str">
            <v>Ache</v>
          </cell>
          <cell r="C463">
            <v>0.53819404568011697</v>
          </cell>
          <cell r="D463">
            <v>1.2310810475879399</v>
          </cell>
        </row>
        <row r="464">
          <cell r="B464" t="str">
            <v>Mfge8</v>
          </cell>
          <cell r="C464">
            <v>0.36970918878989001</v>
          </cell>
          <cell r="D464">
            <v>1.15470758777522</v>
          </cell>
        </row>
        <row r="465">
          <cell r="B465" t="str">
            <v>Tgm2</v>
          </cell>
          <cell r="C465">
            <v>0.75584555906258799</v>
          </cell>
          <cell r="D465">
            <v>1.0830306786258099</v>
          </cell>
        </row>
        <row r="466">
          <cell r="B466" t="str">
            <v>Emb</v>
          </cell>
          <cell r="C466">
            <v>0.245696944498804</v>
          </cell>
          <cell r="D466">
            <v>0.48661132047245798</v>
          </cell>
        </row>
        <row r="467">
          <cell r="B467" t="str">
            <v>Fech</v>
          </cell>
          <cell r="C467">
            <v>0.317810514567753</v>
          </cell>
          <cell r="D467">
            <v>0.59016369272019897</v>
          </cell>
          <cell r="E467">
            <v>0.45439043242805799</v>
          </cell>
        </row>
        <row r="468">
          <cell r="B468" t="str">
            <v>Ptgs1</v>
          </cell>
          <cell r="C468">
            <v>0.17347640598054301</v>
          </cell>
          <cell r="D468">
            <v>0.50441313911898</v>
          </cell>
        </row>
        <row r="469">
          <cell r="B469" t="str">
            <v>Gabrg2</v>
          </cell>
          <cell r="C469">
            <v>0.5852518668508</v>
          </cell>
          <cell r="D469">
            <v>0.91549983734104301</v>
          </cell>
          <cell r="E469">
            <v>0.32295142672584298</v>
          </cell>
        </row>
        <row r="470">
          <cell r="B470" t="str">
            <v>Ap1g1</v>
          </cell>
          <cell r="C470">
            <v>0.64569469913351796</v>
          </cell>
          <cell r="D470">
            <v>1.0429831993895999</v>
          </cell>
          <cell r="E470">
            <v>0.76546758209769294</v>
          </cell>
        </row>
        <row r="471">
          <cell r="B471" t="str">
            <v>Eif3a</v>
          </cell>
          <cell r="C471">
            <v>0.28004221882863101</v>
          </cell>
          <cell r="D471">
            <v>1.2568703726054899</v>
          </cell>
          <cell r="E471">
            <v>0.21534068817895199</v>
          </cell>
        </row>
        <row r="472">
          <cell r="B472" t="str">
            <v>Cbx3</v>
          </cell>
          <cell r="C472">
            <v>0.33092545459538802</v>
          </cell>
          <cell r="D472">
            <v>1.4668572281341501</v>
          </cell>
        </row>
        <row r="473">
          <cell r="B473" t="str">
            <v>Gja1</v>
          </cell>
          <cell r="C473">
            <v>0.30834664855153798</v>
          </cell>
          <cell r="D473">
            <v>1.16228368960553</v>
          </cell>
          <cell r="E473">
            <v>0.25201907083952702</v>
          </cell>
        </row>
        <row r="474">
          <cell r="B474" t="str">
            <v>Pnp</v>
          </cell>
          <cell r="C474">
            <v>0.75829978410614496</v>
          </cell>
          <cell r="D474">
            <v>0.95713034991686996</v>
          </cell>
        </row>
        <row r="475">
          <cell r="B475" t="str">
            <v>Pcmt1</v>
          </cell>
          <cell r="C475">
            <v>0.56438808192486101</v>
          </cell>
          <cell r="D475">
            <v>0.96337383228845197</v>
          </cell>
          <cell r="E475">
            <v>0.76721905731422002</v>
          </cell>
        </row>
        <row r="476">
          <cell r="B476" t="str">
            <v>Gria1</v>
          </cell>
          <cell r="C476">
            <v>0.502772986189024</v>
          </cell>
          <cell r="D476">
            <v>0.92792718337010605</v>
          </cell>
          <cell r="E476">
            <v>0.26607065409331698</v>
          </cell>
        </row>
        <row r="477">
          <cell r="B477" t="str">
            <v>Gria2</v>
          </cell>
          <cell r="C477">
            <v>0.91208919863138105</v>
          </cell>
          <cell r="D477">
            <v>1.00754358790766</v>
          </cell>
          <cell r="E477">
            <v>0.38846674597099701</v>
          </cell>
        </row>
        <row r="478">
          <cell r="B478" t="str">
            <v>Cryab</v>
          </cell>
          <cell r="C478">
            <v>0.56126809411284095</v>
          </cell>
          <cell r="D478">
            <v>1.06009059387583</v>
          </cell>
          <cell r="E478">
            <v>5.46772863353953E-2</v>
          </cell>
        </row>
        <row r="479">
          <cell r="B479" t="str">
            <v>Cat</v>
          </cell>
          <cell r="C479">
            <v>0.55020018745469002</v>
          </cell>
          <cell r="D479">
            <v>1.0702769267446901</v>
          </cell>
          <cell r="E479">
            <v>0.51797591334814397</v>
          </cell>
        </row>
        <row r="480">
          <cell r="B480" t="str">
            <v>Bcat1</v>
          </cell>
          <cell r="C480">
            <v>0.34952875333165501</v>
          </cell>
          <cell r="D480">
            <v>0.95937518500618402</v>
          </cell>
          <cell r="E480">
            <v>0.336205358095645</v>
          </cell>
        </row>
        <row r="481">
          <cell r="B481" t="str">
            <v>Ppib</v>
          </cell>
          <cell r="C481">
            <v>0.40411450511533697</v>
          </cell>
          <cell r="D481">
            <v>1.0565760679048599</v>
          </cell>
          <cell r="E481">
            <v>0.88240057706573405</v>
          </cell>
        </row>
        <row r="482">
          <cell r="B482" t="str">
            <v>Capg</v>
          </cell>
          <cell r="C482">
            <v>1.5022607328902199E-2</v>
          </cell>
          <cell r="D482">
            <v>2.8872943659013899</v>
          </cell>
        </row>
        <row r="483">
          <cell r="B483" t="str">
            <v>Gsta4</v>
          </cell>
          <cell r="C483">
            <v>0.50446025732510902</v>
          </cell>
          <cell r="D483">
            <v>0.92307149345536599</v>
          </cell>
          <cell r="E483">
            <v>0.13555715194083001</v>
          </cell>
        </row>
        <row r="484">
          <cell r="B484" t="str">
            <v>Lta4h</v>
          </cell>
          <cell r="C484">
            <v>0.90350478301901704</v>
          </cell>
          <cell r="D484">
            <v>0.98208733230281597</v>
          </cell>
          <cell r="E484">
            <v>0.146240876717632</v>
          </cell>
        </row>
        <row r="485">
          <cell r="B485" t="str">
            <v>Impdh2</v>
          </cell>
          <cell r="C485">
            <v>0.40821352790354298</v>
          </cell>
          <cell r="D485">
            <v>0.78228785145695801</v>
          </cell>
          <cell r="E485">
            <v>0.50656952089204199</v>
          </cell>
        </row>
        <row r="486">
          <cell r="B486" t="str">
            <v>Aldh1a1</v>
          </cell>
          <cell r="C486">
            <v>0.52465305452379296</v>
          </cell>
          <cell r="D486">
            <v>1.1803244996542901</v>
          </cell>
          <cell r="E486">
            <v>0.30760905534909699</v>
          </cell>
        </row>
        <row r="487">
          <cell r="B487" t="str">
            <v>M6pr</v>
          </cell>
          <cell r="C487">
            <v>0.89583580002823704</v>
          </cell>
          <cell r="D487">
            <v>0.95359106832523599</v>
          </cell>
          <cell r="E487">
            <v>0.79432507638360195</v>
          </cell>
        </row>
        <row r="488">
          <cell r="B488" t="str">
            <v>Rps2</v>
          </cell>
          <cell r="C488">
            <v>0.62114856298385801</v>
          </cell>
          <cell r="D488">
            <v>0.92871941174836703</v>
          </cell>
          <cell r="E488">
            <v>0.27573068234738701</v>
          </cell>
        </row>
        <row r="489">
          <cell r="B489" t="str">
            <v>Tln1</v>
          </cell>
          <cell r="C489">
            <v>0.34642715201011898</v>
          </cell>
          <cell r="D489">
            <v>1.14861184372162</v>
          </cell>
          <cell r="E489">
            <v>0.110571210950091</v>
          </cell>
        </row>
        <row r="490">
          <cell r="B490" t="str">
            <v>Ezr</v>
          </cell>
          <cell r="C490">
            <v>0.94180647011127805</v>
          </cell>
          <cell r="D490">
            <v>1.00615971497709</v>
          </cell>
          <cell r="E490">
            <v>0.38176899436552802</v>
          </cell>
        </row>
        <row r="491">
          <cell r="B491" t="str">
            <v>Msn</v>
          </cell>
          <cell r="C491">
            <v>0.15594210335755601</v>
          </cell>
          <cell r="D491">
            <v>1.1031407967192199</v>
          </cell>
          <cell r="E491">
            <v>5.0654321317547102E-2</v>
          </cell>
        </row>
        <row r="492">
          <cell r="B492" t="str">
            <v>Rdx</v>
          </cell>
          <cell r="C492">
            <v>0.438628430287058</v>
          </cell>
          <cell r="D492">
            <v>1.0777974823701899</v>
          </cell>
          <cell r="E492">
            <v>0.90051295906601103</v>
          </cell>
        </row>
        <row r="493">
          <cell r="B493" t="str">
            <v>Ctnna1</v>
          </cell>
          <cell r="C493">
            <v>0.46052217931356498</v>
          </cell>
          <cell r="D493">
            <v>1.5722669568418599</v>
          </cell>
        </row>
        <row r="494">
          <cell r="B494" t="str">
            <v>Ptma</v>
          </cell>
          <cell r="C494">
            <v>1.5729089611150101E-2</v>
          </cell>
          <cell r="D494">
            <v>0.79240176100856397</v>
          </cell>
          <cell r="E494">
            <v>1.3743004806185E-2</v>
          </cell>
        </row>
        <row r="495">
          <cell r="B495" t="str">
            <v>U2af2</v>
          </cell>
          <cell r="C495">
            <v>0.29158307999217398</v>
          </cell>
          <cell r="D495">
            <v>0.79597210648218997</v>
          </cell>
        </row>
        <row r="496">
          <cell r="B496" t="str">
            <v>Glud1</v>
          </cell>
          <cell r="C496">
            <v>5.8155999082757197E-2</v>
          </cell>
          <cell r="D496">
            <v>0.88897695805264298</v>
          </cell>
          <cell r="E496">
            <v>1.16685306110228E-2</v>
          </cell>
        </row>
        <row r="497">
          <cell r="B497" t="str">
            <v>Psmd7</v>
          </cell>
          <cell r="C497">
            <v>0.92248020733675196</v>
          </cell>
          <cell r="D497">
            <v>1.0318762832467501</v>
          </cell>
          <cell r="E497">
            <v>0.14247561421725199</v>
          </cell>
        </row>
        <row r="498">
          <cell r="B498" t="str">
            <v>Sars</v>
          </cell>
          <cell r="C498">
            <v>0.23133261741446801</v>
          </cell>
          <cell r="D498">
            <v>0.92163303765749305</v>
          </cell>
          <cell r="E498">
            <v>4.84911987436564E-2</v>
          </cell>
        </row>
        <row r="499">
          <cell r="B499" t="str">
            <v>Marcks</v>
          </cell>
          <cell r="C499">
            <v>0.85538772534089402</v>
          </cell>
          <cell r="D499">
            <v>0.95134916673120395</v>
          </cell>
          <cell r="E499">
            <v>0.17565623016899701</v>
          </cell>
        </row>
        <row r="500">
          <cell r="B500" t="str">
            <v>Fkbp1a</v>
          </cell>
          <cell r="C500">
            <v>0.75691242475511</v>
          </cell>
          <cell r="D500">
            <v>1.0253924146329101</v>
          </cell>
        </row>
        <row r="501">
          <cell r="B501" t="str">
            <v>Map4</v>
          </cell>
          <cell r="C501">
            <v>0.32983513641178802</v>
          </cell>
          <cell r="D501">
            <v>0.89708577785820198</v>
          </cell>
          <cell r="E501">
            <v>0.25076906875181898</v>
          </cell>
        </row>
        <row r="502">
          <cell r="B502" t="str">
            <v>Gna13</v>
          </cell>
          <cell r="C502">
            <v>0.63704107632370399</v>
          </cell>
          <cell r="D502">
            <v>1.02865694781977</v>
          </cell>
          <cell r="E502">
            <v>0.97260956721077296</v>
          </cell>
        </row>
        <row r="503">
          <cell r="B503" t="str">
            <v>Plaa</v>
          </cell>
          <cell r="C503">
            <v>0.50340545337033704</v>
          </cell>
          <cell r="D503">
            <v>1.15964689337136</v>
          </cell>
          <cell r="E503">
            <v>0.69224259821591705</v>
          </cell>
        </row>
        <row r="504">
          <cell r="B504" t="str">
            <v>Rpl3</v>
          </cell>
          <cell r="C504">
            <v>0.33338485757505998</v>
          </cell>
          <cell r="D504">
            <v>1.1103834768842999</v>
          </cell>
          <cell r="E504">
            <v>0.53237656905479602</v>
          </cell>
        </row>
        <row r="505">
          <cell r="B505" t="str">
            <v>H2afx</v>
          </cell>
          <cell r="C505">
            <v>0.261997347590532</v>
          </cell>
          <cell r="D505">
            <v>1.15053534109628</v>
          </cell>
          <cell r="E505">
            <v>0.45341449618234297</v>
          </cell>
        </row>
        <row r="506">
          <cell r="B506" t="str">
            <v>Rasgrf1</v>
          </cell>
          <cell r="C506">
            <v>0.78334551827118304</v>
          </cell>
          <cell r="D506">
            <v>0.86863416035371899</v>
          </cell>
        </row>
        <row r="507">
          <cell r="B507" t="str">
            <v>Pdia3</v>
          </cell>
          <cell r="C507">
            <v>0.21054683665562199</v>
          </cell>
          <cell r="D507">
            <v>0.93040986149187799</v>
          </cell>
          <cell r="E507">
            <v>0.49337929895136001</v>
          </cell>
        </row>
        <row r="508">
          <cell r="B508" t="str">
            <v>Braf</v>
          </cell>
          <cell r="C508">
            <v>0.434760550083162</v>
          </cell>
          <cell r="D508">
            <v>1.17834813832091</v>
          </cell>
        </row>
        <row r="509">
          <cell r="B509" t="str">
            <v>Mt3</v>
          </cell>
          <cell r="C509">
            <v>0.241127796834159</v>
          </cell>
          <cell r="D509">
            <v>0.81335380999802298</v>
          </cell>
          <cell r="E509">
            <v>0.21403221187843199</v>
          </cell>
        </row>
        <row r="510">
          <cell r="B510" t="str">
            <v>Aco1</v>
          </cell>
          <cell r="C510">
            <v>0.52223244761875498</v>
          </cell>
          <cell r="D510">
            <v>0.88756869340710598</v>
          </cell>
          <cell r="E510">
            <v>0.39645850111916903</v>
          </cell>
        </row>
        <row r="511">
          <cell r="B511" t="str">
            <v>Adh5</v>
          </cell>
          <cell r="C511">
            <v>0.71128178259097996</v>
          </cell>
          <cell r="D511">
            <v>1.0235496388619101</v>
          </cell>
          <cell r="E511">
            <v>0.88972647044097897</v>
          </cell>
        </row>
        <row r="512">
          <cell r="B512" t="str">
            <v>Slc6a9</v>
          </cell>
          <cell r="C512">
            <v>0.66977640546373096</v>
          </cell>
          <cell r="D512">
            <v>1.2527129769202801</v>
          </cell>
        </row>
        <row r="513">
          <cell r="B513" t="str">
            <v>Adssl1</v>
          </cell>
          <cell r="C513">
            <v>0.99372990308091602</v>
          </cell>
          <cell r="D513">
            <v>1.00143378122259</v>
          </cell>
          <cell r="E513">
            <v>0.94449331450607599</v>
          </cell>
        </row>
        <row r="514">
          <cell r="B514" t="str">
            <v>Camk2b</v>
          </cell>
          <cell r="C514">
            <v>0.74824979880870601</v>
          </cell>
          <cell r="D514">
            <v>0.969408011748492</v>
          </cell>
          <cell r="E514">
            <v>0.76437678301702505</v>
          </cell>
        </row>
        <row r="515">
          <cell r="B515" t="str">
            <v>Nap1l1</v>
          </cell>
          <cell r="C515">
            <v>0.88999946682561104</v>
          </cell>
          <cell r="D515">
            <v>0.961010222859633</v>
          </cell>
          <cell r="E515">
            <v>0.44964654006733401</v>
          </cell>
        </row>
        <row r="516">
          <cell r="B516" t="str">
            <v>Atxn10</v>
          </cell>
          <cell r="C516">
            <v>0.78539360785291101</v>
          </cell>
          <cell r="D516">
            <v>1.025219874901</v>
          </cell>
          <cell r="E516">
            <v>0.84985712848433204</v>
          </cell>
        </row>
        <row r="517">
          <cell r="B517" t="str">
            <v>Nckap1</v>
          </cell>
          <cell r="C517">
            <v>0.87429752620689904</v>
          </cell>
          <cell r="D517">
            <v>1.01027397017764</v>
          </cell>
          <cell r="E517">
            <v>0.973161714385676</v>
          </cell>
        </row>
        <row r="518">
          <cell r="B518" t="str">
            <v>Sept4</v>
          </cell>
          <cell r="C518">
            <v>0.44127746295160603</v>
          </cell>
          <cell r="D518">
            <v>1.0798648095385599</v>
          </cell>
          <cell r="E518">
            <v>0.78809131453133896</v>
          </cell>
        </row>
        <row r="519">
          <cell r="B519" t="str">
            <v>Napb</v>
          </cell>
          <cell r="C519">
            <v>0.31477604173384099</v>
          </cell>
          <cell r="D519">
            <v>0.94211249109900297</v>
          </cell>
          <cell r="E519">
            <v>0.96345938251114904</v>
          </cell>
        </row>
        <row r="520">
          <cell r="B520" t="str">
            <v>Marcksl1</v>
          </cell>
          <cell r="C520">
            <v>8.0186010197274796E-2</v>
          </cell>
          <cell r="D520">
            <v>0.79027790705682399</v>
          </cell>
          <cell r="E520">
            <v>0.38049592394960602</v>
          </cell>
        </row>
        <row r="521">
          <cell r="B521" t="str">
            <v>Kif5c</v>
          </cell>
          <cell r="C521">
            <v>0.57595079966303597</v>
          </cell>
          <cell r="D521">
            <v>0.98342151641431497</v>
          </cell>
          <cell r="E521">
            <v>0.64283494567251298</v>
          </cell>
        </row>
        <row r="522">
          <cell r="B522" t="str">
            <v>Kif2a</v>
          </cell>
          <cell r="C522">
            <v>0.23544504968455299</v>
          </cell>
          <cell r="D522">
            <v>0.89250350143299695</v>
          </cell>
          <cell r="E522">
            <v>0.29483244673306402</v>
          </cell>
        </row>
        <row r="523">
          <cell r="B523" t="str">
            <v>Kif3a</v>
          </cell>
          <cell r="C523">
            <v>0.15484262150063599</v>
          </cell>
          <cell r="D523">
            <v>0.740795071707949</v>
          </cell>
          <cell r="E523">
            <v>0.48028208685127599</v>
          </cell>
        </row>
        <row r="524">
          <cell r="B524" t="str">
            <v>Grn</v>
          </cell>
          <cell r="C524">
            <v>0.39339454499257298</v>
          </cell>
          <cell r="D524">
            <v>1.4573179336998101</v>
          </cell>
        </row>
        <row r="525">
          <cell r="B525" t="str">
            <v>Prkcd</v>
          </cell>
          <cell r="C525">
            <v>0.19842015715440001</v>
          </cell>
          <cell r="D525">
            <v>2.0886671247355899</v>
          </cell>
        </row>
        <row r="526">
          <cell r="B526" t="str">
            <v>Pabpc1</v>
          </cell>
          <cell r="C526">
            <v>0.28042449031048999</v>
          </cell>
          <cell r="D526">
            <v>1.0745255791028301</v>
          </cell>
          <cell r="E526">
            <v>0.15885372787777</v>
          </cell>
        </row>
        <row r="527">
          <cell r="B527" t="str">
            <v>Gnb4</v>
          </cell>
          <cell r="C527">
            <v>0.73989776364698501</v>
          </cell>
          <cell r="D527">
            <v>0.96418364461542805</v>
          </cell>
        </row>
        <row r="528">
          <cell r="B528" t="str">
            <v>Hexa</v>
          </cell>
          <cell r="C528">
            <v>0.31869846616626302</v>
          </cell>
          <cell r="D528">
            <v>1.1793304459399501</v>
          </cell>
        </row>
        <row r="529">
          <cell r="B529" t="str">
            <v>Vcam1</v>
          </cell>
          <cell r="C529">
            <v>0.20097434309300799</v>
          </cell>
          <cell r="D529">
            <v>0.68186030197427505</v>
          </cell>
        </row>
        <row r="530">
          <cell r="B530" t="str">
            <v>Nedd8</v>
          </cell>
          <cell r="C530">
            <v>0.34533452296291101</v>
          </cell>
          <cell r="D530">
            <v>0.88723112186977504</v>
          </cell>
        </row>
        <row r="531">
          <cell r="B531" t="str">
            <v>Oat</v>
          </cell>
          <cell r="C531">
            <v>0.87460832078878703</v>
          </cell>
          <cell r="D531">
            <v>1.0237845145828499</v>
          </cell>
          <cell r="E531">
            <v>0.51117018839525097</v>
          </cell>
        </row>
        <row r="532">
          <cell r="B532" t="str">
            <v>Ckmt1</v>
          </cell>
          <cell r="C532">
            <v>0.89074982438843298</v>
          </cell>
          <cell r="D532">
            <v>0.99169176240363199</v>
          </cell>
          <cell r="E532">
            <v>3.2400928728924E-2</v>
          </cell>
        </row>
        <row r="533">
          <cell r="B533" t="str">
            <v>Fkbp4</v>
          </cell>
          <cell r="C533">
            <v>0.59063467183209795</v>
          </cell>
          <cell r="D533">
            <v>1.03931229565115</v>
          </cell>
          <cell r="E533">
            <v>0.63498347997511595</v>
          </cell>
        </row>
        <row r="534">
          <cell r="B534" t="str">
            <v>Ctnnd1</v>
          </cell>
          <cell r="C534">
            <v>0.94762676699137305</v>
          </cell>
          <cell r="D534">
            <v>1.0104201755059401</v>
          </cell>
          <cell r="E534">
            <v>0.26479833659987201</v>
          </cell>
        </row>
        <row r="535">
          <cell r="B535" t="str">
            <v>Aimp1</v>
          </cell>
          <cell r="C535">
            <v>0.79068055521268998</v>
          </cell>
          <cell r="D535">
            <v>1.0476843351457099</v>
          </cell>
          <cell r="E535">
            <v>0.64612559570422801</v>
          </cell>
        </row>
        <row r="536">
          <cell r="B536" t="str">
            <v>Prkar2b</v>
          </cell>
          <cell r="C536">
            <v>0.54370924218712702</v>
          </cell>
          <cell r="D536">
            <v>0.90016739698078596</v>
          </cell>
          <cell r="E536">
            <v>0.265790846179077</v>
          </cell>
        </row>
        <row r="537">
          <cell r="B537" t="str">
            <v>Slc6a1</v>
          </cell>
          <cell r="C537">
            <v>0.11177211480627899</v>
          </cell>
          <cell r="D537">
            <v>0.79551177951691199</v>
          </cell>
          <cell r="E537">
            <v>3.7164961124743399E-2</v>
          </cell>
        </row>
        <row r="538">
          <cell r="B538" t="str">
            <v>Slc6a11</v>
          </cell>
          <cell r="C538">
            <v>9.2418652392383505E-2</v>
          </cell>
          <cell r="D538">
            <v>0.79628817729412504</v>
          </cell>
          <cell r="E538">
            <v>0.138844543538543</v>
          </cell>
        </row>
        <row r="539">
          <cell r="B539" t="str">
            <v>Akt1</v>
          </cell>
          <cell r="C539">
            <v>0.36141541678119798</v>
          </cell>
          <cell r="D539">
            <v>0.57553264648517299</v>
          </cell>
        </row>
        <row r="540">
          <cell r="B540" t="str">
            <v>Dbi</v>
          </cell>
          <cell r="C540">
            <v>0.94035549738538304</v>
          </cell>
          <cell r="D540">
            <v>0.97714952041375103</v>
          </cell>
          <cell r="E540">
            <v>0.60652248781629703</v>
          </cell>
        </row>
        <row r="541">
          <cell r="B541" t="str">
            <v>Map2k1</v>
          </cell>
          <cell r="C541">
            <v>0.423082094354434</v>
          </cell>
          <cell r="D541">
            <v>0.92395960778247599</v>
          </cell>
          <cell r="E541">
            <v>0.46048503235298099</v>
          </cell>
        </row>
        <row r="542">
          <cell r="B542" t="str">
            <v>Scp2</v>
          </cell>
          <cell r="C542">
            <v>0.70391586633799397</v>
          </cell>
          <cell r="D542">
            <v>0.94336349445520895</v>
          </cell>
          <cell r="E542">
            <v>0.42765987035799002</v>
          </cell>
        </row>
        <row r="543">
          <cell r="B543" t="str">
            <v>Slc2a3</v>
          </cell>
          <cell r="C543">
            <v>0.37375848962830499</v>
          </cell>
          <cell r="D543">
            <v>0.94059711164062898</v>
          </cell>
          <cell r="E543">
            <v>0.153896998352096</v>
          </cell>
        </row>
        <row r="544">
          <cell r="B544" t="str">
            <v>Ssb</v>
          </cell>
          <cell r="C544">
            <v>0.57555079632637396</v>
          </cell>
          <cell r="D544">
            <v>0.90414237349805704</v>
          </cell>
          <cell r="E544">
            <v>0.98367083255538101</v>
          </cell>
        </row>
        <row r="545">
          <cell r="B545" t="str">
            <v>Kras</v>
          </cell>
          <cell r="C545">
            <v>0.45195323882790001</v>
          </cell>
          <cell r="D545">
            <v>1.0972038821694701</v>
          </cell>
          <cell r="E545">
            <v>0.233651732959089</v>
          </cell>
        </row>
        <row r="546">
          <cell r="B546" t="str">
            <v>Wars</v>
          </cell>
          <cell r="C546">
            <v>0.82897628535832901</v>
          </cell>
          <cell r="D546">
            <v>0.97555661390607895</v>
          </cell>
          <cell r="E546">
            <v>0.73953782083902098</v>
          </cell>
        </row>
        <row r="547">
          <cell r="B547" t="str">
            <v>Kif1a</v>
          </cell>
          <cell r="C547">
            <v>0.161085043148531</v>
          </cell>
          <cell r="D547">
            <v>1.0766076711760799</v>
          </cell>
          <cell r="E547">
            <v>0.28080733002406399</v>
          </cell>
        </row>
        <row r="548">
          <cell r="B548" t="str">
            <v>Ranbp1</v>
          </cell>
          <cell r="C548">
            <v>0.45206323194187997</v>
          </cell>
          <cell r="D548">
            <v>0.93639928725731902</v>
          </cell>
          <cell r="E548">
            <v>0.41552686167401498</v>
          </cell>
        </row>
        <row r="549">
          <cell r="B549" t="str">
            <v>Ptk2</v>
          </cell>
          <cell r="C549">
            <v>0.60165771412619995</v>
          </cell>
          <cell r="D549">
            <v>0.93577539112921904</v>
          </cell>
        </row>
        <row r="550">
          <cell r="B550" t="str">
            <v>Mif</v>
          </cell>
          <cell r="C550">
            <v>0.62186474016321103</v>
          </cell>
          <cell r="D550">
            <v>0.91600250175476505</v>
          </cell>
          <cell r="E550">
            <v>0.33619861020875003</v>
          </cell>
        </row>
        <row r="551">
          <cell r="B551" t="str">
            <v>Ephx2</v>
          </cell>
          <cell r="C551">
            <v>0.45579062687626498</v>
          </cell>
          <cell r="D551">
            <v>1.0998869967298599</v>
          </cell>
          <cell r="E551">
            <v>0.38849314219519099</v>
          </cell>
        </row>
        <row r="552">
          <cell r="B552" t="str">
            <v>Ptpn11</v>
          </cell>
          <cell r="C552">
            <v>0.73290636344860904</v>
          </cell>
          <cell r="D552">
            <v>1.0972330089484701</v>
          </cell>
          <cell r="E552">
            <v>0.50750892568899098</v>
          </cell>
        </row>
        <row r="553">
          <cell r="B553" t="str">
            <v>Rab3d</v>
          </cell>
          <cell r="C553">
            <v>0.322999459696932</v>
          </cell>
          <cell r="D553">
            <v>0.49928385344255199</v>
          </cell>
        </row>
        <row r="554">
          <cell r="B554" t="str">
            <v>Rab5c</v>
          </cell>
          <cell r="C554">
            <v>0.259971232504081</v>
          </cell>
          <cell r="D554">
            <v>0.88082434455980096</v>
          </cell>
          <cell r="E554">
            <v>0.25888277191251202</v>
          </cell>
        </row>
        <row r="555">
          <cell r="B555" t="str">
            <v>Rab6a</v>
          </cell>
          <cell r="C555">
            <v>0.83292957445715099</v>
          </cell>
          <cell r="D555">
            <v>0.98371355997916698</v>
          </cell>
        </row>
        <row r="556">
          <cell r="B556" t="str">
            <v>Rab21</v>
          </cell>
          <cell r="C556">
            <v>1.8131329962950499E-2</v>
          </cell>
          <cell r="D556">
            <v>1.1707335192097701</v>
          </cell>
          <cell r="E556">
            <v>0.56113992811477797</v>
          </cell>
        </row>
        <row r="557">
          <cell r="B557" t="str">
            <v>Rab22a</v>
          </cell>
          <cell r="C557">
            <v>6.7402818272166598E-2</v>
          </cell>
          <cell r="D557">
            <v>2.65374001011129</v>
          </cell>
        </row>
        <row r="558">
          <cell r="B558" t="str">
            <v>Rab23</v>
          </cell>
          <cell r="C558">
            <v>0.83396368271865096</v>
          </cell>
          <cell r="D558">
            <v>0.98679516162415903</v>
          </cell>
          <cell r="E558">
            <v>0.41776737507273898</v>
          </cell>
        </row>
        <row r="559">
          <cell r="B559" t="str">
            <v>Rab24</v>
          </cell>
          <cell r="C559">
            <v>0.60714549338648505</v>
          </cell>
          <cell r="D559">
            <v>1.3272585247736299</v>
          </cell>
        </row>
        <row r="560">
          <cell r="B560" t="str">
            <v>Rab17</v>
          </cell>
          <cell r="C560">
            <v>0.39459164129848801</v>
          </cell>
          <cell r="D560">
            <v>0.79839824442340102</v>
          </cell>
        </row>
        <row r="561">
          <cell r="B561" t="str">
            <v>Rab18</v>
          </cell>
          <cell r="C561">
            <v>0.41970846254809102</v>
          </cell>
          <cell r="D561">
            <v>1.09449496974076</v>
          </cell>
          <cell r="E561">
            <v>0.57077090711593903</v>
          </cell>
        </row>
        <row r="562">
          <cell r="B562" t="str">
            <v>Grin2a</v>
          </cell>
          <cell r="C562">
            <v>0.98443581281609704</v>
          </cell>
          <cell r="D562">
            <v>1.0024216265405499</v>
          </cell>
          <cell r="E562">
            <v>0.69876427841650601</v>
          </cell>
        </row>
        <row r="563">
          <cell r="B563" t="str">
            <v>Grin1</v>
          </cell>
          <cell r="C563">
            <v>0.47682485429709698</v>
          </cell>
          <cell r="D563">
            <v>1.0520135956369401</v>
          </cell>
          <cell r="E563">
            <v>0.93349514865159899</v>
          </cell>
        </row>
        <row r="564">
          <cell r="B564" t="str">
            <v>Pdha1</v>
          </cell>
          <cell r="C564">
            <v>0.95865108407571797</v>
          </cell>
          <cell r="D564">
            <v>0.99479448607505605</v>
          </cell>
          <cell r="E564">
            <v>0.50958052316972702</v>
          </cell>
        </row>
        <row r="565">
          <cell r="B565" t="str">
            <v>Fah</v>
          </cell>
          <cell r="C565">
            <v>0.34945309044634898</v>
          </cell>
          <cell r="D565">
            <v>1.19487355461336</v>
          </cell>
          <cell r="E565">
            <v>0.26447680639316301</v>
          </cell>
        </row>
        <row r="566">
          <cell r="B566" t="str">
            <v>Fbl</v>
          </cell>
          <cell r="C566">
            <v>0.66744512200068995</v>
          </cell>
          <cell r="D566">
            <v>1.1228043419692399</v>
          </cell>
          <cell r="E566">
            <v>0.27590696001019999</v>
          </cell>
        </row>
        <row r="567">
          <cell r="B567" t="str">
            <v>Canx</v>
          </cell>
          <cell r="C567">
            <v>0.34878603149028697</v>
          </cell>
          <cell r="D567">
            <v>0.91288730015986996</v>
          </cell>
          <cell r="E567">
            <v>0.144259352155958</v>
          </cell>
        </row>
        <row r="568">
          <cell r="B568" t="str">
            <v>Ap1m1</v>
          </cell>
          <cell r="C568">
            <v>0.42960910090815302</v>
          </cell>
          <cell r="D568">
            <v>0.84083628107922204</v>
          </cell>
          <cell r="E568">
            <v>0.45310828560812599</v>
          </cell>
        </row>
        <row r="569">
          <cell r="B569" t="str">
            <v>Prdx1</v>
          </cell>
          <cell r="C569">
            <v>0.21659895360158701</v>
          </cell>
          <cell r="D569">
            <v>1.0532040959934099</v>
          </cell>
          <cell r="E569">
            <v>0.26544021864809503</v>
          </cell>
        </row>
        <row r="570">
          <cell r="B570" t="str">
            <v>Gpm6a</v>
          </cell>
          <cell r="C570">
            <v>0.118109740288634</v>
          </cell>
          <cell r="D570">
            <v>0.88302087224947601</v>
          </cell>
          <cell r="E570">
            <v>2.7700830673961101E-2</v>
          </cell>
        </row>
        <row r="571">
          <cell r="B571" t="str">
            <v>Gpm6b</v>
          </cell>
          <cell r="C571">
            <v>0.34242488860623199</v>
          </cell>
          <cell r="D571">
            <v>0.88874348496886002</v>
          </cell>
          <cell r="E571">
            <v>0.65972728905594302</v>
          </cell>
        </row>
        <row r="572">
          <cell r="B572" t="str">
            <v>Ptpn12</v>
          </cell>
          <cell r="C572">
            <v>0.30597009681806198</v>
          </cell>
          <cell r="D572">
            <v>1.4643713355530401</v>
          </cell>
        </row>
        <row r="573">
          <cell r="B573" t="str">
            <v>Fmr1</v>
          </cell>
          <cell r="C573">
            <v>0.87438884128199801</v>
          </cell>
          <cell r="D573">
            <v>0.96877055805984802</v>
          </cell>
        </row>
        <row r="574">
          <cell r="B574" t="str">
            <v>Rpl12</v>
          </cell>
          <cell r="C574">
            <v>0.97396314259733796</v>
          </cell>
          <cell r="D574">
            <v>1.00384135863295</v>
          </cell>
          <cell r="E574">
            <v>0.76857789472825599</v>
          </cell>
        </row>
        <row r="575">
          <cell r="B575" t="str">
            <v>Rpl18</v>
          </cell>
          <cell r="C575">
            <v>0.82148528338263305</v>
          </cell>
          <cell r="D575">
            <v>0.97986004406696503</v>
          </cell>
          <cell r="E575">
            <v>0.32825812578860097</v>
          </cell>
        </row>
        <row r="576">
          <cell r="B576" t="str">
            <v>Cpox</v>
          </cell>
          <cell r="C576">
            <v>0.88370432858829695</v>
          </cell>
          <cell r="D576">
            <v>0.96365948534539303</v>
          </cell>
        </row>
        <row r="577">
          <cell r="B577" t="str">
            <v>Gnl1</v>
          </cell>
          <cell r="C577">
            <v>0.51714784071225695</v>
          </cell>
          <cell r="D577">
            <v>1.07588720791881</v>
          </cell>
          <cell r="E577">
            <v>0.42458623017907698</v>
          </cell>
        </row>
        <row r="578">
          <cell r="B578" t="str">
            <v>Ppm1b</v>
          </cell>
          <cell r="C578">
            <v>0.27253538248610099</v>
          </cell>
          <cell r="D578">
            <v>1.4237772556150701</v>
          </cell>
          <cell r="E578">
            <v>0.39591407866664402</v>
          </cell>
        </row>
        <row r="579">
          <cell r="B579" t="str">
            <v>Por</v>
          </cell>
          <cell r="C579">
            <v>0.51986078523883905</v>
          </cell>
          <cell r="D579">
            <v>1.0620578997413099</v>
          </cell>
          <cell r="E579">
            <v>0.84739940209550901</v>
          </cell>
        </row>
        <row r="580">
          <cell r="B580" t="str">
            <v>Tagln</v>
          </cell>
          <cell r="C580">
            <v>0.42160382571885602</v>
          </cell>
          <cell r="D580">
            <v>0.72263902844813899</v>
          </cell>
        </row>
        <row r="581">
          <cell r="B581" t="str">
            <v>Hmgcl</v>
          </cell>
          <cell r="C581">
            <v>0.188809690417611</v>
          </cell>
          <cell r="D581">
            <v>1.31978664593372</v>
          </cell>
          <cell r="E581">
            <v>3.3743365458754801E-3</v>
          </cell>
        </row>
        <row r="582">
          <cell r="B582" t="str">
            <v>Hspa9</v>
          </cell>
          <cell r="C582">
            <v>0.41430316715688897</v>
          </cell>
          <cell r="D582">
            <v>0.95926981709690196</v>
          </cell>
          <cell r="E582">
            <v>0.90508954049553203</v>
          </cell>
        </row>
        <row r="583">
          <cell r="B583" t="str">
            <v>Cdh4</v>
          </cell>
          <cell r="C583">
            <v>0.30197290149821199</v>
          </cell>
          <cell r="D583">
            <v>0.79264520948651895</v>
          </cell>
        </row>
        <row r="584">
          <cell r="B584" t="str">
            <v>Dnm1</v>
          </cell>
          <cell r="C584">
            <v>0.88715019394342898</v>
          </cell>
          <cell r="D584">
            <v>1.00596512026166</v>
          </cell>
          <cell r="E584">
            <v>0.73082866877872599</v>
          </cell>
        </row>
        <row r="585">
          <cell r="B585" t="str">
            <v>Dnm2</v>
          </cell>
          <cell r="C585">
            <v>0.274525595685362</v>
          </cell>
          <cell r="D585">
            <v>1.8874457066604</v>
          </cell>
        </row>
        <row r="586">
          <cell r="B586" t="str">
            <v>Col18a1</v>
          </cell>
          <cell r="C586">
            <v>0.33789967352804601</v>
          </cell>
          <cell r="D586">
            <v>0.68394119292527999</v>
          </cell>
        </row>
        <row r="587">
          <cell r="B587" t="str">
            <v>Tjp1</v>
          </cell>
          <cell r="C587">
            <v>0.58797579992868598</v>
          </cell>
          <cell r="D587">
            <v>1.1837169827570699</v>
          </cell>
          <cell r="E587">
            <v>0.23625548084018999</v>
          </cell>
        </row>
        <row r="588">
          <cell r="B588" t="str">
            <v>Fyn</v>
          </cell>
          <cell r="C588">
            <v>0.38090585105482699</v>
          </cell>
          <cell r="D588">
            <v>0.95341751737927305</v>
          </cell>
          <cell r="E588">
            <v>0.38547900812649</v>
          </cell>
        </row>
        <row r="589">
          <cell r="B589" t="str">
            <v>Fen1</v>
          </cell>
          <cell r="C589">
            <v>8.0891405917922404E-2</v>
          </cell>
          <cell r="D589">
            <v>0.55395192101909396</v>
          </cell>
        </row>
        <row r="590">
          <cell r="B590" t="str">
            <v>Cap1</v>
          </cell>
          <cell r="C590">
            <v>0.53022416442854303</v>
          </cell>
          <cell r="D590">
            <v>0.916813421520424</v>
          </cell>
          <cell r="E590">
            <v>0.155016815423688</v>
          </cell>
        </row>
        <row r="591">
          <cell r="B591" t="str">
            <v>Tkt</v>
          </cell>
          <cell r="C591">
            <v>0.78447601263182198</v>
          </cell>
          <cell r="D591">
            <v>1.0134100337101399</v>
          </cell>
          <cell r="E591">
            <v>0.89366371020752</v>
          </cell>
        </row>
        <row r="592">
          <cell r="B592" t="str">
            <v>Cd82</v>
          </cell>
          <cell r="C592">
            <v>0.67309282141288196</v>
          </cell>
          <cell r="D592">
            <v>1.13634267606432</v>
          </cell>
          <cell r="E592">
            <v>0.345620776419786</v>
          </cell>
        </row>
        <row r="593">
          <cell r="B593" t="str">
            <v>Vps26a</v>
          </cell>
          <cell r="C593">
            <v>0.44328514749788001</v>
          </cell>
          <cell r="D593">
            <v>0.81584202947533002</v>
          </cell>
          <cell r="E593">
            <v>0.245817507960888</v>
          </cell>
        </row>
        <row r="594">
          <cell r="B594" t="str">
            <v>Tfam</v>
          </cell>
          <cell r="C594">
            <v>0.53459194977145397</v>
          </cell>
          <cell r="D594">
            <v>1.1012159519615099</v>
          </cell>
          <cell r="E594">
            <v>0.80636920885548402</v>
          </cell>
        </row>
        <row r="595">
          <cell r="B595" t="str">
            <v>Rpl28</v>
          </cell>
          <cell r="C595">
            <v>0.74937056446262396</v>
          </cell>
          <cell r="D595">
            <v>1.0241282818845501</v>
          </cell>
          <cell r="E595">
            <v>0.33056397900838302</v>
          </cell>
        </row>
        <row r="596">
          <cell r="B596" t="str">
            <v>Acsl1</v>
          </cell>
          <cell r="C596">
            <v>0.88630613979844797</v>
          </cell>
          <cell r="D596">
            <v>0.97490534720444899</v>
          </cell>
          <cell r="E596">
            <v>0.16212275810978699</v>
          </cell>
        </row>
        <row r="597">
          <cell r="B597" t="str">
            <v>Matk</v>
          </cell>
          <cell r="C597">
            <v>0.445453293491337</v>
          </cell>
          <cell r="D597">
            <v>0.89612501268183298</v>
          </cell>
        </row>
        <row r="598">
          <cell r="B598" t="str">
            <v>Eci1</v>
          </cell>
          <cell r="C598">
            <v>0.160291754387549</v>
          </cell>
          <cell r="D598">
            <v>1.4899188906512899</v>
          </cell>
          <cell r="E598">
            <v>0.21816567025661901</v>
          </cell>
        </row>
        <row r="599">
          <cell r="B599" t="str">
            <v>Sept2</v>
          </cell>
          <cell r="C599">
            <v>0.111333294751026</v>
          </cell>
          <cell r="D599">
            <v>1.21547564516993</v>
          </cell>
          <cell r="E599">
            <v>8.0830664446456299E-2</v>
          </cell>
        </row>
        <row r="600">
          <cell r="B600" t="str">
            <v>Stat1</v>
          </cell>
          <cell r="C600">
            <v>0.902147057783661</v>
          </cell>
          <cell r="D600">
            <v>1.12592017925504</v>
          </cell>
        </row>
        <row r="601">
          <cell r="B601" t="str">
            <v>Eps15</v>
          </cell>
          <cell r="C601">
            <v>0.91056802594304698</v>
          </cell>
          <cell r="D601">
            <v>0.98123005505627203</v>
          </cell>
          <cell r="E601">
            <v>0.69862831771579403</v>
          </cell>
        </row>
        <row r="602">
          <cell r="B602" t="str">
            <v>Pura</v>
          </cell>
          <cell r="C602">
            <v>0.64724856763049798</v>
          </cell>
          <cell r="D602">
            <v>0.95753015914745598</v>
          </cell>
          <cell r="E602">
            <v>0.84540967157358005</v>
          </cell>
        </row>
        <row r="603">
          <cell r="B603" t="str">
            <v>Htt</v>
          </cell>
          <cell r="C603">
            <v>0.48062044764436501</v>
          </cell>
          <cell r="D603">
            <v>1.1161873491263501</v>
          </cell>
          <cell r="E603">
            <v>0.67099611272758897</v>
          </cell>
        </row>
        <row r="604">
          <cell r="B604" t="str">
            <v>Cct8</v>
          </cell>
          <cell r="C604">
            <v>0.80022560080392602</v>
          </cell>
          <cell r="D604">
            <v>1.00859363072902</v>
          </cell>
          <cell r="E604">
            <v>0.55440816234215295</v>
          </cell>
        </row>
        <row r="605">
          <cell r="B605" t="str">
            <v>Slc1a2</v>
          </cell>
          <cell r="C605">
            <v>9.2819387388811098E-2</v>
          </cell>
          <cell r="D605">
            <v>0.86703480145106104</v>
          </cell>
          <cell r="E605">
            <v>2.97595527055598E-2</v>
          </cell>
        </row>
        <row r="606">
          <cell r="B606" t="str">
            <v>Hist1h1e</v>
          </cell>
          <cell r="C606">
            <v>0.73810840476821005</v>
          </cell>
          <cell r="D606">
            <v>0.96398565733691199</v>
          </cell>
          <cell r="E606">
            <v>0.25894961891020002</v>
          </cell>
        </row>
        <row r="607">
          <cell r="B607" t="str">
            <v>Hist1h1a</v>
          </cell>
          <cell r="C607">
            <v>0.97499292722351205</v>
          </cell>
          <cell r="D607">
            <v>0.98896615899616402</v>
          </cell>
        </row>
        <row r="608">
          <cell r="B608" t="str">
            <v>Hist1h1b</v>
          </cell>
          <cell r="C608">
            <v>0.63640702946777705</v>
          </cell>
          <cell r="D608">
            <v>1.1024676254090899</v>
          </cell>
        </row>
        <row r="609">
          <cell r="B609" t="str">
            <v>Hist1h1d</v>
          </cell>
          <cell r="C609">
            <v>0.87799648283568099</v>
          </cell>
          <cell r="D609">
            <v>1.01755155661436</v>
          </cell>
          <cell r="E609">
            <v>0.23982245416054701</v>
          </cell>
        </row>
        <row r="610">
          <cell r="B610" t="str">
            <v>Itgav</v>
          </cell>
          <cell r="C610">
            <v>0.30085417362984701</v>
          </cell>
          <cell r="D610">
            <v>1.2475161221976401</v>
          </cell>
          <cell r="E610">
            <v>0.87443665042459495</v>
          </cell>
        </row>
        <row r="611">
          <cell r="B611" t="str">
            <v>Akr1b1</v>
          </cell>
          <cell r="C611">
            <v>0.32378943568723301</v>
          </cell>
          <cell r="D611">
            <v>1.07195842635494</v>
          </cell>
          <cell r="E611">
            <v>0.160283879285955</v>
          </cell>
        </row>
        <row r="612">
          <cell r="B612" t="str">
            <v>Cfl2</v>
          </cell>
          <cell r="C612">
            <v>0.30468444157556601</v>
          </cell>
          <cell r="D612">
            <v>1.0830615937377801</v>
          </cell>
          <cell r="E612">
            <v>0.33705854205515301</v>
          </cell>
        </row>
        <row r="613">
          <cell r="B613" t="str">
            <v>Fkbp2</v>
          </cell>
          <cell r="C613">
            <v>8.2650092701917297E-2</v>
          </cell>
          <cell r="D613">
            <v>0.92290292996919998</v>
          </cell>
          <cell r="E613">
            <v>0.15187223278534201</v>
          </cell>
        </row>
        <row r="614">
          <cell r="B614" t="str">
            <v>Acadm</v>
          </cell>
          <cell r="C614">
            <v>4.6571300528741803E-2</v>
          </cell>
          <cell r="D614">
            <v>0.72929137746328598</v>
          </cell>
          <cell r="E614">
            <v>0.19759305410507499</v>
          </cell>
        </row>
        <row r="615">
          <cell r="B615" t="str">
            <v>Rangap1</v>
          </cell>
          <cell r="C615">
            <v>0.62658158710543799</v>
          </cell>
          <cell r="D615">
            <v>0.86825579839667899</v>
          </cell>
          <cell r="E615">
            <v>0.87804780971546703</v>
          </cell>
        </row>
        <row r="616">
          <cell r="B616" t="str">
            <v>Syt1</v>
          </cell>
          <cell r="C616">
            <v>0.997821709260441</v>
          </cell>
          <cell r="D616">
            <v>1.00020151929163</v>
          </cell>
          <cell r="E616">
            <v>0.117369859030447</v>
          </cell>
        </row>
        <row r="617">
          <cell r="B617" t="str">
            <v>Syt2</v>
          </cell>
          <cell r="C617">
            <v>0.58244973365656805</v>
          </cell>
          <cell r="D617">
            <v>1.0720601332298301</v>
          </cell>
          <cell r="E617">
            <v>0.88274522169272196</v>
          </cell>
        </row>
        <row r="618">
          <cell r="B618" t="str">
            <v>Cdkn1b</v>
          </cell>
          <cell r="C618">
            <v>0.45271725869714502</v>
          </cell>
          <cell r="D618">
            <v>1.1260382140870999</v>
          </cell>
        </row>
        <row r="619">
          <cell r="B619" t="str">
            <v>Gstp2</v>
          </cell>
          <cell r="C619">
            <v>0.928468847724507</v>
          </cell>
          <cell r="D619">
            <v>0.992218221719671</v>
          </cell>
        </row>
        <row r="620">
          <cell r="B620" t="str">
            <v>Nsf</v>
          </cell>
          <cell r="C620">
            <v>9.1095393497521507E-2</v>
          </cell>
          <cell r="D620">
            <v>0.95418357991036495</v>
          </cell>
          <cell r="E620">
            <v>0.55823333055126101</v>
          </cell>
        </row>
        <row r="621">
          <cell r="B621" t="str">
            <v>Psmc2</v>
          </cell>
          <cell r="C621">
            <v>0.63135119241876403</v>
          </cell>
          <cell r="D621">
            <v>0.98054997886544504</v>
          </cell>
          <cell r="E621">
            <v>0.65186475130393096</v>
          </cell>
        </row>
        <row r="622">
          <cell r="B622" t="str">
            <v>Rab11b</v>
          </cell>
          <cell r="C622">
            <v>0.27015751374986602</v>
          </cell>
          <cell r="D622">
            <v>1.0817704174924601</v>
          </cell>
          <cell r="E622">
            <v>0.44482895007946999</v>
          </cell>
        </row>
        <row r="623">
          <cell r="B623" t="str">
            <v>Ina</v>
          </cell>
          <cell r="C623">
            <v>1.82556556958384E-2</v>
          </cell>
          <cell r="D623">
            <v>1.1866942491017001</v>
          </cell>
          <cell r="E623">
            <v>0.34681520047508302</v>
          </cell>
        </row>
        <row r="624">
          <cell r="B624" t="str">
            <v>Adss</v>
          </cell>
          <cell r="C624">
            <v>6.4455440188103702E-2</v>
          </cell>
          <cell r="D624">
            <v>1.3340864745441701</v>
          </cell>
          <cell r="E624">
            <v>0.16074370447587399</v>
          </cell>
        </row>
        <row r="625">
          <cell r="B625" t="str">
            <v>Brcc3</v>
          </cell>
          <cell r="C625">
            <v>0.11783167343422001</v>
          </cell>
          <cell r="D625">
            <v>2.1458364449372702</v>
          </cell>
        </row>
        <row r="626">
          <cell r="B626" t="str">
            <v>Nedd4</v>
          </cell>
          <cell r="C626">
            <v>0.12615946312920501</v>
          </cell>
          <cell r="D626">
            <v>0.61114479654532405</v>
          </cell>
        </row>
        <row r="627">
          <cell r="B627" t="str">
            <v>Stt3a</v>
          </cell>
          <cell r="C627">
            <v>0.48942723793904003</v>
          </cell>
          <cell r="D627">
            <v>0.91532101179721403</v>
          </cell>
        </row>
        <row r="628">
          <cell r="B628" t="str">
            <v>Cryz</v>
          </cell>
          <cell r="C628">
            <v>0.49068963441102598</v>
          </cell>
          <cell r="D628">
            <v>1.1908762326940401</v>
          </cell>
          <cell r="E628">
            <v>0.33038455118673499</v>
          </cell>
        </row>
        <row r="629">
          <cell r="B629" t="str">
            <v>Rph3a</v>
          </cell>
          <cell r="C629">
            <v>0.41119808603316899</v>
          </cell>
          <cell r="D629">
            <v>0.87187684440609603</v>
          </cell>
          <cell r="E629">
            <v>0.25646252910006601</v>
          </cell>
        </row>
        <row r="630">
          <cell r="B630" t="str">
            <v>Aldh2</v>
          </cell>
          <cell r="C630">
            <v>0.95154481660262402</v>
          </cell>
          <cell r="D630">
            <v>1.0033487832622501</v>
          </cell>
          <cell r="E630">
            <v>0.44740732324884602</v>
          </cell>
        </row>
        <row r="631">
          <cell r="B631" t="str">
            <v>Aldh3a2</v>
          </cell>
          <cell r="C631">
            <v>0.17190976654427401</v>
          </cell>
          <cell r="D631">
            <v>0.86543599995348197</v>
          </cell>
          <cell r="E631">
            <v>9.4014389525848299E-2</v>
          </cell>
        </row>
        <row r="632">
          <cell r="B632" t="str">
            <v>Capza1</v>
          </cell>
          <cell r="C632">
            <v>0.65258534557805703</v>
          </cell>
          <cell r="D632">
            <v>0.77584259370841102</v>
          </cell>
        </row>
        <row r="633">
          <cell r="B633" t="str">
            <v>Capza2</v>
          </cell>
          <cell r="C633">
            <v>0.40863383563901101</v>
          </cell>
          <cell r="D633">
            <v>1.0388687306836999</v>
          </cell>
          <cell r="E633">
            <v>0.74363041338867797</v>
          </cell>
        </row>
        <row r="634">
          <cell r="B634" t="str">
            <v>Capzb</v>
          </cell>
          <cell r="C634">
            <v>0.62645300643535196</v>
          </cell>
          <cell r="D634">
            <v>0.95693905991172201</v>
          </cell>
          <cell r="E634">
            <v>0.47081458379069502</v>
          </cell>
        </row>
        <row r="635">
          <cell r="B635" t="str">
            <v>Gsr</v>
          </cell>
          <cell r="C635">
            <v>0.19387360703940201</v>
          </cell>
          <cell r="D635">
            <v>1.1467524098239501</v>
          </cell>
          <cell r="E635">
            <v>0.85107336391527599</v>
          </cell>
        </row>
        <row r="636">
          <cell r="B636" t="str">
            <v>Mtx1</v>
          </cell>
          <cell r="C636">
            <v>0.52336724513793897</v>
          </cell>
          <cell r="D636">
            <v>0.93832880445698097</v>
          </cell>
          <cell r="E636">
            <v>0.48347725040879902</v>
          </cell>
        </row>
        <row r="637">
          <cell r="B637" t="str">
            <v>Map2k4</v>
          </cell>
          <cell r="C637">
            <v>0.445524253960979</v>
          </cell>
          <cell r="D637">
            <v>0.89908686564038998</v>
          </cell>
          <cell r="E637">
            <v>0.15970712020658401</v>
          </cell>
        </row>
        <row r="638">
          <cell r="B638" t="str">
            <v>Pfkm</v>
          </cell>
          <cell r="C638">
            <v>0.98899378539927296</v>
          </cell>
          <cell r="D638">
            <v>0.99911812034627101</v>
          </cell>
          <cell r="E638">
            <v>0.72730618606707298</v>
          </cell>
        </row>
        <row r="639">
          <cell r="B639" t="str">
            <v>Rpl6</v>
          </cell>
          <cell r="C639">
            <v>0.73019379316891997</v>
          </cell>
          <cell r="D639">
            <v>1.01006192479225</v>
          </cell>
          <cell r="E639">
            <v>0.84102408897194303</v>
          </cell>
        </row>
        <row r="640">
          <cell r="B640" t="str">
            <v>Rpl29</v>
          </cell>
          <cell r="C640">
            <v>0.61888891450856898</v>
          </cell>
          <cell r="D640">
            <v>0.87886198980184005</v>
          </cell>
        </row>
        <row r="641">
          <cell r="B641" t="str">
            <v>Crat</v>
          </cell>
          <cell r="C641">
            <v>0.130133822207537</v>
          </cell>
          <cell r="D641">
            <v>0.90116839644547697</v>
          </cell>
          <cell r="E641">
            <v>0.57324854079766996</v>
          </cell>
        </row>
        <row r="642">
          <cell r="B642" t="str">
            <v>Crkl</v>
          </cell>
          <cell r="C642">
            <v>0.43370081719332998</v>
          </cell>
          <cell r="D642">
            <v>0.88384682044472296</v>
          </cell>
          <cell r="E642">
            <v>0.243650644577704</v>
          </cell>
        </row>
        <row r="643">
          <cell r="B643" t="str">
            <v>Rplp1</v>
          </cell>
          <cell r="C643">
            <v>0.935069603463901</v>
          </cell>
          <cell r="D643">
            <v>1.07590097579227</v>
          </cell>
        </row>
        <row r="644">
          <cell r="B644" t="str">
            <v>Rpl5</v>
          </cell>
          <cell r="C644">
            <v>0.26300531717548198</v>
          </cell>
          <cell r="D644">
            <v>1.10241777885638</v>
          </cell>
          <cell r="E644">
            <v>0.34392862934953</v>
          </cell>
        </row>
        <row r="645">
          <cell r="B645" t="str">
            <v>Rpl13</v>
          </cell>
          <cell r="C645">
            <v>0.91661991249005603</v>
          </cell>
          <cell r="D645">
            <v>0.99190188053144401</v>
          </cell>
          <cell r="E645">
            <v>0.52256035574415105</v>
          </cell>
        </row>
        <row r="646">
          <cell r="B646" t="str">
            <v>Rpl36</v>
          </cell>
          <cell r="C646">
            <v>0.55787645387724205</v>
          </cell>
          <cell r="D646">
            <v>0.70814655542522598</v>
          </cell>
        </row>
        <row r="647">
          <cell r="B647" t="str">
            <v>Anxa5</v>
          </cell>
          <cell r="C647">
            <v>6.9814560229875797E-2</v>
          </cell>
          <cell r="D647">
            <v>1.1001521805575001</v>
          </cell>
          <cell r="E647">
            <v>0.368348509540535</v>
          </cell>
        </row>
        <row r="648">
          <cell r="B648" t="str">
            <v>Epb41</v>
          </cell>
          <cell r="C648">
            <v>0.39469179835879997</v>
          </cell>
          <cell r="D648">
            <v>1.5105956441758399</v>
          </cell>
        </row>
        <row r="649">
          <cell r="B649" t="str">
            <v>Gad1</v>
          </cell>
          <cell r="C649">
            <v>0.54702283604802204</v>
          </cell>
          <cell r="D649">
            <v>0.88366548942432799</v>
          </cell>
          <cell r="E649">
            <v>0.10330907481526901</v>
          </cell>
        </row>
        <row r="650">
          <cell r="B650" t="str">
            <v>Gad2</v>
          </cell>
          <cell r="C650">
            <v>0.89609827710809797</v>
          </cell>
          <cell r="D650">
            <v>1.06943624023265</v>
          </cell>
          <cell r="E650">
            <v>0.49796101588681901</v>
          </cell>
        </row>
        <row r="651">
          <cell r="B651" t="str">
            <v>Tbca</v>
          </cell>
          <cell r="C651">
            <v>0.32925717797955101</v>
          </cell>
          <cell r="D651">
            <v>1.6933175938374101</v>
          </cell>
        </row>
        <row r="652">
          <cell r="B652" t="str">
            <v>Ppp3cb</v>
          </cell>
          <cell r="C652">
            <v>0.73470900108897497</v>
          </cell>
          <cell r="D652">
            <v>0.97367893718374199</v>
          </cell>
          <cell r="E652">
            <v>0.84977619956444095</v>
          </cell>
        </row>
        <row r="653">
          <cell r="B653" t="str">
            <v>Lmna</v>
          </cell>
          <cell r="C653">
            <v>0.86312216440787504</v>
          </cell>
          <cell r="D653">
            <v>0.98511591363478301</v>
          </cell>
          <cell r="E653">
            <v>0.119173321891741</v>
          </cell>
        </row>
        <row r="654">
          <cell r="B654" t="str">
            <v>Hspa4l</v>
          </cell>
          <cell r="C654">
            <v>0.86592743876716305</v>
          </cell>
          <cell r="D654">
            <v>0.99301064614467105</v>
          </cell>
          <cell r="E654">
            <v>0.15219754434934701</v>
          </cell>
        </row>
        <row r="655">
          <cell r="B655" t="str">
            <v>Cbr1</v>
          </cell>
          <cell r="C655">
            <v>0.31100119249657998</v>
          </cell>
          <cell r="D655">
            <v>1.0617307410330501</v>
          </cell>
          <cell r="E655">
            <v>0.77863156521797205</v>
          </cell>
        </row>
        <row r="656">
          <cell r="B656" t="str">
            <v>Cox7a2</v>
          </cell>
          <cell r="C656">
            <v>0.58672159180850902</v>
          </cell>
          <cell r="D656">
            <v>0.95303340663651204</v>
          </cell>
        </row>
        <row r="657">
          <cell r="B657" t="str">
            <v>Gstm5</v>
          </cell>
          <cell r="C657">
            <v>0.30900185341409597</v>
          </cell>
          <cell r="D657">
            <v>0.95834540585762296</v>
          </cell>
          <cell r="E657">
            <v>0.77330162585478102</v>
          </cell>
        </row>
        <row r="658">
          <cell r="B658" t="str">
            <v>Slc25a4</v>
          </cell>
          <cell r="C658">
            <v>0.88534910406790102</v>
          </cell>
          <cell r="D658">
            <v>1.01274150662817</v>
          </cell>
          <cell r="E658">
            <v>0.48156833633985902</v>
          </cell>
        </row>
        <row r="659">
          <cell r="B659" t="str">
            <v>Cit</v>
          </cell>
          <cell r="C659">
            <v>0.77137097613207894</v>
          </cell>
          <cell r="D659">
            <v>0.94809025368057198</v>
          </cell>
          <cell r="E659">
            <v>0.85793700805976703</v>
          </cell>
        </row>
        <row r="660">
          <cell r="B660" t="str">
            <v>Hnrnpa1</v>
          </cell>
          <cell r="C660">
            <v>0.51843631764110598</v>
          </cell>
          <cell r="D660">
            <v>0.94766491327518598</v>
          </cell>
          <cell r="E660">
            <v>0.62540902176206203</v>
          </cell>
        </row>
        <row r="661">
          <cell r="B661" t="str">
            <v>Inpp1</v>
          </cell>
          <cell r="C661">
            <v>0.243708445325654</v>
          </cell>
          <cell r="D661">
            <v>0.83291510075330299</v>
          </cell>
          <cell r="E661">
            <v>0.175525523782668</v>
          </cell>
        </row>
        <row r="662">
          <cell r="B662" t="str">
            <v>Ppm1a</v>
          </cell>
          <cell r="C662">
            <v>0.122130634148419</v>
          </cell>
          <cell r="D662">
            <v>0.38472943425052802</v>
          </cell>
          <cell r="E662">
            <v>4.2046386581199101E-2</v>
          </cell>
        </row>
        <row r="663">
          <cell r="B663" t="str">
            <v>Ptpre</v>
          </cell>
          <cell r="C663">
            <v>0.52016250827494703</v>
          </cell>
          <cell r="D663">
            <v>0.60691150759778401</v>
          </cell>
        </row>
        <row r="664">
          <cell r="B664" t="str">
            <v>Cdk5</v>
          </cell>
          <cell r="C664">
            <v>0.83429321574170101</v>
          </cell>
          <cell r="D664">
            <v>1.0099194576784301</v>
          </cell>
          <cell r="E664">
            <v>0.33258612997153802</v>
          </cell>
        </row>
        <row r="665">
          <cell r="B665" t="str">
            <v>Psma2</v>
          </cell>
          <cell r="C665">
            <v>0.52056538067951597</v>
          </cell>
          <cell r="D665">
            <v>0.79369396262119996</v>
          </cell>
          <cell r="E665">
            <v>0.96419526182303705</v>
          </cell>
        </row>
        <row r="666">
          <cell r="B666" t="str">
            <v>Srp9</v>
          </cell>
          <cell r="C666">
            <v>0.203742698514293</v>
          </cell>
          <cell r="D666">
            <v>2.71427468959061</v>
          </cell>
        </row>
        <row r="667">
          <cell r="B667" t="str">
            <v>Impdh1</v>
          </cell>
          <cell r="C667">
            <v>0.38445228416230398</v>
          </cell>
          <cell r="D667">
            <v>1.5211273066186899</v>
          </cell>
        </row>
        <row r="668">
          <cell r="B668" t="str">
            <v>Gng4</v>
          </cell>
          <cell r="C668">
            <v>5.2578653627659101E-2</v>
          </cell>
          <cell r="D668">
            <v>0.65632675798550799</v>
          </cell>
          <cell r="E668">
            <v>0.11995912790780899</v>
          </cell>
        </row>
        <row r="669">
          <cell r="B669" t="str">
            <v>Hsd17b8</v>
          </cell>
          <cell r="C669">
            <v>0.38955912904932999</v>
          </cell>
          <cell r="D669">
            <v>1.1186079354333101</v>
          </cell>
          <cell r="E669">
            <v>0.341489736147086</v>
          </cell>
        </row>
        <row r="670">
          <cell r="B670" t="str">
            <v>Hsd11b1</v>
          </cell>
          <cell r="C670">
            <v>0.91796005527810398</v>
          </cell>
          <cell r="D670">
            <v>0.92830873769953903</v>
          </cell>
        </row>
        <row r="671">
          <cell r="B671" t="str">
            <v>Ahcy</v>
          </cell>
          <cell r="C671">
            <v>0.52432894375156402</v>
          </cell>
          <cell r="D671">
            <v>0.95521263370016096</v>
          </cell>
          <cell r="E671">
            <v>0.32525231466041399</v>
          </cell>
        </row>
        <row r="672">
          <cell r="B672" t="str">
            <v>Gdi1</v>
          </cell>
          <cell r="C672">
            <v>5.28583789565557E-2</v>
          </cell>
          <cell r="D672">
            <v>0.94913706290855204</v>
          </cell>
          <cell r="E672">
            <v>9.9966945070610897E-3</v>
          </cell>
        </row>
        <row r="673">
          <cell r="B673" t="str">
            <v>Arsb</v>
          </cell>
          <cell r="C673">
            <v>0.58642079382497803</v>
          </cell>
          <cell r="D673">
            <v>0.92864866020637404</v>
          </cell>
          <cell r="E673">
            <v>0.44205487305970598</v>
          </cell>
        </row>
        <row r="674">
          <cell r="B674" t="str">
            <v>Atp6v1a</v>
          </cell>
          <cell r="C674">
            <v>0.14399948411590999</v>
          </cell>
          <cell r="D674">
            <v>0.91661116465970205</v>
          </cell>
          <cell r="E674">
            <v>0.60083542227182696</v>
          </cell>
        </row>
        <row r="675">
          <cell r="B675" t="str">
            <v>Atp6v1e1</v>
          </cell>
          <cell r="C675">
            <v>0.41229027325050399</v>
          </cell>
          <cell r="D675">
            <v>1.3211519906806599</v>
          </cell>
          <cell r="E675">
            <v>0.56160074954500905</v>
          </cell>
        </row>
        <row r="676">
          <cell r="B676" t="str">
            <v>Acadvl</v>
          </cell>
          <cell r="C676">
            <v>3.8498162622065499E-2</v>
          </cell>
          <cell r="D676">
            <v>0.80475261606333204</v>
          </cell>
          <cell r="E676">
            <v>0.380979720870738</v>
          </cell>
        </row>
        <row r="677">
          <cell r="B677" t="str">
            <v>Pa2g4</v>
          </cell>
          <cell r="C677">
            <v>0.10032204279727</v>
          </cell>
          <cell r="D677">
            <v>0.84962998752458496</v>
          </cell>
          <cell r="E677">
            <v>0.12336626932318499</v>
          </cell>
        </row>
        <row r="678">
          <cell r="B678" t="str">
            <v>Rab7a</v>
          </cell>
          <cell r="C678">
            <v>0.76537227385671003</v>
          </cell>
          <cell r="D678">
            <v>1.0185717777236201</v>
          </cell>
          <cell r="E678">
            <v>0.532939536817986</v>
          </cell>
        </row>
        <row r="679">
          <cell r="B679" t="str">
            <v>Acadl</v>
          </cell>
          <cell r="C679">
            <v>4.76935049512262E-2</v>
          </cell>
          <cell r="D679">
            <v>0.78789046076984104</v>
          </cell>
          <cell r="E679">
            <v>0.37230696877567199</v>
          </cell>
        </row>
        <row r="680">
          <cell r="B680" t="str">
            <v>Rpl9</v>
          </cell>
          <cell r="C680">
            <v>0.33267665797638601</v>
          </cell>
          <cell r="D680">
            <v>0.57925684046718495</v>
          </cell>
        </row>
        <row r="681">
          <cell r="B681" t="str">
            <v>Plcb3</v>
          </cell>
          <cell r="C681">
            <v>0.32724644555002702</v>
          </cell>
          <cell r="D681">
            <v>1.38306509842464</v>
          </cell>
          <cell r="E681">
            <v>0.28298882554135801</v>
          </cell>
        </row>
        <row r="682">
          <cell r="B682" t="str">
            <v>Gpc4</v>
          </cell>
          <cell r="C682">
            <v>0.34875364354185501</v>
          </cell>
          <cell r="D682">
            <v>1.12900074082919</v>
          </cell>
          <cell r="E682">
            <v>0.65175519039960295</v>
          </cell>
        </row>
        <row r="683">
          <cell r="B683" t="str">
            <v>Hsd17b4</v>
          </cell>
          <cell r="C683">
            <v>0.844980244118688</v>
          </cell>
          <cell r="D683">
            <v>1.00916296137023</v>
          </cell>
          <cell r="E683">
            <v>0.440019976923199</v>
          </cell>
        </row>
        <row r="684">
          <cell r="B684" t="str">
            <v>Adcy9</v>
          </cell>
          <cell r="C684">
            <v>0.54421077712616095</v>
          </cell>
          <cell r="D684">
            <v>1.06046077948696</v>
          </cell>
          <cell r="E684">
            <v>0.21201258478587701</v>
          </cell>
        </row>
        <row r="685">
          <cell r="B685" t="str">
            <v>Gss</v>
          </cell>
          <cell r="C685">
            <v>0.40200005383863102</v>
          </cell>
          <cell r="D685">
            <v>1.1241349990321801</v>
          </cell>
          <cell r="E685">
            <v>0.91752104581666505</v>
          </cell>
        </row>
        <row r="686">
          <cell r="B686" t="str">
            <v>Hdgf</v>
          </cell>
          <cell r="C686">
            <v>6.1844966252101501E-2</v>
          </cell>
          <cell r="D686">
            <v>0.381460791921162</v>
          </cell>
          <cell r="E686">
            <v>0.52949993787043403</v>
          </cell>
        </row>
        <row r="687">
          <cell r="B687" t="str">
            <v>Atp6v0d1</v>
          </cell>
          <cell r="C687">
            <v>0.524498783529179</v>
          </cell>
          <cell r="D687">
            <v>0.97148125755888803</v>
          </cell>
          <cell r="E687">
            <v>0.71493305225131198</v>
          </cell>
        </row>
        <row r="688">
          <cell r="B688" t="str">
            <v>Slc25a5</v>
          </cell>
          <cell r="C688">
            <v>0.42895940679824501</v>
          </cell>
          <cell r="D688">
            <v>0.923596019395167</v>
          </cell>
          <cell r="E688">
            <v>0.73196425714352498</v>
          </cell>
        </row>
        <row r="689">
          <cell r="B689" t="str">
            <v>Tst</v>
          </cell>
          <cell r="C689">
            <v>0.229500327964793</v>
          </cell>
          <cell r="D689">
            <v>0.86090920503760504</v>
          </cell>
          <cell r="E689">
            <v>0.38940017709059199</v>
          </cell>
        </row>
        <row r="690">
          <cell r="B690" t="str">
            <v>Usp10</v>
          </cell>
          <cell r="C690">
            <v>0.26232374898229299</v>
          </cell>
          <cell r="D690">
            <v>0.61376481564742003</v>
          </cell>
        </row>
        <row r="691">
          <cell r="B691" t="str">
            <v>Pkm</v>
          </cell>
          <cell r="C691">
            <v>0.92260523930445604</v>
          </cell>
          <cell r="D691">
            <v>1.0116803803854899</v>
          </cell>
          <cell r="E691">
            <v>0.10762650218440201</v>
          </cell>
        </row>
        <row r="692">
          <cell r="B692" t="str">
            <v>Ndufs6</v>
          </cell>
          <cell r="C692">
            <v>0.73235667093373102</v>
          </cell>
          <cell r="D692">
            <v>0.95630650135449702</v>
          </cell>
          <cell r="E692">
            <v>0.35116405814644902</v>
          </cell>
        </row>
        <row r="693">
          <cell r="B693" t="str">
            <v>Rida</v>
          </cell>
          <cell r="C693">
            <v>0.97076986627841499</v>
          </cell>
          <cell r="D693">
            <v>0.98943879311679905</v>
          </cell>
          <cell r="E693">
            <v>0.33944577649422902</v>
          </cell>
        </row>
        <row r="694">
          <cell r="B694" t="str">
            <v>Cpt2</v>
          </cell>
          <cell r="C694">
            <v>0.31310568428508001</v>
          </cell>
          <cell r="D694">
            <v>0.58963605976935796</v>
          </cell>
        </row>
        <row r="695">
          <cell r="B695" t="str">
            <v>Rpl10a</v>
          </cell>
          <cell r="C695">
            <v>0.58321191029441199</v>
          </cell>
          <cell r="D695">
            <v>1.06459673076849</v>
          </cell>
          <cell r="E695">
            <v>0.52117367662617797</v>
          </cell>
        </row>
        <row r="696">
          <cell r="B696" t="str">
            <v>Dbt</v>
          </cell>
          <cell r="C696">
            <v>0.72191419242320698</v>
          </cell>
          <cell r="D696">
            <v>1.1557329328230099</v>
          </cell>
          <cell r="E696">
            <v>0.87392020143424898</v>
          </cell>
        </row>
        <row r="697">
          <cell r="B697" t="str">
            <v>Rabggtb</v>
          </cell>
          <cell r="C697">
            <v>0.90989627254161098</v>
          </cell>
          <cell r="D697">
            <v>1.0227257604192901</v>
          </cell>
          <cell r="E697">
            <v>0.96767477130414303</v>
          </cell>
        </row>
        <row r="698">
          <cell r="B698" t="str">
            <v>Limk1</v>
          </cell>
          <cell r="C698">
            <v>0.33060997880375298</v>
          </cell>
          <cell r="D698">
            <v>1.32575114982095</v>
          </cell>
        </row>
        <row r="699">
          <cell r="B699" t="str">
            <v>Hccs</v>
          </cell>
          <cell r="C699">
            <v>0.47213261609950902</v>
          </cell>
          <cell r="D699">
            <v>1.17694943220231</v>
          </cell>
        </row>
        <row r="700">
          <cell r="B700" t="str">
            <v>Pitpna</v>
          </cell>
          <cell r="C700">
            <v>0.67381900044501597</v>
          </cell>
          <cell r="D700">
            <v>1.04895826862035</v>
          </cell>
          <cell r="E700">
            <v>0.54766752320228396</v>
          </cell>
        </row>
        <row r="701">
          <cell r="B701" t="str">
            <v>Pitpnb</v>
          </cell>
          <cell r="C701">
            <v>0.73521126582498597</v>
          </cell>
          <cell r="D701">
            <v>1.10233402612644</v>
          </cell>
        </row>
        <row r="702">
          <cell r="B702" t="str">
            <v>Slc16a1</v>
          </cell>
          <cell r="C702">
            <v>0.63892160143657295</v>
          </cell>
          <cell r="D702">
            <v>1.0774261379027099</v>
          </cell>
        </row>
        <row r="703">
          <cell r="B703" t="str">
            <v>Rab2a</v>
          </cell>
          <cell r="C703">
            <v>0.39730293126106297</v>
          </cell>
          <cell r="D703">
            <v>0.93347740241568899</v>
          </cell>
          <cell r="E703">
            <v>0.52838807507183905</v>
          </cell>
        </row>
        <row r="704">
          <cell r="B704" t="str">
            <v>Anapc1</v>
          </cell>
          <cell r="C704">
            <v>0.57181571402292697</v>
          </cell>
          <cell r="D704">
            <v>0.79075752348221895</v>
          </cell>
        </row>
        <row r="705">
          <cell r="B705" t="str">
            <v>Idh2</v>
          </cell>
          <cell r="C705">
            <v>0.50814141364659304</v>
          </cell>
          <cell r="D705">
            <v>0.93804960099158696</v>
          </cell>
          <cell r="E705">
            <v>0.11962250442316801</v>
          </cell>
        </row>
        <row r="706">
          <cell r="B706" t="str">
            <v>Stmn1</v>
          </cell>
          <cell r="C706">
            <v>0.837601171809495</v>
          </cell>
          <cell r="D706">
            <v>0.98373464567664204</v>
          </cell>
          <cell r="E706">
            <v>0.12477028808200299</v>
          </cell>
        </row>
        <row r="707">
          <cell r="B707" t="str">
            <v>Cacnb3</v>
          </cell>
          <cell r="C707">
            <v>0.222598524211299</v>
          </cell>
          <cell r="D707">
            <v>1.29143238951468</v>
          </cell>
          <cell r="E707">
            <v>0.14219497634301401</v>
          </cell>
        </row>
        <row r="708">
          <cell r="B708" t="str">
            <v>Rad23b</v>
          </cell>
          <cell r="C708">
            <v>0.58020386039458105</v>
          </cell>
          <cell r="D708">
            <v>1.02468226648244</v>
          </cell>
          <cell r="E708">
            <v>0.91024642361993502</v>
          </cell>
        </row>
        <row r="709">
          <cell r="B709" t="str">
            <v>Faf1</v>
          </cell>
          <cell r="C709">
            <v>0.35957161365499102</v>
          </cell>
          <cell r="D709">
            <v>1.3267728979582301</v>
          </cell>
        </row>
        <row r="710">
          <cell r="B710" t="str">
            <v>Ephb3</v>
          </cell>
          <cell r="C710">
            <v>0.25987495729844901</v>
          </cell>
          <cell r="D710">
            <v>1.29655764469618</v>
          </cell>
          <cell r="E710">
            <v>0.81741629065781496</v>
          </cell>
        </row>
        <row r="711">
          <cell r="B711" t="str">
            <v>Psmc4</v>
          </cell>
          <cell r="C711">
            <v>0.217237467317178</v>
          </cell>
          <cell r="D711">
            <v>0.88103492750212398</v>
          </cell>
          <cell r="E711">
            <v>0.39828721806492201</v>
          </cell>
        </row>
        <row r="712">
          <cell r="B712" t="str">
            <v>Adsl</v>
          </cell>
          <cell r="C712">
            <v>0.20088267003083199</v>
          </cell>
          <cell r="D712">
            <v>1.2153262845461399</v>
          </cell>
          <cell r="E712">
            <v>0.35101155554150798</v>
          </cell>
        </row>
        <row r="713">
          <cell r="B713" t="str">
            <v>Ddx6</v>
          </cell>
          <cell r="C713">
            <v>0.26809024866116599</v>
          </cell>
          <cell r="D713">
            <v>1.1070641156326999</v>
          </cell>
          <cell r="E713">
            <v>0.41180344798041602</v>
          </cell>
        </row>
        <row r="714">
          <cell r="B714" t="str">
            <v>Hmgcs2</v>
          </cell>
          <cell r="C714">
            <v>0.173755177305432</v>
          </cell>
          <cell r="D714">
            <v>0.758780607793201</v>
          </cell>
        </row>
        <row r="715">
          <cell r="B715" t="str">
            <v>Adprh</v>
          </cell>
          <cell r="C715">
            <v>0.86874960477862195</v>
          </cell>
          <cell r="D715">
            <v>1.02260037447872</v>
          </cell>
        </row>
        <row r="716">
          <cell r="B716" t="str">
            <v>Slc12a2</v>
          </cell>
          <cell r="C716">
            <v>0.77647245847046098</v>
          </cell>
          <cell r="D716">
            <v>1.03476531784504</v>
          </cell>
          <cell r="E716">
            <v>0.805544097333177</v>
          </cell>
        </row>
        <row r="717">
          <cell r="B717" t="str">
            <v>Pltp</v>
          </cell>
          <cell r="C717">
            <v>0.54528179427478596</v>
          </cell>
          <cell r="D717">
            <v>1.6097618634385</v>
          </cell>
        </row>
        <row r="718">
          <cell r="B718" t="str">
            <v>Ncan</v>
          </cell>
          <cell r="C718">
            <v>0.46783486291075999</v>
          </cell>
          <cell r="D718">
            <v>1.0370962633788099</v>
          </cell>
          <cell r="E718">
            <v>0.83047411348723998</v>
          </cell>
        </row>
        <row r="719">
          <cell r="B719" t="str">
            <v>Aqp4</v>
          </cell>
          <cell r="C719">
            <v>0.52003049165332504</v>
          </cell>
          <cell r="D719">
            <v>1.3511436020909999</v>
          </cell>
        </row>
        <row r="720">
          <cell r="B720" t="str">
            <v>Abcd3</v>
          </cell>
          <cell r="C720">
            <v>0.135778672578308</v>
          </cell>
          <cell r="D720">
            <v>2.5606228170322902</v>
          </cell>
        </row>
        <row r="721">
          <cell r="B721" t="str">
            <v>Kmt2a</v>
          </cell>
          <cell r="C721">
            <v>0.98257401794760102</v>
          </cell>
          <cell r="D721">
            <v>1.02082209214052</v>
          </cell>
        </row>
        <row r="722">
          <cell r="B722" t="str">
            <v>Adk</v>
          </cell>
          <cell r="C722">
            <v>0.50799269843801698</v>
          </cell>
          <cell r="D722">
            <v>0.92670860199074301</v>
          </cell>
          <cell r="E722">
            <v>0.17075106770831899</v>
          </cell>
        </row>
        <row r="723">
          <cell r="B723" t="str">
            <v>Cdh11</v>
          </cell>
          <cell r="C723">
            <v>0.102723443765061</v>
          </cell>
          <cell r="D723">
            <v>0.389182992932184</v>
          </cell>
        </row>
        <row r="724">
          <cell r="B724" t="str">
            <v>Lrpap1</v>
          </cell>
          <cell r="C724">
            <v>0.88426566398000395</v>
          </cell>
          <cell r="D724">
            <v>1.0460108082802899</v>
          </cell>
          <cell r="E724">
            <v>0.90006565871823496</v>
          </cell>
        </row>
        <row r="725">
          <cell r="B725" t="str">
            <v>Stmn2</v>
          </cell>
          <cell r="C725">
            <v>0.701479635030686</v>
          </cell>
          <cell r="D725">
            <v>1.0156555885663201</v>
          </cell>
          <cell r="E725">
            <v>0.53497269942853098</v>
          </cell>
        </row>
        <row r="726">
          <cell r="B726" t="str">
            <v>Atp5mf</v>
          </cell>
          <cell r="C726">
            <v>0.28870358910417199</v>
          </cell>
          <cell r="D726">
            <v>1.2283980069318099</v>
          </cell>
          <cell r="E726">
            <v>0.72118504592186405</v>
          </cell>
        </row>
        <row r="727">
          <cell r="B727" t="str">
            <v>Rab4a</v>
          </cell>
          <cell r="C727">
            <v>0.260927599955529</v>
          </cell>
          <cell r="D727">
            <v>1.1866961162299501</v>
          </cell>
          <cell r="E727">
            <v>0.39512631905066498</v>
          </cell>
        </row>
        <row r="728">
          <cell r="B728" t="str">
            <v>Acyp2</v>
          </cell>
          <cell r="C728">
            <v>1.8574420907270399E-2</v>
          </cell>
          <cell r="D728">
            <v>0.786455748710567</v>
          </cell>
          <cell r="E728">
            <v>0.238946612531833</v>
          </cell>
        </row>
        <row r="729">
          <cell r="B729" t="str">
            <v>Acyp1</v>
          </cell>
          <cell r="C729">
            <v>6.2632577393021999E-2</v>
          </cell>
          <cell r="D729">
            <v>1.11433171579294</v>
          </cell>
          <cell r="E729">
            <v>1.7304893616960099E-2</v>
          </cell>
        </row>
        <row r="730">
          <cell r="B730" t="str">
            <v>Nudt2</v>
          </cell>
          <cell r="C730">
            <v>0.58462706156270405</v>
          </cell>
          <cell r="D730">
            <v>1.1922225805942399</v>
          </cell>
          <cell r="E730">
            <v>0.76696942765544296</v>
          </cell>
        </row>
        <row r="731">
          <cell r="B731" t="str">
            <v>Atp5f1e</v>
          </cell>
          <cell r="C731">
            <v>0.279202563532639</v>
          </cell>
          <cell r="D731">
            <v>1.0694711110775299</v>
          </cell>
          <cell r="E731">
            <v>0.149059856174456</v>
          </cell>
        </row>
        <row r="732">
          <cell r="B732" t="str">
            <v>Dynlt3</v>
          </cell>
          <cell r="C732">
            <v>0.88847247269264995</v>
          </cell>
          <cell r="D732">
            <v>0.97876326217666698</v>
          </cell>
        </row>
        <row r="733">
          <cell r="B733" t="str">
            <v>Cox6b1</v>
          </cell>
          <cell r="C733">
            <v>0.85827668306583704</v>
          </cell>
          <cell r="D733">
            <v>0.98009413375546806</v>
          </cell>
          <cell r="E733">
            <v>0.46176026685771798</v>
          </cell>
        </row>
        <row r="734">
          <cell r="B734" t="str">
            <v>Cox17</v>
          </cell>
          <cell r="C734">
            <v>0.23381224637108899</v>
          </cell>
          <cell r="D734">
            <v>1.3499540160042001</v>
          </cell>
        </row>
        <row r="735">
          <cell r="B735" t="str">
            <v>Cyb5a</v>
          </cell>
          <cell r="C735">
            <v>0.60514297358495595</v>
          </cell>
          <cell r="D735">
            <v>1.11400932345135</v>
          </cell>
          <cell r="E735">
            <v>0.107860653907176</v>
          </cell>
        </row>
        <row r="736">
          <cell r="B736" t="str">
            <v>Usp5</v>
          </cell>
          <cell r="C736">
            <v>0.75865252750470002</v>
          </cell>
          <cell r="D736">
            <v>1.01097600457473</v>
          </cell>
          <cell r="E736">
            <v>0.39898258630702399</v>
          </cell>
        </row>
        <row r="737">
          <cell r="B737" t="str">
            <v>Atp5f1b</v>
          </cell>
          <cell r="C737">
            <v>0.42623896038721298</v>
          </cell>
          <cell r="D737">
            <v>0.97573939108763597</v>
          </cell>
          <cell r="E737">
            <v>0.30226817838827102</v>
          </cell>
        </row>
        <row r="738">
          <cell r="B738" t="str">
            <v>Ctbp2</v>
          </cell>
          <cell r="C738">
            <v>0.59613348454037396</v>
          </cell>
          <cell r="D738">
            <v>0.97601613534027998</v>
          </cell>
        </row>
        <row r="739">
          <cell r="B739" t="str">
            <v>Slc1a3</v>
          </cell>
          <cell r="C739">
            <v>1.2178275577146701E-2</v>
          </cell>
          <cell r="D739">
            <v>0.77028511852855197</v>
          </cell>
          <cell r="E739">
            <v>0.117076869810384</v>
          </cell>
        </row>
        <row r="740">
          <cell r="B740" t="str">
            <v>Wfs1</v>
          </cell>
          <cell r="C740">
            <v>0.50382161040687701</v>
          </cell>
          <cell r="D740">
            <v>1.14644725221661</v>
          </cell>
          <cell r="E740">
            <v>0.47433041981642898</v>
          </cell>
        </row>
        <row r="741">
          <cell r="B741" t="str">
            <v>Pdcd5</v>
          </cell>
          <cell r="C741">
            <v>2.93045733999347E-2</v>
          </cell>
          <cell r="D741">
            <v>0.74715988496542196</v>
          </cell>
          <cell r="E741">
            <v>9.8012564609241307E-2</v>
          </cell>
        </row>
        <row r="742">
          <cell r="B742" t="str">
            <v>Fus</v>
          </cell>
          <cell r="C742">
            <v>0.122585318456126</v>
          </cell>
          <cell r="D742">
            <v>0.70627879157385398</v>
          </cell>
          <cell r="E742">
            <v>2.9777669913526001E-2</v>
          </cell>
        </row>
        <row r="743">
          <cell r="B743" t="str">
            <v>Ncstn</v>
          </cell>
          <cell r="C743">
            <v>0.119493618023161</v>
          </cell>
          <cell r="D743">
            <v>0.886301399009786</v>
          </cell>
          <cell r="E743">
            <v>0.34211659898646901</v>
          </cell>
        </row>
        <row r="744">
          <cell r="B744" t="str">
            <v>Pcbp3</v>
          </cell>
          <cell r="C744">
            <v>0.152533599264249</v>
          </cell>
          <cell r="D744">
            <v>1.2354255595766599</v>
          </cell>
        </row>
        <row r="745">
          <cell r="B745" t="str">
            <v>Atp6v1d</v>
          </cell>
          <cell r="C745">
            <v>0.79385655826608403</v>
          </cell>
          <cell r="D745">
            <v>0.98892378763126099</v>
          </cell>
          <cell r="E745">
            <v>0.71131473107175103</v>
          </cell>
        </row>
        <row r="746">
          <cell r="B746" t="str">
            <v>Erp29</v>
          </cell>
          <cell r="C746">
            <v>0.51129565209434102</v>
          </cell>
          <cell r="D746">
            <v>1.04874805909032</v>
          </cell>
          <cell r="E746">
            <v>0.53566380141890002</v>
          </cell>
        </row>
        <row r="747">
          <cell r="B747" t="str">
            <v>Eef1d</v>
          </cell>
          <cell r="C747">
            <v>0.33233996977608998</v>
          </cell>
          <cell r="D747">
            <v>1.0674334408496999</v>
          </cell>
          <cell r="E747">
            <v>0.93783201353144596</v>
          </cell>
        </row>
        <row r="748">
          <cell r="B748" t="str">
            <v>Actn4</v>
          </cell>
          <cell r="C748">
            <v>0.971195103587838</v>
          </cell>
          <cell r="D748">
            <v>1.00343930679534</v>
          </cell>
          <cell r="E748">
            <v>0.25132706740399102</v>
          </cell>
        </row>
        <row r="749">
          <cell r="B749" t="str">
            <v>Snrpa1</v>
          </cell>
          <cell r="C749">
            <v>0.150424495456809</v>
          </cell>
          <cell r="D749">
            <v>0.58201911670087003</v>
          </cell>
        </row>
        <row r="750">
          <cell r="B750" t="str">
            <v>Idi1</v>
          </cell>
          <cell r="C750">
            <v>0.95189265264879697</v>
          </cell>
          <cell r="D750">
            <v>1.0123863272058899</v>
          </cell>
          <cell r="E750">
            <v>0.88328390797039202</v>
          </cell>
        </row>
        <row r="751">
          <cell r="B751" t="str">
            <v>B3gat3</v>
          </cell>
          <cell r="C751">
            <v>0.20625205730937499</v>
          </cell>
          <cell r="D751">
            <v>1.96293831359202</v>
          </cell>
        </row>
        <row r="752">
          <cell r="B752" t="str">
            <v>Smpdl3b</v>
          </cell>
          <cell r="C752">
            <v>0.67266729647193202</v>
          </cell>
          <cell r="D752">
            <v>0.74635295766453102</v>
          </cell>
        </row>
        <row r="753">
          <cell r="B753" t="str">
            <v>Eef2</v>
          </cell>
          <cell r="C753">
            <v>0.35512375189283701</v>
          </cell>
          <cell r="D753">
            <v>0.97227571723874695</v>
          </cell>
          <cell r="E753">
            <v>0.97750691017226898</v>
          </cell>
        </row>
        <row r="754">
          <cell r="B754" t="str">
            <v>Opa1</v>
          </cell>
          <cell r="C754">
            <v>0.18260035995115101</v>
          </cell>
          <cell r="D754">
            <v>0.90124203070335196</v>
          </cell>
          <cell r="E754">
            <v>1.74111809394469E-3</v>
          </cell>
        </row>
        <row r="755">
          <cell r="B755" t="str">
            <v>Ptpa</v>
          </cell>
          <cell r="C755">
            <v>0.268615240683303</v>
          </cell>
          <cell r="D755">
            <v>0.83941237980952299</v>
          </cell>
          <cell r="E755">
            <v>0.51284006887696298</v>
          </cell>
        </row>
        <row r="756">
          <cell r="B756" t="str">
            <v>Strn4</v>
          </cell>
          <cell r="C756">
            <v>0.88445745591786895</v>
          </cell>
          <cell r="D756">
            <v>1.0177946052647</v>
          </cell>
          <cell r="E756">
            <v>0.296821824955392</v>
          </cell>
        </row>
        <row r="757">
          <cell r="B757" t="str">
            <v>Tpm1</v>
          </cell>
          <cell r="C757">
            <v>6.3358389488942402E-2</v>
          </cell>
          <cell r="D757">
            <v>0.76310862774039601</v>
          </cell>
          <cell r="E757">
            <v>0.71333594721011195</v>
          </cell>
        </row>
        <row r="758">
          <cell r="B758" t="str">
            <v>Tpm2</v>
          </cell>
          <cell r="C758">
            <v>0.93904650824394598</v>
          </cell>
          <cell r="D758">
            <v>0.97598156895465804</v>
          </cell>
          <cell r="E758">
            <v>0.91703267626038398</v>
          </cell>
        </row>
        <row r="759">
          <cell r="B759" t="str">
            <v>Tnks1bp1</v>
          </cell>
          <cell r="C759">
            <v>0.20740886670497799</v>
          </cell>
          <cell r="D759">
            <v>1.16697687713609</v>
          </cell>
          <cell r="E759">
            <v>5.9023914941949397E-2</v>
          </cell>
        </row>
        <row r="760">
          <cell r="B760" t="str">
            <v>Vps33b</v>
          </cell>
          <cell r="C760">
            <v>0.91174246510661905</v>
          </cell>
          <cell r="D760">
            <v>0.96535305754100897</v>
          </cell>
        </row>
        <row r="761">
          <cell r="B761" t="str">
            <v>Bcl2l13</v>
          </cell>
          <cell r="C761">
            <v>0.19751904311915999</v>
          </cell>
          <cell r="D761">
            <v>0.86847338794632201</v>
          </cell>
          <cell r="E761">
            <v>0.47836173015723299</v>
          </cell>
        </row>
        <row r="762">
          <cell r="B762" t="str">
            <v>Cpne2</v>
          </cell>
          <cell r="C762">
            <v>0.55740933785393798</v>
          </cell>
          <cell r="D762">
            <v>1.2699274181672999</v>
          </cell>
        </row>
        <row r="763">
          <cell r="B763" t="str">
            <v>Rab2b</v>
          </cell>
          <cell r="C763">
            <v>0.14406169291135801</v>
          </cell>
          <cell r="D763">
            <v>0.89818091492765395</v>
          </cell>
          <cell r="E763">
            <v>9.0248639907963904E-2</v>
          </cell>
        </row>
        <row r="764">
          <cell r="B764" t="str">
            <v>Arhgap39</v>
          </cell>
          <cell r="C764">
            <v>0.12652571644714</v>
          </cell>
          <cell r="D764">
            <v>1.26598694570829</v>
          </cell>
          <cell r="E764">
            <v>0.67529820778870997</v>
          </cell>
        </row>
        <row r="765">
          <cell r="B765" t="str">
            <v>Eif5</v>
          </cell>
          <cell r="C765">
            <v>0.383534051964873</v>
          </cell>
          <cell r="D765">
            <v>1.1910412241016199</v>
          </cell>
          <cell r="E765">
            <v>0.84183965505649805</v>
          </cell>
        </row>
        <row r="766">
          <cell r="B766" t="str">
            <v>Inpp5j</v>
          </cell>
          <cell r="C766">
            <v>0.34078350498441301</v>
          </cell>
          <cell r="D766">
            <v>1.4458734174163701</v>
          </cell>
        </row>
        <row r="767">
          <cell r="B767" t="str">
            <v>Fxyd7</v>
          </cell>
          <cell r="C767">
            <v>0.87408675496302801</v>
          </cell>
          <cell r="D767">
            <v>0.98113208877873004</v>
          </cell>
          <cell r="E767">
            <v>0.74840154698030803</v>
          </cell>
        </row>
        <row r="768">
          <cell r="B768" t="str">
            <v>Mrtfb</v>
          </cell>
          <cell r="C768">
            <v>0.91215295246703798</v>
          </cell>
          <cell r="D768">
            <v>1.0335240730308799</v>
          </cell>
          <cell r="E768">
            <v>0.43698396133557899</v>
          </cell>
        </row>
        <row r="769">
          <cell r="B769" t="str">
            <v>Dock4</v>
          </cell>
          <cell r="C769">
            <v>0.173561276669291</v>
          </cell>
          <cell r="D769">
            <v>0.65454228646070001</v>
          </cell>
          <cell r="E769">
            <v>0.95330898247871898</v>
          </cell>
        </row>
        <row r="770">
          <cell r="B770" t="str">
            <v>Il1rapl1</v>
          </cell>
          <cell r="C770">
            <v>0.67479095580633497</v>
          </cell>
          <cell r="D770">
            <v>0.80735987109063201</v>
          </cell>
        </row>
        <row r="771">
          <cell r="B771" t="str">
            <v>Arpc4</v>
          </cell>
          <cell r="C771">
            <v>0.99926329336573005</v>
          </cell>
          <cell r="D771">
            <v>0.99996183383343995</v>
          </cell>
          <cell r="E771">
            <v>0.21763448648775799</v>
          </cell>
        </row>
        <row r="772">
          <cell r="B772" t="str">
            <v>Ruvbl1</v>
          </cell>
          <cell r="C772">
            <v>0.973428920636638</v>
          </cell>
          <cell r="D772">
            <v>1.0032485776957401</v>
          </cell>
          <cell r="E772">
            <v>0.56662133697355099</v>
          </cell>
        </row>
        <row r="773">
          <cell r="B773" t="str">
            <v>Plp1</v>
          </cell>
          <cell r="C773">
            <v>0.42985721003605498</v>
          </cell>
          <cell r="D773">
            <v>1.0636550017082</v>
          </cell>
          <cell r="E773">
            <v>1.20226398432937E-2</v>
          </cell>
        </row>
        <row r="774">
          <cell r="B774" t="str">
            <v>Eif3e</v>
          </cell>
          <cell r="C774">
            <v>0.169652730110954</v>
          </cell>
          <cell r="D774">
            <v>1.2839895109364601</v>
          </cell>
          <cell r="E774">
            <v>0.27233841104881801</v>
          </cell>
        </row>
        <row r="775">
          <cell r="B775" t="str">
            <v>Pcbp1</v>
          </cell>
          <cell r="C775">
            <v>0.52541454043839697</v>
          </cell>
          <cell r="D775">
            <v>0.95880512908384297</v>
          </cell>
          <cell r="E775">
            <v>0.13115651845263601</v>
          </cell>
        </row>
        <row r="776">
          <cell r="B776" t="str">
            <v>Ppfia3</v>
          </cell>
          <cell r="C776">
            <v>0.603720972266648</v>
          </cell>
          <cell r="D776">
            <v>1.03337885526561</v>
          </cell>
          <cell r="E776">
            <v>0.59527345596562997</v>
          </cell>
        </row>
        <row r="777">
          <cell r="B777" t="str">
            <v>Pdxp</v>
          </cell>
          <cell r="C777">
            <v>0.71246018918640297</v>
          </cell>
          <cell r="D777">
            <v>0.97801414218835103</v>
          </cell>
          <cell r="E777">
            <v>0.61303510541613204</v>
          </cell>
        </row>
        <row r="778">
          <cell r="B778" t="str">
            <v>Gabarapl2</v>
          </cell>
          <cell r="C778">
            <v>0.24493705456213499</v>
          </cell>
          <cell r="D778">
            <v>0.78630811421122704</v>
          </cell>
          <cell r="E778">
            <v>0.48808329329126099</v>
          </cell>
        </row>
        <row r="779">
          <cell r="B779" t="str">
            <v>Actb</v>
          </cell>
          <cell r="C779">
            <v>0.56168825376222498</v>
          </cell>
          <cell r="D779">
            <v>1.0237029911855</v>
          </cell>
          <cell r="E779">
            <v>0.51186520546410497</v>
          </cell>
        </row>
        <row r="780">
          <cell r="B780" t="str">
            <v>Nrgn</v>
          </cell>
          <cell r="C780">
            <v>0.87197870920448906</v>
          </cell>
          <cell r="D780">
            <v>1.1473027334607799</v>
          </cell>
        </row>
        <row r="781">
          <cell r="B781" t="str">
            <v>Rac3</v>
          </cell>
          <cell r="C781">
            <v>0.86349903587440202</v>
          </cell>
          <cell r="D781">
            <v>1.0234091296793599</v>
          </cell>
          <cell r="E781">
            <v>0.83568693214904199</v>
          </cell>
        </row>
        <row r="782">
          <cell r="B782" t="str">
            <v>Cdc42</v>
          </cell>
          <cell r="C782">
            <v>0.29020108271433598</v>
          </cell>
          <cell r="D782">
            <v>0.91794057047982103</v>
          </cell>
          <cell r="E782">
            <v>0.95619750900325695</v>
          </cell>
        </row>
        <row r="783">
          <cell r="B783" t="str">
            <v>Cirbp</v>
          </cell>
          <cell r="C783">
            <v>0.82911361149920004</v>
          </cell>
          <cell r="D783">
            <v>0.84239898635007704</v>
          </cell>
        </row>
        <row r="784">
          <cell r="B784" t="str">
            <v>Ensa</v>
          </cell>
          <cell r="C784">
            <v>0.31239012211370099</v>
          </cell>
          <cell r="D784">
            <v>0.74442563392926497</v>
          </cell>
          <cell r="E784">
            <v>0.29865079172959003</v>
          </cell>
        </row>
        <row r="785">
          <cell r="B785" t="str">
            <v>Eif4a1</v>
          </cell>
          <cell r="C785">
            <v>0.81716346253748295</v>
          </cell>
          <cell r="D785">
            <v>1.0120283769164899</v>
          </cell>
          <cell r="E785">
            <v>0.31727447596508002</v>
          </cell>
        </row>
        <row r="786">
          <cell r="B786" t="str">
            <v>Rps20</v>
          </cell>
          <cell r="C786">
            <v>0.78174159169844504</v>
          </cell>
          <cell r="D786">
            <v>1.0218256237265</v>
          </cell>
          <cell r="E786">
            <v>0.77660551712747095</v>
          </cell>
        </row>
        <row r="787">
          <cell r="B787" t="str">
            <v>Snap25</v>
          </cell>
          <cell r="C787">
            <v>0.53284171494271604</v>
          </cell>
          <cell r="D787">
            <v>0.93052968176207695</v>
          </cell>
          <cell r="E787">
            <v>0.83664824635774404</v>
          </cell>
        </row>
        <row r="788">
          <cell r="B788" t="str">
            <v>Dnajc5</v>
          </cell>
          <cell r="C788">
            <v>0.35183171608068903</v>
          </cell>
          <cell r="D788">
            <v>0.51386173488836395</v>
          </cell>
          <cell r="E788">
            <v>0.16785810914573099</v>
          </cell>
        </row>
        <row r="789">
          <cell r="B789" t="str">
            <v>Rab5b</v>
          </cell>
          <cell r="C789">
            <v>0.69944884380869898</v>
          </cell>
          <cell r="D789">
            <v>0.96772827296095698</v>
          </cell>
          <cell r="E789">
            <v>0.52164656283136701</v>
          </cell>
        </row>
        <row r="790">
          <cell r="B790" t="str">
            <v>Chp1</v>
          </cell>
          <cell r="C790">
            <v>0.11407204885085</v>
          </cell>
          <cell r="D790">
            <v>0.86710478561361903</v>
          </cell>
          <cell r="E790">
            <v>7.1997719281475303E-2</v>
          </cell>
        </row>
        <row r="791">
          <cell r="B791" t="str">
            <v>Rab10</v>
          </cell>
          <cell r="C791">
            <v>1.6562716499524201E-2</v>
          </cell>
          <cell r="D791">
            <v>1.2708069418401799</v>
          </cell>
          <cell r="E791">
            <v>0.24695745043042999</v>
          </cell>
        </row>
        <row r="792">
          <cell r="B792" t="str">
            <v>Rab8b</v>
          </cell>
          <cell r="C792">
            <v>0.1151756935474</v>
          </cell>
          <cell r="D792">
            <v>0.85539822252924802</v>
          </cell>
          <cell r="E792">
            <v>0.33580295305315</v>
          </cell>
        </row>
        <row r="793">
          <cell r="B793" t="str">
            <v>Ube2d3</v>
          </cell>
          <cell r="C793">
            <v>0.93485258011660799</v>
          </cell>
          <cell r="D793">
            <v>0.98487716601119901</v>
          </cell>
          <cell r="E793">
            <v>0.35933233764394301</v>
          </cell>
        </row>
        <row r="794">
          <cell r="B794" t="str">
            <v>Ube2d1</v>
          </cell>
          <cell r="C794">
            <v>0.45521765485113602</v>
          </cell>
          <cell r="D794">
            <v>1.41721125854344</v>
          </cell>
        </row>
        <row r="795">
          <cell r="B795" t="str">
            <v>Ube2m</v>
          </cell>
          <cell r="C795">
            <v>0.29468794766006101</v>
          </cell>
          <cell r="D795">
            <v>1.0402850883088799</v>
          </cell>
          <cell r="E795">
            <v>0.61690232418017399</v>
          </cell>
        </row>
        <row r="796">
          <cell r="B796" t="str">
            <v>Ube2k</v>
          </cell>
          <cell r="C796">
            <v>5.1675515515458799E-2</v>
          </cell>
          <cell r="D796">
            <v>0.56268720006107698</v>
          </cell>
          <cell r="E796">
            <v>5.1064688612784001E-2</v>
          </cell>
        </row>
        <row r="797">
          <cell r="B797" t="str">
            <v>Ube2n</v>
          </cell>
          <cell r="C797">
            <v>0.70790208072236704</v>
          </cell>
          <cell r="D797">
            <v>0.97868627456241397</v>
          </cell>
          <cell r="E797">
            <v>8.6465438038224401E-2</v>
          </cell>
        </row>
        <row r="798">
          <cell r="B798" t="str">
            <v>Actr2</v>
          </cell>
          <cell r="C798">
            <v>0.46646479909791599</v>
          </cell>
          <cell r="D798">
            <v>0.84376222458612304</v>
          </cell>
          <cell r="E798">
            <v>3.3241035366846201E-2</v>
          </cell>
        </row>
        <row r="799">
          <cell r="B799" t="str">
            <v>Actr1a</v>
          </cell>
          <cell r="C799">
            <v>0.614125764465418</v>
          </cell>
          <cell r="D799">
            <v>1.0350927248017801</v>
          </cell>
          <cell r="E799">
            <v>0.774655950674075</v>
          </cell>
        </row>
        <row r="800">
          <cell r="B800" t="str">
            <v>Cops2</v>
          </cell>
          <cell r="C800">
            <v>0.79242923508770102</v>
          </cell>
          <cell r="D800">
            <v>1.0552643375223301</v>
          </cell>
          <cell r="E800">
            <v>0.54792203705443099</v>
          </cell>
        </row>
        <row r="801">
          <cell r="B801" t="str">
            <v>Arf3</v>
          </cell>
          <cell r="C801">
            <v>0.30088640285283202</v>
          </cell>
          <cell r="D801">
            <v>0.83401767731988397</v>
          </cell>
          <cell r="E801">
            <v>0.19264966655292901</v>
          </cell>
        </row>
        <row r="802">
          <cell r="B802" t="str">
            <v>Arl1</v>
          </cell>
          <cell r="C802">
            <v>0.80048189659923197</v>
          </cell>
          <cell r="D802">
            <v>0.80514504723289804</v>
          </cell>
        </row>
        <row r="803">
          <cell r="B803" t="str">
            <v>Ca10</v>
          </cell>
          <cell r="C803">
            <v>0.79103365165330797</v>
          </cell>
          <cell r="D803">
            <v>1.21412287289799</v>
          </cell>
        </row>
        <row r="804">
          <cell r="B804" t="str">
            <v>Abce1</v>
          </cell>
          <cell r="C804">
            <v>0.37265689745518499</v>
          </cell>
          <cell r="D804">
            <v>1.14243354552371</v>
          </cell>
          <cell r="E804">
            <v>1.8078669286107699E-2</v>
          </cell>
        </row>
        <row r="805">
          <cell r="B805" t="str">
            <v>Rap2b</v>
          </cell>
          <cell r="C805">
            <v>0.70367253338617797</v>
          </cell>
          <cell r="D805">
            <v>1.0434519130954401</v>
          </cell>
          <cell r="E805">
            <v>0.46576401116367599</v>
          </cell>
        </row>
        <row r="806">
          <cell r="B806" t="str">
            <v>Rpl26</v>
          </cell>
          <cell r="C806">
            <v>0.52889579275890097</v>
          </cell>
          <cell r="D806">
            <v>0.96663868779460904</v>
          </cell>
          <cell r="E806">
            <v>0.46861916862763298</v>
          </cell>
        </row>
        <row r="807">
          <cell r="B807" t="str">
            <v>Stx1b</v>
          </cell>
          <cell r="C807">
            <v>8.3032336097071894E-3</v>
          </cell>
          <cell r="D807">
            <v>0.92389412630031198</v>
          </cell>
          <cell r="E807">
            <v>0.30033966278398999</v>
          </cell>
        </row>
        <row r="808">
          <cell r="B808" t="str">
            <v>Rab6b</v>
          </cell>
          <cell r="C808">
            <v>0.96330966625717895</v>
          </cell>
          <cell r="D808">
            <v>0.998188938380697</v>
          </cell>
          <cell r="E808">
            <v>0.69782626280266802</v>
          </cell>
        </row>
        <row r="809">
          <cell r="B809" t="str">
            <v>Gal3st3</v>
          </cell>
          <cell r="C809">
            <v>0.36755147781245001</v>
          </cell>
          <cell r="D809">
            <v>1.7202558774050201</v>
          </cell>
        </row>
        <row r="810">
          <cell r="B810" t="str">
            <v>Fgf12</v>
          </cell>
          <cell r="C810">
            <v>0.60317836422178595</v>
          </cell>
          <cell r="D810">
            <v>1.06562903723211</v>
          </cell>
        </row>
        <row r="811">
          <cell r="B811" t="str">
            <v>Rpl27</v>
          </cell>
          <cell r="C811">
            <v>6.9944242160477593E-2</v>
          </cell>
          <cell r="D811">
            <v>1.1035959634516901</v>
          </cell>
          <cell r="E811">
            <v>0.88600094316067501</v>
          </cell>
        </row>
        <row r="812">
          <cell r="B812" t="str">
            <v>Vbp1</v>
          </cell>
          <cell r="C812">
            <v>7.0004440147208594E-2</v>
          </cell>
          <cell r="D812">
            <v>0.74126403176372702</v>
          </cell>
          <cell r="E812">
            <v>0.31840737450767898</v>
          </cell>
        </row>
        <row r="813">
          <cell r="B813" t="str">
            <v>Dad1</v>
          </cell>
          <cell r="C813">
            <v>0.99899964265758201</v>
          </cell>
          <cell r="D813">
            <v>1.0008784900124099</v>
          </cell>
        </row>
        <row r="814">
          <cell r="B814" t="str">
            <v>Abat</v>
          </cell>
          <cell r="C814">
            <v>0.14804176504494901</v>
          </cell>
          <cell r="D814">
            <v>0.893660149080304</v>
          </cell>
          <cell r="E814">
            <v>1.7114232147489701E-2</v>
          </cell>
        </row>
        <row r="815">
          <cell r="B815" t="str">
            <v>Copz1</v>
          </cell>
          <cell r="C815">
            <v>0.38161119460342102</v>
          </cell>
          <cell r="D815">
            <v>0.81873374819668798</v>
          </cell>
        </row>
        <row r="816">
          <cell r="B816" t="str">
            <v>Ufm1</v>
          </cell>
          <cell r="C816">
            <v>0.84358320841221701</v>
          </cell>
          <cell r="D816">
            <v>0.96680263252037801</v>
          </cell>
        </row>
        <row r="817">
          <cell r="B817" t="str">
            <v>Ap1s1</v>
          </cell>
          <cell r="C817">
            <v>0.45500849774873198</v>
          </cell>
          <cell r="D817">
            <v>0.92325257160249796</v>
          </cell>
        </row>
        <row r="818">
          <cell r="B818" t="str">
            <v>Nutf2</v>
          </cell>
          <cell r="C818">
            <v>0.71300176483833799</v>
          </cell>
          <cell r="D818">
            <v>0.96874005168990096</v>
          </cell>
        </row>
        <row r="819">
          <cell r="B819" t="str">
            <v>Hnrnpk</v>
          </cell>
          <cell r="C819">
            <v>0.99477873470903599</v>
          </cell>
          <cell r="D819">
            <v>1.0008707038217799</v>
          </cell>
          <cell r="E819">
            <v>0.75284063425405401</v>
          </cell>
        </row>
        <row r="820">
          <cell r="B820" t="str">
            <v>Ywhag</v>
          </cell>
          <cell r="C820">
            <v>0.34267554729352401</v>
          </cell>
          <cell r="D820">
            <v>0.95561336422031995</v>
          </cell>
          <cell r="E820">
            <v>0.78216628515033104</v>
          </cell>
        </row>
        <row r="821">
          <cell r="B821" t="str">
            <v>Usp46</v>
          </cell>
          <cell r="C821">
            <v>0.14708037947392999</v>
          </cell>
          <cell r="D821">
            <v>0.87921978669857603</v>
          </cell>
          <cell r="E821">
            <v>0.45506781213200198</v>
          </cell>
        </row>
        <row r="822">
          <cell r="B822" t="str">
            <v>Rras2</v>
          </cell>
          <cell r="C822">
            <v>0.29531215283505402</v>
          </cell>
          <cell r="D822">
            <v>1.13052346953876</v>
          </cell>
          <cell r="E822">
            <v>0.76368953751187396</v>
          </cell>
        </row>
        <row r="823">
          <cell r="B823" t="str">
            <v>Timm10</v>
          </cell>
          <cell r="C823">
            <v>0.58172045430044905</v>
          </cell>
          <cell r="D823">
            <v>0.77479650714792403</v>
          </cell>
        </row>
        <row r="824">
          <cell r="B824" t="str">
            <v>Timm13</v>
          </cell>
          <cell r="C824">
            <v>0.34036816474258302</v>
          </cell>
          <cell r="D824">
            <v>1.17329707914964</v>
          </cell>
        </row>
        <row r="825">
          <cell r="B825" t="str">
            <v>Timm8b</v>
          </cell>
          <cell r="C825">
            <v>6.0842311942271299E-2</v>
          </cell>
          <cell r="D825">
            <v>1.3469810634211501</v>
          </cell>
          <cell r="E825">
            <v>0.35843281174295499</v>
          </cell>
        </row>
        <row r="826">
          <cell r="B826" t="str">
            <v>Rps7</v>
          </cell>
          <cell r="C826">
            <v>0.150494019608095</v>
          </cell>
          <cell r="D826">
            <v>1.1881088282688801</v>
          </cell>
          <cell r="E826">
            <v>0.39238178052259998</v>
          </cell>
        </row>
        <row r="827">
          <cell r="B827" t="str">
            <v>Ppp1ca</v>
          </cell>
          <cell r="C827">
            <v>0.26738360856419402</v>
          </cell>
          <cell r="D827">
            <v>0.905800643989637</v>
          </cell>
          <cell r="E827">
            <v>1.81327751963395E-2</v>
          </cell>
        </row>
        <row r="828">
          <cell r="B828" t="str">
            <v>Ppp1cb</v>
          </cell>
          <cell r="C828">
            <v>0.266851449919358</v>
          </cell>
          <cell r="D828">
            <v>0.91103722718265601</v>
          </cell>
          <cell r="E828">
            <v>0.52981491270604897</v>
          </cell>
        </row>
        <row r="829">
          <cell r="B829" t="str">
            <v>Psmc1</v>
          </cell>
          <cell r="C829">
            <v>0.123564279924585</v>
          </cell>
          <cell r="D829">
            <v>0.30387877532927698</v>
          </cell>
        </row>
        <row r="830">
          <cell r="B830" t="str">
            <v>Psmc5</v>
          </cell>
          <cell r="C830">
            <v>8.6262912126845698E-2</v>
          </cell>
          <cell r="D830">
            <v>0.84828548029776696</v>
          </cell>
          <cell r="E830">
            <v>0.25906492657663499</v>
          </cell>
        </row>
        <row r="831">
          <cell r="B831" t="str">
            <v>Rps8</v>
          </cell>
          <cell r="C831">
            <v>0.50962040463117497</v>
          </cell>
          <cell r="D831">
            <v>1.0308069110329801</v>
          </cell>
          <cell r="E831">
            <v>0.79451980811844303</v>
          </cell>
        </row>
        <row r="832">
          <cell r="B832" t="str">
            <v>Rps15a</v>
          </cell>
          <cell r="C832">
            <v>0.20573471158821099</v>
          </cell>
          <cell r="D832">
            <v>1.1081876444875101</v>
          </cell>
        </row>
        <row r="833">
          <cell r="B833" t="str">
            <v>Ywhae</v>
          </cell>
          <cell r="C833">
            <v>0.15795338168415199</v>
          </cell>
          <cell r="D833">
            <v>0.84545692592105104</v>
          </cell>
          <cell r="E833">
            <v>0.81445030995729195</v>
          </cell>
        </row>
        <row r="834">
          <cell r="B834" t="str">
            <v>Rps14</v>
          </cell>
          <cell r="C834">
            <v>0.43549415171137101</v>
          </cell>
          <cell r="D834">
            <v>0.92431542632469799</v>
          </cell>
          <cell r="E834">
            <v>0.17973555800539001</v>
          </cell>
        </row>
        <row r="835">
          <cell r="B835" t="str">
            <v>Rps23</v>
          </cell>
          <cell r="C835">
            <v>0.44932773158391898</v>
          </cell>
          <cell r="D835">
            <v>1.2587572167084</v>
          </cell>
          <cell r="E835">
            <v>0.471752329248874</v>
          </cell>
        </row>
        <row r="836">
          <cell r="B836" t="str">
            <v>Rps18</v>
          </cell>
          <cell r="C836">
            <v>0.81449235826473099</v>
          </cell>
          <cell r="D836">
            <v>0.98557893787558104</v>
          </cell>
          <cell r="E836">
            <v>0.15761672485765299</v>
          </cell>
        </row>
        <row r="837">
          <cell r="B837" t="str">
            <v>Rps29</v>
          </cell>
          <cell r="C837">
            <v>0.72980021152139096</v>
          </cell>
          <cell r="D837">
            <v>1.0521384507829401</v>
          </cell>
        </row>
        <row r="838">
          <cell r="B838" t="str">
            <v>Rps11</v>
          </cell>
          <cell r="C838">
            <v>0.26079528733722201</v>
          </cell>
          <cell r="D838">
            <v>1.6084620246875001</v>
          </cell>
        </row>
        <row r="839">
          <cell r="B839" t="str">
            <v>Rps13</v>
          </cell>
          <cell r="C839">
            <v>0.57323943313849202</v>
          </cell>
          <cell r="D839">
            <v>0.93023684751150804</v>
          </cell>
          <cell r="E839">
            <v>0.37388824386483299</v>
          </cell>
        </row>
        <row r="840">
          <cell r="B840" t="str">
            <v>Snrpe</v>
          </cell>
          <cell r="C840">
            <v>0.358107239524181</v>
          </cell>
          <cell r="D840">
            <v>0.52869808088153503</v>
          </cell>
        </row>
        <row r="841">
          <cell r="B841" t="str">
            <v>Snrpf</v>
          </cell>
          <cell r="C841">
            <v>0.50726716497435498</v>
          </cell>
          <cell r="D841">
            <v>0.83977121551206102</v>
          </cell>
        </row>
        <row r="842">
          <cell r="B842" t="str">
            <v>Lsm3</v>
          </cell>
          <cell r="C842">
            <v>0.36255541522837098</v>
          </cell>
          <cell r="D842">
            <v>1.021900228142</v>
          </cell>
        </row>
        <row r="843">
          <cell r="B843" t="str">
            <v>Lsm6</v>
          </cell>
          <cell r="C843">
            <v>0.53562747048391302</v>
          </cell>
          <cell r="D843">
            <v>0.70130884823155104</v>
          </cell>
        </row>
        <row r="844">
          <cell r="B844" t="str">
            <v>Snrpd1</v>
          </cell>
          <cell r="C844">
            <v>0.24932284699701299</v>
          </cell>
          <cell r="D844">
            <v>0.41934649872859597</v>
          </cell>
        </row>
        <row r="845">
          <cell r="B845" t="str">
            <v>Snrpd2</v>
          </cell>
          <cell r="C845">
            <v>0.52552682190018496</v>
          </cell>
          <cell r="D845">
            <v>1.04237263445629</v>
          </cell>
        </row>
        <row r="846">
          <cell r="B846" t="str">
            <v>Snrpd3</v>
          </cell>
          <cell r="C846">
            <v>3.1035020049952101E-2</v>
          </cell>
          <cell r="D846">
            <v>1.2006542690645901</v>
          </cell>
        </row>
        <row r="847">
          <cell r="B847" t="str">
            <v>Psmc6</v>
          </cell>
          <cell r="C847">
            <v>0.49908819855102599</v>
          </cell>
          <cell r="D847">
            <v>1.0271123129750701</v>
          </cell>
          <cell r="E847">
            <v>0.99548290906305603</v>
          </cell>
        </row>
        <row r="848">
          <cell r="B848" t="str">
            <v>Kcnab2</v>
          </cell>
          <cell r="C848">
            <v>0.98048520946079498</v>
          </cell>
          <cell r="D848">
            <v>1.00381538061294</v>
          </cell>
          <cell r="E848">
            <v>0.34678217700608999</v>
          </cell>
        </row>
        <row r="849">
          <cell r="B849" t="str">
            <v>Abi2</v>
          </cell>
          <cell r="C849">
            <v>0.30942749074787601</v>
          </cell>
          <cell r="D849">
            <v>0.94002053477215597</v>
          </cell>
          <cell r="E849">
            <v>0.66957569665670502</v>
          </cell>
        </row>
        <row r="850">
          <cell r="B850" t="str">
            <v>Rab11a</v>
          </cell>
          <cell r="C850">
            <v>0.54827702775008202</v>
          </cell>
          <cell r="D850">
            <v>0.96550021355633997</v>
          </cell>
          <cell r="E850">
            <v>0.244580980205649</v>
          </cell>
        </row>
        <row r="851">
          <cell r="B851" t="str">
            <v>Tsc22d1</v>
          </cell>
          <cell r="C851">
            <v>0.62296897117981898</v>
          </cell>
          <cell r="D851">
            <v>1.06720835734189</v>
          </cell>
          <cell r="E851">
            <v>0.65264871654828605</v>
          </cell>
        </row>
        <row r="852">
          <cell r="B852" t="str">
            <v>Dynlrb1</v>
          </cell>
          <cell r="C852">
            <v>0.31448382195109298</v>
          </cell>
          <cell r="D852">
            <v>1.08317785038254</v>
          </cell>
          <cell r="E852">
            <v>0.69920664996137205</v>
          </cell>
        </row>
        <row r="853">
          <cell r="B853" t="str">
            <v>Eef1a2</v>
          </cell>
          <cell r="C853">
            <v>0.57573087462723604</v>
          </cell>
          <cell r="D853">
            <v>1.07105044821341</v>
          </cell>
          <cell r="E853">
            <v>0.16899146222044201</v>
          </cell>
        </row>
        <row r="854">
          <cell r="B854" t="str">
            <v>Rps4x</v>
          </cell>
          <cell r="C854">
            <v>0.90981127185718003</v>
          </cell>
          <cell r="D854">
            <v>0.99395746382195904</v>
          </cell>
          <cell r="E854">
            <v>0.25931629750215901</v>
          </cell>
        </row>
        <row r="855">
          <cell r="B855" t="str">
            <v>Ppp2cb</v>
          </cell>
          <cell r="C855">
            <v>0.59489692674350803</v>
          </cell>
          <cell r="D855">
            <v>1.09005849907604</v>
          </cell>
          <cell r="E855">
            <v>0.69744347253051497</v>
          </cell>
        </row>
        <row r="856">
          <cell r="B856" t="str">
            <v>Rpl18a</v>
          </cell>
          <cell r="C856">
            <v>0.940257123643509</v>
          </cell>
          <cell r="D856">
            <v>1.0252659296533899</v>
          </cell>
          <cell r="E856">
            <v>0.50558296977301598</v>
          </cell>
        </row>
        <row r="857">
          <cell r="B857" t="str">
            <v>Ap2s1</v>
          </cell>
          <cell r="C857">
            <v>0.106494767470973</v>
          </cell>
          <cell r="D857">
            <v>1.2173303606430499</v>
          </cell>
          <cell r="E857">
            <v>6.2365514985076698E-2</v>
          </cell>
        </row>
        <row r="858">
          <cell r="B858" t="str">
            <v>Rhob</v>
          </cell>
          <cell r="C858">
            <v>0.73872266633114203</v>
          </cell>
          <cell r="D858">
            <v>0.98395457577382595</v>
          </cell>
          <cell r="E858">
            <v>0.295882555970996</v>
          </cell>
        </row>
        <row r="859">
          <cell r="B859" t="str">
            <v>Hpcal1</v>
          </cell>
          <cell r="C859">
            <v>0.129106791456221</v>
          </cell>
          <cell r="D859">
            <v>0.84780093473271401</v>
          </cell>
          <cell r="E859">
            <v>0.21102789371046299</v>
          </cell>
        </row>
        <row r="860">
          <cell r="B860" t="str">
            <v>Rpl23a</v>
          </cell>
          <cell r="C860">
            <v>0.97950818345127</v>
          </cell>
          <cell r="D860">
            <v>1.00363042948751</v>
          </cell>
          <cell r="E860">
            <v>0.83814424896703299</v>
          </cell>
        </row>
        <row r="861">
          <cell r="B861" t="str">
            <v>Rps6</v>
          </cell>
          <cell r="C861">
            <v>0.102194515846618</v>
          </cell>
          <cell r="D861">
            <v>0.92298392617766201</v>
          </cell>
          <cell r="E861">
            <v>0.28266305121717999</v>
          </cell>
        </row>
        <row r="862">
          <cell r="B862" t="str">
            <v>Vsnl1</v>
          </cell>
          <cell r="C862">
            <v>0.40467798319659098</v>
          </cell>
          <cell r="D862">
            <v>0.90338400668956498</v>
          </cell>
          <cell r="E862">
            <v>0.150992924226166</v>
          </cell>
        </row>
        <row r="863">
          <cell r="B863" t="str">
            <v>Mtpn</v>
          </cell>
          <cell r="C863">
            <v>0.67386626000916106</v>
          </cell>
          <cell r="D863">
            <v>0.93275029543437105</v>
          </cell>
        </row>
        <row r="864">
          <cell r="B864" t="str">
            <v>Hist1h4a</v>
          </cell>
          <cell r="C864">
            <v>0.97965903454554804</v>
          </cell>
          <cell r="D864">
            <v>1.0045451873690101</v>
          </cell>
          <cell r="E864">
            <v>0.51865091726829504</v>
          </cell>
        </row>
        <row r="865">
          <cell r="B865" t="str">
            <v>Gabra1</v>
          </cell>
          <cell r="C865">
            <v>0.88699304712458804</v>
          </cell>
          <cell r="D865">
            <v>1.0101640193191199</v>
          </cell>
          <cell r="E865">
            <v>0.83139943402545002</v>
          </cell>
        </row>
        <row r="866">
          <cell r="B866" t="str">
            <v>Atp6v1b2</v>
          </cell>
          <cell r="C866">
            <v>0.92569115868573004</v>
          </cell>
          <cell r="D866">
            <v>0.99616324433839099</v>
          </cell>
          <cell r="E866">
            <v>0.33288476149921098</v>
          </cell>
        </row>
        <row r="867">
          <cell r="B867" t="str">
            <v>Rab1A</v>
          </cell>
          <cell r="C867">
            <v>0.67795274013497597</v>
          </cell>
          <cell r="D867">
            <v>0.93942446377703304</v>
          </cell>
          <cell r="E867">
            <v>0.14717647988020399</v>
          </cell>
        </row>
        <row r="868">
          <cell r="B868" t="str">
            <v>Rab3c</v>
          </cell>
          <cell r="C868">
            <v>0.270502699865455</v>
          </cell>
          <cell r="D868">
            <v>0.89593628323056396</v>
          </cell>
          <cell r="E868">
            <v>0.79474334520448298</v>
          </cell>
        </row>
        <row r="869">
          <cell r="B869" t="str">
            <v>Ran</v>
          </cell>
          <cell r="C869">
            <v>0.86510528464224701</v>
          </cell>
          <cell r="D869">
            <v>0.98261242155488204</v>
          </cell>
          <cell r="E869">
            <v>0.12531500057915901</v>
          </cell>
        </row>
        <row r="870">
          <cell r="B870" t="str">
            <v>Rpl23</v>
          </cell>
          <cell r="C870">
            <v>0.652087252150233</v>
          </cell>
          <cell r="D870">
            <v>1.0685839768430301</v>
          </cell>
          <cell r="E870">
            <v>0.25532604067478398</v>
          </cell>
        </row>
        <row r="871">
          <cell r="B871" t="str">
            <v>Rap1a</v>
          </cell>
          <cell r="C871">
            <v>9.7254590787712106E-2</v>
          </cell>
          <cell r="D871">
            <v>1.2017242122418801</v>
          </cell>
        </row>
        <row r="872">
          <cell r="B872" t="str">
            <v>Ube2d2</v>
          </cell>
          <cell r="C872">
            <v>0.71056460273898203</v>
          </cell>
          <cell r="D872">
            <v>1.07238006054284</v>
          </cell>
        </row>
        <row r="873">
          <cell r="B873" t="str">
            <v>Rps24</v>
          </cell>
          <cell r="C873">
            <v>0.42805704827788099</v>
          </cell>
          <cell r="D873">
            <v>1.10634104632626</v>
          </cell>
        </row>
        <row r="874">
          <cell r="B874" t="str">
            <v>Rps25</v>
          </cell>
          <cell r="C874">
            <v>0.170087739690128</v>
          </cell>
          <cell r="D874">
            <v>1.07945139052587</v>
          </cell>
          <cell r="E874">
            <v>0.15715818049085301</v>
          </cell>
        </row>
        <row r="875">
          <cell r="B875" t="str">
            <v>Rps26</v>
          </cell>
          <cell r="C875">
            <v>0.41395131548747899</v>
          </cell>
          <cell r="D875">
            <v>2.0152444962345899</v>
          </cell>
        </row>
        <row r="876">
          <cell r="B876" t="str">
            <v>Rps28</v>
          </cell>
          <cell r="C876">
            <v>0.65657481881012902</v>
          </cell>
          <cell r="D876">
            <v>0.95100927634356702</v>
          </cell>
        </row>
        <row r="877">
          <cell r="B877" t="str">
            <v>Fau</v>
          </cell>
          <cell r="C877">
            <v>0.64333814604027095</v>
          </cell>
          <cell r="D877">
            <v>0.96874714024027997</v>
          </cell>
        </row>
        <row r="878">
          <cell r="B878" t="str">
            <v>Elob</v>
          </cell>
          <cell r="C878">
            <v>0.69360631523277705</v>
          </cell>
          <cell r="D878">
            <v>0.98105365638994602</v>
          </cell>
          <cell r="E878">
            <v>0.47802647414067101</v>
          </cell>
        </row>
        <row r="879">
          <cell r="B879" t="str">
            <v>Gnb1</v>
          </cell>
          <cell r="C879">
            <v>0.67868744708555695</v>
          </cell>
          <cell r="D879">
            <v>0.97012982029453898</v>
          </cell>
          <cell r="E879">
            <v>5.1025097327999099E-2</v>
          </cell>
        </row>
        <row r="880">
          <cell r="B880" t="str">
            <v>Rbx1</v>
          </cell>
          <cell r="C880">
            <v>0.83754353985933405</v>
          </cell>
          <cell r="D880">
            <v>1.0289600507696099</v>
          </cell>
        </row>
        <row r="881">
          <cell r="B881" t="str">
            <v>Gnb2</v>
          </cell>
          <cell r="C881">
            <v>0.49145315794753702</v>
          </cell>
          <cell r="D881">
            <v>0.94168589693327398</v>
          </cell>
          <cell r="E881">
            <v>0.12950316576068799</v>
          </cell>
        </row>
        <row r="882">
          <cell r="B882" t="str">
            <v>Gnb5</v>
          </cell>
          <cell r="C882">
            <v>0.148541784194024</v>
          </cell>
          <cell r="D882">
            <v>0.865169729077651</v>
          </cell>
          <cell r="E882">
            <v>0.13898800541217801</v>
          </cell>
        </row>
        <row r="883">
          <cell r="B883" t="str">
            <v>Rpl30</v>
          </cell>
          <cell r="C883">
            <v>0.38440683776895501</v>
          </cell>
          <cell r="D883">
            <v>1.0761800095525</v>
          </cell>
          <cell r="E883">
            <v>9.55588722965999E-2</v>
          </cell>
        </row>
        <row r="884">
          <cell r="B884" t="str">
            <v>Cycs</v>
          </cell>
          <cell r="C884">
            <v>0.128037455669963</v>
          </cell>
          <cell r="D884">
            <v>0.84887081127145003</v>
          </cell>
          <cell r="E884">
            <v>0.450346122025853</v>
          </cell>
        </row>
        <row r="885">
          <cell r="B885" t="str">
            <v>Rpl31</v>
          </cell>
          <cell r="C885">
            <v>0.28423694872244798</v>
          </cell>
          <cell r="D885">
            <v>1.0677100750287201</v>
          </cell>
          <cell r="E885">
            <v>0.90282660819736005</v>
          </cell>
        </row>
        <row r="886">
          <cell r="B886" t="str">
            <v>Rps3</v>
          </cell>
          <cell r="C886">
            <v>0.119741246028326</v>
          </cell>
          <cell r="D886">
            <v>0.85490728953240103</v>
          </cell>
          <cell r="E886">
            <v>0.305208375040942</v>
          </cell>
        </row>
        <row r="887">
          <cell r="B887" t="str">
            <v>Rpl32</v>
          </cell>
          <cell r="C887">
            <v>0.88620622921756498</v>
          </cell>
          <cell r="D887">
            <v>1.079511953366</v>
          </cell>
        </row>
        <row r="888">
          <cell r="B888" t="str">
            <v>Rpl8</v>
          </cell>
          <cell r="C888">
            <v>0.16710509696648401</v>
          </cell>
          <cell r="D888">
            <v>1.0804227303132901</v>
          </cell>
          <cell r="E888">
            <v>0.26334935967183298</v>
          </cell>
        </row>
        <row r="889">
          <cell r="B889" t="str">
            <v>Ybx1</v>
          </cell>
          <cell r="C889">
            <v>0.649662663378899</v>
          </cell>
          <cell r="D889">
            <v>1.2831468928248799</v>
          </cell>
        </row>
        <row r="890">
          <cell r="B890" t="str">
            <v>Pfn1</v>
          </cell>
          <cell r="C890">
            <v>0.81294213576654395</v>
          </cell>
          <cell r="D890">
            <v>0.95960386185073399</v>
          </cell>
          <cell r="E890">
            <v>0.76439159064158801</v>
          </cell>
        </row>
        <row r="891">
          <cell r="B891" t="str">
            <v>Rps27a</v>
          </cell>
          <cell r="C891">
            <v>0.60352340343852695</v>
          </cell>
          <cell r="D891">
            <v>0.95309026647666095</v>
          </cell>
        </row>
        <row r="892">
          <cell r="B892" t="str">
            <v>Uba52</v>
          </cell>
          <cell r="C892">
            <v>0.26649870121608799</v>
          </cell>
          <cell r="D892">
            <v>0.89868364036251402</v>
          </cell>
          <cell r="E892">
            <v>0.238124976745652</v>
          </cell>
        </row>
        <row r="893">
          <cell r="B893" t="str">
            <v>Tra2b</v>
          </cell>
          <cell r="C893">
            <v>0.41918721488673499</v>
          </cell>
          <cell r="D893">
            <v>0.702299488508206</v>
          </cell>
        </row>
        <row r="894">
          <cell r="B894" t="str">
            <v>Rac1</v>
          </cell>
          <cell r="C894">
            <v>0.25899551292787998</v>
          </cell>
          <cell r="D894">
            <v>1.0701174327504499</v>
          </cell>
          <cell r="E894">
            <v>0.56863936259272896</v>
          </cell>
        </row>
        <row r="895">
          <cell r="B895" t="str">
            <v>Tle5</v>
          </cell>
          <cell r="C895">
            <v>2.53965717505856E-2</v>
          </cell>
          <cell r="D895">
            <v>3.5713952580892099</v>
          </cell>
        </row>
        <row r="896">
          <cell r="B896" t="str">
            <v>Pafah1b1</v>
          </cell>
          <cell r="C896">
            <v>0.76510342198552395</v>
          </cell>
          <cell r="D896">
            <v>0.98020177784103302</v>
          </cell>
          <cell r="E896">
            <v>0.110843252278493</v>
          </cell>
        </row>
        <row r="897">
          <cell r="B897" t="str">
            <v>Rab3a</v>
          </cell>
          <cell r="C897">
            <v>0.98888722649876903</v>
          </cell>
          <cell r="D897">
            <v>1.00212355560846</v>
          </cell>
          <cell r="E897">
            <v>0.13409397092431399</v>
          </cell>
        </row>
        <row r="898">
          <cell r="B898" t="str">
            <v>Hspa8</v>
          </cell>
          <cell r="C898">
            <v>0.54307535442474297</v>
          </cell>
          <cell r="D898">
            <v>0.98114771840507597</v>
          </cell>
          <cell r="E898">
            <v>0.800544904971356</v>
          </cell>
        </row>
        <row r="899">
          <cell r="B899" t="str">
            <v>Vamp3</v>
          </cell>
          <cell r="C899">
            <v>0.69968541302092402</v>
          </cell>
          <cell r="D899">
            <v>0.93831391594332803</v>
          </cell>
        </row>
        <row r="900">
          <cell r="B900" t="str">
            <v>Tpt1</v>
          </cell>
          <cell r="C900">
            <v>0.53650286205889497</v>
          </cell>
          <cell r="D900">
            <v>0.84938580999476498</v>
          </cell>
          <cell r="E900">
            <v>0.70683817365167201</v>
          </cell>
        </row>
        <row r="901">
          <cell r="B901" t="str">
            <v>Mpc1</v>
          </cell>
          <cell r="C901">
            <v>0.86997895648513501</v>
          </cell>
          <cell r="D901">
            <v>0.98696588140448405</v>
          </cell>
          <cell r="E901">
            <v>0.44676362947814702</v>
          </cell>
        </row>
        <row r="902">
          <cell r="B902" t="str">
            <v>Dnaja1</v>
          </cell>
          <cell r="C902">
            <v>0.38990849395982102</v>
          </cell>
          <cell r="D902">
            <v>0.867877486877913</v>
          </cell>
          <cell r="E902">
            <v>0.55577576238931403</v>
          </cell>
        </row>
        <row r="903">
          <cell r="B903" t="str">
            <v>Hspd1</v>
          </cell>
          <cell r="C903">
            <v>0.69368041519564005</v>
          </cell>
          <cell r="D903">
            <v>0.98538509149501297</v>
          </cell>
          <cell r="E903">
            <v>0.18836627158616701</v>
          </cell>
        </row>
        <row r="904">
          <cell r="B904" t="str">
            <v>Vamp2</v>
          </cell>
          <cell r="C904">
            <v>0.27797666114581998</v>
          </cell>
          <cell r="D904">
            <v>0.92533348080054301</v>
          </cell>
          <cell r="E904">
            <v>0.588510663375578</v>
          </cell>
        </row>
        <row r="905">
          <cell r="B905" t="str">
            <v>Sult4a1</v>
          </cell>
          <cell r="C905">
            <v>0.47681023770318898</v>
          </cell>
          <cell r="D905">
            <v>0.91049739975645205</v>
          </cell>
        </row>
        <row r="906">
          <cell r="B906" t="str">
            <v>Pcp4</v>
          </cell>
          <cell r="C906">
            <v>0.59970053044586502</v>
          </cell>
          <cell r="D906">
            <v>0.87750569645369603</v>
          </cell>
        </row>
        <row r="907">
          <cell r="B907" t="str">
            <v>Eif4e</v>
          </cell>
          <cell r="C907">
            <v>0.36931571572849398</v>
          </cell>
          <cell r="D907">
            <v>1.1076437162906001</v>
          </cell>
          <cell r="E907">
            <v>0.513013081528502</v>
          </cell>
        </row>
        <row r="908">
          <cell r="B908" t="str">
            <v>Gabrb3</v>
          </cell>
          <cell r="C908">
            <v>0.85467060022408403</v>
          </cell>
          <cell r="D908">
            <v>1.01871716892394</v>
          </cell>
          <cell r="E908">
            <v>0.42831157033155598</v>
          </cell>
        </row>
        <row r="909">
          <cell r="B909" t="str">
            <v>Mapk1</v>
          </cell>
          <cell r="C909">
            <v>0.319479686553509</v>
          </cell>
          <cell r="D909">
            <v>1.1023964012110801</v>
          </cell>
          <cell r="E909">
            <v>0.98835809638975503</v>
          </cell>
        </row>
        <row r="910">
          <cell r="B910" t="str">
            <v>Ppp1cc</v>
          </cell>
          <cell r="C910">
            <v>5.1231662681170402E-2</v>
          </cell>
          <cell r="D910">
            <v>1.1882840081880499</v>
          </cell>
          <cell r="E910">
            <v>0.49650845051034898</v>
          </cell>
        </row>
        <row r="911">
          <cell r="B911" t="str">
            <v>Gnas</v>
          </cell>
          <cell r="C911">
            <v>0.57091256915001498</v>
          </cell>
          <cell r="D911">
            <v>0.97377169927852703</v>
          </cell>
          <cell r="E911">
            <v>0.45171407874613301</v>
          </cell>
        </row>
        <row r="912">
          <cell r="B912" t="str">
            <v>Ywhaz</v>
          </cell>
          <cell r="C912">
            <v>0.90328297204510899</v>
          </cell>
          <cell r="D912">
            <v>1.0134930753245199</v>
          </cell>
          <cell r="E912">
            <v>0.11753641001172201</v>
          </cell>
        </row>
        <row r="913">
          <cell r="B913" t="str">
            <v>Gabrb2</v>
          </cell>
          <cell r="C913">
            <v>0.60440289393201996</v>
          </cell>
          <cell r="D913">
            <v>0.93371757585066795</v>
          </cell>
          <cell r="E913">
            <v>0.77249991255843597</v>
          </cell>
        </row>
        <row r="914">
          <cell r="B914" t="str">
            <v>Kcna2</v>
          </cell>
          <cell r="C914">
            <v>0.20219711111007399</v>
          </cell>
          <cell r="D914">
            <v>1.1598796995851299</v>
          </cell>
          <cell r="E914">
            <v>0.31948956771950499</v>
          </cell>
        </row>
        <row r="915">
          <cell r="B915" t="str">
            <v>Hmgb1</v>
          </cell>
          <cell r="C915">
            <v>0.29260670705971598</v>
          </cell>
          <cell r="D915">
            <v>0.72960273874319004</v>
          </cell>
          <cell r="E915">
            <v>0.25477844615742001</v>
          </cell>
        </row>
        <row r="916">
          <cell r="B916" t="str">
            <v>Snrpn</v>
          </cell>
          <cell r="C916">
            <v>4.4058617578635301E-2</v>
          </cell>
          <cell r="D916">
            <v>1.1556452811493501</v>
          </cell>
          <cell r="E916">
            <v>4.6983018358311299E-2</v>
          </cell>
        </row>
        <row r="917">
          <cell r="B917" t="str">
            <v>Dynll1</v>
          </cell>
          <cell r="C917">
            <v>0.69308357959125499</v>
          </cell>
          <cell r="D917">
            <v>0.79996909944923</v>
          </cell>
        </row>
        <row r="918">
          <cell r="B918" t="str">
            <v>Gng2</v>
          </cell>
          <cell r="C918">
            <v>0.20736703915986601</v>
          </cell>
          <cell r="D918">
            <v>0.718113226139101</v>
          </cell>
        </row>
        <row r="919">
          <cell r="B919" t="str">
            <v>Gng3</v>
          </cell>
          <cell r="C919">
            <v>0.89657814433657901</v>
          </cell>
          <cell r="D919">
            <v>1.0151564487129301</v>
          </cell>
        </row>
        <row r="920">
          <cell r="B920" t="str">
            <v>Eif5a</v>
          </cell>
          <cell r="C920">
            <v>0.30068855626318203</v>
          </cell>
          <cell r="D920">
            <v>0.87785433757097697</v>
          </cell>
          <cell r="E920">
            <v>8.7499941173015697E-2</v>
          </cell>
        </row>
        <row r="921">
          <cell r="B921" t="str">
            <v>Pkia</v>
          </cell>
          <cell r="C921">
            <v>3.94248784953374E-2</v>
          </cell>
          <cell r="D921">
            <v>0.591949078724615</v>
          </cell>
        </row>
        <row r="922">
          <cell r="B922" t="str">
            <v>Actg1</v>
          </cell>
          <cell r="C922">
            <v>0.43450425228525602</v>
          </cell>
          <cell r="D922">
            <v>0.86806197005580299</v>
          </cell>
          <cell r="E922">
            <v>0.69709901459441503</v>
          </cell>
        </row>
        <row r="923">
          <cell r="B923" t="str">
            <v>Prkcg</v>
          </cell>
          <cell r="C923">
            <v>0.39920909085108203</v>
          </cell>
          <cell r="D923">
            <v>1.0550165108885201</v>
          </cell>
          <cell r="E923">
            <v>0.67178893641063098</v>
          </cell>
        </row>
        <row r="924">
          <cell r="B924" t="str">
            <v>Rala</v>
          </cell>
          <cell r="C924">
            <v>0.37229663428983301</v>
          </cell>
          <cell r="D924">
            <v>0.87463206487733902</v>
          </cell>
          <cell r="E924">
            <v>0.46051389420963901</v>
          </cell>
        </row>
        <row r="925">
          <cell r="B925" t="str">
            <v>Rps12</v>
          </cell>
          <cell r="C925">
            <v>0.70105225074445598</v>
          </cell>
          <cell r="D925">
            <v>1.0348494300437201</v>
          </cell>
          <cell r="E925">
            <v>0.97648398813238901</v>
          </cell>
        </row>
        <row r="926">
          <cell r="B926" t="str">
            <v>Rps10</v>
          </cell>
          <cell r="C926">
            <v>0.28850020646957097</v>
          </cell>
          <cell r="D926">
            <v>1.1782221531342401</v>
          </cell>
          <cell r="E926">
            <v>7.6819024685267107E-2</v>
          </cell>
        </row>
        <row r="927">
          <cell r="B927" t="str">
            <v>Ppp3ca</v>
          </cell>
          <cell r="C927">
            <v>0.46069507002674398</v>
          </cell>
          <cell r="D927">
            <v>1.03654910945985</v>
          </cell>
          <cell r="E927">
            <v>0.28048429936688302</v>
          </cell>
        </row>
        <row r="928">
          <cell r="B928" t="str">
            <v>Ppp2ca</v>
          </cell>
          <cell r="C928">
            <v>0.97421499488495999</v>
          </cell>
          <cell r="D928">
            <v>1.0022085642815699</v>
          </cell>
          <cell r="E928">
            <v>0.43346209791364598</v>
          </cell>
        </row>
        <row r="929">
          <cell r="B929" t="str">
            <v>Phb</v>
          </cell>
          <cell r="C929">
            <v>0.58036262259958804</v>
          </cell>
          <cell r="D929">
            <v>0.97493462804895903</v>
          </cell>
          <cell r="E929">
            <v>0.38126385382359701</v>
          </cell>
        </row>
        <row r="930">
          <cell r="B930" t="str">
            <v>Csnk2b</v>
          </cell>
          <cell r="C930">
            <v>8.6649207408124096E-2</v>
          </cell>
          <cell r="D930">
            <v>0.61371265796570695</v>
          </cell>
          <cell r="E930">
            <v>6.4233401526272202E-2</v>
          </cell>
        </row>
        <row r="931">
          <cell r="B931" t="str">
            <v>Rpl22</v>
          </cell>
          <cell r="C931">
            <v>0.39253947239502202</v>
          </cell>
          <cell r="D931">
            <v>0.90515442190781303</v>
          </cell>
          <cell r="E931">
            <v>0.53698057050838099</v>
          </cell>
        </row>
        <row r="932">
          <cell r="B932" t="str">
            <v>Actc1</v>
          </cell>
          <cell r="C932">
            <v>0.54287227859194198</v>
          </cell>
          <cell r="D932">
            <v>0.69486648299049103</v>
          </cell>
        </row>
        <row r="933">
          <cell r="B933" t="str">
            <v>Ube2l3</v>
          </cell>
          <cell r="C933">
            <v>0.254311718760035</v>
          </cell>
          <cell r="D933">
            <v>0.735965058772444</v>
          </cell>
          <cell r="E933">
            <v>0.189400394482484</v>
          </cell>
        </row>
        <row r="934">
          <cell r="B934" t="str">
            <v>Rack1</v>
          </cell>
          <cell r="C934">
            <v>0.973119763831506</v>
          </cell>
          <cell r="D934">
            <v>0.99646477339978401</v>
          </cell>
          <cell r="E934">
            <v>0.575690953477343</v>
          </cell>
        </row>
        <row r="935">
          <cell r="B935" t="str">
            <v>Acta1</v>
          </cell>
          <cell r="C935">
            <v>0.28930966927531898</v>
          </cell>
          <cell r="D935">
            <v>0.90770690940682897</v>
          </cell>
          <cell r="E935">
            <v>0.47337876321084099</v>
          </cell>
        </row>
        <row r="936">
          <cell r="B936" t="str">
            <v>Prkacb</v>
          </cell>
          <cell r="C936">
            <v>0.87346367125868596</v>
          </cell>
          <cell r="D936">
            <v>0.98779564825932298</v>
          </cell>
          <cell r="E936">
            <v>0.93518565954216004</v>
          </cell>
        </row>
        <row r="937">
          <cell r="B937" t="str">
            <v>Ywhaq</v>
          </cell>
          <cell r="C937">
            <v>0.115195735092975</v>
          </cell>
          <cell r="D937">
            <v>0.93574286371215198</v>
          </cell>
          <cell r="E937">
            <v>0.81917262618183595</v>
          </cell>
        </row>
        <row r="938">
          <cell r="B938" t="str">
            <v>Tuba4a</v>
          </cell>
          <cell r="C938">
            <v>0.37598528783809398</v>
          </cell>
          <cell r="D938">
            <v>1.1652374309692799</v>
          </cell>
          <cell r="E938">
            <v>0.16441229183384101</v>
          </cell>
        </row>
        <row r="939">
          <cell r="B939" t="str">
            <v>Tuba1a</v>
          </cell>
          <cell r="C939">
            <v>0.97392091249845503</v>
          </cell>
          <cell r="D939">
            <v>0.99652824348239699</v>
          </cell>
          <cell r="E939">
            <v>8.0657164488843594E-2</v>
          </cell>
        </row>
        <row r="940">
          <cell r="B940" t="str">
            <v>Tubb4b</v>
          </cell>
          <cell r="C940">
            <v>0.82991974359423304</v>
          </cell>
          <cell r="D940">
            <v>1.02350643124491</v>
          </cell>
        </row>
        <row r="941">
          <cell r="B941" t="str">
            <v>Tuba1c</v>
          </cell>
          <cell r="C941">
            <v>0.97172793141957903</v>
          </cell>
          <cell r="D941">
            <v>0.99711115786694005</v>
          </cell>
          <cell r="E941">
            <v>0.71797527692787799</v>
          </cell>
        </row>
        <row r="942">
          <cell r="B942" t="str">
            <v>Prkcb</v>
          </cell>
          <cell r="C942">
            <v>0.70163899446098499</v>
          </cell>
          <cell r="D942">
            <v>0.966684064108432</v>
          </cell>
          <cell r="E942">
            <v>0.53131847700905699</v>
          </cell>
        </row>
        <row r="943">
          <cell r="B943" t="str">
            <v>Ywhah</v>
          </cell>
          <cell r="C943">
            <v>0.135113868404932</v>
          </cell>
          <cell r="D943">
            <v>0.91018282540713502</v>
          </cell>
          <cell r="E943">
            <v>0.27864055555788497</v>
          </cell>
        </row>
        <row r="944">
          <cell r="B944" t="str">
            <v>Ranbp9</v>
          </cell>
          <cell r="C944">
            <v>0.43369206694850299</v>
          </cell>
          <cell r="D944">
            <v>0.86632499604871205</v>
          </cell>
          <cell r="E944">
            <v>0.50720305713453395</v>
          </cell>
        </row>
        <row r="945">
          <cell r="B945" t="str">
            <v>Sbds</v>
          </cell>
          <cell r="C945">
            <v>0.25379032040743299</v>
          </cell>
          <cell r="D945">
            <v>0.74450616711233597</v>
          </cell>
          <cell r="E945">
            <v>0.66235816713958995</v>
          </cell>
        </row>
        <row r="946">
          <cell r="B946" t="str">
            <v>Kpnb1</v>
          </cell>
          <cell r="C946">
            <v>0.63412006934684695</v>
          </cell>
          <cell r="D946">
            <v>0.96952962367332596</v>
          </cell>
          <cell r="E946">
            <v>0.36431218842357999</v>
          </cell>
        </row>
        <row r="947">
          <cell r="B947" t="str">
            <v>Dlg3</v>
          </cell>
          <cell r="C947">
            <v>0.72494169789681595</v>
          </cell>
          <cell r="D947">
            <v>0.98308651956235305</v>
          </cell>
          <cell r="E947">
            <v>0.178091263362988</v>
          </cell>
        </row>
        <row r="948">
          <cell r="B948" t="str">
            <v>Kifap3</v>
          </cell>
          <cell r="C948">
            <v>0.42057734385753098</v>
          </cell>
          <cell r="D948">
            <v>1.3037603397634201</v>
          </cell>
          <cell r="E948">
            <v>0.90979367638213904</v>
          </cell>
        </row>
        <row r="949">
          <cell r="B949" t="str">
            <v>Psmb7</v>
          </cell>
          <cell r="C949">
            <v>0.95607265479611703</v>
          </cell>
          <cell r="D949">
            <v>1.00965294735855</v>
          </cell>
          <cell r="E949">
            <v>0.64577901876659605</v>
          </cell>
        </row>
        <row r="950">
          <cell r="B950" t="str">
            <v>Lxn</v>
          </cell>
          <cell r="C950">
            <v>0.77558276764404699</v>
          </cell>
          <cell r="D950">
            <v>0.96779790911598695</v>
          </cell>
          <cell r="E950">
            <v>0.53675017046269802</v>
          </cell>
        </row>
        <row r="951">
          <cell r="B951" t="str">
            <v>Plxna1</v>
          </cell>
          <cell r="C951">
            <v>0.54900939437415897</v>
          </cell>
          <cell r="D951">
            <v>1.0802494859688501</v>
          </cell>
          <cell r="E951">
            <v>0.51691617530400802</v>
          </cell>
        </row>
        <row r="952">
          <cell r="B952" t="str">
            <v>Chl1</v>
          </cell>
          <cell r="C952">
            <v>0.15048995579560701</v>
          </cell>
          <cell r="D952">
            <v>1.99459705500067</v>
          </cell>
          <cell r="E952">
            <v>0.46604222604612999</v>
          </cell>
        </row>
        <row r="953">
          <cell r="B953" t="str">
            <v>Vamp7</v>
          </cell>
          <cell r="C953">
            <v>0.74654069813931301</v>
          </cell>
          <cell r="D953">
            <v>1.14926732919331</v>
          </cell>
        </row>
        <row r="954">
          <cell r="B954" t="str">
            <v>Hdac2</v>
          </cell>
          <cell r="C954">
            <v>0.62734702279849996</v>
          </cell>
          <cell r="D954">
            <v>0.90322399131859299</v>
          </cell>
        </row>
        <row r="955">
          <cell r="B955" t="str">
            <v>Mpp1</v>
          </cell>
          <cell r="C955">
            <v>0.28062938501087997</v>
          </cell>
          <cell r="D955">
            <v>0.75510901008828601</v>
          </cell>
        </row>
        <row r="956">
          <cell r="B956" t="str">
            <v>Pebp1</v>
          </cell>
          <cell r="C956">
            <v>0.319985715954612</v>
          </cell>
          <cell r="D956">
            <v>0.95662083809235698</v>
          </cell>
          <cell r="E956">
            <v>6.3861544382091906E-2</v>
          </cell>
        </row>
        <row r="957">
          <cell r="B957" t="str">
            <v>Stam</v>
          </cell>
          <cell r="C957">
            <v>0.327013215844842</v>
          </cell>
          <cell r="D957">
            <v>1.4381625430282099</v>
          </cell>
        </row>
        <row r="958">
          <cell r="B958" t="str">
            <v>Stim1</v>
          </cell>
          <cell r="C958">
            <v>0.86526351351686803</v>
          </cell>
          <cell r="D958">
            <v>1.1086093673475499</v>
          </cell>
          <cell r="E958">
            <v>0.91708895038612304</v>
          </cell>
        </row>
        <row r="959">
          <cell r="B959" t="str">
            <v>Rock1</v>
          </cell>
          <cell r="C959">
            <v>0.54084863048309595</v>
          </cell>
          <cell r="D959">
            <v>1.28839126846348</v>
          </cell>
        </row>
        <row r="960">
          <cell r="B960" t="str">
            <v>Rock2</v>
          </cell>
          <cell r="C960">
            <v>0.94712296296243503</v>
          </cell>
          <cell r="D960">
            <v>0.99512528127648903</v>
          </cell>
          <cell r="E960">
            <v>0.77297497223851697</v>
          </cell>
        </row>
        <row r="961">
          <cell r="B961" t="str">
            <v>Hint1</v>
          </cell>
          <cell r="C961">
            <v>0.30799834896988998</v>
          </cell>
          <cell r="D961">
            <v>0.918250538550619</v>
          </cell>
          <cell r="E961">
            <v>0.45267172082542501</v>
          </cell>
        </row>
        <row r="962">
          <cell r="B962" t="str">
            <v>Elavl1</v>
          </cell>
          <cell r="C962">
            <v>0.541126694548416</v>
          </cell>
          <cell r="D962">
            <v>1.04898669052201</v>
          </cell>
          <cell r="E962">
            <v>0.65401697522577096</v>
          </cell>
        </row>
        <row r="963">
          <cell r="B963" t="str">
            <v>Fgf14</v>
          </cell>
          <cell r="C963">
            <v>0.28827931361053499</v>
          </cell>
          <cell r="D963">
            <v>1.0922092048849199</v>
          </cell>
          <cell r="E963">
            <v>0.137105114236512</v>
          </cell>
        </row>
        <row r="964">
          <cell r="B964" t="str">
            <v>Rasgrf2</v>
          </cell>
          <cell r="C964">
            <v>0.30683962751049998</v>
          </cell>
          <cell r="D964">
            <v>0.51274414011123903</v>
          </cell>
        </row>
        <row r="965">
          <cell r="B965" t="str">
            <v>Usp9x</v>
          </cell>
          <cell r="C965">
            <v>0.243931012821062</v>
          </cell>
          <cell r="D965">
            <v>1.06076640755848</v>
          </cell>
          <cell r="E965">
            <v>0.25415337718762598</v>
          </cell>
        </row>
        <row r="966">
          <cell r="B966" t="str">
            <v>Idh3g</v>
          </cell>
          <cell r="C966">
            <v>3.6826995269590199E-2</v>
          </cell>
          <cell r="D966">
            <v>0.66337895266971003</v>
          </cell>
          <cell r="E966">
            <v>0.18638657599596301</v>
          </cell>
        </row>
        <row r="967">
          <cell r="B967" t="str">
            <v>Cdh10</v>
          </cell>
          <cell r="C967">
            <v>3.7593200953140997E-2</v>
          </cell>
          <cell r="D967">
            <v>1.70434839450445</v>
          </cell>
          <cell r="E967">
            <v>0.33949183660732501</v>
          </cell>
        </row>
        <row r="968">
          <cell r="B968" t="str">
            <v>Slc8a1</v>
          </cell>
          <cell r="C968">
            <v>0.70736639984556504</v>
          </cell>
          <cell r="D968">
            <v>1.06956987538399</v>
          </cell>
          <cell r="E968">
            <v>0.82193231552740798</v>
          </cell>
        </row>
        <row r="969">
          <cell r="B969" t="str">
            <v>Evl</v>
          </cell>
          <cell r="C969">
            <v>0.81927069118623497</v>
          </cell>
          <cell r="D969">
            <v>1.13167069853834</v>
          </cell>
        </row>
        <row r="970">
          <cell r="B970" t="str">
            <v>Slc9a3r1</v>
          </cell>
          <cell r="C970">
            <v>0.80311808035421495</v>
          </cell>
          <cell r="D970">
            <v>1.0177051862581099</v>
          </cell>
          <cell r="E970">
            <v>0.23995911353587401</v>
          </cell>
        </row>
        <row r="971">
          <cell r="B971" t="str">
            <v>Vasp</v>
          </cell>
          <cell r="C971">
            <v>0.36674918259825601</v>
          </cell>
          <cell r="D971">
            <v>1.5464183698384</v>
          </cell>
        </row>
        <row r="972">
          <cell r="B972" t="str">
            <v>Sparcl1</v>
          </cell>
          <cell r="C972">
            <v>0.23671342444049001</v>
          </cell>
          <cell r="D972">
            <v>1.3374302040582899</v>
          </cell>
          <cell r="E972">
            <v>0.60996782170233399</v>
          </cell>
        </row>
        <row r="973">
          <cell r="B973" t="str">
            <v>Naca</v>
          </cell>
          <cell r="C973">
            <v>0.69494884027050297</v>
          </cell>
          <cell r="D973">
            <v>1.12991391463348</v>
          </cell>
        </row>
        <row r="974">
          <cell r="B974" t="str">
            <v>Urod</v>
          </cell>
          <cell r="C974">
            <v>0.51999250419431697</v>
          </cell>
          <cell r="D974">
            <v>1.0680715624500401</v>
          </cell>
        </row>
        <row r="975">
          <cell r="B975" t="str">
            <v>Ctps1</v>
          </cell>
          <cell r="C975">
            <v>0.94711753572437096</v>
          </cell>
          <cell r="D975">
            <v>1.0124127199419799</v>
          </cell>
          <cell r="E975">
            <v>0.68251956838914696</v>
          </cell>
        </row>
        <row r="976">
          <cell r="B976" t="str">
            <v>Gaa</v>
          </cell>
          <cell r="C976">
            <v>0.23429126711026199</v>
          </cell>
          <cell r="D976">
            <v>0.49967507980688203</v>
          </cell>
          <cell r="E976">
            <v>0.44260648514710199</v>
          </cell>
        </row>
        <row r="977">
          <cell r="B977" t="str">
            <v>Atp8a1</v>
          </cell>
          <cell r="C977">
            <v>0.29079560618250599</v>
          </cell>
          <cell r="D977">
            <v>0.92379385245137502</v>
          </cell>
          <cell r="E977">
            <v>0.78378671973016301</v>
          </cell>
        </row>
        <row r="978">
          <cell r="B978" t="str">
            <v>Cct7</v>
          </cell>
          <cell r="C978">
            <v>0.71677252073618003</v>
          </cell>
          <cell r="D978">
            <v>1.0175492569176501</v>
          </cell>
          <cell r="E978">
            <v>0.90788668626512203</v>
          </cell>
        </row>
        <row r="979">
          <cell r="B979" t="str">
            <v>Cct2</v>
          </cell>
          <cell r="C979">
            <v>0.60497942013391304</v>
          </cell>
          <cell r="D979">
            <v>1.02075682792654</v>
          </cell>
          <cell r="E979">
            <v>0.21202786836081999</v>
          </cell>
        </row>
        <row r="980">
          <cell r="B980" t="str">
            <v>Cct4</v>
          </cell>
          <cell r="C980">
            <v>0.19923801983578901</v>
          </cell>
          <cell r="D980">
            <v>1.05519818381994</v>
          </cell>
          <cell r="E980">
            <v>0.853620859194128</v>
          </cell>
        </row>
        <row r="981">
          <cell r="B981" t="str">
            <v>Cct5</v>
          </cell>
          <cell r="C981">
            <v>0.69567565607332105</v>
          </cell>
          <cell r="D981">
            <v>0.97632463205656606</v>
          </cell>
          <cell r="E981">
            <v>0.47340034169978401</v>
          </cell>
        </row>
        <row r="982">
          <cell r="B982" t="str">
            <v>Cct6a</v>
          </cell>
          <cell r="C982">
            <v>0.36855490391455598</v>
          </cell>
          <cell r="D982">
            <v>1.1152437230327099</v>
          </cell>
          <cell r="E982">
            <v>0.41756517420418998</v>
          </cell>
        </row>
        <row r="983">
          <cell r="B983" t="str">
            <v>Cct3</v>
          </cell>
          <cell r="C983">
            <v>0.58055681081868005</v>
          </cell>
          <cell r="D983">
            <v>1.0243027725953999</v>
          </cell>
          <cell r="E983">
            <v>0.59355821746258997</v>
          </cell>
        </row>
        <row r="984">
          <cell r="B984" t="str">
            <v>Ptprn2</v>
          </cell>
          <cell r="C984">
            <v>0.68786912174192105</v>
          </cell>
          <cell r="D984">
            <v>1.1186574820041799</v>
          </cell>
          <cell r="E984">
            <v>0.78195523423916702</v>
          </cell>
        </row>
        <row r="985">
          <cell r="B985" t="str">
            <v>Nucb2</v>
          </cell>
          <cell r="C985">
            <v>0.96342873278861896</v>
          </cell>
          <cell r="D985">
            <v>1.0042007139260301</v>
          </cell>
        </row>
        <row r="986">
          <cell r="B986" t="str">
            <v>Stim2</v>
          </cell>
          <cell r="C986">
            <v>0.52375022913345204</v>
          </cell>
          <cell r="D986">
            <v>0.66213988902393095</v>
          </cell>
        </row>
        <row r="987">
          <cell r="B987" t="str">
            <v>Tnik</v>
          </cell>
          <cell r="C987">
            <v>4.9523451520088101E-2</v>
          </cell>
          <cell r="D987">
            <v>0.82016593345379096</v>
          </cell>
        </row>
        <row r="988">
          <cell r="B988" t="str">
            <v>Wnk1</v>
          </cell>
          <cell r="C988">
            <v>0.64150861509606805</v>
          </cell>
          <cell r="D988">
            <v>0.64142705955603296</v>
          </cell>
        </row>
        <row r="989">
          <cell r="B989" t="str">
            <v>Phf5a</v>
          </cell>
          <cell r="C989">
            <v>0.410746249836489</v>
          </cell>
          <cell r="D989">
            <v>1.35813172244173</v>
          </cell>
          <cell r="E989">
            <v>6.8720769858452005E-2</v>
          </cell>
        </row>
        <row r="990">
          <cell r="B990" t="str">
            <v>Rpl36a</v>
          </cell>
          <cell r="C990">
            <v>0.39250050698611799</v>
          </cell>
          <cell r="D990">
            <v>0.90994223355561299</v>
          </cell>
        </row>
        <row r="991">
          <cell r="B991" t="str">
            <v>Eloc</v>
          </cell>
          <cell r="C991">
            <v>0.75519653639996598</v>
          </cell>
          <cell r="D991">
            <v>0.938437339365221</v>
          </cell>
          <cell r="E991">
            <v>0.250171916061661</v>
          </cell>
        </row>
        <row r="992">
          <cell r="B992" t="str">
            <v>Hpca</v>
          </cell>
          <cell r="C992">
            <v>0.69805133638966399</v>
          </cell>
          <cell r="D992">
            <v>0.967945914734619</v>
          </cell>
          <cell r="E992">
            <v>2.0528671452695699E-2</v>
          </cell>
        </row>
        <row r="993">
          <cell r="B993" t="str">
            <v>Arf1</v>
          </cell>
          <cell r="C993">
            <v>0.22578158621580299</v>
          </cell>
          <cell r="D993">
            <v>0.82695949129306101</v>
          </cell>
          <cell r="E993">
            <v>0.236123401990012</v>
          </cell>
        </row>
        <row r="994">
          <cell r="B994" t="str">
            <v>Arf5</v>
          </cell>
          <cell r="C994">
            <v>0.27439854806541297</v>
          </cell>
          <cell r="D994">
            <v>0.899666465043653</v>
          </cell>
          <cell r="E994">
            <v>0.28922871591977201</v>
          </cell>
        </row>
        <row r="995">
          <cell r="B995" t="str">
            <v>Cplx2</v>
          </cell>
          <cell r="C995">
            <v>0.83970015907099005</v>
          </cell>
          <cell r="D995">
            <v>0.94698921110687895</v>
          </cell>
        </row>
        <row r="996">
          <cell r="B996" t="str">
            <v>Erh</v>
          </cell>
          <cell r="C996">
            <v>3.4725964387099503E-2</v>
          </cell>
          <cell r="D996">
            <v>0.25735441216774602</v>
          </cell>
        </row>
        <row r="997">
          <cell r="B997" t="str">
            <v>Ap2m1</v>
          </cell>
          <cell r="C997">
            <v>0.34274007772874998</v>
          </cell>
          <cell r="D997">
            <v>1.0482456220091501</v>
          </cell>
          <cell r="E997">
            <v>0.87828853122920703</v>
          </cell>
        </row>
        <row r="998">
          <cell r="B998" t="str">
            <v>Rhog</v>
          </cell>
          <cell r="C998">
            <v>0.77516813654252503</v>
          </cell>
          <cell r="D998">
            <v>0.94507933784210496</v>
          </cell>
          <cell r="E998">
            <v>0.28521783739314399</v>
          </cell>
        </row>
        <row r="999">
          <cell r="B999" t="str">
            <v>Rpl19</v>
          </cell>
          <cell r="C999">
            <v>5.1052350974966298E-2</v>
          </cell>
          <cell r="D999">
            <v>1.2952608910252099</v>
          </cell>
          <cell r="E999">
            <v>0.34552075268136601</v>
          </cell>
        </row>
        <row r="1000">
          <cell r="B1000" t="str">
            <v>Srsf3</v>
          </cell>
          <cell r="C1000">
            <v>0.118744467302937</v>
          </cell>
          <cell r="D1000">
            <v>0.86729354753938204</v>
          </cell>
          <cell r="E1000">
            <v>1.5717680993662399E-3</v>
          </cell>
        </row>
        <row r="1001">
          <cell r="B1001" t="str">
            <v>H3f3a</v>
          </cell>
          <cell r="C1001">
            <v>0.70471750491475005</v>
          </cell>
          <cell r="D1001">
            <v>1.0793057629598899</v>
          </cell>
          <cell r="E1001">
            <v>0.22362441960945301</v>
          </cell>
        </row>
        <row r="1002">
          <cell r="B1002" t="str">
            <v>Adcy5</v>
          </cell>
          <cell r="C1002">
            <v>0.73223778236137804</v>
          </cell>
          <cell r="D1002">
            <v>1.21486002972734</v>
          </cell>
        </row>
        <row r="1003">
          <cell r="B1003" t="str">
            <v>Isoc2a</v>
          </cell>
          <cell r="C1003">
            <v>0.18065632620689601</v>
          </cell>
          <cell r="D1003">
            <v>1.9945110329489</v>
          </cell>
          <cell r="E1003">
            <v>0.63470980163653901</v>
          </cell>
        </row>
        <row r="1004">
          <cell r="B1004" t="str">
            <v>Nptn</v>
          </cell>
          <cell r="C1004">
            <v>0.33591512676128399</v>
          </cell>
          <cell r="D1004">
            <v>1.04856180946884</v>
          </cell>
          <cell r="E1004">
            <v>0.17513413217660001</v>
          </cell>
        </row>
        <row r="1005">
          <cell r="B1005" t="str">
            <v>Csrp1</v>
          </cell>
          <cell r="C1005">
            <v>0.69869029549782502</v>
          </cell>
          <cell r="D1005">
            <v>0.94772577368545297</v>
          </cell>
          <cell r="E1005">
            <v>0.79425113147758697</v>
          </cell>
        </row>
        <row r="1006">
          <cell r="B1006" t="str">
            <v>Dab1</v>
          </cell>
          <cell r="C1006">
            <v>8.4733504582639896E-2</v>
          </cell>
          <cell r="D1006">
            <v>0.54802288818389699</v>
          </cell>
          <cell r="E1006">
            <v>0.435866847749597</v>
          </cell>
        </row>
        <row r="1007">
          <cell r="B1007" t="str">
            <v>Nrp1</v>
          </cell>
          <cell r="C1007">
            <v>0.75013446286902097</v>
          </cell>
          <cell r="D1007">
            <v>0.88011502997248903</v>
          </cell>
        </row>
        <row r="1008">
          <cell r="B1008" t="str">
            <v>Rps3a</v>
          </cell>
          <cell r="C1008">
            <v>8.1550966608707406E-2</v>
          </cell>
          <cell r="D1008">
            <v>1.0863334720331099</v>
          </cell>
          <cell r="E1008">
            <v>0.44139897206774298</v>
          </cell>
        </row>
        <row r="1009">
          <cell r="B1009" t="str">
            <v>Sms</v>
          </cell>
          <cell r="C1009">
            <v>0.52187057804416903</v>
          </cell>
          <cell r="D1009">
            <v>0.62564007173150604</v>
          </cell>
        </row>
        <row r="1010">
          <cell r="B1010" t="str">
            <v>Atp1b3</v>
          </cell>
          <cell r="C1010">
            <v>0.85026092090671401</v>
          </cell>
          <cell r="D1010">
            <v>1.0154025730856999</v>
          </cell>
          <cell r="E1010">
            <v>0.81302812531055302</v>
          </cell>
        </row>
        <row r="1011">
          <cell r="B1011" t="str">
            <v>Psme1</v>
          </cell>
          <cell r="C1011">
            <v>0.434083351500474</v>
          </cell>
          <cell r="D1011">
            <v>0.81434198034804905</v>
          </cell>
          <cell r="E1011">
            <v>0.134857571178265</v>
          </cell>
        </row>
        <row r="1012">
          <cell r="B1012" t="str">
            <v>G3bp2</v>
          </cell>
          <cell r="C1012">
            <v>0.56148733683835494</v>
          </cell>
          <cell r="D1012">
            <v>1.1312777999525201</v>
          </cell>
          <cell r="E1012">
            <v>0.85297768803818597</v>
          </cell>
        </row>
        <row r="1013">
          <cell r="B1013" t="str">
            <v>Anxa11</v>
          </cell>
          <cell r="C1013">
            <v>0.58877186122435099</v>
          </cell>
          <cell r="D1013">
            <v>0.93714034659556</v>
          </cell>
          <cell r="E1013">
            <v>0.36101751382131197</v>
          </cell>
        </row>
        <row r="1014">
          <cell r="B1014" t="str">
            <v>Vps45</v>
          </cell>
          <cell r="C1014">
            <v>0.67596665911268194</v>
          </cell>
          <cell r="D1014">
            <v>1.12537783144447</v>
          </cell>
          <cell r="E1014">
            <v>0.88777873659814899</v>
          </cell>
        </row>
        <row r="1015">
          <cell r="B1015" t="str">
            <v>Arhgap5</v>
          </cell>
          <cell r="C1015">
            <v>0.54327794319946399</v>
          </cell>
          <cell r="D1015">
            <v>0.70554998917109502</v>
          </cell>
        </row>
        <row r="1016">
          <cell r="B1016" t="str">
            <v>Crmp1</v>
          </cell>
          <cell r="C1016">
            <v>0.66928654831749501</v>
          </cell>
          <cell r="D1016">
            <v>1.0218088513324901</v>
          </cell>
          <cell r="E1016">
            <v>0.98299055671069302</v>
          </cell>
        </row>
        <row r="1017">
          <cell r="B1017" t="str">
            <v>Slc30a3</v>
          </cell>
          <cell r="C1017">
            <v>0.244835711170761</v>
          </cell>
          <cell r="D1017">
            <v>0.67924631900645804</v>
          </cell>
          <cell r="E1017">
            <v>0.13873767412212601</v>
          </cell>
        </row>
        <row r="1018">
          <cell r="B1018" t="str">
            <v>Cacna1a</v>
          </cell>
          <cell r="C1018">
            <v>2.5209723684484101E-2</v>
          </cell>
          <cell r="D1018">
            <v>0.77215968707172999</v>
          </cell>
          <cell r="E1018">
            <v>0.76160944054214597</v>
          </cell>
        </row>
        <row r="1019">
          <cell r="B1019" t="str">
            <v>Fhl1</v>
          </cell>
          <cell r="C1019">
            <v>0.1992468841009</v>
          </cell>
          <cell r="D1019">
            <v>0.81854447219580295</v>
          </cell>
          <cell r="E1019">
            <v>0.36694852003745398</v>
          </cell>
        </row>
        <row r="1020">
          <cell r="B1020" t="str">
            <v>Anpep</v>
          </cell>
          <cell r="C1020">
            <v>0.68811382317304803</v>
          </cell>
          <cell r="D1020">
            <v>1.2481175271750999</v>
          </cell>
        </row>
        <row r="1021">
          <cell r="B1021" t="str">
            <v>Atp5pf</v>
          </cell>
          <cell r="C1021">
            <v>0.28134680149177499</v>
          </cell>
          <cell r="D1021">
            <v>0.87237569292114603</v>
          </cell>
          <cell r="E1021">
            <v>2.2876917335983699E-2</v>
          </cell>
        </row>
        <row r="1022">
          <cell r="B1022" t="str">
            <v>Rps5</v>
          </cell>
          <cell r="C1022">
            <v>0.649421733363161</v>
          </cell>
          <cell r="D1022">
            <v>1.0831818343951201</v>
          </cell>
          <cell r="E1022">
            <v>0.48162527840540498</v>
          </cell>
        </row>
        <row r="1023">
          <cell r="B1023" t="str">
            <v>Pam</v>
          </cell>
          <cell r="C1023">
            <v>0.82382572738842996</v>
          </cell>
          <cell r="D1023">
            <v>0.85634373992347801</v>
          </cell>
        </row>
        <row r="1024">
          <cell r="B1024" t="str">
            <v>Ppp4c</v>
          </cell>
          <cell r="C1024">
            <v>0.12685544899991899</v>
          </cell>
          <cell r="D1024">
            <v>0.82307670772031605</v>
          </cell>
        </row>
        <row r="1025">
          <cell r="B1025" t="str">
            <v>Tarbp2</v>
          </cell>
          <cell r="C1025">
            <v>0.18869121524163099</v>
          </cell>
          <cell r="D1025">
            <v>0.390274903879124</v>
          </cell>
        </row>
        <row r="1026">
          <cell r="B1026" t="str">
            <v>Adcy8</v>
          </cell>
          <cell r="C1026">
            <v>0.49972729876556898</v>
          </cell>
          <cell r="D1026">
            <v>1.6925302942935501</v>
          </cell>
        </row>
        <row r="1027">
          <cell r="B1027" t="str">
            <v>Rgs14</v>
          </cell>
          <cell r="C1027">
            <v>0.239557166868269</v>
          </cell>
          <cell r="D1027">
            <v>1.37930528047876</v>
          </cell>
          <cell r="E1027">
            <v>0.58024723362284303</v>
          </cell>
        </row>
        <row r="1028">
          <cell r="B1028" t="str">
            <v>Txn2</v>
          </cell>
          <cell r="C1028">
            <v>0.85509482706038498</v>
          </cell>
          <cell r="D1028">
            <v>0.95260368508750504</v>
          </cell>
        </row>
        <row r="1029">
          <cell r="B1029" t="str">
            <v>Gclc</v>
          </cell>
          <cell r="C1029">
            <v>0.61842520387965605</v>
          </cell>
          <cell r="D1029">
            <v>0.93306339204786004</v>
          </cell>
          <cell r="E1029">
            <v>0.53783002129952395</v>
          </cell>
        </row>
        <row r="1030">
          <cell r="B1030" t="str">
            <v>Wbp2</v>
          </cell>
          <cell r="C1030">
            <v>0.93954058956466602</v>
          </cell>
          <cell r="D1030">
            <v>1.0095442474640299</v>
          </cell>
          <cell r="E1030">
            <v>0.56991572503971699</v>
          </cell>
        </row>
        <row r="1031">
          <cell r="B1031" t="str">
            <v>Grm1</v>
          </cell>
          <cell r="C1031">
            <v>1.41572990716909E-2</v>
          </cell>
          <cell r="D1031">
            <v>3.2308680010728401</v>
          </cell>
        </row>
        <row r="1032">
          <cell r="B1032" t="str">
            <v>Gfra1</v>
          </cell>
          <cell r="C1032">
            <v>8.2113773368570495E-2</v>
          </cell>
          <cell r="D1032">
            <v>0.502565869673684</v>
          </cell>
        </row>
        <row r="1033">
          <cell r="B1033" t="str">
            <v>Sirpa</v>
          </cell>
          <cell r="C1033">
            <v>0.56500252153980501</v>
          </cell>
          <cell r="D1033">
            <v>1.05168033102308</v>
          </cell>
          <cell r="E1033">
            <v>0.95154092969294202</v>
          </cell>
        </row>
        <row r="1034">
          <cell r="B1034" t="str">
            <v>Neo1</v>
          </cell>
          <cell r="C1034">
            <v>0.80021103389547099</v>
          </cell>
          <cell r="D1034">
            <v>0.97506806265436297</v>
          </cell>
          <cell r="E1034">
            <v>0.67110322649545395</v>
          </cell>
        </row>
        <row r="1035">
          <cell r="B1035" t="str">
            <v>Fh</v>
          </cell>
          <cell r="C1035">
            <v>0.92126877316852696</v>
          </cell>
          <cell r="D1035">
            <v>0.99406849063455205</v>
          </cell>
          <cell r="E1035">
            <v>0.30117790110062198</v>
          </cell>
        </row>
        <row r="1036">
          <cell r="B1036" t="str">
            <v>Lypla1</v>
          </cell>
          <cell r="C1036">
            <v>0.91852709557313905</v>
          </cell>
          <cell r="D1036">
            <v>1.04305702826997</v>
          </cell>
        </row>
        <row r="1037">
          <cell r="B1037" t="str">
            <v>G3bp1</v>
          </cell>
          <cell r="C1037">
            <v>0.13042165579856599</v>
          </cell>
          <cell r="D1037">
            <v>2.34189223811893</v>
          </cell>
        </row>
        <row r="1038">
          <cell r="B1038" t="str">
            <v>Dtymk</v>
          </cell>
          <cell r="C1038">
            <v>0.83816822313387396</v>
          </cell>
          <cell r="D1038">
            <v>1.02593093930361</v>
          </cell>
          <cell r="E1038">
            <v>0.65935826266252495</v>
          </cell>
        </row>
        <row r="1039">
          <cell r="B1039" t="str">
            <v>C1qa</v>
          </cell>
          <cell r="C1039">
            <v>0.82418908705265603</v>
          </cell>
          <cell r="D1039">
            <v>0.85872554075361995</v>
          </cell>
        </row>
        <row r="1040">
          <cell r="B1040" t="str">
            <v>Atp8a2</v>
          </cell>
          <cell r="C1040">
            <v>0.55471409874270605</v>
          </cell>
          <cell r="D1040">
            <v>1.3380755020022499</v>
          </cell>
          <cell r="E1040">
            <v>0.95925300008935999</v>
          </cell>
        </row>
        <row r="1041">
          <cell r="B1041" t="str">
            <v>Tubb5</v>
          </cell>
          <cell r="C1041">
            <v>0.44773695740265002</v>
          </cell>
          <cell r="D1041">
            <v>1.1083910866350699</v>
          </cell>
          <cell r="E1041">
            <v>0.94548073991616199</v>
          </cell>
        </row>
        <row r="1042">
          <cell r="B1042" t="str">
            <v>Psmb4</v>
          </cell>
          <cell r="C1042">
            <v>0.65269277955676697</v>
          </cell>
          <cell r="D1042">
            <v>0.96667721512034599</v>
          </cell>
        </row>
        <row r="1043">
          <cell r="B1043" t="str">
            <v>Rplp2</v>
          </cell>
          <cell r="C1043">
            <v>0.75168649205608296</v>
          </cell>
          <cell r="D1043">
            <v>1.0368518904178301</v>
          </cell>
          <cell r="E1043">
            <v>0.53693930101573695</v>
          </cell>
        </row>
        <row r="1044">
          <cell r="B1044" t="str">
            <v>Uqcrh</v>
          </cell>
          <cell r="C1044">
            <v>0.17090158352811899</v>
          </cell>
          <cell r="D1044">
            <v>0.90899942293048797</v>
          </cell>
          <cell r="E1044">
            <v>0.73030309230214097</v>
          </cell>
        </row>
        <row r="1045">
          <cell r="B1045" t="str">
            <v>Prdx5</v>
          </cell>
          <cell r="C1045">
            <v>0.88018197689851496</v>
          </cell>
          <cell r="D1045">
            <v>1.0224057488503799</v>
          </cell>
          <cell r="E1045">
            <v>0.35872224359546601</v>
          </cell>
        </row>
        <row r="1046">
          <cell r="B1046" t="str">
            <v>Gabpa</v>
          </cell>
          <cell r="C1046">
            <v>0.70268548275019904</v>
          </cell>
          <cell r="D1046">
            <v>0.72860417285088097</v>
          </cell>
        </row>
        <row r="1047">
          <cell r="B1047" t="str">
            <v>Cpe</v>
          </cell>
          <cell r="C1047">
            <v>8.9897097706554893E-2</v>
          </cell>
          <cell r="D1047">
            <v>0.92094125688485895</v>
          </cell>
          <cell r="E1047">
            <v>0.15205306379035799</v>
          </cell>
        </row>
        <row r="1048">
          <cell r="B1048" t="str">
            <v>F8a1</v>
          </cell>
          <cell r="C1048">
            <v>0.94959507545950905</v>
          </cell>
          <cell r="D1048">
            <v>1.0552224061879101</v>
          </cell>
        </row>
        <row r="1049">
          <cell r="B1049" t="str">
            <v>G6pdx</v>
          </cell>
          <cell r="C1049">
            <v>0.81346131417160195</v>
          </cell>
          <cell r="D1049">
            <v>1.0260548272521499</v>
          </cell>
          <cell r="E1049">
            <v>0.36392167295602601</v>
          </cell>
        </row>
        <row r="1050">
          <cell r="B1050" t="str">
            <v>Apoa1</v>
          </cell>
          <cell r="C1050">
            <v>0.93839351594170195</v>
          </cell>
          <cell r="D1050">
            <v>1.04111399550524</v>
          </cell>
        </row>
        <row r="1051">
          <cell r="B1051" t="str">
            <v>Rbp1</v>
          </cell>
          <cell r="C1051">
            <v>0.911902117955671</v>
          </cell>
          <cell r="D1051">
            <v>1.0324876661227</v>
          </cell>
        </row>
        <row r="1052">
          <cell r="B1052" t="str">
            <v>Hnrnpul2</v>
          </cell>
          <cell r="C1052">
            <v>0.36840797132442499</v>
          </cell>
          <cell r="D1052">
            <v>1.1187534401418699</v>
          </cell>
          <cell r="E1052">
            <v>0.69866268812597399</v>
          </cell>
        </row>
        <row r="1053">
          <cell r="B1053" t="str">
            <v>Pde1b</v>
          </cell>
          <cell r="C1053">
            <v>0.26836580728141002</v>
          </cell>
          <cell r="D1053">
            <v>0.90728847529926204</v>
          </cell>
          <cell r="E1053">
            <v>0.88030147614300502</v>
          </cell>
        </row>
        <row r="1054">
          <cell r="B1054" t="str">
            <v>Grin2b</v>
          </cell>
          <cell r="C1054">
            <v>7.4971996797950996E-2</v>
          </cell>
          <cell r="D1054">
            <v>0.79820948015477799</v>
          </cell>
          <cell r="E1054">
            <v>7.1380434360915998E-2</v>
          </cell>
        </row>
        <row r="1055">
          <cell r="B1055" t="str">
            <v>Col1a2</v>
          </cell>
          <cell r="C1055">
            <v>0.32516177268031998</v>
          </cell>
          <cell r="D1055">
            <v>1.47587429169558</v>
          </cell>
          <cell r="E1055">
            <v>0.82515442615933599</v>
          </cell>
        </row>
        <row r="1056">
          <cell r="B1056" t="str">
            <v>Sec23a</v>
          </cell>
          <cell r="C1056">
            <v>0.81950219565978599</v>
          </cell>
          <cell r="D1056">
            <v>0.97883029701552104</v>
          </cell>
          <cell r="E1056">
            <v>0.50092740419756498</v>
          </cell>
        </row>
        <row r="1057">
          <cell r="B1057" t="str">
            <v>Nme2</v>
          </cell>
          <cell r="C1057">
            <v>0.97470859026048196</v>
          </cell>
          <cell r="D1057">
            <v>1.00510903015205</v>
          </cell>
          <cell r="E1057">
            <v>0.56674922918998705</v>
          </cell>
        </row>
        <row r="1058">
          <cell r="B1058" t="str">
            <v>Cacna1c</v>
          </cell>
          <cell r="C1058">
            <v>0.20292996801965599</v>
          </cell>
          <cell r="D1058">
            <v>2.1581759479578002</v>
          </cell>
        </row>
        <row r="1059">
          <cell r="B1059" t="str">
            <v>Vcp</v>
          </cell>
          <cell r="C1059">
            <v>0.46183223013296199</v>
          </cell>
          <cell r="D1059">
            <v>1.05912946818596</v>
          </cell>
          <cell r="E1059">
            <v>0.80815536251619702</v>
          </cell>
        </row>
        <row r="1060">
          <cell r="B1060" t="str">
            <v>Uba1</v>
          </cell>
          <cell r="C1060">
            <v>0.37480399854579599</v>
          </cell>
          <cell r="D1060">
            <v>0.968572224156942</v>
          </cell>
          <cell r="E1060">
            <v>3.2208646166960002E-2</v>
          </cell>
        </row>
        <row r="1061">
          <cell r="B1061" t="str">
            <v>C1qc</v>
          </cell>
          <cell r="C1061">
            <v>9.9738072276637797E-3</v>
          </cell>
          <cell r="D1061">
            <v>1.3772031418347299</v>
          </cell>
          <cell r="E1061">
            <v>0.44771755928462398</v>
          </cell>
        </row>
        <row r="1062">
          <cell r="B1062" t="str">
            <v>Ctnnb1</v>
          </cell>
          <cell r="C1062">
            <v>0.94331048570135001</v>
          </cell>
          <cell r="D1062">
            <v>0.99595472946035102</v>
          </cell>
          <cell r="E1062">
            <v>0.62157428106215695</v>
          </cell>
        </row>
        <row r="1063">
          <cell r="B1063" t="str">
            <v>Ank1</v>
          </cell>
          <cell r="C1063">
            <v>0.43548784446446998</v>
          </cell>
          <cell r="D1063">
            <v>1.08503660973934</v>
          </cell>
          <cell r="E1063">
            <v>0.18254627601731899</v>
          </cell>
        </row>
        <row r="1064">
          <cell r="B1064" t="str">
            <v>Col6a2</v>
          </cell>
          <cell r="C1064">
            <v>8.7699805585229301E-2</v>
          </cell>
          <cell r="D1064">
            <v>0.51524906031722895</v>
          </cell>
        </row>
        <row r="1065">
          <cell r="B1065" t="str">
            <v>Nucb1</v>
          </cell>
          <cell r="C1065">
            <v>0.87132170025241396</v>
          </cell>
          <cell r="D1065">
            <v>1.04039272746636</v>
          </cell>
          <cell r="E1065">
            <v>0.493836486374025</v>
          </cell>
        </row>
        <row r="1066">
          <cell r="B1066" t="str">
            <v>Chat</v>
          </cell>
          <cell r="C1066">
            <v>0.21426809343990799</v>
          </cell>
          <cell r="D1066">
            <v>1.9305141769851799</v>
          </cell>
        </row>
        <row r="1067">
          <cell r="B1067" t="str">
            <v>Epha4</v>
          </cell>
          <cell r="C1067">
            <v>0.797177059351874</v>
          </cell>
          <cell r="D1067">
            <v>1.0254042701928101</v>
          </cell>
          <cell r="E1067">
            <v>0.89328555760282202</v>
          </cell>
        </row>
        <row r="1068">
          <cell r="B1068" t="str">
            <v>Mark3</v>
          </cell>
          <cell r="C1068">
            <v>0.92868212598859901</v>
          </cell>
          <cell r="D1068">
            <v>1.06559308125316</v>
          </cell>
        </row>
        <row r="1069">
          <cell r="B1069" t="str">
            <v>Enah</v>
          </cell>
          <cell r="C1069">
            <v>0.39242455846209101</v>
          </cell>
          <cell r="D1069">
            <v>0.90700437687009305</v>
          </cell>
        </row>
        <row r="1070">
          <cell r="B1070" t="str">
            <v>Atp5f1a</v>
          </cell>
          <cell r="C1070">
            <v>0.37249189580980502</v>
          </cell>
          <cell r="D1070">
            <v>1.0536362264707799</v>
          </cell>
          <cell r="E1070">
            <v>0.57158351031517396</v>
          </cell>
        </row>
        <row r="1071">
          <cell r="B1071" t="str">
            <v>Scg2</v>
          </cell>
          <cell r="C1071">
            <v>0.88712034449261701</v>
          </cell>
          <cell r="D1071">
            <v>0.95079362631905895</v>
          </cell>
          <cell r="E1071">
            <v>0.81414437787740301</v>
          </cell>
        </row>
        <row r="1072">
          <cell r="B1072" t="str">
            <v>Ckb</v>
          </cell>
          <cell r="C1072">
            <v>0.40101206869568301</v>
          </cell>
          <cell r="D1072">
            <v>1.0584392379910601</v>
          </cell>
          <cell r="E1072">
            <v>0.54413913046966</v>
          </cell>
        </row>
        <row r="1073">
          <cell r="B1073" t="str">
            <v>Smpd1</v>
          </cell>
          <cell r="C1073">
            <v>0.54329866148899797</v>
          </cell>
          <cell r="D1073">
            <v>0.91540401535924898</v>
          </cell>
        </row>
        <row r="1074">
          <cell r="B1074" t="str">
            <v>Nf1</v>
          </cell>
          <cell r="C1074">
            <v>9.5067783375565595E-2</v>
          </cell>
          <cell r="D1074">
            <v>0.40537573462502402</v>
          </cell>
          <cell r="E1074">
            <v>0.23134952091138</v>
          </cell>
        </row>
        <row r="1075">
          <cell r="B1075" t="str">
            <v>Yes1</v>
          </cell>
          <cell r="C1075">
            <v>0.57992608327793904</v>
          </cell>
          <cell r="D1075">
            <v>1.02507828498909</v>
          </cell>
        </row>
        <row r="1076">
          <cell r="B1076" t="str">
            <v>Top1</v>
          </cell>
          <cell r="C1076">
            <v>0.36125744129107701</v>
          </cell>
          <cell r="D1076">
            <v>1.1826105124196</v>
          </cell>
        </row>
        <row r="1077">
          <cell r="B1077" t="str">
            <v>Col6a1</v>
          </cell>
          <cell r="C1077">
            <v>0.20513607868686501</v>
          </cell>
          <cell r="D1077">
            <v>2.4216724357450001</v>
          </cell>
        </row>
        <row r="1078">
          <cell r="B1078" t="str">
            <v>Rac2</v>
          </cell>
          <cell r="C1078">
            <v>0.149230336401005</v>
          </cell>
          <cell r="D1078">
            <v>1.0904931916026299</v>
          </cell>
          <cell r="E1078">
            <v>0.26697339837832601</v>
          </cell>
        </row>
        <row r="1079">
          <cell r="B1079" t="str">
            <v>Rcn1</v>
          </cell>
          <cell r="C1079">
            <v>9.6388185303459994E-2</v>
          </cell>
          <cell r="D1079">
            <v>0.47352388319317001</v>
          </cell>
        </row>
        <row r="1080">
          <cell r="B1080" t="str">
            <v>Mark2</v>
          </cell>
          <cell r="C1080">
            <v>0.84392471388152102</v>
          </cell>
          <cell r="D1080">
            <v>1.03200718048248</v>
          </cell>
          <cell r="E1080">
            <v>0.61492578724805003</v>
          </cell>
        </row>
        <row r="1081">
          <cell r="B1081" t="str">
            <v>Hspg2</v>
          </cell>
          <cell r="C1081">
            <v>0.59461068182791599</v>
          </cell>
          <cell r="D1081">
            <v>1.1945311891358601</v>
          </cell>
          <cell r="E1081">
            <v>8.3694641400466799E-2</v>
          </cell>
        </row>
        <row r="1082">
          <cell r="B1082" t="str">
            <v>Fabp5</v>
          </cell>
          <cell r="C1082">
            <v>0.73384490073074904</v>
          </cell>
          <cell r="D1082">
            <v>0.96535330998027502</v>
          </cell>
          <cell r="E1082">
            <v>0.64560042540613805</v>
          </cell>
        </row>
        <row r="1083">
          <cell r="B1083" t="str">
            <v>Pc</v>
          </cell>
          <cell r="C1083">
            <v>0.27394042745417602</v>
          </cell>
          <cell r="D1083">
            <v>1.0656972841644701</v>
          </cell>
          <cell r="E1083">
            <v>0.397835331251775</v>
          </cell>
        </row>
        <row r="1084">
          <cell r="B1084" t="str">
            <v>Eml1</v>
          </cell>
          <cell r="C1084">
            <v>0.93683110571542805</v>
          </cell>
          <cell r="D1084">
            <v>1.1048593391158199</v>
          </cell>
        </row>
        <row r="1085">
          <cell r="B1085" t="str">
            <v>Eif5b</v>
          </cell>
          <cell r="C1085">
            <v>0.47680215067824699</v>
          </cell>
          <cell r="D1085">
            <v>1.3076897290613401</v>
          </cell>
        </row>
        <row r="1086">
          <cell r="B1086" t="str">
            <v>Cab39</v>
          </cell>
          <cell r="C1086">
            <v>0.41882447731956701</v>
          </cell>
          <cell r="D1086">
            <v>0.93180146138782105</v>
          </cell>
          <cell r="E1086">
            <v>0.15108321024893301</v>
          </cell>
        </row>
        <row r="1087">
          <cell r="B1087" t="str">
            <v>Atp5me</v>
          </cell>
          <cell r="C1087">
            <v>0.56834350249420496</v>
          </cell>
          <cell r="D1087">
            <v>0.91442325410255398</v>
          </cell>
          <cell r="E1087">
            <v>0.82672732865076404</v>
          </cell>
        </row>
        <row r="1088">
          <cell r="B1088" t="str">
            <v>Clu</v>
          </cell>
          <cell r="C1088">
            <v>0.970418941297441</v>
          </cell>
          <cell r="D1088">
            <v>0.99595038304986705</v>
          </cell>
          <cell r="E1088">
            <v>0.94459554137547297</v>
          </cell>
        </row>
        <row r="1089">
          <cell r="B1089" t="str">
            <v>Anxa7</v>
          </cell>
          <cell r="C1089">
            <v>0.31634143153348798</v>
          </cell>
          <cell r="D1089">
            <v>1.1144641235258199</v>
          </cell>
          <cell r="E1089">
            <v>0.226401324585773</v>
          </cell>
        </row>
        <row r="1090">
          <cell r="B1090" t="str">
            <v>Gdf3</v>
          </cell>
          <cell r="C1090">
            <v>5.2305482090965402E-2</v>
          </cell>
          <cell r="D1090">
            <v>3.92405202040884</v>
          </cell>
        </row>
        <row r="1091">
          <cell r="B1091" t="str">
            <v>Acads</v>
          </cell>
          <cell r="C1091">
            <v>0.56084276051568505</v>
          </cell>
          <cell r="D1091">
            <v>0.92675869933689503</v>
          </cell>
        </row>
        <row r="1092">
          <cell r="B1092" t="str">
            <v>Bax</v>
          </cell>
          <cell r="C1092">
            <v>0.55693802041386098</v>
          </cell>
          <cell r="D1092">
            <v>1.37511805092451</v>
          </cell>
        </row>
        <row r="1093">
          <cell r="B1093" t="str">
            <v>Cbfb</v>
          </cell>
          <cell r="C1093">
            <v>5.8819558645300203E-2</v>
          </cell>
          <cell r="D1093">
            <v>0.54507719372850405</v>
          </cell>
        </row>
        <row r="1094">
          <cell r="B1094" t="str">
            <v>Dmwd</v>
          </cell>
          <cell r="C1094">
            <v>0.995425811830976</v>
          </cell>
          <cell r="D1094">
            <v>0.99785506017868697</v>
          </cell>
          <cell r="E1094">
            <v>0.51898808784882899</v>
          </cell>
        </row>
        <row r="1095">
          <cell r="B1095" t="str">
            <v>Calb2</v>
          </cell>
          <cell r="C1095">
            <v>4.32601182855765E-2</v>
          </cell>
          <cell r="D1095">
            <v>0.80585563289916295</v>
          </cell>
          <cell r="E1095">
            <v>0.19494214775648999</v>
          </cell>
        </row>
        <row r="1096">
          <cell r="B1096" t="str">
            <v>Kcnma1</v>
          </cell>
          <cell r="C1096">
            <v>0.96966077251723204</v>
          </cell>
          <cell r="D1096">
            <v>0.99418044366796299</v>
          </cell>
          <cell r="E1096">
            <v>0.80858308794484202</v>
          </cell>
        </row>
        <row r="1097">
          <cell r="B1097" t="str">
            <v>Padi2</v>
          </cell>
          <cell r="C1097">
            <v>0.23206267080411599</v>
          </cell>
          <cell r="D1097">
            <v>1.0761699269157501</v>
          </cell>
          <cell r="E1097">
            <v>0.81443024701497702</v>
          </cell>
        </row>
        <row r="1098">
          <cell r="B1098" t="str">
            <v>Ssrp1</v>
          </cell>
          <cell r="C1098">
            <v>0.132915264576632</v>
          </cell>
          <cell r="D1098">
            <v>1.2530616276041899</v>
          </cell>
          <cell r="E1098">
            <v>0.87169291836218998</v>
          </cell>
        </row>
        <row r="1099">
          <cell r="B1099" t="str">
            <v>Cnnm1</v>
          </cell>
          <cell r="C1099">
            <v>0.49383761427781803</v>
          </cell>
          <cell r="D1099">
            <v>0.76897762079713605</v>
          </cell>
        </row>
        <row r="1100">
          <cell r="B1100" t="str">
            <v>Inf2</v>
          </cell>
          <cell r="C1100">
            <v>0.59562617930307205</v>
          </cell>
          <cell r="D1100">
            <v>1.33222257651689</v>
          </cell>
        </row>
        <row r="1101">
          <cell r="B1101" t="str">
            <v>Trio</v>
          </cell>
          <cell r="C1101">
            <v>0.50018108882586898</v>
          </cell>
          <cell r="D1101">
            <v>1.0971252405968099</v>
          </cell>
          <cell r="E1101">
            <v>0.35600941896310501</v>
          </cell>
        </row>
        <row r="1102">
          <cell r="B1102" t="str">
            <v>Dact3</v>
          </cell>
          <cell r="C1102">
            <v>0.99618912068795895</v>
          </cell>
          <cell r="D1102">
            <v>0.99632768772486202</v>
          </cell>
        </row>
        <row r="1103">
          <cell r="B1103" t="str">
            <v>Stum</v>
          </cell>
          <cell r="C1103">
            <v>0.15746763253801699</v>
          </cell>
          <cell r="D1103">
            <v>0.85806985668098701</v>
          </cell>
          <cell r="E1103">
            <v>0.29138473707898499</v>
          </cell>
        </row>
        <row r="1104">
          <cell r="B1104" t="str">
            <v>Cpne7</v>
          </cell>
          <cell r="C1104">
            <v>0.88975339619620697</v>
          </cell>
          <cell r="D1104">
            <v>1.0150476202838199</v>
          </cell>
          <cell r="E1104">
            <v>0.68667189797463501</v>
          </cell>
        </row>
        <row r="1105">
          <cell r="B1105" t="str">
            <v>Ppp4r2</v>
          </cell>
          <cell r="C1105">
            <v>0.70549415340982702</v>
          </cell>
          <cell r="D1105">
            <v>1.2303585159075101</v>
          </cell>
        </row>
        <row r="1106">
          <cell r="B1106" t="str">
            <v>Vgf</v>
          </cell>
          <cell r="C1106">
            <v>1.9571444106154998E-2</v>
          </cell>
          <cell r="D1106">
            <v>0.77968202452101898</v>
          </cell>
          <cell r="E1106">
            <v>0.25749362411459498</v>
          </cell>
        </row>
        <row r="1107">
          <cell r="B1107" t="str">
            <v>Tanc1</v>
          </cell>
          <cell r="C1107">
            <v>0.83245516871843706</v>
          </cell>
          <cell r="D1107">
            <v>0.83344961080771296</v>
          </cell>
        </row>
        <row r="1108">
          <cell r="B1108" t="str">
            <v>Npepps</v>
          </cell>
          <cell r="C1108">
            <v>0.82069252755834299</v>
          </cell>
          <cell r="D1108">
            <v>0.98689674804540295</v>
          </cell>
          <cell r="E1108">
            <v>9.0700457917571295E-2</v>
          </cell>
        </row>
        <row r="1109">
          <cell r="B1109" t="str">
            <v>Pepd</v>
          </cell>
          <cell r="C1109">
            <v>0.160754134320301</v>
          </cell>
          <cell r="D1109">
            <v>0.72328123348474505</v>
          </cell>
          <cell r="E1109">
            <v>0.1465933179619</v>
          </cell>
        </row>
        <row r="1110">
          <cell r="B1110" t="str">
            <v>Relch</v>
          </cell>
          <cell r="C1110">
            <v>0.72337519766290004</v>
          </cell>
          <cell r="D1110">
            <v>1.04553203377254</v>
          </cell>
          <cell r="E1110">
            <v>0.78962538755915002</v>
          </cell>
        </row>
        <row r="1111">
          <cell r="B1111" t="str">
            <v>Gspt2</v>
          </cell>
          <cell r="C1111">
            <v>0.27311578718811103</v>
          </cell>
          <cell r="D1111">
            <v>0.52032747229685905</v>
          </cell>
        </row>
        <row r="1112">
          <cell r="B1112" t="str">
            <v>Map6d1</v>
          </cell>
          <cell r="C1112">
            <v>0.72621094845234602</v>
          </cell>
          <cell r="D1112">
            <v>0.94397967682106498</v>
          </cell>
        </row>
        <row r="1113">
          <cell r="B1113" t="str">
            <v>Grm2</v>
          </cell>
          <cell r="C1113">
            <v>0.56893066170783502</v>
          </cell>
          <cell r="D1113">
            <v>1.06299559868664</v>
          </cell>
          <cell r="E1113">
            <v>0.362479582565293</v>
          </cell>
        </row>
        <row r="1114">
          <cell r="B1114" t="str">
            <v>Ptcd3</v>
          </cell>
          <cell r="C1114">
            <v>0.30376753811911</v>
          </cell>
          <cell r="D1114">
            <v>1.7975623908522</v>
          </cell>
          <cell r="E1114">
            <v>6.0702063153856102E-2</v>
          </cell>
        </row>
        <row r="1115">
          <cell r="B1115" t="str">
            <v>Fam171b</v>
          </cell>
          <cell r="C1115">
            <v>0.16201467050014701</v>
          </cell>
          <cell r="D1115">
            <v>1.22239901476621</v>
          </cell>
          <cell r="E1115">
            <v>0.78772782861684099</v>
          </cell>
        </row>
        <row r="1116">
          <cell r="B1116" t="str">
            <v>Phactr1</v>
          </cell>
          <cell r="C1116">
            <v>0.16133730744300701</v>
          </cell>
          <cell r="D1116">
            <v>1.07401864639626</v>
          </cell>
          <cell r="E1116">
            <v>0.19495913763065001</v>
          </cell>
        </row>
        <row r="1117">
          <cell r="B1117" t="str">
            <v>Gsk3a</v>
          </cell>
          <cell r="C1117">
            <v>0.48423555490769399</v>
          </cell>
          <cell r="D1117">
            <v>0.91292485641807697</v>
          </cell>
          <cell r="E1117">
            <v>0.25947962225388099</v>
          </cell>
        </row>
        <row r="1118">
          <cell r="B1118" t="str">
            <v>Psd3</v>
          </cell>
          <cell r="C1118">
            <v>6.3788653789390998E-2</v>
          </cell>
          <cell r="D1118">
            <v>0.86959594411807795</v>
          </cell>
          <cell r="E1118">
            <v>0.12423049921273201</v>
          </cell>
        </row>
        <row r="1119">
          <cell r="B1119" t="str">
            <v>Pi4k2a</v>
          </cell>
          <cell r="C1119">
            <v>0.60361554203625301</v>
          </cell>
          <cell r="D1119">
            <v>0.92764489978950004</v>
          </cell>
        </row>
        <row r="1120">
          <cell r="B1120" t="str">
            <v>March5</v>
          </cell>
          <cell r="C1120">
            <v>0.59629816418066806</v>
          </cell>
          <cell r="D1120">
            <v>1.50916366787837</v>
          </cell>
        </row>
        <row r="1121">
          <cell r="B1121" t="str">
            <v>Hddc2</v>
          </cell>
          <cell r="C1121">
            <v>0.59460238808282295</v>
          </cell>
          <cell r="D1121">
            <v>0.83744947661181202</v>
          </cell>
        </row>
        <row r="1122">
          <cell r="B1122" t="str">
            <v>Ccdc127</v>
          </cell>
          <cell r="C1122">
            <v>0.95758775828087395</v>
          </cell>
          <cell r="D1122">
            <v>0.96195222938248204</v>
          </cell>
        </row>
        <row r="1123">
          <cell r="B1123" t="str">
            <v>Fahd2</v>
          </cell>
          <cell r="C1123">
            <v>0.52599872493239397</v>
          </cell>
          <cell r="D1123">
            <v>0.93321808849571997</v>
          </cell>
        </row>
        <row r="1124">
          <cell r="B1124" t="str">
            <v>Cul4a</v>
          </cell>
          <cell r="C1124">
            <v>0.65169307718359404</v>
          </cell>
          <cell r="D1124">
            <v>1.11844930278</v>
          </cell>
          <cell r="E1124">
            <v>0.94950591529200801</v>
          </cell>
        </row>
        <row r="1125">
          <cell r="B1125" t="str">
            <v>Abraxas2</v>
          </cell>
          <cell r="C1125">
            <v>0.79724978918082101</v>
          </cell>
          <cell r="D1125">
            <v>0.90226244645971199</v>
          </cell>
        </row>
        <row r="1126">
          <cell r="B1126" t="str">
            <v>Plbd2</v>
          </cell>
          <cell r="C1126">
            <v>0.128420508712001</v>
          </cell>
          <cell r="D1126">
            <v>0.68383278224815103</v>
          </cell>
        </row>
        <row r="1127">
          <cell r="B1127" t="str">
            <v>Ppp1r21</v>
          </cell>
          <cell r="C1127">
            <v>0.91892911583755299</v>
          </cell>
          <cell r="D1127">
            <v>0.97328864695127504</v>
          </cell>
          <cell r="E1127">
            <v>0.89158371717439</v>
          </cell>
        </row>
        <row r="1128">
          <cell r="B1128" t="str">
            <v>Rogdi</v>
          </cell>
          <cell r="C1128">
            <v>0.98590978719498101</v>
          </cell>
          <cell r="D1128">
            <v>0.99760106909818003</v>
          </cell>
          <cell r="E1128">
            <v>0.151035835485887</v>
          </cell>
        </row>
        <row r="1129">
          <cell r="B1129" t="str">
            <v>Faf2</v>
          </cell>
          <cell r="C1129">
            <v>0.15275162041477999</v>
          </cell>
          <cell r="D1129">
            <v>1.7363582890886</v>
          </cell>
          <cell r="E1129">
            <v>0.193320203466219</v>
          </cell>
        </row>
        <row r="1130">
          <cell r="B1130" t="str">
            <v>Hp1bp3</v>
          </cell>
          <cell r="C1130">
            <v>0.133229019449249</v>
          </cell>
          <cell r="D1130">
            <v>1.1003055044552601</v>
          </cell>
          <cell r="E1130">
            <v>0.54548530006079798</v>
          </cell>
        </row>
        <row r="1131">
          <cell r="B1131" t="str">
            <v>Iqsec3</v>
          </cell>
          <cell r="C1131">
            <v>0.70671645770265301</v>
          </cell>
          <cell r="D1131">
            <v>0.93185398076172399</v>
          </cell>
          <cell r="E1131">
            <v>0.44108089747031298</v>
          </cell>
        </row>
        <row r="1132">
          <cell r="B1132" t="str">
            <v>Spryd7</v>
          </cell>
          <cell r="C1132">
            <v>0.5141740965071</v>
          </cell>
          <cell r="D1132">
            <v>0.73263098132525695</v>
          </cell>
        </row>
        <row r="1133">
          <cell r="B1133" t="str">
            <v>Myl12b</v>
          </cell>
          <cell r="C1133">
            <v>0.40838785137299699</v>
          </cell>
          <cell r="D1133">
            <v>0.93397532493283997</v>
          </cell>
          <cell r="E1133">
            <v>0.33034975613970502</v>
          </cell>
        </row>
        <row r="1134">
          <cell r="B1134" t="str">
            <v>Gmps</v>
          </cell>
          <cell r="C1134">
            <v>0.111489225586164</v>
          </cell>
          <cell r="D1134">
            <v>0.75644646930711301</v>
          </cell>
          <cell r="E1134">
            <v>0.156605337796619</v>
          </cell>
        </row>
        <row r="1135">
          <cell r="B1135" t="str">
            <v>Mat2a</v>
          </cell>
          <cell r="C1135">
            <v>0.64205295756845304</v>
          </cell>
          <cell r="D1135">
            <v>1.0453253181711399</v>
          </cell>
        </row>
        <row r="1136">
          <cell r="B1136" t="str">
            <v>H2afv</v>
          </cell>
          <cell r="C1136">
            <v>7.4447231698818894E-2</v>
          </cell>
          <cell r="D1136">
            <v>0.67843747684843303</v>
          </cell>
          <cell r="E1136">
            <v>0.173735236014364</v>
          </cell>
        </row>
        <row r="1137">
          <cell r="B1137" t="str">
            <v>Ric8a</v>
          </cell>
          <cell r="C1137">
            <v>0.59903704328199903</v>
          </cell>
          <cell r="D1137">
            <v>0.88178158175136101</v>
          </cell>
          <cell r="E1137">
            <v>0.43588189196331001</v>
          </cell>
        </row>
        <row r="1138">
          <cell r="B1138" t="str">
            <v>Pde12</v>
          </cell>
          <cell r="C1138">
            <v>0.70230427490257297</v>
          </cell>
          <cell r="D1138">
            <v>1.23513734639745</v>
          </cell>
        </row>
        <row r="1139">
          <cell r="B1139" t="str">
            <v>Smarca4</v>
          </cell>
          <cell r="C1139">
            <v>0.95466486110762405</v>
          </cell>
          <cell r="D1139">
            <v>1.0106762184556399</v>
          </cell>
          <cell r="E1139">
            <v>0.99445703594867196</v>
          </cell>
        </row>
        <row r="1140">
          <cell r="B1140" t="str">
            <v>Prrc2c</v>
          </cell>
          <cell r="C1140">
            <v>0.47564929477567602</v>
          </cell>
          <cell r="D1140">
            <v>1.1079562832229799</v>
          </cell>
        </row>
        <row r="1141">
          <cell r="B1141" t="str">
            <v>Gdpgp1</v>
          </cell>
          <cell r="C1141">
            <v>0.97425735919818202</v>
          </cell>
          <cell r="D1141">
            <v>1.00465379550631</v>
          </cell>
        </row>
        <row r="1142">
          <cell r="B1142" t="str">
            <v>Scrn3</v>
          </cell>
          <cell r="C1142">
            <v>0.128671009828003</v>
          </cell>
          <cell r="D1142">
            <v>2.86806360235071</v>
          </cell>
        </row>
        <row r="1143">
          <cell r="B1143" t="str">
            <v>Exoc5</v>
          </cell>
          <cell r="C1143">
            <v>0.176798592696885</v>
          </cell>
          <cell r="D1143">
            <v>1.4497333791871301</v>
          </cell>
          <cell r="E1143">
            <v>0.30423119131253101</v>
          </cell>
        </row>
        <row r="1144">
          <cell r="B1144" t="str">
            <v>Ccdc136</v>
          </cell>
          <cell r="C1144">
            <v>0.58223460497646695</v>
          </cell>
          <cell r="D1144">
            <v>1.3140398022854001</v>
          </cell>
        </row>
        <row r="1145">
          <cell r="B1145" t="str">
            <v>Uap1l1</v>
          </cell>
          <cell r="C1145">
            <v>0.118498665463437</v>
          </cell>
          <cell r="D1145">
            <v>1.18839998565674</v>
          </cell>
          <cell r="E1145">
            <v>0.99412647485797301</v>
          </cell>
        </row>
        <row r="1146">
          <cell r="B1146" t="str">
            <v>Pip4p1</v>
          </cell>
          <cell r="C1146">
            <v>0.58631464979184</v>
          </cell>
          <cell r="D1146">
            <v>0.84256744583926302</v>
          </cell>
        </row>
        <row r="1147">
          <cell r="B1147" t="str">
            <v>Srsf6</v>
          </cell>
          <cell r="C1147">
            <v>0.16104342420411899</v>
          </cell>
          <cell r="D1147">
            <v>1.1335664740229401</v>
          </cell>
        </row>
        <row r="1148">
          <cell r="B1148" t="str">
            <v>Psmd1</v>
          </cell>
          <cell r="C1148">
            <v>0.89541648953822595</v>
          </cell>
          <cell r="D1148">
            <v>0.97432777538172199</v>
          </cell>
          <cell r="E1148">
            <v>0.55780128721078404</v>
          </cell>
        </row>
        <row r="1149">
          <cell r="B1149" t="str">
            <v>Slc17a7</v>
          </cell>
          <cell r="C1149">
            <v>0.34084501021528801</v>
          </cell>
          <cell r="D1149">
            <v>0.89692348052484105</v>
          </cell>
          <cell r="E1149">
            <v>0.179017136514839</v>
          </cell>
        </row>
        <row r="1150">
          <cell r="B1150" t="str">
            <v>Smyd5</v>
          </cell>
          <cell r="C1150">
            <v>0.85747332717244196</v>
          </cell>
          <cell r="D1150">
            <v>0.94753288058620699</v>
          </cell>
        </row>
        <row r="1151">
          <cell r="B1151" t="str">
            <v>Esyt2</v>
          </cell>
          <cell r="C1151">
            <v>0.54255420824304301</v>
          </cell>
          <cell r="D1151">
            <v>0.85899523283145995</v>
          </cell>
          <cell r="E1151">
            <v>4.5046950772955098E-2</v>
          </cell>
        </row>
        <row r="1152">
          <cell r="B1152" t="str">
            <v>Trappc9</v>
          </cell>
          <cell r="C1152">
            <v>0.15872596962388899</v>
          </cell>
          <cell r="D1152">
            <v>0.79567973867187103</v>
          </cell>
          <cell r="E1152">
            <v>0.30549171353757798</v>
          </cell>
        </row>
        <row r="1153">
          <cell r="B1153" t="str">
            <v>Khsrp</v>
          </cell>
          <cell r="C1153">
            <v>0.37857165787292402</v>
          </cell>
          <cell r="D1153">
            <v>1.0693197720137899</v>
          </cell>
          <cell r="E1153">
            <v>0.46783480231311703</v>
          </cell>
        </row>
        <row r="1154">
          <cell r="B1154" t="str">
            <v>Ddb1</v>
          </cell>
          <cell r="C1154">
            <v>0.56687021505250601</v>
          </cell>
          <cell r="D1154">
            <v>0.96973293668780902</v>
          </cell>
          <cell r="E1154">
            <v>5.5849976783154301E-2</v>
          </cell>
        </row>
        <row r="1155">
          <cell r="B1155" t="str">
            <v>Mast3</v>
          </cell>
          <cell r="C1155">
            <v>0.51731915923897198</v>
          </cell>
          <cell r="D1155">
            <v>0.87546819193148495</v>
          </cell>
          <cell r="E1155">
            <v>0.79758887617131702</v>
          </cell>
        </row>
        <row r="1156">
          <cell r="B1156" t="str">
            <v>Ctu2</v>
          </cell>
          <cell r="C1156">
            <v>0.65084052961715599</v>
          </cell>
          <cell r="D1156">
            <v>1.43457440220997</v>
          </cell>
        </row>
        <row r="1157">
          <cell r="B1157" t="str">
            <v>Cmpk2</v>
          </cell>
          <cell r="C1157">
            <v>0.74186143042563102</v>
          </cell>
          <cell r="D1157">
            <v>1.06153435151603</v>
          </cell>
          <cell r="E1157">
            <v>0.99819757477142501</v>
          </cell>
        </row>
        <row r="1158">
          <cell r="B1158" t="str">
            <v>Tmem109</v>
          </cell>
          <cell r="C1158">
            <v>0.168206227364186</v>
          </cell>
          <cell r="D1158">
            <v>0.44638742488088201</v>
          </cell>
        </row>
        <row r="1159">
          <cell r="B1159" t="str">
            <v>Ttll12</v>
          </cell>
          <cell r="C1159">
            <v>0.48796003074447702</v>
          </cell>
          <cell r="D1159">
            <v>1.1846079821019</v>
          </cell>
          <cell r="E1159">
            <v>0.18750993179401099</v>
          </cell>
        </row>
        <row r="1160">
          <cell r="B1160" t="str">
            <v>Wdr41</v>
          </cell>
          <cell r="C1160">
            <v>0.26815423168209102</v>
          </cell>
          <cell r="D1160">
            <v>1.6406130958374101</v>
          </cell>
        </row>
        <row r="1161">
          <cell r="B1161" t="str">
            <v>Puf60</v>
          </cell>
          <cell r="C1161">
            <v>0.41430472972007598</v>
          </cell>
          <cell r="D1161">
            <v>2.0707616709696599</v>
          </cell>
        </row>
        <row r="1162">
          <cell r="B1162" t="str">
            <v>Lyplal1</v>
          </cell>
          <cell r="C1162">
            <v>0.37536919647205802</v>
          </cell>
          <cell r="D1162">
            <v>0.65321438605736104</v>
          </cell>
        </row>
        <row r="1163">
          <cell r="B1163" t="str">
            <v>Frmd8</v>
          </cell>
          <cell r="C1163">
            <v>0.88571277540667104</v>
          </cell>
          <cell r="D1163">
            <v>0.982478054452123</v>
          </cell>
        </row>
        <row r="1164">
          <cell r="B1164" t="str">
            <v>Zyg11b</v>
          </cell>
          <cell r="C1164">
            <v>0.27874313210329998</v>
          </cell>
          <cell r="D1164">
            <v>0.52768427614515201</v>
          </cell>
        </row>
        <row r="1165">
          <cell r="B1165" t="str">
            <v>Nt5c3b</v>
          </cell>
          <cell r="C1165">
            <v>0.59047209647184296</v>
          </cell>
          <cell r="D1165">
            <v>1.67736980398331</v>
          </cell>
        </row>
        <row r="1166">
          <cell r="B1166" t="str">
            <v>Hdhd2</v>
          </cell>
          <cell r="C1166">
            <v>0.69282514056789102</v>
          </cell>
          <cell r="D1166">
            <v>0.95301358710915896</v>
          </cell>
          <cell r="E1166">
            <v>0.45390426724504901</v>
          </cell>
        </row>
        <row r="1167">
          <cell r="B1167" t="str">
            <v>Mcrip1</v>
          </cell>
          <cell r="C1167">
            <v>0.31513326871088698</v>
          </cell>
          <cell r="D1167">
            <v>1.38604020836125</v>
          </cell>
        </row>
        <row r="1168">
          <cell r="B1168" t="str">
            <v>Arfgef3</v>
          </cell>
          <cell r="C1168">
            <v>8.19682165670288E-4</v>
          </cell>
          <cell r="D1168">
            <v>2.1536161429841099</v>
          </cell>
          <cell r="E1168">
            <v>0.18987558373314101</v>
          </cell>
        </row>
        <row r="1169">
          <cell r="B1169" t="str">
            <v>Dip2b</v>
          </cell>
          <cell r="C1169">
            <v>0.479927528422192</v>
          </cell>
          <cell r="D1169">
            <v>1.1066920930486099</v>
          </cell>
          <cell r="E1169">
            <v>0.31742352028456799</v>
          </cell>
        </row>
        <row r="1170">
          <cell r="B1170" t="str">
            <v>Wnk2</v>
          </cell>
          <cell r="C1170">
            <v>0.90768497848612495</v>
          </cell>
          <cell r="D1170">
            <v>0.95940355557708001</v>
          </cell>
          <cell r="E1170">
            <v>0.176201391695779</v>
          </cell>
        </row>
        <row r="1171">
          <cell r="B1171" t="str">
            <v>Limch1</v>
          </cell>
          <cell r="C1171">
            <v>0.821709589380759</v>
          </cell>
          <cell r="D1171">
            <v>1.05935648991897</v>
          </cell>
          <cell r="E1171">
            <v>0.15543083804963001</v>
          </cell>
        </row>
        <row r="1172">
          <cell r="B1172" t="str">
            <v>Shisa6</v>
          </cell>
          <cell r="C1172">
            <v>1.4772568282182401E-2</v>
          </cell>
          <cell r="D1172">
            <v>0.61932491821889402</v>
          </cell>
          <cell r="E1172">
            <v>0.412291287934618</v>
          </cell>
        </row>
        <row r="1173">
          <cell r="B1173" t="str">
            <v>Nt5dc3</v>
          </cell>
          <cell r="C1173">
            <v>0.72056780570790102</v>
          </cell>
          <cell r="D1173">
            <v>0.96576825271547795</v>
          </cell>
          <cell r="E1173">
            <v>0.160905158101603</v>
          </cell>
        </row>
        <row r="1174">
          <cell r="B1174" t="str">
            <v>Ccdc177</v>
          </cell>
          <cell r="C1174">
            <v>0.33487008897653697</v>
          </cell>
          <cell r="D1174">
            <v>1.5489079986710801</v>
          </cell>
          <cell r="E1174">
            <v>0.89270270291575105</v>
          </cell>
        </row>
        <row r="1175">
          <cell r="B1175" t="str">
            <v>Dab2ip</v>
          </cell>
          <cell r="C1175">
            <v>0.69231825909255096</v>
          </cell>
          <cell r="D1175">
            <v>1.1346369620215999</v>
          </cell>
          <cell r="E1175">
            <v>0.77739220787696095</v>
          </cell>
        </row>
        <row r="1176">
          <cell r="B1176" t="str">
            <v>Adgrb1</v>
          </cell>
          <cell r="C1176">
            <v>0.89231739638930296</v>
          </cell>
          <cell r="D1176">
            <v>0.94442877315058105</v>
          </cell>
          <cell r="E1176">
            <v>0.35519879340157701</v>
          </cell>
        </row>
        <row r="1177">
          <cell r="B1177" t="str">
            <v>Gfod1</v>
          </cell>
          <cell r="C1177">
            <v>0.44606280965142597</v>
          </cell>
          <cell r="D1177">
            <v>0.67658395321458498</v>
          </cell>
          <cell r="E1177">
            <v>0.22914387316019999</v>
          </cell>
        </row>
        <row r="1178">
          <cell r="B1178" t="str">
            <v>Snx27</v>
          </cell>
          <cell r="C1178">
            <v>0.61901697392283195</v>
          </cell>
          <cell r="D1178">
            <v>1.06019412561725</v>
          </cell>
          <cell r="E1178">
            <v>0.51584758260326202</v>
          </cell>
        </row>
        <row r="1179">
          <cell r="B1179" t="str">
            <v>Agap2</v>
          </cell>
          <cell r="C1179">
            <v>0.52521966019796096</v>
          </cell>
          <cell r="D1179">
            <v>1.06566454515883</v>
          </cell>
          <cell r="E1179">
            <v>0.20101585191596</v>
          </cell>
        </row>
        <row r="1180">
          <cell r="B1180" t="str">
            <v>Aak1</v>
          </cell>
          <cell r="C1180">
            <v>0.491202950236585</v>
          </cell>
          <cell r="D1180">
            <v>1.04061260736376</v>
          </cell>
          <cell r="E1180">
            <v>0.94660108043408298</v>
          </cell>
        </row>
        <row r="1181">
          <cell r="B1181" t="str">
            <v>Slc2a13</v>
          </cell>
          <cell r="C1181">
            <v>0.74196881215555999</v>
          </cell>
          <cell r="D1181">
            <v>0.96250757585927604</v>
          </cell>
          <cell r="E1181">
            <v>0.38942573887223703</v>
          </cell>
        </row>
        <row r="1182">
          <cell r="B1182" t="str">
            <v>Tenm4</v>
          </cell>
          <cell r="C1182">
            <v>0.83795335626689704</v>
          </cell>
          <cell r="D1182">
            <v>0.95651693023440199</v>
          </cell>
          <cell r="E1182">
            <v>0.910005063262884</v>
          </cell>
        </row>
        <row r="1183">
          <cell r="B1183" t="str">
            <v>Tnrc6a</v>
          </cell>
          <cell r="C1183">
            <v>0.88421536946523904</v>
          </cell>
          <cell r="D1183">
            <v>0.96613562741244796</v>
          </cell>
        </row>
        <row r="1184">
          <cell r="B1184" t="str">
            <v>Camkv</v>
          </cell>
          <cell r="C1184">
            <v>0.48745282745070301</v>
          </cell>
          <cell r="D1184">
            <v>1.08872934554387</v>
          </cell>
          <cell r="E1184">
            <v>0.80296025379149705</v>
          </cell>
        </row>
        <row r="1185">
          <cell r="B1185" t="str">
            <v>Pdap1</v>
          </cell>
          <cell r="C1185">
            <v>0.35977989580067898</v>
          </cell>
          <cell r="D1185">
            <v>1.0960611381401699</v>
          </cell>
          <cell r="E1185">
            <v>0.27343920402164701</v>
          </cell>
        </row>
        <row r="1186">
          <cell r="B1186" t="str">
            <v>Ndufb6</v>
          </cell>
          <cell r="C1186">
            <v>0.20536344679221299</v>
          </cell>
          <cell r="D1186">
            <v>0.79173055555094296</v>
          </cell>
        </row>
        <row r="1187">
          <cell r="B1187" t="str">
            <v>Rmdn3</v>
          </cell>
          <cell r="C1187">
            <v>0.83855695311348699</v>
          </cell>
          <cell r="D1187">
            <v>0.97913659200845404</v>
          </cell>
          <cell r="E1187">
            <v>0.616361765356361</v>
          </cell>
        </row>
        <row r="1188">
          <cell r="B1188" t="str">
            <v>Mccc2</v>
          </cell>
          <cell r="C1188">
            <v>0.592784261796236</v>
          </cell>
          <cell r="D1188">
            <v>0.94955123892359405</v>
          </cell>
          <cell r="E1188">
            <v>0.205281579295606</v>
          </cell>
        </row>
        <row r="1189">
          <cell r="B1189" t="str">
            <v>Gpd1l</v>
          </cell>
          <cell r="C1189">
            <v>0.52663219361245694</v>
          </cell>
          <cell r="D1189">
            <v>1.03193358475556</v>
          </cell>
          <cell r="E1189">
            <v>0.39252594638791999</v>
          </cell>
        </row>
        <row r="1190">
          <cell r="B1190" t="str">
            <v>Ppp1r7</v>
          </cell>
          <cell r="C1190">
            <v>0.86065429769054203</v>
          </cell>
          <cell r="D1190">
            <v>1.01011710608009</v>
          </cell>
          <cell r="E1190">
            <v>0.38067307133072498</v>
          </cell>
        </row>
        <row r="1191">
          <cell r="B1191" t="str">
            <v>Washc4</v>
          </cell>
          <cell r="C1191">
            <v>0.212217377931819</v>
          </cell>
          <cell r="D1191">
            <v>1.7763442964379801</v>
          </cell>
        </row>
        <row r="1192">
          <cell r="B1192" t="str">
            <v>Mcu</v>
          </cell>
          <cell r="C1192">
            <v>0.337587094727688</v>
          </cell>
          <cell r="D1192">
            <v>0.93593041863735105</v>
          </cell>
        </row>
        <row r="1193">
          <cell r="B1193" t="str">
            <v>Hdgfl2</v>
          </cell>
          <cell r="C1193">
            <v>0.97625989887823394</v>
          </cell>
          <cell r="D1193">
            <v>0.99662917224135605</v>
          </cell>
        </row>
        <row r="1194">
          <cell r="B1194" t="str">
            <v>Gprin1</v>
          </cell>
          <cell r="C1194">
            <v>0.75711488127439497</v>
          </cell>
          <cell r="D1194">
            <v>1.0305076781429401</v>
          </cell>
          <cell r="E1194">
            <v>0.693563832654846</v>
          </cell>
        </row>
        <row r="1195">
          <cell r="B1195" t="str">
            <v>Sec31a</v>
          </cell>
          <cell r="C1195">
            <v>0.46518477549113002</v>
          </cell>
          <cell r="D1195">
            <v>0.87478724351230097</v>
          </cell>
          <cell r="E1195">
            <v>0.88194804424695505</v>
          </cell>
        </row>
        <row r="1196">
          <cell r="B1196" t="str">
            <v>Iqgap2</v>
          </cell>
          <cell r="C1196">
            <v>0.637919254700686</v>
          </cell>
          <cell r="D1196">
            <v>1.0535672721071501</v>
          </cell>
          <cell r="E1196">
            <v>0.71352002692935701</v>
          </cell>
        </row>
        <row r="1197">
          <cell r="B1197" t="str">
            <v>Tars2</v>
          </cell>
          <cell r="C1197">
            <v>0.439029173410869</v>
          </cell>
          <cell r="D1197">
            <v>1.46758595451847</v>
          </cell>
        </row>
        <row r="1198">
          <cell r="B1198" t="str">
            <v>Slmap</v>
          </cell>
          <cell r="C1198">
            <v>0.71451921487779502</v>
          </cell>
          <cell r="D1198">
            <v>1.0844062940358301</v>
          </cell>
        </row>
        <row r="1199">
          <cell r="B1199" t="str">
            <v>Acsf3</v>
          </cell>
          <cell r="C1199">
            <v>0.99564886074912196</v>
          </cell>
          <cell r="D1199">
            <v>0.99861980708366704</v>
          </cell>
        </row>
        <row r="1200">
          <cell r="B1200" t="str">
            <v>Plcl1</v>
          </cell>
          <cell r="C1200">
            <v>0.36646027717597401</v>
          </cell>
          <cell r="D1200">
            <v>0.87740854479617403</v>
          </cell>
          <cell r="E1200">
            <v>0.16414986641518101</v>
          </cell>
        </row>
        <row r="1201">
          <cell r="B1201" t="str">
            <v>Arhgef9</v>
          </cell>
          <cell r="C1201">
            <v>0.48790999345913599</v>
          </cell>
          <cell r="D1201">
            <v>1.39959560433749</v>
          </cell>
        </row>
        <row r="1202">
          <cell r="B1202" t="str">
            <v>Sorbs2</v>
          </cell>
          <cell r="C1202">
            <v>0.49609458244834798</v>
          </cell>
          <cell r="D1202">
            <v>1.2347657815541</v>
          </cell>
          <cell r="E1202">
            <v>0.75198601378282803</v>
          </cell>
        </row>
        <row r="1203">
          <cell r="B1203" t="str">
            <v>Cdkl5</v>
          </cell>
          <cell r="C1203">
            <v>0.59962224839410605</v>
          </cell>
          <cell r="D1203">
            <v>0.734648775974162</v>
          </cell>
          <cell r="E1203">
            <v>3.6819567378300402E-2</v>
          </cell>
        </row>
        <row r="1204">
          <cell r="B1204" t="str">
            <v>Cdc42bpa</v>
          </cell>
          <cell r="C1204">
            <v>0.56625973672914598</v>
          </cell>
          <cell r="D1204">
            <v>1.14746812198891</v>
          </cell>
          <cell r="E1204">
            <v>0.36791836712450698</v>
          </cell>
        </row>
        <row r="1205">
          <cell r="B1205" t="str">
            <v>Tbc1d24</v>
          </cell>
          <cell r="C1205">
            <v>0.84664017213584497</v>
          </cell>
          <cell r="D1205">
            <v>1.0385792164882199</v>
          </cell>
          <cell r="E1205">
            <v>0.47798386341758298</v>
          </cell>
        </row>
        <row r="1206">
          <cell r="B1206" t="str">
            <v>Them4</v>
          </cell>
          <cell r="C1206">
            <v>0.12010489303406099</v>
          </cell>
          <cell r="D1206">
            <v>0.35062345769943098</v>
          </cell>
          <cell r="E1206">
            <v>0.225971091607506</v>
          </cell>
        </row>
        <row r="1207">
          <cell r="B1207" t="str">
            <v>Pgap1</v>
          </cell>
          <cell r="C1207">
            <v>0.43346599123916801</v>
          </cell>
          <cell r="D1207">
            <v>1.3199993255393501</v>
          </cell>
        </row>
        <row r="1208">
          <cell r="B1208" t="str">
            <v>Pdp1</v>
          </cell>
          <cell r="C1208">
            <v>0.32193805337486397</v>
          </cell>
          <cell r="D1208">
            <v>0.69003038464608901</v>
          </cell>
          <cell r="E1208">
            <v>1.9282101447310499E-3</v>
          </cell>
        </row>
        <row r="1209">
          <cell r="B1209" t="str">
            <v>Ksr2</v>
          </cell>
          <cell r="C1209">
            <v>0.87502865251483997</v>
          </cell>
          <cell r="D1209">
            <v>1.0881274730805299</v>
          </cell>
        </row>
        <row r="1210">
          <cell r="B1210" t="str">
            <v>Fam91a1</v>
          </cell>
          <cell r="C1210">
            <v>0.62236438799262295</v>
          </cell>
          <cell r="D1210">
            <v>1.2576408816278399</v>
          </cell>
        </row>
        <row r="1211">
          <cell r="B1211" t="str">
            <v>Vps51</v>
          </cell>
          <cell r="C1211">
            <v>0.86089796650491401</v>
          </cell>
          <cell r="D1211">
            <v>0.98126771384667599</v>
          </cell>
          <cell r="E1211">
            <v>0.57944373117172798</v>
          </cell>
        </row>
        <row r="1212">
          <cell r="B1212" t="str">
            <v>Grm5</v>
          </cell>
          <cell r="C1212">
            <v>0.44839321383262998</v>
          </cell>
          <cell r="D1212">
            <v>0.92697688916611698</v>
          </cell>
          <cell r="E1212">
            <v>0.12527193239057499</v>
          </cell>
        </row>
        <row r="1213">
          <cell r="B1213" t="str">
            <v>Fam81a</v>
          </cell>
          <cell r="C1213">
            <v>0.46523726477947502</v>
          </cell>
          <cell r="D1213">
            <v>1.24325630641081</v>
          </cell>
        </row>
        <row r="1214">
          <cell r="B1214" t="str">
            <v>Ppm1h</v>
          </cell>
          <cell r="C1214">
            <v>0.88783683528727597</v>
          </cell>
          <cell r="D1214">
            <v>1.0147020800389399</v>
          </cell>
          <cell r="E1214">
            <v>0.41144294474793303</v>
          </cell>
        </row>
        <row r="1215">
          <cell r="B1215" t="str">
            <v>Macrod2</v>
          </cell>
          <cell r="C1215">
            <v>0.42710116104539603</v>
          </cell>
          <cell r="D1215">
            <v>1.36819092883646</v>
          </cell>
        </row>
        <row r="1216">
          <cell r="B1216" t="str">
            <v>Adrbk2</v>
          </cell>
          <cell r="C1216">
            <v>0.67335074210956003</v>
          </cell>
          <cell r="D1216">
            <v>1.2374066261302099</v>
          </cell>
        </row>
        <row r="1217">
          <cell r="B1217" t="str">
            <v>Svip</v>
          </cell>
          <cell r="C1217">
            <v>0.40448115293124198</v>
          </cell>
          <cell r="D1217">
            <v>1.52175814320948</v>
          </cell>
        </row>
        <row r="1218">
          <cell r="B1218" t="str">
            <v>Ttc9</v>
          </cell>
          <cell r="C1218">
            <v>0.76588240450731004</v>
          </cell>
          <cell r="D1218">
            <v>0.91210593063924605</v>
          </cell>
        </row>
        <row r="1219">
          <cell r="B1219" t="str">
            <v>Pls1</v>
          </cell>
          <cell r="C1219">
            <v>0.87790835478384299</v>
          </cell>
          <cell r="D1219">
            <v>1.02563970909284</v>
          </cell>
          <cell r="E1219">
            <v>0.57005444518663695</v>
          </cell>
        </row>
        <row r="1220">
          <cell r="B1220" t="str">
            <v>Nt5c2</v>
          </cell>
          <cell r="C1220">
            <v>0.82357303695903505</v>
          </cell>
          <cell r="D1220">
            <v>0.95269627696637005</v>
          </cell>
        </row>
        <row r="1221">
          <cell r="B1221" t="str">
            <v>Mthfd1l</v>
          </cell>
          <cell r="C1221">
            <v>0.57689562263302696</v>
          </cell>
          <cell r="D1221">
            <v>0.94895146552871601</v>
          </cell>
          <cell r="E1221">
            <v>0.38901430374166901</v>
          </cell>
        </row>
        <row r="1222">
          <cell r="B1222" t="str">
            <v>Mars2</v>
          </cell>
          <cell r="C1222">
            <v>0.30724605696310697</v>
          </cell>
          <cell r="D1222">
            <v>1.5684180317844001</v>
          </cell>
        </row>
        <row r="1223">
          <cell r="B1223" t="str">
            <v>Shank3</v>
          </cell>
          <cell r="C1223">
            <v>0.49486743062479499</v>
          </cell>
          <cell r="D1223">
            <v>0.87979292048402402</v>
          </cell>
          <cell r="E1223">
            <v>0.19282108645184501</v>
          </cell>
        </row>
        <row r="1224">
          <cell r="B1224" t="str">
            <v>Abl2</v>
          </cell>
          <cell r="C1224">
            <v>0.82966855968070996</v>
          </cell>
          <cell r="D1224">
            <v>0.95650117188256301</v>
          </cell>
          <cell r="E1224">
            <v>0.73389262122397403</v>
          </cell>
        </row>
        <row r="1225">
          <cell r="B1225" t="str">
            <v>Abracl</v>
          </cell>
          <cell r="C1225">
            <v>0.78684389181976999</v>
          </cell>
          <cell r="D1225">
            <v>0.96886290607845604</v>
          </cell>
        </row>
        <row r="1226">
          <cell r="B1226" t="str">
            <v>Oxr1</v>
          </cell>
          <cell r="C1226">
            <v>0.65235499711223699</v>
          </cell>
          <cell r="D1226">
            <v>1.03200645756127</v>
          </cell>
          <cell r="E1226">
            <v>0.90858267352595001</v>
          </cell>
        </row>
        <row r="1227">
          <cell r="B1227" t="str">
            <v>Unc13a</v>
          </cell>
          <cell r="C1227">
            <v>0.93312117228560898</v>
          </cell>
          <cell r="D1227">
            <v>0.99277807366208803</v>
          </cell>
          <cell r="E1227">
            <v>0.69747287301677996</v>
          </cell>
        </row>
        <row r="1228">
          <cell r="B1228" t="str">
            <v>Miga1</v>
          </cell>
          <cell r="C1228">
            <v>0.50109231809178401</v>
          </cell>
          <cell r="D1228">
            <v>0.69258983203389801</v>
          </cell>
        </row>
        <row r="1229">
          <cell r="B1229" t="str">
            <v>Sez6l2</v>
          </cell>
          <cell r="C1229">
            <v>0.84761088812997898</v>
          </cell>
          <cell r="D1229">
            <v>1.11080639816868</v>
          </cell>
        </row>
        <row r="1230">
          <cell r="B1230" t="str">
            <v>Tmem65</v>
          </cell>
          <cell r="C1230">
            <v>0.37221280519477301</v>
          </cell>
          <cell r="D1230">
            <v>0.88027884669183998</v>
          </cell>
          <cell r="E1230">
            <v>0.47801737891040602</v>
          </cell>
        </row>
        <row r="1231">
          <cell r="B1231" t="str">
            <v>Tapt1</v>
          </cell>
          <cell r="C1231">
            <v>0.43626846947175202</v>
          </cell>
          <cell r="D1231">
            <v>1.5970411691948101</v>
          </cell>
        </row>
        <row r="1232">
          <cell r="B1232" t="str">
            <v>Ddx17</v>
          </cell>
          <cell r="C1232">
            <v>0.452022719595013</v>
          </cell>
          <cell r="D1232">
            <v>0.92609564502853803</v>
          </cell>
          <cell r="E1232">
            <v>0.74593734965835401</v>
          </cell>
        </row>
        <row r="1233">
          <cell r="B1233" t="str">
            <v>Phactr4</v>
          </cell>
          <cell r="C1233">
            <v>0.26459794672678999</v>
          </cell>
          <cell r="D1233">
            <v>1.72268570744078</v>
          </cell>
        </row>
        <row r="1234">
          <cell r="B1234" t="str">
            <v>Opa3</v>
          </cell>
          <cell r="C1234">
            <v>0.36807790184902101</v>
          </cell>
          <cell r="D1234">
            <v>1.3646340681740801</v>
          </cell>
        </row>
        <row r="1235">
          <cell r="B1235" t="str">
            <v>Lrrc47</v>
          </cell>
          <cell r="C1235">
            <v>0.344026255280935</v>
          </cell>
          <cell r="D1235">
            <v>0.953355304476877</v>
          </cell>
          <cell r="E1235">
            <v>0.32647842875454602</v>
          </cell>
        </row>
        <row r="1236">
          <cell r="B1236" t="str">
            <v>Spire1</v>
          </cell>
          <cell r="C1236">
            <v>0.131867337119184</v>
          </cell>
          <cell r="D1236">
            <v>2.3720035910264801</v>
          </cell>
        </row>
        <row r="1237">
          <cell r="B1237" t="str">
            <v>Thrap3</v>
          </cell>
          <cell r="C1237">
            <v>0.43173326039444099</v>
          </cell>
          <cell r="D1237">
            <v>0.85576606948032596</v>
          </cell>
        </row>
        <row r="1238">
          <cell r="B1238" t="str">
            <v>Scn2b</v>
          </cell>
          <cell r="C1238">
            <v>0.38194183097255202</v>
          </cell>
          <cell r="D1238">
            <v>1.1951063536932101</v>
          </cell>
          <cell r="E1238">
            <v>0.85010221908804395</v>
          </cell>
        </row>
        <row r="1239">
          <cell r="B1239" t="str">
            <v>Gls2</v>
          </cell>
          <cell r="C1239">
            <v>0.79270710839698399</v>
          </cell>
          <cell r="D1239">
            <v>0.96790202132118297</v>
          </cell>
        </row>
        <row r="1240">
          <cell r="B1240" t="str">
            <v>Spag9</v>
          </cell>
          <cell r="C1240">
            <v>0.205493641422652</v>
          </cell>
          <cell r="D1240">
            <v>0.75223357619180198</v>
          </cell>
          <cell r="E1240">
            <v>0.396225071168049</v>
          </cell>
        </row>
        <row r="1241">
          <cell r="B1241" t="str">
            <v>Stxbp5l</v>
          </cell>
          <cell r="C1241">
            <v>0.70082975468518005</v>
          </cell>
          <cell r="D1241">
            <v>0.93273525937929302</v>
          </cell>
        </row>
        <row r="1242">
          <cell r="B1242" t="str">
            <v>Slc4a10</v>
          </cell>
          <cell r="C1242">
            <v>0.434977167020352</v>
          </cell>
          <cell r="D1242">
            <v>0.91731121918729597</v>
          </cell>
          <cell r="E1242">
            <v>0.51112621542319703</v>
          </cell>
        </row>
        <row r="1243">
          <cell r="B1243" t="str">
            <v>Jakmip3</v>
          </cell>
          <cell r="C1243">
            <v>0.26965118510902603</v>
          </cell>
          <cell r="D1243">
            <v>0.53500002338931696</v>
          </cell>
        </row>
        <row r="1244">
          <cell r="B1244" t="str">
            <v>Psd</v>
          </cell>
          <cell r="C1244">
            <v>0.21952929330936299</v>
          </cell>
          <cell r="D1244">
            <v>0.59749555902683305</v>
          </cell>
        </row>
        <row r="1245">
          <cell r="B1245" t="str">
            <v>Kctd16</v>
          </cell>
          <cell r="C1245">
            <v>0.36868856293256702</v>
          </cell>
          <cell r="D1245">
            <v>0.94972109103392299</v>
          </cell>
          <cell r="E1245">
            <v>3.0894011617542301E-2</v>
          </cell>
        </row>
        <row r="1246">
          <cell r="B1246" t="str">
            <v>Iqsec2</v>
          </cell>
          <cell r="C1246">
            <v>0.78680193387707897</v>
          </cell>
          <cell r="D1246">
            <v>0.95374494862708203</v>
          </cell>
          <cell r="E1246">
            <v>0.44078812954117702</v>
          </cell>
        </row>
        <row r="1247">
          <cell r="B1247" t="str">
            <v>Lrrc8b</v>
          </cell>
          <cell r="C1247">
            <v>0.182840445756588</v>
          </cell>
          <cell r="D1247">
            <v>1.99361090134092</v>
          </cell>
        </row>
        <row r="1248">
          <cell r="B1248" t="str">
            <v>Nlrc3</v>
          </cell>
          <cell r="C1248">
            <v>0.12645229718534801</v>
          </cell>
          <cell r="D1248">
            <v>0.69389277862052201</v>
          </cell>
        </row>
        <row r="1249">
          <cell r="B1249" t="str">
            <v>Ermn</v>
          </cell>
          <cell r="C1249">
            <v>0.746874107192666</v>
          </cell>
          <cell r="D1249">
            <v>1.0378757399209499</v>
          </cell>
          <cell r="E1249">
            <v>0.50691568942349996</v>
          </cell>
        </row>
        <row r="1250">
          <cell r="B1250" t="str">
            <v>Prkaa1</v>
          </cell>
          <cell r="C1250">
            <v>0.69009883095431801</v>
          </cell>
          <cell r="D1250">
            <v>1.1354004271810501</v>
          </cell>
          <cell r="E1250">
            <v>0.233684214899993</v>
          </cell>
        </row>
        <row r="1251">
          <cell r="B1251" t="str">
            <v>Fat2</v>
          </cell>
          <cell r="C1251">
            <v>0.25084744009244703</v>
          </cell>
          <cell r="D1251">
            <v>1.5564535595209099</v>
          </cell>
        </row>
        <row r="1252">
          <cell r="B1252" t="str">
            <v>Nufip2</v>
          </cell>
          <cell r="C1252">
            <v>0.548664652611076</v>
          </cell>
          <cell r="D1252">
            <v>1.3677084678031699</v>
          </cell>
        </row>
        <row r="1253">
          <cell r="B1253" t="str">
            <v>Taok1</v>
          </cell>
          <cell r="C1253">
            <v>0.436700076483994</v>
          </cell>
          <cell r="D1253">
            <v>1.2011483381343</v>
          </cell>
          <cell r="E1253">
            <v>0.970405537213754</v>
          </cell>
        </row>
        <row r="1254">
          <cell r="B1254" t="str">
            <v>Arhgap1</v>
          </cell>
          <cell r="C1254">
            <v>0.95642567870292905</v>
          </cell>
          <cell r="D1254">
            <v>1.00194949430085</v>
          </cell>
          <cell r="E1254">
            <v>0.71192694383589195</v>
          </cell>
        </row>
        <row r="1255">
          <cell r="B1255" t="str">
            <v>Vps13a</v>
          </cell>
          <cell r="C1255">
            <v>0.10630808470262</v>
          </cell>
          <cell r="D1255">
            <v>3.4279637994907302</v>
          </cell>
        </row>
        <row r="1256">
          <cell r="B1256" t="str">
            <v>Slc30a9</v>
          </cell>
          <cell r="C1256">
            <v>0.67854488013733405</v>
          </cell>
          <cell r="D1256">
            <v>0.80296611504054505</v>
          </cell>
        </row>
        <row r="1257">
          <cell r="B1257" t="str">
            <v>Cnrip1</v>
          </cell>
          <cell r="C1257">
            <v>0.85276034103105003</v>
          </cell>
          <cell r="D1257">
            <v>1.0189522423439601</v>
          </cell>
          <cell r="E1257">
            <v>0.219697548486147</v>
          </cell>
        </row>
        <row r="1258">
          <cell r="B1258" t="str">
            <v>Sdr39u1</v>
          </cell>
          <cell r="C1258">
            <v>0.73353198369317196</v>
          </cell>
          <cell r="D1258">
            <v>0.92164117546802604</v>
          </cell>
          <cell r="E1258">
            <v>0.60868300068339298</v>
          </cell>
        </row>
        <row r="1259">
          <cell r="B1259" t="str">
            <v>Mrs2</v>
          </cell>
          <cell r="C1259">
            <v>0.49372607031014298</v>
          </cell>
          <cell r="D1259">
            <v>1.2885565539789801</v>
          </cell>
        </row>
        <row r="1260">
          <cell r="B1260" t="str">
            <v>Trappc1</v>
          </cell>
          <cell r="C1260">
            <v>0.40066876535847601</v>
          </cell>
          <cell r="D1260">
            <v>1.0596367726003499</v>
          </cell>
        </row>
        <row r="1261">
          <cell r="B1261" t="str">
            <v>Wdr81</v>
          </cell>
          <cell r="C1261">
            <v>0.87199478963798005</v>
          </cell>
          <cell r="D1261">
            <v>0.892300030063501</v>
          </cell>
        </row>
        <row r="1262">
          <cell r="B1262" t="str">
            <v>Diras2</v>
          </cell>
          <cell r="C1262">
            <v>0.238722957208689</v>
          </cell>
          <cell r="D1262">
            <v>1.0852840300475799</v>
          </cell>
          <cell r="E1262">
            <v>0.26439525186718799</v>
          </cell>
        </row>
        <row r="1263">
          <cell r="B1263" t="str">
            <v>Osbp2</v>
          </cell>
          <cell r="C1263">
            <v>0.46175348819848999</v>
          </cell>
          <cell r="D1263">
            <v>1.57908269338445</v>
          </cell>
        </row>
        <row r="1264">
          <cell r="B1264" t="str">
            <v>Brsk1</v>
          </cell>
          <cell r="C1264">
            <v>0.72404207987112701</v>
          </cell>
          <cell r="D1264">
            <v>0.85438300687234803</v>
          </cell>
          <cell r="E1264">
            <v>0.299403160193563</v>
          </cell>
        </row>
        <row r="1265">
          <cell r="B1265" t="str">
            <v>Cyfip2</v>
          </cell>
          <cell r="C1265">
            <v>0.553331223244658</v>
          </cell>
          <cell r="D1265">
            <v>0.93798777192266403</v>
          </cell>
          <cell r="E1265">
            <v>0.44207794642062098</v>
          </cell>
        </row>
        <row r="1266">
          <cell r="B1266" t="str">
            <v>Tom1l2</v>
          </cell>
          <cell r="C1266">
            <v>0.54391722698133604</v>
          </cell>
          <cell r="D1266">
            <v>0.93205313779904997</v>
          </cell>
          <cell r="E1266">
            <v>0.65183988954803695</v>
          </cell>
        </row>
        <row r="1267">
          <cell r="B1267" t="str">
            <v>Fbxw11</v>
          </cell>
          <cell r="C1267">
            <v>0.41717137618063299</v>
          </cell>
          <cell r="D1267">
            <v>0.73946103327946699</v>
          </cell>
        </row>
        <row r="1268">
          <cell r="B1268" t="str">
            <v>Zzef1</v>
          </cell>
          <cell r="C1268">
            <v>0.67573324663275602</v>
          </cell>
          <cell r="D1268">
            <v>1.29337870501737</v>
          </cell>
        </row>
        <row r="1269">
          <cell r="B1269" t="str">
            <v>Abr</v>
          </cell>
          <cell r="C1269">
            <v>0.77377651946349602</v>
          </cell>
          <cell r="D1269">
            <v>0.97811672339975197</v>
          </cell>
          <cell r="E1269">
            <v>0.70025949606306903</v>
          </cell>
        </row>
        <row r="1270">
          <cell r="B1270" t="str">
            <v>Arhgap44</v>
          </cell>
          <cell r="C1270">
            <v>0.39065362649426399</v>
          </cell>
          <cell r="D1270">
            <v>0.85634599346003804</v>
          </cell>
          <cell r="E1270">
            <v>0.67945252985065296</v>
          </cell>
        </row>
        <row r="1271">
          <cell r="B1271" t="str">
            <v>Coil</v>
          </cell>
          <cell r="C1271">
            <v>8.0977710636804201E-2</v>
          </cell>
          <cell r="D1271">
            <v>1.3359379214254401</v>
          </cell>
        </row>
        <row r="1272">
          <cell r="B1272" t="str">
            <v>Pfas</v>
          </cell>
          <cell r="C1272">
            <v>0.96542524571073596</v>
          </cell>
          <cell r="D1272">
            <v>0.99434367923613298</v>
          </cell>
          <cell r="E1272">
            <v>0.92636970882496095</v>
          </cell>
        </row>
        <row r="1273">
          <cell r="B1273" t="str">
            <v>Mylk4</v>
          </cell>
          <cell r="C1273">
            <v>0.45420020082129903</v>
          </cell>
          <cell r="D1273">
            <v>1.0466848354662399</v>
          </cell>
        </row>
        <row r="1274">
          <cell r="B1274" t="str">
            <v>Rap1gap2</v>
          </cell>
          <cell r="C1274">
            <v>0.56476432140377497</v>
          </cell>
          <cell r="D1274">
            <v>0.918332341015064</v>
          </cell>
          <cell r="E1274">
            <v>0.50651134037871204</v>
          </cell>
        </row>
        <row r="1275">
          <cell r="B1275" t="str">
            <v>Tbc1d9b</v>
          </cell>
          <cell r="C1275">
            <v>0.43207427915158497</v>
          </cell>
          <cell r="D1275">
            <v>1.9065435160864299</v>
          </cell>
        </row>
        <row r="1276">
          <cell r="B1276" t="str">
            <v>Cluh</v>
          </cell>
          <cell r="C1276">
            <v>0.52327158777315597</v>
          </cell>
          <cell r="D1276">
            <v>0.86615093921762498</v>
          </cell>
          <cell r="E1276">
            <v>0.809052662451893</v>
          </cell>
        </row>
        <row r="1277">
          <cell r="B1277" t="str">
            <v>Nacad</v>
          </cell>
          <cell r="C1277">
            <v>0.60278928650299801</v>
          </cell>
          <cell r="D1277">
            <v>1.2502355650294501</v>
          </cell>
        </row>
        <row r="1278">
          <cell r="B1278" t="str">
            <v>Acaca</v>
          </cell>
          <cell r="C1278">
            <v>0.72802484070306595</v>
          </cell>
          <cell r="D1278">
            <v>1.06889898815467</v>
          </cell>
          <cell r="E1278">
            <v>0.50119139254056999</v>
          </cell>
        </row>
        <row r="1279">
          <cell r="B1279" t="str">
            <v>Specc1</v>
          </cell>
          <cell r="C1279">
            <v>0.26906280875363398</v>
          </cell>
          <cell r="D1279">
            <v>1.18844265123605</v>
          </cell>
          <cell r="E1279">
            <v>0.222934686052599</v>
          </cell>
        </row>
        <row r="1280">
          <cell r="B1280" t="str">
            <v>Myo1d</v>
          </cell>
          <cell r="C1280">
            <v>3.7288081302817998E-3</v>
          </cell>
          <cell r="D1280">
            <v>1.3764392758558399</v>
          </cell>
          <cell r="E1280">
            <v>0.40784084380659003</v>
          </cell>
        </row>
        <row r="1281">
          <cell r="B1281" t="str">
            <v>Rabl6</v>
          </cell>
          <cell r="C1281">
            <v>0.64756368571105305</v>
          </cell>
          <cell r="D1281">
            <v>1.0706811806809799</v>
          </cell>
          <cell r="E1281">
            <v>0.92809881114713999</v>
          </cell>
        </row>
        <row r="1282">
          <cell r="B1282" t="str">
            <v>Dnajc11</v>
          </cell>
          <cell r="C1282">
            <v>0.33958466301168899</v>
          </cell>
          <cell r="D1282">
            <v>1.8262760038575501</v>
          </cell>
        </row>
        <row r="1283">
          <cell r="B1283" t="str">
            <v>Fam169a</v>
          </cell>
          <cell r="C1283">
            <v>0.64894329845745902</v>
          </cell>
          <cell r="D1283">
            <v>0.83933634518525602</v>
          </cell>
        </row>
        <row r="1284">
          <cell r="B1284" t="str">
            <v>Lmtk3</v>
          </cell>
          <cell r="C1284">
            <v>2.33344769077726E-2</v>
          </cell>
          <cell r="D1284">
            <v>1.8613487256643</v>
          </cell>
        </row>
        <row r="1285">
          <cell r="B1285" t="str">
            <v>Arcn1</v>
          </cell>
          <cell r="C1285">
            <v>0.44312563612733502</v>
          </cell>
          <cell r="D1285">
            <v>1.07201192127655</v>
          </cell>
          <cell r="E1285">
            <v>0.79117657959231102</v>
          </cell>
        </row>
        <row r="1286">
          <cell r="B1286" t="str">
            <v>Ogdh</v>
          </cell>
          <cell r="C1286">
            <v>0.65231137848229603</v>
          </cell>
          <cell r="D1286">
            <v>0.95850655581831501</v>
          </cell>
          <cell r="E1286">
            <v>0.26372573204263</v>
          </cell>
        </row>
        <row r="1287">
          <cell r="B1287" t="str">
            <v>Cttn</v>
          </cell>
          <cell r="C1287">
            <v>0.68831366127968496</v>
          </cell>
          <cell r="D1287">
            <v>0.95079245647577204</v>
          </cell>
          <cell r="E1287">
            <v>0.88166738530983302</v>
          </cell>
        </row>
        <row r="1288">
          <cell r="B1288" t="str">
            <v>Myl6</v>
          </cell>
          <cell r="C1288">
            <v>0.74967787794232399</v>
          </cell>
          <cell r="D1288">
            <v>1.04232973161605</v>
          </cell>
          <cell r="E1288">
            <v>0.62208557554247901</v>
          </cell>
        </row>
        <row r="1289">
          <cell r="B1289" t="str">
            <v>Icam5</v>
          </cell>
          <cell r="C1289">
            <v>0.88947907514711699</v>
          </cell>
          <cell r="D1289">
            <v>1.00767712724424</v>
          </cell>
          <cell r="E1289">
            <v>0.91628452307004205</v>
          </cell>
        </row>
        <row r="1290">
          <cell r="B1290" t="str">
            <v>Grb2</v>
          </cell>
          <cell r="C1290">
            <v>0.85401263126239002</v>
          </cell>
          <cell r="D1290">
            <v>0.98375465201930901</v>
          </cell>
          <cell r="E1290">
            <v>0.184315475651088</v>
          </cell>
        </row>
        <row r="1291">
          <cell r="B1291" t="str">
            <v>Flot2</v>
          </cell>
          <cell r="C1291">
            <v>0.52953777744486696</v>
          </cell>
          <cell r="D1291">
            <v>0.94653803859567898</v>
          </cell>
          <cell r="E1291">
            <v>0.38470639185901301</v>
          </cell>
        </row>
        <row r="1292">
          <cell r="B1292" t="str">
            <v>Hnrnpd</v>
          </cell>
          <cell r="C1292">
            <v>0.73389605453123197</v>
          </cell>
          <cell r="D1292">
            <v>0.96125133168579802</v>
          </cell>
          <cell r="E1292">
            <v>0.713972563031812</v>
          </cell>
        </row>
        <row r="1293">
          <cell r="B1293" t="str">
            <v>Ptprn</v>
          </cell>
          <cell r="C1293">
            <v>0.63653080351207703</v>
          </cell>
          <cell r="D1293">
            <v>0.69919316578128898</v>
          </cell>
        </row>
        <row r="1294">
          <cell r="B1294" t="str">
            <v>Ppp5c</v>
          </cell>
          <cell r="C1294">
            <v>0.89342927208327105</v>
          </cell>
          <cell r="D1294">
            <v>1.0145113453263099</v>
          </cell>
          <cell r="E1294">
            <v>0.98660983054271001</v>
          </cell>
        </row>
        <row r="1295">
          <cell r="B1295" t="str">
            <v>Psmb6</v>
          </cell>
          <cell r="C1295">
            <v>0.45717166886580801</v>
          </cell>
          <cell r="D1295">
            <v>0.95859696397618299</v>
          </cell>
          <cell r="E1295">
            <v>6.3772149670361003E-2</v>
          </cell>
        </row>
        <row r="1296">
          <cell r="B1296" t="str">
            <v>Samhd1</v>
          </cell>
          <cell r="C1296">
            <v>0.120372285936377</v>
          </cell>
          <cell r="D1296">
            <v>2.9303800781492102</v>
          </cell>
        </row>
        <row r="1297">
          <cell r="B1297" t="str">
            <v>Slc27a1</v>
          </cell>
          <cell r="C1297">
            <v>0.682706697452242</v>
          </cell>
          <cell r="D1297">
            <v>1.0573299358483601</v>
          </cell>
        </row>
        <row r="1298">
          <cell r="B1298" t="str">
            <v>Csnk2a1</v>
          </cell>
          <cell r="C1298">
            <v>0.94571174040865702</v>
          </cell>
          <cell r="D1298">
            <v>0.99528826040225005</v>
          </cell>
          <cell r="E1298">
            <v>0.35368726455439198</v>
          </cell>
        </row>
        <row r="1299">
          <cell r="B1299" t="str">
            <v>Slc30a1</v>
          </cell>
          <cell r="C1299">
            <v>0.36638477901734601</v>
          </cell>
          <cell r="D1299">
            <v>1.6514479475381101</v>
          </cell>
          <cell r="E1299">
            <v>1.0632755542305E-2</v>
          </cell>
        </row>
        <row r="1300">
          <cell r="B1300" t="str">
            <v>Gcdh</v>
          </cell>
          <cell r="C1300">
            <v>0.94803655342222304</v>
          </cell>
          <cell r="D1300">
            <v>0.99231411106537004</v>
          </cell>
          <cell r="E1300">
            <v>0.67405915709143305</v>
          </cell>
        </row>
        <row r="1301">
          <cell r="B1301" t="str">
            <v>Irgm1</v>
          </cell>
          <cell r="C1301">
            <v>0.191308724770622</v>
          </cell>
          <cell r="D1301">
            <v>1.9047319107832299</v>
          </cell>
        </row>
        <row r="1302">
          <cell r="B1302" t="str">
            <v>Cldn11</v>
          </cell>
          <cell r="C1302">
            <v>0.85999663802863402</v>
          </cell>
          <cell r="D1302">
            <v>0.97010220165969696</v>
          </cell>
        </row>
        <row r="1303">
          <cell r="B1303" t="str">
            <v>Gas7</v>
          </cell>
          <cell r="C1303">
            <v>0.50389433460766198</v>
          </cell>
          <cell r="D1303">
            <v>0.90042229870349799</v>
          </cell>
          <cell r="E1303">
            <v>0.19805843414355201</v>
          </cell>
        </row>
        <row r="1304">
          <cell r="B1304" t="str">
            <v>Rasa3</v>
          </cell>
          <cell r="C1304">
            <v>0.70719187976684605</v>
          </cell>
          <cell r="D1304">
            <v>0.75950999674773101</v>
          </cell>
          <cell r="E1304">
            <v>0.76857568393822095</v>
          </cell>
        </row>
        <row r="1305">
          <cell r="B1305" t="str">
            <v>Traf3</v>
          </cell>
          <cell r="C1305">
            <v>0.86247977566002199</v>
          </cell>
          <cell r="D1305">
            <v>1.03435053881587</v>
          </cell>
          <cell r="E1305">
            <v>0.78584821553527595</v>
          </cell>
        </row>
        <row r="1306">
          <cell r="B1306" t="str">
            <v>Naca</v>
          </cell>
          <cell r="C1306">
            <v>0.602919855679941</v>
          </cell>
          <cell r="D1306">
            <v>0.88177644555261603</v>
          </cell>
          <cell r="E1306">
            <v>0.65535849713874195</v>
          </cell>
        </row>
        <row r="1307">
          <cell r="B1307" t="str">
            <v>Ppp1r1b</v>
          </cell>
          <cell r="C1307">
            <v>0.16045505178470301</v>
          </cell>
          <cell r="D1307">
            <v>0.64809389687779595</v>
          </cell>
        </row>
        <row r="1308">
          <cell r="B1308" t="str">
            <v>Serpinb6</v>
          </cell>
          <cell r="C1308">
            <v>0.55702306713282201</v>
          </cell>
          <cell r="D1308">
            <v>1.0576035931035099</v>
          </cell>
          <cell r="E1308">
            <v>0.335413325827915</v>
          </cell>
        </row>
        <row r="1309">
          <cell r="B1309" t="str">
            <v>Stip1</v>
          </cell>
          <cell r="C1309">
            <v>4.2325011471328403E-2</v>
          </cell>
          <cell r="D1309">
            <v>0.94457593310725996</v>
          </cell>
          <cell r="E1309">
            <v>2.9995802990624501E-2</v>
          </cell>
        </row>
        <row r="1310">
          <cell r="B1310" t="str">
            <v>Caprin1</v>
          </cell>
          <cell r="C1310">
            <v>0.55157850424815003</v>
          </cell>
          <cell r="D1310">
            <v>0.75586690981979399</v>
          </cell>
        </row>
        <row r="1311">
          <cell r="B1311" t="str">
            <v>Reep5</v>
          </cell>
          <cell r="C1311">
            <v>0.170597348449435</v>
          </cell>
          <cell r="D1311">
            <v>0.66957010453888899</v>
          </cell>
        </row>
        <row r="1312">
          <cell r="B1312" t="str">
            <v>Arhgef2</v>
          </cell>
          <cell r="C1312">
            <v>0.618897148084121</v>
          </cell>
          <cell r="D1312">
            <v>1.08747172917615</v>
          </cell>
          <cell r="E1312">
            <v>0.30538917230192097</v>
          </cell>
        </row>
        <row r="1313">
          <cell r="B1313" t="str">
            <v>Elavl2</v>
          </cell>
          <cell r="C1313">
            <v>0.292858339657383</v>
          </cell>
          <cell r="D1313">
            <v>0.4650650948799</v>
          </cell>
        </row>
        <row r="1314">
          <cell r="B1314" t="str">
            <v>Elavl3</v>
          </cell>
          <cell r="C1314">
            <v>8.0385928473704502E-2</v>
          </cell>
          <cell r="D1314">
            <v>1.12706506329685</v>
          </cell>
        </row>
        <row r="1315">
          <cell r="B1315" t="str">
            <v>Eps15l1</v>
          </cell>
          <cell r="C1315">
            <v>7.8956929828212105E-2</v>
          </cell>
          <cell r="D1315">
            <v>0.90569629824542397</v>
          </cell>
          <cell r="E1315">
            <v>7.9184708035772294E-2</v>
          </cell>
        </row>
        <row r="1316">
          <cell r="B1316" t="str">
            <v>Vdac2</v>
          </cell>
          <cell r="C1316">
            <v>0.102304828611419</v>
          </cell>
          <cell r="D1316">
            <v>0.93090326175053595</v>
          </cell>
          <cell r="E1316">
            <v>0.34461742288071101</v>
          </cell>
        </row>
        <row r="1317">
          <cell r="B1317" t="str">
            <v>Vdac3</v>
          </cell>
          <cell r="C1317">
            <v>9.3685044283128002E-2</v>
          </cell>
          <cell r="D1317">
            <v>0.81059303390799298</v>
          </cell>
          <cell r="E1317">
            <v>8.1401077031826394E-3</v>
          </cell>
        </row>
        <row r="1318">
          <cell r="B1318" t="str">
            <v>Vdac1</v>
          </cell>
          <cell r="C1318">
            <v>0.16112126457305501</v>
          </cell>
          <cell r="D1318">
            <v>0.912587630781165</v>
          </cell>
          <cell r="E1318">
            <v>0.13949586231608299</v>
          </cell>
        </row>
        <row r="1319">
          <cell r="B1319" t="str">
            <v>Coq8a</v>
          </cell>
          <cell r="C1319">
            <v>6.3755216231545106E-2</v>
          </cell>
          <cell r="D1319">
            <v>2.2009756855013198</v>
          </cell>
        </row>
        <row r="1320">
          <cell r="B1320" t="str">
            <v>Kpna1</v>
          </cell>
          <cell r="C1320">
            <v>0.493915351559784</v>
          </cell>
          <cell r="D1320">
            <v>1.09235003256139</v>
          </cell>
        </row>
        <row r="1321">
          <cell r="B1321" t="str">
            <v>Rbbp4</v>
          </cell>
          <cell r="C1321">
            <v>0.513258089381052</v>
          </cell>
          <cell r="D1321">
            <v>1.19943787932421</v>
          </cell>
        </row>
        <row r="1322">
          <cell r="B1322" t="str">
            <v>Rbbp7</v>
          </cell>
          <cell r="C1322">
            <v>0.95824758685371703</v>
          </cell>
          <cell r="D1322">
            <v>0.99579798853244506</v>
          </cell>
          <cell r="E1322">
            <v>0.61862037008977599</v>
          </cell>
        </row>
        <row r="1323">
          <cell r="B1323" t="str">
            <v>Ppp2r5c</v>
          </cell>
          <cell r="C1323">
            <v>0.41977406035502701</v>
          </cell>
          <cell r="D1323">
            <v>1.68811707928112</v>
          </cell>
        </row>
        <row r="1324">
          <cell r="B1324" t="str">
            <v>Lama5</v>
          </cell>
          <cell r="C1324">
            <v>0.390138020859291</v>
          </cell>
          <cell r="D1324">
            <v>1.2423723443484</v>
          </cell>
          <cell r="E1324">
            <v>0.80766121393518298</v>
          </cell>
        </row>
        <row r="1325">
          <cell r="B1325" t="str">
            <v>Gnb3</v>
          </cell>
          <cell r="C1325">
            <v>0.50728633051611804</v>
          </cell>
          <cell r="D1325">
            <v>1.6021225077277399</v>
          </cell>
        </row>
        <row r="1326">
          <cell r="B1326" t="str">
            <v>Gng7</v>
          </cell>
          <cell r="C1326">
            <v>0.130684540262855</v>
          </cell>
          <cell r="D1326">
            <v>0.83367803760927595</v>
          </cell>
          <cell r="E1326">
            <v>2.2087262252329001E-2</v>
          </cell>
        </row>
        <row r="1327">
          <cell r="B1327" t="str">
            <v>Asns</v>
          </cell>
          <cell r="C1327">
            <v>6.1120504589157201E-2</v>
          </cell>
          <cell r="D1327">
            <v>3.0704490021613902</v>
          </cell>
          <cell r="E1327">
            <v>7.4262490722191807E-2</v>
          </cell>
        </row>
        <row r="1328">
          <cell r="B1328" t="str">
            <v>Tmpo</v>
          </cell>
          <cell r="C1328">
            <v>0.75203886179228296</v>
          </cell>
          <cell r="D1328">
            <v>1.0787290197433901</v>
          </cell>
          <cell r="E1328">
            <v>0.27903305880004098</v>
          </cell>
        </row>
        <row r="1329">
          <cell r="B1329" t="str">
            <v>Tmpo</v>
          </cell>
          <cell r="C1329">
            <v>0.18407479028047699</v>
          </cell>
          <cell r="D1329">
            <v>0.39845963932548401</v>
          </cell>
        </row>
        <row r="1330">
          <cell r="B1330" t="str">
            <v>Hars</v>
          </cell>
          <cell r="C1330">
            <v>0.88838938547469104</v>
          </cell>
          <cell r="D1330">
            <v>1.0334903273093301</v>
          </cell>
          <cell r="E1330">
            <v>0.423521085114624</v>
          </cell>
        </row>
        <row r="1331">
          <cell r="B1331" t="str">
            <v>Tsc2</v>
          </cell>
          <cell r="C1331">
            <v>0.563576157456808</v>
          </cell>
          <cell r="D1331">
            <v>0.91037259486215905</v>
          </cell>
          <cell r="E1331">
            <v>0.82957645910585798</v>
          </cell>
        </row>
        <row r="1332">
          <cell r="B1332" t="str">
            <v>Ppm1g</v>
          </cell>
          <cell r="C1332">
            <v>0.28301347139126198</v>
          </cell>
          <cell r="D1332">
            <v>0.83247210029581498</v>
          </cell>
        </row>
        <row r="1333">
          <cell r="B1333" t="str">
            <v>Cdc37</v>
          </cell>
          <cell r="C1333">
            <v>0.29826616956350199</v>
          </cell>
          <cell r="D1333">
            <v>0.881468514045048</v>
          </cell>
          <cell r="E1333">
            <v>0.59833049336795296</v>
          </cell>
        </row>
        <row r="1334">
          <cell r="B1334" t="str">
            <v>Ksr1</v>
          </cell>
          <cell r="C1334">
            <v>0.68880463221504495</v>
          </cell>
          <cell r="D1334">
            <v>0.96260791180629302</v>
          </cell>
          <cell r="E1334">
            <v>0.51554241759942399</v>
          </cell>
        </row>
        <row r="1335">
          <cell r="B1335" t="str">
            <v>Astn1</v>
          </cell>
          <cell r="C1335">
            <v>0.85114153764079103</v>
          </cell>
          <cell r="D1335">
            <v>1.33294412068908</v>
          </cell>
        </row>
        <row r="1336">
          <cell r="B1336" t="str">
            <v>Cp</v>
          </cell>
          <cell r="C1336">
            <v>0.34139263578376799</v>
          </cell>
          <cell r="D1336">
            <v>1.4121214780348199</v>
          </cell>
          <cell r="E1336">
            <v>0.18310825221594601</v>
          </cell>
        </row>
        <row r="1337">
          <cell r="B1337" t="str">
            <v>Ppp2r5e</v>
          </cell>
          <cell r="C1337">
            <v>0.15036809043539201</v>
          </cell>
          <cell r="D1337">
            <v>1.25005523890291</v>
          </cell>
          <cell r="E1337">
            <v>5.4217303643942998E-2</v>
          </cell>
        </row>
        <row r="1338">
          <cell r="B1338" t="str">
            <v>Slc9a1</v>
          </cell>
          <cell r="C1338">
            <v>0.23341392813843201</v>
          </cell>
          <cell r="D1338">
            <v>1.4647103710548699</v>
          </cell>
        </row>
        <row r="1339">
          <cell r="B1339" t="str">
            <v>Mapre1</v>
          </cell>
          <cell r="C1339">
            <v>0.95189088641373898</v>
          </cell>
          <cell r="D1339">
            <v>0.98277639582300202</v>
          </cell>
          <cell r="E1339">
            <v>0.49529876063877798</v>
          </cell>
        </row>
        <row r="1340">
          <cell r="B1340" t="str">
            <v>Prdx2</v>
          </cell>
          <cell r="C1340">
            <v>0.71364090828261995</v>
          </cell>
          <cell r="D1340">
            <v>1.0129703205038401</v>
          </cell>
          <cell r="E1340">
            <v>0.24606402175743</v>
          </cell>
        </row>
        <row r="1341">
          <cell r="B1341" t="str">
            <v>Tsg101</v>
          </cell>
          <cell r="C1341">
            <v>7.9050450892966903E-2</v>
          </cell>
          <cell r="D1341">
            <v>1.26201968720726</v>
          </cell>
          <cell r="E1341">
            <v>7.3606151428069005E-2</v>
          </cell>
        </row>
        <row r="1342">
          <cell r="B1342" t="str">
            <v>Hcfc1</v>
          </cell>
          <cell r="C1342">
            <v>0.41099639177819303</v>
          </cell>
          <cell r="D1342">
            <v>0.58135536224474504</v>
          </cell>
        </row>
        <row r="1343">
          <cell r="B1343" t="str">
            <v>Pafah1b3</v>
          </cell>
          <cell r="C1343">
            <v>0.30085671285917998</v>
          </cell>
          <cell r="D1343">
            <v>0.83412554963251195</v>
          </cell>
        </row>
        <row r="1344">
          <cell r="B1344" t="str">
            <v>Pafah1b2</v>
          </cell>
          <cell r="C1344">
            <v>0.68296489323212795</v>
          </cell>
          <cell r="D1344">
            <v>0.94088088979447504</v>
          </cell>
          <cell r="E1344">
            <v>0.25389279630794598</v>
          </cell>
        </row>
        <row r="1345">
          <cell r="B1345" t="str">
            <v>Psap</v>
          </cell>
          <cell r="C1345">
            <v>0.58273632567201294</v>
          </cell>
          <cell r="D1345">
            <v>0.93814955743878603</v>
          </cell>
          <cell r="E1345">
            <v>0.242003697821009</v>
          </cell>
        </row>
        <row r="1346">
          <cell r="B1346" t="str">
            <v>Nell2</v>
          </cell>
          <cell r="C1346">
            <v>4.4178009508845798E-3</v>
          </cell>
          <cell r="D1346">
            <v>0.45356605354407098</v>
          </cell>
        </row>
        <row r="1347">
          <cell r="B1347" t="str">
            <v>Lcp1</v>
          </cell>
          <cell r="C1347">
            <v>0.37720032813596699</v>
          </cell>
          <cell r="D1347">
            <v>1.5036058210629799</v>
          </cell>
        </row>
        <row r="1348">
          <cell r="B1348" t="str">
            <v>Snta1</v>
          </cell>
          <cell r="C1348">
            <v>0.28643286696930798</v>
          </cell>
          <cell r="D1348">
            <v>0.82445457780541798</v>
          </cell>
          <cell r="E1348">
            <v>0.86338155945080997</v>
          </cell>
        </row>
        <row r="1349">
          <cell r="B1349" t="str">
            <v>Igbp1</v>
          </cell>
          <cell r="C1349">
            <v>0.12508763277363999</v>
          </cell>
          <cell r="D1349">
            <v>1.69604772726675</v>
          </cell>
        </row>
        <row r="1350">
          <cell r="B1350" t="str">
            <v>Acan</v>
          </cell>
          <cell r="C1350">
            <v>0.33993909987959497</v>
          </cell>
          <cell r="D1350">
            <v>1.1996548272477201</v>
          </cell>
          <cell r="E1350">
            <v>0.54269380431979097</v>
          </cell>
        </row>
        <row r="1351">
          <cell r="B1351" t="str">
            <v>Cacna1e</v>
          </cell>
          <cell r="C1351">
            <v>0.78005264855395795</v>
          </cell>
          <cell r="D1351">
            <v>1.04956933546354</v>
          </cell>
          <cell r="E1351">
            <v>0.63260344056038897</v>
          </cell>
        </row>
        <row r="1352">
          <cell r="B1352" t="str">
            <v>Lamb2</v>
          </cell>
          <cell r="C1352">
            <v>0.95413293448230896</v>
          </cell>
          <cell r="D1352">
            <v>1.0159722794761401</v>
          </cell>
          <cell r="E1352">
            <v>0.82638860819206394</v>
          </cell>
        </row>
        <row r="1353">
          <cell r="B1353" t="str">
            <v>Ctnna2</v>
          </cell>
          <cell r="C1353">
            <v>0.80184604499163004</v>
          </cell>
          <cell r="D1353">
            <v>1.02308606791051</v>
          </cell>
          <cell r="E1353">
            <v>0.86130644406408297</v>
          </cell>
        </row>
        <row r="1354">
          <cell r="B1354" t="str">
            <v>Hspa4</v>
          </cell>
          <cell r="C1354">
            <v>0.39381014614815102</v>
          </cell>
          <cell r="D1354">
            <v>0.95673646842845805</v>
          </cell>
          <cell r="E1354">
            <v>2.8613538397043399E-2</v>
          </cell>
        </row>
        <row r="1355">
          <cell r="B1355" t="str">
            <v>Cntn2</v>
          </cell>
          <cell r="C1355">
            <v>0.28868225847067602</v>
          </cell>
          <cell r="D1355">
            <v>1.24005637932514</v>
          </cell>
          <cell r="E1355">
            <v>0.21424238338823001</v>
          </cell>
        </row>
        <row r="1356">
          <cell r="B1356" t="str">
            <v>Bcan</v>
          </cell>
          <cell r="C1356">
            <v>0.22001517114504099</v>
          </cell>
          <cell r="D1356">
            <v>1.03646410236708</v>
          </cell>
          <cell r="E1356">
            <v>0.71546280859253697</v>
          </cell>
        </row>
        <row r="1357">
          <cell r="B1357" t="str">
            <v>Cox7a2l</v>
          </cell>
          <cell r="C1357">
            <v>0.42214725456369501</v>
          </cell>
          <cell r="D1357">
            <v>1.7856583634276</v>
          </cell>
        </row>
        <row r="1358">
          <cell r="B1358" t="str">
            <v>Hras</v>
          </cell>
          <cell r="C1358">
            <v>0.46796101486242703</v>
          </cell>
          <cell r="D1358">
            <v>1.06184165482755</v>
          </cell>
          <cell r="E1358">
            <v>0.66223554047687305</v>
          </cell>
        </row>
        <row r="1359">
          <cell r="B1359" t="str">
            <v>Hadh</v>
          </cell>
          <cell r="C1359">
            <v>0.448979251581136</v>
          </cell>
          <cell r="D1359">
            <v>0.95432765906884098</v>
          </cell>
          <cell r="E1359">
            <v>0.23167589075775999</v>
          </cell>
        </row>
        <row r="1360">
          <cell r="B1360" t="str">
            <v>Pde1a</v>
          </cell>
          <cell r="C1360">
            <v>0.44902903813619299</v>
          </cell>
          <cell r="D1360">
            <v>0.92225753647790698</v>
          </cell>
          <cell r="E1360">
            <v>0.278193480917031</v>
          </cell>
        </row>
        <row r="1361">
          <cell r="B1361" t="str">
            <v>Alcam</v>
          </cell>
          <cell r="C1361">
            <v>0.208596012542936</v>
          </cell>
          <cell r="D1361">
            <v>0.82646433796277896</v>
          </cell>
          <cell r="E1361">
            <v>0.27384300222236202</v>
          </cell>
        </row>
        <row r="1362">
          <cell r="B1362" t="str">
            <v>Nt5e</v>
          </cell>
          <cell r="C1362">
            <v>0.72054051598031399</v>
          </cell>
          <cell r="D1362">
            <v>1.2568107180219501</v>
          </cell>
        </row>
        <row r="1363">
          <cell r="B1363" t="str">
            <v>Glg1</v>
          </cell>
          <cell r="C1363">
            <v>6.4541661483389995E-2</v>
          </cell>
          <cell r="D1363">
            <v>0.80324129088191298</v>
          </cell>
          <cell r="E1363">
            <v>0.11451528680680099</v>
          </cell>
        </row>
        <row r="1364">
          <cell r="B1364" t="str">
            <v>Snap91</v>
          </cell>
          <cell r="C1364">
            <v>0.15326637122498499</v>
          </cell>
          <cell r="D1364">
            <v>1.0462606114313</v>
          </cell>
          <cell r="E1364">
            <v>0.65045021267798098</v>
          </cell>
        </row>
        <row r="1365">
          <cell r="B1365" t="str">
            <v>Fscn1</v>
          </cell>
          <cell r="C1365">
            <v>8.3976531380132904E-2</v>
          </cell>
          <cell r="D1365">
            <v>1.0885692465634</v>
          </cell>
          <cell r="E1365">
            <v>8.0311909797283906E-2</v>
          </cell>
        </row>
        <row r="1366">
          <cell r="B1366" t="str">
            <v>Fdxr</v>
          </cell>
          <cell r="C1366">
            <v>0.61317334497850495</v>
          </cell>
          <cell r="D1366">
            <v>0.85575161656156795</v>
          </cell>
        </row>
        <row r="1367">
          <cell r="B1367" t="str">
            <v>Fxr1</v>
          </cell>
          <cell r="C1367">
            <v>0.88987768632672803</v>
          </cell>
          <cell r="D1367">
            <v>0.97081708012489498</v>
          </cell>
          <cell r="E1367">
            <v>0.90518982225190603</v>
          </cell>
        </row>
        <row r="1368">
          <cell r="B1368" t="str">
            <v>Gdi2</v>
          </cell>
          <cell r="C1368">
            <v>0.35483196892636698</v>
          </cell>
          <cell r="D1368">
            <v>0.90106911576172499</v>
          </cell>
          <cell r="E1368">
            <v>0.58072933319592501</v>
          </cell>
        </row>
        <row r="1369">
          <cell r="B1369" t="str">
            <v>Grid1</v>
          </cell>
          <cell r="C1369">
            <v>0.36997628873711602</v>
          </cell>
          <cell r="D1369">
            <v>0.69683582730193006</v>
          </cell>
        </row>
        <row r="1370">
          <cell r="B1370" t="str">
            <v>Pacsin1</v>
          </cell>
          <cell r="C1370">
            <v>0.22794067455702399</v>
          </cell>
          <cell r="D1370">
            <v>0.93299228779605903</v>
          </cell>
          <cell r="E1370">
            <v>0.19386567821633099</v>
          </cell>
        </row>
        <row r="1371">
          <cell r="B1371" t="str">
            <v>Ddx19a</v>
          </cell>
          <cell r="C1371">
            <v>0.62146908149800695</v>
          </cell>
          <cell r="D1371">
            <v>0.81957590553138404</v>
          </cell>
          <cell r="E1371">
            <v>0.45565889803982601</v>
          </cell>
        </row>
        <row r="1372">
          <cell r="B1372" t="str">
            <v>Ddx5</v>
          </cell>
          <cell r="C1372">
            <v>0.565814723229912</v>
          </cell>
          <cell r="D1372">
            <v>1.0415859831649199</v>
          </cell>
          <cell r="E1372">
            <v>0.22812738766691101</v>
          </cell>
        </row>
        <row r="1373">
          <cell r="B1373" t="str">
            <v>Cbx5</v>
          </cell>
          <cell r="C1373">
            <v>0.86903995358442898</v>
          </cell>
          <cell r="D1373">
            <v>0.94492407569013903</v>
          </cell>
        </row>
        <row r="1374">
          <cell r="B1374" t="str">
            <v>Hspa1a</v>
          </cell>
          <cell r="C1374">
            <v>9.4314985892799998E-3</v>
          </cell>
          <cell r="D1374">
            <v>0.86003942626059104</v>
          </cell>
          <cell r="E1374">
            <v>0.72469944365969396</v>
          </cell>
        </row>
        <row r="1375">
          <cell r="B1375" t="str">
            <v>Hsph1</v>
          </cell>
          <cell r="C1375">
            <v>0.82468024543906804</v>
          </cell>
          <cell r="D1375">
            <v>0.98826971176716005</v>
          </cell>
          <cell r="E1375">
            <v>0.33072603738222101</v>
          </cell>
        </row>
        <row r="1376">
          <cell r="B1376" t="str">
            <v>Elavl4</v>
          </cell>
          <cell r="C1376">
            <v>0.92061765534872197</v>
          </cell>
          <cell r="D1376">
            <v>1.01221295610472</v>
          </cell>
          <cell r="E1376">
            <v>0.98015003344357199</v>
          </cell>
        </row>
        <row r="1377">
          <cell r="B1377" t="str">
            <v>Itih3</v>
          </cell>
          <cell r="C1377">
            <v>0.51968650194678601</v>
          </cell>
          <cell r="D1377">
            <v>1.3078392732783599</v>
          </cell>
        </row>
        <row r="1378">
          <cell r="B1378" t="str">
            <v>Cd47</v>
          </cell>
          <cell r="C1378">
            <v>0.80746822203572299</v>
          </cell>
          <cell r="D1378">
            <v>0.95600470913475499</v>
          </cell>
        </row>
        <row r="1379">
          <cell r="B1379" t="str">
            <v>Itga7</v>
          </cell>
          <cell r="C1379">
            <v>0.14590260350984899</v>
          </cell>
          <cell r="D1379">
            <v>2.4907046508289299</v>
          </cell>
        </row>
        <row r="1380">
          <cell r="B1380" t="str">
            <v>Itga6</v>
          </cell>
          <cell r="C1380">
            <v>0.37490274700098802</v>
          </cell>
          <cell r="D1380">
            <v>1.20770173123281</v>
          </cell>
          <cell r="E1380">
            <v>1.8032110309931699E-2</v>
          </cell>
        </row>
        <row r="1381">
          <cell r="B1381" t="str">
            <v>Eif2b4</v>
          </cell>
          <cell r="C1381">
            <v>0.56583211136069</v>
          </cell>
          <cell r="D1381">
            <v>1.1695275117383199</v>
          </cell>
        </row>
        <row r="1382">
          <cell r="B1382" t="str">
            <v>Phgdh</v>
          </cell>
          <cell r="C1382">
            <v>1.97003725744344E-2</v>
          </cell>
          <cell r="D1382">
            <v>1.10770720555847</v>
          </cell>
          <cell r="E1382">
            <v>8.1741356815882404E-2</v>
          </cell>
        </row>
        <row r="1383">
          <cell r="B1383" t="str">
            <v>Kif5b</v>
          </cell>
          <cell r="C1383">
            <v>0.91727042821115801</v>
          </cell>
          <cell r="D1383">
            <v>0.99332696425895695</v>
          </cell>
          <cell r="E1383">
            <v>0.236867142379379</v>
          </cell>
        </row>
        <row r="1384">
          <cell r="B1384" t="str">
            <v>Kif3b</v>
          </cell>
          <cell r="C1384">
            <v>0.995939254507057</v>
          </cell>
          <cell r="D1384">
            <v>1.00039841316853</v>
          </cell>
        </row>
        <row r="1385">
          <cell r="B1385" t="str">
            <v>Lasp1</v>
          </cell>
          <cell r="C1385">
            <v>7.6486001748698199E-2</v>
          </cell>
          <cell r="D1385">
            <v>0.90012049961903795</v>
          </cell>
          <cell r="E1385">
            <v>0.29418488710250201</v>
          </cell>
        </row>
        <row r="1386">
          <cell r="B1386" t="str">
            <v>Lrrn1</v>
          </cell>
          <cell r="C1386">
            <v>0.53831542808918098</v>
          </cell>
          <cell r="D1386">
            <v>0.61399959332585297</v>
          </cell>
        </row>
        <row r="1387">
          <cell r="B1387" t="str">
            <v>Rasl2-9</v>
          </cell>
          <cell r="C1387">
            <v>0.45683238111621699</v>
          </cell>
          <cell r="D1387">
            <v>0.91246412023630796</v>
          </cell>
          <cell r="E1387">
            <v>3.5130353604065898E-2</v>
          </cell>
        </row>
        <row r="1388">
          <cell r="B1388" t="str">
            <v>Myh10</v>
          </cell>
          <cell r="C1388">
            <v>0.64522936501723205</v>
          </cell>
          <cell r="D1388">
            <v>0.96236224455547204</v>
          </cell>
          <cell r="E1388">
            <v>0.189547341774815</v>
          </cell>
        </row>
        <row r="1389">
          <cell r="B1389" t="str">
            <v>Mog</v>
          </cell>
          <cell r="C1389">
            <v>5.1020034364388199E-2</v>
          </cell>
          <cell r="D1389">
            <v>1.12540253758627</v>
          </cell>
          <cell r="E1389">
            <v>0.53651506854880104</v>
          </cell>
        </row>
        <row r="1390">
          <cell r="B1390" t="str">
            <v>Npm1</v>
          </cell>
          <cell r="C1390">
            <v>0.52636055746159505</v>
          </cell>
          <cell r="D1390">
            <v>1.24601848521477</v>
          </cell>
          <cell r="E1390">
            <v>0.70999721455433995</v>
          </cell>
        </row>
        <row r="1391">
          <cell r="B1391" t="str">
            <v>Pcbp2</v>
          </cell>
          <cell r="C1391">
            <v>0.98449060573084302</v>
          </cell>
          <cell r="D1391">
            <v>1.00147889687603</v>
          </cell>
          <cell r="E1391">
            <v>0.43405768996198602</v>
          </cell>
        </row>
        <row r="1392">
          <cell r="B1392" t="str">
            <v>Pea15</v>
          </cell>
          <cell r="C1392">
            <v>0.493325110717311</v>
          </cell>
          <cell r="D1392">
            <v>0.90764867892707202</v>
          </cell>
          <cell r="E1392">
            <v>0.10207041957605199</v>
          </cell>
        </row>
        <row r="1393">
          <cell r="B1393" t="str">
            <v>Vcan</v>
          </cell>
          <cell r="C1393">
            <v>0.34720853851917499</v>
          </cell>
          <cell r="D1393">
            <v>1.06645077569066</v>
          </cell>
          <cell r="E1393">
            <v>0.57037236036454697</v>
          </cell>
        </row>
        <row r="1394">
          <cell r="B1394" t="str">
            <v>Prkci</v>
          </cell>
          <cell r="C1394">
            <v>8.7103573141800394E-2</v>
          </cell>
          <cell r="D1394">
            <v>2.7809419456940501</v>
          </cell>
        </row>
        <row r="1395">
          <cell r="B1395" t="str">
            <v>Plcg1</v>
          </cell>
          <cell r="C1395">
            <v>0.202556640819713</v>
          </cell>
          <cell r="D1395">
            <v>0.58071869769744799</v>
          </cell>
          <cell r="E1395">
            <v>0.20051881005802499</v>
          </cell>
        </row>
        <row r="1396">
          <cell r="B1396" t="str">
            <v>Pick1</v>
          </cell>
          <cell r="C1396">
            <v>5.5652979596085901E-2</v>
          </cell>
          <cell r="D1396">
            <v>0.68507961454861599</v>
          </cell>
        </row>
        <row r="1397">
          <cell r="B1397" t="str">
            <v>Srsf2</v>
          </cell>
          <cell r="C1397">
            <v>0.20638343701512901</v>
          </cell>
          <cell r="D1397">
            <v>1.0620055522380001</v>
          </cell>
          <cell r="E1397">
            <v>0.46867107971243499</v>
          </cell>
        </row>
        <row r="1398">
          <cell r="B1398" t="str">
            <v>Dlg4</v>
          </cell>
          <cell r="C1398">
            <v>0.52019782497156797</v>
          </cell>
          <cell r="D1398">
            <v>0.96527250528991904</v>
          </cell>
          <cell r="E1398">
            <v>7.9626138523569104E-2</v>
          </cell>
        </row>
        <row r="1399">
          <cell r="B1399" t="str">
            <v>Rhoc</v>
          </cell>
          <cell r="C1399">
            <v>0.12988791807281599</v>
          </cell>
          <cell r="D1399">
            <v>0.91321924379335195</v>
          </cell>
        </row>
        <row r="1400">
          <cell r="B1400" t="str">
            <v>Ddx3x</v>
          </cell>
          <cell r="C1400">
            <v>0.39830064064440501</v>
          </cell>
          <cell r="D1400">
            <v>1.0765932746479201</v>
          </cell>
          <cell r="E1400">
            <v>7.8883352541898197E-2</v>
          </cell>
        </row>
        <row r="1401">
          <cell r="B1401" t="str">
            <v>Ralbp1</v>
          </cell>
          <cell r="C1401">
            <v>0.70320490571705396</v>
          </cell>
          <cell r="D1401">
            <v>0.87675717023576305</v>
          </cell>
        </row>
        <row r="1402">
          <cell r="B1402" t="str">
            <v>Sema4b</v>
          </cell>
          <cell r="C1402">
            <v>0.71073135371187202</v>
          </cell>
          <cell r="D1402">
            <v>0.87187389463587395</v>
          </cell>
        </row>
        <row r="1403">
          <cell r="B1403" t="str">
            <v>Ssr4</v>
          </cell>
          <cell r="C1403">
            <v>0.86285929546670104</v>
          </cell>
          <cell r="D1403">
            <v>0.96905022278268205</v>
          </cell>
        </row>
        <row r="1404">
          <cell r="B1404" t="str">
            <v>Dpysl3</v>
          </cell>
          <cell r="C1404">
            <v>0.20282622697583799</v>
          </cell>
          <cell r="D1404">
            <v>0.85226048138683197</v>
          </cell>
          <cell r="E1404">
            <v>6.5456895634271706E-2</v>
          </cell>
        </row>
        <row r="1405">
          <cell r="B1405" t="str">
            <v>Snrpa</v>
          </cell>
          <cell r="C1405">
            <v>0.89621450102199596</v>
          </cell>
          <cell r="D1405">
            <v>0.98060246628936598</v>
          </cell>
        </row>
        <row r="1406">
          <cell r="B1406" t="str">
            <v>Sos1</v>
          </cell>
          <cell r="C1406">
            <v>0.26452612185983398</v>
          </cell>
          <cell r="D1406">
            <v>1.64314239473543</v>
          </cell>
        </row>
        <row r="1407">
          <cell r="B1407" t="str">
            <v>Sptbn1</v>
          </cell>
          <cell r="C1407">
            <v>0.65656011427890504</v>
          </cell>
          <cell r="D1407">
            <v>1.02201171678199</v>
          </cell>
          <cell r="E1407">
            <v>0.56060224394607605</v>
          </cell>
        </row>
        <row r="1408">
          <cell r="B1408" t="str">
            <v>Syp</v>
          </cell>
          <cell r="C1408">
            <v>0.163805906948115</v>
          </cell>
          <cell r="D1408">
            <v>0.76180990060269704</v>
          </cell>
          <cell r="E1408">
            <v>0.108172170629824</v>
          </cell>
        </row>
        <row r="1409">
          <cell r="B1409" t="str">
            <v>Trim28</v>
          </cell>
          <cell r="C1409">
            <v>0.88341331623616504</v>
          </cell>
          <cell r="D1409">
            <v>1.01981016144384</v>
          </cell>
          <cell r="E1409">
            <v>0.68183925965566405</v>
          </cell>
        </row>
        <row r="1410">
          <cell r="B1410" t="str">
            <v>Tsn</v>
          </cell>
          <cell r="C1410">
            <v>0.45947302772895998</v>
          </cell>
          <cell r="D1410">
            <v>0.90345378625149197</v>
          </cell>
          <cell r="E1410">
            <v>0.14662488557592601</v>
          </cell>
        </row>
        <row r="1411">
          <cell r="B1411" t="str">
            <v>Snrnp70</v>
          </cell>
          <cell r="C1411">
            <v>0.58572248412024597</v>
          </cell>
          <cell r="D1411">
            <v>1.5869877776833401</v>
          </cell>
        </row>
        <row r="1412">
          <cell r="B1412" t="str">
            <v>Supt6h</v>
          </cell>
          <cell r="C1412">
            <v>0.80841702167111895</v>
          </cell>
          <cell r="D1412">
            <v>0.85755366323225302</v>
          </cell>
        </row>
        <row r="1413">
          <cell r="B1413" t="str">
            <v>Zpr1</v>
          </cell>
          <cell r="C1413">
            <v>0.88931372723448399</v>
          </cell>
          <cell r="D1413">
            <v>1.0939929164398099</v>
          </cell>
        </row>
        <row r="1414">
          <cell r="B1414" t="str">
            <v>Tpd52</v>
          </cell>
          <cell r="C1414">
            <v>0.78462555718714599</v>
          </cell>
          <cell r="D1414">
            <v>0.96136740628522499</v>
          </cell>
          <cell r="E1414">
            <v>0.80792494378025703</v>
          </cell>
        </row>
        <row r="1415">
          <cell r="B1415" t="str">
            <v>Sorbs1</v>
          </cell>
          <cell r="C1415">
            <v>0.40193273596020901</v>
          </cell>
          <cell r="D1415">
            <v>0.80355732927851098</v>
          </cell>
          <cell r="E1415">
            <v>0.98439957610159801</v>
          </cell>
        </row>
        <row r="1416">
          <cell r="B1416" t="str">
            <v>Dbnl</v>
          </cell>
          <cell r="C1416">
            <v>0.88238999491616699</v>
          </cell>
          <cell r="D1416">
            <v>1.01040341288041</v>
          </cell>
          <cell r="E1416">
            <v>0.38252893591799197</v>
          </cell>
        </row>
        <row r="1417">
          <cell r="B1417" t="str">
            <v>Sh3gl1</v>
          </cell>
          <cell r="C1417">
            <v>0.36664866307684602</v>
          </cell>
          <cell r="D1417">
            <v>1.4844296111494899</v>
          </cell>
        </row>
        <row r="1418">
          <cell r="B1418" t="str">
            <v>Sh3gl2</v>
          </cell>
          <cell r="C1418">
            <v>0.66364948009066105</v>
          </cell>
          <cell r="D1418">
            <v>1.01828368039932</v>
          </cell>
          <cell r="E1418">
            <v>0.51804796668797004</v>
          </cell>
        </row>
        <row r="1419">
          <cell r="B1419" t="str">
            <v>Sh3gl3</v>
          </cell>
          <cell r="C1419">
            <v>0.98972361765964501</v>
          </cell>
          <cell r="D1419">
            <v>0.99575957565737705</v>
          </cell>
        </row>
        <row r="1420">
          <cell r="B1420" t="str">
            <v>Ndufa4</v>
          </cell>
          <cell r="C1420">
            <v>0.57250770341929602</v>
          </cell>
          <cell r="D1420">
            <v>0.96227651035394002</v>
          </cell>
          <cell r="E1420">
            <v>0.310053551706305</v>
          </cell>
        </row>
        <row r="1421">
          <cell r="B1421" t="str">
            <v>Cstb</v>
          </cell>
          <cell r="C1421">
            <v>0.69646120940323897</v>
          </cell>
          <cell r="D1421">
            <v>0.95921841715156397</v>
          </cell>
          <cell r="E1421">
            <v>0.62028759402920697</v>
          </cell>
        </row>
        <row r="1422">
          <cell r="B1422" t="str">
            <v>Ndrg1</v>
          </cell>
          <cell r="C1422">
            <v>0.90567524581458603</v>
          </cell>
          <cell r="D1422">
            <v>1.0169271391722701</v>
          </cell>
          <cell r="E1422">
            <v>0.54539927375207398</v>
          </cell>
        </row>
        <row r="1423">
          <cell r="B1423" t="str">
            <v>Vamp1</v>
          </cell>
          <cell r="C1423">
            <v>0.73278443710438401</v>
          </cell>
          <cell r="D1423">
            <v>1.0867027306799799</v>
          </cell>
          <cell r="E1423">
            <v>0.95172741676375205</v>
          </cell>
        </row>
        <row r="1424">
          <cell r="B1424" t="str">
            <v>Nptx1</v>
          </cell>
          <cell r="C1424">
            <v>0.175688901917263</v>
          </cell>
          <cell r="D1424">
            <v>0.85082804492727004</v>
          </cell>
          <cell r="E1424">
            <v>4.2819602548551598E-2</v>
          </cell>
        </row>
        <row r="1425">
          <cell r="B1425" t="str">
            <v>Fkbp3</v>
          </cell>
          <cell r="C1425">
            <v>0.72912008798446304</v>
          </cell>
          <cell r="D1425">
            <v>0.97199344841139002</v>
          </cell>
          <cell r="E1425">
            <v>0.620249870488773</v>
          </cell>
        </row>
        <row r="1426">
          <cell r="B1426" t="str">
            <v>Eif4g2</v>
          </cell>
          <cell r="C1426">
            <v>0.30683328995831</v>
          </cell>
          <cell r="D1426">
            <v>0.77719571354648298</v>
          </cell>
          <cell r="E1426">
            <v>0.354292175124715</v>
          </cell>
        </row>
        <row r="1427">
          <cell r="B1427" t="str">
            <v>Vat1</v>
          </cell>
          <cell r="C1427">
            <v>0.74059619971342505</v>
          </cell>
          <cell r="D1427">
            <v>1.0559207650750699</v>
          </cell>
          <cell r="E1427">
            <v>0.23598473852052901</v>
          </cell>
        </row>
        <row r="1428">
          <cell r="B1428" t="str">
            <v>Zyx</v>
          </cell>
          <cell r="C1428">
            <v>0.73770228128972004</v>
          </cell>
          <cell r="D1428">
            <v>1.08939956082495</v>
          </cell>
        </row>
        <row r="1429">
          <cell r="B1429" t="str">
            <v>Ptp4a1</v>
          </cell>
          <cell r="C1429">
            <v>0.90990937993510501</v>
          </cell>
          <cell r="D1429">
            <v>1.0143204037253399</v>
          </cell>
          <cell r="E1429">
            <v>0.86467767631722403</v>
          </cell>
        </row>
        <row r="1430">
          <cell r="B1430" t="str">
            <v>Ppp3r1</v>
          </cell>
          <cell r="C1430">
            <v>0.55978567076643004</v>
          </cell>
          <cell r="D1430">
            <v>0.90046777140362</v>
          </cell>
          <cell r="E1430">
            <v>0.52837363400361304</v>
          </cell>
        </row>
        <row r="1431">
          <cell r="B1431" t="str">
            <v>Commd3</v>
          </cell>
          <cell r="C1431">
            <v>0.230274637072891</v>
          </cell>
          <cell r="D1431">
            <v>0.83885009466999905</v>
          </cell>
        </row>
        <row r="1432">
          <cell r="B1432" t="str">
            <v>Selenbp2</v>
          </cell>
          <cell r="C1432">
            <v>0.47499825121209999</v>
          </cell>
          <cell r="D1432">
            <v>0.93509587848061304</v>
          </cell>
          <cell r="E1432">
            <v>0.29129606168052802</v>
          </cell>
        </row>
        <row r="1433">
          <cell r="B1433" t="str">
            <v>Mapk3</v>
          </cell>
          <cell r="C1433">
            <v>0.56262191229889602</v>
          </cell>
          <cell r="D1433">
            <v>0.95539916997674201</v>
          </cell>
          <cell r="E1433">
            <v>0.90714706513417698</v>
          </cell>
        </row>
        <row r="1434">
          <cell r="B1434" t="str">
            <v>Omg</v>
          </cell>
          <cell r="C1434">
            <v>0.96578725167492097</v>
          </cell>
          <cell r="D1434">
            <v>1.0032500197393399</v>
          </cell>
          <cell r="E1434">
            <v>0.179152273721008</v>
          </cell>
        </row>
        <row r="1435">
          <cell r="B1435" t="str">
            <v>Kcnc3</v>
          </cell>
          <cell r="C1435">
            <v>0.34600793120758899</v>
          </cell>
          <cell r="D1435">
            <v>1.1129766835891901</v>
          </cell>
        </row>
        <row r="1436">
          <cell r="B1436" t="str">
            <v>Crk</v>
          </cell>
          <cell r="C1436">
            <v>0.80644092057355399</v>
          </cell>
          <cell r="D1436">
            <v>1.0146276219382699</v>
          </cell>
          <cell r="E1436">
            <v>0.95861800859249402</v>
          </cell>
        </row>
        <row r="1437">
          <cell r="B1437" t="str">
            <v>Raly</v>
          </cell>
          <cell r="C1437">
            <v>0.62632245257750896</v>
          </cell>
          <cell r="D1437">
            <v>0.76107583987445904</v>
          </cell>
        </row>
        <row r="1438">
          <cell r="B1438" t="str">
            <v>Hepacam</v>
          </cell>
          <cell r="C1438">
            <v>0.70373665628053195</v>
          </cell>
          <cell r="D1438">
            <v>1.0362603102628201</v>
          </cell>
          <cell r="E1438">
            <v>0.85713480629378003</v>
          </cell>
        </row>
        <row r="1439">
          <cell r="B1439" t="str">
            <v>Spr</v>
          </cell>
          <cell r="C1439">
            <v>0.380217693885809</v>
          </cell>
          <cell r="D1439">
            <v>0.91256463032535395</v>
          </cell>
          <cell r="E1439">
            <v>0.694555474160097</v>
          </cell>
        </row>
        <row r="1440">
          <cell r="B1440" t="str">
            <v>Maoa</v>
          </cell>
          <cell r="C1440">
            <v>0.41263137062190802</v>
          </cell>
          <cell r="D1440">
            <v>0.912154992297873</v>
          </cell>
          <cell r="E1440">
            <v>0.91958896189296602</v>
          </cell>
        </row>
        <row r="1441">
          <cell r="B1441" t="str">
            <v>Actr3b</v>
          </cell>
          <cell r="C1441">
            <v>0.44332510288973698</v>
          </cell>
          <cell r="D1441">
            <v>1.08303958014955</v>
          </cell>
          <cell r="E1441">
            <v>0.62174177729865698</v>
          </cell>
        </row>
        <row r="1442">
          <cell r="B1442" t="str">
            <v>Sf1</v>
          </cell>
          <cell r="C1442">
            <v>0.150929248335121</v>
          </cell>
          <cell r="D1442">
            <v>1.9121420139302501</v>
          </cell>
        </row>
        <row r="1443">
          <cell r="B1443" t="str">
            <v>Myo6</v>
          </cell>
          <cell r="C1443">
            <v>0.29725508268088702</v>
          </cell>
          <cell r="D1443">
            <v>0.72084813935990899</v>
          </cell>
          <cell r="E1443">
            <v>0.23691514183922299</v>
          </cell>
        </row>
        <row r="1444">
          <cell r="B1444" t="str">
            <v>Syn2</v>
          </cell>
          <cell r="C1444">
            <v>0.802700607634945</v>
          </cell>
          <cell r="D1444">
            <v>0.980068206424625</v>
          </cell>
          <cell r="E1444">
            <v>0.79390272012294805</v>
          </cell>
        </row>
        <row r="1445">
          <cell r="B1445" t="str">
            <v>Sqstm1</v>
          </cell>
          <cell r="C1445">
            <v>0.995192619785778</v>
          </cell>
          <cell r="D1445">
            <v>1.0029116636725399</v>
          </cell>
        </row>
        <row r="1446">
          <cell r="B1446" t="str">
            <v>Abcg1</v>
          </cell>
          <cell r="C1446">
            <v>3.2674211513764699E-2</v>
          </cell>
          <cell r="D1446">
            <v>0.415687001677924</v>
          </cell>
        </row>
        <row r="1447">
          <cell r="B1447" t="str">
            <v>Bcl2l1</v>
          </cell>
          <cell r="C1447">
            <v>2.3906156230849799E-2</v>
          </cell>
          <cell r="D1447">
            <v>0.458968889815911</v>
          </cell>
        </row>
        <row r="1448">
          <cell r="B1448" t="str">
            <v>Fkbp5</v>
          </cell>
          <cell r="C1448">
            <v>0.53924571553265799</v>
          </cell>
          <cell r="D1448">
            <v>1.12530959372165</v>
          </cell>
          <cell r="E1448">
            <v>0.78888870395495903</v>
          </cell>
        </row>
        <row r="1449">
          <cell r="B1449" t="str">
            <v>Hspe1</v>
          </cell>
          <cell r="C1449">
            <v>0.76358609923577303</v>
          </cell>
          <cell r="D1449">
            <v>1.0322862390657701</v>
          </cell>
          <cell r="E1449">
            <v>0.48758914546722198</v>
          </cell>
        </row>
        <row r="1450">
          <cell r="B1450" t="str">
            <v>Sord</v>
          </cell>
          <cell r="C1450">
            <v>0.13096906231293801</v>
          </cell>
          <cell r="D1450">
            <v>1.17738364033275</v>
          </cell>
        </row>
        <row r="1451">
          <cell r="B1451" t="str">
            <v>Ca4</v>
          </cell>
          <cell r="C1451">
            <v>0.206596761915218</v>
          </cell>
          <cell r="D1451">
            <v>2.1161698951395298</v>
          </cell>
        </row>
        <row r="1452">
          <cell r="B1452" t="str">
            <v>Ptprj</v>
          </cell>
          <cell r="C1452">
            <v>0.37919853320767299</v>
          </cell>
          <cell r="D1452">
            <v>1.5821683936969799</v>
          </cell>
        </row>
        <row r="1453">
          <cell r="B1453" t="str">
            <v>Ptprd</v>
          </cell>
          <cell r="C1453">
            <v>0.34708273991083</v>
          </cell>
          <cell r="D1453">
            <v>1.2371247442155699</v>
          </cell>
          <cell r="E1453">
            <v>3.9100945790859098E-2</v>
          </cell>
        </row>
        <row r="1454">
          <cell r="B1454" t="str">
            <v>Top2b</v>
          </cell>
          <cell r="C1454">
            <v>0.54045394549375603</v>
          </cell>
          <cell r="D1454">
            <v>1.2844471043289201</v>
          </cell>
        </row>
        <row r="1455">
          <cell r="B1455" t="str">
            <v>Tpp2</v>
          </cell>
          <cell r="C1455">
            <v>0.141558161823096</v>
          </cell>
          <cell r="D1455">
            <v>0.92843751522972495</v>
          </cell>
          <cell r="E1455">
            <v>5.9132006588150897E-2</v>
          </cell>
        </row>
        <row r="1456">
          <cell r="B1456" t="str">
            <v>Gk</v>
          </cell>
          <cell r="C1456">
            <v>0.40751478083489301</v>
          </cell>
          <cell r="D1456">
            <v>1.05340026080265</v>
          </cell>
          <cell r="E1456">
            <v>0.72233605892813402</v>
          </cell>
        </row>
        <row r="1457">
          <cell r="B1457" t="str">
            <v>Guk1</v>
          </cell>
          <cell r="C1457">
            <v>0.30818573756972401</v>
          </cell>
          <cell r="D1457">
            <v>0.42934642094242798</v>
          </cell>
        </row>
        <row r="1458">
          <cell r="B1458" t="str">
            <v>Gpd2</v>
          </cell>
          <cell r="C1458">
            <v>0.27238075336905399</v>
          </cell>
          <cell r="D1458">
            <v>1.0936879889412201</v>
          </cell>
          <cell r="E1458">
            <v>0.53679480312441297</v>
          </cell>
        </row>
        <row r="1459">
          <cell r="B1459" t="str">
            <v>Srm</v>
          </cell>
          <cell r="C1459">
            <v>0.65892478937801102</v>
          </cell>
          <cell r="D1459">
            <v>0.974815715270964</v>
          </cell>
          <cell r="E1459">
            <v>0.46902229980372201</v>
          </cell>
        </row>
        <row r="1460">
          <cell r="B1460" t="str">
            <v>Vcl</v>
          </cell>
          <cell r="C1460">
            <v>0.44308729002737401</v>
          </cell>
          <cell r="D1460">
            <v>1.10099682896982</v>
          </cell>
          <cell r="E1460">
            <v>0.129014069803502</v>
          </cell>
        </row>
        <row r="1461">
          <cell r="B1461" t="str">
            <v>Gart</v>
          </cell>
          <cell r="C1461">
            <v>0.85867648881541103</v>
          </cell>
          <cell r="D1461">
            <v>1.02815542092933</v>
          </cell>
          <cell r="E1461">
            <v>0.69204677370812095</v>
          </cell>
        </row>
        <row r="1462">
          <cell r="B1462" t="str">
            <v>Ptpmt1</v>
          </cell>
          <cell r="C1462">
            <v>0.89685368291849299</v>
          </cell>
          <cell r="D1462">
            <v>0.93425157593933805</v>
          </cell>
        </row>
        <row r="1463">
          <cell r="B1463" t="str">
            <v>Eif3j2</v>
          </cell>
          <cell r="C1463">
            <v>0.60681283594273305</v>
          </cell>
          <cell r="D1463">
            <v>0.95541966396111899</v>
          </cell>
        </row>
        <row r="1464">
          <cell r="B1464" t="str">
            <v>Plekhg5</v>
          </cell>
          <cell r="C1464">
            <v>8.0940451022740501E-2</v>
          </cell>
          <cell r="D1464">
            <v>2.0485666900173198</v>
          </cell>
          <cell r="E1464">
            <v>0.44856704588892299</v>
          </cell>
        </row>
        <row r="1465">
          <cell r="B1465" t="str">
            <v>Slc13a5</v>
          </cell>
          <cell r="C1465">
            <v>0.58901355419998402</v>
          </cell>
          <cell r="D1465">
            <v>0.758326580994369</v>
          </cell>
        </row>
        <row r="1466">
          <cell r="B1466" t="str">
            <v>Grm7</v>
          </cell>
          <cell r="C1466">
            <v>0.541585867023606</v>
          </cell>
          <cell r="D1466">
            <v>0.68017063849803305</v>
          </cell>
        </row>
        <row r="1467">
          <cell r="B1467" t="str">
            <v>Begain</v>
          </cell>
          <cell r="C1467">
            <v>0.92985156152667603</v>
          </cell>
          <cell r="D1467">
            <v>1.01113868632392</v>
          </cell>
          <cell r="E1467">
            <v>0.74376817501971804</v>
          </cell>
        </row>
        <row r="1468">
          <cell r="B1468" t="str">
            <v>Cltc</v>
          </cell>
          <cell r="C1468">
            <v>0.28983386795524102</v>
          </cell>
          <cell r="D1468">
            <v>0.97051261202677197</v>
          </cell>
          <cell r="E1468">
            <v>0.56492245183951395</v>
          </cell>
        </row>
        <row r="1469">
          <cell r="B1469" t="str">
            <v>Kiaa1549</v>
          </cell>
          <cell r="C1469">
            <v>0.37139718197508598</v>
          </cell>
          <cell r="D1469">
            <v>0.87239055043202995</v>
          </cell>
          <cell r="E1469">
            <v>0.40004818160802003</v>
          </cell>
        </row>
        <row r="1470">
          <cell r="B1470" t="str">
            <v>Git1</v>
          </cell>
          <cell r="C1470">
            <v>0.87255955694277798</v>
          </cell>
          <cell r="D1470">
            <v>1.0139488525708</v>
          </cell>
          <cell r="E1470">
            <v>0.62462995718293002</v>
          </cell>
        </row>
        <row r="1471">
          <cell r="B1471" t="str">
            <v>Pkp4</v>
          </cell>
          <cell r="C1471">
            <v>0.67312576883736897</v>
          </cell>
          <cell r="D1471">
            <v>1.07101088159492</v>
          </cell>
          <cell r="E1471">
            <v>0.34661198279365801</v>
          </cell>
        </row>
        <row r="1472">
          <cell r="B1472" t="str">
            <v>Ahcyl2</v>
          </cell>
          <cell r="C1472">
            <v>0.111975287851903</v>
          </cell>
          <cell r="D1472">
            <v>0.70878432125695001</v>
          </cell>
          <cell r="E1472">
            <v>0.28879279196872798</v>
          </cell>
        </row>
        <row r="1473">
          <cell r="B1473" t="str">
            <v>Mars</v>
          </cell>
          <cell r="C1473">
            <v>0.52438110661173098</v>
          </cell>
          <cell r="D1473">
            <v>1.0712293868875999</v>
          </cell>
          <cell r="E1473">
            <v>0.36911316156879498</v>
          </cell>
        </row>
        <row r="1474">
          <cell r="B1474" t="str">
            <v>Elfn2</v>
          </cell>
          <cell r="C1474">
            <v>7.7957807189059994E-2</v>
          </cell>
          <cell r="D1474">
            <v>0.64955225118565096</v>
          </cell>
          <cell r="E1474">
            <v>8.1328098885156297E-2</v>
          </cell>
        </row>
        <row r="1475">
          <cell r="B1475" t="str">
            <v>Brsk2</v>
          </cell>
          <cell r="C1475">
            <v>0.316153372924802</v>
          </cell>
          <cell r="D1475">
            <v>0.77806612342404402</v>
          </cell>
        </row>
        <row r="1476">
          <cell r="B1476" t="str">
            <v>Gba2</v>
          </cell>
          <cell r="C1476">
            <v>0.39002154273761103</v>
          </cell>
          <cell r="D1476">
            <v>0.589411028518944</v>
          </cell>
        </row>
        <row r="1477">
          <cell r="B1477" t="str">
            <v>Arhgap23</v>
          </cell>
          <cell r="C1477">
            <v>0.64330597876758999</v>
          </cell>
          <cell r="D1477">
            <v>1.1968235300640899</v>
          </cell>
          <cell r="E1477">
            <v>0.68884931624414603</v>
          </cell>
        </row>
        <row r="1478">
          <cell r="B1478" t="str">
            <v>Prex1</v>
          </cell>
          <cell r="C1478">
            <v>0.96673343331632999</v>
          </cell>
          <cell r="D1478">
            <v>0.97494883926387199</v>
          </cell>
        </row>
        <row r="1479">
          <cell r="B1479" t="str">
            <v>Nlgn2</v>
          </cell>
          <cell r="C1479">
            <v>0.55097842918650297</v>
          </cell>
          <cell r="D1479">
            <v>1.0777584976532</v>
          </cell>
          <cell r="E1479">
            <v>0.74624450755058003</v>
          </cell>
        </row>
        <row r="1480">
          <cell r="B1480" t="str">
            <v>Hectd1</v>
          </cell>
          <cell r="C1480">
            <v>0.527477677750957</v>
          </cell>
          <cell r="D1480">
            <v>1.6054365079723101</v>
          </cell>
        </row>
        <row r="1481">
          <cell r="B1481" t="str">
            <v>Sv2c</v>
          </cell>
          <cell r="C1481">
            <v>0.92363065622525098</v>
          </cell>
          <cell r="D1481">
            <v>0.92579513543652403</v>
          </cell>
        </row>
        <row r="1482">
          <cell r="B1482" t="str">
            <v>Thsd7a</v>
          </cell>
          <cell r="C1482">
            <v>0.50456566098771805</v>
          </cell>
          <cell r="D1482">
            <v>0.79505750603037295</v>
          </cell>
        </row>
        <row r="1483">
          <cell r="B1483" t="str">
            <v>Ehbp1</v>
          </cell>
          <cell r="C1483">
            <v>0.36364375312337699</v>
          </cell>
          <cell r="D1483">
            <v>1.82388957320193</v>
          </cell>
        </row>
        <row r="1484">
          <cell r="B1484" t="str">
            <v>Ablim3</v>
          </cell>
          <cell r="C1484">
            <v>0.31387039284067803</v>
          </cell>
          <cell r="D1484">
            <v>2.0776352180613298</v>
          </cell>
        </row>
        <row r="1485">
          <cell r="B1485" t="str">
            <v>Swap70</v>
          </cell>
          <cell r="C1485">
            <v>0.62795747729927798</v>
          </cell>
          <cell r="D1485">
            <v>0.88459568006157796</v>
          </cell>
          <cell r="E1485">
            <v>0.79262369785553199</v>
          </cell>
        </row>
        <row r="1486">
          <cell r="B1486" t="str">
            <v>Cep170</v>
          </cell>
          <cell r="C1486">
            <v>0.51884571059677698</v>
          </cell>
          <cell r="D1486">
            <v>1.1101771078764</v>
          </cell>
          <cell r="E1486">
            <v>4.8938631701351501E-2</v>
          </cell>
        </row>
        <row r="1487">
          <cell r="B1487" t="str">
            <v>Cdc5l</v>
          </cell>
          <cell r="C1487">
            <v>0.82698763334851999</v>
          </cell>
          <cell r="D1487">
            <v>1.04425131950754</v>
          </cell>
        </row>
        <row r="1488">
          <cell r="B1488" t="str">
            <v>FAM120A</v>
          </cell>
          <cell r="C1488">
            <v>0.33884263209662402</v>
          </cell>
          <cell r="D1488">
            <v>0.84150665385200196</v>
          </cell>
          <cell r="E1488">
            <v>0.180837679553463</v>
          </cell>
        </row>
        <row r="1489">
          <cell r="B1489" t="str">
            <v>Usp7</v>
          </cell>
          <cell r="C1489">
            <v>1.2840060375480401E-2</v>
          </cell>
          <cell r="D1489">
            <v>0.48277940272724901</v>
          </cell>
          <cell r="E1489">
            <v>0.251453355830211</v>
          </cell>
        </row>
        <row r="1490">
          <cell r="B1490" t="str">
            <v>Arhgap21</v>
          </cell>
          <cell r="C1490">
            <v>0.59223710766472104</v>
          </cell>
          <cell r="D1490">
            <v>1.2044160983112799</v>
          </cell>
          <cell r="E1490">
            <v>0.51416032762721398</v>
          </cell>
        </row>
        <row r="1491">
          <cell r="B1491" t="str">
            <v>Brinp2</v>
          </cell>
          <cell r="C1491">
            <v>0.36228286543868099</v>
          </cell>
          <cell r="D1491">
            <v>0.63932029653641098</v>
          </cell>
        </row>
        <row r="1492">
          <cell r="B1492" t="str">
            <v>Lemd2</v>
          </cell>
          <cell r="C1492">
            <v>0.88422646927655402</v>
          </cell>
          <cell r="D1492">
            <v>1.07739448766465</v>
          </cell>
        </row>
        <row r="1493">
          <cell r="B1493" t="str">
            <v>Nomo1</v>
          </cell>
          <cell r="C1493">
            <v>0.83504625720461501</v>
          </cell>
          <cell r="D1493">
            <v>1.0171054383496601</v>
          </cell>
          <cell r="E1493">
            <v>0.92085805231821005</v>
          </cell>
        </row>
        <row r="1494">
          <cell r="B1494" t="str">
            <v>Hist2h2aa1</v>
          </cell>
          <cell r="C1494">
            <v>0.24488934131119899</v>
          </cell>
          <cell r="D1494">
            <v>1.15766277671531</v>
          </cell>
          <cell r="E1494">
            <v>0.12995494125996199</v>
          </cell>
        </row>
        <row r="1495">
          <cell r="B1495" t="str">
            <v>Ralgapa1</v>
          </cell>
          <cell r="C1495">
            <v>0.76456554314293201</v>
          </cell>
          <cell r="D1495">
            <v>1.15058539043237</v>
          </cell>
        </row>
        <row r="1496">
          <cell r="B1496" t="str">
            <v>Tpm4</v>
          </cell>
          <cell r="C1496">
            <v>0.26705193383765002</v>
          </cell>
          <cell r="D1496">
            <v>1.5516448293834699</v>
          </cell>
          <cell r="E1496">
            <v>0.49812993441164699</v>
          </cell>
        </row>
        <row r="1497">
          <cell r="B1497" t="str">
            <v>Cltb</v>
          </cell>
          <cell r="C1497">
            <v>0.92527269946403801</v>
          </cell>
          <cell r="D1497">
            <v>1.0051031959252199</v>
          </cell>
          <cell r="E1497">
            <v>0.16524336111586899</v>
          </cell>
        </row>
        <row r="1498">
          <cell r="B1498" t="str">
            <v>Exoc3</v>
          </cell>
          <cell r="C1498">
            <v>0.78328275050798302</v>
          </cell>
          <cell r="D1498">
            <v>0.97023696905389301</v>
          </cell>
          <cell r="E1498">
            <v>0.73258034238325798</v>
          </cell>
        </row>
        <row r="1499">
          <cell r="B1499" t="str">
            <v>Dgkb</v>
          </cell>
          <cell r="C1499">
            <v>0.30975659666443001</v>
          </cell>
          <cell r="D1499">
            <v>0.855131111342746</v>
          </cell>
          <cell r="E1499">
            <v>0.92586940381231198</v>
          </cell>
        </row>
        <row r="1500">
          <cell r="B1500" t="str">
            <v>Fbxo41</v>
          </cell>
          <cell r="C1500">
            <v>0.68136848778202697</v>
          </cell>
          <cell r="D1500">
            <v>1.0367743914768699</v>
          </cell>
          <cell r="E1500">
            <v>0.50709991917516795</v>
          </cell>
        </row>
        <row r="1501">
          <cell r="B1501" t="str">
            <v>Sphkap</v>
          </cell>
          <cell r="C1501">
            <v>0.39995030150940197</v>
          </cell>
          <cell r="D1501">
            <v>0.83128989328387803</v>
          </cell>
        </row>
        <row r="1502">
          <cell r="B1502" t="str">
            <v>Dusp23</v>
          </cell>
          <cell r="C1502">
            <v>0.16435910806270199</v>
          </cell>
          <cell r="D1502">
            <v>1.61853102176937</v>
          </cell>
        </row>
        <row r="1503">
          <cell r="B1503" t="str">
            <v>Wdr44</v>
          </cell>
          <cell r="C1503">
            <v>0.44915285975394997</v>
          </cell>
          <cell r="D1503">
            <v>1.25767732929955</v>
          </cell>
          <cell r="E1503">
            <v>0.49980609163349499</v>
          </cell>
        </row>
        <row r="1504">
          <cell r="B1504" t="str">
            <v>Pptc7</v>
          </cell>
          <cell r="C1504">
            <v>0.85898349707005806</v>
          </cell>
          <cell r="D1504">
            <v>1.0403284272890101</v>
          </cell>
        </row>
        <row r="1505">
          <cell r="B1505" t="str">
            <v>Ocrl</v>
          </cell>
          <cell r="C1505">
            <v>0.33691561265373099</v>
          </cell>
          <cell r="D1505">
            <v>1.3116975869088201</v>
          </cell>
          <cell r="E1505">
            <v>0.18273063784936799</v>
          </cell>
        </row>
        <row r="1506">
          <cell r="B1506" t="str">
            <v>Lpcat4</v>
          </cell>
          <cell r="C1506">
            <v>0.421240497353078</v>
          </cell>
          <cell r="D1506">
            <v>1.4279294488921199</v>
          </cell>
        </row>
        <row r="1507">
          <cell r="B1507" t="str">
            <v>Krt73</v>
          </cell>
          <cell r="C1507">
            <v>0.98868408506334404</v>
          </cell>
          <cell r="D1507">
            <v>1.0069994944187599</v>
          </cell>
        </row>
        <row r="1508">
          <cell r="B1508" t="str">
            <v>Dpp10</v>
          </cell>
          <cell r="C1508">
            <v>0.68338402690335598</v>
          </cell>
          <cell r="D1508">
            <v>0.96729478662771795</v>
          </cell>
          <cell r="E1508">
            <v>0.77898617383070901</v>
          </cell>
        </row>
        <row r="1509">
          <cell r="B1509" t="str">
            <v>Rcbtb1</v>
          </cell>
          <cell r="C1509">
            <v>0.82065969124657501</v>
          </cell>
          <cell r="D1509">
            <v>0.95051466807990703</v>
          </cell>
        </row>
        <row r="1510">
          <cell r="B1510" t="str">
            <v>Sec23ip</v>
          </cell>
          <cell r="C1510">
            <v>0.56887569571903696</v>
          </cell>
          <cell r="D1510">
            <v>1.0918556756222899</v>
          </cell>
          <cell r="E1510">
            <v>0.94750388224361204</v>
          </cell>
        </row>
        <row r="1511">
          <cell r="B1511" t="str">
            <v>Eif4g1</v>
          </cell>
          <cell r="C1511">
            <v>0.244529345422865</v>
          </cell>
          <cell r="D1511">
            <v>0.62615047879554997</v>
          </cell>
          <cell r="E1511">
            <v>0.295031210660257</v>
          </cell>
        </row>
        <row r="1512">
          <cell r="B1512" t="str">
            <v>Ptpdc1</v>
          </cell>
          <cell r="C1512">
            <v>0.24486302909011501</v>
          </cell>
          <cell r="D1512">
            <v>2.1994870071226802</v>
          </cell>
        </row>
        <row r="1513">
          <cell r="B1513" t="str">
            <v>Soga3</v>
          </cell>
          <cell r="C1513">
            <v>0.63052501778641701</v>
          </cell>
          <cell r="D1513">
            <v>1.0564715355397201</v>
          </cell>
          <cell r="E1513">
            <v>0.227037905968868</v>
          </cell>
        </row>
        <row r="1514">
          <cell r="B1514" t="str">
            <v>Sri</v>
          </cell>
          <cell r="C1514">
            <v>0.81296934451731195</v>
          </cell>
          <cell r="D1514">
            <v>1.0418609461505499</v>
          </cell>
          <cell r="E1514">
            <v>0.88631432484642203</v>
          </cell>
        </row>
        <row r="1515">
          <cell r="B1515" t="str">
            <v>Xpnpep1</v>
          </cell>
          <cell r="C1515">
            <v>0.38857712091962399</v>
          </cell>
          <cell r="D1515">
            <v>0.92337608522311998</v>
          </cell>
          <cell r="E1515">
            <v>0.336071566411066</v>
          </cell>
        </row>
        <row r="1516">
          <cell r="B1516" t="str">
            <v>Sez6l</v>
          </cell>
          <cell r="C1516">
            <v>0.55626111912058696</v>
          </cell>
          <cell r="D1516">
            <v>1.1269559824186299</v>
          </cell>
          <cell r="E1516">
            <v>0.70075774890230103</v>
          </cell>
        </row>
        <row r="1517">
          <cell r="B1517" t="str">
            <v>Ppp2r2a</v>
          </cell>
          <cell r="C1517">
            <v>0.72123237572265397</v>
          </cell>
          <cell r="D1517">
            <v>1.0227975650605301</v>
          </cell>
          <cell r="E1517">
            <v>0.34094440720942898</v>
          </cell>
        </row>
        <row r="1518">
          <cell r="B1518" t="str">
            <v>Tnpo3</v>
          </cell>
          <cell r="C1518">
            <v>0.13247454919231699</v>
          </cell>
          <cell r="D1518">
            <v>0.73108270806964404</v>
          </cell>
          <cell r="E1518">
            <v>0.63998495637373798</v>
          </cell>
        </row>
        <row r="1519">
          <cell r="B1519" t="str">
            <v>Bckdhb</v>
          </cell>
          <cell r="C1519">
            <v>0.17569392772485101</v>
          </cell>
          <cell r="D1519">
            <v>0.61600810212394597</v>
          </cell>
        </row>
        <row r="1520">
          <cell r="B1520" t="str">
            <v>Nudt16</v>
          </cell>
          <cell r="C1520">
            <v>0.69767282040328105</v>
          </cell>
          <cell r="D1520">
            <v>0.95494725176776896</v>
          </cell>
        </row>
        <row r="1521">
          <cell r="B1521" t="str">
            <v>Sik3</v>
          </cell>
          <cell r="C1521">
            <v>9.9215686424557095E-2</v>
          </cell>
          <cell r="D1521">
            <v>1.26407090589374</v>
          </cell>
        </row>
        <row r="1522">
          <cell r="B1522" t="str">
            <v>Snrnp200</v>
          </cell>
          <cell r="C1522">
            <v>0.33757524134796202</v>
          </cell>
          <cell r="D1522">
            <v>1.8231544035374501</v>
          </cell>
        </row>
        <row r="1523">
          <cell r="B1523" t="str">
            <v>Abcf1</v>
          </cell>
          <cell r="C1523">
            <v>0.78161977755614098</v>
          </cell>
          <cell r="D1523">
            <v>1.08059710691781</v>
          </cell>
        </row>
        <row r="1524">
          <cell r="B1524" t="str">
            <v>Dhx57</v>
          </cell>
          <cell r="C1524">
            <v>0.45314679070326302</v>
          </cell>
          <cell r="D1524">
            <v>0.55253761622358799</v>
          </cell>
        </row>
        <row r="1525">
          <cell r="B1525" t="str">
            <v>Uggt1</v>
          </cell>
          <cell r="C1525">
            <v>0.525846527145164</v>
          </cell>
          <cell r="D1525">
            <v>1.06486821537444</v>
          </cell>
          <cell r="E1525">
            <v>0.10438177128986301</v>
          </cell>
        </row>
        <row r="1526">
          <cell r="B1526" t="str">
            <v>Dgkq</v>
          </cell>
          <cell r="C1526">
            <v>7.6023398756559404E-2</v>
          </cell>
          <cell r="D1526">
            <v>2.0002294773862102</v>
          </cell>
        </row>
        <row r="1527">
          <cell r="B1527" t="str">
            <v>Slc39a10</v>
          </cell>
          <cell r="C1527">
            <v>0.60850295057750703</v>
          </cell>
          <cell r="D1527">
            <v>0.93645642582809296</v>
          </cell>
          <cell r="E1527">
            <v>0.47249870836587399</v>
          </cell>
        </row>
        <row r="1528">
          <cell r="B1528" t="str">
            <v>Ttyh3</v>
          </cell>
          <cell r="C1528">
            <v>0.56442193487825498</v>
          </cell>
          <cell r="D1528">
            <v>0.80421050204113398</v>
          </cell>
          <cell r="E1528">
            <v>0.76229839010291101</v>
          </cell>
        </row>
        <row r="1529">
          <cell r="B1529" t="str">
            <v>Xpo1</v>
          </cell>
          <cell r="C1529">
            <v>0.25903369616562699</v>
          </cell>
          <cell r="D1529">
            <v>1.1658053306365701</v>
          </cell>
          <cell r="E1529">
            <v>0.52659630024017301</v>
          </cell>
        </row>
        <row r="1530">
          <cell r="B1530" t="str">
            <v>Frmd5</v>
          </cell>
          <cell r="C1530">
            <v>0.64979846330744195</v>
          </cell>
          <cell r="D1530">
            <v>0.66591381605259503</v>
          </cell>
        </row>
        <row r="1531">
          <cell r="B1531" t="str">
            <v>Nwd2</v>
          </cell>
          <cell r="C1531">
            <v>0.15383609545820801</v>
          </cell>
          <cell r="D1531">
            <v>1.2480231576087899</v>
          </cell>
          <cell r="E1531">
            <v>0.57732429952699305</v>
          </cell>
        </row>
        <row r="1532">
          <cell r="B1532" t="str">
            <v>Snx6</v>
          </cell>
          <cell r="C1532">
            <v>0.69837869055005297</v>
          </cell>
          <cell r="D1532">
            <v>0.87117649590633495</v>
          </cell>
          <cell r="E1532">
            <v>0.89543990656269001</v>
          </cell>
        </row>
        <row r="1533">
          <cell r="B1533" t="str">
            <v>Caskin1</v>
          </cell>
          <cell r="C1533">
            <v>0.66913824630065499</v>
          </cell>
          <cell r="D1533">
            <v>1.0393508425507301</v>
          </cell>
          <cell r="E1533">
            <v>0.84497476637003999</v>
          </cell>
        </row>
        <row r="1534">
          <cell r="B1534" t="str">
            <v>Nrxn3</v>
          </cell>
          <cell r="C1534">
            <v>0.20239931285037699</v>
          </cell>
          <cell r="D1534">
            <v>0.77978398961888495</v>
          </cell>
        </row>
        <row r="1535">
          <cell r="B1535" t="str">
            <v>Fkbp15</v>
          </cell>
          <cell r="C1535">
            <v>0.62937098606463504</v>
          </cell>
          <cell r="D1535">
            <v>0.796195003308097</v>
          </cell>
          <cell r="E1535">
            <v>0.27733195933419802</v>
          </cell>
        </row>
        <row r="1536">
          <cell r="B1536" t="str">
            <v>Oxsr1</v>
          </cell>
          <cell r="C1536">
            <v>0.66576883645595097</v>
          </cell>
          <cell r="D1536">
            <v>1.0538231922818799</v>
          </cell>
          <cell r="E1536">
            <v>0.35594181825811499</v>
          </cell>
        </row>
        <row r="1537">
          <cell r="B1537" t="str">
            <v>Arhgef18</v>
          </cell>
          <cell r="C1537">
            <v>0.57019789476079197</v>
          </cell>
          <cell r="D1537">
            <v>1.5069587192809999</v>
          </cell>
        </row>
        <row r="1538">
          <cell r="B1538" t="str">
            <v>Mtss2</v>
          </cell>
          <cell r="C1538">
            <v>0.66311047447229599</v>
          </cell>
          <cell r="D1538">
            <v>0.93423657943898397</v>
          </cell>
          <cell r="E1538">
            <v>0.33385358078261701</v>
          </cell>
        </row>
        <row r="1539">
          <cell r="B1539" t="str">
            <v>Atl2</v>
          </cell>
          <cell r="C1539">
            <v>0.65959885735568902</v>
          </cell>
          <cell r="D1539">
            <v>0.95764363216251402</v>
          </cell>
          <cell r="E1539">
            <v>0.37139354436144201</v>
          </cell>
        </row>
        <row r="1540">
          <cell r="B1540" t="str">
            <v>Bcr</v>
          </cell>
          <cell r="C1540">
            <v>0.25873238841018598</v>
          </cell>
          <cell r="D1540">
            <v>1.22020230186101</v>
          </cell>
          <cell r="E1540">
            <v>0.50959748157741402</v>
          </cell>
        </row>
        <row r="1541">
          <cell r="B1541" t="str">
            <v>Prmt8</v>
          </cell>
          <cell r="C1541">
            <v>0.450780765654756</v>
          </cell>
          <cell r="D1541">
            <v>1.2212909956568201</v>
          </cell>
          <cell r="E1541">
            <v>0.43194557177725101</v>
          </cell>
        </row>
        <row r="1542">
          <cell r="B1542" t="str">
            <v>Gapvd1</v>
          </cell>
          <cell r="C1542">
            <v>0.566057103385743</v>
          </cell>
          <cell r="D1542">
            <v>0.90146041468885296</v>
          </cell>
          <cell r="E1542">
            <v>1.56046615715903E-2</v>
          </cell>
        </row>
        <row r="1543">
          <cell r="B1543" t="str">
            <v>Herc4</v>
          </cell>
          <cell r="C1543">
            <v>0.39425020704354902</v>
          </cell>
          <cell r="D1543">
            <v>1.1307422822175499</v>
          </cell>
        </row>
        <row r="1544">
          <cell r="B1544" t="str">
            <v>Ptpn23</v>
          </cell>
          <cell r="C1544">
            <v>0.461237990138751</v>
          </cell>
          <cell r="D1544">
            <v>1.0622874901907799</v>
          </cell>
          <cell r="E1544">
            <v>0.673489012531441</v>
          </cell>
        </row>
        <row r="1545">
          <cell r="B1545" t="str">
            <v>Lrpprc</v>
          </cell>
          <cell r="C1545">
            <v>0.684165852147538</v>
          </cell>
          <cell r="D1545">
            <v>0.964823971327185</v>
          </cell>
          <cell r="E1545">
            <v>0.97832688409343704</v>
          </cell>
        </row>
        <row r="1546">
          <cell r="B1546" t="str">
            <v>Ppp2r5a</v>
          </cell>
          <cell r="C1546">
            <v>0.465826184474188</v>
          </cell>
          <cell r="D1546">
            <v>0.84961613723392904</v>
          </cell>
        </row>
        <row r="1547">
          <cell r="B1547" t="str">
            <v>Ppp2r5b</v>
          </cell>
          <cell r="C1547">
            <v>0.48690297254037201</v>
          </cell>
          <cell r="D1547">
            <v>0.79507257587718805</v>
          </cell>
        </row>
        <row r="1548">
          <cell r="B1548" t="str">
            <v>Phldb1</v>
          </cell>
          <cell r="C1548">
            <v>0.91329799115559196</v>
          </cell>
          <cell r="D1548">
            <v>1.0568284491800299</v>
          </cell>
        </row>
        <row r="1549">
          <cell r="B1549" t="str">
            <v>Ecpas</v>
          </cell>
          <cell r="C1549">
            <v>0.823662631160887</v>
          </cell>
          <cell r="D1549">
            <v>0.90839870797067301</v>
          </cell>
        </row>
        <row r="1550">
          <cell r="B1550" t="str">
            <v>Mindy2</v>
          </cell>
          <cell r="C1550">
            <v>6.9235694736315495E-2</v>
          </cell>
          <cell r="D1550">
            <v>1.5441905431414999</v>
          </cell>
          <cell r="E1550">
            <v>0.58628005344732004</v>
          </cell>
        </row>
        <row r="1551">
          <cell r="B1551" t="str">
            <v>Dync1li2</v>
          </cell>
          <cell r="C1551">
            <v>0.52225579582661896</v>
          </cell>
          <cell r="D1551">
            <v>1.0505450114477499</v>
          </cell>
          <cell r="E1551">
            <v>0.37691733289035001</v>
          </cell>
        </row>
        <row r="1552">
          <cell r="B1552" t="str">
            <v>Srsf1</v>
          </cell>
          <cell r="C1552">
            <v>0.223054886122903</v>
          </cell>
          <cell r="D1552">
            <v>1.07375361948153</v>
          </cell>
          <cell r="E1552">
            <v>0.74293507580815599</v>
          </cell>
        </row>
        <row r="1553">
          <cell r="B1553" t="str">
            <v>Sarm1</v>
          </cell>
          <cell r="C1553">
            <v>0.84494114396317399</v>
          </cell>
          <cell r="D1553">
            <v>1.0980543060574099</v>
          </cell>
        </row>
        <row r="1554">
          <cell r="B1554" t="str">
            <v>Prrt3</v>
          </cell>
          <cell r="C1554">
            <v>0.38992012320125702</v>
          </cell>
          <cell r="D1554">
            <v>0.85191403441770897</v>
          </cell>
        </row>
        <row r="1555">
          <cell r="B1555" t="str">
            <v>Abhd10</v>
          </cell>
          <cell r="C1555">
            <v>0.44367822421138298</v>
          </cell>
          <cell r="D1555">
            <v>0.89653175988460798</v>
          </cell>
        </row>
        <row r="1556">
          <cell r="B1556" t="str">
            <v>Mob4</v>
          </cell>
          <cell r="C1556">
            <v>0.59964357408897695</v>
          </cell>
          <cell r="D1556">
            <v>0.91848725033703005</v>
          </cell>
          <cell r="E1556">
            <v>0.207670938605449</v>
          </cell>
        </row>
        <row r="1557">
          <cell r="B1557" t="str">
            <v>Mapre3</v>
          </cell>
          <cell r="C1557">
            <v>0.39332621545059598</v>
          </cell>
          <cell r="D1557">
            <v>0.91373323202838697</v>
          </cell>
          <cell r="E1557">
            <v>0.61094863138264999</v>
          </cell>
        </row>
        <row r="1558">
          <cell r="B1558" t="str">
            <v>Dlgap3</v>
          </cell>
          <cell r="C1558">
            <v>0.19585925784286601</v>
          </cell>
          <cell r="D1558">
            <v>1.27278948807929</v>
          </cell>
          <cell r="E1558">
            <v>6.0115427321695301E-2</v>
          </cell>
        </row>
        <row r="1559">
          <cell r="B1559" t="str">
            <v>Nup98</v>
          </cell>
          <cell r="C1559">
            <v>0.91466942166732901</v>
          </cell>
          <cell r="D1559">
            <v>0.961392925109819</v>
          </cell>
        </row>
        <row r="1560">
          <cell r="B1560" t="str">
            <v>Tra2a</v>
          </cell>
          <cell r="C1560">
            <v>0.25815376401365497</v>
          </cell>
          <cell r="D1560">
            <v>0.66222980885002303</v>
          </cell>
        </row>
        <row r="1561">
          <cell r="B1561" t="str">
            <v>Naa50</v>
          </cell>
          <cell r="C1561">
            <v>0.815802323302245</v>
          </cell>
          <cell r="D1561">
            <v>1.2230260224723599</v>
          </cell>
        </row>
        <row r="1562">
          <cell r="B1562" t="str">
            <v>Exoc8</v>
          </cell>
          <cell r="C1562">
            <v>6.8590485913834001E-2</v>
          </cell>
          <cell r="D1562">
            <v>1.28828435964689</v>
          </cell>
        </row>
        <row r="1563">
          <cell r="B1563" t="str">
            <v>Jpt2</v>
          </cell>
          <cell r="C1563">
            <v>0.55930924347101196</v>
          </cell>
          <cell r="D1563">
            <v>0.67798676451320194</v>
          </cell>
        </row>
        <row r="1564">
          <cell r="B1564" t="str">
            <v>Washc2</v>
          </cell>
          <cell r="C1564">
            <v>0.37359826533597401</v>
          </cell>
          <cell r="D1564">
            <v>1.3178107056200901</v>
          </cell>
        </row>
        <row r="1565">
          <cell r="B1565" t="str">
            <v>Dclk2</v>
          </cell>
          <cell r="C1565">
            <v>0.29937391890593001</v>
          </cell>
          <cell r="D1565">
            <v>1.17231262627209</v>
          </cell>
          <cell r="E1565">
            <v>0.58686589415632096</v>
          </cell>
        </row>
        <row r="1566">
          <cell r="B1566" t="str">
            <v>Erc2</v>
          </cell>
          <cell r="C1566">
            <v>0.48232996824582702</v>
          </cell>
          <cell r="D1566">
            <v>0.94057262592573698</v>
          </cell>
          <cell r="E1566">
            <v>6.4449064627974895E-2</v>
          </cell>
        </row>
        <row r="1567">
          <cell r="B1567" t="str">
            <v>Rab35</v>
          </cell>
          <cell r="C1567">
            <v>0.75135507490593201</v>
          </cell>
          <cell r="D1567">
            <v>0.97211698826040804</v>
          </cell>
          <cell r="E1567">
            <v>0.93405142912238703</v>
          </cell>
        </row>
        <row r="1568">
          <cell r="B1568" t="str">
            <v>Sort1</v>
          </cell>
          <cell r="C1568">
            <v>5.8654601097410899E-2</v>
          </cell>
          <cell r="D1568">
            <v>2.1614047859488701</v>
          </cell>
          <cell r="E1568">
            <v>0.60871989367772905</v>
          </cell>
        </row>
        <row r="1569">
          <cell r="B1569" t="str">
            <v>Camk2d</v>
          </cell>
          <cell r="C1569">
            <v>0.62044714982993099</v>
          </cell>
          <cell r="D1569">
            <v>0.914320705346094</v>
          </cell>
          <cell r="E1569">
            <v>2.9386100228339901E-2</v>
          </cell>
        </row>
        <row r="1570">
          <cell r="B1570" t="str">
            <v>Atp1a3</v>
          </cell>
          <cell r="C1570">
            <v>0.76708555492920705</v>
          </cell>
          <cell r="D1570">
            <v>0.98929075493073904</v>
          </cell>
          <cell r="E1570">
            <v>0.18683065151830999</v>
          </cell>
        </row>
        <row r="1571">
          <cell r="B1571" t="str">
            <v>Atp1a2</v>
          </cell>
          <cell r="C1571">
            <v>0.82989152538028899</v>
          </cell>
          <cell r="D1571">
            <v>1.00847218384847</v>
          </cell>
          <cell r="E1571">
            <v>0.37544933011671999</v>
          </cell>
        </row>
        <row r="1572">
          <cell r="B1572" t="str">
            <v>Nudcd1</v>
          </cell>
          <cell r="C1572">
            <v>0.92065368650381696</v>
          </cell>
          <cell r="D1572">
            <v>0.98148871734783405</v>
          </cell>
        </row>
        <row r="1573">
          <cell r="B1573" t="str">
            <v>Atp2b4</v>
          </cell>
          <cell r="C1573">
            <v>0.11901747677363</v>
          </cell>
          <cell r="D1573">
            <v>0.85435464086944002</v>
          </cell>
          <cell r="E1573">
            <v>2.07735244163407E-2</v>
          </cell>
        </row>
        <row r="1574">
          <cell r="B1574" t="str">
            <v>Camk2n1</v>
          </cell>
          <cell r="C1574">
            <v>0.658921686550062</v>
          </cell>
          <cell r="D1574">
            <v>0.84366066863267897</v>
          </cell>
        </row>
        <row r="1575">
          <cell r="B1575" t="str">
            <v>Gnas</v>
          </cell>
          <cell r="C1575">
            <v>0.27604454366125403</v>
          </cell>
          <cell r="D1575">
            <v>0.90244531155535701</v>
          </cell>
          <cell r="E1575">
            <v>0.14215478913788501</v>
          </cell>
        </row>
        <row r="1576">
          <cell r="B1576" t="str">
            <v>Ppp1r9b</v>
          </cell>
          <cell r="C1576">
            <v>0.19586058715104099</v>
          </cell>
          <cell r="D1576">
            <v>0.92470791473629199</v>
          </cell>
          <cell r="E1576">
            <v>0.30060989883227002</v>
          </cell>
        </row>
        <row r="1577">
          <cell r="B1577" t="str">
            <v>Fam120b</v>
          </cell>
          <cell r="C1577">
            <v>0.27603261420581399</v>
          </cell>
          <cell r="D1577">
            <v>2.3677915540867001</v>
          </cell>
        </row>
        <row r="1578">
          <cell r="B1578" t="str">
            <v>N6amt1</v>
          </cell>
          <cell r="C1578">
            <v>0.55071379529950504</v>
          </cell>
          <cell r="D1578">
            <v>0.91566905702463897</v>
          </cell>
        </row>
        <row r="1579">
          <cell r="B1579" t="str">
            <v>Myh14</v>
          </cell>
          <cell r="C1579">
            <v>0.89096492587691201</v>
          </cell>
          <cell r="D1579">
            <v>0.97577043518383599</v>
          </cell>
          <cell r="E1579">
            <v>0.634413674078393</v>
          </cell>
        </row>
        <row r="1580">
          <cell r="B1580" t="str">
            <v>Wdfy3</v>
          </cell>
          <cell r="C1580">
            <v>0.73076536624507604</v>
          </cell>
          <cell r="D1580">
            <v>1.0988416984292899</v>
          </cell>
          <cell r="E1580">
            <v>0.87327218066963797</v>
          </cell>
        </row>
        <row r="1581">
          <cell r="B1581" t="str">
            <v>Ntrk3</v>
          </cell>
          <cell r="C1581">
            <v>0.67338527511306101</v>
          </cell>
          <cell r="D1581">
            <v>0.89124422096425804</v>
          </cell>
          <cell r="E1581">
            <v>5.00833118403122E-2</v>
          </cell>
        </row>
        <row r="1582">
          <cell r="B1582" t="str">
            <v>Pcp4l1</v>
          </cell>
          <cell r="C1582">
            <v>3.4101551195474297E-2</v>
          </cell>
          <cell r="D1582">
            <v>0.69955640877078695</v>
          </cell>
        </row>
        <row r="1583">
          <cell r="B1583" t="str">
            <v>Dagla</v>
          </cell>
          <cell r="C1583">
            <v>4.9012785417379599E-2</v>
          </cell>
          <cell r="D1583">
            <v>1.27331974187443</v>
          </cell>
          <cell r="E1583">
            <v>0.378629583244808</v>
          </cell>
        </row>
        <row r="1584">
          <cell r="B1584" t="str">
            <v>Kctd12</v>
          </cell>
          <cell r="C1584">
            <v>0.37234743924835201</v>
          </cell>
          <cell r="D1584">
            <v>0.924963499859493</v>
          </cell>
          <cell r="E1584">
            <v>0.98432919085259096</v>
          </cell>
        </row>
        <row r="1585">
          <cell r="B1585" t="str">
            <v>Slc44a1</v>
          </cell>
          <cell r="C1585">
            <v>0.93149402681182802</v>
          </cell>
          <cell r="D1585">
            <v>1.0093867162800201</v>
          </cell>
          <cell r="E1585">
            <v>0.77708748097059299</v>
          </cell>
        </row>
        <row r="1586">
          <cell r="B1586" t="str">
            <v>Sbf1</v>
          </cell>
          <cell r="C1586">
            <v>0.63421717081938001</v>
          </cell>
          <cell r="D1586">
            <v>0.95428956429894796</v>
          </cell>
          <cell r="E1586">
            <v>0.57273677040955595</v>
          </cell>
        </row>
        <row r="1587">
          <cell r="B1587" t="str">
            <v>Ube2o</v>
          </cell>
          <cell r="C1587">
            <v>0.75129749373224297</v>
          </cell>
          <cell r="D1587">
            <v>1.0887503262206899</v>
          </cell>
          <cell r="E1587">
            <v>0.377671732463711</v>
          </cell>
        </row>
        <row r="1588">
          <cell r="B1588" t="str">
            <v>Pitpnm2</v>
          </cell>
          <cell r="C1588">
            <v>0.132408012250046</v>
          </cell>
          <cell r="D1588">
            <v>0.67259963274754697</v>
          </cell>
          <cell r="E1588">
            <v>7.7730402108267593E-2</v>
          </cell>
        </row>
        <row r="1589">
          <cell r="B1589" t="str">
            <v>Kif1bp</v>
          </cell>
          <cell r="C1589">
            <v>0.79638844342560799</v>
          </cell>
          <cell r="D1589">
            <v>1.1446706099228201</v>
          </cell>
        </row>
        <row r="1590">
          <cell r="B1590" t="str">
            <v>Cnot1</v>
          </cell>
          <cell r="C1590">
            <v>0.49475555519043801</v>
          </cell>
          <cell r="D1590">
            <v>1.5383377871902</v>
          </cell>
          <cell r="E1590">
            <v>0.115316119975542</v>
          </cell>
        </row>
        <row r="1591">
          <cell r="B1591" t="str">
            <v>Efr3b</v>
          </cell>
          <cell r="C1591">
            <v>0.77177736962880605</v>
          </cell>
          <cell r="D1591">
            <v>0.91423531486866505</v>
          </cell>
          <cell r="E1591">
            <v>0.79701405575304196</v>
          </cell>
        </row>
        <row r="1592">
          <cell r="B1592" t="str">
            <v>Taok2</v>
          </cell>
          <cell r="C1592">
            <v>0.34323803290990401</v>
          </cell>
          <cell r="D1592">
            <v>1.2628317911029601</v>
          </cell>
        </row>
        <row r="1593">
          <cell r="B1593" t="str">
            <v>Cand1</v>
          </cell>
          <cell r="C1593">
            <v>0.84453966607660902</v>
          </cell>
          <cell r="D1593">
            <v>0.99083878234295797</v>
          </cell>
          <cell r="E1593">
            <v>0.47621836927007699</v>
          </cell>
        </row>
        <row r="1594">
          <cell r="B1594" t="str">
            <v>Larp1</v>
          </cell>
          <cell r="C1594">
            <v>0.74045319091724005</v>
          </cell>
          <cell r="D1594">
            <v>0.96468894168429098</v>
          </cell>
        </row>
        <row r="1595">
          <cell r="B1595" t="str">
            <v>Arhgap26</v>
          </cell>
          <cell r="C1595">
            <v>0.19816128455086501</v>
          </cell>
          <cell r="D1595">
            <v>0.40801338737110798</v>
          </cell>
        </row>
        <row r="1596">
          <cell r="B1596" t="str">
            <v>Mlec</v>
          </cell>
          <cell r="C1596">
            <v>0.64165100206957704</v>
          </cell>
          <cell r="D1596">
            <v>0.96174409636968605</v>
          </cell>
        </row>
        <row r="1597">
          <cell r="B1597" t="str">
            <v>Acap2</v>
          </cell>
          <cell r="C1597">
            <v>0.41003098678778899</v>
          </cell>
          <cell r="D1597">
            <v>1.4308839158075299</v>
          </cell>
        </row>
        <row r="1598">
          <cell r="B1598" t="str">
            <v>Rps9</v>
          </cell>
          <cell r="C1598">
            <v>9.0897409050038694E-2</v>
          </cell>
          <cell r="D1598">
            <v>1.0746866553455801</v>
          </cell>
          <cell r="E1598">
            <v>0.205432461914483</v>
          </cell>
        </row>
        <row r="1599">
          <cell r="B1599" t="str">
            <v>Syne1</v>
          </cell>
          <cell r="C1599">
            <v>0.17249794983703601</v>
          </cell>
          <cell r="D1599">
            <v>1.34909903743202</v>
          </cell>
          <cell r="E1599">
            <v>0.15373376218516999</v>
          </cell>
        </row>
        <row r="1600">
          <cell r="B1600" t="str">
            <v>Rpl10</v>
          </cell>
          <cell r="C1600">
            <v>0.51827841723964396</v>
          </cell>
          <cell r="D1600">
            <v>1.0724043898962501</v>
          </cell>
        </row>
        <row r="1601">
          <cell r="B1601" t="str">
            <v>Rpl35</v>
          </cell>
          <cell r="C1601">
            <v>0.74375673216101001</v>
          </cell>
          <cell r="D1601">
            <v>0.97537222451976802</v>
          </cell>
          <cell r="E1601">
            <v>0.35633944627874198</v>
          </cell>
        </row>
        <row r="1602">
          <cell r="B1602" t="str">
            <v>Eif2s1</v>
          </cell>
          <cell r="C1602">
            <v>0.78978899085001597</v>
          </cell>
          <cell r="D1602">
            <v>1.0152961603438</v>
          </cell>
          <cell r="E1602">
            <v>0.85570901942984301</v>
          </cell>
        </row>
        <row r="1603">
          <cell r="B1603" t="str">
            <v>Rps27l</v>
          </cell>
          <cell r="C1603">
            <v>0.66481389152390502</v>
          </cell>
          <cell r="D1603">
            <v>1.0362574766881301</v>
          </cell>
        </row>
        <row r="1604">
          <cell r="B1604" t="str">
            <v>Tmsb10</v>
          </cell>
          <cell r="C1604">
            <v>0.631792055950263</v>
          </cell>
          <cell r="D1604">
            <v>1.27021894412091</v>
          </cell>
        </row>
        <row r="1605">
          <cell r="B1605" t="str">
            <v>Hist1h2bc</v>
          </cell>
          <cell r="C1605">
            <v>0.80066048461519401</v>
          </cell>
          <cell r="D1605">
            <v>1.27216420322141</v>
          </cell>
          <cell r="E1605">
            <v>0.481726960328686</v>
          </cell>
        </row>
        <row r="1606">
          <cell r="B1606" t="str">
            <v>Ube2r2</v>
          </cell>
          <cell r="C1606">
            <v>0.63968875634788702</v>
          </cell>
          <cell r="D1606">
            <v>1.1866952547726299</v>
          </cell>
        </row>
        <row r="1607">
          <cell r="B1607" t="str">
            <v>Tln2</v>
          </cell>
          <cell r="C1607">
            <v>0.35418982227892698</v>
          </cell>
          <cell r="D1607">
            <v>0.927861459349548</v>
          </cell>
          <cell r="E1607">
            <v>0.60017998930528205</v>
          </cell>
        </row>
        <row r="1608">
          <cell r="B1608" t="str">
            <v>Cspg5</v>
          </cell>
          <cell r="C1608">
            <v>0.27720572309923902</v>
          </cell>
          <cell r="D1608">
            <v>0.676580879449171</v>
          </cell>
          <cell r="E1608">
            <v>0.46062096796650498</v>
          </cell>
        </row>
        <row r="1609">
          <cell r="B1609" t="str">
            <v>Kyat3</v>
          </cell>
          <cell r="C1609">
            <v>0.95773033664085405</v>
          </cell>
          <cell r="D1609">
            <v>1.0175664162851501</v>
          </cell>
        </row>
        <row r="1610">
          <cell r="B1610" t="str">
            <v>Ppp2r1a</v>
          </cell>
          <cell r="C1610">
            <v>0.58018847396830397</v>
          </cell>
          <cell r="D1610">
            <v>1.0397198691656799</v>
          </cell>
          <cell r="E1610">
            <v>0.84596700985694595</v>
          </cell>
        </row>
        <row r="1611">
          <cell r="B1611" t="str">
            <v>Atp5md</v>
          </cell>
          <cell r="C1611">
            <v>7.33786487173506E-2</v>
          </cell>
          <cell r="D1611">
            <v>0.87134536501684001</v>
          </cell>
          <cell r="E1611">
            <v>0.11316588826754299</v>
          </cell>
        </row>
        <row r="1612">
          <cell r="B1612" t="str">
            <v>Fbxo22</v>
          </cell>
          <cell r="C1612">
            <v>6.0581982722785498E-2</v>
          </cell>
          <cell r="D1612">
            <v>1.3110715260710899</v>
          </cell>
        </row>
        <row r="1613">
          <cell r="B1613" t="str">
            <v>Snd1</v>
          </cell>
          <cell r="C1613">
            <v>0.98121948782319701</v>
          </cell>
          <cell r="D1613">
            <v>0.99682483782683895</v>
          </cell>
          <cell r="E1613">
            <v>0.70556231832989702</v>
          </cell>
        </row>
        <row r="1614">
          <cell r="B1614" t="str">
            <v>Vma21</v>
          </cell>
          <cell r="C1614">
            <v>0.49679334103964501</v>
          </cell>
          <cell r="D1614">
            <v>0.834214814746573</v>
          </cell>
        </row>
        <row r="1615">
          <cell r="B1615" t="str">
            <v>Nap1l4</v>
          </cell>
          <cell r="C1615">
            <v>2.2796563785885599E-2</v>
          </cell>
          <cell r="D1615">
            <v>0.85176446781744497</v>
          </cell>
        </row>
        <row r="1616">
          <cell r="B1616" t="str">
            <v>Mtch1</v>
          </cell>
          <cell r="C1616">
            <v>0.82856388847100104</v>
          </cell>
          <cell r="D1616">
            <v>1.02146819052001</v>
          </cell>
          <cell r="E1616">
            <v>0.88516377122191303</v>
          </cell>
        </row>
        <row r="1617">
          <cell r="B1617" t="str">
            <v>Mtch2</v>
          </cell>
          <cell r="C1617">
            <v>0.80934135914987304</v>
          </cell>
          <cell r="D1617">
            <v>0.96401616949135405</v>
          </cell>
          <cell r="E1617">
            <v>0.615178327024268</v>
          </cell>
        </row>
        <row r="1618">
          <cell r="B1618" t="str">
            <v>Picalm</v>
          </cell>
          <cell r="C1618">
            <v>0.79076080015845196</v>
          </cell>
          <cell r="D1618">
            <v>0.96477034268791595</v>
          </cell>
          <cell r="E1618">
            <v>0.43755519917121499</v>
          </cell>
        </row>
        <row r="1619">
          <cell r="B1619" t="str">
            <v>Rtn4rl2</v>
          </cell>
          <cell r="C1619">
            <v>0.85774107578953895</v>
          </cell>
          <cell r="D1619">
            <v>0.90928998134331895</v>
          </cell>
        </row>
        <row r="1620">
          <cell r="B1620" t="str">
            <v>Scn4b</v>
          </cell>
          <cell r="C1620">
            <v>0.26938465009916401</v>
          </cell>
          <cell r="D1620">
            <v>0.50942357428901996</v>
          </cell>
        </row>
        <row r="1621">
          <cell r="B1621" t="str">
            <v>Opalin</v>
          </cell>
          <cell r="C1621">
            <v>0.42943647158063603</v>
          </cell>
          <cell r="D1621">
            <v>1.41893365718632</v>
          </cell>
        </row>
        <row r="1622">
          <cell r="B1622" t="str">
            <v>Asap2</v>
          </cell>
          <cell r="C1622">
            <v>0.85590930442487301</v>
          </cell>
          <cell r="D1622">
            <v>1.0814613949160199</v>
          </cell>
        </row>
        <row r="1623">
          <cell r="B1623" t="str">
            <v>Cyfip1</v>
          </cell>
          <cell r="C1623">
            <v>0.54022494944656396</v>
          </cell>
          <cell r="D1623">
            <v>0.92372316828074097</v>
          </cell>
          <cell r="E1623">
            <v>0.97431674357929798</v>
          </cell>
        </row>
        <row r="1624">
          <cell r="B1624" t="str">
            <v>Fcsk</v>
          </cell>
          <cell r="C1624">
            <v>0.32454914551346797</v>
          </cell>
          <cell r="D1624">
            <v>0.88681518371066403</v>
          </cell>
          <cell r="E1624">
            <v>0.50381643911197704</v>
          </cell>
        </row>
        <row r="1625">
          <cell r="B1625" t="str">
            <v>Plppr4</v>
          </cell>
          <cell r="C1625">
            <v>0.97977391174930895</v>
          </cell>
          <cell r="D1625">
            <v>1.00328723866423</v>
          </cell>
          <cell r="E1625">
            <v>0.99657699130866595</v>
          </cell>
        </row>
        <row r="1626">
          <cell r="B1626" t="str">
            <v>Ndufa12</v>
          </cell>
          <cell r="C1626">
            <v>0.973606373786991</v>
          </cell>
          <cell r="D1626">
            <v>1.00274547655049</v>
          </cell>
          <cell r="E1626">
            <v>0.50939916849084199</v>
          </cell>
        </row>
        <row r="1627">
          <cell r="B1627" t="str">
            <v>Syncrip</v>
          </cell>
          <cell r="C1627">
            <v>0.63565203579613305</v>
          </cell>
          <cell r="D1627">
            <v>1.0448939592444699</v>
          </cell>
          <cell r="E1627">
            <v>0.33889064223015503</v>
          </cell>
        </row>
        <row r="1628">
          <cell r="B1628" t="str">
            <v>Tubb2a</v>
          </cell>
          <cell r="C1628">
            <v>0.98270569414067799</v>
          </cell>
          <cell r="D1628">
            <v>0.99760978770993103</v>
          </cell>
          <cell r="E1628">
            <v>0.48775986100725399</v>
          </cell>
        </row>
        <row r="1629">
          <cell r="B1629" t="str">
            <v>Abcg2</v>
          </cell>
          <cell r="C1629">
            <v>0.622870122750939</v>
          </cell>
          <cell r="D1629">
            <v>0.95762490081552398</v>
          </cell>
        </row>
        <row r="1630">
          <cell r="B1630" t="str">
            <v>Huwe1</v>
          </cell>
          <cell r="C1630">
            <v>0.24283991342095301</v>
          </cell>
          <cell r="D1630">
            <v>0.79762016036593597</v>
          </cell>
          <cell r="E1630">
            <v>0.41375943754585098</v>
          </cell>
        </row>
        <row r="1631">
          <cell r="B1631" t="str">
            <v>Smap2</v>
          </cell>
          <cell r="C1631">
            <v>0.89804123089235399</v>
          </cell>
          <cell r="D1631">
            <v>0.989782473011935</v>
          </cell>
          <cell r="E1631">
            <v>0.84024001302037898</v>
          </cell>
        </row>
        <row r="1632">
          <cell r="B1632" t="str">
            <v>Akap7</v>
          </cell>
          <cell r="C1632">
            <v>2.9726726169107601E-2</v>
          </cell>
          <cell r="D1632">
            <v>0.31228725261608398</v>
          </cell>
        </row>
        <row r="1633">
          <cell r="B1633" t="str">
            <v>Eml2</v>
          </cell>
          <cell r="C1633">
            <v>0.55447448052297998</v>
          </cell>
          <cell r="D1633">
            <v>1.1022108612174599</v>
          </cell>
          <cell r="E1633">
            <v>0.32733254999302003</v>
          </cell>
        </row>
        <row r="1634">
          <cell r="B1634" t="str">
            <v>Trim46</v>
          </cell>
          <cell r="C1634">
            <v>0.201721502623533</v>
          </cell>
          <cell r="D1634">
            <v>1.90745278728698</v>
          </cell>
          <cell r="E1634">
            <v>0.40377632911456501</v>
          </cell>
        </row>
        <row r="1635">
          <cell r="B1635" t="str">
            <v>Ppp2r1b</v>
          </cell>
          <cell r="C1635">
            <v>0.16262905242915099</v>
          </cell>
          <cell r="D1635">
            <v>3.73039550244635</v>
          </cell>
        </row>
        <row r="1636">
          <cell r="B1636" t="str">
            <v>Igsf21</v>
          </cell>
          <cell r="C1636">
            <v>0.60306648989665401</v>
          </cell>
          <cell r="D1636">
            <v>1.0825610796749101</v>
          </cell>
        </row>
        <row r="1637">
          <cell r="B1637" t="str">
            <v>Arhgef4</v>
          </cell>
          <cell r="C1637">
            <v>0.77841674772530101</v>
          </cell>
          <cell r="D1637">
            <v>1.2395120110717399</v>
          </cell>
        </row>
        <row r="1638">
          <cell r="B1638" t="str">
            <v>Dek</v>
          </cell>
          <cell r="C1638">
            <v>0.92073871496459403</v>
          </cell>
          <cell r="D1638">
            <v>1.0476619364267901</v>
          </cell>
          <cell r="E1638">
            <v>0.86465015349025098</v>
          </cell>
        </row>
        <row r="1639">
          <cell r="B1639" t="str">
            <v>Mycbp2</v>
          </cell>
          <cell r="C1639">
            <v>0.400104750474708</v>
          </cell>
          <cell r="D1639">
            <v>1.34163599503487</v>
          </cell>
        </row>
        <row r="1640">
          <cell r="B1640" t="str">
            <v>Fsd1</v>
          </cell>
          <cell r="C1640">
            <v>0.91343417147671502</v>
          </cell>
          <cell r="D1640">
            <v>1.0305906137171399</v>
          </cell>
          <cell r="E1640">
            <v>0.34282642802379798</v>
          </cell>
        </row>
        <row r="1641">
          <cell r="B1641" t="str">
            <v>Actn1</v>
          </cell>
          <cell r="C1641">
            <v>0.25735454990464601</v>
          </cell>
          <cell r="D1641">
            <v>0.92195104919050097</v>
          </cell>
          <cell r="E1641">
            <v>0.83436564496510401</v>
          </cell>
        </row>
        <row r="1642">
          <cell r="B1642" t="str">
            <v>Dzip3</v>
          </cell>
          <cell r="C1642">
            <v>0.97544342856817401</v>
          </cell>
          <cell r="D1642">
            <v>0.98729831607109697</v>
          </cell>
        </row>
        <row r="1643">
          <cell r="B1643" t="str">
            <v>Lnpk</v>
          </cell>
          <cell r="C1643">
            <v>0.39246506006807702</v>
          </cell>
          <cell r="D1643">
            <v>1.0798616164313299</v>
          </cell>
          <cell r="E1643">
            <v>0.10864002652905</v>
          </cell>
        </row>
        <row r="1644">
          <cell r="B1644" t="str">
            <v>Tppp</v>
          </cell>
          <cell r="C1644">
            <v>0.88140208831178102</v>
          </cell>
          <cell r="D1644">
            <v>0.97954782603197899</v>
          </cell>
          <cell r="E1644">
            <v>9.4173090708340901E-2</v>
          </cell>
        </row>
        <row r="1645">
          <cell r="B1645" t="str">
            <v>Amph</v>
          </cell>
          <cell r="C1645">
            <v>0.54280068849891705</v>
          </cell>
          <cell r="D1645">
            <v>0.96994638421301105</v>
          </cell>
          <cell r="E1645">
            <v>0.39496669424508102</v>
          </cell>
        </row>
        <row r="1646">
          <cell r="B1646" t="str">
            <v>Atxn2l</v>
          </cell>
          <cell r="C1646">
            <v>0.74962099653510705</v>
          </cell>
          <cell r="D1646">
            <v>0.88989323984801005</v>
          </cell>
          <cell r="E1646">
            <v>7.3812611541434106E-2</v>
          </cell>
        </row>
        <row r="1647">
          <cell r="B1647" t="str">
            <v>Otub1</v>
          </cell>
          <cell r="C1647">
            <v>0.95569057580640804</v>
          </cell>
          <cell r="D1647">
            <v>0.99661298912935703</v>
          </cell>
          <cell r="E1647">
            <v>0.148253638722599</v>
          </cell>
        </row>
        <row r="1648">
          <cell r="B1648" t="str">
            <v>Ppp6r1</v>
          </cell>
          <cell r="C1648">
            <v>0.37139074596327698</v>
          </cell>
          <cell r="D1648">
            <v>0.79993280635602204</v>
          </cell>
        </row>
        <row r="1649">
          <cell r="B1649" t="str">
            <v>Map6</v>
          </cell>
          <cell r="C1649">
            <v>0.124234270164752</v>
          </cell>
          <cell r="D1649">
            <v>0.88067653077005403</v>
          </cell>
          <cell r="E1649">
            <v>3.9748557981537404E-3</v>
          </cell>
        </row>
        <row r="1650">
          <cell r="B1650" t="str">
            <v>Pdpr</v>
          </cell>
          <cell r="C1650">
            <v>0.73312350796421599</v>
          </cell>
          <cell r="D1650">
            <v>0.77927743106119696</v>
          </cell>
        </row>
        <row r="1651">
          <cell r="B1651" t="str">
            <v>Pgm2</v>
          </cell>
          <cell r="C1651">
            <v>0.94305125742330198</v>
          </cell>
          <cell r="D1651">
            <v>1.03894121131422</v>
          </cell>
        </row>
        <row r="1652">
          <cell r="B1652" t="str">
            <v>Elp1</v>
          </cell>
          <cell r="C1652">
            <v>0.810860198750322</v>
          </cell>
          <cell r="D1652">
            <v>0.96650987289026302</v>
          </cell>
          <cell r="E1652">
            <v>0.70286026373774702</v>
          </cell>
        </row>
        <row r="1653">
          <cell r="B1653" t="str">
            <v>Cdc42bpb</v>
          </cell>
          <cell r="C1653">
            <v>0.10771356701595999</v>
          </cell>
          <cell r="D1653">
            <v>1.19977978413384</v>
          </cell>
          <cell r="E1653">
            <v>0.12297992183808699</v>
          </cell>
        </row>
        <row r="1654">
          <cell r="B1654" t="str">
            <v>Ahcyl1</v>
          </cell>
          <cell r="C1654">
            <v>0.53878333578563697</v>
          </cell>
          <cell r="D1654">
            <v>1.0274963148649701</v>
          </cell>
          <cell r="E1654">
            <v>0.53306218132918903</v>
          </cell>
        </row>
        <row r="1655">
          <cell r="B1655" t="str">
            <v>Gng5</v>
          </cell>
          <cell r="C1655">
            <v>0.261988646041941</v>
          </cell>
          <cell r="D1655">
            <v>1.2170917430238799</v>
          </cell>
        </row>
        <row r="1656">
          <cell r="B1656" t="str">
            <v>Gabbr2</v>
          </cell>
          <cell r="C1656">
            <v>0.468087588600541</v>
          </cell>
          <cell r="D1656">
            <v>0.84675403014140804</v>
          </cell>
          <cell r="E1656">
            <v>2.57827338529646E-2</v>
          </cell>
        </row>
        <row r="1657">
          <cell r="B1657" t="str">
            <v>Mtmr12</v>
          </cell>
          <cell r="C1657">
            <v>0.857477271322588</v>
          </cell>
          <cell r="D1657">
            <v>0.88649472631484505</v>
          </cell>
        </row>
        <row r="1658">
          <cell r="B1658" t="str">
            <v>Vat1l</v>
          </cell>
          <cell r="C1658">
            <v>0.117658689216214</v>
          </cell>
          <cell r="D1658">
            <v>0.50876874336424305</v>
          </cell>
        </row>
        <row r="1659">
          <cell r="B1659" t="str">
            <v>Lrrc7</v>
          </cell>
          <cell r="C1659">
            <v>0.216742291066785</v>
          </cell>
          <cell r="D1659">
            <v>1.5905416012297999</v>
          </cell>
          <cell r="E1659">
            <v>0.234262220012599</v>
          </cell>
        </row>
        <row r="1660">
          <cell r="B1660" t="str">
            <v>Cadps</v>
          </cell>
          <cell r="C1660">
            <v>0.37445224277854</v>
          </cell>
          <cell r="D1660">
            <v>1.07422701518352</v>
          </cell>
          <cell r="E1660">
            <v>8.5294594629205994E-2</v>
          </cell>
        </row>
        <row r="1661">
          <cell r="B1661" t="str">
            <v>Kiaa1107</v>
          </cell>
          <cell r="C1661">
            <v>0.163583380475327</v>
          </cell>
          <cell r="D1661">
            <v>1.5989220836768401</v>
          </cell>
        </row>
        <row r="1662">
          <cell r="B1662" t="str">
            <v>Ppm1e</v>
          </cell>
          <cell r="C1662">
            <v>0.81449310937195996</v>
          </cell>
          <cell r="D1662">
            <v>1.0183106837229401</v>
          </cell>
          <cell r="E1662">
            <v>0.615445627614151</v>
          </cell>
        </row>
        <row r="1663">
          <cell r="B1663" t="str">
            <v>Adcy2</v>
          </cell>
          <cell r="C1663">
            <v>0.88590103747330595</v>
          </cell>
          <cell r="D1663">
            <v>0.93898853483623101</v>
          </cell>
        </row>
        <row r="1664">
          <cell r="B1664" t="str">
            <v>Phf24</v>
          </cell>
          <cell r="C1664">
            <v>0.29282925017517403</v>
          </cell>
          <cell r="D1664">
            <v>0.94082657100006295</v>
          </cell>
          <cell r="E1664">
            <v>3.5074223810768503E-2</v>
          </cell>
        </row>
        <row r="1665">
          <cell r="B1665" t="str">
            <v>Mon2</v>
          </cell>
          <cell r="C1665">
            <v>0.26151368943192399</v>
          </cell>
          <cell r="D1665">
            <v>0.746888678534947</v>
          </cell>
          <cell r="E1665">
            <v>0.12626612927793401</v>
          </cell>
        </row>
        <row r="1666">
          <cell r="B1666" t="str">
            <v>Nisch</v>
          </cell>
          <cell r="C1666">
            <v>3.10799426942849E-2</v>
          </cell>
          <cell r="D1666">
            <v>0.64131577326009903</v>
          </cell>
          <cell r="E1666">
            <v>0.11293612379394199</v>
          </cell>
        </row>
        <row r="1667">
          <cell r="B1667" t="str">
            <v>Zdhhc17</v>
          </cell>
          <cell r="C1667">
            <v>8.6685874303107494E-2</v>
          </cell>
          <cell r="D1667">
            <v>0.62418717377062505</v>
          </cell>
        </row>
        <row r="1668">
          <cell r="B1668" t="str">
            <v>Cyld</v>
          </cell>
          <cell r="C1668">
            <v>0.46606096089883597</v>
          </cell>
          <cell r="D1668">
            <v>0.88209570567515905</v>
          </cell>
          <cell r="E1668">
            <v>0.27346856124047503</v>
          </cell>
        </row>
        <row r="1669">
          <cell r="B1669" t="str">
            <v>Adgrl1</v>
          </cell>
          <cell r="C1669">
            <v>0.399667122024224</v>
          </cell>
          <cell r="D1669">
            <v>1.0994189034628301</v>
          </cell>
          <cell r="E1669">
            <v>0.59655480155210505</v>
          </cell>
        </row>
        <row r="1670">
          <cell r="B1670" t="str">
            <v>Adgrl3</v>
          </cell>
          <cell r="C1670">
            <v>0.39340262704880002</v>
          </cell>
          <cell r="D1670">
            <v>1.3530742291593201</v>
          </cell>
          <cell r="E1670">
            <v>0.12974948556009799</v>
          </cell>
        </row>
        <row r="1671">
          <cell r="B1671" t="str">
            <v>Ddn</v>
          </cell>
          <cell r="C1671">
            <v>5.4106215506819398E-2</v>
          </cell>
          <cell r="D1671">
            <v>0.31152862834460499</v>
          </cell>
        </row>
        <row r="1672">
          <cell r="B1672" t="str">
            <v>Clasp1</v>
          </cell>
          <cell r="C1672">
            <v>0.36450575988752498</v>
          </cell>
          <cell r="D1672">
            <v>0.697768624978096</v>
          </cell>
          <cell r="E1672">
            <v>0.26361597723182401</v>
          </cell>
        </row>
        <row r="1673">
          <cell r="B1673" t="str">
            <v>Fnbp1</v>
          </cell>
          <cell r="C1673">
            <v>0.75876017819568697</v>
          </cell>
          <cell r="D1673">
            <v>1.0427149425620299</v>
          </cell>
        </row>
        <row r="1674">
          <cell r="B1674" t="str">
            <v>Dnajc6</v>
          </cell>
          <cell r="C1674">
            <v>0.235205144780568</v>
          </cell>
          <cell r="D1674">
            <v>0.90423870300584697</v>
          </cell>
          <cell r="E1674">
            <v>3.4205652464137697E-2</v>
          </cell>
        </row>
        <row r="1675">
          <cell r="B1675" t="str">
            <v>Daam2</v>
          </cell>
          <cell r="C1675">
            <v>0.95956947885845101</v>
          </cell>
          <cell r="D1675">
            <v>0.96411840014166506</v>
          </cell>
        </row>
        <row r="1676">
          <cell r="B1676" t="str">
            <v>Snph</v>
          </cell>
          <cell r="C1676">
            <v>0.92500116902173102</v>
          </cell>
          <cell r="D1676">
            <v>1.0228409519250301</v>
          </cell>
          <cell r="E1676">
            <v>0.49325326713003798</v>
          </cell>
        </row>
        <row r="1677">
          <cell r="B1677" t="str">
            <v>Madd</v>
          </cell>
          <cell r="C1677">
            <v>0.26302623328262897</v>
          </cell>
          <cell r="D1677">
            <v>1.09503205269875</v>
          </cell>
          <cell r="E1677">
            <v>0.34205412851845102</v>
          </cell>
        </row>
        <row r="1678">
          <cell r="B1678" t="str">
            <v>Rimbp2</v>
          </cell>
          <cell r="C1678">
            <v>0.68724149359736797</v>
          </cell>
          <cell r="D1678">
            <v>1.1726383256655</v>
          </cell>
        </row>
        <row r="1679">
          <cell r="B1679" t="str">
            <v>Cep170b</v>
          </cell>
          <cell r="C1679">
            <v>0.30611780145867601</v>
          </cell>
          <cell r="D1679">
            <v>1.1465698465568901</v>
          </cell>
          <cell r="E1679">
            <v>0.24862585388479899</v>
          </cell>
        </row>
        <row r="1680">
          <cell r="B1680" t="str">
            <v>Avl9</v>
          </cell>
          <cell r="C1680">
            <v>0.23208990736112201</v>
          </cell>
          <cell r="D1680">
            <v>0.78466145917058405</v>
          </cell>
          <cell r="E1680">
            <v>0.34330668341109999</v>
          </cell>
        </row>
        <row r="1681">
          <cell r="B1681" t="str">
            <v>Mfn2</v>
          </cell>
          <cell r="C1681">
            <v>0.34964387090765597</v>
          </cell>
          <cell r="D1681">
            <v>0.69988636598499099</v>
          </cell>
          <cell r="E1681">
            <v>0.386041687684822</v>
          </cell>
        </row>
        <row r="1682">
          <cell r="B1682" t="str">
            <v>Pum1</v>
          </cell>
          <cell r="C1682">
            <v>0.58195707813982001</v>
          </cell>
          <cell r="D1682">
            <v>0.78690538082277905</v>
          </cell>
        </row>
        <row r="1683">
          <cell r="B1683" t="str">
            <v>Ube3c</v>
          </cell>
          <cell r="C1683">
            <v>0.121548445834923</v>
          </cell>
          <cell r="D1683">
            <v>2.9227573170042498</v>
          </cell>
        </row>
        <row r="1684">
          <cell r="B1684" t="str">
            <v>Plxna4</v>
          </cell>
          <cell r="C1684">
            <v>0.26368510037198201</v>
          </cell>
          <cell r="D1684">
            <v>0.92153222061218898</v>
          </cell>
          <cell r="E1684">
            <v>0.68406209420935105</v>
          </cell>
        </row>
        <row r="1685">
          <cell r="B1685" t="str">
            <v>Sept9</v>
          </cell>
          <cell r="C1685">
            <v>0.72023249016600799</v>
          </cell>
          <cell r="D1685">
            <v>1.0203628290554401</v>
          </cell>
          <cell r="E1685">
            <v>0.82979170558985904</v>
          </cell>
        </row>
        <row r="1686">
          <cell r="B1686" t="str">
            <v>Sestd1</v>
          </cell>
          <cell r="C1686">
            <v>0.97806548360163803</v>
          </cell>
          <cell r="D1686">
            <v>1.00768557847921</v>
          </cell>
        </row>
        <row r="1687">
          <cell r="B1687" t="str">
            <v>Naa15</v>
          </cell>
          <cell r="C1687">
            <v>8.2263184349249396E-2</v>
          </cell>
          <cell r="D1687">
            <v>1.13459149519839</v>
          </cell>
        </row>
        <row r="1688">
          <cell r="B1688" t="str">
            <v>Mogs</v>
          </cell>
          <cell r="C1688">
            <v>0.85303412824898495</v>
          </cell>
          <cell r="D1688">
            <v>0.97535721421622301</v>
          </cell>
        </row>
        <row r="1689">
          <cell r="B1689" t="str">
            <v>Dgkz</v>
          </cell>
          <cell r="C1689">
            <v>1.56210558719008E-2</v>
          </cell>
          <cell r="D1689">
            <v>1.4491122974475801</v>
          </cell>
          <cell r="E1689">
            <v>0.39273391203161501</v>
          </cell>
        </row>
        <row r="1690">
          <cell r="B1690" t="str">
            <v>Pgrmc2</v>
          </cell>
          <cell r="C1690">
            <v>0.39261944879086602</v>
          </cell>
          <cell r="D1690">
            <v>1.1869452004966801</v>
          </cell>
        </row>
        <row r="1691">
          <cell r="B1691" t="str">
            <v>Fbxo2</v>
          </cell>
          <cell r="C1691">
            <v>0.21842669573691101</v>
          </cell>
          <cell r="D1691">
            <v>1.08202126807125</v>
          </cell>
          <cell r="E1691">
            <v>0.57821202085786505</v>
          </cell>
        </row>
        <row r="1692">
          <cell r="B1692" t="str">
            <v>Fam98b</v>
          </cell>
          <cell r="C1692">
            <v>0.42092356039082801</v>
          </cell>
          <cell r="D1692">
            <v>1.23377448691336</v>
          </cell>
          <cell r="E1692">
            <v>0.79659567586467495</v>
          </cell>
        </row>
        <row r="1693">
          <cell r="B1693" t="str">
            <v>Sra1</v>
          </cell>
          <cell r="C1693">
            <v>0.92029966745268799</v>
          </cell>
          <cell r="D1693">
            <v>0.96499677626638303</v>
          </cell>
        </row>
        <row r="1694">
          <cell r="B1694" t="str">
            <v>Tdrkh</v>
          </cell>
          <cell r="C1694">
            <v>0.45604217309872902</v>
          </cell>
          <cell r="D1694">
            <v>0.805176387731526</v>
          </cell>
          <cell r="E1694">
            <v>0.699236258399481</v>
          </cell>
        </row>
        <row r="1695">
          <cell r="B1695" t="str">
            <v>Tecpr1</v>
          </cell>
          <cell r="C1695">
            <v>0.558689402732653</v>
          </cell>
          <cell r="D1695">
            <v>1.6810204877466901</v>
          </cell>
        </row>
        <row r="1696">
          <cell r="B1696" t="str">
            <v>Epn1</v>
          </cell>
          <cell r="C1696">
            <v>3.6334530051821697E-2</v>
          </cell>
          <cell r="D1696">
            <v>1.16158546037945</v>
          </cell>
          <cell r="E1696">
            <v>0.55521217226947295</v>
          </cell>
        </row>
        <row r="1697">
          <cell r="B1697" t="str">
            <v>Asphd2</v>
          </cell>
          <cell r="C1697">
            <v>0.49020042515073298</v>
          </cell>
          <cell r="D1697">
            <v>0.88146245060645301</v>
          </cell>
        </row>
        <row r="1698">
          <cell r="B1698" t="str">
            <v>Aldh3b1</v>
          </cell>
          <cell r="C1698">
            <v>0.115047177753799</v>
          </cell>
          <cell r="D1698">
            <v>1.1789030368892</v>
          </cell>
          <cell r="E1698">
            <v>0.32869937679957101</v>
          </cell>
        </row>
        <row r="1699">
          <cell r="B1699" t="str">
            <v>Lrrc1</v>
          </cell>
          <cell r="C1699">
            <v>0.83400657347558904</v>
          </cell>
          <cell r="D1699">
            <v>1.1266001609787799</v>
          </cell>
        </row>
        <row r="1700">
          <cell r="B1700" t="str">
            <v>Gstm7</v>
          </cell>
          <cell r="C1700">
            <v>0.15536182920722599</v>
          </cell>
          <cell r="D1700">
            <v>0.66006872473558498</v>
          </cell>
        </row>
        <row r="1701">
          <cell r="B1701" t="str">
            <v>Agfg2</v>
          </cell>
          <cell r="C1701">
            <v>0.12823801125801901</v>
          </cell>
          <cell r="D1701">
            <v>2.1230877928180401</v>
          </cell>
        </row>
        <row r="1702">
          <cell r="B1702" t="str">
            <v>Lrrc8a</v>
          </cell>
          <cell r="C1702">
            <v>0.28189297774600502</v>
          </cell>
          <cell r="D1702">
            <v>0.84995940181986596</v>
          </cell>
          <cell r="E1702">
            <v>0.66700047180253097</v>
          </cell>
        </row>
        <row r="1703">
          <cell r="B1703" t="str">
            <v>Mtdh</v>
          </cell>
          <cell r="C1703">
            <v>0.91469341714195596</v>
          </cell>
          <cell r="D1703">
            <v>0.99199244928756103</v>
          </cell>
        </row>
        <row r="1704">
          <cell r="B1704" t="str">
            <v>Hapln4</v>
          </cell>
          <cell r="C1704">
            <v>2.3865817379296599E-2</v>
          </cell>
          <cell r="D1704">
            <v>1.96506421581635</v>
          </cell>
          <cell r="E1704">
            <v>1.46508872463437E-2</v>
          </cell>
        </row>
        <row r="1705">
          <cell r="B1705" t="str">
            <v>Fbll1</v>
          </cell>
          <cell r="C1705">
            <v>0.57430184901785297</v>
          </cell>
          <cell r="D1705">
            <v>1.08069786817104</v>
          </cell>
        </row>
        <row r="1706">
          <cell r="B1706" t="str">
            <v>Jph4</v>
          </cell>
          <cell r="C1706">
            <v>0.76722696341335905</v>
          </cell>
          <cell r="D1706">
            <v>1.0689296314564101</v>
          </cell>
        </row>
        <row r="1707">
          <cell r="B1707" t="str">
            <v>Ubap2l</v>
          </cell>
          <cell r="C1707">
            <v>0.113866308337687</v>
          </cell>
          <cell r="D1707">
            <v>1.3723938782665099</v>
          </cell>
          <cell r="E1707">
            <v>0.229714524013859</v>
          </cell>
        </row>
        <row r="1708">
          <cell r="B1708" t="str">
            <v>C2cd2l</v>
          </cell>
          <cell r="C1708">
            <v>0.90894655570789995</v>
          </cell>
          <cell r="D1708">
            <v>1.04740422132209</v>
          </cell>
        </row>
        <row r="1709">
          <cell r="B1709" t="str">
            <v>Flnb</v>
          </cell>
          <cell r="C1709">
            <v>0.97541570406882305</v>
          </cell>
          <cell r="D1709">
            <v>0.98858275017580099</v>
          </cell>
          <cell r="E1709">
            <v>0.62312659734960296</v>
          </cell>
        </row>
        <row r="1710">
          <cell r="B1710" t="str">
            <v>Reps2</v>
          </cell>
          <cell r="C1710">
            <v>0.86775590572301897</v>
          </cell>
          <cell r="D1710">
            <v>0.98186309442754505</v>
          </cell>
          <cell r="E1710">
            <v>0.36372255780678397</v>
          </cell>
        </row>
        <row r="1711">
          <cell r="B1711" t="str">
            <v>Lrrtm4</v>
          </cell>
          <cell r="C1711">
            <v>2.2182066199052798E-3</v>
          </cell>
          <cell r="D1711">
            <v>4.2831880049595696</v>
          </cell>
          <cell r="E1711">
            <v>0.548774918455601</v>
          </cell>
        </row>
        <row r="1712">
          <cell r="B1712" t="str">
            <v>Eif4g3</v>
          </cell>
          <cell r="C1712">
            <v>0.29724725778231298</v>
          </cell>
          <cell r="D1712">
            <v>1.2376672460196401</v>
          </cell>
          <cell r="E1712">
            <v>0.80860563531001906</v>
          </cell>
        </row>
        <row r="1713">
          <cell r="B1713" t="str">
            <v>Pip4k2b</v>
          </cell>
          <cell r="C1713">
            <v>0.42054377021726702</v>
          </cell>
          <cell r="D1713">
            <v>1.0835368100396201</v>
          </cell>
          <cell r="E1713">
            <v>0.92112215054534696</v>
          </cell>
        </row>
        <row r="1714">
          <cell r="B1714" t="str">
            <v>Atg2b</v>
          </cell>
          <cell r="C1714">
            <v>0.54772439265121697</v>
          </cell>
          <cell r="D1714">
            <v>0.93885302449943098</v>
          </cell>
          <cell r="E1714">
            <v>0.24282147443385199</v>
          </cell>
        </row>
        <row r="1715">
          <cell r="B1715" t="str">
            <v>Bdh1</v>
          </cell>
          <cell r="C1715">
            <v>0.91182090063961696</v>
          </cell>
          <cell r="D1715">
            <v>0.97690428368372995</v>
          </cell>
          <cell r="E1715">
            <v>2.7699173390249701E-2</v>
          </cell>
        </row>
        <row r="1716">
          <cell r="B1716" t="str">
            <v>Atp2c1</v>
          </cell>
          <cell r="C1716">
            <v>0.51385938211522697</v>
          </cell>
          <cell r="D1716">
            <v>1.32474276481149</v>
          </cell>
        </row>
        <row r="1717">
          <cell r="B1717" t="str">
            <v>Glrx5</v>
          </cell>
          <cell r="C1717">
            <v>0.34250281937190702</v>
          </cell>
          <cell r="D1717">
            <v>1.56031752589354</v>
          </cell>
        </row>
        <row r="1718">
          <cell r="B1718" t="str">
            <v>Llgl1</v>
          </cell>
          <cell r="C1718">
            <v>0.10327469510156601</v>
          </cell>
          <cell r="D1718">
            <v>1.18659889448346</v>
          </cell>
        </row>
        <row r="1719">
          <cell r="B1719" t="str">
            <v>Prickle2</v>
          </cell>
          <cell r="C1719">
            <v>0.56251480063884296</v>
          </cell>
          <cell r="D1719">
            <v>0.75533098030588997</v>
          </cell>
        </row>
        <row r="1720">
          <cell r="B1720" t="str">
            <v>Rbsn</v>
          </cell>
          <cell r="C1720">
            <v>7.0813436108223497E-3</v>
          </cell>
          <cell r="D1720">
            <v>0.325007657992743</v>
          </cell>
        </row>
        <row r="1721">
          <cell r="B1721" t="str">
            <v>Elac2</v>
          </cell>
          <cell r="C1721">
            <v>0.285189071501808</v>
          </cell>
          <cell r="D1721">
            <v>1.7000529298735301</v>
          </cell>
        </row>
        <row r="1722">
          <cell r="B1722" t="str">
            <v>Ddhd2</v>
          </cell>
          <cell r="C1722">
            <v>0.25326416326539503</v>
          </cell>
          <cell r="D1722">
            <v>0.80721016901076503</v>
          </cell>
        </row>
        <row r="1723">
          <cell r="B1723" t="str">
            <v>Cnksr2</v>
          </cell>
          <cell r="C1723">
            <v>0.58801936155724799</v>
          </cell>
          <cell r="D1723">
            <v>0.96189936584521296</v>
          </cell>
          <cell r="E1723">
            <v>0.64113802170954404</v>
          </cell>
        </row>
        <row r="1724">
          <cell r="B1724" t="str">
            <v>Bcas1</v>
          </cell>
          <cell r="C1724">
            <v>0.425947485661539</v>
          </cell>
          <cell r="D1724">
            <v>1.09926327097478</v>
          </cell>
          <cell r="E1724">
            <v>0.22753275029130501</v>
          </cell>
        </row>
        <row r="1725">
          <cell r="B1725" t="str">
            <v>Pank4</v>
          </cell>
          <cell r="C1725">
            <v>0.28111568923812302</v>
          </cell>
          <cell r="D1725">
            <v>1.58223267941187</v>
          </cell>
        </row>
        <row r="1726">
          <cell r="B1726" t="str">
            <v>Tnc</v>
          </cell>
          <cell r="C1726">
            <v>0.62169687521073203</v>
          </cell>
          <cell r="D1726">
            <v>0.737299318040603</v>
          </cell>
        </row>
        <row r="1727">
          <cell r="B1727" t="str">
            <v>Negr1</v>
          </cell>
          <cell r="C1727">
            <v>3.12943295057398E-2</v>
          </cell>
          <cell r="D1727">
            <v>0.89304713339170205</v>
          </cell>
          <cell r="E1727">
            <v>0.376720644924881</v>
          </cell>
        </row>
        <row r="1728">
          <cell r="B1728" t="str">
            <v>Shank2</v>
          </cell>
          <cell r="C1728">
            <v>0.24106246549913099</v>
          </cell>
          <cell r="D1728">
            <v>1.0683147585030801</v>
          </cell>
          <cell r="E1728">
            <v>0.49946197096200801</v>
          </cell>
        </row>
        <row r="1729">
          <cell r="B1729" t="str">
            <v>Adgrb3</v>
          </cell>
          <cell r="C1729">
            <v>0.36976385326233502</v>
          </cell>
          <cell r="D1729">
            <v>0.86164513309567003</v>
          </cell>
        </row>
        <row r="1730">
          <cell r="B1730" t="str">
            <v>Lrsam1</v>
          </cell>
          <cell r="C1730">
            <v>0.96220055274847505</v>
          </cell>
          <cell r="D1730">
            <v>0.97546333991962497</v>
          </cell>
        </row>
        <row r="1731">
          <cell r="B1731" t="str">
            <v>Rap2a</v>
          </cell>
          <cell r="C1731">
            <v>0.65241874373745601</v>
          </cell>
          <cell r="D1731">
            <v>0.92863508927216498</v>
          </cell>
        </row>
        <row r="1732">
          <cell r="B1732" t="str">
            <v>Zer1</v>
          </cell>
          <cell r="C1732">
            <v>0.410649137969263</v>
          </cell>
          <cell r="D1732">
            <v>1.21242869319123</v>
          </cell>
        </row>
        <row r="1733">
          <cell r="B1733" t="str">
            <v>Them6</v>
          </cell>
          <cell r="C1733">
            <v>9.7183506729528302E-2</v>
          </cell>
          <cell r="D1733">
            <v>1.37179394709552</v>
          </cell>
          <cell r="E1733">
            <v>0.393440095597833</v>
          </cell>
        </row>
        <row r="1734">
          <cell r="B1734" t="str">
            <v>Ddx42</v>
          </cell>
          <cell r="C1734">
            <v>0.196539536322799</v>
          </cell>
          <cell r="D1734">
            <v>2.0550962028606299</v>
          </cell>
          <cell r="E1734">
            <v>0.29215079299639302</v>
          </cell>
        </row>
        <row r="1735">
          <cell r="B1735" t="str">
            <v>Ankfy1</v>
          </cell>
          <cell r="C1735">
            <v>0.75911138853286297</v>
          </cell>
          <cell r="D1735">
            <v>1.1138438616608399</v>
          </cell>
        </row>
        <row r="1736">
          <cell r="B1736" t="str">
            <v>Slitrk5</v>
          </cell>
          <cell r="C1736">
            <v>0.86982757812502598</v>
          </cell>
          <cell r="D1736">
            <v>1.0659375637722901</v>
          </cell>
        </row>
        <row r="1737">
          <cell r="B1737" t="str">
            <v>Slitrk1</v>
          </cell>
          <cell r="C1737">
            <v>5.0850435098822998E-2</v>
          </cell>
          <cell r="D1737">
            <v>0.76943813080199897</v>
          </cell>
        </row>
        <row r="1738">
          <cell r="B1738" t="str">
            <v>Zfyve1</v>
          </cell>
          <cell r="C1738">
            <v>0.35936521663793702</v>
          </cell>
          <cell r="D1738">
            <v>1.5805652189197399</v>
          </cell>
        </row>
        <row r="1739">
          <cell r="B1739" t="str">
            <v>Nfasc</v>
          </cell>
          <cell r="C1739">
            <v>0.52410325793580104</v>
          </cell>
          <cell r="D1739">
            <v>1.02035113725142</v>
          </cell>
          <cell r="E1739">
            <v>0.153171148384941</v>
          </cell>
        </row>
        <row r="1740">
          <cell r="B1740" t="str">
            <v>Nrcam</v>
          </cell>
          <cell r="C1740">
            <v>0.49421623949750298</v>
          </cell>
          <cell r="D1740">
            <v>0.94372583230212703</v>
          </cell>
          <cell r="E1740">
            <v>0.51229326341332404</v>
          </cell>
        </row>
        <row r="1741">
          <cell r="B1741" t="str">
            <v>Xylt1</v>
          </cell>
          <cell r="C1741">
            <v>0.68772762671143794</v>
          </cell>
          <cell r="D1741">
            <v>1.15361024042525</v>
          </cell>
        </row>
        <row r="1742">
          <cell r="B1742" t="str">
            <v>Dlg1</v>
          </cell>
          <cell r="C1742">
            <v>0.93300505741797002</v>
          </cell>
          <cell r="D1742">
            <v>0.99489255445546698</v>
          </cell>
          <cell r="E1742">
            <v>0.96160374503318402</v>
          </cell>
        </row>
        <row r="1743">
          <cell r="B1743" t="str">
            <v>Atpaf1</v>
          </cell>
          <cell r="C1743">
            <v>8.9551136087749394E-2</v>
          </cell>
          <cell r="D1743">
            <v>0.60532218424288997</v>
          </cell>
          <cell r="E1743">
            <v>0.79403955257088898</v>
          </cell>
        </row>
        <row r="1744">
          <cell r="B1744" t="str">
            <v>Arhgap32</v>
          </cell>
          <cell r="C1744">
            <v>0.97585267453975899</v>
          </cell>
          <cell r="D1744">
            <v>0.99734065084204604</v>
          </cell>
          <cell r="E1744">
            <v>0.65769572200427495</v>
          </cell>
        </row>
        <row r="1745">
          <cell r="B1745" t="str">
            <v>Pcyt1b</v>
          </cell>
          <cell r="C1745">
            <v>0.13921736426195999</v>
          </cell>
          <cell r="D1745">
            <v>0.54572384776242799</v>
          </cell>
        </row>
        <row r="1746">
          <cell r="B1746" t="str">
            <v>Ubp1</v>
          </cell>
          <cell r="C1746">
            <v>0.30103082568144002</v>
          </cell>
          <cell r="D1746">
            <v>2.06608814078204</v>
          </cell>
        </row>
        <row r="1747">
          <cell r="B1747" t="str">
            <v>Srgap3</v>
          </cell>
          <cell r="C1747">
            <v>0.77789082935121601</v>
          </cell>
          <cell r="D1747">
            <v>0.95293799278522995</v>
          </cell>
          <cell r="E1747">
            <v>0.26361756507655698</v>
          </cell>
        </row>
        <row r="1748">
          <cell r="B1748" t="str">
            <v>Pdk1</v>
          </cell>
          <cell r="C1748">
            <v>0.68979251759612403</v>
          </cell>
          <cell r="D1748">
            <v>0.91362871173388605</v>
          </cell>
          <cell r="E1748">
            <v>0.56338864439427205</v>
          </cell>
        </row>
        <row r="1749">
          <cell r="B1749" t="str">
            <v>Wdr82</v>
          </cell>
          <cell r="C1749">
            <v>0.94177196861502599</v>
          </cell>
          <cell r="D1749">
            <v>0.93546952592174104</v>
          </cell>
        </row>
        <row r="1750">
          <cell r="B1750" t="str">
            <v>Gatd1</v>
          </cell>
          <cell r="C1750">
            <v>0.85822818772524601</v>
          </cell>
          <cell r="D1750">
            <v>1.0313751949249499</v>
          </cell>
          <cell r="E1750">
            <v>0.71713731541436998</v>
          </cell>
        </row>
        <row r="1751">
          <cell r="B1751" t="str">
            <v>Gns</v>
          </cell>
          <cell r="C1751">
            <v>0.47263415158396199</v>
          </cell>
          <cell r="D1751">
            <v>0.74154584088180198</v>
          </cell>
        </row>
        <row r="1752">
          <cell r="B1752" t="str">
            <v>Tufm</v>
          </cell>
          <cell r="C1752">
            <v>0.41962304207854001</v>
          </cell>
          <cell r="D1752">
            <v>0.96375281384317402</v>
          </cell>
          <cell r="E1752">
            <v>3.08391269657479E-2</v>
          </cell>
        </row>
        <row r="1753">
          <cell r="B1753" t="str">
            <v>Cpped1</v>
          </cell>
          <cell r="C1753">
            <v>0.96905374434804403</v>
          </cell>
          <cell r="D1753">
            <v>1.0233936765598599</v>
          </cell>
        </row>
        <row r="1754">
          <cell r="B1754" t="str">
            <v>Rnf214</v>
          </cell>
          <cell r="C1754">
            <v>0.60221674692030702</v>
          </cell>
          <cell r="D1754">
            <v>1.2483665843890299</v>
          </cell>
        </row>
        <row r="1755">
          <cell r="B1755" t="str">
            <v>Pef1</v>
          </cell>
          <cell r="C1755">
            <v>0.36188015200614898</v>
          </cell>
          <cell r="D1755">
            <v>1.16195544993413</v>
          </cell>
          <cell r="E1755">
            <v>0.84397036278940296</v>
          </cell>
        </row>
        <row r="1756">
          <cell r="B1756" t="str">
            <v>Tnpo1</v>
          </cell>
          <cell r="C1756">
            <v>0.97733033247066103</v>
          </cell>
          <cell r="D1756">
            <v>0.98420027399176202</v>
          </cell>
        </row>
        <row r="1757">
          <cell r="B1757" t="str">
            <v>Erlin2</v>
          </cell>
          <cell r="C1757">
            <v>0.32131730816500298</v>
          </cell>
          <cell r="D1757">
            <v>0.90132089852514696</v>
          </cell>
        </row>
        <row r="1758">
          <cell r="B1758" t="str">
            <v>Hnrnpa3</v>
          </cell>
          <cell r="C1758">
            <v>1.93892369262697E-2</v>
          </cell>
          <cell r="D1758">
            <v>0.768759359701784</v>
          </cell>
          <cell r="E1758">
            <v>0.37252412017314002</v>
          </cell>
        </row>
        <row r="1759">
          <cell r="B1759" t="str">
            <v>Psmd11</v>
          </cell>
          <cell r="C1759">
            <v>0.88733290300494905</v>
          </cell>
          <cell r="D1759">
            <v>1.0103819919182699</v>
          </cell>
          <cell r="E1759">
            <v>0.64064516554880502</v>
          </cell>
        </row>
        <row r="1760">
          <cell r="B1760" t="str">
            <v>Sv2b</v>
          </cell>
          <cell r="C1760">
            <v>0.92356459492049503</v>
          </cell>
          <cell r="D1760">
            <v>0.98701159198407795</v>
          </cell>
          <cell r="E1760">
            <v>0.97587372982217302</v>
          </cell>
        </row>
        <row r="1761">
          <cell r="B1761" t="str">
            <v>Katnb1</v>
          </cell>
          <cell r="C1761">
            <v>0.36716831883468698</v>
          </cell>
          <cell r="D1761">
            <v>0.60163702239311601</v>
          </cell>
          <cell r="E1761">
            <v>0.238671186677889</v>
          </cell>
        </row>
        <row r="1762">
          <cell r="B1762" t="str">
            <v>Rhot1</v>
          </cell>
          <cell r="C1762">
            <v>0.96942804322416898</v>
          </cell>
          <cell r="D1762">
            <v>1.0025830473188699</v>
          </cell>
          <cell r="E1762">
            <v>0.82140672990196995</v>
          </cell>
        </row>
        <row r="1763">
          <cell r="B1763" t="str">
            <v>Efr3a</v>
          </cell>
          <cell r="C1763">
            <v>0.55082382794419205</v>
          </cell>
          <cell r="D1763">
            <v>1.1444488151134999</v>
          </cell>
        </row>
        <row r="1764">
          <cell r="B1764" t="str">
            <v>Clvs2</v>
          </cell>
          <cell r="C1764">
            <v>0.49525592868171198</v>
          </cell>
          <cell r="D1764">
            <v>1.08078785273702</v>
          </cell>
        </row>
        <row r="1765">
          <cell r="B1765" t="str">
            <v>Lrrtm2</v>
          </cell>
          <cell r="C1765">
            <v>0.57461048514470103</v>
          </cell>
          <cell r="D1765">
            <v>0.75800659116512004</v>
          </cell>
        </row>
        <row r="1766">
          <cell r="B1766" t="str">
            <v>Enoph1</v>
          </cell>
          <cell r="C1766">
            <v>0.698885450486184</v>
          </cell>
          <cell r="D1766">
            <v>0.92830141022605195</v>
          </cell>
          <cell r="E1766">
            <v>0.61478276891887595</v>
          </cell>
        </row>
        <row r="1767">
          <cell r="B1767" t="str">
            <v>Zadh2</v>
          </cell>
          <cell r="C1767">
            <v>0.23741028347304199</v>
          </cell>
          <cell r="D1767">
            <v>0.73325035401154104</v>
          </cell>
        </row>
        <row r="1768">
          <cell r="B1768" t="str">
            <v>Cpt1c</v>
          </cell>
          <cell r="C1768">
            <v>0.80550507857878895</v>
          </cell>
          <cell r="D1768">
            <v>0.97530081413259395</v>
          </cell>
        </row>
        <row r="1769">
          <cell r="B1769" t="str">
            <v>Coa6</v>
          </cell>
          <cell r="C1769">
            <v>0.206252707687619</v>
          </cell>
          <cell r="D1769">
            <v>0.78002915648356397</v>
          </cell>
          <cell r="E1769">
            <v>0.375762898914206</v>
          </cell>
        </row>
        <row r="1770">
          <cell r="B1770" t="str">
            <v>Eif4b</v>
          </cell>
          <cell r="C1770">
            <v>0.91433681139678302</v>
          </cell>
          <cell r="D1770">
            <v>0.99046173833746498</v>
          </cell>
          <cell r="E1770">
            <v>0.59981306951835101</v>
          </cell>
        </row>
        <row r="1771">
          <cell r="B1771" t="str">
            <v>Samm50</v>
          </cell>
          <cell r="C1771">
            <v>0.649579786047494</v>
          </cell>
          <cell r="D1771">
            <v>1.08395713560879</v>
          </cell>
          <cell r="E1771">
            <v>0.36780757791615598</v>
          </cell>
        </row>
        <row r="1772">
          <cell r="B1772" t="str">
            <v>Reep1</v>
          </cell>
          <cell r="C1772">
            <v>0.13388924189263801</v>
          </cell>
          <cell r="D1772">
            <v>0.29867322769252502</v>
          </cell>
        </row>
        <row r="1773">
          <cell r="B1773" t="str">
            <v>Enpp6</v>
          </cell>
          <cell r="C1773">
            <v>5.1165641378805903E-3</v>
          </cell>
          <cell r="D1773">
            <v>1.4620317871817701</v>
          </cell>
          <cell r="E1773">
            <v>0.26207577049655501</v>
          </cell>
        </row>
        <row r="1774">
          <cell r="B1774" t="str">
            <v>Synpr</v>
          </cell>
          <cell r="C1774">
            <v>0.48183647688822401</v>
          </cell>
          <cell r="D1774">
            <v>0.85725730743167305</v>
          </cell>
        </row>
        <row r="1775">
          <cell r="B1775" t="str">
            <v>Vipas39</v>
          </cell>
          <cell r="C1775">
            <v>0.91416528081556003</v>
          </cell>
          <cell r="D1775">
            <v>1.0639142636553101</v>
          </cell>
        </row>
        <row r="1776">
          <cell r="B1776" t="str">
            <v>Aars</v>
          </cell>
          <cell r="C1776">
            <v>0.74263398801726999</v>
          </cell>
          <cell r="D1776">
            <v>0.96881420477079205</v>
          </cell>
          <cell r="E1776">
            <v>0.20648114828700501</v>
          </cell>
        </row>
        <row r="1777">
          <cell r="B1777" t="str">
            <v>Arl15</v>
          </cell>
          <cell r="C1777">
            <v>0.22091141324935801</v>
          </cell>
          <cell r="D1777">
            <v>1.3961140058321599</v>
          </cell>
          <cell r="E1777">
            <v>0.52291859780707195</v>
          </cell>
        </row>
        <row r="1778">
          <cell r="B1778" t="str">
            <v>Ublcp1</v>
          </cell>
          <cell r="C1778">
            <v>0.124876047542318</v>
          </cell>
          <cell r="D1778">
            <v>1.14815915893749</v>
          </cell>
        </row>
        <row r="1779">
          <cell r="B1779" t="str">
            <v>Bola2</v>
          </cell>
          <cell r="C1779">
            <v>0.91509364345252797</v>
          </cell>
          <cell r="D1779">
            <v>1.0110789478865601</v>
          </cell>
        </row>
        <row r="1780">
          <cell r="B1780" t="str">
            <v>Phyhipl</v>
          </cell>
          <cell r="C1780">
            <v>0.78954545401720599</v>
          </cell>
          <cell r="D1780">
            <v>0.936455688594931</v>
          </cell>
          <cell r="E1780">
            <v>0.62886679246444899</v>
          </cell>
        </row>
        <row r="1781">
          <cell r="B1781" t="str">
            <v>Ccny</v>
          </cell>
          <cell r="C1781">
            <v>0.96358423267609705</v>
          </cell>
          <cell r="D1781">
            <v>0.99506551947733701</v>
          </cell>
        </row>
        <row r="1782">
          <cell r="B1782" t="str">
            <v>Fto</v>
          </cell>
          <cell r="C1782">
            <v>0.79912124250204597</v>
          </cell>
          <cell r="D1782">
            <v>0.846971685245687</v>
          </cell>
        </row>
        <row r="1783">
          <cell r="B1783" t="str">
            <v>Timm29</v>
          </cell>
          <cell r="C1783">
            <v>0.68590123529864</v>
          </cell>
          <cell r="D1783">
            <v>1.2057669530558099</v>
          </cell>
          <cell r="E1783">
            <v>5.7674600654137598E-2</v>
          </cell>
        </row>
        <row r="1784">
          <cell r="B1784" t="str">
            <v>Eif5a2</v>
          </cell>
          <cell r="C1784">
            <v>0.88506490133970395</v>
          </cell>
          <cell r="D1784">
            <v>1.03550419962233</v>
          </cell>
        </row>
        <row r="1785">
          <cell r="B1785" t="str">
            <v>Hpcal4</v>
          </cell>
          <cell r="C1785">
            <v>0.14667925709580801</v>
          </cell>
          <cell r="D1785">
            <v>0.82275214278534303</v>
          </cell>
          <cell r="E1785">
            <v>0.73349628002633604</v>
          </cell>
        </row>
        <row r="1786">
          <cell r="B1786" t="str">
            <v>Krt75</v>
          </cell>
          <cell r="C1786">
            <v>0.68955406029964506</v>
          </cell>
          <cell r="D1786">
            <v>0.82175900565192095</v>
          </cell>
        </row>
        <row r="1787">
          <cell r="B1787" t="str">
            <v>Pck2</v>
          </cell>
          <cell r="C1787">
            <v>0.57595241365193905</v>
          </cell>
          <cell r="D1787">
            <v>1.0387712617924001</v>
          </cell>
          <cell r="E1787">
            <v>0.37710558081842799</v>
          </cell>
        </row>
        <row r="1788">
          <cell r="B1788" t="str">
            <v>Wasf2</v>
          </cell>
          <cell r="C1788">
            <v>0.57088391378277903</v>
          </cell>
          <cell r="D1788">
            <v>0.90366452391582597</v>
          </cell>
          <cell r="E1788">
            <v>0.757710088361921</v>
          </cell>
        </row>
        <row r="1789">
          <cell r="B1789" t="str">
            <v>Coro2b</v>
          </cell>
          <cell r="C1789">
            <v>0.94741136704409101</v>
          </cell>
          <cell r="D1789">
            <v>0.993352979687391</v>
          </cell>
          <cell r="E1789">
            <v>0.61887452043313496</v>
          </cell>
        </row>
        <row r="1790">
          <cell r="B1790" t="str">
            <v>Thnsl1</v>
          </cell>
          <cell r="C1790">
            <v>0.68815095364844403</v>
          </cell>
          <cell r="D1790">
            <v>1.0911835845628199</v>
          </cell>
          <cell r="E1790">
            <v>0.15718698525470301</v>
          </cell>
        </row>
        <row r="1791">
          <cell r="B1791" t="str">
            <v>Slc25a12</v>
          </cell>
          <cell r="C1791">
            <v>0.53453026258571701</v>
          </cell>
          <cell r="D1791">
            <v>1.0166721782974799</v>
          </cell>
          <cell r="E1791">
            <v>0.64346153839771703</v>
          </cell>
        </row>
        <row r="1792">
          <cell r="B1792" t="str">
            <v>Atl1</v>
          </cell>
          <cell r="C1792">
            <v>3.9960763778917198E-2</v>
          </cell>
          <cell r="D1792">
            <v>0.83728472055203595</v>
          </cell>
          <cell r="E1792">
            <v>0.26857654064126502</v>
          </cell>
        </row>
        <row r="1793">
          <cell r="B1793" t="str">
            <v>Sephs1</v>
          </cell>
          <cell r="C1793">
            <v>0.53425500529701897</v>
          </cell>
          <cell r="D1793">
            <v>0.83737734257864405</v>
          </cell>
        </row>
        <row r="1794">
          <cell r="B1794" t="str">
            <v>Echs1</v>
          </cell>
          <cell r="C1794">
            <v>0.185459818756297</v>
          </cell>
          <cell r="D1794">
            <v>0.83663192562908595</v>
          </cell>
          <cell r="E1794">
            <v>7.2779035725207095E-2</v>
          </cell>
        </row>
        <row r="1795">
          <cell r="B1795" t="str">
            <v>Clic6</v>
          </cell>
          <cell r="C1795">
            <v>0.80278380814567196</v>
          </cell>
          <cell r="D1795">
            <v>1.14603288347659</v>
          </cell>
        </row>
        <row r="1796">
          <cell r="B1796" t="str">
            <v>Rab39b</v>
          </cell>
          <cell r="C1796">
            <v>0.26908188292463697</v>
          </cell>
          <cell r="D1796">
            <v>1.09576966228601</v>
          </cell>
        </row>
        <row r="1797">
          <cell r="B1797" t="str">
            <v>Rab39a</v>
          </cell>
          <cell r="C1797">
            <v>0.43650159620967499</v>
          </cell>
          <cell r="D1797">
            <v>0.90552814816806904</v>
          </cell>
        </row>
        <row r="1798">
          <cell r="B1798" t="str">
            <v>Pgs1</v>
          </cell>
          <cell r="C1798">
            <v>0.61239111789341205</v>
          </cell>
          <cell r="D1798">
            <v>0.75416399265824297</v>
          </cell>
          <cell r="E1798">
            <v>0.15619412538341099</v>
          </cell>
        </row>
        <row r="1799">
          <cell r="B1799" t="str">
            <v>Nrdc</v>
          </cell>
          <cell r="C1799">
            <v>0.74373727559316105</v>
          </cell>
          <cell r="D1799">
            <v>1.1334293066812899</v>
          </cell>
          <cell r="E1799">
            <v>3.3968645841690098E-2</v>
          </cell>
        </row>
        <row r="1800">
          <cell r="B1800" t="str">
            <v>Czib</v>
          </cell>
          <cell r="C1800">
            <v>0.77748139271680605</v>
          </cell>
          <cell r="D1800">
            <v>0.85873110863863999</v>
          </cell>
        </row>
        <row r="1801">
          <cell r="B1801" t="str">
            <v>Kbtbd3</v>
          </cell>
          <cell r="C1801">
            <v>0.37727107100206903</v>
          </cell>
          <cell r="D1801">
            <v>1.9946507743768001</v>
          </cell>
        </row>
        <row r="1802">
          <cell r="B1802" t="str">
            <v>Serinc5</v>
          </cell>
          <cell r="C1802">
            <v>0.95637086390431802</v>
          </cell>
          <cell r="D1802">
            <v>0.98722993408915505</v>
          </cell>
        </row>
        <row r="1803">
          <cell r="B1803" t="str">
            <v>Gabra5</v>
          </cell>
          <cell r="C1803">
            <v>0.55684329067008298</v>
          </cell>
          <cell r="D1803">
            <v>1.0353904203269499</v>
          </cell>
        </row>
        <row r="1804">
          <cell r="B1804" t="str">
            <v>Nipa1</v>
          </cell>
          <cell r="C1804">
            <v>0.52698129258620896</v>
          </cell>
          <cell r="D1804">
            <v>0.94265048736883805</v>
          </cell>
        </row>
        <row r="1805">
          <cell r="B1805" t="str">
            <v>Scn3b</v>
          </cell>
          <cell r="C1805">
            <v>0.13266571817265599</v>
          </cell>
          <cell r="D1805">
            <v>0.52350361329737405</v>
          </cell>
        </row>
        <row r="1806">
          <cell r="B1806" t="str">
            <v>Tbc1d10b</v>
          </cell>
          <cell r="C1806">
            <v>0.45051634614046199</v>
          </cell>
          <cell r="D1806">
            <v>0.92669880512370095</v>
          </cell>
        </row>
        <row r="1807">
          <cell r="B1807" t="str">
            <v>Elmo2</v>
          </cell>
          <cell r="C1807">
            <v>0.54958961202604395</v>
          </cell>
          <cell r="D1807">
            <v>1.0814076500705501</v>
          </cell>
          <cell r="E1807">
            <v>0.39128416562153701</v>
          </cell>
        </row>
        <row r="1808">
          <cell r="B1808" t="str">
            <v>Txlng</v>
          </cell>
          <cell r="C1808">
            <v>0.85782943609467399</v>
          </cell>
          <cell r="D1808">
            <v>1.12021656865761</v>
          </cell>
        </row>
        <row r="1809">
          <cell r="B1809" t="str">
            <v>Ganab</v>
          </cell>
          <cell r="C1809">
            <v>0.53778199065422405</v>
          </cell>
          <cell r="D1809">
            <v>0.94028416521212699</v>
          </cell>
          <cell r="E1809">
            <v>0.46046531531999502</v>
          </cell>
        </row>
        <row r="1810">
          <cell r="B1810" t="str">
            <v>Oscp1</v>
          </cell>
          <cell r="C1810">
            <v>0.43128195894902499</v>
          </cell>
          <cell r="D1810">
            <v>0.76631719808429999</v>
          </cell>
          <cell r="E1810">
            <v>0.18518019125325899</v>
          </cell>
        </row>
        <row r="1811">
          <cell r="B1811" t="str">
            <v>Fam49a</v>
          </cell>
          <cell r="C1811">
            <v>5.8790307155389403E-2</v>
          </cell>
          <cell r="D1811">
            <v>0.82215733922058698</v>
          </cell>
          <cell r="E1811">
            <v>0.27185892709999399</v>
          </cell>
        </row>
        <row r="1812">
          <cell r="B1812" t="str">
            <v>Mal2</v>
          </cell>
          <cell r="C1812">
            <v>0.87745927899509502</v>
          </cell>
          <cell r="D1812">
            <v>0.98699134360515395</v>
          </cell>
        </row>
        <row r="1813">
          <cell r="B1813" t="str">
            <v>Rbfox3</v>
          </cell>
          <cell r="C1813">
            <v>0.894004959516009</v>
          </cell>
          <cell r="D1813">
            <v>0.94211613364640401</v>
          </cell>
        </row>
        <row r="1814">
          <cell r="B1814" t="str">
            <v>Comtd1</v>
          </cell>
          <cell r="C1814">
            <v>0.22678214463126101</v>
          </cell>
          <cell r="D1814">
            <v>0.82508171591966994</v>
          </cell>
          <cell r="E1814">
            <v>0.15803235809469801</v>
          </cell>
        </row>
        <row r="1815">
          <cell r="B1815" t="str">
            <v>Iars2</v>
          </cell>
          <cell r="C1815">
            <v>0.210832199545506</v>
          </cell>
          <cell r="D1815">
            <v>1.1078019037119</v>
          </cell>
          <cell r="E1815">
            <v>0.425760045591281</v>
          </cell>
        </row>
        <row r="1816">
          <cell r="B1816" t="str">
            <v>Dars2</v>
          </cell>
          <cell r="C1816">
            <v>0.99930230098442696</v>
          </cell>
          <cell r="D1816">
            <v>1.0003363237645699</v>
          </cell>
          <cell r="E1816">
            <v>0.50426403362976602</v>
          </cell>
        </row>
        <row r="1817">
          <cell r="B1817" t="str">
            <v>Ranbp6</v>
          </cell>
          <cell r="C1817">
            <v>0.37336890778966297</v>
          </cell>
          <cell r="D1817">
            <v>0.79574289263341302</v>
          </cell>
        </row>
        <row r="1818">
          <cell r="B1818" t="str">
            <v>Prune1</v>
          </cell>
          <cell r="C1818">
            <v>0.43259391390899798</v>
          </cell>
          <cell r="D1818">
            <v>0.92755946480849105</v>
          </cell>
          <cell r="E1818">
            <v>0.211522134987777</v>
          </cell>
        </row>
        <row r="1819">
          <cell r="B1819" t="str">
            <v>Anks1b</v>
          </cell>
          <cell r="C1819">
            <v>3.4778076681161903E-2</v>
          </cell>
          <cell r="D1819">
            <v>0.43113915156551302</v>
          </cell>
          <cell r="E1819">
            <v>0.20180873650523301</v>
          </cell>
        </row>
        <row r="1820">
          <cell r="B1820" t="str">
            <v>Dlgap2</v>
          </cell>
          <cell r="C1820">
            <v>0.881228799218846</v>
          </cell>
          <cell r="D1820">
            <v>1.0500930898674199</v>
          </cell>
        </row>
        <row r="1821">
          <cell r="B1821" t="str">
            <v>Nup93</v>
          </cell>
          <cell r="C1821">
            <v>0.95578171544148205</v>
          </cell>
          <cell r="D1821">
            <v>1.0220272627934499</v>
          </cell>
          <cell r="E1821">
            <v>0.26437675291418899</v>
          </cell>
        </row>
        <row r="1822">
          <cell r="B1822" t="str">
            <v>Chmp2b</v>
          </cell>
          <cell r="C1822">
            <v>0.19235937217538299</v>
          </cell>
          <cell r="D1822">
            <v>0.55192953718044402</v>
          </cell>
        </row>
        <row r="1823">
          <cell r="B1823" t="str">
            <v>Zc2hc1a</v>
          </cell>
          <cell r="C1823">
            <v>0.21849048651807801</v>
          </cell>
          <cell r="D1823">
            <v>0.881983370519415</v>
          </cell>
          <cell r="E1823">
            <v>0.52608656247673602</v>
          </cell>
        </row>
        <row r="1824">
          <cell r="B1824" t="str">
            <v>Slc6a17</v>
          </cell>
          <cell r="C1824">
            <v>0.60898985017694796</v>
          </cell>
          <cell r="D1824">
            <v>0.91789708017566096</v>
          </cell>
          <cell r="E1824">
            <v>0.53426796768044504</v>
          </cell>
        </row>
        <row r="1825">
          <cell r="B1825" t="str">
            <v>Sgta</v>
          </cell>
          <cell r="C1825">
            <v>0.72046465435199702</v>
          </cell>
          <cell r="D1825">
            <v>0.97387097798895705</v>
          </cell>
          <cell r="E1825">
            <v>0.53289379810148796</v>
          </cell>
        </row>
        <row r="1826">
          <cell r="B1826" t="str">
            <v>Eif2a</v>
          </cell>
          <cell r="C1826">
            <v>2.9811039867502699E-2</v>
          </cell>
          <cell r="D1826">
            <v>0.776835232551643</v>
          </cell>
          <cell r="E1826">
            <v>0.192892041660742</v>
          </cell>
        </row>
        <row r="1827">
          <cell r="B1827" t="str">
            <v>Psmd5</v>
          </cell>
          <cell r="C1827">
            <v>0.53589509814708902</v>
          </cell>
          <cell r="D1827">
            <v>0.96168786880384405</v>
          </cell>
          <cell r="E1827">
            <v>0.42076152545941398</v>
          </cell>
        </row>
        <row r="1828">
          <cell r="B1828" t="str">
            <v>Miga2</v>
          </cell>
          <cell r="C1828">
            <v>0.68726235382081002</v>
          </cell>
          <cell r="D1828">
            <v>1.2414901522307999</v>
          </cell>
        </row>
        <row r="1829">
          <cell r="B1829" t="str">
            <v>Tmem11</v>
          </cell>
          <cell r="C1829">
            <v>0.78523057992801604</v>
          </cell>
          <cell r="D1829">
            <v>1.0106652694274501</v>
          </cell>
          <cell r="E1829">
            <v>0.847780628833116</v>
          </cell>
        </row>
        <row r="1830">
          <cell r="B1830" t="str">
            <v>Ndufv3</v>
          </cell>
          <cell r="C1830">
            <v>0.33305300974798302</v>
          </cell>
          <cell r="D1830">
            <v>0.79413917332836204</v>
          </cell>
          <cell r="E1830">
            <v>0.562496278651889</v>
          </cell>
        </row>
        <row r="1831">
          <cell r="B1831" t="str">
            <v>Ahsa1</v>
          </cell>
          <cell r="C1831">
            <v>0.87448780992713204</v>
          </cell>
          <cell r="D1831">
            <v>0.98812500553809102</v>
          </cell>
          <cell r="E1831">
            <v>0.59737907168377302</v>
          </cell>
        </row>
        <row r="1832">
          <cell r="B1832" t="str">
            <v>Mrps27</v>
          </cell>
          <cell r="C1832">
            <v>0.20629061519601699</v>
          </cell>
          <cell r="D1832">
            <v>2.4409236965141599</v>
          </cell>
        </row>
        <row r="1833">
          <cell r="B1833" t="str">
            <v>Ipo5</v>
          </cell>
          <cell r="C1833">
            <v>0.89341103633249896</v>
          </cell>
          <cell r="D1833">
            <v>1.01430147231484</v>
          </cell>
          <cell r="E1833">
            <v>0.36632360064974401</v>
          </cell>
        </row>
        <row r="1834">
          <cell r="B1834" t="str">
            <v>Baiap2</v>
          </cell>
          <cell r="C1834">
            <v>0.80076040069501997</v>
          </cell>
          <cell r="D1834">
            <v>0.97197336155442104</v>
          </cell>
          <cell r="E1834">
            <v>0.34385477699019501</v>
          </cell>
        </row>
        <row r="1835">
          <cell r="B1835" t="str">
            <v>Smg1</v>
          </cell>
          <cell r="C1835">
            <v>0.81261513129736596</v>
          </cell>
          <cell r="D1835">
            <v>1.10239911993253</v>
          </cell>
        </row>
        <row r="1836">
          <cell r="B1836" t="str">
            <v>Pdhx</v>
          </cell>
          <cell r="C1836">
            <v>0.43828108196600801</v>
          </cell>
          <cell r="D1836">
            <v>0.96941638273678399</v>
          </cell>
          <cell r="E1836">
            <v>0.16616989045533201</v>
          </cell>
        </row>
        <row r="1837">
          <cell r="B1837" t="str">
            <v>Usp54</v>
          </cell>
          <cell r="C1837">
            <v>0.83927389339458502</v>
          </cell>
          <cell r="D1837">
            <v>0.899397156069762</v>
          </cell>
        </row>
        <row r="1838">
          <cell r="B1838" t="str">
            <v>Ablim2</v>
          </cell>
          <cell r="C1838">
            <v>0.47748653785432799</v>
          </cell>
          <cell r="D1838">
            <v>0.89083435326570404</v>
          </cell>
          <cell r="E1838">
            <v>0.97051013966813604</v>
          </cell>
        </row>
        <row r="1839">
          <cell r="B1839" t="str">
            <v>Eea1</v>
          </cell>
          <cell r="C1839">
            <v>0.193026644433478</v>
          </cell>
          <cell r="D1839">
            <v>1.27431851760781</v>
          </cell>
          <cell r="E1839">
            <v>7.0803888307603993E-2</v>
          </cell>
        </row>
        <row r="1840">
          <cell r="B1840" t="str">
            <v>Srsf7</v>
          </cell>
          <cell r="C1840">
            <v>0.30943638610178897</v>
          </cell>
          <cell r="D1840">
            <v>0.76449898091707102</v>
          </cell>
          <cell r="E1840">
            <v>0.24057451834815699</v>
          </cell>
        </row>
        <row r="1841">
          <cell r="B1841" t="str">
            <v>Nceh1</v>
          </cell>
          <cell r="C1841">
            <v>0.38850216629476297</v>
          </cell>
          <cell r="D1841">
            <v>0.903535071512794</v>
          </cell>
          <cell r="E1841">
            <v>8.5624257937754397E-2</v>
          </cell>
        </row>
        <row r="1842">
          <cell r="B1842" t="str">
            <v>Lsamp</v>
          </cell>
          <cell r="C1842">
            <v>8.26261315239398E-2</v>
          </cell>
          <cell r="D1842">
            <v>0.84508682717874295</v>
          </cell>
          <cell r="E1842">
            <v>0.40975480856302499</v>
          </cell>
        </row>
        <row r="1843">
          <cell r="B1843" t="str">
            <v>Rps6kc1</v>
          </cell>
          <cell r="C1843">
            <v>0.72968524681787394</v>
          </cell>
          <cell r="D1843">
            <v>0.76576941761120398</v>
          </cell>
        </row>
        <row r="1844">
          <cell r="B1844" t="str">
            <v>Cadm2</v>
          </cell>
          <cell r="C1844">
            <v>0.79159862196548303</v>
          </cell>
          <cell r="D1844">
            <v>0.98060971613728098</v>
          </cell>
          <cell r="E1844">
            <v>0.12700660602416999</v>
          </cell>
        </row>
        <row r="1845">
          <cell r="B1845" t="str">
            <v>Cpne4</v>
          </cell>
          <cell r="C1845">
            <v>0.25282005244307398</v>
          </cell>
          <cell r="D1845">
            <v>0.90263035185542295</v>
          </cell>
          <cell r="E1845">
            <v>0.85670295783260297</v>
          </cell>
        </row>
        <row r="1846">
          <cell r="B1846" t="str">
            <v>Slc9a7</v>
          </cell>
          <cell r="C1846">
            <v>0.17376673842905899</v>
          </cell>
          <cell r="D1846">
            <v>1.75588183354886</v>
          </cell>
        </row>
        <row r="1847">
          <cell r="B1847" t="str">
            <v>Tarsl2</v>
          </cell>
          <cell r="C1847">
            <v>0.69038064919252495</v>
          </cell>
          <cell r="D1847">
            <v>0.92315850275527001</v>
          </cell>
          <cell r="E1847">
            <v>0.30945967804987701</v>
          </cell>
        </row>
        <row r="1848">
          <cell r="B1848" t="str">
            <v>Srp68</v>
          </cell>
          <cell r="C1848">
            <v>0.115191042041351</v>
          </cell>
          <cell r="D1848">
            <v>2.5553991636736901</v>
          </cell>
        </row>
        <row r="1849">
          <cell r="B1849" t="str">
            <v>Shc2</v>
          </cell>
          <cell r="C1849">
            <v>7.7493187748329598E-2</v>
          </cell>
          <cell r="D1849">
            <v>0.50731730096621597</v>
          </cell>
        </row>
        <row r="1850">
          <cell r="B1850" t="str">
            <v>Me3</v>
          </cell>
          <cell r="C1850">
            <v>0.98963517496578401</v>
          </cell>
          <cell r="D1850">
            <v>1.0012643033669999</v>
          </cell>
          <cell r="E1850">
            <v>0.53266165333952997</v>
          </cell>
        </row>
        <row r="1851">
          <cell r="B1851" t="str">
            <v>Dlat</v>
          </cell>
          <cell r="C1851">
            <v>0.51524001181145995</v>
          </cell>
          <cell r="D1851">
            <v>1.05980317544377</v>
          </cell>
          <cell r="E1851">
            <v>0.78018490980918898</v>
          </cell>
        </row>
        <row r="1852">
          <cell r="B1852" t="str">
            <v>Rab3gap2</v>
          </cell>
          <cell r="C1852">
            <v>0.38842728189972597</v>
          </cell>
          <cell r="D1852">
            <v>1.07515100647985</v>
          </cell>
          <cell r="E1852">
            <v>0.82649586584915202</v>
          </cell>
        </row>
        <row r="1853">
          <cell r="B1853" t="str">
            <v>Fbxo38</v>
          </cell>
          <cell r="C1853">
            <v>0.61154003225008202</v>
          </cell>
          <cell r="D1853">
            <v>0.94306959453288697</v>
          </cell>
        </row>
        <row r="1854">
          <cell r="B1854" t="str">
            <v>Gga3</v>
          </cell>
          <cell r="C1854">
            <v>0.64178737581992495</v>
          </cell>
          <cell r="D1854">
            <v>1.05668854134924</v>
          </cell>
          <cell r="E1854">
            <v>0.59650622684072896</v>
          </cell>
        </row>
        <row r="1855">
          <cell r="B1855" t="str">
            <v>Lars</v>
          </cell>
          <cell r="C1855">
            <v>0.83430773651838996</v>
          </cell>
          <cell r="D1855">
            <v>0.97686744340217901</v>
          </cell>
          <cell r="E1855">
            <v>0.15833145714247299</v>
          </cell>
        </row>
        <row r="1856">
          <cell r="B1856" t="str">
            <v>Ckap4</v>
          </cell>
          <cell r="C1856">
            <v>0.930713505025761</v>
          </cell>
          <cell r="D1856">
            <v>1.0158936876386699</v>
          </cell>
          <cell r="E1856">
            <v>0.84775267139939703</v>
          </cell>
        </row>
        <row r="1857">
          <cell r="B1857" t="str">
            <v>Qars</v>
          </cell>
          <cell r="C1857">
            <v>0.202106005085014</v>
          </cell>
          <cell r="D1857">
            <v>1.2466618481352201</v>
          </cell>
          <cell r="E1857">
            <v>0.334647121083534</v>
          </cell>
        </row>
        <row r="1858">
          <cell r="B1858" t="str">
            <v>Hadha</v>
          </cell>
          <cell r="C1858">
            <v>0.34277616030071101</v>
          </cell>
          <cell r="D1858">
            <v>1.0437079542538299</v>
          </cell>
          <cell r="E1858">
            <v>0.48151605601085501</v>
          </cell>
        </row>
        <row r="1859">
          <cell r="B1859" t="str">
            <v>Coq3</v>
          </cell>
          <cell r="C1859">
            <v>0.39308555627514802</v>
          </cell>
          <cell r="D1859">
            <v>0.83821502783542701</v>
          </cell>
        </row>
        <row r="1860">
          <cell r="B1860" t="str">
            <v>Spata2l</v>
          </cell>
          <cell r="C1860">
            <v>0.98687756309458596</v>
          </cell>
          <cell r="D1860">
            <v>1.00712706360002</v>
          </cell>
          <cell r="E1860">
            <v>0.41395585423787301</v>
          </cell>
        </row>
        <row r="1861">
          <cell r="B1861" t="str">
            <v>Armc6</v>
          </cell>
          <cell r="C1861">
            <v>0.67111195975169602</v>
          </cell>
          <cell r="D1861">
            <v>1.17007557751118</v>
          </cell>
        </row>
        <row r="1862">
          <cell r="B1862" t="str">
            <v>Kbtbd11</v>
          </cell>
          <cell r="C1862">
            <v>0.93713884984052698</v>
          </cell>
          <cell r="D1862">
            <v>0.991806652461099</v>
          </cell>
          <cell r="E1862">
            <v>0.18260658920957901</v>
          </cell>
        </row>
        <row r="1863">
          <cell r="B1863" t="str">
            <v>Acp6</v>
          </cell>
          <cell r="C1863">
            <v>1.9773255143829601E-2</v>
          </cell>
          <cell r="D1863">
            <v>1.9608994153238199</v>
          </cell>
        </row>
        <row r="1864">
          <cell r="B1864" t="str">
            <v>Nars</v>
          </cell>
          <cell r="C1864">
            <v>0.83208203377946</v>
          </cell>
          <cell r="D1864">
            <v>1.0203617154695199</v>
          </cell>
          <cell r="E1864">
            <v>0.49303291476327799</v>
          </cell>
        </row>
        <row r="1865">
          <cell r="B1865" t="str">
            <v>Rpl24</v>
          </cell>
          <cell r="C1865">
            <v>0.90925696716703996</v>
          </cell>
          <cell r="D1865">
            <v>0.988834375599696</v>
          </cell>
          <cell r="E1865">
            <v>0.93149388118736798</v>
          </cell>
        </row>
        <row r="1866">
          <cell r="B1866" t="str">
            <v>Tmem177</v>
          </cell>
          <cell r="C1866">
            <v>0.37114608432238599</v>
          </cell>
          <cell r="D1866">
            <v>1.75948653784417</v>
          </cell>
        </row>
        <row r="1867">
          <cell r="B1867" t="str">
            <v>Daam1</v>
          </cell>
          <cell r="C1867">
            <v>0.26709072856425298</v>
          </cell>
          <cell r="D1867">
            <v>1.2189531046669599</v>
          </cell>
          <cell r="E1867">
            <v>0.39206257432595198</v>
          </cell>
        </row>
        <row r="1868">
          <cell r="B1868" t="str">
            <v>Dmxl2</v>
          </cell>
          <cell r="C1868">
            <v>0.10602404250507901</v>
          </cell>
          <cell r="D1868">
            <v>1.08302164753533</v>
          </cell>
          <cell r="E1868">
            <v>0.42783949586182102</v>
          </cell>
        </row>
        <row r="1869">
          <cell r="B1869" t="str">
            <v>Sgsm1</v>
          </cell>
          <cell r="C1869">
            <v>6.4952478685085496E-2</v>
          </cell>
          <cell r="D1869">
            <v>0.65092973183798897</v>
          </cell>
          <cell r="E1869">
            <v>2.4021452644838501E-2</v>
          </cell>
        </row>
        <row r="1870">
          <cell r="B1870" t="str">
            <v>Elmo1</v>
          </cell>
          <cell r="C1870">
            <v>0.45120213437132001</v>
          </cell>
          <cell r="D1870">
            <v>1.2209752246304699</v>
          </cell>
        </row>
        <row r="1871">
          <cell r="B1871" t="str">
            <v>Rab11fip4</v>
          </cell>
          <cell r="C1871">
            <v>0.75106552374310098</v>
          </cell>
          <cell r="D1871">
            <v>0.89287238739400399</v>
          </cell>
        </row>
        <row r="1872">
          <cell r="B1872" t="str">
            <v>Fam177a1</v>
          </cell>
          <cell r="C1872">
            <v>0.59827650728041304</v>
          </cell>
          <cell r="D1872">
            <v>0.83217483570811501</v>
          </cell>
          <cell r="E1872">
            <v>0.63357202309758398</v>
          </cell>
        </row>
        <row r="1873">
          <cell r="B1873" t="str">
            <v>Palm2</v>
          </cell>
          <cell r="C1873">
            <v>0.82799867781956404</v>
          </cell>
          <cell r="D1873">
            <v>1.1435549516280299</v>
          </cell>
        </row>
        <row r="1874">
          <cell r="B1874" t="str">
            <v>Scfd1</v>
          </cell>
          <cell r="C1874">
            <v>0.74528044556955897</v>
          </cell>
          <cell r="D1874">
            <v>0.90196606753089903</v>
          </cell>
          <cell r="E1874">
            <v>0.48639499096495098</v>
          </cell>
        </row>
        <row r="1875">
          <cell r="B1875" t="str">
            <v>Rell2</v>
          </cell>
          <cell r="C1875">
            <v>0.37493530694124499</v>
          </cell>
          <cell r="D1875">
            <v>1.80109160229645</v>
          </cell>
        </row>
        <row r="1876">
          <cell r="B1876" t="str">
            <v>Prkaa2</v>
          </cell>
          <cell r="C1876">
            <v>0.10420588512074801</v>
          </cell>
          <cell r="D1876">
            <v>1.39821099045466</v>
          </cell>
        </row>
        <row r="1877">
          <cell r="B1877" t="str">
            <v>Man2a2</v>
          </cell>
          <cell r="C1877">
            <v>0.12392861733766999</v>
          </cell>
          <cell r="D1877">
            <v>0.60522326407030702</v>
          </cell>
        </row>
        <row r="1878">
          <cell r="B1878" t="str">
            <v>Clasp2</v>
          </cell>
          <cell r="C1878">
            <v>0.212645793173426</v>
          </cell>
          <cell r="D1878">
            <v>1.17893367277431</v>
          </cell>
          <cell r="E1878">
            <v>0.282491081407656</v>
          </cell>
        </row>
        <row r="1879">
          <cell r="B1879" t="str">
            <v>Slc18a2</v>
          </cell>
          <cell r="C1879">
            <v>0.235806627307243</v>
          </cell>
          <cell r="D1879">
            <v>0.73133573185744605</v>
          </cell>
        </row>
        <row r="1880">
          <cell r="B1880" t="str">
            <v>Kiaa1671</v>
          </cell>
          <cell r="C1880">
            <v>0.76116972353615697</v>
          </cell>
          <cell r="D1880">
            <v>0.84620537473463897</v>
          </cell>
        </row>
        <row r="1881">
          <cell r="B1881" t="str">
            <v>Arf2</v>
          </cell>
          <cell r="C1881">
            <v>0.295166263361549</v>
          </cell>
          <cell r="D1881">
            <v>0.87050495829517405</v>
          </cell>
          <cell r="E1881">
            <v>7.3757915890836001E-3</v>
          </cell>
        </row>
        <row r="1882">
          <cell r="B1882" t="str">
            <v>Ppfia2</v>
          </cell>
          <cell r="C1882">
            <v>0.228296860208446</v>
          </cell>
          <cell r="D1882">
            <v>0.90930700608942205</v>
          </cell>
          <cell r="E1882">
            <v>0.34102162953461501</v>
          </cell>
        </row>
        <row r="1883">
          <cell r="B1883" t="str">
            <v>Ap3s2</v>
          </cell>
          <cell r="C1883">
            <v>0.48689172997986502</v>
          </cell>
          <cell r="D1883">
            <v>0.91738024677542096</v>
          </cell>
          <cell r="E1883">
            <v>0.95475615516085699</v>
          </cell>
        </row>
        <row r="1884">
          <cell r="B1884" t="str">
            <v>Sdhaf4</v>
          </cell>
          <cell r="C1884">
            <v>0.76784783372743304</v>
          </cell>
          <cell r="D1884">
            <v>1.0988143508430399</v>
          </cell>
        </row>
        <row r="1885">
          <cell r="B1885" t="str">
            <v>Tcp11l1</v>
          </cell>
          <cell r="C1885">
            <v>0.59645535018291496</v>
          </cell>
          <cell r="D1885">
            <v>0.78988017758043605</v>
          </cell>
        </row>
        <row r="1886">
          <cell r="B1886" t="str">
            <v>Ndrg4</v>
          </cell>
          <cell r="C1886">
            <v>0.41429538468189803</v>
          </cell>
          <cell r="D1886">
            <v>0.90209111678681397</v>
          </cell>
        </row>
        <row r="1887">
          <cell r="B1887" t="str">
            <v>Srrm2</v>
          </cell>
          <cell r="C1887">
            <v>0.50594070782687395</v>
          </cell>
          <cell r="D1887">
            <v>1.23505438291783</v>
          </cell>
          <cell r="E1887">
            <v>0.65292163495466904</v>
          </cell>
        </row>
        <row r="1888">
          <cell r="B1888" t="str">
            <v>Pik3cb</v>
          </cell>
          <cell r="C1888">
            <v>0.402634012443506</v>
          </cell>
          <cell r="D1888">
            <v>1.30114471434348</v>
          </cell>
        </row>
        <row r="1889">
          <cell r="B1889" t="str">
            <v>Flna</v>
          </cell>
          <cell r="C1889">
            <v>0.98293231689841298</v>
          </cell>
          <cell r="D1889">
            <v>1.00795707854816</v>
          </cell>
          <cell r="E1889">
            <v>0.47600026967084502</v>
          </cell>
        </row>
        <row r="1890">
          <cell r="B1890" t="str">
            <v>Tusc3</v>
          </cell>
          <cell r="C1890">
            <v>0.338728613495963</v>
          </cell>
          <cell r="D1890">
            <v>0.62232052473968003</v>
          </cell>
        </row>
        <row r="1891">
          <cell r="B1891" t="str">
            <v>Cpsf7</v>
          </cell>
          <cell r="C1891">
            <v>0.283383320592132</v>
          </cell>
          <cell r="D1891">
            <v>1.2645214607347499</v>
          </cell>
        </row>
        <row r="1892">
          <cell r="B1892" t="str">
            <v>Kyat1</v>
          </cell>
          <cell r="C1892">
            <v>0.79040007547344104</v>
          </cell>
          <cell r="D1892">
            <v>1.1531789815050899</v>
          </cell>
        </row>
        <row r="1893">
          <cell r="B1893" t="str">
            <v>Ankrd46</v>
          </cell>
          <cell r="C1893">
            <v>7.7895378177902597E-2</v>
          </cell>
          <cell r="D1893">
            <v>2.85051142413562</v>
          </cell>
        </row>
        <row r="1894">
          <cell r="B1894" t="str">
            <v>Gmppb</v>
          </cell>
          <cell r="C1894">
            <v>0.75064040856352798</v>
          </cell>
          <cell r="D1894">
            <v>1.0575192516681799</v>
          </cell>
        </row>
        <row r="1895">
          <cell r="B1895" t="str">
            <v>Iars</v>
          </cell>
          <cell r="C1895">
            <v>0.635632921107954</v>
          </cell>
          <cell r="D1895">
            <v>1.06235627920844</v>
          </cell>
          <cell r="E1895">
            <v>0.85452624776728103</v>
          </cell>
        </row>
        <row r="1896">
          <cell r="B1896" t="str">
            <v>Rap2c</v>
          </cell>
          <cell r="C1896">
            <v>0.92923970565283698</v>
          </cell>
          <cell r="D1896">
            <v>1.0184862733556099</v>
          </cell>
          <cell r="E1896">
            <v>0.88641392437254896</v>
          </cell>
        </row>
        <row r="1897">
          <cell r="B1897" t="str">
            <v>Mrpl22</v>
          </cell>
          <cell r="C1897">
            <v>0.68886351529007905</v>
          </cell>
          <cell r="D1897">
            <v>1.2660906835521999</v>
          </cell>
        </row>
        <row r="1898">
          <cell r="B1898" t="str">
            <v>Hook3</v>
          </cell>
          <cell r="C1898">
            <v>0.50471846436312895</v>
          </cell>
          <cell r="D1898">
            <v>1.09907028582205</v>
          </cell>
          <cell r="E1898">
            <v>0.81414121481074997</v>
          </cell>
        </row>
        <row r="1899">
          <cell r="B1899" t="str">
            <v>Gphn</v>
          </cell>
          <cell r="C1899">
            <v>0.69834987421027706</v>
          </cell>
          <cell r="D1899">
            <v>0.97277737078398296</v>
          </cell>
          <cell r="E1899">
            <v>0.44719763198636397</v>
          </cell>
        </row>
        <row r="1900">
          <cell r="B1900" t="str">
            <v>Timmdc1</v>
          </cell>
          <cell r="C1900">
            <v>3.5196946189000197E-2</v>
          </cell>
          <cell r="D1900">
            <v>0.48271045313146099</v>
          </cell>
        </row>
        <row r="1901">
          <cell r="B1901" t="str">
            <v>Atp6v1h</v>
          </cell>
          <cell r="C1901">
            <v>0.623711402233734</v>
          </cell>
          <cell r="D1901">
            <v>0.98033924832053698</v>
          </cell>
          <cell r="E1901">
            <v>0.41578941699597599</v>
          </cell>
        </row>
        <row r="1902">
          <cell r="B1902" t="str">
            <v>Dpp9</v>
          </cell>
          <cell r="C1902">
            <v>0.11534030741478001</v>
          </cell>
          <cell r="D1902">
            <v>0.29213453713554899</v>
          </cell>
        </row>
        <row r="1903">
          <cell r="B1903" t="str">
            <v>Nat14</v>
          </cell>
          <cell r="C1903">
            <v>0.76385339026045496</v>
          </cell>
          <cell r="D1903">
            <v>0.96170300207239001</v>
          </cell>
        </row>
        <row r="1904">
          <cell r="B1904" t="str">
            <v>Qdpr</v>
          </cell>
          <cell r="C1904">
            <v>0.41858136059332401</v>
          </cell>
          <cell r="D1904">
            <v>1.12902710543508</v>
          </cell>
          <cell r="E1904">
            <v>0.15091712290039699</v>
          </cell>
        </row>
        <row r="1905">
          <cell r="B1905" t="str">
            <v>Stx16</v>
          </cell>
          <cell r="C1905">
            <v>0.21276782521663401</v>
          </cell>
          <cell r="D1905">
            <v>0.84812046990409495</v>
          </cell>
          <cell r="E1905">
            <v>0.519184315565002</v>
          </cell>
        </row>
        <row r="1906">
          <cell r="B1906" t="str">
            <v>Ppme1</v>
          </cell>
          <cell r="C1906">
            <v>0.28713744316950002</v>
          </cell>
          <cell r="D1906">
            <v>0.89295266939622397</v>
          </cell>
          <cell r="E1906">
            <v>0.15762471246637899</v>
          </cell>
        </row>
        <row r="1907">
          <cell r="B1907" t="str">
            <v>Nudt9</v>
          </cell>
          <cell r="C1907">
            <v>0.37603590843599699</v>
          </cell>
          <cell r="D1907">
            <v>1.22420046414132</v>
          </cell>
        </row>
        <row r="1908">
          <cell r="B1908" t="str">
            <v>Pomgnt2</v>
          </cell>
          <cell r="C1908">
            <v>0.84150999576517305</v>
          </cell>
          <cell r="D1908">
            <v>1.0304007847768299</v>
          </cell>
        </row>
        <row r="1909">
          <cell r="B1909" t="str">
            <v>Maob</v>
          </cell>
          <cell r="C1909">
            <v>0.361305590465066</v>
          </cell>
          <cell r="D1909">
            <v>1.1252125000050599</v>
          </cell>
          <cell r="E1909">
            <v>0.38064907340695098</v>
          </cell>
        </row>
        <row r="1910">
          <cell r="B1910" t="str">
            <v>Camk1d</v>
          </cell>
          <cell r="C1910">
            <v>0.88531474540338395</v>
          </cell>
          <cell r="D1910">
            <v>1.01355661105284</v>
          </cell>
          <cell r="E1910">
            <v>0.18014646389469899</v>
          </cell>
        </row>
        <row r="1911">
          <cell r="B1911" t="str">
            <v>Aldh5a1</v>
          </cell>
          <cell r="C1911">
            <v>0.40230177331081302</v>
          </cell>
          <cell r="D1911">
            <v>0.94518599209890997</v>
          </cell>
          <cell r="E1911">
            <v>0.528914786813236</v>
          </cell>
        </row>
        <row r="1912">
          <cell r="B1912" t="str">
            <v>Arrb1</v>
          </cell>
          <cell r="C1912">
            <v>0.51493133636766097</v>
          </cell>
          <cell r="D1912">
            <v>0.86227993223991795</v>
          </cell>
          <cell r="E1912">
            <v>0.95623016898998503</v>
          </cell>
        </row>
        <row r="1913">
          <cell r="B1913" t="str">
            <v>Ptges2</v>
          </cell>
          <cell r="C1913">
            <v>0.32576568310459503</v>
          </cell>
          <cell r="D1913">
            <v>0.49428210753082003</v>
          </cell>
        </row>
        <row r="1914">
          <cell r="B1914" t="str">
            <v>Vps35l</v>
          </cell>
          <cell r="C1914">
            <v>0.28111092760650702</v>
          </cell>
          <cell r="D1914">
            <v>2.12836075862884</v>
          </cell>
        </row>
        <row r="1915">
          <cell r="B1915" t="str">
            <v>Pithd1</v>
          </cell>
          <cell r="C1915">
            <v>0.70964453436721497</v>
          </cell>
          <cell r="D1915">
            <v>1.23029768849673</v>
          </cell>
        </row>
        <row r="1916">
          <cell r="B1916" t="str">
            <v>Acaa2</v>
          </cell>
          <cell r="C1916">
            <v>0.77637893450489404</v>
          </cell>
          <cell r="D1916">
            <v>0.978762754700924</v>
          </cell>
          <cell r="E1916">
            <v>0.47155875735698</v>
          </cell>
        </row>
        <row r="1917">
          <cell r="B1917" t="str">
            <v>Dip2a</v>
          </cell>
          <cell r="C1917">
            <v>0.65763069458885803</v>
          </cell>
          <cell r="D1917">
            <v>1.1033132712998699</v>
          </cell>
          <cell r="E1917">
            <v>0.18072413638711299</v>
          </cell>
        </row>
        <row r="1918">
          <cell r="B1918" t="str">
            <v>Etf1</v>
          </cell>
          <cell r="C1918">
            <v>0.17941052234936999</v>
          </cell>
          <cell r="D1918">
            <v>0.72382214995811001</v>
          </cell>
        </row>
        <row r="1919">
          <cell r="B1919" t="str">
            <v>Naa25</v>
          </cell>
          <cell r="C1919">
            <v>0.940604815517742</v>
          </cell>
          <cell r="D1919">
            <v>1.0194510600392499</v>
          </cell>
          <cell r="E1919">
            <v>0.85575537690488201</v>
          </cell>
        </row>
        <row r="1920">
          <cell r="B1920" t="str">
            <v>Rbbp5</v>
          </cell>
          <cell r="C1920">
            <v>0.65548033245438797</v>
          </cell>
          <cell r="D1920">
            <v>1.23748833468736</v>
          </cell>
        </row>
        <row r="1921">
          <cell r="B1921" t="str">
            <v>Pgam5</v>
          </cell>
          <cell r="C1921">
            <v>0.70716411952641001</v>
          </cell>
          <cell r="D1921">
            <v>1.04367913452563</v>
          </cell>
          <cell r="E1921">
            <v>0.85798036855250004</v>
          </cell>
        </row>
        <row r="1922">
          <cell r="B1922" t="str">
            <v>Vps13c</v>
          </cell>
          <cell r="C1922">
            <v>0.74345892538727598</v>
          </cell>
          <cell r="D1922">
            <v>1.05268377752585</v>
          </cell>
          <cell r="E1922">
            <v>0.18502429980743901</v>
          </cell>
        </row>
        <row r="1923">
          <cell r="B1923" t="str">
            <v>Commd2</v>
          </cell>
          <cell r="C1923">
            <v>0.62810726520295601</v>
          </cell>
          <cell r="D1923">
            <v>1.17541332076024</v>
          </cell>
        </row>
        <row r="1924">
          <cell r="B1924" t="str">
            <v>Agap1</v>
          </cell>
          <cell r="C1924">
            <v>0.666588137559883</v>
          </cell>
          <cell r="D1924">
            <v>1.0187657867484301</v>
          </cell>
          <cell r="E1924">
            <v>0.518934020611306</v>
          </cell>
        </row>
        <row r="1925">
          <cell r="B1925" t="str">
            <v>Ppm1k</v>
          </cell>
          <cell r="C1925">
            <v>0.148094059313155</v>
          </cell>
          <cell r="D1925">
            <v>1.5800009055243101</v>
          </cell>
        </row>
        <row r="1926">
          <cell r="B1926" t="str">
            <v>Osbpl6</v>
          </cell>
          <cell r="C1926">
            <v>0.32763508496015797</v>
          </cell>
          <cell r="D1926">
            <v>1.15116830326133</v>
          </cell>
        </row>
        <row r="1927">
          <cell r="B1927" t="str">
            <v>Slc44a2</v>
          </cell>
          <cell r="C1927">
            <v>0.79060520396715295</v>
          </cell>
          <cell r="D1927">
            <v>0.96395281451056103</v>
          </cell>
        </row>
        <row r="1928">
          <cell r="B1928" t="str">
            <v>Tbcd</v>
          </cell>
          <cell r="C1928">
            <v>0.61280001658148398</v>
          </cell>
          <cell r="D1928">
            <v>1.1018682264661499</v>
          </cell>
          <cell r="E1928">
            <v>0.83214125559472196</v>
          </cell>
        </row>
        <row r="1929">
          <cell r="B1929" t="str">
            <v>Tbc1d17</v>
          </cell>
          <cell r="C1929">
            <v>0.87470873033815799</v>
          </cell>
          <cell r="D1929">
            <v>1.1273994577453501</v>
          </cell>
        </row>
        <row r="1930">
          <cell r="B1930" t="str">
            <v>Fam234b</v>
          </cell>
          <cell r="C1930">
            <v>0.80352797696926503</v>
          </cell>
          <cell r="D1930">
            <v>0.96036531760605504</v>
          </cell>
        </row>
        <row r="1931">
          <cell r="B1931" t="str">
            <v>Tnr</v>
          </cell>
          <cell r="C1931">
            <v>0.52663702012535296</v>
          </cell>
          <cell r="D1931">
            <v>1.0223070878584899</v>
          </cell>
          <cell r="E1931">
            <v>0.214946216482132</v>
          </cell>
        </row>
        <row r="1932">
          <cell r="B1932" t="str">
            <v>Nlgn3</v>
          </cell>
          <cell r="C1932">
            <v>0.54890964226657402</v>
          </cell>
          <cell r="D1932">
            <v>1.0237757654667401</v>
          </cell>
          <cell r="E1932">
            <v>0.14111859839434401</v>
          </cell>
        </row>
        <row r="1933">
          <cell r="B1933" t="str">
            <v>Cars2</v>
          </cell>
          <cell r="C1933">
            <v>0.24383739788133901</v>
          </cell>
          <cell r="D1933">
            <v>1.66313200011422</v>
          </cell>
          <cell r="E1933">
            <v>0.56573838716914204</v>
          </cell>
        </row>
        <row r="1934">
          <cell r="B1934" t="str">
            <v>Itpk1</v>
          </cell>
          <cell r="C1934">
            <v>0.54213293088937897</v>
          </cell>
          <cell r="D1934">
            <v>1.39090434546426</v>
          </cell>
        </row>
        <row r="1935">
          <cell r="B1935" t="str">
            <v>Fsd1l</v>
          </cell>
          <cell r="C1935">
            <v>0.73528835147502003</v>
          </cell>
          <cell r="D1935">
            <v>1.19055798930613</v>
          </cell>
        </row>
        <row r="1936">
          <cell r="B1936" t="str">
            <v>Cadps2</v>
          </cell>
          <cell r="C1936">
            <v>0.180988444454729</v>
          </cell>
          <cell r="D1936">
            <v>0.80274663189008399</v>
          </cell>
        </row>
        <row r="1937">
          <cell r="B1937" t="str">
            <v>Parp12</v>
          </cell>
          <cell r="C1937">
            <v>0.55276646602847201</v>
          </cell>
          <cell r="D1937">
            <v>2.2415150816188798</v>
          </cell>
        </row>
        <row r="1938">
          <cell r="B1938" t="str">
            <v>Dnm3</v>
          </cell>
          <cell r="C1938">
            <v>0.48034263166959701</v>
          </cell>
          <cell r="D1938">
            <v>1.08082611901881</v>
          </cell>
          <cell r="E1938">
            <v>0.30006430502398401</v>
          </cell>
        </row>
        <row r="1939">
          <cell r="B1939" t="str">
            <v>Tigar</v>
          </cell>
          <cell r="C1939">
            <v>0.99376156543715299</v>
          </cell>
          <cell r="D1939">
            <v>0.99900780527197597</v>
          </cell>
          <cell r="E1939">
            <v>0.93097101103252999</v>
          </cell>
        </row>
        <row r="1940">
          <cell r="B1940" t="str">
            <v>Dcun1d2</v>
          </cell>
          <cell r="C1940">
            <v>0.19253767225457999</v>
          </cell>
          <cell r="D1940">
            <v>1.7031877937227899</v>
          </cell>
        </row>
        <row r="1941">
          <cell r="B1941" t="str">
            <v>Glmn</v>
          </cell>
          <cell r="C1941">
            <v>0.52768324876602801</v>
          </cell>
          <cell r="D1941">
            <v>0.87139185614611603</v>
          </cell>
        </row>
        <row r="1942">
          <cell r="B1942" t="str">
            <v>Dock10</v>
          </cell>
          <cell r="C1942">
            <v>0.143098258355152</v>
          </cell>
          <cell r="D1942">
            <v>2.3598922741678598</v>
          </cell>
        </row>
        <row r="1943">
          <cell r="B1943" t="str">
            <v>Nhlrc2</v>
          </cell>
          <cell r="C1943">
            <v>0.36581158300445998</v>
          </cell>
          <cell r="D1943">
            <v>1.1602531899260899</v>
          </cell>
        </row>
        <row r="1944">
          <cell r="B1944" t="str">
            <v>Chpt1</v>
          </cell>
          <cell r="C1944">
            <v>0.84297322709993205</v>
          </cell>
          <cell r="D1944">
            <v>0.89269406187595002</v>
          </cell>
        </row>
        <row r="1945">
          <cell r="B1945" t="str">
            <v>Map1s</v>
          </cell>
          <cell r="C1945">
            <v>0.33165186990627799</v>
          </cell>
          <cell r="D1945">
            <v>1.44436533001679</v>
          </cell>
          <cell r="E1945">
            <v>9.3966926894797395E-2</v>
          </cell>
        </row>
        <row r="1946">
          <cell r="B1946" t="str">
            <v>Camkk2</v>
          </cell>
          <cell r="C1946">
            <v>0.490580548002155</v>
          </cell>
          <cell r="D1946">
            <v>0.85563616074974203</v>
          </cell>
          <cell r="E1946">
            <v>0.44385085616208197</v>
          </cell>
        </row>
        <row r="1947">
          <cell r="B1947" t="str">
            <v>Snx16</v>
          </cell>
          <cell r="C1947">
            <v>0.22243265534645901</v>
          </cell>
          <cell r="D1947">
            <v>1.6419111739861301</v>
          </cell>
        </row>
        <row r="1948">
          <cell r="B1948" t="str">
            <v>Farsa</v>
          </cell>
          <cell r="C1948">
            <v>0.75387015836710902</v>
          </cell>
          <cell r="D1948">
            <v>0.88798540520145597</v>
          </cell>
          <cell r="E1948">
            <v>0.91981363863045595</v>
          </cell>
        </row>
        <row r="1949">
          <cell r="B1949" t="str">
            <v>Vps26b</v>
          </cell>
          <cell r="C1949">
            <v>0.53974739067182198</v>
          </cell>
          <cell r="D1949">
            <v>0.933495880259817</v>
          </cell>
          <cell r="E1949">
            <v>0.36839130166553002</v>
          </cell>
        </row>
        <row r="1950">
          <cell r="B1950" t="str">
            <v>Tmx4</v>
          </cell>
          <cell r="C1950">
            <v>0.71146857432483301</v>
          </cell>
          <cell r="D1950">
            <v>1.05632036539353</v>
          </cell>
          <cell r="E1950">
            <v>0.57862939370902799</v>
          </cell>
        </row>
        <row r="1951">
          <cell r="B1951" t="str">
            <v>Asrgl1</v>
          </cell>
          <cell r="C1951">
            <v>0.159496223250742</v>
          </cell>
          <cell r="D1951">
            <v>1.1373196528815599</v>
          </cell>
          <cell r="E1951">
            <v>2.00456597639664E-3</v>
          </cell>
        </row>
        <row r="1952">
          <cell r="B1952" t="str">
            <v>Coro2a</v>
          </cell>
          <cell r="C1952">
            <v>0.21475578650659899</v>
          </cell>
          <cell r="D1952">
            <v>1.7727357178181</v>
          </cell>
        </row>
        <row r="1953">
          <cell r="B1953" t="str">
            <v>Sipa1l1</v>
          </cell>
          <cell r="C1953">
            <v>8.2651692924687506E-2</v>
          </cell>
          <cell r="D1953">
            <v>0.41982500620978103</v>
          </cell>
        </row>
        <row r="1954">
          <cell r="B1954" t="str">
            <v>Ppp4r4</v>
          </cell>
          <cell r="C1954">
            <v>0.66536170515340098</v>
          </cell>
          <cell r="D1954">
            <v>0.76920902647809797</v>
          </cell>
        </row>
        <row r="1955">
          <cell r="B1955" t="str">
            <v>Exog</v>
          </cell>
          <cell r="C1955">
            <v>0.66016331155844898</v>
          </cell>
          <cell r="D1955">
            <v>0.943247986436621</v>
          </cell>
          <cell r="E1955">
            <v>0.342189947069934</v>
          </cell>
        </row>
        <row r="1956">
          <cell r="B1956" t="str">
            <v>Cpne1</v>
          </cell>
          <cell r="C1956">
            <v>0.56620296115406998</v>
          </cell>
          <cell r="D1956">
            <v>0.93602187106816903</v>
          </cell>
          <cell r="E1956">
            <v>0.74722536799819805</v>
          </cell>
        </row>
        <row r="1957">
          <cell r="B1957" t="str">
            <v>Thop1</v>
          </cell>
          <cell r="C1957">
            <v>0.23044022584245799</v>
          </cell>
          <cell r="D1957">
            <v>1.2297584210555901</v>
          </cell>
          <cell r="E1957">
            <v>3.4013541137939703E-2</v>
          </cell>
        </row>
        <row r="1958">
          <cell r="B1958" t="str">
            <v>Sept11</v>
          </cell>
          <cell r="C1958">
            <v>0.52526594920772296</v>
          </cell>
          <cell r="D1958">
            <v>1.06195415074708</v>
          </cell>
          <cell r="E1958">
            <v>0.971456547663056</v>
          </cell>
        </row>
        <row r="1959">
          <cell r="B1959" t="str">
            <v>Znf428</v>
          </cell>
          <cell r="C1959">
            <v>0.87036966892748302</v>
          </cell>
          <cell r="D1959">
            <v>0.89335347591027203</v>
          </cell>
        </row>
        <row r="1960">
          <cell r="B1960" t="str">
            <v>Ccz1</v>
          </cell>
          <cell r="C1960">
            <v>0.61887652605910204</v>
          </cell>
          <cell r="D1960">
            <v>0.80327295376090602</v>
          </cell>
        </row>
        <row r="1961">
          <cell r="B1961" t="str">
            <v>Washc5</v>
          </cell>
          <cell r="C1961">
            <v>2.4172117374815099E-2</v>
          </cell>
          <cell r="D1961">
            <v>1.7613345254464501</v>
          </cell>
          <cell r="E1961">
            <v>0.44437498492247901</v>
          </cell>
        </row>
        <row r="1962">
          <cell r="B1962" t="str">
            <v>Rbm14</v>
          </cell>
          <cell r="C1962">
            <v>0.75301316001100405</v>
          </cell>
          <cell r="D1962">
            <v>1.05467399843243</v>
          </cell>
          <cell r="E1962">
            <v>0.62526755329688799</v>
          </cell>
        </row>
        <row r="1963">
          <cell r="B1963" t="str">
            <v>Fam120c</v>
          </cell>
          <cell r="C1963">
            <v>0.74642448515469795</v>
          </cell>
          <cell r="D1963">
            <v>0.911943137048292</v>
          </cell>
        </row>
        <row r="1964">
          <cell r="B1964" t="str">
            <v>Hgh1</v>
          </cell>
          <cell r="C1964">
            <v>0.98358085355549496</v>
          </cell>
          <cell r="D1964">
            <v>0.98439142213339303</v>
          </cell>
        </row>
        <row r="1965">
          <cell r="B1965" t="str">
            <v>Shisa7</v>
          </cell>
          <cell r="C1965">
            <v>4.6196771335260199E-2</v>
          </cell>
          <cell r="D1965">
            <v>0.89083970424483905</v>
          </cell>
          <cell r="E1965">
            <v>9.8096914710592203E-2</v>
          </cell>
        </row>
        <row r="1966">
          <cell r="B1966" t="str">
            <v>Gpr158</v>
          </cell>
          <cell r="C1966">
            <v>0.20390827681769999</v>
          </cell>
          <cell r="D1966">
            <v>1.2304486660981999</v>
          </cell>
          <cell r="E1966">
            <v>0.57606593902197401</v>
          </cell>
        </row>
        <row r="1967">
          <cell r="B1967" t="str">
            <v>Pex5l</v>
          </cell>
          <cell r="C1967">
            <v>0.23803915334900799</v>
          </cell>
          <cell r="D1967">
            <v>1.2955200964923299</v>
          </cell>
          <cell r="E1967">
            <v>0.73021955361189705</v>
          </cell>
        </row>
        <row r="1968">
          <cell r="B1968" t="str">
            <v>Eri3</v>
          </cell>
          <cell r="C1968">
            <v>0.61445537426389396</v>
          </cell>
          <cell r="D1968">
            <v>0.89439610234773503</v>
          </cell>
        </row>
        <row r="1969">
          <cell r="B1969" t="str">
            <v>Aida</v>
          </cell>
          <cell r="C1969">
            <v>0.34951210107601399</v>
          </cell>
          <cell r="D1969">
            <v>0.55625486467778495</v>
          </cell>
        </row>
        <row r="1970">
          <cell r="B1970" t="str">
            <v>Csnk1g3</v>
          </cell>
          <cell r="C1970">
            <v>0.56150149212649403</v>
          </cell>
          <cell r="D1970">
            <v>0.834387223912198</v>
          </cell>
        </row>
        <row r="1971">
          <cell r="B1971" t="str">
            <v>Endod1</v>
          </cell>
          <cell r="C1971">
            <v>0.39947945302191801</v>
          </cell>
          <cell r="D1971">
            <v>0.90831291046616902</v>
          </cell>
          <cell r="E1971">
            <v>0.56919785499306597</v>
          </cell>
        </row>
        <row r="1972">
          <cell r="B1972" t="str">
            <v>Nadk2</v>
          </cell>
          <cell r="C1972">
            <v>1.18320515013393E-2</v>
          </cell>
          <cell r="D1972">
            <v>0.83928349159443105</v>
          </cell>
          <cell r="E1972">
            <v>0.158956026710697</v>
          </cell>
        </row>
        <row r="1973">
          <cell r="B1973" t="str">
            <v>Tbcel</v>
          </cell>
          <cell r="C1973">
            <v>0.42624130648387698</v>
          </cell>
          <cell r="D1973">
            <v>0.62615936650145498</v>
          </cell>
        </row>
        <row r="1974">
          <cell r="B1974" t="str">
            <v>Sept10</v>
          </cell>
          <cell r="C1974">
            <v>0.73110519904930704</v>
          </cell>
          <cell r="D1974">
            <v>0.82096699230163095</v>
          </cell>
        </row>
        <row r="1975">
          <cell r="B1975" t="str">
            <v>Wdr26</v>
          </cell>
          <cell r="C1975">
            <v>0.30245689338588</v>
          </cell>
          <cell r="D1975">
            <v>0.80104498109181599</v>
          </cell>
        </row>
        <row r="1976">
          <cell r="B1976" t="str">
            <v>Zfp57</v>
          </cell>
          <cell r="C1976">
            <v>0.85812438042556505</v>
          </cell>
          <cell r="D1976">
            <v>1.0340727149585101</v>
          </cell>
        </row>
        <row r="1977">
          <cell r="B1977" t="str">
            <v>Fam126b</v>
          </cell>
          <cell r="C1977">
            <v>0.77817115891043098</v>
          </cell>
          <cell r="D1977">
            <v>1.0259821758146599</v>
          </cell>
          <cell r="E1977">
            <v>0.50896128574117205</v>
          </cell>
        </row>
        <row r="1978">
          <cell r="B1978" t="str">
            <v>Vps52</v>
          </cell>
          <cell r="C1978">
            <v>0.29926412590429102</v>
          </cell>
          <cell r="D1978">
            <v>0.77494390802875501</v>
          </cell>
          <cell r="E1978">
            <v>0.95065089536588798</v>
          </cell>
        </row>
        <row r="1979">
          <cell r="B1979" t="str">
            <v>Crbn</v>
          </cell>
          <cell r="C1979">
            <v>0.37463133304660401</v>
          </cell>
          <cell r="D1979">
            <v>0.62607084433997395</v>
          </cell>
        </row>
        <row r="1980">
          <cell r="B1980" t="str">
            <v>Pcyox1l</v>
          </cell>
          <cell r="C1980">
            <v>0.45618776917798498</v>
          </cell>
          <cell r="D1980">
            <v>1.23803288028923</v>
          </cell>
          <cell r="E1980">
            <v>0.88924916005181698</v>
          </cell>
        </row>
        <row r="1981">
          <cell r="B1981" t="str">
            <v>Trim9</v>
          </cell>
          <cell r="C1981">
            <v>0.93168127653036503</v>
          </cell>
          <cell r="D1981">
            <v>0.97476704202075104</v>
          </cell>
          <cell r="E1981">
            <v>0.94802508238022498</v>
          </cell>
        </row>
        <row r="1982">
          <cell r="B1982" t="str">
            <v>Uba6</v>
          </cell>
          <cell r="C1982">
            <v>0.42616346496924901</v>
          </cell>
          <cell r="D1982">
            <v>0.68895154315691598</v>
          </cell>
        </row>
        <row r="1983">
          <cell r="B1983" t="str">
            <v>Emc1</v>
          </cell>
          <cell r="C1983">
            <v>0.50521124951055496</v>
          </cell>
          <cell r="D1983">
            <v>0.70595456395358602</v>
          </cell>
        </row>
        <row r="1984">
          <cell r="B1984" t="str">
            <v>Myef2</v>
          </cell>
          <cell r="C1984">
            <v>0.43229367421040998</v>
          </cell>
          <cell r="D1984">
            <v>1.1923908093608999</v>
          </cell>
          <cell r="E1984">
            <v>0.44925956598212602</v>
          </cell>
        </row>
        <row r="1985">
          <cell r="B1985" t="str">
            <v>Uba3</v>
          </cell>
          <cell r="C1985">
            <v>0.97652295461292804</v>
          </cell>
          <cell r="D1985">
            <v>1.0044823577711399</v>
          </cell>
          <cell r="E1985">
            <v>0.94966991113982901</v>
          </cell>
        </row>
        <row r="1986">
          <cell r="B1986" t="str">
            <v>Scai</v>
          </cell>
          <cell r="C1986">
            <v>0.24359761712507</v>
          </cell>
          <cell r="D1986">
            <v>0.86077812100004703</v>
          </cell>
          <cell r="E1986">
            <v>0.623978416921252</v>
          </cell>
        </row>
        <row r="1987">
          <cell r="B1987" t="str">
            <v>Ank2</v>
          </cell>
          <cell r="C1987">
            <v>0.78819142949761101</v>
          </cell>
          <cell r="D1987">
            <v>1.01319285438024</v>
          </cell>
          <cell r="E1987">
            <v>0.79612509900995099</v>
          </cell>
        </row>
        <row r="1988">
          <cell r="B1988" t="str">
            <v>Elfn1</v>
          </cell>
          <cell r="C1988">
            <v>0.943317835807855</v>
          </cell>
          <cell r="D1988">
            <v>1.0272938777637901</v>
          </cell>
        </row>
        <row r="1989">
          <cell r="B1989" t="str">
            <v>Tsr2</v>
          </cell>
          <cell r="C1989">
            <v>0.85757076331458904</v>
          </cell>
          <cell r="D1989">
            <v>0.98400993058717401</v>
          </cell>
        </row>
        <row r="1990">
          <cell r="B1990" t="str">
            <v>Strip2</v>
          </cell>
          <cell r="C1990">
            <v>0.154493060078014</v>
          </cell>
          <cell r="D1990">
            <v>1.4232905632961199</v>
          </cell>
        </row>
        <row r="1991">
          <cell r="B1991" t="str">
            <v>Shisa4</v>
          </cell>
          <cell r="C1991">
            <v>0.55717460170890298</v>
          </cell>
          <cell r="D1991">
            <v>1.0995921516808</v>
          </cell>
        </row>
        <row r="1992">
          <cell r="B1992" t="str">
            <v>Pgm2l1</v>
          </cell>
          <cell r="C1992">
            <v>0.12889808062334801</v>
          </cell>
          <cell r="D1992">
            <v>0.91962486457549597</v>
          </cell>
          <cell r="E1992">
            <v>5.3299115525798198E-2</v>
          </cell>
        </row>
        <row r="1993">
          <cell r="B1993" t="str">
            <v>Podxl2</v>
          </cell>
          <cell r="C1993">
            <v>0.386185037578892</v>
          </cell>
          <cell r="D1993">
            <v>2.4814794542094099</v>
          </cell>
        </row>
        <row r="1994">
          <cell r="B1994" t="str">
            <v>Iba57</v>
          </cell>
          <cell r="C1994">
            <v>0.358926789307004</v>
          </cell>
          <cell r="D1994">
            <v>0.73300777171612597</v>
          </cell>
          <cell r="E1994">
            <v>0.86748800154100503</v>
          </cell>
        </row>
        <row r="1995">
          <cell r="B1995" t="str">
            <v>Immt</v>
          </cell>
          <cell r="C1995">
            <v>0.87048620522253795</v>
          </cell>
          <cell r="D1995">
            <v>1.0071676240558001</v>
          </cell>
          <cell r="E1995">
            <v>0.58792770658907501</v>
          </cell>
        </row>
        <row r="1996">
          <cell r="B1996" t="str">
            <v>Acat2</v>
          </cell>
          <cell r="C1996">
            <v>0.89299842656870698</v>
          </cell>
          <cell r="D1996">
            <v>0.98386338545049101</v>
          </cell>
          <cell r="E1996">
            <v>0.56113991579182398</v>
          </cell>
        </row>
        <row r="1997">
          <cell r="B1997" t="str">
            <v>Wdr37</v>
          </cell>
          <cell r="C1997">
            <v>0.68827009343392997</v>
          </cell>
          <cell r="D1997">
            <v>1.05250125530932</v>
          </cell>
          <cell r="E1997">
            <v>0.93980647628087899</v>
          </cell>
        </row>
        <row r="1998">
          <cell r="B1998" t="str">
            <v>Ephb1</v>
          </cell>
          <cell r="C1998">
            <v>0.726576334636446</v>
          </cell>
          <cell r="D1998">
            <v>0.83936002092505602</v>
          </cell>
        </row>
        <row r="1999">
          <cell r="B1999" t="str">
            <v>Abi1</v>
          </cell>
          <cell r="C1999">
            <v>0.19875683136233599</v>
          </cell>
          <cell r="D1999">
            <v>1.24370204174944</v>
          </cell>
          <cell r="E1999">
            <v>4.8746554079405903E-2</v>
          </cell>
        </row>
        <row r="2000">
          <cell r="B2000" t="str">
            <v>Dctn4</v>
          </cell>
          <cell r="C2000">
            <v>0.57079731379577703</v>
          </cell>
          <cell r="D2000">
            <v>1.0636652385462599</v>
          </cell>
          <cell r="E2000">
            <v>0.36186698428888298</v>
          </cell>
        </row>
        <row r="2001">
          <cell r="B2001" t="str">
            <v>Ttc19</v>
          </cell>
          <cell r="C2001">
            <v>0.19244453181617499</v>
          </cell>
          <cell r="D2001">
            <v>1.8097179568873301</v>
          </cell>
          <cell r="E2001">
            <v>0.13891085560778901</v>
          </cell>
        </row>
        <row r="2002">
          <cell r="B2002" t="str">
            <v>Cacnb2</v>
          </cell>
          <cell r="C2002">
            <v>0.99240138290295998</v>
          </cell>
          <cell r="D2002">
            <v>0.999208452550572</v>
          </cell>
        </row>
        <row r="2003">
          <cell r="B2003" t="str">
            <v>Synpo</v>
          </cell>
          <cell r="C2003">
            <v>0.66697287672823602</v>
          </cell>
          <cell r="D2003">
            <v>1.05541930955079</v>
          </cell>
          <cell r="E2003">
            <v>0.34508080161146099</v>
          </cell>
        </row>
        <row r="2004">
          <cell r="B2004" t="str">
            <v>Vwa8</v>
          </cell>
          <cell r="C2004">
            <v>0.40850333396021499</v>
          </cell>
          <cell r="D2004">
            <v>1.68429304535135</v>
          </cell>
          <cell r="E2004">
            <v>0.37463204948574702</v>
          </cell>
        </row>
        <row r="2005">
          <cell r="B2005" t="str">
            <v>Ufl1</v>
          </cell>
          <cell r="C2005">
            <v>0.47926535110538399</v>
          </cell>
          <cell r="D2005">
            <v>1.0859135882812001</v>
          </cell>
        </row>
        <row r="2006">
          <cell r="B2006" t="str">
            <v>Amer2</v>
          </cell>
          <cell r="C2006">
            <v>0.253143237803095</v>
          </cell>
          <cell r="D2006">
            <v>0.69627616079120203</v>
          </cell>
        </row>
        <row r="2007">
          <cell r="B2007" t="str">
            <v>H2afy2</v>
          </cell>
          <cell r="C2007">
            <v>0.62503571958535997</v>
          </cell>
          <cell r="D2007">
            <v>0.88934415342467699</v>
          </cell>
        </row>
        <row r="2008">
          <cell r="B2008" t="str">
            <v>Bcas3</v>
          </cell>
          <cell r="C2008">
            <v>0.53087488309018704</v>
          </cell>
          <cell r="D2008">
            <v>0.89368102085413703</v>
          </cell>
          <cell r="E2008">
            <v>0.15302649782163699</v>
          </cell>
        </row>
        <row r="2009">
          <cell r="B2009" t="str">
            <v>Pabpn1</v>
          </cell>
          <cell r="C2009">
            <v>0.929505580890014</v>
          </cell>
          <cell r="D2009">
            <v>1.0091479727786501</v>
          </cell>
        </row>
        <row r="2010">
          <cell r="B2010" t="str">
            <v>Tceal5</v>
          </cell>
          <cell r="C2010">
            <v>0.70338321644622703</v>
          </cell>
          <cell r="D2010">
            <v>0.95299368036210097</v>
          </cell>
          <cell r="E2010">
            <v>0.55179067263817405</v>
          </cell>
        </row>
        <row r="2011">
          <cell r="B2011" t="str">
            <v>Inpp5f</v>
          </cell>
          <cell r="C2011">
            <v>0.90256519434482696</v>
          </cell>
          <cell r="D2011">
            <v>1.06590165309976</v>
          </cell>
        </row>
        <row r="2012">
          <cell r="B2012" t="str">
            <v>Vcpip1</v>
          </cell>
          <cell r="C2012">
            <v>0.66063910107134305</v>
          </cell>
          <cell r="D2012">
            <v>1.0365004455675999</v>
          </cell>
          <cell r="E2012">
            <v>0.99135485876058704</v>
          </cell>
        </row>
        <row r="2013">
          <cell r="B2013" t="str">
            <v>Txnl1</v>
          </cell>
          <cell r="C2013">
            <v>0.87189912613572396</v>
          </cell>
          <cell r="D2013">
            <v>0.99043175407768802</v>
          </cell>
          <cell r="E2013">
            <v>0.54577802783988605</v>
          </cell>
        </row>
        <row r="2014">
          <cell r="B2014" t="str">
            <v>Snx30</v>
          </cell>
          <cell r="C2014">
            <v>0.24350420044488699</v>
          </cell>
          <cell r="D2014">
            <v>0.68129492682812498</v>
          </cell>
        </row>
        <row r="2015">
          <cell r="B2015" t="str">
            <v>Nkiras1</v>
          </cell>
          <cell r="C2015">
            <v>0.368594904637842</v>
          </cell>
          <cell r="D2015">
            <v>0.59813040451707</v>
          </cell>
        </row>
        <row r="2016">
          <cell r="B2016" t="str">
            <v>Naa30</v>
          </cell>
          <cell r="C2016">
            <v>0.35569199319188399</v>
          </cell>
          <cell r="D2016">
            <v>0.61950132054415397</v>
          </cell>
        </row>
        <row r="2017">
          <cell r="B2017" t="str">
            <v>Scyl2</v>
          </cell>
          <cell r="C2017">
            <v>0.71901890316618</v>
          </cell>
          <cell r="D2017">
            <v>0.94392425822445503</v>
          </cell>
        </row>
        <row r="2018">
          <cell r="B2018" t="str">
            <v>Nedd4l</v>
          </cell>
          <cell r="C2018">
            <v>0.95935184193494405</v>
          </cell>
          <cell r="D2018">
            <v>1.0082254832725099</v>
          </cell>
          <cell r="E2018">
            <v>0.62693483442919296</v>
          </cell>
        </row>
        <row r="2019">
          <cell r="B2019" t="str">
            <v>Polr2b</v>
          </cell>
          <cell r="C2019">
            <v>0.536254113953054</v>
          </cell>
          <cell r="D2019">
            <v>1.2056118820902699</v>
          </cell>
          <cell r="E2019">
            <v>0.99730961961452702</v>
          </cell>
        </row>
        <row r="2020">
          <cell r="B2020" t="str">
            <v>Aqr</v>
          </cell>
          <cell r="C2020">
            <v>0.50036727606734499</v>
          </cell>
          <cell r="D2020">
            <v>1.47015411364113</v>
          </cell>
        </row>
        <row r="2021">
          <cell r="B2021" t="str">
            <v>Smc2</v>
          </cell>
          <cell r="C2021">
            <v>0.93441045177788795</v>
          </cell>
          <cell r="D2021">
            <v>0.97213505200091199</v>
          </cell>
        </row>
        <row r="2022">
          <cell r="B2022" t="str">
            <v>Akr7a2</v>
          </cell>
          <cell r="C2022">
            <v>5.4846520573257798E-2</v>
          </cell>
          <cell r="D2022">
            <v>0.90027592072470097</v>
          </cell>
          <cell r="E2022">
            <v>0.52944787159156703</v>
          </cell>
        </row>
        <row r="2023">
          <cell r="B2023" t="str">
            <v>Ppm1f</v>
          </cell>
          <cell r="C2023">
            <v>2.6445588627329299E-2</v>
          </cell>
          <cell r="D2023">
            <v>1.1809778702450799</v>
          </cell>
        </row>
        <row r="2024">
          <cell r="B2024" t="str">
            <v>Tns2</v>
          </cell>
          <cell r="C2024">
            <v>6.45733423820571E-2</v>
          </cell>
          <cell r="D2024">
            <v>1.6515753459028</v>
          </cell>
        </row>
        <row r="2025">
          <cell r="B2025" t="str">
            <v>Eprs</v>
          </cell>
          <cell r="C2025">
            <v>0.53027930071910301</v>
          </cell>
          <cell r="D2025">
            <v>0.94794265613718798</v>
          </cell>
          <cell r="E2025">
            <v>7.9475294746165895E-2</v>
          </cell>
        </row>
        <row r="2026">
          <cell r="B2026" t="str">
            <v>Rgs12</v>
          </cell>
          <cell r="C2026">
            <v>0.15586160224588799</v>
          </cell>
          <cell r="D2026">
            <v>1.95272966236382</v>
          </cell>
          <cell r="E2026">
            <v>0.47057681056863498</v>
          </cell>
        </row>
        <row r="2027">
          <cell r="B2027" t="str">
            <v>Wdr47</v>
          </cell>
          <cell r="C2027">
            <v>0.12540991140039401</v>
          </cell>
          <cell r="D2027">
            <v>0.80826713038698295</v>
          </cell>
          <cell r="E2027">
            <v>0.54087378096063299</v>
          </cell>
        </row>
        <row r="2028">
          <cell r="B2028" t="str">
            <v>Tcerg1</v>
          </cell>
          <cell r="C2028">
            <v>2.29366409519625E-2</v>
          </cell>
          <cell r="D2028">
            <v>1.3339293253520801</v>
          </cell>
          <cell r="E2028">
            <v>8.4345904056274207E-2</v>
          </cell>
        </row>
        <row r="2029">
          <cell r="B2029" t="str">
            <v>Lonp1</v>
          </cell>
          <cell r="C2029">
            <v>0.430705334279187</v>
          </cell>
          <cell r="D2029">
            <v>1.0666222194774999</v>
          </cell>
          <cell r="E2029">
            <v>0.30960423785739299</v>
          </cell>
        </row>
        <row r="2030">
          <cell r="B2030" t="str">
            <v>Gnal</v>
          </cell>
          <cell r="C2030">
            <v>0.54095238258693101</v>
          </cell>
          <cell r="D2030">
            <v>0.61024307620949403</v>
          </cell>
          <cell r="E2030">
            <v>0.21391778550518201</v>
          </cell>
        </row>
        <row r="2031">
          <cell r="B2031" t="str">
            <v>Adgrb2</v>
          </cell>
          <cell r="C2031">
            <v>0.28013146128677402</v>
          </cell>
          <cell r="D2031">
            <v>2.14297216008055</v>
          </cell>
        </row>
        <row r="2032">
          <cell r="B2032" t="str">
            <v>Hist1h2bk</v>
          </cell>
          <cell r="C2032">
            <v>0.78533610860401704</v>
          </cell>
          <cell r="D2032">
            <v>1.7574946604075401</v>
          </cell>
          <cell r="E2032">
            <v>0.15795305287196801</v>
          </cell>
        </row>
        <row r="2033">
          <cell r="B2033" t="str">
            <v>Hist1h2bp</v>
          </cell>
          <cell r="C2033">
            <v>0.89726114514814403</v>
          </cell>
          <cell r="D2033">
            <v>1.17582023317814</v>
          </cell>
          <cell r="E2033">
            <v>0.39949154210780702</v>
          </cell>
        </row>
        <row r="2034">
          <cell r="B2034" t="str">
            <v>Calcoco1</v>
          </cell>
          <cell r="C2034">
            <v>0.66850759194276299</v>
          </cell>
          <cell r="D2034">
            <v>1.0308917737734</v>
          </cell>
          <cell r="E2034">
            <v>0.83717101116949799</v>
          </cell>
        </row>
        <row r="2035">
          <cell r="B2035" t="str">
            <v>Tph2</v>
          </cell>
          <cell r="C2035">
            <v>6.5897470566671099E-2</v>
          </cell>
          <cell r="D2035">
            <v>1.1036434073585599</v>
          </cell>
          <cell r="E2035">
            <v>0.783660979257919</v>
          </cell>
        </row>
        <row r="2036">
          <cell r="B2036" t="str">
            <v>Ogt</v>
          </cell>
          <cell r="C2036">
            <v>0.44845946669271602</v>
          </cell>
          <cell r="D2036">
            <v>1.08831856704056</v>
          </cell>
          <cell r="E2036">
            <v>0.363424758878298</v>
          </cell>
        </row>
        <row r="2037">
          <cell r="B2037" t="str">
            <v>Nav1</v>
          </cell>
          <cell r="C2037">
            <v>0.89189441300296501</v>
          </cell>
          <cell r="D2037">
            <v>0.93903112384432696</v>
          </cell>
        </row>
        <row r="2038">
          <cell r="B2038" t="str">
            <v>Synj1</v>
          </cell>
          <cell r="C2038">
            <v>0.67400678575676398</v>
          </cell>
          <cell r="D2038">
            <v>0.980134854223772</v>
          </cell>
          <cell r="E2038">
            <v>0.39992407073575298</v>
          </cell>
        </row>
        <row r="2039">
          <cell r="B2039" t="str">
            <v>Gcc2</v>
          </cell>
          <cell r="C2039">
            <v>0.98889230360932601</v>
          </cell>
          <cell r="D2039">
            <v>1.01049241658169</v>
          </cell>
        </row>
        <row r="2040">
          <cell r="B2040" t="str">
            <v>Rapgef2</v>
          </cell>
          <cell r="C2040">
            <v>0.63129590313498496</v>
          </cell>
          <cell r="D2040">
            <v>1.07679977278449</v>
          </cell>
          <cell r="E2040">
            <v>0.43624519382647697</v>
          </cell>
        </row>
        <row r="2041">
          <cell r="B2041" t="str">
            <v>Sept8</v>
          </cell>
          <cell r="C2041">
            <v>0.23243270123993801</v>
          </cell>
          <cell r="D2041">
            <v>1.24995931145723</v>
          </cell>
          <cell r="E2041">
            <v>0.53309042326547795</v>
          </cell>
        </row>
        <row r="2042">
          <cell r="B2042" t="str">
            <v>Mboat7</v>
          </cell>
          <cell r="C2042">
            <v>0.61230876623559505</v>
          </cell>
          <cell r="D2042">
            <v>1.1852867213878799</v>
          </cell>
        </row>
        <row r="2043">
          <cell r="B2043" t="str">
            <v>Pym1</v>
          </cell>
          <cell r="C2043">
            <v>0.40817692154423102</v>
          </cell>
          <cell r="D2043">
            <v>1.24366026441543</v>
          </cell>
        </row>
        <row r="2044">
          <cell r="B2044" t="str">
            <v>Pgp</v>
          </cell>
          <cell r="C2044">
            <v>0.27380602638743501</v>
          </cell>
          <cell r="D2044">
            <v>1.1026394883316899</v>
          </cell>
          <cell r="E2044">
            <v>0.37590001746914398</v>
          </cell>
        </row>
        <row r="2045">
          <cell r="B2045" t="str">
            <v>Aldh4a1</v>
          </cell>
          <cell r="C2045">
            <v>0.36757594999806797</v>
          </cell>
          <cell r="D2045">
            <v>0.88527316261337696</v>
          </cell>
          <cell r="E2045">
            <v>0.17759306550300999</v>
          </cell>
        </row>
        <row r="2046">
          <cell r="B2046" t="str">
            <v>Ngef</v>
          </cell>
          <cell r="C2046">
            <v>0.81455974611016602</v>
          </cell>
          <cell r="D2046">
            <v>1.0528276251789599</v>
          </cell>
          <cell r="E2046">
            <v>0.95939410627930999</v>
          </cell>
        </row>
        <row r="2047">
          <cell r="B2047" t="str">
            <v>Epn2</v>
          </cell>
          <cell r="C2047">
            <v>0.75354133380911703</v>
          </cell>
          <cell r="D2047">
            <v>0.91133660026846897</v>
          </cell>
          <cell r="E2047">
            <v>0.396841555083702</v>
          </cell>
        </row>
        <row r="2048">
          <cell r="B2048" t="str">
            <v>Eif2b5</v>
          </cell>
          <cell r="C2048">
            <v>0.90059345808901503</v>
          </cell>
          <cell r="D2048">
            <v>1.05244782083068</v>
          </cell>
          <cell r="E2048">
            <v>0.70461747529741003</v>
          </cell>
        </row>
        <row r="2049">
          <cell r="B2049" t="str">
            <v>Rftn2</v>
          </cell>
          <cell r="C2049">
            <v>0.72905812277793003</v>
          </cell>
          <cell r="D2049">
            <v>1.0927505212969999</v>
          </cell>
          <cell r="E2049">
            <v>0.72661056015416503</v>
          </cell>
        </row>
        <row r="2050">
          <cell r="B2050" t="str">
            <v>Bag5</v>
          </cell>
          <cell r="C2050">
            <v>0.87692288120391704</v>
          </cell>
          <cell r="D2050">
            <v>0.96689873293738005</v>
          </cell>
        </row>
        <row r="2051">
          <cell r="B2051" t="str">
            <v>Myl6b</v>
          </cell>
          <cell r="C2051">
            <v>0.89156213498626102</v>
          </cell>
          <cell r="D2051">
            <v>1.0235653029045699</v>
          </cell>
        </row>
        <row r="2052">
          <cell r="B2052" t="str">
            <v>Pdlim5</v>
          </cell>
          <cell r="C2052">
            <v>0.81108863558016797</v>
          </cell>
          <cell r="D2052">
            <v>0.87147940183953099</v>
          </cell>
        </row>
        <row r="2053">
          <cell r="B2053" t="str">
            <v>Bag4</v>
          </cell>
          <cell r="C2053">
            <v>0.47307723397468798</v>
          </cell>
          <cell r="D2053">
            <v>0.71975217692626703</v>
          </cell>
        </row>
        <row r="2054">
          <cell r="B2054" t="str">
            <v>Lrrc20</v>
          </cell>
          <cell r="C2054">
            <v>0.62313383308516801</v>
          </cell>
          <cell r="D2054">
            <v>0.61130721195451199</v>
          </cell>
        </row>
        <row r="2055">
          <cell r="B2055" t="str">
            <v>Dis3l2</v>
          </cell>
          <cell r="C2055">
            <v>0.62319284077401604</v>
          </cell>
          <cell r="D2055">
            <v>1.26194065073721</v>
          </cell>
          <cell r="E2055">
            <v>2.22435473706818E-2</v>
          </cell>
        </row>
        <row r="2056">
          <cell r="B2056" t="str">
            <v>Pygb</v>
          </cell>
          <cell r="C2056">
            <v>0.25257914146850802</v>
          </cell>
          <cell r="D2056">
            <v>0.96813418180064204</v>
          </cell>
          <cell r="E2056">
            <v>0.16277569574415399</v>
          </cell>
        </row>
        <row r="2057">
          <cell r="B2057" t="str">
            <v>Fermt2</v>
          </cell>
          <cell r="C2057">
            <v>0.95485990169661406</v>
          </cell>
          <cell r="D2057">
            <v>0.99177207516810295</v>
          </cell>
          <cell r="E2057">
            <v>0.84823180786482899</v>
          </cell>
        </row>
        <row r="2058">
          <cell r="B2058" t="str">
            <v>Copa</v>
          </cell>
          <cell r="C2058">
            <v>0.94608853240950697</v>
          </cell>
          <cell r="D2058">
            <v>1.0035068111009799</v>
          </cell>
          <cell r="E2058">
            <v>0.77616343413678202</v>
          </cell>
        </row>
        <row r="2059">
          <cell r="B2059" t="str">
            <v>Prmt5</v>
          </cell>
          <cell r="C2059">
            <v>0.35162627478880798</v>
          </cell>
          <cell r="D2059">
            <v>0.80922089179397205</v>
          </cell>
        </row>
        <row r="2060">
          <cell r="B2060" t="str">
            <v>Pak2</v>
          </cell>
          <cell r="C2060">
            <v>0.74548022576440698</v>
          </cell>
          <cell r="D2060">
            <v>1.0323175263117299</v>
          </cell>
          <cell r="E2060">
            <v>0.60605286839059003</v>
          </cell>
        </row>
        <row r="2061">
          <cell r="B2061" t="str">
            <v>Mark4</v>
          </cell>
          <cell r="C2061">
            <v>0.888284667061225</v>
          </cell>
          <cell r="D2061">
            <v>1.0365954301275599</v>
          </cell>
          <cell r="E2061">
            <v>0.55488128649974</v>
          </cell>
        </row>
        <row r="2062">
          <cell r="B2062" t="str">
            <v>Dock3</v>
          </cell>
          <cell r="C2062">
            <v>0.43328202592625598</v>
          </cell>
          <cell r="D2062">
            <v>0.74380241407217496</v>
          </cell>
        </row>
        <row r="2063">
          <cell r="B2063" t="str">
            <v>Mical3</v>
          </cell>
          <cell r="C2063">
            <v>8.5059961453255103E-2</v>
          </cell>
          <cell r="D2063">
            <v>0.56034195657679997</v>
          </cell>
          <cell r="E2063">
            <v>6.4897803407482205E-2</v>
          </cell>
        </row>
        <row r="2064">
          <cell r="B2064" t="str">
            <v>Crocc</v>
          </cell>
          <cell r="C2064">
            <v>0.99487431735531395</v>
          </cell>
          <cell r="D2064">
            <v>1.0019685667602101</v>
          </cell>
          <cell r="E2064">
            <v>0.68550821404969997</v>
          </cell>
        </row>
        <row r="2065">
          <cell r="B2065" t="str">
            <v>Plxnb1</v>
          </cell>
          <cell r="C2065">
            <v>0.22850222013830701</v>
          </cell>
          <cell r="D2065">
            <v>1.1714236609514499</v>
          </cell>
          <cell r="E2065">
            <v>0.24014278013569401</v>
          </cell>
        </row>
        <row r="2066">
          <cell r="B2066" t="str">
            <v>Hmgcs1</v>
          </cell>
          <cell r="C2066">
            <v>0.16783893077634501</v>
          </cell>
          <cell r="D2066">
            <v>0.61424497241647502</v>
          </cell>
          <cell r="E2066">
            <v>0.31767459029432299</v>
          </cell>
        </row>
        <row r="2067">
          <cell r="B2067" t="str">
            <v>Thtpa</v>
          </cell>
          <cell r="C2067">
            <v>0.216220011589765</v>
          </cell>
          <cell r="D2067">
            <v>1.44382961137026</v>
          </cell>
        </row>
        <row r="2068">
          <cell r="B2068" t="str">
            <v>Acad9</v>
          </cell>
          <cell r="C2068">
            <v>0.64870859287155902</v>
          </cell>
          <cell r="D2068">
            <v>0.97916070955763801</v>
          </cell>
          <cell r="E2068">
            <v>0.45889580108073802</v>
          </cell>
        </row>
        <row r="2069">
          <cell r="B2069" t="str">
            <v>Rhot2</v>
          </cell>
          <cell r="C2069">
            <v>0.45895255252054001</v>
          </cell>
          <cell r="D2069">
            <v>0.81818055858654504</v>
          </cell>
        </row>
        <row r="2070">
          <cell r="B2070" t="str">
            <v>Syn3</v>
          </cell>
          <cell r="C2070">
            <v>0.93835832492396998</v>
          </cell>
          <cell r="D2070">
            <v>0.99065736766295598</v>
          </cell>
        </row>
        <row r="2071">
          <cell r="B2071" t="str">
            <v>Afg3l2</v>
          </cell>
          <cell r="C2071">
            <v>0.44142290305864801</v>
          </cell>
          <cell r="D2071">
            <v>1.1121622426792499</v>
          </cell>
          <cell r="E2071">
            <v>0.879278652278078</v>
          </cell>
        </row>
        <row r="2072">
          <cell r="B2072" t="str">
            <v>Eif3b</v>
          </cell>
          <cell r="C2072">
            <v>0.61002061172175004</v>
          </cell>
          <cell r="D2072">
            <v>0.86056074140928596</v>
          </cell>
          <cell r="E2072">
            <v>0.19256772730751001</v>
          </cell>
        </row>
        <row r="2073">
          <cell r="B2073" t="str">
            <v>Slc4a8</v>
          </cell>
          <cell r="C2073">
            <v>0.64867307675340102</v>
          </cell>
          <cell r="D2073">
            <v>1.06187418916955</v>
          </cell>
        </row>
        <row r="2074">
          <cell r="B2074" t="str">
            <v>Lin7a</v>
          </cell>
          <cell r="C2074">
            <v>0.50039223570908598</v>
          </cell>
          <cell r="D2074">
            <v>0.931109660892813</v>
          </cell>
          <cell r="E2074">
            <v>0.36755351110940498</v>
          </cell>
        </row>
        <row r="2075">
          <cell r="B2075" t="str">
            <v>Nudt13</v>
          </cell>
          <cell r="C2075">
            <v>0.72993392180609395</v>
          </cell>
          <cell r="D2075">
            <v>1.08699454342324</v>
          </cell>
        </row>
        <row r="2076">
          <cell r="B2076" t="str">
            <v>Slc25a1</v>
          </cell>
          <cell r="C2076">
            <v>0.55963148168107302</v>
          </cell>
          <cell r="D2076">
            <v>1.0649539298059401</v>
          </cell>
          <cell r="E2076">
            <v>9.4482665257148005E-2</v>
          </cell>
        </row>
        <row r="2077">
          <cell r="B2077" t="str">
            <v>Adgrl2</v>
          </cell>
          <cell r="C2077">
            <v>0.78387364792307102</v>
          </cell>
          <cell r="D2077">
            <v>0.76136936943806299</v>
          </cell>
        </row>
        <row r="2078">
          <cell r="B2078" t="str">
            <v>Oplah</v>
          </cell>
          <cell r="C2078">
            <v>0.72705049947492195</v>
          </cell>
          <cell r="D2078">
            <v>1.0433788392007901</v>
          </cell>
          <cell r="E2078">
            <v>0.16077908625259801</v>
          </cell>
        </row>
        <row r="2079">
          <cell r="B2079" t="str">
            <v>Scamp1</v>
          </cell>
          <cell r="C2079">
            <v>0.995094348850179</v>
          </cell>
          <cell r="D2079">
            <v>0.99812822641588805</v>
          </cell>
          <cell r="E2079">
            <v>0.85269098112157304</v>
          </cell>
        </row>
        <row r="2080">
          <cell r="B2080" t="str">
            <v>Trhde</v>
          </cell>
          <cell r="C2080">
            <v>0.241226563835336</v>
          </cell>
          <cell r="D2080">
            <v>1.53903215246132</v>
          </cell>
        </row>
        <row r="2081">
          <cell r="B2081" t="str">
            <v>Faim2</v>
          </cell>
          <cell r="C2081">
            <v>0.116371971936651</v>
          </cell>
          <cell r="D2081">
            <v>2.0479335892980202</v>
          </cell>
        </row>
        <row r="2082">
          <cell r="B2082" t="str">
            <v>Gmds</v>
          </cell>
          <cell r="C2082">
            <v>0.788267315997356</v>
          </cell>
          <cell r="D2082">
            <v>1.0275571433278901</v>
          </cell>
        </row>
        <row r="2083">
          <cell r="B2083" t="str">
            <v>Cdk17</v>
          </cell>
          <cell r="C2083">
            <v>0.99174197931201302</v>
          </cell>
          <cell r="D2083">
            <v>1.0007911578578701</v>
          </cell>
        </row>
        <row r="2084">
          <cell r="B2084" t="str">
            <v>Wrb</v>
          </cell>
          <cell r="C2084">
            <v>6.2208681165349E-2</v>
          </cell>
          <cell r="D2084">
            <v>0.76237906988536497</v>
          </cell>
        </row>
        <row r="2085">
          <cell r="B2085" t="str">
            <v>Eipr1</v>
          </cell>
          <cell r="C2085">
            <v>0.48414557986138601</v>
          </cell>
          <cell r="D2085">
            <v>1.0833243397913399</v>
          </cell>
        </row>
        <row r="2086">
          <cell r="B2086" t="str">
            <v>Phyhip</v>
          </cell>
          <cell r="C2086">
            <v>0.86880558668015195</v>
          </cell>
          <cell r="D2086">
            <v>1.0166297282093599</v>
          </cell>
          <cell r="E2086">
            <v>0.648780209651031</v>
          </cell>
        </row>
        <row r="2087">
          <cell r="B2087" t="str">
            <v>Rtn1</v>
          </cell>
          <cell r="C2087">
            <v>1.9030277343279899E-2</v>
          </cell>
          <cell r="D2087">
            <v>0.82811899088700502</v>
          </cell>
          <cell r="E2087">
            <v>5.8469620825520999E-2</v>
          </cell>
        </row>
        <row r="2088">
          <cell r="B2088" t="str">
            <v>Hspa12a</v>
          </cell>
          <cell r="C2088">
            <v>0.36467196284147602</v>
          </cell>
          <cell r="D2088">
            <v>0.95932758235038196</v>
          </cell>
          <cell r="E2088">
            <v>0.504821183217536</v>
          </cell>
        </row>
        <row r="2089">
          <cell r="B2089" t="str">
            <v>Pdxk</v>
          </cell>
          <cell r="C2089">
            <v>2.0622499226746902E-2</v>
          </cell>
          <cell r="D2089">
            <v>0.76420388491587299</v>
          </cell>
          <cell r="E2089">
            <v>0.48992449764474999</v>
          </cell>
        </row>
        <row r="2090">
          <cell r="B2090" t="str">
            <v>Cc2d1a</v>
          </cell>
          <cell r="C2090">
            <v>0.19072042210896001</v>
          </cell>
          <cell r="D2090">
            <v>1.8059707071017901</v>
          </cell>
          <cell r="E2090">
            <v>0.23178700745422301</v>
          </cell>
        </row>
        <row r="2091">
          <cell r="B2091" t="str">
            <v>Trnt1</v>
          </cell>
          <cell r="C2091">
            <v>0.71852477776299695</v>
          </cell>
          <cell r="D2091">
            <v>0.84729879234300198</v>
          </cell>
        </row>
        <row r="2092">
          <cell r="B2092" t="str">
            <v>Dnm1l</v>
          </cell>
          <cell r="C2092">
            <v>0.40040584329775097</v>
          </cell>
          <cell r="D2092">
            <v>0.93105918431636303</v>
          </cell>
          <cell r="E2092">
            <v>0.28386918361666902</v>
          </cell>
        </row>
        <row r="2093">
          <cell r="B2093" t="str">
            <v>Wdr11</v>
          </cell>
          <cell r="C2093">
            <v>0.76469141904709503</v>
          </cell>
          <cell r="D2093">
            <v>0.946109737642849</v>
          </cell>
        </row>
        <row r="2094">
          <cell r="B2094" t="str">
            <v>Coq9</v>
          </cell>
          <cell r="C2094">
            <v>0.24233371154036201</v>
          </cell>
          <cell r="D2094">
            <v>1.40486104368047</v>
          </cell>
          <cell r="E2094">
            <v>9.3783749603710401E-2</v>
          </cell>
        </row>
        <row r="2095">
          <cell r="B2095" t="str">
            <v>Adgrg1</v>
          </cell>
          <cell r="C2095">
            <v>0.46812749110813101</v>
          </cell>
          <cell r="D2095">
            <v>1.2130228778252099</v>
          </cell>
        </row>
        <row r="2096">
          <cell r="B2096" t="str">
            <v>Pacs1</v>
          </cell>
          <cell r="C2096">
            <v>0.82356099179826603</v>
          </cell>
          <cell r="D2096">
            <v>0.97766540865539198</v>
          </cell>
          <cell r="E2096">
            <v>0.10946556750783799</v>
          </cell>
        </row>
        <row r="2097">
          <cell r="B2097" t="str">
            <v>Lyrm4</v>
          </cell>
          <cell r="C2097">
            <v>0.38252233800817198</v>
          </cell>
          <cell r="D2097">
            <v>0.94223162290032803</v>
          </cell>
        </row>
        <row r="2098">
          <cell r="B2098" t="str">
            <v>Arfip2</v>
          </cell>
          <cell r="C2098">
            <v>7.75901442853794E-2</v>
          </cell>
          <cell r="D2098">
            <v>0.69063431901392502</v>
          </cell>
          <cell r="E2098">
            <v>3.5656002726462903E-2</v>
          </cell>
        </row>
        <row r="2099">
          <cell r="B2099" t="str">
            <v>Fn3krp</v>
          </cell>
          <cell r="C2099">
            <v>1.3487332010295901E-2</v>
          </cell>
          <cell r="D2099">
            <v>0.301785595015648</v>
          </cell>
        </row>
        <row r="2100">
          <cell r="B2100" t="str">
            <v>Anln</v>
          </cell>
          <cell r="C2100">
            <v>0.83093693018684001</v>
          </cell>
          <cell r="D2100">
            <v>1.03717272117045</v>
          </cell>
          <cell r="E2100">
            <v>0.89421768883721098</v>
          </cell>
        </row>
        <row r="2101">
          <cell r="B2101" t="str">
            <v>Sdha</v>
          </cell>
          <cell r="C2101">
            <v>8.0754589325117601E-2</v>
          </cell>
          <cell r="D2101">
            <v>0.93210609453437698</v>
          </cell>
          <cell r="E2101">
            <v>0.53881700064002502</v>
          </cell>
        </row>
        <row r="2102">
          <cell r="B2102" t="str">
            <v>Sirt5</v>
          </cell>
          <cell r="C2102">
            <v>0.43212482251461598</v>
          </cell>
          <cell r="D2102">
            <v>0.65128343679151501</v>
          </cell>
        </row>
        <row r="2103">
          <cell r="B2103" t="str">
            <v>Hacd3</v>
          </cell>
          <cell r="C2103">
            <v>0.42821367627927998</v>
          </cell>
          <cell r="D2103">
            <v>0.61503449118605702</v>
          </cell>
        </row>
        <row r="2104">
          <cell r="B2104" t="str">
            <v>Otud6b</v>
          </cell>
          <cell r="C2104">
            <v>0.16941886585353499</v>
          </cell>
          <cell r="D2104">
            <v>0.54806309109954898</v>
          </cell>
        </row>
        <row r="2105">
          <cell r="B2105" t="str">
            <v>Agfg1</v>
          </cell>
          <cell r="C2105">
            <v>0.34942145511057598</v>
          </cell>
          <cell r="D2105">
            <v>1.5849762100498499</v>
          </cell>
        </row>
        <row r="2106">
          <cell r="B2106" t="str">
            <v>Mrpl38</v>
          </cell>
          <cell r="C2106">
            <v>0.24460059213888599</v>
          </cell>
          <cell r="D2106">
            <v>0.60830613554609303</v>
          </cell>
          <cell r="E2106">
            <v>0.40823126652889802</v>
          </cell>
        </row>
        <row r="2107">
          <cell r="B2107" t="str">
            <v>Commd9</v>
          </cell>
          <cell r="C2107">
            <v>0.42205722639325499</v>
          </cell>
          <cell r="D2107">
            <v>0.86108532693398299</v>
          </cell>
        </row>
        <row r="2108">
          <cell r="B2108" t="str">
            <v>Gsto2</v>
          </cell>
          <cell r="C2108">
            <v>0.39496883509598202</v>
          </cell>
          <cell r="D2108">
            <v>0.87019755341890903</v>
          </cell>
        </row>
        <row r="2109">
          <cell r="B2109" t="str">
            <v>Chchd7</v>
          </cell>
          <cell r="C2109">
            <v>0.20689116834440899</v>
          </cell>
          <cell r="D2109">
            <v>2.0954250847065499</v>
          </cell>
        </row>
        <row r="2110">
          <cell r="B2110" t="str">
            <v>Brox</v>
          </cell>
          <cell r="C2110">
            <v>0.54886917687020897</v>
          </cell>
          <cell r="D2110">
            <v>1.5313943895622399</v>
          </cell>
        </row>
        <row r="2111">
          <cell r="B2111" t="str">
            <v>Nmral1</v>
          </cell>
          <cell r="C2111">
            <v>0.81376398834658104</v>
          </cell>
          <cell r="D2111">
            <v>1.0178324312635401</v>
          </cell>
        </row>
        <row r="2112">
          <cell r="B2112" t="str">
            <v>Ccm2</v>
          </cell>
          <cell r="C2112">
            <v>0.33583025293354501</v>
          </cell>
          <cell r="D2112">
            <v>0.60033387455052001</v>
          </cell>
        </row>
        <row r="2113">
          <cell r="B2113" t="str">
            <v>Matr3</v>
          </cell>
          <cell r="C2113">
            <v>0.540610754209356</v>
          </cell>
          <cell r="D2113">
            <v>0.94137862956404905</v>
          </cell>
          <cell r="E2113">
            <v>0.75198358007671795</v>
          </cell>
        </row>
        <row r="2114">
          <cell r="B2114" t="str">
            <v>Atat1</v>
          </cell>
          <cell r="C2114">
            <v>0.234498902151108</v>
          </cell>
          <cell r="D2114">
            <v>0.58963536153918095</v>
          </cell>
        </row>
        <row r="2115">
          <cell r="B2115" t="str">
            <v>Cystm1</v>
          </cell>
          <cell r="C2115">
            <v>0.31511774021587702</v>
          </cell>
          <cell r="D2115">
            <v>0.61921148004676396</v>
          </cell>
        </row>
        <row r="2116">
          <cell r="B2116" t="str">
            <v>Cbr3</v>
          </cell>
          <cell r="C2116">
            <v>0.56047029112549696</v>
          </cell>
          <cell r="D2116">
            <v>1.0428331264166</v>
          </cell>
          <cell r="E2116">
            <v>0.17821603241169101</v>
          </cell>
        </row>
        <row r="2117">
          <cell r="B2117" t="str">
            <v>Lrrtm1</v>
          </cell>
          <cell r="C2117">
            <v>0.90253978243907895</v>
          </cell>
          <cell r="D2117">
            <v>1.03003209658591</v>
          </cell>
          <cell r="E2117">
            <v>0.28901423794539</v>
          </cell>
        </row>
        <row r="2118">
          <cell r="B2118" t="str">
            <v>Dennd1a</v>
          </cell>
          <cell r="C2118">
            <v>0.180114327813196</v>
          </cell>
          <cell r="D2118">
            <v>0.63583893483417298</v>
          </cell>
        </row>
        <row r="2119">
          <cell r="B2119" t="str">
            <v>Plcl2</v>
          </cell>
          <cell r="C2119">
            <v>0.25390155648812102</v>
          </cell>
          <cell r="D2119">
            <v>1.5154636322561501</v>
          </cell>
        </row>
        <row r="2120">
          <cell r="B2120" t="str">
            <v>Fbxo45</v>
          </cell>
          <cell r="C2120">
            <v>0.81418651539012499</v>
          </cell>
          <cell r="D2120">
            <v>1.01214229772675</v>
          </cell>
        </row>
        <row r="2121">
          <cell r="B2121" t="str">
            <v>Lzic</v>
          </cell>
          <cell r="C2121">
            <v>0.52974510204195802</v>
          </cell>
          <cell r="D2121">
            <v>0.90646194921824197</v>
          </cell>
        </row>
        <row r="2122">
          <cell r="B2122" t="str">
            <v>Ahi1</v>
          </cell>
          <cell r="C2122">
            <v>0.41376731945280198</v>
          </cell>
          <cell r="D2122">
            <v>0.51925167732330801</v>
          </cell>
        </row>
        <row r="2123">
          <cell r="B2123" t="str">
            <v>Appl2</v>
          </cell>
          <cell r="C2123">
            <v>0.35200989876468802</v>
          </cell>
          <cell r="D2123">
            <v>1.4660062970673</v>
          </cell>
        </row>
        <row r="2124">
          <cell r="B2124" t="str">
            <v>Appl1</v>
          </cell>
          <cell r="C2124">
            <v>0.31745357851119099</v>
          </cell>
          <cell r="D2124">
            <v>1.0826500220444799</v>
          </cell>
          <cell r="E2124">
            <v>0.69586259133327699</v>
          </cell>
        </row>
        <row r="2125">
          <cell r="B2125" t="str">
            <v>Ndufs8</v>
          </cell>
          <cell r="C2125">
            <v>0.72559505472472596</v>
          </cell>
          <cell r="D2125">
            <v>1.03803982453056</v>
          </cell>
        </row>
        <row r="2126">
          <cell r="B2126" t="str">
            <v>Babam2</v>
          </cell>
          <cell r="C2126">
            <v>0.85441853037258197</v>
          </cell>
          <cell r="D2126">
            <v>0.89326949496811203</v>
          </cell>
        </row>
        <row r="2127">
          <cell r="B2127" t="str">
            <v>Irf2bpl</v>
          </cell>
          <cell r="C2127">
            <v>9.5699017116052804E-2</v>
          </cell>
          <cell r="D2127">
            <v>0.35881864684827097</v>
          </cell>
        </row>
        <row r="2128">
          <cell r="B2128" t="str">
            <v>Stxbp5</v>
          </cell>
          <cell r="C2128">
            <v>0.92904391801608799</v>
          </cell>
          <cell r="D2128">
            <v>1.0168527161522301</v>
          </cell>
          <cell r="E2128">
            <v>0.46865068891700201</v>
          </cell>
        </row>
        <row r="2129">
          <cell r="B2129" t="str">
            <v>Lgi3</v>
          </cell>
          <cell r="C2129">
            <v>0.89407530619508102</v>
          </cell>
          <cell r="D2129">
            <v>1.0185319091248199</v>
          </cell>
          <cell r="E2129">
            <v>0.67087000805073904</v>
          </cell>
        </row>
        <row r="2130">
          <cell r="B2130" t="str">
            <v>Mta1</v>
          </cell>
          <cell r="C2130">
            <v>0.18308793372375501</v>
          </cell>
          <cell r="D2130">
            <v>0.76566966026101302</v>
          </cell>
        </row>
        <row r="2131">
          <cell r="B2131" t="str">
            <v>Ablim1</v>
          </cell>
          <cell r="C2131">
            <v>0.22526051108957801</v>
          </cell>
          <cell r="D2131">
            <v>1.4434355702780599</v>
          </cell>
          <cell r="E2131">
            <v>0.20198570244188599</v>
          </cell>
        </row>
        <row r="2132">
          <cell r="B2132" t="str">
            <v>Wdr33</v>
          </cell>
          <cell r="C2132">
            <v>0.43424831773549499</v>
          </cell>
          <cell r="D2132">
            <v>2.5438035628760698</v>
          </cell>
        </row>
        <row r="2133">
          <cell r="B2133" t="str">
            <v>Rptor</v>
          </cell>
          <cell r="C2133">
            <v>0.66662065780327595</v>
          </cell>
          <cell r="D2133">
            <v>0.84663658186563995</v>
          </cell>
          <cell r="E2133">
            <v>0.47227690545622603</v>
          </cell>
        </row>
        <row r="2134">
          <cell r="B2134" t="str">
            <v>Pitpnc1</v>
          </cell>
          <cell r="C2134">
            <v>0.36549743437906002</v>
          </cell>
          <cell r="D2134">
            <v>0.66255206633128305</v>
          </cell>
        </row>
        <row r="2135">
          <cell r="B2135" t="str">
            <v>Lgi2</v>
          </cell>
          <cell r="C2135">
            <v>0.154247634953459</v>
          </cell>
          <cell r="D2135">
            <v>1.6687540486394601</v>
          </cell>
          <cell r="E2135">
            <v>0.152907795489334</v>
          </cell>
        </row>
        <row r="2136">
          <cell r="B2136" t="str">
            <v>Naxe</v>
          </cell>
          <cell r="C2136">
            <v>0.48713708287595903</v>
          </cell>
          <cell r="D2136">
            <v>0.90535641457858695</v>
          </cell>
          <cell r="E2136">
            <v>0.14113981774831399</v>
          </cell>
        </row>
        <row r="2137">
          <cell r="B2137" t="str">
            <v>Sf3a1</v>
          </cell>
          <cell r="C2137">
            <v>0.21925329318369099</v>
          </cell>
          <cell r="D2137">
            <v>0.63684657518043897</v>
          </cell>
        </row>
        <row r="2138">
          <cell r="B2138" t="str">
            <v>Slc8a2</v>
          </cell>
          <cell r="C2138">
            <v>0.25696506696607302</v>
          </cell>
          <cell r="D2138">
            <v>0.90268840925356797</v>
          </cell>
          <cell r="E2138">
            <v>0.82555216540379694</v>
          </cell>
        </row>
        <row r="2139">
          <cell r="B2139" t="str">
            <v>Gpt</v>
          </cell>
          <cell r="C2139">
            <v>0.168361872884734</v>
          </cell>
          <cell r="D2139">
            <v>0.51962154444376096</v>
          </cell>
        </row>
        <row r="2140">
          <cell r="B2140" t="str">
            <v>Hibch</v>
          </cell>
          <cell r="C2140">
            <v>0.24291419539143499</v>
          </cell>
          <cell r="D2140">
            <v>0.80217344743131103</v>
          </cell>
          <cell r="E2140">
            <v>0.30104387800565602</v>
          </cell>
        </row>
        <row r="2141">
          <cell r="B2141" t="str">
            <v>Acat1</v>
          </cell>
          <cell r="C2141">
            <v>0.62171699497531596</v>
          </cell>
          <cell r="D2141">
            <v>0.96416499153122703</v>
          </cell>
          <cell r="E2141">
            <v>0.52802936150544</v>
          </cell>
        </row>
        <row r="2142">
          <cell r="B2142" t="str">
            <v>Eif3l</v>
          </cell>
          <cell r="C2142">
            <v>0.93285833186295697</v>
          </cell>
          <cell r="D2142">
            <v>1.01221825563961</v>
          </cell>
          <cell r="E2142">
            <v>0.45427403089594998</v>
          </cell>
        </row>
        <row r="2143">
          <cell r="B2143" t="str">
            <v>Blmh</v>
          </cell>
          <cell r="C2143">
            <v>0.59653300121145703</v>
          </cell>
          <cell r="D2143">
            <v>0.92929013470573496</v>
          </cell>
        </row>
        <row r="2144">
          <cell r="B2144" t="str">
            <v>Gspt1</v>
          </cell>
          <cell r="C2144">
            <v>0.42914146821941801</v>
          </cell>
          <cell r="D2144">
            <v>1.31501200829731</v>
          </cell>
          <cell r="E2144">
            <v>5.8117167920557898E-2</v>
          </cell>
        </row>
        <row r="2145">
          <cell r="B2145" t="str">
            <v>Gale</v>
          </cell>
          <cell r="C2145">
            <v>0.53968245291996797</v>
          </cell>
          <cell r="D2145">
            <v>1.4365958463795701</v>
          </cell>
        </row>
        <row r="2146">
          <cell r="B2146" t="str">
            <v>Itpka</v>
          </cell>
          <cell r="C2146">
            <v>0.67410890095160603</v>
          </cell>
          <cell r="D2146">
            <v>1.0437624734778299</v>
          </cell>
          <cell r="E2146">
            <v>0.74070182896289705</v>
          </cell>
        </row>
        <row r="2147">
          <cell r="B2147" t="str">
            <v>Hnrnpl</v>
          </cell>
          <cell r="C2147">
            <v>0.37960198532914802</v>
          </cell>
          <cell r="D2147">
            <v>0.86716492180917903</v>
          </cell>
          <cell r="E2147">
            <v>0.28167094466209402</v>
          </cell>
        </row>
        <row r="2148">
          <cell r="B2148" t="str">
            <v>Suox</v>
          </cell>
          <cell r="C2148">
            <v>8.8765231095776206E-2</v>
          </cell>
          <cell r="D2148">
            <v>1.2280237400462199</v>
          </cell>
        </row>
        <row r="2149">
          <cell r="B2149" t="str">
            <v>Tceal3</v>
          </cell>
          <cell r="C2149">
            <v>0.928936678529245</v>
          </cell>
          <cell r="D2149">
            <v>0.98625197255388397</v>
          </cell>
          <cell r="E2149">
            <v>0.88506138199934203</v>
          </cell>
        </row>
        <row r="2150">
          <cell r="B2150" t="str">
            <v>Kiaa0513</v>
          </cell>
          <cell r="C2150">
            <v>2.9761063472442E-2</v>
          </cell>
          <cell r="D2150">
            <v>0.843901945322861</v>
          </cell>
          <cell r="E2150">
            <v>0.11494444973019299</v>
          </cell>
        </row>
        <row r="2151">
          <cell r="B2151" t="str">
            <v>Aamdc</v>
          </cell>
          <cell r="C2151">
            <v>8.7756585179881094E-2</v>
          </cell>
          <cell r="D2151">
            <v>1.1995723740526101</v>
          </cell>
          <cell r="E2151">
            <v>0.21206473330690501</v>
          </cell>
        </row>
        <row r="2152">
          <cell r="B2152" t="str">
            <v>Iqsec1</v>
          </cell>
          <cell r="C2152">
            <v>6.2741842949262994E-2</v>
          </cell>
          <cell r="D2152">
            <v>0.90266367195910302</v>
          </cell>
          <cell r="E2152">
            <v>3.86605497484864E-2</v>
          </cell>
        </row>
        <row r="2153">
          <cell r="B2153" t="str">
            <v>Aldh1l1</v>
          </cell>
          <cell r="C2153">
            <v>0.96969766185670203</v>
          </cell>
          <cell r="D2153">
            <v>1.00140054573485</v>
          </cell>
          <cell r="E2153">
            <v>0.82695566071395799</v>
          </cell>
        </row>
        <row r="2154">
          <cell r="B2154" t="str">
            <v>Vps37c</v>
          </cell>
          <cell r="C2154">
            <v>9.6283014542567796E-2</v>
          </cell>
          <cell r="D2154">
            <v>0.61754254336634495</v>
          </cell>
          <cell r="E2154">
            <v>0.15895379242652699</v>
          </cell>
        </row>
        <row r="2155">
          <cell r="B2155" t="str">
            <v>Flad1</v>
          </cell>
          <cell r="C2155">
            <v>0.13184937280145401</v>
          </cell>
          <cell r="D2155">
            <v>0.76713853746524696</v>
          </cell>
        </row>
        <row r="2156">
          <cell r="B2156" t="str">
            <v>Sccpdh</v>
          </cell>
          <cell r="C2156">
            <v>7.4909839393812294E-2</v>
          </cell>
          <cell r="D2156">
            <v>1.2173236115330801</v>
          </cell>
          <cell r="E2156">
            <v>0.37735374736468702</v>
          </cell>
        </row>
        <row r="2157">
          <cell r="B2157" t="str">
            <v>Apeh</v>
          </cell>
          <cell r="C2157">
            <v>0.947324243910174</v>
          </cell>
          <cell r="D2157">
            <v>0.992444727054826</v>
          </cell>
          <cell r="E2157">
            <v>0.53847940114495996</v>
          </cell>
        </row>
        <row r="2158">
          <cell r="B2158" t="str">
            <v>Bphl</v>
          </cell>
          <cell r="C2158">
            <v>0.84280196638110805</v>
          </cell>
          <cell r="D2158">
            <v>0.98524313876251501</v>
          </cell>
          <cell r="E2158">
            <v>0.56786565331382999</v>
          </cell>
        </row>
        <row r="2159">
          <cell r="B2159" t="str">
            <v>Ero1a</v>
          </cell>
          <cell r="C2159">
            <v>0.82253119840594602</v>
          </cell>
          <cell r="D2159">
            <v>1.1693297626861501</v>
          </cell>
        </row>
        <row r="2160">
          <cell r="B2160" t="str">
            <v>Syngr3</v>
          </cell>
          <cell r="C2160">
            <v>0.81101484153993098</v>
          </cell>
          <cell r="D2160">
            <v>0.98450294111980197</v>
          </cell>
          <cell r="E2160">
            <v>0.1171428275635</v>
          </cell>
        </row>
        <row r="2161">
          <cell r="B2161" t="str">
            <v>Eif3c</v>
          </cell>
          <cell r="C2161">
            <v>0.156646617246821</v>
          </cell>
          <cell r="D2161">
            <v>0.91016246520043398</v>
          </cell>
          <cell r="E2161">
            <v>0.74666915881054097</v>
          </cell>
        </row>
        <row r="2162">
          <cell r="B2162" t="str">
            <v>Kcnc4</v>
          </cell>
          <cell r="C2162">
            <v>0.26525596078434499</v>
          </cell>
          <cell r="D2162">
            <v>0.39411457367647501</v>
          </cell>
        </row>
        <row r="2163">
          <cell r="B2163" t="str">
            <v>Fam129b</v>
          </cell>
          <cell r="C2163">
            <v>0.24870313034806199</v>
          </cell>
          <cell r="D2163">
            <v>1.78614745378907</v>
          </cell>
        </row>
        <row r="2164">
          <cell r="B2164" t="str">
            <v>Cmbl</v>
          </cell>
          <cell r="C2164">
            <v>0.42125519560847602</v>
          </cell>
          <cell r="D2164">
            <v>0.78492013007720196</v>
          </cell>
        </row>
        <row r="2165">
          <cell r="B2165" t="str">
            <v>Uqcr10</v>
          </cell>
          <cell r="C2165">
            <v>0.53640373338233605</v>
          </cell>
          <cell r="D2165">
            <v>0.91346220548323098</v>
          </cell>
          <cell r="E2165">
            <v>0.70410718205461698</v>
          </cell>
        </row>
        <row r="2166">
          <cell r="B2166" t="str">
            <v>H2afj</v>
          </cell>
          <cell r="C2166">
            <v>0.25724029326301501</v>
          </cell>
          <cell r="D2166">
            <v>1.17265034195733</v>
          </cell>
          <cell r="E2166">
            <v>0.107864996588975</v>
          </cell>
        </row>
        <row r="2167">
          <cell r="B2167" t="str">
            <v>Dync1li1</v>
          </cell>
          <cell r="C2167">
            <v>0.23559106538500099</v>
          </cell>
          <cell r="D2167">
            <v>0.89344808046832502</v>
          </cell>
          <cell r="E2167">
            <v>5.61048383919098E-2</v>
          </cell>
        </row>
        <row r="2168">
          <cell r="B2168" t="str">
            <v>Coq6</v>
          </cell>
          <cell r="C2168">
            <v>0.50518030250899904</v>
          </cell>
          <cell r="D2168">
            <v>0.36026199544682802</v>
          </cell>
          <cell r="E2168">
            <v>0.55860928558805101</v>
          </cell>
        </row>
        <row r="2169">
          <cell r="B2169" t="str">
            <v>Chmp7</v>
          </cell>
          <cell r="C2169">
            <v>3.3820460262818403E-2</v>
          </cell>
          <cell r="D2169">
            <v>0.10705813443217201</v>
          </cell>
        </row>
        <row r="2170">
          <cell r="B2170" t="str">
            <v>Fuom</v>
          </cell>
          <cell r="C2170">
            <v>0.11874603779162</v>
          </cell>
          <cell r="D2170">
            <v>0.14530260244195001</v>
          </cell>
        </row>
        <row r="2171">
          <cell r="B2171" t="str">
            <v>Ap3m2</v>
          </cell>
          <cell r="C2171">
            <v>0.64990907218057203</v>
          </cell>
          <cell r="D2171">
            <v>0.93641167309673901</v>
          </cell>
          <cell r="E2171">
            <v>0.214385652117176</v>
          </cell>
        </row>
        <row r="2172">
          <cell r="B2172" t="str">
            <v>Ntmt1</v>
          </cell>
          <cell r="C2172">
            <v>0.659688603280009</v>
          </cell>
          <cell r="D2172">
            <v>0.68593967970209202</v>
          </cell>
        </row>
        <row r="2173">
          <cell r="B2173" t="str">
            <v>Abhd6</v>
          </cell>
          <cell r="C2173">
            <v>0.78644564422585805</v>
          </cell>
          <cell r="D2173">
            <v>0.92390085450258097</v>
          </cell>
          <cell r="E2173">
            <v>7.8042953479105906E-2</v>
          </cell>
        </row>
        <row r="2174">
          <cell r="B2174" t="str">
            <v>Mcam</v>
          </cell>
          <cell r="C2174">
            <v>0.96276639288268595</v>
          </cell>
          <cell r="D2174">
            <v>1.0437439057637099</v>
          </cell>
          <cell r="E2174">
            <v>0.71613341022782895</v>
          </cell>
        </row>
        <row r="2175">
          <cell r="B2175" t="str">
            <v>Vps18</v>
          </cell>
          <cell r="C2175">
            <v>0.124581819734312</v>
          </cell>
          <cell r="D2175">
            <v>0.62631756806360095</v>
          </cell>
        </row>
        <row r="2176">
          <cell r="B2176" t="str">
            <v>Pspc1</v>
          </cell>
          <cell r="C2176">
            <v>0.78935230041552196</v>
          </cell>
          <cell r="D2176">
            <v>1.02667497154458</v>
          </cell>
          <cell r="E2176">
            <v>0.54723948401678701</v>
          </cell>
        </row>
        <row r="2177">
          <cell r="B2177" t="str">
            <v>Rab11fip5</v>
          </cell>
          <cell r="C2177">
            <v>0.84411112356823303</v>
          </cell>
          <cell r="D2177">
            <v>1.0241092286059099</v>
          </cell>
        </row>
        <row r="2178">
          <cell r="B2178" t="str">
            <v>Igsf8</v>
          </cell>
          <cell r="C2178">
            <v>0.35526491625519602</v>
          </cell>
          <cell r="D2178">
            <v>0.96176611883956897</v>
          </cell>
          <cell r="E2178">
            <v>5.9048270519769797E-2</v>
          </cell>
        </row>
        <row r="2179">
          <cell r="B2179" t="str">
            <v>Plcd1</v>
          </cell>
          <cell r="C2179">
            <v>0.31624945899885998</v>
          </cell>
          <cell r="D2179">
            <v>0.89899925063665498</v>
          </cell>
          <cell r="E2179">
            <v>0.72213931371703899</v>
          </cell>
        </row>
        <row r="2180">
          <cell r="B2180" t="str">
            <v>Tbc1d13</v>
          </cell>
          <cell r="C2180">
            <v>1.54687571552734E-2</v>
          </cell>
          <cell r="D2180">
            <v>2.8468484005827599</v>
          </cell>
        </row>
        <row r="2181">
          <cell r="B2181" t="str">
            <v>Aspa</v>
          </cell>
          <cell r="C2181">
            <v>0.14940740149797399</v>
          </cell>
          <cell r="D2181">
            <v>1.1054636663316599</v>
          </cell>
          <cell r="E2181">
            <v>6.8312467996843096E-2</v>
          </cell>
        </row>
        <row r="2182">
          <cell r="B2182" t="str">
            <v>Ppp6r2</v>
          </cell>
          <cell r="C2182">
            <v>0.71185233321517405</v>
          </cell>
          <cell r="D2182">
            <v>0.96073288621464503</v>
          </cell>
        </row>
        <row r="2183">
          <cell r="B2183" t="str">
            <v>Exoc1</v>
          </cell>
          <cell r="C2183">
            <v>0.94526746661495498</v>
          </cell>
          <cell r="D2183">
            <v>1.0189278435147899</v>
          </cell>
          <cell r="E2183">
            <v>0.64851036478494495</v>
          </cell>
        </row>
        <row r="2184">
          <cell r="B2184" t="str">
            <v>Stxbp6</v>
          </cell>
          <cell r="C2184">
            <v>0.49471527628874901</v>
          </cell>
          <cell r="D2184">
            <v>0.93106819504517602</v>
          </cell>
        </row>
        <row r="2185">
          <cell r="B2185" t="str">
            <v>Sh3glb2</v>
          </cell>
          <cell r="C2185">
            <v>0.58669868061376995</v>
          </cell>
          <cell r="D2185">
            <v>0.95681251760330999</v>
          </cell>
          <cell r="E2185">
            <v>0.12467160604047001</v>
          </cell>
        </row>
        <row r="2186">
          <cell r="B2186" t="str">
            <v>Cacnb1</v>
          </cell>
          <cell r="C2186">
            <v>0.56354840909180104</v>
          </cell>
          <cell r="D2186">
            <v>1.0571037656023501</v>
          </cell>
          <cell r="E2186">
            <v>0.99975769946530901</v>
          </cell>
        </row>
        <row r="2187">
          <cell r="B2187" t="str">
            <v>Cadm4</v>
          </cell>
          <cell r="C2187">
            <v>0.34730712254239299</v>
          </cell>
          <cell r="D2187">
            <v>1.0619630845136101</v>
          </cell>
          <cell r="E2187">
            <v>0.41116724562943702</v>
          </cell>
        </row>
        <row r="2188">
          <cell r="B2188" t="str">
            <v>Purg</v>
          </cell>
          <cell r="C2188">
            <v>5.4863472932419499E-2</v>
          </cell>
          <cell r="D2188">
            <v>1.61311774245149</v>
          </cell>
          <cell r="E2188">
            <v>0.352081004805187</v>
          </cell>
        </row>
        <row r="2189">
          <cell r="B2189" t="str">
            <v>Ntng1</v>
          </cell>
          <cell r="C2189">
            <v>0.67256220576395898</v>
          </cell>
          <cell r="D2189">
            <v>1.16719576707351</v>
          </cell>
          <cell r="E2189">
            <v>0.28408949375293902</v>
          </cell>
        </row>
        <row r="2190">
          <cell r="B2190" t="str">
            <v>Arhgef12</v>
          </cell>
          <cell r="C2190">
            <v>0.404446223204528</v>
          </cell>
          <cell r="D2190">
            <v>1.20426811669728</v>
          </cell>
          <cell r="E2190">
            <v>8.0282832780209104E-2</v>
          </cell>
        </row>
        <row r="2191">
          <cell r="B2191" t="str">
            <v>Clybl</v>
          </cell>
          <cell r="C2191">
            <v>0.86137625637770698</v>
          </cell>
          <cell r="D2191">
            <v>0.97904230172371698</v>
          </cell>
          <cell r="E2191">
            <v>0.506058654635689</v>
          </cell>
        </row>
        <row r="2192">
          <cell r="B2192" t="str">
            <v>Sh3kbp1</v>
          </cell>
          <cell r="C2192">
            <v>0.83756319835033599</v>
          </cell>
          <cell r="D2192">
            <v>0.80861121298668504</v>
          </cell>
        </row>
        <row r="2193">
          <cell r="B2193" t="str">
            <v>Crtac1</v>
          </cell>
          <cell r="C2193">
            <v>0.43267073148181701</v>
          </cell>
          <cell r="D2193">
            <v>0.872377889741625</v>
          </cell>
        </row>
        <row r="2194">
          <cell r="B2194" t="str">
            <v>Snap47</v>
          </cell>
          <cell r="C2194">
            <v>0.419834614455045</v>
          </cell>
          <cell r="D2194">
            <v>0.93689172278515997</v>
          </cell>
          <cell r="E2194">
            <v>0.228469322795848</v>
          </cell>
        </row>
        <row r="2195">
          <cell r="B2195" t="str">
            <v>Prpsap2</v>
          </cell>
          <cell r="C2195">
            <v>0.86793326238540303</v>
          </cell>
          <cell r="D2195">
            <v>0.96353821675954698</v>
          </cell>
          <cell r="E2195">
            <v>0.77067479421999097</v>
          </cell>
        </row>
        <row r="2196">
          <cell r="B2196" t="str">
            <v>Actr1b</v>
          </cell>
          <cell r="C2196">
            <v>0.75002552850416004</v>
          </cell>
          <cell r="D2196">
            <v>1.01868526371931</v>
          </cell>
          <cell r="E2196">
            <v>0.37328798329346002</v>
          </cell>
        </row>
        <row r="2197">
          <cell r="B2197" t="str">
            <v>Usp15</v>
          </cell>
          <cell r="C2197">
            <v>0.95141126069730597</v>
          </cell>
          <cell r="D2197">
            <v>1.0433159537449199</v>
          </cell>
        </row>
        <row r="2198">
          <cell r="B2198" t="str">
            <v>Wasf1</v>
          </cell>
          <cell r="C2198">
            <v>0.36545373413514298</v>
          </cell>
          <cell r="D2198">
            <v>0.93853617186508598</v>
          </cell>
          <cell r="E2198">
            <v>0.41671132456423898</v>
          </cell>
        </row>
        <row r="2199">
          <cell r="B2199" t="str">
            <v>Arl6ip5</v>
          </cell>
          <cell r="C2199">
            <v>0.44140321433312102</v>
          </cell>
          <cell r="D2199">
            <v>1.35010318325569</v>
          </cell>
        </row>
        <row r="2200">
          <cell r="B2200" t="str">
            <v>Cadm1</v>
          </cell>
          <cell r="C2200">
            <v>3.5800738474378299E-2</v>
          </cell>
          <cell r="D2200">
            <v>0.68858901027849995</v>
          </cell>
          <cell r="E2200">
            <v>0.258147398005171</v>
          </cell>
        </row>
        <row r="2201">
          <cell r="B2201" t="str">
            <v>Tmx1</v>
          </cell>
          <cell r="C2201">
            <v>0.40163116254618098</v>
          </cell>
          <cell r="D2201">
            <v>0.90610681077145805</v>
          </cell>
        </row>
        <row r="2202">
          <cell r="B2202" t="str">
            <v>Aspscr1</v>
          </cell>
          <cell r="C2202">
            <v>0.78347389733353601</v>
          </cell>
          <cell r="D2202">
            <v>0.927245918997333</v>
          </cell>
          <cell r="E2202">
            <v>0.94074007231645396</v>
          </cell>
        </row>
        <row r="2203">
          <cell r="B2203" t="str">
            <v>Cops8</v>
          </cell>
          <cell r="C2203">
            <v>0.79092945894296596</v>
          </cell>
          <cell r="D2203">
            <v>1.0655784618813899</v>
          </cell>
          <cell r="E2203">
            <v>0.73056582007840498</v>
          </cell>
        </row>
        <row r="2204">
          <cell r="B2204" t="str">
            <v>Nae1</v>
          </cell>
          <cell r="C2204">
            <v>0.88900014300187002</v>
          </cell>
          <cell r="D2204">
            <v>1.0214664318048501</v>
          </cell>
          <cell r="E2204">
            <v>0.80009104956042498</v>
          </cell>
        </row>
        <row r="2205">
          <cell r="B2205" t="str">
            <v>Ccdc9</v>
          </cell>
          <cell r="C2205">
            <v>0.59172276345414199</v>
          </cell>
          <cell r="D2205">
            <v>0.80948356292728696</v>
          </cell>
        </row>
        <row r="2206">
          <cell r="B2206" t="str">
            <v>Gca</v>
          </cell>
          <cell r="C2206">
            <v>0.61097705733169605</v>
          </cell>
          <cell r="D2206">
            <v>0.94943798315984895</v>
          </cell>
        </row>
        <row r="2207">
          <cell r="B2207" t="str">
            <v>Scrn2</v>
          </cell>
          <cell r="C2207">
            <v>0.74483206735556895</v>
          </cell>
          <cell r="D2207">
            <v>0.81820098972355204</v>
          </cell>
        </row>
        <row r="2208">
          <cell r="B2208" t="str">
            <v>Med17</v>
          </cell>
          <cell r="C2208">
            <v>0.54142202018098196</v>
          </cell>
          <cell r="D2208">
            <v>1.89839721101391</v>
          </cell>
        </row>
        <row r="2209">
          <cell r="B2209" t="str">
            <v>Reep2</v>
          </cell>
          <cell r="C2209">
            <v>0.94582966688113401</v>
          </cell>
          <cell r="D2209">
            <v>0.976838816526583</v>
          </cell>
        </row>
        <row r="2210">
          <cell r="B2210" t="str">
            <v>Nt5m</v>
          </cell>
          <cell r="C2210">
            <v>0.265815657380498</v>
          </cell>
          <cell r="D2210">
            <v>0.43673516842938598</v>
          </cell>
        </row>
        <row r="2211">
          <cell r="B2211" t="str">
            <v>Rabepk</v>
          </cell>
          <cell r="C2211">
            <v>0.61008557969956101</v>
          </cell>
          <cell r="D2211">
            <v>1.24899531983402</v>
          </cell>
        </row>
        <row r="2212">
          <cell r="B2212" t="str">
            <v>Tubg2</v>
          </cell>
          <cell r="C2212">
            <v>0.52801630541592803</v>
          </cell>
          <cell r="D2212">
            <v>0.550018098675363</v>
          </cell>
        </row>
        <row r="2213">
          <cell r="B2213" t="str">
            <v>Ncln</v>
          </cell>
          <cell r="C2213">
            <v>0.57723041473057302</v>
          </cell>
          <cell r="D2213">
            <v>0.75446743444904096</v>
          </cell>
        </row>
        <row r="2214">
          <cell r="B2214" t="str">
            <v>Abhd14b</v>
          </cell>
          <cell r="C2214">
            <v>0.47605148836535899</v>
          </cell>
          <cell r="D2214">
            <v>1.0642124608221299</v>
          </cell>
        </row>
        <row r="2215">
          <cell r="B2215" t="str">
            <v>Rnpep</v>
          </cell>
          <cell r="C2215">
            <v>0.406698653556055</v>
          </cell>
          <cell r="D2215">
            <v>0.90841020451644205</v>
          </cell>
          <cell r="E2215">
            <v>0.72170852672393004</v>
          </cell>
        </row>
        <row r="2216">
          <cell r="B2216" t="str">
            <v>Acsf2</v>
          </cell>
          <cell r="C2216">
            <v>0.97826376820090299</v>
          </cell>
          <cell r="D2216">
            <v>0.99792229138709798</v>
          </cell>
          <cell r="E2216">
            <v>0.45578006356357398</v>
          </cell>
        </row>
        <row r="2217">
          <cell r="B2217" t="str">
            <v>Micu1</v>
          </cell>
          <cell r="C2217">
            <v>0.72915812719668605</v>
          </cell>
          <cell r="D2217">
            <v>0.91916089865768802</v>
          </cell>
          <cell r="E2217">
            <v>0.65578442899939204</v>
          </cell>
        </row>
        <row r="2218">
          <cell r="B2218" t="str">
            <v>Plppr2</v>
          </cell>
          <cell r="C2218">
            <v>0.81039136034211101</v>
          </cell>
          <cell r="D2218">
            <v>1.1629275300231601</v>
          </cell>
        </row>
        <row r="2219">
          <cell r="B2219" t="str">
            <v>Gripap1</v>
          </cell>
          <cell r="C2219">
            <v>0.44560787088735399</v>
          </cell>
          <cell r="D2219">
            <v>1.10247012958067</v>
          </cell>
          <cell r="E2219">
            <v>0.78682710570038705</v>
          </cell>
        </row>
        <row r="2220">
          <cell r="B2220" t="str">
            <v>Sgtb</v>
          </cell>
          <cell r="C2220">
            <v>0.36333937678067402</v>
          </cell>
          <cell r="D2220">
            <v>1.6552822111199501</v>
          </cell>
          <cell r="E2220">
            <v>0.22740121492917001</v>
          </cell>
        </row>
        <row r="2221">
          <cell r="B2221" t="str">
            <v>Sgip1</v>
          </cell>
          <cell r="C2221">
            <v>6.4404775967738095E-2</v>
          </cell>
          <cell r="D2221">
            <v>1.34591461018403</v>
          </cell>
          <cell r="E2221">
            <v>0.43638912146651698</v>
          </cell>
        </row>
        <row r="2222">
          <cell r="B2222" t="str">
            <v>Sft2d2</v>
          </cell>
          <cell r="C2222">
            <v>0.72800936722876897</v>
          </cell>
          <cell r="D2222">
            <v>0.96048753025825895</v>
          </cell>
        </row>
        <row r="2223">
          <cell r="B2223" t="str">
            <v>Bles03</v>
          </cell>
          <cell r="C2223">
            <v>0.64041166670777305</v>
          </cell>
          <cell r="D2223">
            <v>1.0351025109274401</v>
          </cell>
          <cell r="E2223">
            <v>0.67725511180875198</v>
          </cell>
        </row>
        <row r="2224">
          <cell r="B2224" t="str">
            <v>Pik3r4</v>
          </cell>
          <cell r="C2224">
            <v>0.32056806859090098</v>
          </cell>
          <cell r="D2224">
            <v>0.67029619600516199</v>
          </cell>
          <cell r="E2224">
            <v>0.50373695768077198</v>
          </cell>
        </row>
        <row r="2225">
          <cell r="B2225" t="str">
            <v>Hip1</v>
          </cell>
          <cell r="C2225">
            <v>2.0878870599342202E-2</v>
          </cell>
          <cell r="D2225">
            <v>4.3880335560740802</v>
          </cell>
          <cell r="E2225">
            <v>0.32576267901946099</v>
          </cell>
        </row>
        <row r="2226">
          <cell r="B2226" t="str">
            <v>Lars2</v>
          </cell>
          <cell r="C2226">
            <v>0.98202831154461701</v>
          </cell>
          <cell r="D2226">
            <v>0.98701666135597199</v>
          </cell>
        </row>
        <row r="2227">
          <cell r="B2227" t="str">
            <v>Myh9</v>
          </cell>
          <cell r="C2227">
            <v>0.540147924642296</v>
          </cell>
          <cell r="D2227">
            <v>0.942766566408345</v>
          </cell>
          <cell r="E2227">
            <v>0.42037386279662198</v>
          </cell>
        </row>
        <row r="2228">
          <cell r="B2228" t="str">
            <v>Ppcs</v>
          </cell>
          <cell r="C2228">
            <v>0.128915314017814</v>
          </cell>
          <cell r="D2228">
            <v>0.52525632696785496</v>
          </cell>
        </row>
        <row r="2229">
          <cell r="B2229" t="str">
            <v>Ubac1</v>
          </cell>
          <cell r="C2229">
            <v>0.76333585216728705</v>
          </cell>
          <cell r="D2229">
            <v>1.10275687980221</v>
          </cell>
        </row>
        <row r="2230">
          <cell r="B2230" t="str">
            <v>Hdlbp</v>
          </cell>
          <cell r="C2230">
            <v>0.37644528808661998</v>
          </cell>
          <cell r="D2230">
            <v>0.75524816548778495</v>
          </cell>
          <cell r="E2230">
            <v>0.20524240027920501</v>
          </cell>
        </row>
        <row r="2231">
          <cell r="B2231" t="str">
            <v>Nit1</v>
          </cell>
          <cell r="C2231">
            <v>0.630726815432614</v>
          </cell>
          <cell r="D2231">
            <v>0.94435784641043796</v>
          </cell>
          <cell r="E2231">
            <v>0.60897227079267702</v>
          </cell>
        </row>
        <row r="2232">
          <cell r="B2232" t="str">
            <v>Psmd2</v>
          </cell>
          <cell r="C2232">
            <v>0.13010065975333199</v>
          </cell>
          <cell r="D2232">
            <v>0.92941492595605801</v>
          </cell>
          <cell r="E2232">
            <v>6.8977453225761404E-2</v>
          </cell>
        </row>
        <row r="2233">
          <cell r="B2233" t="str">
            <v>Hnrnpul1</v>
          </cell>
          <cell r="C2233">
            <v>0.77325071052967398</v>
          </cell>
          <cell r="D2233">
            <v>1.22015412721725</v>
          </cell>
        </row>
        <row r="2234">
          <cell r="B2234" t="str">
            <v>Atp1a1</v>
          </cell>
          <cell r="C2234">
            <v>0.46015501969489803</v>
          </cell>
          <cell r="D2234">
            <v>1.0362788930201801</v>
          </cell>
          <cell r="E2234">
            <v>0.39761331949432199</v>
          </cell>
        </row>
        <row r="2235">
          <cell r="B2235" t="str">
            <v>Ccdc92</v>
          </cell>
          <cell r="C2235">
            <v>0.22195479112275299</v>
          </cell>
          <cell r="D2235">
            <v>0.25939690646732799</v>
          </cell>
        </row>
        <row r="2236">
          <cell r="B2236" t="str">
            <v>Ccar2</v>
          </cell>
          <cell r="C2236">
            <v>0.32703821520993798</v>
          </cell>
          <cell r="D2236">
            <v>1.06764277096732</v>
          </cell>
          <cell r="E2236">
            <v>0.473249386685208</v>
          </cell>
        </row>
        <row r="2237">
          <cell r="B2237" t="str">
            <v>Ptgr2</v>
          </cell>
          <cell r="C2237">
            <v>0.78248798094818806</v>
          </cell>
          <cell r="D2237">
            <v>1.03070930936745</v>
          </cell>
          <cell r="E2237">
            <v>0.52070831701619102</v>
          </cell>
        </row>
        <row r="2238">
          <cell r="B2238" t="str">
            <v>Sirt2</v>
          </cell>
          <cell r="C2238">
            <v>5.1400619333788797E-2</v>
          </cell>
          <cell r="D2238">
            <v>1.10587141768883</v>
          </cell>
          <cell r="E2238">
            <v>0.499310835302053</v>
          </cell>
        </row>
        <row r="2239">
          <cell r="B2239" t="str">
            <v>Ddx39a</v>
          </cell>
          <cell r="C2239">
            <v>0.10517638104551801</v>
          </cell>
          <cell r="D2239">
            <v>1.3141841172044699</v>
          </cell>
          <cell r="E2239">
            <v>0.38051425931182598</v>
          </cell>
        </row>
        <row r="2240">
          <cell r="B2240" t="str">
            <v>Ttc39c</v>
          </cell>
          <cell r="C2240">
            <v>0.35375290025636202</v>
          </cell>
          <cell r="D2240">
            <v>0.80195240262984602</v>
          </cell>
        </row>
        <row r="2241">
          <cell r="B2241" t="str">
            <v>Mios</v>
          </cell>
          <cell r="C2241">
            <v>0.67286549706522703</v>
          </cell>
          <cell r="D2241">
            <v>1.33030181304516</v>
          </cell>
        </row>
        <row r="2242">
          <cell r="B2242" t="str">
            <v>Mrps23</v>
          </cell>
          <cell r="C2242">
            <v>0.91384284366296997</v>
          </cell>
          <cell r="D2242">
            <v>1.01259118768006</v>
          </cell>
          <cell r="E2242">
            <v>0.72212205222347203</v>
          </cell>
        </row>
        <row r="2243">
          <cell r="B2243" t="str">
            <v>Gdap1l1</v>
          </cell>
          <cell r="C2243">
            <v>0.402691484564492</v>
          </cell>
          <cell r="D2243">
            <v>1.12999100678514</v>
          </cell>
          <cell r="E2243">
            <v>0.87326601989667596</v>
          </cell>
        </row>
        <row r="2244">
          <cell r="B2244" t="str">
            <v>Uba5</v>
          </cell>
          <cell r="C2244">
            <v>0.71756633630599198</v>
          </cell>
          <cell r="D2244">
            <v>1.1727747032109901</v>
          </cell>
          <cell r="E2244">
            <v>0.54052942878170895</v>
          </cell>
        </row>
        <row r="2245">
          <cell r="B2245" t="str">
            <v>Paip1</v>
          </cell>
          <cell r="C2245">
            <v>0.92077331911833105</v>
          </cell>
          <cell r="D2245">
            <v>0.99434669306956902</v>
          </cell>
        </row>
        <row r="2246">
          <cell r="B2246" t="str">
            <v>Pdcd10</v>
          </cell>
          <cell r="C2246">
            <v>0.92402436799926602</v>
          </cell>
          <cell r="D2246">
            <v>0.93579154746107795</v>
          </cell>
        </row>
        <row r="2247">
          <cell r="B2247" t="str">
            <v>Prelid3a</v>
          </cell>
          <cell r="C2247">
            <v>0.87547359056137697</v>
          </cell>
          <cell r="D2247">
            <v>0.900700186775232</v>
          </cell>
        </row>
        <row r="2248">
          <cell r="B2248" t="str">
            <v>Fam114a2</v>
          </cell>
          <cell r="C2248">
            <v>0.33768159818939603</v>
          </cell>
          <cell r="D2248">
            <v>0.46628053753501097</v>
          </cell>
        </row>
        <row r="2249">
          <cell r="B2249" t="str">
            <v>Srsf4</v>
          </cell>
          <cell r="C2249">
            <v>0.35410898423931098</v>
          </cell>
          <cell r="D2249">
            <v>1.08461937033255</v>
          </cell>
          <cell r="E2249">
            <v>0.98714336730761398</v>
          </cell>
        </row>
        <row r="2250">
          <cell r="B2250" t="str">
            <v>Krt79</v>
          </cell>
          <cell r="C2250">
            <v>0.46565768426711701</v>
          </cell>
          <cell r="D2250">
            <v>0.65307513539808004</v>
          </cell>
        </row>
        <row r="2251">
          <cell r="B2251" t="str">
            <v>Lgalsl</v>
          </cell>
          <cell r="C2251">
            <v>0.30468216671574899</v>
          </cell>
          <cell r="D2251">
            <v>0.72851415614257198</v>
          </cell>
          <cell r="E2251">
            <v>0.288840343250516</v>
          </cell>
        </row>
        <row r="2252">
          <cell r="B2252" t="str">
            <v>Arl8a</v>
          </cell>
          <cell r="C2252">
            <v>0.94760759905129599</v>
          </cell>
          <cell r="D2252">
            <v>1.03335951198431</v>
          </cell>
        </row>
        <row r="2253">
          <cell r="B2253" t="str">
            <v>Epm2aip1</v>
          </cell>
          <cell r="C2253">
            <v>0.909132567386711</v>
          </cell>
          <cell r="D2253">
            <v>1.0167630510358701</v>
          </cell>
          <cell r="E2253">
            <v>0.99747771796194595</v>
          </cell>
        </row>
        <row r="2254">
          <cell r="B2254" t="str">
            <v>Vps4a</v>
          </cell>
          <cell r="C2254">
            <v>0.20323001796968401</v>
          </cell>
          <cell r="D2254">
            <v>0.81525092936937404</v>
          </cell>
          <cell r="E2254">
            <v>0.206057394232909</v>
          </cell>
        </row>
        <row r="2255">
          <cell r="B2255" t="str">
            <v>Tmem30a</v>
          </cell>
          <cell r="C2255">
            <v>0.35400044102896699</v>
          </cell>
          <cell r="D2255">
            <v>0.91895174887935205</v>
          </cell>
          <cell r="E2255">
            <v>8.1624770754592998E-2</v>
          </cell>
        </row>
        <row r="2256">
          <cell r="B2256" t="str">
            <v>Hnrnpu</v>
          </cell>
          <cell r="C2256">
            <v>0.13460157074807799</v>
          </cell>
          <cell r="D2256">
            <v>1.10946395289036</v>
          </cell>
          <cell r="E2256">
            <v>9.5651733239269301E-2</v>
          </cell>
        </row>
        <row r="2257">
          <cell r="B2257" t="str">
            <v>Rem2</v>
          </cell>
          <cell r="C2257">
            <v>0.468644462045685</v>
          </cell>
          <cell r="D2257">
            <v>1.24842673331461</v>
          </cell>
        </row>
        <row r="2258">
          <cell r="B2258" t="str">
            <v>Slc25a3</v>
          </cell>
          <cell r="C2258">
            <v>0.91038685599915903</v>
          </cell>
          <cell r="D2258">
            <v>0.98869032170187998</v>
          </cell>
          <cell r="E2258">
            <v>0.86970988696315599</v>
          </cell>
        </row>
        <row r="2259">
          <cell r="B2259" t="str">
            <v>Rbm39</v>
          </cell>
          <cell r="C2259">
            <v>0.80339715326664995</v>
          </cell>
          <cell r="D2259">
            <v>0.94531545913492798</v>
          </cell>
        </row>
        <row r="2260">
          <cell r="B2260" t="str">
            <v>Agap3</v>
          </cell>
          <cell r="C2260">
            <v>0.68243081880366796</v>
          </cell>
          <cell r="D2260">
            <v>0.97757993810000499</v>
          </cell>
          <cell r="E2260">
            <v>0.198100362058757</v>
          </cell>
        </row>
        <row r="2261">
          <cell r="B2261" t="str">
            <v>Wasf3</v>
          </cell>
          <cell r="C2261">
            <v>0.176132456913591</v>
          </cell>
          <cell r="D2261">
            <v>0.77821927876030506</v>
          </cell>
          <cell r="E2261">
            <v>0.156546988611727</v>
          </cell>
        </row>
        <row r="2262">
          <cell r="B2262" t="str">
            <v>Mark1</v>
          </cell>
          <cell r="C2262">
            <v>0.64958565465542695</v>
          </cell>
          <cell r="D2262">
            <v>0.89617720327157302</v>
          </cell>
          <cell r="E2262">
            <v>0.46293004768581603</v>
          </cell>
        </row>
        <row r="2263">
          <cell r="B2263" t="str">
            <v>Mlc1</v>
          </cell>
          <cell r="C2263">
            <v>0.25594489929269498</v>
          </cell>
          <cell r="D2263">
            <v>1.4825870558429599</v>
          </cell>
          <cell r="E2263">
            <v>0.37295129200409999</v>
          </cell>
        </row>
        <row r="2264">
          <cell r="B2264" t="str">
            <v>Dhx36</v>
          </cell>
          <cell r="C2264">
            <v>0.745731999006089</v>
          </cell>
          <cell r="D2264">
            <v>1.31376030753685</v>
          </cell>
        </row>
        <row r="2265">
          <cell r="B2265" t="str">
            <v>Setd7</v>
          </cell>
          <cell r="C2265">
            <v>1.3003540194559699E-2</v>
          </cell>
          <cell r="D2265">
            <v>1.2415456760430199</v>
          </cell>
          <cell r="E2265">
            <v>0.45407468231318399</v>
          </cell>
        </row>
        <row r="2266">
          <cell r="B2266" t="str">
            <v>Acot11</v>
          </cell>
          <cell r="C2266">
            <v>0.43440554690305799</v>
          </cell>
          <cell r="D2266">
            <v>1.1389979814327</v>
          </cell>
          <cell r="E2266">
            <v>2.58408807682587E-2</v>
          </cell>
        </row>
        <row r="2267">
          <cell r="B2267" t="str">
            <v>Gatad2b</v>
          </cell>
          <cell r="C2267">
            <v>0.34454842996372498</v>
          </cell>
          <cell r="D2267">
            <v>0.65802780249094805</v>
          </cell>
        </row>
        <row r="2268">
          <cell r="B2268" t="str">
            <v>Cacng8</v>
          </cell>
          <cell r="C2268">
            <v>0.39499768691257697</v>
          </cell>
          <cell r="D2268">
            <v>0.83844328369123799</v>
          </cell>
          <cell r="E2268">
            <v>0.19665200432781099</v>
          </cell>
        </row>
        <row r="2269">
          <cell r="B2269" t="str">
            <v>Cspg4</v>
          </cell>
          <cell r="C2269">
            <v>0.61473034725374898</v>
          </cell>
          <cell r="D2269">
            <v>0.86596374972368195</v>
          </cell>
          <cell r="E2269">
            <v>0.70030110462427198</v>
          </cell>
        </row>
        <row r="2270">
          <cell r="B2270" t="str">
            <v>Sorcs3</v>
          </cell>
          <cell r="C2270">
            <v>0.45322309946926698</v>
          </cell>
          <cell r="D2270">
            <v>1.3829503709625099</v>
          </cell>
        </row>
        <row r="2271">
          <cell r="B2271" t="str">
            <v>Sfpq</v>
          </cell>
          <cell r="C2271">
            <v>6.1791868902551797E-2</v>
          </cell>
          <cell r="D2271">
            <v>1.0848433228885499</v>
          </cell>
          <cell r="E2271">
            <v>0.26534054775604399</v>
          </cell>
        </row>
        <row r="2272">
          <cell r="B2272" t="str">
            <v>Irgq</v>
          </cell>
          <cell r="C2272">
            <v>0.44221734018652098</v>
          </cell>
          <cell r="D2272">
            <v>1.07653329582246</v>
          </cell>
          <cell r="E2272">
            <v>0.92745585312137702</v>
          </cell>
        </row>
        <row r="2273">
          <cell r="B2273" t="str">
            <v>Wdr13</v>
          </cell>
          <cell r="C2273">
            <v>0.72854880397147004</v>
          </cell>
          <cell r="D2273">
            <v>0.98153891473922095</v>
          </cell>
          <cell r="E2273">
            <v>0.99788230731495398</v>
          </cell>
        </row>
        <row r="2274">
          <cell r="B2274" t="str">
            <v>Acot7</v>
          </cell>
          <cell r="C2274">
            <v>3.2039776890558501E-2</v>
          </cell>
          <cell r="D2274">
            <v>0.88460022076294098</v>
          </cell>
          <cell r="E2274">
            <v>0.485330722539492</v>
          </cell>
        </row>
        <row r="2275">
          <cell r="B2275" t="str">
            <v>Slc12a5</v>
          </cell>
          <cell r="C2275">
            <v>0.87971581783846797</v>
          </cell>
          <cell r="D2275">
            <v>0.98914261730668596</v>
          </cell>
          <cell r="E2275">
            <v>0.49065514388203901</v>
          </cell>
        </row>
        <row r="2276">
          <cell r="B2276" t="str">
            <v>Nrbp2</v>
          </cell>
          <cell r="C2276">
            <v>0.77532482759163601</v>
          </cell>
          <cell r="D2276">
            <v>1.11648242970478</v>
          </cell>
        </row>
        <row r="2277">
          <cell r="B2277" t="str">
            <v>Rab14</v>
          </cell>
          <cell r="C2277">
            <v>0.55442591289205601</v>
          </cell>
          <cell r="D2277">
            <v>0.91959078632972902</v>
          </cell>
          <cell r="E2277">
            <v>0.16686983070844799</v>
          </cell>
        </row>
        <row r="2278">
          <cell r="B2278" t="str">
            <v>Sfxn3</v>
          </cell>
          <cell r="C2278">
            <v>0.97550343526667305</v>
          </cell>
          <cell r="D2278">
            <v>0.99806408467458396</v>
          </cell>
          <cell r="E2278">
            <v>0.63991696238594697</v>
          </cell>
        </row>
        <row r="2279">
          <cell r="B2279" t="str">
            <v>Isoc1</v>
          </cell>
          <cell r="C2279">
            <v>0.83262820042952301</v>
          </cell>
          <cell r="D2279">
            <v>1.0583644868323501</v>
          </cell>
          <cell r="E2279">
            <v>0.59935356456023203</v>
          </cell>
        </row>
        <row r="2280">
          <cell r="B2280" t="str">
            <v>Acly</v>
          </cell>
          <cell r="C2280">
            <v>0.64191962358538301</v>
          </cell>
          <cell r="D2280">
            <v>1.02429990809375</v>
          </cell>
          <cell r="E2280">
            <v>0.39784895791608099</v>
          </cell>
        </row>
        <row r="2281">
          <cell r="B2281" t="str">
            <v>Poldip2</v>
          </cell>
          <cell r="C2281">
            <v>0.42318493457543999</v>
          </cell>
          <cell r="D2281">
            <v>1.3282947316632701</v>
          </cell>
          <cell r="E2281">
            <v>1.8784900944300301E-2</v>
          </cell>
        </row>
        <row r="2282">
          <cell r="B2282" t="str">
            <v>Eif4a3</v>
          </cell>
          <cell r="C2282">
            <v>0.148221971215833</v>
          </cell>
          <cell r="D2282">
            <v>1.1096075761086299</v>
          </cell>
          <cell r="E2282">
            <v>7.1909865926224406E-2</v>
          </cell>
        </row>
        <row r="2283">
          <cell r="B2283" t="str">
            <v>Ndufs1</v>
          </cell>
          <cell r="C2283">
            <v>0.88316305939909501</v>
          </cell>
          <cell r="D2283">
            <v>0.99513751763804603</v>
          </cell>
          <cell r="E2283">
            <v>0.16720119985960699</v>
          </cell>
        </row>
        <row r="2284">
          <cell r="B2284" t="str">
            <v>Slc27a4</v>
          </cell>
          <cell r="C2284">
            <v>9.7858196510776693E-2</v>
          </cell>
          <cell r="D2284">
            <v>1.1918954570092299</v>
          </cell>
          <cell r="E2284">
            <v>6.8760394510358105E-2</v>
          </cell>
        </row>
        <row r="2285">
          <cell r="B2285" t="str">
            <v>Rnh1</v>
          </cell>
          <cell r="C2285">
            <v>0.77675759376653897</v>
          </cell>
          <cell r="D2285">
            <v>1.01792179717816</v>
          </cell>
          <cell r="E2285">
            <v>0.30897552264257899</v>
          </cell>
        </row>
        <row r="2286">
          <cell r="B2286" t="str">
            <v>Itm2c</v>
          </cell>
          <cell r="C2286">
            <v>0.99612081039369005</v>
          </cell>
          <cell r="D2286">
            <v>0.99899309600140196</v>
          </cell>
        </row>
        <row r="2287">
          <cell r="B2287" t="str">
            <v>Rbmxl1</v>
          </cell>
          <cell r="C2287">
            <v>0.47421640969830597</v>
          </cell>
          <cell r="D2287">
            <v>0.80163708156236202</v>
          </cell>
          <cell r="E2287">
            <v>0.93841949417142001</v>
          </cell>
        </row>
        <row r="2288">
          <cell r="B2288" t="str">
            <v>Ppa2</v>
          </cell>
          <cell r="C2288">
            <v>0.81055682386078298</v>
          </cell>
          <cell r="D2288">
            <v>0.96125704175087101</v>
          </cell>
          <cell r="E2288">
            <v>0.67993570442964002</v>
          </cell>
        </row>
        <row r="2289">
          <cell r="B2289" t="str">
            <v>Chchd6</v>
          </cell>
          <cell r="C2289">
            <v>0.84669521355836597</v>
          </cell>
          <cell r="D2289">
            <v>1.0132339347799499</v>
          </cell>
          <cell r="E2289">
            <v>0.19953798161178499</v>
          </cell>
        </row>
        <row r="2290">
          <cell r="B2290" t="str">
            <v>Atp5f1c</v>
          </cell>
          <cell r="C2290">
            <v>0.25854501109609301</v>
          </cell>
          <cell r="D2290">
            <v>0.94862085665664098</v>
          </cell>
          <cell r="E2290">
            <v>0.67399581525239605</v>
          </cell>
        </row>
        <row r="2291">
          <cell r="B2291" t="str">
            <v>Ddx1</v>
          </cell>
          <cell r="C2291">
            <v>0.84172653089629301</v>
          </cell>
          <cell r="D2291">
            <v>1.0189236260149099</v>
          </cell>
          <cell r="E2291">
            <v>0.12780034851213201</v>
          </cell>
        </row>
        <row r="2292">
          <cell r="B2292" t="str">
            <v>Map1lc3a</v>
          </cell>
          <cell r="C2292">
            <v>0.67890191312192705</v>
          </cell>
          <cell r="D2292">
            <v>0.94741993794570001</v>
          </cell>
        </row>
        <row r="2293">
          <cell r="B2293" t="str">
            <v>Brk1</v>
          </cell>
          <cell r="C2293">
            <v>0.12332391559672599</v>
          </cell>
          <cell r="D2293">
            <v>0.53839259718339405</v>
          </cell>
          <cell r="E2293">
            <v>1.5014153815563499E-2</v>
          </cell>
        </row>
        <row r="2294">
          <cell r="B2294" t="str">
            <v>Cbr4</v>
          </cell>
          <cell r="C2294">
            <v>0.21056094004765999</v>
          </cell>
          <cell r="D2294">
            <v>0.89993564069364196</v>
          </cell>
          <cell r="E2294">
            <v>0.48438944488053698</v>
          </cell>
        </row>
        <row r="2295">
          <cell r="B2295" t="str">
            <v>Sh3bgrl3</v>
          </cell>
          <cell r="C2295">
            <v>0.90532516795292395</v>
          </cell>
          <cell r="D2295">
            <v>0.98754280194084398</v>
          </cell>
          <cell r="E2295">
            <v>0.53082305252507</v>
          </cell>
        </row>
        <row r="2296">
          <cell r="B2296" t="str">
            <v>Smap1</v>
          </cell>
          <cell r="C2296">
            <v>0.37616586057185503</v>
          </cell>
          <cell r="D2296">
            <v>0.92297823324711104</v>
          </cell>
          <cell r="E2296">
            <v>0.26628758102859701</v>
          </cell>
        </row>
        <row r="2297">
          <cell r="B2297" t="str">
            <v>Gldc</v>
          </cell>
          <cell r="C2297">
            <v>0.53680736595696199</v>
          </cell>
          <cell r="D2297">
            <v>1.2209337661145201</v>
          </cell>
          <cell r="E2297">
            <v>0.19368218395876599</v>
          </cell>
        </row>
        <row r="2298">
          <cell r="B2298" t="str">
            <v>Csde1</v>
          </cell>
          <cell r="C2298">
            <v>0.89201959235003703</v>
          </cell>
          <cell r="D2298">
            <v>0.98439223576244705</v>
          </cell>
          <cell r="E2298">
            <v>0.76966014857532405</v>
          </cell>
        </row>
        <row r="2299">
          <cell r="B2299" t="str">
            <v>Golga7</v>
          </cell>
          <cell r="C2299">
            <v>0.96367980458564895</v>
          </cell>
          <cell r="D2299">
            <v>1.00405014084227</v>
          </cell>
        </row>
        <row r="2300">
          <cell r="B2300" t="str">
            <v>Epn3</v>
          </cell>
          <cell r="C2300">
            <v>0.44730243339716202</v>
          </cell>
          <cell r="D2300">
            <v>0.83075652696668401</v>
          </cell>
        </row>
        <row r="2301">
          <cell r="B2301" t="str">
            <v>Vps11</v>
          </cell>
          <cell r="C2301">
            <v>0.67220025260681704</v>
          </cell>
          <cell r="D2301">
            <v>0.90149859895258</v>
          </cell>
        </row>
        <row r="2302">
          <cell r="B2302" t="str">
            <v>Man2c1</v>
          </cell>
          <cell r="C2302">
            <v>0.79284714116737498</v>
          </cell>
          <cell r="D2302">
            <v>1.04867881131985</v>
          </cell>
          <cell r="E2302">
            <v>0.39798540686316602</v>
          </cell>
        </row>
        <row r="2303">
          <cell r="B2303" t="str">
            <v>Txndc5</v>
          </cell>
          <cell r="C2303">
            <v>0.24548759212714499</v>
          </cell>
          <cell r="D2303">
            <v>1.38566467357749</v>
          </cell>
          <cell r="E2303">
            <v>0.39335540534226898</v>
          </cell>
        </row>
        <row r="2304">
          <cell r="B2304" t="str">
            <v>Hdac11</v>
          </cell>
          <cell r="C2304">
            <v>0.36417720320274299</v>
          </cell>
          <cell r="D2304">
            <v>0.89112650357495204</v>
          </cell>
        </row>
        <row r="2305">
          <cell r="B2305" t="str">
            <v>Acsl6</v>
          </cell>
          <cell r="C2305">
            <v>0.34509442230249598</v>
          </cell>
          <cell r="D2305">
            <v>0.93945215452236996</v>
          </cell>
          <cell r="E2305">
            <v>0.92556346657765498</v>
          </cell>
        </row>
        <row r="2306">
          <cell r="B2306" t="str">
            <v>Ndufs2</v>
          </cell>
          <cell r="C2306">
            <v>0.187595365345846</v>
          </cell>
          <cell r="D2306">
            <v>0.83002411624983796</v>
          </cell>
          <cell r="E2306">
            <v>9.9742476733867297E-2</v>
          </cell>
        </row>
        <row r="2307">
          <cell r="B2307" t="str">
            <v>Rabep2</v>
          </cell>
          <cell r="C2307">
            <v>0.53214582482543404</v>
          </cell>
          <cell r="D2307">
            <v>0.55713314982658302</v>
          </cell>
          <cell r="E2307">
            <v>0.84561799396834203</v>
          </cell>
        </row>
        <row r="2308">
          <cell r="B2308" t="str">
            <v>Elp2</v>
          </cell>
          <cell r="C2308">
            <v>0.22105407180731099</v>
          </cell>
          <cell r="D2308">
            <v>0.76261537478061603</v>
          </cell>
          <cell r="E2308">
            <v>0.78927815877395302</v>
          </cell>
        </row>
        <row r="2309">
          <cell r="B2309" t="str">
            <v>Prkag2</v>
          </cell>
          <cell r="C2309">
            <v>0.20810438985676399</v>
          </cell>
          <cell r="D2309">
            <v>0.78283992146648496</v>
          </cell>
          <cell r="E2309">
            <v>0.90890982897655304</v>
          </cell>
        </row>
        <row r="2310">
          <cell r="B2310" t="str">
            <v>Dgkg</v>
          </cell>
          <cell r="C2310">
            <v>0.26884232679538</v>
          </cell>
          <cell r="D2310">
            <v>0.86074350608864603</v>
          </cell>
          <cell r="E2310">
            <v>0.90423635188887497</v>
          </cell>
        </row>
        <row r="2311">
          <cell r="B2311" t="str">
            <v>Fubp1</v>
          </cell>
          <cell r="C2311">
            <v>0.34572189571353701</v>
          </cell>
          <cell r="D2311">
            <v>1.0852360128171299</v>
          </cell>
          <cell r="E2311">
            <v>0.27966295256968599</v>
          </cell>
        </row>
        <row r="2312">
          <cell r="B2312" t="str">
            <v>Lrrfip2</v>
          </cell>
          <cell r="C2312">
            <v>0.193534015109629</v>
          </cell>
          <cell r="D2312">
            <v>2.1472443411782698</v>
          </cell>
        </row>
        <row r="2313">
          <cell r="B2313" t="str">
            <v>Eif3h</v>
          </cell>
          <cell r="C2313">
            <v>0.23261275799932901</v>
          </cell>
          <cell r="D2313">
            <v>0.82030187737695903</v>
          </cell>
        </row>
        <row r="2314">
          <cell r="B2314" t="str">
            <v>Gcsh</v>
          </cell>
          <cell r="C2314">
            <v>0.60142153519390995</v>
          </cell>
          <cell r="D2314">
            <v>0.75311864904529902</v>
          </cell>
        </row>
        <row r="2315">
          <cell r="B2315" t="str">
            <v>Yars</v>
          </cell>
          <cell r="C2315">
            <v>0.249415762642685</v>
          </cell>
          <cell r="D2315">
            <v>0.933676379948153</v>
          </cell>
          <cell r="E2315">
            <v>0.83894954093211804</v>
          </cell>
        </row>
        <row r="2316">
          <cell r="B2316" t="str">
            <v>Cisd1</v>
          </cell>
          <cell r="C2316">
            <v>0.20886945628166001</v>
          </cell>
          <cell r="D2316">
            <v>0.74637383078557196</v>
          </cell>
        </row>
        <row r="2317">
          <cell r="B2317" t="str">
            <v>Cbs</v>
          </cell>
          <cell r="C2317">
            <v>0.88820164529090495</v>
          </cell>
          <cell r="D2317">
            <v>1.0240229150789999</v>
          </cell>
        </row>
        <row r="2318">
          <cell r="B2318" t="str">
            <v>Zfand2b</v>
          </cell>
          <cell r="C2318">
            <v>0.49165788146557798</v>
          </cell>
          <cell r="D2318">
            <v>0.58988022468399803</v>
          </cell>
        </row>
        <row r="2319">
          <cell r="B2319" t="str">
            <v>Erlin1</v>
          </cell>
          <cell r="C2319">
            <v>0.24298853784081301</v>
          </cell>
          <cell r="D2319">
            <v>0.89750624201532703</v>
          </cell>
          <cell r="E2319">
            <v>0.18492501743864201</v>
          </cell>
        </row>
        <row r="2320">
          <cell r="B2320" t="str">
            <v>Ncald</v>
          </cell>
          <cell r="C2320">
            <v>0.11340088008386701</v>
          </cell>
          <cell r="D2320">
            <v>0.66340874315383802</v>
          </cell>
          <cell r="E2320">
            <v>0.30186972218011898</v>
          </cell>
        </row>
        <row r="2321">
          <cell r="B2321" t="str">
            <v>Pnpo</v>
          </cell>
          <cell r="C2321">
            <v>0.36051615782843199</v>
          </cell>
          <cell r="D2321">
            <v>0.78890752589026503</v>
          </cell>
        </row>
        <row r="2322">
          <cell r="B2322" t="str">
            <v>Osbpl1a</v>
          </cell>
          <cell r="C2322">
            <v>0.85111569826690703</v>
          </cell>
          <cell r="D2322">
            <v>1.01090499191436</v>
          </cell>
          <cell r="E2322">
            <v>0.65528110952195695</v>
          </cell>
        </row>
        <row r="2323">
          <cell r="B2323" t="str">
            <v>Dlg2</v>
          </cell>
          <cell r="C2323">
            <v>0.63002867466798895</v>
          </cell>
          <cell r="D2323">
            <v>1.0425243464408001</v>
          </cell>
          <cell r="E2323">
            <v>0.42902758557262599</v>
          </cell>
        </row>
        <row r="2324">
          <cell r="B2324" t="str">
            <v>Pip4k2c</v>
          </cell>
          <cell r="C2324">
            <v>0.62708306921294599</v>
          </cell>
          <cell r="D2324">
            <v>1.5401357352040499</v>
          </cell>
        </row>
        <row r="2325">
          <cell r="B2325" t="str">
            <v>Basp1</v>
          </cell>
          <cell r="C2325">
            <v>8.6285637508796406E-2</v>
          </cell>
          <cell r="D2325">
            <v>0.86728153445511302</v>
          </cell>
          <cell r="E2325">
            <v>0.40252300397163698</v>
          </cell>
        </row>
        <row r="2326">
          <cell r="B2326" t="str">
            <v>Wasl</v>
          </cell>
          <cell r="C2326">
            <v>0.28166735746149901</v>
          </cell>
          <cell r="D2326">
            <v>0.53827254359537702</v>
          </cell>
        </row>
        <row r="2327">
          <cell r="B2327" t="str">
            <v>Egln1</v>
          </cell>
          <cell r="C2327">
            <v>0.640865394312645</v>
          </cell>
          <cell r="D2327">
            <v>0.87796151754089202</v>
          </cell>
        </row>
        <row r="2328">
          <cell r="B2328" t="str">
            <v>Ipo9</v>
          </cell>
          <cell r="C2328">
            <v>0.82267067883266798</v>
          </cell>
          <cell r="D2328">
            <v>0.90046296181785601</v>
          </cell>
        </row>
        <row r="2329">
          <cell r="B2329" t="str">
            <v>Asl</v>
          </cell>
          <cell r="C2329">
            <v>0.14469699590254601</v>
          </cell>
          <cell r="D2329">
            <v>0.64104024872532595</v>
          </cell>
          <cell r="E2329">
            <v>0.43858222376275402</v>
          </cell>
        </row>
        <row r="2330">
          <cell r="B2330" t="str">
            <v>Snx4</v>
          </cell>
          <cell r="C2330">
            <v>0.510902893819009</v>
          </cell>
          <cell r="D2330">
            <v>1.0902573233114301</v>
          </cell>
          <cell r="E2330">
            <v>0.85591109643005203</v>
          </cell>
        </row>
        <row r="2331">
          <cell r="B2331" t="str">
            <v>Rnf126</v>
          </cell>
          <cell r="C2331">
            <v>0.98885000177864302</v>
          </cell>
          <cell r="D2331">
            <v>0.99301615384744901</v>
          </cell>
        </row>
        <row r="2332">
          <cell r="B2332" t="str">
            <v>Uckl1</v>
          </cell>
          <cell r="C2332">
            <v>0.44167991642700499</v>
          </cell>
          <cell r="D2332">
            <v>1.2978407508666501</v>
          </cell>
        </row>
        <row r="2333">
          <cell r="B2333" t="str">
            <v>Arhgap35</v>
          </cell>
          <cell r="C2333">
            <v>0.34210288015371798</v>
          </cell>
          <cell r="D2333">
            <v>1.2707464106820401</v>
          </cell>
          <cell r="E2333">
            <v>0.99561558318781296</v>
          </cell>
        </row>
        <row r="2334">
          <cell r="B2334" t="str">
            <v>L2hgdh</v>
          </cell>
          <cell r="C2334">
            <v>0.18390078330170501</v>
          </cell>
          <cell r="D2334">
            <v>0.75365242166145396</v>
          </cell>
          <cell r="E2334">
            <v>5.1084956492307203E-2</v>
          </cell>
        </row>
        <row r="2335">
          <cell r="B2335" t="str">
            <v>Nln</v>
          </cell>
          <cell r="C2335">
            <v>0.35251623667418502</v>
          </cell>
          <cell r="D2335">
            <v>1.1262333020050399</v>
          </cell>
          <cell r="E2335">
            <v>0.20006588811649201</v>
          </cell>
        </row>
        <row r="2336">
          <cell r="B2336" t="str">
            <v>Rpn1</v>
          </cell>
          <cell r="C2336">
            <v>0.51941045365582705</v>
          </cell>
          <cell r="D2336">
            <v>1.07152411515487</v>
          </cell>
          <cell r="E2336">
            <v>0.92895583389152103</v>
          </cell>
        </row>
        <row r="2337">
          <cell r="B2337" t="str">
            <v>Twf1</v>
          </cell>
          <cell r="C2337">
            <v>0.71165200953748398</v>
          </cell>
          <cell r="D2337">
            <v>0.96824254401867005</v>
          </cell>
          <cell r="E2337">
            <v>0.25845379721387801</v>
          </cell>
        </row>
        <row r="2338">
          <cell r="B2338" t="str">
            <v>Prpf6</v>
          </cell>
          <cell r="C2338">
            <v>9.2513145601296698E-2</v>
          </cell>
          <cell r="D2338">
            <v>2.04299082766522</v>
          </cell>
          <cell r="E2338">
            <v>0.67798872127578202</v>
          </cell>
        </row>
        <row r="2339">
          <cell r="B2339" t="str">
            <v>Ndufv1</v>
          </cell>
          <cell r="C2339">
            <v>0.76022218746916803</v>
          </cell>
          <cell r="D2339">
            <v>0.98822291223566305</v>
          </cell>
          <cell r="E2339">
            <v>0.64806169692614402</v>
          </cell>
        </row>
        <row r="2340">
          <cell r="B2340" t="str">
            <v>Ptbp2</v>
          </cell>
          <cell r="C2340">
            <v>0.67804153895025898</v>
          </cell>
          <cell r="D2340">
            <v>1.0822388515132499</v>
          </cell>
        </row>
        <row r="2341">
          <cell r="B2341" t="str">
            <v>Ttc1</v>
          </cell>
          <cell r="C2341">
            <v>0.99911267219414701</v>
          </cell>
          <cell r="D2341">
            <v>1.0001086429474</v>
          </cell>
        </row>
        <row r="2342">
          <cell r="B2342" t="str">
            <v>Grhpr</v>
          </cell>
          <cell r="C2342">
            <v>0.18413900190572599</v>
          </cell>
          <cell r="D2342">
            <v>1.06255396249388</v>
          </cell>
          <cell r="E2342">
            <v>2.5400441062201799E-2</v>
          </cell>
        </row>
        <row r="2343">
          <cell r="B2343" t="str">
            <v>Diras1</v>
          </cell>
          <cell r="C2343">
            <v>0.21613033071405099</v>
          </cell>
          <cell r="D2343">
            <v>1.3160063869865</v>
          </cell>
          <cell r="E2343">
            <v>0.310281809004256</v>
          </cell>
        </row>
        <row r="2344">
          <cell r="B2344" t="str">
            <v>Srgap2</v>
          </cell>
          <cell r="C2344">
            <v>0.90245625359275505</v>
          </cell>
          <cell r="D2344">
            <v>1.0247466495653801</v>
          </cell>
          <cell r="E2344">
            <v>0.80611655529658899</v>
          </cell>
        </row>
        <row r="2345">
          <cell r="B2345" t="str">
            <v>Pcca</v>
          </cell>
          <cell r="C2345">
            <v>0.603191872356999</v>
          </cell>
          <cell r="D2345">
            <v>0.94360230988940796</v>
          </cell>
          <cell r="E2345">
            <v>0.28620267054020099</v>
          </cell>
        </row>
        <row r="2346">
          <cell r="B2346" t="str">
            <v>Dnajc24</v>
          </cell>
          <cell r="C2346">
            <v>0.38887022127179</v>
          </cell>
          <cell r="D2346">
            <v>0.73896020768016202</v>
          </cell>
        </row>
        <row r="2347">
          <cell r="B2347" t="str">
            <v>Ugp2</v>
          </cell>
          <cell r="C2347">
            <v>0.626482885340371</v>
          </cell>
          <cell r="D2347">
            <v>1.0645070820112299</v>
          </cell>
          <cell r="E2347">
            <v>0.90502214359936495</v>
          </cell>
        </row>
        <row r="2348">
          <cell r="B2348" t="str">
            <v>Sh2b1</v>
          </cell>
          <cell r="C2348">
            <v>0.78427214330915096</v>
          </cell>
          <cell r="D2348">
            <v>0.81672086260864596</v>
          </cell>
        </row>
        <row r="2349">
          <cell r="B2349" t="str">
            <v>Necab2</v>
          </cell>
          <cell r="C2349">
            <v>5.4811132856636802E-2</v>
          </cell>
          <cell r="D2349">
            <v>0.86624341164221696</v>
          </cell>
          <cell r="E2349">
            <v>0.116243225226025</v>
          </cell>
        </row>
        <row r="2350">
          <cell r="B2350" t="str">
            <v>Rab4b</v>
          </cell>
          <cell r="C2350">
            <v>0.39558271571681197</v>
          </cell>
          <cell r="D2350">
            <v>0.64258653316166903</v>
          </cell>
        </row>
        <row r="2351">
          <cell r="B2351" t="str">
            <v>Dst</v>
          </cell>
          <cell r="C2351">
            <v>0.90280571828897804</v>
          </cell>
          <cell r="D2351">
            <v>1.01710316047343</v>
          </cell>
          <cell r="E2351">
            <v>0.73974726812381697</v>
          </cell>
        </row>
        <row r="2352">
          <cell r="B2352" t="str">
            <v>Smarca5</v>
          </cell>
          <cell r="C2352">
            <v>0.35269472746241398</v>
          </cell>
          <cell r="D2352">
            <v>1.7740397038108999</v>
          </cell>
        </row>
        <row r="2353">
          <cell r="B2353" t="str">
            <v>Lrp1</v>
          </cell>
          <cell r="C2353">
            <v>0.201316793539603</v>
          </cell>
          <cell r="D2353">
            <v>1.1250751774826599</v>
          </cell>
          <cell r="E2353">
            <v>6.2793573749127196E-2</v>
          </cell>
        </row>
        <row r="2354">
          <cell r="B2354" t="str">
            <v>Sncb</v>
          </cell>
          <cell r="C2354">
            <v>0.77680868158555405</v>
          </cell>
          <cell r="D2354">
            <v>1.0762072761613199</v>
          </cell>
          <cell r="E2354">
            <v>0.175687916960517</v>
          </cell>
        </row>
        <row r="2355">
          <cell r="B2355" t="str">
            <v>Fdps</v>
          </cell>
          <cell r="C2355">
            <v>0.70944042120808604</v>
          </cell>
          <cell r="D2355">
            <v>1.07251756433637</v>
          </cell>
          <cell r="E2355">
            <v>5.8719494178162197E-2</v>
          </cell>
        </row>
        <row r="2356">
          <cell r="B2356" t="str">
            <v>Wdr7</v>
          </cell>
          <cell r="C2356">
            <v>0.87595272494402798</v>
          </cell>
          <cell r="D2356">
            <v>0.99219966623451905</v>
          </cell>
          <cell r="E2356">
            <v>0.13981863075873099</v>
          </cell>
        </row>
        <row r="2357">
          <cell r="B2357" t="str">
            <v>Syt12</v>
          </cell>
          <cell r="C2357">
            <v>0.69630520141949404</v>
          </cell>
          <cell r="D2357">
            <v>0.84894136430872402</v>
          </cell>
          <cell r="E2357">
            <v>0.54494026363745496</v>
          </cell>
        </row>
        <row r="2358">
          <cell r="B2358" t="str">
            <v>Brinp1</v>
          </cell>
          <cell r="C2358">
            <v>0.75307481723708003</v>
          </cell>
          <cell r="D2358">
            <v>0.95219298835562205</v>
          </cell>
          <cell r="E2358">
            <v>0.69085209962198801</v>
          </cell>
        </row>
        <row r="2359">
          <cell r="B2359" t="str">
            <v>Ak5</v>
          </cell>
          <cell r="C2359">
            <v>0.87277187039588799</v>
          </cell>
          <cell r="D2359">
            <v>0.98822906095937502</v>
          </cell>
          <cell r="E2359">
            <v>0.51248137336892696</v>
          </cell>
        </row>
        <row r="2360">
          <cell r="B2360" t="str">
            <v>Vps16</v>
          </cell>
          <cell r="C2360">
            <v>0.47627907621121202</v>
          </cell>
          <cell r="D2360">
            <v>0.83149575055729996</v>
          </cell>
          <cell r="E2360">
            <v>0.29759168622138898</v>
          </cell>
        </row>
        <row r="2361">
          <cell r="B2361" t="str">
            <v>Rab31</v>
          </cell>
          <cell r="C2361">
            <v>0.79053611579688599</v>
          </cell>
          <cell r="D2361">
            <v>1.0416164836278701</v>
          </cell>
        </row>
        <row r="2362">
          <cell r="B2362" t="str">
            <v>Tardbp</v>
          </cell>
          <cell r="C2362">
            <v>0.61173309141113896</v>
          </cell>
          <cell r="D2362">
            <v>0.85215542486011098</v>
          </cell>
        </row>
        <row r="2363">
          <cell r="B2363" t="str">
            <v>Hnrnpll</v>
          </cell>
          <cell r="C2363">
            <v>0.33716040551019799</v>
          </cell>
          <cell r="D2363">
            <v>0.80231952495693903</v>
          </cell>
          <cell r="E2363">
            <v>0.434702241898626</v>
          </cell>
        </row>
        <row r="2364">
          <cell r="B2364" t="str">
            <v>Etfdh</v>
          </cell>
          <cell r="C2364">
            <v>0.62774189413538295</v>
          </cell>
          <cell r="D2364">
            <v>1.0384246543322999</v>
          </cell>
          <cell r="E2364">
            <v>0.87453888363057997</v>
          </cell>
        </row>
        <row r="2365">
          <cell r="B2365" t="str">
            <v>Acaa1a</v>
          </cell>
          <cell r="C2365">
            <v>0.32139493630530003</v>
          </cell>
          <cell r="D2365">
            <v>0.929483993611813</v>
          </cell>
          <cell r="E2365">
            <v>2.9353889578305099E-2</v>
          </cell>
        </row>
        <row r="2366">
          <cell r="B2366" t="str">
            <v>Tf</v>
          </cell>
          <cell r="C2366">
            <v>0.35068433742288702</v>
          </cell>
          <cell r="D2366">
            <v>1.16771081668263</v>
          </cell>
          <cell r="E2366">
            <v>0.70880769772857499</v>
          </cell>
        </row>
        <row r="2367">
          <cell r="B2367" t="str">
            <v>Rheb</v>
          </cell>
          <cell r="C2367">
            <v>0.29257838011155402</v>
          </cell>
          <cell r="D2367">
            <v>0.75474624381636202</v>
          </cell>
          <cell r="E2367">
            <v>3.1251916446972103E-2</v>
          </cell>
        </row>
        <row r="2368">
          <cell r="B2368" t="str">
            <v>Tmco1</v>
          </cell>
          <cell r="C2368">
            <v>0.34202028772036402</v>
          </cell>
          <cell r="D2368">
            <v>1.5258383539709901</v>
          </cell>
        </row>
        <row r="2369">
          <cell r="B2369" t="str">
            <v>Sf3b3</v>
          </cell>
          <cell r="C2369">
            <v>9.9561937451940793E-2</v>
          </cell>
          <cell r="D2369">
            <v>1.2314895244994</v>
          </cell>
          <cell r="E2369">
            <v>0.94942397332718897</v>
          </cell>
        </row>
        <row r="2370">
          <cell r="B2370" t="str">
            <v>Golga2</v>
          </cell>
          <cell r="C2370">
            <v>0.17177783990436801</v>
          </cell>
          <cell r="D2370">
            <v>1.81330253370353</v>
          </cell>
        </row>
        <row r="2371">
          <cell r="B2371" t="str">
            <v>Fam49b</v>
          </cell>
          <cell r="C2371">
            <v>0.697918641359769</v>
          </cell>
          <cell r="D2371">
            <v>0.95492463931560101</v>
          </cell>
          <cell r="E2371">
            <v>0.214354380272259</v>
          </cell>
        </row>
        <row r="2372">
          <cell r="B2372" t="str">
            <v>Rin1</v>
          </cell>
          <cell r="C2372">
            <v>0.85242148533680795</v>
          </cell>
          <cell r="D2372">
            <v>0.978488240904831</v>
          </cell>
          <cell r="E2372">
            <v>0.59600594608542901</v>
          </cell>
        </row>
        <row r="2373">
          <cell r="B2373" t="str">
            <v>Mrpl37</v>
          </cell>
          <cell r="C2373">
            <v>0.53676122607596999</v>
          </cell>
          <cell r="D2373">
            <v>1.1693772184443401</v>
          </cell>
          <cell r="E2373">
            <v>0.92086565996451197</v>
          </cell>
        </row>
        <row r="2374">
          <cell r="B2374" t="str">
            <v>Chmp1a</v>
          </cell>
          <cell r="C2374">
            <v>0.23166855319604801</v>
          </cell>
          <cell r="D2374">
            <v>1.8715721499079701</v>
          </cell>
        </row>
        <row r="2375">
          <cell r="B2375" t="str">
            <v>Cryzl1</v>
          </cell>
          <cell r="C2375">
            <v>0.95652500832561105</v>
          </cell>
          <cell r="D2375">
            <v>0.98747236802837002</v>
          </cell>
          <cell r="E2375">
            <v>0.62012947043626598</v>
          </cell>
        </row>
        <row r="2376">
          <cell r="B2376" t="str">
            <v>Macrod1</v>
          </cell>
          <cell r="C2376">
            <v>0.74779279498455598</v>
          </cell>
          <cell r="D2376">
            <v>0.93203367862707898</v>
          </cell>
          <cell r="E2376">
            <v>0.75853031499343704</v>
          </cell>
        </row>
        <row r="2377">
          <cell r="B2377" t="str">
            <v>Dars</v>
          </cell>
          <cell r="C2377">
            <v>0.17300071757163099</v>
          </cell>
          <cell r="D2377">
            <v>0.94707928241044403</v>
          </cell>
          <cell r="E2377">
            <v>9.2095678152575106E-2</v>
          </cell>
        </row>
        <row r="2378">
          <cell r="B2378" t="str">
            <v>Mthfd1</v>
          </cell>
          <cell r="C2378">
            <v>0.32603363012990999</v>
          </cell>
          <cell r="D2378">
            <v>1.0371476970812701</v>
          </cell>
          <cell r="E2378">
            <v>0.84755268751023904</v>
          </cell>
        </row>
        <row r="2379">
          <cell r="B2379" t="str">
            <v>Pcyt2</v>
          </cell>
          <cell r="C2379">
            <v>0.64659231336706402</v>
          </cell>
          <cell r="D2379">
            <v>1.0912791448564401</v>
          </cell>
          <cell r="E2379">
            <v>0.68666177297615805</v>
          </cell>
        </row>
        <row r="2380">
          <cell r="B2380" t="str">
            <v>Tubb6</v>
          </cell>
          <cell r="C2380">
            <v>0.57655519100986596</v>
          </cell>
          <cell r="D2380">
            <v>1.06340919277638</v>
          </cell>
        </row>
        <row r="2381">
          <cell r="B2381" t="str">
            <v>Pdk3</v>
          </cell>
          <cell r="C2381">
            <v>0.95169196185802096</v>
          </cell>
          <cell r="D2381">
            <v>0.99710919414108501</v>
          </cell>
          <cell r="E2381">
            <v>0.72933355958326496</v>
          </cell>
        </row>
        <row r="2382">
          <cell r="B2382" t="str">
            <v>Gmppa</v>
          </cell>
          <cell r="C2382">
            <v>0.16579941869176701</v>
          </cell>
          <cell r="D2382">
            <v>0.77084682135006399</v>
          </cell>
          <cell r="E2382">
            <v>0.584711862612182</v>
          </cell>
        </row>
        <row r="2383">
          <cell r="B2383" t="str">
            <v>Clip1</v>
          </cell>
          <cell r="C2383">
            <v>0.53596398472199602</v>
          </cell>
          <cell r="D2383">
            <v>1.13495099109575</v>
          </cell>
          <cell r="E2383">
            <v>0.16933285852842</v>
          </cell>
        </row>
        <row r="2384">
          <cell r="B2384" t="str">
            <v>Tspan2</v>
          </cell>
          <cell r="C2384">
            <v>0.47036712097285199</v>
          </cell>
          <cell r="D2384">
            <v>0.89271756055648699</v>
          </cell>
          <cell r="E2384">
            <v>0.37329478524538001</v>
          </cell>
        </row>
        <row r="2385">
          <cell r="B2385" t="str">
            <v>Far1</v>
          </cell>
          <cell r="C2385">
            <v>0.67798805321239397</v>
          </cell>
          <cell r="D2385">
            <v>0.82810241539377405</v>
          </cell>
        </row>
        <row r="2386">
          <cell r="B2386" t="str">
            <v>Marc2</v>
          </cell>
          <cell r="C2386">
            <v>0.43170578967329698</v>
          </cell>
          <cell r="D2386">
            <v>0.97220445205212802</v>
          </cell>
          <cell r="E2386">
            <v>0.247108197559816</v>
          </cell>
        </row>
        <row r="2387">
          <cell r="B2387" t="str">
            <v>Pycr2</v>
          </cell>
          <cell r="C2387">
            <v>0.44231572776431399</v>
          </cell>
          <cell r="D2387">
            <v>1.12144785238613</v>
          </cell>
        </row>
        <row r="2388">
          <cell r="B2388" t="str">
            <v>Lrrc59</v>
          </cell>
          <cell r="C2388">
            <v>0.92544011091204603</v>
          </cell>
          <cell r="D2388">
            <v>1.0058535971341001</v>
          </cell>
          <cell r="E2388">
            <v>0.82207161180078403</v>
          </cell>
        </row>
        <row r="2389">
          <cell r="B2389" t="str">
            <v>Ppp4r3b</v>
          </cell>
          <cell r="C2389">
            <v>0.343501366552661</v>
          </cell>
          <cell r="D2389">
            <v>2.07323425754534</v>
          </cell>
        </row>
        <row r="2390">
          <cell r="B2390" t="str">
            <v>Pdia6</v>
          </cell>
          <cell r="C2390">
            <v>0.62740549163467596</v>
          </cell>
          <cell r="D2390">
            <v>0.95301852265336096</v>
          </cell>
          <cell r="E2390">
            <v>0.78093888854235105</v>
          </cell>
        </row>
        <row r="2391">
          <cell r="B2391" t="str">
            <v>Pde2a</v>
          </cell>
          <cell r="C2391">
            <v>0.31360564800428498</v>
          </cell>
          <cell r="D2391">
            <v>1.15868679100474</v>
          </cell>
          <cell r="E2391">
            <v>0.81544137375614301</v>
          </cell>
        </row>
        <row r="2392">
          <cell r="B2392" t="str">
            <v>Kif2c</v>
          </cell>
          <cell r="C2392">
            <v>4.0056373589627998E-2</v>
          </cell>
          <cell r="D2392">
            <v>2.2767473315629601</v>
          </cell>
        </row>
        <row r="2393">
          <cell r="B2393" t="str">
            <v>Prpf3</v>
          </cell>
          <cell r="C2393">
            <v>0.81584412858213795</v>
          </cell>
          <cell r="D2393">
            <v>1.18023873909196</v>
          </cell>
        </row>
        <row r="2394">
          <cell r="B2394" t="str">
            <v>Blvrb</v>
          </cell>
          <cell r="C2394">
            <v>0.50537065585195995</v>
          </cell>
          <cell r="D2394">
            <v>0.73192566628475997</v>
          </cell>
        </row>
        <row r="2395">
          <cell r="B2395" t="str">
            <v>Polr2h</v>
          </cell>
          <cell r="C2395">
            <v>0.32668860506555297</v>
          </cell>
          <cell r="D2395">
            <v>0.85695768855833598</v>
          </cell>
        </row>
        <row r="2396">
          <cell r="B2396" t="str">
            <v>Camk2g</v>
          </cell>
          <cell r="C2396">
            <v>0.11255096005434501</v>
          </cell>
          <cell r="D2396">
            <v>0.778236932008458</v>
          </cell>
          <cell r="E2396">
            <v>0.16503358927103101</v>
          </cell>
        </row>
        <row r="2397">
          <cell r="B2397" t="str">
            <v>Xpo5</v>
          </cell>
          <cell r="C2397">
            <v>0.66052446538641996</v>
          </cell>
          <cell r="D2397">
            <v>0.78088215262637595</v>
          </cell>
        </row>
        <row r="2398">
          <cell r="B2398" t="str">
            <v>Mpi</v>
          </cell>
          <cell r="C2398">
            <v>0.52618576184159105</v>
          </cell>
          <cell r="D2398">
            <v>1.3337762662342401</v>
          </cell>
          <cell r="E2398">
            <v>0.40439541528079098</v>
          </cell>
        </row>
        <row r="2399">
          <cell r="B2399" t="str">
            <v>Slc12a6</v>
          </cell>
          <cell r="C2399">
            <v>0.73669482196226599</v>
          </cell>
          <cell r="D2399">
            <v>0.834234414173045</v>
          </cell>
        </row>
        <row r="2400">
          <cell r="B2400" t="str">
            <v>Mrps2</v>
          </cell>
          <cell r="C2400">
            <v>9.7731022467310399E-2</v>
          </cell>
          <cell r="D2400">
            <v>0.45325121333219698</v>
          </cell>
        </row>
        <row r="2401">
          <cell r="B2401" t="str">
            <v>Atad3</v>
          </cell>
          <cell r="C2401">
            <v>0.212579759589893</v>
          </cell>
          <cell r="D2401">
            <v>0.85959621257614804</v>
          </cell>
          <cell r="E2401">
            <v>0.31432022263186898</v>
          </cell>
        </row>
        <row r="2402">
          <cell r="B2402" t="str">
            <v>Sfxn5</v>
          </cell>
          <cell r="C2402">
            <v>0.61638931293520705</v>
          </cell>
          <cell r="D2402">
            <v>1.0470875224001299</v>
          </cell>
          <cell r="E2402">
            <v>0.93487925961923801</v>
          </cell>
        </row>
        <row r="2403">
          <cell r="B2403" t="str">
            <v>Taldo1</v>
          </cell>
          <cell r="C2403">
            <v>0.89918683661751198</v>
          </cell>
          <cell r="D2403">
            <v>1.00867220145117</v>
          </cell>
          <cell r="E2403">
            <v>0.12826995835381599</v>
          </cell>
        </row>
        <row r="2404">
          <cell r="B2404" t="str">
            <v>Hnrnpab</v>
          </cell>
          <cell r="C2404">
            <v>0.31195886182896698</v>
          </cell>
          <cell r="D2404">
            <v>0.87174204573170899</v>
          </cell>
          <cell r="E2404">
            <v>0.211015902687757</v>
          </cell>
        </row>
        <row r="2405">
          <cell r="B2405" t="str">
            <v>Myo5a</v>
          </cell>
          <cell r="C2405">
            <v>0.37986152816635499</v>
          </cell>
          <cell r="D2405">
            <v>1.0286881397618399</v>
          </cell>
          <cell r="E2405">
            <v>0.87797684570255796</v>
          </cell>
        </row>
        <row r="2406">
          <cell r="B2406" t="str">
            <v>Sec14l2</v>
          </cell>
          <cell r="C2406">
            <v>0.59092471659112999</v>
          </cell>
          <cell r="D2406">
            <v>0.78414061034665306</v>
          </cell>
        </row>
        <row r="2407">
          <cell r="B2407" t="str">
            <v>Wdr77</v>
          </cell>
          <cell r="C2407">
            <v>0.222679251619568</v>
          </cell>
          <cell r="D2407">
            <v>0.62912285741468998</v>
          </cell>
        </row>
        <row r="2408">
          <cell r="B2408" t="str">
            <v>Nptxr</v>
          </cell>
          <cell r="C2408">
            <v>0.35580446564727702</v>
          </cell>
          <cell r="D2408">
            <v>0.86633682239580501</v>
          </cell>
          <cell r="E2408">
            <v>0.115900540907298</v>
          </cell>
        </row>
        <row r="2409">
          <cell r="B2409" t="str">
            <v>Mpst</v>
          </cell>
          <cell r="C2409">
            <v>2.57540129025856E-2</v>
          </cell>
          <cell r="D2409">
            <v>0.82276256401737802</v>
          </cell>
          <cell r="E2409">
            <v>7.5112371304250303E-2</v>
          </cell>
        </row>
        <row r="2410">
          <cell r="B2410" t="str">
            <v>Stoml2</v>
          </cell>
          <cell r="C2410">
            <v>0.129790222055817</v>
          </cell>
          <cell r="D2410">
            <v>0.70247704498687802</v>
          </cell>
          <cell r="E2410">
            <v>0.189793004546081</v>
          </cell>
        </row>
        <row r="2411">
          <cell r="B2411" t="str">
            <v>Psip1</v>
          </cell>
          <cell r="C2411">
            <v>0.290557344093272</v>
          </cell>
          <cell r="D2411">
            <v>0.77566871456629005</v>
          </cell>
          <cell r="E2411">
            <v>0.57079596238300101</v>
          </cell>
        </row>
        <row r="2412">
          <cell r="B2412" t="str">
            <v>Gpr37l1</v>
          </cell>
          <cell r="C2412">
            <v>0.59310182526739996</v>
          </cell>
          <cell r="D2412">
            <v>1.07118668165165</v>
          </cell>
        </row>
        <row r="2413">
          <cell r="B2413" t="str">
            <v>Psmd6</v>
          </cell>
          <cell r="C2413">
            <v>0.91054000022645398</v>
          </cell>
          <cell r="D2413">
            <v>0.97357437539426295</v>
          </cell>
          <cell r="E2413">
            <v>0.51617837340598505</v>
          </cell>
        </row>
        <row r="2414">
          <cell r="B2414" t="str">
            <v>Rap1b</v>
          </cell>
          <cell r="C2414">
            <v>7.6943841847358502E-2</v>
          </cell>
          <cell r="D2414">
            <v>1.1946865959094299</v>
          </cell>
          <cell r="E2414">
            <v>0.366705379257387</v>
          </cell>
        </row>
        <row r="2415">
          <cell r="B2415" t="str">
            <v>Klhl22</v>
          </cell>
          <cell r="C2415">
            <v>0.92494571203507903</v>
          </cell>
          <cell r="D2415">
            <v>0.98018845100243002</v>
          </cell>
        </row>
        <row r="2416">
          <cell r="B2416" t="str">
            <v>Homer3</v>
          </cell>
          <cell r="C2416">
            <v>0.39140965732482902</v>
          </cell>
          <cell r="D2416">
            <v>1.08586794614251</v>
          </cell>
          <cell r="E2416">
            <v>0.73130280945131798</v>
          </cell>
        </row>
        <row r="2417">
          <cell r="B2417" t="str">
            <v>Ggt7</v>
          </cell>
          <cell r="C2417">
            <v>0.80580064407434504</v>
          </cell>
          <cell r="D2417">
            <v>0.97502899430377499</v>
          </cell>
          <cell r="E2417">
            <v>0.86622576367273896</v>
          </cell>
        </row>
        <row r="2418">
          <cell r="B2418" t="str">
            <v>Sfxn1</v>
          </cell>
          <cell r="C2418">
            <v>0.79774672905918298</v>
          </cell>
          <cell r="D2418">
            <v>1.0150119832801101</v>
          </cell>
          <cell r="E2418">
            <v>0.364903806235295</v>
          </cell>
        </row>
        <row r="2419">
          <cell r="B2419" t="str">
            <v>Tinagl1</v>
          </cell>
          <cell r="C2419">
            <v>0.16553431563835599</v>
          </cell>
          <cell r="D2419">
            <v>0.424785087973581</v>
          </cell>
        </row>
        <row r="2420">
          <cell r="B2420" t="str">
            <v>Acy1</v>
          </cell>
          <cell r="C2420">
            <v>9.5333810810412797E-2</v>
          </cell>
          <cell r="D2420">
            <v>1.4568595816654</v>
          </cell>
          <cell r="E2420">
            <v>0.31017733773713202</v>
          </cell>
        </row>
        <row r="2421">
          <cell r="B2421" t="str">
            <v>Gorasp2</v>
          </cell>
          <cell r="C2421">
            <v>0.69258598533319005</v>
          </cell>
          <cell r="D2421">
            <v>1.0997138143832701</v>
          </cell>
          <cell r="E2421">
            <v>3.01943976546621E-2</v>
          </cell>
        </row>
        <row r="2422">
          <cell r="B2422" t="str">
            <v>Hadhb</v>
          </cell>
          <cell r="C2422">
            <v>1.8574575510561901E-2</v>
          </cell>
          <cell r="D2422">
            <v>1.112340262404</v>
          </cell>
          <cell r="E2422">
            <v>0.16789137505826601</v>
          </cell>
        </row>
        <row r="2423">
          <cell r="B2423" t="str">
            <v>Plpp3</v>
          </cell>
          <cell r="C2423">
            <v>0.80874415357291496</v>
          </cell>
          <cell r="D2423">
            <v>0.97862864821627005</v>
          </cell>
          <cell r="E2423">
            <v>0.32410518874733801</v>
          </cell>
        </row>
        <row r="2424">
          <cell r="B2424" t="str">
            <v>Actr3</v>
          </cell>
          <cell r="C2424">
            <v>0.37912615280301898</v>
          </cell>
          <cell r="D2424">
            <v>0.93404260741012002</v>
          </cell>
          <cell r="E2424">
            <v>2.6539097077935399E-2</v>
          </cell>
        </row>
        <row r="2425">
          <cell r="B2425" t="str">
            <v>Pdxdc1</v>
          </cell>
          <cell r="C2425">
            <v>0.65326238136520198</v>
          </cell>
          <cell r="D2425">
            <v>1.1636328920424499</v>
          </cell>
        </row>
        <row r="2426">
          <cell r="B2426" t="str">
            <v>Nlgn1</v>
          </cell>
          <cell r="C2426">
            <v>0.49929861433539502</v>
          </cell>
          <cell r="D2426">
            <v>0.89023926320061597</v>
          </cell>
          <cell r="E2426">
            <v>0.37747651105413299</v>
          </cell>
        </row>
        <row r="2427">
          <cell r="B2427" t="str">
            <v>Ufsp2</v>
          </cell>
          <cell r="C2427">
            <v>0.65195439608845995</v>
          </cell>
          <cell r="D2427">
            <v>0.91084019335383903</v>
          </cell>
        </row>
        <row r="2428">
          <cell r="B2428" t="str">
            <v>Usp11</v>
          </cell>
          <cell r="C2428">
            <v>0.77900725795453196</v>
          </cell>
          <cell r="D2428">
            <v>1.0618133754542001</v>
          </cell>
          <cell r="E2428">
            <v>0.193265419071876</v>
          </cell>
        </row>
        <row r="2429">
          <cell r="B2429" t="str">
            <v>Pls3</v>
          </cell>
          <cell r="C2429">
            <v>0.39340115412072002</v>
          </cell>
          <cell r="D2429">
            <v>0.91416991916946</v>
          </cell>
          <cell r="E2429">
            <v>0.37648635209880499</v>
          </cell>
        </row>
        <row r="2430">
          <cell r="B2430" t="str">
            <v>Rragc</v>
          </cell>
          <cell r="C2430">
            <v>0.31928491821629101</v>
          </cell>
          <cell r="D2430">
            <v>0.52477196738024701</v>
          </cell>
        </row>
        <row r="2431">
          <cell r="B2431" t="str">
            <v>Psat1</v>
          </cell>
          <cell r="C2431">
            <v>0.30492298906473703</v>
          </cell>
          <cell r="D2431">
            <v>1.05558892471157</v>
          </cell>
          <cell r="E2431">
            <v>0.52872477414065999</v>
          </cell>
        </row>
        <row r="2432">
          <cell r="B2432" t="str">
            <v>Hagh</v>
          </cell>
          <cell r="C2432">
            <v>0.88459099143224695</v>
          </cell>
          <cell r="D2432">
            <v>0.98837795496111003</v>
          </cell>
          <cell r="E2432">
            <v>0.74820274010911003</v>
          </cell>
        </row>
        <row r="2433">
          <cell r="B2433" t="str">
            <v>Vwa5a</v>
          </cell>
          <cell r="C2433">
            <v>0.71636774601577002</v>
          </cell>
          <cell r="D2433">
            <v>0.92060617455879101</v>
          </cell>
        </row>
        <row r="2434">
          <cell r="B2434" t="str">
            <v>Me2</v>
          </cell>
          <cell r="C2434">
            <v>0.92917968645261895</v>
          </cell>
          <cell r="D2434">
            <v>1.00612231816981</v>
          </cell>
          <cell r="E2434">
            <v>0.28382183156517099</v>
          </cell>
        </row>
        <row r="2435">
          <cell r="B2435" t="str">
            <v>Stk24</v>
          </cell>
          <cell r="C2435">
            <v>0.51117176772762396</v>
          </cell>
          <cell r="D2435">
            <v>1.1996026997764</v>
          </cell>
          <cell r="E2435">
            <v>0.72441224612018895</v>
          </cell>
        </row>
        <row r="2436">
          <cell r="B2436" t="str">
            <v>Aco2</v>
          </cell>
          <cell r="C2436">
            <v>0.81508244391476203</v>
          </cell>
          <cell r="D2436">
            <v>0.99182923678522406</v>
          </cell>
          <cell r="E2436">
            <v>0.66745620176624099</v>
          </cell>
        </row>
        <row r="2437">
          <cell r="B2437" t="str">
            <v>Emc3</v>
          </cell>
          <cell r="C2437">
            <v>0.33531491493436399</v>
          </cell>
          <cell r="D2437">
            <v>0.60960863709818403</v>
          </cell>
        </row>
        <row r="2438">
          <cell r="B2438" t="str">
            <v>Dctn2</v>
          </cell>
          <cell r="C2438">
            <v>0.31463158456254198</v>
          </cell>
          <cell r="D2438">
            <v>1.04500140398635</v>
          </cell>
          <cell r="E2438">
            <v>7.8935133646390307E-2</v>
          </cell>
        </row>
        <row r="2439">
          <cell r="B2439" t="str">
            <v>Cmas</v>
          </cell>
          <cell r="C2439">
            <v>0.167684249546173</v>
          </cell>
          <cell r="D2439">
            <v>0.44515289645640999</v>
          </cell>
        </row>
        <row r="2440">
          <cell r="B2440" t="str">
            <v>Dpp3</v>
          </cell>
          <cell r="C2440">
            <v>0.71113115444685904</v>
          </cell>
          <cell r="D2440">
            <v>0.86891089333321003</v>
          </cell>
          <cell r="E2440">
            <v>0.14479977777293501</v>
          </cell>
        </row>
        <row r="2441">
          <cell r="B2441" t="str">
            <v>Rab28</v>
          </cell>
          <cell r="C2441">
            <v>0.980695979900707</v>
          </cell>
          <cell r="D2441">
            <v>0.99204851501756997</v>
          </cell>
        </row>
        <row r="2442">
          <cell r="B2442" t="str">
            <v>Clint1</v>
          </cell>
          <cell r="C2442">
            <v>0.270655078755561</v>
          </cell>
          <cell r="D2442">
            <v>0.76555943147882499</v>
          </cell>
        </row>
        <row r="2443">
          <cell r="B2443" t="str">
            <v>Cryl1</v>
          </cell>
          <cell r="C2443">
            <v>0.25303963719316003</v>
          </cell>
          <cell r="D2443">
            <v>0.836957542442893</v>
          </cell>
          <cell r="E2443">
            <v>0.52851528423758298</v>
          </cell>
        </row>
        <row r="2444">
          <cell r="B2444" t="str">
            <v>Prpf19</v>
          </cell>
          <cell r="C2444">
            <v>4.40004413957975E-2</v>
          </cell>
          <cell r="D2444">
            <v>1.17482232035399</v>
          </cell>
          <cell r="E2444">
            <v>0.42088766857791299</v>
          </cell>
        </row>
        <row r="2445">
          <cell r="B2445" t="str">
            <v>Nampt</v>
          </cell>
          <cell r="C2445">
            <v>0.11130715613370901</v>
          </cell>
          <cell r="D2445">
            <v>0.73177727203652898</v>
          </cell>
        </row>
        <row r="2446">
          <cell r="B2446" t="str">
            <v>Lactb2</v>
          </cell>
          <cell r="C2446">
            <v>0.97686752618808004</v>
          </cell>
          <cell r="D2446">
            <v>0.975290557258777</v>
          </cell>
        </row>
        <row r="2447">
          <cell r="B2447" t="str">
            <v>Dnajb11</v>
          </cell>
          <cell r="C2447">
            <v>0.31219887260503698</v>
          </cell>
          <cell r="D2447">
            <v>0.87881593651300305</v>
          </cell>
        </row>
        <row r="2448">
          <cell r="B2448" t="str">
            <v>Mlf2</v>
          </cell>
          <cell r="C2448">
            <v>0.46099534977922202</v>
          </cell>
          <cell r="D2448">
            <v>1.09567024089312</v>
          </cell>
        </row>
        <row r="2449">
          <cell r="B2449" t="str">
            <v>Gak</v>
          </cell>
          <cell r="C2449">
            <v>0.411576188867952</v>
          </cell>
          <cell r="D2449">
            <v>1.1804129622414501</v>
          </cell>
          <cell r="E2449">
            <v>0.23765567217974901</v>
          </cell>
        </row>
        <row r="2450">
          <cell r="B2450" t="str">
            <v>Dhrs1</v>
          </cell>
          <cell r="C2450">
            <v>4.89805115839912E-2</v>
          </cell>
          <cell r="D2450">
            <v>1.18815436904389</v>
          </cell>
          <cell r="E2450">
            <v>9.0129752487421999E-2</v>
          </cell>
        </row>
        <row r="2451">
          <cell r="B2451" t="str">
            <v>Hibadh</v>
          </cell>
          <cell r="C2451">
            <v>0.16325965637945999</v>
          </cell>
          <cell r="D2451">
            <v>0.881755733128057</v>
          </cell>
          <cell r="E2451">
            <v>9.4168702838205498E-2</v>
          </cell>
        </row>
        <row r="2452">
          <cell r="B2452" t="str">
            <v>Gmpr2</v>
          </cell>
          <cell r="C2452">
            <v>0.50700691013327204</v>
          </cell>
          <cell r="D2452">
            <v>1.4137937430082399</v>
          </cell>
        </row>
        <row r="2453">
          <cell r="B2453" t="str">
            <v>Cds2</v>
          </cell>
          <cell r="C2453">
            <v>0.18905740089618001</v>
          </cell>
          <cell r="D2453">
            <v>0.79790040683844199</v>
          </cell>
          <cell r="E2453">
            <v>0.30312106045581699</v>
          </cell>
        </row>
        <row r="2454">
          <cell r="B2454" t="str">
            <v>St13</v>
          </cell>
          <cell r="C2454">
            <v>0.63849661166635097</v>
          </cell>
          <cell r="D2454">
            <v>1.0550022502930001</v>
          </cell>
          <cell r="E2454">
            <v>0.14378879936809</v>
          </cell>
        </row>
        <row r="2455">
          <cell r="B2455" t="str">
            <v>Elp5</v>
          </cell>
          <cell r="C2455">
            <v>0.392397011323599</v>
          </cell>
          <cell r="D2455">
            <v>0.55573574019115202</v>
          </cell>
        </row>
        <row r="2456">
          <cell r="B2456" t="str">
            <v>Dhrs4</v>
          </cell>
          <cell r="C2456">
            <v>0.185371150451908</v>
          </cell>
          <cell r="D2456">
            <v>0.42170482517337299</v>
          </cell>
        </row>
        <row r="2457">
          <cell r="B2457" t="str">
            <v>Mat2b</v>
          </cell>
          <cell r="C2457">
            <v>0.50862979574307499</v>
          </cell>
          <cell r="D2457">
            <v>1.1384950978597901</v>
          </cell>
          <cell r="E2457">
            <v>0.47807497200339899</v>
          </cell>
        </row>
        <row r="2458">
          <cell r="B2458" t="str">
            <v>Ndufa10</v>
          </cell>
          <cell r="C2458">
            <v>0.21506125253057501</v>
          </cell>
          <cell r="D2458">
            <v>0.89512330085668501</v>
          </cell>
          <cell r="E2458">
            <v>4.3740284621783601E-2</v>
          </cell>
        </row>
        <row r="2459">
          <cell r="B2459" t="str">
            <v>Etfa</v>
          </cell>
          <cell r="C2459">
            <v>0.33464133516176398</v>
          </cell>
          <cell r="D2459">
            <v>0.93162646526592696</v>
          </cell>
          <cell r="E2459">
            <v>0.17523024302829099</v>
          </cell>
        </row>
        <row r="2460">
          <cell r="B2460" t="str">
            <v>Gps1</v>
          </cell>
          <cell r="C2460">
            <v>0.56386529334325197</v>
          </cell>
          <cell r="D2460">
            <v>0.95590303775721397</v>
          </cell>
          <cell r="E2460">
            <v>0.18688249584606201</v>
          </cell>
        </row>
        <row r="2461">
          <cell r="B2461" t="str">
            <v>Ddah2</v>
          </cell>
          <cell r="C2461">
            <v>0.82442575583004896</v>
          </cell>
          <cell r="D2461">
            <v>1.0253851877286499</v>
          </cell>
          <cell r="E2461">
            <v>0.94492048592243705</v>
          </cell>
        </row>
        <row r="2462">
          <cell r="B2462" t="str">
            <v>Rtcb</v>
          </cell>
          <cell r="C2462">
            <v>0.66540462870597405</v>
          </cell>
          <cell r="D2462">
            <v>1.0625380339721999</v>
          </cell>
          <cell r="E2462">
            <v>0.18562993671856001</v>
          </cell>
        </row>
        <row r="2463">
          <cell r="B2463" t="str">
            <v>Tnpo2</v>
          </cell>
          <cell r="C2463">
            <v>0.40966925518068198</v>
          </cell>
          <cell r="D2463">
            <v>0.89675950360633305</v>
          </cell>
          <cell r="E2463">
            <v>0.18351121592844399</v>
          </cell>
        </row>
        <row r="2464">
          <cell r="B2464" t="str">
            <v>Fuca1</v>
          </cell>
          <cell r="C2464">
            <v>0.63092004383357003</v>
          </cell>
          <cell r="D2464">
            <v>1.14039494357307</v>
          </cell>
        </row>
        <row r="2465">
          <cell r="B2465" t="str">
            <v>Grpel1</v>
          </cell>
          <cell r="C2465">
            <v>0.52961810207002102</v>
          </cell>
          <cell r="D2465">
            <v>1.0379631527989099</v>
          </cell>
          <cell r="E2465">
            <v>0.95368110260763606</v>
          </cell>
        </row>
        <row r="2466">
          <cell r="B2466" t="str">
            <v>Abhd12</v>
          </cell>
          <cell r="C2466">
            <v>1.7992058826703499E-2</v>
          </cell>
          <cell r="D2466">
            <v>0.67964478764324598</v>
          </cell>
          <cell r="E2466">
            <v>0.46385812399080201</v>
          </cell>
        </row>
        <row r="2467">
          <cell r="B2467" t="str">
            <v>Psph</v>
          </cell>
          <cell r="C2467">
            <v>0.76107623410602798</v>
          </cell>
          <cell r="D2467">
            <v>1.0372037490847901</v>
          </cell>
        </row>
        <row r="2468">
          <cell r="B2468" t="str">
            <v>Park7</v>
          </cell>
          <cell r="C2468">
            <v>0.19603259065484199</v>
          </cell>
          <cell r="D2468">
            <v>0.891785128947437</v>
          </cell>
          <cell r="E2468">
            <v>0.12053737109688301</v>
          </cell>
        </row>
        <row r="2469">
          <cell r="B2469" t="str">
            <v>Ndufs5</v>
          </cell>
          <cell r="C2469">
            <v>0.16322110185239999</v>
          </cell>
          <cell r="D2469">
            <v>0.82792512240219296</v>
          </cell>
        </row>
        <row r="2470">
          <cell r="B2470" t="str">
            <v>Nck1</v>
          </cell>
          <cell r="C2470">
            <v>0.73468767754108999</v>
          </cell>
          <cell r="D2470">
            <v>1.05087860245366</v>
          </cell>
          <cell r="E2470">
            <v>0.59027715555832705</v>
          </cell>
        </row>
        <row r="2471">
          <cell r="B2471" t="str">
            <v>Epdr1</v>
          </cell>
          <cell r="C2471">
            <v>0.65859043200122003</v>
          </cell>
          <cell r="D2471">
            <v>0.95535129760361304</v>
          </cell>
          <cell r="E2471">
            <v>0.19519544627881499</v>
          </cell>
        </row>
        <row r="2472">
          <cell r="B2472" t="str">
            <v>Dnaja3</v>
          </cell>
          <cell r="C2472">
            <v>0.32527850573612099</v>
          </cell>
          <cell r="D2472">
            <v>1.0891883054073901</v>
          </cell>
        </row>
        <row r="2473">
          <cell r="B2473" t="str">
            <v>Erc1</v>
          </cell>
          <cell r="C2473">
            <v>0.39368537104689</v>
          </cell>
          <cell r="D2473">
            <v>1.2064208230779301</v>
          </cell>
          <cell r="E2473">
            <v>0.68058854580153005</v>
          </cell>
        </row>
        <row r="2474">
          <cell r="B2474" t="str">
            <v>Grk2</v>
          </cell>
          <cell r="C2474">
            <v>0.81694689175697799</v>
          </cell>
          <cell r="D2474">
            <v>1.015345628425</v>
          </cell>
          <cell r="E2474">
            <v>0.298837873910061</v>
          </cell>
        </row>
        <row r="2475">
          <cell r="B2475" t="str">
            <v>Kars</v>
          </cell>
          <cell r="C2475">
            <v>0.38500599709137401</v>
          </cell>
          <cell r="D2475">
            <v>1.45346854659623</v>
          </cell>
          <cell r="E2475">
            <v>0.638678042773834</v>
          </cell>
        </row>
        <row r="2476">
          <cell r="B2476" t="str">
            <v>Pccb</v>
          </cell>
          <cell r="C2476">
            <v>0.380455818546997</v>
          </cell>
          <cell r="D2476">
            <v>0.91797521375541202</v>
          </cell>
          <cell r="E2476">
            <v>0.48539627932954099</v>
          </cell>
        </row>
        <row r="2477">
          <cell r="B2477" t="str">
            <v>Slc12a9</v>
          </cell>
          <cell r="C2477">
            <v>0.17892293701807799</v>
          </cell>
          <cell r="D2477">
            <v>1.69162779160833</v>
          </cell>
          <cell r="E2477">
            <v>0.68363009833351396</v>
          </cell>
        </row>
        <row r="2478">
          <cell r="B2478" t="str">
            <v>Srrt</v>
          </cell>
          <cell r="C2478">
            <v>0.64849489669574401</v>
          </cell>
          <cell r="D2478">
            <v>1.1479168394330499</v>
          </cell>
          <cell r="E2478">
            <v>0.73946610518011702</v>
          </cell>
        </row>
        <row r="2479">
          <cell r="B2479" t="str">
            <v>Mccc1</v>
          </cell>
          <cell r="C2479">
            <v>0.60128804183518303</v>
          </cell>
          <cell r="D2479">
            <v>0.94563619445945002</v>
          </cell>
          <cell r="E2479">
            <v>0.217120792033832</v>
          </cell>
        </row>
        <row r="2480">
          <cell r="B2480" t="str">
            <v>Tktl1</v>
          </cell>
          <cell r="C2480">
            <v>0.91682467632906295</v>
          </cell>
          <cell r="D2480">
            <v>0.984443142203271</v>
          </cell>
        </row>
        <row r="2481">
          <cell r="B2481" t="str">
            <v>Cadm3</v>
          </cell>
          <cell r="C2481">
            <v>0.92388743024005104</v>
          </cell>
          <cell r="D2481">
            <v>1.0268797283582001</v>
          </cell>
          <cell r="E2481">
            <v>0.88386865615094501</v>
          </cell>
        </row>
        <row r="2482">
          <cell r="B2482" t="str">
            <v>Mrpl43</v>
          </cell>
          <cell r="C2482">
            <v>0.74476802813974696</v>
          </cell>
          <cell r="D2482">
            <v>1.0398372648835801</v>
          </cell>
        </row>
        <row r="2483">
          <cell r="B2483" t="str">
            <v>Mrpl9</v>
          </cell>
          <cell r="C2483">
            <v>0.58689095114927903</v>
          </cell>
          <cell r="D2483">
            <v>1.4233061498767501</v>
          </cell>
        </row>
        <row r="2484">
          <cell r="B2484" t="str">
            <v>Acss1</v>
          </cell>
          <cell r="C2484">
            <v>0.16012023730063499</v>
          </cell>
          <cell r="D2484">
            <v>1.16949049959215</v>
          </cell>
          <cell r="E2484">
            <v>0.170408707497823</v>
          </cell>
        </row>
        <row r="2485">
          <cell r="B2485" t="str">
            <v>Sf3b1</v>
          </cell>
          <cell r="C2485">
            <v>0.20589414974959899</v>
          </cell>
          <cell r="D2485">
            <v>1.3850981412672001</v>
          </cell>
          <cell r="E2485">
            <v>0.27881849087770599</v>
          </cell>
        </row>
        <row r="2486">
          <cell r="B2486" t="str">
            <v>Rims1</v>
          </cell>
          <cell r="C2486">
            <v>0.57164853471279098</v>
          </cell>
          <cell r="D2486">
            <v>1.04180439603398</v>
          </cell>
          <cell r="E2486">
            <v>0.240204644959647</v>
          </cell>
        </row>
        <row r="2487">
          <cell r="B2487" t="str">
            <v>Nsmf</v>
          </cell>
          <cell r="C2487">
            <v>0.76891563244685601</v>
          </cell>
          <cell r="D2487">
            <v>1.20760985171562</v>
          </cell>
        </row>
        <row r="2488">
          <cell r="B2488" t="str">
            <v>Ankrd17</v>
          </cell>
          <cell r="C2488">
            <v>0.385307245509726</v>
          </cell>
          <cell r="D2488">
            <v>0.44335903670569599</v>
          </cell>
        </row>
        <row r="2489">
          <cell r="B2489" t="str">
            <v>Hspbp1</v>
          </cell>
          <cell r="C2489">
            <v>0.88757171959813097</v>
          </cell>
          <cell r="D2489">
            <v>0.96781843658432598</v>
          </cell>
          <cell r="E2489">
            <v>0.241524862640107</v>
          </cell>
        </row>
        <row r="2490">
          <cell r="B2490" t="str">
            <v>Cntnap4</v>
          </cell>
          <cell r="C2490">
            <v>0.81261980490044305</v>
          </cell>
          <cell r="D2490">
            <v>1.03433243969579</v>
          </cell>
        </row>
        <row r="2491">
          <cell r="B2491" t="str">
            <v>Rab27b</v>
          </cell>
          <cell r="C2491">
            <v>0.69959117216846201</v>
          </cell>
          <cell r="D2491">
            <v>1.04542594516017</v>
          </cell>
          <cell r="E2491">
            <v>0.97488338375280703</v>
          </cell>
        </row>
        <row r="2492">
          <cell r="B2492" t="str">
            <v>Rtn4</v>
          </cell>
          <cell r="C2492">
            <v>0.33865514644369399</v>
          </cell>
          <cell r="D2492">
            <v>1.05756292218418</v>
          </cell>
          <cell r="E2492">
            <v>0.33497650037319299</v>
          </cell>
        </row>
        <row r="2493">
          <cell r="B2493" t="str">
            <v>Ntm</v>
          </cell>
          <cell r="C2493">
            <v>0.890576557554558</v>
          </cell>
          <cell r="D2493">
            <v>0.98930030664347901</v>
          </cell>
          <cell r="E2493">
            <v>0.99881801598665798</v>
          </cell>
        </row>
        <row r="2494">
          <cell r="B2494" t="str">
            <v>Rrbp1</v>
          </cell>
          <cell r="C2494">
            <v>0.87476718730365999</v>
          </cell>
          <cell r="D2494">
            <v>1.0736746242002599</v>
          </cell>
          <cell r="E2494">
            <v>0.30956203701735902</v>
          </cell>
        </row>
        <row r="2495">
          <cell r="B2495" t="str">
            <v>Ubxn6</v>
          </cell>
          <cell r="C2495">
            <v>0.87553533877949596</v>
          </cell>
          <cell r="D2495">
            <v>0.96996897941967897</v>
          </cell>
          <cell r="E2495">
            <v>0.79849239676856198</v>
          </cell>
        </row>
        <row r="2496">
          <cell r="B2496" t="str">
            <v>Trim33</v>
          </cell>
          <cell r="C2496">
            <v>0.98834969414311602</v>
          </cell>
          <cell r="D2496">
            <v>1.00575111660021</v>
          </cell>
        </row>
        <row r="2497">
          <cell r="B2497" t="str">
            <v>Arhgdia</v>
          </cell>
          <cell r="C2497">
            <v>0.249005686249717</v>
          </cell>
          <cell r="D2497">
            <v>1.0753174198414699</v>
          </cell>
          <cell r="E2497">
            <v>0.52176303945718805</v>
          </cell>
        </row>
        <row r="2498">
          <cell r="B2498" t="str">
            <v>Acsbg1</v>
          </cell>
          <cell r="C2498">
            <v>0.278936235243742</v>
          </cell>
          <cell r="D2498">
            <v>1.0638741423517799</v>
          </cell>
          <cell r="E2498">
            <v>0.49683812851277698</v>
          </cell>
        </row>
        <row r="2499">
          <cell r="B2499" t="str">
            <v>Prpf8</v>
          </cell>
          <cell r="C2499">
            <v>4.78931124768485E-2</v>
          </cell>
          <cell r="D2499">
            <v>1.32219964406874</v>
          </cell>
          <cell r="E2499">
            <v>0.171333911717234</v>
          </cell>
        </row>
        <row r="2500">
          <cell r="B2500" t="str">
            <v>Ndufa5</v>
          </cell>
          <cell r="C2500">
            <v>0.61241448124635101</v>
          </cell>
          <cell r="D2500">
            <v>0.96876680787878799</v>
          </cell>
          <cell r="E2500">
            <v>0.34398555049763502</v>
          </cell>
        </row>
        <row r="2501">
          <cell r="B2501" t="str">
            <v>Cox6c</v>
          </cell>
          <cell r="C2501">
            <v>0.97891325113162597</v>
          </cell>
          <cell r="D2501">
            <v>1.00166921754603</v>
          </cell>
          <cell r="E2501">
            <v>0.94110543791066004</v>
          </cell>
        </row>
        <row r="2502">
          <cell r="B2502" t="str">
            <v>Tomm22</v>
          </cell>
          <cell r="C2502">
            <v>0.31660531364745698</v>
          </cell>
          <cell r="D2502">
            <v>1.57457686690077</v>
          </cell>
        </row>
        <row r="2503">
          <cell r="B2503" t="str">
            <v>Atp5mg</v>
          </cell>
          <cell r="C2503">
            <v>0.93226008424635298</v>
          </cell>
          <cell r="D2503">
            <v>0.98370084892760501</v>
          </cell>
          <cell r="E2503">
            <v>0.82405257320117797</v>
          </cell>
        </row>
        <row r="2504">
          <cell r="B2504" t="str">
            <v>Rpl17</v>
          </cell>
          <cell r="C2504">
            <v>0.84855732367230896</v>
          </cell>
          <cell r="D2504">
            <v>0.93168210178727395</v>
          </cell>
          <cell r="E2504">
            <v>0.43784566517771101</v>
          </cell>
        </row>
        <row r="2505">
          <cell r="B2505" t="str">
            <v>Hint3</v>
          </cell>
          <cell r="C2505">
            <v>0.61172247640212996</v>
          </cell>
          <cell r="D2505">
            <v>0.93482469282539304</v>
          </cell>
        </row>
        <row r="2506">
          <cell r="B2506" t="str">
            <v>Mydgf</v>
          </cell>
          <cell r="C2506">
            <v>0.855114990403818</v>
          </cell>
          <cell r="D2506">
            <v>0.88399509718417002</v>
          </cell>
        </row>
        <row r="2507">
          <cell r="B2507" t="str">
            <v>Glo1</v>
          </cell>
          <cell r="C2507">
            <v>0.66972657313555495</v>
          </cell>
          <cell r="D2507">
            <v>1.04595462530807</v>
          </cell>
          <cell r="E2507">
            <v>5.2670753963970501E-2</v>
          </cell>
        </row>
        <row r="2508">
          <cell r="B2508" t="str">
            <v>Mgst3</v>
          </cell>
          <cell r="C2508">
            <v>0.10736305572421</v>
          </cell>
          <cell r="D2508">
            <v>1.66865334087242</v>
          </cell>
          <cell r="E2508">
            <v>0.27016421226056497</v>
          </cell>
        </row>
        <row r="2509">
          <cell r="B2509" t="str">
            <v>Glod4</v>
          </cell>
          <cell r="C2509">
            <v>0.44946968743368598</v>
          </cell>
          <cell r="D2509">
            <v>1.05307582626362</v>
          </cell>
          <cell r="E2509">
            <v>0.49764638444445303</v>
          </cell>
        </row>
        <row r="2510">
          <cell r="B2510" t="str">
            <v>Cntnap2</v>
          </cell>
          <cell r="C2510">
            <v>0.356607072568151</v>
          </cell>
          <cell r="D2510">
            <v>1.2282715640071999</v>
          </cell>
          <cell r="E2510">
            <v>0.42025197603000503</v>
          </cell>
        </row>
        <row r="2511">
          <cell r="B2511" t="str">
            <v>Fdx2</v>
          </cell>
          <cell r="C2511">
            <v>0.59915305450693901</v>
          </cell>
          <cell r="D2511">
            <v>1.32649841330223</v>
          </cell>
        </row>
        <row r="2512">
          <cell r="B2512" t="str">
            <v>Arpc5</v>
          </cell>
          <cell r="C2512">
            <v>0.23245554820601499</v>
          </cell>
          <cell r="D2512">
            <v>1.15193260444757</v>
          </cell>
        </row>
        <row r="2513">
          <cell r="B2513" t="str">
            <v>Atg3</v>
          </cell>
          <cell r="C2513">
            <v>0.76521519852256104</v>
          </cell>
          <cell r="D2513">
            <v>1.05087649310318</v>
          </cell>
          <cell r="E2513">
            <v>0.68704933434873305</v>
          </cell>
        </row>
        <row r="2514">
          <cell r="B2514" t="str">
            <v>Uqcr11</v>
          </cell>
          <cell r="C2514">
            <v>0.83626726668616402</v>
          </cell>
          <cell r="D2514">
            <v>0.88788591790328397</v>
          </cell>
        </row>
        <row r="2515">
          <cell r="B2515" t="str">
            <v>Lap3</v>
          </cell>
          <cell r="C2515">
            <v>0.52330763789356605</v>
          </cell>
          <cell r="D2515">
            <v>1.06219129911223</v>
          </cell>
          <cell r="E2515">
            <v>0.831919136437967</v>
          </cell>
        </row>
        <row r="2516">
          <cell r="B2516" t="str">
            <v>Lamtor1</v>
          </cell>
          <cell r="C2516">
            <v>0.15413718581161701</v>
          </cell>
          <cell r="D2516">
            <v>0.63872225878657296</v>
          </cell>
          <cell r="E2516">
            <v>0.39763837630909998</v>
          </cell>
        </row>
        <row r="2517">
          <cell r="B2517" t="str">
            <v>Stambp</v>
          </cell>
          <cell r="C2517">
            <v>0.73965623576043804</v>
          </cell>
          <cell r="D2517">
            <v>0.96163015510794103</v>
          </cell>
        </row>
        <row r="2518">
          <cell r="B2518" t="str">
            <v>Ube2t</v>
          </cell>
          <cell r="C2518">
            <v>0.40352612398313298</v>
          </cell>
          <cell r="D2518">
            <v>0.85349752786529898</v>
          </cell>
        </row>
        <row r="2519">
          <cell r="B2519" t="str">
            <v>Nenf</v>
          </cell>
          <cell r="C2519">
            <v>0.47811813847435702</v>
          </cell>
          <cell r="D2519">
            <v>0.72901354740562296</v>
          </cell>
        </row>
        <row r="2520">
          <cell r="B2520" t="str">
            <v>Nudcd2</v>
          </cell>
          <cell r="C2520">
            <v>0.83218857693878601</v>
          </cell>
          <cell r="D2520">
            <v>0.88636494375261998</v>
          </cell>
        </row>
        <row r="2521">
          <cell r="B2521" t="str">
            <v>Ndufc2</v>
          </cell>
          <cell r="C2521">
            <v>0.60336689972668101</v>
          </cell>
          <cell r="D2521">
            <v>1.0388922399159699</v>
          </cell>
          <cell r="E2521">
            <v>0.84678930105049599</v>
          </cell>
        </row>
        <row r="2522">
          <cell r="B2522" t="str">
            <v>Pgls</v>
          </cell>
          <cell r="C2522">
            <v>0.27742094454125499</v>
          </cell>
          <cell r="D2522">
            <v>1.09193406115489</v>
          </cell>
          <cell r="E2522">
            <v>0.65526850263954595</v>
          </cell>
        </row>
        <row r="2523">
          <cell r="B2523" t="str">
            <v>Decr1</v>
          </cell>
          <cell r="C2523">
            <v>0.99543026034674498</v>
          </cell>
          <cell r="D2523">
            <v>0.99944998241580996</v>
          </cell>
          <cell r="E2523">
            <v>0.94671478589297298</v>
          </cell>
        </row>
        <row r="2524">
          <cell r="B2524" t="str">
            <v>Mtap</v>
          </cell>
          <cell r="C2524">
            <v>0.89048384105122302</v>
          </cell>
          <cell r="D2524">
            <v>1.1125421748302</v>
          </cell>
        </row>
        <row r="2525">
          <cell r="B2525" t="str">
            <v>Uqcrq</v>
          </cell>
          <cell r="C2525">
            <v>0.74729924766397704</v>
          </cell>
          <cell r="D2525">
            <v>0.95625999283045005</v>
          </cell>
          <cell r="E2525">
            <v>0.38325427436466403</v>
          </cell>
        </row>
        <row r="2526">
          <cell r="B2526" t="str">
            <v>Ndufa2</v>
          </cell>
          <cell r="C2526">
            <v>0.96741518185974495</v>
          </cell>
          <cell r="D2526">
            <v>0.99775597864480203</v>
          </cell>
          <cell r="E2526">
            <v>0.695907163398372</v>
          </cell>
        </row>
        <row r="2527">
          <cell r="B2527" t="str">
            <v>Txndc9</v>
          </cell>
          <cell r="C2527">
            <v>0.64128182107255804</v>
          </cell>
          <cell r="D2527">
            <v>0.96878078286082803</v>
          </cell>
        </row>
        <row r="2528">
          <cell r="B2528" t="str">
            <v>Vps25</v>
          </cell>
          <cell r="C2528">
            <v>0.98084064939693005</v>
          </cell>
          <cell r="D2528">
            <v>0.99461361756865097</v>
          </cell>
          <cell r="E2528">
            <v>0.88430161090377501</v>
          </cell>
        </row>
        <row r="2529">
          <cell r="B2529" t="str">
            <v>Timm22</v>
          </cell>
          <cell r="C2529">
            <v>0.43322351712865098</v>
          </cell>
          <cell r="D2529">
            <v>1.4002718817150499</v>
          </cell>
        </row>
        <row r="2530">
          <cell r="B2530" t="str">
            <v>Ndufa3</v>
          </cell>
          <cell r="C2530">
            <v>0.51014211690179201</v>
          </cell>
          <cell r="D2530">
            <v>0.88431778939664996</v>
          </cell>
        </row>
        <row r="2531">
          <cell r="B2531" t="str">
            <v>Fis1</v>
          </cell>
          <cell r="C2531">
            <v>0.75784799683348103</v>
          </cell>
          <cell r="D2531">
            <v>0.93531037089408497</v>
          </cell>
          <cell r="E2531">
            <v>0.18286474259447399</v>
          </cell>
        </row>
        <row r="2532">
          <cell r="B2532" t="str">
            <v>Trappc5</v>
          </cell>
          <cell r="C2532">
            <v>0.72396498532216202</v>
          </cell>
          <cell r="D2532">
            <v>1.0234540368663101</v>
          </cell>
          <cell r="E2532">
            <v>0.78903073221981401</v>
          </cell>
        </row>
        <row r="2533">
          <cell r="B2533" t="str">
            <v>Sdhb</v>
          </cell>
          <cell r="C2533">
            <v>0.51478732683889805</v>
          </cell>
          <cell r="D2533">
            <v>0.971687705712449</v>
          </cell>
          <cell r="E2533">
            <v>0.88817612662892298</v>
          </cell>
        </row>
        <row r="2534">
          <cell r="B2534" t="str">
            <v>Cisd2</v>
          </cell>
          <cell r="C2534">
            <v>7.8557109336217706E-2</v>
          </cell>
          <cell r="D2534">
            <v>0.38782202639564001</v>
          </cell>
        </row>
        <row r="2535">
          <cell r="B2535" t="str">
            <v>Bzw1</v>
          </cell>
          <cell r="C2535">
            <v>0.66261689687921999</v>
          </cell>
          <cell r="D2535">
            <v>1.0814296670476</v>
          </cell>
        </row>
        <row r="2536">
          <cell r="B2536" t="str">
            <v>Ndufb4</v>
          </cell>
          <cell r="C2536">
            <v>0.11924960217364999</v>
          </cell>
          <cell r="D2536">
            <v>0.81309968103083696</v>
          </cell>
          <cell r="E2536">
            <v>0.190938330109171</v>
          </cell>
        </row>
        <row r="2537">
          <cell r="B2537" t="str">
            <v>Sar1b</v>
          </cell>
          <cell r="C2537">
            <v>0.118160202132917</v>
          </cell>
          <cell r="D2537">
            <v>1.14095839689987</v>
          </cell>
          <cell r="E2537">
            <v>9.7454845841543E-2</v>
          </cell>
        </row>
        <row r="2538">
          <cell r="B2538" t="str">
            <v>Rab5a</v>
          </cell>
          <cell r="C2538">
            <v>0.91070454907668696</v>
          </cell>
          <cell r="D2538">
            <v>0.99292008312581004</v>
          </cell>
          <cell r="E2538">
            <v>0.40713690218904902</v>
          </cell>
        </row>
        <row r="2539">
          <cell r="B2539" t="str">
            <v>Rgs10</v>
          </cell>
          <cell r="C2539">
            <v>0.18034277195263901</v>
          </cell>
          <cell r="D2539">
            <v>0.80180654989096101</v>
          </cell>
        </row>
        <row r="2540">
          <cell r="B2540" t="str">
            <v>RTRAF</v>
          </cell>
          <cell r="C2540">
            <v>0.43669995997014699</v>
          </cell>
          <cell r="D2540">
            <v>0.911792061107773</v>
          </cell>
          <cell r="E2540">
            <v>0.21706539538922401</v>
          </cell>
        </row>
        <row r="2541">
          <cell r="B2541" t="str">
            <v>Pcyox1</v>
          </cell>
          <cell r="C2541">
            <v>0.24905027977338301</v>
          </cell>
          <cell r="D2541">
            <v>0.81430662130407205</v>
          </cell>
        </row>
        <row r="2542">
          <cell r="B2542" t="str">
            <v>Ndufb5</v>
          </cell>
          <cell r="C2542">
            <v>0.112927747783987</v>
          </cell>
          <cell r="D2542">
            <v>0.80729975253283304</v>
          </cell>
          <cell r="E2542">
            <v>0.48805110414736602</v>
          </cell>
        </row>
        <row r="2543">
          <cell r="B2543" t="str">
            <v>Gmfb</v>
          </cell>
          <cell r="C2543">
            <v>0.88797517291056305</v>
          </cell>
          <cell r="D2543">
            <v>0.99389130169523798</v>
          </cell>
          <cell r="E2543">
            <v>0.50220376262924704</v>
          </cell>
        </row>
        <row r="2544">
          <cell r="B2544" t="str">
            <v>Cotl1</v>
          </cell>
          <cell r="C2544">
            <v>0.66883217286073504</v>
          </cell>
          <cell r="D2544">
            <v>1.0324029604173499</v>
          </cell>
          <cell r="E2544">
            <v>0.42711660032804799</v>
          </cell>
        </row>
        <row r="2545">
          <cell r="B2545" t="str">
            <v>Denr</v>
          </cell>
          <cell r="C2545">
            <v>0.48734917744818801</v>
          </cell>
          <cell r="D2545">
            <v>0.741118245878436</v>
          </cell>
          <cell r="E2545">
            <v>0.272258143623275</v>
          </cell>
        </row>
        <row r="2546">
          <cell r="B2546" t="str">
            <v>Ndufb9</v>
          </cell>
          <cell r="C2546">
            <v>0.92331601354388704</v>
          </cell>
          <cell r="D2546">
            <v>0.96723200860706504</v>
          </cell>
          <cell r="E2546">
            <v>0.71665297394194905</v>
          </cell>
        </row>
        <row r="2547">
          <cell r="B2547" t="str">
            <v>Mrpl20</v>
          </cell>
          <cell r="C2547">
            <v>0.20577125444313299</v>
          </cell>
          <cell r="D2547">
            <v>2.2698995804571598</v>
          </cell>
        </row>
        <row r="2548">
          <cell r="B2548" t="str">
            <v>Mrpl18</v>
          </cell>
          <cell r="C2548">
            <v>0.423735447484758</v>
          </cell>
          <cell r="D2548">
            <v>1.8718538315764399</v>
          </cell>
        </row>
        <row r="2549">
          <cell r="B2549" t="str">
            <v>Txndc17</v>
          </cell>
          <cell r="C2549">
            <v>0.36409862854988401</v>
          </cell>
          <cell r="D2549">
            <v>1.2674801042245101</v>
          </cell>
          <cell r="E2549">
            <v>0.53520243684767799</v>
          </cell>
        </row>
        <row r="2550">
          <cell r="B2550" t="str">
            <v>Glrx3</v>
          </cell>
          <cell r="C2550">
            <v>0.11153843875738401</v>
          </cell>
          <cell r="D2550">
            <v>0.80982945274089502</v>
          </cell>
          <cell r="E2550">
            <v>8.2295087116942806E-2</v>
          </cell>
        </row>
        <row r="2551">
          <cell r="B2551" t="str">
            <v>Trap1</v>
          </cell>
          <cell r="C2551">
            <v>0.359172424119653</v>
          </cell>
          <cell r="D2551">
            <v>1.1368989133407801</v>
          </cell>
          <cell r="E2551">
            <v>0.71926313117450502</v>
          </cell>
        </row>
        <row r="2552">
          <cell r="B2552" t="str">
            <v>Atp5pb</v>
          </cell>
          <cell r="C2552">
            <v>0.834604188290472</v>
          </cell>
          <cell r="D2552">
            <v>0.97838455315963402</v>
          </cell>
          <cell r="E2552">
            <v>0.74395669028099198</v>
          </cell>
        </row>
        <row r="2553">
          <cell r="B2553" t="str">
            <v>Rps21</v>
          </cell>
          <cell r="C2553">
            <v>0.39681396225853799</v>
          </cell>
          <cell r="D2553">
            <v>0.91923570882039096</v>
          </cell>
        </row>
        <row r="2554">
          <cell r="B2554" t="str">
            <v>Acot13</v>
          </cell>
          <cell r="C2554">
            <v>0.93069041959297405</v>
          </cell>
          <cell r="D2554">
            <v>0.98920358111569695</v>
          </cell>
          <cell r="E2554">
            <v>0.58769981132725502</v>
          </cell>
        </row>
        <row r="2555">
          <cell r="B2555" t="str">
            <v>Ppp6c</v>
          </cell>
          <cell r="C2555">
            <v>0.41274921986214302</v>
          </cell>
          <cell r="D2555">
            <v>0.651467398145954</v>
          </cell>
        </row>
        <row r="2556">
          <cell r="B2556" t="str">
            <v>Slc25a46</v>
          </cell>
          <cell r="C2556">
            <v>0.48093387569224</v>
          </cell>
          <cell r="D2556">
            <v>1.77671013815379</v>
          </cell>
        </row>
        <row r="2557">
          <cell r="B2557" t="str">
            <v>Mri1</v>
          </cell>
          <cell r="C2557">
            <v>0.65307593705830003</v>
          </cell>
          <cell r="D2557">
            <v>1.3642065140605699</v>
          </cell>
        </row>
        <row r="2558">
          <cell r="B2558" t="str">
            <v>Txndc12</v>
          </cell>
          <cell r="C2558">
            <v>0.75356482744426601</v>
          </cell>
          <cell r="D2558">
            <v>0.93455306166639396</v>
          </cell>
          <cell r="E2558">
            <v>0.51340115163133004</v>
          </cell>
        </row>
        <row r="2559">
          <cell r="B2559" t="str">
            <v>Retreg3</v>
          </cell>
          <cell r="C2559">
            <v>0.53906923927550798</v>
          </cell>
          <cell r="D2559">
            <v>1.30594929475165</v>
          </cell>
        </row>
        <row r="2560">
          <cell r="B2560" t="str">
            <v>Mrps24</v>
          </cell>
          <cell r="C2560">
            <v>0.50303112170924302</v>
          </cell>
          <cell r="D2560">
            <v>1.09776858153506</v>
          </cell>
        </row>
        <row r="2561">
          <cell r="B2561" t="str">
            <v>Map1lc3b</v>
          </cell>
          <cell r="C2561">
            <v>0.66863269682356896</v>
          </cell>
          <cell r="D2561">
            <v>0.95147147015756595</v>
          </cell>
          <cell r="E2561">
            <v>1.75288519133357E-2</v>
          </cell>
        </row>
        <row r="2562">
          <cell r="B2562" t="str">
            <v>Ywhab</v>
          </cell>
          <cell r="C2562">
            <v>4.4830476506353301E-2</v>
          </cell>
          <cell r="D2562">
            <v>0.84436202716091802</v>
          </cell>
          <cell r="E2562">
            <v>4.6131401120868699E-2</v>
          </cell>
        </row>
        <row r="2563">
          <cell r="B2563" t="str">
            <v>Ykt6</v>
          </cell>
          <cell r="C2563">
            <v>0.34411947495612999</v>
          </cell>
          <cell r="D2563">
            <v>0.91126162106248498</v>
          </cell>
          <cell r="E2563">
            <v>0.29709710580547</v>
          </cell>
        </row>
        <row r="2564">
          <cell r="B2564" t="str">
            <v>Arl8b</v>
          </cell>
          <cell r="C2564">
            <v>0.63134581051828698</v>
          </cell>
          <cell r="D2564">
            <v>1.04258821854109</v>
          </cell>
          <cell r="E2564">
            <v>0.66305121861289196</v>
          </cell>
        </row>
        <row r="2565">
          <cell r="B2565" t="str">
            <v>Otub2</v>
          </cell>
          <cell r="C2565">
            <v>0.37991824486089298</v>
          </cell>
          <cell r="D2565">
            <v>1.4199352758883601</v>
          </cell>
        </row>
        <row r="2566">
          <cell r="B2566" t="str">
            <v>Cyb5b</v>
          </cell>
          <cell r="C2566">
            <v>0.23313158057898201</v>
          </cell>
          <cell r="D2566">
            <v>0.76885463129575704</v>
          </cell>
        </row>
        <row r="2567">
          <cell r="B2567" t="str">
            <v>Uqcc2</v>
          </cell>
          <cell r="C2567">
            <v>0.213095361405573</v>
          </cell>
          <cell r="D2567">
            <v>1.2496635273922601</v>
          </cell>
        </row>
        <row r="2568">
          <cell r="B2568" t="str">
            <v>Ndufa6</v>
          </cell>
          <cell r="C2568">
            <v>0.59538475167226101</v>
          </cell>
          <cell r="D2568">
            <v>0.93907515515161699</v>
          </cell>
          <cell r="E2568">
            <v>0.451783471464211</v>
          </cell>
        </row>
        <row r="2569">
          <cell r="B2569" t="str">
            <v>Ndufb3</v>
          </cell>
          <cell r="C2569">
            <v>0.62199708433078005</v>
          </cell>
          <cell r="D2569">
            <v>0.93565003902088495</v>
          </cell>
          <cell r="E2569">
            <v>0.259093165857603</v>
          </cell>
        </row>
        <row r="2570">
          <cell r="B2570" t="str">
            <v>Psmd9</v>
          </cell>
          <cell r="C2570">
            <v>0.807650441826264</v>
          </cell>
          <cell r="D2570">
            <v>1.0459651422081799</v>
          </cell>
          <cell r="E2570">
            <v>0.31540492084260102</v>
          </cell>
        </row>
        <row r="2571">
          <cell r="B2571" t="str">
            <v>Ufc1</v>
          </cell>
          <cell r="C2571">
            <v>0.42963376036096801</v>
          </cell>
          <cell r="D2571">
            <v>1.11616401494224</v>
          </cell>
        </row>
        <row r="2572">
          <cell r="B2572" t="str">
            <v>Ppid</v>
          </cell>
          <cell r="C2572">
            <v>0.34507775370178101</v>
          </cell>
          <cell r="D2572">
            <v>0.92550744106221305</v>
          </cell>
          <cell r="E2572">
            <v>0.56642058441332199</v>
          </cell>
        </row>
        <row r="2573">
          <cell r="B2573" t="str">
            <v>Ndufab1</v>
          </cell>
          <cell r="C2573">
            <v>0.75682109772738304</v>
          </cell>
          <cell r="D2573">
            <v>0.94441006107311798</v>
          </cell>
          <cell r="E2573">
            <v>0.995832852703329</v>
          </cell>
        </row>
        <row r="2574">
          <cell r="B2574" t="str">
            <v>Vta1</v>
          </cell>
          <cell r="C2574">
            <v>0.19675076778498601</v>
          </cell>
          <cell r="D2574">
            <v>0.87311736712315102</v>
          </cell>
          <cell r="E2574">
            <v>0.42947995701844599</v>
          </cell>
        </row>
        <row r="2575">
          <cell r="B2575" t="str">
            <v>Atp6v1g1</v>
          </cell>
          <cell r="C2575">
            <v>0.21464222767413399</v>
          </cell>
          <cell r="D2575">
            <v>0.85876940793477197</v>
          </cell>
        </row>
        <row r="2576">
          <cell r="B2576" t="str">
            <v>Rpl14</v>
          </cell>
          <cell r="C2576">
            <v>0.838502112140879</v>
          </cell>
          <cell r="D2576">
            <v>1.00962355404953</v>
          </cell>
          <cell r="E2576">
            <v>0.42843527952192001</v>
          </cell>
        </row>
        <row r="2577">
          <cell r="B2577" t="str">
            <v>Gadd45gip1</v>
          </cell>
          <cell r="C2577">
            <v>0.61457293917022204</v>
          </cell>
          <cell r="D2577">
            <v>1.1518253510140699</v>
          </cell>
        </row>
        <row r="2578">
          <cell r="B2578" t="str">
            <v>Ndufb7</v>
          </cell>
          <cell r="C2578">
            <v>0.68032826920575296</v>
          </cell>
          <cell r="D2578">
            <v>0.94005644018162904</v>
          </cell>
          <cell r="E2578">
            <v>0.43567341278352401</v>
          </cell>
        </row>
        <row r="2579">
          <cell r="B2579" t="str">
            <v>Slc25a11</v>
          </cell>
          <cell r="C2579">
            <v>0.80105288894407201</v>
          </cell>
          <cell r="D2579">
            <v>0.99013584415739497</v>
          </cell>
          <cell r="E2579">
            <v>0.97472467704405397</v>
          </cell>
        </row>
        <row r="2580">
          <cell r="B2580" t="str">
            <v>Uqcrfs1</v>
          </cell>
          <cell r="C2580">
            <v>0.79935318151388601</v>
          </cell>
          <cell r="D2580">
            <v>0.96777293944097997</v>
          </cell>
          <cell r="E2580">
            <v>5.5463894218981902E-2</v>
          </cell>
        </row>
        <row r="2581">
          <cell r="B2581" t="str">
            <v>Necap1</v>
          </cell>
          <cell r="C2581">
            <v>0.50099141628998101</v>
          </cell>
          <cell r="D2581">
            <v>0.93725623321706297</v>
          </cell>
          <cell r="E2581">
            <v>0.33565696001763701</v>
          </cell>
        </row>
        <row r="2582">
          <cell r="B2582" t="str">
            <v>Dmac2l</v>
          </cell>
          <cell r="C2582">
            <v>0.94583193789132403</v>
          </cell>
          <cell r="D2582">
            <v>0.97778616045391598</v>
          </cell>
        </row>
        <row r="2583">
          <cell r="B2583" t="str">
            <v>Nhp2</v>
          </cell>
          <cell r="C2583">
            <v>0.58431877971552304</v>
          </cell>
          <cell r="D2583">
            <v>1.1163604176414801</v>
          </cell>
        </row>
        <row r="2584">
          <cell r="B2584" t="str">
            <v>Tppp3</v>
          </cell>
          <cell r="C2584">
            <v>0.48429724839840399</v>
          </cell>
          <cell r="D2584">
            <v>0.85635590307421605</v>
          </cell>
          <cell r="E2584">
            <v>0.67235914712179701</v>
          </cell>
        </row>
        <row r="2585">
          <cell r="B2585" t="str">
            <v>Mtfp1</v>
          </cell>
          <cell r="C2585">
            <v>0.48570620485868099</v>
          </cell>
          <cell r="D2585">
            <v>0.94431901338528201</v>
          </cell>
          <cell r="E2585">
            <v>0.56374476152138797</v>
          </cell>
        </row>
        <row r="2586">
          <cell r="B2586" t="str">
            <v>Chchd3</v>
          </cell>
          <cell r="C2586">
            <v>0.25138122778143701</v>
          </cell>
          <cell r="D2586">
            <v>1.1701376628054101</v>
          </cell>
          <cell r="E2586">
            <v>0.16330461487711601</v>
          </cell>
        </row>
        <row r="2587">
          <cell r="B2587" t="str">
            <v>Vkorc1</v>
          </cell>
          <cell r="C2587">
            <v>0.25383872095753601</v>
          </cell>
          <cell r="D2587">
            <v>1.65472968477413</v>
          </cell>
        </row>
        <row r="2588">
          <cell r="B2588" t="str">
            <v>Lrrc40</v>
          </cell>
          <cell r="C2588">
            <v>0.35320026273036298</v>
          </cell>
          <cell r="D2588">
            <v>0.72199567974986301</v>
          </cell>
          <cell r="E2588">
            <v>0.21702883633190001</v>
          </cell>
        </row>
        <row r="2589">
          <cell r="B2589" t="str">
            <v>Ociad1</v>
          </cell>
          <cell r="C2589">
            <v>0.91387801918387401</v>
          </cell>
          <cell r="D2589">
            <v>0.990847464478534</v>
          </cell>
          <cell r="E2589">
            <v>0.98438803192892499</v>
          </cell>
        </row>
        <row r="2590">
          <cell r="B2590" t="str">
            <v>Emc2</v>
          </cell>
          <cell r="C2590">
            <v>0.58609621390869504</v>
          </cell>
          <cell r="D2590">
            <v>1.04946046043915</v>
          </cell>
          <cell r="E2590">
            <v>0.86060395723957195</v>
          </cell>
        </row>
        <row r="2591">
          <cell r="B2591" t="str">
            <v>Dbndd2</v>
          </cell>
          <cell r="C2591">
            <v>0.371631822709384</v>
          </cell>
          <cell r="D2591">
            <v>1.17913710538495</v>
          </cell>
        </row>
        <row r="2592">
          <cell r="B2592" t="str">
            <v>Xpot</v>
          </cell>
          <cell r="C2592">
            <v>0.91572810779825597</v>
          </cell>
          <cell r="D2592">
            <v>1.0117170075789099</v>
          </cell>
        </row>
        <row r="2593">
          <cell r="B2593" t="str">
            <v>Gdpd1</v>
          </cell>
          <cell r="C2593">
            <v>0.27957094340251898</v>
          </cell>
          <cell r="D2593">
            <v>1.60413950723808</v>
          </cell>
        </row>
        <row r="2594">
          <cell r="B2594" t="str">
            <v>Prps2</v>
          </cell>
          <cell r="C2594">
            <v>0.54328702955839903</v>
          </cell>
          <cell r="D2594">
            <v>1.0686249323221899</v>
          </cell>
          <cell r="E2594">
            <v>0.34832411211424702</v>
          </cell>
        </row>
        <row r="2595">
          <cell r="B2595" t="str">
            <v>Nrxn1</v>
          </cell>
          <cell r="C2595">
            <v>0.15904482493872299</v>
          </cell>
          <cell r="D2595">
            <v>1.11433161591265</v>
          </cell>
          <cell r="E2595">
            <v>8.4608424299518106E-2</v>
          </cell>
        </row>
        <row r="2596">
          <cell r="B2596" t="str">
            <v>Snw1</v>
          </cell>
          <cell r="C2596">
            <v>0.55723440139853297</v>
          </cell>
          <cell r="D2596">
            <v>1.3122107563501</v>
          </cell>
        </row>
        <row r="2597">
          <cell r="B2597" t="str">
            <v>Rprd1b</v>
          </cell>
          <cell r="C2597">
            <v>0.99853980973390299</v>
          </cell>
          <cell r="D2597">
            <v>1.0010171965136201</v>
          </cell>
        </row>
        <row r="2598">
          <cell r="B2598" t="str">
            <v>Micu3</v>
          </cell>
          <cell r="C2598">
            <v>2.9030435570030301E-2</v>
          </cell>
          <cell r="D2598">
            <v>0.66511350005255299</v>
          </cell>
          <cell r="E2598">
            <v>1.8836617462522999E-2</v>
          </cell>
        </row>
        <row r="2599">
          <cell r="B2599" t="str">
            <v>Arpc2</v>
          </cell>
          <cell r="C2599">
            <v>0.35831807615240002</v>
          </cell>
          <cell r="D2599">
            <v>0.90022169356417303</v>
          </cell>
          <cell r="E2599">
            <v>0.48354068655368498</v>
          </cell>
        </row>
        <row r="2600">
          <cell r="B2600" t="str">
            <v>Mtfr1l</v>
          </cell>
          <cell r="C2600">
            <v>0.95448505625185398</v>
          </cell>
          <cell r="D2600">
            <v>1.00756494615897</v>
          </cell>
          <cell r="E2600">
            <v>0.51932846146384404</v>
          </cell>
        </row>
        <row r="2601">
          <cell r="B2601" t="str">
            <v>Tubb2b</v>
          </cell>
          <cell r="C2601">
            <v>0.88320793127386998</v>
          </cell>
          <cell r="D2601">
            <v>1.04619979372032</v>
          </cell>
        </row>
        <row r="2602">
          <cell r="B2602" t="str">
            <v>Ndufaf7</v>
          </cell>
          <cell r="C2602">
            <v>0.91670344274040405</v>
          </cell>
          <cell r="D2602">
            <v>0.96150400419364701</v>
          </cell>
        </row>
        <row r="2603">
          <cell r="B2603" t="str">
            <v>Atic</v>
          </cell>
          <cell r="C2603">
            <v>0.72982591359565196</v>
          </cell>
          <cell r="D2603">
            <v>0.93998302529768796</v>
          </cell>
          <cell r="E2603">
            <v>0.35978010463015198</v>
          </cell>
        </row>
        <row r="2604">
          <cell r="B2604" t="str">
            <v>Cd2bp2</v>
          </cell>
          <cell r="C2604">
            <v>0.98051361073069998</v>
          </cell>
          <cell r="D2604">
            <v>1.0158741167088701</v>
          </cell>
        </row>
        <row r="2605">
          <cell r="B2605" t="str">
            <v>Snx2</v>
          </cell>
          <cell r="C2605">
            <v>0.38501455813208302</v>
          </cell>
          <cell r="D2605">
            <v>1.09962266854798</v>
          </cell>
          <cell r="E2605">
            <v>0.25418606295942198</v>
          </cell>
        </row>
        <row r="2606">
          <cell r="B2606" t="str">
            <v>Ctnnbl1</v>
          </cell>
          <cell r="C2606">
            <v>0.43368966354878702</v>
          </cell>
          <cell r="D2606">
            <v>1.1115218632684101</v>
          </cell>
          <cell r="E2606">
            <v>0.54473616834971506</v>
          </cell>
        </row>
        <row r="2607">
          <cell r="B2607" t="str">
            <v>Ddah1</v>
          </cell>
          <cell r="C2607">
            <v>0.61187440123452097</v>
          </cell>
          <cell r="D2607">
            <v>0.96211195820129303</v>
          </cell>
          <cell r="E2607">
            <v>0.20524112702625399</v>
          </cell>
        </row>
        <row r="2608">
          <cell r="B2608" t="str">
            <v>Uqcc1</v>
          </cell>
          <cell r="C2608">
            <v>0.17055546601607099</v>
          </cell>
          <cell r="D2608">
            <v>0.46527537875459002</v>
          </cell>
        </row>
        <row r="2609">
          <cell r="B2609" t="str">
            <v>Pin4</v>
          </cell>
          <cell r="C2609">
            <v>0.96478691225076296</v>
          </cell>
          <cell r="D2609">
            <v>1.0217945789943499</v>
          </cell>
        </row>
        <row r="2610">
          <cell r="B2610" t="str">
            <v>Ddx47</v>
          </cell>
          <cell r="C2610">
            <v>0.21938338972369401</v>
          </cell>
          <cell r="D2610">
            <v>1.8790360535063599</v>
          </cell>
        </row>
        <row r="2611">
          <cell r="B2611" t="str">
            <v>Napg</v>
          </cell>
          <cell r="C2611">
            <v>0.64602651052426596</v>
          </cell>
          <cell r="D2611">
            <v>0.95567165337716797</v>
          </cell>
          <cell r="E2611">
            <v>0.78603071807648395</v>
          </cell>
        </row>
        <row r="2612">
          <cell r="B2612" t="str">
            <v>Ist1</v>
          </cell>
          <cell r="C2612">
            <v>0.39932720066507399</v>
          </cell>
          <cell r="D2612">
            <v>0.91538833462124702</v>
          </cell>
        </row>
        <row r="2613">
          <cell r="B2613" t="str">
            <v>Sugt1</v>
          </cell>
          <cell r="C2613">
            <v>0.78025543032581401</v>
          </cell>
          <cell r="D2613">
            <v>0.96373955102770603</v>
          </cell>
          <cell r="E2613">
            <v>0.90493935633896805</v>
          </cell>
        </row>
        <row r="2614">
          <cell r="B2614" t="str">
            <v>Hnrnpa0</v>
          </cell>
          <cell r="C2614">
            <v>0.26961402511193699</v>
          </cell>
          <cell r="D2614">
            <v>1.20246330526664</v>
          </cell>
        </row>
        <row r="2615">
          <cell r="B2615" t="str">
            <v>Tbc1d15</v>
          </cell>
          <cell r="C2615">
            <v>0.16998489213527601</v>
          </cell>
          <cell r="D2615">
            <v>0.55070336250063101</v>
          </cell>
          <cell r="E2615">
            <v>0.39499551507090302</v>
          </cell>
        </row>
        <row r="2616">
          <cell r="B2616" t="str">
            <v>Coq5</v>
          </cell>
          <cell r="C2616">
            <v>0.38312867005281098</v>
          </cell>
          <cell r="D2616">
            <v>1.4547383839482799</v>
          </cell>
        </row>
        <row r="2617">
          <cell r="B2617" t="str">
            <v>Abcb8</v>
          </cell>
          <cell r="C2617">
            <v>0.39621694883863301</v>
          </cell>
          <cell r="D2617">
            <v>1.06175595062838</v>
          </cell>
          <cell r="E2617">
            <v>0.91714759639221</v>
          </cell>
        </row>
        <row r="2618">
          <cell r="B2618" t="str">
            <v>Dhrs7</v>
          </cell>
          <cell r="C2618">
            <v>0.30524461208264603</v>
          </cell>
          <cell r="D2618">
            <v>0.51690648699843</v>
          </cell>
        </row>
        <row r="2619">
          <cell r="B2619" t="str">
            <v>Cenpv</v>
          </cell>
          <cell r="C2619">
            <v>0.51827510833208501</v>
          </cell>
          <cell r="D2619">
            <v>0.92278850830729897</v>
          </cell>
          <cell r="E2619">
            <v>0.25724851432506501</v>
          </cell>
        </row>
        <row r="2620">
          <cell r="B2620" t="str">
            <v>Cacybp</v>
          </cell>
          <cell r="C2620">
            <v>0.80205041906256402</v>
          </cell>
          <cell r="D2620">
            <v>0.96213899263494496</v>
          </cell>
          <cell r="E2620">
            <v>0.54420055827586999</v>
          </cell>
        </row>
        <row r="2621">
          <cell r="B2621" t="str">
            <v>Rpl11</v>
          </cell>
          <cell r="C2621">
            <v>0.53821728467469598</v>
          </cell>
          <cell r="D2621">
            <v>1.07008158683751</v>
          </cell>
          <cell r="E2621">
            <v>0.15431833790190899</v>
          </cell>
        </row>
        <row r="2622">
          <cell r="B2622" t="str">
            <v>Ilf2</v>
          </cell>
          <cell r="C2622">
            <v>0.83805867712732995</v>
          </cell>
          <cell r="D2622">
            <v>0.97874417143260695</v>
          </cell>
          <cell r="E2622">
            <v>0.32292477754340798</v>
          </cell>
        </row>
        <row r="2623">
          <cell r="B2623" t="str">
            <v>Pigk</v>
          </cell>
          <cell r="C2623">
            <v>0.30703902883239897</v>
          </cell>
          <cell r="D2623">
            <v>2.89711836124861</v>
          </cell>
        </row>
        <row r="2624">
          <cell r="B2624" t="str">
            <v>Ndufs4</v>
          </cell>
          <cell r="C2624">
            <v>0.51920164495261401</v>
          </cell>
          <cell r="D2624">
            <v>0.90740315494444201</v>
          </cell>
          <cell r="E2624">
            <v>8.0583431409800593E-2</v>
          </cell>
        </row>
        <row r="2625">
          <cell r="B2625" t="str">
            <v>Serbp1</v>
          </cell>
          <cell r="C2625">
            <v>0.65825411242597198</v>
          </cell>
          <cell r="D2625">
            <v>1.1049944230184101</v>
          </cell>
          <cell r="E2625">
            <v>0.54996966547546</v>
          </cell>
        </row>
        <row r="2626">
          <cell r="B2626" t="str">
            <v>Blvra</v>
          </cell>
          <cell r="C2626">
            <v>0.19170168423092299</v>
          </cell>
          <cell r="D2626">
            <v>1.1222360869222801</v>
          </cell>
          <cell r="E2626">
            <v>0.53931728913850996</v>
          </cell>
        </row>
        <row r="2627">
          <cell r="B2627" t="str">
            <v>Tomm34</v>
          </cell>
          <cell r="C2627">
            <v>0.67030376347502296</v>
          </cell>
          <cell r="D2627">
            <v>0.97793374750951201</v>
          </cell>
          <cell r="E2627">
            <v>0.74615076340736597</v>
          </cell>
        </row>
        <row r="2628">
          <cell r="B2628" t="str">
            <v>Prxl2a</v>
          </cell>
          <cell r="C2628">
            <v>0.81019998769470603</v>
          </cell>
          <cell r="D2628">
            <v>0.96995002016898502</v>
          </cell>
          <cell r="E2628">
            <v>0.75258164681555595</v>
          </cell>
        </row>
        <row r="2629">
          <cell r="B2629" t="str">
            <v>Glipr2</v>
          </cell>
          <cell r="C2629">
            <v>0.52166514198889902</v>
          </cell>
          <cell r="D2629">
            <v>0.620806854814134</v>
          </cell>
        </row>
        <row r="2630">
          <cell r="B2630" t="str">
            <v>Spcs2</v>
          </cell>
          <cell r="C2630">
            <v>0.55280099634123703</v>
          </cell>
          <cell r="D2630">
            <v>1.4386051936192801</v>
          </cell>
        </row>
        <row r="2631">
          <cell r="B2631" t="str">
            <v>Pgm3</v>
          </cell>
          <cell r="C2631">
            <v>0.59367879498255405</v>
          </cell>
          <cell r="D2631">
            <v>0.92232944288744101</v>
          </cell>
          <cell r="E2631">
            <v>0.74500075203618799</v>
          </cell>
        </row>
        <row r="2632">
          <cell r="B2632" t="str">
            <v>Cap2</v>
          </cell>
          <cell r="C2632">
            <v>0.465873508590259</v>
          </cell>
          <cell r="D2632">
            <v>1.04047400266682</v>
          </cell>
          <cell r="E2632">
            <v>0.99978208326192597</v>
          </cell>
        </row>
        <row r="2633">
          <cell r="B2633" t="str">
            <v>Hdhd3</v>
          </cell>
          <cell r="C2633">
            <v>0.64149692042597195</v>
          </cell>
          <cell r="D2633">
            <v>1.0784914169203099</v>
          </cell>
        </row>
        <row r="2634">
          <cell r="B2634" t="str">
            <v>Tpd52l2</v>
          </cell>
          <cell r="C2634">
            <v>8.4473354651208296E-2</v>
          </cell>
          <cell r="D2634">
            <v>0.891727078800165</v>
          </cell>
          <cell r="E2634">
            <v>0.361428937977607</v>
          </cell>
        </row>
        <row r="2635">
          <cell r="B2635" t="str">
            <v>Cops7a</v>
          </cell>
          <cell r="C2635">
            <v>0.16379870296780999</v>
          </cell>
          <cell r="D2635">
            <v>1.1368375116859499</v>
          </cell>
          <cell r="E2635">
            <v>0.24230727456639101</v>
          </cell>
        </row>
        <row r="2636">
          <cell r="B2636" t="str">
            <v>Uqcrc1</v>
          </cell>
          <cell r="C2636">
            <v>0.75921004094410105</v>
          </cell>
          <cell r="D2636">
            <v>1.01270021885532</v>
          </cell>
          <cell r="E2636">
            <v>0.97153977021968996</v>
          </cell>
        </row>
        <row r="2637">
          <cell r="B2637" t="str">
            <v>Snf8</v>
          </cell>
          <cell r="C2637">
            <v>0.440263680305781</v>
          </cell>
          <cell r="D2637">
            <v>0.70890886344994697</v>
          </cell>
        </row>
        <row r="2638">
          <cell r="B2638" t="str">
            <v>Ola1</v>
          </cell>
          <cell r="C2638">
            <v>0.33840692411976497</v>
          </cell>
          <cell r="D2638">
            <v>0.95188429019549303</v>
          </cell>
          <cell r="E2638">
            <v>0.78949174857970095</v>
          </cell>
        </row>
        <row r="2639">
          <cell r="B2639" t="str">
            <v>Naxd</v>
          </cell>
          <cell r="C2639">
            <v>0.57172560957674201</v>
          </cell>
          <cell r="D2639">
            <v>0.92686515661941304</v>
          </cell>
          <cell r="E2639">
            <v>0.81745280428651002</v>
          </cell>
        </row>
        <row r="2640">
          <cell r="B2640" t="str">
            <v>Nsfl1c</v>
          </cell>
          <cell r="C2640">
            <v>0.62372034138895605</v>
          </cell>
          <cell r="D2640">
            <v>0.95736499924561902</v>
          </cell>
          <cell r="E2640">
            <v>5.4943905446520697E-2</v>
          </cell>
        </row>
        <row r="2641">
          <cell r="B2641" t="str">
            <v>Nde1</v>
          </cell>
          <cell r="C2641">
            <v>0.39041240438703301</v>
          </cell>
          <cell r="D2641">
            <v>0.72104724781280605</v>
          </cell>
        </row>
        <row r="2642">
          <cell r="B2642" t="str">
            <v>Scrn1</v>
          </cell>
          <cell r="C2642">
            <v>1.3833904692272799E-2</v>
          </cell>
          <cell r="D2642">
            <v>0.85621201365394695</v>
          </cell>
          <cell r="E2642">
            <v>1.4158489189664E-2</v>
          </cell>
        </row>
        <row r="2643">
          <cell r="B2643" t="str">
            <v>Gars</v>
          </cell>
          <cell r="C2643">
            <v>0.23900189127542201</v>
          </cell>
          <cell r="D2643">
            <v>0.92103010974345101</v>
          </cell>
          <cell r="E2643">
            <v>0.30374947218510101</v>
          </cell>
        </row>
        <row r="2644">
          <cell r="B2644" t="str">
            <v>Mpped2</v>
          </cell>
          <cell r="C2644">
            <v>0.343500451252989</v>
          </cell>
          <cell r="D2644">
            <v>0.62375547009016996</v>
          </cell>
        </row>
        <row r="2645">
          <cell r="B2645" t="str">
            <v>Hspa12b</v>
          </cell>
          <cell r="C2645">
            <v>0.91198170265188006</v>
          </cell>
          <cell r="D2645">
            <v>0.94648249054186795</v>
          </cell>
        </row>
        <row r="2646">
          <cell r="B2646" t="str">
            <v>Pcbd2</v>
          </cell>
          <cell r="C2646">
            <v>0.20683699243463499</v>
          </cell>
          <cell r="D2646">
            <v>1.97840393417708</v>
          </cell>
        </row>
        <row r="2647">
          <cell r="B2647" t="str">
            <v>Rpl15</v>
          </cell>
          <cell r="C2647">
            <v>0.434077024778663</v>
          </cell>
          <cell r="D2647">
            <v>0.92888433292364203</v>
          </cell>
          <cell r="E2647">
            <v>0.301497108620843</v>
          </cell>
        </row>
        <row r="2648">
          <cell r="B2648" t="str">
            <v>Qrsl1</v>
          </cell>
          <cell r="C2648">
            <v>0.343076893265511</v>
          </cell>
          <cell r="D2648">
            <v>1.4858932398440801</v>
          </cell>
        </row>
        <row r="2649">
          <cell r="B2649" t="str">
            <v>Tsfm</v>
          </cell>
          <cell r="C2649">
            <v>0.832151162824741</v>
          </cell>
          <cell r="D2649">
            <v>1.08685861684034</v>
          </cell>
        </row>
        <row r="2650">
          <cell r="B2650" t="str">
            <v>Aldh1b1</v>
          </cell>
          <cell r="C2650">
            <v>0.27619418768183301</v>
          </cell>
          <cell r="D2650">
            <v>1.37519658764985</v>
          </cell>
        </row>
        <row r="2651">
          <cell r="B2651" t="str">
            <v>Rab3b</v>
          </cell>
          <cell r="C2651">
            <v>0.120172182366011</v>
          </cell>
          <cell r="D2651">
            <v>0.87401982518779897</v>
          </cell>
          <cell r="E2651">
            <v>0.22788304157241601</v>
          </cell>
        </row>
        <row r="2652">
          <cell r="B2652" t="str">
            <v>Mtrex</v>
          </cell>
          <cell r="C2652">
            <v>0.41237898103271098</v>
          </cell>
          <cell r="D2652">
            <v>0.74880421334249603</v>
          </cell>
        </row>
        <row r="2653">
          <cell r="B2653" t="str">
            <v>Cs</v>
          </cell>
          <cell r="C2653">
            <v>0.55740011167003101</v>
          </cell>
          <cell r="D2653">
            <v>0.96708321136396103</v>
          </cell>
          <cell r="E2653">
            <v>0.41513317093180602</v>
          </cell>
        </row>
        <row r="2654">
          <cell r="B2654" t="str">
            <v>Acsl3</v>
          </cell>
          <cell r="C2654">
            <v>0.433326638266404</v>
          </cell>
          <cell r="D2654">
            <v>0.859461551542819</v>
          </cell>
          <cell r="E2654">
            <v>0.23198072369134901</v>
          </cell>
        </row>
        <row r="2655">
          <cell r="B2655" t="str">
            <v>Tomm70</v>
          </cell>
          <cell r="C2655">
            <v>0.52222734061775899</v>
          </cell>
          <cell r="D2655">
            <v>0.96798610737987401</v>
          </cell>
          <cell r="E2655">
            <v>0.316541430972476</v>
          </cell>
        </row>
        <row r="2656">
          <cell r="B2656" t="str">
            <v>Elp3</v>
          </cell>
          <cell r="C2656">
            <v>0.60253601809924695</v>
          </cell>
          <cell r="D2656">
            <v>1.06874876928967</v>
          </cell>
          <cell r="E2656">
            <v>0.39792815543440002</v>
          </cell>
        </row>
        <row r="2657">
          <cell r="B2657" t="str">
            <v>Rps19</v>
          </cell>
          <cell r="C2657">
            <v>0.75132903106226001</v>
          </cell>
          <cell r="D2657">
            <v>1.0225826534396001</v>
          </cell>
          <cell r="E2657">
            <v>0.40452473433269098</v>
          </cell>
        </row>
        <row r="2658">
          <cell r="B2658" t="str">
            <v>Emc4</v>
          </cell>
          <cell r="C2658">
            <v>0.33056346093092898</v>
          </cell>
          <cell r="D2658">
            <v>1.7801695076223001</v>
          </cell>
        </row>
        <row r="2659">
          <cell r="B2659" t="str">
            <v>Ube2v1</v>
          </cell>
          <cell r="C2659">
            <v>0.77076533742658204</v>
          </cell>
          <cell r="D2659">
            <v>0.98721793991572004</v>
          </cell>
          <cell r="E2659">
            <v>0.23521875230064601</v>
          </cell>
        </row>
        <row r="2660">
          <cell r="B2660" t="str">
            <v>Mpc2</v>
          </cell>
          <cell r="C2660">
            <v>0.88210027311078798</v>
          </cell>
          <cell r="D2660">
            <v>1.0205960889851</v>
          </cell>
          <cell r="E2660">
            <v>0.82082807254137602</v>
          </cell>
        </row>
        <row r="2661">
          <cell r="B2661" t="str">
            <v>Ccdc47</v>
          </cell>
          <cell r="C2661">
            <v>0.29973029432750897</v>
          </cell>
          <cell r="D2661">
            <v>1.69313059852305</v>
          </cell>
        </row>
        <row r="2662">
          <cell r="B2662" t="str">
            <v>Pdhb</v>
          </cell>
          <cell r="C2662">
            <v>0.70802425965395099</v>
          </cell>
          <cell r="D2662">
            <v>0.95983701117314602</v>
          </cell>
          <cell r="E2662">
            <v>0.210635826657223</v>
          </cell>
        </row>
        <row r="2663">
          <cell r="B2663" t="str">
            <v>Mms19</v>
          </cell>
          <cell r="C2663">
            <v>0.67623354763815002</v>
          </cell>
          <cell r="D2663">
            <v>1.0883896899638099</v>
          </cell>
        </row>
        <row r="2664">
          <cell r="B2664" t="str">
            <v>Arpin</v>
          </cell>
          <cell r="C2664">
            <v>0.54828949526720505</v>
          </cell>
          <cell r="D2664">
            <v>0.49499124748191398</v>
          </cell>
        </row>
        <row r="2665">
          <cell r="B2665" t="str">
            <v>Pbdc1</v>
          </cell>
          <cell r="C2665">
            <v>0.53239604691795095</v>
          </cell>
          <cell r="D2665">
            <v>0.86890713002897402</v>
          </cell>
        </row>
        <row r="2666">
          <cell r="B2666" t="str">
            <v>Hnrnpm</v>
          </cell>
          <cell r="C2666">
            <v>0.50717629489340099</v>
          </cell>
          <cell r="D2666">
            <v>1.0781440232986099</v>
          </cell>
          <cell r="E2666">
            <v>0.22304851604973799</v>
          </cell>
        </row>
        <row r="2667">
          <cell r="B2667" t="str">
            <v>Lysmd1</v>
          </cell>
          <cell r="C2667">
            <v>4.8812872185895299E-2</v>
          </cell>
          <cell r="D2667">
            <v>0.43912048237107798</v>
          </cell>
        </row>
        <row r="2668">
          <cell r="B2668" t="str">
            <v>Lman1</v>
          </cell>
          <cell r="C2668">
            <v>0.92264478531378402</v>
          </cell>
          <cell r="D2668">
            <v>1.03818904232637</v>
          </cell>
        </row>
        <row r="2669">
          <cell r="B2669" t="str">
            <v>Pgm1</v>
          </cell>
          <cell r="C2669">
            <v>0.39014140352345</v>
          </cell>
          <cell r="D2669">
            <v>0.85834619402163603</v>
          </cell>
          <cell r="E2669">
            <v>0.85018191192591697</v>
          </cell>
        </row>
        <row r="2670">
          <cell r="B2670" t="str">
            <v>Mrps30</v>
          </cell>
          <cell r="C2670">
            <v>0.81774135401521797</v>
          </cell>
          <cell r="D2670">
            <v>0.93891170397433699</v>
          </cell>
          <cell r="E2670">
            <v>0.68218729854759796</v>
          </cell>
        </row>
        <row r="2671">
          <cell r="B2671" t="str">
            <v>Rars</v>
          </cell>
          <cell r="C2671">
            <v>0.44040521575424202</v>
          </cell>
          <cell r="D2671">
            <v>0.92431794766339204</v>
          </cell>
          <cell r="E2671">
            <v>0.34357380741900201</v>
          </cell>
        </row>
        <row r="2672">
          <cell r="B2672" t="str">
            <v>Arl2</v>
          </cell>
          <cell r="C2672">
            <v>6.4492087559808106E-2</v>
          </cell>
          <cell r="D2672">
            <v>3.28361102199682</v>
          </cell>
        </row>
        <row r="2673">
          <cell r="B2673" t="str">
            <v>Ptms</v>
          </cell>
          <cell r="C2673">
            <v>0.21907603635842299</v>
          </cell>
          <cell r="D2673">
            <v>0.86941168799533097</v>
          </cell>
          <cell r="E2673">
            <v>0.93982719582065999</v>
          </cell>
        </row>
        <row r="2674">
          <cell r="B2674" t="str">
            <v>Oxct1</v>
          </cell>
          <cell r="C2674">
            <v>0.64718783754880904</v>
          </cell>
          <cell r="D2674">
            <v>0.95817219118627395</v>
          </cell>
          <cell r="E2674">
            <v>0.77824214799018199</v>
          </cell>
        </row>
        <row r="2675">
          <cell r="B2675" t="str">
            <v>Adck1</v>
          </cell>
          <cell r="C2675">
            <v>0.79357717375105596</v>
          </cell>
          <cell r="D2675">
            <v>1.0646595100471301</v>
          </cell>
          <cell r="E2675">
            <v>0.99455487844416701</v>
          </cell>
        </row>
        <row r="2676">
          <cell r="B2676" t="str">
            <v>Armc10</v>
          </cell>
          <cell r="C2676">
            <v>0.65078624166963095</v>
          </cell>
          <cell r="D2676">
            <v>1.0753808855670199</v>
          </cell>
          <cell r="E2676">
            <v>0.99594622123847898</v>
          </cell>
        </row>
        <row r="2677">
          <cell r="B2677" t="str">
            <v>Rnmt</v>
          </cell>
          <cell r="C2677">
            <v>0.93831945365781799</v>
          </cell>
          <cell r="D2677">
            <v>0.99071986676874702</v>
          </cell>
          <cell r="E2677">
            <v>0.62802503444134194</v>
          </cell>
        </row>
        <row r="2678">
          <cell r="B2678" t="str">
            <v>Prpsap1</v>
          </cell>
          <cell r="C2678">
            <v>0.81091077546253798</v>
          </cell>
          <cell r="D2678">
            <v>1.05714423960375</v>
          </cell>
          <cell r="E2678">
            <v>0.54359473123070001</v>
          </cell>
        </row>
        <row r="2679">
          <cell r="B2679" t="str">
            <v>Cyc1</v>
          </cell>
          <cell r="C2679">
            <v>0.47535688633574202</v>
          </cell>
          <cell r="D2679">
            <v>1.04486555916334</v>
          </cell>
          <cell r="E2679">
            <v>0.130391206849342</v>
          </cell>
        </row>
        <row r="2680">
          <cell r="B2680" t="str">
            <v>Dynll2</v>
          </cell>
          <cell r="C2680">
            <v>0.851079369507453</v>
          </cell>
          <cell r="D2680">
            <v>0.98120557460476199</v>
          </cell>
          <cell r="E2680">
            <v>0.35263573931949199</v>
          </cell>
        </row>
        <row r="2681">
          <cell r="B2681" t="str">
            <v>Mrpl45</v>
          </cell>
          <cell r="C2681">
            <v>0.59411475860512897</v>
          </cell>
          <cell r="D2681">
            <v>1.18148212795679</v>
          </cell>
        </row>
        <row r="2682">
          <cell r="B2682" t="str">
            <v>Tars</v>
          </cell>
          <cell r="C2682">
            <v>0.42188584315257599</v>
          </cell>
          <cell r="D2682">
            <v>0.849151943669892</v>
          </cell>
          <cell r="E2682">
            <v>0.17862892527077501</v>
          </cell>
        </row>
        <row r="2683">
          <cell r="B2683" t="str">
            <v>Hint2</v>
          </cell>
          <cell r="C2683">
            <v>0.21743777438415399</v>
          </cell>
          <cell r="D2683">
            <v>1.25662225611309</v>
          </cell>
          <cell r="E2683">
            <v>8.1138257639644704E-2</v>
          </cell>
        </row>
        <row r="2684">
          <cell r="B2684" t="str">
            <v>Snu13</v>
          </cell>
          <cell r="C2684">
            <v>0.14039077029257899</v>
          </cell>
          <cell r="D2684">
            <v>0.79079315033883502</v>
          </cell>
          <cell r="E2684">
            <v>2.1139656425245401E-2</v>
          </cell>
        </row>
        <row r="2685">
          <cell r="B2685" t="str">
            <v>Serpinb1a</v>
          </cell>
          <cell r="C2685">
            <v>0.57157351655462996</v>
          </cell>
          <cell r="D2685">
            <v>1.1384586525754199</v>
          </cell>
          <cell r="E2685">
            <v>0.542359483159228</v>
          </cell>
        </row>
        <row r="2686">
          <cell r="B2686" t="str">
            <v>Ccdc167</v>
          </cell>
          <cell r="C2686">
            <v>4.4084073225477902E-2</v>
          </cell>
          <cell r="D2686">
            <v>2.8262442549412201</v>
          </cell>
        </row>
        <row r="2687">
          <cell r="B2687" t="str">
            <v>Fxyd6</v>
          </cell>
          <cell r="C2687">
            <v>0.42233987503462</v>
          </cell>
          <cell r="D2687">
            <v>0.67128645047778801</v>
          </cell>
        </row>
        <row r="2688">
          <cell r="B2688" t="str">
            <v>Gatd3a</v>
          </cell>
          <cell r="C2688">
            <v>0.93300644086354201</v>
          </cell>
          <cell r="D2688">
            <v>1.0022935503830701</v>
          </cell>
          <cell r="E2688">
            <v>0.68913613229781301</v>
          </cell>
        </row>
        <row r="2689">
          <cell r="B2689" t="str">
            <v>Cndp2</v>
          </cell>
          <cell r="C2689">
            <v>0.99909267556094405</v>
          </cell>
          <cell r="D2689">
            <v>0.999950457532916</v>
          </cell>
          <cell r="E2689">
            <v>0.52569529691600603</v>
          </cell>
        </row>
        <row r="2690">
          <cell r="B2690" t="str">
            <v>Tbcb</v>
          </cell>
          <cell r="C2690">
            <v>4.0068121760570702E-2</v>
          </cell>
          <cell r="D2690">
            <v>0.69391424985760297</v>
          </cell>
          <cell r="E2690">
            <v>0.27919124900146602</v>
          </cell>
        </row>
        <row r="2691">
          <cell r="B2691" t="str">
            <v>Rab1b</v>
          </cell>
          <cell r="C2691">
            <v>0.27674735100453102</v>
          </cell>
          <cell r="D2691">
            <v>0.87874940473454499</v>
          </cell>
        </row>
        <row r="2692">
          <cell r="B2692" t="str">
            <v>Lrrc57</v>
          </cell>
          <cell r="C2692">
            <v>0.26897042788676001</v>
          </cell>
          <cell r="D2692">
            <v>1.2675352813670699</v>
          </cell>
          <cell r="E2692">
            <v>0.130523720975492</v>
          </cell>
        </row>
        <row r="2693">
          <cell r="B2693" t="str">
            <v>Ndufaf4</v>
          </cell>
          <cell r="C2693">
            <v>0.16325257154464501</v>
          </cell>
          <cell r="D2693">
            <v>0.57255291042482404</v>
          </cell>
        </row>
        <row r="2694">
          <cell r="B2694" t="str">
            <v>Mrpl14</v>
          </cell>
          <cell r="C2694">
            <v>0.40881669989250702</v>
          </cell>
          <cell r="D2694">
            <v>1.13560046991908</v>
          </cell>
        </row>
        <row r="2695">
          <cell r="B2695" t="str">
            <v>Sarnp</v>
          </cell>
          <cell r="C2695">
            <v>0.56946500894200902</v>
          </cell>
          <cell r="D2695">
            <v>1.1325376585890601</v>
          </cell>
          <cell r="E2695">
            <v>0.116216082807009</v>
          </cell>
        </row>
        <row r="2696">
          <cell r="B2696" t="str">
            <v>Atp6v1f</v>
          </cell>
          <cell r="C2696">
            <v>0.26518219704534601</v>
          </cell>
          <cell r="D2696">
            <v>0.81906982680540097</v>
          </cell>
          <cell r="E2696">
            <v>0.16739438536287299</v>
          </cell>
        </row>
        <row r="2697">
          <cell r="B2697" t="str">
            <v>Chchd2</v>
          </cell>
          <cell r="C2697">
            <v>0.85280266139329697</v>
          </cell>
          <cell r="D2697">
            <v>1.02447986661712</v>
          </cell>
        </row>
        <row r="2698">
          <cell r="B2698" t="str">
            <v>Sec13</v>
          </cell>
          <cell r="C2698">
            <v>0.343587305266501</v>
          </cell>
          <cell r="D2698">
            <v>2.1770908626718302</v>
          </cell>
        </row>
        <row r="2699">
          <cell r="B2699" t="str">
            <v>Mrpl21</v>
          </cell>
          <cell r="C2699">
            <v>7.5780015803104298E-2</v>
          </cell>
          <cell r="D2699">
            <v>1.2562701927568301</v>
          </cell>
        </row>
        <row r="2700">
          <cell r="B2700" t="str">
            <v>Chordc1</v>
          </cell>
          <cell r="C2700">
            <v>0.75582552646535905</v>
          </cell>
          <cell r="D2700">
            <v>0.946386937516281</v>
          </cell>
          <cell r="E2700">
            <v>0.81023191922103399</v>
          </cell>
        </row>
        <row r="2701">
          <cell r="B2701" t="str">
            <v>Rpl34</v>
          </cell>
          <cell r="C2701">
            <v>0.42565220739688298</v>
          </cell>
          <cell r="D2701">
            <v>1.7325011156607799</v>
          </cell>
        </row>
        <row r="2702">
          <cell r="B2702" t="str">
            <v>Lingo1</v>
          </cell>
          <cell r="C2702">
            <v>0.54456465241864005</v>
          </cell>
          <cell r="D2702">
            <v>1.0550879771405699</v>
          </cell>
          <cell r="E2702">
            <v>0.659551128037143</v>
          </cell>
        </row>
        <row r="2703">
          <cell r="B2703" t="str">
            <v>Nol3</v>
          </cell>
          <cell r="C2703">
            <v>0.49970168177700802</v>
          </cell>
          <cell r="D2703">
            <v>0.92769969880574499</v>
          </cell>
          <cell r="E2703">
            <v>0.55540438222371202</v>
          </cell>
        </row>
        <row r="2704">
          <cell r="B2704" t="str">
            <v>Mmab</v>
          </cell>
          <cell r="C2704">
            <v>0.54733478186673101</v>
          </cell>
          <cell r="D2704">
            <v>0.91528632398952403</v>
          </cell>
        </row>
        <row r="2705">
          <cell r="B2705" t="str">
            <v>Dlst</v>
          </cell>
          <cell r="C2705">
            <v>0.57091074610577197</v>
          </cell>
          <cell r="D2705">
            <v>1.03441333938712</v>
          </cell>
          <cell r="E2705">
            <v>0.67781828107880504</v>
          </cell>
        </row>
        <row r="2706">
          <cell r="B2706" t="str">
            <v>Ube2v2</v>
          </cell>
          <cell r="C2706">
            <v>0.80206488109004104</v>
          </cell>
          <cell r="D2706">
            <v>1.0138589360350301</v>
          </cell>
          <cell r="E2706">
            <v>0.68705616867517105</v>
          </cell>
        </row>
        <row r="2707">
          <cell r="B2707" t="str">
            <v>Dtna</v>
          </cell>
          <cell r="C2707">
            <v>0.41783070794268601</v>
          </cell>
          <cell r="D2707">
            <v>0.86639678356735295</v>
          </cell>
          <cell r="E2707">
            <v>0.24612117432907901</v>
          </cell>
        </row>
        <row r="2708">
          <cell r="B2708" t="str">
            <v>Vps33a</v>
          </cell>
          <cell r="C2708">
            <v>0.86765809087261803</v>
          </cell>
          <cell r="D2708">
            <v>0.95275681185224803</v>
          </cell>
        </row>
        <row r="2709">
          <cell r="B2709" t="str">
            <v>Mobp</v>
          </cell>
          <cell r="C2709">
            <v>8.6841849374664298E-2</v>
          </cell>
          <cell r="D2709">
            <v>1.8279933052189401</v>
          </cell>
        </row>
        <row r="2710">
          <cell r="B2710" t="str">
            <v>Coa3</v>
          </cell>
          <cell r="C2710">
            <v>0.95472270402562798</v>
          </cell>
          <cell r="D2710">
            <v>0.98121112064063398</v>
          </cell>
        </row>
        <row r="2711">
          <cell r="B2711" t="str">
            <v>Coro7</v>
          </cell>
          <cell r="C2711">
            <v>0.44922629739858599</v>
          </cell>
          <cell r="D2711">
            <v>1.19425834479989</v>
          </cell>
          <cell r="E2711">
            <v>0.61555334071631396</v>
          </cell>
        </row>
        <row r="2712">
          <cell r="B2712" t="str">
            <v>Mrpl19</v>
          </cell>
          <cell r="C2712">
            <v>0.21306046540256601</v>
          </cell>
          <cell r="D2712">
            <v>0.57425487227067495</v>
          </cell>
        </row>
        <row r="2713">
          <cell r="B2713" t="str">
            <v>Acp1</v>
          </cell>
          <cell r="C2713">
            <v>0.37484174425741301</v>
          </cell>
          <cell r="D2713">
            <v>1.0656129415511699</v>
          </cell>
          <cell r="E2713">
            <v>0.473188544076665</v>
          </cell>
        </row>
        <row r="2714">
          <cell r="B2714" t="str">
            <v>Ephx1</v>
          </cell>
          <cell r="C2714">
            <v>0.65111548538965103</v>
          </cell>
          <cell r="D2714">
            <v>1.1579282172938199</v>
          </cell>
          <cell r="E2714">
            <v>0.36449888245536599</v>
          </cell>
        </row>
        <row r="2715">
          <cell r="B2715" t="str">
            <v>Rufy3</v>
          </cell>
          <cell r="C2715">
            <v>0.59493261621972304</v>
          </cell>
          <cell r="D2715">
            <v>1.0421893767247401</v>
          </cell>
          <cell r="E2715">
            <v>0.41018136984858</v>
          </cell>
        </row>
        <row r="2716">
          <cell r="B2716" t="str">
            <v>Ttyh1</v>
          </cell>
          <cell r="C2716">
            <v>0.92567032659812698</v>
          </cell>
          <cell r="D2716">
            <v>0.96920973301405799</v>
          </cell>
          <cell r="E2716">
            <v>0.93506961461437899</v>
          </cell>
        </row>
        <row r="2717">
          <cell r="B2717" t="str">
            <v>Atp5f1d</v>
          </cell>
          <cell r="C2717">
            <v>0.81084687963610302</v>
          </cell>
          <cell r="D2717">
            <v>0.98788148692918598</v>
          </cell>
          <cell r="E2717">
            <v>0.43694836009041499</v>
          </cell>
        </row>
        <row r="2718">
          <cell r="B2718" t="str">
            <v>Dlgap1</v>
          </cell>
          <cell r="C2718">
            <v>0.78354263755583198</v>
          </cell>
          <cell r="D2718">
            <v>0.95738189449836097</v>
          </cell>
          <cell r="E2718">
            <v>0.69843387236083398</v>
          </cell>
        </row>
        <row r="2719">
          <cell r="B2719" t="str">
            <v>Cmip</v>
          </cell>
          <cell r="C2719">
            <v>0.738118280331578</v>
          </cell>
          <cell r="D2719">
            <v>0.82713420969455598</v>
          </cell>
        </row>
        <row r="2720">
          <cell r="B2720" t="str">
            <v>Clvs1</v>
          </cell>
          <cell r="C2720">
            <v>0.47511389243868601</v>
          </cell>
          <cell r="D2720">
            <v>0.82855647847354497</v>
          </cell>
        </row>
        <row r="2721">
          <cell r="B2721" t="str">
            <v>Exoc2</v>
          </cell>
          <cell r="C2721">
            <v>0.15870303524944401</v>
          </cell>
          <cell r="D2721">
            <v>1.6890160757041399</v>
          </cell>
          <cell r="E2721">
            <v>0.14225846895702801</v>
          </cell>
        </row>
        <row r="2722">
          <cell r="B2722" t="str">
            <v>Cul2</v>
          </cell>
          <cell r="C2722">
            <v>0.41144795610957902</v>
          </cell>
          <cell r="D2722">
            <v>0.71969043866796201</v>
          </cell>
        </row>
        <row r="2723">
          <cell r="B2723" t="str">
            <v>Sf3a3</v>
          </cell>
          <cell r="C2723">
            <v>0.73204291576089198</v>
          </cell>
          <cell r="D2723">
            <v>1.13892819772925</v>
          </cell>
        </row>
        <row r="2724">
          <cell r="B2724" t="str">
            <v>Atp6v1e2</v>
          </cell>
          <cell r="C2724">
            <v>0.24076351570205201</v>
          </cell>
          <cell r="D2724">
            <v>0.77862912217126701</v>
          </cell>
        </row>
        <row r="2725">
          <cell r="B2725" t="str">
            <v>Cul5</v>
          </cell>
          <cell r="C2725">
            <v>0.937647395871541</v>
          </cell>
          <cell r="D2725">
            <v>0.98986380289507303</v>
          </cell>
          <cell r="E2725">
            <v>0.73852828715973995</v>
          </cell>
        </row>
        <row r="2726">
          <cell r="B2726" t="str">
            <v>Gabra4</v>
          </cell>
          <cell r="C2726">
            <v>0.49738816041876699</v>
          </cell>
          <cell r="D2726">
            <v>0.71740890431845605</v>
          </cell>
        </row>
        <row r="2727">
          <cell r="B2727" t="str">
            <v>Tubb4a</v>
          </cell>
          <cell r="C2727">
            <v>0.26541169035239998</v>
          </cell>
          <cell r="D2727">
            <v>1.1464364381857901</v>
          </cell>
          <cell r="E2727">
            <v>0.103581365306185</v>
          </cell>
        </row>
        <row r="2728">
          <cell r="B2728" t="str">
            <v>Ndufv2</v>
          </cell>
          <cell r="C2728">
            <v>9.6880833132083899E-2</v>
          </cell>
          <cell r="D2728">
            <v>0.907789430213094</v>
          </cell>
          <cell r="E2728">
            <v>0.19527654619513099</v>
          </cell>
        </row>
        <row r="2729">
          <cell r="B2729" t="str">
            <v>Synj2bp</v>
          </cell>
          <cell r="C2729">
            <v>0.64246131570277198</v>
          </cell>
          <cell r="D2729">
            <v>1.21618400832574</v>
          </cell>
        </row>
        <row r="2730">
          <cell r="B2730" t="str">
            <v>Fundc2</v>
          </cell>
          <cell r="C2730">
            <v>0.75177687340084298</v>
          </cell>
          <cell r="D2730">
            <v>0.87589128743433298</v>
          </cell>
        </row>
        <row r="2731">
          <cell r="B2731" t="str">
            <v>Slc25a22</v>
          </cell>
          <cell r="C2731">
            <v>0.95296258829777802</v>
          </cell>
          <cell r="D2731">
            <v>0.997339912796117</v>
          </cell>
          <cell r="E2731">
            <v>0.27702969413024803</v>
          </cell>
        </row>
        <row r="2732">
          <cell r="B2732" t="str">
            <v>Calml3</v>
          </cell>
          <cell r="C2732">
            <v>0.58132627387028302</v>
          </cell>
          <cell r="D2732">
            <v>0.90242861014328701</v>
          </cell>
        </row>
        <row r="2733">
          <cell r="B2733" t="str">
            <v>Idh3a</v>
          </cell>
          <cell r="C2733">
            <v>0.65855670970763602</v>
          </cell>
          <cell r="D2733">
            <v>0.97647640300273697</v>
          </cell>
          <cell r="E2733">
            <v>0.15017244504187599</v>
          </cell>
        </row>
        <row r="2734">
          <cell r="B2734" t="str">
            <v>Msra</v>
          </cell>
          <cell r="C2734">
            <v>0.59935654546725203</v>
          </cell>
          <cell r="D2734">
            <v>0.93271001656420005</v>
          </cell>
        </row>
        <row r="2735">
          <cell r="B2735" t="str">
            <v>Gbe1</v>
          </cell>
          <cell r="C2735">
            <v>5.1633374391282197E-2</v>
          </cell>
          <cell r="D2735">
            <v>1.5643307661329999</v>
          </cell>
        </row>
        <row r="2736">
          <cell r="B2736" t="str">
            <v>Nop56</v>
          </cell>
          <cell r="C2736">
            <v>0.94507695134872505</v>
          </cell>
          <cell r="D2736">
            <v>0.99296269036822404</v>
          </cell>
          <cell r="E2736">
            <v>0.65235073466556803</v>
          </cell>
        </row>
        <row r="2737">
          <cell r="B2737" t="str">
            <v>S100a16</v>
          </cell>
          <cell r="C2737">
            <v>0.105364882279431</v>
          </cell>
          <cell r="D2737">
            <v>0.46447195592263002</v>
          </cell>
        </row>
        <row r="2738">
          <cell r="B2738" t="str">
            <v>Tmx2</v>
          </cell>
          <cell r="C2738">
            <v>0.35846524925199202</v>
          </cell>
          <cell r="D2738">
            <v>0.92791087594197197</v>
          </cell>
          <cell r="E2738">
            <v>0.30619034616802099</v>
          </cell>
        </row>
        <row r="2739">
          <cell r="B2739" t="str">
            <v>Armc1</v>
          </cell>
          <cell r="C2739">
            <v>0.69088961171205698</v>
          </cell>
          <cell r="D2739">
            <v>0.8480222507606</v>
          </cell>
        </row>
        <row r="2740">
          <cell r="B2740" t="str">
            <v>Acad8</v>
          </cell>
          <cell r="C2740">
            <v>0.58220648864798097</v>
          </cell>
          <cell r="D2740">
            <v>1.09094335736859</v>
          </cell>
          <cell r="E2740">
            <v>0.44604300807770803</v>
          </cell>
        </row>
        <row r="2741">
          <cell r="B2741" t="str">
            <v>Prps1</v>
          </cell>
          <cell r="C2741">
            <v>0.58997000445329495</v>
          </cell>
          <cell r="D2741">
            <v>1.0636393671493301</v>
          </cell>
          <cell r="E2741">
            <v>0.60541173737103904</v>
          </cell>
        </row>
        <row r="2742">
          <cell r="B2742" t="str">
            <v>RtcA</v>
          </cell>
          <cell r="C2742">
            <v>0.60782509611782698</v>
          </cell>
          <cell r="D2742">
            <v>0.85130577230999205</v>
          </cell>
          <cell r="E2742">
            <v>0.364917172431523</v>
          </cell>
        </row>
        <row r="2743">
          <cell r="B2743" t="str">
            <v>Cox20</v>
          </cell>
          <cell r="C2743">
            <v>0.42631657450732002</v>
          </cell>
          <cell r="D2743">
            <v>0.52898647279549305</v>
          </cell>
        </row>
        <row r="2744">
          <cell r="B2744" t="str">
            <v>Capns2</v>
          </cell>
          <cell r="C2744">
            <v>0.44598706283748801</v>
          </cell>
          <cell r="D2744">
            <v>0.93761498382860198</v>
          </cell>
        </row>
        <row r="2745">
          <cell r="B2745" t="str">
            <v>Gid8</v>
          </cell>
          <cell r="C2745">
            <v>0.91168904288834696</v>
          </cell>
          <cell r="D2745">
            <v>0.94794774210380295</v>
          </cell>
        </row>
        <row r="2746">
          <cell r="B2746" t="str">
            <v>Mrps9</v>
          </cell>
          <cell r="C2746">
            <v>0.62024260646863405</v>
          </cell>
          <cell r="D2746">
            <v>1.3423837203025</v>
          </cell>
        </row>
        <row r="2747">
          <cell r="B2747" t="str">
            <v>Iscu</v>
          </cell>
          <cell r="C2747">
            <v>0.55458928025544696</v>
          </cell>
          <cell r="D2747">
            <v>0.79505000146225902</v>
          </cell>
        </row>
        <row r="2748">
          <cell r="B2748" t="str">
            <v>Chmp5</v>
          </cell>
          <cell r="C2748">
            <v>0.53190225041004302</v>
          </cell>
          <cell r="D2748">
            <v>1.37168680681849</v>
          </cell>
        </row>
        <row r="2749">
          <cell r="B2749" t="str">
            <v>Lysmd2</v>
          </cell>
          <cell r="C2749">
            <v>0.15320394846403501</v>
          </cell>
          <cell r="D2749">
            <v>1.20687907565872</v>
          </cell>
        </row>
        <row r="2750">
          <cell r="B2750" t="str">
            <v>Kctd4</v>
          </cell>
          <cell r="C2750">
            <v>0.98924802985243399</v>
          </cell>
          <cell r="D2750">
            <v>1.00173584109348</v>
          </cell>
        </row>
        <row r="2751">
          <cell r="B2751" t="str">
            <v>Dusp3</v>
          </cell>
          <cell r="C2751">
            <v>0.52762381724014795</v>
          </cell>
          <cell r="D2751">
            <v>0.82795609105948798</v>
          </cell>
          <cell r="E2751">
            <v>0.36220908549807801</v>
          </cell>
        </row>
        <row r="2752">
          <cell r="B2752" t="str">
            <v>Ggct</v>
          </cell>
          <cell r="C2752">
            <v>0.39019675606474702</v>
          </cell>
          <cell r="D2752">
            <v>0.89661386155318301</v>
          </cell>
        </row>
        <row r="2753">
          <cell r="B2753" t="str">
            <v>Ppa1</v>
          </cell>
          <cell r="C2753">
            <v>0.56140776532113101</v>
          </cell>
          <cell r="D2753">
            <v>0.95907663523749298</v>
          </cell>
          <cell r="E2753">
            <v>0.87697537588431695</v>
          </cell>
        </row>
        <row r="2754">
          <cell r="B2754" t="str">
            <v>Dnajb4</v>
          </cell>
          <cell r="C2754">
            <v>0.56891040452848896</v>
          </cell>
          <cell r="D2754">
            <v>0.77463960593290704</v>
          </cell>
        </row>
        <row r="2755">
          <cell r="B2755" t="str">
            <v>Uqcrb</v>
          </cell>
          <cell r="C2755">
            <v>0.496758789779015</v>
          </cell>
          <cell r="D2755">
            <v>0.88697556308956704</v>
          </cell>
          <cell r="E2755">
            <v>0.468128221877885</v>
          </cell>
        </row>
        <row r="2756">
          <cell r="B2756" t="str">
            <v>Ppih</v>
          </cell>
          <cell r="C2756">
            <v>0.37277904370265003</v>
          </cell>
          <cell r="D2756">
            <v>0.59768975973385896</v>
          </cell>
        </row>
        <row r="2757">
          <cell r="B2757" t="str">
            <v>Timm50</v>
          </cell>
          <cell r="C2757">
            <v>9.5413643046435806E-2</v>
          </cell>
          <cell r="D2757">
            <v>0.91050597763007202</v>
          </cell>
          <cell r="E2757">
            <v>0.77340599829833501</v>
          </cell>
        </row>
        <row r="2758">
          <cell r="B2758" t="str">
            <v>Fam241b</v>
          </cell>
          <cell r="C2758">
            <v>0.101002712905745</v>
          </cell>
          <cell r="D2758">
            <v>0.723748989143289</v>
          </cell>
        </row>
        <row r="2759">
          <cell r="B2759" t="str">
            <v>U2af1</v>
          </cell>
          <cell r="C2759">
            <v>0.942522045123104</v>
          </cell>
          <cell r="D2759">
            <v>1.0126275637306601</v>
          </cell>
        </row>
        <row r="2760">
          <cell r="B2760" t="str">
            <v>Itpa</v>
          </cell>
          <cell r="C2760">
            <v>0.75419706223956895</v>
          </cell>
          <cell r="D2760">
            <v>0.92927111301138499</v>
          </cell>
        </row>
        <row r="2761">
          <cell r="B2761" t="str">
            <v>Arpc5l</v>
          </cell>
          <cell r="C2761">
            <v>0.93501498889568502</v>
          </cell>
          <cell r="D2761">
            <v>0.99203352782572896</v>
          </cell>
          <cell r="E2761">
            <v>0.87066642760841995</v>
          </cell>
        </row>
        <row r="2762">
          <cell r="B2762" t="str">
            <v>Chmp4b</v>
          </cell>
          <cell r="C2762">
            <v>0.43839983200820598</v>
          </cell>
          <cell r="D2762">
            <v>1.1282303908129301</v>
          </cell>
          <cell r="E2762">
            <v>0.20259368777206399</v>
          </cell>
        </row>
        <row r="2763">
          <cell r="B2763" t="str">
            <v>Ndufa11</v>
          </cell>
          <cell r="C2763">
            <v>0.18732928376547001</v>
          </cell>
          <cell r="D2763">
            <v>0.73415395252314297</v>
          </cell>
          <cell r="E2763">
            <v>0.23495153586134601</v>
          </cell>
        </row>
        <row r="2764">
          <cell r="B2764" t="str">
            <v>Jam3</v>
          </cell>
          <cell r="C2764">
            <v>0.90568019180475201</v>
          </cell>
          <cell r="D2764">
            <v>1.03616455698448</v>
          </cell>
          <cell r="E2764">
            <v>0.70303784951217796</v>
          </cell>
        </row>
        <row r="2765">
          <cell r="B2765" t="str">
            <v>Rpl4</v>
          </cell>
          <cell r="C2765">
            <v>0.88097510923587896</v>
          </cell>
          <cell r="D2765">
            <v>1.01169312628418</v>
          </cell>
          <cell r="E2765">
            <v>0.89373355582005598</v>
          </cell>
        </row>
        <row r="2766">
          <cell r="B2766" t="str">
            <v>Ccdc91</v>
          </cell>
          <cell r="C2766">
            <v>0.18726080882684701</v>
          </cell>
          <cell r="D2766">
            <v>0.535165381115283</v>
          </cell>
        </row>
        <row r="2767">
          <cell r="B2767" t="str">
            <v>Eef1g</v>
          </cell>
          <cell r="C2767">
            <v>0.88510685004212797</v>
          </cell>
          <cell r="D2767">
            <v>0.99155944765547599</v>
          </cell>
          <cell r="E2767">
            <v>0.65617735556600698</v>
          </cell>
        </row>
        <row r="2768">
          <cell r="B2768" t="str">
            <v>Mrpl17</v>
          </cell>
          <cell r="C2768">
            <v>0.28895194205325198</v>
          </cell>
          <cell r="D2768">
            <v>1.9666537840968401</v>
          </cell>
        </row>
        <row r="2769">
          <cell r="B2769" t="str">
            <v>Rhebl1</v>
          </cell>
          <cell r="C2769">
            <v>0.45432253145402302</v>
          </cell>
          <cell r="D2769">
            <v>0.83263148872688397</v>
          </cell>
        </row>
        <row r="2770">
          <cell r="B2770" t="str">
            <v>Snx5</v>
          </cell>
          <cell r="C2770">
            <v>0.79796220405264096</v>
          </cell>
          <cell r="D2770">
            <v>0.95190240370770396</v>
          </cell>
          <cell r="E2770">
            <v>0.65606062471005</v>
          </cell>
        </row>
        <row r="2771">
          <cell r="B2771" t="str">
            <v>Sec11c</v>
          </cell>
          <cell r="C2771">
            <v>0.22599376653803899</v>
          </cell>
          <cell r="D2771">
            <v>1.5615608733391599</v>
          </cell>
        </row>
        <row r="2772">
          <cell r="B2772" t="str">
            <v>Psmd12</v>
          </cell>
          <cell r="C2772">
            <v>0.37606759810562501</v>
          </cell>
          <cell r="D2772">
            <v>1.0838393562745501</v>
          </cell>
          <cell r="E2772">
            <v>0.63728027300371104</v>
          </cell>
        </row>
        <row r="2773">
          <cell r="B2773" t="str">
            <v>Ociad2</v>
          </cell>
          <cell r="C2773">
            <v>0.27612060007146599</v>
          </cell>
          <cell r="D2773">
            <v>1.15391588869426</v>
          </cell>
          <cell r="E2773">
            <v>0.65310216605101701</v>
          </cell>
        </row>
        <row r="2774">
          <cell r="B2774" t="str">
            <v>Efhd2</v>
          </cell>
          <cell r="C2774">
            <v>0.42060436790872202</v>
          </cell>
          <cell r="D2774">
            <v>0.84641513962311099</v>
          </cell>
          <cell r="E2774">
            <v>0.19462719729234401</v>
          </cell>
        </row>
        <row r="2775">
          <cell r="B2775" t="str">
            <v>Tmem126a</v>
          </cell>
          <cell r="C2775">
            <v>0.48759862798589398</v>
          </cell>
          <cell r="D2775">
            <v>0.91365355117612701</v>
          </cell>
        </row>
        <row r="2776">
          <cell r="B2776" t="str">
            <v>Atg7</v>
          </cell>
          <cell r="C2776">
            <v>0.81017170900822899</v>
          </cell>
          <cell r="D2776">
            <v>0.97683614190083901</v>
          </cell>
          <cell r="E2776">
            <v>0.42647415050535697</v>
          </cell>
        </row>
        <row r="2777">
          <cell r="B2777" t="str">
            <v>Borcs5</v>
          </cell>
          <cell r="C2777">
            <v>0.53387212587108102</v>
          </cell>
          <cell r="D2777">
            <v>0.76842884750497398</v>
          </cell>
        </row>
        <row r="2778">
          <cell r="B2778" t="str">
            <v>Usp12</v>
          </cell>
          <cell r="C2778">
            <v>0.71781539664122795</v>
          </cell>
          <cell r="D2778">
            <v>0.82255575603717201</v>
          </cell>
        </row>
        <row r="2779">
          <cell r="B2779" t="str">
            <v>Lyrm7</v>
          </cell>
          <cell r="C2779">
            <v>0.54663281112603301</v>
          </cell>
          <cell r="D2779">
            <v>1.0585026005057201</v>
          </cell>
        </row>
        <row r="2780">
          <cell r="B2780" t="str">
            <v>Ift22</v>
          </cell>
          <cell r="C2780">
            <v>0.76708248911917398</v>
          </cell>
          <cell r="D2780">
            <v>1.1996373947188601</v>
          </cell>
        </row>
        <row r="2781">
          <cell r="B2781" t="str">
            <v>Phpt1</v>
          </cell>
          <cell r="C2781">
            <v>0.70479337413301701</v>
          </cell>
          <cell r="D2781">
            <v>1.0751874577849301</v>
          </cell>
        </row>
        <row r="2782">
          <cell r="B2782" t="str">
            <v>Dcps</v>
          </cell>
          <cell r="C2782">
            <v>0.39946614466539099</v>
          </cell>
          <cell r="D2782">
            <v>1.1563994807828999</v>
          </cell>
          <cell r="E2782">
            <v>0.27338454116746103</v>
          </cell>
        </row>
        <row r="2783">
          <cell r="B2783" t="str">
            <v>Gng12</v>
          </cell>
          <cell r="C2783">
            <v>0.28182417249811198</v>
          </cell>
          <cell r="D2783">
            <v>1.0782882164651999</v>
          </cell>
          <cell r="E2783">
            <v>0.67121181773540095</v>
          </cell>
        </row>
        <row r="2784">
          <cell r="B2784" t="str">
            <v>Cnn3</v>
          </cell>
          <cell r="C2784">
            <v>0.344246953716145</v>
          </cell>
          <cell r="D2784">
            <v>1.3953265358818701</v>
          </cell>
        </row>
        <row r="2785">
          <cell r="B2785" t="str">
            <v>Napa</v>
          </cell>
          <cell r="C2785">
            <v>0.40338780348991099</v>
          </cell>
          <cell r="D2785">
            <v>0.94443491369249999</v>
          </cell>
          <cell r="E2785">
            <v>0.72030890887769805</v>
          </cell>
        </row>
        <row r="2786">
          <cell r="B2786" t="str">
            <v>Mrpl12</v>
          </cell>
          <cell r="C2786">
            <v>0.32010759649753701</v>
          </cell>
          <cell r="D2786">
            <v>0.55344082142321405</v>
          </cell>
          <cell r="E2786">
            <v>0.233641549012331</v>
          </cell>
        </row>
        <row r="2787">
          <cell r="B2787" t="str">
            <v>Atp5po</v>
          </cell>
          <cell r="C2787">
            <v>0.69808703868628996</v>
          </cell>
          <cell r="D2787">
            <v>0.95579388457671699</v>
          </cell>
          <cell r="E2787">
            <v>0.38232783745708199</v>
          </cell>
        </row>
        <row r="2788">
          <cell r="B2788" t="str">
            <v>Slc25a18</v>
          </cell>
          <cell r="C2788">
            <v>0.84003694195301004</v>
          </cell>
          <cell r="D2788">
            <v>1.01182093501702</v>
          </cell>
          <cell r="E2788">
            <v>6.5402891186269199E-2</v>
          </cell>
        </row>
        <row r="2789">
          <cell r="B2789" t="str">
            <v>Ap1s2</v>
          </cell>
          <cell r="C2789">
            <v>0.579831848286258</v>
          </cell>
          <cell r="D2789">
            <v>1.10876382947748</v>
          </cell>
        </row>
        <row r="2790">
          <cell r="B2790" t="str">
            <v>Prxl2b</v>
          </cell>
          <cell r="C2790">
            <v>0.13405829998170701</v>
          </cell>
          <cell r="D2790">
            <v>0.81410471542041796</v>
          </cell>
          <cell r="E2790">
            <v>0.49382348714412599</v>
          </cell>
        </row>
        <row r="2791">
          <cell r="B2791" t="str">
            <v>Btbd17</v>
          </cell>
          <cell r="C2791">
            <v>0.74240114195260798</v>
          </cell>
          <cell r="D2791">
            <v>0.95155608052903795</v>
          </cell>
        </row>
        <row r="2792">
          <cell r="B2792" t="str">
            <v>Cyb5r1</v>
          </cell>
          <cell r="C2792">
            <v>0.70128266223125801</v>
          </cell>
          <cell r="D2792">
            <v>0.94416298069591698</v>
          </cell>
          <cell r="E2792">
            <v>0.13397772834454</v>
          </cell>
        </row>
        <row r="2793">
          <cell r="B2793" t="str">
            <v>Cdip1</v>
          </cell>
          <cell r="C2793">
            <v>0.18223409764849599</v>
          </cell>
          <cell r="D2793">
            <v>0.480453686175498</v>
          </cell>
        </row>
        <row r="2794">
          <cell r="B2794" t="str">
            <v>Uqcrc2</v>
          </cell>
          <cell r="C2794">
            <v>0.157191792888456</v>
          </cell>
          <cell r="D2794">
            <v>0.93469401273766095</v>
          </cell>
          <cell r="E2794">
            <v>0.77738179355175596</v>
          </cell>
        </row>
        <row r="2795">
          <cell r="B2795" t="str">
            <v>Dhdh</v>
          </cell>
          <cell r="C2795">
            <v>0.26305371865829802</v>
          </cell>
          <cell r="D2795">
            <v>0.46722621856533098</v>
          </cell>
        </row>
        <row r="2796">
          <cell r="B2796" t="str">
            <v>Cmtr1</v>
          </cell>
          <cell r="C2796">
            <v>0.80034090989547402</v>
          </cell>
          <cell r="D2796">
            <v>0.88672873650570005</v>
          </cell>
        </row>
        <row r="2797">
          <cell r="B2797" t="str">
            <v>Prkar1a</v>
          </cell>
          <cell r="C2797">
            <v>0.75832918178502295</v>
          </cell>
          <cell r="D2797">
            <v>1.11260715319402</v>
          </cell>
          <cell r="E2797">
            <v>5.4353831294503302E-2</v>
          </cell>
        </row>
        <row r="2798">
          <cell r="B2798" t="str">
            <v>Csad</v>
          </cell>
          <cell r="C2798">
            <v>0.38676779639910303</v>
          </cell>
          <cell r="D2798">
            <v>0.67757209770926197</v>
          </cell>
        </row>
        <row r="2799">
          <cell r="B2799" t="str">
            <v>Alg2</v>
          </cell>
          <cell r="C2799">
            <v>0.94313468222684804</v>
          </cell>
          <cell r="D2799">
            <v>1.01359547879881</v>
          </cell>
          <cell r="E2799">
            <v>0.713111522281766</v>
          </cell>
        </row>
        <row r="2800">
          <cell r="B2800" t="str">
            <v>Aldh7a1</v>
          </cell>
          <cell r="C2800">
            <v>0.72625156280008996</v>
          </cell>
          <cell r="D2800">
            <v>1.01218134844997</v>
          </cell>
          <cell r="E2800">
            <v>0.95265174317262302</v>
          </cell>
        </row>
        <row r="2801">
          <cell r="B2801" t="str">
            <v>Ap2b1</v>
          </cell>
          <cell r="C2801">
            <v>0.60504538877429004</v>
          </cell>
          <cell r="D2801">
            <v>0.95043807737528896</v>
          </cell>
          <cell r="E2801">
            <v>0.91886065405544204</v>
          </cell>
        </row>
        <row r="2802">
          <cell r="B2802" t="str">
            <v>Rpn2</v>
          </cell>
          <cell r="C2802">
            <v>0.63554893243177502</v>
          </cell>
          <cell r="D2802">
            <v>1.1545760198183299</v>
          </cell>
          <cell r="E2802">
            <v>0.40331155151652498</v>
          </cell>
        </row>
        <row r="2803">
          <cell r="B2803" t="str">
            <v>Pgam1</v>
          </cell>
          <cell r="C2803">
            <v>0.56153690345030205</v>
          </cell>
          <cell r="D2803">
            <v>0.92940725955234005</v>
          </cell>
          <cell r="E2803">
            <v>7.7707360214611899E-3</v>
          </cell>
        </row>
        <row r="2804">
          <cell r="B2804" t="str">
            <v>Acadsb</v>
          </cell>
          <cell r="C2804">
            <v>0.61473024741681903</v>
          </cell>
          <cell r="D2804">
            <v>1.0691265717016001</v>
          </cell>
          <cell r="E2804">
            <v>0.67699882019748103</v>
          </cell>
        </row>
        <row r="2805">
          <cell r="B2805" t="str">
            <v>Coasy</v>
          </cell>
          <cell r="C2805">
            <v>5.6515618449090102E-2</v>
          </cell>
          <cell r="D2805">
            <v>0.78823965165867305</v>
          </cell>
          <cell r="E2805">
            <v>0.47829311781418399</v>
          </cell>
        </row>
        <row r="2806">
          <cell r="B2806" t="str">
            <v>Cmpk1</v>
          </cell>
          <cell r="C2806">
            <v>0.117667082682157</v>
          </cell>
          <cell r="D2806">
            <v>0.95000533791267605</v>
          </cell>
          <cell r="E2806">
            <v>0.28747703285800202</v>
          </cell>
        </row>
        <row r="2807">
          <cell r="B2807" t="str">
            <v>Xrn2</v>
          </cell>
          <cell r="C2807">
            <v>0.66955123180892095</v>
          </cell>
          <cell r="D2807">
            <v>1.4014160437901899</v>
          </cell>
        </row>
        <row r="2808">
          <cell r="B2808" t="str">
            <v>Armc8</v>
          </cell>
          <cell r="C2808">
            <v>0.97342676847050202</v>
          </cell>
          <cell r="D2808">
            <v>0.99515859057422495</v>
          </cell>
          <cell r="E2808">
            <v>0.59149632074821201</v>
          </cell>
        </row>
        <row r="2809">
          <cell r="B2809" t="str">
            <v>Ppp1r12a</v>
          </cell>
          <cell r="C2809">
            <v>0.68641811494779303</v>
          </cell>
          <cell r="D2809">
            <v>1.0683336886275101</v>
          </cell>
          <cell r="E2809">
            <v>0.88180945512711795</v>
          </cell>
        </row>
        <row r="2810">
          <cell r="B2810" t="str">
            <v>Tprg1l</v>
          </cell>
          <cell r="C2810">
            <v>0.64814314193026501</v>
          </cell>
          <cell r="D2810">
            <v>0.91359163577237501</v>
          </cell>
          <cell r="E2810">
            <v>0.66764419099384997</v>
          </cell>
        </row>
        <row r="2811">
          <cell r="B2811" t="str">
            <v>Klc4</v>
          </cell>
          <cell r="C2811">
            <v>0.400874987835389</v>
          </cell>
          <cell r="D2811">
            <v>1.14006259880237</v>
          </cell>
          <cell r="E2811">
            <v>0.86248451572901796</v>
          </cell>
        </row>
        <row r="2812">
          <cell r="B2812" t="str">
            <v>Ampd2</v>
          </cell>
          <cell r="C2812">
            <v>0.88293954253849805</v>
          </cell>
          <cell r="D2812">
            <v>0.98504299681101104</v>
          </cell>
          <cell r="E2812">
            <v>0.89154985588375701</v>
          </cell>
        </row>
        <row r="2813">
          <cell r="B2813" t="str">
            <v>Tm9sf1</v>
          </cell>
          <cell r="C2813">
            <v>0.125524947939431</v>
          </cell>
          <cell r="D2813">
            <v>1.3673397505893801</v>
          </cell>
        </row>
        <row r="2814">
          <cell r="B2814" t="str">
            <v>Eif3k</v>
          </cell>
          <cell r="C2814">
            <v>0.78133387715496505</v>
          </cell>
          <cell r="D2814">
            <v>0.96165134856008505</v>
          </cell>
        </row>
        <row r="2815">
          <cell r="B2815" t="str">
            <v>Nebl</v>
          </cell>
          <cell r="C2815">
            <v>0.567374937314155</v>
          </cell>
          <cell r="D2815">
            <v>1.06785019654164</v>
          </cell>
          <cell r="E2815">
            <v>0.68470293159095796</v>
          </cell>
        </row>
        <row r="2816">
          <cell r="B2816" t="str">
            <v>Plxdc2</v>
          </cell>
          <cell r="C2816">
            <v>0.40335042658249398</v>
          </cell>
          <cell r="D2816">
            <v>1.2830755975965</v>
          </cell>
        </row>
        <row r="2817">
          <cell r="B2817" t="str">
            <v>Ergic1</v>
          </cell>
          <cell r="C2817">
            <v>0.95927495627466997</v>
          </cell>
          <cell r="D2817">
            <v>0.96524019747843304</v>
          </cell>
        </row>
        <row r="2818">
          <cell r="B2818" t="str">
            <v>Csnk1d</v>
          </cell>
          <cell r="C2818">
            <v>0.34432914831788403</v>
          </cell>
          <cell r="D2818">
            <v>0.85129975313834005</v>
          </cell>
        </row>
        <row r="2819">
          <cell r="B2819" t="str">
            <v>Gnai3</v>
          </cell>
          <cell r="C2819">
            <v>0.95807288993293804</v>
          </cell>
          <cell r="D2819">
            <v>0.990684908791017</v>
          </cell>
        </row>
        <row r="2820">
          <cell r="B2820" t="str">
            <v>Pmpca</v>
          </cell>
          <cell r="C2820">
            <v>0.18204801506885701</v>
          </cell>
          <cell r="D2820">
            <v>0.78255549565313598</v>
          </cell>
          <cell r="E2820">
            <v>0.30683708960147699</v>
          </cell>
        </row>
        <row r="2821">
          <cell r="B2821" t="str">
            <v>Ndufa9</v>
          </cell>
          <cell r="C2821">
            <v>0.13388574270902001</v>
          </cell>
          <cell r="D2821">
            <v>1.2064286111442799</v>
          </cell>
          <cell r="E2821">
            <v>0.24303632920635501</v>
          </cell>
        </row>
        <row r="2822">
          <cell r="B2822" t="str">
            <v>Ndufs7</v>
          </cell>
          <cell r="C2822">
            <v>0.313864314000596</v>
          </cell>
          <cell r="D2822">
            <v>0.87531870135515699</v>
          </cell>
          <cell r="E2822">
            <v>0.46343453469677998</v>
          </cell>
        </row>
        <row r="2823">
          <cell r="B2823" t="str">
            <v>Mrps15</v>
          </cell>
          <cell r="C2823">
            <v>0.74679080324441105</v>
          </cell>
          <cell r="D2823">
            <v>1.3586006335265799</v>
          </cell>
        </row>
        <row r="2824">
          <cell r="B2824" t="str">
            <v>Arpp21</v>
          </cell>
          <cell r="C2824">
            <v>0.52750620978048601</v>
          </cell>
          <cell r="D2824">
            <v>0.88762783593170802</v>
          </cell>
        </row>
        <row r="2825">
          <cell r="B2825" t="str">
            <v>Isca2</v>
          </cell>
          <cell r="C2825">
            <v>0.22959763301338201</v>
          </cell>
          <cell r="D2825">
            <v>0.89115140549361305</v>
          </cell>
          <cell r="E2825">
            <v>0.15430146049104901</v>
          </cell>
        </row>
        <row r="2826">
          <cell r="B2826" t="str">
            <v>Pycr3</v>
          </cell>
          <cell r="C2826">
            <v>0.38476122431672</v>
          </cell>
          <cell r="D2826">
            <v>1.0857149873643701</v>
          </cell>
        </row>
        <row r="2827">
          <cell r="B2827" t="str">
            <v>Pgd</v>
          </cell>
          <cell r="C2827">
            <v>0.71454220649058797</v>
          </cell>
          <cell r="D2827">
            <v>1.05066732795031</v>
          </cell>
          <cell r="E2827">
            <v>0.84576166996239999</v>
          </cell>
        </row>
        <row r="2828">
          <cell r="B2828" t="str">
            <v>Trmt112</v>
          </cell>
          <cell r="C2828">
            <v>0.41390364413840303</v>
          </cell>
          <cell r="D2828">
            <v>0.54246035706391105</v>
          </cell>
        </row>
        <row r="2829">
          <cell r="B2829" t="str">
            <v>Eif3f</v>
          </cell>
          <cell r="C2829">
            <v>0.15214357869853401</v>
          </cell>
          <cell r="D2829">
            <v>1.5361487115666499</v>
          </cell>
          <cell r="E2829">
            <v>0.36137303098455298</v>
          </cell>
        </row>
        <row r="2830">
          <cell r="B2830" t="str">
            <v>Stard3nl</v>
          </cell>
          <cell r="C2830">
            <v>0.28187730130202299</v>
          </cell>
          <cell r="D2830">
            <v>1.54419275848997</v>
          </cell>
        </row>
        <row r="2831">
          <cell r="B2831" t="str">
            <v>Ndufa8</v>
          </cell>
          <cell r="C2831">
            <v>0.72097296767344998</v>
          </cell>
          <cell r="D2831">
            <v>1.06201500048221</v>
          </cell>
          <cell r="E2831">
            <v>0.40017606078886098</v>
          </cell>
        </row>
        <row r="2832">
          <cell r="B2832" t="str">
            <v>Paics</v>
          </cell>
          <cell r="C2832">
            <v>0.83497091663461498</v>
          </cell>
          <cell r="D2832">
            <v>0.87468013652562004</v>
          </cell>
        </row>
        <row r="2833">
          <cell r="B2833" t="str">
            <v>Ethe1</v>
          </cell>
          <cell r="C2833">
            <v>0.80163390698457004</v>
          </cell>
          <cell r="D2833">
            <v>1.1241568413412699</v>
          </cell>
          <cell r="E2833">
            <v>9.5408752618170903E-2</v>
          </cell>
        </row>
        <row r="2834">
          <cell r="B2834" t="str">
            <v>Gstk1</v>
          </cell>
          <cell r="C2834">
            <v>0.84903083175866001</v>
          </cell>
          <cell r="D2834">
            <v>1.04433204755024</v>
          </cell>
          <cell r="E2834">
            <v>0.120731615273192</v>
          </cell>
        </row>
        <row r="2835">
          <cell r="B2835" t="str">
            <v>Dnal4</v>
          </cell>
          <cell r="C2835">
            <v>0.10080357690446699</v>
          </cell>
          <cell r="D2835">
            <v>0.64517264732675705</v>
          </cell>
        </row>
        <row r="2836">
          <cell r="B2836" t="str">
            <v>Cyb5r3</v>
          </cell>
          <cell r="C2836">
            <v>0.24938614582448601</v>
          </cell>
          <cell r="D2836">
            <v>0.83938245186688498</v>
          </cell>
          <cell r="E2836">
            <v>0.48983860819677399</v>
          </cell>
        </row>
        <row r="2837">
          <cell r="B2837" t="str">
            <v>Slc38a3</v>
          </cell>
          <cell r="C2837">
            <v>0.83054777559273696</v>
          </cell>
          <cell r="D2837">
            <v>0.98723101090413101</v>
          </cell>
          <cell r="E2837">
            <v>0.78492635054853099</v>
          </cell>
        </row>
        <row r="2838">
          <cell r="B2838" t="str">
            <v>Ap3s1</v>
          </cell>
          <cell r="C2838">
            <v>0.26619094585198599</v>
          </cell>
          <cell r="D2838">
            <v>1.2317951576633701</v>
          </cell>
        </row>
        <row r="2839">
          <cell r="B2839" t="str">
            <v>Mettl26</v>
          </cell>
          <cell r="C2839">
            <v>0.55963537761792703</v>
          </cell>
          <cell r="D2839">
            <v>1.67690512558283</v>
          </cell>
        </row>
        <row r="2840">
          <cell r="B2840" t="str">
            <v>Mecr</v>
          </cell>
          <cell r="C2840">
            <v>0.34464487841221803</v>
          </cell>
          <cell r="D2840">
            <v>1.21448162394284</v>
          </cell>
          <cell r="E2840">
            <v>0.319630191028209</v>
          </cell>
        </row>
        <row r="2841">
          <cell r="B2841" t="str">
            <v>Ndufb10</v>
          </cell>
          <cell r="C2841">
            <v>0.24180899958791399</v>
          </cell>
          <cell r="D2841">
            <v>1.0893955346183299</v>
          </cell>
          <cell r="E2841">
            <v>0.34203572319059899</v>
          </cell>
        </row>
        <row r="2842">
          <cell r="B2842" t="str">
            <v>Ndufs3</v>
          </cell>
          <cell r="C2842">
            <v>0.99856136045730803</v>
          </cell>
          <cell r="D2842">
            <v>0.99992251800676601</v>
          </cell>
          <cell r="E2842">
            <v>0.42542986088401502</v>
          </cell>
        </row>
        <row r="2843">
          <cell r="B2843" t="str">
            <v>Rmdn1</v>
          </cell>
          <cell r="C2843">
            <v>0.96641535755254704</v>
          </cell>
          <cell r="D2843">
            <v>1.02031853831722</v>
          </cell>
        </row>
        <row r="2844">
          <cell r="B2844" t="str">
            <v>Etfb</v>
          </cell>
          <cell r="C2844">
            <v>0.76184479864183596</v>
          </cell>
          <cell r="D2844">
            <v>0.97769768721231498</v>
          </cell>
          <cell r="E2844">
            <v>0.57909844792625897</v>
          </cell>
        </row>
        <row r="2845">
          <cell r="B2845" t="str">
            <v>Atp5pd</v>
          </cell>
          <cell r="C2845">
            <v>0.25728178065073498</v>
          </cell>
          <cell r="D2845">
            <v>0.88136686741463699</v>
          </cell>
          <cell r="E2845">
            <v>4.9223564516454099E-2</v>
          </cell>
        </row>
        <row r="2846">
          <cell r="B2846" t="str">
            <v>Gmpr</v>
          </cell>
          <cell r="C2846">
            <v>0.61706019640916299</v>
          </cell>
          <cell r="D2846">
            <v>1.0648209048333901</v>
          </cell>
          <cell r="E2846">
            <v>0.56154355855714999</v>
          </cell>
        </row>
        <row r="2847">
          <cell r="B2847" t="str">
            <v>Apoo</v>
          </cell>
          <cell r="C2847">
            <v>0.61216982867719005</v>
          </cell>
          <cell r="D2847">
            <v>0.96058272097966102</v>
          </cell>
          <cell r="E2847">
            <v>0.91337018719202401</v>
          </cell>
        </row>
        <row r="2848">
          <cell r="B2848" t="str">
            <v>Rab13</v>
          </cell>
          <cell r="C2848">
            <v>0.51850880292504697</v>
          </cell>
          <cell r="D2848">
            <v>0.79273638643344602</v>
          </cell>
        </row>
        <row r="2849">
          <cell r="B2849" t="str">
            <v>Dtd1</v>
          </cell>
          <cell r="C2849">
            <v>0.33465363934758502</v>
          </cell>
          <cell r="D2849">
            <v>0.89865166199022795</v>
          </cell>
          <cell r="E2849">
            <v>8.9134515188096994E-3</v>
          </cell>
        </row>
        <row r="2850">
          <cell r="B2850" t="str">
            <v>Sacm1l</v>
          </cell>
          <cell r="C2850">
            <v>0.35294637489268299</v>
          </cell>
          <cell r="D2850">
            <v>1.05065465970441</v>
          </cell>
          <cell r="E2850">
            <v>0.48665635898659299</v>
          </cell>
        </row>
        <row r="2851">
          <cell r="B2851" t="str">
            <v>Lactb</v>
          </cell>
          <cell r="C2851">
            <v>0.28585605353940402</v>
          </cell>
          <cell r="D2851">
            <v>0.61461829099959098</v>
          </cell>
          <cell r="E2851">
            <v>7.2809576877501406E-2</v>
          </cell>
        </row>
        <row r="2852">
          <cell r="B2852" t="str">
            <v>Parva</v>
          </cell>
          <cell r="C2852">
            <v>0.44923808412267802</v>
          </cell>
          <cell r="D2852">
            <v>0.655316303100973</v>
          </cell>
        </row>
        <row r="2853">
          <cell r="B2853" t="str">
            <v>Atp13a1</v>
          </cell>
          <cell r="C2853">
            <v>0.94914883644418102</v>
          </cell>
          <cell r="D2853">
            <v>1.04747187456391</v>
          </cell>
        </row>
        <row r="2854">
          <cell r="B2854" t="str">
            <v>Arfgap1</v>
          </cell>
          <cell r="C2854">
            <v>0.94537800564133301</v>
          </cell>
          <cell r="D2854">
            <v>0.99364790177169005</v>
          </cell>
          <cell r="E2854">
            <v>0.92167729925898001</v>
          </cell>
        </row>
        <row r="2855">
          <cell r="B2855" t="str">
            <v>Xpo7</v>
          </cell>
          <cell r="C2855">
            <v>0.91399648904701003</v>
          </cell>
          <cell r="D2855">
            <v>1.0120245354735</v>
          </cell>
          <cell r="E2855">
            <v>0.67802368873976704</v>
          </cell>
        </row>
        <row r="2856">
          <cell r="B2856" t="str">
            <v>Clstn1</v>
          </cell>
          <cell r="C2856">
            <v>0.78040665490265104</v>
          </cell>
          <cell r="D2856">
            <v>0.88621117417961304</v>
          </cell>
        </row>
        <row r="2857">
          <cell r="B2857" t="str">
            <v>Ipo7</v>
          </cell>
          <cell r="C2857">
            <v>0.43930931370628301</v>
          </cell>
          <cell r="D2857">
            <v>1.1834153237940901</v>
          </cell>
          <cell r="E2857">
            <v>7.3452262305458704E-2</v>
          </cell>
        </row>
        <row r="2858">
          <cell r="B2858" t="str">
            <v>Nbea</v>
          </cell>
          <cell r="C2858">
            <v>0.23788076056049001</v>
          </cell>
          <cell r="D2858">
            <v>0.89521806490018896</v>
          </cell>
          <cell r="E2858">
            <v>0.671846465687438</v>
          </cell>
        </row>
        <row r="2859">
          <cell r="B2859" t="str">
            <v>Sorcs2</v>
          </cell>
          <cell r="C2859">
            <v>0.36508591220523401</v>
          </cell>
          <cell r="D2859">
            <v>1.16436918658929</v>
          </cell>
          <cell r="E2859">
            <v>0.44467147436611199</v>
          </cell>
        </row>
        <row r="2860">
          <cell r="B2860" t="str">
            <v>Upf1</v>
          </cell>
          <cell r="C2860">
            <v>0.75218351718377396</v>
          </cell>
          <cell r="D2860">
            <v>1.05702205110215</v>
          </cell>
          <cell r="E2860">
            <v>0.18131586121292201</v>
          </cell>
        </row>
        <row r="2861">
          <cell r="B2861" t="str">
            <v>Tnfrsf21</v>
          </cell>
          <cell r="C2861">
            <v>0.35276928973066202</v>
          </cell>
          <cell r="D2861">
            <v>1.55456641946439</v>
          </cell>
        </row>
        <row r="2862">
          <cell r="B2862" t="str">
            <v>Inpp4a</v>
          </cell>
          <cell r="C2862">
            <v>2.48243254395661E-2</v>
          </cell>
          <cell r="D2862">
            <v>1.1795379589249799</v>
          </cell>
          <cell r="E2862">
            <v>0.148173596281482</v>
          </cell>
        </row>
        <row r="2863">
          <cell r="B2863" t="str">
            <v>Hsd17b11</v>
          </cell>
          <cell r="C2863">
            <v>0.453533595949489</v>
          </cell>
          <cell r="D2863">
            <v>0.90399297618829899</v>
          </cell>
        </row>
        <row r="2864">
          <cell r="B2864" t="str">
            <v>Aldh6a1</v>
          </cell>
          <cell r="C2864">
            <v>0.67560609559909801</v>
          </cell>
          <cell r="D2864">
            <v>0.96840405739367497</v>
          </cell>
          <cell r="E2864">
            <v>0.95143930212530803</v>
          </cell>
        </row>
        <row r="2865">
          <cell r="B2865" t="str">
            <v>Nif3l1</v>
          </cell>
          <cell r="C2865">
            <v>4.5255437831638302E-2</v>
          </cell>
          <cell r="D2865">
            <v>0.78175909315879799</v>
          </cell>
        </row>
        <row r="2866">
          <cell r="B2866" t="str">
            <v>Dpysl5</v>
          </cell>
          <cell r="C2866">
            <v>0.53500657220035297</v>
          </cell>
          <cell r="D2866">
            <v>0.95369935737926503</v>
          </cell>
          <cell r="E2866">
            <v>0.70479570804560798</v>
          </cell>
        </row>
        <row r="2867">
          <cell r="B2867" t="str">
            <v>Enpp5</v>
          </cell>
          <cell r="C2867">
            <v>0.63610296776104502</v>
          </cell>
          <cell r="D2867">
            <v>0.84381773331890697</v>
          </cell>
        </row>
        <row r="2868">
          <cell r="B2868" t="str">
            <v>Vps35</v>
          </cell>
          <cell r="C2868">
            <v>0.58425848209563402</v>
          </cell>
          <cell r="D2868">
            <v>1.02758988482285</v>
          </cell>
          <cell r="E2868">
            <v>0.13316981512092299</v>
          </cell>
        </row>
        <row r="2869">
          <cell r="B2869" t="str">
            <v>Mrpl46</v>
          </cell>
          <cell r="C2869">
            <v>0.284324320350686</v>
          </cell>
          <cell r="D2869">
            <v>1.6122941658971699</v>
          </cell>
        </row>
        <row r="2870">
          <cell r="B2870" t="str">
            <v>Magi3</v>
          </cell>
          <cell r="C2870">
            <v>5.11532309034574E-2</v>
          </cell>
          <cell r="D2870">
            <v>3.3104954545926502</v>
          </cell>
        </row>
        <row r="2871">
          <cell r="B2871" t="str">
            <v>Mvp</v>
          </cell>
          <cell r="C2871">
            <v>0.13027007530687701</v>
          </cell>
          <cell r="D2871">
            <v>0.64376026310196799</v>
          </cell>
        </row>
        <row r="2872">
          <cell r="B2872" t="str">
            <v>Ehd4</v>
          </cell>
          <cell r="C2872">
            <v>0.32677868118911602</v>
          </cell>
          <cell r="D2872">
            <v>1.25074106722435</v>
          </cell>
        </row>
        <row r="2873">
          <cell r="B2873" t="str">
            <v>Oga</v>
          </cell>
          <cell r="C2873">
            <v>0.29637124208311499</v>
          </cell>
          <cell r="D2873">
            <v>0.83347121950427605</v>
          </cell>
          <cell r="E2873">
            <v>0.484219716442852</v>
          </cell>
        </row>
        <row r="2874">
          <cell r="B2874" t="str">
            <v>Set</v>
          </cell>
          <cell r="C2874">
            <v>0.53766023455543699</v>
          </cell>
          <cell r="D2874">
            <v>0.89705376831619199</v>
          </cell>
          <cell r="E2874">
            <v>0.71816871556185302</v>
          </cell>
        </row>
        <row r="2875">
          <cell r="B2875" t="str">
            <v>Rapgef4</v>
          </cell>
          <cell r="C2875">
            <v>0.63038017398234902</v>
          </cell>
          <cell r="D2875">
            <v>0.955704143388037</v>
          </cell>
          <cell r="E2875">
            <v>0.56930580351090498</v>
          </cell>
        </row>
        <row r="2876">
          <cell r="B2876" t="str">
            <v>Rims2</v>
          </cell>
          <cell r="C2876">
            <v>0.90727181707115101</v>
          </cell>
          <cell r="D2876">
            <v>1.1065301485515799</v>
          </cell>
        </row>
        <row r="2877">
          <cell r="B2877" t="str">
            <v>Stx12</v>
          </cell>
          <cell r="C2877">
            <v>0.63091935450914804</v>
          </cell>
          <cell r="D2877">
            <v>0.96940194786301603</v>
          </cell>
          <cell r="E2877">
            <v>0.44928418890454103</v>
          </cell>
        </row>
        <row r="2878">
          <cell r="B2878" t="str">
            <v>Spock2</v>
          </cell>
          <cell r="C2878">
            <v>0.68324026649390701</v>
          </cell>
          <cell r="D2878">
            <v>1.1445968599635701</v>
          </cell>
        </row>
        <row r="2879">
          <cell r="B2879" t="str">
            <v>Cars</v>
          </cell>
          <cell r="C2879">
            <v>0.94962011109571598</v>
          </cell>
          <cell r="D2879">
            <v>1.03366504057563</v>
          </cell>
          <cell r="E2879">
            <v>0.39979327972088302</v>
          </cell>
        </row>
        <row r="2880">
          <cell r="B2880" t="str">
            <v>Snap29</v>
          </cell>
          <cell r="C2880">
            <v>0.27760230819646903</v>
          </cell>
          <cell r="D2880">
            <v>1.1971336423627901</v>
          </cell>
          <cell r="E2880">
            <v>0.41461078317095901</v>
          </cell>
        </row>
        <row r="2881">
          <cell r="B2881" t="str">
            <v>Tubb3</v>
          </cell>
          <cell r="C2881">
            <v>0.49120545245333103</v>
          </cell>
          <cell r="D2881">
            <v>1.0609395683594101</v>
          </cell>
          <cell r="E2881">
            <v>0.84685928914358999</v>
          </cell>
        </row>
        <row r="2882">
          <cell r="B2882" t="str">
            <v>Wdr61</v>
          </cell>
          <cell r="C2882">
            <v>0.84022763829007796</v>
          </cell>
          <cell r="D2882">
            <v>0.94790257856570104</v>
          </cell>
        </row>
        <row r="2883">
          <cell r="B2883" t="str">
            <v>Strn3</v>
          </cell>
          <cell r="C2883">
            <v>0.84413842507359405</v>
          </cell>
          <cell r="D2883">
            <v>1.0306901989191299</v>
          </cell>
          <cell r="E2883">
            <v>0.93863725917315299</v>
          </cell>
        </row>
        <row r="2884">
          <cell r="B2884" t="str">
            <v>Rdh14</v>
          </cell>
          <cell r="C2884">
            <v>0.491032024147454</v>
          </cell>
          <cell r="D2884">
            <v>0.92333109302276295</v>
          </cell>
          <cell r="E2884">
            <v>0.19103283197787399</v>
          </cell>
        </row>
        <row r="2885">
          <cell r="B2885" t="str">
            <v>Cse1l</v>
          </cell>
          <cell r="C2885">
            <v>0.45335995089034697</v>
          </cell>
          <cell r="D2885">
            <v>1.08946671478093</v>
          </cell>
          <cell r="E2885">
            <v>0.502283457845767</v>
          </cell>
        </row>
        <row r="2886">
          <cell r="B2886" t="str">
            <v>Gucy1a1</v>
          </cell>
          <cell r="C2886">
            <v>0.86398135106517804</v>
          </cell>
          <cell r="D2886">
            <v>1.14749350543961</v>
          </cell>
        </row>
        <row r="2887">
          <cell r="B2887" t="str">
            <v>Ndel1</v>
          </cell>
          <cell r="C2887">
            <v>0.62038572979527995</v>
          </cell>
          <cell r="D2887">
            <v>0.95374035261230705</v>
          </cell>
          <cell r="E2887">
            <v>0.77269654173510405</v>
          </cell>
        </row>
        <row r="2888">
          <cell r="B2888" t="str">
            <v>Ndufa13</v>
          </cell>
          <cell r="C2888">
            <v>0.22151939058960499</v>
          </cell>
          <cell r="D2888">
            <v>1.06900590346994</v>
          </cell>
          <cell r="E2888">
            <v>0.76781228083375697</v>
          </cell>
        </row>
        <row r="2889">
          <cell r="B2889" t="str">
            <v>Ppp1r1a</v>
          </cell>
          <cell r="C2889">
            <v>0.321095843714028</v>
          </cell>
          <cell r="D2889">
            <v>0.41951414425984901</v>
          </cell>
        </row>
        <row r="2890">
          <cell r="B2890" t="str">
            <v>Arhgef7</v>
          </cell>
          <cell r="C2890">
            <v>9.6923240162904101E-2</v>
          </cell>
          <cell r="D2890">
            <v>1.19464321959532</v>
          </cell>
          <cell r="E2890">
            <v>0.68345200836208797</v>
          </cell>
        </row>
        <row r="2891">
          <cell r="B2891" t="str">
            <v>Trappc4</v>
          </cell>
          <cell r="C2891">
            <v>0.47064042247578702</v>
          </cell>
          <cell r="D2891">
            <v>1.28005785468348</v>
          </cell>
        </row>
        <row r="2892">
          <cell r="B2892" t="str">
            <v>Nek7</v>
          </cell>
          <cell r="C2892">
            <v>0.44793393793186798</v>
          </cell>
          <cell r="D2892">
            <v>1.1793090116653999</v>
          </cell>
        </row>
        <row r="2893">
          <cell r="B2893" t="str">
            <v>Rtn3</v>
          </cell>
          <cell r="C2893">
            <v>9.0289684434953305E-2</v>
          </cell>
          <cell r="D2893">
            <v>0.865920429484065</v>
          </cell>
          <cell r="E2893">
            <v>7.5256205078552102E-2</v>
          </cell>
        </row>
        <row r="2894">
          <cell r="B2894" t="str">
            <v>Lrba</v>
          </cell>
          <cell r="C2894">
            <v>8.1273507153470999E-4</v>
          </cell>
          <cell r="D2894">
            <v>4.8752802280054297</v>
          </cell>
        </row>
        <row r="2895">
          <cell r="B2895" t="str">
            <v>Nckipsd</v>
          </cell>
          <cell r="C2895">
            <v>0.340211692954205</v>
          </cell>
          <cell r="D2895">
            <v>1.0928439763505</v>
          </cell>
          <cell r="E2895">
            <v>0.17929584733470799</v>
          </cell>
        </row>
        <row r="2896">
          <cell r="B2896" t="str">
            <v>Hapln2</v>
          </cell>
          <cell r="C2896">
            <v>0.21818913279254801</v>
          </cell>
          <cell r="D2896">
            <v>1.14939690339697</v>
          </cell>
          <cell r="E2896">
            <v>8.9294829474196702E-2</v>
          </cell>
        </row>
        <row r="2897">
          <cell r="B2897" t="str">
            <v>Trim2</v>
          </cell>
          <cell r="C2897">
            <v>0.32053820343153799</v>
          </cell>
          <cell r="D2897">
            <v>1.06985032983354</v>
          </cell>
          <cell r="E2897">
            <v>0.67841320231742896</v>
          </cell>
        </row>
        <row r="2898">
          <cell r="B2898" t="str">
            <v>Mapk8ip3</v>
          </cell>
          <cell r="C2898">
            <v>0.76769513362397501</v>
          </cell>
          <cell r="D2898">
            <v>1.04496034826503</v>
          </cell>
        </row>
        <row r="2899">
          <cell r="B2899" t="str">
            <v>Anp32b</v>
          </cell>
          <cell r="C2899">
            <v>0.30794379951679601</v>
          </cell>
          <cell r="D2899">
            <v>0.71861455454073797</v>
          </cell>
        </row>
        <row r="2900">
          <cell r="B2900" t="str">
            <v>Agk</v>
          </cell>
          <cell r="C2900">
            <v>0.703645535443992</v>
          </cell>
          <cell r="D2900">
            <v>1.0267322378888799</v>
          </cell>
          <cell r="E2900">
            <v>0.60462171129071696</v>
          </cell>
        </row>
        <row r="2901">
          <cell r="B2901" t="str">
            <v>Dpp7</v>
          </cell>
          <cell r="C2901">
            <v>0.79331519138661699</v>
          </cell>
          <cell r="D2901">
            <v>0.93974983176364202</v>
          </cell>
          <cell r="E2901">
            <v>0.89659343618728404</v>
          </cell>
        </row>
        <row r="2902">
          <cell r="B2902" t="str">
            <v>Rcan1</v>
          </cell>
          <cell r="C2902">
            <v>0.17146814328073401</v>
          </cell>
          <cell r="D2902">
            <v>0.76972018983000501</v>
          </cell>
          <cell r="E2902">
            <v>9.5175808052879105E-2</v>
          </cell>
        </row>
        <row r="2903">
          <cell r="B2903" t="str">
            <v>Ivd</v>
          </cell>
          <cell r="C2903">
            <v>0.46396618833467201</v>
          </cell>
          <cell r="D2903">
            <v>0.95141657822940895</v>
          </cell>
          <cell r="E2903">
            <v>0.35390920007010901</v>
          </cell>
        </row>
        <row r="2904">
          <cell r="B2904" t="str">
            <v>Rabggta</v>
          </cell>
          <cell r="C2904">
            <v>0.229537606599308</v>
          </cell>
          <cell r="D2904">
            <v>0.82101319569999998</v>
          </cell>
          <cell r="E2904">
            <v>0.49776761085193899</v>
          </cell>
        </row>
        <row r="2905">
          <cell r="B2905" t="str">
            <v>Lztfl1</v>
          </cell>
          <cell r="C2905">
            <v>0.33171207861525198</v>
          </cell>
          <cell r="D2905">
            <v>0.60224479741960302</v>
          </cell>
          <cell r="E2905">
            <v>8.6216737391103096E-2</v>
          </cell>
        </row>
        <row r="2906">
          <cell r="B2906" t="str">
            <v>Clpx</v>
          </cell>
          <cell r="C2906">
            <v>0.77626135758941395</v>
          </cell>
          <cell r="D2906">
            <v>1.2298331316578199</v>
          </cell>
        </row>
        <row r="2907">
          <cell r="B2907" t="str">
            <v>Cwc15</v>
          </cell>
          <cell r="C2907">
            <v>0.85544757432740803</v>
          </cell>
          <cell r="D2907">
            <v>0.97865259710255603</v>
          </cell>
        </row>
        <row r="2908">
          <cell r="B2908" t="str">
            <v>Dync1h1</v>
          </cell>
          <cell r="C2908">
            <v>0.69054319666995001</v>
          </cell>
          <cell r="D2908">
            <v>1.01808022569231</v>
          </cell>
          <cell r="E2908">
            <v>0.21294305399480101</v>
          </cell>
        </row>
        <row r="2909">
          <cell r="B2909" t="str">
            <v>Isyna1</v>
          </cell>
          <cell r="C2909">
            <v>0.39433178733195101</v>
          </cell>
          <cell r="D2909">
            <v>0.70471362120660197</v>
          </cell>
        </row>
        <row r="2910">
          <cell r="B2910" t="str">
            <v>Nit2</v>
          </cell>
          <cell r="C2910">
            <v>0.42926351509748101</v>
          </cell>
          <cell r="D2910">
            <v>0.46247860075005398</v>
          </cell>
        </row>
        <row r="2911">
          <cell r="B2911" t="str">
            <v>Lrp1b</v>
          </cell>
          <cell r="C2911">
            <v>0.36364614189564798</v>
          </cell>
          <cell r="D2911">
            <v>0.61807282505580297</v>
          </cell>
        </row>
        <row r="2912">
          <cell r="B2912" t="str">
            <v>Dmap1</v>
          </cell>
          <cell r="C2912">
            <v>0.27641634087119399</v>
          </cell>
          <cell r="D2912">
            <v>0.65012622164614098</v>
          </cell>
        </row>
        <row r="2913">
          <cell r="B2913" t="str">
            <v>Nudt3</v>
          </cell>
          <cell r="C2913">
            <v>0.15027261817299001</v>
          </cell>
          <cell r="D2913">
            <v>1.18508398515486</v>
          </cell>
          <cell r="E2913">
            <v>0.182441002892543</v>
          </cell>
        </row>
        <row r="2914">
          <cell r="B2914" t="str">
            <v>Ngly1</v>
          </cell>
          <cell r="C2914">
            <v>0.20203557965303101</v>
          </cell>
          <cell r="D2914">
            <v>1.3384445774893201</v>
          </cell>
        </row>
        <row r="2915">
          <cell r="B2915" t="str">
            <v>Rnf14</v>
          </cell>
          <cell r="C2915">
            <v>0.33032140138097899</v>
          </cell>
          <cell r="D2915">
            <v>1.0881131766902701</v>
          </cell>
        </row>
        <row r="2916">
          <cell r="B2916" t="str">
            <v>Actn2</v>
          </cell>
          <cell r="C2916">
            <v>0.70022489777999897</v>
          </cell>
          <cell r="D2916">
            <v>0.95395097971209097</v>
          </cell>
          <cell r="E2916">
            <v>0.247737494925238</v>
          </cell>
        </row>
        <row r="2917">
          <cell r="B2917" t="str">
            <v>Lgi1</v>
          </cell>
          <cell r="C2917">
            <v>0.25112052518864197</v>
          </cell>
          <cell r="D2917">
            <v>0.917021136809126</v>
          </cell>
          <cell r="E2917">
            <v>0.65109021781280396</v>
          </cell>
        </row>
        <row r="2918">
          <cell r="B2918" t="str">
            <v>Prmt1</v>
          </cell>
          <cell r="C2918">
            <v>0.73987472868473203</v>
          </cell>
          <cell r="D2918">
            <v>0.96725293231697895</v>
          </cell>
          <cell r="E2918">
            <v>0.94241751881805802</v>
          </cell>
        </row>
        <row r="2919">
          <cell r="B2919" t="str">
            <v>Copb1</v>
          </cell>
          <cell r="C2919">
            <v>0.49947129102549098</v>
          </cell>
          <cell r="D2919">
            <v>0.61009085241913596</v>
          </cell>
        </row>
        <row r="2920">
          <cell r="B2920" t="str">
            <v>Ccdc22</v>
          </cell>
          <cell r="C2920">
            <v>0.59113046816787296</v>
          </cell>
          <cell r="D2920">
            <v>0.757313656290304</v>
          </cell>
          <cell r="E2920">
            <v>0.33507985890264802</v>
          </cell>
        </row>
        <row r="2921">
          <cell r="B2921" t="str">
            <v>Praf2</v>
          </cell>
          <cell r="C2921">
            <v>0.68261671305480998</v>
          </cell>
          <cell r="D2921">
            <v>1.0253462677260801</v>
          </cell>
          <cell r="E2921">
            <v>4.12289191904259E-2</v>
          </cell>
        </row>
        <row r="2922">
          <cell r="B2922" t="str">
            <v>Akr1a1</v>
          </cell>
          <cell r="C2922">
            <v>0.36673871988999401</v>
          </cell>
          <cell r="D2922">
            <v>1.04294882600542</v>
          </cell>
          <cell r="E2922">
            <v>0.70255799899915805</v>
          </cell>
        </row>
        <row r="2923">
          <cell r="B2923" t="str">
            <v>Mrps34</v>
          </cell>
          <cell r="C2923">
            <v>0.26559900322997698</v>
          </cell>
          <cell r="D2923">
            <v>0.85669774273886601</v>
          </cell>
        </row>
        <row r="2924">
          <cell r="B2924" t="str">
            <v>Sv2a</v>
          </cell>
          <cell r="C2924">
            <v>4.2808251726309997E-2</v>
          </cell>
          <cell r="D2924">
            <v>0.87536543725787097</v>
          </cell>
          <cell r="E2924">
            <v>4.4479169619710601E-2</v>
          </cell>
        </row>
        <row r="2925">
          <cell r="B2925" t="str">
            <v>Slc12a4</v>
          </cell>
          <cell r="C2925">
            <v>0.49035090741892801</v>
          </cell>
          <cell r="D2925">
            <v>0.58788928070461199</v>
          </cell>
          <cell r="E2925">
            <v>3.3625878686760501E-2</v>
          </cell>
        </row>
        <row r="2926">
          <cell r="B2926" t="str">
            <v>Acin1</v>
          </cell>
          <cell r="C2926">
            <v>0.34485950575907898</v>
          </cell>
          <cell r="D2926">
            <v>1.2764685893371399</v>
          </cell>
          <cell r="E2926">
            <v>0.74916356999182498</v>
          </cell>
        </row>
        <row r="2927">
          <cell r="B2927" t="str">
            <v>Htra2</v>
          </cell>
          <cell r="C2927">
            <v>0.36584208046847899</v>
          </cell>
          <cell r="D2927">
            <v>0.78768023983580804</v>
          </cell>
          <cell r="E2927">
            <v>0.44046464766726101</v>
          </cell>
        </row>
        <row r="2928">
          <cell r="B2928" t="str">
            <v>Plscr3</v>
          </cell>
          <cell r="C2928">
            <v>0.340602107712413</v>
          </cell>
          <cell r="D2928">
            <v>1.3774678552630699</v>
          </cell>
        </row>
        <row r="2929">
          <cell r="B2929" t="str">
            <v>Flii</v>
          </cell>
          <cell r="C2929">
            <v>0.53145556909417802</v>
          </cell>
          <cell r="D2929">
            <v>1.1196661904584699</v>
          </cell>
          <cell r="E2929">
            <v>0.51949942212636402</v>
          </cell>
        </row>
        <row r="2930">
          <cell r="B2930" t="str">
            <v>Rbfox1</v>
          </cell>
          <cell r="C2930">
            <v>0.46012868788218098</v>
          </cell>
          <cell r="D2930">
            <v>1.1279301787095499</v>
          </cell>
        </row>
        <row r="2931">
          <cell r="B2931" t="str">
            <v>Rpl38</v>
          </cell>
          <cell r="C2931">
            <v>0.19615916669551001</v>
          </cell>
          <cell r="D2931">
            <v>1.67832425145397</v>
          </cell>
          <cell r="E2931">
            <v>0.35553370032092602</v>
          </cell>
        </row>
        <row r="2932">
          <cell r="B2932" t="str">
            <v>Lancl2</v>
          </cell>
          <cell r="C2932">
            <v>0.57432678390446101</v>
          </cell>
          <cell r="D2932">
            <v>0.95280101750001001</v>
          </cell>
          <cell r="E2932">
            <v>0.42194117424189298</v>
          </cell>
        </row>
        <row r="2933">
          <cell r="B2933" t="str">
            <v>Sh3bgrl</v>
          </cell>
          <cell r="C2933">
            <v>0.56558213369619204</v>
          </cell>
          <cell r="D2933">
            <v>0.92832390816672095</v>
          </cell>
          <cell r="E2933">
            <v>0.70970567323018596</v>
          </cell>
        </row>
        <row r="2934">
          <cell r="B2934" t="str">
            <v>Pfn2</v>
          </cell>
          <cell r="C2934">
            <v>0.65230115070017403</v>
          </cell>
          <cell r="D2934">
            <v>0.96328272051514496</v>
          </cell>
          <cell r="E2934">
            <v>7.0438322702057896E-2</v>
          </cell>
        </row>
        <row r="2935">
          <cell r="B2935" t="str">
            <v>Smpd3</v>
          </cell>
          <cell r="C2935">
            <v>0.36422136477392503</v>
          </cell>
          <cell r="D2935">
            <v>0.87905554367500205</v>
          </cell>
          <cell r="E2935">
            <v>0.27164939855808801</v>
          </cell>
        </row>
        <row r="2936">
          <cell r="B2936" t="str">
            <v>Tuba8</v>
          </cell>
          <cell r="C2936">
            <v>0.52424402719941898</v>
          </cell>
          <cell r="D2936">
            <v>1.1113201180875301</v>
          </cell>
          <cell r="E2936">
            <v>0.18872446662730599</v>
          </cell>
        </row>
        <row r="2937">
          <cell r="B2937" t="str">
            <v>Pdk2</v>
          </cell>
          <cell r="C2937">
            <v>0.36759483913482399</v>
          </cell>
          <cell r="D2937">
            <v>0.93972348397391703</v>
          </cell>
          <cell r="E2937">
            <v>9.4606176574883696E-2</v>
          </cell>
        </row>
        <row r="2938">
          <cell r="B2938" t="str">
            <v>Sh3glb1</v>
          </cell>
          <cell r="C2938">
            <v>5.1189052062971099E-2</v>
          </cell>
          <cell r="D2938">
            <v>1.77173174391805</v>
          </cell>
          <cell r="E2938">
            <v>0.391908535371844</v>
          </cell>
        </row>
        <row r="2939">
          <cell r="B2939" t="str">
            <v>Myg1</v>
          </cell>
          <cell r="C2939">
            <v>0.44803145419546397</v>
          </cell>
          <cell r="D2939">
            <v>1.44064278155391</v>
          </cell>
        </row>
        <row r="2940">
          <cell r="B2940" t="str">
            <v>Uchl3</v>
          </cell>
          <cell r="C2940">
            <v>0.78162763455732698</v>
          </cell>
          <cell r="D2940">
            <v>1.1511498459827101</v>
          </cell>
          <cell r="E2940">
            <v>0.66879362864241998</v>
          </cell>
        </row>
        <row r="2941">
          <cell r="B2941" t="str">
            <v>Cend1</v>
          </cell>
          <cell r="C2941">
            <v>0.76676595481142196</v>
          </cell>
          <cell r="D2941">
            <v>0.92948507433012195</v>
          </cell>
          <cell r="E2941">
            <v>0.86855737645000297</v>
          </cell>
        </row>
        <row r="2942">
          <cell r="B2942" t="str">
            <v>Scamp5</v>
          </cell>
          <cell r="C2942">
            <v>0.54127269311594794</v>
          </cell>
          <cell r="D2942">
            <v>0.90187378403507701</v>
          </cell>
        </row>
        <row r="2943">
          <cell r="B2943" t="str">
            <v>Stx6</v>
          </cell>
          <cell r="C2943">
            <v>0.31077140391209201</v>
          </cell>
          <cell r="D2943">
            <v>1.27407659066496</v>
          </cell>
          <cell r="E2943">
            <v>0.64938913677507204</v>
          </cell>
        </row>
        <row r="2944">
          <cell r="B2944" t="str">
            <v>Tmod2</v>
          </cell>
          <cell r="C2944">
            <v>0.195226706098482</v>
          </cell>
          <cell r="D2944">
            <v>0.87843946656313199</v>
          </cell>
          <cell r="E2944">
            <v>4.3626783606186201E-2</v>
          </cell>
        </row>
        <row r="2945">
          <cell r="B2945" t="str">
            <v>Ndufaf3</v>
          </cell>
          <cell r="C2945">
            <v>0.28675591818220703</v>
          </cell>
          <cell r="D2945">
            <v>0.90227481014880395</v>
          </cell>
        </row>
        <row r="2946">
          <cell r="B2946" t="str">
            <v>Tesc</v>
          </cell>
          <cell r="C2946">
            <v>0.74736244765538995</v>
          </cell>
          <cell r="D2946">
            <v>0.88521867309310498</v>
          </cell>
        </row>
        <row r="2947">
          <cell r="B2947" t="str">
            <v>Nova1</v>
          </cell>
          <cell r="C2947">
            <v>0.18431586910120301</v>
          </cell>
          <cell r="D2947">
            <v>1.10720245796605</v>
          </cell>
          <cell r="E2947">
            <v>0.22477906240778101</v>
          </cell>
        </row>
        <row r="2948">
          <cell r="B2948" t="str">
            <v>Hyou1</v>
          </cell>
          <cell r="C2948">
            <v>0.133711939843149</v>
          </cell>
          <cell r="D2948">
            <v>0.913434222468816</v>
          </cell>
          <cell r="E2948">
            <v>0.50908690089655895</v>
          </cell>
        </row>
        <row r="2949">
          <cell r="B2949" t="str">
            <v>Adrm1</v>
          </cell>
          <cell r="C2949">
            <v>0.37580262576196799</v>
          </cell>
          <cell r="D2949">
            <v>0.81790011552831998</v>
          </cell>
        </row>
        <row r="2950">
          <cell r="B2950" t="str">
            <v>Scamp4</v>
          </cell>
          <cell r="C2950">
            <v>0.46659526235651799</v>
          </cell>
          <cell r="D2950">
            <v>0.70412361985793803</v>
          </cell>
        </row>
        <row r="2951">
          <cell r="B2951" t="str">
            <v>Nudt5</v>
          </cell>
          <cell r="C2951">
            <v>0.32006417874788101</v>
          </cell>
          <cell r="D2951">
            <v>0.90750898462898799</v>
          </cell>
        </row>
        <row r="2952">
          <cell r="B2952" t="str">
            <v>Hip1r</v>
          </cell>
          <cell r="C2952">
            <v>7.1364629391437403E-4</v>
          </cell>
          <cell r="D2952">
            <v>0.72657500872904002</v>
          </cell>
          <cell r="E2952">
            <v>0.36627391980322399</v>
          </cell>
        </row>
        <row r="2953">
          <cell r="B2953" t="str">
            <v>Fmn2</v>
          </cell>
          <cell r="C2953">
            <v>0.134715844049383</v>
          </cell>
          <cell r="D2953">
            <v>0.51355007981575596</v>
          </cell>
        </row>
        <row r="2954">
          <cell r="B2954" t="str">
            <v>Fmnl1</v>
          </cell>
          <cell r="C2954">
            <v>0.177976727641115</v>
          </cell>
          <cell r="D2954">
            <v>0.55384238073990899</v>
          </cell>
          <cell r="E2954">
            <v>0.34983150011965902</v>
          </cell>
        </row>
        <row r="2955">
          <cell r="B2955" t="str">
            <v>Gde1</v>
          </cell>
          <cell r="C2955">
            <v>0.77517602156939702</v>
          </cell>
          <cell r="D2955">
            <v>1.03386408979503</v>
          </cell>
        </row>
        <row r="2956">
          <cell r="B2956" t="str">
            <v>Gltp</v>
          </cell>
          <cell r="C2956">
            <v>0.94704777855146305</v>
          </cell>
          <cell r="D2956">
            <v>0.98081211321644601</v>
          </cell>
          <cell r="E2956">
            <v>0.62067535311056399</v>
          </cell>
        </row>
        <row r="2957">
          <cell r="B2957" t="str">
            <v>Mpp6</v>
          </cell>
          <cell r="C2957">
            <v>0.418662460364366</v>
          </cell>
          <cell r="D2957">
            <v>0.90511654546488096</v>
          </cell>
          <cell r="E2957">
            <v>0.144346485812546</v>
          </cell>
        </row>
        <row r="2958">
          <cell r="B2958" t="str">
            <v>Sacs</v>
          </cell>
          <cell r="C2958">
            <v>0.41524456180069902</v>
          </cell>
          <cell r="D2958">
            <v>1.3573808616025</v>
          </cell>
        </row>
        <row r="2959">
          <cell r="B2959" t="str">
            <v>Aldh9a1</v>
          </cell>
          <cell r="C2959">
            <v>0.97911601521314195</v>
          </cell>
          <cell r="D2959">
            <v>1.0017235801373801</v>
          </cell>
          <cell r="E2959">
            <v>0.47106666665903901</v>
          </cell>
        </row>
        <row r="2960">
          <cell r="B2960" t="str">
            <v>Dclk1</v>
          </cell>
          <cell r="C2960">
            <v>0.17045259244823799</v>
          </cell>
          <cell r="D2960">
            <v>0.892263123243212</v>
          </cell>
          <cell r="E2960">
            <v>0.92619056970088098</v>
          </cell>
        </row>
        <row r="2961">
          <cell r="B2961" t="str">
            <v>Mtor</v>
          </cell>
          <cell r="C2961">
            <v>0.91802521526041903</v>
          </cell>
          <cell r="D2961">
            <v>0.97418748047664705</v>
          </cell>
          <cell r="E2961">
            <v>0.86315503314818098</v>
          </cell>
        </row>
        <row r="2962">
          <cell r="B2962" t="str">
            <v>Git2</v>
          </cell>
          <cell r="C2962">
            <v>0.885969189776456</v>
          </cell>
          <cell r="D2962">
            <v>0.98290305465064598</v>
          </cell>
        </row>
        <row r="2963">
          <cell r="B2963" t="str">
            <v>Txnrd2</v>
          </cell>
          <cell r="C2963">
            <v>0.89466516751485503</v>
          </cell>
          <cell r="D2963">
            <v>1.0102641045307801</v>
          </cell>
        </row>
        <row r="2964">
          <cell r="B2964" t="str">
            <v>Bag3</v>
          </cell>
          <cell r="C2964">
            <v>3.9521556476856103E-2</v>
          </cell>
          <cell r="D2964">
            <v>2.3951632762322599</v>
          </cell>
        </row>
        <row r="2965">
          <cell r="B2965" t="str">
            <v>Cul3</v>
          </cell>
          <cell r="C2965">
            <v>0.97294348195040603</v>
          </cell>
          <cell r="D2965">
            <v>0.99551429026865801</v>
          </cell>
          <cell r="E2965">
            <v>0.84467951520376305</v>
          </cell>
        </row>
        <row r="2966">
          <cell r="B2966" t="str">
            <v>Auh</v>
          </cell>
          <cell r="C2966">
            <v>0.91053915341663105</v>
          </cell>
          <cell r="D2966">
            <v>0.99361225790524998</v>
          </cell>
          <cell r="E2966">
            <v>0.25036431306488799</v>
          </cell>
        </row>
        <row r="2967">
          <cell r="B2967" t="str">
            <v>Rabgef1</v>
          </cell>
          <cell r="C2967">
            <v>0.82432787709695698</v>
          </cell>
          <cell r="D2967">
            <v>1.0795231550468101</v>
          </cell>
        </row>
        <row r="2968">
          <cell r="B2968" t="str">
            <v>Nt5c</v>
          </cell>
          <cell r="C2968">
            <v>0.74518642287671499</v>
          </cell>
          <cell r="D2968">
            <v>1.0409907039452599</v>
          </cell>
        </row>
        <row r="2969">
          <cell r="B2969" t="str">
            <v>Mink1</v>
          </cell>
          <cell r="C2969">
            <v>3.2311931999628098E-2</v>
          </cell>
          <cell r="D2969">
            <v>0.77493563717139402</v>
          </cell>
          <cell r="E2969">
            <v>0.64765584186789804</v>
          </cell>
        </row>
        <row r="2970">
          <cell r="B2970" t="str">
            <v>Arpc3</v>
          </cell>
          <cell r="C2970">
            <v>0.84655187906948803</v>
          </cell>
          <cell r="D2970">
            <v>1.0165811254677799</v>
          </cell>
          <cell r="E2970">
            <v>0.87061188806470502</v>
          </cell>
        </row>
        <row r="2971">
          <cell r="B2971" t="str">
            <v>Cdc42ep4</v>
          </cell>
          <cell r="C2971">
            <v>0.45610134169094402</v>
          </cell>
          <cell r="D2971">
            <v>1.3449136242127899</v>
          </cell>
        </row>
        <row r="2972">
          <cell r="B2972" t="str">
            <v>Usp14</v>
          </cell>
          <cell r="C2972">
            <v>0.41904009454341801</v>
          </cell>
          <cell r="D2972">
            <v>0.88014650405290695</v>
          </cell>
          <cell r="E2972">
            <v>0.13369976626701899</v>
          </cell>
        </row>
        <row r="2973">
          <cell r="B2973" t="str">
            <v>Dnaja4</v>
          </cell>
          <cell r="C2973">
            <v>0.269169566449314</v>
          </cell>
          <cell r="D2973">
            <v>1.9409414003482399</v>
          </cell>
          <cell r="E2973">
            <v>0.33652223983155999</v>
          </cell>
        </row>
        <row r="2974">
          <cell r="B2974" t="str">
            <v>Stard10</v>
          </cell>
          <cell r="C2974">
            <v>0.41479220952212398</v>
          </cell>
          <cell r="D2974">
            <v>0.80562098826385498</v>
          </cell>
        </row>
        <row r="2975">
          <cell r="B2975" t="str">
            <v>Ap3b2</v>
          </cell>
          <cell r="C2975">
            <v>0.25460284331023603</v>
          </cell>
          <cell r="D2975">
            <v>1.0726893575957099</v>
          </cell>
          <cell r="E2975">
            <v>0.78347919880854899</v>
          </cell>
        </row>
        <row r="2976">
          <cell r="B2976" t="str">
            <v>Trappc2l</v>
          </cell>
          <cell r="C2976">
            <v>0.97989063937601595</v>
          </cell>
          <cell r="D2976">
            <v>0.99608993085231301</v>
          </cell>
        </row>
        <row r="2977">
          <cell r="B2977" t="str">
            <v>Gng13</v>
          </cell>
          <cell r="C2977">
            <v>0.317444564391758</v>
          </cell>
          <cell r="D2977">
            <v>0.70595776806640997</v>
          </cell>
        </row>
        <row r="2978">
          <cell r="B2978" t="str">
            <v>Tmub1</v>
          </cell>
          <cell r="C2978">
            <v>0.32232376232655102</v>
          </cell>
          <cell r="D2978">
            <v>1.5099708539507499</v>
          </cell>
        </row>
        <row r="2979">
          <cell r="B2979" t="str">
            <v>Hdgfl3</v>
          </cell>
          <cell r="C2979">
            <v>0.38807685087889499</v>
          </cell>
          <cell r="D2979">
            <v>1.3311194663541599</v>
          </cell>
        </row>
        <row r="2980">
          <cell r="B2980" t="str">
            <v>Txnrd1</v>
          </cell>
          <cell r="C2980">
            <v>0.24434217996713101</v>
          </cell>
          <cell r="D2980">
            <v>0.88716362340652299</v>
          </cell>
          <cell r="E2980">
            <v>0.20479895922437</v>
          </cell>
        </row>
        <row r="2981">
          <cell r="B2981" t="str">
            <v>Myo18a</v>
          </cell>
          <cell r="C2981">
            <v>0.93467560278096595</v>
          </cell>
          <cell r="D2981">
            <v>1.0051964553786299</v>
          </cell>
          <cell r="E2981">
            <v>0.85904797650524001</v>
          </cell>
        </row>
        <row r="2982">
          <cell r="B2982" t="str">
            <v>Glrx</v>
          </cell>
          <cell r="C2982">
            <v>0.33394291787081698</v>
          </cell>
          <cell r="D2982">
            <v>0.53932837264090305</v>
          </cell>
        </row>
        <row r="2983">
          <cell r="B2983" t="str">
            <v>Rhoa</v>
          </cell>
          <cell r="C2983">
            <v>0.94272890876649995</v>
          </cell>
          <cell r="D2983">
            <v>1.00365031016115</v>
          </cell>
          <cell r="E2983">
            <v>0.82161823382853505</v>
          </cell>
        </row>
        <row r="2984">
          <cell r="B2984" t="str">
            <v>Acsl4</v>
          </cell>
          <cell r="C2984">
            <v>0.50045285556450203</v>
          </cell>
          <cell r="D2984">
            <v>0.74358936271168197</v>
          </cell>
          <cell r="E2984">
            <v>0.78029697559530298</v>
          </cell>
        </row>
        <row r="2985">
          <cell r="B2985" t="str">
            <v>Psma6</v>
          </cell>
          <cell r="C2985">
            <v>0.89648099758686906</v>
          </cell>
          <cell r="D2985">
            <v>1.0108236024087101</v>
          </cell>
          <cell r="E2985">
            <v>0.61978755867459101</v>
          </cell>
        </row>
        <row r="2986">
          <cell r="B2986" t="str">
            <v>Hapln1</v>
          </cell>
          <cell r="C2986">
            <v>0.51220704860593602</v>
          </cell>
          <cell r="D2986">
            <v>1.07004006412762</v>
          </cell>
          <cell r="E2986">
            <v>0.98860119350119302</v>
          </cell>
        </row>
        <row r="2987">
          <cell r="B2987" t="str">
            <v>Prep</v>
          </cell>
          <cell r="C2987">
            <v>3.76800357500474E-2</v>
          </cell>
          <cell r="D2987">
            <v>1.1458070789430701</v>
          </cell>
          <cell r="E2987">
            <v>0.28378564804961398</v>
          </cell>
        </row>
        <row r="2988">
          <cell r="B2988" t="str">
            <v>Sema7a</v>
          </cell>
          <cell r="C2988">
            <v>0.68712060427962396</v>
          </cell>
          <cell r="D2988">
            <v>1.1048050573450801</v>
          </cell>
          <cell r="E2988">
            <v>0.623037277366292</v>
          </cell>
        </row>
        <row r="2989">
          <cell r="B2989" t="str">
            <v>Ptk2b</v>
          </cell>
          <cell r="C2989">
            <v>0.436731396635757</v>
          </cell>
          <cell r="D2989">
            <v>1.06272263047497</v>
          </cell>
          <cell r="E2989">
            <v>0.27467982262054702</v>
          </cell>
        </row>
        <row r="2990">
          <cell r="B2990" t="str">
            <v>Srcin1</v>
          </cell>
          <cell r="C2990">
            <v>0.20685465200197101</v>
          </cell>
          <cell r="D2990">
            <v>0.91706719957764404</v>
          </cell>
          <cell r="E2990">
            <v>1.44111798262903E-2</v>
          </cell>
        </row>
        <row r="2991">
          <cell r="B2991" t="str">
            <v>Krt17</v>
          </cell>
          <cell r="C2991">
            <v>0.44242716030092299</v>
          </cell>
          <cell r="D2991">
            <v>0.662402679713471</v>
          </cell>
        </row>
        <row r="2992">
          <cell r="B2992" t="str">
            <v>Naga</v>
          </cell>
          <cell r="C2992">
            <v>0.52228744173065</v>
          </cell>
          <cell r="D2992">
            <v>1.0827354109829801</v>
          </cell>
        </row>
        <row r="2993">
          <cell r="B2993" t="str">
            <v>Homer2</v>
          </cell>
          <cell r="C2993">
            <v>0.90426417499994505</v>
          </cell>
          <cell r="D2993">
            <v>0.96920536130646096</v>
          </cell>
          <cell r="E2993">
            <v>0.53909856913917698</v>
          </cell>
        </row>
        <row r="2994">
          <cell r="B2994" t="str">
            <v>Asap1</v>
          </cell>
          <cell r="C2994">
            <v>0.65263203875126796</v>
          </cell>
          <cell r="D2994">
            <v>1.0932780886767</v>
          </cell>
          <cell r="E2994">
            <v>0.24914873078407701</v>
          </cell>
        </row>
        <row r="2995">
          <cell r="B2995" t="str">
            <v>Dguok</v>
          </cell>
          <cell r="C2995">
            <v>0.996192431058884</v>
          </cell>
          <cell r="D2995">
            <v>1.0005453228486101</v>
          </cell>
        </row>
        <row r="2996">
          <cell r="B2996" t="str">
            <v>Drg2</v>
          </cell>
          <cell r="C2996">
            <v>0.25403782418528198</v>
          </cell>
          <cell r="D2996">
            <v>1.22275447597111</v>
          </cell>
          <cell r="E2996">
            <v>0.20240067558567701</v>
          </cell>
        </row>
        <row r="2997">
          <cell r="B2997" t="str">
            <v>Copg2</v>
          </cell>
          <cell r="C2997">
            <v>0.57604054114695702</v>
          </cell>
          <cell r="D2997">
            <v>0.91200641845831698</v>
          </cell>
        </row>
        <row r="2998">
          <cell r="B2998" t="str">
            <v>Kif21a</v>
          </cell>
          <cell r="C2998">
            <v>0.66738087178030503</v>
          </cell>
          <cell r="D2998">
            <v>0.94742726623706797</v>
          </cell>
          <cell r="E2998">
            <v>0.25972590312475302</v>
          </cell>
        </row>
        <row r="2999">
          <cell r="B2999" t="str">
            <v>Plec</v>
          </cell>
          <cell r="C2999">
            <v>0.55241542010685696</v>
          </cell>
          <cell r="D2999">
            <v>1.03336443941009</v>
          </cell>
          <cell r="E2999">
            <v>0.88760354605888303</v>
          </cell>
        </row>
        <row r="3000">
          <cell r="B3000" t="str">
            <v>Dbn1</v>
          </cell>
          <cell r="C3000">
            <v>0.33699966649369401</v>
          </cell>
          <cell r="D3000">
            <v>0.91933458075533303</v>
          </cell>
          <cell r="E3000">
            <v>3.1504869741191197E-2</v>
          </cell>
        </row>
        <row r="3001">
          <cell r="B3001" t="str">
            <v>Cnpy2</v>
          </cell>
          <cell r="C3001">
            <v>0.317137740071957</v>
          </cell>
          <cell r="D3001">
            <v>0.63942374072961095</v>
          </cell>
        </row>
        <row r="3002">
          <cell r="B3002" t="str">
            <v>Pcsk1n</v>
          </cell>
          <cell r="C3002">
            <v>0.12591511648517401</v>
          </cell>
          <cell r="D3002">
            <v>0.86706656335120602</v>
          </cell>
          <cell r="E3002">
            <v>3.47426646051946E-3</v>
          </cell>
        </row>
        <row r="3003">
          <cell r="B3003" t="str">
            <v>Ehd3</v>
          </cell>
          <cell r="C3003">
            <v>0.40524979503797098</v>
          </cell>
          <cell r="D3003">
            <v>0.87340015286973105</v>
          </cell>
          <cell r="E3003">
            <v>0.14021650735115099</v>
          </cell>
        </row>
        <row r="3004">
          <cell r="B3004" t="str">
            <v>Macf1</v>
          </cell>
          <cell r="C3004">
            <v>0.16891700066145399</v>
          </cell>
          <cell r="D3004">
            <v>1.20901508938891</v>
          </cell>
          <cell r="E3004">
            <v>0.72224781029260299</v>
          </cell>
        </row>
        <row r="3005">
          <cell r="B3005" t="str">
            <v>Gpr37</v>
          </cell>
          <cell r="C3005">
            <v>0.39165735089077203</v>
          </cell>
          <cell r="D3005">
            <v>0.78649195181144105</v>
          </cell>
        </row>
        <row r="3006">
          <cell r="B3006" t="str">
            <v>Vapb</v>
          </cell>
          <cell r="C3006">
            <v>0.24049063365912901</v>
          </cell>
          <cell r="D3006">
            <v>0.680177506369124</v>
          </cell>
          <cell r="E3006">
            <v>0.37643969240906899</v>
          </cell>
        </row>
        <row r="3007">
          <cell r="B3007" t="str">
            <v>Nup210</v>
          </cell>
          <cell r="C3007">
            <v>0.74853634149760595</v>
          </cell>
          <cell r="D3007">
            <v>0.888039316958808</v>
          </cell>
        </row>
        <row r="3008">
          <cell r="B3008" t="str">
            <v>Clic4</v>
          </cell>
          <cell r="C3008">
            <v>0.91298962665454297</v>
          </cell>
          <cell r="D3008">
            <v>0.99025564615474204</v>
          </cell>
          <cell r="E3008">
            <v>0.44128185285208898</v>
          </cell>
        </row>
        <row r="3009">
          <cell r="B3009" t="str">
            <v>Add3</v>
          </cell>
          <cell r="C3009">
            <v>0.14137235885539901</v>
          </cell>
          <cell r="D3009">
            <v>0.94339679838887702</v>
          </cell>
          <cell r="E3009">
            <v>4.5583883259893702E-2</v>
          </cell>
        </row>
        <row r="3010">
          <cell r="B3010" t="str">
            <v>Add2</v>
          </cell>
          <cell r="C3010">
            <v>0.45463532364143699</v>
          </cell>
          <cell r="D3010">
            <v>0.93719334179217295</v>
          </cell>
          <cell r="E3010">
            <v>0.17356343978660099</v>
          </cell>
        </row>
        <row r="3011">
          <cell r="B3011" t="str">
            <v>Add1</v>
          </cell>
          <cell r="C3011">
            <v>0.78668478922376905</v>
          </cell>
          <cell r="D3011">
            <v>0.98470490010446898</v>
          </cell>
          <cell r="E3011">
            <v>0.25990733952119299</v>
          </cell>
        </row>
        <row r="3012">
          <cell r="B3012" t="str">
            <v>Plekhb1</v>
          </cell>
          <cell r="C3012">
            <v>0.453228795557437</v>
          </cell>
          <cell r="D3012">
            <v>0.88028545654646795</v>
          </cell>
        </row>
        <row r="3013">
          <cell r="B3013" t="str">
            <v>Ndrg3</v>
          </cell>
          <cell r="C3013">
            <v>0.873695176911507</v>
          </cell>
          <cell r="D3013">
            <v>1.0216021469446199</v>
          </cell>
          <cell r="E3013">
            <v>0.96955026843951397</v>
          </cell>
        </row>
        <row r="3014">
          <cell r="B3014" t="str">
            <v>Ndrg2</v>
          </cell>
          <cell r="C3014">
            <v>0.84678186355364604</v>
          </cell>
          <cell r="D3014">
            <v>1.01641165215826</v>
          </cell>
          <cell r="E3014">
            <v>0.70322162584216497</v>
          </cell>
        </row>
        <row r="3015">
          <cell r="B3015" t="str">
            <v>Maged1</v>
          </cell>
          <cell r="C3015">
            <v>0.167876209037959</v>
          </cell>
          <cell r="D3015">
            <v>2.1111153803663498</v>
          </cell>
        </row>
        <row r="3016">
          <cell r="B3016" t="str">
            <v>Dnajb2</v>
          </cell>
          <cell r="C3016">
            <v>9.3901185232337994E-2</v>
          </cell>
          <cell r="D3016">
            <v>0.67725701786914805</v>
          </cell>
          <cell r="E3016">
            <v>0.14649366511968401</v>
          </cell>
        </row>
        <row r="3017">
          <cell r="B3017" t="str">
            <v>Dnajb7</v>
          </cell>
          <cell r="C3017">
            <v>0.55289280973177102</v>
          </cell>
          <cell r="D3017">
            <v>0.790055290969219</v>
          </cell>
        </row>
        <row r="3018">
          <cell r="B3018" t="str">
            <v>Dnaja2</v>
          </cell>
          <cell r="C3018">
            <v>0.21306319736971499</v>
          </cell>
          <cell r="D3018">
            <v>0.77300081162641798</v>
          </cell>
          <cell r="E3018">
            <v>9.0506775666513703E-2</v>
          </cell>
        </row>
        <row r="3019">
          <cell r="B3019" t="str">
            <v>Dnajb1</v>
          </cell>
          <cell r="C3019">
            <v>0.43022603443393398</v>
          </cell>
          <cell r="D3019">
            <v>1.4967609797586701</v>
          </cell>
        </row>
        <row r="3020">
          <cell r="B3020" t="str">
            <v>Map1a</v>
          </cell>
          <cell r="C3020">
            <v>0.423623848311032</v>
          </cell>
          <cell r="D3020">
            <v>0.96113888652200397</v>
          </cell>
          <cell r="E3020">
            <v>3.0543443313648101E-2</v>
          </cell>
        </row>
        <row r="3021">
          <cell r="B3021" t="str">
            <v>Acot2</v>
          </cell>
          <cell r="C3021">
            <v>0.15177549438945301</v>
          </cell>
          <cell r="D3021">
            <v>1.3064162845559399</v>
          </cell>
          <cell r="E3021">
            <v>0.19314657128547599</v>
          </cell>
        </row>
        <row r="3022">
          <cell r="B3022" t="str">
            <v>Grm3</v>
          </cell>
          <cell r="C3022">
            <v>6.7882639453273205E-2</v>
          </cell>
          <cell r="D3022">
            <v>1.40727156774707</v>
          </cell>
          <cell r="E3022">
            <v>0.14266392925384999</v>
          </cell>
        </row>
        <row r="3023">
          <cell r="B3023" t="str">
            <v>Qki</v>
          </cell>
          <cell r="C3023">
            <v>0.81345861144252196</v>
          </cell>
          <cell r="D3023">
            <v>1.04791112611422</v>
          </cell>
          <cell r="E3023">
            <v>0.67230076623211299</v>
          </cell>
        </row>
        <row r="3024">
          <cell r="B3024" t="str">
            <v>Pclo</v>
          </cell>
          <cell r="C3024">
            <v>0.96867682277656098</v>
          </cell>
          <cell r="D3024">
            <v>1.01070713209864</v>
          </cell>
          <cell r="E3024">
            <v>0.36344386134593099</v>
          </cell>
        </row>
        <row r="3025">
          <cell r="B3025" t="str">
            <v>Tollip</v>
          </cell>
          <cell r="C3025">
            <v>0.88946839088699703</v>
          </cell>
          <cell r="D3025">
            <v>0.97756850303521803</v>
          </cell>
          <cell r="E3025">
            <v>0.58785025601782404</v>
          </cell>
        </row>
        <row r="3026">
          <cell r="B3026" t="str">
            <v>Nagk</v>
          </cell>
          <cell r="C3026">
            <v>0.58659977677280295</v>
          </cell>
          <cell r="D3026">
            <v>1.0754990166907099</v>
          </cell>
        </row>
        <row r="3027">
          <cell r="B3027" t="str">
            <v>Nfu1</v>
          </cell>
          <cell r="C3027">
            <v>0.94356552449147102</v>
          </cell>
          <cell r="D3027">
            <v>1.01235247026407</v>
          </cell>
          <cell r="E3027">
            <v>0.39154200749009699</v>
          </cell>
        </row>
        <row r="3028">
          <cell r="B3028" t="str">
            <v>Igbp1b</v>
          </cell>
          <cell r="C3028">
            <v>0.88287284390580101</v>
          </cell>
          <cell r="D3028">
            <v>1.0289885161127801</v>
          </cell>
        </row>
        <row r="3029">
          <cell r="B3029" t="str">
            <v>Dcun1d1</v>
          </cell>
          <cell r="C3029">
            <v>0.32931909920554597</v>
          </cell>
          <cell r="D3029">
            <v>2.2255122708897002</v>
          </cell>
        </row>
        <row r="3030">
          <cell r="B3030" t="str">
            <v>Vps29</v>
          </cell>
          <cell r="C3030">
            <v>0.91893911477724399</v>
          </cell>
          <cell r="D3030">
            <v>0.96949919757403802</v>
          </cell>
        </row>
        <row r="3031">
          <cell r="B3031" t="str">
            <v>Actr10</v>
          </cell>
          <cell r="C3031">
            <v>0.108717736959021</v>
          </cell>
          <cell r="D3031">
            <v>0.54826727548229703</v>
          </cell>
          <cell r="E3031">
            <v>0.67475514632913602</v>
          </cell>
        </row>
        <row r="3032">
          <cell r="B3032" t="str">
            <v>Dctn5</v>
          </cell>
          <cell r="C3032">
            <v>0.45750559412370201</v>
          </cell>
          <cell r="D3032">
            <v>0.91370013041959197</v>
          </cell>
          <cell r="E3032">
            <v>0.803972300617257</v>
          </cell>
        </row>
        <row r="3033">
          <cell r="B3033" t="str">
            <v>Plxnc1</v>
          </cell>
          <cell r="C3033">
            <v>0.110129067758507</v>
          </cell>
          <cell r="D3033">
            <v>0.52000060516395796</v>
          </cell>
        </row>
        <row r="3034">
          <cell r="B3034" t="str">
            <v>Ercc4</v>
          </cell>
          <cell r="C3034">
            <v>0.84928647134126301</v>
          </cell>
          <cell r="D3034">
            <v>1.1005372702029701</v>
          </cell>
        </row>
        <row r="3035">
          <cell r="B3035" t="str">
            <v>Eif3i</v>
          </cell>
          <cell r="C3035">
            <v>0.716446433828965</v>
          </cell>
          <cell r="D3035">
            <v>1.04663324946519</v>
          </cell>
          <cell r="E3035">
            <v>0.62468387454729501</v>
          </cell>
        </row>
        <row r="3036">
          <cell r="B3036" t="str">
            <v>Copg1</v>
          </cell>
          <cell r="C3036">
            <v>0.70731011190120197</v>
          </cell>
          <cell r="D3036">
            <v>0.73970998023407297</v>
          </cell>
          <cell r="E3036">
            <v>0.70656400512272699</v>
          </cell>
        </row>
        <row r="3037">
          <cell r="B3037" t="str">
            <v>Gpc1</v>
          </cell>
          <cell r="C3037">
            <v>0.21213855243840499</v>
          </cell>
          <cell r="D3037">
            <v>1.2526373031886</v>
          </cell>
          <cell r="E3037">
            <v>0.32492159796592501</v>
          </cell>
        </row>
        <row r="3038">
          <cell r="B3038" t="str">
            <v>Ubqln2</v>
          </cell>
          <cell r="C3038">
            <v>0.496300696322373</v>
          </cell>
          <cell r="D3038">
            <v>0.96692347267215395</v>
          </cell>
          <cell r="E3038">
            <v>0.51027036158824401</v>
          </cell>
        </row>
        <row r="3039">
          <cell r="B3039" t="str">
            <v>Fbxo6</v>
          </cell>
          <cell r="C3039">
            <v>0.63276622149155703</v>
          </cell>
          <cell r="D3039">
            <v>1.1362516273791501</v>
          </cell>
          <cell r="E3039">
            <v>0.89009526937868</v>
          </cell>
        </row>
        <row r="3040">
          <cell r="B3040" t="str">
            <v>Afdn</v>
          </cell>
          <cell r="C3040">
            <v>0.60958064414125701</v>
          </cell>
          <cell r="D3040">
            <v>0.90338080045368396</v>
          </cell>
          <cell r="E3040">
            <v>0.18925282999256901</v>
          </cell>
        </row>
        <row r="3041">
          <cell r="B3041" t="str">
            <v>H2afy</v>
          </cell>
          <cell r="C3041">
            <v>0.50885613353300996</v>
          </cell>
          <cell r="D3041">
            <v>1.0490616142198399</v>
          </cell>
          <cell r="E3041">
            <v>0.95048911117381296</v>
          </cell>
        </row>
        <row r="3042">
          <cell r="B3042" t="str">
            <v>Numb</v>
          </cell>
          <cell r="C3042">
            <v>2.1479038272626799E-2</v>
          </cell>
          <cell r="D3042">
            <v>0.40879720444349199</v>
          </cell>
        </row>
        <row r="3043">
          <cell r="B3043" t="str">
            <v>Srr</v>
          </cell>
          <cell r="C3043">
            <v>0.68876188648513403</v>
          </cell>
          <cell r="D3043">
            <v>0.96315681019535004</v>
          </cell>
          <cell r="E3043">
            <v>0.47571881651300602</v>
          </cell>
        </row>
        <row r="3044">
          <cell r="B3044" t="str">
            <v>Naip5</v>
          </cell>
          <cell r="C3044">
            <v>0.111210646085108</v>
          </cell>
          <cell r="D3044">
            <v>0.19034279104794</v>
          </cell>
        </row>
        <row r="3045">
          <cell r="B3045" t="str">
            <v>Zranb2</v>
          </cell>
          <cell r="C3045">
            <v>0.292123560044101</v>
          </cell>
          <cell r="D3045">
            <v>0.53690755982951499</v>
          </cell>
        </row>
        <row r="3046">
          <cell r="B3046" t="str">
            <v>Bcam</v>
          </cell>
          <cell r="C3046">
            <v>0.62598146593152504</v>
          </cell>
          <cell r="D3046">
            <v>0.88947232433615497</v>
          </cell>
        </row>
        <row r="3047">
          <cell r="B3047" t="str">
            <v>Tk2</v>
          </cell>
          <cell r="C3047">
            <v>0.773678333937874</v>
          </cell>
          <cell r="D3047">
            <v>1.1667676981251101</v>
          </cell>
        </row>
        <row r="3048">
          <cell r="B3048" t="str">
            <v>Tbl2</v>
          </cell>
          <cell r="C3048">
            <v>0.67347851323444397</v>
          </cell>
          <cell r="D3048">
            <v>1.40716606715244</v>
          </cell>
        </row>
        <row r="3049">
          <cell r="B3049" t="str">
            <v>Wdr54</v>
          </cell>
          <cell r="C3049">
            <v>2.6194413902840202E-2</v>
          </cell>
          <cell r="D3049">
            <v>0.63154876835895202</v>
          </cell>
          <cell r="E3049">
            <v>0.25676053821974698</v>
          </cell>
        </row>
        <row r="3050">
          <cell r="B3050" t="str">
            <v>Atp2b2</v>
          </cell>
          <cell r="C3050">
            <v>4.3785885159523398E-2</v>
          </cell>
          <cell r="D3050">
            <v>1.11339376871053</v>
          </cell>
          <cell r="E3050">
            <v>0.74271732353986497</v>
          </cell>
        </row>
        <row r="3051">
          <cell r="B3051" t="str">
            <v>Celsr2</v>
          </cell>
          <cell r="C3051">
            <v>0.73010740258126805</v>
          </cell>
          <cell r="D3051">
            <v>1.13673538014277</v>
          </cell>
        </row>
        <row r="3052">
          <cell r="B3052" t="str">
            <v>Rab9a</v>
          </cell>
          <cell r="C3052">
            <v>0.42543751444946798</v>
          </cell>
          <cell r="D3052">
            <v>0.86769960998236795</v>
          </cell>
        </row>
        <row r="3053">
          <cell r="B3053" t="str">
            <v>Galk1</v>
          </cell>
          <cell r="C3053">
            <v>0.14966120415676201</v>
          </cell>
          <cell r="D3053">
            <v>1.2674923488912999</v>
          </cell>
          <cell r="E3053">
            <v>0.79640915164478399</v>
          </cell>
        </row>
        <row r="3054">
          <cell r="B3054" t="str">
            <v>Syt5</v>
          </cell>
          <cell r="C3054">
            <v>0.95212090386360304</v>
          </cell>
          <cell r="D3054">
            <v>0.98962763736646897</v>
          </cell>
          <cell r="E3054">
            <v>0.232904234698666</v>
          </cell>
        </row>
        <row r="3055">
          <cell r="B3055" t="str">
            <v>Syt7</v>
          </cell>
          <cell r="C3055">
            <v>0.94059490282089497</v>
          </cell>
          <cell r="D3055">
            <v>1.06020791048385</v>
          </cell>
        </row>
        <row r="3056">
          <cell r="B3056" t="str">
            <v>Syt9</v>
          </cell>
          <cell r="C3056">
            <v>0.56470168802863996</v>
          </cell>
          <cell r="D3056">
            <v>1.1132688146499501</v>
          </cell>
        </row>
        <row r="3057">
          <cell r="B3057" t="str">
            <v>Esd</v>
          </cell>
          <cell r="C3057">
            <v>0.99082658767838006</v>
          </cell>
          <cell r="D3057">
            <v>0.99871224358937105</v>
          </cell>
          <cell r="E3057">
            <v>0.371422362135849</v>
          </cell>
        </row>
        <row r="3058">
          <cell r="B3058" t="str">
            <v>Dstn</v>
          </cell>
          <cell r="C3058">
            <v>0.48056968475228101</v>
          </cell>
          <cell r="D3058">
            <v>0.90811999201444304</v>
          </cell>
          <cell r="E3058">
            <v>0.48297280742042398</v>
          </cell>
        </row>
        <row r="3059">
          <cell r="B3059" t="str">
            <v>Uchl1</v>
          </cell>
          <cell r="C3059">
            <v>0.80048040406704202</v>
          </cell>
          <cell r="D3059">
            <v>0.979836617513274</v>
          </cell>
          <cell r="E3059">
            <v>0.247704763582379</v>
          </cell>
        </row>
        <row r="3060">
          <cell r="B3060" t="str">
            <v>Arpc1a</v>
          </cell>
          <cell r="C3060">
            <v>0.93826885317156095</v>
          </cell>
          <cell r="D3060">
            <v>0.99643954015796898</v>
          </cell>
          <cell r="E3060">
            <v>0.68336935976411695</v>
          </cell>
        </row>
        <row r="3061">
          <cell r="B3061" t="str">
            <v>Ptges3</v>
          </cell>
          <cell r="C3061">
            <v>0.47274290754257098</v>
          </cell>
          <cell r="D3061">
            <v>1.0976278029598201</v>
          </cell>
          <cell r="E3061">
            <v>0.37413353065382998</v>
          </cell>
        </row>
        <row r="3062">
          <cell r="B3062" t="str">
            <v>Mmp17</v>
          </cell>
          <cell r="C3062">
            <v>0.67729786868805197</v>
          </cell>
          <cell r="D3062">
            <v>0.73832517035754397</v>
          </cell>
        </row>
        <row r="3063">
          <cell r="B3063" t="str">
            <v>Srsf10</v>
          </cell>
          <cell r="C3063">
            <v>0.30457488939765198</v>
          </cell>
          <cell r="D3063">
            <v>0.70121108312469704</v>
          </cell>
        </row>
        <row r="3064">
          <cell r="B3064" t="str">
            <v>Acot9</v>
          </cell>
          <cell r="C3064">
            <v>0.11034268796449399</v>
          </cell>
          <cell r="D3064">
            <v>1.13681057270185</v>
          </cell>
          <cell r="E3064">
            <v>0.13163492411661501</v>
          </cell>
        </row>
        <row r="3065">
          <cell r="B3065" t="str">
            <v>Ak1</v>
          </cell>
          <cell r="C3065">
            <v>0.75772954905055201</v>
          </cell>
          <cell r="D3065">
            <v>0.98296026584541196</v>
          </cell>
          <cell r="E3065">
            <v>0.73805929202423404</v>
          </cell>
        </row>
        <row r="3066">
          <cell r="B3066" t="str">
            <v>Gda</v>
          </cell>
          <cell r="C3066">
            <v>0.23263010778752799</v>
          </cell>
          <cell r="D3066">
            <v>0.88012015036668301</v>
          </cell>
          <cell r="E3066">
            <v>1.3673738445183999E-3</v>
          </cell>
        </row>
        <row r="3067">
          <cell r="B3067" t="str">
            <v>Sqor</v>
          </cell>
          <cell r="C3067">
            <v>0.30159800996200897</v>
          </cell>
          <cell r="D3067">
            <v>1.2132880148265499</v>
          </cell>
          <cell r="E3067">
            <v>0.70629588535569099</v>
          </cell>
        </row>
        <row r="3068">
          <cell r="B3068" t="str">
            <v>Htra1</v>
          </cell>
          <cell r="C3068">
            <v>0.70500349297489695</v>
          </cell>
          <cell r="D3068">
            <v>0.934621571715051</v>
          </cell>
        </row>
        <row r="3069">
          <cell r="B3069" t="str">
            <v>Mta2</v>
          </cell>
          <cell r="C3069">
            <v>0.197407675285203</v>
          </cell>
          <cell r="D3069">
            <v>0.76944457403983801</v>
          </cell>
        </row>
        <row r="3070">
          <cell r="B3070" t="str">
            <v>Dgke</v>
          </cell>
          <cell r="C3070">
            <v>0.48565789064948101</v>
          </cell>
          <cell r="D3070">
            <v>1.4238800881549101</v>
          </cell>
        </row>
        <row r="3071">
          <cell r="B3071" t="str">
            <v>Nsdhl</v>
          </cell>
          <cell r="C3071">
            <v>0.42934572747371302</v>
          </cell>
          <cell r="D3071">
            <v>1.4259263577302299</v>
          </cell>
        </row>
        <row r="3072">
          <cell r="B3072" t="str">
            <v>Mast1</v>
          </cell>
          <cell r="C3072">
            <v>0.49384805261321602</v>
          </cell>
          <cell r="D3072">
            <v>0.67738825010897896</v>
          </cell>
        </row>
        <row r="3073">
          <cell r="B3073" t="str">
            <v>Psma4</v>
          </cell>
          <cell r="C3073">
            <v>0.64050114928394097</v>
          </cell>
          <cell r="D3073">
            <v>0.95621401682898199</v>
          </cell>
          <cell r="E3073">
            <v>0.30365922165259501</v>
          </cell>
        </row>
        <row r="3074">
          <cell r="B3074" t="str">
            <v>Psmb3</v>
          </cell>
          <cell r="C3074">
            <v>0.13140314098040501</v>
          </cell>
          <cell r="D3074">
            <v>1.54307067487288</v>
          </cell>
          <cell r="E3074">
            <v>0.60328052688891798</v>
          </cell>
        </row>
        <row r="3075">
          <cell r="B3075" t="str">
            <v>Psmb2</v>
          </cell>
          <cell r="C3075">
            <v>0.76376608170475802</v>
          </cell>
          <cell r="D3075">
            <v>0.977632337236363</v>
          </cell>
          <cell r="E3075">
            <v>0.70569776649327098</v>
          </cell>
        </row>
        <row r="3076">
          <cell r="B3076" t="str">
            <v>Psma1</v>
          </cell>
          <cell r="C3076">
            <v>3.39242400602736E-2</v>
          </cell>
          <cell r="D3076">
            <v>1.2971891126272701</v>
          </cell>
          <cell r="E3076">
            <v>0.398844651417533</v>
          </cell>
        </row>
        <row r="3077">
          <cell r="B3077" t="str">
            <v>Tagln3</v>
          </cell>
          <cell r="C3077">
            <v>0.48607687449403397</v>
          </cell>
          <cell r="D3077">
            <v>1.0284300506326201</v>
          </cell>
          <cell r="E3077">
            <v>0.60874450465468299</v>
          </cell>
        </row>
        <row r="3078">
          <cell r="B3078" t="str">
            <v>Trim3</v>
          </cell>
          <cell r="C3078">
            <v>4.0213146214657797E-2</v>
          </cell>
          <cell r="D3078">
            <v>1.4756617980708699</v>
          </cell>
          <cell r="E3078">
            <v>0.119093488574357</v>
          </cell>
        </row>
        <row r="3079">
          <cell r="B3079" t="str">
            <v>Sae1</v>
          </cell>
          <cell r="C3079">
            <v>0.29353949323519601</v>
          </cell>
          <cell r="D3079">
            <v>0.76175014441241296</v>
          </cell>
          <cell r="E3079">
            <v>0.124719848776989</v>
          </cell>
        </row>
        <row r="3080">
          <cell r="B3080" t="str">
            <v>Sept6</v>
          </cell>
          <cell r="C3080">
            <v>0.30235274269338702</v>
          </cell>
          <cell r="D3080">
            <v>0.84581523250196899</v>
          </cell>
          <cell r="E3080">
            <v>0.55023257399752001</v>
          </cell>
        </row>
        <row r="3081">
          <cell r="B3081" t="str">
            <v>Adam11</v>
          </cell>
          <cell r="C3081">
            <v>3.9741595708246702E-2</v>
          </cell>
          <cell r="D3081">
            <v>2.0145414488210101</v>
          </cell>
        </row>
        <row r="3082">
          <cell r="B3082" t="str">
            <v>Adam22</v>
          </cell>
          <cell r="C3082">
            <v>0.906585495611964</v>
          </cell>
          <cell r="D3082">
            <v>1.0147486759322799</v>
          </cell>
          <cell r="E3082">
            <v>0.73344773660762397</v>
          </cell>
        </row>
        <row r="3083">
          <cell r="B3083" t="str">
            <v>Adam23</v>
          </cell>
          <cell r="C3083">
            <v>0.88588523304609701</v>
          </cell>
          <cell r="D3083">
            <v>1.04196779466873</v>
          </cell>
          <cell r="E3083">
            <v>0.77649056545523598</v>
          </cell>
        </row>
        <row r="3084">
          <cell r="B3084" t="str">
            <v>Sorbs3</v>
          </cell>
          <cell r="C3084">
            <v>0.27544961828661302</v>
          </cell>
          <cell r="D3084">
            <v>0.57345721777943703</v>
          </cell>
        </row>
        <row r="3085">
          <cell r="B3085" t="str">
            <v>Khdrbs3</v>
          </cell>
          <cell r="C3085">
            <v>0.945375742425272</v>
          </cell>
          <cell r="D3085">
            <v>0.98744471305897297</v>
          </cell>
          <cell r="E3085">
            <v>0.110947424864437</v>
          </cell>
        </row>
        <row r="3086">
          <cell r="B3086" t="str">
            <v>Hebp1</v>
          </cell>
          <cell r="C3086">
            <v>0.71024237084289699</v>
          </cell>
          <cell r="D3086">
            <v>0.86248697372398397</v>
          </cell>
        </row>
        <row r="3087">
          <cell r="B3087" t="str">
            <v>Gpaa1</v>
          </cell>
          <cell r="C3087">
            <v>0.66370105046127503</v>
          </cell>
          <cell r="D3087">
            <v>1.3598258370187499</v>
          </cell>
        </row>
        <row r="3088">
          <cell r="B3088" t="str">
            <v>Ruvbl2</v>
          </cell>
          <cell r="C3088">
            <v>3.2476740787887003E-2</v>
          </cell>
          <cell r="D3088">
            <v>0.83099843006910901</v>
          </cell>
          <cell r="E3088">
            <v>0.212234573443046</v>
          </cell>
        </row>
        <row r="3089">
          <cell r="B3089" t="str">
            <v>Ggps1</v>
          </cell>
          <cell r="C3089">
            <v>0.55471911488162895</v>
          </cell>
          <cell r="D3089">
            <v>0.94255543678543596</v>
          </cell>
        </row>
        <row r="3090">
          <cell r="B3090" t="str">
            <v>Ak2</v>
          </cell>
          <cell r="C3090">
            <v>0.33469892386488198</v>
          </cell>
          <cell r="D3090">
            <v>1.1778174440678599</v>
          </cell>
        </row>
        <row r="3091">
          <cell r="B3091" t="str">
            <v>Ak3</v>
          </cell>
          <cell r="C3091">
            <v>0.32184751136957601</v>
          </cell>
          <cell r="D3091">
            <v>1.15063897622199</v>
          </cell>
          <cell r="E3091">
            <v>0.179490013609165</v>
          </cell>
        </row>
        <row r="3092">
          <cell r="B3092" t="str">
            <v>Akap12</v>
          </cell>
          <cell r="C3092">
            <v>1.83389821765505E-2</v>
          </cell>
          <cell r="D3092">
            <v>4.6941753775500104</v>
          </cell>
        </row>
        <row r="3093">
          <cell r="B3093" t="str">
            <v>Cdh13</v>
          </cell>
          <cell r="C3093">
            <v>0.22813618853815401</v>
          </cell>
          <cell r="D3093">
            <v>0.84532822315835598</v>
          </cell>
          <cell r="E3093">
            <v>0.12083190928041</v>
          </cell>
        </row>
        <row r="3094">
          <cell r="B3094" t="str">
            <v>Tenm1</v>
          </cell>
          <cell r="C3094">
            <v>0.36634671161989601</v>
          </cell>
          <cell r="D3094">
            <v>0.76640772777544497</v>
          </cell>
          <cell r="E3094">
            <v>0.124621851743849</v>
          </cell>
        </row>
        <row r="3095">
          <cell r="B3095" t="str">
            <v>Tenm2</v>
          </cell>
          <cell r="C3095">
            <v>0.87865346982743897</v>
          </cell>
          <cell r="D3095">
            <v>0.95909693997471401</v>
          </cell>
          <cell r="E3095">
            <v>0.27516082010630899</v>
          </cell>
        </row>
        <row r="3096">
          <cell r="B3096" t="str">
            <v>Tenm3</v>
          </cell>
          <cell r="C3096">
            <v>0.79405031666597004</v>
          </cell>
          <cell r="D3096">
            <v>0.94972821429482901</v>
          </cell>
        </row>
        <row r="3097">
          <cell r="B3097" t="str">
            <v>Scn8a</v>
          </cell>
          <cell r="C3097">
            <v>0.92949134758449903</v>
          </cell>
          <cell r="D3097">
            <v>0.95495559328153401</v>
          </cell>
        </row>
        <row r="3098">
          <cell r="B3098" t="str">
            <v>Mapk9</v>
          </cell>
          <cell r="C3098">
            <v>0.23951114507072199</v>
          </cell>
          <cell r="D3098">
            <v>1.1096723539456499</v>
          </cell>
          <cell r="E3098">
            <v>0.19303526918632199</v>
          </cell>
        </row>
        <row r="3099">
          <cell r="B3099" t="str">
            <v>Skp1</v>
          </cell>
          <cell r="C3099">
            <v>0.116428930691771</v>
          </cell>
          <cell r="D3099">
            <v>0.85314574014778</v>
          </cell>
          <cell r="E3099">
            <v>0.138068290034501</v>
          </cell>
        </row>
        <row r="3100">
          <cell r="B3100" t="str">
            <v>Cul1</v>
          </cell>
          <cell r="C3100">
            <v>0.57999505610875701</v>
          </cell>
          <cell r="D3100">
            <v>1.0802955109950401</v>
          </cell>
          <cell r="E3100">
            <v>0.262304047082976</v>
          </cell>
        </row>
        <row r="3101">
          <cell r="B3101" t="str">
            <v>Pfdn5</v>
          </cell>
          <cell r="C3101">
            <v>0.20984340839615501</v>
          </cell>
          <cell r="D3101">
            <v>1.5826759734401299</v>
          </cell>
          <cell r="E3101">
            <v>0.72035418269880103</v>
          </cell>
        </row>
        <row r="3102">
          <cell r="B3102" t="str">
            <v>Gk2</v>
          </cell>
          <cell r="C3102">
            <v>0.39038297954913798</v>
          </cell>
          <cell r="D3102">
            <v>1.7789354520844101</v>
          </cell>
        </row>
        <row r="3103">
          <cell r="B3103" t="str">
            <v>Pdcd6ip</v>
          </cell>
          <cell r="C3103">
            <v>0.76103561650833895</v>
          </cell>
          <cell r="D3103">
            <v>1.0163549367481699</v>
          </cell>
          <cell r="E3103">
            <v>0.353075946284924</v>
          </cell>
        </row>
        <row r="3104">
          <cell r="B3104" t="str">
            <v>Prodh</v>
          </cell>
          <cell r="C3104">
            <v>0.56993263298436703</v>
          </cell>
          <cell r="D3104">
            <v>1.07555888408212</v>
          </cell>
        </row>
        <row r="3105">
          <cell r="B3105" t="str">
            <v>Farsb</v>
          </cell>
          <cell r="C3105">
            <v>0.218808537513145</v>
          </cell>
          <cell r="D3105">
            <v>1.1670075114246301</v>
          </cell>
          <cell r="E3105">
            <v>0.110107248832292</v>
          </cell>
        </row>
        <row r="3106">
          <cell r="B3106" t="str">
            <v>Pfkp</v>
          </cell>
          <cell r="C3106">
            <v>0.49183775843543398</v>
          </cell>
          <cell r="D3106">
            <v>0.96790083242237102</v>
          </cell>
          <cell r="E3106">
            <v>0.99383291850314703</v>
          </cell>
        </row>
        <row r="3107">
          <cell r="B3107" t="str">
            <v>Pygm</v>
          </cell>
          <cell r="C3107">
            <v>0.81562781420424901</v>
          </cell>
          <cell r="D3107">
            <v>1.0094799014395099</v>
          </cell>
          <cell r="E3107">
            <v>0.19013659885988199</v>
          </cell>
        </row>
        <row r="3108">
          <cell r="B3108" t="str">
            <v>Dctn6</v>
          </cell>
          <cell r="C3108">
            <v>0.54632062781207003</v>
          </cell>
          <cell r="D3108">
            <v>0.60701514429779901</v>
          </cell>
        </row>
        <row r="3109">
          <cell r="B3109" t="str">
            <v>Ly6h</v>
          </cell>
          <cell r="C3109">
            <v>1.3305973263821699E-2</v>
          </cell>
          <cell r="D3109">
            <v>0.74878027973127304</v>
          </cell>
          <cell r="E3109">
            <v>0.82191010540212905</v>
          </cell>
        </row>
        <row r="3110">
          <cell r="B3110" t="str">
            <v>Stub1</v>
          </cell>
          <cell r="C3110">
            <v>0.56415571599481695</v>
          </cell>
          <cell r="D3110">
            <v>0.84974070636082599</v>
          </cell>
          <cell r="E3110">
            <v>0.36212924692964399</v>
          </cell>
        </row>
        <row r="3111">
          <cell r="B3111" t="str">
            <v>Casp8ap2</v>
          </cell>
          <cell r="C3111">
            <v>0.38022693811358199</v>
          </cell>
          <cell r="D3111">
            <v>1.44581473224067</v>
          </cell>
        </row>
        <row r="3112">
          <cell r="B3112" t="str">
            <v>Eif4h</v>
          </cell>
          <cell r="C3112">
            <v>0.65538927261455904</v>
          </cell>
          <cell r="D3112">
            <v>0.89743722981722496</v>
          </cell>
          <cell r="E3112">
            <v>0.55742876767558203</v>
          </cell>
        </row>
        <row r="3113">
          <cell r="B3113" t="str">
            <v>Arl3</v>
          </cell>
          <cell r="C3113">
            <v>0.29676181426300302</v>
          </cell>
          <cell r="D3113">
            <v>1.1003532158296201</v>
          </cell>
          <cell r="E3113">
            <v>0.56904515508775</v>
          </cell>
        </row>
        <row r="3114">
          <cell r="B3114" t="str">
            <v>Coro1b</v>
          </cell>
          <cell r="C3114">
            <v>0.64517517840539795</v>
          </cell>
          <cell r="D3114">
            <v>0.94055552318438795</v>
          </cell>
          <cell r="E3114">
            <v>0.85197320709292801</v>
          </cell>
        </row>
        <row r="3115">
          <cell r="B3115" t="str">
            <v>Coro1c</v>
          </cell>
          <cell r="C3115">
            <v>0.26666130819024197</v>
          </cell>
          <cell r="D3115">
            <v>0.92692571266638901</v>
          </cell>
          <cell r="E3115">
            <v>0.118579847646111</v>
          </cell>
        </row>
        <row r="3116">
          <cell r="B3116" t="str">
            <v>Suclg1</v>
          </cell>
          <cell r="C3116">
            <v>0.97783205914564697</v>
          </cell>
          <cell r="D3116">
            <v>1.0043607330227999</v>
          </cell>
          <cell r="E3116">
            <v>0.63214820652494297</v>
          </cell>
        </row>
        <row r="3117">
          <cell r="B3117" t="str">
            <v>Uchl5</v>
          </cell>
          <cell r="C3117">
            <v>0.88892540930727704</v>
          </cell>
          <cell r="D3117">
            <v>1.0219661279457899</v>
          </cell>
        </row>
        <row r="3118">
          <cell r="B3118" t="str">
            <v>Ak4</v>
          </cell>
          <cell r="C3118">
            <v>0.79709680535906402</v>
          </cell>
          <cell r="D3118">
            <v>0.96441538703222396</v>
          </cell>
          <cell r="E3118">
            <v>0.24109541987727501</v>
          </cell>
        </row>
        <row r="3119">
          <cell r="B3119" t="str">
            <v>Rps6ka2</v>
          </cell>
          <cell r="C3119">
            <v>0.65548922667884502</v>
          </cell>
          <cell r="D3119">
            <v>1.07445032117455</v>
          </cell>
          <cell r="E3119">
            <v>0.33950138396596802</v>
          </cell>
        </row>
        <row r="3120">
          <cell r="B3120" t="str">
            <v>Rbmx</v>
          </cell>
          <cell r="C3120">
            <v>0.34806945248360499</v>
          </cell>
          <cell r="D3120">
            <v>0.836874859210472</v>
          </cell>
          <cell r="E3120">
            <v>0.10294838099560701</v>
          </cell>
        </row>
        <row r="3121">
          <cell r="B3121" t="str">
            <v>Gabbr1</v>
          </cell>
          <cell r="C3121">
            <v>0.85519115416092395</v>
          </cell>
          <cell r="D3121">
            <v>0.98102901697473799</v>
          </cell>
          <cell r="E3121">
            <v>0.59174147153690604</v>
          </cell>
        </row>
        <row r="3122">
          <cell r="B3122" t="str">
            <v>Mpp2</v>
          </cell>
          <cell r="C3122">
            <v>0.87003610783795404</v>
          </cell>
          <cell r="D3122">
            <v>0.98489546026136898</v>
          </cell>
          <cell r="E3122">
            <v>0.44719844207808201</v>
          </cell>
        </row>
        <row r="3123">
          <cell r="B3123" t="str">
            <v>Asah1</v>
          </cell>
          <cell r="C3123">
            <v>0.93639611009115498</v>
          </cell>
          <cell r="D3123">
            <v>0.99357485726735595</v>
          </cell>
          <cell r="E3123">
            <v>0.69888829565694499</v>
          </cell>
        </row>
        <row r="3124">
          <cell r="B3124" t="str">
            <v>Vapa</v>
          </cell>
          <cell r="C3124">
            <v>0.48503753687359102</v>
          </cell>
          <cell r="D3124">
            <v>0.84056523933847405</v>
          </cell>
          <cell r="E3124">
            <v>8.1800346550600894E-2</v>
          </cell>
        </row>
        <row r="3125">
          <cell r="B3125" t="str">
            <v>Gsk3b</v>
          </cell>
          <cell r="C3125">
            <v>0.277557696895957</v>
          </cell>
          <cell r="D3125">
            <v>0.94434213118378496</v>
          </cell>
          <cell r="E3125">
            <v>0.168273080086494</v>
          </cell>
        </row>
        <row r="3126">
          <cell r="B3126" t="str">
            <v>Dmtn</v>
          </cell>
          <cell r="C3126">
            <v>0.38059263573979701</v>
          </cell>
          <cell r="D3126">
            <v>1.07067310958771</v>
          </cell>
          <cell r="E3126">
            <v>0.39620496800968802</v>
          </cell>
        </row>
        <row r="3127">
          <cell r="B3127" t="str">
            <v>Snx1</v>
          </cell>
          <cell r="C3127">
            <v>9.0997395023483696E-2</v>
          </cell>
          <cell r="D3127">
            <v>0.72012203218103199</v>
          </cell>
          <cell r="E3127">
            <v>0.12588959882596601</v>
          </cell>
        </row>
        <row r="3128">
          <cell r="B3128" t="str">
            <v>Nme3</v>
          </cell>
          <cell r="C3128">
            <v>0.251646303097187</v>
          </cell>
          <cell r="D3128">
            <v>0.68161838542029696</v>
          </cell>
        </row>
        <row r="3129">
          <cell r="B3129" t="str">
            <v>Ptgfrn</v>
          </cell>
          <cell r="C3129">
            <v>0.319847341927815</v>
          </cell>
          <cell r="D3129">
            <v>0.65015799905893901</v>
          </cell>
        </row>
        <row r="3130">
          <cell r="B3130" t="str">
            <v>Epb41l3</v>
          </cell>
          <cell r="C3130">
            <v>0.30108335736797698</v>
          </cell>
          <cell r="D3130">
            <v>0.91338049090942397</v>
          </cell>
          <cell r="E3130">
            <v>0.14792248166421401</v>
          </cell>
        </row>
        <row r="3131">
          <cell r="B3131" t="str">
            <v>Timm10b</v>
          </cell>
          <cell r="C3131">
            <v>0.75771951552107097</v>
          </cell>
          <cell r="D3131">
            <v>1.0243489769255301</v>
          </cell>
          <cell r="E3131">
            <v>0.74332872119915205</v>
          </cell>
        </row>
        <row r="3132">
          <cell r="B3132" t="str">
            <v>Timm9</v>
          </cell>
          <cell r="C3132">
            <v>0.57045688966873997</v>
          </cell>
          <cell r="D3132">
            <v>1.04899646992733</v>
          </cell>
          <cell r="E3132">
            <v>0.76644056002609195</v>
          </cell>
        </row>
        <row r="3133">
          <cell r="B3133" t="str">
            <v>Timm8a1</v>
          </cell>
          <cell r="C3133">
            <v>0.739896551051477</v>
          </cell>
          <cell r="D3133">
            <v>0.96929810569302199</v>
          </cell>
          <cell r="E3133">
            <v>0.56336229056414699</v>
          </cell>
        </row>
        <row r="3134">
          <cell r="B3134" t="str">
            <v>Bub3</v>
          </cell>
          <cell r="C3134">
            <v>0.28953849422227801</v>
          </cell>
          <cell r="D3134">
            <v>0.83123424445679595</v>
          </cell>
          <cell r="E3134">
            <v>0.56068979641904204</v>
          </cell>
        </row>
        <row r="3135">
          <cell r="B3135" t="str">
            <v>Tagln2</v>
          </cell>
          <cell r="C3135">
            <v>0.41201001625572198</v>
          </cell>
          <cell r="D3135">
            <v>0.73180444335274797</v>
          </cell>
        </row>
        <row r="3136">
          <cell r="B3136" t="str">
            <v>Pacsin2</v>
          </cell>
          <cell r="C3136">
            <v>0.52664944250332701</v>
          </cell>
          <cell r="D3136">
            <v>1.1228820024297499</v>
          </cell>
          <cell r="E3136">
            <v>0.64825148724452497</v>
          </cell>
        </row>
        <row r="3137">
          <cell r="B3137" t="str">
            <v>Tusc2</v>
          </cell>
          <cell r="C3137">
            <v>0.93439133570353206</v>
          </cell>
          <cell r="D3137">
            <v>1.06130346532554</v>
          </cell>
        </row>
        <row r="3138">
          <cell r="B3138" t="str">
            <v>Carm1</v>
          </cell>
          <cell r="C3138">
            <v>0.51860251813243496</v>
          </cell>
          <cell r="D3138">
            <v>1.15074983334739</v>
          </cell>
          <cell r="E3138">
            <v>0.22358488123812501</v>
          </cell>
        </row>
        <row r="3139">
          <cell r="B3139" t="str">
            <v>Psmd13</v>
          </cell>
          <cell r="C3139">
            <v>0.71220810208669105</v>
          </cell>
          <cell r="D3139">
            <v>1.07294509481127</v>
          </cell>
          <cell r="E3139">
            <v>0.63020877474093595</v>
          </cell>
        </row>
        <row r="3140">
          <cell r="B3140" t="str">
            <v>Ehd1</v>
          </cell>
          <cell r="C3140">
            <v>0.86438453222539502</v>
          </cell>
          <cell r="D3140">
            <v>1.0273577813118699</v>
          </cell>
          <cell r="E3140">
            <v>0.99611714980775201</v>
          </cell>
        </row>
        <row r="3141">
          <cell r="B3141" t="str">
            <v>Cyp46a1</v>
          </cell>
          <cell r="C3141">
            <v>4.3292876801585599E-3</v>
          </cell>
          <cell r="D3141">
            <v>0.77412606996065503</v>
          </cell>
          <cell r="E3141">
            <v>0.515633680140543</v>
          </cell>
        </row>
        <row r="3142">
          <cell r="B3142" t="str">
            <v>Gstz1</v>
          </cell>
          <cell r="C3142">
            <v>0.34125243705316399</v>
          </cell>
          <cell r="D3142">
            <v>0.81774925390300801</v>
          </cell>
          <cell r="E3142">
            <v>0.38985848947443802</v>
          </cell>
        </row>
        <row r="3143">
          <cell r="B3143" t="str">
            <v>Magi2</v>
          </cell>
          <cell r="C3143">
            <v>0.83454621844613597</v>
          </cell>
          <cell r="D3143">
            <v>0.94414076026284099</v>
          </cell>
          <cell r="E3143">
            <v>0.60746803025243901</v>
          </cell>
        </row>
        <row r="3144">
          <cell r="B3144" t="str">
            <v>Ncdn</v>
          </cell>
          <cell r="C3144">
            <v>0.212106311837505</v>
          </cell>
          <cell r="D3144">
            <v>1.05362580214385</v>
          </cell>
          <cell r="E3144">
            <v>9.5759082223224101E-2</v>
          </cell>
        </row>
        <row r="3145">
          <cell r="B3145" t="str">
            <v>Gipc1</v>
          </cell>
          <cell r="C3145">
            <v>0.16849782765637</v>
          </cell>
          <cell r="D3145">
            <v>0.493191234631147</v>
          </cell>
        </row>
        <row r="3146">
          <cell r="B3146" t="str">
            <v>Celf2</v>
          </cell>
          <cell r="C3146">
            <v>0.67877681567815595</v>
          </cell>
          <cell r="D3146">
            <v>1.0332973075213301</v>
          </cell>
        </row>
        <row r="3147">
          <cell r="B3147" t="str">
            <v>Clip2</v>
          </cell>
          <cell r="C3147">
            <v>0.98681164426642798</v>
          </cell>
          <cell r="D3147">
            <v>1.0022994756313399</v>
          </cell>
          <cell r="E3147">
            <v>0.89094663355919501</v>
          </cell>
        </row>
        <row r="3148">
          <cell r="B3148" t="str">
            <v>Npc2</v>
          </cell>
          <cell r="C3148">
            <v>0.86124476365496505</v>
          </cell>
          <cell r="D3148">
            <v>0.89549424753045903</v>
          </cell>
        </row>
        <row r="3149">
          <cell r="B3149" t="str">
            <v>Nos1</v>
          </cell>
          <cell r="C3149">
            <v>0.75008128438532695</v>
          </cell>
          <cell r="D3149">
            <v>0.90375560815200795</v>
          </cell>
          <cell r="E3149">
            <v>0.46364206030073601</v>
          </cell>
        </row>
        <row r="3150">
          <cell r="B3150" t="str">
            <v>Eif2s3x</v>
          </cell>
          <cell r="C3150">
            <v>0.55334816164474798</v>
          </cell>
          <cell r="D3150">
            <v>0.88894873905027405</v>
          </cell>
          <cell r="E3150">
            <v>0.30633875960727203</v>
          </cell>
        </row>
        <row r="3151">
          <cell r="B3151" t="str">
            <v>Eif2s3y</v>
          </cell>
          <cell r="C3151">
            <v>0.60010838244142295</v>
          </cell>
          <cell r="D3151">
            <v>0.85657323204964497</v>
          </cell>
          <cell r="E3151">
            <v>0.324788697719258</v>
          </cell>
        </row>
        <row r="3152">
          <cell r="B3152" t="str">
            <v>Palm</v>
          </cell>
          <cell r="C3152">
            <v>0.25746470724474502</v>
          </cell>
          <cell r="D3152">
            <v>0.91911065326896502</v>
          </cell>
          <cell r="E3152">
            <v>6.5374953594993596E-2</v>
          </cell>
        </row>
        <row r="3153">
          <cell r="B3153" t="str">
            <v>Twf2</v>
          </cell>
          <cell r="C3153">
            <v>0.21577870827637699</v>
          </cell>
          <cell r="D3153">
            <v>0.77112442948841997</v>
          </cell>
          <cell r="E3153">
            <v>0.49971639883357599</v>
          </cell>
        </row>
        <row r="3154">
          <cell r="B3154" t="str">
            <v>Itsn1</v>
          </cell>
          <cell r="C3154">
            <v>0.172124846574531</v>
          </cell>
          <cell r="D3154">
            <v>1.1994904690254999</v>
          </cell>
          <cell r="E3154">
            <v>0.35100480556247998</v>
          </cell>
        </row>
        <row r="3155">
          <cell r="B3155" t="str">
            <v>Itsn2</v>
          </cell>
          <cell r="C3155">
            <v>0.95450642918227502</v>
          </cell>
          <cell r="D3155">
            <v>0.98701888431918405</v>
          </cell>
          <cell r="E3155">
            <v>0.65725471302357297</v>
          </cell>
        </row>
        <row r="3156">
          <cell r="B3156" t="str">
            <v>Bpnt1</v>
          </cell>
          <cell r="C3156">
            <v>0.61824603742052597</v>
          </cell>
          <cell r="D3156">
            <v>1.0555561923061301</v>
          </cell>
          <cell r="E3156">
            <v>0.46663407621501801</v>
          </cell>
        </row>
        <row r="3157">
          <cell r="B3157" t="str">
            <v>Tjp2</v>
          </cell>
          <cell r="C3157">
            <v>0.465612210493485</v>
          </cell>
          <cell r="D3157">
            <v>1.2215744114207301</v>
          </cell>
          <cell r="E3157">
            <v>0.35243036816150503</v>
          </cell>
        </row>
        <row r="3158">
          <cell r="B3158" t="str">
            <v>Aifm1</v>
          </cell>
          <cell r="C3158">
            <v>7.3800577652544594E-2</v>
          </cell>
          <cell r="D3158">
            <v>1.1849228603820501</v>
          </cell>
          <cell r="E3158">
            <v>0.128739169916473</v>
          </cell>
        </row>
        <row r="3159">
          <cell r="B3159" t="str">
            <v>Dctn3</v>
          </cell>
          <cell r="C3159">
            <v>0.51641846961930704</v>
          </cell>
          <cell r="D3159">
            <v>1.17115189342006</v>
          </cell>
          <cell r="E3159">
            <v>0.40530945761801901</v>
          </cell>
        </row>
        <row r="3160">
          <cell r="B3160" t="str">
            <v>Aldh18a1</v>
          </cell>
          <cell r="C3160">
            <v>0.491764904716122</v>
          </cell>
          <cell r="D3160">
            <v>1.1033845198708301</v>
          </cell>
          <cell r="E3160">
            <v>0.35192429454274499</v>
          </cell>
        </row>
        <row r="3161">
          <cell r="B3161" t="str">
            <v>Slc7a5</v>
          </cell>
          <cell r="C3161">
            <v>0.67903782641355703</v>
          </cell>
          <cell r="D3161">
            <v>1.0273353377260399</v>
          </cell>
          <cell r="E3161">
            <v>0.77728803541327995</v>
          </cell>
        </row>
        <row r="3162">
          <cell r="B3162" t="str">
            <v>Hnrnpdl</v>
          </cell>
          <cell r="C3162">
            <v>0.45475508673723097</v>
          </cell>
          <cell r="D3162">
            <v>1.0596165802427699</v>
          </cell>
          <cell r="E3162">
            <v>0.39538071879459502</v>
          </cell>
        </row>
        <row r="3163">
          <cell r="B3163" t="str">
            <v>Cpne6</v>
          </cell>
          <cell r="C3163">
            <v>0.96320840218567705</v>
          </cell>
          <cell r="D3163">
            <v>1.00273781601755</v>
          </cell>
          <cell r="E3163">
            <v>0.358783181536521</v>
          </cell>
        </row>
        <row r="3164">
          <cell r="B3164" t="str">
            <v>Sumo3</v>
          </cell>
          <cell r="C3164">
            <v>0.63397988324350396</v>
          </cell>
          <cell r="D3164">
            <v>1.0769365213772799</v>
          </cell>
        </row>
        <row r="3165">
          <cell r="B3165" t="str">
            <v>Plcb1</v>
          </cell>
          <cell r="C3165">
            <v>0.65659000534565004</v>
          </cell>
          <cell r="D3165">
            <v>0.97630273153781599</v>
          </cell>
          <cell r="E3165">
            <v>0.20570112277035499</v>
          </cell>
        </row>
        <row r="3166">
          <cell r="B3166" t="str">
            <v>Gys1</v>
          </cell>
          <cell r="C3166">
            <v>0.10121573678019299</v>
          </cell>
          <cell r="D3166">
            <v>0.75630251457275699</v>
          </cell>
          <cell r="E3166">
            <v>0.28781178123333101</v>
          </cell>
        </row>
        <row r="3167">
          <cell r="B3167" t="str">
            <v>Uba2</v>
          </cell>
          <cell r="C3167">
            <v>0.76415294490743202</v>
          </cell>
          <cell r="D3167">
            <v>0.87294279842647504</v>
          </cell>
          <cell r="E3167">
            <v>0.44195151833707902</v>
          </cell>
        </row>
        <row r="3168">
          <cell r="B3168" t="str">
            <v>Atp6v1c1</v>
          </cell>
          <cell r="C3168">
            <v>0.79276161500493902</v>
          </cell>
          <cell r="D3168">
            <v>0.96979945704818604</v>
          </cell>
          <cell r="E3168">
            <v>0.22197573618751201</v>
          </cell>
        </row>
        <row r="3169">
          <cell r="B3169" t="str">
            <v>Atp6v0a1</v>
          </cell>
          <cell r="C3169">
            <v>0.431790631452447</v>
          </cell>
          <cell r="D3169">
            <v>0.97775379052315103</v>
          </cell>
          <cell r="E3169">
            <v>0.18631990906594101</v>
          </cell>
        </row>
        <row r="3170">
          <cell r="B3170" t="str">
            <v>Nfs1</v>
          </cell>
          <cell r="C3170">
            <v>0.869136202173862</v>
          </cell>
          <cell r="D3170">
            <v>0.973198682963757</v>
          </cell>
          <cell r="E3170">
            <v>0.98319115593595496</v>
          </cell>
        </row>
        <row r="3171">
          <cell r="B3171" t="str">
            <v>Arih1</v>
          </cell>
          <cell r="C3171">
            <v>0.70084451214574395</v>
          </cell>
          <cell r="D3171">
            <v>0.88688157821061797</v>
          </cell>
        </row>
        <row r="3172">
          <cell r="B3172" t="str">
            <v>Cacna2d3</v>
          </cell>
          <cell r="C3172">
            <v>0.57728900753742995</v>
          </cell>
          <cell r="D3172">
            <v>1.10234819179336</v>
          </cell>
          <cell r="E3172">
            <v>0.81538754709108596</v>
          </cell>
        </row>
        <row r="3173">
          <cell r="B3173" t="str">
            <v>Ddx39b</v>
          </cell>
          <cell r="C3173">
            <v>0.166833208332649</v>
          </cell>
          <cell r="D3173">
            <v>1.12775944450185</v>
          </cell>
          <cell r="E3173">
            <v>0.432939761361405</v>
          </cell>
        </row>
        <row r="3174">
          <cell r="B3174" t="str">
            <v>Ndufa7</v>
          </cell>
          <cell r="C3174">
            <v>0.45478241196442998</v>
          </cell>
          <cell r="D3174">
            <v>0.92688611359803896</v>
          </cell>
          <cell r="E3174">
            <v>0.24571042415191899</v>
          </cell>
        </row>
        <row r="3175">
          <cell r="B3175" t="str">
            <v>Abhd16a</v>
          </cell>
          <cell r="C3175">
            <v>0.58633576820097599</v>
          </cell>
          <cell r="D3175">
            <v>1.0460332074161101</v>
          </cell>
          <cell r="E3175">
            <v>0.31528729036782899</v>
          </cell>
        </row>
        <row r="3176">
          <cell r="B3176" t="str">
            <v>Vars</v>
          </cell>
          <cell r="C3176">
            <v>0.51754446462196102</v>
          </cell>
          <cell r="D3176">
            <v>0.94614077495069104</v>
          </cell>
          <cell r="E3176">
            <v>0.35160711056284299</v>
          </cell>
        </row>
        <row r="3177">
          <cell r="B3177" t="str">
            <v>Bag6</v>
          </cell>
          <cell r="C3177">
            <v>0.62855906632732905</v>
          </cell>
          <cell r="D3177">
            <v>1.04682345406064</v>
          </cell>
          <cell r="E3177">
            <v>0.365984492602346</v>
          </cell>
        </row>
        <row r="3178">
          <cell r="B3178" t="str">
            <v>Apom</v>
          </cell>
          <cell r="C3178">
            <v>0.61013434318688897</v>
          </cell>
          <cell r="D3178">
            <v>0.82698745367120297</v>
          </cell>
        </row>
        <row r="3179">
          <cell r="B3179" t="str">
            <v>Sept3</v>
          </cell>
          <cell r="C3179">
            <v>0.80035520136890403</v>
          </cell>
          <cell r="D3179">
            <v>1.02798625241228</v>
          </cell>
          <cell r="E3179">
            <v>0.73074734308907996</v>
          </cell>
        </row>
        <row r="3180">
          <cell r="B3180" t="str">
            <v>Ap3b1</v>
          </cell>
          <cell r="C3180">
            <v>0.29495466383570201</v>
          </cell>
          <cell r="D3180">
            <v>0.77864861569920796</v>
          </cell>
        </row>
        <row r="3181">
          <cell r="B3181" t="str">
            <v>Stk39</v>
          </cell>
          <cell r="C3181">
            <v>0.61432143612385004</v>
          </cell>
          <cell r="D3181">
            <v>0.91422440741238797</v>
          </cell>
          <cell r="E3181">
            <v>0.68326853607939197</v>
          </cell>
        </row>
        <row r="3182">
          <cell r="B3182" t="str">
            <v>Ptdss2</v>
          </cell>
          <cell r="C3182">
            <v>0.628050793487548</v>
          </cell>
          <cell r="D3182">
            <v>0.76067162593534399</v>
          </cell>
        </row>
        <row r="3183">
          <cell r="B3183" t="str">
            <v>Ilf3</v>
          </cell>
          <cell r="C3183">
            <v>0.67307744409949499</v>
          </cell>
          <cell r="D3183">
            <v>1.0530749226981899</v>
          </cell>
          <cell r="E3183">
            <v>0.45052224546691799</v>
          </cell>
        </row>
        <row r="3184">
          <cell r="B3184" t="str">
            <v>Uso1</v>
          </cell>
          <cell r="C3184">
            <v>0.20254396999969199</v>
          </cell>
          <cell r="D3184">
            <v>0.89258908551793203</v>
          </cell>
          <cell r="E3184">
            <v>0.22236103143518701</v>
          </cell>
        </row>
        <row r="3185">
          <cell r="B3185" t="str">
            <v>Strap</v>
          </cell>
          <cell r="C3185">
            <v>0.400270467861158</v>
          </cell>
          <cell r="D3185">
            <v>1.0596971968419899</v>
          </cell>
          <cell r="E3185">
            <v>0.78504546040769096</v>
          </cell>
        </row>
        <row r="3186">
          <cell r="B3186" t="str">
            <v>Hnrnpc</v>
          </cell>
          <cell r="C3186">
            <v>0.58665868154628997</v>
          </cell>
          <cell r="D3186">
            <v>0.91993307101333199</v>
          </cell>
          <cell r="E3186">
            <v>8.9337726647058302E-2</v>
          </cell>
        </row>
        <row r="3187">
          <cell r="B3187" t="str">
            <v>Dpp6</v>
          </cell>
          <cell r="C3187">
            <v>0.26674634866205399</v>
          </cell>
          <cell r="D3187">
            <v>1.0942828124884101</v>
          </cell>
          <cell r="E3187">
            <v>0.18909399643441599</v>
          </cell>
        </row>
        <row r="3188">
          <cell r="B3188" t="str">
            <v>Mocs2</v>
          </cell>
          <cell r="C3188">
            <v>0.217160233802488</v>
          </cell>
          <cell r="D3188">
            <v>0.41381973149136297</v>
          </cell>
        </row>
        <row r="3189">
          <cell r="B3189" t="str">
            <v>Fxyd1</v>
          </cell>
          <cell r="C3189">
            <v>0.375083495604766</v>
          </cell>
          <cell r="D3189">
            <v>0.89869917422564904</v>
          </cell>
        </row>
        <row r="3190">
          <cell r="B3190" t="str">
            <v>Snapin</v>
          </cell>
          <cell r="C3190">
            <v>0.35797526599662899</v>
          </cell>
          <cell r="D3190">
            <v>0.72358902734799002</v>
          </cell>
        </row>
        <row r="3191">
          <cell r="B3191" t="str">
            <v>Rasal1</v>
          </cell>
          <cell r="C3191">
            <v>0.97389236055788997</v>
          </cell>
          <cell r="D3191">
            <v>1.00341863374157</v>
          </cell>
          <cell r="E3191">
            <v>0.72344864465243597</v>
          </cell>
        </row>
        <row r="3192">
          <cell r="B3192" t="str">
            <v>Rlbp1</v>
          </cell>
          <cell r="C3192">
            <v>0.15827266412911001</v>
          </cell>
          <cell r="D3192">
            <v>2.1069308698205602</v>
          </cell>
        </row>
        <row r="3193">
          <cell r="B3193" t="str">
            <v>Pdpk1</v>
          </cell>
          <cell r="C3193">
            <v>0.33357548605012</v>
          </cell>
          <cell r="D3193">
            <v>0.77538637806331201</v>
          </cell>
        </row>
        <row r="3194">
          <cell r="B3194" t="str">
            <v>Mtmr7</v>
          </cell>
          <cell r="C3194">
            <v>0.34585202740098497</v>
          </cell>
          <cell r="D3194">
            <v>0.63942312315542804</v>
          </cell>
        </row>
        <row r="3195">
          <cell r="B3195" t="str">
            <v>Mtmr2</v>
          </cell>
          <cell r="C3195">
            <v>0.139909212268094</v>
          </cell>
          <cell r="D3195">
            <v>0.43768116498292098</v>
          </cell>
        </row>
        <row r="3196">
          <cell r="B3196" t="str">
            <v>Mecp2</v>
          </cell>
          <cell r="C3196">
            <v>0.85758614776290598</v>
          </cell>
          <cell r="D3196">
            <v>0.95399276864113303</v>
          </cell>
          <cell r="E3196">
            <v>0.52373177101922996</v>
          </cell>
        </row>
        <row r="3197">
          <cell r="B3197" t="str">
            <v>Epb41l1</v>
          </cell>
          <cell r="C3197">
            <v>0.169964492432324</v>
          </cell>
          <cell r="D3197">
            <v>0.87276756200443595</v>
          </cell>
          <cell r="E3197">
            <v>8.7200304264217293E-2</v>
          </cell>
        </row>
        <row r="3198">
          <cell r="B3198" t="str">
            <v>Letm1</v>
          </cell>
          <cell r="C3198">
            <v>0.13362847336720601</v>
          </cell>
          <cell r="D3198">
            <v>0.82137640456530403</v>
          </cell>
          <cell r="E3198">
            <v>2.8634736321794901E-2</v>
          </cell>
        </row>
        <row r="3199">
          <cell r="B3199" t="str">
            <v>Suclg2</v>
          </cell>
          <cell r="C3199">
            <v>0.16195945515573801</v>
          </cell>
          <cell r="D3199">
            <v>0.70976025183798697</v>
          </cell>
          <cell r="E3199">
            <v>0.47390210760152501</v>
          </cell>
        </row>
        <row r="3200">
          <cell r="B3200" t="str">
            <v>Sucla2</v>
          </cell>
          <cell r="C3200">
            <v>0.44243482001477402</v>
          </cell>
          <cell r="D3200">
            <v>0.92878581964576801</v>
          </cell>
          <cell r="E3200">
            <v>0.15110914084059199</v>
          </cell>
        </row>
        <row r="3201">
          <cell r="B3201" t="str">
            <v>Minpp1</v>
          </cell>
          <cell r="C3201">
            <v>0.83467047391592697</v>
          </cell>
          <cell r="D3201">
            <v>1.0318410476909501</v>
          </cell>
        </row>
        <row r="3202">
          <cell r="B3202" t="str">
            <v>Pmm2</v>
          </cell>
          <cell r="C3202">
            <v>0.45272668432490298</v>
          </cell>
          <cell r="D3202">
            <v>0.64420852513184701</v>
          </cell>
        </row>
        <row r="3203">
          <cell r="B3203" t="str">
            <v>Sept5</v>
          </cell>
          <cell r="C3203">
            <v>0.15754859700604501</v>
          </cell>
          <cell r="D3203">
            <v>1.0417117725981</v>
          </cell>
          <cell r="E3203">
            <v>0.95699833761011599</v>
          </cell>
        </row>
        <row r="3204">
          <cell r="B3204" t="str">
            <v>Psma7</v>
          </cell>
          <cell r="C3204">
            <v>0.45583729329633699</v>
          </cell>
          <cell r="D3204">
            <v>0.96728117259548596</v>
          </cell>
          <cell r="E3204">
            <v>0.14644263879777999</v>
          </cell>
        </row>
        <row r="3205">
          <cell r="B3205" t="str">
            <v>Psma5</v>
          </cell>
          <cell r="C3205">
            <v>0.71615516734010098</v>
          </cell>
          <cell r="D3205">
            <v>1.0320682941867301</v>
          </cell>
          <cell r="E3205">
            <v>0.58946002778311202</v>
          </cell>
        </row>
        <row r="3206">
          <cell r="B3206" t="str">
            <v>Hdac6</v>
          </cell>
          <cell r="C3206">
            <v>0.68042830558691902</v>
          </cell>
          <cell r="D3206">
            <v>0.81924078917294696</v>
          </cell>
          <cell r="E3206">
            <v>0.173124199613372</v>
          </cell>
        </row>
        <row r="3207">
          <cell r="B3207" t="str">
            <v>Dnpep</v>
          </cell>
          <cell r="C3207">
            <v>0.95523306080411596</v>
          </cell>
          <cell r="D3207">
            <v>0.97642693960831395</v>
          </cell>
        </row>
        <row r="3208">
          <cell r="B3208" t="str">
            <v>Gria4</v>
          </cell>
          <cell r="C3208">
            <v>1.5950447704446299E-2</v>
          </cell>
          <cell r="D3208">
            <v>0.26855308420856</v>
          </cell>
        </row>
        <row r="3209">
          <cell r="B3209" t="str">
            <v>Gria3</v>
          </cell>
          <cell r="C3209">
            <v>0.66347987613107695</v>
          </cell>
          <cell r="D3209">
            <v>0.914796412138705</v>
          </cell>
          <cell r="E3209">
            <v>0.83275458644738398</v>
          </cell>
        </row>
        <row r="3210">
          <cell r="B3210" t="str">
            <v>Hnrnpf</v>
          </cell>
          <cell r="C3210">
            <v>0.42744419789167598</v>
          </cell>
          <cell r="D3210">
            <v>0.878517489004082</v>
          </cell>
          <cell r="E3210">
            <v>0.47823762936715303</v>
          </cell>
        </row>
        <row r="3211">
          <cell r="B3211" t="str">
            <v>Homer1</v>
          </cell>
          <cell r="C3211">
            <v>0.17685110058520401</v>
          </cell>
          <cell r="D3211">
            <v>0.89705823064425805</v>
          </cell>
          <cell r="E3211">
            <v>0.324989582378019</v>
          </cell>
        </row>
        <row r="3212">
          <cell r="B3212" t="str">
            <v>Plpbp</v>
          </cell>
          <cell r="C3212">
            <v>0.40369983080961602</v>
          </cell>
          <cell r="D3212">
            <v>0.95372139579395798</v>
          </cell>
          <cell r="E3212">
            <v>0.62419491704719299</v>
          </cell>
        </row>
        <row r="3213">
          <cell r="B3213" t="str">
            <v>Krt6b</v>
          </cell>
          <cell r="C3213">
            <v>0.92870420152462596</v>
          </cell>
          <cell r="D3213">
            <v>0.95712826852542998</v>
          </cell>
        </row>
        <row r="3214">
          <cell r="B3214" t="str">
            <v>Kcnq2</v>
          </cell>
          <cell r="C3214">
            <v>0.98312271624124303</v>
          </cell>
          <cell r="D3214">
            <v>1.00435863652843</v>
          </cell>
          <cell r="E3214">
            <v>0.33052364099275999</v>
          </cell>
        </row>
      </sheetData>
      <sheetData sheetId="5">
        <row r="1">
          <cell r="A1" t="str">
            <v>Uniprot</v>
          </cell>
          <cell r="B1" t="str">
            <v>Protein</v>
          </cell>
          <cell r="C1" t="str">
            <v>X2315</v>
          </cell>
          <cell r="D1" t="str">
            <v>X1068</v>
          </cell>
          <cell r="E1" t="str">
            <v>X2396</v>
          </cell>
          <cell r="F1" t="str">
            <v>X2400</v>
          </cell>
          <cell r="G1" t="str">
            <v>X2402</v>
          </cell>
          <cell r="H1" t="str">
            <v>X2408</v>
          </cell>
          <cell r="I1" t="str">
            <v>X962</v>
          </cell>
          <cell r="J1" t="str">
            <v>X1066</v>
          </cell>
          <cell r="K1" t="str">
            <v>X1071</v>
          </cell>
          <cell r="L1" t="str">
            <v>X2314</v>
          </cell>
          <cell r="M1" t="str">
            <v>X2403</v>
          </cell>
          <cell r="N1" t="str">
            <v>X956</v>
          </cell>
          <cell r="O1" t="str">
            <v>X1065</v>
          </cell>
          <cell r="P1" t="str">
            <v>X2398</v>
          </cell>
          <cell r="Q1" t="str">
            <v>X2404</v>
          </cell>
        </row>
        <row r="2">
          <cell r="A2" t="str">
            <v>A2A432</v>
          </cell>
          <cell r="B2" t="str">
            <v>sp|A2A432|CUL4B_MOUSE</v>
          </cell>
          <cell r="C2">
            <v>43890.7581636834</v>
          </cell>
          <cell r="D2">
            <v>66119.478480909005</v>
          </cell>
          <cell r="E2">
            <v>39662.420135191103</v>
          </cell>
          <cell r="F2">
            <v>28385.340899152001</v>
          </cell>
          <cell r="G2">
            <v>45232.6068090033</v>
          </cell>
          <cell r="H2">
            <v>30364.324423255301</v>
          </cell>
          <cell r="I2">
            <v>65607.8283141992</v>
          </cell>
          <cell r="J2">
            <v>59002.359351167499</v>
          </cell>
          <cell r="K2">
            <v>55894.724117793499</v>
          </cell>
          <cell r="L2">
            <v>86955.550946758696</v>
          </cell>
          <cell r="M2">
            <v>66182.059241941795</v>
          </cell>
          <cell r="N2">
            <v>62332.492508647403</v>
          </cell>
          <cell r="O2">
            <v>39819.186016047701</v>
          </cell>
          <cell r="P2">
            <v>37700.806692473998</v>
          </cell>
          <cell r="Q2">
            <v>48409.023448026797</v>
          </cell>
        </row>
        <row r="3">
          <cell r="A3" t="str">
            <v>A2A690</v>
          </cell>
          <cell r="B3" t="str">
            <v>sp|A2A690|TANC2_MOUSE</v>
          </cell>
          <cell r="C3">
            <v>704228.82961675199</v>
          </cell>
          <cell r="D3">
            <v>783352.02610379097</v>
          </cell>
          <cell r="E3">
            <v>1135906.8798872</v>
          </cell>
          <cell r="F3">
            <v>973497.73621681705</v>
          </cell>
          <cell r="G3">
            <v>200793.17836555699</v>
          </cell>
          <cell r="H3">
            <v>770318.91601381905</v>
          </cell>
          <cell r="I3">
            <v>1006614.77729944</v>
          </cell>
          <cell r="J3">
            <v>862875.33587531303</v>
          </cell>
          <cell r="K3">
            <v>907716.19094561797</v>
          </cell>
          <cell r="L3">
            <v>803250.35185255401</v>
          </cell>
          <cell r="M3">
            <v>713398.51082289102</v>
          </cell>
          <cell r="N3">
            <v>1044932.25976221</v>
          </cell>
          <cell r="O3">
            <v>646857.610104169</v>
          </cell>
          <cell r="P3">
            <v>224175.72080961999</v>
          </cell>
          <cell r="Q3">
            <v>934654.43482004094</v>
          </cell>
        </row>
        <row r="4">
          <cell r="A4" t="str">
            <v>A2A699</v>
          </cell>
          <cell r="B4" t="str">
            <v>sp|A2A699|F1712_MOUSE</v>
          </cell>
          <cell r="C4">
            <v>41933.276449598299</v>
          </cell>
          <cell r="D4">
            <v>59202.342025924198</v>
          </cell>
          <cell r="E4">
            <v>66233.833863795298</v>
          </cell>
          <cell r="F4">
            <v>35444.2537084172</v>
          </cell>
          <cell r="G4">
            <v>12798.922089596301</v>
          </cell>
          <cell r="H4">
            <v>71321.890403914003</v>
          </cell>
          <cell r="I4">
            <v>71247.655615805095</v>
          </cell>
          <cell r="J4">
            <v>70060.539399709101</v>
          </cell>
          <cell r="K4">
            <v>58278.622128362797</v>
          </cell>
          <cell r="L4">
            <v>2704.5515308035201</v>
          </cell>
          <cell r="M4">
            <v>40907.544525589903</v>
          </cell>
          <cell r="N4">
            <v>52221.244254944897</v>
          </cell>
          <cell r="O4">
            <v>59279.9477817882</v>
          </cell>
          <cell r="P4">
            <v>66972.852945309205</v>
          </cell>
          <cell r="Q4">
            <v>31162.748729844599</v>
          </cell>
        </row>
        <row r="5">
          <cell r="A5" t="str">
            <v>A2A8Z1</v>
          </cell>
          <cell r="B5" t="str">
            <v>sp|A2A8Z1|OSBL9_MOUSE</v>
          </cell>
          <cell r="C5">
            <v>45396.286034664598</v>
          </cell>
          <cell r="D5">
            <v>58402.8140607491</v>
          </cell>
          <cell r="E5">
            <v>7741.4827206216896</v>
          </cell>
          <cell r="F5">
            <v>5950.5786074950902</v>
          </cell>
          <cell r="G5">
            <v>2560.8020860123802</v>
          </cell>
          <cell r="H5">
            <v>5260.1370434134597</v>
          </cell>
          <cell r="I5">
            <v>690.39270318326203</v>
          </cell>
          <cell r="J5">
            <v>3042.0162827491599</v>
          </cell>
          <cell r="K5">
            <v>807.99086975672697</v>
          </cell>
          <cell r="L5">
            <v>47290.002628441704</v>
          </cell>
          <cell r="M5">
            <v>37688.641526129002</v>
          </cell>
          <cell r="N5">
            <v>37025.0982736347</v>
          </cell>
          <cell r="O5">
            <v>552.22080307015403</v>
          </cell>
          <cell r="P5">
            <v>21754.243110920601</v>
          </cell>
          <cell r="Q5">
            <v>51415.6677544099</v>
          </cell>
        </row>
        <row r="6">
          <cell r="A6" t="str">
            <v>A2AAE1</v>
          </cell>
          <cell r="B6" t="str">
            <v>sp|A2AAE1|K1109_MOUSE</v>
          </cell>
          <cell r="C6">
            <v>31482.747293474298</v>
          </cell>
          <cell r="D6">
            <v>882696.06857947505</v>
          </cell>
          <cell r="E6">
            <v>34065.720970558301</v>
          </cell>
          <cell r="F6">
            <v>50455.498544298302</v>
          </cell>
          <cell r="G6">
            <v>778376.93394851196</v>
          </cell>
          <cell r="H6">
            <v>40435.831770727702</v>
          </cell>
          <cell r="I6">
            <v>8564.9392432597506</v>
          </cell>
          <cell r="J6">
            <v>33445.861233796699</v>
          </cell>
          <cell r="K6">
            <v>1005592.8857861001</v>
          </cell>
          <cell r="L6">
            <v>93528.763471653903</v>
          </cell>
          <cell r="M6">
            <v>729380.05932269397</v>
          </cell>
          <cell r="N6">
            <v>923999.99723184295</v>
          </cell>
          <cell r="O6">
            <v>29328.508569767899</v>
          </cell>
          <cell r="P6">
            <v>30936.713180415201</v>
          </cell>
          <cell r="Q6">
            <v>822005.83170924103</v>
          </cell>
        </row>
        <row r="7">
          <cell r="A7" t="str">
            <v>A2ADY9</v>
          </cell>
          <cell r="B7" t="str">
            <v>sp|A2ADY9|DDI2_MOUSE</v>
          </cell>
          <cell r="C7">
            <v>95431.186809947598</v>
          </cell>
          <cell r="D7">
            <v>65755.824086529203</v>
          </cell>
          <cell r="E7">
            <v>78612.953652830998</v>
          </cell>
          <cell r="F7">
            <v>90396.213662601702</v>
          </cell>
          <cell r="G7">
            <v>87673.687663844001</v>
          </cell>
          <cell r="H7">
            <v>12754.052458366101</v>
          </cell>
          <cell r="I7">
            <v>120518.76390377199</v>
          </cell>
          <cell r="J7">
            <v>102709.175553989</v>
          </cell>
          <cell r="K7">
            <v>100870.322724841</v>
          </cell>
          <cell r="L7">
            <v>50759.290366064699</v>
          </cell>
          <cell r="M7">
            <v>20446.5682802378</v>
          </cell>
          <cell r="N7">
            <v>93458.790330549906</v>
          </cell>
          <cell r="O7">
            <v>142364.75905173001</v>
          </cell>
          <cell r="P7">
            <v>87553.1408689729</v>
          </cell>
          <cell r="Q7">
            <v>59339.886464806099</v>
          </cell>
        </row>
        <row r="8">
          <cell r="A8" t="str">
            <v>A2AG50</v>
          </cell>
          <cell r="B8" t="str">
            <v>sp|A2AG50|MA7D2_MOUSE</v>
          </cell>
          <cell r="C8">
            <v>25818.551732402899</v>
          </cell>
          <cell r="D8">
            <v>87382.641942684393</v>
          </cell>
          <cell r="E8">
            <v>59657.4759005745</v>
          </cell>
          <cell r="F8">
            <v>82203.552617431997</v>
          </cell>
          <cell r="G8">
            <v>27315.543592995899</v>
          </cell>
          <cell r="H8">
            <v>57737.706956428803</v>
          </cell>
          <cell r="I8">
            <v>67713.282364902698</v>
          </cell>
          <cell r="J8">
            <v>88168.498947782893</v>
          </cell>
          <cell r="K8">
            <v>67418.303614468794</v>
          </cell>
          <cell r="L8">
            <v>110924.166803741</v>
          </cell>
          <cell r="M8">
            <v>54822.706476549902</v>
          </cell>
          <cell r="N8">
            <v>50258.209428493101</v>
          </cell>
          <cell r="O8">
            <v>95898.136400696094</v>
          </cell>
          <cell r="P8">
            <v>55407.855623962998</v>
          </cell>
          <cell r="Q8">
            <v>56110.740905642902</v>
          </cell>
        </row>
        <row r="9">
          <cell r="A9" t="str">
            <v>A2AGT5</v>
          </cell>
          <cell r="B9" t="str">
            <v>sp|A2AGT5|CKAP5_MOUSE</v>
          </cell>
          <cell r="C9">
            <v>630958.08549324505</v>
          </cell>
          <cell r="D9">
            <v>613430.241673982</v>
          </cell>
          <cell r="E9">
            <v>626977.04628361901</v>
          </cell>
          <cell r="F9">
            <v>587450.82833852095</v>
          </cell>
          <cell r="G9">
            <v>771754.64501921495</v>
          </cell>
          <cell r="H9">
            <v>913029.63827701099</v>
          </cell>
          <cell r="I9">
            <v>592601.79818717297</v>
          </cell>
          <cell r="J9">
            <v>617731.18007660797</v>
          </cell>
          <cell r="K9">
            <v>611007.20650242502</v>
          </cell>
          <cell r="L9">
            <v>751502.26288008306</v>
          </cell>
          <cell r="M9">
            <v>685253.76056678302</v>
          </cell>
          <cell r="N9">
            <v>759508.15195576905</v>
          </cell>
          <cell r="O9">
            <v>584256.083427076</v>
          </cell>
          <cell r="P9">
            <v>602652.63853034598</v>
          </cell>
          <cell r="Q9">
            <v>697528.61763911101</v>
          </cell>
        </row>
        <row r="10">
          <cell r="A10" t="str">
            <v>A2AHC3</v>
          </cell>
          <cell r="B10" t="str">
            <v>sp|A2AHC3|CAMP1_MOUSE</v>
          </cell>
          <cell r="C10">
            <v>15071.2731741438</v>
          </cell>
          <cell r="D10">
            <v>3015.3696319373998</v>
          </cell>
          <cell r="E10">
            <v>29391.938871403301</v>
          </cell>
          <cell r="F10">
            <v>18305.837464752101</v>
          </cell>
          <cell r="G10">
            <v>24141.680430476601</v>
          </cell>
          <cell r="H10">
            <v>24244.261831718301</v>
          </cell>
          <cell r="I10">
            <v>20729.4261938075</v>
          </cell>
          <cell r="J10">
            <v>1263.94268437805</v>
          </cell>
          <cell r="K10">
            <v>27193.335480370599</v>
          </cell>
          <cell r="L10">
            <v>46152.643360982103</v>
          </cell>
          <cell r="M10">
            <v>8744.3860559653494</v>
          </cell>
          <cell r="N10">
            <v>23653.236263240899</v>
          </cell>
          <cell r="O10">
            <v>37552.7586594854</v>
          </cell>
          <cell r="P10">
            <v>30997.504357172002</v>
          </cell>
          <cell r="Q10">
            <v>37744.682360278603</v>
          </cell>
        </row>
        <row r="11">
          <cell r="A11" t="str">
            <v>A2AIL4</v>
          </cell>
          <cell r="B11" t="str">
            <v>sp|A2AIL4|NDUF6_MOUSE</v>
          </cell>
          <cell r="C11">
            <v>59964.323889988598</v>
          </cell>
          <cell r="D11">
            <v>17218.155866064601</v>
          </cell>
          <cell r="E11">
            <v>32877.6283473004</v>
          </cell>
          <cell r="F11">
            <v>36227.680734904701</v>
          </cell>
          <cell r="G11">
            <v>36813.425501223603</v>
          </cell>
          <cell r="H11">
            <v>111998.70220843601</v>
          </cell>
          <cell r="I11">
            <v>25849.709251387601</v>
          </cell>
          <cell r="J11">
            <v>33616.007729293699</v>
          </cell>
          <cell r="K11">
            <v>31961.803260100001</v>
          </cell>
          <cell r="L11">
            <v>288709.25301917602</v>
          </cell>
          <cell r="M11">
            <v>34874.790215869703</v>
          </cell>
          <cell r="N11">
            <v>49734.223395748697</v>
          </cell>
          <cell r="O11">
            <v>58390.841172397602</v>
          </cell>
          <cell r="P11">
            <v>37172.006821585303</v>
          </cell>
          <cell r="Q11">
            <v>8837.5943924174207</v>
          </cell>
        </row>
        <row r="12">
          <cell r="A12" t="str">
            <v>A2AJA9</v>
          </cell>
          <cell r="B12" t="str">
            <v>sp|A2AJA9|AJM1_MOUSE</v>
          </cell>
          <cell r="C12">
            <v>108742.00091862</v>
          </cell>
          <cell r="D12">
            <v>28041.116509985401</v>
          </cell>
          <cell r="E12">
            <v>75274.696403592097</v>
          </cell>
          <cell r="F12">
            <v>128190.978236601</v>
          </cell>
          <cell r="G12">
            <v>110900.07964285099</v>
          </cell>
          <cell r="H12">
            <v>144771.11426202799</v>
          </cell>
          <cell r="I12">
            <v>66018.186772330097</v>
          </cell>
          <cell r="J12">
            <v>115889.66513093399</v>
          </cell>
          <cell r="K12">
            <v>89392.420525838199</v>
          </cell>
          <cell r="L12">
            <v>117782.61258159899</v>
          </cell>
          <cell r="M12">
            <v>115284.714787984</v>
          </cell>
          <cell r="N12">
            <v>107313.925476099</v>
          </cell>
          <cell r="O12">
            <v>110890.09480921501</v>
          </cell>
          <cell r="P12">
            <v>106542.146050001</v>
          </cell>
          <cell r="Q12">
            <v>44545.136093576701</v>
          </cell>
        </row>
        <row r="13">
          <cell r="A13" t="str">
            <v>A2AKB9</v>
          </cell>
          <cell r="B13" t="str">
            <v>sp|A2AKB9|DCA10_MOUSE</v>
          </cell>
          <cell r="C13">
            <v>118904.135600272</v>
          </cell>
          <cell r="D13">
            <v>185012.09904602001</v>
          </cell>
          <cell r="E13">
            <v>5016.5342284932403</v>
          </cell>
          <cell r="F13">
            <v>32911.0669776699</v>
          </cell>
          <cell r="G13">
            <v>94608.217328185696</v>
          </cell>
          <cell r="H13">
            <v>221500.98907048401</v>
          </cell>
          <cell r="I13">
            <v>14107.0462746786</v>
          </cell>
          <cell r="J13">
            <v>2924.5198355091502</v>
          </cell>
          <cell r="K13">
            <v>104512.77507894101</v>
          </cell>
          <cell r="L13">
            <v>167797.59427432701</v>
          </cell>
          <cell r="M13">
            <v>166470.459728869</v>
          </cell>
          <cell r="N13">
            <v>141130.80026627699</v>
          </cell>
          <cell r="O13">
            <v>44796.181376396897</v>
          </cell>
          <cell r="P13">
            <v>10913.9010848257</v>
          </cell>
          <cell r="Q13">
            <v>219966.11888852</v>
          </cell>
        </row>
        <row r="14">
          <cell r="A14" t="str">
            <v>A2ALK8</v>
          </cell>
          <cell r="B14" t="str">
            <v>sp|A2ALK8|PTN3_MOUSE</v>
          </cell>
          <cell r="C14">
            <v>81623.887921038899</v>
          </cell>
          <cell r="D14">
            <v>44634.029585974902</v>
          </cell>
          <cell r="E14">
            <v>123475.450240002</v>
          </cell>
          <cell r="F14">
            <v>64801.856036964899</v>
          </cell>
          <cell r="G14">
            <v>86943.087268462798</v>
          </cell>
          <cell r="H14">
            <v>8724.9938269351405</v>
          </cell>
          <cell r="I14">
            <v>112886.894971231</v>
          </cell>
          <cell r="J14">
            <v>73741.925319082395</v>
          </cell>
          <cell r="K14">
            <v>45578.398785678197</v>
          </cell>
          <cell r="L14">
            <v>25781.033254908001</v>
          </cell>
          <cell r="M14">
            <v>147769.32522624699</v>
          </cell>
          <cell r="N14">
            <v>98646.037724807495</v>
          </cell>
          <cell r="O14">
            <v>94964.340480184997</v>
          </cell>
          <cell r="P14">
            <v>75409.056964157004</v>
          </cell>
          <cell r="Q14">
            <v>84192.390571666896</v>
          </cell>
        </row>
        <row r="15">
          <cell r="A15" t="str">
            <v>A2ALS5</v>
          </cell>
          <cell r="B15" t="str">
            <v>sp|A2ALS5|RPGP1_MOUSE</v>
          </cell>
          <cell r="C15">
            <v>252462.178222021</v>
          </cell>
          <cell r="D15">
            <v>364739.64644772501</v>
          </cell>
          <cell r="E15">
            <v>235918.15744903401</v>
          </cell>
          <cell r="F15">
            <v>477546.55273618799</v>
          </cell>
          <cell r="G15">
            <v>372094.55742999801</v>
          </cell>
          <cell r="H15">
            <v>616912.66378736403</v>
          </cell>
          <cell r="I15">
            <v>333889.50408089702</v>
          </cell>
          <cell r="J15">
            <v>354346.79395979701</v>
          </cell>
          <cell r="K15">
            <v>373681.12780867302</v>
          </cell>
          <cell r="L15">
            <v>453711.67710821301</v>
          </cell>
          <cell r="M15">
            <v>439725.35011985101</v>
          </cell>
          <cell r="N15">
            <v>273810.67546802497</v>
          </cell>
          <cell r="O15">
            <v>285450.12060093699</v>
          </cell>
          <cell r="P15">
            <v>394180.268599656</v>
          </cell>
          <cell r="Q15">
            <v>290635.810058264</v>
          </cell>
        </row>
        <row r="16">
          <cell r="A16" t="str">
            <v>A2ALU4</v>
          </cell>
          <cell r="B16" t="str">
            <v>sp|A2ALU4|SHRM2_MOUSE</v>
          </cell>
          <cell r="C16">
            <v>22669.997131468099</v>
          </cell>
          <cell r="D16">
            <v>81513.058198455998</v>
          </cell>
          <cell r="E16">
            <v>22228.768197916899</v>
          </cell>
          <cell r="F16">
            <v>67633.514685618298</v>
          </cell>
          <cell r="G16">
            <v>40007.520774603203</v>
          </cell>
          <cell r="H16">
            <v>89690.024121872004</v>
          </cell>
          <cell r="I16">
            <v>83380.5171339605</v>
          </cell>
          <cell r="J16">
            <v>75989.097950576106</v>
          </cell>
          <cell r="K16">
            <v>64540.193302285101</v>
          </cell>
          <cell r="L16">
            <v>20612.461675465998</v>
          </cell>
          <cell r="M16">
            <v>53360.2650686298</v>
          </cell>
          <cell r="N16">
            <v>41818.892887704198</v>
          </cell>
          <cell r="O16">
            <v>81472.441872428302</v>
          </cell>
          <cell r="P16">
            <v>56861.628896014699</v>
          </cell>
          <cell r="Q16">
            <v>39001.721352397399</v>
          </cell>
        </row>
        <row r="17">
          <cell r="A17" t="str">
            <v>A2AN08</v>
          </cell>
          <cell r="B17" t="str">
            <v>sp|A2AN08|UBR4_MOUSE</v>
          </cell>
          <cell r="C17">
            <v>172749.740656006</v>
          </cell>
          <cell r="D17">
            <v>174837.797955966</v>
          </cell>
          <cell r="E17">
            <v>238352.654315055</v>
          </cell>
          <cell r="F17">
            <v>241193.11070507401</v>
          </cell>
          <cell r="G17">
            <v>279801.25825876102</v>
          </cell>
          <cell r="H17">
            <v>313976.05850567599</v>
          </cell>
          <cell r="I17">
            <v>311625.72678616497</v>
          </cell>
          <cell r="J17">
            <v>275420.80678705103</v>
          </cell>
          <cell r="K17">
            <v>223255.59143900301</v>
          </cell>
          <cell r="L17">
            <v>319240.95129088499</v>
          </cell>
          <cell r="M17">
            <v>283791.155606671</v>
          </cell>
          <cell r="N17">
            <v>293411.97429739399</v>
          </cell>
          <cell r="O17">
            <v>263692.08230674401</v>
          </cell>
          <cell r="P17">
            <v>244514.99613614701</v>
          </cell>
          <cell r="Q17">
            <v>229322.97542865199</v>
          </cell>
        </row>
        <row r="18">
          <cell r="A18" t="str">
            <v>A2ANU3</v>
          </cell>
          <cell r="B18" t="str">
            <v>sp|A2ANU3|SYNG1_MOUSE</v>
          </cell>
          <cell r="C18">
            <v>52755.186443265498</v>
          </cell>
          <cell r="D18">
            <v>42302.296985476103</v>
          </cell>
          <cell r="E18">
            <v>74940.929035993904</v>
          </cell>
          <cell r="F18">
            <v>25219.485806623899</v>
          </cell>
          <cell r="G18">
            <v>48409.858252931001</v>
          </cell>
          <cell r="H18">
            <v>90837.683133247701</v>
          </cell>
          <cell r="I18">
            <v>15816.6400456711</v>
          </cell>
          <cell r="J18">
            <v>26179.051367081502</v>
          </cell>
          <cell r="K18">
            <v>11458.953305700499</v>
          </cell>
          <cell r="L18">
            <v>41981.881900088803</v>
          </cell>
          <cell r="M18">
            <v>17080.436780728902</v>
          </cell>
          <cell r="N18">
            <v>37281.686793146597</v>
          </cell>
          <cell r="O18">
            <v>82956.587567917901</v>
          </cell>
          <cell r="P18">
            <v>19455.5790562568</v>
          </cell>
          <cell r="Q18">
            <v>13747.619005124599</v>
          </cell>
        </row>
        <row r="19">
          <cell r="A19" t="str">
            <v>A2AP18</v>
          </cell>
          <cell r="B19" t="str">
            <v>sp|A2AP18|PLCH2_MOUSE</v>
          </cell>
          <cell r="C19">
            <v>154751.155919438</v>
          </cell>
          <cell r="D19">
            <v>141419.14791155499</v>
          </cell>
          <cell r="E19">
            <v>172622.63841709201</v>
          </cell>
          <cell r="F19">
            <v>147941.80678611499</v>
          </cell>
          <cell r="G19">
            <v>95249.899016205105</v>
          </cell>
          <cell r="H19">
            <v>186119.02025149501</v>
          </cell>
          <cell r="I19">
            <v>228742.92056551899</v>
          </cell>
          <cell r="J19">
            <v>224799.722425505</v>
          </cell>
          <cell r="K19">
            <v>137052.509832157</v>
          </cell>
          <cell r="L19">
            <v>220664.501721671</v>
          </cell>
          <cell r="M19">
            <v>235424.15787133799</v>
          </cell>
          <cell r="N19">
            <v>194562.16597765099</v>
          </cell>
          <cell r="O19">
            <v>228748.596086106</v>
          </cell>
          <cell r="P19">
            <v>184562.89198487601</v>
          </cell>
          <cell r="Q19">
            <v>46625.945351116599</v>
          </cell>
        </row>
        <row r="20">
          <cell r="A20" t="str">
            <v>A2APV2</v>
          </cell>
          <cell r="B20" t="str">
            <v>sp|A2APV2|FMNL2_MOUSE</v>
          </cell>
          <cell r="C20">
            <v>85313.605405651397</v>
          </cell>
          <cell r="D20">
            <v>163507.775764516</v>
          </cell>
          <cell r="E20">
            <v>230607.14398266099</v>
          </cell>
          <cell r="F20">
            <v>120217.139096037</v>
          </cell>
          <cell r="G20">
            <v>211885.991212922</v>
          </cell>
          <cell r="H20">
            <v>188052.32664354201</v>
          </cell>
          <cell r="I20">
            <v>152404.68613402799</v>
          </cell>
          <cell r="J20">
            <v>385081.783444645</v>
          </cell>
          <cell r="K20">
            <v>48997.462732310203</v>
          </cell>
          <cell r="L20">
            <v>227033.351214339</v>
          </cell>
          <cell r="M20">
            <v>182189.119524443</v>
          </cell>
          <cell r="N20">
            <v>126825.56792032201</v>
          </cell>
          <cell r="O20">
            <v>156313.053538982</v>
          </cell>
          <cell r="P20">
            <v>405259.81829240499</v>
          </cell>
          <cell r="Q20">
            <v>56581.667244103803</v>
          </cell>
        </row>
        <row r="21">
          <cell r="A21" t="str">
            <v>A2APY7</v>
          </cell>
          <cell r="B21" t="str">
            <v>sp|A2APY7|NDUF5_MOUSE</v>
          </cell>
          <cell r="C21">
            <v>1046.8991593272499</v>
          </cell>
          <cell r="D21">
            <v>14559.625189105</v>
          </cell>
          <cell r="E21">
            <v>12894.6277816908</v>
          </cell>
          <cell r="F21">
            <v>14132.883390679101</v>
          </cell>
          <cell r="G21">
            <v>3058.14618787059</v>
          </cell>
          <cell r="H21">
            <v>13227.413868713</v>
          </cell>
          <cell r="I21">
            <v>6657.7799127492199</v>
          </cell>
          <cell r="J21">
            <v>11314.8342085778</v>
          </cell>
          <cell r="K21">
            <v>10009.1833075675</v>
          </cell>
          <cell r="L21">
            <v>10915.954513086101</v>
          </cell>
          <cell r="M21">
            <v>18377.879468936499</v>
          </cell>
          <cell r="N21">
            <v>21822.221600709399</v>
          </cell>
          <cell r="O21">
            <v>3353.9724002994999</v>
          </cell>
          <cell r="P21">
            <v>7497.8342023384203</v>
          </cell>
          <cell r="Q21">
            <v>3668.6505967613298</v>
          </cell>
        </row>
        <row r="22">
          <cell r="A22" t="str">
            <v>A2AQ19</v>
          </cell>
          <cell r="B22" t="str">
            <v>sp|A2AQ19|RTF1_MOUSE</v>
          </cell>
          <cell r="C22">
            <v>12968.8181718624</v>
          </cell>
          <cell r="D22">
            <v>9051.2043096152793</v>
          </cell>
          <cell r="E22">
            <v>12539.732630123201</v>
          </cell>
          <cell r="F22">
            <v>34103.277579264497</v>
          </cell>
          <cell r="G22">
            <v>23008.054868135601</v>
          </cell>
          <cell r="H22">
            <v>8233.8537979379107</v>
          </cell>
          <cell r="I22">
            <v>5493.5189338494001</v>
          </cell>
          <cell r="J22">
            <v>40407.551861432403</v>
          </cell>
          <cell r="K22">
            <v>6243.1204562502899</v>
          </cell>
          <cell r="L22">
            <v>72374.1980868518</v>
          </cell>
          <cell r="M22">
            <v>23353.048523414</v>
          </cell>
          <cell r="N22">
            <v>18569.923784927902</v>
          </cell>
          <cell r="O22">
            <v>25670.5687809439</v>
          </cell>
          <cell r="P22">
            <v>14842.3429313873</v>
          </cell>
          <cell r="Q22">
            <v>44277.722462648599</v>
          </cell>
        </row>
        <row r="23">
          <cell r="A23" t="str">
            <v>A2AQ25</v>
          </cell>
          <cell r="B23" t="str">
            <v>sp|A2AQ25|SKT_MOUSE</v>
          </cell>
          <cell r="C23">
            <v>119100.08206266801</v>
          </cell>
          <cell r="D23">
            <v>88698.919736248296</v>
          </cell>
          <cell r="E23">
            <v>65715.781043867202</v>
          </cell>
          <cell r="F23">
            <v>85897.4484185943</v>
          </cell>
          <cell r="G23">
            <v>97769.226064766801</v>
          </cell>
          <cell r="H23">
            <v>53023.134582106999</v>
          </cell>
          <cell r="I23">
            <v>85440.547023897205</v>
          </cell>
          <cell r="J23">
            <v>111119.341305116</v>
          </cell>
          <cell r="K23">
            <v>93445.1112553399</v>
          </cell>
          <cell r="L23">
            <v>106095.24573989501</v>
          </cell>
          <cell r="M23">
            <v>121069.06971886</v>
          </cell>
          <cell r="N23">
            <v>91880.197368587003</v>
          </cell>
          <cell r="O23">
            <v>157466.69276371499</v>
          </cell>
          <cell r="P23">
            <v>96556.402696306497</v>
          </cell>
          <cell r="Q23">
            <v>75424.225727253506</v>
          </cell>
        </row>
        <row r="24">
          <cell r="A24" t="str">
            <v>A2ARP1</v>
          </cell>
          <cell r="B24" t="str">
            <v>sp|A2ARP1|VIP1_MOUSE</v>
          </cell>
          <cell r="C24">
            <v>42796.172172975297</v>
          </cell>
          <cell r="D24">
            <v>86479.908745236404</v>
          </cell>
          <cell r="E24">
            <v>7190.2974613914803</v>
          </cell>
          <cell r="F24">
            <v>73211.870383536094</v>
          </cell>
          <cell r="G24">
            <v>134442.606515819</v>
          </cell>
          <cell r="H24">
            <v>53421.473057504998</v>
          </cell>
          <cell r="I24">
            <v>15072.4492517462</v>
          </cell>
          <cell r="J24">
            <v>62690.988877871299</v>
          </cell>
          <cell r="K24">
            <v>33913.728669643999</v>
          </cell>
          <cell r="L24">
            <v>96548.051241516499</v>
          </cell>
          <cell r="M24">
            <v>17978.2794826836</v>
          </cell>
          <cell r="N24">
            <v>45124.680767061203</v>
          </cell>
          <cell r="O24">
            <v>62205.919705614499</v>
          </cell>
          <cell r="P24">
            <v>62814.638033395699</v>
          </cell>
          <cell r="Q24">
            <v>146619.962772625</v>
          </cell>
        </row>
        <row r="25">
          <cell r="A25" t="str">
            <v>A2ASQ1</v>
          </cell>
          <cell r="B25" t="str">
            <v>sp|A2ASQ1|AGRIN_MOUSE</v>
          </cell>
          <cell r="C25">
            <v>49626.021769222898</v>
          </cell>
          <cell r="D25">
            <v>97296.767321618507</v>
          </cell>
          <cell r="E25">
            <v>77729.558182632201</v>
          </cell>
          <cell r="F25">
            <v>32552.801459712198</v>
          </cell>
          <cell r="G25">
            <v>121338.807797698</v>
          </cell>
          <cell r="H25">
            <v>131115.78658202401</v>
          </cell>
          <cell r="I25">
            <v>135880.370964695</v>
          </cell>
          <cell r="J25">
            <v>108006.854541804</v>
          </cell>
          <cell r="K25">
            <v>81724.305601817498</v>
          </cell>
          <cell r="L25">
            <v>165884.32983774299</v>
          </cell>
          <cell r="M25">
            <v>51212.9881315366</v>
          </cell>
          <cell r="N25">
            <v>76363.347858750596</v>
          </cell>
          <cell r="O25">
            <v>162512.47982915101</v>
          </cell>
          <cell r="P25">
            <v>70520.238755702303</v>
          </cell>
          <cell r="Q25">
            <v>102498.914411447</v>
          </cell>
        </row>
        <row r="26">
          <cell r="A26" t="str">
            <v>A2ASZ8</v>
          </cell>
          <cell r="B26" t="str">
            <v>sp|A2ASZ8|SCMC2_MOUSE</v>
          </cell>
          <cell r="C26">
            <v>172276.21694753101</v>
          </cell>
          <cell r="D26">
            <v>208069.80398865699</v>
          </cell>
          <cell r="E26">
            <v>163127.44376007401</v>
          </cell>
          <cell r="F26">
            <v>458824.94293892401</v>
          </cell>
          <cell r="G26">
            <v>138370.080566219</v>
          </cell>
          <cell r="H26">
            <v>453432.20480573602</v>
          </cell>
          <cell r="I26">
            <v>193101.78259124499</v>
          </cell>
          <cell r="J26">
            <v>413868.65889956697</v>
          </cell>
          <cell r="K26">
            <v>167823.24082370201</v>
          </cell>
          <cell r="L26">
            <v>242290.408398011</v>
          </cell>
          <cell r="M26">
            <v>205479.363182845</v>
          </cell>
          <cell r="N26">
            <v>167998.275017245</v>
          </cell>
          <cell r="O26">
            <v>198693.77849941899</v>
          </cell>
          <cell r="P26">
            <v>133325.289796378</v>
          </cell>
          <cell r="Q26">
            <v>292207.545425196</v>
          </cell>
        </row>
        <row r="27">
          <cell r="A27" t="str">
            <v>A2AV25</v>
          </cell>
          <cell r="B27" t="str">
            <v>sp|A2AV25|FBCD1_MOUSE</v>
          </cell>
          <cell r="C27">
            <v>48136.382180037603</v>
          </cell>
          <cell r="D27">
            <v>79007.513918466997</v>
          </cell>
          <cell r="E27">
            <v>52401.5964356853</v>
          </cell>
          <cell r="F27">
            <v>49096.583964658399</v>
          </cell>
          <cell r="G27">
            <v>26315.048178261099</v>
          </cell>
          <cell r="H27">
            <v>56923.047497941203</v>
          </cell>
          <cell r="I27">
            <v>63834.989713021299</v>
          </cell>
          <cell r="J27">
            <v>47287.489373771801</v>
          </cell>
          <cell r="K27">
            <v>50556.814726570599</v>
          </cell>
          <cell r="L27">
            <v>50111.552366932003</v>
          </cell>
          <cell r="M27">
            <v>62552.3563551154</v>
          </cell>
          <cell r="N27">
            <v>49519.999957561398</v>
          </cell>
          <cell r="O27">
            <v>39418.950228266098</v>
          </cell>
          <cell r="P27">
            <v>49234.520724200098</v>
          </cell>
          <cell r="Q27">
            <v>43515.277965188798</v>
          </cell>
        </row>
        <row r="28">
          <cell r="A28" t="str">
            <v>A2AWA9</v>
          </cell>
          <cell r="B28" t="str">
            <v>sp|A2AWA9|RBGP1_MOUSE</v>
          </cell>
          <cell r="C28">
            <v>240791.85709442399</v>
          </cell>
          <cell r="D28">
            <v>71342.199355125995</v>
          </cell>
          <cell r="E28">
            <v>109311.161057052</v>
          </cell>
          <cell r="F28">
            <v>274740.55990980502</v>
          </cell>
          <cell r="G28">
            <v>260525.64088437101</v>
          </cell>
          <cell r="H28">
            <v>258071.04974047301</v>
          </cell>
          <cell r="I28">
            <v>312617.39683388697</v>
          </cell>
          <cell r="J28">
            <v>306553.86705718702</v>
          </cell>
          <cell r="K28">
            <v>268963.47392778902</v>
          </cell>
          <cell r="L28">
            <v>330988.373747017</v>
          </cell>
          <cell r="M28">
            <v>107452.47750039501</v>
          </cell>
          <cell r="N28">
            <v>360513.822213176</v>
          </cell>
          <cell r="O28">
            <v>348782.356098752</v>
          </cell>
          <cell r="P28">
            <v>291628.45498058398</v>
          </cell>
          <cell r="Q28">
            <v>58265.634147307697</v>
          </cell>
        </row>
        <row r="29">
          <cell r="A29" t="str">
            <v>A2BDX3</v>
          </cell>
          <cell r="B29" t="str">
            <v>sp|A2BDX3|MOCS3_MOUSE</v>
          </cell>
          <cell r="C29">
            <v>2970.46226711898</v>
          </cell>
          <cell r="D29">
            <v>4104.1089391965697</v>
          </cell>
          <cell r="E29">
            <v>19471.3556363446</v>
          </cell>
          <cell r="F29">
            <v>19801.2612422518</v>
          </cell>
          <cell r="G29">
            <v>4110.5781460627304</v>
          </cell>
          <cell r="H29">
            <v>22580.348187166201</v>
          </cell>
          <cell r="I29">
            <v>2383.3493210391998</v>
          </cell>
          <cell r="J29">
            <v>18192.472955609301</v>
          </cell>
          <cell r="K29">
            <v>7164.3999288482401</v>
          </cell>
          <cell r="L29">
            <v>14373.256594460599</v>
          </cell>
          <cell r="M29">
            <v>12295.951177969901</v>
          </cell>
          <cell r="N29">
            <v>21543.062514876699</v>
          </cell>
          <cell r="O29">
            <v>17700.247384078699</v>
          </cell>
          <cell r="P29">
            <v>24286.329370523701</v>
          </cell>
          <cell r="Q29">
            <v>3777.0987556685</v>
          </cell>
        </row>
        <row r="30">
          <cell r="A30" t="str">
            <v>A2CG49</v>
          </cell>
          <cell r="B30" t="str">
            <v>sp|A2CG49|KALRN_MOUSE</v>
          </cell>
          <cell r="C30">
            <v>52926.783132957396</v>
          </cell>
          <cell r="D30">
            <v>13919.7299115609</v>
          </cell>
          <cell r="E30">
            <v>66628.235500034498</v>
          </cell>
          <cell r="F30">
            <v>56712.7702287961</v>
          </cell>
          <cell r="G30">
            <v>40398.133496601498</v>
          </cell>
          <cell r="H30">
            <v>40997.139009237602</v>
          </cell>
          <cell r="I30">
            <v>62047.115025250801</v>
          </cell>
          <cell r="J30">
            <v>37626.719845179599</v>
          </cell>
          <cell r="K30">
            <v>57580.512096510902</v>
          </cell>
          <cell r="L30">
            <v>28598.7024224794</v>
          </cell>
          <cell r="M30">
            <v>41825.360663306601</v>
          </cell>
          <cell r="N30">
            <v>57329.592439071297</v>
          </cell>
          <cell r="O30">
            <v>35893.5553736867</v>
          </cell>
          <cell r="P30">
            <v>59672.426171083302</v>
          </cell>
          <cell r="Q30">
            <v>48280.533120632303</v>
          </cell>
        </row>
        <row r="31">
          <cell r="A31" t="str">
            <v>A2RSJ4</v>
          </cell>
          <cell r="B31" t="str">
            <v>sp|A2RSJ4|UH1BL_MOUSE</v>
          </cell>
          <cell r="C31">
            <v>27474.8546682011</v>
          </cell>
          <cell r="D31">
            <v>99006.932796860201</v>
          </cell>
          <cell r="E31">
            <v>72355.851851582396</v>
          </cell>
          <cell r="F31">
            <v>2475.8541596909599</v>
          </cell>
          <cell r="G31">
            <v>22175.993891948201</v>
          </cell>
          <cell r="H31">
            <v>26532.235650271901</v>
          </cell>
          <cell r="I31">
            <v>15762.9788572573</v>
          </cell>
          <cell r="J31">
            <v>15882.848533181301</v>
          </cell>
          <cell r="K31">
            <v>5078.7189072715</v>
          </cell>
          <cell r="L31">
            <v>7901.32890945696</v>
          </cell>
          <cell r="M31">
            <v>26603.8009520245</v>
          </cell>
          <cell r="N31">
            <v>19311.552784137901</v>
          </cell>
          <cell r="O31">
            <v>13836.250262026901</v>
          </cell>
          <cell r="P31">
            <v>9616.9327209822095</v>
          </cell>
          <cell r="Q31">
            <v>80309.642570170705</v>
          </cell>
        </row>
        <row r="32">
          <cell r="A32" t="str">
            <v>A2RT62</v>
          </cell>
          <cell r="B32" t="str">
            <v>sp|A2RT62|FXL16_MOUSE</v>
          </cell>
          <cell r="C32">
            <v>145271.44669394</v>
          </cell>
          <cell r="D32">
            <v>303397.39235909103</v>
          </cell>
          <cell r="E32">
            <v>238884.534399581</v>
          </cell>
          <cell r="F32">
            <v>297371.348517965</v>
          </cell>
          <cell r="G32">
            <v>321247.66167727398</v>
          </cell>
          <cell r="H32">
            <v>350213.89295481099</v>
          </cell>
          <cell r="I32">
            <v>251546.58877411101</v>
          </cell>
          <cell r="J32">
            <v>309606.57243228401</v>
          </cell>
          <cell r="K32">
            <v>262364.266682913</v>
          </cell>
          <cell r="L32">
            <v>236726.76599320601</v>
          </cell>
          <cell r="M32">
            <v>295783.87816224498</v>
          </cell>
          <cell r="N32">
            <v>264887.16768384998</v>
          </cell>
          <cell r="O32">
            <v>382340.520989649</v>
          </cell>
          <cell r="P32">
            <v>261748.25857041901</v>
          </cell>
          <cell r="Q32">
            <v>300716.89499993803</v>
          </cell>
        </row>
        <row r="33">
          <cell r="A33" t="str">
            <v>A3KMP2</v>
          </cell>
          <cell r="B33" t="str">
            <v>sp|A3KMP2|TTC38_MOUSE</v>
          </cell>
          <cell r="C33">
            <v>24010.793525390502</v>
          </cell>
          <cell r="D33">
            <v>34052.675982459703</v>
          </cell>
          <cell r="E33">
            <v>32010.3011699534</v>
          </cell>
          <cell r="F33">
            <v>32461.7069966405</v>
          </cell>
          <cell r="G33">
            <v>32809.709165355998</v>
          </cell>
          <cell r="H33">
            <v>40229.3011952202</v>
          </cell>
          <cell r="I33">
            <v>12748.0430820939</v>
          </cell>
          <cell r="J33">
            <v>30831.710767619999</v>
          </cell>
          <cell r="K33">
            <v>25849.6778716222</v>
          </cell>
          <cell r="L33">
            <v>18662.578946661801</v>
          </cell>
          <cell r="M33">
            <v>17615.1227402847</v>
          </cell>
          <cell r="N33">
            <v>22108.751759212599</v>
          </cell>
          <cell r="O33">
            <v>36056.865627170999</v>
          </cell>
          <cell r="P33">
            <v>40674.060118130001</v>
          </cell>
          <cell r="Q33">
            <v>37042.471316860603</v>
          </cell>
        </row>
        <row r="34">
          <cell r="A34" t="str">
            <v>A4Q9F0</v>
          </cell>
          <cell r="B34" t="str">
            <v>sp|A4Q9F0|TTLL7_MOUSE</v>
          </cell>
          <cell r="C34">
            <v>24658.041103674001</v>
          </cell>
          <cell r="D34">
            <v>68904.760707220703</v>
          </cell>
          <cell r="E34">
            <v>19620.1988491382</v>
          </cell>
          <cell r="F34">
            <v>72537.536072545598</v>
          </cell>
          <cell r="G34">
            <v>60869.216455170797</v>
          </cell>
          <cell r="H34">
            <v>113312.39838984</v>
          </cell>
          <cell r="I34">
            <v>46697.660684784198</v>
          </cell>
          <cell r="J34">
            <v>50153.571142056499</v>
          </cell>
          <cell r="K34">
            <v>38934.898350058997</v>
          </cell>
          <cell r="L34">
            <v>65433.707954744998</v>
          </cell>
          <cell r="M34">
            <v>72316.975237714505</v>
          </cell>
          <cell r="N34">
            <v>47461.238425156298</v>
          </cell>
          <cell r="O34">
            <v>128277.09637790501</v>
          </cell>
          <cell r="P34">
            <v>52162.340369310303</v>
          </cell>
          <cell r="Q34">
            <v>50244.518899536102</v>
          </cell>
        </row>
        <row r="35">
          <cell r="A35" t="str">
            <v>A6H5Z3</v>
          </cell>
          <cell r="B35" t="str">
            <v>sp|A6H5Z3|EXC6B_MOUSE</v>
          </cell>
          <cell r="C35">
            <v>172455.10118569099</v>
          </cell>
          <cell r="D35">
            <v>59566.902716195902</v>
          </cell>
          <cell r="E35">
            <v>99339.801938545002</v>
          </cell>
          <cell r="F35">
            <v>68728.273931325297</v>
          </cell>
          <cell r="G35">
            <v>104072.552929789</v>
          </cell>
          <cell r="H35">
            <v>84483.992053078793</v>
          </cell>
          <cell r="I35">
            <v>113214.95326310099</v>
          </cell>
          <cell r="J35">
            <v>61232.075377320602</v>
          </cell>
          <cell r="K35">
            <v>89945.971134936903</v>
          </cell>
          <cell r="L35">
            <v>62176.286163677003</v>
          </cell>
          <cell r="M35">
            <v>56531.899542166597</v>
          </cell>
          <cell r="N35">
            <v>34235.540333748198</v>
          </cell>
          <cell r="O35">
            <v>90053.109977076994</v>
          </cell>
          <cell r="P35">
            <v>84137.723843240703</v>
          </cell>
          <cell r="Q35">
            <v>73746.494729326601</v>
          </cell>
        </row>
        <row r="36">
          <cell r="A36" t="str">
            <v>A6H630</v>
          </cell>
          <cell r="B36" t="str">
            <v>sp|A6H630|ARMT1_MOUSE</v>
          </cell>
          <cell r="C36">
            <v>288181.46221367398</v>
          </cell>
          <cell r="D36">
            <v>156302.81470767199</v>
          </cell>
          <cell r="E36">
            <v>130783.089775121</v>
          </cell>
          <cell r="F36">
            <v>101435.585502505</v>
          </cell>
          <cell r="G36">
            <v>243371.52224021399</v>
          </cell>
          <cell r="H36">
            <v>230828.235704933</v>
          </cell>
          <cell r="I36">
            <v>94524.941825525297</v>
          </cell>
          <cell r="J36">
            <v>262976.22051976901</v>
          </cell>
          <cell r="K36">
            <v>231247.250104801</v>
          </cell>
          <cell r="L36">
            <v>328679.35073097202</v>
          </cell>
          <cell r="M36">
            <v>260751.22160546301</v>
          </cell>
          <cell r="N36">
            <v>243796.930497183</v>
          </cell>
          <cell r="O36">
            <v>251739.13882876001</v>
          </cell>
          <cell r="P36">
            <v>225711.89859320901</v>
          </cell>
          <cell r="Q36">
            <v>142005.13998551201</v>
          </cell>
        </row>
        <row r="37">
          <cell r="A37" t="str">
            <v>A6H6A9</v>
          </cell>
          <cell r="B37" t="str">
            <v>sp|A6H6A9|RBG1L_MOUSE</v>
          </cell>
          <cell r="C37">
            <v>60193.725528518196</v>
          </cell>
          <cell r="D37">
            <v>83018.443430113999</v>
          </cell>
          <cell r="E37">
            <v>60742.525404722699</v>
          </cell>
          <cell r="F37">
            <v>68266.159945650797</v>
          </cell>
          <cell r="G37">
            <v>63095.402161090802</v>
          </cell>
          <cell r="H37">
            <v>57797.982514679599</v>
          </cell>
          <cell r="I37">
            <v>53440.904378055398</v>
          </cell>
          <cell r="J37">
            <v>53545.266535316397</v>
          </cell>
          <cell r="K37">
            <v>59469.033525216699</v>
          </cell>
          <cell r="L37">
            <v>81330.195568689305</v>
          </cell>
          <cell r="M37">
            <v>70530.204600382902</v>
          </cell>
          <cell r="N37">
            <v>56712.891513551098</v>
          </cell>
          <cell r="O37">
            <v>73917.113752466001</v>
          </cell>
          <cell r="P37">
            <v>74479.002943316198</v>
          </cell>
          <cell r="Q37">
            <v>53787.343004427101</v>
          </cell>
        </row>
        <row r="38">
          <cell r="A38" t="str">
            <v>A8Y5H7</v>
          </cell>
          <cell r="B38" t="str">
            <v>sp|A8Y5H7|S14L1_MOUSE</v>
          </cell>
          <cell r="C38">
            <v>137153.636338963</v>
          </cell>
          <cell r="D38">
            <v>11180.528891699099</v>
          </cell>
          <cell r="E38">
            <v>17086.2519685283</v>
          </cell>
          <cell r="F38">
            <v>90853.873063140098</v>
          </cell>
          <cell r="G38">
            <v>25907.171469351899</v>
          </cell>
          <cell r="H38">
            <v>146616.129966042</v>
          </cell>
          <cell r="I38">
            <v>27303.0800836735</v>
          </cell>
          <cell r="J38">
            <v>52762.664538343699</v>
          </cell>
          <cell r="K38">
            <v>63256.108264907598</v>
          </cell>
          <cell r="L38">
            <v>42075.304338686103</v>
          </cell>
          <cell r="M38">
            <v>35439.792260539201</v>
          </cell>
          <cell r="N38">
            <v>19165.612655283301</v>
          </cell>
          <cell r="O38">
            <v>18502.748664393301</v>
          </cell>
          <cell r="P38">
            <v>40315.046835564302</v>
          </cell>
          <cell r="Q38">
            <v>34569.3448586413</v>
          </cell>
        </row>
        <row r="39">
          <cell r="A39" t="str">
            <v>B0F2B4</v>
          </cell>
          <cell r="B39" t="str">
            <v>sp|B0F2B4|NLGN4_MOUSE</v>
          </cell>
          <cell r="C39">
            <v>66644.180920179104</v>
          </cell>
          <cell r="D39">
            <v>87595.498493701598</v>
          </cell>
          <cell r="E39">
            <v>53410.8472501914</v>
          </cell>
          <cell r="F39">
            <v>5465.7178823326103</v>
          </cell>
          <cell r="G39">
            <v>56266.160370536803</v>
          </cell>
          <cell r="H39">
            <v>67883.981765839097</v>
          </cell>
          <cell r="I39">
            <v>47229.673763750798</v>
          </cell>
          <cell r="J39">
            <v>70319.217180023203</v>
          </cell>
          <cell r="K39">
            <v>10954.218080455201</v>
          </cell>
          <cell r="L39">
            <v>64864.339379770499</v>
          </cell>
          <cell r="M39">
            <v>75903.7176929907</v>
          </cell>
          <cell r="N39">
            <v>62795.801863271001</v>
          </cell>
          <cell r="O39">
            <v>8870.5608378956695</v>
          </cell>
          <cell r="P39">
            <v>87169.572332929107</v>
          </cell>
          <cell r="Q39">
            <v>95883.808603107798</v>
          </cell>
        </row>
        <row r="40">
          <cell r="A40" t="str">
            <v>B0V2N1</v>
          </cell>
          <cell r="B40" t="str">
            <v>sp|B0V2N1|PTPRS_MOUSE</v>
          </cell>
          <cell r="C40">
            <v>876932.30185171298</v>
          </cell>
          <cell r="D40">
            <v>896767.02285424399</v>
          </cell>
          <cell r="E40">
            <v>1060786.6542605499</v>
          </cell>
          <cell r="F40">
            <v>886683.06105227896</v>
          </cell>
          <cell r="G40">
            <v>1014222.52017129</v>
          </cell>
          <cell r="H40">
            <v>1096985.1794000601</v>
          </cell>
          <cell r="I40">
            <v>1177373.9007210799</v>
          </cell>
          <cell r="J40">
            <v>1083331.97328336</v>
          </cell>
          <cell r="K40">
            <v>1103967.21659765</v>
          </cell>
          <cell r="L40">
            <v>1314132.73836387</v>
          </cell>
          <cell r="M40">
            <v>955099.63151570805</v>
          </cell>
          <cell r="N40">
            <v>1795505.8758753799</v>
          </cell>
          <cell r="O40">
            <v>1336878.2826106299</v>
          </cell>
          <cell r="P40">
            <v>865040.28964449198</v>
          </cell>
          <cell r="Q40">
            <v>966088.75975234702</v>
          </cell>
        </row>
        <row r="41">
          <cell r="A41" t="str">
            <v>B1AWN6</v>
          </cell>
          <cell r="B41" t="str">
            <v>sp|B1AWN6|SCN2A_MOUSE</v>
          </cell>
          <cell r="C41">
            <v>462732.72070891102</v>
          </cell>
          <cell r="D41">
            <v>343745.93168723199</v>
          </cell>
          <cell r="E41">
            <v>355175.56992963899</v>
          </cell>
          <cell r="F41">
            <v>373503.91578719602</v>
          </cell>
          <cell r="G41">
            <v>451286.21062562201</v>
          </cell>
          <cell r="H41">
            <v>527500.94136648194</v>
          </cell>
          <cell r="I41">
            <v>476697.41135810799</v>
          </cell>
          <cell r="J41">
            <v>444345.848858046</v>
          </cell>
          <cell r="K41">
            <v>410461.36824758601</v>
          </cell>
          <cell r="L41">
            <v>411180.40610361297</v>
          </cell>
          <cell r="M41">
            <v>414312.37760674598</v>
          </cell>
          <cell r="N41">
            <v>426136.29564330401</v>
          </cell>
          <cell r="O41">
            <v>443552.56757514202</v>
          </cell>
          <cell r="P41">
            <v>492278.69873976702</v>
          </cell>
          <cell r="Q41">
            <v>531236.29336429597</v>
          </cell>
        </row>
        <row r="42">
          <cell r="A42" t="str">
            <v>B1AXV0</v>
          </cell>
          <cell r="B42" t="str">
            <v>sp|B1AXV0|FRS1L_MOUSE</v>
          </cell>
          <cell r="C42">
            <v>273591.37027281401</v>
          </cell>
          <cell r="D42">
            <v>354152.44700735499</v>
          </cell>
          <cell r="E42">
            <v>250867.05255698101</v>
          </cell>
          <cell r="F42">
            <v>218886.78286226501</v>
          </cell>
          <cell r="G42">
            <v>221955.42280834101</v>
          </cell>
          <cell r="H42">
            <v>275950.48091583402</v>
          </cell>
          <cell r="I42">
            <v>293045.006335265</v>
          </cell>
          <cell r="J42">
            <v>344090.70913778403</v>
          </cell>
          <cell r="K42">
            <v>360182.638820572</v>
          </cell>
          <cell r="L42">
            <v>343781.139825725</v>
          </cell>
          <cell r="M42">
            <v>314371.020722477</v>
          </cell>
          <cell r="N42">
            <v>376582.57572264399</v>
          </cell>
          <cell r="O42">
            <v>269279.82513733301</v>
          </cell>
          <cell r="P42">
            <v>240251.62586610299</v>
          </cell>
          <cell r="Q42">
            <v>300375.97469044803</v>
          </cell>
        </row>
        <row r="43">
          <cell r="A43" t="str">
            <v>B1AY13</v>
          </cell>
          <cell r="B43" t="str">
            <v>sp|B1AY13|UBP24_MOUSE</v>
          </cell>
          <cell r="C43">
            <v>136361.91728722901</v>
          </cell>
          <cell r="D43">
            <v>82578.034240594294</v>
          </cell>
          <cell r="E43">
            <v>101928.174075674</v>
          </cell>
          <cell r="F43">
            <v>44077.268513052099</v>
          </cell>
          <cell r="G43">
            <v>140565.526505338</v>
          </cell>
          <cell r="H43">
            <v>95951.537805099899</v>
          </cell>
          <cell r="I43">
            <v>69399.152254401197</v>
          </cell>
          <cell r="J43">
            <v>108423.22999064899</v>
          </cell>
          <cell r="K43">
            <v>102791.44637318701</v>
          </cell>
          <cell r="L43">
            <v>107987.303549055</v>
          </cell>
          <cell r="M43">
            <v>70337.653516539402</v>
          </cell>
          <cell r="N43">
            <v>123867.259126971</v>
          </cell>
          <cell r="O43">
            <v>87387.203219451796</v>
          </cell>
          <cell r="P43">
            <v>110719.149467144</v>
          </cell>
          <cell r="Q43">
            <v>62695.224338764398</v>
          </cell>
        </row>
        <row r="44">
          <cell r="A44" t="str">
            <v>B1AZP2</v>
          </cell>
          <cell r="B44" t="str">
            <v>sp|B1AZP2|DLGP4_MOUSE</v>
          </cell>
          <cell r="C44">
            <v>147787.86951336401</v>
          </cell>
          <cell r="D44">
            <v>167966.27894377301</v>
          </cell>
          <cell r="E44">
            <v>149106.843118666</v>
          </cell>
          <cell r="F44">
            <v>195450.58848707101</v>
          </cell>
          <cell r="G44">
            <v>147033.74689479999</v>
          </cell>
          <cell r="H44">
            <v>296388.43885444599</v>
          </cell>
          <cell r="I44">
            <v>211786.697305701</v>
          </cell>
          <cell r="J44">
            <v>306796.44300049799</v>
          </cell>
          <cell r="K44">
            <v>170306.435395671</v>
          </cell>
          <cell r="L44">
            <v>132540.268187423</v>
          </cell>
          <cell r="M44">
            <v>185672.35323889999</v>
          </cell>
          <cell r="N44">
            <v>147527.500721833</v>
          </cell>
          <cell r="O44">
            <v>311868.53419318999</v>
          </cell>
          <cell r="P44">
            <v>143754.405489998</v>
          </cell>
          <cell r="Q44">
            <v>174774.554659702</v>
          </cell>
        </row>
        <row r="45">
          <cell r="A45" t="str">
            <v>B2RQC6</v>
          </cell>
          <cell r="B45" t="str">
            <v>sp|B2RQC6|PYR1_MOUSE</v>
          </cell>
          <cell r="C45">
            <v>56687.806333113098</v>
          </cell>
          <cell r="D45">
            <v>80130.331076423099</v>
          </cell>
          <cell r="E45">
            <v>46321.532680738601</v>
          </cell>
          <cell r="F45">
            <v>59225.579726572199</v>
          </cell>
          <cell r="G45">
            <v>252668.19820709401</v>
          </cell>
          <cell r="H45">
            <v>117401.06440306699</v>
          </cell>
          <cell r="I45">
            <v>76891.215560050594</v>
          </cell>
          <cell r="J45">
            <v>80207.409876966907</v>
          </cell>
          <cell r="K45">
            <v>59451.381230422303</v>
          </cell>
          <cell r="L45">
            <v>134941.037656795</v>
          </cell>
          <cell r="M45">
            <v>61084.048733088399</v>
          </cell>
          <cell r="N45">
            <v>283070.60104558698</v>
          </cell>
          <cell r="O45">
            <v>89725.157679856595</v>
          </cell>
          <cell r="P45">
            <v>79457.684995182106</v>
          </cell>
          <cell r="Q45">
            <v>195781.086133854</v>
          </cell>
        </row>
        <row r="46">
          <cell r="A46" t="str">
            <v>B2RRE7</v>
          </cell>
          <cell r="B46" t="str">
            <v>sp|B2RRE7|OTUD4_MOUSE</v>
          </cell>
          <cell r="C46">
            <v>19579.7809635632</v>
          </cell>
          <cell r="D46">
            <v>15783.4896435917</v>
          </cell>
          <cell r="E46">
            <v>11489.474935526599</v>
          </cell>
          <cell r="F46">
            <v>2837.4153695444202</v>
          </cell>
          <cell r="G46">
            <v>20323.0322267745</v>
          </cell>
          <cell r="H46">
            <v>12804.831674781901</v>
          </cell>
          <cell r="I46">
            <v>35820.629898860199</v>
          </cell>
          <cell r="J46">
            <v>7962.2854592703297</v>
          </cell>
          <cell r="K46">
            <v>1419.63604721705</v>
          </cell>
          <cell r="L46">
            <v>20298.989097766698</v>
          </cell>
          <cell r="M46">
            <v>16981.913421877001</v>
          </cell>
          <cell r="N46">
            <v>16875.139924967702</v>
          </cell>
          <cell r="O46">
            <v>14410.081665137301</v>
          </cell>
          <cell r="P46">
            <v>20275.9319707053</v>
          </cell>
          <cell r="Q46">
            <v>10765.6588570202</v>
          </cell>
        </row>
        <row r="47">
          <cell r="A47" t="str">
            <v>B2RSH2</v>
          </cell>
          <cell r="B47" t="str">
            <v>sp|B2RSH2|GNAI1_MOUSE</v>
          </cell>
          <cell r="C47">
            <v>2900189.7613418298</v>
          </cell>
          <cell r="D47">
            <v>2829360.7681982899</v>
          </cell>
          <cell r="E47">
            <v>2371067.1063283002</v>
          </cell>
          <cell r="F47">
            <v>3091507.2308205902</v>
          </cell>
          <cell r="G47">
            <v>2326539.0173734701</v>
          </cell>
          <cell r="H47">
            <v>3027711.5948084202</v>
          </cell>
          <cell r="I47">
            <v>2812045.4394384301</v>
          </cell>
          <cell r="J47">
            <v>3031458.70038791</v>
          </cell>
          <cell r="K47">
            <v>2998600.3536733501</v>
          </cell>
          <cell r="L47">
            <v>3028138.0677478998</v>
          </cell>
          <cell r="M47">
            <v>2898795.6058626398</v>
          </cell>
          <cell r="N47">
            <v>2670503.8586162399</v>
          </cell>
          <cell r="O47">
            <v>3723566.5024505798</v>
          </cell>
          <cell r="P47">
            <v>2796695.6394691099</v>
          </cell>
          <cell r="Q47">
            <v>2145538.4973933799</v>
          </cell>
        </row>
        <row r="48">
          <cell r="A48" t="str">
            <v>B2RUJ5</v>
          </cell>
          <cell r="B48" t="str">
            <v>sp|B2RUJ5|APBA1_MOUSE</v>
          </cell>
          <cell r="C48">
            <v>86583.798688807598</v>
          </cell>
          <cell r="D48">
            <v>89961.572403957005</v>
          </cell>
          <cell r="E48">
            <v>78993.031601381299</v>
          </cell>
          <cell r="F48">
            <v>97548.811721038306</v>
          </cell>
          <cell r="G48">
            <v>36328.068152239401</v>
          </cell>
          <cell r="H48">
            <v>266232.06123857002</v>
          </cell>
          <cell r="I48">
            <v>87865.125645084496</v>
          </cell>
          <cell r="J48">
            <v>48070.454495594196</v>
          </cell>
          <cell r="K48">
            <v>101369.370910738</v>
          </cell>
          <cell r="L48">
            <v>115884.84135981801</v>
          </cell>
          <cell r="M48">
            <v>89074.248612832802</v>
          </cell>
          <cell r="N48">
            <v>98862.973965202502</v>
          </cell>
          <cell r="O48">
            <v>131538.87870004799</v>
          </cell>
          <cell r="P48">
            <v>106084.487785791</v>
          </cell>
          <cell r="Q48">
            <v>86938.417610267294</v>
          </cell>
        </row>
        <row r="49">
          <cell r="A49" t="str">
            <v>B2RX12</v>
          </cell>
          <cell r="B49" t="str">
            <v>sp|B2RX12|MRP3_MOUSE</v>
          </cell>
          <cell r="C49">
            <v>127034.299512748</v>
          </cell>
          <cell r="D49">
            <v>138948.761096017</v>
          </cell>
          <cell r="E49">
            <v>122046.611649753</v>
          </cell>
          <cell r="F49">
            <v>147211.193334754</v>
          </cell>
          <cell r="G49">
            <v>158737.611749915</v>
          </cell>
          <cell r="H49">
            <v>177756.94719519501</v>
          </cell>
          <cell r="I49">
            <v>138261.94346897499</v>
          </cell>
          <cell r="J49">
            <v>148412.032776493</v>
          </cell>
          <cell r="K49">
            <v>130228.435323728</v>
          </cell>
          <cell r="L49">
            <v>167192.58475946099</v>
          </cell>
          <cell r="M49">
            <v>152902.46025966699</v>
          </cell>
          <cell r="N49">
            <v>125023.606129148</v>
          </cell>
          <cell r="O49">
            <v>165716.597079859</v>
          </cell>
          <cell r="P49">
            <v>145644.46477421001</v>
          </cell>
          <cell r="Q49">
            <v>167615.29495399899</v>
          </cell>
        </row>
        <row r="50">
          <cell r="A50" t="str">
            <v>B2RXS4</v>
          </cell>
          <cell r="B50" t="str">
            <v>sp|B2RXS4|PLXB2_MOUSE</v>
          </cell>
          <cell r="C50">
            <v>45796.173552967302</v>
          </cell>
          <cell r="D50">
            <v>38939.563736687101</v>
          </cell>
          <cell r="E50">
            <v>28285.9653355626</v>
          </cell>
          <cell r="F50">
            <v>16992.546982003099</v>
          </cell>
          <cell r="G50">
            <v>22497.534915575601</v>
          </cell>
          <cell r="H50">
            <v>44268.117500867302</v>
          </cell>
          <cell r="I50">
            <v>25483.3865115642</v>
          </cell>
          <cell r="J50">
            <v>41211.835701501303</v>
          </cell>
          <cell r="K50">
            <v>25920.8320982199</v>
          </cell>
          <cell r="L50">
            <v>24860.415717689801</v>
          </cell>
          <cell r="M50">
            <v>41272.205813320397</v>
          </cell>
          <cell r="N50">
            <v>31805.606437525199</v>
          </cell>
          <cell r="O50">
            <v>29811.128057112299</v>
          </cell>
          <cell r="P50">
            <v>47320.1439583877</v>
          </cell>
          <cell r="Q50">
            <v>31135.510664859601</v>
          </cell>
        </row>
        <row r="51">
          <cell r="A51" t="str">
            <v>B9EJ86</v>
          </cell>
          <cell r="B51" t="str">
            <v>sp|B9EJ86|OSBL8_MOUSE</v>
          </cell>
          <cell r="C51">
            <v>80480.651428740399</v>
          </cell>
          <cell r="D51">
            <v>112574.67951878101</v>
          </cell>
          <cell r="E51">
            <v>100558.699227904</v>
          </cell>
          <cell r="F51">
            <v>97828.498267746007</v>
          </cell>
          <cell r="G51">
            <v>110250.19143794999</v>
          </cell>
          <cell r="H51">
            <v>115167.10889155199</v>
          </cell>
          <cell r="I51">
            <v>105889.935759891</v>
          </cell>
          <cell r="J51">
            <v>95433.068864379893</v>
          </cell>
          <cell r="K51">
            <v>88717.214281376597</v>
          </cell>
          <cell r="L51">
            <v>113028.0110403</v>
          </cell>
          <cell r="M51">
            <v>91200.606733196095</v>
          </cell>
          <cell r="N51">
            <v>103804.74825082401</v>
          </cell>
          <cell r="O51">
            <v>120225.60997750799</v>
          </cell>
          <cell r="P51">
            <v>114540.248400047</v>
          </cell>
          <cell r="Q51">
            <v>107400.428901195</v>
          </cell>
        </row>
        <row r="52">
          <cell r="A52" t="str">
            <v>B9EJA2</v>
          </cell>
          <cell r="B52" t="str">
            <v>sp|B9EJA2|CTTB2_MOUSE</v>
          </cell>
          <cell r="C52">
            <v>422866.12650754402</v>
          </cell>
          <cell r="D52">
            <v>436546.750802294</v>
          </cell>
          <cell r="E52">
            <v>476390.48050473799</v>
          </cell>
          <cell r="F52">
            <v>431931.51999661699</v>
          </cell>
          <cell r="G52">
            <v>380056.26558879798</v>
          </cell>
          <cell r="H52">
            <v>512428.80201043701</v>
          </cell>
          <cell r="I52">
            <v>574536.19845968694</v>
          </cell>
          <cell r="J52">
            <v>512474.38562911999</v>
          </cell>
          <cell r="K52">
            <v>564289.52322373097</v>
          </cell>
          <cell r="L52">
            <v>573798.51345880202</v>
          </cell>
          <cell r="M52">
            <v>412778.49038715399</v>
          </cell>
          <cell r="N52">
            <v>481528.49060627999</v>
          </cell>
          <cell r="O52">
            <v>611987.95186200598</v>
          </cell>
          <cell r="P52">
            <v>457671.43244177598</v>
          </cell>
          <cell r="Q52">
            <v>369720.56208097102</v>
          </cell>
        </row>
        <row r="53">
          <cell r="A53" t="str">
            <v>B9EKR1</v>
          </cell>
          <cell r="B53" t="str">
            <v>sp|B9EKR1|PRPTZ_MOUSE</v>
          </cell>
          <cell r="C53">
            <v>2851906.9582369998</v>
          </cell>
          <cell r="D53">
            <v>2370203.5001355298</v>
          </cell>
          <cell r="E53">
            <v>2723187.8284147498</v>
          </cell>
          <cell r="F53">
            <v>2703792.3116488098</v>
          </cell>
          <cell r="G53">
            <v>2616274.3912168802</v>
          </cell>
          <cell r="H53">
            <v>3126652.1003686199</v>
          </cell>
          <cell r="I53">
            <v>3010130.7783573801</v>
          </cell>
          <cell r="J53">
            <v>2941434.6245546099</v>
          </cell>
          <cell r="K53">
            <v>2634710.1187050701</v>
          </cell>
          <cell r="L53">
            <v>3194481.6721086199</v>
          </cell>
          <cell r="M53">
            <v>3154800.1929612202</v>
          </cell>
          <cell r="N53">
            <v>3002207.84904713</v>
          </cell>
          <cell r="O53">
            <v>3225490.92863619</v>
          </cell>
          <cell r="P53">
            <v>3102390.4355150098</v>
          </cell>
          <cell r="Q53">
            <v>2945630.1731792102</v>
          </cell>
        </row>
        <row r="54">
          <cell r="A54" t="str">
            <v>B9EKR1</v>
          </cell>
          <cell r="B54" t="str">
            <v>sp|B9EKR1|PTPRZ_MOUSE</v>
          </cell>
          <cell r="C54">
            <v>2271816.2104760301</v>
          </cell>
          <cell r="D54">
            <v>1994388.47725335</v>
          </cell>
          <cell r="E54">
            <v>2550276.3869140199</v>
          </cell>
          <cell r="F54">
            <v>2349158.6818355201</v>
          </cell>
          <cell r="G54">
            <v>2194736.5813700501</v>
          </cell>
          <cell r="H54">
            <v>2469170.8939365698</v>
          </cell>
          <cell r="I54">
            <v>2665490.58057778</v>
          </cell>
          <cell r="J54">
            <v>2483631.7527535101</v>
          </cell>
          <cell r="K54">
            <v>2405540.9443507199</v>
          </cell>
          <cell r="L54">
            <v>2340681.6595658101</v>
          </cell>
          <cell r="M54">
            <v>2469544.2833129899</v>
          </cell>
          <cell r="N54">
            <v>2580920.38936844</v>
          </cell>
          <cell r="O54">
            <v>2360656.3746209498</v>
          </cell>
          <cell r="P54">
            <v>2585626.1533830799</v>
          </cell>
          <cell r="Q54">
            <v>2325738.40293888</v>
          </cell>
        </row>
        <row r="55">
          <cell r="A55" t="str">
            <v>D3YVF0</v>
          </cell>
          <cell r="B55" t="str">
            <v>sp|D3YVF0|AKAP5_MOUSE</v>
          </cell>
          <cell r="C55">
            <v>193793.596212326</v>
          </cell>
          <cell r="D55">
            <v>194956.48129577501</v>
          </cell>
          <cell r="E55">
            <v>234388.01130968201</v>
          </cell>
          <cell r="F55">
            <v>198258.23576683999</v>
          </cell>
          <cell r="G55">
            <v>265782.97089728899</v>
          </cell>
          <cell r="H55">
            <v>255682.382340966</v>
          </cell>
          <cell r="I55">
            <v>249743.728939422</v>
          </cell>
          <cell r="J55">
            <v>191720.431470474</v>
          </cell>
          <cell r="K55">
            <v>289892.52678771398</v>
          </cell>
          <cell r="L55">
            <v>195596.29953164299</v>
          </cell>
          <cell r="M55">
            <v>173162.029606717</v>
          </cell>
          <cell r="N55">
            <v>269032.51011336298</v>
          </cell>
          <cell r="O55">
            <v>329441.81069533498</v>
          </cell>
          <cell r="P55">
            <v>227465.51878386101</v>
          </cell>
          <cell r="Q55">
            <v>205996.222625978</v>
          </cell>
        </row>
        <row r="56">
          <cell r="A56" t="str">
            <v>D3YZI9</v>
          </cell>
          <cell r="B56" t="str">
            <v>sp|D3YZI9|PGBD5_MOUSE</v>
          </cell>
          <cell r="C56">
            <v>44583.007044727201</v>
          </cell>
          <cell r="D56">
            <v>36098.052905042903</v>
          </cell>
          <cell r="E56">
            <v>64375.830578157802</v>
          </cell>
          <cell r="F56">
            <v>68916.120657755295</v>
          </cell>
          <cell r="G56">
            <v>70658.735818622503</v>
          </cell>
          <cell r="H56">
            <v>32281.341020771401</v>
          </cell>
          <cell r="I56">
            <v>70880.797525035596</v>
          </cell>
          <cell r="J56">
            <v>149405.37196851199</v>
          </cell>
          <cell r="K56">
            <v>36595.3348365852</v>
          </cell>
          <cell r="L56">
            <v>146151.82531751599</v>
          </cell>
          <cell r="M56">
            <v>179368.10331642299</v>
          </cell>
          <cell r="N56">
            <v>44902.026893285001</v>
          </cell>
          <cell r="O56">
            <v>59735.1630650472</v>
          </cell>
          <cell r="P56">
            <v>160632.52621563099</v>
          </cell>
          <cell r="Q56">
            <v>56741.392829768403</v>
          </cell>
        </row>
        <row r="57">
          <cell r="A57" t="str">
            <v>D3YZP9</v>
          </cell>
          <cell r="B57" t="str">
            <v>sp|D3YZP9|CCDC6_MOUSE</v>
          </cell>
          <cell r="C57">
            <v>12867.6335385576</v>
          </cell>
          <cell r="D57">
            <v>9005.3345398117599</v>
          </cell>
          <cell r="E57">
            <v>39075.745837550698</v>
          </cell>
          <cell r="F57">
            <v>36165.025367176</v>
          </cell>
          <cell r="G57">
            <v>48785.723831787</v>
          </cell>
          <cell r="H57">
            <v>8079.13318310452</v>
          </cell>
          <cell r="I57">
            <v>58206.5682330325</v>
          </cell>
          <cell r="J57">
            <v>25490.101882085699</v>
          </cell>
          <cell r="K57">
            <v>63779.900141253704</v>
          </cell>
          <cell r="L57">
            <v>22473.469902424498</v>
          </cell>
          <cell r="M57">
            <v>52921.549530591103</v>
          </cell>
          <cell r="N57">
            <v>58133.667319793298</v>
          </cell>
          <cell r="O57">
            <v>49154.183371992003</v>
          </cell>
          <cell r="P57">
            <v>4648.5736482986604</v>
          </cell>
          <cell r="Q57">
            <v>53010.591425709099</v>
          </cell>
        </row>
        <row r="58">
          <cell r="A58" t="str">
            <v>D3YZU1</v>
          </cell>
          <cell r="B58" t="str">
            <v>sp|D3YZU1|SHAN1_MOUSE</v>
          </cell>
          <cell r="C58">
            <v>325353.986818748</v>
          </cell>
          <cell r="D58">
            <v>331106.29345350602</v>
          </cell>
          <cell r="E58">
            <v>301149.700554198</v>
          </cell>
          <cell r="F58">
            <v>338534.83527952101</v>
          </cell>
          <cell r="G58">
            <v>264406.87842442602</v>
          </cell>
          <cell r="H58">
            <v>383288.52855531999</v>
          </cell>
          <cell r="I58">
            <v>388533.40233027301</v>
          </cell>
          <cell r="J58">
            <v>390825.63354623201</v>
          </cell>
          <cell r="K58">
            <v>318393.94825524802</v>
          </cell>
          <cell r="L58">
            <v>377784.62865415099</v>
          </cell>
          <cell r="M58">
            <v>311811.31687518401</v>
          </cell>
          <cell r="N58">
            <v>384006.90428077499</v>
          </cell>
          <cell r="O58">
            <v>477914.44430601998</v>
          </cell>
          <cell r="P58">
            <v>329500.797783232</v>
          </cell>
          <cell r="Q58">
            <v>323814.90238842199</v>
          </cell>
        </row>
        <row r="59">
          <cell r="A59" t="str">
            <v>D3Z7P3</v>
          </cell>
          <cell r="B59" t="str">
            <v>sp|D3Z7P3|GLSK_MOUSE</v>
          </cell>
          <cell r="C59">
            <v>3959656.3606941998</v>
          </cell>
          <cell r="D59">
            <v>3506895.9523677002</v>
          </cell>
          <cell r="E59">
            <v>4217815.6063663699</v>
          </cell>
          <cell r="F59">
            <v>4257708.5143576702</v>
          </cell>
          <cell r="G59">
            <v>3922245.2881183201</v>
          </cell>
          <cell r="H59">
            <v>4504999.9797209604</v>
          </cell>
          <cell r="I59">
            <v>4251371.1561955698</v>
          </cell>
          <cell r="J59">
            <v>3898370.1974490602</v>
          </cell>
          <cell r="K59">
            <v>3947549.2498325999</v>
          </cell>
          <cell r="L59">
            <v>3804781.72557418</v>
          </cell>
          <cell r="M59">
            <v>3896630.9162415601</v>
          </cell>
          <cell r="N59">
            <v>4051416.1875296901</v>
          </cell>
          <cell r="O59">
            <v>4091928.0074961102</v>
          </cell>
          <cell r="P59">
            <v>4651099.7793418597</v>
          </cell>
          <cell r="Q59">
            <v>3864889.4047683398</v>
          </cell>
        </row>
        <row r="60">
          <cell r="A60" t="str">
            <v>E9PUL5</v>
          </cell>
          <cell r="B60" t="str">
            <v>sp|E9PUL5|PRRT2_MOUSE</v>
          </cell>
          <cell r="C60">
            <v>1617108.1796361101</v>
          </cell>
          <cell r="D60">
            <v>1394539.3361887899</v>
          </cell>
          <cell r="E60">
            <v>1160226.1434061499</v>
          </cell>
          <cell r="F60">
            <v>1266071.80181008</v>
          </cell>
          <cell r="G60">
            <v>1252235.8002456899</v>
          </cell>
          <cell r="H60">
            <v>1278265.15722082</v>
          </cell>
          <cell r="I60">
            <v>1574124.3921824701</v>
          </cell>
          <cell r="J60">
            <v>1453513.2485335399</v>
          </cell>
          <cell r="K60">
            <v>1463908.4145104301</v>
          </cell>
          <cell r="L60">
            <v>1437970.0415606101</v>
          </cell>
          <cell r="M60">
            <v>1310341.3348749301</v>
          </cell>
          <cell r="N60">
            <v>1529809.6166553299</v>
          </cell>
          <cell r="O60">
            <v>1811224.0986566499</v>
          </cell>
          <cell r="P60">
            <v>1612746.14917922</v>
          </cell>
          <cell r="Q60">
            <v>1217065.1301048901</v>
          </cell>
        </row>
        <row r="61">
          <cell r="A61" t="str">
            <v>E9PVA8</v>
          </cell>
          <cell r="B61" t="str">
            <v>sp|E9PVA8|GCN1_MOUSE</v>
          </cell>
          <cell r="C61">
            <v>82302.101344783398</v>
          </cell>
          <cell r="D61">
            <v>67578.518579399402</v>
          </cell>
          <cell r="E61">
            <v>118080.65705495499</v>
          </cell>
          <cell r="F61">
            <v>104582.553594175</v>
          </cell>
          <cell r="G61">
            <v>28933.2544397325</v>
          </cell>
          <cell r="H61">
            <v>35377.879938828301</v>
          </cell>
          <cell r="I61">
            <v>36186.021057862199</v>
          </cell>
          <cell r="J61">
            <v>78127.654576441797</v>
          </cell>
          <cell r="K61">
            <v>65388.7292679151</v>
          </cell>
          <cell r="L61">
            <v>51227.598309546302</v>
          </cell>
          <cell r="M61">
            <v>61996.788392124603</v>
          </cell>
          <cell r="N61">
            <v>49132.4158229288</v>
          </cell>
          <cell r="O61">
            <v>57850.850055160401</v>
          </cell>
          <cell r="P61">
            <v>84852.010479611199</v>
          </cell>
          <cell r="Q61">
            <v>34867.631803133198</v>
          </cell>
        </row>
        <row r="62">
          <cell r="A62" t="str">
            <v>E9PZ19</v>
          </cell>
          <cell r="B62" t="str">
            <v>sp|E9PZ19|TUTLB_MOUSE</v>
          </cell>
          <cell r="C62">
            <v>4380.4023670330298</v>
          </cell>
          <cell r="D62">
            <v>11586.817940589001</v>
          </cell>
          <cell r="E62">
            <v>12231.8656933651</v>
          </cell>
          <cell r="F62">
            <v>11649.573855496999</v>
          </cell>
          <cell r="G62">
            <v>5177.1424432034501</v>
          </cell>
          <cell r="H62">
            <v>1512.4142357834901</v>
          </cell>
          <cell r="I62">
            <v>14715.700826555299</v>
          </cell>
          <cell r="J62">
            <v>10391.389645359901</v>
          </cell>
          <cell r="K62">
            <v>16613.196925481701</v>
          </cell>
          <cell r="L62">
            <v>4042.3145646777398</v>
          </cell>
          <cell r="M62">
            <v>2941.3827791110898</v>
          </cell>
          <cell r="N62">
            <v>7497.6913873985004</v>
          </cell>
          <cell r="O62">
            <v>5906.7138641207603</v>
          </cell>
          <cell r="P62">
            <v>15261.971691774401</v>
          </cell>
          <cell r="Q62">
            <v>2724.78770149007</v>
          </cell>
        </row>
        <row r="63">
          <cell r="A63" t="str">
            <v>E9Q3L2</v>
          </cell>
          <cell r="B63" t="str">
            <v>sp|E9Q3L2|PI4KA_MOUSE</v>
          </cell>
          <cell r="C63">
            <v>2199075.9027637402</v>
          </cell>
          <cell r="D63">
            <v>1334631.8023411699</v>
          </cell>
          <cell r="E63">
            <v>1413204.9406936399</v>
          </cell>
          <cell r="F63">
            <v>2423319.3223159998</v>
          </cell>
          <cell r="G63">
            <v>2199477.78883476</v>
          </cell>
          <cell r="H63">
            <v>1535949.56518011</v>
          </cell>
          <cell r="I63">
            <v>2516266.3030822701</v>
          </cell>
          <cell r="J63">
            <v>1555878.45851118</v>
          </cell>
          <cell r="K63">
            <v>2341440.8866588701</v>
          </cell>
          <cell r="L63">
            <v>1564512.8396497101</v>
          </cell>
          <cell r="M63">
            <v>2220279.5691959802</v>
          </cell>
          <cell r="N63">
            <v>2502177.73149142</v>
          </cell>
          <cell r="O63">
            <v>2566740.9317351901</v>
          </cell>
          <cell r="P63">
            <v>2204836.9979661698</v>
          </cell>
          <cell r="Q63">
            <v>2397671.6552059799</v>
          </cell>
        </row>
        <row r="64">
          <cell r="A64" t="str">
            <v>E9Q401</v>
          </cell>
          <cell r="B64" t="str">
            <v>sp|E9Q401|RYR2_MOUSE</v>
          </cell>
          <cell r="C64">
            <v>1201741.3315626599</v>
          </cell>
          <cell r="D64">
            <v>1224938.7721497901</v>
          </cell>
          <cell r="E64">
            <v>1372418.04595504</v>
          </cell>
          <cell r="F64">
            <v>1286705.4643232201</v>
          </cell>
          <cell r="G64">
            <v>1540499.0696048599</v>
          </cell>
          <cell r="H64">
            <v>1492642.6361513999</v>
          </cell>
          <cell r="I64">
            <v>1515564.5678630399</v>
          </cell>
          <cell r="J64">
            <v>1322410.72706465</v>
          </cell>
          <cell r="K64">
            <v>1302648.66140709</v>
          </cell>
          <cell r="L64">
            <v>1387359.2297247699</v>
          </cell>
          <cell r="M64">
            <v>1438536.24110812</v>
          </cell>
          <cell r="N64">
            <v>1391490.81353884</v>
          </cell>
          <cell r="O64">
            <v>1425698.5466404001</v>
          </cell>
          <cell r="P64">
            <v>1493015.01745089</v>
          </cell>
          <cell r="Q64">
            <v>1586480.1486118899</v>
          </cell>
        </row>
        <row r="65">
          <cell r="A65" t="str">
            <v>E9Q6P5</v>
          </cell>
          <cell r="B65" t="str">
            <v>sp|E9Q6P5|TTC7B_MOUSE</v>
          </cell>
          <cell r="C65">
            <v>464398.480217651</v>
          </cell>
          <cell r="D65">
            <v>450430.36128444102</v>
          </cell>
          <cell r="E65">
            <v>459407.65900160902</v>
          </cell>
          <cell r="F65">
            <v>504881.17720615101</v>
          </cell>
          <cell r="G65">
            <v>472948.23040376301</v>
          </cell>
          <cell r="H65">
            <v>494894.30647870101</v>
          </cell>
          <cell r="I65">
            <v>428824.101540306</v>
          </cell>
          <cell r="J65">
            <v>480436.07211964001</v>
          </cell>
          <cell r="K65">
            <v>489341.81820944499</v>
          </cell>
          <cell r="L65">
            <v>525651.27147631301</v>
          </cell>
          <cell r="M65">
            <v>450985.247801536</v>
          </cell>
          <cell r="N65">
            <v>506137.45161940501</v>
          </cell>
          <cell r="O65">
            <v>438164.243341255</v>
          </cell>
          <cell r="P65">
            <v>542160.94340104505</v>
          </cell>
          <cell r="Q65">
            <v>600554.65131828899</v>
          </cell>
        </row>
        <row r="66">
          <cell r="A66" t="str">
            <v>E9Q735</v>
          </cell>
          <cell r="B66" t="str">
            <v>sp|E9Q735|UBE4A_MOUSE</v>
          </cell>
          <cell r="C66">
            <v>2714.5087814143299</v>
          </cell>
          <cell r="D66">
            <v>3984.89090836578</v>
          </cell>
          <cell r="E66">
            <v>18652.402012882299</v>
          </cell>
          <cell r="F66">
            <v>22566.3072189909</v>
          </cell>
          <cell r="G66">
            <v>16463.098522338001</v>
          </cell>
          <cell r="H66">
            <v>22551.668473011501</v>
          </cell>
          <cell r="I66">
            <v>5126.8032887816498</v>
          </cell>
          <cell r="J66">
            <v>7481.9590499639198</v>
          </cell>
          <cell r="K66">
            <v>23871.178283085301</v>
          </cell>
          <cell r="L66">
            <v>37654.010056699699</v>
          </cell>
          <cell r="M66">
            <v>24912.082330502399</v>
          </cell>
          <cell r="N66">
            <v>26961.207563561999</v>
          </cell>
          <cell r="O66">
            <v>25322.331419628899</v>
          </cell>
          <cell r="P66">
            <v>8171.1640997214699</v>
          </cell>
          <cell r="Q66">
            <v>5829.3426248810902</v>
          </cell>
        </row>
        <row r="67">
          <cell r="A67" t="str">
            <v>E9Q7G0</v>
          </cell>
          <cell r="B67" t="str">
            <v>sp|E9Q7G0|NUMA1_MOUSE</v>
          </cell>
          <cell r="C67">
            <v>263743.87835256901</v>
          </cell>
          <cell r="D67">
            <v>87164.508984004904</v>
          </cell>
          <cell r="E67">
            <v>177106.615104742</v>
          </cell>
          <cell r="F67">
            <v>146361.027390387</v>
          </cell>
          <cell r="G67">
            <v>89801.059850537</v>
          </cell>
          <cell r="H67">
            <v>203880.84141252801</v>
          </cell>
          <cell r="I67">
            <v>136506.07676891901</v>
          </cell>
          <cell r="J67">
            <v>142163.85707163499</v>
          </cell>
          <cell r="K67">
            <v>168027.72622260699</v>
          </cell>
          <cell r="L67">
            <v>302177.06050059298</v>
          </cell>
          <cell r="M67">
            <v>302104.326204237</v>
          </cell>
          <cell r="N67">
            <v>176034.661258951</v>
          </cell>
          <cell r="O67">
            <v>166514.45461009999</v>
          </cell>
          <cell r="P67">
            <v>91007.048567071906</v>
          </cell>
          <cell r="Q67">
            <v>97378.362754270202</v>
          </cell>
        </row>
        <row r="68">
          <cell r="A68" t="str">
            <v>E9Q7X7</v>
          </cell>
          <cell r="B68" t="str">
            <v>sp|E9Q7X7|NRX2A_MOUSE</v>
          </cell>
          <cell r="C68">
            <v>176529.277766182</v>
          </cell>
          <cell r="D68">
            <v>198466.84567964499</v>
          </cell>
          <cell r="E68">
            <v>167900.952071192</v>
          </cell>
          <cell r="F68">
            <v>238365.55991332501</v>
          </cell>
          <cell r="G68">
            <v>200559.75802657599</v>
          </cell>
          <cell r="H68">
            <v>289560.13390031201</v>
          </cell>
          <cell r="I68">
            <v>131927.252350469</v>
          </cell>
          <cell r="J68">
            <v>267586.42289804301</v>
          </cell>
          <cell r="K68">
            <v>225895.22433257499</v>
          </cell>
          <cell r="L68">
            <v>238904.303945483</v>
          </cell>
          <cell r="M68">
            <v>232715.43307445999</v>
          </cell>
          <cell r="N68">
            <v>178398.673551821</v>
          </cell>
          <cell r="O68">
            <v>142544.58373595399</v>
          </cell>
          <cell r="P68">
            <v>155353.98932754499</v>
          </cell>
          <cell r="Q68">
            <v>233006.32341863401</v>
          </cell>
        </row>
        <row r="69">
          <cell r="A69" t="str">
            <v>E9Q8I9</v>
          </cell>
          <cell r="B69" t="str">
            <v>sp|E9Q8I9|FRY_MOUSE</v>
          </cell>
          <cell r="C69">
            <v>114805.329904403</v>
          </cell>
          <cell r="D69">
            <v>63716.698982520698</v>
          </cell>
          <cell r="E69">
            <v>156162.38673100699</v>
          </cell>
          <cell r="F69">
            <v>153627.69394257999</v>
          </cell>
          <cell r="G69">
            <v>191766.80094199401</v>
          </cell>
          <cell r="H69">
            <v>214304.79735928701</v>
          </cell>
          <cell r="I69">
            <v>161438.72483460899</v>
          </cell>
          <cell r="J69">
            <v>142890.91252465101</v>
          </cell>
          <cell r="K69">
            <v>135308.013421121</v>
          </cell>
          <cell r="L69">
            <v>187048.41217709999</v>
          </cell>
          <cell r="M69">
            <v>105499.241896256</v>
          </cell>
          <cell r="N69">
            <v>175448.89038291399</v>
          </cell>
          <cell r="O69">
            <v>129661.288007198</v>
          </cell>
          <cell r="P69">
            <v>171558.57531014</v>
          </cell>
          <cell r="Q69">
            <v>199879.63101341299</v>
          </cell>
        </row>
        <row r="70">
          <cell r="A70" t="str">
            <v>F6SEU4</v>
          </cell>
          <cell r="B70" t="str">
            <v>sp|F6SEU4|SYGP1_MOUSE</v>
          </cell>
          <cell r="C70">
            <v>3252632.1568306899</v>
          </cell>
          <cell r="D70">
            <v>3548704.2405172498</v>
          </cell>
          <cell r="E70">
            <v>3551761.8379215598</v>
          </cell>
          <cell r="F70">
            <v>3941000.1392987501</v>
          </cell>
          <cell r="G70">
            <v>3741337.3250950598</v>
          </cell>
          <cell r="H70">
            <v>4607740.5522453003</v>
          </cell>
          <cell r="I70">
            <v>3809806.8582957098</v>
          </cell>
          <cell r="J70">
            <v>3879975.91757773</v>
          </cell>
          <cell r="K70">
            <v>3564721.9885601401</v>
          </cell>
          <cell r="L70">
            <v>4390021.8973072004</v>
          </cell>
          <cell r="M70">
            <v>4268282.8476506099</v>
          </cell>
          <cell r="N70">
            <v>3772404.9477926102</v>
          </cell>
          <cell r="O70">
            <v>4350988.2776900996</v>
          </cell>
          <cell r="P70">
            <v>3909988.3864059998</v>
          </cell>
          <cell r="Q70">
            <v>4399823.3505139304</v>
          </cell>
        </row>
        <row r="71">
          <cell r="A71" t="str">
            <v>F6ZDS4</v>
          </cell>
          <cell r="B71" t="str">
            <v>sp|F6ZDS4|TPR_MOUSE</v>
          </cell>
          <cell r="C71">
            <v>42774.186753288399</v>
          </cell>
          <cell r="D71">
            <v>99783.732389026205</v>
          </cell>
          <cell r="E71">
            <v>64277.2386251727</v>
          </cell>
          <cell r="F71">
            <v>94579.666433698701</v>
          </cell>
          <cell r="G71">
            <v>88611.934155648603</v>
          </cell>
          <cell r="H71">
            <v>109557.60048825599</v>
          </cell>
          <cell r="I71">
            <v>106118.797869804</v>
          </cell>
          <cell r="J71">
            <v>101445.552130513</v>
          </cell>
          <cell r="K71">
            <v>96061.369488056298</v>
          </cell>
          <cell r="L71">
            <v>116873.91786576</v>
          </cell>
          <cell r="M71">
            <v>142879.58462251199</v>
          </cell>
          <cell r="N71">
            <v>112342.423851196</v>
          </cell>
          <cell r="O71">
            <v>113216.754624336</v>
          </cell>
          <cell r="P71">
            <v>87704.538545161195</v>
          </cell>
          <cell r="Q71">
            <v>93951.038173572</v>
          </cell>
        </row>
        <row r="72">
          <cell r="A72" t="str">
            <v>F8VPU2</v>
          </cell>
          <cell r="B72" t="str">
            <v>sp|F8VPU2|FARP1_MOUSE</v>
          </cell>
          <cell r="C72">
            <v>158038.576358605</v>
          </cell>
          <cell r="D72">
            <v>150558.640492292</v>
          </cell>
          <cell r="E72">
            <v>386832.59970168798</v>
          </cell>
          <cell r="F72">
            <v>283971.81900659198</v>
          </cell>
          <cell r="G72">
            <v>387305.73800181999</v>
          </cell>
          <cell r="H72">
            <v>225281.92138450799</v>
          </cell>
          <cell r="I72">
            <v>188370.779502055</v>
          </cell>
          <cell r="J72">
            <v>512601.083150658</v>
          </cell>
          <cell r="K72">
            <v>407807.301284299</v>
          </cell>
          <cell r="L72">
            <v>519211.973183077</v>
          </cell>
          <cell r="M72">
            <v>472091.61446006998</v>
          </cell>
          <cell r="N72">
            <v>470102.65099598898</v>
          </cell>
          <cell r="O72">
            <v>466065.21214233601</v>
          </cell>
          <cell r="P72">
            <v>443101.797669188</v>
          </cell>
          <cell r="Q72">
            <v>421427.98234003701</v>
          </cell>
        </row>
        <row r="73">
          <cell r="A73" t="str">
            <v>G3X9J0</v>
          </cell>
          <cell r="B73" t="str">
            <v>sp|G3X9J0|SI1L3_MOUSE</v>
          </cell>
          <cell r="C73">
            <v>62751.603729224298</v>
          </cell>
          <cell r="D73">
            <v>118585.791700587</v>
          </cell>
          <cell r="E73">
            <v>63049.103652708502</v>
          </cell>
          <cell r="F73">
            <v>98952.808971384497</v>
          </cell>
          <cell r="G73">
            <v>106201.117993861</v>
          </cell>
          <cell r="H73">
            <v>98337.928242086302</v>
          </cell>
          <cell r="I73">
            <v>159132.92339928701</v>
          </cell>
          <cell r="J73">
            <v>107719.7043998</v>
          </cell>
          <cell r="K73">
            <v>144503.34426061701</v>
          </cell>
          <cell r="L73">
            <v>69318.918517350001</v>
          </cell>
          <cell r="M73">
            <v>83265.187778944106</v>
          </cell>
          <cell r="N73">
            <v>58063.903470709898</v>
          </cell>
          <cell r="O73">
            <v>61531.512145546301</v>
          </cell>
          <cell r="P73">
            <v>74779.067629384095</v>
          </cell>
          <cell r="Q73">
            <v>134658.34211970001</v>
          </cell>
        </row>
        <row r="74">
          <cell r="A74" t="str">
            <v>G3X9K3</v>
          </cell>
          <cell r="B74" t="str">
            <v>sp|G3X9K3|BIG1_MOUSE</v>
          </cell>
          <cell r="C74">
            <v>4850.6617513294404</v>
          </cell>
          <cell r="D74">
            <v>11226.985977709701</v>
          </cell>
          <cell r="E74">
            <v>29114.923434290002</v>
          </cell>
          <cell r="F74">
            <v>71897.115475919694</v>
          </cell>
          <cell r="G74">
            <v>88570.863874721501</v>
          </cell>
          <cell r="H74">
            <v>87464.5315436698</v>
          </cell>
          <cell r="I74">
            <v>75995.456423228999</v>
          </cell>
          <cell r="J74">
            <v>94575.641947598298</v>
          </cell>
          <cell r="K74">
            <v>66054.023460791097</v>
          </cell>
          <cell r="L74">
            <v>76669.4372668375</v>
          </cell>
          <cell r="M74">
            <v>77668.448072991698</v>
          </cell>
          <cell r="N74">
            <v>77951.829318267904</v>
          </cell>
          <cell r="O74">
            <v>102747.70205797799</v>
          </cell>
          <cell r="P74">
            <v>78447.013233394799</v>
          </cell>
          <cell r="Q74">
            <v>99092.715596713606</v>
          </cell>
        </row>
        <row r="75">
          <cell r="A75" t="str">
            <v>G5E829</v>
          </cell>
          <cell r="B75" t="str">
            <v>sp|G5E829|AT2B1_MOUSE</v>
          </cell>
          <cell r="C75">
            <v>3461055.7652467801</v>
          </cell>
          <cell r="D75">
            <v>4079261.0981131401</v>
          </cell>
          <cell r="E75">
            <v>5018144.4655337101</v>
          </cell>
          <cell r="F75">
            <v>4501586.7316128397</v>
          </cell>
          <cell r="G75">
            <v>4862612.2456464898</v>
          </cell>
          <cell r="H75">
            <v>4654296.47597335</v>
          </cell>
          <cell r="I75">
            <v>4678986.6800708203</v>
          </cell>
          <cell r="J75">
            <v>4296780.9160719002</v>
          </cell>
          <cell r="K75">
            <v>4356491.4912490603</v>
          </cell>
          <cell r="L75">
            <v>4443512.1161904596</v>
          </cell>
          <cell r="M75">
            <v>5012962.1674537798</v>
          </cell>
          <cell r="N75">
            <v>4583735.0412876103</v>
          </cell>
          <cell r="O75">
            <v>4318831.9476200696</v>
          </cell>
          <cell r="P75">
            <v>4804349.1380091002</v>
          </cell>
          <cell r="Q75">
            <v>4713842.5660047196</v>
          </cell>
        </row>
        <row r="76">
          <cell r="A76" t="str">
            <v>G5E870</v>
          </cell>
          <cell r="B76" t="str">
            <v>sp|G5E870|TRIPC_MOUSE</v>
          </cell>
          <cell r="C76">
            <v>18852.115441007601</v>
          </cell>
          <cell r="D76">
            <v>35585.517861096698</v>
          </cell>
          <cell r="E76">
            <v>34515.469522096602</v>
          </cell>
          <cell r="F76">
            <v>19005.416496400601</v>
          </cell>
          <cell r="G76">
            <v>43348.752281284404</v>
          </cell>
          <cell r="H76">
            <v>32517.950534629599</v>
          </cell>
          <cell r="I76">
            <v>12938.243135406001</v>
          </cell>
          <cell r="J76">
            <v>32814.925805696199</v>
          </cell>
          <cell r="K76">
            <v>29231.1608940113</v>
          </cell>
          <cell r="L76">
            <v>38338.465848992098</v>
          </cell>
          <cell r="M76">
            <v>49961.757681076</v>
          </cell>
          <cell r="N76">
            <v>12354.9613115094</v>
          </cell>
          <cell r="O76">
            <v>38146.509656620299</v>
          </cell>
          <cell r="P76">
            <v>28882.775839232199</v>
          </cell>
          <cell r="Q76">
            <v>31118.999754410001</v>
          </cell>
        </row>
        <row r="77">
          <cell r="A77" t="str">
            <v>G5E8K5</v>
          </cell>
          <cell r="B77" t="str">
            <v>sp|G5E8K5|ANK3_MOUSE</v>
          </cell>
          <cell r="C77">
            <v>1177850.1534954</v>
          </cell>
          <cell r="D77">
            <v>1208069.1158686599</v>
          </cell>
          <cell r="E77">
            <v>1181636.83393682</v>
          </cell>
          <cell r="F77">
            <v>1087835.6533681401</v>
          </cell>
          <cell r="G77">
            <v>1032363.65354389</v>
          </cell>
          <cell r="H77">
            <v>1335907.67626009</v>
          </cell>
          <cell r="I77">
            <v>1262509.7845395601</v>
          </cell>
          <cell r="J77">
            <v>1267332.38418687</v>
          </cell>
          <cell r="K77">
            <v>1170000.8774679501</v>
          </cell>
          <cell r="L77">
            <v>1456835.47206333</v>
          </cell>
          <cell r="M77">
            <v>1466160.8741647799</v>
          </cell>
          <cell r="N77">
            <v>1244530.9510538599</v>
          </cell>
          <cell r="O77">
            <v>1465058.95949393</v>
          </cell>
          <cell r="P77">
            <v>1276172.2164831399</v>
          </cell>
          <cell r="Q77">
            <v>1291213.89653829</v>
          </cell>
        </row>
        <row r="78">
          <cell r="A78" t="str">
            <v>O08529</v>
          </cell>
          <cell r="B78" t="str">
            <v>sp|O08529|CAN2_MOUSE</v>
          </cell>
          <cell r="C78">
            <v>321127.41325015202</v>
          </cell>
          <cell r="D78">
            <v>360829.79703699902</v>
          </cell>
          <cell r="E78">
            <v>239628.065648602</v>
          </cell>
          <cell r="F78">
            <v>328629.09748152999</v>
          </cell>
          <cell r="G78">
            <v>329632.77002895501</v>
          </cell>
          <cell r="H78">
            <v>374820.93219213799</v>
          </cell>
          <cell r="I78">
            <v>285232.02347372001</v>
          </cell>
          <cell r="J78">
            <v>333201.04850231</v>
          </cell>
          <cell r="K78">
            <v>302542.08931713202</v>
          </cell>
          <cell r="L78">
            <v>277012.72514806601</v>
          </cell>
          <cell r="M78">
            <v>356343.63875267003</v>
          </cell>
          <cell r="N78">
            <v>385545.636516153</v>
          </cell>
          <cell r="O78">
            <v>364806.47797093401</v>
          </cell>
          <cell r="P78">
            <v>346307.73987953702</v>
          </cell>
          <cell r="Q78">
            <v>373987.88484485401</v>
          </cell>
        </row>
        <row r="79">
          <cell r="A79" t="str">
            <v>O08530</v>
          </cell>
          <cell r="B79" t="str">
            <v>sp|O08530|S1PR1_MOUSE</v>
          </cell>
          <cell r="C79">
            <v>45855.234483861699</v>
          </cell>
          <cell r="D79">
            <v>47808.408738592203</v>
          </cell>
          <cell r="E79">
            <v>52190.156843543598</v>
          </cell>
          <cell r="F79">
            <v>47997.099317565197</v>
          </cell>
          <cell r="G79">
            <v>55236.346649019797</v>
          </cell>
          <cell r="H79">
            <v>5011.07075972028</v>
          </cell>
          <cell r="I79">
            <v>50683.414532683099</v>
          </cell>
          <cell r="J79">
            <v>52701.167245290802</v>
          </cell>
          <cell r="K79">
            <v>35263.4097014988</v>
          </cell>
          <cell r="L79">
            <v>90180.148373291202</v>
          </cell>
          <cell r="M79">
            <v>72408.806998386703</v>
          </cell>
          <cell r="N79">
            <v>62614.135607267301</v>
          </cell>
          <cell r="O79">
            <v>52342.478230898203</v>
          </cell>
          <cell r="P79">
            <v>54375.921718076897</v>
          </cell>
          <cell r="Q79">
            <v>59722.542386877198</v>
          </cell>
        </row>
        <row r="80">
          <cell r="A80" t="str">
            <v>O08532</v>
          </cell>
          <cell r="B80" t="str">
            <v>sp|O08532|CA2D1_MOUSE</v>
          </cell>
          <cell r="C80">
            <v>2044408.7980160001</v>
          </cell>
          <cell r="D80">
            <v>1531099.6461682599</v>
          </cell>
          <cell r="E80">
            <v>1813202.5169873401</v>
          </cell>
          <cell r="F80">
            <v>1866179.03651103</v>
          </cell>
          <cell r="G80">
            <v>2048892.8696389201</v>
          </cell>
          <cell r="H80">
            <v>1957509.73498302</v>
          </cell>
          <cell r="I80">
            <v>2119924.2644414199</v>
          </cell>
          <cell r="J80">
            <v>2105710.5286626699</v>
          </cell>
          <cell r="K80">
            <v>1998539.8302372601</v>
          </cell>
          <cell r="L80">
            <v>1791840.6434617699</v>
          </cell>
          <cell r="M80">
            <v>1886961.7801148901</v>
          </cell>
          <cell r="N80">
            <v>1729587.9273341401</v>
          </cell>
          <cell r="O80">
            <v>2220928.7555798902</v>
          </cell>
          <cell r="P80">
            <v>2069663.83761591</v>
          </cell>
          <cell r="Q80">
            <v>2000263.1769012499</v>
          </cell>
        </row>
        <row r="81">
          <cell r="A81" t="str">
            <v>O08539</v>
          </cell>
          <cell r="B81" t="str">
            <v>sp|O08539|BIN1_MOUSE</v>
          </cell>
          <cell r="C81">
            <v>3361055.2381017902</v>
          </cell>
          <cell r="D81">
            <v>4074400.0809312598</v>
          </cell>
          <cell r="E81">
            <v>4121445.3140734001</v>
          </cell>
          <cell r="F81">
            <v>3738426.0016331398</v>
          </cell>
          <cell r="G81">
            <v>3979751.3394639501</v>
          </cell>
          <cell r="H81">
            <v>3810637.2953120298</v>
          </cell>
          <cell r="I81">
            <v>4159151.1899169702</v>
          </cell>
          <cell r="J81">
            <v>4133739.7458481998</v>
          </cell>
          <cell r="K81">
            <v>4101695.2962976298</v>
          </cell>
          <cell r="L81">
            <v>3917332.7476755702</v>
          </cell>
          <cell r="M81">
            <v>3948786.7257004702</v>
          </cell>
          <cell r="N81">
            <v>4304849.0591749502</v>
          </cell>
          <cell r="O81">
            <v>3811135.4253802099</v>
          </cell>
          <cell r="P81">
            <v>3832618.2959232698</v>
          </cell>
          <cell r="Q81">
            <v>3598391.5871460899</v>
          </cell>
        </row>
        <row r="82">
          <cell r="A82" t="str">
            <v>O08547</v>
          </cell>
          <cell r="B82" t="str">
            <v>sp|O08547|SC22B_MOUSE</v>
          </cell>
          <cell r="C82">
            <v>338083.329456062</v>
          </cell>
          <cell r="D82">
            <v>295557.68464954803</v>
          </cell>
          <cell r="E82">
            <v>331802.03458116</v>
          </cell>
          <cell r="F82">
            <v>313836.69701073098</v>
          </cell>
          <cell r="G82">
            <v>293784.42048189498</v>
          </cell>
          <cell r="H82">
            <v>318214.60959104798</v>
          </cell>
          <cell r="I82">
            <v>300087.68695131101</v>
          </cell>
          <cell r="J82">
            <v>324148.25947327999</v>
          </cell>
          <cell r="K82">
            <v>320339.69338402897</v>
          </cell>
          <cell r="L82">
            <v>325028.66407967301</v>
          </cell>
          <cell r="M82">
            <v>361736.73412774701</v>
          </cell>
          <cell r="N82">
            <v>344585.930732376</v>
          </cell>
          <cell r="O82">
            <v>339609.74001901899</v>
          </cell>
          <cell r="P82">
            <v>309556.64199973101</v>
          </cell>
          <cell r="Q82">
            <v>305102.13674922998</v>
          </cell>
        </row>
        <row r="83">
          <cell r="A83" t="str">
            <v>O08553</v>
          </cell>
          <cell r="B83" t="str">
            <v>sp|O08553|DPYL2_MOUSE</v>
          </cell>
          <cell r="C83">
            <v>63230250.464028299</v>
          </cell>
          <cell r="D83">
            <v>50180676.998783901</v>
          </cell>
          <cell r="E83">
            <v>53366369.708395302</v>
          </cell>
          <cell r="F83">
            <v>53423453.138831504</v>
          </cell>
          <cell r="G83">
            <v>55806688.238483101</v>
          </cell>
          <cell r="H83">
            <v>50889472.1093475</v>
          </cell>
          <cell r="I83">
            <v>56596392.289956301</v>
          </cell>
          <cell r="J83">
            <v>54780450.254480198</v>
          </cell>
          <cell r="K83">
            <v>60765504.011889897</v>
          </cell>
          <cell r="L83">
            <v>48081027.530105598</v>
          </cell>
          <cell r="M83">
            <v>41782344.345935397</v>
          </cell>
          <cell r="N83">
            <v>56418561.354143098</v>
          </cell>
          <cell r="O83">
            <v>54397250.391666196</v>
          </cell>
          <cell r="P83">
            <v>54687924.4603137</v>
          </cell>
          <cell r="Q83">
            <v>55201415.879346997</v>
          </cell>
        </row>
        <row r="84">
          <cell r="A84" t="str">
            <v>O08582</v>
          </cell>
          <cell r="B84" t="str">
            <v>sp|O08582|GTPB1_MOUSE</v>
          </cell>
          <cell r="C84">
            <v>108609.55585295</v>
          </cell>
          <cell r="D84">
            <v>128961.46248596199</v>
          </cell>
          <cell r="E84">
            <v>46022.782393440903</v>
          </cell>
          <cell r="F84">
            <v>27511.211799793298</v>
          </cell>
          <cell r="G84">
            <v>98619.571338523805</v>
          </cell>
          <cell r="H84">
            <v>107140.78885783099</v>
          </cell>
          <cell r="I84">
            <v>120285.57934974199</v>
          </cell>
          <cell r="J84">
            <v>153589.50172726999</v>
          </cell>
          <cell r="K84">
            <v>137747.290163636</v>
          </cell>
          <cell r="L84">
            <v>125097.688467656</v>
          </cell>
          <cell r="M84">
            <v>79387.269709342101</v>
          </cell>
          <cell r="N84">
            <v>125954.221604359</v>
          </cell>
          <cell r="O84">
            <v>102234.30894653501</v>
          </cell>
          <cell r="P84">
            <v>123121.12251931601</v>
          </cell>
          <cell r="Q84">
            <v>134144.24672014001</v>
          </cell>
        </row>
        <row r="85">
          <cell r="A85" t="str">
            <v>O08583</v>
          </cell>
          <cell r="B85" t="str">
            <v>sp|O08583|THOC4_MOUSE</v>
          </cell>
          <cell r="C85">
            <v>81768.627190817599</v>
          </cell>
          <cell r="D85">
            <v>148907.40818651099</v>
          </cell>
          <cell r="E85">
            <v>125667.023588105</v>
          </cell>
          <cell r="F85">
            <v>129034.19148643099</v>
          </cell>
          <cell r="G85">
            <v>114568.010584362</v>
          </cell>
          <cell r="H85">
            <v>104074.199061912</v>
          </cell>
          <cell r="I85">
            <v>124410.47212786799</v>
          </cell>
          <cell r="J85">
            <v>94019.515790253805</v>
          </cell>
          <cell r="K85">
            <v>261760.86551486599</v>
          </cell>
          <cell r="L85">
            <v>374982.74631215801</v>
          </cell>
          <cell r="M85">
            <v>130317.970665446</v>
          </cell>
          <cell r="N85">
            <v>160842.06699190699</v>
          </cell>
          <cell r="O85">
            <v>95314.892500024798</v>
          </cell>
          <cell r="P85">
            <v>135406.55351268401</v>
          </cell>
          <cell r="Q85">
            <v>291021.06465596298</v>
          </cell>
        </row>
        <row r="86">
          <cell r="A86" t="str">
            <v>O08585</v>
          </cell>
          <cell r="B86" t="str">
            <v>sp|O08585|CLCA_MOUSE</v>
          </cell>
          <cell r="C86">
            <v>7592257.5050123697</v>
          </cell>
          <cell r="D86">
            <v>7311692.9496203102</v>
          </cell>
          <cell r="E86">
            <v>7443436.57830997</v>
          </cell>
          <cell r="F86">
            <v>8136262.7594467802</v>
          </cell>
          <cell r="G86">
            <v>7372263.3253358202</v>
          </cell>
          <cell r="H86">
            <v>9131174.8605782501</v>
          </cell>
          <cell r="I86">
            <v>7375625.12412633</v>
          </cell>
          <cell r="J86">
            <v>8242641.4915664196</v>
          </cell>
          <cell r="K86">
            <v>7065275.8272768697</v>
          </cell>
          <cell r="L86">
            <v>8410037.1625306495</v>
          </cell>
          <cell r="M86">
            <v>8622105.7969934009</v>
          </cell>
          <cell r="N86">
            <v>6671674.5057676798</v>
          </cell>
          <cell r="O86">
            <v>8400429.4436865691</v>
          </cell>
          <cell r="P86">
            <v>7109047.3346412797</v>
          </cell>
          <cell r="Q86">
            <v>7169299.4732499998</v>
          </cell>
        </row>
        <row r="87">
          <cell r="A87" t="str">
            <v>O08586</v>
          </cell>
          <cell r="B87" t="str">
            <v>sp|O08586|PTEN_MOUSE</v>
          </cell>
          <cell r="C87">
            <v>167678.017274212</v>
          </cell>
          <cell r="D87">
            <v>188782.32175893601</v>
          </cell>
          <cell r="E87">
            <v>307449.38825596601</v>
          </cell>
          <cell r="F87">
            <v>646463.981002443</v>
          </cell>
          <cell r="G87">
            <v>633531.28968423698</v>
          </cell>
          <cell r="H87">
            <v>1112855.0366146399</v>
          </cell>
          <cell r="I87">
            <v>589706.91068628896</v>
          </cell>
          <cell r="J87">
            <v>174984.319505427</v>
          </cell>
          <cell r="K87">
            <v>105745.948636766</v>
          </cell>
          <cell r="L87">
            <v>448095.098091433</v>
          </cell>
          <cell r="M87">
            <v>1120157.31340709</v>
          </cell>
          <cell r="N87">
            <v>158418.33093591101</v>
          </cell>
          <cell r="O87">
            <v>194660.67896342199</v>
          </cell>
          <cell r="P87">
            <v>92011.156423741806</v>
          </cell>
          <cell r="Q87">
            <v>232022.01527370501</v>
          </cell>
        </row>
        <row r="88">
          <cell r="A88" t="str">
            <v>O08599</v>
          </cell>
          <cell r="B88" t="str">
            <v>sp|O08599|STXB1_MOUSE</v>
          </cell>
          <cell r="C88">
            <v>28652157.683134601</v>
          </cell>
          <cell r="D88">
            <v>28902000.565563802</v>
          </cell>
          <cell r="E88">
            <v>23386554.250733301</v>
          </cell>
          <cell r="F88">
            <v>29761172.968887899</v>
          </cell>
          <cell r="G88">
            <v>31127382.094375301</v>
          </cell>
          <cell r="H88">
            <v>30257502.4714058</v>
          </cell>
          <cell r="I88">
            <v>24503178.213119101</v>
          </cell>
          <cell r="J88">
            <v>29909910.773986202</v>
          </cell>
          <cell r="K88">
            <v>27017123.0966934</v>
          </cell>
          <cell r="L88">
            <v>28032276.5450368</v>
          </cell>
          <cell r="M88">
            <v>26522239.019134302</v>
          </cell>
          <cell r="N88">
            <v>23677317.499932799</v>
          </cell>
          <cell r="O88">
            <v>33944916.164362103</v>
          </cell>
          <cell r="P88">
            <v>29023268.670129798</v>
          </cell>
          <cell r="Q88">
            <v>26686838.458725698</v>
          </cell>
        </row>
        <row r="89">
          <cell r="A89" t="str">
            <v>O08638</v>
          </cell>
          <cell r="B89" t="str">
            <v>sp|O08638|MYH11_MOUSE</v>
          </cell>
          <cell r="C89">
            <v>68258.886391349602</v>
          </cell>
          <cell r="D89">
            <v>42985.696802462197</v>
          </cell>
          <cell r="E89">
            <v>51382.743902240603</v>
          </cell>
          <cell r="F89">
            <v>61799.281241890902</v>
          </cell>
          <cell r="G89">
            <v>59646.601499017001</v>
          </cell>
          <cell r="H89">
            <v>218039.54663941599</v>
          </cell>
          <cell r="I89">
            <v>56438.904856077097</v>
          </cell>
          <cell r="J89">
            <v>424619.709067024</v>
          </cell>
          <cell r="K89">
            <v>58877.472724697102</v>
          </cell>
          <cell r="L89">
            <v>465619.58416670101</v>
          </cell>
          <cell r="M89">
            <v>312381.68038562598</v>
          </cell>
          <cell r="N89">
            <v>47254.590327828198</v>
          </cell>
          <cell r="O89">
            <v>109257.29738561501</v>
          </cell>
          <cell r="P89">
            <v>12905.3052399353</v>
          </cell>
          <cell r="Q89">
            <v>39883.819104807597</v>
          </cell>
        </row>
        <row r="90">
          <cell r="A90" t="str">
            <v>O08648</v>
          </cell>
          <cell r="B90" t="str">
            <v>sp|O08648|M3K4_MOUSE</v>
          </cell>
          <cell r="C90">
            <v>6626.8198210167202</v>
          </cell>
          <cell r="D90">
            <v>4978.43335691218</v>
          </cell>
          <cell r="E90">
            <v>6698.0723184703002</v>
          </cell>
          <cell r="F90">
            <v>6437.6451121118498</v>
          </cell>
          <cell r="G90">
            <v>2350.6886700094301</v>
          </cell>
          <cell r="H90">
            <v>2469.3587880392902</v>
          </cell>
          <cell r="I90">
            <v>6010.1654513286203</v>
          </cell>
          <cell r="J90">
            <v>4458.0129705459804</v>
          </cell>
          <cell r="K90">
            <v>4363.3122319355698</v>
          </cell>
          <cell r="L90">
            <v>2347.59906927878</v>
          </cell>
          <cell r="M90">
            <v>12261.511946095299</v>
          </cell>
          <cell r="N90">
            <v>2283.0438551941602</v>
          </cell>
          <cell r="O90">
            <v>7321.94226815812</v>
          </cell>
          <cell r="P90">
            <v>6480.3936869148602</v>
          </cell>
          <cell r="Q90">
            <v>4571.9428804703002</v>
          </cell>
        </row>
        <row r="91">
          <cell r="A91" t="str">
            <v>O08672</v>
          </cell>
          <cell r="B91" t="str">
            <v>sp|O08672|KIFC2_MOUSE</v>
          </cell>
          <cell r="C91">
            <v>7049.5957564191303</v>
          </cell>
          <cell r="D91">
            <v>50862.251729803298</v>
          </cell>
          <cell r="E91">
            <v>73704.584893768697</v>
          </cell>
          <cell r="F91">
            <v>11823.169794283</v>
          </cell>
          <cell r="G91">
            <v>4472.6386800553701</v>
          </cell>
          <cell r="H91">
            <v>6103.2586081914496</v>
          </cell>
          <cell r="I91">
            <v>38490.898778255199</v>
          </cell>
          <cell r="J91">
            <v>43009.561694738397</v>
          </cell>
          <cell r="K91">
            <v>46139.650316279702</v>
          </cell>
          <cell r="L91">
            <v>23376.941901960399</v>
          </cell>
          <cell r="M91">
            <v>29815.7357560364</v>
          </cell>
          <cell r="N91">
            <v>50276.917071382697</v>
          </cell>
          <cell r="O91">
            <v>3689.5933383912002</v>
          </cell>
          <cell r="P91">
            <v>19250.920886493299</v>
          </cell>
          <cell r="Q91">
            <v>1225.64233872357</v>
          </cell>
        </row>
        <row r="92">
          <cell r="A92" t="str">
            <v>O08709</v>
          </cell>
          <cell r="B92" t="str">
            <v>sp|O08709|PRDX6_MOUSE</v>
          </cell>
          <cell r="C92">
            <v>8455450.52802369</v>
          </cell>
          <cell r="D92">
            <v>7592476.9104640698</v>
          </cell>
          <cell r="E92">
            <v>4964568.2695732797</v>
          </cell>
          <cell r="F92">
            <v>5472006.4704967402</v>
          </cell>
          <cell r="G92">
            <v>5805756.6412511002</v>
          </cell>
          <cell r="H92">
            <v>7344883.4220141601</v>
          </cell>
          <cell r="I92">
            <v>5030837.1466954704</v>
          </cell>
          <cell r="J92">
            <v>7515239.8347735601</v>
          </cell>
          <cell r="K92">
            <v>5271604.3441248201</v>
          </cell>
          <cell r="L92">
            <v>7059392.0823837398</v>
          </cell>
          <cell r="M92">
            <v>5920062.7860905696</v>
          </cell>
          <cell r="N92">
            <v>7903714.4682555897</v>
          </cell>
          <cell r="O92">
            <v>5062427.6081953999</v>
          </cell>
          <cell r="P92">
            <v>10329154.1351816</v>
          </cell>
          <cell r="Q92">
            <v>8021723.7966592899</v>
          </cell>
        </row>
        <row r="93">
          <cell r="A93" t="str">
            <v>O08742</v>
          </cell>
          <cell r="B93" t="str">
            <v>sp|O08742|GPV_MOUSE</v>
          </cell>
          <cell r="C93">
            <v>3436.0080513968001</v>
          </cell>
          <cell r="D93">
            <v>25595.077657957601</v>
          </cell>
          <cell r="E93">
            <v>14915.606986331301</v>
          </cell>
          <cell r="F93">
            <v>6036.2701922321203</v>
          </cell>
          <cell r="G93">
            <v>26446.2906366672</v>
          </cell>
          <cell r="H93">
            <v>35173.290343852801</v>
          </cell>
          <cell r="I93">
            <v>3041.1842311837199</v>
          </cell>
          <cell r="J93">
            <v>25393.2509107634</v>
          </cell>
          <cell r="K93">
            <v>10097.933302658101</v>
          </cell>
          <cell r="L93">
            <v>17157.671824569399</v>
          </cell>
          <cell r="M93">
            <v>25666.423452874998</v>
          </cell>
          <cell r="N93">
            <v>16258.0463193633</v>
          </cell>
          <cell r="O93">
            <v>7902.10399287771</v>
          </cell>
          <cell r="P93">
            <v>22821.5247663882</v>
          </cell>
          <cell r="Q93">
            <v>41461.421351316902</v>
          </cell>
        </row>
        <row r="94">
          <cell r="A94" t="str">
            <v>O08747</v>
          </cell>
          <cell r="B94" t="str">
            <v>sp|O08747|UNC5C_MOUSE</v>
          </cell>
          <cell r="C94">
            <v>17392.316675080801</v>
          </cell>
          <cell r="D94">
            <v>9408.2833303214993</v>
          </cell>
          <cell r="E94">
            <v>27102.122859777101</v>
          </cell>
          <cell r="F94">
            <v>34410.954414763699</v>
          </cell>
          <cell r="G94">
            <v>42032.677885775804</v>
          </cell>
          <cell r="H94">
            <v>16985.35265556</v>
          </cell>
          <cell r="I94">
            <v>22684.680177629201</v>
          </cell>
          <cell r="J94">
            <v>16791.6011620791</v>
          </cell>
          <cell r="K94">
            <v>21337.344669164198</v>
          </cell>
          <cell r="L94">
            <v>22255.059017246102</v>
          </cell>
          <cell r="M94">
            <v>10699.191913635599</v>
          </cell>
          <cell r="N94">
            <v>28308.095796653</v>
          </cell>
          <cell r="O94">
            <v>30644.304413349699</v>
          </cell>
          <cell r="P94">
            <v>3983.0844500745302</v>
          </cell>
          <cell r="Q94">
            <v>10626.322845164101</v>
          </cell>
        </row>
        <row r="95">
          <cell r="A95" t="str">
            <v>O08749</v>
          </cell>
          <cell r="B95" t="str">
            <v>sp|O08749|DLDH_MOUSE</v>
          </cell>
          <cell r="C95">
            <v>4401531.18329209</v>
          </cell>
          <cell r="D95">
            <v>4961858.1679442897</v>
          </cell>
          <cell r="E95">
            <v>6036180.9372537397</v>
          </cell>
          <cell r="F95">
            <v>5428728.9643491097</v>
          </cell>
          <cell r="G95">
            <v>4799493.06442405</v>
          </cell>
          <cell r="H95">
            <v>5236755.1710455501</v>
          </cell>
          <cell r="I95">
            <v>5574317.1530496702</v>
          </cell>
          <cell r="J95">
            <v>5477203.9552022796</v>
          </cell>
          <cell r="K95">
            <v>5360468.2156978799</v>
          </cell>
          <cell r="L95">
            <v>5002226.29062948</v>
          </cell>
          <cell r="M95">
            <v>5092850.3961746404</v>
          </cell>
          <cell r="N95">
            <v>5086071.2826707195</v>
          </cell>
          <cell r="O95">
            <v>4859990.3772734897</v>
          </cell>
          <cell r="P95">
            <v>5712208.6198706003</v>
          </cell>
          <cell r="Q95">
            <v>5048235.7355454499</v>
          </cell>
        </row>
        <row r="96">
          <cell r="A96" t="str">
            <v>O08756</v>
          </cell>
          <cell r="B96" t="str">
            <v>sp|O08756|HCD2_MOUSE</v>
          </cell>
          <cell r="C96">
            <v>575352.28428736399</v>
          </cell>
          <cell r="D96">
            <v>548948.45404941298</v>
          </cell>
          <cell r="E96">
            <v>416968.54977928998</v>
          </cell>
          <cell r="F96">
            <v>572534.17210370803</v>
          </cell>
          <cell r="G96">
            <v>532793.23105057701</v>
          </cell>
          <cell r="H96">
            <v>564259.05085999297</v>
          </cell>
          <cell r="I96">
            <v>566922.033476057</v>
          </cell>
          <cell r="J96">
            <v>623368.79144307703</v>
          </cell>
          <cell r="K96">
            <v>494628.690767325</v>
          </cell>
          <cell r="L96">
            <v>654799.21848430997</v>
          </cell>
          <cell r="M96">
            <v>665810.47140437504</v>
          </cell>
          <cell r="N96">
            <v>593948.36691139301</v>
          </cell>
          <cell r="O96">
            <v>625386.05365937599</v>
          </cell>
          <cell r="P96">
            <v>715221.51796868502</v>
          </cell>
          <cell r="Q96">
            <v>732381.84048410098</v>
          </cell>
        </row>
        <row r="97">
          <cell r="A97" t="str">
            <v>O08759</v>
          </cell>
          <cell r="B97" t="str">
            <v>sp|O08759|UBE3A_MOUSE</v>
          </cell>
          <cell r="C97">
            <v>260254.171659443</v>
          </cell>
          <cell r="D97">
            <v>226278.59398983201</v>
          </cell>
          <cell r="E97">
            <v>302612.74512754602</v>
          </cell>
          <cell r="F97">
            <v>361630.58127079799</v>
          </cell>
          <cell r="G97">
            <v>343369.200807955</v>
          </cell>
          <cell r="H97">
            <v>428927.04037373402</v>
          </cell>
          <cell r="I97">
            <v>307875.04122913</v>
          </cell>
          <cell r="J97">
            <v>291344.04752133298</v>
          </cell>
          <cell r="K97">
            <v>330955.73139352002</v>
          </cell>
          <cell r="L97">
            <v>393998.64314612601</v>
          </cell>
          <cell r="M97">
            <v>336103.64763346699</v>
          </cell>
          <cell r="N97">
            <v>347455.52465561999</v>
          </cell>
          <cell r="O97">
            <v>250783.10234204601</v>
          </cell>
          <cell r="P97">
            <v>309697.43453682098</v>
          </cell>
          <cell r="Q97">
            <v>393783.87063884002</v>
          </cell>
        </row>
        <row r="98">
          <cell r="A98" t="str">
            <v>O08784</v>
          </cell>
          <cell r="B98" t="str">
            <v>sp|O08784|TCOF_MOUSE</v>
          </cell>
          <cell r="C98">
            <v>239508.700951871</v>
          </cell>
          <cell r="D98">
            <v>549152.55083254504</v>
          </cell>
          <cell r="E98">
            <v>203312.61647739299</v>
          </cell>
          <cell r="F98">
            <v>329412.84477336903</v>
          </cell>
          <cell r="G98">
            <v>375154.70061959198</v>
          </cell>
          <cell r="H98">
            <v>607252.13611022697</v>
          </cell>
          <cell r="I98">
            <v>212977.769157659</v>
          </cell>
          <cell r="J98">
            <v>339931.36652116699</v>
          </cell>
          <cell r="K98">
            <v>169488.90454365901</v>
          </cell>
          <cell r="L98">
            <v>379204.85459700302</v>
          </cell>
          <cell r="M98">
            <v>687274.87195707206</v>
          </cell>
          <cell r="N98">
            <v>240929.009285751</v>
          </cell>
          <cell r="O98">
            <v>469315.81993121398</v>
          </cell>
          <cell r="P98">
            <v>315854.88572223898</v>
          </cell>
          <cell r="Q98">
            <v>381908.60146247997</v>
          </cell>
        </row>
        <row r="99">
          <cell r="A99" t="str">
            <v>O08788</v>
          </cell>
          <cell r="B99" t="str">
            <v>sp|O08788|DCTN1_MOUSE</v>
          </cell>
          <cell r="C99">
            <v>862639.34764836903</v>
          </cell>
          <cell r="D99">
            <v>883227.37932432001</v>
          </cell>
          <cell r="E99">
            <v>1078605.9383082199</v>
          </cell>
          <cell r="F99">
            <v>939029.65820428496</v>
          </cell>
          <cell r="G99">
            <v>1015984.63718778</v>
          </cell>
          <cell r="H99">
            <v>1173499.29706414</v>
          </cell>
          <cell r="I99">
            <v>1094676.38223371</v>
          </cell>
          <cell r="J99">
            <v>1055058.48714109</v>
          </cell>
          <cell r="K99">
            <v>881672.92676044605</v>
          </cell>
          <cell r="L99">
            <v>1195661.1395966399</v>
          </cell>
          <cell r="M99">
            <v>1301915.6452808499</v>
          </cell>
          <cell r="N99">
            <v>1110739.3517145701</v>
          </cell>
          <cell r="O99">
            <v>952054.08440256398</v>
          </cell>
          <cell r="P99">
            <v>1097604.19828786</v>
          </cell>
          <cell r="Q99">
            <v>1057434.6310141201</v>
          </cell>
        </row>
        <row r="100">
          <cell r="A100" t="str">
            <v>O08795</v>
          </cell>
          <cell r="B100" t="str">
            <v>sp|O08795|GLU2B_MOUSE</v>
          </cell>
          <cell r="C100">
            <v>826462.49220649898</v>
          </cell>
          <cell r="D100">
            <v>599897.04659315699</v>
          </cell>
          <cell r="E100">
            <v>712450.725083892</v>
          </cell>
          <cell r="F100">
            <v>561411.33326341305</v>
          </cell>
          <cell r="G100">
            <v>703469.84200228797</v>
          </cell>
          <cell r="H100">
            <v>699226.12482185301</v>
          </cell>
          <cell r="I100">
            <v>557521.10139554297</v>
          </cell>
          <cell r="J100">
            <v>675756.07434732595</v>
          </cell>
          <cell r="K100">
            <v>622011.61885768897</v>
          </cell>
          <cell r="L100">
            <v>1008267.2744062</v>
          </cell>
          <cell r="M100">
            <v>691844.42514694505</v>
          </cell>
          <cell r="N100">
            <v>778689.34299273102</v>
          </cell>
          <cell r="O100">
            <v>1060518.0233372799</v>
          </cell>
          <cell r="P100">
            <v>659804.05877471005</v>
          </cell>
          <cell r="Q100">
            <v>761366.55864237295</v>
          </cell>
        </row>
        <row r="101">
          <cell r="A101" t="str">
            <v>O08810</v>
          </cell>
          <cell r="B101" t="str">
            <v>sp|O08810|U5S1_MOUSE</v>
          </cell>
          <cell r="C101">
            <v>183479.91315060199</v>
          </cell>
          <cell r="D101">
            <v>341565.58472084103</v>
          </cell>
          <cell r="E101">
            <v>153386.29601405401</v>
          </cell>
          <cell r="F101">
            <v>199837.33365655199</v>
          </cell>
          <cell r="G101">
            <v>196108.41040027401</v>
          </cell>
          <cell r="H101">
            <v>273252.97798103699</v>
          </cell>
          <cell r="I101">
            <v>214751.116227875</v>
          </cell>
          <cell r="J101">
            <v>177743.58695396499</v>
          </cell>
          <cell r="K101">
            <v>193179.21250311501</v>
          </cell>
          <cell r="L101">
            <v>273567.223299034</v>
          </cell>
          <cell r="M101">
            <v>137973.03952706099</v>
          </cell>
          <cell r="N101">
            <v>370138.68782853801</v>
          </cell>
          <cell r="O101">
            <v>209572.72877042601</v>
          </cell>
          <cell r="P101">
            <v>257859.77295589101</v>
          </cell>
          <cell r="Q101">
            <v>142464.140984967</v>
          </cell>
        </row>
        <row r="102">
          <cell r="A102" t="str">
            <v>O08842</v>
          </cell>
          <cell r="B102" t="str">
            <v>sp|O08842|GFRA2_MOUSE</v>
          </cell>
          <cell r="C102">
            <v>92023.780755633896</v>
          </cell>
          <cell r="D102">
            <v>67509.457748893707</v>
          </cell>
          <cell r="E102">
            <v>22014.494184663701</v>
          </cell>
          <cell r="F102">
            <v>90960.624238387405</v>
          </cell>
          <cell r="G102">
            <v>99261.992641418299</v>
          </cell>
          <cell r="H102">
            <v>141185.47061380101</v>
          </cell>
          <cell r="I102">
            <v>65446.014160930397</v>
          </cell>
          <cell r="J102">
            <v>10707.093495577799</v>
          </cell>
          <cell r="K102">
            <v>58950.548170369002</v>
          </cell>
          <cell r="L102">
            <v>99714.919939819199</v>
          </cell>
          <cell r="M102">
            <v>75675.418331798093</v>
          </cell>
          <cell r="N102">
            <v>85490.756335936094</v>
          </cell>
          <cell r="O102">
            <v>47426.358322594402</v>
          </cell>
          <cell r="P102">
            <v>65029.864010309597</v>
          </cell>
          <cell r="Q102">
            <v>18673.7287148506</v>
          </cell>
        </row>
        <row r="103">
          <cell r="A103" t="str">
            <v>O08848</v>
          </cell>
          <cell r="B103" t="str">
            <v>sp|O08848|RO60_MOUSE</v>
          </cell>
          <cell r="C103">
            <v>113418.175525452</v>
          </cell>
          <cell r="D103">
            <v>157447.246284722</v>
          </cell>
          <cell r="E103">
            <v>90664.978246359606</v>
          </cell>
          <cell r="F103">
            <v>79794.204459181798</v>
          </cell>
          <cell r="G103">
            <v>110304.121059144</v>
          </cell>
          <cell r="H103">
            <v>126800.895735001</v>
          </cell>
          <cell r="I103">
            <v>97442.909441223106</v>
          </cell>
          <cell r="J103">
            <v>113684.37167327901</v>
          </cell>
          <cell r="K103">
            <v>90784.945026369096</v>
          </cell>
          <cell r="L103">
            <v>141408.40664527001</v>
          </cell>
          <cell r="M103">
            <v>118971.577931055</v>
          </cell>
          <cell r="N103">
            <v>106808.04192197</v>
          </cell>
          <cell r="O103">
            <v>92177.242154020496</v>
          </cell>
          <cell r="P103">
            <v>130801.495398378</v>
          </cell>
          <cell r="Q103">
            <v>149248.352506289</v>
          </cell>
        </row>
        <row r="104">
          <cell r="A104" t="str">
            <v>O08908</v>
          </cell>
          <cell r="B104" t="str">
            <v>sp|O08908|P85B_MOUSE</v>
          </cell>
          <cell r="C104">
            <v>154896.49180557899</v>
          </cell>
          <cell r="D104">
            <v>105729.722253495</v>
          </cell>
          <cell r="E104">
            <v>51787.940985048102</v>
          </cell>
          <cell r="F104">
            <v>132329.002089941</v>
          </cell>
          <cell r="G104">
            <v>130825.076962322</v>
          </cell>
          <cell r="H104">
            <v>189538.70127491801</v>
          </cell>
          <cell r="I104">
            <v>107445.000828384</v>
          </cell>
          <cell r="J104">
            <v>145372.96793111399</v>
          </cell>
          <cell r="K104">
            <v>47379.707181127</v>
          </cell>
          <cell r="L104">
            <v>215626.16038404999</v>
          </cell>
          <cell r="M104">
            <v>126555.789877834</v>
          </cell>
          <cell r="N104">
            <v>13311.3405591726</v>
          </cell>
          <cell r="O104">
            <v>238981.10277686099</v>
          </cell>
          <cell r="P104">
            <v>41781.660713946301</v>
          </cell>
          <cell r="Q104">
            <v>141144.61624743999</v>
          </cell>
        </row>
        <row r="105">
          <cell r="A105" t="str">
            <v>O08914</v>
          </cell>
          <cell r="B105" t="str">
            <v>sp|O08914|FAAH1_MOUSE</v>
          </cell>
          <cell r="C105">
            <v>105037.068551558</v>
          </cell>
          <cell r="D105">
            <v>191466.67856584</v>
          </cell>
          <cell r="E105">
            <v>195350.17087223</v>
          </cell>
          <cell r="F105">
            <v>184340.13819570901</v>
          </cell>
          <cell r="G105">
            <v>185116.75283150401</v>
          </cell>
          <cell r="H105">
            <v>173815.733984224</v>
          </cell>
          <cell r="I105">
            <v>188552.921774702</v>
          </cell>
          <cell r="J105">
            <v>142120.46745954</v>
          </cell>
          <cell r="K105">
            <v>155794.54442161601</v>
          </cell>
          <cell r="L105">
            <v>161980.57671274501</v>
          </cell>
          <cell r="M105">
            <v>182804.725181902</v>
          </cell>
          <cell r="N105">
            <v>187347.46317066299</v>
          </cell>
          <cell r="O105">
            <v>113456.04380875301</v>
          </cell>
          <cell r="P105">
            <v>176066.022164742</v>
          </cell>
          <cell r="Q105">
            <v>160490.97227552201</v>
          </cell>
        </row>
        <row r="106">
          <cell r="A106" t="str">
            <v>O08915</v>
          </cell>
          <cell r="B106" t="str">
            <v>sp|O08915|AIP_MOUSE</v>
          </cell>
          <cell r="C106">
            <v>154240.07220524299</v>
          </cell>
          <cell r="D106">
            <v>198907.959440779</v>
          </cell>
          <cell r="E106">
            <v>167702.32822805899</v>
          </cell>
          <cell r="F106">
            <v>156683.66425601</v>
          </cell>
          <cell r="G106">
            <v>168116.634853931</v>
          </cell>
          <cell r="H106">
            <v>156933.89813756099</v>
          </cell>
          <cell r="I106">
            <v>154313.22510473101</v>
          </cell>
          <cell r="J106">
            <v>196581.78352470201</v>
          </cell>
          <cell r="K106">
            <v>176062.33399923801</v>
          </cell>
          <cell r="L106">
            <v>233192.55835787099</v>
          </cell>
          <cell r="M106">
            <v>233044.39349228999</v>
          </cell>
          <cell r="N106">
            <v>182240.37510495901</v>
          </cell>
          <cell r="O106">
            <v>128734.969938375</v>
          </cell>
          <cell r="P106">
            <v>178228.99894725301</v>
          </cell>
          <cell r="Q106">
            <v>186086.752098823</v>
          </cell>
        </row>
        <row r="107">
          <cell r="A107" t="str">
            <v>O08917</v>
          </cell>
          <cell r="B107" t="str">
            <v>sp|O08917|FLOT1_MOUSE</v>
          </cell>
          <cell r="C107">
            <v>1228570.87972154</v>
          </cell>
          <cell r="D107">
            <v>1251485.3172802001</v>
          </cell>
          <cell r="E107">
            <v>1129523.34215285</v>
          </cell>
          <cell r="F107">
            <v>1194163.16687051</v>
          </cell>
          <cell r="G107">
            <v>1253176.4334277101</v>
          </cell>
          <cell r="H107">
            <v>1284839.60112951</v>
          </cell>
          <cell r="I107">
            <v>1149121.16557994</v>
          </cell>
          <cell r="J107">
            <v>1414394.2818171</v>
          </cell>
          <cell r="K107">
            <v>1059976.1012615201</v>
          </cell>
          <cell r="L107">
            <v>1489741.25878437</v>
          </cell>
          <cell r="M107">
            <v>1247415.79168113</v>
          </cell>
          <cell r="N107">
            <v>1163142.8142462401</v>
          </cell>
          <cell r="O107">
            <v>1447680.367698</v>
          </cell>
          <cell r="P107">
            <v>1239171.5277112301</v>
          </cell>
          <cell r="Q107">
            <v>1346922.1037024099</v>
          </cell>
        </row>
        <row r="108">
          <cell r="A108" t="str">
            <v>O08919</v>
          </cell>
          <cell r="B108" t="str">
            <v>sp|O08919|NUMBL_MOUSE</v>
          </cell>
          <cell r="C108">
            <v>106985.033352677</v>
          </cell>
          <cell r="D108">
            <v>196878.078638907</v>
          </cell>
          <cell r="E108">
            <v>118993.855174968</v>
          </cell>
          <cell r="F108">
            <v>127225.240386926</v>
          </cell>
          <cell r="G108">
            <v>143724.06709410201</v>
          </cell>
          <cell r="H108">
            <v>154639.10849509301</v>
          </cell>
          <cell r="I108">
            <v>144454.75339392101</v>
          </cell>
          <cell r="J108">
            <v>114555.26278509499</v>
          </cell>
          <cell r="K108">
            <v>126452.025383172</v>
          </cell>
          <cell r="L108">
            <v>97004.726289980099</v>
          </cell>
          <cell r="M108">
            <v>168522.21319305501</v>
          </cell>
          <cell r="N108">
            <v>145150.78937554799</v>
          </cell>
          <cell r="O108">
            <v>170619.01572048099</v>
          </cell>
          <cell r="P108">
            <v>143937.67344508501</v>
          </cell>
          <cell r="Q108">
            <v>144902.43487840999</v>
          </cell>
        </row>
        <row r="109">
          <cell r="A109" t="str">
            <v>O08989</v>
          </cell>
          <cell r="B109" t="str">
            <v>sp|O08989|RASM_MOUSE</v>
          </cell>
          <cell r="C109">
            <v>209090.99776219</v>
          </cell>
          <cell r="D109">
            <v>149263.253210989</v>
          </cell>
          <cell r="E109">
            <v>200668.75605302799</v>
          </cell>
          <cell r="F109">
            <v>196228.10182914601</v>
          </cell>
          <cell r="G109">
            <v>213997.040409557</v>
          </cell>
          <cell r="H109">
            <v>249135.27899825099</v>
          </cell>
          <cell r="I109">
            <v>207280.42284316701</v>
          </cell>
          <cell r="J109">
            <v>237065.69558125999</v>
          </cell>
          <cell r="K109">
            <v>202716.33672421399</v>
          </cell>
          <cell r="L109">
            <v>197618.830977976</v>
          </cell>
          <cell r="M109">
            <v>178675.19753145301</v>
          </cell>
          <cell r="N109">
            <v>242899.96383910399</v>
          </cell>
          <cell r="O109">
            <v>166196.777480752</v>
          </cell>
          <cell r="P109">
            <v>187045.965238209</v>
          </cell>
          <cell r="Q109">
            <v>197206.90855423099</v>
          </cell>
        </row>
        <row r="110">
          <cell r="A110" t="str">
            <v>O08997</v>
          </cell>
          <cell r="B110" t="str">
            <v>sp|O08997|ATOX1_MOUSE</v>
          </cell>
          <cell r="C110">
            <v>97297.130339687006</v>
          </cell>
          <cell r="D110">
            <v>470954.31342830497</v>
          </cell>
          <cell r="E110">
            <v>98022.998297662707</v>
          </cell>
          <cell r="F110">
            <v>639913.65914889297</v>
          </cell>
          <cell r="G110">
            <v>246829.33187295101</v>
          </cell>
          <cell r="H110">
            <v>252197.13803249199</v>
          </cell>
          <cell r="I110">
            <v>690244.22474597604</v>
          </cell>
          <cell r="J110">
            <v>476384.15351299301</v>
          </cell>
          <cell r="K110">
            <v>620716.97950597794</v>
          </cell>
          <cell r="L110">
            <v>373103.907561047</v>
          </cell>
          <cell r="M110">
            <v>453198.72627327399</v>
          </cell>
          <cell r="N110">
            <v>624707.60463287297</v>
          </cell>
          <cell r="O110">
            <v>318949.11855835601</v>
          </cell>
          <cell r="P110">
            <v>63720.667799152201</v>
          </cell>
          <cell r="Q110">
            <v>337203.43827966799</v>
          </cell>
        </row>
        <row r="111">
          <cell r="A111" t="str">
            <v>O09012</v>
          </cell>
          <cell r="B111" t="str">
            <v>sp|O09012|PEX5_MOUSE</v>
          </cell>
          <cell r="C111">
            <v>40277.655512245998</v>
          </cell>
          <cell r="D111">
            <v>73191.938012790793</v>
          </cell>
          <cell r="E111">
            <v>6987.5010005362501</v>
          </cell>
          <cell r="F111">
            <v>37763.0111831576</v>
          </cell>
          <cell r="G111">
            <v>8510.4927716283601</v>
          </cell>
          <cell r="H111">
            <v>68500.950920684001</v>
          </cell>
          <cell r="I111">
            <v>44332.044201903802</v>
          </cell>
          <cell r="J111">
            <v>3101.0144176372</v>
          </cell>
          <cell r="K111">
            <v>83413.415144853905</v>
          </cell>
          <cell r="L111">
            <v>87396.584829476298</v>
          </cell>
          <cell r="M111">
            <v>76534.657897617202</v>
          </cell>
          <cell r="N111">
            <v>33125.975981551201</v>
          </cell>
          <cell r="O111">
            <v>37946.214108022097</v>
          </cell>
          <cell r="P111">
            <v>8030.0538110184398</v>
          </cell>
          <cell r="Q111">
            <v>89573.127110254005</v>
          </cell>
        </row>
        <row r="112">
          <cell r="A112" t="str">
            <v>O09061</v>
          </cell>
          <cell r="B112" t="str">
            <v>sp|O09061|PSB1_MOUSE</v>
          </cell>
          <cell r="C112">
            <v>919146.35687959404</v>
          </cell>
          <cell r="D112">
            <v>875826.765639761</v>
          </cell>
          <cell r="E112">
            <v>646632.01675750501</v>
          </cell>
          <cell r="F112">
            <v>952816.50106251705</v>
          </cell>
          <cell r="G112">
            <v>899090.44349502202</v>
          </cell>
          <cell r="H112">
            <v>1281798.5029356</v>
          </cell>
          <cell r="I112">
            <v>890412.29645104497</v>
          </cell>
          <cell r="J112">
            <v>1135180.5901148201</v>
          </cell>
          <cell r="K112">
            <v>749919.97503849305</v>
          </cell>
          <cell r="L112">
            <v>1210058.5237621199</v>
          </cell>
          <cell r="M112">
            <v>1242976.72842772</v>
          </cell>
          <cell r="N112">
            <v>1066730.69333224</v>
          </cell>
          <cell r="O112">
            <v>1325090.7161015</v>
          </cell>
          <cell r="P112">
            <v>1052541.5120647401</v>
          </cell>
          <cell r="Q112">
            <v>1210085.0251543201</v>
          </cell>
        </row>
        <row r="113">
          <cell r="A113" t="str">
            <v>O09111</v>
          </cell>
          <cell r="B113" t="str">
            <v>sp|O09111|NDUBB_MOUSE</v>
          </cell>
          <cell r="C113">
            <v>1455476.5218648601</v>
          </cell>
          <cell r="D113">
            <v>1045620.33408034</v>
          </cell>
          <cell r="E113">
            <v>1677188.5014575301</v>
          </cell>
          <cell r="F113">
            <v>1436338.6735336699</v>
          </cell>
          <cell r="G113">
            <v>1168225.69180243</v>
          </cell>
          <cell r="H113">
            <v>1108804.37008876</v>
          </cell>
          <cell r="I113">
            <v>1508844.1681202</v>
          </cell>
          <cell r="J113">
            <v>1120935.7134292601</v>
          </cell>
          <cell r="K113">
            <v>1234302.0322008601</v>
          </cell>
          <cell r="L113">
            <v>1045657.13447782</v>
          </cell>
          <cell r="M113">
            <v>1255124.7651607301</v>
          </cell>
          <cell r="N113">
            <v>1330536.4300340901</v>
          </cell>
          <cell r="O113">
            <v>986987.65012083203</v>
          </cell>
          <cell r="P113">
            <v>1485989.87639947</v>
          </cell>
          <cell r="Q113">
            <v>1060816.1301774499</v>
          </cell>
        </row>
        <row r="114">
          <cell r="A114" t="str">
            <v>O09114</v>
          </cell>
          <cell r="B114" t="str">
            <v>sp|O09114|PTGDS_MOUSE</v>
          </cell>
          <cell r="C114">
            <v>30035.644355291501</v>
          </cell>
          <cell r="D114">
            <v>80753.028678282295</v>
          </cell>
          <cell r="E114">
            <v>97303.904903527393</v>
          </cell>
          <cell r="F114">
            <v>105494.327604925</v>
          </cell>
          <cell r="G114">
            <v>12874.7373947167</v>
          </cell>
          <cell r="H114">
            <v>21304.931437517898</v>
          </cell>
          <cell r="I114">
            <v>108740.83764006</v>
          </cell>
          <cell r="J114">
            <v>148261.15768865499</v>
          </cell>
          <cell r="K114">
            <v>14499.396481629999</v>
          </cell>
          <cell r="L114">
            <v>17841.571527975499</v>
          </cell>
          <cell r="M114">
            <v>75402.567654004699</v>
          </cell>
          <cell r="N114">
            <v>4396.9083532963195</v>
          </cell>
          <cell r="O114">
            <v>93192.054298328498</v>
          </cell>
          <cell r="P114">
            <v>7563.3840549352999</v>
          </cell>
          <cell r="Q114">
            <v>70428.122714070996</v>
          </cell>
        </row>
        <row r="115">
          <cell r="A115" t="str">
            <v>O09131</v>
          </cell>
          <cell r="B115" t="str">
            <v>sp|O09131|GSTO1_MOUSE</v>
          </cell>
          <cell r="C115">
            <v>300183.220914256</v>
          </cell>
          <cell r="D115">
            <v>273248.93651588698</v>
          </cell>
          <cell r="E115">
            <v>348697.84884735901</v>
          </cell>
          <cell r="F115">
            <v>278659.708893153</v>
          </cell>
          <cell r="G115">
            <v>316291.19051588699</v>
          </cell>
          <cell r="H115">
            <v>256864.60035984599</v>
          </cell>
          <cell r="I115">
            <v>406559.40509689401</v>
          </cell>
          <cell r="J115">
            <v>378756.77704305103</v>
          </cell>
          <cell r="K115">
            <v>400912.46042332798</v>
          </cell>
          <cell r="L115">
            <v>333554.978986901</v>
          </cell>
          <cell r="M115">
            <v>288820.85914089199</v>
          </cell>
          <cell r="N115">
            <v>342131.71644701</v>
          </cell>
          <cell r="O115">
            <v>370689.438930645</v>
          </cell>
          <cell r="P115">
            <v>440042.31226997898</v>
          </cell>
          <cell r="Q115">
            <v>342758.32207282598</v>
          </cell>
        </row>
        <row r="116">
          <cell r="A116" t="str">
            <v>O09172</v>
          </cell>
          <cell r="B116" t="str">
            <v>sp|O09172|GSH0_MOUSE</v>
          </cell>
          <cell r="C116">
            <v>58202.910224377498</v>
          </cell>
          <cell r="D116">
            <v>70061.138803137495</v>
          </cell>
          <cell r="E116">
            <v>54214.4058497519</v>
          </cell>
          <cell r="F116">
            <v>4342.6171170344796</v>
          </cell>
          <cell r="G116">
            <v>65899.570897050304</v>
          </cell>
          <cell r="H116">
            <v>75417.147897228002</v>
          </cell>
          <cell r="I116">
            <v>64151.4944553854</v>
          </cell>
          <cell r="J116">
            <v>65321.530288244103</v>
          </cell>
          <cell r="K116">
            <v>85705.454382038399</v>
          </cell>
          <cell r="L116">
            <v>11358.943312572999</v>
          </cell>
          <cell r="M116">
            <v>65749.4624198151</v>
          </cell>
          <cell r="N116">
            <v>93025.990030043904</v>
          </cell>
          <cell r="O116">
            <v>9809.5268379024292</v>
          </cell>
          <cell r="P116">
            <v>76795.431915281093</v>
          </cell>
          <cell r="Q116">
            <v>41847.619390410102</v>
          </cell>
        </row>
        <row r="117">
          <cell r="A117" t="str">
            <v>O35066</v>
          </cell>
          <cell r="B117" t="str">
            <v>sp|O35066|KIF3C_MOUSE</v>
          </cell>
          <cell r="C117">
            <v>76593.467966513999</v>
          </cell>
          <cell r="D117">
            <v>104173.114877995</v>
          </cell>
          <cell r="E117">
            <v>91371.964332475603</v>
          </cell>
          <cell r="F117">
            <v>99950.208227552706</v>
          </cell>
          <cell r="G117">
            <v>85933.108304594003</v>
          </cell>
          <cell r="H117">
            <v>101260.99537188</v>
          </cell>
          <cell r="I117">
            <v>104784.73211195599</v>
          </cell>
          <cell r="J117">
            <v>99149.096032779897</v>
          </cell>
          <cell r="K117">
            <v>90122.832581668103</v>
          </cell>
          <cell r="L117">
            <v>97212.857747204995</v>
          </cell>
          <cell r="M117">
            <v>94502.433734963503</v>
          </cell>
          <cell r="N117">
            <v>110671.53674495799</v>
          </cell>
          <cell r="O117">
            <v>97847.249569363805</v>
          </cell>
          <cell r="P117">
            <v>103947.162581625</v>
          </cell>
          <cell r="Q117">
            <v>117921.72144161499</v>
          </cell>
        </row>
        <row r="118">
          <cell r="A118" t="str">
            <v>O35083</v>
          </cell>
          <cell r="B118" t="str">
            <v>sp|O35083|PLCA_MOUSE</v>
          </cell>
          <cell r="C118">
            <v>74685.472441616395</v>
          </cell>
          <cell r="D118">
            <v>83002.757736017797</v>
          </cell>
          <cell r="E118">
            <v>82919.2478857151</v>
          </cell>
          <cell r="F118">
            <v>58259.250633803204</v>
          </cell>
          <cell r="G118">
            <v>88220.3568458964</v>
          </cell>
          <cell r="H118">
            <v>65368.536441039403</v>
          </cell>
          <cell r="I118">
            <v>93352.613097524794</v>
          </cell>
          <cell r="J118">
            <v>110392.451296418</v>
          </cell>
          <cell r="K118">
            <v>95922.991053539095</v>
          </cell>
          <cell r="L118">
            <v>33988.9728593049</v>
          </cell>
          <cell r="M118">
            <v>106249.98966557599</v>
          </cell>
          <cell r="N118">
            <v>104604.314800975</v>
          </cell>
          <cell r="O118">
            <v>120784.0121777</v>
          </cell>
          <cell r="P118">
            <v>79732.036521069094</v>
          </cell>
          <cell r="Q118">
            <v>24584.068840460601</v>
          </cell>
        </row>
        <row r="119">
          <cell r="A119" t="str">
            <v>O35089</v>
          </cell>
          <cell r="B119" t="str">
            <v>sp|O35089|CNIH2_MOUSE</v>
          </cell>
          <cell r="C119">
            <v>104697.852096223</v>
          </cell>
          <cell r="D119">
            <v>686773.04918128403</v>
          </cell>
          <cell r="E119">
            <v>85847.394503708696</v>
          </cell>
          <cell r="F119">
            <v>66516.978456472905</v>
          </cell>
          <cell r="G119">
            <v>95722.617945341699</v>
          </cell>
          <cell r="H119">
            <v>131842.19254617</v>
          </cell>
          <cell r="I119">
            <v>94650.875202009105</v>
          </cell>
          <cell r="J119">
            <v>101634.13151925099</v>
          </cell>
          <cell r="K119">
            <v>46392.584460764403</v>
          </cell>
          <cell r="L119">
            <v>548488.18379059702</v>
          </cell>
          <cell r="M119">
            <v>161974.681280433</v>
          </cell>
          <cell r="N119">
            <v>581465.29810478701</v>
          </cell>
          <cell r="O119">
            <v>107878.26603298599</v>
          </cell>
          <cell r="P119">
            <v>51375.146010173099</v>
          </cell>
          <cell r="Q119">
            <v>91776.356009774696</v>
          </cell>
        </row>
        <row r="120">
          <cell r="A120" t="str">
            <v>O35098</v>
          </cell>
          <cell r="B120" t="str">
            <v>sp|O35098|DPYL4_MOUSE</v>
          </cell>
          <cell r="C120">
            <v>1144834.94805773</v>
          </cell>
          <cell r="D120">
            <v>946165.93528706697</v>
          </cell>
          <cell r="E120">
            <v>935470.55907071102</v>
          </cell>
          <cell r="F120">
            <v>1074774.97899918</v>
          </cell>
          <cell r="G120">
            <v>1099191.24534664</v>
          </cell>
          <cell r="H120">
            <v>1244649.0710817401</v>
          </cell>
          <cell r="I120">
            <v>1033756.31680995</v>
          </cell>
          <cell r="J120">
            <v>1230506.30540902</v>
          </cell>
          <cell r="K120">
            <v>1209336.2229875</v>
          </cell>
          <cell r="L120">
            <v>1118821.4017306501</v>
          </cell>
          <cell r="M120">
            <v>839516.54559271201</v>
          </cell>
          <cell r="N120">
            <v>1038933.68286951</v>
          </cell>
          <cell r="O120">
            <v>1211723.6341216699</v>
          </cell>
          <cell r="P120">
            <v>1282337.40141896</v>
          </cell>
          <cell r="Q120">
            <v>1167217.0259867599</v>
          </cell>
        </row>
        <row r="121">
          <cell r="A121" t="str">
            <v>O35099</v>
          </cell>
          <cell r="B121" t="str">
            <v>sp|O35099|M3K5_MOUSE</v>
          </cell>
          <cell r="C121">
            <v>13847.7059847685</v>
          </cell>
          <cell r="D121">
            <v>38677.247592774802</v>
          </cell>
          <cell r="E121">
            <v>12318.224933822599</v>
          </cell>
          <cell r="F121">
            <v>5069.7218040562902</v>
          </cell>
          <cell r="G121">
            <v>38678.175855965397</v>
          </cell>
          <cell r="H121">
            <v>28082.285087299799</v>
          </cell>
          <cell r="I121">
            <v>36684.079909130902</v>
          </cell>
          <cell r="J121">
            <v>42874.551103489102</v>
          </cell>
          <cell r="K121">
            <v>34098.888773034501</v>
          </cell>
          <cell r="L121">
            <v>7790.4531128567696</v>
          </cell>
          <cell r="M121">
            <v>18201.097414829001</v>
          </cell>
          <cell r="N121">
            <v>26241.5463228064</v>
          </cell>
          <cell r="O121">
            <v>19732.5886209284</v>
          </cell>
          <cell r="P121">
            <v>35642.235266167103</v>
          </cell>
          <cell r="Q121">
            <v>12186.908858816099</v>
          </cell>
        </row>
        <row r="122">
          <cell r="A122" t="str">
            <v>O35126</v>
          </cell>
          <cell r="B122" t="str">
            <v>sp|O35126|ATN1_MOUSE</v>
          </cell>
          <cell r="C122">
            <v>4056.33740299292</v>
          </cell>
          <cell r="D122">
            <v>50440.351753822397</v>
          </cell>
          <cell r="E122">
            <v>41988.059573133003</v>
          </cell>
          <cell r="F122">
            <v>21481.996875178</v>
          </cell>
          <cell r="G122">
            <v>29881.5774188496</v>
          </cell>
          <cell r="H122">
            <v>12585.778391608599</v>
          </cell>
          <cell r="I122">
            <v>20519.383938811501</v>
          </cell>
          <cell r="J122">
            <v>32767.7919433848</v>
          </cell>
          <cell r="K122">
            <v>27276.692912544</v>
          </cell>
          <cell r="L122">
            <v>35386.3394818097</v>
          </cell>
          <cell r="M122">
            <v>32595.975720095401</v>
          </cell>
          <cell r="N122">
            <v>27077.722754166301</v>
          </cell>
          <cell r="O122">
            <v>6136.7065446766701</v>
          </cell>
          <cell r="P122">
            <v>35736.442511880901</v>
          </cell>
          <cell r="Q122">
            <v>59672.571254438197</v>
          </cell>
        </row>
        <row r="123">
          <cell r="A123" t="str">
            <v>O35127</v>
          </cell>
          <cell r="B123" t="str">
            <v>sp|O35127|C10_MOUSE</v>
          </cell>
          <cell r="C123">
            <v>92403.940265061203</v>
          </cell>
          <cell r="D123">
            <v>87914.248610870607</v>
          </cell>
          <cell r="E123">
            <v>117137.12271687201</v>
          </cell>
          <cell r="F123">
            <v>33883.910334522603</v>
          </cell>
          <cell r="G123">
            <v>71501.811581963106</v>
          </cell>
          <cell r="H123">
            <v>117512.779384471</v>
          </cell>
          <cell r="I123">
            <v>150038.37697201301</v>
          </cell>
          <cell r="J123">
            <v>38233.020581530604</v>
          </cell>
          <cell r="K123">
            <v>153340.49855036</v>
          </cell>
          <cell r="L123">
            <v>145578.839308414</v>
          </cell>
          <cell r="M123">
            <v>235362.48720757899</v>
          </cell>
          <cell r="N123">
            <v>93269.050311691404</v>
          </cell>
          <cell r="O123">
            <v>251742.22375254499</v>
          </cell>
          <cell r="P123">
            <v>148495.99507313699</v>
          </cell>
          <cell r="Q123">
            <v>109295.115185143</v>
          </cell>
        </row>
        <row r="124">
          <cell r="A124" t="str">
            <v>O35129</v>
          </cell>
          <cell r="B124" t="str">
            <v>sp|O35129|PHB2_MOUSE</v>
          </cell>
          <cell r="C124">
            <v>3901665.0281423698</v>
          </cell>
          <cell r="D124">
            <v>3751149.2593897302</v>
          </cell>
          <cell r="E124">
            <v>4006077.5826767702</v>
          </cell>
          <cell r="F124">
            <v>4185261.5891058999</v>
          </cell>
          <cell r="G124">
            <v>3992049.5504276399</v>
          </cell>
          <cell r="H124">
            <v>4090968.3828463499</v>
          </cell>
          <cell r="I124">
            <v>4135590.6535494099</v>
          </cell>
          <cell r="J124">
            <v>4029155.8572523701</v>
          </cell>
          <cell r="K124">
            <v>3685661.2694087401</v>
          </cell>
          <cell r="L124">
            <v>3821008.22454907</v>
          </cell>
          <cell r="M124">
            <v>3644352.1634790199</v>
          </cell>
          <cell r="N124">
            <v>3924715.1838869401</v>
          </cell>
          <cell r="O124">
            <v>3862265.0939596002</v>
          </cell>
          <cell r="P124">
            <v>4529823.9295620704</v>
          </cell>
          <cell r="Q124">
            <v>4233899.9132776</v>
          </cell>
        </row>
        <row r="125">
          <cell r="A125" t="str">
            <v>O35136</v>
          </cell>
          <cell r="B125" t="str">
            <v>sp|O35136|NCAM2_MOUSE</v>
          </cell>
          <cell r="C125">
            <v>830026.27175705996</v>
          </cell>
          <cell r="D125">
            <v>1018630.5743515</v>
          </cell>
          <cell r="E125">
            <v>937102.45545857504</v>
          </cell>
          <cell r="F125">
            <v>982863.06947341305</v>
          </cell>
          <cell r="G125">
            <v>1128489.8336472099</v>
          </cell>
          <cell r="H125">
            <v>1128883.50634451</v>
          </cell>
          <cell r="I125">
            <v>1008984.85383204</v>
          </cell>
          <cell r="J125">
            <v>1085631.5032664</v>
          </cell>
          <cell r="K125">
            <v>967958.475257001</v>
          </cell>
          <cell r="L125">
            <v>1174759.16467036</v>
          </cell>
          <cell r="M125">
            <v>873815.92205532105</v>
          </cell>
          <cell r="N125">
            <v>980143.169794271</v>
          </cell>
          <cell r="O125">
            <v>1314213.4979266101</v>
          </cell>
          <cell r="P125">
            <v>1109013.9043703</v>
          </cell>
          <cell r="Q125">
            <v>1127254.0773251301</v>
          </cell>
        </row>
        <row r="126">
          <cell r="A126" t="str">
            <v>O35143</v>
          </cell>
          <cell r="B126" t="str">
            <v>sp|O35143|ATIF1_MOUSE</v>
          </cell>
          <cell r="C126">
            <v>754606.58043723297</v>
          </cell>
          <cell r="D126">
            <v>517388.32020077202</v>
          </cell>
          <cell r="E126">
            <v>516861.68960279302</v>
          </cell>
          <cell r="F126">
            <v>594619.60304811504</v>
          </cell>
          <cell r="G126">
            <v>490377.39844816498</v>
          </cell>
          <cell r="H126">
            <v>379385.05531305698</v>
          </cell>
          <cell r="I126">
            <v>552452.70813223196</v>
          </cell>
          <cell r="J126">
            <v>552180.51559554297</v>
          </cell>
          <cell r="K126">
            <v>784266.33050819405</v>
          </cell>
          <cell r="L126">
            <v>398972.028858757</v>
          </cell>
          <cell r="M126">
            <v>321321.67006655602</v>
          </cell>
          <cell r="N126">
            <v>554340.99715640198</v>
          </cell>
          <cell r="O126">
            <v>415599.96241056698</v>
          </cell>
          <cell r="P126">
            <v>435446.77575451299</v>
          </cell>
          <cell r="Q126">
            <v>341837.23757462</v>
          </cell>
        </row>
        <row r="127">
          <cell r="A127" t="str">
            <v>O35226</v>
          </cell>
          <cell r="B127" t="str">
            <v>sp|O35226|PSMD4_MOUSE</v>
          </cell>
          <cell r="C127">
            <v>52792.832945360802</v>
          </cell>
          <cell r="D127">
            <v>81508.100510250006</v>
          </cell>
          <cell r="E127">
            <v>87524.053371773596</v>
          </cell>
          <cell r="F127">
            <v>99815.936875996194</v>
          </cell>
          <cell r="G127">
            <v>68541.830274172098</v>
          </cell>
          <cell r="H127">
            <v>119818.121550836</v>
          </cell>
          <cell r="I127">
            <v>62274.733237139801</v>
          </cell>
          <cell r="J127">
            <v>44690.497678213702</v>
          </cell>
          <cell r="K127">
            <v>52261.558736159503</v>
          </cell>
          <cell r="L127">
            <v>69138.885677968196</v>
          </cell>
          <cell r="M127">
            <v>77592.549916464806</v>
          </cell>
          <cell r="N127">
            <v>47292.669584614297</v>
          </cell>
          <cell r="O127">
            <v>83908.486192493903</v>
          </cell>
          <cell r="P127">
            <v>56641.394165362501</v>
          </cell>
          <cell r="Q127">
            <v>31426.258533179102</v>
          </cell>
        </row>
        <row r="128">
          <cell r="A128" t="str">
            <v>O35239</v>
          </cell>
          <cell r="B128" t="str">
            <v>sp|O35239|PTN9_MOUSE</v>
          </cell>
          <cell r="C128">
            <v>174438.18371699101</v>
          </cell>
          <cell r="D128">
            <v>196867.40699985699</v>
          </cell>
          <cell r="E128">
            <v>157966.955164821</v>
          </cell>
          <cell r="F128">
            <v>79038.457410127405</v>
          </cell>
          <cell r="G128">
            <v>77339.2620132437</v>
          </cell>
          <cell r="H128">
            <v>244952.63298197399</v>
          </cell>
          <cell r="I128">
            <v>150051.36002234701</v>
          </cell>
          <cell r="J128">
            <v>118199.54510872401</v>
          </cell>
          <cell r="K128">
            <v>151859.625418307</v>
          </cell>
          <cell r="L128">
            <v>169689.63682868899</v>
          </cell>
          <cell r="M128">
            <v>209166.87932878299</v>
          </cell>
          <cell r="N128">
            <v>174454.119489137</v>
          </cell>
          <cell r="O128">
            <v>128742.31153788599</v>
          </cell>
          <cell r="P128">
            <v>174731.87986311401</v>
          </cell>
          <cell r="Q128">
            <v>207107.092569909</v>
          </cell>
        </row>
        <row r="129">
          <cell r="A129" t="str">
            <v>O35250</v>
          </cell>
          <cell r="B129" t="str">
            <v>sp|O35250|EXOC7_MOUSE</v>
          </cell>
          <cell r="C129">
            <v>161531.22412177199</v>
          </cell>
          <cell r="D129">
            <v>58406.389112566903</v>
          </cell>
          <cell r="E129">
            <v>96601.544665918205</v>
          </cell>
          <cell r="F129">
            <v>123932.31099908899</v>
          </cell>
          <cell r="G129">
            <v>124840.96617782299</v>
          </cell>
          <cell r="H129">
            <v>91412.833415986301</v>
          </cell>
          <cell r="I129">
            <v>242597.02659694501</v>
          </cell>
          <cell r="J129">
            <v>128223.428524277</v>
          </cell>
          <cell r="K129">
            <v>208329.753651821</v>
          </cell>
          <cell r="L129">
            <v>144276.895200723</v>
          </cell>
          <cell r="M129">
            <v>206620.496860835</v>
          </cell>
          <cell r="N129">
            <v>216535.894408908</v>
          </cell>
          <cell r="O129">
            <v>103280.992369766</v>
          </cell>
          <cell r="P129">
            <v>209832.68977724199</v>
          </cell>
          <cell r="Q129">
            <v>150599.698108713</v>
          </cell>
        </row>
        <row r="130">
          <cell r="A130" t="str">
            <v>O35286</v>
          </cell>
          <cell r="B130" t="str">
            <v>sp|O35286|DHX15_MOUSE</v>
          </cell>
          <cell r="C130">
            <v>203032.658995437</v>
          </cell>
          <cell r="D130">
            <v>218487.82958708401</v>
          </cell>
          <cell r="E130">
            <v>166428.65074768901</v>
          </cell>
          <cell r="F130">
            <v>161798.18509069801</v>
          </cell>
          <cell r="G130">
            <v>58152.064865575499</v>
          </cell>
          <cell r="H130">
            <v>62978.506641367901</v>
          </cell>
          <cell r="I130">
            <v>187833.50079336201</v>
          </cell>
          <cell r="J130">
            <v>170112.74479201599</v>
          </cell>
          <cell r="K130">
            <v>187751.52123284101</v>
          </cell>
          <cell r="L130">
            <v>52272.873884456501</v>
          </cell>
          <cell r="M130">
            <v>140594.58044480701</v>
          </cell>
          <cell r="N130">
            <v>212681.804236258</v>
          </cell>
          <cell r="O130">
            <v>199775.173777544</v>
          </cell>
          <cell r="P130">
            <v>204101.80975386899</v>
          </cell>
          <cell r="Q130">
            <v>215661.17025633599</v>
          </cell>
        </row>
        <row r="131">
          <cell r="A131" t="str">
            <v>O35295</v>
          </cell>
          <cell r="B131" t="str">
            <v>sp|O35295|PURB_MOUSE</v>
          </cell>
          <cell r="C131">
            <v>285161.07601056999</v>
          </cell>
          <cell r="D131">
            <v>424370.65713704698</v>
          </cell>
          <cell r="E131">
            <v>466058.32495367603</v>
          </cell>
          <cell r="F131">
            <v>445932.429697624</v>
          </cell>
          <cell r="G131">
            <v>467236.06506186601</v>
          </cell>
          <cell r="H131">
            <v>486406.57766365801</v>
          </cell>
          <cell r="I131">
            <v>505356.20551309601</v>
          </cell>
          <cell r="J131">
            <v>327880.59074830299</v>
          </cell>
          <cell r="K131">
            <v>490787.50728474301</v>
          </cell>
          <cell r="L131">
            <v>308435.29922996601</v>
          </cell>
          <cell r="M131">
            <v>502047.10860567499</v>
          </cell>
          <cell r="N131">
            <v>499812.983629247</v>
          </cell>
          <cell r="O131">
            <v>398794.06750309502</v>
          </cell>
          <cell r="P131">
            <v>419516.10507458099</v>
          </cell>
          <cell r="Q131">
            <v>968555.92197514896</v>
          </cell>
        </row>
        <row r="132">
          <cell r="A132" t="str">
            <v>O35326</v>
          </cell>
          <cell r="B132" t="str">
            <v>sp|O35326|SRSF5_MOUSE</v>
          </cell>
          <cell r="C132">
            <v>418071.38052395999</v>
          </cell>
          <cell r="D132">
            <v>366938.00452667498</v>
          </cell>
          <cell r="E132">
            <v>405722.40202173899</v>
          </cell>
          <cell r="F132">
            <v>450702.33157990698</v>
          </cell>
          <cell r="G132">
            <v>415148.03634971299</v>
          </cell>
          <cell r="H132">
            <v>425697.77276139101</v>
          </cell>
          <cell r="I132">
            <v>540935.49352920102</v>
          </cell>
          <cell r="J132">
            <v>474704.85517955001</v>
          </cell>
          <cell r="K132">
            <v>485669.05662391102</v>
          </cell>
          <cell r="L132">
            <v>542558.50635166501</v>
          </cell>
          <cell r="M132">
            <v>387114.33869934001</v>
          </cell>
          <cell r="N132">
            <v>525441.11227640405</v>
          </cell>
          <cell r="O132">
            <v>409527.01932228298</v>
          </cell>
          <cell r="P132">
            <v>488157.09092790901</v>
          </cell>
          <cell r="Q132">
            <v>478250.36942498502</v>
          </cell>
        </row>
        <row r="133">
          <cell r="A133" t="str">
            <v>O35343</v>
          </cell>
          <cell r="B133" t="str">
            <v>sp|O35343|IMA3_MOUSE</v>
          </cell>
          <cell r="C133">
            <v>62738.672171136401</v>
          </cell>
          <cell r="D133">
            <v>76291.103503421793</v>
          </cell>
          <cell r="E133">
            <v>42783.999949209203</v>
          </cell>
          <cell r="F133">
            <v>68455.834796419906</v>
          </cell>
          <cell r="G133">
            <v>67134.744485134899</v>
          </cell>
          <cell r="H133">
            <v>84283.318405029204</v>
          </cell>
          <cell r="I133">
            <v>39141.294313049701</v>
          </cell>
          <cell r="J133">
            <v>82141.410780570499</v>
          </cell>
          <cell r="K133">
            <v>23680.305719256299</v>
          </cell>
          <cell r="L133">
            <v>94465.075760567794</v>
          </cell>
          <cell r="M133">
            <v>70155.816072504502</v>
          </cell>
          <cell r="N133">
            <v>137986.69954641</v>
          </cell>
          <cell r="O133">
            <v>76767.231221997499</v>
          </cell>
          <cell r="P133">
            <v>50257.6346707423</v>
          </cell>
          <cell r="Q133">
            <v>86248.286968491302</v>
          </cell>
        </row>
        <row r="134">
          <cell r="A134" t="str">
            <v>O35344</v>
          </cell>
          <cell r="B134" t="str">
            <v>sp|O35344|IMA4_MOUSE</v>
          </cell>
          <cell r="C134">
            <v>143158.19178542501</v>
          </cell>
          <cell r="D134">
            <v>183123.97125734101</v>
          </cell>
          <cell r="E134">
            <v>145989.44689254</v>
          </cell>
          <cell r="F134">
            <v>156118.418409662</v>
          </cell>
          <cell r="G134">
            <v>107166.842012918</v>
          </cell>
          <cell r="H134">
            <v>110948.656933618</v>
          </cell>
          <cell r="I134">
            <v>153336.50081187399</v>
          </cell>
          <cell r="J134">
            <v>107066.951032532</v>
          </cell>
          <cell r="K134">
            <v>124535.363132075</v>
          </cell>
          <cell r="L134">
            <v>98036.430126792504</v>
          </cell>
          <cell r="M134">
            <v>130952.037228393</v>
          </cell>
          <cell r="N134">
            <v>152445.81660673901</v>
          </cell>
          <cell r="O134">
            <v>113708.118852781</v>
          </cell>
          <cell r="P134">
            <v>164193.98247755499</v>
          </cell>
          <cell r="Q134">
            <v>88266.024556234101</v>
          </cell>
        </row>
        <row r="135">
          <cell r="A135" t="str">
            <v>O35345</v>
          </cell>
          <cell r="B135" t="str">
            <v>sp|O35345|IMA7_MOUSE</v>
          </cell>
          <cell r="C135">
            <v>50759.852293319404</v>
          </cell>
          <cell r="D135">
            <v>45137.477661305697</v>
          </cell>
          <cell r="E135">
            <v>82903.594440823596</v>
          </cell>
          <cell r="F135">
            <v>71491.460539376698</v>
          </cell>
          <cell r="G135">
            <v>148668.98123062801</v>
          </cell>
          <cell r="H135">
            <v>50619.209448081798</v>
          </cell>
          <cell r="I135">
            <v>49421.224934253099</v>
          </cell>
          <cell r="J135">
            <v>79911.365779962507</v>
          </cell>
          <cell r="K135">
            <v>65077.795685759302</v>
          </cell>
          <cell r="L135">
            <v>56321.641489797599</v>
          </cell>
          <cell r="M135">
            <v>9530.8802081965605</v>
          </cell>
          <cell r="N135">
            <v>66380.179341803901</v>
          </cell>
          <cell r="O135">
            <v>22433.0966285863</v>
          </cell>
          <cell r="P135">
            <v>20106.834382243502</v>
          </cell>
          <cell r="Q135">
            <v>123193.609483775</v>
          </cell>
        </row>
        <row r="136">
          <cell r="A136" t="str">
            <v>O35350</v>
          </cell>
          <cell r="B136" t="str">
            <v>sp|O35350|CAN1_MOUSE</v>
          </cell>
          <cell r="C136">
            <v>43490.521176562899</v>
          </cell>
          <cell r="D136">
            <v>39683.905229816002</v>
          </cell>
          <cell r="E136">
            <v>65589.969511123694</v>
          </cell>
          <cell r="F136">
            <v>12468.7060482571</v>
          </cell>
          <cell r="G136">
            <v>64750.413467846403</v>
          </cell>
          <cell r="H136">
            <v>55034.088430853903</v>
          </cell>
          <cell r="I136">
            <v>47584.496046780499</v>
          </cell>
          <cell r="J136">
            <v>8105.6858076910103</v>
          </cell>
          <cell r="K136">
            <v>43982.167017283202</v>
          </cell>
          <cell r="L136">
            <v>62214.915453058398</v>
          </cell>
          <cell r="M136">
            <v>56527.205390799201</v>
          </cell>
          <cell r="N136">
            <v>50361.368456988297</v>
          </cell>
          <cell r="O136">
            <v>66550.989488108506</v>
          </cell>
          <cell r="P136">
            <v>60921.015980402903</v>
          </cell>
          <cell r="Q136">
            <v>54004.947452415799</v>
          </cell>
        </row>
        <row r="137">
          <cell r="A137" t="str">
            <v>O35381</v>
          </cell>
          <cell r="B137" t="str">
            <v>sp|O35381|AN32A_MOUSE</v>
          </cell>
          <cell r="C137">
            <v>1934060.7418432799</v>
          </cell>
          <cell r="D137">
            <v>1729768.1369795001</v>
          </cell>
          <cell r="E137">
            <v>2172190.8995206398</v>
          </cell>
          <cell r="F137">
            <v>2069299.6465097901</v>
          </cell>
          <cell r="G137">
            <v>2077986.6432080199</v>
          </cell>
          <cell r="H137">
            <v>2221249.1752302502</v>
          </cell>
          <cell r="I137">
            <v>2058477.6757566</v>
          </cell>
          <cell r="J137">
            <v>2036946.69963222</v>
          </cell>
          <cell r="K137">
            <v>2070792.9173973701</v>
          </cell>
          <cell r="L137">
            <v>1959352.64344492</v>
          </cell>
          <cell r="M137">
            <v>2020906.6187904</v>
          </cell>
          <cell r="N137">
            <v>1211446.5468075101</v>
          </cell>
          <cell r="O137">
            <v>1928972.43996705</v>
          </cell>
          <cell r="P137">
            <v>2262283.73868419</v>
          </cell>
          <cell r="Q137">
            <v>2205098.26916626</v>
          </cell>
        </row>
        <row r="138">
          <cell r="A138" t="str">
            <v>O35382</v>
          </cell>
          <cell r="B138" t="str">
            <v>sp|O35382|EXOC4_MOUSE</v>
          </cell>
          <cell r="C138">
            <v>489473.43106906401</v>
          </cell>
          <cell r="D138">
            <v>638243.42175478896</v>
          </cell>
          <cell r="E138">
            <v>659275.42294745101</v>
          </cell>
          <cell r="F138">
            <v>624342.63075019699</v>
          </cell>
          <cell r="G138">
            <v>590021.42547766794</v>
          </cell>
          <cell r="H138">
            <v>705780.47824562399</v>
          </cell>
          <cell r="I138">
            <v>753331.393308089</v>
          </cell>
          <cell r="J138">
            <v>591185.65226162097</v>
          </cell>
          <cell r="K138">
            <v>633908.29888562497</v>
          </cell>
          <cell r="L138">
            <v>777148.55479471805</v>
          </cell>
          <cell r="M138">
            <v>708349.76792994596</v>
          </cell>
          <cell r="N138">
            <v>672152.45522795501</v>
          </cell>
          <cell r="O138">
            <v>773952.12748117</v>
          </cell>
          <cell r="P138">
            <v>636507.32572897302</v>
          </cell>
          <cell r="Q138">
            <v>670409.32176588895</v>
          </cell>
        </row>
        <row r="139">
          <cell r="A139" t="str">
            <v>O35386</v>
          </cell>
          <cell r="B139" t="str">
            <v>sp|O35386|PAHX_MOUSE</v>
          </cell>
          <cell r="C139">
            <v>22759.574757471601</v>
          </cell>
          <cell r="D139">
            <v>22637.3778173789</v>
          </cell>
          <cell r="E139">
            <v>42124.214512698898</v>
          </cell>
          <cell r="F139">
            <v>22839.141381261099</v>
          </cell>
          <cell r="G139">
            <v>4132.6502002462003</v>
          </cell>
          <cell r="H139">
            <v>14474.639472121</v>
          </cell>
          <cell r="I139">
            <v>2759.5538376601799</v>
          </cell>
          <cell r="J139">
            <v>12172.9997170488</v>
          </cell>
          <cell r="K139">
            <v>21445.185525174398</v>
          </cell>
          <cell r="L139">
            <v>27261.6011296488</v>
          </cell>
          <cell r="M139">
            <v>148643.187172962</v>
          </cell>
          <cell r="N139">
            <v>3691.0956083400802</v>
          </cell>
          <cell r="O139">
            <v>14280.0362506986</v>
          </cell>
          <cell r="P139">
            <v>10502.172275152399</v>
          </cell>
          <cell r="Q139">
            <v>14626.9533912225</v>
          </cell>
        </row>
        <row r="140">
          <cell r="A140" t="str">
            <v>O35393</v>
          </cell>
          <cell r="B140" t="str">
            <v>sp|O35393|EFNB3_MOUSE</v>
          </cell>
          <cell r="C140">
            <v>126854.378427719</v>
          </cell>
          <cell r="D140">
            <v>138937.25370385899</v>
          </cell>
          <cell r="E140">
            <v>236379.758029302</v>
          </cell>
          <cell r="F140">
            <v>261245.38318367599</v>
          </cell>
          <cell r="G140">
            <v>301825.26901160402</v>
          </cell>
          <cell r="H140">
            <v>194997.29603190199</v>
          </cell>
          <cell r="I140">
            <v>256919.20733911399</v>
          </cell>
          <cell r="J140">
            <v>296530.04976249899</v>
          </cell>
          <cell r="K140">
            <v>188065.10167987901</v>
          </cell>
          <cell r="L140">
            <v>345944.517156897</v>
          </cell>
          <cell r="M140">
            <v>295551.85759761703</v>
          </cell>
          <cell r="N140">
            <v>172252.86694267701</v>
          </cell>
          <cell r="O140">
            <v>323591.13854214502</v>
          </cell>
          <cell r="P140">
            <v>320072.39335157099</v>
          </cell>
          <cell r="Q140">
            <v>107979.61629401401</v>
          </cell>
        </row>
        <row r="141">
          <cell r="A141" t="str">
            <v>O35405</v>
          </cell>
          <cell r="B141" t="str">
            <v>sp|O35405|PLD3_MOUSE</v>
          </cell>
          <cell r="C141">
            <v>1351012.845192</v>
          </cell>
          <cell r="D141">
            <v>1335653.5987641299</v>
          </cell>
          <cell r="E141">
            <v>1093575.2715445801</v>
          </cell>
          <cell r="F141">
            <v>1302502.6660334601</v>
          </cell>
          <cell r="G141">
            <v>1313089.0444369901</v>
          </cell>
          <cell r="H141">
            <v>1475070.5242456901</v>
          </cell>
          <cell r="I141">
            <v>1242922.3111064599</v>
          </cell>
          <cell r="J141">
            <v>1452378.38291658</v>
          </cell>
          <cell r="K141">
            <v>1218087.4492765199</v>
          </cell>
          <cell r="L141">
            <v>1522756.81169768</v>
          </cell>
          <cell r="M141">
            <v>1453484.2614927699</v>
          </cell>
          <cell r="N141">
            <v>1358491.1794530901</v>
          </cell>
          <cell r="O141">
            <v>1443816.5272671699</v>
          </cell>
          <cell r="P141">
            <v>1340945.38971298</v>
          </cell>
          <cell r="Q141">
            <v>1540746.3567373899</v>
          </cell>
        </row>
        <row r="142">
          <cell r="A142" t="str">
            <v>O35449</v>
          </cell>
          <cell r="B142" t="str">
            <v>sp|O35449|PRRT1_MOUSE</v>
          </cell>
          <cell r="C142">
            <v>108218.98786204901</v>
          </cell>
          <cell r="D142">
            <v>187492.19993079299</v>
          </cell>
          <cell r="E142">
            <v>26347.5427275646</v>
          </cell>
          <cell r="F142">
            <v>102386.341058494</v>
          </cell>
          <cell r="G142">
            <v>140453.07579867801</v>
          </cell>
          <cell r="H142">
            <v>149522.09997407501</v>
          </cell>
          <cell r="I142">
            <v>98856.3687695189</v>
          </cell>
          <cell r="J142">
            <v>158390.631329439</v>
          </cell>
          <cell r="K142">
            <v>118128.676307063</v>
          </cell>
          <cell r="L142">
            <v>145956.06422985299</v>
          </cell>
          <cell r="M142">
            <v>127429.44629639199</v>
          </cell>
          <cell r="N142">
            <v>98631.4727558554</v>
          </cell>
          <cell r="O142">
            <v>183008.630614895</v>
          </cell>
          <cell r="P142">
            <v>128955.594791326</v>
          </cell>
          <cell r="Q142">
            <v>147153.33055199499</v>
          </cell>
        </row>
        <row r="143">
          <cell r="A143" t="str">
            <v>O35459</v>
          </cell>
          <cell r="B143" t="str">
            <v>sp|O35459|ECH1_MOUSE</v>
          </cell>
          <cell r="C143">
            <v>18294.4511150535</v>
          </cell>
          <cell r="D143">
            <v>8497.6771675233394</v>
          </cell>
          <cell r="E143">
            <v>18889.584584644399</v>
          </cell>
          <cell r="F143">
            <v>3334.9860480683201</v>
          </cell>
          <cell r="G143">
            <v>8848.5130002998794</v>
          </cell>
          <cell r="H143">
            <v>17741.7029368607</v>
          </cell>
          <cell r="I143">
            <v>7212.3300158269503</v>
          </cell>
          <cell r="J143">
            <v>22494.018954748699</v>
          </cell>
          <cell r="K143">
            <v>17534.577513148299</v>
          </cell>
          <cell r="L143">
            <v>9271.9662336506299</v>
          </cell>
          <cell r="M143">
            <v>14110.726846634399</v>
          </cell>
          <cell r="N143">
            <v>17038.631577229098</v>
          </cell>
          <cell r="O143">
            <v>9195.7692032374707</v>
          </cell>
          <cell r="P143">
            <v>12268.8281415287</v>
          </cell>
          <cell r="Q143">
            <v>22191.377179355499</v>
          </cell>
        </row>
        <row r="144">
          <cell r="A144" t="str">
            <v>O35465</v>
          </cell>
          <cell r="B144" t="str">
            <v>sp|O35465|FKBP8_MOUSE</v>
          </cell>
          <cell r="C144">
            <v>123589.845871856</v>
          </cell>
          <cell r="D144">
            <v>86125.090624222401</v>
          </cell>
          <cell r="E144">
            <v>109025.47083723301</v>
          </cell>
          <cell r="F144">
            <v>106260.607948866</v>
          </cell>
          <cell r="G144">
            <v>132329.73727579499</v>
          </cell>
          <cell r="H144">
            <v>132787.271958645</v>
          </cell>
          <cell r="I144">
            <v>149638.952559856</v>
          </cell>
          <cell r="J144">
            <v>136367.08129640101</v>
          </cell>
          <cell r="K144">
            <v>153877.32623544199</v>
          </cell>
          <cell r="L144">
            <v>101636.66240502</v>
          </cell>
          <cell r="M144">
            <v>105072.669081587</v>
          </cell>
          <cell r="N144">
            <v>135248.74143199099</v>
          </cell>
          <cell r="O144">
            <v>129433.556402552</v>
          </cell>
          <cell r="P144">
            <v>136278.276600279</v>
          </cell>
          <cell r="Q144">
            <v>126399.840666416</v>
          </cell>
        </row>
        <row r="145">
          <cell r="A145" t="str">
            <v>O35495</v>
          </cell>
          <cell r="B145" t="str">
            <v>sp|O35495|CDK14_MOUSE</v>
          </cell>
          <cell r="C145">
            <v>41618.346102704803</v>
          </cell>
          <cell r="D145">
            <v>31161.090187210099</v>
          </cell>
          <cell r="E145">
            <v>25336.203176275802</v>
          </cell>
          <cell r="F145">
            <v>7994.5132288441</v>
          </cell>
          <cell r="G145">
            <v>25994.7208525186</v>
          </cell>
          <cell r="H145">
            <v>32200.076356236299</v>
          </cell>
          <cell r="I145">
            <v>7395.3996612059</v>
          </cell>
          <cell r="J145">
            <v>10518.2758443974</v>
          </cell>
          <cell r="K145">
            <v>38693.876979419903</v>
          </cell>
          <cell r="L145">
            <v>14039.1050063207</v>
          </cell>
          <cell r="M145">
            <v>39770.226266760998</v>
          </cell>
          <cell r="N145">
            <v>19958.939834321201</v>
          </cell>
          <cell r="O145">
            <v>11147.1359230247</v>
          </cell>
          <cell r="P145">
            <v>30218.758601091798</v>
          </cell>
          <cell r="Q145">
            <v>38633.437679849201</v>
          </cell>
        </row>
        <row r="146">
          <cell r="A146" t="str">
            <v>O35526</v>
          </cell>
          <cell r="B146" t="str">
            <v>sp|O35526|STX1A_MOUSE</v>
          </cell>
          <cell r="C146">
            <v>2539641.5590743502</v>
          </cell>
          <cell r="D146">
            <v>2516182.4771078001</v>
          </cell>
          <cell r="E146">
            <v>2560373.8870412698</v>
          </cell>
          <cell r="F146">
            <v>2210991.55977245</v>
          </cell>
          <cell r="G146">
            <v>3177222.47380711</v>
          </cell>
          <cell r="H146">
            <v>2986304.2255782699</v>
          </cell>
          <cell r="I146">
            <v>2558488.6184346098</v>
          </cell>
          <cell r="J146">
            <v>3343819.6746533802</v>
          </cell>
          <cell r="K146">
            <v>2772107.7311725402</v>
          </cell>
          <cell r="L146">
            <v>2797190.76425202</v>
          </cell>
          <cell r="M146">
            <v>2726661.7097373302</v>
          </cell>
          <cell r="N146">
            <v>2458053.0446824902</v>
          </cell>
          <cell r="O146">
            <v>3338363.8285541902</v>
          </cell>
          <cell r="P146">
            <v>2979583.2392319101</v>
          </cell>
          <cell r="Q146">
            <v>2871479.3687323602</v>
          </cell>
        </row>
        <row r="147">
          <cell r="A147" t="str">
            <v>O35551</v>
          </cell>
          <cell r="B147" t="str">
            <v>sp|O35551|RABE1_MOUSE</v>
          </cell>
          <cell r="C147">
            <v>88896.295518221494</v>
          </cell>
          <cell r="D147">
            <v>126142.251717648</v>
          </cell>
          <cell r="E147">
            <v>100571.473056986</v>
          </cell>
          <cell r="F147">
            <v>79844.619197368898</v>
          </cell>
          <cell r="G147">
            <v>74786.022782255095</v>
          </cell>
          <cell r="H147">
            <v>56498.3829644785</v>
          </cell>
          <cell r="I147">
            <v>108224.31214521801</v>
          </cell>
          <cell r="J147">
            <v>115134.354977147</v>
          </cell>
          <cell r="K147">
            <v>129839.874259385</v>
          </cell>
          <cell r="L147">
            <v>159532.63360796499</v>
          </cell>
          <cell r="M147">
            <v>141270.73804299501</v>
          </cell>
          <cell r="N147">
            <v>98094.242870065107</v>
          </cell>
          <cell r="O147">
            <v>132871.76531148099</v>
          </cell>
          <cell r="P147">
            <v>104882.935012257</v>
          </cell>
          <cell r="Q147">
            <v>171510.62296889801</v>
          </cell>
        </row>
        <row r="148">
          <cell r="A148" t="str">
            <v>O35593</v>
          </cell>
          <cell r="B148" t="str">
            <v>sp|O35593|PSDE_MOUSE</v>
          </cell>
          <cell r="C148">
            <v>272571.18253819703</v>
          </cell>
          <cell r="D148">
            <v>316013.64288052899</v>
          </cell>
          <cell r="E148">
            <v>414324.688240555</v>
          </cell>
          <cell r="F148">
            <v>433284.064435901</v>
          </cell>
          <cell r="G148">
            <v>486456.63446215802</v>
          </cell>
          <cell r="H148">
            <v>476171.39849579299</v>
          </cell>
          <cell r="I148">
            <v>442105.63745687698</v>
          </cell>
          <cell r="J148">
            <v>421155.14683921298</v>
          </cell>
          <cell r="K148">
            <v>265887.68069435999</v>
          </cell>
          <cell r="L148">
            <v>408794.35157172102</v>
          </cell>
          <cell r="M148">
            <v>323783.764879141</v>
          </cell>
          <cell r="N148">
            <v>413373.70151210198</v>
          </cell>
          <cell r="O148">
            <v>356639.44128336699</v>
          </cell>
          <cell r="P148">
            <v>443883.62317686999</v>
          </cell>
          <cell r="Q148">
            <v>434680.43975025101</v>
          </cell>
        </row>
        <row r="149">
          <cell r="A149" t="str">
            <v>O35609</v>
          </cell>
          <cell r="B149" t="str">
            <v>sp|O35609|SCAM3_MOUSE</v>
          </cell>
          <cell r="C149">
            <v>232737.86550359899</v>
          </cell>
          <cell r="D149">
            <v>133357.62479881101</v>
          </cell>
          <cell r="E149">
            <v>184151.674931958</v>
          </cell>
          <cell r="F149">
            <v>222931.32518611901</v>
          </cell>
          <cell r="G149">
            <v>133027.506698346</v>
          </cell>
          <cell r="H149">
            <v>133585.74266813701</v>
          </cell>
          <cell r="I149">
            <v>254594.917120939</v>
          </cell>
          <cell r="J149">
            <v>246894.77634421899</v>
          </cell>
          <cell r="K149">
            <v>285031.26294286503</v>
          </cell>
          <cell r="L149">
            <v>236666.72656574901</v>
          </cell>
          <cell r="M149">
            <v>197509.721655856</v>
          </cell>
          <cell r="N149">
            <v>231083.32376715599</v>
          </cell>
          <cell r="O149">
            <v>337625.859184534</v>
          </cell>
          <cell r="P149">
            <v>207301.37457516399</v>
          </cell>
          <cell r="Q149">
            <v>176138.91306530399</v>
          </cell>
        </row>
        <row r="150">
          <cell r="A150" t="str">
            <v>O35621</v>
          </cell>
          <cell r="B150" t="str">
            <v>sp|O35621|PMM1_MOUSE</v>
          </cell>
          <cell r="C150">
            <v>120056.906386471</v>
          </cell>
          <cell r="D150">
            <v>52469.2663761453</v>
          </cell>
          <cell r="E150">
            <v>149442.494599286</v>
          </cell>
          <cell r="F150">
            <v>142495.91445513701</v>
          </cell>
          <cell r="G150">
            <v>147664.580468523</v>
          </cell>
          <cell r="H150">
            <v>98955.861829011206</v>
          </cell>
          <cell r="I150">
            <v>136906.29208423401</v>
          </cell>
          <cell r="J150">
            <v>130518.07401742401</v>
          </cell>
          <cell r="K150">
            <v>125933.694020626</v>
          </cell>
          <cell r="L150">
            <v>111795.492945291</v>
          </cell>
          <cell r="M150">
            <v>72736.036154150293</v>
          </cell>
          <cell r="N150">
            <v>92983.107054309294</v>
          </cell>
          <cell r="O150">
            <v>104316.04715235801</v>
          </cell>
          <cell r="P150">
            <v>126396.63185484899</v>
          </cell>
          <cell r="Q150">
            <v>119958.26975181101</v>
          </cell>
        </row>
        <row r="151">
          <cell r="A151" t="str">
            <v>O35633</v>
          </cell>
          <cell r="B151" t="str">
            <v>sp|O35633|VIAAT_MOUSE</v>
          </cell>
          <cell r="C151">
            <v>423053.45862187003</v>
          </cell>
          <cell r="D151">
            <v>713603.13648330001</v>
          </cell>
          <cell r="E151">
            <v>612430.56295797694</v>
          </cell>
          <cell r="F151">
            <v>564055.96734089695</v>
          </cell>
          <cell r="G151">
            <v>523477.259401966</v>
          </cell>
          <cell r="H151">
            <v>480678.794513172</v>
          </cell>
          <cell r="I151">
            <v>570480.52661143197</v>
          </cell>
          <cell r="J151">
            <v>583833.32202187099</v>
          </cell>
          <cell r="K151">
            <v>476639.98340521101</v>
          </cell>
          <cell r="L151">
            <v>474598.85028662998</v>
          </cell>
          <cell r="M151">
            <v>506532.70951293898</v>
          </cell>
          <cell r="N151">
            <v>469397.14398954099</v>
          </cell>
          <cell r="O151">
            <v>582343.62432361895</v>
          </cell>
          <cell r="P151">
            <v>558241.33258807298</v>
          </cell>
          <cell r="Q151">
            <v>382815.27951682499</v>
          </cell>
        </row>
        <row r="152">
          <cell r="A152" t="str">
            <v>O35639</v>
          </cell>
          <cell r="B152" t="str">
            <v>sp|O35639|ANXA3_MOUSE</v>
          </cell>
          <cell r="C152">
            <v>335321.47625842801</v>
          </cell>
          <cell r="D152">
            <v>319843.47183934803</v>
          </cell>
          <cell r="E152">
            <v>281490.906193314</v>
          </cell>
          <cell r="F152">
            <v>376923.565216024</v>
          </cell>
          <cell r="G152">
            <v>267263.02495877002</v>
          </cell>
          <cell r="H152">
            <v>464091.40964145202</v>
          </cell>
          <cell r="I152">
            <v>342980.35396465001</v>
          </cell>
          <cell r="J152">
            <v>374954.69936223701</v>
          </cell>
          <cell r="K152">
            <v>336814.43258135603</v>
          </cell>
          <cell r="L152">
            <v>436687.08373785298</v>
          </cell>
          <cell r="M152">
            <v>379127.52788917703</v>
          </cell>
          <cell r="N152">
            <v>370229.983788602</v>
          </cell>
          <cell r="O152">
            <v>290015.59615743201</v>
          </cell>
          <cell r="P152">
            <v>418700.39181733999</v>
          </cell>
          <cell r="Q152">
            <v>417291.05320674798</v>
          </cell>
        </row>
        <row r="153">
          <cell r="A153" t="str">
            <v>O35643</v>
          </cell>
          <cell r="B153" t="str">
            <v>sp|O35643|AP1B1_MOUSE</v>
          </cell>
          <cell r="C153">
            <v>3406093.3422269002</v>
          </cell>
          <cell r="D153">
            <v>3900942.0307406601</v>
          </cell>
          <cell r="E153">
            <v>4115994.9389566202</v>
          </cell>
          <cell r="F153">
            <v>3991012.6664722399</v>
          </cell>
          <cell r="G153">
            <v>4233771.8501251303</v>
          </cell>
          <cell r="H153">
            <v>4134220.4451094698</v>
          </cell>
          <cell r="I153">
            <v>4454860.0319820195</v>
          </cell>
          <cell r="J153">
            <v>4146246.04182882</v>
          </cell>
          <cell r="K153">
            <v>3962464.8902935698</v>
          </cell>
          <cell r="L153">
            <v>3689123.6662514699</v>
          </cell>
          <cell r="M153">
            <v>4247122.1726467498</v>
          </cell>
          <cell r="N153">
            <v>4147562.3452687399</v>
          </cell>
          <cell r="O153">
            <v>4163460.3001361699</v>
          </cell>
          <cell r="P153">
            <v>3971067.4855228001</v>
          </cell>
          <cell r="Q153">
            <v>3834571.1063236301</v>
          </cell>
        </row>
        <row r="154">
          <cell r="A154" t="str">
            <v>O35658</v>
          </cell>
          <cell r="B154" t="str">
            <v>sp|O35658|C1QBP_MOUSE</v>
          </cell>
          <cell r="C154">
            <v>91734.015726477097</v>
          </cell>
          <cell r="D154">
            <v>109215.672808527</v>
          </cell>
          <cell r="E154">
            <v>130582.46993085201</v>
          </cell>
          <cell r="F154">
            <v>88748.1869060514</v>
          </cell>
          <cell r="G154">
            <v>110564.191390116</v>
          </cell>
          <cell r="H154">
            <v>170534.414868102</v>
          </cell>
          <cell r="I154">
            <v>116580.235989022</v>
          </cell>
          <cell r="J154">
            <v>181021.904334074</v>
          </cell>
          <cell r="K154">
            <v>65148.880548805399</v>
          </cell>
          <cell r="L154">
            <v>258134.201133189</v>
          </cell>
          <cell r="M154">
            <v>216522.65686275499</v>
          </cell>
          <cell r="N154">
            <v>201621.172910908</v>
          </cell>
          <cell r="O154">
            <v>166598.93318868699</v>
          </cell>
          <cell r="P154">
            <v>189663.49461704999</v>
          </cell>
          <cell r="Q154">
            <v>17757.454897571599</v>
          </cell>
        </row>
        <row r="155">
          <cell r="A155" t="str">
            <v>O35678</v>
          </cell>
          <cell r="B155" t="str">
            <v>sp|O35678|MGLL_MOUSE</v>
          </cell>
          <cell r="C155">
            <v>659611.293825706</v>
          </cell>
          <cell r="D155">
            <v>751601.82062627701</v>
          </cell>
          <cell r="E155">
            <v>699504.70208286599</v>
          </cell>
          <cell r="F155">
            <v>698811.50371896301</v>
          </cell>
          <cell r="G155">
            <v>832257.538105121</v>
          </cell>
          <cell r="H155">
            <v>783447.39086895797</v>
          </cell>
          <cell r="I155">
            <v>820472.11749529699</v>
          </cell>
          <cell r="J155">
            <v>817128.71472748404</v>
          </cell>
          <cell r="K155">
            <v>764256.15820397704</v>
          </cell>
          <cell r="L155">
            <v>815643.06807492604</v>
          </cell>
          <cell r="M155">
            <v>829804.70595884405</v>
          </cell>
          <cell r="N155">
            <v>803523.27811846696</v>
          </cell>
          <cell r="O155">
            <v>875618.443808401</v>
          </cell>
          <cell r="P155">
            <v>884267.07196013595</v>
          </cell>
          <cell r="Q155">
            <v>754364.74353846197</v>
          </cell>
        </row>
        <row r="156">
          <cell r="A156" t="str">
            <v>O35681</v>
          </cell>
          <cell r="B156" t="str">
            <v>sp|O35681|SYT3_MOUSE</v>
          </cell>
          <cell r="C156">
            <v>71097.346487068004</v>
          </cell>
          <cell r="D156">
            <v>84170.113195598198</v>
          </cell>
          <cell r="E156">
            <v>74516.477275786703</v>
          </cell>
          <cell r="F156">
            <v>67513.065786261403</v>
          </cell>
          <cell r="G156">
            <v>61247.120599610404</v>
          </cell>
          <cell r="H156">
            <v>78097.030719727307</v>
          </cell>
          <cell r="I156">
            <v>80611.428100666599</v>
          </cell>
          <cell r="J156">
            <v>63532.666277013399</v>
          </cell>
          <cell r="K156">
            <v>73964.152612946695</v>
          </cell>
          <cell r="L156">
            <v>63825.2497340146</v>
          </cell>
          <cell r="M156">
            <v>41816.263474022999</v>
          </cell>
          <cell r="N156">
            <v>78777.313982293897</v>
          </cell>
          <cell r="O156">
            <v>53842.602005713699</v>
          </cell>
          <cell r="P156">
            <v>83867.265186566801</v>
          </cell>
          <cell r="Q156">
            <v>49931.029627835604</v>
          </cell>
        </row>
        <row r="157">
          <cell r="A157" t="str">
            <v>O35682</v>
          </cell>
          <cell r="B157" t="str">
            <v>sp|O35682|MYADM_MOUSE</v>
          </cell>
          <cell r="C157">
            <v>92094.399993093102</v>
          </cell>
          <cell r="D157">
            <v>91665.1123254454</v>
          </cell>
          <cell r="E157">
            <v>73950.265818931293</v>
          </cell>
          <cell r="F157">
            <v>126044.18443448099</v>
          </cell>
          <cell r="G157">
            <v>85802.530073322501</v>
          </cell>
          <cell r="H157">
            <v>60628.710143175398</v>
          </cell>
          <cell r="I157">
            <v>107676.350133033</v>
          </cell>
          <cell r="J157">
            <v>125254.953605811</v>
          </cell>
          <cell r="K157">
            <v>140715.34476726101</v>
          </cell>
          <cell r="L157">
            <v>110992.926565223</v>
          </cell>
          <cell r="M157">
            <v>3191.4119313626702</v>
          </cell>
          <cell r="N157">
            <v>123866.412412997</v>
          </cell>
          <cell r="O157">
            <v>238109.11453701201</v>
          </cell>
          <cell r="P157">
            <v>96866.612937905404</v>
          </cell>
          <cell r="Q157">
            <v>91499.315082510002</v>
          </cell>
        </row>
        <row r="158">
          <cell r="A158" t="str">
            <v>O35685</v>
          </cell>
          <cell r="B158" t="str">
            <v>sp|O35685|NUDC_MOUSE</v>
          </cell>
          <cell r="C158">
            <v>697599.97814466595</v>
          </cell>
          <cell r="D158">
            <v>612304.11846618098</v>
          </cell>
          <cell r="E158">
            <v>665500.33975354501</v>
          </cell>
          <cell r="F158">
            <v>646975.01203721506</v>
          </cell>
          <cell r="G158">
            <v>557716.30487364903</v>
          </cell>
          <cell r="H158">
            <v>803655.81206431403</v>
          </cell>
          <cell r="I158">
            <v>694881.816565405</v>
          </cell>
          <cell r="J158">
            <v>639196.70256928902</v>
          </cell>
          <cell r="K158">
            <v>577258.95719941496</v>
          </cell>
          <cell r="L158">
            <v>921921.25817985903</v>
          </cell>
          <cell r="M158">
            <v>864840.06816729601</v>
          </cell>
          <cell r="N158">
            <v>777353.62961367297</v>
          </cell>
          <cell r="O158">
            <v>774990.73872272903</v>
          </cell>
          <cell r="P158">
            <v>640364.92415500805</v>
          </cell>
          <cell r="Q158">
            <v>598812.29107101006</v>
          </cell>
        </row>
        <row r="159">
          <cell r="A159" t="str">
            <v>O35691</v>
          </cell>
          <cell r="B159" t="str">
            <v>sp|O35691|PININ_MOUSE</v>
          </cell>
          <cell r="C159">
            <v>22212.7605139482</v>
          </cell>
          <cell r="D159">
            <v>46934.151589543602</v>
          </cell>
          <cell r="E159">
            <v>64008.3241201399</v>
          </cell>
          <cell r="F159">
            <v>39502.251297633498</v>
          </cell>
          <cell r="G159">
            <v>63706.9176612788</v>
          </cell>
          <cell r="H159">
            <v>17540.0921480986</v>
          </cell>
          <cell r="I159">
            <v>58664.490229054398</v>
          </cell>
          <cell r="J159">
            <v>45034.941410840402</v>
          </cell>
          <cell r="K159">
            <v>30731.768981841498</v>
          </cell>
          <cell r="L159">
            <v>83255.415683139305</v>
          </cell>
          <cell r="M159">
            <v>56069.887303556003</v>
          </cell>
          <cell r="N159">
            <v>33368.3706654895</v>
          </cell>
          <cell r="O159">
            <v>65504.146475665897</v>
          </cell>
          <cell r="P159">
            <v>37199.461537201401</v>
          </cell>
          <cell r="Q159">
            <v>41017.960801245499</v>
          </cell>
        </row>
        <row r="160">
          <cell r="A160" t="str">
            <v>O35737</v>
          </cell>
          <cell r="B160" t="str">
            <v>sp|O35737|HNRH1_MOUSE</v>
          </cell>
          <cell r="C160">
            <v>884347.53878469497</v>
          </cell>
          <cell r="D160">
            <v>821462.085052307</v>
          </cell>
          <cell r="E160">
            <v>984569.21312289301</v>
          </cell>
          <cell r="F160">
            <v>866040.22973235499</v>
          </cell>
          <cell r="G160">
            <v>877480.52893729601</v>
          </cell>
          <cell r="H160">
            <v>939368.31039821706</v>
          </cell>
          <cell r="I160">
            <v>1032995.23965864</v>
          </cell>
          <cell r="J160">
            <v>1044952.65397664</v>
          </cell>
          <cell r="K160">
            <v>1073038.11880158</v>
          </cell>
          <cell r="L160">
            <v>766924.88433065196</v>
          </cell>
          <cell r="M160">
            <v>757021.64411374903</v>
          </cell>
          <cell r="N160">
            <v>1024570.1467580399</v>
          </cell>
          <cell r="O160">
            <v>963769.80100416904</v>
          </cell>
          <cell r="P160">
            <v>1019458.5772532</v>
          </cell>
          <cell r="Q160">
            <v>1146047.9292365201</v>
          </cell>
        </row>
        <row r="161">
          <cell r="A161" t="str">
            <v>O35841</v>
          </cell>
          <cell r="B161" t="str">
            <v>sp|O35841|API5_MOUSE</v>
          </cell>
          <cell r="C161">
            <v>185512.329173473</v>
          </cell>
          <cell r="D161">
            <v>108874.482106899</v>
          </cell>
          <cell r="E161">
            <v>148777.053573713</v>
          </cell>
          <cell r="F161">
            <v>66019.290475407703</v>
          </cell>
          <cell r="G161">
            <v>157985.14639669901</v>
          </cell>
          <cell r="H161">
            <v>212183.536222756</v>
          </cell>
          <cell r="I161">
            <v>154126.360171988</v>
          </cell>
          <cell r="J161">
            <v>196042.449156446</v>
          </cell>
          <cell r="K161">
            <v>167153.87080630401</v>
          </cell>
          <cell r="L161">
            <v>90872.726979126906</v>
          </cell>
          <cell r="M161">
            <v>142982.82614345799</v>
          </cell>
          <cell r="N161">
            <v>179083.00309537799</v>
          </cell>
          <cell r="O161">
            <v>190519.65953651801</v>
          </cell>
          <cell r="P161">
            <v>142306.98114240501</v>
          </cell>
          <cell r="Q161">
            <v>197071.06501270301</v>
          </cell>
        </row>
        <row r="162">
          <cell r="A162" t="str">
            <v>O35857</v>
          </cell>
          <cell r="B162" t="str">
            <v>sp|O35857|TIM44_MOUSE</v>
          </cell>
          <cell r="C162">
            <v>164571.43283553101</v>
          </cell>
          <cell r="D162">
            <v>163829.41944474899</v>
          </cell>
          <cell r="E162">
            <v>167116.37313191901</v>
          </cell>
          <cell r="F162">
            <v>184337.32674029999</v>
          </cell>
          <cell r="G162">
            <v>268890.111247844</v>
          </cell>
          <cell r="H162">
            <v>173329.26986445501</v>
          </cell>
          <cell r="I162">
            <v>247262.99450325099</v>
          </cell>
          <cell r="J162">
            <v>231072.38283133</v>
          </cell>
          <cell r="K162">
            <v>220676.75963198199</v>
          </cell>
          <cell r="L162">
            <v>257762.44003935199</v>
          </cell>
          <cell r="M162">
            <v>167413.735363958</v>
          </cell>
          <cell r="N162">
            <v>173422.363101289</v>
          </cell>
          <cell r="O162">
            <v>171869.03896137699</v>
          </cell>
          <cell r="P162">
            <v>239890.30592692099</v>
          </cell>
          <cell r="Q162">
            <v>207963.664112472</v>
          </cell>
        </row>
        <row r="163">
          <cell r="A163" t="str">
            <v>O35864</v>
          </cell>
          <cell r="B163" t="str">
            <v>sp|O35864|CSN5_MOUSE</v>
          </cell>
          <cell r="C163">
            <v>565658.334791929</v>
          </cell>
          <cell r="D163">
            <v>743519.19193689094</v>
          </cell>
          <cell r="E163">
            <v>564124.03071342595</v>
          </cell>
          <cell r="F163">
            <v>1022181.79327952</v>
          </cell>
          <cell r="G163">
            <v>942475.36070972704</v>
          </cell>
          <cell r="H163">
            <v>1115445.3439247501</v>
          </cell>
          <cell r="I163">
            <v>855391.17956826999</v>
          </cell>
          <cell r="J163">
            <v>870141.86365214596</v>
          </cell>
          <cell r="K163">
            <v>793025.66301352403</v>
          </cell>
          <cell r="L163">
            <v>1157570.25104673</v>
          </cell>
          <cell r="M163">
            <v>1178545.02062752</v>
          </cell>
          <cell r="N163">
            <v>906027.56818473898</v>
          </cell>
          <cell r="O163">
            <v>1012357.60364113</v>
          </cell>
          <cell r="P163">
            <v>810699.23233469005</v>
          </cell>
          <cell r="Q163">
            <v>749022.98281987302</v>
          </cell>
        </row>
        <row r="164">
          <cell r="A164" t="str">
            <v>O35874</v>
          </cell>
          <cell r="B164" t="str">
            <v>sp|O35874|SATT_MOUSE</v>
          </cell>
          <cell r="C164">
            <v>491016.76740391599</v>
          </cell>
          <cell r="D164">
            <v>306412.15112546599</v>
          </cell>
          <cell r="E164">
            <v>479552.12345788401</v>
          </cell>
          <cell r="F164">
            <v>459952.29179729603</v>
          </cell>
          <cell r="G164">
            <v>394962.40002435702</v>
          </cell>
          <cell r="H164">
            <v>489384.62661212299</v>
          </cell>
          <cell r="I164">
            <v>422108.58628308598</v>
          </cell>
          <cell r="J164">
            <v>456078.73846996902</v>
          </cell>
          <cell r="K164">
            <v>425584.01344870299</v>
          </cell>
          <cell r="L164">
            <v>497637.80956412799</v>
          </cell>
          <cell r="M164">
            <v>519102.74629056698</v>
          </cell>
          <cell r="N164">
            <v>426666.98958635499</v>
          </cell>
          <cell r="O164">
            <v>426234.219827817</v>
          </cell>
          <cell r="P164">
            <v>294912.43471190298</v>
          </cell>
          <cell r="Q164">
            <v>479351.57000386203</v>
          </cell>
        </row>
        <row r="165">
          <cell r="A165" t="str">
            <v>O35887</v>
          </cell>
          <cell r="B165" t="str">
            <v>sp|O35887|CALU_MOUSE</v>
          </cell>
          <cell r="C165">
            <v>21434.271345044901</v>
          </cell>
          <cell r="D165">
            <v>3782.8381174495498</v>
          </cell>
          <cell r="E165">
            <v>19927.690945410701</v>
          </cell>
          <cell r="F165">
            <v>26946.681610318399</v>
          </cell>
          <cell r="G165">
            <v>18502.885217722702</v>
          </cell>
          <cell r="H165">
            <v>23168.9720968371</v>
          </cell>
          <cell r="I165">
            <v>9699.2109389122197</v>
          </cell>
          <cell r="J165">
            <v>27353.299424518998</v>
          </cell>
          <cell r="K165">
            <v>36915.432072917101</v>
          </cell>
          <cell r="L165">
            <v>10855.458223621499</v>
          </cell>
          <cell r="M165">
            <v>9787.4990753115908</v>
          </cell>
          <cell r="N165">
            <v>22270.287546729101</v>
          </cell>
          <cell r="O165">
            <v>4484.3319622871304</v>
          </cell>
          <cell r="P165">
            <v>33825.439071016197</v>
          </cell>
          <cell r="Q165">
            <v>30916.4822418353</v>
          </cell>
        </row>
        <row r="166">
          <cell r="A166" t="str">
            <v>O35927</v>
          </cell>
          <cell r="B166" t="str">
            <v>sp|O35927|CTND2_MOUSE</v>
          </cell>
          <cell r="C166">
            <v>972103.54704424995</v>
          </cell>
          <cell r="D166">
            <v>799215.56426681206</v>
          </cell>
          <cell r="E166">
            <v>738176.54168207396</v>
          </cell>
          <cell r="F166">
            <v>879540.19225375203</v>
          </cell>
          <cell r="G166">
            <v>772165.022415185</v>
          </cell>
          <cell r="H166">
            <v>1056813.15755847</v>
          </cell>
          <cell r="I166">
            <v>807876.42314164306</v>
          </cell>
          <cell r="J166">
            <v>752496.29716665403</v>
          </cell>
          <cell r="K166">
            <v>840467.98147000605</v>
          </cell>
          <cell r="L166">
            <v>701264.35603695095</v>
          </cell>
          <cell r="M166">
            <v>550324.85524667799</v>
          </cell>
          <cell r="N166">
            <v>752621.17793754302</v>
          </cell>
          <cell r="O166">
            <v>1074193.72121331</v>
          </cell>
          <cell r="P166">
            <v>767070.75311258005</v>
          </cell>
          <cell r="Q166">
            <v>560970.268908486</v>
          </cell>
        </row>
        <row r="167">
          <cell r="A167" t="str">
            <v>O35954</v>
          </cell>
          <cell r="B167" t="str">
            <v>sp|O35954|PITM1_MOUSE</v>
          </cell>
          <cell r="C167">
            <v>498442.81889198802</v>
          </cell>
          <cell r="D167">
            <v>609310.202377512</v>
          </cell>
          <cell r="E167">
            <v>576128.02677829796</v>
          </cell>
          <cell r="F167">
            <v>580715.07398865605</v>
          </cell>
          <cell r="G167">
            <v>489017.353912308</v>
          </cell>
          <cell r="H167">
            <v>635252.86164449796</v>
          </cell>
          <cell r="I167">
            <v>645396.03241902997</v>
          </cell>
          <cell r="J167">
            <v>700483.34820030502</v>
          </cell>
          <cell r="K167">
            <v>673054.80459271697</v>
          </cell>
          <cell r="L167">
            <v>734630.49710375699</v>
          </cell>
          <cell r="M167">
            <v>635912.57318967604</v>
          </cell>
          <cell r="N167">
            <v>627206.30478545499</v>
          </cell>
          <cell r="O167">
            <v>667775.83780095703</v>
          </cell>
          <cell r="P167">
            <v>658927.83571120002</v>
          </cell>
          <cell r="Q167">
            <v>533603.892122505</v>
          </cell>
        </row>
        <row r="168">
          <cell r="A168" t="str">
            <v>O35963</v>
          </cell>
          <cell r="B168" t="str">
            <v>sp|O35963|RB33B_MOUSE</v>
          </cell>
          <cell r="C168">
            <v>54336.856585896698</v>
          </cell>
          <cell r="D168">
            <v>22876.856350571601</v>
          </cell>
          <cell r="E168">
            <v>67450.829415698303</v>
          </cell>
          <cell r="F168">
            <v>32579.416435911698</v>
          </cell>
          <cell r="G168">
            <v>53609.374250504297</v>
          </cell>
          <cell r="H168">
            <v>62983.134148538898</v>
          </cell>
          <cell r="I168">
            <v>69547.088085778902</v>
          </cell>
          <cell r="J168">
            <v>58364.605493204697</v>
          </cell>
          <cell r="K168">
            <v>64740.493152552001</v>
          </cell>
          <cell r="L168">
            <v>35289.447851499703</v>
          </cell>
          <cell r="M168">
            <v>73978.5668555226</v>
          </cell>
          <cell r="N168">
            <v>54735.175905776603</v>
          </cell>
          <cell r="O168">
            <v>44068.454616932802</v>
          </cell>
          <cell r="P168">
            <v>60673.026318542201</v>
          </cell>
          <cell r="Q168">
            <v>70295.575351423002</v>
          </cell>
        </row>
        <row r="169">
          <cell r="A169" t="str">
            <v>O35972</v>
          </cell>
          <cell r="B169" t="str">
            <v>sp|O35972|RM23_MOUSE</v>
          </cell>
          <cell r="C169">
            <v>42777.242614838302</v>
          </cell>
          <cell r="D169">
            <v>15383.758630173301</v>
          </cell>
          <cell r="E169">
            <v>34444.301654080497</v>
          </cell>
          <cell r="F169">
            <v>2174.1533176235898</v>
          </cell>
          <cell r="G169">
            <v>28288.3546069027</v>
          </cell>
          <cell r="H169">
            <v>13926.5139545815</v>
          </cell>
          <cell r="I169">
            <v>55459.177711836397</v>
          </cell>
          <cell r="J169">
            <v>31461.971821516701</v>
          </cell>
          <cell r="K169">
            <v>8100.2779531673896</v>
          </cell>
          <cell r="L169">
            <v>18775.4489326035</v>
          </cell>
          <cell r="M169">
            <v>12821.6190949297</v>
          </cell>
          <cell r="N169">
            <v>25278.707845099001</v>
          </cell>
          <cell r="O169">
            <v>21454.8455430262</v>
          </cell>
          <cell r="P169">
            <v>45983.446559144199</v>
          </cell>
          <cell r="Q169">
            <v>38880.821291053697</v>
          </cell>
        </row>
        <row r="170">
          <cell r="A170" t="str">
            <v>O35988</v>
          </cell>
          <cell r="B170" t="str">
            <v>sp|O35988|SDC4_MOUSE</v>
          </cell>
          <cell r="C170">
            <v>49894.525128746202</v>
          </cell>
          <cell r="D170">
            <v>7864.1445848904796</v>
          </cell>
          <cell r="E170">
            <v>75244.160364160096</v>
          </cell>
          <cell r="F170">
            <v>81821.821700593602</v>
          </cell>
          <cell r="G170">
            <v>79877.203224826604</v>
          </cell>
          <cell r="H170">
            <v>58654.032926802101</v>
          </cell>
          <cell r="I170">
            <v>59827.070949616602</v>
          </cell>
          <cell r="J170">
            <v>104329.246575539</v>
          </cell>
          <cell r="K170">
            <v>52753.003776129401</v>
          </cell>
          <cell r="L170">
            <v>98432.951015927494</v>
          </cell>
          <cell r="M170">
            <v>136130.36179786801</v>
          </cell>
          <cell r="N170">
            <v>8930.2025953147004</v>
          </cell>
          <cell r="O170">
            <v>80521.270621569201</v>
          </cell>
          <cell r="P170">
            <v>95430.831455333202</v>
          </cell>
          <cell r="Q170">
            <v>84662.632092456101</v>
          </cell>
        </row>
        <row r="171">
          <cell r="A171" t="str">
            <v>O54734</v>
          </cell>
          <cell r="B171" t="str">
            <v>sp|O54734|OST48_MOUSE</v>
          </cell>
          <cell r="C171">
            <v>604825.83801263105</v>
          </cell>
          <cell r="D171">
            <v>496853.75693490898</v>
          </cell>
          <cell r="E171">
            <v>266669.69962020998</v>
          </cell>
          <cell r="F171">
            <v>362631.58404462098</v>
          </cell>
          <cell r="G171">
            <v>440392.61390682001</v>
          </cell>
          <cell r="H171">
            <v>318019.60324165301</v>
          </cell>
          <cell r="I171">
            <v>337023.19564807502</v>
          </cell>
          <cell r="J171">
            <v>435339.02223056101</v>
          </cell>
          <cell r="K171">
            <v>383729.29656514898</v>
          </cell>
          <cell r="L171">
            <v>362503.11630642402</v>
          </cell>
          <cell r="M171">
            <v>305573.42723784101</v>
          </cell>
          <cell r="N171">
            <v>345245.75277349498</v>
          </cell>
          <cell r="O171">
            <v>580580.72057516396</v>
          </cell>
          <cell r="P171">
            <v>461926.154181185</v>
          </cell>
          <cell r="Q171">
            <v>623861.27748487506</v>
          </cell>
        </row>
        <row r="172">
          <cell r="A172" t="str">
            <v>O54774</v>
          </cell>
          <cell r="B172" t="str">
            <v>sp|O54774|AP3D1_MOUSE</v>
          </cell>
          <cell r="C172">
            <v>493137.72495981999</v>
          </cell>
          <cell r="D172">
            <v>524312.19176433899</v>
          </cell>
          <cell r="E172">
            <v>522137.11946599098</v>
          </cell>
          <cell r="F172">
            <v>548849.22423613502</v>
          </cell>
          <cell r="G172">
            <v>574724.92543477402</v>
          </cell>
          <cell r="H172">
            <v>347357.413987723</v>
          </cell>
          <cell r="I172">
            <v>629250.696683869</v>
          </cell>
          <cell r="J172">
            <v>531773.41096885095</v>
          </cell>
          <cell r="K172">
            <v>583804.59445990995</v>
          </cell>
          <cell r="L172">
            <v>538502.00439604197</v>
          </cell>
          <cell r="M172">
            <v>483371.81812717702</v>
          </cell>
          <cell r="N172">
            <v>616948.69079607504</v>
          </cell>
          <cell r="O172">
            <v>538358.42464005202</v>
          </cell>
          <cell r="P172">
            <v>377617.85640627</v>
          </cell>
          <cell r="Q172">
            <v>402788.75956219301</v>
          </cell>
        </row>
        <row r="173">
          <cell r="A173" t="str">
            <v>O54781</v>
          </cell>
          <cell r="B173" t="str">
            <v>sp|O54781|SRPK2_MOUSE</v>
          </cell>
          <cell r="C173">
            <v>120524.050998212</v>
          </cell>
          <cell r="D173">
            <v>39481.099026917698</v>
          </cell>
          <cell r="E173">
            <v>141979.541315852</v>
          </cell>
          <cell r="F173">
            <v>141576.12308267699</v>
          </cell>
          <cell r="G173">
            <v>141027.900414237</v>
          </cell>
          <cell r="H173">
            <v>163913.882028555</v>
          </cell>
          <cell r="I173">
            <v>151334.066634958</v>
          </cell>
          <cell r="J173">
            <v>109892.82937170001</v>
          </cell>
          <cell r="K173">
            <v>145946.61599035701</v>
          </cell>
          <cell r="L173">
            <v>127999.97596173501</v>
          </cell>
          <cell r="M173">
            <v>80888.216601076696</v>
          </cell>
          <cell r="N173">
            <v>46971.141374166997</v>
          </cell>
          <cell r="O173">
            <v>141988.176535406</v>
          </cell>
          <cell r="P173">
            <v>160528.697230972</v>
          </cell>
          <cell r="Q173">
            <v>92061.263186693293</v>
          </cell>
        </row>
        <row r="174">
          <cell r="A174" t="str">
            <v>O54829</v>
          </cell>
          <cell r="B174" t="str">
            <v>sp|O54829|RGS7_MOUSE</v>
          </cell>
          <cell r="C174">
            <v>1088414.07325784</v>
          </cell>
          <cell r="D174">
            <v>638777.88173031702</v>
          </cell>
          <cell r="E174">
            <v>673606.14579036401</v>
          </cell>
          <cell r="F174">
            <v>1205385.7545575299</v>
          </cell>
          <cell r="G174">
            <v>718452.17524292006</v>
          </cell>
          <cell r="H174">
            <v>1256350.7890206601</v>
          </cell>
          <cell r="I174">
            <v>764935.29435513797</v>
          </cell>
          <cell r="J174">
            <v>802813.51024437498</v>
          </cell>
          <cell r="K174">
            <v>1161257.1834609299</v>
          </cell>
          <cell r="L174">
            <v>699454.7399397</v>
          </cell>
          <cell r="M174">
            <v>1131674.0892183799</v>
          </cell>
          <cell r="N174">
            <v>738331.29575876403</v>
          </cell>
          <cell r="O174">
            <v>890377.17149469804</v>
          </cell>
          <cell r="P174">
            <v>1249072.5206044</v>
          </cell>
          <cell r="Q174">
            <v>1081363.1322879801</v>
          </cell>
        </row>
        <row r="175">
          <cell r="A175" t="str">
            <v>O54833</v>
          </cell>
          <cell r="B175" t="str">
            <v>sp|O54833|CSK22_MOUSE</v>
          </cell>
          <cell r="C175">
            <v>222372.19609729</v>
          </cell>
          <cell r="D175">
            <v>266363.00238787098</v>
          </cell>
          <cell r="E175">
            <v>241303.42988926001</v>
          </cell>
          <cell r="F175">
            <v>296692.68036849302</v>
          </cell>
          <cell r="G175">
            <v>251344.585379817</v>
          </cell>
          <cell r="H175">
            <v>261748.56842359301</v>
          </cell>
          <cell r="I175">
            <v>291436.650364745</v>
          </cell>
          <cell r="J175">
            <v>293104.60800557199</v>
          </cell>
          <cell r="K175">
            <v>310820.69878351002</v>
          </cell>
          <cell r="L175">
            <v>255778.731622647</v>
          </cell>
          <cell r="M175">
            <v>251532.22685964601</v>
          </cell>
          <cell r="N175">
            <v>252257.19602964699</v>
          </cell>
          <cell r="O175">
            <v>288796.97323595698</v>
          </cell>
          <cell r="P175">
            <v>241231.99212219199</v>
          </cell>
          <cell r="Q175">
            <v>276219.567185199</v>
          </cell>
        </row>
        <row r="176">
          <cell r="A176" t="str">
            <v>O54865</v>
          </cell>
          <cell r="B176" t="str">
            <v>sp|O54865|GCYB1_MOUSE</v>
          </cell>
          <cell r="C176">
            <v>358232.76530383201</v>
          </cell>
          <cell r="D176">
            <v>387002.70951122598</v>
          </cell>
          <cell r="E176">
            <v>173583.43407184401</v>
          </cell>
          <cell r="F176">
            <v>145682.934178286</v>
          </cell>
          <cell r="G176">
            <v>262380.64136115601</v>
          </cell>
          <cell r="H176">
            <v>281417.43529241701</v>
          </cell>
          <cell r="I176">
            <v>206475.48833940201</v>
          </cell>
          <cell r="J176">
            <v>264566.16725085198</v>
          </cell>
          <cell r="K176">
            <v>156270.870837436</v>
          </cell>
          <cell r="L176">
            <v>268979.63021395798</v>
          </cell>
          <cell r="M176">
            <v>260859.82860353799</v>
          </cell>
          <cell r="N176">
            <v>223879.43223779701</v>
          </cell>
          <cell r="O176">
            <v>183792.147006819</v>
          </cell>
          <cell r="P176">
            <v>355055.16864541901</v>
          </cell>
          <cell r="Q176">
            <v>169338.918891626</v>
          </cell>
        </row>
        <row r="177">
          <cell r="A177" t="str">
            <v>O54901</v>
          </cell>
          <cell r="B177" t="str">
            <v>sp|O54901|OX2G_MOUSE</v>
          </cell>
          <cell r="C177">
            <v>46154.123649942499</v>
          </cell>
          <cell r="D177">
            <v>64466.339083156097</v>
          </cell>
          <cell r="E177">
            <v>20048.825402749699</v>
          </cell>
          <cell r="F177">
            <v>96139.917248810903</v>
          </cell>
          <cell r="G177">
            <v>98720.871632616603</v>
          </cell>
          <cell r="H177">
            <v>116890.452344483</v>
          </cell>
          <cell r="I177">
            <v>87453.742244645196</v>
          </cell>
          <cell r="J177">
            <v>82309.751098896304</v>
          </cell>
          <cell r="K177">
            <v>98924.384138409005</v>
          </cell>
          <cell r="L177">
            <v>80443.540311186807</v>
          </cell>
          <cell r="M177">
            <v>77933.9014810636</v>
          </cell>
          <cell r="N177">
            <v>57866.191350551097</v>
          </cell>
          <cell r="O177">
            <v>64495.789407328099</v>
          </cell>
          <cell r="P177">
            <v>90541.457349898206</v>
          </cell>
          <cell r="Q177">
            <v>97147.126671689301</v>
          </cell>
        </row>
        <row r="178">
          <cell r="A178" t="str">
            <v>O54916</v>
          </cell>
          <cell r="B178" t="str">
            <v>sp|O54916|REPS1_MOUSE</v>
          </cell>
          <cell r="C178">
            <v>150538.82227965401</v>
          </cell>
          <cell r="D178">
            <v>169768.040810059</v>
          </cell>
          <cell r="E178">
            <v>184643.22637470599</v>
          </cell>
          <cell r="F178">
            <v>167470.49100884801</v>
          </cell>
          <cell r="G178">
            <v>153648.45456564301</v>
          </cell>
          <cell r="H178">
            <v>280339.78513636498</v>
          </cell>
          <cell r="I178">
            <v>242236.82216232701</v>
          </cell>
          <cell r="J178">
            <v>195410.576909842</v>
          </cell>
          <cell r="K178">
            <v>242954.17829486501</v>
          </cell>
          <cell r="L178">
            <v>262497.52376925701</v>
          </cell>
          <cell r="M178">
            <v>233363.52131571001</v>
          </cell>
          <cell r="N178">
            <v>259657.946407165</v>
          </cell>
          <cell r="O178">
            <v>245038.72531889399</v>
          </cell>
          <cell r="P178">
            <v>244268.93623194</v>
          </cell>
          <cell r="Q178">
            <v>252594.59668869601</v>
          </cell>
        </row>
        <row r="179">
          <cell r="A179" t="str">
            <v>O54931</v>
          </cell>
          <cell r="B179" t="str">
            <v>sp|O54931|AKAP2_MOUSE</v>
          </cell>
          <cell r="C179">
            <v>38740.797803153298</v>
          </cell>
          <cell r="D179">
            <v>49784.486806752597</v>
          </cell>
          <cell r="E179">
            <v>47874.332065712202</v>
          </cell>
          <cell r="F179">
            <v>37633.861465489397</v>
          </cell>
          <cell r="G179">
            <v>41231.047567575297</v>
          </cell>
          <cell r="H179">
            <v>30404.188377378799</v>
          </cell>
          <cell r="I179">
            <v>52353.360587908202</v>
          </cell>
          <cell r="J179">
            <v>47590.032294535798</v>
          </cell>
          <cell r="K179">
            <v>44582.626908742801</v>
          </cell>
          <cell r="L179">
            <v>17944.768479951199</v>
          </cell>
          <cell r="M179">
            <v>53668.886986931197</v>
          </cell>
          <cell r="N179">
            <v>47286.791712516402</v>
          </cell>
          <cell r="O179">
            <v>32754.387166390901</v>
          </cell>
          <cell r="P179">
            <v>40549.035193994401</v>
          </cell>
          <cell r="Q179">
            <v>40953.582705876703</v>
          </cell>
        </row>
        <row r="180">
          <cell r="A180" t="str">
            <v>O54941</v>
          </cell>
          <cell r="B180" t="str">
            <v>sp|O54941|SMCE1_MOUSE</v>
          </cell>
          <cell r="C180">
            <v>34588.916236126097</v>
          </cell>
          <cell r="D180">
            <v>47374.006757243696</v>
          </cell>
          <cell r="E180">
            <v>100816.062334178</v>
          </cell>
          <cell r="F180">
            <v>141534.95271431</v>
          </cell>
          <cell r="G180">
            <v>17319.595185357801</v>
          </cell>
          <cell r="H180">
            <v>97179.408243200101</v>
          </cell>
          <cell r="I180">
            <v>46087.807178269002</v>
          </cell>
          <cell r="J180">
            <v>43889.784552479003</v>
          </cell>
          <cell r="K180">
            <v>63926.736718439097</v>
          </cell>
          <cell r="L180">
            <v>129669.60075788001</v>
          </cell>
          <cell r="M180">
            <v>85471.300755563905</v>
          </cell>
          <cell r="N180">
            <v>136878.53106136399</v>
          </cell>
          <cell r="O180">
            <v>60314.805344517699</v>
          </cell>
          <cell r="P180">
            <v>22468.058059148101</v>
          </cell>
          <cell r="Q180">
            <v>66931.710830003503</v>
          </cell>
        </row>
        <row r="181">
          <cell r="A181" t="str">
            <v>O54983</v>
          </cell>
          <cell r="B181" t="str">
            <v>sp|O54983|CRYM_MOUSE</v>
          </cell>
          <cell r="C181">
            <v>7198366.5739361001</v>
          </cell>
          <cell r="D181">
            <v>6322775.3670779597</v>
          </cell>
          <cell r="E181">
            <v>9163648.8003750294</v>
          </cell>
          <cell r="F181">
            <v>7337817.0555633102</v>
          </cell>
          <cell r="G181">
            <v>5707527.4760865001</v>
          </cell>
          <cell r="H181">
            <v>7906462.2182437498</v>
          </cell>
          <cell r="I181">
            <v>7886155.5826173201</v>
          </cell>
          <cell r="J181">
            <v>8151407.6539211003</v>
          </cell>
          <cell r="K181">
            <v>7811492.4134530704</v>
          </cell>
          <cell r="L181">
            <v>8740222.0272810403</v>
          </cell>
          <cell r="M181">
            <v>8275300.1741671497</v>
          </cell>
          <cell r="N181">
            <v>7763271.7525365101</v>
          </cell>
          <cell r="O181">
            <v>7136783.5630180296</v>
          </cell>
          <cell r="P181">
            <v>6756619.3777519101</v>
          </cell>
          <cell r="Q181">
            <v>7933137.4402204296</v>
          </cell>
        </row>
        <row r="182">
          <cell r="A182" t="str">
            <v>O54984</v>
          </cell>
          <cell r="B182" t="str">
            <v>sp|O54984|ASNA_MOUSE</v>
          </cell>
          <cell r="C182">
            <v>429711.89801412303</v>
          </cell>
          <cell r="D182">
            <v>622686.58428125305</v>
          </cell>
          <cell r="E182">
            <v>419280.40716245899</v>
          </cell>
          <cell r="F182">
            <v>540018.15467452002</v>
          </cell>
          <cell r="G182">
            <v>570763.19302264799</v>
          </cell>
          <cell r="H182">
            <v>663473.07947203994</v>
          </cell>
          <cell r="I182">
            <v>453208.52310533001</v>
          </cell>
          <cell r="J182">
            <v>592379.620796895</v>
          </cell>
          <cell r="K182">
            <v>529676.85054166499</v>
          </cell>
          <cell r="L182">
            <v>619617.50677162001</v>
          </cell>
          <cell r="M182">
            <v>583313.20027562499</v>
          </cell>
          <cell r="N182">
            <v>520217.66795475601</v>
          </cell>
          <cell r="O182">
            <v>611452.50965828996</v>
          </cell>
          <cell r="P182">
            <v>568833.15849137702</v>
          </cell>
          <cell r="Q182">
            <v>573713.94232043799</v>
          </cell>
        </row>
        <row r="183">
          <cell r="A183" t="str">
            <v>O54988</v>
          </cell>
          <cell r="B183" t="str">
            <v>sp|O54988|SLK_MOUSE</v>
          </cell>
          <cell r="C183">
            <v>415379.93538339803</v>
          </cell>
          <cell r="D183">
            <v>149991.47748987901</v>
          </cell>
          <cell r="E183">
            <v>474659.182069464</v>
          </cell>
          <cell r="F183">
            <v>314461.12602505099</v>
          </cell>
          <cell r="G183">
            <v>394634.200416432</v>
          </cell>
          <cell r="H183">
            <v>338202.37738535501</v>
          </cell>
          <cell r="I183">
            <v>463251.62597451999</v>
          </cell>
          <cell r="J183">
            <v>584060.12675782305</v>
          </cell>
          <cell r="K183">
            <v>442757.01926622598</v>
          </cell>
          <cell r="L183">
            <v>309256.87834195001</v>
          </cell>
          <cell r="M183">
            <v>230899.399516273</v>
          </cell>
          <cell r="N183">
            <v>484889.24532936298</v>
          </cell>
          <cell r="O183">
            <v>517314.86032851198</v>
          </cell>
          <cell r="P183">
            <v>425093.04721160402</v>
          </cell>
          <cell r="Q183">
            <v>424249.22764458798</v>
          </cell>
        </row>
        <row r="184">
          <cell r="A184" t="str">
            <v>O54991</v>
          </cell>
          <cell r="B184" t="str">
            <v>sp|O54991|CNTP1_MOUSE</v>
          </cell>
          <cell r="C184">
            <v>1983710.34334958</v>
          </cell>
          <cell r="D184">
            <v>2193247.2830563402</v>
          </cell>
          <cell r="E184">
            <v>1902024.7492515501</v>
          </cell>
          <cell r="F184">
            <v>2269037.61366709</v>
          </cell>
          <cell r="G184">
            <v>2469068.3688843502</v>
          </cell>
          <cell r="H184">
            <v>2485234.9237143002</v>
          </cell>
          <cell r="I184">
            <v>2353373.23215369</v>
          </cell>
          <cell r="J184">
            <v>2169196.7905652002</v>
          </cell>
          <cell r="K184">
            <v>2179070.8651440302</v>
          </cell>
          <cell r="L184">
            <v>2474801.9822203899</v>
          </cell>
          <cell r="M184">
            <v>2397252.0623138198</v>
          </cell>
          <cell r="N184">
            <v>2503404.8480941602</v>
          </cell>
          <cell r="O184">
            <v>2483052.0261136</v>
          </cell>
          <cell r="P184">
            <v>2996599.8830076102</v>
          </cell>
          <cell r="Q184">
            <v>2597585.3237564098</v>
          </cell>
        </row>
        <row r="185">
          <cell r="A185" t="str">
            <v>O55013</v>
          </cell>
          <cell r="B185" t="str">
            <v>sp|O55013|TPPC3_MOUSE</v>
          </cell>
          <cell r="C185">
            <v>249543.58969802599</v>
          </cell>
          <cell r="D185">
            <v>272331.26137808</v>
          </cell>
          <cell r="E185">
            <v>305200.47177492001</v>
          </cell>
          <cell r="F185">
            <v>273043.53873912699</v>
          </cell>
          <cell r="G185">
            <v>261066.648333302</v>
          </cell>
          <cell r="H185">
            <v>312490.534327431</v>
          </cell>
          <cell r="I185">
            <v>277568.495274505</v>
          </cell>
          <cell r="J185">
            <v>271138.22041150503</v>
          </cell>
          <cell r="K185">
            <v>256358.741958072</v>
          </cell>
          <cell r="L185">
            <v>296239.53846655099</v>
          </cell>
          <cell r="M185">
            <v>276334.49550089397</v>
          </cell>
          <cell r="N185">
            <v>275328.73061000399</v>
          </cell>
          <cell r="O185">
            <v>298292.670358203</v>
          </cell>
          <cell r="P185">
            <v>286251.11087258602</v>
          </cell>
          <cell r="Q185">
            <v>330017.92445693101</v>
          </cell>
        </row>
        <row r="186">
          <cell r="A186" t="str">
            <v>O55017</v>
          </cell>
          <cell r="B186" t="str">
            <v>sp|O55017|CAC1B_MOUSE</v>
          </cell>
          <cell r="C186">
            <v>58878.953124110703</v>
          </cell>
          <cell r="D186">
            <v>27150.499335124099</v>
          </cell>
          <cell r="E186">
            <v>48357.131767233797</v>
          </cell>
          <cell r="F186">
            <v>69406.4274213397</v>
          </cell>
          <cell r="G186">
            <v>65369.869415254499</v>
          </cell>
          <cell r="H186">
            <v>85773.690296545596</v>
          </cell>
          <cell r="I186">
            <v>70151.044357936596</v>
          </cell>
          <cell r="J186">
            <v>68574.632481552995</v>
          </cell>
          <cell r="K186">
            <v>57390.0784368971</v>
          </cell>
          <cell r="L186">
            <v>43950.639735934303</v>
          </cell>
          <cell r="M186">
            <v>8419.4114002780898</v>
          </cell>
          <cell r="N186">
            <v>66087.837078246899</v>
          </cell>
          <cell r="O186">
            <v>95053.027060702094</v>
          </cell>
          <cell r="P186">
            <v>63992.497823530197</v>
          </cell>
          <cell r="Q186">
            <v>57757.354203474599</v>
          </cell>
        </row>
        <row r="187">
          <cell r="A187" t="str">
            <v>O55022</v>
          </cell>
          <cell r="B187" t="str">
            <v>sp|O55022|PGRC1_MOUSE</v>
          </cell>
          <cell r="C187">
            <v>1122723.74577779</v>
          </cell>
          <cell r="D187">
            <v>1311466.73229067</v>
          </cell>
          <cell r="E187">
            <v>1107604.3399245201</v>
          </cell>
          <cell r="F187">
            <v>1308496.65116152</v>
          </cell>
          <cell r="G187">
            <v>1230254.10008095</v>
          </cell>
          <cell r="H187">
            <v>1846512.0207107901</v>
          </cell>
          <cell r="I187">
            <v>1189726.1493271701</v>
          </cell>
          <cell r="J187">
            <v>1670559.29084085</v>
          </cell>
          <cell r="K187">
            <v>1178795.93990047</v>
          </cell>
          <cell r="L187">
            <v>1719630.76949289</v>
          </cell>
          <cell r="M187">
            <v>1789156.6371963001</v>
          </cell>
          <cell r="N187">
            <v>1330124.4900700699</v>
          </cell>
          <cell r="O187">
            <v>1875004.56970511</v>
          </cell>
          <cell r="P187">
            <v>1327227.20528372</v>
          </cell>
          <cell r="Q187">
            <v>1663219.25824471</v>
          </cell>
        </row>
        <row r="188">
          <cell r="A188" t="str">
            <v>O55023</v>
          </cell>
          <cell r="B188" t="str">
            <v>sp|O55023|IMPA1_MOUSE</v>
          </cell>
          <cell r="C188">
            <v>1343904.53686707</v>
          </cell>
          <cell r="D188">
            <v>1974732.08156989</v>
          </cell>
          <cell r="E188">
            <v>1753554.6861668201</v>
          </cell>
          <cell r="F188">
            <v>1782881.3346416301</v>
          </cell>
          <cell r="G188">
            <v>1682241.45459118</v>
          </cell>
          <cell r="H188">
            <v>1898777.5949550199</v>
          </cell>
          <cell r="I188">
            <v>1619568.3511013901</v>
          </cell>
          <cell r="J188">
            <v>1900977.26305443</v>
          </cell>
          <cell r="K188">
            <v>1829246.7031300201</v>
          </cell>
          <cell r="L188">
            <v>1993685.50735453</v>
          </cell>
          <cell r="M188">
            <v>1912996.54595161</v>
          </cell>
          <cell r="N188">
            <v>1826306.0845423799</v>
          </cell>
          <cell r="O188">
            <v>1886101.8534200899</v>
          </cell>
          <cell r="P188">
            <v>1801130.3519798301</v>
          </cell>
          <cell r="Q188">
            <v>1920169.18001296</v>
          </cell>
        </row>
        <row r="189">
          <cell r="A189" t="str">
            <v>O55026</v>
          </cell>
          <cell r="B189" t="str">
            <v>sp|O55026|ENTP2_MOUSE</v>
          </cell>
          <cell r="C189">
            <v>277422.37850998098</v>
          </cell>
          <cell r="D189">
            <v>263246.96933936299</v>
          </cell>
          <cell r="E189">
            <v>249325.88561710701</v>
          </cell>
          <cell r="F189">
            <v>286437.88171099901</v>
          </cell>
          <cell r="G189">
            <v>254702.453238596</v>
          </cell>
          <cell r="H189">
            <v>280556.56258313102</v>
          </cell>
          <cell r="I189">
            <v>281672.95229953103</v>
          </cell>
          <cell r="J189">
            <v>325000.64623779902</v>
          </cell>
          <cell r="K189">
            <v>304575.561071428</v>
          </cell>
          <cell r="L189">
            <v>328517.39035577298</v>
          </cell>
          <cell r="M189">
            <v>287822.93312477501</v>
          </cell>
          <cell r="N189">
            <v>254985.538335463</v>
          </cell>
          <cell r="O189">
            <v>315672.99304095301</v>
          </cell>
          <cell r="P189">
            <v>239653.38354943099</v>
          </cell>
          <cell r="Q189">
            <v>338873.06296506</v>
          </cell>
        </row>
        <row r="190">
          <cell r="A190" t="str">
            <v>O55029</v>
          </cell>
          <cell r="B190" t="str">
            <v>sp|O55029|COPB2_MOUSE</v>
          </cell>
          <cell r="C190">
            <v>396584.10133610602</v>
          </cell>
          <cell r="D190">
            <v>305696.23912752001</v>
          </cell>
          <cell r="E190">
            <v>348604.704192926</v>
          </cell>
          <cell r="F190">
            <v>258169.31517433701</v>
          </cell>
          <cell r="G190">
            <v>336705.03770053497</v>
          </cell>
          <cell r="H190">
            <v>462933.91803252598</v>
          </cell>
          <cell r="I190">
            <v>376062.961376925</v>
          </cell>
          <cell r="J190">
            <v>372812.48917891202</v>
          </cell>
          <cell r="K190">
            <v>321186.660157128</v>
          </cell>
          <cell r="L190">
            <v>320518.16306605202</v>
          </cell>
          <cell r="M190">
            <v>339995.13416578999</v>
          </cell>
          <cell r="N190">
            <v>370102.58438947803</v>
          </cell>
          <cell r="O190">
            <v>470326.93884684402</v>
          </cell>
          <cell r="P190">
            <v>377369.54771556798</v>
          </cell>
          <cell r="Q190">
            <v>431687.34333526902</v>
          </cell>
        </row>
        <row r="191">
          <cell r="A191" t="str">
            <v>O55033</v>
          </cell>
          <cell r="B191" t="str">
            <v>sp|O55033|NCK2_MOUSE</v>
          </cell>
          <cell r="C191">
            <v>88929.025579210705</v>
          </cell>
          <cell r="D191">
            <v>310872.303582447</v>
          </cell>
          <cell r="E191">
            <v>102763.522145464</v>
          </cell>
          <cell r="F191">
            <v>41923.210066483</v>
          </cell>
          <cell r="G191">
            <v>90383.924249724805</v>
          </cell>
          <cell r="H191">
            <v>445029.914407123</v>
          </cell>
          <cell r="I191">
            <v>100517.635531525</v>
          </cell>
          <cell r="J191">
            <v>29692.1718322456</v>
          </cell>
          <cell r="K191">
            <v>274518.61524728301</v>
          </cell>
          <cell r="L191">
            <v>99430.369298072794</v>
          </cell>
          <cell r="M191">
            <v>439796.02347109601</v>
          </cell>
          <cell r="N191">
            <v>334348.04997843702</v>
          </cell>
          <cell r="O191">
            <v>435945.24085153698</v>
          </cell>
          <cell r="P191">
            <v>66839.726255412897</v>
          </cell>
          <cell r="Q191">
            <v>358034.99707352102</v>
          </cell>
        </row>
        <row r="192">
          <cell r="A192" t="str">
            <v>O55042</v>
          </cell>
          <cell r="B192" t="str">
            <v>sp|O55042|SYUA_MOUSE</v>
          </cell>
          <cell r="C192">
            <v>815534.93670038006</v>
          </cell>
          <cell r="D192">
            <v>927641.222705747</v>
          </cell>
          <cell r="E192">
            <v>1829370.5659710499</v>
          </cell>
          <cell r="F192">
            <v>1032734.30463155</v>
          </cell>
          <cell r="G192">
            <v>1210246.83092664</v>
          </cell>
          <cell r="H192">
            <v>972422.40479695599</v>
          </cell>
          <cell r="I192">
            <v>1906814.6798135899</v>
          </cell>
          <cell r="J192">
            <v>963163.00524657394</v>
          </cell>
          <cell r="K192">
            <v>2291087.94622376</v>
          </cell>
          <cell r="L192">
            <v>872246.611909725</v>
          </cell>
          <cell r="M192">
            <v>840052.44181384705</v>
          </cell>
          <cell r="N192">
            <v>2070412.30555896</v>
          </cell>
          <cell r="O192">
            <v>943227.69925005303</v>
          </cell>
          <cell r="P192">
            <v>1194829.3394869801</v>
          </cell>
          <cell r="Q192">
            <v>1001158.29332727</v>
          </cell>
        </row>
        <row r="193">
          <cell r="A193" t="str">
            <v>O55060</v>
          </cell>
          <cell r="B193" t="str">
            <v>sp|O55060|TPMT_MOUSE</v>
          </cell>
          <cell r="C193">
            <v>5668.2630467875697</v>
          </cell>
          <cell r="D193">
            <v>957.034603357734</v>
          </cell>
          <cell r="E193">
            <v>3651.1192107008201</v>
          </cell>
          <cell r="F193">
            <v>983.27252123182404</v>
          </cell>
          <cell r="G193">
            <v>3541.9189606745499</v>
          </cell>
          <cell r="H193">
            <v>3145.3040068427199</v>
          </cell>
          <cell r="I193">
            <v>1382.72863570287</v>
          </cell>
          <cell r="J193">
            <v>2674.0640981616302</v>
          </cell>
          <cell r="K193">
            <v>954.53001270901802</v>
          </cell>
          <cell r="L193">
            <v>8362.0919462465808</v>
          </cell>
          <cell r="M193">
            <v>10921.9917330474</v>
          </cell>
          <cell r="N193">
            <v>2609.3476559933501</v>
          </cell>
          <cell r="O193">
            <v>4244.7305274030095</v>
          </cell>
          <cell r="P193">
            <v>3770.54945938935</v>
          </cell>
          <cell r="Q193">
            <v>31658.755961983799</v>
          </cell>
        </row>
        <row r="194">
          <cell r="A194" t="str">
            <v>O55091</v>
          </cell>
          <cell r="B194" t="str">
            <v>sp|O55091|IMPCT_MOUSE</v>
          </cell>
          <cell r="C194">
            <v>179232.87601085499</v>
          </cell>
          <cell r="D194">
            <v>224811.57673348099</v>
          </cell>
          <cell r="E194">
            <v>218966.328042095</v>
          </cell>
          <cell r="F194">
            <v>204948.50412346699</v>
          </cell>
          <cell r="G194">
            <v>191250.682178027</v>
          </cell>
          <cell r="H194">
            <v>166153.09277711701</v>
          </cell>
          <cell r="I194">
            <v>212762.63005386299</v>
          </cell>
          <cell r="J194">
            <v>221213.77728030601</v>
          </cell>
          <cell r="K194">
            <v>229754.46778608501</v>
          </cell>
          <cell r="L194">
            <v>247725.14056408199</v>
          </cell>
          <cell r="M194">
            <v>198912.31017144499</v>
          </cell>
          <cell r="N194">
            <v>125098.91013277099</v>
          </cell>
          <cell r="O194">
            <v>181396.781430237</v>
          </cell>
          <cell r="P194">
            <v>205902.09404028999</v>
          </cell>
          <cell r="Q194">
            <v>192642.335126777</v>
          </cell>
        </row>
        <row r="195">
          <cell r="A195" t="str">
            <v>O55100</v>
          </cell>
          <cell r="B195" t="str">
            <v>sp|O55100|SNG1_MOUSE</v>
          </cell>
          <cell r="C195">
            <v>2429353.6611708398</v>
          </cell>
          <cell r="D195">
            <v>3541226.4793388899</v>
          </cell>
          <cell r="E195">
            <v>3304719.6991162598</v>
          </cell>
          <cell r="F195">
            <v>3442227.53128774</v>
          </cell>
          <cell r="G195">
            <v>3397948.8361713402</v>
          </cell>
          <cell r="H195">
            <v>3861862.7587675098</v>
          </cell>
          <cell r="I195">
            <v>3318376.60902208</v>
          </cell>
          <cell r="J195">
            <v>3449120.8054129402</v>
          </cell>
          <cell r="K195">
            <v>3134977.7078947099</v>
          </cell>
          <cell r="L195">
            <v>3524256.5975639001</v>
          </cell>
          <cell r="M195">
            <v>3717342.3224669499</v>
          </cell>
          <cell r="N195">
            <v>2859246.2924469099</v>
          </cell>
          <cell r="O195">
            <v>3512581.84050343</v>
          </cell>
          <cell r="P195">
            <v>3239466.9029886401</v>
          </cell>
          <cell r="Q195">
            <v>3319198.6842651898</v>
          </cell>
        </row>
        <row r="196">
          <cell r="A196" t="str">
            <v>O55102</v>
          </cell>
          <cell r="B196" t="str">
            <v>sp|O55102|BL1S1_MOUSE</v>
          </cell>
          <cell r="C196">
            <v>38258.2616909356</v>
          </cell>
          <cell r="D196">
            <v>28449.576836976699</v>
          </cell>
          <cell r="E196">
            <v>22190.119950889599</v>
          </cell>
          <cell r="F196">
            <v>22565.448065703698</v>
          </cell>
          <cell r="G196">
            <v>12588.748930894601</v>
          </cell>
          <cell r="H196">
            <v>21118.2363086357</v>
          </cell>
          <cell r="I196">
            <v>32745.650313629001</v>
          </cell>
          <cell r="J196">
            <v>14530.4428283127</v>
          </cell>
          <cell r="K196">
            <v>23152.768099811499</v>
          </cell>
          <cell r="L196">
            <v>23511.424564995399</v>
          </cell>
          <cell r="M196">
            <v>16289.9307387505</v>
          </cell>
          <cell r="N196">
            <v>22353.769919345901</v>
          </cell>
          <cell r="O196">
            <v>43301.616258594302</v>
          </cell>
          <cell r="P196">
            <v>34157.162302678997</v>
          </cell>
          <cell r="Q196">
            <v>18436.6699127266</v>
          </cell>
        </row>
        <row r="197">
          <cell r="A197" t="str">
            <v>O55106</v>
          </cell>
          <cell r="B197" t="str">
            <v>sp|O55106|STRN_MOUSE</v>
          </cell>
          <cell r="C197">
            <v>531034.88772326498</v>
          </cell>
          <cell r="D197">
            <v>521606.21979729302</v>
          </cell>
          <cell r="E197">
            <v>462425.82733665599</v>
          </cell>
          <cell r="F197">
            <v>450294.91719442699</v>
          </cell>
          <cell r="G197">
            <v>544004.03008892306</v>
          </cell>
          <cell r="H197">
            <v>612029.56256284204</v>
          </cell>
          <cell r="I197">
            <v>509755.66472612799</v>
          </cell>
          <cell r="J197">
            <v>394323.14260090899</v>
          </cell>
          <cell r="K197">
            <v>519522.54242465802</v>
          </cell>
          <cell r="L197">
            <v>575452.02009465301</v>
          </cell>
          <cell r="M197">
            <v>530044.74276558298</v>
          </cell>
          <cell r="N197">
            <v>443127.5946751</v>
          </cell>
          <cell r="O197">
            <v>576593.09461201297</v>
          </cell>
          <cell r="P197">
            <v>502353.24436111399</v>
          </cell>
          <cell r="Q197">
            <v>568262.86644049606</v>
          </cell>
        </row>
        <row r="198">
          <cell r="A198" t="str">
            <v>O55125</v>
          </cell>
          <cell r="B198" t="str">
            <v>sp|O55125|NIPS1_MOUSE</v>
          </cell>
          <cell r="C198">
            <v>1207039.2945872799</v>
          </cell>
          <cell r="D198">
            <v>1170630.9941709801</v>
          </cell>
          <cell r="E198">
            <v>1125130.2544238099</v>
          </cell>
          <cell r="F198">
            <v>1512572.2960872899</v>
          </cell>
          <cell r="G198">
            <v>1145219.2130660601</v>
          </cell>
          <cell r="H198">
            <v>1433604.07386725</v>
          </cell>
          <cell r="I198">
            <v>1358051.7931963301</v>
          </cell>
          <cell r="J198">
            <v>1416215.57628406</v>
          </cell>
          <cell r="K198">
            <v>1108801.9431362599</v>
          </cell>
          <cell r="L198">
            <v>1322562.21057766</v>
          </cell>
          <cell r="M198">
            <v>1198564.18154356</v>
          </cell>
          <cell r="N198">
            <v>1125523.8960534099</v>
          </cell>
          <cell r="O198">
            <v>1273002.8889730701</v>
          </cell>
          <cell r="P198">
            <v>1447269.7519596</v>
          </cell>
          <cell r="Q198">
            <v>1313921.0024540599</v>
          </cell>
        </row>
        <row r="199">
          <cell r="A199" t="str">
            <v>O55126</v>
          </cell>
          <cell r="B199" t="str">
            <v>sp|O55126|NIPS2_MOUSE</v>
          </cell>
          <cell r="C199">
            <v>646015.22106266604</v>
          </cell>
          <cell r="D199">
            <v>679477.55593750405</v>
          </cell>
          <cell r="E199">
            <v>919730.00978923705</v>
          </cell>
          <cell r="F199">
            <v>698167.46132248605</v>
          </cell>
          <cell r="G199">
            <v>728434.34178839996</v>
          </cell>
          <cell r="H199">
            <v>861089.04532000201</v>
          </cell>
          <cell r="I199">
            <v>847978.16867028899</v>
          </cell>
          <cell r="J199">
            <v>795820.58553323802</v>
          </cell>
          <cell r="K199">
            <v>819842.44832260499</v>
          </cell>
          <cell r="L199">
            <v>604652.88805295702</v>
          </cell>
          <cell r="M199">
            <v>721811.00961363001</v>
          </cell>
          <cell r="N199">
            <v>830444.99583339097</v>
          </cell>
          <cell r="O199">
            <v>767589.92152247997</v>
          </cell>
          <cell r="P199">
            <v>805795.94994679897</v>
          </cell>
          <cell r="Q199">
            <v>756728.80922811304</v>
          </cell>
        </row>
        <row r="200">
          <cell r="A200" t="str">
            <v>O55131</v>
          </cell>
          <cell r="B200" t="str">
            <v>sp|O55131|SEPT7_MOUSE</v>
          </cell>
          <cell r="C200">
            <v>6766553.5737637402</v>
          </cell>
          <cell r="D200">
            <v>6819898.4313040497</v>
          </cell>
          <cell r="E200">
            <v>5978302.8182620304</v>
          </cell>
          <cell r="F200">
            <v>6164984.6909397803</v>
          </cell>
          <cell r="G200">
            <v>7058568.33702916</v>
          </cell>
          <cell r="H200">
            <v>6694863.4303030502</v>
          </cell>
          <cell r="I200">
            <v>5763786.30522756</v>
          </cell>
          <cell r="J200">
            <v>5467834.6847827202</v>
          </cell>
          <cell r="K200">
            <v>5872708.4720026096</v>
          </cell>
          <cell r="L200">
            <v>6892050.2564917402</v>
          </cell>
          <cell r="M200">
            <v>6156483.37976983</v>
          </cell>
          <cell r="N200">
            <v>7144278.5458675204</v>
          </cell>
          <cell r="O200">
            <v>5909112.2551328698</v>
          </cell>
          <cell r="P200">
            <v>6488227.1929667098</v>
          </cell>
          <cell r="Q200">
            <v>6907915.0027864398</v>
          </cell>
        </row>
        <row r="201">
          <cell r="A201" t="str">
            <v>O55135</v>
          </cell>
          <cell r="B201" t="str">
            <v>sp|O55135|IF6_MOUSE</v>
          </cell>
          <cell r="C201">
            <v>26069.860105218599</v>
          </cell>
          <cell r="D201">
            <v>88288.833194514402</v>
          </cell>
          <cell r="E201">
            <v>6284.3246424712497</v>
          </cell>
          <cell r="F201">
            <v>99525.376902212694</v>
          </cell>
          <cell r="G201">
            <v>114101.334101575</v>
          </cell>
          <cell r="H201">
            <v>107569.923123366</v>
          </cell>
          <cell r="I201">
            <v>114864.496947434</v>
          </cell>
          <cell r="J201">
            <v>101044.535993514</v>
          </cell>
          <cell r="K201">
            <v>97028.333755825195</v>
          </cell>
          <cell r="L201">
            <v>97530.393756384306</v>
          </cell>
          <cell r="M201">
            <v>81502.451194521302</v>
          </cell>
          <cell r="N201">
            <v>109653.260881055</v>
          </cell>
          <cell r="O201">
            <v>113500.613395301</v>
          </cell>
          <cell r="P201">
            <v>110219.777035754</v>
          </cell>
          <cell r="Q201">
            <v>98707.3680212896</v>
          </cell>
        </row>
        <row r="202">
          <cell r="A202" t="str">
            <v>O55142</v>
          </cell>
          <cell r="B202" t="str">
            <v>sp|O55142|RL35A_MOUSE</v>
          </cell>
          <cell r="C202">
            <v>178869.81629772601</v>
          </cell>
          <cell r="D202">
            <v>228504.777735121</v>
          </cell>
          <cell r="E202">
            <v>507731.788747688</v>
          </cell>
          <cell r="F202">
            <v>667367.92804939905</v>
          </cell>
          <cell r="G202">
            <v>598824.01160573994</v>
          </cell>
          <cell r="H202">
            <v>828445.913370686</v>
          </cell>
          <cell r="I202">
            <v>621194.12072471902</v>
          </cell>
          <cell r="J202">
            <v>615364.13111999899</v>
          </cell>
          <cell r="K202">
            <v>488940.55360205699</v>
          </cell>
          <cell r="L202">
            <v>821625.21276296605</v>
          </cell>
          <cell r="M202">
            <v>946918.74179577699</v>
          </cell>
          <cell r="N202">
            <v>569320.20756881102</v>
          </cell>
          <cell r="O202">
            <v>673959.06625446095</v>
          </cell>
          <cell r="P202">
            <v>575065.75269993895</v>
          </cell>
          <cell r="Q202">
            <v>622115.10876149905</v>
          </cell>
        </row>
        <row r="203">
          <cell r="A203" t="str">
            <v>O55143</v>
          </cell>
          <cell r="B203" t="str">
            <v>sp|O55143|AT2A2_MOUSE</v>
          </cell>
          <cell r="C203">
            <v>5235776.99478376</v>
          </cell>
          <cell r="D203">
            <v>6356649.2563612098</v>
          </cell>
          <cell r="E203">
            <v>6387462.8947884496</v>
          </cell>
          <cell r="F203">
            <v>6095376.2470338596</v>
          </cell>
          <cell r="G203">
            <v>6163813.9542021398</v>
          </cell>
          <cell r="H203">
            <v>6813608.4367650803</v>
          </cell>
          <cell r="I203">
            <v>6504143.5134445904</v>
          </cell>
          <cell r="J203">
            <v>5765029.4051983897</v>
          </cell>
          <cell r="K203">
            <v>5941955.2281130003</v>
          </cell>
          <cell r="L203">
            <v>6152748.3846786702</v>
          </cell>
          <cell r="M203">
            <v>6465128.89966508</v>
          </cell>
          <cell r="N203">
            <v>6707051.5969808605</v>
          </cell>
          <cell r="O203">
            <v>6745457.11393358</v>
          </cell>
          <cell r="P203">
            <v>6697716.1446951702</v>
          </cell>
          <cell r="Q203">
            <v>6198411.9389606901</v>
          </cell>
        </row>
        <row r="204">
          <cell r="A204" t="str">
            <v>O55234</v>
          </cell>
          <cell r="B204" t="str">
            <v>sp|O55234|PSB5_MOUSE</v>
          </cell>
          <cell r="C204">
            <v>1049163.01475785</v>
          </cell>
          <cell r="D204">
            <v>1432722.15089618</v>
          </cell>
          <cell r="E204">
            <v>1254712.5571759799</v>
          </cell>
          <cell r="F204">
            <v>1567005.22278502</v>
          </cell>
          <cell r="G204">
            <v>1295626.5204396299</v>
          </cell>
          <cell r="H204">
            <v>1711752.55622427</v>
          </cell>
          <cell r="I204">
            <v>1298084.75236393</v>
          </cell>
          <cell r="J204">
            <v>1607133.8998149999</v>
          </cell>
          <cell r="K204">
            <v>1404022.00898862</v>
          </cell>
          <cell r="L204">
            <v>1011001.11188371</v>
          </cell>
          <cell r="M204">
            <v>1287668.87344616</v>
          </cell>
          <cell r="N204">
            <v>923760.49269504996</v>
          </cell>
          <cell r="O204">
            <v>1698808.70221953</v>
          </cell>
          <cell r="P204">
            <v>1495142.4175094301</v>
          </cell>
          <cell r="Q204">
            <v>1174676.3533338499</v>
          </cell>
        </row>
        <row r="205">
          <cell r="A205" t="str">
            <v>O70133</v>
          </cell>
          <cell r="B205" t="str">
            <v>sp|O70133|DHX9_MOUSE</v>
          </cell>
          <cell r="C205">
            <v>768033.46857829799</v>
          </cell>
          <cell r="D205">
            <v>986737.874245835</v>
          </cell>
          <cell r="E205">
            <v>790295.83382383303</v>
          </cell>
          <cell r="F205">
            <v>982376.49686926603</v>
          </cell>
          <cell r="G205">
            <v>908152.36673586897</v>
          </cell>
          <cell r="H205">
            <v>1017865.6373021899</v>
          </cell>
          <cell r="I205">
            <v>1030482.17554305</v>
          </cell>
          <cell r="J205">
            <v>1036344.84967397</v>
          </cell>
          <cell r="K205">
            <v>1001206.63157775</v>
          </cell>
          <cell r="L205">
            <v>1007910.76350985</v>
          </cell>
          <cell r="M205">
            <v>1029220.74836364</v>
          </cell>
          <cell r="N205">
            <v>1099416.2023851101</v>
          </cell>
          <cell r="O205">
            <v>902346.03959321405</v>
          </cell>
          <cell r="P205">
            <v>1048956.5142936399</v>
          </cell>
          <cell r="Q205">
            <v>1130512.5938655401</v>
          </cell>
        </row>
        <row r="206">
          <cell r="A206" t="str">
            <v>O70139</v>
          </cell>
          <cell r="B206" t="str">
            <v>sp|O70139|IPKG_MOUSE</v>
          </cell>
          <cell r="C206">
            <v>13208.6409766528</v>
          </cell>
          <cell r="D206">
            <v>34120.964849926</v>
          </cell>
          <cell r="E206">
            <v>30798.010639141299</v>
          </cell>
          <cell r="F206">
            <v>44457.8397437288</v>
          </cell>
          <cell r="G206">
            <v>46500.467136755302</v>
          </cell>
          <cell r="H206">
            <v>35768.783264230296</v>
          </cell>
          <cell r="I206">
            <v>43360.256502985103</v>
          </cell>
          <cell r="J206">
            <v>36400.486961148097</v>
          </cell>
          <cell r="K206">
            <v>22075.897554915999</v>
          </cell>
          <cell r="L206">
            <v>41853.068994080902</v>
          </cell>
          <cell r="M206">
            <v>45471.164083359203</v>
          </cell>
          <cell r="N206">
            <v>46214.054157060797</v>
          </cell>
          <cell r="O206">
            <v>57627.030679585601</v>
          </cell>
          <cell r="P206">
            <v>27916.523111812701</v>
          </cell>
          <cell r="Q206">
            <v>37564.716453807298</v>
          </cell>
        </row>
        <row r="207">
          <cell r="A207" t="str">
            <v>O70161</v>
          </cell>
          <cell r="B207" t="str">
            <v>sp|O70161|PI51C_MOUSE</v>
          </cell>
          <cell r="C207">
            <v>535646.455313746</v>
          </cell>
          <cell r="D207">
            <v>398228.21221354598</v>
          </cell>
          <cell r="E207">
            <v>388423.93185420003</v>
          </cell>
          <cell r="F207">
            <v>505153.773721379</v>
          </cell>
          <cell r="G207">
            <v>469449.43734725303</v>
          </cell>
          <cell r="H207">
            <v>618983.75500638096</v>
          </cell>
          <cell r="I207">
            <v>502384.77974224201</v>
          </cell>
          <cell r="J207">
            <v>467114.75371424702</v>
          </cell>
          <cell r="K207">
            <v>508031.633654106</v>
          </cell>
          <cell r="L207">
            <v>510651.35908549197</v>
          </cell>
          <cell r="M207">
            <v>460019.93027832999</v>
          </cell>
          <cell r="N207">
            <v>585780.84142505005</v>
          </cell>
          <cell r="O207">
            <v>536894.68596375897</v>
          </cell>
          <cell r="P207">
            <v>557763.86421542906</v>
          </cell>
          <cell r="Q207">
            <v>474639.58778920502</v>
          </cell>
        </row>
        <row r="208">
          <cell r="A208" t="str">
            <v>O70166</v>
          </cell>
          <cell r="B208" t="str">
            <v>sp|O70166|STMN3_MOUSE</v>
          </cell>
          <cell r="C208">
            <v>85282.823732143297</v>
          </cell>
          <cell r="D208">
            <v>6634.9795157174503</v>
          </cell>
          <cell r="E208">
            <v>57133.026378073402</v>
          </cell>
          <cell r="F208">
            <v>68680.589090366906</v>
          </cell>
          <cell r="G208">
            <v>58377.976709803901</v>
          </cell>
          <cell r="H208">
            <v>72304.67181801</v>
          </cell>
          <cell r="I208">
            <v>74940.871337041594</v>
          </cell>
          <cell r="J208">
            <v>82020.2377702339</v>
          </cell>
          <cell r="K208">
            <v>70900.627121572194</v>
          </cell>
          <cell r="L208">
            <v>95555.996888341004</v>
          </cell>
          <cell r="M208">
            <v>82319.436253414795</v>
          </cell>
          <cell r="N208">
            <v>72343.8763537138</v>
          </cell>
          <cell r="O208">
            <v>95296.248462587406</v>
          </cell>
          <cell r="P208">
            <v>65334.166937415102</v>
          </cell>
          <cell r="Q208">
            <v>69668.805741067597</v>
          </cell>
        </row>
        <row r="209">
          <cell r="A209" t="str">
            <v>O70172</v>
          </cell>
          <cell r="B209" t="str">
            <v>sp|O70172|PI42A_MOUSE</v>
          </cell>
          <cell r="C209">
            <v>707828.93737200601</v>
          </cell>
          <cell r="D209">
            <v>755851.24445551296</v>
          </cell>
          <cell r="E209">
            <v>726508.58247304801</v>
          </cell>
          <cell r="F209">
            <v>703495.547215648</v>
          </cell>
          <cell r="G209">
            <v>691328.89379534498</v>
          </cell>
          <cell r="H209">
            <v>744750.56849704299</v>
          </cell>
          <cell r="I209">
            <v>840746.17571305495</v>
          </cell>
          <cell r="J209">
            <v>715009.778028236</v>
          </cell>
          <cell r="K209">
            <v>796593.14853414299</v>
          </cell>
          <cell r="L209">
            <v>774239.52069722104</v>
          </cell>
          <cell r="M209">
            <v>732855.72403170995</v>
          </cell>
          <cell r="N209">
            <v>886048.69961749204</v>
          </cell>
          <cell r="O209">
            <v>871828.45991860295</v>
          </cell>
          <cell r="P209">
            <v>786463.41987336695</v>
          </cell>
          <cell r="Q209">
            <v>751830.543338908</v>
          </cell>
        </row>
        <row r="210">
          <cell r="A210" t="str">
            <v>O70194</v>
          </cell>
          <cell r="B210" t="str">
            <v>sp|O70194|EIF3D_MOUSE</v>
          </cell>
          <cell r="C210">
            <v>66363.865065459497</v>
          </cell>
          <cell r="D210">
            <v>122075.10043237</v>
          </cell>
          <cell r="E210">
            <v>78280.689003285093</v>
          </cell>
          <cell r="F210">
            <v>95840.861462430694</v>
          </cell>
          <cell r="G210">
            <v>108345.847894095</v>
          </cell>
          <cell r="H210">
            <v>122865.04701318999</v>
          </cell>
          <cell r="I210">
            <v>77575.983256965599</v>
          </cell>
          <cell r="J210">
            <v>94170.680657776902</v>
          </cell>
          <cell r="K210">
            <v>77753.470447707601</v>
          </cell>
          <cell r="L210">
            <v>67820.486805736495</v>
          </cell>
          <cell r="M210">
            <v>85193.120257327304</v>
          </cell>
          <cell r="N210">
            <v>72791.991189380598</v>
          </cell>
          <cell r="O210">
            <v>92625.2508953488</v>
          </cell>
          <cell r="P210">
            <v>69518.513909313493</v>
          </cell>
          <cell r="Q210">
            <v>96075.386926133695</v>
          </cell>
        </row>
        <row r="211">
          <cell r="A211" t="str">
            <v>O70228</v>
          </cell>
          <cell r="B211" t="str">
            <v>sp|O70228|ATP9A_MOUSE</v>
          </cell>
          <cell r="C211">
            <v>231143.50302818199</v>
          </cell>
          <cell r="D211">
            <v>183956.676978292</v>
          </cell>
          <cell r="E211">
            <v>200366.33698569599</v>
          </cell>
          <cell r="F211">
            <v>148947.28431696599</v>
          </cell>
          <cell r="G211">
            <v>217462.26238510601</v>
          </cell>
          <cell r="H211">
            <v>292578.25337461999</v>
          </cell>
          <cell r="I211">
            <v>226595.60782576801</v>
          </cell>
          <cell r="J211">
            <v>274353.95279147499</v>
          </cell>
          <cell r="K211">
            <v>183308.11161111001</v>
          </cell>
          <cell r="L211">
            <v>270840.10023013398</v>
          </cell>
          <cell r="M211">
            <v>189364.83302086999</v>
          </cell>
          <cell r="N211">
            <v>81686.530524087793</v>
          </cell>
          <cell r="O211">
            <v>232666.72361940099</v>
          </cell>
          <cell r="P211">
            <v>179153.69670672901</v>
          </cell>
          <cell r="Q211">
            <v>105503.818781023</v>
          </cell>
        </row>
        <row r="212">
          <cell r="A212" t="str">
            <v>O70250</v>
          </cell>
          <cell r="B212" t="str">
            <v>sp|O70250|PGAM2_MOUSE</v>
          </cell>
          <cell r="C212">
            <v>9662.1870718109294</v>
          </cell>
          <cell r="D212">
            <v>19567.899724079401</v>
          </cell>
          <cell r="E212">
            <v>54914.928207307203</v>
          </cell>
          <cell r="F212">
            <v>19536.070153342702</v>
          </cell>
          <cell r="G212">
            <v>36798.041035055401</v>
          </cell>
          <cell r="H212">
            <v>17454.043927660299</v>
          </cell>
          <cell r="I212">
            <v>36367.8101895496</v>
          </cell>
          <cell r="J212">
            <v>28394.734833963601</v>
          </cell>
          <cell r="K212">
            <v>17335.090262825099</v>
          </cell>
          <cell r="L212">
            <v>43147.452586159598</v>
          </cell>
          <cell r="M212">
            <v>32706.014966006998</v>
          </cell>
          <cell r="N212">
            <v>35994.395957690598</v>
          </cell>
          <cell r="O212">
            <v>14198.1976540675</v>
          </cell>
          <cell r="P212">
            <v>54938.907646583102</v>
          </cell>
          <cell r="Q212">
            <v>51433.805718653603</v>
          </cell>
        </row>
        <row r="213">
          <cell r="A213" t="str">
            <v>O70251</v>
          </cell>
          <cell r="B213" t="str">
            <v>sp|O70251|EF1B_MOUSE</v>
          </cell>
          <cell r="C213">
            <v>314622.63128860999</v>
          </cell>
          <cell r="D213">
            <v>408694.74696266599</v>
          </cell>
          <cell r="E213">
            <v>535550.00286157499</v>
          </cell>
          <cell r="F213">
            <v>395201.39075581601</v>
          </cell>
          <cell r="G213">
            <v>212491.19380301001</v>
          </cell>
          <cell r="H213">
            <v>308956.55861354398</v>
          </cell>
          <cell r="I213">
            <v>423337.82696420501</v>
          </cell>
          <cell r="J213">
            <v>422431.69963176199</v>
          </cell>
          <cell r="K213">
            <v>262418.81427505001</v>
          </cell>
          <cell r="L213">
            <v>394977.682083541</v>
          </cell>
          <cell r="M213">
            <v>311083.26828822499</v>
          </cell>
          <cell r="N213">
            <v>464112.644252976</v>
          </cell>
          <cell r="O213">
            <v>348935.82756759698</v>
          </cell>
          <cell r="P213">
            <v>464504.42065607198</v>
          </cell>
          <cell r="Q213">
            <v>169798.09730307301</v>
          </cell>
        </row>
        <row r="214">
          <cell r="A214" t="str">
            <v>O70252</v>
          </cell>
          <cell r="B214" t="str">
            <v>sp|O70252|HMOX2_MOUSE</v>
          </cell>
          <cell r="C214">
            <v>32161.793473271198</v>
          </cell>
          <cell r="D214">
            <v>83492.004728163694</v>
          </cell>
          <cell r="E214">
            <v>86551.643626415695</v>
          </cell>
          <cell r="F214">
            <v>117228.799166581</v>
          </cell>
          <cell r="G214">
            <v>94978.123085359897</v>
          </cell>
          <cell r="H214">
            <v>84374.245928087403</v>
          </cell>
          <cell r="I214">
            <v>89685.092857117299</v>
          </cell>
          <cell r="J214">
            <v>58008.37648657</v>
          </cell>
          <cell r="K214">
            <v>104241.27711367101</v>
          </cell>
          <cell r="L214">
            <v>35663.079812778204</v>
          </cell>
          <cell r="M214">
            <v>109457.839788125</v>
          </cell>
          <cell r="N214">
            <v>111918.994663822</v>
          </cell>
          <cell r="O214">
            <v>96751.401625598301</v>
          </cell>
          <cell r="P214">
            <v>98931.996998199596</v>
          </cell>
          <cell r="Q214">
            <v>100453.38268923599</v>
          </cell>
        </row>
        <row r="215">
          <cell r="A215" t="str">
            <v>O70310</v>
          </cell>
          <cell r="B215" t="str">
            <v>sp|O70310|NMT1_MOUSE</v>
          </cell>
          <cell r="C215">
            <v>149623.03753884</v>
          </cell>
          <cell r="D215">
            <v>123183.15603549</v>
          </cell>
          <cell r="E215">
            <v>189021.70715580101</v>
          </cell>
          <cell r="F215">
            <v>187060.456523828</v>
          </cell>
          <cell r="G215">
            <v>174136.37753618401</v>
          </cell>
          <cell r="H215">
            <v>52695.653458825203</v>
          </cell>
          <cell r="I215">
            <v>246694.68827449801</v>
          </cell>
          <cell r="J215">
            <v>142070.46211654801</v>
          </cell>
          <cell r="K215">
            <v>104681.91837611501</v>
          </cell>
          <cell r="L215">
            <v>218346.80924240401</v>
          </cell>
          <cell r="M215">
            <v>130366.45109684599</v>
          </cell>
          <cell r="N215">
            <v>217882.54622048099</v>
          </cell>
          <cell r="O215">
            <v>104715.075464575</v>
          </cell>
          <cell r="P215">
            <v>202448.10358033801</v>
          </cell>
          <cell r="Q215">
            <v>125826.49464154401</v>
          </cell>
        </row>
        <row r="216">
          <cell r="A216" t="str">
            <v>O70318</v>
          </cell>
          <cell r="B216" t="str">
            <v>sp|O70318|E41L2_MOUSE</v>
          </cell>
          <cell r="C216">
            <v>1993058.33252044</v>
          </cell>
          <cell r="D216">
            <v>1293259.42754194</v>
          </cell>
          <cell r="E216">
            <v>1767649.6929099199</v>
          </cell>
          <cell r="F216">
            <v>1752069.4926913299</v>
          </cell>
          <cell r="G216">
            <v>1270719.92258235</v>
          </cell>
          <cell r="H216">
            <v>1434468.02927194</v>
          </cell>
          <cell r="I216">
            <v>1459672.6873210799</v>
          </cell>
          <cell r="J216">
            <v>1498480.13820761</v>
          </cell>
          <cell r="K216">
            <v>1626529.32465772</v>
          </cell>
          <cell r="L216">
            <v>1394140.0646231701</v>
          </cell>
          <cell r="M216">
            <v>1286588.88411402</v>
          </cell>
          <cell r="N216">
            <v>1826287.8906348499</v>
          </cell>
          <cell r="O216">
            <v>1195193.7328168601</v>
          </cell>
          <cell r="P216">
            <v>1471089.7893168</v>
          </cell>
          <cell r="Q216">
            <v>1386708.00116641</v>
          </cell>
        </row>
        <row r="217">
          <cell r="A217" t="str">
            <v>O70325</v>
          </cell>
          <cell r="B217" t="str">
            <v>sp|O70325|GPX4_MOUSE</v>
          </cell>
          <cell r="C217">
            <v>192132.471185598</v>
          </cell>
          <cell r="D217">
            <v>191748.015797492</v>
          </cell>
          <cell r="E217">
            <v>110905.50178281299</v>
          </cell>
          <cell r="F217">
            <v>177014.84483928801</v>
          </cell>
          <cell r="G217">
            <v>127568.818596375</v>
          </cell>
          <cell r="H217">
            <v>191125.99606683699</v>
          </cell>
          <cell r="I217">
            <v>150014.929055304</v>
          </cell>
          <cell r="J217">
            <v>150986.54221003299</v>
          </cell>
          <cell r="K217">
            <v>138498.69167855999</v>
          </cell>
          <cell r="L217">
            <v>188297.46182570199</v>
          </cell>
          <cell r="M217">
            <v>157538.97385128899</v>
          </cell>
          <cell r="N217">
            <v>186936.512405527</v>
          </cell>
          <cell r="O217">
            <v>155944.111558807</v>
          </cell>
          <cell r="P217">
            <v>184158.311324418</v>
          </cell>
          <cell r="Q217">
            <v>122672.73714479701</v>
          </cell>
        </row>
        <row r="218">
          <cell r="A218" t="str">
            <v>O70354</v>
          </cell>
          <cell r="B218" t="str">
            <v>sp|O70354|CAH11_MOUSE</v>
          </cell>
          <cell r="C218">
            <v>8743.7289795767501</v>
          </cell>
          <cell r="D218">
            <v>58290.885565663397</v>
          </cell>
          <cell r="E218">
            <v>11201.206930244</v>
          </cell>
          <cell r="F218">
            <v>19613.030993361699</v>
          </cell>
          <cell r="G218">
            <v>19968.453370220101</v>
          </cell>
          <cell r="H218">
            <v>44457.041556725002</v>
          </cell>
          <cell r="I218">
            <v>39585.040044875001</v>
          </cell>
          <cell r="J218">
            <v>12956.014350486201</v>
          </cell>
          <cell r="K218">
            <v>28459.790825725198</v>
          </cell>
          <cell r="L218">
            <v>47293.636629353001</v>
          </cell>
          <cell r="M218">
            <v>2597.0729383517901</v>
          </cell>
          <cell r="N218">
            <v>12861.975500750599</v>
          </cell>
          <cell r="O218">
            <v>44882.430183258701</v>
          </cell>
          <cell r="P218">
            <v>11189.024955328399</v>
          </cell>
          <cell r="Q218">
            <v>34080.680137818097</v>
          </cell>
        </row>
        <row r="219">
          <cell r="A219" t="str">
            <v>O70362</v>
          </cell>
          <cell r="B219" t="str">
            <v>sp|O70362|PHLD_MOUSE</v>
          </cell>
          <cell r="C219">
            <v>137567.66969810001</v>
          </cell>
          <cell r="D219">
            <v>35188.595683342297</v>
          </cell>
          <cell r="E219">
            <v>64318.297300190301</v>
          </cell>
          <cell r="F219">
            <v>7553.2464147504897</v>
          </cell>
          <cell r="G219">
            <v>28468.029605162399</v>
          </cell>
          <cell r="H219">
            <v>30160.780461544098</v>
          </cell>
          <cell r="I219">
            <v>22609.331045310701</v>
          </cell>
          <cell r="J219">
            <v>13525.063230788301</v>
          </cell>
          <cell r="K219">
            <v>105337.404105104</v>
          </cell>
          <cell r="L219">
            <v>11898.7984246907</v>
          </cell>
          <cell r="M219">
            <v>11768.785196881499</v>
          </cell>
          <cell r="N219">
            <v>76364.169582693095</v>
          </cell>
          <cell r="O219">
            <v>40200.5491641095</v>
          </cell>
          <cell r="P219">
            <v>8010.3193672265297</v>
          </cell>
          <cell r="Q219">
            <v>39551.654498091797</v>
          </cell>
        </row>
        <row r="220">
          <cell r="A220" t="str">
            <v>O70378</v>
          </cell>
          <cell r="B220" t="str">
            <v>sp|O70378|EMC8_MOUSE</v>
          </cell>
          <cell r="C220">
            <v>131086.744973325</v>
          </cell>
          <cell r="D220">
            <v>103007.09939525</v>
          </cell>
          <cell r="E220">
            <v>109514.318490791</v>
          </cell>
          <cell r="F220">
            <v>116572.976464712</v>
          </cell>
          <cell r="G220">
            <v>90487.125920168299</v>
          </cell>
          <cell r="H220">
            <v>150917.97037039499</v>
          </cell>
          <cell r="I220">
            <v>118753.763182729</v>
          </cell>
          <cell r="J220">
            <v>116594.32631807101</v>
          </cell>
          <cell r="K220">
            <v>133033.887270056</v>
          </cell>
          <cell r="L220">
            <v>141735.865941592</v>
          </cell>
          <cell r="M220">
            <v>102104.657294458</v>
          </cell>
          <cell r="N220">
            <v>122941.41102008001</v>
          </cell>
          <cell r="O220">
            <v>148414.15334778701</v>
          </cell>
          <cell r="P220">
            <v>138386.185614455</v>
          </cell>
          <cell r="Q220">
            <v>133652.21907331899</v>
          </cell>
        </row>
        <row r="221">
          <cell r="A221" t="str">
            <v>O70400</v>
          </cell>
          <cell r="B221" t="str">
            <v>sp|O70400|PDLI1_MOUSE</v>
          </cell>
          <cell r="C221">
            <v>24028.984834385599</v>
          </cell>
          <cell r="D221">
            <v>56827.216745928701</v>
          </cell>
          <cell r="E221">
            <v>38071.345315233302</v>
          </cell>
          <cell r="F221">
            <v>30821.294680612798</v>
          </cell>
          <cell r="G221">
            <v>31186.317366496802</v>
          </cell>
          <cell r="H221">
            <v>60496.055371852497</v>
          </cell>
          <cell r="I221">
            <v>41379.960175173903</v>
          </cell>
          <cell r="J221">
            <v>48154.773668542402</v>
          </cell>
          <cell r="K221">
            <v>34742.663117226097</v>
          </cell>
          <cell r="L221">
            <v>68528.348092100801</v>
          </cell>
          <cell r="M221">
            <v>80856.039709928795</v>
          </cell>
          <cell r="N221">
            <v>40541.806605686397</v>
          </cell>
          <cell r="O221">
            <v>59552.9771882817</v>
          </cell>
          <cell r="P221">
            <v>9038.9131759548309</v>
          </cell>
          <cell r="Q221">
            <v>27294.946786556698</v>
          </cell>
        </row>
        <row r="222">
          <cell r="A222" t="str">
            <v>O70435</v>
          </cell>
          <cell r="B222" t="str">
            <v>sp|O70435|PSA3_MOUSE</v>
          </cell>
          <cell r="C222">
            <v>348215.04722923</v>
          </cell>
          <cell r="D222">
            <v>363544.03962641099</v>
          </cell>
          <cell r="E222">
            <v>357513.92106549302</v>
          </cell>
          <cell r="F222">
            <v>424404.10471657402</v>
          </cell>
          <cell r="G222">
            <v>399787.04145704699</v>
          </cell>
          <cell r="H222">
            <v>438376.23700353998</v>
          </cell>
          <cell r="I222">
            <v>444126.06045193301</v>
          </cell>
          <cell r="J222">
            <v>470790.60414611403</v>
          </cell>
          <cell r="K222">
            <v>441515.69877105701</v>
          </cell>
          <cell r="L222">
            <v>455444.267710343</v>
          </cell>
          <cell r="M222">
            <v>379663.17106861097</v>
          </cell>
          <cell r="N222">
            <v>450714.016338646</v>
          </cell>
          <cell r="O222">
            <v>503055.58621252899</v>
          </cell>
          <cell r="P222">
            <v>446651.37495659001</v>
          </cell>
          <cell r="Q222">
            <v>384816.20414799202</v>
          </cell>
        </row>
        <row r="223">
          <cell r="A223" t="str">
            <v>O70439</v>
          </cell>
          <cell r="B223" t="str">
            <v>sp|O70439|STX7_MOUSE</v>
          </cell>
          <cell r="C223">
            <v>626618.25539337995</v>
          </cell>
          <cell r="D223">
            <v>524286.082291739</v>
          </cell>
          <cell r="E223">
            <v>548461.86189496401</v>
          </cell>
          <cell r="F223">
            <v>614149.74786644499</v>
          </cell>
          <cell r="G223">
            <v>635878.665990312</v>
          </cell>
          <cell r="H223">
            <v>613333.61250644305</v>
          </cell>
          <cell r="I223">
            <v>637364.36719372799</v>
          </cell>
          <cell r="J223">
            <v>670005.00256660802</v>
          </cell>
          <cell r="K223">
            <v>673341.82680983003</v>
          </cell>
          <cell r="L223">
            <v>657083.50075172202</v>
          </cell>
          <cell r="M223">
            <v>538520.43492164696</v>
          </cell>
          <cell r="N223">
            <v>661026.11995397694</v>
          </cell>
          <cell r="O223">
            <v>764231.36811298702</v>
          </cell>
          <cell r="P223">
            <v>600968.83164918097</v>
          </cell>
          <cell r="Q223">
            <v>612472.49999109702</v>
          </cell>
        </row>
        <row r="224">
          <cell r="A224" t="str">
            <v>O70443</v>
          </cell>
          <cell r="B224" t="str">
            <v>sp|O70443|GNAZ_MOUSE</v>
          </cell>
          <cell r="C224">
            <v>1201980.8906497699</v>
          </cell>
          <cell r="D224">
            <v>1613936.8043209601</v>
          </cell>
          <cell r="E224">
            <v>1602884.828891</v>
          </cell>
          <cell r="F224">
            <v>1679384.5243404</v>
          </cell>
          <cell r="G224">
            <v>1658933.1048354199</v>
          </cell>
          <cell r="H224">
            <v>1841870.59485555</v>
          </cell>
          <cell r="I224">
            <v>1676664.88554144</v>
          </cell>
          <cell r="J224">
            <v>1657618.03426948</v>
          </cell>
          <cell r="K224">
            <v>1553325.0358633799</v>
          </cell>
          <cell r="L224">
            <v>1554712.7271318899</v>
          </cell>
          <cell r="M224">
            <v>1462146.2228492701</v>
          </cell>
          <cell r="N224">
            <v>1489740.9431517201</v>
          </cell>
          <cell r="O224">
            <v>1710420.2901282101</v>
          </cell>
          <cell r="P224">
            <v>1602456.09356321</v>
          </cell>
          <cell r="Q224">
            <v>1543872.59344202</v>
          </cell>
        </row>
        <row r="225">
          <cell r="A225" t="str">
            <v>O70481</v>
          </cell>
          <cell r="B225" t="str">
            <v>sp|O70481|UBR1_MOUSE</v>
          </cell>
          <cell r="C225">
            <v>53198.7237696226</v>
          </cell>
          <cell r="D225">
            <v>65907.504647558206</v>
          </cell>
          <cell r="E225">
            <v>29466.595447573702</v>
          </cell>
          <cell r="F225">
            <v>11335.351790324799</v>
          </cell>
          <cell r="G225">
            <v>64973.972252421299</v>
          </cell>
          <cell r="H225">
            <v>68862.548159076003</v>
          </cell>
          <cell r="I225">
            <v>81857.270183556393</v>
          </cell>
          <cell r="J225">
            <v>11958.219535550999</v>
          </cell>
          <cell r="K225">
            <v>49458.607552441499</v>
          </cell>
          <cell r="L225">
            <v>37703.831918062599</v>
          </cell>
          <cell r="M225">
            <v>28950.136077982301</v>
          </cell>
          <cell r="N225">
            <v>60953.292710890499</v>
          </cell>
          <cell r="O225">
            <v>97974.999204565494</v>
          </cell>
          <cell r="P225">
            <v>27502.909694099399</v>
          </cell>
          <cell r="Q225">
            <v>110114.072733569</v>
          </cell>
        </row>
        <row r="226">
          <cell r="A226" t="str">
            <v>O70492</v>
          </cell>
          <cell r="B226" t="str">
            <v>sp|O70492|SNX3_MOUSE</v>
          </cell>
          <cell r="C226">
            <v>594128.17617315298</v>
          </cell>
          <cell r="D226">
            <v>438854.55668577697</v>
          </cell>
          <cell r="E226">
            <v>567799.25092521997</v>
          </cell>
          <cell r="F226">
            <v>552240.35563022096</v>
          </cell>
          <cell r="G226">
            <v>561608.17771034595</v>
          </cell>
          <cell r="H226">
            <v>604774.87467686203</v>
          </cell>
          <cell r="I226">
            <v>595209.48587986303</v>
          </cell>
          <cell r="J226">
            <v>473318.08909492701</v>
          </cell>
          <cell r="K226">
            <v>556522.58985653101</v>
          </cell>
          <cell r="L226">
            <v>542031.07436403201</v>
          </cell>
          <cell r="M226">
            <v>615314.63169357402</v>
          </cell>
          <cell r="N226">
            <v>658135.15071257902</v>
          </cell>
          <cell r="O226">
            <v>476954.43620304897</v>
          </cell>
          <cell r="P226">
            <v>566432.19101923297</v>
          </cell>
          <cell r="Q226">
            <v>569241.16316830902</v>
          </cell>
        </row>
        <row r="227">
          <cell r="A227" t="str">
            <v>O70493</v>
          </cell>
          <cell r="B227" t="str">
            <v>sp|O70493|SNX12_MOUSE</v>
          </cell>
          <cell r="C227">
            <v>552544.42265934695</v>
          </cell>
          <cell r="D227">
            <v>437081.22182797699</v>
          </cell>
          <cell r="E227">
            <v>686603.92177904595</v>
          </cell>
          <cell r="F227">
            <v>680995.94866052002</v>
          </cell>
          <cell r="G227">
            <v>525024.40925856796</v>
          </cell>
          <cell r="H227">
            <v>505576.355385134</v>
          </cell>
          <cell r="I227">
            <v>725515.70207266603</v>
          </cell>
          <cell r="J227">
            <v>508257.23432901897</v>
          </cell>
          <cell r="K227">
            <v>726446.40905765805</v>
          </cell>
          <cell r="L227">
            <v>512819.925997891</v>
          </cell>
          <cell r="M227">
            <v>508392.262048712</v>
          </cell>
          <cell r="N227">
            <v>718609.11913605302</v>
          </cell>
          <cell r="O227">
            <v>446526.41947778</v>
          </cell>
          <cell r="P227">
            <v>692668.76910761604</v>
          </cell>
          <cell r="Q227">
            <v>523550.66549380001</v>
          </cell>
        </row>
        <row r="228">
          <cell r="A228" t="str">
            <v>O70503</v>
          </cell>
          <cell r="B228" t="str">
            <v>sp|O70503|DHB12_MOUSE</v>
          </cell>
          <cell r="C228">
            <v>48394.8662735256</v>
          </cell>
          <cell r="D228">
            <v>60213.583532891498</v>
          </cell>
          <cell r="E228">
            <v>68054.991925806506</v>
          </cell>
          <cell r="F228">
            <v>63260.435127738303</v>
          </cell>
          <cell r="G228">
            <v>53807.999607228099</v>
          </cell>
          <cell r="H228">
            <v>82662.886717439702</v>
          </cell>
          <cell r="I228">
            <v>79920.091849876597</v>
          </cell>
          <cell r="J228">
            <v>68269.6371833374</v>
          </cell>
          <cell r="K228">
            <v>69305.055218759706</v>
          </cell>
          <cell r="L228">
            <v>74879.702110219703</v>
          </cell>
          <cell r="M228">
            <v>58971.971551659699</v>
          </cell>
          <cell r="N228">
            <v>96316.034870705596</v>
          </cell>
          <cell r="O228">
            <v>43588.159445980898</v>
          </cell>
          <cell r="P228">
            <v>73850.728004426099</v>
          </cell>
          <cell r="Q228">
            <v>60304.625150757201</v>
          </cell>
        </row>
        <row r="229">
          <cell r="A229" t="str">
            <v>O70566</v>
          </cell>
          <cell r="B229" t="str">
            <v>sp|O70566|DIAP2_MOUSE</v>
          </cell>
          <cell r="C229">
            <v>27214.495791826099</v>
          </cell>
          <cell r="D229">
            <v>10965.293200334099</v>
          </cell>
          <cell r="E229">
            <v>89065.978963782094</v>
          </cell>
          <cell r="F229">
            <v>115913.795735533</v>
          </cell>
          <cell r="G229">
            <v>103884.854949795</v>
          </cell>
          <cell r="H229">
            <v>48282.932786901802</v>
          </cell>
          <cell r="I229">
            <v>134206.42202024499</v>
          </cell>
          <cell r="J229">
            <v>160160.87251944299</v>
          </cell>
          <cell r="K229">
            <v>30587.767619771199</v>
          </cell>
          <cell r="L229">
            <v>18937.7056199092</v>
          </cell>
          <cell r="M229">
            <v>110386.183049277</v>
          </cell>
          <cell r="N229">
            <v>106287.02200553101</v>
          </cell>
          <cell r="O229">
            <v>154816.45547009399</v>
          </cell>
          <cell r="P229">
            <v>19636.772121801801</v>
          </cell>
          <cell r="Q229">
            <v>85466.105237081007</v>
          </cell>
        </row>
        <row r="230">
          <cell r="A230" t="str">
            <v>O70589</v>
          </cell>
          <cell r="B230" t="str">
            <v>sp|O70589|CSKP_MOUSE</v>
          </cell>
          <cell r="C230">
            <v>122368.022471915</v>
          </cell>
          <cell r="D230">
            <v>90769.618938040207</v>
          </cell>
          <cell r="E230">
            <v>146588.814624483</v>
          </cell>
          <cell r="F230">
            <v>241235.18911066899</v>
          </cell>
          <cell r="G230">
            <v>219885.80214640501</v>
          </cell>
          <cell r="H230">
            <v>252398.511841523</v>
          </cell>
          <cell r="I230">
            <v>145543.27131705399</v>
          </cell>
          <cell r="J230">
            <v>213693.813228813</v>
          </cell>
          <cell r="K230">
            <v>192383.29500645699</v>
          </cell>
          <cell r="L230">
            <v>127061.4910125</v>
          </cell>
          <cell r="M230">
            <v>215108.516378503</v>
          </cell>
          <cell r="N230">
            <v>138875.734081164</v>
          </cell>
          <cell r="O230">
            <v>196861.04778988601</v>
          </cell>
          <cell r="P230">
            <v>129606.90737304901</v>
          </cell>
          <cell r="Q230">
            <v>140283.20230683501</v>
          </cell>
        </row>
        <row r="231">
          <cell r="A231" t="str">
            <v>O70591</v>
          </cell>
          <cell r="B231" t="str">
            <v>sp|O70591|PFD2_MOUSE</v>
          </cell>
          <cell r="C231">
            <v>79737.531612563194</v>
          </cell>
          <cell r="D231">
            <v>111303.23533522899</v>
          </cell>
          <cell r="E231">
            <v>181010.42122845599</v>
          </cell>
          <cell r="F231">
            <v>138033.25856484301</v>
          </cell>
          <cell r="G231">
            <v>152608.77673734399</v>
          </cell>
          <cell r="H231">
            <v>133653.11026176799</v>
          </cell>
          <cell r="I231">
            <v>221295.85058762101</v>
          </cell>
          <cell r="J231">
            <v>185194.43357747101</v>
          </cell>
          <cell r="K231">
            <v>184994.33795836</v>
          </cell>
          <cell r="L231">
            <v>175556.70076912199</v>
          </cell>
          <cell r="M231">
            <v>140616.52866513401</v>
          </cell>
          <cell r="N231">
            <v>161398.43749051099</v>
          </cell>
          <cell r="O231">
            <v>163270.16653431801</v>
          </cell>
          <cell r="P231">
            <v>179801.16064164601</v>
          </cell>
          <cell r="Q231">
            <v>126677.58808109</v>
          </cell>
        </row>
        <row r="232">
          <cell r="A232" t="str">
            <v>O88196</v>
          </cell>
          <cell r="B232" t="str">
            <v>sp|O88196|TTC3_MOUSE</v>
          </cell>
          <cell r="C232">
            <v>20593.979088501299</v>
          </cell>
          <cell r="D232">
            <v>20339.0706304532</v>
          </cell>
          <cell r="E232">
            <v>30270.4386905219</v>
          </cell>
          <cell r="F232">
            <v>19349.6380323349</v>
          </cell>
          <cell r="G232">
            <v>18775.340114246999</v>
          </cell>
          <cell r="H232">
            <v>6292.5426996513497</v>
          </cell>
          <cell r="I232">
            <v>16141.0303138487</v>
          </cell>
          <cell r="J232">
            <v>83597.759771620593</v>
          </cell>
          <cell r="K232">
            <v>10092.3125730088</v>
          </cell>
          <cell r="L232">
            <v>32214.332037567401</v>
          </cell>
          <cell r="M232">
            <v>124505.263876324</v>
          </cell>
          <cell r="N232">
            <v>63367.0397072263</v>
          </cell>
          <cell r="O232">
            <v>48620.3842844635</v>
          </cell>
          <cell r="P232">
            <v>93994.663720083903</v>
          </cell>
          <cell r="Q232">
            <v>91449.027671071497</v>
          </cell>
        </row>
        <row r="233">
          <cell r="A233" t="str">
            <v>O88271</v>
          </cell>
          <cell r="B233" t="str">
            <v>sp|O88271|CFDP1_MOUSE</v>
          </cell>
          <cell r="C233">
            <v>13457.346760590401</v>
          </cell>
          <cell r="D233">
            <v>8508.0397919849693</v>
          </cell>
          <cell r="E233">
            <v>32523.8074884452</v>
          </cell>
          <cell r="F233">
            <v>22355.805317037601</v>
          </cell>
          <cell r="G233">
            <v>26788.167462735299</v>
          </cell>
          <cell r="H233">
            <v>67363.463554361995</v>
          </cell>
          <cell r="I233">
            <v>6634.5206059694601</v>
          </cell>
          <cell r="J233">
            <v>76843.865752064201</v>
          </cell>
          <cell r="K233">
            <v>86805.657801498295</v>
          </cell>
          <cell r="L233">
            <v>41298.008033342398</v>
          </cell>
          <cell r="M233">
            <v>77420.570845907394</v>
          </cell>
          <cell r="N233">
            <v>15762.931039770499</v>
          </cell>
          <cell r="O233">
            <v>53711.5740255403</v>
          </cell>
          <cell r="P233">
            <v>70957.993111916396</v>
          </cell>
          <cell r="Q233">
            <v>58658.043916742201</v>
          </cell>
        </row>
        <row r="234">
          <cell r="A234" t="str">
            <v>O88307</v>
          </cell>
          <cell r="B234" t="str">
            <v>sp|O88307|SORL_MOUSE</v>
          </cell>
          <cell r="C234">
            <v>32351.1924819823</v>
          </cell>
          <cell r="D234">
            <v>52507.477820321597</v>
          </cell>
          <cell r="E234">
            <v>64549.742317687502</v>
          </cell>
          <cell r="F234">
            <v>82473.406186377193</v>
          </cell>
          <cell r="G234">
            <v>103026.64424189299</v>
          </cell>
          <cell r="H234">
            <v>227045.888203701</v>
          </cell>
          <cell r="I234">
            <v>79756.567272067507</v>
          </cell>
          <cell r="J234">
            <v>34514.165465622304</v>
          </cell>
          <cell r="K234">
            <v>50137.527165717103</v>
          </cell>
          <cell r="L234">
            <v>28132.276956719699</v>
          </cell>
          <cell r="M234">
            <v>116869.56798648099</v>
          </cell>
          <cell r="N234">
            <v>65016.938715053802</v>
          </cell>
          <cell r="O234">
            <v>28651.991114394899</v>
          </cell>
          <cell r="P234">
            <v>148549.10523170899</v>
          </cell>
          <cell r="Q234">
            <v>88056.645209688504</v>
          </cell>
        </row>
        <row r="235">
          <cell r="A235" t="str">
            <v>O88322</v>
          </cell>
          <cell r="B235" t="str">
            <v>sp|O88322|NID2_MOUSE</v>
          </cell>
          <cell r="C235">
            <v>23672.7012540578</v>
          </cell>
          <cell r="D235">
            <v>46549.026466022398</v>
          </cell>
          <cell r="E235">
            <v>3732.9907258529602</v>
          </cell>
          <cell r="F235">
            <v>36732.790222416297</v>
          </cell>
          <cell r="G235">
            <v>6099.8365256164998</v>
          </cell>
          <cell r="H235">
            <v>43707.184865879302</v>
          </cell>
          <cell r="I235">
            <v>68966.7385311783</v>
          </cell>
          <cell r="J235">
            <v>56417.019227042998</v>
          </cell>
          <cell r="K235">
            <v>27854.201614571</v>
          </cell>
          <cell r="L235">
            <v>60260.289148363503</v>
          </cell>
          <cell r="M235">
            <v>53778.582168090099</v>
          </cell>
          <cell r="N235">
            <v>67848.313853896398</v>
          </cell>
          <cell r="O235">
            <v>5601.2767129461499</v>
          </cell>
          <cell r="P235">
            <v>6305.0672113096298</v>
          </cell>
          <cell r="Q235">
            <v>32933.956177581</v>
          </cell>
        </row>
        <row r="236">
          <cell r="A236" t="str">
            <v>O88342</v>
          </cell>
          <cell r="B236" t="str">
            <v>sp|O88342|WDR1_MOUSE</v>
          </cell>
          <cell r="C236">
            <v>6198047.5155865196</v>
          </cell>
          <cell r="D236">
            <v>5063684.9156688098</v>
          </cell>
          <cell r="E236">
            <v>6371675.2514633602</v>
          </cell>
          <cell r="F236">
            <v>5569140.2348299501</v>
          </cell>
          <cell r="G236">
            <v>5206568.3591336301</v>
          </cell>
          <cell r="H236">
            <v>5545744.9933239101</v>
          </cell>
          <cell r="I236">
            <v>5485055.0332965599</v>
          </cell>
          <cell r="J236">
            <v>5195019.0999109503</v>
          </cell>
          <cell r="K236">
            <v>5850139.9526740899</v>
          </cell>
          <cell r="L236">
            <v>5635873.9293230996</v>
          </cell>
          <cell r="M236">
            <v>5669212.2347811498</v>
          </cell>
          <cell r="N236">
            <v>6099206.0570335602</v>
          </cell>
          <cell r="O236">
            <v>5298209.37661268</v>
          </cell>
          <cell r="P236">
            <v>6440066.0797065198</v>
          </cell>
          <cell r="Q236">
            <v>5420599.1784354197</v>
          </cell>
        </row>
        <row r="237">
          <cell r="A237" t="str">
            <v>O88343</v>
          </cell>
          <cell r="B237" t="str">
            <v>sp|O88343|S4A4_MOUSE</v>
          </cell>
          <cell r="C237">
            <v>484236.63326643402</v>
          </cell>
          <cell r="D237">
            <v>508061.66437421902</v>
          </cell>
          <cell r="E237">
            <v>441931.29779736203</v>
          </cell>
          <cell r="F237">
            <v>479398.33409295802</v>
          </cell>
          <cell r="G237">
            <v>503169.078539184</v>
          </cell>
          <cell r="H237">
            <v>522306.64875885099</v>
          </cell>
          <cell r="I237">
            <v>476431.22905886499</v>
          </cell>
          <cell r="J237">
            <v>495015.49195518298</v>
          </cell>
          <cell r="K237">
            <v>450468.25153297302</v>
          </cell>
          <cell r="L237">
            <v>451148.790258847</v>
          </cell>
          <cell r="M237">
            <v>639875.67514771596</v>
          </cell>
          <cell r="N237">
            <v>456981.107483019</v>
          </cell>
          <cell r="O237">
            <v>599376.45325474604</v>
          </cell>
          <cell r="P237">
            <v>469262.10512914101</v>
          </cell>
          <cell r="Q237">
            <v>463434.362854217</v>
          </cell>
        </row>
        <row r="238">
          <cell r="A238" t="str">
            <v>O88384</v>
          </cell>
          <cell r="B238" t="str">
            <v>sp|O88384|VTI1B_MOUSE</v>
          </cell>
          <cell r="C238">
            <v>217242.32384477201</v>
          </cell>
          <cell r="D238">
            <v>212506.39127914701</v>
          </cell>
          <cell r="E238">
            <v>182326.39049156901</v>
          </cell>
          <cell r="F238">
            <v>68430.205940138199</v>
          </cell>
          <cell r="G238">
            <v>125967.21776797999</v>
          </cell>
          <cell r="H238">
            <v>175307.07809773</v>
          </cell>
          <cell r="I238">
            <v>87633.908751283307</v>
          </cell>
          <cell r="J238">
            <v>167206.074144149</v>
          </cell>
          <cell r="K238">
            <v>125568.79430836601</v>
          </cell>
          <cell r="L238">
            <v>81239.316840818894</v>
          </cell>
          <cell r="M238">
            <v>184931.690243627</v>
          </cell>
          <cell r="N238">
            <v>207724.642364439</v>
          </cell>
          <cell r="O238">
            <v>238898.87026523901</v>
          </cell>
          <cell r="P238">
            <v>165198.25592100099</v>
          </cell>
          <cell r="Q238">
            <v>132077.44283361</v>
          </cell>
        </row>
        <row r="239">
          <cell r="A239" t="str">
            <v>O88441</v>
          </cell>
          <cell r="B239" t="str">
            <v>sp|O88441|MTX2_MOUSE</v>
          </cell>
          <cell r="C239">
            <v>47986.884668307597</v>
          </cell>
          <cell r="D239">
            <v>72940.434048681098</v>
          </cell>
          <cell r="E239">
            <v>63072.611735535698</v>
          </cell>
          <cell r="F239">
            <v>58578.746336239703</v>
          </cell>
          <cell r="G239">
            <v>43352.526040318502</v>
          </cell>
          <cell r="H239">
            <v>81183.396281142006</v>
          </cell>
          <cell r="I239">
            <v>52259.9376471449</v>
          </cell>
          <cell r="J239">
            <v>50572.214435681599</v>
          </cell>
          <cell r="K239">
            <v>79983.263610567097</v>
          </cell>
          <cell r="L239">
            <v>79362.4846689556</v>
          </cell>
          <cell r="M239">
            <v>27637.543431523201</v>
          </cell>
          <cell r="N239">
            <v>69134.4869587828</v>
          </cell>
          <cell r="O239">
            <v>74172.790257799905</v>
          </cell>
          <cell r="P239">
            <v>80476.851148490998</v>
          </cell>
          <cell r="Q239">
            <v>56887.993941484303</v>
          </cell>
        </row>
        <row r="240">
          <cell r="A240" t="str">
            <v>O88444</v>
          </cell>
          <cell r="B240" t="str">
            <v>sp|O88444|ADCY1_MOUSE</v>
          </cell>
          <cell r="C240">
            <v>53590.256690937102</v>
          </cell>
          <cell r="D240">
            <v>16262.9236451423</v>
          </cell>
          <cell r="E240">
            <v>11068.3132383675</v>
          </cell>
          <cell r="F240">
            <v>91509.453585797601</v>
          </cell>
          <cell r="G240">
            <v>8980.2407405890408</v>
          </cell>
          <cell r="H240">
            <v>112006.494064766</v>
          </cell>
          <cell r="I240">
            <v>19557.1685328975</v>
          </cell>
          <cell r="J240">
            <v>36658.407068921901</v>
          </cell>
          <cell r="K240">
            <v>37233.805403559498</v>
          </cell>
          <cell r="L240">
            <v>34756.773149632303</v>
          </cell>
          <cell r="M240">
            <v>6320.4988943511898</v>
          </cell>
          <cell r="N240">
            <v>46071.984303703597</v>
          </cell>
          <cell r="O240">
            <v>44899.9827577467</v>
          </cell>
          <cell r="P240">
            <v>31096.192929004399</v>
          </cell>
          <cell r="Q240">
            <v>43465.588606281402</v>
          </cell>
        </row>
        <row r="241">
          <cell r="A241" t="str">
            <v>O88447</v>
          </cell>
          <cell r="B241" t="str">
            <v>sp|O88447|KLC1_MOUSE</v>
          </cell>
          <cell r="C241">
            <v>96443.781893312203</v>
          </cell>
          <cell r="D241">
            <v>139553.5179332</v>
          </cell>
          <cell r="E241">
            <v>164638.66390474199</v>
          </cell>
          <cell r="F241">
            <v>205291.85668470099</v>
          </cell>
          <cell r="G241">
            <v>205938.44032056301</v>
          </cell>
          <cell r="H241">
            <v>109662.106757075</v>
          </cell>
          <cell r="I241">
            <v>158563.52343272301</v>
          </cell>
          <cell r="J241">
            <v>150260.313493389</v>
          </cell>
          <cell r="K241">
            <v>133909.827228854</v>
          </cell>
          <cell r="L241">
            <v>113068.74898937999</v>
          </cell>
          <cell r="M241">
            <v>90363.3694256483</v>
          </cell>
          <cell r="N241">
            <v>174127.59119824399</v>
          </cell>
          <cell r="O241">
            <v>155822.954525799</v>
          </cell>
          <cell r="P241">
            <v>92129.951726779196</v>
          </cell>
          <cell r="Q241">
            <v>147788.067729409</v>
          </cell>
        </row>
        <row r="242">
          <cell r="A242" t="str">
            <v>O88448</v>
          </cell>
          <cell r="B242" t="str">
            <v>sp|O88448|KLC2_MOUSE</v>
          </cell>
          <cell r="C242">
            <v>772571.50979561603</v>
          </cell>
          <cell r="D242">
            <v>559274.04046476097</v>
          </cell>
          <cell r="E242">
            <v>691452.53784838796</v>
          </cell>
          <cell r="F242">
            <v>659581.52946709795</v>
          </cell>
          <cell r="G242">
            <v>877100.14192454901</v>
          </cell>
          <cell r="H242">
            <v>612303.44344409194</v>
          </cell>
          <cell r="I242">
            <v>779408.66076858004</v>
          </cell>
          <cell r="J242">
            <v>760612.26921601</v>
          </cell>
          <cell r="K242">
            <v>879617.01327291201</v>
          </cell>
          <cell r="L242">
            <v>623957.18381307297</v>
          </cell>
          <cell r="M242">
            <v>520843.484687271</v>
          </cell>
          <cell r="N242">
            <v>812072.417669471</v>
          </cell>
          <cell r="O242">
            <v>645455.24942817399</v>
          </cell>
          <cell r="P242">
            <v>752435.19919550198</v>
          </cell>
          <cell r="Q242">
            <v>707062.49290127598</v>
          </cell>
        </row>
        <row r="243">
          <cell r="A243" t="str">
            <v>O88455</v>
          </cell>
          <cell r="B243" t="str">
            <v>sp|O88455|DHCR7_MOUSE</v>
          </cell>
          <cell r="C243">
            <v>66921.894090398593</v>
          </cell>
          <cell r="D243">
            <v>56839.1614201095</v>
          </cell>
          <cell r="E243">
            <v>78618.699372533898</v>
          </cell>
          <cell r="F243">
            <v>103161.561553117</v>
          </cell>
          <cell r="G243">
            <v>69590.447137946598</v>
          </cell>
          <cell r="H243">
            <v>83238.094565877705</v>
          </cell>
          <cell r="I243">
            <v>78913.246321672894</v>
          </cell>
          <cell r="J243">
            <v>103598.916047238</v>
          </cell>
          <cell r="K243">
            <v>74496.7097046665</v>
          </cell>
          <cell r="L243">
            <v>93701.885171426504</v>
          </cell>
          <cell r="M243">
            <v>120685.37044412</v>
          </cell>
          <cell r="N243">
            <v>78054.550678479194</v>
          </cell>
          <cell r="O243">
            <v>94519.811010819496</v>
          </cell>
          <cell r="P243">
            <v>70759.650273557505</v>
          </cell>
          <cell r="Q243">
            <v>71929.857582890996</v>
          </cell>
        </row>
        <row r="244">
          <cell r="A244" t="str">
            <v>O88456</v>
          </cell>
          <cell r="B244" t="str">
            <v>sp|O88456|CPNS1_MOUSE</v>
          </cell>
          <cell r="C244">
            <v>131401.860452447</v>
          </cell>
          <cell r="D244">
            <v>97122.375665905798</v>
          </cell>
          <cell r="E244">
            <v>136423.39018247699</v>
          </cell>
          <cell r="F244">
            <v>70691.849472747504</v>
          </cell>
          <cell r="G244">
            <v>99266.367904922896</v>
          </cell>
          <cell r="H244">
            <v>132276.54324279699</v>
          </cell>
          <cell r="I244">
            <v>127263.74937491</v>
          </cell>
          <cell r="J244">
            <v>127798.43928532999</v>
          </cell>
          <cell r="K244">
            <v>87587.371770508704</v>
          </cell>
          <cell r="L244">
            <v>88301.371281257103</v>
          </cell>
          <cell r="M244">
            <v>113648.334585152</v>
          </cell>
          <cell r="N244">
            <v>143156.64873818299</v>
          </cell>
          <cell r="O244">
            <v>106394.82893973</v>
          </cell>
          <cell r="P244">
            <v>134907.68803285901</v>
          </cell>
          <cell r="Q244">
            <v>98327.107946205506</v>
          </cell>
        </row>
        <row r="245">
          <cell r="A245" t="str">
            <v>O88485</v>
          </cell>
          <cell r="B245" t="str">
            <v>sp|O88485|DC1I1_MOUSE</v>
          </cell>
          <cell r="C245">
            <v>1008708.36412992</v>
          </cell>
          <cell r="D245">
            <v>813563.23654076504</v>
          </cell>
          <cell r="E245">
            <v>808693.37934629503</v>
          </cell>
          <cell r="F245">
            <v>866490.14500389795</v>
          </cell>
          <cell r="G245">
            <v>887623.10013451602</v>
          </cell>
          <cell r="H245">
            <v>964296.28023816703</v>
          </cell>
          <cell r="I245">
            <v>1007348.78737669</v>
          </cell>
          <cell r="J245">
            <v>1034713.21760778</v>
          </cell>
          <cell r="K245">
            <v>921791.97407142504</v>
          </cell>
          <cell r="L245">
            <v>1033230.5641444901</v>
          </cell>
          <cell r="M245">
            <v>1077225.62028427</v>
          </cell>
          <cell r="N245">
            <v>879116.52290407498</v>
          </cell>
          <cell r="O245">
            <v>1139324.13046845</v>
          </cell>
          <cell r="P245">
            <v>850441.634659654</v>
          </cell>
          <cell r="Q245">
            <v>958430.84750407597</v>
          </cell>
        </row>
        <row r="246">
          <cell r="A246" t="str">
            <v>O88487</v>
          </cell>
          <cell r="B246" t="str">
            <v>sp|O88487|DC1I2_MOUSE</v>
          </cell>
          <cell r="C246">
            <v>218712.203794425</v>
          </cell>
          <cell r="D246">
            <v>280389.95926440798</v>
          </cell>
          <cell r="E246">
            <v>192501.79524058601</v>
          </cell>
          <cell r="F246">
            <v>250740.22619965801</v>
          </cell>
          <cell r="G246">
            <v>285084.61770098098</v>
          </cell>
          <cell r="H246">
            <v>316849.02138967201</v>
          </cell>
          <cell r="I246">
            <v>267172.96129864699</v>
          </cell>
          <cell r="J246">
            <v>338971.55899003398</v>
          </cell>
          <cell r="K246">
            <v>230738.70721186299</v>
          </cell>
          <cell r="L246">
            <v>350135.21989853698</v>
          </cell>
          <cell r="M246">
            <v>336414.95378503099</v>
          </cell>
          <cell r="N246">
            <v>255286.455082537</v>
          </cell>
          <cell r="O246">
            <v>340676.143253916</v>
          </cell>
          <cell r="P246">
            <v>229150.67041203301</v>
          </cell>
          <cell r="Q246">
            <v>232092.044886313</v>
          </cell>
        </row>
        <row r="247">
          <cell r="A247" t="str">
            <v>O88520</v>
          </cell>
          <cell r="B247" t="str">
            <v>sp|O88520|SHOC2_MOUSE</v>
          </cell>
          <cell r="C247">
            <v>17582.148276296801</v>
          </cell>
          <cell r="D247">
            <v>66660.269053002907</v>
          </cell>
          <cell r="E247">
            <v>7691.64212083039</v>
          </cell>
          <cell r="F247">
            <v>32692.856603264001</v>
          </cell>
          <cell r="G247">
            <v>21687.562841274299</v>
          </cell>
          <cell r="H247">
            <v>50856.978669988297</v>
          </cell>
          <cell r="I247">
            <v>43412.610841510701</v>
          </cell>
          <cell r="J247">
            <v>48964.7200884505</v>
          </cell>
          <cell r="K247">
            <v>5207.0939715362101</v>
          </cell>
          <cell r="L247">
            <v>15195.1406295038</v>
          </cell>
          <cell r="M247">
            <v>42988.219744321897</v>
          </cell>
          <cell r="N247">
            <v>10538.455456862701</v>
          </cell>
          <cell r="O247">
            <v>56542.328254353597</v>
          </cell>
          <cell r="P247">
            <v>41172.628851135603</v>
          </cell>
          <cell r="Q247">
            <v>20823.586906682998</v>
          </cell>
        </row>
        <row r="248">
          <cell r="A248" t="str">
            <v>O88531</v>
          </cell>
          <cell r="B248" t="str">
            <v>sp|O88531|PPT1_MOUSE</v>
          </cell>
          <cell r="C248">
            <v>325698.42649161298</v>
          </cell>
          <cell r="D248">
            <v>383514.82694176998</v>
          </cell>
          <cell r="E248">
            <v>396549.85037617298</v>
          </cell>
          <cell r="F248">
            <v>419006.53405370598</v>
          </cell>
          <cell r="G248">
            <v>392766.97005843098</v>
          </cell>
          <cell r="H248">
            <v>383836.96413922502</v>
          </cell>
          <cell r="I248">
            <v>455216.20469659002</v>
          </cell>
          <cell r="J248">
            <v>428358.190215279</v>
          </cell>
          <cell r="K248">
            <v>396132.98752647202</v>
          </cell>
          <cell r="L248">
            <v>445264.16687163903</v>
          </cell>
          <cell r="M248">
            <v>392122.76583005302</v>
          </cell>
          <cell r="N248">
            <v>419064.86673153401</v>
          </cell>
          <cell r="O248">
            <v>321493.21143147</v>
          </cell>
          <cell r="P248">
            <v>388062.20517590799</v>
          </cell>
          <cell r="Q248">
            <v>315737.03697148402</v>
          </cell>
        </row>
        <row r="249">
          <cell r="A249" t="str">
            <v>O88532</v>
          </cell>
          <cell r="B249" t="str">
            <v>sp|O88532|ZFR_MOUSE</v>
          </cell>
          <cell r="C249">
            <v>3217528.9538100199</v>
          </cell>
          <cell r="D249">
            <v>1694171.3362130499</v>
          </cell>
          <cell r="E249">
            <v>158472.083248921</v>
          </cell>
          <cell r="F249">
            <v>140214.174347174</v>
          </cell>
          <cell r="G249">
            <v>2090753.3767380901</v>
          </cell>
          <cell r="H249">
            <v>180249.688873815</v>
          </cell>
          <cell r="I249">
            <v>1334060.08536901</v>
          </cell>
          <cell r="J249">
            <v>2814881.2919274298</v>
          </cell>
          <cell r="K249">
            <v>141111.18513170199</v>
          </cell>
          <cell r="L249">
            <v>2680818.29654457</v>
          </cell>
          <cell r="M249">
            <v>2229611.6652310798</v>
          </cell>
          <cell r="N249">
            <v>2585424.0122663099</v>
          </cell>
          <cell r="O249">
            <v>147324.174308199</v>
          </cell>
          <cell r="P249">
            <v>2542305.3221564898</v>
          </cell>
          <cell r="Q249">
            <v>162743.137555578</v>
          </cell>
        </row>
        <row r="250">
          <cell r="A250" t="str">
            <v>O88543</v>
          </cell>
          <cell r="B250" t="str">
            <v>sp|O88543|CSN3_MOUSE</v>
          </cell>
          <cell r="C250">
            <v>238452.36915427801</v>
          </cell>
          <cell r="D250">
            <v>281087.46270829998</v>
          </cell>
          <cell r="E250">
            <v>163504.03189492799</v>
          </cell>
          <cell r="F250">
            <v>213774.683888475</v>
          </cell>
          <cell r="G250">
            <v>396325.06044705602</v>
          </cell>
          <cell r="H250">
            <v>452791.81464657199</v>
          </cell>
          <cell r="I250">
            <v>462425.512831726</v>
          </cell>
          <cell r="J250">
            <v>221435.86430667801</v>
          </cell>
          <cell r="K250">
            <v>259593.218239949</v>
          </cell>
          <cell r="L250">
            <v>449210.71183447499</v>
          </cell>
          <cell r="M250">
            <v>364492.32443974097</v>
          </cell>
          <cell r="N250">
            <v>220927.721078845</v>
          </cell>
          <cell r="O250">
            <v>234430.856671546</v>
          </cell>
          <cell r="P250">
            <v>216626.38892635499</v>
          </cell>
          <cell r="Q250">
            <v>293377.57661391899</v>
          </cell>
        </row>
        <row r="251">
          <cell r="A251" t="str">
            <v>O88544</v>
          </cell>
          <cell r="B251" t="str">
            <v>sp|O88544|CSN4_MOUSE</v>
          </cell>
          <cell r="C251">
            <v>1216414.7339500799</v>
          </cell>
          <cell r="D251">
            <v>2285830.9874946601</v>
          </cell>
          <cell r="E251">
            <v>1022329.26045658</v>
          </cell>
          <cell r="F251">
            <v>1115681.92319257</v>
          </cell>
          <cell r="G251">
            <v>831848.15308151697</v>
          </cell>
          <cell r="H251">
            <v>3514697.0679639699</v>
          </cell>
          <cell r="I251">
            <v>1136168.82600484</v>
          </cell>
          <cell r="J251">
            <v>1135869.0175707799</v>
          </cell>
          <cell r="K251">
            <v>1174270.7668179199</v>
          </cell>
          <cell r="L251">
            <v>3016180.63946336</v>
          </cell>
          <cell r="M251">
            <v>1140592.09542783</v>
          </cell>
          <cell r="N251">
            <v>2355655.2352208099</v>
          </cell>
          <cell r="O251">
            <v>1216375.7340915001</v>
          </cell>
          <cell r="P251">
            <v>1112066.79700951</v>
          </cell>
          <cell r="Q251">
            <v>1116961.66139115</v>
          </cell>
        </row>
        <row r="252">
          <cell r="A252" t="str">
            <v>O88545</v>
          </cell>
          <cell r="B252" t="str">
            <v>sp|O88545|CSN6_MOUSE</v>
          </cell>
          <cell r="C252">
            <v>216464.33076274101</v>
          </cell>
          <cell r="D252">
            <v>278309.46805358399</v>
          </cell>
          <cell r="E252">
            <v>251387.94789747801</v>
          </cell>
          <cell r="F252">
            <v>245273.923095342</v>
          </cell>
          <cell r="G252">
            <v>284933.401142927</v>
          </cell>
          <cell r="H252">
            <v>287133.66533346102</v>
          </cell>
          <cell r="I252">
            <v>306946.26065351203</v>
          </cell>
          <cell r="J252">
            <v>268811.75902318902</v>
          </cell>
          <cell r="K252">
            <v>199068.45924076901</v>
          </cell>
          <cell r="L252">
            <v>292334.81597009802</v>
          </cell>
          <cell r="M252">
            <v>292984.969717809</v>
          </cell>
          <cell r="N252">
            <v>277328.06732807501</v>
          </cell>
          <cell r="O252">
            <v>258091.008714239</v>
          </cell>
          <cell r="P252">
            <v>31380.997878219699</v>
          </cell>
          <cell r="Q252">
            <v>293512.98437492701</v>
          </cell>
        </row>
        <row r="253">
          <cell r="A253" t="str">
            <v>O88569</v>
          </cell>
          <cell r="B253" t="str">
            <v>sp|O88569|ROA2_MOUSE</v>
          </cell>
          <cell r="C253">
            <v>2346491.4658433599</v>
          </cell>
          <cell r="D253">
            <v>3198661.6993221198</v>
          </cell>
          <cell r="E253">
            <v>2281607.1995830098</v>
          </cell>
          <cell r="F253">
            <v>2854462.2747860299</v>
          </cell>
          <cell r="G253">
            <v>3448944.7062187199</v>
          </cell>
          <cell r="H253">
            <v>3277711.7507441598</v>
          </cell>
          <cell r="I253">
            <v>2655826.33980405</v>
          </cell>
          <cell r="J253">
            <v>3220979.2364679002</v>
          </cell>
          <cell r="K253">
            <v>2647153.8194699902</v>
          </cell>
          <cell r="L253">
            <v>3737841.3712354698</v>
          </cell>
          <cell r="M253">
            <v>3239760.1779490402</v>
          </cell>
          <cell r="N253">
            <v>2926920.6502132998</v>
          </cell>
          <cell r="O253">
            <v>3164450.9409944098</v>
          </cell>
          <cell r="P253">
            <v>2378883.1177968401</v>
          </cell>
          <cell r="Q253">
            <v>3668879.9808096802</v>
          </cell>
        </row>
        <row r="254">
          <cell r="A254" t="str">
            <v>O88587</v>
          </cell>
          <cell r="B254" t="str">
            <v>sp|O88587|COMT_MOUSE</v>
          </cell>
          <cell r="C254">
            <v>2566.50528919824</v>
          </cell>
          <cell r="D254">
            <v>11669.627737328499</v>
          </cell>
          <cell r="E254">
            <v>1318.31670141119</v>
          </cell>
          <cell r="F254">
            <v>3797.1259132360601</v>
          </cell>
          <cell r="G254">
            <v>3646.49014220359</v>
          </cell>
          <cell r="H254">
            <v>7514.3605585327005</v>
          </cell>
          <cell r="I254">
            <v>6176.1168569703796</v>
          </cell>
          <cell r="J254">
            <v>10079.126575243799</v>
          </cell>
          <cell r="K254">
            <v>2344.3646096042999</v>
          </cell>
          <cell r="L254">
            <v>8156.5177109178803</v>
          </cell>
          <cell r="M254">
            <v>6570.6392329999398</v>
          </cell>
          <cell r="N254">
            <v>8109.1944351306001</v>
          </cell>
          <cell r="O254">
            <v>3606.4463873875102</v>
          </cell>
          <cell r="P254">
            <v>4550.7200371841</v>
          </cell>
          <cell r="Q254">
            <v>11910.0803761478</v>
          </cell>
        </row>
        <row r="255">
          <cell r="A255" t="str">
            <v>O88602</v>
          </cell>
          <cell r="B255" t="str">
            <v>sp|O88602|CCG2_MOUSE</v>
          </cell>
          <cell r="C255">
            <v>91053.072510740894</v>
          </cell>
          <cell r="D255">
            <v>141108.690321809</v>
          </cell>
          <cell r="E255">
            <v>70072.401376807393</v>
          </cell>
          <cell r="F255">
            <v>97857.022166135604</v>
          </cell>
          <cell r="G255">
            <v>147539.541193529</v>
          </cell>
          <cell r="H255">
            <v>100097.173479416</v>
          </cell>
          <cell r="I255">
            <v>97423.800251517299</v>
          </cell>
          <cell r="J255">
            <v>88573.176457010399</v>
          </cell>
          <cell r="K255">
            <v>117667.997316967</v>
          </cell>
          <cell r="L255">
            <v>22803.4392000849</v>
          </cell>
          <cell r="M255">
            <v>89737.430054373704</v>
          </cell>
          <cell r="N255">
            <v>103703.81512979401</v>
          </cell>
          <cell r="O255">
            <v>40576.660397583299</v>
          </cell>
          <cell r="P255">
            <v>91292.124582488104</v>
          </cell>
          <cell r="Q255">
            <v>135112.76007324801</v>
          </cell>
        </row>
        <row r="256">
          <cell r="A256" t="str">
            <v>O88643</v>
          </cell>
          <cell r="B256" t="str">
            <v>sp|O88643|PAK1_MOUSE</v>
          </cell>
          <cell r="C256">
            <v>501254.35125972098</v>
          </cell>
          <cell r="D256">
            <v>587361.91045046202</v>
          </cell>
          <cell r="E256">
            <v>564046.67072851304</v>
          </cell>
          <cell r="F256">
            <v>605087.53048437403</v>
          </cell>
          <cell r="G256">
            <v>682372.93884111103</v>
          </cell>
          <cell r="H256">
            <v>691041.38819157297</v>
          </cell>
          <cell r="I256">
            <v>617574.84598619305</v>
          </cell>
          <cell r="J256">
            <v>666942.72313271998</v>
          </cell>
          <cell r="K256">
            <v>719842.60204530496</v>
          </cell>
          <cell r="L256">
            <v>659832.53583548905</v>
          </cell>
          <cell r="M256">
            <v>513689.83402602101</v>
          </cell>
          <cell r="N256">
            <v>794679.50690130598</v>
          </cell>
          <cell r="O256">
            <v>802248.53015066602</v>
          </cell>
          <cell r="P256">
            <v>823719.28158945404</v>
          </cell>
          <cell r="Q256">
            <v>638217.78414756095</v>
          </cell>
        </row>
        <row r="257">
          <cell r="A257" t="str">
            <v>O88685</v>
          </cell>
          <cell r="B257" t="str">
            <v>sp|O88685|PRS6A_MOUSE</v>
          </cell>
          <cell r="C257">
            <v>575749.82047860394</v>
          </cell>
          <cell r="D257">
            <v>677641.63194208499</v>
          </cell>
          <cell r="E257">
            <v>582000.60125115805</v>
          </cell>
          <cell r="F257">
            <v>630233.51503777702</v>
          </cell>
          <cell r="G257">
            <v>572745.97847890202</v>
          </cell>
          <cell r="H257">
            <v>675203.24244342302</v>
          </cell>
          <cell r="I257">
            <v>482393.187925648</v>
          </cell>
          <cell r="J257">
            <v>600345.911434368</v>
          </cell>
          <cell r="K257">
            <v>562185.08279323799</v>
          </cell>
          <cell r="L257">
            <v>572110.20252838195</v>
          </cell>
          <cell r="M257">
            <v>574614.98911047901</v>
          </cell>
          <cell r="N257">
            <v>533497.64667424595</v>
          </cell>
          <cell r="O257">
            <v>530186.55845864001</v>
          </cell>
          <cell r="P257">
            <v>562820.941928274</v>
          </cell>
          <cell r="Q257">
            <v>629242.73742915399</v>
          </cell>
        </row>
        <row r="258">
          <cell r="A258" t="str">
            <v>O88703</v>
          </cell>
          <cell r="B258" t="str">
            <v>sp|O88703|HCN2_MOUSE</v>
          </cell>
          <cell r="C258">
            <v>82838.2082647645</v>
          </cell>
          <cell r="D258">
            <v>129899.353837824</v>
          </cell>
          <cell r="E258">
            <v>91973.374387454198</v>
          </cell>
          <cell r="F258">
            <v>122934.511636123</v>
          </cell>
          <cell r="G258">
            <v>119647.958862984</v>
          </cell>
          <cell r="H258">
            <v>114917.26692002099</v>
          </cell>
          <cell r="I258">
            <v>93661.764374767605</v>
          </cell>
          <cell r="J258">
            <v>81879.557543285293</v>
          </cell>
          <cell r="K258">
            <v>89807.869040693506</v>
          </cell>
          <cell r="L258">
            <v>123193.464975927</v>
          </cell>
          <cell r="M258">
            <v>158341.65191354201</v>
          </cell>
          <cell r="N258">
            <v>97033.508144446299</v>
          </cell>
          <cell r="O258">
            <v>160532.37734555901</v>
          </cell>
          <cell r="P258">
            <v>111275.060167295</v>
          </cell>
          <cell r="Q258">
            <v>105488.408598512</v>
          </cell>
        </row>
        <row r="259">
          <cell r="A259" t="str">
            <v>O88704</v>
          </cell>
          <cell r="B259" t="str">
            <v>sp|O88704|HCN1_MOUSE</v>
          </cell>
          <cell r="C259">
            <v>208774.85120014899</v>
          </cell>
          <cell r="D259">
            <v>295685.05493730499</v>
          </cell>
          <cell r="E259">
            <v>210182.72954861799</v>
          </cell>
          <cell r="F259">
            <v>318462.72227758198</v>
          </cell>
          <cell r="G259">
            <v>339785.81849520898</v>
          </cell>
          <cell r="H259">
            <v>281656.04567610001</v>
          </cell>
          <cell r="I259">
            <v>143550.74769687501</v>
          </cell>
          <cell r="J259">
            <v>342377.597210793</v>
          </cell>
          <cell r="K259">
            <v>165003.21878493601</v>
          </cell>
          <cell r="L259">
            <v>564503.260255581</v>
          </cell>
          <cell r="M259">
            <v>285968.81997260102</v>
          </cell>
          <cell r="N259">
            <v>297112.410509318</v>
          </cell>
          <cell r="O259">
            <v>413767.28071669099</v>
          </cell>
          <cell r="P259">
            <v>233924.331161918</v>
          </cell>
          <cell r="Q259">
            <v>280582.21507092903</v>
          </cell>
        </row>
        <row r="260">
          <cell r="A260" t="str">
            <v>O88712</v>
          </cell>
          <cell r="B260" t="str">
            <v>sp|O88712|CTBP1_MOUSE</v>
          </cell>
          <cell r="C260">
            <v>1377975.1760766399</v>
          </cell>
          <cell r="D260">
            <v>1538375.31171793</v>
          </cell>
          <cell r="E260">
            <v>1423388.39278153</v>
          </cell>
          <cell r="F260">
            <v>1514184.0349753001</v>
          </cell>
          <cell r="G260">
            <v>1502231.97434203</v>
          </cell>
          <cell r="H260">
            <v>1888086.2268354599</v>
          </cell>
          <cell r="I260">
            <v>1335206.51794543</v>
          </cell>
          <cell r="J260">
            <v>1649201.22695153</v>
          </cell>
          <cell r="K260">
            <v>1352485.1483342</v>
          </cell>
          <cell r="L260">
            <v>1796402.1411331701</v>
          </cell>
          <cell r="M260">
            <v>1544234.1192765201</v>
          </cell>
          <cell r="N260">
            <v>1285781.77533287</v>
          </cell>
          <cell r="O260">
            <v>1699726.5154280299</v>
          </cell>
          <cell r="P260">
            <v>1512344.52002101</v>
          </cell>
          <cell r="Q260">
            <v>1311696.7270467901</v>
          </cell>
        </row>
        <row r="261">
          <cell r="A261" t="str">
            <v>O88735</v>
          </cell>
          <cell r="B261" t="str">
            <v>sp|O88735|MAP7_MOUSE</v>
          </cell>
          <cell r="C261">
            <v>102159.506383443</v>
          </cell>
          <cell r="D261">
            <v>70337.838497665303</v>
          </cell>
          <cell r="E261">
            <v>267466.01050099003</v>
          </cell>
          <cell r="F261">
            <v>89072.1575027402</v>
          </cell>
          <cell r="G261">
            <v>304332.95042532898</v>
          </cell>
          <cell r="H261">
            <v>86693.318863121196</v>
          </cell>
          <cell r="I261">
            <v>96068.290844993899</v>
          </cell>
          <cell r="J261">
            <v>270536.00898300798</v>
          </cell>
          <cell r="K261">
            <v>125648.61352742001</v>
          </cell>
          <cell r="L261">
            <v>67437.702920576601</v>
          </cell>
          <cell r="M261">
            <v>277035.45000172302</v>
          </cell>
          <cell r="N261">
            <v>137692.06064963</v>
          </cell>
          <cell r="O261">
            <v>141404.39956360901</v>
          </cell>
          <cell r="P261">
            <v>107091.37728010101</v>
          </cell>
          <cell r="Q261">
            <v>81837.100066131505</v>
          </cell>
        </row>
        <row r="262">
          <cell r="A262" t="str">
            <v>O88736</v>
          </cell>
          <cell r="B262" t="str">
            <v>sp|O88736|DHB7_MOUSE</v>
          </cell>
          <cell r="C262">
            <v>17646.5625147805</v>
          </cell>
          <cell r="D262">
            <v>30073.383080881598</v>
          </cell>
          <cell r="E262">
            <v>13667.054852613201</v>
          </cell>
          <cell r="F262">
            <v>17630.0072852704</v>
          </cell>
          <cell r="G262">
            <v>19060.0307383295</v>
          </cell>
          <cell r="H262">
            <v>21828.697899119801</v>
          </cell>
          <cell r="I262">
            <v>19152.992239029802</v>
          </cell>
          <cell r="J262">
            <v>25454.885610993901</v>
          </cell>
          <cell r="K262">
            <v>22411.286502199298</v>
          </cell>
          <cell r="L262">
            <v>28663.525949229901</v>
          </cell>
          <cell r="M262">
            <v>30442.732224753101</v>
          </cell>
          <cell r="N262">
            <v>11858.725269394399</v>
          </cell>
          <cell r="O262">
            <v>4121.3478485130699</v>
          </cell>
          <cell r="P262">
            <v>16023.087168898701</v>
          </cell>
          <cell r="Q262">
            <v>2602.2966468936202</v>
          </cell>
        </row>
        <row r="263">
          <cell r="A263" t="str">
            <v>O88737</v>
          </cell>
          <cell r="B263" t="str">
            <v>sp|O88737|BSN_MOUSE</v>
          </cell>
          <cell r="C263">
            <v>4323898.9756032601</v>
          </cell>
          <cell r="D263">
            <v>4722157.9949923102</v>
          </cell>
          <cell r="E263">
            <v>4574725.4160830798</v>
          </cell>
          <cell r="F263">
            <v>5021079.00527211</v>
          </cell>
          <cell r="G263">
            <v>4742634.6287797699</v>
          </cell>
          <cell r="H263">
            <v>5424595.8025267301</v>
          </cell>
          <cell r="I263">
            <v>5218158.8161756601</v>
          </cell>
          <cell r="J263">
            <v>4804305.3526014397</v>
          </cell>
          <cell r="K263">
            <v>5386163.0020184899</v>
          </cell>
          <cell r="L263">
            <v>5138602.6830153801</v>
          </cell>
          <cell r="M263">
            <v>5296092.0820556199</v>
          </cell>
          <cell r="N263">
            <v>4751487.2720425902</v>
          </cell>
          <cell r="O263">
            <v>5876388.7777260998</v>
          </cell>
          <cell r="P263">
            <v>4885086.5006457604</v>
          </cell>
          <cell r="Q263">
            <v>5135122.0529134404</v>
          </cell>
        </row>
        <row r="264">
          <cell r="A264" t="str">
            <v>O88738</v>
          </cell>
          <cell r="B264" t="str">
            <v>sp|O88738|BIRC6_MOUSE</v>
          </cell>
          <cell r="C264">
            <v>44847.974069732401</v>
          </cell>
          <cell r="D264">
            <v>77215.392898496299</v>
          </cell>
          <cell r="E264">
            <v>60255.9162411902</v>
          </cell>
          <cell r="F264">
            <v>75397.397234062504</v>
          </cell>
          <cell r="G264">
            <v>75170.309648618393</v>
          </cell>
          <cell r="H264">
            <v>89429.903060875498</v>
          </cell>
          <cell r="I264">
            <v>87821.456211897195</v>
          </cell>
          <cell r="J264">
            <v>102565.197653503</v>
          </cell>
          <cell r="K264">
            <v>70413.7502675305</v>
          </cell>
          <cell r="L264">
            <v>95402.549038242898</v>
          </cell>
          <cell r="M264">
            <v>116358.12476316</v>
          </cell>
          <cell r="N264">
            <v>100399.17170339001</v>
          </cell>
          <cell r="O264">
            <v>55724.758864267002</v>
          </cell>
          <cell r="P264">
            <v>65729.646485676698</v>
          </cell>
          <cell r="Q264">
            <v>251640.946718872</v>
          </cell>
        </row>
        <row r="265">
          <cell r="A265" t="str">
            <v>O88741</v>
          </cell>
          <cell r="B265" t="str">
            <v>sp|O88741|GDAP1_MOUSE</v>
          </cell>
          <cell r="C265">
            <v>484892.03149387002</v>
          </cell>
          <cell r="D265">
            <v>557851.56080181699</v>
          </cell>
          <cell r="E265">
            <v>537206.65897661005</v>
          </cell>
          <cell r="F265">
            <v>581527.27232226101</v>
          </cell>
          <cell r="G265">
            <v>557196.72794630704</v>
          </cell>
          <cell r="H265">
            <v>858451.49821711297</v>
          </cell>
          <cell r="I265">
            <v>430404.1999073</v>
          </cell>
          <cell r="J265">
            <v>234248.09638782701</v>
          </cell>
          <cell r="K265">
            <v>491798.51365706202</v>
          </cell>
          <cell r="L265">
            <v>726704.55076003203</v>
          </cell>
          <cell r="M265">
            <v>897267.47219737503</v>
          </cell>
          <cell r="N265">
            <v>533010.19647360197</v>
          </cell>
          <cell r="O265">
            <v>194294.49445872899</v>
          </cell>
          <cell r="P265">
            <v>484707.55762304098</v>
          </cell>
          <cell r="Q265">
            <v>678461.63620030403</v>
          </cell>
        </row>
        <row r="266">
          <cell r="A266" t="str">
            <v>O88746</v>
          </cell>
          <cell r="B266" t="str">
            <v>sp|O88746|TOM1_MOUSE</v>
          </cell>
          <cell r="C266">
            <v>290454.53641712398</v>
          </cell>
          <cell r="D266">
            <v>310956.99506351002</v>
          </cell>
          <cell r="E266">
            <v>260307.424816827</v>
          </cell>
          <cell r="F266">
            <v>298026.86511642497</v>
          </cell>
          <cell r="G266">
            <v>292335.07180383202</v>
          </cell>
          <cell r="H266">
            <v>307768.02056085097</v>
          </cell>
          <cell r="I266">
            <v>289516.07189681299</v>
          </cell>
          <cell r="J266">
            <v>286679.78240825702</v>
          </cell>
          <cell r="K266">
            <v>263378.65115621802</v>
          </cell>
          <cell r="L266">
            <v>324725.63545927202</v>
          </cell>
          <cell r="M266">
            <v>315746.64751651901</v>
          </cell>
          <cell r="N266">
            <v>320764.38519162202</v>
          </cell>
          <cell r="O266">
            <v>306789.72477872297</v>
          </cell>
          <cell r="P266">
            <v>279941.36098672601</v>
          </cell>
          <cell r="Q266">
            <v>294183.071919907</v>
          </cell>
        </row>
        <row r="267">
          <cell r="A267" t="str">
            <v>O88844</v>
          </cell>
          <cell r="B267" t="str">
            <v>sp|O88844|IDHC_MOUSE</v>
          </cell>
          <cell r="C267">
            <v>771634.86343398201</v>
          </cell>
          <cell r="D267">
            <v>918364.06797774602</v>
          </cell>
          <cell r="E267">
            <v>1015844.12007525</v>
          </cell>
          <cell r="F267">
            <v>922176.99912900501</v>
          </cell>
          <cell r="G267">
            <v>834702.15718435205</v>
          </cell>
          <cell r="H267">
            <v>863847.03059908899</v>
          </cell>
          <cell r="I267">
            <v>855944.922903609</v>
          </cell>
          <cell r="J267">
            <v>970673.61120982503</v>
          </cell>
          <cell r="K267">
            <v>992584.52578260901</v>
          </cell>
          <cell r="L267">
            <v>901043.64216574596</v>
          </cell>
          <cell r="M267">
            <v>980139.10299806402</v>
          </cell>
          <cell r="N267">
            <v>922915.54571819701</v>
          </cell>
          <cell r="O267">
            <v>769696.84400779498</v>
          </cell>
          <cell r="P267">
            <v>766601.56453473901</v>
          </cell>
          <cell r="Q267">
            <v>911777.20132491295</v>
          </cell>
        </row>
        <row r="268">
          <cell r="A268" t="str">
            <v>O88910</v>
          </cell>
          <cell r="B268" t="str">
            <v>sp|O88910|MPP3_MOUSE</v>
          </cell>
          <cell r="C268">
            <v>50035.349153465802</v>
          </cell>
          <cell r="D268">
            <v>66820.533977421204</v>
          </cell>
          <cell r="E268">
            <v>78796.823040971096</v>
          </cell>
          <cell r="F268">
            <v>103813.356371973</v>
          </cell>
          <cell r="G268">
            <v>102957.663323687</v>
          </cell>
          <cell r="H268">
            <v>82235.065244048499</v>
          </cell>
          <cell r="I268">
            <v>83365.0286536606</v>
          </cell>
          <cell r="J268">
            <v>95263.963289416599</v>
          </cell>
          <cell r="K268">
            <v>109373.280553483</v>
          </cell>
          <cell r="L268">
            <v>64229.6941286168</v>
          </cell>
          <cell r="M268">
            <v>76953.591755373694</v>
          </cell>
          <cell r="N268">
            <v>79801.203314691695</v>
          </cell>
          <cell r="O268">
            <v>71866.934434389303</v>
          </cell>
          <cell r="P268">
            <v>60798.906044102201</v>
          </cell>
          <cell r="Q268">
            <v>95088.389152755597</v>
          </cell>
        </row>
        <row r="269">
          <cell r="A269" t="str">
            <v>O88935</v>
          </cell>
          <cell r="B269" t="str">
            <v>sp|O88935|SYN1_MOUSE</v>
          </cell>
          <cell r="C269">
            <v>12944400.4414127</v>
          </cell>
          <cell r="D269">
            <v>12696319.4143961</v>
          </cell>
          <cell r="E269">
            <v>14023064.744361499</v>
          </cell>
          <cell r="F269">
            <v>13132001.5646</v>
          </cell>
          <cell r="G269">
            <v>13222419.2756991</v>
          </cell>
          <cell r="H269">
            <v>11271147.417493001</v>
          </cell>
          <cell r="I269">
            <v>16014391.571981199</v>
          </cell>
          <cell r="J269">
            <v>13196766.3565844</v>
          </cell>
          <cell r="K269">
            <v>16956333.644025799</v>
          </cell>
          <cell r="L269">
            <v>11882137.0014986</v>
          </cell>
          <cell r="M269">
            <v>10993269.242705099</v>
          </cell>
          <cell r="N269">
            <v>14477204.028791901</v>
          </cell>
          <cell r="O269">
            <v>17323040.944664799</v>
          </cell>
          <cell r="P269">
            <v>14031778.631023601</v>
          </cell>
          <cell r="Q269">
            <v>11011543.7332165</v>
          </cell>
        </row>
        <row r="270">
          <cell r="A270" t="str">
            <v>O88952</v>
          </cell>
          <cell r="B270" t="str">
            <v>sp|O88952|LIN7C_MOUSE</v>
          </cell>
          <cell r="C270">
            <v>821455.76546041295</v>
          </cell>
          <cell r="D270">
            <v>886269.183250339</v>
          </cell>
          <cell r="E270">
            <v>797504.04482293897</v>
          </cell>
          <cell r="F270">
            <v>911819.06157232495</v>
          </cell>
          <cell r="G270">
            <v>1004523.63504059</v>
          </cell>
          <cell r="H270">
            <v>1047783.92857638</v>
          </cell>
          <cell r="I270">
            <v>928307.99612407002</v>
          </cell>
          <cell r="J270">
            <v>1075060.64861095</v>
          </cell>
          <cell r="K270">
            <v>932000.16575118504</v>
          </cell>
          <cell r="L270">
            <v>997754.37154067203</v>
          </cell>
          <cell r="M270">
            <v>938456.48835600202</v>
          </cell>
          <cell r="N270">
            <v>897888.05728785903</v>
          </cell>
          <cell r="O270">
            <v>1215153.9392697101</v>
          </cell>
          <cell r="P270">
            <v>910441.746643233</v>
          </cell>
          <cell r="Q270">
            <v>916087.78486703499</v>
          </cell>
        </row>
        <row r="271">
          <cell r="A271" t="str">
            <v>O88958</v>
          </cell>
          <cell r="B271" t="str">
            <v>sp|O88958|GNPI1_MOUSE</v>
          </cell>
          <cell r="C271">
            <v>59605.0889512629</v>
          </cell>
          <cell r="D271">
            <v>69620.034791740298</v>
          </cell>
          <cell r="E271">
            <v>86486.673574251399</v>
          </cell>
          <cell r="F271">
            <v>67158.670949903506</v>
          </cell>
          <cell r="G271">
            <v>66390.016266655104</v>
          </cell>
          <cell r="H271">
            <v>72231.215045573001</v>
          </cell>
          <cell r="I271">
            <v>76064.219781999302</v>
          </cell>
          <cell r="J271">
            <v>70564.403783859307</v>
          </cell>
          <cell r="K271">
            <v>76113.3071260133</v>
          </cell>
          <cell r="L271">
            <v>60094.296154475102</v>
          </cell>
          <cell r="M271">
            <v>65545.479552554505</v>
          </cell>
          <cell r="N271">
            <v>77875.875709994594</v>
          </cell>
          <cell r="O271">
            <v>20340.890382998299</v>
          </cell>
          <cell r="P271">
            <v>77663.7686526857</v>
          </cell>
          <cell r="Q271">
            <v>65016.168767657902</v>
          </cell>
        </row>
        <row r="272">
          <cell r="A272" t="str">
            <v>O88983</v>
          </cell>
          <cell r="B272" t="str">
            <v>sp|O88983|STX8_MOUSE</v>
          </cell>
          <cell r="C272">
            <v>70709.420987063495</v>
          </cell>
          <cell r="D272">
            <v>41327.046115503101</v>
          </cell>
          <cell r="E272">
            <v>78556.627247400305</v>
          </cell>
          <cell r="F272">
            <v>82376.880425305601</v>
          </cell>
          <cell r="G272">
            <v>46668.0035031199</v>
          </cell>
          <cell r="H272">
            <v>89581.304116938205</v>
          </cell>
          <cell r="I272">
            <v>67860.998880762403</v>
          </cell>
          <cell r="J272">
            <v>95015.172023164399</v>
          </cell>
          <cell r="K272">
            <v>68742.874649713107</v>
          </cell>
          <cell r="L272">
            <v>74568.433854028102</v>
          </cell>
          <cell r="M272">
            <v>42507.503803218402</v>
          </cell>
          <cell r="N272">
            <v>81961.955570628503</v>
          </cell>
          <cell r="O272">
            <v>68507.1031735859</v>
          </cell>
          <cell r="P272">
            <v>85378.399680392497</v>
          </cell>
          <cell r="Q272">
            <v>67943.868213857699</v>
          </cell>
        </row>
        <row r="273">
          <cell r="A273" t="str">
            <v>O88986</v>
          </cell>
          <cell r="B273" t="str">
            <v>sp|O88986|KBL_MOUSE</v>
          </cell>
          <cell r="C273">
            <v>162466.125609829</v>
          </cell>
          <cell r="D273">
            <v>72152.635697007703</v>
          </cell>
          <cell r="E273">
            <v>68336.186245596007</v>
          </cell>
          <cell r="F273">
            <v>31385.146879755001</v>
          </cell>
          <cell r="G273">
            <v>68363.635011539998</v>
          </cell>
          <cell r="H273">
            <v>106404.012069684</v>
          </cell>
          <cell r="I273">
            <v>75372.737384307504</v>
          </cell>
          <cell r="J273">
            <v>56349.853504819403</v>
          </cell>
          <cell r="K273">
            <v>189382.40434156399</v>
          </cell>
          <cell r="L273">
            <v>210459.63076994001</v>
          </cell>
          <cell r="M273">
            <v>73994.737197759605</v>
          </cell>
          <cell r="N273">
            <v>79196.866968572096</v>
          </cell>
          <cell r="O273">
            <v>27032.3672789376</v>
          </cell>
          <cell r="P273">
            <v>65308.661891286698</v>
          </cell>
          <cell r="Q273">
            <v>163234.567937563</v>
          </cell>
        </row>
        <row r="274">
          <cell r="A274" t="str">
            <v>O88998</v>
          </cell>
          <cell r="B274" t="str">
            <v>sp|O88998|NOE1_MOUSE</v>
          </cell>
          <cell r="C274">
            <v>276002.68344547699</v>
          </cell>
          <cell r="D274">
            <v>211399.021067441</v>
          </cell>
          <cell r="E274">
            <v>325184.60010513698</v>
          </cell>
          <cell r="F274">
            <v>238104.097411622</v>
          </cell>
          <cell r="G274">
            <v>254640.516435317</v>
          </cell>
          <cell r="H274">
            <v>363743.14530998498</v>
          </cell>
          <cell r="I274">
            <v>268464.16707066301</v>
          </cell>
          <cell r="J274">
            <v>302731.79720169801</v>
          </cell>
          <cell r="K274">
            <v>296914.76266331697</v>
          </cell>
          <cell r="L274">
            <v>59130.667052471399</v>
          </cell>
          <cell r="M274">
            <v>361900.599636667</v>
          </cell>
          <cell r="N274">
            <v>274871.43625840399</v>
          </cell>
          <cell r="O274">
            <v>244657.77705645599</v>
          </cell>
          <cell r="P274">
            <v>384186.21226105897</v>
          </cell>
          <cell r="Q274">
            <v>351312.32242810499</v>
          </cell>
        </row>
        <row r="275">
          <cell r="A275" t="str">
            <v>O89001</v>
          </cell>
          <cell r="B275" t="str">
            <v>sp|O89001|CBPD_MOUSE</v>
          </cell>
          <cell r="C275">
            <v>51514.434538762398</v>
          </cell>
          <cell r="D275">
            <v>61413.984495256504</v>
          </cell>
          <cell r="E275">
            <v>68670.876944035204</v>
          </cell>
          <cell r="F275">
            <v>51983.679718183601</v>
          </cell>
          <cell r="G275">
            <v>45170.3227167191</v>
          </cell>
          <cell r="H275">
            <v>98895.566962391706</v>
          </cell>
          <cell r="I275">
            <v>76870.903403344404</v>
          </cell>
          <cell r="J275">
            <v>70416.581440930604</v>
          </cell>
          <cell r="K275">
            <v>27344.509487509</v>
          </cell>
          <cell r="L275">
            <v>49622.415703049301</v>
          </cell>
          <cell r="M275">
            <v>71422.479561179993</v>
          </cell>
          <cell r="N275">
            <v>59698.204417102999</v>
          </cell>
          <cell r="O275">
            <v>57392.465617023197</v>
          </cell>
          <cell r="P275">
            <v>43343.303467068101</v>
          </cell>
          <cell r="Q275">
            <v>97565.645364348398</v>
          </cell>
        </row>
        <row r="276">
          <cell r="A276" t="str">
            <v>O89023</v>
          </cell>
          <cell r="B276" t="str">
            <v>sp|O89023|TPP1_MOUSE</v>
          </cell>
          <cell r="C276">
            <v>3775.5179252889998</v>
          </cell>
          <cell r="D276">
            <v>6453.8917077404103</v>
          </cell>
          <cell r="E276">
            <v>43416.909398971198</v>
          </cell>
          <cell r="F276">
            <v>17501.019556907198</v>
          </cell>
          <cell r="G276">
            <v>18568.809746839499</v>
          </cell>
          <cell r="H276">
            <v>71935.028576238401</v>
          </cell>
          <cell r="I276">
            <v>21158.0976030089</v>
          </cell>
          <cell r="J276">
            <v>59964.981149275802</v>
          </cell>
          <cell r="K276">
            <v>20262.2279584924</v>
          </cell>
          <cell r="L276">
            <v>75609.788033708202</v>
          </cell>
          <cell r="M276">
            <v>61500.501226496301</v>
          </cell>
          <cell r="N276">
            <v>52745.878658410802</v>
          </cell>
          <cell r="O276">
            <v>36295.890841945999</v>
          </cell>
          <cell r="P276">
            <v>15032.9158864497</v>
          </cell>
          <cell r="Q276">
            <v>50488.978769929498</v>
          </cell>
        </row>
        <row r="277">
          <cell r="A277" t="str">
            <v>O89029</v>
          </cell>
          <cell r="B277" t="str">
            <v>sp|O89029|MATN4_MOUSE</v>
          </cell>
          <cell r="C277">
            <v>59812.010138496698</v>
          </cell>
          <cell r="D277">
            <v>75336.783380581197</v>
          </cell>
          <cell r="E277">
            <v>69893.484818130702</v>
          </cell>
          <cell r="F277">
            <v>17117.951819308</v>
          </cell>
          <cell r="G277">
            <v>40392.025319566703</v>
          </cell>
          <cell r="H277">
            <v>115222.84784201899</v>
          </cell>
          <cell r="I277">
            <v>64715.240226993497</v>
          </cell>
          <cell r="J277">
            <v>67390.966767657097</v>
          </cell>
          <cell r="K277">
            <v>27297.328153539998</v>
          </cell>
          <cell r="L277">
            <v>169384.138832614</v>
          </cell>
          <cell r="M277">
            <v>28854.2298700834</v>
          </cell>
          <cell r="N277">
            <v>124961.05568741501</v>
          </cell>
          <cell r="O277">
            <v>55510.163220267699</v>
          </cell>
          <cell r="P277">
            <v>15603.557311341299</v>
          </cell>
          <cell r="Q277">
            <v>82082.195966707193</v>
          </cell>
        </row>
        <row r="278">
          <cell r="A278" t="str">
            <v>O89053</v>
          </cell>
          <cell r="B278" t="str">
            <v>sp|O89053|COR1A_MOUSE</v>
          </cell>
          <cell r="C278">
            <v>4482994.9445905397</v>
          </cell>
          <cell r="D278">
            <v>4603881.2974324897</v>
          </cell>
          <cell r="E278">
            <v>5256953.4844817696</v>
          </cell>
          <cell r="F278">
            <v>5048592.0928768003</v>
          </cell>
          <cell r="G278">
            <v>4934236.5488217901</v>
          </cell>
          <cell r="H278">
            <v>5085646.7511952603</v>
          </cell>
          <cell r="I278">
            <v>5181725.7665286902</v>
          </cell>
          <cell r="J278">
            <v>5375467.0362216197</v>
          </cell>
          <cell r="K278">
            <v>4970988.7759438902</v>
          </cell>
          <cell r="L278">
            <v>5541772.9296103697</v>
          </cell>
          <cell r="M278">
            <v>5184922.7515590005</v>
          </cell>
          <cell r="N278">
            <v>4834390.4133394901</v>
          </cell>
          <cell r="O278">
            <v>5398370.2510825498</v>
          </cell>
          <cell r="P278">
            <v>5037183.2364921803</v>
          </cell>
          <cell r="Q278">
            <v>5230788.1212603999</v>
          </cell>
        </row>
        <row r="279">
          <cell r="A279" t="str">
            <v>O89112</v>
          </cell>
          <cell r="B279" t="str">
            <v>sp|O89112|LANC1_MOUSE</v>
          </cell>
          <cell r="C279">
            <v>819444.86106447096</v>
          </cell>
          <cell r="D279">
            <v>990432.09467427898</v>
          </cell>
          <cell r="E279">
            <v>516997.39859396301</v>
          </cell>
          <cell r="F279">
            <v>490473.58966887399</v>
          </cell>
          <cell r="G279">
            <v>538588.14772444498</v>
          </cell>
          <cell r="H279">
            <v>506009.80905943201</v>
          </cell>
          <cell r="I279">
            <v>676391.50462156499</v>
          </cell>
          <cell r="J279">
            <v>491068.38074445003</v>
          </cell>
          <cell r="K279">
            <v>413535.01589315198</v>
          </cell>
          <cell r="L279">
            <v>916126.84330067004</v>
          </cell>
          <cell r="M279">
            <v>425468.83295019501</v>
          </cell>
          <cell r="N279">
            <v>740935.35549041897</v>
          </cell>
          <cell r="O279">
            <v>545697.32924211503</v>
          </cell>
          <cell r="P279">
            <v>508206.39099331899</v>
          </cell>
          <cell r="Q279">
            <v>482516.90693017101</v>
          </cell>
        </row>
        <row r="280">
          <cell r="A280" t="str">
            <v>O89113</v>
          </cell>
          <cell r="B280" t="str">
            <v>sp|O89113|IER5_MOUSE</v>
          </cell>
          <cell r="C280">
            <v>34321.725394761401</v>
          </cell>
          <cell r="D280">
            <v>324340.05593958899</v>
          </cell>
          <cell r="E280">
            <v>188041.75493900001</v>
          </cell>
          <cell r="F280">
            <v>33664.227903914703</v>
          </cell>
          <cell r="G280">
            <v>252859.805777086</v>
          </cell>
          <cell r="H280">
            <v>29914.852658525899</v>
          </cell>
          <cell r="I280">
            <v>253641.249574127</v>
          </cell>
          <cell r="J280">
            <v>2456.55793504857</v>
          </cell>
          <cell r="K280">
            <v>19638.475950984299</v>
          </cell>
          <cell r="L280">
            <v>361897.39259672799</v>
          </cell>
          <cell r="M280">
            <v>14919.631585833</v>
          </cell>
          <cell r="N280">
            <v>294612.48195529199</v>
          </cell>
          <cell r="O280">
            <v>15150.291523874301</v>
          </cell>
          <cell r="P280">
            <v>16086.2952806542</v>
          </cell>
          <cell r="Q280">
            <v>243719.602506383</v>
          </cell>
        </row>
        <row r="281">
          <cell r="A281" t="str">
            <v>O89116</v>
          </cell>
          <cell r="B281" t="str">
            <v>sp|O89116|VTI1A_MOUSE</v>
          </cell>
          <cell r="C281">
            <v>788556.96482528804</v>
          </cell>
          <cell r="D281">
            <v>561728.45990433102</v>
          </cell>
          <cell r="E281">
            <v>44339.423133205099</v>
          </cell>
          <cell r="F281">
            <v>63498.985208271202</v>
          </cell>
          <cell r="G281">
            <v>315795.67098172999</v>
          </cell>
          <cell r="H281">
            <v>10600.4311281913</v>
          </cell>
          <cell r="I281">
            <v>62516.317423058899</v>
          </cell>
          <cell r="J281">
            <v>470460.56035095302</v>
          </cell>
          <cell r="K281">
            <v>50422.113993100698</v>
          </cell>
          <cell r="L281">
            <v>549606.86900938395</v>
          </cell>
          <cell r="M281">
            <v>469750.12502746499</v>
          </cell>
          <cell r="N281">
            <v>448531.04308887402</v>
          </cell>
          <cell r="O281">
            <v>25235.564931045999</v>
          </cell>
          <cell r="P281">
            <v>68995.219080388299</v>
          </cell>
          <cell r="Q281">
            <v>572306.50324833801</v>
          </cell>
        </row>
        <row r="282">
          <cell r="A282" t="str">
            <v>P00158</v>
          </cell>
          <cell r="B282" t="str">
            <v>sp|P00158|CYB_MOUSE</v>
          </cell>
          <cell r="C282">
            <v>170406.67185723101</v>
          </cell>
          <cell r="D282">
            <v>218092.868225938</v>
          </cell>
          <cell r="E282">
            <v>99889.398509080507</v>
          </cell>
          <cell r="F282">
            <v>230838.623448862</v>
          </cell>
          <cell r="G282">
            <v>187145.55026179799</v>
          </cell>
          <cell r="H282">
            <v>301354.594543638</v>
          </cell>
          <cell r="I282">
            <v>169834.168203054</v>
          </cell>
          <cell r="J282">
            <v>172342.14462996399</v>
          </cell>
          <cell r="K282">
            <v>129456.221879886</v>
          </cell>
          <cell r="L282">
            <v>124355.611044401</v>
          </cell>
          <cell r="M282">
            <v>388909.13205318298</v>
          </cell>
          <cell r="N282">
            <v>201095.82852049699</v>
          </cell>
          <cell r="O282">
            <v>253498.26663513799</v>
          </cell>
          <cell r="P282">
            <v>170769.08263001</v>
          </cell>
          <cell r="Q282">
            <v>215176.042388776</v>
          </cell>
        </row>
        <row r="283">
          <cell r="A283" t="str">
            <v>P00405</v>
          </cell>
          <cell r="B283" t="str">
            <v>sp|P00405|COX2_MOUSE</v>
          </cell>
          <cell r="C283">
            <v>11628263.731785299</v>
          </cell>
          <cell r="D283">
            <v>11406539.3572376</v>
          </cell>
          <cell r="E283">
            <v>11470512.338123299</v>
          </cell>
          <cell r="F283">
            <v>13000014.5746255</v>
          </cell>
          <cell r="G283">
            <v>11131583.371233599</v>
          </cell>
          <cell r="H283">
            <v>14031268.454163101</v>
          </cell>
          <cell r="I283">
            <v>11095404.1536169</v>
          </cell>
          <cell r="J283">
            <v>12929428.869436501</v>
          </cell>
          <cell r="K283">
            <v>9753705.5166224409</v>
          </cell>
          <cell r="L283">
            <v>12992893.903030699</v>
          </cell>
          <cell r="M283">
            <v>12704778.127328699</v>
          </cell>
          <cell r="N283">
            <v>9456409.9223391302</v>
          </cell>
          <cell r="O283">
            <v>11460800.921289699</v>
          </cell>
          <cell r="P283">
            <v>12237140.501570599</v>
          </cell>
          <cell r="Q283">
            <v>11518045.1137593</v>
          </cell>
        </row>
        <row r="284">
          <cell r="A284" t="str">
            <v>P00493</v>
          </cell>
          <cell r="B284" t="str">
            <v>sp|P00493|HPRT_MOUSE</v>
          </cell>
          <cell r="C284">
            <v>144175.775029418</v>
          </cell>
          <cell r="D284">
            <v>313708.58331231598</v>
          </cell>
          <cell r="E284">
            <v>452536.523835395</v>
          </cell>
          <cell r="F284">
            <v>373136.40654888999</v>
          </cell>
          <cell r="G284">
            <v>329117.78535467503</v>
          </cell>
          <cell r="H284">
            <v>262164.34627302497</v>
          </cell>
          <cell r="I284">
            <v>290012.64445696602</v>
          </cell>
          <cell r="J284">
            <v>373651.89431431401</v>
          </cell>
          <cell r="K284">
            <v>307747.88287848601</v>
          </cell>
          <cell r="L284">
            <v>274160.05262419599</v>
          </cell>
          <cell r="M284">
            <v>366944.55985817098</v>
          </cell>
          <cell r="N284">
            <v>197741.57916398699</v>
          </cell>
          <cell r="O284">
            <v>209980.90117707799</v>
          </cell>
          <cell r="P284">
            <v>195363.740656721</v>
          </cell>
          <cell r="Q284">
            <v>187923.24279428399</v>
          </cell>
        </row>
        <row r="285">
          <cell r="A285" t="str">
            <v>P00920</v>
          </cell>
          <cell r="B285" t="str">
            <v>sp|P00920|CAH2_MOUSE</v>
          </cell>
          <cell r="C285">
            <v>6597124.0953011801</v>
          </cell>
          <cell r="D285">
            <v>5011954.8087360803</v>
          </cell>
          <cell r="E285">
            <v>5967250.4480448002</v>
          </cell>
          <cell r="F285">
            <v>4803389.8394601503</v>
          </cell>
          <cell r="G285">
            <v>4682712.8902879804</v>
          </cell>
          <cell r="H285">
            <v>3786561.1698910901</v>
          </cell>
          <cell r="I285">
            <v>6341445.7118008696</v>
          </cell>
          <cell r="J285">
            <v>4818006.1065708101</v>
          </cell>
          <cell r="K285">
            <v>5071696.20233161</v>
          </cell>
          <cell r="L285">
            <v>5033184.2797458796</v>
          </cell>
          <cell r="M285">
            <v>5168306.7803154001</v>
          </cell>
          <cell r="N285">
            <v>7207072.8204059098</v>
          </cell>
          <cell r="O285">
            <v>4285320.1165405596</v>
          </cell>
          <cell r="P285">
            <v>5269821.4282755097</v>
          </cell>
          <cell r="Q285">
            <v>5114586.7578773899</v>
          </cell>
        </row>
        <row r="286">
          <cell r="A286" t="str">
            <v>P01029</v>
          </cell>
          <cell r="B286" t="str">
            <v>sp|P01029|CO4B_MOUSE</v>
          </cell>
          <cell r="C286">
            <v>27799.036902017098</v>
          </cell>
          <cell r="D286">
            <v>21512.100449433299</v>
          </cell>
          <cell r="E286">
            <v>24103.706940049298</v>
          </cell>
          <cell r="F286">
            <v>25248.299657093601</v>
          </cell>
          <cell r="G286">
            <v>40789.708858315302</v>
          </cell>
          <cell r="H286">
            <v>35820.733002936897</v>
          </cell>
          <cell r="I286">
            <v>22715.126027558901</v>
          </cell>
          <cell r="J286">
            <v>18369.953217048602</v>
          </cell>
          <cell r="K286">
            <v>41997.5453409123</v>
          </cell>
          <cell r="L286">
            <v>103528.607960111</v>
          </cell>
          <cell r="M286">
            <v>59739.9950926335</v>
          </cell>
          <cell r="N286">
            <v>80570.384800201195</v>
          </cell>
          <cell r="O286">
            <v>29650.191290243401</v>
          </cell>
          <cell r="P286">
            <v>84660.5552549563</v>
          </cell>
          <cell r="Q286">
            <v>46860.600256099402</v>
          </cell>
        </row>
        <row r="287">
          <cell r="A287" t="str">
            <v>P01831</v>
          </cell>
          <cell r="B287" t="str">
            <v>sp|P01831|THY1_MOUSE</v>
          </cell>
          <cell r="C287">
            <v>7553322.8070335304</v>
          </cell>
          <cell r="D287">
            <v>5900290.2662412804</v>
          </cell>
          <cell r="E287">
            <v>7894641.8321078597</v>
          </cell>
          <cell r="F287">
            <v>7753100.5615568096</v>
          </cell>
          <cell r="G287">
            <v>7128689.6004963601</v>
          </cell>
          <cell r="H287">
            <v>6164843.3785135904</v>
          </cell>
          <cell r="I287">
            <v>7780741.7257956397</v>
          </cell>
          <cell r="J287">
            <v>6754267.1099153198</v>
          </cell>
          <cell r="K287">
            <v>8470321.7892360091</v>
          </cell>
          <cell r="L287">
            <v>5978161.3514946196</v>
          </cell>
          <cell r="M287">
            <v>5897413.5338602299</v>
          </cell>
          <cell r="N287">
            <v>7696401.9930764502</v>
          </cell>
          <cell r="O287">
            <v>6140990.0987655297</v>
          </cell>
          <cell r="P287">
            <v>7530728.9079247098</v>
          </cell>
          <cell r="Q287">
            <v>5779337.7646263205</v>
          </cell>
        </row>
        <row r="288">
          <cell r="A288" t="str">
            <v>P01942</v>
          </cell>
          <cell r="B288" t="str">
            <v>sp|P01942|HBA_MOUSE</v>
          </cell>
          <cell r="C288">
            <v>62526.641750062401</v>
          </cell>
          <cell r="D288">
            <v>289546.16187828901</v>
          </cell>
          <cell r="E288">
            <v>609200.26038895396</v>
          </cell>
          <cell r="F288">
            <v>600947.58037514298</v>
          </cell>
          <cell r="G288">
            <v>111269.257736952</v>
          </cell>
          <cell r="H288">
            <v>54950.122336571199</v>
          </cell>
          <cell r="I288">
            <v>374424.13222998602</v>
          </cell>
          <cell r="J288">
            <v>74355.796849731501</v>
          </cell>
          <cell r="K288">
            <v>116234.21353439899</v>
          </cell>
          <cell r="L288">
            <v>646631.23399725603</v>
          </cell>
          <cell r="M288">
            <v>171731.32552581601</v>
          </cell>
          <cell r="N288">
            <v>373425.09546965797</v>
          </cell>
          <cell r="O288">
            <v>58710.870026839802</v>
          </cell>
          <cell r="P288">
            <v>204320.69812105401</v>
          </cell>
          <cell r="Q288">
            <v>788300.00601678295</v>
          </cell>
        </row>
        <row r="289">
          <cell r="A289" t="str">
            <v>P02088</v>
          </cell>
          <cell r="B289" t="str">
            <v>sp|P02088|HBB1_MOUSE</v>
          </cell>
          <cell r="C289">
            <v>241992.37815852099</v>
          </cell>
          <cell r="D289">
            <v>588500.914520666</v>
          </cell>
          <cell r="E289">
            <v>1299094.2283707601</v>
          </cell>
          <cell r="F289">
            <v>1582431.2288104601</v>
          </cell>
          <cell r="G289">
            <v>367265.13412711199</v>
          </cell>
          <cell r="H289">
            <v>160422.859018366</v>
          </cell>
          <cell r="I289">
            <v>921309.29788088403</v>
          </cell>
          <cell r="J289">
            <v>188862.43277384399</v>
          </cell>
          <cell r="K289">
            <v>270975.89857197698</v>
          </cell>
          <cell r="L289">
            <v>1941737.2724399599</v>
          </cell>
          <cell r="M289">
            <v>410795.67407493701</v>
          </cell>
          <cell r="N289">
            <v>958314.07150469802</v>
          </cell>
          <cell r="O289">
            <v>387113.79588671302</v>
          </cell>
          <cell r="P289">
            <v>753458.392117335</v>
          </cell>
          <cell r="Q289">
            <v>2549045.61768704</v>
          </cell>
        </row>
        <row r="290">
          <cell r="A290" t="str">
            <v>P02104</v>
          </cell>
          <cell r="B290" t="str">
            <v>sp|P02104|HBE_MOUSE</v>
          </cell>
          <cell r="C290">
            <v>180211.54860002501</v>
          </cell>
          <cell r="D290">
            <v>470182.27082118299</v>
          </cell>
          <cell r="E290">
            <v>996329.26903243701</v>
          </cell>
          <cell r="F290">
            <v>1233688.0416270001</v>
          </cell>
          <cell r="G290">
            <v>275810.95702914201</v>
          </cell>
          <cell r="H290">
            <v>117332.624699704</v>
          </cell>
          <cell r="I290">
            <v>717870.88841357303</v>
          </cell>
          <cell r="J290">
            <v>136304.47283082499</v>
          </cell>
          <cell r="K290">
            <v>216126.55429306801</v>
          </cell>
          <cell r="L290">
            <v>1523862.9821039899</v>
          </cell>
          <cell r="M290">
            <v>264131.85926299001</v>
          </cell>
          <cell r="N290">
            <v>755291.85258463596</v>
          </cell>
          <cell r="O290">
            <v>298839.77310933202</v>
          </cell>
          <cell r="P290">
            <v>575331.36135883303</v>
          </cell>
          <cell r="Q290">
            <v>2041319.08401591</v>
          </cell>
        </row>
        <row r="291">
          <cell r="A291" t="str">
            <v>P02468</v>
          </cell>
          <cell r="B291" t="str">
            <v>sp|P02468|LAMC1_MOUSE</v>
          </cell>
          <cell r="C291">
            <v>127784.193326843</v>
          </cell>
          <cell r="D291">
            <v>195848.11587484999</v>
          </cell>
          <cell r="E291">
            <v>160305.80098830999</v>
          </cell>
          <cell r="F291">
            <v>95528.080359465501</v>
          </cell>
          <cell r="G291">
            <v>261203.00298141001</v>
          </cell>
          <cell r="H291">
            <v>241941.20654215399</v>
          </cell>
          <cell r="I291">
            <v>332638.25970303098</v>
          </cell>
          <cell r="J291">
            <v>401751.71455248003</v>
          </cell>
          <cell r="K291">
            <v>171660.26733722299</v>
          </cell>
          <cell r="L291">
            <v>426146.02212058299</v>
          </cell>
          <cell r="M291">
            <v>209002.707809132</v>
          </cell>
          <cell r="N291">
            <v>296441.986605037</v>
          </cell>
          <cell r="O291">
            <v>440684.08815999998</v>
          </cell>
          <cell r="P291">
            <v>127447.96702237301</v>
          </cell>
          <cell r="Q291">
            <v>206906.98848232301</v>
          </cell>
        </row>
        <row r="292">
          <cell r="A292" t="str">
            <v>P02535</v>
          </cell>
          <cell r="B292" t="str">
            <v>sp|P02535|K1C10_MOUSE</v>
          </cell>
          <cell r="C292">
            <v>46949.7382090463</v>
          </cell>
          <cell r="D292">
            <v>194289.50327255399</v>
          </cell>
          <cell r="E292">
            <v>35659.0650952836</v>
          </cell>
          <cell r="F292">
            <v>45620.330144551001</v>
          </cell>
          <cell r="G292">
            <v>42669.126862313002</v>
          </cell>
          <cell r="H292">
            <v>176014.38534009</v>
          </cell>
          <cell r="I292">
            <v>175406.96940711199</v>
          </cell>
          <cell r="J292">
            <v>82120.8097282401</v>
          </cell>
          <cell r="K292">
            <v>115403.317424159</v>
          </cell>
          <cell r="L292">
            <v>310015.37627904798</v>
          </cell>
          <cell r="M292">
            <v>47793.017490599101</v>
          </cell>
          <cell r="N292">
            <v>105616.00228217299</v>
          </cell>
          <cell r="O292">
            <v>244030.77565640301</v>
          </cell>
          <cell r="P292">
            <v>92739.001640042799</v>
          </cell>
          <cell r="Q292">
            <v>100353.970706473</v>
          </cell>
        </row>
        <row r="293">
          <cell r="A293" t="str">
            <v>P02798</v>
          </cell>
          <cell r="B293" t="str">
            <v>sp|P02798|MT2_MOUSE</v>
          </cell>
          <cell r="C293">
            <v>16969.209491122299</v>
          </cell>
          <cell r="D293">
            <v>27585.6620216671</v>
          </cell>
          <cell r="E293">
            <v>44568.877907048598</v>
          </cell>
          <cell r="F293">
            <v>10490.965524124</v>
          </cell>
          <cell r="G293">
            <v>11454.7866302682</v>
          </cell>
          <cell r="H293">
            <v>19091.6027372151</v>
          </cell>
          <cell r="I293">
            <v>21754.044970324601</v>
          </cell>
          <cell r="J293">
            <v>10908.751442768</v>
          </cell>
          <cell r="K293">
            <v>25255.226619845202</v>
          </cell>
          <cell r="L293">
            <v>12338.8174206681</v>
          </cell>
          <cell r="M293">
            <v>1303.00122708962</v>
          </cell>
          <cell r="N293">
            <v>40879.493336404303</v>
          </cell>
          <cell r="O293">
            <v>26343.560199612501</v>
          </cell>
          <cell r="P293">
            <v>22097.0741666428</v>
          </cell>
          <cell r="Q293">
            <v>9433.1088996709896</v>
          </cell>
        </row>
        <row r="294">
          <cell r="A294" t="str">
            <v>P02802</v>
          </cell>
          <cell r="B294" t="str">
            <v>sp|P02802|MT1_MOUSE</v>
          </cell>
          <cell r="C294">
            <v>46994.420051353198</v>
          </cell>
          <cell r="D294">
            <v>65693.532475802102</v>
          </cell>
          <cell r="E294">
            <v>88934.334169971597</v>
          </cell>
          <cell r="F294">
            <v>49738.618285474397</v>
          </cell>
          <cell r="G294">
            <v>44311.820963834602</v>
          </cell>
          <cell r="H294">
            <v>36562.861504626002</v>
          </cell>
          <cell r="I294">
            <v>69754.794887790005</v>
          </cell>
          <cell r="J294">
            <v>33711.204934237001</v>
          </cell>
          <cell r="K294">
            <v>59622.823666413802</v>
          </cell>
          <cell r="L294">
            <v>14200.8726564645</v>
          </cell>
          <cell r="M294">
            <v>28585.0359361802</v>
          </cell>
          <cell r="N294">
            <v>74449.726216751107</v>
          </cell>
          <cell r="O294">
            <v>53367.183682743998</v>
          </cell>
          <cell r="P294">
            <v>47139.5195453044</v>
          </cell>
          <cell r="Q294">
            <v>13219.4010155249</v>
          </cell>
        </row>
        <row r="295">
          <cell r="A295" t="str">
            <v>P03888</v>
          </cell>
          <cell r="B295" t="str">
            <v>sp|P03888|NU1M_MOUSE</v>
          </cell>
          <cell r="C295">
            <v>58890.726526766797</v>
          </cell>
          <cell r="D295">
            <v>137760.524034131</v>
          </cell>
          <cell r="E295">
            <v>62071.198487686801</v>
          </cell>
          <cell r="F295">
            <v>127109.031454219</v>
          </cell>
          <cell r="G295">
            <v>87076.648784486693</v>
          </cell>
          <cell r="H295">
            <v>149270.00870903299</v>
          </cell>
          <cell r="I295">
            <v>68890.1388478429</v>
          </cell>
          <cell r="J295">
            <v>102203.020948648</v>
          </cell>
          <cell r="K295">
            <v>64933.847111412397</v>
          </cell>
          <cell r="L295">
            <v>105654.328402452</v>
          </cell>
          <cell r="M295">
            <v>123645.905900848</v>
          </cell>
          <cell r="N295">
            <v>80068.461425558795</v>
          </cell>
          <cell r="O295">
            <v>128137.411762502</v>
          </cell>
          <cell r="P295">
            <v>93608.829445146795</v>
          </cell>
          <cell r="Q295">
            <v>89524.006345576505</v>
          </cell>
        </row>
        <row r="296">
          <cell r="A296" t="str">
            <v>P03899</v>
          </cell>
          <cell r="B296" t="str">
            <v>sp|P03899|NU3M_MOUSE</v>
          </cell>
          <cell r="C296">
            <v>18934.8074333326</v>
          </cell>
          <cell r="D296">
            <v>59508.499367999502</v>
          </cell>
          <cell r="E296">
            <v>36778.582297186302</v>
          </cell>
          <cell r="F296">
            <v>48079.490159449902</v>
          </cell>
          <cell r="G296">
            <v>39267.488936137299</v>
          </cell>
          <cell r="H296">
            <v>43340.299363150298</v>
          </cell>
          <cell r="I296">
            <v>44666.926849211501</v>
          </cell>
          <cell r="J296">
            <v>47308.809402528903</v>
          </cell>
          <cell r="K296">
            <v>33908.028803701098</v>
          </cell>
          <cell r="L296">
            <v>46146.767106687199</v>
          </cell>
          <cell r="M296">
            <v>66809.444067341494</v>
          </cell>
          <cell r="N296">
            <v>6509.9554301183098</v>
          </cell>
          <cell r="O296">
            <v>54340.120552111803</v>
          </cell>
          <cell r="P296">
            <v>40471.031817067204</v>
          </cell>
          <cell r="Q296">
            <v>41080.957255744899</v>
          </cell>
        </row>
        <row r="297">
          <cell r="A297" t="str">
            <v>P03921</v>
          </cell>
          <cell r="B297" t="str">
            <v>sp|P03921|NU5M_MOUSE</v>
          </cell>
          <cell r="C297">
            <v>41485.528761159803</v>
          </cell>
          <cell r="D297">
            <v>45702.147384664699</v>
          </cell>
          <cell r="E297">
            <v>17235.2122212957</v>
          </cell>
          <cell r="F297">
            <v>23174.843647976199</v>
          </cell>
          <cell r="G297">
            <v>32816.543132597399</v>
          </cell>
          <cell r="H297">
            <v>37645.6236880125</v>
          </cell>
          <cell r="I297">
            <v>22072.668834554399</v>
          </cell>
          <cell r="J297">
            <v>1990.7402211563499</v>
          </cell>
          <cell r="K297">
            <v>581.73037319481705</v>
          </cell>
          <cell r="L297">
            <v>54527.252971262998</v>
          </cell>
          <cell r="M297">
            <v>1737.2413918080099</v>
          </cell>
          <cell r="N297">
            <v>37237.603379583401</v>
          </cell>
          <cell r="O297">
            <v>30341.132334190101</v>
          </cell>
          <cell r="P297">
            <v>25434.513657009898</v>
          </cell>
          <cell r="Q297">
            <v>42883.016861654003</v>
          </cell>
        </row>
        <row r="298">
          <cell r="A298" t="str">
            <v>P03930</v>
          </cell>
          <cell r="B298" t="str">
            <v>sp|P03930|ATP8_MOUSE</v>
          </cell>
          <cell r="C298">
            <v>398464.66769099201</v>
          </cell>
          <cell r="D298">
            <v>537625.26038158196</v>
          </cell>
          <cell r="E298">
            <v>802326.97554910195</v>
          </cell>
          <cell r="F298">
            <v>605793.15981414099</v>
          </cell>
          <cell r="G298">
            <v>575423.49871156202</v>
          </cell>
          <cell r="H298">
            <v>572440.063440111</v>
          </cell>
          <cell r="I298">
            <v>705899.61725870997</v>
          </cell>
          <cell r="J298">
            <v>573458.12355935702</v>
          </cell>
          <cell r="K298">
            <v>664746.18031961401</v>
          </cell>
          <cell r="L298">
            <v>532378.38824133598</v>
          </cell>
          <cell r="M298">
            <v>549671.379043311</v>
          </cell>
          <cell r="N298">
            <v>605213.22910576197</v>
          </cell>
          <cell r="O298">
            <v>422472.43665478501</v>
          </cell>
          <cell r="P298">
            <v>696277.41768994101</v>
          </cell>
          <cell r="Q298">
            <v>664638.43033594196</v>
          </cell>
        </row>
        <row r="299">
          <cell r="A299" t="str">
            <v>P03975</v>
          </cell>
          <cell r="B299" t="str">
            <v>sp|P03975|IGEB_MOUSE</v>
          </cell>
          <cell r="C299">
            <v>37798.9395191527</v>
          </cell>
          <cell r="D299">
            <v>33405.636589583097</v>
          </cell>
          <cell r="E299">
            <v>39258.651382117299</v>
          </cell>
          <cell r="F299">
            <v>49343.091657136298</v>
          </cell>
          <cell r="G299">
            <v>23172.967905789301</v>
          </cell>
          <cell r="H299">
            <v>47269.713869323801</v>
          </cell>
          <cell r="I299">
            <v>34410.575262161801</v>
          </cell>
          <cell r="J299">
            <v>49822.821993293997</v>
          </cell>
          <cell r="K299">
            <v>46060.960731856299</v>
          </cell>
          <cell r="L299">
            <v>25911.930681340898</v>
          </cell>
          <cell r="M299">
            <v>39175.647958554699</v>
          </cell>
          <cell r="N299">
            <v>53636.171776157302</v>
          </cell>
          <cell r="O299">
            <v>80039.067627487006</v>
          </cell>
          <cell r="P299">
            <v>57593.170482298498</v>
          </cell>
          <cell r="Q299">
            <v>82290.066323774605</v>
          </cell>
        </row>
        <row r="300">
          <cell r="A300" t="str">
            <v>P03995</v>
          </cell>
          <cell r="B300" t="str">
            <v>sp|P03995|GFAP_MOUSE</v>
          </cell>
          <cell r="C300">
            <v>42480663.029942103</v>
          </cell>
          <cell r="D300">
            <v>34319961.055535503</v>
          </cell>
          <cell r="E300">
            <v>32058795.6422249</v>
          </cell>
          <cell r="F300">
            <v>24081501.085333802</v>
          </cell>
          <cell r="G300">
            <v>41012934.020901904</v>
          </cell>
          <cell r="H300">
            <v>26296936.424935501</v>
          </cell>
          <cell r="I300">
            <v>45982103.4090029</v>
          </cell>
          <cell r="J300">
            <v>29951442.550144002</v>
          </cell>
          <cell r="K300">
            <v>30663485.162084799</v>
          </cell>
          <cell r="L300">
            <v>44216383.175275996</v>
          </cell>
          <cell r="M300">
            <v>35461334.517825298</v>
          </cell>
          <cell r="N300">
            <v>58461655.1300449</v>
          </cell>
          <cell r="O300">
            <v>34856972.086826101</v>
          </cell>
          <cell r="P300">
            <v>43887133.183487199</v>
          </cell>
          <cell r="Q300">
            <v>35013011.9288866</v>
          </cell>
        </row>
        <row r="301">
          <cell r="A301" t="str">
            <v>P04104</v>
          </cell>
          <cell r="B301" t="str">
            <v>sp|P04104|K2C1_MOUSE</v>
          </cell>
          <cell r="C301">
            <v>34995.148589636803</v>
          </cell>
          <cell r="D301">
            <v>130928.824433503</v>
          </cell>
          <cell r="E301">
            <v>5221.2060445882898</v>
          </cell>
          <cell r="F301">
            <v>10335.2552523984</v>
          </cell>
          <cell r="G301">
            <v>32967.367709407998</v>
          </cell>
          <cell r="H301">
            <v>100651.388203072</v>
          </cell>
          <cell r="I301">
            <v>136028.29331721601</v>
          </cell>
          <cell r="J301">
            <v>43069.5174914542</v>
          </cell>
          <cell r="K301">
            <v>99327.657937493103</v>
          </cell>
          <cell r="L301">
            <v>203547.40485312001</v>
          </cell>
          <cell r="M301">
            <v>64816.521249756101</v>
          </cell>
          <cell r="N301">
            <v>61526.487778385199</v>
          </cell>
          <cell r="O301">
            <v>118901.144748822</v>
          </cell>
          <cell r="P301">
            <v>65761.314458180495</v>
          </cell>
          <cell r="Q301">
            <v>8766.4195199040696</v>
          </cell>
        </row>
        <row r="302">
          <cell r="A302" t="str">
            <v>P04370</v>
          </cell>
          <cell r="B302" t="str">
            <v>sp|P04370|MBP_MOUSE</v>
          </cell>
          <cell r="C302">
            <v>81348997.828862801</v>
          </cell>
          <cell r="D302">
            <v>118250933.28798699</v>
          </cell>
          <cell r="E302">
            <v>87464980.515808195</v>
          </cell>
          <cell r="F302">
            <v>100552603.07955</v>
          </cell>
          <cell r="G302">
            <v>98704004.590758696</v>
          </cell>
          <cell r="H302">
            <v>97551448.1418764</v>
          </cell>
          <cell r="I302">
            <v>31021750.2279929</v>
          </cell>
          <cell r="J302">
            <v>96936810.239358202</v>
          </cell>
          <cell r="K302">
            <v>83562661.111298606</v>
          </cell>
          <cell r="L302">
            <v>106564445.971279</v>
          </cell>
          <cell r="M302">
            <v>133244435.114214</v>
          </cell>
          <cell r="N302">
            <v>105229750.199543</v>
          </cell>
          <cell r="O302">
            <v>94941888.086774394</v>
          </cell>
          <cell r="P302">
            <v>76571354.307130903</v>
          </cell>
          <cell r="Q302">
            <v>93808138.993466899</v>
          </cell>
        </row>
        <row r="303">
          <cell r="A303" t="str">
            <v>P04925</v>
          </cell>
          <cell r="B303" t="str">
            <v>sp|P04925|PRIO_MOUSE</v>
          </cell>
          <cell r="C303">
            <v>244378.329252731</v>
          </cell>
          <cell r="D303">
            <v>206902.11325472</v>
          </cell>
          <cell r="E303">
            <v>130339.03092814601</v>
          </cell>
          <cell r="F303">
            <v>217837.985877984</v>
          </cell>
          <cell r="G303">
            <v>208833.65692750801</v>
          </cell>
          <cell r="H303">
            <v>401591.11051091301</v>
          </cell>
          <cell r="I303">
            <v>208689.96243386701</v>
          </cell>
          <cell r="J303">
            <v>271067.59833302</v>
          </cell>
          <cell r="K303">
            <v>150940.112688283</v>
          </cell>
          <cell r="L303">
            <v>434227.42760206899</v>
          </cell>
          <cell r="M303">
            <v>516230.43088810198</v>
          </cell>
          <cell r="N303">
            <v>293884.52468109003</v>
          </cell>
          <cell r="O303">
            <v>387837.26887108397</v>
          </cell>
          <cell r="P303">
            <v>308705.45565606502</v>
          </cell>
          <cell r="Q303">
            <v>379853.19984161202</v>
          </cell>
        </row>
        <row r="304">
          <cell r="A304" t="str">
            <v>P05063</v>
          </cell>
          <cell r="B304" t="str">
            <v>sp|P05063|ALDOC_MOUSE</v>
          </cell>
          <cell r="C304">
            <v>16858588.561797898</v>
          </cell>
          <cell r="D304">
            <v>14733240.009941399</v>
          </cell>
          <cell r="E304">
            <v>11751779.5281475</v>
          </cell>
          <cell r="F304">
            <v>15319744.5596673</v>
          </cell>
          <cell r="G304">
            <v>13420789.2398168</v>
          </cell>
          <cell r="H304">
            <v>19992864.625526398</v>
          </cell>
          <cell r="I304">
            <v>12722004.6598734</v>
          </cell>
          <cell r="J304">
            <v>15928654.6467325</v>
          </cell>
          <cell r="K304">
            <v>13362044.1956583</v>
          </cell>
          <cell r="L304">
            <v>16388231.110871</v>
          </cell>
          <cell r="M304">
            <v>15582940.159503801</v>
          </cell>
          <cell r="N304">
            <v>14219618.959826199</v>
          </cell>
          <cell r="O304">
            <v>15217971.015786201</v>
          </cell>
          <cell r="P304">
            <v>15404260.697314201</v>
          </cell>
          <cell r="Q304">
            <v>14529083.3365837</v>
          </cell>
        </row>
        <row r="305">
          <cell r="A305" t="str">
            <v>P05064</v>
          </cell>
          <cell r="B305" t="str">
            <v>sp|P05064|ALDOA_MOUSE</v>
          </cell>
          <cell r="C305">
            <v>40156577.753479697</v>
          </cell>
          <cell r="D305">
            <v>38055453.242599502</v>
          </cell>
          <cell r="E305">
            <v>55679201.5391251</v>
          </cell>
          <cell r="F305">
            <v>46936168.973545097</v>
          </cell>
          <cell r="G305">
            <v>38327490.0849296</v>
          </cell>
          <cell r="H305">
            <v>46412054.648539901</v>
          </cell>
          <cell r="I305">
            <v>45822781.156451501</v>
          </cell>
          <cell r="J305">
            <v>45552708.896205299</v>
          </cell>
          <cell r="K305">
            <v>46850131.826459303</v>
          </cell>
          <cell r="L305">
            <v>40485243.341545902</v>
          </cell>
          <cell r="M305">
            <v>44531982.043605</v>
          </cell>
          <cell r="N305">
            <v>43498853.127148099</v>
          </cell>
          <cell r="O305">
            <v>39922085.135565601</v>
          </cell>
          <cell r="P305">
            <v>47903069.221206903</v>
          </cell>
          <cell r="Q305">
            <v>39760772.411342002</v>
          </cell>
        </row>
        <row r="306">
          <cell r="A306" t="str">
            <v>P05132</v>
          </cell>
          <cell r="B306" t="str">
            <v>sp|P05132|KAPCA_MOUSE</v>
          </cell>
          <cell r="C306">
            <v>786417.49154769001</v>
          </cell>
          <cell r="D306">
            <v>703583.07532906299</v>
          </cell>
          <cell r="E306">
            <v>439800.43196342699</v>
          </cell>
          <cell r="F306">
            <v>722610.27672431199</v>
          </cell>
          <cell r="G306">
            <v>806613.63823906798</v>
          </cell>
          <cell r="H306">
            <v>872480.42716112302</v>
          </cell>
          <cell r="I306">
            <v>172328.67121386001</v>
          </cell>
          <cell r="J306">
            <v>642564.11260202504</v>
          </cell>
          <cell r="K306">
            <v>98036.925723553097</v>
          </cell>
          <cell r="L306">
            <v>733737.02524095098</v>
          </cell>
          <cell r="M306">
            <v>535676.43826486601</v>
          </cell>
          <cell r="N306">
            <v>558183.44201228395</v>
          </cell>
          <cell r="O306">
            <v>766243.70260209101</v>
          </cell>
          <cell r="P306">
            <v>649036.82143935596</v>
          </cell>
          <cell r="Q306">
            <v>713517.54998840601</v>
          </cell>
        </row>
        <row r="307">
          <cell r="A307" t="str">
            <v>P05201</v>
          </cell>
          <cell r="B307" t="str">
            <v>sp|P05201|AATC_MOUSE</v>
          </cell>
          <cell r="C307">
            <v>27312823.303415801</v>
          </cell>
          <cell r="D307">
            <v>19943274.3997567</v>
          </cell>
          <cell r="E307">
            <v>19437784.139619101</v>
          </cell>
          <cell r="F307">
            <v>23275128.925916001</v>
          </cell>
          <cell r="G307">
            <v>23044428.964946602</v>
          </cell>
          <cell r="H307">
            <v>24490405.666555699</v>
          </cell>
          <cell r="I307">
            <v>20301099.788497899</v>
          </cell>
          <cell r="J307">
            <v>22101297.197901201</v>
          </cell>
          <cell r="K307">
            <v>21439021.761624102</v>
          </cell>
          <cell r="L307">
            <v>25835486.776193801</v>
          </cell>
          <cell r="M307">
            <v>23673067.0672036</v>
          </cell>
          <cell r="N307">
            <v>24068332.0993452</v>
          </cell>
          <cell r="O307">
            <v>23150240.3410118</v>
          </cell>
          <cell r="P307">
            <v>24594643.821397401</v>
          </cell>
          <cell r="Q307">
            <v>27096828.400485601</v>
          </cell>
        </row>
        <row r="308">
          <cell r="A308" t="str">
            <v>P05202</v>
          </cell>
          <cell r="B308" t="str">
            <v>sp|P05202|AATM_MOUSE</v>
          </cell>
          <cell r="C308">
            <v>21088140.345120501</v>
          </cell>
          <cell r="D308">
            <v>18611361.942783799</v>
          </cell>
          <cell r="E308">
            <v>17706889.076204401</v>
          </cell>
          <cell r="F308">
            <v>21959498.824823901</v>
          </cell>
          <cell r="G308">
            <v>22393475.1019467</v>
          </cell>
          <cell r="H308">
            <v>21156145.689384699</v>
          </cell>
          <cell r="I308">
            <v>17415818.566931501</v>
          </cell>
          <cell r="J308">
            <v>19400418.1234685</v>
          </cell>
          <cell r="K308">
            <v>17943710.432449799</v>
          </cell>
          <cell r="L308">
            <v>18965479.372766301</v>
          </cell>
          <cell r="M308">
            <v>19124577.346082099</v>
          </cell>
          <cell r="N308">
            <v>17640128.202106301</v>
          </cell>
          <cell r="O308">
            <v>19912681.9956926</v>
          </cell>
          <cell r="P308">
            <v>20710957.215596501</v>
          </cell>
          <cell r="Q308">
            <v>25328747.353585102</v>
          </cell>
        </row>
        <row r="309">
          <cell r="A309" t="str">
            <v>P05213</v>
          </cell>
          <cell r="B309" t="str">
            <v>sp|P05213|TBA1B_MOUSE</v>
          </cell>
          <cell r="C309">
            <v>70903161.705524296</v>
          </cell>
          <cell r="D309">
            <v>103372895.771052</v>
          </cell>
          <cell r="E309">
            <v>54806480.051184602</v>
          </cell>
          <cell r="F309">
            <v>38035558.474896297</v>
          </cell>
          <cell r="G309">
            <v>78989754.274822801</v>
          </cell>
          <cell r="H309">
            <v>71503403.446374193</v>
          </cell>
          <cell r="I309">
            <v>47808513.360123798</v>
          </cell>
          <cell r="J309">
            <v>64694069.136864103</v>
          </cell>
          <cell r="K309">
            <v>33873978.008505203</v>
          </cell>
          <cell r="L309">
            <v>63614532.744091101</v>
          </cell>
          <cell r="M309">
            <v>63063229.442597598</v>
          </cell>
          <cell r="N309">
            <v>63102505.165711202</v>
          </cell>
          <cell r="O309">
            <v>37554827.739833899</v>
          </cell>
          <cell r="P309">
            <v>57657932.6103535</v>
          </cell>
          <cell r="Q309">
            <v>68917308.977454796</v>
          </cell>
        </row>
        <row r="310">
          <cell r="A310" t="str">
            <v>P05480</v>
          </cell>
          <cell r="B310" t="str">
            <v>sp|P05480|SRC_MOUSE</v>
          </cell>
          <cell r="C310">
            <v>377519.283737419</v>
          </cell>
          <cell r="D310">
            <v>363840.202009484</v>
          </cell>
          <cell r="E310">
            <v>344757.89931560401</v>
          </cell>
          <cell r="F310">
            <v>382913.74812616501</v>
          </cell>
          <cell r="G310">
            <v>454672.20704815403</v>
          </cell>
          <cell r="H310">
            <v>468636.54555952398</v>
          </cell>
          <cell r="I310">
            <v>438143.006782051</v>
          </cell>
          <cell r="J310">
            <v>514235.39036928897</v>
          </cell>
          <cell r="K310">
            <v>463363.00056618999</v>
          </cell>
          <cell r="L310">
            <v>510079.65213047701</v>
          </cell>
          <cell r="M310">
            <v>541922.221706182</v>
          </cell>
          <cell r="N310">
            <v>407217.71385791298</v>
          </cell>
          <cell r="O310">
            <v>446050.62498595699</v>
          </cell>
          <cell r="P310">
            <v>536588.77528874902</v>
          </cell>
          <cell r="Q310">
            <v>492242.93085302803</v>
          </cell>
        </row>
        <row r="311">
          <cell r="A311" t="str">
            <v>P05532</v>
          </cell>
          <cell r="B311" t="str">
            <v>sp|P05532|KIT_MOUSE</v>
          </cell>
          <cell r="C311">
            <v>33919.323281487901</v>
          </cell>
          <cell r="D311">
            <v>18666.618490362402</v>
          </cell>
          <cell r="E311">
            <v>50489.088392467398</v>
          </cell>
          <cell r="F311">
            <v>32318.151007127799</v>
          </cell>
          <cell r="G311">
            <v>25820.336582859502</v>
          </cell>
          <cell r="H311">
            <v>54968.833961475801</v>
          </cell>
          <cell r="I311">
            <v>14794.0987634908</v>
          </cell>
          <cell r="J311">
            <v>22178.122857332801</v>
          </cell>
          <cell r="K311">
            <v>9246.3924028428501</v>
          </cell>
          <cell r="L311">
            <v>16670.055026296101</v>
          </cell>
          <cell r="M311">
            <v>27935.279637089701</v>
          </cell>
          <cell r="N311">
            <v>10626.806938886401</v>
          </cell>
          <cell r="O311">
            <v>13350.068320590701</v>
          </cell>
          <cell r="P311">
            <v>12051.765589008201</v>
          </cell>
          <cell r="Q311">
            <v>52777.9975921445</v>
          </cell>
        </row>
        <row r="312">
          <cell r="A312" t="str">
            <v>P06151</v>
          </cell>
          <cell r="B312" t="str">
            <v>sp|P06151|LDHA_MOUSE</v>
          </cell>
          <cell r="C312">
            <v>17647165.445144098</v>
          </cell>
          <cell r="D312">
            <v>12639627.5694627</v>
          </cell>
          <cell r="E312">
            <v>14839911.5611792</v>
          </cell>
          <cell r="F312">
            <v>15342592.0984664</v>
          </cell>
          <cell r="G312">
            <v>14152297.8799752</v>
          </cell>
          <cell r="H312">
            <v>15145730.9446152</v>
          </cell>
          <cell r="I312">
            <v>14743487.5399996</v>
          </cell>
          <cell r="J312">
            <v>14920728.8892374</v>
          </cell>
          <cell r="K312">
            <v>15598958.6893747</v>
          </cell>
          <cell r="L312">
            <v>14573795.6312951</v>
          </cell>
          <cell r="M312">
            <v>13512395.8433588</v>
          </cell>
          <cell r="N312">
            <v>14360502.1714551</v>
          </cell>
          <cell r="O312">
            <v>14431391.4476298</v>
          </cell>
          <cell r="P312">
            <v>14407953.1597968</v>
          </cell>
          <cell r="Q312">
            <v>14735724.1893273</v>
          </cell>
        </row>
        <row r="313">
          <cell r="A313" t="str">
            <v>P06745</v>
          </cell>
          <cell r="B313" t="str">
            <v>sp|P06745|G6PI_MOUSE</v>
          </cell>
          <cell r="C313">
            <v>10643181.6338042</v>
          </cell>
          <cell r="D313">
            <v>10833114.4386958</v>
          </cell>
          <cell r="E313">
            <v>12286945.913535699</v>
          </cell>
          <cell r="F313">
            <v>11048650.0547207</v>
          </cell>
          <cell r="G313">
            <v>9655958.4553448893</v>
          </cell>
          <cell r="H313">
            <v>11321905.328039801</v>
          </cell>
          <cell r="I313">
            <v>10519135.582673799</v>
          </cell>
          <cell r="J313">
            <v>11761110.248162899</v>
          </cell>
          <cell r="K313">
            <v>10926496.343912899</v>
          </cell>
          <cell r="L313">
            <v>11933249.0241582</v>
          </cell>
          <cell r="M313">
            <v>11753482.848591</v>
          </cell>
          <cell r="N313">
            <v>10173898.0827043</v>
          </cell>
          <cell r="O313">
            <v>10289684.736857001</v>
          </cell>
          <cell r="P313">
            <v>10687455.5161805</v>
          </cell>
          <cell r="Q313">
            <v>11143037.643556301</v>
          </cell>
        </row>
        <row r="314">
          <cell r="A314" t="str">
            <v>P06801</v>
          </cell>
          <cell r="B314" t="str">
            <v>sp|P06801|MAOX_MOUSE</v>
          </cell>
          <cell r="C314">
            <v>789695.29809484805</v>
          </cell>
          <cell r="D314">
            <v>843958.59236045496</v>
          </cell>
          <cell r="E314">
            <v>862850.39770739304</v>
          </cell>
          <cell r="F314">
            <v>929324.62788886996</v>
          </cell>
          <cell r="G314">
            <v>822523.88409987895</v>
          </cell>
          <cell r="H314">
            <v>944331.77308201801</v>
          </cell>
          <cell r="I314">
            <v>588855.92258796596</v>
          </cell>
          <cell r="J314">
            <v>835787.31794780295</v>
          </cell>
          <cell r="K314">
            <v>807914.26837282896</v>
          </cell>
          <cell r="L314">
            <v>1029436.36766186</v>
          </cell>
          <cell r="M314">
            <v>1495473.2625825501</v>
          </cell>
          <cell r="N314">
            <v>1006720.38916087</v>
          </cell>
          <cell r="O314">
            <v>955650.57832480501</v>
          </cell>
          <cell r="P314">
            <v>911401.45741431101</v>
          </cell>
          <cell r="Q314">
            <v>831136.24480449699</v>
          </cell>
        </row>
        <row r="315">
          <cell r="A315" t="str">
            <v>P06837</v>
          </cell>
          <cell r="B315" t="str">
            <v>sp|P06837|NEUM_MOUSE</v>
          </cell>
          <cell r="C315">
            <v>820164.06217598997</v>
          </cell>
          <cell r="D315">
            <v>888220.23100952699</v>
          </cell>
          <cell r="E315">
            <v>1371885.70194594</v>
          </cell>
          <cell r="F315">
            <v>778290.43883129698</v>
          </cell>
          <cell r="G315">
            <v>800120.57927167905</v>
          </cell>
          <cell r="H315">
            <v>797432.16626195097</v>
          </cell>
          <cell r="I315">
            <v>950589.57128353999</v>
          </cell>
          <cell r="J315">
            <v>1173136.75099866</v>
          </cell>
          <cell r="K315">
            <v>1107048.7422396301</v>
          </cell>
          <cell r="L315">
            <v>848269.57784925099</v>
          </cell>
          <cell r="M315">
            <v>718179.824494562</v>
          </cell>
          <cell r="N315">
            <v>864986.36569763999</v>
          </cell>
          <cell r="O315">
            <v>871180.92082354403</v>
          </cell>
          <cell r="P315">
            <v>675782.42778270401</v>
          </cell>
          <cell r="Q315">
            <v>450014.01183988201</v>
          </cell>
        </row>
        <row r="316">
          <cell r="A316" t="str">
            <v>P07356</v>
          </cell>
          <cell r="B316" t="str">
            <v>sp|P07356|ANXA2_MOUSE</v>
          </cell>
          <cell r="C316">
            <v>142987.70182119901</v>
          </cell>
          <cell r="D316">
            <v>165427.46370364801</v>
          </cell>
          <cell r="E316">
            <v>104018.54118077</v>
          </cell>
          <cell r="F316">
            <v>168376.82503004401</v>
          </cell>
          <cell r="G316">
            <v>178158.05250530399</v>
          </cell>
          <cell r="H316">
            <v>328381.18244033202</v>
          </cell>
          <cell r="I316">
            <v>104264.744963812</v>
          </cell>
          <cell r="J316">
            <v>185572.77199486</v>
          </cell>
          <cell r="K316">
            <v>117431.16462559901</v>
          </cell>
          <cell r="L316">
            <v>715392.82973884197</v>
          </cell>
          <cell r="M316">
            <v>270427.68830657401</v>
          </cell>
          <cell r="N316">
            <v>273931.02773626399</v>
          </cell>
          <cell r="O316">
            <v>207681.168156186</v>
          </cell>
          <cell r="P316">
            <v>136614.816608177</v>
          </cell>
          <cell r="Q316">
            <v>304250.22760853701</v>
          </cell>
        </row>
        <row r="317">
          <cell r="A317" t="str">
            <v>P07724</v>
          </cell>
          <cell r="B317" t="str">
            <v>sp|P07724|ALBU_MOUSE</v>
          </cell>
          <cell r="C317">
            <v>2325670.7405788498</v>
          </cell>
          <cell r="D317">
            <v>2524804.7259555599</v>
          </cell>
          <cell r="E317">
            <v>3596320.7283247402</v>
          </cell>
          <cell r="F317">
            <v>2149232.9640341699</v>
          </cell>
          <cell r="G317">
            <v>1688224.2273160501</v>
          </cell>
          <cell r="H317">
            <v>1627627.76774314</v>
          </cell>
          <cell r="I317">
            <v>2636722.28396879</v>
          </cell>
          <cell r="J317">
            <v>1057331.5484106201</v>
          </cell>
          <cell r="K317">
            <v>2000204.5456461699</v>
          </cell>
          <cell r="L317">
            <v>2694444.16402057</v>
          </cell>
          <cell r="M317">
            <v>2522344.66033008</v>
          </cell>
          <cell r="N317">
            <v>5956233.3110300396</v>
          </cell>
          <cell r="O317">
            <v>1802077.5826904001</v>
          </cell>
          <cell r="P317">
            <v>1220118.9741130001</v>
          </cell>
          <cell r="Q317">
            <v>3741865.2037227801</v>
          </cell>
        </row>
        <row r="318">
          <cell r="A318" t="str">
            <v>P07901</v>
          </cell>
          <cell r="B318" t="str">
            <v>sp|P07901|HS90A_MOUSE</v>
          </cell>
          <cell r="C318">
            <v>13300041.618186601</v>
          </cell>
          <cell r="D318">
            <v>12487911.7355021</v>
          </cell>
          <cell r="E318">
            <v>14752528.935562801</v>
          </cell>
          <cell r="F318">
            <v>13380537.4817647</v>
          </cell>
          <cell r="G318">
            <v>11436498.0523003</v>
          </cell>
          <cell r="H318">
            <v>12665643.6054745</v>
          </cell>
          <cell r="I318">
            <v>14026550.889187099</v>
          </cell>
          <cell r="J318">
            <v>13224671.3519531</v>
          </cell>
          <cell r="K318">
            <v>14036396.277853001</v>
          </cell>
          <cell r="L318">
            <v>12837414.131229101</v>
          </cell>
          <cell r="M318">
            <v>12862559.458827101</v>
          </cell>
          <cell r="N318">
            <v>13927193.1773027</v>
          </cell>
          <cell r="O318">
            <v>13771350.364375699</v>
          </cell>
          <cell r="P318">
            <v>12278816.740089901</v>
          </cell>
          <cell r="Q318">
            <v>12187490.741625501</v>
          </cell>
        </row>
        <row r="319">
          <cell r="A319" t="str">
            <v>P08003</v>
          </cell>
          <cell r="B319" t="str">
            <v>sp|P08003|PDIA4_MOUSE</v>
          </cell>
          <cell r="C319">
            <v>184060.343909458</v>
          </cell>
          <cell r="D319">
            <v>291662.07970886503</v>
          </cell>
          <cell r="E319">
            <v>442345.55443654599</v>
          </cell>
          <cell r="F319">
            <v>459712.44312928902</v>
          </cell>
          <cell r="G319">
            <v>252898.11529625201</v>
          </cell>
          <cell r="H319">
            <v>214812.09480596599</v>
          </cell>
          <cell r="I319">
            <v>396992.72913048899</v>
          </cell>
          <cell r="J319">
            <v>706737.28763672803</v>
          </cell>
          <cell r="K319">
            <v>421786.732301799</v>
          </cell>
          <cell r="L319">
            <v>281194.44191538799</v>
          </cell>
          <cell r="M319">
            <v>971032.09026559</v>
          </cell>
          <cell r="N319">
            <v>374218.35364571499</v>
          </cell>
          <cell r="O319">
            <v>290445.353265176</v>
          </cell>
          <cell r="P319">
            <v>325752.21370376198</v>
          </cell>
          <cell r="Q319">
            <v>725701.16922451695</v>
          </cell>
        </row>
        <row r="320">
          <cell r="A320" t="str">
            <v>P08030</v>
          </cell>
          <cell r="B320" t="str">
            <v>sp|P08030|APT_MOUSE</v>
          </cell>
          <cell r="C320">
            <v>152031.23321109501</v>
          </cell>
          <cell r="D320">
            <v>183701.44667803901</v>
          </cell>
          <cell r="E320">
            <v>157279.80173356799</v>
          </cell>
          <cell r="F320">
            <v>130243.669154469</v>
          </cell>
          <cell r="G320">
            <v>125113.91568203599</v>
          </cell>
          <cell r="H320">
            <v>186830.976574787</v>
          </cell>
          <cell r="I320">
            <v>88823.767499519701</v>
          </cell>
          <cell r="J320">
            <v>148522.82467927199</v>
          </cell>
          <cell r="K320">
            <v>133323.643835711</v>
          </cell>
          <cell r="L320">
            <v>191683.88206355899</v>
          </cell>
          <cell r="M320">
            <v>175645.27202882999</v>
          </cell>
          <cell r="N320">
            <v>154569.54199876799</v>
          </cell>
          <cell r="O320">
            <v>142304.229648376</v>
          </cell>
          <cell r="P320">
            <v>122876.017712913</v>
          </cell>
          <cell r="Q320">
            <v>175265.58799263599</v>
          </cell>
        </row>
        <row r="321">
          <cell r="A321" t="str">
            <v>P08113</v>
          </cell>
          <cell r="B321" t="str">
            <v>sp|P08113|ENPL_MOUSE</v>
          </cell>
          <cell r="C321">
            <v>2402432.3622231898</v>
          </cell>
          <cell r="D321">
            <v>2180598.5046816398</v>
          </cell>
          <cell r="E321">
            <v>2253899.8734506299</v>
          </cell>
          <cell r="F321">
            <v>2119729.5756351999</v>
          </cell>
          <cell r="G321">
            <v>2131288.3697653702</v>
          </cell>
          <cell r="H321">
            <v>2377781.3688969901</v>
          </cell>
          <cell r="I321">
            <v>2212336.1247748402</v>
          </cell>
          <cell r="J321">
            <v>2408389.1068398799</v>
          </cell>
          <cell r="K321">
            <v>2223694.2991222301</v>
          </cell>
          <cell r="L321">
            <v>2310224.4345531799</v>
          </cell>
          <cell r="M321">
            <v>2474256.7850831901</v>
          </cell>
          <cell r="N321">
            <v>2598546.4786419999</v>
          </cell>
          <cell r="O321">
            <v>2722697.0371504701</v>
          </cell>
          <cell r="P321">
            <v>2410603.0743776201</v>
          </cell>
          <cell r="Q321">
            <v>2476426.22296981</v>
          </cell>
        </row>
        <row r="322">
          <cell r="A322" t="str">
            <v>P08122</v>
          </cell>
          <cell r="B322" t="str">
            <v>sp|P08122|CO4A2_MOUSE</v>
          </cell>
          <cell r="C322">
            <v>169454.693710263</v>
          </cell>
          <cell r="D322">
            <v>276945.54345629102</v>
          </cell>
          <cell r="E322">
            <v>230222.722824147</v>
          </cell>
          <cell r="F322">
            <v>169684.654398896</v>
          </cell>
          <cell r="G322">
            <v>317545.80473169702</v>
          </cell>
          <cell r="H322">
            <v>340876.05214784999</v>
          </cell>
          <cell r="I322">
            <v>556287.26822216704</v>
          </cell>
          <cell r="J322">
            <v>546180.46998335095</v>
          </cell>
          <cell r="K322">
            <v>391716.30204478401</v>
          </cell>
          <cell r="L322">
            <v>395550.72309896501</v>
          </cell>
          <cell r="M322">
            <v>242153.02366108401</v>
          </cell>
          <cell r="N322">
            <v>334565.40286687203</v>
          </cell>
          <cell r="O322">
            <v>602929.86987391405</v>
          </cell>
          <cell r="P322">
            <v>245104.41813867999</v>
          </cell>
          <cell r="Q322">
            <v>301495.54629901203</v>
          </cell>
        </row>
        <row r="323">
          <cell r="A323" t="str">
            <v>P08226</v>
          </cell>
          <cell r="B323" t="str">
            <v>sp|P08226|APOE_MOUSE</v>
          </cell>
          <cell r="C323">
            <v>3306844.1008738298</v>
          </cell>
          <cell r="D323">
            <v>2527715.5559706502</v>
          </cell>
          <cell r="E323">
            <v>2426459.9779081699</v>
          </cell>
          <cell r="F323">
            <v>2799117.9724452798</v>
          </cell>
          <cell r="G323">
            <v>3069775.8122852799</v>
          </cell>
          <cell r="H323">
            <v>3005216.5212501301</v>
          </cell>
          <cell r="I323">
            <v>2959476.5907243202</v>
          </cell>
          <cell r="J323">
            <v>3105827.6691317698</v>
          </cell>
          <cell r="K323">
            <v>2688510.6916739098</v>
          </cell>
          <cell r="L323">
            <v>3206587.7838636502</v>
          </cell>
          <cell r="M323">
            <v>2668135.5670762002</v>
          </cell>
          <cell r="N323">
            <v>3289298.6349185701</v>
          </cell>
          <cell r="O323">
            <v>3163520.4788644901</v>
          </cell>
          <cell r="P323">
            <v>2951086.9691824801</v>
          </cell>
          <cell r="Q323">
            <v>2810451.8935310701</v>
          </cell>
        </row>
        <row r="324">
          <cell r="A324" t="str">
            <v>P08228</v>
          </cell>
          <cell r="B324" t="str">
            <v>sp|P08228|SODC_MOUSE</v>
          </cell>
          <cell r="C324">
            <v>6066506.6591518503</v>
          </cell>
          <cell r="D324">
            <v>7341859.5150881503</v>
          </cell>
          <cell r="E324">
            <v>8490626.0909070093</v>
          </cell>
          <cell r="F324">
            <v>6734885.0478741704</v>
          </cell>
          <cell r="G324">
            <v>6554520.2754291901</v>
          </cell>
          <cell r="H324">
            <v>6544490.7421165602</v>
          </cell>
          <cell r="I324">
            <v>6670513.2180452002</v>
          </cell>
          <cell r="J324">
            <v>8178064.1113474397</v>
          </cell>
          <cell r="K324">
            <v>7621334.8448912399</v>
          </cell>
          <cell r="L324">
            <v>7584870.5575451404</v>
          </cell>
          <cell r="M324">
            <v>6868543.18315781</v>
          </cell>
          <cell r="N324">
            <v>7043508.07456512</v>
          </cell>
          <cell r="O324">
            <v>6557582.0885746097</v>
          </cell>
          <cell r="P324">
            <v>7185229.7616305295</v>
          </cell>
          <cell r="Q324">
            <v>7421000.6811255096</v>
          </cell>
        </row>
        <row r="325">
          <cell r="A325" t="str">
            <v>P08249</v>
          </cell>
          <cell r="B325" t="str">
            <v>sp|P08249|MDHM_MOUSE</v>
          </cell>
          <cell r="C325">
            <v>37043522.124328002</v>
          </cell>
          <cell r="D325">
            <v>38943987.323658399</v>
          </cell>
          <cell r="E325">
            <v>43840961.609608904</v>
          </cell>
          <cell r="F325">
            <v>41146680.230969101</v>
          </cell>
          <cell r="G325">
            <v>35973772.3887797</v>
          </cell>
          <cell r="H325">
            <v>38785386.898751497</v>
          </cell>
          <cell r="I325">
            <v>39566550.913683802</v>
          </cell>
          <cell r="J325">
            <v>36876799.1227732</v>
          </cell>
          <cell r="K325">
            <v>36520720.980823703</v>
          </cell>
          <cell r="L325">
            <v>35329669.346040502</v>
          </cell>
          <cell r="M325">
            <v>35435687.665706404</v>
          </cell>
          <cell r="N325">
            <v>40114791.124812201</v>
          </cell>
          <cell r="O325">
            <v>35022276.516420797</v>
          </cell>
          <cell r="P325">
            <v>43088796.457519203</v>
          </cell>
          <cell r="Q325">
            <v>35490474.911289901</v>
          </cell>
        </row>
        <row r="326">
          <cell r="A326" t="str">
            <v>P08414</v>
          </cell>
          <cell r="B326" t="str">
            <v>sp|P08414|KCC4_MOUSE</v>
          </cell>
          <cell r="C326">
            <v>348785.48881795898</v>
          </cell>
          <cell r="D326">
            <v>302493.49327935599</v>
          </cell>
          <cell r="E326">
            <v>278986.04050649598</v>
          </cell>
          <cell r="F326">
            <v>342351.68722264899</v>
          </cell>
          <cell r="G326">
            <v>425191.334406865</v>
          </cell>
          <cell r="H326">
            <v>280350.89906351099</v>
          </cell>
          <cell r="I326">
            <v>255707.337187325</v>
          </cell>
          <cell r="J326">
            <v>284264.77770134498</v>
          </cell>
          <cell r="K326">
            <v>360869.61961015803</v>
          </cell>
          <cell r="L326">
            <v>366846.89824927901</v>
          </cell>
          <cell r="M326">
            <v>297219.24014901603</v>
          </cell>
          <cell r="N326">
            <v>324412.83409444097</v>
          </cell>
          <cell r="O326">
            <v>445748.29018791602</v>
          </cell>
          <cell r="P326">
            <v>441472.393032238</v>
          </cell>
          <cell r="Q326">
            <v>456325.22827578202</v>
          </cell>
        </row>
        <row r="327">
          <cell r="A327" t="str">
            <v>P08551</v>
          </cell>
          <cell r="B327" t="str">
            <v>sp|P08551|NFL_MOUSE</v>
          </cell>
          <cell r="C327">
            <v>20463496.003951501</v>
          </cell>
          <cell r="D327">
            <v>21666150.2943311</v>
          </cell>
          <cell r="E327">
            <v>17293817.441712901</v>
          </cell>
          <cell r="F327">
            <v>22481788.495092802</v>
          </cell>
          <cell r="G327">
            <v>19988530.542206701</v>
          </cell>
          <cell r="H327">
            <v>18297422.440900799</v>
          </cell>
          <cell r="I327">
            <v>21588992.810664099</v>
          </cell>
          <cell r="J327">
            <v>17816250.257534299</v>
          </cell>
          <cell r="K327">
            <v>19976365.4769064</v>
          </cell>
          <cell r="L327">
            <v>20951086.319929101</v>
          </cell>
          <cell r="M327">
            <v>21759279.906888399</v>
          </cell>
          <cell r="N327">
            <v>24012965.102317501</v>
          </cell>
          <cell r="O327">
            <v>18775295.837055199</v>
          </cell>
          <cell r="P327">
            <v>21262801.305215601</v>
          </cell>
          <cell r="Q327">
            <v>18827484.4872084</v>
          </cell>
        </row>
        <row r="328">
          <cell r="A328" t="str">
            <v>P08553</v>
          </cell>
          <cell r="B328" t="str">
            <v>sp|P08553|NFM_MOUSE</v>
          </cell>
          <cell r="C328">
            <v>11580110.8925447</v>
          </cell>
          <cell r="D328">
            <v>12800607.199491501</v>
          </cell>
          <cell r="E328">
            <v>10919478.528931599</v>
          </cell>
          <cell r="F328">
            <v>13447216.297791701</v>
          </cell>
          <cell r="G328">
            <v>11572269.204397401</v>
          </cell>
          <cell r="H328">
            <v>11048902.098076699</v>
          </cell>
          <cell r="I328">
            <v>12605914.7254935</v>
          </cell>
          <cell r="J328">
            <v>11180435.038418399</v>
          </cell>
          <cell r="K328">
            <v>12617466.7135824</v>
          </cell>
          <cell r="L328">
            <v>13058361.965044601</v>
          </cell>
          <cell r="M328">
            <v>12575296.563988701</v>
          </cell>
          <cell r="N328">
            <v>14852188.9408</v>
          </cell>
          <cell r="O328">
            <v>11175629.4448456</v>
          </cell>
          <cell r="P328">
            <v>12806407.7219832</v>
          </cell>
          <cell r="Q328">
            <v>11249479.298826201</v>
          </cell>
        </row>
        <row r="329">
          <cell r="A329" t="str">
            <v>P08556</v>
          </cell>
          <cell r="B329" t="str">
            <v>sp|P08556|RASN_MOUSE</v>
          </cell>
          <cell r="C329">
            <v>1239870.89133653</v>
          </cell>
          <cell r="D329">
            <v>1405270.6999840999</v>
          </cell>
          <cell r="E329">
            <v>1406550.70214522</v>
          </cell>
          <cell r="F329">
            <v>1260246.8977009801</v>
          </cell>
          <cell r="G329">
            <v>1291028.14249853</v>
          </cell>
          <cell r="H329">
            <v>1308844.09823827</v>
          </cell>
          <cell r="I329">
            <v>1479089.67786663</v>
          </cell>
          <cell r="J329">
            <v>1205487.7804978499</v>
          </cell>
          <cell r="K329">
            <v>1221718.0414714001</v>
          </cell>
          <cell r="L329">
            <v>1261615.23547518</v>
          </cell>
          <cell r="M329">
            <v>1348477.8351789601</v>
          </cell>
          <cell r="N329">
            <v>1651155.06658644</v>
          </cell>
          <cell r="O329">
            <v>1234665.2308932601</v>
          </cell>
          <cell r="P329">
            <v>1170339.6595806801</v>
          </cell>
          <cell r="Q329">
            <v>1206304.5994523601</v>
          </cell>
        </row>
        <row r="330">
          <cell r="A330" t="str">
            <v>P08752</v>
          </cell>
          <cell r="B330" t="str">
            <v>sp|P08752|GNAI2_MOUSE</v>
          </cell>
          <cell r="C330">
            <v>788767.07879533002</v>
          </cell>
          <cell r="D330">
            <v>1115966.61923929</v>
          </cell>
          <cell r="E330">
            <v>1094170.8285556999</v>
          </cell>
          <cell r="F330">
            <v>963687.99338075705</v>
          </cell>
          <cell r="G330">
            <v>1124979.4727036699</v>
          </cell>
          <cell r="H330">
            <v>1130399.9042788399</v>
          </cell>
          <cell r="I330">
            <v>1080161.26582433</v>
          </cell>
          <cell r="J330">
            <v>1180491.0899902999</v>
          </cell>
          <cell r="K330">
            <v>914213.82288133597</v>
          </cell>
          <cell r="L330">
            <v>1195684.61135548</v>
          </cell>
          <cell r="M330">
            <v>1079555.7659505899</v>
          </cell>
          <cell r="N330">
            <v>963862.58494476695</v>
          </cell>
          <cell r="O330">
            <v>894864.94072233001</v>
          </cell>
          <cell r="P330">
            <v>947592.29132582003</v>
          </cell>
          <cell r="Q330">
            <v>948956.438791233</v>
          </cell>
        </row>
        <row r="331">
          <cell r="A331" t="str">
            <v>P09055</v>
          </cell>
          <cell r="B331" t="str">
            <v>sp|P09055|ITB1_MOUSE</v>
          </cell>
          <cell r="C331">
            <v>105911.233137456</v>
          </cell>
          <cell r="D331">
            <v>120554.57327374299</v>
          </cell>
          <cell r="E331">
            <v>187233.20968690401</v>
          </cell>
          <cell r="F331">
            <v>45110.510018733599</v>
          </cell>
          <cell r="G331">
            <v>151385.24306961201</v>
          </cell>
          <cell r="H331">
            <v>28215.6267969779</v>
          </cell>
          <cell r="I331">
            <v>50089.126130731602</v>
          </cell>
          <cell r="J331">
            <v>154966.34884932201</v>
          </cell>
          <cell r="K331">
            <v>51521.367966421501</v>
          </cell>
          <cell r="L331">
            <v>132377.296359901</v>
          </cell>
          <cell r="M331">
            <v>165673.682002802</v>
          </cell>
          <cell r="N331">
            <v>103238.88281723599</v>
          </cell>
          <cell r="O331">
            <v>123473.041021249</v>
          </cell>
          <cell r="P331">
            <v>14101.2621236387</v>
          </cell>
          <cell r="Q331">
            <v>90106.5380382851</v>
          </cell>
        </row>
        <row r="332">
          <cell r="A332" t="str">
            <v>P09103</v>
          </cell>
          <cell r="B332" t="str">
            <v>sp|P09103|PDIA1_MOUSE</v>
          </cell>
          <cell r="C332">
            <v>715367.253854946</v>
          </cell>
          <cell r="D332">
            <v>869826.97032317996</v>
          </cell>
          <cell r="E332">
            <v>1010205.33831138</v>
          </cell>
          <cell r="F332">
            <v>880627.45952000597</v>
          </cell>
          <cell r="G332">
            <v>773484.71958062297</v>
          </cell>
          <cell r="H332">
            <v>836231.00827701401</v>
          </cell>
          <cell r="I332">
            <v>840985.234598318</v>
          </cell>
          <cell r="J332">
            <v>975063.09957726498</v>
          </cell>
          <cell r="K332">
            <v>756226.39057299902</v>
          </cell>
          <cell r="L332">
            <v>939583.15158750897</v>
          </cell>
          <cell r="M332">
            <v>870230.10164852894</v>
          </cell>
          <cell r="N332">
            <v>846418.82084912795</v>
          </cell>
          <cell r="O332">
            <v>829417.14644939103</v>
          </cell>
          <cell r="P332">
            <v>889739.96838215995</v>
          </cell>
          <cell r="Q332">
            <v>838050.19317962497</v>
          </cell>
        </row>
        <row r="333">
          <cell r="A333" t="str">
            <v>P09405</v>
          </cell>
          <cell r="B333" t="str">
            <v>sp|P09405|NUCL_MOUSE</v>
          </cell>
          <cell r="C333">
            <v>1947068.85999336</v>
          </cell>
          <cell r="D333">
            <v>1811697.07028549</v>
          </cell>
          <cell r="E333">
            <v>2279714.7974455501</v>
          </cell>
          <cell r="F333">
            <v>2165060.6411029501</v>
          </cell>
          <cell r="G333">
            <v>1858548.4040290599</v>
          </cell>
          <cell r="H333">
            <v>2203352.1977627398</v>
          </cell>
          <cell r="I333">
            <v>2349861.0298488401</v>
          </cell>
          <cell r="J333">
            <v>2276633.0835943799</v>
          </cell>
          <cell r="K333">
            <v>2310360.3749370701</v>
          </cell>
          <cell r="L333">
            <v>1755640.7665295501</v>
          </cell>
          <cell r="M333">
            <v>1829862.7117574599</v>
          </cell>
          <cell r="N333">
            <v>2286924.1712313602</v>
          </cell>
          <cell r="O333">
            <v>2313561.5400538198</v>
          </cell>
          <cell r="P333">
            <v>2286869.83369974</v>
          </cell>
          <cell r="Q333">
            <v>2023214.4263531901</v>
          </cell>
        </row>
        <row r="334">
          <cell r="A334" t="str">
            <v>P09411</v>
          </cell>
          <cell r="B334" t="str">
            <v>sp|P09411|PGK1_MOUSE</v>
          </cell>
          <cell r="C334">
            <v>4649407.1952861603</v>
          </cell>
          <cell r="D334">
            <v>5693285.8394789202</v>
          </cell>
          <cell r="E334">
            <v>8210783.3239775803</v>
          </cell>
          <cell r="F334">
            <v>6913487.47988455</v>
          </cell>
          <cell r="G334">
            <v>6410349.7534390399</v>
          </cell>
          <cell r="H334">
            <v>5638623.57949962</v>
          </cell>
          <cell r="I334">
            <v>6705152.27738728</v>
          </cell>
          <cell r="J334">
            <v>6184913.5256175604</v>
          </cell>
          <cell r="K334">
            <v>6871099.7621953003</v>
          </cell>
          <cell r="L334">
            <v>5475325.7444163496</v>
          </cell>
          <cell r="M334">
            <v>6073442.9965275303</v>
          </cell>
          <cell r="N334">
            <v>6116260.87322318</v>
          </cell>
          <cell r="O334">
            <v>5306269.2032993501</v>
          </cell>
          <cell r="P334">
            <v>6473608.2056142697</v>
          </cell>
          <cell r="Q334">
            <v>5771415.12574849</v>
          </cell>
        </row>
        <row r="335">
          <cell r="A335" t="str">
            <v>P09470</v>
          </cell>
          <cell r="B335" t="str">
            <v>sp|P09470|ACE_MOUSE</v>
          </cell>
          <cell r="C335">
            <v>104595.270406822</v>
          </cell>
          <cell r="D335">
            <v>10897.491741591401</v>
          </cell>
          <cell r="E335">
            <v>13794.861454509801</v>
          </cell>
          <cell r="F335">
            <v>12937.880512841401</v>
          </cell>
          <cell r="G335">
            <v>35377.0622291701</v>
          </cell>
          <cell r="H335">
            <v>37376.468708240704</v>
          </cell>
          <cell r="I335">
            <v>2312.1913291313299</v>
          </cell>
          <cell r="J335">
            <v>39347.932224253796</v>
          </cell>
          <cell r="K335">
            <v>5858.0051443174898</v>
          </cell>
          <cell r="L335">
            <v>21794.317945718802</v>
          </cell>
          <cell r="M335">
            <v>20841.0629207743</v>
          </cell>
          <cell r="N335">
            <v>14460.498946547399</v>
          </cell>
          <cell r="O335">
            <v>26612.221525969999</v>
          </cell>
          <cell r="P335">
            <v>4932.31220195488</v>
          </cell>
          <cell r="Q335">
            <v>33302.689700302297</v>
          </cell>
        </row>
        <row r="336">
          <cell r="A336" t="str">
            <v>P09528</v>
          </cell>
          <cell r="B336" t="str">
            <v>sp|P09528|FRIH_MOUSE</v>
          </cell>
          <cell r="C336">
            <v>68375.012718429905</v>
          </cell>
          <cell r="D336">
            <v>95955.201778253104</v>
          </cell>
          <cell r="E336">
            <v>143646.06994337801</v>
          </cell>
          <cell r="F336">
            <v>128060.369536604</v>
          </cell>
          <cell r="G336">
            <v>106109.941174924</v>
          </cell>
          <cell r="H336">
            <v>39921.232240293801</v>
          </cell>
          <cell r="I336">
            <v>112764.152178046</v>
          </cell>
          <cell r="J336">
            <v>111007.191980674</v>
          </cell>
          <cell r="K336">
            <v>126499.400795539</v>
          </cell>
          <cell r="L336">
            <v>81055.671059246306</v>
          </cell>
          <cell r="M336">
            <v>103228.920239243</v>
          </cell>
          <cell r="N336">
            <v>111616.222988233</v>
          </cell>
          <cell r="O336">
            <v>120291.416411967</v>
          </cell>
          <cell r="P336">
            <v>132221.95052559301</v>
          </cell>
          <cell r="Q336">
            <v>119413.85318310899</v>
          </cell>
        </row>
        <row r="337">
          <cell r="A337" t="str">
            <v>P09581</v>
          </cell>
          <cell r="B337" t="str">
            <v>sp|P09581|CSF1R_MOUSE</v>
          </cell>
          <cell r="C337">
            <v>35765.704452938502</v>
          </cell>
          <cell r="D337">
            <v>3629806.3204053799</v>
          </cell>
          <cell r="E337">
            <v>3941381.1530133002</v>
          </cell>
          <cell r="F337">
            <v>4637874.0872355103</v>
          </cell>
          <cell r="G337">
            <v>4266263.6775752502</v>
          </cell>
          <cell r="H337">
            <v>5212951.1365034897</v>
          </cell>
          <cell r="I337">
            <v>4188195.95206019</v>
          </cell>
          <cell r="J337">
            <v>4350657.6735795001</v>
          </cell>
          <cell r="K337">
            <v>4020643.4414413101</v>
          </cell>
          <cell r="L337">
            <v>4420785.1150678797</v>
          </cell>
          <cell r="M337">
            <v>4024736.7030259999</v>
          </cell>
          <cell r="N337">
            <v>3947378.7596792099</v>
          </cell>
          <cell r="O337">
            <v>4579881.2969343504</v>
          </cell>
          <cell r="P337">
            <v>4560781.2360589197</v>
          </cell>
          <cell r="Q337">
            <v>4977480.2511302102</v>
          </cell>
        </row>
        <row r="338">
          <cell r="A338" t="str">
            <v>P09671</v>
          </cell>
          <cell r="B338" t="str">
            <v>sp|P09671|SODM_MOUSE</v>
          </cell>
          <cell r="C338">
            <v>2046384.0128292299</v>
          </cell>
          <cell r="D338">
            <v>1973451.98754366</v>
          </cell>
          <cell r="E338">
            <v>2295477.34971001</v>
          </cell>
          <cell r="F338">
            <v>2191336.8032977101</v>
          </cell>
          <cell r="G338">
            <v>1871924.89914047</v>
          </cell>
          <cell r="H338">
            <v>1450228.7721066601</v>
          </cell>
          <cell r="I338">
            <v>2226170.1596826599</v>
          </cell>
          <cell r="J338">
            <v>1852344.10822572</v>
          </cell>
          <cell r="K338">
            <v>2517196.21480936</v>
          </cell>
          <cell r="L338">
            <v>1427533.8596691501</v>
          </cell>
          <cell r="M338">
            <v>1465255.5743420201</v>
          </cell>
          <cell r="N338">
            <v>1824343.66561133</v>
          </cell>
          <cell r="O338">
            <v>1417141.5790506799</v>
          </cell>
          <cell r="P338">
            <v>1967301.11052029</v>
          </cell>
          <cell r="Q338">
            <v>1664912.9971205201</v>
          </cell>
        </row>
        <row r="339">
          <cell r="A339" t="str">
            <v>P0C0A3</v>
          </cell>
          <cell r="B339" t="str">
            <v>sp|P0C0A3|CHMP6_MOUSE</v>
          </cell>
          <cell r="C339">
            <v>34259.2312626438</v>
          </cell>
          <cell r="D339">
            <v>48726.1221470987</v>
          </cell>
          <cell r="E339">
            <v>49882.123918526297</v>
          </cell>
          <cell r="F339">
            <v>41556.050454759497</v>
          </cell>
          <cell r="G339">
            <v>8630.0998746749701</v>
          </cell>
          <cell r="H339">
            <v>51296.329927917403</v>
          </cell>
          <cell r="I339">
            <v>58628.395392324797</v>
          </cell>
          <cell r="J339">
            <v>63777.122702514003</v>
          </cell>
          <cell r="K339">
            <v>45580.199620996304</v>
          </cell>
          <cell r="L339">
            <v>76722.973715109198</v>
          </cell>
          <cell r="M339">
            <v>66685.006378217004</v>
          </cell>
          <cell r="N339">
            <v>49944.609123485003</v>
          </cell>
          <cell r="O339">
            <v>53567.381606460804</v>
          </cell>
          <cell r="P339">
            <v>54296.825481998501</v>
          </cell>
          <cell r="Q339">
            <v>51181.620601504801</v>
          </cell>
        </row>
        <row r="340">
          <cell r="A340" t="str">
            <v>P0C192</v>
          </cell>
          <cell r="B340" t="str">
            <v>sp|P0C192|LRC4B_MOUSE</v>
          </cell>
          <cell r="C340">
            <v>215766.09832175099</v>
          </cell>
          <cell r="D340">
            <v>259147.342100284</v>
          </cell>
          <cell r="E340">
            <v>215092.85905070699</v>
          </cell>
          <cell r="F340">
            <v>209635.49768584</v>
          </cell>
          <cell r="G340">
            <v>247402.242850465</v>
          </cell>
          <cell r="H340">
            <v>77526.125186618199</v>
          </cell>
          <cell r="I340">
            <v>230917.04793953901</v>
          </cell>
          <cell r="J340">
            <v>178606.513398524</v>
          </cell>
          <cell r="K340">
            <v>294830.20310789801</v>
          </cell>
          <cell r="L340">
            <v>251360.56207201001</v>
          </cell>
          <cell r="M340">
            <v>199354.619583033</v>
          </cell>
          <cell r="N340">
            <v>222211.16556721801</v>
          </cell>
          <cell r="O340">
            <v>288197.15283334901</v>
          </cell>
          <cell r="P340">
            <v>236032.542448119</v>
          </cell>
          <cell r="Q340">
            <v>143799.02227660199</v>
          </cell>
        </row>
        <row r="341">
          <cell r="A341" t="str">
            <v>P0C7L0</v>
          </cell>
          <cell r="B341" t="str">
            <v>sp|P0C7L0|WIPF3_MOUSE</v>
          </cell>
          <cell r="C341">
            <v>674425.898748231</v>
          </cell>
          <cell r="D341">
            <v>717951.26609285304</v>
          </cell>
          <cell r="E341">
            <v>884477.77745973202</v>
          </cell>
          <cell r="F341">
            <v>662137.98086179094</v>
          </cell>
          <cell r="G341">
            <v>427153.36010472698</v>
          </cell>
          <cell r="H341">
            <v>775415.62759366597</v>
          </cell>
          <cell r="I341">
            <v>964942.44590312697</v>
          </cell>
          <cell r="J341">
            <v>343558.46590126801</v>
          </cell>
          <cell r="K341">
            <v>955400.21901126904</v>
          </cell>
          <cell r="L341">
            <v>545968.60800855595</v>
          </cell>
          <cell r="M341">
            <v>625091.53236577602</v>
          </cell>
          <cell r="N341">
            <v>1114502.55843954</v>
          </cell>
          <cell r="O341">
            <v>797460.64014270296</v>
          </cell>
          <cell r="P341">
            <v>802117.73951469501</v>
          </cell>
          <cell r="Q341">
            <v>424027.61231905699</v>
          </cell>
        </row>
        <row r="342">
          <cell r="A342" t="str">
            <v>P0CG50</v>
          </cell>
          <cell r="B342" t="str">
            <v>sp|P0CG50|UBC_MOUSE</v>
          </cell>
          <cell r="C342">
            <v>1402707.9576445101</v>
          </cell>
          <cell r="D342">
            <v>1667139.8361025399</v>
          </cell>
          <cell r="E342">
            <v>1305985.3457492201</v>
          </cell>
          <cell r="F342">
            <v>1513677.2655019199</v>
          </cell>
          <cell r="G342">
            <v>1421802.69778729</v>
          </cell>
          <cell r="H342">
            <v>1788754.1833582199</v>
          </cell>
          <cell r="I342">
            <v>1217967.0704177499</v>
          </cell>
          <cell r="J342">
            <v>1669173.03749015</v>
          </cell>
          <cell r="K342">
            <v>1159327.6643369601</v>
          </cell>
          <cell r="L342">
            <v>1359735.4209433601</v>
          </cell>
          <cell r="M342">
            <v>1756533.4443909901</v>
          </cell>
          <cell r="N342">
            <v>1485942.1937676601</v>
          </cell>
          <cell r="O342">
            <v>1747744.4431524801</v>
          </cell>
          <cell r="P342">
            <v>1693896.7252523</v>
          </cell>
          <cell r="Q342">
            <v>2084700.8946348899</v>
          </cell>
        </row>
        <row r="343">
          <cell r="A343" t="str">
            <v>P0DN34</v>
          </cell>
          <cell r="B343" t="str">
            <v>sp|P0DN34|NDUB1_MOUSE</v>
          </cell>
          <cell r="C343">
            <v>403769.804216497</v>
          </cell>
          <cell r="D343">
            <v>417921.84841535799</v>
          </cell>
          <cell r="E343">
            <v>175118.686047797</v>
          </cell>
          <cell r="F343">
            <v>392412.265822644</v>
          </cell>
          <cell r="G343">
            <v>344740.575416209</v>
          </cell>
          <cell r="H343">
            <v>498774.94365449599</v>
          </cell>
          <cell r="I343">
            <v>234613.44440977401</v>
          </cell>
          <cell r="J343">
            <v>246937.33354616401</v>
          </cell>
          <cell r="K343">
            <v>243681.73852661101</v>
          </cell>
          <cell r="L343">
            <v>370724.16221015097</v>
          </cell>
          <cell r="M343">
            <v>400113.54822231299</v>
          </cell>
          <cell r="N343">
            <v>346876.51442529203</v>
          </cell>
          <cell r="O343">
            <v>336580.27521194302</v>
          </cell>
          <cell r="P343">
            <v>435505.984599446</v>
          </cell>
          <cell r="Q343">
            <v>378425.98042358598</v>
          </cell>
        </row>
        <row r="344">
          <cell r="A344" t="str">
            <v>P0DP28</v>
          </cell>
          <cell r="B344" t="str">
            <v>sp|P0DP28|CALM3_MOUSE</v>
          </cell>
          <cell r="C344">
            <v>4125959.9443013701</v>
          </cell>
          <cell r="D344">
            <v>9361136.2314210292</v>
          </cell>
          <cell r="E344">
            <v>5761826.02858401</v>
          </cell>
          <cell r="F344">
            <v>8022853.7540800301</v>
          </cell>
          <cell r="G344">
            <v>8062136.0303292098</v>
          </cell>
          <cell r="H344">
            <v>5835940.0415928802</v>
          </cell>
          <cell r="I344">
            <v>6721933.7099755602</v>
          </cell>
          <cell r="J344">
            <v>9991277.2078489605</v>
          </cell>
          <cell r="K344">
            <v>8203725.8547655297</v>
          </cell>
          <cell r="L344">
            <v>7813966.0161616597</v>
          </cell>
          <cell r="M344">
            <v>9474697.6223463193</v>
          </cell>
          <cell r="N344">
            <v>5753860.3574836003</v>
          </cell>
          <cell r="O344">
            <v>7800170.4515939802</v>
          </cell>
          <cell r="P344">
            <v>5722868.5590219703</v>
          </cell>
          <cell r="Q344">
            <v>4957482.19427031</v>
          </cell>
        </row>
        <row r="345">
          <cell r="A345" t="str">
            <v>P0DP60</v>
          </cell>
          <cell r="B345" t="str">
            <v>sp|P0DP60|LYNX1_MOUSE</v>
          </cell>
          <cell r="C345">
            <v>274244.01369533798</v>
          </cell>
          <cell r="D345">
            <v>344025.87225724099</v>
          </cell>
          <cell r="E345">
            <v>315717.15471698198</v>
          </cell>
          <cell r="F345">
            <v>428295.86450347601</v>
          </cell>
          <cell r="G345">
            <v>363350.59007866</v>
          </cell>
          <cell r="H345">
            <v>449441.24312140601</v>
          </cell>
          <cell r="I345">
            <v>398373.54127435503</v>
          </cell>
          <cell r="J345">
            <v>344338.05742213898</v>
          </cell>
          <cell r="K345">
            <v>355565.89321265201</v>
          </cell>
          <cell r="L345">
            <v>400289.33158157201</v>
          </cell>
          <cell r="M345">
            <v>424753.07586804498</v>
          </cell>
          <cell r="N345">
            <v>417209.66377701098</v>
          </cell>
          <cell r="O345">
            <v>390693.29610480001</v>
          </cell>
          <cell r="P345">
            <v>442166.16708311799</v>
          </cell>
          <cell r="Q345">
            <v>410275.70046764298</v>
          </cell>
        </row>
        <row r="346">
          <cell r="A346" t="str">
            <v>P10126</v>
          </cell>
          <cell r="B346" t="str">
            <v>sp|P10126|EF1A1_MOUSE</v>
          </cell>
          <cell r="C346">
            <v>8738384.5555328801</v>
          </cell>
          <cell r="D346">
            <v>8448303.9081670009</v>
          </cell>
          <cell r="E346">
            <v>11775759.3098653</v>
          </cell>
          <cell r="F346">
            <v>9225860.4158173595</v>
          </cell>
          <cell r="G346">
            <v>9346660.6086941492</v>
          </cell>
          <cell r="H346">
            <v>8129193.7619679198</v>
          </cell>
          <cell r="I346">
            <v>10245295.233787499</v>
          </cell>
          <cell r="J346">
            <v>9520747.8851562999</v>
          </cell>
          <cell r="K346">
            <v>10216452.1061798</v>
          </cell>
          <cell r="L346">
            <v>7272895.2695866004</v>
          </cell>
          <cell r="M346">
            <v>8140914.1699496303</v>
          </cell>
          <cell r="N346">
            <v>9899449.6396090295</v>
          </cell>
          <cell r="O346">
            <v>6646516.9455351001</v>
          </cell>
          <cell r="P346">
            <v>9433313.0149411093</v>
          </cell>
          <cell r="Q346">
            <v>8059735.3940747697</v>
          </cell>
        </row>
        <row r="347">
          <cell r="A347" t="str">
            <v>P10493</v>
          </cell>
          <cell r="B347" t="str">
            <v>sp|P10493|NID1_MOUSE</v>
          </cell>
          <cell r="C347">
            <v>47091.833147470003</v>
          </cell>
          <cell r="D347">
            <v>163002.38372095599</v>
          </cell>
          <cell r="E347">
            <v>92255.802812538706</v>
          </cell>
          <cell r="F347">
            <v>166942.948865585</v>
          </cell>
          <cell r="G347">
            <v>209917.258478031</v>
          </cell>
          <cell r="H347">
            <v>213810.49345258099</v>
          </cell>
          <cell r="I347">
            <v>204585.430174679</v>
          </cell>
          <cell r="J347">
            <v>366722.20814311999</v>
          </cell>
          <cell r="K347">
            <v>156282.27359781199</v>
          </cell>
          <cell r="L347">
            <v>414204.20635917399</v>
          </cell>
          <cell r="M347">
            <v>236086.51442230199</v>
          </cell>
          <cell r="N347">
            <v>221211.02569374401</v>
          </cell>
          <cell r="O347">
            <v>268897.293109035</v>
          </cell>
          <cell r="P347">
            <v>129914.460447181</v>
          </cell>
          <cell r="Q347">
            <v>256981.78515438101</v>
          </cell>
        </row>
        <row r="348">
          <cell r="A348" t="str">
            <v>P10518</v>
          </cell>
          <cell r="B348" t="str">
            <v>sp|P10518|HEM2_MOUSE</v>
          </cell>
          <cell r="C348">
            <v>61489.831810463198</v>
          </cell>
          <cell r="D348">
            <v>23907.3126210884</v>
          </cell>
          <cell r="E348">
            <v>7607.1527153306997</v>
          </cell>
          <cell r="F348">
            <v>70161.056131895995</v>
          </cell>
          <cell r="G348">
            <v>68993.706045293395</v>
          </cell>
          <cell r="H348">
            <v>78276.9787600727</v>
          </cell>
          <cell r="I348">
            <v>57459.620294481101</v>
          </cell>
          <cell r="J348">
            <v>44193.784336353798</v>
          </cell>
          <cell r="K348">
            <v>69346.689346048996</v>
          </cell>
          <cell r="L348">
            <v>80248.767249035198</v>
          </cell>
          <cell r="M348">
            <v>53948.428593803001</v>
          </cell>
          <cell r="N348">
            <v>65966.423198792996</v>
          </cell>
          <cell r="O348">
            <v>61788.679108759199</v>
          </cell>
          <cell r="P348">
            <v>58134.116089484603</v>
          </cell>
          <cell r="Q348">
            <v>51359.995786867497</v>
          </cell>
        </row>
        <row r="349">
          <cell r="A349" t="str">
            <v>P10605</v>
          </cell>
          <cell r="B349" t="str">
            <v>sp|P10605|CATB_MOUSE</v>
          </cell>
          <cell r="C349">
            <v>672611.731261465</v>
          </cell>
          <cell r="D349">
            <v>617062.75294917601</v>
          </cell>
          <cell r="E349">
            <v>537926.332843557</v>
          </cell>
          <cell r="F349">
            <v>679876.32866194902</v>
          </cell>
          <cell r="G349">
            <v>637685.44829599396</v>
          </cell>
          <cell r="H349">
            <v>647695.81344782596</v>
          </cell>
          <cell r="I349">
            <v>605222.70852570899</v>
          </cell>
          <cell r="J349">
            <v>732750.89866918605</v>
          </cell>
          <cell r="K349">
            <v>616805.82912331098</v>
          </cell>
          <cell r="L349">
            <v>770531.82440192194</v>
          </cell>
          <cell r="M349">
            <v>661480.83799228596</v>
          </cell>
          <cell r="N349">
            <v>638936.05831928202</v>
          </cell>
          <cell r="O349">
            <v>766137.28159416805</v>
          </cell>
          <cell r="P349">
            <v>803700.55624701804</v>
          </cell>
          <cell r="Q349">
            <v>794394.22638398304</v>
          </cell>
        </row>
        <row r="350">
          <cell r="A350" t="str">
            <v>P10630</v>
          </cell>
          <cell r="B350" t="str">
            <v>sp|P10630|IF4A2_MOUSE</v>
          </cell>
          <cell r="C350">
            <v>2085203.5823715101</v>
          </cell>
          <cell r="D350">
            <v>2174132.8871603399</v>
          </cell>
          <cell r="E350">
            <v>1880600.0675327999</v>
          </cell>
          <cell r="F350">
            <v>1947262.39979879</v>
          </cell>
          <cell r="G350">
            <v>2182555.9063505698</v>
          </cell>
          <cell r="H350">
            <v>2222106.2054981501</v>
          </cell>
          <cell r="I350">
            <v>1946556.3304526601</v>
          </cell>
          <cell r="J350">
            <v>1944267.35684829</v>
          </cell>
          <cell r="K350">
            <v>2011407.07904099</v>
          </cell>
          <cell r="L350">
            <v>2156450.3994795098</v>
          </cell>
          <cell r="M350">
            <v>2039752.6243378201</v>
          </cell>
          <cell r="N350">
            <v>2064816.8161865701</v>
          </cell>
          <cell r="O350">
            <v>2206745.4519992098</v>
          </cell>
          <cell r="P350">
            <v>2011667.7788843899</v>
          </cell>
          <cell r="Q350">
            <v>2104430.5320478398</v>
          </cell>
        </row>
        <row r="351">
          <cell r="A351" t="str">
            <v>P10637</v>
          </cell>
          <cell r="B351" t="str">
            <v>sp|P10637|TAU_MOUSE</v>
          </cell>
          <cell r="C351">
            <v>4407091.7731114104</v>
          </cell>
          <cell r="D351">
            <v>5618981.7403352195</v>
          </cell>
          <cell r="E351">
            <v>5703201.3977413299</v>
          </cell>
          <cell r="F351">
            <v>5141284.0484575098</v>
          </cell>
          <cell r="G351">
            <v>5271183.0400075698</v>
          </cell>
          <cell r="H351">
            <v>5713681.6961647104</v>
          </cell>
          <cell r="I351">
            <v>6249674.9467909504</v>
          </cell>
          <cell r="J351">
            <v>6111069.5007537203</v>
          </cell>
          <cell r="K351">
            <v>6739184.5614279099</v>
          </cell>
          <cell r="L351">
            <v>5395418.1417093799</v>
          </cell>
          <cell r="M351">
            <v>4802536.6084709102</v>
          </cell>
          <cell r="N351">
            <v>6142421.8409268502</v>
          </cell>
          <cell r="O351">
            <v>6324957.5349377999</v>
          </cell>
          <cell r="P351">
            <v>5914489.5879675699</v>
          </cell>
          <cell r="Q351">
            <v>4560546.0160162803</v>
          </cell>
        </row>
        <row r="352">
          <cell r="A352" t="str">
            <v>P10639</v>
          </cell>
          <cell r="B352" t="str">
            <v>sp|P10639|THIO_MOUSE</v>
          </cell>
          <cell r="C352">
            <v>1855861.7779039601</v>
          </cell>
          <cell r="D352">
            <v>2037315.78832771</v>
          </cell>
          <cell r="E352">
            <v>2659366.6708356198</v>
          </cell>
          <cell r="F352">
            <v>2489100.1137957401</v>
          </cell>
          <cell r="G352">
            <v>2235360.1700669099</v>
          </cell>
          <cell r="H352">
            <v>2285870.5273905299</v>
          </cell>
          <cell r="I352">
            <v>2156472.22996306</v>
          </cell>
          <cell r="J352">
            <v>2302489.1861231402</v>
          </cell>
          <cell r="K352">
            <v>2203121.1812045001</v>
          </cell>
          <cell r="L352">
            <v>2099724.7749509201</v>
          </cell>
          <cell r="M352">
            <v>2491760.0711445999</v>
          </cell>
          <cell r="N352">
            <v>2226500.3434349699</v>
          </cell>
          <cell r="O352">
            <v>2012232.3531263799</v>
          </cell>
          <cell r="P352">
            <v>2330685.2728400598</v>
          </cell>
          <cell r="Q352">
            <v>1863701.0620102801</v>
          </cell>
        </row>
        <row r="353">
          <cell r="A353" t="str">
            <v>P10649</v>
          </cell>
          <cell r="B353" t="str">
            <v>sp|P10649|GSTM1_MOUSE</v>
          </cell>
          <cell r="C353">
            <v>4696231.1664462304</v>
          </cell>
          <cell r="D353">
            <v>4657459.28676131</v>
          </cell>
          <cell r="E353">
            <v>6235232.8117903396</v>
          </cell>
          <cell r="F353">
            <v>4974454.3135722</v>
          </cell>
          <cell r="G353">
            <v>4519138.1351517001</v>
          </cell>
          <cell r="H353">
            <v>5810229.7905975003</v>
          </cell>
          <cell r="I353">
            <v>5274987.9956947695</v>
          </cell>
          <cell r="J353">
            <v>4897825.9225002304</v>
          </cell>
          <cell r="K353">
            <v>5294928.1058744201</v>
          </cell>
          <cell r="L353">
            <v>4320586.4861257197</v>
          </cell>
          <cell r="M353">
            <v>4862152.6200750899</v>
          </cell>
          <cell r="N353">
            <v>5228527.2697411599</v>
          </cell>
          <cell r="O353">
            <v>4623979.6787351202</v>
          </cell>
          <cell r="P353">
            <v>6615047.77561065</v>
          </cell>
          <cell r="Q353">
            <v>4698421.6317653405</v>
          </cell>
        </row>
        <row r="354">
          <cell r="A354" t="str">
            <v>P10711</v>
          </cell>
          <cell r="B354" t="str">
            <v>sp|P10711|TCEA1_MOUSE</v>
          </cell>
          <cell r="C354">
            <v>38929.393138418098</v>
          </cell>
          <cell r="D354">
            <v>72245.090668838893</v>
          </cell>
          <cell r="E354">
            <v>85387.819896672198</v>
          </cell>
          <cell r="F354">
            <v>60000.6507919344</v>
          </cell>
          <cell r="G354">
            <v>1872.8495615425099</v>
          </cell>
          <cell r="H354">
            <v>34348.171847674501</v>
          </cell>
          <cell r="I354">
            <v>65348.898364420696</v>
          </cell>
          <cell r="J354">
            <v>18853.1453527351</v>
          </cell>
          <cell r="K354">
            <v>73978.311563954107</v>
          </cell>
          <cell r="L354">
            <v>41050.454949724997</v>
          </cell>
          <cell r="M354">
            <v>76082.643782682906</v>
          </cell>
          <cell r="N354">
            <v>56491.388571061601</v>
          </cell>
          <cell r="O354">
            <v>73908.610368421607</v>
          </cell>
          <cell r="P354">
            <v>87543.456603655606</v>
          </cell>
          <cell r="Q354">
            <v>28094.641648696201</v>
          </cell>
        </row>
        <row r="355">
          <cell r="A355" t="str">
            <v>P10833</v>
          </cell>
          <cell r="B355" t="str">
            <v>sp|P10833|RRAS_MOUSE</v>
          </cell>
          <cell r="C355">
            <v>191525.022892268</v>
          </cell>
          <cell r="D355">
            <v>298275.54231072002</v>
          </cell>
          <cell r="E355">
            <v>238893.14499752899</v>
          </cell>
          <cell r="F355">
            <v>231929.85004707001</v>
          </cell>
          <cell r="G355">
            <v>224843.15471482801</v>
          </cell>
          <cell r="H355">
            <v>307774.22284053499</v>
          </cell>
          <cell r="I355">
            <v>254547.75506056799</v>
          </cell>
          <cell r="J355">
            <v>187260.798957561</v>
          </cell>
          <cell r="K355">
            <v>185005.810239627</v>
          </cell>
          <cell r="L355">
            <v>187693.23319004601</v>
          </cell>
          <cell r="M355">
            <v>189597.830420507</v>
          </cell>
          <cell r="N355">
            <v>187604.25764206299</v>
          </cell>
          <cell r="O355">
            <v>296203.78842570999</v>
          </cell>
          <cell r="P355">
            <v>272820.65573095402</v>
          </cell>
          <cell r="Q355">
            <v>239292.12788119999</v>
          </cell>
        </row>
        <row r="356">
          <cell r="A356" t="str">
            <v>P10852</v>
          </cell>
          <cell r="B356" t="str">
            <v>sp|P10852|4F2_MOUSE</v>
          </cell>
          <cell r="C356">
            <v>7522804.7475608299</v>
          </cell>
          <cell r="D356">
            <v>6120981.5393693196</v>
          </cell>
          <cell r="E356">
            <v>6151446.1003884403</v>
          </cell>
          <cell r="F356">
            <v>6775653.9163416</v>
          </cell>
          <cell r="G356">
            <v>6112751.0084665399</v>
          </cell>
          <cell r="H356">
            <v>6616263.0904094903</v>
          </cell>
          <cell r="I356">
            <v>6706688.1162795601</v>
          </cell>
          <cell r="J356">
            <v>6572351.25305025</v>
          </cell>
          <cell r="K356">
            <v>6454454.6294557704</v>
          </cell>
          <cell r="L356">
            <v>6889305.0005599204</v>
          </cell>
          <cell r="M356">
            <v>6909025.2251420198</v>
          </cell>
          <cell r="N356">
            <v>6969477.4697305104</v>
          </cell>
          <cell r="O356">
            <v>7050967.2609037999</v>
          </cell>
          <cell r="P356">
            <v>6799079.6988304202</v>
          </cell>
          <cell r="Q356">
            <v>7225160.8512247596</v>
          </cell>
        </row>
        <row r="357">
          <cell r="A357" t="str">
            <v>P10922</v>
          </cell>
          <cell r="B357" t="str">
            <v>sp|P10922|H10_MOUSE</v>
          </cell>
          <cell r="C357">
            <v>3884464.4146813401</v>
          </cell>
          <cell r="D357">
            <v>2409378.8333409</v>
          </cell>
          <cell r="E357">
            <v>3657659.1777933501</v>
          </cell>
          <cell r="F357">
            <v>3748109.26894783</v>
          </cell>
          <cell r="G357">
            <v>3879013.5693454901</v>
          </cell>
          <cell r="H357">
            <v>3824996.54747034</v>
          </cell>
          <cell r="I357">
            <v>4948277.3724170998</v>
          </cell>
          <cell r="J357">
            <v>4233773.7882369095</v>
          </cell>
          <cell r="K357">
            <v>4513752.4585762704</v>
          </cell>
          <cell r="L357">
            <v>3892175.0155820502</v>
          </cell>
          <cell r="M357">
            <v>3776003.5456772898</v>
          </cell>
          <cell r="N357">
            <v>5099574.5016962504</v>
          </cell>
          <cell r="O357">
            <v>3597823.2472539698</v>
          </cell>
          <cell r="P357">
            <v>4402694.8918628404</v>
          </cell>
          <cell r="Q357">
            <v>3465236.3118572598</v>
          </cell>
        </row>
        <row r="358">
          <cell r="A358" t="str">
            <v>P11031</v>
          </cell>
          <cell r="B358" t="str">
            <v>sp|P11031|TCP4_MOUSE</v>
          </cell>
          <cell r="C358">
            <v>106062.057323378</v>
          </cell>
          <cell r="D358">
            <v>250340.87209425101</v>
          </cell>
          <cell r="E358">
            <v>193095.15847492599</v>
          </cell>
          <cell r="F358">
            <v>259844.02783584999</v>
          </cell>
          <cell r="G358">
            <v>221993.563402459</v>
          </cell>
          <cell r="H358">
            <v>225070.40178991799</v>
          </cell>
          <cell r="I358">
            <v>196999.217099945</v>
          </cell>
          <cell r="J358">
            <v>274592.83022963197</v>
          </cell>
          <cell r="K358">
            <v>199575.165323614</v>
          </cell>
          <cell r="L358">
            <v>258276.17254016001</v>
          </cell>
          <cell r="M358">
            <v>268071.45822421002</v>
          </cell>
          <cell r="N358">
            <v>168316.994351531</v>
          </cell>
          <cell r="O358">
            <v>281798.197879799</v>
          </cell>
          <cell r="P358">
            <v>167350.41565638699</v>
          </cell>
          <cell r="Q358">
            <v>207366.668362347</v>
          </cell>
        </row>
        <row r="359">
          <cell r="A359" t="str">
            <v>P11087</v>
          </cell>
          <cell r="B359" t="str">
            <v>sp|P11087|CO1A1_MOUSE</v>
          </cell>
          <cell r="C359">
            <v>48798.622432233497</v>
          </cell>
          <cell r="D359">
            <v>138511.002885244</v>
          </cell>
          <cell r="E359">
            <v>180686.94595991401</v>
          </cell>
          <cell r="F359">
            <v>120773.664798745</v>
          </cell>
          <cell r="G359">
            <v>212051.69754636701</v>
          </cell>
          <cell r="H359">
            <v>158709.68633182099</v>
          </cell>
          <cell r="I359">
            <v>413943.31014645798</v>
          </cell>
          <cell r="J359">
            <v>336426.423341988</v>
          </cell>
          <cell r="K359">
            <v>200531.12850226101</v>
          </cell>
          <cell r="L359">
            <v>343624.44328537898</v>
          </cell>
          <cell r="M359">
            <v>142959.08501164801</v>
          </cell>
          <cell r="N359">
            <v>70582.711388106196</v>
          </cell>
          <cell r="O359">
            <v>596886.40365125902</v>
          </cell>
          <cell r="P359">
            <v>78954.655569067894</v>
          </cell>
          <cell r="Q359">
            <v>238380.81125352901</v>
          </cell>
        </row>
        <row r="360">
          <cell r="A360" t="str">
            <v>P11352</v>
          </cell>
          <cell r="B360" t="str">
            <v>sp|P11352|GPX1_MOUSE</v>
          </cell>
          <cell r="C360">
            <v>174990.992545557</v>
          </cell>
          <cell r="D360">
            <v>177920.635524365</v>
          </cell>
          <cell r="E360">
            <v>141137.621146191</v>
          </cell>
          <cell r="F360">
            <v>136222.47343499301</v>
          </cell>
          <cell r="G360">
            <v>161838.64600289799</v>
          </cell>
          <cell r="H360">
            <v>245346.932148936</v>
          </cell>
          <cell r="I360">
            <v>65074.878248984402</v>
          </cell>
          <cell r="J360">
            <v>162406.714311277</v>
          </cell>
          <cell r="K360">
            <v>135294.314577371</v>
          </cell>
          <cell r="L360">
            <v>175861.930916643</v>
          </cell>
          <cell r="M360">
            <v>225370.79148617099</v>
          </cell>
          <cell r="N360">
            <v>168679.382570783</v>
          </cell>
          <cell r="O360">
            <v>221904.62554512199</v>
          </cell>
          <cell r="P360">
            <v>200697.05986942799</v>
          </cell>
          <cell r="Q360">
            <v>171517.097498177</v>
          </cell>
        </row>
        <row r="361">
          <cell r="A361" t="str">
            <v>P11404</v>
          </cell>
          <cell r="B361" t="str">
            <v>sp|P11404|FABPH_MOUSE</v>
          </cell>
          <cell r="C361">
            <v>1305697.7847293001</v>
          </cell>
          <cell r="D361">
            <v>1030430.68348705</v>
          </cell>
          <cell r="E361">
            <v>970388.29480042995</v>
          </cell>
          <cell r="F361">
            <v>1376835.55782641</v>
          </cell>
          <cell r="G361">
            <v>1327989.7509741399</v>
          </cell>
          <cell r="H361">
            <v>1504470.18469195</v>
          </cell>
          <cell r="I361">
            <v>661482.18273078103</v>
          </cell>
          <cell r="J361">
            <v>1288446.2192623101</v>
          </cell>
          <cell r="K361">
            <v>824673.54918284598</v>
          </cell>
          <cell r="L361">
            <v>1030262.05624201</v>
          </cell>
          <cell r="M361">
            <v>1125000.5859506</v>
          </cell>
          <cell r="N361">
            <v>825336.84875544999</v>
          </cell>
          <cell r="O361">
            <v>1242181.1792425101</v>
          </cell>
          <cell r="P361">
            <v>1211725.0307276901</v>
          </cell>
          <cell r="Q361">
            <v>1326246.1794272601</v>
          </cell>
        </row>
        <row r="362">
          <cell r="A362" t="str">
            <v>P11438</v>
          </cell>
          <cell r="B362" t="str">
            <v>sp|P11438|LAMP1_MOUSE</v>
          </cell>
          <cell r="C362">
            <v>111821.512543231</v>
          </cell>
          <cell r="D362">
            <v>104468.44870612401</v>
          </cell>
          <cell r="E362">
            <v>151671.185615764</v>
          </cell>
          <cell r="F362">
            <v>109449.25238794601</v>
          </cell>
          <cell r="G362">
            <v>87888.821264052996</v>
          </cell>
          <cell r="H362">
            <v>100949.823630293</v>
          </cell>
          <cell r="I362">
            <v>141904.99912995301</v>
          </cell>
          <cell r="J362">
            <v>125298.293927124</v>
          </cell>
          <cell r="K362">
            <v>127712.82103292699</v>
          </cell>
          <cell r="L362">
            <v>106468.115296895</v>
          </cell>
          <cell r="M362">
            <v>134651.630766032</v>
          </cell>
          <cell r="N362">
            <v>163921.83057399199</v>
          </cell>
          <cell r="O362">
            <v>131783.988402344</v>
          </cell>
          <cell r="P362">
            <v>145649.98855742399</v>
          </cell>
          <cell r="Q362">
            <v>97313.890415291797</v>
          </cell>
        </row>
        <row r="363">
          <cell r="A363" t="str">
            <v>P11499</v>
          </cell>
          <cell r="B363" t="str">
            <v>sp|P11499|HS90B_MOUSE</v>
          </cell>
          <cell r="C363">
            <v>12617077.4753864</v>
          </cell>
          <cell r="D363">
            <v>11662525.184775099</v>
          </cell>
          <cell r="E363">
            <v>13689782.2461654</v>
          </cell>
          <cell r="F363">
            <v>12612559.4159158</v>
          </cell>
          <cell r="G363">
            <v>10234308.873600001</v>
          </cell>
          <cell r="H363">
            <v>12374347.8975814</v>
          </cell>
          <cell r="I363">
            <v>12759411.155706201</v>
          </cell>
          <cell r="J363">
            <v>12218163.7000803</v>
          </cell>
          <cell r="K363">
            <v>13133296.2759319</v>
          </cell>
          <cell r="L363">
            <v>11717091.3505689</v>
          </cell>
          <cell r="M363">
            <v>11999817.243729301</v>
          </cell>
          <cell r="N363">
            <v>13253291.7287156</v>
          </cell>
          <cell r="O363">
            <v>13115722.6628471</v>
          </cell>
          <cell r="P363">
            <v>11529605.4683003</v>
          </cell>
          <cell r="Q363">
            <v>10257292.4420048</v>
          </cell>
        </row>
        <row r="364">
          <cell r="A364" t="str">
            <v>P11531</v>
          </cell>
          <cell r="B364" t="str">
            <v>sp|P11531|DMD_MOUSE</v>
          </cell>
          <cell r="C364">
            <v>103743.487576071</v>
          </cell>
          <cell r="D364">
            <v>81725.154567098798</v>
          </cell>
          <cell r="E364">
            <v>46758.068473993102</v>
          </cell>
          <cell r="F364">
            <v>58624.535294612797</v>
          </cell>
          <cell r="G364">
            <v>120758.955658049</v>
          </cell>
          <cell r="H364">
            <v>114344.574779214</v>
          </cell>
          <cell r="I364">
            <v>57920.211191244103</v>
          </cell>
          <cell r="J364">
            <v>52937.288274566701</v>
          </cell>
          <cell r="K364">
            <v>51490.575104187701</v>
          </cell>
          <cell r="L364">
            <v>23186.383298347399</v>
          </cell>
          <cell r="M364">
            <v>100034.27702842301</v>
          </cell>
          <cell r="N364">
            <v>61191.220582211798</v>
          </cell>
          <cell r="O364">
            <v>55344.397850687099</v>
          </cell>
          <cell r="P364">
            <v>48498.442983478802</v>
          </cell>
          <cell r="Q364">
            <v>116481.81752454099</v>
          </cell>
        </row>
        <row r="365">
          <cell r="A365" t="str">
            <v>P11627</v>
          </cell>
          <cell r="B365" t="str">
            <v>sp|P11627|L1CAM_MOUSE</v>
          </cell>
          <cell r="C365">
            <v>355675.66730553302</v>
          </cell>
          <cell r="D365">
            <v>269810.31827937998</v>
          </cell>
          <cell r="E365">
            <v>313617.43600497802</v>
          </cell>
          <cell r="F365">
            <v>353330.10537364602</v>
          </cell>
          <cell r="G365">
            <v>354675.59080953599</v>
          </cell>
          <cell r="H365">
            <v>354233.98415590299</v>
          </cell>
          <cell r="I365">
            <v>342140.82303466601</v>
          </cell>
          <cell r="J365">
            <v>380735.95415122801</v>
          </cell>
          <cell r="K365">
            <v>293233.534870581</v>
          </cell>
          <cell r="L365">
            <v>300202.51557834703</v>
          </cell>
          <cell r="M365">
            <v>295310.57864697301</v>
          </cell>
          <cell r="N365">
            <v>359340.22106789798</v>
          </cell>
          <cell r="O365">
            <v>518229.11023406498</v>
          </cell>
          <cell r="P365">
            <v>359968.20106855</v>
          </cell>
          <cell r="Q365">
            <v>319886.848562292</v>
          </cell>
        </row>
        <row r="366">
          <cell r="A366" t="str">
            <v>P11679</v>
          </cell>
          <cell r="B366" t="str">
            <v>sp|P11679|K2C8_MOUSE</v>
          </cell>
          <cell r="C366">
            <v>744023.32314461598</v>
          </cell>
          <cell r="D366">
            <v>62041.453415357297</v>
          </cell>
          <cell r="E366">
            <v>261339.36068358901</v>
          </cell>
          <cell r="F366">
            <v>832118.46178163297</v>
          </cell>
          <cell r="G366">
            <v>828211.29065717396</v>
          </cell>
          <cell r="H366">
            <v>1211636.5622330799</v>
          </cell>
          <cell r="I366">
            <v>307357.04148193198</v>
          </cell>
          <cell r="J366">
            <v>1263793.9966549799</v>
          </cell>
          <cell r="K366">
            <v>1007085.60511445</v>
          </cell>
          <cell r="L366">
            <v>1374750.7528383001</v>
          </cell>
          <cell r="M366">
            <v>1556995.4838483499</v>
          </cell>
          <cell r="N366">
            <v>1051993.2412529199</v>
          </cell>
          <cell r="O366">
            <v>254812.89351258101</v>
          </cell>
          <cell r="P366">
            <v>1363105.39355142</v>
          </cell>
          <cell r="Q366">
            <v>1802013.27272696</v>
          </cell>
        </row>
        <row r="367">
          <cell r="A367" t="str">
            <v>P11798</v>
          </cell>
          <cell r="B367" t="str">
            <v>sp|P11798|KCC2A_MOUSE</v>
          </cell>
          <cell r="C367">
            <v>49345247.455822803</v>
          </cell>
          <cell r="D367">
            <v>36399119.809460402</v>
          </cell>
          <cell r="E367">
            <v>58347675.5598014</v>
          </cell>
          <cell r="F367">
            <v>47373381.3497774</v>
          </cell>
          <cell r="G367">
            <v>46556755.607051998</v>
          </cell>
          <cell r="H367">
            <v>50640829.735396303</v>
          </cell>
          <cell r="I367">
            <v>59894836.479921304</v>
          </cell>
          <cell r="J367">
            <v>43552677.699570604</v>
          </cell>
          <cell r="K367">
            <v>51766253.701854803</v>
          </cell>
          <cell r="L367">
            <v>40371205.1184384</v>
          </cell>
          <cell r="M367">
            <v>47453445.494929098</v>
          </cell>
          <cell r="N367">
            <v>52078986.694961399</v>
          </cell>
          <cell r="O367">
            <v>43705169.931375504</v>
          </cell>
          <cell r="P367">
            <v>51889159.571110301</v>
          </cell>
          <cell r="Q367">
            <v>45048253.6848341</v>
          </cell>
        </row>
        <row r="368">
          <cell r="A368" t="str">
            <v>P11835</v>
          </cell>
          <cell r="B368" t="str">
            <v>sp|P11835|ITB2_MOUSE</v>
          </cell>
          <cell r="C368">
            <v>31020.520137973599</v>
          </cell>
          <cell r="D368">
            <v>48594.916421034803</v>
          </cell>
          <cell r="E368">
            <v>78905.890249696895</v>
          </cell>
          <cell r="F368">
            <v>50779.675206017302</v>
          </cell>
          <cell r="G368">
            <v>27097.873725458299</v>
          </cell>
          <cell r="H368">
            <v>75015.0196670203</v>
          </cell>
          <cell r="I368">
            <v>9618.7955435165695</v>
          </cell>
          <cell r="J368">
            <v>20463.495923782699</v>
          </cell>
          <cell r="K368">
            <v>89278.4458740439</v>
          </cell>
          <cell r="L368">
            <v>49085.799240036999</v>
          </cell>
          <cell r="M368">
            <v>56488.5787407342</v>
          </cell>
          <cell r="N368">
            <v>90085.040805350407</v>
          </cell>
          <cell r="O368">
            <v>13748.5020881537</v>
          </cell>
          <cell r="P368">
            <v>61014.662902049298</v>
          </cell>
          <cell r="Q368">
            <v>27169.480385173301</v>
          </cell>
        </row>
        <row r="369">
          <cell r="A369" t="str">
            <v>P11881</v>
          </cell>
          <cell r="B369" t="str">
            <v>sp|P11881|ITPR1_MOUSE</v>
          </cell>
          <cell r="C369">
            <v>619075.06895838003</v>
          </cell>
          <cell r="D369">
            <v>701184.00744166004</v>
          </cell>
          <cell r="E369">
            <v>574095.44276824396</v>
          </cell>
          <cell r="F369">
            <v>526540.90369885694</v>
          </cell>
          <cell r="G369">
            <v>661392.74130353797</v>
          </cell>
          <cell r="H369">
            <v>687874.97380082402</v>
          </cell>
          <cell r="I369">
            <v>564607.59452194395</v>
          </cell>
          <cell r="J369">
            <v>423282.55955706298</v>
          </cell>
          <cell r="K369">
            <v>573322.77353561495</v>
          </cell>
          <cell r="L369">
            <v>672549.44620122504</v>
          </cell>
          <cell r="M369">
            <v>549431.40416978602</v>
          </cell>
          <cell r="N369">
            <v>815258.13704184303</v>
          </cell>
          <cell r="O369">
            <v>1057570.0149433</v>
          </cell>
          <cell r="P369">
            <v>719392.20415055298</v>
          </cell>
          <cell r="Q369">
            <v>829775.31646902906</v>
          </cell>
        </row>
        <row r="370">
          <cell r="A370" t="str">
            <v>P11983</v>
          </cell>
          <cell r="B370" t="str">
            <v>sp|P11983|TCPA_MOUSE</v>
          </cell>
          <cell r="C370">
            <v>1826871.63718567</v>
          </cell>
          <cell r="D370">
            <v>2479730.4690791699</v>
          </cell>
          <cell r="E370">
            <v>2168308.16731762</v>
          </cell>
          <cell r="F370">
            <v>2200697.47429709</v>
          </cell>
          <cell r="G370">
            <v>2267406.7569873701</v>
          </cell>
          <cell r="H370">
            <v>2274292.27734558</v>
          </cell>
          <cell r="I370">
            <v>2329911.1137973601</v>
          </cell>
          <cell r="J370">
            <v>2149564.3340337798</v>
          </cell>
          <cell r="K370">
            <v>2670523.5351877799</v>
          </cell>
          <cell r="L370">
            <v>2759858.09908335</v>
          </cell>
          <cell r="M370">
            <v>2555901.15191516</v>
          </cell>
          <cell r="N370">
            <v>2708372.6580237201</v>
          </cell>
          <cell r="O370">
            <v>2499773.6677520401</v>
          </cell>
          <cell r="P370">
            <v>3119060.6434418</v>
          </cell>
          <cell r="Q370">
            <v>2261324.6465775501</v>
          </cell>
        </row>
        <row r="371">
          <cell r="A371" t="str">
            <v>P12023</v>
          </cell>
          <cell r="B371" t="str">
            <v>sp|P12023|A4_MOUSE</v>
          </cell>
          <cell r="C371">
            <v>286384.82013923198</v>
          </cell>
          <cell r="D371">
            <v>284334.935749923</v>
          </cell>
          <cell r="E371">
            <v>310769.78833443503</v>
          </cell>
          <cell r="F371">
            <v>262265.92756985902</v>
          </cell>
          <cell r="G371">
            <v>331238.86667381501</v>
          </cell>
          <cell r="H371">
            <v>177686.665282762</v>
          </cell>
          <cell r="I371">
            <v>284362.48942452797</v>
          </cell>
          <cell r="J371">
            <v>304888.75824636797</v>
          </cell>
          <cell r="K371">
            <v>285378.41849044402</v>
          </cell>
          <cell r="L371">
            <v>491398.949942109</v>
          </cell>
          <cell r="M371">
            <v>303017.92838137603</v>
          </cell>
          <cell r="N371">
            <v>297347.08476663701</v>
          </cell>
          <cell r="O371">
            <v>294097.00972309901</v>
          </cell>
          <cell r="P371">
            <v>304536.65870746103</v>
          </cell>
          <cell r="Q371">
            <v>322580.93240316899</v>
          </cell>
        </row>
        <row r="372">
          <cell r="A372" t="str">
            <v>P12367</v>
          </cell>
          <cell r="B372" t="str">
            <v>sp|P12367|KAP2_MOUSE</v>
          </cell>
          <cell r="C372">
            <v>203838.14860015901</v>
          </cell>
          <cell r="D372">
            <v>321108.29653704498</v>
          </cell>
          <cell r="E372">
            <v>246451.96671033799</v>
          </cell>
          <cell r="F372">
            <v>191528.72140362</v>
          </cell>
          <cell r="G372">
            <v>146771.78329730799</v>
          </cell>
          <cell r="H372">
            <v>213490.78250817899</v>
          </cell>
          <cell r="I372">
            <v>212869.605762778</v>
          </cell>
          <cell r="J372">
            <v>234605.167564003</v>
          </cell>
          <cell r="K372">
            <v>209437.935884682</v>
          </cell>
          <cell r="L372">
            <v>422422.19484617998</v>
          </cell>
          <cell r="M372">
            <v>151723.51021897601</v>
          </cell>
          <cell r="N372">
            <v>284748.25194942497</v>
          </cell>
          <cell r="O372">
            <v>193291.267833805</v>
          </cell>
          <cell r="P372">
            <v>135820.291279595</v>
          </cell>
          <cell r="Q372">
            <v>499950.994453152</v>
          </cell>
        </row>
        <row r="373">
          <cell r="A373" t="str">
            <v>P12382</v>
          </cell>
          <cell r="B373" t="str">
            <v>sp|P12382|PFKAL_MOUSE</v>
          </cell>
          <cell r="C373">
            <v>3461950.3707796</v>
          </cell>
          <cell r="D373">
            <v>3286262.7237201901</v>
          </cell>
          <cell r="E373">
            <v>3278695.4343560799</v>
          </cell>
          <cell r="F373">
            <v>3366092.1699661999</v>
          </cell>
          <cell r="G373">
            <v>3071038.6930648098</v>
          </cell>
          <cell r="H373">
            <v>3536513.6125797299</v>
          </cell>
          <cell r="I373">
            <v>3301614.7066529202</v>
          </cell>
          <cell r="J373">
            <v>3325941.7543361699</v>
          </cell>
          <cell r="K373">
            <v>3243301.3359673698</v>
          </cell>
          <cell r="L373">
            <v>3310609.5755151901</v>
          </cell>
          <cell r="M373">
            <v>3248764.5447513699</v>
          </cell>
          <cell r="N373">
            <v>3355475.3510636599</v>
          </cell>
          <cell r="O373">
            <v>3797563.85273484</v>
          </cell>
          <cell r="P373">
            <v>3418335.2789861001</v>
          </cell>
          <cell r="Q373">
            <v>3260951.3411760498</v>
          </cell>
        </row>
        <row r="374">
          <cell r="A374" t="str">
            <v>P12657</v>
          </cell>
          <cell r="B374" t="str">
            <v>sp|P12657|ACM1_MOUSE</v>
          </cell>
          <cell r="C374">
            <v>16356.1007640565</v>
          </cell>
          <cell r="D374">
            <v>14291.900420989001</v>
          </cell>
          <cell r="E374">
            <v>52759.569542022902</v>
          </cell>
          <cell r="F374">
            <v>70761.550205958105</v>
          </cell>
          <cell r="G374">
            <v>29321.396078997201</v>
          </cell>
          <cell r="H374">
            <v>100163.74785363799</v>
          </cell>
          <cell r="I374">
            <v>41680.667020679</v>
          </cell>
          <cell r="J374">
            <v>77989.375490887294</v>
          </cell>
          <cell r="K374">
            <v>9469.0146265998301</v>
          </cell>
          <cell r="L374">
            <v>87297.481788801102</v>
          </cell>
          <cell r="M374">
            <v>52362.342114206003</v>
          </cell>
          <cell r="N374">
            <v>75330.573442685098</v>
          </cell>
          <cell r="O374">
            <v>48090.1655138856</v>
          </cell>
          <cell r="P374">
            <v>35977.722938802799</v>
          </cell>
          <cell r="Q374">
            <v>79644.798417571306</v>
          </cell>
        </row>
        <row r="375">
          <cell r="A375" t="str">
            <v>P12658</v>
          </cell>
          <cell r="B375" t="str">
            <v>sp|P12658|CALB1_MOUSE</v>
          </cell>
          <cell r="C375">
            <v>414160.58812295098</v>
          </cell>
          <cell r="D375">
            <v>907344.33549295506</v>
          </cell>
          <cell r="E375">
            <v>809454.93811200897</v>
          </cell>
          <cell r="F375">
            <v>787666.89315103996</v>
          </cell>
          <cell r="G375">
            <v>787149.769901669</v>
          </cell>
          <cell r="H375">
            <v>812762.70424589701</v>
          </cell>
          <cell r="I375">
            <v>658667.02157481702</v>
          </cell>
          <cell r="J375">
            <v>977364.05445924005</v>
          </cell>
          <cell r="K375">
            <v>689087.54315906798</v>
          </cell>
          <cell r="L375">
            <v>820956.71134409495</v>
          </cell>
          <cell r="M375">
            <v>855624.31504373194</v>
          </cell>
          <cell r="N375">
            <v>673601.52555380203</v>
          </cell>
          <cell r="O375">
            <v>859109.58167474205</v>
          </cell>
          <cell r="P375">
            <v>551025.04580605298</v>
          </cell>
          <cell r="Q375">
            <v>622882.29420371295</v>
          </cell>
        </row>
        <row r="376">
          <cell r="A376" t="str">
            <v>P12787</v>
          </cell>
          <cell r="B376" t="str">
            <v>sp|P12787|COX5A_MOUSE</v>
          </cell>
          <cell r="C376">
            <v>5328006.6511496399</v>
          </cell>
          <cell r="D376">
            <v>4785118.1596653303</v>
          </cell>
          <cell r="E376">
            <v>5614233.48943293</v>
          </cell>
          <cell r="F376">
            <v>6163237.8240003698</v>
          </cell>
          <cell r="G376">
            <v>5311637.84746648</v>
          </cell>
          <cell r="H376">
            <v>5668056.4406494005</v>
          </cell>
          <cell r="I376">
            <v>5270725.93735532</v>
          </cell>
          <cell r="J376">
            <v>5933745.71727762</v>
          </cell>
          <cell r="K376">
            <v>5345493.3114531804</v>
          </cell>
          <cell r="L376">
            <v>5627297.31736462</v>
          </cell>
          <cell r="M376">
            <v>5799946.7464732695</v>
          </cell>
          <cell r="N376">
            <v>5296102.9629915198</v>
          </cell>
          <cell r="O376">
            <v>5853068.5261757504</v>
          </cell>
          <cell r="P376">
            <v>5535919.8531438801</v>
          </cell>
          <cell r="Q376">
            <v>5419030.0721321097</v>
          </cell>
        </row>
        <row r="377">
          <cell r="A377" t="str">
            <v>P12815</v>
          </cell>
          <cell r="B377" t="str">
            <v>sp|P12815|PDCD6_MOUSE</v>
          </cell>
          <cell r="C377">
            <v>247907.04606352199</v>
          </cell>
          <cell r="D377">
            <v>285504.06115673302</v>
          </cell>
          <cell r="E377">
            <v>286931.92484989599</v>
          </cell>
          <cell r="F377">
            <v>199483.22236266901</v>
          </cell>
          <cell r="G377">
            <v>285988.26691096998</v>
          </cell>
          <cell r="H377">
            <v>328496.05215384997</v>
          </cell>
          <cell r="I377">
            <v>300955.707059582</v>
          </cell>
          <cell r="J377">
            <v>285270.876161872</v>
          </cell>
          <cell r="K377">
            <v>271494.73807515</v>
          </cell>
          <cell r="L377">
            <v>272202.347557206</v>
          </cell>
          <cell r="M377">
            <v>291687.895933074</v>
          </cell>
          <cell r="N377">
            <v>281468.51208395202</v>
          </cell>
          <cell r="O377">
            <v>245056.48775524501</v>
          </cell>
          <cell r="P377">
            <v>312630.855004335</v>
          </cell>
          <cell r="Q377">
            <v>321374.16087421798</v>
          </cell>
        </row>
        <row r="378">
          <cell r="A378" t="str">
            <v>P12849</v>
          </cell>
          <cell r="B378" t="str">
            <v>sp|P12849|KAP1_MOUSE</v>
          </cell>
          <cell r="C378">
            <v>35113.657133499903</v>
          </cell>
          <cell r="D378">
            <v>12200.694571894601</v>
          </cell>
          <cell r="E378">
            <v>68518.318407264102</v>
          </cell>
          <cell r="F378">
            <v>80298.556328475606</v>
          </cell>
          <cell r="G378">
            <v>87851.933694943596</v>
          </cell>
          <cell r="H378">
            <v>66605.935031851201</v>
          </cell>
          <cell r="I378">
            <v>96107.254787456899</v>
          </cell>
          <cell r="J378">
            <v>32868.719368817801</v>
          </cell>
          <cell r="K378">
            <v>48682.884349668697</v>
          </cell>
          <cell r="L378">
            <v>7664.6642214834601</v>
          </cell>
          <cell r="M378">
            <v>7425.8107741083104</v>
          </cell>
          <cell r="N378">
            <v>77342.8187086533</v>
          </cell>
          <cell r="O378">
            <v>128938.777410123</v>
          </cell>
          <cell r="P378">
            <v>34135.901768139498</v>
          </cell>
          <cell r="Q378">
            <v>87670.968212492604</v>
          </cell>
        </row>
        <row r="379">
          <cell r="A379" t="str">
            <v>P12960</v>
          </cell>
          <cell r="B379" t="str">
            <v>sp|P12960|CNTN1_MOUSE</v>
          </cell>
          <cell r="C379">
            <v>12358585.857353199</v>
          </cell>
          <cell r="D379">
            <v>13192538.732185099</v>
          </cell>
          <cell r="E379">
            <v>13801561.656530101</v>
          </cell>
          <cell r="F379">
            <v>14254585.078505401</v>
          </cell>
          <cell r="G379">
            <v>13321760.8542374</v>
          </cell>
          <cell r="H379">
            <v>14542562.330239899</v>
          </cell>
          <cell r="I379">
            <v>15942842.8204014</v>
          </cell>
          <cell r="J379">
            <v>14178826.747080101</v>
          </cell>
          <cell r="K379">
            <v>14995778.5498439</v>
          </cell>
          <cell r="L379">
            <v>14875502.850149799</v>
          </cell>
          <cell r="M379">
            <v>13673592.752422299</v>
          </cell>
          <cell r="N379">
            <v>14601259.0038931</v>
          </cell>
          <cell r="O379">
            <v>15134377.0230156</v>
          </cell>
          <cell r="P379">
            <v>15258276.329859</v>
          </cell>
          <cell r="Q379">
            <v>14090814.879417</v>
          </cell>
        </row>
        <row r="380">
          <cell r="A380" t="str">
            <v>P12961</v>
          </cell>
          <cell r="B380" t="str">
            <v>sp|P12961|7B2_MOUSE</v>
          </cell>
          <cell r="C380">
            <v>38457.431979840003</v>
          </cell>
          <cell r="D380">
            <v>11606.0738739965</v>
          </cell>
          <cell r="E380">
            <v>43880.734659557602</v>
          </cell>
          <cell r="F380">
            <v>35617.581093750297</v>
          </cell>
          <cell r="G380">
            <v>49052.346702379</v>
          </cell>
          <cell r="H380">
            <v>56490.557610880802</v>
          </cell>
          <cell r="I380">
            <v>48770.527624921</v>
          </cell>
          <cell r="J380">
            <v>62957.588093806902</v>
          </cell>
          <cell r="K380">
            <v>46995.636646011597</v>
          </cell>
          <cell r="L380">
            <v>11266.3247146675</v>
          </cell>
          <cell r="M380">
            <v>5482.6985342886301</v>
          </cell>
          <cell r="N380">
            <v>53146.6884002433</v>
          </cell>
          <cell r="O380">
            <v>50061.2679770428</v>
          </cell>
          <cell r="P380">
            <v>39811.238592954804</v>
          </cell>
          <cell r="Q380">
            <v>38042.114555871602</v>
          </cell>
        </row>
        <row r="381">
          <cell r="A381" t="str">
            <v>P12970</v>
          </cell>
          <cell r="B381" t="str">
            <v>sp|P12970|RL7A_MOUSE</v>
          </cell>
          <cell r="C381">
            <v>1163480.16025079</v>
          </cell>
          <cell r="D381">
            <v>1006882.3708559</v>
          </cell>
          <cell r="E381">
            <v>1442157.35737924</v>
          </cell>
          <cell r="F381">
            <v>1290948.6344165099</v>
          </cell>
          <cell r="G381">
            <v>1158294.7498614499</v>
          </cell>
          <cell r="H381">
            <v>1083873.8819978901</v>
          </cell>
          <cell r="I381">
            <v>1488383.57738145</v>
          </cell>
          <cell r="J381">
            <v>1200849.452692</v>
          </cell>
          <cell r="K381">
            <v>1408624.6377378099</v>
          </cell>
          <cell r="L381">
            <v>947126.24762457702</v>
          </cell>
          <cell r="M381">
            <v>1107290.51968111</v>
          </cell>
          <cell r="N381">
            <v>1447974.0012280699</v>
          </cell>
          <cell r="O381">
            <v>1039319.3897337</v>
          </cell>
          <cell r="P381">
            <v>1274547.0295553899</v>
          </cell>
          <cell r="Q381">
            <v>960694.93794075795</v>
          </cell>
        </row>
        <row r="382">
          <cell r="A382" t="str">
            <v>P13020</v>
          </cell>
          <cell r="B382" t="str">
            <v>sp|P13020|GELS_MOUSE</v>
          </cell>
          <cell r="C382">
            <v>676821.14584335801</v>
          </cell>
          <cell r="D382">
            <v>663901.37450401904</v>
          </cell>
          <cell r="E382">
            <v>684277.243920543</v>
          </cell>
          <cell r="F382">
            <v>608025.33641829202</v>
          </cell>
          <cell r="G382">
            <v>630422.99805998302</v>
          </cell>
          <cell r="H382">
            <v>560135.447057212</v>
          </cell>
          <cell r="I382">
            <v>738207.65166292305</v>
          </cell>
          <cell r="J382">
            <v>609135.90469914803</v>
          </cell>
          <cell r="K382">
            <v>586046.46443607996</v>
          </cell>
          <cell r="L382">
            <v>784309.96992706798</v>
          </cell>
          <cell r="M382">
            <v>789064.30681706802</v>
          </cell>
          <cell r="N382">
            <v>918491.85483017797</v>
          </cell>
          <cell r="O382">
            <v>659922.75288029504</v>
          </cell>
          <cell r="P382">
            <v>750105.53609840199</v>
          </cell>
          <cell r="Q382">
            <v>698964.32767594804</v>
          </cell>
        </row>
        <row r="383">
          <cell r="A383" t="str">
            <v>P13595</v>
          </cell>
          <cell r="B383" t="str">
            <v>sp|P13595|NCAM1_MOUSE</v>
          </cell>
          <cell r="C383">
            <v>5994739.7253813902</v>
          </cell>
          <cell r="D383">
            <v>7146560.2477137297</v>
          </cell>
          <cell r="E383">
            <v>7390387.5920262896</v>
          </cell>
          <cell r="F383">
            <v>5331481.099525</v>
          </cell>
          <cell r="G383">
            <v>6126436.5121607799</v>
          </cell>
          <cell r="H383">
            <v>7362974.7376614604</v>
          </cell>
          <cell r="I383">
            <v>4720833.2002148097</v>
          </cell>
          <cell r="J383">
            <v>4376938.4085112195</v>
          </cell>
          <cell r="K383">
            <v>4883421.54836585</v>
          </cell>
          <cell r="L383">
            <v>6753540.3730217302</v>
          </cell>
          <cell r="M383">
            <v>6503733.6399786398</v>
          </cell>
          <cell r="N383">
            <v>6545245.78440216</v>
          </cell>
          <cell r="O383">
            <v>4089293.35315882</v>
          </cell>
          <cell r="P383">
            <v>5650666.1978795398</v>
          </cell>
          <cell r="Q383">
            <v>6278022.9404177899</v>
          </cell>
        </row>
        <row r="384">
          <cell r="A384" t="str">
            <v>P13707</v>
          </cell>
          <cell r="B384" t="str">
            <v>sp|P13707|GPDA_MOUSE</v>
          </cell>
          <cell r="C384">
            <v>2431105.91615482</v>
          </cell>
          <cell r="D384">
            <v>2031215.544312</v>
          </cell>
          <cell r="E384">
            <v>2174142.85891318</v>
          </cell>
          <cell r="F384">
            <v>2087065.0313742401</v>
          </cell>
          <cell r="G384">
            <v>2012928.2504769601</v>
          </cell>
          <cell r="H384">
            <v>2770665.5263179401</v>
          </cell>
          <cell r="I384">
            <v>2299990.8235780299</v>
          </cell>
          <cell r="J384">
            <v>2061228.08295459</v>
          </cell>
          <cell r="K384">
            <v>2240781.8130984399</v>
          </cell>
          <cell r="L384">
            <v>2482443.7583639598</v>
          </cell>
          <cell r="M384">
            <v>2057258.3203112099</v>
          </cell>
          <cell r="N384">
            <v>2446664.2896608501</v>
          </cell>
          <cell r="O384">
            <v>2159916.8027667999</v>
          </cell>
          <cell r="P384">
            <v>2315261.4233993902</v>
          </cell>
          <cell r="Q384">
            <v>2374152.8105129399</v>
          </cell>
        </row>
        <row r="385">
          <cell r="A385" t="str">
            <v>P14094</v>
          </cell>
          <cell r="B385" t="str">
            <v>sp|P14094|AT1B1_MOUSE</v>
          </cell>
          <cell r="C385">
            <v>15614772.810112299</v>
          </cell>
          <cell r="D385">
            <v>19729615.965569101</v>
          </cell>
          <cell r="E385">
            <v>21876491.506796099</v>
          </cell>
          <cell r="F385">
            <v>20440164.3413039</v>
          </cell>
          <cell r="G385">
            <v>20366672.740442701</v>
          </cell>
          <cell r="H385">
            <v>18215446.948356599</v>
          </cell>
          <cell r="I385">
            <v>21034853.6747347</v>
          </cell>
          <cell r="J385">
            <v>16622793.9191084</v>
          </cell>
          <cell r="K385">
            <v>19456419.384724699</v>
          </cell>
          <cell r="L385">
            <v>16738207.0441148</v>
          </cell>
          <cell r="M385">
            <v>16874722.194209699</v>
          </cell>
          <cell r="N385">
            <v>19326763.555359501</v>
          </cell>
          <cell r="O385">
            <v>17060776.016515899</v>
          </cell>
          <cell r="P385">
            <v>19110972.9929487</v>
          </cell>
          <cell r="Q385">
            <v>16309137.204750599</v>
          </cell>
        </row>
        <row r="386">
          <cell r="A386" t="str">
            <v>P14106</v>
          </cell>
          <cell r="B386" t="str">
            <v>sp|P14106|C1QB_MOUSE</v>
          </cell>
          <cell r="C386">
            <v>527337.72342929197</v>
          </cell>
          <cell r="D386">
            <v>384910.291159924</v>
          </cell>
          <cell r="E386">
            <v>464798.45608398097</v>
          </cell>
          <cell r="F386">
            <v>396240.38902988599</v>
          </cell>
          <cell r="G386">
            <v>499893.53653254599</v>
          </cell>
          <cell r="H386">
            <v>371061.006888907</v>
          </cell>
          <cell r="I386">
            <v>516157.583288425</v>
          </cell>
          <cell r="J386">
            <v>359568.44795556198</v>
          </cell>
          <cell r="K386">
            <v>367717.82256809802</v>
          </cell>
          <cell r="L386">
            <v>317624.47263678699</v>
          </cell>
          <cell r="M386">
            <v>328463.09064212401</v>
          </cell>
          <cell r="N386">
            <v>653959.91600758699</v>
          </cell>
          <cell r="O386">
            <v>479556.28533441602</v>
          </cell>
          <cell r="P386">
            <v>589048.84225074202</v>
          </cell>
          <cell r="Q386">
            <v>237300.50350634201</v>
          </cell>
        </row>
        <row r="387">
          <cell r="A387" t="str">
            <v>P14115</v>
          </cell>
          <cell r="B387" t="str">
            <v>sp|P14115|RL27A_MOUSE</v>
          </cell>
          <cell r="C387">
            <v>1218930.8366090299</v>
          </cell>
          <cell r="D387">
            <v>1309574.54436327</v>
          </cell>
          <cell r="E387">
            <v>1130742.5108155401</v>
          </cell>
          <cell r="F387">
            <v>1257505.5151082701</v>
          </cell>
          <cell r="G387">
            <v>1265796.2914869599</v>
          </cell>
          <cell r="H387">
            <v>1600980.40446867</v>
          </cell>
          <cell r="I387">
            <v>1317329.9354445101</v>
          </cell>
          <cell r="J387">
            <v>1300670.4626776199</v>
          </cell>
          <cell r="K387">
            <v>1187419.64707817</v>
          </cell>
          <cell r="L387">
            <v>1473860.42925828</v>
          </cell>
          <cell r="M387">
            <v>1435625.33265341</v>
          </cell>
          <cell r="N387">
            <v>1329739.7643474899</v>
          </cell>
          <cell r="O387">
            <v>1541021.4525939601</v>
          </cell>
          <cell r="P387">
            <v>1258784.44641147</v>
          </cell>
          <cell r="Q387">
            <v>1504448.2215434201</v>
          </cell>
        </row>
        <row r="388">
          <cell r="A388" t="str">
            <v>P14131</v>
          </cell>
          <cell r="B388" t="str">
            <v>sp|P14131|RS16_MOUSE</v>
          </cell>
          <cell r="C388">
            <v>960907.03662801499</v>
          </cell>
          <cell r="D388">
            <v>810652.11086982803</v>
          </cell>
          <cell r="E388">
            <v>1051306.8856910099</v>
          </cell>
          <cell r="F388">
            <v>986941.54805209104</v>
          </cell>
          <cell r="G388">
            <v>1015758.30740789</v>
          </cell>
          <cell r="H388">
            <v>1021695.3843008</v>
          </cell>
          <cell r="I388">
            <v>978052.33422200696</v>
          </cell>
          <cell r="J388">
            <v>898635.297142984</v>
          </cell>
          <cell r="K388">
            <v>1085202.44521891</v>
          </cell>
          <cell r="L388">
            <v>1049260.2925814099</v>
          </cell>
          <cell r="M388">
            <v>937538.272804023</v>
          </cell>
          <cell r="N388">
            <v>1079453.2608743</v>
          </cell>
          <cell r="O388">
            <v>918404.95289608603</v>
          </cell>
          <cell r="P388">
            <v>1020491.15555317</v>
          </cell>
          <cell r="Q388">
            <v>1202466.717706</v>
          </cell>
        </row>
        <row r="389">
          <cell r="A389" t="str">
            <v>P14148</v>
          </cell>
          <cell r="B389" t="str">
            <v>sp|P14148|RL7_MOUSE</v>
          </cell>
          <cell r="C389">
            <v>1206170.2812775299</v>
          </cell>
          <cell r="D389">
            <v>1102826.3825451799</v>
          </cell>
          <cell r="E389">
            <v>1225743.8024404999</v>
          </cell>
          <cell r="F389">
            <v>1008230.07058953</v>
          </cell>
          <cell r="G389">
            <v>1037794.95910819</v>
          </cell>
          <cell r="H389">
            <v>1275918.49151507</v>
          </cell>
          <cell r="I389">
            <v>1200059.4254077801</v>
          </cell>
          <cell r="J389">
            <v>1220314.5018670601</v>
          </cell>
          <cell r="K389">
            <v>1228787.20193734</v>
          </cell>
          <cell r="L389">
            <v>1168287.11093602</v>
          </cell>
          <cell r="M389">
            <v>1231983.41865407</v>
          </cell>
          <cell r="N389">
            <v>1481567.88860402</v>
          </cell>
          <cell r="O389">
            <v>1252861.5062793901</v>
          </cell>
          <cell r="P389">
            <v>1544116.6347143101</v>
          </cell>
          <cell r="Q389">
            <v>1116382.1210904799</v>
          </cell>
        </row>
        <row r="390">
          <cell r="A390" t="str">
            <v>P14152</v>
          </cell>
          <cell r="B390" t="str">
            <v>sp|P14152|MDHC_MOUSE</v>
          </cell>
          <cell r="C390">
            <v>33677247.224640504</v>
          </cell>
          <cell r="D390">
            <v>29192486.643278301</v>
          </cell>
          <cell r="E390">
            <v>33751581.927800298</v>
          </cell>
          <cell r="F390">
            <v>20874143.7110539</v>
          </cell>
          <cell r="G390">
            <v>29759684.536671702</v>
          </cell>
          <cell r="H390">
            <v>30663667.9462156</v>
          </cell>
          <cell r="I390">
            <v>32787949.9136599</v>
          </cell>
          <cell r="J390">
            <v>32352783.869989201</v>
          </cell>
          <cell r="K390">
            <v>33205278.630316</v>
          </cell>
          <cell r="L390">
            <v>29422392.163798299</v>
          </cell>
          <cell r="M390">
            <v>28671601.161481898</v>
          </cell>
          <cell r="N390">
            <v>30695650.3730524</v>
          </cell>
          <cell r="O390">
            <v>31179439.7606415</v>
          </cell>
          <cell r="P390">
            <v>21047625.3023891</v>
          </cell>
          <cell r="Q390">
            <v>31304455.6822525</v>
          </cell>
        </row>
        <row r="391">
          <cell r="A391" t="str">
            <v>P14206</v>
          </cell>
          <cell r="B391" t="str">
            <v>sp|P14206|RSSA_MOUSE</v>
          </cell>
          <cell r="C391">
            <v>1692012.30475607</v>
          </cell>
          <cell r="D391">
            <v>1447989.65093954</v>
          </cell>
          <cell r="E391">
            <v>1445693.88676449</v>
          </cell>
          <cell r="F391">
            <v>1643658.5426881399</v>
          </cell>
          <cell r="G391">
            <v>1684051.2758615499</v>
          </cell>
          <cell r="H391">
            <v>1656475.7754564499</v>
          </cell>
          <cell r="I391">
            <v>1598578.5324315799</v>
          </cell>
          <cell r="J391">
            <v>1814598.23937749</v>
          </cell>
          <cell r="K391">
            <v>1674624.7595008099</v>
          </cell>
          <cell r="L391">
            <v>1767535.12234063</v>
          </cell>
          <cell r="M391">
            <v>1559756.86236204</v>
          </cell>
          <cell r="N391">
            <v>1821399.3712424</v>
          </cell>
          <cell r="O391">
            <v>1741028.01053905</v>
          </cell>
          <cell r="P391">
            <v>1763201.7736025299</v>
          </cell>
          <cell r="Q391">
            <v>1719363.59263886</v>
          </cell>
        </row>
        <row r="392">
          <cell r="A392" t="str">
            <v>P14211</v>
          </cell>
          <cell r="B392" t="str">
            <v>sp|P14211|CALR_MOUSE</v>
          </cell>
          <cell r="C392">
            <v>1787446.57167157</v>
          </cell>
          <cell r="D392">
            <v>2188494.7947114701</v>
          </cell>
          <cell r="E392">
            <v>3112928.6153058899</v>
          </cell>
          <cell r="F392">
            <v>2563726.5823826101</v>
          </cell>
          <cell r="G392">
            <v>2167106.1975840102</v>
          </cell>
          <cell r="H392">
            <v>2234025.1567739798</v>
          </cell>
          <cell r="I392">
            <v>2459299.4854800901</v>
          </cell>
          <cell r="J392">
            <v>2504760.2456203699</v>
          </cell>
          <cell r="K392">
            <v>2449663.72171142</v>
          </cell>
          <cell r="L392">
            <v>2199892.3050655602</v>
          </cell>
          <cell r="M392">
            <v>2313859.04168692</v>
          </cell>
          <cell r="N392">
            <v>2473801.4183319998</v>
          </cell>
          <cell r="O392">
            <v>2340453.3601555</v>
          </cell>
          <cell r="P392">
            <v>1790773.9684502899</v>
          </cell>
          <cell r="Q392">
            <v>2301658.8916369802</v>
          </cell>
        </row>
        <row r="393">
          <cell r="A393" t="str">
            <v>P14231</v>
          </cell>
          <cell r="B393" t="str">
            <v>sp|P14231|AT1B2_MOUSE</v>
          </cell>
          <cell r="C393">
            <v>1518381.19455985</v>
          </cell>
          <cell r="D393">
            <v>2898955.27538375</v>
          </cell>
          <cell r="E393">
            <v>1908545.45041236</v>
          </cell>
          <cell r="F393">
            <v>2400883.40215556</v>
          </cell>
          <cell r="G393">
            <v>2454200.3310625302</v>
          </cell>
          <cell r="H393">
            <v>2236844.3253221</v>
          </cell>
          <cell r="I393">
            <v>1972098.60554529</v>
          </cell>
          <cell r="J393">
            <v>2138574.0550731202</v>
          </cell>
          <cell r="K393">
            <v>2028695.53216739</v>
          </cell>
          <cell r="L393">
            <v>2166360.3233928699</v>
          </cell>
          <cell r="M393">
            <v>2502762.5980840698</v>
          </cell>
          <cell r="N393">
            <v>1956632.4084858301</v>
          </cell>
          <cell r="O393">
            <v>2521547.6542030498</v>
          </cell>
          <cell r="P393">
            <v>1803577.03453215</v>
          </cell>
          <cell r="Q393">
            <v>2026535.9798121001</v>
          </cell>
        </row>
        <row r="394">
          <cell r="A394" t="str">
            <v>P14431</v>
          </cell>
          <cell r="B394" t="str">
            <v>sp|P14431|HA19_MOUSE</v>
          </cell>
          <cell r="C394">
            <v>31055.247880706</v>
          </cell>
          <cell r="D394">
            <v>43674.492516551501</v>
          </cell>
          <cell r="E394">
            <v>22357.6448317781</v>
          </cell>
          <cell r="F394">
            <v>56266.792000735499</v>
          </cell>
          <cell r="G394">
            <v>20943.6808286099</v>
          </cell>
          <cell r="H394">
            <v>65195.088085133502</v>
          </cell>
          <cell r="I394">
            <v>11698.166906091799</v>
          </cell>
          <cell r="J394">
            <v>55867.270357461697</v>
          </cell>
          <cell r="K394">
            <v>17619.832084512898</v>
          </cell>
          <cell r="L394">
            <v>35678.785041334602</v>
          </cell>
          <cell r="M394">
            <v>50775.525349266303</v>
          </cell>
          <cell r="N394">
            <v>12111.110300471701</v>
          </cell>
          <cell r="O394">
            <v>49979.590039167197</v>
          </cell>
          <cell r="P394">
            <v>40225.392677540302</v>
          </cell>
          <cell r="Q394">
            <v>62049.466154421003</v>
          </cell>
        </row>
        <row r="395">
          <cell r="A395" t="str">
            <v>P14602</v>
          </cell>
          <cell r="B395" t="str">
            <v>sp|P14602|HSPB1_MOUSE</v>
          </cell>
          <cell r="C395">
            <v>206053.872358236</v>
          </cell>
          <cell r="D395">
            <v>50657.674739323098</v>
          </cell>
          <cell r="E395">
            <v>62016.083419857401</v>
          </cell>
          <cell r="F395">
            <v>80627.917438039294</v>
          </cell>
          <cell r="G395">
            <v>82091.589323196997</v>
          </cell>
          <cell r="H395">
            <v>63422.817465933498</v>
          </cell>
          <cell r="I395">
            <v>62041.771098218</v>
          </cell>
          <cell r="J395">
            <v>135896.743778231</v>
          </cell>
          <cell r="K395">
            <v>91452.761259318097</v>
          </cell>
          <cell r="L395">
            <v>164266.23038137201</v>
          </cell>
          <cell r="M395">
            <v>194070.19839793601</v>
          </cell>
          <cell r="N395">
            <v>176586.973222242</v>
          </cell>
          <cell r="O395">
            <v>87615.158537254203</v>
          </cell>
          <cell r="P395">
            <v>92490.872832290304</v>
          </cell>
          <cell r="Q395">
            <v>204411.27753226599</v>
          </cell>
        </row>
        <row r="396">
          <cell r="A396" t="str">
            <v>P14685</v>
          </cell>
          <cell r="B396" t="str">
            <v>sp|P14685|PSMD3_MOUSE</v>
          </cell>
          <cell r="C396">
            <v>313621.28680773301</v>
          </cell>
          <cell r="D396">
            <v>360314.47802870901</v>
          </cell>
          <cell r="E396">
            <v>322439.446291851</v>
          </cell>
          <cell r="F396">
            <v>394711.57553239499</v>
          </cell>
          <cell r="G396">
            <v>325379.42310928402</v>
          </cell>
          <cell r="H396">
            <v>385940.351612103</v>
          </cell>
          <cell r="I396">
            <v>323816.58815285802</v>
          </cell>
          <cell r="J396">
            <v>365980.17987044499</v>
          </cell>
          <cell r="K396">
            <v>371175.62354179198</v>
          </cell>
          <cell r="L396">
            <v>494879.22924555501</v>
          </cell>
          <cell r="M396">
            <v>547768.20972473605</v>
          </cell>
          <cell r="N396">
            <v>376664.26836351602</v>
          </cell>
          <cell r="O396">
            <v>400002.18973269401</v>
          </cell>
          <cell r="P396">
            <v>331935.67061164801</v>
          </cell>
          <cell r="Q396">
            <v>439404.48638283898</v>
          </cell>
        </row>
        <row r="397">
          <cell r="A397" t="str">
            <v>P14733</v>
          </cell>
          <cell r="B397" t="str">
            <v>sp|P14733|LMNB1_MOUSE</v>
          </cell>
          <cell r="C397">
            <v>191811.88643310699</v>
          </cell>
          <cell r="D397">
            <v>153415.516037113</v>
          </cell>
          <cell r="E397">
            <v>117456.28130535199</v>
          </cell>
          <cell r="F397">
            <v>163357.92626728301</v>
          </cell>
          <cell r="G397">
            <v>168924.760985979</v>
          </cell>
          <cell r="H397">
            <v>174856.570077907</v>
          </cell>
          <cell r="I397">
            <v>203134.71619367501</v>
          </cell>
          <cell r="J397">
            <v>208921.042785567</v>
          </cell>
          <cell r="K397">
            <v>220888.79189414001</v>
          </cell>
          <cell r="L397">
            <v>215604.45487631799</v>
          </cell>
          <cell r="M397">
            <v>105376.570501197</v>
          </cell>
          <cell r="N397">
            <v>193890.66768566699</v>
          </cell>
          <cell r="O397">
            <v>278627.34463743801</v>
          </cell>
          <cell r="P397">
            <v>170164.50364591501</v>
          </cell>
          <cell r="Q397">
            <v>88864.445381249796</v>
          </cell>
        </row>
        <row r="398">
          <cell r="A398" t="str">
            <v>P14824</v>
          </cell>
          <cell r="B398" t="str">
            <v>sp|P14824|ANXA6_MOUSE</v>
          </cell>
          <cell r="C398">
            <v>1823994.18928052</v>
          </cell>
          <cell r="D398">
            <v>2807305.41643281</v>
          </cell>
          <cell r="E398">
            <v>2145464.9854788501</v>
          </cell>
          <cell r="F398">
            <v>2818187.4401660901</v>
          </cell>
          <cell r="G398">
            <v>2775126.6534290798</v>
          </cell>
          <cell r="H398">
            <v>2230818.34948368</v>
          </cell>
          <cell r="I398">
            <v>2384636.95271827</v>
          </cell>
          <cell r="J398">
            <v>2822581.2040990498</v>
          </cell>
          <cell r="K398">
            <v>2305181.4966181898</v>
          </cell>
          <cell r="L398">
            <v>2051879.4175239599</v>
          </cell>
          <cell r="M398">
            <v>2557372.7082119002</v>
          </cell>
          <cell r="N398">
            <v>2606957.1734176502</v>
          </cell>
          <cell r="O398">
            <v>2804502.7408276</v>
          </cell>
          <cell r="P398">
            <v>2547067.9385862802</v>
          </cell>
          <cell r="Q398">
            <v>2027654.19556487</v>
          </cell>
        </row>
        <row r="399">
          <cell r="A399" t="str">
            <v>P14869</v>
          </cell>
          <cell r="B399" t="str">
            <v>sp|P14869|RLA0_MOUSE</v>
          </cell>
          <cell r="C399">
            <v>519425.119009313</v>
          </cell>
          <cell r="D399">
            <v>531207.07841583795</v>
          </cell>
          <cell r="E399">
            <v>769322.86172368994</v>
          </cell>
          <cell r="F399">
            <v>691742.02176670602</v>
          </cell>
          <cell r="G399">
            <v>673308.28672514204</v>
          </cell>
          <cell r="H399">
            <v>597550.86692522105</v>
          </cell>
          <cell r="I399">
            <v>785101.09916956199</v>
          </cell>
          <cell r="J399">
            <v>704841.39753503399</v>
          </cell>
          <cell r="K399">
            <v>733440.19067207503</v>
          </cell>
          <cell r="L399">
            <v>480111.227571906</v>
          </cell>
          <cell r="M399">
            <v>628713.30641930294</v>
          </cell>
          <cell r="N399">
            <v>784151.93156379298</v>
          </cell>
          <cell r="O399">
            <v>598522.26727764495</v>
          </cell>
          <cell r="P399">
            <v>706619.98402957199</v>
          </cell>
          <cell r="Q399">
            <v>583479.37726837199</v>
          </cell>
        </row>
        <row r="400">
          <cell r="A400" t="str">
            <v>P14873</v>
          </cell>
          <cell r="B400" t="str">
            <v>sp|P14873|MAP1B_MOUSE</v>
          </cell>
          <cell r="C400">
            <v>4446994.0078860102</v>
          </cell>
          <cell r="D400">
            <v>6910292.2650365504</v>
          </cell>
          <cell r="E400">
            <v>8069627.5996333798</v>
          </cell>
          <cell r="F400">
            <v>7441029.0619473001</v>
          </cell>
          <cell r="G400">
            <v>7332772.4260845399</v>
          </cell>
          <cell r="H400">
            <v>7545315.2311643995</v>
          </cell>
          <cell r="I400">
            <v>8876376.27695233</v>
          </cell>
          <cell r="J400">
            <v>7399629.7549959105</v>
          </cell>
          <cell r="K400">
            <v>7992283.3409397602</v>
          </cell>
          <cell r="L400">
            <v>7208585.0098082405</v>
          </cell>
          <cell r="M400">
            <v>7638219.57742183</v>
          </cell>
          <cell r="N400">
            <v>8224857.9552589403</v>
          </cell>
          <cell r="O400">
            <v>7071595.9993836395</v>
          </cell>
          <cell r="P400">
            <v>6963762.8295249399</v>
          </cell>
          <cell r="Q400">
            <v>7175989.4884149004</v>
          </cell>
        </row>
        <row r="401">
          <cell r="A401" t="str">
            <v>P15105</v>
          </cell>
          <cell r="B401" t="str">
            <v>sp|P15105|GLNA_MOUSE</v>
          </cell>
          <cell r="C401">
            <v>11138329.8372344</v>
          </cell>
          <cell r="D401">
            <v>12285523.888964299</v>
          </cell>
          <cell r="E401">
            <v>14193967.599836299</v>
          </cell>
          <cell r="F401">
            <v>12024867.5664618</v>
          </cell>
          <cell r="G401">
            <v>12957209.764762999</v>
          </cell>
          <cell r="H401">
            <v>11382988.827365501</v>
          </cell>
          <cell r="I401">
            <v>10852223.9295786</v>
          </cell>
          <cell r="J401">
            <v>10162389.792673299</v>
          </cell>
          <cell r="K401">
            <v>11346101.2886116</v>
          </cell>
          <cell r="L401">
            <v>10928934.9550662</v>
          </cell>
          <cell r="M401">
            <v>13326734.789565001</v>
          </cell>
          <cell r="N401">
            <v>10925236.090460001</v>
          </cell>
          <cell r="O401">
            <v>9112550.5284283906</v>
          </cell>
          <cell r="P401">
            <v>11551386.103337601</v>
          </cell>
          <cell r="Q401">
            <v>16770257.770538</v>
          </cell>
        </row>
        <row r="402">
          <cell r="A402" t="str">
            <v>P15116</v>
          </cell>
          <cell r="B402" t="str">
            <v>sp|P15116|CADH2_MOUSE</v>
          </cell>
          <cell r="C402">
            <v>455046.835141527</v>
          </cell>
          <cell r="D402">
            <v>544582.60262613196</v>
          </cell>
          <cell r="E402">
            <v>554999.1120045</v>
          </cell>
          <cell r="F402">
            <v>420770.13603954099</v>
          </cell>
          <cell r="G402">
            <v>486897.02128697903</v>
          </cell>
          <cell r="H402">
            <v>647932.50437649898</v>
          </cell>
          <cell r="I402">
            <v>320692.10447613598</v>
          </cell>
          <cell r="J402">
            <v>303203.133762774</v>
          </cell>
          <cell r="K402">
            <v>328421.04028898902</v>
          </cell>
          <cell r="L402">
            <v>595010.56092731201</v>
          </cell>
          <cell r="M402">
            <v>676988.80073658505</v>
          </cell>
          <cell r="N402">
            <v>523225.67104626098</v>
          </cell>
          <cell r="O402">
            <v>290802.24069393199</v>
          </cell>
          <cell r="P402">
            <v>509650.04476503102</v>
          </cell>
          <cell r="Q402">
            <v>98151.319672875601</v>
          </cell>
        </row>
        <row r="403">
          <cell r="A403" t="str">
            <v>P15209</v>
          </cell>
          <cell r="B403" t="str">
            <v>sp|P15209|NTRK2_MOUSE</v>
          </cell>
          <cell r="C403">
            <v>219463.51656689899</v>
          </cell>
          <cell r="D403">
            <v>154452.19574262199</v>
          </cell>
          <cell r="E403">
            <v>201923.28710758299</v>
          </cell>
          <cell r="F403">
            <v>155462.92344032999</v>
          </cell>
          <cell r="G403">
            <v>239667.011046698</v>
          </cell>
          <cell r="H403">
            <v>200330.23596418099</v>
          </cell>
          <cell r="I403">
            <v>102185.73887440401</v>
          </cell>
          <cell r="J403">
            <v>235305.92988675801</v>
          </cell>
          <cell r="K403">
            <v>205788.32157451799</v>
          </cell>
          <cell r="L403">
            <v>216025.024752097</v>
          </cell>
          <cell r="M403">
            <v>156700.27564347399</v>
          </cell>
          <cell r="N403">
            <v>225410.192435</v>
          </cell>
          <cell r="O403">
            <v>233449.647908213</v>
          </cell>
          <cell r="P403">
            <v>223245.656349959</v>
          </cell>
          <cell r="Q403">
            <v>90431.806290959605</v>
          </cell>
        </row>
        <row r="404">
          <cell r="A404" t="str">
            <v>P15379</v>
          </cell>
          <cell r="B404" t="str">
            <v>sp|P15379|CD44_MOUSE</v>
          </cell>
          <cell r="C404">
            <v>48607.4917570818</v>
          </cell>
          <cell r="D404">
            <v>51541.345272374703</v>
          </cell>
          <cell r="E404">
            <v>38812.9735040819</v>
          </cell>
          <cell r="F404">
            <v>41204.573407855001</v>
          </cell>
          <cell r="G404">
            <v>51884.827641661097</v>
          </cell>
          <cell r="H404">
            <v>39369.948837736898</v>
          </cell>
          <cell r="I404">
            <v>40765.176648415698</v>
          </cell>
          <cell r="J404">
            <v>34963.678414299997</v>
          </cell>
          <cell r="K404">
            <v>34044.775745220897</v>
          </cell>
          <cell r="L404">
            <v>46232.978439801998</v>
          </cell>
          <cell r="M404">
            <v>35896.847883545597</v>
          </cell>
          <cell r="N404">
            <v>45797.930343676599</v>
          </cell>
          <cell r="O404">
            <v>32272.1262016732</v>
          </cell>
          <cell r="P404">
            <v>43283.079944533398</v>
          </cell>
          <cell r="Q404">
            <v>38000.313769529901</v>
          </cell>
        </row>
        <row r="405">
          <cell r="A405" t="str">
            <v>P15508</v>
          </cell>
          <cell r="B405" t="str">
            <v>sp|P15508|SPTB1_MOUSE</v>
          </cell>
          <cell r="C405">
            <v>546610.17372852704</v>
          </cell>
          <cell r="D405">
            <v>704358.34698524</v>
          </cell>
          <cell r="E405">
            <v>744030.04951667797</v>
          </cell>
          <cell r="F405">
            <v>736286.02806730499</v>
          </cell>
          <cell r="G405">
            <v>754350.84623265197</v>
          </cell>
          <cell r="H405">
            <v>687658.48884779401</v>
          </cell>
          <cell r="I405">
            <v>731992.82340970903</v>
          </cell>
          <cell r="J405">
            <v>787673.14062706602</v>
          </cell>
          <cell r="K405">
            <v>690967.05462972005</v>
          </cell>
          <cell r="L405">
            <v>835441.32023749501</v>
          </cell>
          <cell r="M405">
            <v>913732.25709535205</v>
          </cell>
          <cell r="N405">
            <v>767942.10985548794</v>
          </cell>
          <cell r="O405">
            <v>817889.79691230296</v>
          </cell>
          <cell r="P405">
            <v>740027.90660146601</v>
          </cell>
          <cell r="Q405">
            <v>880585.498731161</v>
          </cell>
        </row>
        <row r="406">
          <cell r="A406" t="str">
            <v>P15532</v>
          </cell>
          <cell r="B406" t="str">
            <v>sp|P15532|NDKA_MOUSE</v>
          </cell>
          <cell r="C406">
            <v>2321840.3345778701</v>
          </cell>
          <cell r="D406">
            <v>2164270.4376834901</v>
          </cell>
          <cell r="E406">
            <v>2300148.7518190299</v>
          </cell>
          <cell r="F406">
            <v>2267482.1181361899</v>
          </cell>
          <cell r="G406">
            <v>2281903.18464348</v>
          </cell>
          <cell r="H406">
            <v>2106049.2505041999</v>
          </cell>
          <cell r="I406">
            <v>2111165.0040637599</v>
          </cell>
          <cell r="J406">
            <v>2213840.5037081302</v>
          </cell>
          <cell r="K406">
            <v>2421931.34664908</v>
          </cell>
          <cell r="L406">
            <v>1766956.97263757</v>
          </cell>
          <cell r="M406">
            <v>1837252.6729532599</v>
          </cell>
          <cell r="N406">
            <v>2043304.24085247</v>
          </cell>
          <cell r="O406">
            <v>2128437.2110579498</v>
          </cell>
          <cell r="P406">
            <v>1939182.34883854</v>
          </cell>
          <cell r="Q406">
            <v>1936977.99942075</v>
          </cell>
        </row>
        <row r="407">
          <cell r="A407" t="str">
            <v>P15864</v>
          </cell>
          <cell r="B407" t="str">
            <v>sp|P15864|H12_MOUSE</v>
          </cell>
          <cell r="C407">
            <v>508763.21651456598</v>
          </cell>
          <cell r="D407">
            <v>412294.04169156501</v>
          </cell>
          <cell r="E407">
            <v>633358.72041832597</v>
          </cell>
          <cell r="F407">
            <v>556657.10780087102</v>
          </cell>
          <cell r="G407">
            <v>631345.00530735496</v>
          </cell>
          <cell r="H407">
            <v>479045.20276825398</v>
          </cell>
          <cell r="I407">
            <v>724196.84388502198</v>
          </cell>
          <cell r="J407">
            <v>607996.547201326</v>
          </cell>
          <cell r="K407">
            <v>659681.99706440396</v>
          </cell>
          <cell r="L407">
            <v>483269.110573899</v>
          </cell>
          <cell r="M407">
            <v>498415.61095811101</v>
          </cell>
          <cell r="N407">
            <v>712106.47327143501</v>
          </cell>
          <cell r="O407">
            <v>418012.24803596002</v>
          </cell>
          <cell r="P407">
            <v>581068.41779879201</v>
          </cell>
          <cell r="Q407">
            <v>419176.97959711001</v>
          </cell>
        </row>
        <row r="408">
          <cell r="A408" t="str">
            <v>P16014</v>
          </cell>
          <cell r="B408" t="str">
            <v>sp|P16014|SCG1_MOUSE</v>
          </cell>
          <cell r="C408">
            <v>54064.569458367201</v>
          </cell>
          <cell r="D408">
            <v>62742.261914852897</v>
          </cell>
          <cell r="E408">
            <v>92586.263180964001</v>
          </cell>
          <cell r="F408">
            <v>73443.391345025797</v>
          </cell>
          <cell r="G408">
            <v>55618.952229365197</v>
          </cell>
          <cell r="H408">
            <v>47170.430331698</v>
          </cell>
          <cell r="I408">
            <v>95787.889540752396</v>
          </cell>
          <cell r="J408">
            <v>82611.514744976099</v>
          </cell>
          <cell r="K408">
            <v>86320.809597898595</v>
          </cell>
          <cell r="L408">
            <v>75972.245067612297</v>
          </cell>
          <cell r="M408">
            <v>57196.453073998498</v>
          </cell>
          <cell r="N408">
            <v>95396.093832864703</v>
          </cell>
          <cell r="O408">
            <v>49869.457352613499</v>
          </cell>
          <cell r="P408">
            <v>69952.949457291601</v>
          </cell>
          <cell r="Q408">
            <v>51077.152669501796</v>
          </cell>
        </row>
        <row r="409">
          <cell r="A409" t="str">
            <v>P16045</v>
          </cell>
          <cell r="B409" t="str">
            <v>sp|P16045|LEG1_MOUSE</v>
          </cell>
          <cell r="C409">
            <v>189091.29069944299</v>
          </cell>
          <cell r="D409">
            <v>151118.953322532</v>
          </cell>
          <cell r="E409">
            <v>208175.454813961</v>
          </cell>
          <cell r="F409">
            <v>187337.360899855</v>
          </cell>
          <cell r="G409">
            <v>161829.533263655</v>
          </cell>
          <cell r="H409">
            <v>120804.84804793401</v>
          </cell>
          <cell r="I409">
            <v>220489.23224757801</v>
          </cell>
          <cell r="J409">
            <v>174232.65391553199</v>
          </cell>
          <cell r="K409">
            <v>179616.809428762</v>
          </cell>
          <cell r="L409">
            <v>116204.152490261</v>
          </cell>
          <cell r="M409">
            <v>159248.005703562</v>
          </cell>
          <cell r="N409">
            <v>230400.26315343499</v>
          </cell>
          <cell r="O409">
            <v>159992.94367499999</v>
          </cell>
          <cell r="P409">
            <v>185000.281410536</v>
          </cell>
          <cell r="Q409">
            <v>176555.44832437701</v>
          </cell>
        </row>
        <row r="410">
          <cell r="A410" t="str">
            <v>P16054</v>
          </cell>
          <cell r="B410" t="str">
            <v>sp|P16054|KPCE_MOUSE</v>
          </cell>
          <cell r="C410">
            <v>496539.78816780797</v>
          </cell>
          <cell r="D410">
            <v>714014.15731101099</v>
          </cell>
          <cell r="E410">
            <v>691246.14330919203</v>
          </cell>
          <cell r="F410">
            <v>406863.203474604</v>
          </cell>
          <cell r="G410">
            <v>606890.38200851099</v>
          </cell>
          <cell r="H410">
            <v>505535.79057791998</v>
          </cell>
          <cell r="I410">
            <v>713089.08064616704</v>
          </cell>
          <cell r="J410">
            <v>542329.44655508106</v>
          </cell>
          <cell r="K410">
            <v>617844.30306524003</v>
          </cell>
          <cell r="L410">
            <v>517783.28407084499</v>
          </cell>
          <cell r="M410">
            <v>985508.90954072599</v>
          </cell>
          <cell r="N410">
            <v>664277.86795638001</v>
          </cell>
          <cell r="O410">
            <v>515895.57216985599</v>
          </cell>
          <cell r="P410">
            <v>599659.10585980804</v>
          </cell>
          <cell r="Q410">
            <v>446209.84277958103</v>
          </cell>
        </row>
        <row r="411">
          <cell r="A411" t="str">
            <v>P16125</v>
          </cell>
          <cell r="B411" t="str">
            <v>sp|P16125|LDHB_MOUSE</v>
          </cell>
          <cell r="C411">
            <v>23904376.798519202</v>
          </cell>
          <cell r="D411">
            <v>19613752.537425499</v>
          </cell>
          <cell r="E411">
            <v>20247818.000034701</v>
          </cell>
          <cell r="F411">
            <v>22011155.764531799</v>
          </cell>
          <cell r="G411">
            <v>20060650.053753801</v>
          </cell>
          <cell r="H411">
            <v>18174427.199345801</v>
          </cell>
          <cell r="I411">
            <v>21452309.206248101</v>
          </cell>
          <cell r="J411">
            <v>20653917.702996001</v>
          </cell>
          <cell r="K411">
            <v>22367877.2709575</v>
          </cell>
          <cell r="L411">
            <v>17666613.012886502</v>
          </cell>
          <cell r="M411">
            <v>17907170.893584799</v>
          </cell>
          <cell r="N411">
            <v>21716111.489069499</v>
          </cell>
          <cell r="O411">
            <v>22480639.540167999</v>
          </cell>
          <cell r="P411">
            <v>23006345.0422455</v>
          </cell>
          <cell r="Q411">
            <v>19793121.537976</v>
          </cell>
        </row>
        <row r="412">
          <cell r="A412" t="str">
            <v>P16254</v>
          </cell>
          <cell r="B412" t="str">
            <v>sp|P16254|SRP14_MOUSE</v>
          </cell>
          <cell r="C412">
            <v>73548.823626369805</v>
          </cell>
          <cell r="D412">
            <v>80156.848921061304</v>
          </cell>
          <cell r="E412">
            <v>39252.819161946398</v>
          </cell>
          <cell r="F412">
            <v>7076.9594649332703</v>
          </cell>
          <cell r="G412">
            <v>17291.3420036227</v>
          </cell>
          <cell r="H412">
            <v>34226.139507195701</v>
          </cell>
          <cell r="I412">
            <v>70157.065828417501</v>
          </cell>
          <cell r="J412">
            <v>51003.725042843202</v>
          </cell>
          <cell r="K412">
            <v>36963.559513282598</v>
          </cell>
          <cell r="L412">
            <v>36857.592355323301</v>
          </cell>
          <cell r="M412">
            <v>24198.807527259301</v>
          </cell>
          <cell r="N412">
            <v>39516.729418363902</v>
          </cell>
          <cell r="O412">
            <v>52519.7578456146</v>
          </cell>
          <cell r="P412">
            <v>49752.401706794102</v>
          </cell>
          <cell r="Q412">
            <v>41936.782352192902</v>
          </cell>
        </row>
        <row r="413">
          <cell r="A413" t="str">
            <v>P16330</v>
          </cell>
          <cell r="B413" t="str">
            <v>sp|P16330|CN37_MOUSE</v>
          </cell>
          <cell r="C413">
            <v>24955484.387809802</v>
          </cell>
          <cell r="D413">
            <v>31978375.143629901</v>
          </cell>
          <cell r="E413">
            <v>37534416.673341997</v>
          </cell>
          <cell r="F413">
            <v>33492453.807482298</v>
          </cell>
          <cell r="G413">
            <v>31344174.0063444</v>
          </cell>
          <cell r="H413">
            <v>26072321.296163399</v>
          </cell>
          <cell r="I413">
            <v>33759656.990079902</v>
          </cell>
          <cell r="J413">
            <v>31070127.6852438</v>
          </cell>
          <cell r="K413">
            <v>30494363.845758598</v>
          </cell>
          <cell r="L413">
            <v>28145104.702883299</v>
          </cell>
          <cell r="M413">
            <v>32608800.986984901</v>
          </cell>
          <cell r="N413">
            <v>35330310.135364801</v>
          </cell>
          <cell r="O413">
            <v>25381044.598808799</v>
          </cell>
          <cell r="P413">
            <v>34586888.508340403</v>
          </cell>
          <cell r="Q413">
            <v>28582660.584654599</v>
          </cell>
        </row>
        <row r="414">
          <cell r="A414" t="str">
            <v>P16332</v>
          </cell>
          <cell r="B414" t="str">
            <v>sp|P16332|MUTA_MOUSE</v>
          </cell>
          <cell r="C414">
            <v>255474.31663004999</v>
          </cell>
          <cell r="D414">
            <v>227648.31760752801</v>
          </cell>
          <cell r="E414">
            <v>286839.62962317403</v>
          </cell>
          <cell r="F414">
            <v>220402.88320984101</v>
          </cell>
          <cell r="G414">
            <v>179432.52244419901</v>
          </cell>
          <cell r="H414">
            <v>225034.54027772899</v>
          </cell>
          <cell r="I414">
            <v>242240.005172579</v>
          </cell>
          <cell r="J414">
            <v>238790.419018304</v>
          </cell>
          <cell r="K414">
            <v>192454.914291411</v>
          </cell>
          <cell r="L414">
            <v>248542.905050876</v>
          </cell>
          <cell r="M414">
            <v>197400.983027846</v>
          </cell>
          <cell r="N414">
            <v>302581.60673453001</v>
          </cell>
          <cell r="O414">
            <v>216555.97165818</v>
          </cell>
          <cell r="P414">
            <v>293553.05950703198</v>
          </cell>
          <cell r="Q414">
            <v>206432.58074238201</v>
          </cell>
        </row>
        <row r="415">
          <cell r="A415" t="str">
            <v>P16381</v>
          </cell>
          <cell r="B415" t="str">
            <v>sp|P16381|DDX3L_MOUSE</v>
          </cell>
          <cell r="C415">
            <v>37948.291658269103</v>
          </cell>
          <cell r="D415">
            <v>46988.799193528997</v>
          </cell>
          <cell r="E415">
            <v>58209.827276029297</v>
          </cell>
          <cell r="F415">
            <v>43064.616350741599</v>
          </cell>
          <cell r="G415">
            <v>56717.446706759802</v>
          </cell>
          <cell r="H415">
            <v>45095.650129229398</v>
          </cell>
          <cell r="I415">
            <v>59896.829578387304</v>
          </cell>
          <cell r="J415">
            <v>41789.421212875997</v>
          </cell>
          <cell r="K415">
            <v>38411.113468735399</v>
          </cell>
          <cell r="L415">
            <v>38054.557765400197</v>
          </cell>
          <cell r="M415">
            <v>15828.8047680483</v>
          </cell>
          <cell r="N415">
            <v>61203.234041776399</v>
          </cell>
          <cell r="O415">
            <v>39786.071351443199</v>
          </cell>
          <cell r="P415">
            <v>64003.928049217197</v>
          </cell>
          <cell r="Q415">
            <v>46646.385583789197</v>
          </cell>
        </row>
        <row r="416">
          <cell r="A416" t="str">
            <v>P16388</v>
          </cell>
          <cell r="B416" t="str">
            <v>sp|P16388|KCNA1_MOUSE</v>
          </cell>
          <cell r="C416">
            <v>8269.4381751598794</v>
          </cell>
          <cell r="D416">
            <v>6824.90316318435</v>
          </cell>
          <cell r="E416">
            <v>4179.2793435781696</v>
          </cell>
          <cell r="F416">
            <v>5381.3225790843899</v>
          </cell>
          <cell r="G416">
            <v>7873.25634859817</v>
          </cell>
          <cell r="H416">
            <v>6364.7506584637104</v>
          </cell>
          <cell r="I416">
            <v>8494.3830333623391</v>
          </cell>
          <cell r="J416">
            <v>4129.0865289264602</v>
          </cell>
          <cell r="K416">
            <v>8942.7403441989609</v>
          </cell>
          <cell r="L416">
            <v>4028.8657419559499</v>
          </cell>
          <cell r="M416">
            <v>3494.2870045906998</v>
          </cell>
          <cell r="N416">
            <v>852.60278472535401</v>
          </cell>
          <cell r="O416">
            <v>3557.0323392150699</v>
          </cell>
          <cell r="P416">
            <v>8444.1815981749005</v>
          </cell>
          <cell r="Q416">
            <v>623.80772027188402</v>
          </cell>
        </row>
        <row r="417">
          <cell r="A417" t="str">
            <v>P16460</v>
          </cell>
          <cell r="B417" t="str">
            <v>sp|P16460|ASSY_MOUSE</v>
          </cell>
          <cell r="C417">
            <v>453097.81646812201</v>
          </cell>
          <cell r="D417">
            <v>531502.03940147697</v>
          </cell>
          <cell r="E417">
            <v>381844.116411453</v>
          </cell>
          <cell r="F417">
            <v>559550.73706940503</v>
          </cell>
          <cell r="G417">
            <v>501015.34279202903</v>
          </cell>
          <cell r="H417">
            <v>566447.35672097595</v>
          </cell>
          <cell r="I417">
            <v>419646.04371348902</v>
          </cell>
          <cell r="J417">
            <v>472787.88648520998</v>
          </cell>
          <cell r="K417">
            <v>479482.28645804699</v>
          </cell>
          <cell r="L417">
            <v>440952.49843848898</v>
          </cell>
          <cell r="M417">
            <v>461523.72976799798</v>
          </cell>
          <cell r="N417">
            <v>417868.63504561101</v>
          </cell>
          <cell r="O417">
            <v>546396.40482618497</v>
          </cell>
          <cell r="P417">
            <v>599869.35567535495</v>
          </cell>
          <cell r="Q417">
            <v>447053.12649301498</v>
          </cell>
        </row>
        <row r="418">
          <cell r="A418" t="str">
            <v>P16546</v>
          </cell>
          <cell r="B418" t="str">
            <v>sp|P16546|SPTN1_MOUSE</v>
          </cell>
          <cell r="C418">
            <v>34465784.065320998</v>
          </cell>
          <cell r="D418">
            <v>42942774.648378603</v>
          </cell>
          <cell r="E418">
            <v>43177966.634084001</v>
          </cell>
          <cell r="F418">
            <v>45470303.277496897</v>
          </cell>
          <cell r="G418">
            <v>44983004.696801201</v>
          </cell>
          <cell r="H418">
            <v>46295193.019159898</v>
          </cell>
          <cell r="I418">
            <v>41858086.288192503</v>
          </cell>
          <cell r="J418">
            <v>47046829.359526299</v>
          </cell>
          <cell r="K418">
            <v>42037089.605384298</v>
          </cell>
          <cell r="L418">
            <v>45791137.881403998</v>
          </cell>
          <cell r="M418">
            <v>48806396.997364998</v>
          </cell>
          <cell r="N418">
            <v>39944065.829045199</v>
          </cell>
          <cell r="O418">
            <v>48301214.036907896</v>
          </cell>
          <cell r="P418">
            <v>41764560.432267196</v>
          </cell>
          <cell r="Q418">
            <v>43193545.782707803</v>
          </cell>
        </row>
        <row r="419">
          <cell r="A419" t="str">
            <v>P16627</v>
          </cell>
          <cell r="B419" t="str">
            <v>sp|P16627|HS71L_MOUSE</v>
          </cell>
          <cell r="C419">
            <v>302465.33994342998</v>
          </cell>
          <cell r="D419">
            <v>284008.29025581299</v>
          </cell>
          <cell r="E419">
            <v>200641.30769440901</v>
          </cell>
          <cell r="F419">
            <v>262743.79571046802</v>
          </cell>
          <cell r="G419">
            <v>238075.704206911</v>
          </cell>
          <cell r="H419">
            <v>318950.543315513</v>
          </cell>
          <cell r="I419">
            <v>247938.308835081</v>
          </cell>
          <cell r="J419">
            <v>276751.45926799002</v>
          </cell>
          <cell r="K419">
            <v>209104.80701689699</v>
          </cell>
          <cell r="L419">
            <v>299280.23602517502</v>
          </cell>
          <cell r="M419">
            <v>302323.71463117498</v>
          </cell>
          <cell r="N419">
            <v>288745.24585995998</v>
          </cell>
          <cell r="O419">
            <v>357245.96827695199</v>
          </cell>
          <cell r="P419">
            <v>274692.86497351399</v>
          </cell>
          <cell r="Q419">
            <v>310562.23681960901</v>
          </cell>
        </row>
        <row r="420">
          <cell r="A420" t="str">
            <v>P16858</v>
          </cell>
          <cell r="B420" t="str">
            <v>sp|P16858|G3P_MOUSE</v>
          </cell>
          <cell r="C420">
            <v>54280397.745714404</v>
          </cell>
          <cell r="D420">
            <v>43646443.984730497</v>
          </cell>
          <cell r="E420">
            <v>65985646.944360599</v>
          </cell>
          <cell r="F420">
            <v>53303736.545189299</v>
          </cell>
          <cell r="G420">
            <v>53365943.345494397</v>
          </cell>
          <cell r="H420">
            <v>46712558.520661198</v>
          </cell>
          <cell r="I420">
            <v>67575346.004028901</v>
          </cell>
          <cell r="J420">
            <v>44559053.991029799</v>
          </cell>
          <cell r="K420">
            <v>63465080.884813301</v>
          </cell>
          <cell r="L420">
            <v>39741509.140782498</v>
          </cell>
          <cell r="M420">
            <v>38773154.476242699</v>
          </cell>
          <cell r="N420">
            <v>60217026.3156657</v>
          </cell>
          <cell r="O420">
            <v>43953335.110281199</v>
          </cell>
          <cell r="P420">
            <v>51655464.1101631</v>
          </cell>
          <cell r="Q420">
            <v>32330664.5687913</v>
          </cell>
        </row>
        <row r="421">
          <cell r="A421" t="str">
            <v>P17047</v>
          </cell>
          <cell r="B421" t="str">
            <v>sp|P17047|LAMP2_MOUSE</v>
          </cell>
          <cell r="C421">
            <v>84979.377571332807</v>
          </cell>
          <cell r="D421">
            <v>8437.7271356463298</v>
          </cell>
          <cell r="E421">
            <v>88159.813159413403</v>
          </cell>
          <cell r="F421">
            <v>34701.956563836502</v>
          </cell>
          <cell r="G421">
            <v>85892.349826620601</v>
          </cell>
          <cell r="H421">
            <v>2345.8885894180798</v>
          </cell>
          <cell r="I421">
            <v>66883.342278865806</v>
          </cell>
          <cell r="J421">
            <v>39580.101785886603</v>
          </cell>
          <cell r="K421">
            <v>45172.916732492296</v>
          </cell>
          <cell r="L421">
            <v>13830.2775606538</v>
          </cell>
          <cell r="M421">
            <v>39997.564325724503</v>
          </cell>
          <cell r="N421">
            <v>73990.6966618726</v>
          </cell>
          <cell r="O421">
            <v>39381.722070613097</v>
          </cell>
          <cell r="P421">
            <v>63392.745717371399</v>
          </cell>
          <cell r="Q421">
            <v>6719.0227345961202</v>
          </cell>
        </row>
        <row r="422">
          <cell r="A422" t="str">
            <v>P17156</v>
          </cell>
          <cell r="B422" t="str">
            <v>sp|P17156|HSP72_MOUSE</v>
          </cell>
          <cell r="C422">
            <v>1088231.9723404299</v>
          </cell>
          <cell r="D422">
            <v>1146083.2222931799</v>
          </cell>
          <cell r="E422">
            <v>1076872.0032194499</v>
          </cell>
          <cell r="F422">
            <v>1122066.0901482501</v>
          </cell>
          <cell r="G422">
            <v>1042380.44578761</v>
          </cell>
          <cell r="H422">
            <v>1297481.47482131</v>
          </cell>
          <cell r="I422">
            <v>1148690.15629531</v>
          </cell>
          <cell r="J422">
            <v>1331990.6813719801</v>
          </cell>
          <cell r="K422">
            <v>1177111.4410571</v>
          </cell>
          <cell r="L422">
            <v>1273046.6978651099</v>
          </cell>
          <cell r="M422">
            <v>1343064.456521</v>
          </cell>
          <cell r="N422">
            <v>1210671.3029783999</v>
          </cell>
          <cell r="O422">
            <v>1420024.99886601</v>
          </cell>
          <cell r="P422">
            <v>1237343.72040216</v>
          </cell>
          <cell r="Q422">
            <v>1298278.9997311099</v>
          </cell>
        </row>
        <row r="423">
          <cell r="A423" t="str">
            <v>P17182</v>
          </cell>
          <cell r="B423" t="str">
            <v>sp|P17182|ENOA_MOUSE</v>
          </cell>
          <cell r="C423">
            <v>8100938.3741799397</v>
          </cell>
          <cell r="D423">
            <v>17863656.1378011</v>
          </cell>
          <cell r="E423">
            <v>25856943.864564799</v>
          </cell>
          <cell r="F423">
            <v>21233605.153235499</v>
          </cell>
          <cell r="G423">
            <v>18194986.645768899</v>
          </cell>
          <cell r="H423">
            <v>18707996.458143</v>
          </cell>
          <cell r="I423">
            <v>21573705.751735698</v>
          </cell>
          <cell r="J423">
            <v>19978013.6899276</v>
          </cell>
          <cell r="K423">
            <v>21602611.967308398</v>
          </cell>
          <cell r="L423">
            <v>16511299.897895901</v>
          </cell>
          <cell r="M423">
            <v>18463208.8707917</v>
          </cell>
          <cell r="N423">
            <v>19955472.670814801</v>
          </cell>
          <cell r="O423">
            <v>16738743.258657699</v>
          </cell>
          <cell r="P423">
            <v>21408392.098625299</v>
          </cell>
          <cell r="Q423">
            <v>19421541.5751798</v>
          </cell>
        </row>
        <row r="424">
          <cell r="A424" t="str">
            <v>P17183</v>
          </cell>
          <cell r="B424" t="str">
            <v>sp|P17183|ENOG_MOUSE</v>
          </cell>
          <cell r="C424">
            <v>12874436.6621331</v>
          </cell>
          <cell r="D424">
            <v>14997082.8879965</v>
          </cell>
          <cell r="E424">
            <v>14873071.8141283</v>
          </cell>
          <cell r="F424">
            <v>12656662.193166601</v>
          </cell>
          <cell r="G424">
            <v>12577987.7550455</v>
          </cell>
          <cell r="H424">
            <v>12559583.514495</v>
          </cell>
          <cell r="I424">
            <v>14330399.6023362</v>
          </cell>
          <cell r="J424">
            <v>15597527.6449678</v>
          </cell>
          <cell r="K424">
            <v>10880360.678034</v>
          </cell>
          <cell r="L424">
            <v>13910970.162309101</v>
          </cell>
          <cell r="M424">
            <v>13018871.416912099</v>
          </cell>
          <cell r="N424">
            <v>13950401.879418099</v>
          </cell>
          <cell r="O424">
            <v>10337670.7806342</v>
          </cell>
          <cell r="P424">
            <v>13034014.2467888</v>
          </cell>
          <cell r="Q424">
            <v>13439105.463230399</v>
          </cell>
        </row>
        <row r="425">
          <cell r="A425" t="str">
            <v>P17426</v>
          </cell>
          <cell r="B425" t="str">
            <v>sp|P17426|AP2A1_MOUSE</v>
          </cell>
          <cell r="C425">
            <v>6707272.92945877</v>
          </cell>
          <cell r="D425">
            <v>7175258.7672838503</v>
          </cell>
          <cell r="E425">
            <v>7253874.0491188001</v>
          </cell>
          <cell r="F425">
            <v>7092727.1916945204</v>
          </cell>
          <cell r="G425">
            <v>7461074.6337388996</v>
          </cell>
          <cell r="H425">
            <v>7858736.4017250203</v>
          </cell>
          <cell r="I425">
            <v>7642826.8856232204</v>
          </cell>
          <cell r="J425">
            <v>7150032.9928836199</v>
          </cell>
          <cell r="K425">
            <v>6906486.7891997602</v>
          </cell>
          <cell r="L425">
            <v>7054621.4259569896</v>
          </cell>
          <cell r="M425">
            <v>7820669.0942436196</v>
          </cell>
          <cell r="N425">
            <v>7641818.2632112503</v>
          </cell>
          <cell r="O425">
            <v>8136844.7469234103</v>
          </cell>
          <cell r="P425">
            <v>7516853.5287578199</v>
          </cell>
          <cell r="Q425">
            <v>7245371.92441124</v>
          </cell>
        </row>
        <row r="426">
          <cell r="A426" t="str">
            <v>P17427</v>
          </cell>
          <cell r="B426" t="str">
            <v>sp|P17427|AP2A2_MOUSE</v>
          </cell>
          <cell r="C426">
            <v>5429088.4365654998</v>
          </cell>
          <cell r="D426">
            <v>5786111.2298290003</v>
          </cell>
          <cell r="E426">
            <v>5479737.5701200301</v>
          </cell>
          <cell r="F426">
            <v>4823934.97687745</v>
          </cell>
          <cell r="G426">
            <v>6054493.10304265</v>
          </cell>
          <cell r="H426">
            <v>6271259.5492427703</v>
          </cell>
          <cell r="I426">
            <v>4948860.9202483902</v>
          </cell>
          <cell r="J426">
            <v>5580462.6813854799</v>
          </cell>
          <cell r="K426">
            <v>4887230.0422555497</v>
          </cell>
          <cell r="L426">
            <v>5452389.5930017997</v>
          </cell>
          <cell r="M426">
            <v>5211290.98769187</v>
          </cell>
          <cell r="N426">
            <v>5946332.9161103703</v>
          </cell>
          <cell r="O426">
            <v>5233843.2432904001</v>
          </cell>
          <cell r="P426">
            <v>5458994.8868159298</v>
          </cell>
          <cell r="Q426">
            <v>5665127.7033757698</v>
          </cell>
        </row>
        <row r="427">
          <cell r="A427" t="str">
            <v>P17563</v>
          </cell>
          <cell r="B427" t="str">
            <v>sp|P17563|SBP1_MOUSE</v>
          </cell>
          <cell r="C427">
            <v>136049.34013609099</v>
          </cell>
          <cell r="D427">
            <v>225916.73655789599</v>
          </cell>
          <cell r="E427">
            <v>208912.01203194499</v>
          </cell>
          <cell r="F427">
            <v>244005.33916009901</v>
          </cell>
          <cell r="G427">
            <v>232966.59708873299</v>
          </cell>
          <cell r="H427">
            <v>345713.15026385197</v>
          </cell>
          <cell r="I427">
            <v>288776.07322575198</v>
          </cell>
          <cell r="J427">
            <v>294502.83359125798</v>
          </cell>
          <cell r="K427">
            <v>232637.97761243201</v>
          </cell>
          <cell r="L427">
            <v>216029.426846313</v>
          </cell>
          <cell r="M427">
            <v>228704.14895039101</v>
          </cell>
          <cell r="N427">
            <v>259628.281366638</v>
          </cell>
          <cell r="O427">
            <v>271605.81737357401</v>
          </cell>
          <cell r="P427">
            <v>334366.01357573899</v>
          </cell>
          <cell r="Q427">
            <v>224201.179400455</v>
          </cell>
        </row>
        <row r="428">
          <cell r="A428" t="str">
            <v>P17665</v>
          </cell>
          <cell r="B428" t="str">
            <v>sp|P17665|COX7C_MOUSE</v>
          </cell>
          <cell r="C428">
            <v>690358.45988340001</v>
          </cell>
          <cell r="D428">
            <v>1042844.96512088</v>
          </cell>
          <cell r="E428">
            <v>1295017.3522928599</v>
          </cell>
          <cell r="F428">
            <v>1410984.91531949</v>
          </cell>
          <cell r="G428">
            <v>1301856.80502569</v>
          </cell>
          <cell r="H428">
            <v>1267447.79567343</v>
          </cell>
          <cell r="I428">
            <v>1035704.91806621</v>
          </cell>
          <cell r="J428">
            <v>1127121.81936829</v>
          </cell>
          <cell r="K428">
            <v>921794.97541366005</v>
          </cell>
          <cell r="L428">
            <v>882687.19831660797</v>
          </cell>
          <cell r="M428">
            <v>1216782.94394323</v>
          </cell>
          <cell r="N428">
            <v>879362.70384936</v>
          </cell>
          <cell r="O428">
            <v>1005719.7674233</v>
          </cell>
          <cell r="P428">
            <v>1138129.1021004401</v>
          </cell>
          <cell r="Q428">
            <v>1054657.84257012</v>
          </cell>
        </row>
        <row r="429">
          <cell r="A429" t="str">
            <v>P17710</v>
          </cell>
          <cell r="B429" t="str">
            <v>sp|P17710|HXK1_MOUSE</v>
          </cell>
          <cell r="C429">
            <v>42650371.201036498</v>
          </cell>
          <cell r="D429">
            <v>33761426.845056802</v>
          </cell>
          <cell r="E429">
            <v>37915294.012120202</v>
          </cell>
          <cell r="F429">
            <v>38693293.716353901</v>
          </cell>
          <cell r="G429">
            <v>33916396.758904502</v>
          </cell>
          <cell r="H429">
            <v>40616809.208771303</v>
          </cell>
          <cell r="I429">
            <v>36377347.326772399</v>
          </cell>
          <cell r="J429">
            <v>36881553.485932797</v>
          </cell>
          <cell r="K429">
            <v>36919794.294578798</v>
          </cell>
          <cell r="L429">
            <v>38033979.196480699</v>
          </cell>
          <cell r="M429">
            <v>38228138.144561298</v>
          </cell>
          <cell r="N429">
            <v>35867608.685673401</v>
          </cell>
          <cell r="O429">
            <v>38401212.896308497</v>
          </cell>
          <cell r="P429">
            <v>41009662.191420197</v>
          </cell>
          <cell r="Q429">
            <v>39936248.286140002</v>
          </cell>
        </row>
        <row r="430">
          <cell r="A430" t="str">
            <v>P17742</v>
          </cell>
          <cell r="B430" t="str">
            <v>sp|P17742|PPIA_MOUSE</v>
          </cell>
          <cell r="C430">
            <v>10939159.9525939</v>
          </cell>
          <cell r="D430">
            <v>13186385.1177436</v>
          </cell>
          <cell r="E430">
            <v>16528052.9266387</v>
          </cell>
          <cell r="F430">
            <v>14316496.5126043</v>
          </cell>
          <cell r="G430">
            <v>13534591.802742001</v>
          </cell>
          <cell r="H430">
            <v>12985989.202840799</v>
          </cell>
          <cell r="I430">
            <v>14477613.1614375</v>
          </cell>
          <cell r="J430">
            <v>13238654.9510251</v>
          </cell>
          <cell r="K430">
            <v>13406863.5436568</v>
          </cell>
          <cell r="L430">
            <v>11810140.4708916</v>
          </cell>
          <cell r="M430">
            <v>13233800.3785838</v>
          </cell>
          <cell r="N430">
            <v>14250349.107314</v>
          </cell>
          <cell r="O430">
            <v>11445766.066514</v>
          </cell>
          <cell r="P430">
            <v>13659045.043250799</v>
          </cell>
          <cell r="Q430">
            <v>12122582.737709699</v>
          </cell>
        </row>
        <row r="431">
          <cell r="A431" t="str">
            <v>P17751</v>
          </cell>
          <cell r="B431" t="str">
            <v>sp|P17751|TPIS_MOUSE</v>
          </cell>
          <cell r="C431">
            <v>23975731.2084108</v>
          </cell>
          <cell r="D431">
            <v>21098293.387759101</v>
          </cell>
          <cell r="E431">
            <v>31070513.4555148</v>
          </cell>
          <cell r="F431">
            <v>24938383.730832402</v>
          </cell>
          <cell r="G431">
            <v>20967898.227067199</v>
          </cell>
          <cell r="H431">
            <v>20721498.616434898</v>
          </cell>
          <cell r="I431">
            <v>28822999.750476401</v>
          </cell>
          <cell r="J431">
            <v>22886623.920078699</v>
          </cell>
          <cell r="K431">
            <v>27054423.897496399</v>
          </cell>
          <cell r="L431">
            <v>20361011.465781</v>
          </cell>
          <cell r="M431">
            <v>20146049.145384401</v>
          </cell>
          <cell r="N431">
            <v>28515337.375761501</v>
          </cell>
          <cell r="O431">
            <v>21363921.106021501</v>
          </cell>
          <cell r="P431">
            <v>24775788.9385572</v>
          </cell>
          <cell r="Q431">
            <v>19519165.892870501</v>
          </cell>
        </row>
        <row r="432">
          <cell r="A432" t="str">
            <v>P17809</v>
          </cell>
          <cell r="B432" t="str">
            <v>sp|P17809|GTR1_MOUSE</v>
          </cell>
          <cell r="C432">
            <v>537081.81348940998</v>
          </cell>
          <cell r="D432">
            <v>714189.11285647505</v>
          </cell>
          <cell r="E432">
            <v>524170.90706211701</v>
          </cell>
          <cell r="F432">
            <v>591724.78338952898</v>
          </cell>
          <cell r="G432">
            <v>647464.38106806902</v>
          </cell>
          <cell r="H432">
            <v>928255.987151006</v>
          </cell>
          <cell r="I432">
            <v>598056.48026108195</v>
          </cell>
          <cell r="J432">
            <v>853989.23755047598</v>
          </cell>
          <cell r="K432">
            <v>480126.83780985</v>
          </cell>
          <cell r="L432">
            <v>826572.68627104396</v>
          </cell>
          <cell r="M432">
            <v>666589.01980099001</v>
          </cell>
          <cell r="N432">
            <v>580764.64923958899</v>
          </cell>
          <cell r="O432">
            <v>861653.11720925104</v>
          </cell>
          <cell r="P432">
            <v>586847.55803746404</v>
          </cell>
          <cell r="Q432">
            <v>803752.64290783997</v>
          </cell>
        </row>
        <row r="433">
          <cell r="A433" t="str">
            <v>P17879</v>
          </cell>
          <cell r="B433" t="str">
            <v>sp|P17879|HS71B_MOUSE</v>
          </cell>
          <cell r="C433">
            <v>351403.37872139399</v>
          </cell>
          <cell r="D433">
            <v>383077.99123148702</v>
          </cell>
          <cell r="E433">
            <v>271339.47431686299</v>
          </cell>
          <cell r="F433">
            <v>371678.01335082098</v>
          </cell>
          <cell r="G433">
            <v>361047.64245226001</v>
          </cell>
          <cell r="H433">
            <v>411150.23362433998</v>
          </cell>
          <cell r="I433">
            <v>360792.12843675999</v>
          </cell>
          <cell r="J433">
            <v>368740.12847295799</v>
          </cell>
          <cell r="K433">
            <v>324445.04308451101</v>
          </cell>
          <cell r="L433">
            <v>409088.16584829299</v>
          </cell>
          <cell r="M433">
            <v>389839.71901400498</v>
          </cell>
          <cell r="N433">
            <v>407453.56156182801</v>
          </cell>
          <cell r="O433">
            <v>397287.23014337401</v>
          </cell>
          <cell r="P433">
            <v>394103.403144354</v>
          </cell>
          <cell r="Q433">
            <v>362828.820633522</v>
          </cell>
        </row>
        <row r="434">
          <cell r="A434" t="str">
            <v>P18052</v>
          </cell>
          <cell r="B434" t="str">
            <v>sp|P18052|PTPRA_MOUSE</v>
          </cell>
          <cell r="C434">
            <v>191341.10676649</v>
          </cell>
          <cell r="D434">
            <v>171594.81044343501</v>
          </cell>
          <cell r="E434">
            <v>212349.34697640999</v>
          </cell>
          <cell r="F434">
            <v>169577.360790023</v>
          </cell>
          <cell r="G434">
            <v>205323.279860254</v>
          </cell>
          <cell r="H434">
            <v>165172.54072538001</v>
          </cell>
          <cell r="I434">
            <v>160661.69394290901</v>
          </cell>
          <cell r="J434">
            <v>182238.56347765401</v>
          </cell>
          <cell r="K434">
            <v>263223.554800132</v>
          </cell>
          <cell r="L434">
            <v>206637.70429529899</v>
          </cell>
          <cell r="M434">
            <v>189379.099616619</v>
          </cell>
          <cell r="N434">
            <v>216511.10997442401</v>
          </cell>
          <cell r="O434">
            <v>196698.28436920699</v>
          </cell>
          <cell r="P434">
            <v>210346.27630874701</v>
          </cell>
          <cell r="Q434">
            <v>210391.84280533399</v>
          </cell>
        </row>
        <row r="435">
          <cell r="A435" t="str">
            <v>P18242</v>
          </cell>
          <cell r="B435" t="str">
            <v>sp|P18242|CATD_MOUSE</v>
          </cell>
          <cell r="C435">
            <v>1022005.09739162</v>
          </cell>
          <cell r="D435">
            <v>855641.79866428894</v>
          </cell>
          <cell r="E435">
            <v>1351876.3098881899</v>
          </cell>
          <cell r="F435">
            <v>1042940.9485592</v>
          </cell>
          <cell r="G435">
            <v>1008659.46384585</v>
          </cell>
          <cell r="H435">
            <v>1053397.7553258799</v>
          </cell>
          <cell r="I435">
            <v>1248948.4294848701</v>
          </cell>
          <cell r="J435">
            <v>1059349.1898431999</v>
          </cell>
          <cell r="K435">
            <v>1042642.3888786701</v>
          </cell>
          <cell r="L435">
            <v>890070.66388460796</v>
          </cell>
          <cell r="M435">
            <v>1064074.1819014</v>
          </cell>
          <cell r="N435">
            <v>1425294.66171663</v>
          </cell>
          <cell r="O435">
            <v>929747.76100552594</v>
          </cell>
          <cell r="P435">
            <v>1288834.6874534299</v>
          </cell>
          <cell r="Q435">
            <v>965381.45127524296</v>
          </cell>
        </row>
        <row r="436">
          <cell r="A436" t="str">
            <v>P18572</v>
          </cell>
          <cell r="B436" t="str">
            <v>sp|P18572|BASI_MOUSE</v>
          </cell>
          <cell r="C436">
            <v>1615081.0888143899</v>
          </cell>
          <cell r="D436">
            <v>2119732.5615677801</v>
          </cell>
          <cell r="E436">
            <v>2254206.7779750801</v>
          </cell>
          <cell r="F436">
            <v>2057868.77014706</v>
          </cell>
          <cell r="G436">
            <v>2175260.2135970499</v>
          </cell>
          <cell r="H436">
            <v>2041046.1079518099</v>
          </cell>
          <cell r="I436">
            <v>2324319.8626794298</v>
          </cell>
          <cell r="J436">
            <v>2161779.0141019798</v>
          </cell>
          <cell r="K436">
            <v>2287208.61368596</v>
          </cell>
          <cell r="L436">
            <v>2092734.4388816</v>
          </cell>
          <cell r="M436">
            <v>2043786.4504748499</v>
          </cell>
          <cell r="N436">
            <v>1835080.18728501</v>
          </cell>
          <cell r="O436">
            <v>2342376.5390442801</v>
          </cell>
          <cell r="P436">
            <v>2431940.80529356</v>
          </cell>
          <cell r="Q436">
            <v>2041335.3873532999</v>
          </cell>
        </row>
        <row r="437">
          <cell r="A437" t="str">
            <v>P18760</v>
          </cell>
          <cell r="B437" t="str">
            <v>sp|P18760|COF1_MOUSE</v>
          </cell>
          <cell r="C437">
            <v>3179211.6375400098</v>
          </cell>
          <cell r="D437">
            <v>4008393.74437419</v>
          </cell>
          <cell r="E437">
            <v>5598529.1403375296</v>
          </cell>
          <cell r="F437">
            <v>5050167.8708332097</v>
          </cell>
          <cell r="G437">
            <v>4594097.0765929297</v>
          </cell>
          <cell r="H437">
            <v>4099115.9968773001</v>
          </cell>
          <cell r="I437">
            <v>4626022.8481698297</v>
          </cell>
          <cell r="J437">
            <v>4248342.0293111</v>
          </cell>
          <cell r="K437">
            <v>4695618.0711051999</v>
          </cell>
          <cell r="L437">
            <v>3911278.7646041298</v>
          </cell>
          <cell r="M437">
            <v>4407186.1894025505</v>
          </cell>
          <cell r="N437">
            <v>4459826.1770740999</v>
          </cell>
          <cell r="O437">
            <v>3523683.7709637899</v>
          </cell>
          <cell r="P437">
            <v>4631682.4770699497</v>
          </cell>
          <cell r="Q437">
            <v>3989423.79662957</v>
          </cell>
        </row>
        <row r="438">
          <cell r="A438" t="str">
            <v>P18872</v>
          </cell>
          <cell r="B438" t="str">
            <v>sp|P18872|GNAO_MOUSE</v>
          </cell>
          <cell r="C438">
            <v>33758472.930539399</v>
          </cell>
          <cell r="D438">
            <v>31793924.4412033</v>
          </cell>
          <cell r="E438">
            <v>32046810.5832933</v>
          </cell>
          <cell r="F438">
            <v>36282353.792004302</v>
          </cell>
          <cell r="G438">
            <v>36143399.625236198</v>
          </cell>
          <cell r="H438">
            <v>36445890.193694003</v>
          </cell>
          <cell r="I438">
            <v>30071782.415628798</v>
          </cell>
          <cell r="J438">
            <v>34291038.249186903</v>
          </cell>
          <cell r="K438">
            <v>33365570.7014217</v>
          </cell>
          <cell r="L438">
            <v>32594591.9864241</v>
          </cell>
          <cell r="M438">
            <v>32217346.302586801</v>
          </cell>
          <cell r="N438">
            <v>29814198.052631699</v>
          </cell>
          <cell r="O438">
            <v>35018839.044052802</v>
          </cell>
          <cell r="P438">
            <v>34035920.297650799</v>
          </cell>
          <cell r="Q438">
            <v>34554188.809935801</v>
          </cell>
        </row>
        <row r="439">
          <cell r="A439" t="str">
            <v>P19001</v>
          </cell>
          <cell r="B439" t="str">
            <v>sp|P19001|K1C19_MOUSE</v>
          </cell>
          <cell r="C439">
            <v>64591.137522819903</v>
          </cell>
          <cell r="D439">
            <v>50316.593472737397</v>
          </cell>
          <cell r="E439">
            <v>43227.862577797699</v>
          </cell>
          <cell r="F439">
            <v>52652.817054949599</v>
          </cell>
          <cell r="G439">
            <v>19290.227371746802</v>
          </cell>
          <cell r="H439">
            <v>43784.094032517001</v>
          </cell>
          <cell r="I439">
            <v>122942.728308757</v>
          </cell>
          <cell r="J439">
            <v>17397.776396098201</v>
          </cell>
          <cell r="K439">
            <v>49957.842444163602</v>
          </cell>
          <cell r="L439">
            <v>151823.31135630299</v>
          </cell>
          <cell r="M439">
            <v>74123.8596071762</v>
          </cell>
          <cell r="N439">
            <v>204050.645995395</v>
          </cell>
          <cell r="O439">
            <v>52717.947629779803</v>
          </cell>
          <cell r="P439">
            <v>32536.053765028701</v>
          </cell>
          <cell r="Q439">
            <v>101698.90321640699</v>
          </cell>
        </row>
        <row r="440">
          <cell r="A440" t="str">
            <v>P19096</v>
          </cell>
          <cell r="B440" t="str">
            <v>sp|P19096|FAS_MOUSE</v>
          </cell>
          <cell r="C440">
            <v>3968110.17504801</v>
          </cell>
          <cell r="D440">
            <v>3912003.7704604901</v>
          </cell>
          <cell r="E440">
            <v>5106880.70191787</v>
          </cell>
          <cell r="F440">
            <v>4745375.9279630203</v>
          </cell>
          <cell r="G440">
            <v>4401443.3320819596</v>
          </cell>
          <cell r="H440">
            <v>4385872.9361861805</v>
          </cell>
          <cell r="I440">
            <v>4996734.4628176596</v>
          </cell>
          <cell r="J440">
            <v>4463028.0156735098</v>
          </cell>
          <cell r="K440">
            <v>4529302.4921180196</v>
          </cell>
          <cell r="L440">
            <v>4233779.1897402899</v>
          </cell>
          <cell r="M440">
            <v>4632586.5859135101</v>
          </cell>
          <cell r="N440">
            <v>5320104.1912058704</v>
          </cell>
          <cell r="O440">
            <v>4716207.1844730601</v>
          </cell>
          <cell r="P440">
            <v>4988228.7220668001</v>
          </cell>
          <cell r="Q440">
            <v>4544537.5654841503</v>
          </cell>
        </row>
        <row r="441">
          <cell r="A441" t="str">
            <v>P19157</v>
          </cell>
          <cell r="B441" t="str">
            <v>sp|P19157|GSTP1_MOUSE</v>
          </cell>
          <cell r="C441">
            <v>1626558.0592048101</v>
          </cell>
          <cell r="D441">
            <v>1566549.76150399</v>
          </cell>
          <cell r="E441">
            <v>1418189.0363813799</v>
          </cell>
          <cell r="F441">
            <v>1384691.8893528201</v>
          </cell>
          <cell r="G441">
            <v>1180921.0956979201</v>
          </cell>
          <cell r="H441">
            <v>1307346.0141652899</v>
          </cell>
          <cell r="I441">
            <v>1575136.4194183799</v>
          </cell>
          <cell r="J441">
            <v>1708389.9345945499</v>
          </cell>
          <cell r="K441">
            <v>1491580.9906269801</v>
          </cell>
          <cell r="L441">
            <v>1596653.84086146</v>
          </cell>
          <cell r="M441">
            <v>1359921.8232649299</v>
          </cell>
          <cell r="N441">
            <v>1726822.0817082401</v>
          </cell>
          <cell r="O441">
            <v>1514833.42168045</v>
          </cell>
          <cell r="P441">
            <v>1681352.02130049</v>
          </cell>
          <cell r="Q441">
            <v>1547281.92717847</v>
          </cell>
        </row>
        <row r="442">
          <cell r="A442" t="str">
            <v>P19246</v>
          </cell>
          <cell r="B442" t="str">
            <v>sp|P19246|NFH_MOUSE</v>
          </cell>
          <cell r="C442">
            <v>2881659.5632847501</v>
          </cell>
          <cell r="D442">
            <v>3367081.6051461101</v>
          </cell>
          <cell r="E442">
            <v>2846706.28205988</v>
          </cell>
          <cell r="F442">
            <v>3905292.4639872201</v>
          </cell>
          <cell r="G442">
            <v>3025508.3560270201</v>
          </cell>
          <cell r="H442">
            <v>2936765.0794396801</v>
          </cell>
          <cell r="I442">
            <v>3864181.9274669001</v>
          </cell>
          <cell r="J442">
            <v>3116629.59013682</v>
          </cell>
          <cell r="K442">
            <v>3540030.4529219102</v>
          </cell>
          <cell r="L442">
            <v>3653276.9534976999</v>
          </cell>
          <cell r="M442">
            <v>3664287.9357850999</v>
          </cell>
          <cell r="N442">
            <v>4162041.8413525498</v>
          </cell>
          <cell r="O442">
            <v>3560485.1062575202</v>
          </cell>
          <cell r="P442">
            <v>3520964.5826773602</v>
          </cell>
          <cell r="Q442">
            <v>2815927.8352748798</v>
          </cell>
        </row>
        <row r="443">
          <cell r="A443" t="str">
            <v>P19253</v>
          </cell>
          <cell r="B443" t="str">
            <v>sp|P19253|RL13A_MOUSE</v>
          </cell>
          <cell r="C443">
            <v>185092.21994854001</v>
          </cell>
          <cell r="D443">
            <v>177537.888151969</v>
          </cell>
          <cell r="E443">
            <v>271641.569906177</v>
          </cell>
          <cell r="F443">
            <v>195135.333228984</v>
          </cell>
          <cell r="G443">
            <v>217512.04644007</v>
          </cell>
          <cell r="H443">
            <v>240796.311552978</v>
          </cell>
          <cell r="I443">
            <v>211483.06829070699</v>
          </cell>
          <cell r="J443">
            <v>265638.23780947598</v>
          </cell>
          <cell r="K443">
            <v>244287.054749217</v>
          </cell>
          <cell r="L443">
            <v>314230.875267033</v>
          </cell>
          <cell r="M443">
            <v>279655.33913303498</v>
          </cell>
          <cell r="N443">
            <v>275874.39845098299</v>
          </cell>
          <cell r="O443">
            <v>269459.37153114798</v>
          </cell>
          <cell r="P443">
            <v>201774.654118918</v>
          </cell>
          <cell r="Q443">
            <v>251951.653631099</v>
          </cell>
        </row>
        <row r="444">
          <cell r="A444" t="str">
            <v>P19536</v>
          </cell>
          <cell r="B444" t="str">
            <v>sp|P19536|COX5B_MOUSE</v>
          </cell>
          <cell r="C444">
            <v>4349226.3742680503</v>
          </cell>
          <cell r="D444">
            <v>4567539.7582697999</v>
          </cell>
          <cell r="E444">
            <v>4887870.5677186903</v>
          </cell>
          <cell r="F444">
            <v>4698131.7717815898</v>
          </cell>
          <cell r="G444">
            <v>4067044.04216721</v>
          </cell>
          <cell r="H444">
            <v>3896916.0337572</v>
          </cell>
          <cell r="I444">
            <v>5161802.7023668196</v>
          </cell>
          <cell r="J444">
            <v>5665808.1479996098</v>
          </cell>
          <cell r="K444">
            <v>5188895.3417111998</v>
          </cell>
          <cell r="L444">
            <v>5560717.6931593502</v>
          </cell>
          <cell r="M444">
            <v>5268609.2908878699</v>
          </cell>
          <cell r="N444">
            <v>4364665.5634014998</v>
          </cell>
          <cell r="O444">
            <v>5059244.6366908504</v>
          </cell>
          <cell r="P444">
            <v>3686094.29582491</v>
          </cell>
          <cell r="Q444">
            <v>4065064.2677768599</v>
          </cell>
        </row>
        <row r="445">
          <cell r="A445" t="str">
            <v>P19639</v>
          </cell>
          <cell r="B445" t="str">
            <v>sp|P19639|GSTM3_MOUSE</v>
          </cell>
          <cell r="C445">
            <v>15226.506054155399</v>
          </cell>
          <cell r="D445">
            <v>144490.17681139999</v>
          </cell>
          <cell r="E445">
            <v>102211.975789084</v>
          </cell>
          <cell r="F445">
            <v>119742.87380100301</v>
          </cell>
          <cell r="G445">
            <v>86018.500333764896</v>
          </cell>
          <cell r="H445">
            <v>157303.07752224401</v>
          </cell>
          <cell r="I445">
            <v>76022.353753269694</v>
          </cell>
          <cell r="J445">
            <v>37893.359436751103</v>
          </cell>
          <cell r="K445">
            <v>23536.574460158401</v>
          </cell>
          <cell r="L445">
            <v>28494.715404256702</v>
          </cell>
          <cell r="M445">
            <v>140935.85621248599</v>
          </cell>
          <cell r="N445">
            <v>123672.857801365</v>
          </cell>
          <cell r="O445">
            <v>20869.1136765458</v>
          </cell>
          <cell r="P445">
            <v>107444.210226924</v>
          </cell>
          <cell r="Q445">
            <v>149847.01724893399</v>
          </cell>
        </row>
        <row r="446">
          <cell r="A446" t="str">
            <v>P19783</v>
          </cell>
          <cell r="B446" t="str">
            <v>sp|P19783|COX41_MOUSE</v>
          </cell>
          <cell r="C446">
            <v>5283278.1000027703</v>
          </cell>
          <cell r="D446">
            <v>5615809.2683626004</v>
          </cell>
          <cell r="E446">
            <v>6590254.2894824604</v>
          </cell>
          <cell r="F446">
            <v>7190962.5948082497</v>
          </cell>
          <cell r="G446">
            <v>6181208.8151815496</v>
          </cell>
          <cell r="H446">
            <v>6473255.35504751</v>
          </cell>
          <cell r="I446">
            <v>6023617.6699191201</v>
          </cell>
          <cell r="J446">
            <v>6198591.6593514802</v>
          </cell>
          <cell r="K446">
            <v>5722351.8519987501</v>
          </cell>
          <cell r="L446">
            <v>6516451.0974200303</v>
          </cell>
          <cell r="M446">
            <v>6786611.0070255203</v>
          </cell>
          <cell r="N446">
            <v>5948152.3800586304</v>
          </cell>
          <cell r="O446">
            <v>6594680.5077201501</v>
          </cell>
          <cell r="P446">
            <v>6594910.9316108702</v>
          </cell>
          <cell r="Q446">
            <v>6259628.1644516597</v>
          </cell>
        </row>
        <row r="447">
          <cell r="A447" t="str">
            <v>P20029</v>
          </cell>
          <cell r="B447" t="str">
            <v>sp|P20029|BIP_MOUSE</v>
          </cell>
          <cell r="C447">
            <v>4733737.4781039003</v>
          </cell>
          <cell r="D447">
            <v>4350594.3619822096</v>
          </cell>
          <cell r="E447">
            <v>5429284.3971688095</v>
          </cell>
          <cell r="F447">
            <v>4367086.8951248899</v>
          </cell>
          <cell r="G447">
            <v>4363418.6638158103</v>
          </cell>
          <cell r="H447">
            <v>4276288.5629782705</v>
          </cell>
          <cell r="I447">
            <v>4727466.2432838697</v>
          </cell>
          <cell r="J447">
            <v>5280621.5227635298</v>
          </cell>
          <cell r="K447">
            <v>4872978.7682446903</v>
          </cell>
          <cell r="L447">
            <v>4785429.6455019899</v>
          </cell>
          <cell r="M447">
            <v>4880308.6027717302</v>
          </cell>
          <cell r="N447">
            <v>4253301.7551977802</v>
          </cell>
          <cell r="O447">
            <v>5557236.9311443996</v>
          </cell>
          <cell r="P447">
            <v>4467668.8464131001</v>
          </cell>
          <cell r="Q447">
            <v>4768498.1714201402</v>
          </cell>
        </row>
        <row r="448">
          <cell r="A448" t="str">
            <v>P20060</v>
          </cell>
          <cell r="B448" t="str">
            <v>sp|P20060|HEXB_MOUSE</v>
          </cell>
          <cell r="C448">
            <v>387941.46750465297</v>
          </cell>
          <cell r="D448">
            <v>297455.486586663</v>
          </cell>
          <cell r="E448">
            <v>366981.02899663599</v>
          </cell>
          <cell r="F448">
            <v>460260.87380961003</v>
          </cell>
          <cell r="G448">
            <v>493902.35650772799</v>
          </cell>
          <cell r="H448">
            <v>407966.463732765</v>
          </cell>
          <cell r="I448">
            <v>408232.73056102701</v>
          </cell>
          <cell r="J448">
            <v>398515.933334706</v>
          </cell>
          <cell r="K448">
            <v>383379.98829205398</v>
          </cell>
          <cell r="L448">
            <v>334336.07169682498</v>
          </cell>
          <cell r="M448">
            <v>391411.58678144898</v>
          </cell>
          <cell r="N448">
            <v>414062.74938845501</v>
          </cell>
          <cell r="O448">
            <v>496797.64332418703</v>
          </cell>
          <cell r="P448">
            <v>473437.80895258201</v>
          </cell>
          <cell r="Q448">
            <v>412354.43245613598</v>
          </cell>
        </row>
        <row r="449">
          <cell r="A449" t="str">
            <v>P20065</v>
          </cell>
          <cell r="B449" t="str">
            <v>sp|P20065|TYB4_MOUSE</v>
          </cell>
          <cell r="C449">
            <v>1563121.92324721</v>
          </cell>
          <cell r="D449">
            <v>1851765.05926417</v>
          </cell>
          <cell r="E449">
            <v>4779102.1446983898</v>
          </cell>
          <cell r="F449">
            <v>2277045.6748489798</v>
          </cell>
          <cell r="G449">
            <v>1998441.8013084801</v>
          </cell>
          <cell r="H449">
            <v>1320180.2243430801</v>
          </cell>
          <cell r="I449">
            <v>3052436.1300549302</v>
          </cell>
          <cell r="J449">
            <v>2344362.5976307201</v>
          </cell>
          <cell r="K449">
            <v>4010924.1129809902</v>
          </cell>
          <cell r="L449">
            <v>1491590.1100298101</v>
          </cell>
          <cell r="M449">
            <v>1563011.4743153199</v>
          </cell>
          <cell r="N449">
            <v>2788652.6623709798</v>
          </cell>
          <cell r="O449">
            <v>1545115.0970479299</v>
          </cell>
          <cell r="P449">
            <v>2078616.3880735899</v>
          </cell>
          <cell r="Q449">
            <v>1309004.1142573899</v>
          </cell>
        </row>
        <row r="450">
          <cell r="A450" t="str">
            <v>P20108</v>
          </cell>
          <cell r="B450" t="str">
            <v>sp|P20108|PRDX3_MOUSE</v>
          </cell>
          <cell r="C450">
            <v>3372105.2947586402</v>
          </cell>
          <cell r="D450">
            <v>3397689.1019958602</v>
          </cell>
          <cell r="E450">
            <v>3590543.4753403501</v>
          </cell>
          <cell r="F450">
            <v>3681907.5613570302</v>
          </cell>
          <cell r="G450">
            <v>3216709.5398232699</v>
          </cell>
          <cell r="H450">
            <v>3173187.9767976501</v>
          </cell>
          <cell r="I450">
            <v>3638490.04322768</v>
          </cell>
          <cell r="J450">
            <v>3690034.8746551801</v>
          </cell>
          <cell r="K450">
            <v>3357114.1419591699</v>
          </cell>
          <cell r="L450">
            <v>3625525.9863169701</v>
          </cell>
          <cell r="M450">
            <v>3394879.0320636001</v>
          </cell>
          <cell r="N450">
            <v>3425305.2107775402</v>
          </cell>
          <cell r="O450">
            <v>3292256.0116444202</v>
          </cell>
          <cell r="P450">
            <v>3717042.1846831501</v>
          </cell>
          <cell r="Q450">
            <v>3523895.0963476701</v>
          </cell>
        </row>
        <row r="451">
          <cell r="A451" t="str">
            <v>P20152</v>
          </cell>
          <cell r="B451" t="str">
            <v>sp|P20152|VIME_MOUSE</v>
          </cell>
          <cell r="C451">
            <v>4414672.9346666299</v>
          </cell>
          <cell r="D451">
            <v>3490320.7070669499</v>
          </cell>
          <cell r="E451">
            <v>3607433.9517157902</v>
          </cell>
          <cell r="F451">
            <v>2425385.1825808599</v>
          </cell>
          <cell r="G451">
            <v>3966677.0745590199</v>
          </cell>
          <cell r="H451">
            <v>3323845.38089245</v>
          </cell>
          <cell r="I451">
            <v>5072532.1473355601</v>
          </cell>
          <cell r="J451">
            <v>6015310.1664028699</v>
          </cell>
          <cell r="K451">
            <v>3758375.7171346899</v>
          </cell>
          <cell r="L451">
            <v>5681530.2697448004</v>
          </cell>
          <cell r="M451">
            <v>3924991.56927726</v>
          </cell>
          <cell r="N451">
            <v>7688409.7328304397</v>
          </cell>
          <cell r="O451">
            <v>4728845.0135214496</v>
          </cell>
          <cell r="P451">
            <v>5204566.7536128899</v>
          </cell>
          <cell r="Q451">
            <v>4089903.2065943801</v>
          </cell>
        </row>
        <row r="452">
          <cell r="A452" t="str">
            <v>P20352</v>
          </cell>
          <cell r="B452" t="str">
            <v>sp|P20352|TF_MOUSE</v>
          </cell>
          <cell r="C452">
            <v>126979.173915932</v>
          </cell>
          <cell r="D452">
            <v>139226.524037072</v>
          </cell>
          <cell r="E452">
            <v>128583.662411404</v>
          </cell>
          <cell r="F452">
            <v>210906.71351531401</v>
          </cell>
          <cell r="G452">
            <v>175757.73433961999</v>
          </cell>
          <cell r="H452">
            <v>181230.79450513099</v>
          </cell>
          <cell r="I452">
            <v>170197.876768018</v>
          </cell>
          <cell r="J452">
            <v>165912.43611639901</v>
          </cell>
          <cell r="K452">
            <v>154753.02187153301</v>
          </cell>
          <cell r="L452">
            <v>171547.16895456199</v>
          </cell>
          <cell r="M452">
            <v>182055.60174872901</v>
          </cell>
          <cell r="N452">
            <v>189084.87557030501</v>
          </cell>
          <cell r="O452">
            <v>239014.54993278501</v>
          </cell>
          <cell r="P452">
            <v>226983.82675104399</v>
          </cell>
          <cell r="Q452">
            <v>220230.348335305</v>
          </cell>
        </row>
        <row r="453">
          <cell r="A453" t="str">
            <v>P20357</v>
          </cell>
          <cell r="B453" t="str">
            <v>sp|P20357|MTAP2_MOUSE</v>
          </cell>
          <cell r="C453">
            <v>13755954.8734379</v>
          </cell>
          <cell r="D453">
            <v>14305749.1479246</v>
          </cell>
          <cell r="E453">
            <v>16099456.8068166</v>
          </cell>
          <cell r="F453">
            <v>12861349.6660986</v>
          </cell>
          <cell r="G453">
            <v>12989735.370346799</v>
          </cell>
          <cell r="H453">
            <v>14723144.129520901</v>
          </cell>
          <cell r="I453">
            <v>15902924.129006401</v>
          </cell>
          <cell r="J453">
            <v>16321782.903315</v>
          </cell>
          <cell r="K453">
            <v>15564665.434766199</v>
          </cell>
          <cell r="L453">
            <v>15692239.127791399</v>
          </cell>
          <cell r="M453">
            <v>14849983.8803444</v>
          </cell>
          <cell r="N453">
            <v>15576859.726590401</v>
          </cell>
          <cell r="O453">
            <v>16201441.3616214</v>
          </cell>
          <cell r="P453">
            <v>13701762.692411801</v>
          </cell>
          <cell r="Q453">
            <v>12412796.881144499</v>
          </cell>
        </row>
        <row r="454">
          <cell r="A454" t="str">
            <v>P20444</v>
          </cell>
          <cell r="B454" t="str">
            <v>sp|P20444|KPCA_MOUSE</v>
          </cell>
          <cell r="C454">
            <v>93033.879609150099</v>
          </cell>
          <cell r="D454">
            <v>119528.609081499</v>
          </cell>
          <cell r="E454">
            <v>158790.936403067</v>
          </cell>
          <cell r="F454">
            <v>173056.918929632</v>
          </cell>
          <cell r="G454">
            <v>102627.80336889499</v>
          </cell>
          <cell r="H454">
            <v>56483.317753198004</v>
          </cell>
          <cell r="I454">
            <v>124260.937469554</v>
          </cell>
          <cell r="J454">
            <v>121861.00584082</v>
          </cell>
          <cell r="K454">
            <v>155042.34293681601</v>
          </cell>
          <cell r="L454">
            <v>116831.47227462</v>
          </cell>
          <cell r="M454">
            <v>137396.21460619199</v>
          </cell>
          <cell r="N454">
            <v>96174.492162390801</v>
          </cell>
          <cell r="O454">
            <v>57427.049916472599</v>
          </cell>
          <cell r="P454">
            <v>54413.746855671998</v>
          </cell>
          <cell r="Q454">
            <v>117170.438133383</v>
          </cell>
        </row>
        <row r="455">
          <cell r="A455" t="str">
            <v>P20917</v>
          </cell>
          <cell r="B455" t="str">
            <v>sp|P20917|MAG_MOUSE</v>
          </cell>
          <cell r="C455">
            <v>3923676.6809463901</v>
          </cell>
          <cell r="D455">
            <v>4031883.45217299</v>
          </cell>
          <cell r="E455">
            <v>2952255.9590892699</v>
          </cell>
          <cell r="F455">
            <v>3892031.5997788399</v>
          </cell>
          <cell r="G455">
            <v>4059632.5460860701</v>
          </cell>
          <cell r="H455">
            <v>4686269.7886014003</v>
          </cell>
          <cell r="I455">
            <v>3244925.3536081701</v>
          </cell>
          <cell r="J455">
            <v>3688801.6228784202</v>
          </cell>
          <cell r="K455">
            <v>3387307.4517695298</v>
          </cell>
          <cell r="L455">
            <v>4521269.7154180696</v>
          </cell>
          <cell r="M455">
            <v>4471595.7396806702</v>
          </cell>
          <cell r="N455">
            <v>4641270.3707599696</v>
          </cell>
          <cell r="O455">
            <v>3457907.6587978499</v>
          </cell>
          <cell r="P455">
            <v>4394072.0868094396</v>
          </cell>
          <cell r="Q455">
            <v>4101480.1867298698</v>
          </cell>
        </row>
        <row r="456">
          <cell r="A456" t="str">
            <v>P21107</v>
          </cell>
          <cell r="B456" t="str">
            <v>sp|P21107|TPM3_MOUSE</v>
          </cell>
          <cell r="C456">
            <v>1932850.47747911</v>
          </cell>
          <cell r="D456">
            <v>2997639.6329504699</v>
          </cell>
          <cell r="E456">
            <v>2880766.7615137198</v>
          </cell>
          <cell r="F456">
            <v>2730235.1240461399</v>
          </cell>
          <cell r="G456">
            <v>2792127.5863068202</v>
          </cell>
          <cell r="H456">
            <v>3062166.0444742199</v>
          </cell>
          <cell r="I456">
            <v>2234715.0299120201</v>
          </cell>
          <cell r="J456">
            <v>3392061.0418157</v>
          </cell>
          <cell r="K456">
            <v>2499844.20508814</v>
          </cell>
          <cell r="L456">
            <v>3274370.54879488</v>
          </cell>
          <cell r="M456">
            <v>3455001.8361435998</v>
          </cell>
          <cell r="N456">
            <v>2323595.8320205901</v>
          </cell>
          <cell r="O456">
            <v>3032316.9085462098</v>
          </cell>
          <cell r="P456">
            <v>2263249.6908933502</v>
          </cell>
          <cell r="Q456">
            <v>2730605.9362746798</v>
          </cell>
        </row>
        <row r="457">
          <cell r="A457" t="str">
            <v>P21126</v>
          </cell>
          <cell r="B457" t="str">
            <v>sp|P21126|UBL4A_MOUSE</v>
          </cell>
          <cell r="C457">
            <v>90282.839115718598</v>
          </cell>
          <cell r="D457">
            <v>32867.9974181832</v>
          </cell>
          <cell r="E457">
            <v>35417.7165239717</v>
          </cell>
          <cell r="F457">
            <v>20087.85400816</v>
          </cell>
          <cell r="G457">
            <v>49121.108816212298</v>
          </cell>
          <cell r="H457">
            <v>38567.475295869001</v>
          </cell>
          <cell r="I457">
            <v>47262.9196049042</v>
          </cell>
          <cell r="J457">
            <v>42296.1388227512</v>
          </cell>
          <cell r="K457">
            <v>59804.824185435202</v>
          </cell>
          <cell r="L457">
            <v>74309.6730620444</v>
          </cell>
          <cell r="M457">
            <v>20481.8989663221</v>
          </cell>
          <cell r="N457">
            <v>12936.9214345855</v>
          </cell>
          <cell r="O457">
            <v>70603.0586909829</v>
          </cell>
          <cell r="P457">
            <v>97203.223372003602</v>
          </cell>
          <cell r="Q457">
            <v>38374.187424677999</v>
          </cell>
        </row>
        <row r="458">
          <cell r="A458" t="str">
            <v>P21278</v>
          </cell>
          <cell r="B458" t="str">
            <v>sp|P21278|GNA11_MOUSE</v>
          </cell>
          <cell r="C458">
            <v>1663697.6215146999</v>
          </cell>
          <cell r="D458">
            <v>1929387.3241697701</v>
          </cell>
          <cell r="E458">
            <v>2278805.9919002899</v>
          </cell>
          <cell r="F458">
            <v>2081429.1883539399</v>
          </cell>
          <cell r="G458">
            <v>2064405.4700974701</v>
          </cell>
          <cell r="H458">
            <v>2330533.3237748798</v>
          </cell>
          <cell r="I458">
            <v>2116797.5488463598</v>
          </cell>
          <cell r="J458">
            <v>2010218.87460361</v>
          </cell>
          <cell r="K458">
            <v>2070884.6983396001</v>
          </cell>
          <cell r="L458">
            <v>1957581.2777583101</v>
          </cell>
          <cell r="M458">
            <v>2138975.2161297398</v>
          </cell>
          <cell r="N458">
            <v>2296705.3774468401</v>
          </cell>
          <cell r="O458">
            <v>1759640.07511528</v>
          </cell>
          <cell r="P458">
            <v>2078667.42914763</v>
          </cell>
          <cell r="Q458">
            <v>2199750.5904392502</v>
          </cell>
        </row>
        <row r="459">
          <cell r="A459" t="str">
            <v>P21279</v>
          </cell>
          <cell r="B459" t="str">
            <v>sp|P21279|GNAQ_MOUSE</v>
          </cell>
          <cell r="C459">
            <v>2022100.6935533099</v>
          </cell>
          <cell r="D459">
            <v>2595714.8140958399</v>
          </cell>
          <cell r="E459">
            <v>2997643.7185105998</v>
          </cell>
          <cell r="F459">
            <v>2600786.0464479099</v>
          </cell>
          <cell r="G459">
            <v>2655828.1416544099</v>
          </cell>
          <cell r="H459">
            <v>2904700.77898305</v>
          </cell>
          <cell r="I459">
            <v>2594575.1582200802</v>
          </cell>
          <cell r="J459">
            <v>2263076.0868344898</v>
          </cell>
          <cell r="K459">
            <v>2733004.8494023499</v>
          </cell>
          <cell r="L459">
            <v>2495747.5803138702</v>
          </cell>
          <cell r="M459">
            <v>2821307.45430153</v>
          </cell>
          <cell r="N459">
            <v>2748911.1338281599</v>
          </cell>
          <cell r="O459">
            <v>2376627.9524073601</v>
          </cell>
          <cell r="P459">
            <v>2988523.4615797</v>
          </cell>
          <cell r="Q459">
            <v>2824956.81542804</v>
          </cell>
        </row>
        <row r="460">
          <cell r="A460" t="str">
            <v>P21300</v>
          </cell>
          <cell r="B460" t="str">
            <v>sp|P21300|ALD1_MOUSE</v>
          </cell>
          <cell r="C460">
            <v>88624.526505310103</v>
          </cell>
          <cell r="D460">
            <v>146124.26107469399</v>
          </cell>
          <cell r="E460">
            <v>86207.092788991795</v>
          </cell>
          <cell r="F460">
            <v>89694.772347610196</v>
          </cell>
          <cell r="G460">
            <v>69587.014826297702</v>
          </cell>
          <cell r="H460">
            <v>100668.07061138299</v>
          </cell>
          <cell r="I460">
            <v>102350.30959659199</v>
          </cell>
          <cell r="J460">
            <v>77288.954447922893</v>
          </cell>
          <cell r="K460">
            <v>144313.28371720001</v>
          </cell>
          <cell r="L460">
            <v>33660.970494082103</v>
          </cell>
          <cell r="M460">
            <v>84420.859651062099</v>
          </cell>
          <cell r="N460">
            <v>112104.149910711</v>
          </cell>
          <cell r="O460">
            <v>69739.059554735097</v>
          </cell>
          <cell r="P460">
            <v>88042.469656030706</v>
          </cell>
          <cell r="Q460">
            <v>94215.302494429605</v>
          </cell>
        </row>
        <row r="461">
          <cell r="A461" t="str">
            <v>P21447</v>
          </cell>
          <cell r="B461" t="str">
            <v>sp|P21447|MDR1A_MOUSE</v>
          </cell>
          <cell r="C461">
            <v>93755.4184011045</v>
          </cell>
          <cell r="D461">
            <v>94650.1463440589</v>
          </cell>
          <cell r="E461">
            <v>12522.9863162069</v>
          </cell>
          <cell r="F461">
            <v>69196.384232160897</v>
          </cell>
          <cell r="G461">
            <v>69533.256668458605</v>
          </cell>
          <cell r="H461">
            <v>28329.839281006702</v>
          </cell>
          <cell r="I461">
            <v>71663.647656185698</v>
          </cell>
          <cell r="J461">
            <v>2400.6104248399201</v>
          </cell>
          <cell r="K461">
            <v>38579.358028125302</v>
          </cell>
          <cell r="L461">
            <v>42462.463341169001</v>
          </cell>
          <cell r="M461">
            <v>78983.795142344403</v>
          </cell>
          <cell r="N461">
            <v>27792.221678227299</v>
          </cell>
          <cell r="O461">
            <v>43892.727633971903</v>
          </cell>
          <cell r="P461">
            <v>19507.6213502836</v>
          </cell>
          <cell r="Q461">
            <v>41242.323752564698</v>
          </cell>
        </row>
        <row r="462">
          <cell r="A462" t="str">
            <v>P21460</v>
          </cell>
          <cell r="B462" t="str">
            <v>sp|P21460|CYTC_MOUSE</v>
          </cell>
          <cell r="C462">
            <v>146363.41352012099</v>
          </cell>
          <cell r="D462">
            <v>191425.698373386</v>
          </cell>
          <cell r="E462">
            <v>235663.678976753</v>
          </cell>
          <cell r="F462">
            <v>178090.26691843101</v>
          </cell>
          <cell r="G462">
            <v>181825.96315734199</v>
          </cell>
          <cell r="H462">
            <v>161018.63804157599</v>
          </cell>
          <cell r="I462">
            <v>171554.50784350099</v>
          </cell>
          <cell r="J462">
            <v>166830.564003284</v>
          </cell>
          <cell r="K462">
            <v>173047.26333464301</v>
          </cell>
          <cell r="L462">
            <v>142683.625242332</v>
          </cell>
          <cell r="M462">
            <v>172406.05862106601</v>
          </cell>
          <cell r="N462">
            <v>218870.19731729399</v>
          </cell>
          <cell r="O462">
            <v>147979.229406178</v>
          </cell>
          <cell r="P462">
            <v>264649.489655821</v>
          </cell>
          <cell r="Q462">
            <v>180460.56826722401</v>
          </cell>
        </row>
        <row r="463">
          <cell r="A463" t="str">
            <v>P21619</v>
          </cell>
          <cell r="B463" t="str">
            <v>sp|P21619|LMNB2_MOUSE</v>
          </cell>
          <cell r="C463">
            <v>696202.38582961005</v>
          </cell>
          <cell r="D463">
            <v>965558.65659229294</v>
          </cell>
          <cell r="E463">
            <v>808390.24406222301</v>
          </cell>
          <cell r="F463">
            <v>826853.38305782701</v>
          </cell>
          <cell r="G463">
            <v>1140291.3543047199</v>
          </cell>
          <cell r="H463">
            <v>1030842.2716308601</v>
          </cell>
          <cell r="I463">
            <v>941776.30642862897</v>
          </cell>
          <cell r="J463">
            <v>927839.79159932199</v>
          </cell>
          <cell r="K463">
            <v>874609.68281920196</v>
          </cell>
          <cell r="L463">
            <v>943526.85254950402</v>
          </cell>
          <cell r="M463">
            <v>976198.66740740999</v>
          </cell>
          <cell r="N463">
            <v>1052497.00044371</v>
          </cell>
          <cell r="O463">
            <v>1093434.91166993</v>
          </cell>
          <cell r="P463">
            <v>838830.32446841395</v>
          </cell>
          <cell r="Q463">
            <v>965604.07988423295</v>
          </cell>
        </row>
        <row r="464">
          <cell r="A464" t="str">
            <v>P21836</v>
          </cell>
          <cell r="B464" t="str">
            <v>sp|P21836|ACES_MOUSE</v>
          </cell>
          <cell r="C464">
            <v>26699.981344823402</v>
          </cell>
          <cell r="D464">
            <v>72928.171522033401</v>
          </cell>
          <cell r="E464">
            <v>25255.302258223401</v>
          </cell>
          <cell r="F464">
            <v>33833.056444425099</v>
          </cell>
          <cell r="G464">
            <v>37856.921919219101</v>
          </cell>
          <cell r="H464">
            <v>49499.860622082597</v>
          </cell>
          <cell r="I464">
            <v>53841.220195978902</v>
          </cell>
          <cell r="J464">
            <v>17670.4241573441</v>
          </cell>
          <cell r="K464">
            <v>37006.020678706198</v>
          </cell>
          <cell r="L464">
            <v>88787.705316587104</v>
          </cell>
          <cell r="M464">
            <v>42062.285043809403</v>
          </cell>
          <cell r="N464">
            <v>31711.397374174201</v>
          </cell>
          <cell r="O464">
            <v>44992.370834400601</v>
          </cell>
          <cell r="P464">
            <v>38643.701229297301</v>
          </cell>
          <cell r="Q464">
            <v>53954.354775202097</v>
          </cell>
        </row>
        <row r="465">
          <cell r="A465" t="str">
            <v>P21956</v>
          </cell>
          <cell r="B465" t="str">
            <v>sp|P21956|MFGM_MOUSE</v>
          </cell>
          <cell r="C465">
            <v>33553.106328614202</v>
          </cell>
          <cell r="D465">
            <v>24551.4536202196</v>
          </cell>
          <cell r="E465">
            <v>16287.252061802399</v>
          </cell>
          <cell r="F465">
            <v>28924.917688677</v>
          </cell>
          <cell r="G465">
            <v>21064.1978080066</v>
          </cell>
          <cell r="H465">
            <v>12053.3811430223</v>
          </cell>
          <cell r="I465">
            <v>22423.048417481899</v>
          </cell>
          <cell r="J465">
            <v>24958.014053429099</v>
          </cell>
          <cell r="K465">
            <v>18519.3074694803</v>
          </cell>
          <cell r="L465">
            <v>28471.889795135699</v>
          </cell>
          <cell r="M465">
            <v>38095.950102541297</v>
          </cell>
          <cell r="N465">
            <v>28011.287189404498</v>
          </cell>
          <cell r="O465">
            <v>33312.082164550702</v>
          </cell>
          <cell r="P465">
            <v>19330.3699019575</v>
          </cell>
          <cell r="Q465">
            <v>22572.331815838199</v>
          </cell>
        </row>
        <row r="466">
          <cell r="A466" t="str">
            <v>P21981</v>
          </cell>
          <cell r="B466" t="str">
            <v>sp|P21981|TGM2_MOUSE</v>
          </cell>
          <cell r="C466">
            <v>73238.271716711795</v>
          </cell>
          <cell r="D466">
            <v>43066.687278710597</v>
          </cell>
          <cell r="E466">
            <v>31329.452107473298</v>
          </cell>
          <cell r="F466">
            <v>28418.832849819999</v>
          </cell>
          <cell r="G466">
            <v>45789.348883756298</v>
          </cell>
          <cell r="H466">
            <v>54830.654258374503</v>
          </cell>
          <cell r="I466">
            <v>52264.309984509397</v>
          </cell>
          <cell r="J466">
            <v>99173.014833075606</v>
          </cell>
          <cell r="K466">
            <v>81943.450496409496</v>
          </cell>
          <cell r="L466">
            <v>92125.885669489697</v>
          </cell>
          <cell r="M466">
            <v>58932.178556897197</v>
          </cell>
          <cell r="N466">
            <v>72147.938025195705</v>
          </cell>
          <cell r="O466">
            <v>71302.958721676303</v>
          </cell>
          <cell r="P466">
            <v>44744.865565606</v>
          </cell>
          <cell r="Q466">
            <v>49823.273098543999</v>
          </cell>
        </row>
        <row r="467">
          <cell r="A467" t="str">
            <v>P21995</v>
          </cell>
          <cell r="B467" t="str">
            <v>sp|P21995|EMB_MOUSE</v>
          </cell>
          <cell r="C467">
            <v>5283.69136445596</v>
          </cell>
          <cell r="D467">
            <v>43886.514953114201</v>
          </cell>
          <cell r="E467">
            <v>50284.710306298999</v>
          </cell>
          <cell r="F467">
            <v>41453.519690125402</v>
          </cell>
          <cell r="G467">
            <v>4697.2494166752404</v>
          </cell>
          <cell r="H467">
            <v>19644.3979538567</v>
          </cell>
          <cell r="I467">
            <v>50258.850126589699</v>
          </cell>
          <cell r="J467">
            <v>40541.641574422698</v>
          </cell>
          <cell r="K467">
            <v>45852.971927071201</v>
          </cell>
          <cell r="L467">
            <v>47908.630817490201</v>
          </cell>
          <cell r="M467">
            <v>5567.3639018153099</v>
          </cell>
          <cell r="N467">
            <v>52260.289364599797</v>
          </cell>
          <cell r="O467">
            <v>27901.8033300594</v>
          </cell>
          <cell r="P467">
            <v>33603.1310383729</v>
          </cell>
          <cell r="Q467">
            <v>46672.705903850401</v>
          </cell>
        </row>
        <row r="468">
          <cell r="A468" t="str">
            <v>P22315</v>
          </cell>
          <cell r="B468" t="str">
            <v>sp|P22315|HEMH_MOUSE</v>
          </cell>
          <cell r="C468">
            <v>179602.412117195</v>
          </cell>
          <cell r="D468">
            <v>97225.349331328194</v>
          </cell>
          <cell r="E468">
            <v>335116.28966409498</v>
          </cell>
          <cell r="F468">
            <v>100598.384888253</v>
          </cell>
          <cell r="G468">
            <v>145427.14170349401</v>
          </cell>
          <cell r="H468">
            <v>125858.603556439</v>
          </cell>
          <cell r="I468">
            <v>372745.96268569498</v>
          </cell>
          <cell r="J468">
            <v>414863.038456059</v>
          </cell>
          <cell r="K468">
            <v>373920.56666923797</v>
          </cell>
          <cell r="L468">
            <v>45177.178533836399</v>
          </cell>
          <cell r="M468">
            <v>146354.86037457801</v>
          </cell>
          <cell r="N468">
            <v>416798.98387336399</v>
          </cell>
          <cell r="O468">
            <v>506634.48764870397</v>
          </cell>
          <cell r="P468">
            <v>137137.648037109</v>
          </cell>
          <cell r="Q468">
            <v>498342.672306958</v>
          </cell>
        </row>
        <row r="469">
          <cell r="A469" t="str">
            <v>P22437</v>
          </cell>
          <cell r="B469" t="str">
            <v>sp|P22437|PGH1_MOUSE</v>
          </cell>
          <cell r="C469">
            <v>5835.0723802195998</v>
          </cell>
          <cell r="D469">
            <v>10713.4957408146</v>
          </cell>
          <cell r="E469">
            <v>9357.9751300227508</v>
          </cell>
          <cell r="F469">
            <v>10113.729695988701</v>
          </cell>
          <cell r="G469">
            <v>11415.7958417398</v>
          </cell>
          <cell r="H469">
            <v>4050.9277600963301</v>
          </cell>
          <cell r="I469">
            <v>3288.6138811391502</v>
          </cell>
          <cell r="J469">
            <v>14400.8719844651</v>
          </cell>
          <cell r="K469">
            <v>6604.6676847786803</v>
          </cell>
          <cell r="L469">
            <v>3259.0887151812099</v>
          </cell>
          <cell r="M469">
            <v>7410.0833968841498</v>
          </cell>
          <cell r="N469">
            <v>1254.6285832373801</v>
          </cell>
          <cell r="O469">
            <v>2876.6821888641098</v>
          </cell>
          <cell r="P469">
            <v>12734.0057872954</v>
          </cell>
          <cell r="Q469">
            <v>5200.9444844918098</v>
          </cell>
        </row>
        <row r="470">
          <cell r="A470" t="str">
            <v>P22723</v>
          </cell>
          <cell r="B470" t="str">
            <v>sp|P22723|GBRG2_MOUSE</v>
          </cell>
          <cell r="C470">
            <v>95736.231832923906</v>
          </cell>
          <cell r="D470">
            <v>188104.59522399399</v>
          </cell>
          <cell r="E470">
            <v>160580.00827203601</v>
          </cell>
          <cell r="F470">
            <v>196893.621994366</v>
          </cell>
          <cell r="G470">
            <v>190410.90096399299</v>
          </cell>
          <cell r="H470">
            <v>240522.997282158</v>
          </cell>
          <cell r="I470">
            <v>192454.216680877</v>
          </cell>
          <cell r="J470">
            <v>188561.187592776</v>
          </cell>
          <cell r="K470">
            <v>151787.60433197601</v>
          </cell>
          <cell r="L470">
            <v>199083.34938848301</v>
          </cell>
          <cell r="M470">
            <v>150554.38269665799</v>
          </cell>
          <cell r="N470">
            <v>180303.05353220901</v>
          </cell>
          <cell r="O470">
            <v>226497.14881039699</v>
          </cell>
          <cell r="P470">
            <v>213404.31814902401</v>
          </cell>
          <cell r="Q470">
            <v>224202.278249658</v>
          </cell>
        </row>
        <row r="471">
          <cell r="A471" t="str">
            <v>P22892</v>
          </cell>
          <cell r="B471" t="str">
            <v>sp|P22892|AP1G1_MOUSE</v>
          </cell>
          <cell r="C471">
            <v>429948.25230816501</v>
          </cell>
          <cell r="D471">
            <v>584295.76149943098</v>
          </cell>
          <cell r="E471">
            <v>458014.32709732401</v>
          </cell>
          <cell r="F471">
            <v>571533.12747478299</v>
          </cell>
          <cell r="G471">
            <v>553172.24129678204</v>
          </cell>
          <cell r="H471">
            <v>720650.11335751705</v>
          </cell>
          <cell r="I471">
            <v>593166.77610976901</v>
          </cell>
          <cell r="J471">
            <v>557933.65325355099</v>
          </cell>
          <cell r="K471">
            <v>490171.86042448902</v>
          </cell>
          <cell r="L471">
            <v>651867.56318905205</v>
          </cell>
          <cell r="M471">
            <v>574702.84320668504</v>
          </cell>
          <cell r="N471">
            <v>592542.37937980704</v>
          </cell>
          <cell r="O471">
            <v>603257.70258067804</v>
          </cell>
          <cell r="P471">
            <v>540625.74332835397</v>
          </cell>
          <cell r="Q471">
            <v>516448.55211849202</v>
          </cell>
        </row>
        <row r="472">
          <cell r="A472" t="str">
            <v>P23116</v>
          </cell>
          <cell r="B472" t="str">
            <v>sp|P23116|EIF3A_MOUSE</v>
          </cell>
          <cell r="C472">
            <v>224930.87921906501</v>
          </cell>
          <cell r="D472">
            <v>260110.38420949</v>
          </cell>
          <cell r="E472">
            <v>234395.22357785999</v>
          </cell>
          <cell r="F472">
            <v>259545.23457643</v>
          </cell>
          <cell r="G472">
            <v>382300.29775129003</v>
          </cell>
          <cell r="H472">
            <v>323966.98775146197</v>
          </cell>
          <cell r="I472">
            <v>349530.700198529</v>
          </cell>
          <cell r="J472">
            <v>386633.78333594598</v>
          </cell>
          <cell r="K472">
            <v>386182.52414736402</v>
          </cell>
          <cell r="L472">
            <v>641283.35761735798</v>
          </cell>
          <cell r="M472">
            <v>219772.44078203701</v>
          </cell>
          <cell r="N472">
            <v>399842.93610207102</v>
          </cell>
          <cell r="O472">
            <v>269915.06952373299</v>
          </cell>
          <cell r="P472">
            <v>380714.316203775</v>
          </cell>
          <cell r="Q472">
            <v>404809.55573460198</v>
          </cell>
        </row>
        <row r="473">
          <cell r="A473" t="str">
            <v>P23198</v>
          </cell>
          <cell r="B473" t="str">
            <v>sp|P23198|CBX3_MOUSE</v>
          </cell>
          <cell r="C473">
            <v>30405.6277766003</v>
          </cell>
          <cell r="D473">
            <v>42567.6369431438</v>
          </cell>
          <cell r="E473">
            <v>36367.803111331501</v>
          </cell>
          <cell r="F473">
            <v>41287.653632036301</v>
          </cell>
          <cell r="G473">
            <v>33223.970432672599</v>
          </cell>
          <cell r="H473">
            <v>14701.180086160701</v>
          </cell>
          <cell r="I473">
            <v>44997.2736463244</v>
          </cell>
          <cell r="J473">
            <v>32021.7058958864</v>
          </cell>
          <cell r="K473">
            <v>41389.9536965355</v>
          </cell>
          <cell r="L473">
            <v>49084.791282201899</v>
          </cell>
          <cell r="M473">
            <v>25271.829841948598</v>
          </cell>
          <cell r="N473">
            <v>39962.092422270602</v>
          </cell>
          <cell r="O473">
            <v>6398.9930061648402</v>
          </cell>
          <cell r="P473">
            <v>38594.518911224899</v>
          </cell>
          <cell r="Q473">
            <v>40760.317300100498</v>
          </cell>
        </row>
        <row r="474">
          <cell r="A474" t="str">
            <v>P23242</v>
          </cell>
          <cell r="B474" t="str">
            <v>sp|P23242|CXA1_MOUSE</v>
          </cell>
          <cell r="C474">
            <v>192930.846893857</v>
          </cell>
          <cell r="D474">
            <v>180900.04539490701</v>
          </cell>
          <cell r="E474">
            <v>290613.599616447</v>
          </cell>
          <cell r="F474">
            <v>319331.130699186</v>
          </cell>
          <cell r="G474">
            <v>253014.54419408599</v>
          </cell>
          <cell r="H474">
            <v>329724.26246480102</v>
          </cell>
          <cell r="I474">
            <v>289468.63568114198</v>
          </cell>
          <cell r="J474">
            <v>252789.48620011299</v>
          </cell>
          <cell r="K474">
            <v>275360.431491272</v>
          </cell>
          <cell r="L474">
            <v>309248.16121478297</v>
          </cell>
          <cell r="M474">
            <v>300895.39947081398</v>
          </cell>
          <cell r="N474">
            <v>350459.188042416</v>
          </cell>
          <cell r="O474">
            <v>197295.59136073399</v>
          </cell>
          <cell r="P474">
            <v>259286.80710309101</v>
          </cell>
          <cell r="Q474">
            <v>283100.68507393601</v>
          </cell>
        </row>
        <row r="475">
          <cell r="A475" t="str">
            <v>P23492</v>
          </cell>
          <cell r="B475" t="str">
            <v>sp|P23492|PNPH_MOUSE</v>
          </cell>
          <cell r="C475">
            <v>72492.945719115</v>
          </cell>
          <cell r="D475">
            <v>64436.487998868499</v>
          </cell>
          <cell r="E475">
            <v>71637.920835217403</v>
          </cell>
          <cell r="F475">
            <v>75148.633976818106</v>
          </cell>
          <cell r="G475">
            <v>42129.595466970197</v>
          </cell>
          <cell r="H475">
            <v>63598.148058053499</v>
          </cell>
          <cell r="I475">
            <v>82940.777104242603</v>
          </cell>
          <cell r="J475">
            <v>59145.644160703298</v>
          </cell>
          <cell r="K475">
            <v>68516.593226264595</v>
          </cell>
          <cell r="L475">
            <v>50428.152028999597</v>
          </cell>
          <cell r="M475">
            <v>46182.843329108298</v>
          </cell>
          <cell r="N475">
            <v>78945.462580163497</v>
          </cell>
          <cell r="O475">
            <v>67112.368217441996</v>
          </cell>
          <cell r="P475">
            <v>74645.684332548597</v>
          </cell>
          <cell r="Q475">
            <v>38747.737059460604</v>
          </cell>
        </row>
        <row r="476">
          <cell r="A476" t="str">
            <v>P23506</v>
          </cell>
          <cell r="B476" t="str">
            <v>sp|P23506|PIMT_MOUSE</v>
          </cell>
          <cell r="C476">
            <v>295523.911072977</v>
          </cell>
          <cell r="D476">
            <v>358947.11982078903</v>
          </cell>
          <cell r="E476">
            <v>319994.585089428</v>
          </cell>
          <cell r="F476">
            <v>374681.72391226399</v>
          </cell>
          <cell r="G476">
            <v>373413.74290941597</v>
          </cell>
          <cell r="H476">
            <v>364368.12481308699</v>
          </cell>
          <cell r="I476">
            <v>353685.93902389699</v>
          </cell>
          <cell r="J476">
            <v>349239.107212806</v>
          </cell>
          <cell r="K476">
            <v>352160.03003601503</v>
          </cell>
          <cell r="L476">
            <v>334050.300180247</v>
          </cell>
          <cell r="M476">
            <v>307700.70871839701</v>
          </cell>
          <cell r="N476">
            <v>376100.64717137202</v>
          </cell>
          <cell r="O476">
            <v>418317.85614727798</v>
          </cell>
          <cell r="P476">
            <v>348255.77904299402</v>
          </cell>
          <cell r="Q476">
            <v>223198.34785836001</v>
          </cell>
        </row>
        <row r="477">
          <cell r="A477" t="str">
            <v>P23818</v>
          </cell>
          <cell r="B477" t="str">
            <v>sp|P23818|GRIA1_MOUSE</v>
          </cell>
          <cell r="C477">
            <v>1312574.1122789001</v>
          </cell>
          <cell r="D477">
            <v>1828971.7354798899</v>
          </cell>
          <cell r="E477">
            <v>2347236.6504356801</v>
          </cell>
          <cell r="F477">
            <v>1847178.1074507399</v>
          </cell>
          <cell r="G477">
            <v>1818267.9964842501</v>
          </cell>
          <cell r="H477">
            <v>1889860.37393117</v>
          </cell>
          <cell r="I477">
            <v>2292468.44367962</v>
          </cell>
          <cell r="J477">
            <v>1859816.4521887801</v>
          </cell>
          <cell r="K477">
            <v>1891079.84499224</v>
          </cell>
          <cell r="L477">
            <v>1691243.68851038</v>
          </cell>
          <cell r="M477">
            <v>2190300.1361411298</v>
          </cell>
          <cell r="N477">
            <v>2079793.72597733</v>
          </cell>
          <cell r="O477">
            <v>1852670.7198886501</v>
          </cell>
          <cell r="P477">
            <v>1945650.5221100899</v>
          </cell>
          <cell r="Q477">
            <v>1865439.9678459901</v>
          </cell>
        </row>
        <row r="478">
          <cell r="A478" t="str">
            <v>P23819</v>
          </cell>
          <cell r="B478" t="str">
            <v>sp|P23819|GRIA2_MOUSE</v>
          </cell>
          <cell r="C478">
            <v>1570014.6527478099</v>
          </cell>
          <cell r="D478">
            <v>2084167.42977549</v>
          </cell>
          <cell r="E478">
            <v>1847209.48660246</v>
          </cell>
          <cell r="F478">
            <v>2021752.3944274299</v>
          </cell>
          <cell r="G478">
            <v>2295575.5727642099</v>
          </cell>
          <cell r="H478">
            <v>2119266.24417132</v>
          </cell>
          <cell r="I478">
            <v>2045703.2148724601</v>
          </cell>
          <cell r="J478">
            <v>1994566.61265157</v>
          </cell>
          <cell r="K478">
            <v>1925746.17186805</v>
          </cell>
          <cell r="L478">
            <v>2038063.44503833</v>
          </cell>
          <cell r="M478">
            <v>2321840.26709336</v>
          </cell>
          <cell r="N478">
            <v>2048046.96114399</v>
          </cell>
          <cell r="O478">
            <v>2004379.6168136101</v>
          </cell>
          <cell r="P478">
            <v>1897593.8833232799</v>
          </cell>
          <cell r="Q478">
            <v>1899102.1359983601</v>
          </cell>
        </row>
        <row r="479">
          <cell r="A479" t="str">
            <v>P23927</v>
          </cell>
          <cell r="B479" t="str">
            <v>sp|P23927|CRYAB_MOUSE</v>
          </cell>
          <cell r="C479">
            <v>214966.99474045701</v>
          </cell>
          <cell r="D479">
            <v>289782.32271936198</v>
          </cell>
          <cell r="E479">
            <v>321118.66823995102</v>
          </cell>
          <cell r="F479">
            <v>285099.46279744699</v>
          </cell>
          <cell r="G479">
            <v>305575.49141336099</v>
          </cell>
          <cell r="H479">
            <v>112294.51567261999</v>
          </cell>
          <cell r="I479">
            <v>281432.32830796298</v>
          </cell>
          <cell r="J479">
            <v>236412.74926215599</v>
          </cell>
          <cell r="K479">
            <v>239414.91425715</v>
          </cell>
          <cell r="L479">
            <v>337709.014892996</v>
          </cell>
          <cell r="M479">
            <v>357053.90690056799</v>
          </cell>
          <cell r="N479">
            <v>279707.00902994501</v>
          </cell>
          <cell r="O479">
            <v>247648.58319433499</v>
          </cell>
          <cell r="P479">
            <v>325467.11259589402</v>
          </cell>
          <cell r="Q479">
            <v>377532.44375720498</v>
          </cell>
        </row>
        <row r="480">
          <cell r="A480" t="str">
            <v>P24270</v>
          </cell>
          <cell r="B480" t="str">
            <v>sp|P24270|CATA_MOUSE</v>
          </cell>
          <cell r="C480">
            <v>84534.744705765799</v>
          </cell>
          <cell r="D480">
            <v>77429.826532734194</v>
          </cell>
          <cell r="E480">
            <v>86615.681349614097</v>
          </cell>
          <cell r="F480">
            <v>78280.7250236775</v>
          </cell>
          <cell r="G480">
            <v>59865.990895075003</v>
          </cell>
          <cell r="H480">
            <v>93223.375392717498</v>
          </cell>
          <cell r="I480">
            <v>89591.310011746798</v>
          </cell>
          <cell r="J480">
            <v>72404.898777470298</v>
          </cell>
          <cell r="K480">
            <v>55175.365347576299</v>
          </cell>
          <cell r="L480">
            <v>85450.736334504007</v>
          </cell>
          <cell r="M480">
            <v>63821.027696014702</v>
          </cell>
          <cell r="N480">
            <v>82427.468758900795</v>
          </cell>
          <cell r="O480">
            <v>84873.143023738405</v>
          </cell>
          <cell r="P480">
            <v>80528.147720719702</v>
          </cell>
          <cell r="Q480">
            <v>107097.42130750501</v>
          </cell>
        </row>
        <row r="481">
          <cell r="A481" t="str">
            <v>P24288</v>
          </cell>
          <cell r="B481" t="str">
            <v>sp|P24288|BCAT1_MOUSE</v>
          </cell>
          <cell r="C481">
            <v>795061.11291680206</v>
          </cell>
          <cell r="D481">
            <v>881174.39228786796</v>
          </cell>
          <cell r="E481">
            <v>868017.91521073401</v>
          </cell>
          <cell r="F481">
            <v>799010.40136321401</v>
          </cell>
          <cell r="G481">
            <v>719756.76753036899</v>
          </cell>
          <cell r="H481">
            <v>874777.51757166104</v>
          </cell>
          <cell r="I481">
            <v>815513.29388369597</v>
          </cell>
          <cell r="J481">
            <v>827984.89298846503</v>
          </cell>
          <cell r="K481">
            <v>809862.10551621602</v>
          </cell>
          <cell r="L481">
            <v>914885.09342185</v>
          </cell>
          <cell r="M481">
            <v>961699.18580732902</v>
          </cell>
          <cell r="N481">
            <v>799015.51117433596</v>
          </cell>
          <cell r="O481">
            <v>818413.19727553905</v>
          </cell>
          <cell r="P481">
            <v>820345.96614091401</v>
          </cell>
          <cell r="Q481">
            <v>820290.176225645</v>
          </cell>
        </row>
        <row r="482">
          <cell r="A482" t="str">
            <v>P24369</v>
          </cell>
          <cell r="B482" t="str">
            <v>sp|P24369|PPIB_MOUSE</v>
          </cell>
          <cell r="C482">
            <v>2716683.7873824802</v>
          </cell>
          <cell r="D482">
            <v>2797949.82368663</v>
          </cell>
          <cell r="E482">
            <v>2149160.2503839401</v>
          </cell>
          <cell r="F482">
            <v>2381641.80278613</v>
          </cell>
          <cell r="G482">
            <v>2292966.37890246</v>
          </cell>
          <cell r="H482">
            <v>453119.61346591602</v>
          </cell>
          <cell r="I482">
            <v>2290389.05564345</v>
          </cell>
          <cell r="J482">
            <v>2491674.19924893</v>
          </cell>
          <cell r="K482">
            <v>2184571.1721385098</v>
          </cell>
          <cell r="L482">
            <v>2564198.3332350901</v>
          </cell>
          <cell r="M482">
            <v>499337.11126269703</v>
          </cell>
          <cell r="N482">
            <v>2751509.5986912302</v>
          </cell>
          <cell r="O482">
            <v>2335601.0469422</v>
          </cell>
          <cell r="P482">
            <v>2800349.3814005801</v>
          </cell>
          <cell r="Q482">
            <v>3106770.6802402502</v>
          </cell>
        </row>
        <row r="483">
          <cell r="A483" t="str">
            <v>P24452</v>
          </cell>
          <cell r="B483" t="str">
            <v>sp|P24452|CAPG_MOUSE</v>
          </cell>
          <cell r="C483">
            <v>33900.429665113901</v>
          </cell>
          <cell r="D483">
            <v>5057.9771907545701</v>
          </cell>
          <cell r="E483">
            <v>11420.7028557637</v>
          </cell>
          <cell r="F483">
            <v>4748.1534994969898</v>
          </cell>
          <cell r="G483">
            <v>24847.1226456021</v>
          </cell>
          <cell r="H483">
            <v>52840.534652829097</v>
          </cell>
          <cell r="I483">
            <v>40216.970152666501</v>
          </cell>
          <cell r="J483">
            <v>8726.8571442757493</v>
          </cell>
          <cell r="K483">
            <v>36767.287118965804</v>
          </cell>
          <cell r="L483">
            <v>36344.548242281802</v>
          </cell>
          <cell r="M483">
            <v>29109.511777549102</v>
          </cell>
          <cell r="N483">
            <v>45689.178493297703</v>
          </cell>
          <cell r="O483">
            <v>15125.1193554155</v>
          </cell>
          <cell r="P483">
            <v>44281.971052207802</v>
          </cell>
          <cell r="Q483">
            <v>44475.225277745601</v>
          </cell>
        </row>
        <row r="484">
          <cell r="A484" t="str">
            <v>P24472</v>
          </cell>
          <cell r="B484" t="str">
            <v>sp|P24472|GSTA4_MOUSE</v>
          </cell>
          <cell r="C484">
            <v>843390.89766370796</v>
          </cell>
          <cell r="D484">
            <v>923269.07088624698</v>
          </cell>
          <cell r="E484">
            <v>1462215.4868707999</v>
          </cell>
          <cell r="F484">
            <v>1061299.55975236</v>
          </cell>
          <cell r="G484">
            <v>922442.04179733002</v>
          </cell>
          <cell r="H484">
            <v>883316.97958593199</v>
          </cell>
          <cell r="I484">
            <v>1106012.6782774499</v>
          </cell>
          <cell r="J484">
            <v>971919.09453478898</v>
          </cell>
          <cell r="K484">
            <v>1193987.1690028401</v>
          </cell>
          <cell r="L484">
            <v>935188.91948907205</v>
          </cell>
          <cell r="M484">
            <v>991514.44597446197</v>
          </cell>
          <cell r="N484">
            <v>1061901.9566359301</v>
          </cell>
          <cell r="O484">
            <v>813890.05205408204</v>
          </cell>
          <cell r="P484">
            <v>1023855.190998</v>
          </cell>
          <cell r="Q484">
            <v>999249.25645908201</v>
          </cell>
        </row>
        <row r="485">
          <cell r="A485" t="str">
            <v>P24527</v>
          </cell>
          <cell r="B485" t="str">
            <v>sp|P24527|LKHA4_MOUSE</v>
          </cell>
          <cell r="C485">
            <v>571701.50957466604</v>
          </cell>
          <cell r="D485">
            <v>758531.61473287002</v>
          </cell>
          <cell r="E485">
            <v>869905.41082972405</v>
          </cell>
          <cell r="F485">
            <v>1121353.5966475301</v>
          </cell>
          <cell r="G485">
            <v>1124300.94622775</v>
          </cell>
          <cell r="H485">
            <v>1406997.82834098</v>
          </cell>
          <cell r="I485">
            <v>807082.53850102401</v>
          </cell>
          <cell r="J485">
            <v>866670.74670333206</v>
          </cell>
          <cell r="K485">
            <v>1039515.3011564</v>
          </cell>
          <cell r="L485">
            <v>714009.062703214</v>
          </cell>
          <cell r="M485">
            <v>1520477.02004709</v>
          </cell>
          <cell r="N485">
            <v>1142745.8417275201</v>
          </cell>
          <cell r="O485">
            <v>779366.88970749197</v>
          </cell>
          <cell r="P485">
            <v>1067702.6466286399</v>
          </cell>
          <cell r="Q485">
            <v>808645.60404896201</v>
          </cell>
        </row>
        <row r="486">
          <cell r="A486" t="str">
            <v>P24547</v>
          </cell>
          <cell r="B486" t="str">
            <v>sp|P24547|IMDH2_MOUSE</v>
          </cell>
          <cell r="C486">
            <v>170018.438694482</v>
          </cell>
          <cell r="D486">
            <v>199836.66009621701</v>
          </cell>
          <cell r="E486">
            <v>205608.46435812599</v>
          </cell>
          <cell r="F486">
            <v>212913.801597599</v>
          </cell>
          <cell r="G486">
            <v>246831.149863839</v>
          </cell>
          <cell r="H486">
            <v>273914.31028894702</v>
          </cell>
          <cell r="I486">
            <v>241282.41856587899</v>
          </cell>
          <cell r="J486">
            <v>227778.24555378201</v>
          </cell>
          <cell r="K486">
            <v>200569.828831908</v>
          </cell>
          <cell r="L486">
            <v>56146.110714585899</v>
          </cell>
          <cell r="M486">
            <v>75444.173505417901</v>
          </cell>
          <cell r="N486">
            <v>223920.203764723</v>
          </cell>
          <cell r="O486">
            <v>231476.92094438401</v>
          </cell>
          <cell r="P486">
            <v>229400.96190922699</v>
          </cell>
          <cell r="Q486">
            <v>206088.25293655001</v>
          </cell>
        </row>
        <row r="487">
          <cell r="A487" t="str">
            <v>P24549</v>
          </cell>
          <cell r="B487" t="str">
            <v>sp|P24549|AL1A1_MOUSE</v>
          </cell>
          <cell r="C487">
            <v>264167.45230480301</v>
          </cell>
          <cell r="D487">
            <v>224764.342414235</v>
          </cell>
          <cell r="E487">
            <v>182066.42821019801</v>
          </cell>
          <cell r="F487">
            <v>151501.37069240201</v>
          </cell>
          <cell r="G487">
            <v>119981.69748818901</v>
          </cell>
          <cell r="H487">
            <v>160965.205688644</v>
          </cell>
          <cell r="I487">
            <v>188173.24255626899</v>
          </cell>
          <cell r="J487">
            <v>115058.21707057201</v>
          </cell>
          <cell r="K487">
            <v>74224.322518550296</v>
          </cell>
          <cell r="L487">
            <v>169118.001779618</v>
          </cell>
          <cell r="M487">
            <v>228956.64585503499</v>
          </cell>
          <cell r="N487">
            <v>177412.71013158001</v>
          </cell>
          <cell r="O487">
            <v>223510.77781715101</v>
          </cell>
          <cell r="P487">
            <v>132285.87164713</v>
          </cell>
          <cell r="Q487">
            <v>121906.142934309</v>
          </cell>
        </row>
        <row r="488">
          <cell r="A488" t="str">
            <v>P24668</v>
          </cell>
          <cell r="B488" t="str">
            <v>sp|P24668|MPRD_MOUSE</v>
          </cell>
          <cell r="C488">
            <v>19325.6972478428</v>
          </cell>
          <cell r="D488">
            <v>37902.409399068398</v>
          </cell>
          <cell r="E488">
            <v>22527.1151085846</v>
          </cell>
          <cell r="F488">
            <v>58535.748445566998</v>
          </cell>
          <cell r="G488">
            <v>52053.903302294799</v>
          </cell>
          <cell r="H488">
            <v>49992.738646392398</v>
          </cell>
          <cell r="I488">
            <v>41523.178924333202</v>
          </cell>
          <cell r="J488">
            <v>99793.978788843902</v>
          </cell>
          <cell r="K488">
            <v>75223.089112406698</v>
          </cell>
          <cell r="L488">
            <v>61852.383038906897</v>
          </cell>
          <cell r="M488">
            <v>53900.519196059198</v>
          </cell>
          <cell r="N488">
            <v>59925.725174738298</v>
          </cell>
          <cell r="O488">
            <v>30634.445945592801</v>
          </cell>
          <cell r="P488">
            <v>13291.6943221724</v>
          </cell>
          <cell r="Q488">
            <v>52949.987143308303</v>
          </cell>
        </row>
        <row r="489">
          <cell r="A489" t="str">
            <v>P25444</v>
          </cell>
          <cell r="B489" t="str">
            <v>sp|P25444|RS2_MOUSE</v>
          </cell>
          <cell r="C489">
            <v>623273.61053298705</v>
          </cell>
          <cell r="D489">
            <v>609119.59347289999</v>
          </cell>
          <cell r="E489">
            <v>991635.33080736699</v>
          </cell>
          <cell r="F489">
            <v>805190.050679432</v>
          </cell>
          <cell r="G489">
            <v>622279.51389396098</v>
          </cell>
          <cell r="H489">
            <v>607073.027350127</v>
          </cell>
          <cell r="I489">
            <v>918192.43550289201</v>
          </cell>
          <cell r="J489">
            <v>781706.16669155401</v>
          </cell>
          <cell r="K489">
            <v>882868.14559373795</v>
          </cell>
          <cell r="L489">
            <v>551001.435427472</v>
          </cell>
          <cell r="M489">
            <v>782500.73713776795</v>
          </cell>
          <cell r="N489">
            <v>933623.90226847201</v>
          </cell>
          <cell r="O489">
            <v>636071.71419452096</v>
          </cell>
          <cell r="P489">
            <v>892676.14801007102</v>
          </cell>
          <cell r="Q489">
            <v>618739.06111628294</v>
          </cell>
        </row>
        <row r="490">
          <cell r="A490" t="str">
            <v>P26039</v>
          </cell>
          <cell r="B490" t="str">
            <v>sp|P26039|TLN1_MOUSE</v>
          </cell>
          <cell r="C490">
            <v>383314.79930224101</v>
          </cell>
          <cell r="D490">
            <v>224225.81375434101</v>
          </cell>
          <cell r="E490">
            <v>234014.624827661</v>
          </cell>
          <cell r="F490">
            <v>291057.73766628501</v>
          </cell>
          <cell r="G490">
            <v>291548.36379482999</v>
          </cell>
          <cell r="H490">
            <v>273076.55330927798</v>
          </cell>
          <cell r="I490">
            <v>221788.31909779401</v>
          </cell>
          <cell r="J490">
            <v>293522.37712522002</v>
          </cell>
          <cell r="K490">
            <v>277073.65522550797</v>
          </cell>
          <cell r="L490">
            <v>394986.92215250997</v>
          </cell>
          <cell r="M490">
            <v>363405.38117577502</v>
          </cell>
          <cell r="N490">
            <v>324608.54967756098</v>
          </cell>
          <cell r="O490">
            <v>372491.20829919702</v>
          </cell>
          <cell r="P490">
            <v>297757.57334938698</v>
          </cell>
          <cell r="Q490">
            <v>236859.246067381</v>
          </cell>
        </row>
        <row r="491">
          <cell r="A491" t="str">
            <v>P26040</v>
          </cell>
          <cell r="B491" t="str">
            <v>sp|P26040|EZRI_MOUSE</v>
          </cell>
          <cell r="C491">
            <v>1794785.5597305901</v>
          </cell>
          <cell r="D491">
            <v>1835309.4695685499</v>
          </cell>
          <cell r="E491">
            <v>2226792.2270376799</v>
          </cell>
          <cell r="F491">
            <v>1793646.5649526201</v>
          </cell>
          <cell r="G491">
            <v>1556188.13187228</v>
          </cell>
          <cell r="H491">
            <v>2017848.59816172</v>
          </cell>
          <cell r="I491">
            <v>2112074.8530095699</v>
          </cell>
          <cell r="J491">
            <v>1727559.7230485301</v>
          </cell>
          <cell r="K491">
            <v>1710877.5825387901</v>
          </cell>
          <cell r="L491">
            <v>1736713.7389297399</v>
          </cell>
          <cell r="M491">
            <v>2023739.58287712</v>
          </cell>
          <cell r="N491">
            <v>2236796.5352121498</v>
          </cell>
          <cell r="O491">
            <v>1839767.99747865</v>
          </cell>
          <cell r="P491">
            <v>2076102.73720685</v>
          </cell>
          <cell r="Q491">
            <v>2062969.43768636</v>
          </cell>
        </row>
        <row r="492">
          <cell r="A492" t="str">
            <v>P26041</v>
          </cell>
          <cell r="B492" t="str">
            <v>sp|P26041|MOES_MOUSE</v>
          </cell>
          <cell r="C492">
            <v>423666.611820905</v>
          </cell>
          <cell r="D492">
            <v>434009.976359213</v>
          </cell>
          <cell r="E492">
            <v>480107.82602845598</v>
          </cell>
          <cell r="F492">
            <v>406077.34160698397</v>
          </cell>
          <cell r="G492">
            <v>437316.97709229798</v>
          </cell>
          <cell r="H492">
            <v>473995.86452287203</v>
          </cell>
          <cell r="I492">
            <v>470843.94381059398</v>
          </cell>
          <cell r="J492">
            <v>408417.788423447</v>
          </cell>
          <cell r="K492">
            <v>390307.46334468899</v>
          </cell>
          <cell r="L492">
            <v>571921.02187296597</v>
          </cell>
          <cell r="M492">
            <v>424684.49104665901</v>
          </cell>
          <cell r="N492">
            <v>467112.87424296699</v>
          </cell>
          <cell r="O492">
            <v>429487.69884444203</v>
          </cell>
          <cell r="P492">
            <v>403594.59447633801</v>
          </cell>
          <cell r="Q492">
            <v>490733.11580166698</v>
          </cell>
        </row>
        <row r="493">
          <cell r="A493" t="str">
            <v>P26043</v>
          </cell>
          <cell r="B493" t="str">
            <v>sp|P26043|RADI_MOUSE</v>
          </cell>
          <cell r="C493">
            <v>812331.76027352002</v>
          </cell>
          <cell r="D493">
            <v>772962.16000489402</v>
          </cell>
          <cell r="E493">
            <v>1019830.62788276</v>
          </cell>
          <cell r="F493">
            <v>855178.46485302097</v>
          </cell>
          <cell r="G493">
            <v>795893.69621746102</v>
          </cell>
          <cell r="H493">
            <v>966064.15860057401</v>
          </cell>
          <cell r="I493">
            <v>1042425.6711938001</v>
          </cell>
          <cell r="J493">
            <v>881250.57692105102</v>
          </cell>
          <cell r="K493">
            <v>767307.72559497203</v>
          </cell>
          <cell r="L493">
            <v>942050.74279288901</v>
          </cell>
          <cell r="M493">
            <v>828930.48076233501</v>
          </cell>
          <cell r="N493">
            <v>1164286.44652441</v>
          </cell>
          <cell r="O493">
            <v>953513.04922834598</v>
          </cell>
          <cell r="P493">
            <v>999475.60462412902</v>
          </cell>
          <cell r="Q493">
            <v>1052368.28961427</v>
          </cell>
        </row>
        <row r="494">
          <cell r="A494" t="str">
            <v>P26231</v>
          </cell>
          <cell r="B494" t="str">
            <v>sp|P26231|CTNA1_MOUSE</v>
          </cell>
          <cell r="C494">
            <v>60755.404530172898</v>
          </cell>
          <cell r="D494">
            <v>51803.008965797002</v>
          </cell>
          <cell r="E494">
            <v>36617.244857286001</v>
          </cell>
          <cell r="F494">
            <v>5826.18420763411</v>
          </cell>
          <cell r="G494">
            <v>12523.758872697599</v>
          </cell>
          <cell r="H494">
            <v>47017.552032560103</v>
          </cell>
          <cell r="I494">
            <v>30386.1536850923</v>
          </cell>
          <cell r="J494">
            <v>67773.497567503699</v>
          </cell>
          <cell r="K494">
            <v>15060.479518108699</v>
          </cell>
          <cell r="L494">
            <v>54813.841056510602</v>
          </cell>
          <cell r="M494">
            <v>46098.865193740501</v>
          </cell>
          <cell r="N494">
            <v>65828.2897327354</v>
          </cell>
          <cell r="O494">
            <v>4484.6377351647197</v>
          </cell>
          <cell r="P494">
            <v>78328.742713172396</v>
          </cell>
          <cell r="Q494">
            <v>76790.909032406096</v>
          </cell>
        </row>
        <row r="495">
          <cell r="A495" t="str">
            <v>P26350</v>
          </cell>
          <cell r="B495" t="str">
            <v>sp|P26350|PTMA_MOUSE</v>
          </cell>
          <cell r="C495">
            <v>254882.31062060501</v>
          </cell>
          <cell r="D495">
            <v>408577.92213827802</v>
          </cell>
          <cell r="E495">
            <v>442373.42814383702</v>
          </cell>
          <cell r="F495">
            <v>361970.03341372701</v>
          </cell>
          <cell r="G495">
            <v>329642.05743545102</v>
          </cell>
          <cell r="H495">
            <v>260196.35469233801</v>
          </cell>
          <cell r="I495">
            <v>340558.09321332799</v>
          </cell>
          <cell r="J495">
            <v>439400.77005263697</v>
          </cell>
          <cell r="K495">
            <v>369955.47468939598</v>
          </cell>
          <cell r="L495">
            <v>375692.889972976</v>
          </cell>
          <cell r="M495">
            <v>410612.75943642901</v>
          </cell>
          <cell r="N495">
            <v>312060.79237814399</v>
          </cell>
          <cell r="O495">
            <v>365463.77837371099</v>
          </cell>
          <cell r="P495">
            <v>286407.487062764</v>
          </cell>
          <cell r="Q495">
            <v>298091.03444146499</v>
          </cell>
        </row>
        <row r="496">
          <cell r="A496" t="str">
            <v>P26369</v>
          </cell>
          <cell r="B496" t="str">
            <v>sp|P26369|U2AF2_MOUSE</v>
          </cell>
          <cell r="C496">
            <v>31819.774406741799</v>
          </cell>
          <cell r="D496">
            <v>78953.0528062511</v>
          </cell>
          <cell r="E496">
            <v>64434.539028746403</v>
          </cell>
          <cell r="F496">
            <v>75210.536090895795</v>
          </cell>
          <cell r="G496">
            <v>84373.539644464603</v>
          </cell>
          <cell r="H496">
            <v>64700.192230547298</v>
          </cell>
          <cell r="I496">
            <v>69617.975802543893</v>
          </cell>
          <cell r="J496">
            <v>64465.2075343631</v>
          </cell>
          <cell r="K496">
            <v>65184.309440875601</v>
          </cell>
          <cell r="L496">
            <v>37108.154678628896</v>
          </cell>
          <cell r="M496">
            <v>79065.643975798594</v>
          </cell>
          <cell r="N496">
            <v>46555.500899954401</v>
          </cell>
          <cell r="O496">
            <v>47273.718780083502</v>
          </cell>
          <cell r="P496">
            <v>60901.838844178601</v>
          </cell>
          <cell r="Q496">
            <v>4141.6118055615498</v>
          </cell>
        </row>
        <row r="497">
          <cell r="A497" t="str">
            <v>P26443</v>
          </cell>
          <cell r="B497" t="str">
            <v>sp|P26443|DHE3_MOUSE</v>
          </cell>
          <cell r="C497">
            <v>8221069.2535765497</v>
          </cell>
          <cell r="D497">
            <v>10555202.2448078</v>
          </cell>
          <cell r="E497">
            <v>11355051.3463255</v>
          </cell>
          <cell r="F497">
            <v>10287054.075299</v>
          </cell>
          <cell r="G497">
            <v>8608755.18014732</v>
          </cell>
          <cell r="H497">
            <v>9341139.1191407796</v>
          </cell>
          <cell r="I497">
            <v>9488416.0740165506</v>
          </cell>
          <cell r="J497">
            <v>10398384.2972041</v>
          </cell>
          <cell r="K497">
            <v>9791346.1581409201</v>
          </cell>
          <cell r="L497">
            <v>9040289.0752172694</v>
          </cell>
          <cell r="M497">
            <v>8946557.4750823695</v>
          </cell>
          <cell r="N497">
            <v>9838250.6197509207</v>
          </cell>
          <cell r="O497">
            <v>8815483.4051197097</v>
          </cell>
          <cell r="P497">
            <v>8920915.4919643309</v>
          </cell>
          <cell r="Q497">
            <v>9654840.8746808209</v>
          </cell>
        </row>
        <row r="498">
          <cell r="A498" t="str">
            <v>P26516</v>
          </cell>
          <cell r="B498" t="str">
            <v>sp|P26516|PSMD7_MOUSE</v>
          </cell>
          <cell r="C498">
            <v>46434.159290647702</v>
          </cell>
          <cell r="D498">
            <v>153880.72537292101</v>
          </cell>
          <cell r="E498">
            <v>136279.861346486</v>
          </cell>
          <cell r="F498">
            <v>152789.45988073901</v>
          </cell>
          <cell r="G498">
            <v>166031.56027689</v>
          </cell>
          <cell r="H498">
            <v>160216.716635566</v>
          </cell>
          <cell r="I498">
            <v>126327.54043688699</v>
          </cell>
          <cell r="J498">
            <v>59875.7094454088</v>
          </cell>
          <cell r="K498">
            <v>88389.111936121597</v>
          </cell>
          <cell r="L498">
            <v>190032.10820908201</v>
          </cell>
          <cell r="M498">
            <v>204305.625196143</v>
          </cell>
          <cell r="N498">
            <v>115381.38818956001</v>
          </cell>
          <cell r="O498">
            <v>164469.555547133</v>
          </cell>
          <cell r="P498">
            <v>114875.592751587</v>
          </cell>
          <cell r="Q498">
            <v>209513.029929704</v>
          </cell>
        </row>
        <row r="499">
          <cell r="A499" t="str">
            <v>P26638</v>
          </cell>
          <cell r="B499" t="str">
            <v>sp|P26638|SYSC_MOUSE</v>
          </cell>
          <cell r="C499">
            <v>996174.52295494801</v>
          </cell>
          <cell r="D499">
            <v>1322800.1336828701</v>
          </cell>
          <cell r="E499">
            <v>1006070.81583303</v>
          </cell>
          <cell r="F499">
            <v>1160971.1682114899</v>
          </cell>
          <cell r="G499">
            <v>1142490.6827855599</v>
          </cell>
          <cell r="H499">
            <v>1281128.0214390601</v>
          </cell>
          <cell r="I499">
            <v>968414.53365263995</v>
          </cell>
          <cell r="J499">
            <v>1096727.30287055</v>
          </cell>
          <cell r="K499">
            <v>981983.61435986403</v>
          </cell>
          <cell r="L499">
            <v>973145.06055440998</v>
          </cell>
          <cell r="M499">
            <v>1156886.1046825901</v>
          </cell>
          <cell r="N499">
            <v>1054671.43102058</v>
          </cell>
          <cell r="O499">
            <v>1186938.7561540899</v>
          </cell>
          <cell r="P499">
            <v>1105822.5421209901</v>
          </cell>
          <cell r="Q499">
            <v>1153279.82451207</v>
          </cell>
        </row>
        <row r="500">
          <cell r="A500" t="str">
            <v>P26645</v>
          </cell>
          <cell r="B500" t="str">
            <v>sp|P26645|MARCS_MOUSE</v>
          </cell>
          <cell r="C500">
            <v>262820.569904698</v>
          </cell>
          <cell r="D500">
            <v>834977.92282597499</v>
          </cell>
          <cell r="E500">
            <v>397391.440365694</v>
          </cell>
          <cell r="F500">
            <v>370371.17145799601</v>
          </cell>
          <cell r="G500">
            <v>675572.26745855995</v>
          </cell>
          <cell r="H500">
            <v>362290.85479402402</v>
          </cell>
          <cell r="I500">
            <v>361275.236665248</v>
          </cell>
          <cell r="J500">
            <v>486109.136280098</v>
          </cell>
          <cell r="K500">
            <v>434456.41076098802</v>
          </cell>
          <cell r="L500">
            <v>945777.43896325806</v>
          </cell>
          <cell r="M500">
            <v>669053.73492554703</v>
          </cell>
          <cell r="N500">
            <v>399342.93731953</v>
          </cell>
          <cell r="O500">
            <v>443640.42519967101</v>
          </cell>
          <cell r="P500">
            <v>293142.48008354398</v>
          </cell>
          <cell r="Q500">
            <v>306290.64917020802</v>
          </cell>
        </row>
        <row r="501">
          <cell r="A501" t="str">
            <v>P26883</v>
          </cell>
          <cell r="B501" t="str">
            <v>sp|P26883|FKB1A_MOUSE</v>
          </cell>
          <cell r="C501">
            <v>3157849.6117424299</v>
          </cell>
          <cell r="D501">
            <v>2454471.5372401602</v>
          </cell>
          <cell r="E501">
            <v>3052631.4226447102</v>
          </cell>
          <cell r="F501">
            <v>2644710.6928413799</v>
          </cell>
          <cell r="G501">
            <v>2536455.24077259</v>
          </cell>
          <cell r="H501">
            <v>2634394.0766715799</v>
          </cell>
          <cell r="I501">
            <v>3560060.6484152698</v>
          </cell>
          <cell r="J501">
            <v>3033092.3297819002</v>
          </cell>
          <cell r="K501">
            <v>3220866.8572504702</v>
          </cell>
          <cell r="L501">
            <v>2658731.0165729299</v>
          </cell>
          <cell r="M501">
            <v>2647165.9003630299</v>
          </cell>
          <cell r="N501">
            <v>3212083.0047279699</v>
          </cell>
          <cell r="O501">
            <v>2934917.7083284501</v>
          </cell>
          <cell r="P501">
            <v>2844639.4396968698</v>
          </cell>
          <cell r="Q501">
            <v>2900051.50903991</v>
          </cell>
        </row>
        <row r="502">
          <cell r="A502" t="str">
            <v>P27546</v>
          </cell>
          <cell r="B502" t="str">
            <v>sp|P27546|MAP4_MOUSE</v>
          </cell>
          <cell r="C502">
            <v>886687.37352955702</v>
          </cell>
          <cell r="D502">
            <v>930103.67964176903</v>
          </cell>
          <cell r="E502">
            <v>1177682.7140333201</v>
          </cell>
          <cell r="F502">
            <v>962057.83210218698</v>
          </cell>
          <cell r="G502">
            <v>754611.10434304003</v>
          </cell>
          <cell r="H502">
            <v>726811.23210261296</v>
          </cell>
          <cell r="I502">
            <v>1248653.6874106999</v>
          </cell>
          <cell r="J502">
            <v>1057784.24036836</v>
          </cell>
          <cell r="K502">
            <v>1250347.6696118501</v>
          </cell>
          <cell r="L502">
            <v>939121.63032314798</v>
          </cell>
          <cell r="M502">
            <v>933591.17396934598</v>
          </cell>
          <cell r="N502">
            <v>1163701.1436699999</v>
          </cell>
          <cell r="O502">
            <v>1084779.8822987101</v>
          </cell>
          <cell r="P502">
            <v>1158012.928142</v>
          </cell>
          <cell r="Q502">
            <v>590443.48986263399</v>
          </cell>
        </row>
        <row r="503">
          <cell r="A503" t="str">
            <v>P27601</v>
          </cell>
          <cell r="B503" t="str">
            <v>sp|P27601|GNA13_MOUSE</v>
          </cell>
          <cell r="C503">
            <v>570698.15962009097</v>
          </cell>
          <cell r="D503">
            <v>636273.25051359599</v>
          </cell>
          <cell r="E503">
            <v>511244.080212423</v>
          </cell>
          <cell r="F503">
            <v>543790.51006374997</v>
          </cell>
          <cell r="G503">
            <v>520025.12768928602</v>
          </cell>
          <cell r="H503">
            <v>743206.26664574002</v>
          </cell>
          <cell r="I503">
            <v>557619.83015214803</v>
          </cell>
          <cell r="J503">
            <v>601435.61742954503</v>
          </cell>
          <cell r="K503">
            <v>494034.723583007</v>
          </cell>
          <cell r="L503">
            <v>624564.46683841001</v>
          </cell>
          <cell r="M503">
            <v>618862.95356372895</v>
          </cell>
          <cell r="N503">
            <v>607515.87482581695</v>
          </cell>
          <cell r="O503">
            <v>564069.37255982403</v>
          </cell>
          <cell r="P503">
            <v>652130.75243923895</v>
          </cell>
          <cell r="Q503">
            <v>563342.47189221601</v>
          </cell>
        </row>
        <row r="504">
          <cell r="A504" t="str">
            <v>P27612</v>
          </cell>
          <cell r="B504" t="str">
            <v>sp|P27612|PLAP_MOUSE</v>
          </cell>
          <cell r="C504">
            <v>232719.21335201699</v>
          </cell>
          <cell r="D504">
            <v>123445.600377629</v>
          </cell>
          <cell r="E504">
            <v>110861.890144695</v>
          </cell>
          <cell r="F504">
            <v>122543.072834598</v>
          </cell>
          <cell r="G504">
            <v>142052.74546184301</v>
          </cell>
          <cell r="H504">
            <v>172480.47031870799</v>
          </cell>
          <cell r="I504">
            <v>115782.975639771</v>
          </cell>
          <cell r="J504">
            <v>89970.510371318305</v>
          </cell>
          <cell r="K504">
            <v>116053.914984431</v>
          </cell>
          <cell r="L504">
            <v>68990.322852174693</v>
          </cell>
          <cell r="M504">
            <v>183495.35189363599</v>
          </cell>
          <cell r="N504">
            <v>101010.64174771799</v>
          </cell>
          <cell r="O504">
            <v>89009.255252444098</v>
          </cell>
          <cell r="P504">
            <v>63871.246771235201</v>
          </cell>
          <cell r="Q504">
            <v>157211.63706017</v>
          </cell>
        </row>
        <row r="505">
          <cell r="A505" t="str">
            <v>P27659</v>
          </cell>
          <cell r="B505" t="str">
            <v>sp|P27659|RL3_MOUSE</v>
          </cell>
          <cell r="C505">
            <v>642030.62329464802</v>
          </cell>
          <cell r="D505">
            <v>675666.80486898904</v>
          </cell>
          <cell r="E505">
            <v>907428.03629249695</v>
          </cell>
          <cell r="F505">
            <v>938457.83443704096</v>
          </cell>
          <cell r="G505">
            <v>724665.52640541596</v>
          </cell>
          <cell r="H505">
            <v>794441.30851732101</v>
          </cell>
          <cell r="I505">
            <v>793730.16414078395</v>
          </cell>
          <cell r="J505">
            <v>728322.34230058501</v>
          </cell>
          <cell r="K505">
            <v>650196.10345254198</v>
          </cell>
          <cell r="L505">
            <v>782799.66186846094</v>
          </cell>
          <cell r="M505">
            <v>943022.21414681105</v>
          </cell>
          <cell r="N505">
            <v>951897.39928878006</v>
          </cell>
          <cell r="O505">
            <v>561473.51525062695</v>
          </cell>
          <cell r="P505">
            <v>855822.86008275195</v>
          </cell>
          <cell r="Q505">
            <v>586474.213161772</v>
          </cell>
        </row>
        <row r="506">
          <cell r="A506" t="str">
            <v>P27661</v>
          </cell>
          <cell r="B506" t="str">
            <v>sp|P27661|H2AX_MOUSE</v>
          </cell>
          <cell r="C506">
            <v>28582313.644795701</v>
          </cell>
          <cell r="D506">
            <v>17576883.220630798</v>
          </cell>
          <cell r="E506">
            <v>14318537.144569401</v>
          </cell>
          <cell r="F506">
            <v>18235212.714025401</v>
          </cell>
          <cell r="G506">
            <v>21883300.8248039</v>
          </cell>
          <cell r="H506">
            <v>19721586.754203498</v>
          </cell>
          <cell r="I506">
            <v>19881019.845077001</v>
          </cell>
          <cell r="J506">
            <v>20269424.4585995</v>
          </cell>
          <cell r="K506">
            <v>24051192.946268201</v>
          </cell>
          <cell r="L506">
            <v>17727107.9052612</v>
          </cell>
          <cell r="M506">
            <v>13071854.6552279</v>
          </cell>
          <cell r="N506">
            <v>21078156.384711102</v>
          </cell>
          <cell r="O506">
            <v>18784559.088984199</v>
          </cell>
          <cell r="P506">
            <v>22485582.577480901</v>
          </cell>
          <cell r="Q506">
            <v>20109315.581884801</v>
          </cell>
        </row>
        <row r="507">
          <cell r="A507" t="str">
            <v>P27671</v>
          </cell>
          <cell r="B507" t="str">
            <v>sp|P27671|RGRF1_MOUSE</v>
          </cell>
          <cell r="C507">
            <v>6944.0363897057696</v>
          </cell>
          <cell r="D507">
            <v>44245.005984109703</v>
          </cell>
          <cell r="E507">
            <v>55614.247108698801</v>
          </cell>
          <cell r="F507">
            <v>49555.296634341299</v>
          </cell>
          <cell r="G507">
            <v>55921.008520128897</v>
          </cell>
          <cell r="H507">
            <v>60019.234370723403</v>
          </cell>
          <cell r="I507">
            <v>94978.537324806006</v>
          </cell>
          <cell r="J507">
            <v>71435.158881350901</v>
          </cell>
          <cell r="K507">
            <v>41136.970633890203</v>
          </cell>
          <cell r="L507">
            <v>74233.616646262206</v>
          </cell>
          <cell r="M507">
            <v>52130.448282313802</v>
          </cell>
          <cell r="N507">
            <v>81376.163826522898</v>
          </cell>
          <cell r="O507">
            <v>62306.180324909998</v>
          </cell>
          <cell r="P507">
            <v>52809.673567580699</v>
          </cell>
          <cell r="Q507">
            <v>70682.906982394197</v>
          </cell>
        </row>
        <row r="508">
          <cell r="A508" t="str">
            <v>P27773</v>
          </cell>
          <cell r="B508" t="str">
            <v>sp|P27773|PDIA3_MOUSE</v>
          </cell>
          <cell r="C508">
            <v>3923407.7006629701</v>
          </cell>
          <cell r="D508">
            <v>3903986.0459566298</v>
          </cell>
          <cell r="E508">
            <v>4772589.3182773301</v>
          </cell>
          <cell r="F508">
            <v>4231248.8545468198</v>
          </cell>
          <cell r="G508">
            <v>3908816.4825581899</v>
          </cell>
          <cell r="H508">
            <v>3453588.1433043298</v>
          </cell>
          <cell r="I508">
            <v>4184174.6353915101</v>
          </cell>
          <cell r="J508">
            <v>4779944.0673816698</v>
          </cell>
          <cell r="K508">
            <v>4101035.5401631398</v>
          </cell>
          <cell r="L508">
            <v>4578236.13820347</v>
          </cell>
          <cell r="M508">
            <v>4029903.7134070899</v>
          </cell>
          <cell r="N508">
            <v>4165091.2394302799</v>
          </cell>
          <cell r="O508">
            <v>4804973.9605022399</v>
          </cell>
          <cell r="P508">
            <v>4094344.71926268</v>
          </cell>
          <cell r="Q508">
            <v>4377450.5666628703</v>
          </cell>
        </row>
        <row r="509">
          <cell r="A509" t="str">
            <v>P28028</v>
          </cell>
          <cell r="B509" t="str">
            <v>sp|P28028|BRAF_MOUSE</v>
          </cell>
          <cell r="C509">
            <v>56594.931612474902</v>
          </cell>
          <cell r="D509">
            <v>75614.273785692902</v>
          </cell>
          <cell r="E509">
            <v>75348.323114966697</v>
          </cell>
          <cell r="F509">
            <v>88847.812923900899</v>
          </cell>
          <cell r="G509">
            <v>83405.122593901106</v>
          </cell>
          <cell r="H509">
            <v>96231.729402640194</v>
          </cell>
          <cell r="I509">
            <v>89941.645693360406</v>
          </cell>
          <cell r="J509">
            <v>38987.6698659084</v>
          </cell>
          <cell r="K509">
            <v>82885.791651820895</v>
          </cell>
          <cell r="L509">
            <v>114285.52085590499</v>
          </cell>
          <cell r="M509">
            <v>5239.0519661582903</v>
          </cell>
          <cell r="N509">
            <v>89818.847662514105</v>
          </cell>
          <cell r="O509">
            <v>104192.61509625299</v>
          </cell>
          <cell r="P509">
            <v>90327.556020585107</v>
          </cell>
          <cell r="Q509">
            <v>72131.851553276603</v>
          </cell>
        </row>
        <row r="510">
          <cell r="A510" t="str">
            <v>P28184</v>
          </cell>
          <cell r="B510" t="str">
            <v>sp|P28184|MT3_MOUSE</v>
          </cell>
          <cell r="C510">
            <v>44686.700523977299</v>
          </cell>
          <cell r="D510">
            <v>52493.183411654099</v>
          </cell>
          <cell r="E510">
            <v>74083.225897422803</v>
          </cell>
          <cell r="F510">
            <v>32337.272307473198</v>
          </cell>
          <cell r="G510">
            <v>27857.784506228902</v>
          </cell>
          <cell r="H510">
            <v>34072.0903935651</v>
          </cell>
          <cell r="I510">
            <v>54217.9538040224</v>
          </cell>
          <cell r="J510">
            <v>39239.177343443203</v>
          </cell>
          <cell r="K510">
            <v>57322.058048074803</v>
          </cell>
          <cell r="L510">
            <v>38917.086910962498</v>
          </cell>
          <cell r="M510">
            <v>37405.897160534798</v>
          </cell>
          <cell r="N510">
            <v>49382.158073591403</v>
          </cell>
          <cell r="O510">
            <v>41659.723711552899</v>
          </cell>
          <cell r="P510">
            <v>43351.172418581802</v>
          </cell>
          <cell r="Q510">
            <v>30358.277860973802</v>
          </cell>
        </row>
        <row r="511">
          <cell r="A511" t="str">
            <v>P28271</v>
          </cell>
          <cell r="B511" t="str">
            <v>sp|P28271|ACOC_MOUSE</v>
          </cell>
          <cell r="C511">
            <v>258845.71564580401</v>
          </cell>
          <cell r="D511">
            <v>478954.01139175898</v>
          </cell>
          <cell r="E511">
            <v>448870.22099684499</v>
          </cell>
          <cell r="F511">
            <v>435450.22337989497</v>
          </cell>
          <cell r="G511">
            <v>493153.29014157498</v>
          </cell>
          <cell r="H511">
            <v>496800.97088902199</v>
          </cell>
          <cell r="I511">
            <v>509150.62727289501</v>
          </cell>
          <cell r="J511">
            <v>497430.26971350302</v>
          </cell>
          <cell r="K511">
            <v>358351.45689837099</v>
          </cell>
          <cell r="L511">
            <v>542964.60024333105</v>
          </cell>
          <cell r="M511">
            <v>336572.82028476498</v>
          </cell>
          <cell r="N511">
            <v>259251.33020623901</v>
          </cell>
          <cell r="O511">
            <v>433406.91748233698</v>
          </cell>
          <cell r="P511">
            <v>433793.98909760301</v>
          </cell>
          <cell r="Q511">
            <v>448832.01658995601</v>
          </cell>
        </row>
        <row r="512">
          <cell r="A512" t="str">
            <v>P28474</v>
          </cell>
          <cell r="B512" t="str">
            <v>sp|P28474|ADHX_MOUSE</v>
          </cell>
          <cell r="C512">
            <v>1177794.46504345</v>
          </cell>
          <cell r="D512">
            <v>1058731.27726622</v>
          </cell>
          <cell r="E512">
            <v>1148309.9318570299</v>
          </cell>
          <cell r="F512">
            <v>1157799.0251741</v>
          </cell>
          <cell r="G512">
            <v>911726.08506996999</v>
          </cell>
          <cell r="H512">
            <v>659910.69461990602</v>
          </cell>
          <cell r="I512">
            <v>1095383.1154095801</v>
          </cell>
          <cell r="J512">
            <v>1081597.9955805901</v>
          </cell>
          <cell r="K512">
            <v>1031376.38340792</v>
          </cell>
          <cell r="L512">
            <v>1100554.29167601</v>
          </cell>
          <cell r="M512">
            <v>1078817.66836772</v>
          </cell>
          <cell r="N512">
            <v>1298101.7374157901</v>
          </cell>
          <cell r="O512">
            <v>1102929.28145011</v>
          </cell>
          <cell r="P512">
            <v>757861.34573890897</v>
          </cell>
          <cell r="Q512">
            <v>1087668.8179063301</v>
          </cell>
        </row>
        <row r="513">
          <cell r="A513" t="str">
            <v>P28571</v>
          </cell>
          <cell r="B513" t="str">
            <v>sp|P28571|SC6A9_MOUSE</v>
          </cell>
          <cell r="C513">
            <v>58441.573968114302</v>
          </cell>
          <cell r="D513">
            <v>111707.02620046301</v>
          </cell>
          <cell r="E513">
            <v>78735.807479690106</v>
          </cell>
          <cell r="F513">
            <v>80362.462304800807</v>
          </cell>
          <cell r="G513">
            <v>72778.3275571095</v>
          </cell>
          <cell r="H513">
            <v>86630.081147451594</v>
          </cell>
          <cell r="I513">
            <v>66920.699168920401</v>
          </cell>
          <cell r="J513">
            <v>83688.145936967601</v>
          </cell>
          <cell r="K513">
            <v>7335.4189804463504</v>
          </cell>
          <cell r="L513">
            <v>88421.455015113897</v>
          </cell>
          <cell r="M513">
            <v>103536.99817870899</v>
          </cell>
          <cell r="N513">
            <v>55924.2522580363</v>
          </cell>
          <cell r="O513">
            <v>84497.285863004101</v>
          </cell>
          <cell r="P513">
            <v>59413.390661646401</v>
          </cell>
          <cell r="Q513">
            <v>57402.871494175197</v>
          </cell>
        </row>
        <row r="514">
          <cell r="A514" t="str">
            <v>P28650</v>
          </cell>
          <cell r="B514" t="str">
            <v>sp|P28650|PURA1_MOUSE</v>
          </cell>
          <cell r="C514">
            <v>346092.921989394</v>
          </cell>
          <cell r="D514">
            <v>466544.11805789801</v>
          </cell>
          <cell r="E514">
            <v>474103.01756313699</v>
          </cell>
          <cell r="F514">
            <v>620446.26830324705</v>
          </cell>
          <cell r="G514">
            <v>641363.43935682799</v>
          </cell>
          <cell r="H514">
            <v>622228.13083736796</v>
          </cell>
          <cell r="I514">
            <v>659632.26313811296</v>
          </cell>
          <cell r="J514">
            <v>756861.928645493</v>
          </cell>
          <cell r="K514">
            <v>647373.08172573801</v>
          </cell>
          <cell r="L514">
            <v>662555.51518118102</v>
          </cell>
          <cell r="M514">
            <v>608138.66132247902</v>
          </cell>
          <cell r="N514">
            <v>807403.17668110202</v>
          </cell>
          <cell r="O514">
            <v>717568.90660604602</v>
          </cell>
          <cell r="P514">
            <v>701066.32141353795</v>
          </cell>
          <cell r="Q514">
            <v>232277.136674307</v>
          </cell>
        </row>
        <row r="515">
          <cell r="A515" t="str">
            <v>P28652</v>
          </cell>
          <cell r="B515" t="str">
            <v>sp|P28652|KCC2B_MOUSE</v>
          </cell>
          <cell r="C515">
            <v>2146123.15754794</v>
          </cell>
          <cell r="D515">
            <v>3403931.4992251</v>
          </cell>
          <cell r="E515">
            <v>3186914.9238280398</v>
          </cell>
          <cell r="F515">
            <v>2836533.33456722</v>
          </cell>
          <cell r="G515">
            <v>3055838.3732943302</v>
          </cell>
          <cell r="H515">
            <v>3451044.81661767</v>
          </cell>
          <cell r="I515">
            <v>3231399.24799691</v>
          </cell>
          <cell r="J515">
            <v>3020739.8481316399</v>
          </cell>
          <cell r="K515">
            <v>2786967.14412591</v>
          </cell>
          <cell r="L515">
            <v>3474647.0166206202</v>
          </cell>
          <cell r="M515">
            <v>3714475.8102654102</v>
          </cell>
          <cell r="N515">
            <v>3367562.5961440201</v>
          </cell>
          <cell r="O515">
            <v>3171557.07420264</v>
          </cell>
          <cell r="P515">
            <v>2938542.05143733</v>
          </cell>
          <cell r="Q515">
            <v>3646631.5719682602</v>
          </cell>
        </row>
        <row r="516">
          <cell r="A516" t="str">
            <v>P28656</v>
          </cell>
          <cell r="B516" t="str">
            <v>sp|P28656|NP1L1_MOUSE</v>
          </cell>
          <cell r="C516">
            <v>108155.01904578799</v>
          </cell>
          <cell r="D516">
            <v>109848.618050201</v>
          </cell>
          <cell r="E516">
            <v>133253.35944578599</v>
          </cell>
          <cell r="F516">
            <v>54586.2954423021</v>
          </cell>
          <cell r="G516">
            <v>81334.266715143007</v>
          </cell>
          <cell r="H516">
            <v>151184.57438995899</v>
          </cell>
          <cell r="I516">
            <v>106686.822932621</v>
          </cell>
          <cell r="J516">
            <v>112128.638058157</v>
          </cell>
          <cell r="K516">
            <v>93363.845762911704</v>
          </cell>
          <cell r="L516">
            <v>42346.580198009498</v>
          </cell>
          <cell r="M516">
            <v>119493.307296053</v>
          </cell>
          <cell r="N516">
            <v>147828.50092082299</v>
          </cell>
          <cell r="O516">
            <v>46773.4549568074</v>
          </cell>
          <cell r="P516">
            <v>127928.243745976</v>
          </cell>
          <cell r="Q516">
            <v>137025.15749196699</v>
          </cell>
        </row>
        <row r="517">
          <cell r="A517" t="str">
            <v>P28658</v>
          </cell>
          <cell r="B517" t="str">
            <v>sp|P28658|ATX10_MOUSE</v>
          </cell>
          <cell r="C517">
            <v>143418.431653534</v>
          </cell>
          <cell r="D517">
            <v>148516.89934198101</v>
          </cell>
          <cell r="E517">
            <v>156060.12117499299</v>
          </cell>
          <cell r="F517">
            <v>191733.01828380101</v>
          </cell>
          <cell r="G517">
            <v>163402.15290523</v>
          </cell>
          <cell r="H517">
            <v>203718.301946719</v>
          </cell>
          <cell r="I517">
            <v>171247.092764142</v>
          </cell>
          <cell r="J517">
            <v>182201.133175572</v>
          </cell>
          <cell r="K517">
            <v>181199.09260940299</v>
          </cell>
          <cell r="L517">
            <v>197143.91008373501</v>
          </cell>
          <cell r="M517">
            <v>206796.611568875</v>
          </cell>
          <cell r="N517">
            <v>215291.704443511</v>
          </cell>
          <cell r="O517">
            <v>196533.515526587</v>
          </cell>
          <cell r="P517">
            <v>160569.58534685199</v>
          </cell>
          <cell r="Q517">
            <v>162728.756745208</v>
          </cell>
        </row>
        <row r="518">
          <cell r="A518" t="str">
            <v>P28660</v>
          </cell>
          <cell r="B518" t="str">
            <v>sp|P28660|NCKP1_MOUSE</v>
          </cell>
          <cell r="C518">
            <v>2820305.5273114801</v>
          </cell>
          <cell r="D518">
            <v>3502459.8112651198</v>
          </cell>
          <cell r="E518">
            <v>3762760.4063647301</v>
          </cell>
          <cell r="F518">
            <v>3803306.50942973</v>
          </cell>
          <cell r="G518">
            <v>3835559.1168451798</v>
          </cell>
          <cell r="H518">
            <v>4003914.9379487098</v>
          </cell>
          <cell r="I518">
            <v>3786856.7475623302</v>
          </cell>
          <cell r="J518">
            <v>3383391.9239920098</v>
          </cell>
          <cell r="K518">
            <v>3628142.00777314</v>
          </cell>
          <cell r="L518">
            <v>3662737.9422867699</v>
          </cell>
          <cell r="M518">
            <v>3943138.4609224801</v>
          </cell>
          <cell r="N518">
            <v>3818348.2116199001</v>
          </cell>
          <cell r="O518">
            <v>3364906.22107596</v>
          </cell>
          <cell r="P518">
            <v>3534639.685176</v>
          </cell>
          <cell r="Q518">
            <v>3790886.9234826802</v>
          </cell>
        </row>
        <row r="519">
          <cell r="A519" t="str">
            <v>P28661</v>
          </cell>
          <cell r="B519" t="str">
            <v>sp|P28661|SEPT4_MOUSE</v>
          </cell>
          <cell r="C519">
            <v>2022189.75528267</v>
          </cell>
          <cell r="D519">
            <v>1544762.1026834899</v>
          </cell>
          <cell r="E519">
            <v>1962381.42518315</v>
          </cell>
          <cell r="F519">
            <v>1873975.44608107</v>
          </cell>
          <cell r="G519">
            <v>1797637.95310013</v>
          </cell>
          <cell r="H519">
            <v>1871421.5321774899</v>
          </cell>
          <cell r="I519">
            <v>2107211.8471325701</v>
          </cell>
          <cell r="J519">
            <v>1759738.8429485401</v>
          </cell>
          <cell r="K519">
            <v>2085499.2080083999</v>
          </cell>
          <cell r="L519">
            <v>1480272.0855749</v>
          </cell>
          <cell r="M519">
            <v>1581939.5637767999</v>
          </cell>
          <cell r="N519">
            <v>2240992.0320932702</v>
          </cell>
          <cell r="O519">
            <v>1555478.3535815</v>
          </cell>
          <cell r="P519">
            <v>2093939.8481596201</v>
          </cell>
          <cell r="Q519">
            <v>1605846.8381082099</v>
          </cell>
        </row>
        <row r="520">
          <cell r="A520" t="str">
            <v>P28663</v>
          </cell>
          <cell r="B520" t="str">
            <v>sp|P28663|SNAB_MOUSE</v>
          </cell>
          <cell r="C520">
            <v>1403010.4961347601</v>
          </cell>
          <cell r="D520">
            <v>1649856.10186988</v>
          </cell>
          <cell r="E520">
            <v>1871310.0252166099</v>
          </cell>
          <cell r="F520">
            <v>1766431.6146599499</v>
          </cell>
          <cell r="G520">
            <v>1661728.6653761701</v>
          </cell>
          <cell r="H520">
            <v>1580034.83714061</v>
          </cell>
          <cell r="I520">
            <v>1814495.79657897</v>
          </cell>
          <cell r="J520">
            <v>1859570.93831446</v>
          </cell>
          <cell r="K520">
            <v>1790434.35551882</v>
          </cell>
          <cell r="L520">
            <v>1618716.90696792</v>
          </cell>
          <cell r="M520">
            <v>1800256.82242368</v>
          </cell>
          <cell r="N520">
            <v>1794126.2165494501</v>
          </cell>
          <cell r="O520">
            <v>1610364.2434153799</v>
          </cell>
          <cell r="P520">
            <v>1757203.7119269201</v>
          </cell>
          <cell r="Q520">
            <v>1627838.3885971401</v>
          </cell>
        </row>
        <row r="521">
          <cell r="A521" t="str">
            <v>P28667</v>
          </cell>
          <cell r="B521" t="str">
            <v>sp|P28667|MRP_MOUSE</v>
          </cell>
          <cell r="C521">
            <v>118021.716166688</v>
          </cell>
          <cell r="D521">
            <v>125109.231056387</v>
          </cell>
          <cell r="E521">
            <v>160041.22432027201</v>
          </cell>
          <cell r="F521">
            <v>120835.800054331</v>
          </cell>
          <cell r="G521">
            <v>93541.186647270501</v>
          </cell>
          <cell r="H521">
            <v>122167.523905826</v>
          </cell>
          <cell r="I521">
            <v>151966.59489297401</v>
          </cell>
          <cell r="J521">
            <v>171754.36005058201</v>
          </cell>
          <cell r="K521">
            <v>157478.726710749</v>
          </cell>
          <cell r="L521">
            <v>95099.414314166905</v>
          </cell>
          <cell r="M521">
            <v>128896.938341885</v>
          </cell>
          <cell r="N521">
            <v>147711.94358083</v>
          </cell>
          <cell r="O521">
            <v>141174.512736862</v>
          </cell>
          <cell r="P521">
            <v>140752.38622115701</v>
          </cell>
          <cell r="Q521">
            <v>117590.39366588301</v>
          </cell>
        </row>
        <row r="522">
          <cell r="A522" t="str">
            <v>P28738</v>
          </cell>
          <cell r="B522" t="str">
            <v>sp|P28738|KIF5C_MOUSE</v>
          </cell>
          <cell r="C522">
            <v>1155391.02410472</v>
          </cell>
          <cell r="D522">
            <v>1186953.6335586</v>
          </cell>
          <cell r="E522">
            <v>1153507.1371686601</v>
          </cell>
          <cell r="F522">
            <v>1162763.72559681</v>
          </cell>
          <cell r="G522">
            <v>1098407.5877891399</v>
          </cell>
          <cell r="H522">
            <v>1027608.9771530899</v>
          </cell>
          <cell r="I522">
            <v>1269404.11668655</v>
          </cell>
          <cell r="J522">
            <v>1193310.38615545</v>
          </cell>
          <cell r="K522">
            <v>1274429.5139624299</v>
          </cell>
          <cell r="L522">
            <v>1186919.78682251</v>
          </cell>
          <cell r="M522">
            <v>1158542.3351571299</v>
          </cell>
          <cell r="N522">
            <v>1191920.49063228</v>
          </cell>
          <cell r="O522">
            <v>1189978.89843235</v>
          </cell>
          <cell r="P522">
            <v>1237017.6148012199</v>
          </cell>
          <cell r="Q522">
            <v>1188935.22245123</v>
          </cell>
        </row>
        <row r="523">
          <cell r="A523" t="str">
            <v>P28740</v>
          </cell>
          <cell r="B523" t="str">
            <v>sp|P28740|KIF2A_MOUSE</v>
          </cell>
          <cell r="C523">
            <v>908184.04364890105</v>
          </cell>
          <cell r="D523">
            <v>1352480.9398848501</v>
          </cell>
          <cell r="E523">
            <v>1104100.58140317</v>
          </cell>
          <cell r="F523">
            <v>1269735.15569484</v>
          </cell>
          <cell r="G523">
            <v>1267427.39588459</v>
          </cell>
          <cell r="H523">
            <v>1348935.7770756199</v>
          </cell>
          <cell r="I523">
            <v>1170246.1683251599</v>
          </cell>
          <cell r="J523">
            <v>1452377.6415736701</v>
          </cell>
          <cell r="K523">
            <v>1089330.31582545</v>
          </cell>
          <cell r="L523">
            <v>1237328.2693542601</v>
          </cell>
          <cell r="M523">
            <v>1545454.81763144</v>
          </cell>
          <cell r="N523">
            <v>1179158.78326128</v>
          </cell>
          <cell r="O523">
            <v>1468935.8544481001</v>
          </cell>
          <cell r="P523">
            <v>1123737.7738345501</v>
          </cell>
          <cell r="Q523">
            <v>1383883.20793716</v>
          </cell>
        </row>
        <row r="524">
          <cell r="A524" t="str">
            <v>P28741</v>
          </cell>
          <cell r="B524" t="str">
            <v>sp|P28741|KIF3A_MOUSE</v>
          </cell>
          <cell r="C524">
            <v>79982.805409233202</v>
          </cell>
          <cell r="D524">
            <v>79060.174712561304</v>
          </cell>
          <cell r="E524">
            <v>79621.410060692302</v>
          </cell>
          <cell r="F524">
            <v>82288.947388070199</v>
          </cell>
          <cell r="G524">
            <v>61155.227021875398</v>
          </cell>
          <cell r="H524">
            <v>73704.722559331305</v>
          </cell>
          <cell r="I524">
            <v>68125.083456746099</v>
          </cell>
          <cell r="J524">
            <v>100395.48408909699</v>
          </cell>
          <cell r="K524">
            <v>96588.114179740005</v>
          </cell>
          <cell r="L524">
            <v>33074.875326432397</v>
          </cell>
          <cell r="M524">
            <v>77475.645307746905</v>
          </cell>
          <cell r="N524">
            <v>97964.791965740806</v>
          </cell>
          <cell r="O524">
            <v>79284.734819215606</v>
          </cell>
          <cell r="P524">
            <v>92384.628031554006</v>
          </cell>
          <cell r="Q524">
            <v>95754.901931033804</v>
          </cell>
        </row>
        <row r="525">
          <cell r="A525" t="str">
            <v>P28798</v>
          </cell>
          <cell r="B525" t="str">
            <v>sp|P28798|GRN_MOUSE</v>
          </cell>
          <cell r="C525">
            <v>12698.4599722204</v>
          </cell>
          <cell r="D525">
            <v>3073.74710483636</v>
          </cell>
          <cell r="E525">
            <v>17758.234007998999</v>
          </cell>
          <cell r="F525">
            <v>16042.646393146</v>
          </cell>
          <cell r="G525">
            <v>14013.2532849935</v>
          </cell>
          <cell r="H525">
            <v>27744.299641954502</v>
          </cell>
          <cell r="I525">
            <v>33222.121548100302</v>
          </cell>
          <cell r="J525">
            <v>22257.443518253898</v>
          </cell>
          <cell r="K525">
            <v>24170.5969501576</v>
          </cell>
          <cell r="L525">
            <v>17968.1545289346</v>
          </cell>
          <cell r="M525">
            <v>8122.9190073192703</v>
          </cell>
          <cell r="N525">
            <v>24527.430819069301</v>
          </cell>
          <cell r="O525">
            <v>13498.043142979301</v>
          </cell>
          <cell r="P525">
            <v>12610.8445193552</v>
          </cell>
          <cell r="Q525">
            <v>766.76148379436199</v>
          </cell>
        </row>
        <row r="526">
          <cell r="A526" t="str">
            <v>P28867</v>
          </cell>
          <cell r="B526" t="str">
            <v>sp|P28867|KPCD_MOUSE</v>
          </cell>
          <cell r="C526">
            <v>60132.216304482798</v>
          </cell>
          <cell r="D526">
            <v>45848.2981629977</v>
          </cell>
          <cell r="E526">
            <v>33787.127952683702</v>
          </cell>
          <cell r="F526">
            <v>21954.621185615801</v>
          </cell>
          <cell r="G526">
            <v>50781.7403744326</v>
          </cell>
          <cell r="H526">
            <v>41361.165771989501</v>
          </cell>
          <cell r="I526">
            <v>25978.663358560701</v>
          </cell>
          <cell r="J526">
            <v>5948.1481980405497</v>
          </cell>
          <cell r="K526">
            <v>75358.656345786803</v>
          </cell>
          <cell r="L526">
            <v>67942.727277270897</v>
          </cell>
          <cell r="M526">
            <v>32121.957553788099</v>
          </cell>
          <cell r="N526">
            <v>41460.0174893652</v>
          </cell>
          <cell r="O526">
            <v>8095.9622113801197</v>
          </cell>
          <cell r="P526">
            <v>12837.018920734499</v>
          </cell>
          <cell r="Q526">
            <v>32357.365187646501</v>
          </cell>
        </row>
        <row r="527">
          <cell r="A527" t="str">
            <v>P29341</v>
          </cell>
          <cell r="B527" t="str">
            <v>sp|P29341|PABP1_MOUSE</v>
          </cell>
          <cell r="C527">
            <v>891244.26353780495</v>
          </cell>
          <cell r="D527">
            <v>856343.88654482097</v>
          </cell>
          <cell r="E527">
            <v>840087.25372090901</v>
          </cell>
          <cell r="F527">
            <v>988916.53556681599</v>
          </cell>
          <cell r="G527">
            <v>1012442.71540784</v>
          </cell>
          <cell r="H527">
            <v>956451.45385831897</v>
          </cell>
          <cell r="I527">
            <v>1004238.58352388</v>
          </cell>
          <cell r="J527">
            <v>955569.82302119397</v>
          </cell>
          <cell r="K527">
            <v>1082876.9242642401</v>
          </cell>
          <cell r="L527">
            <v>913852.46358732204</v>
          </cell>
          <cell r="M527">
            <v>834514.74747144396</v>
          </cell>
          <cell r="N527">
            <v>1115087.2163603699</v>
          </cell>
          <cell r="O527">
            <v>865946.61834511498</v>
          </cell>
          <cell r="P527">
            <v>1111759.1424515001</v>
          </cell>
          <cell r="Q527">
            <v>969378.72585329402</v>
          </cell>
        </row>
        <row r="528">
          <cell r="A528" t="str">
            <v>P29387</v>
          </cell>
          <cell r="B528" t="str">
            <v>sp|P29387|GBB4_MOUSE</v>
          </cell>
          <cell r="C528">
            <v>50453.3764189059</v>
          </cell>
          <cell r="D528">
            <v>37928.734420616202</v>
          </cell>
          <cell r="E528">
            <v>53859.016705978698</v>
          </cell>
          <cell r="F528">
            <v>60591.899921449003</v>
          </cell>
          <cell r="G528">
            <v>59495.038235937798</v>
          </cell>
          <cell r="H528">
            <v>49285.667406043802</v>
          </cell>
          <cell r="I528">
            <v>45253.917571719401</v>
          </cell>
          <cell r="J528">
            <v>54866.587557276303</v>
          </cell>
          <cell r="K528">
            <v>53231.693777171298</v>
          </cell>
          <cell r="L528">
            <v>55300.957723687898</v>
          </cell>
          <cell r="M528">
            <v>57581.902771663801</v>
          </cell>
          <cell r="N528">
            <v>40445.6948835453</v>
          </cell>
          <cell r="O528">
            <v>61112.255100030503</v>
          </cell>
          <cell r="P528">
            <v>63426.876589817097</v>
          </cell>
          <cell r="Q528">
            <v>34740.801884248896</v>
          </cell>
        </row>
        <row r="529">
          <cell r="A529" t="str">
            <v>P29416</v>
          </cell>
          <cell r="B529" t="str">
            <v>sp|P29416|HEXA_MOUSE</v>
          </cell>
          <cell r="C529">
            <v>67523.786901406595</v>
          </cell>
          <cell r="D529">
            <v>64338.735381132698</v>
          </cell>
          <cell r="E529">
            <v>91155.705758565804</v>
          </cell>
          <cell r="F529">
            <v>83969.502623832406</v>
          </cell>
          <cell r="G529">
            <v>64991.559802935699</v>
          </cell>
          <cell r="H529">
            <v>100441.894739671</v>
          </cell>
          <cell r="I529">
            <v>73489.922359456803</v>
          </cell>
          <cell r="J529">
            <v>71284.841563669805</v>
          </cell>
          <cell r="K529">
            <v>69832.6087968223</v>
          </cell>
          <cell r="L529">
            <v>125249.09925163801</v>
          </cell>
          <cell r="M529">
            <v>92209.405487122407</v>
          </cell>
          <cell r="N529">
            <v>80544.209439167098</v>
          </cell>
          <cell r="O529">
            <v>48849.608500596303</v>
          </cell>
          <cell r="P529">
            <v>82308.889733194505</v>
          </cell>
          <cell r="Q529">
            <v>70919.905154991895</v>
          </cell>
        </row>
        <row r="530">
          <cell r="A530" t="str">
            <v>P29533</v>
          </cell>
          <cell r="B530" t="str">
            <v>sp|P29533|VCAM1_MOUSE</v>
          </cell>
          <cell r="C530">
            <v>15552.395832524</v>
          </cell>
          <cell r="D530">
            <v>26316.904252535998</v>
          </cell>
          <cell r="E530">
            <v>25643.8750497334</v>
          </cell>
          <cell r="F530">
            <v>23673.6208137227</v>
          </cell>
          <cell r="G530">
            <v>12123.306068563599</v>
          </cell>
          <cell r="H530">
            <v>17628.879404904601</v>
          </cell>
          <cell r="I530">
            <v>20226.589602294302</v>
          </cell>
          <cell r="J530">
            <v>22381.415964515501</v>
          </cell>
          <cell r="K530">
            <v>23307.134724436601</v>
          </cell>
          <cell r="L530">
            <v>6651.8608182789303</v>
          </cell>
          <cell r="M530">
            <v>1593.5428367634199</v>
          </cell>
          <cell r="N530">
            <v>30458.257949529099</v>
          </cell>
          <cell r="O530">
            <v>14890.775539919299</v>
          </cell>
          <cell r="P530">
            <v>28106.169253706899</v>
          </cell>
          <cell r="Q530">
            <v>34658.8077168768</v>
          </cell>
        </row>
        <row r="531">
          <cell r="A531" t="str">
            <v>P29595</v>
          </cell>
          <cell r="B531" t="str">
            <v>sp|P29595|NEDD8_MOUSE</v>
          </cell>
          <cell r="C531">
            <v>161176.88559593601</v>
          </cell>
          <cell r="D531">
            <v>164203.30192226099</v>
          </cell>
          <cell r="E531">
            <v>259218.21514892101</v>
          </cell>
          <cell r="F531">
            <v>153180.36835545901</v>
          </cell>
          <cell r="G531">
            <v>156643.604695352</v>
          </cell>
          <cell r="H531">
            <v>163184.701009065</v>
          </cell>
          <cell r="I531">
            <v>182447.300145669</v>
          </cell>
          <cell r="J531">
            <v>214961.10865230599</v>
          </cell>
          <cell r="K531">
            <v>229157.470461119</v>
          </cell>
          <cell r="L531">
            <v>184176.12048100401</v>
          </cell>
          <cell r="M531">
            <v>129221.29170415799</v>
          </cell>
          <cell r="N531">
            <v>190668.20085039301</v>
          </cell>
          <cell r="O531">
            <v>140326.375127512</v>
          </cell>
          <cell r="P531">
            <v>164949.51213783299</v>
          </cell>
          <cell r="Q531">
            <v>177500.94085701599</v>
          </cell>
        </row>
        <row r="532">
          <cell r="A532" t="str">
            <v>P29758</v>
          </cell>
          <cell r="B532" t="str">
            <v>sp|P29758|OAT_MOUSE</v>
          </cell>
          <cell r="C532">
            <v>798715.09543284401</v>
          </cell>
          <cell r="D532">
            <v>810104.95619877195</v>
          </cell>
          <cell r="E532">
            <v>756198.87642181595</v>
          </cell>
          <cell r="F532">
            <v>1010413.04544186</v>
          </cell>
          <cell r="G532">
            <v>1037880.4328022</v>
          </cell>
          <cell r="H532">
            <v>1247960.01760782</v>
          </cell>
          <cell r="I532">
            <v>920677.92500305595</v>
          </cell>
          <cell r="J532">
            <v>1154797.6626516101</v>
          </cell>
          <cell r="K532">
            <v>642537.89360847196</v>
          </cell>
          <cell r="L532">
            <v>892147.74322376202</v>
          </cell>
          <cell r="M532">
            <v>1350856.24256884</v>
          </cell>
          <cell r="N532">
            <v>1003728.01048339</v>
          </cell>
          <cell r="O532">
            <v>1336826.45834384</v>
          </cell>
          <cell r="P532">
            <v>1118617.5532893899</v>
          </cell>
          <cell r="Q532">
            <v>1298680.05418045</v>
          </cell>
        </row>
        <row r="533">
          <cell r="A533" t="str">
            <v>P30275</v>
          </cell>
          <cell r="B533" t="str">
            <v>sp|P30275|KCRU_MOUSE</v>
          </cell>
          <cell r="C533">
            <v>8667504.1445274409</v>
          </cell>
          <cell r="D533">
            <v>8070705.4466566099</v>
          </cell>
          <cell r="E533">
            <v>9891438.9106475394</v>
          </cell>
          <cell r="F533">
            <v>9271289.5145171806</v>
          </cell>
          <cell r="G533">
            <v>8521449.6471044794</v>
          </cell>
          <cell r="H533">
            <v>9598752.9971612394</v>
          </cell>
          <cell r="I533">
            <v>8281414.9755181903</v>
          </cell>
          <cell r="J533">
            <v>9256792.5272781309</v>
          </cell>
          <cell r="K533">
            <v>8896964.7305453308</v>
          </cell>
          <cell r="L533">
            <v>9010749.3389456291</v>
          </cell>
          <cell r="M533">
            <v>9110313.1546190791</v>
          </cell>
          <cell r="N533">
            <v>8197437.3469484802</v>
          </cell>
          <cell r="O533">
            <v>7164637.2072240096</v>
          </cell>
          <cell r="P533">
            <v>8208712.14264677</v>
          </cell>
          <cell r="Q533">
            <v>9555122.8981219009</v>
          </cell>
        </row>
        <row r="534">
          <cell r="A534" t="str">
            <v>P30416</v>
          </cell>
          <cell r="B534" t="str">
            <v>sp|P30416|FKBP4_MOUSE</v>
          </cell>
          <cell r="C534">
            <v>298218.183628981</v>
          </cell>
          <cell r="D534">
            <v>314684.277573428</v>
          </cell>
          <cell r="E534">
            <v>353675.82962674199</v>
          </cell>
          <cell r="F534">
            <v>340772.42346593499</v>
          </cell>
          <cell r="G534">
            <v>321967.258551665</v>
          </cell>
          <cell r="H534">
            <v>317159.31746663898</v>
          </cell>
          <cell r="I534">
            <v>360175.62949166098</v>
          </cell>
          <cell r="J534">
            <v>328207.330222619</v>
          </cell>
          <cell r="K534">
            <v>374619.46944841801</v>
          </cell>
          <cell r="L534">
            <v>356522.98103611602</v>
          </cell>
          <cell r="M534">
            <v>321908.73332872998</v>
          </cell>
          <cell r="N534">
            <v>360747.30883997801</v>
          </cell>
          <cell r="O534">
            <v>268041.111582599</v>
          </cell>
          <cell r="P534">
            <v>263220.99001255399</v>
          </cell>
          <cell r="Q534">
            <v>308976.62990147102</v>
          </cell>
        </row>
        <row r="535">
          <cell r="A535" t="str">
            <v>P30999</v>
          </cell>
          <cell r="B535" t="str">
            <v>sp|P30999|CTND1_MOUSE</v>
          </cell>
          <cell r="C535">
            <v>429185.24887277302</v>
          </cell>
          <cell r="D535">
            <v>326989.53386233601</v>
          </cell>
          <cell r="E535">
            <v>271625.37808453001</v>
          </cell>
          <cell r="F535">
            <v>221770.17582439</v>
          </cell>
          <cell r="G535">
            <v>295341.52745557501</v>
          </cell>
          <cell r="H535">
            <v>361162.87334117002</v>
          </cell>
          <cell r="I535">
            <v>247193.57596510899</v>
          </cell>
          <cell r="J535">
            <v>329707.58880729298</v>
          </cell>
          <cell r="K535">
            <v>315678.893518547</v>
          </cell>
          <cell r="L535">
            <v>451877.531011582</v>
          </cell>
          <cell r="M535">
            <v>371950.71407034399</v>
          </cell>
          <cell r="N535">
            <v>346058.69828284899</v>
          </cell>
          <cell r="O535">
            <v>503255.19731849502</v>
          </cell>
          <cell r="P535">
            <v>397228.41486105102</v>
          </cell>
          <cell r="Q535">
            <v>491025.88752990699</v>
          </cell>
        </row>
        <row r="536">
          <cell r="A536" t="str">
            <v>P31230</v>
          </cell>
          <cell r="B536" t="str">
            <v>sp|P31230|AIMP1_MOUSE</v>
          </cell>
          <cell r="C536">
            <v>72260.936449421497</v>
          </cell>
          <cell r="D536">
            <v>44165.713253560702</v>
          </cell>
          <cell r="E536">
            <v>63143.774499214604</v>
          </cell>
          <cell r="F536">
            <v>63905.008189526197</v>
          </cell>
          <cell r="G536">
            <v>39969.243683585002</v>
          </cell>
          <cell r="H536">
            <v>21423.208023041199</v>
          </cell>
          <cell r="I536">
            <v>57653.677320666</v>
          </cell>
          <cell r="J536">
            <v>43619.525833426502</v>
          </cell>
          <cell r="K536">
            <v>88790.403280280603</v>
          </cell>
          <cell r="L536">
            <v>58957.320974882801</v>
          </cell>
          <cell r="M536">
            <v>34186.2339592071</v>
          </cell>
          <cell r="N536">
            <v>68252.265829908705</v>
          </cell>
          <cell r="O536">
            <v>49146.923286780198</v>
          </cell>
          <cell r="P536">
            <v>47346.974439515099</v>
          </cell>
          <cell r="Q536">
            <v>27289.179301988199</v>
          </cell>
        </row>
        <row r="537">
          <cell r="A537" t="str">
            <v>P31324</v>
          </cell>
          <cell r="B537" t="str">
            <v>sp|P31324|KAP3_MOUSE</v>
          </cell>
          <cell r="C537">
            <v>716054.288883709</v>
          </cell>
          <cell r="D537">
            <v>1313211.0729626501</v>
          </cell>
          <cell r="E537">
            <v>1190410.8016643899</v>
          </cell>
          <cell r="F537">
            <v>1345683.1172265101</v>
          </cell>
          <cell r="G537">
            <v>1485432.7217462</v>
          </cell>
          <cell r="H537">
            <v>1419664.3550853</v>
          </cell>
          <cell r="I537">
            <v>897603.00800060004</v>
          </cell>
          <cell r="J537">
            <v>839342.22031770402</v>
          </cell>
          <cell r="K537">
            <v>1298203.29247872</v>
          </cell>
          <cell r="L537">
            <v>1396336.69855231</v>
          </cell>
          <cell r="M537">
            <v>960997.96985527396</v>
          </cell>
          <cell r="N537">
            <v>1098597.3802912601</v>
          </cell>
          <cell r="O537">
            <v>1454729.9515692401</v>
          </cell>
          <cell r="P537">
            <v>1130302.9801245499</v>
          </cell>
          <cell r="Q537">
            <v>1046921.8069521</v>
          </cell>
        </row>
        <row r="538">
          <cell r="A538" t="str">
            <v>P31648</v>
          </cell>
          <cell r="B538" t="str">
            <v>sp|P31648|SC6A1_MOUSE</v>
          </cell>
          <cell r="C538">
            <v>487963.67274577299</v>
          </cell>
          <cell r="D538">
            <v>880887.98367909295</v>
          </cell>
          <cell r="E538">
            <v>1049727.6966639501</v>
          </cell>
          <cell r="F538">
            <v>922663.55909409199</v>
          </cell>
          <cell r="G538">
            <v>818190.97560697899</v>
          </cell>
          <cell r="H538">
            <v>794758.41581549705</v>
          </cell>
          <cell r="I538">
            <v>910921.72089050198</v>
          </cell>
          <cell r="J538">
            <v>800015.80899668497</v>
          </cell>
          <cell r="K538">
            <v>898948.916514565</v>
          </cell>
          <cell r="L538">
            <v>581322.42304420099</v>
          </cell>
          <cell r="M538">
            <v>751746.40265478904</v>
          </cell>
          <cell r="N538">
            <v>812646.70721310598</v>
          </cell>
          <cell r="O538">
            <v>810920.14826937497</v>
          </cell>
          <cell r="P538">
            <v>706862.899982456</v>
          </cell>
          <cell r="Q538">
            <v>671565.23425395496</v>
          </cell>
        </row>
        <row r="539">
          <cell r="A539" t="str">
            <v>P31650</v>
          </cell>
          <cell r="B539" t="str">
            <v>sp|P31650|S6A11_MOUSE</v>
          </cell>
          <cell r="C539">
            <v>2093378.1260516599</v>
          </cell>
          <cell r="D539">
            <v>4349101.6539286999</v>
          </cell>
          <cell r="E539">
            <v>2965463.7431438402</v>
          </cell>
          <cell r="F539">
            <v>2561087.0710152802</v>
          </cell>
          <cell r="G539">
            <v>2178769.60212444</v>
          </cell>
          <cell r="H539">
            <v>2291742.6372396499</v>
          </cell>
          <cell r="I539">
            <v>2553130.43621444</v>
          </cell>
          <cell r="J539">
            <v>2471262.1779872701</v>
          </cell>
          <cell r="K539">
            <v>2955196.7850563801</v>
          </cell>
          <cell r="L539">
            <v>3216559.0828097598</v>
          </cell>
          <cell r="M539">
            <v>3021335.43372354</v>
          </cell>
          <cell r="N539">
            <v>2475919.8465074501</v>
          </cell>
          <cell r="O539">
            <v>3075469.06158855</v>
          </cell>
          <cell r="P539">
            <v>2664521.8367730998</v>
          </cell>
          <cell r="Q539">
            <v>2028316.9354682199</v>
          </cell>
        </row>
        <row r="540">
          <cell r="A540" t="str">
            <v>P31750</v>
          </cell>
          <cell r="B540" t="str">
            <v>sp|P31750|AKT1_MOUSE</v>
          </cell>
          <cell r="C540">
            <v>51602.993183318002</v>
          </cell>
          <cell r="D540">
            <v>37663.165151606903</v>
          </cell>
          <cell r="E540">
            <v>50629.485772602697</v>
          </cell>
          <cell r="F540">
            <v>16789.232254040598</v>
          </cell>
          <cell r="G540">
            <v>23517.075168699899</v>
          </cell>
          <cell r="H540">
            <v>55946.359809444599</v>
          </cell>
          <cell r="I540">
            <v>32402.8903675564</v>
          </cell>
          <cell r="J540">
            <v>66180.036078864796</v>
          </cell>
          <cell r="K540">
            <v>13094.8781374932</v>
          </cell>
          <cell r="L540">
            <v>17571.928905954301</v>
          </cell>
          <cell r="M540">
            <v>164607.42485482301</v>
          </cell>
          <cell r="N540">
            <v>3007.3414695085798</v>
          </cell>
          <cell r="O540">
            <v>19913.404828164799</v>
          </cell>
          <cell r="P540">
            <v>37100.372827975101</v>
          </cell>
          <cell r="Q540">
            <v>181379.97052508299</v>
          </cell>
        </row>
        <row r="541">
          <cell r="A541" t="str">
            <v>P31786</v>
          </cell>
          <cell r="B541" t="str">
            <v>sp|P31786|ACBP_MOUSE</v>
          </cell>
          <cell r="C541">
            <v>407997.53274885798</v>
          </cell>
          <cell r="D541">
            <v>229533.915162427</v>
          </cell>
          <cell r="E541">
            <v>572999.67158076598</v>
          </cell>
          <cell r="F541">
            <v>298024.100575661</v>
          </cell>
          <cell r="G541">
            <v>274021.65104619798</v>
          </cell>
          <cell r="H541">
            <v>266545.795035246</v>
          </cell>
          <cell r="I541">
            <v>460168.55747232598</v>
          </cell>
          <cell r="J541">
            <v>290525.35539751803</v>
          </cell>
          <cell r="K541">
            <v>511083.17422273097</v>
          </cell>
          <cell r="L541">
            <v>150682.001436144</v>
          </cell>
          <cell r="M541">
            <v>233767.09455436599</v>
          </cell>
          <cell r="N541">
            <v>446659.71133219003</v>
          </cell>
          <cell r="O541">
            <v>199028.62338120001</v>
          </cell>
          <cell r="P541">
            <v>400011.86024929298</v>
          </cell>
          <cell r="Q541">
            <v>326514.074793212</v>
          </cell>
        </row>
        <row r="542">
          <cell r="A542" t="str">
            <v>P31938</v>
          </cell>
          <cell r="B542" t="str">
            <v>sp|P31938|MP2K1_MOUSE</v>
          </cell>
          <cell r="C542">
            <v>915709.68015930895</v>
          </cell>
          <cell r="D542">
            <v>1128972.5017295501</v>
          </cell>
          <cell r="E542">
            <v>1510323.5998561999</v>
          </cell>
          <cell r="F542">
            <v>1349535.6550536901</v>
          </cell>
          <cell r="G542">
            <v>1374943.1849258</v>
          </cell>
          <cell r="H542">
            <v>1304979.70495108</v>
          </cell>
          <cell r="I542">
            <v>1352402.41529262</v>
          </cell>
          <cell r="J542">
            <v>1435585.00509053</v>
          </cell>
          <cell r="K542">
            <v>1406012.7376719101</v>
          </cell>
          <cell r="L542">
            <v>1313383.09779212</v>
          </cell>
          <cell r="M542">
            <v>1382191.03479918</v>
          </cell>
          <cell r="N542">
            <v>1242558.7021884399</v>
          </cell>
          <cell r="O542">
            <v>1199003.25906411</v>
          </cell>
          <cell r="P542">
            <v>1205484.4401348</v>
          </cell>
          <cell r="Q542">
            <v>1003484.89574578</v>
          </cell>
        </row>
        <row r="543">
          <cell r="A543" t="str">
            <v>P32020</v>
          </cell>
          <cell r="B543" t="str">
            <v>sp|P32020|NLTP_MOUSE</v>
          </cell>
          <cell r="C543">
            <v>114573.19978919699</v>
          </cell>
          <cell r="D543">
            <v>131423.27776431199</v>
          </cell>
          <cell r="E543">
            <v>199938.045246625</v>
          </cell>
          <cell r="F543">
            <v>168642.89910119501</v>
          </cell>
          <cell r="G543">
            <v>141834.42293202499</v>
          </cell>
          <cell r="H543">
            <v>157778.35153397801</v>
          </cell>
          <cell r="I543">
            <v>189367.97624519901</v>
          </cell>
          <cell r="J543">
            <v>178840.07085379501</v>
          </cell>
          <cell r="K543">
            <v>201346.91135044699</v>
          </cell>
          <cell r="L543">
            <v>140734.300829079</v>
          </cell>
          <cell r="M543">
            <v>167949.732228017</v>
          </cell>
          <cell r="N543">
            <v>195649.76190950201</v>
          </cell>
          <cell r="O543">
            <v>119860.928344107</v>
          </cell>
          <cell r="P543">
            <v>197846.89147599199</v>
          </cell>
          <cell r="Q543">
            <v>112955.887557184</v>
          </cell>
        </row>
        <row r="544">
          <cell r="A544" t="str">
            <v>P32037</v>
          </cell>
          <cell r="B544" t="str">
            <v>sp|P32037|GTR3_MOUSE</v>
          </cell>
          <cell r="C544">
            <v>1344074.38823837</v>
          </cell>
          <cell r="D544">
            <v>1514046.49077634</v>
          </cell>
          <cell r="E544">
            <v>1367091.81496822</v>
          </cell>
          <cell r="F544">
            <v>1637889.7615165701</v>
          </cell>
          <cell r="G544">
            <v>1485762.1348721799</v>
          </cell>
          <cell r="H544">
            <v>1732891.2438836701</v>
          </cell>
          <cell r="I544">
            <v>1365503.88942723</v>
          </cell>
          <cell r="J544">
            <v>1652786.3720922901</v>
          </cell>
          <cell r="K544">
            <v>1413301.2993948001</v>
          </cell>
          <cell r="L544">
            <v>1702787.2456388101</v>
          </cell>
          <cell r="M544">
            <v>1493147.6192872999</v>
          </cell>
          <cell r="N544">
            <v>1339333.0605890499</v>
          </cell>
          <cell r="O544">
            <v>1747060.4462617701</v>
          </cell>
          <cell r="P544">
            <v>1445291.98575898</v>
          </cell>
          <cell r="Q544">
            <v>1575957.8494074701</v>
          </cell>
        </row>
        <row r="545">
          <cell r="A545" t="str">
            <v>P32067</v>
          </cell>
          <cell r="B545" t="str">
            <v>sp|P32067|LA_MOUSE</v>
          </cell>
          <cell r="C545">
            <v>138009.551938066</v>
          </cell>
          <cell r="D545">
            <v>162468.044657183</v>
          </cell>
          <cell r="E545">
            <v>240777.55109425099</v>
          </cell>
          <cell r="F545">
            <v>251775.53802217299</v>
          </cell>
          <cell r="G545">
            <v>264315.84713503998</v>
          </cell>
          <cell r="H545">
            <v>307551.36619812902</v>
          </cell>
          <cell r="I545">
            <v>235346.673854995</v>
          </cell>
          <cell r="J545">
            <v>276567.98910454399</v>
          </cell>
          <cell r="K545">
            <v>212055.75786228699</v>
          </cell>
          <cell r="L545">
            <v>140526.25106267701</v>
          </cell>
          <cell r="M545">
            <v>253699.206326994</v>
          </cell>
          <cell r="N545">
            <v>262817.06141325901</v>
          </cell>
          <cell r="O545">
            <v>228734.34707079199</v>
          </cell>
          <cell r="P545">
            <v>267411.56021692802</v>
          </cell>
          <cell r="Q545">
            <v>232243.47416802801</v>
          </cell>
        </row>
        <row r="546">
          <cell r="A546" t="str">
            <v>P32883</v>
          </cell>
          <cell r="B546" t="str">
            <v>sp|P32883|RASK_MOUSE</v>
          </cell>
          <cell r="C546">
            <v>1067764.5683013999</v>
          </cell>
          <cell r="D546">
            <v>750672.99594635295</v>
          </cell>
          <cell r="E546">
            <v>1298842.92421506</v>
          </cell>
          <cell r="F546">
            <v>1170735.2995021599</v>
          </cell>
          <cell r="G546">
            <v>1033267.05499321</v>
          </cell>
          <cell r="H546">
            <v>943048.35793085699</v>
          </cell>
          <cell r="I546">
            <v>1321516.4059106901</v>
          </cell>
          <cell r="J546">
            <v>978469.83078521094</v>
          </cell>
          <cell r="K546">
            <v>1181390.68170531</v>
          </cell>
          <cell r="L546">
            <v>917774.65162810194</v>
          </cell>
          <cell r="M546">
            <v>970302.06027098501</v>
          </cell>
          <cell r="N546">
            <v>1146321.68663165</v>
          </cell>
          <cell r="O546">
            <v>855890.34997712204</v>
          </cell>
          <cell r="P546">
            <v>1172537.01951691</v>
          </cell>
          <cell r="Q546">
            <v>894370.16119982197</v>
          </cell>
        </row>
        <row r="547">
          <cell r="A547" t="str">
            <v>P32921</v>
          </cell>
          <cell r="B547" t="str">
            <v>sp|P32921|SYWC_MOUSE</v>
          </cell>
          <cell r="C547">
            <v>333480.47961844603</v>
          </cell>
          <cell r="D547">
            <v>527709.90377157903</v>
          </cell>
          <cell r="E547">
            <v>515285.29341942101</v>
          </cell>
          <cell r="F547">
            <v>379961.57480755198</v>
          </cell>
          <cell r="G547">
            <v>427800.14234319498</v>
          </cell>
          <cell r="H547">
            <v>501143.826305316</v>
          </cell>
          <cell r="I547">
            <v>473267.56124528602</v>
          </cell>
          <cell r="J547">
            <v>432266.50399726699</v>
          </cell>
          <cell r="K547">
            <v>499852.77576554398</v>
          </cell>
          <cell r="L547">
            <v>510138.53733962</v>
          </cell>
          <cell r="M547">
            <v>465145.53023150301</v>
          </cell>
          <cell r="N547">
            <v>555539.92601980397</v>
          </cell>
          <cell r="O547">
            <v>368572.06604470999</v>
          </cell>
          <cell r="P547">
            <v>498242.17244341498</v>
          </cell>
          <cell r="Q547">
            <v>465631.64859070501</v>
          </cell>
        </row>
        <row r="548">
          <cell r="A548" t="str">
            <v>P33173</v>
          </cell>
          <cell r="B548" t="str">
            <v>sp|P33173|KIF1A_MOUSE</v>
          </cell>
          <cell r="C548">
            <v>956408.34250876005</v>
          </cell>
          <cell r="D548">
            <v>820268.58717769501</v>
          </cell>
          <cell r="E548">
            <v>840343.96145153197</v>
          </cell>
          <cell r="F548">
            <v>802675.42381228798</v>
          </cell>
          <cell r="G548">
            <v>764272.49456145603</v>
          </cell>
          <cell r="H548">
            <v>812198.29248434806</v>
          </cell>
          <cell r="I548">
            <v>912389.38117263699</v>
          </cell>
          <cell r="J548">
            <v>847211.747172234</v>
          </cell>
          <cell r="K548">
            <v>789187.42096331099</v>
          </cell>
          <cell r="L548">
            <v>816326.87980123702</v>
          </cell>
          <cell r="M548">
            <v>869662.80971861596</v>
          </cell>
          <cell r="N548">
            <v>953001.43411495304</v>
          </cell>
          <cell r="O548">
            <v>778317.54775046697</v>
          </cell>
          <cell r="P548">
            <v>825236.35032648197</v>
          </cell>
          <cell r="Q548">
            <v>884028.665664503</v>
          </cell>
        </row>
        <row r="549">
          <cell r="A549" t="str">
            <v>P34022</v>
          </cell>
          <cell r="B549" t="str">
            <v>sp|P34022|RANG_MOUSE</v>
          </cell>
          <cell r="C549">
            <v>675157.39716565597</v>
          </cell>
          <cell r="D549">
            <v>553816.18653098005</v>
          </cell>
          <cell r="E549">
            <v>770514.12805470906</v>
          </cell>
          <cell r="F549">
            <v>607061.58811636094</v>
          </cell>
          <cell r="G549">
            <v>566751.94150276098</v>
          </cell>
          <cell r="H549">
            <v>581298.47945734102</v>
          </cell>
          <cell r="I549">
            <v>707099.17725245701</v>
          </cell>
          <cell r="J549">
            <v>684110.17127772502</v>
          </cell>
          <cell r="K549">
            <v>727962.02122460306</v>
          </cell>
          <cell r="L549">
            <v>521177.626482855</v>
          </cell>
          <cell r="M549">
            <v>529365.44596023404</v>
          </cell>
          <cell r="N549">
            <v>675449.19356088503</v>
          </cell>
          <cell r="O549">
            <v>622544.55188409903</v>
          </cell>
          <cell r="P549">
            <v>699190.83241459704</v>
          </cell>
          <cell r="Q549">
            <v>596502.57345684001</v>
          </cell>
        </row>
        <row r="550">
          <cell r="A550" t="str">
            <v>P34152</v>
          </cell>
          <cell r="B550" t="str">
            <v>sp|P34152|FAK1_MOUSE</v>
          </cell>
          <cell r="C550">
            <v>94334.231052009694</v>
          </cell>
          <cell r="D550">
            <v>94941.029122429507</v>
          </cell>
          <cell r="E550">
            <v>71296.405550196694</v>
          </cell>
          <cell r="F550">
            <v>72839.382334927897</v>
          </cell>
          <cell r="G550">
            <v>72482.433498406201</v>
          </cell>
          <cell r="H550">
            <v>116547.169077685</v>
          </cell>
          <cell r="I550">
            <v>90190.147260514597</v>
          </cell>
          <cell r="J550">
            <v>107492.95104241</v>
          </cell>
          <cell r="K550">
            <v>98563.745250196094</v>
          </cell>
          <cell r="L550">
            <v>89209.233121819401</v>
          </cell>
          <cell r="M550">
            <v>76955.1970586198</v>
          </cell>
          <cell r="N550">
            <v>118369.691649769</v>
          </cell>
          <cell r="O550">
            <v>126541.98542257</v>
          </cell>
          <cell r="P550">
            <v>91799.2296631059</v>
          </cell>
          <cell r="Q550">
            <v>99582.596350540902</v>
          </cell>
        </row>
        <row r="551">
          <cell r="A551" t="str">
            <v>P34884</v>
          </cell>
          <cell r="B551" t="str">
            <v>sp|P34884|MIF_MOUSE</v>
          </cell>
          <cell r="C551">
            <v>9900821.3212129995</v>
          </cell>
          <cell r="D551">
            <v>8400949.9467597995</v>
          </cell>
          <cell r="E551">
            <v>9631736.3481911197</v>
          </cell>
          <cell r="F551">
            <v>7399271.5202596197</v>
          </cell>
          <cell r="G551">
            <v>7878347.1223544404</v>
          </cell>
          <cell r="H551">
            <v>8588039.7839294504</v>
          </cell>
          <cell r="I551">
            <v>7187733.1753944699</v>
          </cell>
          <cell r="J551">
            <v>6838612.2264290303</v>
          </cell>
          <cell r="K551">
            <v>7195205.7228793399</v>
          </cell>
          <cell r="L551">
            <v>3956284.7383218999</v>
          </cell>
          <cell r="M551">
            <v>6493319.7212365204</v>
          </cell>
          <cell r="N551">
            <v>7112568.6259814398</v>
          </cell>
          <cell r="O551">
            <v>6144475.48654922</v>
          </cell>
          <cell r="P551">
            <v>8412790.5463737305</v>
          </cell>
          <cell r="Q551">
            <v>6597596.6127372198</v>
          </cell>
        </row>
        <row r="552">
          <cell r="A552" t="str">
            <v>P34914</v>
          </cell>
          <cell r="B552" t="str">
            <v>sp|P34914|HYES_MOUSE</v>
          </cell>
          <cell r="C552">
            <v>236717.90871225399</v>
          </cell>
          <cell r="D552">
            <v>164893.156894952</v>
          </cell>
          <cell r="E552">
            <v>129931.24910730599</v>
          </cell>
          <cell r="F552">
            <v>169476.61474028</v>
          </cell>
          <cell r="G552">
            <v>170677.47611293901</v>
          </cell>
          <cell r="H552">
            <v>154753.03795672901</v>
          </cell>
          <cell r="I552">
            <v>155559.63173179101</v>
          </cell>
          <cell r="J552">
            <v>190081.81944330601</v>
          </cell>
          <cell r="K552">
            <v>168628.45831460401</v>
          </cell>
          <cell r="L552">
            <v>227309.773422047</v>
          </cell>
          <cell r="M552">
            <v>183043.62808341501</v>
          </cell>
          <cell r="N552">
            <v>143177.043129389</v>
          </cell>
          <cell r="O552">
            <v>185040.885280574</v>
          </cell>
          <cell r="P552">
            <v>209068.45214980401</v>
          </cell>
          <cell r="Q552">
            <v>167015.23460190601</v>
          </cell>
        </row>
        <row r="553">
          <cell r="A553" t="str">
            <v>P35235</v>
          </cell>
          <cell r="B553" t="str">
            <v>sp|P35235|PTN11_MOUSE</v>
          </cell>
          <cell r="C553">
            <v>171115.866767634</v>
          </cell>
          <cell r="D553">
            <v>222948.90441538699</v>
          </cell>
          <cell r="E553">
            <v>185937.33047807799</v>
          </cell>
          <cell r="F553">
            <v>242249.70480260201</v>
          </cell>
          <cell r="G553">
            <v>88035.152516639399</v>
          </cell>
          <cell r="H553">
            <v>311436.68688229501</v>
          </cell>
          <cell r="I553">
            <v>252572.058529865</v>
          </cell>
          <cell r="J553">
            <v>228019.04591064199</v>
          </cell>
          <cell r="K553">
            <v>160652.82241209</v>
          </cell>
          <cell r="L553">
            <v>214164.767378855</v>
          </cell>
          <cell r="M553">
            <v>213941.20973164</v>
          </cell>
          <cell r="N553">
            <v>270080.16863902402</v>
          </cell>
          <cell r="O553">
            <v>91126.919310615107</v>
          </cell>
          <cell r="P553">
            <v>176964.98415334499</v>
          </cell>
          <cell r="Q553">
            <v>217990.854734636</v>
          </cell>
        </row>
        <row r="554">
          <cell r="A554" t="str">
            <v>P35276</v>
          </cell>
          <cell r="B554" t="str">
            <v>sp|P35276|RAB3D_MOUSE</v>
          </cell>
          <cell r="C554">
            <v>12000.203204232101</v>
          </cell>
          <cell r="D554">
            <v>313858.75451136898</v>
          </cell>
          <cell r="E554">
            <v>351165.09149509302</v>
          </cell>
          <cell r="F554">
            <v>365258.38787467801</v>
          </cell>
          <cell r="G554">
            <v>288336.094758728</v>
          </cell>
          <cell r="H554">
            <v>261280.10764592999</v>
          </cell>
          <cell r="I554">
            <v>362730.57474198402</v>
          </cell>
          <cell r="J554">
            <v>342707.84443573299</v>
          </cell>
          <cell r="K554">
            <v>334589.87081149302</v>
          </cell>
          <cell r="L554">
            <v>286783.78149234701</v>
          </cell>
          <cell r="M554">
            <v>243216.97671659701</v>
          </cell>
          <cell r="N554">
            <v>354113.198179556</v>
          </cell>
          <cell r="O554">
            <v>325048.71309238602</v>
          </cell>
          <cell r="P554">
            <v>280274.10931576602</v>
          </cell>
          <cell r="Q554">
            <v>225503.893067278</v>
          </cell>
        </row>
        <row r="555">
          <cell r="A555" t="str">
            <v>P35278</v>
          </cell>
          <cell r="B555" t="str">
            <v>sp|P35278|RAB5C_MOUSE</v>
          </cell>
          <cell r="C555">
            <v>605101.150630438</v>
          </cell>
          <cell r="D555">
            <v>942999.25420763995</v>
          </cell>
          <cell r="E555">
            <v>698424.96091217198</v>
          </cell>
          <cell r="F555">
            <v>718461.92523033102</v>
          </cell>
          <cell r="G555">
            <v>833736.31506247504</v>
          </cell>
          <cell r="H555">
            <v>817530.57153409405</v>
          </cell>
          <cell r="I555">
            <v>783038.43401934195</v>
          </cell>
          <cell r="J555">
            <v>950502.87043854303</v>
          </cell>
          <cell r="K555">
            <v>795228.26909419103</v>
          </cell>
          <cell r="L555">
            <v>941731.085902486</v>
          </cell>
          <cell r="M555">
            <v>841693.05355796195</v>
          </cell>
          <cell r="N555">
            <v>762404.62874474295</v>
          </cell>
          <cell r="O555">
            <v>1074556.65007357</v>
          </cell>
          <cell r="P555">
            <v>633262.62643388903</v>
          </cell>
          <cell r="Q555">
            <v>654801.48059683305</v>
          </cell>
        </row>
        <row r="556">
          <cell r="A556" t="str">
            <v>P35279</v>
          </cell>
          <cell r="B556" t="str">
            <v>sp|P35279|RAB6A_MOUSE</v>
          </cell>
          <cell r="C556">
            <v>376565.87532654998</v>
          </cell>
          <cell r="D556">
            <v>398790.46601674799</v>
          </cell>
          <cell r="E556">
            <v>412089.69476184598</v>
          </cell>
          <cell r="F556">
            <v>346338.88382116199</v>
          </cell>
          <cell r="G556">
            <v>331707.16782983899</v>
          </cell>
          <cell r="H556">
            <v>364200.24127541698</v>
          </cell>
          <cell r="I556">
            <v>424965.69482257601</v>
          </cell>
          <cell r="J556">
            <v>444619.32637355902</v>
          </cell>
          <cell r="K556">
            <v>362621.42241016403</v>
          </cell>
          <cell r="L556">
            <v>484105.03529358498</v>
          </cell>
          <cell r="M556">
            <v>502703.914113443</v>
          </cell>
          <cell r="N556">
            <v>428014.46414097899</v>
          </cell>
          <cell r="O556">
            <v>450636.25804863998</v>
          </cell>
          <cell r="P556">
            <v>348649.91020809498</v>
          </cell>
          <cell r="Q556">
            <v>394954.54931234499</v>
          </cell>
        </row>
        <row r="557">
          <cell r="A557" t="str">
            <v>P35282</v>
          </cell>
          <cell r="B557" t="str">
            <v>sp|P35282|RAB21_MOUSE</v>
          </cell>
          <cell r="C557">
            <v>642120.36316576798</v>
          </cell>
          <cell r="D557">
            <v>526238.26622252399</v>
          </cell>
          <cell r="E557">
            <v>500868.23877887899</v>
          </cell>
          <cell r="F557">
            <v>522893.69602079398</v>
          </cell>
          <cell r="G557">
            <v>585766.10830267402</v>
          </cell>
          <cell r="H557">
            <v>671764.63371232396</v>
          </cell>
          <cell r="I557">
            <v>619315.69523326505</v>
          </cell>
          <cell r="J557">
            <v>493216.69359043002</v>
          </cell>
          <cell r="K557">
            <v>585944.22431883996</v>
          </cell>
          <cell r="L557">
            <v>717879.95881096495</v>
          </cell>
          <cell r="M557">
            <v>647496.22025485802</v>
          </cell>
          <cell r="N557">
            <v>564285.36229294399</v>
          </cell>
          <cell r="O557">
            <v>563265.50569314999</v>
          </cell>
          <cell r="P557">
            <v>513763.33557358501</v>
          </cell>
          <cell r="Q557">
            <v>631090.69009197305</v>
          </cell>
        </row>
        <row r="558">
          <cell r="A558" t="str">
            <v>P35285</v>
          </cell>
          <cell r="B558" t="str">
            <v>sp|P35285|RB22A_MOUSE</v>
          </cell>
          <cell r="C558">
            <v>63202.280198358298</v>
          </cell>
          <cell r="D558">
            <v>8883.9411232464608</v>
          </cell>
          <cell r="E558">
            <v>28724.553443521101</v>
          </cell>
          <cell r="F558">
            <v>1985.6660569082301</v>
          </cell>
          <cell r="G558">
            <v>10434.2444561006</v>
          </cell>
          <cell r="H558">
            <v>27733.507673462998</v>
          </cell>
          <cell r="I558">
            <v>26516.5693707846</v>
          </cell>
          <cell r="J558">
            <v>4288.2903215128899</v>
          </cell>
          <cell r="K558">
            <v>4975.6040677926503</v>
          </cell>
          <cell r="L558">
            <v>30120.521194426801</v>
          </cell>
          <cell r="M558">
            <v>54103.068645664804</v>
          </cell>
          <cell r="N558">
            <v>13763.749095339601</v>
          </cell>
          <cell r="O558">
            <v>10116.481845681999</v>
          </cell>
          <cell r="P558">
            <v>27476.709513643</v>
          </cell>
          <cell r="Q558">
            <v>7920.5259192232497</v>
          </cell>
        </row>
        <row r="559">
          <cell r="A559" t="str">
            <v>P35288</v>
          </cell>
          <cell r="B559" t="str">
            <v>sp|P35288|RAB23_MOUSE</v>
          </cell>
          <cell r="C559">
            <v>183334.334466484</v>
          </cell>
          <cell r="D559">
            <v>213028.666589776</v>
          </cell>
          <cell r="E559">
            <v>203846.51969941199</v>
          </cell>
          <cell r="F559">
            <v>185963.03946510999</v>
          </cell>
          <cell r="G559">
            <v>194799.55957746599</v>
          </cell>
          <cell r="H559">
            <v>212366.94152500501</v>
          </cell>
          <cell r="I559">
            <v>193187.920279221</v>
          </cell>
          <cell r="J559">
            <v>218469.538457722</v>
          </cell>
          <cell r="K559">
            <v>182737.833836834</v>
          </cell>
          <cell r="L559">
            <v>236473.76138749899</v>
          </cell>
          <cell r="M559">
            <v>201602.894490415</v>
          </cell>
          <cell r="N559">
            <v>225299.10932935099</v>
          </cell>
          <cell r="O559">
            <v>226599.21839250901</v>
          </cell>
          <cell r="P559">
            <v>188553.810036482</v>
          </cell>
          <cell r="Q559">
            <v>216395.65182868499</v>
          </cell>
        </row>
        <row r="560">
          <cell r="A560" t="str">
            <v>P35290</v>
          </cell>
          <cell r="B560" t="str">
            <v>sp|P35290|RAB24_MOUSE</v>
          </cell>
          <cell r="C560">
            <v>12309.2736515548</v>
          </cell>
          <cell r="D560">
            <v>61580.339088260298</v>
          </cell>
          <cell r="E560">
            <v>18019.964051977899</v>
          </cell>
          <cell r="F560">
            <v>10615.811278032699</v>
          </cell>
          <cell r="G560">
            <v>71175.352665290498</v>
          </cell>
          <cell r="H560">
            <v>15381.2335758025</v>
          </cell>
          <cell r="I560">
            <v>22732.887113495799</v>
          </cell>
          <cell r="J560">
            <v>15191.249085503599</v>
          </cell>
          <cell r="K560">
            <v>70581.523526933204</v>
          </cell>
          <cell r="L560">
            <v>123319.87241105099</v>
          </cell>
          <cell r="M560">
            <v>5546.5729956300202</v>
          </cell>
          <cell r="N560">
            <v>34325.722453345697</v>
          </cell>
          <cell r="O560">
            <v>17203.2807307697</v>
          </cell>
          <cell r="P560">
            <v>3106.1299849575298</v>
          </cell>
          <cell r="Q560">
            <v>69011.1687959704</v>
          </cell>
        </row>
        <row r="561">
          <cell r="A561" t="str">
            <v>P35292</v>
          </cell>
          <cell r="B561" t="str">
            <v>sp|P35292|RAB17_MOUSE</v>
          </cell>
          <cell r="C561">
            <v>191228.71756154599</v>
          </cell>
          <cell r="D561">
            <v>376783.17638879601</v>
          </cell>
          <cell r="E561">
            <v>194452.524167845</v>
          </cell>
          <cell r="F561">
            <v>328887.67655216198</v>
          </cell>
          <cell r="G561">
            <v>191302.350105702</v>
          </cell>
          <cell r="H561">
            <v>392405.37953860097</v>
          </cell>
          <cell r="I561">
            <v>229516.37361035301</v>
          </cell>
          <cell r="J561">
            <v>409562.20823258598</v>
          </cell>
          <cell r="K561">
            <v>249665.42635160999</v>
          </cell>
          <cell r="L561">
            <v>503661.82156469801</v>
          </cell>
          <cell r="M561">
            <v>289932.32845386397</v>
          </cell>
          <cell r="N561">
            <v>289395.01950516202</v>
          </cell>
          <cell r="O561">
            <v>503542.27718947298</v>
          </cell>
          <cell r="P561">
            <v>215802.03232050699</v>
          </cell>
          <cell r="Q561">
            <v>247320.98669538001</v>
          </cell>
        </row>
        <row r="562">
          <cell r="A562" t="str">
            <v>P35293</v>
          </cell>
          <cell r="B562" t="str">
            <v>sp|P35293|RAB18_MOUSE</v>
          </cell>
          <cell r="C562">
            <v>625335.66891485697</v>
          </cell>
          <cell r="D562">
            <v>395447.56339841802</v>
          </cell>
          <cell r="E562">
            <v>545858.28028780804</v>
          </cell>
          <cell r="F562">
            <v>577592.866866278</v>
          </cell>
          <cell r="G562">
            <v>510600.92687234102</v>
          </cell>
          <cell r="H562">
            <v>473565.95020016702</v>
          </cell>
          <cell r="I562">
            <v>585482.45430317603</v>
          </cell>
          <cell r="J562">
            <v>563831.42205191799</v>
          </cell>
          <cell r="K562">
            <v>587554.89703954104</v>
          </cell>
          <cell r="L562">
            <v>671646.73056311801</v>
          </cell>
          <cell r="M562">
            <v>553816.68826481898</v>
          </cell>
          <cell r="N562">
            <v>432064.51746809197</v>
          </cell>
          <cell r="O562">
            <v>483017.43845501798</v>
          </cell>
          <cell r="P562">
            <v>507040.25854213402</v>
          </cell>
          <cell r="Q562">
            <v>494674.77984274901</v>
          </cell>
        </row>
        <row r="563">
          <cell r="A563" t="str">
            <v>P35436</v>
          </cell>
          <cell r="B563" t="str">
            <v>sp|P35436|NMDE1_MOUSE</v>
          </cell>
          <cell r="C563">
            <v>223224.92345827201</v>
          </cell>
          <cell r="D563">
            <v>226657.545065852</v>
          </cell>
          <cell r="E563">
            <v>309711.34640122898</v>
          </cell>
          <cell r="F563">
            <v>235675.072930547</v>
          </cell>
          <cell r="G563">
            <v>288307.94467461301</v>
          </cell>
          <cell r="H563">
            <v>195948.236339286</v>
          </cell>
          <cell r="I563">
            <v>334005.04589572799</v>
          </cell>
          <cell r="J563">
            <v>267266.30109841801</v>
          </cell>
          <cell r="K563">
            <v>325758.66959713399</v>
          </cell>
          <cell r="L563">
            <v>213860.490201543</v>
          </cell>
          <cell r="M563">
            <v>260358.48691838401</v>
          </cell>
          <cell r="N563">
            <v>349951.79844755802</v>
          </cell>
          <cell r="O563">
            <v>260058.75991678899</v>
          </cell>
          <cell r="P563">
            <v>282228.74725331698</v>
          </cell>
          <cell r="Q563">
            <v>332365.93180129101</v>
          </cell>
        </row>
        <row r="564">
          <cell r="A564" t="str">
            <v>P35438</v>
          </cell>
          <cell r="B564" t="str">
            <v>sp|P35438|NMDZ1_MOUSE</v>
          </cell>
          <cell r="C564">
            <v>1464985.92278067</v>
          </cell>
          <cell r="D564">
            <v>1315581.96784614</v>
          </cell>
          <cell r="E564">
            <v>1061018.32096919</v>
          </cell>
          <cell r="F564">
            <v>1340293.4672339601</v>
          </cell>
          <cell r="G564">
            <v>1295673.6229803001</v>
          </cell>
          <cell r="H564">
            <v>1697742.8753922901</v>
          </cell>
          <cell r="I564">
            <v>1396779.2385944901</v>
          </cell>
          <cell r="J564">
            <v>1352522.40335675</v>
          </cell>
          <cell r="K564">
            <v>1234533.51867581</v>
          </cell>
          <cell r="L564">
            <v>1414835.57271455</v>
          </cell>
          <cell r="M564">
            <v>1411223.77994212</v>
          </cell>
          <cell r="N564">
            <v>1219402.3995620499</v>
          </cell>
          <cell r="O564">
            <v>1523052.7506724801</v>
          </cell>
          <cell r="P564">
            <v>1507816.6210879399</v>
          </cell>
          <cell r="Q564">
            <v>1492159.4408167801</v>
          </cell>
        </row>
        <row r="565">
          <cell r="A565" t="str">
            <v>P35486</v>
          </cell>
          <cell r="B565" t="str">
            <v>sp|P35486|ODPA_MOUSE</v>
          </cell>
          <cell r="C565">
            <v>10204758.2312223</v>
          </cell>
          <cell r="D565">
            <v>12210859.110941401</v>
          </cell>
          <cell r="E565">
            <v>10522111.1872382</v>
          </cell>
          <cell r="F565">
            <v>11330477.108838201</v>
          </cell>
          <cell r="G565">
            <v>9245320.1534296703</v>
          </cell>
          <cell r="H565">
            <v>11168120.9068317</v>
          </cell>
          <cell r="I565">
            <v>10532363.436256699</v>
          </cell>
          <cell r="J565">
            <v>10857792.254385199</v>
          </cell>
          <cell r="K565">
            <v>10992853.5733108</v>
          </cell>
          <cell r="L565">
            <v>15815769.5224328</v>
          </cell>
          <cell r="M565">
            <v>14597059.854126999</v>
          </cell>
          <cell r="N565">
            <v>10128278.3444963</v>
          </cell>
          <cell r="O565">
            <v>10653898.1827011</v>
          </cell>
          <cell r="P565">
            <v>11406412.922438201</v>
          </cell>
          <cell r="Q565">
            <v>10139726.4851074</v>
          </cell>
        </row>
        <row r="566">
          <cell r="A566" t="str">
            <v>P35505</v>
          </cell>
          <cell r="B566" t="str">
            <v>sp|P35505|FAAA_MOUSE</v>
          </cell>
          <cell r="C566">
            <v>443548.42521872302</v>
          </cell>
          <cell r="D566">
            <v>373289.88978922501</v>
          </cell>
          <cell r="E566">
            <v>215661.30800418099</v>
          </cell>
          <cell r="F566">
            <v>412506.69354569801</v>
          </cell>
          <cell r="G566">
            <v>256765.63939088001</v>
          </cell>
          <cell r="H566">
            <v>392214.34963203699</v>
          </cell>
          <cell r="I566">
            <v>295016.37555169</v>
          </cell>
          <cell r="J566">
            <v>308419.32416278502</v>
          </cell>
          <cell r="K566">
            <v>306234.63611097599</v>
          </cell>
          <cell r="L566">
            <v>519694.70331923501</v>
          </cell>
          <cell r="M566">
            <v>512602.272927274</v>
          </cell>
          <cell r="N566">
            <v>455643.057398481</v>
          </cell>
          <cell r="O566">
            <v>429608.65189668402</v>
          </cell>
          <cell r="P566">
            <v>342676.47918580199</v>
          </cell>
          <cell r="Q566">
            <v>371118.54534418299</v>
          </cell>
        </row>
        <row r="567">
          <cell r="A567" t="str">
            <v>P35550</v>
          </cell>
          <cell r="B567" t="str">
            <v>sp|P35550|FBRL_MOUSE</v>
          </cell>
          <cell r="C567">
            <v>172551.93386591601</v>
          </cell>
          <cell r="D567">
            <v>104585.330021802</v>
          </cell>
          <cell r="E567">
            <v>164552.95756688499</v>
          </cell>
          <cell r="F567">
            <v>99815.946090009602</v>
          </cell>
          <cell r="G567">
            <v>102536.175683087</v>
          </cell>
          <cell r="H567">
            <v>45409.817712196302</v>
          </cell>
          <cell r="I567">
            <v>94924.224159667603</v>
          </cell>
          <cell r="J567">
            <v>180099.07188191</v>
          </cell>
          <cell r="K567">
            <v>179676.39064517201</v>
          </cell>
          <cell r="L567">
            <v>195856.07418872399</v>
          </cell>
          <cell r="M567">
            <v>119758.767052964</v>
          </cell>
          <cell r="N567">
            <v>186775.73270775299</v>
          </cell>
          <cell r="O567">
            <v>61820.444905584198</v>
          </cell>
          <cell r="P567">
            <v>84033.889266218903</v>
          </cell>
          <cell r="Q567">
            <v>119272.89008995199</v>
          </cell>
        </row>
        <row r="568">
          <cell r="A568" t="str">
            <v>P35564</v>
          </cell>
          <cell r="B568" t="str">
            <v>sp|P35564|CALX_MOUSE</v>
          </cell>
          <cell r="C568">
            <v>1260218.8465925001</v>
          </cell>
          <cell r="D568">
            <v>1536411.8721930999</v>
          </cell>
          <cell r="E568">
            <v>1703562.7629136799</v>
          </cell>
          <cell r="F568">
            <v>1421666.1397335499</v>
          </cell>
          <cell r="G568">
            <v>1411272.1571773</v>
          </cell>
          <cell r="H568">
            <v>1290624.1954697799</v>
          </cell>
          <cell r="I568">
            <v>1145855.1271060901</v>
          </cell>
          <cell r="J568">
            <v>1550022.99043415</v>
          </cell>
          <cell r="K568">
            <v>1285009.4302098099</v>
          </cell>
          <cell r="L568">
            <v>1798869.80647482</v>
          </cell>
          <cell r="M568">
            <v>1501594.3401206499</v>
          </cell>
          <cell r="N568">
            <v>1256679.8791729801</v>
          </cell>
          <cell r="O568">
            <v>1393845.9442826901</v>
          </cell>
          <cell r="P568">
            <v>1474237.6211387101</v>
          </cell>
          <cell r="Q568">
            <v>1459580.31975935</v>
          </cell>
        </row>
        <row r="569">
          <cell r="A569" t="str">
            <v>P35585</v>
          </cell>
          <cell r="B569" t="str">
            <v>sp|P35585|AP1M1_MOUSE</v>
          </cell>
          <cell r="C569">
            <v>50328.793520560503</v>
          </cell>
          <cell r="D569">
            <v>158491.099870117</v>
          </cell>
          <cell r="E569">
            <v>109310.811937939</v>
          </cell>
          <cell r="F569">
            <v>119612.720248085</v>
          </cell>
          <cell r="G569">
            <v>112989.980777769</v>
          </cell>
          <cell r="H569">
            <v>102104.065918615</v>
          </cell>
          <cell r="I569">
            <v>129201.36741959699</v>
          </cell>
          <cell r="J569">
            <v>105576.823129742</v>
          </cell>
          <cell r="K569">
            <v>146997.95869194501</v>
          </cell>
          <cell r="L569">
            <v>106501.217930035</v>
          </cell>
          <cell r="M569">
            <v>84790.165047924806</v>
          </cell>
          <cell r="N569">
            <v>118612.28686825201</v>
          </cell>
          <cell r="O569">
            <v>82130.168062513694</v>
          </cell>
          <cell r="P569">
            <v>97596.222817621296</v>
          </cell>
          <cell r="Q569">
            <v>117208.41653241499</v>
          </cell>
        </row>
        <row r="570">
          <cell r="A570" t="str">
            <v>P35700</v>
          </cell>
          <cell r="B570" t="str">
            <v>sp|P35700|PRDX1_MOUSE</v>
          </cell>
          <cell r="C570">
            <v>10716432.9160014</v>
          </cell>
          <cell r="D570">
            <v>9668782.1502685808</v>
          </cell>
          <cell r="E570">
            <v>11286631.6082481</v>
          </cell>
          <cell r="F570">
            <v>11072518.120024901</v>
          </cell>
          <cell r="G570">
            <v>10673894.5450402</v>
          </cell>
          <cell r="H570">
            <v>10181857.898597499</v>
          </cell>
          <cell r="I570">
            <v>11650403.679158</v>
          </cell>
          <cell r="J570">
            <v>10884661.6023237</v>
          </cell>
          <cell r="K570">
            <v>10772347.572271099</v>
          </cell>
          <cell r="L570">
            <v>10513745.885157799</v>
          </cell>
          <cell r="M570">
            <v>11475602.1813496</v>
          </cell>
          <cell r="N570">
            <v>12078903.355076499</v>
          </cell>
          <cell r="O570">
            <v>10206456.805027099</v>
          </cell>
          <cell r="P570">
            <v>13230471.4095343</v>
          </cell>
          <cell r="Q570">
            <v>10887456.5026733</v>
          </cell>
        </row>
        <row r="571">
          <cell r="A571" t="str">
            <v>P35802</v>
          </cell>
          <cell r="B571" t="str">
            <v>sp|P35802|GPM6A_MOUSE</v>
          </cell>
          <cell r="C571">
            <v>5471566.7635405799</v>
          </cell>
          <cell r="D571">
            <v>5473496.6434028</v>
          </cell>
          <cell r="E571">
            <v>6861097.6707468098</v>
          </cell>
          <cell r="F571">
            <v>6895790.71215335</v>
          </cell>
          <cell r="G571">
            <v>6593427.0996416202</v>
          </cell>
          <cell r="H571">
            <v>6298049.2026656102</v>
          </cell>
          <cell r="I571">
            <v>5794192.5790154198</v>
          </cell>
          <cell r="J571">
            <v>6407545.9542235099</v>
          </cell>
          <cell r="K571">
            <v>6268417.7833709698</v>
          </cell>
          <cell r="L571">
            <v>4920093.5314740902</v>
          </cell>
          <cell r="M571">
            <v>5529484.9928039601</v>
          </cell>
          <cell r="N571">
            <v>4697481.8374829004</v>
          </cell>
          <cell r="O571">
            <v>5966111.1188471997</v>
          </cell>
          <cell r="P571">
            <v>6074525.6124673299</v>
          </cell>
          <cell r="Q571">
            <v>5548932.4075348796</v>
          </cell>
        </row>
        <row r="572">
          <cell r="A572" t="str">
            <v>P35803</v>
          </cell>
          <cell r="B572" t="str">
            <v>sp|P35803|GPM6B_MOUSE</v>
          </cell>
          <cell r="C572">
            <v>817334.39717202203</v>
          </cell>
          <cell r="D572">
            <v>1213126.7671934599</v>
          </cell>
          <cell r="E572">
            <v>1513682.4212647099</v>
          </cell>
          <cell r="F572">
            <v>1272198.0702136401</v>
          </cell>
          <cell r="G572">
            <v>1074391.16091547</v>
          </cell>
          <cell r="H572">
            <v>1097110.12189569</v>
          </cell>
          <cell r="I572">
            <v>1483741.28988589</v>
          </cell>
          <cell r="J572">
            <v>1282798.9550764</v>
          </cell>
          <cell r="K572">
            <v>1405742.9323916601</v>
          </cell>
          <cell r="L572">
            <v>1150856.3055157701</v>
          </cell>
          <cell r="M572">
            <v>1153011.0005802501</v>
          </cell>
          <cell r="N572">
            <v>1353766.3008208601</v>
          </cell>
          <cell r="O572">
            <v>1105598.8459316599</v>
          </cell>
          <cell r="P572">
            <v>1065776.5168343501</v>
          </cell>
          <cell r="Q572">
            <v>1001710.57198397</v>
          </cell>
        </row>
        <row r="573">
          <cell r="A573" t="str">
            <v>P35831</v>
          </cell>
          <cell r="B573" t="str">
            <v>sp|P35831|PTN12_MOUSE</v>
          </cell>
          <cell r="C573">
            <v>38276.9530653006</v>
          </cell>
          <cell r="D573">
            <v>12944.0505152063</v>
          </cell>
          <cell r="E573">
            <v>15300.676586875001</v>
          </cell>
          <cell r="F573">
            <v>7208.6537304901103</v>
          </cell>
          <cell r="G573">
            <v>7701.7474774602397</v>
          </cell>
          <cell r="H573">
            <v>20789.340951044702</v>
          </cell>
          <cell r="I573">
            <v>34715.279807754901</v>
          </cell>
          <cell r="J573">
            <v>8086.7860279813103</v>
          </cell>
          <cell r="K573">
            <v>13919.934827155899</v>
          </cell>
          <cell r="L573">
            <v>9094.9410894147404</v>
          </cell>
          <cell r="M573">
            <v>24282.7340007934</v>
          </cell>
          <cell r="N573">
            <v>19260.0048848236</v>
          </cell>
          <cell r="O573">
            <v>11941.3520865828</v>
          </cell>
          <cell r="P573">
            <v>12573.818639999199</v>
          </cell>
          <cell r="Q573">
            <v>29761.810781430799</v>
          </cell>
        </row>
        <row r="574">
          <cell r="A574" t="str">
            <v>P35922</v>
          </cell>
          <cell r="B574" t="str">
            <v>sp|P35922|FMR1_MOUSE</v>
          </cell>
          <cell r="C574">
            <v>20704.209242990601</v>
          </cell>
          <cell r="D574">
            <v>23889.447156474602</v>
          </cell>
          <cell r="E574">
            <v>27512.4225114193</v>
          </cell>
          <cell r="F574">
            <v>31977.120380024098</v>
          </cell>
          <cell r="G574">
            <v>32783.880882290898</v>
          </cell>
          <cell r="H574">
            <v>28318.293878885801</v>
          </cell>
          <cell r="I574">
            <v>44569.857931735402</v>
          </cell>
          <cell r="J574">
            <v>36520.101500899502</v>
          </cell>
          <cell r="K574">
            <v>37126.355151828902</v>
          </cell>
          <cell r="L574">
            <v>35952.729957129799</v>
          </cell>
          <cell r="M574">
            <v>38796.846710582002</v>
          </cell>
          <cell r="N574">
            <v>38632.972154602598</v>
          </cell>
          <cell r="O574">
            <v>55258.154168433401</v>
          </cell>
          <cell r="P574">
            <v>28974.315117522801</v>
          </cell>
          <cell r="Q574">
            <v>38642.085715406603</v>
          </cell>
        </row>
        <row r="575">
          <cell r="A575" t="str">
            <v>P35979</v>
          </cell>
          <cell r="B575" t="str">
            <v>sp|P35979|RL12_MOUSE</v>
          </cell>
          <cell r="C575">
            <v>909631.68682743795</v>
          </cell>
          <cell r="D575">
            <v>751445.69847499102</v>
          </cell>
          <cell r="E575">
            <v>1082982.41555235</v>
          </cell>
          <cell r="F575">
            <v>942628.81234450499</v>
          </cell>
          <cell r="G575">
            <v>729471.646486399</v>
          </cell>
          <cell r="H575">
            <v>749303.71018393303</v>
          </cell>
          <cell r="I575">
            <v>1208482.30267403</v>
          </cell>
          <cell r="J575">
            <v>946654.64017244906</v>
          </cell>
          <cell r="K575">
            <v>1043507.3950709699</v>
          </cell>
          <cell r="L575">
            <v>814772.52048323897</v>
          </cell>
          <cell r="M575">
            <v>841332.20205487998</v>
          </cell>
          <cell r="N575">
            <v>1100612.93863517</v>
          </cell>
          <cell r="O575">
            <v>877513.381472721</v>
          </cell>
          <cell r="P575">
            <v>978957.39526341495</v>
          </cell>
          <cell r="Q575">
            <v>659487.59995072696</v>
          </cell>
        </row>
        <row r="576">
          <cell r="A576" t="str">
            <v>P35980</v>
          </cell>
          <cell r="B576" t="str">
            <v>sp|P35980|RL18_MOUSE</v>
          </cell>
          <cell r="C576">
            <v>675174.48095954198</v>
          </cell>
          <cell r="D576">
            <v>887088.31872580503</v>
          </cell>
          <cell r="E576">
            <v>874354.296869969</v>
          </cell>
          <cell r="F576">
            <v>945904.34511727397</v>
          </cell>
          <cell r="G576">
            <v>883754.57983566297</v>
          </cell>
          <cell r="H576">
            <v>957181.37328682397</v>
          </cell>
          <cell r="I576">
            <v>959633.86928155005</v>
          </cell>
          <cell r="J576">
            <v>1020878.63140776</v>
          </cell>
          <cell r="K576">
            <v>874398.19428580999</v>
          </cell>
          <cell r="L576">
            <v>1033296.64581829</v>
          </cell>
          <cell r="M576">
            <v>882090.734356564</v>
          </cell>
          <cell r="N576">
            <v>1050101.51592859</v>
          </cell>
          <cell r="O576">
            <v>993462.89457080502</v>
          </cell>
          <cell r="P576">
            <v>840884.69580614101</v>
          </cell>
          <cell r="Q576">
            <v>938185.05360147799</v>
          </cell>
        </row>
        <row r="577">
          <cell r="A577" t="str">
            <v>P36552</v>
          </cell>
          <cell r="B577" t="str">
            <v>sp|P36552|HEM6_MOUSE</v>
          </cell>
          <cell r="C577">
            <v>61816.3371259255</v>
          </cell>
          <cell r="D577">
            <v>44951.642297949496</v>
          </cell>
          <cell r="E577">
            <v>32880.452813335498</v>
          </cell>
          <cell r="F577">
            <v>47300.972611794801</v>
          </cell>
          <cell r="G577">
            <v>19458.901975422301</v>
          </cell>
          <cell r="H577">
            <v>69927.5223995868</v>
          </cell>
          <cell r="I577">
            <v>51560.602603324798</v>
          </cell>
          <cell r="J577">
            <v>60998.502349409697</v>
          </cell>
          <cell r="K577">
            <v>35560.4484502661</v>
          </cell>
          <cell r="L577">
            <v>32167.000192021998</v>
          </cell>
          <cell r="M577">
            <v>53883.5684746552</v>
          </cell>
          <cell r="N577">
            <v>59086.108664425803</v>
          </cell>
          <cell r="O577">
            <v>44243.326830398102</v>
          </cell>
          <cell r="P577">
            <v>42457.046243939498</v>
          </cell>
          <cell r="Q577">
            <v>57231.978246076702</v>
          </cell>
        </row>
        <row r="578">
          <cell r="A578" t="str">
            <v>P36916</v>
          </cell>
          <cell r="B578" t="str">
            <v>sp|P36916|GNL1_MOUSE</v>
          </cell>
          <cell r="C578">
            <v>428983.23872072302</v>
          </cell>
          <cell r="D578">
            <v>439296.82104229601</v>
          </cell>
          <cell r="E578">
            <v>375748.44807968801</v>
          </cell>
          <cell r="F578">
            <v>402992.19080659398</v>
          </cell>
          <cell r="G578">
            <v>611722.22579860198</v>
          </cell>
          <cell r="H578">
            <v>630474.04450476496</v>
          </cell>
          <cell r="I578">
            <v>392971.57114855602</v>
          </cell>
          <cell r="J578">
            <v>400032.710700717</v>
          </cell>
          <cell r="K578">
            <v>387125.76055871003</v>
          </cell>
          <cell r="L578">
            <v>499259.81088263501</v>
          </cell>
          <cell r="M578">
            <v>541013.569475931</v>
          </cell>
          <cell r="N578">
            <v>384739.02381655201</v>
          </cell>
          <cell r="O578">
            <v>537541.51571352896</v>
          </cell>
          <cell r="P578">
            <v>420664.55529776902</v>
          </cell>
          <cell r="Q578">
            <v>399285.16145182197</v>
          </cell>
        </row>
        <row r="579">
          <cell r="A579" t="str">
            <v>P36993</v>
          </cell>
          <cell r="B579" t="str">
            <v>sp|P36993|PPM1B_MOUSE</v>
          </cell>
          <cell r="C579">
            <v>76529.7932638083</v>
          </cell>
          <cell r="D579">
            <v>56980.152934698803</v>
          </cell>
          <cell r="E579">
            <v>99542.324880486703</v>
          </cell>
          <cell r="F579">
            <v>90852.209824111298</v>
          </cell>
          <cell r="G579">
            <v>59215.6474111711</v>
          </cell>
          <cell r="H579">
            <v>73466.703433148199</v>
          </cell>
          <cell r="I579">
            <v>89860.808728867996</v>
          </cell>
          <cell r="J579">
            <v>67630.409342897503</v>
          </cell>
          <cell r="K579">
            <v>88969.437303825005</v>
          </cell>
          <cell r="L579">
            <v>265385.61351756798</v>
          </cell>
          <cell r="M579">
            <v>211849.12799182901</v>
          </cell>
          <cell r="N579">
            <v>178594.771322391</v>
          </cell>
          <cell r="O579">
            <v>96662.707630233795</v>
          </cell>
          <cell r="P579">
            <v>94307.103230955196</v>
          </cell>
          <cell r="Q579">
            <v>75415.213076820495</v>
          </cell>
        </row>
        <row r="580">
          <cell r="A580" t="str">
            <v>P37040</v>
          </cell>
          <cell r="B580" t="str">
            <v>sp|P37040|NCPR_MOUSE</v>
          </cell>
          <cell r="C580">
            <v>580108.56002436404</v>
          </cell>
          <cell r="D580">
            <v>407194.68444121903</v>
          </cell>
          <cell r="E580">
            <v>648188.59462858795</v>
          </cell>
          <cell r="F580">
            <v>518991.16188905999</v>
          </cell>
          <cell r="G580">
            <v>511426.94232300698</v>
          </cell>
          <cell r="H580">
            <v>510873.464246155</v>
          </cell>
          <cell r="I580">
            <v>480114.420442248</v>
          </cell>
          <cell r="J580">
            <v>552619.18798655295</v>
          </cell>
          <cell r="K580">
            <v>450658.03348545701</v>
          </cell>
          <cell r="L580">
            <v>591410.52480139199</v>
          </cell>
          <cell r="M580">
            <v>544116.13306679495</v>
          </cell>
          <cell r="N580">
            <v>531304.266431269</v>
          </cell>
          <cell r="O580">
            <v>503909.387492468</v>
          </cell>
          <cell r="P580">
            <v>576269.86580048304</v>
          </cell>
          <cell r="Q580">
            <v>494553.572022871</v>
          </cell>
        </row>
        <row r="581">
          <cell r="A581" t="str">
            <v>P37804</v>
          </cell>
          <cell r="B581" t="str">
            <v>sp|P37804|TAGL_MOUSE</v>
          </cell>
          <cell r="C581">
            <v>52424.965124441696</v>
          </cell>
          <cell r="D581">
            <v>32672.713999042</v>
          </cell>
          <cell r="E581">
            <v>23334.049355499999</v>
          </cell>
          <cell r="F581">
            <v>52987.728854121997</v>
          </cell>
          <cell r="G581">
            <v>20982.7870652936</v>
          </cell>
          <cell r="H581">
            <v>40743.287325065503</v>
          </cell>
          <cell r="I581">
            <v>21499.192458681999</v>
          </cell>
          <cell r="J581">
            <v>61266.4355032241</v>
          </cell>
          <cell r="K581">
            <v>23544.160493296498</v>
          </cell>
          <cell r="L581">
            <v>40769.123086849802</v>
          </cell>
          <cell r="M581">
            <v>2497.4531445552102</v>
          </cell>
          <cell r="N581">
            <v>31126.6512696971</v>
          </cell>
          <cell r="O581">
            <v>138483.817862191</v>
          </cell>
          <cell r="P581">
            <v>11284.4681318889</v>
          </cell>
          <cell r="Q581">
            <v>42866.381098594902</v>
          </cell>
        </row>
        <row r="582">
          <cell r="A582" t="str">
            <v>P38060</v>
          </cell>
          <cell r="B582" t="str">
            <v>sp|P38060|HMGCL_MOUSE</v>
          </cell>
          <cell r="C582">
            <v>51743.866202614197</v>
          </cell>
          <cell r="D582">
            <v>56076.276209521398</v>
          </cell>
          <cell r="E582">
            <v>40146.739247162499</v>
          </cell>
          <cell r="F582">
            <v>48673.688137331003</v>
          </cell>
          <cell r="G582">
            <v>38249.690079590699</v>
          </cell>
          <cell r="H582">
            <v>37217.663274756502</v>
          </cell>
          <cell r="I582">
            <v>97625.294554785098</v>
          </cell>
          <cell r="J582">
            <v>49107.785332309199</v>
          </cell>
          <cell r="K582">
            <v>39452.178874490703</v>
          </cell>
          <cell r="L582">
            <v>89353.182150583496</v>
          </cell>
          <cell r="M582">
            <v>48172.781777870601</v>
          </cell>
          <cell r="N582">
            <v>49239.691731533399</v>
          </cell>
          <cell r="O582">
            <v>48674.899990347702</v>
          </cell>
          <cell r="P582">
            <v>35299.109428523698</v>
          </cell>
          <cell r="Q582">
            <v>83234.359031678207</v>
          </cell>
        </row>
        <row r="583">
          <cell r="A583" t="str">
            <v>P38647</v>
          </cell>
          <cell r="B583" t="str">
            <v>sp|P38647|GRP75_MOUSE</v>
          </cell>
          <cell r="C583">
            <v>6850563.5077975504</v>
          </cell>
          <cell r="D583">
            <v>7032257.5303574298</v>
          </cell>
          <cell r="E583">
            <v>6740449.7658366598</v>
          </cell>
          <cell r="F583">
            <v>6906888.4340830203</v>
          </cell>
          <cell r="G583">
            <v>6037692.7091907803</v>
          </cell>
          <cell r="H583">
            <v>7089623.7457721597</v>
          </cell>
          <cell r="I583">
            <v>7317686.9264467899</v>
          </cell>
          <cell r="J583">
            <v>7313726.6330073699</v>
          </cell>
          <cell r="K583">
            <v>7214972.6519708</v>
          </cell>
          <cell r="L583">
            <v>7405921.8510908904</v>
          </cell>
          <cell r="M583">
            <v>6970336.9218867803</v>
          </cell>
          <cell r="N583">
            <v>7303726.1860480001</v>
          </cell>
          <cell r="O583">
            <v>8058120.9277514601</v>
          </cell>
          <cell r="P583">
            <v>7067556.5580925597</v>
          </cell>
          <cell r="Q583">
            <v>7084762.5499264803</v>
          </cell>
        </row>
        <row r="584">
          <cell r="A584" t="str">
            <v>P39038</v>
          </cell>
          <cell r="B584" t="str">
            <v>sp|P39038|CADH4_MOUSE</v>
          </cell>
          <cell r="C584">
            <v>45885.092419463697</v>
          </cell>
          <cell r="D584">
            <v>70472.943627272005</v>
          </cell>
          <cell r="E584">
            <v>41611.042037763502</v>
          </cell>
          <cell r="F584">
            <v>39368.762649803997</v>
          </cell>
          <cell r="G584">
            <v>53312.438763120299</v>
          </cell>
          <cell r="H584">
            <v>20761.625086211799</v>
          </cell>
          <cell r="I584">
            <v>46418.994051362199</v>
          </cell>
          <cell r="J584">
            <v>61290.820049501301</v>
          </cell>
          <cell r="K584">
            <v>59465.119265758702</v>
          </cell>
          <cell r="L584">
            <v>53398.909692588299</v>
          </cell>
          <cell r="M584">
            <v>59697.779124598099</v>
          </cell>
          <cell r="N584">
            <v>21091.266676350599</v>
          </cell>
          <cell r="O584">
            <v>38242.652857065397</v>
          </cell>
          <cell r="P584">
            <v>31481.506257934499</v>
          </cell>
          <cell r="Q584">
            <v>57822.5626804274</v>
          </cell>
        </row>
        <row r="585">
          <cell r="A585" t="str">
            <v>P39053</v>
          </cell>
          <cell r="B585" t="str">
            <v>sp|P39053|DYN1_MOUSE</v>
          </cell>
          <cell r="C585">
            <v>26681200.7460072</v>
          </cell>
          <cell r="D585">
            <v>25167504.616608601</v>
          </cell>
          <cell r="E585">
            <v>23953998.485515401</v>
          </cell>
          <cell r="F585">
            <v>24993354.534784399</v>
          </cell>
          <cell r="G585">
            <v>27809895.176851898</v>
          </cell>
          <cell r="H585">
            <v>27860180.4113518</v>
          </cell>
          <cell r="I585">
            <v>26765510.3806527</v>
          </cell>
          <cell r="J585">
            <v>25509496.6499817</v>
          </cell>
          <cell r="K585">
            <v>29392067.984835502</v>
          </cell>
          <cell r="L585">
            <v>24911004.8615463</v>
          </cell>
          <cell r="M585">
            <v>23622373.146444101</v>
          </cell>
          <cell r="N585">
            <v>25999301.231896799</v>
          </cell>
          <cell r="O585">
            <v>27622841.582545798</v>
          </cell>
          <cell r="P585">
            <v>26867956.696936</v>
          </cell>
          <cell r="Q585">
            <v>25362451.153548099</v>
          </cell>
        </row>
        <row r="586">
          <cell r="A586" t="str">
            <v>P39054</v>
          </cell>
          <cell r="B586" t="str">
            <v>sp|P39054|DYN2_MOUSE</v>
          </cell>
          <cell r="C586">
            <v>213464.098536529</v>
          </cell>
          <cell r="D586">
            <v>129322.21077834901</v>
          </cell>
          <cell r="E586">
            <v>116464.533149225</v>
          </cell>
          <cell r="F586">
            <v>133196.01152576401</v>
          </cell>
          <cell r="G586">
            <v>150402.91153622401</v>
          </cell>
          <cell r="H586">
            <v>150635.676878686</v>
          </cell>
          <cell r="I586">
            <v>145045.55820543601</v>
          </cell>
          <cell r="J586">
            <v>138736.87189353901</v>
          </cell>
          <cell r="K586">
            <v>10407.9553046775</v>
          </cell>
          <cell r="L586">
            <v>179730.630883062</v>
          </cell>
          <cell r="M586">
            <v>161640.41016040201</v>
          </cell>
          <cell r="N586">
            <v>127899.0842254</v>
          </cell>
          <cell r="O586">
            <v>205484.273120889</v>
          </cell>
          <cell r="P586">
            <v>165063.883057217</v>
          </cell>
          <cell r="Q586">
            <v>147186.97368820899</v>
          </cell>
        </row>
        <row r="587">
          <cell r="A587" t="str">
            <v>P39061</v>
          </cell>
          <cell r="B587" t="str">
            <v>sp|P39061|COIA1_MOUSE</v>
          </cell>
          <cell r="C587">
            <v>11885.1284251586</v>
          </cell>
          <cell r="D587">
            <v>42148.2972578392</v>
          </cell>
          <cell r="E587">
            <v>19935.085049049401</v>
          </cell>
          <cell r="F587">
            <v>26778.1392815205</v>
          </cell>
          <cell r="G587">
            <v>29206.530571245599</v>
          </cell>
          <cell r="H587">
            <v>39179.633296261702</v>
          </cell>
          <cell r="I587">
            <v>49600.920258165999</v>
          </cell>
          <cell r="J587">
            <v>66408.103427073598</v>
          </cell>
          <cell r="K587">
            <v>67750.164125734096</v>
          </cell>
          <cell r="L587">
            <v>45363.4846697916</v>
          </cell>
          <cell r="M587">
            <v>7151.4682572715601</v>
          </cell>
          <cell r="N587">
            <v>54195.911923922002</v>
          </cell>
          <cell r="O587">
            <v>74820.939337345</v>
          </cell>
          <cell r="P587">
            <v>41863.667912937402</v>
          </cell>
          <cell r="Q587">
            <v>23516.619351302299</v>
          </cell>
        </row>
        <row r="588">
          <cell r="A588" t="str">
            <v>P39447</v>
          </cell>
          <cell r="B588" t="str">
            <v>sp|P39447|ZO1_MOUSE</v>
          </cell>
          <cell r="C588">
            <v>173469.83132355299</v>
          </cell>
          <cell r="D588">
            <v>223691.70082706999</v>
          </cell>
          <cell r="E588">
            <v>183387.93688725901</v>
          </cell>
          <cell r="F588">
            <v>215201.49113558899</v>
          </cell>
          <cell r="G588">
            <v>601434.44520222198</v>
          </cell>
          <cell r="H588">
            <v>357361.14422551001</v>
          </cell>
          <cell r="I588">
            <v>484201.60529871198</v>
          </cell>
          <cell r="J588">
            <v>178894.892760747</v>
          </cell>
          <cell r="K588">
            <v>322506.73673362302</v>
          </cell>
          <cell r="L588">
            <v>222594.466201726</v>
          </cell>
          <cell r="M588">
            <v>207338.80073511301</v>
          </cell>
          <cell r="N588">
            <v>184280.62952997899</v>
          </cell>
          <cell r="O588">
            <v>376734.82448455598</v>
          </cell>
          <cell r="P588">
            <v>284545.35710606002</v>
          </cell>
          <cell r="Q588">
            <v>220585.05962986199</v>
          </cell>
        </row>
        <row r="589">
          <cell r="A589" t="str">
            <v>P39688</v>
          </cell>
          <cell r="B589" t="str">
            <v>sp|P39688|FYN_MOUSE</v>
          </cell>
          <cell r="C589">
            <v>340636.93153124698</v>
          </cell>
          <cell r="D589">
            <v>314741.720697532</v>
          </cell>
          <cell r="E589">
            <v>327333.181660984</v>
          </cell>
          <cell r="F589">
            <v>353573.34249339899</v>
          </cell>
          <cell r="G589">
            <v>307518.736428882</v>
          </cell>
          <cell r="H589">
            <v>321095.05780921498</v>
          </cell>
          <cell r="I589">
            <v>368800.946505478</v>
          </cell>
          <cell r="J589">
            <v>390509.941027669</v>
          </cell>
          <cell r="K589">
            <v>371639.901630849</v>
          </cell>
          <cell r="L589">
            <v>320665.39935584599</v>
          </cell>
          <cell r="M589">
            <v>384424.297070481</v>
          </cell>
          <cell r="N589">
            <v>347506.52386889397</v>
          </cell>
          <cell r="O589">
            <v>365473.58319768298</v>
          </cell>
          <cell r="P589">
            <v>347584.48384737899</v>
          </cell>
          <cell r="Q589">
            <v>383109.127359832</v>
          </cell>
        </row>
        <row r="590">
          <cell r="A590" t="str">
            <v>P39749</v>
          </cell>
          <cell r="B590" t="str">
            <v>sp|P39749|FEN1_MOUSE</v>
          </cell>
          <cell r="C590">
            <v>16486.750848502699</v>
          </cell>
          <cell r="D590">
            <v>56566.979243551003</v>
          </cell>
          <cell r="E590">
            <v>32652.681353551801</v>
          </cell>
          <cell r="F590">
            <v>60486.919964777502</v>
          </cell>
          <cell r="G590">
            <v>32490.141777088498</v>
          </cell>
          <cell r="H590">
            <v>68085.079057063398</v>
          </cell>
          <cell r="I590">
            <v>58927.753096832101</v>
          </cell>
          <cell r="J590">
            <v>71153.776645317805</v>
          </cell>
          <cell r="K590">
            <v>59066.752543453702</v>
          </cell>
          <cell r="L590">
            <v>47003.735657901998</v>
          </cell>
          <cell r="M590">
            <v>57311.788923167398</v>
          </cell>
          <cell r="N590">
            <v>16205.6138285364</v>
          </cell>
          <cell r="O590">
            <v>59377.399340618598</v>
          </cell>
          <cell r="P590">
            <v>9363.2580211610602</v>
          </cell>
          <cell r="Q590">
            <v>7133.6169586625501</v>
          </cell>
        </row>
        <row r="591">
          <cell r="A591" t="str">
            <v>P40124</v>
          </cell>
          <cell r="B591" t="str">
            <v>sp|P40124|CAP1_MOUSE</v>
          </cell>
          <cell r="C591">
            <v>676587.82631606399</v>
          </cell>
          <cell r="D591">
            <v>964031.91327625897</v>
          </cell>
          <cell r="E591">
            <v>1259821.84317055</v>
          </cell>
          <cell r="F591">
            <v>1025443.31276264</v>
          </cell>
          <cell r="G591">
            <v>919478.63098126999</v>
          </cell>
          <cell r="H591">
            <v>912925.60261797102</v>
          </cell>
          <cell r="I591">
            <v>1175143.54619922</v>
          </cell>
          <cell r="J591">
            <v>855791.77804866899</v>
          </cell>
          <cell r="K591">
            <v>1223965.2950649301</v>
          </cell>
          <cell r="L591">
            <v>890627.43439092499</v>
          </cell>
          <cell r="M591">
            <v>826898.12595404498</v>
          </cell>
          <cell r="N591">
            <v>964543.83093762095</v>
          </cell>
          <cell r="O591">
            <v>762135.52467670303</v>
          </cell>
          <cell r="P591">
            <v>949460.51077264897</v>
          </cell>
          <cell r="Q591">
            <v>627320.76993889303</v>
          </cell>
        </row>
        <row r="592">
          <cell r="A592" t="str">
            <v>P40142</v>
          </cell>
          <cell r="B592" t="str">
            <v>sp|P40142|TKT_MOUSE</v>
          </cell>
          <cell r="C592">
            <v>8586121.1943320893</v>
          </cell>
          <cell r="D592">
            <v>7602510.8929053899</v>
          </cell>
          <cell r="E592">
            <v>8412716.7630361207</v>
          </cell>
          <cell r="F592">
            <v>8065833.3449746696</v>
          </cell>
          <cell r="G592">
            <v>6892701.3916514302</v>
          </cell>
          <cell r="H592">
            <v>7777116.5945057096</v>
          </cell>
          <cell r="I592">
            <v>8305236.02855678</v>
          </cell>
          <cell r="J592">
            <v>7951005.99202195</v>
          </cell>
          <cell r="K592">
            <v>8339032.33409179</v>
          </cell>
          <cell r="L592">
            <v>8113309.8377663996</v>
          </cell>
          <cell r="M592">
            <v>8142843.37667087</v>
          </cell>
          <cell r="N592">
            <v>8745781.2914572209</v>
          </cell>
          <cell r="O592">
            <v>7694458.7431167001</v>
          </cell>
          <cell r="P592">
            <v>9133937.4726055991</v>
          </cell>
          <cell r="Q592">
            <v>7503216.7287086602</v>
          </cell>
        </row>
        <row r="593">
          <cell r="A593" t="str">
            <v>P40237</v>
          </cell>
          <cell r="B593" t="str">
            <v>sp|P40237|CD82_MOUSE</v>
          </cell>
          <cell r="C593">
            <v>53767.9890473095</v>
          </cell>
          <cell r="D593">
            <v>104713.124152563</v>
          </cell>
          <cell r="E593">
            <v>120273.5618386</v>
          </cell>
          <cell r="F593">
            <v>101284.891561157</v>
          </cell>
          <cell r="G593">
            <v>91963.616367542694</v>
          </cell>
          <cell r="H593">
            <v>87708.628444309899</v>
          </cell>
          <cell r="I593">
            <v>127628.40502455</v>
          </cell>
          <cell r="J593">
            <v>104712.36044272799</v>
          </cell>
          <cell r="K593">
            <v>98343.502517088593</v>
          </cell>
          <cell r="L593">
            <v>120881.54262698699</v>
          </cell>
          <cell r="M593">
            <v>97596.052986027906</v>
          </cell>
          <cell r="N593">
            <v>100526.07511598</v>
          </cell>
          <cell r="O593">
            <v>31207.8895379676</v>
          </cell>
          <cell r="P593">
            <v>98522.586955169594</v>
          </cell>
          <cell r="Q593">
            <v>21180.000541484202</v>
          </cell>
        </row>
        <row r="594">
          <cell r="A594" t="str">
            <v>P40336</v>
          </cell>
          <cell r="B594" t="str">
            <v>sp|P40336|VP26A_MOUSE</v>
          </cell>
          <cell r="C594">
            <v>216273.820596848</v>
          </cell>
          <cell r="D594">
            <v>186303.350023254</v>
          </cell>
          <cell r="E594">
            <v>183966.39546031301</v>
          </cell>
          <cell r="F594">
            <v>179485.56984324701</v>
          </cell>
          <cell r="G594">
            <v>202230.270880917</v>
          </cell>
          <cell r="H594">
            <v>65981.993803107805</v>
          </cell>
          <cell r="I594">
            <v>238758.44328822201</v>
          </cell>
          <cell r="J594">
            <v>231178.865212926</v>
          </cell>
          <cell r="K594">
            <v>197679.19354100499</v>
          </cell>
          <cell r="L594">
            <v>65242.778803745197</v>
          </cell>
          <cell r="M594">
            <v>172441.509526162</v>
          </cell>
          <cell r="N594">
            <v>217415.65694158699</v>
          </cell>
          <cell r="O594">
            <v>261657.68481166099</v>
          </cell>
          <cell r="P594">
            <v>74560.389437766295</v>
          </cell>
          <cell r="Q594">
            <v>304329.05536124902</v>
          </cell>
        </row>
        <row r="595">
          <cell r="A595" t="str">
            <v>P40630</v>
          </cell>
          <cell r="B595" t="str">
            <v>sp|P40630|TFAM_MOUSE</v>
          </cell>
          <cell r="C595">
            <v>105660.05747055</v>
          </cell>
          <cell r="D595">
            <v>133614.68663381299</v>
          </cell>
          <cell r="E595">
            <v>85912.670695720401</v>
          </cell>
          <cell r="F595">
            <v>78077.665626576898</v>
          </cell>
          <cell r="G595">
            <v>127623.19107227599</v>
          </cell>
          <cell r="H595">
            <v>94282.592938223403</v>
          </cell>
          <cell r="I595">
            <v>177293.05057788501</v>
          </cell>
          <cell r="J595">
            <v>130072.359482663</v>
          </cell>
          <cell r="K595">
            <v>161654.48494535801</v>
          </cell>
          <cell r="L595">
            <v>138113.93674512999</v>
          </cell>
          <cell r="M595">
            <v>20667.012152921201</v>
          </cell>
          <cell r="N595">
            <v>178205.13662378801</v>
          </cell>
          <cell r="O595">
            <v>150536.98520408999</v>
          </cell>
          <cell r="P595">
            <v>158457.644855377</v>
          </cell>
          <cell r="Q595">
            <v>152844.59140573</v>
          </cell>
        </row>
        <row r="596">
          <cell r="A596" t="str">
            <v>P41105</v>
          </cell>
          <cell r="B596" t="str">
            <v>sp|P41105|RL28_MOUSE</v>
          </cell>
          <cell r="C596">
            <v>459243.38814496301</v>
          </cell>
          <cell r="D596">
            <v>471296.14177643001</v>
          </cell>
          <cell r="E596">
            <v>570595.02468836203</v>
          </cell>
          <cell r="F596">
            <v>526170.614577492</v>
          </cell>
          <cell r="G596">
            <v>510503.97412990697</v>
          </cell>
          <cell r="H596">
            <v>457892.51265248802</v>
          </cell>
          <cell r="I596">
            <v>584871.45528507698</v>
          </cell>
          <cell r="J596">
            <v>469693.445551563</v>
          </cell>
          <cell r="K596">
            <v>559312.72423262103</v>
          </cell>
          <cell r="L596">
            <v>480107.88869770803</v>
          </cell>
          <cell r="M596">
            <v>502295.35721288098</v>
          </cell>
          <cell r="N596">
            <v>502638.622605766</v>
          </cell>
          <cell r="O596">
            <v>415751.95690864098</v>
          </cell>
          <cell r="P596">
            <v>486436.29339518998</v>
          </cell>
          <cell r="Q596">
            <v>424381.90102643298</v>
          </cell>
        </row>
        <row r="597">
          <cell r="A597" t="str">
            <v>P41216</v>
          </cell>
          <cell r="B597" t="str">
            <v>sp|P41216|ACSL1_MOUSE</v>
          </cell>
          <cell r="C597">
            <v>143363.197805131</v>
          </cell>
          <cell r="D597">
            <v>156225.09124325201</v>
          </cell>
          <cell r="E597">
            <v>248684.16127798299</v>
          </cell>
          <cell r="F597">
            <v>183685.58602458701</v>
          </cell>
          <cell r="G597">
            <v>219164.72481139001</v>
          </cell>
          <cell r="H597">
            <v>169223.51989609399</v>
          </cell>
          <cell r="I597">
            <v>231795.73212676801</v>
          </cell>
          <cell r="J597">
            <v>144668.9949584</v>
          </cell>
          <cell r="K597">
            <v>229766.761500269</v>
          </cell>
          <cell r="L597">
            <v>158436.484288785</v>
          </cell>
          <cell r="M597">
            <v>171897.31833250599</v>
          </cell>
          <cell r="N597">
            <v>129943.751662286</v>
          </cell>
          <cell r="O597">
            <v>131841.011167319</v>
          </cell>
          <cell r="P597">
            <v>133909.771855976</v>
          </cell>
          <cell r="Q597">
            <v>170023.896761068</v>
          </cell>
        </row>
        <row r="598">
          <cell r="A598" t="str">
            <v>P41242</v>
          </cell>
          <cell r="B598" t="str">
            <v>sp|P41242|MATK_MOUSE</v>
          </cell>
          <cell r="C598">
            <v>22588.7914006557</v>
          </cell>
          <cell r="D598">
            <v>22509.192009854101</v>
          </cell>
          <cell r="E598">
            <v>26425.049991588301</v>
          </cell>
          <cell r="F598">
            <v>22767.401669250499</v>
          </cell>
          <cell r="G598">
            <v>21673.305261264999</v>
          </cell>
          <cell r="H598">
            <v>14935.5584767692</v>
          </cell>
          <cell r="I598">
            <v>30983.974749216501</v>
          </cell>
          <cell r="J598">
            <v>31829.739887356202</v>
          </cell>
          <cell r="K598">
            <v>31952.171596830001</v>
          </cell>
          <cell r="L598">
            <v>34867.052957951797</v>
          </cell>
          <cell r="M598">
            <v>25362.697946449702</v>
          </cell>
          <cell r="N598">
            <v>27334.9223101319</v>
          </cell>
          <cell r="O598">
            <v>41355.7753521661</v>
          </cell>
          <cell r="P598">
            <v>20027.651490186701</v>
          </cell>
          <cell r="Q598">
            <v>21808.056943486801</v>
          </cell>
        </row>
        <row r="599">
          <cell r="A599" t="str">
            <v>P42125</v>
          </cell>
          <cell r="B599" t="str">
            <v>sp|P42125|ECI1_MOUSE</v>
          </cell>
          <cell r="C599">
            <v>221639.70446163599</v>
          </cell>
          <cell r="D599">
            <v>164371.72810375399</v>
          </cell>
          <cell r="E599">
            <v>130717.218644401</v>
          </cell>
          <cell r="F599">
            <v>135706.88968425401</v>
          </cell>
          <cell r="G599">
            <v>96622.148429546694</v>
          </cell>
          <cell r="H599">
            <v>135416.305904573</v>
          </cell>
          <cell r="I599">
            <v>178233.361216082</v>
          </cell>
          <cell r="J599">
            <v>138883.84093230299</v>
          </cell>
          <cell r="K599">
            <v>152842.20139636201</v>
          </cell>
          <cell r="L599">
            <v>419064.36049361899</v>
          </cell>
          <cell r="M599">
            <v>345516.755478687</v>
          </cell>
          <cell r="N599">
            <v>187245.33299337301</v>
          </cell>
          <cell r="O599">
            <v>89441.057138760603</v>
          </cell>
          <cell r="P599">
            <v>174264.937698125</v>
          </cell>
          <cell r="Q599">
            <v>79392.265146883903</v>
          </cell>
        </row>
        <row r="600">
          <cell r="A600" t="str">
            <v>P42208</v>
          </cell>
          <cell r="B600" t="str">
            <v>sp|P42208|SEPT2_MOUSE</v>
          </cell>
          <cell r="C600">
            <v>485176.12456044898</v>
          </cell>
          <cell r="D600">
            <v>369806.84712345997</v>
          </cell>
          <cell r="E600">
            <v>451572.04321187298</v>
          </cell>
          <cell r="F600">
            <v>398886.79985103803</v>
          </cell>
          <cell r="G600">
            <v>449475.41096807201</v>
          </cell>
          <cell r="H600">
            <v>401518.87811419199</v>
          </cell>
          <cell r="I600">
            <v>523746.58211038099</v>
          </cell>
          <cell r="J600">
            <v>404548.96664940298</v>
          </cell>
          <cell r="K600">
            <v>509078.86967895698</v>
          </cell>
          <cell r="L600">
            <v>406549.53705951798</v>
          </cell>
          <cell r="M600">
            <v>391698.72376485</v>
          </cell>
          <cell r="N600">
            <v>610251.69276607095</v>
          </cell>
          <cell r="O600">
            <v>310570.03898004</v>
          </cell>
          <cell r="P600">
            <v>500465.98939501401</v>
          </cell>
          <cell r="Q600">
            <v>503952.94259286602</v>
          </cell>
        </row>
        <row r="601">
          <cell r="A601" t="str">
            <v>P42225</v>
          </cell>
          <cell r="B601" t="str">
            <v>sp|P42225|STAT1_MOUSE</v>
          </cell>
          <cell r="C601">
            <v>45805.742338971097</v>
          </cell>
          <cell r="D601">
            <v>44910.849189014298</v>
          </cell>
          <cell r="E601">
            <v>27619.977409965901</v>
          </cell>
          <cell r="F601">
            <v>38496.017287811002</v>
          </cell>
          <cell r="G601">
            <v>2582.1554215717201</v>
          </cell>
          <cell r="H601">
            <v>6743.7999267524901</v>
          </cell>
          <cell r="I601">
            <v>56227.202780428401</v>
          </cell>
          <cell r="J601">
            <v>34029.578238711503</v>
          </cell>
          <cell r="K601">
            <v>1034.28292693754</v>
          </cell>
          <cell r="L601">
            <v>9921.4953539371909</v>
          </cell>
          <cell r="M601">
            <v>4375.6880794835297</v>
          </cell>
          <cell r="N601">
            <v>48550.451006156203</v>
          </cell>
          <cell r="O601">
            <v>40551.849191930101</v>
          </cell>
          <cell r="P601">
            <v>50730.302227722299</v>
          </cell>
          <cell r="Q601">
            <v>45747.838684415001</v>
          </cell>
        </row>
        <row r="602">
          <cell r="A602" t="str">
            <v>P42567</v>
          </cell>
          <cell r="B602" t="str">
            <v>sp|P42567|EPS15_MOUSE</v>
          </cell>
          <cell r="C602">
            <v>84928.366905308096</v>
          </cell>
          <cell r="D602">
            <v>77487.513472846098</v>
          </cell>
          <cell r="E602">
            <v>59713.9834939598</v>
          </cell>
          <cell r="F602">
            <v>125375.26885749699</v>
          </cell>
          <cell r="G602">
            <v>121300.859972463</v>
          </cell>
          <cell r="H602">
            <v>120163.202132242</v>
          </cell>
          <cell r="I602">
            <v>71061.301314695796</v>
          </cell>
          <cell r="J602">
            <v>125384.477325637</v>
          </cell>
          <cell r="K602">
            <v>92328.917848485798</v>
          </cell>
          <cell r="L602">
            <v>69301.557983862003</v>
          </cell>
          <cell r="M602">
            <v>137357.37120180999</v>
          </cell>
          <cell r="N602">
            <v>98102.876941253198</v>
          </cell>
          <cell r="O602">
            <v>102148.278577276</v>
          </cell>
          <cell r="P602">
            <v>186417.26403611799</v>
          </cell>
          <cell r="Q602">
            <v>116329.034616283</v>
          </cell>
        </row>
        <row r="603">
          <cell r="A603" t="str">
            <v>P42669</v>
          </cell>
          <cell r="B603" t="str">
            <v>sp|P42669|PURA_MOUSE</v>
          </cell>
          <cell r="C603">
            <v>736967.17049971002</v>
          </cell>
          <cell r="D603">
            <v>959959.64740470098</v>
          </cell>
          <cell r="E603">
            <v>892247.63068450696</v>
          </cell>
          <cell r="F603">
            <v>843849.317847103</v>
          </cell>
          <cell r="G603">
            <v>801190.99220704206</v>
          </cell>
          <cell r="H603">
            <v>768258.42678800295</v>
          </cell>
          <cell r="I603">
            <v>811342.327267766</v>
          </cell>
          <cell r="J603">
            <v>802222.39165189897</v>
          </cell>
          <cell r="K603">
            <v>969674.03353824699</v>
          </cell>
          <cell r="L603">
            <v>1157956.6239078401</v>
          </cell>
          <cell r="M603">
            <v>1112473.4846642199</v>
          </cell>
          <cell r="N603">
            <v>770145.98307737499</v>
          </cell>
          <cell r="O603">
            <v>796585.58592808596</v>
          </cell>
          <cell r="P603">
            <v>834371.77074924204</v>
          </cell>
          <cell r="Q603">
            <v>1830502.0362092999</v>
          </cell>
        </row>
        <row r="604">
          <cell r="A604" t="str">
            <v>P42859</v>
          </cell>
          <cell r="B604" t="str">
            <v>sp|P42859|HD_MOUSE</v>
          </cell>
          <cell r="C604">
            <v>219042.189920517</v>
          </cell>
          <cell r="D604">
            <v>393748.41176108399</v>
          </cell>
          <cell r="E604">
            <v>249701.105794495</v>
          </cell>
          <cell r="F604">
            <v>231854.78210787001</v>
          </cell>
          <cell r="G604">
            <v>426208.301395152</v>
          </cell>
          <cell r="H604">
            <v>262643.92235692299</v>
          </cell>
          <cell r="I604">
            <v>360118.025831334</v>
          </cell>
          <cell r="J604">
            <v>253281.90065398999</v>
          </cell>
          <cell r="K604">
            <v>265245.540404069</v>
          </cell>
          <cell r="L604">
            <v>272650.75995266001</v>
          </cell>
          <cell r="M604">
            <v>306920.87332833599</v>
          </cell>
          <cell r="N604">
            <v>382145.32771128602</v>
          </cell>
          <cell r="O604">
            <v>306092.57639073598</v>
          </cell>
          <cell r="P604">
            <v>309775.54219454702</v>
          </cell>
          <cell r="Q604">
            <v>197279.16054466</v>
          </cell>
        </row>
        <row r="605">
          <cell r="A605" t="str">
            <v>P42932</v>
          </cell>
          <cell r="B605" t="str">
            <v>sp|P42932|TCPQ_MOUSE</v>
          </cell>
          <cell r="C605">
            <v>3649178.8209274998</v>
          </cell>
          <cell r="D605">
            <v>3754347.7661799402</v>
          </cell>
          <cell r="E605">
            <v>3826711.57769441</v>
          </cell>
          <cell r="F605">
            <v>3934596.0358671001</v>
          </cell>
          <cell r="G605">
            <v>3842928.2979649999</v>
          </cell>
          <cell r="H605">
            <v>4162970.0269123502</v>
          </cell>
          <cell r="I605">
            <v>3963165.4867198402</v>
          </cell>
          <cell r="J605">
            <v>4055323.7932113199</v>
          </cell>
          <cell r="K605">
            <v>3932585.2983816001</v>
          </cell>
          <cell r="L605">
            <v>4236342.7661395902</v>
          </cell>
          <cell r="M605">
            <v>4204961.3655665098</v>
          </cell>
          <cell r="N605">
            <v>4189649.7418038999</v>
          </cell>
          <cell r="O605">
            <v>4124994.9452025802</v>
          </cell>
          <cell r="P605">
            <v>3920585.59110454</v>
          </cell>
          <cell r="Q605">
            <v>4061796.1982619101</v>
          </cell>
        </row>
        <row r="606">
          <cell r="A606" t="str">
            <v>P43006</v>
          </cell>
          <cell r="B606" t="str">
            <v>sp|P43006|EAA2_MOUSE</v>
          </cell>
          <cell r="C606">
            <v>7149296.8316862304</v>
          </cell>
          <cell r="D606">
            <v>10282622.099029901</v>
          </cell>
          <cell r="E606">
            <v>11610381.5571732</v>
          </cell>
          <cell r="F606">
            <v>9282398.8073748108</v>
          </cell>
          <cell r="G606">
            <v>9151227.2410436608</v>
          </cell>
          <cell r="H606">
            <v>6825504.28667254</v>
          </cell>
          <cell r="I606">
            <v>8983819.0389552005</v>
          </cell>
          <cell r="J606">
            <v>9270106.4512268398</v>
          </cell>
          <cell r="K606">
            <v>10007386.611259701</v>
          </cell>
          <cell r="L606">
            <v>9377859.1158134099</v>
          </cell>
          <cell r="M606">
            <v>8827359.6478029899</v>
          </cell>
          <cell r="N606">
            <v>8169882.4681720203</v>
          </cell>
          <cell r="O606">
            <v>8298216.4988162098</v>
          </cell>
          <cell r="P606">
            <v>8503989.9339761008</v>
          </cell>
          <cell r="Q606">
            <v>8692901.1981569603</v>
          </cell>
        </row>
        <row r="607">
          <cell r="A607" t="str">
            <v>P43274</v>
          </cell>
          <cell r="B607" t="str">
            <v>sp|P43274|H14_MOUSE</v>
          </cell>
          <cell r="C607">
            <v>3909408.53582589</v>
          </cell>
          <cell r="D607">
            <v>4593849.38399</v>
          </cell>
          <cell r="E607">
            <v>5973538.65271849</v>
          </cell>
          <cell r="F607">
            <v>5274901.1873063203</v>
          </cell>
          <cell r="G607">
            <v>5085840.9615418604</v>
          </cell>
          <cell r="H607">
            <v>5025989.6582482597</v>
          </cell>
          <cell r="I607">
            <v>6267925.9067380903</v>
          </cell>
          <cell r="J607">
            <v>5959715.2501181699</v>
          </cell>
          <cell r="K607">
            <v>6040681.2396841198</v>
          </cell>
          <cell r="L607">
            <v>5059783.8864139104</v>
          </cell>
          <cell r="M607">
            <v>5523086.8194418196</v>
          </cell>
          <cell r="N607">
            <v>6288834.7955427896</v>
          </cell>
          <cell r="O607">
            <v>4821999.0345949205</v>
          </cell>
          <cell r="P607">
            <v>5309468.0215991205</v>
          </cell>
          <cell r="Q607">
            <v>3989354.2047625198</v>
          </cell>
        </row>
        <row r="608">
          <cell r="A608" t="str">
            <v>P43275</v>
          </cell>
          <cell r="B608" t="str">
            <v>sp|P43275|H11_MOUSE</v>
          </cell>
          <cell r="C608">
            <v>20698.517909685201</v>
          </cell>
          <cell r="D608">
            <v>38572.319043118601</v>
          </cell>
          <cell r="E608">
            <v>73853.319942861999</v>
          </cell>
          <cell r="F608">
            <v>56017.517718752199</v>
          </cell>
          <cell r="G608">
            <v>82057.450073690998</v>
          </cell>
          <cell r="H608">
            <v>148514.04692759999</v>
          </cell>
          <cell r="I608">
            <v>103265.08241761501</v>
          </cell>
          <cell r="J608">
            <v>67811.311161588601</v>
          </cell>
          <cell r="K608">
            <v>45402.702274168099</v>
          </cell>
          <cell r="L608">
            <v>58072.207838201197</v>
          </cell>
          <cell r="M608">
            <v>61462.578456392803</v>
          </cell>
          <cell r="N608">
            <v>88766.166830061105</v>
          </cell>
          <cell r="O608">
            <v>108965.69547328301</v>
          </cell>
          <cell r="P608">
            <v>76176.409517685897</v>
          </cell>
          <cell r="Q608">
            <v>111904.78591695899</v>
          </cell>
        </row>
        <row r="609">
          <cell r="A609" t="str">
            <v>P43276</v>
          </cell>
          <cell r="B609" t="str">
            <v>sp|P43276|H15_MOUSE</v>
          </cell>
          <cell r="C609">
            <v>103819.798026445</v>
          </cell>
          <cell r="D609">
            <v>45636.652942640598</v>
          </cell>
          <cell r="E609">
            <v>110740.14829378499</v>
          </cell>
          <cell r="F609">
            <v>147780.65836236899</v>
          </cell>
          <cell r="G609">
            <v>105482.27389123</v>
          </cell>
          <cell r="H609">
            <v>132935.19330543501</v>
          </cell>
          <cell r="I609">
            <v>96067.211868370607</v>
          </cell>
          <cell r="J609">
            <v>105264.271098435</v>
          </cell>
          <cell r="K609">
            <v>130106.15404763199</v>
          </cell>
          <cell r="L609">
            <v>89138.796662780704</v>
          </cell>
          <cell r="M609">
            <v>83550.963553715395</v>
          </cell>
          <cell r="N609">
            <v>133695.82937997999</v>
          </cell>
          <cell r="O609">
            <v>111222.470731786</v>
          </cell>
          <cell r="P609">
            <v>141426.65787152</v>
          </cell>
          <cell r="Q609">
            <v>27780.357389908098</v>
          </cell>
        </row>
        <row r="610">
          <cell r="A610" t="str">
            <v>P43277</v>
          </cell>
          <cell r="B610" t="str">
            <v>sp|P43277|H13_MOUSE</v>
          </cell>
          <cell r="C610">
            <v>2280328.6640786501</v>
          </cell>
          <cell r="D610">
            <v>2342912.0080680898</v>
          </cell>
          <cell r="E610">
            <v>3342118.3466706299</v>
          </cell>
          <cell r="F610">
            <v>2755640.0761820101</v>
          </cell>
          <cell r="G610">
            <v>2863684.1897131</v>
          </cell>
          <cell r="H610">
            <v>2662126.5645462801</v>
          </cell>
          <cell r="I610">
            <v>3478140.1640944802</v>
          </cell>
          <cell r="J610">
            <v>3411585.0375847202</v>
          </cell>
          <cell r="K610">
            <v>3096698.1759376298</v>
          </cell>
          <cell r="L610">
            <v>2854619.7435766701</v>
          </cell>
          <cell r="M610">
            <v>3107456.9137825398</v>
          </cell>
          <cell r="N610">
            <v>3485078.4759587701</v>
          </cell>
          <cell r="O610">
            <v>2503891.3377720499</v>
          </cell>
          <cell r="P610">
            <v>2982519.8759564599</v>
          </cell>
          <cell r="Q610">
            <v>2286467.5157238599</v>
          </cell>
        </row>
        <row r="611">
          <cell r="A611" t="str">
            <v>P43406</v>
          </cell>
          <cell r="B611" t="str">
            <v>sp|P43406|ITAV_MOUSE</v>
          </cell>
          <cell r="C611">
            <v>140834.74676384599</v>
          </cell>
          <cell r="D611">
            <v>49805.4021559885</v>
          </cell>
          <cell r="E611">
            <v>113056.45705024101</v>
          </cell>
          <cell r="F611">
            <v>108888.642778906</v>
          </cell>
          <cell r="G611">
            <v>65698.327783322093</v>
          </cell>
          <cell r="H611">
            <v>82625.813241459706</v>
          </cell>
          <cell r="I611">
            <v>102965.954559099</v>
          </cell>
          <cell r="J611">
            <v>107059.116468868</v>
          </cell>
          <cell r="K611">
            <v>68707.039281446006</v>
          </cell>
          <cell r="L611">
            <v>103932.063417408</v>
          </cell>
          <cell r="M611">
            <v>122581.326978333</v>
          </cell>
          <cell r="N611">
            <v>120277.498330064</v>
          </cell>
          <cell r="O611">
            <v>95162.134021383798</v>
          </cell>
          <cell r="P611">
            <v>122828.19096350099</v>
          </cell>
          <cell r="Q611">
            <v>111211.864426774</v>
          </cell>
        </row>
        <row r="612">
          <cell r="A612" t="str">
            <v>P45376</v>
          </cell>
          <cell r="B612" t="str">
            <v>sp|P45376|ALDR_MOUSE</v>
          </cell>
          <cell r="C612">
            <v>2753705.2874563802</v>
          </cell>
          <cell r="D612">
            <v>1927210.78867426</v>
          </cell>
          <cell r="E612">
            <v>1989308.35427989</v>
          </cell>
          <cell r="F612">
            <v>2197596.3509963602</v>
          </cell>
          <cell r="G612">
            <v>2262780.3544983198</v>
          </cell>
          <cell r="H612">
            <v>2306703.9986602701</v>
          </cell>
          <cell r="I612">
            <v>2117352.59182972</v>
          </cell>
          <cell r="J612">
            <v>2140682.0838540802</v>
          </cell>
          <cell r="K612">
            <v>2257499.9973521698</v>
          </cell>
          <cell r="L612">
            <v>2237272.2336396798</v>
          </cell>
          <cell r="M612">
            <v>1942743.6379224099</v>
          </cell>
          <cell r="N612">
            <v>2247013.9141928302</v>
          </cell>
          <cell r="O612">
            <v>2529162.1126585798</v>
          </cell>
          <cell r="P612">
            <v>2372139.58213579</v>
          </cell>
          <cell r="Q612">
            <v>1964067.9547222101</v>
          </cell>
        </row>
        <row r="613">
          <cell r="A613" t="str">
            <v>P45591</v>
          </cell>
          <cell r="B613" t="str">
            <v>sp|P45591|COF2_MOUSE</v>
          </cell>
          <cell r="C613">
            <v>2287423.1789655802</v>
          </cell>
          <cell r="D613">
            <v>2057643.00555569</v>
          </cell>
          <cell r="E613">
            <v>2848975.2716021701</v>
          </cell>
          <cell r="F613">
            <v>2997772.4893236002</v>
          </cell>
          <cell r="G613">
            <v>2590386.1797520202</v>
          </cell>
          <cell r="H613">
            <v>2877161.4927722202</v>
          </cell>
          <cell r="I613">
            <v>2699396.0618603299</v>
          </cell>
          <cell r="J613">
            <v>2376861.2401438099</v>
          </cell>
          <cell r="K613">
            <v>2396015.5597872599</v>
          </cell>
          <cell r="L613">
            <v>2303491.69850781</v>
          </cell>
          <cell r="M613">
            <v>2659357.8411673498</v>
          </cell>
          <cell r="N613">
            <v>2912201.81015515</v>
          </cell>
          <cell r="O613">
            <v>2156591.1165757901</v>
          </cell>
          <cell r="P613">
            <v>3048761.7232210701</v>
          </cell>
          <cell r="Q613">
            <v>2489005.4081006902</v>
          </cell>
        </row>
        <row r="614">
          <cell r="A614" t="str">
            <v>P45878</v>
          </cell>
          <cell r="B614" t="str">
            <v>sp|P45878|FKBP2_MOUSE</v>
          </cell>
          <cell r="C614">
            <v>435000.14366956701</v>
          </cell>
          <cell r="D614">
            <v>463271.03601877298</v>
          </cell>
          <cell r="E614">
            <v>501147.859190505</v>
          </cell>
          <cell r="F614">
            <v>474324.32964977698</v>
          </cell>
          <cell r="G614">
            <v>423576.94614427403</v>
          </cell>
          <cell r="H614">
            <v>463337.003423021</v>
          </cell>
          <cell r="I614">
            <v>438895.53824491799</v>
          </cell>
          <cell r="J614">
            <v>513889.89037347399</v>
          </cell>
          <cell r="K614">
            <v>487068.05201143102</v>
          </cell>
          <cell r="L614">
            <v>518419.689923028</v>
          </cell>
          <cell r="M614">
            <v>490704.66739897197</v>
          </cell>
          <cell r="N614">
            <v>440692.52386787202</v>
          </cell>
          <cell r="O614">
            <v>474852.99561191502</v>
          </cell>
          <cell r="P614">
            <v>457979.99088970199</v>
          </cell>
          <cell r="Q614">
            <v>538067.77528810105</v>
          </cell>
        </row>
        <row r="615">
          <cell r="A615" t="str">
            <v>P45952</v>
          </cell>
          <cell r="B615" t="str">
            <v>sp|P45952|ACADM_MOUSE</v>
          </cell>
          <cell r="C615">
            <v>212011.11143751201</v>
          </cell>
          <cell r="D615">
            <v>279213.87859397999</v>
          </cell>
          <cell r="E615">
            <v>316502.06670360098</v>
          </cell>
          <cell r="F615">
            <v>257742.53358250801</v>
          </cell>
          <cell r="G615">
            <v>184500.814286951</v>
          </cell>
          <cell r="H615">
            <v>246022.88617121801</v>
          </cell>
          <cell r="I615">
            <v>260121.16717607001</v>
          </cell>
          <cell r="J615">
            <v>247494.155512075</v>
          </cell>
          <cell r="K615">
            <v>265754.18815729098</v>
          </cell>
          <cell r="L615">
            <v>144595.860437897</v>
          </cell>
          <cell r="M615">
            <v>292427.80346266698</v>
          </cell>
          <cell r="N615">
            <v>281626.30003816501</v>
          </cell>
          <cell r="O615">
            <v>345539.46960853698</v>
          </cell>
          <cell r="P615">
            <v>248713.81672816299</v>
          </cell>
          <cell r="Q615">
            <v>275484.704425328</v>
          </cell>
        </row>
        <row r="616">
          <cell r="A616" t="str">
            <v>P46061</v>
          </cell>
          <cell r="B616" t="str">
            <v>sp|P46061|RAGP1_MOUSE</v>
          </cell>
          <cell r="C616">
            <v>28629.597216584902</v>
          </cell>
          <cell r="D616">
            <v>71281.525686134104</v>
          </cell>
          <cell r="E616">
            <v>61741.869020259903</v>
          </cell>
          <cell r="F616">
            <v>82273.867273259995</v>
          </cell>
          <cell r="G616">
            <v>96231.922353998903</v>
          </cell>
          <cell r="H616">
            <v>75906.918318257201</v>
          </cell>
          <cell r="I616">
            <v>88008.196405418901</v>
          </cell>
          <cell r="J616">
            <v>66965.509771835394</v>
          </cell>
          <cell r="K616">
            <v>84501.243798177995</v>
          </cell>
          <cell r="L616">
            <v>115722.865237133</v>
          </cell>
          <cell r="M616">
            <v>107181.52969320399</v>
          </cell>
          <cell r="N616">
            <v>52119.957984360597</v>
          </cell>
          <cell r="O616">
            <v>119006.65665270601</v>
          </cell>
          <cell r="P616">
            <v>49381.532563389497</v>
          </cell>
          <cell r="Q616">
            <v>104713.684702856</v>
          </cell>
        </row>
        <row r="617">
          <cell r="A617" t="str">
            <v>P46096</v>
          </cell>
          <cell r="B617" t="str">
            <v>sp|P46096|SYT1_MOUSE</v>
          </cell>
          <cell r="C617">
            <v>16127880.737380199</v>
          </cell>
          <cell r="D617">
            <v>15198251.0335424</v>
          </cell>
          <cell r="E617">
            <v>20010147.232229002</v>
          </cell>
          <cell r="F617">
            <v>18578398.2637886</v>
          </cell>
          <cell r="G617">
            <v>18049640.669807799</v>
          </cell>
          <cell r="H617">
            <v>16868221.189007401</v>
          </cell>
          <cell r="I617">
            <v>19097550.045185499</v>
          </cell>
          <cell r="J617">
            <v>16114511.2639312</v>
          </cell>
          <cell r="K617">
            <v>18742605.324520499</v>
          </cell>
          <cell r="L617">
            <v>14720774.220466699</v>
          </cell>
          <cell r="M617">
            <v>15553505.8749466</v>
          </cell>
          <cell r="N617">
            <v>17285597.485976599</v>
          </cell>
          <cell r="O617">
            <v>15385443.5939532</v>
          </cell>
          <cell r="P617">
            <v>18584803.290034</v>
          </cell>
          <cell r="Q617">
            <v>16026902.6211612</v>
          </cell>
        </row>
        <row r="618">
          <cell r="A618" t="str">
            <v>P46097</v>
          </cell>
          <cell r="B618" t="str">
            <v>sp|P46097|SYT2_MOUSE</v>
          </cell>
          <cell r="C618">
            <v>447761.15067962097</v>
          </cell>
          <cell r="D618">
            <v>468486.63729085203</v>
          </cell>
          <cell r="E618">
            <v>299782.74185172102</v>
          </cell>
          <cell r="F618">
            <v>304268.93242097099</v>
          </cell>
          <cell r="G618">
            <v>292962.277612773</v>
          </cell>
          <cell r="H618">
            <v>295379.00623186602</v>
          </cell>
          <cell r="I618">
            <v>337715.29460451199</v>
          </cell>
          <cell r="J618">
            <v>296682.044969743</v>
          </cell>
          <cell r="K618">
            <v>272867.40545672498</v>
          </cell>
          <cell r="L618">
            <v>360971.51095245802</v>
          </cell>
          <cell r="M618">
            <v>376140.877483783</v>
          </cell>
          <cell r="N618">
            <v>305768.94919872598</v>
          </cell>
          <cell r="O618">
            <v>303691.51597168902</v>
          </cell>
          <cell r="P618">
            <v>397224.18746258703</v>
          </cell>
          <cell r="Q618">
            <v>411506.91099731298</v>
          </cell>
        </row>
        <row r="619">
          <cell r="A619" t="str">
            <v>P46414</v>
          </cell>
          <cell r="B619" t="str">
            <v>sp|P46414|CDN1B_MOUSE</v>
          </cell>
          <cell r="C619">
            <v>45224.808759717998</v>
          </cell>
          <cell r="D619">
            <v>49516.728344420902</v>
          </cell>
          <cell r="E619">
            <v>39039.7598306004</v>
          </cell>
          <cell r="F619">
            <v>17581.5664539916</v>
          </cell>
          <cell r="G619">
            <v>31851.885282806499</v>
          </cell>
          <cell r="H619">
            <v>48472.793880076701</v>
          </cell>
          <cell r="I619">
            <v>43656.902080846499</v>
          </cell>
          <cell r="J619">
            <v>41807.4672913666</v>
          </cell>
          <cell r="K619">
            <v>23882.5155161232</v>
          </cell>
          <cell r="L619">
            <v>48210.695825820803</v>
          </cell>
          <cell r="M619">
            <v>37751.965401628302</v>
          </cell>
          <cell r="N619">
            <v>51016.978197553501</v>
          </cell>
          <cell r="O619">
            <v>44265.387880120303</v>
          </cell>
          <cell r="P619">
            <v>42020.594548468202</v>
          </cell>
          <cell r="Q619">
            <v>34664.016099507702</v>
          </cell>
        </row>
        <row r="620">
          <cell r="A620" t="str">
            <v>P46425</v>
          </cell>
          <cell r="B620" t="str">
            <v>sp|P46425|GSTP2_MOUSE</v>
          </cell>
          <cell r="C620">
            <v>1498987.75261845</v>
          </cell>
          <cell r="D620">
            <v>1428081.2562792101</v>
          </cell>
          <cell r="E620">
            <v>1176020.7802661301</v>
          </cell>
          <cell r="F620">
            <v>1219962.2481970601</v>
          </cell>
          <cell r="G620">
            <v>1065183.8151405801</v>
          </cell>
          <cell r="H620">
            <v>1131300.5540328501</v>
          </cell>
          <cell r="I620">
            <v>1351914.8155337099</v>
          </cell>
          <cell r="J620">
            <v>1583121.4094062001</v>
          </cell>
          <cell r="K620">
            <v>1325012.76204881</v>
          </cell>
          <cell r="L620">
            <v>1406900.8634792401</v>
          </cell>
          <cell r="M620">
            <v>1231639.55634781</v>
          </cell>
          <cell r="N620">
            <v>1587500.5483899401</v>
          </cell>
          <cell r="O620">
            <v>1423020.5136392999</v>
          </cell>
          <cell r="P620">
            <v>1554952.10473412</v>
          </cell>
          <cell r="Q620">
            <v>1427251.9333291</v>
          </cell>
        </row>
        <row r="621">
          <cell r="A621" t="str">
            <v>P46460</v>
          </cell>
          <cell r="B621" t="str">
            <v>sp|P46460|NSF_MOUSE</v>
          </cell>
          <cell r="C621">
            <v>41751344.415558398</v>
          </cell>
          <cell r="D621">
            <v>41838623.577656798</v>
          </cell>
          <cell r="E621">
            <v>46139277.476731703</v>
          </cell>
          <cell r="F621">
            <v>42321809.659098603</v>
          </cell>
          <cell r="G621">
            <v>41560018.461666502</v>
          </cell>
          <cell r="H621">
            <v>48542601.683678098</v>
          </cell>
          <cell r="I621">
            <v>40924397.210031003</v>
          </cell>
          <cell r="J621">
            <v>45449319.8641783</v>
          </cell>
          <cell r="K621">
            <v>43621160.582514703</v>
          </cell>
          <cell r="L621">
            <v>44247733.760517098</v>
          </cell>
          <cell r="M621">
            <v>46478516.486034602</v>
          </cell>
          <cell r="N621">
            <v>40697795.655136697</v>
          </cell>
          <cell r="O621">
            <v>42243309.0572327</v>
          </cell>
          <cell r="P621">
            <v>43221872.873328999</v>
          </cell>
          <cell r="Q621">
            <v>41725982.951478504</v>
          </cell>
        </row>
        <row r="622">
          <cell r="A622" t="str">
            <v>P46471</v>
          </cell>
          <cell r="B622" t="str">
            <v>sp|P46471|PRS7_MOUSE</v>
          </cell>
          <cell r="C622">
            <v>549018.37962736201</v>
          </cell>
          <cell r="D622">
            <v>507799.850417145</v>
          </cell>
          <cell r="E622">
            <v>533183.76743698004</v>
          </cell>
          <cell r="F622">
            <v>486258.469976869</v>
          </cell>
          <cell r="G622">
            <v>491064.35038244101</v>
          </cell>
          <cell r="H622">
            <v>456254.659926555</v>
          </cell>
          <cell r="I622">
            <v>578921.45746179204</v>
          </cell>
          <cell r="J622">
            <v>577393.87304326997</v>
          </cell>
          <cell r="K622">
            <v>546365.09321472305</v>
          </cell>
          <cell r="L622">
            <v>533485.11936051305</v>
          </cell>
          <cell r="M622">
            <v>569251.527090166</v>
          </cell>
          <cell r="N622">
            <v>487516.83136446902</v>
          </cell>
          <cell r="O622">
            <v>524304.49946144002</v>
          </cell>
          <cell r="P622">
            <v>509673.26641192002</v>
          </cell>
          <cell r="Q622">
            <v>465833.55721950298</v>
          </cell>
        </row>
        <row r="623">
          <cell r="A623" t="str">
            <v>P46638</v>
          </cell>
          <cell r="B623" t="str">
            <v>sp|P46638|RB11B_MOUSE</v>
          </cell>
          <cell r="C623">
            <v>3635344.8549734601</v>
          </cell>
          <cell r="D623">
            <v>4217301.8896027701</v>
          </cell>
          <cell r="E623">
            <v>3754097.3008435699</v>
          </cell>
          <cell r="F623">
            <v>3638872.7741915602</v>
          </cell>
          <cell r="G623">
            <v>3638849.7168398802</v>
          </cell>
          <cell r="H623">
            <v>4816718.7136533996</v>
          </cell>
          <cell r="I623">
            <v>3910860.34754777</v>
          </cell>
          <cell r="J623">
            <v>3492781.7620261498</v>
          </cell>
          <cell r="K623">
            <v>3753225.3976465198</v>
          </cell>
          <cell r="L623">
            <v>4921781.8333439603</v>
          </cell>
          <cell r="M623">
            <v>4612818.1383579699</v>
          </cell>
          <cell r="N623">
            <v>4364521.9562838897</v>
          </cell>
          <cell r="O623">
            <v>3614508.64354116</v>
          </cell>
          <cell r="P623">
            <v>3754403.3532280298</v>
          </cell>
          <cell r="Q623">
            <v>4978947.9449874302</v>
          </cell>
        </row>
        <row r="624">
          <cell r="A624" t="str">
            <v>P46660</v>
          </cell>
          <cell r="B624" t="str">
            <v>sp|P46660|AINX_MOUSE</v>
          </cell>
          <cell r="C624">
            <v>30516669.359076198</v>
          </cell>
          <cell r="D624">
            <v>25389525.895261701</v>
          </cell>
          <cell r="E624">
            <v>21467691.645015299</v>
          </cell>
          <cell r="F624">
            <v>26213304.2157204</v>
          </cell>
          <cell r="G624">
            <v>25006551.776435699</v>
          </cell>
          <cell r="H624">
            <v>26119594.9881185</v>
          </cell>
          <cell r="I624">
            <v>28533923.213544801</v>
          </cell>
          <cell r="J624">
            <v>23923754.2546064</v>
          </cell>
          <cell r="K624">
            <v>26548614.8572498</v>
          </cell>
          <cell r="L624">
            <v>29706674.790995199</v>
          </cell>
          <cell r="M624">
            <v>29249859.6985883</v>
          </cell>
          <cell r="N624">
            <v>32541038.043648899</v>
          </cell>
          <cell r="O624">
            <v>25836432.5235456</v>
          </cell>
          <cell r="P624">
            <v>31315789.091871101</v>
          </cell>
          <cell r="Q624">
            <v>27526059.970353901</v>
          </cell>
        </row>
        <row r="625">
          <cell r="A625" t="str">
            <v>P46664</v>
          </cell>
          <cell r="B625" t="str">
            <v>sp|P46664|PURA2_MOUSE</v>
          </cell>
          <cell r="C625">
            <v>705547.00912542001</v>
          </cell>
          <cell r="D625">
            <v>627688.54200999101</v>
          </cell>
          <cell r="E625">
            <v>526459.70525114704</v>
          </cell>
          <cell r="F625">
            <v>461120.944648212</v>
          </cell>
          <cell r="G625">
            <v>567407.08791973104</v>
          </cell>
          <cell r="H625">
            <v>863720.81163023703</v>
          </cell>
          <cell r="I625">
            <v>552748.33329120604</v>
          </cell>
          <cell r="J625">
            <v>558036.56601910095</v>
          </cell>
          <cell r="K625">
            <v>568488.39325428195</v>
          </cell>
          <cell r="L625">
            <v>1020494.68093786</v>
          </cell>
          <cell r="M625">
            <v>769173.09457539197</v>
          </cell>
          <cell r="N625">
            <v>955464.61145570397</v>
          </cell>
          <cell r="O625">
            <v>487034.809559385</v>
          </cell>
          <cell r="P625">
            <v>536163.46833619103</v>
          </cell>
          <cell r="Q625">
            <v>524762.64842378197</v>
          </cell>
        </row>
        <row r="626">
          <cell r="A626" t="str">
            <v>P46737</v>
          </cell>
          <cell r="B626" t="str">
            <v>sp|P46737|BRCC3_MOUSE</v>
          </cell>
          <cell r="C626">
            <v>41295.525813762302</v>
          </cell>
          <cell r="D626">
            <v>6410.5393112339798</v>
          </cell>
          <cell r="E626">
            <v>20598.640048197602</v>
          </cell>
          <cell r="F626">
            <v>38887.691162377501</v>
          </cell>
          <cell r="G626">
            <v>17121.599898226301</v>
          </cell>
          <cell r="H626">
            <v>54279.120201256701</v>
          </cell>
          <cell r="I626">
            <v>65003.589417899399</v>
          </cell>
          <cell r="J626">
            <v>21722.204711379702</v>
          </cell>
          <cell r="K626">
            <v>40074.852504157097</v>
          </cell>
          <cell r="L626">
            <v>89837.317705857102</v>
          </cell>
          <cell r="M626">
            <v>20518.704383914101</v>
          </cell>
          <cell r="N626">
            <v>50406.825166289796</v>
          </cell>
          <cell r="O626">
            <v>39795.940021869799</v>
          </cell>
          <cell r="P626">
            <v>4269.26484732062</v>
          </cell>
          <cell r="Q626">
            <v>16902.414105686301</v>
          </cell>
        </row>
        <row r="627">
          <cell r="A627" t="str">
            <v>P46935</v>
          </cell>
          <cell r="B627" t="str">
            <v>sp|P46935|NEDD4_MOUSE</v>
          </cell>
          <cell r="C627">
            <v>30752.808266996599</v>
          </cell>
          <cell r="D627">
            <v>44800.853423573899</v>
          </cell>
          <cell r="E627">
            <v>57352.642622884203</v>
          </cell>
          <cell r="F627">
            <v>74854.665173511006</v>
          </cell>
          <cell r="G627">
            <v>20936.805657703499</v>
          </cell>
          <cell r="H627">
            <v>68172.499477326302</v>
          </cell>
          <cell r="I627">
            <v>61911.3470148505</v>
          </cell>
          <cell r="J627">
            <v>68989.601948847907</v>
          </cell>
          <cell r="K627">
            <v>70876.890048794899</v>
          </cell>
          <cell r="L627">
            <v>78505.231321656</v>
          </cell>
          <cell r="M627">
            <v>109116.139723745</v>
          </cell>
          <cell r="N627">
            <v>41538.407599087899</v>
          </cell>
          <cell r="O627">
            <v>121357.12843115399</v>
          </cell>
          <cell r="P627">
            <v>49982.772290363398</v>
          </cell>
          <cell r="Q627">
            <v>76422.892515737505</v>
          </cell>
        </row>
        <row r="628">
          <cell r="A628" t="str">
            <v>P46978</v>
          </cell>
          <cell r="B628" t="str">
            <v>sp|P46978|STT3A_MOUSE</v>
          </cell>
          <cell r="C628">
            <v>51474.943489445897</v>
          </cell>
          <cell r="D628">
            <v>67833.105514601804</v>
          </cell>
          <cell r="E628">
            <v>64530.870013404303</v>
          </cell>
          <cell r="F628">
            <v>56533.521581081703</v>
          </cell>
          <cell r="G628">
            <v>67859.333389919906</v>
          </cell>
          <cell r="H628">
            <v>93795.024236287602</v>
          </cell>
          <cell r="I628">
            <v>50962.107976716899</v>
          </cell>
          <cell r="J628">
            <v>68979.862857100394</v>
          </cell>
          <cell r="K628">
            <v>50977.121170571801</v>
          </cell>
          <cell r="L628">
            <v>81790.952109747406</v>
          </cell>
          <cell r="M628">
            <v>64538.473401657502</v>
          </cell>
          <cell r="N628">
            <v>58212.196060413698</v>
          </cell>
          <cell r="O628">
            <v>85703.406679566004</v>
          </cell>
          <cell r="P628">
            <v>71454.150125432294</v>
          </cell>
          <cell r="Q628">
            <v>100363.295722512</v>
          </cell>
        </row>
        <row r="629">
          <cell r="A629" t="str">
            <v>P47199</v>
          </cell>
          <cell r="B629" t="str">
            <v>sp|P47199|QOR_MOUSE</v>
          </cell>
          <cell r="C629">
            <v>204333.03021277799</v>
          </cell>
          <cell r="D629">
            <v>157056.38129830401</v>
          </cell>
          <cell r="E629">
            <v>170744.54480927301</v>
          </cell>
          <cell r="F629">
            <v>93412.138181349103</v>
          </cell>
          <cell r="G629">
            <v>75852.943282535707</v>
          </cell>
          <cell r="H629">
            <v>130506.32178110001</v>
          </cell>
          <cell r="I629">
            <v>134308.99744149801</v>
          </cell>
          <cell r="J629">
            <v>123812.224085646</v>
          </cell>
          <cell r="K629">
            <v>103942.613499884</v>
          </cell>
          <cell r="L629">
            <v>208905.87126610699</v>
          </cell>
          <cell r="M629">
            <v>66034.167193705798</v>
          </cell>
          <cell r="N629">
            <v>135448.712044049</v>
          </cell>
          <cell r="O629">
            <v>71260.509887890104</v>
          </cell>
          <cell r="P629">
            <v>119878.09606793401</v>
          </cell>
          <cell r="Q629">
            <v>157940.116341029</v>
          </cell>
        </row>
        <row r="630">
          <cell r="A630" t="str">
            <v>P47708</v>
          </cell>
          <cell r="B630" t="str">
            <v>sp|P47708|RP3A_MOUSE</v>
          </cell>
          <cell r="C630">
            <v>208302.53643315501</v>
          </cell>
          <cell r="D630">
            <v>291065.525806099</v>
          </cell>
          <cell r="E630">
            <v>305193.39753656101</v>
          </cell>
          <cell r="F630">
            <v>333394.715589953</v>
          </cell>
          <cell r="G630">
            <v>323521.31911431899</v>
          </cell>
          <cell r="H630">
            <v>300744.13874627702</v>
          </cell>
          <cell r="I630">
            <v>329231.436189631</v>
          </cell>
          <cell r="J630">
            <v>248204.42153462299</v>
          </cell>
          <cell r="K630">
            <v>327851.12670583301</v>
          </cell>
          <cell r="L630">
            <v>156655.96328885999</v>
          </cell>
          <cell r="M630">
            <v>199495.792830191</v>
          </cell>
          <cell r="N630">
            <v>323097.73868158902</v>
          </cell>
          <cell r="O630">
            <v>308355.56634612498</v>
          </cell>
          <cell r="P630">
            <v>294009.96717220999</v>
          </cell>
          <cell r="Q630">
            <v>200682.79148206601</v>
          </cell>
        </row>
        <row r="631">
          <cell r="A631" t="str">
            <v>P47738</v>
          </cell>
          <cell r="B631" t="str">
            <v>sp|P47738|ALDH2_MOUSE</v>
          </cell>
          <cell r="C631">
            <v>4174501.7022860502</v>
          </cell>
          <cell r="D631">
            <v>3909273.9355214499</v>
          </cell>
          <cell r="E631">
            <v>4611249.8726371704</v>
          </cell>
          <cell r="F631">
            <v>4425174.1464019204</v>
          </cell>
          <cell r="G631">
            <v>3792585.94472695</v>
          </cell>
          <cell r="H631">
            <v>4116373.3604280702</v>
          </cell>
          <cell r="I631">
            <v>4586805.35381772</v>
          </cell>
          <cell r="J631">
            <v>4356008.6021926496</v>
          </cell>
          <cell r="K631">
            <v>3957486.9206416002</v>
          </cell>
          <cell r="L631">
            <v>4479978.6534908898</v>
          </cell>
          <cell r="M631">
            <v>4827689.0288276197</v>
          </cell>
          <cell r="N631">
            <v>4593434.4911506996</v>
          </cell>
          <cell r="O631">
            <v>4729129.8343226798</v>
          </cell>
          <cell r="P631">
            <v>4616259.4769162098</v>
          </cell>
          <cell r="Q631">
            <v>4822210.0722360602</v>
          </cell>
        </row>
        <row r="632">
          <cell r="A632" t="str">
            <v>P47740</v>
          </cell>
          <cell r="B632" t="str">
            <v>sp|P47740|AL3A2_MOUSE</v>
          </cell>
          <cell r="C632">
            <v>142915.76877281099</v>
          </cell>
          <cell r="D632">
            <v>209177.962447036</v>
          </cell>
          <cell r="E632">
            <v>188593.274170752</v>
          </cell>
          <cell r="F632">
            <v>209232.74776139401</v>
          </cell>
          <cell r="G632">
            <v>193917.829993088</v>
          </cell>
          <cell r="H632">
            <v>267617.886365871</v>
          </cell>
          <cell r="I632">
            <v>192713.94613077401</v>
          </cell>
          <cell r="J632">
            <v>200109.54134522201</v>
          </cell>
          <cell r="K632">
            <v>187587.941019169</v>
          </cell>
          <cell r="L632">
            <v>217562.79184484901</v>
          </cell>
          <cell r="M632">
            <v>219151.67345411101</v>
          </cell>
          <cell r="N632">
            <v>138132.48705190199</v>
          </cell>
          <cell r="O632">
            <v>223255.34514463501</v>
          </cell>
          <cell r="P632">
            <v>217872.175067084</v>
          </cell>
          <cell r="Q632">
            <v>222419.82713679501</v>
          </cell>
        </row>
        <row r="633">
          <cell r="A633" t="str">
            <v>P47753</v>
          </cell>
          <cell r="B633" t="str">
            <v>sp|P47753|CAZA1_MOUSE</v>
          </cell>
          <cell r="C633">
            <v>11094.738454664401</v>
          </cell>
          <cell r="D633">
            <v>11483.151497241901</v>
          </cell>
          <cell r="E633">
            <v>21847.814162379698</v>
          </cell>
          <cell r="F633">
            <v>44378.6418562244</v>
          </cell>
          <cell r="G633">
            <v>39630.988008457898</v>
          </cell>
          <cell r="H633">
            <v>38515.3645057631</v>
          </cell>
          <cell r="I633">
            <v>48107.929435648897</v>
          </cell>
          <cell r="J633">
            <v>55793.305942010098</v>
          </cell>
          <cell r="K633">
            <v>52198.0290798227</v>
          </cell>
          <cell r="L633">
            <v>6672.3722155532296</v>
          </cell>
          <cell r="M633">
            <v>32586.897299845299</v>
          </cell>
          <cell r="N633">
            <v>66996.6768092446</v>
          </cell>
          <cell r="O633">
            <v>46039.3070741212</v>
          </cell>
          <cell r="P633">
            <v>48755.411035903096</v>
          </cell>
          <cell r="Q633">
            <v>43367.187971211897</v>
          </cell>
        </row>
        <row r="634">
          <cell r="A634" t="str">
            <v>P47754</v>
          </cell>
          <cell r="B634" t="str">
            <v>sp|P47754|CAZA2_MOUSE</v>
          </cell>
          <cell r="C634">
            <v>5593017.0881927004</v>
          </cell>
          <cell r="D634">
            <v>5104409.1428882796</v>
          </cell>
          <cell r="E634">
            <v>5556314.8227788098</v>
          </cell>
          <cell r="F634">
            <v>5124546.4009977104</v>
          </cell>
          <cell r="G634">
            <v>5058508.6737595499</v>
          </cell>
          <cell r="H634">
            <v>5906536.8482991401</v>
          </cell>
          <cell r="I634">
            <v>5658752.9498755503</v>
          </cell>
          <cell r="J634">
            <v>5795900.6965510603</v>
          </cell>
          <cell r="K634">
            <v>5329253.5469445502</v>
          </cell>
          <cell r="L634">
            <v>6163935.6632268103</v>
          </cell>
          <cell r="M634">
            <v>5865046.1672457196</v>
          </cell>
          <cell r="N634">
            <v>6167696.2426670697</v>
          </cell>
          <cell r="O634">
            <v>5741791.7741093999</v>
          </cell>
          <cell r="P634">
            <v>5861103.7728341399</v>
          </cell>
          <cell r="Q634">
            <v>6301799.6467607897</v>
          </cell>
        </row>
        <row r="635">
          <cell r="A635" t="str">
            <v>P47757</v>
          </cell>
          <cell r="B635" t="str">
            <v>sp|P47757|CAPZB_MOUSE</v>
          </cell>
          <cell r="C635">
            <v>1184678.17713321</v>
          </cell>
          <cell r="D635">
            <v>1534822.8053377101</v>
          </cell>
          <cell r="E635">
            <v>1905015.6366826</v>
          </cell>
          <cell r="F635">
            <v>1705258.2764502901</v>
          </cell>
          <cell r="G635">
            <v>1735034.47002528</v>
          </cell>
          <cell r="H635">
            <v>1670586.9216239301</v>
          </cell>
          <cell r="I635">
            <v>1717312.2369350099</v>
          </cell>
          <cell r="J635">
            <v>1509749.67636466</v>
          </cell>
          <cell r="K635">
            <v>1706597.9743738801</v>
          </cell>
          <cell r="L635">
            <v>1492694.6525010599</v>
          </cell>
          <cell r="M635">
            <v>1732600.0261436701</v>
          </cell>
          <cell r="N635">
            <v>1654045.19756201</v>
          </cell>
          <cell r="O635">
            <v>1441656.32507968</v>
          </cell>
          <cell r="P635">
            <v>1578706.2836092601</v>
          </cell>
          <cell r="Q635">
            <v>1497117.8373056899</v>
          </cell>
        </row>
        <row r="636">
          <cell r="A636" t="str">
            <v>P47791</v>
          </cell>
          <cell r="B636" t="str">
            <v>sp|P47791|GSHR_MOUSE</v>
          </cell>
          <cell r="C636">
            <v>301517.38973785401</v>
          </cell>
          <cell r="D636">
            <v>228851.442147678</v>
          </cell>
          <cell r="E636">
            <v>331932.93137583102</v>
          </cell>
          <cell r="F636">
            <v>322802.24240819103</v>
          </cell>
          <cell r="G636">
            <v>275121.44227897399</v>
          </cell>
          <cell r="H636">
            <v>361473.57096532598</v>
          </cell>
          <cell r="I636">
            <v>304321.94162717002</v>
          </cell>
          <cell r="J636">
            <v>263262.154917009</v>
          </cell>
          <cell r="K636">
            <v>251910.364084823</v>
          </cell>
          <cell r="L636">
            <v>400561.52549562597</v>
          </cell>
          <cell r="M636">
            <v>270583.84237773099</v>
          </cell>
          <cell r="N636">
            <v>259189.08970514801</v>
          </cell>
          <cell r="O636">
            <v>262342.86049553897</v>
          </cell>
          <cell r="P636">
            <v>337613.76454771101</v>
          </cell>
          <cell r="Q636">
            <v>196339.14702060699</v>
          </cell>
        </row>
        <row r="637">
          <cell r="A637" t="str">
            <v>P47802</v>
          </cell>
          <cell r="B637" t="str">
            <v>sp|P47802|MTX1_MOUSE</v>
          </cell>
          <cell r="C637">
            <v>321080.71626465098</v>
          </cell>
          <cell r="D637">
            <v>321291.86005286803</v>
          </cell>
          <cell r="E637">
            <v>303483.96909450903</v>
          </cell>
          <cell r="F637">
            <v>300220.16811082</v>
          </cell>
          <cell r="G637">
            <v>331155.37445974402</v>
          </cell>
          <cell r="H637">
            <v>327823.21874448902</v>
          </cell>
          <cell r="I637">
            <v>330716.35849138699</v>
          </cell>
          <cell r="J637">
            <v>347214.48702160298</v>
          </cell>
          <cell r="K637">
            <v>280674.308926925</v>
          </cell>
          <cell r="L637">
            <v>230301.82031375199</v>
          </cell>
          <cell r="M637">
            <v>365393.595206781</v>
          </cell>
          <cell r="N637">
            <v>342235.23090966098</v>
          </cell>
          <cell r="O637">
            <v>400970.64134332503</v>
          </cell>
          <cell r="P637">
            <v>302443.70676141599</v>
          </cell>
          <cell r="Q637">
            <v>388121.43637796299</v>
          </cell>
        </row>
        <row r="638">
          <cell r="A638" t="str">
            <v>P47809</v>
          </cell>
          <cell r="B638" t="str">
            <v>sp|P47809|MP2K4_MOUSE</v>
          </cell>
          <cell r="C638">
            <v>311992.32979928597</v>
          </cell>
          <cell r="D638">
            <v>457373.709181279</v>
          </cell>
          <cell r="E638">
            <v>492071.74971229502</v>
          </cell>
          <cell r="F638">
            <v>402538.92011663498</v>
          </cell>
          <cell r="G638">
            <v>310152.05615454999</v>
          </cell>
          <cell r="H638">
            <v>485146.67589809798</v>
          </cell>
          <cell r="I638">
            <v>535511.09338100301</v>
          </cell>
          <cell r="J638">
            <v>458916.207639309</v>
          </cell>
          <cell r="K638">
            <v>533286.01065937604</v>
          </cell>
          <cell r="L638">
            <v>503129.008579352</v>
          </cell>
          <cell r="M638">
            <v>365976.58923394099</v>
          </cell>
          <cell r="N638">
            <v>524490.45646120503</v>
          </cell>
          <cell r="O638">
            <v>422573.75322159799</v>
          </cell>
          <cell r="P638">
            <v>365805.61248554703</v>
          </cell>
          <cell r="Q638">
            <v>251068.59267088599</v>
          </cell>
        </row>
        <row r="639">
          <cell r="A639" t="str">
            <v>P47857</v>
          </cell>
          <cell r="B639" t="str">
            <v>sp|P47857|PFKAM_MOUSE</v>
          </cell>
          <cell r="C639">
            <v>2218256.3588373698</v>
          </cell>
          <cell r="D639">
            <v>2205110.1448553898</v>
          </cell>
          <cell r="E639">
            <v>2320108.5497579998</v>
          </cell>
          <cell r="F639">
            <v>2604103.7989427699</v>
          </cell>
          <cell r="G639">
            <v>2647668.2407651301</v>
          </cell>
          <cell r="H639">
            <v>2069934.25348563</v>
          </cell>
          <cell r="I639">
            <v>1916761.77288732</v>
          </cell>
          <cell r="J639">
            <v>2185065.7302206098</v>
          </cell>
          <cell r="K639">
            <v>2213983.4899661201</v>
          </cell>
          <cell r="L639">
            <v>2034291.6600426401</v>
          </cell>
          <cell r="M639">
            <v>1699153.8009154999</v>
          </cell>
          <cell r="N639">
            <v>2102003.1796704102</v>
          </cell>
          <cell r="O639">
            <v>1953567.28836085</v>
          </cell>
          <cell r="P639">
            <v>2482455.19008765</v>
          </cell>
          <cell r="Q639">
            <v>2339392.0211094702</v>
          </cell>
        </row>
        <row r="640">
          <cell r="A640" t="str">
            <v>P47911</v>
          </cell>
          <cell r="B640" t="str">
            <v>sp|P47911|RL6_MOUSE</v>
          </cell>
          <cell r="C640">
            <v>1756556.8773068001</v>
          </cell>
          <cell r="D640">
            <v>1607936.4336739499</v>
          </cell>
          <cell r="E640">
            <v>1815703.8648359899</v>
          </cell>
          <cell r="F640">
            <v>1744018.45710257</v>
          </cell>
          <cell r="G640">
            <v>1670799.0466493701</v>
          </cell>
          <cell r="H640">
            <v>1719422.1727154399</v>
          </cell>
          <cell r="I640">
            <v>1770772.17136729</v>
          </cell>
          <cell r="J640">
            <v>1718975.8430316199</v>
          </cell>
          <cell r="K640">
            <v>1817890.0195700801</v>
          </cell>
          <cell r="L640">
            <v>1752996.6958011501</v>
          </cell>
          <cell r="M640">
            <v>1741869.16067284</v>
          </cell>
          <cell r="N640">
            <v>1854015.1999824001</v>
          </cell>
          <cell r="O640">
            <v>1760971.1358304</v>
          </cell>
          <cell r="P640">
            <v>1857331.8304993899</v>
          </cell>
          <cell r="Q640">
            <v>1655453.7532156999</v>
          </cell>
        </row>
        <row r="641">
          <cell r="A641" t="str">
            <v>P47915</v>
          </cell>
          <cell r="B641" t="str">
            <v>sp|P47915|RL29_MOUSE</v>
          </cell>
          <cell r="C641">
            <v>348540.767620194</v>
          </cell>
          <cell r="D641">
            <v>314114.26797106199</v>
          </cell>
          <cell r="E641">
            <v>403245.474539452</v>
          </cell>
          <cell r="F641">
            <v>324637.49244938698</v>
          </cell>
          <cell r="G641">
            <v>134544.32595874401</v>
          </cell>
          <cell r="H641">
            <v>362398.15005376202</v>
          </cell>
          <cell r="I641">
            <v>517214.95599471201</v>
          </cell>
          <cell r="J641">
            <v>371574.52467318799</v>
          </cell>
          <cell r="K641">
            <v>448764.73820130102</v>
          </cell>
          <cell r="L641">
            <v>353416.01516709902</v>
          </cell>
          <cell r="M641">
            <v>360144.68247909402</v>
          </cell>
          <cell r="N641">
            <v>495121.83185724501</v>
          </cell>
          <cell r="O641">
            <v>383233.19184649503</v>
          </cell>
          <cell r="P641">
            <v>427871.56305262999</v>
          </cell>
          <cell r="Q641">
            <v>57906.875034033197</v>
          </cell>
        </row>
        <row r="642">
          <cell r="A642" t="str">
            <v>P47934</v>
          </cell>
          <cell r="B642" t="str">
            <v>sp|P47934|CACP_MOUSE</v>
          </cell>
          <cell r="C642">
            <v>129404.72011839</v>
          </cell>
          <cell r="D642">
            <v>151339.434068473</v>
          </cell>
          <cell r="E642">
            <v>140210.15173713499</v>
          </cell>
          <cell r="F642">
            <v>149017.15235774999</v>
          </cell>
          <cell r="G642">
            <v>151553.267597092</v>
          </cell>
          <cell r="H642">
            <v>154794.15245370101</v>
          </cell>
          <cell r="I642">
            <v>130709.652392851</v>
          </cell>
          <cell r="J642">
            <v>135393.08071236699</v>
          </cell>
          <cell r="K642">
            <v>149493.273878804</v>
          </cell>
          <cell r="L642">
            <v>111724.23930244699</v>
          </cell>
          <cell r="M642">
            <v>107263.313639117</v>
          </cell>
          <cell r="N642">
            <v>115168.65447686</v>
          </cell>
          <cell r="O642">
            <v>129218.68858469</v>
          </cell>
          <cell r="P642">
            <v>124022.155676166</v>
          </cell>
          <cell r="Q642">
            <v>158153.83649220699</v>
          </cell>
        </row>
        <row r="643">
          <cell r="A643" t="str">
            <v>P47941</v>
          </cell>
          <cell r="B643" t="str">
            <v>sp|P47941|CRKL_MOUSE</v>
          </cell>
          <cell r="C643">
            <v>55488.071928074503</v>
          </cell>
          <cell r="D643">
            <v>99103.132633971298</v>
          </cell>
          <cell r="E643">
            <v>105086.079181583</v>
          </cell>
          <cell r="F643">
            <v>73878.625288083203</v>
          </cell>
          <cell r="G643">
            <v>92193.191029691006</v>
          </cell>
          <cell r="H643">
            <v>67320.598785118302</v>
          </cell>
          <cell r="I643">
            <v>74133.975351157802</v>
          </cell>
          <cell r="J643">
            <v>88385.862143050603</v>
          </cell>
          <cell r="K643">
            <v>70543.588810201603</v>
          </cell>
          <cell r="L643">
            <v>61248.297917667602</v>
          </cell>
          <cell r="M643">
            <v>60318.529481626698</v>
          </cell>
          <cell r="N643">
            <v>110360.103478066</v>
          </cell>
          <cell r="O643">
            <v>73192.056650131999</v>
          </cell>
          <cell r="P643">
            <v>75435.916109962694</v>
          </cell>
          <cell r="Q643">
            <v>88859.855604958298</v>
          </cell>
        </row>
        <row r="644">
          <cell r="A644" t="str">
            <v>P47955</v>
          </cell>
          <cell r="B644" t="str">
            <v>sp|P47955|RLA1_MOUSE</v>
          </cell>
          <cell r="C644">
            <v>163042.21137718801</v>
          </cell>
          <cell r="D644">
            <v>29929.6783827656</v>
          </cell>
          <cell r="E644">
            <v>16753.829160933401</v>
          </cell>
          <cell r="F644">
            <v>18625.117667328901</v>
          </cell>
          <cell r="G644">
            <v>2011.82262056797</v>
          </cell>
          <cell r="H644">
            <v>3192.40950570835</v>
          </cell>
          <cell r="I644">
            <v>18319.394722249199</v>
          </cell>
          <cell r="J644">
            <v>17094.859942677402</v>
          </cell>
          <cell r="K644">
            <v>14608.7728639126</v>
          </cell>
          <cell r="L644">
            <v>127394.11677723299</v>
          </cell>
          <cell r="M644">
            <v>24095.618048559601</v>
          </cell>
          <cell r="N644">
            <v>5402.4562953337199</v>
          </cell>
          <cell r="O644">
            <v>22907.8629109309</v>
          </cell>
          <cell r="P644">
            <v>6087.352421992</v>
          </cell>
          <cell r="Q644">
            <v>7695.0250111876303</v>
          </cell>
        </row>
        <row r="645">
          <cell r="A645" t="str">
            <v>P47962</v>
          </cell>
          <cell r="B645" t="str">
            <v>sp|P47962|RL5_MOUSE</v>
          </cell>
          <cell r="C645">
            <v>254098.89633103501</v>
          </cell>
          <cell r="D645">
            <v>217984.11621494999</v>
          </cell>
          <cell r="E645">
            <v>186739.80781059299</v>
          </cell>
          <cell r="F645">
            <v>247036.787641109</v>
          </cell>
          <cell r="G645">
            <v>207152.38907166501</v>
          </cell>
          <cell r="H645">
            <v>234782.91332519401</v>
          </cell>
          <cell r="I645">
            <v>278133.61706412502</v>
          </cell>
          <cell r="J645">
            <v>223427.506541779</v>
          </cell>
          <cell r="K645">
            <v>248373.51997290799</v>
          </cell>
          <cell r="L645">
            <v>226594.666069923</v>
          </cell>
          <cell r="M645">
            <v>232447.541327546</v>
          </cell>
          <cell r="N645">
            <v>281894.247692056</v>
          </cell>
          <cell r="O645">
            <v>254242.04592300201</v>
          </cell>
          <cell r="P645">
            <v>245472.253883055</v>
          </cell>
          <cell r="Q645">
            <v>272910.03667519998</v>
          </cell>
        </row>
        <row r="646">
          <cell r="A646" t="str">
            <v>P47963</v>
          </cell>
          <cell r="B646" t="str">
            <v>sp|P47963|RL13_MOUSE</v>
          </cell>
          <cell r="C646">
            <v>1375599.2992352</v>
          </cell>
          <cell r="D646">
            <v>1572968.05599454</v>
          </cell>
          <cell r="E646">
            <v>1269824.9778207799</v>
          </cell>
          <cell r="F646">
            <v>1379794.87431703</v>
          </cell>
          <cell r="G646">
            <v>1455961.0506730599</v>
          </cell>
          <cell r="H646">
            <v>1584156.2099307301</v>
          </cell>
          <cell r="I646">
            <v>1587454.9809909901</v>
          </cell>
          <cell r="J646">
            <v>1578112.8232775801</v>
          </cell>
          <cell r="K646">
            <v>1406166.55443019</v>
          </cell>
          <cell r="L646">
            <v>1655790.2389640701</v>
          </cell>
          <cell r="M646">
            <v>1633002.1256172601</v>
          </cell>
          <cell r="N646">
            <v>1541485.11446772</v>
          </cell>
          <cell r="O646">
            <v>1906802.1133927701</v>
          </cell>
          <cell r="P646">
            <v>1488295.32881291</v>
          </cell>
          <cell r="Q646">
            <v>1660042.0952860899</v>
          </cell>
        </row>
        <row r="647">
          <cell r="A647" t="str">
            <v>P47964</v>
          </cell>
          <cell r="B647" t="str">
            <v>sp|P47964|RL36_MOUSE</v>
          </cell>
          <cell r="C647">
            <v>146886.08756957401</v>
          </cell>
          <cell r="D647">
            <v>163679.394067357</v>
          </cell>
          <cell r="E647">
            <v>83238.500167423103</v>
          </cell>
          <cell r="F647">
            <v>37963.046665466201</v>
          </cell>
          <cell r="G647">
            <v>11564.064212266199</v>
          </cell>
          <cell r="H647">
            <v>181687.17054661</v>
          </cell>
          <cell r="I647">
            <v>156233.33332422501</v>
          </cell>
          <cell r="J647">
            <v>168857.65891620799</v>
          </cell>
          <cell r="K647">
            <v>126247.11314290301</v>
          </cell>
          <cell r="L647">
            <v>164360.53202199901</v>
          </cell>
          <cell r="M647">
            <v>220833.49414125801</v>
          </cell>
          <cell r="N647">
            <v>228332.633178035</v>
          </cell>
          <cell r="O647">
            <v>192554.72066299999</v>
          </cell>
          <cell r="P647">
            <v>219452.014314795</v>
          </cell>
          <cell r="Q647">
            <v>236711.49137107801</v>
          </cell>
        </row>
        <row r="648">
          <cell r="A648" t="str">
            <v>P48036</v>
          </cell>
          <cell r="B648" t="str">
            <v>sp|P48036|ANXA5_MOUSE</v>
          </cell>
          <cell r="C648">
            <v>3248841.9605989698</v>
          </cell>
          <cell r="D648">
            <v>2967189.1232571201</v>
          </cell>
          <cell r="E648">
            <v>2723294.7997120302</v>
          </cell>
          <cell r="F648">
            <v>2958629.9005844202</v>
          </cell>
          <cell r="G648">
            <v>3033730.0916357399</v>
          </cell>
          <cell r="H648">
            <v>2714921.8001984698</v>
          </cell>
          <cell r="I648">
            <v>2754557.4533875701</v>
          </cell>
          <cell r="J648">
            <v>3104819.4578709798</v>
          </cell>
          <cell r="K648">
            <v>2758802.5605074102</v>
          </cell>
          <cell r="L648">
            <v>3362938.23305943</v>
          </cell>
          <cell r="M648">
            <v>2990064.47316653</v>
          </cell>
          <cell r="N648">
            <v>3317104.63692061</v>
          </cell>
          <cell r="O648">
            <v>2715030.7074541198</v>
          </cell>
          <cell r="P648">
            <v>3635922.6828288599</v>
          </cell>
          <cell r="Q648">
            <v>3339651.3804407902</v>
          </cell>
        </row>
        <row r="649">
          <cell r="A649" t="str">
            <v>P48193</v>
          </cell>
          <cell r="B649" t="str">
            <v>sp|P48193|41_MOUSE</v>
          </cell>
          <cell r="C649">
            <v>22818.467179847601</v>
          </cell>
          <cell r="D649">
            <v>67609.181076945795</v>
          </cell>
          <cell r="E649">
            <v>24436.8534299032</v>
          </cell>
          <cell r="F649">
            <v>65153.068838196501</v>
          </cell>
          <cell r="G649">
            <v>58259.600584622603</v>
          </cell>
          <cell r="H649">
            <v>94532.611506917907</v>
          </cell>
          <cell r="I649">
            <v>58330.265546087001</v>
          </cell>
          <cell r="J649">
            <v>17070.741258968301</v>
          </cell>
          <cell r="K649">
            <v>57910.204665306002</v>
          </cell>
          <cell r="L649">
            <v>176019.62921349899</v>
          </cell>
          <cell r="M649">
            <v>63699.978983920599</v>
          </cell>
          <cell r="N649">
            <v>85254.986474560705</v>
          </cell>
          <cell r="O649">
            <v>90579.357566991996</v>
          </cell>
          <cell r="P649">
            <v>49875.507143070601</v>
          </cell>
          <cell r="Q649">
            <v>13225.797365156899</v>
          </cell>
        </row>
        <row r="650">
          <cell r="A650" t="str">
            <v>P48318</v>
          </cell>
          <cell r="B650" t="str">
            <v>sp|P48318|DCE1_MOUSE</v>
          </cell>
          <cell r="C650">
            <v>279815.39886208501</v>
          </cell>
          <cell r="D650">
            <v>421401.43614154699</v>
          </cell>
          <cell r="E650">
            <v>359236.10825468798</v>
          </cell>
          <cell r="F650">
            <v>371020.48790871701</v>
          </cell>
          <cell r="G650">
            <v>354487.40454261302</v>
          </cell>
          <cell r="H650">
            <v>369662.12760758598</v>
          </cell>
          <cell r="I650">
            <v>315130.474452939</v>
          </cell>
          <cell r="J650">
            <v>346157.61281568801</v>
          </cell>
          <cell r="K650">
            <v>688145.650746183</v>
          </cell>
          <cell r="L650">
            <v>330646.00738386402</v>
          </cell>
          <cell r="M650">
            <v>680527.04133523605</v>
          </cell>
          <cell r="N650">
            <v>645879.69476097298</v>
          </cell>
          <cell r="O650">
            <v>343564.28781741002</v>
          </cell>
          <cell r="P650">
            <v>273838.598569786</v>
          </cell>
          <cell r="Q650">
            <v>778205.976772247</v>
          </cell>
        </row>
        <row r="651">
          <cell r="A651" t="str">
            <v>P48320</v>
          </cell>
          <cell r="B651" t="str">
            <v>sp|P48320|DCE2_MOUSE</v>
          </cell>
          <cell r="C651">
            <v>49577.285346510696</v>
          </cell>
          <cell r="D651">
            <v>481343.35006122402</v>
          </cell>
          <cell r="E651">
            <v>121967.332358268</v>
          </cell>
          <cell r="F651">
            <v>118300.620400211</v>
          </cell>
          <cell r="G651">
            <v>142798.999271765</v>
          </cell>
          <cell r="H651">
            <v>118516.800013505</v>
          </cell>
          <cell r="I651">
            <v>112790.592117686</v>
          </cell>
          <cell r="J651">
            <v>36859.412562980498</v>
          </cell>
          <cell r="K651">
            <v>81386.958698350805</v>
          </cell>
          <cell r="L651">
            <v>220231.499035944</v>
          </cell>
          <cell r="M651">
            <v>121146.35957594401</v>
          </cell>
          <cell r="N651">
            <v>90403.889871147403</v>
          </cell>
          <cell r="O651">
            <v>64531.404851378</v>
          </cell>
          <cell r="P651">
            <v>67459.574577356005</v>
          </cell>
          <cell r="Q651">
            <v>433910.35004757001</v>
          </cell>
        </row>
        <row r="652">
          <cell r="A652" t="str">
            <v>P48428</v>
          </cell>
          <cell r="B652" t="str">
            <v>sp|P48428|TBCA_MOUSE</v>
          </cell>
          <cell r="C652">
            <v>1294037.47388699</v>
          </cell>
          <cell r="D652">
            <v>309879.60062509502</v>
          </cell>
          <cell r="E652">
            <v>279552.83621974802</v>
          </cell>
          <cell r="F652">
            <v>253464.21625863601</v>
          </cell>
          <cell r="G652">
            <v>1203787.54148588</v>
          </cell>
          <cell r="H652">
            <v>1058667.04918509</v>
          </cell>
          <cell r="I652">
            <v>1255303.3994203999</v>
          </cell>
          <cell r="J652">
            <v>1455848.57099308</v>
          </cell>
          <cell r="K652">
            <v>251892.11517917601</v>
          </cell>
          <cell r="L652">
            <v>269635.19663051702</v>
          </cell>
          <cell r="M652">
            <v>226793.53593206301</v>
          </cell>
          <cell r="N652">
            <v>1210995.0159018999</v>
          </cell>
          <cell r="O652">
            <v>1443725.30263449</v>
          </cell>
          <cell r="P652">
            <v>1276679.5798974901</v>
          </cell>
          <cell r="Q652">
            <v>1248843.33584593</v>
          </cell>
        </row>
        <row r="653">
          <cell r="A653" t="str">
            <v>P48453</v>
          </cell>
          <cell r="B653" t="str">
            <v>sp|P48453|PP2BB_MOUSE</v>
          </cell>
          <cell r="C653">
            <v>5261359.5182972699</v>
          </cell>
          <cell r="D653">
            <v>6254118.7975864401</v>
          </cell>
          <cell r="E653">
            <v>6651591.6408667099</v>
          </cell>
          <cell r="F653">
            <v>7179627.0259616598</v>
          </cell>
          <cell r="G653">
            <v>7258916.8321544603</v>
          </cell>
          <cell r="H653">
            <v>7719062.7956415303</v>
          </cell>
          <cell r="I653">
            <v>7475687.4850553898</v>
          </cell>
          <cell r="J653">
            <v>6900242.5824813303</v>
          </cell>
          <cell r="K653">
            <v>7607057.9897681298</v>
          </cell>
          <cell r="L653">
            <v>7278860.9029758498</v>
          </cell>
          <cell r="M653">
            <v>7221428.82590177</v>
          </cell>
          <cell r="N653">
            <v>7046550.8833175702</v>
          </cell>
          <cell r="O653">
            <v>7663184.5000904398</v>
          </cell>
          <cell r="P653">
            <v>6896365.9100038996</v>
          </cell>
          <cell r="Q653">
            <v>7468404.1185765602</v>
          </cell>
        </row>
        <row r="654">
          <cell r="A654" t="str">
            <v>P48678</v>
          </cell>
          <cell r="B654" t="str">
            <v>sp|P48678|LMNA_MOUSE</v>
          </cell>
          <cell r="C654">
            <v>2658342.1843427098</v>
          </cell>
          <cell r="D654">
            <v>2992036.3673185701</v>
          </cell>
          <cell r="E654">
            <v>2519377.8105968698</v>
          </cell>
          <cell r="F654">
            <v>2980207.8726270399</v>
          </cell>
          <cell r="G654">
            <v>3200847.29194185</v>
          </cell>
          <cell r="H654">
            <v>3440580.57248491</v>
          </cell>
          <cell r="I654">
            <v>3124241.1097260299</v>
          </cell>
          <cell r="J654">
            <v>3886854.4533432</v>
          </cell>
          <cell r="K654">
            <v>2951794.4915466802</v>
          </cell>
          <cell r="L654">
            <v>3349093.4925894099</v>
          </cell>
          <cell r="M654">
            <v>3415554.26302735</v>
          </cell>
          <cell r="N654">
            <v>3142622.79026388</v>
          </cell>
          <cell r="O654">
            <v>3487053.9749859702</v>
          </cell>
          <cell r="P654">
            <v>2952833.51864846</v>
          </cell>
          <cell r="Q654">
            <v>2847370.0335208601</v>
          </cell>
        </row>
        <row r="655">
          <cell r="A655" t="str">
            <v>P48722</v>
          </cell>
          <cell r="B655" t="str">
            <v>sp|P48722|HS74L_MOUSE</v>
          </cell>
          <cell r="C655">
            <v>3811489.53366563</v>
          </cell>
          <cell r="D655">
            <v>4058699.6710727699</v>
          </cell>
          <cell r="E655">
            <v>3617008.9907212402</v>
          </cell>
          <cell r="F655">
            <v>3737873.3856703001</v>
          </cell>
          <cell r="G655">
            <v>3634673.91624007</v>
          </cell>
          <cell r="H655">
            <v>3902621.9703133199</v>
          </cell>
          <cell r="I655">
            <v>3719725.9347037501</v>
          </cell>
          <cell r="J655">
            <v>4003328.4893481499</v>
          </cell>
          <cell r="K655">
            <v>3821677.2065845099</v>
          </cell>
          <cell r="L655">
            <v>4260153.2811938999</v>
          </cell>
          <cell r="M655">
            <v>3751893.5714931199</v>
          </cell>
          <cell r="N655">
            <v>4141725.6965510398</v>
          </cell>
          <cell r="O655">
            <v>4192725.4965714002</v>
          </cell>
          <cell r="P655">
            <v>3724326.0568133001</v>
          </cell>
          <cell r="Q655">
            <v>3794915.4592904998</v>
          </cell>
        </row>
        <row r="656">
          <cell r="A656" t="str">
            <v>P48758</v>
          </cell>
          <cell r="B656" t="str">
            <v>sp|P48758|CBR1_MOUSE</v>
          </cell>
          <cell r="C656">
            <v>3855711.1464057402</v>
          </cell>
          <cell r="D656">
            <v>2889943.9077435602</v>
          </cell>
          <cell r="E656">
            <v>2987625.3014364</v>
          </cell>
          <cell r="F656">
            <v>3217746.8843657798</v>
          </cell>
          <cell r="G656">
            <v>3042455.7468890599</v>
          </cell>
          <cell r="H656">
            <v>3449304.0727682798</v>
          </cell>
          <cell r="I656">
            <v>2810244.4189750701</v>
          </cell>
          <cell r="J656">
            <v>3137404.12893245</v>
          </cell>
          <cell r="K656">
            <v>2902949.9365455401</v>
          </cell>
          <cell r="L656">
            <v>3158877.2331594499</v>
          </cell>
          <cell r="M656">
            <v>2944172.63702433</v>
          </cell>
          <cell r="N656">
            <v>3013626.2649127799</v>
          </cell>
          <cell r="O656">
            <v>2957995.3238225901</v>
          </cell>
          <cell r="P656">
            <v>3290235.23987523</v>
          </cell>
          <cell r="Q656">
            <v>3250939.7209548298</v>
          </cell>
        </row>
        <row r="657">
          <cell r="A657" t="str">
            <v>P48771</v>
          </cell>
          <cell r="B657" t="str">
            <v>sp|P48771|CX7A2_MOUSE</v>
          </cell>
          <cell r="C657">
            <v>1816504.62342566</v>
          </cell>
          <cell r="D657">
            <v>1853472.5308971601</v>
          </cell>
          <cell r="E657">
            <v>1677741.7918842901</v>
          </cell>
          <cell r="F657">
            <v>2038069.6669530701</v>
          </cell>
          <cell r="G657">
            <v>1807841.00696941</v>
          </cell>
          <cell r="H657">
            <v>2101177.8155457899</v>
          </cell>
          <cell r="I657">
            <v>1599043.4242674899</v>
          </cell>
          <cell r="J657">
            <v>2157522.02062194</v>
          </cell>
          <cell r="K657">
            <v>1541642.14466713</v>
          </cell>
          <cell r="L657">
            <v>2107171.1396551901</v>
          </cell>
          <cell r="M657">
            <v>2206054.7998512001</v>
          </cell>
          <cell r="N657">
            <v>1507261.21447381</v>
          </cell>
          <cell r="O657">
            <v>2050947.87394015</v>
          </cell>
          <cell r="P657">
            <v>1870065.6317286601</v>
          </cell>
          <cell r="Q657">
            <v>2004115.23629245</v>
          </cell>
        </row>
        <row r="658">
          <cell r="A658" t="str">
            <v>P48774</v>
          </cell>
          <cell r="B658" t="str">
            <v>sp|P48774|GSTM5_MOUSE</v>
          </cell>
          <cell r="C658">
            <v>3261180.8093076199</v>
          </cell>
          <cell r="D658">
            <v>3196453.64190161</v>
          </cell>
          <cell r="E658">
            <v>3172167.0002933298</v>
          </cell>
          <cell r="F658">
            <v>3403478.0983885298</v>
          </cell>
          <cell r="G658">
            <v>3376811.2687356099</v>
          </cell>
          <cell r="H658">
            <v>4032912.1461777901</v>
          </cell>
          <cell r="I658">
            <v>3404233.9783018501</v>
          </cell>
          <cell r="J658">
            <v>3781530.87368881</v>
          </cell>
          <cell r="K658">
            <v>3701707.1061186502</v>
          </cell>
          <cell r="L658">
            <v>3282432.1111028302</v>
          </cell>
          <cell r="M658">
            <v>3675699.4608484302</v>
          </cell>
          <cell r="N658">
            <v>3409598.6868516901</v>
          </cell>
          <cell r="O658">
            <v>3656752.8093109298</v>
          </cell>
          <cell r="P658">
            <v>4015349.52832093</v>
          </cell>
          <cell r="Q658">
            <v>3599494.4873787998</v>
          </cell>
        </row>
        <row r="659">
          <cell r="A659" t="str">
            <v>P48962</v>
          </cell>
          <cell r="B659" t="str">
            <v>sp|P48962|ADT1_MOUSE</v>
          </cell>
          <cell r="C659">
            <v>81169303.765649304</v>
          </cell>
          <cell r="D659">
            <v>75388012.153693601</v>
          </cell>
          <cell r="E659">
            <v>58299540.560941502</v>
          </cell>
          <cell r="F659">
            <v>74207857.719725594</v>
          </cell>
          <cell r="G659">
            <v>68329055.226791695</v>
          </cell>
          <cell r="H659">
            <v>76803753.888439804</v>
          </cell>
          <cell r="I659">
            <v>76752075.370327398</v>
          </cell>
          <cell r="J659">
            <v>65442473.297454499</v>
          </cell>
          <cell r="K659">
            <v>70938020.926820502</v>
          </cell>
          <cell r="L659">
            <v>54946698.567355797</v>
          </cell>
          <cell r="M659">
            <v>60938305.062880099</v>
          </cell>
          <cell r="N659">
            <v>72269348.706824198</v>
          </cell>
          <cell r="O659">
            <v>77764943.970239103</v>
          </cell>
          <cell r="P659">
            <v>74424916.089417398</v>
          </cell>
          <cell r="Q659">
            <v>56943981.128402002</v>
          </cell>
        </row>
        <row r="660">
          <cell r="A660" t="str">
            <v>P49025</v>
          </cell>
          <cell r="B660" t="str">
            <v>sp|P49025|CTRO_MOUSE</v>
          </cell>
          <cell r="C660">
            <v>63886.314524234003</v>
          </cell>
          <cell r="D660">
            <v>98266.167942668399</v>
          </cell>
          <cell r="E660">
            <v>94699.567739433696</v>
          </cell>
          <cell r="F660">
            <v>55599.969894240501</v>
          </cell>
          <cell r="G660">
            <v>103915.79936415399</v>
          </cell>
          <cell r="H660">
            <v>147621.17736908299</v>
          </cell>
          <cell r="I660">
            <v>69831.808030673899</v>
          </cell>
          <cell r="J660">
            <v>76565.579329966495</v>
          </cell>
          <cell r="K660">
            <v>73913.345693128693</v>
          </cell>
          <cell r="L660">
            <v>130296.39930681299</v>
          </cell>
          <cell r="M660">
            <v>109472.55244422299</v>
          </cell>
          <cell r="N660">
            <v>96319.039805921304</v>
          </cell>
          <cell r="O660">
            <v>144221.63078203599</v>
          </cell>
          <cell r="P660">
            <v>76410.600011106406</v>
          </cell>
          <cell r="Q660">
            <v>132511.78712812401</v>
          </cell>
        </row>
        <row r="661">
          <cell r="A661" t="str">
            <v>P49312</v>
          </cell>
          <cell r="B661" t="str">
            <v>sp|P49312|ROA1_MOUSE</v>
          </cell>
          <cell r="C661">
            <v>261522.17251925101</v>
          </cell>
          <cell r="D661">
            <v>316071.89137830603</v>
          </cell>
          <cell r="E661">
            <v>223990.28735859299</v>
          </cell>
          <cell r="F661">
            <v>257525.99330581399</v>
          </cell>
          <cell r="G661">
            <v>245072.08666201099</v>
          </cell>
          <cell r="H661">
            <v>82063.934992340204</v>
          </cell>
          <cell r="I661">
            <v>271131.10139115801</v>
          </cell>
          <cell r="J661">
            <v>303262.941983998</v>
          </cell>
          <cell r="K661">
            <v>330698.44176306197</v>
          </cell>
          <cell r="L661">
            <v>287975.72712678701</v>
          </cell>
          <cell r="M661">
            <v>164797.68452437001</v>
          </cell>
          <cell r="N661">
            <v>310936.27122776897</v>
          </cell>
          <cell r="O661">
            <v>286726.88082771498</v>
          </cell>
          <cell r="P661">
            <v>184033.439625005</v>
          </cell>
          <cell r="Q661">
            <v>225326.41373009901</v>
          </cell>
        </row>
        <row r="662">
          <cell r="A662" t="str">
            <v>P49442</v>
          </cell>
          <cell r="B662" t="str">
            <v>sp|P49442|INPP_MOUSE</v>
          </cell>
          <cell r="C662">
            <v>270639.21729605098</v>
          </cell>
          <cell r="D662">
            <v>525786.74039800104</v>
          </cell>
          <cell r="E662">
            <v>487887.21807811101</v>
          </cell>
          <cell r="F662">
            <v>481645.856760066</v>
          </cell>
          <cell r="G662">
            <v>522173.72825770098</v>
          </cell>
          <cell r="H662">
            <v>562251.28760154499</v>
          </cell>
          <cell r="I662">
            <v>375966.80045699299</v>
          </cell>
          <cell r="J662">
            <v>593401.62611367099</v>
          </cell>
          <cell r="K662">
            <v>394165.65229747503</v>
          </cell>
          <cell r="L662">
            <v>361458.21536801098</v>
          </cell>
          <cell r="M662">
            <v>391377.71579715598</v>
          </cell>
          <cell r="N662">
            <v>439914.54096921597</v>
          </cell>
          <cell r="O662">
            <v>351254.09954373102</v>
          </cell>
          <cell r="P662">
            <v>480172.74096372898</v>
          </cell>
          <cell r="Q662">
            <v>601555.34745971602</v>
          </cell>
        </row>
        <row r="663">
          <cell r="A663" t="str">
            <v>P49443</v>
          </cell>
          <cell r="B663" t="str">
            <v>sp|P49443|PPM1A_MOUSE</v>
          </cell>
          <cell r="C663">
            <v>148183.911545863</v>
          </cell>
          <cell r="D663">
            <v>255227.559084837</v>
          </cell>
          <cell r="E663">
            <v>345049.54908409301</v>
          </cell>
          <cell r="F663">
            <v>372663.76171608397</v>
          </cell>
          <cell r="G663">
            <v>255205.64142349901</v>
          </cell>
          <cell r="H663">
            <v>418317.33313894999</v>
          </cell>
          <cell r="I663">
            <v>396084.57564092398</v>
          </cell>
          <cell r="J663">
            <v>2207756.20277052</v>
          </cell>
          <cell r="K663">
            <v>2342019.7568183001</v>
          </cell>
          <cell r="L663">
            <v>169435.11470564199</v>
          </cell>
          <cell r="M663">
            <v>2523972.3103444502</v>
          </cell>
          <cell r="N663">
            <v>388256.92049076199</v>
          </cell>
          <cell r="O663">
            <v>256728.51769809201</v>
          </cell>
          <cell r="P663">
            <v>246292.577710285</v>
          </cell>
          <cell r="Q663">
            <v>381053.09235674702</v>
          </cell>
        </row>
        <row r="664">
          <cell r="A664" t="str">
            <v>P49446</v>
          </cell>
          <cell r="B664" t="str">
            <v>sp|P49446|PTPRE_MOUSE</v>
          </cell>
          <cell r="C664">
            <v>49897.263653593203</v>
          </cell>
          <cell r="D664">
            <v>5555.0997604013601</v>
          </cell>
          <cell r="E664">
            <v>57423.3970375848</v>
          </cell>
          <cell r="F664">
            <v>57844.905208780998</v>
          </cell>
          <cell r="G664">
            <v>7506.5927236518901</v>
          </cell>
          <cell r="H664">
            <v>74416.601406235699</v>
          </cell>
          <cell r="I664">
            <v>55996.998433666398</v>
          </cell>
          <cell r="J664">
            <v>63046.056141964596</v>
          </cell>
          <cell r="K664">
            <v>65437.166536182303</v>
          </cell>
          <cell r="L664">
            <v>4677.5439590761198</v>
          </cell>
          <cell r="M664">
            <v>61526.0347866335</v>
          </cell>
          <cell r="N664">
            <v>68350.419395327393</v>
          </cell>
          <cell r="O664">
            <v>61880.437921390898</v>
          </cell>
          <cell r="P664">
            <v>65517.0081836522</v>
          </cell>
          <cell r="Q664">
            <v>61456.0660755094</v>
          </cell>
        </row>
        <row r="665">
          <cell r="A665" t="str">
            <v>P49615</v>
          </cell>
          <cell r="B665" t="str">
            <v>sp|P49615|CDK5_MOUSE</v>
          </cell>
          <cell r="C665">
            <v>880424.73184488399</v>
          </cell>
          <cell r="D665">
            <v>939867.12588702398</v>
          </cell>
          <cell r="E665">
            <v>903681.55363801704</v>
          </cell>
          <cell r="F665">
            <v>1046370.48776684</v>
          </cell>
          <cell r="G665">
            <v>1070900.6897851401</v>
          </cell>
          <cell r="H665">
            <v>1312632.3128883501</v>
          </cell>
          <cell r="I665">
            <v>961912.25601553102</v>
          </cell>
          <cell r="J665">
            <v>906217.24631683505</v>
          </cell>
          <cell r="K665">
            <v>926401.80474319204</v>
          </cell>
          <cell r="L665">
            <v>974844.41170192196</v>
          </cell>
          <cell r="M665">
            <v>945240.56666811497</v>
          </cell>
          <cell r="N665">
            <v>901142.28781037603</v>
          </cell>
          <cell r="O665">
            <v>1063550.89297719</v>
          </cell>
          <cell r="P665">
            <v>1004340.41450232</v>
          </cell>
          <cell r="Q665">
            <v>988570.21417875204</v>
          </cell>
        </row>
        <row r="666">
          <cell r="A666" t="str">
            <v>P49722</v>
          </cell>
          <cell r="B666" t="str">
            <v>sp|P49722|PSA2_MOUSE</v>
          </cell>
          <cell r="C666">
            <v>493060.818538155</v>
          </cell>
          <cell r="D666">
            <v>419168.95622039202</v>
          </cell>
          <cell r="E666">
            <v>338843.99764712702</v>
          </cell>
          <cell r="F666">
            <v>325493.81252625398</v>
          </cell>
          <cell r="G666">
            <v>426796.28203552199</v>
          </cell>
          <cell r="H666">
            <v>451530.48993351002</v>
          </cell>
          <cell r="I666">
            <v>483200.11015733302</v>
          </cell>
          <cell r="J666">
            <v>488533.36791180301</v>
          </cell>
          <cell r="K666">
            <v>457806.30563731201</v>
          </cell>
          <cell r="L666">
            <v>87168.718254609295</v>
          </cell>
          <cell r="M666">
            <v>365882.60003793001</v>
          </cell>
          <cell r="N666">
            <v>483066.69090316299</v>
          </cell>
          <cell r="O666">
            <v>427942.68038841599</v>
          </cell>
          <cell r="P666">
            <v>453797.67793468398</v>
          </cell>
          <cell r="Q666">
            <v>338243.210816279</v>
          </cell>
        </row>
        <row r="667">
          <cell r="A667" t="str">
            <v>P49962</v>
          </cell>
          <cell r="B667" t="str">
            <v>sp|P49962|SRP09_MOUSE</v>
          </cell>
          <cell r="C667">
            <v>5693.6551629948499</v>
          </cell>
          <cell r="D667">
            <v>3907.16218263885</v>
          </cell>
          <cell r="E667">
            <v>5171.63699397458</v>
          </cell>
          <cell r="F667">
            <v>57943.8399299429</v>
          </cell>
          <cell r="G667">
            <v>78597.429803714505</v>
          </cell>
          <cell r="H667">
            <v>31587.026982948399</v>
          </cell>
          <cell r="I667">
            <v>43358.437205743299</v>
          </cell>
          <cell r="J667">
            <v>29002.647043051202</v>
          </cell>
          <cell r="K667">
            <v>18601.5746240685</v>
          </cell>
          <cell r="L667">
            <v>82694.181782297004</v>
          </cell>
          <cell r="M667">
            <v>26758.832742919301</v>
          </cell>
          <cell r="N667">
            <v>61914.060009588</v>
          </cell>
          <cell r="O667">
            <v>61857.385573033098</v>
          </cell>
          <cell r="P667">
            <v>4369.72117219557</v>
          </cell>
          <cell r="Q667">
            <v>52616.304059522598</v>
          </cell>
        </row>
        <row r="668">
          <cell r="A668" t="str">
            <v>P50096</v>
          </cell>
          <cell r="B668" t="str">
            <v>sp|P50096|IMDH1_MOUSE</v>
          </cell>
          <cell r="C668">
            <v>55766.718912910299</v>
          </cell>
          <cell r="D668">
            <v>37054.195842568202</v>
          </cell>
          <cell r="E668">
            <v>20457.894307759801</v>
          </cell>
          <cell r="F668">
            <v>33869.5476506286</v>
          </cell>
          <cell r="G668">
            <v>36398.053446320999</v>
          </cell>
          <cell r="H668">
            <v>20651.975828548901</v>
          </cell>
          <cell r="I668">
            <v>82370.892417544397</v>
          </cell>
          <cell r="J668">
            <v>59870.6823570345</v>
          </cell>
          <cell r="K668">
            <v>11695.824031856</v>
          </cell>
          <cell r="L668">
            <v>42249.580167162203</v>
          </cell>
          <cell r="M668">
            <v>22774.564834123899</v>
          </cell>
          <cell r="N668">
            <v>82819.031646005402</v>
          </cell>
          <cell r="O668">
            <v>135334.46135940199</v>
          </cell>
          <cell r="P668">
            <v>24162.176411369499</v>
          </cell>
          <cell r="Q668">
            <v>29403.492860601498</v>
          </cell>
        </row>
        <row r="669">
          <cell r="A669" t="str">
            <v>P50153</v>
          </cell>
          <cell r="B669" t="str">
            <v>sp|P50153|GBG4_MOUSE</v>
          </cell>
          <cell r="C669">
            <v>199297.32767464701</v>
          </cell>
          <cell r="D669">
            <v>648621.43671602802</v>
          </cell>
          <cell r="E669">
            <v>415223.456709544</v>
          </cell>
          <cell r="F669">
            <v>486468.43685805402</v>
          </cell>
          <cell r="G669">
            <v>464914.94887505902</v>
          </cell>
          <cell r="H669">
            <v>519049.38667463098</v>
          </cell>
          <cell r="I669">
            <v>316855.91119908303</v>
          </cell>
          <cell r="J669">
            <v>520576.03945133899</v>
          </cell>
          <cell r="K669">
            <v>351488.46591264301</v>
          </cell>
          <cell r="L669">
            <v>411687.34817885701</v>
          </cell>
          <cell r="M669">
            <v>477038.40680316498</v>
          </cell>
          <cell r="N669">
            <v>285832.54818470799</v>
          </cell>
          <cell r="O669">
            <v>575634.76943502505</v>
          </cell>
          <cell r="P669">
            <v>371733.78617734398</v>
          </cell>
          <cell r="Q669">
            <v>363387.65940630098</v>
          </cell>
        </row>
        <row r="670">
          <cell r="A670" t="str">
            <v>P50171</v>
          </cell>
          <cell r="B670" t="str">
            <v>sp|P50171|DHB8_MOUSE</v>
          </cell>
          <cell r="C670">
            <v>383229.40408812801</v>
          </cell>
          <cell r="D670">
            <v>275616.50481143099</v>
          </cell>
          <cell r="E670">
            <v>286612.60068370501</v>
          </cell>
          <cell r="F670">
            <v>237971.67186897399</v>
          </cell>
          <cell r="G670">
            <v>274076.838810666</v>
          </cell>
          <cell r="H670">
            <v>278502.67602196999</v>
          </cell>
          <cell r="I670">
            <v>391794.96927190298</v>
          </cell>
          <cell r="J670">
            <v>292055.459478918</v>
          </cell>
          <cell r="K670">
            <v>232466.08317198101</v>
          </cell>
          <cell r="L670">
            <v>327053.37766199</v>
          </cell>
          <cell r="M670">
            <v>387374.50373428001</v>
          </cell>
          <cell r="N670">
            <v>302468.00483773602</v>
          </cell>
          <cell r="O670">
            <v>433384.31397627498</v>
          </cell>
          <cell r="P670">
            <v>291552.01882340497</v>
          </cell>
          <cell r="Q670">
            <v>344846.746613389</v>
          </cell>
        </row>
        <row r="671">
          <cell r="A671" t="str">
            <v>P50172</v>
          </cell>
          <cell r="B671" t="str">
            <v>sp|P50172|DHI1_MOUSE</v>
          </cell>
          <cell r="C671">
            <v>9339.1269019586907</v>
          </cell>
          <cell r="D671">
            <v>19879.806067203601</v>
          </cell>
          <cell r="E671">
            <v>2152.2312658978399</v>
          </cell>
          <cell r="F671">
            <v>1195.8265034604799</v>
          </cell>
          <cell r="G671">
            <v>10817.023284449</v>
          </cell>
          <cell r="H671">
            <v>15855.2565028802</v>
          </cell>
          <cell r="I671">
            <v>2061.2490129433199</v>
          </cell>
          <cell r="J671">
            <v>15414.371388036599</v>
          </cell>
          <cell r="K671">
            <v>14045.2036397639</v>
          </cell>
          <cell r="L671">
            <v>12680.733202576001</v>
          </cell>
          <cell r="M671">
            <v>23308.228996559501</v>
          </cell>
          <cell r="N671">
            <v>63020.330043173897</v>
          </cell>
          <cell r="O671">
            <v>26058.679874983201</v>
          </cell>
          <cell r="P671">
            <v>20202.676696004499</v>
          </cell>
          <cell r="Q671">
            <v>21235.127084213</v>
          </cell>
        </row>
        <row r="672">
          <cell r="A672" t="str">
            <v>P50247</v>
          </cell>
          <cell r="B672" t="str">
            <v>sp|P50247|SAHH_MOUSE</v>
          </cell>
          <cell r="C672">
            <v>1682901.6516176399</v>
          </cell>
          <cell r="D672">
            <v>1623000.91051892</v>
          </cell>
          <cell r="E672">
            <v>1561176.30903609</v>
          </cell>
          <cell r="F672">
            <v>1415466.6401603101</v>
          </cell>
          <cell r="G672">
            <v>1203678.82853436</v>
          </cell>
          <cell r="H672">
            <v>1820385.75040836</v>
          </cell>
          <cell r="I672">
            <v>1444918.7875423499</v>
          </cell>
          <cell r="J672">
            <v>1557928.46215159</v>
          </cell>
          <cell r="K672">
            <v>1435524.3796969501</v>
          </cell>
          <cell r="L672">
            <v>1561375.69803766</v>
          </cell>
          <cell r="M672">
            <v>1675979.8387718101</v>
          </cell>
          <cell r="N672">
            <v>1686051.59199688</v>
          </cell>
          <cell r="O672">
            <v>1709865.6297512699</v>
          </cell>
          <cell r="P672">
            <v>1755972.8737014099</v>
          </cell>
          <cell r="Q672">
            <v>1812652.51935421</v>
          </cell>
        </row>
        <row r="673">
          <cell r="A673" t="str">
            <v>P50396</v>
          </cell>
          <cell r="B673" t="str">
            <v>sp|P50396|GDIA_MOUSE</v>
          </cell>
          <cell r="C673">
            <v>5195323.1724892296</v>
          </cell>
          <cell r="D673">
            <v>5593636.2462073099</v>
          </cell>
          <cell r="E673">
            <v>5990561.4847471397</v>
          </cell>
          <cell r="F673">
            <v>5603825.0288039101</v>
          </cell>
          <cell r="G673">
            <v>5538345.4370588101</v>
          </cell>
          <cell r="H673">
            <v>5568643.4604717102</v>
          </cell>
          <cell r="I673">
            <v>5434661.4016022999</v>
          </cell>
          <cell r="J673">
            <v>5983775.7194388602</v>
          </cell>
          <cell r="K673">
            <v>5571321.3728069998</v>
          </cell>
          <cell r="L673">
            <v>5379573.1163957501</v>
          </cell>
          <cell r="M673">
            <v>5693483.5391453598</v>
          </cell>
          <cell r="N673">
            <v>5631484.9131466905</v>
          </cell>
          <cell r="O673">
            <v>5505489.1019161502</v>
          </cell>
          <cell r="P673">
            <v>5538914.5631212601</v>
          </cell>
          <cell r="Q673">
            <v>5508474.8826654898</v>
          </cell>
        </row>
        <row r="674">
          <cell r="A674" t="str">
            <v>P50429</v>
          </cell>
          <cell r="B674" t="str">
            <v>sp|P50429|ARSB_MOUSE</v>
          </cell>
          <cell r="C674">
            <v>84938.541647498496</v>
          </cell>
          <cell r="D674">
            <v>72623.888373434602</v>
          </cell>
          <cell r="E674">
            <v>102773.294208156</v>
          </cell>
          <cell r="F674">
            <v>75039.237300897206</v>
          </cell>
          <cell r="G674">
            <v>50775.473480840999</v>
          </cell>
          <cell r="H674">
            <v>67980.122751367497</v>
          </cell>
          <cell r="I674">
            <v>97593.056731737801</v>
          </cell>
          <cell r="J674">
            <v>88616.366638306907</v>
          </cell>
          <cell r="K674">
            <v>90790.904575376902</v>
          </cell>
          <cell r="L674">
            <v>88868.526728771001</v>
          </cell>
          <cell r="M674">
            <v>93407.537251814399</v>
          </cell>
          <cell r="N674">
            <v>85459.397023802507</v>
          </cell>
          <cell r="O674">
            <v>77074.775293447601</v>
          </cell>
          <cell r="P674">
            <v>68156.764298888695</v>
          </cell>
          <cell r="Q674">
            <v>37398.169963925997</v>
          </cell>
        </row>
        <row r="675">
          <cell r="A675" t="str">
            <v>P50516</v>
          </cell>
          <cell r="B675" t="str">
            <v>sp|P50516|VATA_MOUSE</v>
          </cell>
          <cell r="C675">
            <v>13231553.880883301</v>
          </cell>
          <cell r="D675">
            <v>14714707.1317432</v>
          </cell>
          <cell r="E675">
            <v>15877207.7520689</v>
          </cell>
          <cell r="F675">
            <v>12893808.623024501</v>
          </cell>
          <cell r="G675">
            <v>14875678.799017301</v>
          </cell>
          <cell r="H675">
            <v>15931351.778550901</v>
          </cell>
          <cell r="I675">
            <v>11843845.1571327</v>
          </cell>
          <cell r="J675">
            <v>15093219.232078999</v>
          </cell>
          <cell r="K675">
            <v>12874238.058695501</v>
          </cell>
          <cell r="L675">
            <v>13168871.434666101</v>
          </cell>
          <cell r="M675">
            <v>13231358.348248299</v>
          </cell>
          <cell r="N675">
            <v>14500284.412429299</v>
          </cell>
          <cell r="O675">
            <v>15154812.2837775</v>
          </cell>
          <cell r="P675">
            <v>15408254.2936644</v>
          </cell>
          <cell r="Q675">
            <v>15145469.8180335</v>
          </cell>
        </row>
        <row r="676">
          <cell r="A676" t="str">
            <v>P50518</v>
          </cell>
          <cell r="B676" t="str">
            <v>sp|P50518|VATE1_MOUSE</v>
          </cell>
          <cell r="C676">
            <v>4600363.06091196</v>
          </cell>
          <cell r="D676">
            <v>7270878.0688692899</v>
          </cell>
          <cell r="E676">
            <v>2917225.4193563401</v>
          </cell>
          <cell r="F676">
            <v>2518128.7118575</v>
          </cell>
          <cell r="G676">
            <v>2996438.3154700701</v>
          </cell>
          <cell r="H676">
            <v>7120529.8418483902</v>
          </cell>
          <cell r="I676">
            <v>2104174.8570961501</v>
          </cell>
          <cell r="J676">
            <v>2181011.7971255798</v>
          </cell>
          <cell r="K676">
            <v>2177674.8351097801</v>
          </cell>
          <cell r="L676">
            <v>7554568.5838873899</v>
          </cell>
          <cell r="M676">
            <v>6885732.9570247503</v>
          </cell>
          <cell r="N676">
            <v>3644452.81025883</v>
          </cell>
          <cell r="O676">
            <v>1969470.4101716899</v>
          </cell>
          <cell r="P676">
            <v>2453296.1027400298</v>
          </cell>
          <cell r="Q676">
            <v>6559453.64677634</v>
          </cell>
        </row>
        <row r="677">
          <cell r="A677" t="str">
            <v>P50544</v>
          </cell>
          <cell r="B677" t="str">
            <v>sp|P50544|ACADV_MOUSE</v>
          </cell>
          <cell r="C677">
            <v>297673.24973504298</v>
          </cell>
          <cell r="D677">
            <v>397260.62050077697</v>
          </cell>
          <cell r="E677">
            <v>402654.236421993</v>
          </cell>
          <cell r="F677">
            <v>352584.45316966798</v>
          </cell>
          <cell r="G677">
            <v>357207.45327659202</v>
          </cell>
          <cell r="H677">
            <v>373955.34596632503</v>
          </cell>
          <cell r="I677">
            <v>445462.66954653698</v>
          </cell>
          <cell r="J677">
            <v>390243.608796502</v>
          </cell>
          <cell r="K677">
            <v>417027.23119618802</v>
          </cell>
          <cell r="L677">
            <v>302817.22140829603</v>
          </cell>
          <cell r="M677">
            <v>408220.12018107</v>
          </cell>
          <cell r="N677">
            <v>293876.73350112402</v>
          </cell>
          <cell r="O677">
            <v>479730.60013623198</v>
          </cell>
          <cell r="P677">
            <v>378285.14048881998</v>
          </cell>
          <cell r="Q677">
            <v>544412.00844695396</v>
          </cell>
        </row>
        <row r="678">
          <cell r="A678" t="str">
            <v>P50580</v>
          </cell>
          <cell r="B678" t="str">
            <v>sp|P50580|PA2G4_MOUSE</v>
          </cell>
          <cell r="C678">
            <v>286463.24700500898</v>
          </cell>
          <cell r="D678">
            <v>510429.052665364</v>
          </cell>
          <cell r="E678">
            <v>341873.61040398298</v>
          </cell>
          <cell r="F678">
            <v>353664.79181147797</v>
          </cell>
          <cell r="G678">
            <v>372741.05252890498</v>
          </cell>
          <cell r="H678">
            <v>435247.549642511</v>
          </cell>
          <cell r="I678">
            <v>352493.65756361699</v>
          </cell>
          <cell r="J678">
            <v>367554.35970123101</v>
          </cell>
          <cell r="K678">
            <v>363553.18260153901</v>
          </cell>
          <cell r="L678">
            <v>305664.82525241398</v>
          </cell>
          <cell r="M678">
            <v>347046.73593000002</v>
          </cell>
          <cell r="N678">
            <v>365332.77318158001</v>
          </cell>
          <cell r="O678">
            <v>407119.48420591</v>
          </cell>
          <cell r="P678">
            <v>306120.88769068598</v>
          </cell>
          <cell r="Q678">
            <v>413946.081658223</v>
          </cell>
        </row>
        <row r="679">
          <cell r="A679" t="str">
            <v>P51150</v>
          </cell>
          <cell r="B679" t="str">
            <v>sp|P51150|RAB7A_MOUSE</v>
          </cell>
          <cell r="C679">
            <v>2516869.9273767001</v>
          </cell>
          <cell r="D679">
            <v>2749036.92363192</v>
          </cell>
          <cell r="E679">
            <v>3018755.5830716998</v>
          </cell>
          <cell r="F679">
            <v>3100307.8076599599</v>
          </cell>
          <cell r="G679">
            <v>3051226.8888370302</v>
          </cell>
          <cell r="H679">
            <v>2802623.9990095901</v>
          </cell>
          <cell r="I679">
            <v>3357287.0117077101</v>
          </cell>
          <cell r="J679">
            <v>2960199.53095053</v>
          </cell>
          <cell r="K679">
            <v>3230034.8457471002</v>
          </cell>
          <cell r="L679">
            <v>2906841.2649792298</v>
          </cell>
          <cell r="M679">
            <v>2566522.1101606898</v>
          </cell>
          <cell r="N679">
            <v>3353905.4199215202</v>
          </cell>
          <cell r="O679">
            <v>2889355.3817467499</v>
          </cell>
          <cell r="P679">
            <v>3154424.57571078</v>
          </cell>
          <cell r="Q679">
            <v>2654757.4608073202</v>
          </cell>
        </row>
        <row r="680">
          <cell r="A680" t="str">
            <v>P51174</v>
          </cell>
          <cell r="B680" t="str">
            <v>sp|P51174|ACADL_MOUSE</v>
          </cell>
          <cell r="C680">
            <v>498417.87032210501</v>
          </cell>
          <cell r="D680">
            <v>756658.68102710403</v>
          </cell>
          <cell r="E680">
            <v>746966.81542340002</v>
          </cell>
          <cell r="F680">
            <v>1008463.02674173</v>
          </cell>
          <cell r="G680">
            <v>479759.615753686</v>
          </cell>
          <cell r="H680">
            <v>637004.07460145396</v>
          </cell>
          <cell r="I680">
            <v>628452.62542729999</v>
          </cell>
          <cell r="J680">
            <v>692182.90035556105</v>
          </cell>
          <cell r="K680">
            <v>814541.59596108506</v>
          </cell>
          <cell r="L680">
            <v>561641.25654057402</v>
          </cell>
          <cell r="M680">
            <v>712382.66600863298</v>
          </cell>
          <cell r="N680">
            <v>559522.75671871798</v>
          </cell>
          <cell r="O680">
            <v>488092.26162505703</v>
          </cell>
          <cell r="P680">
            <v>626640.74600518798</v>
          </cell>
          <cell r="Q680">
            <v>644208.71044904902</v>
          </cell>
        </row>
        <row r="681">
          <cell r="A681" t="str">
            <v>P51410</v>
          </cell>
          <cell r="B681" t="str">
            <v>sp|P51410|RL9_MOUSE</v>
          </cell>
          <cell r="C681">
            <v>110975.184084906</v>
          </cell>
          <cell r="D681">
            <v>146125.12458532199</v>
          </cell>
          <cell r="E681">
            <v>170582.64885801999</v>
          </cell>
          <cell r="F681">
            <v>166744.423402249</v>
          </cell>
          <cell r="G681">
            <v>154274.40089517101</v>
          </cell>
          <cell r="H681">
            <v>143542.370030249</v>
          </cell>
          <cell r="I681">
            <v>161621.18214446999</v>
          </cell>
          <cell r="J681">
            <v>144632.20943716899</v>
          </cell>
          <cell r="K681">
            <v>156037.59389371701</v>
          </cell>
          <cell r="L681">
            <v>10873.4413990949</v>
          </cell>
          <cell r="M681">
            <v>132047.427460184</v>
          </cell>
          <cell r="N681">
            <v>175554.241487936</v>
          </cell>
          <cell r="O681">
            <v>143974.804420548</v>
          </cell>
          <cell r="P681">
            <v>168356.26976373899</v>
          </cell>
          <cell r="Q681">
            <v>153339.803481248</v>
          </cell>
        </row>
        <row r="682">
          <cell r="A682" t="str">
            <v>P51432</v>
          </cell>
          <cell r="B682" t="str">
            <v>sp|P51432|PLCB3_MOUSE</v>
          </cell>
          <cell r="C682">
            <v>81038.384319947101</v>
          </cell>
          <cell r="D682">
            <v>26647.3002669241</v>
          </cell>
          <cell r="E682">
            <v>31238.556807706202</v>
          </cell>
          <cell r="F682">
            <v>30924.289239397502</v>
          </cell>
          <cell r="G682">
            <v>21053.9741169853</v>
          </cell>
          <cell r="H682">
            <v>57782.972198175303</v>
          </cell>
          <cell r="I682">
            <v>66691.860078002093</v>
          </cell>
          <cell r="J682">
            <v>71637.505536110199</v>
          </cell>
          <cell r="K682">
            <v>37026.1983790956</v>
          </cell>
          <cell r="L682">
            <v>80378.002978240402</v>
          </cell>
          <cell r="M682">
            <v>68607.564044295897</v>
          </cell>
          <cell r="N682">
            <v>65567.185216686295</v>
          </cell>
          <cell r="O682">
            <v>53667.8965781718</v>
          </cell>
          <cell r="P682">
            <v>91068.023257986904</v>
          </cell>
          <cell r="Q682">
            <v>64427.257651328197</v>
          </cell>
        </row>
        <row r="683">
          <cell r="A683" t="str">
            <v>P51655</v>
          </cell>
          <cell r="B683" t="str">
            <v>sp|P51655|GPC4_MOUSE</v>
          </cell>
          <cell r="C683">
            <v>137552.19270091</v>
          </cell>
          <cell r="D683">
            <v>113490.465103817</v>
          </cell>
          <cell r="E683">
            <v>106360.860310641</v>
          </cell>
          <cell r="F683">
            <v>121510.74736904301</v>
          </cell>
          <cell r="G683">
            <v>139514.39186360201</v>
          </cell>
          <cell r="H683">
            <v>216911.89470161701</v>
          </cell>
          <cell r="I683">
            <v>95396.049623751198</v>
          </cell>
          <cell r="J683">
            <v>129722.110858695</v>
          </cell>
          <cell r="K683">
            <v>104681.84383834399</v>
          </cell>
          <cell r="L683">
            <v>185730.96364043001</v>
          </cell>
          <cell r="M683">
            <v>132778.48117724599</v>
          </cell>
          <cell r="N683">
            <v>124950.53350498099</v>
          </cell>
          <cell r="O683">
            <v>141299.824816298</v>
          </cell>
          <cell r="P683">
            <v>157722.14239205699</v>
          </cell>
          <cell r="Q683">
            <v>106042.578809282</v>
          </cell>
        </row>
        <row r="684">
          <cell r="A684" t="str">
            <v>P51660</v>
          </cell>
          <cell r="B684" t="str">
            <v>sp|P51660|DHB4_MOUSE</v>
          </cell>
          <cell r="C684">
            <v>644412.68812787498</v>
          </cell>
          <cell r="D684">
            <v>670887.76231430599</v>
          </cell>
          <cell r="E684">
            <v>597246.31774121302</v>
          </cell>
          <cell r="F684">
            <v>657301.46960396296</v>
          </cell>
          <cell r="G684">
            <v>605173.52325063897</v>
          </cell>
          <cell r="H684">
            <v>741071.10184067802</v>
          </cell>
          <cell r="I684">
            <v>657722.94120939996</v>
          </cell>
          <cell r="J684">
            <v>642073.54935989401</v>
          </cell>
          <cell r="K684">
            <v>669984.28025115503</v>
          </cell>
          <cell r="L684">
            <v>754971.96264684002</v>
          </cell>
          <cell r="M684">
            <v>607118.88390007697</v>
          </cell>
          <cell r="N684">
            <v>610252.83291879902</v>
          </cell>
          <cell r="O684">
            <v>655040.81934486097</v>
          </cell>
          <cell r="P684">
            <v>691811.16114759096</v>
          </cell>
          <cell r="Q684">
            <v>574631.68699834601</v>
          </cell>
        </row>
        <row r="685">
          <cell r="A685" t="str">
            <v>P51830</v>
          </cell>
          <cell r="B685" t="str">
            <v>sp|P51830|ADCY9_MOUSE</v>
          </cell>
          <cell r="C685">
            <v>284965.36277711502</v>
          </cell>
          <cell r="D685">
            <v>219368.777604526</v>
          </cell>
          <cell r="E685">
            <v>359464.16963992</v>
          </cell>
          <cell r="F685">
            <v>275350.06633244402</v>
          </cell>
          <cell r="G685">
            <v>342607.50915618899</v>
          </cell>
          <cell r="H685">
            <v>343692.97452364297</v>
          </cell>
          <cell r="I685">
            <v>312085.22919598798</v>
          </cell>
          <cell r="J685">
            <v>292360.060508797</v>
          </cell>
          <cell r="K685">
            <v>301039.96192068001</v>
          </cell>
          <cell r="L685">
            <v>300700.03565792501</v>
          </cell>
          <cell r="M685">
            <v>329117.259641185</v>
          </cell>
          <cell r="N685">
            <v>343179.03530705802</v>
          </cell>
          <cell r="O685">
            <v>337808.61742261</v>
          </cell>
          <cell r="P685">
            <v>398485.14188016701</v>
          </cell>
          <cell r="Q685">
            <v>258133.422472362</v>
          </cell>
        </row>
        <row r="686">
          <cell r="A686" t="str">
            <v>P51855</v>
          </cell>
          <cell r="B686" t="str">
            <v>sp|P51855|GSHB_MOUSE</v>
          </cell>
          <cell r="C686">
            <v>622325.80995293101</v>
          </cell>
          <cell r="D686">
            <v>456483.807271884</v>
          </cell>
          <cell r="E686">
            <v>307556.13604682602</v>
          </cell>
          <cell r="F686">
            <v>327131.22231797897</v>
          </cell>
          <cell r="G686">
            <v>367652.29029382602</v>
          </cell>
          <cell r="H686">
            <v>409284.32551499997</v>
          </cell>
          <cell r="I686">
            <v>325636.49547402601</v>
          </cell>
          <cell r="J686">
            <v>340138.84130607598</v>
          </cell>
          <cell r="K686">
            <v>400339.34886710002</v>
          </cell>
          <cell r="L686">
            <v>403013.80291687098</v>
          </cell>
          <cell r="M686">
            <v>331621.93700377701</v>
          </cell>
          <cell r="N686">
            <v>469767.95617644198</v>
          </cell>
          <cell r="O686">
            <v>411021.788615253</v>
          </cell>
          <cell r="P686">
            <v>377521.53607765702</v>
          </cell>
          <cell r="Q686">
            <v>403911.52066123398</v>
          </cell>
        </row>
        <row r="687">
          <cell r="A687" t="str">
            <v>P51859</v>
          </cell>
          <cell r="B687" t="str">
            <v>sp|P51859|HDGF_MOUSE</v>
          </cell>
          <cell r="C687">
            <v>137815.45393625801</v>
          </cell>
          <cell r="D687">
            <v>386260.63895762799</v>
          </cell>
          <cell r="E687">
            <v>91999.390525757495</v>
          </cell>
          <cell r="F687">
            <v>267302.85781399999</v>
          </cell>
          <cell r="G687">
            <v>47160.675142549</v>
          </cell>
          <cell r="H687">
            <v>152257.12039059901</v>
          </cell>
          <cell r="I687">
            <v>145622.240701498</v>
          </cell>
          <cell r="J687">
            <v>359107.69466714002</v>
          </cell>
          <cell r="K687">
            <v>375920.26907626999</v>
          </cell>
          <cell r="L687">
            <v>50820.855772246403</v>
          </cell>
          <cell r="M687">
            <v>138977.38408946901</v>
          </cell>
          <cell r="N687">
            <v>291519.47499026498</v>
          </cell>
          <cell r="O687">
            <v>361892.681968875</v>
          </cell>
          <cell r="P687">
            <v>354585.44105457101</v>
          </cell>
          <cell r="Q687">
            <v>222267.08620386</v>
          </cell>
        </row>
        <row r="688">
          <cell r="A688" t="str">
            <v>P51863</v>
          </cell>
          <cell r="B688" t="str">
            <v>sp|P51863|VA0D1_MOUSE</v>
          </cell>
          <cell r="C688">
            <v>7673496.4693931602</v>
          </cell>
          <cell r="D688">
            <v>7438797.9884496704</v>
          </cell>
          <cell r="E688">
            <v>9070331.4437483307</v>
          </cell>
          <cell r="F688">
            <v>8756519.7057225294</v>
          </cell>
          <cell r="G688">
            <v>8098324.0974187804</v>
          </cell>
          <cell r="H688">
            <v>9052755.0699888207</v>
          </cell>
          <cell r="I688">
            <v>8923702.30977921</v>
          </cell>
          <cell r="J688">
            <v>8389207.9342985693</v>
          </cell>
          <cell r="K688">
            <v>8806149.4681057297</v>
          </cell>
          <cell r="L688">
            <v>7749979.81792155</v>
          </cell>
          <cell r="M688">
            <v>7256980.80229095</v>
          </cell>
          <cell r="N688">
            <v>8269503.40672551</v>
          </cell>
          <cell r="O688">
            <v>8239644.26064461</v>
          </cell>
          <cell r="P688">
            <v>8480934.5647971798</v>
          </cell>
          <cell r="Q688">
            <v>8317175.0895691598</v>
          </cell>
        </row>
        <row r="689">
          <cell r="A689" t="str">
            <v>P51881</v>
          </cell>
          <cell r="B689" t="str">
            <v>sp|P51881|ADT2_MOUSE</v>
          </cell>
          <cell r="C689">
            <v>4287710.6883421401</v>
          </cell>
          <cell r="D689">
            <v>6707144.3896389902</v>
          </cell>
          <cell r="E689">
            <v>6630680.2044650698</v>
          </cell>
          <cell r="F689">
            <v>5260019.6579557499</v>
          </cell>
          <cell r="G689">
            <v>6013916.7088028202</v>
          </cell>
          <cell r="H689">
            <v>6221305.9847567296</v>
          </cell>
          <cell r="I689">
            <v>7187481.6954387203</v>
          </cell>
          <cell r="J689">
            <v>6274290.9304421898</v>
          </cell>
          <cell r="K689">
            <v>6959246.6030483898</v>
          </cell>
          <cell r="L689">
            <v>6207063.9806585396</v>
          </cell>
          <cell r="M689">
            <v>5576828.4733342398</v>
          </cell>
          <cell r="N689">
            <v>7074643.76465117</v>
          </cell>
          <cell r="O689">
            <v>6236164.3670012802</v>
          </cell>
          <cell r="P689">
            <v>6925416.3627711097</v>
          </cell>
          <cell r="Q689">
            <v>6886867.5706554297</v>
          </cell>
        </row>
        <row r="690">
          <cell r="A690" t="str">
            <v>P52196</v>
          </cell>
          <cell r="B690" t="str">
            <v>sp|P52196|THTR_MOUSE</v>
          </cell>
          <cell r="C690">
            <v>865048.89990897302</v>
          </cell>
          <cell r="D690">
            <v>987631.38387196197</v>
          </cell>
          <cell r="E690">
            <v>971167.16981024202</v>
          </cell>
          <cell r="F690">
            <v>847348.91052853898</v>
          </cell>
          <cell r="G690">
            <v>949509.47074331599</v>
          </cell>
          <cell r="H690">
            <v>883844.92086172604</v>
          </cell>
          <cell r="I690">
            <v>857480.23113693297</v>
          </cell>
          <cell r="J690">
            <v>919822.87721811002</v>
          </cell>
          <cell r="K690">
            <v>879991.43619808799</v>
          </cell>
          <cell r="L690">
            <v>525240.46371324803</v>
          </cell>
          <cell r="M690">
            <v>1094455.8929403501</v>
          </cell>
          <cell r="N690">
            <v>976079.48805443605</v>
          </cell>
          <cell r="O690">
            <v>983442.90937095799</v>
          </cell>
          <cell r="P690">
            <v>1089539.82084915</v>
          </cell>
          <cell r="Q690">
            <v>1027709.95131537</v>
          </cell>
        </row>
        <row r="691">
          <cell r="A691" t="str">
            <v>P52479</v>
          </cell>
          <cell r="B691" t="str">
            <v>sp|P52479|UBP10_MOUSE</v>
          </cell>
          <cell r="C691">
            <v>28767.119244072299</v>
          </cell>
          <cell r="D691">
            <v>68917.127725518396</v>
          </cell>
          <cell r="E691">
            <v>46415.584724709501</v>
          </cell>
          <cell r="F691">
            <v>12581.652201303101</v>
          </cell>
          <cell r="G691">
            <v>57388.666165320399</v>
          </cell>
          <cell r="H691">
            <v>48698.042229913197</v>
          </cell>
          <cell r="I691">
            <v>7031.28342558227</v>
          </cell>
          <cell r="J691">
            <v>45368.921257051901</v>
          </cell>
          <cell r="K691">
            <v>39274.216965665299</v>
          </cell>
          <cell r="L691">
            <v>60045.759907757703</v>
          </cell>
          <cell r="M691">
            <v>33673.670439118403</v>
          </cell>
          <cell r="N691">
            <v>39994.5986707747</v>
          </cell>
          <cell r="O691">
            <v>56153.117336651798</v>
          </cell>
          <cell r="P691">
            <v>8913.1485131828904</v>
          </cell>
          <cell r="Q691">
            <v>40842.032844950503</v>
          </cell>
        </row>
        <row r="692">
          <cell r="A692" t="str">
            <v>P52480</v>
          </cell>
          <cell r="B692" t="str">
            <v>sp|P52480|KPYM_MOUSE</v>
          </cell>
          <cell r="C692">
            <v>36910267.725009598</v>
          </cell>
          <cell r="D692">
            <v>47180523.844666697</v>
          </cell>
          <cell r="E692">
            <v>54865229.732111</v>
          </cell>
          <cell r="F692">
            <v>49654169.813153602</v>
          </cell>
          <cell r="G692">
            <v>49761538.597788997</v>
          </cell>
          <cell r="H692">
            <v>49936033.141127199</v>
          </cell>
          <cell r="I692">
            <v>56209394.553310901</v>
          </cell>
          <cell r="J692">
            <v>53650405.730939999</v>
          </cell>
          <cell r="K692">
            <v>51532040.459161803</v>
          </cell>
          <cell r="L692">
            <v>47642100.526281297</v>
          </cell>
          <cell r="M692">
            <v>49720609.587816298</v>
          </cell>
          <cell r="N692">
            <v>51340738.605768003</v>
          </cell>
          <cell r="O692">
            <v>33294766.0083436</v>
          </cell>
          <cell r="P692">
            <v>35617815.191230103</v>
          </cell>
          <cell r="Q692">
            <v>58059409.941960402</v>
          </cell>
        </row>
        <row r="693">
          <cell r="A693" t="str">
            <v>P52503</v>
          </cell>
          <cell r="B693" t="str">
            <v>sp|P52503|NDUS6_MOUSE</v>
          </cell>
          <cell r="C693">
            <v>1256159.5883659399</v>
          </cell>
          <cell r="D693">
            <v>1221433.24121391</v>
          </cell>
          <cell r="E693">
            <v>1936400.1496882399</v>
          </cell>
          <cell r="F693">
            <v>1475050.64583515</v>
          </cell>
          <cell r="G693">
            <v>1269109.2344245601</v>
          </cell>
          <cell r="H693">
            <v>1205709.7822308999</v>
          </cell>
          <cell r="I693">
            <v>1667397.2001132299</v>
          </cell>
          <cell r="J693">
            <v>1292310.5160520901</v>
          </cell>
          <cell r="K693">
            <v>1562845.4189614099</v>
          </cell>
          <cell r="L693">
            <v>1067558.17150737</v>
          </cell>
          <cell r="M693">
            <v>1409494.71068458</v>
          </cell>
          <cell r="N693">
            <v>1473291.9285907601</v>
          </cell>
          <cell r="O693">
            <v>1094283.77998888</v>
          </cell>
          <cell r="P693">
            <v>1586709.02043656</v>
          </cell>
          <cell r="Q693">
            <v>1130332.3493075401</v>
          </cell>
        </row>
        <row r="694">
          <cell r="A694" t="str">
            <v>P52760</v>
          </cell>
          <cell r="B694" t="str">
            <v>sp|P52760|RIDA_MOUSE</v>
          </cell>
          <cell r="C694">
            <v>600262.19814721402</v>
          </cell>
          <cell r="D694">
            <v>442436.22194946301</v>
          </cell>
          <cell r="E694">
            <v>200050.08559998099</v>
          </cell>
          <cell r="F694">
            <v>436828.09880209703</v>
          </cell>
          <cell r="G694">
            <v>435709.020940697</v>
          </cell>
          <cell r="H694">
            <v>601506.07690595102</v>
          </cell>
          <cell r="I694">
            <v>230526.046953874</v>
          </cell>
          <cell r="J694">
            <v>435423.28862972901</v>
          </cell>
          <cell r="K694">
            <v>317977.04188630899</v>
          </cell>
          <cell r="L694">
            <v>482738.15017708001</v>
          </cell>
          <cell r="M694">
            <v>499894.85304533702</v>
          </cell>
          <cell r="N694">
            <v>315320.64037813799</v>
          </cell>
          <cell r="O694">
            <v>789732.60115874698</v>
          </cell>
          <cell r="P694">
            <v>881484.95339790697</v>
          </cell>
          <cell r="Q694">
            <v>612026.83496910997</v>
          </cell>
        </row>
        <row r="695">
          <cell r="A695" t="str">
            <v>P52825</v>
          </cell>
          <cell r="B695" t="str">
            <v>sp|P52825|CPT2_MOUSE</v>
          </cell>
          <cell r="C695">
            <v>14404.6794363603</v>
          </cell>
          <cell r="D695">
            <v>45696.869430823303</v>
          </cell>
          <cell r="E695">
            <v>27329.175304925699</v>
          </cell>
          <cell r="F695">
            <v>33765.591157559997</v>
          </cell>
          <cell r="G695">
            <v>38302.798169920999</v>
          </cell>
          <cell r="H695">
            <v>38839.606172265398</v>
          </cell>
          <cell r="I695">
            <v>3892.4427520355798</v>
          </cell>
          <cell r="J695">
            <v>41536.096648102903</v>
          </cell>
          <cell r="K695">
            <v>33765.994812849203</v>
          </cell>
          <cell r="L695">
            <v>47236.328219179901</v>
          </cell>
          <cell r="M695">
            <v>46605.618186081301</v>
          </cell>
          <cell r="N695">
            <v>47340.161217351</v>
          </cell>
          <cell r="O695">
            <v>38470.144293881698</v>
          </cell>
          <cell r="P695">
            <v>45959.592147900497</v>
          </cell>
          <cell r="Q695">
            <v>53302.094725378302</v>
          </cell>
        </row>
        <row r="696">
          <cell r="A696" t="str">
            <v>P53026</v>
          </cell>
          <cell r="B696" t="str">
            <v>sp|P53026|RL10A_MOUSE</v>
          </cell>
          <cell r="C696">
            <v>603988.73171776603</v>
          </cell>
          <cell r="D696">
            <v>575556.44969680905</v>
          </cell>
          <cell r="E696">
            <v>807384.86762296595</v>
          </cell>
          <cell r="F696">
            <v>613762.68922160205</v>
          </cell>
          <cell r="G696">
            <v>766233.08232072496</v>
          </cell>
          <cell r="H696">
            <v>845795.41205394699</v>
          </cell>
          <cell r="I696">
            <v>930776.36592505395</v>
          </cell>
          <cell r="J696">
            <v>829528.870929881</v>
          </cell>
          <cell r="K696">
            <v>783156.94764331996</v>
          </cell>
          <cell r="L696">
            <v>756157.740920446</v>
          </cell>
          <cell r="M696">
            <v>882524.09149990103</v>
          </cell>
          <cell r="N696">
            <v>986601.68538844795</v>
          </cell>
          <cell r="O696">
            <v>778421.55927266495</v>
          </cell>
          <cell r="P696">
            <v>984908.10295570199</v>
          </cell>
          <cell r="Q696">
            <v>597562.90781076299</v>
          </cell>
        </row>
        <row r="697">
          <cell r="A697" t="str">
            <v>P53395</v>
          </cell>
          <cell r="B697" t="str">
            <v>sp|P53395|ODB2_MOUSE</v>
          </cell>
          <cell r="C697">
            <v>138363.33652680099</v>
          </cell>
          <cell r="D697">
            <v>207002.64510994099</v>
          </cell>
          <cell r="E697">
            <v>44010.4890994651</v>
          </cell>
          <cell r="F697">
            <v>180619.590415393</v>
          </cell>
          <cell r="G697">
            <v>175554.094037011</v>
          </cell>
          <cell r="H697">
            <v>201368.56364108599</v>
          </cell>
          <cell r="I697">
            <v>179078.041061717</v>
          </cell>
          <cell r="J697">
            <v>185219.364105582</v>
          </cell>
          <cell r="K697">
            <v>69431.450341269694</v>
          </cell>
          <cell r="L697">
            <v>55523.964259</v>
          </cell>
          <cell r="M697">
            <v>185942.438681895</v>
          </cell>
          <cell r="N697">
            <v>193082.06519686399</v>
          </cell>
          <cell r="O697">
            <v>193034.33534783701</v>
          </cell>
          <cell r="P697">
            <v>46760.976595385</v>
          </cell>
          <cell r="Q697">
            <v>148848.965596266</v>
          </cell>
        </row>
        <row r="698">
          <cell r="A698" t="str">
            <v>P53612</v>
          </cell>
          <cell r="B698" t="str">
            <v>sp|P53612|PGTB2_MOUSE</v>
          </cell>
          <cell r="C698">
            <v>123665.424879082</v>
          </cell>
          <cell r="D698">
            <v>126105.18244560101</v>
          </cell>
          <cell r="E698">
            <v>68022.962988716201</v>
          </cell>
          <cell r="F698">
            <v>76588.378046035097</v>
          </cell>
          <cell r="G698">
            <v>163795.69203214001</v>
          </cell>
          <cell r="H698">
            <v>121220.661015067</v>
          </cell>
          <cell r="I698">
            <v>74405.512979336301</v>
          </cell>
          <cell r="J698">
            <v>104194.580774178</v>
          </cell>
          <cell r="K698">
            <v>91154.773187201994</v>
          </cell>
          <cell r="L698">
            <v>106019.777039379</v>
          </cell>
          <cell r="M698">
            <v>85862.076956400793</v>
          </cell>
          <cell r="N698">
            <v>79806.209245369901</v>
          </cell>
          <cell r="O698">
            <v>139884.77593375201</v>
          </cell>
          <cell r="P698">
            <v>80060.380829330796</v>
          </cell>
          <cell r="Q698">
            <v>109869.53297662</v>
          </cell>
        </row>
        <row r="699">
          <cell r="A699" t="str">
            <v>P53668</v>
          </cell>
          <cell r="B699" t="str">
            <v>sp|P53668|LIMK1_MOUSE</v>
          </cell>
          <cell r="C699">
            <v>213014.54165314499</v>
          </cell>
          <cell r="D699">
            <v>154441.40112434499</v>
          </cell>
          <cell r="E699">
            <v>127767.89871489001</v>
          </cell>
          <cell r="F699">
            <v>128713.548578343</v>
          </cell>
          <cell r="G699">
            <v>231157.62183395599</v>
          </cell>
          <cell r="H699">
            <v>244281.16648212299</v>
          </cell>
          <cell r="I699">
            <v>220478.651819021</v>
          </cell>
          <cell r="J699">
            <v>332756.344123438</v>
          </cell>
          <cell r="K699">
            <v>189430.75310374101</v>
          </cell>
          <cell r="L699">
            <v>437844.29660408199</v>
          </cell>
          <cell r="M699">
            <v>21486.224006522199</v>
          </cell>
          <cell r="N699">
            <v>421529.15190168098</v>
          </cell>
          <cell r="O699">
            <v>393331.69924009201</v>
          </cell>
          <cell r="P699">
            <v>232465.52327282599</v>
          </cell>
          <cell r="Q699">
            <v>253514.588303461</v>
          </cell>
        </row>
        <row r="700">
          <cell r="A700" t="str">
            <v>P53702</v>
          </cell>
          <cell r="B700" t="str">
            <v>sp|P53702|CCHL_MOUSE</v>
          </cell>
          <cell r="C700">
            <v>42442.921308574201</v>
          </cell>
          <cell r="D700">
            <v>29444.740339128199</v>
          </cell>
          <cell r="E700">
            <v>49278.867285497297</v>
          </cell>
          <cell r="F700">
            <v>31916.534777282399</v>
          </cell>
          <cell r="G700">
            <v>48967.072749006897</v>
          </cell>
          <cell r="H700">
            <v>31613.8469796586</v>
          </cell>
          <cell r="I700">
            <v>51941.570888795199</v>
          </cell>
          <cell r="J700">
            <v>60965.8561710063</v>
          </cell>
          <cell r="K700">
            <v>40978.445087770102</v>
          </cell>
          <cell r="L700">
            <v>32889.313645582799</v>
          </cell>
          <cell r="M700">
            <v>50070.946155905898</v>
          </cell>
          <cell r="N700">
            <v>44857.834484684397</v>
          </cell>
          <cell r="O700">
            <v>19454.4066329083</v>
          </cell>
          <cell r="P700">
            <v>43425.751781245599</v>
          </cell>
          <cell r="Q700">
            <v>49220.745935832099</v>
          </cell>
        </row>
        <row r="701">
          <cell r="A701" t="str">
            <v>P53810</v>
          </cell>
          <cell r="B701" t="str">
            <v>sp|P53810|PIPNA_MOUSE</v>
          </cell>
          <cell r="C701">
            <v>332133.56582151202</v>
          </cell>
          <cell r="D701">
            <v>319637.77119905502</v>
          </cell>
          <cell r="E701">
            <v>418856.34818966303</v>
          </cell>
          <cell r="F701">
            <v>473429.08140876901</v>
          </cell>
          <cell r="G701">
            <v>402706.365228098</v>
          </cell>
          <cell r="H701">
            <v>292180.94212975499</v>
          </cell>
          <cell r="I701">
            <v>523926.50705855002</v>
          </cell>
          <cell r="J701">
            <v>429032.01294540899</v>
          </cell>
          <cell r="K701">
            <v>425138.05308641802</v>
          </cell>
          <cell r="L701">
            <v>331156.386926634</v>
          </cell>
          <cell r="M701">
            <v>383896.74811100599</v>
          </cell>
          <cell r="N701">
            <v>439751.75774520001</v>
          </cell>
          <cell r="O701">
            <v>329062.52479034098</v>
          </cell>
          <cell r="P701">
            <v>459984.522575713</v>
          </cell>
          <cell r="Q701">
            <v>381224.97571354301</v>
          </cell>
        </row>
        <row r="702">
          <cell r="A702" t="str">
            <v>P53811</v>
          </cell>
          <cell r="B702" t="str">
            <v>sp|P53811|PIPNB_MOUSE</v>
          </cell>
          <cell r="C702">
            <v>24092.771222104901</v>
          </cell>
          <cell r="D702">
            <v>65344.351280432202</v>
          </cell>
          <cell r="E702">
            <v>69508.428853067802</v>
          </cell>
          <cell r="F702">
            <v>1866.7284377165799</v>
          </cell>
          <cell r="G702">
            <v>67899.114743972401</v>
          </cell>
          <cell r="H702">
            <v>64943.932382260697</v>
          </cell>
          <cell r="I702">
            <v>49408.459501956597</v>
          </cell>
          <cell r="J702">
            <v>46636.327600591503</v>
          </cell>
          <cell r="K702">
            <v>22810.579006231699</v>
          </cell>
          <cell r="L702">
            <v>52085.421475848998</v>
          </cell>
          <cell r="M702">
            <v>50090.959286765297</v>
          </cell>
          <cell r="N702">
            <v>62587.618549225197</v>
          </cell>
          <cell r="O702">
            <v>33503.0657706192</v>
          </cell>
          <cell r="P702">
            <v>63112.014869432503</v>
          </cell>
          <cell r="Q702">
            <v>44734.278796027298</v>
          </cell>
        </row>
        <row r="703">
          <cell r="A703" t="str">
            <v>P53986</v>
          </cell>
          <cell r="B703" t="str">
            <v>sp|P53986|MOT1_MOUSE</v>
          </cell>
          <cell r="C703">
            <v>93887.194855147303</v>
          </cell>
          <cell r="D703">
            <v>69190.350724003307</v>
          </cell>
          <cell r="E703">
            <v>90666.840840980294</v>
          </cell>
          <cell r="F703">
            <v>81556.223461969697</v>
          </cell>
          <cell r="G703">
            <v>94379.581985803699</v>
          </cell>
          <cell r="H703">
            <v>99157.438463094004</v>
          </cell>
          <cell r="I703">
            <v>95240.963538137599</v>
          </cell>
          <cell r="J703">
            <v>54981.641733874501</v>
          </cell>
          <cell r="K703">
            <v>91384.128944059601</v>
          </cell>
          <cell r="L703">
            <v>53422.547292289397</v>
          </cell>
          <cell r="M703">
            <v>118399.476749194</v>
          </cell>
          <cell r="N703">
            <v>93113.355962946196</v>
          </cell>
          <cell r="O703">
            <v>91732.817714705394</v>
          </cell>
          <cell r="P703">
            <v>100901.446250398</v>
          </cell>
          <cell r="Q703">
            <v>87030.698954790394</v>
          </cell>
        </row>
        <row r="704">
          <cell r="A704" t="str">
            <v>P53994</v>
          </cell>
          <cell r="B704" t="str">
            <v>sp|P53994|RAB2A_MOUSE</v>
          </cell>
          <cell r="C704">
            <v>1544462.77401091</v>
          </cell>
          <cell r="D704">
            <v>2183430.6409522798</v>
          </cell>
          <cell r="E704">
            <v>2259676.3389069499</v>
          </cell>
          <cell r="F704">
            <v>2143067.9780731602</v>
          </cell>
          <cell r="G704">
            <v>2042229.39572883</v>
          </cell>
          <cell r="H704">
            <v>2313844.8878079401</v>
          </cell>
          <cell r="I704">
            <v>2291775.2930151098</v>
          </cell>
          <cell r="J704">
            <v>2240165.4279341102</v>
          </cell>
          <cell r="K704">
            <v>2240261.9922407302</v>
          </cell>
          <cell r="L704">
            <v>2156143.3614440998</v>
          </cell>
          <cell r="M704">
            <v>2034100.5639462001</v>
          </cell>
          <cell r="N704">
            <v>2357202.2370451898</v>
          </cell>
          <cell r="O704">
            <v>2093364.6888010199</v>
          </cell>
          <cell r="P704">
            <v>1997766.43389979</v>
          </cell>
          <cell r="Q704">
            <v>2186998.76625088</v>
          </cell>
        </row>
        <row r="705">
          <cell r="A705" t="str">
            <v>P53995</v>
          </cell>
          <cell r="B705" t="str">
            <v>sp|P53995|APC1_MOUSE</v>
          </cell>
          <cell r="C705">
            <v>16534.079626462299</v>
          </cell>
          <cell r="D705">
            <v>15101.035057393199</v>
          </cell>
          <cell r="E705">
            <v>21251.455274442</v>
          </cell>
          <cell r="F705">
            <v>7954.3978746739904</v>
          </cell>
          <cell r="G705">
            <v>19575.375981070702</v>
          </cell>
          <cell r="H705">
            <v>23703.0660514952</v>
          </cell>
          <cell r="I705">
            <v>11971.6434818775</v>
          </cell>
          <cell r="J705">
            <v>24291.4091682857</v>
          </cell>
          <cell r="K705">
            <v>11945.0514252741</v>
          </cell>
          <cell r="L705">
            <v>6038.1771928810704</v>
          </cell>
          <cell r="M705">
            <v>86262.095508991304</v>
          </cell>
          <cell r="N705">
            <v>48857.9327221149</v>
          </cell>
          <cell r="O705">
            <v>39703.799152105399</v>
          </cell>
          <cell r="P705">
            <v>4209.6493462975204</v>
          </cell>
          <cell r="Q705">
            <v>72474.652410847193</v>
          </cell>
        </row>
        <row r="706">
          <cell r="A706" t="str">
            <v>P54071</v>
          </cell>
          <cell r="B706" t="str">
            <v>sp|P54071|IDHP_MOUSE</v>
          </cell>
          <cell r="C706">
            <v>2038018.76540823</v>
          </cell>
          <cell r="D706">
            <v>2547610.32894046</v>
          </cell>
          <cell r="E706">
            <v>2228090.6383617902</v>
          </cell>
          <cell r="F706">
            <v>2184748.9670378598</v>
          </cell>
          <cell r="G706">
            <v>2130034.5344453198</v>
          </cell>
          <cell r="H706">
            <v>2584314.73368428</v>
          </cell>
          <cell r="I706">
            <v>1871611.5439452201</v>
          </cell>
          <cell r="J706">
            <v>2551043.2158249798</v>
          </cell>
          <cell r="K706">
            <v>1924692.6442557799</v>
          </cell>
          <cell r="L706">
            <v>2870219.3272533598</v>
          </cell>
          <cell r="M706">
            <v>2852220.1221865802</v>
          </cell>
          <cell r="N706">
            <v>2257344.0172586902</v>
          </cell>
          <cell r="O706">
            <v>2600454.74770875</v>
          </cell>
          <cell r="P706">
            <v>2249653.9861846198</v>
          </cell>
          <cell r="Q706">
            <v>2415967.3634053501</v>
          </cell>
        </row>
        <row r="707">
          <cell r="A707" t="str">
            <v>P54227</v>
          </cell>
          <cell r="B707" t="str">
            <v>sp|P54227|STMN1_MOUSE</v>
          </cell>
          <cell r="C707">
            <v>1907623.0605278499</v>
          </cell>
          <cell r="D707">
            <v>1776845.6058022</v>
          </cell>
          <cell r="E707">
            <v>1467354.1398112499</v>
          </cell>
          <cell r="F707">
            <v>1945457.4830338501</v>
          </cell>
          <cell r="G707">
            <v>1811706.42987744</v>
          </cell>
          <cell r="H707">
            <v>1745068.5490143099</v>
          </cell>
          <cell r="I707">
            <v>1814777.12310836</v>
          </cell>
          <cell r="J707">
            <v>2153888.3415204501</v>
          </cell>
          <cell r="K707">
            <v>2025918.6228811999</v>
          </cell>
          <cell r="L707">
            <v>1879023.6509100499</v>
          </cell>
          <cell r="M707">
            <v>1532238.8377321099</v>
          </cell>
          <cell r="N707">
            <v>1971932.3199452099</v>
          </cell>
          <cell r="O707">
            <v>2217217.4419062398</v>
          </cell>
          <cell r="P707">
            <v>1927374.8118455501</v>
          </cell>
          <cell r="Q707">
            <v>1756196.3151739601</v>
          </cell>
        </row>
        <row r="708">
          <cell r="A708" t="str">
            <v>P54285</v>
          </cell>
          <cell r="B708" t="str">
            <v>sp|P54285|CACB3_MOUSE</v>
          </cell>
          <cell r="C708">
            <v>58355.632798721599</v>
          </cell>
          <cell r="D708">
            <v>45330.159069720503</v>
          </cell>
          <cell r="E708">
            <v>67348.0211494791</v>
          </cell>
          <cell r="F708">
            <v>65744.173102279106</v>
          </cell>
          <cell r="G708">
            <v>83750.193279186002</v>
          </cell>
          <cell r="H708">
            <v>53932.740952749002</v>
          </cell>
          <cell r="I708">
            <v>58659.109739697102</v>
          </cell>
          <cell r="J708">
            <v>68940.108487143094</v>
          </cell>
          <cell r="K708">
            <v>27976.7736985831</v>
          </cell>
          <cell r="L708">
            <v>67479.727869191105</v>
          </cell>
          <cell r="M708">
            <v>31261.396481204501</v>
          </cell>
          <cell r="N708">
            <v>77386.743607350101</v>
          </cell>
          <cell r="O708">
            <v>70778.917414987998</v>
          </cell>
          <cell r="P708">
            <v>64353.671296755398</v>
          </cell>
          <cell r="Q708">
            <v>61662.067081704998</v>
          </cell>
        </row>
        <row r="709">
          <cell r="A709" t="str">
            <v>P54728</v>
          </cell>
          <cell r="B709" t="str">
            <v>sp|P54728|RD23B_MOUSE</v>
          </cell>
          <cell r="C709">
            <v>947830.21528910799</v>
          </cell>
          <cell r="D709">
            <v>786169.62832481996</v>
          </cell>
          <cell r="E709">
            <v>811641.20589077205</v>
          </cell>
          <cell r="F709">
            <v>842192.93283254397</v>
          </cell>
          <cell r="G709">
            <v>881481.498670639</v>
          </cell>
          <cell r="H709">
            <v>962199.73249580699</v>
          </cell>
          <cell r="I709">
            <v>891806.43989126396</v>
          </cell>
          <cell r="J709">
            <v>947427.78289821104</v>
          </cell>
          <cell r="K709">
            <v>891697.64852344606</v>
          </cell>
          <cell r="L709">
            <v>817483.80758564104</v>
          </cell>
          <cell r="M709">
            <v>808889.77327191003</v>
          </cell>
          <cell r="N709">
            <v>903638.36433069303</v>
          </cell>
          <cell r="O709">
            <v>903853.38045953005</v>
          </cell>
          <cell r="P709">
            <v>895402.39650557598</v>
          </cell>
          <cell r="Q709">
            <v>1094401.2176324099</v>
          </cell>
        </row>
        <row r="710">
          <cell r="A710" t="str">
            <v>P54731</v>
          </cell>
          <cell r="B710" t="str">
            <v>sp|P54731|FAF1_MOUSE</v>
          </cell>
          <cell r="C710">
            <v>52928.981398577598</v>
          </cell>
          <cell r="D710">
            <v>77118.728243339603</v>
          </cell>
          <cell r="E710">
            <v>40517.2061837441</v>
          </cell>
          <cell r="F710">
            <v>61328.701756834402</v>
          </cell>
          <cell r="G710">
            <v>45376.782260553497</v>
          </cell>
          <cell r="H710">
            <v>85350.858741452801</v>
          </cell>
          <cell r="I710">
            <v>71350.964926722896</v>
          </cell>
          <cell r="J710">
            <v>49374.1591390541</v>
          </cell>
          <cell r="K710">
            <v>16599.616008925601</v>
          </cell>
          <cell r="L710">
            <v>71869.798139369101</v>
          </cell>
          <cell r="M710">
            <v>57773.749572075401</v>
          </cell>
          <cell r="N710">
            <v>62197.633367898503</v>
          </cell>
          <cell r="O710">
            <v>72755.747220855905</v>
          </cell>
          <cell r="P710">
            <v>41043.223407781501</v>
          </cell>
          <cell r="Q710">
            <v>51322.311910748896</v>
          </cell>
        </row>
        <row r="711">
          <cell r="A711" t="str">
            <v>P54754</v>
          </cell>
          <cell r="B711" t="str">
            <v>sp|P54754|EPHB3_MOUSE</v>
          </cell>
          <cell r="C711">
            <v>140507.610203441</v>
          </cell>
          <cell r="D711">
            <v>136101.093451925</v>
          </cell>
          <cell r="E711">
            <v>144073.94251361399</v>
          </cell>
          <cell r="F711">
            <v>148722.727198457</v>
          </cell>
          <cell r="G711">
            <v>135012.76587062201</v>
          </cell>
          <cell r="H711">
            <v>27116.7926839336</v>
          </cell>
          <cell r="I711">
            <v>174038.996947051</v>
          </cell>
          <cell r="J711">
            <v>127601.202536767</v>
          </cell>
          <cell r="K711">
            <v>55532.471699699301</v>
          </cell>
          <cell r="L711">
            <v>150037.95002119499</v>
          </cell>
          <cell r="M711">
            <v>62011.305718846103</v>
          </cell>
          <cell r="N711">
            <v>190002.45032980299</v>
          </cell>
          <cell r="O711">
            <v>184873.04717621501</v>
          </cell>
          <cell r="P711">
            <v>162690.185675635</v>
          </cell>
          <cell r="Q711">
            <v>133902.71256029801</v>
          </cell>
        </row>
        <row r="712">
          <cell r="A712" t="str">
            <v>P54775</v>
          </cell>
          <cell r="B712" t="str">
            <v>sp|P54775|PRS6B_MOUSE</v>
          </cell>
          <cell r="C712">
            <v>237128.250072189</v>
          </cell>
          <cell r="D712">
            <v>214325.859805463</v>
          </cell>
          <cell r="E712">
            <v>277677.25962052098</v>
          </cell>
          <cell r="F712">
            <v>283869.85039368499</v>
          </cell>
          <cell r="G712">
            <v>282055.51553405903</v>
          </cell>
          <cell r="H712">
            <v>278271.76514638303</v>
          </cell>
          <cell r="I712">
            <v>223056.55061668</v>
          </cell>
          <cell r="J712">
            <v>301882.73381439899</v>
          </cell>
          <cell r="K712">
            <v>302707.07020442601</v>
          </cell>
          <cell r="L712">
            <v>209093.530054237</v>
          </cell>
          <cell r="M712">
            <v>303683.520991728</v>
          </cell>
          <cell r="N712">
            <v>289896.10688408703</v>
          </cell>
          <cell r="O712">
            <v>313238.03831722098</v>
          </cell>
          <cell r="P712">
            <v>290784.26249427802</v>
          </cell>
          <cell r="Q712">
            <v>235389.68946889701</v>
          </cell>
        </row>
        <row r="713">
          <cell r="A713" t="str">
            <v>P54822</v>
          </cell>
          <cell r="B713" t="str">
            <v>sp|P54822|PUR8_MOUSE</v>
          </cell>
          <cell r="C713">
            <v>230363.92592180899</v>
          </cell>
          <cell r="D713">
            <v>234582.53012087199</v>
          </cell>
          <cell r="E713">
            <v>216737.30224675901</v>
          </cell>
          <cell r="F713">
            <v>299092.96345657</v>
          </cell>
          <cell r="G713">
            <v>250658.48552756099</v>
          </cell>
          <cell r="H713">
            <v>190276.45808348001</v>
          </cell>
          <cell r="I713">
            <v>287083.68091225898</v>
          </cell>
          <cell r="J713">
            <v>227051.342991093</v>
          </cell>
          <cell r="K713">
            <v>171896.47550443499</v>
          </cell>
          <cell r="L713">
            <v>288080.50413133198</v>
          </cell>
          <cell r="M713">
            <v>264821.25798685203</v>
          </cell>
          <cell r="N713">
            <v>378544.46993963799</v>
          </cell>
          <cell r="O713">
            <v>343598.55810911499</v>
          </cell>
          <cell r="P713">
            <v>243876.28796174799</v>
          </cell>
          <cell r="Q713">
            <v>282823.70891969802</v>
          </cell>
        </row>
        <row r="714">
          <cell r="A714" t="str">
            <v>P54823</v>
          </cell>
          <cell r="B714" t="str">
            <v>sp|P54823|DDX6_MOUSE</v>
          </cell>
          <cell r="C714">
            <v>212632.00210489301</v>
          </cell>
          <cell r="D714">
            <v>242444.391071358</v>
          </cell>
          <cell r="E714">
            <v>193611.212779592</v>
          </cell>
          <cell r="F714">
            <v>206365.731591396</v>
          </cell>
          <cell r="G714">
            <v>244676.451931105</v>
          </cell>
          <cell r="H714">
            <v>269066.80657854798</v>
          </cell>
          <cell r="I714">
            <v>250465.133975701</v>
          </cell>
          <cell r="J714">
            <v>185192.038386798</v>
          </cell>
          <cell r="K714">
            <v>255648.92669687001</v>
          </cell>
          <cell r="L714">
            <v>276831.91674243199</v>
          </cell>
          <cell r="M714">
            <v>263789.53012810397</v>
          </cell>
          <cell r="N714">
            <v>267449.80767452501</v>
          </cell>
          <cell r="O714">
            <v>261068.052507794</v>
          </cell>
          <cell r="P714">
            <v>204279.285337746</v>
          </cell>
          <cell r="Q714">
            <v>220735.78360954701</v>
          </cell>
        </row>
        <row r="715">
          <cell r="A715" t="str">
            <v>P54869</v>
          </cell>
          <cell r="B715" t="str">
            <v>sp|P54869|HMCS2_MOUSE</v>
          </cell>
          <cell r="C715">
            <v>43714.127973223302</v>
          </cell>
          <cell r="D715">
            <v>24163.0913157799</v>
          </cell>
          <cell r="E715">
            <v>38712.629538143097</v>
          </cell>
          <cell r="F715">
            <v>21516.242397665799</v>
          </cell>
          <cell r="G715">
            <v>28898.819240549401</v>
          </cell>
          <cell r="H715">
            <v>52031.445930551199</v>
          </cell>
          <cell r="I715">
            <v>25068.6221581957</v>
          </cell>
          <cell r="J715">
            <v>60574.692527412502</v>
          </cell>
          <cell r="K715">
            <v>46184.262484164297</v>
          </cell>
          <cell r="L715">
            <v>26410.067720086699</v>
          </cell>
          <cell r="M715">
            <v>21234.799771765702</v>
          </cell>
          <cell r="N715">
            <v>36483.5634051792</v>
          </cell>
          <cell r="O715">
            <v>46358.314129219703</v>
          </cell>
          <cell r="P715">
            <v>32827.939140880102</v>
          </cell>
          <cell r="Q715">
            <v>4914.4309446323005</v>
          </cell>
        </row>
        <row r="716">
          <cell r="A716" t="str">
            <v>P54923</v>
          </cell>
          <cell r="B716" t="str">
            <v>sp|P54923|ADPRH_MOUSE</v>
          </cell>
          <cell r="C716">
            <v>74702.083894546799</v>
          </cell>
          <cell r="D716">
            <v>67550.825518353202</v>
          </cell>
          <cell r="E716">
            <v>110159.16291683</v>
          </cell>
          <cell r="F716">
            <v>99483.195629842405</v>
          </cell>
          <cell r="G716">
            <v>86857.947305129201</v>
          </cell>
          <cell r="H716">
            <v>96874.783612901796</v>
          </cell>
          <cell r="I716">
            <v>112700.997248981</v>
          </cell>
          <cell r="J716">
            <v>80751.633827686397</v>
          </cell>
          <cell r="K716">
            <v>93918.901556377794</v>
          </cell>
          <cell r="L716">
            <v>64909.684502041302</v>
          </cell>
          <cell r="M716">
            <v>67754.229452606305</v>
          </cell>
          <cell r="N716">
            <v>94594.748657763106</v>
          </cell>
          <cell r="O716">
            <v>71147.757437951499</v>
          </cell>
          <cell r="P716">
            <v>101248.925075672</v>
          </cell>
          <cell r="Q716">
            <v>91378.455851467399</v>
          </cell>
        </row>
        <row r="717">
          <cell r="A717" t="str">
            <v>P55012</v>
          </cell>
          <cell r="B717" t="str">
            <v>sp|P55012|S12A2_MOUSE</v>
          </cell>
          <cell r="C717">
            <v>614751.09728386195</v>
          </cell>
          <cell r="D717">
            <v>679601.184280355</v>
          </cell>
          <cell r="E717">
            <v>809102.38452578604</v>
          </cell>
          <cell r="F717">
            <v>511618.00260387402</v>
          </cell>
          <cell r="G717">
            <v>481729.137079501</v>
          </cell>
          <cell r="H717">
            <v>565381.66167884402</v>
          </cell>
          <cell r="I717">
            <v>728821.80086865404</v>
          </cell>
          <cell r="J717">
            <v>577688.95408222103</v>
          </cell>
          <cell r="K717">
            <v>567610.86713038804</v>
          </cell>
          <cell r="L717">
            <v>680526.60732741898</v>
          </cell>
          <cell r="M717">
            <v>736983.06286900898</v>
          </cell>
          <cell r="N717">
            <v>849930.46051421505</v>
          </cell>
          <cell r="O717">
            <v>583633.74352007301</v>
          </cell>
          <cell r="P717">
            <v>569568.73956599005</v>
          </cell>
          <cell r="Q717">
            <v>767660.46152508399</v>
          </cell>
        </row>
        <row r="718">
          <cell r="A718" t="str">
            <v>P55065</v>
          </cell>
          <cell r="B718" t="str">
            <v>sp|P55065|PLTP_MOUSE</v>
          </cell>
          <cell r="C718">
            <v>56268.6405293957</v>
          </cell>
          <cell r="D718">
            <v>61983.654641713998</v>
          </cell>
          <cell r="E718">
            <v>26495.584633995699</v>
          </cell>
          <cell r="F718">
            <v>47404.812830511401</v>
          </cell>
          <cell r="G718">
            <v>11478.8975060305</v>
          </cell>
          <cell r="H718">
            <v>87090.655837879807</v>
          </cell>
          <cell r="I718">
            <v>40309.730441747997</v>
          </cell>
          <cell r="J718">
            <v>5829.4896350501203</v>
          </cell>
          <cell r="K718">
            <v>4021.7930252117199</v>
          </cell>
          <cell r="L718">
            <v>109328.34228039801</v>
          </cell>
          <cell r="M718">
            <v>3625.9873812608798</v>
          </cell>
          <cell r="N718">
            <v>12343.444530688401</v>
          </cell>
          <cell r="O718">
            <v>84418.283712564793</v>
          </cell>
          <cell r="P718">
            <v>34451.530200151297</v>
          </cell>
          <cell r="Q718">
            <v>50734.324273967897</v>
          </cell>
        </row>
        <row r="719">
          <cell r="A719" t="str">
            <v>P55066</v>
          </cell>
          <cell r="B719" t="str">
            <v>sp|P55066|NCAN_MOUSE</v>
          </cell>
          <cell r="C719">
            <v>6316702.3648004998</v>
          </cell>
          <cell r="D719">
            <v>5317071.4134704303</v>
          </cell>
          <cell r="E719">
            <v>5845738.57123107</v>
          </cell>
          <cell r="F719">
            <v>6246505.2007887401</v>
          </cell>
          <cell r="G719">
            <v>5933963.0388314202</v>
          </cell>
          <cell r="H719">
            <v>6248232.1690679099</v>
          </cell>
          <cell r="I719">
            <v>6198900.88708496</v>
          </cell>
          <cell r="J719">
            <v>5670609.6883050296</v>
          </cell>
          <cell r="K719">
            <v>6693731.53815825</v>
          </cell>
          <cell r="L719">
            <v>5870074.1183848698</v>
          </cell>
          <cell r="M719">
            <v>5933266.3145292597</v>
          </cell>
          <cell r="N719">
            <v>6671093.3296618899</v>
          </cell>
          <cell r="O719">
            <v>6428139.1405367302</v>
          </cell>
          <cell r="P719">
            <v>7936240.8867054703</v>
          </cell>
          <cell r="Q719">
            <v>6566785.1446401896</v>
          </cell>
        </row>
        <row r="720">
          <cell r="A720" t="str">
            <v>P55088</v>
          </cell>
          <cell r="B720" t="str">
            <v>sp|P55088|AQP4_MOUSE</v>
          </cell>
          <cell r="C720">
            <v>72733.311748481894</v>
          </cell>
          <cell r="D720">
            <v>41256.128217172802</v>
          </cell>
          <cell r="E720">
            <v>30882.255359944302</v>
          </cell>
          <cell r="F720">
            <v>69409.306256956203</v>
          </cell>
          <cell r="G720">
            <v>37630.340427778698</v>
          </cell>
          <cell r="H720">
            <v>73485.300935748397</v>
          </cell>
          <cell r="I720">
            <v>35925.121291432799</v>
          </cell>
          <cell r="J720">
            <v>31221.1236979477</v>
          </cell>
          <cell r="K720">
            <v>77572.328452034199</v>
          </cell>
          <cell r="L720">
            <v>235614.02332385801</v>
          </cell>
          <cell r="M720">
            <v>228763.070854199</v>
          </cell>
          <cell r="N720">
            <v>81899.678525201802</v>
          </cell>
          <cell r="O720">
            <v>136550.31436535099</v>
          </cell>
          <cell r="P720">
            <v>37718.591597030201</v>
          </cell>
          <cell r="Q720">
            <v>231672.123221052</v>
          </cell>
        </row>
        <row r="721">
          <cell r="A721" t="str">
            <v>P55096</v>
          </cell>
          <cell r="B721" t="str">
            <v>sp|P55096|ABCD3_MOUSE</v>
          </cell>
          <cell r="C721">
            <v>29225.7971743444</v>
          </cell>
          <cell r="D721">
            <v>10466.041791887401</v>
          </cell>
          <cell r="E721">
            <v>1587.9766189908801</v>
          </cell>
          <cell r="F721">
            <v>4814.7889657771602</v>
          </cell>
          <cell r="G721">
            <v>4683.1058724539098</v>
          </cell>
          <cell r="H721">
            <v>17804.193415303202</v>
          </cell>
          <cell r="I721">
            <v>7026.0492858104399</v>
          </cell>
          <cell r="J721">
            <v>4787.7642875267202</v>
          </cell>
          <cell r="K721">
            <v>1001.08814198225</v>
          </cell>
          <cell r="L721">
            <v>11713.786605167499</v>
          </cell>
          <cell r="M721">
            <v>13342.728937702601</v>
          </cell>
          <cell r="N721">
            <v>3220.3852694800898</v>
          </cell>
          <cell r="O721">
            <v>4136.7280569451696</v>
          </cell>
          <cell r="P721">
            <v>19633.659338172401</v>
          </cell>
          <cell r="Q721">
            <v>43233.853900258997</v>
          </cell>
        </row>
        <row r="722">
          <cell r="A722" t="str">
            <v>P55200</v>
          </cell>
          <cell r="B722" t="str">
            <v>sp|P55200|KMT2A_MOUSE</v>
          </cell>
          <cell r="C722">
            <v>12689.803100277701</v>
          </cell>
          <cell r="D722">
            <v>451041.83291732601</v>
          </cell>
          <cell r="E722">
            <v>138652.90422539899</v>
          </cell>
          <cell r="F722">
            <v>16325.959227985701</v>
          </cell>
          <cell r="G722">
            <v>81149.313315470703</v>
          </cell>
          <cell r="H722">
            <v>12880.8040153292</v>
          </cell>
          <cell r="I722">
            <v>77184.5700280007</v>
          </cell>
          <cell r="J722">
            <v>10875.486442165</v>
          </cell>
          <cell r="K722">
            <v>52929.477744967997</v>
          </cell>
          <cell r="L722">
            <v>19570.000031412699</v>
          </cell>
          <cell r="M722">
            <v>7635.9457980642901</v>
          </cell>
          <cell r="N722">
            <v>335427.62205785501</v>
          </cell>
          <cell r="O722">
            <v>13074.2707966815</v>
          </cell>
          <cell r="P722">
            <v>14460.554421180699</v>
          </cell>
          <cell r="Q722">
            <v>44545.912059802104</v>
          </cell>
        </row>
        <row r="723">
          <cell r="A723" t="str">
            <v>P55264</v>
          </cell>
          <cell r="B723" t="str">
            <v>sp|P55264|ADK_MOUSE</v>
          </cell>
          <cell r="C723">
            <v>160323.57624801801</v>
          </cell>
          <cell r="D723">
            <v>149027.10503603</v>
          </cell>
          <cell r="E723">
            <v>227970.840004319</v>
          </cell>
          <cell r="F723">
            <v>258217.941663106</v>
          </cell>
          <cell r="G723">
            <v>198278.86309477099</v>
          </cell>
          <cell r="H723">
            <v>156008.907026236</v>
          </cell>
          <cell r="I723">
            <v>186748.36330447701</v>
          </cell>
          <cell r="J723">
            <v>180970.25185163401</v>
          </cell>
          <cell r="K723">
            <v>225284.90092018701</v>
          </cell>
          <cell r="L723">
            <v>140355.430587018</v>
          </cell>
          <cell r="M723">
            <v>145119.36338809601</v>
          </cell>
          <cell r="N723">
            <v>215859.67989332101</v>
          </cell>
          <cell r="O723">
            <v>189990.35473841001</v>
          </cell>
          <cell r="P723">
            <v>206277.48378333301</v>
          </cell>
          <cell r="Q723">
            <v>96110.088825014696</v>
          </cell>
        </row>
        <row r="724">
          <cell r="A724" t="str">
            <v>P55288</v>
          </cell>
          <cell r="B724" t="str">
            <v>sp|P55288|CAD11_MOUSE</v>
          </cell>
          <cell r="C724">
            <v>22579.157336140099</v>
          </cell>
          <cell r="D724">
            <v>30985.883971687501</v>
          </cell>
          <cell r="E724">
            <v>51020.068027139198</v>
          </cell>
          <cell r="F724">
            <v>6315.1325069581999</v>
          </cell>
          <cell r="G724">
            <v>36687.907481964001</v>
          </cell>
          <cell r="H724">
            <v>9588.4551378042106</v>
          </cell>
          <cell r="I724">
            <v>25119.784921555001</v>
          </cell>
          <cell r="J724">
            <v>12898.9925131994</v>
          </cell>
          <cell r="K724">
            <v>45812.820967145599</v>
          </cell>
          <cell r="L724">
            <v>4863.84986142863</v>
          </cell>
          <cell r="M724">
            <v>43489.0880750426</v>
          </cell>
          <cell r="N724">
            <v>4779.8934320521303</v>
          </cell>
          <cell r="O724">
            <v>57999.993688081799</v>
          </cell>
          <cell r="P724">
            <v>8182.7549980794902</v>
          </cell>
          <cell r="Q724">
            <v>23052.106628576999</v>
          </cell>
        </row>
        <row r="725">
          <cell r="A725" t="str">
            <v>P55302</v>
          </cell>
          <cell r="B725" t="str">
            <v>sp|P55302|AMRP_MOUSE</v>
          </cell>
          <cell r="C725">
            <v>199252.464485239</v>
          </cell>
          <cell r="D725">
            <v>113731.09970796399</v>
          </cell>
          <cell r="E725">
            <v>152075.49491194999</v>
          </cell>
          <cell r="F725">
            <v>178358.093449443</v>
          </cell>
          <cell r="G725">
            <v>145311.37515491701</v>
          </cell>
          <cell r="H725">
            <v>246904.75201638599</v>
          </cell>
          <cell r="I725">
            <v>126362.79901589001</v>
          </cell>
          <cell r="J725">
            <v>148100.57076830699</v>
          </cell>
          <cell r="K725">
            <v>117318.361071391</v>
          </cell>
          <cell r="L725">
            <v>359934.63028649503</v>
          </cell>
          <cell r="M725">
            <v>187259.51823931301</v>
          </cell>
          <cell r="N725">
            <v>95108.308683625102</v>
          </cell>
          <cell r="O725">
            <v>332830.09337257699</v>
          </cell>
          <cell r="P725">
            <v>117264.758092556</v>
          </cell>
          <cell r="Q725">
            <v>311065.70730846998</v>
          </cell>
        </row>
        <row r="726">
          <cell r="A726" t="str">
            <v>P55821</v>
          </cell>
          <cell r="B726" t="str">
            <v>sp|P55821|STMN2_MOUSE</v>
          </cell>
          <cell r="C726">
            <v>537311.87878765503</v>
          </cell>
          <cell r="D726">
            <v>480638.21107597603</v>
          </cell>
          <cell r="E726">
            <v>515542.42594766</v>
          </cell>
          <cell r="F726">
            <v>530308.15108549304</v>
          </cell>
          <cell r="G726">
            <v>511474.22930234799</v>
          </cell>
          <cell r="H726">
            <v>479483.40415422799</v>
          </cell>
          <cell r="I726">
            <v>520320.23149109102</v>
          </cell>
          <cell r="J726">
            <v>567513.00675662595</v>
          </cell>
          <cell r="K726">
            <v>567851.66007552797</v>
          </cell>
          <cell r="L726">
            <v>547751.53787524102</v>
          </cell>
          <cell r="M726">
            <v>486662.57916708</v>
          </cell>
          <cell r="N726">
            <v>584564.39106254396</v>
          </cell>
          <cell r="O726">
            <v>530531.45269435795</v>
          </cell>
          <cell r="P726">
            <v>606503.10547914205</v>
          </cell>
          <cell r="Q726">
            <v>423199.08435882698</v>
          </cell>
        </row>
        <row r="727">
          <cell r="A727" t="str">
            <v>P56135</v>
          </cell>
          <cell r="B727" t="str">
            <v>sp|P56135|ATPK_MOUSE</v>
          </cell>
          <cell r="C727">
            <v>1738577.93546984</v>
          </cell>
          <cell r="D727">
            <v>1192595.69631492</v>
          </cell>
          <cell r="E727">
            <v>726357.86458191101</v>
          </cell>
          <cell r="F727">
            <v>1217308.82690555</v>
          </cell>
          <cell r="G727">
            <v>1121291.80868376</v>
          </cell>
          <cell r="H727">
            <v>1722097.0525851599</v>
          </cell>
          <cell r="I727">
            <v>1435137.2606808699</v>
          </cell>
          <cell r="J727">
            <v>1389490.4590938</v>
          </cell>
          <cell r="K727">
            <v>1197633.47440062</v>
          </cell>
          <cell r="L727">
            <v>1537887.1905779799</v>
          </cell>
          <cell r="M727">
            <v>1525790.2236333</v>
          </cell>
          <cell r="N727">
            <v>1829237.0650101299</v>
          </cell>
          <cell r="O727">
            <v>1952009.0814034101</v>
          </cell>
          <cell r="P727">
            <v>2026791.19588616</v>
          </cell>
          <cell r="Q727">
            <v>2237185.04194145</v>
          </cell>
        </row>
        <row r="728">
          <cell r="A728" t="str">
            <v>P56371</v>
          </cell>
          <cell r="B728" t="str">
            <v>sp|P56371|RAB4A_MOUSE</v>
          </cell>
          <cell r="C728">
            <v>293343.91823749902</v>
          </cell>
          <cell r="D728">
            <v>270180.80397063203</v>
          </cell>
          <cell r="E728">
            <v>159186.19943498299</v>
          </cell>
          <cell r="F728">
            <v>336251.99647344701</v>
          </cell>
          <cell r="G728">
            <v>282326.115516786</v>
          </cell>
          <cell r="H728">
            <v>340268.98302093399</v>
          </cell>
          <cell r="I728">
            <v>321493.11715530802</v>
          </cell>
          <cell r="J728">
            <v>265770.24419587501</v>
          </cell>
          <cell r="K728">
            <v>333176.03852793801</v>
          </cell>
          <cell r="L728">
            <v>326471.04582245002</v>
          </cell>
          <cell r="M728">
            <v>211342.68521245901</v>
          </cell>
          <cell r="N728">
            <v>348446.91415868897</v>
          </cell>
          <cell r="O728">
            <v>337943.02695043501</v>
          </cell>
          <cell r="P728">
            <v>323664.767627717</v>
          </cell>
          <cell r="Q728">
            <v>219341.74907991401</v>
          </cell>
        </row>
        <row r="729">
          <cell r="A729" t="str">
            <v>P56375</v>
          </cell>
          <cell r="B729" t="str">
            <v>sp|P56375|ACYP2_MOUSE</v>
          </cell>
          <cell r="C729">
            <v>155386.089493968</v>
          </cell>
          <cell r="D729">
            <v>260096.77276675301</v>
          </cell>
          <cell r="E729">
            <v>287313.38086622697</v>
          </cell>
          <cell r="F729">
            <v>297870.919488221</v>
          </cell>
          <cell r="G729">
            <v>221176.95688712801</v>
          </cell>
          <cell r="H729">
            <v>236344.19114930701</v>
          </cell>
          <cell r="I729">
            <v>217790.78984625801</v>
          </cell>
          <cell r="J729">
            <v>272081.32083406602</v>
          </cell>
          <cell r="K729">
            <v>225811.40435750599</v>
          </cell>
          <cell r="L729">
            <v>228846.98808851599</v>
          </cell>
          <cell r="M729">
            <v>305969.60879997199</v>
          </cell>
          <cell r="N729">
            <v>215312.437072342</v>
          </cell>
          <cell r="O729">
            <v>266992.44439187797</v>
          </cell>
          <cell r="P729">
            <v>202054.079158707</v>
          </cell>
          <cell r="Q729">
            <v>255291.82215134701</v>
          </cell>
        </row>
        <row r="730">
          <cell r="A730" t="str">
            <v>P56376</v>
          </cell>
          <cell r="B730" t="str">
            <v>sp|P56376|ACYP1_MOUSE</v>
          </cell>
          <cell r="C730">
            <v>469135.91421039001</v>
          </cell>
          <cell r="D730">
            <v>430646.83572243497</v>
          </cell>
          <cell r="E730">
            <v>371561.70230203599</v>
          </cell>
          <cell r="F730">
            <v>471536.40461510699</v>
          </cell>
          <cell r="G730">
            <v>490266.82079920499</v>
          </cell>
          <cell r="H730">
            <v>387141.95722618699</v>
          </cell>
          <cell r="I730">
            <v>442397.072137437</v>
          </cell>
          <cell r="J730">
            <v>433404.55500751402</v>
          </cell>
          <cell r="K730">
            <v>445615.175510965</v>
          </cell>
          <cell r="L730">
            <v>418192.90184548497</v>
          </cell>
          <cell r="M730">
            <v>388102.95892940601</v>
          </cell>
          <cell r="N730">
            <v>522331.39983267902</v>
          </cell>
          <cell r="O730">
            <v>418589.29163563199</v>
          </cell>
          <cell r="P730">
            <v>502622.19271920301</v>
          </cell>
          <cell r="Q730">
            <v>481884.837438174</v>
          </cell>
        </row>
        <row r="731">
          <cell r="A731" t="str">
            <v>P56380</v>
          </cell>
          <cell r="B731" t="str">
            <v>sp|P56380|AP4A_MOUSE</v>
          </cell>
          <cell r="C731">
            <v>102621.652618757</v>
          </cell>
          <cell r="D731">
            <v>145304.559161835</v>
          </cell>
          <cell r="E731">
            <v>122911.188710687</v>
          </cell>
          <cell r="F731">
            <v>100899.990234046</v>
          </cell>
          <cell r="G731">
            <v>248455.02695221</v>
          </cell>
          <cell r="H731">
            <v>182462.57790616501</v>
          </cell>
          <cell r="I731">
            <v>51037.355018027702</v>
          </cell>
          <cell r="J731">
            <v>112878.96468418201</v>
          </cell>
          <cell r="K731">
            <v>63901.729756037901</v>
          </cell>
          <cell r="L731">
            <v>176384.886694013</v>
          </cell>
          <cell r="M731">
            <v>117602.41692591101</v>
          </cell>
          <cell r="N731">
            <v>167419.53490362799</v>
          </cell>
          <cell r="O731">
            <v>123839.573058173</v>
          </cell>
          <cell r="P731">
            <v>93275.279695283301</v>
          </cell>
          <cell r="Q731">
            <v>11235.270387299601</v>
          </cell>
        </row>
        <row r="732">
          <cell r="A732" t="str">
            <v>P56382</v>
          </cell>
          <cell r="B732" t="str">
            <v>sp|P56382|ATP5E_MOUSE</v>
          </cell>
          <cell r="C732">
            <v>3796760.5762994299</v>
          </cell>
          <cell r="D732">
            <v>2806783.6595306299</v>
          </cell>
          <cell r="E732">
            <v>2945328.9664872801</v>
          </cell>
          <cell r="F732">
            <v>3521152.3811368402</v>
          </cell>
          <cell r="G732">
            <v>3243095.8884216398</v>
          </cell>
          <cell r="H732">
            <v>3640990.1358771599</v>
          </cell>
          <cell r="I732">
            <v>3221943.6044000601</v>
          </cell>
          <cell r="J732">
            <v>3009128.54328033</v>
          </cell>
          <cell r="K732">
            <v>3088131.5287306602</v>
          </cell>
          <cell r="L732">
            <v>2850358.34196313</v>
          </cell>
          <cell r="M732">
            <v>2994529.2128854501</v>
          </cell>
          <cell r="N732">
            <v>3302230.5811176398</v>
          </cell>
          <cell r="O732">
            <v>3474347.2778930701</v>
          </cell>
          <cell r="P732">
            <v>3624291.3524298598</v>
          </cell>
          <cell r="Q732">
            <v>3240159.09125952</v>
          </cell>
        </row>
        <row r="733">
          <cell r="A733" t="str">
            <v>P56387</v>
          </cell>
          <cell r="B733" t="str">
            <v>sp|P56387|DYLT3_MOUSE</v>
          </cell>
          <cell r="C733">
            <v>135802.148054875</v>
          </cell>
          <cell r="D733">
            <v>130902.96384269799</v>
          </cell>
          <cell r="E733">
            <v>101256.908654272</v>
          </cell>
          <cell r="F733">
            <v>108849.963039118</v>
          </cell>
          <cell r="G733">
            <v>139253.26207504899</v>
          </cell>
          <cell r="H733">
            <v>136839.522399373</v>
          </cell>
          <cell r="I733">
            <v>117335.295338146</v>
          </cell>
          <cell r="J733">
            <v>133877.04671427401</v>
          </cell>
          <cell r="K733">
            <v>163465.373532428</v>
          </cell>
          <cell r="L733">
            <v>145579.61720818901</v>
          </cell>
          <cell r="M733">
            <v>133688.08412523201</v>
          </cell>
          <cell r="N733">
            <v>179737.52588916899</v>
          </cell>
          <cell r="O733">
            <v>222836.16857153099</v>
          </cell>
          <cell r="P733">
            <v>134626.202056423</v>
          </cell>
          <cell r="Q733">
            <v>133921.563911859</v>
          </cell>
        </row>
        <row r="734">
          <cell r="A734" t="str">
            <v>P56391</v>
          </cell>
          <cell r="B734" t="str">
            <v>sp|P56391|CX6B1_MOUSE</v>
          </cell>
          <cell r="C734">
            <v>3817000.2517717001</v>
          </cell>
          <cell r="D734">
            <v>5416503.2774864295</v>
          </cell>
          <cell r="E734">
            <v>5921430.3239673804</v>
          </cell>
          <cell r="F734">
            <v>5135041.7173002604</v>
          </cell>
          <cell r="G734">
            <v>5161616.6119871801</v>
          </cell>
          <cell r="H734">
            <v>5431503.1890098704</v>
          </cell>
          <cell r="I734">
            <v>3965051.8407285898</v>
          </cell>
          <cell r="J734">
            <v>4189913.87660746</v>
          </cell>
          <cell r="K734">
            <v>3657745.92262448</v>
          </cell>
          <cell r="L734">
            <v>4767171.2468659896</v>
          </cell>
          <cell r="M734">
            <v>5217033.3003201596</v>
          </cell>
          <cell r="N734">
            <v>5093203.4569906099</v>
          </cell>
          <cell r="O734">
            <v>4266830.2600100497</v>
          </cell>
          <cell r="P734">
            <v>4965358.7493190803</v>
          </cell>
          <cell r="Q734">
            <v>4402863.2707636897</v>
          </cell>
        </row>
        <row r="735">
          <cell r="A735" t="str">
            <v>P56394</v>
          </cell>
          <cell r="B735" t="str">
            <v>sp|P56394|COX17_MOUSE</v>
          </cell>
          <cell r="C735">
            <v>29369.771460034099</v>
          </cell>
          <cell r="D735">
            <v>26062.609109363701</v>
          </cell>
          <cell r="E735">
            <v>39977.423804147598</v>
          </cell>
          <cell r="F735">
            <v>23341.3611415583</v>
          </cell>
          <cell r="G735">
            <v>29577.363155430401</v>
          </cell>
          <cell r="H735">
            <v>19024.944860107</v>
          </cell>
          <cell r="I735">
            <v>88794.634832408497</v>
          </cell>
          <cell r="J735">
            <v>40636.418204115696</v>
          </cell>
          <cell r="K735">
            <v>31963.7232715998</v>
          </cell>
          <cell r="L735">
            <v>48581.586226907901</v>
          </cell>
          <cell r="M735">
            <v>15198.8742760757</v>
          </cell>
          <cell r="N735">
            <v>63975.144807504097</v>
          </cell>
          <cell r="O735">
            <v>39512.031622443101</v>
          </cell>
          <cell r="P735">
            <v>21342.364523095399</v>
          </cell>
          <cell r="Q735">
            <v>135137.72660917701</v>
          </cell>
        </row>
        <row r="736">
          <cell r="A736" t="str">
            <v>P56395</v>
          </cell>
          <cell r="B736" t="str">
            <v>sp|P56395|CYB5_MOUSE</v>
          </cell>
          <cell r="C736">
            <v>160837.93379239901</v>
          </cell>
          <cell r="D736">
            <v>87875.954674012406</v>
          </cell>
          <cell r="E736">
            <v>62452.700398047797</v>
          </cell>
          <cell r="F736">
            <v>79250.204891165704</v>
          </cell>
          <cell r="G736">
            <v>80278.936658495295</v>
          </cell>
          <cell r="H736">
            <v>91832.590094253697</v>
          </cell>
          <cell r="I736">
            <v>79394.379011180703</v>
          </cell>
          <cell r="J736">
            <v>118073.224418137</v>
          </cell>
          <cell r="K736">
            <v>110432.511563776</v>
          </cell>
          <cell r="L736">
            <v>78686.484944845797</v>
          </cell>
          <cell r="M736">
            <v>65895.737031280703</v>
          </cell>
          <cell r="N736">
            <v>87270.9502660328</v>
          </cell>
          <cell r="O736">
            <v>57337.126526919899</v>
          </cell>
          <cell r="P736">
            <v>101800.847959619</v>
          </cell>
          <cell r="Q736">
            <v>69335.944106115494</v>
          </cell>
        </row>
        <row r="737">
          <cell r="A737" t="str">
            <v>P56399</v>
          </cell>
          <cell r="B737" t="str">
            <v>sp|P56399|UBP5_MOUSE</v>
          </cell>
          <cell r="C737">
            <v>3487312.7868055198</v>
          </cell>
          <cell r="D737">
            <v>3916335.0323688202</v>
          </cell>
          <cell r="E737">
            <v>3816250.7569834599</v>
          </cell>
          <cell r="F737">
            <v>3571788.7366883298</v>
          </cell>
          <cell r="G737">
            <v>3800127.5831089602</v>
          </cell>
          <cell r="H737">
            <v>4080720.7656617202</v>
          </cell>
          <cell r="I737">
            <v>3964236.8216874702</v>
          </cell>
          <cell r="J737">
            <v>3881354.71859759</v>
          </cell>
          <cell r="K737">
            <v>3711541.7031015698</v>
          </cell>
          <cell r="L737">
            <v>4112340.7042612499</v>
          </cell>
          <cell r="M737">
            <v>3963553.815959</v>
          </cell>
          <cell r="N737">
            <v>4175428.3778561298</v>
          </cell>
          <cell r="O737">
            <v>3967163.8558480199</v>
          </cell>
          <cell r="P737">
            <v>3776853.36338975</v>
          </cell>
          <cell r="Q737">
            <v>4035000.7624259498</v>
          </cell>
        </row>
        <row r="738">
          <cell r="A738" t="str">
            <v>P56480</v>
          </cell>
          <cell r="B738" t="str">
            <v>sp|P56480|ATPB_MOUSE</v>
          </cell>
          <cell r="C738">
            <v>68757413.050247297</v>
          </cell>
          <cell r="D738">
            <v>66438046.847103298</v>
          </cell>
          <cell r="E738">
            <v>69311755.557275206</v>
          </cell>
          <cell r="F738">
            <v>69522202.131828696</v>
          </cell>
          <cell r="G738">
            <v>64745553.936356001</v>
          </cell>
          <cell r="H738">
            <v>63709414.294656999</v>
          </cell>
          <cell r="I738">
            <v>66140245.577202201</v>
          </cell>
          <cell r="J738">
            <v>67745581.162039399</v>
          </cell>
          <cell r="K738">
            <v>65136911.7166785</v>
          </cell>
          <cell r="L738">
            <v>62042946.651883997</v>
          </cell>
          <cell r="M738">
            <v>61539758.7645946</v>
          </cell>
          <cell r="N738">
            <v>60842022.6545913</v>
          </cell>
          <cell r="O738">
            <v>61842958.7512732</v>
          </cell>
          <cell r="P738">
            <v>68296234.399464607</v>
          </cell>
          <cell r="Q738">
            <v>66151310.371566601</v>
          </cell>
        </row>
        <row r="739">
          <cell r="A739" t="str">
            <v>P56546</v>
          </cell>
          <cell r="B739" t="str">
            <v>sp|P56546|CTBP2_MOUSE</v>
          </cell>
          <cell r="C739">
            <v>469755.31743241701</v>
          </cell>
          <cell r="D739">
            <v>522037.297306191</v>
          </cell>
          <cell r="E739">
            <v>551107.53997840302</v>
          </cell>
          <cell r="F739">
            <v>545876.62084991299</v>
          </cell>
          <cell r="G739">
            <v>474041.042049337</v>
          </cell>
          <cell r="H739">
            <v>573377.83440317505</v>
          </cell>
          <cell r="I739">
            <v>523602.928331742</v>
          </cell>
          <cell r="J739">
            <v>499195.68661033001</v>
          </cell>
          <cell r="K739">
            <v>495016.58450333797</v>
          </cell>
          <cell r="L739">
            <v>516070.15159590699</v>
          </cell>
          <cell r="M739">
            <v>598602.70202808699</v>
          </cell>
          <cell r="N739">
            <v>464068.98438567499</v>
          </cell>
          <cell r="O739">
            <v>443473.378702246</v>
          </cell>
          <cell r="P739">
            <v>498909.28130122501</v>
          </cell>
          <cell r="Q739">
            <v>540993.35787423304</v>
          </cell>
        </row>
        <row r="740">
          <cell r="A740" t="str">
            <v>P56564</v>
          </cell>
          <cell r="B740" t="str">
            <v>sp|P56564|EAA1_MOUSE</v>
          </cell>
          <cell r="C740">
            <v>932502.67477498401</v>
          </cell>
          <cell r="D740">
            <v>1379434.0577255699</v>
          </cell>
          <cell r="E740">
            <v>1136380.3648502401</v>
          </cell>
          <cell r="F740">
            <v>1000158.34924214</v>
          </cell>
          <cell r="G740">
            <v>924696.39637937001</v>
          </cell>
          <cell r="H740">
            <v>835269.10688715195</v>
          </cell>
          <cell r="I740">
            <v>832427.51705489203</v>
          </cell>
          <cell r="J740">
            <v>1074344.8975854099</v>
          </cell>
          <cell r="K740">
            <v>1258055.5366382899</v>
          </cell>
          <cell r="L740">
            <v>829738.19173049298</v>
          </cell>
          <cell r="M740">
            <v>619078.968772016</v>
          </cell>
          <cell r="N740">
            <v>846744.363792788</v>
          </cell>
          <cell r="O740">
            <v>877734.829355277</v>
          </cell>
          <cell r="P740">
            <v>1084052.9757324001</v>
          </cell>
          <cell r="Q740">
            <v>1034409.72572885</v>
          </cell>
        </row>
        <row r="741">
          <cell r="A741" t="str">
            <v>P56695</v>
          </cell>
          <cell r="B741" t="str">
            <v>sp|P56695|WFS1_MOUSE</v>
          </cell>
          <cell r="C741">
            <v>521308.22233685898</v>
          </cell>
          <cell r="D741">
            <v>539718.19429219305</v>
          </cell>
          <cell r="E741">
            <v>270232.55659771903</v>
          </cell>
          <cell r="F741">
            <v>485563.75827394403</v>
          </cell>
          <cell r="G741">
            <v>510009.74808460101</v>
          </cell>
          <cell r="H741">
            <v>514579.92641090997</v>
          </cell>
          <cell r="I741">
            <v>431800.35029146698</v>
          </cell>
          <cell r="J741">
            <v>574431.17494857695</v>
          </cell>
          <cell r="K741">
            <v>370641.21344408102</v>
          </cell>
          <cell r="L741">
            <v>789793.70604292303</v>
          </cell>
          <cell r="M741">
            <v>574159.80269621196</v>
          </cell>
          <cell r="N741">
            <v>443618.86280076799</v>
          </cell>
          <cell r="O741">
            <v>654052.917281784</v>
          </cell>
          <cell r="P741">
            <v>606167.98898615001</v>
          </cell>
          <cell r="Q741">
            <v>411595.57285256201</v>
          </cell>
        </row>
        <row r="742">
          <cell r="A742" t="str">
            <v>P56812</v>
          </cell>
          <cell r="B742" t="str">
            <v>sp|P56812|PDCD5_MOUSE</v>
          </cell>
          <cell r="C742">
            <v>147117.91083694799</v>
          </cell>
          <cell r="D742">
            <v>223860.149892805</v>
          </cell>
          <cell r="E742">
            <v>159880.99545897701</v>
          </cell>
          <cell r="F742">
            <v>172297.02121941501</v>
          </cell>
          <cell r="G742">
            <v>160776.941884131</v>
          </cell>
          <cell r="H742">
            <v>121134.249498032</v>
          </cell>
          <cell r="I742">
            <v>94467.793281890306</v>
          </cell>
          <cell r="J742">
            <v>168850.79868961399</v>
          </cell>
          <cell r="K742">
            <v>174481.55797987399</v>
          </cell>
          <cell r="L742">
            <v>149186.81668926601</v>
          </cell>
          <cell r="M742">
            <v>56121.666219675397</v>
          </cell>
          <cell r="N742">
            <v>133618.444454704</v>
          </cell>
          <cell r="O742">
            <v>181416.14144425801</v>
          </cell>
          <cell r="P742">
            <v>159167.521701194</v>
          </cell>
          <cell r="Q742">
            <v>70826.524923104094</v>
          </cell>
        </row>
        <row r="743">
          <cell r="A743" t="str">
            <v>P56959</v>
          </cell>
          <cell r="B743" t="str">
            <v>sp|P56959|FUS_MOUSE</v>
          </cell>
          <cell r="C743">
            <v>92162.444049933794</v>
          </cell>
          <cell r="D743">
            <v>173670.758048805</v>
          </cell>
          <cell r="E743">
            <v>267172.28124599898</v>
          </cell>
          <cell r="F743">
            <v>191323.45894765301</v>
          </cell>
          <cell r="G743">
            <v>155213.440436907</v>
          </cell>
          <cell r="H743">
            <v>185848.67665099099</v>
          </cell>
          <cell r="I743">
            <v>198355.82153211601</v>
          </cell>
          <cell r="J743">
            <v>199593.59554116501</v>
          </cell>
          <cell r="K743">
            <v>181918.586922533</v>
          </cell>
          <cell r="L743">
            <v>112219.39212597501</v>
          </cell>
          <cell r="M743">
            <v>168369.756635792</v>
          </cell>
          <cell r="N743">
            <v>102492.55596212699</v>
          </cell>
          <cell r="O743">
            <v>110221.392837099</v>
          </cell>
          <cell r="P743">
            <v>149788.428644739</v>
          </cell>
          <cell r="Q743">
            <v>166601.850519153</v>
          </cell>
        </row>
        <row r="744">
          <cell r="A744" t="str">
            <v>P57716</v>
          </cell>
          <cell r="B744" t="str">
            <v>sp|P57716|NICA_MOUSE</v>
          </cell>
          <cell r="C744">
            <v>150113.93691240699</v>
          </cell>
          <cell r="D744">
            <v>154365.27932572999</v>
          </cell>
          <cell r="E744">
            <v>135055.05638138999</v>
          </cell>
          <cell r="F744">
            <v>128959.402171518</v>
          </cell>
          <cell r="G744">
            <v>102169.232744787</v>
          </cell>
          <cell r="H744">
            <v>190357.76813052499</v>
          </cell>
          <cell r="I744">
            <v>128860.495031039</v>
          </cell>
          <cell r="J744">
            <v>150511.26944934801</v>
          </cell>
          <cell r="K744">
            <v>147789.461004874</v>
          </cell>
          <cell r="L744">
            <v>137861.69611179599</v>
          </cell>
          <cell r="M744">
            <v>151315.47806303701</v>
          </cell>
          <cell r="N744">
            <v>137872.85720957999</v>
          </cell>
          <cell r="O744">
            <v>148116.41971636901</v>
          </cell>
          <cell r="P744">
            <v>176609.45735238201</v>
          </cell>
          <cell r="Q744">
            <v>142807.24981296601</v>
          </cell>
        </row>
        <row r="745">
          <cell r="A745" t="str">
            <v>P57722</v>
          </cell>
          <cell r="B745" t="str">
            <v>sp|P57722|PCBP3_MOUSE</v>
          </cell>
          <cell r="C745">
            <v>70115.364872186401</v>
          </cell>
          <cell r="D745">
            <v>65522.182454252899</v>
          </cell>
          <cell r="E745">
            <v>46858.411375597301</v>
          </cell>
          <cell r="F745">
            <v>55698.056847035499</v>
          </cell>
          <cell r="G745">
            <v>82239.020919949398</v>
          </cell>
          <cell r="H745">
            <v>98056.993650600096</v>
          </cell>
          <cell r="I745">
            <v>87470.507321796395</v>
          </cell>
          <cell r="J745">
            <v>81773.028230343203</v>
          </cell>
          <cell r="K745">
            <v>60282.890306804402</v>
          </cell>
          <cell r="L745">
            <v>100148.770131579</v>
          </cell>
          <cell r="M745">
            <v>96747.508656739796</v>
          </cell>
          <cell r="N745">
            <v>80710.812274624594</v>
          </cell>
          <cell r="O745">
            <v>93598.122997519793</v>
          </cell>
          <cell r="P745">
            <v>72668.653140725699</v>
          </cell>
          <cell r="Q745">
            <v>12028.395003453499</v>
          </cell>
        </row>
        <row r="746">
          <cell r="A746" t="str">
            <v>P57746</v>
          </cell>
          <cell r="B746" t="str">
            <v>sp|P57746|VATD_MOUSE</v>
          </cell>
          <cell r="C746">
            <v>1686716.46923821</v>
          </cell>
          <cell r="D746">
            <v>1602901.69136554</v>
          </cell>
          <cell r="E746">
            <v>1879277.5455134399</v>
          </cell>
          <cell r="F746">
            <v>1889249.0592772099</v>
          </cell>
          <cell r="G746">
            <v>1833602.7888462299</v>
          </cell>
          <cell r="H746">
            <v>2114048.0011769501</v>
          </cell>
          <cell r="I746">
            <v>1957571.0756496401</v>
          </cell>
          <cell r="J746">
            <v>1910856.7584705399</v>
          </cell>
          <cell r="K746">
            <v>1824383.4856660401</v>
          </cell>
          <cell r="L746">
            <v>1706129.3008637901</v>
          </cell>
          <cell r="M746">
            <v>1597900.5351797701</v>
          </cell>
          <cell r="N746">
            <v>1768244.28192243</v>
          </cell>
          <cell r="O746">
            <v>1838920.2486640699</v>
          </cell>
          <cell r="P746">
            <v>1858101.91856624</v>
          </cell>
          <cell r="Q746">
            <v>1937685.7760416199</v>
          </cell>
        </row>
        <row r="747">
          <cell r="A747" t="str">
            <v>P57759</v>
          </cell>
          <cell r="B747" t="str">
            <v>sp|P57759|ERP29_MOUSE</v>
          </cell>
          <cell r="C747">
            <v>162072.34805247799</v>
          </cell>
          <cell r="D747">
            <v>151934.568253</v>
          </cell>
          <cell r="E747">
            <v>183285.38018409899</v>
          </cell>
          <cell r="F747">
            <v>208251.120230945</v>
          </cell>
          <cell r="G747">
            <v>216787.15498264899</v>
          </cell>
          <cell r="H747">
            <v>198467.69355472899</v>
          </cell>
          <cell r="I747">
            <v>173865.627983015</v>
          </cell>
          <cell r="J747">
            <v>203021.93967046199</v>
          </cell>
          <cell r="K747">
            <v>167852.260429894</v>
          </cell>
          <cell r="L747">
            <v>194894.77353830601</v>
          </cell>
          <cell r="M747">
            <v>185173.78196119101</v>
          </cell>
          <cell r="N747">
            <v>180610.008472571</v>
          </cell>
          <cell r="O747">
            <v>178602.59771520199</v>
          </cell>
          <cell r="P747">
            <v>208916.60909630699</v>
          </cell>
          <cell r="Q747">
            <v>212599.27398654001</v>
          </cell>
        </row>
        <row r="748">
          <cell r="A748" t="str">
            <v>P57776</v>
          </cell>
          <cell r="B748" t="str">
            <v>sp|P57776|EF1D_MOUSE</v>
          </cell>
          <cell r="C748">
            <v>406836.58737862803</v>
          </cell>
          <cell r="D748">
            <v>398291.133150429</v>
          </cell>
          <cell r="E748">
            <v>392896.617701718</v>
          </cell>
          <cell r="F748">
            <v>348269.07497415401</v>
          </cell>
          <cell r="G748">
            <v>381858.85616265098</v>
          </cell>
          <cell r="H748">
            <v>408528.58566399099</v>
          </cell>
          <cell r="I748">
            <v>499422.45509180101</v>
          </cell>
          <cell r="J748">
            <v>463915.35452833603</v>
          </cell>
          <cell r="K748">
            <v>432992.82511411502</v>
          </cell>
          <cell r="L748">
            <v>437613.10158212401</v>
          </cell>
          <cell r="M748">
            <v>353286.74628383899</v>
          </cell>
          <cell r="N748">
            <v>493336.21834990103</v>
          </cell>
          <cell r="O748">
            <v>384522.58602140599</v>
          </cell>
          <cell r="P748">
            <v>410306.96609035297</v>
          </cell>
          <cell r="Q748">
            <v>396054.37846740102</v>
          </cell>
        </row>
        <row r="749">
          <cell r="A749" t="str">
            <v>P57780</v>
          </cell>
          <cell r="B749" t="str">
            <v>sp|P57780|ACTN4_MOUSE</v>
          </cell>
          <cell r="C749">
            <v>1513798.85597125</v>
          </cell>
          <cell r="D749">
            <v>1309221.08201373</v>
          </cell>
          <cell r="E749">
            <v>1599685.1739276899</v>
          </cell>
          <cell r="F749">
            <v>1546101.03261585</v>
          </cell>
          <cell r="G749">
            <v>1640367.1924465301</v>
          </cell>
          <cell r="H749">
            <v>1422719.2245155701</v>
          </cell>
          <cell r="I749">
            <v>1726800.1173981</v>
          </cell>
          <cell r="J749">
            <v>1910655.3288952401</v>
          </cell>
          <cell r="K749">
            <v>1592586.8210029299</v>
          </cell>
          <cell r="L749">
            <v>1408928.1039271699</v>
          </cell>
          <cell r="M749">
            <v>1764939.4356829601</v>
          </cell>
          <cell r="N749">
            <v>2019816.05487763</v>
          </cell>
          <cell r="O749">
            <v>1882189.93030127</v>
          </cell>
          <cell r="P749">
            <v>1567491.7379556401</v>
          </cell>
          <cell r="Q749">
            <v>953944.29866587196</v>
          </cell>
        </row>
        <row r="750">
          <cell r="A750" t="str">
            <v>P57784</v>
          </cell>
          <cell r="B750" t="str">
            <v>sp|P57784|RU2A_MOUSE</v>
          </cell>
          <cell r="C750">
            <v>47927.040168793603</v>
          </cell>
          <cell r="D750">
            <v>30597.025903743001</v>
          </cell>
          <cell r="E750">
            <v>42762.008897423897</v>
          </cell>
          <cell r="F750">
            <v>9662.9640769133803</v>
          </cell>
          <cell r="G750">
            <v>21034.0694147545</v>
          </cell>
          <cell r="H750">
            <v>31667.909041321</v>
          </cell>
          <cell r="I750">
            <v>43081.596991990402</v>
          </cell>
          <cell r="J750">
            <v>45265.8699524724</v>
          </cell>
          <cell r="K750">
            <v>58221.389556766997</v>
          </cell>
          <cell r="L750">
            <v>39611.8858780433</v>
          </cell>
          <cell r="M750">
            <v>41038.0803753574</v>
          </cell>
          <cell r="N750">
            <v>9088.3302469922201</v>
          </cell>
          <cell r="O750">
            <v>67893.520001810903</v>
          </cell>
          <cell r="P750">
            <v>40603.279535296999</v>
          </cell>
          <cell r="Q750">
            <v>23884.496446794601</v>
          </cell>
        </row>
        <row r="751">
          <cell r="A751" t="str">
            <v>P58044</v>
          </cell>
          <cell r="B751" t="str">
            <v>sp|P58044|IDI1_MOUSE</v>
          </cell>
          <cell r="C751">
            <v>56964.084263408098</v>
          </cell>
          <cell r="D751">
            <v>60778.913387178603</v>
          </cell>
          <cell r="E751">
            <v>86269.950004539103</v>
          </cell>
          <cell r="F751">
            <v>91258.270073903303</v>
          </cell>
          <cell r="G751">
            <v>81168.489642059503</v>
          </cell>
          <cell r="H751">
            <v>70278.711846297403</v>
          </cell>
          <cell r="I751">
            <v>113674.622217104</v>
          </cell>
          <cell r="J751">
            <v>70279.076089201</v>
          </cell>
          <cell r="K751">
            <v>76592.114362857697</v>
          </cell>
          <cell r="L751">
            <v>41738.231485260098</v>
          </cell>
          <cell r="M751">
            <v>93850.016572779597</v>
          </cell>
          <cell r="N751">
            <v>105477.251639651</v>
          </cell>
          <cell r="O751">
            <v>77088.752444938495</v>
          </cell>
          <cell r="P751">
            <v>105978.783601399</v>
          </cell>
          <cell r="Q751">
            <v>76831.837005840105</v>
          </cell>
        </row>
        <row r="752">
          <cell r="A752" t="str">
            <v>P58158</v>
          </cell>
          <cell r="B752" t="str">
            <v>sp|P58158|B3GA3_MOUSE</v>
          </cell>
          <cell r="C752">
            <v>43672.923853692002</v>
          </cell>
          <cell r="D752">
            <v>35216.1140532758</v>
          </cell>
          <cell r="E752">
            <v>26238.104439254901</v>
          </cell>
          <cell r="F752">
            <v>25971.788472468699</v>
          </cell>
          <cell r="G752">
            <v>83348.754327500894</v>
          </cell>
          <cell r="H752">
            <v>53727.620921859198</v>
          </cell>
          <cell r="I752">
            <v>27448.692111579301</v>
          </cell>
          <cell r="J752">
            <v>41146.871918978301</v>
          </cell>
          <cell r="K752">
            <v>38512.595436222597</v>
          </cell>
          <cell r="L752">
            <v>20186.4918007671</v>
          </cell>
          <cell r="M752">
            <v>50950.091228123398</v>
          </cell>
          <cell r="N752">
            <v>183562.76777982799</v>
          </cell>
          <cell r="O752">
            <v>8676.2433614754791</v>
          </cell>
          <cell r="P752">
            <v>27355.296300123398</v>
          </cell>
          <cell r="Q752">
            <v>217516.585511424</v>
          </cell>
        </row>
        <row r="753">
          <cell r="A753" t="str">
            <v>P58242</v>
          </cell>
          <cell r="B753" t="str">
            <v>sp|P58242|ASM3B_MOUSE</v>
          </cell>
          <cell r="C753">
            <v>5225.2360395933401</v>
          </cell>
          <cell r="D753">
            <v>17562.0044308533</v>
          </cell>
          <cell r="E753">
            <v>7637.4433208076598</v>
          </cell>
          <cell r="F753">
            <v>6917.0468002931802</v>
          </cell>
          <cell r="G753">
            <v>4999.1918166328096</v>
          </cell>
          <cell r="H753">
            <v>8541.9741760686302</v>
          </cell>
          <cell r="I753">
            <v>5113.2639223223996</v>
          </cell>
          <cell r="J753">
            <v>6173.8710883051799</v>
          </cell>
          <cell r="K753">
            <v>714.94103914573896</v>
          </cell>
          <cell r="L753">
            <v>865.12597908363</v>
          </cell>
          <cell r="M753">
            <v>1254.5151779072501</v>
          </cell>
          <cell r="N753">
            <v>8956.6976199969195</v>
          </cell>
          <cell r="O753">
            <v>7548.4891008750301</v>
          </cell>
          <cell r="P753">
            <v>1194.8580806269699</v>
          </cell>
          <cell r="Q753">
            <v>9264.5507875931198</v>
          </cell>
        </row>
        <row r="754">
          <cell r="A754" t="str">
            <v>P58252</v>
          </cell>
          <cell r="B754" t="str">
            <v>sp|P58252|EF2_MOUSE</v>
          </cell>
          <cell r="C754">
            <v>7071128.7232242003</v>
          </cell>
          <cell r="D754">
            <v>6790356.7473784098</v>
          </cell>
          <cell r="E754">
            <v>7171544.4805262396</v>
          </cell>
          <cell r="F754">
            <v>7184760.9485167498</v>
          </cell>
          <cell r="G754">
            <v>7248373.3422354702</v>
          </cell>
          <cell r="H754">
            <v>7400497.0620008297</v>
          </cell>
          <cell r="I754">
            <v>7062619.3146278001</v>
          </cell>
          <cell r="J754">
            <v>7557257.1848901501</v>
          </cell>
          <cell r="K754">
            <v>6986697.3624352599</v>
          </cell>
          <cell r="L754">
            <v>7076908.7687200001</v>
          </cell>
          <cell r="M754">
            <v>6858871.5189061603</v>
          </cell>
          <cell r="N754">
            <v>6906099.0184758399</v>
          </cell>
          <cell r="O754">
            <v>7919228.5154070603</v>
          </cell>
          <cell r="P754">
            <v>6696532.7582050301</v>
          </cell>
          <cell r="Q754">
            <v>7176294.4671178302</v>
          </cell>
        </row>
        <row r="755">
          <cell r="A755" t="str">
            <v>P58281</v>
          </cell>
          <cell r="B755" t="str">
            <v>sp|P58281|OPA1_MOUSE</v>
          </cell>
          <cell r="C755">
            <v>1680040.38306188</v>
          </cell>
          <cell r="D755">
            <v>2242448.4418800399</v>
          </cell>
          <cell r="E755">
            <v>2538710.2741428302</v>
          </cell>
          <cell r="F755">
            <v>2282503.5420975601</v>
          </cell>
          <cell r="G755">
            <v>2174882.0567340902</v>
          </cell>
          <cell r="H755">
            <v>2311274.2381519298</v>
          </cell>
          <cell r="I755">
            <v>2441183.0458125002</v>
          </cell>
          <cell r="J755">
            <v>2264536.3432086799</v>
          </cell>
          <cell r="K755">
            <v>2352717.5844916501</v>
          </cell>
          <cell r="L755">
            <v>1963935.3751610799</v>
          </cell>
          <cell r="M755">
            <v>2266595.89797593</v>
          </cell>
          <cell r="N755">
            <v>2357773.7121545901</v>
          </cell>
          <cell r="O755">
            <v>2290304.3738701199</v>
          </cell>
          <cell r="P755">
            <v>2400655.6332083498</v>
          </cell>
          <cell r="Q755">
            <v>2106484.02987957</v>
          </cell>
        </row>
        <row r="756">
          <cell r="A756" t="str">
            <v>P58389</v>
          </cell>
          <cell r="B756" t="str">
            <v>sp|P58389|PTPA_MOUSE</v>
          </cell>
          <cell r="C756">
            <v>836407.076867959</v>
          </cell>
          <cell r="D756">
            <v>1638353.69068697</v>
          </cell>
          <cell r="E756">
            <v>1290379.23351582</v>
          </cell>
          <cell r="F756">
            <v>1465269.69623822</v>
          </cell>
          <cell r="G756">
            <v>1318310.0173677001</v>
          </cell>
          <cell r="H756">
            <v>1660017.0964989499</v>
          </cell>
          <cell r="I756">
            <v>844937.49182025495</v>
          </cell>
          <cell r="J756">
            <v>1474962.39153382</v>
          </cell>
          <cell r="K756">
            <v>1264877.6690374401</v>
          </cell>
          <cell r="L756">
            <v>1637362.4194680799</v>
          </cell>
          <cell r="M756">
            <v>1690704.43390825</v>
          </cell>
          <cell r="N756">
            <v>1178164.6724230701</v>
          </cell>
          <cell r="O756">
            <v>1093400.5687169901</v>
          </cell>
          <cell r="P756">
            <v>1453461.07798671</v>
          </cell>
          <cell r="Q756">
            <v>1583296.05971267</v>
          </cell>
        </row>
        <row r="757">
          <cell r="A757" t="str">
            <v>P58404</v>
          </cell>
          <cell r="B757" t="str">
            <v>sp|P58404|STRN4_MOUSE</v>
          </cell>
          <cell r="C757">
            <v>387511.82762397901</v>
          </cell>
          <cell r="D757">
            <v>435635.21541447402</v>
          </cell>
          <cell r="E757">
            <v>412564.78791334602</v>
          </cell>
          <cell r="F757">
            <v>338420.187238315</v>
          </cell>
          <cell r="G757">
            <v>278688.51374897303</v>
          </cell>
          <cell r="H757">
            <v>397272.66393536702</v>
          </cell>
          <cell r="I757">
            <v>489601.59590548702</v>
          </cell>
          <cell r="J757">
            <v>340021.70730841003</v>
          </cell>
          <cell r="K757">
            <v>301339.33229282103</v>
          </cell>
          <cell r="L757">
            <v>428420.23591524002</v>
          </cell>
          <cell r="M757">
            <v>385413.68379517097</v>
          </cell>
          <cell r="N757">
            <v>339612.58539826702</v>
          </cell>
          <cell r="O757">
            <v>382491.93511495698</v>
          </cell>
          <cell r="P757">
            <v>342068.66251222999</v>
          </cell>
          <cell r="Q757">
            <v>331557.84832335298</v>
          </cell>
        </row>
        <row r="758">
          <cell r="A758" t="str">
            <v>P58771</v>
          </cell>
          <cell r="B758" t="str">
            <v>sp|P58771|TPM1_MOUSE</v>
          </cell>
          <cell r="C758">
            <v>1274970.9659118999</v>
          </cell>
          <cell r="D758">
            <v>2211510.2370434101</v>
          </cell>
          <cell r="E758">
            <v>2179057.8640509602</v>
          </cell>
          <cell r="F758">
            <v>1957886.8855807099</v>
          </cell>
          <cell r="G758">
            <v>1907778.7382718001</v>
          </cell>
          <cell r="H758">
            <v>2263083.68975067</v>
          </cell>
          <cell r="I758">
            <v>1532628.95969149</v>
          </cell>
          <cell r="J758">
            <v>2829512.8406536598</v>
          </cell>
          <cell r="K758">
            <v>1751673.0793464801</v>
          </cell>
          <cell r="L758">
            <v>2295612.7325141099</v>
          </cell>
          <cell r="M758">
            <v>2534389.8550565699</v>
          </cell>
          <cell r="N758">
            <v>1612861.6196719301</v>
          </cell>
          <cell r="O758">
            <v>2233092.9410600401</v>
          </cell>
          <cell r="P758">
            <v>1478101.5240704101</v>
          </cell>
          <cell r="Q758">
            <v>1889871.54478186</v>
          </cell>
        </row>
        <row r="759">
          <cell r="A759" t="str">
            <v>P58774</v>
          </cell>
          <cell r="B759" t="str">
            <v>sp|P58774|TPM2_MOUSE</v>
          </cell>
          <cell r="C759">
            <v>117159.771711169</v>
          </cell>
          <cell r="D759">
            <v>67773.855269205495</v>
          </cell>
          <cell r="E759">
            <v>79135.935165158793</v>
          </cell>
          <cell r="F759">
            <v>38862.9734220194</v>
          </cell>
          <cell r="G759">
            <v>28475.022068931401</v>
          </cell>
          <cell r="H759">
            <v>22529.014187295201</v>
          </cell>
          <cell r="I759">
            <v>88280.6468158395</v>
          </cell>
          <cell r="J759">
            <v>118464.048144379</v>
          </cell>
          <cell r="K759">
            <v>97458.730319879498</v>
          </cell>
          <cell r="L759">
            <v>159793.29799561601</v>
          </cell>
          <cell r="M759">
            <v>57010.867787084397</v>
          </cell>
          <cell r="N759">
            <v>97770.651605040403</v>
          </cell>
          <cell r="O759">
            <v>83911.953764063801</v>
          </cell>
          <cell r="P759">
            <v>58100.7355288045</v>
          </cell>
          <cell r="Q759">
            <v>71911.647483397493</v>
          </cell>
        </row>
        <row r="760">
          <cell r="A760" t="str">
            <v>P58871</v>
          </cell>
          <cell r="B760" t="str">
            <v>sp|P58871|TB182_MOUSE</v>
          </cell>
          <cell r="C760">
            <v>526851.27932518395</v>
          </cell>
          <cell r="D760">
            <v>469506.21070113702</v>
          </cell>
          <cell r="E760">
            <v>391409.69795342698</v>
          </cell>
          <cell r="F760">
            <v>414442.13316402701</v>
          </cell>
          <cell r="G760">
            <v>353560.34339711699</v>
          </cell>
          <cell r="H760">
            <v>532413.090962191</v>
          </cell>
          <cell r="I760">
            <v>555028.95855199895</v>
          </cell>
          <cell r="J760">
            <v>445234.55179935001</v>
          </cell>
          <cell r="K760">
            <v>314811.05157016602</v>
          </cell>
          <cell r="L760">
            <v>494951.360122243</v>
          </cell>
          <cell r="M760">
            <v>395641.60456726199</v>
          </cell>
          <cell r="N760">
            <v>524480.97142252198</v>
          </cell>
          <cell r="O760">
            <v>481433.69140628201</v>
          </cell>
          <cell r="P760">
            <v>465922.53966583702</v>
          </cell>
          <cell r="Q760">
            <v>618630.26225327898</v>
          </cell>
        </row>
        <row r="761">
          <cell r="A761" t="str">
            <v>P59016</v>
          </cell>
          <cell r="B761" t="str">
            <v>sp|P59016|VP33B_MOUSE</v>
          </cell>
          <cell r="C761">
            <v>46961.033439357299</v>
          </cell>
          <cell r="D761">
            <v>45426.174065416002</v>
          </cell>
          <cell r="E761">
            <v>119998.840983445</v>
          </cell>
          <cell r="F761">
            <v>65973.753732204699</v>
          </cell>
          <cell r="G761">
            <v>96110.600706019803</v>
          </cell>
          <cell r="H761">
            <v>38731.982475527497</v>
          </cell>
          <cell r="I761">
            <v>67513.460045573695</v>
          </cell>
          <cell r="J761">
            <v>31893.352326308501</v>
          </cell>
          <cell r="K761">
            <v>51581.2004273887</v>
          </cell>
          <cell r="L761">
            <v>73171.284707642495</v>
          </cell>
          <cell r="M761">
            <v>7798.41460641087</v>
          </cell>
          <cell r="N761">
            <v>34827.1046190786</v>
          </cell>
          <cell r="O761">
            <v>103288.422361726</v>
          </cell>
          <cell r="P761">
            <v>5518.2122545256298</v>
          </cell>
          <cell r="Q761">
            <v>48918.2090438663</v>
          </cell>
        </row>
        <row r="762">
          <cell r="A762" t="str">
            <v>P59017</v>
          </cell>
          <cell r="B762" t="str">
            <v>sp|P59017|B2L13_MOUSE</v>
          </cell>
          <cell r="C762">
            <v>155185.11647597299</v>
          </cell>
          <cell r="D762">
            <v>246113.15933063699</v>
          </cell>
          <cell r="E762">
            <v>216124.03481494999</v>
          </cell>
          <cell r="F762">
            <v>217925.68692664601</v>
          </cell>
          <cell r="G762">
            <v>213269.60768643199</v>
          </cell>
          <cell r="H762">
            <v>165742.24499025001</v>
          </cell>
          <cell r="I762">
            <v>207313.80124526101</v>
          </cell>
          <cell r="J762">
            <v>250434.14135048201</v>
          </cell>
          <cell r="K762">
            <v>226413.615050894</v>
          </cell>
          <cell r="L762">
            <v>195464.62250515501</v>
          </cell>
          <cell r="M762">
            <v>239282.09430818801</v>
          </cell>
          <cell r="N762">
            <v>281600.20120014099</v>
          </cell>
          <cell r="O762">
            <v>253449.725244245</v>
          </cell>
          <cell r="P762">
            <v>237178.10659479399</v>
          </cell>
          <cell r="Q762">
            <v>150074.57969991199</v>
          </cell>
        </row>
        <row r="763">
          <cell r="A763" t="str">
            <v>P59108</v>
          </cell>
          <cell r="B763" t="str">
            <v>sp|P59108|CPNE2_MOUSE</v>
          </cell>
          <cell r="C763">
            <v>30941.580764338501</v>
          </cell>
          <cell r="D763">
            <v>29630.6474845954</v>
          </cell>
          <cell r="E763">
            <v>39003.869256370403</v>
          </cell>
          <cell r="F763">
            <v>101715.51468848401</v>
          </cell>
          <cell r="G763">
            <v>104337.058343902</v>
          </cell>
          <cell r="H763">
            <v>40413.9279893114</v>
          </cell>
          <cell r="I763">
            <v>26464.0492400312</v>
          </cell>
          <cell r="J763">
            <v>68293.000318105696</v>
          </cell>
          <cell r="K763">
            <v>42633.234805367101</v>
          </cell>
          <cell r="L763">
            <v>31997.020891981701</v>
          </cell>
          <cell r="M763">
            <v>25141.477832299301</v>
          </cell>
          <cell r="N763">
            <v>157934.35736302999</v>
          </cell>
          <cell r="O763">
            <v>38846.843137041396</v>
          </cell>
          <cell r="P763">
            <v>25149.975237371498</v>
          </cell>
          <cell r="Q763">
            <v>38183.101268034203</v>
          </cell>
        </row>
        <row r="764">
          <cell r="A764" t="str">
            <v>P59279</v>
          </cell>
          <cell r="B764" t="str">
            <v>sp|P59279|RAB2B_MOUSE</v>
          </cell>
          <cell r="C764">
            <v>1038555.69227965</v>
          </cell>
          <cell r="D764">
            <v>1362202.69540988</v>
          </cell>
          <cell r="E764">
            <v>1453872.8578101899</v>
          </cell>
          <cell r="F764">
            <v>1477920.4197976501</v>
          </cell>
          <cell r="G764">
            <v>1188178.20191316</v>
          </cell>
          <cell r="H764">
            <v>1394757.0532690301</v>
          </cell>
          <cell r="I764">
            <v>1242819.5055235899</v>
          </cell>
          <cell r="J764">
            <v>1344047.95557156</v>
          </cell>
          <cell r="K764">
            <v>1452955.7692426301</v>
          </cell>
          <cell r="L764">
            <v>1476845.8692125501</v>
          </cell>
          <cell r="M764">
            <v>1190713.40194538</v>
          </cell>
          <cell r="N764">
            <v>1431246.2489921199</v>
          </cell>
          <cell r="O764">
            <v>1433885.6880403401</v>
          </cell>
          <cell r="P764">
            <v>1251484.9916329901</v>
          </cell>
          <cell r="Q764">
            <v>1121448.2478493501</v>
          </cell>
        </row>
        <row r="765">
          <cell r="A765" t="str">
            <v>P59281</v>
          </cell>
          <cell r="B765" t="str">
            <v>sp|P59281|RHG39_MOUSE</v>
          </cell>
          <cell r="C765">
            <v>186467.43103469399</v>
          </cell>
          <cell r="D765">
            <v>144703.10963128199</v>
          </cell>
          <cell r="E765">
            <v>246690.09849354101</v>
          </cell>
          <cell r="F765">
            <v>194784.40302383099</v>
          </cell>
          <cell r="G765">
            <v>252696.60459103799</v>
          </cell>
          <cell r="H765">
            <v>174579.00196738401</v>
          </cell>
          <cell r="I765">
            <v>187538.37083969801</v>
          </cell>
          <cell r="J765">
            <v>171249.17362242701</v>
          </cell>
          <cell r="K765">
            <v>161214.11604080599</v>
          </cell>
          <cell r="L765">
            <v>213275.51483479</v>
          </cell>
          <cell r="M765">
            <v>228065.22212771399</v>
          </cell>
          <cell r="N765">
            <v>193611.54702149701</v>
          </cell>
          <cell r="O765">
            <v>113856.418033535</v>
          </cell>
          <cell r="P765">
            <v>210550.194004319</v>
          </cell>
          <cell r="Q765">
            <v>172946.109992129</v>
          </cell>
        </row>
        <row r="766">
          <cell r="A766" t="str">
            <v>P59325</v>
          </cell>
          <cell r="B766" t="str">
            <v>sp|P59325|IF5_MOUSE</v>
          </cell>
          <cell r="C766">
            <v>162769.08166558301</v>
          </cell>
          <cell r="D766">
            <v>186333.40487135801</v>
          </cell>
          <cell r="E766">
            <v>77304.668011698406</v>
          </cell>
          <cell r="F766">
            <v>141154.271290523</v>
          </cell>
          <cell r="G766">
            <v>118536.252557491</v>
          </cell>
          <cell r="H766">
            <v>80937.683248751404</v>
          </cell>
          <cell r="I766">
            <v>177313.90236529699</v>
          </cell>
          <cell r="J766">
            <v>184230.019831329</v>
          </cell>
          <cell r="K766">
            <v>155699.53079471801</v>
          </cell>
          <cell r="L766">
            <v>201347.80339593999</v>
          </cell>
          <cell r="M766">
            <v>46653.435966609199</v>
          </cell>
          <cell r="N766">
            <v>206113.45200232501</v>
          </cell>
          <cell r="O766">
            <v>143364.299847224</v>
          </cell>
          <cell r="P766">
            <v>168911.127982545</v>
          </cell>
          <cell r="Q766">
            <v>190119.54641586199</v>
          </cell>
        </row>
        <row r="767">
          <cell r="A767" t="str">
            <v>P59644</v>
          </cell>
          <cell r="B767" t="str">
            <v>sp|P59644|PI5PA_MOUSE</v>
          </cell>
          <cell r="C767">
            <v>46656.1294781658</v>
          </cell>
          <cell r="D767">
            <v>48924.147518757498</v>
          </cell>
          <cell r="E767">
            <v>12383.787064828301</v>
          </cell>
          <cell r="F767">
            <v>51939.163824936702</v>
          </cell>
          <cell r="G767">
            <v>49372.415593574799</v>
          </cell>
          <cell r="H767">
            <v>42705.174350870097</v>
          </cell>
          <cell r="I767">
            <v>65285.572955828902</v>
          </cell>
          <cell r="J767">
            <v>21552.285721737</v>
          </cell>
          <cell r="K767">
            <v>83953.440576677196</v>
          </cell>
          <cell r="L767">
            <v>25841.153017594501</v>
          </cell>
          <cell r="M767">
            <v>43073.589516934597</v>
          </cell>
          <cell r="N767">
            <v>50029.262739845297</v>
          </cell>
          <cell r="O767">
            <v>28066.376711159399</v>
          </cell>
          <cell r="P767">
            <v>3772.9492702237199</v>
          </cell>
          <cell r="Q767">
            <v>30227.5264294013</v>
          </cell>
        </row>
        <row r="768">
          <cell r="A768" t="str">
            <v>P59648</v>
          </cell>
          <cell r="B768" t="str">
            <v>sp|P59648|FXYD7_MOUSE</v>
          </cell>
          <cell r="C768">
            <v>262427.60072232602</v>
          </cell>
          <cell r="D768">
            <v>440946.04945140902</v>
          </cell>
          <cell r="E768">
            <v>334486.30227288499</v>
          </cell>
          <cell r="F768">
            <v>380853.125577497</v>
          </cell>
          <cell r="G768">
            <v>406841.33281572402</v>
          </cell>
          <cell r="H768">
            <v>480020.23070084798</v>
          </cell>
          <cell r="I768">
            <v>450985.22239257098</v>
          </cell>
          <cell r="J768">
            <v>427501.16085595201</v>
          </cell>
          <cell r="K768">
            <v>374339.78337577899</v>
          </cell>
          <cell r="L768">
            <v>467311.11181833001</v>
          </cell>
          <cell r="M768">
            <v>570000.84860966494</v>
          </cell>
          <cell r="N768">
            <v>411017.70155710098</v>
          </cell>
          <cell r="O768">
            <v>430981.91619469598</v>
          </cell>
          <cell r="P768">
            <v>550241.26126013696</v>
          </cell>
          <cell r="Q768">
            <v>435457.20578294498</v>
          </cell>
        </row>
        <row r="769">
          <cell r="A769" t="str">
            <v>P59759</v>
          </cell>
          <cell r="B769" t="str">
            <v>sp|P59759|MRTFB_MOUSE</v>
          </cell>
          <cell r="C769">
            <v>104192.92850577401</v>
          </cell>
          <cell r="D769">
            <v>61880.844662546202</v>
          </cell>
          <cell r="E769">
            <v>38673.444525901599</v>
          </cell>
          <cell r="F769">
            <v>99284.7582198405</v>
          </cell>
          <cell r="G769">
            <v>103278.16213721001</v>
          </cell>
          <cell r="H769">
            <v>56781.767076210497</v>
          </cell>
          <cell r="I769">
            <v>76774.948693711704</v>
          </cell>
          <cell r="J769">
            <v>57595.367598142802</v>
          </cell>
          <cell r="K769">
            <v>103119.13815144599</v>
          </cell>
          <cell r="L769">
            <v>71014.664230550596</v>
          </cell>
          <cell r="M769">
            <v>72888.815868020407</v>
          </cell>
          <cell r="N769">
            <v>45773.512174904703</v>
          </cell>
          <cell r="O769">
            <v>160224.769093846</v>
          </cell>
          <cell r="P769">
            <v>80938.712304015004</v>
          </cell>
          <cell r="Q769">
            <v>78342.122733821394</v>
          </cell>
        </row>
        <row r="770">
          <cell r="A770" t="str">
            <v>P59764</v>
          </cell>
          <cell r="B770" t="str">
            <v>sp|P59764|DOCK4_MOUSE</v>
          </cell>
          <cell r="C770">
            <v>297941.44166568498</v>
          </cell>
          <cell r="D770">
            <v>302237.10341064603</v>
          </cell>
          <cell r="E770">
            <v>286087.23548077903</v>
          </cell>
          <cell r="F770">
            <v>313181.93305668602</v>
          </cell>
          <cell r="G770">
            <v>278833.97370330303</v>
          </cell>
          <cell r="H770">
            <v>760559.08093177795</v>
          </cell>
          <cell r="I770">
            <v>146858.78111465601</v>
          </cell>
          <cell r="J770">
            <v>661620.85960147798</v>
          </cell>
          <cell r="K770">
            <v>360954.48211922101</v>
          </cell>
          <cell r="L770">
            <v>125576.374968784</v>
          </cell>
          <cell r="M770">
            <v>359657.73151127901</v>
          </cell>
          <cell r="N770">
            <v>281434.711913315</v>
          </cell>
          <cell r="O770">
            <v>173806.37124487499</v>
          </cell>
          <cell r="P770">
            <v>162373.93430163601</v>
          </cell>
          <cell r="Q770">
            <v>327372.743836093</v>
          </cell>
        </row>
        <row r="771">
          <cell r="A771" t="str">
            <v>P59823</v>
          </cell>
          <cell r="B771" t="str">
            <v>sp|P59823|IRPL1_MOUSE</v>
          </cell>
          <cell r="C771">
            <v>64787.483301468397</v>
          </cell>
          <cell r="D771">
            <v>65667.821532672795</v>
          </cell>
          <cell r="E771">
            <v>73365.902284925905</v>
          </cell>
          <cell r="F771">
            <v>75655.949250414007</v>
          </cell>
          <cell r="G771">
            <v>254662.07882825201</v>
          </cell>
          <cell r="H771">
            <v>74714.141530839595</v>
          </cell>
          <cell r="I771">
            <v>69547.265091564797</v>
          </cell>
          <cell r="J771">
            <v>82154.521396501805</v>
          </cell>
          <cell r="K771">
            <v>203513.88399093301</v>
          </cell>
          <cell r="L771">
            <v>16663.416743588299</v>
          </cell>
          <cell r="M771">
            <v>62132.174579453102</v>
          </cell>
          <cell r="N771">
            <v>74688.998986539606</v>
          </cell>
          <cell r="O771">
            <v>51683.028998832902</v>
          </cell>
          <cell r="P771">
            <v>3643.7219963972002</v>
          </cell>
          <cell r="Q771">
            <v>10340.5408676677</v>
          </cell>
        </row>
        <row r="772">
          <cell r="A772" t="str">
            <v>P59999</v>
          </cell>
          <cell r="B772" t="str">
            <v>sp|P59999|ARPC4_MOUSE</v>
          </cell>
          <cell r="C772">
            <v>5619739.2197742602</v>
          </cell>
          <cell r="D772">
            <v>5323338.9965644004</v>
          </cell>
          <cell r="E772">
            <v>6163731.3422002504</v>
          </cell>
          <cell r="F772">
            <v>5758767.34208073</v>
          </cell>
          <cell r="G772">
            <v>5663519.9193917103</v>
          </cell>
          <cell r="H772">
            <v>6634805.4621615699</v>
          </cell>
          <cell r="I772">
            <v>6302250.6172578903</v>
          </cell>
          <cell r="J772">
            <v>6294832.8821753599</v>
          </cell>
          <cell r="K772">
            <v>6066108.1381634297</v>
          </cell>
          <cell r="L772">
            <v>6067575.4499475202</v>
          </cell>
          <cell r="M772">
            <v>5949400.8046243303</v>
          </cell>
          <cell r="N772">
            <v>6368172.4442773499</v>
          </cell>
          <cell r="O772">
            <v>6187126.0863914303</v>
          </cell>
          <cell r="P772">
            <v>6149735.6007802999</v>
          </cell>
          <cell r="Q772">
            <v>6780896.6141469805</v>
          </cell>
        </row>
        <row r="773">
          <cell r="A773" t="str">
            <v>P60122</v>
          </cell>
          <cell r="B773" t="str">
            <v>sp|P60122|RUVB1_MOUSE</v>
          </cell>
          <cell r="C773">
            <v>132775.58712122001</v>
          </cell>
          <cell r="D773">
            <v>155841.28432105199</v>
          </cell>
          <cell r="E773">
            <v>191418.33127025599</v>
          </cell>
          <cell r="F773">
            <v>193363.72493755299</v>
          </cell>
          <cell r="G773">
            <v>172113.837970027</v>
          </cell>
          <cell r="H773">
            <v>148840.34826090999</v>
          </cell>
          <cell r="I773">
            <v>206823.505703167</v>
          </cell>
          <cell r="J773">
            <v>197266.09427552501</v>
          </cell>
          <cell r="K773">
            <v>182067.738399333</v>
          </cell>
          <cell r="L773">
            <v>192255.45596739999</v>
          </cell>
          <cell r="M773">
            <v>128985.576007763</v>
          </cell>
          <cell r="N773">
            <v>211886.152921492</v>
          </cell>
          <cell r="O773">
            <v>176815.73572896299</v>
          </cell>
          <cell r="P773">
            <v>183551.610069469</v>
          </cell>
          <cell r="Q773">
            <v>154379.32092359301</v>
          </cell>
        </row>
        <row r="774">
          <cell r="A774" t="str">
            <v>P60202</v>
          </cell>
          <cell r="B774" t="str">
            <v>sp|P60202|MYPR_MOUSE</v>
          </cell>
          <cell r="C774">
            <v>167659480.54067799</v>
          </cell>
          <cell r="D774">
            <v>186003162.11299601</v>
          </cell>
          <cell r="E774">
            <v>136833057.761731</v>
          </cell>
          <cell r="F774">
            <v>156150650.573706</v>
          </cell>
          <cell r="G774">
            <v>178635226.447083</v>
          </cell>
          <cell r="H774">
            <v>148575568.807877</v>
          </cell>
          <cell r="I774">
            <v>176354254.198948</v>
          </cell>
          <cell r="J774">
            <v>174465885.85121599</v>
          </cell>
          <cell r="K774">
            <v>151431799.954247</v>
          </cell>
          <cell r="L774">
            <v>158326889.27303001</v>
          </cell>
          <cell r="M774">
            <v>188720612.89379099</v>
          </cell>
          <cell r="N774">
            <v>204029349.81756499</v>
          </cell>
          <cell r="O774">
            <v>186374112.834243</v>
          </cell>
          <cell r="P774">
            <v>157515336.44438699</v>
          </cell>
          <cell r="Q774">
            <v>164401391.23239499</v>
          </cell>
        </row>
        <row r="775">
          <cell r="A775" t="str">
            <v>P60229</v>
          </cell>
          <cell r="B775" t="str">
            <v>sp|P60229|EIF3E_MOUSE</v>
          </cell>
          <cell r="C775">
            <v>113887.416212927</v>
          </cell>
          <cell r="D775">
            <v>99382.789599756201</v>
          </cell>
          <cell r="E775">
            <v>139476.27745749499</v>
          </cell>
          <cell r="F775">
            <v>99169.698341561394</v>
          </cell>
          <cell r="G775">
            <v>112700.801494578</v>
          </cell>
          <cell r="H775">
            <v>126748.00281969699</v>
          </cell>
          <cell r="I775">
            <v>161007.98324807099</v>
          </cell>
          <cell r="J775">
            <v>124340.062290998</v>
          </cell>
          <cell r="K775">
            <v>137494.54037097099</v>
          </cell>
          <cell r="L775">
            <v>254126.55097613501</v>
          </cell>
          <cell r="M775">
            <v>161783.65719091101</v>
          </cell>
          <cell r="N775">
            <v>159658.585156999</v>
          </cell>
          <cell r="O775">
            <v>101385.77585743699</v>
          </cell>
          <cell r="P775">
            <v>110886.435062852</v>
          </cell>
          <cell r="Q775">
            <v>291663.02128231397</v>
          </cell>
        </row>
        <row r="776">
          <cell r="A776" t="str">
            <v>P60335</v>
          </cell>
          <cell r="B776" t="str">
            <v>sp|P60335|PCBP1_MOUSE</v>
          </cell>
          <cell r="C776">
            <v>1737649.2063567799</v>
          </cell>
          <cell r="D776">
            <v>2039845.40279099</v>
          </cell>
          <cell r="E776">
            <v>1977295.7931572199</v>
          </cell>
          <cell r="F776">
            <v>1702968.6634355499</v>
          </cell>
          <cell r="G776">
            <v>1863587.6638735801</v>
          </cell>
          <cell r="H776">
            <v>1928663.0274027099</v>
          </cell>
          <cell r="I776">
            <v>2307766.0600735499</v>
          </cell>
          <cell r="J776">
            <v>1927713.8217343001</v>
          </cell>
          <cell r="K776">
            <v>2095519.2725090301</v>
          </cell>
          <cell r="L776">
            <v>1749374.2398077301</v>
          </cell>
          <cell r="M776">
            <v>1750478.7381969499</v>
          </cell>
          <cell r="N776">
            <v>2206616.2677148301</v>
          </cell>
          <cell r="O776">
            <v>2185034.9993447699</v>
          </cell>
          <cell r="P776">
            <v>1904560.1662324199</v>
          </cell>
          <cell r="Q776">
            <v>1902260.9319169801</v>
          </cell>
        </row>
        <row r="777">
          <cell r="A777" t="str">
            <v>P60469</v>
          </cell>
          <cell r="B777" t="str">
            <v>sp|P60469|LIPA3_MOUSE</v>
          </cell>
          <cell r="C777">
            <v>1196798.5206254499</v>
          </cell>
          <cell r="D777">
            <v>1154835.1986722201</v>
          </cell>
          <cell r="E777">
            <v>1220839.8282063</v>
          </cell>
          <cell r="F777">
            <v>924174.21849303797</v>
          </cell>
          <cell r="G777">
            <v>1365424.2666283201</v>
          </cell>
          <cell r="H777">
            <v>1170177.8798292601</v>
          </cell>
          <cell r="I777">
            <v>1384787.01531464</v>
          </cell>
          <cell r="J777">
            <v>1250061.04628249</v>
          </cell>
          <cell r="K777">
            <v>1265778.7426990799</v>
          </cell>
          <cell r="L777">
            <v>1338745.09679187</v>
          </cell>
          <cell r="M777">
            <v>1121991.34678061</v>
          </cell>
          <cell r="N777">
            <v>1375998.7634189201</v>
          </cell>
          <cell r="O777">
            <v>1585703.57069917</v>
          </cell>
          <cell r="P777">
            <v>1156202.7220571099</v>
          </cell>
          <cell r="Q777">
            <v>1281997.62621999</v>
          </cell>
        </row>
        <row r="778">
          <cell r="A778" t="str">
            <v>P60487</v>
          </cell>
          <cell r="B778" t="str">
            <v>sp|P60487|PLPP_MOUSE</v>
          </cell>
          <cell r="C778">
            <v>2731981.4320714199</v>
          </cell>
          <cell r="D778">
            <v>2495612.16380595</v>
          </cell>
          <cell r="E778">
            <v>2444861.0213121199</v>
          </cell>
          <cell r="F778">
            <v>2689278.9824985</v>
          </cell>
          <cell r="G778">
            <v>2542648.0713705202</v>
          </cell>
          <cell r="H778">
            <v>2968956.4720262201</v>
          </cell>
          <cell r="I778">
            <v>2604766.7776003298</v>
          </cell>
          <cell r="J778">
            <v>2936867.8292827001</v>
          </cell>
          <cell r="K778">
            <v>2891170.2407062901</v>
          </cell>
          <cell r="L778">
            <v>3060214.6847541998</v>
          </cell>
          <cell r="M778">
            <v>2613538.78674644</v>
          </cell>
          <cell r="N778">
            <v>2613497.9016113402</v>
          </cell>
          <cell r="O778">
            <v>3121705.1457992001</v>
          </cell>
          <cell r="P778">
            <v>2694524.69955116</v>
          </cell>
          <cell r="Q778">
            <v>2813116.4070515698</v>
          </cell>
        </row>
        <row r="779">
          <cell r="A779" t="str">
            <v>P60521</v>
          </cell>
          <cell r="B779" t="str">
            <v>sp|P60521|GBRL2_MOUSE</v>
          </cell>
          <cell r="C779">
            <v>65721.7395412443</v>
          </cell>
          <cell r="D779">
            <v>98395.383279264104</v>
          </cell>
          <cell r="E779">
            <v>146864.76768113099</v>
          </cell>
          <cell r="F779">
            <v>143089.59381649501</v>
          </cell>
          <cell r="G779">
            <v>99621.313764488499</v>
          </cell>
          <cell r="H779">
            <v>85478.128144032002</v>
          </cell>
          <cell r="I779">
            <v>97866.814847525602</v>
          </cell>
          <cell r="J779">
            <v>147165.83092798101</v>
          </cell>
          <cell r="K779">
            <v>167460.51261146099</v>
          </cell>
          <cell r="L779">
            <v>89914.4389072505</v>
          </cell>
          <cell r="M779">
            <v>161699.72490604501</v>
          </cell>
          <cell r="N779">
            <v>150475.24589361699</v>
          </cell>
          <cell r="O779">
            <v>80987.078875492807</v>
          </cell>
          <cell r="P779">
            <v>142457.66209339601</v>
          </cell>
          <cell r="Q779">
            <v>57728.181930392901</v>
          </cell>
        </row>
        <row r="780">
          <cell r="A780" t="str">
            <v>P60710</v>
          </cell>
          <cell r="B780" t="str">
            <v>sp|P60710|ACTB_MOUSE</v>
          </cell>
          <cell r="C780">
            <v>249087738.74924901</v>
          </cell>
          <cell r="D780">
            <v>206217521.96683699</v>
          </cell>
          <cell r="E780">
            <v>233237056.172957</v>
          </cell>
          <cell r="F780">
            <v>214712405.63562301</v>
          </cell>
          <cell r="G780">
            <v>211868018.92659</v>
          </cell>
          <cell r="H780">
            <v>215955789.04034901</v>
          </cell>
          <cell r="I780">
            <v>226248180.00730401</v>
          </cell>
          <cell r="J780">
            <v>224296364.67944899</v>
          </cell>
          <cell r="K780">
            <v>218114274.07275799</v>
          </cell>
          <cell r="L780">
            <v>208913600.312316</v>
          </cell>
          <cell r="M780">
            <v>199351864.22524399</v>
          </cell>
          <cell r="N780">
            <v>220912914.25637701</v>
          </cell>
          <cell r="O780">
            <v>208301006.90856799</v>
          </cell>
          <cell r="P780">
            <v>213659789.68564701</v>
          </cell>
          <cell r="Q780">
            <v>208998341.54136601</v>
          </cell>
        </row>
        <row r="781">
          <cell r="A781" t="str">
            <v>P60761</v>
          </cell>
          <cell r="B781" t="str">
            <v>sp|P60761|NEUG_MOUSE</v>
          </cell>
          <cell r="C781">
            <v>120415.043157234</v>
          </cell>
          <cell r="D781">
            <v>5824.5853020132899</v>
          </cell>
          <cell r="E781">
            <v>74533.968549043202</v>
          </cell>
          <cell r="F781">
            <v>52944.827266171102</v>
          </cell>
          <cell r="G781">
            <v>136501.10375350999</v>
          </cell>
          <cell r="H781">
            <v>36498.333323463397</v>
          </cell>
          <cell r="I781">
            <v>96220.102938947704</v>
          </cell>
          <cell r="J781">
            <v>75095.385959522595</v>
          </cell>
          <cell r="K781">
            <v>99537.141058776397</v>
          </cell>
          <cell r="L781">
            <v>8613.4228141614694</v>
          </cell>
          <cell r="M781">
            <v>73457.701747449202</v>
          </cell>
          <cell r="N781">
            <v>9562.9154261830809</v>
          </cell>
          <cell r="O781">
            <v>20194.8668268322</v>
          </cell>
          <cell r="P781">
            <v>20872.557332291901</v>
          </cell>
          <cell r="Q781">
            <v>97059.563080692096</v>
          </cell>
        </row>
        <row r="782">
          <cell r="A782" t="str">
            <v>P60764</v>
          </cell>
          <cell r="B782" t="str">
            <v>sp|P60764|RAC3_MOUSE</v>
          </cell>
          <cell r="C782">
            <v>1236864.76224629</v>
          </cell>
          <cell r="D782">
            <v>1098820.73121248</v>
          </cell>
          <cell r="E782">
            <v>1595122.6035668899</v>
          </cell>
          <cell r="F782">
            <v>1572181.4260388101</v>
          </cell>
          <cell r="G782">
            <v>1692329.64838803</v>
          </cell>
          <cell r="H782">
            <v>1169129.2944507699</v>
          </cell>
          <cell r="I782">
            <v>1562922.3611340299</v>
          </cell>
          <cell r="J782">
            <v>1189353.8335269799</v>
          </cell>
          <cell r="K782">
            <v>1453985.27477476</v>
          </cell>
          <cell r="L782">
            <v>903889.27557001205</v>
          </cell>
          <cell r="M782">
            <v>1369471.00865161</v>
          </cell>
          <cell r="N782">
            <v>1480894.8850698001</v>
          </cell>
          <cell r="O782">
            <v>1286902.4212450101</v>
          </cell>
          <cell r="P782">
            <v>1434303.3042325999</v>
          </cell>
          <cell r="Q782">
            <v>1455094.76367042</v>
          </cell>
        </row>
        <row r="783">
          <cell r="A783" t="str">
            <v>P60766</v>
          </cell>
          <cell r="B783" t="str">
            <v>sp|P60766|CDC42_MOUSE</v>
          </cell>
          <cell r="C783">
            <v>1060121.3976432399</v>
          </cell>
          <cell r="D783">
            <v>1558703.91191001</v>
          </cell>
          <cell r="E783">
            <v>1583778.93857575</v>
          </cell>
          <cell r="F783">
            <v>1500629.1749144101</v>
          </cell>
          <cell r="G783">
            <v>1440174.77013447</v>
          </cell>
          <cell r="H783">
            <v>895391.96185886103</v>
          </cell>
          <cell r="I783">
            <v>1409697.73308804</v>
          </cell>
          <cell r="J783">
            <v>1345125.17338933</v>
          </cell>
          <cell r="K783">
            <v>1277618.6963102601</v>
          </cell>
          <cell r="L783">
            <v>1199837.22686329</v>
          </cell>
          <cell r="M783">
            <v>1250914.0091767199</v>
          </cell>
          <cell r="N783">
            <v>1339508.3585892201</v>
          </cell>
          <cell r="O783">
            <v>1251035.3700401001</v>
          </cell>
          <cell r="P783">
            <v>1289793.65289278</v>
          </cell>
          <cell r="Q783">
            <v>1160903.1232155501</v>
          </cell>
        </row>
        <row r="784">
          <cell r="A784" t="str">
            <v>P60824</v>
          </cell>
          <cell r="B784" t="str">
            <v>sp|P60824|CIRBP_MOUSE</v>
          </cell>
          <cell r="C784">
            <v>12639.7333956537</v>
          </cell>
          <cell r="D784">
            <v>4925.49401298256</v>
          </cell>
          <cell r="E784">
            <v>69918.0337896048</v>
          </cell>
          <cell r="F784">
            <v>15240.6238991276</v>
          </cell>
          <cell r="G784">
            <v>15242.6850939573</v>
          </cell>
          <cell r="H784">
            <v>29251.432711195201</v>
          </cell>
          <cell r="I784">
            <v>96782.027574574604</v>
          </cell>
          <cell r="J784">
            <v>104736.63773289901</v>
          </cell>
          <cell r="K784">
            <v>101433.441038852</v>
          </cell>
          <cell r="L784">
            <v>13432.097183633899</v>
          </cell>
          <cell r="M784">
            <v>25818.429503114701</v>
          </cell>
          <cell r="N784">
            <v>79884.875951276001</v>
          </cell>
          <cell r="O784">
            <v>12891.2351607316</v>
          </cell>
          <cell r="P784">
            <v>86332.871755761196</v>
          </cell>
          <cell r="Q784">
            <v>86808.703487735096</v>
          </cell>
        </row>
        <row r="785">
          <cell r="A785" t="str">
            <v>P60840</v>
          </cell>
          <cell r="B785" t="str">
            <v>sp|P60840|ENSA_MOUSE</v>
          </cell>
          <cell r="C785">
            <v>113865.483689617</v>
          </cell>
          <cell r="D785">
            <v>441487.05249567301</v>
          </cell>
          <cell r="E785">
            <v>443105.73938768002</v>
          </cell>
          <cell r="F785">
            <v>399956.76509489899</v>
          </cell>
          <cell r="G785">
            <v>307550.60903172602</v>
          </cell>
          <cell r="H785">
            <v>591410.09241046198</v>
          </cell>
          <cell r="I785">
            <v>303011.421196985</v>
          </cell>
          <cell r="J785">
            <v>405471.02968459303</v>
          </cell>
          <cell r="K785">
            <v>323761.95757148601</v>
          </cell>
          <cell r="L785">
            <v>595920.326364715</v>
          </cell>
          <cell r="M785">
            <v>591897.61557556095</v>
          </cell>
          <cell r="N785">
            <v>347710.82965879299</v>
          </cell>
          <cell r="O785">
            <v>374504.04270459502</v>
          </cell>
          <cell r="P785">
            <v>361043.49894212501</v>
          </cell>
          <cell r="Q785">
            <v>407905.46630923101</v>
          </cell>
        </row>
        <row r="786">
          <cell r="A786" t="str">
            <v>P60843</v>
          </cell>
          <cell r="B786" t="str">
            <v>sp|P60843|IF4A1_MOUSE</v>
          </cell>
          <cell r="C786">
            <v>1785882.89100714</v>
          </cell>
          <cell r="D786">
            <v>2084492.3174421201</v>
          </cell>
          <cell r="E786">
            <v>1828736.09270821</v>
          </cell>
          <cell r="F786">
            <v>1862770.9877087199</v>
          </cell>
          <cell r="G786">
            <v>2095761.3967677101</v>
          </cell>
          <cell r="H786">
            <v>2180283.8168279598</v>
          </cell>
          <cell r="I786">
            <v>1906478.4998232401</v>
          </cell>
          <cell r="J786">
            <v>1868643.87082512</v>
          </cell>
          <cell r="K786">
            <v>1905965.4039078299</v>
          </cell>
          <cell r="L786">
            <v>2150627.9425843498</v>
          </cell>
          <cell r="M786">
            <v>2043427.0190463399</v>
          </cell>
          <cell r="N786">
            <v>2077936.63929374</v>
          </cell>
          <cell r="O786">
            <v>2212422.0095727998</v>
          </cell>
          <cell r="P786">
            <v>2023475.24064458</v>
          </cell>
          <cell r="Q786">
            <v>2102911.77139231</v>
          </cell>
        </row>
        <row r="787">
          <cell r="A787" t="str">
            <v>P60867</v>
          </cell>
          <cell r="B787" t="str">
            <v>sp|P60867|RS20_MOUSE</v>
          </cell>
          <cell r="C787">
            <v>878627.77771608101</v>
          </cell>
          <cell r="D787">
            <v>634455.78505968803</v>
          </cell>
          <cell r="E787">
            <v>934982.677949031</v>
          </cell>
          <cell r="F787">
            <v>810465.43462394294</v>
          </cell>
          <cell r="G787">
            <v>766571.91776708001</v>
          </cell>
          <cell r="H787">
            <v>854624.34327922098</v>
          </cell>
          <cell r="I787">
            <v>871288.91006341903</v>
          </cell>
          <cell r="J787">
            <v>854914.78153888998</v>
          </cell>
          <cell r="K787">
            <v>761563.19749157305</v>
          </cell>
          <cell r="L787">
            <v>731728.74710553698</v>
          </cell>
          <cell r="M787">
            <v>830335.63801341597</v>
          </cell>
          <cell r="N787">
            <v>840524.71417539299</v>
          </cell>
          <cell r="O787">
            <v>838886.06346435298</v>
          </cell>
          <cell r="P787">
            <v>872246.99398158502</v>
          </cell>
          <cell r="Q787">
            <v>851514.34675270203</v>
          </cell>
        </row>
        <row r="788">
          <cell r="A788" t="str">
            <v>P60879</v>
          </cell>
          <cell r="B788" t="str">
            <v>sp|P60879|SNP25_MOUSE</v>
          </cell>
          <cell r="C788">
            <v>1590204.76968445</v>
          </cell>
          <cell r="D788">
            <v>1472245.9536524401</v>
          </cell>
          <cell r="E788">
            <v>1143136.5101658199</v>
          </cell>
          <cell r="F788">
            <v>1574604.1035519501</v>
          </cell>
          <cell r="G788">
            <v>1560354.0411040201</v>
          </cell>
          <cell r="H788">
            <v>1252223.3693365499</v>
          </cell>
          <cell r="I788">
            <v>1382854.1910051401</v>
          </cell>
          <cell r="J788">
            <v>1561607.9306319701</v>
          </cell>
          <cell r="K788">
            <v>2004298.24908819</v>
          </cell>
          <cell r="L788">
            <v>1600596.88120326</v>
          </cell>
          <cell r="M788">
            <v>1468963.6742958</v>
          </cell>
          <cell r="N788">
            <v>1297208.20273036</v>
          </cell>
          <cell r="O788">
            <v>1938564.57877975</v>
          </cell>
          <cell r="P788">
            <v>1091142.4274911501</v>
          </cell>
          <cell r="Q788">
            <v>1417519.40640422</v>
          </cell>
        </row>
        <row r="789">
          <cell r="A789" t="str">
            <v>P60904</v>
          </cell>
          <cell r="B789" t="str">
            <v>sp|P60904|DNJC5_MOUSE</v>
          </cell>
          <cell r="C789">
            <v>57049.284352042501</v>
          </cell>
          <cell r="D789">
            <v>86989.389703423294</v>
          </cell>
          <cell r="E789">
            <v>751300.76127105998</v>
          </cell>
          <cell r="F789">
            <v>85175.038743429293</v>
          </cell>
          <cell r="G789">
            <v>644409.32529865904</v>
          </cell>
          <cell r="H789">
            <v>96535.183321830802</v>
          </cell>
          <cell r="I789">
            <v>82542.656767722307</v>
          </cell>
          <cell r="J789">
            <v>464864.76861619798</v>
          </cell>
          <cell r="K789">
            <v>59787.807497132097</v>
          </cell>
          <cell r="L789">
            <v>83512.020905826605</v>
          </cell>
          <cell r="M789">
            <v>253532.47570543599</v>
          </cell>
          <cell r="N789">
            <v>46201.465225431297</v>
          </cell>
          <cell r="O789">
            <v>179905.49783964499</v>
          </cell>
          <cell r="P789">
            <v>49692.444344007898</v>
          </cell>
          <cell r="Q789">
            <v>92603.744860855993</v>
          </cell>
        </row>
        <row r="790">
          <cell r="A790" t="str">
            <v>P61021</v>
          </cell>
          <cell r="B790" t="str">
            <v>sp|P61021|RAB5B_MOUSE</v>
          </cell>
          <cell r="C790">
            <v>587860.14277497598</v>
          </cell>
          <cell r="D790">
            <v>633696.86099372897</v>
          </cell>
          <cell r="E790">
            <v>541931.66466801101</v>
          </cell>
          <cell r="F790">
            <v>628935.69131234998</v>
          </cell>
          <cell r="G790">
            <v>682606.39828861295</v>
          </cell>
          <cell r="H790">
            <v>696073.43709772499</v>
          </cell>
          <cell r="I790">
            <v>672477.33606771601</v>
          </cell>
          <cell r="J790">
            <v>671039.225796315</v>
          </cell>
          <cell r="K790">
            <v>691624.94321249402</v>
          </cell>
          <cell r="L790">
            <v>700177.66827793396</v>
          </cell>
          <cell r="M790">
            <v>649926.26498612098</v>
          </cell>
          <cell r="N790">
            <v>617042.12295319897</v>
          </cell>
          <cell r="O790">
            <v>861853.21209361195</v>
          </cell>
          <cell r="P790">
            <v>547984.01417632704</v>
          </cell>
          <cell r="Q790">
            <v>442629.68423983903</v>
          </cell>
        </row>
        <row r="791">
          <cell r="A791" t="str">
            <v>P61022</v>
          </cell>
          <cell r="B791" t="str">
            <v>sp|P61022|CHP1_MOUSE</v>
          </cell>
          <cell r="C791">
            <v>161781.76451758901</v>
          </cell>
          <cell r="D791">
            <v>250319.88031141699</v>
          </cell>
          <cell r="E791">
            <v>202814.09846720501</v>
          </cell>
          <cell r="F791">
            <v>236726.713304301</v>
          </cell>
          <cell r="G791">
            <v>234015.499503078</v>
          </cell>
          <cell r="H791">
            <v>262136.29857817499</v>
          </cell>
          <cell r="I791">
            <v>192154.352741715</v>
          </cell>
          <cell r="J791">
            <v>237008.885506725</v>
          </cell>
          <cell r="K791">
            <v>187406.348305917</v>
          </cell>
          <cell r="L791">
            <v>190536.805253817</v>
          </cell>
          <cell r="M791">
            <v>252232.47633040199</v>
          </cell>
          <cell r="N791">
            <v>190154.09362761001</v>
          </cell>
          <cell r="O791">
            <v>238456.217077771</v>
          </cell>
          <cell r="P791">
            <v>242067.366766063</v>
          </cell>
          <cell r="Q791">
            <v>220759.13296390601</v>
          </cell>
        </row>
        <row r="792">
          <cell r="A792" t="str">
            <v>P61027</v>
          </cell>
          <cell r="B792" t="str">
            <v>sp|P61027|RAB10_MOUSE</v>
          </cell>
          <cell r="C792">
            <v>5109203.12114981</v>
          </cell>
          <cell r="D792">
            <v>3388888.46783992</v>
          </cell>
          <cell r="E792">
            <v>4570345.2560984502</v>
          </cell>
          <cell r="F792">
            <v>3781183.0475846399</v>
          </cell>
          <cell r="G792">
            <v>4229745.73346473</v>
          </cell>
          <cell r="H792">
            <v>4842845.6183345998</v>
          </cell>
          <cell r="I792">
            <v>4662445.5897054505</v>
          </cell>
          <cell r="J792">
            <v>3609866.32043216</v>
          </cell>
          <cell r="K792">
            <v>4062989.4127085898</v>
          </cell>
          <cell r="L792">
            <v>4500366.2232061299</v>
          </cell>
          <cell r="M792">
            <v>5093285.1914054397</v>
          </cell>
          <cell r="N792">
            <v>5037068.0731522003</v>
          </cell>
          <cell r="O792">
            <v>3033652.9456477198</v>
          </cell>
          <cell r="P792">
            <v>4850309.5510398597</v>
          </cell>
          <cell r="Q792">
            <v>4893726.9382167002</v>
          </cell>
        </row>
        <row r="793">
          <cell r="A793" t="str">
            <v>P61028</v>
          </cell>
          <cell r="B793" t="str">
            <v>sp|P61028|RAB8B_MOUSE</v>
          </cell>
          <cell r="C793">
            <v>123072.11961960301</v>
          </cell>
          <cell r="D793">
            <v>157908.74135121799</v>
          </cell>
          <cell r="E793">
            <v>177376.64980376101</v>
          </cell>
          <cell r="F793">
            <v>150852.81570981699</v>
          </cell>
          <cell r="G793">
            <v>124004.754040113</v>
          </cell>
          <cell r="H793">
            <v>137510.16228305001</v>
          </cell>
          <cell r="I793">
            <v>171246.85143508</v>
          </cell>
          <cell r="J793">
            <v>184051.151460516</v>
          </cell>
          <cell r="K793">
            <v>184915.55004566599</v>
          </cell>
          <cell r="L793">
            <v>167894.735593908</v>
          </cell>
          <cell r="M793">
            <v>110118.752063939</v>
          </cell>
          <cell r="N793">
            <v>180331.97755242299</v>
          </cell>
          <cell r="O793">
            <v>181248.37654759499</v>
          </cell>
          <cell r="P793">
            <v>137945.902345254</v>
          </cell>
          <cell r="Q793">
            <v>175188.99707782399</v>
          </cell>
        </row>
        <row r="794">
          <cell r="A794" t="str">
            <v>P61079</v>
          </cell>
          <cell r="B794" t="str">
            <v>sp|P61079|UB2D3_MOUSE</v>
          </cell>
          <cell r="C794">
            <v>200477.658701623</v>
          </cell>
          <cell r="D794">
            <v>312190.135256832</v>
          </cell>
          <cell r="E794">
            <v>432843.19541016198</v>
          </cell>
          <cell r="F794">
            <v>352045.00619235099</v>
          </cell>
          <cell r="G794">
            <v>387494.02164362598</v>
          </cell>
          <cell r="H794">
            <v>358877.48824988102</v>
          </cell>
          <cell r="I794">
            <v>464911.35146420798</v>
          </cell>
          <cell r="J794">
            <v>289425.49169743201</v>
          </cell>
          <cell r="K794">
            <v>408168.42470475502</v>
          </cell>
          <cell r="L794">
            <v>279248.12539464002</v>
          </cell>
          <cell r="M794">
            <v>269215.93790702801</v>
          </cell>
          <cell r="N794">
            <v>459011.97314103798</v>
          </cell>
          <cell r="O794">
            <v>312953.00086945901</v>
          </cell>
          <cell r="P794">
            <v>409578.94833897898</v>
          </cell>
          <cell r="Q794">
            <v>366163.59309915599</v>
          </cell>
        </row>
        <row r="795">
          <cell r="A795" t="str">
            <v>P61080</v>
          </cell>
          <cell r="B795" t="str">
            <v>sp|P61080|UB2D1_MOUSE</v>
          </cell>
          <cell r="C795">
            <v>33181.197419357501</v>
          </cell>
          <cell r="D795">
            <v>8637.8042529414597</v>
          </cell>
          <cell r="E795">
            <v>41134.228790164903</v>
          </cell>
          <cell r="F795">
            <v>45495.747483712803</v>
          </cell>
          <cell r="G795">
            <v>36426.525493745503</v>
          </cell>
          <cell r="H795">
            <v>36477.815099653402</v>
          </cell>
          <cell r="I795">
            <v>30734.858192070202</v>
          </cell>
          <cell r="J795">
            <v>5338.7304874138299</v>
          </cell>
          <cell r="K795">
            <v>35840.595589493503</v>
          </cell>
          <cell r="L795">
            <v>18445.7247862972</v>
          </cell>
          <cell r="M795">
            <v>7169.4566471435</v>
          </cell>
          <cell r="N795">
            <v>14501.4568472684</v>
          </cell>
          <cell r="O795">
            <v>25565.569672494399</v>
          </cell>
          <cell r="P795">
            <v>9282.09422293227</v>
          </cell>
          <cell r="Q795">
            <v>32874.428185905599</v>
          </cell>
        </row>
        <row r="796">
          <cell r="A796" t="str">
            <v>P61082</v>
          </cell>
          <cell r="B796" t="str">
            <v>sp|P61082|UBC12_MOUSE</v>
          </cell>
          <cell r="C796">
            <v>578482.44702239404</v>
          </cell>
          <cell r="D796">
            <v>545662.99355172203</v>
          </cell>
          <cell r="E796">
            <v>583422.757155283</v>
          </cell>
          <cell r="F796">
            <v>562116.27772033704</v>
          </cell>
          <cell r="G796">
            <v>572820.14904581197</v>
          </cell>
          <cell r="H796">
            <v>582093.49570840504</v>
          </cell>
          <cell r="I796">
            <v>605686.03050525906</v>
          </cell>
          <cell r="J796">
            <v>551756.11806344904</v>
          </cell>
          <cell r="K796">
            <v>552725.310701726</v>
          </cell>
          <cell r="L796">
            <v>512993.51830931997</v>
          </cell>
          <cell r="M796">
            <v>476340.46848507301</v>
          </cell>
          <cell r="N796">
            <v>587282.24640694505</v>
          </cell>
          <cell r="O796">
            <v>511197.28207739099</v>
          </cell>
          <cell r="P796">
            <v>547848.38943435298</v>
          </cell>
          <cell r="Q796">
            <v>574876.35394995403</v>
          </cell>
        </row>
        <row r="797">
          <cell r="A797" t="str">
            <v>P61087</v>
          </cell>
          <cell r="B797" t="str">
            <v>sp|P61087|UBE2K_MOUSE</v>
          </cell>
          <cell r="C797">
            <v>159148.50234736101</v>
          </cell>
          <cell r="D797">
            <v>318269.64564590901</v>
          </cell>
          <cell r="E797">
            <v>179215.71010907501</v>
          </cell>
          <cell r="F797">
            <v>204327.135217036</v>
          </cell>
          <cell r="G797">
            <v>196627.124461128</v>
          </cell>
          <cell r="H797">
            <v>332375.76694466302</v>
          </cell>
          <cell r="I797">
            <v>89802.646487646503</v>
          </cell>
          <cell r="J797">
            <v>270262.94296979799</v>
          </cell>
          <cell r="K797">
            <v>205911.24608798401</v>
          </cell>
          <cell r="L797">
            <v>250842.40110772499</v>
          </cell>
          <cell r="M797">
            <v>276288.29589071899</v>
          </cell>
          <cell r="N797">
            <v>77949.189000920698</v>
          </cell>
          <cell r="O797">
            <v>306884.26667785097</v>
          </cell>
          <cell r="P797">
            <v>224775.01153966901</v>
          </cell>
          <cell r="Q797">
            <v>274991.07094926899</v>
          </cell>
        </row>
        <row r="798">
          <cell r="A798" t="str">
            <v>P61089</v>
          </cell>
          <cell r="B798" t="str">
            <v>sp|P61089|UBE2N_MOUSE</v>
          </cell>
          <cell r="C798">
            <v>3377218.1433182298</v>
          </cell>
          <cell r="D798">
            <v>3046636.0569937499</v>
          </cell>
          <cell r="E798">
            <v>3864477.4931105301</v>
          </cell>
          <cell r="F798">
            <v>3131110.5065267798</v>
          </cell>
          <cell r="G798">
            <v>3052842.8224615799</v>
          </cell>
          <cell r="H798">
            <v>3173232.76429652</v>
          </cell>
          <cell r="I798">
            <v>3496269.38164768</v>
          </cell>
          <cell r="J798">
            <v>3259297.2511884798</v>
          </cell>
          <cell r="K798">
            <v>3341824.8309196001</v>
          </cell>
          <cell r="L798">
            <v>2901974.2769249198</v>
          </cell>
          <cell r="M798">
            <v>3046594.2247099099</v>
          </cell>
          <cell r="N798">
            <v>3394014.6267291</v>
          </cell>
          <cell r="O798">
            <v>3083466.3510135598</v>
          </cell>
          <cell r="P798">
            <v>3065523.1277089301</v>
          </cell>
          <cell r="Q798">
            <v>2881077.01697317</v>
          </cell>
        </row>
        <row r="799">
          <cell r="A799" t="str">
            <v>P61161</v>
          </cell>
          <cell r="B799" t="str">
            <v>sp|P61161|ARP2_MOUSE</v>
          </cell>
          <cell r="C799">
            <v>189502.06150579001</v>
          </cell>
          <cell r="D799">
            <v>390266.54551580403</v>
          </cell>
          <cell r="E799">
            <v>619967.02317555097</v>
          </cell>
          <cell r="F799">
            <v>447103.87905522098</v>
          </cell>
          <cell r="G799">
            <v>484363.46082278801</v>
          </cell>
          <cell r="H799">
            <v>429667.92006442999</v>
          </cell>
          <cell r="I799">
            <v>525026.592473406</v>
          </cell>
          <cell r="J799">
            <v>405227.81803402101</v>
          </cell>
          <cell r="K799">
            <v>531113.60542866401</v>
          </cell>
          <cell r="L799">
            <v>318609.05206639401</v>
          </cell>
          <cell r="M799">
            <v>427669.89536068001</v>
          </cell>
          <cell r="N799">
            <v>478107.51822809502</v>
          </cell>
          <cell r="O799">
            <v>329634.99778580701</v>
          </cell>
          <cell r="P799">
            <v>394976.807098069</v>
          </cell>
          <cell r="Q799">
            <v>417070.64533646201</v>
          </cell>
        </row>
        <row r="800">
          <cell r="A800" t="str">
            <v>P61164</v>
          </cell>
          <cell r="B800" t="str">
            <v>sp|P61164|ACTZ_MOUSE</v>
          </cell>
          <cell r="C800">
            <v>802821.60706829198</v>
          </cell>
          <cell r="D800">
            <v>906616.37065727694</v>
          </cell>
          <cell r="E800">
            <v>1015628.04684163</v>
          </cell>
          <cell r="F800">
            <v>884179.41450237797</v>
          </cell>
          <cell r="G800">
            <v>893651.2873198</v>
          </cell>
          <cell r="H800">
            <v>969722.76920652203</v>
          </cell>
          <cell r="I800">
            <v>1050158.70716278</v>
          </cell>
          <cell r="J800">
            <v>859917.62628444796</v>
          </cell>
          <cell r="K800">
            <v>960555.60813945299</v>
          </cell>
          <cell r="L800">
            <v>954214.12300662103</v>
          </cell>
          <cell r="M800">
            <v>878274.70735416794</v>
          </cell>
          <cell r="N800">
            <v>1121230.4772237099</v>
          </cell>
          <cell r="O800">
            <v>891967.28061053099</v>
          </cell>
          <cell r="P800">
            <v>1104266.21406799</v>
          </cell>
          <cell r="Q800">
            <v>759616.92127753003</v>
          </cell>
        </row>
        <row r="801">
          <cell r="A801" t="str">
            <v>P61202</v>
          </cell>
          <cell r="B801" t="str">
            <v>sp|P61202|CSN2_MOUSE</v>
          </cell>
          <cell r="C801">
            <v>272454.29430290899</v>
          </cell>
          <cell r="D801">
            <v>117955.932920975</v>
          </cell>
          <cell r="E801">
            <v>341365.37087314198</v>
          </cell>
          <cell r="F801">
            <v>305093.57804168499</v>
          </cell>
          <cell r="G801">
            <v>232648.04199794499</v>
          </cell>
          <cell r="H801">
            <v>302617.596233966</v>
          </cell>
          <cell r="I801">
            <v>301179.22113938798</v>
          </cell>
          <cell r="J801">
            <v>326259.69842325099</v>
          </cell>
          <cell r="K801">
            <v>272155.47620772</v>
          </cell>
          <cell r="L801">
            <v>248242.13962463001</v>
          </cell>
          <cell r="M801">
            <v>299129.22957571002</v>
          </cell>
          <cell r="N801">
            <v>263624.42108999402</v>
          </cell>
          <cell r="O801">
            <v>267025.74905882898</v>
          </cell>
          <cell r="P801">
            <v>292137.68562544999</v>
          </cell>
          <cell r="Q801">
            <v>224932.751371144</v>
          </cell>
        </row>
        <row r="802">
          <cell r="A802" t="str">
            <v>P61205</v>
          </cell>
          <cell r="B802" t="str">
            <v>sp|P61205|ARF3_MOUSE</v>
          </cell>
          <cell r="C802">
            <v>703551.44343990204</v>
          </cell>
          <cell r="D802">
            <v>1701201.77831422</v>
          </cell>
          <cell r="E802">
            <v>1565664.4649513301</v>
          </cell>
          <cell r="F802">
            <v>1576218.0363282401</v>
          </cell>
          <cell r="G802">
            <v>1587918.0431304399</v>
          </cell>
          <cell r="H802">
            <v>1619213.9193328</v>
          </cell>
          <cell r="I802">
            <v>1516596.3562340001</v>
          </cell>
          <cell r="J802">
            <v>1731002.54495301</v>
          </cell>
          <cell r="K802">
            <v>1514167.1463081399</v>
          </cell>
          <cell r="L802">
            <v>1531524.5972958901</v>
          </cell>
          <cell r="M802">
            <v>1180491.4030649599</v>
          </cell>
          <cell r="N802">
            <v>1661170.8707634299</v>
          </cell>
          <cell r="O802">
            <v>1530135.55429627</v>
          </cell>
          <cell r="P802">
            <v>1338386.4521957701</v>
          </cell>
          <cell r="Q802">
            <v>1160054.82747642</v>
          </cell>
        </row>
        <row r="803">
          <cell r="A803" t="str">
            <v>P61211</v>
          </cell>
          <cell r="B803" t="str">
            <v>sp|P61211|ARL1_MOUSE</v>
          </cell>
          <cell r="C803">
            <v>1280.99000140216</v>
          </cell>
          <cell r="D803">
            <v>47473.000676428397</v>
          </cell>
          <cell r="E803">
            <v>31604.958007760699</v>
          </cell>
          <cell r="F803">
            <v>33603.194427998103</v>
          </cell>
          <cell r="G803">
            <v>56727.844072897198</v>
          </cell>
          <cell r="H803">
            <v>47426.808864465202</v>
          </cell>
          <cell r="I803">
            <v>33850.380534460797</v>
          </cell>
          <cell r="J803">
            <v>36587.259752673497</v>
          </cell>
          <cell r="K803">
            <v>41990.355083756003</v>
          </cell>
          <cell r="L803">
            <v>35083.028922254198</v>
          </cell>
          <cell r="M803">
            <v>37893.488810866802</v>
          </cell>
          <cell r="N803">
            <v>37023.866976197998</v>
          </cell>
          <cell r="O803">
            <v>4096.6840535553501</v>
          </cell>
          <cell r="P803">
            <v>26101.813438161898</v>
          </cell>
          <cell r="Q803">
            <v>24755.9776071001</v>
          </cell>
        </row>
        <row r="804">
          <cell r="A804" t="str">
            <v>P61215</v>
          </cell>
          <cell r="B804" t="str">
            <v>sp|P61215|CAH10_MOUSE</v>
          </cell>
          <cell r="C804">
            <v>26591.612553835199</v>
          </cell>
          <cell r="D804">
            <v>30442.281679622301</v>
          </cell>
          <cell r="E804">
            <v>6896.8977917269403</v>
          </cell>
          <cell r="F804">
            <v>6065.1389558850697</v>
          </cell>
          <cell r="G804">
            <v>35485.549132328102</v>
          </cell>
          <cell r="H804">
            <v>91402.370684670706</v>
          </cell>
          <cell r="I804">
            <v>4258.8411910770801</v>
          </cell>
          <cell r="J804">
            <v>60511.371148694001</v>
          </cell>
          <cell r="K804">
            <v>13733.4684304696</v>
          </cell>
          <cell r="L804">
            <v>112664.18668768799</v>
          </cell>
          <cell r="M804">
            <v>6083.3773681013299</v>
          </cell>
          <cell r="N804">
            <v>67335.822335544202</v>
          </cell>
          <cell r="O804">
            <v>66230.537979587505</v>
          </cell>
          <cell r="P804">
            <v>3583.6514998099901</v>
          </cell>
          <cell r="Q804">
            <v>10467.877448078199</v>
          </cell>
        </row>
        <row r="805">
          <cell r="A805" t="str">
            <v>P61222</v>
          </cell>
          <cell r="B805" t="str">
            <v>sp|P61222|ABCE1_MOUSE</v>
          </cell>
          <cell r="C805">
            <v>223715.026164465</v>
          </cell>
          <cell r="D805">
            <v>106013.429442821</v>
          </cell>
          <cell r="E805">
            <v>176068.63055641201</v>
          </cell>
          <cell r="F805">
            <v>162090.09919572901</v>
          </cell>
          <cell r="G805">
            <v>129143.608066912</v>
          </cell>
          <cell r="H805">
            <v>161486.48732922299</v>
          </cell>
          <cell r="I805">
            <v>148941.140689525</v>
          </cell>
          <cell r="J805">
            <v>177703.739238398</v>
          </cell>
          <cell r="K805">
            <v>162863.630412531</v>
          </cell>
          <cell r="L805">
            <v>212979.90170612399</v>
          </cell>
          <cell r="M805">
            <v>155443.074953403</v>
          </cell>
          <cell r="N805">
            <v>173620.141205213</v>
          </cell>
          <cell r="O805">
            <v>151357.23709279101</v>
          </cell>
          <cell r="P805">
            <v>150544.381691738</v>
          </cell>
          <cell r="Q805">
            <v>137645.72431305601</v>
          </cell>
        </row>
        <row r="806">
          <cell r="A806" t="str">
            <v>P61226</v>
          </cell>
          <cell r="B806" t="str">
            <v>sp|P61226|RAP2B_MOUSE</v>
          </cell>
          <cell r="C806">
            <v>917345.44737213699</v>
          </cell>
          <cell r="D806">
            <v>712809.54374729295</v>
          </cell>
          <cell r="E806">
            <v>1181822.39085573</v>
          </cell>
          <cell r="F806">
            <v>1052982.7470213899</v>
          </cell>
          <cell r="G806">
            <v>976907.29373906297</v>
          </cell>
          <cell r="H806">
            <v>899733.70649560704</v>
          </cell>
          <cell r="I806">
            <v>1138299.71432518</v>
          </cell>
          <cell r="J806">
            <v>897930.05764715699</v>
          </cell>
          <cell r="K806">
            <v>1040741.41594582</v>
          </cell>
          <cell r="L806">
            <v>780001.86930933804</v>
          </cell>
          <cell r="M806">
            <v>837972.81308819004</v>
          </cell>
          <cell r="N806">
            <v>1007082.19240342</v>
          </cell>
          <cell r="O806">
            <v>822868.01999557298</v>
          </cell>
          <cell r="P806">
            <v>1008412.68878084</v>
          </cell>
          <cell r="Q806">
            <v>855580.53968255001</v>
          </cell>
        </row>
        <row r="807">
          <cell r="A807" t="str">
            <v>P61255</v>
          </cell>
          <cell r="B807" t="str">
            <v>sp|P61255|RL26_MOUSE</v>
          </cell>
          <cell r="C807">
            <v>1074231.2071257301</v>
          </cell>
          <cell r="D807">
            <v>1194411.1613059</v>
          </cell>
          <cell r="E807">
            <v>1114900.4484520899</v>
          </cell>
          <cell r="F807">
            <v>1099974.7013633701</v>
          </cell>
          <cell r="G807">
            <v>1016211.05556376</v>
          </cell>
          <cell r="H807">
            <v>1182303.8672275001</v>
          </cell>
          <cell r="I807">
            <v>1098152.2346213399</v>
          </cell>
          <cell r="J807">
            <v>1205490.2797781201</v>
          </cell>
          <cell r="K807">
            <v>1022493.25667107</v>
          </cell>
          <cell r="L807">
            <v>1274271.2203611899</v>
          </cell>
          <cell r="M807">
            <v>1213240.26101633</v>
          </cell>
          <cell r="N807">
            <v>1130666.5661414899</v>
          </cell>
          <cell r="O807">
            <v>1246825.51595486</v>
          </cell>
          <cell r="P807">
            <v>1055844.2680198301</v>
          </cell>
          <cell r="Q807">
            <v>1243682.35905448</v>
          </cell>
        </row>
        <row r="808">
          <cell r="A808" t="str">
            <v>P61264</v>
          </cell>
          <cell r="B808" t="str">
            <v>sp|P61264|STX1B_MOUSE</v>
          </cell>
          <cell r="C808">
            <v>7054997.9592398498</v>
          </cell>
          <cell r="D808">
            <v>7912695.2145827999</v>
          </cell>
          <cell r="E808">
            <v>8094030.6477586301</v>
          </cell>
          <cell r="F808">
            <v>7752326.5345247397</v>
          </cell>
          <cell r="G808">
            <v>7429357.7230797699</v>
          </cell>
          <cell r="H808">
            <v>7424280.5211746199</v>
          </cell>
          <cell r="I808">
            <v>7515823.7911913497</v>
          </cell>
          <cell r="J808">
            <v>8365220.0964807197</v>
          </cell>
          <cell r="K808">
            <v>8099406.0270229196</v>
          </cell>
          <cell r="L808">
            <v>7571334.2102649799</v>
          </cell>
          <cell r="M808">
            <v>7331433.3827746296</v>
          </cell>
          <cell r="N808">
            <v>7309461.1325769098</v>
          </cell>
          <cell r="O808">
            <v>7463657.0330074597</v>
          </cell>
          <cell r="P808">
            <v>7871520.2035182901</v>
          </cell>
          <cell r="Q808">
            <v>7390751.9448423004</v>
          </cell>
        </row>
        <row r="809">
          <cell r="A809" t="str">
            <v>P61294</v>
          </cell>
          <cell r="B809" t="str">
            <v>sp|P61294|RAB6B_MOUSE</v>
          </cell>
          <cell r="C809">
            <v>1425637.1540306101</v>
          </cell>
          <cell r="D809">
            <v>1528232.30267225</v>
          </cell>
          <cell r="E809">
            <v>1358913.31750092</v>
          </cell>
          <cell r="F809">
            <v>1392798.7211088601</v>
          </cell>
          <cell r="G809">
            <v>1563417.6687013099</v>
          </cell>
          <cell r="H809">
            <v>1504748.08238828</v>
          </cell>
          <cell r="I809">
            <v>1470074.5529513501</v>
          </cell>
          <cell r="J809">
            <v>1588611.7924343001</v>
          </cell>
          <cell r="K809">
            <v>1553881.1459989401</v>
          </cell>
          <cell r="L809">
            <v>1624070.7249889199</v>
          </cell>
          <cell r="M809">
            <v>1465721.33875086</v>
          </cell>
          <cell r="N809">
            <v>1541652.2393241699</v>
          </cell>
          <cell r="O809">
            <v>1614857.71778255</v>
          </cell>
          <cell r="P809">
            <v>1680900.69579318</v>
          </cell>
          <cell r="Q809">
            <v>1631002.7518966501</v>
          </cell>
        </row>
        <row r="810">
          <cell r="A810" t="str">
            <v>P61315</v>
          </cell>
          <cell r="B810" t="str">
            <v>sp|P61315|G3ST3_MOUSE</v>
          </cell>
          <cell r="C810">
            <v>20403.356235953601</v>
          </cell>
          <cell r="D810">
            <v>27180.269733132802</v>
          </cell>
          <cell r="E810">
            <v>4223.47207948709</v>
          </cell>
          <cell r="F810">
            <v>7236.15428702397</v>
          </cell>
          <cell r="G810">
            <v>19660.247388449399</v>
          </cell>
          <cell r="H810">
            <v>34565.041204287802</v>
          </cell>
          <cell r="I810">
            <v>10243.9331152661</v>
          </cell>
          <cell r="J810">
            <v>27332.771799315698</v>
          </cell>
          <cell r="K810">
            <v>2114.44060271222</v>
          </cell>
          <cell r="L810">
            <v>27638.666027846601</v>
          </cell>
          <cell r="M810">
            <v>18479.442322710998</v>
          </cell>
          <cell r="N810">
            <v>21391.259277322701</v>
          </cell>
          <cell r="O810">
            <v>24307.648520311799</v>
          </cell>
          <cell r="P810">
            <v>7005.2109193690203</v>
          </cell>
          <cell r="Q810">
            <v>15577.513927985199</v>
          </cell>
        </row>
        <row r="811">
          <cell r="A811" t="str">
            <v>P61329</v>
          </cell>
          <cell r="B811" t="str">
            <v>sp|P61329|FGF12_MOUSE</v>
          </cell>
          <cell r="C811">
            <v>97085.939531254597</v>
          </cell>
          <cell r="D811">
            <v>85701.511051050504</v>
          </cell>
          <cell r="E811">
            <v>134477.92835418199</v>
          </cell>
          <cell r="F811">
            <v>127005.23175938299</v>
          </cell>
          <cell r="G811">
            <v>107974.46096173501</v>
          </cell>
          <cell r="H811">
            <v>111103.56154546099</v>
          </cell>
          <cell r="I811">
            <v>125772.454393116</v>
          </cell>
          <cell r="J811">
            <v>78223.130201235093</v>
          </cell>
          <cell r="K811">
            <v>98769.370564299898</v>
          </cell>
          <cell r="L811">
            <v>81215.977807758798</v>
          </cell>
          <cell r="M811">
            <v>88555.336051583799</v>
          </cell>
          <cell r="N811">
            <v>101881.972996881</v>
          </cell>
          <cell r="O811">
            <v>89160.921015111599</v>
          </cell>
          <cell r="P811">
            <v>116509.59472455501</v>
          </cell>
          <cell r="Q811">
            <v>81058.554501977604</v>
          </cell>
        </row>
        <row r="812">
          <cell r="A812" t="str">
            <v>P61358</v>
          </cell>
          <cell r="B812" t="str">
            <v>sp|P61358|RL27_MOUSE</v>
          </cell>
          <cell r="C812">
            <v>668079.49040760403</v>
          </cell>
          <cell r="D812">
            <v>522214.41359965299</v>
          </cell>
          <cell r="E812">
            <v>552937.57829213503</v>
          </cell>
          <cell r="F812">
            <v>592914.34142770199</v>
          </cell>
          <cell r="G812">
            <v>672597.97883034602</v>
          </cell>
          <cell r="H812">
            <v>689615.59248899098</v>
          </cell>
          <cell r="I812">
            <v>626127.20279456605</v>
          </cell>
          <cell r="J812">
            <v>556530.14169176796</v>
          </cell>
          <cell r="K812">
            <v>600819.25620930805</v>
          </cell>
          <cell r="L812">
            <v>571221.90413866797</v>
          </cell>
          <cell r="M812">
            <v>511433.018812416</v>
          </cell>
          <cell r="N812">
            <v>634929.97067287704</v>
          </cell>
          <cell r="O812">
            <v>645608.05282217602</v>
          </cell>
          <cell r="P812">
            <v>676015.07213197905</v>
          </cell>
          <cell r="Q812">
            <v>722762.75450378505</v>
          </cell>
        </row>
        <row r="813">
          <cell r="A813" t="str">
            <v>P61759</v>
          </cell>
          <cell r="B813" t="str">
            <v>sp|P61759|PFD3_MOUSE</v>
          </cell>
          <cell r="C813">
            <v>106257.675668367</v>
          </cell>
          <cell r="D813">
            <v>125555.807981672</v>
          </cell>
          <cell r="E813">
            <v>135116.10120964999</v>
          </cell>
          <cell r="F813">
            <v>123653.90368544401</v>
          </cell>
          <cell r="G813">
            <v>92425.950645711797</v>
          </cell>
          <cell r="H813">
            <v>113261.294437991</v>
          </cell>
          <cell r="I813">
            <v>113008.89007123301</v>
          </cell>
          <cell r="J813">
            <v>135638.36052184799</v>
          </cell>
          <cell r="K813">
            <v>110684.799246947</v>
          </cell>
          <cell r="L813">
            <v>137190.97337073201</v>
          </cell>
          <cell r="M813">
            <v>135543.789468384</v>
          </cell>
          <cell r="N813">
            <v>66720.834021677496</v>
          </cell>
          <cell r="O813">
            <v>178227.52996444001</v>
          </cell>
          <cell r="P813">
            <v>103040.134262974</v>
          </cell>
          <cell r="Q813">
            <v>87018.854344538995</v>
          </cell>
        </row>
        <row r="814">
          <cell r="A814" t="str">
            <v>P61804</v>
          </cell>
          <cell r="B814" t="str">
            <v>sp|P61804|DAD1_MOUSE</v>
          </cell>
          <cell r="C814">
            <v>31202.218594694699</v>
          </cell>
          <cell r="D814">
            <v>70722.170802498498</v>
          </cell>
          <cell r="E814">
            <v>4728.2155942977797</v>
          </cell>
          <cell r="F814">
            <v>102539.124585225</v>
          </cell>
          <cell r="G814">
            <v>122757.53786569599</v>
          </cell>
          <cell r="H814">
            <v>136289.76169384</v>
          </cell>
          <cell r="I814">
            <v>80390.118107127404</v>
          </cell>
          <cell r="J814">
            <v>121293.89936639</v>
          </cell>
          <cell r="K814">
            <v>85445.005530534501</v>
          </cell>
          <cell r="L814">
            <v>25479.6736047091</v>
          </cell>
          <cell r="M814">
            <v>22921.423279954699</v>
          </cell>
          <cell r="N814">
            <v>53762.177485546403</v>
          </cell>
          <cell r="O814">
            <v>121177.433001743</v>
          </cell>
          <cell r="P814">
            <v>55803.833770981801</v>
          </cell>
          <cell r="Q814">
            <v>23007.153566184301</v>
          </cell>
        </row>
        <row r="815">
          <cell r="A815" t="str">
            <v>P61922</v>
          </cell>
          <cell r="B815" t="str">
            <v>sp|P61922|GABT_MOUSE</v>
          </cell>
          <cell r="C815">
            <v>3251272.9704432301</v>
          </cell>
          <cell r="D815">
            <v>5229048.3234327203</v>
          </cell>
          <cell r="E815">
            <v>4238508.4862270895</v>
          </cell>
          <cell r="F815">
            <v>4107655.5613915701</v>
          </cell>
          <cell r="G815">
            <v>3917247.7112282398</v>
          </cell>
          <cell r="H815">
            <v>4489504.86654709</v>
          </cell>
          <cell r="I815">
            <v>3721660.1014198801</v>
          </cell>
          <cell r="J815">
            <v>3974410.14661856</v>
          </cell>
          <cell r="K815">
            <v>3738532.5770463101</v>
          </cell>
          <cell r="L815">
            <v>4109326.99023902</v>
          </cell>
          <cell r="M815">
            <v>4026750.84162769</v>
          </cell>
          <cell r="N815">
            <v>3988100.50546845</v>
          </cell>
          <cell r="O815">
            <v>4138437.9372781501</v>
          </cell>
          <cell r="P815">
            <v>4466737.0752576301</v>
          </cell>
          <cell r="Q815">
            <v>4023084.2739661098</v>
          </cell>
        </row>
        <row r="816">
          <cell r="A816" t="str">
            <v>P61924</v>
          </cell>
          <cell r="B816" t="str">
            <v>sp|P61924|COPZ1_MOUSE</v>
          </cell>
          <cell r="C816">
            <v>40459.272328980798</v>
          </cell>
          <cell r="D816">
            <v>82103.960728559498</v>
          </cell>
          <cell r="E816">
            <v>76258.718620241794</v>
          </cell>
          <cell r="F816">
            <v>86283.669852931605</v>
          </cell>
          <cell r="G816">
            <v>86681.583764640207</v>
          </cell>
          <cell r="H816">
            <v>74410.697344270899</v>
          </cell>
          <cell r="I816">
            <v>36164.688228195599</v>
          </cell>
          <cell r="J816">
            <v>86942.634846670204</v>
          </cell>
          <cell r="K816">
            <v>51577.022679376001</v>
          </cell>
          <cell r="L816">
            <v>95739.090663195093</v>
          </cell>
          <cell r="M816">
            <v>95312.326374278506</v>
          </cell>
          <cell r="N816">
            <v>62152.838124684597</v>
          </cell>
          <cell r="O816">
            <v>73067.416875655006</v>
          </cell>
          <cell r="P816">
            <v>72992.7476380632</v>
          </cell>
          <cell r="Q816">
            <v>52056.835121550801</v>
          </cell>
        </row>
        <row r="817">
          <cell r="A817" t="str">
            <v>P61961</v>
          </cell>
          <cell r="B817" t="str">
            <v>sp|P61961|UFM1_MOUSE</v>
          </cell>
          <cell r="C817">
            <v>199122.714373225</v>
          </cell>
          <cell r="D817">
            <v>313106.21310493798</v>
          </cell>
          <cell r="E817">
            <v>245805.26888426099</v>
          </cell>
          <cell r="F817">
            <v>228626.98810164799</v>
          </cell>
          <cell r="G817">
            <v>289385.66023092298</v>
          </cell>
          <cell r="H817">
            <v>272725.58028972399</v>
          </cell>
          <cell r="I817">
            <v>229396.15206639201</v>
          </cell>
          <cell r="J817">
            <v>360508.42510841601</v>
          </cell>
          <cell r="K817">
            <v>200372.15559668199</v>
          </cell>
          <cell r="L817">
            <v>413549.31302745797</v>
          </cell>
          <cell r="M817">
            <v>187719.77722396201</v>
          </cell>
          <cell r="N817">
            <v>290638.71449693397</v>
          </cell>
          <cell r="O817">
            <v>338329.54390155501</v>
          </cell>
          <cell r="P817">
            <v>174631.93034608799</v>
          </cell>
          <cell r="Q817">
            <v>170916.52584884799</v>
          </cell>
        </row>
        <row r="818">
          <cell r="A818" t="str">
            <v>P61967</v>
          </cell>
          <cell r="B818" t="str">
            <v>sp|P61967|AP1S1_MOUSE</v>
          </cell>
          <cell r="C818">
            <v>48702.871495395098</v>
          </cell>
          <cell r="D818">
            <v>42338.9167365877</v>
          </cell>
          <cell r="E818">
            <v>62889.711701296903</v>
          </cell>
          <cell r="F818">
            <v>33983.979754706801</v>
          </cell>
          <cell r="G818">
            <v>47670.530264558503</v>
          </cell>
          <cell r="H818">
            <v>9445.7510663700104</v>
          </cell>
          <cell r="I818">
            <v>45026.877920209998</v>
          </cell>
          <cell r="J818">
            <v>67180.080446812397</v>
          </cell>
          <cell r="K818">
            <v>52013.026667594902</v>
          </cell>
          <cell r="L818">
            <v>46272.312845315697</v>
          </cell>
          <cell r="M818">
            <v>41496.467442142697</v>
          </cell>
          <cell r="N818">
            <v>60721.143472718803</v>
          </cell>
          <cell r="O818">
            <v>47061.190844094002</v>
          </cell>
          <cell r="P818">
            <v>42242.130509042698</v>
          </cell>
          <cell r="Q818">
            <v>61167.574530534097</v>
          </cell>
        </row>
        <row r="819">
          <cell r="A819" t="str">
            <v>P61971</v>
          </cell>
          <cell r="B819" t="str">
            <v>sp|P61971|NTF2_MOUSE</v>
          </cell>
          <cell r="C819">
            <v>402019.63362149498</v>
          </cell>
          <cell r="D819">
            <v>356903.08973598701</v>
          </cell>
          <cell r="E819">
            <v>441665.84998321597</v>
          </cell>
          <cell r="F819">
            <v>448558.62888959597</v>
          </cell>
          <cell r="G819">
            <v>407521.79586344102</v>
          </cell>
          <cell r="H819">
            <v>366996.09142154601</v>
          </cell>
          <cell r="I819">
            <v>398684.23305704899</v>
          </cell>
          <cell r="J819">
            <v>355132.873390341</v>
          </cell>
          <cell r="K819">
            <v>404295.34971921798</v>
          </cell>
          <cell r="L819">
            <v>285708.02827824501</v>
          </cell>
          <cell r="M819">
            <v>307535.31217523402</v>
          </cell>
          <cell r="N819">
            <v>350497.97200374602</v>
          </cell>
          <cell r="O819">
            <v>338738.91458465898</v>
          </cell>
          <cell r="P819">
            <v>382962.30596070999</v>
          </cell>
          <cell r="Q819">
            <v>296193.75284605799</v>
          </cell>
        </row>
        <row r="820">
          <cell r="A820" t="str">
            <v>P61979</v>
          </cell>
          <cell r="B820" t="str">
            <v>sp|P61979|HNRPK_MOUSE</v>
          </cell>
          <cell r="C820">
            <v>1788174.44686893</v>
          </cell>
          <cell r="D820">
            <v>3264702.7952625998</v>
          </cell>
          <cell r="E820">
            <v>2583773.3894123798</v>
          </cell>
          <cell r="F820">
            <v>2776166.9141030102</v>
          </cell>
          <cell r="G820">
            <v>2864563.4755598102</v>
          </cell>
          <cell r="H820">
            <v>2788561.09484183</v>
          </cell>
          <cell r="I820">
            <v>3009872.1571702599</v>
          </cell>
          <cell r="J820">
            <v>3063156.0058894199</v>
          </cell>
          <cell r="K820">
            <v>2648852.9353590398</v>
          </cell>
          <cell r="L820">
            <v>3363574.4407571401</v>
          </cell>
          <cell r="M820">
            <v>3568364.5922600902</v>
          </cell>
          <cell r="N820">
            <v>3481864.3192302799</v>
          </cell>
          <cell r="O820">
            <v>2626723.4416932901</v>
          </cell>
          <cell r="P820">
            <v>2385502.9206294799</v>
          </cell>
          <cell r="Q820">
            <v>2553152.9437577799</v>
          </cell>
        </row>
        <row r="821">
          <cell r="A821" t="str">
            <v>P61982</v>
          </cell>
          <cell r="B821" t="str">
            <v>sp|P61982|1433G_MOUSE</v>
          </cell>
          <cell r="C821">
            <v>10922462.4900725</v>
          </cell>
          <cell r="D821">
            <v>10569393.219901999</v>
          </cell>
          <cell r="E821">
            <v>12108713.3317116</v>
          </cell>
          <cell r="F821">
            <v>10948008.624520799</v>
          </cell>
          <cell r="G821">
            <v>10983189.190786701</v>
          </cell>
          <cell r="H821">
            <v>10550623.5144844</v>
          </cell>
          <cell r="I821">
            <v>12064409.0478037</v>
          </cell>
          <cell r="J821">
            <v>13312703.147694301</v>
          </cell>
          <cell r="K821">
            <v>12513188.4307082</v>
          </cell>
          <cell r="L821">
            <v>12121515.703850299</v>
          </cell>
          <cell r="M821">
            <v>12182116.4728179</v>
          </cell>
          <cell r="N821">
            <v>11197668.893756</v>
          </cell>
          <cell r="O821">
            <v>11562354.2452194</v>
          </cell>
          <cell r="P821">
            <v>9726184.6496029701</v>
          </cell>
          <cell r="Q821">
            <v>10845619.7971514</v>
          </cell>
        </row>
        <row r="822">
          <cell r="A822" t="str">
            <v>P62069</v>
          </cell>
          <cell r="B822" t="str">
            <v>sp|P62069|UBP46_MOUSE</v>
          </cell>
          <cell r="C822">
            <v>155881.92315891499</v>
          </cell>
          <cell r="D822">
            <v>193076.30332194999</v>
          </cell>
          <cell r="E822">
            <v>168779.803243047</v>
          </cell>
          <cell r="F822">
            <v>170168.36669731099</v>
          </cell>
          <cell r="G822">
            <v>175487.55454250099</v>
          </cell>
          <cell r="H822">
            <v>226068.496407411</v>
          </cell>
          <cell r="I822">
            <v>182350.01021854399</v>
          </cell>
          <cell r="J822">
            <v>212935.31829666201</v>
          </cell>
          <cell r="K822">
            <v>187761.54914261401</v>
          </cell>
          <cell r="L822">
            <v>133120.62282735901</v>
          </cell>
          <cell r="M822">
            <v>195580.13678409599</v>
          </cell>
          <cell r="N822">
            <v>201045.48611084701</v>
          </cell>
          <cell r="O822">
            <v>195027.771422341</v>
          </cell>
          <cell r="P822">
            <v>193019.645966123</v>
          </cell>
          <cell r="Q822">
            <v>245183.01789359999</v>
          </cell>
        </row>
        <row r="823">
          <cell r="A823" t="str">
            <v>P62071</v>
          </cell>
          <cell r="B823" t="str">
            <v>sp|P62071|RRAS2_MOUSE</v>
          </cell>
          <cell r="C823">
            <v>165517.349183902</v>
          </cell>
          <cell r="D823">
            <v>144367.77894820299</v>
          </cell>
          <cell r="E823">
            <v>219041.373967222</v>
          </cell>
          <cell r="F823">
            <v>186361.30318354399</v>
          </cell>
          <cell r="G823">
            <v>203743.10279626399</v>
          </cell>
          <cell r="H823">
            <v>257186.99518690899</v>
          </cell>
          <cell r="I823">
            <v>245226.23054757999</v>
          </cell>
          <cell r="J823">
            <v>191143.976779463</v>
          </cell>
          <cell r="K823">
            <v>190438.19236026701</v>
          </cell>
          <cell r="L823">
            <v>171298.80982530201</v>
          </cell>
          <cell r="M823">
            <v>167761.97478623199</v>
          </cell>
          <cell r="N823">
            <v>233305.48403718899</v>
          </cell>
          <cell r="O823">
            <v>155476.10145777301</v>
          </cell>
          <cell r="P823">
            <v>210607.522570284</v>
          </cell>
          <cell r="Q823">
            <v>186717.33548324899</v>
          </cell>
        </row>
        <row r="824">
          <cell r="A824" t="str">
            <v>P62073</v>
          </cell>
          <cell r="B824" t="str">
            <v>sp|P62073|TIM10_MOUSE</v>
          </cell>
          <cell r="C824">
            <v>8624.9472216606591</v>
          </cell>
          <cell r="D824">
            <v>56717.030605776803</v>
          </cell>
          <cell r="E824">
            <v>85427.955494307695</v>
          </cell>
          <cell r="F824">
            <v>69057.263223693793</v>
          </cell>
          <cell r="G824">
            <v>41415.443829914497</v>
          </cell>
          <cell r="H824">
            <v>68127.9228553961</v>
          </cell>
          <cell r="I824">
            <v>78564.322577124403</v>
          </cell>
          <cell r="J824">
            <v>51739.430273553698</v>
          </cell>
          <cell r="K824">
            <v>59276.802536407602</v>
          </cell>
          <cell r="L824">
            <v>82750.238195683705</v>
          </cell>
          <cell r="M824">
            <v>55009.7847291004</v>
          </cell>
          <cell r="N824">
            <v>75967.170611259906</v>
          </cell>
          <cell r="O824">
            <v>42518.815712960997</v>
          </cell>
          <cell r="P824">
            <v>19692.446197969799</v>
          </cell>
          <cell r="Q824">
            <v>49033.655593492003</v>
          </cell>
        </row>
        <row r="825">
          <cell r="A825" t="str">
            <v>P62075</v>
          </cell>
          <cell r="B825" t="str">
            <v>sp|P62075|TIM13_MOUSE</v>
          </cell>
          <cell r="C825">
            <v>382633.04874228098</v>
          </cell>
          <cell r="D825">
            <v>289423.25223792699</v>
          </cell>
          <cell r="E825">
            <v>191555.18998278299</v>
          </cell>
          <cell r="F825">
            <v>273387.55848404299</v>
          </cell>
          <cell r="G825">
            <v>343221.59210206801</v>
          </cell>
          <cell r="H825">
            <v>221905.04719307701</v>
          </cell>
          <cell r="I825">
            <v>259243.554177855</v>
          </cell>
          <cell r="J825">
            <v>237570.959068322</v>
          </cell>
          <cell r="K825">
            <v>374090.68131756497</v>
          </cell>
          <cell r="L825">
            <v>356644.28858015902</v>
          </cell>
          <cell r="M825">
            <v>200612.064084026</v>
          </cell>
          <cell r="N825">
            <v>371472.26385731401</v>
          </cell>
          <cell r="O825">
            <v>411707.88201486599</v>
          </cell>
          <cell r="P825">
            <v>285677.81578496698</v>
          </cell>
          <cell r="Q825">
            <v>256933.55966108799</v>
          </cell>
        </row>
        <row r="826">
          <cell r="A826" t="str">
            <v>P62077</v>
          </cell>
          <cell r="B826" t="str">
            <v>sp|P62077|TIM8B_MOUSE</v>
          </cell>
          <cell r="C826">
            <v>539868.42654951604</v>
          </cell>
          <cell r="D826">
            <v>286212.61418758798</v>
          </cell>
          <cell r="E826">
            <v>384494.58103530901</v>
          </cell>
          <cell r="F826">
            <v>557258.19086863101</v>
          </cell>
          <cell r="G826">
            <v>521155.60894702101</v>
          </cell>
          <cell r="H826">
            <v>235491.19423409799</v>
          </cell>
          <cell r="I826">
            <v>459409.17570916598</v>
          </cell>
          <cell r="J826">
            <v>292549.06383448897</v>
          </cell>
          <cell r="K826">
            <v>464758.07965955802</v>
          </cell>
          <cell r="L826">
            <v>477268.33169818501</v>
          </cell>
          <cell r="M826">
            <v>708026.94276899402</v>
          </cell>
          <cell r="N826">
            <v>314695.43959120702</v>
          </cell>
          <cell r="O826">
            <v>292614.58696473198</v>
          </cell>
          <cell r="P826">
            <v>312305.86932669597</v>
          </cell>
          <cell r="Q826">
            <v>326685.10256716801</v>
          </cell>
        </row>
        <row r="827">
          <cell r="A827" t="str">
            <v>P62082</v>
          </cell>
          <cell r="B827" t="str">
            <v>sp|P62082|RS7_MOUSE</v>
          </cell>
          <cell r="C827">
            <v>315819.82191983302</v>
          </cell>
          <cell r="D827">
            <v>228287.43504413799</v>
          </cell>
          <cell r="E827">
            <v>193560.17323920401</v>
          </cell>
          <cell r="F827">
            <v>211488.59162213001</v>
          </cell>
          <cell r="G827">
            <v>241240.23563858299</v>
          </cell>
          <cell r="H827">
            <v>155498.89638677301</v>
          </cell>
          <cell r="I827">
            <v>215522.24966459101</v>
          </cell>
          <cell r="J827">
            <v>200768.14777369701</v>
          </cell>
          <cell r="K827">
            <v>228629.55072567199</v>
          </cell>
          <cell r="L827">
            <v>193543.09106553701</v>
          </cell>
          <cell r="M827">
            <v>165861.66688002201</v>
          </cell>
          <cell r="N827">
            <v>233888.28283909301</v>
          </cell>
          <cell r="O827">
            <v>154796.47887342301</v>
          </cell>
          <cell r="P827">
            <v>246681.42513221499</v>
          </cell>
          <cell r="Q827">
            <v>205293.677945812</v>
          </cell>
        </row>
        <row r="828">
          <cell r="A828" t="str">
            <v>P62137</v>
          </cell>
          <cell r="B828" t="str">
            <v>sp|P62137|PP1A_MOUSE</v>
          </cell>
          <cell r="C828">
            <v>677819.49436529505</v>
          </cell>
          <cell r="D828">
            <v>1019094.29148897</v>
          </cell>
          <cell r="E828">
            <v>900424.203011523</v>
          </cell>
          <cell r="F828">
            <v>795912.91519526194</v>
          </cell>
          <cell r="G828">
            <v>995497.10771667596</v>
          </cell>
          <cell r="H828">
            <v>976278.846053318</v>
          </cell>
          <cell r="I828">
            <v>861863.21634419297</v>
          </cell>
          <cell r="J828">
            <v>992548.85345848103</v>
          </cell>
          <cell r="K828">
            <v>831754.35346646595</v>
          </cell>
          <cell r="L828">
            <v>989092.23309822904</v>
          </cell>
          <cell r="M828">
            <v>997573.03378834005</v>
          </cell>
          <cell r="N828">
            <v>857042.07047176198</v>
          </cell>
          <cell r="O828">
            <v>1067234.1334347699</v>
          </cell>
          <cell r="P828">
            <v>866888.96780987398</v>
          </cell>
          <cell r="Q828">
            <v>954303.17865680601</v>
          </cell>
        </row>
        <row r="829">
          <cell r="A829" t="str">
            <v>P62141</v>
          </cell>
          <cell r="B829" t="str">
            <v>sp|P62141|PP1B_MOUSE</v>
          </cell>
          <cell r="C829">
            <v>651590.924634572</v>
          </cell>
          <cell r="D829">
            <v>727152.34092339501</v>
          </cell>
          <cell r="E829">
            <v>831967.67647678405</v>
          </cell>
          <cell r="F829">
            <v>717513.45194794599</v>
          </cell>
          <cell r="G829">
            <v>806125.91106646496</v>
          </cell>
          <cell r="H829">
            <v>842877.80767006904</v>
          </cell>
          <cell r="I829">
            <v>605489.33122448099</v>
          </cell>
          <cell r="J829">
            <v>812388.32105184696</v>
          </cell>
          <cell r="K829">
            <v>594285.94883604499</v>
          </cell>
          <cell r="L829">
            <v>689963.14901648497</v>
          </cell>
          <cell r="M829">
            <v>882686.87349097198</v>
          </cell>
          <cell r="N829">
            <v>624507.39922911301</v>
          </cell>
          <cell r="O829">
            <v>747612.01971842896</v>
          </cell>
          <cell r="P829">
            <v>741544.71223589696</v>
          </cell>
          <cell r="Q829">
            <v>801178.61110315297</v>
          </cell>
        </row>
        <row r="830">
          <cell r="A830" t="str">
            <v>P62192</v>
          </cell>
          <cell r="B830" t="str">
            <v>sp|P62192|PRS4_MOUSE</v>
          </cell>
          <cell r="C830">
            <v>5844.9167135117696</v>
          </cell>
          <cell r="D830">
            <v>50747.595178075797</v>
          </cell>
          <cell r="E830">
            <v>54945.154771543297</v>
          </cell>
          <cell r="F830">
            <v>83585.136144106698</v>
          </cell>
          <cell r="G830">
            <v>74518.423610110694</v>
          </cell>
          <cell r="H830">
            <v>41155.930328694798</v>
          </cell>
          <cell r="I830">
            <v>4254.8829076131797</v>
          </cell>
          <cell r="J830">
            <v>103913.034359421</v>
          </cell>
          <cell r="K830">
            <v>90508.405074177397</v>
          </cell>
          <cell r="L830">
            <v>111141.92667932399</v>
          </cell>
          <cell r="M830">
            <v>77361.652871283397</v>
          </cell>
          <cell r="N830">
            <v>11973.1535482094</v>
          </cell>
          <cell r="O830">
            <v>36291.960418766401</v>
          </cell>
          <cell r="P830">
            <v>83663.622544500104</v>
          </cell>
          <cell r="Q830">
            <v>123476.48575131199</v>
          </cell>
        </row>
        <row r="831">
          <cell r="A831" t="str">
            <v>P62196</v>
          </cell>
          <cell r="B831" t="str">
            <v>sp|P62196|PRS8_MOUSE</v>
          </cell>
          <cell r="C831">
            <v>306854.23422520101</v>
          </cell>
          <cell r="D831">
            <v>364672.55797859502</v>
          </cell>
          <cell r="E831">
            <v>434598.71170911501</v>
          </cell>
          <cell r="F831">
            <v>274237.73129710398</v>
          </cell>
          <cell r="G831">
            <v>267636.11840411898</v>
          </cell>
          <cell r="H831">
            <v>299687.56741683697</v>
          </cell>
          <cell r="I831">
            <v>282392.11439297698</v>
          </cell>
          <cell r="J831">
            <v>359453.00138635299</v>
          </cell>
          <cell r="K831">
            <v>317662.53480034397</v>
          </cell>
          <cell r="L831">
            <v>372583.26133839099</v>
          </cell>
          <cell r="M831">
            <v>247626.192091323</v>
          </cell>
          <cell r="N831">
            <v>283409.99146497902</v>
          </cell>
          <cell r="O831">
            <v>308076.17140756699</v>
          </cell>
          <cell r="P831">
            <v>248811.52734282901</v>
          </cell>
          <cell r="Q831">
            <v>244797.32925668999</v>
          </cell>
        </row>
        <row r="832">
          <cell r="A832" t="str">
            <v>P62242</v>
          </cell>
          <cell r="B832" t="str">
            <v>sp|P62242|RS8_MOUSE</v>
          </cell>
          <cell r="C832">
            <v>1143028.6077980299</v>
          </cell>
          <cell r="D832">
            <v>1220306.7155998901</v>
          </cell>
          <cell r="E832">
            <v>1274444.6955414</v>
          </cell>
          <cell r="F832">
            <v>1157368.8964958</v>
          </cell>
          <cell r="G832">
            <v>1268117.1613603099</v>
          </cell>
          <cell r="H832">
            <v>1323240.37947767</v>
          </cell>
          <cell r="I832">
            <v>1336094.6876000499</v>
          </cell>
          <cell r="J832">
            <v>1333378.16131488</v>
          </cell>
          <cell r="K832">
            <v>1208063.94143245</v>
          </cell>
          <cell r="L832">
            <v>1328140.7435959401</v>
          </cell>
          <cell r="M832">
            <v>1244150.9094068101</v>
          </cell>
          <cell r="N832">
            <v>1461428.6719652901</v>
          </cell>
          <cell r="O832">
            <v>1289304.7356054301</v>
          </cell>
          <cell r="P832">
            <v>1261253.0578935</v>
          </cell>
          <cell r="Q832">
            <v>1284751.1367154601</v>
          </cell>
        </row>
        <row r="833">
          <cell r="A833" t="str">
            <v>P62245</v>
          </cell>
          <cell r="B833" t="str">
            <v>sp|P62245|RS15A_MOUSE</v>
          </cell>
          <cell r="C833">
            <v>772639.69496839703</v>
          </cell>
          <cell r="D833">
            <v>573499.93459293898</v>
          </cell>
          <cell r="E833">
            <v>540086.47326335497</v>
          </cell>
          <cell r="F833">
            <v>665528.83438706503</v>
          </cell>
          <cell r="G833">
            <v>685874.56031314202</v>
          </cell>
          <cell r="H833">
            <v>759868.14903621597</v>
          </cell>
          <cell r="I833">
            <v>670612.51700413099</v>
          </cell>
          <cell r="J833">
            <v>605841.40723100503</v>
          </cell>
          <cell r="K833">
            <v>611238.88120842504</v>
          </cell>
          <cell r="L833">
            <v>699613.14276876999</v>
          </cell>
          <cell r="M833">
            <v>700691.42739904195</v>
          </cell>
          <cell r="N833">
            <v>602831.65126929304</v>
          </cell>
          <cell r="O833">
            <v>781833.46575032803</v>
          </cell>
          <cell r="P833">
            <v>652856.51681305096</v>
          </cell>
          <cell r="Q833">
            <v>702019.74647029501</v>
          </cell>
        </row>
        <row r="834">
          <cell r="A834" t="str">
            <v>P62259</v>
          </cell>
          <cell r="B834" t="str">
            <v>sp|P62259|1433E_MOUSE</v>
          </cell>
          <cell r="C834">
            <v>6146807.7163359802</v>
          </cell>
          <cell r="D834">
            <v>8586974.1290713698</v>
          </cell>
          <cell r="E834">
            <v>10836840.591055</v>
          </cell>
          <cell r="F834">
            <v>10000615.6348501</v>
          </cell>
          <cell r="G834">
            <v>9936632.9144320507</v>
          </cell>
          <cell r="H834">
            <v>5734938.1386158401</v>
          </cell>
          <cell r="I834">
            <v>8181365.91513687</v>
          </cell>
          <cell r="J834">
            <v>8786288.2811364997</v>
          </cell>
          <cell r="K834">
            <v>8209946.4048858397</v>
          </cell>
          <cell r="L834">
            <v>6073659.8812792702</v>
          </cell>
          <cell r="M834">
            <v>9967452.3159302305</v>
          </cell>
          <cell r="N834">
            <v>7496892.8757162103</v>
          </cell>
          <cell r="O834">
            <v>7846941.6549283396</v>
          </cell>
          <cell r="P834">
            <v>8024735.9860202204</v>
          </cell>
          <cell r="Q834">
            <v>6993797.0425890395</v>
          </cell>
        </row>
        <row r="835">
          <cell r="A835" t="str">
            <v>P62264</v>
          </cell>
          <cell r="B835" t="str">
            <v>sp|P62264|RS14_MOUSE</v>
          </cell>
          <cell r="C835">
            <v>511311.07643646601</v>
          </cell>
          <cell r="D835">
            <v>615944.93217124895</v>
          </cell>
          <cell r="E835">
            <v>489617.28212250501</v>
          </cell>
          <cell r="F835">
            <v>596545.61333112395</v>
          </cell>
          <cell r="G835">
            <v>620036.47242297395</v>
          </cell>
          <cell r="H835">
            <v>590129.26304100896</v>
          </cell>
          <cell r="I835">
            <v>474689.71913691901</v>
          </cell>
          <cell r="J835">
            <v>654230.608784243</v>
          </cell>
          <cell r="K835">
            <v>537447.44256903999</v>
          </cell>
          <cell r="L835">
            <v>679870.19897603802</v>
          </cell>
          <cell r="M835">
            <v>657511.80612885498</v>
          </cell>
          <cell r="N835">
            <v>482766.95425406401</v>
          </cell>
          <cell r="O835">
            <v>690413.55929034494</v>
          </cell>
          <cell r="P835">
            <v>498015.41268184799</v>
          </cell>
          <cell r="Q835">
            <v>590869.41767905001</v>
          </cell>
        </row>
        <row r="836">
          <cell r="A836" t="str">
            <v>P62267</v>
          </cell>
          <cell r="B836" t="str">
            <v>sp|P62267|RS23_MOUSE</v>
          </cell>
          <cell r="C836">
            <v>439871.53124559001</v>
          </cell>
          <cell r="D836">
            <v>154194.24689206801</v>
          </cell>
          <cell r="E836">
            <v>242782.22476218201</v>
          </cell>
          <cell r="F836">
            <v>176009.399699528</v>
          </cell>
          <cell r="G836">
            <v>175750.174065687</v>
          </cell>
          <cell r="H836">
            <v>260720.025075301</v>
          </cell>
          <cell r="I836">
            <v>176481.997674162</v>
          </cell>
          <cell r="J836">
            <v>150064.34261627801</v>
          </cell>
          <cell r="K836">
            <v>292763.56032351899</v>
          </cell>
          <cell r="L836">
            <v>126278.860648186</v>
          </cell>
          <cell r="M836">
            <v>169511.01764941899</v>
          </cell>
          <cell r="N836">
            <v>355825.38015035097</v>
          </cell>
          <cell r="O836">
            <v>117950.599461515</v>
          </cell>
          <cell r="P836">
            <v>160590.52979693399</v>
          </cell>
          <cell r="Q836">
            <v>172624.58979966599</v>
          </cell>
        </row>
        <row r="837">
          <cell r="A837" t="str">
            <v>P62270</v>
          </cell>
          <cell r="B837" t="str">
            <v>sp|P62270|RS18_MOUSE</v>
          </cell>
          <cell r="C837">
            <v>1351535.9539403401</v>
          </cell>
          <cell r="D837">
            <v>1609897.9487674099</v>
          </cell>
          <cell r="E837">
            <v>1541641.4298749401</v>
          </cell>
          <cell r="F837">
            <v>1481304.3323426801</v>
          </cell>
          <cell r="G837">
            <v>1421599.9182641399</v>
          </cell>
          <cell r="H837">
            <v>1645768.9531723999</v>
          </cell>
          <cell r="I837">
            <v>1678245.1106748499</v>
          </cell>
          <cell r="J837">
            <v>1738926.4109339099</v>
          </cell>
          <cell r="K837">
            <v>1458292.20771757</v>
          </cell>
          <cell r="L837">
            <v>1749095.0811990499</v>
          </cell>
          <cell r="M837">
            <v>1787800.4640758</v>
          </cell>
          <cell r="N837">
            <v>1696437.1845144699</v>
          </cell>
          <cell r="O837">
            <v>1634733.7809925701</v>
          </cell>
          <cell r="P837">
            <v>1647618.25089932</v>
          </cell>
          <cell r="Q837">
            <v>1710887.5590297701</v>
          </cell>
        </row>
        <row r="838">
          <cell r="A838" t="str">
            <v>P62274</v>
          </cell>
          <cell r="B838" t="str">
            <v>sp|P62274|RS29_MOUSE</v>
          </cell>
          <cell r="C838">
            <v>59943.168539277598</v>
          </cell>
          <cell r="D838">
            <v>72616.425522983904</v>
          </cell>
          <cell r="E838">
            <v>63998.488689270998</v>
          </cell>
          <cell r="F838">
            <v>64155.644754266199</v>
          </cell>
          <cell r="G838">
            <v>56341.250107588399</v>
          </cell>
          <cell r="H838">
            <v>73722.644397589203</v>
          </cell>
          <cell r="I838">
            <v>79963.033318096204</v>
          </cell>
          <cell r="J838">
            <v>56717.244946056002</v>
          </cell>
          <cell r="K838">
            <v>70356.557672122406</v>
          </cell>
          <cell r="L838">
            <v>51102.221446408599</v>
          </cell>
          <cell r="M838">
            <v>45607.0846285429</v>
          </cell>
          <cell r="N838">
            <v>106886.746195503</v>
          </cell>
          <cell r="O838">
            <v>61692.208025244901</v>
          </cell>
          <cell r="P838">
            <v>86668.0356610382</v>
          </cell>
          <cell r="Q838">
            <v>82274.978267510494</v>
          </cell>
        </row>
        <row r="839">
          <cell r="A839" t="str">
            <v>P62281</v>
          </cell>
          <cell r="B839" t="str">
            <v>sp|P62281|RS11_MOUSE</v>
          </cell>
          <cell r="C839">
            <v>56328.011589813097</v>
          </cell>
          <cell r="D839">
            <v>7385.7321336558398</v>
          </cell>
          <cell r="E839">
            <v>60643.296276792396</v>
          </cell>
          <cell r="F839">
            <v>37294.701009947901</v>
          </cell>
          <cell r="G839">
            <v>45547.142891616801</v>
          </cell>
          <cell r="H839">
            <v>33953.366066870898</v>
          </cell>
          <cell r="I839">
            <v>46961.958912589602</v>
          </cell>
          <cell r="J839">
            <v>47534.108041876803</v>
          </cell>
          <cell r="K839">
            <v>52713.447133585498</v>
          </cell>
          <cell r="L839">
            <v>48412.682226647798</v>
          </cell>
          <cell r="M839">
            <v>53378.770946834498</v>
          </cell>
          <cell r="N839">
            <v>69381.951822006304</v>
          </cell>
          <cell r="O839">
            <v>33495.020265502499</v>
          </cell>
          <cell r="P839">
            <v>57962.873896974903</v>
          </cell>
          <cell r="Q839">
            <v>52931.2043020274</v>
          </cell>
        </row>
        <row r="840">
          <cell r="A840" t="str">
            <v>P62301</v>
          </cell>
          <cell r="B840" t="str">
            <v>sp|P62301|RS13_MOUSE</v>
          </cell>
          <cell r="C840">
            <v>252648.939349755</v>
          </cell>
          <cell r="D840">
            <v>317965.65426055097</v>
          </cell>
          <cell r="E840">
            <v>215248.67256553401</v>
          </cell>
          <cell r="F840">
            <v>335126.76054755499</v>
          </cell>
          <cell r="G840">
            <v>304434.10436238901</v>
          </cell>
          <cell r="H840">
            <v>295920.82682633301</v>
          </cell>
          <cell r="I840">
            <v>242271.96267909001</v>
          </cell>
          <cell r="J840">
            <v>303473.00198745198</v>
          </cell>
          <cell r="K840">
            <v>315334.36028562399</v>
          </cell>
          <cell r="L840">
            <v>368348.10334998998</v>
          </cell>
          <cell r="M840">
            <v>278345.07451532601</v>
          </cell>
          <cell r="N840">
            <v>258681.13187492799</v>
          </cell>
          <cell r="O840">
            <v>389186.16098742402</v>
          </cell>
          <cell r="P840">
            <v>282148.980374337</v>
          </cell>
          <cell r="Q840">
            <v>234218.351817574</v>
          </cell>
        </row>
        <row r="841">
          <cell r="A841" t="str">
            <v>P62305</v>
          </cell>
          <cell r="B841" t="str">
            <v>sp|P62305|RUXE_MOUSE</v>
          </cell>
          <cell r="C841">
            <v>9722.3080366555296</v>
          </cell>
          <cell r="D841">
            <v>78625.823032729604</v>
          </cell>
          <cell r="E841">
            <v>21386.590072092102</v>
          </cell>
          <cell r="F841">
            <v>61212.424856631304</v>
          </cell>
          <cell r="G841">
            <v>14601.720522179599</v>
          </cell>
          <cell r="H841">
            <v>7157.4546289305999</v>
          </cell>
          <cell r="I841">
            <v>51355.399925707199</v>
          </cell>
          <cell r="J841">
            <v>13956.0611070574</v>
          </cell>
          <cell r="K841">
            <v>5334.52673526947</v>
          </cell>
          <cell r="L841">
            <v>12423.816869280199</v>
          </cell>
          <cell r="M841">
            <v>163934.47050847299</v>
          </cell>
          <cell r="N841">
            <v>5201.6814105274898</v>
          </cell>
          <cell r="O841">
            <v>91107.501477919097</v>
          </cell>
          <cell r="P841">
            <v>74182.674628322697</v>
          </cell>
          <cell r="Q841">
            <v>62847.618456448901</v>
          </cell>
        </row>
        <row r="842">
          <cell r="A842" t="str">
            <v>P62307</v>
          </cell>
          <cell r="B842" t="str">
            <v>sp|P62307|RUXF_MOUSE</v>
          </cell>
          <cell r="C842">
            <v>57598.249923829499</v>
          </cell>
          <cell r="D842">
            <v>54719.237529335704</v>
          </cell>
          <cell r="E842">
            <v>48409.743534487003</v>
          </cell>
          <cell r="F842">
            <v>49383.773831218699</v>
          </cell>
          <cell r="G842">
            <v>82372.514852046006</v>
          </cell>
          <cell r="H842">
            <v>91190.479084719496</v>
          </cell>
          <cell r="I842">
            <v>64220.6438647213</v>
          </cell>
          <cell r="J842">
            <v>65562.568899346807</v>
          </cell>
          <cell r="K842">
            <v>70783.445900406601</v>
          </cell>
          <cell r="L842">
            <v>30075.243751313701</v>
          </cell>
          <cell r="M842">
            <v>13604.0636997275</v>
          </cell>
          <cell r="N842">
            <v>75585.339765750497</v>
          </cell>
          <cell r="O842">
            <v>134911.070935155</v>
          </cell>
          <cell r="P842">
            <v>77346.051951814297</v>
          </cell>
          <cell r="Q842">
            <v>84655.794742832804</v>
          </cell>
        </row>
        <row r="843">
          <cell r="A843" t="str">
            <v>P62311</v>
          </cell>
          <cell r="B843" t="str">
            <v>sp|P62311|LSM3_MOUSE</v>
          </cell>
          <cell r="C843">
            <v>144166.17394906501</v>
          </cell>
          <cell r="D843">
            <v>146234.75866042901</v>
          </cell>
          <cell r="E843">
            <v>139928.24418673999</v>
          </cell>
          <cell r="F843">
            <v>139051.75988554701</v>
          </cell>
          <cell r="G843">
            <v>143142.91642755599</v>
          </cell>
          <cell r="H843">
            <v>152394.206764256</v>
          </cell>
          <cell r="I843">
            <v>155316.557804752</v>
          </cell>
          <cell r="J843">
            <v>146252.317753654</v>
          </cell>
          <cell r="K843">
            <v>151600.642421428</v>
          </cell>
          <cell r="L843">
            <v>145833.56994100401</v>
          </cell>
          <cell r="M843">
            <v>151312.56847334901</v>
          </cell>
          <cell r="N843">
            <v>155445.32283356</v>
          </cell>
          <cell r="O843">
            <v>143708.971304212</v>
          </cell>
          <cell r="P843">
            <v>150817.440047134</v>
          </cell>
          <cell r="Q843">
            <v>179910.81332497901</v>
          </cell>
        </row>
        <row r="844">
          <cell r="A844" t="str">
            <v>P62313</v>
          </cell>
          <cell r="B844" t="str">
            <v>sp|P62313|LSM6_MOUSE</v>
          </cell>
          <cell r="C844">
            <v>140294.63718130399</v>
          </cell>
          <cell r="D844">
            <v>133611.13974546501</v>
          </cell>
          <cell r="E844">
            <v>112852.293036918</v>
          </cell>
          <cell r="F844">
            <v>154807.99860671099</v>
          </cell>
          <cell r="G844">
            <v>140522.43612854101</v>
          </cell>
          <cell r="H844">
            <v>187882.197921115</v>
          </cell>
          <cell r="I844">
            <v>143523.86541580901</v>
          </cell>
          <cell r="J844">
            <v>46363.916701597998</v>
          </cell>
          <cell r="K844">
            <v>120894.01597286</v>
          </cell>
          <cell r="L844">
            <v>88942.1798717247</v>
          </cell>
          <cell r="M844">
            <v>120644.091950289</v>
          </cell>
          <cell r="N844">
            <v>11064.658278716701</v>
          </cell>
          <cell r="O844">
            <v>194210.21461746999</v>
          </cell>
          <cell r="P844">
            <v>157589.59578275701</v>
          </cell>
          <cell r="Q844">
            <v>113473.03886576</v>
          </cell>
        </row>
        <row r="845">
          <cell r="A845" t="str">
            <v>P62315</v>
          </cell>
          <cell r="B845" t="str">
            <v>sp|P62315|SMD1_MOUSE</v>
          </cell>
          <cell r="C845">
            <v>11245.144058935301</v>
          </cell>
          <cell r="D845">
            <v>44280.411970243898</v>
          </cell>
          <cell r="E845">
            <v>8038.1052457189598</v>
          </cell>
          <cell r="F845">
            <v>79902.373484804702</v>
          </cell>
          <cell r="G845">
            <v>75040.695624606597</v>
          </cell>
          <cell r="H845">
            <v>35846.734775363402</v>
          </cell>
          <cell r="I845">
            <v>3640.61240048321</v>
          </cell>
          <cell r="J845">
            <v>50029.3359051933</v>
          </cell>
          <cell r="K845">
            <v>96656.054458194194</v>
          </cell>
          <cell r="L845">
            <v>11651.736199499999</v>
          </cell>
          <cell r="M845">
            <v>40506.575879713702</v>
          </cell>
          <cell r="N845">
            <v>47939.4633902477</v>
          </cell>
          <cell r="O845">
            <v>76883.984425689807</v>
          </cell>
          <cell r="P845">
            <v>48281.744841976302</v>
          </cell>
          <cell r="Q845">
            <v>73328.453827550795</v>
          </cell>
        </row>
        <row r="846">
          <cell r="A846" t="str">
            <v>P62317</v>
          </cell>
          <cell r="B846" t="str">
            <v>sp|P62317|SMD2_MOUSE</v>
          </cell>
          <cell r="C846">
            <v>178424.485490452</v>
          </cell>
          <cell r="D846">
            <v>192139.69457145699</v>
          </cell>
          <cell r="E846">
            <v>153476.830122885</v>
          </cell>
          <cell r="F846">
            <v>187712.60672222599</v>
          </cell>
          <cell r="G846">
            <v>207011.71254732899</v>
          </cell>
          <cell r="H846">
            <v>211990.40327772699</v>
          </cell>
          <cell r="I846">
            <v>175260.10783786399</v>
          </cell>
          <cell r="J846">
            <v>204073.18205479899</v>
          </cell>
          <cell r="K846">
            <v>181306.378248719</v>
          </cell>
          <cell r="L846">
            <v>196928.36217686799</v>
          </cell>
          <cell r="M846">
            <v>158630.51993314101</v>
          </cell>
          <cell r="N846">
            <v>208854.36716592</v>
          </cell>
          <cell r="O846">
            <v>198294.347044756</v>
          </cell>
          <cell r="P846">
            <v>197042.78592048</v>
          </cell>
          <cell r="Q846">
            <v>224907.679630139</v>
          </cell>
        </row>
        <row r="847">
          <cell r="A847" t="str">
            <v>P62320</v>
          </cell>
          <cell r="B847" t="str">
            <v>sp|P62320|SMD3_MOUSE</v>
          </cell>
          <cell r="C847">
            <v>325426.61368020601</v>
          </cell>
          <cell r="D847">
            <v>297331.63703450601</v>
          </cell>
          <cell r="E847">
            <v>286852.05417861399</v>
          </cell>
          <cell r="F847">
            <v>330426.24069763598</v>
          </cell>
          <cell r="G847">
            <v>357290.07042127399</v>
          </cell>
          <cell r="H847">
            <v>423628.45198846399</v>
          </cell>
          <cell r="I847">
            <v>385619.703833037</v>
          </cell>
          <cell r="J847">
            <v>325028.00135868002</v>
          </cell>
          <cell r="K847">
            <v>316819.82982977398</v>
          </cell>
          <cell r="L847">
            <v>430970.22294307803</v>
          </cell>
          <cell r="M847">
            <v>358137.32170267199</v>
          </cell>
          <cell r="N847">
            <v>424437.195270086</v>
          </cell>
          <cell r="O847">
            <v>374258.66499761102</v>
          </cell>
          <cell r="P847">
            <v>341590.85751587403</v>
          </cell>
          <cell r="Q847">
            <v>403529.13950455299</v>
          </cell>
        </row>
        <row r="848">
          <cell r="A848" t="str">
            <v>P62334</v>
          </cell>
          <cell r="B848" t="str">
            <v>sp|P62334|PRS10_MOUSE</v>
          </cell>
          <cell r="C848">
            <v>232406.39081801</v>
          </cell>
          <cell r="D848">
            <v>244389.01017538199</v>
          </cell>
          <cell r="E848">
            <v>234266.778133327</v>
          </cell>
          <cell r="F848">
            <v>204625.144423071</v>
          </cell>
          <cell r="G848">
            <v>247873.88668960801</v>
          </cell>
          <cell r="H848">
            <v>219084.33434072501</v>
          </cell>
          <cell r="I848">
            <v>223662.714631293</v>
          </cell>
          <cell r="J848">
            <v>204270.85983594201</v>
          </cell>
          <cell r="K848">
            <v>216803.40709643601</v>
          </cell>
          <cell r="L848">
            <v>223706.572844151</v>
          </cell>
          <cell r="M848">
            <v>206363.145928618</v>
          </cell>
          <cell r="N848">
            <v>220549.585071651</v>
          </cell>
          <cell r="O848">
            <v>219332.429578262</v>
          </cell>
          <cell r="P848">
            <v>229523.82089619301</v>
          </cell>
          <cell r="Q848">
            <v>191086.52239096101</v>
          </cell>
        </row>
        <row r="849">
          <cell r="A849" t="str">
            <v>P62482</v>
          </cell>
          <cell r="B849" t="str">
            <v>sp|P62482|KCAB2_MOUSE</v>
          </cell>
          <cell r="C849">
            <v>501145.45440160698</v>
          </cell>
          <cell r="D849">
            <v>767354.61477387405</v>
          </cell>
          <cell r="E849">
            <v>762802.96796629601</v>
          </cell>
          <cell r="F849">
            <v>619752.60659809597</v>
          </cell>
          <cell r="G849">
            <v>693620.514899284</v>
          </cell>
          <cell r="H849">
            <v>747181.38508420705</v>
          </cell>
          <cell r="I849">
            <v>903936.05036408198</v>
          </cell>
          <cell r="J849">
            <v>678827.724296498</v>
          </cell>
          <cell r="K849">
            <v>811375.53051435598</v>
          </cell>
          <cell r="L849">
            <v>575473.58776080504</v>
          </cell>
          <cell r="M849">
            <v>710294.19819202996</v>
          </cell>
          <cell r="N849">
            <v>838136.32054395403</v>
          </cell>
          <cell r="O849">
            <v>461215.93078027299</v>
          </cell>
          <cell r="P849">
            <v>970508.51762290206</v>
          </cell>
          <cell r="Q849">
            <v>647505.47012136597</v>
          </cell>
        </row>
        <row r="850">
          <cell r="A850" t="str">
            <v>P62484</v>
          </cell>
          <cell r="B850" t="str">
            <v>sp|P62484|ABI2_MOUSE</v>
          </cell>
          <cell r="C850">
            <v>215438.76785399299</v>
          </cell>
          <cell r="D850">
            <v>197845.73153011699</v>
          </cell>
          <cell r="E850">
            <v>231364.12056165701</v>
          </cell>
          <cell r="F850">
            <v>228666.08847556901</v>
          </cell>
          <cell r="G850">
            <v>215652.653403281</v>
          </cell>
          <cell r="H850">
            <v>240343.162160173</v>
          </cell>
          <cell r="I850">
            <v>241404.73912451399</v>
          </cell>
          <cell r="J850">
            <v>246468.151810499</v>
          </cell>
          <cell r="K850">
            <v>255153.34198964699</v>
          </cell>
          <cell r="L850">
            <v>233669.027503163</v>
          </cell>
          <cell r="M850">
            <v>217656.325337399</v>
          </cell>
          <cell r="N850">
            <v>213353.054028046</v>
          </cell>
          <cell r="O850">
            <v>264638.48407901399</v>
          </cell>
          <cell r="P850">
            <v>205563.881196534</v>
          </cell>
          <cell r="Q850">
            <v>206605.55728384899</v>
          </cell>
        </row>
        <row r="851">
          <cell r="A851" t="str">
            <v>P62492</v>
          </cell>
          <cell r="B851" t="str">
            <v>sp|P62492|RB11A_MOUSE</v>
          </cell>
          <cell r="C851">
            <v>1873314.5923518401</v>
          </cell>
          <cell r="D851">
            <v>2218539.6375131798</v>
          </cell>
          <cell r="E851">
            <v>2075821.7742590599</v>
          </cell>
          <cell r="F851">
            <v>2175220.0113317901</v>
          </cell>
          <cell r="G851">
            <v>2121979.3884304198</v>
          </cell>
          <cell r="H851">
            <v>2655508.1004588502</v>
          </cell>
          <cell r="I851">
            <v>2265678.9026588998</v>
          </cell>
          <cell r="J851">
            <v>2152523.2930076001</v>
          </cell>
          <cell r="K851">
            <v>2226294.1360431402</v>
          </cell>
          <cell r="L851">
            <v>2492170.2085364801</v>
          </cell>
          <cell r="M851">
            <v>2177232.4175694301</v>
          </cell>
          <cell r="N851">
            <v>1923849.0698158001</v>
          </cell>
          <cell r="O851">
            <v>2332112.01847293</v>
          </cell>
          <cell r="P851">
            <v>2158271.34881193</v>
          </cell>
          <cell r="Q851">
            <v>2244105.82782719</v>
          </cell>
        </row>
        <row r="852">
          <cell r="A852" t="str">
            <v>P62500</v>
          </cell>
          <cell r="B852" t="str">
            <v>sp|P62500|T22D1_MOUSE</v>
          </cell>
          <cell r="C852">
            <v>110274.449188518</v>
          </cell>
          <cell r="D852">
            <v>92407.079343283694</v>
          </cell>
          <cell r="E852">
            <v>105828.510033586</v>
          </cell>
          <cell r="F852">
            <v>76746.238321416196</v>
          </cell>
          <cell r="G852">
            <v>104749.74021591</v>
          </cell>
          <cell r="H852">
            <v>83181.547017276098</v>
          </cell>
          <cell r="I852">
            <v>151655.039733176</v>
          </cell>
          <cell r="J852">
            <v>113177.035482327</v>
          </cell>
          <cell r="K852">
            <v>141017.46905497101</v>
          </cell>
          <cell r="L852">
            <v>88151.7394198697</v>
          </cell>
          <cell r="M852">
            <v>71167.756032461999</v>
          </cell>
          <cell r="N852">
            <v>151645.18855514601</v>
          </cell>
          <cell r="O852">
            <v>108382.45331457201</v>
          </cell>
          <cell r="P852">
            <v>106711.55426018601</v>
          </cell>
          <cell r="Q852">
            <v>67657.159453267697</v>
          </cell>
        </row>
        <row r="853">
          <cell r="A853" t="str">
            <v>P62627</v>
          </cell>
          <cell r="B853" t="str">
            <v>sp|P62627|DLRB1_MOUSE</v>
          </cell>
          <cell r="C853">
            <v>547181.10910035495</v>
          </cell>
          <cell r="D853">
            <v>533073.74291550799</v>
          </cell>
          <cell r="E853">
            <v>418364.89348246198</v>
          </cell>
          <cell r="F853">
            <v>406580.78936111799</v>
          </cell>
          <cell r="G853">
            <v>527869.52836829296</v>
          </cell>
          <cell r="H853">
            <v>637854.07904774102</v>
          </cell>
          <cell r="I853">
            <v>578537.67221737804</v>
          </cell>
          <cell r="J853">
            <v>605811.815474528</v>
          </cell>
          <cell r="K853">
            <v>523817.25110194797</v>
          </cell>
          <cell r="L853">
            <v>555503.67892435903</v>
          </cell>
          <cell r="M853">
            <v>455512.39084520098</v>
          </cell>
          <cell r="N853">
            <v>658241.44433768</v>
          </cell>
          <cell r="O853">
            <v>579032.01803615806</v>
          </cell>
          <cell r="P853">
            <v>593957.42665326199</v>
          </cell>
          <cell r="Q853">
            <v>625348.59324618801</v>
          </cell>
        </row>
        <row r="854">
          <cell r="A854" t="str">
            <v>P62631</v>
          </cell>
          <cell r="B854" t="str">
            <v>sp|P62631|EF1A2_MOUSE</v>
          </cell>
          <cell r="C854">
            <v>13185107.922222</v>
          </cell>
          <cell r="D854">
            <v>7522260.4533003801</v>
          </cell>
          <cell r="E854">
            <v>7030708.4854346104</v>
          </cell>
          <cell r="F854">
            <v>8473789.4852252193</v>
          </cell>
          <cell r="G854">
            <v>8752629.8783694003</v>
          </cell>
          <cell r="H854">
            <v>8579468.4301719107</v>
          </cell>
          <cell r="I854">
            <v>7759188.7319213897</v>
          </cell>
          <cell r="J854">
            <v>8522028.1501232702</v>
          </cell>
          <cell r="K854">
            <v>9419537.7851311304</v>
          </cell>
          <cell r="L854">
            <v>7564719.2614391297</v>
          </cell>
          <cell r="M854">
            <v>6562725.3515334604</v>
          </cell>
          <cell r="N854">
            <v>7634516.0745880799</v>
          </cell>
          <cell r="O854">
            <v>8642576.7805378698</v>
          </cell>
          <cell r="P854">
            <v>9140273.0708719008</v>
          </cell>
          <cell r="Q854">
            <v>7834887.0244925003</v>
          </cell>
        </row>
        <row r="855">
          <cell r="A855" t="str">
            <v>P62702</v>
          </cell>
          <cell r="B855" t="str">
            <v>sp|P62702|RS4X_MOUSE</v>
          </cell>
          <cell r="C855">
            <v>2258784.4050058401</v>
          </cell>
          <cell r="D855">
            <v>2765575.78100499</v>
          </cell>
          <cell r="E855">
            <v>2217174.8271422</v>
          </cell>
          <cell r="F855">
            <v>2265243.4004483102</v>
          </cell>
          <cell r="G855">
            <v>2338003.9845005102</v>
          </cell>
          <cell r="H855">
            <v>2629066.7778578098</v>
          </cell>
          <cell r="I855">
            <v>2334753.1382853598</v>
          </cell>
          <cell r="J855">
            <v>2576691.5649564099</v>
          </cell>
          <cell r="K855">
            <v>2215509.2724063299</v>
          </cell>
          <cell r="L855">
            <v>2589147.6922319001</v>
          </cell>
          <cell r="M855">
            <v>2601939.5535029201</v>
          </cell>
          <cell r="N855">
            <v>2594495.8186882599</v>
          </cell>
          <cell r="O855">
            <v>2438991.5099350298</v>
          </cell>
          <cell r="P855">
            <v>2326837.5020749001</v>
          </cell>
          <cell r="Q855">
            <v>2445139.4914765698</v>
          </cell>
        </row>
        <row r="856">
          <cell r="A856" t="str">
            <v>P62715</v>
          </cell>
          <cell r="B856" t="str">
            <v>sp|P62715|PP2AB_MOUSE</v>
          </cell>
          <cell r="C856">
            <v>482140.67330687598</v>
          </cell>
          <cell r="D856">
            <v>508081.64035056101</v>
          </cell>
          <cell r="E856">
            <v>368042.83695488499</v>
          </cell>
          <cell r="F856">
            <v>266715.726493305</v>
          </cell>
          <cell r="G856">
            <v>580757.65845925803</v>
          </cell>
          <cell r="H856">
            <v>564650.15884008806</v>
          </cell>
          <cell r="I856">
            <v>384517.51191043499</v>
          </cell>
          <cell r="J856">
            <v>489552.54051098</v>
          </cell>
          <cell r="K856">
            <v>271684.759023486</v>
          </cell>
          <cell r="L856">
            <v>522144.65357034898</v>
          </cell>
          <cell r="M856">
            <v>369706.36755879503</v>
          </cell>
          <cell r="N856">
            <v>356828.06793721201</v>
          </cell>
          <cell r="O856">
            <v>524069.87948984402</v>
          </cell>
          <cell r="P856">
            <v>478682.78461872</v>
          </cell>
          <cell r="Q856">
            <v>539887.26443470002</v>
          </cell>
        </row>
        <row r="857">
          <cell r="A857" t="str">
            <v>P62717</v>
          </cell>
          <cell r="B857" t="str">
            <v>sp|P62717|RL18A_MOUSE</v>
          </cell>
          <cell r="C857">
            <v>368487.92677856702</v>
          </cell>
          <cell r="D857">
            <v>930402.68056484498</v>
          </cell>
          <cell r="E857">
            <v>281816.08858846902</v>
          </cell>
          <cell r="F857">
            <v>220972.10671935999</v>
          </cell>
          <cell r="G857">
            <v>274725.73303623497</v>
          </cell>
          <cell r="H857">
            <v>946420.04075368901</v>
          </cell>
          <cell r="I857">
            <v>364938.41737295402</v>
          </cell>
          <cell r="J857">
            <v>312066.835875794</v>
          </cell>
          <cell r="K857">
            <v>250369.42366999199</v>
          </cell>
          <cell r="L857">
            <v>289333.59333380999</v>
          </cell>
          <cell r="M857">
            <v>768115.00340501894</v>
          </cell>
          <cell r="N857">
            <v>926527.27913363394</v>
          </cell>
          <cell r="O857">
            <v>426727.85040113301</v>
          </cell>
          <cell r="P857">
            <v>285127.43290121597</v>
          </cell>
          <cell r="Q857">
            <v>752422.51613620401</v>
          </cell>
        </row>
        <row r="858">
          <cell r="A858" t="str">
            <v>P62743</v>
          </cell>
          <cell r="B858" t="str">
            <v>sp|P62743|AP2S1_MOUSE</v>
          </cell>
          <cell r="C858">
            <v>3072252.7292468599</v>
          </cell>
          <cell r="D858">
            <v>1973577.79311656</v>
          </cell>
          <cell r="E858">
            <v>1640794.65754754</v>
          </cell>
          <cell r="F858">
            <v>2233391.39034261</v>
          </cell>
          <cell r="G858">
            <v>2761771.56847768</v>
          </cell>
          <cell r="H858">
            <v>2747203.79670448</v>
          </cell>
          <cell r="I858">
            <v>1829567.88255383</v>
          </cell>
          <cell r="J858">
            <v>2265525.1398690501</v>
          </cell>
          <cell r="K858">
            <v>1901451.5784630999</v>
          </cell>
          <cell r="L858">
            <v>2313281.5449961098</v>
          </cell>
          <cell r="M858">
            <v>1760427.78876184</v>
          </cell>
          <cell r="N858">
            <v>2038433.5281054601</v>
          </cell>
          <cell r="O858">
            <v>1962968.63673323</v>
          </cell>
          <cell r="P858">
            <v>2219203.9630226698</v>
          </cell>
          <cell r="Q858">
            <v>2930876.8167250399</v>
          </cell>
        </row>
        <row r="859">
          <cell r="A859" t="str">
            <v>P62746</v>
          </cell>
          <cell r="B859" t="str">
            <v>sp|P62746|RHOB_MOUSE</v>
          </cell>
          <cell r="C859">
            <v>2266515.21713911</v>
          </cell>
          <cell r="D859">
            <v>2102804.9997175499</v>
          </cell>
          <cell r="E859">
            <v>2113234.1609740099</v>
          </cell>
          <cell r="F859">
            <v>2354302.55229478</v>
          </cell>
          <cell r="G859">
            <v>2062599.4848651399</v>
          </cell>
          <cell r="H859">
            <v>2392301.4304154501</v>
          </cell>
          <cell r="I859">
            <v>2177047.2712398302</v>
          </cell>
          <cell r="J859">
            <v>2340165.9792170501</v>
          </cell>
          <cell r="K859">
            <v>1957565.7562549701</v>
          </cell>
          <cell r="L859">
            <v>2110330.4620062299</v>
          </cell>
          <cell r="M859">
            <v>2277502.6802803199</v>
          </cell>
          <cell r="N859">
            <v>2194937.3769994299</v>
          </cell>
          <cell r="O859">
            <v>2510898.24183205</v>
          </cell>
          <cell r="P859">
            <v>2416205.28732249</v>
          </cell>
          <cell r="Q859">
            <v>2290502.9634044198</v>
          </cell>
        </row>
        <row r="860">
          <cell r="A860" t="str">
            <v>P62748</v>
          </cell>
          <cell r="B860" t="str">
            <v>sp|P62748|HPCL1_MOUSE</v>
          </cell>
          <cell r="C860">
            <v>599403.29314574599</v>
          </cell>
          <cell r="D860">
            <v>768381.23559521302</v>
          </cell>
          <cell r="E860">
            <v>632799.79976872797</v>
          </cell>
          <cell r="F860">
            <v>568990.968381983</v>
          </cell>
          <cell r="G860">
            <v>818153.14997285802</v>
          </cell>
          <cell r="H860">
            <v>511919.63161409699</v>
          </cell>
          <cell r="I860">
            <v>560428.87483291305</v>
          </cell>
          <cell r="J860">
            <v>784761.84111158305</v>
          </cell>
          <cell r="K860">
            <v>670136.873309772</v>
          </cell>
          <cell r="L860">
            <v>595544.96493902802</v>
          </cell>
          <cell r="M860">
            <v>857749.12673534197</v>
          </cell>
          <cell r="N860">
            <v>473446.52579471801</v>
          </cell>
          <cell r="O860">
            <v>691903.92552756099</v>
          </cell>
          <cell r="P860">
            <v>568754.15205008897</v>
          </cell>
          <cell r="Q860">
            <v>738748.74423591804</v>
          </cell>
        </row>
        <row r="861">
          <cell r="A861" t="str">
            <v>P62751</v>
          </cell>
          <cell r="B861" t="str">
            <v>sp|P62751|RL23A_MOUSE</v>
          </cell>
          <cell r="C861">
            <v>252329.88270770799</v>
          </cell>
          <cell r="D861">
            <v>187557.431549336</v>
          </cell>
          <cell r="E861">
            <v>313886.76500951598</v>
          </cell>
          <cell r="F861">
            <v>318649.65865393099</v>
          </cell>
          <cell r="G861">
            <v>249903.84993475</v>
          </cell>
          <cell r="H861">
            <v>257933.984799375</v>
          </cell>
          <cell r="I861">
            <v>343387.28648393101</v>
          </cell>
          <cell r="J861">
            <v>254353.13774554801</v>
          </cell>
          <cell r="K861">
            <v>344907.53183339402</v>
          </cell>
          <cell r="L861">
            <v>212798.494948373</v>
          </cell>
          <cell r="M861">
            <v>246948.81822003701</v>
          </cell>
          <cell r="N861">
            <v>319927.92977102398</v>
          </cell>
          <cell r="O861">
            <v>280304.70753578399</v>
          </cell>
          <cell r="P861">
            <v>247727.136043929</v>
          </cell>
          <cell r="Q861">
            <v>250705.23943832799</v>
          </cell>
        </row>
        <row r="862">
          <cell r="A862" t="str">
            <v>P62754</v>
          </cell>
          <cell r="B862" t="str">
            <v>sp|P62754|RS6_MOUSE</v>
          </cell>
          <cell r="C862">
            <v>1102711.5830842699</v>
          </cell>
          <cell r="D862">
            <v>1307738.08386245</v>
          </cell>
          <cell r="E862">
            <v>1327267.5710270901</v>
          </cell>
          <cell r="F862">
            <v>1294531.7017916201</v>
          </cell>
          <cell r="G862">
            <v>1306959.1998326699</v>
          </cell>
          <cell r="H862">
            <v>1376802.6661620799</v>
          </cell>
          <cell r="I862">
            <v>1250225.29224088</v>
          </cell>
          <cell r="J862">
            <v>1368498.9265111999</v>
          </cell>
          <cell r="K862">
            <v>1177321.82768588</v>
          </cell>
          <cell r="L862">
            <v>1262779.11970367</v>
          </cell>
          <cell r="M862">
            <v>1389507.7780716401</v>
          </cell>
          <cell r="N862">
            <v>1155382.1289594001</v>
          </cell>
          <cell r="O862">
            <v>1403381.29584515</v>
          </cell>
          <cell r="P862">
            <v>1196917.12567179</v>
          </cell>
          <cell r="Q862">
            <v>1199563.68548378</v>
          </cell>
        </row>
        <row r="863">
          <cell r="A863" t="str">
            <v>P62761</v>
          </cell>
          <cell r="B863" t="str">
            <v>sp|P62761|VISL1_MOUSE</v>
          </cell>
          <cell r="C863">
            <v>1706380.6945911699</v>
          </cell>
          <cell r="D863">
            <v>3302039.88646677</v>
          </cell>
          <cell r="E863">
            <v>2816458.3762274398</v>
          </cell>
          <cell r="F863">
            <v>3161555.7095776401</v>
          </cell>
          <cell r="G863">
            <v>3142168.2321099602</v>
          </cell>
          <cell r="H863">
            <v>2643819.1420478001</v>
          </cell>
          <cell r="I863">
            <v>2744038.9961752398</v>
          </cell>
          <cell r="J863">
            <v>2753263.54570801</v>
          </cell>
          <cell r="K863">
            <v>2841382.4039343898</v>
          </cell>
          <cell r="L863">
            <v>2874410.7273267601</v>
          </cell>
          <cell r="M863">
            <v>3039497.9896956901</v>
          </cell>
          <cell r="N863">
            <v>3004007.3284957898</v>
          </cell>
          <cell r="O863">
            <v>2902153.2548785</v>
          </cell>
          <cell r="P863">
            <v>2932294.06481071</v>
          </cell>
          <cell r="Q863">
            <v>2448786.2783364402</v>
          </cell>
        </row>
        <row r="864">
          <cell r="A864" t="str">
            <v>P62774</v>
          </cell>
          <cell r="B864" t="str">
            <v>sp|P62774|MTPN_MOUSE</v>
          </cell>
          <cell r="C864">
            <v>169499.50577059601</v>
          </cell>
          <cell r="D864">
            <v>202669.73415785801</v>
          </cell>
          <cell r="E864">
            <v>358547.73287309799</v>
          </cell>
          <cell r="F864">
            <v>228409.145897051</v>
          </cell>
          <cell r="G864">
            <v>222346.49394723101</v>
          </cell>
          <cell r="H864">
            <v>256418.10163840701</v>
          </cell>
          <cell r="I864">
            <v>260062.552785159</v>
          </cell>
          <cell r="J864">
            <v>267899.85288247099</v>
          </cell>
          <cell r="K864">
            <v>257119.19388893701</v>
          </cell>
          <cell r="L864">
            <v>237116.17554056301</v>
          </cell>
          <cell r="M864">
            <v>180162.645508396</v>
          </cell>
          <cell r="N864">
            <v>234178.11526760901</v>
          </cell>
          <cell r="O864">
            <v>153997.68889737001</v>
          </cell>
          <cell r="P864">
            <v>254854.502490135</v>
          </cell>
          <cell r="Q864">
            <v>243000.34872573399</v>
          </cell>
        </row>
        <row r="865">
          <cell r="A865" t="str">
            <v>P62806</v>
          </cell>
          <cell r="B865" t="str">
            <v>sp|P62806|H4_MOUSE</v>
          </cell>
          <cell r="C865">
            <v>9971242.9069864005</v>
          </cell>
          <cell r="D865">
            <v>17646302.263096701</v>
          </cell>
          <cell r="E865">
            <v>10876529.8058066</v>
          </cell>
          <cell r="F865">
            <v>14828084.3289256</v>
          </cell>
          <cell r="G865">
            <v>19639697.412402801</v>
          </cell>
          <cell r="H865">
            <v>23051526.141311899</v>
          </cell>
          <cell r="I865">
            <v>15219755.286689</v>
          </cell>
          <cell r="J865">
            <v>17521689.075749099</v>
          </cell>
          <cell r="K865">
            <v>12531972.8722139</v>
          </cell>
          <cell r="L865">
            <v>19745957.267871901</v>
          </cell>
          <cell r="M865">
            <v>18417339.050952699</v>
          </cell>
          <cell r="N865">
            <v>15115743.343699399</v>
          </cell>
          <cell r="O865">
            <v>20635385.641445398</v>
          </cell>
          <cell r="P865">
            <v>14528832.452496801</v>
          </cell>
          <cell r="Q865">
            <v>17313473.422476999</v>
          </cell>
        </row>
        <row r="866">
          <cell r="A866" t="str">
            <v>P62812</v>
          </cell>
          <cell r="B866" t="str">
            <v>sp|P62812|GBRA1_MOUSE</v>
          </cell>
          <cell r="C866">
            <v>723241.76957434101</v>
          </cell>
          <cell r="D866">
            <v>718323.50594786694</v>
          </cell>
          <cell r="E866">
            <v>685128.26824777597</v>
          </cell>
          <cell r="F866">
            <v>892888.46945847897</v>
          </cell>
          <cell r="G866">
            <v>828150.43326632597</v>
          </cell>
          <cell r="H866">
            <v>879208.02767826698</v>
          </cell>
          <cell r="I866">
            <v>844486.22892901697</v>
          </cell>
          <cell r="J866">
            <v>809855.18724698504</v>
          </cell>
          <cell r="K866">
            <v>800690.53915457695</v>
          </cell>
          <cell r="L866">
            <v>873278.572619632</v>
          </cell>
          <cell r="M866">
            <v>829636.73387262702</v>
          </cell>
          <cell r="N866">
            <v>715747.637603599</v>
          </cell>
          <cell r="O866">
            <v>941834.34895313601</v>
          </cell>
          <cell r="P866">
            <v>885700.96730903501</v>
          </cell>
          <cell r="Q866">
            <v>808647.17428175197</v>
          </cell>
        </row>
        <row r="867">
          <cell r="A867" t="str">
            <v>P62814</v>
          </cell>
          <cell r="B867" t="str">
            <v>sp|P62814|VATB2_MOUSE</v>
          </cell>
          <cell r="C867">
            <v>19721563.713346001</v>
          </cell>
          <cell r="D867">
            <v>17442179.436202701</v>
          </cell>
          <cell r="E867">
            <v>17925690.1276749</v>
          </cell>
          <cell r="F867">
            <v>18113561.730623599</v>
          </cell>
          <cell r="G867">
            <v>17526862.912168</v>
          </cell>
          <cell r="H867">
            <v>18427827.0465752</v>
          </cell>
          <cell r="I867">
            <v>19132910.878277399</v>
          </cell>
          <cell r="J867">
            <v>18624394.850481302</v>
          </cell>
          <cell r="K867">
            <v>19773882.384077001</v>
          </cell>
          <cell r="L867">
            <v>18734308.554425102</v>
          </cell>
          <cell r="M867">
            <v>16172198.1683273</v>
          </cell>
          <cell r="N867">
            <v>19256849.762803201</v>
          </cell>
          <cell r="O867">
            <v>21122541.759307001</v>
          </cell>
          <cell r="P867">
            <v>18992427.276386</v>
          </cell>
          <cell r="Q867">
            <v>17943402.3029503</v>
          </cell>
        </row>
        <row r="868">
          <cell r="A868" t="str">
            <v>P62821</v>
          </cell>
          <cell r="B868" t="str">
            <v>sp|P62821|RAB1A_MOUSE</v>
          </cell>
          <cell r="C868">
            <v>2577935.1491996101</v>
          </cell>
          <cell r="D868">
            <v>2771402.6365769901</v>
          </cell>
          <cell r="E868">
            <v>2044489.17048549</v>
          </cell>
          <cell r="F868">
            <v>2846078.0535876402</v>
          </cell>
          <cell r="G868">
            <v>1932650.29795457</v>
          </cell>
          <cell r="H868">
            <v>1882943.22054309</v>
          </cell>
          <cell r="I868">
            <v>2687588.2428168901</v>
          </cell>
          <cell r="J868">
            <v>1784977.15955085</v>
          </cell>
          <cell r="K868">
            <v>2886493.9217487699</v>
          </cell>
          <cell r="L868">
            <v>1599397.72323073</v>
          </cell>
          <cell r="M868">
            <v>2496055.6773542799</v>
          </cell>
          <cell r="N868">
            <v>2764161.9813881302</v>
          </cell>
          <cell r="O868">
            <v>2771474.4722110098</v>
          </cell>
          <cell r="P868">
            <v>2723852.6550081298</v>
          </cell>
          <cell r="Q868">
            <v>2868623.9367573601</v>
          </cell>
        </row>
        <row r="869">
          <cell r="A869" t="str">
            <v>P62823</v>
          </cell>
          <cell r="B869" t="str">
            <v>sp|P62823|RAB3C_MOUSE</v>
          </cell>
          <cell r="C869">
            <v>821774.53580966697</v>
          </cell>
          <cell r="D869">
            <v>975278.45028729294</v>
          </cell>
          <cell r="E869">
            <v>1281824.0235735101</v>
          </cell>
          <cell r="F869">
            <v>1038376.5092480601</v>
          </cell>
          <cell r="G869">
            <v>1063915.7055355699</v>
          </cell>
          <cell r="H869">
            <v>1090061.7092975101</v>
          </cell>
          <cell r="I869">
            <v>1078718.2071809501</v>
          </cell>
          <cell r="J869">
            <v>931729.82531694905</v>
          </cell>
          <cell r="K869">
            <v>1006777.6934183399</v>
          </cell>
          <cell r="L869">
            <v>778874.50754228199</v>
          </cell>
          <cell r="M869">
            <v>963770.08172541298</v>
          </cell>
          <cell r="N869">
            <v>833410.36827412504</v>
          </cell>
          <cell r="O869">
            <v>904332.32796885096</v>
          </cell>
          <cell r="P869">
            <v>888979.09436513402</v>
          </cell>
          <cell r="Q869">
            <v>809759.94154579402</v>
          </cell>
        </row>
        <row r="870">
          <cell r="A870" t="str">
            <v>P62827</v>
          </cell>
          <cell r="B870" t="str">
            <v>sp|P62827|RAN_MOUSE</v>
          </cell>
          <cell r="C870">
            <v>2504261.5214956598</v>
          </cell>
          <cell r="D870">
            <v>2304349.5847437601</v>
          </cell>
          <cell r="E870">
            <v>3535528.3823297098</v>
          </cell>
          <cell r="F870">
            <v>2936607.98580787</v>
          </cell>
          <cell r="G870">
            <v>2711338.3494329201</v>
          </cell>
          <cell r="H870">
            <v>2689395.2699708501</v>
          </cell>
          <cell r="I870">
            <v>3077679.5832430902</v>
          </cell>
          <cell r="J870">
            <v>2615283.6060021198</v>
          </cell>
          <cell r="K870">
            <v>2797560.3652507099</v>
          </cell>
          <cell r="L870">
            <v>2142394.9092894802</v>
          </cell>
          <cell r="M870">
            <v>2568083.7761651101</v>
          </cell>
          <cell r="N870">
            <v>2799608.31261583</v>
          </cell>
          <cell r="O870">
            <v>2295468.84387221</v>
          </cell>
          <cell r="P870">
            <v>2966917.1567008402</v>
          </cell>
          <cell r="Q870">
            <v>2507259.3058905602</v>
          </cell>
        </row>
        <row r="871">
          <cell r="A871" t="str">
            <v>P62830</v>
          </cell>
          <cell r="B871" t="str">
            <v>sp|P62830|RL23_MOUSE</v>
          </cell>
          <cell r="C871">
            <v>493250.073091308</v>
          </cell>
          <cell r="D871">
            <v>487209.62850390503</v>
          </cell>
          <cell r="E871">
            <v>756960.81037859095</v>
          </cell>
          <cell r="F871">
            <v>595997.34056191298</v>
          </cell>
          <cell r="G871">
            <v>588918.17373815097</v>
          </cell>
          <cell r="H871">
            <v>524216.75175209797</v>
          </cell>
          <cell r="I871">
            <v>882921.739803351</v>
          </cell>
          <cell r="J871">
            <v>520244.97951470001</v>
          </cell>
          <cell r="K871">
            <v>643342.29280893598</v>
          </cell>
          <cell r="L871">
            <v>484388.37029603601</v>
          </cell>
          <cell r="M871">
            <v>536117.67865861405</v>
          </cell>
          <cell r="N871">
            <v>734428.84770203603</v>
          </cell>
          <cell r="O871">
            <v>530524.21677418298</v>
          </cell>
          <cell r="P871">
            <v>668944.47644916899</v>
          </cell>
          <cell r="Q871">
            <v>448088.203966923</v>
          </cell>
        </row>
        <row r="872">
          <cell r="A872" t="str">
            <v>P62835</v>
          </cell>
          <cell r="B872" t="str">
            <v>sp|P62835|RAP1A_MOUSE</v>
          </cell>
          <cell r="C872">
            <v>1374257.07132426</v>
          </cell>
          <cell r="D872">
            <v>866970.00925425801</v>
          </cell>
          <cell r="E872">
            <v>1376234.8640904201</v>
          </cell>
          <cell r="F872">
            <v>1293527.0312028599</v>
          </cell>
          <cell r="G872">
            <v>1260666.6698226</v>
          </cell>
          <cell r="H872">
            <v>1244350.82627806</v>
          </cell>
          <cell r="I872">
            <v>1499062.2512535499</v>
          </cell>
          <cell r="J872">
            <v>1155711.9769971799</v>
          </cell>
          <cell r="K872">
            <v>1252820.36766938</v>
          </cell>
          <cell r="L872">
            <v>1126361.3075385301</v>
          </cell>
          <cell r="M872">
            <v>1334725.8053228101</v>
          </cell>
          <cell r="N872">
            <v>1469740.3269130201</v>
          </cell>
          <cell r="O872">
            <v>992995.19477442501</v>
          </cell>
          <cell r="P872">
            <v>1387435.2575459301</v>
          </cell>
          <cell r="Q872">
            <v>1161201.74545477</v>
          </cell>
        </row>
        <row r="873">
          <cell r="A873" t="str">
            <v>P62838</v>
          </cell>
          <cell r="B873" t="str">
            <v>sp|P62838|UB2D2_MOUSE</v>
          </cell>
          <cell r="C873">
            <v>185879.16205573501</v>
          </cell>
          <cell r="D873">
            <v>183729.211901414</v>
          </cell>
          <cell r="E873">
            <v>328441.300635072</v>
          </cell>
          <cell r="F873">
            <v>261363.247589373</v>
          </cell>
          <cell r="G873">
            <v>275438.91386634402</v>
          </cell>
          <cell r="H873">
            <v>264332.74315124401</v>
          </cell>
          <cell r="I873">
            <v>359738.66922026902</v>
          </cell>
          <cell r="J873">
            <v>207964.648130546</v>
          </cell>
          <cell r="K873">
            <v>305668.02818737703</v>
          </cell>
          <cell r="L873">
            <v>185909.956816119</v>
          </cell>
          <cell r="M873">
            <v>233722.551140475</v>
          </cell>
          <cell r="N873">
            <v>330603.79984022299</v>
          </cell>
          <cell r="O873">
            <v>208081.97438202999</v>
          </cell>
          <cell r="P873">
            <v>287498.96643285098</v>
          </cell>
          <cell r="Q873">
            <v>225440.24655401599</v>
          </cell>
        </row>
        <row r="874">
          <cell r="A874" t="str">
            <v>P62849</v>
          </cell>
          <cell r="B874" t="str">
            <v>sp|P62849|RS24_MOUSE</v>
          </cell>
          <cell r="C874">
            <v>138496.45032586801</v>
          </cell>
          <cell r="D874">
            <v>165372.19036398601</v>
          </cell>
          <cell r="E874">
            <v>217270.41786847901</v>
          </cell>
          <cell r="F874">
            <v>189920.49131342801</v>
          </cell>
          <cell r="G874">
            <v>189401.35173085399</v>
          </cell>
          <cell r="H874">
            <v>18052.592557740601</v>
          </cell>
          <cell r="I874">
            <v>205941.94839355</v>
          </cell>
          <cell r="J874">
            <v>177479.02942551399</v>
          </cell>
          <cell r="K874">
            <v>184732.607090787</v>
          </cell>
          <cell r="L874">
            <v>208748.53602128601</v>
          </cell>
          <cell r="M874">
            <v>181308.904727552</v>
          </cell>
          <cell r="N874">
            <v>269157.14528895501</v>
          </cell>
          <cell r="O874">
            <v>155452.27275200901</v>
          </cell>
          <cell r="P874">
            <v>157770.13060767399</v>
          </cell>
          <cell r="Q874">
            <v>251970.934092729</v>
          </cell>
        </row>
        <row r="875">
          <cell r="A875" t="str">
            <v>P62852</v>
          </cell>
          <cell r="B875" t="str">
            <v>sp|P62852|RS25_MOUSE</v>
          </cell>
          <cell r="C875">
            <v>2199292.7625625902</v>
          </cell>
          <cell r="D875">
            <v>1647804.5564921701</v>
          </cell>
          <cell r="E875">
            <v>1783397.9859094101</v>
          </cell>
          <cell r="F875">
            <v>1838083.7542096099</v>
          </cell>
          <cell r="G875">
            <v>1817876.5268102</v>
          </cell>
          <cell r="H875">
            <v>1884271.4309664599</v>
          </cell>
          <cell r="I875">
            <v>2056915.12083264</v>
          </cell>
          <cell r="J875">
            <v>1827730.1579698401</v>
          </cell>
          <cell r="K875">
            <v>1992989.5135447099</v>
          </cell>
          <cell r="L875">
            <v>1868315.63917009</v>
          </cell>
          <cell r="M875">
            <v>1710281.07100218</v>
          </cell>
          <cell r="N875">
            <v>2051901.0255239101</v>
          </cell>
          <cell r="O875">
            <v>2009481.1755142401</v>
          </cell>
          <cell r="P875">
            <v>1954455.13566246</v>
          </cell>
          <cell r="Q875">
            <v>1993905.1557920701</v>
          </cell>
        </row>
        <row r="876">
          <cell r="A876" t="str">
            <v>P62855</v>
          </cell>
          <cell r="B876" t="str">
            <v>sp|P62855|RS26_MOUSE</v>
          </cell>
          <cell r="C876">
            <v>11858.8585033451</v>
          </cell>
          <cell r="D876">
            <v>10979.1577301911</v>
          </cell>
          <cell r="E876">
            <v>29663.006591615998</v>
          </cell>
          <cell r="F876">
            <v>11729.894523124</v>
          </cell>
          <cell r="G876">
            <v>24121.989275914901</v>
          </cell>
          <cell r="H876">
            <v>53394.508935446604</v>
          </cell>
          <cell r="I876">
            <v>3838.6657796480599</v>
          </cell>
          <cell r="J876">
            <v>47675.946359069101</v>
          </cell>
          <cell r="K876">
            <v>3671.4497556934102</v>
          </cell>
          <cell r="L876">
            <v>44354.637581928597</v>
          </cell>
          <cell r="M876">
            <v>5603.4918898071501</v>
          </cell>
          <cell r="N876">
            <v>52314.384769628203</v>
          </cell>
          <cell r="O876">
            <v>1344.7347959374999</v>
          </cell>
          <cell r="P876">
            <v>42206.282026531102</v>
          </cell>
          <cell r="Q876">
            <v>57329.869228576899</v>
          </cell>
        </row>
        <row r="877">
          <cell r="A877" t="str">
            <v>P62858</v>
          </cell>
          <cell r="B877" t="str">
            <v>sp|P62858|RS28_MOUSE</v>
          </cell>
          <cell r="C877">
            <v>303431.84626855399</v>
          </cell>
          <cell r="D877">
            <v>496062.37289059401</v>
          </cell>
          <cell r="E877">
            <v>328806.28732644999</v>
          </cell>
          <cell r="F877">
            <v>348744.40411556</v>
          </cell>
          <cell r="G877">
            <v>364833.82192022499</v>
          </cell>
          <cell r="H877">
            <v>379363.74188493</v>
          </cell>
          <cell r="I877">
            <v>358092.11418344598</v>
          </cell>
          <cell r="J877">
            <v>442552.14828014799</v>
          </cell>
          <cell r="K877">
            <v>321883.34520342399</v>
          </cell>
          <cell r="L877">
            <v>468121.87218412501</v>
          </cell>
          <cell r="M877">
            <v>405004.87898488599</v>
          </cell>
          <cell r="N877">
            <v>382066.30968664202</v>
          </cell>
          <cell r="O877">
            <v>392270.42098201701</v>
          </cell>
          <cell r="P877">
            <v>328557.35978683998</v>
          </cell>
          <cell r="Q877">
            <v>442220.518785097</v>
          </cell>
        </row>
        <row r="878">
          <cell r="A878" t="str">
            <v>P62862</v>
          </cell>
          <cell r="B878" t="str">
            <v>sp|P62862|RS30_MOUSE</v>
          </cell>
          <cell r="C878">
            <v>315293.89778179303</v>
          </cell>
          <cell r="D878">
            <v>332014.63159318798</v>
          </cell>
          <cell r="E878">
            <v>396653.09981285501</v>
          </cell>
          <cell r="F878">
            <v>373376.84193141299</v>
          </cell>
          <cell r="G878">
            <v>334415.88816547801</v>
          </cell>
          <cell r="H878">
            <v>340034.60691017401</v>
          </cell>
          <cell r="I878">
            <v>366190.497790094</v>
          </cell>
          <cell r="J878">
            <v>339652.04994653497</v>
          </cell>
          <cell r="K878">
            <v>358032.38805324002</v>
          </cell>
          <cell r="L878">
            <v>287578.35087935702</v>
          </cell>
          <cell r="M878">
            <v>344098.765416537</v>
          </cell>
          <cell r="N878">
            <v>389143.34164069803</v>
          </cell>
          <cell r="O878">
            <v>316226.69804332999</v>
          </cell>
          <cell r="P878">
            <v>356288.70123190701</v>
          </cell>
          <cell r="Q878">
            <v>299429.58960132999</v>
          </cell>
        </row>
        <row r="879">
          <cell r="A879" t="str">
            <v>P62869</v>
          </cell>
          <cell r="B879" t="str">
            <v>sp|P62869|ELOB_MOUSE</v>
          </cell>
          <cell r="C879">
            <v>647747.64439425897</v>
          </cell>
          <cell r="D879">
            <v>705740.77093212598</v>
          </cell>
          <cell r="E879">
            <v>653570.49657977396</v>
          </cell>
          <cell r="F879">
            <v>762951.53016195504</v>
          </cell>
          <cell r="G879">
            <v>714481.624423609</v>
          </cell>
          <cell r="H879">
            <v>825682.76201665401</v>
          </cell>
          <cell r="I879">
            <v>638513.54748405598</v>
          </cell>
          <cell r="J879">
            <v>738174.98620733095</v>
          </cell>
          <cell r="K879">
            <v>629452.42803980398</v>
          </cell>
          <cell r="L879">
            <v>743438.93647608301</v>
          </cell>
          <cell r="M879">
            <v>804302.54909538396</v>
          </cell>
          <cell r="N879">
            <v>680483.05983470904</v>
          </cell>
          <cell r="O879">
            <v>767548.72631349799</v>
          </cell>
          <cell r="P879">
            <v>750013.11070095096</v>
          </cell>
          <cell r="Q879">
            <v>739938.01056493202</v>
          </cell>
        </row>
        <row r="880">
          <cell r="A880" t="str">
            <v>P62874</v>
          </cell>
          <cell r="B880" t="str">
            <v>sp|P62874|GBB1_MOUSE</v>
          </cell>
          <cell r="C880">
            <v>14207340.076392001</v>
          </cell>
          <cell r="D880">
            <v>14160853.601125101</v>
          </cell>
          <cell r="E880">
            <v>19139429.8931759</v>
          </cell>
          <cell r="F880">
            <v>19323024.009260099</v>
          </cell>
          <cell r="G880">
            <v>16739828.796201499</v>
          </cell>
          <cell r="H880">
            <v>16979922.888627101</v>
          </cell>
          <cell r="I880">
            <v>17420100.784139901</v>
          </cell>
          <cell r="J880">
            <v>16232993.002079301</v>
          </cell>
          <cell r="K880">
            <v>16448558.5689488</v>
          </cell>
          <cell r="L880">
            <v>13704821.8528495</v>
          </cell>
          <cell r="M880">
            <v>16155610.5150644</v>
          </cell>
          <cell r="N880">
            <v>15991530.391832201</v>
          </cell>
          <cell r="O880">
            <v>14601037.7867902</v>
          </cell>
          <cell r="P880">
            <v>18463453.630024701</v>
          </cell>
          <cell r="Q880">
            <v>15622668.262968799</v>
          </cell>
        </row>
        <row r="881">
          <cell r="A881" t="str">
            <v>P62878</v>
          </cell>
          <cell r="B881" t="str">
            <v>sp|P62878|RBX1_MOUSE</v>
          </cell>
          <cell r="C881">
            <v>248490.31717952501</v>
          </cell>
          <cell r="D881">
            <v>228631.12321473201</v>
          </cell>
          <cell r="E881">
            <v>210127.423909159</v>
          </cell>
          <cell r="F881">
            <v>190581.33137278201</v>
          </cell>
          <cell r="G881">
            <v>223236.37289192199</v>
          </cell>
          <cell r="H881">
            <v>232682.022040749</v>
          </cell>
          <cell r="I881">
            <v>168064.890490102</v>
          </cell>
          <cell r="J881">
            <v>212171.055798232</v>
          </cell>
          <cell r="K881">
            <v>134649.741898743</v>
          </cell>
          <cell r="L881">
            <v>190733.60024888199</v>
          </cell>
          <cell r="M881">
            <v>245330.93688181401</v>
          </cell>
          <cell r="N881">
            <v>236778.040507403</v>
          </cell>
          <cell r="O881">
            <v>265960.86465008499</v>
          </cell>
          <cell r="P881">
            <v>172355.517380092</v>
          </cell>
          <cell r="Q881">
            <v>227688.05115339201</v>
          </cell>
        </row>
        <row r="882">
          <cell r="A882" t="str">
            <v>P62880</v>
          </cell>
          <cell r="B882" t="str">
            <v>sp|P62880|GBB2_MOUSE</v>
          </cell>
          <cell r="C882">
            <v>1706247.40004515</v>
          </cell>
          <cell r="D882">
            <v>2147161.3543470199</v>
          </cell>
          <cell r="E882">
            <v>2536948.9038380398</v>
          </cell>
          <cell r="F882">
            <v>2348087.4599999399</v>
          </cell>
          <cell r="G882">
            <v>2472579.4798703799</v>
          </cell>
          <cell r="H882">
            <v>2271277.7120930199</v>
          </cell>
          <cell r="I882">
            <v>2195984.8449250702</v>
          </cell>
          <cell r="J882">
            <v>2090479.24795717</v>
          </cell>
          <cell r="K882">
            <v>2056366.2971472</v>
          </cell>
          <cell r="L882">
            <v>1735202.8956818499</v>
          </cell>
          <cell r="M882">
            <v>2041285.19924162</v>
          </cell>
          <cell r="N882">
            <v>2156804.1781072798</v>
          </cell>
          <cell r="O882">
            <v>1999537.3001786901</v>
          </cell>
          <cell r="P882">
            <v>2207923.3071583798</v>
          </cell>
          <cell r="Q882">
            <v>1867257.0284128</v>
          </cell>
        </row>
        <row r="883">
          <cell r="A883" t="str">
            <v>P62881</v>
          </cell>
          <cell r="B883" t="str">
            <v>sp|P62881|GNB5_MOUSE</v>
          </cell>
          <cell r="C883">
            <v>124963.702051692</v>
          </cell>
          <cell r="D883">
            <v>187181.40155944301</v>
          </cell>
          <cell r="E883">
            <v>177530.643586358</v>
          </cell>
          <cell r="F883">
            <v>170196.91800072501</v>
          </cell>
          <cell r="G883">
            <v>186566.644278244</v>
          </cell>
          <cell r="H883">
            <v>158467.82752317801</v>
          </cell>
          <cell r="I883">
            <v>173204.03355273599</v>
          </cell>
          <cell r="J883">
            <v>179367.85197613001</v>
          </cell>
          <cell r="K883">
            <v>169621.47938080499</v>
          </cell>
          <cell r="L883">
            <v>121504.293534849</v>
          </cell>
          <cell r="M883">
            <v>158575.99855472101</v>
          </cell>
          <cell r="N883">
            <v>159830.34039693201</v>
          </cell>
          <cell r="O883">
            <v>160014.25667304601</v>
          </cell>
          <cell r="P883">
            <v>172354.36871710699</v>
          </cell>
          <cell r="Q883">
            <v>128001.90151860499</v>
          </cell>
        </row>
        <row r="884">
          <cell r="A884" t="str">
            <v>P62889</v>
          </cell>
          <cell r="B884" t="str">
            <v>sp|P62889|RL30_MOUSE</v>
          </cell>
          <cell r="C884">
            <v>948486.85970950499</v>
          </cell>
          <cell r="D884">
            <v>924184.05006640696</v>
          </cell>
          <cell r="E884">
            <v>691550.43290130899</v>
          </cell>
          <cell r="F884">
            <v>703334.60094780801</v>
          </cell>
          <cell r="G884">
            <v>941058.93985335797</v>
          </cell>
          <cell r="H884">
            <v>918594.543870411</v>
          </cell>
          <cell r="I884">
            <v>826545.83499571995</v>
          </cell>
          <cell r="J884">
            <v>804430.35183827905</v>
          </cell>
          <cell r="K884">
            <v>727245.790009466</v>
          </cell>
          <cell r="L884">
            <v>771373.382755192</v>
          </cell>
          <cell r="M884">
            <v>782405.74571686203</v>
          </cell>
          <cell r="N884">
            <v>935440.20484299003</v>
          </cell>
          <cell r="O884">
            <v>986323.02580304595</v>
          </cell>
          <cell r="P884">
            <v>782038.014680836</v>
          </cell>
          <cell r="Q884">
            <v>816081.771910924</v>
          </cell>
        </row>
        <row r="885">
          <cell r="A885" t="str">
            <v>P62897</v>
          </cell>
          <cell r="B885" t="str">
            <v>sp|P62897|CYC_MOUSE</v>
          </cell>
          <cell r="C885">
            <v>2185837.0991358701</v>
          </cell>
          <cell r="D885">
            <v>3080923.9989814502</v>
          </cell>
          <cell r="E885">
            <v>4090958.1289639501</v>
          </cell>
          <cell r="F885">
            <v>3545900.9605264599</v>
          </cell>
          <cell r="G885">
            <v>2993479.22270515</v>
          </cell>
          <cell r="H885">
            <v>3071434.0253630099</v>
          </cell>
          <cell r="I885">
            <v>2917508.8249096302</v>
          </cell>
          <cell r="J885">
            <v>2976840.3588546799</v>
          </cell>
          <cell r="K885">
            <v>3017653.96335292</v>
          </cell>
          <cell r="L885">
            <v>2413720.8717155098</v>
          </cell>
          <cell r="M885">
            <v>2980541.5049549299</v>
          </cell>
          <cell r="N885">
            <v>2787051.5733286198</v>
          </cell>
          <cell r="O885">
            <v>2573352.4143848401</v>
          </cell>
          <cell r="P885">
            <v>3370251.15521156</v>
          </cell>
          <cell r="Q885">
            <v>2827443.6615682598</v>
          </cell>
        </row>
        <row r="886">
          <cell r="A886" t="str">
            <v>P62900</v>
          </cell>
          <cell r="B886" t="str">
            <v>sp|P62900|RL31_MOUSE</v>
          </cell>
          <cell r="C886">
            <v>645406.92777415796</v>
          </cell>
          <cell r="D886">
            <v>526045.91498998995</v>
          </cell>
          <cell r="E886">
            <v>543293.73376673902</v>
          </cell>
          <cell r="F886">
            <v>569380.45332316402</v>
          </cell>
          <cell r="G886">
            <v>657852.87492840399</v>
          </cell>
          <cell r="H886">
            <v>557143.26960328897</v>
          </cell>
          <cell r="I886">
            <v>580839.43148585304</v>
          </cell>
          <cell r="J886">
            <v>586675.38290100603</v>
          </cell>
          <cell r="K886">
            <v>557337.01598777703</v>
          </cell>
          <cell r="L886">
            <v>558686.142135086</v>
          </cell>
          <cell r="M886">
            <v>547154.69047804503</v>
          </cell>
          <cell r="N886">
            <v>645456.50632375805</v>
          </cell>
          <cell r="O886">
            <v>685823.82414948603</v>
          </cell>
          <cell r="P886">
            <v>575954.80753744196</v>
          </cell>
          <cell r="Q886">
            <v>584185.68053939706</v>
          </cell>
        </row>
        <row r="887">
          <cell r="A887" t="str">
            <v>P62908</v>
          </cell>
          <cell r="B887" t="str">
            <v>sp|P62908|RS3_MOUSE</v>
          </cell>
          <cell r="C887">
            <v>1383229.49953939</v>
          </cell>
          <cell r="D887">
            <v>2006442.6593689099</v>
          </cell>
          <cell r="E887">
            <v>2092005.3981673301</v>
          </cell>
          <cell r="F887">
            <v>1618225.51379199</v>
          </cell>
          <cell r="G887">
            <v>1730164.79915286</v>
          </cell>
          <cell r="H887">
            <v>2416694.5574695999</v>
          </cell>
          <cell r="I887">
            <v>2135699.3890285501</v>
          </cell>
          <cell r="J887">
            <v>2265689.4850814198</v>
          </cell>
          <cell r="K887">
            <v>2081364.5778709301</v>
          </cell>
          <cell r="L887">
            <v>1699802.84216197</v>
          </cell>
          <cell r="M887">
            <v>1824370.96385645</v>
          </cell>
          <cell r="N887">
            <v>2253100.0463662702</v>
          </cell>
          <cell r="O887">
            <v>2165547.2413632502</v>
          </cell>
          <cell r="P887">
            <v>2173416.4168161899</v>
          </cell>
          <cell r="Q887">
            <v>2204976.5260679801</v>
          </cell>
        </row>
        <row r="888">
          <cell r="A888" t="str">
            <v>P62911</v>
          </cell>
          <cell r="B888" t="str">
            <v>sp|P62911|RL32_MOUSE</v>
          </cell>
          <cell r="C888">
            <v>23055.5491712209</v>
          </cell>
          <cell r="D888">
            <v>7272.1619689662102</v>
          </cell>
          <cell r="E888">
            <v>31244.205608142001</v>
          </cell>
          <cell r="F888">
            <v>17829.689248272</v>
          </cell>
          <cell r="G888">
            <v>16513.1504076085</v>
          </cell>
          <cell r="H888">
            <v>7011.9213065555896</v>
          </cell>
          <cell r="I888">
            <v>31308.0168905153</v>
          </cell>
          <cell r="J888">
            <v>3752.38509910824</v>
          </cell>
          <cell r="K888">
            <v>28113.4637731412</v>
          </cell>
          <cell r="L888">
            <v>9056.27565301086</v>
          </cell>
          <cell r="M888">
            <v>21772.306878534</v>
          </cell>
          <cell r="N888">
            <v>13961.335666771</v>
          </cell>
          <cell r="O888">
            <v>42888.9586123013</v>
          </cell>
          <cell r="P888">
            <v>13831.310884888</v>
          </cell>
          <cell r="Q888">
            <v>20217.280662907098</v>
          </cell>
        </row>
        <row r="889">
          <cell r="A889" t="str">
            <v>P62918</v>
          </cell>
          <cell r="B889" t="str">
            <v>sp|P62918|RL8_MOUSE</v>
          </cell>
          <cell r="C889">
            <v>1337237.85332698</v>
          </cell>
          <cell r="D889">
            <v>1068467.7589201101</v>
          </cell>
          <cell r="E889">
            <v>984689.13027463702</v>
          </cell>
          <cell r="F889">
            <v>1104514.5558863201</v>
          </cell>
          <cell r="G889">
            <v>1145271.10718911</v>
          </cell>
          <cell r="H889">
            <v>1146622.34832173</v>
          </cell>
          <cell r="I889">
            <v>1125755.0011145801</v>
          </cell>
          <cell r="J889">
            <v>1143397.97085758</v>
          </cell>
          <cell r="K889">
            <v>1137696.3854721</v>
          </cell>
          <cell r="L889">
            <v>1264542.36752189</v>
          </cell>
          <cell r="M889">
            <v>1087746.26163334</v>
          </cell>
          <cell r="N889">
            <v>1140458.01323897</v>
          </cell>
          <cell r="O889">
            <v>1234015.4962893401</v>
          </cell>
          <cell r="P889">
            <v>1164733.3854150099</v>
          </cell>
          <cell r="Q889">
            <v>1262621.27671391</v>
          </cell>
        </row>
        <row r="890">
          <cell r="A890" t="str">
            <v>P62960</v>
          </cell>
          <cell r="B890" t="str">
            <v>sp|P62960|YBOX1_MOUSE</v>
          </cell>
          <cell r="C890">
            <v>3120.8994657152998</v>
          </cell>
          <cell r="D890">
            <v>1624.8819732460099</v>
          </cell>
          <cell r="E890">
            <v>16931.544238574301</v>
          </cell>
          <cell r="F890">
            <v>12028.930771757499</v>
          </cell>
          <cell r="G890">
            <v>17322.283960758101</v>
          </cell>
          <cell r="H890">
            <v>5491.7001501917402</v>
          </cell>
          <cell r="I890">
            <v>20454.994823217599</v>
          </cell>
          <cell r="J890">
            <v>6127.61749884448</v>
          </cell>
          <cell r="K890">
            <v>9898.8262047456392</v>
          </cell>
          <cell r="L890">
            <v>5516.4733955456604</v>
          </cell>
          <cell r="M890">
            <v>16050.300463710901</v>
          </cell>
          <cell r="N890">
            <v>6163.5090401172602</v>
          </cell>
          <cell r="O890">
            <v>6477.3632253548603</v>
          </cell>
          <cell r="P890">
            <v>13596.807822769901</v>
          </cell>
          <cell r="Q890">
            <v>2146.8166519421602</v>
          </cell>
        </row>
        <row r="891">
          <cell r="A891" t="str">
            <v>P62962</v>
          </cell>
          <cell r="B891" t="str">
            <v>sp|P62962|PROF1_MOUSE</v>
          </cell>
          <cell r="C891">
            <v>823009.01161743805</v>
          </cell>
          <cell r="D891">
            <v>1337518.8324909699</v>
          </cell>
          <cell r="E891">
            <v>1862442.6517544701</v>
          </cell>
          <cell r="F891">
            <v>1271625.59592853</v>
          </cell>
          <cell r="G891">
            <v>1500790.2037853301</v>
          </cell>
          <cell r="H891">
            <v>1093478.4310024199</v>
          </cell>
          <cell r="I891">
            <v>1580121.93853284</v>
          </cell>
          <cell r="J891">
            <v>1155577.79108703</v>
          </cell>
          <cell r="K891">
            <v>1493133.9868543399</v>
          </cell>
          <cell r="L891">
            <v>1109271.0820667499</v>
          </cell>
          <cell r="M891">
            <v>1253337.35827323</v>
          </cell>
          <cell r="N891">
            <v>1598565.90342708</v>
          </cell>
          <cell r="O891">
            <v>989561.29210278601</v>
          </cell>
          <cell r="P891">
            <v>1224502.5530194801</v>
          </cell>
          <cell r="Q891">
            <v>999231.77585394203</v>
          </cell>
        </row>
        <row r="892">
          <cell r="A892" t="str">
            <v>P62983</v>
          </cell>
          <cell r="B892" t="str">
            <v>sp|P62983|RS27A_MOUSE</v>
          </cell>
          <cell r="C892">
            <v>602578.06222028402</v>
          </cell>
          <cell r="D892">
            <v>817120.59050670196</v>
          </cell>
          <cell r="E892">
            <v>570039.24962287303</v>
          </cell>
          <cell r="F892">
            <v>542272.15426260105</v>
          </cell>
          <cell r="G892">
            <v>547014.59194610396</v>
          </cell>
          <cell r="H892">
            <v>595869.43819488201</v>
          </cell>
          <cell r="I892">
            <v>551872.40156609099</v>
          </cell>
          <cell r="J892">
            <v>590295.89814458601</v>
          </cell>
          <cell r="K892">
            <v>519508.50018805597</v>
          </cell>
          <cell r="L892">
            <v>542564.34928440605</v>
          </cell>
          <cell r="M892">
            <v>617544.68511664204</v>
          </cell>
          <cell r="N892">
            <v>688813.48671716906</v>
          </cell>
          <cell r="O892">
            <v>605174.04144328495</v>
          </cell>
          <cell r="P892">
            <v>594705.82903486805</v>
          </cell>
          <cell r="Q892">
            <v>673058.97822606598</v>
          </cell>
        </row>
        <row r="893">
          <cell r="A893" t="str">
            <v>P62984</v>
          </cell>
          <cell r="B893" t="str">
            <v>sp|P62984|RL40_MOUSE</v>
          </cell>
          <cell r="C893">
            <v>1397961.77654178</v>
          </cell>
          <cell r="D893">
            <v>1710566.65774539</v>
          </cell>
          <cell r="E893">
            <v>1321415.2420137499</v>
          </cell>
          <cell r="F893">
            <v>1535612.22468497</v>
          </cell>
          <cell r="G893">
            <v>1432704.42894182</v>
          </cell>
          <cell r="H893">
            <v>1855732.9068784399</v>
          </cell>
          <cell r="I893">
            <v>1244144.3889081599</v>
          </cell>
          <cell r="J893">
            <v>1703377.8954332201</v>
          </cell>
          <cell r="K893">
            <v>1193989.8330606499</v>
          </cell>
          <cell r="L893">
            <v>1297176.7710533901</v>
          </cell>
          <cell r="M893">
            <v>1791851.0980016501</v>
          </cell>
          <cell r="N893">
            <v>1511240.81752551</v>
          </cell>
          <cell r="O893">
            <v>1812718.6126800801</v>
          </cell>
          <cell r="P893">
            <v>1758497.3288130001</v>
          </cell>
          <cell r="Q893">
            <v>2094986.9405606401</v>
          </cell>
        </row>
        <row r="894">
          <cell r="A894" t="str">
            <v>P62996</v>
          </cell>
          <cell r="B894" t="str">
            <v>sp|P62996|TRA2B_MOUSE</v>
          </cell>
          <cell r="C894">
            <v>13932.2739436545</v>
          </cell>
          <cell r="D894">
            <v>80385.8910435906</v>
          </cell>
          <cell r="E894">
            <v>90103.8631520731</v>
          </cell>
          <cell r="F894">
            <v>84577.782463398005</v>
          </cell>
          <cell r="G894">
            <v>80975.087318358594</v>
          </cell>
          <cell r="H894">
            <v>87286.367046849497</v>
          </cell>
          <cell r="I894">
            <v>105527.294888302</v>
          </cell>
          <cell r="J894">
            <v>110509.587531503</v>
          </cell>
          <cell r="K894">
            <v>127039.11672940799</v>
          </cell>
          <cell r="L894">
            <v>96264.401329817003</v>
          </cell>
          <cell r="M894">
            <v>31422.698176964201</v>
          </cell>
          <cell r="N894">
            <v>132577.03700609101</v>
          </cell>
          <cell r="O894">
            <v>87458.058661057599</v>
          </cell>
          <cell r="P894">
            <v>103202.743094</v>
          </cell>
          <cell r="Q894">
            <v>105228.648689383</v>
          </cell>
        </row>
        <row r="895">
          <cell r="A895" t="str">
            <v>P63001</v>
          </cell>
          <cell r="B895" t="str">
            <v>sp|P63001|RAC1_MOUSE</v>
          </cell>
          <cell r="C895">
            <v>11177640.5553158</v>
          </cell>
          <cell r="D895">
            <v>8278055.1269193897</v>
          </cell>
          <cell r="E895">
            <v>10342233.741532199</v>
          </cell>
          <cell r="F895">
            <v>10266700.2809157</v>
          </cell>
          <cell r="G895">
            <v>10450053.0699485</v>
          </cell>
          <cell r="H895">
            <v>10067238.674929</v>
          </cell>
          <cell r="I895">
            <v>10748280.015829001</v>
          </cell>
          <cell r="J895">
            <v>9422092.0839800499</v>
          </cell>
          <cell r="K895">
            <v>9836302.3867269997</v>
          </cell>
          <cell r="L895">
            <v>8843623.9849454109</v>
          </cell>
          <cell r="M895">
            <v>10255040.9059803</v>
          </cell>
          <cell r="N895">
            <v>10014108.854028801</v>
          </cell>
          <cell r="O895">
            <v>9985529.7732034009</v>
          </cell>
          <cell r="P895">
            <v>10232758.850539999</v>
          </cell>
          <cell r="Q895">
            <v>10126324.984057</v>
          </cell>
        </row>
        <row r="896">
          <cell r="A896" t="str">
            <v>P63002</v>
          </cell>
          <cell r="B896" t="str">
            <v>sp|P63002|TLE5_MOUSE</v>
          </cell>
          <cell r="C896">
            <v>23803.2573802552</v>
          </cell>
          <cell r="D896">
            <v>13341.442323388001</v>
          </cell>
          <cell r="E896">
            <v>2601.5522868340499</v>
          </cell>
          <cell r="F896">
            <v>42230.127364266998</v>
          </cell>
          <cell r="G896">
            <v>43061.696989157201</v>
          </cell>
          <cell r="H896">
            <v>63624.271326769602</v>
          </cell>
          <cell r="I896">
            <v>40497.472513983703</v>
          </cell>
          <cell r="J896">
            <v>42625.202253158102</v>
          </cell>
          <cell r="K896">
            <v>8955.4172845850208</v>
          </cell>
          <cell r="L896">
            <v>40233.693902512401</v>
          </cell>
          <cell r="M896">
            <v>43584.7734733791</v>
          </cell>
          <cell r="N896">
            <v>35219.073264685503</v>
          </cell>
          <cell r="O896">
            <v>7640.9274156229903</v>
          </cell>
          <cell r="P896">
            <v>49873.418421895898</v>
          </cell>
          <cell r="Q896">
            <v>44860.340628413498</v>
          </cell>
        </row>
        <row r="897">
          <cell r="A897" t="str">
            <v>P63005</v>
          </cell>
          <cell r="B897" t="str">
            <v>sp|P63005|LIS1_MOUSE</v>
          </cell>
          <cell r="C897">
            <v>1476285.91508319</v>
          </cell>
          <cell r="D897">
            <v>1742977.1693668801</v>
          </cell>
          <cell r="E897">
            <v>2042958.1715679599</v>
          </cell>
          <cell r="F897">
            <v>2019819.00890375</v>
          </cell>
          <cell r="G897">
            <v>2004989.294486</v>
          </cell>
          <cell r="H897">
            <v>1551939.60911668</v>
          </cell>
          <cell r="I897">
            <v>1971005.6600067101</v>
          </cell>
          <cell r="J897">
            <v>2003117.5510243799</v>
          </cell>
          <cell r="K897">
            <v>1803437.5913323499</v>
          </cell>
          <cell r="L897">
            <v>1899777.9481876299</v>
          </cell>
          <cell r="M897">
            <v>2194018.5446075299</v>
          </cell>
          <cell r="N897">
            <v>1957440.46124406</v>
          </cell>
          <cell r="O897">
            <v>1863913.0642551901</v>
          </cell>
          <cell r="P897">
            <v>1936746.9409692199</v>
          </cell>
          <cell r="Q897">
            <v>1992231.5617889599</v>
          </cell>
        </row>
        <row r="898">
          <cell r="A898" t="str">
            <v>P63011</v>
          </cell>
          <cell r="B898" t="str">
            <v>sp|P63011|RAB3A_MOUSE</v>
          </cell>
          <cell r="C898">
            <v>9296080.5650235396</v>
          </cell>
          <cell r="D898">
            <v>7249177.4582002498</v>
          </cell>
          <cell r="E898">
            <v>12774975.3721852</v>
          </cell>
          <cell r="F898">
            <v>10176927.156480599</v>
          </cell>
          <cell r="G898">
            <v>9489250.1592801902</v>
          </cell>
          <cell r="H898">
            <v>8600643.0191142298</v>
          </cell>
          <cell r="I898">
            <v>11653466.528351299</v>
          </cell>
          <cell r="J898">
            <v>8418597.0081973802</v>
          </cell>
          <cell r="K898">
            <v>11050246.448083701</v>
          </cell>
          <cell r="L898">
            <v>6460825.0071149403</v>
          </cell>
          <cell r="M898">
            <v>7882890.7338997005</v>
          </cell>
          <cell r="N898">
            <v>9764018.1448641606</v>
          </cell>
          <cell r="O898">
            <v>7447947.7821539501</v>
          </cell>
          <cell r="P898">
            <v>9233998.7184338607</v>
          </cell>
          <cell r="Q898">
            <v>7868867.5094719604</v>
          </cell>
        </row>
        <row r="899">
          <cell r="A899" t="str">
            <v>P63017</v>
          </cell>
          <cell r="B899" t="str">
            <v>sp|P63017|HSP7C_MOUSE</v>
          </cell>
          <cell r="C899">
            <v>40090955.588552698</v>
          </cell>
          <cell r="D899">
            <v>37238184.0178947</v>
          </cell>
          <cell r="E899">
            <v>38726732.496573403</v>
          </cell>
          <cell r="F899">
            <v>36456798.064689398</v>
          </cell>
          <cell r="G899">
            <v>35923615.1293763</v>
          </cell>
          <cell r="H899">
            <v>36651203.686772399</v>
          </cell>
          <cell r="I899">
            <v>39609756.187694497</v>
          </cell>
          <cell r="J899">
            <v>37447426.619852699</v>
          </cell>
          <cell r="K899">
            <v>40860599.869327702</v>
          </cell>
          <cell r="L899">
            <v>36747037.600190699</v>
          </cell>
          <cell r="M899">
            <v>34814060.263400599</v>
          </cell>
          <cell r="N899">
            <v>39193971.805044301</v>
          </cell>
          <cell r="O899">
            <v>40951721.6247003</v>
          </cell>
          <cell r="P899">
            <v>35188271.304052897</v>
          </cell>
          <cell r="Q899">
            <v>36287064.6926376</v>
          </cell>
        </row>
        <row r="900">
          <cell r="A900" t="str">
            <v>P63024</v>
          </cell>
          <cell r="B900" t="str">
            <v>sp|P63024|VAMP3_MOUSE</v>
          </cell>
          <cell r="C900">
            <v>670950.37621122703</v>
          </cell>
          <cell r="D900">
            <v>559296.40544973803</v>
          </cell>
          <cell r="E900">
            <v>757924.72681066103</v>
          </cell>
          <cell r="F900">
            <v>527240.20490436198</v>
          </cell>
          <cell r="G900">
            <v>448778.11959672702</v>
          </cell>
          <cell r="H900">
            <v>418616.08714296599</v>
          </cell>
          <cell r="I900">
            <v>858835.63369036</v>
          </cell>
          <cell r="J900">
            <v>683289.97020732996</v>
          </cell>
          <cell r="K900">
            <v>971048.68949096999</v>
          </cell>
          <cell r="L900">
            <v>548907.54601172102</v>
          </cell>
          <cell r="M900">
            <v>438477.09499955602</v>
          </cell>
          <cell r="N900">
            <v>834555.48109119898</v>
          </cell>
          <cell r="O900">
            <v>579070.71561191895</v>
          </cell>
          <cell r="P900">
            <v>665784.04586518195</v>
          </cell>
          <cell r="Q900">
            <v>647581.68622586306</v>
          </cell>
        </row>
        <row r="901">
          <cell r="A901" t="str">
            <v>P63028</v>
          </cell>
          <cell r="B901" t="str">
            <v>sp|P63028|TCTP_MOUSE</v>
          </cell>
          <cell r="C901">
            <v>46604.251406993899</v>
          </cell>
          <cell r="D901">
            <v>93839.240345789396</v>
          </cell>
          <cell r="E901">
            <v>169170.97120712299</v>
          </cell>
          <cell r="F901">
            <v>147409.72649000899</v>
          </cell>
          <cell r="G901">
            <v>125689.76184593901</v>
          </cell>
          <cell r="H901">
            <v>86635.283698589206</v>
          </cell>
          <cell r="I901">
            <v>138174.889216321</v>
          </cell>
          <cell r="J901">
            <v>142925.166096528</v>
          </cell>
          <cell r="K901">
            <v>151702.82973258899</v>
          </cell>
          <cell r="L901">
            <v>111464.03009620799</v>
          </cell>
          <cell r="M901">
            <v>132967.26448466899</v>
          </cell>
          <cell r="N901">
            <v>173577.202651965</v>
          </cell>
          <cell r="O901">
            <v>102906.846856622</v>
          </cell>
          <cell r="P901">
            <v>169138.49565937099</v>
          </cell>
          <cell r="Q901">
            <v>88232.178112800102</v>
          </cell>
        </row>
        <row r="902">
          <cell r="A902" t="str">
            <v>P63030</v>
          </cell>
          <cell r="B902" t="str">
            <v>sp|P63030|MPC1_MOUSE</v>
          </cell>
          <cell r="C902">
            <v>380020.33411748498</v>
          </cell>
          <cell r="D902">
            <v>414650.29463890998</v>
          </cell>
          <cell r="E902">
            <v>339115.81218980701</v>
          </cell>
          <cell r="F902">
            <v>403613.26953942701</v>
          </cell>
          <cell r="G902">
            <v>370312.01052652497</v>
          </cell>
          <cell r="H902">
            <v>423926.18123636203</v>
          </cell>
          <cell r="I902">
            <v>318203.26156915899</v>
          </cell>
          <cell r="J902">
            <v>401299.87353978801</v>
          </cell>
          <cell r="K902">
            <v>352806.73753237701</v>
          </cell>
          <cell r="L902">
            <v>442036.98579492798</v>
          </cell>
          <cell r="M902">
            <v>388563.77279005799</v>
          </cell>
          <cell r="N902">
            <v>423480.85310040502</v>
          </cell>
          <cell r="O902">
            <v>449598.69080379099</v>
          </cell>
          <cell r="P902">
            <v>429748.54339537298</v>
          </cell>
          <cell r="Q902">
            <v>425711.57977462799</v>
          </cell>
        </row>
        <row r="903">
          <cell r="A903" t="str">
            <v>P63037</v>
          </cell>
          <cell r="B903" t="str">
            <v>sp|P63037|DNJA1_MOUSE</v>
          </cell>
          <cell r="C903">
            <v>95229.9079270894</v>
          </cell>
          <cell r="D903">
            <v>133540.82160869701</v>
          </cell>
          <cell r="E903">
            <v>203050.65994636301</v>
          </cell>
          <cell r="F903">
            <v>117428.695423122</v>
          </cell>
          <cell r="G903">
            <v>177284.596649849</v>
          </cell>
          <cell r="H903">
            <v>122635.362353075</v>
          </cell>
          <cell r="I903">
            <v>176047.976757703</v>
          </cell>
          <cell r="J903">
            <v>170992.94122340099</v>
          </cell>
          <cell r="K903">
            <v>196541.75951693801</v>
          </cell>
          <cell r="L903">
            <v>126670.406939787</v>
          </cell>
          <cell r="M903">
            <v>119217.534453324</v>
          </cell>
          <cell r="N903">
            <v>142951.02048756601</v>
          </cell>
          <cell r="O903">
            <v>119948.341352665</v>
          </cell>
          <cell r="P903">
            <v>172637.92039791701</v>
          </cell>
          <cell r="Q903">
            <v>162512.47210693499</v>
          </cell>
        </row>
        <row r="904">
          <cell r="A904" t="str">
            <v>P63038</v>
          </cell>
          <cell r="B904" t="str">
            <v>sp|P63038|CH60_MOUSE</v>
          </cell>
          <cell r="C904">
            <v>16109634.292609699</v>
          </cell>
          <cell r="D904">
            <v>15817995.9639495</v>
          </cell>
          <cell r="E904">
            <v>18385682.288392399</v>
          </cell>
          <cell r="F904">
            <v>17711586.987729698</v>
          </cell>
          <cell r="G904">
            <v>15226949.9195574</v>
          </cell>
          <cell r="H904">
            <v>16968644.407997999</v>
          </cell>
          <cell r="I904">
            <v>17594924.2571644</v>
          </cell>
          <cell r="J904">
            <v>16241708.8584965</v>
          </cell>
          <cell r="K904">
            <v>16548730.957693201</v>
          </cell>
          <cell r="L904">
            <v>16987561.461059701</v>
          </cell>
          <cell r="M904">
            <v>16386120.434005501</v>
          </cell>
          <cell r="N904">
            <v>16918383.1152157</v>
          </cell>
          <cell r="O904">
            <v>17081198.290262099</v>
          </cell>
          <cell r="P904">
            <v>16443828.252090201</v>
          </cell>
          <cell r="Q904">
            <v>14935199.6294739</v>
          </cell>
        </row>
        <row r="905">
          <cell r="A905" t="str">
            <v>P63044</v>
          </cell>
          <cell r="B905" t="str">
            <v>sp|P63044|VAMP2_MOUSE</v>
          </cell>
          <cell r="C905">
            <v>1181872.9189121099</v>
          </cell>
          <cell r="D905">
            <v>1215064.13130811</v>
          </cell>
          <cell r="E905">
            <v>1597290.39910313</v>
          </cell>
          <cell r="F905">
            <v>1358397.87565515</v>
          </cell>
          <cell r="G905">
            <v>1335701.9263549999</v>
          </cell>
          <cell r="H905">
            <v>1255960.48701993</v>
          </cell>
          <cell r="I905">
            <v>1488407.04908671</v>
          </cell>
          <cell r="J905">
            <v>1537642.2539818899</v>
          </cell>
          <cell r="K905">
            <v>1625458.5355185</v>
          </cell>
          <cell r="L905">
            <v>1418421.0302825801</v>
          </cell>
          <cell r="M905">
            <v>1533095.84489786</v>
          </cell>
          <cell r="N905">
            <v>1363976.8213165801</v>
          </cell>
          <cell r="O905">
            <v>1381365.2941014201</v>
          </cell>
          <cell r="P905">
            <v>1270846.90610372</v>
          </cell>
          <cell r="Q905">
            <v>1209650.8386186999</v>
          </cell>
        </row>
        <row r="906">
          <cell r="A906" t="str">
            <v>P63046</v>
          </cell>
          <cell r="B906" t="str">
            <v>sp|P63046|ST4A1_MOUSE</v>
          </cell>
          <cell r="C906">
            <v>45266.175271646302</v>
          </cell>
          <cell r="D906">
            <v>77306.459617835106</v>
          </cell>
          <cell r="E906">
            <v>77998.396896039107</v>
          </cell>
          <cell r="F906">
            <v>82649.751236018797</v>
          </cell>
          <cell r="G906">
            <v>85517.545520020503</v>
          </cell>
          <cell r="H906">
            <v>74878.323830331705</v>
          </cell>
          <cell r="I906">
            <v>83414.8500583719</v>
          </cell>
          <cell r="J906">
            <v>73869.040106397602</v>
          </cell>
          <cell r="K906">
            <v>75953.200850071793</v>
          </cell>
          <cell r="L906">
            <v>66996.054240998696</v>
          </cell>
          <cell r="M906">
            <v>91670.206481913207</v>
          </cell>
          <cell r="N906">
            <v>85227.768570082902</v>
          </cell>
          <cell r="O906">
            <v>87096.198202715401</v>
          </cell>
          <cell r="P906">
            <v>67613.769461378906</v>
          </cell>
          <cell r="Q906">
            <v>92417.8803992381</v>
          </cell>
        </row>
        <row r="907">
          <cell r="A907" t="str">
            <v>P63054</v>
          </cell>
          <cell r="B907" t="str">
            <v>sp|P63054|PCP4_MOUSE</v>
          </cell>
          <cell r="C907">
            <v>1186801.8289113001</v>
          </cell>
          <cell r="D907">
            <v>855245.14610452799</v>
          </cell>
          <cell r="E907">
            <v>477283.01219069702</v>
          </cell>
          <cell r="F907">
            <v>895030.22207324696</v>
          </cell>
          <cell r="G907">
            <v>455988.87957011902</v>
          </cell>
          <cell r="H907">
            <v>693202.40048578102</v>
          </cell>
          <cell r="I907">
            <v>615073.891693788</v>
          </cell>
          <cell r="J907">
            <v>970369.105248551</v>
          </cell>
          <cell r="K907">
            <v>964385.403580499</v>
          </cell>
          <cell r="L907">
            <v>1076778.85026417</v>
          </cell>
          <cell r="M907">
            <v>492193.43811971799</v>
          </cell>
          <cell r="N907">
            <v>687511.88112671499</v>
          </cell>
          <cell r="O907">
            <v>1239831.2225623101</v>
          </cell>
          <cell r="P907">
            <v>773300.339828367</v>
          </cell>
          <cell r="Q907">
            <v>188056.35917254299</v>
          </cell>
        </row>
        <row r="908">
          <cell r="A908" t="str">
            <v>P63073</v>
          </cell>
          <cell r="B908" t="str">
            <v>sp|P63073|IF4E_MOUSE</v>
          </cell>
          <cell r="C908">
            <v>197939.17969814499</v>
          </cell>
          <cell r="D908">
            <v>173521.77517525799</v>
          </cell>
          <cell r="E908">
            <v>155507.04879730899</v>
          </cell>
          <cell r="F908">
            <v>175023.58990451699</v>
          </cell>
          <cell r="G908">
            <v>154473.94790507501</v>
          </cell>
          <cell r="H908">
            <v>172977.16778915501</v>
          </cell>
          <cell r="I908">
            <v>148589.261953751</v>
          </cell>
          <cell r="J908">
            <v>151782.82258220101</v>
          </cell>
          <cell r="K908">
            <v>142877.15904574201</v>
          </cell>
          <cell r="L908">
            <v>233434.64620839301</v>
          </cell>
          <cell r="M908">
            <v>169120.62301324899</v>
          </cell>
          <cell r="N908">
            <v>192740.99809213699</v>
          </cell>
          <cell r="O908">
            <v>209519.24610558199</v>
          </cell>
          <cell r="P908">
            <v>178010.68151315101</v>
          </cell>
          <cell r="Q908">
            <v>129355.24008688801</v>
          </cell>
        </row>
        <row r="909">
          <cell r="A909" t="str">
            <v>P63080</v>
          </cell>
          <cell r="B909" t="str">
            <v>sp|P63080|GBRB3_MOUSE</v>
          </cell>
          <cell r="C909">
            <v>277864.815510777</v>
          </cell>
          <cell r="D909">
            <v>364304.59452750202</v>
          </cell>
          <cell r="E909">
            <v>308780.377986309</v>
          </cell>
          <cell r="F909">
            <v>427031.51792468998</v>
          </cell>
          <cell r="G909">
            <v>426142.997055549</v>
          </cell>
          <cell r="H909">
            <v>471294.72982121498</v>
          </cell>
          <cell r="I909">
            <v>372284.97139618098</v>
          </cell>
          <cell r="J909">
            <v>380360.87031605799</v>
          </cell>
          <cell r="K909">
            <v>386155.053928393</v>
          </cell>
          <cell r="L909">
            <v>459001.40873421298</v>
          </cell>
          <cell r="M909">
            <v>362569.09093994898</v>
          </cell>
          <cell r="N909">
            <v>364247.97895439802</v>
          </cell>
          <cell r="O909">
            <v>406570.21669068799</v>
          </cell>
          <cell r="P909">
            <v>378026.00837224798</v>
          </cell>
          <cell r="Q909">
            <v>387163.404133367</v>
          </cell>
        </row>
        <row r="910">
          <cell r="A910" t="str">
            <v>P63085</v>
          </cell>
          <cell r="B910" t="str">
            <v>sp|P63085|MK01_MOUSE</v>
          </cell>
          <cell r="C910">
            <v>2792440.6098215398</v>
          </cell>
          <cell r="D910">
            <v>2592492.5615519099</v>
          </cell>
          <cell r="E910">
            <v>2679832.85204174</v>
          </cell>
          <cell r="F910">
            <v>3137407.2913955101</v>
          </cell>
          <cell r="G910">
            <v>3035762.0539375702</v>
          </cell>
          <cell r="H910">
            <v>2035039.9882090599</v>
          </cell>
          <cell r="I910">
            <v>3501492.3307146099</v>
          </cell>
          <cell r="J910">
            <v>2376946.1669984702</v>
          </cell>
          <cell r="K910">
            <v>2482167.2369696801</v>
          </cell>
          <cell r="L910">
            <v>2160453.3758607199</v>
          </cell>
          <cell r="M910">
            <v>2056371.38062199</v>
          </cell>
          <cell r="N910">
            <v>3165883.9971920499</v>
          </cell>
          <cell r="O910">
            <v>3042147.0578384199</v>
          </cell>
          <cell r="P910">
            <v>2174403.13897496</v>
          </cell>
          <cell r="Q910">
            <v>2824625.6918878998</v>
          </cell>
        </row>
        <row r="911">
          <cell r="A911" t="str">
            <v>P63087</v>
          </cell>
          <cell r="B911" t="str">
            <v>sp|P63087|PP1G_MOUSE</v>
          </cell>
          <cell r="C911">
            <v>719671.72705554601</v>
          </cell>
          <cell r="D911">
            <v>755666.13501205202</v>
          </cell>
          <cell r="E911">
            <v>799624.98058697802</v>
          </cell>
          <cell r="F911">
            <v>720222.45020874403</v>
          </cell>
          <cell r="G911">
            <v>852653.76977583102</v>
          </cell>
          <cell r="H911">
            <v>790198.12655739801</v>
          </cell>
          <cell r="I911">
            <v>928629.79954227398</v>
          </cell>
          <cell r="J911">
            <v>789276.214120085</v>
          </cell>
          <cell r="K911">
            <v>733532.36608566402</v>
          </cell>
          <cell r="L911">
            <v>889146.513910932</v>
          </cell>
          <cell r="M911">
            <v>907816.98223540001</v>
          </cell>
          <cell r="N911">
            <v>962018.23040298501</v>
          </cell>
          <cell r="O911">
            <v>588085.58527913596</v>
          </cell>
          <cell r="P911">
            <v>749609.28531610395</v>
          </cell>
          <cell r="Q911">
            <v>725099.80836975097</v>
          </cell>
        </row>
        <row r="912">
          <cell r="A912" t="str">
            <v>P63094</v>
          </cell>
          <cell r="B912" t="str">
            <v>sp|P63094|GNAS2_MOUSE</v>
          </cell>
          <cell r="C912">
            <v>596658.76060102799</v>
          </cell>
          <cell r="D912">
            <v>624056.788214311</v>
          </cell>
          <cell r="E912">
            <v>702422.08353129996</v>
          </cell>
          <cell r="F912">
            <v>679608.58921879996</v>
          </cell>
          <cell r="G912">
            <v>693947.51843721303</v>
          </cell>
          <cell r="H912">
            <v>737440.341507921</v>
          </cell>
          <cell r="I912">
            <v>683643.64758254902</v>
          </cell>
          <cell r="J912">
            <v>751909.14697830996</v>
          </cell>
          <cell r="K912">
            <v>669049.49567418406</v>
          </cell>
          <cell r="L912">
            <v>724281.84930123703</v>
          </cell>
          <cell r="M912">
            <v>765919.07726297504</v>
          </cell>
          <cell r="N912">
            <v>665180.94237415097</v>
          </cell>
          <cell r="O912">
            <v>706314.63415748999</v>
          </cell>
          <cell r="P912">
            <v>694191.03456298006</v>
          </cell>
          <cell r="Q912">
            <v>736220.45724581904</v>
          </cell>
        </row>
        <row r="913">
          <cell r="A913" t="str">
            <v>P63101</v>
          </cell>
          <cell r="B913" t="str">
            <v>sp|P63101|1433Z_MOUSE</v>
          </cell>
          <cell r="C913">
            <v>27131146.734126002</v>
          </cell>
          <cell r="D913">
            <v>26746877.410029698</v>
          </cell>
          <cell r="E913">
            <v>35532816.635767601</v>
          </cell>
          <cell r="F913">
            <v>32041321.916067898</v>
          </cell>
          <cell r="G913">
            <v>27193161.964788798</v>
          </cell>
          <cell r="H913">
            <v>24100432.742605399</v>
          </cell>
          <cell r="I913">
            <v>33507126.749836098</v>
          </cell>
          <cell r="J913">
            <v>34219151.660260998</v>
          </cell>
          <cell r="K913">
            <v>32484071.421657801</v>
          </cell>
          <cell r="L913">
            <v>44804963.849725202</v>
          </cell>
          <cell r="M913">
            <v>25724257.1308605</v>
          </cell>
          <cell r="N913">
            <v>29852377.143998101</v>
          </cell>
          <cell r="O913">
            <v>29270069.468032502</v>
          </cell>
          <cell r="P913">
            <v>26475031.021516901</v>
          </cell>
          <cell r="Q913">
            <v>25450498.618595801</v>
          </cell>
        </row>
        <row r="914">
          <cell r="A914" t="str">
            <v>P63137</v>
          </cell>
          <cell r="B914" t="str">
            <v>sp|P63137|GBRB2_MOUSE</v>
          </cell>
          <cell r="C914">
            <v>108874.36894963701</v>
          </cell>
          <cell r="D914">
            <v>217304.87774194899</v>
          </cell>
          <cell r="E914">
            <v>161450.93759066201</v>
          </cell>
          <cell r="F914">
            <v>207660.724404596</v>
          </cell>
          <cell r="G914">
            <v>204116.046975064</v>
          </cell>
          <cell r="H914">
            <v>174840.86675119001</v>
          </cell>
          <cell r="I914">
            <v>175620.36612797499</v>
          </cell>
          <cell r="J914">
            <v>181848.42622475699</v>
          </cell>
          <cell r="K914">
            <v>167743.819616269</v>
          </cell>
          <cell r="L914">
            <v>201722.507031324</v>
          </cell>
          <cell r="M914">
            <v>144771.19444395599</v>
          </cell>
          <cell r="N914">
            <v>158555.821529587</v>
          </cell>
          <cell r="O914">
            <v>164350.27568665001</v>
          </cell>
          <cell r="P914">
            <v>190951.65441118699</v>
          </cell>
          <cell r="Q914">
            <v>183422.44361396701</v>
          </cell>
        </row>
        <row r="915">
          <cell r="A915" t="str">
            <v>P63141</v>
          </cell>
          <cell r="B915" t="str">
            <v>sp|P63141|KCNA2_MOUSE</v>
          </cell>
          <cell r="C915">
            <v>649933.21828795399</v>
          </cell>
          <cell r="D915">
            <v>568972.99383059295</v>
          </cell>
          <cell r="E915">
            <v>336472.50508656597</v>
          </cell>
          <cell r="F915">
            <v>491138.98679717397</v>
          </cell>
          <cell r="G915">
            <v>533240.77605065797</v>
          </cell>
          <cell r="H915">
            <v>553130.32503065804</v>
          </cell>
          <cell r="I915">
            <v>452803.482600699</v>
          </cell>
          <cell r="J915">
            <v>444436.73835685098</v>
          </cell>
          <cell r="K915">
            <v>452933.23049475002</v>
          </cell>
          <cell r="L915">
            <v>526121.92296681902</v>
          </cell>
          <cell r="M915">
            <v>468811.41609214898</v>
          </cell>
          <cell r="N915">
            <v>511288.68391715799</v>
          </cell>
          <cell r="O915">
            <v>521800.289771082</v>
          </cell>
          <cell r="P915">
            <v>613331.24743622402</v>
          </cell>
          <cell r="Q915">
            <v>596620.92475302203</v>
          </cell>
        </row>
        <row r="916">
          <cell r="A916" t="str">
            <v>P63158</v>
          </cell>
          <cell r="B916" t="str">
            <v>sp|P63158|HMGB1_MOUSE</v>
          </cell>
          <cell r="C916">
            <v>50634.782500432601</v>
          </cell>
          <cell r="D916">
            <v>122746.441325486</v>
          </cell>
          <cell r="E916">
            <v>213089.99771336201</v>
          </cell>
          <cell r="F916">
            <v>165132.171356907</v>
          </cell>
          <cell r="G916">
            <v>138930.531624325</v>
          </cell>
          <cell r="H916">
            <v>104862.981170436</v>
          </cell>
          <cell r="I916">
            <v>175865.03320355501</v>
          </cell>
          <cell r="J916">
            <v>148090.42775696699</v>
          </cell>
          <cell r="K916">
            <v>224751.57326422899</v>
          </cell>
          <cell r="L916">
            <v>91705.821965462994</v>
          </cell>
          <cell r="M916">
            <v>48530.498951757101</v>
          </cell>
          <cell r="N916">
            <v>142569.7909923</v>
          </cell>
          <cell r="O916">
            <v>89870.381459894401</v>
          </cell>
          <cell r="P916">
            <v>91433.130365762394</v>
          </cell>
          <cell r="Q916">
            <v>78779.554449581105</v>
          </cell>
        </row>
        <row r="917">
          <cell r="A917" t="str">
            <v>P63163</v>
          </cell>
          <cell r="B917" t="str">
            <v>sp|P63163|RSMN_MOUSE</v>
          </cell>
          <cell r="C917">
            <v>356646.86302915</v>
          </cell>
          <cell r="D917">
            <v>313077.92765660002</v>
          </cell>
          <cell r="E917">
            <v>266608.72397509101</v>
          </cell>
          <cell r="F917">
            <v>377625.80077630503</v>
          </cell>
          <cell r="G917">
            <v>345430.73160853499</v>
          </cell>
          <cell r="H917">
            <v>413486.34598513198</v>
          </cell>
          <cell r="I917">
            <v>332358.50340253499</v>
          </cell>
          <cell r="J917">
            <v>309061.49581057997</v>
          </cell>
          <cell r="K917">
            <v>336368.59310299298</v>
          </cell>
          <cell r="L917">
            <v>321943.80149765598</v>
          </cell>
          <cell r="M917">
            <v>315521.81061088899</v>
          </cell>
          <cell r="N917">
            <v>422121.39748688397</v>
          </cell>
          <cell r="O917">
            <v>311109.81429139699</v>
          </cell>
          <cell r="P917">
            <v>417000.53850456601</v>
          </cell>
          <cell r="Q917">
            <v>353375.80588106503</v>
          </cell>
        </row>
        <row r="918">
          <cell r="A918" t="str">
            <v>P63168</v>
          </cell>
          <cell r="B918" t="str">
            <v>sp|P63168|DYL1_MOUSE</v>
          </cell>
          <cell r="C918">
            <v>22652.698557873198</v>
          </cell>
          <cell r="D918">
            <v>9575.8512390946707</v>
          </cell>
          <cell r="E918">
            <v>48603.055959744699</v>
          </cell>
          <cell r="F918">
            <v>4395.2901538933302</v>
          </cell>
          <cell r="G918">
            <v>6529.5607938215098</v>
          </cell>
          <cell r="H918">
            <v>5800.0997123894604</v>
          </cell>
          <cell r="I918">
            <v>37700.047175104999</v>
          </cell>
          <cell r="J918">
            <v>9997.8300917795696</v>
          </cell>
          <cell r="K918">
            <v>30282.2517596705</v>
          </cell>
          <cell r="L918">
            <v>3900.8827093383402</v>
          </cell>
          <cell r="M918">
            <v>4101.68744021768</v>
          </cell>
          <cell r="N918">
            <v>25404.059784042402</v>
          </cell>
          <cell r="O918">
            <v>11970.4612137846</v>
          </cell>
          <cell r="P918">
            <v>31420.846091423002</v>
          </cell>
          <cell r="Q918">
            <v>15779.148654815101</v>
          </cell>
        </row>
        <row r="919">
          <cell r="A919" t="str">
            <v>P63213</v>
          </cell>
          <cell r="B919" t="str">
            <v>sp|P63213|GBG2_MOUSE</v>
          </cell>
          <cell r="C919">
            <v>512351.23698795401</v>
          </cell>
          <cell r="D919">
            <v>1597451.66476969</v>
          </cell>
          <cell r="E919">
            <v>1084978.8680537799</v>
          </cell>
          <cell r="F919">
            <v>1393156.28995985</v>
          </cell>
          <cell r="G919">
            <v>1462110.3642762001</v>
          </cell>
          <cell r="H919">
            <v>1524297.61981435</v>
          </cell>
          <cell r="I919">
            <v>801279.56971607602</v>
          </cell>
          <cell r="J919">
            <v>1568507.0376132899</v>
          </cell>
          <cell r="K919">
            <v>887984.75833152502</v>
          </cell>
          <cell r="L919">
            <v>1540846.5168733599</v>
          </cell>
          <cell r="M919">
            <v>1904915.4811437901</v>
          </cell>
          <cell r="N919">
            <v>729262.80782827898</v>
          </cell>
          <cell r="O919">
            <v>1463085.9629402801</v>
          </cell>
          <cell r="P919">
            <v>914689.07999409304</v>
          </cell>
          <cell r="Q919">
            <v>1017539.58254924</v>
          </cell>
        </row>
        <row r="920">
          <cell r="A920" t="str">
            <v>P63216</v>
          </cell>
          <cell r="B920" t="str">
            <v>sp|P63216|GBG3_MOUSE</v>
          </cell>
          <cell r="C920">
            <v>1936618.8376631599</v>
          </cell>
          <cell r="D920">
            <v>1909522.96703504</v>
          </cell>
          <cell r="E920">
            <v>1498019.54198479</v>
          </cell>
          <cell r="F920">
            <v>2236597.0620049499</v>
          </cell>
          <cell r="G920">
            <v>2068762.74389493</v>
          </cell>
          <cell r="H920">
            <v>2533215.1738008899</v>
          </cell>
          <cell r="I920">
            <v>1737519.62585901</v>
          </cell>
          <cell r="J920">
            <v>1955939.46437521</v>
          </cell>
          <cell r="K920">
            <v>1391882.8062072401</v>
          </cell>
          <cell r="L920">
            <v>1867157.7279858801</v>
          </cell>
          <cell r="M920">
            <v>2249300.44980453</v>
          </cell>
          <cell r="N920">
            <v>1599885.1933225801</v>
          </cell>
          <cell r="O920">
            <v>2476789.2224119902</v>
          </cell>
          <cell r="P920">
            <v>1902354.82338283</v>
          </cell>
          <cell r="Q920">
            <v>1887695.05219858</v>
          </cell>
        </row>
        <row r="921">
          <cell r="A921" t="str">
            <v>P63242</v>
          </cell>
          <cell r="B921" t="str">
            <v>sp|P63242|IF5A1_MOUSE</v>
          </cell>
          <cell r="C921">
            <v>763055.65046393895</v>
          </cell>
          <cell r="D921">
            <v>1061663.71630006</v>
          </cell>
          <cell r="E921">
            <v>946087.55302746105</v>
          </cell>
          <cell r="F921">
            <v>1157114.25973728</v>
          </cell>
          <cell r="G921">
            <v>1128530.4107721599</v>
          </cell>
          <cell r="H921">
            <v>1369166.0069373399</v>
          </cell>
          <cell r="I921">
            <v>668474.06095270498</v>
          </cell>
          <cell r="J921">
            <v>1108294.05678917</v>
          </cell>
          <cell r="K921">
            <v>932336.93892512005</v>
          </cell>
          <cell r="L921">
            <v>1184583.8813148499</v>
          </cell>
          <cell r="M921">
            <v>1295021.2845655701</v>
          </cell>
          <cell r="N921">
            <v>911781.09563023597</v>
          </cell>
          <cell r="O921">
            <v>1149084.4438348</v>
          </cell>
          <cell r="P921">
            <v>956169.63904173498</v>
          </cell>
          <cell r="Q921">
            <v>978691.87927934597</v>
          </cell>
        </row>
        <row r="922">
          <cell r="A922" t="str">
            <v>P63248</v>
          </cell>
          <cell r="B922" t="str">
            <v>sp|P63248|IPKA_MOUSE</v>
          </cell>
          <cell r="C922">
            <v>15439.9531871707</v>
          </cell>
          <cell r="D922">
            <v>23087.4868004206</v>
          </cell>
          <cell r="E922">
            <v>17289.3539506286</v>
          </cell>
          <cell r="F922">
            <v>16368.605606245301</v>
          </cell>
          <cell r="G922">
            <v>16756.2597971297</v>
          </cell>
          <cell r="H922">
            <v>18536.876914410499</v>
          </cell>
          <cell r="I922">
            <v>24598.947457100301</v>
          </cell>
          <cell r="J922">
            <v>27639.732012800599</v>
          </cell>
          <cell r="K922">
            <v>26327.459798366799</v>
          </cell>
          <cell r="L922">
            <v>14353.7494310602</v>
          </cell>
          <cell r="M922">
            <v>9323.7287075608001</v>
          </cell>
          <cell r="N922">
            <v>8075.3715134965496</v>
          </cell>
          <cell r="O922">
            <v>34941.979521385503</v>
          </cell>
          <cell r="P922">
            <v>6931.1715575316803</v>
          </cell>
          <cell r="Q922">
            <v>15252.427820101801</v>
          </cell>
        </row>
        <row r="923">
          <cell r="A923" t="str">
            <v>P63260</v>
          </cell>
          <cell r="B923" t="str">
            <v>sp|P63260|ACTG_MOUSE</v>
          </cell>
          <cell r="C923">
            <v>253348055.65279201</v>
          </cell>
          <cell r="D923">
            <v>212114755.580192</v>
          </cell>
          <cell r="E923">
            <v>236838924.26508701</v>
          </cell>
          <cell r="F923">
            <v>215795538.64163199</v>
          </cell>
          <cell r="G923">
            <v>216921350.49306399</v>
          </cell>
          <cell r="H923">
            <v>96005334.428211197</v>
          </cell>
          <cell r="I923">
            <v>227161361.38880101</v>
          </cell>
          <cell r="J923">
            <v>227927243.141516</v>
          </cell>
          <cell r="K923">
            <v>218339126.175731</v>
          </cell>
          <cell r="L923">
            <v>212973057.59479299</v>
          </cell>
          <cell r="M923">
            <v>204946841.513394</v>
          </cell>
          <cell r="N923">
            <v>98072923.4570667</v>
          </cell>
          <cell r="O923">
            <v>211603432.61862099</v>
          </cell>
          <cell r="P923">
            <v>215821329.56025901</v>
          </cell>
          <cell r="Q923">
            <v>218452983.32677701</v>
          </cell>
        </row>
        <row r="924">
          <cell r="A924" t="str">
            <v>P63318</v>
          </cell>
          <cell r="B924" t="str">
            <v>sp|P63318|KPCG_MOUSE</v>
          </cell>
          <cell r="C924">
            <v>3142415.5759506999</v>
          </cell>
          <cell r="D924">
            <v>3394923.4082872998</v>
          </cell>
          <cell r="E924">
            <v>3200640.04206842</v>
          </cell>
          <cell r="F924">
            <v>2545617.11601733</v>
          </cell>
          <cell r="G924">
            <v>3434636.8480673502</v>
          </cell>
          <cell r="H924">
            <v>2930457.3844284802</v>
          </cell>
          <cell r="I924">
            <v>3744384.45865996</v>
          </cell>
          <cell r="J924">
            <v>3748028.5262176502</v>
          </cell>
          <cell r="K924">
            <v>3608518.43709131</v>
          </cell>
          <cell r="L924">
            <v>3766354.41527833</v>
          </cell>
          <cell r="M924">
            <v>3644382.7548490199</v>
          </cell>
          <cell r="N924">
            <v>3554592.9661802598</v>
          </cell>
          <cell r="O924">
            <v>2816702.8080458301</v>
          </cell>
          <cell r="P924">
            <v>3310434.8753414401</v>
          </cell>
          <cell r="Q924">
            <v>3377467.3828278701</v>
          </cell>
        </row>
        <row r="925">
          <cell r="A925" t="str">
            <v>P63321</v>
          </cell>
          <cell r="B925" t="str">
            <v>sp|P63321|RALA_MOUSE</v>
          </cell>
          <cell r="C925">
            <v>143046.004310349</v>
          </cell>
          <cell r="D925">
            <v>249144.91719394701</v>
          </cell>
          <cell r="E925">
            <v>297827.54356684798</v>
          </cell>
          <cell r="F925">
            <v>242071.13857676499</v>
          </cell>
          <cell r="G925">
            <v>232907.28970939401</v>
          </cell>
          <cell r="H925">
            <v>203491.877054282</v>
          </cell>
          <cell r="I925">
            <v>237750.515416629</v>
          </cell>
          <cell r="J925">
            <v>224800.23708093699</v>
          </cell>
          <cell r="K925">
            <v>289355.33623574697</v>
          </cell>
          <cell r="L925">
            <v>218604.81869503201</v>
          </cell>
          <cell r="M925">
            <v>215934.98088527599</v>
          </cell>
          <cell r="N925">
            <v>242497.03499188699</v>
          </cell>
          <cell r="O925">
            <v>169970.79936340501</v>
          </cell>
          <cell r="P925">
            <v>261285.36238188099</v>
          </cell>
          <cell r="Q925">
            <v>240019.86078829199</v>
          </cell>
        </row>
        <row r="926">
          <cell r="A926" t="str">
            <v>P63323</v>
          </cell>
          <cell r="B926" t="str">
            <v>sp|P63323|RS12_MOUSE</v>
          </cell>
          <cell r="C926">
            <v>351955.97709581599</v>
          </cell>
          <cell r="D926">
            <v>347777.20829318301</v>
          </cell>
          <cell r="E926">
            <v>478771.68456994201</v>
          </cell>
          <cell r="F926">
            <v>412918.97808593401</v>
          </cell>
          <cell r="G926">
            <v>416896.442966495</v>
          </cell>
          <cell r="H926">
            <v>405655.22771380399</v>
          </cell>
          <cell r="I926">
            <v>478519.95319086901</v>
          </cell>
          <cell r="J926">
            <v>408355.31707066699</v>
          </cell>
          <cell r="K926">
            <v>342244.36929366901</v>
          </cell>
          <cell r="L926">
            <v>349388.29948103399</v>
          </cell>
          <cell r="M926">
            <v>440489.21782060602</v>
          </cell>
          <cell r="N926">
            <v>429346.36470375099</v>
          </cell>
          <cell r="O926">
            <v>381366.73462717701</v>
          </cell>
          <cell r="P926">
            <v>460651.79432999599</v>
          </cell>
          <cell r="Q926">
            <v>439628.27790409198</v>
          </cell>
        </row>
        <row r="927">
          <cell r="A927" t="str">
            <v>P63325</v>
          </cell>
          <cell r="B927" t="str">
            <v>sp|P63325|RS10_MOUSE</v>
          </cell>
          <cell r="C927">
            <v>202233.63274688899</v>
          </cell>
          <cell r="D927">
            <v>269884.64148004801</v>
          </cell>
          <cell r="E927">
            <v>300329.33929165901</v>
          </cell>
          <cell r="F927">
            <v>265710.94884065399</v>
          </cell>
          <cell r="G927">
            <v>278556.62394336</v>
          </cell>
          <cell r="H927">
            <v>233794.625883653</v>
          </cell>
          <cell r="I927">
            <v>241522.874431804</v>
          </cell>
          <cell r="J927">
            <v>198038.732723352</v>
          </cell>
          <cell r="K927">
            <v>222013.27869153299</v>
          </cell>
          <cell r="L927">
            <v>269219.52384268801</v>
          </cell>
          <cell r="M927">
            <v>168864.77122382601</v>
          </cell>
          <cell r="N927">
            <v>374607.09360549302</v>
          </cell>
          <cell r="O927">
            <v>169576.922676708</v>
          </cell>
          <cell r="P927">
            <v>285915.11188198102</v>
          </cell>
          <cell r="Q927">
            <v>213064.48837577499</v>
          </cell>
        </row>
        <row r="928">
          <cell r="A928" t="str">
            <v>P63328</v>
          </cell>
          <cell r="B928" t="str">
            <v>sp|P63328|PP2BA_MOUSE</v>
          </cell>
          <cell r="C928">
            <v>20259147.034269199</v>
          </cell>
          <cell r="D928">
            <v>16815021.424552102</v>
          </cell>
          <cell r="E928">
            <v>19989184.834415302</v>
          </cell>
          <cell r="F928">
            <v>20636598.700397201</v>
          </cell>
          <cell r="G928">
            <v>20873806.147044901</v>
          </cell>
          <cell r="H928">
            <v>21861907.152975898</v>
          </cell>
          <cell r="I928">
            <v>21629481.923393399</v>
          </cell>
          <cell r="J928">
            <v>19993250.9657536</v>
          </cell>
          <cell r="K928">
            <v>20997261.999642901</v>
          </cell>
          <cell r="L928">
            <v>19957632.871564101</v>
          </cell>
          <cell r="M928">
            <v>21201294.654518399</v>
          </cell>
          <cell r="N928">
            <v>20027657.0401733</v>
          </cell>
          <cell r="O928">
            <v>21653100.258203201</v>
          </cell>
          <cell r="P928">
            <v>21109119.737365101</v>
          </cell>
          <cell r="Q928">
            <v>20905061.1106801</v>
          </cell>
        </row>
        <row r="929">
          <cell r="A929" t="str">
            <v>P63330</v>
          </cell>
          <cell r="B929" t="str">
            <v>sp|P63330|PP2AA_MOUSE</v>
          </cell>
          <cell r="C929">
            <v>2687227.3201030502</v>
          </cell>
          <cell r="D929">
            <v>3458754.3275066302</v>
          </cell>
          <cell r="E929">
            <v>3196690.1793296402</v>
          </cell>
          <cell r="F929">
            <v>3093000.1227261801</v>
          </cell>
          <cell r="G929">
            <v>3245538.1021897299</v>
          </cell>
          <cell r="H929">
            <v>3405411.2288608002</v>
          </cell>
          <cell r="I929">
            <v>2654252.6351362099</v>
          </cell>
          <cell r="J929">
            <v>2882330.6636407301</v>
          </cell>
          <cell r="K929">
            <v>2688508.2050061501</v>
          </cell>
          <cell r="L929">
            <v>3194774.1189067201</v>
          </cell>
          <cell r="M929">
            <v>3145184.9153047898</v>
          </cell>
          <cell r="N929">
            <v>3219271.7534173299</v>
          </cell>
          <cell r="O929">
            <v>2748306.67802638</v>
          </cell>
          <cell r="P929">
            <v>3408018.2219528202</v>
          </cell>
          <cell r="Q929">
            <v>3415756.1523265401</v>
          </cell>
        </row>
        <row r="930">
          <cell r="A930" t="str">
            <v>P67778</v>
          </cell>
          <cell r="B930" t="str">
            <v>sp|P67778|PHB_MOUSE</v>
          </cell>
          <cell r="C930">
            <v>5014329.8285926096</v>
          </cell>
          <cell r="D930">
            <v>5524340.0208245302</v>
          </cell>
          <cell r="E930">
            <v>5802625.37846597</v>
          </cell>
          <cell r="F930">
            <v>5913003.1935302801</v>
          </cell>
          <cell r="G930">
            <v>5187114.4914841596</v>
          </cell>
          <cell r="H930">
            <v>6351940.3439274104</v>
          </cell>
          <cell r="I930">
            <v>5565845.3484260701</v>
          </cell>
          <cell r="J930">
            <v>5884818.1888309298</v>
          </cell>
          <cell r="K930">
            <v>5273231.8952822303</v>
          </cell>
          <cell r="L930">
            <v>6210038.9864003202</v>
          </cell>
          <cell r="M930">
            <v>6293941.46076186</v>
          </cell>
          <cell r="N930">
            <v>5774460.0527672796</v>
          </cell>
          <cell r="O930">
            <v>5924930.2091940902</v>
          </cell>
          <cell r="P930">
            <v>6073614.8338387301</v>
          </cell>
          <cell r="Q930">
            <v>5863750.6595751503</v>
          </cell>
        </row>
        <row r="931">
          <cell r="A931" t="str">
            <v>P67871</v>
          </cell>
          <cell r="B931" t="str">
            <v>sp|P67871|CSK2B_MOUSE</v>
          </cell>
          <cell r="C931">
            <v>158488.06675165601</v>
          </cell>
          <cell r="D931">
            <v>170911.39583514599</v>
          </cell>
          <cell r="E931">
            <v>183846.56645705001</v>
          </cell>
          <cell r="F931">
            <v>154291.422441973</v>
          </cell>
          <cell r="G931">
            <v>48331.499369076402</v>
          </cell>
          <cell r="H931">
            <v>198712.75965833201</v>
          </cell>
          <cell r="I931">
            <v>175959.01825988101</v>
          </cell>
          <cell r="J931">
            <v>234694.31140012201</v>
          </cell>
          <cell r="K931">
            <v>180021.20598668599</v>
          </cell>
          <cell r="L931">
            <v>134679.487094718</v>
          </cell>
          <cell r="M931">
            <v>132610.19863551101</v>
          </cell>
          <cell r="N931">
            <v>157956.12931023899</v>
          </cell>
          <cell r="O931">
            <v>248083.63958061801</v>
          </cell>
          <cell r="P931">
            <v>158452.505905167</v>
          </cell>
          <cell r="Q931">
            <v>164837.021172751</v>
          </cell>
        </row>
        <row r="932">
          <cell r="A932" t="str">
            <v>P67984</v>
          </cell>
          <cell r="B932" t="str">
            <v>sp|P67984|RL22_MOUSE</v>
          </cell>
          <cell r="C932">
            <v>474558.570852815</v>
          </cell>
          <cell r="D932">
            <v>620315.51632671803</v>
          </cell>
          <cell r="E932">
            <v>553741.17895030102</v>
          </cell>
          <cell r="F932">
            <v>649544.67635199998</v>
          </cell>
          <cell r="G932">
            <v>711411.83209457202</v>
          </cell>
          <cell r="H932">
            <v>641713.93075387599</v>
          </cell>
          <cell r="I932">
            <v>702831.53883482201</v>
          </cell>
          <cell r="J932">
            <v>679736.76263399096</v>
          </cell>
          <cell r="K932">
            <v>783832.79655855196</v>
          </cell>
          <cell r="L932">
            <v>573818.85163814703</v>
          </cell>
          <cell r="M932">
            <v>558324.91789085302</v>
          </cell>
          <cell r="N932">
            <v>692858.55010056996</v>
          </cell>
          <cell r="O932">
            <v>848368.42750655604</v>
          </cell>
          <cell r="P932">
            <v>641047.68217531196</v>
          </cell>
          <cell r="Q932">
            <v>694188.78496970399</v>
          </cell>
        </row>
        <row r="933">
          <cell r="A933" t="str">
            <v>P68033</v>
          </cell>
          <cell r="B933" t="str">
            <v>sp|P68033|ACTC_MOUSE</v>
          </cell>
          <cell r="C933">
            <v>56325.625202045201</v>
          </cell>
          <cell r="D933">
            <v>53669.5525878634</v>
          </cell>
          <cell r="E933">
            <v>118035.35684553201</v>
          </cell>
          <cell r="F933">
            <v>33010.013396121903</v>
          </cell>
          <cell r="G933">
            <v>70051.258409665999</v>
          </cell>
          <cell r="H933">
            <v>119002.107725197</v>
          </cell>
          <cell r="I933">
            <v>165672.196140088</v>
          </cell>
          <cell r="J933">
            <v>913807.11970187305</v>
          </cell>
          <cell r="K933">
            <v>138139.759142222</v>
          </cell>
          <cell r="L933">
            <v>278965.03872887499</v>
          </cell>
          <cell r="M933">
            <v>71698.097564798401</v>
          </cell>
          <cell r="N933">
            <v>212487.95279067801</v>
          </cell>
          <cell r="O933">
            <v>299113.172522265</v>
          </cell>
          <cell r="P933">
            <v>43194.846797596103</v>
          </cell>
          <cell r="Q933">
            <v>177543.92921675701</v>
          </cell>
        </row>
        <row r="934">
          <cell r="A934" t="str">
            <v>P68037</v>
          </cell>
          <cell r="B934" t="str">
            <v>sp|P68037|UB2L3_MOUSE</v>
          </cell>
          <cell r="C934">
            <v>77496.275898581298</v>
          </cell>
          <cell r="D934">
            <v>276673.59377935802</v>
          </cell>
          <cell r="E934">
            <v>170452.89955930199</v>
          </cell>
          <cell r="F934">
            <v>206737.917027066</v>
          </cell>
          <cell r="G934">
            <v>153985.75701586201</v>
          </cell>
          <cell r="H934">
            <v>151459.82538498199</v>
          </cell>
          <cell r="I934">
            <v>86274.4000622483</v>
          </cell>
          <cell r="J934">
            <v>150173.092974678</v>
          </cell>
          <cell r="K934">
            <v>123579.619467296</v>
          </cell>
          <cell r="L934">
            <v>241642.403042522</v>
          </cell>
          <cell r="M934">
            <v>142247.38386668099</v>
          </cell>
          <cell r="N934">
            <v>107719.706710752</v>
          </cell>
          <cell r="O934">
            <v>141812.52114946701</v>
          </cell>
          <cell r="P934">
            <v>139959.47170496199</v>
          </cell>
          <cell r="Q934">
            <v>150921.45543197999</v>
          </cell>
        </row>
        <row r="935">
          <cell r="A935" t="str">
            <v>P68040</v>
          </cell>
          <cell r="B935" t="str">
            <v>sp|P68040|RACK1_MOUSE</v>
          </cell>
          <cell r="C935">
            <v>1172221.6199648301</v>
          </cell>
          <cell r="D935">
            <v>1418627.88926469</v>
          </cell>
          <cell r="E935">
            <v>1221144.5464611901</v>
          </cell>
          <cell r="F935">
            <v>1427236.74240033</v>
          </cell>
          <cell r="G935">
            <v>1479353.4687698099</v>
          </cell>
          <cell r="H935">
            <v>1573022.8919713099</v>
          </cell>
          <cell r="I935">
            <v>1372955.0269179</v>
          </cell>
          <cell r="J935">
            <v>1687894.1152051999</v>
          </cell>
          <cell r="K935">
            <v>1388822.91741004</v>
          </cell>
          <cell r="L935">
            <v>1925236.08233643</v>
          </cell>
          <cell r="M935">
            <v>1852585.1735115601</v>
          </cell>
          <cell r="N935">
            <v>1478190.54138487</v>
          </cell>
          <cell r="O935">
            <v>1698302.3548368099</v>
          </cell>
          <cell r="P935">
            <v>1425370.2022958801</v>
          </cell>
          <cell r="Q935">
            <v>1488717.2802834001</v>
          </cell>
        </row>
        <row r="936">
          <cell r="A936" t="str">
            <v>P68134</v>
          </cell>
          <cell r="B936" t="str">
            <v>sp|P68134|ACTS_MOUSE</v>
          </cell>
          <cell r="C936">
            <v>3902575.4214698002</v>
          </cell>
          <cell r="D936">
            <v>3883240.98026055</v>
          </cell>
          <cell r="E936">
            <v>4530325.3981738901</v>
          </cell>
          <cell r="F936">
            <v>3813346.2704049898</v>
          </cell>
          <cell r="G936">
            <v>4066019.7065482601</v>
          </cell>
          <cell r="H936">
            <v>3366453.8510797499</v>
          </cell>
          <cell r="I936">
            <v>3578574.1599184</v>
          </cell>
          <cell r="J936">
            <v>5482721.4161236901</v>
          </cell>
          <cell r="K936">
            <v>3941415.2805791302</v>
          </cell>
          <cell r="L936">
            <v>4420543.3126079096</v>
          </cell>
          <cell r="M936">
            <v>4364871.0407507196</v>
          </cell>
          <cell r="N936">
            <v>3424365.0065486101</v>
          </cell>
          <cell r="O936">
            <v>3669325.04662824</v>
          </cell>
          <cell r="P936">
            <v>3382130.7234078799</v>
          </cell>
          <cell r="Q936">
            <v>3982413.6742237401</v>
          </cell>
        </row>
        <row r="937">
          <cell r="A937" t="str">
            <v>P68181</v>
          </cell>
          <cell r="B937" t="str">
            <v>sp|P68181|KAPCB_MOUSE</v>
          </cell>
          <cell r="C937">
            <v>1327624.3884344201</v>
          </cell>
          <cell r="D937">
            <v>1460685.0579707201</v>
          </cell>
          <cell r="E937">
            <v>1169199.60733117</v>
          </cell>
          <cell r="F937">
            <v>1595143.9946705799</v>
          </cell>
          <cell r="G937">
            <v>1733429.3041624799</v>
          </cell>
          <cell r="H937">
            <v>1753732.08795611</v>
          </cell>
          <cell r="I937">
            <v>1275847.4321913901</v>
          </cell>
          <cell r="J937">
            <v>1408951.8530856101</v>
          </cell>
          <cell r="K937">
            <v>1454260.7418197601</v>
          </cell>
          <cell r="L937">
            <v>1337851.5985371501</v>
          </cell>
          <cell r="M937">
            <v>1137875.9652730101</v>
          </cell>
          <cell r="N937">
            <v>1315646.6755190899</v>
          </cell>
          <cell r="O937">
            <v>1570392.0615719201</v>
          </cell>
          <cell r="P937">
            <v>1447984.69109213</v>
          </cell>
          <cell r="Q937">
            <v>1575415.3755073301</v>
          </cell>
        </row>
        <row r="938">
          <cell r="A938" t="str">
            <v>P68254</v>
          </cell>
          <cell r="B938" t="str">
            <v>sp|P68254|1433T_MOUSE</v>
          </cell>
          <cell r="C938">
            <v>4165217.2955018999</v>
          </cell>
          <cell r="D938">
            <v>4541563.9232996702</v>
          </cell>
          <cell r="E938">
            <v>4496515.5972842099</v>
          </cell>
          <cell r="F938">
            <v>4059462.7523928699</v>
          </cell>
          <cell r="G938">
            <v>3867002.6888926802</v>
          </cell>
          <cell r="H938">
            <v>4020056.14172359</v>
          </cell>
          <cell r="I938">
            <v>4274386.9994350402</v>
          </cell>
          <cell r="J938">
            <v>4920134.4583897498</v>
          </cell>
          <cell r="K938">
            <v>4280143.0446403399</v>
          </cell>
          <cell r="L938">
            <v>4615062.2582559604</v>
          </cell>
          <cell r="M938">
            <v>4653859.3119926304</v>
          </cell>
          <cell r="N938">
            <v>4451754.8566555297</v>
          </cell>
          <cell r="O938">
            <v>4584535.8536861604</v>
          </cell>
          <cell r="P938">
            <v>3731556.2900934401</v>
          </cell>
          <cell r="Q938">
            <v>4163401.8019034201</v>
          </cell>
        </row>
        <row r="939">
          <cell r="A939" t="str">
            <v>P68368</v>
          </cell>
          <cell r="B939" t="str">
            <v>sp|P68368|TBA4A_MOUSE</v>
          </cell>
          <cell r="C939">
            <v>49626374.399880297</v>
          </cell>
          <cell r="D939">
            <v>81367078.533395097</v>
          </cell>
          <cell r="E939">
            <v>45801413.404616997</v>
          </cell>
          <cell r="F939">
            <v>42300648.4652946</v>
          </cell>
          <cell r="G939">
            <v>64226019.094324201</v>
          </cell>
          <cell r="H939">
            <v>58407356.128731199</v>
          </cell>
          <cell r="I939">
            <v>45994655.566059098</v>
          </cell>
          <cell r="J939">
            <v>40543379.817461498</v>
          </cell>
          <cell r="K939">
            <v>39453478.304605402</v>
          </cell>
          <cell r="L939">
            <v>66202558.306675501</v>
          </cell>
          <cell r="M939">
            <v>68680938.181440294</v>
          </cell>
          <cell r="N939">
            <v>48359375.349792898</v>
          </cell>
          <cell r="O939">
            <v>36650625.562427297</v>
          </cell>
          <cell r="P939">
            <v>47425329.5086319</v>
          </cell>
          <cell r="Q939">
            <v>78082999.101201504</v>
          </cell>
        </row>
        <row r="940">
          <cell r="A940" t="str">
            <v>P68369</v>
          </cell>
          <cell r="B940" t="str">
            <v>sp|P68369|TBA1A_MOUSE</v>
          </cell>
          <cell r="C940">
            <v>112381925.290576</v>
          </cell>
          <cell r="D940">
            <v>139679298.08370501</v>
          </cell>
          <cell r="E940">
            <v>95789486.035472795</v>
          </cell>
          <cell r="F940">
            <v>103230634.465692</v>
          </cell>
          <cell r="G940">
            <v>124579987.291803</v>
          </cell>
          <cell r="H940">
            <v>104154360.93438999</v>
          </cell>
          <cell r="I940">
            <v>86465542.902208805</v>
          </cell>
          <cell r="J940">
            <v>94815909.273734093</v>
          </cell>
          <cell r="K940">
            <v>92051946.827556998</v>
          </cell>
          <cell r="L940">
            <v>93552666.766721204</v>
          </cell>
          <cell r="M940">
            <v>94974819.260682598</v>
          </cell>
          <cell r="N940">
            <v>95727444.680613697</v>
          </cell>
          <cell r="O940">
            <v>94464432.977430001</v>
          </cell>
          <cell r="P940">
            <v>87449263.7375049</v>
          </cell>
          <cell r="Q940">
            <v>96254939.909619793</v>
          </cell>
        </row>
        <row r="941">
          <cell r="A941" t="str">
            <v>P68372</v>
          </cell>
          <cell r="B941" t="str">
            <v>sp|P68372|TBB4B_MOUSE</v>
          </cell>
          <cell r="C941">
            <v>3239999.3899914701</v>
          </cell>
          <cell r="D941">
            <v>3080593.5869061002</v>
          </cell>
          <cell r="E941">
            <v>4435640.6365872901</v>
          </cell>
          <cell r="F941">
            <v>4049286.3943184</v>
          </cell>
          <cell r="G941">
            <v>3587565.5377594298</v>
          </cell>
          <cell r="H941">
            <v>3414384.4695011298</v>
          </cell>
          <cell r="I941">
            <v>4356612.3997406401</v>
          </cell>
          <cell r="J941">
            <v>3474347.09884466</v>
          </cell>
          <cell r="K941">
            <v>3940165.6038574502</v>
          </cell>
          <cell r="L941">
            <v>2962752.2172306902</v>
          </cell>
          <cell r="M941">
            <v>3428645.1880352302</v>
          </cell>
          <cell r="N941">
            <v>4145954.4596733898</v>
          </cell>
          <cell r="O941">
            <v>2960617.0443130201</v>
          </cell>
          <cell r="P941">
            <v>3682123.7416635598</v>
          </cell>
          <cell r="Q941">
            <v>2965101.1556035099</v>
          </cell>
        </row>
        <row r="942">
          <cell r="A942" t="str">
            <v>P68373</v>
          </cell>
          <cell r="B942" t="str">
            <v>sp|P68373|TBA1C_MOUSE</v>
          </cell>
          <cell r="C942">
            <v>106524827.31813601</v>
          </cell>
          <cell r="D942">
            <v>125374308.91987</v>
          </cell>
          <cell r="E942">
            <v>95752437.330541402</v>
          </cell>
          <cell r="F942">
            <v>102530847.94587199</v>
          </cell>
          <cell r="G942">
            <v>115181902.919222</v>
          </cell>
          <cell r="H942">
            <v>101462005.250646</v>
          </cell>
          <cell r="I942">
            <v>90937447.191674799</v>
          </cell>
          <cell r="J942">
            <v>92354445.450982407</v>
          </cell>
          <cell r="K942">
            <v>93365580.809362799</v>
          </cell>
          <cell r="L942">
            <v>85523765.578463197</v>
          </cell>
          <cell r="M942">
            <v>91303118.987416595</v>
          </cell>
          <cell r="N942">
            <v>100137523.489599</v>
          </cell>
          <cell r="O942">
            <v>93657083.406899899</v>
          </cell>
          <cell r="P942">
            <v>91195442.628472596</v>
          </cell>
          <cell r="Q942">
            <v>93999102.411003694</v>
          </cell>
        </row>
        <row r="943">
          <cell r="A943" t="str">
            <v>P68404</v>
          </cell>
          <cell r="B943" t="str">
            <v>sp|P68404|KPCB_MOUSE</v>
          </cell>
          <cell r="C943">
            <v>1170152.4234801701</v>
          </cell>
          <cell r="D943">
            <v>1859763.61013104</v>
          </cell>
          <cell r="E943">
            <v>1579311.4967875101</v>
          </cell>
          <cell r="F943">
            <v>1456720.5605145099</v>
          </cell>
          <cell r="G943">
            <v>1725139.61667585</v>
          </cell>
          <cell r="H943">
            <v>1542863.6594293599</v>
          </cell>
          <cell r="I943">
            <v>1609158.8479832599</v>
          </cell>
          <cell r="J943">
            <v>1420954.3140146299</v>
          </cell>
          <cell r="K943">
            <v>1432941.7351863999</v>
          </cell>
          <cell r="L943">
            <v>1572805.1817427301</v>
          </cell>
          <cell r="M943">
            <v>1773149.92710774</v>
          </cell>
          <cell r="N943">
            <v>1649180.1844933501</v>
          </cell>
          <cell r="O943">
            <v>1668982.0128637601</v>
          </cell>
          <cell r="P943">
            <v>1226835.00538516</v>
          </cell>
          <cell r="Q943">
            <v>1427204.2092066801</v>
          </cell>
        </row>
        <row r="944">
          <cell r="A944" t="str">
            <v>P68510</v>
          </cell>
          <cell r="B944" t="str">
            <v>sp|P68510|1433F_MOUSE</v>
          </cell>
          <cell r="C944">
            <v>4257340.5565823596</v>
          </cell>
          <cell r="D944">
            <v>4998719.8868266996</v>
          </cell>
          <cell r="E944">
            <v>6067426.9628351098</v>
          </cell>
          <cell r="F944">
            <v>5468455.6460460201</v>
          </cell>
          <cell r="G944">
            <v>5293828.5170008596</v>
          </cell>
          <cell r="H944">
            <v>5159890.0867419103</v>
          </cell>
          <cell r="I944">
            <v>5038817.8644855199</v>
          </cell>
          <cell r="J944">
            <v>5827663.0092884004</v>
          </cell>
          <cell r="K944">
            <v>5015643.5160588296</v>
          </cell>
          <cell r="L944">
            <v>5279423.7041787999</v>
          </cell>
          <cell r="M944">
            <v>5902453.2460421901</v>
          </cell>
          <cell r="N944">
            <v>4823338.23834249</v>
          </cell>
          <cell r="O944">
            <v>5222080.0592312999</v>
          </cell>
          <cell r="P944">
            <v>4612108.6285390398</v>
          </cell>
          <cell r="Q944">
            <v>4924756.5563286403</v>
          </cell>
        </row>
        <row r="945">
          <cell r="A945" t="str">
            <v>P69566</v>
          </cell>
          <cell r="B945" t="str">
            <v>sp|P69566|RANB9_MOUSE</v>
          </cell>
          <cell r="C945">
            <v>56449.906310861399</v>
          </cell>
          <cell r="D945">
            <v>64671.588499132697</v>
          </cell>
          <cell r="E945">
            <v>60628.969403616698</v>
          </cell>
          <cell r="F945">
            <v>48286.339539620501</v>
          </cell>
          <cell r="G945">
            <v>45177.262546677601</v>
          </cell>
          <cell r="H945">
            <v>35225.746579740502</v>
          </cell>
          <cell r="I945">
            <v>30344.547186923999</v>
          </cell>
          <cell r="J945">
            <v>65705.554550337503</v>
          </cell>
          <cell r="K945">
            <v>62084.868048927499</v>
          </cell>
          <cell r="L945">
            <v>73247.975319250603</v>
          </cell>
          <cell r="M945">
            <v>33677.291439202803</v>
          </cell>
          <cell r="N945">
            <v>54614.852026617598</v>
          </cell>
          <cell r="O945">
            <v>39662.893723001704</v>
          </cell>
          <cell r="P945">
            <v>42957.939416760302</v>
          </cell>
          <cell r="Q945">
            <v>63245.781278869399</v>
          </cell>
        </row>
        <row r="946">
          <cell r="A946" t="str">
            <v>P70122</v>
          </cell>
          <cell r="B946" t="str">
            <v>sp|P70122|SBDS_MOUSE</v>
          </cell>
          <cell r="C946">
            <v>109036.155658057</v>
          </cell>
          <cell r="D946">
            <v>135329.245075415</v>
          </cell>
          <cell r="E946">
            <v>153928.85378247601</v>
          </cell>
          <cell r="F946">
            <v>154642.470420539</v>
          </cell>
          <cell r="G946">
            <v>96709.670649011503</v>
          </cell>
          <cell r="H946">
            <v>172243.86058878401</v>
          </cell>
          <cell r="I946">
            <v>165561.667123269</v>
          </cell>
          <cell r="J946">
            <v>302567.54987092601</v>
          </cell>
          <cell r="K946">
            <v>125956.881923016</v>
          </cell>
          <cell r="L946">
            <v>176076.76456388499</v>
          </cell>
          <cell r="M946">
            <v>307428.89052492502</v>
          </cell>
          <cell r="N946">
            <v>184973.90305548199</v>
          </cell>
          <cell r="O946">
            <v>313123.23413348699</v>
          </cell>
          <cell r="P946">
            <v>188845.50994251799</v>
          </cell>
          <cell r="Q946">
            <v>321611.80482713802</v>
          </cell>
        </row>
        <row r="947">
          <cell r="A947" t="str">
            <v>P70168</v>
          </cell>
          <cell r="B947" t="str">
            <v>sp|P70168|IMB1_MOUSE</v>
          </cell>
          <cell r="C947">
            <v>1647509.46247328</v>
          </cell>
          <cell r="D947">
            <v>1372982.2280184701</v>
          </cell>
          <cell r="E947">
            <v>1584047.2921746999</v>
          </cell>
          <cell r="F947">
            <v>1688679.7477597301</v>
          </cell>
          <cell r="G947">
            <v>1300233.3537771199</v>
          </cell>
          <cell r="H947">
            <v>1363667.00446583</v>
          </cell>
          <cell r="I947">
            <v>1522637.6261825999</v>
          </cell>
          <cell r="J947">
            <v>1470113.5494115199</v>
          </cell>
          <cell r="K947">
            <v>1655292.53010568</v>
          </cell>
          <cell r="L947">
            <v>1537831.41913033</v>
          </cell>
          <cell r="M947">
            <v>1470907.9964985801</v>
          </cell>
          <cell r="N947">
            <v>1621954.13577834</v>
          </cell>
          <cell r="O947">
            <v>1794440.09787605</v>
          </cell>
          <cell r="P947">
            <v>1409091.0994079099</v>
          </cell>
          <cell r="Q947">
            <v>1342271.44780639</v>
          </cell>
        </row>
        <row r="948">
          <cell r="A948" t="str">
            <v>P70175</v>
          </cell>
          <cell r="B948" t="str">
            <v>sp|P70175|DLG3_MOUSE</v>
          </cell>
          <cell r="C948">
            <v>757559.00279226201</v>
          </cell>
          <cell r="D948">
            <v>667456.52472030197</v>
          </cell>
          <cell r="E948">
            <v>787421.64181899896</v>
          </cell>
          <cell r="F948">
            <v>836765.54909591598</v>
          </cell>
          <cell r="G948">
            <v>783482.79496400896</v>
          </cell>
          <cell r="H948">
            <v>823775.49821116205</v>
          </cell>
          <cell r="I948">
            <v>774195.67412941903</v>
          </cell>
          <cell r="J948">
            <v>810084.65589758405</v>
          </cell>
          <cell r="K948">
            <v>723643.56747564999</v>
          </cell>
          <cell r="L948">
            <v>698530.97495357704</v>
          </cell>
          <cell r="M948">
            <v>724215.07121442398</v>
          </cell>
          <cell r="N948">
            <v>744783.74748575001</v>
          </cell>
          <cell r="O948">
            <v>845022.71071859705</v>
          </cell>
          <cell r="P948">
            <v>728383.57801460905</v>
          </cell>
          <cell r="Q948">
            <v>672181.63592818903</v>
          </cell>
        </row>
        <row r="949">
          <cell r="A949" t="str">
            <v>P70188</v>
          </cell>
          <cell r="B949" t="str">
            <v>sp|P70188|KIFA3_MOUSE</v>
          </cell>
          <cell r="C949">
            <v>120283.90977500301</v>
          </cell>
          <cell r="D949">
            <v>39936.371059331002</v>
          </cell>
          <cell r="E949">
            <v>107628.462922629</v>
          </cell>
          <cell r="F949">
            <v>122093.899522835</v>
          </cell>
          <cell r="G949">
            <v>110694.617713863</v>
          </cell>
          <cell r="H949">
            <v>284411.34844787797</v>
          </cell>
          <cell r="I949">
            <v>112560.002407825</v>
          </cell>
          <cell r="J949">
            <v>65881.839372804403</v>
          </cell>
          <cell r="K949">
            <v>133512.459133447</v>
          </cell>
          <cell r="L949">
            <v>132612.254833552</v>
          </cell>
          <cell r="M949">
            <v>24557.416689137801</v>
          </cell>
          <cell r="N949">
            <v>168524.840843054</v>
          </cell>
          <cell r="O949">
            <v>235176.348763544</v>
          </cell>
          <cell r="P949">
            <v>109053.560805298</v>
          </cell>
          <cell r="Q949">
            <v>212119.35919605699</v>
          </cell>
        </row>
        <row r="950">
          <cell r="A950" t="str">
            <v>P70195</v>
          </cell>
          <cell r="B950" t="str">
            <v>sp|P70195|PSB7_MOUSE</v>
          </cell>
          <cell r="C950">
            <v>294270.85547174898</v>
          </cell>
          <cell r="D950">
            <v>396472.149903927</v>
          </cell>
          <cell r="E950">
            <v>255160.93659819401</v>
          </cell>
          <cell r="F950">
            <v>434941.18869284599</v>
          </cell>
          <cell r="G950">
            <v>410911.05607196101</v>
          </cell>
          <cell r="H950">
            <v>573846.29606224597</v>
          </cell>
          <cell r="I950">
            <v>338356.17620890902</v>
          </cell>
          <cell r="J950">
            <v>465377.336559302</v>
          </cell>
          <cell r="K950">
            <v>289403.43940857501</v>
          </cell>
          <cell r="L950">
            <v>517409.34988085402</v>
          </cell>
          <cell r="M950">
            <v>592283.53104718402</v>
          </cell>
          <cell r="N950">
            <v>359904.43086640898</v>
          </cell>
          <cell r="O950">
            <v>532959.58138166997</v>
          </cell>
          <cell r="P950">
            <v>358575.906784094</v>
          </cell>
          <cell r="Q950">
            <v>457480.17557532602</v>
          </cell>
        </row>
        <row r="951">
          <cell r="A951" t="str">
            <v>P70202</v>
          </cell>
          <cell r="B951" t="str">
            <v>sp|P70202|LXN_MOUSE</v>
          </cell>
          <cell r="C951">
            <v>239240.077610885</v>
          </cell>
          <cell r="D951">
            <v>319036.89639025199</v>
          </cell>
          <cell r="E951">
            <v>391010.04766497901</v>
          </cell>
          <cell r="F951">
            <v>400925.03749550501</v>
          </cell>
          <cell r="G951">
            <v>359627.503668688</v>
          </cell>
          <cell r="H951">
            <v>295337.24500419898</v>
          </cell>
          <cell r="I951">
            <v>376935.14534459001</v>
          </cell>
          <cell r="J951">
            <v>375130.48276578699</v>
          </cell>
          <cell r="K951">
            <v>354576.40730764798</v>
          </cell>
          <cell r="L951">
            <v>303280.54277731897</v>
          </cell>
          <cell r="M951">
            <v>336103.55893838702</v>
          </cell>
          <cell r="N951">
            <v>406098.77960761503</v>
          </cell>
          <cell r="O951">
            <v>283521.03191981599</v>
          </cell>
          <cell r="P951">
            <v>375837.21523253003</v>
          </cell>
          <cell r="Q951">
            <v>328332.39310060098</v>
          </cell>
        </row>
        <row r="952">
          <cell r="A952" t="str">
            <v>P70206</v>
          </cell>
          <cell r="B952" t="str">
            <v>sp|P70206|PLXA1_MOUSE</v>
          </cell>
          <cell r="C952">
            <v>415919.46474401298</v>
          </cell>
          <cell r="D952">
            <v>415785.19421155402</v>
          </cell>
          <cell r="E952">
            <v>430603.03061651997</v>
          </cell>
          <cell r="F952">
            <v>456121.00834431802</v>
          </cell>
          <cell r="G952">
            <v>436328.36723583803</v>
          </cell>
          <cell r="H952">
            <v>725495.70141707303</v>
          </cell>
          <cell r="I952">
            <v>588661.96453375497</v>
          </cell>
          <cell r="J952">
            <v>419873.69444381801</v>
          </cell>
          <cell r="K952">
            <v>463844.98825874203</v>
          </cell>
          <cell r="L952">
            <v>509950.79814631602</v>
          </cell>
          <cell r="M952">
            <v>453492.37891861401</v>
          </cell>
          <cell r="N952">
            <v>637249.95082231902</v>
          </cell>
          <cell r="O952">
            <v>676813.13310955802</v>
          </cell>
          <cell r="P952">
            <v>383605.660536893</v>
          </cell>
          <cell r="Q952">
            <v>672981.82105499995</v>
          </cell>
        </row>
        <row r="953">
          <cell r="A953" t="str">
            <v>P70232</v>
          </cell>
          <cell r="B953" t="str">
            <v>sp|P70232|NCHL1_MOUSE</v>
          </cell>
          <cell r="C953">
            <v>1668597.1739849399</v>
          </cell>
          <cell r="D953">
            <v>354955.49273419799</v>
          </cell>
          <cell r="E953">
            <v>343725.88963046402</v>
          </cell>
          <cell r="F953">
            <v>355017.90442643402</v>
          </cell>
          <cell r="G953">
            <v>409958.90517257701</v>
          </cell>
          <cell r="H953">
            <v>3023923.8929293798</v>
          </cell>
          <cell r="I953">
            <v>310452.57148951199</v>
          </cell>
          <cell r="J953">
            <v>344263.83803429099</v>
          </cell>
          <cell r="K953">
            <v>366886.16658001998</v>
          </cell>
          <cell r="L953">
            <v>2627410.5997752999</v>
          </cell>
          <cell r="M953">
            <v>2385333.8310728599</v>
          </cell>
          <cell r="N953">
            <v>420099.59223281499</v>
          </cell>
          <cell r="O953">
            <v>481817.46818402002</v>
          </cell>
          <cell r="P953">
            <v>362680.02305003902</v>
          </cell>
          <cell r="Q953">
            <v>971539.43898095004</v>
          </cell>
        </row>
        <row r="954">
          <cell r="A954" t="str">
            <v>P70280</v>
          </cell>
          <cell r="B954" t="str">
            <v>sp|P70280|VAMP7_MOUSE</v>
          </cell>
          <cell r="C954">
            <v>20147.836165230001</v>
          </cell>
          <cell r="D954">
            <v>5144.7055162340803</v>
          </cell>
          <cell r="E954">
            <v>49548.136070176603</v>
          </cell>
          <cell r="F954">
            <v>38069.398421632999</v>
          </cell>
          <cell r="G954">
            <v>20402.2122931308</v>
          </cell>
          <cell r="H954">
            <v>35789.679586169899</v>
          </cell>
          <cell r="I954">
            <v>31707.511486272098</v>
          </cell>
          <cell r="J954">
            <v>23105.091688666402</v>
          </cell>
          <cell r="K954">
            <v>34220.260235365597</v>
          </cell>
          <cell r="L954">
            <v>25961.944449634899</v>
          </cell>
          <cell r="M954">
            <v>32207.9341600107</v>
          </cell>
          <cell r="N954">
            <v>39538.197348193899</v>
          </cell>
          <cell r="O954">
            <v>33108.367040705998</v>
          </cell>
          <cell r="P954">
            <v>40771.4043553175</v>
          </cell>
          <cell r="Q954">
            <v>37447.541636801201</v>
          </cell>
        </row>
        <row r="955">
          <cell r="A955" t="str">
            <v>P70288</v>
          </cell>
          <cell r="B955" t="str">
            <v>sp|P70288|HDAC2_MOUSE</v>
          </cell>
          <cell r="C955">
            <v>62513.837616803597</v>
          </cell>
          <cell r="D955">
            <v>138335.454605771</v>
          </cell>
          <cell r="E955">
            <v>106235.935827644</v>
          </cell>
          <cell r="F955">
            <v>148553.229200531</v>
          </cell>
          <cell r="G955">
            <v>156274.62875980299</v>
          </cell>
          <cell r="H955">
            <v>155768.61483358601</v>
          </cell>
          <cell r="I955">
            <v>173186.69011623101</v>
          </cell>
          <cell r="J955">
            <v>149765.48989005401</v>
          </cell>
          <cell r="K955">
            <v>148074.53534111299</v>
          </cell>
          <cell r="L955">
            <v>94436.380945686993</v>
          </cell>
          <cell r="M955">
            <v>12662.9496508503</v>
          </cell>
          <cell r="N955">
            <v>126999.487669793</v>
          </cell>
          <cell r="O955">
            <v>103572.879269668</v>
          </cell>
          <cell r="P955">
            <v>157880.42042824699</v>
          </cell>
          <cell r="Q955">
            <v>121056.493976572</v>
          </cell>
        </row>
        <row r="956">
          <cell r="A956" t="str">
            <v>P70290</v>
          </cell>
          <cell r="B956" t="str">
            <v>sp|P70290|EM55_MOUSE</v>
          </cell>
          <cell r="C956">
            <v>31256.974614057399</v>
          </cell>
          <cell r="D956">
            <v>63781.813138420199</v>
          </cell>
          <cell r="E956">
            <v>36561.685184497197</v>
          </cell>
          <cell r="F956">
            <v>39193.304958189299</v>
          </cell>
          <cell r="G956">
            <v>38075.974275770997</v>
          </cell>
          <cell r="H956">
            <v>28997.474571937699</v>
          </cell>
          <cell r="I956">
            <v>46715.122509074601</v>
          </cell>
          <cell r="J956">
            <v>25550.006580366098</v>
          </cell>
          <cell r="K956">
            <v>36425.166996214102</v>
          </cell>
          <cell r="L956">
            <v>29641.903714297299</v>
          </cell>
          <cell r="M956">
            <v>29145.0910017114</v>
          </cell>
          <cell r="N956">
            <v>15196.282080712401</v>
          </cell>
          <cell r="O956">
            <v>47004.019767227597</v>
          </cell>
          <cell r="P956">
            <v>39350.3915490203</v>
          </cell>
          <cell r="Q956">
            <v>46910.917734158698</v>
          </cell>
        </row>
        <row r="957">
          <cell r="A957" t="str">
            <v>P70296</v>
          </cell>
          <cell r="B957" t="str">
            <v>sp|P70296|PEBP1_MOUSE</v>
          </cell>
          <cell r="C957">
            <v>15358746.128613601</v>
          </cell>
          <cell r="D957">
            <v>15349768.074480601</v>
          </cell>
          <cell r="E957">
            <v>18415277.946148898</v>
          </cell>
          <cell r="F957">
            <v>15591244.625294499</v>
          </cell>
          <cell r="G957">
            <v>15245002.726234499</v>
          </cell>
          <cell r="H957">
            <v>16008476.3728901</v>
          </cell>
          <cell r="I957">
            <v>15269461.9950475</v>
          </cell>
          <cell r="J957">
            <v>16902751.3100258</v>
          </cell>
          <cell r="K957">
            <v>15517744.570339501</v>
          </cell>
          <cell r="L957">
            <v>15492326.7473696</v>
          </cell>
          <cell r="M957">
            <v>15593917.0526725</v>
          </cell>
          <cell r="N957">
            <v>15576177.657887399</v>
          </cell>
          <cell r="O957">
            <v>14525104.3959917</v>
          </cell>
          <cell r="P957">
            <v>16458033.5728229</v>
          </cell>
          <cell r="Q957">
            <v>15129283.9893471</v>
          </cell>
        </row>
        <row r="958">
          <cell r="A958" t="str">
            <v>P70297</v>
          </cell>
          <cell r="B958" t="str">
            <v>sp|P70297|STAM1_MOUSE</v>
          </cell>
          <cell r="C958">
            <v>34028.394759758899</v>
          </cell>
          <cell r="D958">
            <v>10337.9841585791</v>
          </cell>
          <cell r="E958">
            <v>26005.581244881301</v>
          </cell>
          <cell r="F958">
            <v>32766.135865875702</v>
          </cell>
          <cell r="G958">
            <v>44083.7806130108</v>
          </cell>
          <cell r="H958">
            <v>16893.036362897099</v>
          </cell>
          <cell r="I958">
            <v>49448.032305003202</v>
          </cell>
          <cell r="J958">
            <v>37304.999738232698</v>
          </cell>
          <cell r="K958">
            <v>44942.066707884602</v>
          </cell>
          <cell r="L958">
            <v>15374.297483902599</v>
          </cell>
          <cell r="M958">
            <v>58903.456689180799</v>
          </cell>
          <cell r="N958">
            <v>60913.326636940801</v>
          </cell>
          <cell r="O958">
            <v>25050.392323858701</v>
          </cell>
          <cell r="P958">
            <v>47428.055860745197</v>
          </cell>
          <cell r="Q958">
            <v>35344.886332849499</v>
          </cell>
        </row>
        <row r="959">
          <cell r="A959" t="str">
            <v>P70302</v>
          </cell>
          <cell r="B959" t="str">
            <v>sp|P70302|STIM1_MOUSE</v>
          </cell>
          <cell r="C959">
            <v>289947.43280816998</v>
          </cell>
          <cell r="D959">
            <v>67451.201005916198</v>
          </cell>
          <cell r="E959">
            <v>342513.32601004298</v>
          </cell>
          <cell r="F959">
            <v>80660.216428462896</v>
          </cell>
          <cell r="G959">
            <v>53369.413213478903</v>
          </cell>
          <cell r="H959">
            <v>401030.53327758302</v>
          </cell>
          <cell r="I959">
            <v>61730.9618858713</v>
          </cell>
          <cell r="J959">
            <v>427234.46154790599</v>
          </cell>
          <cell r="K959">
            <v>110910.59284536399</v>
          </cell>
          <cell r="L959">
            <v>360464.65336537198</v>
          </cell>
          <cell r="M959">
            <v>364715.96899563598</v>
          </cell>
          <cell r="N959">
            <v>386398.842039879</v>
          </cell>
          <cell r="O959">
            <v>72579.514420198597</v>
          </cell>
          <cell r="P959">
            <v>376023.887455813</v>
          </cell>
          <cell r="Q959">
            <v>50294.920961837699</v>
          </cell>
        </row>
        <row r="960">
          <cell r="A960" t="str">
            <v>P70335</v>
          </cell>
          <cell r="B960" t="str">
            <v>sp|P70335|ROCK1_MOUSE</v>
          </cell>
          <cell r="C960">
            <v>94857.089891655502</v>
          </cell>
          <cell r="D960">
            <v>11543.2437575</v>
          </cell>
          <cell r="E960">
            <v>92242.950949889098</v>
          </cell>
          <cell r="F960">
            <v>73711.860967374305</v>
          </cell>
          <cell r="G960">
            <v>55296.139223430502</v>
          </cell>
          <cell r="H960">
            <v>83328.617667691593</v>
          </cell>
          <cell r="I960">
            <v>48207.970307092502</v>
          </cell>
          <cell r="J960">
            <v>75996.191187906705</v>
          </cell>
          <cell r="K960">
            <v>63359.632783835201</v>
          </cell>
          <cell r="L960">
            <v>80739.464258634805</v>
          </cell>
          <cell r="M960">
            <v>11897.139623604</v>
          </cell>
          <cell r="N960">
            <v>48235.030624726998</v>
          </cell>
          <cell r="O960">
            <v>54103.763756560998</v>
          </cell>
          <cell r="P960">
            <v>54841.588614919099</v>
          </cell>
          <cell r="Q960">
            <v>65293.061990889102</v>
          </cell>
        </row>
        <row r="961">
          <cell r="A961" t="str">
            <v>P70336</v>
          </cell>
          <cell r="B961" t="str">
            <v>sp|P70336|ROCK2_MOUSE</v>
          </cell>
          <cell r="C961">
            <v>833861.54136024101</v>
          </cell>
          <cell r="D961">
            <v>1068365.2373581999</v>
          </cell>
          <cell r="E961">
            <v>960283.24455397995</v>
          </cell>
          <cell r="F961">
            <v>1016610.89573789</v>
          </cell>
          <cell r="G961">
            <v>1200959.50125602</v>
          </cell>
          <cell r="H961">
            <v>1175913.8506413801</v>
          </cell>
          <cell r="I961">
            <v>1021887.77255915</v>
          </cell>
          <cell r="J961">
            <v>951108.92674574803</v>
          </cell>
          <cell r="K961">
            <v>921429.42143220804</v>
          </cell>
          <cell r="L961">
            <v>980597.64558126603</v>
          </cell>
          <cell r="M961">
            <v>828077.75147732894</v>
          </cell>
          <cell r="N961">
            <v>1005667.40728529</v>
          </cell>
          <cell r="O961">
            <v>1150192.41557179</v>
          </cell>
          <cell r="P961">
            <v>835080.619315902</v>
          </cell>
          <cell r="Q961">
            <v>1061428.9639397301</v>
          </cell>
        </row>
        <row r="962">
          <cell r="A962" t="str">
            <v>P70349</v>
          </cell>
          <cell r="B962" t="str">
            <v>sp|P70349|HINT1_MOUSE</v>
          </cell>
          <cell r="C962">
            <v>2438395.38035854</v>
          </cell>
          <cell r="D962">
            <v>2650481.5244452902</v>
          </cell>
          <cell r="E962">
            <v>3781114.0683798301</v>
          </cell>
          <cell r="F962">
            <v>3378124.2079962702</v>
          </cell>
          <cell r="G962">
            <v>2735117.14772121</v>
          </cell>
          <cell r="H962">
            <v>3161109.2246886101</v>
          </cell>
          <cell r="I962">
            <v>3161852.6585696102</v>
          </cell>
          <cell r="J962">
            <v>3367033.18331536</v>
          </cell>
          <cell r="K962">
            <v>3137718.2445063698</v>
          </cell>
          <cell r="L962">
            <v>3071748.0496959202</v>
          </cell>
          <cell r="M962">
            <v>3084912.9713470102</v>
          </cell>
          <cell r="N962">
            <v>3114623.4293511799</v>
          </cell>
          <cell r="O962">
            <v>2918777.3399543301</v>
          </cell>
          <cell r="P962">
            <v>3435899.9882517499</v>
          </cell>
          <cell r="Q962">
            <v>2619208.8199310098</v>
          </cell>
        </row>
        <row r="963">
          <cell r="A963" t="str">
            <v>P70372</v>
          </cell>
          <cell r="B963" t="str">
            <v>sp|P70372|ELAV1_MOUSE</v>
          </cell>
          <cell r="C963">
            <v>655231.01425667899</v>
          </cell>
          <cell r="D963">
            <v>696420.06563385297</v>
          </cell>
          <cell r="E963">
            <v>829665.19032205699</v>
          </cell>
          <cell r="F963">
            <v>795677.81960420602</v>
          </cell>
          <cell r="G963">
            <v>783647.05952311202</v>
          </cell>
          <cell r="H963">
            <v>870695.96244492801</v>
          </cell>
          <cell r="I963">
            <v>940672.674227393</v>
          </cell>
          <cell r="J963">
            <v>768241.45505930204</v>
          </cell>
          <cell r="K963">
            <v>780556.46546448895</v>
          </cell>
          <cell r="L963">
            <v>765634.63323207805</v>
          </cell>
          <cell r="M963">
            <v>793516.12144239701</v>
          </cell>
          <cell r="N963">
            <v>945457.27237485303</v>
          </cell>
          <cell r="O963">
            <v>794494.43820809596</v>
          </cell>
          <cell r="P963">
            <v>851697.641021644</v>
          </cell>
          <cell r="Q963">
            <v>940559.45279102901</v>
          </cell>
        </row>
        <row r="964">
          <cell r="A964" t="str">
            <v>P70379</v>
          </cell>
          <cell r="B964" t="str">
            <v>sp|P70379|FGF14_MOUSE</v>
          </cell>
          <cell r="C964">
            <v>372738.83690276602</v>
          </cell>
          <cell r="D964">
            <v>277947.84606785403</v>
          </cell>
          <cell r="E964">
            <v>387253.04486007098</v>
          </cell>
          <cell r="F964">
            <v>380956.68131019798</v>
          </cell>
          <cell r="G964">
            <v>335148.32484482997</v>
          </cell>
          <cell r="H964">
            <v>111337.57985265899</v>
          </cell>
          <cell r="I964">
            <v>386932.99055752699</v>
          </cell>
          <cell r="J964">
            <v>309212.65044717601</v>
          </cell>
          <cell r="K964">
            <v>370559.21583278099</v>
          </cell>
          <cell r="L964">
            <v>317143.19108201901</v>
          </cell>
          <cell r="M964">
            <v>434852.30251754599</v>
          </cell>
          <cell r="N964">
            <v>415971.14781402203</v>
          </cell>
          <cell r="O964">
            <v>332654.858781563</v>
          </cell>
          <cell r="P964">
            <v>402096.450112049</v>
          </cell>
          <cell r="Q964">
            <v>286179.884964809</v>
          </cell>
        </row>
        <row r="965">
          <cell r="A965" t="str">
            <v>P70392</v>
          </cell>
          <cell r="B965" t="str">
            <v>sp|P70392|RGRF2_MOUSE</v>
          </cell>
          <cell r="C965">
            <v>24581.1592513465</v>
          </cell>
          <cell r="D965">
            <v>9488.4485522469404</v>
          </cell>
          <cell r="E965">
            <v>54711.304355861401</v>
          </cell>
          <cell r="F965">
            <v>66550.168080724296</v>
          </cell>
          <cell r="G965">
            <v>3739.7201407515699</v>
          </cell>
          <cell r="H965">
            <v>43217.772464589099</v>
          </cell>
          <cell r="I965">
            <v>10625.3437278851</v>
          </cell>
          <cell r="J965">
            <v>47602.354568389397</v>
          </cell>
          <cell r="K965">
            <v>60687.239287002303</v>
          </cell>
          <cell r="L965">
            <v>50926.639886195902</v>
          </cell>
          <cell r="M965">
            <v>11357.190058981299</v>
          </cell>
          <cell r="N965">
            <v>53465.692716677702</v>
          </cell>
          <cell r="O965">
            <v>50038.358193644497</v>
          </cell>
          <cell r="P965">
            <v>53241.491461447098</v>
          </cell>
          <cell r="Q965">
            <v>5636.0549520267496</v>
          </cell>
        </row>
        <row r="966">
          <cell r="A966" t="str">
            <v>P70398</v>
          </cell>
          <cell r="B966" t="str">
            <v>sp|P70398|USP9X_MOUSE</v>
          </cell>
          <cell r="C966">
            <v>585186.33571558003</v>
          </cell>
          <cell r="D966">
            <v>595540.82099608402</v>
          </cell>
          <cell r="E966">
            <v>546450.81803410396</v>
          </cell>
          <cell r="F966">
            <v>606951.865982041</v>
          </cell>
          <cell r="G966">
            <v>659837.23356266099</v>
          </cell>
          <cell r="H966">
            <v>691331.61862767895</v>
          </cell>
          <cell r="I966">
            <v>668439.41680614604</v>
          </cell>
          <cell r="J966">
            <v>619830.25584751996</v>
          </cell>
          <cell r="K966">
            <v>635304.96257003804</v>
          </cell>
          <cell r="L966">
            <v>698979.97452515899</v>
          </cell>
          <cell r="M966">
            <v>622043.20231667801</v>
          </cell>
          <cell r="N966">
            <v>650321.49007337098</v>
          </cell>
          <cell r="O966">
            <v>681662.59063143202</v>
          </cell>
          <cell r="P966">
            <v>676924.78683166194</v>
          </cell>
          <cell r="Q966">
            <v>644121.73509808001</v>
          </cell>
        </row>
        <row r="967">
          <cell r="A967" t="str">
            <v>P70404</v>
          </cell>
          <cell r="B967" t="str">
            <v>sp|P70404|IDHG1_MOUSE</v>
          </cell>
          <cell r="C967">
            <v>1033951.13760949</v>
          </cell>
          <cell r="D967">
            <v>1946035.70331518</v>
          </cell>
          <cell r="E967">
            <v>1829140.02104713</v>
          </cell>
          <cell r="F967">
            <v>2068531.0377118599</v>
          </cell>
          <cell r="G967">
            <v>1993734.3506114699</v>
          </cell>
          <cell r="H967">
            <v>2018805.2194387501</v>
          </cell>
          <cell r="I967">
            <v>1753770.0435834101</v>
          </cell>
          <cell r="J967">
            <v>1768185.5489000899</v>
          </cell>
          <cell r="K967">
            <v>2058663.58776379</v>
          </cell>
          <cell r="L967">
            <v>869850.01619142597</v>
          </cell>
          <cell r="M967">
            <v>1525629.1156798201</v>
          </cell>
          <cell r="N967">
            <v>1074707.59541709</v>
          </cell>
          <cell r="O967">
            <v>2030276.7020208901</v>
          </cell>
          <cell r="P967">
            <v>2163119.5280303699</v>
          </cell>
          <cell r="Q967">
            <v>1786118.39420376</v>
          </cell>
        </row>
        <row r="968">
          <cell r="A968" t="str">
            <v>P70408</v>
          </cell>
          <cell r="B968" t="str">
            <v>sp|P70408|CAD10_MOUSE</v>
          </cell>
          <cell r="C968">
            <v>142735.56272180399</v>
          </cell>
          <cell r="D968">
            <v>37684.292509797699</v>
          </cell>
          <cell r="E968">
            <v>46630.117542380802</v>
          </cell>
          <cell r="F968">
            <v>41820.159551240598</v>
          </cell>
          <cell r="G968">
            <v>61015.121694868998</v>
          </cell>
          <cell r="H968">
            <v>61274.1766060874</v>
          </cell>
          <cell r="I968">
            <v>76896.184750455199</v>
          </cell>
          <cell r="J968">
            <v>39970.716111571099</v>
          </cell>
          <cell r="K968">
            <v>56518.0572886031</v>
          </cell>
          <cell r="L968">
            <v>89643.0850502252</v>
          </cell>
          <cell r="M968">
            <v>73010.875065257205</v>
          </cell>
          <cell r="N968">
            <v>88573.136101166994</v>
          </cell>
          <cell r="O968">
            <v>93141.959902146395</v>
          </cell>
          <cell r="P968">
            <v>55822.420780779597</v>
          </cell>
          <cell r="Q968">
            <v>74169.041532794494</v>
          </cell>
        </row>
        <row r="969">
          <cell r="A969" t="str">
            <v>P70414</v>
          </cell>
          <cell r="B969" t="str">
            <v>sp|P70414|NAC1_MOUSE</v>
          </cell>
          <cell r="C969">
            <v>541697.30437135301</v>
          </cell>
          <cell r="D969">
            <v>675478.36448489304</v>
          </cell>
          <cell r="E969">
            <v>514373.881256519</v>
          </cell>
          <cell r="F969">
            <v>423699.206801878</v>
          </cell>
          <cell r="G969">
            <v>381564.62455677101</v>
          </cell>
          <cell r="H969">
            <v>662045.80272852699</v>
          </cell>
          <cell r="I969">
            <v>425059.21018896101</v>
          </cell>
          <cell r="J969">
            <v>585532.61696365301</v>
          </cell>
          <cell r="K969">
            <v>417381.08868671098</v>
          </cell>
          <cell r="L969">
            <v>619199.83978143195</v>
          </cell>
          <cell r="M969">
            <v>695167.58030664304</v>
          </cell>
          <cell r="N969">
            <v>707739.75502820499</v>
          </cell>
          <cell r="O969">
            <v>323935.55051784602</v>
          </cell>
          <cell r="P969">
            <v>540425.59299070504</v>
          </cell>
          <cell r="Q969">
            <v>558342.29468039598</v>
          </cell>
        </row>
        <row r="970">
          <cell r="A970" t="str">
            <v>P70429</v>
          </cell>
          <cell r="B970" t="str">
            <v>sp|P70429|EVL_MOUSE</v>
          </cell>
          <cell r="C970">
            <v>579.85083146240197</v>
          </cell>
          <cell r="D970">
            <v>1863.8900514976999</v>
          </cell>
          <cell r="E970">
            <v>1166.2257842827501</v>
          </cell>
          <cell r="F970">
            <v>1807.37896423755</v>
          </cell>
          <cell r="G970">
            <v>866.92394374833998</v>
          </cell>
          <cell r="H970">
            <v>1460.1619603941699</v>
          </cell>
          <cell r="I970">
            <v>706.09294035769301</v>
          </cell>
          <cell r="J970">
            <v>1920.1818059914201</v>
          </cell>
          <cell r="K970">
            <v>328.87847969469499</v>
          </cell>
          <cell r="L970">
            <v>3159.9283344898699</v>
          </cell>
          <cell r="M970">
            <v>3420.7351379536699</v>
          </cell>
          <cell r="N970">
            <v>4023.1719984259798</v>
          </cell>
          <cell r="O970">
            <v>1771.0217418202801</v>
          </cell>
          <cell r="P970">
            <v>3293.3510362419602</v>
          </cell>
          <cell r="Q970">
            <v>5948.0499109845496</v>
          </cell>
        </row>
        <row r="971">
          <cell r="A971" t="str">
            <v>P70441</v>
          </cell>
          <cell r="B971" t="str">
            <v>sp|P70441|NHRF1_MOUSE</v>
          </cell>
          <cell r="C971">
            <v>1819823.2453703</v>
          </cell>
          <cell r="D971">
            <v>1518317.3654068699</v>
          </cell>
          <cell r="E971">
            <v>2050637.8272099199</v>
          </cell>
          <cell r="F971">
            <v>1730821.69582002</v>
          </cell>
          <cell r="G971">
            <v>1562054.0797975</v>
          </cell>
          <cell r="H971">
            <v>1559500.0455374799</v>
          </cell>
          <cell r="I971">
            <v>1797259.65176534</v>
          </cell>
          <cell r="J971">
            <v>1698139.8586917301</v>
          </cell>
          <cell r="K971">
            <v>1693562.54814488</v>
          </cell>
          <cell r="L971">
            <v>1558983.4226850099</v>
          </cell>
          <cell r="M971">
            <v>1734579.6953689901</v>
          </cell>
          <cell r="N971">
            <v>1819194.6033337901</v>
          </cell>
          <cell r="O971">
            <v>1482247.0527103699</v>
          </cell>
          <cell r="P971">
            <v>1696001.15001954</v>
          </cell>
          <cell r="Q971">
            <v>1877365.0547418101</v>
          </cell>
        </row>
        <row r="972">
          <cell r="A972" t="str">
            <v>P70460</v>
          </cell>
          <cell r="B972" t="str">
            <v>sp|P70460|VASP_MOUSE</v>
          </cell>
          <cell r="C972">
            <v>131540.314654002</v>
          </cell>
          <cell r="D972">
            <v>38011.472902804002</v>
          </cell>
          <cell r="E972">
            <v>12092.787452679</v>
          </cell>
          <cell r="F972">
            <v>53183.600847333102</v>
          </cell>
          <cell r="G972">
            <v>28681.872587878101</v>
          </cell>
          <cell r="H972">
            <v>23511.9136420711</v>
          </cell>
          <cell r="I972">
            <v>33367.295046088097</v>
          </cell>
          <cell r="J972">
            <v>66091.415343202505</v>
          </cell>
          <cell r="K972">
            <v>26722.7928592875</v>
          </cell>
          <cell r="L972">
            <v>89799.915055518402</v>
          </cell>
          <cell r="M972">
            <v>68791.328023716298</v>
          </cell>
          <cell r="N972">
            <v>57368.247810591398</v>
          </cell>
          <cell r="O972">
            <v>90329.972045041301</v>
          </cell>
          <cell r="P972">
            <v>38249.302519981102</v>
          </cell>
          <cell r="Q972">
            <v>42895.698938698901</v>
          </cell>
        </row>
        <row r="973">
          <cell r="A973" t="str">
            <v>P70663</v>
          </cell>
          <cell r="B973" t="str">
            <v>sp|P70663|SPRL1_MOUSE</v>
          </cell>
          <cell r="C973">
            <v>236292.69341188599</v>
          </cell>
          <cell r="D973">
            <v>74858.605297678499</v>
          </cell>
          <cell r="E973">
            <v>66036.724581624207</v>
          </cell>
          <cell r="F973">
            <v>70504.652962236098</v>
          </cell>
          <cell r="G973">
            <v>78702.478056634194</v>
          </cell>
          <cell r="H973">
            <v>66630.426880775296</v>
          </cell>
          <cell r="I973">
            <v>78998.935556805198</v>
          </cell>
          <cell r="J973">
            <v>86470.8398142894</v>
          </cell>
          <cell r="K973">
            <v>80421.684757453593</v>
          </cell>
          <cell r="L973">
            <v>69125.150373173805</v>
          </cell>
          <cell r="M973">
            <v>38241.589351032701</v>
          </cell>
          <cell r="N973">
            <v>102735.23424103099</v>
          </cell>
          <cell r="O973">
            <v>70923.426553474506</v>
          </cell>
          <cell r="P973">
            <v>102712.55014725801</v>
          </cell>
          <cell r="Q973">
            <v>73198.452876427502</v>
          </cell>
        </row>
        <row r="974">
          <cell r="A974" t="str">
            <v>P70670</v>
          </cell>
          <cell r="B974" t="str">
            <v>sp|P70670|NACAM_MOUSE</v>
          </cell>
          <cell r="C974">
            <v>48592.3779990521</v>
          </cell>
          <cell r="D974">
            <v>31334.028064583301</v>
          </cell>
          <cell r="E974">
            <v>58680.092364828</v>
          </cell>
          <cell r="F974">
            <v>42202.567786536601</v>
          </cell>
          <cell r="G974">
            <v>27871.448156276201</v>
          </cell>
          <cell r="H974">
            <v>47961.044683113301</v>
          </cell>
          <cell r="I974">
            <v>71913.359431881094</v>
          </cell>
          <cell r="J974">
            <v>53087.976260963696</v>
          </cell>
          <cell r="K974">
            <v>55716.985832699</v>
          </cell>
          <cell r="L974">
            <v>28823.9737704207</v>
          </cell>
          <cell r="M974">
            <v>29545.969713015798</v>
          </cell>
          <cell r="N974">
            <v>64921.008254377201</v>
          </cell>
          <cell r="O974">
            <v>18195.281927251901</v>
          </cell>
          <cell r="P974">
            <v>42122.231774999404</v>
          </cell>
          <cell r="Q974">
            <v>20071.498652206999</v>
          </cell>
        </row>
        <row r="975">
          <cell r="A975" t="str">
            <v>P70697</v>
          </cell>
          <cell r="B975" t="str">
            <v>sp|P70697|DCUP_MOUSE</v>
          </cell>
          <cell r="C975">
            <v>42142.193374741801</v>
          </cell>
          <cell r="D975">
            <v>44662.8222085323</v>
          </cell>
          <cell r="E975">
            <v>52209.770672360297</v>
          </cell>
          <cell r="F975">
            <v>55643.703061400003</v>
          </cell>
          <cell r="G975">
            <v>51822.019160113799</v>
          </cell>
          <cell r="H975">
            <v>74910.2636469875</v>
          </cell>
          <cell r="I975">
            <v>49661.116177096999</v>
          </cell>
          <cell r="J975">
            <v>44196.4205804144</v>
          </cell>
          <cell r="K975">
            <v>33685.124417902298</v>
          </cell>
          <cell r="L975">
            <v>50461.131181283803</v>
          </cell>
          <cell r="M975">
            <v>50630.868902537797</v>
          </cell>
          <cell r="N975">
            <v>50543.3181985552</v>
          </cell>
          <cell r="O975">
            <v>57324.953725967898</v>
          </cell>
          <cell r="P975">
            <v>55373.990721691</v>
          </cell>
          <cell r="Q975">
            <v>72159.611652083797</v>
          </cell>
        </row>
        <row r="976">
          <cell r="A976" t="str">
            <v>P70698</v>
          </cell>
          <cell r="B976" t="str">
            <v>sp|P70698|PYRG1_MOUSE</v>
          </cell>
          <cell r="C976">
            <v>52105.668111624902</v>
          </cell>
          <cell r="D976">
            <v>73182.144689959299</v>
          </cell>
          <cell r="E976">
            <v>75036.934421151498</v>
          </cell>
          <cell r="F976">
            <v>49039.5403451655</v>
          </cell>
          <cell r="G976">
            <v>52798.2241788869</v>
          </cell>
          <cell r="H976">
            <v>122235.724346438</v>
          </cell>
          <cell r="I976">
            <v>37404.674090717097</v>
          </cell>
          <cell r="J976">
            <v>39154.519980922101</v>
          </cell>
          <cell r="K976">
            <v>44450.536390684203</v>
          </cell>
          <cell r="L976">
            <v>78065.497912059596</v>
          </cell>
          <cell r="M976">
            <v>57661.942304285498</v>
          </cell>
          <cell r="N976">
            <v>56855.421262597003</v>
          </cell>
          <cell r="O976">
            <v>44929.758532218999</v>
          </cell>
          <cell r="P976">
            <v>56439.635739369303</v>
          </cell>
          <cell r="Q976">
            <v>42176.936250932697</v>
          </cell>
        </row>
        <row r="977">
          <cell r="A977" t="str">
            <v>P70699</v>
          </cell>
          <cell r="B977" t="str">
            <v>sp|P70699|LYAG_MOUSE</v>
          </cell>
          <cell r="C977">
            <v>23069.589665805401</v>
          </cell>
          <cell r="D977">
            <v>85091.202953877801</v>
          </cell>
          <cell r="E977">
            <v>106828.474131554</v>
          </cell>
          <cell r="F977">
            <v>125706.723870438</v>
          </cell>
          <cell r="G977">
            <v>95326.544126953901</v>
          </cell>
          <cell r="H977">
            <v>135422.947192447</v>
          </cell>
          <cell r="I977">
            <v>14279.969618093201</v>
          </cell>
          <cell r="J977">
            <v>157982.118437322</v>
          </cell>
          <cell r="K977">
            <v>123018.93180068499</v>
          </cell>
          <cell r="L977">
            <v>223287.846852079</v>
          </cell>
          <cell r="M977">
            <v>142456.02540797001</v>
          </cell>
          <cell r="N977">
            <v>130191.207182641</v>
          </cell>
          <cell r="O977">
            <v>165896.688099744</v>
          </cell>
          <cell r="P977">
            <v>101932.417089661</v>
          </cell>
          <cell r="Q977">
            <v>145583.357728609</v>
          </cell>
        </row>
        <row r="978">
          <cell r="A978" t="str">
            <v>P70704</v>
          </cell>
          <cell r="B978" t="str">
            <v>sp|P70704|AT8A1_MOUSE</v>
          </cell>
          <cell r="C978">
            <v>1258730.0894561601</v>
          </cell>
          <cell r="D978">
            <v>1556093.26145404</v>
          </cell>
          <cell r="E978">
            <v>1913072.13577134</v>
          </cell>
          <cell r="F978">
            <v>1605231.46963418</v>
          </cell>
          <cell r="G978">
            <v>1635242.76832218</v>
          </cell>
          <cell r="H978">
            <v>1810591.5530115301</v>
          </cell>
          <cell r="I978">
            <v>1745331.9456237999</v>
          </cell>
          <cell r="J978">
            <v>1815410.0100360799</v>
          </cell>
          <cell r="K978">
            <v>1700563.0704828801</v>
          </cell>
          <cell r="L978">
            <v>1628582.2569910199</v>
          </cell>
          <cell r="M978">
            <v>2113632.7677253801</v>
          </cell>
          <cell r="N978">
            <v>1719980.4103576001</v>
          </cell>
          <cell r="O978">
            <v>1627482.4411424999</v>
          </cell>
          <cell r="P978">
            <v>1533611.6847540799</v>
          </cell>
          <cell r="Q978">
            <v>1454714.86759281</v>
          </cell>
        </row>
        <row r="979">
          <cell r="A979" t="str">
            <v>P80313</v>
          </cell>
          <cell r="B979" t="str">
            <v>sp|P80313|TCPH_MOUSE</v>
          </cell>
          <cell r="C979">
            <v>1447412.3219360199</v>
          </cell>
          <cell r="D979">
            <v>1522177.0199211701</v>
          </cell>
          <cell r="E979">
            <v>1632532.0572992901</v>
          </cell>
          <cell r="F979">
            <v>1678877.77781006</v>
          </cell>
          <cell r="G979">
            <v>1607349.4817904599</v>
          </cell>
          <cell r="H979">
            <v>1634860.45590464</v>
          </cell>
          <cell r="I979">
            <v>1762687.34931679</v>
          </cell>
          <cell r="J979">
            <v>1725129.3303856801</v>
          </cell>
          <cell r="K979">
            <v>1600733.9265159101</v>
          </cell>
          <cell r="L979">
            <v>1842696.6634258099</v>
          </cell>
          <cell r="M979">
            <v>1795005.3689620399</v>
          </cell>
          <cell r="N979">
            <v>1638912.8326260201</v>
          </cell>
          <cell r="O979">
            <v>1654408.2137178699</v>
          </cell>
          <cell r="P979">
            <v>1670249.9394900999</v>
          </cell>
          <cell r="Q979">
            <v>1895902.1838316999</v>
          </cell>
        </row>
        <row r="980">
          <cell r="A980" t="str">
            <v>P80314</v>
          </cell>
          <cell r="B980" t="str">
            <v>sp|P80314|TCPB_MOUSE</v>
          </cell>
          <cell r="C980">
            <v>1891896.4025037701</v>
          </cell>
          <cell r="D980">
            <v>1771666.94964678</v>
          </cell>
          <cell r="E980">
            <v>1911217.3334742801</v>
          </cell>
          <cell r="F980">
            <v>1754061.2613673499</v>
          </cell>
          <cell r="G980">
            <v>1661748.1841245301</v>
          </cell>
          <cell r="H980">
            <v>1946856.6493853</v>
          </cell>
          <cell r="I980">
            <v>1956824.5900853099</v>
          </cell>
          <cell r="J980">
            <v>1790317.0000722699</v>
          </cell>
          <cell r="K980">
            <v>1934408.4926052899</v>
          </cell>
          <cell r="L980">
            <v>1864441.21383493</v>
          </cell>
          <cell r="M980">
            <v>1788870.8636926899</v>
          </cell>
          <cell r="N980">
            <v>2019020.9854114801</v>
          </cell>
          <cell r="O980">
            <v>1782059.6463912099</v>
          </cell>
          <cell r="P980">
            <v>1876604.57226912</v>
          </cell>
          <cell r="Q980">
            <v>1997017.3011095601</v>
          </cell>
        </row>
        <row r="981">
          <cell r="A981" t="str">
            <v>P80315</v>
          </cell>
          <cell r="B981" t="str">
            <v>sp|P80315|TCPD_MOUSE</v>
          </cell>
          <cell r="C981">
            <v>3936645.17504666</v>
          </cell>
          <cell r="D981">
            <v>4029962.5399716799</v>
          </cell>
          <cell r="E981">
            <v>3747908.3700224599</v>
          </cell>
          <cell r="F981">
            <v>3726728.4431984099</v>
          </cell>
          <cell r="G981">
            <v>3785890.28253958</v>
          </cell>
          <cell r="H981">
            <v>4588318.17463536</v>
          </cell>
          <cell r="I981">
            <v>4010229.0565551398</v>
          </cell>
          <cell r="J981">
            <v>3921339.39725899</v>
          </cell>
          <cell r="K981">
            <v>3638756.9400077099</v>
          </cell>
          <cell r="L981">
            <v>4618126.6586548397</v>
          </cell>
          <cell r="M981">
            <v>4499430.1441568099</v>
          </cell>
          <cell r="N981">
            <v>4018931.7340885601</v>
          </cell>
          <cell r="O981">
            <v>3934525.0591510502</v>
          </cell>
          <cell r="P981">
            <v>3717117.9073898699</v>
          </cell>
          <cell r="Q981">
            <v>4091060.1456149998</v>
          </cell>
        </row>
        <row r="982">
          <cell r="A982" t="str">
            <v>P80316</v>
          </cell>
          <cell r="B982" t="str">
            <v>sp|P80316|TCPE_MOUSE</v>
          </cell>
          <cell r="C982">
            <v>1315263.97752324</v>
          </cell>
          <cell r="D982">
            <v>1540001.98982615</v>
          </cell>
          <cell r="E982">
            <v>1781323.1642106301</v>
          </cell>
          <cell r="F982">
            <v>1593681.6595637901</v>
          </cell>
          <cell r="G982">
            <v>1423558.3486727299</v>
          </cell>
          <cell r="H982">
            <v>1723924.2182724699</v>
          </cell>
          <cell r="I982">
            <v>1508067.3289737301</v>
          </cell>
          <cell r="J982">
            <v>1482732.1302799201</v>
          </cell>
          <cell r="K982">
            <v>1495306.9174365799</v>
          </cell>
          <cell r="L982">
            <v>1676942.2419643099</v>
          </cell>
          <cell r="M982">
            <v>1736538.06555499</v>
          </cell>
          <cell r="N982">
            <v>1676148.8580582</v>
          </cell>
          <cell r="O982">
            <v>1470995.5178753301</v>
          </cell>
          <cell r="P982">
            <v>1565036.0196366301</v>
          </cell>
          <cell r="Q982">
            <v>1538618.38691705</v>
          </cell>
        </row>
        <row r="983">
          <cell r="A983" t="str">
            <v>P80317</v>
          </cell>
          <cell r="B983" t="str">
            <v>sp|P80317|TCPZ_MOUSE</v>
          </cell>
          <cell r="C983">
            <v>1161778.90214345</v>
          </cell>
          <cell r="D983">
            <v>849354.831345674</v>
          </cell>
          <cell r="E983">
            <v>1598715.2972615201</v>
          </cell>
          <cell r="F983">
            <v>1222789.7589291199</v>
          </cell>
          <cell r="G983">
            <v>1260496.41295213</v>
          </cell>
          <cell r="H983">
            <v>1033199.2178227199</v>
          </cell>
          <cell r="I983">
            <v>1302974.3674268899</v>
          </cell>
          <cell r="J983">
            <v>979915.57585084997</v>
          </cell>
          <cell r="K983">
            <v>1192908.12268452</v>
          </cell>
          <cell r="L983">
            <v>1091029.93980846</v>
          </cell>
          <cell r="M983">
            <v>1097743.44422759</v>
          </cell>
          <cell r="N983">
            <v>1360925.73129297</v>
          </cell>
          <cell r="O983">
            <v>1034587.38656345</v>
          </cell>
          <cell r="P983">
            <v>1190456.5307925199</v>
          </cell>
          <cell r="Q983">
            <v>1089007.7335886001</v>
          </cell>
        </row>
        <row r="984">
          <cell r="A984" t="str">
            <v>P80318</v>
          </cell>
          <cell r="B984" t="str">
            <v>sp|P80318|TCPG_MOUSE</v>
          </cell>
          <cell r="C984">
            <v>4410972.2955062902</v>
          </cell>
          <cell r="D984">
            <v>4282846.1053057099</v>
          </cell>
          <cell r="E984">
            <v>4244899.5175308399</v>
          </cell>
          <cell r="F984">
            <v>4518861.37054931</v>
          </cell>
          <cell r="G984">
            <v>4305093.0947745796</v>
          </cell>
          <cell r="H984">
            <v>4296373.9290654697</v>
          </cell>
          <cell r="I984">
            <v>4594498.6027625203</v>
          </cell>
          <cell r="J984">
            <v>4550509.9043533299</v>
          </cell>
          <cell r="K984">
            <v>4363756.3270043395</v>
          </cell>
          <cell r="L984">
            <v>4941497.99768415</v>
          </cell>
          <cell r="M984">
            <v>3904430.4164490998</v>
          </cell>
          <cell r="N984">
            <v>4798417.5209953403</v>
          </cell>
          <cell r="O984">
            <v>5082173.3973634997</v>
          </cell>
          <cell r="P984">
            <v>4338506.0275351303</v>
          </cell>
          <cell r="Q984">
            <v>4528169.4358642902</v>
          </cell>
        </row>
        <row r="985">
          <cell r="A985" t="str">
            <v>P80560</v>
          </cell>
          <cell r="B985" t="str">
            <v>sp|P80560|PTPR2_MOUSE</v>
          </cell>
          <cell r="C985">
            <v>26912.428448734201</v>
          </cell>
          <cell r="D985">
            <v>26898.3475521365</v>
          </cell>
          <cell r="E985">
            <v>19013.0635703888</v>
          </cell>
          <cell r="F985">
            <v>38785.976869629798</v>
          </cell>
          <cell r="G985">
            <v>34127.9146165602</v>
          </cell>
          <cell r="H985">
            <v>12974.633802304899</v>
          </cell>
          <cell r="I985">
            <v>29964.3980558328</v>
          </cell>
          <cell r="J985">
            <v>35147.799120545802</v>
          </cell>
          <cell r="K985">
            <v>25569.986429817302</v>
          </cell>
          <cell r="L985">
            <v>13133.4894501284</v>
          </cell>
          <cell r="M985">
            <v>20555.3484840731</v>
          </cell>
          <cell r="N985">
            <v>22681.9613586005</v>
          </cell>
          <cell r="O985">
            <v>10182.0902124494</v>
          </cell>
          <cell r="P985">
            <v>29006.5553687879</v>
          </cell>
          <cell r="Q985">
            <v>26773.8734073218</v>
          </cell>
        </row>
        <row r="986">
          <cell r="A986" t="str">
            <v>P81117</v>
          </cell>
          <cell r="B986" t="str">
            <v>sp|P81117|NUCB2_MOUSE</v>
          </cell>
          <cell r="C986">
            <v>37350.293162482099</v>
          </cell>
          <cell r="D986">
            <v>29886.9225235454</v>
          </cell>
          <cell r="E986">
            <v>34656.923526159298</v>
          </cell>
          <cell r="F986">
            <v>24323.163156386399</v>
          </cell>
          <cell r="G986">
            <v>29313.9628594979</v>
          </cell>
          <cell r="H986">
            <v>43575.884419537899</v>
          </cell>
          <cell r="I986">
            <v>27572.480905331799</v>
          </cell>
          <cell r="J986">
            <v>31699.448202044299</v>
          </cell>
          <cell r="K986">
            <v>30901.0784856598</v>
          </cell>
          <cell r="L986">
            <v>32700.3255811132</v>
          </cell>
          <cell r="M986">
            <v>47880.285860592601</v>
          </cell>
          <cell r="N986">
            <v>41099.482909318896</v>
          </cell>
          <cell r="O986">
            <v>39159.185781292901</v>
          </cell>
          <cell r="P986">
            <v>26273.358977453499</v>
          </cell>
          <cell r="Q986">
            <v>40879.7606898507</v>
          </cell>
        </row>
        <row r="987">
          <cell r="A987" t="str">
            <v>P83093</v>
          </cell>
          <cell r="B987" t="str">
            <v>sp|P83093|STIM2_MOUSE</v>
          </cell>
          <cell r="C987">
            <v>20945.528301228798</v>
          </cell>
          <cell r="D987">
            <v>30607.463434461901</v>
          </cell>
          <cell r="E987">
            <v>21071.928691618301</v>
          </cell>
          <cell r="F987">
            <v>23408.5875773111</v>
          </cell>
          <cell r="G987">
            <v>1675.7026513037999</v>
          </cell>
          <cell r="H987">
            <v>28514.154596164099</v>
          </cell>
          <cell r="I987">
            <v>29198.349297586199</v>
          </cell>
          <cell r="J987">
            <v>32698.422187469201</v>
          </cell>
          <cell r="K987">
            <v>26119.609996802599</v>
          </cell>
          <cell r="L987">
            <v>13861.891755732</v>
          </cell>
          <cell r="M987">
            <v>7629.0247307272302</v>
          </cell>
          <cell r="N987">
            <v>32043.891821336099</v>
          </cell>
          <cell r="O987">
            <v>6492.9261727885696</v>
          </cell>
          <cell r="P987">
            <v>24106.983174671801</v>
          </cell>
          <cell r="Q987">
            <v>28244.528952690602</v>
          </cell>
        </row>
        <row r="988">
          <cell r="A988" t="str">
            <v>P83510</v>
          </cell>
          <cell r="B988" t="str">
            <v>sp|P83510|TNIK_MOUSE</v>
          </cell>
          <cell r="C988">
            <v>41516.403638599302</v>
          </cell>
          <cell r="D988">
            <v>58593.598366203398</v>
          </cell>
          <cell r="E988">
            <v>58170.200822538602</v>
          </cell>
          <cell r="F988">
            <v>56056.369573964497</v>
          </cell>
          <cell r="G988">
            <v>52152.077512564902</v>
          </cell>
          <cell r="H988">
            <v>62792.159485588498</v>
          </cell>
          <cell r="I988">
            <v>63396.714518222303</v>
          </cell>
          <cell r="J988">
            <v>54469.811618721898</v>
          </cell>
          <cell r="K988">
            <v>67704.107224805106</v>
          </cell>
          <cell r="L988">
            <v>46730.140123557801</v>
          </cell>
          <cell r="M988">
            <v>26945.6907634657</v>
          </cell>
          <cell r="N988">
            <v>51536.012112488599</v>
          </cell>
          <cell r="O988">
            <v>70865.642603571599</v>
          </cell>
          <cell r="P988">
            <v>61703.747513670402</v>
          </cell>
          <cell r="Q988">
            <v>56622.880829269401</v>
          </cell>
        </row>
        <row r="989">
          <cell r="A989" t="str">
            <v>P83741</v>
          </cell>
          <cell r="B989" t="str">
            <v>sp|P83741|WNK1_MOUSE</v>
          </cell>
          <cell r="C989">
            <v>844897.09842532</v>
          </cell>
          <cell r="D989">
            <v>54099.866715753204</v>
          </cell>
          <cell r="E989">
            <v>732254.56302228</v>
          </cell>
          <cell r="F989">
            <v>51917.994122342199</v>
          </cell>
          <cell r="G989">
            <v>40332.078324048402</v>
          </cell>
          <cell r="H989">
            <v>564628.52990246902</v>
          </cell>
          <cell r="I989">
            <v>29864.971298533699</v>
          </cell>
          <cell r="J989">
            <v>43567.1959199224</v>
          </cell>
          <cell r="K989">
            <v>61153.5418312857</v>
          </cell>
          <cell r="L989">
            <v>116627.331644947</v>
          </cell>
          <cell r="M989">
            <v>52033.412102064103</v>
          </cell>
          <cell r="N989">
            <v>111039.28752188099</v>
          </cell>
          <cell r="O989">
            <v>1150052.4189762</v>
          </cell>
          <cell r="P989">
            <v>49892.587196359797</v>
          </cell>
          <cell r="Q989">
            <v>93867.322746282007</v>
          </cell>
        </row>
        <row r="990">
          <cell r="A990" t="str">
            <v>P83870</v>
          </cell>
          <cell r="B990" t="str">
            <v>sp|P83870|PHF5A_MOUSE</v>
          </cell>
          <cell r="C990">
            <v>63172.692085258197</v>
          </cell>
          <cell r="D990">
            <v>26661.748623726198</v>
          </cell>
          <cell r="E990">
            <v>73411.441913842704</v>
          </cell>
          <cell r="F990">
            <v>96101.813684353605</v>
          </cell>
          <cell r="G990">
            <v>82555.090007531995</v>
          </cell>
          <cell r="H990">
            <v>107802.618226113</v>
          </cell>
          <cell r="I990">
            <v>79600.051359834295</v>
          </cell>
          <cell r="J990">
            <v>88462.520707204894</v>
          </cell>
          <cell r="K990">
            <v>60540.093343443899</v>
          </cell>
          <cell r="L990">
            <v>29028.003053684999</v>
          </cell>
          <cell r="M990">
            <v>51186.766675891296</v>
          </cell>
          <cell r="N990">
            <v>81226.631195271693</v>
          </cell>
          <cell r="O990">
            <v>20208.679794626802</v>
          </cell>
          <cell r="P990">
            <v>113915.103872591</v>
          </cell>
          <cell r="Q990">
            <v>39673.9741085348</v>
          </cell>
        </row>
        <row r="991">
          <cell r="A991" t="str">
            <v>P83882</v>
          </cell>
          <cell r="B991" t="str">
            <v>sp|P83882|RL36A_MOUSE</v>
          </cell>
          <cell r="C991">
            <v>175820.571752986</v>
          </cell>
          <cell r="D991">
            <v>212931.40135420999</v>
          </cell>
          <cell r="E991">
            <v>193316.14949158099</v>
          </cell>
          <cell r="F991">
            <v>197920.071756936</v>
          </cell>
          <cell r="G991">
            <v>191137.24560770101</v>
          </cell>
          <cell r="H991">
            <v>216702.90672147201</v>
          </cell>
          <cell r="I991">
            <v>229515.95426753999</v>
          </cell>
          <cell r="J991">
            <v>183409.17700309999</v>
          </cell>
          <cell r="K991">
            <v>180112.32778787901</v>
          </cell>
          <cell r="L991">
            <v>140854.742072575</v>
          </cell>
          <cell r="M991">
            <v>198265.19034177199</v>
          </cell>
          <cell r="N991">
            <v>201339.723819662</v>
          </cell>
          <cell r="O991">
            <v>257862.01362984499</v>
          </cell>
          <cell r="P991">
            <v>155471.25874111001</v>
          </cell>
          <cell r="Q991">
            <v>184070.988477162</v>
          </cell>
        </row>
        <row r="992">
          <cell r="A992" t="str">
            <v>P83940</v>
          </cell>
          <cell r="B992" t="str">
            <v>sp|P83940|ELOC_MOUSE</v>
          </cell>
          <cell r="C992">
            <v>311521.65814881498</v>
          </cell>
          <cell r="D992">
            <v>226155.65711605901</v>
          </cell>
          <cell r="E992">
            <v>362977.827056496</v>
          </cell>
          <cell r="F992">
            <v>209635.58803101399</v>
          </cell>
          <cell r="G992">
            <v>142968.885035571</v>
          </cell>
          <cell r="H992">
            <v>195808.019546617</v>
          </cell>
          <cell r="I992">
            <v>284271.97877163999</v>
          </cell>
          <cell r="J992">
            <v>246489.34347367301</v>
          </cell>
          <cell r="K992">
            <v>321551.02820841997</v>
          </cell>
          <cell r="L992">
            <v>215329.48499172699</v>
          </cell>
          <cell r="M992">
            <v>264687.51055020199</v>
          </cell>
          <cell r="N992">
            <v>297229.63756848703</v>
          </cell>
          <cell r="O992">
            <v>171118.68795782499</v>
          </cell>
          <cell r="P992">
            <v>298717.43009193701</v>
          </cell>
          <cell r="Q992">
            <v>286742.13461947499</v>
          </cell>
        </row>
        <row r="993">
          <cell r="A993" t="str">
            <v>P84075</v>
          </cell>
          <cell r="B993" t="str">
            <v>sp|P84075|HPCA_MOUSE</v>
          </cell>
          <cell r="C993">
            <v>4432284.2192540001</v>
          </cell>
          <cell r="D993">
            <v>6739477.6668665102</v>
          </cell>
          <cell r="E993">
            <v>6019492.2205600403</v>
          </cell>
          <cell r="F993">
            <v>6210491.9719686797</v>
          </cell>
          <cell r="G993">
            <v>6460901.8976249499</v>
          </cell>
          <cell r="H993">
            <v>7196072.23571481</v>
          </cell>
          <cell r="I993">
            <v>6129950.8692896897</v>
          </cell>
          <cell r="J993">
            <v>6235652.8942628903</v>
          </cell>
          <cell r="K993">
            <v>5288372.7656107703</v>
          </cell>
          <cell r="L993">
            <v>6469385.7512448598</v>
          </cell>
          <cell r="M993">
            <v>8073326.1046201298</v>
          </cell>
          <cell r="N993">
            <v>6066745.5249865698</v>
          </cell>
          <cell r="O993">
            <v>6061094.0624253899</v>
          </cell>
          <cell r="P993">
            <v>6485099.8269985598</v>
          </cell>
          <cell r="Q993">
            <v>7001436.0353604201</v>
          </cell>
        </row>
        <row r="994">
          <cell r="A994" t="str">
            <v>P84078</v>
          </cell>
          <cell r="B994" t="str">
            <v>sp|P84078|ARF1_MOUSE</v>
          </cell>
          <cell r="C994">
            <v>791136.03254755097</v>
          </cell>
          <cell r="D994">
            <v>1756694.13751913</v>
          </cell>
          <cell r="E994">
            <v>1642650.3451425401</v>
          </cell>
          <cell r="F994">
            <v>1645792.0002518899</v>
          </cell>
          <cell r="G994">
            <v>1631345.89704957</v>
          </cell>
          <cell r="H994">
            <v>1680263.7947927699</v>
          </cell>
          <cell r="I994">
            <v>1539009.8054790499</v>
          </cell>
          <cell r="J994">
            <v>1805491.25102966</v>
          </cell>
          <cell r="K994">
            <v>1622639.24932144</v>
          </cell>
          <cell r="L994">
            <v>1543101.89751694</v>
          </cell>
          <cell r="M994">
            <v>1245211.8280774101</v>
          </cell>
          <cell r="N994">
            <v>1713544.77627854</v>
          </cell>
          <cell r="O994">
            <v>1606382.0507082399</v>
          </cell>
          <cell r="P994">
            <v>1403420.9496146699</v>
          </cell>
          <cell r="Q994">
            <v>1121005.29611516</v>
          </cell>
        </row>
        <row r="995">
          <cell r="A995" t="str">
            <v>P84084</v>
          </cell>
          <cell r="B995" t="str">
            <v>sp|P84084|ARF5_MOUSE</v>
          </cell>
          <cell r="C995">
            <v>731131.22687692603</v>
          </cell>
          <cell r="D995">
            <v>1262758.04695869</v>
          </cell>
          <cell r="E995">
            <v>1054526.85239005</v>
          </cell>
          <cell r="F995">
            <v>1016760.33116009</v>
          </cell>
          <cell r="G995">
            <v>1103727.9526955001</v>
          </cell>
          <cell r="H995">
            <v>1171594.71579773</v>
          </cell>
          <cell r="I995">
            <v>966228.88852852106</v>
          </cell>
          <cell r="J995">
            <v>1130209.7153942699</v>
          </cell>
          <cell r="K995">
            <v>926862.27817353001</v>
          </cell>
          <cell r="L995">
            <v>1033301.42675567</v>
          </cell>
          <cell r="M995">
            <v>1028516.72439708</v>
          </cell>
          <cell r="N995">
            <v>1076080.43272146</v>
          </cell>
          <cell r="O995">
            <v>1054506.98797926</v>
          </cell>
          <cell r="P995">
            <v>981825.99057436304</v>
          </cell>
          <cell r="Q995">
            <v>861676.966145774</v>
          </cell>
        </row>
        <row r="996">
          <cell r="A996" t="str">
            <v>P84086</v>
          </cell>
          <cell r="B996" t="str">
            <v>sp|P84086|CPLX2_MOUSE</v>
          </cell>
          <cell r="C996">
            <v>246741.21750862899</v>
          </cell>
          <cell r="D996">
            <v>186502.70876553599</v>
          </cell>
          <cell r="E996">
            <v>314126.479247173</v>
          </cell>
          <cell r="F996">
            <v>229265.816388887</v>
          </cell>
          <cell r="G996">
            <v>259404.95375703301</v>
          </cell>
          <cell r="H996">
            <v>134440.915514755</v>
          </cell>
          <cell r="I996">
            <v>440671.55910277501</v>
          </cell>
          <cell r="J996">
            <v>225680.58180860899</v>
          </cell>
          <cell r="K996">
            <v>477565.10145829001</v>
          </cell>
          <cell r="L996">
            <v>128805.32919389301</v>
          </cell>
          <cell r="M996">
            <v>133072.17855664299</v>
          </cell>
          <cell r="N996">
            <v>336250.84534970199</v>
          </cell>
          <cell r="O996">
            <v>254033.26231674899</v>
          </cell>
          <cell r="P996">
            <v>165926.183024923</v>
          </cell>
          <cell r="Q996">
            <v>178734.93488278499</v>
          </cell>
        </row>
        <row r="997">
          <cell r="A997" t="str">
            <v>P84089</v>
          </cell>
          <cell r="B997" t="str">
            <v>sp|P84089|ERH_MOUSE</v>
          </cell>
          <cell r="C997">
            <v>3203.7297269034598</v>
          </cell>
          <cell r="D997">
            <v>13498.374325336599</v>
          </cell>
          <cell r="E997">
            <v>35390.763764442898</v>
          </cell>
          <cell r="F997">
            <v>35927.743261366697</v>
          </cell>
          <cell r="G997">
            <v>32692.240562016501</v>
          </cell>
          <cell r="H997">
            <v>3784.2386391475402</v>
          </cell>
          <cell r="I997">
            <v>1721.1686212305799</v>
          </cell>
          <cell r="J997">
            <v>32558.2951068931</v>
          </cell>
          <cell r="K997">
            <v>22168.5855509375</v>
          </cell>
          <cell r="L997">
            <v>10169.086671073799</v>
          </cell>
          <cell r="M997">
            <v>8072.3289057093298</v>
          </cell>
          <cell r="N997">
            <v>5031.2384350028997</v>
          </cell>
          <cell r="O997">
            <v>23694.726014666201</v>
          </cell>
          <cell r="P997">
            <v>29588.477340575198</v>
          </cell>
          <cell r="Q997">
            <v>31392.871224061098</v>
          </cell>
        </row>
        <row r="998">
          <cell r="A998" t="str">
            <v>P84091</v>
          </cell>
          <cell r="B998" t="str">
            <v>sp|P84091|AP2M1_MOUSE</v>
          </cell>
          <cell r="C998">
            <v>8792069.8062479906</v>
          </cell>
          <cell r="D998">
            <v>7267972.0565922204</v>
          </cell>
          <cell r="E998">
            <v>8124591.7881700201</v>
          </cell>
          <cell r="F998">
            <v>8793873.4169488307</v>
          </cell>
          <cell r="G998">
            <v>8344493.3964299699</v>
          </cell>
          <cell r="H998">
            <v>9429140.6732862405</v>
          </cell>
          <cell r="I998">
            <v>9279648.5727132894</v>
          </cell>
          <cell r="J998">
            <v>8438364.6227653697</v>
          </cell>
          <cell r="K998">
            <v>9093154.1816679109</v>
          </cell>
          <cell r="L998">
            <v>8525564.8661124501</v>
          </cell>
          <cell r="M998">
            <v>8566583.1420823801</v>
          </cell>
          <cell r="N998">
            <v>7805770.8741669999</v>
          </cell>
          <cell r="O998">
            <v>7900574.4061615998</v>
          </cell>
          <cell r="P998">
            <v>9157522.4384476896</v>
          </cell>
          <cell r="Q998">
            <v>9476398.0598950796</v>
          </cell>
        </row>
        <row r="999">
          <cell r="A999" t="str">
            <v>P84096</v>
          </cell>
          <cell r="B999" t="str">
            <v>sp|P84096|RHOG_MOUSE</v>
          </cell>
          <cell r="C999">
            <v>121718.225016832</v>
          </cell>
          <cell r="D999">
            <v>280618.851978853</v>
          </cell>
          <cell r="E999">
            <v>247240.899527167</v>
          </cell>
          <cell r="F999">
            <v>289361.30331833399</v>
          </cell>
          <cell r="G999">
            <v>286965.17335259699</v>
          </cell>
          <cell r="H999">
            <v>259476.127897914</v>
          </cell>
          <cell r="I999">
            <v>273807.40804231301</v>
          </cell>
          <cell r="J999">
            <v>290246.274162877</v>
          </cell>
          <cell r="K999">
            <v>266077.53008532402</v>
          </cell>
          <cell r="L999">
            <v>368394.87154815497</v>
          </cell>
          <cell r="M999">
            <v>274639.03369851602</v>
          </cell>
          <cell r="N999">
            <v>273838.38205815398</v>
          </cell>
          <cell r="O999">
            <v>238827.613732264</v>
          </cell>
          <cell r="P999">
            <v>254814.31168589299</v>
          </cell>
          <cell r="Q999">
            <v>254261.759114783</v>
          </cell>
        </row>
        <row r="1000">
          <cell r="A1000" t="str">
            <v>P84099</v>
          </cell>
          <cell r="B1000" t="str">
            <v>sp|P84099|RL19_MOUSE</v>
          </cell>
          <cell r="C1000">
            <v>2239154.6234327201</v>
          </cell>
          <cell r="D1000">
            <v>1056005.9120726599</v>
          </cell>
          <cell r="E1000">
            <v>1578499.49740598</v>
          </cell>
          <cell r="F1000">
            <v>1397103.8753376999</v>
          </cell>
          <cell r="G1000">
            <v>1535265.71728758</v>
          </cell>
          <cell r="H1000">
            <v>1473758.2284736701</v>
          </cell>
          <cell r="I1000">
            <v>1821151.7359069099</v>
          </cell>
          <cell r="J1000">
            <v>1585963.98571166</v>
          </cell>
          <cell r="K1000">
            <v>1297457.4155818401</v>
          </cell>
          <cell r="L1000">
            <v>1774853.4477148801</v>
          </cell>
          <cell r="M1000">
            <v>1710166.2842057699</v>
          </cell>
          <cell r="N1000">
            <v>2022191.28126014</v>
          </cell>
          <cell r="O1000">
            <v>1796863.1667938901</v>
          </cell>
          <cell r="P1000">
            <v>1862925.8144320301</v>
          </cell>
          <cell r="Q1000">
            <v>2030020.8063988499</v>
          </cell>
        </row>
        <row r="1001">
          <cell r="A1001" t="str">
            <v>P84104</v>
          </cell>
          <cell r="B1001" t="str">
            <v>sp|P84104|SRSF3_MOUSE</v>
          </cell>
          <cell r="C1001">
            <v>296190.78701248497</v>
          </cell>
          <cell r="D1001">
            <v>432238.27861314802</v>
          </cell>
          <cell r="E1001">
            <v>382623.78331241902</v>
          </cell>
          <cell r="F1001">
            <v>436196.35020229197</v>
          </cell>
          <cell r="G1001">
            <v>351044.056141273</v>
          </cell>
          <cell r="H1001">
            <v>456622.90943726199</v>
          </cell>
          <cell r="I1001">
            <v>440161.06354957097</v>
          </cell>
          <cell r="J1001">
            <v>465037.45345723402</v>
          </cell>
          <cell r="K1001">
            <v>470436.225944101</v>
          </cell>
          <cell r="L1001">
            <v>427511.303264494</v>
          </cell>
          <cell r="M1001">
            <v>378404.24761567201</v>
          </cell>
          <cell r="N1001">
            <v>397240.81417854899</v>
          </cell>
          <cell r="O1001">
            <v>437755.69521023601</v>
          </cell>
          <cell r="P1001">
            <v>447594.363901946</v>
          </cell>
          <cell r="Q1001">
            <v>353737.84042557498</v>
          </cell>
        </row>
        <row r="1002">
          <cell r="A1002" t="str">
            <v>P84244</v>
          </cell>
          <cell r="B1002" t="str">
            <v>sp|P84244|H33_MOUSE</v>
          </cell>
          <cell r="C1002">
            <v>4881297.7533310801</v>
          </cell>
          <cell r="D1002">
            <v>5903595.5967183597</v>
          </cell>
          <cell r="E1002">
            <v>3321990.3013052102</v>
          </cell>
          <cell r="F1002">
            <v>5995011.7722687703</v>
          </cell>
          <cell r="G1002">
            <v>7229519.5977229197</v>
          </cell>
          <cell r="H1002">
            <v>8416618.47502473</v>
          </cell>
          <cell r="I1002">
            <v>4727566.6070638197</v>
          </cell>
          <cell r="J1002">
            <v>6212336.8811388696</v>
          </cell>
          <cell r="K1002">
            <v>4277620.0853087297</v>
          </cell>
          <cell r="L1002">
            <v>7863389.30949922</v>
          </cell>
          <cell r="M1002">
            <v>8912683.9953823406</v>
          </cell>
          <cell r="N1002">
            <v>4890539.1439823704</v>
          </cell>
          <cell r="O1002">
            <v>8405320.2222639993</v>
          </cell>
          <cell r="P1002">
            <v>5167966.3215151597</v>
          </cell>
          <cell r="Q1002">
            <v>6573488.5144149698</v>
          </cell>
        </row>
        <row r="1003">
          <cell r="A1003" t="str">
            <v>P84309</v>
          </cell>
          <cell r="B1003" t="str">
            <v>sp|P84309|ADCY5_MOUSE</v>
          </cell>
          <cell r="C1003">
            <v>9712.8644869056607</v>
          </cell>
          <cell r="D1003">
            <v>18559.343370592</v>
          </cell>
          <cell r="E1003">
            <v>3868.1281078249299</v>
          </cell>
          <cell r="F1003">
            <v>30439.976763781098</v>
          </cell>
          <cell r="G1003">
            <v>9095.5116526758793</v>
          </cell>
          <cell r="H1003">
            <v>60438.214714362199</v>
          </cell>
          <cell r="I1003">
            <v>56324.820376864896</v>
          </cell>
          <cell r="J1003">
            <v>19345.1120838977</v>
          </cell>
          <cell r="K1003">
            <v>23570.513680255699</v>
          </cell>
          <cell r="L1003">
            <v>6880.2325519767201</v>
          </cell>
          <cell r="M1003">
            <v>17426.122165166202</v>
          </cell>
          <cell r="N1003">
            <v>44307.4955048599</v>
          </cell>
          <cell r="O1003">
            <v>17511.349993779899</v>
          </cell>
          <cell r="P1003">
            <v>38204.2470521793</v>
          </cell>
          <cell r="Q1003">
            <v>162939.98088427799</v>
          </cell>
        </row>
        <row r="1004">
          <cell r="A1004" t="str">
            <v>P85094</v>
          </cell>
          <cell r="B1004" t="str">
            <v>sp|P85094|ISC2A_MOUSE</v>
          </cell>
          <cell r="C1004">
            <v>143713.591919003</v>
          </cell>
          <cell r="D1004">
            <v>16414.774220354298</v>
          </cell>
          <cell r="E1004">
            <v>112439.34142271199</v>
          </cell>
          <cell r="F1004">
            <v>86375.712810693905</v>
          </cell>
          <cell r="G1004">
            <v>31989.747748332498</v>
          </cell>
          <cell r="H1004">
            <v>30864.127282898498</v>
          </cell>
          <cell r="I1004">
            <v>84589.918088447695</v>
          </cell>
          <cell r="J1004">
            <v>30557.954625303999</v>
          </cell>
          <cell r="K1004">
            <v>100635.229917327</v>
          </cell>
          <cell r="L1004">
            <v>137803.67856161</v>
          </cell>
          <cell r="M1004">
            <v>5565.3531644816803</v>
          </cell>
          <cell r="N1004">
            <v>164376.123520019</v>
          </cell>
          <cell r="O1004">
            <v>49171.908239811601</v>
          </cell>
          <cell r="P1004">
            <v>117036.42920344201</v>
          </cell>
          <cell r="Q1004">
            <v>46630.0256888367</v>
          </cell>
        </row>
        <row r="1005">
          <cell r="A1005" t="str">
            <v>P97300</v>
          </cell>
          <cell r="B1005" t="str">
            <v>sp|P97300|NPTN_MOUSE</v>
          </cell>
          <cell r="C1005">
            <v>5282002.3573438898</v>
          </cell>
          <cell r="D1005">
            <v>4443524.1200879803</v>
          </cell>
          <cell r="E1005">
            <v>4937185.1850583702</v>
          </cell>
          <cell r="F1005">
            <v>5112105.7923467904</v>
          </cell>
          <cell r="G1005">
            <v>4990821.6362241702</v>
          </cell>
          <cell r="H1005">
            <v>5459587.8571659802</v>
          </cell>
          <cell r="I1005">
            <v>5483297.7267798502</v>
          </cell>
          <cell r="J1005">
            <v>5323884.3402699502</v>
          </cell>
          <cell r="K1005">
            <v>5280789.4086540202</v>
          </cell>
          <cell r="L1005">
            <v>5729769.2164958203</v>
          </cell>
          <cell r="M1005">
            <v>5003507.83288645</v>
          </cell>
          <cell r="N1005">
            <v>5305608.3280149</v>
          </cell>
          <cell r="O1005">
            <v>5620567.71226699</v>
          </cell>
          <cell r="P1005">
            <v>5220311.4228557404</v>
          </cell>
          <cell r="Q1005">
            <v>5224512.04157802</v>
          </cell>
        </row>
        <row r="1006">
          <cell r="A1006" t="str">
            <v>P97315</v>
          </cell>
          <cell r="B1006" t="str">
            <v>sp|P97315|CSRP1_MOUSE</v>
          </cell>
          <cell r="C1006">
            <v>484397.821674456</v>
          </cell>
          <cell r="D1006">
            <v>476052.41364692</v>
          </cell>
          <cell r="E1006">
            <v>668593.53541829705</v>
          </cell>
          <cell r="F1006">
            <v>499245.286207597</v>
          </cell>
          <cell r="G1006">
            <v>381256.63302749698</v>
          </cell>
          <cell r="H1006">
            <v>445562.91105112399</v>
          </cell>
          <cell r="I1006">
            <v>526652.65270648501</v>
          </cell>
          <cell r="J1006">
            <v>560488.76587767096</v>
          </cell>
          <cell r="K1006">
            <v>602361.18258835701</v>
          </cell>
          <cell r="L1006">
            <v>484873.69892741903</v>
          </cell>
          <cell r="M1006">
            <v>487287.21190785599</v>
          </cell>
          <cell r="N1006">
            <v>727820.810781223</v>
          </cell>
          <cell r="O1006">
            <v>417775.21409927798</v>
          </cell>
          <cell r="P1006">
            <v>563209.06158487697</v>
          </cell>
          <cell r="Q1006">
            <v>395142.56521249801</v>
          </cell>
        </row>
        <row r="1007">
          <cell r="A1007" t="str">
            <v>P97318</v>
          </cell>
          <cell r="B1007" t="str">
            <v>sp|P97318|DAB1_MOUSE</v>
          </cell>
          <cell r="C1007">
            <v>49921.022359729701</v>
          </cell>
          <cell r="D1007">
            <v>98725.464682096193</v>
          </cell>
          <cell r="E1007">
            <v>121621.84326428</v>
          </cell>
          <cell r="F1007">
            <v>114430.910167116</v>
          </cell>
          <cell r="G1007">
            <v>49777.8288694531</v>
          </cell>
          <cell r="H1007">
            <v>45529.106766481797</v>
          </cell>
          <cell r="I1007">
            <v>84763.326722917394</v>
          </cell>
          <cell r="J1007">
            <v>82603.371075361996</v>
          </cell>
          <cell r="K1007">
            <v>111783.660188283</v>
          </cell>
          <cell r="L1007">
            <v>151215.47879843801</v>
          </cell>
          <cell r="M1007">
            <v>122950.709920985</v>
          </cell>
          <cell r="N1007">
            <v>28158.587567088001</v>
          </cell>
          <cell r="O1007">
            <v>163653.078521688</v>
          </cell>
          <cell r="P1007">
            <v>129683.985563842</v>
          </cell>
          <cell r="Q1007">
            <v>123691.01119854199</v>
          </cell>
        </row>
        <row r="1008">
          <cell r="A1008" t="str">
            <v>P97333</v>
          </cell>
          <cell r="B1008" t="str">
            <v>sp|P97333|NRP1_MOUSE</v>
          </cell>
          <cell r="C1008">
            <v>3679.8738760996498</v>
          </cell>
          <cell r="D1008">
            <v>15075.784235733399</v>
          </cell>
          <cell r="E1008">
            <v>18021.117635101498</v>
          </cell>
          <cell r="F1008">
            <v>15386.7091158369</v>
          </cell>
          <cell r="G1008">
            <v>19475.669274787098</v>
          </cell>
          <cell r="H1008">
            <v>5220.7674546803501</v>
          </cell>
          <cell r="I1008">
            <v>23468.791981114799</v>
          </cell>
          <cell r="J1008">
            <v>9150.4740812381406</v>
          </cell>
          <cell r="K1008">
            <v>24705.108267399399</v>
          </cell>
          <cell r="L1008">
            <v>11543.648202222999</v>
          </cell>
          <cell r="M1008">
            <v>4178.3833296832699</v>
          </cell>
          <cell r="N1008">
            <v>23813.2105593624</v>
          </cell>
          <cell r="O1008">
            <v>14255.6792707935</v>
          </cell>
          <cell r="P1008">
            <v>16525.822394644001</v>
          </cell>
          <cell r="Q1008">
            <v>11408.417109767899</v>
          </cell>
        </row>
        <row r="1009">
          <cell r="A1009" t="str">
            <v>P97351</v>
          </cell>
          <cell r="B1009" t="str">
            <v>sp|P97351|RS3A_MOUSE</v>
          </cell>
          <cell r="C1009">
            <v>756942.44991508301</v>
          </cell>
          <cell r="D1009">
            <v>754992.09660866798</v>
          </cell>
          <cell r="E1009">
            <v>788163.48233419796</v>
          </cell>
          <cell r="F1009">
            <v>841526.64550129895</v>
          </cell>
          <cell r="G1009">
            <v>920289.14709073002</v>
          </cell>
          <cell r="H1009">
            <v>848163.66049241496</v>
          </cell>
          <cell r="I1009">
            <v>813162.19672975002</v>
          </cell>
          <cell r="J1009">
            <v>773239.10099208099</v>
          </cell>
          <cell r="K1009">
            <v>710380.15176124999</v>
          </cell>
          <cell r="L1009">
            <v>767136.88395845098</v>
          </cell>
          <cell r="M1009">
            <v>779170.20478924306</v>
          </cell>
          <cell r="N1009">
            <v>874472.634944955</v>
          </cell>
          <cell r="O1009">
            <v>768429.95082112297</v>
          </cell>
          <cell r="P1009">
            <v>909748.802567326</v>
          </cell>
          <cell r="Q1009">
            <v>907562.87460255402</v>
          </cell>
        </row>
        <row r="1010">
          <cell r="A1010" t="str">
            <v>P97355</v>
          </cell>
          <cell r="B1010" t="str">
            <v>sp|P97355|SPSY_MOUSE</v>
          </cell>
          <cell r="C1010">
            <v>99988.183569780304</v>
          </cell>
          <cell r="D1010">
            <v>28955.563188067401</v>
          </cell>
          <cell r="E1010">
            <v>133543.544122616</v>
          </cell>
          <cell r="F1010">
            <v>157067.37027557599</v>
          </cell>
          <cell r="G1010">
            <v>31623.9609205298</v>
          </cell>
          <cell r="H1010">
            <v>12624.3474469994</v>
          </cell>
          <cell r="I1010">
            <v>11246.276042466499</v>
          </cell>
          <cell r="J1010">
            <v>152341.00518068299</v>
          </cell>
          <cell r="K1010">
            <v>112969.997298239</v>
          </cell>
          <cell r="L1010">
            <v>181505.078046871</v>
          </cell>
          <cell r="M1010">
            <v>165992.29459919001</v>
          </cell>
          <cell r="N1010">
            <v>15860.204626807399</v>
          </cell>
          <cell r="O1010">
            <v>16047.7301815142</v>
          </cell>
          <cell r="P1010">
            <v>14420.682299215599</v>
          </cell>
          <cell r="Q1010">
            <v>11611.7639352239</v>
          </cell>
        </row>
        <row r="1011">
          <cell r="A1011" t="str">
            <v>P97370</v>
          </cell>
          <cell r="B1011" t="str">
            <v>sp|P97370|AT1B3_MOUSE</v>
          </cell>
          <cell r="C1011">
            <v>454242.00671316299</v>
          </cell>
          <cell r="D1011">
            <v>446940.962280826</v>
          </cell>
          <cell r="E1011">
            <v>434263.61470143503</v>
          </cell>
          <cell r="F1011">
            <v>531977.34991057997</v>
          </cell>
          <cell r="G1011">
            <v>504427.46284194401</v>
          </cell>
          <cell r="H1011">
            <v>462787.32507951901</v>
          </cell>
          <cell r="I1011">
            <v>538785.65830738004</v>
          </cell>
          <cell r="J1011">
            <v>580835.95804272895</v>
          </cell>
          <cell r="K1011">
            <v>513173.95761462301</v>
          </cell>
          <cell r="L1011">
            <v>440439.17879393301</v>
          </cell>
          <cell r="M1011">
            <v>556148.98255880899</v>
          </cell>
          <cell r="N1011">
            <v>602349.32199532399</v>
          </cell>
          <cell r="O1011">
            <v>524473.33118206705</v>
          </cell>
          <cell r="P1011">
            <v>503304.76003672899</v>
          </cell>
          <cell r="Q1011">
            <v>477654.883680625</v>
          </cell>
        </row>
        <row r="1012">
          <cell r="A1012" t="str">
            <v>P97371</v>
          </cell>
          <cell r="B1012" t="str">
            <v>sp|P97371|PSME1_MOUSE</v>
          </cell>
          <cell r="C1012">
            <v>61969.298727200301</v>
          </cell>
          <cell r="D1012">
            <v>61215.104156289897</v>
          </cell>
          <cell r="E1012">
            <v>94849.761269074996</v>
          </cell>
          <cell r="F1012">
            <v>41359.886510158802</v>
          </cell>
          <cell r="G1012">
            <v>33768.989142750601</v>
          </cell>
          <cell r="H1012">
            <v>83726.943631098693</v>
          </cell>
          <cell r="I1012">
            <v>116902.402954362</v>
          </cell>
          <cell r="J1012">
            <v>94986.896717982905</v>
          </cell>
          <cell r="K1012">
            <v>102778.741638102</v>
          </cell>
          <cell r="L1012">
            <v>58810.895486943002</v>
          </cell>
          <cell r="M1012">
            <v>63503.100207041403</v>
          </cell>
          <cell r="N1012">
            <v>113482.08121474501</v>
          </cell>
          <cell r="O1012">
            <v>80427.989992946197</v>
          </cell>
          <cell r="P1012">
            <v>94659.903450571699</v>
          </cell>
          <cell r="Q1012">
            <v>78309.098994331202</v>
          </cell>
        </row>
        <row r="1013">
          <cell r="A1013" t="str">
            <v>P97379</v>
          </cell>
          <cell r="B1013" t="str">
            <v>sp|P97379|G3BP2_MOUSE</v>
          </cell>
          <cell r="C1013">
            <v>336123.18642311502</v>
          </cell>
          <cell r="D1013">
            <v>430230.245300996</v>
          </cell>
          <cell r="E1013">
            <v>214327.74072735399</v>
          </cell>
          <cell r="F1013">
            <v>324549.14950038597</v>
          </cell>
          <cell r="G1013">
            <v>504143.22336533002</v>
          </cell>
          <cell r="H1013">
            <v>380834.18800774799</v>
          </cell>
          <cell r="I1013">
            <v>281097.74714815198</v>
          </cell>
          <cell r="J1013">
            <v>378742.38956339698</v>
          </cell>
          <cell r="K1013">
            <v>259894.110401096</v>
          </cell>
          <cell r="L1013">
            <v>524781.91546503699</v>
          </cell>
          <cell r="M1013">
            <v>461014.26138928899</v>
          </cell>
          <cell r="N1013">
            <v>350970.378932947</v>
          </cell>
          <cell r="O1013">
            <v>521666.67670454498</v>
          </cell>
          <cell r="P1013">
            <v>464560.30786333198</v>
          </cell>
          <cell r="Q1013">
            <v>335515.88945331401</v>
          </cell>
        </row>
        <row r="1014">
          <cell r="A1014" t="str">
            <v>P97384</v>
          </cell>
          <cell r="B1014" t="str">
            <v>sp|P97384|ANX11_MOUSE</v>
          </cell>
          <cell r="C1014">
            <v>77644.682400454098</v>
          </cell>
          <cell r="D1014">
            <v>103752.933429324</v>
          </cell>
          <cell r="E1014">
            <v>97118.367810588403</v>
          </cell>
          <cell r="F1014">
            <v>83282.619497463296</v>
          </cell>
          <cell r="G1014">
            <v>74700.4278917255</v>
          </cell>
          <cell r="H1014">
            <v>89933.985793314903</v>
          </cell>
          <cell r="I1014">
            <v>128994.72825016901</v>
          </cell>
          <cell r="J1014">
            <v>106785.640596586</v>
          </cell>
          <cell r="K1014">
            <v>113183.356858935</v>
          </cell>
          <cell r="L1014">
            <v>110647.58003655401</v>
          </cell>
          <cell r="M1014">
            <v>103823.82235662</v>
          </cell>
          <cell r="N1014">
            <v>117950.628197454</v>
          </cell>
          <cell r="O1014">
            <v>110924.781233477</v>
          </cell>
          <cell r="P1014">
            <v>116267.058272517</v>
          </cell>
          <cell r="Q1014">
            <v>135014.79531313799</v>
          </cell>
        </row>
        <row r="1015">
          <cell r="A1015" t="str">
            <v>P97390</v>
          </cell>
          <cell r="B1015" t="str">
            <v>sp|P97390|VPS45_MOUSE</v>
          </cell>
          <cell r="C1015">
            <v>444630.41270127101</v>
          </cell>
          <cell r="D1015">
            <v>343934.65276363201</v>
          </cell>
          <cell r="E1015">
            <v>226098.70962156</v>
          </cell>
          <cell r="F1015">
            <v>173756.36234989701</v>
          </cell>
          <cell r="G1015">
            <v>471384.01777631301</v>
          </cell>
          <cell r="H1015">
            <v>280640.16145258298</v>
          </cell>
          <cell r="I1015">
            <v>215271.08063248501</v>
          </cell>
          <cell r="J1015">
            <v>464757.14871992503</v>
          </cell>
          <cell r="K1015">
            <v>149663.92279219601</v>
          </cell>
          <cell r="L1015">
            <v>267392.07921450498</v>
          </cell>
          <cell r="M1015">
            <v>303900.49270437798</v>
          </cell>
          <cell r="N1015">
            <v>397195.670772098</v>
          </cell>
          <cell r="O1015">
            <v>490799.09542318602</v>
          </cell>
          <cell r="P1015">
            <v>287907.93086302502</v>
          </cell>
          <cell r="Q1015">
            <v>370297.41381622897</v>
          </cell>
        </row>
        <row r="1016">
          <cell r="A1016" t="str">
            <v>P97393</v>
          </cell>
          <cell r="B1016" t="str">
            <v>sp|P97393|RHG05_MOUSE</v>
          </cell>
          <cell r="C1016">
            <v>30161.483850287201</v>
          </cell>
          <cell r="D1016">
            <v>24855.156008231399</v>
          </cell>
          <cell r="E1016">
            <v>22015.8528893939</v>
          </cell>
          <cell r="F1016">
            <v>13907.686780784499</v>
          </cell>
          <cell r="G1016">
            <v>84293.571743111606</v>
          </cell>
          <cell r="H1016">
            <v>33898.337566864102</v>
          </cell>
          <cell r="I1016">
            <v>21747.893106796499</v>
          </cell>
          <cell r="J1016">
            <v>21905.419674977002</v>
          </cell>
          <cell r="K1016">
            <v>21699.666475987699</v>
          </cell>
          <cell r="L1016">
            <v>7117.66814115951</v>
          </cell>
          <cell r="M1016">
            <v>40489.488705874399</v>
          </cell>
          <cell r="N1016">
            <v>16893.5994281319</v>
          </cell>
          <cell r="O1016">
            <v>146193.70912322801</v>
          </cell>
          <cell r="P1016">
            <v>33184.344289417197</v>
          </cell>
          <cell r="Q1016">
            <v>24754.116340057401</v>
          </cell>
        </row>
        <row r="1017">
          <cell r="A1017" t="str">
            <v>P97427</v>
          </cell>
          <cell r="B1017" t="str">
            <v>sp|P97427|DPYL1_MOUSE</v>
          </cell>
          <cell r="C1017">
            <v>8090217.9130905904</v>
          </cell>
          <cell r="D1017">
            <v>6518376.4991073199</v>
          </cell>
          <cell r="E1017">
            <v>6704733.0900492901</v>
          </cell>
          <cell r="F1017">
            <v>7035044.4362040097</v>
          </cell>
          <cell r="G1017">
            <v>7162250.9090585401</v>
          </cell>
          <cell r="H1017">
            <v>7918901.2885437096</v>
          </cell>
          <cell r="I1017">
            <v>7454156.3220533896</v>
          </cell>
          <cell r="J1017">
            <v>7828506.17598614</v>
          </cell>
          <cell r="K1017">
            <v>7614798.1399325998</v>
          </cell>
          <cell r="L1017">
            <v>7558475.3145825099</v>
          </cell>
          <cell r="M1017">
            <v>6804749.8737381399</v>
          </cell>
          <cell r="N1017">
            <v>7216499.9240677301</v>
          </cell>
          <cell r="O1017">
            <v>8118251.9701105496</v>
          </cell>
          <cell r="P1017">
            <v>7306473.0733151203</v>
          </cell>
          <cell r="Q1017">
            <v>8368663.7637394499</v>
          </cell>
        </row>
        <row r="1018">
          <cell r="A1018" t="str">
            <v>P97441</v>
          </cell>
          <cell r="B1018" t="str">
            <v>sp|P97441|ZNT3_MOUSE</v>
          </cell>
          <cell r="C1018">
            <v>207989.49624516701</v>
          </cell>
          <cell r="D1018">
            <v>297981.89144339802</v>
          </cell>
          <cell r="E1018">
            <v>288387.479516508</v>
          </cell>
          <cell r="F1018">
            <v>281190.58197974903</v>
          </cell>
          <cell r="G1018">
            <v>273356.46221499698</v>
          </cell>
          <cell r="H1018">
            <v>231622.93707610801</v>
          </cell>
          <cell r="I1018">
            <v>112978.90212501099</v>
          </cell>
          <cell r="J1018">
            <v>277267.539722441</v>
          </cell>
          <cell r="K1018">
            <v>124558.745340825</v>
          </cell>
          <cell r="L1018">
            <v>278179.18752743298</v>
          </cell>
          <cell r="M1018">
            <v>278727.94919137401</v>
          </cell>
          <cell r="N1018">
            <v>77958.457871783306</v>
          </cell>
          <cell r="O1018">
            <v>324623.515680702</v>
          </cell>
          <cell r="P1018">
            <v>298514.32553997199</v>
          </cell>
          <cell r="Q1018">
            <v>144823.58132431499</v>
          </cell>
        </row>
        <row r="1019">
          <cell r="A1019" t="str">
            <v>P97445</v>
          </cell>
          <cell r="B1019" t="str">
            <v>sp|P97445|CAC1A_MOUSE</v>
          </cell>
          <cell r="C1019">
            <v>106593.190546711</v>
          </cell>
          <cell r="D1019">
            <v>128252.50357031501</v>
          </cell>
          <cell r="E1019">
            <v>106795.574104538</v>
          </cell>
          <cell r="F1019">
            <v>115606.999369211</v>
          </cell>
          <cell r="G1019">
            <v>117422.749827432</v>
          </cell>
          <cell r="H1019">
            <v>39639.733598895102</v>
          </cell>
          <cell r="I1019">
            <v>99558.995813000904</v>
          </cell>
          <cell r="J1019">
            <v>138715.002065309</v>
          </cell>
          <cell r="K1019">
            <v>115582.74762739299</v>
          </cell>
          <cell r="L1019">
            <v>73948.607645955897</v>
          </cell>
          <cell r="M1019">
            <v>91960.626242437604</v>
          </cell>
          <cell r="N1019">
            <v>90792.275714436502</v>
          </cell>
          <cell r="O1019">
            <v>138793.761037766</v>
          </cell>
          <cell r="P1019">
            <v>61642.7225410682</v>
          </cell>
          <cell r="Q1019">
            <v>137017.62555911599</v>
          </cell>
        </row>
        <row r="1020">
          <cell r="A1020" t="str">
            <v>P97447</v>
          </cell>
          <cell r="B1020" t="str">
            <v>sp|P97447|FHL1_MOUSE</v>
          </cell>
          <cell r="C1020">
            <v>161521.46760133599</v>
          </cell>
          <cell r="D1020">
            <v>203969.49136965501</v>
          </cell>
          <cell r="E1020">
            <v>313125.83363804303</v>
          </cell>
          <cell r="F1020">
            <v>263425.29349446797</v>
          </cell>
          <cell r="G1020">
            <v>264427.04696478503</v>
          </cell>
          <cell r="H1020">
            <v>252802.022718163</v>
          </cell>
          <cell r="I1020">
            <v>294981.21039744699</v>
          </cell>
          <cell r="J1020">
            <v>284902.76962393499</v>
          </cell>
          <cell r="K1020">
            <v>275362.36705820297</v>
          </cell>
          <cell r="L1020">
            <v>205133.67783301201</v>
          </cell>
          <cell r="M1020">
            <v>151255.62748345401</v>
          </cell>
          <cell r="N1020">
            <v>166111.068326209</v>
          </cell>
          <cell r="O1020">
            <v>233168.16162305401</v>
          </cell>
          <cell r="P1020">
            <v>249138.42811440301</v>
          </cell>
          <cell r="Q1020">
            <v>192694.224888533</v>
          </cell>
        </row>
        <row r="1021">
          <cell r="A1021" t="str">
            <v>P97449</v>
          </cell>
          <cell r="B1021" t="str">
            <v>sp|P97449|AMPN_MOUSE</v>
          </cell>
          <cell r="C1021">
            <v>21516.859670691199</v>
          </cell>
          <cell r="D1021">
            <v>17422.198201425599</v>
          </cell>
          <cell r="E1021">
            <v>2850.4791758476499</v>
          </cell>
          <cell r="F1021">
            <v>15405.6353007901</v>
          </cell>
          <cell r="G1021">
            <v>24501.483335745401</v>
          </cell>
          <cell r="H1021">
            <v>21664.1517634417</v>
          </cell>
          <cell r="I1021">
            <v>24816.446831209101</v>
          </cell>
          <cell r="J1021">
            <v>30339.839288838499</v>
          </cell>
          <cell r="K1021">
            <v>20984.201181056898</v>
          </cell>
          <cell r="L1021">
            <v>5157.8039155906199</v>
          </cell>
          <cell r="M1021">
            <v>6379.1842352192498</v>
          </cell>
          <cell r="N1021">
            <v>31904.999734172899</v>
          </cell>
          <cell r="O1021">
            <v>22481.769368606601</v>
          </cell>
          <cell r="P1021">
            <v>16946.934442690301</v>
          </cell>
          <cell r="Q1021">
            <v>35826.356532701502</v>
          </cell>
        </row>
        <row r="1022">
          <cell r="A1022" t="str">
            <v>P97450</v>
          </cell>
          <cell r="B1022" t="str">
            <v>sp|P97450|ATP5J_MOUSE</v>
          </cell>
          <cell r="C1022">
            <v>585997.26361139806</v>
          </cell>
          <cell r="D1022">
            <v>1025498.3876994801</v>
          </cell>
          <cell r="E1022">
            <v>1188814.94538462</v>
          </cell>
          <cell r="F1022">
            <v>1075316.0047327101</v>
          </cell>
          <cell r="G1022">
            <v>977923.916851633</v>
          </cell>
          <cell r="H1022">
            <v>1074221.7162272199</v>
          </cell>
          <cell r="I1022">
            <v>966415.23515087203</v>
          </cell>
          <cell r="J1022">
            <v>1065768.7994332099</v>
          </cell>
          <cell r="K1022">
            <v>975872.77122034202</v>
          </cell>
          <cell r="L1022">
            <v>1044425.09696748</v>
          </cell>
          <cell r="M1022">
            <v>1269290.4659929201</v>
          </cell>
          <cell r="N1022">
            <v>941630.37511186104</v>
          </cell>
          <cell r="O1022">
            <v>850156.65742483502</v>
          </cell>
          <cell r="P1022">
            <v>822544.05674333102</v>
          </cell>
          <cell r="Q1022">
            <v>839438.950878195</v>
          </cell>
        </row>
        <row r="1023">
          <cell r="A1023" t="str">
            <v>P97461</v>
          </cell>
          <cell r="B1023" t="str">
            <v>sp|P97461|RS5_MOUSE</v>
          </cell>
          <cell r="C1023">
            <v>321745.78007034899</v>
          </cell>
          <cell r="D1023">
            <v>188803.11281079601</v>
          </cell>
          <cell r="E1023">
            <v>223961.69838321599</v>
          </cell>
          <cell r="F1023">
            <v>237629.45837457199</v>
          </cell>
          <cell r="G1023">
            <v>286800.00811629201</v>
          </cell>
          <cell r="H1023">
            <v>307445.01614968199</v>
          </cell>
          <cell r="I1023">
            <v>297469.52485155198</v>
          </cell>
          <cell r="J1023">
            <v>182665.39698663299</v>
          </cell>
          <cell r="K1023">
            <v>245783.89600424201</v>
          </cell>
          <cell r="L1023">
            <v>150287.243995975</v>
          </cell>
          <cell r="M1023">
            <v>208756.157834846</v>
          </cell>
          <cell r="N1023">
            <v>207760.497604909</v>
          </cell>
          <cell r="O1023">
            <v>302775.09139658202</v>
          </cell>
          <cell r="P1023">
            <v>238548.78539607499</v>
          </cell>
          <cell r="Q1023">
            <v>253703.574347057</v>
          </cell>
        </row>
        <row r="1024">
          <cell r="A1024" t="str">
            <v>P97467</v>
          </cell>
          <cell r="B1024" t="str">
            <v>sp|P97467|AMD_MOUSE</v>
          </cell>
          <cell r="C1024">
            <v>78578.010280515198</v>
          </cell>
          <cell r="D1024">
            <v>57153.592342955002</v>
          </cell>
          <cell r="E1024">
            <v>23179.210726343899</v>
          </cell>
          <cell r="F1024">
            <v>52521.990149722202</v>
          </cell>
          <cell r="G1024">
            <v>9163.9031005238194</v>
          </cell>
          <cell r="H1024">
            <v>16289.1826813228</v>
          </cell>
          <cell r="I1024">
            <v>19438.188373324701</v>
          </cell>
          <cell r="J1024">
            <v>3174.07134723026</v>
          </cell>
          <cell r="K1024">
            <v>13469.5942532672</v>
          </cell>
          <cell r="L1024">
            <v>11329.176334187599</v>
          </cell>
          <cell r="M1024">
            <v>5673.2243683401903</v>
          </cell>
          <cell r="N1024">
            <v>9980.6856958387107</v>
          </cell>
          <cell r="O1024">
            <v>60679.501878781099</v>
          </cell>
          <cell r="P1024">
            <v>34618.465833394599</v>
          </cell>
          <cell r="Q1024">
            <v>52222.688775708302</v>
          </cell>
        </row>
        <row r="1025">
          <cell r="A1025" t="str">
            <v>P97470</v>
          </cell>
          <cell r="B1025" t="str">
            <v>sp|P97470|PP4C_MOUSE</v>
          </cell>
          <cell r="C1025">
            <v>113804.92492382201</v>
          </cell>
          <cell r="D1025">
            <v>162759.62176202799</v>
          </cell>
          <cell r="E1025">
            <v>135013.62195419401</v>
          </cell>
          <cell r="F1025">
            <v>189734.637701895</v>
          </cell>
          <cell r="G1025">
            <v>146095.73752359199</v>
          </cell>
          <cell r="H1025">
            <v>137893.61404546601</v>
          </cell>
          <cell r="I1025">
            <v>146443.943843944</v>
          </cell>
          <cell r="J1025">
            <v>186272.179752027</v>
          </cell>
          <cell r="K1025">
            <v>115909.094319197</v>
          </cell>
          <cell r="L1025">
            <v>127912.89373250899</v>
          </cell>
          <cell r="M1025">
            <v>100567.58299326801</v>
          </cell>
          <cell r="N1025">
            <v>113594.05548162</v>
          </cell>
          <cell r="O1025">
            <v>197400.66846010301</v>
          </cell>
          <cell r="P1025">
            <v>124867.32488398701</v>
          </cell>
          <cell r="Q1025">
            <v>112571.157286977</v>
          </cell>
        </row>
        <row r="1026">
          <cell r="A1026" t="str">
            <v>P97473</v>
          </cell>
          <cell r="B1026" t="str">
            <v>sp|P97473|TRBP2_MOUSE</v>
          </cell>
          <cell r="C1026">
            <v>12386.007874205399</v>
          </cell>
          <cell r="D1026">
            <v>26173.5489982326</v>
          </cell>
          <cell r="E1026">
            <v>134646.54811447501</v>
          </cell>
          <cell r="F1026">
            <v>14410.0835445503</v>
          </cell>
          <cell r="G1026">
            <v>22664.495614551201</v>
          </cell>
          <cell r="H1026">
            <v>109130.668384819</v>
          </cell>
          <cell r="I1026">
            <v>10357.566694486801</v>
          </cell>
          <cell r="J1026">
            <v>154188.11479494901</v>
          </cell>
          <cell r="K1026">
            <v>112605.504751752</v>
          </cell>
          <cell r="L1026">
            <v>179354.80323170801</v>
          </cell>
          <cell r="M1026">
            <v>32415.9733215417</v>
          </cell>
          <cell r="N1026">
            <v>24978.944522252601</v>
          </cell>
          <cell r="O1026">
            <v>23512.605541119799</v>
          </cell>
          <cell r="P1026">
            <v>27018.296602745701</v>
          </cell>
          <cell r="Q1026">
            <v>154507.01058691801</v>
          </cell>
        </row>
        <row r="1027">
          <cell r="A1027" t="str">
            <v>P97490</v>
          </cell>
          <cell r="B1027" t="str">
            <v>sp|P97490|ADCY8_MOUSE</v>
          </cell>
          <cell r="C1027">
            <v>36135.766802721802</v>
          </cell>
          <cell r="D1027">
            <v>51676.732576274</v>
          </cell>
          <cell r="E1027">
            <v>29881.188274352899</v>
          </cell>
          <cell r="F1027">
            <v>36779.4182123383</v>
          </cell>
          <cell r="G1027">
            <v>14226.6707833857</v>
          </cell>
          <cell r="H1027">
            <v>35942.574203352196</v>
          </cell>
          <cell r="I1027">
            <v>29909.2511748789</v>
          </cell>
          <cell r="J1027">
            <v>1099.87240684064</v>
          </cell>
          <cell r="K1027">
            <v>25919.812286628701</v>
          </cell>
          <cell r="L1027">
            <v>50390.187313647701</v>
          </cell>
          <cell r="M1027">
            <v>39329.8706088709</v>
          </cell>
          <cell r="N1027">
            <v>36262.940326331802</v>
          </cell>
          <cell r="O1027">
            <v>45952.142153401001</v>
          </cell>
          <cell r="P1027">
            <v>36304.823119185698</v>
          </cell>
          <cell r="Q1027">
            <v>25436.657044674601</v>
          </cell>
        </row>
        <row r="1028">
          <cell r="A1028" t="str">
            <v>P97492</v>
          </cell>
          <cell r="B1028" t="str">
            <v>sp|P97492|RGS14_MOUSE</v>
          </cell>
          <cell r="C1028">
            <v>221213.992497648</v>
          </cell>
          <cell r="D1028">
            <v>63078.688740107202</v>
          </cell>
          <cell r="E1028">
            <v>215684.09327041401</v>
          </cell>
          <cell r="F1028">
            <v>197973.20325609899</v>
          </cell>
          <cell r="G1028">
            <v>166647.934436134</v>
          </cell>
          <cell r="H1028">
            <v>189783.98241834901</v>
          </cell>
          <cell r="I1028">
            <v>222753.94601917101</v>
          </cell>
          <cell r="J1028">
            <v>111325.634525373</v>
          </cell>
          <cell r="K1028">
            <v>181804.57253721601</v>
          </cell>
          <cell r="L1028">
            <v>169654.22209105699</v>
          </cell>
          <cell r="M1028">
            <v>222806.11415244901</v>
          </cell>
          <cell r="N1028">
            <v>226688.33347228399</v>
          </cell>
          <cell r="O1028">
            <v>229735.98564758801</v>
          </cell>
          <cell r="P1028">
            <v>241342.66009940501</v>
          </cell>
          <cell r="Q1028">
            <v>193390.68755343201</v>
          </cell>
        </row>
        <row r="1029">
          <cell r="A1029" t="str">
            <v>P97493</v>
          </cell>
          <cell r="B1029" t="str">
            <v>sp|P97493|THIOM_MOUSE</v>
          </cell>
          <cell r="C1029">
            <v>12904.0380102731</v>
          </cell>
          <cell r="D1029">
            <v>22838.783939149602</v>
          </cell>
          <cell r="E1029">
            <v>17797.037973078001</v>
          </cell>
          <cell r="F1029">
            <v>5367.7810067438204</v>
          </cell>
          <cell r="G1029">
            <v>18839.8127296288</v>
          </cell>
          <cell r="H1029">
            <v>18813.9070923935</v>
          </cell>
          <cell r="I1029">
            <v>14078.973734446599</v>
          </cell>
          <cell r="J1029">
            <v>19916.524022594898</v>
          </cell>
          <cell r="K1029">
            <v>15368.0783593797</v>
          </cell>
          <cell r="L1029">
            <v>9125.2572495144104</v>
          </cell>
          <cell r="M1029">
            <v>19624.480653651601</v>
          </cell>
          <cell r="N1029">
            <v>21990.3311499437</v>
          </cell>
          <cell r="O1029">
            <v>7037.76886953947</v>
          </cell>
          <cell r="P1029">
            <v>12804.603417279201</v>
          </cell>
          <cell r="Q1029">
            <v>24948.050071289901</v>
          </cell>
        </row>
        <row r="1030">
          <cell r="A1030" t="str">
            <v>P97494</v>
          </cell>
          <cell r="B1030" t="str">
            <v>sp|P97494|GSH1_MOUSE</v>
          </cell>
          <cell r="C1030">
            <v>113899.846150346</v>
          </cell>
          <cell r="D1030">
            <v>136430.02834018599</v>
          </cell>
          <cell r="E1030">
            <v>102790.476025379</v>
          </cell>
          <cell r="F1030">
            <v>131788.97889482701</v>
          </cell>
          <cell r="G1030">
            <v>97328.176043359999</v>
          </cell>
          <cell r="H1030">
            <v>102201.36796012201</v>
          </cell>
          <cell r="I1030">
            <v>144426.258867925</v>
          </cell>
          <cell r="J1030">
            <v>126945.81553966401</v>
          </cell>
          <cell r="K1030">
            <v>140570.54525156601</v>
          </cell>
          <cell r="L1030">
            <v>80790.704481635999</v>
          </cell>
          <cell r="M1030">
            <v>129962.10586944901</v>
          </cell>
          <cell r="N1030">
            <v>153336.98665498101</v>
          </cell>
          <cell r="O1030">
            <v>112068.84197307</v>
          </cell>
          <cell r="P1030">
            <v>101665.424741927</v>
          </cell>
          <cell r="Q1030">
            <v>126665.191464982</v>
          </cell>
        </row>
        <row r="1031">
          <cell r="A1031" t="str">
            <v>P97765</v>
          </cell>
          <cell r="B1031" t="str">
            <v>sp|P97765|WBP2_MOUSE</v>
          </cell>
          <cell r="C1031">
            <v>169239.457796553</v>
          </cell>
          <cell r="D1031">
            <v>153914.47139688101</v>
          </cell>
          <cell r="E1031">
            <v>175032.05485681901</v>
          </cell>
          <cell r="F1031">
            <v>199717.602110404</v>
          </cell>
          <cell r="G1031">
            <v>176833.31191356099</v>
          </cell>
          <cell r="H1031">
            <v>211338.23762776499</v>
          </cell>
          <cell r="I1031">
            <v>146818.391577078</v>
          </cell>
          <cell r="J1031">
            <v>170377.05536110501</v>
          </cell>
          <cell r="K1031">
            <v>155835.74692807</v>
          </cell>
          <cell r="L1031">
            <v>125229.842724851</v>
          </cell>
          <cell r="M1031">
            <v>221052.646427931</v>
          </cell>
          <cell r="N1031">
            <v>135627.816971394</v>
          </cell>
          <cell r="O1031">
            <v>99494.881962009706</v>
          </cell>
          <cell r="P1031">
            <v>190225.84660029301</v>
          </cell>
          <cell r="Q1031">
            <v>156486.42219275399</v>
          </cell>
        </row>
        <row r="1032">
          <cell r="A1032" t="str">
            <v>P97772</v>
          </cell>
          <cell r="B1032" t="str">
            <v>sp|P97772|GRM1_MOUSE</v>
          </cell>
          <cell r="C1032">
            <v>184642.19469455199</v>
          </cell>
          <cell r="D1032">
            <v>58434.764237712501</v>
          </cell>
          <cell r="E1032">
            <v>37025.692521610799</v>
          </cell>
          <cell r="F1032">
            <v>166161.070257885</v>
          </cell>
          <cell r="G1032">
            <v>163440.836068479</v>
          </cell>
          <cell r="H1032">
            <v>125066.364277634</v>
          </cell>
          <cell r="I1032">
            <v>247729.501369404</v>
          </cell>
          <cell r="J1032">
            <v>60413.817749031099</v>
          </cell>
          <cell r="K1032">
            <v>99092.279253509201</v>
          </cell>
          <cell r="L1032">
            <v>635169.67304079502</v>
          </cell>
          <cell r="M1032">
            <v>239005.60934520501</v>
          </cell>
          <cell r="N1032">
            <v>187086.978358238</v>
          </cell>
          <cell r="O1032">
            <v>194830.036346757</v>
          </cell>
          <cell r="P1032">
            <v>134866.19835547401</v>
          </cell>
          <cell r="Q1032">
            <v>469581.81479926902</v>
          </cell>
        </row>
        <row r="1033">
          <cell r="A1033" t="str">
            <v>P97785</v>
          </cell>
          <cell r="B1033" t="str">
            <v>sp|P97785|GFRA1_MOUSE</v>
          </cell>
          <cell r="C1033">
            <v>9459.5647667227095</v>
          </cell>
          <cell r="D1033">
            <v>21817.097342953301</v>
          </cell>
          <cell r="E1033">
            <v>31977.886069835698</v>
          </cell>
          <cell r="F1033">
            <v>31394.453742065802</v>
          </cell>
          <cell r="G1033">
            <v>17511.984881356799</v>
          </cell>
          <cell r="H1033">
            <v>21125.665942178399</v>
          </cell>
          <cell r="I1033">
            <v>29028.379394396601</v>
          </cell>
          <cell r="J1033">
            <v>27416.069807671902</v>
          </cell>
          <cell r="K1033">
            <v>14673.5925890528</v>
          </cell>
          <cell r="L1033">
            <v>4393.7635225952499</v>
          </cell>
          <cell r="M1033">
            <v>26781.7114577588</v>
          </cell>
          <cell r="N1033">
            <v>12896.318560620201</v>
          </cell>
          <cell r="O1033">
            <v>30281.572180147599</v>
          </cell>
          <cell r="P1033">
            <v>5259.2519850209801</v>
          </cell>
          <cell r="Q1033">
            <v>10327.8536917375</v>
          </cell>
        </row>
        <row r="1034">
          <cell r="A1034" t="str">
            <v>P97797</v>
          </cell>
          <cell r="B1034" t="str">
            <v>sp|P97797|SHPS1_MOUSE</v>
          </cell>
          <cell r="C1034">
            <v>1496846.0470790099</v>
          </cell>
          <cell r="D1034">
            <v>1651313.1183684899</v>
          </cell>
          <cell r="E1034">
            <v>1851921.90888832</v>
          </cell>
          <cell r="F1034">
            <v>1727537.48325531</v>
          </cell>
          <cell r="G1034">
            <v>1857610.2397588601</v>
          </cell>
          <cell r="H1034">
            <v>1626749.7918791701</v>
          </cell>
          <cell r="I1034">
            <v>1424802.8787932701</v>
          </cell>
          <cell r="J1034">
            <v>1763833.92755921</v>
          </cell>
          <cell r="K1034">
            <v>1421006.4632909601</v>
          </cell>
          <cell r="L1034">
            <v>1949235.44402296</v>
          </cell>
          <cell r="M1034">
            <v>1590014.10901956</v>
          </cell>
          <cell r="N1034">
            <v>1777799.05089986</v>
          </cell>
          <cell r="O1034">
            <v>1392223.24564108</v>
          </cell>
          <cell r="P1034">
            <v>1498532.7021307901</v>
          </cell>
          <cell r="Q1034">
            <v>1622387.3024215901</v>
          </cell>
        </row>
        <row r="1035">
          <cell r="A1035" t="str">
            <v>P97798</v>
          </cell>
          <cell r="B1035" t="str">
            <v>sp|P97798|NEO1_MOUSE</v>
          </cell>
          <cell r="C1035">
            <v>268704.02942673297</v>
          </cell>
          <cell r="D1035">
            <v>278068.03337162099</v>
          </cell>
          <cell r="E1035">
            <v>188382.26456057801</v>
          </cell>
          <cell r="F1035">
            <v>285703.034153605</v>
          </cell>
          <cell r="G1035">
            <v>211900.22089711801</v>
          </cell>
          <cell r="H1035">
            <v>259965.40171299499</v>
          </cell>
          <cell r="I1035">
            <v>201592.28654430099</v>
          </cell>
          <cell r="J1035">
            <v>263577.58761109901</v>
          </cell>
          <cell r="K1035">
            <v>258802.71047718401</v>
          </cell>
          <cell r="L1035">
            <v>287533.46981357201</v>
          </cell>
          <cell r="M1035">
            <v>232186.022439188</v>
          </cell>
          <cell r="N1035">
            <v>230055.66604410301</v>
          </cell>
          <cell r="O1035">
            <v>241078.12310682901</v>
          </cell>
          <cell r="P1035">
            <v>264912.87923866499</v>
          </cell>
          <cell r="Q1035">
            <v>293526.44626190298</v>
          </cell>
        </row>
        <row r="1036">
          <cell r="A1036" t="str">
            <v>P97807</v>
          </cell>
          <cell r="B1036" t="str">
            <v>sp|P97807|FUMH_MOUSE</v>
          </cell>
          <cell r="C1036">
            <v>3233657.8522350099</v>
          </cell>
          <cell r="D1036">
            <v>2897048.0703245299</v>
          </cell>
          <cell r="E1036">
            <v>3814242.4349965202</v>
          </cell>
          <cell r="F1036">
            <v>3850330.3914948599</v>
          </cell>
          <cell r="G1036">
            <v>3430419.7043733699</v>
          </cell>
          <cell r="H1036">
            <v>3766325.3187563899</v>
          </cell>
          <cell r="I1036">
            <v>3462708.7875129702</v>
          </cell>
          <cell r="J1036">
            <v>3643268.72688735</v>
          </cell>
          <cell r="K1036">
            <v>3439500.8872093498</v>
          </cell>
          <cell r="L1036">
            <v>3890775.2607098599</v>
          </cell>
          <cell r="M1036">
            <v>4060100.26300334</v>
          </cell>
          <cell r="N1036">
            <v>3333786.5676236702</v>
          </cell>
          <cell r="O1036">
            <v>3706799.2355460902</v>
          </cell>
          <cell r="P1036">
            <v>3743068.7699706298</v>
          </cell>
          <cell r="Q1036">
            <v>3319030.5434580301</v>
          </cell>
        </row>
        <row r="1037">
          <cell r="A1037" t="str">
            <v>P97823</v>
          </cell>
          <cell r="B1037" t="str">
            <v>sp|P97823|LYPA1_MOUSE</v>
          </cell>
          <cell r="C1037">
            <v>8043.2296248592202</v>
          </cell>
          <cell r="D1037">
            <v>14447.384804461701</v>
          </cell>
          <cell r="E1037">
            <v>18792.799514582501</v>
          </cell>
          <cell r="F1037">
            <v>40308.977513549296</v>
          </cell>
          <cell r="G1037">
            <v>19577.440499678702</v>
          </cell>
          <cell r="H1037">
            <v>16401.6190726083</v>
          </cell>
          <cell r="I1037">
            <v>19880.667351831798</v>
          </cell>
          <cell r="J1037">
            <v>27645.63327518</v>
          </cell>
          <cell r="K1037">
            <v>9087.0323384291405</v>
          </cell>
          <cell r="L1037">
            <v>43925.816545602</v>
          </cell>
          <cell r="M1037">
            <v>6547.1865097689597</v>
          </cell>
          <cell r="N1037">
            <v>29391.128082761599</v>
          </cell>
          <cell r="O1037">
            <v>47993.655693322602</v>
          </cell>
          <cell r="P1037">
            <v>27815.681744403599</v>
          </cell>
          <cell r="Q1037">
            <v>15024.8032099216</v>
          </cell>
        </row>
        <row r="1038">
          <cell r="A1038" t="str">
            <v>P97855</v>
          </cell>
          <cell r="B1038" t="str">
            <v>sp|P97855|G3BP1_MOUSE</v>
          </cell>
          <cell r="C1038">
            <v>75640.928668196706</v>
          </cell>
          <cell r="D1038">
            <v>6629.6262268</v>
          </cell>
          <cell r="E1038">
            <v>64801.2352409913</v>
          </cell>
          <cell r="F1038">
            <v>24741.101586347399</v>
          </cell>
          <cell r="G1038">
            <v>44087.129735520903</v>
          </cell>
          <cell r="H1038">
            <v>75581.469143524402</v>
          </cell>
          <cell r="I1038">
            <v>69940.941879808204</v>
          </cell>
          <cell r="J1038">
            <v>9822.3178501519596</v>
          </cell>
          <cell r="K1038">
            <v>58030.976022354298</v>
          </cell>
          <cell r="L1038">
            <v>46764.2053420066</v>
          </cell>
          <cell r="M1038">
            <v>78896.054314609995</v>
          </cell>
          <cell r="N1038">
            <v>82085.828969227994</v>
          </cell>
          <cell r="O1038">
            <v>51904.041821682004</v>
          </cell>
          <cell r="P1038">
            <v>58060.839537325897</v>
          </cell>
          <cell r="Q1038">
            <v>67227.477198384397</v>
          </cell>
        </row>
        <row r="1039">
          <cell r="A1039" t="str">
            <v>P97930</v>
          </cell>
          <cell r="B1039" t="str">
            <v>sp|P97930|KTHY_MOUSE</v>
          </cell>
          <cell r="C1039">
            <v>63182.264039436101</v>
          </cell>
          <cell r="D1039">
            <v>112595.116556133</v>
          </cell>
          <cell r="E1039">
            <v>77125.581295248994</v>
          </cell>
          <cell r="F1039">
            <v>89123.681409417302</v>
          </cell>
          <cell r="G1039">
            <v>116369.393637956</v>
          </cell>
          <cell r="H1039">
            <v>81117.435004591898</v>
          </cell>
          <cell r="I1039">
            <v>93947.343406901506</v>
          </cell>
          <cell r="J1039">
            <v>81403.375106158404</v>
          </cell>
          <cell r="K1039">
            <v>93311.913294524697</v>
          </cell>
          <cell r="L1039">
            <v>99522.022160933106</v>
          </cell>
          <cell r="M1039">
            <v>63300.992925911298</v>
          </cell>
          <cell r="N1039">
            <v>89921.282557596904</v>
          </cell>
          <cell r="O1039">
            <v>82454.050819697193</v>
          </cell>
          <cell r="P1039">
            <v>91944.297835017802</v>
          </cell>
          <cell r="Q1039">
            <v>80212.759341366502</v>
          </cell>
        </row>
        <row r="1040">
          <cell r="A1040" t="str">
            <v>P98086</v>
          </cell>
          <cell r="B1040" t="str">
            <v>sp|P98086|C1QA_MOUSE</v>
          </cell>
          <cell r="C1040">
            <v>101893.36892406399</v>
          </cell>
          <cell r="D1040">
            <v>23364.134178288401</v>
          </cell>
          <cell r="E1040">
            <v>161021.85529364899</v>
          </cell>
          <cell r="F1040">
            <v>147037.95726651701</v>
          </cell>
          <cell r="G1040">
            <v>111810.16065575001</v>
          </cell>
          <cell r="H1040">
            <v>120329.70040449699</v>
          </cell>
          <cell r="I1040">
            <v>174184.88278980699</v>
          </cell>
          <cell r="J1040">
            <v>114081.626622589</v>
          </cell>
          <cell r="K1040">
            <v>135482.71516137899</v>
          </cell>
          <cell r="L1040">
            <v>8482.4381327823994</v>
          </cell>
          <cell r="M1040">
            <v>142165.68929788101</v>
          </cell>
          <cell r="N1040">
            <v>171981.38192432601</v>
          </cell>
          <cell r="O1040">
            <v>106618.795935052</v>
          </cell>
          <cell r="P1040">
            <v>142833.39823279099</v>
          </cell>
          <cell r="Q1040">
            <v>67429.890527110299</v>
          </cell>
        </row>
        <row r="1041">
          <cell r="A1041" t="str">
            <v>P98200</v>
          </cell>
          <cell r="B1041" t="str">
            <v>sp|P98200|AT8A2_MOUSE</v>
          </cell>
          <cell r="C1041">
            <v>86352.7082623889</v>
          </cell>
          <cell r="D1041">
            <v>44222.479766750497</v>
          </cell>
          <cell r="E1041">
            <v>42008.817986689901</v>
          </cell>
          <cell r="F1041">
            <v>116311.277740948</v>
          </cell>
          <cell r="G1041">
            <v>154766.86246847099</v>
          </cell>
          <cell r="H1041">
            <v>295156.20838944003</v>
          </cell>
          <cell r="I1041">
            <v>69847.978806975894</v>
          </cell>
          <cell r="J1041">
            <v>164647.370308852</v>
          </cell>
          <cell r="K1041">
            <v>86966.590124281603</v>
          </cell>
          <cell r="L1041">
            <v>357699.89471306198</v>
          </cell>
          <cell r="M1041">
            <v>320889.75500691601</v>
          </cell>
          <cell r="N1041">
            <v>97844.549625671803</v>
          </cell>
          <cell r="O1041">
            <v>286331.6416031</v>
          </cell>
          <cell r="P1041">
            <v>105690.893785048</v>
          </cell>
          <cell r="Q1041">
            <v>36071.605179542697</v>
          </cell>
        </row>
        <row r="1042">
          <cell r="A1042" t="str">
            <v>P99024</v>
          </cell>
          <cell r="B1042" t="str">
            <v>sp|P99024|TBB5_MOUSE</v>
          </cell>
          <cell r="C1042">
            <v>4539982.6479601301</v>
          </cell>
          <cell r="D1042">
            <v>2538224.6121749198</v>
          </cell>
          <cell r="E1042">
            <v>3665794.6313827098</v>
          </cell>
          <cell r="F1042">
            <v>3416194.6987667</v>
          </cell>
          <cell r="G1042">
            <v>3055332.4228093699</v>
          </cell>
          <cell r="H1042">
            <v>2937397.1672018999</v>
          </cell>
          <cell r="I1042">
            <v>3420400.7853977098</v>
          </cell>
          <cell r="J1042">
            <v>2966892.2039382001</v>
          </cell>
          <cell r="K1042">
            <v>3350726.3108347999</v>
          </cell>
          <cell r="L1042">
            <v>2438987.8515355401</v>
          </cell>
          <cell r="M1042">
            <v>4231140.7347285198</v>
          </cell>
          <cell r="N1042">
            <v>3187483.5239892099</v>
          </cell>
          <cell r="O1042">
            <v>2383654.005938</v>
          </cell>
          <cell r="P1042">
            <v>3084847.28072264</v>
          </cell>
          <cell r="Q1042">
            <v>2389844.3268736601</v>
          </cell>
        </row>
        <row r="1043">
          <cell r="A1043" t="str">
            <v>P99026</v>
          </cell>
          <cell r="B1043" t="str">
            <v>sp|P99026|PSB4_MOUSE</v>
          </cell>
          <cell r="C1043">
            <v>490990.90483292099</v>
          </cell>
          <cell r="D1043">
            <v>562090.05476857105</v>
          </cell>
          <cell r="E1043">
            <v>468744.08196349902</v>
          </cell>
          <cell r="F1043">
            <v>554404.04134071898</v>
          </cell>
          <cell r="G1043">
            <v>452278.00260832702</v>
          </cell>
          <cell r="H1043">
            <v>507651.57581623801</v>
          </cell>
          <cell r="I1043">
            <v>578553.20908427902</v>
          </cell>
          <cell r="J1043">
            <v>571468.04278579995</v>
          </cell>
          <cell r="K1043">
            <v>517142.06301101198</v>
          </cell>
          <cell r="L1043">
            <v>593780.53643497103</v>
          </cell>
          <cell r="M1043">
            <v>480151.384153063</v>
          </cell>
          <cell r="N1043">
            <v>548146.71987720195</v>
          </cell>
          <cell r="O1043">
            <v>636200.59958052705</v>
          </cell>
          <cell r="P1043">
            <v>489213.34636489803</v>
          </cell>
          <cell r="Q1043">
            <v>535963.02688574104</v>
          </cell>
        </row>
        <row r="1044">
          <cell r="A1044" t="str">
            <v>P99027</v>
          </cell>
          <cell r="B1044" t="str">
            <v>sp|P99027|RLA2_MOUSE</v>
          </cell>
          <cell r="C1044">
            <v>511626.41002240102</v>
          </cell>
          <cell r="D1044">
            <v>534919.02114706405</v>
          </cell>
          <cell r="E1044">
            <v>609028.92598537903</v>
          </cell>
          <cell r="F1044">
            <v>515646.40845147398</v>
          </cell>
          <cell r="G1044">
            <v>545227.579499488</v>
          </cell>
          <cell r="H1044">
            <v>573193.97752544296</v>
          </cell>
          <cell r="I1044">
            <v>787678.78621201601</v>
          </cell>
          <cell r="J1044">
            <v>499435.91301117803</v>
          </cell>
          <cell r="K1044">
            <v>681067.16904013196</v>
          </cell>
          <cell r="L1044">
            <v>471867.13098433701</v>
          </cell>
          <cell r="M1044">
            <v>516633.04165243701</v>
          </cell>
          <cell r="N1044">
            <v>610968.562647579</v>
          </cell>
          <cell r="O1044">
            <v>477022.88695583103</v>
          </cell>
          <cell r="P1044">
            <v>570928.95586767595</v>
          </cell>
          <cell r="Q1044">
            <v>452456.430520828</v>
          </cell>
        </row>
        <row r="1045">
          <cell r="A1045" t="str">
            <v>P99028</v>
          </cell>
          <cell r="B1045" t="str">
            <v>sp|P99028|QCR6_MOUSE</v>
          </cell>
          <cell r="C1045">
            <v>1243925.6295216901</v>
          </cell>
          <cell r="D1045">
            <v>1533897.09795945</v>
          </cell>
          <cell r="E1045">
            <v>1648689.2082963199</v>
          </cell>
          <cell r="F1045">
            <v>1683897.7559561599</v>
          </cell>
          <cell r="G1045">
            <v>1369956.64068226</v>
          </cell>
          <cell r="H1045">
            <v>1531864.5924942</v>
          </cell>
          <cell r="I1045">
            <v>1476737.65409967</v>
          </cell>
          <cell r="J1045">
            <v>1587338.96789739</v>
          </cell>
          <cell r="K1045">
            <v>1251138.8428778399</v>
          </cell>
          <cell r="L1045">
            <v>1458458.0549393999</v>
          </cell>
          <cell r="M1045">
            <v>1520676.87593425</v>
          </cell>
          <cell r="N1045">
            <v>1454577.3931929399</v>
          </cell>
          <cell r="O1045">
            <v>1712801.8351811201</v>
          </cell>
          <cell r="P1045">
            <v>1575917.98866278</v>
          </cell>
          <cell r="Q1045">
            <v>1776828.3772816199</v>
          </cell>
        </row>
        <row r="1046">
          <cell r="A1046" t="str">
            <v>P99029</v>
          </cell>
          <cell r="B1046" t="str">
            <v>sp|P99029|PRDX5_MOUSE</v>
          </cell>
          <cell r="C1046">
            <v>6711815.95651282</v>
          </cell>
          <cell r="D1046">
            <v>6057109.8402398704</v>
          </cell>
          <cell r="E1046">
            <v>9284169.7079493701</v>
          </cell>
          <cell r="F1046">
            <v>7048461.7132931901</v>
          </cell>
          <cell r="G1046">
            <v>6248397.7353715301</v>
          </cell>
          <cell r="H1046">
            <v>6055326.5740214903</v>
          </cell>
          <cell r="I1046">
            <v>7882617.6309741102</v>
          </cell>
          <cell r="J1046">
            <v>5679933.8348556403</v>
          </cell>
          <cell r="K1046">
            <v>7580580.9194735801</v>
          </cell>
          <cell r="L1046">
            <v>5038160.6864338098</v>
          </cell>
          <cell r="M1046">
            <v>6569030.6713305702</v>
          </cell>
          <cell r="N1046">
            <v>7686061.1106650596</v>
          </cell>
          <cell r="O1046">
            <v>4732431.2708060602</v>
          </cell>
          <cell r="P1046">
            <v>7838341.26002088</v>
          </cell>
          <cell r="Q1046">
            <v>6204458.1859187298</v>
          </cell>
        </row>
        <row r="1047">
          <cell r="A1047" t="str">
            <v>Q00422</v>
          </cell>
          <cell r="B1047" t="str">
            <v>sp|Q00422|GABPA_MOUSE</v>
          </cell>
          <cell r="C1047">
            <v>35141.420530365998</v>
          </cell>
          <cell r="D1047">
            <v>20149.7209506574</v>
          </cell>
          <cell r="E1047">
            <v>27011.491513780798</v>
          </cell>
          <cell r="F1047">
            <v>4610.4269832189202</v>
          </cell>
          <cell r="G1047">
            <v>26334.980220590602</v>
          </cell>
          <cell r="H1047">
            <v>17628.021838412202</v>
          </cell>
          <cell r="I1047">
            <v>29887.134990882099</v>
          </cell>
          <cell r="J1047">
            <v>19974.6686034144</v>
          </cell>
          <cell r="K1047">
            <v>3876.12163367518</v>
          </cell>
          <cell r="L1047">
            <v>7047.7466042324104</v>
          </cell>
          <cell r="M1047">
            <v>28002.475899557601</v>
          </cell>
          <cell r="N1047">
            <v>760.75915217059901</v>
          </cell>
          <cell r="O1047">
            <v>17138.831508434501</v>
          </cell>
          <cell r="P1047">
            <v>22478.820690571702</v>
          </cell>
          <cell r="Q1047">
            <v>3226.8829686672798</v>
          </cell>
        </row>
        <row r="1048">
          <cell r="A1048" t="str">
            <v>Q00493</v>
          </cell>
          <cell r="B1048" t="str">
            <v>sp|Q00493|CBPE_MOUSE</v>
          </cell>
          <cell r="C1048">
            <v>513075.68060324498</v>
          </cell>
          <cell r="D1048">
            <v>537674.55669135996</v>
          </cell>
          <cell r="E1048">
            <v>621928.664167815</v>
          </cell>
          <cell r="F1048">
            <v>527199.25659695698</v>
          </cell>
          <cell r="G1048">
            <v>506796.11897284799</v>
          </cell>
          <cell r="H1048">
            <v>600573.84339226503</v>
          </cell>
          <cell r="I1048">
            <v>541877.57765348896</v>
          </cell>
          <cell r="J1048">
            <v>589692.42246335803</v>
          </cell>
          <cell r="K1048">
            <v>582717.84684805805</v>
          </cell>
          <cell r="L1048">
            <v>615489.67565650702</v>
          </cell>
          <cell r="M1048">
            <v>523813.99992713402</v>
          </cell>
          <cell r="N1048">
            <v>535951.97212736902</v>
          </cell>
          <cell r="O1048">
            <v>610603.04397784395</v>
          </cell>
          <cell r="P1048">
            <v>523692.48286656401</v>
          </cell>
          <cell r="Q1048">
            <v>494659.13235989498</v>
          </cell>
        </row>
        <row r="1049">
          <cell r="A1049" t="str">
            <v>Q00558</v>
          </cell>
          <cell r="B1049" t="str">
            <v>sp|Q00558|F8I2_MOUSE</v>
          </cell>
          <cell r="C1049">
            <v>23854.6664941579</v>
          </cell>
          <cell r="D1049">
            <v>53205.182824876603</v>
          </cell>
          <cell r="E1049">
            <v>13048.941910468</v>
          </cell>
          <cell r="F1049">
            <v>20126.7229866954</v>
          </cell>
          <cell r="G1049">
            <v>25600.3828851941</v>
          </cell>
          <cell r="H1049">
            <v>42155.948217210898</v>
          </cell>
          <cell r="I1049">
            <v>1360.95779682746</v>
          </cell>
          <cell r="J1049">
            <v>18721.836679251901</v>
          </cell>
          <cell r="K1049">
            <v>2051.5799185323899</v>
          </cell>
          <cell r="L1049">
            <v>36928.324779193499</v>
          </cell>
          <cell r="M1049">
            <v>68492.725301534301</v>
          </cell>
          <cell r="N1049">
            <v>31087.932085169399</v>
          </cell>
          <cell r="O1049">
            <v>27348.263667868701</v>
          </cell>
          <cell r="P1049">
            <v>28900.538929138602</v>
          </cell>
          <cell r="Q1049">
            <v>43984.547244062996</v>
          </cell>
        </row>
        <row r="1050">
          <cell r="A1050" t="str">
            <v>Q00612</v>
          </cell>
          <cell r="B1050" t="str">
            <v>sp|Q00612|G6PD1_MOUSE</v>
          </cell>
          <cell r="C1050">
            <v>428107.64913558098</v>
          </cell>
          <cell r="D1050">
            <v>533161.80463136896</v>
          </cell>
          <cell r="E1050">
            <v>536716.28563046502</v>
          </cell>
          <cell r="F1050">
            <v>612737.00595832104</v>
          </cell>
          <cell r="G1050">
            <v>595497.35126915295</v>
          </cell>
          <cell r="H1050">
            <v>689329.73238229903</v>
          </cell>
          <cell r="I1050">
            <v>715445.86698682804</v>
          </cell>
          <cell r="J1050">
            <v>679808.81269645097</v>
          </cell>
          <cell r="K1050">
            <v>594825.40409432002</v>
          </cell>
          <cell r="L1050">
            <v>635350.14007208205</v>
          </cell>
          <cell r="M1050">
            <v>742977.05527333403</v>
          </cell>
          <cell r="N1050">
            <v>716199.88064268196</v>
          </cell>
          <cell r="O1050">
            <v>630701.74759550299</v>
          </cell>
          <cell r="P1050">
            <v>722881.77892040496</v>
          </cell>
          <cell r="Q1050">
            <v>678773.35945202503</v>
          </cell>
        </row>
        <row r="1051">
          <cell r="A1051" t="str">
            <v>Q00623</v>
          </cell>
          <cell r="B1051" t="str">
            <v>sp|Q00623|APOA1_MOUSE</v>
          </cell>
          <cell r="C1051">
            <v>41021.888740466202</v>
          </cell>
          <cell r="D1051">
            <v>31700.847408387399</v>
          </cell>
          <cell r="E1051">
            <v>29993.376869709398</v>
          </cell>
          <cell r="F1051">
            <v>9528.7251210909599</v>
          </cell>
          <cell r="G1051">
            <v>9510.8961746414807</v>
          </cell>
          <cell r="H1051">
            <v>39897.2915835147</v>
          </cell>
          <cell r="I1051">
            <v>9711.8708820190695</v>
          </cell>
          <cell r="J1051">
            <v>39682.6397211863</v>
          </cell>
          <cell r="K1051">
            <v>30062.421673323399</v>
          </cell>
          <cell r="L1051">
            <v>43592.691694565001</v>
          </cell>
          <cell r="M1051">
            <v>28741.794291762599</v>
          </cell>
          <cell r="N1051">
            <v>98855.210887238907</v>
          </cell>
          <cell r="O1051">
            <v>11769.040848540601</v>
          </cell>
          <cell r="P1051">
            <v>25256.800661206998</v>
          </cell>
          <cell r="Q1051">
            <v>70713.645017642906</v>
          </cell>
        </row>
        <row r="1052">
          <cell r="A1052" t="str">
            <v>Q00915</v>
          </cell>
          <cell r="B1052" t="str">
            <v>sp|Q00915|RET1_MOUSE</v>
          </cell>
          <cell r="C1052">
            <v>197780.974116848</v>
          </cell>
          <cell r="D1052">
            <v>160218.207682754</v>
          </cell>
          <cell r="E1052">
            <v>106512.080179806</v>
          </cell>
          <cell r="F1052">
            <v>96092.946974798993</v>
          </cell>
          <cell r="G1052">
            <v>46087.983996543102</v>
          </cell>
          <cell r="H1052">
            <v>105505.930164387</v>
          </cell>
          <cell r="I1052">
            <v>108670.822369168</v>
          </cell>
          <cell r="J1052">
            <v>92651.333896035605</v>
          </cell>
          <cell r="K1052">
            <v>73944.330973132004</v>
          </cell>
          <cell r="L1052">
            <v>158372.912010236</v>
          </cell>
          <cell r="M1052">
            <v>165250.86712555899</v>
          </cell>
          <cell r="N1052">
            <v>98631.646707577995</v>
          </cell>
          <cell r="O1052">
            <v>112795.222459532</v>
          </cell>
          <cell r="P1052">
            <v>149347.00206832401</v>
          </cell>
          <cell r="Q1052">
            <v>171874.95215498901</v>
          </cell>
        </row>
        <row r="1053">
          <cell r="A1053" t="str">
            <v>Q00PI9</v>
          </cell>
          <cell r="B1053" t="str">
            <v>sp|Q00PI9|HNRL2_MOUSE</v>
          </cell>
          <cell r="C1053">
            <v>327887.96941288502</v>
          </cell>
          <cell r="D1053">
            <v>492719.23999840597</v>
          </cell>
          <cell r="E1053">
            <v>348073.54763029702</v>
          </cell>
          <cell r="F1053">
            <v>456876.51656649401</v>
          </cell>
          <cell r="G1053">
            <v>567436.55252920801</v>
          </cell>
          <cell r="H1053">
            <v>617582.63122086704</v>
          </cell>
          <cell r="I1053">
            <v>481985.02113009797</v>
          </cell>
          <cell r="J1053">
            <v>444283.22969734698</v>
          </cell>
          <cell r="K1053">
            <v>462133.54299016099</v>
          </cell>
          <cell r="L1053">
            <v>565854.80947058101</v>
          </cell>
          <cell r="M1053">
            <v>509537.31319033599</v>
          </cell>
          <cell r="N1053">
            <v>524814.85478484898</v>
          </cell>
          <cell r="O1053">
            <v>431536.55556415301</v>
          </cell>
          <cell r="P1053">
            <v>492143.97183479101</v>
          </cell>
          <cell r="Q1053">
            <v>439748.97939636599</v>
          </cell>
        </row>
        <row r="1054">
          <cell r="A1054" t="str">
            <v>Q01065</v>
          </cell>
          <cell r="B1054" t="str">
            <v>sp|Q01065|PDE1B_MOUSE</v>
          </cell>
          <cell r="C1054">
            <v>391473.85477260099</v>
          </cell>
          <cell r="D1054">
            <v>384205.36391574098</v>
          </cell>
          <cell r="E1054">
            <v>346042.38513490098</v>
          </cell>
          <cell r="F1054">
            <v>384838.10499895102</v>
          </cell>
          <cell r="G1054">
            <v>427866.03941258998</v>
          </cell>
          <cell r="H1054">
            <v>368250.744816249</v>
          </cell>
          <cell r="I1054">
            <v>390387.64677936601</v>
          </cell>
          <cell r="J1054">
            <v>484491.63813490298</v>
          </cell>
          <cell r="K1054">
            <v>445109.33608004497</v>
          </cell>
          <cell r="L1054">
            <v>401722.30701746797</v>
          </cell>
          <cell r="M1054">
            <v>296997.65947160899</v>
          </cell>
          <cell r="N1054">
            <v>350399.43810582103</v>
          </cell>
          <cell r="O1054">
            <v>522183.70250075997</v>
          </cell>
          <cell r="P1054">
            <v>390263.71979578899</v>
          </cell>
          <cell r="Q1054">
            <v>460388.10976038699</v>
          </cell>
        </row>
        <row r="1055">
          <cell r="A1055" t="str">
            <v>Q01097</v>
          </cell>
          <cell r="B1055" t="str">
            <v>sp|Q01097|NMDE2_MOUSE</v>
          </cell>
          <cell r="C1055">
            <v>429480.20948634099</v>
          </cell>
          <cell r="D1055">
            <v>639121.05802293296</v>
          </cell>
          <cell r="E1055">
            <v>778474.11246000801</v>
          </cell>
          <cell r="F1055">
            <v>792142.01849559497</v>
          </cell>
          <cell r="G1055">
            <v>624717.28555320203</v>
          </cell>
          <cell r="H1055">
            <v>764451.16799116402</v>
          </cell>
          <cell r="I1055">
            <v>467908.47891331901</v>
          </cell>
          <cell r="J1055">
            <v>589124.02941868198</v>
          </cell>
          <cell r="K1055">
            <v>551255.90699802397</v>
          </cell>
          <cell r="L1055">
            <v>568214.83204017603</v>
          </cell>
          <cell r="M1055">
            <v>798354.75068840897</v>
          </cell>
          <cell r="N1055">
            <v>391020.53496111301</v>
          </cell>
          <cell r="O1055">
            <v>532755.59878649504</v>
          </cell>
          <cell r="P1055">
            <v>804193.47567456402</v>
          </cell>
          <cell r="Q1055">
            <v>453941.90557606402</v>
          </cell>
        </row>
        <row r="1056">
          <cell r="A1056" t="str">
            <v>Q01149</v>
          </cell>
          <cell r="B1056" t="str">
            <v>sp|Q01149|CO1A2_MOUSE</v>
          </cell>
          <cell r="C1056">
            <v>185602.98010895401</v>
          </cell>
          <cell r="D1056">
            <v>181565.82107117699</v>
          </cell>
          <cell r="E1056">
            <v>367306.98643587698</v>
          </cell>
          <cell r="F1056">
            <v>70563.758191650704</v>
          </cell>
          <cell r="G1056">
            <v>725173.18691689998</v>
          </cell>
          <cell r="H1056">
            <v>809604.078907402</v>
          </cell>
          <cell r="I1056">
            <v>386518.36187444598</v>
          </cell>
          <cell r="J1056">
            <v>331159.759636398</v>
          </cell>
          <cell r="K1056">
            <v>177502.14399344299</v>
          </cell>
          <cell r="L1056">
            <v>738087.98155394301</v>
          </cell>
          <cell r="M1056">
            <v>775823.328677629</v>
          </cell>
          <cell r="N1056">
            <v>546229.50072479295</v>
          </cell>
          <cell r="O1056">
            <v>764062.36914457195</v>
          </cell>
          <cell r="P1056">
            <v>23142.2108463076</v>
          </cell>
          <cell r="Q1056">
            <v>215865.596157158</v>
          </cell>
        </row>
        <row r="1057">
          <cell r="A1057" t="str">
            <v>Q01405</v>
          </cell>
          <cell r="B1057" t="str">
            <v>sp|Q01405|SC23A_MOUSE</v>
          </cell>
          <cell r="C1057">
            <v>375176.22499161703</v>
          </cell>
          <cell r="D1057">
            <v>333997.57337818301</v>
          </cell>
          <cell r="E1057">
            <v>335455.74484633497</v>
          </cell>
          <cell r="F1057">
            <v>366822.83392294298</v>
          </cell>
          <cell r="G1057">
            <v>389705.27003360097</v>
          </cell>
          <cell r="H1057">
            <v>379507.96398582601</v>
          </cell>
          <cell r="I1057">
            <v>414735.36128777597</v>
          </cell>
          <cell r="J1057">
            <v>358955.09318914101</v>
          </cell>
          <cell r="K1057">
            <v>399961.09529277799</v>
          </cell>
          <cell r="L1057">
            <v>274372.13957118202</v>
          </cell>
          <cell r="M1057">
            <v>374526.44069586397</v>
          </cell>
          <cell r="N1057">
            <v>384617.23492866801</v>
          </cell>
          <cell r="O1057">
            <v>442729.00426052901</v>
          </cell>
          <cell r="P1057">
            <v>353926.74156498298</v>
          </cell>
          <cell r="Q1057">
            <v>430775.64240466</v>
          </cell>
        </row>
        <row r="1058">
          <cell r="A1058" t="str">
            <v>Q01768</v>
          </cell>
          <cell r="B1058" t="str">
            <v>sp|Q01768|NDKB_MOUSE</v>
          </cell>
          <cell r="C1058">
            <v>1223415.02848605</v>
          </cell>
          <cell r="D1058">
            <v>1060710.5015884801</v>
          </cell>
          <cell r="E1058">
            <v>1278397.0115016799</v>
          </cell>
          <cell r="F1058">
            <v>1324671.05753546</v>
          </cell>
          <cell r="G1058">
            <v>1340412.5311604</v>
          </cell>
          <cell r="H1058">
            <v>911775.34827221301</v>
          </cell>
          <cell r="I1058">
            <v>1336272.2723499199</v>
          </cell>
          <cell r="J1058">
            <v>1187977.3503794</v>
          </cell>
          <cell r="K1058">
            <v>1770385.97458742</v>
          </cell>
          <cell r="L1058">
            <v>832534.15460361401</v>
          </cell>
          <cell r="M1058">
            <v>753798.25671812904</v>
          </cell>
          <cell r="N1058">
            <v>1303670.59944193</v>
          </cell>
          <cell r="O1058">
            <v>812966.34601706103</v>
          </cell>
          <cell r="P1058">
            <v>1187625.21677493</v>
          </cell>
          <cell r="Q1058">
            <v>943178.52386260196</v>
          </cell>
        </row>
        <row r="1059">
          <cell r="A1059" t="str">
            <v>Q01815</v>
          </cell>
          <cell r="B1059" t="str">
            <v>sp|Q01815|CAC1C_MOUSE</v>
          </cell>
          <cell r="C1059">
            <v>26683.256176000199</v>
          </cell>
          <cell r="D1059">
            <v>35307.131149421199</v>
          </cell>
          <cell r="E1059">
            <v>2453.0333257855</v>
          </cell>
          <cell r="F1059">
            <v>16660.655019349801</v>
          </cell>
          <cell r="G1059">
            <v>35421.767065339896</v>
          </cell>
          <cell r="H1059">
            <v>89273.884808994393</v>
          </cell>
          <cell r="I1059">
            <v>75605.132392562096</v>
          </cell>
          <cell r="J1059">
            <v>35809.467577062402</v>
          </cell>
          <cell r="K1059">
            <v>22919.9290366274</v>
          </cell>
          <cell r="L1059">
            <v>56468.581913260503</v>
          </cell>
          <cell r="M1059">
            <v>33080.730821440498</v>
          </cell>
          <cell r="N1059">
            <v>26013.8680925189</v>
          </cell>
          <cell r="O1059">
            <v>31539.941931664802</v>
          </cell>
          <cell r="P1059">
            <v>25214.6419138001</v>
          </cell>
          <cell r="Q1059">
            <v>84501.791089797</v>
          </cell>
        </row>
        <row r="1060">
          <cell r="A1060" t="str">
            <v>Q01853</v>
          </cell>
          <cell r="B1060" t="str">
            <v>sp|Q01853|TERA_MOUSE</v>
          </cell>
          <cell r="C1060">
            <v>6057051.5121574597</v>
          </cell>
          <cell r="D1060">
            <v>6812652.9464614298</v>
          </cell>
          <cell r="E1060">
            <v>7709447.9586242698</v>
          </cell>
          <cell r="F1060">
            <v>7083514.9993567597</v>
          </cell>
          <cell r="G1060">
            <v>7393509.9292129902</v>
          </cell>
          <cell r="H1060">
            <v>6852414.92977094</v>
          </cell>
          <cell r="I1060">
            <v>5970265.5059542004</v>
          </cell>
          <cell r="J1060">
            <v>5951634.7826442895</v>
          </cell>
          <cell r="K1060">
            <v>5868279.1906539099</v>
          </cell>
          <cell r="L1060">
            <v>7333995.9674835401</v>
          </cell>
          <cell r="M1060">
            <v>6850623.3465104802</v>
          </cell>
          <cell r="N1060">
            <v>7713568.6188871497</v>
          </cell>
          <cell r="O1060">
            <v>6186852.2040697103</v>
          </cell>
          <cell r="P1060">
            <v>7034662.6492720498</v>
          </cell>
          <cell r="Q1060">
            <v>6993183.3134585097</v>
          </cell>
        </row>
        <row r="1061">
          <cell r="A1061" t="str">
            <v>Q02053</v>
          </cell>
          <cell r="B1061" t="str">
            <v>sp|Q02053|UBA1_MOUSE</v>
          </cell>
          <cell r="C1061">
            <v>7104943.0882138098</v>
          </cell>
          <cell r="D1061">
            <v>7826376.3810159098</v>
          </cell>
          <cell r="E1061">
            <v>8129179.0717821196</v>
          </cell>
          <cell r="F1061">
            <v>7686706.8690414103</v>
          </cell>
          <cell r="G1061">
            <v>7266589.4956622496</v>
          </cell>
          <cell r="H1061">
            <v>7572836.5570123801</v>
          </cell>
          <cell r="I1061">
            <v>8289947.41601313</v>
          </cell>
          <cell r="J1061">
            <v>8134826.9457936296</v>
          </cell>
          <cell r="K1061">
            <v>7968953.2284572199</v>
          </cell>
          <cell r="L1061">
            <v>7643893.9248475498</v>
          </cell>
          <cell r="M1061">
            <v>7257205.6178161697</v>
          </cell>
          <cell r="N1061">
            <v>8301977.4189282497</v>
          </cell>
          <cell r="O1061">
            <v>7725420.6455313796</v>
          </cell>
          <cell r="P1061">
            <v>7745192.1425624499</v>
          </cell>
          <cell r="Q1061">
            <v>7735063.70474838</v>
          </cell>
        </row>
        <row r="1062">
          <cell r="A1062" t="str">
            <v>Q02105</v>
          </cell>
          <cell r="B1062" t="str">
            <v>sp|Q02105|C1QC_MOUSE</v>
          </cell>
          <cell r="C1062">
            <v>792064.39793097996</v>
          </cell>
          <cell r="D1062">
            <v>458836.91954681103</v>
          </cell>
          <cell r="E1062">
            <v>413964.290529638</v>
          </cell>
          <cell r="F1062">
            <v>514389.24047038698</v>
          </cell>
          <cell r="G1062">
            <v>678647.70944513602</v>
          </cell>
          <cell r="H1062">
            <v>495992.716108169</v>
          </cell>
          <cell r="I1062">
            <v>620585.33688645298</v>
          </cell>
          <cell r="J1062">
            <v>499984.379553459</v>
          </cell>
          <cell r="K1062">
            <v>547111.94503843796</v>
          </cell>
          <cell r="L1062">
            <v>595367.11965051002</v>
          </cell>
          <cell r="M1062">
            <v>469191.05115567602</v>
          </cell>
          <cell r="N1062">
            <v>813607.328703315</v>
          </cell>
          <cell r="O1062">
            <v>627714.55139197805</v>
          </cell>
          <cell r="P1062">
            <v>795642.26250237797</v>
          </cell>
          <cell r="Q1062">
            <v>560380.993823656</v>
          </cell>
        </row>
        <row r="1063">
          <cell r="A1063" t="str">
            <v>Q02248</v>
          </cell>
          <cell r="B1063" t="str">
            <v>sp|Q02248|CTNB1_MOUSE</v>
          </cell>
          <cell r="C1063">
            <v>1147029.88243538</v>
          </cell>
          <cell r="D1063">
            <v>1293770.4917323</v>
          </cell>
          <cell r="E1063">
            <v>1160388.05609764</v>
          </cell>
          <cell r="F1063">
            <v>1389854.90060137</v>
          </cell>
          <cell r="G1063">
            <v>1322103.92317768</v>
          </cell>
          <cell r="H1063">
            <v>1434622.69029329</v>
          </cell>
          <cell r="I1063">
            <v>1337629.41212935</v>
          </cell>
          <cell r="J1063">
            <v>1262415.4090378601</v>
          </cell>
          <cell r="K1063">
            <v>1348459.2247571701</v>
          </cell>
          <cell r="L1063">
            <v>1345930.2782105</v>
          </cell>
          <cell r="M1063">
            <v>1146707.6394535699</v>
          </cell>
          <cell r="N1063">
            <v>1391354.94634989</v>
          </cell>
          <cell r="O1063">
            <v>1516833.9723009199</v>
          </cell>
          <cell r="P1063">
            <v>1422972.4127898</v>
          </cell>
          <cell r="Q1063">
            <v>1306333.11572944</v>
          </cell>
        </row>
        <row r="1064">
          <cell r="A1064" t="str">
            <v>Q02357</v>
          </cell>
          <cell r="B1064" t="str">
            <v>sp|Q02357|ANK1_MOUSE</v>
          </cell>
          <cell r="C1064">
            <v>229188.565947544</v>
          </cell>
          <cell r="D1064">
            <v>289700.982208248</v>
          </cell>
          <cell r="E1064">
            <v>273334.01447577402</v>
          </cell>
          <cell r="F1064">
            <v>297014.60828036501</v>
          </cell>
          <cell r="G1064">
            <v>261121.91634453501</v>
          </cell>
          <cell r="H1064">
            <v>323935.72098695103</v>
          </cell>
          <cell r="I1064">
            <v>349802.60004079202</v>
          </cell>
          <cell r="J1064">
            <v>316057.58169862902</v>
          </cell>
          <cell r="K1064">
            <v>268864.77374507999</v>
          </cell>
          <cell r="L1064">
            <v>369181.18547330698</v>
          </cell>
          <cell r="M1064">
            <v>282964.13541909598</v>
          </cell>
          <cell r="N1064">
            <v>322595.73970190098</v>
          </cell>
          <cell r="O1064">
            <v>246372.23760237699</v>
          </cell>
          <cell r="P1064">
            <v>357835.70465077099</v>
          </cell>
          <cell r="Q1064">
            <v>275311.78334696399</v>
          </cell>
        </row>
        <row r="1065">
          <cell r="A1065" t="str">
            <v>Q02788</v>
          </cell>
          <cell r="B1065" t="str">
            <v>sp|Q02788|CO6A2_MOUSE</v>
          </cell>
          <cell r="C1065">
            <v>93910.288142283505</v>
          </cell>
          <cell r="D1065">
            <v>256258.79177543501</v>
          </cell>
          <cell r="E1065">
            <v>132303.73412895299</v>
          </cell>
          <cell r="F1065">
            <v>232207.32381001499</v>
          </cell>
          <cell r="G1065">
            <v>91522.472489222797</v>
          </cell>
          <cell r="H1065">
            <v>372144.37578947499</v>
          </cell>
          <cell r="I1065">
            <v>48520.091845550902</v>
          </cell>
          <cell r="J1065">
            <v>103902.69241348399</v>
          </cell>
          <cell r="K1065">
            <v>172341.52483470301</v>
          </cell>
          <cell r="L1065">
            <v>99237.209012231993</v>
          </cell>
          <cell r="M1065">
            <v>350104.727159367</v>
          </cell>
          <cell r="N1065">
            <v>218156.97740534501</v>
          </cell>
          <cell r="O1065">
            <v>409498.70248409</v>
          </cell>
          <cell r="P1065">
            <v>164637.948739969</v>
          </cell>
          <cell r="Q1065">
            <v>279656.782125192</v>
          </cell>
        </row>
        <row r="1066">
          <cell r="A1066" t="str">
            <v>Q02819</v>
          </cell>
          <cell r="B1066" t="str">
            <v>sp|Q02819|NUCB1_MOUSE</v>
          </cell>
          <cell r="C1066">
            <v>144543.049527219</v>
          </cell>
          <cell r="D1066">
            <v>184886.63390726401</v>
          </cell>
          <cell r="E1066">
            <v>163096.38825218499</v>
          </cell>
          <cell r="F1066">
            <v>277436.77686067502</v>
          </cell>
          <cell r="G1066">
            <v>286662.45744274597</v>
          </cell>
          <cell r="H1066">
            <v>378057.20061003399</v>
          </cell>
          <cell r="I1066">
            <v>189136.417762289</v>
          </cell>
          <cell r="J1066">
            <v>336566.622662635</v>
          </cell>
          <cell r="K1066">
            <v>213541.94972307299</v>
          </cell>
          <cell r="L1066">
            <v>424680.78607249598</v>
          </cell>
          <cell r="M1066">
            <v>284782.21563560498</v>
          </cell>
          <cell r="N1066">
            <v>261803.119848951</v>
          </cell>
          <cell r="O1066">
            <v>329829.86391967</v>
          </cell>
          <cell r="P1066">
            <v>286580.54459350702</v>
          </cell>
          <cell r="Q1066">
            <v>181709.04447591101</v>
          </cell>
        </row>
        <row r="1067">
          <cell r="A1067" t="str">
            <v>Q03059</v>
          </cell>
          <cell r="B1067" t="str">
            <v>sp|Q03059|CLAT_MOUSE</v>
          </cell>
          <cell r="C1067">
            <v>75173.614246280995</v>
          </cell>
          <cell r="D1067">
            <v>25454.994676952501</v>
          </cell>
          <cell r="E1067">
            <v>21291.751968279299</v>
          </cell>
          <cell r="F1067">
            <v>13281.220232957599</v>
          </cell>
          <cell r="G1067">
            <v>12882.6973950756</v>
          </cell>
          <cell r="H1067">
            <v>9425.36350550106</v>
          </cell>
          <cell r="I1067">
            <v>42757.599670878997</v>
          </cell>
          <cell r="J1067">
            <v>6354.5472603158496</v>
          </cell>
          <cell r="K1067">
            <v>13903.0068214494</v>
          </cell>
          <cell r="L1067">
            <v>50481.563416112498</v>
          </cell>
          <cell r="M1067">
            <v>34380.987882457201</v>
          </cell>
          <cell r="N1067">
            <v>41952.851465442604</v>
          </cell>
          <cell r="O1067">
            <v>68302.578541598094</v>
          </cell>
          <cell r="P1067">
            <v>27534.981071863702</v>
          </cell>
          <cell r="Q1067">
            <v>53978.550994449201</v>
          </cell>
        </row>
        <row r="1068">
          <cell r="A1068" t="str">
            <v>Q03137</v>
          </cell>
          <cell r="B1068" t="str">
            <v>sp|Q03137|EPHA4_MOUSE</v>
          </cell>
          <cell r="C1068">
            <v>599363.18649228895</v>
          </cell>
          <cell r="D1068">
            <v>535441.33874429204</v>
          </cell>
          <cell r="E1068">
            <v>736247.180483373</v>
          </cell>
          <cell r="F1068">
            <v>551147.09401516302</v>
          </cell>
          <cell r="G1068">
            <v>514615.01126394398</v>
          </cell>
          <cell r="H1068">
            <v>547273.62027661805</v>
          </cell>
          <cell r="I1068">
            <v>728727.94355226599</v>
          </cell>
          <cell r="J1068">
            <v>535643.449080633</v>
          </cell>
          <cell r="K1068">
            <v>629588.41023242497</v>
          </cell>
          <cell r="L1068">
            <v>559645.20960760396</v>
          </cell>
          <cell r="M1068">
            <v>548743.58881954395</v>
          </cell>
          <cell r="N1068">
            <v>747975.77464332001</v>
          </cell>
          <cell r="O1068">
            <v>624301.80065985001</v>
          </cell>
          <cell r="P1068">
            <v>666371.37362963904</v>
          </cell>
          <cell r="Q1068">
            <v>513320.496772988</v>
          </cell>
        </row>
        <row r="1069">
          <cell r="A1069" t="str">
            <v>Q03141</v>
          </cell>
          <cell r="B1069" t="str">
            <v>sp|Q03141|MARK3_MOUSE</v>
          </cell>
          <cell r="C1069">
            <v>13913.530140139401</v>
          </cell>
          <cell r="D1069">
            <v>848.37435502757296</v>
          </cell>
          <cell r="E1069">
            <v>4607.8642243256099</v>
          </cell>
          <cell r="F1069">
            <v>12772.378532721001</v>
          </cell>
          <cell r="G1069">
            <v>1120.3337600521099</v>
          </cell>
          <cell r="H1069">
            <v>3157.9065385138802</v>
          </cell>
          <cell r="I1069">
            <v>13275.2877680034</v>
          </cell>
          <cell r="J1069">
            <v>10710.855673549901</v>
          </cell>
          <cell r="K1069">
            <v>10704.5269295708</v>
          </cell>
          <cell r="L1069">
            <v>5775.4701598030797</v>
          </cell>
          <cell r="M1069">
            <v>12765.649973149701</v>
          </cell>
          <cell r="N1069">
            <v>7211.7258997129202</v>
          </cell>
          <cell r="O1069">
            <v>13996.499867623501</v>
          </cell>
          <cell r="P1069">
            <v>8800.6020608740291</v>
          </cell>
          <cell r="Q1069">
            <v>3596.7471835799302</v>
          </cell>
        </row>
        <row r="1070">
          <cell r="A1070" t="str">
            <v>Q03173</v>
          </cell>
          <cell r="B1070" t="str">
            <v>sp|Q03173|ENAH_MOUSE</v>
          </cell>
          <cell r="C1070">
            <v>70036.016318305206</v>
          </cell>
          <cell r="D1070">
            <v>87853.054138244304</v>
          </cell>
          <cell r="E1070">
            <v>90724.605294510606</v>
          </cell>
          <cell r="F1070">
            <v>67452.992131701307</v>
          </cell>
          <cell r="G1070">
            <v>70865.3041374475</v>
          </cell>
          <cell r="H1070">
            <v>69867.982026884405</v>
          </cell>
          <cell r="I1070">
            <v>107271.451125304</v>
          </cell>
          <cell r="J1070">
            <v>83810.195280919696</v>
          </cell>
          <cell r="K1070">
            <v>97811.106465578807</v>
          </cell>
          <cell r="L1070">
            <v>85835.296076652798</v>
          </cell>
          <cell r="M1070">
            <v>76054.774785478905</v>
          </cell>
          <cell r="N1070">
            <v>103352.13598812</v>
          </cell>
          <cell r="O1070">
            <v>117763.504849013</v>
          </cell>
          <cell r="P1070">
            <v>76678.110828089702</v>
          </cell>
          <cell r="Q1070">
            <v>67225.841998270902</v>
          </cell>
        </row>
        <row r="1071">
          <cell r="A1071" t="str">
            <v>Q03265</v>
          </cell>
          <cell r="B1071" t="str">
            <v>sp|Q03265|ATPA_MOUSE</v>
          </cell>
          <cell r="C1071">
            <v>145826563.182601</v>
          </cell>
          <cell r="D1071">
            <v>111185207.360889</v>
          </cell>
          <cell r="E1071">
            <v>113088873.73984499</v>
          </cell>
          <cell r="F1071">
            <v>120211194.566414</v>
          </cell>
          <cell r="G1071">
            <v>108608056.01927599</v>
          </cell>
          <cell r="H1071">
            <v>119334470.58035301</v>
          </cell>
          <cell r="I1071">
            <v>115001984.62391999</v>
          </cell>
          <cell r="J1071">
            <v>116941743.45760401</v>
          </cell>
          <cell r="K1071">
            <v>108866496.73315699</v>
          </cell>
          <cell r="L1071">
            <v>116528502.637977</v>
          </cell>
          <cell r="M1071">
            <v>108111861.741715</v>
          </cell>
          <cell r="N1071">
            <v>109279130.251578</v>
          </cell>
          <cell r="O1071">
            <v>111580740.431657</v>
          </cell>
          <cell r="P1071">
            <v>118036515.600923</v>
          </cell>
          <cell r="Q1071">
            <v>115679400.585272</v>
          </cell>
        </row>
        <row r="1072">
          <cell r="A1072" t="str">
            <v>Q03517</v>
          </cell>
          <cell r="B1072" t="str">
            <v>sp|Q03517|SCG2_MOUSE</v>
          </cell>
          <cell r="C1072">
            <v>179818.81887515701</v>
          </cell>
          <cell r="D1072">
            <v>210915.263911118</v>
          </cell>
          <cell r="E1072">
            <v>254954.850878681</v>
          </cell>
          <cell r="F1072">
            <v>181896.31732817399</v>
          </cell>
          <cell r="G1072">
            <v>66727.776059338707</v>
          </cell>
          <cell r="H1072">
            <v>211988.39451617899</v>
          </cell>
          <cell r="I1072">
            <v>207644.401778759</v>
          </cell>
          <cell r="J1072">
            <v>221941.68186113599</v>
          </cell>
          <cell r="K1072">
            <v>58976.264647872398</v>
          </cell>
          <cell r="L1072">
            <v>209332.496078564</v>
          </cell>
          <cell r="M1072">
            <v>139032.14023775799</v>
          </cell>
          <cell r="N1072">
            <v>196342.27836045099</v>
          </cell>
          <cell r="O1072">
            <v>187237.90031343501</v>
          </cell>
          <cell r="P1072">
            <v>147502.22962443499</v>
          </cell>
          <cell r="Q1072">
            <v>223023.97818931501</v>
          </cell>
        </row>
        <row r="1073">
          <cell r="A1073" t="str">
            <v>Q04447</v>
          </cell>
          <cell r="B1073" t="str">
            <v>sp|Q04447|KCRB_MOUSE</v>
          </cell>
          <cell r="C1073">
            <v>59572985.163042903</v>
          </cell>
          <cell r="D1073">
            <v>51834423.466184899</v>
          </cell>
          <cell r="E1073">
            <v>43696668.216388598</v>
          </cell>
          <cell r="F1073">
            <v>47132436.228654198</v>
          </cell>
          <cell r="G1073">
            <v>46507867.955935001</v>
          </cell>
          <cell r="H1073">
            <v>45849134.281800799</v>
          </cell>
          <cell r="I1073">
            <v>44159431.186086997</v>
          </cell>
          <cell r="J1073">
            <v>44681902.488987602</v>
          </cell>
          <cell r="K1073">
            <v>44268396.834367</v>
          </cell>
          <cell r="L1073">
            <v>44499475.904609397</v>
          </cell>
          <cell r="M1073">
            <v>44113622.275074303</v>
          </cell>
          <cell r="N1073">
            <v>47587785.687365599</v>
          </cell>
          <cell r="O1073">
            <v>43533937.828904703</v>
          </cell>
          <cell r="P1073">
            <v>52056465.469080798</v>
          </cell>
          <cell r="Q1073">
            <v>50209820.027559698</v>
          </cell>
        </row>
        <row r="1074">
          <cell r="A1074" t="str">
            <v>Q04519</v>
          </cell>
          <cell r="B1074" t="str">
            <v>sp|Q04519|ASM_MOUSE</v>
          </cell>
          <cell r="C1074">
            <v>69379.717823065905</v>
          </cell>
          <cell r="D1074">
            <v>102173.01868661201</v>
          </cell>
          <cell r="E1074">
            <v>83489.578106133704</v>
          </cell>
          <cell r="F1074">
            <v>83980.908314919201</v>
          </cell>
          <cell r="G1074">
            <v>54064.849025605203</v>
          </cell>
          <cell r="H1074">
            <v>119517.99645487301</v>
          </cell>
          <cell r="I1074">
            <v>92083.2985712667</v>
          </cell>
          <cell r="J1074">
            <v>92368.490361397693</v>
          </cell>
          <cell r="K1074">
            <v>90068.760841444499</v>
          </cell>
          <cell r="L1074">
            <v>108839.538172174</v>
          </cell>
          <cell r="M1074">
            <v>95780.976813782807</v>
          </cell>
          <cell r="N1074">
            <v>107267.43992385401</v>
          </cell>
          <cell r="O1074">
            <v>88400.029027348995</v>
          </cell>
          <cell r="P1074">
            <v>89352.632158973807</v>
          </cell>
          <cell r="Q1074">
            <v>119678.583930489</v>
          </cell>
        </row>
        <row r="1075">
          <cell r="A1075" t="str">
            <v>Q04690</v>
          </cell>
          <cell r="B1075" t="str">
            <v>sp|Q04690|NF1_MOUSE</v>
          </cell>
          <cell r="C1075">
            <v>20889.298764706298</v>
          </cell>
          <cell r="D1075">
            <v>66169.350780753404</v>
          </cell>
          <cell r="E1075">
            <v>129499.323383518</v>
          </cell>
          <cell r="F1075">
            <v>167292.926639324</v>
          </cell>
          <cell r="G1075">
            <v>104520.235585192</v>
          </cell>
          <cell r="H1075">
            <v>185154.44505164999</v>
          </cell>
          <cell r="I1075">
            <v>63965.029325607597</v>
          </cell>
          <cell r="J1075">
            <v>259082.33006884999</v>
          </cell>
          <cell r="K1075">
            <v>260760.86493888599</v>
          </cell>
          <cell r="L1075">
            <v>205927.23143456201</v>
          </cell>
          <cell r="M1075">
            <v>159014.655262644</v>
          </cell>
          <cell r="N1075">
            <v>73821.216264621806</v>
          </cell>
          <cell r="O1075">
            <v>335018.27488882601</v>
          </cell>
          <cell r="P1075">
            <v>52845.405627393498</v>
          </cell>
          <cell r="Q1075">
            <v>210139.004573766</v>
          </cell>
        </row>
        <row r="1076">
          <cell r="A1076" t="str">
            <v>Q04736</v>
          </cell>
          <cell r="B1076" t="str">
            <v>sp|Q04736|YES_MOUSE</v>
          </cell>
          <cell r="C1076">
            <v>248815.46617074101</v>
          </cell>
          <cell r="D1076">
            <v>257742.32844516399</v>
          </cell>
          <cell r="E1076">
            <v>258116.11497588601</v>
          </cell>
          <cell r="F1076">
            <v>243481.348620415</v>
          </cell>
          <cell r="G1076">
            <v>259851.651143114</v>
          </cell>
          <cell r="H1076">
            <v>264477.64119267598</v>
          </cell>
          <cell r="I1076">
            <v>297957.68607442197</v>
          </cell>
          <cell r="J1076">
            <v>282477.72135368799</v>
          </cell>
          <cell r="K1076">
            <v>274865.55427313503</v>
          </cell>
          <cell r="L1076">
            <v>299050.97972196899</v>
          </cell>
          <cell r="M1076">
            <v>314489.72287738102</v>
          </cell>
          <cell r="N1076">
            <v>260745.746317304</v>
          </cell>
          <cell r="O1076">
            <v>256938.599667059</v>
          </cell>
          <cell r="P1076">
            <v>269795.44701257301</v>
          </cell>
          <cell r="Q1076">
            <v>281464.48570225801</v>
          </cell>
        </row>
        <row r="1077">
          <cell r="A1077" t="str">
            <v>Q04750</v>
          </cell>
          <cell r="B1077" t="str">
            <v>sp|Q04750|TOP1_MOUSE</v>
          </cell>
          <cell r="C1077">
            <v>19691.4035263654</v>
          </cell>
          <cell r="D1077">
            <v>13677.8289819862</v>
          </cell>
          <cell r="E1077">
            <v>20676.071933458501</v>
          </cell>
          <cell r="F1077">
            <v>17846.425892255498</v>
          </cell>
          <cell r="G1077">
            <v>21578.203604402999</v>
          </cell>
          <cell r="H1077">
            <v>25741.208265316502</v>
          </cell>
          <cell r="I1077">
            <v>24160.774170043602</v>
          </cell>
          <cell r="J1077">
            <v>13584.097435498799</v>
          </cell>
          <cell r="K1077">
            <v>25630.215074779</v>
          </cell>
          <cell r="L1077">
            <v>31397.8248547322</v>
          </cell>
          <cell r="M1077">
            <v>24867.968668003799</v>
          </cell>
          <cell r="N1077">
            <v>15721.903265994</v>
          </cell>
          <cell r="O1077">
            <v>22250.0283539345</v>
          </cell>
          <cell r="P1077">
            <v>37357.050136231497</v>
          </cell>
          <cell r="Q1077">
            <v>21282.926002042499</v>
          </cell>
        </row>
        <row r="1078">
          <cell r="A1078" t="str">
            <v>Q04857</v>
          </cell>
          <cell r="B1078" t="str">
            <v>sp|Q04857|CO6A1_MOUSE</v>
          </cell>
          <cell r="C1078">
            <v>86537.867315899799</v>
          </cell>
          <cell r="D1078">
            <v>9010.4113509978706</v>
          </cell>
          <cell r="E1078">
            <v>5579.0203169726801</v>
          </cell>
          <cell r="F1078">
            <v>19883.520493117601</v>
          </cell>
          <cell r="G1078">
            <v>26914.641397475902</v>
          </cell>
          <cell r="H1078">
            <v>15979.6573966168</v>
          </cell>
          <cell r="I1078">
            <v>58104.117508055802</v>
          </cell>
          <cell r="J1078">
            <v>108605.29429337299</v>
          </cell>
          <cell r="K1078">
            <v>20500.6634561807</v>
          </cell>
          <cell r="L1078">
            <v>124989.977359839</v>
          </cell>
          <cell r="M1078">
            <v>34084.469320518401</v>
          </cell>
          <cell r="N1078">
            <v>43422.299045916203</v>
          </cell>
          <cell r="O1078">
            <v>78793.652330714001</v>
          </cell>
          <cell r="P1078">
            <v>32884.560688322897</v>
          </cell>
          <cell r="Q1078">
            <v>8179.5730120569597</v>
          </cell>
        </row>
        <row r="1079">
          <cell r="A1079" t="str">
            <v>Q05144</v>
          </cell>
          <cell r="B1079" t="str">
            <v>sp|Q05144|RAC2_MOUSE</v>
          </cell>
          <cell r="C1079">
            <v>7863631.5819729101</v>
          </cell>
          <cell r="D1079">
            <v>5548877.9577779202</v>
          </cell>
          <cell r="E1079">
            <v>6106804.9928481998</v>
          </cell>
          <cell r="F1079">
            <v>6685309.2935135895</v>
          </cell>
          <cell r="G1079">
            <v>6810551.8612942696</v>
          </cell>
          <cell r="H1079">
            <v>7124023.3435479896</v>
          </cell>
          <cell r="I1079">
            <v>6788472.4133501695</v>
          </cell>
          <cell r="J1079">
            <v>6377896.0277728401</v>
          </cell>
          <cell r="K1079">
            <v>6249260.4681144096</v>
          </cell>
          <cell r="L1079">
            <v>6326447.0095945401</v>
          </cell>
          <cell r="M1079">
            <v>6938218.2102650199</v>
          </cell>
          <cell r="N1079">
            <v>6319657.7247665599</v>
          </cell>
          <cell r="O1079">
            <v>6978962.6396585098</v>
          </cell>
          <cell r="P1079">
            <v>6596165.9620706197</v>
          </cell>
          <cell r="Q1079">
            <v>6898175.7943514604</v>
          </cell>
        </row>
        <row r="1080">
          <cell r="A1080" t="str">
            <v>Q05186</v>
          </cell>
          <cell r="B1080" t="str">
            <v>sp|Q05186|RCN1_MOUSE</v>
          </cell>
          <cell r="C1080">
            <v>46671.441550013202</v>
          </cell>
          <cell r="D1080">
            <v>69454.913685364503</v>
          </cell>
          <cell r="E1080">
            <v>60158.477984872399</v>
          </cell>
          <cell r="F1080">
            <v>68721.167542048803</v>
          </cell>
          <cell r="G1080">
            <v>23289.455688493799</v>
          </cell>
          <cell r="H1080">
            <v>85148.9714436793</v>
          </cell>
          <cell r="I1080">
            <v>51997.073370811697</v>
          </cell>
          <cell r="J1080">
            <v>77647.642746743499</v>
          </cell>
          <cell r="K1080">
            <v>60282.9958905327</v>
          </cell>
          <cell r="L1080">
            <v>85087.909340526807</v>
          </cell>
          <cell r="M1080">
            <v>20466.730071428101</v>
          </cell>
          <cell r="N1080">
            <v>9070.4686374657904</v>
          </cell>
          <cell r="O1080">
            <v>93681.680243287599</v>
          </cell>
          <cell r="P1080">
            <v>54305.086029512</v>
          </cell>
          <cell r="Q1080">
            <v>67052.804105850693</v>
          </cell>
        </row>
        <row r="1081">
          <cell r="A1081" t="str">
            <v>Q05512</v>
          </cell>
          <cell r="B1081" t="str">
            <v>sp|Q05512|MARK2_MOUSE</v>
          </cell>
          <cell r="C1081">
            <v>296791.49057763501</v>
          </cell>
          <cell r="D1081">
            <v>174254.742015886</v>
          </cell>
          <cell r="E1081">
            <v>372783.31930789899</v>
          </cell>
          <cell r="F1081">
            <v>323614.23999773001</v>
          </cell>
          <cell r="G1081">
            <v>327154.99119375099</v>
          </cell>
          <cell r="H1081">
            <v>405954.77513265598</v>
          </cell>
          <cell r="I1081">
            <v>350812.96533136599</v>
          </cell>
          <cell r="J1081">
            <v>297292.01011343999</v>
          </cell>
          <cell r="K1081">
            <v>360111.13476784597</v>
          </cell>
          <cell r="L1081">
            <v>320285.95472312602</v>
          </cell>
          <cell r="M1081">
            <v>385088.258111745</v>
          </cell>
          <cell r="N1081">
            <v>302710.18903036299</v>
          </cell>
          <cell r="O1081">
            <v>405668.33108413301</v>
          </cell>
          <cell r="P1081">
            <v>347059.86981542601</v>
          </cell>
          <cell r="Q1081">
            <v>264097.82017828501</v>
          </cell>
        </row>
        <row r="1082">
          <cell r="A1082" t="str">
            <v>Q05793</v>
          </cell>
          <cell r="B1082" t="str">
            <v>sp|Q05793|PGBM_MOUSE</v>
          </cell>
          <cell r="C1082">
            <v>384838.38500419602</v>
          </cell>
          <cell r="D1082">
            <v>498463.155617885</v>
          </cell>
          <cell r="E1082">
            <v>291570.69228520902</v>
          </cell>
          <cell r="F1082">
            <v>308048.19666432799</v>
          </cell>
          <cell r="G1082">
            <v>566384.24111872201</v>
          </cell>
          <cell r="H1082">
            <v>469470.353106544</v>
          </cell>
          <cell r="I1082">
            <v>1324155.7236473099</v>
          </cell>
          <cell r="J1082">
            <v>891038.30661359301</v>
          </cell>
          <cell r="K1082">
            <v>367743.27596395201</v>
          </cell>
          <cell r="L1082">
            <v>776076.19501317397</v>
          </cell>
          <cell r="M1082">
            <v>573815.36930790497</v>
          </cell>
          <cell r="N1082">
            <v>523690.01256273797</v>
          </cell>
          <cell r="O1082">
            <v>1012748.82031098</v>
          </cell>
          <cell r="P1082">
            <v>506451.38742871699</v>
          </cell>
          <cell r="Q1082">
            <v>386777.41274469299</v>
          </cell>
        </row>
        <row r="1083">
          <cell r="A1083" t="str">
            <v>Q05816</v>
          </cell>
          <cell r="B1083" t="str">
            <v>sp|Q05816|FABP5_MOUSE</v>
          </cell>
          <cell r="C1083">
            <v>1690703.7779283701</v>
          </cell>
          <cell r="D1083">
            <v>2384132.9841160201</v>
          </cell>
          <cell r="E1083">
            <v>1898278.1812812199</v>
          </cell>
          <cell r="F1083">
            <v>2191713.8297314998</v>
          </cell>
          <cell r="G1083">
            <v>2178946.8103193701</v>
          </cell>
          <cell r="H1083">
            <v>2178445.52123731</v>
          </cell>
          <cell r="I1083">
            <v>1702178.5251760299</v>
          </cell>
          <cell r="J1083">
            <v>2217047.89653074</v>
          </cell>
          <cell r="K1083">
            <v>1598209.94421663</v>
          </cell>
          <cell r="L1083">
            <v>2415194.7829837399</v>
          </cell>
          <cell r="M1083">
            <v>2349512.6374759302</v>
          </cell>
          <cell r="N1083">
            <v>1982549.2969483701</v>
          </cell>
          <cell r="O1083">
            <v>2233390.8351723701</v>
          </cell>
          <cell r="P1083">
            <v>2181810.06708684</v>
          </cell>
          <cell r="Q1083">
            <v>2367766.7323099002</v>
          </cell>
        </row>
        <row r="1084">
          <cell r="A1084" t="str">
            <v>Q05920</v>
          </cell>
          <cell r="B1084" t="str">
            <v>sp|Q05920|PYC_MOUSE</v>
          </cell>
          <cell r="C1084">
            <v>4834449.3168276902</v>
          </cell>
          <cell r="D1084">
            <v>4886916.0688976804</v>
          </cell>
          <cell r="E1084">
            <v>4013724.8166617001</v>
          </cell>
          <cell r="F1084">
            <v>5121040.2586608399</v>
          </cell>
          <cell r="G1084">
            <v>4846451.48063072</v>
          </cell>
          <cell r="H1084">
            <v>5340408.1033252403</v>
          </cell>
          <cell r="I1084">
            <v>4901460.0195177002</v>
          </cell>
          <cell r="J1084">
            <v>4789636.7823496098</v>
          </cell>
          <cell r="K1084">
            <v>4416542.0551846595</v>
          </cell>
          <cell r="L1084">
            <v>5201288.6002373304</v>
          </cell>
          <cell r="M1084">
            <v>5419376.2229272798</v>
          </cell>
          <cell r="N1084">
            <v>5210597.5645271298</v>
          </cell>
          <cell r="O1084">
            <v>5457052.22021484</v>
          </cell>
          <cell r="P1084">
            <v>5082413.3928461699</v>
          </cell>
          <cell r="Q1084">
            <v>5652340.4126028996</v>
          </cell>
        </row>
        <row r="1085">
          <cell r="A1085" t="str">
            <v>Q05BC3</v>
          </cell>
          <cell r="B1085" t="str">
            <v>sp|Q05BC3|EMAL1_MOUSE</v>
          </cell>
          <cell r="C1085">
            <v>3845810.7492869501</v>
          </cell>
          <cell r="D1085">
            <v>1752672.35744877</v>
          </cell>
          <cell r="E1085">
            <v>43361.521486632097</v>
          </cell>
          <cell r="F1085">
            <v>81769.402910245204</v>
          </cell>
          <cell r="G1085">
            <v>1442968.25765035</v>
          </cell>
          <cell r="H1085">
            <v>6896.7272326766397</v>
          </cell>
          <cell r="I1085">
            <v>1782305.1131330701</v>
          </cell>
          <cell r="J1085">
            <v>1674214.54108447</v>
          </cell>
          <cell r="K1085">
            <v>1679387.6816237301</v>
          </cell>
          <cell r="L1085">
            <v>28416.0050326952</v>
          </cell>
          <cell r="M1085">
            <v>1839226.80476145</v>
          </cell>
          <cell r="N1085">
            <v>4664466.5710155601</v>
          </cell>
          <cell r="O1085">
            <v>3726399.9718042002</v>
          </cell>
          <cell r="P1085">
            <v>4777238.6696597598</v>
          </cell>
          <cell r="Q1085">
            <v>3594494.5594665501</v>
          </cell>
        </row>
        <row r="1086">
          <cell r="A1086" t="str">
            <v>Q05D44</v>
          </cell>
          <cell r="B1086" t="str">
            <v>sp|Q05D44|IF2P_MOUSE</v>
          </cell>
          <cell r="C1086">
            <v>4797.5800810260798</v>
          </cell>
          <cell r="D1086">
            <v>3479.6878569237902</v>
          </cell>
          <cell r="E1086">
            <v>12833.015284486401</v>
          </cell>
          <cell r="F1086">
            <v>17810.7850689917</v>
          </cell>
          <cell r="G1086">
            <v>11030.142685213899</v>
          </cell>
          <cell r="H1086">
            <v>10349.788089257499</v>
          </cell>
          <cell r="I1086">
            <v>17743.005068973602</v>
          </cell>
          <cell r="J1086">
            <v>10536.822675420501</v>
          </cell>
          <cell r="K1086">
            <v>13978.8405465658</v>
          </cell>
          <cell r="L1086">
            <v>9163.3345996745793</v>
          </cell>
          <cell r="M1086">
            <v>18814.012357735199</v>
          </cell>
          <cell r="N1086">
            <v>19059.160917149999</v>
          </cell>
          <cell r="O1086">
            <v>6519.5028098842204</v>
          </cell>
          <cell r="P1086">
            <v>14083.234264660099</v>
          </cell>
          <cell r="Q1086">
            <v>20840.319186531</v>
          </cell>
        </row>
        <row r="1087">
          <cell r="A1087" t="str">
            <v>Q06138</v>
          </cell>
          <cell r="B1087" t="str">
            <v>sp|Q06138|CAB39_MOUSE</v>
          </cell>
          <cell r="C1087">
            <v>384315.50366103399</v>
          </cell>
          <cell r="D1087">
            <v>613864.77119005006</v>
          </cell>
          <cell r="E1087">
            <v>455857.621898079</v>
          </cell>
          <cell r="F1087">
            <v>437338.72686148802</v>
          </cell>
          <cell r="G1087">
            <v>485848.043737297</v>
          </cell>
          <cell r="H1087">
            <v>501421.81325394299</v>
          </cell>
          <cell r="I1087">
            <v>430930.91850130598</v>
          </cell>
          <cell r="J1087">
            <v>426496.88002888497</v>
          </cell>
          <cell r="K1087">
            <v>409404.53368875902</v>
          </cell>
          <cell r="L1087">
            <v>446839.55906457797</v>
          </cell>
          <cell r="M1087">
            <v>472748.04048977798</v>
          </cell>
          <cell r="N1087">
            <v>474263.005843886</v>
          </cell>
          <cell r="O1087">
            <v>496797.62240154803</v>
          </cell>
          <cell r="P1087">
            <v>482640.10999880801</v>
          </cell>
          <cell r="Q1087">
            <v>479214.06049689598</v>
          </cell>
        </row>
        <row r="1088">
          <cell r="A1088" t="str">
            <v>Q06185</v>
          </cell>
          <cell r="B1088" t="str">
            <v>sp|Q06185|ATP5I_MOUSE</v>
          </cell>
          <cell r="C1088">
            <v>1100586.0252410399</v>
          </cell>
          <cell r="D1088">
            <v>1450510.6194756499</v>
          </cell>
          <cell r="E1088">
            <v>2207251.0359643502</v>
          </cell>
          <cell r="F1088">
            <v>1800342.3185984299</v>
          </cell>
          <cell r="G1088">
            <v>1630171.9273890799</v>
          </cell>
          <cell r="H1088">
            <v>1731788.7247767199</v>
          </cell>
          <cell r="I1088">
            <v>1955049.02090093</v>
          </cell>
          <cell r="J1088">
            <v>1653987.00951416</v>
          </cell>
          <cell r="K1088">
            <v>2079847.4809666399</v>
          </cell>
          <cell r="L1088">
            <v>1374424.7768800701</v>
          </cell>
          <cell r="M1088">
            <v>1822871.33587355</v>
          </cell>
          <cell r="N1088">
            <v>1778138.3305399599</v>
          </cell>
          <cell r="O1088">
            <v>1217388.06933133</v>
          </cell>
          <cell r="P1088">
            <v>1610570.98319905</v>
          </cell>
          <cell r="Q1088">
            <v>1774971.4163121099</v>
          </cell>
        </row>
        <row r="1089">
          <cell r="A1089" t="str">
            <v>Q06890</v>
          </cell>
          <cell r="B1089" t="str">
            <v>sp|Q06890|CLUS_MOUSE</v>
          </cell>
          <cell r="C1089">
            <v>446979.46671281999</v>
          </cell>
          <cell r="D1089">
            <v>637760.45644493296</v>
          </cell>
          <cell r="E1089">
            <v>531537.58432272996</v>
          </cell>
          <cell r="F1089">
            <v>549331.01101773605</v>
          </cell>
          <cell r="G1089">
            <v>651252.49170429795</v>
          </cell>
          <cell r="H1089">
            <v>511546.56217759202</v>
          </cell>
          <cell r="I1089">
            <v>520468.18315318099</v>
          </cell>
          <cell r="J1089">
            <v>583119.31366141897</v>
          </cell>
          <cell r="K1089">
            <v>423871.60150680703</v>
          </cell>
          <cell r="L1089">
            <v>580291.78417411295</v>
          </cell>
          <cell r="M1089">
            <v>666813.31138476997</v>
          </cell>
          <cell r="N1089">
            <v>627363.08665718394</v>
          </cell>
          <cell r="O1089">
            <v>671776.35306587303</v>
          </cell>
          <cell r="P1089">
            <v>510868.33210365003</v>
          </cell>
          <cell r="Q1089">
            <v>424630.50931926101</v>
          </cell>
        </row>
        <row r="1090">
          <cell r="A1090" t="str">
            <v>Q07076</v>
          </cell>
          <cell r="B1090" t="str">
            <v>sp|Q07076|ANXA7_MOUSE</v>
          </cell>
          <cell r="C1090">
            <v>1465010.1849513401</v>
          </cell>
          <cell r="D1090">
            <v>1739129.4978384899</v>
          </cell>
          <cell r="E1090">
            <v>1320330.5411539201</v>
          </cell>
          <cell r="F1090">
            <v>1491322.87498665</v>
          </cell>
          <cell r="G1090">
            <v>1465866.42095995</v>
          </cell>
          <cell r="H1090">
            <v>1305053.6089822699</v>
          </cell>
          <cell r="I1090">
            <v>1327991.7791548399</v>
          </cell>
          <cell r="J1090">
            <v>1407747.1702744099</v>
          </cell>
          <cell r="K1090">
            <v>1142255.1173978001</v>
          </cell>
          <cell r="L1090">
            <v>2033816.1796466799</v>
          </cell>
          <cell r="M1090">
            <v>1839856.1245013101</v>
          </cell>
          <cell r="N1090">
            <v>1660064.6940987301</v>
          </cell>
          <cell r="O1090">
            <v>1516820.9214389101</v>
          </cell>
          <cell r="P1090">
            <v>1539252.81716231</v>
          </cell>
          <cell r="Q1090">
            <v>1883544.3284108499</v>
          </cell>
        </row>
        <row r="1091">
          <cell r="A1091" t="str">
            <v>Q07104</v>
          </cell>
          <cell r="B1091" t="str">
            <v>sp|Q07104|GDF3_MOUSE</v>
          </cell>
          <cell r="C1091">
            <v>91152.613085317804</v>
          </cell>
          <cell r="D1091">
            <v>7121.1540552795304</v>
          </cell>
          <cell r="E1091">
            <v>2315.1407990162602</v>
          </cell>
          <cell r="F1091">
            <v>16831.2603013115</v>
          </cell>
          <cell r="G1091">
            <v>19221.5309884653</v>
          </cell>
          <cell r="H1091">
            <v>12394.7849676816</v>
          </cell>
          <cell r="I1091">
            <v>23214.857778380701</v>
          </cell>
          <cell r="J1091">
            <v>2139.1649204355099</v>
          </cell>
          <cell r="K1091">
            <v>7470.4316882188205</v>
          </cell>
          <cell r="L1091">
            <v>15968.936470733601</v>
          </cell>
          <cell r="M1091">
            <v>4845.1829678201102</v>
          </cell>
          <cell r="N1091">
            <v>11388.881146031001</v>
          </cell>
          <cell r="O1091">
            <v>30177.8741742243</v>
          </cell>
          <cell r="P1091">
            <v>20666.283345149699</v>
          </cell>
          <cell r="Q1091">
            <v>41573.814504210502</v>
          </cell>
        </row>
        <row r="1092">
          <cell r="A1092" t="str">
            <v>Q07417</v>
          </cell>
          <cell r="B1092" t="str">
            <v>sp|Q07417|ACADS_MOUSE</v>
          </cell>
          <cell r="C1092">
            <v>53723.1086699261</v>
          </cell>
          <cell r="D1092">
            <v>45358.955403870503</v>
          </cell>
          <cell r="E1092">
            <v>51151.066627446002</v>
          </cell>
          <cell r="F1092">
            <v>49431.9311989243</v>
          </cell>
          <cell r="G1092">
            <v>37620.792964728003</v>
          </cell>
          <cell r="H1092">
            <v>43267.162482419801</v>
          </cell>
          <cell r="I1092">
            <v>43608.177792251197</v>
          </cell>
          <cell r="J1092">
            <v>68385.518475773497</v>
          </cell>
          <cell r="K1092">
            <v>40736.551700568598</v>
          </cell>
          <cell r="L1092">
            <v>57424.578198798001</v>
          </cell>
          <cell r="M1092">
            <v>3538.2347284961702</v>
          </cell>
          <cell r="N1092">
            <v>54480.947562388697</v>
          </cell>
          <cell r="O1092">
            <v>62402.211785205604</v>
          </cell>
          <cell r="P1092">
            <v>58570.003644876597</v>
          </cell>
          <cell r="Q1092">
            <v>54484.956109937099</v>
          </cell>
        </row>
        <row r="1093">
          <cell r="A1093" t="str">
            <v>Q07813</v>
          </cell>
          <cell r="B1093" t="str">
            <v>sp|Q07813|BAX_MOUSE</v>
          </cell>
          <cell r="C1093">
            <v>7865.1936658486802</v>
          </cell>
          <cell r="D1093">
            <v>28776.140699762502</v>
          </cell>
          <cell r="E1093">
            <v>3889.0115952280698</v>
          </cell>
          <cell r="F1093">
            <v>9150.6070547836498</v>
          </cell>
          <cell r="G1093">
            <v>13037.2244657171</v>
          </cell>
          <cell r="H1093">
            <v>3398.1700886214899</v>
          </cell>
          <cell r="I1093">
            <v>2884.38112256162</v>
          </cell>
          <cell r="J1093">
            <v>5844.9572320135103</v>
          </cell>
          <cell r="K1093">
            <v>2994.84477976275</v>
          </cell>
          <cell r="L1093">
            <v>7573.7624399347496</v>
          </cell>
          <cell r="M1093">
            <v>7677.2731152439601</v>
          </cell>
          <cell r="N1093">
            <v>21803.024629346801</v>
          </cell>
          <cell r="O1093">
            <v>5070.4706739806497</v>
          </cell>
          <cell r="P1093">
            <v>8363.2440759487108</v>
          </cell>
          <cell r="Q1093">
            <v>4676.8106105803299</v>
          </cell>
        </row>
        <row r="1094">
          <cell r="A1094" t="str">
            <v>Q08024</v>
          </cell>
          <cell r="B1094" t="str">
            <v>sp|Q08024|PEBB_MOUSE</v>
          </cell>
          <cell r="C1094">
            <v>13105.477673269999</v>
          </cell>
          <cell r="D1094">
            <v>20069.1437665017</v>
          </cell>
          <cell r="E1094">
            <v>21054.825972066599</v>
          </cell>
          <cell r="F1094">
            <v>10597.7964017677</v>
          </cell>
          <cell r="G1094">
            <v>10603.420174389101</v>
          </cell>
          <cell r="H1094">
            <v>67998.849377631705</v>
          </cell>
          <cell r="I1094">
            <v>28324.606379533201</v>
          </cell>
          <cell r="J1094">
            <v>19573.126768010399</v>
          </cell>
          <cell r="K1094">
            <v>50886.506726502797</v>
          </cell>
          <cell r="L1094">
            <v>14706.124997151101</v>
          </cell>
          <cell r="M1094">
            <v>17470.38821687</v>
          </cell>
          <cell r="N1094">
            <v>16979.245181175898</v>
          </cell>
          <cell r="O1094">
            <v>48533.983481794297</v>
          </cell>
          <cell r="P1094">
            <v>6034.3173340983003</v>
          </cell>
          <cell r="Q1094">
            <v>17541.940892739902</v>
          </cell>
        </row>
        <row r="1095">
          <cell r="A1095" t="str">
            <v>Q08274</v>
          </cell>
          <cell r="B1095" t="str">
            <v>sp|Q08274|DMWD_MOUSE</v>
          </cell>
          <cell r="C1095">
            <v>101581.722087466</v>
          </cell>
          <cell r="D1095">
            <v>294232.786920365</v>
          </cell>
          <cell r="E1095">
            <v>85134.142482153606</v>
          </cell>
          <cell r="F1095">
            <v>249872.801986423</v>
          </cell>
          <cell r="G1095">
            <v>139333.51700334201</v>
          </cell>
          <cell r="H1095">
            <v>200125.445327211</v>
          </cell>
          <cell r="I1095">
            <v>85150.566968740895</v>
          </cell>
          <cell r="J1095">
            <v>268512.78191450698</v>
          </cell>
          <cell r="K1095">
            <v>155476.21229151901</v>
          </cell>
          <cell r="L1095">
            <v>263273.405988899</v>
          </cell>
          <cell r="M1095">
            <v>58685.879686480199</v>
          </cell>
          <cell r="N1095">
            <v>325372.33305361099</v>
          </cell>
          <cell r="O1095">
            <v>99789.595177513605</v>
          </cell>
          <cell r="P1095">
            <v>118592.196351461</v>
          </cell>
          <cell r="Q1095">
            <v>318016.00726285198</v>
          </cell>
        </row>
        <row r="1096">
          <cell r="A1096" t="str">
            <v>Q08331</v>
          </cell>
          <cell r="B1096" t="str">
            <v>sp|Q08331|CALB2_MOUSE</v>
          </cell>
          <cell r="C1096">
            <v>819938.39885548095</v>
          </cell>
          <cell r="D1096">
            <v>1482261.93874065</v>
          </cell>
          <cell r="E1096">
            <v>1289511.42268747</v>
          </cell>
          <cell r="F1096">
            <v>1150619.4509598301</v>
          </cell>
          <cell r="G1096">
            <v>1016235.03924281</v>
          </cell>
          <cell r="H1096">
            <v>1182575.5227250899</v>
          </cell>
          <cell r="I1096">
            <v>1029178.28575229</v>
          </cell>
          <cell r="J1096">
            <v>1401174.71430923</v>
          </cell>
          <cell r="K1096">
            <v>1107618.7840072201</v>
          </cell>
          <cell r="L1096">
            <v>1295678.16239007</v>
          </cell>
          <cell r="M1096">
            <v>1148273.4226063001</v>
          </cell>
          <cell r="N1096">
            <v>1095171.0176111099</v>
          </cell>
          <cell r="O1096">
            <v>1207052.3404633</v>
          </cell>
          <cell r="P1096">
            <v>880787.29910549999</v>
          </cell>
          <cell r="Q1096">
            <v>1031964.8435458899</v>
          </cell>
        </row>
        <row r="1097">
          <cell r="A1097" t="str">
            <v>Q08460</v>
          </cell>
          <cell r="B1097" t="str">
            <v>sp|Q08460|KCMA1_MOUSE</v>
          </cell>
          <cell r="C1097">
            <v>107999.208057361</v>
          </cell>
          <cell r="D1097">
            <v>191504.26679961101</v>
          </cell>
          <cell r="E1097">
            <v>153805.76401834001</v>
          </cell>
          <cell r="F1097">
            <v>158545.34247383001</v>
          </cell>
          <cell r="G1097">
            <v>207963.055706213</v>
          </cell>
          <cell r="H1097">
            <v>209931.99360007001</v>
          </cell>
          <cell r="I1097">
            <v>216267.09046011599</v>
          </cell>
          <cell r="J1097">
            <v>138611.924895142</v>
          </cell>
          <cell r="K1097">
            <v>172162.969951662</v>
          </cell>
          <cell r="L1097">
            <v>169842.835066525</v>
          </cell>
          <cell r="M1097">
            <v>187458.535069765</v>
          </cell>
          <cell r="N1097">
            <v>182949.62827737699</v>
          </cell>
          <cell r="O1097">
            <v>221084.59079169299</v>
          </cell>
          <cell r="P1097">
            <v>201656.11766485299</v>
          </cell>
          <cell r="Q1097">
            <v>172753.23156357699</v>
          </cell>
        </row>
        <row r="1098">
          <cell r="A1098" t="str">
            <v>Q08642</v>
          </cell>
          <cell r="B1098" t="str">
            <v>sp|Q08642|PADI2_MOUSE</v>
          </cell>
          <cell r="C1098">
            <v>277325.776568859</v>
          </cell>
          <cell r="D1098">
            <v>291239.830634112</v>
          </cell>
          <cell r="E1098">
            <v>265548.14643760398</v>
          </cell>
          <cell r="F1098">
            <v>309094.50643599097</v>
          </cell>
          <cell r="G1098">
            <v>269612.04632111097</v>
          </cell>
          <cell r="H1098">
            <v>237106.63034284601</v>
          </cell>
          <cell r="I1098">
            <v>326704.19871652499</v>
          </cell>
          <cell r="J1098">
            <v>283333.98163727298</v>
          </cell>
          <cell r="K1098">
            <v>296588.57378342602</v>
          </cell>
          <cell r="L1098">
            <v>324590.62915506703</v>
          </cell>
          <cell r="M1098">
            <v>302271.53074181901</v>
          </cell>
          <cell r="N1098">
            <v>354908.69828167901</v>
          </cell>
          <cell r="O1098">
            <v>299975.291768127</v>
          </cell>
          <cell r="P1098">
            <v>234892.06579888001</v>
          </cell>
          <cell r="Q1098">
            <v>284883.15002911497</v>
          </cell>
        </row>
        <row r="1099">
          <cell r="A1099" t="str">
            <v>Q08943</v>
          </cell>
          <cell r="B1099" t="str">
            <v>sp|Q08943|SSRP1_MOUSE</v>
          </cell>
          <cell r="C1099">
            <v>79059.680911344301</v>
          </cell>
          <cell r="D1099">
            <v>52049.834805930201</v>
          </cell>
          <cell r="E1099">
            <v>45725.053552550402</v>
          </cell>
          <cell r="F1099">
            <v>48782.536852456098</v>
          </cell>
          <cell r="G1099">
            <v>51179.165430671601</v>
          </cell>
          <cell r="H1099">
            <v>75887.285504451502</v>
          </cell>
          <cell r="I1099">
            <v>56786.321513502699</v>
          </cell>
          <cell r="J1099">
            <v>65397.6054139771</v>
          </cell>
          <cell r="K1099">
            <v>32583.933748466901</v>
          </cell>
          <cell r="L1099">
            <v>59876.998418548399</v>
          </cell>
          <cell r="M1099">
            <v>59088.036563714297</v>
          </cell>
          <cell r="N1099">
            <v>56475.111183695502</v>
          </cell>
          <cell r="O1099">
            <v>49591.5881712435</v>
          </cell>
          <cell r="P1099">
            <v>55363.394067346198</v>
          </cell>
          <cell r="Q1099">
            <v>50659.221945303398</v>
          </cell>
        </row>
        <row r="1100">
          <cell r="A1100" t="str">
            <v>Q0GA42</v>
          </cell>
          <cell r="B1100" t="str">
            <v>sp|Q0GA42|CNNM1_MOUSE</v>
          </cell>
          <cell r="C1100">
            <v>15166.143757951</v>
          </cell>
          <cell r="D1100">
            <v>24667.015425772599</v>
          </cell>
          <cell r="E1100">
            <v>21287.152630553399</v>
          </cell>
          <cell r="F1100">
            <v>41227.562652052096</v>
          </cell>
          <cell r="G1100">
            <v>11259.2684590882</v>
          </cell>
          <cell r="H1100">
            <v>12515.400301932899</v>
          </cell>
          <cell r="I1100">
            <v>15709.2599916865</v>
          </cell>
          <cell r="J1100">
            <v>39560.157244469403</v>
          </cell>
          <cell r="K1100">
            <v>9063.4262130579791</v>
          </cell>
          <cell r="L1100">
            <v>30764.427272958401</v>
          </cell>
          <cell r="M1100">
            <v>26640.809247904799</v>
          </cell>
          <cell r="N1100">
            <v>32185.355547176099</v>
          </cell>
          <cell r="O1100">
            <v>52468.073576144801</v>
          </cell>
          <cell r="P1100">
            <v>39674.931623461402</v>
          </cell>
          <cell r="Q1100">
            <v>13324.311023869701</v>
          </cell>
        </row>
        <row r="1101">
          <cell r="A1101" t="str">
            <v>Q0GNC1</v>
          </cell>
          <cell r="B1101" t="str">
            <v>sp|Q0GNC1|INF2_MOUSE</v>
          </cell>
          <cell r="C1101">
            <v>6912.6752191494197</v>
          </cell>
          <cell r="D1101">
            <v>529.57407326286204</v>
          </cell>
          <cell r="E1101">
            <v>4620.3515086808502</v>
          </cell>
          <cell r="F1101">
            <v>776.03875783552598</v>
          </cell>
          <cell r="G1101">
            <v>5924.09466627038</v>
          </cell>
          <cell r="H1101">
            <v>5112.5210625007203</v>
          </cell>
          <cell r="I1101">
            <v>1848.37856386412</v>
          </cell>
          <cell r="J1101">
            <v>4152.3150756540299</v>
          </cell>
          <cell r="K1101">
            <v>5653.02489593067</v>
          </cell>
          <cell r="L1101">
            <v>6102.4477480331198</v>
          </cell>
          <cell r="M1101">
            <v>1316.31000579543</v>
          </cell>
          <cell r="N1101">
            <v>2265.98198181624</v>
          </cell>
          <cell r="O1101">
            <v>4342.7288255057301</v>
          </cell>
          <cell r="P1101">
            <v>329.56197722444398</v>
          </cell>
          <cell r="Q1101">
            <v>7910.4170499785996</v>
          </cell>
        </row>
        <row r="1102">
          <cell r="A1102" t="str">
            <v>Q0KL02</v>
          </cell>
          <cell r="B1102" t="str">
            <v>sp|Q0KL02|TRIO_MOUSE</v>
          </cell>
          <cell r="C1102">
            <v>205474.18507194301</v>
          </cell>
          <cell r="D1102">
            <v>196152.568033572</v>
          </cell>
          <cell r="E1102">
            <v>204848.522635726</v>
          </cell>
          <cell r="F1102">
            <v>241987.33412267899</v>
          </cell>
          <cell r="G1102">
            <v>323728.73283195402</v>
          </cell>
          <cell r="H1102">
            <v>318071.375772478</v>
          </cell>
          <cell r="I1102">
            <v>221185.232162017</v>
          </cell>
          <cell r="J1102">
            <v>274860.13449234999</v>
          </cell>
          <cell r="K1102">
            <v>298510.49130237702</v>
          </cell>
          <cell r="L1102">
            <v>328599.56645934802</v>
          </cell>
          <cell r="M1102">
            <v>975158.95743712399</v>
          </cell>
          <cell r="N1102">
            <v>228637.61412954101</v>
          </cell>
          <cell r="O1102">
            <v>210925.984747423</v>
          </cell>
          <cell r="P1102">
            <v>248342.27496945701</v>
          </cell>
          <cell r="Q1102">
            <v>871305.28441444796</v>
          </cell>
        </row>
        <row r="1103">
          <cell r="A1103" t="str">
            <v>Q0PHV7</v>
          </cell>
          <cell r="B1103" t="str">
            <v>sp|Q0PHV7|DACT3_MOUSE</v>
          </cell>
          <cell r="C1103">
            <v>22893.6487845665</v>
          </cell>
          <cell r="D1103">
            <v>16383.6926177114</v>
          </cell>
          <cell r="E1103">
            <v>2418.5539728650101</v>
          </cell>
          <cell r="F1103">
            <v>11742.5464691094</v>
          </cell>
          <cell r="G1103">
            <v>3677.73560634347</v>
          </cell>
          <cell r="H1103">
            <v>27626.524414547399</v>
          </cell>
          <cell r="I1103">
            <v>26865.681482454602</v>
          </cell>
          <cell r="J1103">
            <v>42302.804556142903</v>
          </cell>
          <cell r="K1103">
            <v>27112.855553940401</v>
          </cell>
          <cell r="L1103">
            <v>39104.743340927998</v>
          </cell>
          <cell r="M1103">
            <v>15096.6320632509</v>
          </cell>
          <cell r="N1103">
            <v>3027.1976183680299</v>
          </cell>
          <cell r="O1103">
            <v>6001.2345569764402</v>
          </cell>
          <cell r="P1103">
            <v>4513.6208934834503</v>
          </cell>
          <cell r="Q1103">
            <v>9298.7902297141809</v>
          </cell>
        </row>
        <row r="1104">
          <cell r="A1104" t="str">
            <v>Q0VBF8</v>
          </cell>
          <cell r="B1104" t="str">
            <v>sp|Q0VBF8|STUM_MOUSE</v>
          </cell>
          <cell r="C1104">
            <v>370126.21543430601</v>
          </cell>
          <cell r="D1104">
            <v>421748.65354089101</v>
          </cell>
          <cell r="E1104">
            <v>461608.79068735102</v>
          </cell>
          <cell r="F1104">
            <v>456787.991257769</v>
          </cell>
          <cell r="G1104">
            <v>460821.875325348</v>
          </cell>
          <cell r="H1104">
            <v>544676.43381967803</v>
          </cell>
          <cell r="I1104">
            <v>409292.25072575797</v>
          </cell>
          <cell r="J1104">
            <v>542662.68066539196</v>
          </cell>
          <cell r="K1104">
            <v>459849.54975288198</v>
          </cell>
          <cell r="L1104">
            <v>531600.82494534703</v>
          </cell>
          <cell r="M1104">
            <v>561243.93374876003</v>
          </cell>
          <cell r="N1104">
            <v>387551.81937305199</v>
          </cell>
          <cell r="O1104">
            <v>636421.95866411005</v>
          </cell>
          <cell r="P1104">
            <v>435172.313712409</v>
          </cell>
          <cell r="Q1104">
            <v>426899.11085161398</v>
          </cell>
        </row>
        <row r="1105">
          <cell r="A1105" t="str">
            <v>Q0VE82</v>
          </cell>
          <cell r="B1105" t="str">
            <v>sp|Q0VE82|CPNE7_MOUSE</v>
          </cell>
          <cell r="C1105">
            <v>254408.70521787001</v>
          </cell>
          <cell r="D1105">
            <v>287274.40962608001</v>
          </cell>
          <cell r="E1105">
            <v>264784.37423515</v>
          </cell>
          <cell r="F1105">
            <v>267610.850425518</v>
          </cell>
          <cell r="G1105">
            <v>214838.94483741099</v>
          </cell>
          <cell r="H1105">
            <v>388571.09319952002</v>
          </cell>
          <cell r="I1105">
            <v>317516.38494614803</v>
          </cell>
          <cell r="J1105">
            <v>285600.64866180101</v>
          </cell>
          <cell r="K1105">
            <v>338971.17823909601</v>
          </cell>
          <cell r="L1105">
            <v>346318.30830553803</v>
          </cell>
          <cell r="M1105">
            <v>289994.31893379497</v>
          </cell>
          <cell r="N1105">
            <v>316978.36750845797</v>
          </cell>
          <cell r="O1105">
            <v>240089.32630250501</v>
          </cell>
          <cell r="P1105">
            <v>265500.558916468</v>
          </cell>
          <cell r="Q1105">
            <v>270080.90880958101</v>
          </cell>
        </row>
        <row r="1106">
          <cell r="A1106" t="str">
            <v>Q0VGB7</v>
          </cell>
          <cell r="B1106" t="str">
            <v>sp|Q0VGB7|PP4R2_MOUSE</v>
          </cell>
          <cell r="C1106">
            <v>12347.262082200399</v>
          </cell>
          <cell r="D1106">
            <v>32066.149474344798</v>
          </cell>
          <cell r="E1106">
            <v>14875.181224866699</v>
          </cell>
          <cell r="F1106">
            <v>34700.033907556099</v>
          </cell>
          <cell r="G1106">
            <v>32692.3575045697</v>
          </cell>
          <cell r="H1106">
            <v>8252.5869239305102</v>
          </cell>
          <cell r="I1106">
            <v>41660.380219371997</v>
          </cell>
          <cell r="J1106">
            <v>51130.9648955558</v>
          </cell>
          <cell r="K1106">
            <v>4377.5933270850601</v>
          </cell>
          <cell r="L1106">
            <v>23439.854976320399</v>
          </cell>
          <cell r="M1106">
            <v>48791.496414522902</v>
          </cell>
          <cell r="N1106">
            <v>43673.223152298902</v>
          </cell>
          <cell r="O1106">
            <v>57190.437954841997</v>
          </cell>
          <cell r="P1106">
            <v>37650.506382208201</v>
          </cell>
          <cell r="Q1106">
            <v>57170.695218825102</v>
          </cell>
        </row>
        <row r="1107">
          <cell r="A1107" t="str">
            <v>Q0VGU4</v>
          </cell>
          <cell r="B1107" t="str">
            <v>sp|Q0VGU4|VGF_MOUSE</v>
          </cell>
          <cell r="C1107">
            <v>403938.32566618599</v>
          </cell>
          <cell r="D1107">
            <v>437726.64336247498</v>
          </cell>
          <cell r="E1107">
            <v>420508.89120408398</v>
          </cell>
          <cell r="F1107">
            <v>420498.60586121399</v>
          </cell>
          <cell r="G1107">
            <v>410589.17915908102</v>
          </cell>
          <cell r="H1107">
            <v>324939.85416018101</v>
          </cell>
          <cell r="I1107">
            <v>355487.60317549598</v>
          </cell>
          <cell r="J1107">
            <v>548795.907754816</v>
          </cell>
          <cell r="K1107">
            <v>498350.71833820897</v>
          </cell>
          <cell r="L1107">
            <v>404762.17439104302</v>
          </cell>
          <cell r="M1107">
            <v>235791.944752551</v>
          </cell>
          <cell r="N1107">
            <v>282280.64241784898</v>
          </cell>
          <cell r="O1107">
            <v>464425.77233432099</v>
          </cell>
          <cell r="P1107">
            <v>109777.289313958</v>
          </cell>
          <cell r="Q1107">
            <v>271706.75042644801</v>
          </cell>
        </row>
        <row r="1108">
          <cell r="A1108" t="str">
            <v>Q0VGY8</v>
          </cell>
          <cell r="B1108" t="str">
            <v>sp|Q0VGY8|TANC1_MOUSE</v>
          </cell>
          <cell r="C1108">
            <v>9343.2373981554501</v>
          </cell>
          <cell r="D1108">
            <v>378131.36269458599</v>
          </cell>
          <cell r="E1108">
            <v>13433.0334091105</v>
          </cell>
          <cell r="F1108">
            <v>5427.7545672834103</v>
          </cell>
          <cell r="G1108">
            <v>73997.169866346798</v>
          </cell>
          <cell r="H1108">
            <v>25099.6732685028</v>
          </cell>
          <cell r="I1108">
            <v>6100.4225346124404</v>
          </cell>
          <cell r="J1108">
            <v>12622.8979367554</v>
          </cell>
          <cell r="K1108">
            <v>24443.366642528199</v>
          </cell>
          <cell r="L1108">
            <v>59835.958667995597</v>
          </cell>
          <cell r="M1108">
            <v>73489.466118384298</v>
          </cell>
          <cell r="N1108">
            <v>24858.209279242899</v>
          </cell>
          <cell r="O1108">
            <v>9953.3866642682297</v>
          </cell>
          <cell r="P1108">
            <v>11736.399742951</v>
          </cell>
          <cell r="Q1108">
            <v>24877.548476073302</v>
          </cell>
        </row>
        <row r="1109">
          <cell r="A1109" t="str">
            <v>Q11011</v>
          </cell>
          <cell r="B1109" t="str">
            <v>sp|Q11011|PSA_MOUSE</v>
          </cell>
          <cell r="C1109">
            <v>6066767.1709742397</v>
          </cell>
          <cell r="D1109">
            <v>6533906.3920508204</v>
          </cell>
          <cell r="E1109">
            <v>7187804.3118206402</v>
          </cell>
          <cell r="F1109">
            <v>6874865.5618172102</v>
          </cell>
          <cell r="G1109">
            <v>6919856.1446223799</v>
          </cell>
          <cell r="H1109">
            <v>7887215.9674940202</v>
          </cell>
          <cell r="I1109">
            <v>6340841.2198920799</v>
          </cell>
          <cell r="J1109">
            <v>7490175.5374897998</v>
          </cell>
          <cell r="K1109">
            <v>6058388.3367886702</v>
          </cell>
          <cell r="L1109">
            <v>7768254.6733180797</v>
          </cell>
          <cell r="M1109">
            <v>7233875.3099089097</v>
          </cell>
          <cell r="N1109">
            <v>6702005.7558019804</v>
          </cell>
          <cell r="O1109">
            <v>6946286.2697317004</v>
          </cell>
          <cell r="P1109">
            <v>6726172.3299874403</v>
          </cell>
          <cell r="Q1109">
            <v>7656437.2406549798</v>
          </cell>
        </row>
        <row r="1110">
          <cell r="A1110" t="str">
            <v>Q11136</v>
          </cell>
          <cell r="B1110" t="str">
            <v>sp|Q11136|PEPD_MOUSE</v>
          </cell>
          <cell r="C1110">
            <v>213167.93752092001</v>
          </cell>
          <cell r="D1110">
            <v>281738.80809754401</v>
          </cell>
          <cell r="E1110">
            <v>682003.77452515904</v>
          </cell>
          <cell r="F1110">
            <v>276695.40327596798</v>
          </cell>
          <cell r="G1110">
            <v>196185.36643227201</v>
          </cell>
          <cell r="H1110">
            <v>385427.30502545799</v>
          </cell>
          <cell r="I1110">
            <v>250073.42964709399</v>
          </cell>
          <cell r="J1110">
            <v>283578.26490839297</v>
          </cell>
          <cell r="K1110">
            <v>294656.05647430598</v>
          </cell>
          <cell r="L1110">
            <v>400209.50673475099</v>
          </cell>
          <cell r="M1110">
            <v>308438.43625640601</v>
          </cell>
          <cell r="N1110">
            <v>281146.867068413</v>
          </cell>
          <cell r="O1110">
            <v>370270.35630707798</v>
          </cell>
          <cell r="P1110">
            <v>210597.017454471</v>
          </cell>
          <cell r="Q1110">
            <v>393868.88851582602</v>
          </cell>
        </row>
        <row r="1111">
          <cell r="A1111" t="str">
            <v>Q148V7</v>
          </cell>
          <cell r="B1111" t="str">
            <v>sp|Q148V7|RELCH_MOUSE</v>
          </cell>
          <cell r="C1111">
            <v>215408.76123553899</v>
          </cell>
          <cell r="D1111">
            <v>181922.68939244101</v>
          </cell>
          <cell r="E1111">
            <v>222107.87699638199</v>
          </cell>
          <cell r="F1111">
            <v>208978.07258172199</v>
          </cell>
          <cell r="G1111">
            <v>178072.80738118201</v>
          </cell>
          <cell r="H1111">
            <v>93849.147789213297</v>
          </cell>
          <cell r="I1111">
            <v>281527.50453110097</v>
          </cell>
          <cell r="J1111">
            <v>214903.12637255801</v>
          </cell>
          <cell r="K1111">
            <v>267569.38075409498</v>
          </cell>
          <cell r="L1111">
            <v>237489.85617244901</v>
          </cell>
          <cell r="M1111">
            <v>81367.931164913098</v>
          </cell>
          <cell r="N1111">
            <v>305957.47337337502</v>
          </cell>
          <cell r="O1111">
            <v>270315.67870987899</v>
          </cell>
          <cell r="P1111">
            <v>229399.42982804001</v>
          </cell>
          <cell r="Q1111">
            <v>260529.932133061</v>
          </cell>
        </row>
        <row r="1112">
          <cell r="A1112" t="str">
            <v>Q149F3</v>
          </cell>
          <cell r="B1112" t="str">
            <v>sp|Q149F3|ERF3B_MOUSE</v>
          </cell>
          <cell r="C1112">
            <v>15875.9168018003</v>
          </cell>
          <cell r="D1112">
            <v>46780.689479380198</v>
          </cell>
          <cell r="E1112">
            <v>51956.352667387298</v>
          </cell>
          <cell r="F1112">
            <v>70925.258790095104</v>
          </cell>
          <cell r="G1112">
            <v>3704.2400963617201</v>
          </cell>
          <cell r="H1112">
            <v>31459.202747655701</v>
          </cell>
          <cell r="I1112">
            <v>70525.200762706605</v>
          </cell>
          <cell r="J1112">
            <v>43123.165622036096</v>
          </cell>
          <cell r="K1112">
            <v>60875.442964755799</v>
          </cell>
          <cell r="L1112">
            <v>21869.495911427799</v>
          </cell>
          <cell r="M1112">
            <v>13518.676165687701</v>
          </cell>
          <cell r="N1112">
            <v>50812.211706834598</v>
          </cell>
          <cell r="O1112">
            <v>18938.575958391601</v>
          </cell>
          <cell r="P1112">
            <v>12328.9843325004</v>
          </cell>
          <cell r="Q1112">
            <v>11033.2698558886</v>
          </cell>
        </row>
        <row r="1113">
          <cell r="A1113" t="str">
            <v>Q14BB9</v>
          </cell>
          <cell r="B1113" t="str">
            <v>sp|Q14BB9|MA6D1_MOUSE</v>
          </cell>
          <cell r="C1113">
            <v>151926.36938147599</v>
          </cell>
          <cell r="D1113">
            <v>159692.76421586401</v>
          </cell>
          <cell r="E1113">
            <v>120867.947284657</v>
          </cell>
          <cell r="F1113">
            <v>158439.99817569199</v>
          </cell>
          <cell r="G1113">
            <v>113591.67590736999</v>
          </cell>
          <cell r="H1113">
            <v>126413.679229242</v>
          </cell>
          <cell r="I1113">
            <v>162199.89019927499</v>
          </cell>
          <cell r="J1113">
            <v>150647.613842263</v>
          </cell>
          <cell r="K1113">
            <v>202675.71737123499</v>
          </cell>
          <cell r="L1113">
            <v>206954.01450235801</v>
          </cell>
          <cell r="M1113">
            <v>115398.908911373</v>
          </cell>
          <cell r="N1113">
            <v>186035.786394169</v>
          </cell>
          <cell r="O1113">
            <v>243964.698867634</v>
          </cell>
          <cell r="P1113">
            <v>159965.86476965799</v>
          </cell>
          <cell r="Q1113">
            <v>86498.549839811807</v>
          </cell>
        </row>
        <row r="1114">
          <cell r="A1114" t="str">
            <v>Q14BI2</v>
          </cell>
          <cell r="B1114" t="str">
            <v>sp|Q14BI2|GRM2_MOUSE</v>
          </cell>
          <cell r="C1114">
            <v>645697.42159562395</v>
          </cell>
          <cell r="D1114">
            <v>489889.48130180401</v>
          </cell>
          <cell r="E1114">
            <v>530586.27000923699</v>
          </cell>
          <cell r="F1114">
            <v>690166.30191610602</v>
          </cell>
          <cell r="G1114">
            <v>711285.56458888401</v>
          </cell>
          <cell r="H1114">
            <v>714387.30190360895</v>
          </cell>
          <cell r="I1114">
            <v>735839.62864254799</v>
          </cell>
          <cell r="J1114">
            <v>642277.67601714202</v>
          </cell>
          <cell r="K1114">
            <v>667216.128274185</v>
          </cell>
          <cell r="L1114">
            <v>460655.63635334198</v>
          </cell>
          <cell r="M1114">
            <v>798659.14515218895</v>
          </cell>
          <cell r="N1114">
            <v>618146.56233434496</v>
          </cell>
          <cell r="O1114">
            <v>636536.41082229395</v>
          </cell>
          <cell r="P1114">
            <v>774902.349967469</v>
          </cell>
          <cell r="Q1114">
            <v>626535.80066008097</v>
          </cell>
        </row>
        <row r="1115">
          <cell r="A1115" t="str">
            <v>Q14C51</v>
          </cell>
          <cell r="B1115" t="str">
            <v>sp|Q14C51|PTCD3_MOUSE</v>
          </cell>
          <cell r="C1115">
            <v>71473.476151303505</v>
          </cell>
          <cell r="D1115">
            <v>21058.8838144742</v>
          </cell>
          <cell r="E1115">
            <v>40317.801570299896</v>
          </cell>
          <cell r="F1115">
            <v>195137.66847796799</v>
          </cell>
          <cell r="G1115">
            <v>53939.388837632803</v>
          </cell>
          <cell r="H1115">
            <v>51614.838141736902</v>
          </cell>
          <cell r="I1115">
            <v>45018.093743226498</v>
          </cell>
          <cell r="J1115">
            <v>54149.6524876482</v>
          </cell>
          <cell r="K1115">
            <v>186940.15290559601</v>
          </cell>
          <cell r="L1115">
            <v>418195.02518468798</v>
          </cell>
          <cell r="M1115">
            <v>96553.380495473102</v>
          </cell>
          <cell r="N1115">
            <v>107826.77450072501</v>
          </cell>
          <cell r="O1115">
            <v>48516.9151338749</v>
          </cell>
          <cell r="P1115">
            <v>61430.268325674602</v>
          </cell>
          <cell r="Q1115">
            <v>53255.1280824801</v>
          </cell>
        </row>
        <row r="1116">
          <cell r="A1116" t="str">
            <v>Q14CH0</v>
          </cell>
          <cell r="B1116" t="str">
            <v>sp|Q14CH0|F171B_MOUSE</v>
          </cell>
          <cell r="C1116">
            <v>261408.965093821</v>
          </cell>
          <cell r="D1116">
            <v>177509.27043012501</v>
          </cell>
          <cell r="E1116">
            <v>133540.89973582499</v>
          </cell>
          <cell r="F1116">
            <v>182456.890398052</v>
          </cell>
          <cell r="G1116">
            <v>188145.657336337</v>
          </cell>
          <cell r="H1116">
            <v>194043.40102949101</v>
          </cell>
          <cell r="I1116">
            <v>208811.050893226</v>
          </cell>
          <cell r="J1116">
            <v>201808.530521671</v>
          </cell>
          <cell r="K1116">
            <v>196072.474818171</v>
          </cell>
          <cell r="L1116">
            <v>283540.624718095</v>
          </cell>
          <cell r="M1116">
            <v>242361.068328886</v>
          </cell>
          <cell r="N1116">
            <v>227930.74740061999</v>
          </cell>
          <cell r="O1116">
            <v>259256.657995368</v>
          </cell>
          <cell r="P1116">
            <v>187687.363668993</v>
          </cell>
          <cell r="Q1116">
            <v>165160.08640550799</v>
          </cell>
        </row>
        <row r="1117">
          <cell r="A1117" t="str">
            <v>Q2M3X8</v>
          </cell>
          <cell r="B1117" t="str">
            <v>sp|Q2M3X8|PHAR1_MOUSE</v>
          </cell>
          <cell r="C1117">
            <v>240285.24150849399</v>
          </cell>
          <cell r="D1117">
            <v>260081.35015221999</v>
          </cell>
          <cell r="E1117">
            <v>252179.25547022</v>
          </cell>
          <cell r="F1117">
            <v>286938.04999457602</v>
          </cell>
          <cell r="G1117">
            <v>265263.889023592</v>
          </cell>
          <cell r="H1117">
            <v>242352.44482166701</v>
          </cell>
          <cell r="I1117">
            <v>270247.54902902199</v>
          </cell>
          <cell r="J1117">
            <v>273351.16434441099</v>
          </cell>
          <cell r="K1117">
            <v>248019.617245731</v>
          </cell>
          <cell r="L1117">
            <v>298625.63005227502</v>
          </cell>
          <cell r="M1117">
            <v>55052.417779660202</v>
          </cell>
          <cell r="N1117">
            <v>300741.03136598598</v>
          </cell>
          <cell r="O1117">
            <v>243445.706778883</v>
          </cell>
          <cell r="P1117">
            <v>274847.520703274</v>
          </cell>
          <cell r="Q1117">
            <v>243984.50460516001</v>
          </cell>
        </row>
        <row r="1118">
          <cell r="A1118" t="str">
            <v>Q2NL51</v>
          </cell>
          <cell r="B1118" t="str">
            <v>sp|Q2NL51|GSK3A_MOUSE</v>
          </cell>
          <cell r="C1118">
            <v>252697.69727355501</v>
          </cell>
          <cell r="D1118">
            <v>439788.52276507602</v>
          </cell>
          <cell r="E1118">
            <v>345718.92457866098</v>
          </cell>
          <cell r="F1118">
            <v>379271.84906456299</v>
          </cell>
          <cell r="G1118">
            <v>349415.37309404899</v>
          </cell>
          <cell r="H1118">
            <v>368422.27996989101</v>
          </cell>
          <cell r="I1118">
            <v>383742.56226353801</v>
          </cell>
          <cell r="J1118">
            <v>364649.08093751699</v>
          </cell>
          <cell r="K1118">
            <v>375841.55203171202</v>
          </cell>
          <cell r="L1118">
            <v>465780.136223245</v>
          </cell>
          <cell r="M1118">
            <v>396537.81344274199</v>
          </cell>
          <cell r="N1118">
            <v>269955.66457760101</v>
          </cell>
          <cell r="O1118">
            <v>322429.33843184699</v>
          </cell>
          <cell r="P1118">
            <v>310559.95252232702</v>
          </cell>
          <cell r="Q1118">
            <v>450442.50306530303</v>
          </cell>
        </row>
        <row r="1119">
          <cell r="A1119" t="str">
            <v>Q2PFD7</v>
          </cell>
          <cell r="B1119" t="str">
            <v>sp|Q2PFD7|PSD3_MOUSE</v>
          </cell>
          <cell r="C1119">
            <v>870818.29885227501</v>
          </cell>
          <cell r="D1119">
            <v>918073.45009124</v>
          </cell>
          <cell r="E1119">
            <v>1239596.5037016999</v>
          </cell>
          <cell r="F1119">
            <v>1193163.4205549499</v>
          </cell>
          <cell r="G1119">
            <v>1002793.48667056</v>
          </cell>
          <cell r="H1119">
            <v>1092799.3441309901</v>
          </cell>
          <cell r="I1119">
            <v>967666.46443596703</v>
          </cell>
          <cell r="J1119">
            <v>1124784.1721664299</v>
          </cell>
          <cell r="K1119">
            <v>1164202.3187391299</v>
          </cell>
          <cell r="L1119">
            <v>892360.38438219996</v>
          </cell>
          <cell r="M1119">
            <v>1161965.49955316</v>
          </cell>
          <cell r="N1119">
            <v>924925.33138367604</v>
          </cell>
          <cell r="O1119">
            <v>941171.44544837798</v>
          </cell>
          <cell r="P1119">
            <v>1020096.74378327</v>
          </cell>
          <cell r="Q1119">
            <v>885897.46522753197</v>
          </cell>
        </row>
        <row r="1120">
          <cell r="A1120" t="str">
            <v>Q2TBE6</v>
          </cell>
          <cell r="B1120" t="str">
            <v>sp|Q2TBE6|P4K2A_MOUSE</v>
          </cell>
          <cell r="C1120">
            <v>22246.280478136399</v>
          </cell>
          <cell r="D1120">
            <v>49004.894094309398</v>
          </cell>
          <cell r="E1120">
            <v>34529.329732491999</v>
          </cell>
          <cell r="F1120">
            <v>37195.961054974097</v>
          </cell>
          <cell r="G1120">
            <v>33329.782768484998</v>
          </cell>
          <cell r="H1120">
            <v>38785.168764464797</v>
          </cell>
          <cell r="I1120">
            <v>36778.531636195701</v>
          </cell>
          <cell r="J1120">
            <v>30462.870135319699</v>
          </cell>
          <cell r="K1120">
            <v>29999.9170323328</v>
          </cell>
          <cell r="L1120">
            <v>35635.239310801197</v>
          </cell>
          <cell r="M1120">
            <v>28500.120153172498</v>
          </cell>
          <cell r="N1120">
            <v>41503.324483119497</v>
          </cell>
          <cell r="O1120">
            <v>37968.160934050196</v>
          </cell>
          <cell r="P1120">
            <v>35750.157406787497</v>
          </cell>
          <cell r="Q1120">
            <v>38841.2441944772</v>
          </cell>
        </row>
        <row r="1121">
          <cell r="A1121" t="str">
            <v>Q3KNM2</v>
          </cell>
          <cell r="B1121" t="str">
            <v>sp|Q3KNM2|MARH5_MOUSE</v>
          </cell>
          <cell r="C1121">
            <v>28822.309562600101</v>
          </cell>
          <cell r="D1121">
            <v>48383.887853654298</v>
          </cell>
          <cell r="E1121">
            <v>36537.509369653402</v>
          </cell>
          <cell r="F1121">
            <v>32253.048328018998</v>
          </cell>
          <cell r="G1121">
            <v>34037.937672117703</v>
          </cell>
          <cell r="H1121">
            <v>36343.212363243401</v>
          </cell>
          <cell r="I1121">
            <v>46144.422088097403</v>
          </cell>
          <cell r="J1121">
            <v>16227.7909543231</v>
          </cell>
          <cell r="K1121">
            <v>32393.747730991599</v>
          </cell>
          <cell r="L1121">
            <v>6386.7503843786899</v>
          </cell>
          <cell r="M1121">
            <v>30852.232443246601</v>
          </cell>
          <cell r="N1121">
            <v>32657.4450577569</v>
          </cell>
          <cell r="O1121">
            <v>1297.8705161171099</v>
          </cell>
          <cell r="P1121">
            <v>39963.5133438833</v>
          </cell>
          <cell r="Q1121">
            <v>36698.5707729723</v>
          </cell>
        </row>
        <row r="1122">
          <cell r="A1122" t="str">
            <v>Q3SXD3</v>
          </cell>
          <cell r="B1122" t="str">
            <v>sp|Q3SXD3|HDDC2_MOUSE</v>
          </cell>
          <cell r="C1122">
            <v>35505.850370155102</v>
          </cell>
          <cell r="D1122">
            <v>23365.3442612697</v>
          </cell>
          <cell r="E1122">
            <v>42605.367207658201</v>
          </cell>
          <cell r="F1122">
            <v>30850.710753356401</v>
          </cell>
          <cell r="G1122">
            <v>10799.4580433554</v>
          </cell>
          <cell r="H1122">
            <v>44683.187121333802</v>
          </cell>
          <cell r="I1122">
            <v>44563.250916706696</v>
          </cell>
          <cell r="J1122">
            <v>41831.814069414402</v>
          </cell>
          <cell r="K1122">
            <v>24444.234862476798</v>
          </cell>
          <cell r="L1122">
            <v>36902.105462563501</v>
          </cell>
          <cell r="M1122">
            <v>11794.4066645945</v>
          </cell>
          <cell r="N1122">
            <v>14483.117523234199</v>
          </cell>
          <cell r="O1122">
            <v>21781.070723090601</v>
          </cell>
          <cell r="P1122">
            <v>59627.455080947999</v>
          </cell>
          <cell r="Q1122">
            <v>38019.770410229503</v>
          </cell>
        </row>
        <row r="1123">
          <cell r="A1123" t="str">
            <v>Q3TC33</v>
          </cell>
          <cell r="B1123" t="str">
            <v>sp|Q3TC33|CC127_MOUSE</v>
          </cell>
          <cell r="C1123">
            <v>98243.370050408499</v>
          </cell>
          <cell r="D1123">
            <v>16110.857050129</v>
          </cell>
          <cell r="E1123">
            <v>23268.559537286499</v>
          </cell>
          <cell r="F1123">
            <v>9291.1036552973492</v>
          </cell>
          <cell r="G1123">
            <v>11496.3663404213</v>
          </cell>
          <cell r="H1123">
            <v>9639.7025799857402</v>
          </cell>
          <cell r="I1123">
            <v>180093.90930560001</v>
          </cell>
          <cell r="J1123">
            <v>61861.611093821703</v>
          </cell>
          <cell r="K1123">
            <v>174329.93000742601</v>
          </cell>
          <cell r="L1123">
            <v>102986.38872420399</v>
          </cell>
          <cell r="M1123">
            <v>49280.295030946603</v>
          </cell>
          <cell r="N1123">
            <v>16530.146277201799</v>
          </cell>
          <cell r="O1123">
            <v>103984.963918765</v>
          </cell>
          <cell r="P1123">
            <v>28522.632219434399</v>
          </cell>
          <cell r="Q1123">
            <v>46354.9514709457</v>
          </cell>
        </row>
        <row r="1124">
          <cell r="A1124" t="str">
            <v>Q3TC72</v>
          </cell>
          <cell r="B1124" t="str">
            <v>sp|Q3TC72|FAHD2_MOUSE</v>
          </cell>
          <cell r="C1124">
            <v>130375.155673559</v>
          </cell>
          <cell r="D1124">
            <v>119150.669598917</v>
          </cell>
          <cell r="E1124">
            <v>86723.8935746567</v>
          </cell>
          <cell r="F1124">
            <v>126128.13002484399</v>
          </cell>
          <cell r="G1124">
            <v>85536.486212252901</v>
          </cell>
          <cell r="H1124">
            <v>128189.474107973</v>
          </cell>
          <cell r="I1124">
            <v>100316.141388376</v>
          </cell>
          <cell r="J1124">
            <v>109253.739983319</v>
          </cell>
          <cell r="K1124">
            <v>112980.014410651</v>
          </cell>
          <cell r="L1124">
            <v>110625.79063878801</v>
          </cell>
          <cell r="M1124">
            <v>102731.773939479</v>
          </cell>
          <cell r="N1124">
            <v>102954.377162684</v>
          </cell>
          <cell r="O1124">
            <v>141133.24713099899</v>
          </cell>
          <cell r="P1124">
            <v>120753.420628409</v>
          </cell>
          <cell r="Q1124">
            <v>90335.157639945595</v>
          </cell>
        </row>
        <row r="1125">
          <cell r="A1125" t="str">
            <v>Q3TCH7</v>
          </cell>
          <cell r="B1125" t="str">
            <v>sp|Q3TCH7|CUL4A_MOUSE</v>
          </cell>
          <cell r="C1125">
            <v>44133.613663476797</v>
          </cell>
          <cell r="D1125">
            <v>73464.914793417702</v>
          </cell>
          <cell r="E1125">
            <v>54708.745927300297</v>
          </cell>
          <cell r="F1125">
            <v>56497.873703352801</v>
          </cell>
          <cell r="G1125">
            <v>42631.4260696239</v>
          </cell>
          <cell r="H1125">
            <v>26874.329076698799</v>
          </cell>
          <cell r="I1125">
            <v>65477.883066365299</v>
          </cell>
          <cell r="J1125">
            <v>26455.2162709449</v>
          </cell>
          <cell r="K1125">
            <v>24443.697135616701</v>
          </cell>
          <cell r="L1125">
            <v>44012.305482449003</v>
          </cell>
          <cell r="M1125">
            <v>32197.2944164455</v>
          </cell>
          <cell r="N1125">
            <v>32127.864912006298</v>
          </cell>
          <cell r="O1125">
            <v>38296.007403355798</v>
          </cell>
          <cell r="P1125">
            <v>36376.328235244597</v>
          </cell>
          <cell r="Q1125">
            <v>47258.216962650004</v>
          </cell>
        </row>
        <row r="1126">
          <cell r="A1126" t="str">
            <v>Q3TCJ1</v>
          </cell>
          <cell r="B1126" t="str">
            <v>sp|Q3TCJ1|ABRX2_MOUSE</v>
          </cell>
          <cell r="C1126">
            <v>5414.35245219442</v>
          </cell>
          <cell r="D1126">
            <v>22944.7603576654</v>
          </cell>
          <cell r="E1126">
            <v>30092.383443750699</v>
          </cell>
          <cell r="F1126">
            <v>31881.4677165254</v>
          </cell>
          <cell r="G1126">
            <v>29003.245478127399</v>
          </cell>
          <cell r="H1126">
            <v>22065.830610353001</v>
          </cell>
          <cell r="I1126">
            <v>35439.344923826699</v>
          </cell>
          <cell r="J1126">
            <v>17712.166899108401</v>
          </cell>
          <cell r="K1126">
            <v>31217.955041638401</v>
          </cell>
          <cell r="L1126">
            <v>36331.268119242603</v>
          </cell>
          <cell r="M1126">
            <v>23311.9032172804</v>
          </cell>
          <cell r="N1126">
            <v>35992.022910789201</v>
          </cell>
          <cell r="O1126">
            <v>31877.551206044202</v>
          </cell>
          <cell r="P1126">
            <v>29434.194001099899</v>
          </cell>
          <cell r="Q1126">
            <v>25248.9929784413</v>
          </cell>
        </row>
        <row r="1127">
          <cell r="A1127" t="str">
            <v>Q3TCN2</v>
          </cell>
          <cell r="B1127" t="str">
            <v>sp|Q3TCN2|PLBL2_MOUSE</v>
          </cell>
          <cell r="C1127">
            <v>59904.746856762402</v>
          </cell>
          <cell r="D1127">
            <v>94846.558942257994</v>
          </cell>
          <cell r="E1127">
            <v>88497.483809761296</v>
          </cell>
          <cell r="F1127">
            <v>102055.345057482</v>
          </cell>
          <cell r="G1127">
            <v>91792.222577339402</v>
          </cell>
          <cell r="H1127">
            <v>150803.38847169399</v>
          </cell>
          <cell r="I1127">
            <v>108074.493118682</v>
          </cell>
          <cell r="J1127">
            <v>126522.00423322601</v>
          </cell>
          <cell r="K1127">
            <v>99796.751829820802</v>
          </cell>
          <cell r="L1127">
            <v>37004.968825711403</v>
          </cell>
          <cell r="M1127">
            <v>112198.16894243599</v>
          </cell>
          <cell r="N1127">
            <v>104241.82753013101</v>
          </cell>
          <cell r="O1127">
            <v>144646.46865547399</v>
          </cell>
          <cell r="P1127">
            <v>142100.83135226701</v>
          </cell>
          <cell r="Q1127">
            <v>110071.426749922</v>
          </cell>
        </row>
        <row r="1128">
          <cell r="A1128" t="str">
            <v>Q3TDD9</v>
          </cell>
          <cell r="B1128" t="str">
            <v>sp|Q3TDD9|PPR21_MOUSE</v>
          </cell>
          <cell r="C1128">
            <v>169760.02571631101</v>
          </cell>
          <cell r="D1128">
            <v>62703.785586541097</v>
          </cell>
          <cell r="E1128">
            <v>158771.38678629301</v>
          </cell>
          <cell r="F1128">
            <v>176534.49641438099</v>
          </cell>
          <cell r="G1128">
            <v>141980.76357333901</v>
          </cell>
          <cell r="H1128">
            <v>214230.30310189299</v>
          </cell>
          <cell r="I1128">
            <v>191965.82234573801</v>
          </cell>
          <cell r="J1128">
            <v>228480.98335113801</v>
          </cell>
          <cell r="K1128">
            <v>201105.61580284301</v>
          </cell>
          <cell r="L1128">
            <v>107917.47430688101</v>
          </cell>
          <cell r="M1128">
            <v>195382.316402055</v>
          </cell>
          <cell r="N1128">
            <v>168255.976365749</v>
          </cell>
          <cell r="O1128">
            <v>210282.23330665601</v>
          </cell>
          <cell r="P1128">
            <v>168419.55680578301</v>
          </cell>
          <cell r="Q1128">
            <v>110765.956604059</v>
          </cell>
        </row>
        <row r="1129">
          <cell r="A1129" t="str">
            <v>Q3TDK6</v>
          </cell>
          <cell r="B1129" t="str">
            <v>sp|Q3TDK6|ROGDI_MOUSE</v>
          </cell>
          <cell r="C1129">
            <v>1048216.12530036</v>
          </cell>
          <cell r="D1129">
            <v>1179640.06314142</v>
          </cell>
          <cell r="E1129">
            <v>1110443.7475574401</v>
          </cell>
          <cell r="F1129">
            <v>1234005.34227782</v>
          </cell>
          <cell r="G1129">
            <v>1292400.49718085</v>
          </cell>
          <cell r="H1129">
            <v>1409497.7992126499</v>
          </cell>
          <cell r="I1129">
            <v>1295702.2267648</v>
          </cell>
          <cell r="J1129">
            <v>955004.41459954204</v>
          </cell>
          <cell r="K1129">
            <v>1224115.8094435399</v>
          </cell>
          <cell r="L1129">
            <v>1496077.0862855299</v>
          </cell>
          <cell r="M1129">
            <v>1255024.3713163801</v>
          </cell>
          <cell r="N1129">
            <v>745494.28834554798</v>
          </cell>
          <cell r="O1129">
            <v>1293876.8944320099</v>
          </cell>
          <cell r="P1129">
            <v>1059718.07283937</v>
          </cell>
          <cell r="Q1129">
            <v>1083696.3387279401</v>
          </cell>
        </row>
        <row r="1130">
          <cell r="A1130" t="str">
            <v>Q3TDN2</v>
          </cell>
          <cell r="B1130" t="str">
            <v>sp|Q3TDN2|FAF2_MOUSE</v>
          </cell>
          <cell r="C1130">
            <v>40211.398059803498</v>
          </cell>
          <cell r="D1130">
            <v>21200.8710921733</v>
          </cell>
          <cell r="E1130">
            <v>79618.564023714905</v>
          </cell>
          <cell r="F1130">
            <v>78456.123483716903</v>
          </cell>
          <cell r="G1130">
            <v>105765.589927329</v>
          </cell>
          <cell r="H1130">
            <v>109761.337098238</v>
          </cell>
          <cell r="I1130">
            <v>98607.589854370206</v>
          </cell>
          <cell r="J1130">
            <v>74747.892386775697</v>
          </cell>
          <cell r="K1130">
            <v>81286.573222606894</v>
          </cell>
          <cell r="L1130">
            <v>87683.550432690201</v>
          </cell>
          <cell r="M1130">
            <v>83797.470024356706</v>
          </cell>
          <cell r="N1130">
            <v>129314.83355004901</v>
          </cell>
          <cell r="O1130">
            <v>29375.674577371799</v>
          </cell>
          <cell r="P1130">
            <v>80011.183636596397</v>
          </cell>
          <cell r="Q1130">
            <v>123641.455919935</v>
          </cell>
        </row>
        <row r="1131">
          <cell r="A1131" t="str">
            <v>Q3TEA8</v>
          </cell>
          <cell r="B1131" t="str">
            <v>sp|Q3TEA8|HP1B3_MOUSE</v>
          </cell>
          <cell r="C1131">
            <v>1157835.8095734699</v>
          </cell>
          <cell r="D1131">
            <v>1198722.24825398</v>
          </cell>
          <cell r="E1131">
            <v>864051.77300862095</v>
          </cell>
          <cell r="F1131">
            <v>1114449.5179375201</v>
          </cell>
          <cell r="G1131">
            <v>1185482.3222346799</v>
          </cell>
          <cell r="H1131">
            <v>1218171.97210442</v>
          </cell>
          <cell r="I1131">
            <v>1196287.5967240201</v>
          </cell>
          <cell r="J1131">
            <v>1064236.88997188</v>
          </cell>
          <cell r="K1131">
            <v>1088384.2767371801</v>
          </cell>
          <cell r="L1131">
            <v>1139056.67584805</v>
          </cell>
          <cell r="M1131">
            <v>1178470.2629633599</v>
          </cell>
          <cell r="N1131">
            <v>1187152.5759407899</v>
          </cell>
          <cell r="O1131">
            <v>1147583.2606927401</v>
          </cell>
          <cell r="P1131">
            <v>1244261.51889262</v>
          </cell>
          <cell r="Q1131">
            <v>1163504.63894104</v>
          </cell>
        </row>
        <row r="1132">
          <cell r="A1132" t="str">
            <v>Q3TEI4</v>
          </cell>
          <cell r="B1132" t="str">
            <v>sp|Q3TEI4|CO039_MOUSE</v>
          </cell>
          <cell r="C1132">
            <v>25844.303331729501</v>
          </cell>
          <cell r="D1132">
            <v>6917.8195288553998</v>
          </cell>
          <cell r="E1132">
            <v>81021.433986142496</v>
          </cell>
          <cell r="F1132">
            <v>16835.982923592299</v>
          </cell>
          <cell r="G1132">
            <v>6441.1955984926899</v>
          </cell>
          <cell r="H1132">
            <v>45950.618405733301</v>
          </cell>
          <cell r="I1132">
            <v>12176.7955673829</v>
          </cell>
          <cell r="J1132">
            <v>14610.228304276199</v>
          </cell>
          <cell r="K1132">
            <v>10503.605490543299</v>
          </cell>
          <cell r="L1132">
            <v>33772.409859590502</v>
          </cell>
          <cell r="M1132">
            <v>26019.459124205001</v>
          </cell>
          <cell r="N1132">
            <v>18534.888174245501</v>
          </cell>
          <cell r="O1132">
            <v>5543.1953744805696</v>
          </cell>
          <cell r="P1132">
            <v>46372.255567927103</v>
          </cell>
          <cell r="Q1132">
            <v>97707.217586854997</v>
          </cell>
        </row>
        <row r="1133">
          <cell r="A1133" t="str">
            <v>Q3TES0</v>
          </cell>
          <cell r="B1133" t="str">
            <v>sp|Q3TES0|IQEC3_MOUSE</v>
          </cell>
          <cell r="C1133">
            <v>30346.828860219601</v>
          </cell>
          <cell r="D1133">
            <v>70397.060073444794</v>
          </cell>
          <cell r="E1133">
            <v>55438.654954370497</v>
          </cell>
          <cell r="F1133">
            <v>42338.532683978898</v>
          </cell>
          <cell r="G1133">
            <v>50194.938959577798</v>
          </cell>
          <cell r="H1133">
            <v>63125.603271612403</v>
          </cell>
          <cell r="I1133">
            <v>55098.3639529309</v>
          </cell>
          <cell r="J1133">
            <v>39554.716132002497</v>
          </cell>
          <cell r="K1133">
            <v>43247.522692030601</v>
          </cell>
          <cell r="L1133">
            <v>34120.806124130002</v>
          </cell>
          <cell r="M1133">
            <v>32152.0475337922</v>
          </cell>
          <cell r="N1133">
            <v>60042.953877660002</v>
          </cell>
          <cell r="O1133">
            <v>36654.495244605001</v>
          </cell>
          <cell r="P1133">
            <v>69642.425792833703</v>
          </cell>
          <cell r="Q1133">
            <v>40850.986925700898</v>
          </cell>
        </row>
        <row r="1134">
          <cell r="A1134" t="str">
            <v>Q3TFQ1</v>
          </cell>
          <cell r="B1134" t="str">
            <v>sp|Q3TFQ1|SPRY7_MOUSE</v>
          </cell>
          <cell r="C1134">
            <v>38022.909995940099</v>
          </cell>
          <cell r="D1134">
            <v>90222.747132079399</v>
          </cell>
          <cell r="E1134">
            <v>87830.697144043705</v>
          </cell>
          <cell r="F1134">
            <v>16143.691121031001</v>
          </cell>
          <cell r="G1134">
            <v>112140.497498721</v>
          </cell>
          <cell r="H1134">
            <v>13659.0511247098</v>
          </cell>
          <cell r="I1134">
            <v>20245.073259372301</v>
          </cell>
          <cell r="J1134">
            <v>100189.679144122</v>
          </cell>
          <cell r="K1134">
            <v>160162.35384451499</v>
          </cell>
          <cell r="L1134">
            <v>77873.092958150301</v>
          </cell>
          <cell r="M1134">
            <v>15507.3742420043</v>
          </cell>
          <cell r="N1134">
            <v>90025.931379306596</v>
          </cell>
          <cell r="O1134">
            <v>22548.1037656238</v>
          </cell>
          <cell r="P1134">
            <v>105110.58166126499</v>
          </cell>
          <cell r="Q1134">
            <v>99089.463968527794</v>
          </cell>
        </row>
        <row r="1135">
          <cell r="A1135" t="str">
            <v>Q3THE2</v>
          </cell>
          <cell r="B1135" t="str">
            <v>sp|Q3THE2|ML12B_MOUSE</v>
          </cell>
          <cell r="C1135">
            <v>483528.21148567699</v>
          </cell>
          <cell r="D1135">
            <v>628395.29381946195</v>
          </cell>
          <cell r="E1135">
            <v>525324.77785880503</v>
          </cell>
          <cell r="F1135">
            <v>565233.48894933495</v>
          </cell>
          <cell r="G1135">
            <v>566633.78085095703</v>
          </cell>
          <cell r="H1135">
            <v>701766.73359041102</v>
          </cell>
          <cell r="I1135">
            <v>563078.69923974399</v>
          </cell>
          <cell r="J1135">
            <v>702461.41741822695</v>
          </cell>
          <cell r="K1135">
            <v>578837.32863797504</v>
          </cell>
          <cell r="L1135">
            <v>683302.32723748498</v>
          </cell>
          <cell r="M1135">
            <v>583422.97083290399</v>
          </cell>
          <cell r="N1135">
            <v>617806.37636212504</v>
          </cell>
          <cell r="O1135">
            <v>682718.75981199101</v>
          </cell>
          <cell r="P1135">
            <v>557822.188284292</v>
          </cell>
          <cell r="Q1135">
            <v>664010.27451727795</v>
          </cell>
        </row>
        <row r="1136">
          <cell r="A1136" t="str">
            <v>Q3THK7</v>
          </cell>
          <cell r="B1136" t="str">
            <v>sp|Q3THK7|GUAA_MOUSE</v>
          </cell>
          <cell r="C1136">
            <v>185212.91120850801</v>
          </cell>
          <cell r="D1136">
            <v>321581.54558413097</v>
          </cell>
          <cell r="E1136">
            <v>277088.36041897401</v>
          </cell>
          <cell r="F1136">
            <v>309379.89862445497</v>
          </cell>
          <cell r="G1136">
            <v>296234.36723998201</v>
          </cell>
          <cell r="H1136">
            <v>246408.34676579901</v>
          </cell>
          <cell r="I1136">
            <v>286711.37867994502</v>
          </cell>
          <cell r="J1136">
            <v>454565.94868638</v>
          </cell>
          <cell r="K1136">
            <v>474430.67141797801</v>
          </cell>
          <cell r="L1136">
            <v>256380.58060466099</v>
          </cell>
          <cell r="M1136">
            <v>318443.30959152803</v>
          </cell>
          <cell r="N1136">
            <v>299050.81688453298</v>
          </cell>
          <cell r="O1136">
            <v>253402.96292132</v>
          </cell>
          <cell r="P1136">
            <v>271506.77097696997</v>
          </cell>
          <cell r="Q1136">
            <v>282609.45522978698</v>
          </cell>
        </row>
        <row r="1137">
          <cell r="A1137" t="str">
            <v>Q3THS6</v>
          </cell>
          <cell r="B1137" t="str">
            <v>sp|Q3THS6|METK2_MOUSE</v>
          </cell>
          <cell r="C1137">
            <v>248326.299519072</v>
          </cell>
          <cell r="D1137">
            <v>194161.62791759099</v>
          </cell>
          <cell r="E1137">
            <v>206739.25806684999</v>
          </cell>
          <cell r="F1137">
            <v>240534.372763344</v>
          </cell>
          <cell r="G1137">
            <v>268077.02097980899</v>
          </cell>
          <cell r="H1137">
            <v>264665.05649847799</v>
          </cell>
          <cell r="I1137">
            <v>264459.83501492499</v>
          </cell>
          <cell r="J1137">
            <v>273504.65159391699</v>
          </cell>
          <cell r="K1137">
            <v>269146.126816198</v>
          </cell>
          <cell r="L1137">
            <v>273023.892673644</v>
          </cell>
          <cell r="M1137">
            <v>230988.38685431899</v>
          </cell>
          <cell r="N1137">
            <v>234501.45055097999</v>
          </cell>
          <cell r="O1137">
            <v>305626.95903868601</v>
          </cell>
          <cell r="P1137">
            <v>301650.40168479999</v>
          </cell>
          <cell r="Q1137">
            <v>273886.56363016699</v>
          </cell>
        </row>
        <row r="1138">
          <cell r="A1138" t="str">
            <v>Q3THW5</v>
          </cell>
          <cell r="B1138" t="str">
            <v>sp|Q3THW5|H2AV_MOUSE</v>
          </cell>
          <cell r="C1138">
            <v>120075.526266439</v>
          </cell>
          <cell r="D1138">
            <v>343687.03362503601</v>
          </cell>
          <cell r="E1138">
            <v>344475.33256667602</v>
          </cell>
          <cell r="F1138">
            <v>292055.65407138399</v>
          </cell>
          <cell r="G1138">
            <v>235730.300433103</v>
          </cell>
          <cell r="H1138">
            <v>274902.148190871</v>
          </cell>
          <cell r="I1138">
            <v>200335.954604203</v>
          </cell>
          <cell r="J1138">
            <v>372220.219622723</v>
          </cell>
          <cell r="K1138">
            <v>184892.81541872601</v>
          </cell>
          <cell r="L1138">
            <v>230116.407084779</v>
          </cell>
          <cell r="M1138">
            <v>246807.35338670999</v>
          </cell>
          <cell r="N1138">
            <v>189019.30342839201</v>
          </cell>
          <cell r="O1138">
            <v>210616.371825218</v>
          </cell>
          <cell r="P1138">
            <v>243502.980659372</v>
          </cell>
          <cell r="Q1138">
            <v>267238.372400644</v>
          </cell>
        </row>
        <row r="1139">
          <cell r="A1139" t="str">
            <v>Q3TIR3</v>
          </cell>
          <cell r="B1139" t="str">
            <v>sp|Q3TIR3|RIC8A_MOUSE</v>
          </cell>
          <cell r="C1139">
            <v>72152.026859839505</v>
          </cell>
          <cell r="D1139">
            <v>164262.398168846</v>
          </cell>
          <cell r="E1139">
            <v>186128.40716221399</v>
          </cell>
          <cell r="F1139">
            <v>65901.678123498001</v>
          </cell>
          <cell r="G1139">
            <v>217633.12507175401</v>
          </cell>
          <cell r="H1139">
            <v>67285.264609514896</v>
          </cell>
          <cell r="I1139">
            <v>216181.75257526</v>
          </cell>
          <cell r="J1139">
            <v>211517.246414544</v>
          </cell>
          <cell r="K1139">
            <v>213541.55546781301</v>
          </cell>
          <cell r="L1139">
            <v>231174.44376661701</v>
          </cell>
          <cell r="M1139">
            <v>201412.922295175</v>
          </cell>
          <cell r="N1139">
            <v>211615.497855914</v>
          </cell>
          <cell r="O1139">
            <v>225577.478086221</v>
          </cell>
          <cell r="P1139">
            <v>198345.251730636</v>
          </cell>
          <cell r="Q1139">
            <v>74823.093636164893</v>
          </cell>
        </row>
        <row r="1140">
          <cell r="A1140" t="str">
            <v>Q3TIU4</v>
          </cell>
          <cell r="B1140" t="str">
            <v>sp|Q3TIU4|PDE12_MOUSE</v>
          </cell>
          <cell r="C1140">
            <v>74803.424563179797</v>
          </cell>
          <cell r="D1140">
            <v>15418.6597380889</v>
          </cell>
          <cell r="E1140">
            <v>49087.793179426102</v>
          </cell>
          <cell r="F1140">
            <v>27961.653575335898</v>
          </cell>
          <cell r="G1140">
            <v>9919.0324349821894</v>
          </cell>
          <cell r="H1140">
            <v>42911.733549821998</v>
          </cell>
          <cell r="I1140">
            <v>42400.601442236402</v>
          </cell>
          <cell r="J1140">
            <v>45039.211470873801</v>
          </cell>
          <cell r="K1140">
            <v>6390.3595886866997</v>
          </cell>
          <cell r="L1140">
            <v>43097.666205073503</v>
          </cell>
          <cell r="M1140">
            <v>17354.765425108799</v>
          </cell>
          <cell r="N1140">
            <v>20740.405047316701</v>
          </cell>
          <cell r="O1140">
            <v>44907.752397045399</v>
          </cell>
          <cell r="P1140">
            <v>24946.544912727499</v>
          </cell>
          <cell r="Q1140">
            <v>25193.332105070702</v>
          </cell>
        </row>
        <row r="1141">
          <cell r="A1141" t="str">
            <v>Q3TKT4</v>
          </cell>
          <cell r="B1141" t="str">
            <v>sp|Q3TKT4|SMCA4_MOUSE</v>
          </cell>
          <cell r="C1141">
            <v>17070.199159099699</v>
          </cell>
          <cell r="D1141">
            <v>15244.971663285</v>
          </cell>
          <cell r="E1141">
            <v>12991.2224787593</v>
          </cell>
          <cell r="F1141">
            <v>12993.5516662891</v>
          </cell>
          <cell r="G1141">
            <v>24424.7347801367</v>
          </cell>
          <cell r="H1141">
            <v>20136.372282152399</v>
          </cell>
          <cell r="I1141">
            <v>18140.641646497199</v>
          </cell>
          <cell r="J1141">
            <v>22180.969616978298</v>
          </cell>
          <cell r="K1141">
            <v>15023.2283678239</v>
          </cell>
          <cell r="L1141">
            <v>12115.788361548201</v>
          </cell>
          <cell r="M1141">
            <v>5931.1984906400803</v>
          </cell>
          <cell r="N1141">
            <v>20725.800900825401</v>
          </cell>
          <cell r="O1141">
            <v>27289.992603271799</v>
          </cell>
          <cell r="P1141">
            <v>17826.715722428002</v>
          </cell>
          <cell r="Q1141">
            <v>16881.698848788499</v>
          </cell>
        </row>
        <row r="1142">
          <cell r="A1142" t="str">
            <v>Q3TLH4</v>
          </cell>
          <cell r="B1142" t="str">
            <v>sp|Q3TLH4|PRC2C_MOUSE</v>
          </cell>
          <cell r="C1142">
            <v>71571.073555239505</v>
          </cell>
          <cell r="D1142">
            <v>49111.2562769414</v>
          </cell>
          <cell r="E1142">
            <v>55232.569424536501</v>
          </cell>
          <cell r="F1142">
            <v>46545.630754638303</v>
          </cell>
          <cell r="G1142">
            <v>59545.380645565703</v>
          </cell>
          <cell r="H1142">
            <v>80501.764370047298</v>
          </cell>
          <cell r="I1142">
            <v>66702.184666679896</v>
          </cell>
          <cell r="J1142">
            <v>73087.314829489202</v>
          </cell>
          <cell r="K1142">
            <v>53942.510955161</v>
          </cell>
          <cell r="L1142">
            <v>76156.314350979897</v>
          </cell>
          <cell r="M1142">
            <v>56633.303477735601</v>
          </cell>
          <cell r="N1142">
            <v>80736.450078606795</v>
          </cell>
          <cell r="O1142">
            <v>97890.073430954406</v>
          </cell>
          <cell r="P1142">
            <v>56396.5295990741</v>
          </cell>
          <cell r="Q1142">
            <v>47555.234957465596</v>
          </cell>
        </row>
        <row r="1143">
          <cell r="A1143" t="str">
            <v>Q3TLS3</v>
          </cell>
          <cell r="B1143" t="str">
            <v>sp|Q3TLS3|GDPP1_MOUSE</v>
          </cell>
          <cell r="C1143">
            <v>26103.866296881901</v>
          </cell>
          <cell r="D1143">
            <v>28451.852108184299</v>
          </cell>
          <cell r="E1143">
            <v>35853.963830711</v>
          </cell>
          <cell r="F1143">
            <v>48418.947213931096</v>
          </cell>
          <cell r="G1143">
            <v>44350.059470746201</v>
          </cell>
          <cell r="H1143">
            <v>49284.789256832002</v>
          </cell>
          <cell r="I1143">
            <v>31781.4518174353</v>
          </cell>
          <cell r="J1143">
            <v>44273.637191501497</v>
          </cell>
          <cell r="K1143">
            <v>27566.220616022099</v>
          </cell>
          <cell r="L1143">
            <v>40017.834575043897</v>
          </cell>
          <cell r="M1143">
            <v>52990.059267885998</v>
          </cell>
          <cell r="N1143">
            <v>38441.327901491597</v>
          </cell>
          <cell r="O1143">
            <v>44419.375324579698</v>
          </cell>
          <cell r="P1143">
            <v>47376.076392281699</v>
          </cell>
          <cell r="Q1143">
            <v>46887.463114520797</v>
          </cell>
        </row>
        <row r="1144">
          <cell r="A1144" t="str">
            <v>Q3TMH2</v>
          </cell>
          <cell r="B1144" t="str">
            <v>sp|Q3TMH2|SCRN3_MOUSE</v>
          </cell>
          <cell r="C1144">
            <v>19907.319474137599</v>
          </cell>
          <cell r="D1144">
            <v>12630.683820822</v>
          </cell>
          <cell r="E1144">
            <v>20951.981761622701</v>
          </cell>
          <cell r="F1144">
            <v>2179.6080393659699</v>
          </cell>
          <cell r="G1144">
            <v>30484.183186746501</v>
          </cell>
          <cell r="H1144">
            <v>28872.679560147699</v>
          </cell>
          <cell r="I1144">
            <v>37522.791429168501</v>
          </cell>
          <cell r="J1144">
            <v>24815.871881749499</v>
          </cell>
          <cell r="K1144">
            <v>17126.181040859501</v>
          </cell>
          <cell r="L1144">
            <v>20112.007007616601</v>
          </cell>
          <cell r="M1144">
            <v>18587.674521529199</v>
          </cell>
          <cell r="N1144">
            <v>46050.0078860047</v>
          </cell>
          <cell r="O1144">
            <v>966.23258280098503</v>
          </cell>
          <cell r="P1144">
            <v>38608.814518214698</v>
          </cell>
          <cell r="Q1144">
            <v>46227.829747452299</v>
          </cell>
        </row>
        <row r="1145">
          <cell r="A1145" t="str">
            <v>Q3TPX4</v>
          </cell>
          <cell r="B1145" t="str">
            <v>sp|Q3TPX4|EXOC5_MOUSE</v>
          </cell>
          <cell r="C1145">
            <v>198397.92279174001</v>
          </cell>
          <cell r="D1145">
            <v>240133.513010136</v>
          </cell>
          <cell r="E1145">
            <v>254677.30969067599</v>
          </cell>
          <cell r="F1145">
            <v>298218.34962130903</v>
          </cell>
          <cell r="G1145">
            <v>334203.81838159601</v>
          </cell>
          <cell r="H1145">
            <v>387184.00502802001</v>
          </cell>
          <cell r="I1145">
            <v>226150.67291937099</v>
          </cell>
          <cell r="J1145">
            <v>240773.89835546099</v>
          </cell>
          <cell r="K1145">
            <v>246444.36462974799</v>
          </cell>
          <cell r="L1145">
            <v>400383.65948481101</v>
          </cell>
          <cell r="M1145">
            <v>84280.329122814699</v>
          </cell>
          <cell r="N1145">
            <v>326828.82362490299</v>
          </cell>
          <cell r="O1145">
            <v>84436.669001097107</v>
          </cell>
          <cell r="P1145">
            <v>244088.989204507</v>
          </cell>
          <cell r="Q1145">
            <v>828795.59341606498</v>
          </cell>
        </row>
        <row r="1146">
          <cell r="A1146" t="str">
            <v>Q3TVA9</v>
          </cell>
          <cell r="B1146" t="str">
            <v>sp|Q3TVA9|CC136_MOUSE</v>
          </cell>
          <cell r="C1146">
            <v>27594.735989714001</v>
          </cell>
          <cell r="D1146">
            <v>14856.889671503301</v>
          </cell>
          <cell r="E1146">
            <v>16309.965948342</v>
          </cell>
          <cell r="F1146">
            <v>55920.855814688199</v>
          </cell>
          <cell r="G1146">
            <v>22848.310543707801</v>
          </cell>
          <cell r="H1146">
            <v>5597.28411417998</v>
          </cell>
          <cell r="I1146">
            <v>5428.6609208148902</v>
          </cell>
          <cell r="J1146">
            <v>19170.811429353998</v>
          </cell>
          <cell r="K1146">
            <v>22190.145934118202</v>
          </cell>
          <cell r="L1146">
            <v>74878.635952915894</v>
          </cell>
          <cell r="M1146">
            <v>20653.2504400539</v>
          </cell>
          <cell r="N1146">
            <v>53707.228537697803</v>
          </cell>
          <cell r="O1146">
            <v>34083.133155378797</v>
          </cell>
          <cell r="P1146">
            <v>6951.5411851271601</v>
          </cell>
          <cell r="Q1146">
            <v>26407.0118536433</v>
          </cell>
        </row>
        <row r="1147">
          <cell r="A1147" t="str">
            <v>Q3TW96</v>
          </cell>
          <cell r="B1147" t="str">
            <v>sp|Q3TW96|UAP1L_MOUSE</v>
          </cell>
          <cell r="C1147">
            <v>234743.892659873</v>
          </cell>
          <cell r="D1147">
            <v>148659.661826444</v>
          </cell>
          <cell r="E1147">
            <v>134088.113138644</v>
          </cell>
          <cell r="F1147">
            <v>103502.292103937</v>
          </cell>
          <cell r="G1147">
            <v>154134.24495627699</v>
          </cell>
          <cell r="H1147">
            <v>163869.61646922099</v>
          </cell>
          <cell r="I1147">
            <v>215661.54823948699</v>
          </cell>
          <cell r="J1147">
            <v>183247.10881838499</v>
          </cell>
          <cell r="K1147">
            <v>185516.19856139299</v>
          </cell>
          <cell r="L1147">
            <v>183723.558712748</v>
          </cell>
          <cell r="M1147">
            <v>126482.780659262</v>
          </cell>
          <cell r="N1147">
            <v>171563.10298730899</v>
          </cell>
          <cell r="O1147">
            <v>153122.61043734101</v>
          </cell>
          <cell r="P1147">
            <v>129799.88240854901</v>
          </cell>
          <cell r="Q1147">
            <v>178052.52000606799</v>
          </cell>
        </row>
        <row r="1148">
          <cell r="A1148" t="str">
            <v>Q3TWL2</v>
          </cell>
          <cell r="B1148" t="str">
            <v>sp|Q3TWL2|PP4P1_MOUSE</v>
          </cell>
          <cell r="C1148">
            <v>54483.495478365701</v>
          </cell>
          <cell r="D1148">
            <v>50930.191047145199</v>
          </cell>
          <cell r="E1148">
            <v>34582.225282035201</v>
          </cell>
          <cell r="F1148">
            <v>35391.291482176901</v>
          </cell>
          <cell r="G1148">
            <v>28694.07918483</v>
          </cell>
          <cell r="H1148">
            <v>49817.154420963801</v>
          </cell>
          <cell r="I1148">
            <v>28235.527594985699</v>
          </cell>
          <cell r="J1148">
            <v>55809.114627999203</v>
          </cell>
          <cell r="K1148">
            <v>23264.611683606501</v>
          </cell>
          <cell r="L1148">
            <v>54054.689597544901</v>
          </cell>
          <cell r="M1148">
            <v>56878.8759757519</v>
          </cell>
          <cell r="N1148">
            <v>45949.451504625002</v>
          </cell>
          <cell r="O1148">
            <v>112905.295906716</v>
          </cell>
          <cell r="P1148">
            <v>61280.790990170099</v>
          </cell>
          <cell r="Q1148">
            <v>9963.8233819764991</v>
          </cell>
        </row>
        <row r="1149">
          <cell r="A1149" t="str">
            <v>Q3TWW8</v>
          </cell>
          <cell r="B1149" t="str">
            <v>sp|Q3TWW8|SRSF6_MOUSE</v>
          </cell>
          <cell r="C1149">
            <v>417419.49209340097</v>
          </cell>
          <cell r="D1149">
            <v>354452.14402381401</v>
          </cell>
          <cell r="E1149">
            <v>391978.424455898</v>
          </cell>
          <cell r="F1149">
            <v>440628.621527271</v>
          </cell>
          <cell r="G1149">
            <v>402462.08679091203</v>
          </cell>
          <cell r="H1149">
            <v>425697.77276139101</v>
          </cell>
          <cell r="I1149">
            <v>533075.10022476898</v>
          </cell>
          <cell r="J1149">
            <v>474704.85517955001</v>
          </cell>
          <cell r="K1149">
            <v>463332.84318775497</v>
          </cell>
          <cell r="L1149">
            <v>526343.68331262097</v>
          </cell>
          <cell r="M1149">
            <v>375827.67245260603</v>
          </cell>
          <cell r="N1149">
            <v>511908.33956351702</v>
          </cell>
          <cell r="O1149">
            <v>421867.64885031298</v>
          </cell>
          <cell r="P1149">
            <v>461069.85573477502</v>
          </cell>
          <cell r="Q1149">
            <v>458900.35308008001</v>
          </cell>
        </row>
        <row r="1150">
          <cell r="A1150" t="str">
            <v>Q3TXS7</v>
          </cell>
          <cell r="B1150" t="str">
            <v>sp|Q3TXS7|PSMD1_MOUSE</v>
          </cell>
          <cell r="C1150">
            <v>150955.39220847201</v>
          </cell>
          <cell r="D1150">
            <v>128880.745937574</v>
          </cell>
          <cell r="E1150">
            <v>189246.61288634999</v>
          </cell>
          <cell r="F1150">
            <v>174371.12785002301</v>
          </cell>
          <cell r="G1150">
            <v>140627.215494173</v>
          </cell>
          <cell r="H1150">
            <v>44224.690932224301</v>
          </cell>
          <cell r="I1150">
            <v>223452.66856402301</v>
          </cell>
          <cell r="J1150">
            <v>209691.15709035099</v>
          </cell>
          <cell r="K1150">
            <v>186500.460610662</v>
          </cell>
          <cell r="L1150">
            <v>98845.580897373802</v>
          </cell>
          <cell r="M1150">
            <v>138981.25937365301</v>
          </cell>
          <cell r="N1150">
            <v>248208.09017119699</v>
          </cell>
          <cell r="O1150">
            <v>138955.309983432</v>
          </cell>
          <cell r="P1150">
            <v>173233.265882871</v>
          </cell>
          <cell r="Q1150">
            <v>109512.504141093</v>
          </cell>
        </row>
        <row r="1151">
          <cell r="A1151" t="str">
            <v>Q3TXX4</v>
          </cell>
          <cell r="B1151" t="str">
            <v>sp|Q3TXX4|VGLU1_MOUSE</v>
          </cell>
          <cell r="C1151">
            <v>958694.275910547</v>
          </cell>
          <cell r="D1151">
            <v>1145157.5452800801</v>
          </cell>
          <cell r="E1151">
            <v>1662877.65194994</v>
          </cell>
          <cell r="F1151">
            <v>1325546.1562163599</v>
          </cell>
          <cell r="G1151">
            <v>1340975.75873406</v>
          </cell>
          <cell r="H1151">
            <v>1225924.0450921401</v>
          </cell>
          <cell r="I1151">
            <v>1467389.9831409799</v>
          </cell>
          <cell r="J1151">
            <v>1297655.12369889</v>
          </cell>
          <cell r="K1151">
            <v>1463789.99270233</v>
          </cell>
          <cell r="L1151">
            <v>1078981.2551776899</v>
          </cell>
          <cell r="M1151">
            <v>1237894.5871541</v>
          </cell>
          <cell r="N1151">
            <v>1143866.06998547</v>
          </cell>
          <cell r="O1151">
            <v>1108907.0033847601</v>
          </cell>
          <cell r="P1151">
            <v>1287934.2022078</v>
          </cell>
          <cell r="Q1151">
            <v>1202180.1782100301</v>
          </cell>
        </row>
        <row r="1152">
          <cell r="A1152" t="str">
            <v>Q3TYX3</v>
          </cell>
          <cell r="B1152" t="str">
            <v>sp|Q3TYX3|SMYD5_MOUSE</v>
          </cell>
          <cell r="C1152">
            <v>42817.101596583903</v>
          </cell>
          <cell r="D1152">
            <v>45157.888248857103</v>
          </cell>
          <cell r="E1152">
            <v>29794.280952723198</v>
          </cell>
          <cell r="F1152">
            <v>54040.153478225897</v>
          </cell>
          <cell r="G1152">
            <v>69500.644008076604</v>
          </cell>
          <cell r="H1152">
            <v>59396.478539886397</v>
          </cell>
          <cell r="I1152">
            <v>14733.2601350933</v>
          </cell>
          <cell r="J1152">
            <v>45730.189503487403</v>
          </cell>
          <cell r="K1152">
            <v>30854.615923092599</v>
          </cell>
          <cell r="L1152">
            <v>40341.634361710101</v>
          </cell>
          <cell r="M1152">
            <v>33552.758314584898</v>
          </cell>
          <cell r="N1152">
            <v>48982.648581590198</v>
          </cell>
          <cell r="O1152">
            <v>59750.2295653076</v>
          </cell>
          <cell r="P1152">
            <v>48842.628465834699</v>
          </cell>
          <cell r="Q1152">
            <v>50486.410076681997</v>
          </cell>
        </row>
        <row r="1153">
          <cell r="A1153" t="str">
            <v>Q3TZZ7</v>
          </cell>
          <cell r="B1153" t="str">
            <v>sp|Q3TZZ7|ESYT2_MOUSE</v>
          </cell>
          <cell r="C1153">
            <v>106974.21173178899</v>
          </cell>
          <cell r="D1153">
            <v>91822.133247769496</v>
          </cell>
          <cell r="E1153">
            <v>67235.894141874902</v>
          </cell>
          <cell r="F1153">
            <v>27570.5541465444</v>
          </cell>
          <cell r="G1153">
            <v>75095.413950720205</v>
          </cell>
          <cell r="H1153">
            <v>73185.662913637701</v>
          </cell>
          <cell r="I1153">
            <v>34889.627864648603</v>
          </cell>
          <cell r="J1153">
            <v>108078.756537776</v>
          </cell>
          <cell r="K1153">
            <v>79918.629857300199</v>
          </cell>
          <cell r="L1153">
            <v>124023.771764209</v>
          </cell>
          <cell r="M1153">
            <v>75590.677983899295</v>
          </cell>
          <cell r="N1153">
            <v>58909.7638187751</v>
          </cell>
          <cell r="O1153">
            <v>82108.924574446995</v>
          </cell>
          <cell r="P1153">
            <v>84951.750337697798</v>
          </cell>
          <cell r="Q1153">
            <v>90309.845253837993</v>
          </cell>
        </row>
        <row r="1154">
          <cell r="A1154" t="str">
            <v>Q3U0M1</v>
          </cell>
          <cell r="B1154" t="str">
            <v>sp|Q3U0M1|TPPC9_MOUSE</v>
          </cell>
          <cell r="C1154">
            <v>100469.57899935399</v>
          </cell>
          <cell r="D1154">
            <v>170012.284040862</v>
          </cell>
          <cell r="E1154">
            <v>122469.96777933399</v>
          </cell>
          <cell r="F1154">
            <v>164040.78948995899</v>
          </cell>
          <cell r="G1154">
            <v>149356.21424550301</v>
          </cell>
          <cell r="H1154">
            <v>189260.6148637</v>
          </cell>
          <cell r="I1154">
            <v>142206.49082607101</v>
          </cell>
          <cell r="J1154">
            <v>180088.57667011599</v>
          </cell>
          <cell r="K1154">
            <v>150759.23599707099</v>
          </cell>
          <cell r="L1154">
            <v>103666.486569884</v>
          </cell>
          <cell r="M1154">
            <v>245026.79194399499</v>
          </cell>
          <cell r="N1154">
            <v>178809.292725698</v>
          </cell>
          <cell r="O1154">
            <v>219398.810590426</v>
          </cell>
          <cell r="P1154">
            <v>169942.37918876301</v>
          </cell>
          <cell r="Q1154">
            <v>137632.05172499901</v>
          </cell>
        </row>
        <row r="1155">
          <cell r="A1155" t="str">
            <v>Q3U0V1</v>
          </cell>
          <cell r="B1155" t="str">
            <v>sp|Q3U0V1|FUBP2_MOUSE</v>
          </cell>
          <cell r="C1155">
            <v>847378.83103418397</v>
          </cell>
          <cell r="D1155">
            <v>881286.94452743197</v>
          </cell>
          <cell r="E1155">
            <v>753618.20216530003</v>
          </cell>
          <cell r="F1155">
            <v>826188.25060058199</v>
          </cell>
          <cell r="G1155">
            <v>943130.756646525</v>
          </cell>
          <cell r="H1155">
            <v>933426.78111987002</v>
          </cell>
          <cell r="I1155">
            <v>1091105.1133582401</v>
          </cell>
          <cell r="J1155">
            <v>932497.26298501506</v>
          </cell>
          <cell r="K1155">
            <v>1059663.70580369</v>
          </cell>
          <cell r="L1155">
            <v>1000078.80467617</v>
          </cell>
          <cell r="M1155">
            <v>773276.13408306905</v>
          </cell>
          <cell r="N1155">
            <v>1033658.97499498</v>
          </cell>
          <cell r="O1155">
            <v>982438.30088922998</v>
          </cell>
          <cell r="P1155">
            <v>1031086.6786407901</v>
          </cell>
          <cell r="Q1155">
            <v>1089109.99563691</v>
          </cell>
        </row>
        <row r="1156">
          <cell r="A1156" t="str">
            <v>Q3U1J4</v>
          </cell>
          <cell r="B1156" t="str">
            <v>sp|Q3U1J4|DDB1_MOUSE</v>
          </cell>
          <cell r="C1156">
            <v>975462.30474261602</v>
          </cell>
          <cell r="D1156">
            <v>993943.367162348</v>
          </cell>
          <cell r="E1156">
            <v>918880.58119153895</v>
          </cell>
          <cell r="F1156">
            <v>1140760.7417403799</v>
          </cell>
          <cell r="G1156">
            <v>1079818.00585594</v>
          </cell>
          <cell r="H1156">
            <v>985520.97191137401</v>
          </cell>
          <cell r="I1156">
            <v>839920.56823607895</v>
          </cell>
          <cell r="J1156">
            <v>1063321.8095763801</v>
          </cell>
          <cell r="K1156">
            <v>1086703.3619067799</v>
          </cell>
          <cell r="L1156">
            <v>995314.53393238701</v>
          </cell>
          <cell r="M1156">
            <v>970116.27130187</v>
          </cell>
          <cell r="N1156">
            <v>1026959.83052574</v>
          </cell>
          <cell r="O1156">
            <v>999207.98678392801</v>
          </cell>
          <cell r="P1156">
            <v>1040043.27089447</v>
          </cell>
          <cell r="Q1156">
            <v>844919.61227826704</v>
          </cell>
        </row>
        <row r="1157">
          <cell r="A1157" t="str">
            <v>Q3U214</v>
          </cell>
          <cell r="B1157" t="str">
            <v>sp|Q3U214|MAST3_MOUSE</v>
          </cell>
          <cell r="C1157">
            <v>104424.466900616</v>
          </cell>
          <cell r="D1157">
            <v>140759.83246696999</v>
          </cell>
          <cell r="E1157">
            <v>160529.41762355599</v>
          </cell>
          <cell r="F1157">
            <v>196855.81376029999</v>
          </cell>
          <cell r="G1157">
            <v>212154.567934005</v>
          </cell>
          <cell r="H1157">
            <v>159564.47255061299</v>
          </cell>
          <cell r="I1157">
            <v>179784.165738871</v>
          </cell>
          <cell r="J1157">
            <v>152899.01059965999</v>
          </cell>
          <cell r="K1157">
            <v>139236.026920242</v>
          </cell>
          <cell r="L1157">
            <v>77310.269021725893</v>
          </cell>
          <cell r="M1157">
            <v>178505.82625210501</v>
          </cell>
          <cell r="N1157">
            <v>98911.069462768806</v>
          </cell>
          <cell r="O1157">
            <v>123110.94024265499</v>
          </cell>
          <cell r="P1157">
            <v>179614.50532190301</v>
          </cell>
          <cell r="Q1157">
            <v>339193.23997313803</v>
          </cell>
        </row>
        <row r="1158">
          <cell r="A1158" t="str">
            <v>Q3U308</v>
          </cell>
          <cell r="B1158" t="str">
            <v>sp|Q3U308|CTU2_MOUSE</v>
          </cell>
          <cell r="C1158">
            <v>105014.570000176</v>
          </cell>
          <cell r="D1158">
            <v>83379.400691876595</v>
          </cell>
          <cell r="E1158">
            <v>62220.450307751998</v>
          </cell>
          <cell r="F1158">
            <v>11763.1749739405</v>
          </cell>
          <cell r="G1158">
            <v>10889.1187565986</v>
          </cell>
          <cell r="H1158">
            <v>14037.006096811499</v>
          </cell>
          <cell r="I1158">
            <v>67388.9278358062</v>
          </cell>
          <cell r="J1158">
            <v>12564.4239662247</v>
          </cell>
          <cell r="K1158">
            <v>7404.4327790021498</v>
          </cell>
          <cell r="L1158">
            <v>5555.9194401385303</v>
          </cell>
          <cell r="M1158">
            <v>7226.9321844688002</v>
          </cell>
          <cell r="N1158">
            <v>79557.595616600607</v>
          </cell>
          <cell r="O1158">
            <v>11615.201441794499</v>
          </cell>
          <cell r="P1158">
            <v>6543.5237130129199</v>
          </cell>
          <cell r="Q1158">
            <v>7869.1569210784201</v>
          </cell>
        </row>
        <row r="1159">
          <cell r="A1159" t="str">
            <v>Q3U5Q7</v>
          </cell>
          <cell r="B1159" t="str">
            <v>sp|Q3U5Q7|CMPK2_MOUSE</v>
          </cell>
          <cell r="C1159">
            <v>283501.613175779</v>
          </cell>
          <cell r="D1159">
            <v>190361.284320976</v>
          </cell>
          <cell r="E1159">
            <v>142698.04021555799</v>
          </cell>
          <cell r="F1159">
            <v>190511.50840827901</v>
          </cell>
          <cell r="G1159">
            <v>263656.32675645401</v>
          </cell>
          <cell r="H1159">
            <v>255774.97736060299</v>
          </cell>
          <cell r="I1159">
            <v>163184.33659324399</v>
          </cell>
          <cell r="J1159">
            <v>247968.83804844899</v>
          </cell>
          <cell r="K1159">
            <v>237799.78091398199</v>
          </cell>
          <cell r="L1159">
            <v>234640.08633026201</v>
          </cell>
          <cell r="M1159">
            <v>172929.76719204601</v>
          </cell>
          <cell r="N1159">
            <v>258152.50069395101</v>
          </cell>
          <cell r="O1159">
            <v>342196.28705970699</v>
          </cell>
          <cell r="P1159">
            <v>309775.82738376397</v>
          </cell>
          <cell r="Q1159">
            <v>241088.95273949701</v>
          </cell>
        </row>
        <row r="1160">
          <cell r="A1160" t="str">
            <v>Q3UBX0</v>
          </cell>
          <cell r="B1160" t="str">
            <v>sp|Q3UBX0|TM109_MOUSE</v>
          </cell>
          <cell r="C1160">
            <v>4949.1730599607999</v>
          </cell>
          <cell r="D1160">
            <v>82098.445788831305</v>
          </cell>
          <cell r="E1160">
            <v>52457.229353809802</v>
          </cell>
          <cell r="F1160">
            <v>82434.226866846599</v>
          </cell>
          <cell r="G1160">
            <v>44558.316490898098</v>
          </cell>
          <cell r="H1160">
            <v>97934.1454927554</v>
          </cell>
          <cell r="I1160">
            <v>64870.362935667297</v>
          </cell>
          <cell r="J1160">
            <v>106274.92961676201</v>
          </cell>
          <cell r="K1160">
            <v>66536.986083004405</v>
          </cell>
          <cell r="L1160">
            <v>81541.411622785803</v>
          </cell>
          <cell r="M1160">
            <v>89774.843389863396</v>
          </cell>
          <cell r="N1160">
            <v>56464.892038647398</v>
          </cell>
          <cell r="O1160">
            <v>122031.086017779</v>
          </cell>
          <cell r="P1160">
            <v>41084.395108256896</v>
          </cell>
          <cell r="Q1160">
            <v>81363.558614599096</v>
          </cell>
        </row>
        <row r="1161">
          <cell r="A1161" t="str">
            <v>Q3UDE2</v>
          </cell>
          <cell r="B1161" t="str">
            <v>sp|Q3UDE2|TTL12_MOUSE</v>
          </cell>
          <cell r="C1161">
            <v>147432.78117838301</v>
          </cell>
          <cell r="D1161">
            <v>197752.619040986</v>
          </cell>
          <cell r="E1161">
            <v>100138.011233376</v>
          </cell>
          <cell r="F1161">
            <v>71879.505749409102</v>
          </cell>
          <cell r="G1161">
            <v>151544.51407133299</v>
          </cell>
          <cell r="H1161">
            <v>182301.64414042301</v>
          </cell>
          <cell r="I1161">
            <v>99453.605966441202</v>
          </cell>
          <cell r="J1161">
            <v>54952.384034743198</v>
          </cell>
          <cell r="K1161">
            <v>100740.775193573</v>
          </cell>
          <cell r="L1161">
            <v>143945.90748343201</v>
          </cell>
          <cell r="M1161">
            <v>80790.577628096595</v>
          </cell>
          <cell r="N1161">
            <v>124805.091114658</v>
          </cell>
          <cell r="O1161">
            <v>156099.003073634</v>
          </cell>
          <cell r="P1161">
            <v>157722.55485039501</v>
          </cell>
          <cell r="Q1161">
            <v>114199.816607742</v>
          </cell>
        </row>
        <row r="1162">
          <cell r="A1162" t="str">
            <v>Q3UDP0</v>
          </cell>
          <cell r="B1162" t="str">
            <v>sp|Q3UDP0|WDR41_MOUSE</v>
          </cell>
          <cell r="C1162">
            <v>33494.034360205304</v>
          </cell>
          <cell r="D1162">
            <v>42264.759982756397</v>
          </cell>
          <cell r="E1162">
            <v>41467.770070475402</v>
          </cell>
          <cell r="F1162">
            <v>97661.859376149994</v>
          </cell>
          <cell r="G1162">
            <v>38233.980549636297</v>
          </cell>
          <cell r="H1162">
            <v>41887.392241237299</v>
          </cell>
          <cell r="I1162">
            <v>32805.6885263199</v>
          </cell>
          <cell r="J1162">
            <v>39209.4567660045</v>
          </cell>
          <cell r="K1162">
            <v>53441.617067817599</v>
          </cell>
          <cell r="L1162">
            <v>209512.549979081</v>
          </cell>
          <cell r="M1162">
            <v>147600.03758492001</v>
          </cell>
          <cell r="N1162">
            <v>75893.198721697903</v>
          </cell>
          <cell r="O1162">
            <v>15303.425708679501</v>
          </cell>
          <cell r="P1162">
            <v>28342.358335224701</v>
          </cell>
          <cell r="Q1162">
            <v>41876.145245928798</v>
          </cell>
        </row>
        <row r="1163">
          <cell r="A1163" t="str">
            <v>Q3UE31</v>
          </cell>
          <cell r="B1163" t="str">
            <v>sp|Q3UE31|K0930_MOUSE</v>
          </cell>
          <cell r="C1163">
            <v>44242.198981138798</v>
          </cell>
          <cell r="D1163">
            <v>70164.107753295903</v>
          </cell>
          <cell r="E1163">
            <v>34537.642753491898</v>
          </cell>
          <cell r="F1163">
            <v>45987.201228496298</v>
          </cell>
          <cell r="G1163">
            <v>31999.434368070401</v>
          </cell>
          <cell r="H1163">
            <v>51766.607172529002</v>
          </cell>
          <cell r="I1163">
            <v>50143.501163766501</v>
          </cell>
          <cell r="J1163">
            <v>50374.261374396003</v>
          </cell>
          <cell r="K1163">
            <v>54491.526987920901</v>
          </cell>
          <cell r="L1163">
            <v>36569.321006189799</v>
          </cell>
          <cell r="M1163">
            <v>6556.0172389977197</v>
          </cell>
          <cell r="N1163">
            <v>53345.921518912503</v>
          </cell>
          <cell r="O1163">
            <v>59987.703901242203</v>
          </cell>
          <cell r="P1163">
            <v>69667.406812923698</v>
          </cell>
          <cell r="Q1163">
            <v>71261.985665296597</v>
          </cell>
        </row>
        <row r="1164">
          <cell r="A1164" t="str">
            <v>Q3UEB3</v>
          </cell>
          <cell r="B1164" t="str">
            <v>sp|Q3UEB3|PUF60_MOUSE</v>
          </cell>
          <cell r="C1164">
            <v>173667.55984172199</v>
          </cell>
          <cell r="D1164">
            <v>155802.85694289301</v>
          </cell>
          <cell r="E1164">
            <v>13327.7812761735</v>
          </cell>
          <cell r="F1164">
            <v>9806.5582486538406</v>
          </cell>
          <cell r="G1164">
            <v>8442.6925062074897</v>
          </cell>
          <cell r="H1164">
            <v>165767.78734435001</v>
          </cell>
          <cell r="I1164">
            <v>10719.2265440309</v>
          </cell>
          <cell r="J1164">
            <v>17780.076645735298</v>
          </cell>
          <cell r="K1164">
            <v>19232.725012257299</v>
          </cell>
          <cell r="L1164">
            <v>178626.960035425</v>
          </cell>
          <cell r="M1164">
            <v>5074.6824155981503</v>
          </cell>
          <cell r="N1164">
            <v>179978.20093371201</v>
          </cell>
          <cell r="O1164">
            <v>18688.3829010523</v>
          </cell>
          <cell r="P1164">
            <v>27243.574864853599</v>
          </cell>
          <cell r="Q1164">
            <v>185962.366362912</v>
          </cell>
        </row>
        <row r="1165">
          <cell r="A1165" t="str">
            <v>Q3UFF7</v>
          </cell>
          <cell r="B1165" t="str">
            <v>sp|Q3UFF7|LYPL1_MOUSE</v>
          </cell>
          <cell r="C1165">
            <v>46475.663805396201</v>
          </cell>
          <cell r="D1165">
            <v>20090.820389373901</v>
          </cell>
          <cell r="E1165">
            <v>64483.8059045513</v>
          </cell>
          <cell r="F1165">
            <v>32657.337994395999</v>
          </cell>
          <cell r="G1165">
            <v>8895.4453513517492</v>
          </cell>
          <cell r="H1165">
            <v>16124.770203214701</v>
          </cell>
          <cell r="I1165">
            <v>9183.9106667963806</v>
          </cell>
          <cell r="J1165">
            <v>27772.3463177501</v>
          </cell>
          <cell r="K1165">
            <v>48604.144772655898</v>
          </cell>
          <cell r="L1165">
            <v>30173.595160572699</v>
          </cell>
          <cell r="M1165">
            <v>32693.235654007101</v>
          </cell>
          <cell r="N1165">
            <v>61361.1191349398</v>
          </cell>
          <cell r="O1165">
            <v>33800.907738687602</v>
          </cell>
          <cell r="P1165">
            <v>52824.814943883597</v>
          </cell>
          <cell r="Q1165">
            <v>59742.530182275797</v>
          </cell>
        </row>
        <row r="1166">
          <cell r="A1166" t="str">
            <v>Q3UFK8</v>
          </cell>
          <cell r="B1166" t="str">
            <v>sp|Q3UFK8|FRMD8_MOUSE</v>
          </cell>
          <cell r="C1166">
            <v>16846.4793559469</v>
          </cell>
          <cell r="D1166">
            <v>25616.8659494924</v>
          </cell>
          <cell r="E1166">
            <v>24824.850787523101</v>
          </cell>
          <cell r="F1166">
            <v>23771.894081541999</v>
          </cell>
          <cell r="G1166">
            <v>23629.577908710999</v>
          </cell>
          <cell r="H1166">
            <v>17491.969016182498</v>
          </cell>
          <cell r="I1166">
            <v>23924.397107551398</v>
          </cell>
          <cell r="J1166">
            <v>22860.539377295601</v>
          </cell>
          <cell r="K1166">
            <v>21225.410287754501</v>
          </cell>
          <cell r="L1166">
            <v>27502.400509786901</v>
          </cell>
          <cell r="M1166">
            <v>1318.6845128371399</v>
          </cell>
          <cell r="N1166">
            <v>31775.855623262501</v>
          </cell>
          <cell r="O1166">
            <v>29464.866327060299</v>
          </cell>
          <cell r="P1166">
            <v>20743.131196299299</v>
          </cell>
          <cell r="Q1166">
            <v>25645.58397118</v>
          </cell>
        </row>
        <row r="1167">
          <cell r="A1167" t="str">
            <v>Q3UFS0</v>
          </cell>
          <cell r="B1167" t="str">
            <v>sp|Q3UFS0|ZY11B_MOUSE</v>
          </cell>
          <cell r="C1167">
            <v>1774.91123146011</v>
          </cell>
          <cell r="D1167">
            <v>19282.722230671501</v>
          </cell>
          <cell r="E1167">
            <v>25845.944923879699</v>
          </cell>
          <cell r="F1167">
            <v>32981.616144576401</v>
          </cell>
          <cell r="G1167">
            <v>15785.9337405758</v>
          </cell>
          <cell r="H1167">
            <v>14961.3254085683</v>
          </cell>
          <cell r="I1167">
            <v>8150.1485541114498</v>
          </cell>
          <cell r="J1167">
            <v>30699.901234363599</v>
          </cell>
          <cell r="K1167">
            <v>26123.443542011399</v>
          </cell>
          <cell r="L1167">
            <v>26413.956305147</v>
          </cell>
          <cell r="M1167">
            <v>6379.0486369314203</v>
          </cell>
          <cell r="N1167">
            <v>33226.633384510103</v>
          </cell>
          <cell r="O1167">
            <v>12255.5640390305</v>
          </cell>
          <cell r="P1167">
            <v>9702.8042326266495</v>
          </cell>
          <cell r="Q1167">
            <v>24464.841105718398</v>
          </cell>
        </row>
        <row r="1168">
          <cell r="A1168" t="str">
            <v>Q3UFY7</v>
          </cell>
          <cell r="B1168" t="str">
            <v>sp|Q3UFY7|5NT3B_MOUSE</v>
          </cell>
          <cell r="C1168">
            <v>15996.817908093</v>
          </cell>
          <cell r="D1168">
            <v>8373.0691891619408</v>
          </cell>
          <cell r="E1168">
            <v>47447.177324595803</v>
          </cell>
          <cell r="F1168">
            <v>144473.449136004</v>
          </cell>
          <cell r="G1168">
            <v>62386.8159187575</v>
          </cell>
          <cell r="H1168">
            <v>93332.988014860006</v>
          </cell>
          <cell r="I1168">
            <v>20983.634611555</v>
          </cell>
          <cell r="J1168">
            <v>6017.83942346805</v>
          </cell>
          <cell r="K1168">
            <v>94701.132338955096</v>
          </cell>
          <cell r="L1168">
            <v>584387.96736477094</v>
          </cell>
          <cell r="M1168">
            <v>570236.09767605201</v>
          </cell>
          <cell r="N1168">
            <v>44688.652809027197</v>
          </cell>
          <cell r="O1168">
            <v>181915.93136864001</v>
          </cell>
          <cell r="P1168">
            <v>40533.006025983501</v>
          </cell>
          <cell r="Q1168">
            <v>569214.31445754296</v>
          </cell>
        </row>
        <row r="1169">
          <cell r="A1169" t="str">
            <v>Q3UGR5</v>
          </cell>
          <cell r="B1169" t="str">
            <v>sp|Q3UGR5|HDHD2_MOUSE</v>
          </cell>
          <cell r="C1169">
            <v>752516.72479900403</v>
          </cell>
          <cell r="D1169">
            <v>949883.20942849305</v>
          </cell>
          <cell r="E1169">
            <v>611238.71795626497</v>
          </cell>
          <cell r="F1169">
            <v>835365.79096976598</v>
          </cell>
          <cell r="G1169">
            <v>707659.56845057604</v>
          </cell>
          <cell r="H1169">
            <v>866107.878547256</v>
          </cell>
          <cell r="I1169">
            <v>630539.97215749905</v>
          </cell>
          <cell r="J1169">
            <v>877241.91969595896</v>
          </cell>
          <cell r="K1169">
            <v>620548.75260259095</v>
          </cell>
          <cell r="L1169">
            <v>924397.33665570605</v>
          </cell>
          <cell r="M1169">
            <v>788701.06180404802</v>
          </cell>
          <cell r="N1169">
            <v>752227.20248030801</v>
          </cell>
          <cell r="O1169">
            <v>939699.66171621403</v>
          </cell>
          <cell r="P1169">
            <v>667951.93341510103</v>
          </cell>
          <cell r="Q1169">
            <v>816683.39059485798</v>
          </cell>
        </row>
        <row r="1170">
          <cell r="A1170" t="str">
            <v>Q3UGS4</v>
          </cell>
          <cell r="B1170" t="str">
            <v>sp|Q3UGS4|MCRI1_MOUSE</v>
          </cell>
          <cell r="C1170">
            <v>45170.837097061703</v>
          </cell>
          <cell r="D1170">
            <v>10855.155304953199</v>
          </cell>
          <cell r="E1170">
            <v>49048.213434304198</v>
          </cell>
          <cell r="F1170">
            <v>53286.551313160198</v>
          </cell>
          <cell r="G1170">
            <v>45287.961856374597</v>
          </cell>
          <cell r="H1170">
            <v>27804.143937380701</v>
          </cell>
          <cell r="I1170">
            <v>55009.232797706303</v>
          </cell>
          <cell r="J1170">
            <v>53607.4187578372</v>
          </cell>
          <cell r="K1170">
            <v>43094.647820245802</v>
          </cell>
          <cell r="L1170">
            <v>53600.5984288404</v>
          </cell>
          <cell r="M1170">
            <v>33297.2598175721</v>
          </cell>
          <cell r="N1170">
            <v>51300.245396757702</v>
          </cell>
          <cell r="O1170">
            <v>49178.918295420699</v>
          </cell>
          <cell r="P1170">
            <v>46075.221833274802</v>
          </cell>
          <cell r="Q1170">
            <v>28698.583305351101</v>
          </cell>
        </row>
        <row r="1171">
          <cell r="A1171" t="str">
            <v>Q3UGY8</v>
          </cell>
          <cell r="B1171" t="str">
            <v>sp|Q3UGY8|BIG3_MOUSE</v>
          </cell>
          <cell r="C1171">
            <v>311498.548091401</v>
          </cell>
          <cell r="D1171">
            <v>98414.450626011603</v>
          </cell>
          <cell r="E1171">
            <v>154162.310395935</v>
          </cell>
          <cell r="F1171">
            <v>276055.76481828798</v>
          </cell>
          <cell r="G1171">
            <v>344537.47581441002</v>
          </cell>
          <cell r="H1171">
            <v>378102.76094640401</v>
          </cell>
          <cell r="I1171">
            <v>358050.353175044</v>
          </cell>
          <cell r="J1171">
            <v>128145.61071553999</v>
          </cell>
          <cell r="K1171">
            <v>191147.257498625</v>
          </cell>
          <cell r="L1171">
            <v>338286.05154793098</v>
          </cell>
          <cell r="M1171">
            <v>286184.727666397</v>
          </cell>
          <cell r="N1171">
            <v>291131.09789777698</v>
          </cell>
          <cell r="O1171">
            <v>219815.80275016301</v>
          </cell>
          <cell r="P1171">
            <v>210943.94250106299</v>
          </cell>
          <cell r="Q1171">
            <v>202043.62252962799</v>
          </cell>
        </row>
        <row r="1172">
          <cell r="A1172" t="str">
            <v>Q3UH60</v>
          </cell>
          <cell r="B1172" t="str">
            <v>sp|Q3UH60|DIP2B_MOUSE</v>
          </cell>
          <cell r="C1172">
            <v>141979.37396981401</v>
          </cell>
          <cell r="D1172">
            <v>155781.73412238399</v>
          </cell>
          <cell r="E1172">
            <v>101039.957383306</v>
          </cell>
          <cell r="F1172">
            <v>121308.30597167699</v>
          </cell>
          <cell r="G1172">
            <v>169228.40774197</v>
          </cell>
          <cell r="H1172">
            <v>189385.379707513</v>
          </cell>
          <cell r="I1172">
            <v>186223.466165889</v>
          </cell>
          <cell r="J1172">
            <v>169985.113828765</v>
          </cell>
          <cell r="K1172">
            <v>169301.051247672</v>
          </cell>
          <cell r="L1172">
            <v>119481.87947950599</v>
          </cell>
          <cell r="M1172">
            <v>126727.486244616</v>
          </cell>
          <cell r="N1172">
            <v>206231.01695124101</v>
          </cell>
          <cell r="O1172">
            <v>146613.74628147201</v>
          </cell>
          <cell r="P1172">
            <v>258116.963470282</v>
          </cell>
          <cell r="Q1172">
            <v>154900.26703201601</v>
          </cell>
        </row>
        <row r="1173">
          <cell r="A1173" t="str">
            <v>Q3UH66</v>
          </cell>
          <cell r="B1173" t="str">
            <v>sp|Q3UH66|WNK2_MOUSE</v>
          </cell>
          <cell r="C1173">
            <v>274114.301412531</v>
          </cell>
          <cell r="D1173">
            <v>672866.21958254697</v>
          </cell>
          <cell r="E1173">
            <v>199741.84650123099</v>
          </cell>
          <cell r="F1173">
            <v>160059.23254922099</v>
          </cell>
          <cell r="G1173">
            <v>573412.56017437403</v>
          </cell>
          <cell r="H1173">
            <v>164456.097624174</v>
          </cell>
          <cell r="I1173">
            <v>563515.08492388995</v>
          </cell>
          <cell r="J1173">
            <v>225442.12286342401</v>
          </cell>
          <cell r="K1173">
            <v>651791.65030070895</v>
          </cell>
          <cell r="L1173">
            <v>241856.47011102401</v>
          </cell>
          <cell r="M1173">
            <v>262179.85369464703</v>
          </cell>
          <cell r="N1173">
            <v>547781.02027178695</v>
          </cell>
          <cell r="O1173">
            <v>731005.88121321297</v>
          </cell>
          <cell r="P1173">
            <v>519406.34520563198</v>
          </cell>
          <cell r="Q1173">
            <v>394818.568594835</v>
          </cell>
        </row>
        <row r="1174">
          <cell r="A1174" t="str">
            <v>Q3UH68</v>
          </cell>
          <cell r="B1174" t="str">
            <v>sp|Q3UH68|LIMC1_MOUSE</v>
          </cell>
          <cell r="C1174">
            <v>58091.437959429997</v>
          </cell>
          <cell r="D1174">
            <v>90398.166057453403</v>
          </cell>
          <cell r="E1174">
            <v>173199.62189931501</v>
          </cell>
          <cell r="F1174">
            <v>113712.97324026799</v>
          </cell>
          <cell r="G1174">
            <v>103928.92447065499</v>
          </cell>
          <cell r="H1174">
            <v>124481.06212284901</v>
          </cell>
          <cell r="I1174">
            <v>172949.05685072701</v>
          </cell>
          <cell r="J1174">
            <v>84546.146195638503</v>
          </cell>
          <cell r="K1174">
            <v>72904.774954768698</v>
          </cell>
          <cell r="L1174">
            <v>122430.770382117</v>
          </cell>
          <cell r="M1174">
            <v>77813.229679161203</v>
          </cell>
          <cell r="N1174">
            <v>141701.72362000699</v>
          </cell>
          <cell r="O1174">
            <v>140690.72441094299</v>
          </cell>
          <cell r="P1174">
            <v>129962.761697136</v>
          </cell>
          <cell r="Q1174">
            <v>137283.34609070199</v>
          </cell>
        </row>
        <row r="1175">
          <cell r="A1175" t="str">
            <v>Q3UH99</v>
          </cell>
          <cell r="B1175" t="str">
            <v>sp|Q3UH99|SHSA6_MOUSE</v>
          </cell>
          <cell r="C1175">
            <v>135774.194279168</v>
          </cell>
          <cell r="D1175">
            <v>165508.12355660601</v>
          </cell>
          <cell r="E1175">
            <v>202734.06270598</v>
          </cell>
          <cell r="F1175">
            <v>93699.449629488197</v>
          </cell>
          <cell r="G1175">
            <v>76474.3301876201</v>
          </cell>
          <cell r="H1175">
            <v>149814.06459548199</v>
          </cell>
          <cell r="I1175">
            <v>108445.64372099801</v>
          </cell>
          <cell r="J1175">
            <v>181270.233548424</v>
          </cell>
          <cell r="K1175">
            <v>210974.97347003201</v>
          </cell>
          <cell r="L1175">
            <v>110978.86720814899</v>
          </cell>
          <cell r="M1175">
            <v>168064.64222246999</v>
          </cell>
          <cell r="N1175">
            <v>188830.81549240099</v>
          </cell>
          <cell r="O1175">
            <v>201818.94880859001</v>
          </cell>
          <cell r="P1175">
            <v>185152.40322685699</v>
          </cell>
          <cell r="Q1175">
            <v>212832.33339840701</v>
          </cell>
        </row>
        <row r="1176">
          <cell r="A1176" t="str">
            <v>Q3UHB1</v>
          </cell>
          <cell r="B1176" t="str">
            <v>sp|Q3UHB1|NT5D3_MOUSE</v>
          </cell>
          <cell r="C1176">
            <v>1035149.17898212</v>
          </cell>
          <cell r="D1176">
            <v>1064818.69893915</v>
          </cell>
          <cell r="E1176">
            <v>1312831.48914796</v>
          </cell>
          <cell r="F1176">
            <v>1163913.96728935</v>
          </cell>
          <cell r="G1176">
            <v>874372.92881501105</v>
          </cell>
          <cell r="H1176">
            <v>1290148.2936392301</v>
          </cell>
          <cell r="I1176">
            <v>1194505.36912504</v>
          </cell>
          <cell r="J1176">
            <v>1234467.02797021</v>
          </cell>
          <cell r="K1176">
            <v>957193.55023655202</v>
          </cell>
          <cell r="L1176">
            <v>1271272.34071765</v>
          </cell>
          <cell r="M1176">
            <v>1284386.1756436599</v>
          </cell>
          <cell r="N1176">
            <v>1279511.0249107899</v>
          </cell>
          <cell r="O1176">
            <v>1267190.31448259</v>
          </cell>
          <cell r="P1176">
            <v>1325070.08442064</v>
          </cell>
          <cell r="Q1176">
            <v>1313240.6595246501</v>
          </cell>
        </row>
        <row r="1177">
          <cell r="A1177" t="str">
            <v>Q3UHB8</v>
          </cell>
          <cell r="B1177" t="str">
            <v>sp|Q3UHB8|CC177_MOUSE</v>
          </cell>
          <cell r="C1177">
            <v>1977263.3439856099</v>
          </cell>
          <cell r="D1177">
            <v>880508.21394112799</v>
          </cell>
          <cell r="E1177">
            <v>211568.804187581</v>
          </cell>
          <cell r="F1177">
            <v>276267.64188891498</v>
          </cell>
          <cell r="G1177">
            <v>517585.55468337802</v>
          </cell>
          <cell r="H1177">
            <v>328205.76082518598</v>
          </cell>
          <cell r="I1177">
            <v>444460.73506587499</v>
          </cell>
          <cell r="J1177">
            <v>702990.32889711997</v>
          </cell>
          <cell r="K1177">
            <v>511773.94944583898</v>
          </cell>
          <cell r="L1177">
            <v>328287.434458701</v>
          </cell>
          <cell r="M1177">
            <v>839850.39919554896</v>
          </cell>
          <cell r="N1177">
            <v>1194482.70491015</v>
          </cell>
          <cell r="O1177">
            <v>298520.05079954298</v>
          </cell>
          <cell r="P1177">
            <v>1369717.0665176201</v>
          </cell>
          <cell r="Q1177">
            <v>1558460.94440308</v>
          </cell>
        </row>
        <row r="1178">
          <cell r="A1178" t="str">
            <v>Q3UHC7</v>
          </cell>
          <cell r="B1178" t="str">
            <v>sp|Q3UHC7|DAB2P_MOUSE</v>
          </cell>
          <cell r="C1178">
            <v>61886.192076188003</v>
          </cell>
          <cell r="D1178">
            <v>95630.261248049093</v>
          </cell>
          <cell r="E1178">
            <v>33550.329167592201</v>
          </cell>
          <cell r="F1178">
            <v>48648.241411676499</v>
          </cell>
          <cell r="G1178">
            <v>80672.882354649002</v>
          </cell>
          <cell r="H1178">
            <v>102592.849027338</v>
          </cell>
          <cell r="I1178">
            <v>34759.539861960497</v>
          </cell>
          <cell r="J1178">
            <v>58098.270761827102</v>
          </cell>
          <cell r="K1178">
            <v>70858.327212837801</v>
          </cell>
          <cell r="L1178">
            <v>164401.50454208499</v>
          </cell>
          <cell r="M1178">
            <v>22842.766396725299</v>
          </cell>
          <cell r="N1178">
            <v>69341.962569819094</v>
          </cell>
          <cell r="O1178">
            <v>79646.446832030299</v>
          </cell>
          <cell r="P1178">
            <v>63956.409644068102</v>
          </cell>
          <cell r="Q1178">
            <v>122413.242822488</v>
          </cell>
        </row>
        <row r="1179">
          <cell r="A1179" t="str">
            <v>Q3UHD1</v>
          </cell>
          <cell r="B1179" t="str">
            <v>sp|Q3UHD1|AGRB1_MOUSE</v>
          </cell>
          <cell r="C1179">
            <v>74519.679008174193</v>
          </cell>
          <cell r="D1179">
            <v>147462.26451163299</v>
          </cell>
          <cell r="E1179">
            <v>79533.107641159993</v>
          </cell>
          <cell r="F1179">
            <v>102218.373982948</v>
          </cell>
          <cell r="G1179">
            <v>24004.043274584499</v>
          </cell>
          <cell r="H1179">
            <v>55295.673955876002</v>
          </cell>
          <cell r="I1179">
            <v>61832.993266341298</v>
          </cell>
          <cell r="J1179">
            <v>65672.259228837895</v>
          </cell>
          <cell r="K1179">
            <v>72945.105812644295</v>
          </cell>
          <cell r="L1179">
            <v>147297.28878901899</v>
          </cell>
          <cell r="M1179">
            <v>105442.90246125701</v>
          </cell>
          <cell r="N1179">
            <v>63608.957058138403</v>
          </cell>
          <cell r="O1179">
            <v>24549.104753707699</v>
          </cell>
          <cell r="P1179">
            <v>156168.92460508199</v>
          </cell>
          <cell r="Q1179">
            <v>83855.059956035897</v>
          </cell>
        </row>
        <row r="1180">
          <cell r="A1180" t="str">
            <v>Q3UHD2</v>
          </cell>
          <cell r="B1180" t="str">
            <v>sp|Q3UHD2|GFOD1_MOUSE</v>
          </cell>
          <cell r="C1180">
            <v>103908.24898796099</v>
          </cell>
          <cell r="D1180">
            <v>140876.35829504</v>
          </cell>
          <cell r="E1180">
            <v>57373.709394881203</v>
          </cell>
          <cell r="F1180">
            <v>115463.701096577</v>
          </cell>
          <cell r="G1180">
            <v>98868.262741501603</v>
          </cell>
          <cell r="H1180">
            <v>158459.53073617001</v>
          </cell>
          <cell r="I1180">
            <v>13581.3520973877</v>
          </cell>
          <cell r="J1180">
            <v>158071.315428523</v>
          </cell>
          <cell r="K1180">
            <v>132252.422913574</v>
          </cell>
          <cell r="L1180">
            <v>164443.169961129</v>
          </cell>
          <cell r="M1180">
            <v>177960.73769471599</v>
          </cell>
          <cell r="N1180">
            <v>139746.87667251399</v>
          </cell>
          <cell r="O1180">
            <v>133841.77005126001</v>
          </cell>
          <cell r="P1180">
            <v>160383.193722228</v>
          </cell>
          <cell r="Q1180">
            <v>170350.39838401301</v>
          </cell>
        </row>
        <row r="1181">
          <cell r="A1181" t="str">
            <v>Q3UHD6</v>
          </cell>
          <cell r="B1181" t="str">
            <v>sp|Q3UHD6|SNX27_MOUSE</v>
          </cell>
          <cell r="C1181">
            <v>619507.56306914997</v>
          </cell>
          <cell r="D1181">
            <v>753412.36013771803</v>
          </cell>
          <cell r="E1181">
            <v>425805.51080119598</v>
          </cell>
          <cell r="F1181">
            <v>398606.39006032801</v>
          </cell>
          <cell r="G1181">
            <v>623211.85612670204</v>
          </cell>
          <cell r="H1181">
            <v>540690.47436141805</v>
          </cell>
          <cell r="I1181">
            <v>753473.44068035798</v>
          </cell>
          <cell r="J1181">
            <v>633599.17914433696</v>
          </cell>
          <cell r="K1181">
            <v>606285.774915735</v>
          </cell>
          <cell r="L1181">
            <v>623881.19993589597</v>
          </cell>
          <cell r="M1181">
            <v>584290.84016105905</v>
          </cell>
          <cell r="N1181">
            <v>696525.47086444602</v>
          </cell>
          <cell r="O1181">
            <v>765819.10833983403</v>
          </cell>
          <cell r="P1181">
            <v>325574.16912203003</v>
          </cell>
          <cell r="Q1181">
            <v>627319.58171064302</v>
          </cell>
        </row>
        <row r="1182">
          <cell r="A1182" t="str">
            <v>Q3UHD9</v>
          </cell>
          <cell r="B1182" t="str">
            <v>sp|Q3UHD9|AGAP2_MOUSE</v>
          </cell>
          <cell r="C1182">
            <v>888857.26616195904</v>
          </cell>
          <cell r="D1182">
            <v>845136.48372584698</v>
          </cell>
          <cell r="E1182">
            <v>1019093.39331504</v>
          </cell>
          <cell r="F1182">
            <v>975393.15016765299</v>
          </cell>
          <cell r="G1182">
            <v>1086964.1111500601</v>
          </cell>
          <cell r="H1182">
            <v>1147368.57755214</v>
          </cell>
          <cell r="I1182">
            <v>1082410.42828345</v>
          </cell>
          <cell r="J1182">
            <v>1059514.6631163601</v>
          </cell>
          <cell r="K1182">
            <v>1022949.53451411</v>
          </cell>
          <cell r="L1182">
            <v>1440345.1458455401</v>
          </cell>
          <cell r="M1182">
            <v>1131127.0065838399</v>
          </cell>
          <cell r="N1182">
            <v>1000531.65669831</v>
          </cell>
          <cell r="O1182">
            <v>1174713.6240149699</v>
          </cell>
          <cell r="P1182">
            <v>993264.50298950495</v>
          </cell>
          <cell r="Q1182">
            <v>1039895.10131312</v>
          </cell>
        </row>
        <row r="1183">
          <cell r="A1183" t="str">
            <v>Q3UHJ0</v>
          </cell>
          <cell r="B1183" t="str">
            <v>sp|Q3UHJ0|AAK1_MOUSE</v>
          </cell>
          <cell r="C1183">
            <v>1806179.7455966901</v>
          </cell>
          <cell r="D1183">
            <v>1662908.4085210201</v>
          </cell>
          <cell r="E1183">
            <v>1834648.0194032199</v>
          </cell>
          <cell r="F1183">
            <v>1671043.5020026199</v>
          </cell>
          <cell r="G1183">
            <v>1595045.77383824</v>
          </cell>
          <cell r="H1183">
            <v>1756398.9016867401</v>
          </cell>
          <cell r="I1183">
            <v>1919745.31180532</v>
          </cell>
          <cell r="J1183">
            <v>1553048.11872069</v>
          </cell>
          <cell r="K1183">
            <v>1971869.7249096599</v>
          </cell>
          <cell r="L1183">
            <v>1871111.10073132</v>
          </cell>
          <cell r="M1183">
            <v>1581084.89120662</v>
          </cell>
          <cell r="N1183">
            <v>1968882.6892069699</v>
          </cell>
          <cell r="O1183">
            <v>1787176.79717765</v>
          </cell>
          <cell r="P1183">
            <v>1722322.3562340899</v>
          </cell>
          <cell r="Q1183">
            <v>1399292.0865692501</v>
          </cell>
        </row>
        <row r="1184">
          <cell r="A1184" t="str">
            <v>Q3UHK1</v>
          </cell>
          <cell r="B1184" t="str">
            <v>sp|Q3UHK1|MYCT_MOUSE</v>
          </cell>
          <cell r="C1184">
            <v>171568.896954397</v>
          </cell>
          <cell r="D1184">
            <v>170915.80151685301</v>
          </cell>
          <cell r="E1184">
            <v>126449.252773883</v>
          </cell>
          <cell r="F1184">
            <v>165370.43617073999</v>
          </cell>
          <cell r="G1184">
            <v>126129.77079669099</v>
          </cell>
          <cell r="H1184">
            <v>160478.414929525</v>
          </cell>
          <cell r="I1184">
            <v>153552.753838865</v>
          </cell>
          <cell r="J1184">
            <v>174261.35753777699</v>
          </cell>
          <cell r="K1184">
            <v>183041.27255734999</v>
          </cell>
          <cell r="L1184">
            <v>181232.197110434</v>
          </cell>
          <cell r="M1184">
            <v>74903.744659082193</v>
          </cell>
          <cell r="N1184">
            <v>196336.36722847601</v>
          </cell>
          <cell r="O1184">
            <v>207625.40686154499</v>
          </cell>
          <cell r="P1184">
            <v>116721.6984986</v>
          </cell>
          <cell r="Q1184">
            <v>177219.12267607701</v>
          </cell>
        </row>
        <row r="1185">
          <cell r="A1185" t="str">
            <v>Q3UHK6</v>
          </cell>
          <cell r="B1185" t="str">
            <v>sp|Q3UHK6|TEN4_MOUSE</v>
          </cell>
          <cell r="C1185">
            <v>163096.64433812199</v>
          </cell>
          <cell r="D1185">
            <v>97447.210579116407</v>
          </cell>
          <cell r="E1185">
            <v>96484.055194483502</v>
          </cell>
          <cell r="F1185">
            <v>169218.22188087201</v>
          </cell>
          <cell r="G1185">
            <v>95799.200235436801</v>
          </cell>
          <cell r="H1185">
            <v>110563.514433852</v>
          </cell>
          <cell r="I1185">
            <v>71325.084505851002</v>
          </cell>
          <cell r="J1185">
            <v>163187.945997962</v>
          </cell>
          <cell r="K1185">
            <v>168201.97794471099</v>
          </cell>
          <cell r="L1185">
            <v>183498.50379776</v>
          </cell>
          <cell r="M1185">
            <v>149579.43590695699</v>
          </cell>
          <cell r="N1185">
            <v>125434.975360565</v>
          </cell>
          <cell r="O1185">
            <v>124134.625487985</v>
          </cell>
          <cell r="P1185">
            <v>115857.236373771</v>
          </cell>
          <cell r="Q1185">
            <v>127664.064844433</v>
          </cell>
        </row>
        <row r="1186">
          <cell r="A1186" t="str">
            <v>Q3UHK8</v>
          </cell>
          <cell r="B1186" t="str">
            <v>sp|Q3UHK8|TNR6A_MOUSE</v>
          </cell>
          <cell r="C1186">
            <v>195701.04027049901</v>
          </cell>
          <cell r="D1186">
            <v>225891.849139789</v>
          </cell>
          <cell r="E1186">
            <v>88556.423210330293</v>
          </cell>
          <cell r="F1186">
            <v>234583.20373438601</v>
          </cell>
          <cell r="G1186">
            <v>157599.449552568</v>
          </cell>
          <cell r="H1186">
            <v>308346.45431806502</v>
          </cell>
          <cell r="I1186">
            <v>167314.56081283101</v>
          </cell>
          <cell r="J1186">
            <v>235916.98837831701</v>
          </cell>
          <cell r="K1186">
            <v>244358.81853047799</v>
          </cell>
          <cell r="L1186">
            <v>275454.260181516</v>
          </cell>
          <cell r="M1186">
            <v>199154.331118745</v>
          </cell>
          <cell r="N1186">
            <v>192048.270614312</v>
          </cell>
          <cell r="O1186">
            <v>281217.99985731801</v>
          </cell>
          <cell r="P1186">
            <v>187292.88372442499</v>
          </cell>
          <cell r="Q1186">
            <v>142376.53556009399</v>
          </cell>
        </row>
        <row r="1187">
          <cell r="A1187" t="str">
            <v>Q3UHL1</v>
          </cell>
          <cell r="B1187" t="str">
            <v>sp|Q3UHL1|CAMKV_MOUSE</v>
          </cell>
          <cell r="C1187">
            <v>4416832.7347121704</v>
          </cell>
          <cell r="D1187">
            <v>4685220.9433533996</v>
          </cell>
          <cell r="E1187">
            <v>4965426.8753460199</v>
          </cell>
          <cell r="F1187">
            <v>4229798.7809210001</v>
          </cell>
          <cell r="G1187">
            <v>4483518.0910771899</v>
          </cell>
          <cell r="H1187">
            <v>6226516.68431246</v>
          </cell>
          <cell r="I1187">
            <v>3356583.23678859</v>
          </cell>
          <cell r="J1187">
            <v>3676630.2310093199</v>
          </cell>
          <cell r="K1187">
            <v>3191113.9314187202</v>
          </cell>
          <cell r="L1187">
            <v>5535800.3727042396</v>
          </cell>
          <cell r="M1187">
            <v>6512132.4429243105</v>
          </cell>
          <cell r="N1187">
            <v>4976467.7286886899</v>
          </cell>
          <cell r="O1187">
            <v>4385815.2965826001</v>
          </cell>
          <cell r="P1187">
            <v>4151137.2331965598</v>
          </cell>
          <cell r="Q1187">
            <v>4792610.3390370701</v>
          </cell>
        </row>
        <row r="1188">
          <cell r="A1188" t="str">
            <v>Q3UHX2</v>
          </cell>
          <cell r="B1188" t="str">
            <v>sp|Q3UHX2|HAP28_MOUSE</v>
          </cell>
          <cell r="C1188">
            <v>224518.08295329101</v>
          </cell>
          <cell r="D1188">
            <v>186901.92094052999</v>
          </cell>
          <cell r="E1188">
            <v>234219.519531208</v>
          </cell>
          <cell r="F1188">
            <v>184151.692129898</v>
          </cell>
          <cell r="G1188">
            <v>181675.68727124701</v>
          </cell>
          <cell r="H1188">
            <v>159596.14342063601</v>
          </cell>
          <cell r="I1188">
            <v>239151.16388476899</v>
          </cell>
          <cell r="J1188">
            <v>171760.65124218899</v>
          </cell>
          <cell r="K1188">
            <v>251655.75011445099</v>
          </cell>
          <cell r="L1188">
            <v>225538.88704155199</v>
          </cell>
          <cell r="M1188">
            <v>221798.23824355</v>
          </cell>
          <cell r="N1188">
            <v>264855.92245309002</v>
          </cell>
          <cell r="O1188">
            <v>194675.129433622</v>
          </cell>
          <cell r="P1188">
            <v>138205.76088611499</v>
          </cell>
          <cell r="Q1188">
            <v>222286.41859481201</v>
          </cell>
        </row>
        <row r="1189">
          <cell r="A1189" t="str">
            <v>Q3UIU2</v>
          </cell>
          <cell r="B1189" t="str">
            <v>sp|Q3UIU2|NDUB6_MOUSE</v>
          </cell>
          <cell r="C1189">
            <v>217091.39346436301</v>
          </cell>
          <cell r="D1189">
            <v>380644.55054207298</v>
          </cell>
          <cell r="E1189">
            <v>305403.56974573899</v>
          </cell>
          <cell r="F1189">
            <v>422931.89890238002</v>
          </cell>
          <cell r="G1189">
            <v>366137.64739939</v>
          </cell>
          <cell r="H1189">
            <v>508231.19986775803</v>
          </cell>
          <cell r="I1189">
            <v>273849.607215253</v>
          </cell>
          <cell r="J1189">
            <v>451014.44753164798</v>
          </cell>
          <cell r="K1189">
            <v>285921.90234080103</v>
          </cell>
          <cell r="L1189">
            <v>423725.39720367099</v>
          </cell>
          <cell r="M1189">
            <v>450266.63389220799</v>
          </cell>
          <cell r="N1189">
            <v>279366.39692118001</v>
          </cell>
          <cell r="O1189">
            <v>552508.72703703202</v>
          </cell>
          <cell r="P1189">
            <v>355878.57437187701</v>
          </cell>
          <cell r="Q1189">
            <v>389115.56042457902</v>
          </cell>
        </row>
        <row r="1190">
          <cell r="A1190" t="str">
            <v>Q3UJP5</v>
          </cell>
          <cell r="B1190" t="str">
            <v>sp|Q3UJP5|CH037_MOUSE</v>
          </cell>
          <cell r="C1190">
            <v>45073.554462068001</v>
          </cell>
          <cell r="D1190">
            <v>28926.970909208001</v>
          </cell>
          <cell r="E1190">
            <v>43848.4560230891</v>
          </cell>
          <cell r="F1190">
            <v>50068.464242756098</v>
          </cell>
          <cell r="G1190">
            <v>22241.7028761609</v>
          </cell>
          <cell r="H1190">
            <v>34268.978963872003</v>
          </cell>
          <cell r="I1190">
            <v>23799.185372896201</v>
          </cell>
          <cell r="J1190">
            <v>49119.766533333001</v>
          </cell>
          <cell r="K1190">
            <v>31289.191789907502</v>
          </cell>
          <cell r="L1190">
            <v>40369.053552651698</v>
          </cell>
          <cell r="M1190">
            <v>38423.5315551198</v>
          </cell>
          <cell r="N1190">
            <v>52464.733640810198</v>
          </cell>
          <cell r="O1190">
            <v>70888.821601329793</v>
          </cell>
          <cell r="P1190">
            <v>32431.557993726201</v>
          </cell>
          <cell r="Q1190">
            <v>3329.7791801376102</v>
          </cell>
        </row>
        <row r="1191">
          <cell r="A1191" t="str">
            <v>Q3UJU9</v>
          </cell>
          <cell r="B1191" t="str">
            <v>sp|Q3UJU9|RMD3_MOUSE</v>
          </cell>
          <cell r="C1191">
            <v>189747.535173293</v>
          </cell>
          <cell r="D1191">
            <v>210463.111792001</v>
          </cell>
          <cell r="E1191">
            <v>157006.14411344301</v>
          </cell>
          <cell r="F1191">
            <v>60115.5478865802</v>
          </cell>
          <cell r="G1191">
            <v>124498.67164842501</v>
          </cell>
          <cell r="H1191">
            <v>205435.21267188599</v>
          </cell>
          <cell r="I1191">
            <v>166521.31733496999</v>
          </cell>
          <cell r="J1191">
            <v>148841.22282061499</v>
          </cell>
          <cell r="K1191">
            <v>171835.68178132299</v>
          </cell>
          <cell r="L1191">
            <v>168425.973568752</v>
          </cell>
          <cell r="M1191">
            <v>163550.678441936</v>
          </cell>
          <cell r="N1191">
            <v>197610.814962548</v>
          </cell>
          <cell r="O1191">
            <v>172141.210786902</v>
          </cell>
          <cell r="P1191">
            <v>187591.19129285699</v>
          </cell>
          <cell r="Q1191">
            <v>98595.948352890395</v>
          </cell>
        </row>
        <row r="1192">
          <cell r="A1192" t="str">
            <v>Q3ULD5</v>
          </cell>
          <cell r="B1192" t="str">
            <v>sp|Q3ULD5|MCCB_MOUSE</v>
          </cell>
          <cell r="C1192">
            <v>233476.56815916501</v>
          </cell>
          <cell r="D1192">
            <v>366050.32617442502</v>
          </cell>
          <cell r="E1192">
            <v>295053.747928311</v>
          </cell>
          <cell r="F1192">
            <v>290291.85326364997</v>
          </cell>
          <cell r="G1192">
            <v>321372.408032201</v>
          </cell>
          <cell r="H1192">
            <v>345951.95876957302</v>
          </cell>
          <cell r="I1192">
            <v>368145.95425778202</v>
          </cell>
          <cell r="J1192">
            <v>365793.704604247</v>
          </cell>
          <cell r="K1192">
            <v>311729.51886524301</v>
          </cell>
          <cell r="L1192">
            <v>316470.31770673802</v>
          </cell>
          <cell r="M1192">
            <v>336818.65625011001</v>
          </cell>
          <cell r="N1192">
            <v>364977.27635500702</v>
          </cell>
          <cell r="O1192">
            <v>335600.51251277002</v>
          </cell>
          <cell r="P1192">
            <v>371240.49468671298</v>
          </cell>
          <cell r="Q1192">
            <v>362981.82686716103</v>
          </cell>
        </row>
        <row r="1193">
          <cell r="A1193" t="str">
            <v>Q3ULJ0</v>
          </cell>
          <cell r="B1193" t="str">
            <v>sp|Q3ULJ0|GPD1L_MOUSE</v>
          </cell>
          <cell r="C1193">
            <v>2741375.87650077</v>
          </cell>
          <cell r="D1193">
            <v>2648587.3088649102</v>
          </cell>
          <cell r="E1193">
            <v>3030272.67168841</v>
          </cell>
          <cell r="F1193">
            <v>3196878.0415204102</v>
          </cell>
          <cell r="G1193">
            <v>3137797.0487406501</v>
          </cell>
          <cell r="H1193">
            <v>3440945.7914527301</v>
          </cell>
          <cell r="I1193">
            <v>3168903.3337634499</v>
          </cell>
          <cell r="J1193">
            <v>3056219.22285969</v>
          </cell>
          <cell r="K1193">
            <v>2766743.59669173</v>
          </cell>
          <cell r="L1193">
            <v>3101984.1528036301</v>
          </cell>
          <cell r="M1193">
            <v>2783311.0804339498</v>
          </cell>
          <cell r="N1193">
            <v>3107147.8291770802</v>
          </cell>
          <cell r="O1193">
            <v>3308230.52814314</v>
          </cell>
          <cell r="P1193">
            <v>3420103.45446308</v>
          </cell>
          <cell r="Q1193">
            <v>3262623.4424705398</v>
          </cell>
        </row>
        <row r="1194">
          <cell r="A1194" t="str">
            <v>Q3UM45</v>
          </cell>
          <cell r="B1194" t="str">
            <v>sp|Q3UM45|PP1R7_MOUSE</v>
          </cell>
          <cell r="C1194">
            <v>1364162.89205127</v>
          </cell>
          <cell r="D1194">
            <v>1326337.7295649501</v>
          </cell>
          <cell r="E1194">
            <v>1102558.34821284</v>
          </cell>
          <cell r="F1194">
            <v>1268523.45756677</v>
          </cell>
          <cell r="G1194">
            <v>1164245.3875104301</v>
          </cell>
          <cell r="H1194">
            <v>1464473.9885230099</v>
          </cell>
          <cell r="I1194">
            <v>1107741.4364513999</v>
          </cell>
          <cell r="J1194">
            <v>1276053.0660683601</v>
          </cell>
          <cell r="K1194">
            <v>1223033.01579113</v>
          </cell>
          <cell r="L1194">
            <v>1330142.56176161</v>
          </cell>
          <cell r="M1194">
            <v>1238409.3662876301</v>
          </cell>
          <cell r="N1194">
            <v>1360566.80089391</v>
          </cell>
          <cell r="O1194">
            <v>1326618.2496853899</v>
          </cell>
          <cell r="P1194">
            <v>1376461.43109354</v>
          </cell>
          <cell r="Q1194">
            <v>1421708.52019632</v>
          </cell>
        </row>
        <row r="1195">
          <cell r="A1195" t="str">
            <v>Q3UMB9</v>
          </cell>
          <cell r="B1195" t="str">
            <v>sp|Q3UMB9|WASC4_MOUSE</v>
          </cell>
          <cell r="C1195">
            <v>15548.412680401099</v>
          </cell>
          <cell r="D1195">
            <v>44651.548057049702</v>
          </cell>
          <cell r="E1195">
            <v>11473.2560162714</v>
          </cell>
          <cell r="F1195">
            <v>71530.921661926797</v>
          </cell>
          <cell r="G1195">
            <v>49313.345828948099</v>
          </cell>
          <cell r="H1195">
            <v>12004.997017968501</v>
          </cell>
          <cell r="I1195">
            <v>55038.646994857598</v>
          </cell>
          <cell r="J1195">
            <v>18127.486039848001</v>
          </cell>
          <cell r="K1195">
            <v>9153.7908318887603</v>
          </cell>
          <cell r="L1195">
            <v>13946.900271132001</v>
          </cell>
          <cell r="M1195">
            <v>59299.334662284302</v>
          </cell>
          <cell r="N1195">
            <v>58263.038731348497</v>
          </cell>
          <cell r="O1195">
            <v>22808.2312146648</v>
          </cell>
          <cell r="P1195">
            <v>39841.615145190102</v>
          </cell>
          <cell r="Q1195">
            <v>69967.747182047504</v>
          </cell>
        </row>
        <row r="1196">
          <cell r="A1196" t="str">
            <v>Q3UMR5</v>
          </cell>
          <cell r="B1196" t="str">
            <v>sp|Q3UMR5|MCU_MOUSE</v>
          </cell>
          <cell r="C1196">
            <v>649919.93127718999</v>
          </cell>
          <cell r="D1196">
            <v>578286.83901978901</v>
          </cell>
          <cell r="E1196">
            <v>621049.51578819402</v>
          </cell>
          <cell r="F1196">
            <v>701385.240966568</v>
          </cell>
          <cell r="G1196">
            <v>484709.54878062999</v>
          </cell>
          <cell r="H1196">
            <v>702820.58530883095</v>
          </cell>
          <cell r="I1196">
            <v>662470.79234460997</v>
          </cell>
          <cell r="J1196">
            <v>672383.20434080402</v>
          </cell>
          <cell r="K1196">
            <v>638748.96022360201</v>
          </cell>
          <cell r="L1196">
            <v>549757.67856465396</v>
          </cell>
          <cell r="M1196">
            <v>770729.30878782202</v>
          </cell>
          <cell r="N1196">
            <v>631399.05036510003</v>
          </cell>
          <cell r="O1196">
            <v>653956.68515967205</v>
          </cell>
          <cell r="P1196">
            <v>679020.33359857195</v>
          </cell>
          <cell r="Q1196">
            <v>588768.00871121197</v>
          </cell>
        </row>
        <row r="1197">
          <cell r="A1197" t="str">
            <v>Q3UMU9</v>
          </cell>
          <cell r="B1197" t="str">
            <v>sp|Q3UMU9|HDGR2_MOUSE</v>
          </cell>
          <cell r="C1197">
            <v>54038.765418795003</v>
          </cell>
          <cell r="D1197">
            <v>44961.973184491202</v>
          </cell>
          <cell r="E1197">
            <v>50655.899582733102</v>
          </cell>
          <cell r="F1197">
            <v>45770.815369401404</v>
          </cell>
          <cell r="G1197">
            <v>38995.562301796403</v>
          </cell>
          <cell r="H1197">
            <v>11375.2170452175</v>
          </cell>
          <cell r="I1197">
            <v>49479.070847208</v>
          </cell>
          <cell r="J1197">
            <v>63260.051584918598</v>
          </cell>
          <cell r="K1197">
            <v>39863.6970247672</v>
          </cell>
          <cell r="L1197">
            <v>61798.529612421502</v>
          </cell>
          <cell r="M1197">
            <v>7591.9822301719396</v>
          </cell>
          <cell r="N1197">
            <v>48437.871615786898</v>
          </cell>
          <cell r="O1197">
            <v>55265.594873000096</v>
          </cell>
          <cell r="P1197">
            <v>18538.410429855801</v>
          </cell>
          <cell r="Q1197">
            <v>48712.386080896198</v>
          </cell>
        </row>
        <row r="1198">
          <cell r="A1198" t="str">
            <v>Q3UNH4</v>
          </cell>
          <cell r="B1198" t="str">
            <v>sp|Q3UNH4|GRIN1_MOUSE</v>
          </cell>
          <cell r="C1198">
            <v>2181445.0051676799</v>
          </cell>
          <cell r="D1198">
            <v>1777449.3109021301</v>
          </cell>
          <cell r="E1198">
            <v>2309395.4134632698</v>
          </cell>
          <cell r="F1198">
            <v>2558480.5642959001</v>
          </cell>
          <cell r="G1198">
            <v>2092787.66169137</v>
          </cell>
          <cell r="H1198">
            <v>2439899.68929287</v>
          </cell>
          <cell r="I1198">
            <v>2769235.8473082599</v>
          </cell>
          <cell r="J1198">
            <v>2645092.7149435501</v>
          </cell>
          <cell r="K1198">
            <v>2486459.6870841701</v>
          </cell>
          <cell r="L1198">
            <v>2778827.5237701298</v>
          </cell>
          <cell r="M1198">
            <v>2430253.6616397202</v>
          </cell>
          <cell r="N1198">
            <v>2320373.8122431799</v>
          </cell>
          <cell r="O1198">
            <v>2598214.0202088798</v>
          </cell>
          <cell r="P1198">
            <v>2225875.16074224</v>
          </cell>
          <cell r="Q1198">
            <v>2453364.2557934802</v>
          </cell>
        </row>
        <row r="1199">
          <cell r="A1199" t="str">
            <v>Q3UPL0</v>
          </cell>
          <cell r="B1199" t="str">
            <v>sp|Q3UPL0|SC31A_MOUSE</v>
          </cell>
          <cell r="C1199">
            <v>689377.72490676201</v>
          </cell>
          <cell r="D1199">
            <v>725594.08892624301</v>
          </cell>
          <cell r="E1199">
            <v>594539.85554371099</v>
          </cell>
          <cell r="F1199">
            <v>542528.92916249996</v>
          </cell>
          <cell r="G1199">
            <v>520610.08663697401</v>
          </cell>
          <cell r="H1199">
            <v>1137219.83688069</v>
          </cell>
          <cell r="I1199">
            <v>488536.37882084399</v>
          </cell>
          <cell r="J1199">
            <v>1151353.65090416</v>
          </cell>
          <cell r="K1199">
            <v>696413.31623287895</v>
          </cell>
          <cell r="L1199">
            <v>709068.64109202998</v>
          </cell>
          <cell r="M1199">
            <v>534087.574409049</v>
          </cell>
          <cell r="N1199">
            <v>1044986.99831382</v>
          </cell>
          <cell r="O1199">
            <v>733167.44752263604</v>
          </cell>
          <cell r="P1199">
            <v>650907.963368222</v>
          </cell>
          <cell r="Q1199">
            <v>641376.712001857</v>
          </cell>
        </row>
        <row r="1200">
          <cell r="A1200" t="str">
            <v>Q3UQ44</v>
          </cell>
          <cell r="B1200" t="str">
            <v>sp|Q3UQ44|IQGA2_MOUSE</v>
          </cell>
          <cell r="C1200">
            <v>159094.79474004399</v>
          </cell>
          <cell r="D1200">
            <v>155683.52520568299</v>
          </cell>
          <cell r="E1200">
            <v>190170.127057326</v>
          </cell>
          <cell r="F1200">
            <v>166357.21729297601</v>
          </cell>
          <cell r="G1200">
            <v>147010.27441732999</v>
          </cell>
          <cell r="H1200">
            <v>181674.74571559101</v>
          </cell>
          <cell r="I1200">
            <v>240298.655546775</v>
          </cell>
          <cell r="J1200">
            <v>163571.59703909099</v>
          </cell>
          <cell r="K1200">
            <v>181487.234650169</v>
          </cell>
          <cell r="L1200">
            <v>163927.85851353599</v>
          </cell>
          <cell r="M1200">
            <v>194880.92081188899</v>
          </cell>
          <cell r="N1200">
            <v>226523.259315073</v>
          </cell>
          <cell r="O1200">
            <v>182923.82745588699</v>
          </cell>
          <cell r="P1200">
            <v>190649.551534725</v>
          </cell>
          <cell r="Q1200">
            <v>226434.46240002301</v>
          </cell>
        </row>
        <row r="1201">
          <cell r="A1201" t="str">
            <v>Q3UQ84</v>
          </cell>
          <cell r="B1201" t="str">
            <v>sp|Q3UQ84|SYTM_MOUSE</v>
          </cell>
          <cell r="C1201">
            <v>61329.377763465403</v>
          </cell>
          <cell r="D1201">
            <v>98660.668497373903</v>
          </cell>
          <cell r="E1201">
            <v>22500.2310420719</v>
          </cell>
          <cell r="F1201">
            <v>38761.376075319698</v>
          </cell>
          <cell r="G1201">
            <v>32880.449516780704</v>
          </cell>
          <cell r="H1201">
            <v>165152.797058797</v>
          </cell>
          <cell r="I1201">
            <v>55193.972990431197</v>
          </cell>
          <cell r="J1201">
            <v>10063.078763609001</v>
          </cell>
          <cell r="K1201">
            <v>43559.067397581697</v>
          </cell>
          <cell r="L1201">
            <v>104078.464512395</v>
          </cell>
          <cell r="M1201">
            <v>85743.895691551603</v>
          </cell>
          <cell r="N1201">
            <v>53040.159032184099</v>
          </cell>
          <cell r="O1201">
            <v>92748.190539236006</v>
          </cell>
          <cell r="P1201">
            <v>84228.051955013303</v>
          </cell>
          <cell r="Q1201">
            <v>146180.435827037</v>
          </cell>
        </row>
        <row r="1202">
          <cell r="A1202" t="str">
            <v>Q3URD3</v>
          </cell>
          <cell r="B1202" t="str">
            <v>sp|Q3URD3|SLMAP_MOUSE</v>
          </cell>
          <cell r="C1202">
            <v>333960.05995059398</v>
          </cell>
          <cell r="D1202">
            <v>364411.090947413</v>
          </cell>
          <cell r="E1202">
            <v>193307.73870310301</v>
          </cell>
          <cell r="F1202">
            <v>304598.29777184001</v>
          </cell>
          <cell r="G1202">
            <v>370792.99757715</v>
          </cell>
          <cell r="H1202">
            <v>528024.96653124201</v>
          </cell>
          <cell r="I1202">
            <v>299544.08336851798</v>
          </cell>
          <cell r="J1202">
            <v>396581.57726423698</v>
          </cell>
          <cell r="K1202">
            <v>293429.22261526698</v>
          </cell>
          <cell r="L1202">
            <v>585270.53146505996</v>
          </cell>
          <cell r="M1202">
            <v>78581.347354942205</v>
          </cell>
          <cell r="N1202">
            <v>320178.55872906197</v>
          </cell>
          <cell r="O1202">
            <v>565456.01661431103</v>
          </cell>
          <cell r="P1202">
            <v>339123.05778284598</v>
          </cell>
          <cell r="Q1202">
            <v>448301.93272765598</v>
          </cell>
        </row>
        <row r="1203">
          <cell r="A1203" t="str">
            <v>Q3URE1</v>
          </cell>
          <cell r="B1203" t="str">
            <v>sp|Q3URE1|ACSF3_MOUSE</v>
          </cell>
          <cell r="C1203">
            <v>21295.807040945601</v>
          </cell>
          <cell r="D1203">
            <v>21824.132611802699</v>
          </cell>
          <cell r="E1203">
            <v>33735.5072428688</v>
          </cell>
          <cell r="F1203">
            <v>29291.493041239599</v>
          </cell>
          <cell r="G1203">
            <v>23497.617670180101</v>
          </cell>
          <cell r="H1203">
            <v>35750.916739787397</v>
          </cell>
          <cell r="I1203">
            <v>18668.1324012482</v>
          </cell>
          <cell r="J1203">
            <v>25487.023926643</v>
          </cell>
          <cell r="K1203">
            <v>27325.837378762899</v>
          </cell>
          <cell r="L1203">
            <v>20642.0130713525</v>
          </cell>
          <cell r="M1203">
            <v>27027.978258953801</v>
          </cell>
          <cell r="N1203">
            <v>22136.426609405898</v>
          </cell>
          <cell r="O1203">
            <v>8382.2508127316596</v>
          </cell>
          <cell r="P1203">
            <v>5641.1147349655903</v>
          </cell>
          <cell r="Q1203">
            <v>32659.4151003962</v>
          </cell>
        </row>
        <row r="1204">
          <cell r="A1204" t="str">
            <v>Q3USB7</v>
          </cell>
          <cell r="B1204" t="str">
            <v>sp|Q3USB7|PLCL1_MOUSE</v>
          </cell>
          <cell r="C1204">
            <v>116967.81054685</v>
          </cell>
          <cell r="D1204">
            <v>116994.334798501</v>
          </cell>
          <cell r="E1204">
            <v>171936.37019043401</v>
          </cell>
          <cell r="F1204">
            <v>138636.21623775901</v>
          </cell>
          <cell r="G1204">
            <v>121499.374134618</v>
          </cell>
          <cell r="H1204">
            <v>129359.046781528</v>
          </cell>
          <cell r="I1204">
            <v>116947.73799532199</v>
          </cell>
          <cell r="J1204">
            <v>145490.150195761</v>
          </cell>
          <cell r="K1204">
            <v>117724.607729175</v>
          </cell>
          <cell r="L1204">
            <v>149810.38146282799</v>
          </cell>
          <cell r="M1204">
            <v>108699.19325858699</v>
          </cell>
          <cell r="N1204">
            <v>158507.40508142801</v>
          </cell>
          <cell r="O1204">
            <v>220282.99130809901</v>
          </cell>
          <cell r="P1204">
            <v>156936.482309021</v>
          </cell>
          <cell r="Q1204">
            <v>126856.711927048</v>
          </cell>
        </row>
        <row r="1205">
          <cell r="A1205" t="str">
            <v>Q3UTH8</v>
          </cell>
          <cell r="B1205" t="str">
            <v>sp|Q3UTH8|ARHG9_MOUSE</v>
          </cell>
          <cell r="C1205">
            <v>58082.518287863502</v>
          </cell>
          <cell r="D1205">
            <v>55424.0666636694</v>
          </cell>
          <cell r="E1205">
            <v>12709.6037787267</v>
          </cell>
          <cell r="F1205">
            <v>21402.4371088355</v>
          </cell>
          <cell r="G1205">
            <v>10649.674437376199</v>
          </cell>
          <cell r="H1205">
            <v>58097.085274143101</v>
          </cell>
          <cell r="I1205">
            <v>18535.113706742399</v>
          </cell>
          <cell r="J1205">
            <v>32401.913725292099</v>
          </cell>
          <cell r="K1205">
            <v>11647.6982546907</v>
          </cell>
          <cell r="L1205">
            <v>68549.117332808295</v>
          </cell>
          <cell r="M1205">
            <v>55005.074774567598</v>
          </cell>
          <cell r="N1205">
            <v>45262.4134628178</v>
          </cell>
          <cell r="O1205">
            <v>24915.0966758387</v>
          </cell>
          <cell r="P1205">
            <v>43773.131067826303</v>
          </cell>
          <cell r="Q1205">
            <v>74319.874808665394</v>
          </cell>
        </row>
        <row r="1206">
          <cell r="A1206" t="str">
            <v>Q3UTJ2</v>
          </cell>
          <cell r="B1206" t="str">
            <v>sp|Q3UTJ2|SRBS2_MOUSE</v>
          </cell>
          <cell r="C1206">
            <v>247353.252776621</v>
          </cell>
          <cell r="D1206">
            <v>224253.350377291</v>
          </cell>
          <cell r="E1206">
            <v>387725.55275139399</v>
          </cell>
          <cell r="F1206">
            <v>267329.36641204503</v>
          </cell>
          <cell r="G1206">
            <v>186971.888120285</v>
          </cell>
          <cell r="H1206">
            <v>275193.76829713403</v>
          </cell>
          <cell r="I1206">
            <v>283708.37980847998</v>
          </cell>
          <cell r="J1206">
            <v>314863.83719941002</v>
          </cell>
          <cell r="K1206">
            <v>77169.917034230297</v>
          </cell>
          <cell r="L1206">
            <v>245599.788517454</v>
          </cell>
          <cell r="M1206">
            <v>110186.95669312699</v>
          </cell>
          <cell r="N1206">
            <v>299179.60706782498</v>
          </cell>
          <cell r="O1206">
            <v>158989.69275115</v>
          </cell>
          <cell r="P1206">
            <v>281022.220387173</v>
          </cell>
          <cell r="Q1206">
            <v>107020.754037016</v>
          </cell>
        </row>
        <row r="1207">
          <cell r="A1207" t="str">
            <v>Q3UTQ8</v>
          </cell>
          <cell r="B1207" t="str">
            <v>sp|Q3UTQ8|CDKL5_MOUSE</v>
          </cell>
          <cell r="C1207">
            <v>85758.0439644984</v>
          </cell>
          <cell r="D1207">
            <v>120635.261188773</v>
          </cell>
          <cell r="E1207">
            <v>36847.132519095903</v>
          </cell>
          <cell r="F1207">
            <v>44985.954487063202</v>
          </cell>
          <cell r="G1207">
            <v>33981.573065913901</v>
          </cell>
          <cell r="H1207">
            <v>44950.657666414401</v>
          </cell>
          <cell r="I1207">
            <v>57699.643216452903</v>
          </cell>
          <cell r="J1207">
            <v>45527.897078560803</v>
          </cell>
          <cell r="K1207">
            <v>60792.238422978102</v>
          </cell>
          <cell r="L1207">
            <v>146393.06069439999</v>
          </cell>
          <cell r="M1207">
            <v>11608.9122505593</v>
          </cell>
          <cell r="N1207">
            <v>6716.9034982154999</v>
          </cell>
          <cell r="O1207">
            <v>62802.7391484908</v>
          </cell>
          <cell r="P1207">
            <v>6253.3845793024202</v>
          </cell>
          <cell r="Q1207">
            <v>26284.523911594599</v>
          </cell>
        </row>
        <row r="1208">
          <cell r="A1208" t="str">
            <v>Q3UU96</v>
          </cell>
          <cell r="B1208" t="str">
            <v>sp|Q3UU96|MRCKA_MOUSE</v>
          </cell>
          <cell r="C1208">
            <v>45308.817389678399</v>
          </cell>
          <cell r="D1208">
            <v>25821.7669585765</v>
          </cell>
          <cell r="E1208">
            <v>56259.7900211776</v>
          </cell>
          <cell r="F1208">
            <v>73014.651948303304</v>
          </cell>
          <cell r="G1208">
            <v>45958.5550672842</v>
          </cell>
          <cell r="H1208">
            <v>28167.1996795618</v>
          </cell>
          <cell r="I1208">
            <v>68581.219972037507</v>
          </cell>
          <cell r="J1208">
            <v>67475.375636262295</v>
          </cell>
          <cell r="K1208">
            <v>31133.847196363098</v>
          </cell>
          <cell r="L1208">
            <v>46503.123610268602</v>
          </cell>
          <cell r="M1208">
            <v>62425.017091566602</v>
          </cell>
          <cell r="N1208">
            <v>66311.3934022342</v>
          </cell>
          <cell r="O1208">
            <v>72536.946197346304</v>
          </cell>
          <cell r="P1208">
            <v>52982.648328581701</v>
          </cell>
          <cell r="Q1208">
            <v>36003.910640734997</v>
          </cell>
        </row>
        <row r="1209">
          <cell r="A1209" t="str">
            <v>Q3UUG6</v>
          </cell>
          <cell r="B1209" t="str">
            <v>sp|Q3UUG6|TBC24_MOUSE</v>
          </cell>
          <cell r="C1209">
            <v>104259.83333274401</v>
          </cell>
          <cell r="D1209">
            <v>140822.375205736</v>
          </cell>
          <cell r="E1209">
            <v>192726.83308412001</v>
          </cell>
          <cell r="F1209">
            <v>249852.62044010599</v>
          </cell>
          <cell r="G1209">
            <v>242528.267014112</v>
          </cell>
          <cell r="H1209">
            <v>236177.62195236899</v>
          </cell>
          <cell r="I1209">
            <v>239686.76359921999</v>
          </cell>
          <cell r="J1209">
            <v>200016.51144846599</v>
          </cell>
          <cell r="K1209">
            <v>244602.01678144501</v>
          </cell>
          <cell r="L1209">
            <v>195077.19735348099</v>
          </cell>
          <cell r="M1209">
            <v>222285.92558562799</v>
          </cell>
          <cell r="N1209">
            <v>185328.601253567</v>
          </cell>
          <cell r="O1209">
            <v>136563.46490912701</v>
          </cell>
          <cell r="P1209">
            <v>258355.22502713301</v>
          </cell>
          <cell r="Q1209">
            <v>237430.368444155</v>
          </cell>
        </row>
        <row r="1210">
          <cell r="A1210" t="str">
            <v>Q3UUI3</v>
          </cell>
          <cell r="B1210" t="str">
            <v>sp|Q3UUI3|THEM4_MOUSE</v>
          </cell>
          <cell r="C1210">
            <v>190331.937161529</v>
          </cell>
          <cell r="D1210">
            <v>46010.158831679997</v>
          </cell>
          <cell r="E1210">
            <v>172422.81499998699</v>
          </cell>
          <cell r="F1210">
            <v>94738.570530003097</v>
          </cell>
          <cell r="G1210">
            <v>77916.032430737105</v>
          </cell>
          <cell r="H1210">
            <v>1085125.52761815</v>
          </cell>
          <cell r="I1210">
            <v>68526.188135651697</v>
          </cell>
          <cell r="J1210">
            <v>889803.53583252605</v>
          </cell>
          <cell r="K1210">
            <v>471495.35681307502</v>
          </cell>
          <cell r="L1210">
            <v>77825.607767125606</v>
          </cell>
          <cell r="M1210">
            <v>157486.81971809699</v>
          </cell>
          <cell r="N1210">
            <v>184220.787534492</v>
          </cell>
          <cell r="O1210">
            <v>826097.62736601301</v>
          </cell>
          <cell r="P1210">
            <v>93387.999256852097</v>
          </cell>
          <cell r="Q1210">
            <v>102434.886424654</v>
          </cell>
        </row>
        <row r="1211">
          <cell r="A1211" t="str">
            <v>Q3UUQ7</v>
          </cell>
          <cell r="B1211" t="str">
            <v>sp|Q3UUQ7|PGAP1_MOUSE</v>
          </cell>
          <cell r="C1211">
            <v>34843.6507813399</v>
          </cell>
          <cell r="D1211">
            <v>27562.208398799699</v>
          </cell>
          <cell r="E1211">
            <v>21827.2237663671</v>
          </cell>
          <cell r="F1211">
            <v>7095.6859487476404</v>
          </cell>
          <cell r="G1211">
            <v>18715.831684725901</v>
          </cell>
          <cell r="H1211">
            <v>39884.806683672999</v>
          </cell>
          <cell r="I1211">
            <v>21770.889587912599</v>
          </cell>
          <cell r="J1211">
            <v>9711.4436672467109</v>
          </cell>
          <cell r="K1211">
            <v>18605.5752195319</v>
          </cell>
          <cell r="L1211">
            <v>43857.111288066299</v>
          </cell>
          <cell r="M1211">
            <v>46023.336573497902</v>
          </cell>
          <cell r="N1211">
            <v>8777.4509474448696</v>
          </cell>
          <cell r="O1211">
            <v>12546.1199777536</v>
          </cell>
          <cell r="P1211">
            <v>21483.4239651549</v>
          </cell>
          <cell r="Q1211">
            <v>25500.904046244901</v>
          </cell>
        </row>
        <row r="1212">
          <cell r="A1212" t="str">
            <v>Q3UV70</v>
          </cell>
          <cell r="B1212" t="str">
            <v>sp|Q3UV70|PDP1_MOUSE</v>
          </cell>
          <cell r="C1212">
            <v>12979.002202027699</v>
          </cell>
          <cell r="D1212">
            <v>41430.652564168398</v>
          </cell>
          <cell r="E1212">
            <v>23369.9436625587</v>
          </cell>
          <cell r="F1212">
            <v>42756.983063469401</v>
          </cell>
          <cell r="G1212">
            <v>9226.7079861632701</v>
          </cell>
          <cell r="H1212">
            <v>24711.184552473402</v>
          </cell>
          <cell r="I1212">
            <v>28719.415843701601</v>
          </cell>
          <cell r="J1212">
            <v>40810.038259181099</v>
          </cell>
          <cell r="K1212">
            <v>35718.676634257601</v>
          </cell>
          <cell r="L1212">
            <v>55803.023644811503</v>
          </cell>
          <cell r="M1212">
            <v>30872.1235696041</v>
          </cell>
          <cell r="N1212">
            <v>38364.384103116499</v>
          </cell>
          <cell r="O1212">
            <v>33347.767960667697</v>
          </cell>
          <cell r="P1212">
            <v>33263.289210317504</v>
          </cell>
          <cell r="Q1212">
            <v>30092.509725494401</v>
          </cell>
        </row>
        <row r="1213">
          <cell r="A1213" t="str">
            <v>Q3UVC0</v>
          </cell>
          <cell r="B1213" t="str">
            <v>sp|Q3UVC0|KSR2_MOUSE</v>
          </cell>
          <cell r="C1213">
            <v>34003.194647439101</v>
          </cell>
          <cell r="D1213">
            <v>62189.005295308001</v>
          </cell>
          <cell r="E1213">
            <v>25843.208236174502</v>
          </cell>
          <cell r="F1213">
            <v>10420.244680878201</v>
          </cell>
          <cell r="G1213">
            <v>60430.056856111703</v>
          </cell>
          <cell r="H1213">
            <v>6655.2092022926199</v>
          </cell>
          <cell r="I1213">
            <v>5285.8323837710304</v>
          </cell>
          <cell r="J1213">
            <v>21343.789003543399</v>
          </cell>
          <cell r="K1213">
            <v>23957.276719795998</v>
          </cell>
          <cell r="L1213">
            <v>86228.881384404507</v>
          </cell>
          <cell r="M1213">
            <v>6387.69148943457</v>
          </cell>
          <cell r="N1213">
            <v>40922.901166432697</v>
          </cell>
          <cell r="O1213">
            <v>30572.9534784276</v>
          </cell>
          <cell r="P1213">
            <v>29929.632253494601</v>
          </cell>
          <cell r="Q1213">
            <v>51577.1739843428</v>
          </cell>
        </row>
        <row r="1214">
          <cell r="A1214" t="str">
            <v>Q3UVG3</v>
          </cell>
          <cell r="B1214" t="str">
            <v>sp|Q3UVG3|F91A1_MOUSE</v>
          </cell>
          <cell r="C1214">
            <v>29505.3141650158</v>
          </cell>
          <cell r="D1214">
            <v>17461.066589792201</v>
          </cell>
          <cell r="E1214">
            <v>6541.7910776278504</v>
          </cell>
          <cell r="F1214">
            <v>25546.7086204283</v>
          </cell>
          <cell r="G1214">
            <v>39847.554146679198</v>
          </cell>
          <cell r="H1214">
            <v>36442.813212671303</v>
          </cell>
          <cell r="I1214">
            <v>23513.358876467701</v>
          </cell>
          <cell r="J1214">
            <v>29163.386269673101</v>
          </cell>
          <cell r="K1214">
            <v>29177.303421057699</v>
          </cell>
          <cell r="L1214">
            <v>8633.0566340770492</v>
          </cell>
          <cell r="M1214">
            <v>26000.6994410554</v>
          </cell>
          <cell r="N1214">
            <v>53121.367670383697</v>
          </cell>
          <cell r="O1214">
            <v>41458.7926532399</v>
          </cell>
          <cell r="P1214">
            <v>24437.165290257599</v>
          </cell>
          <cell r="Q1214">
            <v>16318.859588883999</v>
          </cell>
        </row>
        <row r="1215">
          <cell r="A1215" t="str">
            <v>Q3UVL4</v>
          </cell>
          <cell r="B1215" t="str">
            <v>sp|Q3UVL4|VPS51_MOUSE</v>
          </cell>
          <cell r="C1215">
            <v>532797.92107968195</v>
          </cell>
          <cell r="D1215">
            <v>632814.267976781</v>
          </cell>
          <cell r="E1215">
            <v>455684.71689824801</v>
          </cell>
          <cell r="F1215">
            <v>567523.73791399098</v>
          </cell>
          <cell r="G1215">
            <v>569797.76416608004</v>
          </cell>
          <cell r="H1215">
            <v>644352.16705859895</v>
          </cell>
          <cell r="I1215">
            <v>561747.07866321201</v>
          </cell>
          <cell r="J1215">
            <v>621164.53005349205</v>
          </cell>
          <cell r="K1215">
            <v>572439.67912956094</v>
          </cell>
          <cell r="L1215">
            <v>735145.80055989197</v>
          </cell>
          <cell r="M1215">
            <v>589644.95286828605</v>
          </cell>
          <cell r="N1215">
            <v>586523.823519186</v>
          </cell>
          <cell r="O1215">
            <v>788258.33257407299</v>
          </cell>
          <cell r="P1215">
            <v>503130.63186386699</v>
          </cell>
          <cell r="Q1215">
            <v>616948.752875946</v>
          </cell>
        </row>
        <row r="1216">
          <cell r="A1216" t="str">
            <v>Q3UVX5</v>
          </cell>
          <cell r="B1216" t="str">
            <v>sp|Q3UVX5|GRM5_MOUSE</v>
          </cell>
          <cell r="C1216">
            <v>621475.31191849895</v>
          </cell>
          <cell r="D1216">
            <v>688320.66995660902</v>
          </cell>
          <cell r="E1216">
            <v>798336.56102618005</v>
          </cell>
          <cell r="F1216">
            <v>746273.75533802004</v>
          </cell>
          <cell r="G1216">
            <v>810789.65570412599</v>
          </cell>
          <cell r="H1216">
            <v>907803.14389720198</v>
          </cell>
          <cell r="I1216">
            <v>784039.49053002102</v>
          </cell>
          <cell r="J1216">
            <v>928585.66356589796</v>
          </cell>
          <cell r="K1216">
            <v>854245.92956904299</v>
          </cell>
          <cell r="L1216">
            <v>937897.65615271695</v>
          </cell>
          <cell r="M1216">
            <v>735464.86332123901</v>
          </cell>
          <cell r="N1216">
            <v>825316.55465473898</v>
          </cell>
          <cell r="O1216">
            <v>1024990.33143716</v>
          </cell>
          <cell r="P1216">
            <v>768753.94219164597</v>
          </cell>
          <cell r="Q1216">
            <v>815861.89562016597</v>
          </cell>
        </row>
        <row r="1217">
          <cell r="A1217" t="str">
            <v>Q3UXZ6</v>
          </cell>
          <cell r="B1217" t="str">
            <v>sp|Q3UXZ6|FA81A_MOUSE</v>
          </cell>
          <cell r="C1217">
            <v>52943.979427347702</v>
          </cell>
          <cell r="D1217">
            <v>47762.146918177801</v>
          </cell>
          <cell r="E1217">
            <v>29832.908508180499</v>
          </cell>
          <cell r="F1217">
            <v>15523.128931859401</v>
          </cell>
          <cell r="G1217">
            <v>22632.007127176701</v>
          </cell>
          <cell r="H1217">
            <v>21521.1441632774</v>
          </cell>
          <cell r="I1217">
            <v>30542.572843018101</v>
          </cell>
          <cell r="J1217">
            <v>47019.115343814898</v>
          </cell>
          <cell r="K1217">
            <v>35959.587804487601</v>
          </cell>
          <cell r="L1217">
            <v>70181.665375134195</v>
          </cell>
          <cell r="M1217">
            <v>49148.452572874303</v>
          </cell>
          <cell r="N1217">
            <v>44300.2378640803</v>
          </cell>
          <cell r="O1217">
            <v>15900.2169102443</v>
          </cell>
          <cell r="P1217">
            <v>70170.547578444297</v>
          </cell>
          <cell r="Q1217">
            <v>39530.802628370599</v>
          </cell>
        </row>
        <row r="1218">
          <cell r="A1218" t="str">
            <v>Q3UYC0</v>
          </cell>
          <cell r="B1218" t="str">
            <v>sp|Q3UYC0|PPM1H_MOUSE</v>
          </cell>
          <cell r="C1218">
            <v>292352.20059783402</v>
          </cell>
          <cell r="D1218">
            <v>233942.85561858799</v>
          </cell>
          <cell r="E1218">
            <v>216294.19281428101</v>
          </cell>
          <cell r="F1218">
            <v>251464.52252806499</v>
          </cell>
          <cell r="G1218">
            <v>229358.337501756</v>
          </cell>
          <cell r="H1218">
            <v>301716.37671595102</v>
          </cell>
          <cell r="I1218">
            <v>270893.31176614203</v>
          </cell>
          <cell r="J1218">
            <v>257559.22471257299</v>
          </cell>
          <cell r="K1218">
            <v>295211.13142880402</v>
          </cell>
          <cell r="L1218">
            <v>266972.30214562803</v>
          </cell>
          <cell r="M1218">
            <v>313780.07739390299</v>
          </cell>
          <cell r="N1218">
            <v>303110.470441896</v>
          </cell>
          <cell r="O1218">
            <v>355164.12313519599</v>
          </cell>
          <cell r="P1218">
            <v>284234.32936498802</v>
          </cell>
          <cell r="Q1218">
            <v>248618.47900895399</v>
          </cell>
        </row>
        <row r="1219">
          <cell r="A1219" t="str">
            <v>Q3UYG8</v>
          </cell>
          <cell r="B1219" t="str">
            <v>sp|Q3UYG8|MACD2_MOUSE</v>
          </cell>
          <cell r="C1219">
            <v>140372.573381239</v>
          </cell>
          <cell r="D1219">
            <v>24281.0197314215</v>
          </cell>
          <cell r="E1219">
            <v>34487.616418037302</v>
          </cell>
          <cell r="F1219">
            <v>16457.951417054599</v>
          </cell>
          <cell r="G1219">
            <v>27119.958421442399</v>
          </cell>
          <cell r="H1219">
            <v>31701.842993229198</v>
          </cell>
          <cell r="I1219">
            <v>16692.838027758298</v>
          </cell>
          <cell r="J1219">
            <v>33087.720704559702</v>
          </cell>
          <cell r="K1219">
            <v>29861.245225512401</v>
          </cell>
          <cell r="L1219">
            <v>54747.936727817803</v>
          </cell>
          <cell r="M1219">
            <v>26945.830404656099</v>
          </cell>
          <cell r="N1219">
            <v>28428.895084296299</v>
          </cell>
          <cell r="O1219">
            <v>24933.933551147002</v>
          </cell>
          <cell r="P1219">
            <v>33384.358635753102</v>
          </cell>
          <cell r="Q1219">
            <v>19773.419428385201</v>
          </cell>
        </row>
        <row r="1220">
          <cell r="A1220" t="str">
            <v>Q3UYH7</v>
          </cell>
          <cell r="B1220" t="str">
            <v>sp|Q3UYH7|ARBK2_MOUSE</v>
          </cell>
          <cell r="C1220">
            <v>30948.264359848101</v>
          </cell>
          <cell r="D1220">
            <v>31631.807651151699</v>
          </cell>
          <cell r="E1220">
            <v>15276.3624762528</v>
          </cell>
          <cell r="F1220">
            <v>26729.249143132602</v>
          </cell>
          <cell r="G1220">
            <v>27229.258605410902</v>
          </cell>
          <cell r="H1220">
            <v>13209.6963007833</v>
          </cell>
          <cell r="I1220">
            <v>4986.7568564322601</v>
          </cell>
          <cell r="J1220">
            <v>37548.861363764299</v>
          </cell>
          <cell r="K1220">
            <v>7631.1697279945402</v>
          </cell>
          <cell r="L1220">
            <v>36466.097514907</v>
          </cell>
          <cell r="M1220">
            <v>20202.0896939343</v>
          </cell>
          <cell r="N1220">
            <v>45528.148868016899</v>
          </cell>
          <cell r="O1220">
            <v>17368.6295582979</v>
          </cell>
          <cell r="P1220">
            <v>38334.382382588497</v>
          </cell>
          <cell r="Q1220">
            <v>36747.166442136499</v>
          </cell>
        </row>
        <row r="1221">
          <cell r="A1221" t="str">
            <v>Q3UZP4</v>
          </cell>
          <cell r="B1221" t="str">
            <v>sp|Q3UZP4|SVIP_MOUSE</v>
          </cell>
          <cell r="C1221">
            <v>95410.323022973796</v>
          </cell>
          <cell r="D1221">
            <v>106074.513258119</v>
          </cell>
          <cell r="E1221">
            <v>126756.961640052</v>
          </cell>
          <cell r="F1221">
            <v>96662.958463883901</v>
          </cell>
          <cell r="G1221">
            <v>85409.406015046101</v>
          </cell>
          <cell r="H1221">
            <v>64080.018655383297</v>
          </cell>
          <cell r="I1221">
            <v>125875.73541429899</v>
          </cell>
          <cell r="J1221">
            <v>120606.981672708</v>
          </cell>
          <cell r="K1221">
            <v>133083.46971751601</v>
          </cell>
          <cell r="L1221">
            <v>161770.23957496099</v>
          </cell>
          <cell r="M1221">
            <v>106623.50165508001</v>
          </cell>
          <cell r="N1221">
            <v>127827.125294275</v>
          </cell>
          <cell r="O1221">
            <v>12043.622520847301</v>
          </cell>
          <cell r="P1221">
            <v>123743.42406088499</v>
          </cell>
          <cell r="Q1221">
            <v>97085.042355687998</v>
          </cell>
        </row>
        <row r="1222">
          <cell r="A1222" t="str">
            <v>Q3V038</v>
          </cell>
          <cell r="B1222" t="str">
            <v>sp|Q3V038|TTC9A_MOUSE</v>
          </cell>
          <cell r="C1222">
            <v>52350.426759950402</v>
          </cell>
          <cell r="D1222">
            <v>36228.4423806634</v>
          </cell>
          <cell r="E1222">
            <v>53752.424913938703</v>
          </cell>
          <cell r="F1222">
            <v>62317.196780748702</v>
          </cell>
          <cell r="G1222">
            <v>67440.279659051201</v>
          </cell>
          <cell r="H1222">
            <v>61713.447757364098</v>
          </cell>
          <cell r="I1222">
            <v>64707.711368486802</v>
          </cell>
          <cell r="J1222">
            <v>75323.407087692394</v>
          </cell>
          <cell r="K1222">
            <v>67237.982632426007</v>
          </cell>
          <cell r="L1222">
            <v>17465.855244183502</v>
          </cell>
          <cell r="M1222">
            <v>57550.8400803474</v>
          </cell>
          <cell r="N1222">
            <v>77794.415183224701</v>
          </cell>
          <cell r="O1222">
            <v>49855.738444960603</v>
          </cell>
          <cell r="P1222">
            <v>80181.648866772506</v>
          </cell>
          <cell r="Q1222">
            <v>60284.8112620006</v>
          </cell>
        </row>
        <row r="1223">
          <cell r="A1223" t="str">
            <v>Q3V0K9</v>
          </cell>
          <cell r="B1223" t="str">
            <v>sp|Q3V0K9|PLSI_MOUSE</v>
          </cell>
          <cell r="C1223">
            <v>245649.441065224</v>
          </cell>
          <cell r="D1223">
            <v>410945.99527213199</v>
          </cell>
          <cell r="E1223">
            <v>205862.73559972399</v>
          </cell>
          <cell r="F1223">
            <v>354472.59086803201</v>
          </cell>
          <cell r="G1223">
            <v>317183.53941539698</v>
          </cell>
          <cell r="H1223">
            <v>386177.07419712399</v>
          </cell>
          <cell r="I1223">
            <v>271089.90089789202</v>
          </cell>
          <cell r="J1223">
            <v>313199.52507600503</v>
          </cell>
          <cell r="K1223">
            <v>211673.89980550599</v>
          </cell>
          <cell r="L1223">
            <v>390967.95997788798</v>
          </cell>
          <cell r="M1223">
            <v>446388.26138151198</v>
          </cell>
          <cell r="N1223">
            <v>266156.03644535103</v>
          </cell>
          <cell r="O1223">
            <v>345296.53203704598</v>
          </cell>
          <cell r="P1223">
            <v>350047.19425249501</v>
          </cell>
          <cell r="Q1223">
            <v>381888.94770593097</v>
          </cell>
        </row>
        <row r="1224">
          <cell r="A1224" t="str">
            <v>Q3V1L4</v>
          </cell>
          <cell r="B1224" t="str">
            <v>sp|Q3V1L4|5NTC_MOUSE</v>
          </cell>
          <cell r="C1224">
            <v>43724.129083332598</v>
          </cell>
          <cell r="D1224">
            <v>36385.5708170793</v>
          </cell>
          <cell r="E1224">
            <v>32273.467171651599</v>
          </cell>
          <cell r="F1224">
            <v>35548.769213333399</v>
          </cell>
          <cell r="G1224">
            <v>31018.165635212699</v>
          </cell>
          <cell r="H1224">
            <v>66143.767729302504</v>
          </cell>
          <cell r="I1224">
            <v>21342.097698319099</v>
          </cell>
          <cell r="J1224">
            <v>34516.212314202297</v>
          </cell>
          <cell r="K1224">
            <v>32784.726971088603</v>
          </cell>
          <cell r="L1224">
            <v>57496.774897419396</v>
          </cell>
          <cell r="M1224">
            <v>30918.735145711598</v>
          </cell>
          <cell r="N1224">
            <v>19180.148459493499</v>
          </cell>
          <cell r="O1224">
            <v>30607.5079674308</v>
          </cell>
          <cell r="P1224">
            <v>23441.136809254302</v>
          </cell>
          <cell r="Q1224">
            <v>4097.26487355671</v>
          </cell>
        </row>
        <row r="1225">
          <cell r="A1225" t="str">
            <v>Q3V3R1</v>
          </cell>
          <cell r="B1225" t="str">
            <v>sp|Q3V3R1|C1TM_MOUSE</v>
          </cell>
          <cell r="C1225">
            <v>411751.479681183</v>
          </cell>
          <cell r="D1225">
            <v>473089.69062834798</v>
          </cell>
          <cell r="E1225">
            <v>554024.95307206898</v>
          </cell>
          <cell r="F1225">
            <v>487721.11880935798</v>
          </cell>
          <cell r="G1225">
            <v>485304.32828730199</v>
          </cell>
          <cell r="H1225">
            <v>566237.90945355198</v>
          </cell>
          <cell r="I1225">
            <v>433401.869363776</v>
          </cell>
          <cell r="J1225">
            <v>489617.00827097998</v>
          </cell>
          <cell r="K1225">
            <v>402945.31742918602</v>
          </cell>
          <cell r="L1225">
            <v>586016.19738031097</v>
          </cell>
          <cell r="M1225">
            <v>533820.03352669196</v>
          </cell>
          <cell r="N1225">
            <v>382900.88237292197</v>
          </cell>
          <cell r="O1225">
            <v>488360.666071404</v>
          </cell>
          <cell r="P1225">
            <v>562859.99701995705</v>
          </cell>
          <cell r="Q1225">
            <v>501926.04195353901</v>
          </cell>
        </row>
        <row r="1226">
          <cell r="A1226" t="str">
            <v>Q499X9</v>
          </cell>
          <cell r="B1226" t="str">
            <v>sp|Q499X9|SYMM_MOUSE</v>
          </cell>
          <cell r="C1226">
            <v>24337.820627874898</v>
          </cell>
          <cell r="D1226">
            <v>37197.736480660598</v>
          </cell>
          <cell r="E1226">
            <v>27646.650105155601</v>
          </cell>
          <cell r="F1226">
            <v>22838.0914531011</v>
          </cell>
          <cell r="G1226">
            <v>35772.215973162602</v>
          </cell>
          <cell r="H1226">
            <v>14112.77365847</v>
          </cell>
          <cell r="I1226">
            <v>27814.723304204101</v>
          </cell>
          <cell r="J1226">
            <v>4047.7326636498001</v>
          </cell>
          <cell r="K1226">
            <v>23495.673257995</v>
          </cell>
          <cell r="L1226">
            <v>41216.737330512296</v>
          </cell>
          <cell r="M1226">
            <v>26104.454917654701</v>
          </cell>
          <cell r="N1226">
            <v>27584.897972543</v>
          </cell>
          <cell r="O1226">
            <v>29660.562868627399</v>
          </cell>
          <cell r="P1226">
            <v>21573.741083964102</v>
          </cell>
          <cell r="Q1226">
            <v>22222.957719285099</v>
          </cell>
        </row>
        <row r="1227">
          <cell r="A1227" t="str">
            <v>Q4ACU6</v>
          </cell>
          <cell r="B1227" t="str">
            <v>sp|Q4ACU6|SHAN3_MOUSE</v>
          </cell>
          <cell r="C1227">
            <v>462744.63794182101</v>
          </cell>
          <cell r="D1227">
            <v>412920.27764421498</v>
          </cell>
          <cell r="E1227">
            <v>326479.87363819598</v>
          </cell>
          <cell r="F1227">
            <v>389023.19193740498</v>
          </cell>
          <cell r="G1227">
            <v>374780.22886398103</v>
          </cell>
          <cell r="H1227">
            <v>418047.745391807</v>
          </cell>
          <cell r="I1227">
            <v>207071.77665529001</v>
          </cell>
          <cell r="J1227">
            <v>449550.32917397399</v>
          </cell>
          <cell r="K1227">
            <v>379495.46413487702</v>
          </cell>
          <cell r="L1227">
            <v>526187.237796976</v>
          </cell>
          <cell r="M1227">
            <v>913850.038442777</v>
          </cell>
          <cell r="N1227">
            <v>332127.85497382499</v>
          </cell>
          <cell r="O1227">
            <v>517695.91641344101</v>
          </cell>
          <cell r="P1227">
            <v>386874.82351854502</v>
          </cell>
          <cell r="Q1227">
            <v>1197140.1731666001</v>
          </cell>
        </row>
        <row r="1228">
          <cell r="A1228" t="str">
            <v>Q4JIM5</v>
          </cell>
          <cell r="B1228" t="str">
            <v>sp|Q4JIM5|ABL2_MOUSE</v>
          </cell>
          <cell r="C1228">
            <v>93421.489489538304</v>
          </cell>
          <cell r="D1228">
            <v>121574.038297162</v>
          </cell>
          <cell r="E1228">
            <v>79948.960668106694</v>
          </cell>
          <cell r="F1228">
            <v>69159.185108587495</v>
          </cell>
          <cell r="G1228">
            <v>111872.208914805</v>
          </cell>
          <cell r="H1228">
            <v>79056.845671500603</v>
          </cell>
          <cell r="I1228">
            <v>61365.734005316699</v>
          </cell>
          <cell r="J1228">
            <v>83412.704066492806</v>
          </cell>
          <cell r="K1228">
            <v>91254.195464627002</v>
          </cell>
          <cell r="L1228">
            <v>155579.70435654701</v>
          </cell>
          <cell r="M1228">
            <v>97781.511417767106</v>
          </cell>
          <cell r="N1228">
            <v>57728.008537237103</v>
          </cell>
          <cell r="O1228">
            <v>97245.208817028004</v>
          </cell>
          <cell r="P1228">
            <v>56758.7570066599</v>
          </cell>
          <cell r="Q1228">
            <v>79838.199647542395</v>
          </cell>
        </row>
        <row r="1229">
          <cell r="A1229" t="str">
            <v>Q4KML4</v>
          </cell>
          <cell r="B1229" t="str">
            <v>sp|Q4KML4|ABRAL_MOUSE</v>
          </cell>
          <cell r="C1229">
            <v>175312.06383205601</v>
          </cell>
          <cell r="D1229">
            <v>214078.76530230101</v>
          </cell>
          <cell r="E1229">
            <v>159053.435925703</v>
          </cell>
          <cell r="F1229">
            <v>171466.691608283</v>
          </cell>
          <cell r="G1229">
            <v>192909.590765731</v>
          </cell>
          <cell r="H1229">
            <v>199917.210614187</v>
          </cell>
          <cell r="I1229">
            <v>208977.81645466699</v>
          </cell>
          <cell r="J1229">
            <v>147849.95326408601</v>
          </cell>
          <cell r="K1229">
            <v>241018.225838521</v>
          </cell>
          <cell r="L1229">
            <v>143108.002277961</v>
          </cell>
          <cell r="M1229">
            <v>179929.32988273201</v>
          </cell>
          <cell r="N1229">
            <v>199728.37470761899</v>
          </cell>
          <cell r="O1229">
            <v>195015.94816336501</v>
          </cell>
          <cell r="P1229">
            <v>227023.186472214</v>
          </cell>
          <cell r="Q1229">
            <v>231554.08262359301</v>
          </cell>
        </row>
        <row r="1230">
          <cell r="A1230" t="str">
            <v>Q4KMM3</v>
          </cell>
          <cell r="B1230" t="str">
            <v>sp|Q4KMM3|OXR1_MOUSE</v>
          </cell>
          <cell r="C1230">
            <v>3258213.4711875999</v>
          </cell>
          <cell r="D1230">
            <v>2484223.2979290802</v>
          </cell>
          <cell r="E1230">
            <v>2992619.0971339601</v>
          </cell>
          <cell r="F1230">
            <v>2707156.8621013002</v>
          </cell>
          <cell r="G1230">
            <v>2706895.7928561699</v>
          </cell>
          <cell r="H1230">
            <v>3659463.8478633999</v>
          </cell>
          <cell r="I1230">
            <v>3034393.4388027601</v>
          </cell>
          <cell r="J1230">
            <v>2963210.0376169002</v>
          </cell>
          <cell r="K1230">
            <v>2963417.3758586599</v>
          </cell>
          <cell r="L1230">
            <v>2631748.6190759698</v>
          </cell>
          <cell r="M1230">
            <v>2119691.9725737399</v>
          </cell>
          <cell r="N1230">
            <v>3466065.17610056</v>
          </cell>
          <cell r="O1230">
            <v>3194439.6275766101</v>
          </cell>
          <cell r="P1230">
            <v>2963395.9180215099</v>
          </cell>
          <cell r="Q1230">
            <v>2810064.06513097</v>
          </cell>
        </row>
        <row r="1231">
          <cell r="A1231" t="str">
            <v>Q4KUS2</v>
          </cell>
          <cell r="B1231" t="str">
            <v>sp|Q4KUS2|UN13A_MOUSE</v>
          </cell>
          <cell r="C1231">
            <v>251655.81418847799</v>
          </cell>
          <cell r="D1231">
            <v>297745.73587272601</v>
          </cell>
          <cell r="E1231">
            <v>318784.57464895799</v>
          </cell>
          <cell r="F1231">
            <v>445640.43157746497</v>
          </cell>
          <cell r="G1231">
            <v>335306.47823385103</v>
          </cell>
          <cell r="H1231">
            <v>346594.99919464003</v>
          </cell>
          <cell r="I1231">
            <v>326771.79753341101</v>
          </cell>
          <cell r="J1231">
            <v>234082.411708236</v>
          </cell>
          <cell r="K1231">
            <v>293865.05210704601</v>
          </cell>
          <cell r="L1231">
            <v>280386.70761995902</v>
          </cell>
          <cell r="M1231">
            <v>404008.153004847</v>
          </cell>
          <cell r="N1231">
            <v>279816.72377258202</v>
          </cell>
          <cell r="O1231">
            <v>343561.20016819699</v>
          </cell>
          <cell r="P1231">
            <v>386955.17888968001</v>
          </cell>
          <cell r="Q1231">
            <v>235309.56311287201</v>
          </cell>
        </row>
        <row r="1232">
          <cell r="A1232" t="str">
            <v>Q4QQM5</v>
          </cell>
          <cell r="B1232" t="str">
            <v>sp|Q4QQM5|MIGA1_MOUSE</v>
          </cell>
          <cell r="C1232">
            <v>34837.697289498698</v>
          </cell>
          <cell r="D1232">
            <v>56342.647546820903</v>
          </cell>
          <cell r="E1232">
            <v>72899.038303851994</v>
          </cell>
          <cell r="F1232">
            <v>119943.76124686</v>
          </cell>
          <cell r="G1232">
            <v>40728.7574323566</v>
          </cell>
          <cell r="H1232">
            <v>128332.264089239</v>
          </cell>
          <cell r="I1232">
            <v>13343.3232058429</v>
          </cell>
          <cell r="J1232">
            <v>136678.07890058999</v>
          </cell>
          <cell r="K1232">
            <v>34127.008150854497</v>
          </cell>
          <cell r="L1232">
            <v>135778.22765896699</v>
          </cell>
          <cell r="M1232">
            <v>182438.52350754099</v>
          </cell>
          <cell r="N1232">
            <v>149440.68009245201</v>
          </cell>
          <cell r="O1232">
            <v>125827.88299723899</v>
          </cell>
          <cell r="P1232">
            <v>123344.291738363</v>
          </cell>
          <cell r="Q1232">
            <v>69599.078186448605</v>
          </cell>
        </row>
        <row r="1233">
          <cell r="A1233" t="str">
            <v>Q4V9Z5</v>
          </cell>
          <cell r="B1233" t="str">
            <v>sp|Q4V9Z5|SE6L2_MOUSE</v>
          </cell>
          <cell r="C1233">
            <v>6936.4212998065104</v>
          </cell>
          <cell r="D1233">
            <v>14275.617943327799</v>
          </cell>
          <cell r="E1233">
            <v>63957.513391122098</v>
          </cell>
          <cell r="F1233">
            <v>69010.137406654394</v>
          </cell>
          <cell r="G1233">
            <v>68212.622476682896</v>
          </cell>
          <cell r="H1233">
            <v>57892.785036481997</v>
          </cell>
          <cell r="I1233">
            <v>44280.809735538904</v>
          </cell>
          <cell r="J1233">
            <v>65536.8942331242</v>
          </cell>
          <cell r="K1233">
            <v>36015.520470028299</v>
          </cell>
          <cell r="L1233">
            <v>76685.084321671995</v>
          </cell>
          <cell r="M1233">
            <v>74635.792158579599</v>
          </cell>
          <cell r="N1233">
            <v>49279.488313951297</v>
          </cell>
          <cell r="O1233">
            <v>21723.957839503299</v>
          </cell>
          <cell r="P1233">
            <v>39773.137231444402</v>
          </cell>
          <cell r="Q1233">
            <v>13740.946412473</v>
          </cell>
        </row>
        <row r="1234">
          <cell r="A1234" t="str">
            <v>Q4VAE3</v>
          </cell>
          <cell r="B1234" t="str">
            <v>sp|Q4VAE3|TMM65_MOUSE</v>
          </cell>
          <cell r="C1234">
            <v>231503.992145931</v>
          </cell>
          <cell r="D1234">
            <v>475009.78686533298</v>
          </cell>
          <cell r="E1234">
            <v>227564.224964611</v>
          </cell>
          <cell r="F1234">
            <v>197754.95179443501</v>
          </cell>
          <cell r="G1234">
            <v>313189.20847966999</v>
          </cell>
          <cell r="H1234">
            <v>345010.787907066</v>
          </cell>
          <cell r="I1234">
            <v>350406.202690345</v>
          </cell>
          <cell r="J1234">
            <v>334040.15715722903</v>
          </cell>
          <cell r="K1234">
            <v>329957.946135048</v>
          </cell>
          <cell r="L1234">
            <v>287432.122534864</v>
          </cell>
          <cell r="M1234">
            <v>330003.10958939698</v>
          </cell>
          <cell r="N1234">
            <v>293666.81398196</v>
          </cell>
          <cell r="O1234">
            <v>340535.25993190199</v>
          </cell>
          <cell r="P1234">
            <v>311083.59424955503</v>
          </cell>
          <cell r="Q1234">
            <v>242843.90749080799</v>
          </cell>
        </row>
        <row r="1235">
          <cell r="A1235" t="str">
            <v>Q4VBD2</v>
          </cell>
          <cell r="B1235" t="str">
            <v>sp|Q4VBD2|TAPT1_MOUSE</v>
          </cell>
          <cell r="C1235">
            <v>44899.774584672399</v>
          </cell>
          <cell r="D1235">
            <v>3034.6298093923701</v>
          </cell>
          <cell r="E1235">
            <v>23016.2781009543</v>
          </cell>
          <cell r="F1235">
            <v>23767.018599992301</v>
          </cell>
          <cell r="G1235">
            <v>38443.700344769903</v>
          </cell>
          <cell r="H1235">
            <v>24199.5456483048</v>
          </cell>
          <cell r="I1235">
            <v>24730.595752293899</v>
          </cell>
          <cell r="J1235">
            <v>44983.519244958399</v>
          </cell>
          <cell r="K1235">
            <v>37080.210826629598</v>
          </cell>
          <cell r="L1235">
            <v>42760.184224338002</v>
          </cell>
          <cell r="M1235">
            <v>27960.2926783572</v>
          </cell>
          <cell r="N1235">
            <v>51080.727050723101</v>
          </cell>
          <cell r="O1235">
            <v>77034.197370640497</v>
          </cell>
          <cell r="P1235">
            <v>53716.701355118203</v>
          </cell>
          <cell r="Q1235">
            <v>27289.546628387401</v>
          </cell>
        </row>
        <row r="1236">
          <cell r="A1236" t="str">
            <v>Q501J6</v>
          </cell>
          <cell r="B1236" t="str">
            <v>sp|Q501J6|DDX17_MOUSE</v>
          </cell>
          <cell r="C1236">
            <v>1138559.05891702</v>
          </cell>
          <cell r="D1236">
            <v>1356115.4440653101</v>
          </cell>
          <cell r="E1236">
            <v>1410621.84097399</v>
          </cell>
          <cell r="F1236">
            <v>1150383.4750352099</v>
          </cell>
          <cell r="G1236">
            <v>1425882.3597428999</v>
          </cell>
          <cell r="H1236">
            <v>1467324.95121013</v>
          </cell>
          <cell r="I1236">
            <v>1235187.9852448001</v>
          </cell>
          <cell r="J1236">
            <v>1850798.7106029601</v>
          </cell>
          <cell r="K1236">
            <v>1416259.10124241</v>
          </cell>
          <cell r="L1236">
            <v>1357687.9309307099</v>
          </cell>
          <cell r="M1236">
            <v>1261314.28943689</v>
          </cell>
          <cell r="N1236">
            <v>1326858.7777434001</v>
          </cell>
          <cell r="O1236">
            <v>1057568.72618952</v>
          </cell>
          <cell r="P1236">
            <v>1296777.6017033199</v>
          </cell>
          <cell r="Q1236">
            <v>1770686.99395331</v>
          </cell>
        </row>
        <row r="1237">
          <cell r="A1237" t="str">
            <v>Q501J7</v>
          </cell>
          <cell r="B1237" t="str">
            <v>sp|Q501J7|PHAR4_MOUSE</v>
          </cell>
          <cell r="C1237">
            <v>40016.785435245001</v>
          </cell>
          <cell r="D1237">
            <v>154837.845111968</v>
          </cell>
          <cell r="E1237">
            <v>18183.191030841699</v>
          </cell>
          <cell r="F1237">
            <v>31272.814000708699</v>
          </cell>
          <cell r="G1237">
            <v>49893.925471041199</v>
          </cell>
          <cell r="H1237">
            <v>43031.676992553897</v>
          </cell>
          <cell r="I1237">
            <v>71641.509676603004</v>
          </cell>
          <cell r="J1237">
            <v>12529.2348535453</v>
          </cell>
          <cell r="K1237">
            <v>27216.5169991449</v>
          </cell>
          <cell r="L1237">
            <v>66910.572067378802</v>
          </cell>
          <cell r="M1237">
            <v>65990.293070201398</v>
          </cell>
          <cell r="N1237">
            <v>71590.2289443841</v>
          </cell>
          <cell r="O1237">
            <v>47040.1315101367</v>
          </cell>
          <cell r="P1237">
            <v>54277.364325654198</v>
          </cell>
          <cell r="Q1237">
            <v>56871.519541147602</v>
          </cell>
        </row>
        <row r="1238">
          <cell r="A1238" t="str">
            <v>Q505D7</v>
          </cell>
          <cell r="B1238" t="str">
            <v>sp|Q505D7|OPA3_MOUSE</v>
          </cell>
          <cell r="C1238">
            <v>96798.472056841303</v>
          </cell>
          <cell r="D1238">
            <v>22781.507027934102</v>
          </cell>
          <cell r="E1238">
            <v>107673.09232664701</v>
          </cell>
          <cell r="F1238">
            <v>87304.728016400593</v>
          </cell>
          <cell r="G1238">
            <v>126386.584452732</v>
          </cell>
          <cell r="H1238">
            <v>184886.86652383101</v>
          </cell>
          <cell r="I1238">
            <v>109006.280737315</v>
          </cell>
          <cell r="J1238">
            <v>109063.529873579</v>
          </cell>
          <cell r="K1238">
            <v>117360.310598229</v>
          </cell>
          <cell r="L1238">
            <v>112627.52154895999</v>
          </cell>
          <cell r="M1238">
            <v>65260.809812772</v>
          </cell>
          <cell r="N1238">
            <v>120731.545805242</v>
          </cell>
          <cell r="O1238">
            <v>122043.543226233</v>
          </cell>
          <cell r="P1238">
            <v>112398.784730755</v>
          </cell>
          <cell r="Q1238">
            <v>45797.896940956802</v>
          </cell>
        </row>
        <row r="1239">
          <cell r="A1239" t="str">
            <v>Q505F5</v>
          </cell>
          <cell r="B1239" t="str">
            <v>sp|Q505F5|LRC47_MOUSE</v>
          </cell>
          <cell r="C1239">
            <v>182661.401603873</v>
          </cell>
          <cell r="D1239">
            <v>198958.593334356</v>
          </cell>
          <cell r="E1239">
            <v>188077.71538022999</v>
          </cell>
          <cell r="F1239">
            <v>192415.81660138001</v>
          </cell>
          <cell r="G1239">
            <v>192891.103257877</v>
          </cell>
          <cell r="H1239">
            <v>224849.70139933401</v>
          </cell>
          <cell r="I1239">
            <v>208403.58238551501</v>
          </cell>
          <cell r="J1239">
            <v>207490.18157474499</v>
          </cell>
          <cell r="K1239">
            <v>202935.28756651701</v>
          </cell>
          <cell r="L1239">
            <v>197764.08847539299</v>
          </cell>
          <cell r="M1239">
            <v>174801.344477053</v>
          </cell>
          <cell r="N1239">
            <v>205695.39767977101</v>
          </cell>
          <cell r="O1239">
            <v>240717.16971345001</v>
          </cell>
          <cell r="P1239">
            <v>204367.80688325301</v>
          </cell>
          <cell r="Q1239">
            <v>214926.92509623501</v>
          </cell>
        </row>
        <row r="1240">
          <cell r="A1240" t="str">
            <v>Q52KF3</v>
          </cell>
          <cell r="B1240" t="str">
            <v>sp|Q52KF3|SPIR1_MOUSE</v>
          </cell>
          <cell r="C1240">
            <v>33645.750234999599</v>
          </cell>
          <cell r="D1240">
            <v>26470.655804490601</v>
          </cell>
          <cell r="E1240">
            <v>7506.8802477087902</v>
          </cell>
          <cell r="F1240">
            <v>132228.111706442</v>
          </cell>
          <cell r="G1240">
            <v>110973.99044943901</v>
          </cell>
          <cell r="H1240">
            <v>26250.041724709001</v>
          </cell>
          <cell r="I1240">
            <v>27386.648101697301</v>
          </cell>
          <cell r="J1240">
            <v>52463.997900486997</v>
          </cell>
          <cell r="K1240">
            <v>29701.614336569099</v>
          </cell>
          <cell r="L1240">
            <v>26154.273165649502</v>
          </cell>
          <cell r="M1240">
            <v>206995.43374968501</v>
          </cell>
          <cell r="N1240">
            <v>187446.57902984801</v>
          </cell>
          <cell r="O1240">
            <v>21560.962229158598</v>
          </cell>
          <cell r="P1240">
            <v>50016.898675779499</v>
          </cell>
          <cell r="Q1240">
            <v>23847.843144238701</v>
          </cell>
        </row>
        <row r="1241">
          <cell r="A1241" t="str">
            <v>Q569Z6</v>
          </cell>
          <cell r="B1241" t="str">
            <v>sp|Q569Z6|TR150_MOUSE</v>
          </cell>
          <cell r="C1241">
            <v>27205.061082423101</v>
          </cell>
          <cell r="D1241">
            <v>57362.492248240698</v>
          </cell>
          <cell r="E1241">
            <v>48194.110070485403</v>
          </cell>
          <cell r="F1241">
            <v>64808.119804387403</v>
          </cell>
          <cell r="G1241">
            <v>60141.886921261299</v>
          </cell>
          <cell r="H1241">
            <v>59971.379080293402</v>
          </cell>
          <cell r="I1241">
            <v>48438.378881037002</v>
          </cell>
          <cell r="J1241">
            <v>59909.622943846</v>
          </cell>
          <cell r="K1241">
            <v>70765.138453531996</v>
          </cell>
          <cell r="L1241">
            <v>76058.536766896999</v>
          </cell>
          <cell r="M1241">
            <v>23113.301077092601</v>
          </cell>
          <cell r="N1241">
            <v>60797.523216006397</v>
          </cell>
          <cell r="O1241">
            <v>68129.777252037602</v>
          </cell>
          <cell r="P1241">
            <v>61126.475933253998</v>
          </cell>
          <cell r="Q1241">
            <v>43011.296681681102</v>
          </cell>
        </row>
        <row r="1242">
          <cell r="A1242" t="str">
            <v>Q56A07</v>
          </cell>
          <cell r="B1242" t="str">
            <v>sp|Q56A07|SCN2B_MOUSE</v>
          </cell>
          <cell r="C1242">
            <v>342697.20349356002</v>
          </cell>
          <cell r="D1242">
            <v>365024.31123884697</v>
          </cell>
          <cell r="E1242">
            <v>407182.19355313998</v>
          </cell>
          <cell r="F1242">
            <v>494111.26947697601</v>
          </cell>
          <cell r="G1242">
            <v>479921.60022874398</v>
          </cell>
          <cell r="H1242">
            <v>606561.10943615902</v>
          </cell>
          <cell r="I1242">
            <v>341543.21046858898</v>
          </cell>
          <cell r="J1242">
            <v>419277.68713164801</v>
          </cell>
          <cell r="K1242">
            <v>176657.77855246299</v>
          </cell>
          <cell r="L1242">
            <v>346771.70356773603</v>
          </cell>
          <cell r="M1242">
            <v>508570.299970917</v>
          </cell>
          <cell r="N1242">
            <v>551831.36428300897</v>
          </cell>
          <cell r="O1242">
            <v>400496.464327036</v>
          </cell>
          <cell r="P1242">
            <v>541169.205716628</v>
          </cell>
          <cell r="Q1242">
            <v>448095.16846337798</v>
          </cell>
        </row>
        <row r="1243">
          <cell r="A1243" t="str">
            <v>Q571F8</v>
          </cell>
          <cell r="B1243" t="str">
            <v>sp|Q571F8|GLSL_MOUSE</v>
          </cell>
          <cell r="C1243">
            <v>326450.21889113903</v>
          </cell>
          <cell r="D1243">
            <v>290654.24325373297</v>
          </cell>
          <cell r="E1243">
            <v>439583.91298459598</v>
          </cell>
          <cell r="F1243">
            <v>421640.999572584</v>
          </cell>
          <cell r="G1243">
            <v>404838.65219758498</v>
          </cell>
          <cell r="H1243">
            <v>405161.51340259198</v>
          </cell>
          <cell r="I1243">
            <v>408002.28249151999</v>
          </cell>
          <cell r="J1243">
            <v>320864.55205855903</v>
          </cell>
          <cell r="K1243">
            <v>367817.15489304502</v>
          </cell>
          <cell r="L1243">
            <v>239998.96604231399</v>
          </cell>
          <cell r="M1243">
            <v>338890.01513990801</v>
          </cell>
          <cell r="N1243">
            <v>323299.89877070999</v>
          </cell>
          <cell r="O1243">
            <v>326623.405747474</v>
          </cell>
          <cell r="P1243">
            <v>430936.66456528101</v>
          </cell>
          <cell r="Q1243">
            <v>321033.975245487</v>
          </cell>
        </row>
        <row r="1244">
          <cell r="A1244" t="str">
            <v>Q58A65</v>
          </cell>
          <cell r="B1244" t="str">
            <v>sp|Q58A65|JIP4_MOUSE</v>
          </cell>
          <cell r="C1244">
            <v>449496.488169091</v>
          </cell>
          <cell r="D1244">
            <v>566911.02493851597</v>
          </cell>
          <cell r="E1244">
            <v>444866.03157914901</v>
          </cell>
          <cell r="F1244">
            <v>198221.38060887801</v>
          </cell>
          <cell r="G1244">
            <v>396286.35318886902</v>
          </cell>
          <cell r="H1244">
            <v>548416.50673521904</v>
          </cell>
          <cell r="I1244">
            <v>243014.803355604</v>
          </cell>
          <cell r="J1244">
            <v>331029.361362417</v>
          </cell>
          <cell r="K1244">
            <v>348752.72920412401</v>
          </cell>
          <cell r="L1244">
            <v>422444.43286054599</v>
          </cell>
          <cell r="M1244">
            <v>435781.37500083202</v>
          </cell>
          <cell r="N1244">
            <v>177727.97066257001</v>
          </cell>
          <cell r="O1244">
            <v>463448.702878065</v>
          </cell>
          <cell r="P1244">
            <v>394908.07879887801</v>
          </cell>
          <cell r="Q1244">
            <v>518485.86959638202</v>
          </cell>
        </row>
        <row r="1245">
          <cell r="A1245" t="str">
            <v>Q5DQR4</v>
          </cell>
          <cell r="B1245" t="str">
            <v>sp|Q5DQR4|STB5L_MOUSE</v>
          </cell>
          <cell r="C1245">
            <v>15708.086967244401</v>
          </cell>
          <cell r="D1245">
            <v>26377.189852596501</v>
          </cell>
          <cell r="E1245">
            <v>32499.396850194102</v>
          </cell>
          <cell r="F1245">
            <v>15200.741347786199</v>
          </cell>
          <cell r="G1245">
            <v>27040.187443954899</v>
          </cell>
          <cell r="H1245">
            <v>13943.274178023999</v>
          </cell>
          <cell r="I1245">
            <v>39428.602406730402</v>
          </cell>
          <cell r="J1245">
            <v>31056.9844156781</v>
          </cell>
          <cell r="K1245">
            <v>29943.387740000901</v>
          </cell>
          <cell r="L1245">
            <v>39449.158468202302</v>
          </cell>
          <cell r="M1245">
            <v>2046.43348004938</v>
          </cell>
          <cell r="N1245">
            <v>29515.368460549798</v>
          </cell>
          <cell r="O1245">
            <v>34647.692347930599</v>
          </cell>
          <cell r="P1245">
            <v>27571.788786155899</v>
          </cell>
          <cell r="Q1245">
            <v>21796.113847070399</v>
          </cell>
        </row>
        <row r="1246">
          <cell r="A1246" t="str">
            <v>Q5DTL9</v>
          </cell>
          <cell r="B1246" t="str">
            <v>sp|Q5DTL9|S4A10_MOUSE</v>
          </cell>
          <cell r="C1246">
            <v>341088.06143600901</v>
          </cell>
          <cell r="D1246">
            <v>481062.19477787899</v>
          </cell>
          <cell r="E1246">
            <v>417699.53669994301</v>
          </cell>
          <cell r="F1246">
            <v>449055.53947209602</v>
          </cell>
          <cell r="G1246">
            <v>466170.134221001</v>
          </cell>
          <cell r="H1246">
            <v>419582.06988584797</v>
          </cell>
          <cell r="I1246">
            <v>391351.11992461601</v>
          </cell>
          <cell r="J1246">
            <v>489750.056930992</v>
          </cell>
          <cell r="K1246">
            <v>315175.715648029</v>
          </cell>
          <cell r="L1246">
            <v>440633.72104332899</v>
          </cell>
          <cell r="M1246">
            <v>499494.98091974499</v>
          </cell>
          <cell r="N1246">
            <v>379846.48177710298</v>
          </cell>
          <cell r="O1246">
            <v>516996.25095884898</v>
          </cell>
          <cell r="P1246">
            <v>394528.30684302899</v>
          </cell>
          <cell r="Q1246">
            <v>494165.85797841602</v>
          </cell>
        </row>
        <row r="1247">
          <cell r="A1247" t="str">
            <v>Q5DTN8</v>
          </cell>
          <cell r="B1247" t="str">
            <v>sp|Q5DTN8|JKIP3_MOUSE</v>
          </cell>
          <cell r="C1247">
            <v>8935.7039448544492</v>
          </cell>
          <cell r="D1247">
            <v>17299.64417924</v>
          </cell>
          <cell r="E1247">
            <v>24465.770331694301</v>
          </cell>
          <cell r="F1247">
            <v>31125.174879947601</v>
          </cell>
          <cell r="G1247">
            <v>5278.94091852162</v>
          </cell>
          <cell r="H1247">
            <v>52165.771912282398</v>
          </cell>
          <cell r="I1247">
            <v>14681.3047613989</v>
          </cell>
          <cell r="J1247">
            <v>35102.777209385204</v>
          </cell>
          <cell r="K1247">
            <v>22137.997029284099</v>
          </cell>
          <cell r="L1247">
            <v>74426.497453179298</v>
          </cell>
          <cell r="M1247">
            <v>22368.007195430499</v>
          </cell>
          <cell r="N1247">
            <v>4357.2883636951201</v>
          </cell>
          <cell r="O1247">
            <v>15578.9878241068</v>
          </cell>
          <cell r="P1247">
            <v>28077.9850877399</v>
          </cell>
          <cell r="Q1247">
            <v>13948.759893091101</v>
          </cell>
        </row>
        <row r="1248">
          <cell r="A1248" t="str">
            <v>Q5DTT2</v>
          </cell>
          <cell r="B1248" t="str">
            <v>sp|Q5DTT2|PSD1_MOUSE</v>
          </cell>
          <cell r="C1248">
            <v>44095.321892196604</v>
          </cell>
          <cell r="D1248">
            <v>28932.608627994901</v>
          </cell>
          <cell r="E1248">
            <v>38168.749424625101</v>
          </cell>
          <cell r="F1248">
            <v>54820.258475027302</v>
          </cell>
          <cell r="G1248">
            <v>8445.1989071072403</v>
          </cell>
          <cell r="H1248">
            <v>50651.390857795697</v>
          </cell>
          <cell r="I1248">
            <v>12569.7955809868</v>
          </cell>
          <cell r="J1248">
            <v>36600.1348680909</v>
          </cell>
          <cell r="K1248">
            <v>64606.873700001597</v>
          </cell>
          <cell r="L1248">
            <v>41966.883310833102</v>
          </cell>
          <cell r="M1248">
            <v>8550.5002703406608</v>
          </cell>
          <cell r="N1248">
            <v>46665.292849627098</v>
          </cell>
          <cell r="O1248">
            <v>46100.006273086401</v>
          </cell>
          <cell r="P1248">
            <v>47395.835889629998</v>
          </cell>
          <cell r="Q1248">
            <v>34590.551060894002</v>
          </cell>
        </row>
        <row r="1249">
          <cell r="A1249" t="str">
            <v>Q5DTY9</v>
          </cell>
          <cell r="B1249" t="str">
            <v>sp|Q5DTY9|KCD16_MOUSE</v>
          </cell>
          <cell r="C1249">
            <v>522717.77865658299</v>
          </cell>
          <cell r="D1249">
            <v>579779.95066726999</v>
          </cell>
          <cell r="E1249">
            <v>544311.15686043701</v>
          </cell>
          <cell r="F1249">
            <v>621180.43076010305</v>
          </cell>
          <cell r="G1249">
            <v>548059.64842923498</v>
          </cell>
          <cell r="H1249">
            <v>732318.36707893503</v>
          </cell>
          <cell r="I1249">
            <v>643893.22117794596</v>
          </cell>
          <cell r="J1249">
            <v>626364.15382650797</v>
          </cell>
          <cell r="K1249">
            <v>572242.70102906995</v>
          </cell>
          <cell r="L1249">
            <v>486913.939386015</v>
          </cell>
          <cell r="M1249">
            <v>511416.07023845502</v>
          </cell>
          <cell r="N1249">
            <v>590784.99516185594</v>
          </cell>
          <cell r="O1249">
            <v>607145.27009524603</v>
          </cell>
          <cell r="P1249">
            <v>699120.34825845296</v>
          </cell>
          <cell r="Q1249">
            <v>583817.69649665104</v>
          </cell>
        </row>
        <row r="1250">
          <cell r="A1250" t="str">
            <v>Q5DU25</v>
          </cell>
          <cell r="B1250" t="str">
            <v>sp|Q5DU25|IQEC2_MOUSE</v>
          </cell>
          <cell r="C1250">
            <v>604396.97597088898</v>
          </cell>
          <cell r="D1250">
            <v>385915.23983194499</v>
          </cell>
          <cell r="E1250">
            <v>455074.82489574398</v>
          </cell>
          <cell r="F1250">
            <v>650596.26087720797</v>
          </cell>
          <cell r="G1250">
            <v>642103.37835827901</v>
          </cell>
          <cell r="H1250">
            <v>634835.82011324796</v>
          </cell>
          <cell r="I1250">
            <v>565121.03226834803</v>
          </cell>
          <cell r="J1250">
            <v>862990.51743329701</v>
          </cell>
          <cell r="K1250">
            <v>639489.741960268</v>
          </cell>
          <cell r="L1250">
            <v>381538.01265388902</v>
          </cell>
          <cell r="M1250">
            <v>426707.43849425798</v>
          </cell>
          <cell r="N1250">
            <v>586742.84279527701</v>
          </cell>
          <cell r="O1250">
            <v>641916.77117211896</v>
          </cell>
          <cell r="P1250">
            <v>625866.51867251506</v>
          </cell>
          <cell r="Q1250">
            <v>676368.65293808095</v>
          </cell>
        </row>
        <row r="1251">
          <cell r="A1251" t="str">
            <v>Q5DU41</v>
          </cell>
          <cell r="B1251" t="str">
            <v>sp|Q5DU41|LRC8B_MOUSE</v>
          </cell>
          <cell r="C1251">
            <v>50983.116200311102</v>
          </cell>
          <cell r="D1251">
            <v>25951.4051359443</v>
          </cell>
          <cell r="E1251">
            <v>3232.7875049517902</v>
          </cell>
          <cell r="F1251">
            <v>71589.3734960367</v>
          </cell>
          <cell r="G1251">
            <v>25577.699248058201</v>
          </cell>
          <cell r="H1251">
            <v>9477.15951876896</v>
          </cell>
          <cell r="I1251">
            <v>40289.496952524598</v>
          </cell>
          <cell r="J1251">
            <v>21256.319934830699</v>
          </cell>
          <cell r="K1251">
            <v>43880.033570627202</v>
          </cell>
          <cell r="L1251">
            <v>43695.410546269602</v>
          </cell>
          <cell r="M1251">
            <v>66199.822661232698</v>
          </cell>
          <cell r="N1251">
            <v>33544.474588204801</v>
          </cell>
          <cell r="O1251">
            <v>31249.383349107098</v>
          </cell>
          <cell r="P1251">
            <v>25503.3260503405</v>
          </cell>
          <cell r="Q1251">
            <v>21888.698343769101</v>
          </cell>
        </row>
        <row r="1252">
          <cell r="A1252" t="str">
            <v>Q5DU56</v>
          </cell>
          <cell r="B1252" t="str">
            <v>sp|Q5DU56|NLRC3_MOUSE</v>
          </cell>
          <cell r="C1252">
            <v>91697.098346105005</v>
          </cell>
          <cell r="D1252">
            <v>304516.685791742</v>
          </cell>
          <cell r="E1252">
            <v>230078.49908205101</v>
          </cell>
          <cell r="F1252">
            <v>227471.64646774399</v>
          </cell>
          <cell r="G1252">
            <v>247969.755543915</v>
          </cell>
          <cell r="H1252">
            <v>165100.30794873301</v>
          </cell>
          <cell r="I1252">
            <v>190799.736832483</v>
          </cell>
          <cell r="J1252">
            <v>248599.682797713</v>
          </cell>
          <cell r="K1252">
            <v>235698.06655155701</v>
          </cell>
          <cell r="L1252">
            <v>195688.47647442899</v>
          </cell>
          <cell r="M1252">
            <v>176572.35565732099</v>
          </cell>
          <cell r="N1252">
            <v>118515.099966277</v>
          </cell>
          <cell r="O1252">
            <v>152358.06853610399</v>
          </cell>
          <cell r="P1252">
            <v>114724.588825415</v>
          </cell>
          <cell r="Q1252">
            <v>118748.764799853</v>
          </cell>
        </row>
        <row r="1253">
          <cell r="A1253" t="str">
            <v>Q5EBJ4</v>
          </cell>
          <cell r="B1253" t="str">
            <v>sp|Q5EBJ4|ERMIN_MOUSE</v>
          </cell>
          <cell r="C1253">
            <v>590873.88282497704</v>
          </cell>
          <cell r="D1253">
            <v>667280.04159016698</v>
          </cell>
          <cell r="E1253">
            <v>493595.22751509002</v>
          </cell>
          <cell r="F1253">
            <v>458040.66364096</v>
          </cell>
          <cell r="G1253">
            <v>577567.79357773601</v>
          </cell>
          <cell r="H1253">
            <v>422532.70023890299</v>
          </cell>
          <cell r="I1253">
            <v>739403.60748893104</v>
          </cell>
          <cell r="J1253">
            <v>683850.205587017</v>
          </cell>
          <cell r="K1253">
            <v>676192.00915247598</v>
          </cell>
          <cell r="L1253">
            <v>630964.84376252</v>
          </cell>
          <cell r="M1253">
            <v>654062.28723966901</v>
          </cell>
          <cell r="N1253">
            <v>895847.98877400102</v>
          </cell>
          <cell r="O1253">
            <v>777645.93511141802</v>
          </cell>
          <cell r="P1253">
            <v>600585.64858544897</v>
          </cell>
          <cell r="Q1253">
            <v>528995.36317794397</v>
          </cell>
        </row>
        <row r="1254">
          <cell r="A1254" t="str">
            <v>Q5EG47</v>
          </cell>
          <cell r="B1254" t="str">
            <v>sp|Q5EG47|AAPK1_MOUSE</v>
          </cell>
          <cell r="C1254">
            <v>135099.528230839</v>
          </cell>
          <cell r="D1254">
            <v>208753.087297397</v>
          </cell>
          <cell r="E1254">
            <v>278432.72734528</v>
          </cell>
          <cell r="F1254">
            <v>209367.62386712601</v>
          </cell>
          <cell r="G1254">
            <v>181129.083787832</v>
          </cell>
          <cell r="H1254">
            <v>233296.16645260199</v>
          </cell>
          <cell r="I1254">
            <v>241005.324695624</v>
          </cell>
          <cell r="J1254">
            <v>105136.54753316801</v>
          </cell>
          <cell r="K1254">
            <v>231656.308571311</v>
          </cell>
          <cell r="L1254">
            <v>118340.634630931</v>
          </cell>
          <cell r="M1254">
            <v>113544.79642885301</v>
          </cell>
          <cell r="N1254">
            <v>264520.87916960398</v>
          </cell>
          <cell r="O1254">
            <v>69114.029473120405</v>
          </cell>
          <cell r="P1254">
            <v>288636.72218793002</v>
          </cell>
          <cell r="Q1254">
            <v>245441.67092884399</v>
          </cell>
        </row>
        <row r="1255">
          <cell r="A1255" t="str">
            <v>Q5F226</v>
          </cell>
          <cell r="B1255" t="str">
            <v>sp|Q5F226|FAT2_MOUSE</v>
          </cell>
          <cell r="C1255">
            <v>38695.219189757903</v>
          </cell>
          <cell r="D1255">
            <v>60227.755059164803</v>
          </cell>
          <cell r="E1255">
            <v>52331.900833760199</v>
          </cell>
          <cell r="F1255">
            <v>73211.817653720296</v>
          </cell>
          <cell r="G1255">
            <v>78343.965280673394</v>
          </cell>
          <cell r="H1255">
            <v>15587.985833672599</v>
          </cell>
          <cell r="I1255">
            <v>58257.776867779801</v>
          </cell>
          <cell r="J1255">
            <v>89559.736203499706</v>
          </cell>
          <cell r="K1255">
            <v>24017.188024582501</v>
          </cell>
          <cell r="L1255">
            <v>215668.80532099699</v>
          </cell>
          <cell r="M1255">
            <v>48120.549948076601</v>
          </cell>
          <cell r="N1255">
            <v>70382.568510154</v>
          </cell>
          <cell r="O1255">
            <v>43290.263391070097</v>
          </cell>
          <cell r="P1255">
            <v>27320.666883350899</v>
          </cell>
          <cell r="Q1255">
            <v>320692.30998553999</v>
          </cell>
        </row>
        <row r="1256">
          <cell r="A1256" t="str">
            <v>Q5F2E7</v>
          </cell>
          <cell r="B1256" t="str">
            <v>sp|Q5F2E7|NUFP2_MOUSE</v>
          </cell>
          <cell r="C1256">
            <v>49107.160954323001</v>
          </cell>
          <cell r="D1256">
            <v>32641.595385586199</v>
          </cell>
          <cell r="E1256">
            <v>17453.130022806799</v>
          </cell>
          <cell r="F1256">
            <v>34684.916402491901</v>
          </cell>
          <cell r="G1256">
            <v>36384.438896535801</v>
          </cell>
          <cell r="H1256">
            <v>3792.6335123188201</v>
          </cell>
          <cell r="I1256">
            <v>24695.788171777502</v>
          </cell>
          <cell r="J1256">
            <v>149638.39938987099</v>
          </cell>
          <cell r="K1256">
            <v>23914.337611847499</v>
          </cell>
          <cell r="L1256">
            <v>65787.670419646194</v>
          </cell>
          <cell r="M1256">
            <v>145427.884326631</v>
          </cell>
          <cell r="N1256">
            <v>175119.8703711</v>
          </cell>
          <cell r="O1256">
            <v>52101.418199305001</v>
          </cell>
          <cell r="P1256">
            <v>30241.258098292899</v>
          </cell>
          <cell r="Q1256">
            <v>158983.05140462899</v>
          </cell>
        </row>
        <row r="1257">
          <cell r="A1257" t="str">
            <v>Q5F2E8</v>
          </cell>
          <cell r="B1257" t="str">
            <v>sp|Q5F2E8|TAOK1_MOUSE</v>
          </cell>
          <cell r="C1257">
            <v>72661.121551178599</v>
          </cell>
          <cell r="D1257">
            <v>66552.157712566201</v>
          </cell>
          <cell r="E1257">
            <v>22779.6898471975</v>
          </cell>
          <cell r="F1257">
            <v>33124.663908898699</v>
          </cell>
          <cell r="G1257">
            <v>34957.3568373827</v>
          </cell>
          <cell r="H1257">
            <v>43302.948506968598</v>
          </cell>
          <cell r="I1257">
            <v>40596.946032860302</v>
          </cell>
          <cell r="J1257">
            <v>37786.688379467902</v>
          </cell>
          <cell r="K1257">
            <v>27921.278579530699</v>
          </cell>
          <cell r="L1257">
            <v>41326.273823850301</v>
          </cell>
          <cell r="M1257">
            <v>34767.812342999503</v>
          </cell>
          <cell r="N1257">
            <v>38488.609137352803</v>
          </cell>
          <cell r="O1257">
            <v>41013.346828000998</v>
          </cell>
          <cell r="P1257">
            <v>40592.6812744868</v>
          </cell>
          <cell r="Q1257">
            <v>42781.316960489399</v>
          </cell>
        </row>
        <row r="1258">
          <cell r="A1258" t="str">
            <v>Q5FWK3</v>
          </cell>
          <cell r="B1258" t="str">
            <v>sp|Q5FWK3|RHG01_MOUSE</v>
          </cell>
          <cell r="C1258">
            <v>1028824.23656028</v>
          </cell>
          <cell r="D1258">
            <v>964731.35458114604</v>
          </cell>
          <cell r="E1258">
            <v>958453.10273786297</v>
          </cell>
          <cell r="F1258">
            <v>1111511.8368484699</v>
          </cell>
          <cell r="G1258">
            <v>1083003.81963152</v>
          </cell>
          <cell r="H1258">
            <v>1232393.9492647401</v>
          </cell>
          <cell r="I1258">
            <v>1040636.29266885</v>
          </cell>
          <cell r="J1258">
            <v>1005242.8645998</v>
          </cell>
          <cell r="K1258">
            <v>1029458.79036638</v>
          </cell>
          <cell r="L1258">
            <v>930012.54121098598</v>
          </cell>
          <cell r="M1258">
            <v>1035822.86146643</v>
          </cell>
          <cell r="N1258">
            <v>950938.48855865805</v>
          </cell>
          <cell r="O1258">
            <v>1061267.8177758399</v>
          </cell>
          <cell r="P1258">
            <v>995363.09335339896</v>
          </cell>
          <cell r="Q1258">
            <v>1035739.53157481</v>
          </cell>
        </row>
        <row r="1259">
          <cell r="A1259" t="str">
            <v>Q5H8C4</v>
          </cell>
          <cell r="B1259" t="str">
            <v>sp|Q5H8C4|VP13A_MOUSE</v>
          </cell>
          <cell r="C1259">
            <v>44020.002483987897</v>
          </cell>
          <cell r="D1259">
            <v>8433.5474269135702</v>
          </cell>
          <cell r="E1259">
            <v>22396.2262313149</v>
          </cell>
          <cell r="F1259">
            <v>32562.8167424846</v>
          </cell>
          <cell r="G1259">
            <v>36539.706318179502</v>
          </cell>
          <cell r="H1259">
            <v>20241.767551863599</v>
          </cell>
          <cell r="I1259">
            <v>38568.327001233301</v>
          </cell>
          <cell r="J1259">
            <v>44503.638043910498</v>
          </cell>
          <cell r="K1259">
            <v>1041.3640353912201</v>
          </cell>
          <cell r="L1259">
            <v>41293.602185224197</v>
          </cell>
          <cell r="M1259">
            <v>29500.349757570799</v>
          </cell>
          <cell r="N1259">
            <v>50167.764584121003</v>
          </cell>
          <cell r="O1259">
            <v>31016.234637801201</v>
          </cell>
          <cell r="P1259">
            <v>30824.2928868653</v>
          </cell>
          <cell r="Q1259">
            <v>7096.9356278502601</v>
          </cell>
        </row>
        <row r="1260">
          <cell r="A1260" t="str">
            <v>Q5IRJ6</v>
          </cell>
          <cell r="B1260" t="str">
            <v>sp|Q5IRJ6|ZNT9_MOUSE</v>
          </cell>
          <cell r="C1260">
            <v>11749.8210881907</v>
          </cell>
          <cell r="D1260">
            <v>124520.484398445</v>
          </cell>
          <cell r="E1260">
            <v>83618.741045404997</v>
          </cell>
          <cell r="F1260">
            <v>112586.211410877</v>
          </cell>
          <cell r="G1260">
            <v>77678.9480524916</v>
          </cell>
          <cell r="H1260">
            <v>26781.965632569201</v>
          </cell>
          <cell r="I1260">
            <v>107105.34311546601</v>
          </cell>
          <cell r="J1260">
            <v>105627.24080997201</v>
          </cell>
          <cell r="K1260">
            <v>119266.72298128701</v>
          </cell>
          <cell r="L1260">
            <v>137503.67108983701</v>
          </cell>
          <cell r="M1260">
            <v>126735.921698341</v>
          </cell>
          <cell r="N1260">
            <v>108195.590430788</v>
          </cell>
          <cell r="O1260">
            <v>33215.732928688798</v>
          </cell>
          <cell r="P1260">
            <v>104232.595384514</v>
          </cell>
          <cell r="Q1260">
            <v>121668.82073899099</v>
          </cell>
        </row>
        <row r="1261">
          <cell r="A1261" t="str">
            <v>Q5M8N0</v>
          </cell>
          <cell r="B1261" t="str">
            <v>sp|Q5M8N0|CNRP1_MOUSE</v>
          </cell>
          <cell r="C1261">
            <v>790659.21856900305</v>
          </cell>
          <cell r="D1261">
            <v>685950.06701984303</v>
          </cell>
          <cell r="E1261">
            <v>1135437.12591599</v>
          </cell>
          <cell r="F1261">
            <v>848897.99128822901</v>
          </cell>
          <cell r="G1261">
            <v>803868.67760916601</v>
          </cell>
          <cell r="H1261">
            <v>868969.29317145899</v>
          </cell>
          <cell r="I1261">
            <v>973782.56989149901</v>
          </cell>
          <cell r="J1261">
            <v>879053.30253653903</v>
          </cell>
          <cell r="K1261">
            <v>858675.32549824205</v>
          </cell>
          <cell r="L1261">
            <v>810788.43574516498</v>
          </cell>
          <cell r="M1261">
            <v>808392.75538479898</v>
          </cell>
          <cell r="N1261">
            <v>943362.64805189602</v>
          </cell>
          <cell r="O1261">
            <v>733083.98390442901</v>
          </cell>
          <cell r="P1261">
            <v>942855.25915371405</v>
          </cell>
          <cell r="Q1261">
            <v>886426.27401346096</v>
          </cell>
        </row>
        <row r="1262">
          <cell r="A1262" t="str">
            <v>Q5M8N4</v>
          </cell>
          <cell r="B1262" t="str">
            <v>sp|Q5M8N4|D39U1_MOUSE</v>
          </cell>
          <cell r="C1262">
            <v>204967.976448726</v>
          </cell>
          <cell r="D1262">
            <v>243001.62894360599</v>
          </cell>
          <cell r="E1262">
            <v>146328.05136187701</v>
          </cell>
          <cell r="F1262">
            <v>163445.47636847899</v>
          </cell>
          <cell r="G1262">
            <v>196858.76774876099</v>
          </cell>
          <cell r="H1262">
            <v>249560.035514274</v>
          </cell>
          <cell r="I1262">
            <v>165362.12506027799</v>
          </cell>
          <cell r="J1262">
            <v>259243.71410710501</v>
          </cell>
          <cell r="K1262">
            <v>127579.05241873499</v>
          </cell>
          <cell r="L1262">
            <v>263727.98987886001</v>
          </cell>
          <cell r="M1262">
            <v>176988.34425555001</v>
          </cell>
          <cell r="N1262">
            <v>87694.344729892298</v>
          </cell>
          <cell r="O1262">
            <v>197319.90862902001</v>
          </cell>
          <cell r="P1262">
            <v>184263.550953272</v>
          </cell>
          <cell r="Q1262">
            <v>209251.232366329</v>
          </cell>
        </row>
        <row r="1263">
          <cell r="A1263" t="str">
            <v>Q5NCE8</v>
          </cell>
          <cell r="B1263" t="str">
            <v>sp|Q5NCE8|MRS2_MOUSE</v>
          </cell>
          <cell r="C1263">
            <v>88471.1704083363</v>
          </cell>
          <cell r="D1263">
            <v>86011.613140321104</v>
          </cell>
          <cell r="E1263">
            <v>83287.640830308796</v>
          </cell>
          <cell r="F1263">
            <v>66040.258555870299</v>
          </cell>
          <cell r="G1263">
            <v>37119.5925408041</v>
          </cell>
          <cell r="H1263">
            <v>96107.423014903805</v>
          </cell>
          <cell r="I1263">
            <v>75429.085870984505</v>
          </cell>
          <cell r="J1263">
            <v>60763.287215352197</v>
          </cell>
          <cell r="K1263">
            <v>89770.456885604697</v>
          </cell>
          <cell r="L1263">
            <v>90683.7491586822</v>
          </cell>
          <cell r="M1263">
            <v>108296.87753986</v>
          </cell>
          <cell r="N1263">
            <v>115675.901834691</v>
          </cell>
          <cell r="O1263">
            <v>18719.162214592201</v>
          </cell>
          <cell r="P1263">
            <v>82161.928634557698</v>
          </cell>
          <cell r="Q1263">
            <v>121632.92377425601</v>
          </cell>
        </row>
        <row r="1264">
          <cell r="A1264" t="str">
            <v>Q5NCF2</v>
          </cell>
          <cell r="B1264" t="str">
            <v>sp|Q5NCF2|TPPC1_MOUSE</v>
          </cell>
          <cell r="C1264">
            <v>57362.865278677702</v>
          </cell>
          <cell r="D1264">
            <v>57716.354816562402</v>
          </cell>
          <cell r="E1264">
            <v>43852.304442915403</v>
          </cell>
          <cell r="F1264">
            <v>61810.740906902101</v>
          </cell>
          <cell r="G1264">
            <v>54357.730157530001</v>
          </cell>
          <cell r="H1264">
            <v>60313.832204405902</v>
          </cell>
          <cell r="I1264">
            <v>52700.674262817301</v>
          </cell>
          <cell r="J1264">
            <v>56342.648092837699</v>
          </cell>
          <cell r="K1264">
            <v>52259.075594404698</v>
          </cell>
          <cell r="L1264">
            <v>65451.2380577234</v>
          </cell>
          <cell r="M1264">
            <v>54402.632967186699</v>
          </cell>
          <cell r="N1264">
            <v>52498.774810183197</v>
          </cell>
          <cell r="O1264">
            <v>56715.263752011</v>
          </cell>
          <cell r="P1264">
            <v>79078.630848186804</v>
          </cell>
          <cell r="Q1264">
            <v>60893.17369766</v>
          </cell>
        </row>
        <row r="1265">
          <cell r="A1265" t="str">
            <v>Q5ND34</v>
          </cell>
          <cell r="B1265" t="str">
            <v>sp|Q5ND34|WDR81_MOUSE</v>
          </cell>
          <cell r="C1265">
            <v>13012.9735183335</v>
          </cell>
          <cell r="D1265">
            <v>8643.3548967636798</v>
          </cell>
          <cell r="E1265">
            <v>24927.6732477687</v>
          </cell>
          <cell r="F1265">
            <v>21333.013935301798</v>
          </cell>
          <cell r="G1265">
            <v>10969.3064951549</v>
          </cell>
          <cell r="H1265">
            <v>5088.8657364135597</v>
          </cell>
          <cell r="I1265">
            <v>5191.7036756150401</v>
          </cell>
          <cell r="J1265">
            <v>16268.4535127043</v>
          </cell>
          <cell r="K1265">
            <v>1759.2861115370699</v>
          </cell>
          <cell r="L1265">
            <v>3143.8921634337098</v>
          </cell>
          <cell r="M1265">
            <v>17741.3881514647</v>
          </cell>
          <cell r="N1265">
            <v>45252.357847941697</v>
          </cell>
          <cell r="O1265">
            <v>30225.472311894799</v>
          </cell>
          <cell r="P1265">
            <v>10351.0839466712</v>
          </cell>
          <cell r="Q1265">
            <v>9909.0186257777696</v>
          </cell>
        </row>
        <row r="1266">
          <cell r="A1266" t="str">
            <v>Q5PR73</v>
          </cell>
          <cell r="B1266" t="str">
            <v>sp|Q5PR73|DIRA2_MOUSE</v>
          </cell>
          <cell r="C1266">
            <v>663434.73062067898</v>
          </cell>
          <cell r="D1266">
            <v>724055.85866817797</v>
          </cell>
          <cell r="E1266">
            <v>695706.28429518105</v>
          </cell>
          <cell r="F1266">
            <v>772413.94123565499</v>
          </cell>
          <cell r="G1266">
            <v>773522.33138806</v>
          </cell>
          <cell r="H1266">
            <v>896514.98623455805</v>
          </cell>
          <cell r="I1266">
            <v>738474.63824562298</v>
          </cell>
          <cell r="J1266">
            <v>734393.94781437202</v>
          </cell>
          <cell r="K1266">
            <v>740735.93589648302</v>
          </cell>
          <cell r="L1266">
            <v>953452.71579559299</v>
          </cell>
          <cell r="M1266">
            <v>1109676.2842728</v>
          </cell>
          <cell r="N1266">
            <v>863681.36903296399</v>
          </cell>
          <cell r="O1266">
            <v>756400.47226934601</v>
          </cell>
          <cell r="P1266">
            <v>876860.12973212404</v>
          </cell>
          <cell r="Q1266">
            <v>1100140.4649411801</v>
          </cell>
        </row>
        <row r="1267">
          <cell r="A1267" t="str">
            <v>Q5QNQ6</v>
          </cell>
          <cell r="B1267" t="str">
            <v>sp|Q5QNQ6|OSBP2_MOUSE</v>
          </cell>
          <cell r="C1267">
            <v>1442.21417919899</v>
          </cell>
          <cell r="D1267">
            <v>1993.8724473116199</v>
          </cell>
          <cell r="E1267">
            <v>5715.97999628447</v>
          </cell>
          <cell r="F1267">
            <v>4264.9017051564997</v>
          </cell>
          <cell r="G1267">
            <v>12808.267681245699</v>
          </cell>
          <cell r="H1267">
            <v>13271.365810146899</v>
          </cell>
          <cell r="I1267">
            <v>4723.8662760864299</v>
          </cell>
          <cell r="J1267">
            <v>738.234768857684</v>
          </cell>
          <cell r="K1267">
            <v>5793.1592357424997</v>
          </cell>
          <cell r="L1267">
            <v>11832.911792834</v>
          </cell>
          <cell r="M1267">
            <v>5412.0380607336201</v>
          </cell>
          <cell r="N1267">
            <v>2377.9452037138299</v>
          </cell>
          <cell r="O1267">
            <v>5130.8440996347699</v>
          </cell>
          <cell r="P1267">
            <v>3630.8210028313601</v>
          </cell>
          <cell r="Q1267">
            <v>4296.2569604730497</v>
          </cell>
        </row>
        <row r="1268">
          <cell r="A1268" t="str">
            <v>Q5RJI5</v>
          </cell>
          <cell r="B1268" t="str">
            <v>sp|Q5RJI5|BRSK1_MOUSE</v>
          </cell>
          <cell r="C1268">
            <v>101511.581208502</v>
          </cell>
          <cell r="D1268">
            <v>149360.04991236501</v>
          </cell>
          <cell r="E1268">
            <v>447821.27213543397</v>
          </cell>
          <cell r="F1268">
            <v>191526.468546674</v>
          </cell>
          <cell r="G1268">
            <v>228984.482134586</v>
          </cell>
          <cell r="H1268">
            <v>199504.53690852699</v>
          </cell>
          <cell r="I1268">
            <v>528507.72889768903</v>
          </cell>
          <cell r="J1268">
            <v>88402.437921096702</v>
          </cell>
          <cell r="K1268">
            <v>529979.81782489701</v>
          </cell>
          <cell r="L1268">
            <v>185969.27098249199</v>
          </cell>
          <cell r="M1268">
            <v>227397.02334620699</v>
          </cell>
          <cell r="N1268">
            <v>192342.88073701001</v>
          </cell>
          <cell r="O1268">
            <v>308009.803550257</v>
          </cell>
          <cell r="P1268">
            <v>90233.116982702195</v>
          </cell>
          <cell r="Q1268">
            <v>185414.24466422401</v>
          </cell>
        </row>
        <row r="1269">
          <cell r="A1269" t="str">
            <v>Q5SQX6</v>
          </cell>
          <cell r="B1269" t="str">
            <v>sp|Q5SQX6|CYFP2_MOUSE</v>
          </cell>
          <cell r="C1269">
            <v>3964442.04679251</v>
          </cell>
          <cell r="D1269">
            <v>4461272.1898029102</v>
          </cell>
          <cell r="E1269">
            <v>3552415.3337353398</v>
          </cell>
          <cell r="F1269">
            <v>4794783.5757954698</v>
          </cell>
          <cell r="G1269">
            <v>5215534.7542422004</v>
          </cell>
          <cell r="H1269">
            <v>4615069.4108820502</v>
          </cell>
          <cell r="I1269">
            <v>4092044.64732379</v>
          </cell>
          <cell r="J1269">
            <v>4958587.6607040605</v>
          </cell>
          <cell r="K1269">
            <v>5287061.6800781898</v>
          </cell>
          <cell r="L1269">
            <v>5103861.0749045303</v>
          </cell>
          <cell r="M1269">
            <v>3902293.63393061</v>
          </cell>
          <cell r="N1269">
            <v>4041068.33334842</v>
          </cell>
          <cell r="O1269">
            <v>5784630.2801459702</v>
          </cell>
          <cell r="P1269">
            <v>5277898.5971049601</v>
          </cell>
          <cell r="Q1269">
            <v>5335347.9923049603</v>
          </cell>
        </row>
        <row r="1270">
          <cell r="A1270" t="str">
            <v>Q5SRX1</v>
          </cell>
          <cell r="B1270" t="str">
            <v>sp|Q5SRX1|TM1L2_MOUSE</v>
          </cell>
          <cell r="C1270">
            <v>280786.71813977201</v>
          </cell>
          <cell r="D1270">
            <v>532093.43613758404</v>
          </cell>
          <cell r="E1270">
            <v>367527.16169522703</v>
          </cell>
          <cell r="F1270">
            <v>375962.908127287</v>
          </cell>
          <cell r="G1270">
            <v>352441.993225666</v>
          </cell>
          <cell r="H1270">
            <v>423133.92646416201</v>
          </cell>
          <cell r="I1270">
            <v>432432.91181325697</v>
          </cell>
          <cell r="J1270">
            <v>336768.366589788</v>
          </cell>
          <cell r="K1270">
            <v>383647.64370396402</v>
          </cell>
          <cell r="L1270">
            <v>417785.37240502</v>
          </cell>
          <cell r="M1270">
            <v>397386.30642161798</v>
          </cell>
          <cell r="N1270">
            <v>406790.79050839599</v>
          </cell>
          <cell r="O1270">
            <v>409225.56771806499</v>
          </cell>
          <cell r="P1270">
            <v>383313.57472322398</v>
          </cell>
          <cell r="Q1270">
            <v>383613.65175730799</v>
          </cell>
        </row>
        <row r="1271">
          <cell r="A1271" t="str">
            <v>Q5SRY7</v>
          </cell>
          <cell r="B1271" t="str">
            <v>sp|Q5SRY7|FBW1B_MOUSE</v>
          </cell>
          <cell r="C1271">
            <v>29998.357890158401</v>
          </cell>
          <cell r="D1271">
            <v>41415.0122147785</v>
          </cell>
          <cell r="E1271">
            <v>22582.537049322102</v>
          </cell>
          <cell r="F1271">
            <v>6926.5229925968397</v>
          </cell>
          <cell r="G1271">
            <v>35678.9811154114</v>
          </cell>
          <cell r="H1271">
            <v>37157.297892948598</v>
          </cell>
          <cell r="I1271">
            <v>24520.959939456599</v>
          </cell>
          <cell r="J1271">
            <v>32356.4673157994</v>
          </cell>
          <cell r="K1271">
            <v>27688.344103931799</v>
          </cell>
          <cell r="L1271">
            <v>55323.155108351297</v>
          </cell>
          <cell r="M1271">
            <v>8725.9676354394305</v>
          </cell>
          <cell r="N1271">
            <v>11049.9886093276</v>
          </cell>
          <cell r="O1271">
            <v>86606.619983753</v>
          </cell>
          <cell r="P1271">
            <v>26272.958808748299</v>
          </cell>
          <cell r="Q1271">
            <v>61113.234888343599</v>
          </cell>
        </row>
        <row r="1272">
          <cell r="A1272" t="str">
            <v>Q5SSH7</v>
          </cell>
          <cell r="B1272" t="str">
            <v>sp|Q5SSH7|ZZEF1_MOUSE</v>
          </cell>
          <cell r="C1272">
            <v>21387.539017250299</v>
          </cell>
          <cell r="D1272">
            <v>7918.2571293310102</v>
          </cell>
          <cell r="E1272">
            <v>23813.956488520798</v>
          </cell>
          <cell r="F1272">
            <v>5864.9225992924003</v>
          </cell>
          <cell r="G1272">
            <v>7603.40152512642</v>
          </cell>
          <cell r="H1272">
            <v>16092.1769610255</v>
          </cell>
          <cell r="I1272">
            <v>3905.9970561352602</v>
          </cell>
          <cell r="J1272">
            <v>1599.78536332984</v>
          </cell>
          <cell r="K1272">
            <v>9746.7222328132393</v>
          </cell>
          <cell r="L1272">
            <v>28629.151541849202</v>
          </cell>
          <cell r="M1272">
            <v>16401.404598256799</v>
          </cell>
          <cell r="N1272">
            <v>10805.915833715901</v>
          </cell>
          <cell r="O1272">
            <v>18465.484801070299</v>
          </cell>
          <cell r="P1272">
            <v>18805.769865774499</v>
          </cell>
          <cell r="Q1272">
            <v>2406.5595669894901</v>
          </cell>
        </row>
        <row r="1273">
          <cell r="A1273" t="str">
            <v>Q5SSL4</v>
          </cell>
          <cell r="B1273" t="str">
            <v>sp|Q5SSL4|ABR_MOUSE</v>
          </cell>
          <cell r="C1273">
            <v>507431.61467925803</v>
          </cell>
          <cell r="D1273">
            <v>628347.1926825</v>
          </cell>
          <cell r="E1273">
            <v>679916.42012096697</v>
          </cell>
          <cell r="F1273">
            <v>570673.95516995795</v>
          </cell>
          <cell r="G1273">
            <v>697312.26577558497</v>
          </cell>
          <cell r="H1273">
            <v>699111.86397655297</v>
          </cell>
          <cell r="I1273">
            <v>697025.94361392397</v>
          </cell>
          <cell r="J1273">
            <v>666252.53394079395</v>
          </cell>
          <cell r="K1273">
            <v>687156.24936027103</v>
          </cell>
          <cell r="L1273">
            <v>588616.76018413005</v>
          </cell>
          <cell r="M1273">
            <v>603986.22917011997</v>
          </cell>
          <cell r="N1273">
            <v>755939.68667358195</v>
          </cell>
          <cell r="O1273">
            <v>626715.64286151796</v>
          </cell>
          <cell r="P1273">
            <v>693469.61930505198</v>
          </cell>
          <cell r="Q1273">
            <v>659372.46771244798</v>
          </cell>
        </row>
        <row r="1274">
          <cell r="A1274" t="str">
            <v>Q5SSM3</v>
          </cell>
          <cell r="B1274" t="str">
            <v>sp|Q5SSM3|RHG44_MOUSE</v>
          </cell>
          <cell r="C1274">
            <v>67081.176910736394</v>
          </cell>
          <cell r="D1274">
            <v>85343.5004313112</v>
          </cell>
          <cell r="E1274">
            <v>75118.134539959807</v>
          </cell>
          <cell r="F1274">
            <v>56412.698124017799</v>
          </cell>
          <cell r="G1274">
            <v>93765.282320962404</v>
          </cell>
          <cell r="H1274">
            <v>61633.509829000599</v>
          </cell>
          <cell r="I1274">
            <v>95458.110574725099</v>
          </cell>
          <cell r="J1274">
            <v>85920.771947802394</v>
          </cell>
          <cell r="K1274">
            <v>87482.464060368497</v>
          </cell>
          <cell r="L1274">
            <v>39151.487822465097</v>
          </cell>
          <cell r="M1274">
            <v>44379.894527497003</v>
          </cell>
          <cell r="N1274">
            <v>87100.444607759593</v>
          </cell>
          <cell r="O1274">
            <v>92266.371451538595</v>
          </cell>
          <cell r="P1274">
            <v>83006.0098524637</v>
          </cell>
          <cell r="Q1274">
            <v>8181.3200160655797</v>
          </cell>
        </row>
        <row r="1275">
          <cell r="A1275" t="str">
            <v>Q5SU73</v>
          </cell>
          <cell r="B1275" t="str">
            <v>sp|Q5SU73|COIL_MOUSE</v>
          </cell>
          <cell r="C1275">
            <v>18340.0321096349</v>
          </cell>
          <cell r="D1275">
            <v>22011.760642052901</v>
          </cell>
          <cell r="E1275">
            <v>16083.3199105529</v>
          </cell>
          <cell r="F1275">
            <v>13851.213674202099</v>
          </cell>
          <cell r="G1275">
            <v>20402.777065525999</v>
          </cell>
          <cell r="H1275">
            <v>28928.756750257999</v>
          </cell>
          <cell r="I1275">
            <v>22412.654353221398</v>
          </cell>
          <cell r="J1275">
            <v>10616.3307322652</v>
          </cell>
          <cell r="K1275">
            <v>14131.300242229499</v>
          </cell>
          <cell r="L1275">
            <v>15266.0836788008</v>
          </cell>
          <cell r="M1275">
            <v>18794.6940228122</v>
          </cell>
          <cell r="N1275">
            <v>20332.417873152601</v>
          </cell>
          <cell r="O1275">
            <v>11518.101476685901</v>
          </cell>
          <cell r="P1275">
            <v>13654.3572070011</v>
          </cell>
          <cell r="Q1275">
            <v>19608.691895870899</v>
          </cell>
        </row>
        <row r="1276">
          <cell r="A1276" t="str">
            <v>Q5SUR0</v>
          </cell>
          <cell r="B1276" t="str">
            <v>sp|Q5SUR0|PUR4_MOUSE</v>
          </cell>
          <cell r="C1276">
            <v>192525.254019938</v>
          </cell>
          <cell r="D1276">
            <v>270187.88915763301</v>
          </cell>
          <cell r="E1276">
            <v>285333.62957925099</v>
          </cell>
          <cell r="F1276">
            <v>281686.73191826302</v>
          </cell>
          <cell r="G1276">
            <v>254318.174193805</v>
          </cell>
          <cell r="H1276">
            <v>222743.10401323499</v>
          </cell>
          <cell r="I1276">
            <v>247326.051785288</v>
          </cell>
          <cell r="J1276">
            <v>262132.56760166801</v>
          </cell>
          <cell r="K1276">
            <v>160361.286415104</v>
          </cell>
          <cell r="L1276">
            <v>274716.63310592802</v>
          </cell>
          <cell r="M1276">
            <v>288206.96210051398</v>
          </cell>
          <cell r="N1276">
            <v>270047.12874875002</v>
          </cell>
          <cell r="O1276">
            <v>285192.13655910501</v>
          </cell>
          <cell r="P1276">
            <v>293214.501692102</v>
          </cell>
          <cell r="Q1276">
            <v>317922.87228141603</v>
          </cell>
        </row>
        <row r="1277">
          <cell r="A1277" t="str">
            <v>Q5SUV5</v>
          </cell>
          <cell r="B1277" t="str">
            <v>sp|Q5SUV5|MYLK4_MOUSE</v>
          </cell>
          <cell r="C1277">
            <v>564005.61752720003</v>
          </cell>
          <cell r="D1277">
            <v>478905.54064233002</v>
          </cell>
          <cell r="E1277">
            <v>469237.15566247801</v>
          </cell>
          <cell r="F1277">
            <v>533955.78464039299</v>
          </cell>
          <cell r="G1277">
            <v>509298.74257521803</v>
          </cell>
          <cell r="H1277">
            <v>693951.87050796999</v>
          </cell>
          <cell r="I1277">
            <v>508909.24568753602</v>
          </cell>
          <cell r="J1277">
            <v>545695.79452366999</v>
          </cell>
          <cell r="K1277">
            <v>485016.379523326</v>
          </cell>
          <cell r="L1277">
            <v>592618.83405978302</v>
          </cell>
          <cell r="M1277">
            <v>532652.82981597295</v>
          </cell>
          <cell r="N1277">
            <v>525395.63031933794</v>
          </cell>
          <cell r="O1277">
            <v>609157.159443488</v>
          </cell>
          <cell r="P1277">
            <v>561189.073855025</v>
          </cell>
          <cell r="Q1277">
            <v>622038.96904495498</v>
          </cell>
        </row>
        <row r="1278">
          <cell r="A1278" t="str">
            <v>Q5SVL6</v>
          </cell>
          <cell r="B1278" t="str">
            <v>sp|Q5SVL6|RPGP2_MOUSE</v>
          </cell>
          <cell r="C1278">
            <v>177960.93699928801</v>
          </cell>
          <cell r="D1278">
            <v>207460.814599203</v>
          </cell>
          <cell r="E1278">
            <v>287425.865956583</v>
          </cell>
          <cell r="F1278">
            <v>242839.50215254701</v>
          </cell>
          <cell r="G1278">
            <v>244579.74675918301</v>
          </cell>
          <cell r="H1278">
            <v>227084.27131730699</v>
          </cell>
          <cell r="I1278">
            <v>247991.21597434799</v>
          </cell>
          <cell r="J1278">
            <v>320909.323229698</v>
          </cell>
          <cell r="K1278">
            <v>351496.201181899</v>
          </cell>
          <cell r="L1278">
            <v>317879.62618859397</v>
          </cell>
          <cell r="M1278">
            <v>220436.29132536199</v>
          </cell>
          <cell r="N1278">
            <v>281630.74759089702</v>
          </cell>
          <cell r="O1278">
            <v>219968.220194208</v>
          </cell>
          <cell r="P1278">
            <v>340133.43256638502</v>
          </cell>
          <cell r="Q1278">
            <v>287138.73266793502</v>
          </cell>
        </row>
        <row r="1279">
          <cell r="A1279" t="str">
            <v>Q5SVR0</v>
          </cell>
          <cell r="B1279" t="str">
            <v>sp|Q5SVR0|TBC9B_MOUSE</v>
          </cell>
          <cell r="C1279">
            <v>73596.272384696102</v>
          </cell>
          <cell r="D1279">
            <v>30495.355597844002</v>
          </cell>
          <cell r="E1279">
            <v>21722.770307622101</v>
          </cell>
          <cell r="F1279">
            <v>84017.032992074004</v>
          </cell>
          <cell r="G1279">
            <v>25626.660288565901</v>
          </cell>
          <cell r="H1279">
            <v>51532.736762204302</v>
          </cell>
          <cell r="I1279">
            <v>49124.8899908694</v>
          </cell>
          <cell r="J1279">
            <v>3188.3339012852398</v>
          </cell>
          <cell r="K1279">
            <v>16240.362809819</v>
          </cell>
          <cell r="L1279">
            <v>147931.15683100501</v>
          </cell>
          <cell r="M1279">
            <v>114235.806160976</v>
          </cell>
          <cell r="N1279">
            <v>4758.8334051564398</v>
          </cell>
          <cell r="O1279">
            <v>75486.193849267904</v>
          </cell>
          <cell r="P1279">
            <v>47492.284136809598</v>
          </cell>
          <cell r="Q1279">
            <v>89383.916116527893</v>
          </cell>
        </row>
        <row r="1280">
          <cell r="A1280" t="str">
            <v>Q5SW19</v>
          </cell>
          <cell r="B1280" t="str">
            <v>sp|Q5SW19|CLU_MOUSE</v>
          </cell>
          <cell r="C1280">
            <v>469803.592799626</v>
          </cell>
          <cell r="D1280">
            <v>273558.90034015197</v>
          </cell>
          <cell r="E1280">
            <v>453804.71161400899</v>
          </cell>
          <cell r="F1280">
            <v>488452.00048456597</v>
          </cell>
          <cell r="G1280">
            <v>175391.36745828201</v>
          </cell>
          <cell r="H1280">
            <v>573405.48325596796</v>
          </cell>
          <cell r="I1280">
            <v>471999.47981927102</v>
          </cell>
          <cell r="J1280">
            <v>449783.65273584903</v>
          </cell>
          <cell r="K1280">
            <v>435300.01388802298</v>
          </cell>
          <cell r="L1280">
            <v>267304.90847264102</v>
          </cell>
          <cell r="M1280">
            <v>581156.86567452201</v>
          </cell>
          <cell r="N1280">
            <v>404956.99681617302</v>
          </cell>
          <cell r="O1280">
            <v>355305.399461566</v>
          </cell>
          <cell r="P1280">
            <v>569350.28197734803</v>
          </cell>
          <cell r="Q1280">
            <v>477058.30469022802</v>
          </cell>
        </row>
        <row r="1281">
          <cell r="A1281" t="str">
            <v>Q5SWP3</v>
          </cell>
          <cell r="B1281" t="str">
            <v>sp|Q5SWP3|NACAD_MOUSE</v>
          </cell>
          <cell r="C1281">
            <v>28991.797821439301</v>
          </cell>
          <cell r="D1281">
            <v>45990.624362917501</v>
          </cell>
          <cell r="E1281">
            <v>22118.934793430701</v>
          </cell>
          <cell r="F1281">
            <v>24886.180464461799</v>
          </cell>
          <cell r="G1281">
            <v>49837.873367952903</v>
          </cell>
          <cell r="H1281">
            <v>212906.88014410299</v>
          </cell>
          <cell r="I1281">
            <v>33662.002224328397</v>
          </cell>
          <cell r="J1281">
            <v>129178.83480303999</v>
          </cell>
          <cell r="K1281">
            <v>34082.3429167707</v>
          </cell>
          <cell r="L1281">
            <v>144477.48703664701</v>
          </cell>
          <cell r="M1281">
            <v>85367.197992836504</v>
          </cell>
          <cell r="N1281">
            <v>73118.021353385397</v>
          </cell>
          <cell r="O1281">
            <v>37556.545655059403</v>
          </cell>
          <cell r="P1281">
            <v>68809.745095783699</v>
          </cell>
          <cell r="Q1281">
            <v>36123.318524468799</v>
          </cell>
        </row>
        <row r="1282">
          <cell r="A1282" t="str">
            <v>Q5SWU9</v>
          </cell>
          <cell r="B1282" t="str">
            <v>sp|Q5SWU9|ACACA_MOUSE</v>
          </cell>
          <cell r="C1282">
            <v>219214.879244768</v>
          </cell>
          <cell r="D1282">
            <v>166580.47973145</v>
          </cell>
          <cell r="E1282">
            <v>88271.111883554593</v>
          </cell>
          <cell r="F1282">
            <v>117641.361766241</v>
          </cell>
          <cell r="G1282">
            <v>110049.973857176</v>
          </cell>
          <cell r="H1282">
            <v>189777.57059860899</v>
          </cell>
          <cell r="I1282">
            <v>154233.23322244099</v>
          </cell>
          <cell r="J1282">
            <v>175314.41419234101</v>
          </cell>
          <cell r="K1282">
            <v>159144.94983008999</v>
          </cell>
          <cell r="L1282">
            <v>201217.71230889999</v>
          </cell>
          <cell r="M1282">
            <v>141992.64855508099</v>
          </cell>
          <cell r="N1282">
            <v>148568.768077596</v>
          </cell>
          <cell r="O1282">
            <v>194309.99593910799</v>
          </cell>
          <cell r="P1282">
            <v>154149.91905400201</v>
          </cell>
          <cell r="Q1282">
            <v>144231.32947713701</v>
          </cell>
        </row>
        <row r="1283">
          <cell r="A1283" t="str">
            <v>Q5SXY1</v>
          </cell>
          <cell r="B1283" t="str">
            <v>sp|Q5SXY1|CYTSB_MOUSE</v>
          </cell>
          <cell r="C1283">
            <v>124347.093735848</v>
          </cell>
          <cell r="D1283">
            <v>116849.365881825</v>
          </cell>
          <cell r="E1283">
            <v>117891.30984558001</v>
          </cell>
          <cell r="F1283">
            <v>137038.79146023601</v>
          </cell>
          <cell r="G1283">
            <v>145959.32574732701</v>
          </cell>
          <cell r="H1283">
            <v>93616.628501277795</v>
          </cell>
          <cell r="I1283">
            <v>193961.67928873401</v>
          </cell>
          <cell r="J1283">
            <v>101376.19951692301</v>
          </cell>
          <cell r="K1283">
            <v>142679.84691505399</v>
          </cell>
          <cell r="L1283">
            <v>137643.65474017701</v>
          </cell>
          <cell r="M1283">
            <v>140703.09159567999</v>
          </cell>
          <cell r="N1283">
            <v>191563.88837026499</v>
          </cell>
          <cell r="O1283">
            <v>196496.727298354</v>
          </cell>
          <cell r="P1283">
            <v>144666.68339745299</v>
          </cell>
          <cell r="Q1283">
            <v>61115.601482522201</v>
          </cell>
        </row>
        <row r="1284">
          <cell r="A1284" t="str">
            <v>Q5SYD0</v>
          </cell>
          <cell r="B1284" t="str">
            <v>sp|Q5SYD0|MYO1D_MOUSE</v>
          </cell>
          <cell r="C1284">
            <v>732162.68853886495</v>
          </cell>
          <cell r="D1284">
            <v>551727.13586400601</v>
          </cell>
          <cell r="E1284">
            <v>582734.73446652503</v>
          </cell>
          <cell r="F1284">
            <v>574184.20042448502</v>
          </cell>
          <cell r="G1284">
            <v>658899.07125232602</v>
          </cell>
          <cell r="H1284">
            <v>667350.28013791505</v>
          </cell>
          <cell r="I1284">
            <v>793240.73498471803</v>
          </cell>
          <cell r="J1284">
            <v>679947.08106696699</v>
          </cell>
          <cell r="K1284">
            <v>459824.78569834703</v>
          </cell>
          <cell r="L1284">
            <v>798680.99535113596</v>
          </cell>
          <cell r="M1284">
            <v>578693.07630072301</v>
          </cell>
          <cell r="N1284">
            <v>874335.82927921799</v>
          </cell>
          <cell r="O1284">
            <v>538065.442101422</v>
          </cell>
          <cell r="P1284">
            <v>772461.695628569</v>
          </cell>
          <cell r="Q1284">
            <v>814888.96277212503</v>
          </cell>
        </row>
        <row r="1285">
          <cell r="A1285" t="str">
            <v>Q5U3K5</v>
          </cell>
          <cell r="B1285" t="str">
            <v>sp|Q5U3K5|RABL6_MOUSE</v>
          </cell>
          <cell r="C1285">
            <v>231168.52967953499</v>
          </cell>
          <cell r="D1285">
            <v>142931.16309924901</v>
          </cell>
          <cell r="E1285">
            <v>200039.96334825901</v>
          </cell>
          <cell r="F1285">
            <v>252493.139911879</v>
          </cell>
          <cell r="G1285">
            <v>258927.52885746001</v>
          </cell>
          <cell r="H1285">
            <v>90529.934635533398</v>
          </cell>
          <cell r="I1285">
            <v>220483.84334087599</v>
          </cell>
          <cell r="J1285">
            <v>267264.32795846998</v>
          </cell>
          <cell r="K1285">
            <v>219121.03666748499</v>
          </cell>
          <cell r="L1285">
            <v>279936.09151802101</v>
          </cell>
          <cell r="M1285">
            <v>310962.94861044502</v>
          </cell>
          <cell r="N1285">
            <v>189544.16719809599</v>
          </cell>
          <cell r="O1285">
            <v>297223.68643302599</v>
          </cell>
          <cell r="P1285">
            <v>235722.17655058601</v>
          </cell>
          <cell r="Q1285">
            <v>156950.84039174599</v>
          </cell>
        </row>
        <row r="1286">
          <cell r="A1286" t="str">
            <v>Q5U458</v>
          </cell>
          <cell r="B1286" t="str">
            <v>sp|Q5U458|DJC11_MOUSE</v>
          </cell>
          <cell r="C1286">
            <v>39210.468342754299</v>
          </cell>
          <cell r="D1286">
            <v>50976.375033584103</v>
          </cell>
          <cell r="E1286">
            <v>58385.100133333101</v>
          </cell>
          <cell r="F1286">
            <v>39427.544976895901</v>
          </cell>
          <cell r="G1286">
            <v>49461.888513084501</v>
          </cell>
          <cell r="H1286">
            <v>42274.146771794803</v>
          </cell>
          <cell r="I1286">
            <v>45634.2063208494</v>
          </cell>
          <cell r="J1286">
            <v>31097.923171803799</v>
          </cell>
          <cell r="K1286">
            <v>2327.5191531993801</v>
          </cell>
          <cell r="L1286">
            <v>30650.3710469668</v>
          </cell>
          <cell r="M1286">
            <v>53338.646500249</v>
          </cell>
          <cell r="N1286">
            <v>46290.577014093302</v>
          </cell>
          <cell r="O1286">
            <v>28692.200951065301</v>
          </cell>
          <cell r="P1286">
            <v>50606.680855860803</v>
          </cell>
          <cell r="Q1286">
            <v>30292.576233444099</v>
          </cell>
        </row>
        <row r="1287">
          <cell r="A1287" t="str">
            <v>Q5XG69</v>
          </cell>
          <cell r="B1287" t="str">
            <v>sp|Q5XG69|F169A_MOUSE</v>
          </cell>
          <cell r="C1287">
            <v>274736.89276052499</v>
          </cell>
          <cell r="D1287">
            <v>343386.94264766201</v>
          </cell>
          <cell r="E1287">
            <v>111089.274610547</v>
          </cell>
          <cell r="F1287">
            <v>109304.147225037</v>
          </cell>
          <cell r="G1287">
            <v>111960.22526241399</v>
          </cell>
          <cell r="H1287">
            <v>81214.058505838504</v>
          </cell>
          <cell r="I1287">
            <v>119705.163849084</v>
          </cell>
          <cell r="J1287">
            <v>83045.057950250004</v>
          </cell>
          <cell r="K1287">
            <v>107252.126498816</v>
          </cell>
          <cell r="L1287">
            <v>47866.3981277278</v>
          </cell>
          <cell r="M1287">
            <v>367049.18978051998</v>
          </cell>
          <cell r="N1287">
            <v>101724.179866534</v>
          </cell>
          <cell r="O1287">
            <v>126675.55551298099</v>
          </cell>
          <cell r="P1287">
            <v>150251.72904658501</v>
          </cell>
          <cell r="Q1287">
            <v>74353.221431821003</v>
          </cell>
        </row>
        <row r="1288">
          <cell r="A1288" t="str">
            <v>Q5XJV6</v>
          </cell>
          <cell r="B1288" t="str">
            <v>sp|Q5XJV6|LMTK3_MOUSE</v>
          </cell>
          <cell r="C1288">
            <v>179958.30210216</v>
          </cell>
          <cell r="D1288">
            <v>34787.2368041722</v>
          </cell>
          <cell r="E1288">
            <v>71717.724147201705</v>
          </cell>
          <cell r="F1288">
            <v>82031.325494864897</v>
          </cell>
          <cell r="G1288">
            <v>127835.02642733599</v>
          </cell>
          <cell r="H1288">
            <v>91316.373357194694</v>
          </cell>
          <cell r="I1288">
            <v>110396.28035143801</v>
          </cell>
          <cell r="J1288">
            <v>106563.257334183</v>
          </cell>
          <cell r="K1288">
            <v>68130.130922386801</v>
          </cell>
          <cell r="L1288">
            <v>81057.426615916993</v>
          </cell>
          <cell r="M1288">
            <v>43050.726740267397</v>
          </cell>
          <cell r="N1288">
            <v>133847.95226506001</v>
          </cell>
          <cell r="O1288">
            <v>68084.595443895596</v>
          </cell>
          <cell r="P1288">
            <v>96413.089522521404</v>
          </cell>
          <cell r="Q1288">
            <v>91167.243676027705</v>
          </cell>
        </row>
        <row r="1289">
          <cell r="A1289" t="str">
            <v>Q5XJY5</v>
          </cell>
          <cell r="B1289" t="str">
            <v>sp|Q5XJY5|COPD_MOUSE</v>
          </cell>
          <cell r="C1289">
            <v>179406.16947181101</v>
          </cell>
          <cell r="D1289">
            <v>186709.42730299299</v>
          </cell>
          <cell r="E1289">
            <v>185327.11078769699</v>
          </cell>
          <cell r="F1289">
            <v>188025.09271195301</v>
          </cell>
          <cell r="G1289">
            <v>176522.863285617</v>
          </cell>
          <cell r="H1289">
            <v>218070.70999194699</v>
          </cell>
          <cell r="I1289">
            <v>215188.74315942201</v>
          </cell>
          <cell r="J1289">
            <v>196724.409951857</v>
          </cell>
          <cell r="K1289">
            <v>168002.31245241899</v>
          </cell>
          <cell r="L1289">
            <v>245183.75370434899</v>
          </cell>
          <cell r="M1289">
            <v>223302.40072068499</v>
          </cell>
          <cell r="N1289">
            <v>228636.005449207</v>
          </cell>
          <cell r="O1289">
            <v>235948.60377386599</v>
          </cell>
          <cell r="P1289">
            <v>193837.391891523</v>
          </cell>
          <cell r="Q1289">
            <v>211734.298854469</v>
          </cell>
        </row>
        <row r="1290">
          <cell r="A1290" t="str">
            <v>Q60597</v>
          </cell>
          <cell r="B1290" t="str">
            <v>sp|Q60597|ODO1_MOUSE</v>
          </cell>
          <cell r="C1290">
            <v>9555816.2009276506</v>
          </cell>
          <cell r="D1290">
            <v>10522686.7309446</v>
          </cell>
          <cell r="E1290">
            <v>8384019.9156652298</v>
          </cell>
          <cell r="F1290">
            <v>10483520.9924362</v>
          </cell>
          <cell r="G1290">
            <v>8463166.6017106995</v>
          </cell>
          <cell r="H1290">
            <v>11863108.8702932</v>
          </cell>
          <cell r="I1290">
            <v>8877008.4307321198</v>
          </cell>
          <cell r="J1290">
            <v>10289295.608221199</v>
          </cell>
          <cell r="K1290">
            <v>8590664.2462318894</v>
          </cell>
          <cell r="L1290">
            <v>11549996.673044501</v>
          </cell>
          <cell r="M1290">
            <v>11426486.791397899</v>
          </cell>
          <cell r="N1290">
            <v>9526279.6978571601</v>
          </cell>
          <cell r="O1290">
            <v>12520040.3124945</v>
          </cell>
          <cell r="P1290">
            <v>10085744.6294678</v>
          </cell>
          <cell r="Q1290">
            <v>8704007.2373301201</v>
          </cell>
        </row>
        <row r="1291">
          <cell r="A1291" t="str">
            <v>Q60598</v>
          </cell>
          <cell r="B1291" t="str">
            <v>sp|Q60598|SRC8_MOUSE</v>
          </cell>
          <cell r="C1291">
            <v>1386699.69563244</v>
          </cell>
          <cell r="D1291">
            <v>1523097.4286210299</v>
          </cell>
          <cell r="E1291">
            <v>2330138.6431311802</v>
          </cell>
          <cell r="F1291">
            <v>1942354.8388859101</v>
          </cell>
          <cell r="G1291">
            <v>1732016.75069661</v>
          </cell>
          <cell r="H1291">
            <v>1844263.29414545</v>
          </cell>
          <cell r="I1291">
            <v>2420217.81250335</v>
          </cell>
          <cell r="J1291">
            <v>1978570.44945522</v>
          </cell>
          <cell r="K1291">
            <v>2130949.9543442801</v>
          </cell>
          <cell r="L1291">
            <v>1677958.8197463199</v>
          </cell>
          <cell r="M1291">
            <v>1652764.6314749599</v>
          </cell>
          <cell r="N1291">
            <v>2084547.67111479</v>
          </cell>
          <cell r="O1291">
            <v>1748715.81434813</v>
          </cell>
          <cell r="P1291">
            <v>2033183.36804513</v>
          </cell>
          <cell r="Q1291">
            <v>1778305.6714652299</v>
          </cell>
        </row>
        <row r="1292">
          <cell r="A1292" t="str">
            <v>Q60605</v>
          </cell>
          <cell r="B1292" t="str">
            <v>sp|Q60605|MYL6_MOUSE</v>
          </cell>
          <cell r="C1292">
            <v>884409.979649193</v>
          </cell>
          <cell r="D1292">
            <v>753628.47564989305</v>
          </cell>
          <cell r="E1292">
            <v>1096460.9808195501</v>
          </cell>
          <cell r="F1292">
            <v>782140.28635078401</v>
          </cell>
          <cell r="G1292">
            <v>881487.69993460295</v>
          </cell>
          <cell r="H1292">
            <v>825183.17065532401</v>
          </cell>
          <cell r="I1292">
            <v>1054417.4976160801</v>
          </cell>
          <cell r="J1292">
            <v>1250165.3592429401</v>
          </cell>
          <cell r="K1292">
            <v>942274.77202311903</v>
          </cell>
          <cell r="L1292">
            <v>878492.49616794195</v>
          </cell>
          <cell r="M1292">
            <v>787560.27410802699</v>
          </cell>
          <cell r="N1292">
            <v>1120207.0395499901</v>
          </cell>
          <cell r="O1292">
            <v>675457.01158305095</v>
          </cell>
          <cell r="P1292">
            <v>937302.13251678203</v>
          </cell>
          <cell r="Q1292">
            <v>923361.65507798095</v>
          </cell>
        </row>
        <row r="1293">
          <cell r="A1293" t="str">
            <v>Q60625</v>
          </cell>
          <cell r="B1293" t="str">
            <v>sp|Q60625|ICAM5_MOUSE</v>
          </cell>
          <cell r="C1293">
            <v>3922131.1408335702</v>
          </cell>
          <cell r="D1293">
            <v>3737770.23317044</v>
          </cell>
          <cell r="E1293">
            <v>4144663.4876647498</v>
          </cell>
          <cell r="F1293">
            <v>4177280.5253383601</v>
          </cell>
          <cell r="G1293">
            <v>4308435.1083412301</v>
          </cell>
          <cell r="H1293">
            <v>4145496.9366428801</v>
          </cell>
          <cell r="I1293">
            <v>4622139.8024446396</v>
          </cell>
          <cell r="J1293">
            <v>3832098.8364024898</v>
          </cell>
          <cell r="K1293">
            <v>3940072.43415194</v>
          </cell>
          <cell r="L1293">
            <v>3577041.69544461</v>
          </cell>
          <cell r="M1293">
            <v>4056139.60333509</v>
          </cell>
          <cell r="N1293">
            <v>3708666.7882175301</v>
          </cell>
          <cell r="O1293">
            <v>4263603.1404907303</v>
          </cell>
          <cell r="P1293">
            <v>4072557.1520918398</v>
          </cell>
          <cell r="Q1293">
            <v>4773359.88930446</v>
          </cell>
        </row>
        <row r="1294">
          <cell r="A1294" t="str">
            <v>Q60631</v>
          </cell>
          <cell r="B1294" t="str">
            <v>sp|Q60631|GRB2_MOUSE</v>
          </cell>
          <cell r="C1294">
            <v>422134.00197545701</v>
          </cell>
          <cell r="D1294">
            <v>448157.96214086202</v>
          </cell>
          <cell r="E1294">
            <v>634103.26230090403</v>
          </cell>
          <cell r="F1294">
            <v>410232.57196110801</v>
          </cell>
          <cell r="G1294">
            <v>529293.01155078295</v>
          </cell>
          <cell r="H1294">
            <v>502390.69283230999</v>
          </cell>
          <cell r="I1294">
            <v>554631.60850497102</v>
          </cell>
          <cell r="J1294">
            <v>506073.60882408998</v>
          </cell>
          <cell r="K1294">
            <v>521470.51058826997</v>
          </cell>
          <cell r="L1294">
            <v>447395.14187392598</v>
          </cell>
          <cell r="M1294">
            <v>516466.04679624498</v>
          </cell>
          <cell r="N1294">
            <v>557744.78107451205</v>
          </cell>
          <cell r="O1294">
            <v>447516.80356369901</v>
          </cell>
          <cell r="P1294">
            <v>549355.50516899303</v>
          </cell>
          <cell r="Q1294">
            <v>504721.48556499102</v>
          </cell>
        </row>
        <row r="1295">
          <cell r="A1295" t="str">
            <v>Q60634</v>
          </cell>
          <cell r="B1295" t="str">
            <v>sp|Q60634|FLOT2_MOUSE</v>
          </cell>
          <cell r="C1295">
            <v>830747.81520675204</v>
          </cell>
          <cell r="D1295">
            <v>882315.26002536598</v>
          </cell>
          <cell r="E1295">
            <v>938175.91863994906</v>
          </cell>
          <cell r="F1295">
            <v>887838.01103952294</v>
          </cell>
          <cell r="G1295">
            <v>816160.13380591001</v>
          </cell>
          <cell r="H1295">
            <v>962483.66244444402</v>
          </cell>
          <cell r="I1295">
            <v>890237.92276802904</v>
          </cell>
          <cell r="J1295">
            <v>1090642.5636279201</v>
          </cell>
          <cell r="K1295">
            <v>825433.88895794901</v>
          </cell>
          <cell r="L1295">
            <v>1133743.7055130301</v>
          </cell>
          <cell r="M1295">
            <v>877694.22865602304</v>
          </cell>
          <cell r="N1295">
            <v>927185.89032888098</v>
          </cell>
          <cell r="O1295">
            <v>1120647.97516664</v>
          </cell>
          <cell r="P1295">
            <v>982551.25891309802</v>
          </cell>
          <cell r="Q1295">
            <v>1213519.2711344101</v>
          </cell>
        </row>
        <row r="1296">
          <cell r="A1296" t="str">
            <v>Q60668</v>
          </cell>
          <cell r="B1296" t="str">
            <v>sp|Q60668|HNRPD_MOUSE</v>
          </cell>
          <cell r="C1296">
            <v>892086.64768203697</v>
          </cell>
          <cell r="D1296">
            <v>1123420.6501718001</v>
          </cell>
          <cell r="E1296">
            <v>1421628.4453517201</v>
          </cell>
          <cell r="F1296">
            <v>1153167.2372910201</v>
          </cell>
          <cell r="G1296">
            <v>1167399.5211519599</v>
          </cell>
          <cell r="H1296">
            <v>1097894.4791733399</v>
          </cell>
          <cell r="I1296">
            <v>1403631.41318048</v>
          </cell>
          <cell r="J1296">
            <v>1133590.1612170499</v>
          </cell>
          <cell r="K1296">
            <v>1287073.83630352</v>
          </cell>
          <cell r="L1296">
            <v>943442.21576151997</v>
          </cell>
          <cell r="M1296">
            <v>869593.54564679996</v>
          </cell>
          <cell r="N1296">
            <v>1392723.3298734101</v>
          </cell>
          <cell r="O1296">
            <v>1004354.3749581201</v>
          </cell>
          <cell r="P1296">
            <v>1212503.30024798</v>
          </cell>
          <cell r="Q1296">
            <v>1089411.49266994</v>
          </cell>
        </row>
        <row r="1297">
          <cell r="A1297" t="str">
            <v>Q60673</v>
          </cell>
          <cell r="B1297" t="str">
            <v>sp|Q60673|PTPRN_MOUSE</v>
          </cell>
          <cell r="C1297">
            <v>36817.870986659203</v>
          </cell>
          <cell r="D1297">
            <v>14498.744629638501</v>
          </cell>
          <cell r="E1297">
            <v>12955.6903057979</v>
          </cell>
          <cell r="F1297">
            <v>7097.4102037960101</v>
          </cell>
          <cell r="G1297">
            <v>16657.658417977898</v>
          </cell>
          <cell r="H1297">
            <v>18745.7016855361</v>
          </cell>
          <cell r="I1297">
            <v>905.83962535447097</v>
          </cell>
          <cell r="J1297">
            <v>24579.243251231899</v>
          </cell>
          <cell r="K1297">
            <v>29803.479518430599</v>
          </cell>
          <cell r="L1297">
            <v>32368.5124484146</v>
          </cell>
          <cell r="M1297">
            <v>31874.710423070501</v>
          </cell>
          <cell r="N1297">
            <v>35474.4681411208</v>
          </cell>
          <cell r="O1297">
            <v>27742.7981800179</v>
          </cell>
          <cell r="P1297">
            <v>21665.094320872799</v>
          </cell>
          <cell r="Q1297">
            <v>20528.345965481101</v>
          </cell>
        </row>
        <row r="1298">
          <cell r="A1298" t="str">
            <v>Q60676</v>
          </cell>
          <cell r="B1298" t="str">
            <v>sp|Q60676|PPP5_MOUSE</v>
          </cell>
          <cell r="C1298">
            <v>344298.741863298</v>
          </cell>
          <cell r="D1298">
            <v>485946.79203621298</v>
          </cell>
          <cell r="E1298">
            <v>316061.12839340803</v>
          </cell>
          <cell r="F1298">
            <v>439570.73606148601</v>
          </cell>
          <cell r="G1298">
            <v>470789.14359110099</v>
          </cell>
          <cell r="H1298">
            <v>409921.69694638398</v>
          </cell>
          <cell r="I1298">
            <v>422579.04616422998</v>
          </cell>
          <cell r="J1298">
            <v>340992.20919685002</v>
          </cell>
          <cell r="K1298">
            <v>454603.20548126998</v>
          </cell>
          <cell r="L1298">
            <v>362183.21291199903</v>
          </cell>
          <cell r="M1298">
            <v>386079.99143446801</v>
          </cell>
          <cell r="N1298">
            <v>450078.27688560798</v>
          </cell>
          <cell r="O1298">
            <v>436380.06849359698</v>
          </cell>
          <cell r="P1298">
            <v>422441.688671529</v>
          </cell>
          <cell r="Q1298">
            <v>384405.38102178602</v>
          </cell>
        </row>
        <row r="1299">
          <cell r="A1299" t="str">
            <v>Q60692</v>
          </cell>
          <cell r="B1299" t="str">
            <v>sp|Q60692|PSB6_MOUSE</v>
          </cell>
          <cell r="C1299">
            <v>1141683.7872880499</v>
          </cell>
          <cell r="D1299">
            <v>1083552.34175861</v>
          </cell>
          <cell r="E1299">
            <v>987553.33281673503</v>
          </cell>
          <cell r="F1299">
            <v>1067521.84841707</v>
          </cell>
          <cell r="G1299">
            <v>1015645.69602427</v>
          </cell>
          <cell r="H1299">
            <v>1071620.61098548</v>
          </cell>
          <cell r="I1299">
            <v>1060081.29749693</v>
          </cell>
          <cell r="J1299">
            <v>1206933.04789253</v>
          </cell>
          <cell r="K1299">
            <v>1189421.52085895</v>
          </cell>
          <cell r="L1299">
            <v>1212661.8808994601</v>
          </cell>
          <cell r="M1299">
            <v>1018582.23743371</v>
          </cell>
          <cell r="N1299">
            <v>1049160.64980558</v>
          </cell>
          <cell r="O1299">
            <v>1257764.3674457001</v>
          </cell>
          <cell r="P1299">
            <v>1062267.2087609801</v>
          </cell>
          <cell r="Q1299">
            <v>1104902.7613766501</v>
          </cell>
        </row>
        <row r="1300">
          <cell r="A1300" t="str">
            <v>Q60710</v>
          </cell>
          <cell r="B1300" t="str">
            <v>sp|Q60710|SAMH1_MOUSE</v>
          </cell>
          <cell r="C1300">
            <v>66537.818429318097</v>
          </cell>
          <cell r="D1300">
            <v>38709.475277883103</v>
          </cell>
          <cell r="E1300">
            <v>27860.4086826161</v>
          </cell>
          <cell r="F1300">
            <v>34028.414834728203</v>
          </cell>
          <cell r="G1300">
            <v>64689.452545080203</v>
          </cell>
          <cell r="H1300">
            <v>4496.2000021592503</v>
          </cell>
          <cell r="I1300">
            <v>58477.724606158998</v>
          </cell>
          <cell r="J1300">
            <v>26693.940186079799</v>
          </cell>
          <cell r="K1300">
            <v>28813.769992349102</v>
          </cell>
          <cell r="L1300">
            <v>1101043.03582649</v>
          </cell>
          <cell r="M1300">
            <v>74852.096966342593</v>
          </cell>
          <cell r="N1300">
            <v>51450.889834965703</v>
          </cell>
          <cell r="O1300">
            <v>79552.234463559202</v>
          </cell>
          <cell r="P1300">
            <v>25599.9835477263</v>
          </cell>
          <cell r="Q1300">
            <v>39297.893950441903</v>
          </cell>
        </row>
        <row r="1301">
          <cell r="A1301" t="str">
            <v>Q60714</v>
          </cell>
          <cell r="B1301" t="str">
            <v>sp|Q60714|S27A1_MOUSE</v>
          </cell>
          <cell r="C1301">
            <v>25630.062975889799</v>
          </cell>
          <cell r="D1301">
            <v>38898.814743005802</v>
          </cell>
          <cell r="E1301">
            <v>35876.877990708897</v>
          </cell>
          <cell r="F1301">
            <v>29641.7670855619</v>
          </cell>
          <cell r="G1301">
            <v>33286.037232837101</v>
          </cell>
          <cell r="H1301">
            <v>37381.317728655602</v>
          </cell>
          <cell r="I1301">
            <v>37005.779542960801</v>
          </cell>
          <cell r="J1301">
            <v>34592.866405713103</v>
          </cell>
          <cell r="K1301">
            <v>27890.112477655101</v>
          </cell>
          <cell r="L1301">
            <v>30894.704160273101</v>
          </cell>
          <cell r="M1301">
            <v>29665.245034819101</v>
          </cell>
          <cell r="N1301">
            <v>38775.266338471498</v>
          </cell>
          <cell r="O1301">
            <v>21255.9091890456</v>
          </cell>
          <cell r="P1301">
            <v>22713.2587377083</v>
          </cell>
          <cell r="Q1301">
            <v>47240.117664053199</v>
          </cell>
        </row>
        <row r="1302">
          <cell r="A1302" t="str">
            <v>Q60737</v>
          </cell>
          <cell r="B1302" t="str">
            <v>sp|Q60737|CSK21_MOUSE</v>
          </cell>
          <cell r="C1302">
            <v>411945.557131387</v>
          </cell>
          <cell r="D1302">
            <v>411100.77173218998</v>
          </cell>
          <cell r="E1302">
            <v>453493.66098196001</v>
          </cell>
          <cell r="F1302">
            <v>469036.67452249001</v>
          </cell>
          <cell r="G1302">
            <v>449220.287093469</v>
          </cell>
          <cell r="H1302">
            <v>587797.32918610005</v>
          </cell>
          <cell r="I1302">
            <v>472893.549702327</v>
          </cell>
          <cell r="J1302">
            <v>513487.84035430098</v>
          </cell>
          <cell r="K1302">
            <v>437060.047036345</v>
          </cell>
          <cell r="L1302">
            <v>543607.53103724297</v>
          </cell>
          <cell r="M1302">
            <v>509317.63395449298</v>
          </cell>
          <cell r="N1302">
            <v>460886.93210274202</v>
          </cell>
          <cell r="O1302">
            <v>536546.34581786301</v>
          </cell>
          <cell r="P1302">
            <v>513578.75580444798</v>
          </cell>
          <cell r="Q1302">
            <v>534168.00611090998</v>
          </cell>
        </row>
        <row r="1303">
          <cell r="A1303" t="str">
            <v>Q60738</v>
          </cell>
          <cell r="B1303" t="str">
            <v>sp|Q60738|ZNT1_MOUSE</v>
          </cell>
          <cell r="C1303">
            <v>36993.322155423302</v>
          </cell>
          <cell r="D1303">
            <v>97564.926844545102</v>
          </cell>
          <cell r="E1303">
            <v>29984.8556944253</v>
          </cell>
          <cell r="F1303">
            <v>37222.7263780055</v>
          </cell>
          <cell r="G1303">
            <v>83523.472352712604</v>
          </cell>
          <cell r="H1303">
            <v>30369.777366947201</v>
          </cell>
          <cell r="I1303">
            <v>113555.90196293499</v>
          </cell>
          <cell r="J1303">
            <v>130460.340462354</v>
          </cell>
          <cell r="K1303">
            <v>22802.2563686168</v>
          </cell>
          <cell r="L1303">
            <v>360513.35549867398</v>
          </cell>
          <cell r="M1303">
            <v>50956.919838722097</v>
          </cell>
          <cell r="N1303">
            <v>109481.284810154</v>
          </cell>
          <cell r="O1303">
            <v>129546.702937946</v>
          </cell>
          <cell r="P1303">
            <v>51629.279462022903</v>
          </cell>
          <cell r="Q1303">
            <v>38992.097507391198</v>
          </cell>
        </row>
        <row r="1304">
          <cell r="A1304" t="str">
            <v>Q60759</v>
          </cell>
          <cell r="B1304" t="str">
            <v>sp|Q60759|GCDH_MOUSE</v>
          </cell>
          <cell r="C1304">
            <v>156178.81789963</v>
          </cell>
          <cell r="D1304">
            <v>101837.444589248</v>
          </cell>
          <cell r="E1304">
            <v>107980.426590029</v>
          </cell>
          <cell r="F1304">
            <v>133256.14191209001</v>
          </cell>
          <cell r="G1304">
            <v>87761.816788608194</v>
          </cell>
          <cell r="H1304">
            <v>146305.949601239</v>
          </cell>
          <cell r="I1304">
            <v>123957.377194178</v>
          </cell>
          <cell r="J1304">
            <v>127203.22973342201</v>
          </cell>
          <cell r="K1304">
            <v>132792.65362765401</v>
          </cell>
          <cell r="L1304">
            <v>130591.368604697</v>
          </cell>
          <cell r="M1304">
            <v>141540.05916798799</v>
          </cell>
          <cell r="N1304">
            <v>117238.756193254</v>
          </cell>
          <cell r="O1304">
            <v>145551.01376328201</v>
          </cell>
          <cell r="P1304">
            <v>150295.915829829</v>
          </cell>
          <cell r="Q1304">
            <v>115356.359602376</v>
          </cell>
        </row>
        <row r="1305">
          <cell r="A1305" t="str">
            <v>Q60766</v>
          </cell>
          <cell r="B1305" t="str">
            <v>sp|Q60766|IRGM1_MOUSE</v>
          </cell>
          <cell r="C1305">
            <v>67360.888592285395</v>
          </cell>
          <cell r="D1305">
            <v>6870.7461166842204</v>
          </cell>
          <cell r="E1305">
            <v>37050.582152059796</v>
          </cell>
          <cell r="F1305">
            <v>125615.585001272</v>
          </cell>
          <cell r="G1305">
            <v>138120.53199480599</v>
          </cell>
          <cell r="H1305">
            <v>36819.370780970901</v>
          </cell>
          <cell r="I1305">
            <v>52306.433128603501</v>
          </cell>
          <cell r="J1305">
            <v>57019.544686916699</v>
          </cell>
          <cell r="K1305">
            <v>50766.131380911298</v>
          </cell>
          <cell r="L1305">
            <v>44857.124782901803</v>
          </cell>
          <cell r="M1305">
            <v>40088.731904231201</v>
          </cell>
          <cell r="N1305">
            <v>45511.041938770199</v>
          </cell>
          <cell r="O1305">
            <v>53777.836527556901</v>
          </cell>
          <cell r="P1305">
            <v>23712.230930542901</v>
          </cell>
          <cell r="Q1305">
            <v>55872.895077383298</v>
          </cell>
        </row>
        <row r="1306">
          <cell r="A1306" t="str">
            <v>Q60771</v>
          </cell>
          <cell r="B1306" t="str">
            <v>sp|Q60771|CLD11_MOUSE</v>
          </cell>
          <cell r="C1306">
            <v>559137.83465843403</v>
          </cell>
          <cell r="D1306">
            <v>866507.46592304402</v>
          </cell>
          <cell r="E1306">
            <v>893245.79477159097</v>
          </cell>
          <cell r="F1306">
            <v>679877.70421824802</v>
          </cell>
          <cell r="G1306">
            <v>718460.28340234503</v>
          </cell>
          <cell r="H1306">
            <v>446534.47107098001</v>
          </cell>
          <cell r="I1306">
            <v>923053.716941552</v>
          </cell>
          <cell r="J1306">
            <v>818651.26452507696</v>
          </cell>
          <cell r="K1306">
            <v>701404.19206988497</v>
          </cell>
          <cell r="L1306">
            <v>520826.75918797101</v>
          </cell>
          <cell r="M1306">
            <v>637770.12360500696</v>
          </cell>
          <cell r="N1306">
            <v>1015043.57308301</v>
          </cell>
          <cell r="O1306">
            <v>513367.72510037199</v>
          </cell>
          <cell r="P1306">
            <v>1017606.13392735</v>
          </cell>
          <cell r="Q1306">
            <v>779331.32393966604</v>
          </cell>
        </row>
        <row r="1307">
          <cell r="A1307" t="str">
            <v>Q60780</v>
          </cell>
          <cell r="B1307" t="str">
            <v>sp|Q60780|GAS7_MOUSE</v>
          </cell>
          <cell r="C1307">
            <v>54801.892249651501</v>
          </cell>
          <cell r="D1307">
            <v>42050.720253933003</v>
          </cell>
          <cell r="E1307">
            <v>59475.948219306898</v>
          </cell>
          <cell r="F1307">
            <v>63904.676731536798</v>
          </cell>
          <cell r="G1307">
            <v>58684.250343757703</v>
          </cell>
          <cell r="H1307">
            <v>68103.562244096203</v>
          </cell>
          <cell r="I1307">
            <v>66761.590183834094</v>
          </cell>
          <cell r="J1307">
            <v>75210.521945196801</v>
          </cell>
          <cell r="K1307">
            <v>66821.763369955297</v>
          </cell>
          <cell r="L1307">
            <v>49897.186773846297</v>
          </cell>
          <cell r="M1307">
            <v>58660.1018546751</v>
          </cell>
          <cell r="N1307">
            <v>67589.975641112906</v>
          </cell>
          <cell r="O1307">
            <v>97332.881820911105</v>
          </cell>
          <cell r="P1307">
            <v>61645.1714757269</v>
          </cell>
          <cell r="Q1307">
            <v>49126.044167020198</v>
          </cell>
        </row>
        <row r="1308">
          <cell r="A1308" t="str">
            <v>Q60790</v>
          </cell>
          <cell r="B1308" t="str">
            <v>sp|Q60790|RASA3_MOUSE</v>
          </cell>
          <cell r="C1308">
            <v>66773.901785693903</v>
          </cell>
          <cell r="D1308">
            <v>116371.471975313</v>
          </cell>
          <cell r="E1308">
            <v>72557.690236745198</v>
          </cell>
          <cell r="F1308">
            <v>359917.66062878398</v>
          </cell>
          <cell r="G1308">
            <v>127224.084692929</v>
          </cell>
          <cell r="H1308">
            <v>630981.24058043805</v>
          </cell>
          <cell r="I1308">
            <v>289523.630634</v>
          </cell>
          <cell r="J1308">
            <v>368777.118013406</v>
          </cell>
          <cell r="K1308">
            <v>72703.761451904895</v>
          </cell>
          <cell r="L1308">
            <v>570033.83715938299</v>
          </cell>
          <cell r="M1308">
            <v>488165.50720512797</v>
          </cell>
          <cell r="N1308">
            <v>21122.163921858701</v>
          </cell>
          <cell r="O1308">
            <v>517584.01418879599</v>
          </cell>
          <cell r="P1308">
            <v>360327.64697568899</v>
          </cell>
          <cell r="Q1308">
            <v>372185.35108741297</v>
          </cell>
        </row>
        <row r="1309">
          <cell r="A1309" t="str">
            <v>Q60803</v>
          </cell>
          <cell r="B1309" t="str">
            <v>sp|Q60803|TRAF3_MOUSE</v>
          </cell>
          <cell r="C1309">
            <v>130756.43678364799</v>
          </cell>
          <cell r="D1309">
            <v>209182.72345059499</v>
          </cell>
          <cell r="E1309">
            <v>136168.127717483</v>
          </cell>
          <cell r="F1309">
            <v>143983.326673073</v>
          </cell>
          <cell r="G1309">
            <v>174567.05097439801</v>
          </cell>
          <cell r="H1309">
            <v>211509.82836714</v>
          </cell>
          <cell r="I1309">
            <v>177456.832529526</v>
          </cell>
          <cell r="J1309">
            <v>194605.38380624299</v>
          </cell>
          <cell r="K1309">
            <v>86210.873387099593</v>
          </cell>
          <cell r="L1309">
            <v>179811.74722988799</v>
          </cell>
          <cell r="M1309">
            <v>198259.80805746699</v>
          </cell>
          <cell r="N1309">
            <v>175975.62620636201</v>
          </cell>
          <cell r="O1309">
            <v>226533.14704292401</v>
          </cell>
          <cell r="P1309">
            <v>163486.10770276099</v>
          </cell>
          <cell r="Q1309">
            <v>231545.99473807099</v>
          </cell>
        </row>
        <row r="1310">
          <cell r="A1310" t="str">
            <v>Q60817</v>
          </cell>
          <cell r="B1310" t="str">
            <v>sp|Q60817|NACA_MOUSE</v>
          </cell>
          <cell r="C1310">
            <v>96672.459151511299</v>
          </cell>
          <cell r="D1310">
            <v>110885.541739523</v>
          </cell>
          <cell r="E1310">
            <v>207185.96102392799</v>
          </cell>
          <cell r="F1310">
            <v>105755.30291994401</v>
          </cell>
          <cell r="G1310">
            <v>99937.305263268907</v>
          </cell>
          <cell r="H1310">
            <v>187642.373379189</v>
          </cell>
          <cell r="I1310">
            <v>200771.790250436</v>
          </cell>
          <cell r="J1310">
            <v>188324.46656939501</v>
          </cell>
          <cell r="K1310">
            <v>194778.57090121901</v>
          </cell>
          <cell r="L1310">
            <v>109756.793762937</v>
          </cell>
          <cell r="M1310">
            <v>147812.51902385199</v>
          </cell>
          <cell r="N1310">
            <v>211419.051264701</v>
          </cell>
          <cell r="O1310">
            <v>100191.98676558099</v>
          </cell>
          <cell r="P1310">
            <v>130009.332276746</v>
          </cell>
          <cell r="Q1310">
            <v>141001.385417365</v>
          </cell>
        </row>
        <row r="1311">
          <cell r="A1311" t="str">
            <v>Q60829</v>
          </cell>
          <cell r="B1311" t="str">
            <v>sp|Q60829|PPR1B_MOUSE</v>
          </cell>
          <cell r="C1311">
            <v>81276.978037114095</v>
          </cell>
          <cell r="D1311">
            <v>82640.126552654707</v>
          </cell>
          <cell r="E1311">
            <v>56865.168143255702</v>
          </cell>
          <cell r="F1311">
            <v>67800.879222369302</v>
          </cell>
          <cell r="G1311">
            <v>25440.1318135945</v>
          </cell>
          <cell r="H1311">
            <v>12820.6112740073</v>
          </cell>
          <cell r="I1311">
            <v>79521.231913130905</v>
          </cell>
          <cell r="J1311">
            <v>93485.244135258603</v>
          </cell>
          <cell r="K1311">
            <v>71697.515676973795</v>
          </cell>
          <cell r="L1311">
            <v>29764.5287314001</v>
          </cell>
          <cell r="M1311">
            <v>64272.055147699197</v>
          </cell>
          <cell r="N1311">
            <v>76403.2925929021</v>
          </cell>
          <cell r="O1311">
            <v>103826.199197372</v>
          </cell>
          <cell r="P1311">
            <v>53850.349276638102</v>
          </cell>
          <cell r="Q1311">
            <v>67091.533995165199</v>
          </cell>
        </row>
        <row r="1312">
          <cell r="A1312" t="str">
            <v>Q60854</v>
          </cell>
          <cell r="B1312" t="str">
            <v>sp|Q60854|SPB6_MOUSE</v>
          </cell>
          <cell r="C1312">
            <v>295081.80595758202</v>
          </cell>
          <cell r="D1312">
            <v>221694.7360142</v>
          </cell>
          <cell r="E1312">
            <v>218327.71579434199</v>
          </cell>
          <cell r="F1312">
            <v>252757.22718724</v>
          </cell>
          <cell r="G1312">
            <v>267414.00356716698</v>
          </cell>
          <cell r="H1312">
            <v>285395.24192389799</v>
          </cell>
          <cell r="I1312">
            <v>252468.830581977</v>
          </cell>
          <cell r="J1312">
            <v>250360.82553743699</v>
          </cell>
          <cell r="K1312">
            <v>261246.762811767</v>
          </cell>
          <cell r="L1312">
            <v>299172.83369078999</v>
          </cell>
          <cell r="M1312">
            <v>262595.46307168802</v>
          </cell>
          <cell r="N1312">
            <v>240177.942155089</v>
          </cell>
          <cell r="O1312">
            <v>341738.16940932802</v>
          </cell>
          <cell r="P1312">
            <v>325771.17039928102</v>
          </cell>
          <cell r="Q1312">
            <v>246581.405689103</v>
          </cell>
        </row>
        <row r="1313">
          <cell r="A1313" t="str">
            <v>Q60864</v>
          </cell>
          <cell r="B1313" t="str">
            <v>sp|Q60864|STIP1_MOUSE</v>
          </cell>
          <cell r="C1313">
            <v>2347727.9151292401</v>
          </cell>
          <cell r="D1313">
            <v>2289992.3357260101</v>
          </cell>
          <cell r="E1313">
            <v>2509146.54754344</v>
          </cell>
          <cell r="F1313">
            <v>2414897.95235602</v>
          </cell>
          <cell r="G1313">
            <v>2262110.4463662799</v>
          </cell>
          <cell r="H1313">
            <v>2413316.8332753102</v>
          </cell>
          <cell r="I1313">
            <v>2300530.1169535802</v>
          </cell>
          <cell r="J1313">
            <v>2411242.2982622501</v>
          </cell>
          <cell r="K1313">
            <v>2329789.4091202798</v>
          </cell>
          <cell r="L1313">
            <v>2311465.0391680701</v>
          </cell>
          <cell r="M1313">
            <v>2295275.0443057599</v>
          </cell>
          <cell r="N1313">
            <v>2173953.01101672</v>
          </cell>
          <cell r="O1313">
            <v>2529443.7046437101</v>
          </cell>
          <cell r="P1313">
            <v>2048552.80496407</v>
          </cell>
          <cell r="Q1313">
            <v>2200424.0437673</v>
          </cell>
        </row>
        <row r="1314">
          <cell r="A1314" t="str">
            <v>Q60865</v>
          </cell>
          <cell r="B1314" t="str">
            <v>sp|Q60865|CAPR1_MOUSE</v>
          </cell>
          <cell r="C1314">
            <v>10433.955998670201</v>
          </cell>
          <cell r="D1314">
            <v>61585.843648984999</v>
          </cell>
          <cell r="E1314">
            <v>79769.285238625307</v>
          </cell>
          <cell r="F1314">
            <v>58252.358444613797</v>
          </cell>
          <cell r="G1314">
            <v>55065.897297106501</v>
          </cell>
          <cell r="H1314">
            <v>48700.3832648549</v>
          </cell>
          <cell r="I1314">
            <v>102905.904537825</v>
          </cell>
          <cell r="J1314">
            <v>76150.772387475998</v>
          </cell>
          <cell r="K1314">
            <v>79769.782998800903</v>
          </cell>
          <cell r="L1314">
            <v>49849.3536363932</v>
          </cell>
          <cell r="M1314">
            <v>33562.999620831397</v>
          </cell>
          <cell r="N1314">
            <v>132211.31862169399</v>
          </cell>
          <cell r="O1314">
            <v>52922.968771272797</v>
          </cell>
          <cell r="P1314">
            <v>88158.893911415493</v>
          </cell>
          <cell r="Q1314">
            <v>58568.326138652999</v>
          </cell>
        </row>
        <row r="1315">
          <cell r="A1315" t="str">
            <v>Q60870</v>
          </cell>
          <cell r="B1315" t="str">
            <v>sp|Q60870|REEP5_MOUSE</v>
          </cell>
          <cell r="C1315">
            <v>213697.91255845301</v>
          </cell>
          <cell r="D1315">
            <v>219295.77572864699</v>
          </cell>
          <cell r="E1315">
            <v>199633.29604945201</v>
          </cell>
          <cell r="F1315">
            <v>199298.30560424799</v>
          </cell>
          <cell r="G1315">
            <v>72423.874917153604</v>
          </cell>
          <cell r="H1315">
            <v>153463.76745925599</v>
          </cell>
          <cell r="I1315">
            <v>114010.953007182</v>
          </cell>
          <cell r="J1315">
            <v>155703.81603603301</v>
          </cell>
          <cell r="K1315">
            <v>173753.73730485101</v>
          </cell>
          <cell r="L1315">
            <v>105992.64693821</v>
          </cell>
          <cell r="M1315">
            <v>210553.96851652101</v>
          </cell>
          <cell r="N1315">
            <v>69797.504591942401</v>
          </cell>
          <cell r="O1315">
            <v>81896.872835967806</v>
          </cell>
          <cell r="P1315">
            <v>165155.93664412401</v>
          </cell>
          <cell r="Q1315">
            <v>64708.856004376401</v>
          </cell>
        </row>
        <row r="1316">
          <cell r="A1316" t="str">
            <v>Q60875</v>
          </cell>
          <cell r="B1316" t="str">
            <v>sp|Q60875|ARHG2_MOUSE</v>
          </cell>
          <cell r="C1316">
            <v>489870.92971981899</v>
          </cell>
          <cell r="D1316">
            <v>500502.92596912797</v>
          </cell>
          <cell r="E1316">
            <v>661226.43473029498</v>
          </cell>
          <cell r="F1316">
            <v>671780.97162326798</v>
          </cell>
          <cell r="G1316">
            <v>756445.43438558397</v>
          </cell>
          <cell r="H1316">
            <v>844274.79990255903</v>
          </cell>
          <cell r="I1316">
            <v>758036.80730094097</v>
          </cell>
          <cell r="J1316">
            <v>524488.65050377406</v>
          </cell>
          <cell r="K1316">
            <v>610982.82078994904</v>
          </cell>
          <cell r="L1316">
            <v>372907.38681548601</v>
          </cell>
          <cell r="M1316">
            <v>1067072.5924126001</v>
          </cell>
          <cell r="N1316">
            <v>819360.94303918199</v>
          </cell>
          <cell r="O1316">
            <v>532125.42799819796</v>
          </cell>
          <cell r="P1316">
            <v>721536.31304233999</v>
          </cell>
          <cell r="Q1316">
            <v>819759.697714234</v>
          </cell>
        </row>
        <row r="1317">
          <cell r="A1317" t="str">
            <v>Q60899</v>
          </cell>
          <cell r="B1317" t="str">
            <v>sp|Q60899|ELAV2_MOUSE</v>
          </cell>
          <cell r="C1317">
            <v>290038.57017351501</v>
          </cell>
          <cell r="D1317">
            <v>375720.861083436</v>
          </cell>
          <cell r="E1317">
            <v>308865.83293445798</v>
          </cell>
          <cell r="F1317">
            <v>321863.20469167101</v>
          </cell>
          <cell r="G1317">
            <v>337311.41452302202</v>
          </cell>
          <cell r="H1317">
            <v>302951.22929204802</v>
          </cell>
          <cell r="I1317">
            <v>10649.4166380889</v>
          </cell>
          <cell r="J1317">
            <v>317091.51001502899</v>
          </cell>
          <cell r="K1317">
            <v>447738.632170005</v>
          </cell>
          <cell r="L1317">
            <v>316483.20760389499</v>
          </cell>
          <cell r="M1317">
            <v>223879.19763201199</v>
          </cell>
          <cell r="N1317">
            <v>297228.00121025601</v>
          </cell>
          <cell r="O1317">
            <v>273426.06893920002</v>
          </cell>
          <cell r="P1317">
            <v>263534.41617730801</v>
          </cell>
          <cell r="Q1317">
            <v>245105.23617352301</v>
          </cell>
        </row>
        <row r="1318">
          <cell r="A1318" t="str">
            <v>Q60900</v>
          </cell>
          <cell r="B1318" t="str">
            <v>sp|Q60900|ELAV3_MOUSE</v>
          </cell>
          <cell r="C1318">
            <v>136009.20375333499</v>
          </cell>
          <cell r="D1318">
            <v>131587.70919891799</v>
          </cell>
          <cell r="E1318">
            <v>116388.08690496899</v>
          </cell>
          <cell r="F1318">
            <v>126459.702208295</v>
          </cell>
          <cell r="G1318">
            <v>142672.519116462</v>
          </cell>
          <cell r="H1318">
            <v>178247.065426127</v>
          </cell>
          <cell r="I1318">
            <v>145268.16955250801</v>
          </cell>
          <cell r="J1318">
            <v>140704.65849012599</v>
          </cell>
          <cell r="K1318">
            <v>149304.92723206501</v>
          </cell>
          <cell r="L1318">
            <v>170146.61330367901</v>
          </cell>
          <cell r="M1318">
            <v>177536.64425752399</v>
          </cell>
          <cell r="N1318">
            <v>164442.99547794601</v>
          </cell>
          <cell r="O1318">
            <v>134792.69879072299</v>
          </cell>
          <cell r="P1318">
            <v>155677.82856237699</v>
          </cell>
          <cell r="Q1318">
            <v>175432.298210924</v>
          </cell>
        </row>
        <row r="1319">
          <cell r="A1319" t="str">
            <v>Q60902</v>
          </cell>
          <cell r="B1319" t="str">
            <v>sp|Q60902|EP15R_MOUSE</v>
          </cell>
          <cell r="C1319">
            <v>690866.51241048297</v>
          </cell>
          <cell r="D1319">
            <v>800676.04890557099</v>
          </cell>
          <cell r="E1319">
            <v>799930.83480136504</v>
          </cell>
          <cell r="F1319">
            <v>739680.67055089201</v>
          </cell>
          <cell r="G1319">
            <v>696553.60111686797</v>
          </cell>
          <cell r="H1319">
            <v>769881.87869362603</v>
          </cell>
          <cell r="I1319">
            <v>793347.70321804704</v>
          </cell>
          <cell r="J1319">
            <v>805095.88607362297</v>
          </cell>
          <cell r="K1319">
            <v>758714.45875513402</v>
          </cell>
          <cell r="L1319">
            <v>609777.27040415397</v>
          </cell>
          <cell r="M1319">
            <v>817479.83606088499</v>
          </cell>
          <cell r="N1319">
            <v>777132.90270790504</v>
          </cell>
          <cell r="O1319">
            <v>758805.68290749402</v>
          </cell>
          <cell r="P1319">
            <v>755235.96221972199</v>
          </cell>
          <cell r="Q1319">
            <v>772471.70850188297</v>
          </cell>
        </row>
        <row r="1320">
          <cell r="A1320" t="str">
            <v>Q60930</v>
          </cell>
          <cell r="B1320" t="str">
            <v>sp|Q60930|VDAC2_MOUSE</v>
          </cell>
          <cell r="C1320">
            <v>3951770.50199437</v>
          </cell>
          <cell r="D1320">
            <v>4424337.9880303601</v>
          </cell>
          <cell r="E1320">
            <v>3743187.9816935998</v>
          </cell>
          <cell r="F1320">
            <v>3977285.6813667398</v>
          </cell>
          <cell r="G1320">
            <v>3868550.4505341002</v>
          </cell>
          <cell r="H1320">
            <v>4815407.2352588102</v>
          </cell>
          <cell r="I1320">
            <v>3593434.1749559101</v>
          </cell>
          <cell r="J1320">
            <v>4376683.0526579795</v>
          </cell>
          <cell r="K1320">
            <v>4131162.5693775201</v>
          </cell>
          <cell r="L1320">
            <v>4191682.4904968599</v>
          </cell>
          <cell r="M1320">
            <v>3851147.1967655299</v>
          </cell>
          <cell r="N1320">
            <v>3812630.9321308299</v>
          </cell>
          <cell r="O1320">
            <v>4194041.6781951701</v>
          </cell>
          <cell r="P1320">
            <v>4294027.4871182796</v>
          </cell>
          <cell r="Q1320">
            <v>4065633.66840987</v>
          </cell>
        </row>
        <row r="1321">
          <cell r="A1321" t="str">
            <v>Q60931</v>
          </cell>
          <cell r="B1321" t="str">
            <v>sp|Q60931|VDAC3_MOUSE</v>
          </cell>
          <cell r="C1321">
            <v>493853.35535650101</v>
          </cell>
          <cell r="D1321">
            <v>855788.72938132298</v>
          </cell>
          <cell r="E1321">
            <v>996605.78842996003</v>
          </cell>
          <cell r="F1321">
            <v>822038.37494348001</v>
          </cell>
          <cell r="G1321">
            <v>887080.53732764302</v>
          </cell>
          <cell r="H1321">
            <v>944394.91288987896</v>
          </cell>
          <cell r="I1321">
            <v>833768.41862027301</v>
          </cell>
          <cell r="J1321">
            <v>950366.66119831405</v>
          </cell>
          <cell r="K1321">
            <v>811631.27471982804</v>
          </cell>
          <cell r="L1321">
            <v>722335.71118123899</v>
          </cell>
          <cell r="M1321">
            <v>833184.72195482405</v>
          </cell>
          <cell r="N1321">
            <v>703503.68439365597</v>
          </cell>
          <cell r="O1321">
            <v>806227.65868031397</v>
          </cell>
          <cell r="P1321">
            <v>824639.49757171795</v>
          </cell>
          <cell r="Q1321">
            <v>452612.76814144402</v>
          </cell>
        </row>
        <row r="1322">
          <cell r="A1322" t="str">
            <v>Q60932</v>
          </cell>
          <cell r="B1322" t="str">
            <v>sp|Q60932|VDAC1_MOUSE</v>
          </cell>
          <cell r="C1322">
            <v>5975628.2422604403</v>
          </cell>
          <cell r="D1322">
            <v>6311779.6776892804</v>
          </cell>
          <cell r="E1322">
            <v>7804939.0524485698</v>
          </cell>
          <cell r="F1322">
            <v>7824682.3642933303</v>
          </cell>
          <cell r="G1322">
            <v>7724043.2228218997</v>
          </cell>
          <cell r="H1322">
            <v>7004817.0287433602</v>
          </cell>
          <cell r="I1322">
            <v>6588864.2475896701</v>
          </cell>
          <cell r="J1322">
            <v>8033459.1583123198</v>
          </cell>
          <cell r="K1322">
            <v>7645891.63022645</v>
          </cell>
          <cell r="L1322">
            <v>6861665.55355288</v>
          </cell>
          <cell r="M1322">
            <v>7454918.3098744601</v>
          </cell>
          <cell r="N1322">
            <v>6682060.3218926201</v>
          </cell>
          <cell r="O1322">
            <v>7280375.8263479099</v>
          </cell>
          <cell r="P1322">
            <v>8124468.75765198</v>
          </cell>
          <cell r="Q1322">
            <v>6801060.5824839799</v>
          </cell>
        </row>
        <row r="1323">
          <cell r="A1323" t="str">
            <v>Q60936</v>
          </cell>
          <cell r="B1323" t="str">
            <v>sp|Q60936|COQ8A_MOUSE</v>
          </cell>
          <cell r="C1323">
            <v>50595.832798842202</v>
          </cell>
          <cell r="D1323">
            <v>7969.1666950687304</v>
          </cell>
          <cell r="E1323">
            <v>35872.146872701298</v>
          </cell>
          <cell r="F1323">
            <v>61230.5925282834</v>
          </cell>
          <cell r="G1323">
            <v>49083.857278609299</v>
          </cell>
          <cell r="H1323">
            <v>82367.449051538802</v>
          </cell>
          <cell r="I1323">
            <v>56879.843996670803</v>
          </cell>
          <cell r="J1323">
            <v>47121.246142014301</v>
          </cell>
          <cell r="K1323">
            <v>15278.503294042101</v>
          </cell>
          <cell r="L1323">
            <v>40260.326105206099</v>
          </cell>
          <cell r="M1323">
            <v>64395.433718536799</v>
          </cell>
          <cell r="N1323">
            <v>82773.929485714601</v>
          </cell>
          <cell r="O1323">
            <v>44283.160307308302</v>
          </cell>
          <cell r="P1323">
            <v>68591.014589267201</v>
          </cell>
          <cell r="Q1323">
            <v>52555.1050731133</v>
          </cell>
        </row>
        <row r="1324">
          <cell r="A1324" t="str">
            <v>Q60960</v>
          </cell>
          <cell r="B1324" t="str">
            <v>sp|Q60960|IMA5_MOUSE</v>
          </cell>
          <cell r="C1324">
            <v>77140.6883197149</v>
          </cell>
          <cell r="D1324">
            <v>91991.255237366495</v>
          </cell>
          <cell r="E1324">
            <v>65282.841450405402</v>
          </cell>
          <cell r="F1324">
            <v>72126.964295510596</v>
          </cell>
          <cell r="G1324">
            <v>98549.363843166095</v>
          </cell>
          <cell r="H1324">
            <v>70307.128872574307</v>
          </cell>
          <cell r="I1324">
            <v>76762.856915016804</v>
          </cell>
          <cell r="J1324">
            <v>54875.470895074497</v>
          </cell>
          <cell r="K1324">
            <v>62579.064277825499</v>
          </cell>
          <cell r="L1324">
            <v>57941.5320713689</v>
          </cell>
          <cell r="M1324">
            <v>42905.791961241099</v>
          </cell>
          <cell r="N1324">
            <v>73568.308425007504</v>
          </cell>
          <cell r="O1324">
            <v>77554.528292202405</v>
          </cell>
          <cell r="P1324">
            <v>67903.3609502732</v>
          </cell>
          <cell r="Q1324">
            <v>44169.4574517168</v>
          </cell>
        </row>
        <row r="1325">
          <cell r="A1325" t="str">
            <v>Q60972</v>
          </cell>
          <cell r="B1325" t="str">
            <v>sp|Q60972|RBBP4_MOUSE</v>
          </cell>
          <cell r="C1325">
            <v>17790.799459468999</v>
          </cell>
          <cell r="D1325">
            <v>27613.577895863102</v>
          </cell>
          <cell r="E1325">
            <v>47249.193497002503</v>
          </cell>
          <cell r="F1325">
            <v>12992.944160064801</v>
          </cell>
          <cell r="G1325">
            <v>53575.322677159798</v>
          </cell>
          <cell r="H1325">
            <v>39017.366314048799</v>
          </cell>
          <cell r="I1325">
            <v>38174.834297900699</v>
          </cell>
          <cell r="J1325">
            <v>36598.153952156703</v>
          </cell>
          <cell r="K1325">
            <v>36969.666306813502</v>
          </cell>
          <cell r="L1325">
            <v>60625.484835822499</v>
          </cell>
          <cell r="M1325">
            <v>26431.402184217899</v>
          </cell>
          <cell r="N1325">
            <v>37150.734632392501</v>
          </cell>
          <cell r="O1325">
            <v>18700.338095134601</v>
          </cell>
          <cell r="P1325">
            <v>36149.723949596701</v>
          </cell>
          <cell r="Q1325">
            <v>42264.637245914098</v>
          </cell>
        </row>
        <row r="1326">
          <cell r="A1326" t="str">
            <v>Q60973</v>
          </cell>
          <cell r="B1326" t="str">
            <v>sp|Q60973|RBBP7_MOUSE</v>
          </cell>
          <cell r="C1326">
            <v>246943.592106369</v>
          </cell>
          <cell r="D1326">
            <v>278696.14755517198</v>
          </cell>
          <cell r="E1326">
            <v>309208.66863252799</v>
          </cell>
          <cell r="F1326">
            <v>253150.96702564199</v>
          </cell>
          <cell r="G1326">
            <v>312806.34540400398</v>
          </cell>
          <cell r="H1326">
            <v>301284.022379459</v>
          </cell>
          <cell r="I1326">
            <v>326454.354408574</v>
          </cell>
          <cell r="J1326">
            <v>281062.32887239102</v>
          </cell>
          <cell r="K1326">
            <v>295945.72325337201</v>
          </cell>
          <cell r="L1326">
            <v>326325.64642677997</v>
          </cell>
          <cell r="M1326">
            <v>380949.88173660601</v>
          </cell>
          <cell r="N1326">
            <v>323757.55804020801</v>
          </cell>
          <cell r="O1326">
            <v>379588.761299645</v>
          </cell>
          <cell r="P1326">
            <v>311733.828426035</v>
          </cell>
          <cell r="Q1326">
            <v>379841.21560306201</v>
          </cell>
        </row>
        <row r="1327">
          <cell r="A1327" t="str">
            <v>Q60996</v>
          </cell>
          <cell r="B1327" t="str">
            <v>sp|Q60996|2A5G_MOUSE</v>
          </cell>
          <cell r="C1327">
            <v>27879.687801856599</v>
          </cell>
          <cell r="D1327">
            <v>6053.1458834477598</v>
          </cell>
          <cell r="E1327">
            <v>79319.7315993948</v>
          </cell>
          <cell r="F1327">
            <v>63915.925178900099</v>
          </cell>
          <cell r="G1327">
            <v>57165.0223723975</v>
          </cell>
          <cell r="H1327">
            <v>61528.643668480603</v>
          </cell>
          <cell r="I1327">
            <v>68953.404046191907</v>
          </cell>
          <cell r="J1327">
            <v>61001.116867454199</v>
          </cell>
          <cell r="K1327">
            <v>62711.940614762498</v>
          </cell>
          <cell r="L1327">
            <v>25076.768440473101</v>
          </cell>
          <cell r="M1327">
            <v>62093.073513456402</v>
          </cell>
          <cell r="N1327">
            <v>62194.408071568098</v>
          </cell>
          <cell r="O1327">
            <v>6806.6540968004501</v>
          </cell>
          <cell r="P1327">
            <v>77032.144506101904</v>
          </cell>
          <cell r="Q1327">
            <v>53652.586018805399</v>
          </cell>
        </row>
        <row r="1328">
          <cell r="A1328" t="str">
            <v>Q61001</v>
          </cell>
          <cell r="B1328" t="str">
            <v>sp|Q61001|LAMA5_MOUSE</v>
          </cell>
          <cell r="C1328">
            <v>199698.16209478799</v>
          </cell>
          <cell r="D1328">
            <v>99359.599946278497</v>
          </cell>
          <cell r="E1328">
            <v>102267.332301392</v>
          </cell>
          <cell r="F1328">
            <v>97624.598485369803</v>
          </cell>
          <cell r="G1328">
            <v>167008.58950194</v>
          </cell>
          <cell r="H1328">
            <v>118002.639123976</v>
          </cell>
          <cell r="I1328">
            <v>164441.84605119299</v>
          </cell>
          <cell r="J1328">
            <v>241790.372555037</v>
          </cell>
          <cell r="K1328">
            <v>136686.99107289599</v>
          </cell>
          <cell r="L1328">
            <v>146669.08046582399</v>
          </cell>
          <cell r="M1328">
            <v>83807.766548834101</v>
          </cell>
          <cell r="N1328">
            <v>306705.57646092901</v>
          </cell>
          <cell r="O1328">
            <v>248206.777117563</v>
          </cell>
          <cell r="P1328">
            <v>115732.17219301101</v>
          </cell>
          <cell r="Q1328">
            <v>89325.689366616803</v>
          </cell>
        </row>
        <row r="1329">
          <cell r="A1329" t="str">
            <v>Q61011</v>
          </cell>
          <cell r="B1329" t="str">
            <v>sp|Q61011|GBB3_MOUSE</v>
          </cell>
          <cell r="C1329">
            <v>22321.056190981199</v>
          </cell>
          <cell r="D1329">
            <v>10045.8636815068</v>
          </cell>
          <cell r="E1329">
            <v>145079.37980913499</v>
          </cell>
          <cell r="F1329">
            <v>53797.461163567801</v>
          </cell>
          <cell r="G1329">
            <v>125983.40052684001</v>
          </cell>
          <cell r="H1329">
            <v>127256.354104254</v>
          </cell>
          <cell r="I1329">
            <v>153830.42921943599</v>
          </cell>
          <cell r="J1329">
            <v>156523.95051990301</v>
          </cell>
          <cell r="K1329">
            <v>160034.38309448501</v>
          </cell>
          <cell r="L1329">
            <v>188339.19248986299</v>
          </cell>
          <cell r="M1329">
            <v>186549.05832964199</v>
          </cell>
          <cell r="N1329">
            <v>164915.01716242399</v>
          </cell>
          <cell r="O1329">
            <v>34866.274675818298</v>
          </cell>
          <cell r="P1329">
            <v>152986.25002045001</v>
          </cell>
          <cell r="Q1329">
            <v>123681.75499612201</v>
          </cell>
        </row>
        <row r="1330">
          <cell r="A1330" t="str">
            <v>Q61016</v>
          </cell>
          <cell r="B1330" t="str">
            <v>sp|Q61016|GBG7_MOUSE</v>
          </cell>
          <cell r="C1330">
            <v>192096.739283765</v>
          </cell>
          <cell r="D1330">
            <v>221466.28850826499</v>
          </cell>
          <cell r="E1330">
            <v>312749.79000332498</v>
          </cell>
          <cell r="F1330">
            <v>262777.70602677303</v>
          </cell>
          <cell r="G1330">
            <v>209266.62354539899</v>
          </cell>
          <cell r="H1330">
            <v>260586.098404213</v>
          </cell>
          <cell r="I1330">
            <v>263490.41410975298</v>
          </cell>
          <cell r="J1330">
            <v>325236.94455442799</v>
          </cell>
          <cell r="K1330">
            <v>273128.14615963103</v>
          </cell>
          <cell r="L1330">
            <v>243793.91674999101</v>
          </cell>
          <cell r="M1330">
            <v>280305.00878092</v>
          </cell>
          <cell r="N1330">
            <v>199932.642870657</v>
          </cell>
          <cell r="O1330">
            <v>208366.82066278701</v>
          </cell>
          <cell r="P1330">
            <v>229183.140072435</v>
          </cell>
          <cell r="Q1330">
            <v>178648.23656603001</v>
          </cell>
        </row>
        <row r="1331">
          <cell r="A1331" t="str">
            <v>Q61024</v>
          </cell>
          <cell r="B1331" t="str">
            <v>sp|Q61024|ASNS_MOUSE</v>
          </cell>
          <cell r="C1331">
            <v>77082.682247047604</v>
          </cell>
          <cell r="D1331">
            <v>51874.638163522599</v>
          </cell>
          <cell r="E1331">
            <v>70837.939951282504</v>
          </cell>
          <cell r="F1331">
            <v>102454.115084597</v>
          </cell>
          <cell r="G1331">
            <v>85768.839818919296</v>
          </cell>
          <cell r="H1331">
            <v>73508.468170293403</v>
          </cell>
          <cell r="I1331">
            <v>62131.117581408398</v>
          </cell>
          <cell r="J1331">
            <v>4629.4366348015101</v>
          </cell>
          <cell r="K1331">
            <v>12542.9399796261</v>
          </cell>
          <cell r="L1331">
            <v>80858.972378226405</v>
          </cell>
          <cell r="M1331">
            <v>67163.273607063602</v>
          </cell>
          <cell r="N1331">
            <v>76699.355659043096</v>
          </cell>
          <cell r="O1331">
            <v>43747.931022942597</v>
          </cell>
          <cell r="P1331">
            <v>75403.994070922796</v>
          </cell>
          <cell r="Q1331">
            <v>77531.865504279005</v>
          </cell>
        </row>
        <row r="1332">
          <cell r="A1332" t="str">
            <v>Q61029</v>
          </cell>
          <cell r="B1332" t="str">
            <v>sp|Q61029|LAP2B_MOUSE</v>
          </cell>
          <cell r="C1332">
            <v>79270.752217625297</v>
          </cell>
          <cell r="D1332">
            <v>83238.735451710003</v>
          </cell>
          <cell r="E1332">
            <v>42140.103163289699</v>
          </cell>
          <cell r="F1332">
            <v>96493.695675784402</v>
          </cell>
          <cell r="G1332">
            <v>106724.871962504</v>
          </cell>
          <cell r="H1332">
            <v>98237.110912266697</v>
          </cell>
          <cell r="I1332">
            <v>112719.945318607</v>
          </cell>
          <cell r="J1332">
            <v>109756.423634812</v>
          </cell>
          <cell r="K1332">
            <v>109155.579059821</v>
          </cell>
          <cell r="L1332">
            <v>81167.324850190693</v>
          </cell>
          <cell r="M1332">
            <v>99212.157545139504</v>
          </cell>
          <cell r="N1332">
            <v>119865.720040906</v>
          </cell>
          <cell r="O1332">
            <v>151146.06945009899</v>
          </cell>
          <cell r="P1332">
            <v>83901.221830379407</v>
          </cell>
          <cell r="Q1332">
            <v>102175.243292233</v>
          </cell>
        </row>
        <row r="1333">
          <cell r="A1333" t="str">
            <v>Q61033</v>
          </cell>
          <cell r="B1333" t="str">
            <v>sp|Q61033|LAP2A_MOUSE</v>
          </cell>
          <cell r="C1333">
            <v>7888.2425640087404</v>
          </cell>
          <cell r="D1333">
            <v>63804.168967808997</v>
          </cell>
          <cell r="E1333">
            <v>34161.762166039698</v>
          </cell>
          <cell r="F1333">
            <v>44048.616392140299</v>
          </cell>
          <cell r="G1333">
            <v>71976.2568343038</v>
          </cell>
          <cell r="H1333">
            <v>34236.468036523998</v>
          </cell>
          <cell r="I1333">
            <v>56618.786517975197</v>
          </cell>
          <cell r="J1333">
            <v>43415.812819065497</v>
          </cell>
          <cell r="K1333">
            <v>79464.297484921699</v>
          </cell>
          <cell r="L1333">
            <v>3429.27981347989</v>
          </cell>
          <cell r="M1333">
            <v>3608.4718490504902</v>
          </cell>
          <cell r="N1333">
            <v>50343.734331906599</v>
          </cell>
          <cell r="O1333">
            <v>73476.325198141494</v>
          </cell>
          <cell r="P1333">
            <v>46288.323735776401</v>
          </cell>
          <cell r="Q1333">
            <v>69274.794381948901</v>
          </cell>
        </row>
        <row r="1334">
          <cell r="A1334" t="str">
            <v>Q61035</v>
          </cell>
          <cell r="B1334" t="str">
            <v>sp|Q61035|SYHC_MOUSE</v>
          </cell>
          <cell r="C1334">
            <v>1010395.04781151</v>
          </cell>
          <cell r="D1334">
            <v>839222.62691462203</v>
          </cell>
          <cell r="E1334">
            <v>916897.49705025298</v>
          </cell>
          <cell r="F1334">
            <v>948854.65897087904</v>
          </cell>
          <cell r="G1334">
            <v>878323.44809680094</v>
          </cell>
          <cell r="H1334">
            <v>2215511.9332798398</v>
          </cell>
          <cell r="I1334">
            <v>937152.00301961205</v>
          </cell>
          <cell r="J1334">
            <v>1051984.9339835299</v>
          </cell>
          <cell r="K1334">
            <v>860913.93499528</v>
          </cell>
          <cell r="L1334">
            <v>1978942.27902038</v>
          </cell>
          <cell r="M1334">
            <v>1131898.5125074501</v>
          </cell>
          <cell r="N1334">
            <v>1065113.95440126</v>
          </cell>
          <cell r="O1334">
            <v>2133465.4508705498</v>
          </cell>
          <cell r="P1334">
            <v>1045152.9041587</v>
          </cell>
          <cell r="Q1334">
            <v>1068608.88574295</v>
          </cell>
        </row>
        <row r="1335">
          <cell r="A1335" t="str">
            <v>Q61037</v>
          </cell>
          <cell r="B1335" t="str">
            <v>sp|Q61037|TSC2_MOUSE</v>
          </cell>
          <cell r="C1335">
            <v>41909.502356920602</v>
          </cell>
          <cell r="D1335">
            <v>28542.781102374898</v>
          </cell>
          <cell r="E1335">
            <v>37771.502546276402</v>
          </cell>
          <cell r="F1335">
            <v>21784.7240473641</v>
          </cell>
          <cell r="G1335">
            <v>41378.260809414001</v>
          </cell>
          <cell r="H1335">
            <v>38471.735753736299</v>
          </cell>
          <cell r="I1335">
            <v>48128.975653606998</v>
          </cell>
          <cell r="J1335">
            <v>39354.333466599899</v>
          </cell>
          <cell r="K1335">
            <v>51410.357653074199</v>
          </cell>
          <cell r="L1335">
            <v>26011.362483429199</v>
          </cell>
          <cell r="M1335">
            <v>39394.653230506403</v>
          </cell>
          <cell r="N1335">
            <v>32946.693230954501</v>
          </cell>
          <cell r="O1335">
            <v>52440.482138692998</v>
          </cell>
          <cell r="P1335">
            <v>29926.067580046802</v>
          </cell>
          <cell r="Q1335">
            <v>22327.7163219541</v>
          </cell>
        </row>
        <row r="1336">
          <cell r="A1336" t="str">
            <v>Q61074</v>
          </cell>
          <cell r="B1336" t="str">
            <v>sp|Q61074|PPM1G_MOUSE</v>
          </cell>
          <cell r="C1336">
            <v>7709.5849984203196</v>
          </cell>
          <cell r="D1336">
            <v>16002.586266311</v>
          </cell>
          <cell r="E1336">
            <v>15781.644718555999</v>
          </cell>
          <cell r="F1336">
            <v>16016.9780528255</v>
          </cell>
          <cell r="G1336">
            <v>16317.4740390893</v>
          </cell>
          <cell r="H1336">
            <v>3283.2894722584601</v>
          </cell>
          <cell r="I1336">
            <v>14799.7212448551</v>
          </cell>
          <cell r="J1336">
            <v>16734.644750463602</v>
          </cell>
          <cell r="K1336">
            <v>13751.869544843001</v>
          </cell>
          <cell r="L1336">
            <v>17309.983556838899</v>
          </cell>
          <cell r="M1336">
            <v>17670.684091146799</v>
          </cell>
          <cell r="N1336">
            <v>14701.8615387584</v>
          </cell>
          <cell r="O1336">
            <v>20390.944056391701</v>
          </cell>
          <cell r="P1336">
            <v>6542.4643870011596</v>
          </cell>
          <cell r="Q1336">
            <v>8756.8969670946408</v>
          </cell>
        </row>
        <row r="1337">
          <cell r="A1337" t="str">
            <v>Q61081</v>
          </cell>
          <cell r="B1337" t="str">
            <v>sp|Q61081|CDC37_MOUSE</v>
          </cell>
          <cell r="C1337">
            <v>121727.21989049899</v>
          </cell>
          <cell r="D1337">
            <v>184078.96687153299</v>
          </cell>
          <cell r="E1337">
            <v>237514.619037973</v>
          </cell>
          <cell r="F1337">
            <v>177619.00232865001</v>
          </cell>
          <cell r="G1337">
            <v>177321.94679628301</v>
          </cell>
          <cell r="H1337">
            <v>158284.13575098399</v>
          </cell>
          <cell r="I1337">
            <v>197277.34597566101</v>
          </cell>
          <cell r="J1337">
            <v>214050.82322338899</v>
          </cell>
          <cell r="K1337">
            <v>158238.46982934</v>
          </cell>
          <cell r="L1337">
            <v>168466.93649783701</v>
          </cell>
          <cell r="M1337">
            <v>90791.131671040101</v>
          </cell>
          <cell r="N1337">
            <v>195791.14911544099</v>
          </cell>
          <cell r="O1337">
            <v>178228.6976789</v>
          </cell>
          <cell r="P1337">
            <v>151079.26397541599</v>
          </cell>
          <cell r="Q1337">
            <v>192133.310109154</v>
          </cell>
        </row>
        <row r="1338">
          <cell r="A1338" t="str">
            <v>Q61097</v>
          </cell>
          <cell r="B1338" t="str">
            <v>sp|Q61097|KSR1_MOUSE</v>
          </cell>
          <cell r="C1338">
            <v>326779.87994455098</v>
          </cell>
          <cell r="D1338">
            <v>298756.17419883597</v>
          </cell>
          <cell r="E1338">
            <v>275001.23332204099</v>
          </cell>
          <cell r="F1338">
            <v>295575.65887767298</v>
          </cell>
          <cell r="G1338">
            <v>292824.31358430401</v>
          </cell>
          <cell r="H1338">
            <v>330732.22514952801</v>
          </cell>
          <cell r="I1338">
            <v>272672.26737413002</v>
          </cell>
          <cell r="J1338">
            <v>234848.79427053599</v>
          </cell>
          <cell r="K1338">
            <v>368691.78974108299</v>
          </cell>
          <cell r="L1338">
            <v>240340.31256605801</v>
          </cell>
          <cell r="M1338">
            <v>333853.72176402301</v>
          </cell>
          <cell r="N1338">
            <v>302183.40770449402</v>
          </cell>
          <cell r="O1338">
            <v>322292.48692595499</v>
          </cell>
          <cell r="P1338">
            <v>289850.74657695799</v>
          </cell>
          <cell r="Q1338">
            <v>275743.547417672</v>
          </cell>
        </row>
        <row r="1339">
          <cell r="A1339" t="str">
            <v>Q61137</v>
          </cell>
          <cell r="B1339" t="str">
            <v>sp|Q61137|ASTN1_MOUSE</v>
          </cell>
          <cell r="C1339">
            <v>106847.657493444</v>
          </cell>
          <cell r="D1339">
            <v>378444.531659275</v>
          </cell>
          <cell r="E1339">
            <v>32860.9292464604</v>
          </cell>
          <cell r="F1339">
            <v>57904.017643060397</v>
          </cell>
          <cell r="G1339">
            <v>594.36201474403595</v>
          </cell>
          <cell r="H1339">
            <v>267722.35923714802</v>
          </cell>
          <cell r="I1339">
            <v>45093.9225343871</v>
          </cell>
          <cell r="J1339">
            <v>722.50650457784604</v>
          </cell>
          <cell r="K1339">
            <v>36090.217220394603</v>
          </cell>
          <cell r="L1339">
            <v>236916.415781477</v>
          </cell>
          <cell r="M1339">
            <v>10836.046133604101</v>
          </cell>
          <cell r="N1339">
            <v>123068.552824976</v>
          </cell>
          <cell r="O1339">
            <v>61193.214055262899</v>
          </cell>
          <cell r="P1339">
            <v>55608.603955197599</v>
          </cell>
          <cell r="Q1339">
            <v>50357.279527499799</v>
          </cell>
        </row>
        <row r="1340">
          <cell r="A1340" t="str">
            <v>Q61147</v>
          </cell>
          <cell r="B1340" t="str">
            <v>sp|Q61147|CERU_MOUSE</v>
          </cell>
          <cell r="C1340">
            <v>97675.871375190603</v>
          </cell>
          <cell r="D1340">
            <v>92156.029877669804</v>
          </cell>
          <cell r="E1340">
            <v>20100.175325130502</v>
          </cell>
          <cell r="F1340">
            <v>83664.697341011401</v>
          </cell>
          <cell r="G1340">
            <v>91426.915903840694</v>
          </cell>
          <cell r="H1340">
            <v>130069.141235851</v>
          </cell>
          <cell r="I1340">
            <v>73457.155420416195</v>
          </cell>
          <cell r="J1340">
            <v>92677.231530973004</v>
          </cell>
          <cell r="K1340">
            <v>74288.230010490995</v>
          </cell>
          <cell r="L1340">
            <v>151466.93803119301</v>
          </cell>
          <cell r="M1340">
            <v>48968.894073932002</v>
          </cell>
          <cell r="N1340">
            <v>89460.046242938799</v>
          </cell>
          <cell r="O1340">
            <v>124126.776400517</v>
          </cell>
          <cell r="P1340">
            <v>101421.764794598</v>
          </cell>
          <cell r="Q1340">
            <v>101741.08483475501</v>
          </cell>
        </row>
        <row r="1341">
          <cell r="A1341" t="str">
            <v>Q61151</v>
          </cell>
          <cell r="B1341" t="str">
            <v>sp|Q61151|2A5E_MOUSE</v>
          </cell>
          <cell r="C1341">
            <v>439893.00926356501</v>
          </cell>
          <cell r="D1341">
            <v>291113.30650697299</v>
          </cell>
          <cell r="E1341">
            <v>383074.05557272898</v>
          </cell>
          <cell r="F1341">
            <v>534263.79891596094</v>
          </cell>
          <cell r="G1341">
            <v>572328.07712773304</v>
          </cell>
          <cell r="H1341">
            <v>405585.61117785302</v>
          </cell>
          <cell r="I1341">
            <v>426686.00977587898</v>
          </cell>
          <cell r="J1341">
            <v>447918.57207174302</v>
          </cell>
          <cell r="K1341">
            <v>513695.30257440399</v>
          </cell>
          <cell r="L1341">
            <v>714172.86180242302</v>
          </cell>
          <cell r="M1341">
            <v>315470.88313378202</v>
          </cell>
          <cell r="N1341">
            <v>422969.07635961601</v>
          </cell>
          <cell r="O1341">
            <v>414301.96389996802</v>
          </cell>
          <cell r="P1341">
            <v>500682.43906573299</v>
          </cell>
          <cell r="Q1341">
            <v>454653.54112776701</v>
          </cell>
        </row>
        <row r="1342">
          <cell r="A1342" t="str">
            <v>Q61165</v>
          </cell>
          <cell r="B1342" t="str">
            <v>sp|Q61165|SL9A1_MOUSE</v>
          </cell>
          <cell r="C1342">
            <v>53480.374387545897</v>
          </cell>
          <cell r="D1342">
            <v>55556.243319508802</v>
          </cell>
          <cell r="E1342">
            <v>67154.607753628195</v>
          </cell>
          <cell r="F1342">
            <v>50069.611902858298</v>
          </cell>
          <cell r="G1342">
            <v>33554.383305502</v>
          </cell>
          <cell r="H1342">
            <v>52684.7911484418</v>
          </cell>
          <cell r="I1342">
            <v>42236.454851985502</v>
          </cell>
          <cell r="J1342">
            <v>21433.414780254399</v>
          </cell>
          <cell r="K1342">
            <v>17235.521087848101</v>
          </cell>
          <cell r="L1342">
            <v>75455.781038669506</v>
          </cell>
          <cell r="M1342">
            <v>49244.031876461202</v>
          </cell>
          <cell r="N1342">
            <v>56127.218480855903</v>
          </cell>
          <cell r="O1342">
            <v>34547.286337858699</v>
          </cell>
          <cell r="P1342">
            <v>52694.657172977102</v>
          </cell>
          <cell r="Q1342">
            <v>63604.087808562501</v>
          </cell>
        </row>
        <row r="1343">
          <cell r="A1343" t="str">
            <v>Q61166</v>
          </cell>
          <cell r="B1343" t="str">
            <v>sp|Q61166|MARE1_MOUSE</v>
          </cell>
          <cell r="C1343">
            <v>103470.695895475</v>
          </cell>
          <cell r="D1343">
            <v>72997.116535782799</v>
          </cell>
          <cell r="E1343">
            <v>83802.762416088794</v>
          </cell>
          <cell r="F1343">
            <v>68269.413174842106</v>
          </cell>
          <cell r="G1343">
            <v>68617.504024674301</v>
          </cell>
          <cell r="H1343">
            <v>19717.6516068702</v>
          </cell>
          <cell r="I1343">
            <v>99590.882696028304</v>
          </cell>
          <cell r="J1343">
            <v>51319.155144739801</v>
          </cell>
          <cell r="K1343">
            <v>115824.520912215</v>
          </cell>
          <cell r="L1343">
            <v>30051.796194969502</v>
          </cell>
          <cell r="M1343">
            <v>23771.246747181001</v>
          </cell>
          <cell r="N1343">
            <v>115505.273432462</v>
          </cell>
          <cell r="O1343">
            <v>73625.198608689898</v>
          </cell>
          <cell r="P1343">
            <v>65415.022727227202</v>
          </cell>
          <cell r="Q1343">
            <v>76724.427204732099</v>
          </cell>
        </row>
        <row r="1344">
          <cell r="A1344" t="str">
            <v>Q61171</v>
          </cell>
          <cell r="B1344" t="str">
            <v>sp|Q61171|PRDX2_MOUSE</v>
          </cell>
          <cell r="C1344">
            <v>7188798.8488061102</v>
          </cell>
          <cell r="D1344">
            <v>6708073.2797653899</v>
          </cell>
          <cell r="E1344">
            <v>7241193.5306339702</v>
          </cell>
          <cell r="F1344">
            <v>6998212.2537134299</v>
          </cell>
          <cell r="G1344">
            <v>6348852.1148439404</v>
          </cell>
          <cell r="H1344">
            <v>7060556.1811011601</v>
          </cell>
          <cell r="I1344">
            <v>7290585.5923381001</v>
          </cell>
          <cell r="J1344">
            <v>7153549.1920981398</v>
          </cell>
          <cell r="K1344">
            <v>7097699.0052321497</v>
          </cell>
          <cell r="L1344">
            <v>7458839.9449965097</v>
          </cell>
          <cell r="M1344">
            <v>6818413.8673638199</v>
          </cell>
          <cell r="N1344">
            <v>7558903.34448261</v>
          </cell>
          <cell r="O1344">
            <v>7132032.8032379802</v>
          </cell>
          <cell r="P1344">
            <v>7201768.3491952904</v>
          </cell>
          <cell r="Q1344">
            <v>7074597.6506378399</v>
          </cell>
        </row>
        <row r="1345">
          <cell r="A1345" t="str">
            <v>Q61187</v>
          </cell>
          <cell r="B1345" t="str">
            <v>sp|Q61187|TS101_MOUSE</v>
          </cell>
          <cell r="C1345">
            <v>290500.90105219401</v>
          </cell>
          <cell r="D1345">
            <v>197382.38677871</v>
          </cell>
          <cell r="E1345">
            <v>183226.98554028201</v>
          </cell>
          <cell r="F1345">
            <v>240720.12580420001</v>
          </cell>
          <cell r="G1345">
            <v>291004.737604875</v>
          </cell>
          <cell r="H1345">
            <v>291566.72969381203</v>
          </cell>
          <cell r="I1345">
            <v>291384.21730419202</v>
          </cell>
          <cell r="J1345">
            <v>290299.73181119701</v>
          </cell>
          <cell r="K1345">
            <v>197182.12879068899</v>
          </cell>
          <cell r="L1345">
            <v>206032.734503271</v>
          </cell>
          <cell r="M1345">
            <v>342960.58359318599</v>
          </cell>
          <cell r="N1345">
            <v>323776.27013105998</v>
          </cell>
          <cell r="O1345">
            <v>247943.166071124</v>
          </cell>
          <cell r="P1345">
            <v>344396.469581254</v>
          </cell>
          <cell r="Q1345">
            <v>309737.05557595799</v>
          </cell>
        </row>
        <row r="1346">
          <cell r="A1346" t="str">
            <v>Q61191</v>
          </cell>
          <cell r="B1346" t="str">
            <v>sp|Q61191|HCFC1_MOUSE</v>
          </cell>
          <cell r="C1346">
            <v>255443.171566709</v>
          </cell>
          <cell r="D1346">
            <v>338513.90580476698</v>
          </cell>
          <cell r="E1346">
            <v>225152.96882022999</v>
          </cell>
          <cell r="F1346">
            <v>117810.246971677</v>
          </cell>
          <cell r="G1346">
            <v>25997.230137651499</v>
          </cell>
          <cell r="H1346">
            <v>142982.439340743</v>
          </cell>
          <cell r="I1346">
            <v>30550.677425688002</v>
          </cell>
          <cell r="J1346">
            <v>123693.17176698201</v>
          </cell>
          <cell r="K1346">
            <v>274968.16291098599</v>
          </cell>
          <cell r="L1346">
            <v>141170.88303821499</v>
          </cell>
          <cell r="M1346">
            <v>113837.107667095</v>
          </cell>
          <cell r="N1346">
            <v>284242.76875562</v>
          </cell>
          <cell r="O1346">
            <v>47291.820719935</v>
          </cell>
          <cell r="P1346">
            <v>311797.18587876402</v>
          </cell>
          <cell r="Q1346">
            <v>125729.177634975</v>
          </cell>
        </row>
        <row r="1347">
          <cell r="A1347" t="str">
            <v>Q61205</v>
          </cell>
          <cell r="B1347" t="str">
            <v>sp|Q61205|PA1B3_MOUSE</v>
          </cell>
          <cell r="C1347">
            <v>193976.791535731</v>
          </cell>
          <cell r="D1347">
            <v>254592.851017037</v>
          </cell>
          <cell r="E1347">
            <v>184680.87514433599</v>
          </cell>
          <cell r="F1347">
            <v>211513.636760405</v>
          </cell>
          <cell r="G1347">
            <v>98804.029751177193</v>
          </cell>
          <cell r="H1347">
            <v>250948.42784196301</v>
          </cell>
          <cell r="I1347">
            <v>178768.10083997599</v>
          </cell>
          <cell r="J1347">
            <v>214741.22477561401</v>
          </cell>
          <cell r="K1347">
            <v>182846.92645912201</v>
          </cell>
          <cell r="L1347">
            <v>241621.03616379399</v>
          </cell>
          <cell r="M1347">
            <v>224214.10810273001</v>
          </cell>
          <cell r="N1347">
            <v>200896.15179282401</v>
          </cell>
          <cell r="O1347">
            <v>223096.356295073</v>
          </cell>
          <cell r="P1347">
            <v>202954.436861077</v>
          </cell>
          <cell r="Q1347">
            <v>108754.934706792</v>
          </cell>
        </row>
        <row r="1348">
          <cell r="A1348" t="str">
            <v>Q61206</v>
          </cell>
          <cell r="B1348" t="str">
            <v>sp|Q61206|PA1B2_MOUSE</v>
          </cell>
          <cell r="C1348">
            <v>1887931.5497489099</v>
          </cell>
          <cell r="D1348">
            <v>1930933.05950993</v>
          </cell>
          <cell r="E1348">
            <v>1660763.0769257101</v>
          </cell>
          <cell r="F1348">
            <v>1683747.6905503499</v>
          </cell>
          <cell r="G1348">
            <v>899094.41583539895</v>
          </cell>
          <cell r="H1348">
            <v>1822265.2933046001</v>
          </cell>
          <cell r="I1348">
            <v>1537196.69902539</v>
          </cell>
          <cell r="J1348">
            <v>1391043.56034453</v>
          </cell>
          <cell r="K1348">
            <v>1393784.0091466301</v>
          </cell>
          <cell r="L1348">
            <v>1665904.8445281901</v>
          </cell>
          <cell r="M1348">
            <v>1817184.9179416399</v>
          </cell>
          <cell r="N1348">
            <v>1680105.8137987501</v>
          </cell>
          <cell r="O1348">
            <v>1593028.2170627399</v>
          </cell>
          <cell r="P1348">
            <v>1747554.0922530999</v>
          </cell>
          <cell r="Q1348">
            <v>918640.55453820399</v>
          </cell>
        </row>
        <row r="1349">
          <cell r="A1349" t="str">
            <v>Q61207</v>
          </cell>
          <cell r="B1349" t="str">
            <v>sp|Q61207|SAP_MOUSE</v>
          </cell>
          <cell r="C1349">
            <v>2852954.0090133301</v>
          </cell>
          <cell r="D1349">
            <v>3216222.7045258698</v>
          </cell>
          <cell r="E1349">
            <v>4635201.2739138296</v>
          </cell>
          <cell r="F1349">
            <v>4192862.4079634501</v>
          </cell>
          <cell r="G1349">
            <v>3611395.8164188899</v>
          </cell>
          <cell r="H1349">
            <v>3670809.75076858</v>
          </cell>
          <cell r="I1349">
            <v>3987001.22589785</v>
          </cell>
          <cell r="J1349">
            <v>3521245.0007749102</v>
          </cell>
          <cell r="K1349">
            <v>3272802.8510366501</v>
          </cell>
          <cell r="L1349">
            <v>2600515.5206015101</v>
          </cell>
          <cell r="M1349">
            <v>3592044.3385633999</v>
          </cell>
          <cell r="N1349">
            <v>4042516.6337492699</v>
          </cell>
          <cell r="O1349">
            <v>3458886.4666087301</v>
          </cell>
          <cell r="P1349">
            <v>3861933.10369136</v>
          </cell>
          <cell r="Q1349">
            <v>2984050.1668731798</v>
          </cell>
        </row>
        <row r="1350">
          <cell r="A1350" t="str">
            <v>Q61220</v>
          </cell>
          <cell r="B1350" t="str">
            <v>sp|Q61220|NELL2_MOUSE</v>
          </cell>
          <cell r="C1350">
            <v>28347.431567233602</v>
          </cell>
          <cell r="D1350">
            <v>63656.805877446102</v>
          </cell>
          <cell r="E1350">
            <v>53295.186733722097</v>
          </cell>
          <cell r="F1350">
            <v>62348.787104105402</v>
          </cell>
          <cell r="G1350">
            <v>28009.208431205901</v>
          </cell>
          <cell r="H1350">
            <v>61901.6756746705</v>
          </cell>
          <cell r="I1350">
            <v>14958.466284276799</v>
          </cell>
          <cell r="J1350">
            <v>56617.1478005752</v>
          </cell>
          <cell r="K1350">
            <v>74191.277090881806</v>
          </cell>
          <cell r="L1350">
            <v>45118.646430199697</v>
          </cell>
          <cell r="M1350">
            <v>6967.8580127525702</v>
          </cell>
          <cell r="N1350">
            <v>38522.676500911999</v>
          </cell>
          <cell r="O1350">
            <v>75463.640653762195</v>
          </cell>
          <cell r="P1350">
            <v>38281.352351144902</v>
          </cell>
          <cell r="Q1350">
            <v>34177.012224231599</v>
          </cell>
        </row>
        <row r="1351">
          <cell r="A1351" t="str">
            <v>Q61233</v>
          </cell>
          <cell r="B1351" t="str">
            <v>sp|Q61233|PLSL_MOUSE</v>
          </cell>
          <cell r="C1351">
            <v>21976.621148935799</v>
          </cell>
          <cell r="D1351">
            <v>18459.960171854302</v>
          </cell>
          <cell r="E1351">
            <v>24056.972221237898</v>
          </cell>
          <cell r="F1351">
            <v>14571.1369907672</v>
          </cell>
          <cell r="G1351">
            <v>22430.572507754601</v>
          </cell>
          <cell r="H1351">
            <v>7584.7384251644999</v>
          </cell>
          <cell r="I1351">
            <v>30764.400760205201</v>
          </cell>
          <cell r="J1351">
            <v>5423.0427051639499</v>
          </cell>
          <cell r="K1351">
            <v>54114.017637748701</v>
          </cell>
          <cell r="L1351">
            <v>21285.364751152902</v>
          </cell>
          <cell r="M1351">
            <v>16902.000026168502</v>
          </cell>
          <cell r="N1351">
            <v>19660.270543425198</v>
          </cell>
          <cell r="O1351">
            <v>6336.1551812370899</v>
          </cell>
          <cell r="P1351">
            <v>50742.478570052801</v>
          </cell>
          <cell r="Q1351">
            <v>18519.601253053701</v>
          </cell>
        </row>
        <row r="1352">
          <cell r="A1352" t="str">
            <v>Q61234</v>
          </cell>
          <cell r="B1352" t="str">
            <v>sp|Q61234|SNTA1_MOUSE</v>
          </cell>
          <cell r="C1352">
            <v>172958.80278024299</v>
          </cell>
          <cell r="D1352">
            <v>359482.22020856699</v>
          </cell>
          <cell r="E1352">
            <v>244209.63547063299</v>
          </cell>
          <cell r="F1352">
            <v>247243.05333465099</v>
          </cell>
          <cell r="G1352">
            <v>324146.47769339499</v>
          </cell>
          <cell r="H1352">
            <v>410372.87122597703</v>
          </cell>
          <cell r="I1352">
            <v>314027.94296735799</v>
          </cell>
          <cell r="J1352">
            <v>367890.53460557398</v>
          </cell>
          <cell r="K1352">
            <v>338611.72697207797</v>
          </cell>
          <cell r="L1352">
            <v>201521.766046987</v>
          </cell>
          <cell r="M1352">
            <v>307857.82446458901</v>
          </cell>
          <cell r="N1352">
            <v>383344.88703611097</v>
          </cell>
          <cell r="O1352">
            <v>326489.65033209103</v>
          </cell>
          <cell r="P1352">
            <v>259972.104801326</v>
          </cell>
          <cell r="Q1352">
            <v>326680.44318573101</v>
          </cell>
        </row>
        <row r="1353">
          <cell r="A1353" t="str">
            <v>Q61249</v>
          </cell>
          <cell r="B1353" t="str">
            <v>sp|Q61249|IGBP1_MOUSE</v>
          </cell>
          <cell r="C1353">
            <v>26417.963999344302</v>
          </cell>
          <cell r="D1353">
            <v>18768.959609046899</v>
          </cell>
          <cell r="E1353">
            <v>18475.7822208734</v>
          </cell>
          <cell r="F1353">
            <v>19784.0177704403</v>
          </cell>
          <cell r="G1353">
            <v>15791.1708404485</v>
          </cell>
          <cell r="H1353">
            <v>24363.2289869788</v>
          </cell>
          <cell r="I1353">
            <v>16539.626032287098</v>
          </cell>
          <cell r="J1353">
            <v>7329.7090559258804</v>
          </cell>
          <cell r="K1353">
            <v>10799.655315145999</v>
          </cell>
          <cell r="L1353">
            <v>33165.208117998198</v>
          </cell>
          <cell r="M1353">
            <v>39717.897185875299</v>
          </cell>
          <cell r="N1353">
            <v>45867.788131233399</v>
          </cell>
          <cell r="O1353">
            <v>27245.819506162301</v>
          </cell>
          <cell r="P1353">
            <v>17955.092369072001</v>
          </cell>
          <cell r="Q1353">
            <v>25510.081432812902</v>
          </cell>
        </row>
        <row r="1354">
          <cell r="A1354" t="str">
            <v>Q61282</v>
          </cell>
          <cell r="B1354" t="str">
            <v>sp|Q61282|PGCA_MOUSE</v>
          </cell>
          <cell r="C1354">
            <v>136363.68892931499</v>
          </cell>
          <cell r="D1354">
            <v>155011.56234713699</v>
          </cell>
          <cell r="E1354">
            <v>80188.416437957596</v>
          </cell>
          <cell r="F1354">
            <v>168058.70888034799</v>
          </cell>
          <cell r="G1354">
            <v>165823.14997783501</v>
          </cell>
          <cell r="H1354">
            <v>101231.739941992</v>
          </cell>
          <cell r="I1354">
            <v>180133.48901067401</v>
          </cell>
          <cell r="J1354">
            <v>216395.80545314201</v>
          </cell>
          <cell r="K1354">
            <v>126263.622354979</v>
          </cell>
          <cell r="L1354">
            <v>177539.16263978599</v>
          </cell>
          <cell r="M1354">
            <v>276980.12831759098</v>
          </cell>
          <cell r="N1354">
            <v>129528.99048395699</v>
          </cell>
          <cell r="O1354">
            <v>110998.003696541</v>
          </cell>
          <cell r="P1354">
            <v>114831.652788843</v>
          </cell>
          <cell r="Q1354">
            <v>209859.311427851</v>
          </cell>
        </row>
        <row r="1355">
          <cell r="A1355" t="str">
            <v>Q61290</v>
          </cell>
          <cell r="B1355" t="str">
            <v>sp|Q61290|CAC1E_MOUSE</v>
          </cell>
          <cell r="C1355">
            <v>190874.875483449</v>
          </cell>
          <cell r="D1355">
            <v>113149.490595615</v>
          </cell>
          <cell r="E1355">
            <v>221106.38734613801</v>
          </cell>
          <cell r="F1355">
            <v>242866.47965660601</v>
          </cell>
          <cell r="G1355">
            <v>220321.44761705201</v>
          </cell>
          <cell r="H1355">
            <v>279696.38742950902</v>
          </cell>
          <cell r="I1355">
            <v>287061.976578378</v>
          </cell>
          <cell r="J1355">
            <v>232692.74960675501</v>
          </cell>
          <cell r="K1355">
            <v>235049.64379721199</v>
          </cell>
          <cell r="L1355">
            <v>173560.32345110399</v>
          </cell>
          <cell r="M1355">
            <v>256300.18738438399</v>
          </cell>
          <cell r="N1355">
            <v>196561.441238311</v>
          </cell>
          <cell r="O1355">
            <v>236307.75997799999</v>
          </cell>
          <cell r="P1355">
            <v>249483.947728106</v>
          </cell>
          <cell r="Q1355">
            <v>108694.28896319801</v>
          </cell>
        </row>
        <row r="1356">
          <cell r="A1356" t="str">
            <v>Q61292</v>
          </cell>
          <cell r="B1356" t="str">
            <v>sp|Q61292|LAMB2_MOUSE</v>
          </cell>
          <cell r="C1356">
            <v>463946.92685976898</v>
          </cell>
          <cell r="D1356">
            <v>501717.67130702198</v>
          </cell>
          <cell r="E1356">
            <v>733274.63201841596</v>
          </cell>
          <cell r="F1356">
            <v>518543.90241784399</v>
          </cell>
          <cell r="G1356">
            <v>669649.15801946796</v>
          </cell>
          <cell r="H1356">
            <v>1293689.1770728601</v>
          </cell>
          <cell r="I1356">
            <v>1094327.3448812</v>
          </cell>
          <cell r="J1356">
            <v>1222471.4351053501</v>
          </cell>
          <cell r="K1356">
            <v>505308.77258374798</v>
          </cell>
          <cell r="L1356">
            <v>1236297.83272912</v>
          </cell>
          <cell r="M1356">
            <v>484259.68984076899</v>
          </cell>
          <cell r="N1356">
            <v>723555.42618431197</v>
          </cell>
          <cell r="O1356">
            <v>1236308.5838247701</v>
          </cell>
          <cell r="P1356">
            <v>472068.40041107498</v>
          </cell>
          <cell r="Q1356">
            <v>601770.41571905999</v>
          </cell>
        </row>
        <row r="1357">
          <cell r="A1357" t="str">
            <v>Q61301</v>
          </cell>
          <cell r="B1357" t="str">
            <v>sp|Q61301|CTNA2_MOUSE</v>
          </cell>
          <cell r="C1357">
            <v>1364823.8591609499</v>
          </cell>
          <cell r="D1357">
            <v>1532458.4124308401</v>
          </cell>
          <cell r="E1357">
            <v>1335471.19194511</v>
          </cell>
          <cell r="F1357">
            <v>1582438.16685364</v>
          </cell>
          <cell r="G1357">
            <v>1420172.5704892101</v>
          </cell>
          <cell r="H1357">
            <v>1860336.83349547</v>
          </cell>
          <cell r="I1357">
            <v>1602769.25877755</v>
          </cell>
          <cell r="J1357">
            <v>1538273.2208589001</v>
          </cell>
          <cell r="K1357">
            <v>1430746.3527535701</v>
          </cell>
          <cell r="L1357">
            <v>2004641.51802805</v>
          </cell>
          <cell r="M1357">
            <v>2231789.0199464099</v>
          </cell>
          <cell r="N1357">
            <v>1518089.2000239301</v>
          </cell>
          <cell r="O1357">
            <v>1872589.3105693499</v>
          </cell>
          <cell r="P1357">
            <v>1325768.44821058</v>
          </cell>
          <cell r="Q1357">
            <v>1427308.7476391899</v>
          </cell>
        </row>
        <row r="1358">
          <cell r="A1358" t="str">
            <v>Q61316</v>
          </cell>
          <cell r="B1358" t="str">
            <v>sp|Q61316|HSP74_MOUSE</v>
          </cell>
          <cell r="C1358">
            <v>3243780.6180748101</v>
          </cell>
          <cell r="D1358">
            <v>3533083.8588749799</v>
          </cell>
          <cell r="E1358">
            <v>3958075.81411009</v>
          </cell>
          <cell r="F1358">
            <v>3748500.1991538801</v>
          </cell>
          <cell r="G1358">
            <v>3497196.9858335899</v>
          </cell>
          <cell r="H1358">
            <v>3542492.7037831</v>
          </cell>
          <cell r="I1358">
            <v>3906097.74619372</v>
          </cell>
          <cell r="J1358">
            <v>3993635.6799054299</v>
          </cell>
          <cell r="K1358">
            <v>3903763.0922792801</v>
          </cell>
          <cell r="L1358">
            <v>3918552.76623622</v>
          </cell>
          <cell r="M1358">
            <v>3892170.5143560101</v>
          </cell>
          <cell r="N1358">
            <v>4080375.1405703598</v>
          </cell>
          <cell r="O1358">
            <v>4054047.89081117</v>
          </cell>
          <cell r="P1358">
            <v>3495132.5914704702</v>
          </cell>
          <cell r="Q1358">
            <v>3760847.3152733999</v>
          </cell>
        </row>
        <row r="1359">
          <cell r="A1359" t="str">
            <v>Q61330</v>
          </cell>
          <cell r="B1359" t="str">
            <v>sp|Q61330|CNTN2_MOUSE</v>
          </cell>
          <cell r="C1359">
            <v>358994.53440174699</v>
          </cell>
          <cell r="D1359">
            <v>425330.58980854298</v>
          </cell>
          <cell r="E1359">
            <v>193902.279088229</v>
          </cell>
          <cell r="F1359">
            <v>373664.44162435102</v>
          </cell>
          <cell r="G1359">
            <v>426865.26514437899</v>
          </cell>
          <cell r="H1359">
            <v>356111.08513351902</v>
          </cell>
          <cell r="I1359">
            <v>323527.15781415201</v>
          </cell>
          <cell r="J1359">
            <v>265093.72783522902</v>
          </cell>
          <cell r="K1359">
            <v>505048.132495903</v>
          </cell>
          <cell r="L1359">
            <v>476943.61078180902</v>
          </cell>
          <cell r="M1359">
            <v>401894.66843369498</v>
          </cell>
          <cell r="N1359">
            <v>493863.68829500198</v>
          </cell>
          <cell r="O1359">
            <v>360673.819006846</v>
          </cell>
          <cell r="P1359">
            <v>413050.95554409298</v>
          </cell>
          <cell r="Q1359">
            <v>312662.88173084398</v>
          </cell>
        </row>
        <row r="1360">
          <cell r="A1360" t="str">
            <v>Q61361</v>
          </cell>
          <cell r="B1360" t="str">
            <v>sp|Q61361|PGCB_MOUSE</v>
          </cell>
          <cell r="C1360">
            <v>7400905.5740394201</v>
          </cell>
          <cell r="D1360">
            <v>7078600.4335725</v>
          </cell>
          <cell r="E1360">
            <v>7213842.6700176997</v>
          </cell>
          <cell r="F1360">
            <v>7821384.4856950399</v>
          </cell>
          <cell r="G1360">
            <v>7389938.0468419502</v>
          </cell>
          <cell r="H1360">
            <v>7686964.2405888299</v>
          </cell>
          <cell r="I1360">
            <v>8239232.2510169204</v>
          </cell>
          <cell r="J1360">
            <v>7567775.1745795105</v>
          </cell>
          <cell r="K1360">
            <v>7742036.3937251205</v>
          </cell>
          <cell r="L1360">
            <v>7771496.7479326902</v>
          </cell>
          <cell r="M1360">
            <v>7812662.3084276598</v>
          </cell>
          <cell r="N1360">
            <v>7843466.6670910902</v>
          </cell>
          <cell r="O1360">
            <v>7675670.28314126</v>
          </cell>
          <cell r="P1360">
            <v>8020745.2706381902</v>
          </cell>
          <cell r="Q1360">
            <v>8230773.5093115801</v>
          </cell>
        </row>
        <row r="1361">
          <cell r="A1361" t="str">
            <v>Q61387</v>
          </cell>
          <cell r="B1361" t="str">
            <v>sp|Q61387|COX7R_MOUSE</v>
          </cell>
          <cell r="C1361">
            <v>94866.039125135998</v>
          </cell>
          <cell r="D1361">
            <v>43172.698874497502</v>
          </cell>
          <cell r="E1361">
            <v>6322.0865553296198</v>
          </cell>
          <cell r="F1361">
            <v>101345.33806850199</v>
          </cell>
          <cell r="G1361">
            <v>40512.369615219803</v>
          </cell>
          <cell r="H1361">
            <v>19516.3770650279</v>
          </cell>
          <cell r="I1361">
            <v>81894.582488574393</v>
          </cell>
          <cell r="J1361">
            <v>108384.90151717101</v>
          </cell>
          <cell r="K1361">
            <v>7728.0339716328599</v>
          </cell>
          <cell r="L1361">
            <v>11485.202394510199</v>
          </cell>
          <cell r="M1361">
            <v>12124.709434864901</v>
          </cell>
          <cell r="N1361">
            <v>68247.164286296203</v>
          </cell>
          <cell r="O1361">
            <v>59439.828027213698</v>
          </cell>
          <cell r="P1361">
            <v>85311.393425458504</v>
          </cell>
          <cell r="Q1361">
            <v>8538.5608890763306</v>
          </cell>
        </row>
        <row r="1362">
          <cell r="A1362" t="str">
            <v>Q61411</v>
          </cell>
          <cell r="B1362" t="str">
            <v>sp|Q61411|RASH_MOUSE</v>
          </cell>
          <cell r="C1362">
            <v>1223241.0683354</v>
          </cell>
          <cell r="D1362">
            <v>978404.35660406097</v>
          </cell>
          <cell r="E1362">
            <v>1457387.6546631299</v>
          </cell>
          <cell r="F1362">
            <v>1326038.2850005899</v>
          </cell>
          <cell r="G1362">
            <v>1264159.5113142401</v>
          </cell>
          <cell r="H1362">
            <v>1234633.7526466199</v>
          </cell>
          <cell r="I1362">
            <v>1497094.7631444801</v>
          </cell>
          <cell r="J1362">
            <v>1202373.81762942</v>
          </cell>
          <cell r="K1362">
            <v>1339564.9474901301</v>
          </cell>
          <cell r="L1362">
            <v>1184996.4778895001</v>
          </cell>
          <cell r="M1362">
            <v>1215118.8788167599</v>
          </cell>
          <cell r="N1362">
            <v>1328202.0618330899</v>
          </cell>
          <cell r="O1362">
            <v>1175300.4163767099</v>
          </cell>
          <cell r="P1362">
            <v>1318157.6279397199</v>
          </cell>
          <cell r="Q1362">
            <v>1141568.8118080799</v>
          </cell>
        </row>
        <row r="1363">
          <cell r="A1363" t="str">
            <v>Q61425</v>
          </cell>
          <cell r="B1363" t="str">
            <v>sp|Q61425|HCDH_MOUSE</v>
          </cell>
          <cell r="C1363">
            <v>794648.40857544297</v>
          </cell>
          <cell r="D1363">
            <v>960249.10074922501</v>
          </cell>
          <cell r="E1363">
            <v>1022175.02643916</v>
          </cell>
          <cell r="F1363">
            <v>960875.10546198895</v>
          </cell>
          <cell r="G1363">
            <v>846439.37199723802</v>
          </cell>
          <cell r="H1363">
            <v>852929.95008012897</v>
          </cell>
          <cell r="I1363">
            <v>973404.81916585797</v>
          </cell>
          <cell r="J1363">
            <v>978059.45838832296</v>
          </cell>
          <cell r="K1363">
            <v>874254.99502869695</v>
          </cell>
          <cell r="L1363">
            <v>848694.97074047104</v>
          </cell>
          <cell r="M1363">
            <v>755484.51480904303</v>
          </cell>
          <cell r="N1363">
            <v>1032089.4531371</v>
          </cell>
          <cell r="O1363">
            <v>863243.31670828501</v>
          </cell>
          <cell r="P1363">
            <v>1141185.8131720601</v>
          </cell>
          <cell r="Q1363">
            <v>1004591.65859904</v>
          </cell>
        </row>
        <row r="1364">
          <cell r="A1364" t="str">
            <v>Q61481</v>
          </cell>
          <cell r="B1364" t="str">
            <v>sp|Q61481|PDE1A_MOUSE</v>
          </cell>
          <cell r="C1364">
            <v>510487.18406164303</v>
          </cell>
          <cell r="D1364">
            <v>566601.84273045801</v>
          </cell>
          <cell r="E1364">
            <v>507914.39292298601</v>
          </cell>
          <cell r="F1364">
            <v>569597.01825487695</v>
          </cell>
          <cell r="G1364">
            <v>507385.22048217902</v>
          </cell>
          <cell r="H1364">
            <v>677954.22722063202</v>
          </cell>
          <cell r="I1364">
            <v>486557.45444178401</v>
          </cell>
          <cell r="J1364">
            <v>666544.91037940898</v>
          </cell>
          <cell r="K1364">
            <v>510847.33397506201</v>
          </cell>
          <cell r="L1364">
            <v>683030.86092626804</v>
          </cell>
          <cell r="M1364">
            <v>616529.97194469499</v>
          </cell>
          <cell r="N1364">
            <v>583880.41165440006</v>
          </cell>
          <cell r="O1364">
            <v>768724.82156809198</v>
          </cell>
          <cell r="P1364">
            <v>454972.01220633002</v>
          </cell>
          <cell r="Q1364">
            <v>566817.50611272</v>
          </cell>
        </row>
        <row r="1365">
          <cell r="A1365" t="str">
            <v>Q61490</v>
          </cell>
          <cell r="B1365" t="str">
            <v>sp|Q61490|CD166_MOUSE</v>
          </cell>
          <cell r="C1365">
            <v>644157.61416301702</v>
          </cell>
          <cell r="D1365">
            <v>743660.19931290403</v>
          </cell>
          <cell r="E1365">
            <v>794185.15345752495</v>
          </cell>
          <cell r="F1365">
            <v>858875.06956464297</v>
          </cell>
          <cell r="G1365">
            <v>857013.52796002105</v>
          </cell>
          <cell r="H1365">
            <v>910453.22461873398</v>
          </cell>
          <cell r="I1365">
            <v>689094.50028590194</v>
          </cell>
          <cell r="J1365">
            <v>968998.86558622797</v>
          </cell>
          <cell r="K1365">
            <v>556622.01952513203</v>
          </cell>
          <cell r="L1365">
            <v>653679.16854688502</v>
          </cell>
          <cell r="M1365">
            <v>1442079.29460784</v>
          </cell>
          <cell r="N1365">
            <v>468693.05977060302</v>
          </cell>
          <cell r="O1365">
            <v>948879.85656729701</v>
          </cell>
          <cell r="P1365">
            <v>381713.49157332</v>
          </cell>
          <cell r="Q1365">
            <v>510480.68099434301</v>
          </cell>
        </row>
        <row r="1366">
          <cell r="A1366" t="str">
            <v>Q61503</v>
          </cell>
          <cell r="B1366" t="str">
            <v>sp|Q61503|5NTD_MOUSE</v>
          </cell>
          <cell r="C1366">
            <v>32794.912602652803</v>
          </cell>
          <cell r="D1366">
            <v>14362.409026886</v>
          </cell>
          <cell r="E1366">
            <v>3080.41399738884</v>
          </cell>
          <cell r="F1366">
            <v>19430.518098639699</v>
          </cell>
          <cell r="G1366">
            <v>19781.526544264601</v>
          </cell>
          <cell r="H1366">
            <v>18947.183208769198</v>
          </cell>
          <cell r="I1366">
            <v>5884.2355492055704</v>
          </cell>
          <cell r="J1366">
            <v>13581.163851150401</v>
          </cell>
          <cell r="K1366">
            <v>34592.524096162902</v>
          </cell>
          <cell r="L1366">
            <v>62908.6118091592</v>
          </cell>
          <cell r="M1366">
            <v>20208.5650729109</v>
          </cell>
          <cell r="N1366">
            <v>6550.5425408194897</v>
          </cell>
          <cell r="O1366">
            <v>24134.5221949634</v>
          </cell>
          <cell r="P1366">
            <v>42534.926088982902</v>
          </cell>
          <cell r="Q1366">
            <v>3927.77707350125</v>
          </cell>
        </row>
        <row r="1367">
          <cell r="A1367" t="str">
            <v>Q61543</v>
          </cell>
          <cell r="B1367" t="str">
            <v>sp|Q61543|GSLG1_MOUSE</v>
          </cell>
          <cell r="C1367">
            <v>166270.98560385601</v>
          </cell>
          <cell r="D1367">
            <v>218453.61789001999</v>
          </cell>
          <cell r="E1367">
            <v>197803.054811779</v>
          </cell>
          <cell r="F1367">
            <v>224558.74454117499</v>
          </cell>
          <cell r="G1367">
            <v>148180.70093535999</v>
          </cell>
          <cell r="H1367">
            <v>200843.22823984601</v>
          </cell>
          <cell r="I1367">
            <v>162640.49486677299</v>
          </cell>
          <cell r="J1367">
            <v>208908.391268468</v>
          </cell>
          <cell r="K1367">
            <v>192067.92649518201</v>
          </cell>
          <cell r="L1367">
            <v>199268.98013505901</v>
          </cell>
          <cell r="M1367">
            <v>162914.79340788201</v>
          </cell>
          <cell r="N1367">
            <v>213669.11302423099</v>
          </cell>
          <cell r="O1367">
            <v>294296.537476158</v>
          </cell>
          <cell r="P1367">
            <v>186077.87056481899</v>
          </cell>
          <cell r="Q1367">
            <v>193447.02618369399</v>
          </cell>
        </row>
        <row r="1368">
          <cell r="A1368" t="str">
            <v>Q61548</v>
          </cell>
          <cell r="B1368" t="str">
            <v>sp|Q61548|AP180_MOUSE</v>
          </cell>
          <cell r="C1368">
            <v>2771225.35817724</v>
          </cell>
          <cell r="D1368">
            <v>2635891.23208419</v>
          </cell>
          <cell r="E1368">
            <v>2578876.7556489501</v>
          </cell>
          <cell r="F1368">
            <v>2787559.6219296101</v>
          </cell>
          <cell r="G1368">
            <v>2933220.18197814</v>
          </cell>
          <cell r="H1368">
            <v>2669630.5979238902</v>
          </cell>
          <cell r="I1368">
            <v>2815416.2011847598</v>
          </cell>
          <cell r="J1368">
            <v>2646825.30161006</v>
          </cell>
          <cell r="K1368">
            <v>2933729.2945006602</v>
          </cell>
          <cell r="L1368">
            <v>2792332.4003109899</v>
          </cell>
          <cell r="M1368">
            <v>2275398.17923172</v>
          </cell>
          <cell r="N1368">
            <v>2961856.5120027298</v>
          </cell>
          <cell r="O1368">
            <v>2860141.2272933898</v>
          </cell>
          <cell r="P1368">
            <v>2799502.5426228</v>
          </cell>
          <cell r="Q1368">
            <v>2599640.6167442398</v>
          </cell>
        </row>
        <row r="1369">
          <cell r="A1369" t="str">
            <v>Q61553</v>
          </cell>
          <cell r="B1369" t="str">
            <v>sp|Q61553|FSCN1_MOUSE</v>
          </cell>
          <cell r="C1369">
            <v>3569556.2669188101</v>
          </cell>
          <cell r="D1369">
            <v>3253917.7944038501</v>
          </cell>
          <cell r="E1369">
            <v>3227729.7440713299</v>
          </cell>
          <cell r="F1369">
            <v>3601217.7456633998</v>
          </cell>
          <cell r="G1369">
            <v>3268902.7435839502</v>
          </cell>
          <cell r="H1369">
            <v>3720585.4891238799</v>
          </cell>
          <cell r="I1369">
            <v>3337901.2207966298</v>
          </cell>
          <cell r="J1369">
            <v>3265880.9147497299</v>
          </cell>
          <cell r="K1369">
            <v>3196826.8273340198</v>
          </cell>
          <cell r="L1369">
            <v>3718421.3342726598</v>
          </cell>
          <cell r="M1369">
            <v>3746272.8878538101</v>
          </cell>
          <cell r="N1369">
            <v>4071374.4712587399</v>
          </cell>
          <cell r="O1369">
            <v>3517919.1835087701</v>
          </cell>
          <cell r="P1369">
            <v>3468409.7224118002</v>
          </cell>
          <cell r="Q1369">
            <v>3649684.7039594301</v>
          </cell>
        </row>
        <row r="1370">
          <cell r="A1370" t="str">
            <v>Q61578</v>
          </cell>
          <cell r="B1370" t="str">
            <v>sp|Q61578|ADRO_MOUSE</v>
          </cell>
          <cell r="C1370">
            <v>19269.1577255556</v>
          </cell>
          <cell r="D1370">
            <v>83774.771983926403</v>
          </cell>
          <cell r="E1370">
            <v>43414.278544403001</v>
          </cell>
          <cell r="F1370">
            <v>68105.320180249895</v>
          </cell>
          <cell r="G1370">
            <v>37685.1479437581</v>
          </cell>
          <cell r="H1370">
            <v>53055.497242439902</v>
          </cell>
          <cell r="I1370">
            <v>50849.649246292698</v>
          </cell>
          <cell r="J1370">
            <v>51907.1662514579</v>
          </cell>
          <cell r="K1370">
            <v>61350.962145480597</v>
          </cell>
          <cell r="L1370">
            <v>94413.1932699631</v>
          </cell>
          <cell r="M1370">
            <v>91749.135294006701</v>
          </cell>
          <cell r="N1370">
            <v>64778.414161320397</v>
          </cell>
          <cell r="O1370">
            <v>42486.478321306597</v>
          </cell>
          <cell r="P1370">
            <v>38901.804089127902</v>
          </cell>
          <cell r="Q1370">
            <v>81608.522162332694</v>
          </cell>
        </row>
        <row r="1371">
          <cell r="A1371" t="str">
            <v>Q61584</v>
          </cell>
          <cell r="B1371" t="str">
            <v>sp|Q61584|FXR1_MOUSE</v>
          </cell>
          <cell r="C1371">
            <v>341719.732953</v>
          </cell>
          <cell r="D1371">
            <v>467871.85002193099</v>
          </cell>
          <cell r="E1371">
            <v>490612.89937393501</v>
          </cell>
          <cell r="F1371">
            <v>483964.88354667102</v>
          </cell>
          <cell r="G1371">
            <v>323286.60602340102</v>
          </cell>
          <cell r="H1371">
            <v>455023.77982399799</v>
          </cell>
          <cell r="I1371">
            <v>505662.41070091102</v>
          </cell>
          <cell r="J1371">
            <v>253365.29558781901</v>
          </cell>
          <cell r="K1371">
            <v>518625.19856256398</v>
          </cell>
          <cell r="L1371">
            <v>614369.882916103</v>
          </cell>
          <cell r="M1371">
            <v>377250.70067178801</v>
          </cell>
          <cell r="N1371">
            <v>259554.677441051</v>
          </cell>
          <cell r="O1371">
            <v>342470.805669936</v>
          </cell>
          <cell r="P1371">
            <v>223902.11207371199</v>
          </cell>
          <cell r="Q1371">
            <v>656956.20787187305</v>
          </cell>
        </row>
        <row r="1372">
          <cell r="A1372" t="str">
            <v>Q61598</v>
          </cell>
          <cell r="B1372" t="str">
            <v>sp|Q61598|GDIB_MOUSE</v>
          </cell>
          <cell r="C1372">
            <v>1433983.2662609301</v>
          </cell>
          <cell r="D1372">
            <v>2426899.3649381902</v>
          </cell>
          <cell r="E1372">
            <v>2460494.5729648801</v>
          </cell>
          <cell r="F1372">
            <v>2277948.74643492</v>
          </cell>
          <cell r="G1372">
            <v>2396386.5104668802</v>
          </cell>
          <cell r="H1372">
            <v>2453104.31521879</v>
          </cell>
          <cell r="I1372">
            <v>2502722.7997388099</v>
          </cell>
          <cell r="J1372">
            <v>2497950.7521119998</v>
          </cell>
          <cell r="K1372">
            <v>2275233.4427044601</v>
          </cell>
          <cell r="L1372">
            <v>2235921.4318780098</v>
          </cell>
          <cell r="M1372">
            <v>2306165.5934203798</v>
          </cell>
          <cell r="N1372">
            <v>2470690.6501837</v>
          </cell>
          <cell r="O1372">
            <v>2356753.0291707199</v>
          </cell>
          <cell r="P1372">
            <v>2489305.8587187501</v>
          </cell>
          <cell r="Q1372">
            <v>2172917.1206169399</v>
          </cell>
        </row>
        <row r="1373">
          <cell r="A1373" t="str">
            <v>Q61627</v>
          </cell>
          <cell r="B1373" t="str">
            <v>sp|Q61627|GRID1_MOUSE</v>
          </cell>
          <cell r="C1373">
            <v>8412.2671894321502</v>
          </cell>
          <cell r="D1373">
            <v>15897.7965823012</v>
          </cell>
          <cell r="E1373">
            <v>24491.630205764799</v>
          </cell>
          <cell r="F1373">
            <v>16176.5404287285</v>
          </cell>
          <cell r="G1373">
            <v>16027.6621852763</v>
          </cell>
          <cell r="H1373">
            <v>16668.198984164101</v>
          </cell>
          <cell r="I1373">
            <v>6551.8431930976503</v>
          </cell>
          <cell r="J1373">
            <v>25896.969671652099</v>
          </cell>
          <cell r="K1373">
            <v>22193.000757638401</v>
          </cell>
          <cell r="L1373">
            <v>55694.421338991502</v>
          </cell>
          <cell r="M1373">
            <v>17196.165653898399</v>
          </cell>
          <cell r="N1373">
            <v>15513.5847920469</v>
          </cell>
          <cell r="O1373">
            <v>20758.627226981698</v>
          </cell>
          <cell r="P1373">
            <v>26176.120574846998</v>
          </cell>
          <cell r="Q1373">
            <v>11314.4846178927</v>
          </cell>
        </row>
        <row r="1374">
          <cell r="A1374" t="str">
            <v>Q61644</v>
          </cell>
          <cell r="B1374" t="str">
            <v>sp|Q61644|PACN1_MOUSE</v>
          </cell>
          <cell r="C1374">
            <v>5758507.3316266304</v>
          </cell>
          <cell r="D1374">
            <v>6425739.7239152696</v>
          </cell>
          <cell r="E1374">
            <v>7410035.5896595204</v>
          </cell>
          <cell r="F1374">
            <v>6867996.1256170003</v>
          </cell>
          <cell r="G1374">
            <v>6347670.4666774897</v>
          </cell>
          <cell r="H1374">
            <v>6522171.7023119796</v>
          </cell>
          <cell r="I1374">
            <v>7413121.9777225303</v>
          </cell>
          <cell r="J1374">
            <v>7087387.1112069897</v>
          </cell>
          <cell r="K1374">
            <v>7696454.5489519602</v>
          </cell>
          <cell r="L1374">
            <v>6644073.2667968096</v>
          </cell>
          <cell r="M1374">
            <v>6755273.4552299604</v>
          </cell>
          <cell r="N1374">
            <v>6985848.3835968301</v>
          </cell>
          <cell r="O1374">
            <v>6849651.1682154201</v>
          </cell>
          <cell r="P1374">
            <v>6869673.0986562101</v>
          </cell>
          <cell r="Q1374">
            <v>6142390.7974020103</v>
          </cell>
        </row>
        <row r="1375">
          <cell r="A1375" t="str">
            <v>Q61655</v>
          </cell>
          <cell r="B1375" t="str">
            <v>sp|Q61655|DD19A_MOUSE</v>
          </cell>
          <cell r="C1375">
            <v>15561.782384767301</v>
          </cell>
          <cell r="D1375">
            <v>67267.395909623607</v>
          </cell>
          <cell r="E1375">
            <v>69559.751131782701</v>
          </cell>
          <cell r="F1375">
            <v>52783.944432986398</v>
          </cell>
          <cell r="G1375">
            <v>42953.9285782109</v>
          </cell>
          <cell r="H1375">
            <v>51087.2812178116</v>
          </cell>
          <cell r="I1375">
            <v>88098.404521975099</v>
          </cell>
          <cell r="J1375">
            <v>64942.472291503604</v>
          </cell>
          <cell r="K1375">
            <v>20394.136764184899</v>
          </cell>
          <cell r="L1375">
            <v>37405.169096583901</v>
          </cell>
          <cell r="M1375">
            <v>8815.5286451398606</v>
          </cell>
          <cell r="N1375">
            <v>72745.456876738695</v>
          </cell>
          <cell r="O1375">
            <v>69923.809175255301</v>
          </cell>
          <cell r="P1375">
            <v>27308.2831493171</v>
          </cell>
          <cell r="Q1375">
            <v>65878.247191661896</v>
          </cell>
        </row>
        <row r="1376">
          <cell r="A1376" t="str">
            <v>Q61656</v>
          </cell>
          <cell r="B1376" t="str">
            <v>sp|Q61656|DDX5_MOUSE</v>
          </cell>
          <cell r="C1376">
            <v>1552991.87839655</v>
          </cell>
          <cell r="D1376">
            <v>1951562.79017783</v>
          </cell>
          <cell r="E1376">
            <v>1735422.12056501</v>
          </cell>
          <cell r="F1376">
            <v>1697702.71797745</v>
          </cell>
          <cell r="G1376">
            <v>2121855.9875121401</v>
          </cell>
          <cell r="H1376">
            <v>2226629.8355938299</v>
          </cell>
          <cell r="I1376">
            <v>2063355.1570947701</v>
          </cell>
          <cell r="J1376">
            <v>1863947.74992664</v>
          </cell>
          <cell r="K1376">
            <v>2024781.8098041699</v>
          </cell>
          <cell r="L1376">
            <v>1916048.94026548</v>
          </cell>
          <cell r="M1376">
            <v>1818058.09558859</v>
          </cell>
          <cell r="N1376">
            <v>2216943.66646105</v>
          </cell>
          <cell r="O1376">
            <v>1843083.7726622401</v>
          </cell>
          <cell r="P1376">
            <v>1937120.49275145</v>
          </cell>
          <cell r="Q1376">
            <v>1981337.9013565599</v>
          </cell>
        </row>
        <row r="1377">
          <cell r="A1377" t="str">
            <v>Q61686</v>
          </cell>
          <cell r="B1377" t="str">
            <v>sp|Q61686|CBX5_MOUSE</v>
          </cell>
          <cell r="C1377">
            <v>68865.832793456299</v>
          </cell>
          <cell r="D1377">
            <v>34524.311621672197</v>
          </cell>
          <cell r="E1377">
            <v>49354.706325015002</v>
          </cell>
          <cell r="F1377">
            <v>41305.216094382697</v>
          </cell>
          <cell r="G1377">
            <v>40666.998238906002</v>
          </cell>
          <cell r="H1377">
            <v>52834.993888383098</v>
          </cell>
          <cell r="I1377">
            <v>24285.8933110506</v>
          </cell>
          <cell r="J1377">
            <v>49227.493910694597</v>
          </cell>
          <cell r="K1377">
            <v>124791.816359698</v>
          </cell>
          <cell r="L1377">
            <v>105646.496085405</v>
          </cell>
          <cell r="M1377">
            <v>127625.088885152</v>
          </cell>
          <cell r="N1377">
            <v>46022.088050808001</v>
          </cell>
          <cell r="O1377">
            <v>41936.232797266799</v>
          </cell>
          <cell r="P1377">
            <v>39122.2068442003</v>
          </cell>
          <cell r="Q1377">
            <v>70045.249683236994</v>
          </cell>
        </row>
        <row r="1378">
          <cell r="A1378" t="str">
            <v>Q61696</v>
          </cell>
          <cell r="B1378" t="str">
            <v>sp|Q61696|HS71A_MOUSE</v>
          </cell>
          <cell r="C1378">
            <v>2888740.6538807801</v>
          </cell>
          <cell r="D1378">
            <v>3569927.7077832902</v>
          </cell>
          <cell r="E1378">
            <v>3898526.8074404499</v>
          </cell>
          <cell r="F1378">
            <v>3033869.8923031301</v>
          </cell>
          <cell r="G1378">
            <v>3154094.4920075</v>
          </cell>
          <cell r="H1378">
            <v>3074868.75430824</v>
          </cell>
          <cell r="I1378">
            <v>3256784.9844676899</v>
          </cell>
          <cell r="J1378">
            <v>3897069.3697071099</v>
          </cell>
          <cell r="K1378">
            <v>3548747.0250508199</v>
          </cell>
          <cell r="L1378">
            <v>2997789.7720009498</v>
          </cell>
          <cell r="M1378">
            <v>3005055.3777049799</v>
          </cell>
          <cell r="N1378">
            <v>3228888.3747249702</v>
          </cell>
          <cell r="O1378">
            <v>3171477.37023221</v>
          </cell>
          <cell r="P1378">
            <v>2739798.5188849098</v>
          </cell>
          <cell r="Q1378">
            <v>3172981.1822367399</v>
          </cell>
        </row>
        <row r="1379">
          <cell r="A1379" t="str">
            <v>Q61699</v>
          </cell>
          <cell r="B1379" t="str">
            <v>sp|Q61699|HS105_MOUSE</v>
          </cell>
          <cell r="C1379">
            <v>3423950.1336697601</v>
          </cell>
          <cell r="D1379">
            <v>3393005.9937094902</v>
          </cell>
          <cell r="E1379">
            <v>3737927.4212968498</v>
          </cell>
          <cell r="F1379">
            <v>3713227.6769831702</v>
          </cell>
          <cell r="G1379">
            <v>3527249.9842527001</v>
          </cell>
          <cell r="H1379">
            <v>3609877.84321192</v>
          </cell>
          <cell r="I1379">
            <v>3695523.00923396</v>
          </cell>
          <cell r="J1379">
            <v>3730480.8396525802</v>
          </cell>
          <cell r="K1379">
            <v>3450579.1727549098</v>
          </cell>
          <cell r="L1379">
            <v>3811721.7018706598</v>
          </cell>
          <cell r="M1379">
            <v>3561496.1105337902</v>
          </cell>
          <cell r="N1379">
            <v>3950617.4547424102</v>
          </cell>
          <cell r="O1379">
            <v>4366927.8442327902</v>
          </cell>
          <cell r="P1379">
            <v>3364068.9255236601</v>
          </cell>
          <cell r="Q1379">
            <v>3594957.2197292498</v>
          </cell>
        </row>
        <row r="1380">
          <cell r="A1380" t="str">
            <v>Q61701</v>
          </cell>
          <cell r="B1380" t="str">
            <v>sp|Q61701|ELAV4_MOUSE</v>
          </cell>
          <cell r="C1380">
            <v>311820.47171969898</v>
          </cell>
          <cell r="D1380">
            <v>338339.84009369899</v>
          </cell>
          <cell r="E1380">
            <v>301025.74197197601</v>
          </cell>
          <cell r="F1380">
            <v>433530.02930124401</v>
          </cell>
          <cell r="G1380">
            <v>456729.89540709701</v>
          </cell>
          <cell r="H1380">
            <v>500948.41486008902</v>
          </cell>
          <cell r="I1380">
            <v>406972.45714214398</v>
          </cell>
          <cell r="J1380">
            <v>472388.61527980497</v>
          </cell>
          <cell r="K1380">
            <v>381175.85837617499</v>
          </cell>
          <cell r="L1380">
            <v>428230.62067502103</v>
          </cell>
          <cell r="M1380">
            <v>376295.90308642801</v>
          </cell>
          <cell r="N1380">
            <v>398934.19404754601</v>
          </cell>
          <cell r="O1380">
            <v>508120.85361696198</v>
          </cell>
          <cell r="P1380">
            <v>379896.19583041198</v>
          </cell>
          <cell r="Q1380">
            <v>398051.62476667401</v>
          </cell>
        </row>
        <row r="1381">
          <cell r="A1381" t="str">
            <v>Q61704</v>
          </cell>
          <cell r="B1381" t="str">
            <v>sp|Q61704|ITIH3_MOUSE</v>
          </cell>
          <cell r="C1381">
            <v>14087.228270961899</v>
          </cell>
          <cell r="D1381">
            <v>29495.772178924399</v>
          </cell>
          <cell r="E1381">
            <v>17663.256515226702</v>
          </cell>
          <cell r="F1381">
            <v>30988.276692506599</v>
          </cell>
          <cell r="G1381">
            <v>10693.970244794</v>
          </cell>
          <cell r="H1381">
            <v>26150.301183165699</v>
          </cell>
          <cell r="I1381">
            <v>24505.987381483301</v>
          </cell>
          <cell r="J1381">
            <v>5051.68262103902</v>
          </cell>
          <cell r="K1381">
            <v>27560.608690419798</v>
          </cell>
          <cell r="L1381">
            <v>18743.278492564001</v>
          </cell>
          <cell r="M1381">
            <v>19728.2827996376</v>
          </cell>
          <cell r="N1381">
            <v>33610.311614945</v>
          </cell>
          <cell r="O1381">
            <v>8379.6821118240005</v>
          </cell>
          <cell r="P1381">
            <v>31648.4602320413</v>
          </cell>
          <cell r="Q1381">
            <v>27584.836666255898</v>
          </cell>
        </row>
        <row r="1382">
          <cell r="A1382" t="str">
            <v>Q61735</v>
          </cell>
          <cell r="B1382" t="str">
            <v>sp|Q61735|CD47_MOUSE</v>
          </cell>
          <cell r="C1382">
            <v>35342.651746822397</v>
          </cell>
          <cell r="D1382">
            <v>63459.228842599201</v>
          </cell>
          <cell r="E1382">
            <v>67653.060284781604</v>
          </cell>
          <cell r="F1382">
            <v>42910.327572965201</v>
          </cell>
          <cell r="G1382">
            <v>56262.351441683903</v>
          </cell>
          <cell r="H1382">
            <v>44887.569081756497</v>
          </cell>
          <cell r="I1382">
            <v>66884.133488216903</v>
          </cell>
          <cell r="J1382">
            <v>44617.706196921201</v>
          </cell>
          <cell r="K1382">
            <v>55148.3052360199</v>
          </cell>
          <cell r="L1382">
            <v>38775.335004704</v>
          </cell>
          <cell r="M1382">
            <v>58597.174845897403</v>
          </cell>
          <cell r="N1382">
            <v>53199.271164864898</v>
          </cell>
          <cell r="O1382">
            <v>32522.172718562098</v>
          </cell>
          <cell r="P1382">
            <v>50924.035543362399</v>
          </cell>
          <cell r="Q1382">
            <v>38162.087681005301</v>
          </cell>
        </row>
        <row r="1383">
          <cell r="A1383" t="str">
            <v>Q61738</v>
          </cell>
          <cell r="B1383" t="str">
            <v>sp|Q61738|ITA7_MOUSE</v>
          </cell>
          <cell r="C1383">
            <v>24696.6788144737</v>
          </cell>
          <cell r="D1383">
            <v>38017.7529138971</v>
          </cell>
          <cell r="E1383">
            <v>6668.9680346865998</v>
          </cell>
          <cell r="F1383">
            <v>69041.833053559501</v>
          </cell>
          <cell r="G1383">
            <v>63506.028921862002</v>
          </cell>
          <cell r="H1383">
            <v>92041.351265309204</v>
          </cell>
          <cell r="I1383">
            <v>21753.897516323701</v>
          </cell>
          <cell r="J1383">
            <v>78357.522323533296</v>
          </cell>
          <cell r="K1383">
            <v>5527.1119306993996</v>
          </cell>
          <cell r="L1383">
            <v>67198.679970820202</v>
          </cell>
          <cell r="M1383">
            <v>32111.766360483201</v>
          </cell>
          <cell r="N1383">
            <v>55924.479826926203</v>
          </cell>
          <cell r="O1383">
            <v>12181.985863016</v>
          </cell>
          <cell r="P1383">
            <v>55754.579405089702</v>
          </cell>
          <cell r="Q1383">
            <v>57088.513411109598</v>
          </cell>
        </row>
        <row r="1384">
          <cell r="A1384" t="str">
            <v>Q61739</v>
          </cell>
          <cell r="B1384" t="str">
            <v>sp|Q61739|ITA6_MOUSE</v>
          </cell>
          <cell r="C1384">
            <v>111642.781271121</v>
          </cell>
          <cell r="D1384">
            <v>67317.928895235207</v>
          </cell>
          <cell r="E1384">
            <v>59293.989693715397</v>
          </cell>
          <cell r="F1384">
            <v>60533.8223765367</v>
          </cell>
          <cell r="G1384">
            <v>57831.752276532803</v>
          </cell>
          <cell r="H1384">
            <v>33138.0375997308</v>
          </cell>
          <cell r="I1384">
            <v>73888.490266031804</v>
          </cell>
          <cell r="J1384">
            <v>111631.694294545</v>
          </cell>
          <cell r="K1384">
            <v>77208.575413053404</v>
          </cell>
          <cell r="L1384">
            <v>148838.73077139101</v>
          </cell>
          <cell r="M1384">
            <v>104576.908681541</v>
          </cell>
          <cell r="N1384">
            <v>111550.989965624</v>
          </cell>
          <cell r="O1384">
            <v>89612.843635817</v>
          </cell>
          <cell r="P1384">
            <v>96550.009982538599</v>
          </cell>
          <cell r="Q1384">
            <v>149054.246064315</v>
          </cell>
        </row>
        <row r="1385">
          <cell r="A1385" t="str">
            <v>Q61749</v>
          </cell>
          <cell r="B1385" t="str">
            <v>sp|Q61749|EI2BD_MOUSE</v>
          </cell>
          <cell r="C1385">
            <v>37034.861565764302</v>
          </cell>
          <cell r="D1385">
            <v>17492.1987560409</v>
          </cell>
          <cell r="E1385">
            <v>19482.380808019901</v>
          </cell>
          <cell r="F1385">
            <v>26246.7110123329</v>
          </cell>
          <cell r="G1385">
            <v>31932.441163932501</v>
          </cell>
          <cell r="H1385">
            <v>40099.602296701501</v>
          </cell>
          <cell r="I1385">
            <v>23924.994357444099</v>
          </cell>
          <cell r="J1385">
            <v>12918.0505595923</v>
          </cell>
          <cell r="K1385">
            <v>34040.284541306501</v>
          </cell>
          <cell r="L1385">
            <v>30179.6001072453</v>
          </cell>
          <cell r="M1385">
            <v>22505.964779397</v>
          </cell>
          <cell r="N1385">
            <v>15710.5003490618</v>
          </cell>
          <cell r="O1385">
            <v>40913.758964696703</v>
          </cell>
          <cell r="P1385">
            <v>30750.577659521601</v>
          </cell>
          <cell r="Q1385">
            <v>19678.314448815901</v>
          </cell>
        </row>
        <row r="1386">
          <cell r="A1386" t="str">
            <v>Q61753</v>
          </cell>
          <cell r="B1386" t="str">
            <v>sp|Q61753|SERA_MOUSE</v>
          </cell>
          <cell r="C1386">
            <v>3866510.3917176998</v>
          </cell>
          <cell r="D1386">
            <v>3443722.0725272</v>
          </cell>
          <cell r="E1386">
            <v>3264830.9908502898</v>
          </cell>
          <cell r="F1386">
            <v>3368405.7081243899</v>
          </cell>
          <cell r="G1386">
            <v>3590120.2065745499</v>
          </cell>
          <cell r="H1386">
            <v>3657588.0966007202</v>
          </cell>
          <cell r="I1386">
            <v>3852563.2429582598</v>
          </cell>
          <cell r="J1386">
            <v>3554990.8382318998</v>
          </cell>
          <cell r="K1386">
            <v>3622484.4060514001</v>
          </cell>
          <cell r="L1386">
            <v>3575711.6227951199</v>
          </cell>
          <cell r="M1386">
            <v>3647546.9896114198</v>
          </cell>
          <cell r="N1386">
            <v>4191809.99895463</v>
          </cell>
          <cell r="O1386">
            <v>3319581.31394294</v>
          </cell>
          <cell r="P1386">
            <v>4015594.8897731001</v>
          </cell>
          <cell r="Q1386">
            <v>3833547.3034144002</v>
          </cell>
        </row>
        <row r="1387">
          <cell r="A1387" t="str">
            <v>Q61768</v>
          </cell>
          <cell r="B1387" t="str">
            <v>sp|Q61768|KINH_MOUSE</v>
          </cell>
          <cell r="C1387">
            <v>627665.06564934796</v>
          </cell>
          <cell r="D1387">
            <v>656145.68466564501</v>
          </cell>
          <cell r="E1387">
            <v>825441.61970824399</v>
          </cell>
          <cell r="F1387">
            <v>685358.45927011198</v>
          </cell>
          <cell r="G1387">
            <v>707172.58862694202</v>
          </cell>
          <cell r="H1387">
            <v>696150.542071476</v>
          </cell>
          <cell r="I1387">
            <v>716569.02588609396</v>
          </cell>
          <cell r="J1387">
            <v>743168.39373449504</v>
          </cell>
          <cell r="K1387">
            <v>767844.90890651301</v>
          </cell>
          <cell r="L1387">
            <v>768106.48527508695</v>
          </cell>
          <cell r="M1387">
            <v>716097.80396435806</v>
          </cell>
          <cell r="N1387">
            <v>831329.79003739904</v>
          </cell>
          <cell r="O1387">
            <v>679512.85812045902</v>
          </cell>
          <cell r="P1387">
            <v>657603.76381739695</v>
          </cell>
          <cell r="Q1387">
            <v>851539.91305611702</v>
          </cell>
        </row>
        <row r="1388">
          <cell r="A1388" t="str">
            <v>Q61771</v>
          </cell>
          <cell r="B1388" t="str">
            <v>sp|Q61771|KIF3B_MOUSE</v>
          </cell>
          <cell r="C1388">
            <v>76593.467966513999</v>
          </cell>
          <cell r="D1388">
            <v>102881.65370310401</v>
          </cell>
          <cell r="E1388">
            <v>88604.007738664193</v>
          </cell>
          <cell r="F1388">
            <v>102925.899914674</v>
          </cell>
          <cell r="G1388">
            <v>85933.108304594003</v>
          </cell>
          <cell r="H1388">
            <v>101260.99537188</v>
          </cell>
          <cell r="I1388">
            <v>105498.36968326999</v>
          </cell>
          <cell r="J1388">
            <v>99149.096032779897</v>
          </cell>
          <cell r="K1388">
            <v>90122.832581668103</v>
          </cell>
          <cell r="L1388">
            <v>103918.900889684</v>
          </cell>
          <cell r="M1388">
            <v>94502.433734963503</v>
          </cell>
          <cell r="N1388">
            <v>110671.53674495799</v>
          </cell>
          <cell r="O1388">
            <v>97847.249569363805</v>
          </cell>
          <cell r="P1388">
            <v>103947.162581625</v>
          </cell>
          <cell r="Q1388">
            <v>117921.72144161499</v>
          </cell>
        </row>
        <row r="1389">
          <cell r="A1389" t="str">
            <v>Q61792</v>
          </cell>
          <cell r="B1389" t="str">
            <v>sp|Q61792|LASP1_MOUSE</v>
          </cell>
          <cell r="C1389">
            <v>771301.46786046098</v>
          </cell>
          <cell r="D1389">
            <v>971535.69771890703</v>
          </cell>
          <cell r="E1389">
            <v>908814.00542957895</v>
          </cell>
          <cell r="F1389">
            <v>940804.41618644504</v>
          </cell>
          <cell r="G1389">
            <v>855252.90361253603</v>
          </cell>
          <cell r="H1389">
            <v>965819.48430171399</v>
          </cell>
          <cell r="I1389">
            <v>868999.07452368096</v>
          </cell>
          <cell r="J1389">
            <v>1029321.08092937</v>
          </cell>
          <cell r="K1389">
            <v>953698.35065645701</v>
          </cell>
          <cell r="L1389">
            <v>1033436.44152674</v>
          </cell>
          <cell r="M1389">
            <v>891849.84423046804</v>
          </cell>
          <cell r="N1389">
            <v>870114.77192610397</v>
          </cell>
          <cell r="O1389">
            <v>1006466.6918204901</v>
          </cell>
          <cell r="P1389">
            <v>718821.61630094505</v>
          </cell>
          <cell r="Q1389">
            <v>710001.884361531</v>
          </cell>
        </row>
        <row r="1390">
          <cell r="A1390" t="str">
            <v>Q61809</v>
          </cell>
          <cell r="B1390" t="str">
            <v>sp|Q61809|LRRN1_MOUSE</v>
          </cell>
          <cell r="C1390">
            <v>32080.0156825044</v>
          </cell>
          <cell r="D1390">
            <v>17695.344182484099</v>
          </cell>
          <cell r="E1390">
            <v>8285.9069375682902</v>
          </cell>
          <cell r="F1390">
            <v>27473.042483119501</v>
          </cell>
          <cell r="G1390">
            <v>16989.469600217199</v>
          </cell>
          <cell r="H1390">
            <v>29993.390482271701</v>
          </cell>
          <cell r="I1390">
            <v>2061.7043447800802</v>
          </cell>
          <cell r="J1390">
            <v>26686.008467623898</v>
          </cell>
          <cell r="K1390">
            <v>26181.675573856399</v>
          </cell>
          <cell r="L1390">
            <v>70348.968812957901</v>
          </cell>
          <cell r="M1390">
            <v>36583.805149200001</v>
          </cell>
          <cell r="N1390">
            <v>1926.8783366923001</v>
          </cell>
          <cell r="O1390">
            <v>17038.535724974201</v>
          </cell>
          <cell r="P1390">
            <v>13419.801881704399</v>
          </cell>
          <cell r="Q1390">
            <v>42602.774409109901</v>
          </cell>
        </row>
        <row r="1391">
          <cell r="A1391" t="str">
            <v>Q61820</v>
          </cell>
          <cell r="B1391" t="str">
            <v>sp|Q61820|RANT_MOUSE</v>
          </cell>
          <cell r="C1391">
            <v>648112.59829772904</v>
          </cell>
          <cell r="D1391">
            <v>912799.37765336502</v>
          </cell>
          <cell r="E1391">
            <v>1270281.9634144099</v>
          </cell>
          <cell r="F1391">
            <v>982091.64814189402</v>
          </cell>
          <cell r="G1391">
            <v>936285.18983441906</v>
          </cell>
          <cell r="H1391">
            <v>968447.00882757502</v>
          </cell>
          <cell r="I1391">
            <v>929559.70711554796</v>
          </cell>
          <cell r="J1391">
            <v>840979.02096219803</v>
          </cell>
          <cell r="K1391">
            <v>847791.52195624099</v>
          </cell>
          <cell r="L1391">
            <v>754728.58091531799</v>
          </cell>
          <cell r="M1391">
            <v>938569.24143073196</v>
          </cell>
          <cell r="N1391">
            <v>895360.72201124497</v>
          </cell>
          <cell r="O1391">
            <v>728947.18610368599</v>
          </cell>
          <cell r="P1391">
            <v>981296.74896774604</v>
          </cell>
          <cell r="Q1391">
            <v>879929.65921240905</v>
          </cell>
        </row>
        <row r="1392">
          <cell r="A1392" t="str">
            <v>Q61879</v>
          </cell>
          <cell r="B1392" t="str">
            <v>sp|Q61879|MYH10_MOUSE</v>
          </cell>
          <cell r="C1392">
            <v>2912224.8285042299</v>
          </cell>
          <cell r="D1392">
            <v>3170720.5773455999</v>
          </cell>
          <cell r="E1392">
            <v>2525770.7009643102</v>
          </cell>
          <cell r="F1392">
            <v>2627270.2450489099</v>
          </cell>
          <cell r="G1392">
            <v>2875937.7573008002</v>
          </cell>
          <cell r="H1392">
            <v>3490305.19265731</v>
          </cell>
          <cell r="I1392">
            <v>2690746.47575237</v>
          </cell>
          <cell r="J1392">
            <v>3729571.2018609499</v>
          </cell>
          <cell r="K1392">
            <v>2881826.0136526399</v>
          </cell>
          <cell r="L1392">
            <v>3526860.9439224899</v>
          </cell>
          <cell r="M1392">
            <v>2880422.0951251602</v>
          </cell>
          <cell r="N1392">
            <v>2996224.60257908</v>
          </cell>
          <cell r="O1392">
            <v>3351725.4040134</v>
          </cell>
          <cell r="P1392">
            <v>2771633.8703184202</v>
          </cell>
          <cell r="Q1392">
            <v>3078027.1465124302</v>
          </cell>
        </row>
        <row r="1393">
          <cell r="A1393" t="str">
            <v>Q61885</v>
          </cell>
          <cell r="B1393" t="str">
            <v>sp|Q61885|MOG_MOUSE</v>
          </cell>
          <cell r="C1393">
            <v>13739448.0804487</v>
          </cell>
          <cell r="D1393">
            <v>10801387.633210501</v>
          </cell>
          <cell r="E1393">
            <v>9368048.2386351805</v>
          </cell>
          <cell r="F1393">
            <v>12300872.978802999</v>
          </cell>
          <cell r="G1393">
            <v>12063646.7809925</v>
          </cell>
          <cell r="H1393">
            <v>11677698.816192299</v>
          </cell>
          <cell r="I1393">
            <v>11900103.1109042</v>
          </cell>
          <cell r="J1393">
            <v>11538043.7891363</v>
          </cell>
          <cell r="K1393">
            <v>10940962.072285499</v>
          </cell>
          <cell r="L1393">
            <v>11101889.927299701</v>
          </cell>
          <cell r="M1393">
            <v>13444119.702525901</v>
          </cell>
          <cell r="N1393">
            <v>12170607.9008446</v>
          </cell>
          <cell r="O1393">
            <v>11557183.1680949</v>
          </cell>
          <cell r="P1393">
            <v>13275951.7108863</v>
          </cell>
          <cell r="Q1393">
            <v>12012662.7359161</v>
          </cell>
        </row>
        <row r="1394">
          <cell r="A1394" t="str">
            <v>Q61937</v>
          </cell>
          <cell r="B1394" t="str">
            <v>sp|Q61937|NPM_MOUSE</v>
          </cell>
          <cell r="C1394">
            <v>368926.13410420099</v>
          </cell>
          <cell r="D1394">
            <v>268265.55472856999</v>
          </cell>
          <cell r="E1394">
            <v>163527.15035345301</v>
          </cell>
          <cell r="F1394">
            <v>186697.505744967</v>
          </cell>
          <cell r="G1394">
            <v>536815.04641541303</v>
          </cell>
          <cell r="H1394">
            <v>242056.65708581201</v>
          </cell>
          <cell r="I1394">
            <v>166025.17518674201</v>
          </cell>
          <cell r="J1394">
            <v>167844.158280587</v>
          </cell>
          <cell r="K1394">
            <v>456963.666304035</v>
          </cell>
          <cell r="L1394">
            <v>329061.92565452599</v>
          </cell>
          <cell r="M1394">
            <v>180260.58216712301</v>
          </cell>
          <cell r="N1394">
            <v>529869.53917332506</v>
          </cell>
          <cell r="O1394">
            <v>567308.81018010003</v>
          </cell>
          <cell r="P1394">
            <v>347815.50781717902</v>
          </cell>
          <cell r="Q1394">
            <v>470549.39921601297</v>
          </cell>
        </row>
        <row r="1395">
          <cell r="A1395" t="str">
            <v>Q61990</v>
          </cell>
          <cell r="B1395" t="str">
            <v>sp|Q61990|PCBP2_MOUSE</v>
          </cell>
          <cell r="C1395">
            <v>1242458.3768690799</v>
          </cell>
          <cell r="D1395">
            <v>1568846.7354598199</v>
          </cell>
          <cell r="E1395">
            <v>1610840.6257728301</v>
          </cell>
          <cell r="F1395">
            <v>1472650.9387763201</v>
          </cell>
          <cell r="G1395">
            <v>1693262.1784077601</v>
          </cell>
          <cell r="H1395">
            <v>1716159.27128156</v>
          </cell>
          <cell r="I1395">
            <v>1820699.52528022</v>
          </cell>
          <cell r="J1395">
            <v>1541003.61041739</v>
          </cell>
          <cell r="K1395">
            <v>1675648.5333422599</v>
          </cell>
          <cell r="L1395">
            <v>1566172.9750244501</v>
          </cell>
          <cell r="M1395">
            <v>1601473.0160598699</v>
          </cell>
          <cell r="N1395">
            <v>1836395.9092924399</v>
          </cell>
          <cell r="O1395">
            <v>1675798.0739173701</v>
          </cell>
          <cell r="P1395">
            <v>1503886.05451678</v>
          </cell>
          <cell r="Q1395">
            <v>1486770.31201018</v>
          </cell>
        </row>
        <row r="1396">
          <cell r="A1396" t="str">
            <v>Q62048</v>
          </cell>
          <cell r="B1396" t="str">
            <v>sp|Q62048|PEA15_MOUSE</v>
          </cell>
          <cell r="C1396">
            <v>772895.59057675605</v>
          </cell>
          <cell r="D1396">
            <v>915506.12437804602</v>
          </cell>
          <cell r="E1396">
            <v>1230793.9186261101</v>
          </cell>
          <cell r="F1396">
            <v>653775.53463648597</v>
          </cell>
          <cell r="G1396">
            <v>726236.70378558699</v>
          </cell>
          <cell r="H1396">
            <v>826598.91275045602</v>
          </cell>
          <cell r="I1396">
            <v>813266.74656592705</v>
          </cell>
          <cell r="J1396">
            <v>1133769.8528382301</v>
          </cell>
          <cell r="K1396">
            <v>691371.588966068</v>
          </cell>
          <cell r="L1396">
            <v>910617.21623690799</v>
          </cell>
          <cell r="M1396">
            <v>920388.57353838696</v>
          </cell>
          <cell r="N1396">
            <v>839762.22859120602</v>
          </cell>
          <cell r="O1396">
            <v>641582.19606946595</v>
          </cell>
          <cell r="P1396">
            <v>837344.70978226501</v>
          </cell>
          <cell r="Q1396">
            <v>841698.84212633898</v>
          </cell>
        </row>
        <row r="1397">
          <cell r="A1397" t="str">
            <v>Q62059</v>
          </cell>
          <cell r="B1397" t="str">
            <v>sp|Q62059|CSPG2_MOUSE</v>
          </cell>
          <cell r="C1397">
            <v>1166550.67363249</v>
          </cell>
          <cell r="D1397">
            <v>1319140.1690557499</v>
          </cell>
          <cell r="E1397">
            <v>1212311.5545049801</v>
          </cell>
          <cell r="F1397">
            <v>1387314.0539084701</v>
          </cell>
          <cell r="G1397">
            <v>1319179.6296060099</v>
          </cell>
          <cell r="H1397">
            <v>1328075.75208018</v>
          </cell>
          <cell r="I1397">
            <v>1314931.0932219799</v>
          </cell>
          <cell r="J1397">
            <v>1292904.3081358001</v>
          </cell>
          <cell r="K1397">
            <v>1310336.8095834199</v>
          </cell>
          <cell r="L1397">
            <v>1650540.4989274</v>
          </cell>
          <cell r="M1397">
            <v>1328197.9062814801</v>
          </cell>
          <cell r="N1397">
            <v>1530345.7493140199</v>
          </cell>
          <cell r="O1397">
            <v>1367627.10954569</v>
          </cell>
          <cell r="P1397">
            <v>1346372.69689453</v>
          </cell>
          <cell r="Q1397">
            <v>1339943.05867265</v>
          </cell>
        </row>
        <row r="1398">
          <cell r="A1398" t="str">
            <v>Q62074</v>
          </cell>
          <cell r="B1398" t="str">
            <v>sp|Q62074|KPCI_MOUSE</v>
          </cell>
          <cell r="C1398">
            <v>22533.929529571498</v>
          </cell>
          <cell r="D1398">
            <v>7152.56863540008</v>
          </cell>
          <cell r="E1398">
            <v>5862.7985526647999</v>
          </cell>
          <cell r="F1398">
            <v>3630.6397616285899</v>
          </cell>
          <cell r="G1398">
            <v>35310.699493196902</v>
          </cell>
          <cell r="H1398">
            <v>40328.756894511702</v>
          </cell>
          <cell r="I1398">
            <v>35362.373971457397</v>
          </cell>
          <cell r="J1398">
            <v>3751.7098841758002</v>
          </cell>
          <cell r="K1398">
            <v>32126.278032363301</v>
          </cell>
          <cell r="L1398">
            <v>41984.776966973703</v>
          </cell>
          <cell r="M1398">
            <v>19468.638104225</v>
          </cell>
          <cell r="N1398">
            <v>37378.002410481902</v>
          </cell>
          <cell r="O1398">
            <v>52526.241116454003</v>
          </cell>
          <cell r="P1398">
            <v>40148.970753601097</v>
          </cell>
          <cell r="Q1398">
            <v>6315.9545334186096</v>
          </cell>
        </row>
        <row r="1399">
          <cell r="A1399" t="str">
            <v>Q62077</v>
          </cell>
          <cell r="B1399" t="str">
            <v>sp|Q62077|PLCG1_MOUSE</v>
          </cell>
          <cell r="C1399">
            <v>25366.707865034801</v>
          </cell>
          <cell r="D1399">
            <v>85545.214460966701</v>
          </cell>
          <cell r="E1399">
            <v>80227.2967380193</v>
          </cell>
          <cell r="F1399">
            <v>44805.992781727997</v>
          </cell>
          <cell r="G1399">
            <v>79699.070113092501</v>
          </cell>
          <cell r="H1399">
            <v>156242.50699698</v>
          </cell>
          <cell r="I1399">
            <v>25962.800872525298</v>
          </cell>
          <cell r="J1399">
            <v>33133.729733201399</v>
          </cell>
          <cell r="K1399">
            <v>96594.973349200707</v>
          </cell>
          <cell r="L1399">
            <v>117436.685064173</v>
          </cell>
          <cell r="M1399">
            <v>76627.312822228094</v>
          </cell>
          <cell r="N1399">
            <v>28281.755037393399</v>
          </cell>
          <cell r="O1399">
            <v>120173.10046930501</v>
          </cell>
          <cell r="P1399">
            <v>66825.003774602097</v>
          </cell>
          <cell r="Q1399">
            <v>108830.226988457</v>
          </cell>
        </row>
        <row r="1400">
          <cell r="A1400" t="str">
            <v>Q62083</v>
          </cell>
          <cell r="B1400" t="str">
            <v>sp|Q62083|PICK1_MOUSE</v>
          </cell>
          <cell r="C1400">
            <v>23696.012068082</v>
          </cell>
          <cell r="D1400">
            <v>70685.6140392987</v>
          </cell>
          <cell r="E1400">
            <v>51857.411525845499</v>
          </cell>
          <cell r="F1400">
            <v>48255.4853684603</v>
          </cell>
          <cell r="G1400">
            <v>46232.182027369003</v>
          </cell>
          <cell r="H1400">
            <v>54762.4295135461</v>
          </cell>
          <cell r="I1400">
            <v>45452.689422516603</v>
          </cell>
          <cell r="J1400">
            <v>51616.628177260798</v>
          </cell>
          <cell r="K1400">
            <v>42138.808438686501</v>
          </cell>
          <cell r="L1400">
            <v>49207.961418726802</v>
          </cell>
          <cell r="M1400">
            <v>40248.262081088898</v>
          </cell>
          <cell r="N1400">
            <v>29497.035368712601</v>
          </cell>
          <cell r="O1400">
            <v>60072.264835836599</v>
          </cell>
          <cell r="P1400">
            <v>39244.005044884703</v>
          </cell>
          <cell r="Q1400">
            <v>38791.2576912937</v>
          </cell>
        </row>
        <row r="1401">
          <cell r="A1401" t="str">
            <v>Q62093</v>
          </cell>
          <cell r="B1401" t="str">
            <v>sp|Q62093|SRSF2_MOUSE</v>
          </cell>
          <cell r="C1401">
            <v>1269351.14562572</v>
          </cell>
          <cell r="D1401">
            <v>1171291.0081024801</v>
          </cell>
          <cell r="E1401">
            <v>1145804.0729533799</v>
          </cell>
          <cell r="F1401">
            <v>1443131.70282515</v>
          </cell>
          <cell r="G1401">
            <v>1370273.21984585</v>
          </cell>
          <cell r="H1401">
            <v>1365117.7864399501</v>
          </cell>
          <cell r="I1401">
            <v>1391714.8885218501</v>
          </cell>
          <cell r="J1401">
            <v>1362720.2050721201</v>
          </cell>
          <cell r="K1401">
            <v>1307106.65862603</v>
          </cell>
          <cell r="L1401">
            <v>1417447.94620271</v>
          </cell>
          <cell r="M1401">
            <v>1502147.81006571</v>
          </cell>
          <cell r="N1401">
            <v>1231437.39191357</v>
          </cell>
          <cell r="O1401">
            <v>1308373.8297155299</v>
          </cell>
          <cell r="P1401">
            <v>1211098.8013249999</v>
          </cell>
          <cell r="Q1401">
            <v>1385348.8135013599</v>
          </cell>
        </row>
        <row r="1402">
          <cell r="A1402" t="str">
            <v>Q62108</v>
          </cell>
          <cell r="B1402" t="str">
            <v>sp|Q62108|DLG4_MOUSE</v>
          </cell>
          <cell r="C1402">
            <v>3243688.6611493202</v>
          </cell>
          <cell r="D1402">
            <v>3448926.7116310899</v>
          </cell>
          <cell r="E1402">
            <v>3702608.5396121698</v>
          </cell>
          <cell r="F1402">
            <v>3893270.78960612</v>
          </cell>
          <cell r="G1402">
            <v>3793082.1570513202</v>
          </cell>
          <cell r="H1402">
            <v>3498133.7670023302</v>
          </cell>
          <cell r="I1402">
            <v>4143028.2091817502</v>
          </cell>
          <cell r="J1402">
            <v>3783438.0898433202</v>
          </cell>
          <cell r="K1402">
            <v>3884018.7034694799</v>
          </cell>
          <cell r="L1402">
            <v>3571126.6204542201</v>
          </cell>
          <cell r="M1402">
            <v>3453979.5856547402</v>
          </cell>
          <cell r="N1402">
            <v>3677745.55404077</v>
          </cell>
          <cell r="O1402">
            <v>4257227.3368440596</v>
          </cell>
          <cell r="P1402">
            <v>3897967.7518627099</v>
          </cell>
          <cell r="Q1402">
            <v>3608288.2199877901</v>
          </cell>
        </row>
        <row r="1403">
          <cell r="A1403" t="str">
            <v>Q62159</v>
          </cell>
          <cell r="B1403" t="str">
            <v>sp|Q62159|RHOC_MOUSE</v>
          </cell>
          <cell r="C1403">
            <v>411632.942579275</v>
          </cell>
          <cell r="D1403">
            <v>504597.16489691701</v>
          </cell>
          <cell r="E1403">
            <v>401818.98441012698</v>
          </cell>
          <cell r="F1403">
            <v>413317.37943768402</v>
          </cell>
          <cell r="G1403">
            <v>383144.26297130098</v>
          </cell>
          <cell r="H1403">
            <v>298157.06356145401</v>
          </cell>
          <cell r="I1403">
            <v>404465.84189603903</v>
          </cell>
          <cell r="J1403">
            <v>503656.94658370799</v>
          </cell>
          <cell r="K1403">
            <v>424604.59358951601</v>
          </cell>
          <cell r="L1403">
            <v>455022.481662634</v>
          </cell>
          <cell r="M1403">
            <v>270104.209598171</v>
          </cell>
          <cell r="N1403">
            <v>417580.57204819599</v>
          </cell>
          <cell r="O1403">
            <v>440106.10545308102</v>
          </cell>
          <cell r="P1403">
            <v>354986.11875763198</v>
          </cell>
          <cell r="Q1403">
            <v>376045.99515569297</v>
          </cell>
        </row>
        <row r="1404">
          <cell r="A1404" t="str">
            <v>Q62167</v>
          </cell>
          <cell r="B1404" t="str">
            <v>sp|Q62167|DDX3X_MOUSE</v>
          </cell>
          <cell r="C1404">
            <v>528524.63749143097</v>
          </cell>
          <cell r="D1404">
            <v>539739.99655708496</v>
          </cell>
          <cell r="E1404">
            <v>404143.53381060698</v>
          </cell>
          <cell r="F1404">
            <v>327824.53141527798</v>
          </cell>
          <cell r="G1404">
            <v>410088.69276454602</v>
          </cell>
          <cell r="H1404">
            <v>591439.51739331195</v>
          </cell>
          <cell r="I1404">
            <v>446059.600331138</v>
          </cell>
          <cell r="J1404">
            <v>504218.76776593801</v>
          </cell>
          <cell r="K1404">
            <v>386754.27690440102</v>
          </cell>
          <cell r="L1404">
            <v>526988.04081900697</v>
          </cell>
          <cell r="M1404">
            <v>414941.589868296</v>
          </cell>
          <cell r="N1404">
            <v>521259.87504375499</v>
          </cell>
          <cell r="O1404">
            <v>431676.39108402497</v>
          </cell>
          <cell r="P1404">
            <v>554890.97358256497</v>
          </cell>
          <cell r="Q1404">
            <v>429142.59006313799</v>
          </cell>
        </row>
        <row r="1405">
          <cell r="A1405" t="str">
            <v>Q62172</v>
          </cell>
          <cell r="B1405" t="str">
            <v>sp|Q62172|RBP1_MOUSE</v>
          </cell>
          <cell r="C1405">
            <v>31993.7348197395</v>
          </cell>
          <cell r="D1405">
            <v>81561.151561444494</v>
          </cell>
          <cell r="E1405">
            <v>58430.785508096</v>
          </cell>
          <cell r="F1405">
            <v>90907.230262252197</v>
          </cell>
          <cell r="G1405">
            <v>71891.390726590602</v>
          </cell>
          <cell r="H1405">
            <v>42304.492744755204</v>
          </cell>
          <cell r="I1405">
            <v>57811.834460922</v>
          </cell>
          <cell r="J1405">
            <v>84040.0118801262</v>
          </cell>
          <cell r="K1405">
            <v>73824.710904887601</v>
          </cell>
          <cell r="L1405">
            <v>32479.879186205599</v>
          </cell>
          <cell r="M1405">
            <v>7926.4196222522696</v>
          </cell>
          <cell r="N1405">
            <v>65750.885370588105</v>
          </cell>
          <cell r="O1405">
            <v>18538.0915025797</v>
          </cell>
          <cell r="P1405">
            <v>63676.429445900503</v>
          </cell>
          <cell r="Q1405">
            <v>65101.120637289801</v>
          </cell>
        </row>
        <row r="1406">
          <cell r="A1406" t="str">
            <v>Q62179</v>
          </cell>
          <cell r="B1406" t="str">
            <v>sp|Q62179|SEM4B_MOUSE</v>
          </cell>
          <cell r="C1406">
            <v>7931.8938189074497</v>
          </cell>
          <cell r="D1406">
            <v>34018.078735600997</v>
          </cell>
          <cell r="E1406">
            <v>12228.488528022601</v>
          </cell>
          <cell r="F1406">
            <v>8977.9366362400506</v>
          </cell>
          <cell r="G1406">
            <v>24688.6388012766</v>
          </cell>
          <cell r="H1406">
            <v>38533.196287698898</v>
          </cell>
          <cell r="I1406">
            <v>22169.5809305353</v>
          </cell>
          <cell r="J1406">
            <v>39911.841930403098</v>
          </cell>
          <cell r="K1406">
            <v>26927.013734156899</v>
          </cell>
          <cell r="L1406">
            <v>43726.342017170202</v>
          </cell>
          <cell r="M1406">
            <v>16195.6604088278</v>
          </cell>
          <cell r="N1406">
            <v>18729.905503612801</v>
          </cell>
          <cell r="O1406">
            <v>15785.9003956904</v>
          </cell>
          <cell r="P1406">
            <v>28216.567128700499</v>
          </cell>
          <cell r="Q1406">
            <v>5611.8217272151396</v>
          </cell>
        </row>
        <row r="1407">
          <cell r="A1407" t="str">
            <v>Q62186</v>
          </cell>
          <cell r="B1407" t="str">
            <v>sp|Q62186|SSRD_MOUSE</v>
          </cell>
          <cell r="C1407">
            <v>69612.236692532795</v>
          </cell>
          <cell r="D1407">
            <v>84953.971418033805</v>
          </cell>
          <cell r="E1407">
            <v>59306.254499545903</v>
          </cell>
          <cell r="F1407">
            <v>69972.956900797901</v>
          </cell>
          <cell r="G1407">
            <v>77686.505868624197</v>
          </cell>
          <cell r="H1407">
            <v>87609.684087268499</v>
          </cell>
          <cell r="I1407">
            <v>53890.985034054997</v>
          </cell>
          <cell r="J1407">
            <v>88169.7827180155</v>
          </cell>
          <cell r="K1407">
            <v>64255.384804449503</v>
          </cell>
          <cell r="L1407">
            <v>121750.540237058</v>
          </cell>
          <cell r="M1407">
            <v>87810.098929087399</v>
          </cell>
          <cell r="N1407">
            <v>78096.095935182195</v>
          </cell>
          <cell r="O1407">
            <v>113606.350390384</v>
          </cell>
          <cell r="P1407">
            <v>73564.180264961498</v>
          </cell>
          <cell r="Q1407">
            <v>96450.709818646297</v>
          </cell>
        </row>
        <row r="1408">
          <cell r="A1408" t="str">
            <v>Q62188</v>
          </cell>
          <cell r="B1408" t="str">
            <v>sp|Q62188|DPYL3_MOUSE</v>
          </cell>
          <cell r="C1408">
            <v>869827.02739233896</v>
          </cell>
          <cell r="D1408">
            <v>1424083.76285035</v>
          </cell>
          <cell r="E1408">
            <v>1526538.09716686</v>
          </cell>
          <cell r="F1408">
            <v>1527980.3502387099</v>
          </cell>
          <cell r="G1408">
            <v>1468376.1472137601</v>
          </cell>
          <cell r="H1408">
            <v>1424158.2441791501</v>
          </cell>
          <cell r="I1408">
            <v>1508812.03973172</v>
          </cell>
          <cell r="J1408">
            <v>1527867.3904613899</v>
          </cell>
          <cell r="K1408">
            <v>1798800.7541116499</v>
          </cell>
          <cell r="L1408">
            <v>1449224.3425038101</v>
          </cell>
          <cell r="M1408">
            <v>1408902.84686878</v>
          </cell>
          <cell r="N1408">
            <v>1544954.2268157499</v>
          </cell>
          <cell r="O1408">
            <v>1606138.2954546399</v>
          </cell>
          <cell r="P1408">
            <v>971166.64250227599</v>
          </cell>
          <cell r="Q1408">
            <v>1434586.47311608</v>
          </cell>
        </row>
        <row r="1409">
          <cell r="A1409" t="str">
            <v>Q62189</v>
          </cell>
          <cell r="B1409" t="str">
            <v>sp|Q62189|SNRPA_MOUSE</v>
          </cell>
          <cell r="C1409">
            <v>108103.36737313701</v>
          </cell>
          <cell r="D1409">
            <v>151315.53028082399</v>
          </cell>
          <cell r="E1409">
            <v>102943.233476918</v>
          </cell>
          <cell r="F1409">
            <v>150777.02608459801</v>
          </cell>
          <cell r="G1409">
            <v>139338.840838423</v>
          </cell>
          <cell r="H1409">
            <v>166408.814238016</v>
          </cell>
          <cell r="I1409">
            <v>166212.775338815</v>
          </cell>
          <cell r="J1409">
            <v>172158.63212541401</v>
          </cell>
          <cell r="K1409">
            <v>135137.397606132</v>
          </cell>
          <cell r="L1409">
            <v>156836.07988176501</v>
          </cell>
          <cell r="M1409">
            <v>149238.39436793499</v>
          </cell>
          <cell r="N1409">
            <v>173984.30530199199</v>
          </cell>
          <cell r="O1409">
            <v>207912.83415604601</v>
          </cell>
          <cell r="P1409">
            <v>130499.62724964799</v>
          </cell>
          <cell r="Q1409">
            <v>157960.30635132501</v>
          </cell>
        </row>
        <row r="1410">
          <cell r="A1410" t="str">
            <v>Q62245</v>
          </cell>
          <cell r="B1410" t="str">
            <v>sp|Q62245|SOS1_MOUSE</v>
          </cell>
          <cell r="C1410">
            <v>28197.888425877401</v>
          </cell>
          <cell r="D1410">
            <v>38738.001317968701</v>
          </cell>
          <cell r="E1410">
            <v>32867.102370174602</v>
          </cell>
          <cell r="F1410">
            <v>28383.6767994902</v>
          </cell>
          <cell r="G1410">
            <v>227690.32362593801</v>
          </cell>
          <cell r="H1410">
            <v>22742.978232525398</v>
          </cell>
          <cell r="I1410">
            <v>37003.283274194</v>
          </cell>
          <cell r="J1410">
            <v>46430.909249049997</v>
          </cell>
          <cell r="K1410">
            <v>30786.931428681299</v>
          </cell>
          <cell r="L1410">
            <v>73237.178550666198</v>
          </cell>
          <cell r="M1410">
            <v>77037.310488468007</v>
          </cell>
          <cell r="N1410">
            <v>28425.401449827899</v>
          </cell>
          <cell r="O1410">
            <v>22687.749019805899</v>
          </cell>
          <cell r="P1410">
            <v>76485.789156318293</v>
          </cell>
          <cell r="Q1410">
            <v>49755.256677474397</v>
          </cell>
        </row>
        <row r="1411">
          <cell r="A1411" t="str">
            <v>Q62261</v>
          </cell>
          <cell r="B1411" t="str">
            <v>sp|Q62261|SPTB2_MOUSE</v>
          </cell>
          <cell r="C1411">
            <v>28658026.016534399</v>
          </cell>
          <cell r="D1411">
            <v>29590918.665975999</v>
          </cell>
          <cell r="E1411">
            <v>28580370.215510201</v>
          </cell>
          <cell r="F1411">
            <v>30489568.3684422</v>
          </cell>
          <cell r="G1411">
            <v>29833778.3944818</v>
          </cell>
          <cell r="H1411">
            <v>34416337.120416097</v>
          </cell>
          <cell r="I1411">
            <v>28693910.3831589</v>
          </cell>
          <cell r="J1411">
            <v>29984953.424352001</v>
          </cell>
          <cell r="K1411">
            <v>28961014.267540701</v>
          </cell>
          <cell r="L1411">
            <v>35762056.316932499</v>
          </cell>
          <cell r="M1411">
            <v>34322384.599256203</v>
          </cell>
          <cell r="N1411">
            <v>30504295.2419701</v>
          </cell>
          <cell r="O1411">
            <v>32681721.870227002</v>
          </cell>
          <cell r="P1411">
            <v>29122335.7019611</v>
          </cell>
          <cell r="Q1411">
            <v>33918250.206580997</v>
          </cell>
        </row>
        <row r="1412">
          <cell r="A1412" t="str">
            <v>Q62277</v>
          </cell>
          <cell r="B1412" t="str">
            <v>sp|Q62277|SYPH_MOUSE</v>
          </cell>
          <cell r="C1412">
            <v>646695.08285553101</v>
          </cell>
          <cell r="D1412">
            <v>1282264.04724042</v>
          </cell>
          <cell r="E1412">
            <v>1653593.3584225399</v>
          </cell>
          <cell r="F1412">
            <v>1518659.43498507</v>
          </cell>
          <cell r="G1412">
            <v>1447349.52654455</v>
          </cell>
          <cell r="H1412">
            <v>1331944.35335121</v>
          </cell>
          <cell r="I1412">
            <v>1506079.53470978</v>
          </cell>
          <cell r="J1412">
            <v>1309280.2292068601</v>
          </cell>
          <cell r="K1412">
            <v>1319463.210708</v>
          </cell>
          <cell r="L1412">
            <v>756257.76151669002</v>
          </cell>
          <cell r="M1412">
            <v>1140844.9076677901</v>
          </cell>
          <cell r="N1412">
            <v>1072311.37926573</v>
          </cell>
          <cell r="O1412">
            <v>1216305.0390214799</v>
          </cell>
          <cell r="P1412">
            <v>1204474.15615898</v>
          </cell>
          <cell r="Q1412">
            <v>1292554.2055122899</v>
          </cell>
        </row>
        <row r="1413">
          <cell r="A1413" t="str">
            <v>Q62318</v>
          </cell>
          <cell r="B1413" t="str">
            <v>sp|Q62318|TIF1B_MOUSE</v>
          </cell>
          <cell r="C1413">
            <v>263424.08695992298</v>
          </cell>
          <cell r="D1413">
            <v>268616.97541611898</v>
          </cell>
          <cell r="E1413">
            <v>191960.08487813099</v>
          </cell>
          <cell r="F1413">
            <v>321650.94546599803</v>
          </cell>
          <cell r="G1413">
            <v>337065.31606907398</v>
          </cell>
          <cell r="H1413">
            <v>304594.23850518803</v>
          </cell>
          <cell r="I1413">
            <v>234682.30304700599</v>
          </cell>
          <cell r="J1413">
            <v>374829.53905947402</v>
          </cell>
          <cell r="K1413">
            <v>312966.06490099098</v>
          </cell>
          <cell r="L1413">
            <v>266251.71440681</v>
          </cell>
          <cell r="M1413">
            <v>354820.25704079802</v>
          </cell>
          <cell r="N1413">
            <v>324632.54885512497</v>
          </cell>
          <cell r="O1413">
            <v>269936.89276812901</v>
          </cell>
          <cell r="P1413">
            <v>326855.78457039001</v>
          </cell>
          <cell r="Q1413">
            <v>247693.85011858601</v>
          </cell>
        </row>
        <row r="1414">
          <cell r="A1414" t="str">
            <v>Q62348</v>
          </cell>
          <cell r="B1414" t="str">
            <v>sp|Q62348|TSN_MOUSE</v>
          </cell>
          <cell r="C1414">
            <v>350152.10350907699</v>
          </cell>
          <cell r="D1414">
            <v>486916.00369625603</v>
          </cell>
          <cell r="E1414">
            <v>421994.00813850999</v>
          </cell>
          <cell r="F1414">
            <v>447480.862023013</v>
          </cell>
          <cell r="G1414">
            <v>447129.23043910897</v>
          </cell>
          <cell r="H1414">
            <v>571803.11033429694</v>
          </cell>
          <cell r="I1414">
            <v>386812.49220293103</v>
          </cell>
          <cell r="J1414">
            <v>612950.89905179199</v>
          </cell>
          <cell r="K1414">
            <v>438703.28334867698</v>
          </cell>
          <cell r="L1414">
            <v>672535.96312528802</v>
          </cell>
          <cell r="M1414">
            <v>503648.26526044297</v>
          </cell>
          <cell r="N1414">
            <v>402576.07084013999</v>
          </cell>
          <cell r="O1414">
            <v>493022.96206855198</v>
          </cell>
          <cell r="P1414">
            <v>531652.50373871496</v>
          </cell>
          <cell r="Q1414">
            <v>514117.23000883701</v>
          </cell>
        </row>
        <row r="1415">
          <cell r="A1415" t="str">
            <v>Q62376</v>
          </cell>
          <cell r="B1415" t="str">
            <v>sp|Q62376|RU17_MOUSE</v>
          </cell>
          <cell r="C1415">
            <v>59361.650996096403</v>
          </cell>
          <cell r="D1415">
            <v>64205.945610695599</v>
          </cell>
          <cell r="E1415">
            <v>100600.538134767</v>
          </cell>
          <cell r="F1415">
            <v>23591.568054943898</v>
          </cell>
          <cell r="G1415">
            <v>73059.119174117601</v>
          </cell>
          <cell r="H1415">
            <v>65949.0465161709</v>
          </cell>
          <cell r="I1415">
            <v>96570.2567882187</v>
          </cell>
          <cell r="J1415">
            <v>64055.175355987703</v>
          </cell>
          <cell r="K1415">
            <v>74939.473026302803</v>
          </cell>
          <cell r="L1415">
            <v>15659.9908164836</v>
          </cell>
          <cell r="M1415">
            <v>56357.379207501697</v>
          </cell>
          <cell r="N1415">
            <v>88739.741692680196</v>
          </cell>
          <cell r="O1415">
            <v>1864.76939533327</v>
          </cell>
          <cell r="P1415">
            <v>90599.632226781396</v>
          </cell>
          <cell r="Q1415">
            <v>26929.316968727999</v>
          </cell>
        </row>
        <row r="1416">
          <cell r="A1416" t="str">
            <v>Q62383</v>
          </cell>
          <cell r="B1416" t="str">
            <v>sp|Q62383|SPT6H_MOUSE</v>
          </cell>
          <cell r="C1416">
            <v>15311.474452575299</v>
          </cell>
          <cell r="D1416">
            <v>16240.1169170384</v>
          </cell>
          <cell r="E1416">
            <v>4627.8421902689797</v>
          </cell>
          <cell r="F1416">
            <v>5951.1845802316102</v>
          </cell>
          <cell r="G1416">
            <v>24614.658235506198</v>
          </cell>
          <cell r="H1416">
            <v>26743.341655720898</v>
          </cell>
          <cell r="I1416">
            <v>4953.5863642194099</v>
          </cell>
          <cell r="J1416">
            <v>34692.393418608997</v>
          </cell>
          <cell r="K1416">
            <v>3190.4199367576298</v>
          </cell>
          <cell r="L1416">
            <v>6471.0208673307397</v>
          </cell>
          <cell r="M1416">
            <v>5165.0199281190899</v>
          </cell>
          <cell r="N1416">
            <v>15223.0366108532</v>
          </cell>
          <cell r="O1416">
            <v>47670.347458661403</v>
          </cell>
          <cell r="P1416">
            <v>15747.0902487396</v>
          </cell>
          <cell r="Q1416">
            <v>11529.1916685632</v>
          </cell>
        </row>
        <row r="1417">
          <cell r="A1417" t="str">
            <v>Q62384</v>
          </cell>
          <cell r="B1417" t="str">
            <v>sp|Q62384|ZPR1_MOUSE</v>
          </cell>
          <cell r="C1417">
            <v>13673.2161228613</v>
          </cell>
          <cell r="D1417">
            <v>23220.563821672102</v>
          </cell>
          <cell r="E1417">
            <v>28471.687711058901</v>
          </cell>
          <cell r="F1417">
            <v>13160.684832468</v>
          </cell>
          <cell r="G1417">
            <v>5889.4473613315404</v>
          </cell>
          <cell r="H1417">
            <v>19283.072998811898</v>
          </cell>
          <cell r="I1417">
            <v>65948.983375685901</v>
          </cell>
          <cell r="J1417">
            <v>33418.211179316299</v>
          </cell>
          <cell r="K1417">
            <v>51013.363780652799</v>
          </cell>
          <cell r="L1417">
            <v>27252.764312343199</v>
          </cell>
          <cell r="M1417">
            <v>40138.739602309397</v>
          </cell>
          <cell r="N1417">
            <v>45596.842156062303</v>
          </cell>
          <cell r="O1417">
            <v>3736.5687047782599</v>
          </cell>
          <cell r="P1417">
            <v>31047.4185886347</v>
          </cell>
          <cell r="Q1417">
            <v>16981.241126802801</v>
          </cell>
        </row>
        <row r="1418">
          <cell r="A1418" t="str">
            <v>Q62393</v>
          </cell>
          <cell r="B1418" t="str">
            <v>sp|Q62393|TPD52_MOUSE</v>
          </cell>
          <cell r="C1418">
            <v>134197.04996572001</v>
          </cell>
          <cell r="D1418">
            <v>205994.618751081</v>
          </cell>
          <cell r="E1418">
            <v>215877.18040099301</v>
          </cell>
          <cell r="F1418">
            <v>197452.19712960301</v>
          </cell>
          <cell r="G1418">
            <v>192962.85706105299</v>
          </cell>
          <cell r="H1418">
            <v>139591.64153612699</v>
          </cell>
          <cell r="I1418">
            <v>259619.66437120299</v>
          </cell>
          <cell r="J1418">
            <v>215201.55866231601</v>
          </cell>
          <cell r="K1418">
            <v>235042.417353631</v>
          </cell>
          <cell r="L1418">
            <v>206174.12211998701</v>
          </cell>
          <cell r="M1418">
            <v>138662.34572059501</v>
          </cell>
          <cell r="N1418">
            <v>299380.00665727898</v>
          </cell>
          <cell r="O1418">
            <v>224651.840968273</v>
          </cell>
          <cell r="P1418">
            <v>222128.38930762201</v>
          </cell>
          <cell r="Q1418">
            <v>164655.57642018399</v>
          </cell>
        </row>
        <row r="1419">
          <cell r="A1419" t="str">
            <v>Q62417</v>
          </cell>
          <cell r="B1419" t="str">
            <v>sp|Q62417|SRBS1_MOUSE</v>
          </cell>
          <cell r="C1419">
            <v>147669.74108567799</v>
          </cell>
          <cell r="D1419">
            <v>230215.603043112</v>
          </cell>
          <cell r="E1419">
            <v>182060.40050294399</v>
          </cell>
          <cell r="F1419">
            <v>685117.93406432495</v>
          </cell>
          <cell r="G1419">
            <v>300742.006660813</v>
          </cell>
          <cell r="H1419">
            <v>181143.88184309599</v>
          </cell>
          <cell r="I1419">
            <v>365901.26268433197</v>
          </cell>
          <cell r="J1419">
            <v>462452.04011042399</v>
          </cell>
          <cell r="K1419">
            <v>297442.62560065399</v>
          </cell>
          <cell r="L1419">
            <v>272445.24385628803</v>
          </cell>
          <cell r="M1419">
            <v>323427.82839299098</v>
          </cell>
          <cell r="N1419">
            <v>210222.10549891999</v>
          </cell>
          <cell r="O1419">
            <v>481839.76594931202</v>
          </cell>
          <cell r="P1419">
            <v>234215.92190878099</v>
          </cell>
          <cell r="Q1419">
            <v>347012.97022984101</v>
          </cell>
        </row>
        <row r="1420">
          <cell r="A1420" t="str">
            <v>Q62418</v>
          </cell>
          <cell r="B1420" t="str">
            <v>sp|Q62418|DBNL_MOUSE</v>
          </cell>
          <cell r="C1420">
            <v>1040794.6270167</v>
          </cell>
          <cell r="D1420">
            <v>1119591.2240496301</v>
          </cell>
          <cell r="E1420">
            <v>1216802.56184765</v>
          </cell>
          <cell r="F1420">
            <v>1117300.56842469</v>
          </cell>
          <cell r="G1420">
            <v>1133663.0241109601</v>
          </cell>
          <cell r="H1420">
            <v>922698.13371992798</v>
          </cell>
          <cell r="I1420">
            <v>1420797.98449821</v>
          </cell>
          <cell r="J1420">
            <v>1267631.0249326399</v>
          </cell>
          <cell r="K1420">
            <v>1268547.9643723899</v>
          </cell>
          <cell r="L1420">
            <v>1408641.0203125901</v>
          </cell>
          <cell r="M1420">
            <v>1241091.96696825</v>
          </cell>
          <cell r="N1420">
            <v>1298603.1852643599</v>
          </cell>
          <cell r="O1420">
            <v>1329244.2017817299</v>
          </cell>
          <cell r="P1420">
            <v>1008059.46453079</v>
          </cell>
          <cell r="Q1420">
            <v>937371.84389647294</v>
          </cell>
        </row>
        <row r="1421">
          <cell r="A1421" t="str">
            <v>Q62419</v>
          </cell>
          <cell r="B1421" t="str">
            <v>sp|Q62419|SH3G1_MOUSE</v>
          </cell>
          <cell r="C1421">
            <v>53895.955578794397</v>
          </cell>
          <cell r="D1421">
            <v>53881.618278265698</v>
          </cell>
          <cell r="E1421">
            <v>63396.827955024797</v>
          </cell>
          <cell r="F1421">
            <v>65756.392955639894</v>
          </cell>
          <cell r="G1421">
            <v>60302.9248407997</v>
          </cell>
          <cell r="H1421">
            <v>49335.393875379399</v>
          </cell>
          <cell r="I1421">
            <v>77628.895905947502</v>
          </cell>
          <cell r="J1421">
            <v>75817.935093275199</v>
          </cell>
          <cell r="K1421">
            <v>80384.812428353005</v>
          </cell>
          <cell r="L1421">
            <v>76535.176573723307</v>
          </cell>
          <cell r="M1421">
            <v>66334.826895832404</v>
          </cell>
          <cell r="N1421">
            <v>70840.083175438107</v>
          </cell>
          <cell r="O1421">
            <v>9116.0343791837895</v>
          </cell>
          <cell r="P1421">
            <v>75974.4808860349</v>
          </cell>
          <cell r="Q1421">
            <v>46552.833095513997</v>
          </cell>
        </row>
        <row r="1422">
          <cell r="A1422" t="str">
            <v>Q62420</v>
          </cell>
          <cell r="B1422" t="str">
            <v>sp|Q62420|SH3G2_MOUSE</v>
          </cell>
          <cell r="C1422">
            <v>8550740.0979280807</v>
          </cell>
          <cell r="D1422">
            <v>7704960.0339037599</v>
          </cell>
          <cell r="E1422">
            <v>7801184.7760053203</v>
          </cell>
          <cell r="F1422">
            <v>7975083.6167946504</v>
          </cell>
          <cell r="G1422">
            <v>8606431.2578843199</v>
          </cell>
          <cell r="H1422">
            <v>8538951.9072955195</v>
          </cell>
          <cell r="I1422">
            <v>9005654.91093871</v>
          </cell>
          <cell r="J1422">
            <v>8924893.4039031696</v>
          </cell>
          <cell r="K1422">
            <v>8931199.7100031096</v>
          </cell>
          <cell r="L1422">
            <v>8845192.6422427408</v>
          </cell>
          <cell r="M1422">
            <v>7820081.5460877502</v>
          </cell>
          <cell r="N1422">
            <v>8105534.8164234702</v>
          </cell>
          <cell r="O1422">
            <v>9058230.5869071595</v>
          </cell>
          <cell r="P1422">
            <v>8175530.5105973203</v>
          </cell>
          <cell r="Q1422">
            <v>7861983.9518246297</v>
          </cell>
        </row>
        <row r="1423">
          <cell r="A1423" t="str">
            <v>Q62421</v>
          </cell>
          <cell r="B1423" t="str">
            <v>sp|Q62421|SH3G3_MOUSE</v>
          </cell>
          <cell r="C1423">
            <v>139629.652728388</v>
          </cell>
          <cell r="D1423">
            <v>244684.72360077401</v>
          </cell>
          <cell r="E1423">
            <v>237603.79812252001</v>
          </cell>
          <cell r="F1423">
            <v>235826.59606462499</v>
          </cell>
          <cell r="G1423">
            <v>833037.98707300704</v>
          </cell>
          <cell r="H1423">
            <v>857726.51612394303</v>
          </cell>
          <cell r="I1423">
            <v>181163.07085313101</v>
          </cell>
          <cell r="J1423">
            <v>261919.48116609501</v>
          </cell>
          <cell r="K1423">
            <v>213017.10045576701</v>
          </cell>
          <cell r="L1423">
            <v>223763.08409353401</v>
          </cell>
          <cell r="M1423">
            <v>866668.68101467902</v>
          </cell>
          <cell r="N1423">
            <v>177948.943613696</v>
          </cell>
          <cell r="O1423">
            <v>264229.33300767699</v>
          </cell>
          <cell r="P1423">
            <v>154580.87615012401</v>
          </cell>
          <cell r="Q1423">
            <v>202955.88859335301</v>
          </cell>
        </row>
        <row r="1424">
          <cell r="A1424" t="str">
            <v>Q62425</v>
          </cell>
          <cell r="B1424" t="str">
            <v>sp|Q62425|NDUA4_MOUSE</v>
          </cell>
          <cell r="C1424">
            <v>7129623.2569315396</v>
          </cell>
          <cell r="D1424">
            <v>8326328.4613290699</v>
          </cell>
          <cell r="E1424">
            <v>9323635.84604178</v>
          </cell>
          <cell r="F1424">
            <v>9557406.0785835292</v>
          </cell>
          <cell r="G1424">
            <v>7951251.1656809701</v>
          </cell>
          <cell r="H1424">
            <v>8606557.8141720109</v>
          </cell>
          <cell r="I1424">
            <v>9781071.3560979795</v>
          </cell>
          <cell r="J1424">
            <v>7569508.2514550602</v>
          </cell>
          <cell r="K1424">
            <v>9036815.0999316797</v>
          </cell>
          <cell r="L1424">
            <v>7775488.6835550601</v>
          </cell>
          <cell r="M1424">
            <v>9203445.4956294298</v>
          </cell>
          <cell r="N1424">
            <v>8791718.3286176603</v>
          </cell>
          <cell r="O1424">
            <v>8651045.8177102599</v>
          </cell>
          <cell r="P1424">
            <v>9611695.0711029992</v>
          </cell>
          <cell r="Q1424">
            <v>7971939.4528572401</v>
          </cell>
        </row>
        <row r="1425">
          <cell r="A1425" t="str">
            <v>Q62426</v>
          </cell>
          <cell r="B1425" t="str">
            <v>sp|Q62426|CYTB_MOUSE</v>
          </cell>
          <cell r="C1425">
            <v>144615.76107143599</v>
          </cell>
          <cell r="D1425">
            <v>142029.22182447501</v>
          </cell>
          <cell r="E1425">
            <v>195114.37674623801</v>
          </cell>
          <cell r="F1425">
            <v>147783.09604852999</v>
          </cell>
          <cell r="G1425">
            <v>137124.73826540701</v>
          </cell>
          <cell r="H1425">
            <v>136489.61936947401</v>
          </cell>
          <cell r="I1425">
            <v>153851.523243734</v>
          </cell>
          <cell r="J1425">
            <v>159509.80526804499</v>
          </cell>
          <cell r="K1425">
            <v>163955.797523313</v>
          </cell>
          <cell r="L1425">
            <v>125679.957898158</v>
          </cell>
          <cell r="M1425">
            <v>118966.28561850901</v>
          </cell>
          <cell r="N1425">
            <v>189608.62180154101</v>
          </cell>
          <cell r="O1425">
            <v>123534.614035178</v>
          </cell>
          <cell r="P1425">
            <v>164125.65537603601</v>
          </cell>
          <cell r="Q1425">
            <v>125092.92316766499</v>
          </cell>
        </row>
        <row r="1426">
          <cell r="A1426" t="str">
            <v>Q62433</v>
          </cell>
          <cell r="B1426" t="str">
            <v>sp|Q62433|NDRG1_MOUSE</v>
          </cell>
          <cell r="C1426">
            <v>321971.21295540902</v>
          </cell>
          <cell r="D1426">
            <v>368769.85502004699</v>
          </cell>
          <cell r="E1426">
            <v>288184.77207642398</v>
          </cell>
          <cell r="F1426">
            <v>315339.775589964</v>
          </cell>
          <cell r="G1426">
            <v>277754.964595075</v>
          </cell>
          <cell r="H1426">
            <v>285233.525095572</v>
          </cell>
          <cell r="I1426">
            <v>414779.05371085502</v>
          </cell>
          <cell r="J1426">
            <v>369816.45306885202</v>
          </cell>
          <cell r="K1426">
            <v>400656.65245470498</v>
          </cell>
          <cell r="L1426">
            <v>461231.31143452501</v>
          </cell>
          <cell r="M1426">
            <v>340785.73795368499</v>
          </cell>
          <cell r="N1426">
            <v>488480.90764575597</v>
          </cell>
          <cell r="O1426">
            <v>488009.02091917099</v>
          </cell>
          <cell r="P1426">
            <v>298520.60271884099</v>
          </cell>
          <cell r="Q1426">
            <v>334466.26192169997</v>
          </cell>
        </row>
        <row r="1427">
          <cell r="A1427" t="str">
            <v>Q62442</v>
          </cell>
          <cell r="B1427" t="str">
            <v>sp|Q62442|VAMP1_MOUSE</v>
          </cell>
          <cell r="C1427">
            <v>142113.759454513</v>
          </cell>
          <cell r="D1427">
            <v>51772.004712531299</v>
          </cell>
          <cell r="E1427">
            <v>163830.46911751499</v>
          </cell>
          <cell r="F1427">
            <v>155282.058590459</v>
          </cell>
          <cell r="G1427">
            <v>108694.920949401</v>
          </cell>
          <cell r="H1427">
            <v>132435.583402096</v>
          </cell>
          <cell r="I1427">
            <v>138555.65292481199</v>
          </cell>
          <cell r="J1427">
            <v>182894.425112058</v>
          </cell>
          <cell r="K1427">
            <v>137189.96261081501</v>
          </cell>
          <cell r="L1427">
            <v>149838.60176736399</v>
          </cell>
          <cell r="M1427">
            <v>131639.615482397</v>
          </cell>
          <cell r="N1427">
            <v>150035.75861237</v>
          </cell>
          <cell r="O1427">
            <v>149183.86849964599</v>
          </cell>
          <cell r="P1427">
            <v>97852.025388324793</v>
          </cell>
          <cell r="Q1427">
            <v>128904.659056891</v>
          </cell>
        </row>
        <row r="1428">
          <cell r="A1428" t="str">
            <v>Q62443</v>
          </cell>
          <cell r="B1428" t="str">
            <v>sp|Q62443|NPTX1_MOUSE</v>
          </cell>
          <cell r="C1428">
            <v>290875.41929293401</v>
          </cell>
          <cell r="D1428">
            <v>419512.72674810397</v>
          </cell>
          <cell r="E1428">
            <v>567294.44373426202</v>
          </cell>
          <cell r="F1428">
            <v>533502.87634825404</v>
          </cell>
          <cell r="G1428">
            <v>495140.96686580498</v>
          </cell>
          <cell r="H1428">
            <v>534310.92615400394</v>
          </cell>
          <cell r="I1428">
            <v>441438.27036119602</v>
          </cell>
          <cell r="J1428">
            <v>507433.226926515</v>
          </cell>
          <cell r="K1428">
            <v>483160.50318821002</v>
          </cell>
          <cell r="L1428">
            <v>476518.34649886901</v>
          </cell>
          <cell r="M1428">
            <v>464792.27436789201</v>
          </cell>
          <cell r="N1428">
            <v>452664.19314064499</v>
          </cell>
          <cell r="O1428">
            <v>527143.25288098399</v>
          </cell>
          <cell r="P1428">
            <v>478377.92326342198</v>
          </cell>
          <cell r="Q1428">
            <v>472079.31761051802</v>
          </cell>
        </row>
        <row r="1429">
          <cell r="A1429" t="str">
            <v>Q62446</v>
          </cell>
          <cell r="B1429" t="str">
            <v>sp|Q62446|FKBP3_MOUSE</v>
          </cell>
          <cell r="C1429">
            <v>175888.645659564</v>
          </cell>
          <cell r="D1429">
            <v>209893.022076491</v>
          </cell>
          <cell r="E1429">
            <v>238340.08313768799</v>
          </cell>
          <cell r="F1429">
            <v>226472.29230620799</v>
          </cell>
          <cell r="G1429">
            <v>234468.96435133499</v>
          </cell>
          <cell r="H1429">
            <v>206188.539517636</v>
          </cell>
          <cell r="I1429">
            <v>217930.31126660199</v>
          </cell>
          <cell r="J1429">
            <v>250045.46251053401</v>
          </cell>
          <cell r="K1429">
            <v>219698.158855296</v>
          </cell>
          <cell r="L1429">
            <v>277179.72708855901</v>
          </cell>
          <cell r="M1429">
            <v>255125.698894776</v>
          </cell>
          <cell r="N1429">
            <v>221571.35948650801</v>
          </cell>
          <cell r="O1429">
            <v>231504.119624571</v>
          </cell>
          <cell r="P1429">
            <v>201607.561414611</v>
          </cell>
          <cell r="Q1429">
            <v>210837.842485428</v>
          </cell>
        </row>
        <row r="1430">
          <cell r="A1430" t="str">
            <v>Q62448</v>
          </cell>
          <cell r="B1430" t="str">
            <v>sp|Q62448|IF4G2_MOUSE</v>
          </cell>
          <cell r="C1430">
            <v>83316.665137091506</v>
          </cell>
          <cell r="D1430">
            <v>302590.84892323101</v>
          </cell>
          <cell r="E1430">
            <v>235296.86099239101</v>
          </cell>
          <cell r="F1430">
            <v>186403.880175639</v>
          </cell>
          <cell r="G1430">
            <v>160909.45494046499</v>
          </cell>
          <cell r="H1430">
            <v>219874.30962356401</v>
          </cell>
          <cell r="I1430">
            <v>197041.58528887399</v>
          </cell>
          <cell r="J1430">
            <v>227156.064861463</v>
          </cell>
          <cell r="K1430">
            <v>117422.98994740599</v>
          </cell>
          <cell r="L1430">
            <v>163813.06893243</v>
          </cell>
          <cell r="M1430">
            <v>122952.963497727</v>
          </cell>
          <cell r="N1430">
            <v>210380.267537757</v>
          </cell>
          <cell r="O1430">
            <v>169053.243204247</v>
          </cell>
          <cell r="P1430">
            <v>170860.21404722301</v>
          </cell>
          <cell r="Q1430">
            <v>156891.59784394901</v>
          </cell>
        </row>
        <row r="1431">
          <cell r="A1431" t="str">
            <v>Q62465</v>
          </cell>
          <cell r="B1431" t="str">
            <v>sp|Q62465|VAT1_MOUSE</v>
          </cell>
          <cell r="C1431">
            <v>144244.68583019901</v>
          </cell>
          <cell r="D1431">
            <v>177253.33690809799</v>
          </cell>
          <cell r="E1431">
            <v>278781.592112999</v>
          </cell>
          <cell r="F1431">
            <v>210205.782990265</v>
          </cell>
          <cell r="G1431">
            <v>188270.502395121</v>
          </cell>
          <cell r="H1431">
            <v>137586.76003351499</v>
          </cell>
          <cell r="I1431">
            <v>231675.05638246101</v>
          </cell>
          <cell r="J1431">
            <v>173258.745128665</v>
          </cell>
          <cell r="K1431">
            <v>212331.67383014801</v>
          </cell>
          <cell r="L1431">
            <v>193090.92595570401</v>
          </cell>
          <cell r="M1431">
            <v>141869.76985839699</v>
          </cell>
          <cell r="N1431">
            <v>262017.1964129</v>
          </cell>
          <cell r="O1431">
            <v>133391.42964752999</v>
          </cell>
          <cell r="P1431">
            <v>195883.52884016099</v>
          </cell>
          <cell r="Q1431">
            <v>149085.987654492</v>
          </cell>
        </row>
        <row r="1432">
          <cell r="A1432" t="str">
            <v>Q62523</v>
          </cell>
          <cell r="B1432" t="str">
            <v>sp|Q62523|ZYX_MOUSE</v>
          </cell>
          <cell r="C1432">
            <v>13252.435302862699</v>
          </cell>
          <cell r="D1432">
            <v>16837.300480472</v>
          </cell>
          <cell r="E1432">
            <v>8602.2962088421391</v>
          </cell>
          <cell r="F1432">
            <v>30265.6175961521</v>
          </cell>
          <cell r="G1432">
            <v>8041.8528295119304</v>
          </cell>
          <cell r="H1432">
            <v>16314.6794454883</v>
          </cell>
          <cell r="I1432">
            <v>15301.786162578001</v>
          </cell>
          <cell r="J1432">
            <v>22875.4436128341</v>
          </cell>
          <cell r="K1432">
            <v>9565.5357842563499</v>
          </cell>
          <cell r="L1432">
            <v>19294.0744868287</v>
          </cell>
          <cell r="M1432">
            <v>11318.472527973099</v>
          </cell>
          <cell r="N1432">
            <v>13186.474223167301</v>
          </cell>
          <cell r="O1432">
            <v>8531.8836258414594</v>
          </cell>
          <cell r="P1432">
            <v>25974.901819657502</v>
          </cell>
          <cell r="Q1432">
            <v>4882.2478073856</v>
          </cell>
        </row>
        <row r="1433">
          <cell r="A1433" t="str">
            <v>Q63739</v>
          </cell>
          <cell r="B1433" t="str">
            <v>sp|Q63739|TP4A1_MOUSE</v>
          </cell>
          <cell r="C1433">
            <v>128963.378966918</v>
          </cell>
          <cell r="D1433">
            <v>128031.976308817</v>
          </cell>
          <cell r="E1433">
            <v>116474.093934274</v>
          </cell>
          <cell r="F1433">
            <v>102395.178846643</v>
          </cell>
          <cell r="G1433">
            <v>160958.68580091099</v>
          </cell>
          <cell r="H1433">
            <v>223111.715257437</v>
          </cell>
          <cell r="I1433">
            <v>166385.13737522301</v>
          </cell>
          <cell r="J1433">
            <v>177083.16750816599</v>
          </cell>
          <cell r="K1433">
            <v>125051.762350829</v>
          </cell>
          <cell r="L1433">
            <v>129859.348312362</v>
          </cell>
          <cell r="M1433">
            <v>139870.49893624501</v>
          </cell>
          <cell r="N1433">
            <v>159480.45131138599</v>
          </cell>
          <cell r="O1433">
            <v>201736.89348959699</v>
          </cell>
          <cell r="P1433">
            <v>180130.06721618999</v>
          </cell>
          <cell r="Q1433">
            <v>142542.687386476</v>
          </cell>
        </row>
        <row r="1434">
          <cell r="A1434" t="str">
            <v>Q63810</v>
          </cell>
          <cell r="B1434" t="str">
            <v>sp|Q63810|CANB1_MOUSE</v>
          </cell>
          <cell r="C1434">
            <v>1204947.5747537101</v>
          </cell>
          <cell r="D1434">
            <v>2696877.7390624201</v>
          </cell>
          <cell r="E1434">
            <v>1482625.4575767501</v>
          </cell>
          <cell r="F1434">
            <v>2506848.0806122399</v>
          </cell>
          <cell r="G1434">
            <v>2375304.1063357498</v>
          </cell>
          <cell r="H1434">
            <v>1740667.3018998599</v>
          </cell>
          <cell r="I1434">
            <v>2523987.0153538301</v>
          </cell>
          <cell r="J1434">
            <v>2368479.7005857001</v>
          </cell>
          <cell r="K1434">
            <v>2678001.70611885</v>
          </cell>
          <cell r="L1434">
            <v>2135688.6803172901</v>
          </cell>
          <cell r="M1434">
            <v>2866833.1664167</v>
          </cell>
          <cell r="N1434">
            <v>2210783.91341592</v>
          </cell>
          <cell r="O1434">
            <v>2271666.8139125202</v>
          </cell>
          <cell r="P1434">
            <v>1743742.18333105</v>
          </cell>
          <cell r="Q1434">
            <v>1511405.12911351</v>
          </cell>
        </row>
        <row r="1435">
          <cell r="A1435" t="str">
            <v>Q63829</v>
          </cell>
          <cell r="B1435" t="str">
            <v>sp|Q63829|COMD3_MOUSE</v>
          </cell>
          <cell r="C1435">
            <v>30276.083026096199</v>
          </cell>
          <cell r="D1435">
            <v>66873.528076182105</v>
          </cell>
          <cell r="E1435">
            <v>33876.207119419501</v>
          </cell>
          <cell r="F1435">
            <v>39049.525107882502</v>
          </cell>
          <cell r="G1435">
            <v>41658.901010574496</v>
          </cell>
          <cell r="H1435">
            <v>40838.866802170298</v>
          </cell>
          <cell r="I1435">
            <v>34420.585987451901</v>
          </cell>
          <cell r="J1435">
            <v>38375.476579162503</v>
          </cell>
          <cell r="K1435">
            <v>47582.234168551098</v>
          </cell>
          <cell r="L1435">
            <v>42756.742976796399</v>
          </cell>
          <cell r="M1435">
            <v>37733.975154965898</v>
          </cell>
          <cell r="N1435">
            <v>43070.066690526502</v>
          </cell>
          <cell r="O1435">
            <v>46530.369192173399</v>
          </cell>
          <cell r="P1435">
            <v>37190.292520597897</v>
          </cell>
          <cell r="Q1435">
            <v>43041.914187825998</v>
          </cell>
        </row>
        <row r="1436">
          <cell r="A1436" t="str">
            <v>Q63836</v>
          </cell>
          <cell r="B1436" t="str">
            <v>sp|Q63836|SBP2_MOUSE</v>
          </cell>
          <cell r="C1436">
            <v>452336.18961496698</v>
          </cell>
          <cell r="D1436">
            <v>647634.15636047197</v>
          </cell>
          <cell r="E1436">
            <v>549194.29177129897</v>
          </cell>
          <cell r="F1436">
            <v>681900.91247543297</v>
          </cell>
          <cell r="G1436">
            <v>628705.83259053703</v>
          </cell>
          <cell r="H1436">
            <v>827695.91267542099</v>
          </cell>
          <cell r="I1436">
            <v>688886.68795432895</v>
          </cell>
          <cell r="J1436">
            <v>764439.99342107598</v>
          </cell>
          <cell r="K1436">
            <v>623371.44688433898</v>
          </cell>
          <cell r="L1436">
            <v>630504.67274772096</v>
          </cell>
          <cell r="M1436">
            <v>686013.87671708397</v>
          </cell>
          <cell r="N1436">
            <v>605419.86482062901</v>
          </cell>
          <cell r="O1436">
            <v>617127.37767511106</v>
          </cell>
          <cell r="P1436">
            <v>828889.37417218601</v>
          </cell>
          <cell r="Q1436">
            <v>682258.86219894805</v>
          </cell>
        </row>
        <row r="1437">
          <cell r="A1437" t="str">
            <v>Q63844</v>
          </cell>
          <cell r="B1437" t="str">
            <v>sp|Q63844|MK03_MOUSE</v>
          </cell>
          <cell r="C1437">
            <v>2851948.45363212</v>
          </cell>
          <cell r="D1437">
            <v>2281064.2566967201</v>
          </cell>
          <cell r="E1437">
            <v>3219385.0718904301</v>
          </cell>
          <cell r="F1437">
            <v>2506416.4991866401</v>
          </cell>
          <cell r="G1437">
            <v>2699222.14995579</v>
          </cell>
          <cell r="H1437">
            <v>2836301.49760783</v>
          </cell>
          <cell r="I1437">
            <v>2796759.70438177</v>
          </cell>
          <cell r="J1437">
            <v>3170536.3460145299</v>
          </cell>
          <cell r="K1437">
            <v>2463956.5581137901</v>
          </cell>
          <cell r="L1437">
            <v>2516650.97550997</v>
          </cell>
          <cell r="M1437">
            <v>2481351.0155681502</v>
          </cell>
          <cell r="N1437">
            <v>2622340.6585017</v>
          </cell>
          <cell r="O1437">
            <v>3111336.80260411</v>
          </cell>
          <cell r="P1437">
            <v>2390808.6012073001</v>
          </cell>
          <cell r="Q1437">
            <v>2537071.85786526</v>
          </cell>
        </row>
        <row r="1438">
          <cell r="A1438" t="str">
            <v>Q63912</v>
          </cell>
          <cell r="B1438" t="str">
            <v>sp|Q63912|OMGP_MOUSE</v>
          </cell>
          <cell r="C1438">
            <v>2343012.5860065902</v>
          </cell>
          <cell r="D1438">
            <v>2247025.9094978701</v>
          </cell>
          <cell r="E1438">
            <v>1954736.3341671799</v>
          </cell>
          <cell r="F1438">
            <v>2427045.7902564299</v>
          </cell>
          <cell r="G1438">
            <v>2367468.2528729802</v>
          </cell>
          <cell r="H1438">
            <v>2782552.6668496202</v>
          </cell>
          <cell r="I1438">
            <v>2059157.2971193399</v>
          </cell>
          <cell r="J1438">
            <v>2472970.3226103</v>
          </cell>
          <cell r="K1438">
            <v>2039846.69425545</v>
          </cell>
          <cell r="L1438">
            <v>2585841.0072763301</v>
          </cell>
          <cell r="M1438">
            <v>2741831.1583814798</v>
          </cell>
          <cell r="N1438">
            <v>2013329.66225119</v>
          </cell>
          <cell r="O1438">
            <v>2640623.2027783599</v>
          </cell>
          <cell r="P1438">
            <v>2247896.11400215</v>
          </cell>
          <cell r="Q1438">
            <v>2240566.63035776</v>
          </cell>
        </row>
        <row r="1439">
          <cell r="A1439" t="str">
            <v>Q63959</v>
          </cell>
          <cell r="B1439" t="str">
            <v>sp|Q63959|KCNC3_MOUSE</v>
          </cell>
          <cell r="C1439">
            <v>71699.548937977699</v>
          </cell>
          <cell r="D1439">
            <v>62638.842828272602</v>
          </cell>
          <cell r="E1439">
            <v>73262.089789899197</v>
          </cell>
          <cell r="F1439">
            <v>67707.2340418159</v>
          </cell>
          <cell r="G1439">
            <v>69877.767332607706</v>
          </cell>
          <cell r="H1439">
            <v>95871.930232378407</v>
          </cell>
          <cell r="I1439">
            <v>91581.327715860505</v>
          </cell>
          <cell r="J1439">
            <v>83948.816512677906</v>
          </cell>
          <cell r="K1439">
            <v>58257.184991580601</v>
          </cell>
          <cell r="L1439">
            <v>98609.338929411402</v>
          </cell>
          <cell r="M1439">
            <v>81318.171825815807</v>
          </cell>
          <cell r="N1439">
            <v>75440.2676069382</v>
          </cell>
          <cell r="O1439">
            <v>89056.621210640005</v>
          </cell>
          <cell r="P1439">
            <v>92356.625150259599</v>
          </cell>
          <cell r="Q1439">
            <v>62236.075289847402</v>
          </cell>
        </row>
        <row r="1440">
          <cell r="A1440" t="str">
            <v>Q64010</v>
          </cell>
          <cell r="B1440" t="str">
            <v>sp|Q64010|CRK_MOUSE</v>
          </cell>
          <cell r="C1440">
            <v>834761.25209375995</v>
          </cell>
          <cell r="D1440">
            <v>817665.98062802199</v>
          </cell>
          <cell r="E1440">
            <v>783600.31410958199</v>
          </cell>
          <cell r="F1440">
            <v>765867.19773663301</v>
          </cell>
          <cell r="G1440">
            <v>852201.54661938897</v>
          </cell>
          <cell r="H1440">
            <v>811842.46520136995</v>
          </cell>
          <cell r="I1440">
            <v>813142.28647298296</v>
          </cell>
          <cell r="J1440">
            <v>945635.84786417999</v>
          </cell>
          <cell r="K1440">
            <v>859264.93066872796</v>
          </cell>
          <cell r="L1440">
            <v>1038429.81637127</v>
          </cell>
          <cell r="M1440">
            <v>735498.55035441299</v>
          </cell>
          <cell r="N1440">
            <v>878545.03452764498</v>
          </cell>
          <cell r="O1440">
            <v>942664.97934588604</v>
          </cell>
          <cell r="P1440">
            <v>861228.74438613898</v>
          </cell>
          <cell r="Q1440">
            <v>1005257.5180830701</v>
          </cell>
        </row>
        <row r="1441">
          <cell r="A1441" t="str">
            <v>Q64012</v>
          </cell>
          <cell r="B1441" t="str">
            <v>sp|Q64012|RALY_MOUSE</v>
          </cell>
          <cell r="C1441">
            <v>68774.183875702205</v>
          </cell>
          <cell r="D1441">
            <v>20276.912647738001</v>
          </cell>
          <cell r="E1441">
            <v>56517.687067603401</v>
          </cell>
          <cell r="F1441">
            <v>81903.664683733004</v>
          </cell>
          <cell r="G1441">
            <v>81586.860202864904</v>
          </cell>
          <cell r="H1441">
            <v>82048.124715637197</v>
          </cell>
          <cell r="I1441">
            <v>41013.893098397602</v>
          </cell>
          <cell r="J1441">
            <v>84242.377319924097</v>
          </cell>
          <cell r="K1441">
            <v>71857.161469200597</v>
          </cell>
          <cell r="L1441">
            <v>7181.56448312257</v>
          </cell>
          <cell r="M1441">
            <v>85444.509629478605</v>
          </cell>
          <cell r="N1441">
            <v>90422.893203734697</v>
          </cell>
          <cell r="O1441">
            <v>84362.135216775103</v>
          </cell>
          <cell r="P1441">
            <v>84497.128430996396</v>
          </cell>
          <cell r="Q1441">
            <v>90727.846740726905</v>
          </cell>
        </row>
        <row r="1442">
          <cell r="A1442" t="str">
            <v>Q640R3</v>
          </cell>
          <cell r="B1442" t="str">
            <v>sp|Q640R3|HECAM_MOUSE</v>
          </cell>
          <cell r="C1442">
            <v>845149.57847210497</v>
          </cell>
          <cell r="D1442">
            <v>797543.39529858297</v>
          </cell>
          <cell r="E1442">
            <v>674905.29667921702</v>
          </cell>
          <cell r="F1442">
            <v>828950.15738336404</v>
          </cell>
          <cell r="G1442">
            <v>684577.06124734296</v>
          </cell>
          <cell r="H1442">
            <v>759730.02967986302</v>
          </cell>
          <cell r="I1442">
            <v>773171.94542792602</v>
          </cell>
          <cell r="J1442">
            <v>826551.76947901701</v>
          </cell>
          <cell r="K1442">
            <v>722476.02690517704</v>
          </cell>
          <cell r="L1442">
            <v>1020226.84524257</v>
          </cell>
          <cell r="M1442">
            <v>914688.851995565</v>
          </cell>
          <cell r="N1442">
            <v>819576.50763767899</v>
          </cell>
          <cell r="O1442">
            <v>973830.27980757796</v>
          </cell>
          <cell r="P1442">
            <v>840479.46086495498</v>
          </cell>
          <cell r="Q1442">
            <v>850007.824644265</v>
          </cell>
        </row>
        <row r="1443">
          <cell r="A1443" t="str">
            <v>Q64105</v>
          </cell>
          <cell r="B1443" t="str">
            <v>sp|Q64105|SPRE_MOUSE</v>
          </cell>
          <cell r="C1443">
            <v>589825.669395315</v>
          </cell>
          <cell r="D1443">
            <v>776505.25397226901</v>
          </cell>
          <cell r="E1443">
            <v>967917.32970032399</v>
          </cell>
          <cell r="F1443">
            <v>915411.66303362895</v>
          </cell>
          <cell r="G1443">
            <v>831828.56720042694</v>
          </cell>
          <cell r="H1443">
            <v>915387.54693754797</v>
          </cell>
          <cell r="I1443">
            <v>820599.30421637604</v>
          </cell>
          <cell r="J1443">
            <v>759702.32889850298</v>
          </cell>
          <cell r="K1443">
            <v>1011150.69233993</v>
          </cell>
          <cell r="L1443">
            <v>884985.08342492103</v>
          </cell>
          <cell r="M1443">
            <v>883899.31358231104</v>
          </cell>
          <cell r="N1443">
            <v>929242.50432823203</v>
          </cell>
          <cell r="O1443">
            <v>906136.23139071104</v>
          </cell>
          <cell r="P1443">
            <v>921862.34903347201</v>
          </cell>
          <cell r="Q1443">
            <v>821399.39838656096</v>
          </cell>
        </row>
        <row r="1444">
          <cell r="A1444" t="str">
            <v>Q64133</v>
          </cell>
          <cell r="B1444" t="str">
            <v>sp|Q64133|AOFA_MOUSE</v>
          </cell>
          <cell r="C1444">
            <v>924039.03217792104</v>
          </cell>
          <cell r="D1444">
            <v>977519.01721061103</v>
          </cell>
          <cell r="E1444">
            <v>810415.92146626394</v>
          </cell>
          <cell r="F1444">
            <v>954818.54183992499</v>
          </cell>
          <cell r="G1444">
            <v>723684.07416542596</v>
          </cell>
          <cell r="H1444">
            <v>943178.96954088297</v>
          </cell>
          <cell r="I1444">
            <v>732449.02036686195</v>
          </cell>
          <cell r="J1444">
            <v>1086651.3015431999</v>
          </cell>
          <cell r="K1444">
            <v>820576.75188253995</v>
          </cell>
          <cell r="L1444">
            <v>1151790.0081615199</v>
          </cell>
          <cell r="M1444">
            <v>1053737.97846269</v>
          </cell>
          <cell r="N1444">
            <v>740875.60930375603</v>
          </cell>
          <cell r="O1444">
            <v>937021.48424922395</v>
          </cell>
          <cell r="P1444">
            <v>932981.93569947104</v>
          </cell>
          <cell r="Q1444">
            <v>996820.83424199198</v>
          </cell>
        </row>
        <row r="1445">
          <cell r="A1445" t="str">
            <v>Q641P0</v>
          </cell>
          <cell r="B1445" t="str">
            <v>sp|Q641P0|ARP3B_MOUSE</v>
          </cell>
          <cell r="C1445">
            <v>499155.245196976</v>
          </cell>
          <cell r="D1445">
            <v>320755.85071767197</v>
          </cell>
          <cell r="E1445">
            <v>432276.529275259</v>
          </cell>
          <cell r="F1445">
            <v>369452.26135873102</v>
          </cell>
          <cell r="G1445">
            <v>491422.65929141297</v>
          </cell>
          <cell r="H1445">
            <v>506072.19837854698</v>
          </cell>
          <cell r="I1445">
            <v>459100.09673507599</v>
          </cell>
          <cell r="J1445">
            <v>372480.70729966997</v>
          </cell>
          <cell r="K1445">
            <v>427243.16769411002</v>
          </cell>
          <cell r="L1445">
            <v>399205.649361989</v>
          </cell>
          <cell r="M1445">
            <v>315244.48128819902</v>
          </cell>
          <cell r="N1445">
            <v>389263.66053508699</v>
          </cell>
          <cell r="O1445">
            <v>532233.18268395402</v>
          </cell>
          <cell r="P1445">
            <v>440098.81630237401</v>
          </cell>
          <cell r="Q1445">
            <v>390172.66642060998</v>
          </cell>
        </row>
        <row r="1446">
          <cell r="A1446" t="str">
            <v>Q64213</v>
          </cell>
          <cell r="B1446" t="str">
            <v>sp|Q64213|SF01_MOUSE</v>
          </cell>
          <cell r="C1446">
            <v>33468.719717544402</v>
          </cell>
          <cell r="D1446">
            <v>53386.552125788898</v>
          </cell>
          <cell r="E1446">
            <v>40758.181651942999</v>
          </cell>
          <cell r="F1446">
            <v>43062.145800366197</v>
          </cell>
          <cell r="G1446">
            <v>55183.465796240598</v>
          </cell>
          <cell r="H1446">
            <v>15564.604561010001</v>
          </cell>
          <cell r="I1446">
            <v>48350.911875013</v>
          </cell>
          <cell r="J1446">
            <v>19203.1411737774</v>
          </cell>
          <cell r="K1446">
            <v>52540.464532632403</v>
          </cell>
          <cell r="L1446">
            <v>75892.532405992199</v>
          </cell>
          <cell r="M1446">
            <v>48264.193800337103</v>
          </cell>
          <cell r="N1446">
            <v>58907.853010564599</v>
          </cell>
          <cell r="O1446">
            <v>7113.9597493158199</v>
          </cell>
          <cell r="P1446">
            <v>46614.688419894803</v>
          </cell>
          <cell r="Q1446">
            <v>46353.073190299197</v>
          </cell>
        </row>
        <row r="1447">
          <cell r="A1447" t="str">
            <v>Q64331</v>
          </cell>
          <cell r="B1447" t="str">
            <v>sp|Q64331|MYO6_MOUSE</v>
          </cell>
          <cell r="C1447">
            <v>78950.201893692298</v>
          </cell>
          <cell r="D1447">
            <v>38895.194249772998</v>
          </cell>
          <cell r="E1447">
            <v>82876.577865151907</v>
          </cell>
          <cell r="F1447">
            <v>87763.615056585302</v>
          </cell>
          <cell r="G1447">
            <v>36679.980364818599</v>
          </cell>
          <cell r="H1447">
            <v>88683.603213513605</v>
          </cell>
          <cell r="I1447">
            <v>32956.323225745902</v>
          </cell>
          <cell r="J1447">
            <v>127190.152331483</v>
          </cell>
          <cell r="K1447">
            <v>87159.595162470694</v>
          </cell>
          <cell r="L1447">
            <v>105549.502699643</v>
          </cell>
          <cell r="M1447">
            <v>89193.591533228304</v>
          </cell>
          <cell r="N1447">
            <v>52145.393733040699</v>
          </cell>
          <cell r="O1447">
            <v>75522.764703785797</v>
          </cell>
          <cell r="P1447">
            <v>33428.8888348115</v>
          </cell>
          <cell r="Q1447">
            <v>118286.98007833101</v>
          </cell>
        </row>
        <row r="1448">
          <cell r="A1448" t="str">
            <v>Q64332</v>
          </cell>
          <cell r="B1448" t="str">
            <v>sp|Q64332|SYN2_MOUSE</v>
          </cell>
          <cell r="C1448">
            <v>5568925.60393559</v>
          </cell>
          <cell r="D1448">
            <v>5933587.7635749001</v>
          </cell>
          <cell r="E1448">
            <v>7093860.4813743196</v>
          </cell>
          <cell r="F1448">
            <v>6245566.7561788997</v>
          </cell>
          <cell r="G1448">
            <v>5937462.4001243804</v>
          </cell>
          <cell r="H1448">
            <v>5837404.8296579402</v>
          </cell>
          <cell r="I1448">
            <v>7761683.7846635999</v>
          </cell>
          <cell r="J1448">
            <v>6615436.0910427598</v>
          </cell>
          <cell r="K1448">
            <v>7441549.3374913204</v>
          </cell>
          <cell r="L1448">
            <v>6046654.3424185598</v>
          </cell>
          <cell r="M1448">
            <v>5593239.0902201496</v>
          </cell>
          <cell r="N1448">
            <v>6941026.4600570202</v>
          </cell>
          <cell r="O1448">
            <v>5748621.5112747997</v>
          </cell>
          <cell r="P1448">
            <v>5952356.2282905402</v>
          </cell>
          <cell r="Q1448">
            <v>5622020.5279617701</v>
          </cell>
        </row>
        <row r="1449">
          <cell r="A1449" t="str">
            <v>Q64337</v>
          </cell>
          <cell r="B1449" t="str">
            <v>sp|Q64337|SQSTM_MOUSE</v>
          </cell>
          <cell r="C1449">
            <v>122741.50010703799</v>
          </cell>
          <cell r="D1449">
            <v>151351.36702707101</v>
          </cell>
          <cell r="E1449">
            <v>49509.328083440698</v>
          </cell>
          <cell r="F1449">
            <v>129942.587483708</v>
          </cell>
          <cell r="G1449">
            <v>52878.107831144698</v>
          </cell>
          <cell r="H1449">
            <v>194918.318664511</v>
          </cell>
          <cell r="I1449">
            <v>60999.423952935002</v>
          </cell>
          <cell r="J1449">
            <v>163469.38656308499</v>
          </cell>
          <cell r="K1449">
            <v>30759.405001573101</v>
          </cell>
          <cell r="L1449">
            <v>196772.80059976</v>
          </cell>
          <cell r="M1449">
            <v>193601.16424084699</v>
          </cell>
          <cell r="N1449">
            <v>125214.482887084</v>
          </cell>
          <cell r="O1449">
            <v>255159.38327143199</v>
          </cell>
          <cell r="P1449">
            <v>17173.446131274901</v>
          </cell>
          <cell r="Q1449">
            <v>110163.79920012099</v>
          </cell>
        </row>
        <row r="1450">
          <cell r="A1450" t="str">
            <v>Q64343</v>
          </cell>
          <cell r="B1450" t="str">
            <v>sp|Q64343|ABCG1_MOUSE</v>
          </cell>
          <cell r="C1450">
            <v>11814.8119585935</v>
          </cell>
          <cell r="D1450">
            <v>13429.296784525</v>
          </cell>
          <cell r="E1450">
            <v>16888.008090934101</v>
          </cell>
          <cell r="F1450">
            <v>22731.3412516682</v>
          </cell>
          <cell r="G1450">
            <v>3832.6379864847099</v>
          </cell>
          <cell r="H1450">
            <v>23194.624689112701</v>
          </cell>
          <cell r="I1450">
            <v>5334.74594185964</v>
          </cell>
          <cell r="J1450">
            <v>17258.3222167278</v>
          </cell>
          <cell r="K1450">
            <v>15582.1473013963</v>
          </cell>
          <cell r="L1450">
            <v>7893.4482962340298</v>
          </cell>
          <cell r="M1450">
            <v>17407.0586294317</v>
          </cell>
          <cell r="N1450">
            <v>17265.262359586101</v>
          </cell>
          <cell r="O1450">
            <v>43489.9095724695</v>
          </cell>
          <cell r="P1450">
            <v>26784.761201464102</v>
          </cell>
          <cell r="Q1450">
            <v>27776.6297070285</v>
          </cell>
        </row>
        <row r="1451">
          <cell r="A1451" t="str">
            <v>Q64373</v>
          </cell>
          <cell r="B1451" t="str">
            <v>sp|Q64373|B2CL1_MOUSE</v>
          </cell>
          <cell r="C1451">
            <v>33391.022937320398</v>
          </cell>
          <cell r="D1451">
            <v>132588.06634491601</v>
          </cell>
          <cell r="E1451">
            <v>128550.61498091801</v>
          </cell>
          <cell r="F1451">
            <v>83514.115084682693</v>
          </cell>
          <cell r="G1451">
            <v>110154.70024168699</v>
          </cell>
          <cell r="H1451">
            <v>103291.245595777</v>
          </cell>
          <cell r="I1451">
            <v>105746.61007605901</v>
          </cell>
          <cell r="J1451">
            <v>116732.36226573501</v>
          </cell>
          <cell r="K1451">
            <v>125303.713615906</v>
          </cell>
          <cell r="L1451">
            <v>67550.078780170094</v>
          </cell>
          <cell r="M1451">
            <v>98911.280129615203</v>
          </cell>
          <cell r="N1451">
            <v>30110.039448630301</v>
          </cell>
          <cell r="O1451">
            <v>155806.77521576299</v>
          </cell>
          <cell r="P1451">
            <v>23091.8473516085</v>
          </cell>
          <cell r="Q1451">
            <v>153816.61902574199</v>
          </cell>
        </row>
        <row r="1452">
          <cell r="A1452" t="str">
            <v>Q64378</v>
          </cell>
          <cell r="B1452" t="str">
            <v>sp|Q64378|FKBP5_MOUSE</v>
          </cell>
          <cell r="C1452">
            <v>112107.987756143</v>
          </cell>
          <cell r="D1452">
            <v>74295.471891320805</v>
          </cell>
          <cell r="E1452">
            <v>111535.582732101</v>
          </cell>
          <cell r="F1452">
            <v>74671.816588504604</v>
          </cell>
          <cell r="G1452">
            <v>86407.951267187804</v>
          </cell>
          <cell r="H1452">
            <v>222414.10116607201</v>
          </cell>
          <cell r="I1452">
            <v>131943.76490559601</v>
          </cell>
          <cell r="J1452">
            <v>120082.34364630299</v>
          </cell>
          <cell r="K1452">
            <v>143176.61973974301</v>
          </cell>
          <cell r="L1452">
            <v>211656.22080947401</v>
          </cell>
          <cell r="M1452">
            <v>114975.052809873</v>
          </cell>
          <cell r="N1452">
            <v>120391.547316189</v>
          </cell>
          <cell r="O1452">
            <v>126683.19784540401</v>
          </cell>
          <cell r="P1452">
            <v>112375.31761420101</v>
          </cell>
          <cell r="Q1452">
            <v>81289.420565440407</v>
          </cell>
        </row>
        <row r="1453">
          <cell r="A1453" t="str">
            <v>Q64433</v>
          </cell>
          <cell r="B1453" t="str">
            <v>sp|Q64433|CH10_MOUSE</v>
          </cell>
          <cell r="C1453">
            <v>8662809.9835630003</v>
          </cell>
          <cell r="D1453">
            <v>7070223.1468567504</v>
          </cell>
          <cell r="E1453">
            <v>11123854.8798675</v>
          </cell>
          <cell r="F1453">
            <v>9709310.4960730597</v>
          </cell>
          <cell r="G1453">
            <v>7461565.1698042098</v>
          </cell>
          <cell r="H1453">
            <v>8447956.8723886702</v>
          </cell>
          <cell r="I1453">
            <v>10458214.793574801</v>
          </cell>
          <cell r="J1453">
            <v>8538066.4150733706</v>
          </cell>
          <cell r="K1453">
            <v>9497158.9867286496</v>
          </cell>
          <cell r="L1453">
            <v>8308031.9020206602</v>
          </cell>
          <cell r="M1453">
            <v>8299649.9328540498</v>
          </cell>
          <cell r="N1453">
            <v>10162635.050366201</v>
          </cell>
          <cell r="O1453">
            <v>7634988.8120887801</v>
          </cell>
          <cell r="P1453">
            <v>9244320.7997466996</v>
          </cell>
          <cell r="Q1453">
            <v>7496701.0226972103</v>
          </cell>
        </row>
        <row r="1454">
          <cell r="A1454" t="str">
            <v>Q64442</v>
          </cell>
          <cell r="B1454" t="str">
            <v>sp|Q64442|DHSO_MOUSE</v>
          </cell>
          <cell r="C1454">
            <v>264001.95963496697</v>
          </cell>
          <cell r="D1454">
            <v>163346.010938085</v>
          </cell>
          <cell r="E1454">
            <v>211071.95281141199</v>
          </cell>
          <cell r="F1454">
            <v>212950.483269527</v>
          </cell>
          <cell r="G1454">
            <v>188366.19226464501</v>
          </cell>
          <cell r="H1454">
            <v>229727.638769326</v>
          </cell>
          <cell r="I1454">
            <v>186311.95360832801</v>
          </cell>
          <cell r="J1454">
            <v>219598.60397319999</v>
          </cell>
          <cell r="K1454">
            <v>168956.61224981901</v>
          </cell>
          <cell r="L1454">
            <v>258547.596528867</v>
          </cell>
          <cell r="M1454">
            <v>242227.65843317501</v>
          </cell>
          <cell r="N1454">
            <v>241833.42726008</v>
          </cell>
          <cell r="O1454">
            <v>200158.413731899</v>
          </cell>
          <cell r="P1454">
            <v>245552.610980475</v>
          </cell>
          <cell r="Q1454">
            <v>236078.64532629299</v>
          </cell>
        </row>
        <row r="1455">
          <cell r="A1455" t="str">
            <v>Q64444</v>
          </cell>
          <cell r="B1455" t="str">
            <v>sp|Q64444|CAH4_MOUSE</v>
          </cell>
          <cell r="C1455">
            <v>19944.370963718298</v>
          </cell>
          <cell r="D1455">
            <v>5536.12447956301</v>
          </cell>
          <cell r="E1455">
            <v>35512.919552135201</v>
          </cell>
          <cell r="F1455">
            <v>12644.0728632559</v>
          </cell>
          <cell r="G1455">
            <v>19243.454874692299</v>
          </cell>
          <cell r="H1455">
            <v>27231.962416478498</v>
          </cell>
          <cell r="I1455">
            <v>49636.5264874153</v>
          </cell>
          <cell r="J1455">
            <v>27628.892155973801</v>
          </cell>
          <cell r="K1455">
            <v>33344.087168920501</v>
          </cell>
          <cell r="L1455">
            <v>30434.500334557</v>
          </cell>
          <cell r="M1455">
            <v>21463.318505669798</v>
          </cell>
          <cell r="N1455">
            <v>40790.999185025903</v>
          </cell>
          <cell r="O1455">
            <v>3076.8626099766302</v>
          </cell>
          <cell r="P1455">
            <v>36838.941293434204</v>
          </cell>
          <cell r="Q1455">
            <v>33224.942515292903</v>
          </cell>
        </row>
        <row r="1456">
          <cell r="A1456" t="str">
            <v>Q64455</v>
          </cell>
          <cell r="B1456" t="str">
            <v>sp|Q64455|PTPRJ_MOUSE</v>
          </cell>
          <cell r="C1456">
            <v>55723.167216816699</v>
          </cell>
          <cell r="D1456">
            <v>24837.696192032501</v>
          </cell>
          <cell r="E1456">
            <v>32203.437745041101</v>
          </cell>
          <cell r="F1456">
            <v>28964.242516277602</v>
          </cell>
          <cell r="G1456">
            <v>16749.8754002311</v>
          </cell>
          <cell r="H1456">
            <v>15170.827627873899</v>
          </cell>
          <cell r="I1456">
            <v>35268.273524444798</v>
          </cell>
          <cell r="J1456">
            <v>42446.046666003502</v>
          </cell>
          <cell r="K1456">
            <v>29708.430326425801</v>
          </cell>
          <cell r="L1456">
            <v>227167.401148292</v>
          </cell>
          <cell r="M1456">
            <v>23142.494023142299</v>
          </cell>
          <cell r="N1456">
            <v>107043.079329364</v>
          </cell>
          <cell r="O1456">
            <v>80046.464681347003</v>
          </cell>
          <cell r="P1456">
            <v>26889.1733462722</v>
          </cell>
          <cell r="Q1456">
            <v>24713.749367235599</v>
          </cell>
        </row>
        <row r="1457">
          <cell r="A1457" t="str">
            <v>Q64487</v>
          </cell>
          <cell r="B1457" t="str">
            <v>sp|Q64487|PTPRD_MOUSE</v>
          </cell>
          <cell r="C1457">
            <v>1807250.7107621899</v>
          </cell>
          <cell r="D1457">
            <v>1006791.29898986</v>
          </cell>
          <cell r="E1457">
            <v>802201.95621928095</v>
          </cell>
          <cell r="F1457">
            <v>810006.81197932805</v>
          </cell>
          <cell r="G1457">
            <v>1546896.077171</v>
          </cell>
          <cell r="H1457">
            <v>692266.64232919097</v>
          </cell>
          <cell r="I1457">
            <v>1482673.90056774</v>
          </cell>
          <cell r="J1457">
            <v>883262.28090229805</v>
          </cell>
          <cell r="K1457">
            <v>845937.93477092299</v>
          </cell>
          <cell r="L1457">
            <v>688903.10613477102</v>
          </cell>
          <cell r="M1457">
            <v>1800648.49516045</v>
          </cell>
          <cell r="N1457">
            <v>771089.138883356</v>
          </cell>
          <cell r="O1457">
            <v>1259125.7076111201</v>
          </cell>
          <cell r="P1457">
            <v>903410.00911201397</v>
          </cell>
          <cell r="Q1457">
            <v>554575.22820327897</v>
          </cell>
        </row>
        <row r="1458">
          <cell r="A1458" t="str">
            <v>Q64511</v>
          </cell>
          <cell r="B1458" t="str">
            <v>sp|Q64511|TOP2B_MOUSE</v>
          </cell>
          <cell r="C1458">
            <v>24610.8102706178</v>
          </cell>
          <cell r="D1458">
            <v>13654.5320629362</v>
          </cell>
          <cell r="E1458">
            <v>30149.6359697968</v>
          </cell>
          <cell r="F1458">
            <v>6496.0379130725496</v>
          </cell>
          <cell r="G1458">
            <v>30056.434113041301</v>
          </cell>
          <cell r="H1458">
            <v>26608.114227503898</v>
          </cell>
          <cell r="I1458">
            <v>29556.8213390567</v>
          </cell>
          <cell r="J1458">
            <v>10580.5940527403</v>
          </cell>
          <cell r="K1458">
            <v>23611.3946772462</v>
          </cell>
          <cell r="L1458">
            <v>5680.0014575303203</v>
          </cell>
          <cell r="M1458">
            <v>28349.597992794501</v>
          </cell>
          <cell r="N1458">
            <v>35324.009413207503</v>
          </cell>
          <cell r="O1458">
            <v>12200.2245849971</v>
          </cell>
          <cell r="P1458">
            <v>30896.089027418799</v>
          </cell>
          <cell r="Q1458">
            <v>10486.5250626831</v>
          </cell>
        </row>
        <row r="1459">
          <cell r="A1459" t="str">
            <v>Q64514</v>
          </cell>
          <cell r="B1459" t="str">
            <v>sp|Q64514|TPP2_MOUSE</v>
          </cell>
          <cell r="C1459">
            <v>1008756.77708219</v>
          </cell>
          <cell r="D1459">
            <v>1094645.9358425101</v>
          </cell>
          <cell r="E1459">
            <v>1300790.28298386</v>
          </cell>
          <cell r="F1459">
            <v>1077718.6803800799</v>
          </cell>
          <cell r="G1459">
            <v>1079656.5413933101</v>
          </cell>
          <cell r="H1459">
            <v>1050357.72041214</v>
          </cell>
          <cell r="I1459">
            <v>1155476.2138696201</v>
          </cell>
          <cell r="J1459">
            <v>1126410.56188166</v>
          </cell>
          <cell r="K1459">
            <v>1065247.3571313</v>
          </cell>
          <cell r="L1459">
            <v>1079261.16910747</v>
          </cell>
          <cell r="M1459">
            <v>1186242.7228417799</v>
          </cell>
          <cell r="N1459">
            <v>1098131.1424318601</v>
          </cell>
          <cell r="O1459">
            <v>1265383.94520437</v>
          </cell>
          <cell r="P1459">
            <v>1227531.70313728</v>
          </cell>
          <cell r="Q1459">
            <v>1122261.55907364</v>
          </cell>
        </row>
        <row r="1460">
          <cell r="A1460" t="str">
            <v>Q64516</v>
          </cell>
          <cell r="B1460" t="str">
            <v>sp|Q64516|GLPK_MOUSE</v>
          </cell>
          <cell r="C1460">
            <v>484144.265830622</v>
          </cell>
          <cell r="D1460">
            <v>610301.93204181502</v>
          </cell>
          <cell r="E1460">
            <v>518387.282493443</v>
          </cell>
          <cell r="F1460">
            <v>524317.95473325497</v>
          </cell>
          <cell r="G1460">
            <v>539159.13010004698</v>
          </cell>
          <cell r="H1460">
            <v>518416.40486490302</v>
          </cell>
          <cell r="I1460">
            <v>596473.61452804599</v>
          </cell>
          <cell r="J1460">
            <v>526127.05694642197</v>
          </cell>
          <cell r="K1460">
            <v>550722.45677132101</v>
          </cell>
          <cell r="L1460">
            <v>590862.29599839495</v>
          </cell>
          <cell r="M1460">
            <v>627120.343023211</v>
          </cell>
          <cell r="N1460">
            <v>623443.40333273995</v>
          </cell>
          <cell r="O1460">
            <v>482366.00321393501</v>
          </cell>
          <cell r="P1460">
            <v>574426.45552656497</v>
          </cell>
          <cell r="Q1460">
            <v>553833.37626401696</v>
          </cell>
        </row>
        <row r="1461">
          <cell r="A1461" t="str">
            <v>Q64520</v>
          </cell>
          <cell r="B1461" t="str">
            <v>sp|Q64520|KGUA_MOUSE</v>
          </cell>
          <cell r="C1461">
            <v>142084.196748991</v>
          </cell>
          <cell r="D1461">
            <v>189819.39234273401</v>
          </cell>
          <cell r="E1461">
            <v>114927.424910114</v>
          </cell>
          <cell r="F1461">
            <v>143162.99726113901</v>
          </cell>
          <cell r="G1461">
            <v>2794.3579137768702</v>
          </cell>
          <cell r="H1461">
            <v>174641.52872461599</v>
          </cell>
          <cell r="I1461">
            <v>114843.705505744</v>
          </cell>
          <cell r="J1461">
            <v>128598.55464997199</v>
          </cell>
          <cell r="K1461">
            <v>118818.187730961</v>
          </cell>
          <cell r="L1461">
            <v>117305.27008279201</v>
          </cell>
          <cell r="M1461">
            <v>108048.22371323399</v>
          </cell>
          <cell r="N1461">
            <v>151510.09932252299</v>
          </cell>
          <cell r="O1461">
            <v>166637.066136965</v>
          </cell>
          <cell r="P1461">
            <v>151340.248641579</v>
          </cell>
          <cell r="Q1461">
            <v>149847.87949226701</v>
          </cell>
        </row>
        <row r="1462">
          <cell r="A1462" t="str">
            <v>Q64521</v>
          </cell>
          <cell r="B1462" t="str">
            <v>sp|Q64521|GPDM_MOUSE</v>
          </cell>
          <cell r="C1462">
            <v>5161166.7109842598</v>
          </cell>
          <cell r="D1462">
            <v>5661944.6780813597</v>
          </cell>
          <cell r="E1462">
            <v>5097190.2623582296</v>
          </cell>
          <cell r="F1462">
            <v>4872708.15622913</v>
          </cell>
          <cell r="G1462">
            <v>5192587.6425447203</v>
          </cell>
          <cell r="H1462">
            <v>6108770.2775199497</v>
          </cell>
          <cell r="I1462">
            <v>4806989.8460004097</v>
          </cell>
          <cell r="J1462">
            <v>5571214.2871309305</v>
          </cell>
          <cell r="K1462">
            <v>4277184.9865830299</v>
          </cell>
          <cell r="L1462">
            <v>6417017.2050064905</v>
          </cell>
          <cell r="M1462">
            <v>6206105.99859503</v>
          </cell>
          <cell r="N1462">
            <v>6042151.0730669396</v>
          </cell>
          <cell r="O1462">
            <v>4641497.6473931801</v>
          </cell>
          <cell r="P1462">
            <v>5536015.3051844602</v>
          </cell>
          <cell r="Q1462">
            <v>6018061.7241629604</v>
          </cell>
        </row>
        <row r="1463">
          <cell r="A1463" t="str">
            <v>Q64674</v>
          </cell>
          <cell r="B1463" t="str">
            <v>sp|Q64674|SPEE_MOUSE</v>
          </cell>
          <cell r="C1463">
            <v>523485.786347933</v>
          </cell>
          <cell r="D1463">
            <v>584484.67250626604</v>
          </cell>
          <cell r="E1463">
            <v>572879.37400152301</v>
          </cell>
          <cell r="F1463">
            <v>595843.02141032706</v>
          </cell>
          <cell r="G1463">
            <v>525023.31699292304</v>
          </cell>
          <cell r="H1463">
            <v>661869.81786934298</v>
          </cell>
          <cell r="I1463">
            <v>566181.05669269001</v>
          </cell>
          <cell r="J1463">
            <v>606546.24097356596</v>
          </cell>
          <cell r="K1463">
            <v>525526.844705011</v>
          </cell>
          <cell r="L1463">
            <v>616213.44223676098</v>
          </cell>
          <cell r="M1463">
            <v>637880.14625309804</v>
          </cell>
          <cell r="N1463">
            <v>644504.42582956003</v>
          </cell>
          <cell r="O1463">
            <v>657791.33558648196</v>
          </cell>
          <cell r="P1463">
            <v>618005.90586535505</v>
          </cell>
          <cell r="Q1463">
            <v>665396.56081987999</v>
          </cell>
        </row>
        <row r="1464">
          <cell r="A1464" t="str">
            <v>Q64727</v>
          </cell>
          <cell r="B1464" t="str">
            <v>sp|Q64727|VINC_MOUSE</v>
          </cell>
          <cell r="C1464">
            <v>626800.01756258297</v>
          </cell>
          <cell r="D1464">
            <v>545370.00721178902</v>
          </cell>
          <cell r="E1464">
            <v>559210.14178938803</v>
          </cell>
          <cell r="F1464">
            <v>554544.10448904196</v>
          </cell>
          <cell r="G1464">
            <v>601561.79918050196</v>
          </cell>
          <cell r="H1464">
            <v>667879.71412912104</v>
          </cell>
          <cell r="I1464">
            <v>523744.66096275701</v>
          </cell>
          <cell r="J1464">
            <v>802650.591078653</v>
          </cell>
          <cell r="K1464">
            <v>411549.13631291903</v>
          </cell>
          <cell r="L1464">
            <v>732917.99493224802</v>
          </cell>
          <cell r="M1464">
            <v>784922.29050325905</v>
          </cell>
          <cell r="N1464">
            <v>605444.09938512696</v>
          </cell>
          <cell r="O1464">
            <v>537667.07154461602</v>
          </cell>
          <cell r="P1464">
            <v>534833.610420621</v>
          </cell>
          <cell r="Q1464">
            <v>693527.11052867095</v>
          </cell>
        </row>
        <row r="1465">
          <cell r="A1465" t="str">
            <v>Q64737</v>
          </cell>
          <cell r="B1465" t="str">
            <v>sp|Q64737|PUR2_MOUSE</v>
          </cell>
          <cell r="C1465">
            <v>107155.18713749701</v>
          </cell>
          <cell r="D1465">
            <v>86110.2856411268</v>
          </cell>
          <cell r="E1465">
            <v>93462.984827286797</v>
          </cell>
          <cell r="F1465">
            <v>140324.17795651799</v>
          </cell>
          <cell r="G1465">
            <v>78602.082228207597</v>
          </cell>
          <cell r="H1465">
            <v>166749.308863399</v>
          </cell>
          <cell r="I1465">
            <v>158038.26477306601</v>
          </cell>
          <cell r="J1465">
            <v>94788.5406635728</v>
          </cell>
          <cell r="K1465">
            <v>139150.39502667999</v>
          </cell>
          <cell r="L1465">
            <v>82484.575256969096</v>
          </cell>
          <cell r="M1465">
            <v>67987.617037975098</v>
          </cell>
          <cell r="N1465">
            <v>100513.16322514</v>
          </cell>
          <cell r="O1465">
            <v>90484.956198750398</v>
          </cell>
          <cell r="P1465">
            <v>90779.253751438606</v>
          </cell>
          <cell r="Q1465">
            <v>87885.346103572199</v>
          </cell>
        </row>
        <row r="1466">
          <cell r="A1466" t="str">
            <v>Q66GT5</v>
          </cell>
          <cell r="B1466" t="str">
            <v>sp|Q66GT5|PTPM1_MOUSE</v>
          </cell>
          <cell r="C1466">
            <v>6622.9672452067098</v>
          </cell>
          <cell r="D1466">
            <v>1873.3471444981001</v>
          </cell>
          <cell r="E1466">
            <v>16272.4252802954</v>
          </cell>
          <cell r="F1466">
            <v>26746.214814466799</v>
          </cell>
          <cell r="G1466">
            <v>4107.8300873336302</v>
          </cell>
          <cell r="H1466">
            <v>4722.5851698532697</v>
          </cell>
          <cell r="I1466">
            <v>10579.3722142146</v>
          </cell>
          <cell r="J1466">
            <v>24144.425445867</v>
          </cell>
          <cell r="K1466">
            <v>10370.59460687</v>
          </cell>
          <cell r="L1466">
            <v>6163.9393145169297</v>
          </cell>
          <cell r="M1466">
            <v>761.39882008106497</v>
          </cell>
          <cell r="N1466">
            <v>15697.5660134547</v>
          </cell>
          <cell r="O1466">
            <v>5126.3159694167798</v>
          </cell>
          <cell r="P1466">
            <v>23975.4528633597</v>
          </cell>
          <cell r="Q1466">
            <v>2804.6484910315799</v>
          </cell>
        </row>
        <row r="1467">
          <cell r="A1467" t="str">
            <v>Q66JS6</v>
          </cell>
          <cell r="B1467" t="str">
            <v>sp|Q66JS6|EI3JB_MOUSE</v>
          </cell>
          <cell r="C1467">
            <v>90132.874279116906</v>
          </cell>
          <cell r="D1467">
            <v>121030.00503087199</v>
          </cell>
          <cell r="E1467">
            <v>124017.144602477</v>
          </cell>
          <cell r="F1467">
            <v>124520.924728308</v>
          </cell>
          <cell r="G1467">
            <v>148340.77143570001</v>
          </cell>
          <cell r="H1467">
            <v>117622.273356369</v>
          </cell>
          <cell r="I1467">
            <v>112297.64460029099</v>
          </cell>
          <cell r="J1467">
            <v>118094.941924253</v>
          </cell>
          <cell r="K1467">
            <v>108159.01740457601</v>
          </cell>
          <cell r="L1467">
            <v>118651.63998792801</v>
          </cell>
          <cell r="M1467">
            <v>127144.122934999</v>
          </cell>
          <cell r="N1467">
            <v>111018.964852084</v>
          </cell>
          <cell r="O1467">
            <v>129582.284877464</v>
          </cell>
          <cell r="P1467">
            <v>91266.210893945899</v>
          </cell>
          <cell r="Q1467">
            <v>8280.5516104338203</v>
          </cell>
        </row>
        <row r="1468">
          <cell r="A1468" t="str">
            <v>Q66T02</v>
          </cell>
          <cell r="B1468" t="str">
            <v>sp|Q66T02|PKHG5_MOUSE</v>
          </cell>
          <cell r="C1468">
            <v>125710.881661782</v>
          </cell>
          <cell r="D1468">
            <v>27525.469571076199</v>
          </cell>
          <cell r="E1468">
            <v>36207.391630574202</v>
          </cell>
          <cell r="F1468">
            <v>41583.4283117261</v>
          </cell>
          <cell r="G1468">
            <v>24194.566648114502</v>
          </cell>
          <cell r="H1468">
            <v>71011.390531704499</v>
          </cell>
          <cell r="I1468">
            <v>37765.562747718301</v>
          </cell>
          <cell r="J1468">
            <v>31601.418656487702</v>
          </cell>
          <cell r="K1468">
            <v>17316.803070389898</v>
          </cell>
          <cell r="L1468">
            <v>65729.197652371804</v>
          </cell>
          <cell r="M1468">
            <v>20459.715708732499</v>
          </cell>
          <cell r="N1468">
            <v>118840.51292066</v>
          </cell>
          <cell r="O1468">
            <v>45598.7273473159</v>
          </cell>
          <cell r="P1468">
            <v>51667.3218562689</v>
          </cell>
          <cell r="Q1468">
            <v>84279.937739527697</v>
          </cell>
        </row>
        <row r="1469">
          <cell r="A1469" t="str">
            <v>Q67BT3</v>
          </cell>
          <cell r="B1469" t="str">
            <v>sp|Q67BT3|S13A5_MOUSE</v>
          </cell>
          <cell r="C1469">
            <v>16995.561157914901</v>
          </cell>
          <cell r="D1469">
            <v>39212.838816288597</v>
          </cell>
          <cell r="E1469">
            <v>19755.613220894698</v>
          </cell>
          <cell r="F1469">
            <v>26450.551294046902</v>
          </cell>
          <cell r="G1469">
            <v>10571.733767178201</v>
          </cell>
          <cell r="H1469">
            <v>10463.238533633599</v>
          </cell>
          <cell r="I1469">
            <v>17758.578347218299</v>
          </cell>
          <cell r="J1469">
            <v>6032.2014270822001</v>
          </cell>
          <cell r="K1469">
            <v>9248.1426806823092</v>
          </cell>
          <cell r="L1469">
            <v>4277.6621210360699</v>
          </cell>
          <cell r="M1469">
            <v>14004.374725228599</v>
          </cell>
          <cell r="N1469">
            <v>28950.5017583628</v>
          </cell>
          <cell r="O1469">
            <v>36460.443190589896</v>
          </cell>
          <cell r="P1469">
            <v>36291.918087220598</v>
          </cell>
          <cell r="Q1469">
            <v>15069.8213668837</v>
          </cell>
        </row>
        <row r="1470">
          <cell r="A1470" t="str">
            <v>Q68ED2</v>
          </cell>
          <cell r="B1470" t="str">
            <v>sp|Q68ED2|GRM7_MOUSE</v>
          </cell>
          <cell r="C1470">
            <v>22165.909013773002</v>
          </cell>
          <cell r="D1470">
            <v>5594.0516734203202</v>
          </cell>
          <cell r="E1470">
            <v>39820.973521672902</v>
          </cell>
          <cell r="F1470">
            <v>60289.354591980598</v>
          </cell>
          <cell r="G1470">
            <v>57600.013548506198</v>
          </cell>
          <cell r="H1470">
            <v>47089.177676855499</v>
          </cell>
          <cell r="I1470">
            <v>5361.0612200699898</v>
          </cell>
          <cell r="J1470">
            <v>51267.336072615697</v>
          </cell>
          <cell r="K1470">
            <v>74546.215601372503</v>
          </cell>
          <cell r="L1470">
            <v>32349.0496350863</v>
          </cell>
          <cell r="M1470">
            <v>37885.010129768198</v>
          </cell>
          <cell r="N1470">
            <v>27392.316886456101</v>
          </cell>
          <cell r="O1470">
            <v>48938.999923093201</v>
          </cell>
          <cell r="P1470">
            <v>16506.2049478566</v>
          </cell>
          <cell r="Q1470">
            <v>42505.982340997201</v>
          </cell>
        </row>
        <row r="1471">
          <cell r="A1471" t="str">
            <v>Q68EF6</v>
          </cell>
          <cell r="B1471" t="str">
            <v>sp|Q68EF6|BEGIN_MOUSE</v>
          </cell>
          <cell r="C1471">
            <v>213817.82662512001</v>
          </cell>
          <cell r="D1471">
            <v>262291.43694706802</v>
          </cell>
          <cell r="E1471">
            <v>199415.827596377</v>
          </cell>
          <cell r="F1471">
            <v>296204.16975659598</v>
          </cell>
          <cell r="G1471">
            <v>279337.28764333198</v>
          </cell>
          <cell r="H1471">
            <v>187203.71250991101</v>
          </cell>
          <cell r="I1471">
            <v>182760.68215516</v>
          </cell>
          <cell r="J1471">
            <v>198381.07409238501</v>
          </cell>
          <cell r="K1471">
            <v>159142.65295567201</v>
          </cell>
          <cell r="L1471">
            <v>182132.76959440901</v>
          </cell>
          <cell r="M1471">
            <v>127373.731444194</v>
          </cell>
          <cell r="N1471">
            <v>225592.179414727</v>
          </cell>
          <cell r="O1471">
            <v>256970.649233445</v>
          </cell>
          <cell r="P1471">
            <v>283624.06380097399</v>
          </cell>
          <cell r="Q1471">
            <v>183833.28687204199</v>
          </cell>
        </row>
        <row r="1472">
          <cell r="A1472" t="str">
            <v>Q68FD5</v>
          </cell>
          <cell r="B1472" t="str">
            <v>sp|Q68FD5|CLH1_MOUSE</v>
          </cell>
          <cell r="C1472">
            <v>41850236.035814397</v>
          </cell>
          <cell r="D1472">
            <v>41685895.414763004</v>
          </cell>
          <cell r="E1472">
            <v>47065064.375147298</v>
          </cell>
          <cell r="F1472">
            <v>46527245.355454102</v>
          </cell>
          <cell r="G1472">
            <v>42306358.157703198</v>
          </cell>
          <cell r="H1472">
            <v>46365384.441599302</v>
          </cell>
          <cell r="I1472">
            <v>45276614.445047997</v>
          </cell>
          <cell r="J1472">
            <v>43126303.036659896</v>
          </cell>
          <cell r="K1472">
            <v>44543752.8152382</v>
          </cell>
          <cell r="L1472">
            <v>40910560.409515597</v>
          </cell>
          <cell r="M1472">
            <v>40314743.398800202</v>
          </cell>
          <cell r="N1472">
            <v>43128750.821451299</v>
          </cell>
          <cell r="O1472">
            <v>43587008.546440497</v>
          </cell>
          <cell r="P1472">
            <v>43757064.479631104</v>
          </cell>
          <cell r="Q1472">
            <v>43168738.076554798</v>
          </cell>
        </row>
        <row r="1473">
          <cell r="A1473" t="str">
            <v>Q68FD9</v>
          </cell>
          <cell r="B1473" t="str">
            <v>sp|Q68FD9|K1549_MOUSE</v>
          </cell>
          <cell r="C1473">
            <v>139118.63858465801</v>
          </cell>
          <cell r="D1473">
            <v>130954.259210266</v>
          </cell>
          <cell r="E1473">
            <v>116558.751833869</v>
          </cell>
          <cell r="F1473">
            <v>59949.717059435301</v>
          </cell>
          <cell r="G1473">
            <v>111567.73248741501</v>
          </cell>
          <cell r="H1473">
            <v>88968.47766859</v>
          </cell>
          <cell r="I1473">
            <v>74139.460080879697</v>
          </cell>
          <cell r="J1473">
            <v>149189.79154869399</v>
          </cell>
          <cell r="K1473">
            <v>116034.177511856</v>
          </cell>
          <cell r="L1473">
            <v>127240.672467752</v>
          </cell>
          <cell r="M1473">
            <v>31904.2076409535</v>
          </cell>
          <cell r="N1473">
            <v>152005.45213582399</v>
          </cell>
          <cell r="O1473">
            <v>166691.76702321001</v>
          </cell>
          <cell r="P1473">
            <v>144017.76586841099</v>
          </cell>
          <cell r="Q1473">
            <v>157321.82046530201</v>
          </cell>
        </row>
        <row r="1474">
          <cell r="A1474" t="str">
            <v>Q68FF6</v>
          </cell>
          <cell r="B1474" t="str">
            <v>sp|Q68FF6|GIT1_MOUSE</v>
          </cell>
          <cell r="C1474">
            <v>1305656.9304491</v>
          </cell>
          <cell r="D1474">
            <v>1540360.5984835499</v>
          </cell>
          <cell r="E1474">
            <v>1686731.3850098599</v>
          </cell>
          <cell r="F1474">
            <v>1540707.32684918</v>
          </cell>
          <cell r="G1474">
            <v>1574457.589835</v>
          </cell>
          <cell r="H1474">
            <v>2248559.7465288099</v>
          </cell>
          <cell r="I1474">
            <v>1821272.1127090801</v>
          </cell>
          <cell r="J1474">
            <v>1860068.5518757801</v>
          </cell>
          <cell r="K1474">
            <v>1609407.47116182</v>
          </cell>
          <cell r="L1474">
            <v>2014116.4324575299</v>
          </cell>
          <cell r="M1474">
            <v>1523995.5501838101</v>
          </cell>
          <cell r="N1474">
            <v>1886810.83270066</v>
          </cell>
          <cell r="O1474">
            <v>1706885.0942873</v>
          </cell>
          <cell r="P1474">
            <v>1920263.04956755</v>
          </cell>
          <cell r="Q1474">
            <v>1840284.3292775101</v>
          </cell>
        </row>
        <row r="1475">
          <cell r="A1475" t="str">
            <v>Q68FH0</v>
          </cell>
          <cell r="B1475" t="str">
            <v>sp|Q68FH0|PKP4_MOUSE</v>
          </cell>
          <cell r="C1475">
            <v>411210.80624905002</v>
          </cell>
          <cell r="D1475">
            <v>274063.30888436199</v>
          </cell>
          <cell r="E1475">
            <v>277723.34501118102</v>
          </cell>
          <cell r="F1475">
            <v>284208.28501261299</v>
          </cell>
          <cell r="G1475">
            <v>494947.46739606699</v>
          </cell>
          <cell r="H1475">
            <v>439162.22185493202</v>
          </cell>
          <cell r="I1475">
            <v>325055.78266051202</v>
          </cell>
          <cell r="J1475">
            <v>415863.68320373702</v>
          </cell>
          <cell r="K1475">
            <v>416857.01584022399</v>
          </cell>
          <cell r="L1475">
            <v>405674.29250530602</v>
          </cell>
          <cell r="M1475">
            <v>408383.15110536403</v>
          </cell>
          <cell r="N1475">
            <v>402726.02152510802</v>
          </cell>
          <cell r="O1475">
            <v>581296.74235438101</v>
          </cell>
          <cell r="P1475">
            <v>364349.43230182299</v>
          </cell>
          <cell r="Q1475">
            <v>432050.08539651497</v>
          </cell>
        </row>
        <row r="1476">
          <cell r="A1476" t="str">
            <v>Q68FL4</v>
          </cell>
          <cell r="B1476" t="str">
            <v>sp|Q68FL4|SAHH3_MOUSE</v>
          </cell>
          <cell r="C1476">
            <v>193993.593197443</v>
          </cell>
          <cell r="D1476">
            <v>472184.48938513902</v>
          </cell>
          <cell r="E1476">
            <v>568915.75527418905</v>
          </cell>
          <cell r="F1476">
            <v>599867.00989523297</v>
          </cell>
          <cell r="G1476">
            <v>506059.99685286602</v>
          </cell>
          <cell r="H1476">
            <v>606266.19758170703</v>
          </cell>
          <cell r="I1476">
            <v>331884.584198503</v>
          </cell>
          <cell r="J1476">
            <v>473980.11831374199</v>
          </cell>
          <cell r="K1476">
            <v>506651.69443538401</v>
          </cell>
          <cell r="L1476">
            <v>393719.72164978803</v>
          </cell>
          <cell r="M1476">
            <v>446994.32683725999</v>
          </cell>
          <cell r="N1476">
            <v>551393.49861052202</v>
          </cell>
          <cell r="O1476">
            <v>612950.598204343</v>
          </cell>
          <cell r="P1476">
            <v>569111.18391659996</v>
          </cell>
          <cell r="Q1476">
            <v>598207.89065163699</v>
          </cell>
        </row>
        <row r="1477">
          <cell r="A1477" t="str">
            <v>Q68FL6</v>
          </cell>
          <cell r="B1477" t="str">
            <v>sp|Q68FL6|SYMC_MOUSE</v>
          </cell>
          <cell r="C1477">
            <v>336678.16983317299</v>
          </cell>
          <cell r="D1477">
            <v>319831.47838753898</v>
          </cell>
          <cell r="E1477">
            <v>200106.68908418401</v>
          </cell>
          <cell r="F1477">
            <v>197668.46887501999</v>
          </cell>
          <cell r="G1477">
            <v>230583.625345874</v>
          </cell>
          <cell r="H1477">
            <v>265215.22168026702</v>
          </cell>
          <cell r="I1477">
            <v>269870.08867614501</v>
          </cell>
          <cell r="J1477">
            <v>247465.78078357101</v>
          </cell>
          <cell r="K1477">
            <v>263648.43468270998</v>
          </cell>
          <cell r="L1477">
            <v>300098.57352866</v>
          </cell>
          <cell r="M1477">
            <v>244187.42884944301</v>
          </cell>
          <cell r="N1477">
            <v>283113.43961846002</v>
          </cell>
          <cell r="O1477">
            <v>302194.83438652602</v>
          </cell>
          <cell r="P1477">
            <v>218262.388612957</v>
          </cell>
          <cell r="Q1477">
            <v>274355.54362192698</v>
          </cell>
        </row>
        <row r="1478">
          <cell r="A1478" t="str">
            <v>Q68FM6</v>
          </cell>
          <cell r="B1478" t="str">
            <v>sp|Q68FM6|PPR29_MOUSE</v>
          </cell>
          <cell r="C1478">
            <v>69106.417392166302</v>
          </cell>
          <cell r="D1478">
            <v>217579.706381842</v>
          </cell>
          <cell r="E1478">
            <v>171257.59524240901</v>
          </cell>
          <cell r="F1478">
            <v>216946.785379476</v>
          </cell>
          <cell r="G1478">
            <v>162462.958819981</v>
          </cell>
          <cell r="H1478">
            <v>219869.29165617001</v>
          </cell>
          <cell r="I1478">
            <v>183035.137044959</v>
          </cell>
          <cell r="J1478">
            <v>258056.53811410099</v>
          </cell>
          <cell r="K1478">
            <v>219732.73738251399</v>
          </cell>
          <cell r="L1478">
            <v>221457.03378567999</v>
          </cell>
          <cell r="M1478">
            <v>207622.73697058199</v>
          </cell>
          <cell r="N1478">
            <v>139071.97828282</v>
          </cell>
          <cell r="O1478">
            <v>259052.62367858199</v>
          </cell>
          <cell r="P1478">
            <v>348884.756853681</v>
          </cell>
          <cell r="Q1478">
            <v>284543.18023308797</v>
          </cell>
        </row>
        <row r="1479">
          <cell r="A1479" t="str">
            <v>Q69Z98</v>
          </cell>
          <cell r="B1479" t="str">
            <v>sp|Q69Z98|BRSK2_MOUSE</v>
          </cell>
          <cell r="C1479">
            <v>29269.238078091301</v>
          </cell>
          <cell r="D1479">
            <v>91193.029907345597</v>
          </cell>
          <cell r="E1479">
            <v>84210.875340195606</v>
          </cell>
          <cell r="F1479">
            <v>53876.754451047498</v>
          </cell>
          <cell r="G1479">
            <v>75254.007753893296</v>
          </cell>
          <cell r="H1479">
            <v>112768.78402367901</v>
          </cell>
          <cell r="I1479">
            <v>86913.270318440802</v>
          </cell>
          <cell r="J1479">
            <v>86051.801662479498</v>
          </cell>
          <cell r="K1479">
            <v>76027.710588511603</v>
          </cell>
          <cell r="L1479">
            <v>115638.405123041</v>
          </cell>
          <cell r="M1479">
            <v>141937.99568118801</v>
          </cell>
          <cell r="N1479">
            <v>62119.224462795697</v>
          </cell>
          <cell r="O1479">
            <v>95986.690837476795</v>
          </cell>
          <cell r="P1479">
            <v>70612.279877552995</v>
          </cell>
          <cell r="Q1479">
            <v>101459.842090277</v>
          </cell>
        </row>
        <row r="1480">
          <cell r="A1480" t="str">
            <v>Q69ZF3</v>
          </cell>
          <cell r="B1480" t="str">
            <v>sp|Q69ZF3|GBA2_MOUSE</v>
          </cell>
          <cell r="C1480">
            <v>86878.123173587199</v>
          </cell>
          <cell r="D1480">
            <v>79656.178473837703</v>
          </cell>
          <cell r="E1480">
            <v>12324.474495279201</v>
          </cell>
          <cell r="F1480">
            <v>23112.382740588298</v>
          </cell>
          <cell r="G1480">
            <v>35678.700042451099</v>
          </cell>
          <cell r="H1480">
            <v>74162.391334294502</v>
          </cell>
          <cell r="I1480">
            <v>11875.3312200945</v>
          </cell>
          <cell r="J1480">
            <v>68658.235284417693</v>
          </cell>
          <cell r="K1480">
            <v>32509.111567465399</v>
          </cell>
          <cell r="L1480">
            <v>48402.2339981482</v>
          </cell>
          <cell r="M1480">
            <v>73293.738817780002</v>
          </cell>
          <cell r="N1480">
            <v>7715.3322392043301</v>
          </cell>
          <cell r="O1480">
            <v>88187.761717703703</v>
          </cell>
          <cell r="P1480">
            <v>13577.7205781139</v>
          </cell>
          <cell r="Q1480">
            <v>22902.174612769999</v>
          </cell>
        </row>
        <row r="1481">
          <cell r="A1481" t="str">
            <v>Q69ZH9</v>
          </cell>
          <cell r="B1481" t="str">
            <v>sp|Q69ZH9|RHG23_MOUSE</v>
          </cell>
          <cell r="C1481">
            <v>281477.92126052699</v>
          </cell>
          <cell r="D1481">
            <v>93922.879438432501</v>
          </cell>
          <cell r="E1481">
            <v>56264.470827683501</v>
          </cell>
          <cell r="F1481">
            <v>43797.332303064301</v>
          </cell>
          <cell r="G1481">
            <v>77798.954349712105</v>
          </cell>
          <cell r="H1481">
            <v>88453.207508385502</v>
          </cell>
          <cell r="I1481">
            <v>63271.202318168696</v>
          </cell>
          <cell r="J1481">
            <v>44463.698662084498</v>
          </cell>
          <cell r="K1481">
            <v>57903.083535014499</v>
          </cell>
          <cell r="L1481">
            <v>74010.661205313896</v>
          </cell>
          <cell r="M1481">
            <v>188748.859243221</v>
          </cell>
          <cell r="N1481">
            <v>43259.926582960397</v>
          </cell>
          <cell r="O1481">
            <v>132782.46726356601</v>
          </cell>
          <cell r="P1481">
            <v>162259.110754878</v>
          </cell>
          <cell r="Q1481">
            <v>95164.311296400396</v>
          </cell>
        </row>
        <row r="1482">
          <cell r="A1482" t="str">
            <v>Q69ZK0</v>
          </cell>
          <cell r="B1482" t="str">
            <v>sp|Q69ZK0|PREX1_MOUSE</v>
          </cell>
          <cell r="C1482">
            <v>21682.1389603141</v>
          </cell>
          <cell r="D1482">
            <v>35032.770680897898</v>
          </cell>
          <cell r="E1482">
            <v>4479.63698851766</v>
          </cell>
          <cell r="F1482">
            <v>40030.060430317499</v>
          </cell>
          <cell r="G1482">
            <v>11953.9658608671</v>
          </cell>
          <cell r="H1482">
            <v>8741.5739007341708</v>
          </cell>
          <cell r="I1482">
            <v>38054.311450200301</v>
          </cell>
          <cell r="J1482">
            <v>126194.28799628701</v>
          </cell>
          <cell r="K1482">
            <v>36554.944125849499</v>
          </cell>
          <cell r="L1482">
            <v>42109.349905239796</v>
          </cell>
          <cell r="M1482">
            <v>51894.440625872398</v>
          </cell>
          <cell r="N1482">
            <v>41676.978024112403</v>
          </cell>
          <cell r="O1482">
            <v>27144.415693882402</v>
          </cell>
          <cell r="P1482">
            <v>24725.057990503501</v>
          </cell>
          <cell r="Q1482">
            <v>11310.608798266499</v>
          </cell>
        </row>
        <row r="1483">
          <cell r="A1483" t="str">
            <v>Q69ZK9</v>
          </cell>
          <cell r="B1483" t="str">
            <v>sp|Q69ZK9|NLGN2_MOUSE</v>
          </cell>
          <cell r="C1483">
            <v>417781.44809542701</v>
          </cell>
          <cell r="D1483">
            <v>367736.067045731</v>
          </cell>
          <cell r="E1483">
            <v>230895.832977404</v>
          </cell>
          <cell r="F1483">
            <v>375545.53886911698</v>
          </cell>
          <cell r="G1483">
            <v>304157.34183604899</v>
          </cell>
          <cell r="H1483">
            <v>333085.46987142798</v>
          </cell>
          <cell r="I1483">
            <v>337025.24886670802</v>
          </cell>
          <cell r="J1483">
            <v>404247.554578326</v>
          </cell>
          <cell r="K1483">
            <v>405897.46170521202</v>
          </cell>
          <cell r="L1483">
            <v>390202.102887174</v>
          </cell>
          <cell r="M1483">
            <v>526158.65338323102</v>
          </cell>
          <cell r="N1483">
            <v>402924.57366416598</v>
          </cell>
          <cell r="O1483">
            <v>332353.23916352098</v>
          </cell>
          <cell r="P1483">
            <v>501882.83983455203</v>
          </cell>
          <cell r="Q1483">
            <v>472652.65153557103</v>
          </cell>
        </row>
        <row r="1484">
          <cell r="A1484" t="str">
            <v>Q69ZR2</v>
          </cell>
          <cell r="B1484" t="str">
            <v>sp|Q69ZR2|HECD1_MOUSE</v>
          </cell>
          <cell r="C1484">
            <v>20002.301912560601</v>
          </cell>
          <cell r="D1484">
            <v>72591.409175434805</v>
          </cell>
          <cell r="E1484">
            <v>63029.9185696575</v>
          </cell>
          <cell r="F1484">
            <v>85079.690561671101</v>
          </cell>
          <cell r="G1484">
            <v>39615.537281540703</v>
          </cell>
          <cell r="H1484">
            <v>255175.45230377701</v>
          </cell>
          <cell r="I1484">
            <v>72839.157447862803</v>
          </cell>
          <cell r="J1484">
            <v>61116.3530650377</v>
          </cell>
          <cell r="K1484">
            <v>119612.95215529601</v>
          </cell>
          <cell r="L1484">
            <v>377664.952130544</v>
          </cell>
          <cell r="M1484">
            <v>332094.37662081601</v>
          </cell>
          <cell r="N1484">
            <v>98625.111048967694</v>
          </cell>
          <cell r="O1484">
            <v>6026.5857960363801</v>
          </cell>
          <cell r="P1484">
            <v>55753.194299984498</v>
          </cell>
          <cell r="Q1484">
            <v>74787.961481264894</v>
          </cell>
        </row>
        <row r="1485">
          <cell r="A1485" t="str">
            <v>Q69ZS6</v>
          </cell>
          <cell r="B1485" t="str">
            <v>sp|Q69ZS6|SV2C_MOUSE</v>
          </cell>
          <cell r="C1485">
            <v>3019.4524241835702</v>
          </cell>
          <cell r="D1485">
            <v>15176.5413875831</v>
          </cell>
          <cell r="E1485">
            <v>23475.226694575002</v>
          </cell>
          <cell r="F1485">
            <v>3722.0177024456302</v>
          </cell>
          <cell r="G1485">
            <v>72574.125838977299</v>
          </cell>
          <cell r="H1485">
            <v>21549.7782392388</v>
          </cell>
          <cell r="I1485">
            <v>15802.662416281401</v>
          </cell>
          <cell r="J1485">
            <v>83235.995489551002</v>
          </cell>
          <cell r="K1485">
            <v>5724.5714527529599</v>
          </cell>
          <cell r="L1485">
            <v>87050.711132640194</v>
          </cell>
          <cell r="M1485">
            <v>95431.989892198006</v>
          </cell>
          <cell r="N1485">
            <v>25010.9321102506</v>
          </cell>
          <cell r="O1485">
            <v>65302.714067376699</v>
          </cell>
          <cell r="P1485">
            <v>17690.659472765699</v>
          </cell>
          <cell r="Q1485">
            <v>5196.92210119224</v>
          </cell>
        </row>
        <row r="1486">
          <cell r="A1486" t="str">
            <v>Q69ZU6</v>
          </cell>
          <cell r="B1486" t="str">
            <v>sp|Q69ZU6|THS7A_MOUSE</v>
          </cell>
          <cell r="C1486">
            <v>54917.756336172002</v>
          </cell>
          <cell r="D1486">
            <v>52494.128098894202</v>
          </cell>
          <cell r="E1486">
            <v>24214.513022272102</v>
          </cell>
          <cell r="F1486">
            <v>46532.229503302697</v>
          </cell>
          <cell r="G1486">
            <v>27869.5866375269</v>
          </cell>
          <cell r="H1486">
            <v>59754.781638649103</v>
          </cell>
          <cell r="I1486">
            <v>32589.916457940999</v>
          </cell>
          <cell r="J1486">
            <v>62879.8086906791</v>
          </cell>
          <cell r="K1486">
            <v>44706.699714508497</v>
          </cell>
          <cell r="L1486">
            <v>88889.001019232601</v>
          </cell>
          <cell r="M1486">
            <v>51470.565155032898</v>
          </cell>
          <cell r="N1486">
            <v>23490.570078090699</v>
          </cell>
          <cell r="O1486">
            <v>91749.803567380499</v>
          </cell>
          <cell r="P1486">
            <v>13126.348152970701</v>
          </cell>
          <cell r="Q1486">
            <v>67480.080816526097</v>
          </cell>
        </row>
        <row r="1487">
          <cell r="A1487" t="str">
            <v>Q69ZW3</v>
          </cell>
          <cell r="B1487" t="str">
            <v>sp|Q69ZW3|EHBP1_MOUSE</v>
          </cell>
          <cell r="C1487">
            <v>11914.540015684201</v>
          </cell>
          <cell r="D1487">
            <v>19756.759735410498</v>
          </cell>
          <cell r="E1487">
            <v>5349.0702335659998</v>
          </cell>
          <cell r="F1487">
            <v>21815.428406040399</v>
          </cell>
          <cell r="G1487">
            <v>24640.173124213499</v>
          </cell>
          <cell r="H1487">
            <v>41712.3920312509</v>
          </cell>
          <cell r="I1487">
            <v>60506.653194945196</v>
          </cell>
          <cell r="J1487">
            <v>9617.9251844960509</v>
          </cell>
          <cell r="K1487">
            <v>2237.9071460667001</v>
          </cell>
          <cell r="L1487">
            <v>14883.3240867802</v>
          </cell>
          <cell r="M1487">
            <v>8276.1017381461406</v>
          </cell>
          <cell r="N1487">
            <v>3605.6839625241601</v>
          </cell>
          <cell r="O1487">
            <v>20763.548874312699</v>
          </cell>
          <cell r="P1487">
            <v>8619.4359230653699</v>
          </cell>
          <cell r="Q1487">
            <v>27082.9859569373</v>
          </cell>
        </row>
        <row r="1488">
          <cell r="A1488" t="str">
            <v>Q69ZX8</v>
          </cell>
          <cell r="B1488" t="str">
            <v>sp|Q69ZX8|ABLM3_MOUSE</v>
          </cell>
          <cell r="C1488">
            <v>148126.385732642</v>
          </cell>
          <cell r="D1488">
            <v>15726.5782978153</v>
          </cell>
          <cell r="E1488">
            <v>19590.481534996099</v>
          </cell>
          <cell r="F1488">
            <v>12330.0703989911</v>
          </cell>
          <cell r="G1488">
            <v>41952.972563051597</v>
          </cell>
          <cell r="H1488">
            <v>59688.443658149001</v>
          </cell>
          <cell r="I1488">
            <v>14473.381663177701</v>
          </cell>
          <cell r="J1488">
            <v>23903.253185925299</v>
          </cell>
          <cell r="K1488">
            <v>12551.489141651</v>
          </cell>
          <cell r="L1488">
            <v>138578.81187271801</v>
          </cell>
          <cell r="M1488">
            <v>103454.83996011601</v>
          </cell>
          <cell r="N1488">
            <v>66472.120839157695</v>
          </cell>
          <cell r="O1488">
            <v>231538.61803159901</v>
          </cell>
          <cell r="P1488">
            <v>33233.402732601702</v>
          </cell>
          <cell r="Q1488">
            <v>20903.505740976401</v>
          </cell>
        </row>
        <row r="1489">
          <cell r="A1489" t="str">
            <v>Q6A028</v>
          </cell>
          <cell r="B1489" t="str">
            <v>sp|Q6A028|SWP70_MOUSE</v>
          </cell>
          <cell r="C1489">
            <v>100237.652711952</v>
          </cell>
          <cell r="D1489">
            <v>112552.63878576799</v>
          </cell>
          <cell r="E1489">
            <v>64959.1239126031</v>
          </cell>
          <cell r="F1489">
            <v>26700.576067310401</v>
          </cell>
          <cell r="G1489">
            <v>67322.159724525394</v>
          </cell>
          <cell r="H1489">
            <v>81197.243042437796</v>
          </cell>
          <cell r="I1489">
            <v>106256.122381669</v>
          </cell>
          <cell r="J1489">
            <v>104166.454900183</v>
          </cell>
          <cell r="K1489">
            <v>193626.41363081001</v>
          </cell>
          <cell r="L1489">
            <v>61490.491657449798</v>
          </cell>
          <cell r="M1489">
            <v>122349.69478351899</v>
          </cell>
          <cell r="N1489">
            <v>110284.20416664499</v>
          </cell>
          <cell r="O1489">
            <v>60876.794087605304</v>
          </cell>
          <cell r="P1489">
            <v>135790.96360729099</v>
          </cell>
          <cell r="Q1489">
            <v>154259.26824626699</v>
          </cell>
        </row>
        <row r="1490">
          <cell r="A1490" t="str">
            <v>Q6A065</v>
          </cell>
          <cell r="B1490" t="str">
            <v>sp|Q6A065|CE170_MOUSE</v>
          </cell>
          <cell r="C1490">
            <v>143309.463763782</v>
          </cell>
          <cell r="D1490">
            <v>170171.204780623</v>
          </cell>
          <cell r="E1490">
            <v>120915.15679915099</v>
          </cell>
          <cell r="F1490">
            <v>144916.55686927901</v>
          </cell>
          <cell r="G1490">
            <v>134039.37225631101</v>
          </cell>
          <cell r="H1490">
            <v>149800.76250030901</v>
          </cell>
          <cell r="I1490">
            <v>141724.65591183599</v>
          </cell>
          <cell r="J1490">
            <v>149398.246476303</v>
          </cell>
          <cell r="K1490">
            <v>121109.105259213</v>
          </cell>
          <cell r="L1490">
            <v>272238.87105676701</v>
          </cell>
          <cell r="M1490">
            <v>199881.93233187901</v>
          </cell>
          <cell r="N1490">
            <v>152322.827975024</v>
          </cell>
          <cell r="O1490">
            <v>179811.450672999</v>
          </cell>
          <cell r="P1490">
            <v>196817.920403272</v>
          </cell>
          <cell r="Q1490">
            <v>192676.48408176299</v>
          </cell>
        </row>
        <row r="1491">
          <cell r="A1491" t="str">
            <v>Q6A068</v>
          </cell>
          <cell r="B1491" t="str">
            <v>sp|Q6A068|CDC5L_MOUSE</v>
          </cell>
          <cell r="C1491">
            <v>24811.053372221599</v>
          </cell>
          <cell r="D1491">
            <v>16976.6990913638</v>
          </cell>
          <cell r="E1491">
            <v>31724.841800643</v>
          </cell>
          <cell r="F1491">
            <v>30142.584163928201</v>
          </cell>
          <cell r="G1491">
            <v>20622.589641766499</v>
          </cell>
          <cell r="H1491">
            <v>27258.974882168201</v>
          </cell>
          <cell r="I1491">
            <v>35232.718091045601</v>
          </cell>
          <cell r="J1491">
            <v>28146.669289246402</v>
          </cell>
          <cell r="K1491">
            <v>42161.725973550601</v>
          </cell>
          <cell r="L1491">
            <v>27158.332152265601</v>
          </cell>
          <cell r="M1491">
            <v>25861.723859574799</v>
          </cell>
          <cell r="N1491">
            <v>40131.710394627902</v>
          </cell>
          <cell r="O1491">
            <v>24757.229680107801</v>
          </cell>
          <cell r="P1491">
            <v>37237.784529026299</v>
          </cell>
          <cell r="Q1491">
            <v>20599.108145010199</v>
          </cell>
        </row>
        <row r="1492">
          <cell r="A1492" t="str">
            <v>Q6A0A9</v>
          </cell>
          <cell r="B1492" t="str">
            <v>sp|Q6A0A9|F120A_MOUSE</v>
          </cell>
          <cell r="C1492">
            <v>33266.470455671501</v>
          </cell>
          <cell r="D1492">
            <v>63174.795069915301</v>
          </cell>
          <cell r="E1492">
            <v>71663.867246217706</v>
          </cell>
          <cell r="F1492">
            <v>76020.316068065396</v>
          </cell>
          <cell r="G1492">
            <v>66217.6665150146</v>
          </cell>
          <cell r="H1492">
            <v>47973.182020731801</v>
          </cell>
          <cell r="I1492">
            <v>85236.270736214807</v>
          </cell>
          <cell r="J1492">
            <v>73183.484330711493</v>
          </cell>
          <cell r="K1492">
            <v>73903.620365166702</v>
          </cell>
          <cell r="L1492">
            <v>62501.595962402702</v>
          </cell>
          <cell r="M1492">
            <v>55566.782693084198</v>
          </cell>
          <cell r="N1492">
            <v>75124.657233602993</v>
          </cell>
          <cell r="O1492">
            <v>85323.369402437995</v>
          </cell>
          <cell r="P1492">
            <v>50702.569892521497</v>
          </cell>
          <cell r="Q1492">
            <v>46581.221323893798</v>
          </cell>
        </row>
        <row r="1493">
          <cell r="A1493" t="str">
            <v>Q6A4J8</v>
          </cell>
          <cell r="B1493" t="str">
            <v>sp|Q6A4J8|UBP7_MOUSE</v>
          </cell>
          <cell r="C1493">
            <v>198182.047016066</v>
          </cell>
          <cell r="D1493">
            <v>202462.42508394699</v>
          </cell>
          <cell r="E1493">
            <v>366892.73998764</v>
          </cell>
          <cell r="F1493">
            <v>124824.62692876199</v>
          </cell>
          <cell r="G1493">
            <v>79878.077132824896</v>
          </cell>
          <cell r="H1493">
            <v>306279.13827776897</v>
          </cell>
          <cell r="I1493">
            <v>130894.61308673699</v>
          </cell>
          <cell r="J1493">
            <v>244675.143261235</v>
          </cell>
          <cell r="K1493">
            <v>314108.80854117201</v>
          </cell>
          <cell r="L1493">
            <v>144197.77898871299</v>
          </cell>
          <cell r="M1493">
            <v>99398.146153683498</v>
          </cell>
          <cell r="N1493">
            <v>81162.848499449799</v>
          </cell>
          <cell r="O1493">
            <v>161969.168394618</v>
          </cell>
          <cell r="P1493">
            <v>269927.44923076697</v>
          </cell>
          <cell r="Q1493">
            <v>118480.71917236999</v>
          </cell>
        </row>
        <row r="1494">
          <cell r="A1494" t="str">
            <v>Q6DFV3</v>
          </cell>
          <cell r="B1494" t="str">
            <v>sp|Q6DFV3|RHG21_MOUSE</v>
          </cell>
          <cell r="C1494">
            <v>452847.76678879297</v>
          </cell>
          <cell r="D1494">
            <v>131390.82983929699</v>
          </cell>
          <cell r="E1494">
            <v>135947.602437503</v>
          </cell>
          <cell r="F1494">
            <v>153307.07627848501</v>
          </cell>
          <cell r="G1494">
            <v>82000.304843518999</v>
          </cell>
          <cell r="H1494">
            <v>165496.00349479399</v>
          </cell>
          <cell r="I1494">
            <v>82381.338259382799</v>
          </cell>
          <cell r="J1494">
            <v>141674.48226421999</v>
          </cell>
          <cell r="K1494">
            <v>140709.76279568599</v>
          </cell>
          <cell r="L1494">
            <v>180047.53356787001</v>
          </cell>
          <cell r="M1494">
            <v>209939.99122384901</v>
          </cell>
          <cell r="N1494">
            <v>260786.47392705301</v>
          </cell>
          <cell r="O1494">
            <v>159159.859368626</v>
          </cell>
          <cell r="P1494">
            <v>312470.24152000999</v>
          </cell>
          <cell r="Q1494">
            <v>107163.06054436399</v>
          </cell>
        </row>
        <row r="1495">
          <cell r="A1495" t="str">
            <v>Q6DFY8</v>
          </cell>
          <cell r="B1495" t="str">
            <v>sp|Q6DFY8|BRNP2_MOUSE</v>
          </cell>
          <cell r="C1495">
            <v>2185.1274119263398</v>
          </cell>
          <cell r="D1495">
            <v>13338.177964582101</v>
          </cell>
          <cell r="E1495">
            <v>3987.91932750553</v>
          </cell>
          <cell r="F1495">
            <v>10854.0079658589</v>
          </cell>
          <cell r="G1495">
            <v>16090.101798588201</v>
          </cell>
          <cell r="H1495">
            <v>13448.9212336973</v>
          </cell>
          <cell r="I1495">
            <v>7126.3450491793501</v>
          </cell>
          <cell r="J1495">
            <v>7378.5292323977501</v>
          </cell>
          <cell r="K1495">
            <v>6018.6406502535901</v>
          </cell>
          <cell r="L1495">
            <v>2050.0496460385102</v>
          </cell>
          <cell r="M1495">
            <v>635.02547142188996</v>
          </cell>
          <cell r="N1495">
            <v>7159.3083052710599</v>
          </cell>
          <cell r="O1495">
            <v>14575.863673424799</v>
          </cell>
          <cell r="P1495">
            <v>14213.8810165461</v>
          </cell>
          <cell r="Q1495">
            <v>11336.914616112101</v>
          </cell>
        </row>
        <row r="1496">
          <cell r="A1496" t="str">
            <v>Q6DVA0</v>
          </cell>
          <cell r="B1496" t="str">
            <v>sp|Q6DVA0|LEMD2_MOUSE</v>
          </cell>
          <cell r="C1496">
            <v>33773.956955431902</v>
          </cell>
          <cell r="D1496">
            <v>93196.401904415005</v>
          </cell>
          <cell r="E1496">
            <v>13365.8750362313</v>
          </cell>
          <cell r="F1496">
            <v>147178.35509652901</v>
          </cell>
          <cell r="G1496">
            <v>29288.3863245678</v>
          </cell>
          <cell r="H1496">
            <v>9082.7479678776799</v>
          </cell>
          <cell r="I1496">
            <v>16032.163079501001</v>
          </cell>
          <cell r="J1496">
            <v>19026.684433242499</v>
          </cell>
          <cell r="K1496">
            <v>10797.814315449799</v>
          </cell>
          <cell r="L1496">
            <v>21576.165451087301</v>
          </cell>
          <cell r="M1496">
            <v>64253.348452346603</v>
          </cell>
          <cell r="N1496">
            <v>8592.4326298893993</v>
          </cell>
          <cell r="O1496">
            <v>7913.9017288684499</v>
          </cell>
          <cell r="P1496">
            <v>7589.6199261897</v>
          </cell>
          <cell r="Q1496">
            <v>112787.482033006</v>
          </cell>
        </row>
        <row r="1497">
          <cell r="A1497" t="str">
            <v>Q6GQT9</v>
          </cell>
          <cell r="B1497" t="str">
            <v>sp|Q6GQT9|NOMO1_MOUSE</v>
          </cell>
          <cell r="C1497">
            <v>272486.12101033801</v>
          </cell>
          <cell r="D1497">
            <v>300662.20251516998</v>
          </cell>
          <cell r="E1497">
            <v>247207.33016862601</v>
          </cell>
          <cell r="F1497">
            <v>277965.08234574302</v>
          </cell>
          <cell r="G1497">
            <v>251990.69687869999</v>
          </cell>
          <cell r="H1497">
            <v>155890.70298832</v>
          </cell>
          <cell r="I1497">
            <v>265474.86280432902</v>
          </cell>
          <cell r="J1497">
            <v>319774.25453782099</v>
          </cell>
          <cell r="K1497">
            <v>305743.425002534</v>
          </cell>
          <cell r="L1497">
            <v>342429.48881455499</v>
          </cell>
          <cell r="M1497">
            <v>312437.06278988102</v>
          </cell>
          <cell r="N1497">
            <v>321953.18990795303</v>
          </cell>
          <cell r="O1497">
            <v>254065.38947855501</v>
          </cell>
          <cell r="P1497">
            <v>353120.46255181998</v>
          </cell>
          <cell r="Q1497">
            <v>318505.41579844302</v>
          </cell>
        </row>
        <row r="1498">
          <cell r="A1498" t="str">
            <v>Q6GSS7</v>
          </cell>
          <cell r="B1498" t="str">
            <v>sp|Q6GSS7|H2A2A_MOUSE</v>
          </cell>
          <cell r="C1498">
            <v>28166007.6135795</v>
          </cell>
          <cell r="D1498">
            <v>17054751.938475698</v>
          </cell>
          <cell r="E1498">
            <v>14206306.0230453</v>
          </cell>
          <cell r="F1498">
            <v>17824448.1040405</v>
          </cell>
          <cell r="G1498">
            <v>21709115.4001946</v>
          </cell>
          <cell r="H1498">
            <v>19379044.304463599</v>
          </cell>
          <cell r="I1498">
            <v>19701154.9992235</v>
          </cell>
          <cell r="J1498">
            <v>19843032.281018201</v>
          </cell>
          <cell r="K1498">
            <v>23816203.3398242</v>
          </cell>
          <cell r="L1498">
            <v>17347208.5016528</v>
          </cell>
          <cell r="M1498">
            <v>12934875.878938399</v>
          </cell>
          <cell r="N1498">
            <v>20813549.153933499</v>
          </cell>
          <cell r="O1498">
            <v>18269108.758916501</v>
          </cell>
          <cell r="P1498">
            <v>22390075.8302636</v>
          </cell>
          <cell r="Q1498">
            <v>20273166.250236802</v>
          </cell>
        </row>
        <row r="1499">
          <cell r="A1499" t="str">
            <v>Q6GYP7</v>
          </cell>
          <cell r="B1499" t="str">
            <v>sp|Q6GYP7|RGPA1_MOUSE</v>
          </cell>
          <cell r="C1499">
            <v>26848.924328462199</v>
          </cell>
          <cell r="D1499">
            <v>8323.4619496800406</v>
          </cell>
          <cell r="E1499">
            <v>46205.374671571699</v>
          </cell>
          <cell r="F1499">
            <v>60803.4771001677</v>
          </cell>
          <cell r="G1499">
            <v>72086.225644131904</v>
          </cell>
          <cell r="H1499">
            <v>49325.061464249797</v>
          </cell>
          <cell r="I1499">
            <v>54490.540063827299</v>
          </cell>
          <cell r="J1499">
            <v>77835.828357069404</v>
          </cell>
          <cell r="K1499">
            <v>49892.504575919702</v>
          </cell>
          <cell r="L1499">
            <v>59717.224951412398</v>
          </cell>
          <cell r="M1499">
            <v>10179.0969774237</v>
          </cell>
          <cell r="N1499">
            <v>39392.372556517301</v>
          </cell>
          <cell r="O1499">
            <v>82377.084650746605</v>
          </cell>
          <cell r="P1499">
            <v>59918.871832750701</v>
          </cell>
          <cell r="Q1499">
            <v>55173.004127365399</v>
          </cell>
        </row>
        <row r="1500">
          <cell r="A1500" t="str">
            <v>Q6IRU2</v>
          </cell>
          <cell r="B1500" t="str">
            <v>sp|Q6IRU2|TPM4_MOUSE</v>
          </cell>
          <cell r="C1500">
            <v>144860.36409372999</v>
          </cell>
          <cell r="D1500">
            <v>23861.699229792201</v>
          </cell>
          <cell r="E1500">
            <v>76286.141814296105</v>
          </cell>
          <cell r="F1500">
            <v>37817.013899050798</v>
          </cell>
          <cell r="G1500">
            <v>60887.3519166185</v>
          </cell>
          <cell r="H1500">
            <v>53726.352705908197</v>
          </cell>
          <cell r="I1500">
            <v>54520.7056870694</v>
          </cell>
          <cell r="J1500">
            <v>76221.277697191501</v>
          </cell>
          <cell r="K1500">
            <v>114968.504557846</v>
          </cell>
          <cell r="L1500">
            <v>106225.44097418401</v>
          </cell>
          <cell r="M1500">
            <v>11845.668735368599</v>
          </cell>
          <cell r="N1500">
            <v>210929.898701878</v>
          </cell>
          <cell r="O1500">
            <v>75100.200452278994</v>
          </cell>
          <cell r="P1500">
            <v>75522.524921165197</v>
          </cell>
          <cell r="Q1500">
            <v>256730.71283330501</v>
          </cell>
        </row>
        <row r="1501">
          <cell r="A1501" t="str">
            <v>Q6IRU5</v>
          </cell>
          <cell r="B1501" t="str">
            <v>sp|Q6IRU5|CLCB_MOUSE</v>
          </cell>
          <cell r="C1501">
            <v>3982555.4778244998</v>
          </cell>
          <cell r="D1501">
            <v>4257344.1024818895</v>
          </cell>
          <cell r="E1501">
            <v>4807025.8255153503</v>
          </cell>
          <cell r="F1501">
            <v>4827392.8169050496</v>
          </cell>
          <cell r="G1501">
            <v>4334902.3565134397</v>
          </cell>
          <cell r="H1501">
            <v>4967586.9230013704</v>
          </cell>
          <cell r="I1501">
            <v>4751185.8852190096</v>
          </cell>
          <cell r="J1501">
            <v>4291058.4764734404</v>
          </cell>
          <cell r="K1501">
            <v>4442552.1380908703</v>
          </cell>
          <cell r="L1501">
            <v>4998859.6842896296</v>
          </cell>
          <cell r="M1501">
            <v>5226537.9986340599</v>
          </cell>
          <cell r="N1501">
            <v>4870612.2004319802</v>
          </cell>
          <cell r="O1501">
            <v>4990364.0592963099</v>
          </cell>
          <cell r="P1501">
            <v>4907791.1813590499</v>
          </cell>
          <cell r="Q1501">
            <v>4813770.1986506097</v>
          </cell>
        </row>
        <row r="1502">
          <cell r="A1502" t="str">
            <v>Q6KAR6</v>
          </cell>
          <cell r="B1502" t="str">
            <v>sp|Q6KAR6|EXOC3_MOUSE</v>
          </cell>
          <cell r="C1502">
            <v>266948.45272870699</v>
          </cell>
          <cell r="D1502">
            <v>313240.13359767903</v>
          </cell>
          <cell r="E1502">
            <v>283324.754181839</v>
          </cell>
          <cell r="F1502">
            <v>278090.510028983</v>
          </cell>
          <cell r="G1502">
            <v>366551.64239044202</v>
          </cell>
          <cell r="H1502">
            <v>313650.13427284401</v>
          </cell>
          <cell r="I1502">
            <v>378573.58071334299</v>
          </cell>
          <cell r="J1502">
            <v>421803.53707767703</v>
          </cell>
          <cell r="K1502">
            <v>317267.69765296299</v>
          </cell>
          <cell r="L1502">
            <v>367015.49510410201</v>
          </cell>
          <cell r="M1502">
            <v>382433.95407497499</v>
          </cell>
          <cell r="N1502">
            <v>321003.29542974802</v>
          </cell>
          <cell r="O1502">
            <v>427385.40129566903</v>
          </cell>
          <cell r="P1502">
            <v>334940.34704114101</v>
          </cell>
          <cell r="Q1502">
            <v>398625.86582554597</v>
          </cell>
        </row>
        <row r="1503">
          <cell r="A1503" t="str">
            <v>Q6NS52</v>
          </cell>
          <cell r="B1503" t="str">
            <v>sp|Q6NS52|DGKB_MOUSE</v>
          </cell>
          <cell r="C1503">
            <v>175657.50590832299</v>
          </cell>
          <cell r="D1503">
            <v>141418.56687056401</v>
          </cell>
          <cell r="E1503">
            <v>235034.432753097</v>
          </cell>
          <cell r="F1503">
            <v>124687.78962676501</v>
          </cell>
          <cell r="G1503">
            <v>111151.143202804</v>
          </cell>
          <cell r="H1503">
            <v>171783.83866980101</v>
          </cell>
          <cell r="I1503">
            <v>140356.81093404401</v>
          </cell>
          <cell r="J1503">
            <v>173376.312634737</v>
          </cell>
          <cell r="K1503">
            <v>184996.11246192301</v>
          </cell>
          <cell r="L1503">
            <v>138170.072213565</v>
          </cell>
          <cell r="M1503">
            <v>151007.97316584401</v>
          </cell>
          <cell r="N1503">
            <v>223873.398680215</v>
          </cell>
          <cell r="O1503">
            <v>173890.87440703899</v>
          </cell>
          <cell r="P1503">
            <v>192053.659562674</v>
          </cell>
          <cell r="Q1503">
            <v>178941.99613259599</v>
          </cell>
        </row>
        <row r="1504">
          <cell r="A1504" t="str">
            <v>Q6NS60</v>
          </cell>
          <cell r="B1504" t="str">
            <v>sp|Q6NS60|FBX41_MOUSE</v>
          </cell>
          <cell r="C1504">
            <v>239136.51544617701</v>
          </cell>
          <cell r="D1504">
            <v>197874.86810004001</v>
          </cell>
          <cell r="E1504">
            <v>180810.895348238</v>
          </cell>
          <cell r="F1504">
            <v>166481.09474564399</v>
          </cell>
          <cell r="G1504">
            <v>202487.90401319601</v>
          </cell>
          <cell r="H1504">
            <v>311230.21368849301</v>
          </cell>
          <cell r="I1504">
            <v>229805.74847389301</v>
          </cell>
          <cell r="J1504">
            <v>203745.435099989</v>
          </cell>
          <cell r="K1504">
            <v>183291.54972220401</v>
          </cell>
          <cell r="L1504">
            <v>180868.96000870399</v>
          </cell>
          <cell r="M1504">
            <v>167045.24644354099</v>
          </cell>
          <cell r="N1504">
            <v>210746.383477283</v>
          </cell>
          <cell r="O1504">
            <v>265010.55327612301</v>
          </cell>
          <cell r="P1504">
            <v>247503.94238783201</v>
          </cell>
          <cell r="Q1504">
            <v>277828.382070978</v>
          </cell>
        </row>
        <row r="1505">
          <cell r="A1505" t="str">
            <v>Q6NSW3</v>
          </cell>
          <cell r="B1505" t="str">
            <v>sp|Q6NSW3|SPKAP_MOUSE</v>
          </cell>
          <cell r="C1505">
            <v>40277.102040946404</v>
          </cell>
          <cell r="D1505">
            <v>49606.547166601697</v>
          </cell>
          <cell r="E1505">
            <v>73543.196035945293</v>
          </cell>
          <cell r="F1505">
            <v>80823.786456867398</v>
          </cell>
          <cell r="G1505">
            <v>78268.6628430766</v>
          </cell>
          <cell r="H1505">
            <v>49845.016408480296</v>
          </cell>
          <cell r="I1505">
            <v>46044.759516456397</v>
          </cell>
          <cell r="J1505">
            <v>94679.970533165702</v>
          </cell>
          <cell r="K1505">
            <v>58951.850257273698</v>
          </cell>
          <cell r="L1505">
            <v>97425.697392532107</v>
          </cell>
          <cell r="M1505">
            <v>92122.693413195593</v>
          </cell>
          <cell r="N1505">
            <v>52250.409982918303</v>
          </cell>
          <cell r="O1505">
            <v>91409.2212364851</v>
          </cell>
          <cell r="P1505">
            <v>65936.448101666203</v>
          </cell>
          <cell r="Q1505">
            <v>61086.651693418004</v>
          </cell>
        </row>
        <row r="1506">
          <cell r="A1506" t="str">
            <v>Q6NT99</v>
          </cell>
          <cell r="B1506" t="str">
            <v>sp|Q6NT99|DUS23_MOUSE</v>
          </cell>
          <cell r="C1506">
            <v>50290.203285289397</v>
          </cell>
          <cell r="D1506">
            <v>35770.200996330299</v>
          </cell>
          <cell r="E1506">
            <v>13389.786476290399</v>
          </cell>
          <cell r="F1506">
            <v>16956.562949530999</v>
          </cell>
          <cell r="G1506">
            <v>26750.015275771199</v>
          </cell>
          <cell r="H1506">
            <v>46048.396347895599</v>
          </cell>
          <cell r="I1506">
            <v>27167.661395770101</v>
          </cell>
          <cell r="J1506">
            <v>28508.674043639199</v>
          </cell>
          <cell r="K1506">
            <v>18998.863412948798</v>
          </cell>
          <cell r="L1506">
            <v>20943.590913851898</v>
          </cell>
          <cell r="M1506">
            <v>13498.1030710462</v>
          </cell>
          <cell r="N1506">
            <v>89932.900145380103</v>
          </cell>
          <cell r="O1506">
            <v>23890.4657483275</v>
          </cell>
          <cell r="P1506">
            <v>86577.596421754395</v>
          </cell>
          <cell r="Q1506">
            <v>9368.2339936135195</v>
          </cell>
        </row>
        <row r="1507">
          <cell r="A1507" t="str">
            <v>Q6NVE8</v>
          </cell>
          <cell r="B1507" t="str">
            <v>sp|Q6NVE8|WDR44_MOUSE</v>
          </cell>
          <cell r="C1507">
            <v>63590.637388272698</v>
          </cell>
          <cell r="D1507">
            <v>49514.416235824203</v>
          </cell>
          <cell r="E1507">
            <v>38493.340444081703</v>
          </cell>
          <cell r="F1507">
            <v>75614.061111164105</v>
          </cell>
          <cell r="G1507">
            <v>117556.72331026899</v>
          </cell>
          <cell r="H1507">
            <v>92854.566249220705</v>
          </cell>
          <cell r="I1507">
            <v>133310.48580137</v>
          </cell>
          <cell r="J1507">
            <v>85310.034785024895</v>
          </cell>
          <cell r="K1507">
            <v>97211.466611130003</v>
          </cell>
          <cell r="L1507">
            <v>98285.336951835707</v>
          </cell>
          <cell r="M1507">
            <v>86087.522970756007</v>
          </cell>
          <cell r="N1507">
            <v>83895.859450334101</v>
          </cell>
          <cell r="O1507">
            <v>165216.409302021</v>
          </cell>
          <cell r="P1507">
            <v>121500.488460236</v>
          </cell>
          <cell r="Q1507">
            <v>146915.93804609001</v>
          </cell>
        </row>
        <row r="1508">
          <cell r="A1508" t="str">
            <v>Q6NVE9</v>
          </cell>
          <cell r="B1508" t="str">
            <v>sp|Q6NVE9|PPTC7_MOUSE</v>
          </cell>
          <cell r="C1508">
            <v>91586.006377527898</v>
          </cell>
          <cell r="D1508">
            <v>60257.922632751302</v>
          </cell>
          <cell r="E1508">
            <v>69051.213994261299</v>
          </cell>
          <cell r="F1508">
            <v>5579.8774381445801</v>
          </cell>
          <cell r="G1508">
            <v>129660.013263673</v>
          </cell>
          <cell r="H1508">
            <v>116773.147667742</v>
          </cell>
          <cell r="I1508">
            <v>75809.156152989206</v>
          </cell>
          <cell r="J1508">
            <v>126756.40941805999</v>
          </cell>
          <cell r="K1508">
            <v>165360.57532927801</v>
          </cell>
          <cell r="L1508">
            <v>82940.763903410305</v>
          </cell>
          <cell r="M1508">
            <v>80115.772231939802</v>
          </cell>
          <cell r="N1508">
            <v>118425.391005855</v>
          </cell>
          <cell r="O1508">
            <v>83201.278137177898</v>
          </cell>
          <cell r="P1508">
            <v>151325.130814198</v>
          </cell>
          <cell r="Q1508">
            <v>89878.142625840599</v>
          </cell>
        </row>
        <row r="1509">
          <cell r="A1509" t="str">
            <v>Q6NVF0</v>
          </cell>
          <cell r="B1509" t="str">
            <v>sp|Q6NVF0|OCRL_MOUSE</v>
          </cell>
          <cell r="C1509">
            <v>124020.509356168</v>
          </cell>
          <cell r="D1509">
            <v>178398.738136439</v>
          </cell>
          <cell r="E1509">
            <v>78906.470362221604</v>
          </cell>
          <cell r="F1509">
            <v>301012.19738675002</v>
          </cell>
          <cell r="G1509">
            <v>271614.78163063998</v>
          </cell>
          <cell r="H1509">
            <v>153437.19185698</v>
          </cell>
          <cell r="I1509">
            <v>90452.389930792997</v>
          </cell>
          <cell r="J1509">
            <v>170291.31661881099</v>
          </cell>
          <cell r="K1509">
            <v>87386.800190308597</v>
          </cell>
          <cell r="L1509">
            <v>223542.48066142501</v>
          </cell>
          <cell r="M1509">
            <v>37367.054449341696</v>
          </cell>
          <cell r="N1509">
            <v>124016.777377829</v>
          </cell>
          <cell r="O1509">
            <v>103847.520667506</v>
          </cell>
          <cell r="P1509">
            <v>127495.93495499001</v>
          </cell>
          <cell r="Q1509">
            <v>166205.587567079</v>
          </cell>
        </row>
        <row r="1510">
          <cell r="A1510" t="str">
            <v>Q6NVG1</v>
          </cell>
          <cell r="B1510" t="str">
            <v>sp|Q6NVG1|LPCT4_MOUSE</v>
          </cell>
          <cell r="C1510">
            <v>52685.183084233598</v>
          </cell>
          <cell r="D1510">
            <v>7203.5906780776404</v>
          </cell>
          <cell r="E1510">
            <v>39019.574747025603</v>
          </cell>
          <cell r="F1510">
            <v>37072.153937410098</v>
          </cell>
          <cell r="G1510">
            <v>19584.9258572621</v>
          </cell>
          <cell r="H1510">
            <v>14377.8221670165</v>
          </cell>
          <cell r="I1510">
            <v>45632.0163137497</v>
          </cell>
          <cell r="J1510">
            <v>14652.522745305399</v>
          </cell>
          <cell r="K1510">
            <v>58557.165086487199</v>
          </cell>
          <cell r="L1510">
            <v>37748.929474670898</v>
          </cell>
          <cell r="M1510">
            <v>22421.1097263714</v>
          </cell>
          <cell r="N1510">
            <v>30755.742911064601</v>
          </cell>
          <cell r="O1510">
            <v>38181.517736498703</v>
          </cell>
          <cell r="P1510">
            <v>23934.3208815814</v>
          </cell>
          <cell r="Q1510">
            <v>36468.8998470609</v>
          </cell>
        </row>
        <row r="1511">
          <cell r="A1511" t="str">
            <v>Q6NXH9</v>
          </cell>
          <cell r="B1511" t="str">
            <v>sp|Q6NXH9|K2C73_MOUSE</v>
          </cell>
          <cell r="C1511">
            <v>32469.701098657501</v>
          </cell>
          <cell r="D1511">
            <v>135423.45371905499</v>
          </cell>
          <cell r="E1511">
            <v>31965.305691354399</v>
          </cell>
          <cell r="F1511">
            <v>17169.345493401401</v>
          </cell>
          <cell r="G1511">
            <v>35187.219609833701</v>
          </cell>
          <cell r="H1511">
            <v>110269.358197163</v>
          </cell>
          <cell r="I1511">
            <v>133874.069200497</v>
          </cell>
          <cell r="J1511">
            <v>43963.382758441898</v>
          </cell>
          <cell r="K1511">
            <v>107440.29618981</v>
          </cell>
          <cell r="L1511">
            <v>230292.00263195901</v>
          </cell>
          <cell r="M1511">
            <v>47057.032472219202</v>
          </cell>
          <cell r="N1511">
            <v>68795.377864250506</v>
          </cell>
          <cell r="O1511">
            <v>114451.24324380999</v>
          </cell>
          <cell r="P1511">
            <v>73945.259424522505</v>
          </cell>
          <cell r="Q1511">
            <v>27302.5671553826</v>
          </cell>
        </row>
        <row r="1512">
          <cell r="A1512" t="str">
            <v>Q6NXK7</v>
          </cell>
          <cell r="B1512" t="str">
            <v>sp|Q6NXK7|DPP10_MOUSE</v>
          </cell>
          <cell r="C1512">
            <v>662252.42599569797</v>
          </cell>
          <cell r="D1512">
            <v>683794.03287333902</v>
          </cell>
          <cell r="E1512">
            <v>562150.14150786004</v>
          </cell>
          <cell r="F1512">
            <v>771591.23509446601</v>
          </cell>
          <cell r="G1512">
            <v>708645.46206241904</v>
          </cell>
          <cell r="H1512">
            <v>728567.159272969</v>
          </cell>
          <cell r="I1512">
            <v>674618.03962203895</v>
          </cell>
          <cell r="J1512">
            <v>745681.40770454402</v>
          </cell>
          <cell r="K1512">
            <v>635724.38142767595</v>
          </cell>
          <cell r="L1512">
            <v>712459.92819653603</v>
          </cell>
          <cell r="M1512">
            <v>670026.03844082204</v>
          </cell>
          <cell r="N1512">
            <v>573568.01575726399</v>
          </cell>
          <cell r="O1512">
            <v>838420.40179315303</v>
          </cell>
          <cell r="P1512">
            <v>759817.79323057504</v>
          </cell>
          <cell r="Q1512">
            <v>775694.44333356398</v>
          </cell>
        </row>
        <row r="1513">
          <cell r="A1513" t="str">
            <v>Q6NXM2</v>
          </cell>
          <cell r="B1513" t="str">
            <v>sp|Q6NXM2|RCBT1_MOUSE</v>
          </cell>
          <cell r="C1513">
            <v>30287.237915577</v>
          </cell>
          <cell r="D1513">
            <v>51845.849115562298</v>
          </cell>
          <cell r="E1513">
            <v>24006.011186548501</v>
          </cell>
          <cell r="F1513">
            <v>28187.691257916598</v>
          </cell>
          <cell r="G1513">
            <v>44686.540299414803</v>
          </cell>
          <cell r="H1513">
            <v>52016.424368502303</v>
          </cell>
          <cell r="I1513">
            <v>46060.759852323397</v>
          </cell>
          <cell r="J1513">
            <v>57491.909579322899</v>
          </cell>
          <cell r="K1513">
            <v>44716.709134085599</v>
          </cell>
          <cell r="L1513">
            <v>57672.233794569998</v>
          </cell>
          <cell r="M1513">
            <v>48976.634043245103</v>
          </cell>
          <cell r="N1513">
            <v>50814.668037764801</v>
          </cell>
          <cell r="O1513">
            <v>73589.980032781605</v>
          </cell>
          <cell r="P1513">
            <v>47136.391123151901</v>
          </cell>
          <cell r="Q1513">
            <v>89886.929654966603</v>
          </cell>
        </row>
        <row r="1514">
          <cell r="A1514" t="str">
            <v>Q6NZC7</v>
          </cell>
          <cell r="B1514" t="str">
            <v>sp|Q6NZC7|S23IP_MOUSE</v>
          </cell>
          <cell r="C1514">
            <v>45732.211400251101</v>
          </cell>
          <cell r="D1514">
            <v>42504.608095169096</v>
          </cell>
          <cell r="E1514">
            <v>38568.198087133198</v>
          </cell>
          <cell r="F1514">
            <v>39813.322817551198</v>
          </cell>
          <cell r="G1514">
            <v>30602.351124435001</v>
          </cell>
          <cell r="H1514">
            <v>57684.256044289803</v>
          </cell>
          <cell r="I1514">
            <v>34038.7939411673</v>
          </cell>
          <cell r="J1514">
            <v>37206.822554667197</v>
          </cell>
          <cell r="K1514">
            <v>46890.832132125703</v>
          </cell>
          <cell r="L1514">
            <v>66201.258810151907</v>
          </cell>
          <cell r="M1514">
            <v>42932.460212680002</v>
          </cell>
          <cell r="N1514">
            <v>52576.2595731783</v>
          </cell>
          <cell r="O1514">
            <v>37359.841540248701</v>
          </cell>
          <cell r="P1514">
            <v>34801.451434749899</v>
          </cell>
          <cell r="Q1514">
            <v>24412.081792014498</v>
          </cell>
        </row>
        <row r="1515">
          <cell r="A1515" t="str">
            <v>Q6NZJ6</v>
          </cell>
          <cell r="B1515" t="str">
            <v>sp|Q6NZJ6|IF4G1_MOUSE</v>
          </cell>
          <cell r="C1515">
            <v>60279.897215126402</v>
          </cell>
          <cell r="D1515">
            <v>407285.99853460398</v>
          </cell>
          <cell r="E1515">
            <v>187643.60910700401</v>
          </cell>
          <cell r="F1515">
            <v>83638.129845597199</v>
          </cell>
          <cell r="G1515">
            <v>240886.29088100401</v>
          </cell>
          <cell r="H1515">
            <v>465922.99389785598</v>
          </cell>
          <cell r="I1515">
            <v>161859.83530562499</v>
          </cell>
          <cell r="J1515">
            <v>346373.86845525698</v>
          </cell>
          <cell r="K1515">
            <v>233248.98287422399</v>
          </cell>
          <cell r="L1515">
            <v>425629.40901894798</v>
          </cell>
          <cell r="M1515">
            <v>492138.178994163</v>
          </cell>
          <cell r="N1515">
            <v>277356.375662837</v>
          </cell>
          <cell r="O1515">
            <v>466876.20689879498</v>
          </cell>
          <cell r="P1515">
            <v>264455.79456507799</v>
          </cell>
          <cell r="Q1515">
            <v>353872.65769567399</v>
          </cell>
        </row>
        <row r="1516">
          <cell r="A1516" t="str">
            <v>Q6NZK8</v>
          </cell>
          <cell r="B1516" t="str">
            <v>sp|Q6NZK8|PTPC1_MOUSE</v>
          </cell>
          <cell r="C1516">
            <v>32963.675967596697</v>
          </cell>
          <cell r="D1516">
            <v>5787.1981902978596</v>
          </cell>
          <cell r="E1516">
            <v>45502.581839940001</v>
          </cell>
          <cell r="F1516">
            <v>3004.1930355792001</v>
          </cell>
          <cell r="G1516">
            <v>36860.141658836801</v>
          </cell>
          <cell r="H1516">
            <v>40338.367831766198</v>
          </cell>
          <cell r="I1516">
            <v>55628.652429919501</v>
          </cell>
          <cell r="J1516">
            <v>4011.4338277820498</v>
          </cell>
          <cell r="K1516">
            <v>52559.9974738862</v>
          </cell>
          <cell r="L1516">
            <v>56213.0549856996</v>
          </cell>
          <cell r="M1516">
            <v>58852.892422751</v>
          </cell>
          <cell r="N1516">
            <v>59276.616107272697</v>
          </cell>
          <cell r="O1516">
            <v>78803.480638217705</v>
          </cell>
          <cell r="P1516">
            <v>71283.809243774595</v>
          </cell>
          <cell r="Q1516">
            <v>51736.602943773098</v>
          </cell>
        </row>
        <row r="1517">
          <cell r="A1517" t="str">
            <v>Q6NZL0</v>
          </cell>
          <cell r="B1517" t="str">
            <v>sp|Q6NZL0|SOGA3_MOUSE</v>
          </cell>
          <cell r="C1517">
            <v>1077006.8709126101</v>
          </cell>
          <cell r="D1517">
            <v>1139883.2915934499</v>
          </cell>
          <cell r="E1517">
            <v>834183.37003008695</v>
          </cell>
          <cell r="F1517">
            <v>1596611.88065344</v>
          </cell>
          <cell r="G1517">
            <v>914740.27624617796</v>
          </cell>
          <cell r="H1517">
            <v>1083770.0465567</v>
          </cell>
          <cell r="I1517">
            <v>980623.85181857506</v>
          </cell>
          <cell r="J1517">
            <v>923826.12101849599</v>
          </cell>
          <cell r="K1517">
            <v>853315.54886578303</v>
          </cell>
          <cell r="L1517">
            <v>905463.33009401103</v>
          </cell>
          <cell r="M1517">
            <v>1251866.3583094301</v>
          </cell>
          <cell r="N1517">
            <v>1380510.6464595001</v>
          </cell>
          <cell r="O1517">
            <v>1224104.63016999</v>
          </cell>
          <cell r="P1517">
            <v>1108669.0846585301</v>
          </cell>
          <cell r="Q1517">
            <v>977318.85982066498</v>
          </cell>
        </row>
        <row r="1518">
          <cell r="A1518" t="str">
            <v>Q6P069</v>
          </cell>
          <cell r="B1518" t="str">
            <v>sp|Q6P069|SORCN_MOUSE</v>
          </cell>
          <cell r="C1518">
            <v>862969.59199248895</v>
          </cell>
          <cell r="D1518">
            <v>884631.79417028395</v>
          </cell>
          <cell r="E1518">
            <v>593332.79316545499</v>
          </cell>
          <cell r="F1518">
            <v>521702.04574566201</v>
          </cell>
          <cell r="G1518">
            <v>1077734.75189523</v>
          </cell>
          <cell r="H1518">
            <v>1118135.9492298099</v>
          </cell>
          <cell r="I1518">
            <v>1284378.7794188301</v>
          </cell>
          <cell r="J1518">
            <v>1131417.8817527001</v>
          </cell>
          <cell r="K1518">
            <v>1316983.43377377</v>
          </cell>
          <cell r="L1518">
            <v>716792.70961171796</v>
          </cell>
          <cell r="M1518">
            <v>902079.16100430104</v>
          </cell>
          <cell r="N1518">
            <v>984880.06767435395</v>
          </cell>
          <cell r="O1518">
            <v>878343.49207174801</v>
          </cell>
          <cell r="P1518">
            <v>970367.66465163301</v>
          </cell>
          <cell r="Q1518">
            <v>849491.82231009402</v>
          </cell>
        </row>
        <row r="1519">
          <cell r="A1519" t="str">
            <v>Q6P1B1</v>
          </cell>
          <cell r="B1519" t="str">
            <v>sp|Q6P1B1|XPP1_MOUSE</v>
          </cell>
          <cell r="C1519">
            <v>438382.34109893802</v>
          </cell>
          <cell r="D1519">
            <v>464661.55701742001</v>
          </cell>
          <cell r="E1519">
            <v>532987.890403294</v>
          </cell>
          <cell r="F1519">
            <v>426959.06765750999</v>
          </cell>
          <cell r="G1519">
            <v>400870.796533113</v>
          </cell>
          <cell r="H1519">
            <v>287847.876966802</v>
          </cell>
          <cell r="I1519">
            <v>544080.79184342897</v>
          </cell>
          <cell r="J1519">
            <v>391412.53313514299</v>
          </cell>
          <cell r="K1519">
            <v>464377.423335645</v>
          </cell>
          <cell r="L1519">
            <v>348639.13557368203</v>
          </cell>
          <cell r="M1519">
            <v>430614.10391836299</v>
          </cell>
          <cell r="N1519">
            <v>427799.947725815</v>
          </cell>
          <cell r="O1519">
            <v>471937.73633315699</v>
          </cell>
          <cell r="P1519">
            <v>423593.539045793</v>
          </cell>
          <cell r="Q1519">
            <v>503387.35031173099</v>
          </cell>
        </row>
        <row r="1520">
          <cell r="A1520" t="str">
            <v>Q6P1D5</v>
          </cell>
          <cell r="B1520" t="str">
            <v>sp|Q6P1D5|SE6L1_MOUSE</v>
          </cell>
          <cell r="C1520">
            <v>75518.618928429903</v>
          </cell>
          <cell r="D1520">
            <v>60947.095375872697</v>
          </cell>
          <cell r="E1520">
            <v>103606.56417503</v>
          </cell>
          <cell r="F1520">
            <v>95690.7579504038</v>
          </cell>
          <cell r="G1520">
            <v>92370.707887066397</v>
          </cell>
          <cell r="H1520">
            <v>109132.05525434201</v>
          </cell>
          <cell r="I1520">
            <v>103499.7819725</v>
          </cell>
          <cell r="J1520">
            <v>121024.445668177</v>
          </cell>
          <cell r="K1520">
            <v>123724.99786016899</v>
          </cell>
          <cell r="L1520">
            <v>132377.20373083101</v>
          </cell>
          <cell r="M1520">
            <v>69443.891637093504</v>
          </cell>
          <cell r="N1520">
            <v>99634.8433436138</v>
          </cell>
          <cell r="O1520">
            <v>55404.696835549199</v>
          </cell>
          <cell r="P1520">
            <v>101680.875750957</v>
          </cell>
          <cell r="Q1520">
            <v>111348.33285376</v>
          </cell>
        </row>
        <row r="1521">
          <cell r="A1521" t="str">
            <v>Q6P1F6</v>
          </cell>
          <cell r="B1521" t="str">
            <v>sp|Q6P1F6|2ABA_MOUSE</v>
          </cell>
          <cell r="C1521">
            <v>983265.72268075205</v>
          </cell>
          <cell r="D1521">
            <v>1006342.60274476</v>
          </cell>
          <cell r="E1521">
            <v>1032425.21239299</v>
          </cell>
          <cell r="F1521">
            <v>1095343.0761116501</v>
          </cell>
          <cell r="G1521">
            <v>1038428.17935554</v>
          </cell>
          <cell r="H1521">
            <v>1188616.5194521199</v>
          </cell>
          <cell r="I1521">
            <v>1109544.9022947501</v>
          </cell>
          <cell r="J1521">
            <v>1227511.7213749499</v>
          </cell>
          <cell r="K1521">
            <v>1075248.21172499</v>
          </cell>
          <cell r="L1521">
            <v>1271406.12997071</v>
          </cell>
          <cell r="M1521">
            <v>1186409.5087283801</v>
          </cell>
          <cell r="N1521">
            <v>1230089.5827390801</v>
          </cell>
          <cell r="O1521">
            <v>1154319.4785388799</v>
          </cell>
          <cell r="P1521">
            <v>1050528.6695560799</v>
          </cell>
          <cell r="Q1521">
            <v>1215303.0410899399</v>
          </cell>
        </row>
        <row r="1522">
          <cell r="A1522" t="str">
            <v>Q6P2B1</v>
          </cell>
          <cell r="B1522" t="str">
            <v>sp|Q6P2B1|TNPO3_MOUSE</v>
          </cell>
          <cell r="C1522">
            <v>47850.019966978303</v>
          </cell>
          <cell r="D1522">
            <v>97010.943540577398</v>
          </cell>
          <cell r="E1522">
            <v>131097.24366195899</v>
          </cell>
          <cell r="F1522">
            <v>50653.5447114907</v>
          </cell>
          <cell r="G1522">
            <v>99213.383587806398</v>
          </cell>
          <cell r="H1522">
            <v>122794.51608078</v>
          </cell>
          <cell r="I1522">
            <v>110147.290954335</v>
          </cell>
          <cell r="J1522">
            <v>120432.20838748101</v>
          </cell>
          <cell r="K1522">
            <v>148893.60990165701</v>
          </cell>
          <cell r="L1522">
            <v>75052.268163247805</v>
          </cell>
          <cell r="M1522">
            <v>75828.328090454903</v>
          </cell>
          <cell r="N1522">
            <v>123169.010626249</v>
          </cell>
          <cell r="O1522">
            <v>101490.6235935</v>
          </cell>
          <cell r="P1522">
            <v>149009.71535047001</v>
          </cell>
          <cell r="Q1522">
            <v>101984.953928331</v>
          </cell>
        </row>
        <row r="1523">
          <cell r="A1523" t="str">
            <v>Q6P3A8</v>
          </cell>
          <cell r="B1523" t="str">
            <v>sp|Q6P3A8|ODBB_MOUSE</v>
          </cell>
          <cell r="C1523">
            <v>45583.589597300801</v>
          </cell>
          <cell r="D1523">
            <v>67796.399769519994</v>
          </cell>
          <cell r="E1523">
            <v>58069.278431151797</v>
          </cell>
          <cell r="F1523">
            <v>42787.340789532798</v>
          </cell>
          <cell r="G1523">
            <v>58730.6410551226</v>
          </cell>
          <cell r="H1523">
            <v>64089.073230905902</v>
          </cell>
          <cell r="I1523">
            <v>35806.911557672902</v>
          </cell>
          <cell r="J1523">
            <v>66307.777486369901</v>
          </cell>
          <cell r="K1523">
            <v>30842.535829070199</v>
          </cell>
          <cell r="L1523">
            <v>10973.109306222301</v>
          </cell>
          <cell r="M1523">
            <v>46201.031063364397</v>
          </cell>
          <cell r="N1523">
            <v>28173.689840316802</v>
          </cell>
          <cell r="O1523">
            <v>41496.725590619797</v>
          </cell>
          <cell r="P1523">
            <v>43071.380342137301</v>
          </cell>
          <cell r="Q1523">
            <v>38603.051258236403</v>
          </cell>
        </row>
        <row r="1524">
          <cell r="A1524" t="str">
            <v>Q6P3D0</v>
          </cell>
          <cell r="B1524" t="str">
            <v>sp|Q6P3D0|NUD16_MOUSE</v>
          </cell>
          <cell r="C1524">
            <v>29857.4731118155</v>
          </cell>
          <cell r="D1524">
            <v>27469.7312149188</v>
          </cell>
          <cell r="E1524">
            <v>27832.748501181701</v>
          </cell>
          <cell r="F1524">
            <v>24790.0121576208</v>
          </cell>
          <cell r="G1524">
            <v>21757.3721710502</v>
          </cell>
          <cell r="H1524">
            <v>18786.350906636701</v>
          </cell>
          <cell r="I1524">
            <v>19826.748980164099</v>
          </cell>
          <cell r="J1524">
            <v>30138.725332072801</v>
          </cell>
          <cell r="K1524">
            <v>28535.280808101401</v>
          </cell>
          <cell r="L1524">
            <v>31294.916952671199</v>
          </cell>
          <cell r="M1524">
            <v>20073.820921656199</v>
          </cell>
          <cell r="N1524">
            <v>25825.575419052901</v>
          </cell>
          <cell r="O1524">
            <v>19935.1889472896</v>
          </cell>
          <cell r="P1524">
            <v>19260.459902893799</v>
          </cell>
          <cell r="Q1524">
            <v>26659.114678422</v>
          </cell>
        </row>
        <row r="1525">
          <cell r="A1525" t="str">
            <v>Q6P4S6</v>
          </cell>
          <cell r="B1525" t="str">
            <v>sp|Q6P4S6|SIK3_MOUSE</v>
          </cell>
          <cell r="C1525">
            <v>90040.132504095702</v>
          </cell>
          <cell r="D1525">
            <v>79034.302966247007</v>
          </cell>
          <cell r="E1525">
            <v>85009.896676810298</v>
          </cell>
          <cell r="F1525">
            <v>74652.581592657501</v>
          </cell>
          <cell r="G1525">
            <v>89902.290355524805</v>
          </cell>
          <cell r="H1525">
            <v>84036.718762815202</v>
          </cell>
          <cell r="I1525">
            <v>85443.745956055602</v>
          </cell>
          <cell r="J1525">
            <v>73241.359008443804</v>
          </cell>
          <cell r="K1525">
            <v>67200.090374377905</v>
          </cell>
          <cell r="L1525">
            <v>156221.62681614599</v>
          </cell>
          <cell r="M1525">
            <v>104306.06791514601</v>
          </cell>
          <cell r="N1525">
            <v>91028.791233568802</v>
          </cell>
          <cell r="O1525">
            <v>92159.168595930707</v>
          </cell>
          <cell r="P1525">
            <v>87952.183383790005</v>
          </cell>
          <cell r="Q1525">
            <v>79652.6895019082</v>
          </cell>
        </row>
        <row r="1526">
          <cell r="A1526" t="str">
            <v>Q6P4T2</v>
          </cell>
          <cell r="B1526" t="str">
            <v>sp|Q6P4T2|U520_MOUSE</v>
          </cell>
          <cell r="C1526">
            <v>32390.625065381799</v>
          </cell>
          <cell r="D1526">
            <v>6153.4476516817604</v>
          </cell>
          <cell r="E1526">
            <v>25183.387277497201</v>
          </cell>
          <cell r="F1526">
            <v>21395.286015931899</v>
          </cell>
          <cell r="G1526">
            <v>39795.836556216302</v>
          </cell>
          <cell r="H1526">
            <v>27746.422522202902</v>
          </cell>
          <cell r="I1526">
            <v>18487.689459853002</v>
          </cell>
          <cell r="J1526">
            <v>53561.288400635996</v>
          </cell>
          <cell r="K1526">
            <v>2880.5831327445499</v>
          </cell>
          <cell r="L1526">
            <v>19298.4786525659</v>
          </cell>
          <cell r="M1526">
            <v>47713.196921746297</v>
          </cell>
          <cell r="N1526">
            <v>41274.562593512601</v>
          </cell>
          <cell r="O1526">
            <v>39415.207889747697</v>
          </cell>
          <cell r="P1526">
            <v>45774.949816712498</v>
          </cell>
          <cell r="Q1526">
            <v>36539.480453400203</v>
          </cell>
        </row>
        <row r="1527">
          <cell r="A1527" t="str">
            <v>Q6P542</v>
          </cell>
          <cell r="B1527" t="str">
            <v>sp|Q6P542|ABCF1_MOUSE</v>
          </cell>
          <cell r="C1527">
            <v>97224.467536964701</v>
          </cell>
          <cell r="D1527">
            <v>49319.449309509801</v>
          </cell>
          <cell r="E1527">
            <v>77180.390909833804</v>
          </cell>
          <cell r="F1527">
            <v>14224.8253035485</v>
          </cell>
          <cell r="G1527">
            <v>50197.833517289197</v>
          </cell>
          <cell r="H1527">
            <v>57594.941315495802</v>
          </cell>
          <cell r="I1527">
            <v>27525.231819714001</v>
          </cell>
          <cell r="J1527">
            <v>53917.9553204884</v>
          </cell>
          <cell r="K1527">
            <v>57629.070915461903</v>
          </cell>
          <cell r="L1527">
            <v>51808.8736823039</v>
          </cell>
          <cell r="M1527">
            <v>74730.585362891303</v>
          </cell>
          <cell r="N1527">
            <v>66754.342560383404</v>
          </cell>
          <cell r="O1527">
            <v>26659.744259891999</v>
          </cell>
          <cell r="P1527">
            <v>66432.944955757004</v>
          </cell>
          <cell r="Q1527">
            <v>58580.908284442099</v>
          </cell>
        </row>
        <row r="1528">
          <cell r="A1528" t="str">
            <v>Q6P5D3</v>
          </cell>
          <cell r="B1528" t="str">
            <v>sp|Q6P5D3|DHX57_MOUSE</v>
          </cell>
          <cell r="C1528">
            <v>68525.301075848503</v>
          </cell>
          <cell r="D1528">
            <v>39509.4469765432</v>
          </cell>
          <cell r="E1528">
            <v>50036.967977533801</v>
          </cell>
          <cell r="F1528">
            <v>86873.677102956106</v>
          </cell>
          <cell r="G1528">
            <v>18637.0555082471</v>
          </cell>
          <cell r="H1528">
            <v>34670.807636319099</v>
          </cell>
          <cell r="I1528">
            <v>76732.3209034272</v>
          </cell>
          <cell r="J1528">
            <v>8062.8934605075901</v>
          </cell>
          <cell r="K1528">
            <v>89611.870633521801</v>
          </cell>
          <cell r="L1528">
            <v>32003.795549171999</v>
          </cell>
          <cell r="M1528">
            <v>110132.436657539</v>
          </cell>
          <cell r="N1528">
            <v>3224.4106095422298</v>
          </cell>
          <cell r="O1528">
            <v>137467.73117386299</v>
          </cell>
          <cell r="P1528">
            <v>7188.2575624065203</v>
          </cell>
          <cell r="Q1528">
            <v>23483.1889181806</v>
          </cell>
        </row>
        <row r="1529">
          <cell r="A1529" t="str">
            <v>Q6P5E4</v>
          </cell>
          <cell r="B1529" t="str">
            <v>sp|Q6P5E4|UGGG1_MOUSE</v>
          </cell>
          <cell r="C1529">
            <v>2099448.0938059599</v>
          </cell>
          <cell r="D1529">
            <v>1503428.45582453</v>
          </cell>
          <cell r="E1529">
            <v>1354862.9510260299</v>
          </cell>
          <cell r="F1529">
            <v>306436.02960827301</v>
          </cell>
          <cell r="G1529">
            <v>1796420.6306721999</v>
          </cell>
          <cell r="H1529">
            <v>1831164.9169813599</v>
          </cell>
          <cell r="I1529">
            <v>1671919.55894744</v>
          </cell>
          <cell r="J1529">
            <v>1761526.60139615</v>
          </cell>
          <cell r="K1529">
            <v>1812773.3644139001</v>
          </cell>
          <cell r="L1529">
            <v>1749796.33558658</v>
          </cell>
          <cell r="M1529">
            <v>1492735.4874495701</v>
          </cell>
          <cell r="N1529">
            <v>1815932.95041966</v>
          </cell>
          <cell r="O1529">
            <v>2249705.6255431902</v>
          </cell>
          <cell r="P1529">
            <v>1792218.3363624699</v>
          </cell>
          <cell r="Q1529">
            <v>2024214.9995967101</v>
          </cell>
        </row>
        <row r="1530">
          <cell r="A1530" t="str">
            <v>Q6P5E8</v>
          </cell>
          <cell r="B1530" t="str">
            <v>sp|Q6P5E8|DGKQ_MOUSE</v>
          </cell>
          <cell r="C1530">
            <v>53061.810634382797</v>
          </cell>
          <cell r="D1530">
            <v>15083.634445838699</v>
          </cell>
          <cell r="E1530">
            <v>37376.553093791001</v>
          </cell>
          <cell r="F1530">
            <v>34111.584344556599</v>
          </cell>
          <cell r="G1530">
            <v>53297.319628887199</v>
          </cell>
          <cell r="H1530">
            <v>15209.392815400901</v>
          </cell>
          <cell r="I1530">
            <v>60061.988920108997</v>
          </cell>
          <cell r="J1530">
            <v>10062.0427379211</v>
          </cell>
          <cell r="K1530">
            <v>49802.664736884501</v>
          </cell>
          <cell r="L1530">
            <v>23502.661113554801</v>
          </cell>
          <cell r="M1530">
            <v>23399.822603574499</v>
          </cell>
          <cell r="N1530">
            <v>40364.0636251053</v>
          </cell>
          <cell r="O1530">
            <v>17813.775028341301</v>
          </cell>
          <cell r="P1530">
            <v>12415.968766137499</v>
          </cell>
          <cell r="Q1530">
            <v>86451.661373255905</v>
          </cell>
        </row>
        <row r="1531">
          <cell r="A1531" t="str">
            <v>Q6P5F6</v>
          </cell>
          <cell r="B1531" t="str">
            <v>sp|Q6P5F6|S39AA_MOUSE</v>
          </cell>
          <cell r="C1531">
            <v>90345.227965867103</v>
          </cell>
          <cell r="D1531">
            <v>92162.086282595104</v>
          </cell>
          <cell r="E1531">
            <v>121515.982485218</v>
          </cell>
          <cell r="F1531">
            <v>109705.100346577</v>
          </cell>
          <cell r="G1531">
            <v>109158.44262262199</v>
          </cell>
          <cell r="H1531">
            <v>99698.594360521398</v>
          </cell>
          <cell r="I1531">
            <v>120980.33155318401</v>
          </cell>
          <cell r="J1531">
            <v>102555.31631963</v>
          </cell>
          <cell r="K1531">
            <v>121041.38455711601</v>
          </cell>
          <cell r="L1531">
            <v>90802.980194164105</v>
          </cell>
          <cell r="M1531">
            <v>88149.3207420533</v>
          </cell>
          <cell r="N1531">
            <v>71900.974845635603</v>
          </cell>
          <cell r="O1531">
            <v>77803.040431322806</v>
          </cell>
          <cell r="P1531">
            <v>121688.823992928</v>
          </cell>
          <cell r="Q1531">
            <v>81710.869346400999</v>
          </cell>
        </row>
        <row r="1532">
          <cell r="A1532" t="str">
            <v>Q6P5F7</v>
          </cell>
          <cell r="B1532" t="str">
            <v>sp|Q6P5F7|TTYH3_MOUSE</v>
          </cell>
          <cell r="C1532">
            <v>32345.329646507202</v>
          </cell>
          <cell r="D1532">
            <v>51785.490394693399</v>
          </cell>
          <cell r="E1532">
            <v>75241.905790863399</v>
          </cell>
          <cell r="F1532">
            <v>136777.84969896299</v>
          </cell>
          <cell r="G1532">
            <v>102455.124856272</v>
          </cell>
          <cell r="H1532">
            <v>105541.893067931</v>
          </cell>
          <cell r="I1532">
            <v>88589.784144828198</v>
          </cell>
          <cell r="J1532">
            <v>161613.62877560101</v>
          </cell>
          <cell r="K1532">
            <v>97557.541364307006</v>
          </cell>
          <cell r="L1532">
            <v>183788.41477531299</v>
          </cell>
          <cell r="M1532">
            <v>35154.747169282498</v>
          </cell>
          <cell r="N1532">
            <v>46588.015814864397</v>
          </cell>
          <cell r="O1532">
            <v>121637.041424558</v>
          </cell>
          <cell r="P1532">
            <v>200230.61143154901</v>
          </cell>
          <cell r="Q1532">
            <v>229757.23934984001</v>
          </cell>
        </row>
        <row r="1533">
          <cell r="A1533" t="str">
            <v>Q6P5F9</v>
          </cell>
          <cell r="B1533" t="str">
            <v>sp|Q6P5F9|XPO1_MOUSE</v>
          </cell>
          <cell r="C1533">
            <v>157966.83896006999</v>
          </cell>
          <cell r="D1533">
            <v>214888.26038516199</v>
          </cell>
          <cell r="E1533">
            <v>161727.08493289299</v>
          </cell>
          <cell r="F1533">
            <v>130435.445291595</v>
          </cell>
          <cell r="G1533">
            <v>158301.15499772801</v>
          </cell>
          <cell r="H1533">
            <v>156751.07751103799</v>
          </cell>
          <cell r="I1533">
            <v>229466.84650499601</v>
          </cell>
          <cell r="J1533">
            <v>121367.96503503001</v>
          </cell>
          <cell r="K1533">
            <v>176695.316666186</v>
          </cell>
          <cell r="L1533">
            <v>196824.27744359401</v>
          </cell>
          <cell r="M1533">
            <v>211628.848571824</v>
          </cell>
          <cell r="N1533">
            <v>235707.78368889101</v>
          </cell>
          <cell r="O1533">
            <v>165869.98564767701</v>
          </cell>
          <cell r="P1533">
            <v>124802.465817556</v>
          </cell>
          <cell r="Q1533">
            <v>125292.216757837</v>
          </cell>
        </row>
        <row r="1534">
          <cell r="A1534" t="str">
            <v>Q6P5H6</v>
          </cell>
          <cell r="B1534" t="str">
            <v>sp|Q6P5H6|FRMD5_MOUSE</v>
          </cell>
          <cell r="C1534">
            <v>4371.75739134578</v>
          </cell>
          <cell r="D1534">
            <v>72720.407715757596</v>
          </cell>
          <cell r="E1534">
            <v>13911.042055329901</v>
          </cell>
          <cell r="F1534">
            <v>17449.421649861499</v>
          </cell>
          <cell r="G1534">
            <v>7041.37837003809</v>
          </cell>
          <cell r="H1534">
            <v>17956.415207902399</v>
          </cell>
          <cell r="I1534">
            <v>4379.0043929593703</v>
          </cell>
          <cell r="J1534">
            <v>3200.0500898107598</v>
          </cell>
          <cell r="K1534">
            <v>12476.0770358298</v>
          </cell>
          <cell r="L1534">
            <v>102294.017460034</v>
          </cell>
          <cell r="M1534">
            <v>11744.966703944399</v>
          </cell>
          <cell r="N1534">
            <v>29495.125524496201</v>
          </cell>
          <cell r="O1534">
            <v>76903.9557537941</v>
          </cell>
          <cell r="P1534">
            <v>9853.8465692364607</v>
          </cell>
          <cell r="Q1534">
            <v>80542.993992639997</v>
          </cell>
        </row>
        <row r="1535">
          <cell r="A1535" t="str">
            <v>Q6P5U7</v>
          </cell>
          <cell r="B1535" t="str">
            <v>sp|Q6P5U7|NWD2_MOUSE</v>
          </cell>
          <cell r="C1535">
            <v>280451.49087241798</v>
          </cell>
          <cell r="D1535">
            <v>128242.74463449301</v>
          </cell>
          <cell r="E1535">
            <v>224845.949051631</v>
          </cell>
          <cell r="F1535">
            <v>189484.27556901801</v>
          </cell>
          <cell r="G1535">
            <v>194274.95598750401</v>
          </cell>
          <cell r="H1535">
            <v>316880.77240808099</v>
          </cell>
          <cell r="I1535">
            <v>230463.993578344</v>
          </cell>
          <cell r="J1535">
            <v>184500.24454407199</v>
          </cell>
          <cell r="K1535">
            <v>219954.89438765799</v>
          </cell>
          <cell r="L1535">
            <v>296928.04442052299</v>
          </cell>
          <cell r="M1535">
            <v>267326.26174798497</v>
          </cell>
          <cell r="N1535">
            <v>179963.676622183</v>
          </cell>
          <cell r="O1535">
            <v>189387.82782839501</v>
          </cell>
          <cell r="P1535">
            <v>186267.42250065799</v>
          </cell>
          <cell r="Q1535">
            <v>105916.707934323</v>
          </cell>
        </row>
        <row r="1536">
          <cell r="A1536" t="str">
            <v>Q6P8X1</v>
          </cell>
          <cell r="B1536" t="str">
            <v>sp|Q6P8X1|SNX6_MOUSE</v>
          </cell>
          <cell r="C1536">
            <v>164837.40856410001</v>
          </cell>
          <cell r="D1536">
            <v>148989.15803009499</v>
          </cell>
          <cell r="E1536">
            <v>138890.173550523</v>
          </cell>
          <cell r="F1536">
            <v>181589.28168280399</v>
          </cell>
          <cell r="G1536">
            <v>104483.58433439099</v>
          </cell>
          <cell r="H1536">
            <v>149357.818357568</v>
          </cell>
          <cell r="I1536">
            <v>50849.5125686807</v>
          </cell>
          <cell r="J1536">
            <v>66100.161092294395</v>
          </cell>
          <cell r="K1536">
            <v>104322.84679135001</v>
          </cell>
          <cell r="L1536">
            <v>36626.598112260101</v>
          </cell>
          <cell r="M1536">
            <v>16362.913086176201</v>
          </cell>
          <cell r="N1536">
            <v>134415.41911068099</v>
          </cell>
          <cell r="O1536">
            <v>60213.992770518802</v>
          </cell>
          <cell r="P1536">
            <v>137234.06679735699</v>
          </cell>
          <cell r="Q1536">
            <v>43928.902035541098</v>
          </cell>
        </row>
        <row r="1537">
          <cell r="A1537" t="str">
            <v>Q6P9K8</v>
          </cell>
          <cell r="B1537" t="str">
            <v>sp|Q6P9K8|CSKI1_MOUSE</v>
          </cell>
          <cell r="C1537">
            <v>1022624.1726401</v>
          </cell>
          <cell r="D1537">
            <v>959977.59139090497</v>
          </cell>
          <cell r="E1537">
            <v>977785.33179635904</v>
          </cell>
          <cell r="F1537">
            <v>1005909.52075357</v>
          </cell>
          <cell r="G1537">
            <v>983876.08542555501</v>
          </cell>
          <cell r="H1537">
            <v>956707.67101988499</v>
          </cell>
          <cell r="I1537">
            <v>1319152.2338094499</v>
          </cell>
          <cell r="J1537">
            <v>1227635.4473890299</v>
          </cell>
          <cell r="K1537">
            <v>1116607.4299878799</v>
          </cell>
          <cell r="L1537">
            <v>976700.234783608</v>
          </cell>
          <cell r="M1537">
            <v>1074340.48098416</v>
          </cell>
          <cell r="N1537">
            <v>1359647.16769431</v>
          </cell>
          <cell r="O1537">
            <v>1129414.8182129499</v>
          </cell>
          <cell r="P1537">
            <v>1064902.4106181699</v>
          </cell>
          <cell r="Q1537">
            <v>1062893.20241582</v>
          </cell>
        </row>
        <row r="1538">
          <cell r="A1538" t="str">
            <v>Q6P9K9</v>
          </cell>
          <cell r="B1538" t="str">
            <v>sp|Q6P9K9|NRX3A_MOUSE</v>
          </cell>
          <cell r="C1538">
            <v>44779.263891419403</v>
          </cell>
          <cell r="D1538">
            <v>113294.98342200799</v>
          </cell>
          <cell r="E1538">
            <v>120894.538005881</v>
          </cell>
          <cell r="F1538">
            <v>103266.93188867399</v>
          </cell>
          <cell r="G1538">
            <v>90477.354008777795</v>
          </cell>
          <cell r="H1538">
            <v>116697.80594575001</v>
          </cell>
          <cell r="I1538">
            <v>106243.740062244</v>
          </cell>
          <cell r="J1538">
            <v>123971.118473033</v>
          </cell>
          <cell r="K1538">
            <v>87568.384475791798</v>
          </cell>
          <cell r="L1538">
            <v>81975.121022458494</v>
          </cell>
          <cell r="M1538">
            <v>129143.199596733</v>
          </cell>
          <cell r="N1538">
            <v>112179.826404205</v>
          </cell>
          <cell r="O1538">
            <v>92333.699033778103</v>
          </cell>
          <cell r="P1538">
            <v>110270.56814094201</v>
          </cell>
          <cell r="Q1538">
            <v>109894.445268176</v>
          </cell>
        </row>
        <row r="1539">
          <cell r="A1539" t="str">
            <v>Q6P9Q6</v>
          </cell>
          <cell r="B1539" t="str">
            <v>sp|Q6P9Q6|FKB15_MOUSE</v>
          </cell>
          <cell r="C1539">
            <v>13535.785475369499</v>
          </cell>
          <cell r="D1539">
            <v>29825.3463792927</v>
          </cell>
          <cell r="E1539">
            <v>65273.416330419903</v>
          </cell>
          <cell r="F1539">
            <v>78289.796192216294</v>
          </cell>
          <cell r="G1539">
            <v>63260.787167615897</v>
          </cell>
          <cell r="H1539">
            <v>95408.492419798204</v>
          </cell>
          <cell r="I1539">
            <v>19050.1645111328</v>
          </cell>
          <cell r="J1539">
            <v>67606.668378830698</v>
          </cell>
          <cell r="K1539">
            <v>63860.617680357202</v>
          </cell>
          <cell r="L1539">
            <v>80025.958374863505</v>
          </cell>
          <cell r="M1539">
            <v>78580.8725049723</v>
          </cell>
          <cell r="N1539">
            <v>30284.492325389001</v>
          </cell>
          <cell r="O1539">
            <v>14700.3013732892</v>
          </cell>
          <cell r="P1539">
            <v>90307.338638342699</v>
          </cell>
          <cell r="Q1539">
            <v>63894.509752367703</v>
          </cell>
        </row>
        <row r="1540">
          <cell r="A1540" t="str">
            <v>Q6P9R2</v>
          </cell>
          <cell r="B1540" t="str">
            <v>sp|Q6P9R2|OXSR1_MOUSE</v>
          </cell>
          <cell r="C1540">
            <v>237895.211889953</v>
          </cell>
          <cell r="D1540">
            <v>192417.58739479401</v>
          </cell>
          <cell r="E1540">
            <v>221274.20032554801</v>
          </cell>
          <cell r="F1540">
            <v>136902.86755928199</v>
          </cell>
          <cell r="G1540">
            <v>240317.10367764</v>
          </cell>
          <cell r="H1540">
            <v>253903.68812696499</v>
          </cell>
          <cell r="I1540">
            <v>265962.724886966</v>
          </cell>
          <cell r="J1540">
            <v>248871.51010341299</v>
          </cell>
          <cell r="K1540">
            <v>225191.77781662301</v>
          </cell>
          <cell r="L1540">
            <v>164191.06927224499</v>
          </cell>
          <cell r="M1540">
            <v>265337.18608045299</v>
          </cell>
          <cell r="N1540">
            <v>313345.71224917</v>
          </cell>
          <cell r="O1540">
            <v>252244.91795341301</v>
          </cell>
          <cell r="P1540">
            <v>289922.74531526602</v>
          </cell>
          <cell r="Q1540">
            <v>277892.91013717698</v>
          </cell>
        </row>
        <row r="1541">
          <cell r="A1541" t="str">
            <v>Q6P9R4</v>
          </cell>
          <cell r="B1541" t="str">
            <v>sp|Q6P9R4|ARHGI_MOUSE</v>
          </cell>
          <cell r="C1541">
            <v>26156.832377760998</v>
          </cell>
          <cell r="D1541">
            <v>27805.4002366774</v>
          </cell>
          <cell r="E1541">
            <v>9226.7679928220095</v>
          </cell>
          <cell r="F1541">
            <v>130496.607607773</v>
          </cell>
          <cell r="G1541">
            <v>110113.652986674</v>
          </cell>
          <cell r="H1541">
            <v>122622.48260500201</v>
          </cell>
          <cell r="I1541">
            <v>96809.4015305832</v>
          </cell>
          <cell r="J1541">
            <v>25427.638819003801</v>
          </cell>
          <cell r="K1541">
            <v>110554.83475364299</v>
          </cell>
          <cell r="L1541">
            <v>177854.90153650101</v>
          </cell>
          <cell r="M1541">
            <v>155267.53214771301</v>
          </cell>
          <cell r="N1541">
            <v>24981.215472564301</v>
          </cell>
          <cell r="O1541">
            <v>221031.39039437301</v>
          </cell>
          <cell r="P1541">
            <v>57173.683160257802</v>
          </cell>
          <cell r="Q1541">
            <v>51306.864932894103</v>
          </cell>
        </row>
        <row r="1542">
          <cell r="A1542" t="str">
            <v>Q6P9S0</v>
          </cell>
          <cell r="B1542" t="str">
            <v>sp|Q6P9S0|MTSS2_MOUSE</v>
          </cell>
          <cell r="C1542">
            <v>30024.1479770269</v>
          </cell>
          <cell r="D1542">
            <v>30196.169696802201</v>
          </cell>
          <cell r="E1542">
            <v>37939.086656601801</v>
          </cell>
          <cell r="F1542">
            <v>37943.832119854902</v>
          </cell>
          <cell r="G1542">
            <v>43704.263607700297</v>
          </cell>
          <cell r="H1542">
            <v>37019.583553538301</v>
          </cell>
          <cell r="I1542">
            <v>55664.5093039083</v>
          </cell>
          <cell r="J1542">
            <v>47786.330870856204</v>
          </cell>
          <cell r="K1542">
            <v>49604.692037204302</v>
          </cell>
          <cell r="L1542">
            <v>39865.4628929069</v>
          </cell>
          <cell r="M1542">
            <v>45943.604280993597</v>
          </cell>
          <cell r="N1542">
            <v>29416.779755391399</v>
          </cell>
          <cell r="O1542">
            <v>44321.588025302903</v>
          </cell>
          <cell r="P1542">
            <v>35107.239248757498</v>
          </cell>
          <cell r="Q1542">
            <v>23913.549237782401</v>
          </cell>
        </row>
        <row r="1543">
          <cell r="A1543" t="str">
            <v>Q6PA06</v>
          </cell>
          <cell r="B1543" t="str">
            <v>sp|Q6PA06|ATLA2_MOUSE</v>
          </cell>
          <cell r="C1543">
            <v>119514.703106915</v>
          </cell>
          <cell r="D1543">
            <v>167388.24665868899</v>
          </cell>
          <cell r="E1543">
            <v>127401.96842968299</v>
          </cell>
          <cell r="F1543">
            <v>132127.96120015901</v>
          </cell>
          <cell r="G1543">
            <v>152994.03271074599</v>
          </cell>
          <cell r="H1543">
            <v>140483.34951028301</v>
          </cell>
          <cell r="I1543">
            <v>108074.78477770201</v>
          </cell>
          <cell r="J1543">
            <v>128262.67176272</v>
          </cell>
          <cell r="K1543">
            <v>109456.806407485</v>
          </cell>
          <cell r="L1543">
            <v>143179.26745605399</v>
          </cell>
          <cell r="M1543">
            <v>124641.55146570101</v>
          </cell>
          <cell r="N1543">
            <v>119698.33653636801</v>
          </cell>
          <cell r="O1543">
            <v>140450.94978087299</v>
          </cell>
          <cell r="P1543">
            <v>111959.36170681599</v>
          </cell>
          <cell r="Q1543">
            <v>140902.14317664201</v>
          </cell>
        </row>
        <row r="1544">
          <cell r="A1544" t="str">
            <v>Q6PAJ1</v>
          </cell>
          <cell r="B1544" t="str">
            <v>sp|Q6PAJ1|BCR_MOUSE</v>
          </cell>
          <cell r="C1544">
            <v>119919.07125652699</v>
          </cell>
          <cell r="D1544">
            <v>86648.035299702693</v>
          </cell>
          <cell r="E1544">
            <v>75516.3531538471</v>
          </cell>
          <cell r="F1544">
            <v>114270.11385291201</v>
          </cell>
          <cell r="G1544">
            <v>67421.619420556206</v>
          </cell>
          <cell r="H1544">
            <v>112593.552806773</v>
          </cell>
          <cell r="I1544">
            <v>110400.06188342501</v>
          </cell>
          <cell r="J1544">
            <v>73648.055438171301</v>
          </cell>
          <cell r="K1544">
            <v>98116.121229678203</v>
          </cell>
          <cell r="L1544">
            <v>77729.404006157405</v>
          </cell>
          <cell r="M1544">
            <v>119403.355025873</v>
          </cell>
          <cell r="N1544">
            <v>87118.588674293394</v>
          </cell>
          <cell r="O1544">
            <v>47259.849912359197</v>
          </cell>
          <cell r="P1544">
            <v>85385.096100508003</v>
          </cell>
          <cell r="Q1544">
            <v>116363.275606988</v>
          </cell>
        </row>
        <row r="1545">
          <cell r="A1545" t="str">
            <v>Q6PAK3</v>
          </cell>
          <cell r="B1545" t="str">
            <v>sp|Q6PAK3|ANM8_MOUSE</v>
          </cell>
          <cell r="C1545">
            <v>14740.740293004899</v>
          </cell>
          <cell r="D1545">
            <v>21250.353111695102</v>
          </cell>
          <cell r="E1545">
            <v>37977.231000026499</v>
          </cell>
          <cell r="F1545">
            <v>37472.384324020699</v>
          </cell>
          <cell r="G1545">
            <v>33523.1824850091</v>
          </cell>
          <cell r="H1545">
            <v>13037.2010342089</v>
          </cell>
          <cell r="I1545">
            <v>34020.008702640604</v>
          </cell>
          <cell r="J1545">
            <v>13858.508642065501</v>
          </cell>
          <cell r="K1545">
            <v>27396.1517868919</v>
          </cell>
          <cell r="L1545">
            <v>21583.4569060293</v>
          </cell>
          <cell r="M1545">
            <v>25122.4116347155</v>
          </cell>
          <cell r="N1545">
            <v>36581.987536400797</v>
          </cell>
          <cell r="O1545">
            <v>15943.9518655214</v>
          </cell>
          <cell r="P1545">
            <v>25934.930703786998</v>
          </cell>
          <cell r="Q1545">
            <v>29293.012940718701</v>
          </cell>
        </row>
        <row r="1546">
          <cell r="A1546" t="str">
            <v>Q6PAR5</v>
          </cell>
          <cell r="B1546" t="str">
            <v>sp|Q6PAR5|GAPD1_MOUSE</v>
          </cell>
          <cell r="C1546">
            <v>150622.385045556</v>
          </cell>
          <cell r="D1546">
            <v>151995.31461898901</v>
          </cell>
          <cell r="E1546">
            <v>144729.12430158499</v>
          </cell>
          <cell r="F1546">
            <v>226096.08791923299</v>
          </cell>
          <cell r="G1546">
            <v>162387.612237049</v>
          </cell>
          <cell r="H1546">
            <v>177610.46309998399</v>
          </cell>
          <cell r="I1546">
            <v>100642.39466082399</v>
          </cell>
          <cell r="J1546">
            <v>262329.84500438801</v>
          </cell>
          <cell r="K1546">
            <v>158045.54634945301</v>
          </cell>
          <cell r="L1546">
            <v>226824.59264194701</v>
          </cell>
          <cell r="M1546">
            <v>170361.33732718101</v>
          </cell>
          <cell r="N1546">
            <v>139579.046501003</v>
          </cell>
          <cell r="O1546">
            <v>143543.76796714001</v>
          </cell>
          <cell r="P1546">
            <v>162105.60055723399</v>
          </cell>
          <cell r="Q1546">
            <v>121114.310207035</v>
          </cell>
        </row>
        <row r="1547">
          <cell r="A1547" t="str">
            <v>Q6PAV2</v>
          </cell>
          <cell r="B1547" t="str">
            <v>sp|Q6PAV2|HERC4_MOUSE</v>
          </cell>
          <cell r="C1547">
            <v>60951.127030200601</v>
          </cell>
          <cell r="D1547">
            <v>74179.617280845603</v>
          </cell>
          <cell r="E1547">
            <v>60051.934009814497</v>
          </cell>
          <cell r="F1547">
            <v>76435.761632278198</v>
          </cell>
          <cell r="G1547">
            <v>78025.407432916094</v>
          </cell>
          <cell r="H1547">
            <v>83446.0957819061</v>
          </cell>
          <cell r="I1547">
            <v>72491.438841981799</v>
          </cell>
          <cell r="J1547">
            <v>68213.210931302703</v>
          </cell>
          <cell r="K1547">
            <v>55788.062404212898</v>
          </cell>
          <cell r="L1547">
            <v>114514.942431483</v>
          </cell>
          <cell r="M1547">
            <v>79400.970421274906</v>
          </cell>
          <cell r="N1547">
            <v>55047.823957650799</v>
          </cell>
          <cell r="O1547">
            <v>69353.327270072507</v>
          </cell>
          <cell r="P1547">
            <v>60294.553874111603</v>
          </cell>
          <cell r="Q1547">
            <v>78551.411777068293</v>
          </cell>
        </row>
        <row r="1548">
          <cell r="A1548" t="str">
            <v>Q6PB44</v>
          </cell>
          <cell r="B1548" t="str">
            <v>sp|Q6PB44|PTN23_MOUSE</v>
          </cell>
          <cell r="C1548">
            <v>228375.31445016799</v>
          </cell>
          <cell r="D1548">
            <v>188068.46058428401</v>
          </cell>
          <cell r="E1548">
            <v>160840.737079335</v>
          </cell>
          <cell r="F1548">
            <v>147726.65278432099</v>
          </cell>
          <cell r="G1548">
            <v>207701.48726435899</v>
          </cell>
          <cell r="H1548">
            <v>215660.24783337399</v>
          </cell>
          <cell r="I1548">
            <v>199401.09887577899</v>
          </cell>
          <cell r="J1548">
            <v>190079.26130251301</v>
          </cell>
          <cell r="K1548">
            <v>191299.167588465</v>
          </cell>
          <cell r="L1548">
            <v>213391.749426536</v>
          </cell>
          <cell r="M1548">
            <v>130783.858261599</v>
          </cell>
          <cell r="N1548">
            <v>181068.65732370899</v>
          </cell>
          <cell r="O1548">
            <v>245621.87441655199</v>
          </cell>
          <cell r="P1548">
            <v>209118.83602603301</v>
          </cell>
          <cell r="Q1548">
            <v>199406.88036762099</v>
          </cell>
        </row>
        <row r="1549">
          <cell r="A1549" t="str">
            <v>Q6PB66</v>
          </cell>
          <cell r="B1549" t="str">
            <v>sp|Q6PB66|LPPRC_MOUSE</v>
          </cell>
          <cell r="C1549">
            <v>749574.44205471105</v>
          </cell>
          <cell r="D1549">
            <v>905308.52080982504</v>
          </cell>
          <cell r="E1549">
            <v>584690.47387757502</v>
          </cell>
          <cell r="F1549">
            <v>634006.29987442598</v>
          </cell>
          <cell r="G1549">
            <v>666734.56433392898</v>
          </cell>
          <cell r="H1549">
            <v>740891.50953466201</v>
          </cell>
          <cell r="I1549">
            <v>651238.66030499502</v>
          </cell>
          <cell r="J1549">
            <v>768745.97709448205</v>
          </cell>
          <cell r="K1549">
            <v>613909.97280348395</v>
          </cell>
          <cell r="L1549">
            <v>680620.58808366803</v>
          </cell>
          <cell r="M1549">
            <v>836054.31211845495</v>
          </cell>
          <cell r="N1549">
            <v>726177.50139174296</v>
          </cell>
          <cell r="O1549">
            <v>770202.97110442305</v>
          </cell>
          <cell r="P1549">
            <v>762021.17843987898</v>
          </cell>
          <cell r="Q1549">
            <v>707472.76462173101</v>
          </cell>
        </row>
        <row r="1550">
          <cell r="A1550" t="str">
            <v>Q6PD03</v>
          </cell>
          <cell r="B1550" t="str">
            <v>sp|Q6PD03|2A5A_MOUSE</v>
          </cell>
          <cell r="C1550">
            <v>16337.300100415199</v>
          </cell>
          <cell r="D1550">
            <v>27088.1139209334</v>
          </cell>
          <cell r="E1550">
            <v>42567.8418991078</v>
          </cell>
          <cell r="F1550">
            <v>5039.6571787266803</v>
          </cell>
          <cell r="G1550">
            <v>23661.216229223799</v>
          </cell>
          <cell r="H1550">
            <v>29619.507441940601</v>
          </cell>
          <cell r="I1550">
            <v>35944.152960503197</v>
          </cell>
          <cell r="J1550">
            <v>15838.4559123161</v>
          </cell>
          <cell r="K1550">
            <v>36151.531088421398</v>
          </cell>
          <cell r="L1550">
            <v>27057.7944974493</v>
          </cell>
          <cell r="M1550">
            <v>12260.4975324917</v>
          </cell>
          <cell r="N1550">
            <v>21329.3335979927</v>
          </cell>
          <cell r="O1550">
            <v>27434.7866458321</v>
          </cell>
          <cell r="P1550">
            <v>28785.6919234911</v>
          </cell>
          <cell r="Q1550">
            <v>30352.546523940899</v>
          </cell>
        </row>
        <row r="1551">
          <cell r="A1551" t="str">
            <v>Q6PD28</v>
          </cell>
          <cell r="B1551" t="str">
            <v>sp|Q6PD28|2A5B_MOUSE</v>
          </cell>
          <cell r="C1551">
            <v>45848.935966780402</v>
          </cell>
          <cell r="D1551">
            <v>52284.683013362897</v>
          </cell>
          <cell r="E1551">
            <v>51808.263105300197</v>
          </cell>
          <cell r="F1551">
            <v>43957.771933039701</v>
          </cell>
          <cell r="G1551">
            <v>48780.399307430198</v>
          </cell>
          <cell r="H1551">
            <v>20245.180385108</v>
          </cell>
          <cell r="I1551">
            <v>52391.244214676502</v>
          </cell>
          <cell r="J1551">
            <v>46915.852215154096</v>
          </cell>
          <cell r="K1551">
            <v>40747.085140689902</v>
          </cell>
          <cell r="L1551">
            <v>10663.8230432485</v>
          </cell>
          <cell r="M1551">
            <v>56158.3828681132</v>
          </cell>
          <cell r="N1551">
            <v>52644.110133681403</v>
          </cell>
          <cell r="O1551">
            <v>39982.735721095203</v>
          </cell>
          <cell r="P1551">
            <v>47185.644276340397</v>
          </cell>
          <cell r="Q1551">
            <v>53124.698124111797</v>
          </cell>
        </row>
        <row r="1552">
          <cell r="A1552" t="str">
            <v>Q6PDH0</v>
          </cell>
          <cell r="B1552" t="str">
            <v>sp|Q6PDH0|PHLB1_MOUSE</v>
          </cell>
          <cell r="C1552">
            <v>44360.769672874601</v>
          </cell>
          <cell r="D1552">
            <v>11860.140644454699</v>
          </cell>
          <cell r="E1552">
            <v>38645.745710564501</v>
          </cell>
          <cell r="F1552">
            <v>46936.518806075001</v>
          </cell>
          <cell r="G1552">
            <v>33430.447036665697</v>
          </cell>
          <cell r="H1552">
            <v>172074.88622006899</v>
          </cell>
          <cell r="I1552">
            <v>4649.0596074909399</v>
          </cell>
          <cell r="J1552">
            <v>16802.8269063548</v>
          </cell>
          <cell r="K1552">
            <v>33845.5201556377</v>
          </cell>
          <cell r="L1552">
            <v>20641.843124057799</v>
          </cell>
          <cell r="M1552">
            <v>38044.839187602003</v>
          </cell>
          <cell r="N1552">
            <v>54755.7315372472</v>
          </cell>
          <cell r="O1552">
            <v>22677.066509517801</v>
          </cell>
          <cell r="P1552">
            <v>47662.827561048303</v>
          </cell>
          <cell r="Q1552">
            <v>41712.908791010203</v>
          </cell>
        </row>
        <row r="1553">
          <cell r="A1553" t="str">
            <v>Q6PDI5</v>
          </cell>
          <cell r="B1553" t="str">
            <v>sp|Q6PDI5|ECM29_MOUSE</v>
          </cell>
          <cell r="C1553">
            <v>40496.465006910003</v>
          </cell>
          <cell r="D1553">
            <v>81127.001530492998</v>
          </cell>
          <cell r="E1553">
            <v>9743.6003071053001</v>
          </cell>
          <cell r="F1553">
            <v>40019.2344509002</v>
          </cell>
          <cell r="G1553">
            <v>17471.7040360024</v>
          </cell>
          <cell r="H1553">
            <v>71079.092098713401</v>
          </cell>
          <cell r="I1553">
            <v>26272.389798873399</v>
          </cell>
          <cell r="J1553">
            <v>57823.937358261399</v>
          </cell>
          <cell r="K1553">
            <v>45447.252017130399</v>
          </cell>
          <cell r="L1553">
            <v>56687.522759369698</v>
          </cell>
          <cell r="M1553">
            <v>51494.200724095499</v>
          </cell>
          <cell r="N1553">
            <v>40479.6487500804</v>
          </cell>
          <cell r="O1553">
            <v>33196.588793732299</v>
          </cell>
          <cell r="P1553">
            <v>41395.375677401797</v>
          </cell>
          <cell r="Q1553">
            <v>47815.060142732596</v>
          </cell>
        </row>
        <row r="1554">
          <cell r="A1554" t="str">
            <v>Q6PDI6</v>
          </cell>
          <cell r="B1554" t="str">
            <v>sp|Q6PDI6|MINY2_MOUSE</v>
          </cell>
          <cell r="C1554">
            <v>81429.713463084801</v>
          </cell>
          <cell r="D1554">
            <v>50724.808258901103</v>
          </cell>
          <cell r="E1554">
            <v>79101.266162850094</v>
          </cell>
          <cell r="F1554">
            <v>43517.630124237701</v>
          </cell>
          <cell r="G1554">
            <v>84356.894429469598</v>
          </cell>
          <cell r="H1554">
            <v>70002.931876858798</v>
          </cell>
          <cell r="I1554">
            <v>84960.771230247701</v>
          </cell>
          <cell r="J1554">
            <v>82136.300548415296</v>
          </cell>
          <cell r="K1554">
            <v>79497.507486454793</v>
          </cell>
          <cell r="L1554">
            <v>197071.328474824</v>
          </cell>
          <cell r="M1554">
            <v>173209.11912215099</v>
          </cell>
          <cell r="N1554">
            <v>157289.57661435299</v>
          </cell>
          <cell r="O1554">
            <v>78640.883010809499</v>
          </cell>
          <cell r="P1554">
            <v>59348.406323999501</v>
          </cell>
          <cell r="Q1554">
            <v>66343.979234811704</v>
          </cell>
        </row>
        <row r="1555">
          <cell r="A1555" t="str">
            <v>Q6PDL0</v>
          </cell>
          <cell r="B1555" t="str">
            <v>sp|Q6PDL0|DC1L2_MOUSE</v>
          </cell>
          <cell r="C1555">
            <v>482022.126235681</v>
          </cell>
          <cell r="D1555">
            <v>639432.10067948198</v>
          </cell>
          <cell r="E1555">
            <v>498751.08002489299</v>
          </cell>
          <cell r="F1555">
            <v>610347.18657666899</v>
          </cell>
          <cell r="G1555">
            <v>591227.83970329096</v>
          </cell>
          <cell r="H1555">
            <v>504339.43752316799</v>
          </cell>
          <cell r="I1555">
            <v>593536.39637463796</v>
          </cell>
          <cell r="J1555">
            <v>516571.03323670803</v>
          </cell>
          <cell r="K1555">
            <v>607802.36593835498</v>
          </cell>
          <cell r="L1555">
            <v>646793.24634161498</v>
          </cell>
          <cell r="M1555">
            <v>587903.58262616303</v>
          </cell>
          <cell r="N1555">
            <v>667066.62257790705</v>
          </cell>
          <cell r="O1555">
            <v>569586.71186706703</v>
          </cell>
          <cell r="P1555">
            <v>487021.54002289101</v>
          </cell>
          <cell r="Q1555">
            <v>556684.05029713095</v>
          </cell>
        </row>
        <row r="1556">
          <cell r="A1556" t="str">
            <v>Q6PDM2</v>
          </cell>
          <cell r="B1556" t="str">
            <v>sp|Q6PDM2|SRSF1_MOUSE</v>
          </cell>
          <cell r="C1556">
            <v>843101.04538899101</v>
          </cell>
          <cell r="D1556">
            <v>823520.14603343897</v>
          </cell>
          <cell r="E1556">
            <v>807526.33772675495</v>
          </cell>
          <cell r="F1556">
            <v>861712.67740442802</v>
          </cell>
          <cell r="G1556">
            <v>976855.04708023602</v>
          </cell>
          <cell r="H1556">
            <v>1099927.3815455299</v>
          </cell>
          <cell r="I1556">
            <v>980546.54518453195</v>
          </cell>
          <cell r="J1556">
            <v>966760.68172364903</v>
          </cell>
          <cell r="K1556">
            <v>911859.09866369597</v>
          </cell>
          <cell r="L1556">
            <v>1041454.1141781399</v>
          </cell>
          <cell r="M1556">
            <v>1017672.4379113599</v>
          </cell>
          <cell r="N1556">
            <v>981779.00546097895</v>
          </cell>
          <cell r="O1556">
            <v>986804.23391697602</v>
          </cell>
          <cell r="P1556">
            <v>963765.85944072204</v>
          </cell>
          <cell r="Q1556">
            <v>1028563.68367621</v>
          </cell>
        </row>
        <row r="1557">
          <cell r="A1557" t="str">
            <v>Q6PDS3</v>
          </cell>
          <cell r="B1557" t="str">
            <v>sp|Q6PDS3|SARM1_MOUSE</v>
          </cell>
          <cell r="C1557">
            <v>45642.275896742503</v>
          </cell>
          <cell r="D1557">
            <v>25715.487879754601</v>
          </cell>
          <cell r="E1557">
            <v>8483.7499373192695</v>
          </cell>
          <cell r="F1557">
            <v>38975.547954239897</v>
          </cell>
          <cell r="G1557">
            <v>6959.8904873572001</v>
          </cell>
          <cell r="H1557">
            <v>4173.7843622099199</v>
          </cell>
          <cell r="I1557">
            <v>45821.005757466897</v>
          </cell>
          <cell r="J1557">
            <v>42682.674303993001</v>
          </cell>
          <cell r="K1557">
            <v>32344.8941842637</v>
          </cell>
          <cell r="L1557">
            <v>31491.984858617499</v>
          </cell>
          <cell r="M1557">
            <v>42616.879235100903</v>
          </cell>
          <cell r="N1557">
            <v>40914.442900196998</v>
          </cell>
          <cell r="O1557">
            <v>39007.840686945397</v>
          </cell>
          <cell r="P1557">
            <v>24078.807942971202</v>
          </cell>
          <cell r="Q1557">
            <v>23354.5315758707</v>
          </cell>
        </row>
        <row r="1558">
          <cell r="A1558" t="str">
            <v>Q6PE13</v>
          </cell>
          <cell r="B1558" t="str">
            <v>sp|Q6PE13|PRRT3_MOUSE</v>
          </cell>
          <cell r="C1558">
            <v>128872.979821489</v>
          </cell>
          <cell r="D1558">
            <v>121968.94339983699</v>
          </cell>
          <cell r="E1558">
            <v>80735.867436592496</v>
          </cell>
          <cell r="F1558">
            <v>25386.963508769899</v>
          </cell>
          <cell r="G1558">
            <v>120029.413734285</v>
          </cell>
          <cell r="H1558">
            <v>146837.38280632001</v>
          </cell>
          <cell r="I1558">
            <v>66929.968813532905</v>
          </cell>
          <cell r="J1558">
            <v>97780.735858689703</v>
          </cell>
          <cell r="K1558">
            <v>101247.140996919</v>
          </cell>
          <cell r="L1558">
            <v>58842.598358825599</v>
          </cell>
          <cell r="M1558">
            <v>108831.759831367</v>
          </cell>
          <cell r="N1558">
            <v>92822.8177771427</v>
          </cell>
          <cell r="O1558">
            <v>129266.519747759</v>
          </cell>
          <cell r="P1558">
            <v>101910.347116776</v>
          </cell>
          <cell r="Q1558">
            <v>45694.478689482399</v>
          </cell>
        </row>
        <row r="1559">
          <cell r="A1559" t="str">
            <v>Q6PE15</v>
          </cell>
          <cell r="B1559" t="str">
            <v>sp|Q6PE15|ABHDA_MOUSE</v>
          </cell>
          <cell r="C1559">
            <v>105690.45822482101</v>
          </cell>
          <cell r="D1559">
            <v>167600.101218608</v>
          </cell>
          <cell r="E1559">
            <v>118866.324417501</v>
          </cell>
          <cell r="F1559">
            <v>135814.486495444</v>
          </cell>
          <cell r="G1559">
            <v>144878.70352110101</v>
          </cell>
          <cell r="H1559">
            <v>154680.93845649</v>
          </cell>
          <cell r="I1559">
            <v>92668.622682734494</v>
          </cell>
          <cell r="J1559">
            <v>111246.153190078</v>
          </cell>
          <cell r="K1559">
            <v>109010.75650859</v>
          </cell>
          <cell r="L1559">
            <v>144213.34826654501</v>
          </cell>
          <cell r="M1559">
            <v>163908.02696057301</v>
          </cell>
          <cell r="N1559">
            <v>84819.300996218793</v>
          </cell>
          <cell r="O1559">
            <v>124038.73464933901</v>
          </cell>
          <cell r="P1559">
            <v>135104.98863726499</v>
          </cell>
          <cell r="Q1559">
            <v>139765.60486919401</v>
          </cell>
        </row>
        <row r="1560">
          <cell r="A1560" t="str">
            <v>Q6PEB6</v>
          </cell>
          <cell r="B1560" t="str">
            <v>sp|Q6PEB6|PHOCN_MOUSE</v>
          </cell>
          <cell r="C1560">
            <v>164663.23370115599</v>
          </cell>
          <cell r="D1560">
            <v>183411.073600011</v>
          </cell>
          <cell r="E1560">
            <v>151004.79281193399</v>
          </cell>
          <cell r="F1560">
            <v>167420.61833719001</v>
          </cell>
          <cell r="G1560">
            <v>159308.56810810199</v>
          </cell>
          <cell r="H1560">
            <v>248365.06094992399</v>
          </cell>
          <cell r="I1560">
            <v>174647.25482105001</v>
          </cell>
          <cell r="J1560">
            <v>243314.14849180801</v>
          </cell>
          <cell r="K1560">
            <v>127725.236608954</v>
          </cell>
          <cell r="L1560">
            <v>191593.60963986799</v>
          </cell>
          <cell r="M1560">
            <v>265824.35467324202</v>
          </cell>
          <cell r="N1560">
            <v>187429.203424215</v>
          </cell>
          <cell r="O1560">
            <v>292408.36451337201</v>
          </cell>
          <cell r="P1560">
            <v>207974.75542455801</v>
          </cell>
          <cell r="Q1560">
            <v>188506.348035687</v>
          </cell>
        </row>
        <row r="1561">
          <cell r="A1561" t="str">
            <v>Q6PER3</v>
          </cell>
          <cell r="B1561" t="str">
            <v>sp|Q6PER3|MARE3_MOUSE</v>
          </cell>
          <cell r="C1561">
            <v>1678202.1523812599</v>
          </cell>
          <cell r="D1561">
            <v>2312550.3036183398</v>
          </cell>
          <cell r="E1561">
            <v>1530643.45211578</v>
          </cell>
          <cell r="F1561">
            <v>1675289.6835275099</v>
          </cell>
          <cell r="G1561">
            <v>1879509.48692096</v>
          </cell>
          <cell r="H1561">
            <v>3716926.69088668</v>
          </cell>
          <cell r="I1561">
            <v>1619384.6010999801</v>
          </cell>
          <cell r="J1561">
            <v>1423785.8355050699</v>
          </cell>
          <cell r="K1561">
            <v>1783473.8581846801</v>
          </cell>
          <cell r="L1561">
            <v>1580217.0911240201</v>
          </cell>
          <cell r="M1561">
            <v>1764030.4345287301</v>
          </cell>
          <cell r="N1561">
            <v>1514064.94931814</v>
          </cell>
          <cell r="O1561">
            <v>2134648.23020727</v>
          </cell>
          <cell r="P1561">
            <v>1429102.3184720799</v>
          </cell>
          <cell r="Q1561">
            <v>1360490.88074322</v>
          </cell>
        </row>
        <row r="1562">
          <cell r="A1562" t="str">
            <v>Q6PFD5</v>
          </cell>
          <cell r="B1562" t="str">
            <v>sp|Q6PFD5|DLGP3_MOUSE</v>
          </cell>
          <cell r="C1562">
            <v>198150.28624770301</v>
          </cell>
          <cell r="D1562">
            <v>79123.767174984998</v>
          </cell>
          <cell r="E1562">
            <v>115653.52954805399</v>
          </cell>
          <cell r="F1562">
            <v>107190.94693209299</v>
          </cell>
          <cell r="G1562">
            <v>99303.503408372999</v>
          </cell>
          <cell r="H1562">
            <v>194197.02234229801</v>
          </cell>
          <cell r="I1562">
            <v>191795.78077747999</v>
          </cell>
          <cell r="J1562">
            <v>127514.881545203</v>
          </cell>
          <cell r="K1562">
            <v>111363.079347677</v>
          </cell>
          <cell r="L1562">
            <v>145503.80219691899</v>
          </cell>
          <cell r="M1562">
            <v>85351.152767820793</v>
          </cell>
          <cell r="N1562">
            <v>120630.825460819</v>
          </cell>
          <cell r="O1562">
            <v>152608.98915581001</v>
          </cell>
          <cell r="P1562">
            <v>129222.50646185401</v>
          </cell>
          <cell r="Q1562">
            <v>100967.665422267</v>
          </cell>
        </row>
        <row r="1563">
          <cell r="A1563" t="str">
            <v>Q6PFD9</v>
          </cell>
          <cell r="B1563" t="str">
            <v>sp|Q6PFD9|NUP98_MOUSE</v>
          </cell>
          <cell r="C1563">
            <v>43862.800673917001</v>
          </cell>
          <cell r="D1563">
            <v>37811.003824519001</v>
          </cell>
          <cell r="E1563">
            <v>10913.705843289999</v>
          </cell>
          <cell r="F1563">
            <v>36875.394922304702</v>
          </cell>
          <cell r="G1563">
            <v>38928.186225798498</v>
          </cell>
          <cell r="H1563">
            <v>20026.557727640498</v>
          </cell>
          <cell r="I1563">
            <v>13599.7136542153</v>
          </cell>
          <cell r="J1563">
            <v>36988.770979446497</v>
          </cell>
          <cell r="K1563">
            <v>35304.0153166249</v>
          </cell>
          <cell r="L1563">
            <v>20944.807049777999</v>
          </cell>
          <cell r="M1563">
            <v>30098.830727421999</v>
          </cell>
          <cell r="N1563">
            <v>45279.595558077097</v>
          </cell>
          <cell r="O1563">
            <v>49759.972289584301</v>
          </cell>
          <cell r="P1563">
            <v>47073.263719090399</v>
          </cell>
          <cell r="Q1563">
            <v>29028.924184527699</v>
          </cell>
        </row>
        <row r="1564">
          <cell r="A1564" t="str">
            <v>Q6PFR5</v>
          </cell>
          <cell r="B1564" t="str">
            <v>sp|Q6PFR5|TRA2A_MOUSE</v>
          </cell>
          <cell r="C1564">
            <v>14362.8281749735</v>
          </cell>
          <cell r="D1564">
            <v>88573.810313708207</v>
          </cell>
          <cell r="E1564">
            <v>70216.906768888206</v>
          </cell>
          <cell r="F1564">
            <v>85703.426797697102</v>
          </cell>
          <cell r="G1564">
            <v>85774.899535947698</v>
          </cell>
          <cell r="H1564">
            <v>68453.893804281106</v>
          </cell>
          <cell r="I1564">
            <v>52101.105979351298</v>
          </cell>
          <cell r="J1564">
            <v>71399.253987156</v>
          </cell>
          <cell r="K1564">
            <v>86886.059434205497</v>
          </cell>
          <cell r="L1564">
            <v>88453.4180985329</v>
          </cell>
          <cell r="M1564">
            <v>60804.821121714202</v>
          </cell>
          <cell r="N1564">
            <v>66065.0681804583</v>
          </cell>
          <cell r="O1564">
            <v>76330.693442690594</v>
          </cell>
          <cell r="P1564">
            <v>77690.2375472774</v>
          </cell>
          <cell r="Q1564">
            <v>58993.2467444555</v>
          </cell>
        </row>
        <row r="1565">
          <cell r="A1565" t="str">
            <v>Q6PGB6</v>
          </cell>
          <cell r="B1565" t="str">
            <v>sp|Q6PGB6|NAA50_MOUSE</v>
          </cell>
          <cell r="C1565">
            <v>6012.9024780542804</v>
          </cell>
          <cell r="D1565">
            <v>200903.91698610701</v>
          </cell>
          <cell r="E1565">
            <v>5185.1664731760602</v>
          </cell>
          <cell r="F1565">
            <v>54631.164744968301</v>
          </cell>
          <cell r="G1565">
            <v>10087.9774465107</v>
          </cell>
          <cell r="H1565">
            <v>260098.66870936</v>
          </cell>
          <cell r="I1565">
            <v>58779.151080127202</v>
          </cell>
          <cell r="J1565">
            <v>8523.5888621467002</v>
          </cell>
          <cell r="K1565">
            <v>2979.8266146982</v>
          </cell>
          <cell r="L1565">
            <v>25881.913441977598</v>
          </cell>
          <cell r="M1565">
            <v>7852.8111451539698</v>
          </cell>
          <cell r="N1565">
            <v>10163.1590305508</v>
          </cell>
          <cell r="O1565">
            <v>12953.692675230001</v>
          </cell>
          <cell r="P1565">
            <v>9668.9180006937204</v>
          </cell>
          <cell r="Q1565">
            <v>16517.8629878469</v>
          </cell>
        </row>
        <row r="1566">
          <cell r="A1566" t="str">
            <v>Q6PGF7</v>
          </cell>
          <cell r="B1566" t="str">
            <v>sp|Q6PGF7|EXOC8_MOUSE</v>
          </cell>
          <cell r="C1566">
            <v>74285.287723356203</v>
          </cell>
          <cell r="D1566">
            <v>41497.147055065601</v>
          </cell>
          <cell r="E1566">
            <v>71056.815242673998</v>
          </cell>
          <cell r="F1566">
            <v>58059.079341133001</v>
          </cell>
          <cell r="G1566">
            <v>69016.717583314603</v>
          </cell>
          <cell r="H1566">
            <v>60637.488072786102</v>
          </cell>
          <cell r="I1566">
            <v>48506.376219942998</v>
          </cell>
          <cell r="J1566">
            <v>45628.480427373601</v>
          </cell>
          <cell r="K1566">
            <v>43559.547548907402</v>
          </cell>
          <cell r="L1566">
            <v>62064.514116051898</v>
          </cell>
          <cell r="M1566">
            <v>76207.020261494195</v>
          </cell>
          <cell r="N1566">
            <v>63600.269636324403</v>
          </cell>
          <cell r="O1566">
            <v>47201.548050059697</v>
          </cell>
          <cell r="P1566">
            <v>43435.2268111952</v>
          </cell>
          <cell r="Q1566">
            <v>21559.404716811201</v>
          </cell>
        </row>
        <row r="1567">
          <cell r="A1567" t="str">
            <v>Q6PGH2</v>
          </cell>
          <cell r="B1567" t="str">
            <v>sp|Q6PGH2|JUPI2_MOUSE</v>
          </cell>
          <cell r="C1567">
            <v>111458.154755772</v>
          </cell>
          <cell r="D1567">
            <v>21386.144036214399</v>
          </cell>
          <cell r="E1567">
            <v>53734.4532143213</v>
          </cell>
          <cell r="F1567">
            <v>16704.753700903701</v>
          </cell>
          <cell r="G1567">
            <v>7009.0215858360098</v>
          </cell>
          <cell r="H1567">
            <v>65976.727436193207</v>
          </cell>
          <cell r="I1567">
            <v>77054.666482136105</v>
          </cell>
          <cell r="J1567">
            <v>20538.4349696912</v>
          </cell>
          <cell r="K1567">
            <v>90227.117810157404</v>
          </cell>
          <cell r="L1567">
            <v>23737.036421221499</v>
          </cell>
          <cell r="M1567">
            <v>32577.385019965699</v>
          </cell>
          <cell r="N1567">
            <v>7533.7375422082896</v>
          </cell>
          <cell r="O1567">
            <v>35286.561588986799</v>
          </cell>
          <cell r="P1567">
            <v>77322.845960685605</v>
          </cell>
          <cell r="Q1567">
            <v>86647.791467589006</v>
          </cell>
        </row>
        <row r="1568">
          <cell r="A1568" t="str">
            <v>Q6PGL7</v>
          </cell>
          <cell r="B1568" t="str">
            <v>sp|Q6PGL7|WASC2_MOUSE</v>
          </cell>
          <cell r="C1568">
            <v>19599.383085973401</v>
          </cell>
          <cell r="D1568">
            <v>49526.092490348601</v>
          </cell>
          <cell r="E1568">
            <v>19601.079727903601</v>
          </cell>
          <cell r="F1568">
            <v>4609.1231516262596</v>
          </cell>
          <cell r="G1568">
            <v>27076.910285263501</v>
          </cell>
          <cell r="H1568">
            <v>32024.091876255901</v>
          </cell>
          <cell r="I1568">
            <v>20878.5789520707</v>
          </cell>
          <cell r="J1568">
            <v>24691.8280834625</v>
          </cell>
          <cell r="K1568">
            <v>10827.4868740151</v>
          </cell>
          <cell r="L1568">
            <v>33963.913907183698</v>
          </cell>
          <cell r="M1568">
            <v>13262.6515961654</v>
          </cell>
          <cell r="N1568">
            <v>40989.171794442598</v>
          </cell>
          <cell r="O1568">
            <v>14954.4068438208</v>
          </cell>
          <cell r="P1568">
            <v>18575.496124833098</v>
          </cell>
          <cell r="Q1568">
            <v>34980.465297943199</v>
          </cell>
        </row>
        <row r="1569">
          <cell r="A1569" t="str">
            <v>Q6PGN3</v>
          </cell>
          <cell r="B1569" t="str">
            <v>sp|Q6PGN3|DCLK2_MOUSE</v>
          </cell>
          <cell r="C1569">
            <v>596282.33878596697</v>
          </cell>
          <cell r="D1569">
            <v>307143.916667193</v>
          </cell>
          <cell r="E1569">
            <v>405724.46438243502</v>
          </cell>
          <cell r="F1569">
            <v>420606.69516964798</v>
          </cell>
          <cell r="G1569">
            <v>467592.97957838798</v>
          </cell>
          <cell r="H1569">
            <v>496359.13436982402</v>
          </cell>
          <cell r="I1569">
            <v>418836.57352816599</v>
          </cell>
          <cell r="J1569">
            <v>552370.73514100397</v>
          </cell>
          <cell r="K1569">
            <v>539064.599670558</v>
          </cell>
          <cell r="L1569">
            <v>681333.55376905994</v>
          </cell>
          <cell r="M1569">
            <v>784985.46093001496</v>
          </cell>
          <cell r="N1569">
            <v>554025.70788055402</v>
          </cell>
          <cell r="O1569">
            <v>536528.03566333</v>
          </cell>
          <cell r="P1569">
            <v>526170.58839197399</v>
          </cell>
          <cell r="Q1569">
            <v>723070.82800875499</v>
          </cell>
        </row>
        <row r="1570">
          <cell r="A1570" t="str">
            <v>Q6PH08</v>
          </cell>
          <cell r="B1570" t="str">
            <v>sp|Q6PH08|ERC2_MOUSE</v>
          </cell>
          <cell r="C1570">
            <v>1107262.7669305799</v>
          </cell>
          <cell r="D1570">
            <v>1637438.38521697</v>
          </cell>
          <cell r="E1570">
            <v>1494751.5055124999</v>
          </cell>
          <cell r="F1570">
            <v>1783143.5409898099</v>
          </cell>
          <cell r="G1570">
            <v>1691777.36505283</v>
          </cell>
          <cell r="H1570">
            <v>1763610.4044469099</v>
          </cell>
          <cell r="I1570">
            <v>1576055.2967199699</v>
          </cell>
          <cell r="J1570">
            <v>1617086.8142335899</v>
          </cell>
          <cell r="K1570">
            <v>1602106.1635374399</v>
          </cell>
          <cell r="L1570">
            <v>1626135.5127127499</v>
          </cell>
          <cell r="M1570">
            <v>1923744.7346250301</v>
          </cell>
          <cell r="N1570">
            <v>1678961.1157913001</v>
          </cell>
          <cell r="O1570">
            <v>1726801.6741182699</v>
          </cell>
          <cell r="P1570">
            <v>1758173.3673515399</v>
          </cell>
          <cell r="Q1570">
            <v>1377415.0193048499</v>
          </cell>
        </row>
        <row r="1571">
          <cell r="A1571" t="str">
            <v>Q6PHN9</v>
          </cell>
          <cell r="B1571" t="str">
            <v>sp|Q6PHN9|RAB35_MOUSE</v>
          </cell>
          <cell r="C1571">
            <v>240276.14231930001</v>
          </cell>
          <cell r="D1571">
            <v>272958.05468421598</v>
          </cell>
          <cell r="E1571">
            <v>361109.52271765401</v>
          </cell>
          <cell r="F1571">
            <v>293070.59033525299</v>
          </cell>
          <cell r="G1571">
            <v>281137.19872983498</v>
          </cell>
          <cell r="H1571">
            <v>288884.35572235798</v>
          </cell>
          <cell r="I1571">
            <v>337472.60546757298</v>
          </cell>
          <cell r="J1571">
            <v>321760.091875532</v>
          </cell>
          <cell r="K1571">
            <v>304866.74356886698</v>
          </cell>
          <cell r="L1571">
            <v>297224.89168448502</v>
          </cell>
          <cell r="M1571">
            <v>276150.95784615801</v>
          </cell>
          <cell r="N1571">
            <v>306305.50297555601</v>
          </cell>
          <cell r="O1571">
            <v>247250.80638236299</v>
          </cell>
          <cell r="P1571">
            <v>294570.33498328098</v>
          </cell>
          <cell r="Q1571">
            <v>259534.82732352501</v>
          </cell>
        </row>
        <row r="1572">
          <cell r="A1572" t="str">
            <v>Q6PHU5</v>
          </cell>
          <cell r="B1572" t="str">
            <v>sp|Q6PHU5|SORT_MOUSE</v>
          </cell>
          <cell r="C1572">
            <v>257285.77410070199</v>
          </cell>
          <cell r="D1572">
            <v>56613.388334981202</v>
          </cell>
          <cell r="E1572">
            <v>159495.28411437201</v>
          </cell>
          <cell r="F1572">
            <v>203064.340230406</v>
          </cell>
          <cell r="G1572">
            <v>191076.58439447699</v>
          </cell>
          <cell r="H1572">
            <v>207018.04084610401</v>
          </cell>
          <cell r="I1572">
            <v>187287.62679144999</v>
          </cell>
          <cell r="J1572">
            <v>205833.770230511</v>
          </cell>
          <cell r="K1572">
            <v>119032.395012547</v>
          </cell>
          <cell r="L1572">
            <v>176902.94264820701</v>
          </cell>
          <cell r="M1572">
            <v>253272.25102195001</v>
          </cell>
          <cell r="N1572">
            <v>205624.229465624</v>
          </cell>
          <cell r="O1572">
            <v>32093.1491802766</v>
          </cell>
          <cell r="P1572">
            <v>198384.505473378</v>
          </cell>
          <cell r="Q1572">
            <v>198128.99679343399</v>
          </cell>
        </row>
        <row r="1573">
          <cell r="A1573" t="str">
            <v>Q6PHZ2</v>
          </cell>
          <cell r="B1573" t="str">
            <v>sp|Q6PHZ2|KCC2D_MOUSE</v>
          </cell>
          <cell r="C1573">
            <v>1740238.6831563599</v>
          </cell>
          <cell r="D1573">
            <v>1715136.1222961501</v>
          </cell>
          <cell r="E1573">
            <v>1295555.8802668699</v>
          </cell>
          <cell r="F1573">
            <v>1764486.33418277</v>
          </cell>
          <cell r="G1573">
            <v>1564812.58399815</v>
          </cell>
          <cell r="H1573">
            <v>1068959.8912593501</v>
          </cell>
          <cell r="I1573">
            <v>1673914.5474229299</v>
          </cell>
          <cell r="J1573">
            <v>1012332.50606013</v>
          </cell>
          <cell r="K1573">
            <v>1809103.68965511</v>
          </cell>
          <cell r="L1573">
            <v>1298814.3726098</v>
          </cell>
          <cell r="M1573">
            <v>673399.44227238197</v>
          </cell>
          <cell r="N1573">
            <v>959615.25710545701</v>
          </cell>
          <cell r="O1573">
            <v>2184814.1666213102</v>
          </cell>
          <cell r="P1573">
            <v>276143.640839634</v>
          </cell>
          <cell r="Q1573">
            <v>724236.44816512405</v>
          </cell>
        </row>
        <row r="1574">
          <cell r="A1574" t="str">
            <v>Q6PIC6</v>
          </cell>
          <cell r="B1574" t="str">
            <v>sp|Q6PIC6|AT1A3_MOUSE</v>
          </cell>
          <cell r="C1574">
            <v>72282505.622580603</v>
          </cell>
          <cell r="D1574">
            <v>71330893.807929307</v>
          </cell>
          <cell r="E1574">
            <v>81210336.202752098</v>
          </cell>
          <cell r="F1574">
            <v>76012959.280427605</v>
          </cell>
          <cell r="G1574">
            <v>68187898.376678199</v>
          </cell>
          <cell r="H1574">
            <v>77377120.466330796</v>
          </cell>
          <cell r="I1574">
            <v>79645011.857488796</v>
          </cell>
          <cell r="J1574">
            <v>71920863.982261896</v>
          </cell>
          <cell r="K1574">
            <v>73106138.146647707</v>
          </cell>
          <cell r="L1574">
            <v>71860601.398479998</v>
          </cell>
          <cell r="M1574">
            <v>73374415.960418597</v>
          </cell>
          <cell r="N1574">
            <v>73103106.055905595</v>
          </cell>
          <cell r="O1574">
            <v>71450997.594425097</v>
          </cell>
          <cell r="P1574">
            <v>78695690.590276003</v>
          </cell>
          <cell r="Q1574">
            <v>69242043.809746996</v>
          </cell>
        </row>
        <row r="1575">
          <cell r="A1575" t="str">
            <v>Q6PIE5</v>
          </cell>
          <cell r="B1575" t="str">
            <v>sp|Q6PIE5|AT1A2_MOUSE</v>
          </cell>
          <cell r="C1575">
            <v>15737770.352514001</v>
          </cell>
          <cell r="D1575">
            <v>16978046.819404799</v>
          </cell>
          <cell r="E1575">
            <v>15476513.7579623</v>
          </cell>
          <cell r="F1575">
            <v>16626966.839924799</v>
          </cell>
          <cell r="G1575">
            <v>15617150.5983996</v>
          </cell>
          <cell r="H1575">
            <v>15222017.351480899</v>
          </cell>
          <cell r="I1575">
            <v>16002558.824414199</v>
          </cell>
          <cell r="J1575">
            <v>15852524.317127001</v>
          </cell>
          <cell r="K1575">
            <v>14232485.939892899</v>
          </cell>
          <cell r="L1575">
            <v>15029548.0062078</v>
          </cell>
          <cell r="M1575">
            <v>15340794.8312712</v>
          </cell>
          <cell r="N1575">
            <v>17268522.596762199</v>
          </cell>
          <cell r="O1575">
            <v>16507293.077839101</v>
          </cell>
          <cell r="P1575">
            <v>16245580.7249867</v>
          </cell>
          <cell r="Q1575">
            <v>15402193.162304601</v>
          </cell>
        </row>
        <row r="1576">
          <cell r="A1576" t="str">
            <v>Q6PIP5</v>
          </cell>
          <cell r="B1576" t="str">
            <v>sp|Q6PIP5|NUDC1_MOUSE</v>
          </cell>
          <cell r="C1576">
            <v>56752.040042200999</v>
          </cell>
          <cell r="D1576">
            <v>48353.307439720302</v>
          </cell>
          <cell r="E1576">
            <v>31322.982281880799</v>
          </cell>
          <cell r="F1576">
            <v>24562.8339214113</v>
          </cell>
          <cell r="G1576">
            <v>40315.084719517399</v>
          </cell>
          <cell r="H1576">
            <v>44764.591485707497</v>
          </cell>
          <cell r="I1576">
            <v>38065.397024306898</v>
          </cell>
          <cell r="J1576">
            <v>32155.6293980603</v>
          </cell>
          <cell r="K1576">
            <v>78803.595456536103</v>
          </cell>
          <cell r="L1576">
            <v>41086.809364034802</v>
          </cell>
          <cell r="M1576">
            <v>12840.7213409284</v>
          </cell>
          <cell r="N1576">
            <v>44437.021827263401</v>
          </cell>
          <cell r="O1576">
            <v>45489.156522245503</v>
          </cell>
          <cell r="P1576">
            <v>32484.557159394699</v>
          </cell>
          <cell r="Q1576">
            <v>48575.619814898098</v>
          </cell>
        </row>
        <row r="1577">
          <cell r="A1577" t="str">
            <v>Q6Q477</v>
          </cell>
          <cell r="B1577" t="str">
            <v>sp|Q6Q477|AT2B4_MOUSE</v>
          </cell>
          <cell r="C1577">
            <v>1263206.54839443</v>
          </cell>
          <cell r="D1577">
            <v>1551052.2116599099</v>
          </cell>
          <cell r="E1577">
            <v>1553869.18127733</v>
          </cell>
          <cell r="F1577">
            <v>1467849.88988957</v>
          </cell>
          <cell r="G1577">
            <v>1723074.59843477</v>
          </cell>
          <cell r="H1577">
            <v>1659190.78680865</v>
          </cell>
          <cell r="I1577">
            <v>1203956.8851820701</v>
          </cell>
          <cell r="J1577">
            <v>1735297.63320853</v>
          </cell>
          <cell r="K1577">
            <v>1330051.7893843399</v>
          </cell>
          <cell r="L1577">
            <v>1483533.32871014</v>
          </cell>
          <cell r="M1577">
            <v>1314102.1664460001</v>
          </cell>
          <cell r="N1577">
            <v>1155976.4100178001</v>
          </cell>
          <cell r="O1577">
            <v>1774848.75869608</v>
          </cell>
          <cell r="P1577">
            <v>1745639.72793396</v>
          </cell>
          <cell r="Q1577">
            <v>1188046.1764896801</v>
          </cell>
        </row>
        <row r="1578">
          <cell r="A1578" t="str">
            <v>Q6QWF9</v>
          </cell>
          <cell r="B1578" t="str">
            <v>sp|Q6QWF9|CK2N1_MOUSE</v>
          </cell>
          <cell r="C1578">
            <v>8786.5888864851204</v>
          </cell>
          <cell r="D1578">
            <v>24072.3920698047</v>
          </cell>
          <cell r="E1578">
            <v>8381.1644101708007</v>
          </cell>
          <cell r="F1578">
            <v>29683.887064930099</v>
          </cell>
          <cell r="G1578">
            <v>28941.964344870201</v>
          </cell>
          <cell r="H1578">
            <v>44190.2410040123</v>
          </cell>
          <cell r="I1578">
            <v>6395.26076702928</v>
          </cell>
          <cell r="J1578">
            <v>21027.1398550923</v>
          </cell>
          <cell r="K1578">
            <v>14449.548786298499</v>
          </cell>
          <cell r="L1578">
            <v>25577.817882118499</v>
          </cell>
          <cell r="M1578">
            <v>15475.9190232651</v>
          </cell>
          <cell r="N1578">
            <v>7662.2371475094596</v>
          </cell>
          <cell r="O1578">
            <v>12165.460060661901</v>
          </cell>
          <cell r="P1578">
            <v>26234.829338735199</v>
          </cell>
          <cell r="Q1578">
            <v>14573.7216814329</v>
          </cell>
        </row>
        <row r="1579">
          <cell r="A1579" t="str">
            <v>Q6R0H7</v>
          </cell>
          <cell r="B1579" t="str">
            <v>sp|Q6R0H7|GNAS1_MOUSE</v>
          </cell>
          <cell r="C1579">
            <v>832088.87658010202</v>
          </cell>
          <cell r="D1579">
            <v>918793.46239567897</v>
          </cell>
          <cell r="E1579">
            <v>966616.73851053405</v>
          </cell>
          <cell r="F1579">
            <v>961177.80150541605</v>
          </cell>
          <cell r="G1579">
            <v>647006.19164289697</v>
          </cell>
          <cell r="H1579">
            <v>1047442.24017</v>
          </cell>
          <cell r="I1579">
            <v>958747.13186434004</v>
          </cell>
          <cell r="J1579">
            <v>1082181.0711841399</v>
          </cell>
          <cell r="K1579">
            <v>962828.02884924505</v>
          </cell>
          <cell r="L1579">
            <v>997362.008108248</v>
          </cell>
          <cell r="M1579">
            <v>1047036.98205398</v>
          </cell>
          <cell r="N1579">
            <v>1002284.9443939</v>
          </cell>
          <cell r="O1579">
            <v>931538.75570690003</v>
          </cell>
          <cell r="P1579">
            <v>983552.28407589102</v>
          </cell>
          <cell r="Q1579">
            <v>1009264.01366395</v>
          </cell>
        </row>
        <row r="1580">
          <cell r="A1580" t="str">
            <v>Q6R891</v>
          </cell>
          <cell r="B1580" t="str">
            <v>sp|Q6R891|NEB2_MOUSE</v>
          </cell>
          <cell r="C1580">
            <v>990153.75608420197</v>
          </cell>
          <cell r="D1580">
            <v>1236464.9035717701</v>
          </cell>
          <cell r="E1580">
            <v>1153578.5805031599</v>
          </cell>
          <cell r="F1580">
            <v>1135126.0253546101</v>
          </cell>
          <cell r="G1580">
            <v>1051498.61270022</v>
          </cell>
          <cell r="H1580">
            <v>1242029.0796348799</v>
          </cell>
          <cell r="I1580">
            <v>1208011.81908574</v>
          </cell>
          <cell r="J1580">
            <v>1269907.5736350699</v>
          </cell>
          <cell r="K1580">
            <v>1160893.5132688</v>
          </cell>
          <cell r="L1580">
            <v>1303398.13912718</v>
          </cell>
          <cell r="M1580">
            <v>1211434.9440391201</v>
          </cell>
          <cell r="N1580">
            <v>1148199.4671966401</v>
          </cell>
          <cell r="O1580">
            <v>1323916.5619316699</v>
          </cell>
          <cell r="P1580">
            <v>1028485.91829141</v>
          </cell>
          <cell r="Q1580">
            <v>979498.04700001504</v>
          </cell>
        </row>
        <row r="1581">
          <cell r="A1581" t="str">
            <v>Q6RI63</v>
          </cell>
          <cell r="B1581" t="str">
            <v>sp|Q6RI63|F120B_MOUSE</v>
          </cell>
          <cell r="C1581">
            <v>11516.3375805252</v>
          </cell>
          <cell r="D1581">
            <v>29055.103923283801</v>
          </cell>
          <cell r="E1581">
            <v>985.98146772657196</v>
          </cell>
          <cell r="F1581">
            <v>11999.934531152299</v>
          </cell>
          <cell r="G1581">
            <v>15657.5600679622</v>
          </cell>
          <cell r="H1581">
            <v>24102.741513442001</v>
          </cell>
          <cell r="I1581">
            <v>6968.2171225738603</v>
          </cell>
          <cell r="J1581">
            <v>1376.56980740586</v>
          </cell>
          <cell r="K1581">
            <v>9655.1493850433399</v>
          </cell>
          <cell r="L1581">
            <v>26005.8383089872</v>
          </cell>
          <cell r="M1581">
            <v>23724.4539041647</v>
          </cell>
          <cell r="N1581">
            <v>19262.2744501423</v>
          </cell>
          <cell r="O1581">
            <v>22211.2404700316</v>
          </cell>
          <cell r="P1581">
            <v>28974.4148463565</v>
          </cell>
          <cell r="Q1581">
            <v>13163.757796001701</v>
          </cell>
        </row>
        <row r="1582">
          <cell r="A1582" t="str">
            <v>Q6SKR2</v>
          </cell>
          <cell r="B1582" t="str">
            <v>sp|Q6SKR2|N6MT1_MOUSE</v>
          </cell>
          <cell r="C1582">
            <v>26800.6830531331</v>
          </cell>
          <cell r="D1582">
            <v>34598.051201052403</v>
          </cell>
          <cell r="E1582">
            <v>21531.751677149201</v>
          </cell>
          <cell r="F1582">
            <v>35730.957440444698</v>
          </cell>
          <cell r="G1582">
            <v>25213.418007399101</v>
          </cell>
          <cell r="H1582">
            <v>34444.351240964097</v>
          </cell>
          <cell r="I1582">
            <v>33550.562412213301</v>
          </cell>
          <cell r="J1582">
            <v>42855.643610573701</v>
          </cell>
          <cell r="K1582">
            <v>26896.438953312201</v>
          </cell>
          <cell r="L1582">
            <v>26597.843223870801</v>
          </cell>
          <cell r="M1582">
            <v>12969.017149467199</v>
          </cell>
          <cell r="N1582">
            <v>35035.119160611197</v>
          </cell>
          <cell r="O1582">
            <v>38220.9004841481</v>
          </cell>
          <cell r="P1582">
            <v>29647.513786055399</v>
          </cell>
          <cell r="Q1582">
            <v>40917.140011966898</v>
          </cell>
        </row>
        <row r="1583">
          <cell r="A1583" t="str">
            <v>Q6URW6</v>
          </cell>
          <cell r="B1583" t="str">
            <v>sp|Q6URW6|MYH14_MOUSE</v>
          </cell>
          <cell r="C1583">
            <v>469701.50827143202</v>
          </cell>
          <cell r="D1583">
            <v>732048.22033474001</v>
          </cell>
          <cell r="E1583">
            <v>415290.84328868397</v>
          </cell>
          <cell r="F1583">
            <v>498653.50880259502</v>
          </cell>
          <cell r="G1583">
            <v>376701.52727010899</v>
          </cell>
          <cell r="H1583">
            <v>470515.77621025598</v>
          </cell>
          <cell r="I1583">
            <v>536713.73582621606</v>
          </cell>
          <cell r="J1583">
            <v>523979.624185302</v>
          </cell>
          <cell r="K1583">
            <v>419257.83706792397</v>
          </cell>
          <cell r="L1583">
            <v>749592.48762398399</v>
          </cell>
          <cell r="M1583">
            <v>663305.77471750102</v>
          </cell>
          <cell r="N1583">
            <v>616486.65881291998</v>
          </cell>
          <cell r="O1583">
            <v>742822.48992577195</v>
          </cell>
          <cell r="P1583">
            <v>570785.33709473198</v>
          </cell>
          <cell r="Q1583">
            <v>740764.83635656</v>
          </cell>
        </row>
        <row r="1584">
          <cell r="A1584" t="str">
            <v>Q6VNB8</v>
          </cell>
          <cell r="B1584" t="str">
            <v>sp|Q6VNB8|WDFY3_MOUSE</v>
          </cell>
          <cell r="C1584">
            <v>106350.69908509099</v>
          </cell>
          <cell r="D1584">
            <v>84231.073466895105</v>
          </cell>
          <cell r="E1584">
            <v>36045.619737798697</v>
          </cell>
          <cell r="F1584">
            <v>53803.189739773203</v>
          </cell>
          <cell r="G1584">
            <v>93691.606572434495</v>
          </cell>
          <cell r="H1584">
            <v>88177.643391996302</v>
          </cell>
          <cell r="I1584">
            <v>106525.07248568699</v>
          </cell>
          <cell r="J1584">
            <v>97058.500202145893</v>
          </cell>
          <cell r="K1584">
            <v>93126.5614204257</v>
          </cell>
          <cell r="L1584">
            <v>42656.849493584603</v>
          </cell>
          <cell r="M1584">
            <v>57516.671114987497</v>
          </cell>
          <cell r="N1584">
            <v>103112.646271677</v>
          </cell>
          <cell r="O1584">
            <v>106190.56936409</v>
          </cell>
          <cell r="P1584">
            <v>61860.425418513601</v>
          </cell>
          <cell r="Q1584">
            <v>84399.334915668005</v>
          </cell>
        </row>
        <row r="1585">
          <cell r="A1585" t="str">
            <v>Q6VNS1</v>
          </cell>
          <cell r="B1585" t="str">
            <v>sp|Q6VNS1|NTRK3_MOUSE</v>
          </cell>
          <cell r="C1585">
            <v>314540.589200905</v>
          </cell>
          <cell r="D1585">
            <v>361486.50500896299</v>
          </cell>
          <cell r="E1585">
            <v>239554.679555273</v>
          </cell>
          <cell r="F1585">
            <v>251421.91495430801</v>
          </cell>
          <cell r="G1585">
            <v>206973.11631260501</v>
          </cell>
          <cell r="H1585">
            <v>368091.45626963</v>
          </cell>
          <cell r="I1585">
            <v>272035.05390660401</v>
          </cell>
          <cell r="J1585">
            <v>315818.76763019298</v>
          </cell>
          <cell r="K1585">
            <v>249557.220308244</v>
          </cell>
          <cell r="L1585">
            <v>485409.05033522402</v>
          </cell>
          <cell r="M1585">
            <v>460556.12005552498</v>
          </cell>
          <cell r="N1585">
            <v>107576.56661683301</v>
          </cell>
          <cell r="O1585">
            <v>240964.24056398301</v>
          </cell>
          <cell r="P1585">
            <v>258101.01930038899</v>
          </cell>
          <cell r="Q1585">
            <v>444326.11698012002</v>
          </cell>
        </row>
        <row r="1586">
          <cell r="A1586" t="str">
            <v>Q6W8Q3</v>
          </cell>
          <cell r="B1586" t="str">
            <v>sp|Q6W8Q3|PC4L1_MOUSE</v>
          </cell>
          <cell r="C1586">
            <v>48753.952510785399</v>
          </cell>
          <cell r="D1586">
            <v>79400.553187907106</v>
          </cell>
          <cell r="E1586">
            <v>71015.129931538497</v>
          </cell>
          <cell r="F1586">
            <v>52344.7566307132</v>
          </cell>
          <cell r="G1586">
            <v>40203.646088761503</v>
          </cell>
          <cell r="H1586">
            <v>37584.786455665999</v>
          </cell>
          <cell r="I1586">
            <v>59658.229032645802</v>
          </cell>
          <cell r="J1586">
            <v>67273.299036292199</v>
          </cell>
          <cell r="K1586">
            <v>66263.1910676689</v>
          </cell>
          <cell r="L1586">
            <v>36385.7385863499</v>
          </cell>
          <cell r="M1586">
            <v>54967.855368246397</v>
          </cell>
          <cell r="N1586">
            <v>76892.860950591799</v>
          </cell>
          <cell r="O1586">
            <v>77689.022812137002</v>
          </cell>
          <cell r="P1586">
            <v>37679.355736510501</v>
          </cell>
          <cell r="Q1586">
            <v>22981.494798562999</v>
          </cell>
        </row>
        <row r="1587">
          <cell r="A1587" t="str">
            <v>Q6WQJ1</v>
          </cell>
          <cell r="B1587" t="str">
            <v>sp|Q6WQJ1|DGLA_MOUSE</v>
          </cell>
          <cell r="C1587">
            <v>323432.50772309402</v>
          </cell>
          <cell r="D1587">
            <v>185603.08961167099</v>
          </cell>
          <cell r="E1587">
            <v>228578.21727325101</v>
          </cell>
          <cell r="F1587">
            <v>263920.388665804</v>
          </cell>
          <cell r="G1587">
            <v>200028.706581298</v>
          </cell>
          <cell r="H1587">
            <v>200913.17532146999</v>
          </cell>
          <cell r="I1587">
            <v>274743.90635810897</v>
          </cell>
          <cell r="J1587">
            <v>200376.54442826199</v>
          </cell>
          <cell r="K1587">
            <v>254419.774877563</v>
          </cell>
          <cell r="L1587">
            <v>327500.39330180403</v>
          </cell>
          <cell r="M1587">
            <v>158642.43399386</v>
          </cell>
          <cell r="N1587">
            <v>269978.296051546</v>
          </cell>
          <cell r="O1587">
            <v>217089.88543092701</v>
          </cell>
          <cell r="P1587">
            <v>267937.55386660702</v>
          </cell>
          <cell r="Q1587">
            <v>272248.385549044</v>
          </cell>
        </row>
        <row r="1588">
          <cell r="A1588" t="str">
            <v>Q6WVG3</v>
          </cell>
          <cell r="B1588" t="str">
            <v>sp|Q6WVG3|KCD12_MOUSE</v>
          </cell>
          <cell r="C1588">
            <v>612774.47281343397</v>
          </cell>
          <cell r="D1588">
            <v>988569.17318144499</v>
          </cell>
          <cell r="E1588">
            <v>906605.96000419895</v>
          </cell>
          <cell r="F1588">
            <v>749849.19027539401</v>
          </cell>
          <cell r="G1588">
            <v>811110.68940759206</v>
          </cell>
          <cell r="H1588">
            <v>832949.50805367995</v>
          </cell>
          <cell r="I1588">
            <v>837907.03356580599</v>
          </cell>
          <cell r="J1588">
            <v>788622.64872270403</v>
          </cell>
          <cell r="K1588">
            <v>728768.65850061201</v>
          </cell>
          <cell r="L1588">
            <v>757070.60355617001</v>
          </cell>
          <cell r="M1588">
            <v>767429.79518283799</v>
          </cell>
          <cell r="N1588">
            <v>856037.15994827205</v>
          </cell>
          <cell r="O1588">
            <v>773923.58895574301</v>
          </cell>
          <cell r="P1588">
            <v>875699.58647391899</v>
          </cell>
          <cell r="Q1588">
            <v>953935.70910959295</v>
          </cell>
        </row>
        <row r="1589">
          <cell r="A1589" t="str">
            <v>Q6X893</v>
          </cell>
          <cell r="B1589" t="str">
            <v>sp|Q6X893|CTL1_MOUSE</v>
          </cell>
          <cell r="C1589">
            <v>243405.58889516201</v>
          </cell>
          <cell r="D1589">
            <v>327555.531103571</v>
          </cell>
          <cell r="E1589">
            <v>188267.07084415099</v>
          </cell>
          <cell r="F1589">
            <v>193190.289439824</v>
          </cell>
          <cell r="G1589">
            <v>230356.72208504201</v>
          </cell>
          <cell r="H1589">
            <v>328412.620615313</v>
          </cell>
          <cell r="I1589">
            <v>296460.30222550099</v>
          </cell>
          <cell r="J1589">
            <v>283148.44303462398</v>
          </cell>
          <cell r="K1589">
            <v>265219.16620067699</v>
          </cell>
          <cell r="L1589">
            <v>273294.250745759</v>
          </cell>
          <cell r="M1589">
            <v>310971.00756248302</v>
          </cell>
          <cell r="N1589">
            <v>297214.475859478</v>
          </cell>
          <cell r="O1589">
            <v>278248.04720054101</v>
          </cell>
          <cell r="P1589">
            <v>233454.217391254</v>
          </cell>
          <cell r="Q1589">
            <v>225481.90930261501</v>
          </cell>
        </row>
        <row r="1590">
          <cell r="A1590" t="str">
            <v>Q6ZPE2</v>
          </cell>
          <cell r="B1590" t="str">
            <v>sp|Q6ZPE2|MTMR5_MOUSE</v>
          </cell>
          <cell r="C1590">
            <v>664498.48443610501</v>
          </cell>
          <cell r="D1590">
            <v>808812.348100145</v>
          </cell>
          <cell r="E1590">
            <v>605318.81065226404</v>
          </cell>
          <cell r="F1590">
            <v>501949.59265919903</v>
          </cell>
          <cell r="G1590">
            <v>641103.89203969901</v>
          </cell>
          <cell r="H1590">
            <v>810840.10836357903</v>
          </cell>
          <cell r="I1590">
            <v>845443.84000864998</v>
          </cell>
          <cell r="J1590">
            <v>752987.31964620098</v>
          </cell>
          <cell r="K1590">
            <v>762424.01686019904</v>
          </cell>
          <cell r="L1590">
            <v>733065.35733731894</v>
          </cell>
          <cell r="M1590">
            <v>757395.83375436801</v>
          </cell>
          <cell r="N1590">
            <v>823365.14062840003</v>
          </cell>
          <cell r="O1590">
            <v>977294.14662193297</v>
          </cell>
          <cell r="P1590">
            <v>509548.38860576903</v>
          </cell>
          <cell r="Q1590">
            <v>613821.33601715602</v>
          </cell>
        </row>
        <row r="1591">
          <cell r="A1591" t="str">
            <v>Q6ZPJ3</v>
          </cell>
          <cell r="B1591" t="str">
            <v>sp|Q6ZPJ3|UBE2O_MOUSE</v>
          </cell>
          <cell r="C1591">
            <v>70769.212063055296</v>
          </cell>
          <cell r="D1591">
            <v>105392.73328222601</v>
          </cell>
          <cell r="E1591">
            <v>206364.04449774799</v>
          </cell>
          <cell r="F1591">
            <v>85124.699105266205</v>
          </cell>
          <cell r="G1591">
            <v>237544.80708085099</v>
          </cell>
          <cell r="H1591">
            <v>74089.705255544104</v>
          </cell>
          <cell r="I1591">
            <v>174516.19493717101</v>
          </cell>
          <cell r="J1591">
            <v>152215.34901166501</v>
          </cell>
          <cell r="K1591">
            <v>89077.195112665097</v>
          </cell>
          <cell r="L1591">
            <v>167310.60800146</v>
          </cell>
          <cell r="M1591">
            <v>87606.505497158898</v>
          </cell>
          <cell r="N1591">
            <v>169820.72657659999</v>
          </cell>
          <cell r="O1591">
            <v>184768.79982255999</v>
          </cell>
          <cell r="P1591">
            <v>154847.34877970401</v>
          </cell>
          <cell r="Q1591">
            <v>70218.265465561897</v>
          </cell>
        </row>
        <row r="1592">
          <cell r="A1592" t="str">
            <v>Q6ZPQ6</v>
          </cell>
          <cell r="B1592" t="str">
            <v>sp|Q6ZPQ6|PITM2_MOUSE</v>
          </cell>
          <cell r="C1592">
            <v>125618.538452864</v>
          </cell>
          <cell r="D1592">
            <v>104681.335266175</v>
          </cell>
          <cell r="E1592">
            <v>169384.73961297001</v>
          </cell>
          <cell r="F1592">
            <v>138436.53657132899</v>
          </cell>
          <cell r="G1592">
            <v>76252.028662597702</v>
          </cell>
          <cell r="H1592">
            <v>129198.101046572</v>
          </cell>
          <cell r="I1592">
            <v>112889.25956421399</v>
          </cell>
          <cell r="J1592">
            <v>146891.74800834301</v>
          </cell>
          <cell r="K1592">
            <v>179489.59608382301</v>
          </cell>
          <cell r="L1592">
            <v>68277.233153122797</v>
          </cell>
          <cell r="M1592">
            <v>133202.90262522601</v>
          </cell>
          <cell r="N1592">
            <v>205244.38738137501</v>
          </cell>
          <cell r="O1592">
            <v>235473.274691553</v>
          </cell>
          <cell r="P1592">
            <v>206358.878452693</v>
          </cell>
          <cell r="Q1592">
            <v>61838.4609388479</v>
          </cell>
        </row>
        <row r="1593">
          <cell r="A1593" t="str">
            <v>Q6ZPU9</v>
          </cell>
          <cell r="B1593" t="str">
            <v>sp|Q6ZPU9|KBP_MOUSE</v>
          </cell>
          <cell r="C1593">
            <v>41057.392988852698</v>
          </cell>
          <cell r="D1593">
            <v>25480.5086041998</v>
          </cell>
          <cell r="E1593">
            <v>53669.699864705603</v>
          </cell>
          <cell r="F1593">
            <v>58884.631526259102</v>
          </cell>
          <cell r="G1593">
            <v>18111.094132938098</v>
          </cell>
          <cell r="H1593">
            <v>20486.305661890601</v>
          </cell>
          <cell r="I1593">
            <v>45605.229935000803</v>
          </cell>
          <cell r="J1593">
            <v>5022.9632521412605</v>
          </cell>
          <cell r="K1593">
            <v>26584.682234236199</v>
          </cell>
          <cell r="L1593">
            <v>33056.230993612502</v>
          </cell>
          <cell r="M1593">
            <v>145604.88884043699</v>
          </cell>
          <cell r="N1593">
            <v>8014.3310345681703</v>
          </cell>
          <cell r="O1593">
            <v>25034.557788838501</v>
          </cell>
          <cell r="P1593">
            <v>43601.601467908098</v>
          </cell>
          <cell r="Q1593">
            <v>14892.0427206892</v>
          </cell>
        </row>
        <row r="1594">
          <cell r="A1594" t="str">
            <v>Q6ZQ08</v>
          </cell>
          <cell r="B1594" t="str">
            <v>sp|Q6ZQ08|CNOT1_MOUSE</v>
          </cell>
          <cell r="C1594">
            <v>182980.46481799599</v>
          </cell>
          <cell r="D1594">
            <v>276261.02055356902</v>
          </cell>
          <cell r="E1594">
            <v>91950.745581799303</v>
          </cell>
          <cell r="F1594">
            <v>48622.518343668999</v>
          </cell>
          <cell r="G1594">
            <v>192307.005285641</v>
          </cell>
          <cell r="H1594">
            <v>158642.699959711</v>
          </cell>
          <cell r="I1594">
            <v>25618.333335296102</v>
          </cell>
          <cell r="J1594">
            <v>164663.24991975201</v>
          </cell>
          <cell r="K1594">
            <v>32670.1910273127</v>
          </cell>
          <cell r="L1594">
            <v>384923.97936368303</v>
          </cell>
          <cell r="M1594">
            <v>300708.17512563098</v>
          </cell>
          <cell r="N1594">
            <v>148704.00432673699</v>
          </cell>
          <cell r="O1594">
            <v>43829.505440863199</v>
          </cell>
          <cell r="P1594">
            <v>192851.275914047</v>
          </cell>
          <cell r="Q1594">
            <v>56702.565135809004</v>
          </cell>
        </row>
        <row r="1595">
          <cell r="A1595" t="str">
            <v>Q6ZQ18</v>
          </cell>
          <cell r="B1595" t="str">
            <v>sp|Q6ZQ18|EFR3B_MOUSE</v>
          </cell>
          <cell r="C1595">
            <v>88230.241069414493</v>
          </cell>
          <cell r="D1595">
            <v>55515.479613698299</v>
          </cell>
          <cell r="E1595">
            <v>110978.41951613199</v>
          </cell>
          <cell r="F1595">
            <v>103914.499438019</v>
          </cell>
          <cell r="G1595">
            <v>73965.504599298307</v>
          </cell>
          <cell r="H1595">
            <v>107740.958439316</v>
          </cell>
          <cell r="I1595">
            <v>100757.100688224</v>
          </cell>
          <cell r="J1595">
            <v>123090.277655021</v>
          </cell>
          <cell r="K1595">
            <v>105106.694325416</v>
          </cell>
          <cell r="L1595">
            <v>55134.969774974197</v>
          </cell>
          <cell r="M1595">
            <v>86263.266550610206</v>
          </cell>
          <cell r="N1595">
            <v>44669.060455787498</v>
          </cell>
          <cell r="O1595">
            <v>31809.7008569096</v>
          </cell>
          <cell r="P1595">
            <v>104697.64822707701</v>
          </cell>
          <cell r="Q1595">
            <v>45212.727478191897</v>
          </cell>
        </row>
        <row r="1596">
          <cell r="A1596" t="str">
            <v>Q6ZQ29</v>
          </cell>
          <cell r="B1596" t="str">
            <v>sp|Q6ZQ29|TAOK2_MOUSE</v>
          </cell>
          <cell r="C1596">
            <v>14815.9272334169</v>
          </cell>
          <cell r="D1596">
            <v>13546.881929553199</v>
          </cell>
          <cell r="E1596">
            <v>19652.8907983797</v>
          </cell>
          <cell r="F1596">
            <v>20999.592414773699</v>
          </cell>
          <cell r="G1596">
            <v>35753.917016842002</v>
          </cell>
          <cell r="H1596">
            <v>33879.942345709103</v>
          </cell>
          <cell r="I1596">
            <v>20986.980154611701</v>
          </cell>
          <cell r="J1596">
            <v>18920.856713943002</v>
          </cell>
          <cell r="K1596">
            <v>29724.2690790671</v>
          </cell>
          <cell r="L1596">
            <v>41259.2488656391</v>
          </cell>
          <cell r="M1596">
            <v>15973.238220737099</v>
          </cell>
          <cell r="N1596">
            <v>18979.7110946869</v>
          </cell>
          <cell r="O1596">
            <v>18103.728615847602</v>
          </cell>
          <cell r="P1596">
            <v>15143.779984143701</v>
          </cell>
          <cell r="Q1596">
            <v>15103.1690096931</v>
          </cell>
        </row>
        <row r="1597">
          <cell r="A1597" t="str">
            <v>Q6ZQ38</v>
          </cell>
          <cell r="B1597" t="str">
            <v>sp|Q6ZQ38|CAND1_MOUSE</v>
          </cell>
          <cell r="C1597">
            <v>4289619.5985365398</v>
          </cell>
          <cell r="D1597">
            <v>5102628.9623525199</v>
          </cell>
          <cell r="E1597">
            <v>5326561.7939846404</v>
          </cell>
          <cell r="F1597">
            <v>5283611.5023790002</v>
          </cell>
          <cell r="G1597">
            <v>5169456.4456198998</v>
          </cell>
          <cell r="H1597">
            <v>5271134.1233831197</v>
          </cell>
          <cell r="I1597">
            <v>5437498.2007951699</v>
          </cell>
          <cell r="J1597">
            <v>4964479.0269084899</v>
          </cell>
          <cell r="K1597">
            <v>4997360.2551015401</v>
          </cell>
          <cell r="L1597">
            <v>5438770.18560699</v>
          </cell>
          <cell r="M1597">
            <v>5244171.6283704396</v>
          </cell>
          <cell r="N1597">
            <v>5069563.3674672097</v>
          </cell>
          <cell r="O1597">
            <v>5162544.0332946898</v>
          </cell>
          <cell r="P1597">
            <v>5077174.6622001696</v>
          </cell>
          <cell r="Q1597">
            <v>5238206.0715153804</v>
          </cell>
        </row>
        <row r="1598">
          <cell r="A1598" t="str">
            <v>Q6ZQ58</v>
          </cell>
          <cell r="B1598" t="str">
            <v>sp|Q6ZQ58|LARP1_MOUSE</v>
          </cell>
          <cell r="C1598">
            <v>86133.275331053097</v>
          </cell>
          <cell r="D1598">
            <v>68484.483380935504</v>
          </cell>
          <cell r="E1598">
            <v>59491.683374990404</v>
          </cell>
          <cell r="F1598">
            <v>57638.433602486497</v>
          </cell>
          <cell r="G1598">
            <v>57496.252353194701</v>
          </cell>
          <cell r="H1598">
            <v>96262.492081762393</v>
          </cell>
          <cell r="I1598">
            <v>68604.342636070607</v>
          </cell>
          <cell r="J1598">
            <v>77807.160565377795</v>
          </cell>
          <cell r="K1598">
            <v>86887.614338554704</v>
          </cell>
          <cell r="L1598">
            <v>65004.639546355997</v>
          </cell>
          <cell r="M1598">
            <v>72877.383687128706</v>
          </cell>
          <cell r="N1598">
            <v>85849.526336687501</v>
          </cell>
          <cell r="O1598">
            <v>82391.418989425598</v>
          </cell>
          <cell r="P1598">
            <v>66613.089971067995</v>
          </cell>
          <cell r="Q1598">
            <v>8299.3397727034608</v>
          </cell>
        </row>
        <row r="1599">
          <cell r="A1599" t="str">
            <v>Q6ZQ82</v>
          </cell>
          <cell r="B1599" t="str">
            <v>sp|Q6ZQ82|RHG26_MOUSE</v>
          </cell>
          <cell r="C1599">
            <v>20142.239159258701</v>
          </cell>
          <cell r="D1599">
            <v>51474.6105865422</v>
          </cell>
          <cell r="E1599">
            <v>35871.1025059655</v>
          </cell>
          <cell r="F1599">
            <v>53966.8211037285</v>
          </cell>
          <cell r="G1599">
            <v>47650.7371518523</v>
          </cell>
          <cell r="H1599">
            <v>43867.363568584296</v>
          </cell>
          <cell r="I1599">
            <v>1812.6054320114999</v>
          </cell>
          <cell r="J1599">
            <v>48169.239042443602</v>
          </cell>
          <cell r="K1599">
            <v>60650.407265145797</v>
          </cell>
          <cell r="L1599">
            <v>49829.600845229899</v>
          </cell>
          <cell r="M1599">
            <v>31775.288134754901</v>
          </cell>
          <cell r="N1599">
            <v>43935.595274106003</v>
          </cell>
          <cell r="O1599">
            <v>62441.1948988148</v>
          </cell>
          <cell r="P1599">
            <v>54022.156690926</v>
          </cell>
          <cell r="Q1599">
            <v>44211.723698838803</v>
          </cell>
        </row>
        <row r="1600">
          <cell r="A1600" t="str">
            <v>Q6ZQI3</v>
          </cell>
          <cell r="B1600" t="str">
            <v>sp|Q6ZQI3|MLEC_MOUSE</v>
          </cell>
          <cell r="C1600">
            <v>74589.621697961702</v>
          </cell>
          <cell r="D1600">
            <v>76906.7993197795</v>
          </cell>
          <cell r="E1600">
            <v>75287.505405369695</v>
          </cell>
          <cell r="F1600">
            <v>61570.4576119497</v>
          </cell>
          <cell r="G1600">
            <v>73830.512342599002</v>
          </cell>
          <cell r="H1600">
            <v>81871.021739099204</v>
          </cell>
          <cell r="I1600">
            <v>73525.116934833306</v>
          </cell>
          <cell r="J1600">
            <v>83645.646521951494</v>
          </cell>
          <cell r="K1600">
            <v>77903.105350366706</v>
          </cell>
          <cell r="L1600">
            <v>102253.953313028</v>
          </cell>
          <cell r="M1600">
            <v>74181.3368065166</v>
          </cell>
          <cell r="N1600">
            <v>64422.182178583098</v>
          </cell>
          <cell r="O1600">
            <v>85917.602076251002</v>
          </cell>
          <cell r="P1600">
            <v>64734.554258051903</v>
          </cell>
          <cell r="Q1600">
            <v>84528.1406191227</v>
          </cell>
        </row>
        <row r="1601">
          <cell r="A1601" t="str">
            <v>Q6ZQK5</v>
          </cell>
          <cell r="B1601" t="str">
            <v>sp|Q6ZQK5|ACAP2_MOUSE</v>
          </cell>
          <cell r="C1601">
            <v>58630.874752608499</v>
          </cell>
          <cell r="D1601">
            <v>32278.268299052899</v>
          </cell>
          <cell r="E1601">
            <v>28493.424031364499</v>
          </cell>
          <cell r="F1601">
            <v>49432.357432694604</v>
          </cell>
          <cell r="G1601">
            <v>235475.16633256199</v>
          </cell>
          <cell r="H1601">
            <v>75610.070995679998</v>
          </cell>
          <cell r="I1601">
            <v>25902.805869786702</v>
          </cell>
          <cell r="J1601">
            <v>34350.185913050998</v>
          </cell>
          <cell r="K1601">
            <v>46674.505797536498</v>
          </cell>
          <cell r="L1601">
            <v>37895.837723646502</v>
          </cell>
          <cell r="M1601">
            <v>48350.979110574401</v>
          </cell>
          <cell r="N1601">
            <v>47374.263985842103</v>
          </cell>
          <cell r="O1601">
            <v>72588.293491291101</v>
          </cell>
          <cell r="P1601">
            <v>44667.237210326901</v>
          </cell>
          <cell r="Q1601">
            <v>24736.838395336301</v>
          </cell>
        </row>
        <row r="1602">
          <cell r="A1602" t="str">
            <v>Q6ZWN5</v>
          </cell>
          <cell r="B1602" t="str">
            <v>sp|Q6ZWN5|RS9_MOUSE</v>
          </cell>
          <cell r="C1602">
            <v>3509627.4716142402</v>
          </cell>
          <cell r="D1602">
            <v>2801324.5318927402</v>
          </cell>
          <cell r="E1602">
            <v>2879080.7460153801</v>
          </cell>
          <cell r="F1602">
            <v>3161391.7483887798</v>
          </cell>
          <cell r="G1602">
            <v>3063687.1814288101</v>
          </cell>
          <cell r="H1602">
            <v>3375618.12415</v>
          </cell>
          <cell r="I1602">
            <v>3034045.8943187599</v>
          </cell>
          <cell r="J1602">
            <v>3210947.5500133298</v>
          </cell>
          <cell r="K1602">
            <v>2842426.1719115898</v>
          </cell>
          <cell r="L1602">
            <v>3230219.4128452302</v>
          </cell>
          <cell r="M1602">
            <v>3363019.8462718502</v>
          </cell>
          <cell r="N1602">
            <v>3058381.4010528498</v>
          </cell>
          <cell r="O1602">
            <v>3054233.9303842802</v>
          </cell>
          <cell r="P1602">
            <v>3160269.6134102</v>
          </cell>
          <cell r="Q1602">
            <v>3529266.9468748998</v>
          </cell>
        </row>
        <row r="1603">
          <cell r="A1603" t="str">
            <v>Q6ZWR6</v>
          </cell>
          <cell r="B1603" t="str">
            <v>sp|Q6ZWR6|SYNE1_MOUSE</v>
          </cell>
          <cell r="C1603">
            <v>209183.871233012</v>
          </cell>
          <cell r="D1603">
            <v>142938.03614757399</v>
          </cell>
          <cell r="E1603">
            <v>147670.11934496899</v>
          </cell>
          <cell r="F1603">
            <v>157791.290723021</v>
          </cell>
          <cell r="G1603">
            <v>148319.45470515999</v>
          </cell>
          <cell r="H1603">
            <v>207557.482761622</v>
          </cell>
          <cell r="I1603">
            <v>154067.037652356</v>
          </cell>
          <cell r="J1603">
            <v>189795.92819739401</v>
          </cell>
          <cell r="K1603">
            <v>62196.473957867202</v>
          </cell>
          <cell r="L1603">
            <v>154369.16562981001</v>
          </cell>
          <cell r="M1603">
            <v>257848.419394909</v>
          </cell>
          <cell r="N1603">
            <v>165352.64911806601</v>
          </cell>
          <cell r="O1603">
            <v>109570.970382292</v>
          </cell>
          <cell r="P1603">
            <v>163825.60395253301</v>
          </cell>
          <cell r="Q1603">
            <v>160995.53362889701</v>
          </cell>
        </row>
        <row r="1604">
          <cell r="A1604" t="str">
            <v>Q6ZWV3</v>
          </cell>
          <cell r="B1604" t="str">
            <v>sp|Q6ZWV3|RL10_MOUSE</v>
          </cell>
          <cell r="C1604">
            <v>110373.11794760299</v>
          </cell>
          <cell r="D1604">
            <v>85805.138569960996</v>
          </cell>
          <cell r="E1604">
            <v>78746.994647199797</v>
          </cell>
          <cell r="F1604">
            <v>93770.383008802295</v>
          </cell>
          <cell r="G1604">
            <v>83847.933078089598</v>
          </cell>
          <cell r="H1604">
            <v>98419.892333158597</v>
          </cell>
          <cell r="I1604">
            <v>72737.4671104468</v>
          </cell>
          <cell r="J1604">
            <v>108264.40370194</v>
          </cell>
          <cell r="K1604">
            <v>71938.885597770597</v>
          </cell>
          <cell r="L1604">
            <v>106812.851151241</v>
          </cell>
          <cell r="M1604">
            <v>33679.5556115945</v>
          </cell>
          <cell r="N1604">
            <v>87196.017982867401</v>
          </cell>
          <cell r="O1604">
            <v>83993.254978278201</v>
          </cell>
          <cell r="P1604">
            <v>107042.46303745999</v>
          </cell>
          <cell r="Q1604">
            <v>117731.546211826</v>
          </cell>
        </row>
        <row r="1605">
          <cell r="A1605" t="str">
            <v>Q6ZWV7</v>
          </cell>
          <cell r="B1605" t="str">
            <v>sp|Q6ZWV7|RL35_MOUSE</v>
          </cell>
          <cell r="C1605">
            <v>386611.900196723</v>
          </cell>
          <cell r="D1605">
            <v>395109.81568418897</v>
          </cell>
          <cell r="E1605">
            <v>444734.85396194999</v>
          </cell>
          <cell r="F1605">
            <v>420218.64979944902</v>
          </cell>
          <cell r="G1605">
            <v>454787.94928428897</v>
          </cell>
          <cell r="H1605">
            <v>384465.90205217799</v>
          </cell>
          <cell r="I1605">
            <v>486973.90808832803</v>
          </cell>
          <cell r="J1605">
            <v>462113.93076992198</v>
          </cell>
          <cell r="K1605">
            <v>488793.26860662003</v>
          </cell>
          <cell r="L1605">
            <v>353268.47114677302</v>
          </cell>
          <cell r="M1605">
            <v>404544.92699760001</v>
          </cell>
          <cell r="N1605">
            <v>475774.55676981801</v>
          </cell>
          <cell r="O1605">
            <v>410724.64942618698</v>
          </cell>
          <cell r="P1605">
            <v>402368.92833126098</v>
          </cell>
          <cell r="Q1605">
            <v>397579.32396526699</v>
          </cell>
        </row>
        <row r="1606">
          <cell r="A1606" t="str">
            <v>Q6ZWX6</v>
          </cell>
          <cell r="B1606" t="str">
            <v>sp|Q6ZWX6|IF2A_MOUSE</v>
          </cell>
          <cell r="C1606">
            <v>492223.32302391599</v>
          </cell>
          <cell r="D1606">
            <v>450079.30453300697</v>
          </cell>
          <cell r="E1606">
            <v>442346.48576852499</v>
          </cell>
          <cell r="F1606">
            <v>476933.28015672002</v>
          </cell>
          <cell r="G1606">
            <v>471410.438318634</v>
          </cell>
          <cell r="H1606">
            <v>486391.93911346101</v>
          </cell>
          <cell r="I1606">
            <v>497373.37897925102</v>
          </cell>
          <cell r="J1606">
            <v>550203.68049832503</v>
          </cell>
          <cell r="K1606">
            <v>453611.70444827102</v>
          </cell>
          <cell r="L1606">
            <v>541101.25141163694</v>
          </cell>
          <cell r="M1606">
            <v>467555.11585474899</v>
          </cell>
          <cell r="N1606">
            <v>464141.39043828001</v>
          </cell>
          <cell r="O1606">
            <v>540691.65854976606</v>
          </cell>
          <cell r="P1606">
            <v>504880.93728365802</v>
          </cell>
          <cell r="Q1606">
            <v>481116.89677724801</v>
          </cell>
        </row>
        <row r="1607">
          <cell r="A1607" t="str">
            <v>Q6ZWY3</v>
          </cell>
          <cell r="B1607" t="str">
            <v>sp|Q6ZWY3|RS27L_MOUSE</v>
          </cell>
          <cell r="C1607">
            <v>459622.21445190598</v>
          </cell>
          <cell r="D1607">
            <v>406266.91382020398</v>
          </cell>
          <cell r="E1607">
            <v>386620.95072130102</v>
          </cell>
          <cell r="F1607">
            <v>334879.87530641601</v>
          </cell>
          <cell r="G1607">
            <v>392817.46054273599</v>
          </cell>
          <cell r="H1607">
            <v>438060.25436832203</v>
          </cell>
          <cell r="I1607">
            <v>456059.54739939602</v>
          </cell>
          <cell r="J1607">
            <v>401178.43983793701</v>
          </cell>
          <cell r="K1607">
            <v>348037.43377159798</v>
          </cell>
          <cell r="L1607">
            <v>336242.90818502801</v>
          </cell>
          <cell r="M1607">
            <v>422091.24836666702</v>
          </cell>
          <cell r="N1607">
            <v>451532.12172354799</v>
          </cell>
          <cell r="O1607">
            <v>477041.72128344298</v>
          </cell>
          <cell r="P1607">
            <v>401555.83646535297</v>
          </cell>
          <cell r="Q1607">
            <v>375862.955314336</v>
          </cell>
        </row>
        <row r="1608">
          <cell r="A1608" t="str">
            <v>Q6ZWY8</v>
          </cell>
          <cell r="B1608" t="str">
            <v>sp|Q6ZWY8|TYB10_MOUSE</v>
          </cell>
          <cell r="C1608">
            <v>74251.999970058198</v>
          </cell>
          <cell r="D1608">
            <v>17393.310434931998</v>
          </cell>
          <cell r="E1608">
            <v>52207.813171994203</v>
          </cell>
          <cell r="F1608">
            <v>23182.838550366101</v>
          </cell>
          <cell r="G1608">
            <v>26304.176488692199</v>
          </cell>
          <cell r="H1608">
            <v>19215.667120191101</v>
          </cell>
          <cell r="I1608">
            <v>49957.043865464802</v>
          </cell>
          <cell r="J1608">
            <v>35147.7883598716</v>
          </cell>
          <cell r="K1608">
            <v>103762.1434594</v>
          </cell>
          <cell r="L1608">
            <v>17935.429939680798</v>
          </cell>
          <cell r="M1608">
            <v>22008.604376731499</v>
          </cell>
          <cell r="N1608">
            <v>73790.210753325096</v>
          </cell>
          <cell r="O1608">
            <v>11792.1372229996</v>
          </cell>
          <cell r="P1608">
            <v>14446.815774365299</v>
          </cell>
          <cell r="Q1608">
            <v>46074.2725873995</v>
          </cell>
        </row>
        <row r="1609">
          <cell r="A1609" t="str">
            <v>Q6ZWY9</v>
          </cell>
          <cell r="B1609" t="str">
            <v>sp|Q6ZWY9|H2B1C_MOUSE</v>
          </cell>
          <cell r="C1609">
            <v>25461281.685570002</v>
          </cell>
          <cell r="D1609">
            <v>15781383.527331701</v>
          </cell>
          <cell r="E1609">
            <v>1166727.5878077999</v>
          </cell>
          <cell r="F1609">
            <v>1214042.12150864</v>
          </cell>
          <cell r="G1609">
            <v>22457213.3443988</v>
          </cell>
          <cell r="H1609">
            <v>19933530.4519113</v>
          </cell>
          <cell r="I1609">
            <v>1642469.6385785099</v>
          </cell>
          <cell r="J1609">
            <v>1118396.6461781401</v>
          </cell>
          <cell r="K1609">
            <v>27210196.248394798</v>
          </cell>
          <cell r="L1609">
            <v>16106465.837700401</v>
          </cell>
          <cell r="M1609">
            <v>18306053.2358949</v>
          </cell>
          <cell r="N1609">
            <v>2054807.1531116201</v>
          </cell>
          <cell r="O1609">
            <v>16647417.630251201</v>
          </cell>
          <cell r="P1609">
            <v>1512850.69984089</v>
          </cell>
          <cell r="Q1609">
            <v>20959875.331131</v>
          </cell>
        </row>
        <row r="1610">
          <cell r="A1610" t="str">
            <v>Q6ZWZ2</v>
          </cell>
          <cell r="B1610" t="str">
            <v>sp|Q6ZWZ2|UB2R2_MOUSE</v>
          </cell>
          <cell r="C1610">
            <v>53896.243479417899</v>
          </cell>
          <cell r="D1610">
            <v>50078.002813429302</v>
          </cell>
          <cell r="E1610">
            <v>52103.523450225497</v>
          </cell>
          <cell r="F1610">
            <v>50060.868486339103</v>
          </cell>
          <cell r="G1610">
            <v>65904.854428026098</v>
          </cell>
          <cell r="H1610">
            <v>36324.498579259904</v>
          </cell>
          <cell r="I1610">
            <v>44557.936352577897</v>
          </cell>
          <cell r="J1610">
            <v>13746.7629611508</v>
          </cell>
          <cell r="K1610">
            <v>81187.926425163605</v>
          </cell>
          <cell r="L1610">
            <v>23766.6655574668</v>
          </cell>
          <cell r="M1610">
            <v>49610.018364881202</v>
          </cell>
          <cell r="N1610">
            <v>51562.992677133203</v>
          </cell>
          <cell r="O1610">
            <v>28301.2309228001</v>
          </cell>
          <cell r="P1610">
            <v>28695.604517938998</v>
          </cell>
          <cell r="Q1610">
            <v>60035.097059259999</v>
          </cell>
        </row>
        <row r="1611">
          <cell r="A1611" t="str">
            <v>Q71LX4</v>
          </cell>
          <cell r="B1611" t="str">
            <v>sp|Q71LX4|TLN2_MOUSE</v>
          </cell>
          <cell r="C1611">
            <v>1043052.27546173</v>
          </cell>
          <cell r="D1611">
            <v>1207740.4774049399</v>
          </cell>
          <cell r="E1611">
            <v>1108061.22920385</v>
          </cell>
          <cell r="F1611">
            <v>1114421.48697956</v>
          </cell>
          <cell r="G1611">
            <v>887344.541538149</v>
          </cell>
          <cell r="H1611">
            <v>1266652.2402924299</v>
          </cell>
          <cell r="I1611">
            <v>1340889.3404540301</v>
          </cell>
          <cell r="J1611">
            <v>1253251.7660256</v>
          </cell>
          <cell r="K1611">
            <v>1244542.7504509599</v>
          </cell>
          <cell r="L1611">
            <v>1084394.1509038601</v>
          </cell>
          <cell r="M1611">
            <v>1067283.24913945</v>
          </cell>
          <cell r="N1611">
            <v>1258739.01646174</v>
          </cell>
          <cell r="O1611">
            <v>1180084.07840877</v>
          </cell>
          <cell r="P1611">
            <v>1094911.9083116199</v>
          </cell>
          <cell r="Q1611">
            <v>1173967.8921507699</v>
          </cell>
        </row>
        <row r="1612">
          <cell r="A1612" t="str">
            <v>Q71M36</v>
          </cell>
          <cell r="B1612" t="str">
            <v>sp|Q71M36|CSPG5_MOUSE</v>
          </cell>
          <cell r="C1612">
            <v>395178.20513658202</v>
          </cell>
          <cell r="D1612">
            <v>417026.66787909297</v>
          </cell>
          <cell r="E1612">
            <v>310589.94868147402</v>
          </cell>
          <cell r="F1612">
            <v>288494.15014034399</v>
          </cell>
          <cell r="G1612">
            <v>375400.17831447202</v>
          </cell>
          <cell r="H1612">
            <v>640383.35289910703</v>
          </cell>
          <cell r="I1612">
            <v>267210.55883313698</v>
          </cell>
          <cell r="J1612">
            <v>642602.79392063001</v>
          </cell>
          <cell r="K1612">
            <v>1783969.36213695</v>
          </cell>
          <cell r="L1612">
            <v>619132.52356677304</v>
          </cell>
          <cell r="M1612">
            <v>629148.36420802795</v>
          </cell>
          <cell r="N1612">
            <v>589309.06568655104</v>
          </cell>
          <cell r="O1612">
            <v>687049.43661384506</v>
          </cell>
          <cell r="P1612">
            <v>558499.90647712199</v>
          </cell>
          <cell r="Q1612">
            <v>497418.45430504502</v>
          </cell>
        </row>
        <row r="1613">
          <cell r="A1613" t="str">
            <v>Q71RI9</v>
          </cell>
          <cell r="B1613" t="str">
            <v>sp|Q71RI9|KAT3_MOUSE</v>
          </cell>
          <cell r="C1613">
            <v>16294.889929663101</v>
          </cell>
          <cell r="D1613">
            <v>35517.3683064586</v>
          </cell>
          <cell r="E1613">
            <v>9976.5747261581091</v>
          </cell>
          <cell r="F1613">
            <v>35722.323582517602</v>
          </cell>
          <cell r="G1613">
            <v>41105.119367963001</v>
          </cell>
          <cell r="H1613">
            <v>3732.91358769722</v>
          </cell>
          <cell r="I1613">
            <v>31959.854322955001</v>
          </cell>
          <cell r="J1613">
            <v>40293.6817183741</v>
          </cell>
          <cell r="K1613">
            <v>23930.231475805602</v>
          </cell>
          <cell r="L1613">
            <v>34402.984526254397</v>
          </cell>
          <cell r="M1613">
            <v>31699.628685962402</v>
          </cell>
          <cell r="N1613">
            <v>22115.2034679065</v>
          </cell>
          <cell r="O1613">
            <v>43693.746043424202</v>
          </cell>
          <cell r="P1613">
            <v>32788.911906691399</v>
          </cell>
          <cell r="Q1613">
            <v>25129.394672116199</v>
          </cell>
        </row>
        <row r="1614">
          <cell r="A1614" t="str">
            <v>Q76MZ3</v>
          </cell>
          <cell r="B1614" t="str">
            <v>sp|Q76MZ3|2AAA_MOUSE</v>
          </cell>
          <cell r="C1614">
            <v>4503687.3778843097</v>
          </cell>
          <cell r="D1614">
            <v>4327920.7270139204</v>
          </cell>
          <cell r="E1614">
            <v>5278795.74128001</v>
          </cell>
          <cell r="F1614">
            <v>5060463.5751609001</v>
          </cell>
          <cell r="G1614">
            <v>4825538.4954256499</v>
          </cell>
          <cell r="H1614">
            <v>4828491.9713017</v>
          </cell>
          <cell r="I1614">
            <v>5226033.0042575002</v>
          </cell>
          <cell r="J1614">
            <v>4384697.4410837004</v>
          </cell>
          <cell r="K1614">
            <v>4238345.0714795301</v>
          </cell>
          <cell r="L1614">
            <v>3925276.9576074001</v>
          </cell>
          <cell r="M1614">
            <v>3766014.4656887599</v>
          </cell>
          <cell r="N1614">
            <v>4556978.5834870003</v>
          </cell>
          <cell r="O1614">
            <v>3938235.1642498001</v>
          </cell>
          <cell r="P1614">
            <v>4929218.5557555798</v>
          </cell>
          <cell r="Q1614">
            <v>4062178.0478873402</v>
          </cell>
        </row>
        <row r="1615">
          <cell r="A1615" t="str">
            <v>Q78IK2</v>
          </cell>
          <cell r="B1615" t="str">
            <v>sp|Q78IK2|ATPMD_MOUSE</v>
          </cell>
          <cell r="C1615">
            <v>379330.80058829801</v>
          </cell>
          <cell r="D1615">
            <v>492088.93649019999</v>
          </cell>
          <cell r="E1615">
            <v>457480.60012493603</v>
          </cell>
          <cell r="F1615">
            <v>507519.90832464001</v>
          </cell>
          <cell r="G1615">
            <v>536660.98801543901</v>
          </cell>
          <cell r="H1615">
            <v>564912.32558079099</v>
          </cell>
          <cell r="I1615">
            <v>424328.37989293598</v>
          </cell>
          <cell r="J1615">
            <v>525809.92958461097</v>
          </cell>
          <cell r="K1615">
            <v>527977.11022719496</v>
          </cell>
          <cell r="L1615">
            <v>420511.94726011599</v>
          </cell>
          <cell r="M1615">
            <v>539324.51244692202</v>
          </cell>
          <cell r="N1615">
            <v>472109.66398786101</v>
          </cell>
          <cell r="O1615">
            <v>546298.05505979701</v>
          </cell>
          <cell r="P1615">
            <v>474340.049075799</v>
          </cell>
          <cell r="Q1615">
            <v>405977.26541561598</v>
          </cell>
        </row>
        <row r="1616">
          <cell r="A1616" t="str">
            <v>Q78IK2</v>
          </cell>
          <cell r="B1616" t="str">
            <v>sp|Q78IK2|USMG5_MOUSE</v>
          </cell>
          <cell r="C1616">
            <v>327252.65323488001</v>
          </cell>
          <cell r="D1616">
            <v>504594.12509296398</v>
          </cell>
          <cell r="E1616">
            <v>432768.694851771</v>
          </cell>
          <cell r="F1616">
            <v>512214.46773526003</v>
          </cell>
          <cell r="G1616">
            <v>514698.99778859998</v>
          </cell>
          <cell r="H1616">
            <v>554999.19137451705</v>
          </cell>
          <cell r="I1616">
            <v>360392.83780911198</v>
          </cell>
          <cell r="J1616">
            <v>493626.87831072498</v>
          </cell>
          <cell r="K1616">
            <v>449412.12519426597</v>
          </cell>
          <cell r="L1616">
            <v>419774.01895361103</v>
          </cell>
          <cell r="M1616">
            <v>529028.43388291099</v>
          </cell>
          <cell r="N1616">
            <v>421921.750631553</v>
          </cell>
          <cell r="O1616">
            <v>506616.47100838303</v>
          </cell>
          <cell r="P1616">
            <v>432905.28767877503</v>
          </cell>
          <cell r="Q1616">
            <v>397085.50796077098</v>
          </cell>
        </row>
        <row r="1617">
          <cell r="A1617" t="str">
            <v>Q78JE5</v>
          </cell>
          <cell r="B1617" t="str">
            <v>sp|Q78JE5|FBX22_MOUSE</v>
          </cell>
          <cell r="C1617">
            <v>169254.12229390899</v>
          </cell>
          <cell r="D1617">
            <v>67992.906736823104</v>
          </cell>
          <cell r="E1617">
            <v>114607.017087146</v>
          </cell>
          <cell r="F1617">
            <v>128594.223167631</v>
          </cell>
          <cell r="G1617">
            <v>135633.92729427799</v>
          </cell>
          <cell r="H1617">
            <v>128355.158725257</v>
          </cell>
          <cell r="I1617">
            <v>129826.22049186801</v>
          </cell>
          <cell r="J1617">
            <v>116029.833577892</v>
          </cell>
          <cell r="K1617">
            <v>107962.450503766</v>
          </cell>
          <cell r="L1617">
            <v>117423.118871643</v>
          </cell>
          <cell r="M1617">
            <v>105306.265089582</v>
          </cell>
          <cell r="N1617">
            <v>134684.93939904799</v>
          </cell>
          <cell r="O1617">
            <v>124650.35093727001</v>
          </cell>
          <cell r="P1617">
            <v>128504.11011552199</v>
          </cell>
          <cell r="Q1617">
            <v>141956.94468784801</v>
          </cell>
        </row>
        <row r="1618">
          <cell r="A1618" t="str">
            <v>Q78PY7</v>
          </cell>
          <cell r="B1618" t="str">
            <v>sp|Q78PY7|SND1_MOUSE</v>
          </cell>
          <cell r="C1618">
            <v>722836.06943437899</v>
          </cell>
          <cell r="D1618">
            <v>599189.94998281496</v>
          </cell>
          <cell r="E1618">
            <v>1090545.4849179401</v>
          </cell>
          <cell r="F1618">
            <v>843961.17334547499</v>
          </cell>
          <cell r="G1618">
            <v>990643.10418199003</v>
          </cell>
          <cell r="H1618">
            <v>1090811.8566400199</v>
          </cell>
          <cell r="I1618">
            <v>954353.49232530105</v>
          </cell>
          <cell r="J1618">
            <v>893250.14904631395</v>
          </cell>
          <cell r="K1618">
            <v>825508.72348877997</v>
          </cell>
          <cell r="L1618">
            <v>769451.721831806</v>
          </cell>
          <cell r="M1618">
            <v>1014889.86602113</v>
          </cell>
          <cell r="N1618">
            <v>996988.60875122796</v>
          </cell>
          <cell r="O1618">
            <v>1105453.68840286</v>
          </cell>
          <cell r="P1618">
            <v>989443.49303783802</v>
          </cell>
          <cell r="Q1618">
            <v>731468.08100750402</v>
          </cell>
        </row>
        <row r="1619">
          <cell r="A1619" t="str">
            <v>Q78T54</v>
          </cell>
          <cell r="B1619" t="str">
            <v>sp|Q78T54|VMA21_MOUSE</v>
          </cell>
          <cell r="C1619">
            <v>69536.001020769603</v>
          </cell>
          <cell r="D1619">
            <v>56184.453853930499</v>
          </cell>
          <cell r="E1619">
            <v>58354.297917286101</v>
          </cell>
          <cell r="F1619">
            <v>18605.070139667299</v>
          </cell>
          <cell r="G1619">
            <v>47581.946844111</v>
          </cell>
          <cell r="H1619">
            <v>68723.037133109799</v>
          </cell>
          <cell r="I1619">
            <v>88270.991511506698</v>
          </cell>
          <cell r="J1619">
            <v>138022.912742933</v>
          </cell>
          <cell r="K1619">
            <v>82849.217481080006</v>
          </cell>
          <cell r="L1619">
            <v>119995.603785225</v>
          </cell>
          <cell r="M1619">
            <v>88400.649398195907</v>
          </cell>
          <cell r="N1619">
            <v>42910.103015173598</v>
          </cell>
          <cell r="O1619">
            <v>99283.416619714393</v>
          </cell>
          <cell r="P1619">
            <v>124104.96404069899</v>
          </cell>
          <cell r="Q1619">
            <v>62309.905048353197</v>
          </cell>
        </row>
        <row r="1620">
          <cell r="A1620" t="str">
            <v>Q78ZA7</v>
          </cell>
          <cell r="B1620" t="str">
            <v>sp|Q78ZA7|NP1L4_MOUSE</v>
          </cell>
          <cell r="C1620">
            <v>97873.834008722799</v>
          </cell>
          <cell r="D1620">
            <v>118230.931970985</v>
          </cell>
          <cell r="E1620">
            <v>134395.40888873799</v>
          </cell>
          <cell r="F1620">
            <v>103715.045407987</v>
          </cell>
          <cell r="G1620">
            <v>119506.27218811199</v>
          </cell>
          <cell r="H1620">
            <v>6252.0857656471799</v>
          </cell>
          <cell r="I1620">
            <v>103981.157132286</v>
          </cell>
          <cell r="J1620">
            <v>108585.336805752</v>
          </cell>
          <cell r="K1620">
            <v>130722.005909046</v>
          </cell>
          <cell r="L1620">
            <v>110547.071202565</v>
          </cell>
          <cell r="M1620">
            <v>130997.90920401701</v>
          </cell>
          <cell r="N1620">
            <v>105333.546239776</v>
          </cell>
          <cell r="O1620">
            <v>140053.145081328</v>
          </cell>
          <cell r="P1620">
            <v>92715.644589273506</v>
          </cell>
          <cell r="Q1620">
            <v>71518.282017812802</v>
          </cell>
        </row>
        <row r="1621">
          <cell r="A1621" t="str">
            <v>Q791T5</v>
          </cell>
          <cell r="B1621" t="str">
            <v>sp|Q791T5|MTCH1_MOUSE</v>
          </cell>
          <cell r="C1621">
            <v>975936.34931912494</v>
          </cell>
          <cell r="D1621">
            <v>716559.53657869599</v>
          </cell>
          <cell r="E1621">
            <v>672256.82926678599</v>
          </cell>
          <cell r="F1621">
            <v>749569.17330585502</v>
          </cell>
          <cell r="G1621">
            <v>617167.376871082</v>
          </cell>
          <cell r="H1621">
            <v>828889.30378142197</v>
          </cell>
          <cell r="I1621">
            <v>810086.02385870402</v>
          </cell>
          <cell r="J1621">
            <v>744979.32501915202</v>
          </cell>
          <cell r="K1621">
            <v>754641.31177754595</v>
          </cell>
          <cell r="L1621">
            <v>750283.36140287702</v>
          </cell>
          <cell r="M1621">
            <v>711843.14504527603</v>
          </cell>
          <cell r="N1621">
            <v>787581.33782744803</v>
          </cell>
          <cell r="O1621">
            <v>957369.95312421303</v>
          </cell>
          <cell r="P1621">
            <v>732428.66478395101</v>
          </cell>
          <cell r="Q1621">
            <v>673847.53659813805</v>
          </cell>
        </row>
        <row r="1622">
          <cell r="A1622" t="str">
            <v>Q791V5</v>
          </cell>
          <cell r="B1622" t="str">
            <v>sp|Q791V5|MTCH2_MOUSE</v>
          </cell>
          <cell r="C1622">
            <v>502160.78161876497</v>
          </cell>
          <cell r="D1622">
            <v>1023384.7315015499</v>
          </cell>
          <cell r="E1622">
            <v>672774.43730605301</v>
          </cell>
          <cell r="F1622">
            <v>914762.64780327503</v>
          </cell>
          <cell r="G1622">
            <v>1019572.3637361299</v>
          </cell>
          <cell r="H1622">
            <v>907040.73589075601</v>
          </cell>
          <cell r="I1622">
            <v>722677.35326319898</v>
          </cell>
          <cell r="J1622">
            <v>670640.14677906898</v>
          </cell>
          <cell r="K1622">
            <v>698600.14657777303</v>
          </cell>
          <cell r="L1622">
            <v>857203.55510229897</v>
          </cell>
          <cell r="M1622">
            <v>930126.56264021096</v>
          </cell>
          <cell r="N1622">
            <v>776135.49157732795</v>
          </cell>
          <cell r="O1622">
            <v>916597.29576704698</v>
          </cell>
          <cell r="P1622">
            <v>971701.60640128795</v>
          </cell>
          <cell r="Q1622">
            <v>1055465.7453776901</v>
          </cell>
        </row>
        <row r="1623">
          <cell r="A1623" t="str">
            <v>Q7M6Y3</v>
          </cell>
          <cell r="B1623" t="str">
            <v>sp|Q7M6Y3|PICAL_MOUSE</v>
          </cell>
          <cell r="C1623">
            <v>628053.40161973704</v>
          </cell>
          <cell r="D1623">
            <v>502009.50048950099</v>
          </cell>
          <cell r="E1623">
            <v>369706.37038948602</v>
          </cell>
          <cell r="F1623">
            <v>461419.876616225</v>
          </cell>
          <cell r="G1623">
            <v>439568.861263901</v>
          </cell>
          <cell r="H1623">
            <v>414472.06387722102</v>
          </cell>
          <cell r="I1623">
            <v>337286.38126101298</v>
          </cell>
          <cell r="J1623">
            <v>542388.11559439497</v>
          </cell>
          <cell r="K1623">
            <v>525964.85202776396</v>
          </cell>
          <cell r="L1623">
            <v>457445.885897859</v>
          </cell>
          <cell r="M1623">
            <v>741000.91618413501</v>
          </cell>
          <cell r="N1623">
            <v>567989.58311022201</v>
          </cell>
          <cell r="O1623">
            <v>546697.27992123098</v>
          </cell>
          <cell r="P1623">
            <v>325242.50356942299</v>
          </cell>
          <cell r="Q1623">
            <v>587046.76484776102</v>
          </cell>
        </row>
        <row r="1624">
          <cell r="A1624" t="str">
            <v>Q7M6Z0</v>
          </cell>
          <cell r="B1624" t="str">
            <v>sp|Q7M6Z0|R4RL2_MOUSE</v>
          </cell>
          <cell r="C1624">
            <v>3321.00677675324</v>
          </cell>
          <cell r="D1624">
            <v>3188.1882975346398</v>
          </cell>
          <cell r="E1624">
            <v>18336.0169901017</v>
          </cell>
          <cell r="F1624">
            <v>13440.5811360516</v>
          </cell>
          <cell r="G1624">
            <v>19552.361847162501</v>
          </cell>
          <cell r="H1624">
            <v>9016.0719525080003</v>
          </cell>
          <cell r="I1624">
            <v>20889.9799504189</v>
          </cell>
          <cell r="J1624">
            <v>17165.794921563502</v>
          </cell>
          <cell r="K1624">
            <v>14598.200219066201</v>
          </cell>
          <cell r="L1624">
            <v>12396.550667743701</v>
          </cell>
          <cell r="M1624">
            <v>39668.431438762098</v>
          </cell>
          <cell r="N1624">
            <v>17074.216988845699</v>
          </cell>
          <cell r="O1624">
            <v>31530.033735662499</v>
          </cell>
          <cell r="P1624">
            <v>4102.98861523917</v>
          </cell>
          <cell r="Q1624">
            <v>13920.835219417901</v>
          </cell>
        </row>
        <row r="1625">
          <cell r="A1625" t="str">
            <v>Q7M729</v>
          </cell>
          <cell r="B1625" t="str">
            <v>sp|Q7M729|SCN4B_MOUSE</v>
          </cell>
          <cell r="C1625">
            <v>1935.1015277072399</v>
          </cell>
          <cell r="D1625">
            <v>43999.407294397999</v>
          </cell>
          <cell r="E1625">
            <v>10409.733963119899</v>
          </cell>
          <cell r="F1625">
            <v>24839.0507745951</v>
          </cell>
          <cell r="G1625">
            <v>19475.1925095228</v>
          </cell>
          <cell r="H1625">
            <v>40446.5308917211</v>
          </cell>
          <cell r="I1625">
            <v>22087.409959877699</v>
          </cell>
          <cell r="J1625">
            <v>36368.923379587803</v>
          </cell>
          <cell r="K1625">
            <v>33937.570703439102</v>
          </cell>
          <cell r="L1625">
            <v>11295.0429799265</v>
          </cell>
          <cell r="M1625">
            <v>26726.528042045898</v>
          </cell>
          <cell r="N1625">
            <v>32616.207430787799</v>
          </cell>
          <cell r="O1625">
            <v>15810.9807032921</v>
          </cell>
          <cell r="P1625">
            <v>30905.704798778199</v>
          </cell>
          <cell r="Q1625">
            <v>8938.8651103020202</v>
          </cell>
        </row>
        <row r="1626">
          <cell r="A1626" t="str">
            <v>Q7M750</v>
          </cell>
          <cell r="B1626" t="str">
            <v>sp|Q7M750|OPALI_MOUSE</v>
          </cell>
          <cell r="C1626">
            <v>65521.319828129803</v>
          </cell>
          <cell r="D1626">
            <v>54131.717721210298</v>
          </cell>
          <cell r="E1626">
            <v>70611.630994414998</v>
          </cell>
          <cell r="F1626">
            <v>41609.404024312702</v>
          </cell>
          <cell r="G1626">
            <v>61858.168642384597</v>
          </cell>
          <cell r="H1626">
            <v>66155.917453387199</v>
          </cell>
          <cell r="I1626">
            <v>53792.987970685601</v>
          </cell>
          <cell r="J1626">
            <v>15514.685847770201</v>
          </cell>
          <cell r="K1626">
            <v>17657.8386675568</v>
          </cell>
          <cell r="L1626">
            <v>15208.1554906446</v>
          </cell>
          <cell r="M1626">
            <v>23593.215535765401</v>
          </cell>
          <cell r="N1626">
            <v>75513.472946535796</v>
          </cell>
          <cell r="O1626">
            <v>41570.6981613725</v>
          </cell>
          <cell r="P1626">
            <v>64867.9065570401</v>
          </cell>
          <cell r="Q1626">
            <v>45325.045990499399</v>
          </cell>
        </row>
        <row r="1627">
          <cell r="A1627" t="str">
            <v>Q7SIG6</v>
          </cell>
          <cell r="B1627" t="str">
            <v>sp|Q7SIG6|ASAP2_MOUSE</v>
          </cell>
          <cell r="C1627">
            <v>23731.366631956</v>
          </cell>
          <cell r="D1627">
            <v>16103.663973474901</v>
          </cell>
          <cell r="E1627">
            <v>21832.220348194001</v>
          </cell>
          <cell r="F1627">
            <v>5790.9055395965097</v>
          </cell>
          <cell r="G1627">
            <v>6327.0192537217599</v>
          </cell>
          <cell r="H1627">
            <v>31540.114260268801</v>
          </cell>
          <cell r="I1627">
            <v>16470.1079412607</v>
          </cell>
          <cell r="J1627">
            <v>24740.451447117899</v>
          </cell>
          <cell r="K1627">
            <v>8657.5754913299406</v>
          </cell>
          <cell r="L1627">
            <v>50651.456526183501</v>
          </cell>
          <cell r="M1627">
            <v>11942.690962578299</v>
          </cell>
          <cell r="N1627">
            <v>30156.0987389984</v>
          </cell>
          <cell r="O1627">
            <v>33908.129068654402</v>
          </cell>
          <cell r="P1627">
            <v>21374.226125714398</v>
          </cell>
          <cell r="Q1627">
            <v>27793.218980814301</v>
          </cell>
        </row>
        <row r="1628">
          <cell r="A1628" t="str">
            <v>Q7TMB8</v>
          </cell>
          <cell r="B1628" t="str">
            <v>sp|Q7TMB8|CYFP1_MOUSE</v>
          </cell>
          <cell r="C1628">
            <v>291222.89121574</v>
          </cell>
          <cell r="D1628">
            <v>503288.80325925897</v>
          </cell>
          <cell r="E1628">
            <v>461497.56442359497</v>
          </cell>
          <cell r="F1628">
            <v>327378.33528932498</v>
          </cell>
          <cell r="G1628">
            <v>605025.21775643097</v>
          </cell>
          <cell r="H1628">
            <v>616143.67682107596</v>
          </cell>
          <cell r="I1628">
            <v>477153.520173311</v>
          </cell>
          <cell r="J1628">
            <v>514894.108798503</v>
          </cell>
          <cell r="K1628">
            <v>477375.43804130302</v>
          </cell>
          <cell r="L1628">
            <v>515939.601743165</v>
          </cell>
          <cell r="M1628">
            <v>419694.53543180798</v>
          </cell>
          <cell r="N1628">
            <v>454050.21952877397</v>
          </cell>
          <cell r="O1628">
            <v>512962.96962517599</v>
          </cell>
          <cell r="P1628">
            <v>551403.50555779901</v>
          </cell>
          <cell r="Q1628">
            <v>442036.33814177598</v>
          </cell>
        </row>
        <row r="1629">
          <cell r="A1629" t="str">
            <v>Q7TMC8</v>
          </cell>
          <cell r="B1629" t="str">
            <v>sp|Q7TMC8|FCSK_MOUSE</v>
          </cell>
          <cell r="C1629">
            <v>67218.677906812794</v>
          </cell>
          <cell r="D1629">
            <v>117237.94178253</v>
          </cell>
          <cell r="E1629">
            <v>104010.644747664</v>
          </cell>
          <cell r="F1629">
            <v>55492.734714533399</v>
          </cell>
          <cell r="G1629">
            <v>80214.900511373606</v>
          </cell>
          <cell r="H1629">
            <v>111994.051620174</v>
          </cell>
          <cell r="I1629">
            <v>92548.563812654596</v>
          </cell>
          <cell r="J1629">
            <v>105261.41988446099</v>
          </cell>
          <cell r="K1629">
            <v>84393.598949821797</v>
          </cell>
          <cell r="L1629">
            <v>115676.289135182</v>
          </cell>
          <cell r="M1629">
            <v>84976.752648683701</v>
          </cell>
          <cell r="N1629">
            <v>110512.12661132299</v>
          </cell>
          <cell r="O1629">
            <v>107368.942644529</v>
          </cell>
          <cell r="P1629">
            <v>91218.964106521002</v>
          </cell>
          <cell r="Q1629">
            <v>102280.65152847</v>
          </cell>
        </row>
        <row r="1630">
          <cell r="A1630" t="str">
            <v>Q7TME0</v>
          </cell>
          <cell r="B1630" t="str">
            <v>sp|Q7TME0|PLPR4_MOUSE</v>
          </cell>
          <cell r="C1630">
            <v>682252.19733222295</v>
          </cell>
          <cell r="D1630">
            <v>552044.53904101497</v>
          </cell>
          <cell r="E1630">
            <v>737370.52123237099</v>
          </cell>
          <cell r="F1630">
            <v>713096.80459031404</v>
          </cell>
          <cell r="G1630">
            <v>618906.79233166506</v>
          </cell>
          <cell r="H1630">
            <v>731513.41401840898</v>
          </cell>
          <cell r="I1630">
            <v>901157.09420179005</v>
          </cell>
          <cell r="J1630">
            <v>813107.96243718604</v>
          </cell>
          <cell r="K1630">
            <v>795361.69091221003</v>
          </cell>
          <cell r="L1630">
            <v>791738.83884445298</v>
          </cell>
          <cell r="M1630">
            <v>982525.48626123997</v>
          </cell>
          <cell r="N1630">
            <v>910992.44586156704</v>
          </cell>
          <cell r="O1630">
            <v>1025576.8517294599</v>
          </cell>
          <cell r="P1630">
            <v>612957.34062192205</v>
          </cell>
          <cell r="Q1630">
            <v>843499.88017864199</v>
          </cell>
        </row>
        <row r="1631">
          <cell r="A1631" t="str">
            <v>Q7TMF3</v>
          </cell>
          <cell r="B1631" t="str">
            <v>sp|Q7TMF3|NDUAC_MOUSE</v>
          </cell>
          <cell r="C1631">
            <v>621619.45026200195</v>
          </cell>
          <cell r="D1631">
            <v>545984.78149093501</v>
          </cell>
          <cell r="E1631">
            <v>450544.71506936202</v>
          </cell>
          <cell r="F1631">
            <v>565458.54026986798</v>
          </cell>
          <cell r="G1631">
            <v>518313.37881886499</v>
          </cell>
          <cell r="H1631">
            <v>461776.99040258903</v>
          </cell>
          <cell r="I1631">
            <v>584258.19387670199</v>
          </cell>
          <cell r="J1631">
            <v>497988.86771717301</v>
          </cell>
          <cell r="K1631">
            <v>658422.97258868895</v>
          </cell>
          <cell r="L1631">
            <v>472419.80695106997</v>
          </cell>
          <cell r="M1631">
            <v>442208.12058430602</v>
          </cell>
          <cell r="N1631">
            <v>531428.616911827</v>
          </cell>
          <cell r="O1631">
            <v>577960.63049867598</v>
          </cell>
          <cell r="P1631">
            <v>547244.18974161905</v>
          </cell>
          <cell r="Q1631">
            <v>572694.67218031501</v>
          </cell>
        </row>
        <row r="1632">
          <cell r="A1632" t="str">
            <v>Q7TMK9</v>
          </cell>
          <cell r="B1632" t="str">
            <v>sp|Q7TMK9|HNRPQ_MOUSE</v>
          </cell>
          <cell r="C1632">
            <v>712083.78154822404</v>
          </cell>
          <cell r="D1632">
            <v>809296.75371231604</v>
          </cell>
          <cell r="E1632">
            <v>917357.85294188105</v>
          </cell>
          <cell r="F1632">
            <v>990282.87411083397</v>
          </cell>
          <cell r="G1632">
            <v>999022.867640557</v>
          </cell>
          <cell r="H1632">
            <v>1185408.9914375599</v>
          </cell>
          <cell r="I1632">
            <v>1090438.8038780701</v>
          </cell>
          <cell r="J1632">
            <v>1015188.48794377</v>
          </cell>
          <cell r="K1632">
            <v>978017.60379848396</v>
          </cell>
          <cell r="L1632">
            <v>1038701.69418441</v>
          </cell>
          <cell r="M1632">
            <v>1007482.7871706299</v>
          </cell>
          <cell r="N1632">
            <v>1091136.0622678599</v>
          </cell>
          <cell r="O1632">
            <v>957583.25079292397</v>
          </cell>
          <cell r="P1632">
            <v>1037026.99750002</v>
          </cell>
          <cell r="Q1632">
            <v>1042758.38457233</v>
          </cell>
        </row>
        <row r="1633">
          <cell r="A1633" t="str">
            <v>Q7TMM9</v>
          </cell>
          <cell r="B1633" t="str">
            <v>sp|Q7TMM9|TBB2A_MOUSE</v>
          </cell>
          <cell r="C1633">
            <v>6389361.68634314</v>
          </cell>
          <cell r="D1633">
            <v>6207628.8085553097</v>
          </cell>
          <cell r="E1633">
            <v>9731588.8186677992</v>
          </cell>
          <cell r="F1633">
            <v>7787081.3786547296</v>
          </cell>
          <cell r="G1633">
            <v>7442754.0010399204</v>
          </cell>
          <cell r="H1633">
            <v>6297646.4495398002</v>
          </cell>
          <cell r="I1633">
            <v>9104432.7549813092</v>
          </cell>
          <cell r="J1633">
            <v>7554564.8140413603</v>
          </cell>
          <cell r="K1633">
            <v>8492367.6205563098</v>
          </cell>
          <cell r="L1633">
            <v>6845052.6152457604</v>
          </cell>
          <cell r="M1633">
            <v>7205318.6790191699</v>
          </cell>
          <cell r="N1633">
            <v>8090363.4471034296</v>
          </cell>
          <cell r="O1633">
            <v>6260912.26885687</v>
          </cell>
          <cell r="P1633">
            <v>7533623.3173591401</v>
          </cell>
          <cell r="Q1633">
            <v>5744010.68081846</v>
          </cell>
        </row>
        <row r="1634">
          <cell r="A1634" t="str">
            <v>Q7TMS5</v>
          </cell>
          <cell r="B1634" t="str">
            <v>sp|Q7TMS5|ABCG2_MOUSE</v>
          </cell>
          <cell r="C1634">
            <v>41139.768531135</v>
          </cell>
          <cell r="D1634">
            <v>58940.7399908277</v>
          </cell>
          <cell r="E1634">
            <v>49682.9152912477</v>
          </cell>
          <cell r="F1634">
            <v>43882.505325202401</v>
          </cell>
          <cell r="G1634">
            <v>53346.057094470503</v>
          </cell>
          <cell r="H1634">
            <v>49387.796916640204</v>
          </cell>
          <cell r="I1634">
            <v>58938.798168625101</v>
          </cell>
          <cell r="J1634">
            <v>60246.952228764203</v>
          </cell>
          <cell r="K1634">
            <v>49083.137226210303</v>
          </cell>
          <cell r="L1634">
            <v>50900.657549065501</v>
          </cell>
          <cell r="M1634">
            <v>50335.649228964903</v>
          </cell>
          <cell r="N1634">
            <v>62207.015295181503</v>
          </cell>
          <cell r="O1634">
            <v>58730.1350574471</v>
          </cell>
          <cell r="P1634">
            <v>52144.691927432999</v>
          </cell>
          <cell r="Q1634">
            <v>30013.949075701599</v>
          </cell>
        </row>
        <row r="1635">
          <cell r="A1635" t="str">
            <v>Q7TMY8</v>
          </cell>
          <cell r="B1635" t="str">
            <v>sp|Q7TMY8|HUWE1_MOUSE</v>
          </cell>
          <cell r="C1635">
            <v>56693.047259785199</v>
          </cell>
          <cell r="D1635">
            <v>146782.34597209599</v>
          </cell>
          <cell r="E1635">
            <v>99005.398919620595</v>
          </cell>
          <cell r="F1635">
            <v>96480.309524126496</v>
          </cell>
          <cell r="G1635">
            <v>71118.922415614696</v>
          </cell>
          <cell r="H1635">
            <v>137411.699607961</v>
          </cell>
          <cell r="I1635">
            <v>61766.457318475703</v>
          </cell>
          <cell r="J1635">
            <v>60694.179169860603</v>
          </cell>
          <cell r="K1635">
            <v>58916.382705955701</v>
          </cell>
          <cell r="L1635">
            <v>80500.978833841393</v>
          </cell>
          <cell r="M1635">
            <v>64435.707824625701</v>
          </cell>
          <cell r="N1635">
            <v>67834.749751981901</v>
          </cell>
          <cell r="O1635">
            <v>81063.363090616098</v>
          </cell>
          <cell r="P1635">
            <v>116244.52118244801</v>
          </cell>
          <cell r="Q1635">
            <v>58939.370829279702</v>
          </cell>
        </row>
        <row r="1636">
          <cell r="A1636" t="str">
            <v>Q7TN29</v>
          </cell>
          <cell r="B1636" t="str">
            <v>sp|Q7TN29|SMAP2_MOUSE</v>
          </cell>
          <cell r="C1636">
            <v>272984.46809283597</v>
          </cell>
          <cell r="D1636">
            <v>270457.754883471</v>
          </cell>
          <cell r="E1636">
            <v>208430.78665983299</v>
          </cell>
          <cell r="F1636">
            <v>253549.78356417699</v>
          </cell>
          <cell r="G1636">
            <v>246734.50968563999</v>
          </cell>
          <cell r="H1636">
            <v>293025.33833031502</v>
          </cell>
          <cell r="I1636">
            <v>230759.088318419</v>
          </cell>
          <cell r="J1636">
            <v>302274.54043571401</v>
          </cell>
          <cell r="K1636">
            <v>235792.609614368</v>
          </cell>
          <cell r="L1636">
            <v>286155.62876958301</v>
          </cell>
          <cell r="M1636">
            <v>242729.46801775001</v>
          </cell>
          <cell r="N1636">
            <v>230478.14695330401</v>
          </cell>
          <cell r="O1636">
            <v>268575.77358255698</v>
          </cell>
          <cell r="P1636">
            <v>266106.84587212902</v>
          </cell>
          <cell r="Q1636">
            <v>281929.249827113</v>
          </cell>
        </row>
        <row r="1637">
          <cell r="A1637" t="str">
            <v>Q7TN79</v>
          </cell>
          <cell r="B1637" t="str">
            <v>sp|Q7TN79|AKA7G_MOUSE</v>
          </cell>
          <cell r="C1637">
            <v>20340.3130114671</v>
          </cell>
          <cell r="D1637">
            <v>42120.474040125402</v>
          </cell>
          <cell r="E1637">
            <v>37531.401098832699</v>
          </cell>
          <cell r="F1637">
            <v>38881.487510667102</v>
          </cell>
          <cell r="G1637">
            <v>27770.646067841801</v>
          </cell>
          <cell r="H1637">
            <v>46952.065425252797</v>
          </cell>
          <cell r="I1637">
            <v>3686.7246636602899</v>
          </cell>
          <cell r="J1637">
            <v>37917.276481562898</v>
          </cell>
          <cell r="K1637">
            <v>29901.105089888501</v>
          </cell>
          <cell r="L1637">
            <v>9364.3888629175999</v>
          </cell>
          <cell r="M1637">
            <v>176425.58660945701</v>
          </cell>
          <cell r="N1637">
            <v>4294.7821155034999</v>
          </cell>
          <cell r="O1637">
            <v>15733.3501538534</v>
          </cell>
          <cell r="P1637">
            <v>35780.005142702998</v>
          </cell>
          <cell r="Q1637">
            <v>40675.656798955402</v>
          </cell>
        </row>
        <row r="1638">
          <cell r="A1638" t="str">
            <v>Q7TNG5</v>
          </cell>
          <cell r="B1638" t="str">
            <v>sp|Q7TNG5|EMAL2_MOUSE</v>
          </cell>
          <cell r="C1638">
            <v>140467.57493799299</v>
          </cell>
          <cell r="D1638">
            <v>172055.42134458999</v>
          </cell>
          <cell r="E1638">
            <v>141919.18131281799</v>
          </cell>
          <cell r="F1638">
            <v>118056.73546169901</v>
          </cell>
          <cell r="G1638">
            <v>143204.87380974201</v>
          </cell>
          <cell r="H1638">
            <v>149757.167677505</v>
          </cell>
          <cell r="I1638">
            <v>135845.43349806199</v>
          </cell>
          <cell r="J1638">
            <v>168812.19928851299</v>
          </cell>
          <cell r="K1638">
            <v>156792.42335786601</v>
          </cell>
          <cell r="L1638">
            <v>164936.472172865</v>
          </cell>
          <cell r="M1638">
            <v>167239.292633612</v>
          </cell>
          <cell r="N1638">
            <v>180923.58119123999</v>
          </cell>
          <cell r="O1638">
            <v>77558.430863658301</v>
          </cell>
          <cell r="P1638">
            <v>168293.49014177499</v>
          </cell>
          <cell r="Q1638">
            <v>139078.51016556899</v>
          </cell>
        </row>
        <row r="1639">
          <cell r="A1639" t="str">
            <v>Q7TNM2</v>
          </cell>
          <cell r="B1639" t="str">
            <v>sp|Q7TNM2|TRI46_MOUSE</v>
          </cell>
          <cell r="C1639">
            <v>96093.870902819501</v>
          </cell>
          <cell r="D1639">
            <v>146619.040017308</v>
          </cell>
          <cell r="E1639">
            <v>32377.568828786701</v>
          </cell>
          <cell r="F1639">
            <v>30851.288279295099</v>
          </cell>
          <cell r="G1639">
            <v>42722.301251732497</v>
          </cell>
          <cell r="H1639">
            <v>83712.552589669096</v>
          </cell>
          <cell r="I1639">
            <v>68298.925314859196</v>
          </cell>
          <cell r="J1639">
            <v>67366.877137470598</v>
          </cell>
          <cell r="K1639">
            <v>38217.693759441201</v>
          </cell>
          <cell r="L1639">
            <v>352724.76801641798</v>
          </cell>
          <cell r="M1639">
            <v>116965.502181763</v>
          </cell>
          <cell r="N1639">
            <v>87606.467864129198</v>
          </cell>
          <cell r="O1639">
            <v>28075.1340657154</v>
          </cell>
          <cell r="P1639">
            <v>205444.85071949899</v>
          </cell>
          <cell r="Q1639">
            <v>195045.78593538</v>
          </cell>
        </row>
        <row r="1640">
          <cell r="A1640" t="str">
            <v>Q7TNP2</v>
          </cell>
          <cell r="B1640" t="str">
            <v>sp|Q7TNP2|2AAB_MOUSE</v>
          </cell>
          <cell r="C1640">
            <v>362753.88415424299</v>
          </cell>
          <cell r="D1640">
            <v>5751.2569315266101</v>
          </cell>
          <cell r="E1640">
            <v>7562.0005245470702</v>
          </cell>
          <cell r="F1640">
            <v>4707.0349704548798</v>
          </cell>
          <cell r="G1640">
            <v>92870.4908198911</v>
          </cell>
          <cell r="H1640">
            <v>13062.493010210001</v>
          </cell>
          <cell r="I1640">
            <v>6909.5862183409799</v>
          </cell>
          <cell r="J1640">
            <v>7746.2537962658898</v>
          </cell>
          <cell r="K1640">
            <v>27077.388859756698</v>
          </cell>
          <cell r="L1640">
            <v>89907.985746502294</v>
          </cell>
          <cell r="M1640">
            <v>158671.876272002</v>
          </cell>
          <cell r="N1640">
            <v>6088.8974269082701</v>
          </cell>
          <cell r="O1640">
            <v>19337.770760070001</v>
          </cell>
          <cell r="P1640">
            <v>7322.8870438031599</v>
          </cell>
          <cell r="Q1640">
            <v>119467.85328213099</v>
          </cell>
        </row>
        <row r="1641">
          <cell r="A1641" t="str">
            <v>Q7TNR6</v>
          </cell>
          <cell r="B1641" t="str">
            <v>sp|Q7TNR6|IGS21_MOUSE</v>
          </cell>
          <cell r="C1641">
            <v>108425.454268756</v>
          </cell>
          <cell r="D1641">
            <v>98476.379124595303</v>
          </cell>
          <cell r="E1641">
            <v>63528.1899872336</v>
          </cell>
          <cell r="F1641">
            <v>99181.280133021399</v>
          </cell>
          <cell r="G1641">
            <v>102440.85185510801</v>
          </cell>
          <cell r="H1641">
            <v>117163.889744285</v>
          </cell>
          <cell r="I1641">
            <v>88455.393349312901</v>
          </cell>
          <cell r="J1641">
            <v>116776.254121915</v>
          </cell>
          <cell r="K1641">
            <v>85982.218315747901</v>
          </cell>
          <cell r="L1641">
            <v>133136.460813165</v>
          </cell>
          <cell r="M1641">
            <v>80865.379218412098</v>
          </cell>
          <cell r="N1641">
            <v>95874.282532871002</v>
          </cell>
          <cell r="O1641">
            <v>134277.76349744599</v>
          </cell>
          <cell r="P1641">
            <v>93753.758790452805</v>
          </cell>
          <cell r="Q1641">
            <v>97376.160412866899</v>
          </cell>
        </row>
        <row r="1642">
          <cell r="A1642" t="str">
            <v>Q7TNR9</v>
          </cell>
          <cell r="B1642" t="str">
            <v>sp|Q7TNR9|ARHG4_MOUSE</v>
          </cell>
          <cell r="C1642">
            <v>840866.74499258201</v>
          </cell>
          <cell r="D1642">
            <v>932612.74018867197</v>
          </cell>
          <cell r="E1642">
            <v>409832.24079430901</v>
          </cell>
          <cell r="F1642">
            <v>956922.78763910104</v>
          </cell>
          <cell r="G1642">
            <v>1026518.62535132</v>
          </cell>
          <cell r="H1642">
            <v>1339778.0192350701</v>
          </cell>
          <cell r="I1642">
            <v>8046872.0010090303</v>
          </cell>
          <cell r="J1642">
            <v>884464.37174434005</v>
          </cell>
          <cell r="K1642">
            <v>807798.81447810901</v>
          </cell>
          <cell r="L1642">
            <v>1559209.72699431</v>
          </cell>
          <cell r="M1642">
            <v>12351811.630462199</v>
          </cell>
          <cell r="N1642">
            <v>1034928.20724944</v>
          </cell>
          <cell r="O1642">
            <v>14027851.0750836</v>
          </cell>
          <cell r="P1642">
            <v>940182.80512346595</v>
          </cell>
          <cell r="Q1642">
            <v>886651.20883634896</v>
          </cell>
        </row>
        <row r="1643">
          <cell r="A1643" t="str">
            <v>Q7TNV0</v>
          </cell>
          <cell r="B1643" t="str">
            <v>sp|Q7TNV0|DEK_MOUSE</v>
          </cell>
          <cell r="C1643">
            <v>29779.189678390601</v>
          </cell>
          <cell r="D1643">
            <v>90858.376923071701</v>
          </cell>
          <cell r="E1643">
            <v>11317.3421603564</v>
          </cell>
          <cell r="F1643">
            <v>86383.516881069794</v>
          </cell>
          <cell r="G1643">
            <v>23191.764088202501</v>
          </cell>
          <cell r="H1643">
            <v>88938.879903626395</v>
          </cell>
          <cell r="I1643">
            <v>72994.342275915405</v>
          </cell>
          <cell r="J1643">
            <v>59132.596580277401</v>
          </cell>
          <cell r="K1643">
            <v>34647.010834030902</v>
          </cell>
          <cell r="L1643">
            <v>77987.628739370994</v>
          </cell>
          <cell r="M1643">
            <v>107232.350632777</v>
          </cell>
          <cell r="N1643">
            <v>56379.659849682401</v>
          </cell>
          <cell r="O1643">
            <v>83363.522570490706</v>
          </cell>
          <cell r="P1643">
            <v>20488.684166860599</v>
          </cell>
          <cell r="Q1643">
            <v>54996.400060108201</v>
          </cell>
        </row>
        <row r="1644">
          <cell r="A1644" t="str">
            <v>Q7TPH6</v>
          </cell>
          <cell r="B1644" t="str">
            <v>sp|Q7TPH6|MYCB2_MOUSE</v>
          </cell>
          <cell r="C1644">
            <v>22339.9116464894</v>
          </cell>
          <cell r="D1644">
            <v>13981.4720410555</v>
          </cell>
          <cell r="E1644">
            <v>28958.608246703101</v>
          </cell>
          <cell r="F1644">
            <v>11403.321037618</v>
          </cell>
          <cell r="G1644">
            <v>31345.358455942001</v>
          </cell>
          <cell r="H1644">
            <v>90635.250423418096</v>
          </cell>
          <cell r="I1644">
            <v>12168.247947830199</v>
          </cell>
          <cell r="J1644">
            <v>20650.3419043143</v>
          </cell>
          <cell r="K1644">
            <v>19926.1102567446</v>
          </cell>
          <cell r="L1644">
            <v>76797.419938703693</v>
          </cell>
          <cell r="M1644">
            <v>105508.07392665</v>
          </cell>
          <cell r="N1644">
            <v>33276.465812699498</v>
          </cell>
          <cell r="O1644">
            <v>30068.564821461699</v>
          </cell>
          <cell r="P1644">
            <v>25888.7759783365</v>
          </cell>
          <cell r="Q1644">
            <v>34660.3747371258</v>
          </cell>
        </row>
        <row r="1645">
          <cell r="A1645" t="str">
            <v>Q7TPM6</v>
          </cell>
          <cell r="B1645" t="str">
            <v>sp|Q7TPM6|FSD1_MOUSE</v>
          </cell>
          <cell r="C1645">
            <v>326394.36837938399</v>
          </cell>
          <cell r="D1645">
            <v>223339.06865801799</v>
          </cell>
          <cell r="E1645">
            <v>73683.384232589</v>
          </cell>
          <cell r="F1645">
            <v>135707.72840476301</v>
          </cell>
          <cell r="G1645">
            <v>153178.61238694499</v>
          </cell>
          <cell r="H1645">
            <v>159640.58032916399</v>
          </cell>
          <cell r="I1645">
            <v>173872.22887697601</v>
          </cell>
          <cell r="J1645">
            <v>209535.03125834401</v>
          </cell>
          <cell r="K1645">
            <v>174441.79766161001</v>
          </cell>
          <cell r="L1645">
            <v>127159.906621221</v>
          </cell>
          <cell r="M1645">
            <v>125647.19806340001</v>
          </cell>
          <cell r="N1645">
            <v>130488.235995692</v>
          </cell>
          <cell r="O1645">
            <v>206262.461414527</v>
          </cell>
          <cell r="P1645">
            <v>129056.811934766</v>
          </cell>
          <cell r="Q1645">
            <v>127047.553359296</v>
          </cell>
        </row>
        <row r="1646">
          <cell r="A1646" t="str">
            <v>Q7TPR4</v>
          </cell>
          <cell r="B1646" t="str">
            <v>sp|Q7TPR4|ACTN1_MOUSE</v>
          </cell>
          <cell r="C1646">
            <v>3105793.6181944199</v>
          </cell>
          <cell r="D1646">
            <v>3426088.7826799299</v>
          </cell>
          <cell r="E1646">
            <v>4014566.6083777999</v>
          </cell>
          <cell r="F1646">
            <v>3193417.8120686202</v>
          </cell>
          <cell r="G1646">
            <v>3890998.2440750301</v>
          </cell>
          <cell r="H1646">
            <v>4092784.4631272401</v>
          </cell>
          <cell r="I1646">
            <v>3526924.7246857602</v>
          </cell>
          <cell r="J1646">
            <v>4655153.8065637397</v>
          </cell>
          <cell r="K1646">
            <v>3685579.2256443002</v>
          </cell>
          <cell r="L1646">
            <v>3672400.0125654801</v>
          </cell>
          <cell r="M1646">
            <v>3618411.7651380799</v>
          </cell>
          <cell r="N1646">
            <v>3940291.6905434802</v>
          </cell>
          <cell r="O1646">
            <v>3923663.82404465</v>
          </cell>
          <cell r="P1646">
            <v>3714024.3676795899</v>
          </cell>
          <cell r="Q1646">
            <v>3270790.7067264798</v>
          </cell>
        </row>
        <row r="1647">
          <cell r="A1647" t="str">
            <v>Q7TPV2</v>
          </cell>
          <cell r="B1647" t="str">
            <v>sp|Q7TPV2|DZIP3_MOUSE</v>
          </cell>
          <cell r="C1647">
            <v>7422.5471169201501</v>
          </cell>
          <cell r="D1647">
            <v>23087.274573208801</v>
          </cell>
          <cell r="E1647">
            <v>5125.9881787559998</v>
          </cell>
          <cell r="F1647">
            <v>3293.05843246723</v>
          </cell>
          <cell r="G1647">
            <v>6920.16824841176</v>
          </cell>
          <cell r="H1647">
            <v>16137.3899837552</v>
          </cell>
          <cell r="I1647">
            <v>4189.1105702296099</v>
          </cell>
          <cell r="J1647">
            <v>5003.4453454975801</v>
          </cell>
          <cell r="K1647">
            <v>6018.5854310690202</v>
          </cell>
          <cell r="L1647">
            <v>8718.4416761186294</v>
          </cell>
          <cell r="M1647">
            <v>4906.80987614279</v>
          </cell>
          <cell r="N1647">
            <v>4147.3114690821803</v>
          </cell>
          <cell r="O1647">
            <v>2327.2397172227202</v>
          </cell>
          <cell r="P1647">
            <v>16314.370351502899</v>
          </cell>
          <cell r="Q1647">
            <v>1146.5313972384499</v>
          </cell>
        </row>
        <row r="1648">
          <cell r="A1648" t="str">
            <v>Q7TQ95</v>
          </cell>
          <cell r="B1648" t="str">
            <v>sp|Q7TQ95|LNP_MOUSE</v>
          </cell>
          <cell r="C1648">
            <v>282303.93202150799</v>
          </cell>
          <cell r="D1648">
            <v>299457.73991376301</v>
          </cell>
          <cell r="E1648">
            <v>227203.63762018201</v>
          </cell>
          <cell r="F1648">
            <v>258958.427262215</v>
          </cell>
          <cell r="G1648">
            <v>270562.119624827</v>
          </cell>
          <cell r="H1648">
            <v>314958.52546464599</v>
          </cell>
          <cell r="I1648">
            <v>352863.25701109599</v>
          </cell>
          <cell r="J1648">
            <v>270098.56198529701</v>
          </cell>
          <cell r="K1648">
            <v>295438.48785796098</v>
          </cell>
          <cell r="L1648">
            <v>331351.92314351897</v>
          </cell>
          <cell r="M1648">
            <v>281509.73729108</v>
          </cell>
          <cell r="N1648">
            <v>309400.81817445601</v>
          </cell>
          <cell r="O1648">
            <v>346593.66659334302</v>
          </cell>
          <cell r="P1648">
            <v>262206.16108776699</v>
          </cell>
          <cell r="Q1648">
            <v>283631.57271025702</v>
          </cell>
        </row>
        <row r="1649">
          <cell r="A1649" t="str">
            <v>Q7TQD2</v>
          </cell>
          <cell r="B1649" t="str">
            <v>sp|Q7TQD2|TPPP_MOUSE</v>
          </cell>
          <cell r="C1649">
            <v>9321145.9936615098</v>
          </cell>
          <cell r="D1649">
            <v>7113922.4217334203</v>
          </cell>
          <cell r="E1649">
            <v>7952551.3979404299</v>
          </cell>
          <cell r="F1649">
            <v>7758788.9820969598</v>
          </cell>
          <cell r="G1649">
            <v>5120341.3046004698</v>
          </cell>
          <cell r="H1649">
            <v>6787019.64767008</v>
          </cell>
          <cell r="I1649">
            <v>9308235.1902620196</v>
          </cell>
          <cell r="J1649">
            <v>7443402.2832293399</v>
          </cell>
          <cell r="K1649">
            <v>9109029.7382313106</v>
          </cell>
          <cell r="L1649">
            <v>7154056.5817451701</v>
          </cell>
          <cell r="M1649">
            <v>5931721.1543215197</v>
          </cell>
          <cell r="N1649">
            <v>9978557.8817813694</v>
          </cell>
          <cell r="O1649">
            <v>9167866.3616958503</v>
          </cell>
          <cell r="P1649">
            <v>8358164.8149389299</v>
          </cell>
          <cell r="Q1649">
            <v>3712271.02523039</v>
          </cell>
        </row>
        <row r="1650">
          <cell r="A1650" t="str">
            <v>Q7TQF7</v>
          </cell>
          <cell r="B1650" t="str">
            <v>sp|Q7TQF7|AMPH_MOUSE</v>
          </cell>
          <cell r="C1650">
            <v>3465416.1462425101</v>
          </cell>
          <cell r="D1650">
            <v>3717153.3102319599</v>
          </cell>
          <cell r="E1650">
            <v>3538714.45159146</v>
          </cell>
          <cell r="F1650">
            <v>3245226.2802676898</v>
          </cell>
          <cell r="G1650">
            <v>3637088.7252575299</v>
          </cell>
          <cell r="H1650">
            <v>3288066.2124977</v>
          </cell>
          <cell r="I1650">
            <v>3947580.02515264</v>
          </cell>
          <cell r="J1650">
            <v>3762230.9099321701</v>
          </cell>
          <cell r="K1650">
            <v>4274764.3871627497</v>
          </cell>
          <cell r="L1650">
            <v>3317637.2736714398</v>
          </cell>
          <cell r="M1650">
            <v>3302809.5150947501</v>
          </cell>
          <cell r="N1650">
            <v>3855214.39986195</v>
          </cell>
          <cell r="O1650">
            <v>3504010.5495314398</v>
          </cell>
          <cell r="P1650">
            <v>3493615.4567024098</v>
          </cell>
          <cell r="Q1650">
            <v>3993120.5987136001</v>
          </cell>
        </row>
        <row r="1651">
          <cell r="A1651" t="str">
            <v>Q7TQH0</v>
          </cell>
          <cell r="B1651" t="str">
            <v>sp|Q7TQH0|ATX2L_MOUSE</v>
          </cell>
          <cell r="C1651">
            <v>96526.824292284102</v>
          </cell>
          <cell r="D1651">
            <v>292364.56525771302</v>
          </cell>
          <cell r="E1651">
            <v>127224.763817402</v>
          </cell>
          <cell r="F1651">
            <v>335720.19407271198</v>
          </cell>
          <cell r="G1651">
            <v>298491.82050884899</v>
          </cell>
          <cell r="H1651">
            <v>253912.679405206</v>
          </cell>
          <cell r="I1651">
            <v>179443.10304864001</v>
          </cell>
          <cell r="J1651">
            <v>344500.58382332802</v>
          </cell>
          <cell r="K1651">
            <v>320343.23910072201</v>
          </cell>
          <cell r="L1651">
            <v>135872.767056763</v>
          </cell>
          <cell r="M1651">
            <v>95710.541236372301</v>
          </cell>
          <cell r="N1651">
            <v>281220.14092672803</v>
          </cell>
          <cell r="O1651">
            <v>86237.193464278695</v>
          </cell>
          <cell r="P1651">
            <v>262883.90450163302</v>
          </cell>
          <cell r="Q1651">
            <v>128168.576898591</v>
          </cell>
        </row>
        <row r="1652">
          <cell r="A1652" t="str">
            <v>Q7TQI3</v>
          </cell>
          <cell r="B1652" t="str">
            <v>sp|Q7TQI3|OTUB1_MOUSE</v>
          </cell>
          <cell r="C1652">
            <v>2391100.59693</v>
          </cell>
          <cell r="D1652">
            <v>2153905.66614703</v>
          </cell>
          <cell r="E1652">
            <v>1810082.46678144</v>
          </cell>
          <cell r="F1652">
            <v>2243543.0293211602</v>
          </cell>
          <cell r="G1652">
            <v>2248193.8173047202</v>
          </cell>
          <cell r="H1652">
            <v>2268923.7454536501</v>
          </cell>
          <cell r="I1652">
            <v>1866251.81412555</v>
          </cell>
          <cell r="J1652">
            <v>2232464.9515872099</v>
          </cell>
          <cell r="K1652">
            <v>2195124.48484</v>
          </cell>
          <cell r="L1652">
            <v>2102150.6426412198</v>
          </cell>
          <cell r="M1652">
            <v>2002922.8043897599</v>
          </cell>
          <cell r="N1652">
            <v>2007182.27065471</v>
          </cell>
          <cell r="O1652">
            <v>2253465.5722992802</v>
          </cell>
          <cell r="P1652">
            <v>2318001.9088353999</v>
          </cell>
          <cell r="Q1652">
            <v>2327087.1681279601</v>
          </cell>
        </row>
        <row r="1653">
          <cell r="A1653" t="str">
            <v>Q7TSI3</v>
          </cell>
          <cell r="B1653" t="str">
            <v>sp|Q7TSI3|PP6R1_MOUSE</v>
          </cell>
          <cell r="C1653">
            <v>38502.275159407603</v>
          </cell>
          <cell r="D1653">
            <v>25264.746833086101</v>
          </cell>
          <cell r="E1653">
            <v>21392.6084412932</v>
          </cell>
          <cell r="F1653">
            <v>30572.9835185585</v>
          </cell>
          <cell r="G1653">
            <v>21111.912238022</v>
          </cell>
          <cell r="H1653">
            <v>35391.893438087303</v>
          </cell>
          <cell r="I1653">
            <v>35465.507950316001</v>
          </cell>
          <cell r="J1653">
            <v>33079.4814398323</v>
          </cell>
          <cell r="K1653">
            <v>32911.655940475597</v>
          </cell>
          <cell r="L1653">
            <v>12219.2113298119</v>
          </cell>
          <cell r="M1653">
            <v>12271.8600611319</v>
          </cell>
          <cell r="N1653">
            <v>16480.7193780917</v>
          </cell>
          <cell r="O1653">
            <v>30122.071101272199</v>
          </cell>
          <cell r="P1653">
            <v>27456.957922727499</v>
          </cell>
          <cell r="Q1653">
            <v>22398.782100124899</v>
          </cell>
        </row>
        <row r="1654">
          <cell r="A1654" t="str">
            <v>Q7TSJ2</v>
          </cell>
          <cell r="B1654" t="str">
            <v>sp|Q7TSJ2|MAP6_MOUSE</v>
          </cell>
          <cell r="C1654">
            <v>4817634.38185935</v>
          </cell>
          <cell r="D1654">
            <v>6890355.3002697304</v>
          </cell>
          <cell r="E1654">
            <v>6345543.9456038</v>
          </cell>
          <cell r="F1654">
            <v>6524549.6382718598</v>
          </cell>
          <cell r="G1654">
            <v>6629329.2762488397</v>
          </cell>
          <cell r="H1654">
            <v>6838008.4280613102</v>
          </cell>
          <cell r="I1654">
            <v>6888583.7988171997</v>
          </cell>
          <cell r="J1654">
            <v>7444595.7923734495</v>
          </cell>
          <cell r="K1654">
            <v>7455381.8657133598</v>
          </cell>
          <cell r="L1654">
            <v>6736149.9913617</v>
          </cell>
          <cell r="M1654">
            <v>5745226.7824488496</v>
          </cell>
          <cell r="N1654">
            <v>6521868.1339077903</v>
          </cell>
          <cell r="O1654">
            <v>7518194.09431649</v>
          </cell>
          <cell r="P1654">
            <v>6508326.6613404797</v>
          </cell>
          <cell r="Q1654">
            <v>5913513.7321306802</v>
          </cell>
        </row>
        <row r="1655">
          <cell r="A1655" t="str">
            <v>Q7TSQ8</v>
          </cell>
          <cell r="B1655" t="str">
            <v>sp|Q7TSQ8|PDPR_MOUSE</v>
          </cell>
          <cell r="C1655">
            <v>20181.658545169899</v>
          </cell>
          <cell r="D1655">
            <v>4146.71711483116</v>
          </cell>
          <cell r="E1655">
            <v>11916.292552025599</v>
          </cell>
          <cell r="F1655">
            <v>40457.575258810699</v>
          </cell>
          <cell r="G1655">
            <v>27641.1648649454</v>
          </cell>
          <cell r="H1655">
            <v>62544.327834800999</v>
          </cell>
          <cell r="I1655">
            <v>2780.2683296739201</v>
          </cell>
          <cell r="J1655">
            <v>51044.472951429001</v>
          </cell>
          <cell r="K1655">
            <v>51746.928212319297</v>
          </cell>
          <cell r="L1655">
            <v>45678.950661103598</v>
          </cell>
          <cell r="M1655">
            <v>42963.716709892702</v>
          </cell>
          <cell r="N1655">
            <v>26590.404088022999</v>
          </cell>
          <cell r="O1655">
            <v>50222.879162461802</v>
          </cell>
          <cell r="P1655">
            <v>63634.408924846597</v>
          </cell>
          <cell r="Q1655">
            <v>47507.836186275497</v>
          </cell>
        </row>
        <row r="1656">
          <cell r="A1656" t="str">
            <v>Q7TSV4</v>
          </cell>
          <cell r="B1656" t="str">
            <v>sp|Q7TSV4|PGM2_MOUSE</v>
          </cell>
          <cell r="C1656">
            <v>16085.7539900051</v>
          </cell>
          <cell r="D1656">
            <v>59513.454061438497</v>
          </cell>
          <cell r="E1656">
            <v>19223.7061733796</v>
          </cell>
          <cell r="F1656">
            <v>41148.037399865498</v>
          </cell>
          <cell r="G1656">
            <v>86181.509975339301</v>
          </cell>
          <cell r="H1656">
            <v>25149.460868889098</v>
          </cell>
          <cell r="I1656">
            <v>26510.173331657701</v>
          </cell>
          <cell r="J1656">
            <v>79853.461313095104</v>
          </cell>
          <cell r="K1656">
            <v>40221.081962783697</v>
          </cell>
          <cell r="L1656">
            <v>177514.85808907301</v>
          </cell>
          <cell r="M1656">
            <v>5928.7937418051997</v>
          </cell>
          <cell r="N1656">
            <v>69110.345386827597</v>
          </cell>
          <cell r="O1656">
            <v>101365.746331025</v>
          </cell>
          <cell r="P1656">
            <v>59508.094869277498</v>
          </cell>
          <cell r="Q1656">
            <v>82113.465684249793</v>
          </cell>
        </row>
        <row r="1657">
          <cell r="A1657" t="str">
            <v>Q7TT37</v>
          </cell>
          <cell r="B1657" t="str">
            <v>sp|Q7TT37|ELP1_MOUSE</v>
          </cell>
          <cell r="C1657">
            <v>159454.21972893801</v>
          </cell>
          <cell r="D1657">
            <v>182334.624979977</v>
          </cell>
          <cell r="E1657">
            <v>224619.52220181801</v>
          </cell>
          <cell r="F1657">
            <v>212210.706717336</v>
          </cell>
          <cell r="G1657">
            <v>240038.01476856801</v>
          </cell>
          <cell r="H1657">
            <v>189401.360079123</v>
          </cell>
          <cell r="I1657">
            <v>298272.35756296199</v>
          </cell>
          <cell r="J1657">
            <v>251706.90317155799</v>
          </cell>
          <cell r="K1657">
            <v>249732.47986979299</v>
          </cell>
          <cell r="L1657">
            <v>222024.671267342</v>
          </cell>
          <cell r="M1657">
            <v>264192.19908054499</v>
          </cell>
          <cell r="N1657">
            <v>267219.36226443498</v>
          </cell>
          <cell r="O1657">
            <v>311946.36682706798</v>
          </cell>
          <cell r="P1657">
            <v>236888.81870469399</v>
          </cell>
          <cell r="Q1657">
            <v>223506.22645412799</v>
          </cell>
        </row>
        <row r="1658">
          <cell r="A1658" t="str">
            <v>Q7TT50</v>
          </cell>
          <cell r="B1658" t="str">
            <v>sp|Q7TT50|MRCKB_MOUSE</v>
          </cell>
          <cell r="C1658">
            <v>293134.70955184102</v>
          </cell>
          <cell r="D1658">
            <v>364491.81283889699</v>
          </cell>
          <cell r="E1658">
            <v>350870.22705997701</v>
          </cell>
          <cell r="F1658">
            <v>441240.93585471599</v>
          </cell>
          <cell r="G1658">
            <v>474287.19508622901</v>
          </cell>
          <cell r="H1658">
            <v>395580.01693479798</v>
          </cell>
          <cell r="I1658">
            <v>368036.57159140997</v>
          </cell>
          <cell r="J1658">
            <v>264276.55189736898</v>
          </cell>
          <cell r="K1658">
            <v>287761.23384673602</v>
          </cell>
          <cell r="L1658">
            <v>406617.031986747</v>
          </cell>
          <cell r="M1658">
            <v>276042.30210621102</v>
          </cell>
          <cell r="N1658">
            <v>398967.66443500598</v>
          </cell>
          <cell r="O1658">
            <v>343312.78097060998</v>
          </cell>
          <cell r="P1658">
            <v>406667.62006072799</v>
          </cell>
          <cell r="Q1658">
            <v>348734.24462045298</v>
          </cell>
        </row>
        <row r="1659">
          <cell r="A1659" t="str">
            <v>Q80SW1</v>
          </cell>
          <cell r="B1659" t="str">
            <v>sp|Q80SW1|SAHH2_MOUSE</v>
          </cell>
          <cell r="C1659">
            <v>3418834.7972391099</v>
          </cell>
          <cell r="D1659">
            <v>3283093.6897453498</v>
          </cell>
          <cell r="E1659">
            <v>3958567.4827370099</v>
          </cell>
          <cell r="F1659">
            <v>3587425.1483022701</v>
          </cell>
          <cell r="G1659">
            <v>3543309.2490459499</v>
          </cell>
          <cell r="H1659">
            <v>3847139.9889906798</v>
          </cell>
          <cell r="I1659">
            <v>3886668.4757097699</v>
          </cell>
          <cell r="J1659">
            <v>3487872.3883090699</v>
          </cell>
          <cell r="K1659">
            <v>3555239.4737438401</v>
          </cell>
          <cell r="L1659">
            <v>3571835.4337574402</v>
          </cell>
          <cell r="M1659">
            <v>3646559.2589211399</v>
          </cell>
          <cell r="N1659">
            <v>3987348.8367378302</v>
          </cell>
          <cell r="O1659">
            <v>3633190.78862957</v>
          </cell>
          <cell r="P1659">
            <v>3764396.2527014902</v>
          </cell>
          <cell r="Q1659">
            <v>3874129.3105834099</v>
          </cell>
        </row>
        <row r="1660">
          <cell r="A1660" t="str">
            <v>Q80SZ7</v>
          </cell>
          <cell r="B1660" t="str">
            <v>sp|Q80SZ7|GBG5_MOUSE</v>
          </cell>
          <cell r="C1660">
            <v>446466.77646322502</v>
          </cell>
          <cell r="D1660">
            <v>296261.05495979002</v>
          </cell>
          <cell r="E1660">
            <v>438600.66552205</v>
          </cell>
          <cell r="F1660">
            <v>364728.14049618499</v>
          </cell>
          <cell r="G1660">
            <v>394620.82144098898</v>
          </cell>
          <cell r="H1660">
            <v>290724.089391471</v>
          </cell>
          <cell r="I1660">
            <v>428032.44009361399</v>
          </cell>
          <cell r="J1660">
            <v>358903.78123711102</v>
          </cell>
          <cell r="K1660">
            <v>354808.07337813999</v>
          </cell>
          <cell r="L1660">
            <v>257704.190449035</v>
          </cell>
          <cell r="M1660">
            <v>372726.49953495897</v>
          </cell>
          <cell r="N1660">
            <v>612891.61725736398</v>
          </cell>
          <cell r="O1660">
            <v>269537.39755211998</v>
          </cell>
          <cell r="P1660">
            <v>513353.28827379202</v>
          </cell>
          <cell r="Q1660">
            <v>383498.45812713302</v>
          </cell>
        </row>
        <row r="1661">
          <cell r="A1661" t="str">
            <v>Q80T41</v>
          </cell>
          <cell r="B1661" t="str">
            <v>sp|Q80T41|GABR2_MOUSE</v>
          </cell>
          <cell r="C1661">
            <v>264880.22012607101</v>
          </cell>
          <cell r="D1661">
            <v>215748.437734815</v>
          </cell>
          <cell r="E1661">
            <v>310528.04551934899</v>
          </cell>
          <cell r="F1661">
            <v>423430.23057745397</v>
          </cell>
          <cell r="G1661">
            <v>390996.64631244499</v>
          </cell>
          <cell r="H1661">
            <v>477806.20002957102</v>
          </cell>
          <cell r="I1661">
            <v>339410.03721604502</v>
          </cell>
          <cell r="J1661">
            <v>401715.93652080698</v>
          </cell>
          <cell r="K1661">
            <v>367715.47261244798</v>
          </cell>
          <cell r="L1661">
            <v>391363.79016563098</v>
          </cell>
          <cell r="M1661">
            <v>351066.00492435001</v>
          </cell>
          <cell r="N1661">
            <v>171835.897317244</v>
          </cell>
          <cell r="O1661">
            <v>548751.80552077701</v>
          </cell>
          <cell r="P1661">
            <v>285787.96536718798</v>
          </cell>
          <cell r="Q1661">
            <v>394951.441033184</v>
          </cell>
        </row>
        <row r="1662">
          <cell r="A1662" t="str">
            <v>Q80TA6</v>
          </cell>
          <cell r="B1662" t="str">
            <v>sp|Q80TA6|MTMRC_MOUSE</v>
          </cell>
          <cell r="C1662">
            <v>20196.681593356901</v>
          </cell>
          <cell r="D1662">
            <v>51784.846358986098</v>
          </cell>
          <cell r="E1662">
            <v>30002.947142257501</v>
          </cell>
          <cell r="F1662">
            <v>25183.6256763985</v>
          </cell>
          <cell r="G1662">
            <v>53025.062274308802</v>
          </cell>
          <cell r="H1662">
            <v>29709.579875878098</v>
          </cell>
          <cell r="I1662">
            <v>28838.676080469198</v>
          </cell>
          <cell r="J1662">
            <v>4494.7758469298096</v>
          </cell>
          <cell r="K1662">
            <v>30988.284734399898</v>
          </cell>
          <cell r="L1662">
            <v>37090.867604970503</v>
          </cell>
          <cell r="M1662">
            <v>66771.228711723597</v>
          </cell>
          <cell r="N1662">
            <v>3152.3406560062099</v>
          </cell>
          <cell r="O1662">
            <v>30477.805506166798</v>
          </cell>
          <cell r="P1662">
            <v>39074.782194475898</v>
          </cell>
          <cell r="Q1662">
            <v>21736.591898541101</v>
          </cell>
        </row>
        <row r="1663">
          <cell r="A1663" t="str">
            <v>Q80TB8</v>
          </cell>
          <cell r="B1663" t="str">
            <v>sp|Q80TB8|VAT1L_MOUSE</v>
          </cell>
          <cell r="C1663">
            <v>34300.480296453898</v>
          </cell>
          <cell r="D1663">
            <v>53446.614062543798</v>
          </cell>
          <cell r="E1663">
            <v>85406.393459097904</v>
          </cell>
          <cell r="F1663">
            <v>52189.010891075297</v>
          </cell>
          <cell r="G1663">
            <v>6663.9307724234804</v>
          </cell>
          <cell r="H1663">
            <v>62877.854075798299</v>
          </cell>
          <cell r="I1663">
            <v>38584.212922360901</v>
          </cell>
          <cell r="J1663">
            <v>50652.954551595401</v>
          </cell>
          <cell r="K1663">
            <v>52167.447677681099</v>
          </cell>
          <cell r="L1663">
            <v>41782.367523694098</v>
          </cell>
          <cell r="M1663">
            <v>29594.9366706533</v>
          </cell>
          <cell r="N1663">
            <v>51778.023847964498</v>
          </cell>
          <cell r="O1663">
            <v>46404.679450048498</v>
          </cell>
          <cell r="P1663">
            <v>32633.124918960599</v>
          </cell>
          <cell r="Q1663">
            <v>56489.960911350201</v>
          </cell>
        </row>
        <row r="1664">
          <cell r="A1664" t="str">
            <v>Q80TE7</v>
          </cell>
          <cell r="B1664" t="str">
            <v>sp|Q80TE7|LRRC7_MOUSE</v>
          </cell>
          <cell r="C1664">
            <v>184847.365674815</v>
          </cell>
          <cell r="D1664">
            <v>75612.014000468494</v>
          </cell>
          <cell r="E1664">
            <v>306029.28294785297</v>
          </cell>
          <cell r="F1664">
            <v>422331.55994968599</v>
          </cell>
          <cell r="G1664">
            <v>442926.96328307601</v>
          </cell>
          <cell r="H1664">
            <v>160707.49608690801</v>
          </cell>
          <cell r="I1664">
            <v>401778.72983618401</v>
          </cell>
          <cell r="J1664">
            <v>426180.03457251698</v>
          </cell>
          <cell r="K1664">
            <v>313997.414087413</v>
          </cell>
          <cell r="L1664">
            <v>438941.04146481497</v>
          </cell>
          <cell r="M1664">
            <v>156611.69845471799</v>
          </cell>
          <cell r="N1664">
            <v>398084.03403286799</v>
          </cell>
          <cell r="O1664">
            <v>182353.93915004999</v>
          </cell>
          <cell r="P1664">
            <v>407001.88967566099</v>
          </cell>
          <cell r="Q1664">
            <v>434882.82501157199</v>
          </cell>
        </row>
        <row r="1665">
          <cell r="A1665" t="str">
            <v>Q80TJ1</v>
          </cell>
          <cell r="B1665" t="str">
            <v>sp|Q80TJ1|CAPS1_MOUSE</v>
          </cell>
          <cell r="C1665">
            <v>2523956.9106793101</v>
          </cell>
          <cell r="D1665">
            <v>2977647.8614551998</v>
          </cell>
          <cell r="E1665">
            <v>3184778.07242232</v>
          </cell>
          <cell r="F1665">
            <v>2869861.92208663</v>
          </cell>
          <cell r="G1665">
            <v>3040979.3186577102</v>
          </cell>
          <cell r="H1665">
            <v>2988481.5967029901</v>
          </cell>
          <cell r="I1665">
            <v>3449381.5497042001</v>
          </cell>
          <cell r="J1665">
            <v>3020626.1229669601</v>
          </cell>
          <cell r="K1665">
            <v>2976511.2167273802</v>
          </cell>
          <cell r="L1665">
            <v>3762042.2245854801</v>
          </cell>
          <cell r="M1665">
            <v>2944049.51092829</v>
          </cell>
          <cell r="N1665">
            <v>3739113.63870596</v>
          </cell>
          <cell r="O1665">
            <v>3053455.6082357001</v>
          </cell>
          <cell r="P1665">
            <v>2874955.6552963499</v>
          </cell>
          <cell r="Q1665">
            <v>2712173.9052820001</v>
          </cell>
        </row>
        <row r="1666">
          <cell r="A1666" t="str">
            <v>Q80TK0</v>
          </cell>
          <cell r="B1666" t="str">
            <v>sp|Q80TK0|K1107_MOUSE</v>
          </cell>
          <cell r="C1666">
            <v>13152.4440562402</v>
          </cell>
          <cell r="D1666">
            <v>7919.2587560972197</v>
          </cell>
          <cell r="E1666">
            <v>14210.42410548</v>
          </cell>
          <cell r="F1666">
            <v>6496.4827782662896</v>
          </cell>
          <cell r="G1666">
            <v>11227.7088668913</v>
          </cell>
          <cell r="H1666">
            <v>5537.6700789197703</v>
          </cell>
          <cell r="I1666">
            <v>8398.9241599058605</v>
          </cell>
          <cell r="J1666">
            <v>9082.5248282327502</v>
          </cell>
          <cell r="K1666">
            <v>3112.6537343136702</v>
          </cell>
          <cell r="L1666">
            <v>19260.535431444601</v>
          </cell>
          <cell r="M1666">
            <v>15522.063534618799</v>
          </cell>
          <cell r="N1666">
            <v>17317.933125564399</v>
          </cell>
          <cell r="O1666">
            <v>12442.8595405093</v>
          </cell>
          <cell r="P1666">
            <v>8112.7138330378903</v>
          </cell>
          <cell r="Q1666">
            <v>12405.8017510421</v>
          </cell>
        </row>
        <row r="1667">
          <cell r="A1667" t="str">
            <v>Q80TL0</v>
          </cell>
          <cell r="B1667" t="str">
            <v>sp|Q80TL0|PPM1E_MOUSE</v>
          </cell>
          <cell r="C1667">
            <v>426183.34331782401</v>
          </cell>
          <cell r="D1667">
            <v>341650.19004240399</v>
          </cell>
          <cell r="E1667">
            <v>426032.44089157402</v>
          </cell>
          <cell r="F1667">
            <v>434646.05232677999</v>
          </cell>
          <cell r="G1667">
            <v>366151.25522718398</v>
          </cell>
          <cell r="H1667">
            <v>485200.88101524801</v>
          </cell>
          <cell r="I1667">
            <v>328858.94088264898</v>
          </cell>
          <cell r="J1667">
            <v>378297.40844541602</v>
          </cell>
          <cell r="K1667">
            <v>382903.819259996</v>
          </cell>
          <cell r="L1667">
            <v>478763.01561332901</v>
          </cell>
          <cell r="M1667">
            <v>505760.69723132899</v>
          </cell>
          <cell r="N1667">
            <v>387893.52275517298</v>
          </cell>
          <cell r="O1667">
            <v>412810.62996514398</v>
          </cell>
          <cell r="P1667">
            <v>426286.016189271</v>
          </cell>
          <cell r="Q1667">
            <v>560279.35462742602</v>
          </cell>
        </row>
        <row r="1668">
          <cell r="A1668" t="str">
            <v>Q80TL1</v>
          </cell>
          <cell r="B1668" t="str">
            <v>sp|Q80TL1|ADCY2_MOUSE</v>
          </cell>
          <cell r="C1668">
            <v>20911.646126155501</v>
          </cell>
          <cell r="D1668">
            <v>4923.5659951590496</v>
          </cell>
          <cell r="E1668">
            <v>27037.483101567399</v>
          </cell>
          <cell r="F1668">
            <v>22731.836231196201</v>
          </cell>
          <cell r="G1668">
            <v>19181.476218952899</v>
          </cell>
          <cell r="H1668">
            <v>4742.1213150009899</v>
          </cell>
          <cell r="I1668">
            <v>23736.881237229099</v>
          </cell>
          <cell r="J1668">
            <v>29652.668087142101</v>
          </cell>
          <cell r="K1668">
            <v>32115.435864200899</v>
          </cell>
          <cell r="L1668">
            <v>10404.8665367167</v>
          </cell>
          <cell r="M1668">
            <v>21201.465214947199</v>
          </cell>
          <cell r="N1668">
            <v>35668.366535843903</v>
          </cell>
          <cell r="O1668">
            <v>38184.628645730802</v>
          </cell>
          <cell r="P1668">
            <v>3762.7170404876701</v>
          </cell>
          <cell r="Q1668">
            <v>36518.332774904899</v>
          </cell>
        </row>
        <row r="1669">
          <cell r="A1669" t="str">
            <v>Q80TL4</v>
          </cell>
          <cell r="B1669" t="str">
            <v>sp|Q80TL4|PHF24_MOUSE</v>
          </cell>
          <cell r="C1669">
            <v>2824441.7614921499</v>
          </cell>
          <cell r="D1669">
            <v>2875924.73736365</v>
          </cell>
          <cell r="E1669">
            <v>2823672.6862578499</v>
          </cell>
          <cell r="F1669">
            <v>3199697.61245781</v>
          </cell>
          <cell r="G1669">
            <v>3166347.5621706899</v>
          </cell>
          <cell r="H1669">
            <v>3378944.2487339</v>
          </cell>
          <cell r="I1669">
            <v>2962821.3542398899</v>
          </cell>
          <cell r="J1669">
            <v>3444696.5157614001</v>
          </cell>
          <cell r="K1669">
            <v>3097473.6617232598</v>
          </cell>
          <cell r="L1669">
            <v>3108827.0172363198</v>
          </cell>
          <cell r="M1669">
            <v>2798390.76045958</v>
          </cell>
          <cell r="N1669">
            <v>2786972.2509605102</v>
          </cell>
          <cell r="O1669">
            <v>3594409.4562728498</v>
          </cell>
          <cell r="P1669">
            <v>2954174.13411674</v>
          </cell>
          <cell r="Q1669">
            <v>2948573.4940108298</v>
          </cell>
        </row>
        <row r="1670">
          <cell r="A1670" t="str">
            <v>Q80TL7</v>
          </cell>
          <cell r="B1670" t="str">
            <v>sp|Q80TL7|MON2_MOUSE</v>
          </cell>
          <cell r="C1670">
            <v>29530.570572466298</v>
          </cell>
          <cell r="D1670">
            <v>112248.343539326</v>
          </cell>
          <cell r="E1670">
            <v>84980.588407092902</v>
          </cell>
          <cell r="F1670">
            <v>98323.713006384307</v>
          </cell>
          <cell r="G1670">
            <v>76792.785078587694</v>
          </cell>
          <cell r="H1670">
            <v>57477.914644833203</v>
          </cell>
          <cell r="I1670">
            <v>88613.6567303146</v>
          </cell>
          <cell r="J1670">
            <v>121405.42875398599</v>
          </cell>
          <cell r="K1670">
            <v>91505.516772994495</v>
          </cell>
          <cell r="L1670">
            <v>92887.528812928504</v>
          </cell>
          <cell r="M1670">
            <v>133965.374389648</v>
          </cell>
          <cell r="N1670">
            <v>87811.911675910203</v>
          </cell>
          <cell r="O1670">
            <v>66548.659942149403</v>
          </cell>
          <cell r="P1670">
            <v>81141.626134866703</v>
          </cell>
          <cell r="Q1670">
            <v>76365.117295772099</v>
          </cell>
        </row>
        <row r="1671">
          <cell r="A1671" t="str">
            <v>Q80TM9</v>
          </cell>
          <cell r="B1671" t="str">
            <v>sp|Q80TM9|NISCH_MOUSE</v>
          </cell>
          <cell r="C1671">
            <v>70322.833352802802</v>
          </cell>
          <cell r="D1671">
            <v>180597.581142184</v>
          </cell>
          <cell r="E1671">
            <v>157630.196746703</v>
          </cell>
          <cell r="F1671">
            <v>201188.24492918601</v>
          </cell>
          <cell r="G1671">
            <v>81138.434689541493</v>
          </cell>
          <cell r="H1671">
            <v>199881.26888418</v>
          </cell>
          <cell r="I1671">
            <v>154472.08099022199</v>
          </cell>
          <cell r="J1671">
            <v>164549.51184615999</v>
          </cell>
          <cell r="K1671">
            <v>215231.007131875</v>
          </cell>
          <cell r="L1671">
            <v>129644.34828938601</v>
          </cell>
          <cell r="M1671">
            <v>102572.10189820299</v>
          </cell>
          <cell r="N1671">
            <v>128423.220793448</v>
          </cell>
          <cell r="O1671">
            <v>134170.71629804501</v>
          </cell>
          <cell r="P1671">
            <v>104720.58597990499</v>
          </cell>
          <cell r="Q1671">
            <v>81094.547790325305</v>
          </cell>
        </row>
        <row r="1672">
          <cell r="A1672" t="str">
            <v>Q80TN5</v>
          </cell>
          <cell r="B1672" t="str">
            <v>sp|Q80TN5|ZDH17_MOUSE</v>
          </cell>
          <cell r="C1672">
            <v>3208.7014381507802</v>
          </cell>
          <cell r="D1672">
            <v>7652.3110199473304</v>
          </cell>
          <cell r="E1672">
            <v>9470.4834474526306</v>
          </cell>
          <cell r="F1672">
            <v>13875.469103940801</v>
          </cell>
          <cell r="G1672">
            <v>8554.6199830166406</v>
          </cell>
          <cell r="H1672">
            <v>5078.1536615616096</v>
          </cell>
          <cell r="I1672">
            <v>9250.7568810394696</v>
          </cell>
          <cell r="J1672">
            <v>8628.2519686891301</v>
          </cell>
          <cell r="K1672">
            <v>17066.322302521199</v>
          </cell>
          <cell r="L1672">
            <v>6771.9145985279101</v>
          </cell>
          <cell r="M1672">
            <v>6622.10022530282</v>
          </cell>
          <cell r="N1672">
            <v>7787.5144402757496</v>
          </cell>
          <cell r="O1672">
            <v>13243.9005125896</v>
          </cell>
          <cell r="P1672">
            <v>11436.303666117999</v>
          </cell>
          <cell r="Q1672">
            <v>2318.3270069562</v>
          </cell>
        </row>
        <row r="1673">
          <cell r="A1673" t="str">
            <v>Q80TQ2</v>
          </cell>
          <cell r="B1673" t="str">
            <v>sp|Q80TQ2|CYLD_MOUSE</v>
          </cell>
          <cell r="C1673">
            <v>138604.05606901</v>
          </cell>
          <cell r="D1673">
            <v>130431.391127428</v>
          </cell>
          <cell r="E1673">
            <v>84855.959788171705</v>
          </cell>
          <cell r="F1673">
            <v>86693.819583005796</v>
          </cell>
          <cell r="G1673">
            <v>98800.613152391597</v>
          </cell>
          <cell r="H1673">
            <v>147673.92963293</v>
          </cell>
          <cell r="I1673">
            <v>145135.32145939901</v>
          </cell>
          <cell r="J1673">
            <v>143940.59006995201</v>
          </cell>
          <cell r="K1673">
            <v>125362.73465614799</v>
          </cell>
          <cell r="L1673">
            <v>75838.695395811199</v>
          </cell>
          <cell r="M1673">
            <v>118130.65102960001</v>
          </cell>
          <cell r="N1673">
            <v>118198.17936163201</v>
          </cell>
          <cell r="O1673">
            <v>167038.117839357</v>
          </cell>
          <cell r="P1673">
            <v>99498.866281872106</v>
          </cell>
          <cell r="Q1673">
            <v>160144.803131233</v>
          </cell>
        </row>
        <row r="1674">
          <cell r="A1674" t="str">
            <v>Q80TR1</v>
          </cell>
          <cell r="B1674" t="str">
            <v>sp|Q80TR1|AGRL1_MOUSE</v>
          </cell>
          <cell r="C1674">
            <v>399837.339012246</v>
          </cell>
          <cell r="D1674">
            <v>300949.09750111902</v>
          </cell>
          <cell r="E1674">
            <v>321904.80009120097</v>
          </cell>
          <cell r="F1674">
            <v>281741.84343404399</v>
          </cell>
          <cell r="G1674">
            <v>433163.93254898902</v>
          </cell>
          <cell r="H1674">
            <v>352550.52471164498</v>
          </cell>
          <cell r="I1674">
            <v>397153.81187185098</v>
          </cell>
          <cell r="J1674">
            <v>311473.99802956003</v>
          </cell>
          <cell r="K1674">
            <v>419281.36661943299</v>
          </cell>
          <cell r="L1674">
            <v>437748.39647458598</v>
          </cell>
          <cell r="M1674">
            <v>200170.88201916599</v>
          </cell>
          <cell r="N1674">
            <v>316817.46706508403</v>
          </cell>
          <cell r="O1674">
            <v>469422.81711658201</v>
          </cell>
          <cell r="P1674">
            <v>404292.34960104799</v>
          </cell>
          <cell r="Q1674">
            <v>415505.704356089</v>
          </cell>
        </row>
        <row r="1675">
          <cell r="A1675" t="str">
            <v>Q80TS3</v>
          </cell>
          <cell r="B1675" t="str">
            <v>sp|Q80TS3|AGRL3_MOUSE</v>
          </cell>
          <cell r="C1675">
            <v>239619.05705681699</v>
          </cell>
          <cell r="D1675">
            <v>62379.155423932403</v>
          </cell>
          <cell r="E1675">
            <v>163423.11593622499</v>
          </cell>
          <cell r="F1675">
            <v>203067.34814097299</v>
          </cell>
          <cell r="G1675">
            <v>230287.236983376</v>
          </cell>
          <cell r="H1675">
            <v>214857.86889536801</v>
          </cell>
          <cell r="I1675">
            <v>204667.95827922699</v>
          </cell>
          <cell r="J1675">
            <v>97370.212846645096</v>
          </cell>
          <cell r="K1675">
            <v>236246.999079025</v>
          </cell>
          <cell r="L1675">
            <v>82689.795261028194</v>
          </cell>
          <cell r="M1675">
            <v>91377.489516012298</v>
          </cell>
          <cell r="N1675">
            <v>92565.694475409997</v>
          </cell>
          <cell r="O1675">
            <v>81281.096161461901</v>
          </cell>
          <cell r="P1675">
            <v>117258.941264547</v>
          </cell>
          <cell r="Q1675">
            <v>164241.878875764</v>
          </cell>
        </row>
        <row r="1676">
          <cell r="A1676" t="str">
            <v>Q80TS7</v>
          </cell>
          <cell r="B1676" t="str">
            <v>sp|Q80TS7|DEND_MOUSE</v>
          </cell>
          <cell r="C1676">
            <v>65548.698524900901</v>
          </cell>
          <cell r="D1676">
            <v>404554.51572581002</v>
          </cell>
          <cell r="E1676">
            <v>232453.587594246</v>
          </cell>
          <cell r="F1676">
            <v>333503.31511445699</v>
          </cell>
          <cell r="G1676">
            <v>234604.31288778601</v>
          </cell>
          <cell r="H1676">
            <v>451658.08139274799</v>
          </cell>
          <cell r="I1676">
            <v>57889.941315164702</v>
          </cell>
          <cell r="J1676">
            <v>390392.01041192201</v>
          </cell>
          <cell r="K1676">
            <v>284697.54663308797</v>
          </cell>
          <cell r="L1676">
            <v>44610.551585555702</v>
          </cell>
          <cell r="M1676">
            <v>519346.49849456002</v>
          </cell>
          <cell r="N1676">
            <v>548012.77243500098</v>
          </cell>
          <cell r="O1676">
            <v>709649.14072653104</v>
          </cell>
          <cell r="P1676">
            <v>530599.78369856195</v>
          </cell>
          <cell r="Q1676">
            <v>633042.79691820103</v>
          </cell>
        </row>
        <row r="1677">
          <cell r="A1677" t="str">
            <v>Q80TV8</v>
          </cell>
          <cell r="B1677" t="str">
            <v>sp|Q80TV8|CLAP1_MOUSE</v>
          </cell>
          <cell r="C1677">
            <v>57797.526175316299</v>
          </cell>
          <cell r="D1677">
            <v>54028.446391977901</v>
          </cell>
          <cell r="E1677">
            <v>36311.477374067799</v>
          </cell>
          <cell r="F1677">
            <v>55293.322162045697</v>
          </cell>
          <cell r="G1677">
            <v>57351.6850561268</v>
          </cell>
          <cell r="H1677">
            <v>59478.870706198497</v>
          </cell>
          <cell r="I1677">
            <v>10381.397808403901</v>
          </cell>
          <cell r="J1677">
            <v>43094.1126696059</v>
          </cell>
          <cell r="K1677">
            <v>73055.905849883799</v>
          </cell>
          <cell r="L1677">
            <v>60683.634763424299</v>
          </cell>
          <cell r="M1677">
            <v>33518.024661050396</v>
          </cell>
          <cell r="N1677">
            <v>43409.093642250999</v>
          </cell>
          <cell r="O1677">
            <v>88729.229582619693</v>
          </cell>
          <cell r="P1677">
            <v>11899.441543245101</v>
          </cell>
          <cell r="Q1677">
            <v>24381.810718083201</v>
          </cell>
        </row>
        <row r="1678">
          <cell r="A1678" t="str">
            <v>Q80TY0</v>
          </cell>
          <cell r="B1678" t="str">
            <v>sp|Q80TY0|FNBP1_MOUSE</v>
          </cell>
          <cell r="C1678">
            <v>30878.760072323599</v>
          </cell>
          <cell r="D1678">
            <v>47093.300201608501</v>
          </cell>
          <cell r="E1678">
            <v>33881.795396767397</v>
          </cell>
          <cell r="F1678">
            <v>35817.3675618384</v>
          </cell>
          <cell r="G1678">
            <v>48914.796439719597</v>
          </cell>
          <cell r="H1678">
            <v>44390.4269379857</v>
          </cell>
          <cell r="I1678">
            <v>41996.690640596498</v>
          </cell>
          <cell r="J1678">
            <v>39737.1318353838</v>
          </cell>
          <cell r="K1678">
            <v>33285.869610983696</v>
          </cell>
          <cell r="L1678">
            <v>55606.780459478003</v>
          </cell>
          <cell r="M1678">
            <v>52466.815163035601</v>
          </cell>
          <cell r="N1678">
            <v>34630.265098272597</v>
          </cell>
          <cell r="O1678">
            <v>46955.750607235903</v>
          </cell>
          <cell r="P1678">
            <v>31886.501528672401</v>
          </cell>
          <cell r="Q1678">
            <v>45912.049357106902</v>
          </cell>
        </row>
        <row r="1679">
          <cell r="A1679" t="str">
            <v>Q80TZ3</v>
          </cell>
          <cell r="B1679" t="str">
            <v>sp|Q80TZ3|AUXI_MOUSE</v>
          </cell>
          <cell r="C1679">
            <v>997272.29266255</v>
          </cell>
          <cell r="D1679">
            <v>1379207.6111124801</v>
          </cell>
          <cell r="E1679">
            <v>1434608.18462801</v>
          </cell>
          <cell r="F1679">
            <v>1260722.12941131</v>
          </cell>
          <cell r="G1679">
            <v>1388735.74958512</v>
          </cell>
          <cell r="H1679">
            <v>1127074.39760018</v>
          </cell>
          <cell r="I1679">
            <v>1404281.6529150701</v>
          </cell>
          <cell r="J1679">
            <v>1254578.59220593</v>
          </cell>
          <cell r="K1679">
            <v>1443178.6266719699</v>
          </cell>
          <cell r="L1679">
            <v>1395577.1480928799</v>
          </cell>
          <cell r="M1679">
            <v>1363761.7973954501</v>
          </cell>
          <cell r="N1679">
            <v>1310575.2486404299</v>
          </cell>
          <cell r="O1679">
            <v>1642506.2580897601</v>
          </cell>
          <cell r="P1679">
            <v>1319945.79395311</v>
          </cell>
          <cell r="Q1679">
            <v>1053113.8831204099</v>
          </cell>
        </row>
        <row r="1680">
          <cell r="A1680" t="str">
            <v>Q80U19</v>
          </cell>
          <cell r="B1680" t="str">
            <v>sp|Q80U19|DAAM2_MOUSE</v>
          </cell>
          <cell r="C1680">
            <v>347380.93156982597</v>
          </cell>
          <cell r="D1680">
            <v>59922.865279026497</v>
          </cell>
          <cell r="E1680">
            <v>63357.796502350699</v>
          </cell>
          <cell r="F1680">
            <v>60935.082368283998</v>
          </cell>
          <cell r="G1680">
            <v>65317.296457108598</v>
          </cell>
          <cell r="H1680">
            <v>83774.682633578195</v>
          </cell>
          <cell r="I1680">
            <v>180403.80943109101</v>
          </cell>
          <cell r="J1680">
            <v>64164.735441836099</v>
          </cell>
          <cell r="K1680">
            <v>128467.018642054</v>
          </cell>
          <cell r="L1680">
            <v>6169.3319365347197</v>
          </cell>
          <cell r="M1680">
            <v>163186.72864578999</v>
          </cell>
          <cell r="N1680">
            <v>74585.969688883997</v>
          </cell>
          <cell r="O1680">
            <v>72250.791882140998</v>
          </cell>
          <cell r="P1680">
            <v>70101.353042500195</v>
          </cell>
          <cell r="Q1680">
            <v>264302.050247807</v>
          </cell>
        </row>
        <row r="1681">
          <cell r="A1681" t="str">
            <v>Q80U23</v>
          </cell>
          <cell r="B1681" t="str">
            <v>sp|Q80U23|SNPH_MOUSE</v>
          </cell>
          <cell r="C1681">
            <v>52937.3316291796</v>
          </cell>
          <cell r="D1681">
            <v>33656.459228717496</v>
          </cell>
          <cell r="E1681">
            <v>84667.955298882298</v>
          </cell>
          <cell r="F1681">
            <v>72409.334176425604</v>
          </cell>
          <cell r="G1681">
            <v>68112.003186911199</v>
          </cell>
          <cell r="H1681">
            <v>85292.681767136004</v>
          </cell>
          <cell r="I1681">
            <v>113140.212143893</v>
          </cell>
          <cell r="J1681">
            <v>73430.191807427793</v>
          </cell>
          <cell r="K1681">
            <v>69847.711398517902</v>
          </cell>
          <cell r="L1681">
            <v>56929.096073580702</v>
          </cell>
          <cell r="M1681">
            <v>44409.685958612099</v>
          </cell>
          <cell r="N1681">
            <v>41391.242341217701</v>
          </cell>
          <cell r="O1681">
            <v>58747.6581900971</v>
          </cell>
          <cell r="P1681">
            <v>69965.140489907193</v>
          </cell>
          <cell r="Q1681">
            <v>6834.2430635743904</v>
          </cell>
        </row>
        <row r="1682">
          <cell r="A1682" t="str">
            <v>Q80U28</v>
          </cell>
          <cell r="B1682" t="str">
            <v>sp|Q80U28|MADD_MOUSE</v>
          </cell>
          <cell r="C1682">
            <v>574820.77954604302</v>
          </cell>
          <cell r="D1682">
            <v>604142.83535539696</v>
          </cell>
          <cell r="E1682">
            <v>574105.94831318397</v>
          </cell>
          <cell r="F1682">
            <v>699009.93662499497</v>
          </cell>
          <cell r="G1682">
            <v>605952.86077942897</v>
          </cell>
          <cell r="H1682">
            <v>738018.31658145599</v>
          </cell>
          <cell r="I1682">
            <v>645237.05355418695</v>
          </cell>
          <cell r="J1682">
            <v>528508.359612928</v>
          </cell>
          <cell r="K1682">
            <v>587868.19490540202</v>
          </cell>
          <cell r="L1682">
            <v>764341.32752315199</v>
          </cell>
          <cell r="M1682">
            <v>704828.12780785596</v>
          </cell>
          <cell r="N1682">
            <v>721693.21162799594</v>
          </cell>
          <cell r="O1682">
            <v>730689.55918444099</v>
          </cell>
          <cell r="P1682">
            <v>655145.19734109705</v>
          </cell>
          <cell r="Q1682">
            <v>595226.61084687803</v>
          </cell>
        </row>
        <row r="1683">
          <cell r="A1683" t="str">
            <v>Q80U40</v>
          </cell>
          <cell r="B1683" t="str">
            <v>sp|Q80U40|RIMB2_MOUSE</v>
          </cell>
          <cell r="C1683">
            <v>22639.770386077402</v>
          </cell>
          <cell r="D1683">
            <v>51178.634981333002</v>
          </cell>
          <cell r="E1683">
            <v>50153.318071699097</v>
          </cell>
          <cell r="F1683">
            <v>20291.7533161594</v>
          </cell>
          <cell r="G1683">
            <v>18838.234381815499</v>
          </cell>
          <cell r="H1683">
            <v>10864.223119877201</v>
          </cell>
          <cell r="I1683">
            <v>39642.1984596818</v>
          </cell>
          <cell r="J1683">
            <v>11076.955453775799</v>
          </cell>
          <cell r="K1683">
            <v>37552.8458586544</v>
          </cell>
          <cell r="L1683">
            <v>68108.847671551703</v>
          </cell>
          <cell r="M1683">
            <v>23162.415496437901</v>
          </cell>
          <cell r="N1683">
            <v>61461.169899672102</v>
          </cell>
          <cell r="O1683">
            <v>29895.253920288102</v>
          </cell>
          <cell r="P1683">
            <v>26811.388927838601</v>
          </cell>
          <cell r="Q1683">
            <v>2740.3428077789799</v>
          </cell>
        </row>
        <row r="1684">
          <cell r="A1684" t="str">
            <v>Q80U49</v>
          </cell>
          <cell r="B1684" t="str">
            <v>sp|Q80U49|C170B_MOUSE</v>
          </cell>
          <cell r="C1684">
            <v>405039.14204114903</v>
          </cell>
          <cell r="D1684">
            <v>288217.41837472701</v>
          </cell>
          <cell r="E1684">
            <v>280470.28519206698</v>
          </cell>
          <cell r="F1684">
            <v>280847.93640128302</v>
          </cell>
          <cell r="G1684">
            <v>318677.08531368198</v>
          </cell>
          <cell r="H1684">
            <v>308136.94723613397</v>
          </cell>
          <cell r="I1684">
            <v>453803.09928047698</v>
          </cell>
          <cell r="J1684">
            <v>385506.97902728798</v>
          </cell>
          <cell r="K1684">
            <v>430906.44013133598</v>
          </cell>
          <cell r="L1684">
            <v>439292.59945792798</v>
          </cell>
          <cell r="M1684">
            <v>363602.90802944597</v>
          </cell>
          <cell r="N1684">
            <v>478231.27911701298</v>
          </cell>
          <cell r="O1684">
            <v>462468.61302621302</v>
          </cell>
          <cell r="P1684">
            <v>319652.55364438897</v>
          </cell>
          <cell r="Q1684">
            <v>339269.09377426398</v>
          </cell>
        </row>
        <row r="1685">
          <cell r="A1685" t="str">
            <v>Q80U56</v>
          </cell>
          <cell r="B1685" t="str">
            <v>sp|Q80U56|AVL9_MOUSE</v>
          </cell>
          <cell r="C1685">
            <v>474407.99548731401</v>
          </cell>
          <cell r="D1685">
            <v>533519.35064047703</v>
          </cell>
          <cell r="E1685">
            <v>472991.05242937501</v>
          </cell>
          <cell r="F1685">
            <v>281938.57618906599</v>
          </cell>
          <cell r="G1685">
            <v>291240.82699970598</v>
          </cell>
          <cell r="H1685">
            <v>335451.64796770498</v>
          </cell>
          <cell r="I1685">
            <v>254616.19683848199</v>
          </cell>
          <cell r="J1685">
            <v>342928.30712036497</v>
          </cell>
          <cell r="K1685">
            <v>251557.92774720301</v>
          </cell>
          <cell r="L1685">
            <v>239001.67641150201</v>
          </cell>
          <cell r="M1685">
            <v>333872.06681267603</v>
          </cell>
          <cell r="N1685">
            <v>242503.087986125</v>
          </cell>
          <cell r="O1685">
            <v>314885.34577987</v>
          </cell>
          <cell r="P1685">
            <v>257233.61504700899</v>
          </cell>
          <cell r="Q1685">
            <v>234463.00967687901</v>
          </cell>
        </row>
        <row r="1686">
          <cell r="A1686" t="str">
            <v>Q80U63</v>
          </cell>
          <cell r="B1686" t="str">
            <v>sp|Q80U63|MFN2_MOUSE</v>
          </cell>
          <cell r="C1686">
            <v>93206.5469175607</v>
          </cell>
          <cell r="D1686">
            <v>200533.01739780401</v>
          </cell>
          <cell r="E1686">
            <v>247085.897484944</v>
          </cell>
          <cell r="F1686">
            <v>35966.521459352603</v>
          </cell>
          <cell r="G1686">
            <v>46355.7157529213</v>
          </cell>
          <cell r="H1686">
            <v>117209.409729864</v>
          </cell>
          <cell r="I1686">
            <v>207702.31490676399</v>
          </cell>
          <cell r="J1686">
            <v>107507.375886043</v>
          </cell>
          <cell r="K1686">
            <v>166691.178950111</v>
          </cell>
          <cell r="L1686">
            <v>270134.53880530602</v>
          </cell>
          <cell r="M1686">
            <v>230360.627641653</v>
          </cell>
          <cell r="N1686">
            <v>173874.64760561401</v>
          </cell>
          <cell r="O1686">
            <v>282673.45775287302</v>
          </cell>
          <cell r="P1686">
            <v>285091.75318</v>
          </cell>
          <cell r="Q1686">
            <v>162210.735948146</v>
          </cell>
        </row>
        <row r="1687">
          <cell r="A1687" t="str">
            <v>Q80U78</v>
          </cell>
          <cell r="B1687" t="str">
            <v>sp|Q80U78|PUM1_MOUSE</v>
          </cell>
          <cell r="C1687">
            <v>144685.72692753401</v>
          </cell>
          <cell r="D1687">
            <v>139118.451931138</v>
          </cell>
          <cell r="E1687">
            <v>112950.72676563299</v>
          </cell>
          <cell r="F1687">
            <v>61369.878387242097</v>
          </cell>
          <cell r="G1687">
            <v>52623.160556060298</v>
          </cell>
          <cell r="H1687">
            <v>177147.68859881701</v>
          </cell>
          <cell r="I1687">
            <v>75233.836824419996</v>
          </cell>
          <cell r="J1687">
            <v>70979.355629429396</v>
          </cell>
          <cell r="K1687">
            <v>70981.346835759206</v>
          </cell>
          <cell r="L1687">
            <v>55774.682625686197</v>
          </cell>
          <cell r="M1687">
            <v>66709.675748334193</v>
          </cell>
          <cell r="N1687">
            <v>20870.496218396001</v>
          </cell>
          <cell r="O1687">
            <v>27914.064871133902</v>
          </cell>
          <cell r="P1687">
            <v>55184.077662702097</v>
          </cell>
          <cell r="Q1687">
            <v>166195.28599314101</v>
          </cell>
        </row>
        <row r="1688">
          <cell r="A1688" t="str">
            <v>Q80U95</v>
          </cell>
          <cell r="B1688" t="str">
            <v>sp|Q80U95|UBE3C_MOUSE</v>
          </cell>
          <cell r="C1688">
            <v>39977.804633424399</v>
          </cell>
          <cell r="D1688">
            <v>49435.244481849499</v>
          </cell>
          <cell r="E1688">
            <v>41558.109131775003</v>
          </cell>
          <cell r="F1688">
            <v>3852.47763611351</v>
          </cell>
          <cell r="G1688">
            <v>46199.825688318502</v>
          </cell>
          <cell r="H1688">
            <v>8372.8435479993695</v>
          </cell>
          <cell r="I1688">
            <v>29521.494090228902</v>
          </cell>
          <cell r="J1688">
            <v>2635.4016013419</v>
          </cell>
          <cell r="K1688">
            <v>26390.0138791725</v>
          </cell>
          <cell r="L1688">
            <v>47182.6159225878</v>
          </cell>
          <cell r="M1688">
            <v>42786.7409065627</v>
          </cell>
          <cell r="N1688">
            <v>47956.280567026501</v>
          </cell>
          <cell r="O1688">
            <v>4048.3909743521799</v>
          </cell>
          <cell r="P1688">
            <v>32412.486325752201</v>
          </cell>
          <cell r="Q1688">
            <v>1822.0255862453901</v>
          </cell>
        </row>
        <row r="1689">
          <cell r="A1689" t="str">
            <v>Q80UG2</v>
          </cell>
          <cell r="B1689" t="str">
            <v>sp|Q80UG2|PLXA4_MOUSE</v>
          </cell>
          <cell r="C1689">
            <v>644759.79123388603</v>
          </cell>
          <cell r="D1689">
            <v>773990.71609411505</v>
          </cell>
          <cell r="E1689">
            <v>841310.74103022297</v>
          </cell>
          <cell r="F1689">
            <v>875406.19437459798</v>
          </cell>
          <cell r="G1689">
            <v>836350.06090078503</v>
          </cell>
          <cell r="H1689">
            <v>989316.50302295503</v>
          </cell>
          <cell r="I1689">
            <v>884294.85139824403</v>
          </cell>
          <cell r="J1689">
            <v>763911.71485525195</v>
          </cell>
          <cell r="K1689">
            <v>819113.31812016503</v>
          </cell>
          <cell r="L1689">
            <v>732698.60490135499</v>
          </cell>
          <cell r="M1689">
            <v>1046949.1635564</v>
          </cell>
          <cell r="N1689">
            <v>738610.98307305097</v>
          </cell>
          <cell r="O1689">
            <v>952998.67308861006</v>
          </cell>
          <cell r="P1689">
            <v>877017.382858861</v>
          </cell>
          <cell r="Q1689">
            <v>839138.01254626503</v>
          </cell>
        </row>
        <row r="1690">
          <cell r="A1690" t="str">
            <v>Q80UG5</v>
          </cell>
          <cell r="B1690" t="str">
            <v>sp|Q80UG5|SEPT9_MOUSE</v>
          </cell>
          <cell r="C1690">
            <v>1108316.6456536199</v>
          </cell>
          <cell r="D1690">
            <v>1078885.6112792001</v>
          </cell>
          <cell r="E1690">
            <v>1273460.1951395001</v>
          </cell>
          <cell r="F1690">
            <v>1106439.3480452399</v>
          </cell>
          <cell r="G1690">
            <v>1293615.88671342</v>
          </cell>
          <cell r="H1690">
            <v>1234512.5498744601</v>
          </cell>
          <cell r="I1690">
            <v>1316741.16254802</v>
          </cell>
          <cell r="J1690">
            <v>1308834.2858977001</v>
          </cell>
          <cell r="K1690">
            <v>1289936.5010977101</v>
          </cell>
          <cell r="L1690">
            <v>1182099.1502503599</v>
          </cell>
          <cell r="M1690">
            <v>1235847.8814437799</v>
          </cell>
          <cell r="N1690">
            <v>1401507.3067667701</v>
          </cell>
          <cell r="O1690">
            <v>1219079.3161670901</v>
          </cell>
          <cell r="P1690">
            <v>1209073.6046140301</v>
          </cell>
          <cell r="Q1690">
            <v>1401700.6670371101</v>
          </cell>
        </row>
        <row r="1691">
          <cell r="A1691" t="str">
            <v>Q80UK0</v>
          </cell>
          <cell r="B1691" t="str">
            <v>sp|Q80UK0|SESD1_MOUSE</v>
          </cell>
          <cell r="C1691">
            <v>47974.514431195101</v>
          </cell>
          <cell r="D1691">
            <v>37133.457030018501</v>
          </cell>
          <cell r="E1691">
            <v>34518.5341313186</v>
          </cell>
          <cell r="F1691">
            <v>46482.375940638798</v>
          </cell>
          <cell r="G1691">
            <v>50421.433344957397</v>
          </cell>
          <cell r="H1691">
            <v>59708.949457200099</v>
          </cell>
          <cell r="I1691">
            <v>34856.231661991602</v>
          </cell>
          <cell r="J1691">
            <v>47324.894546278003</v>
          </cell>
          <cell r="K1691">
            <v>33970.671353077902</v>
          </cell>
          <cell r="L1691">
            <v>81576.731906784597</v>
          </cell>
          <cell r="M1691">
            <v>48332.389493199102</v>
          </cell>
          <cell r="N1691">
            <v>18005.216269233599</v>
          </cell>
          <cell r="O1691">
            <v>57840.777937483297</v>
          </cell>
          <cell r="P1691">
            <v>49850.293510618299</v>
          </cell>
          <cell r="Q1691">
            <v>39910.873662369297</v>
          </cell>
        </row>
        <row r="1692">
          <cell r="A1692" t="str">
            <v>Q80UM3</v>
          </cell>
          <cell r="B1692" t="str">
            <v>sp|Q80UM3|NAA15_MOUSE</v>
          </cell>
          <cell r="C1692">
            <v>152807.604928288</v>
          </cell>
          <cell r="D1692">
            <v>109588.437052782</v>
          </cell>
          <cell r="E1692">
            <v>99192.733215770699</v>
          </cell>
          <cell r="F1692">
            <v>128259.894114954</v>
          </cell>
          <cell r="G1692">
            <v>133723.592609591</v>
          </cell>
          <cell r="H1692">
            <v>144082.234120334</v>
          </cell>
          <cell r="I1692">
            <v>116749.68422017799</v>
          </cell>
          <cell r="J1692">
            <v>118222.97823527599</v>
          </cell>
          <cell r="K1692">
            <v>123272.298447122</v>
          </cell>
          <cell r="L1692">
            <v>124865.82382735</v>
          </cell>
          <cell r="M1692">
            <v>154626.40639883999</v>
          </cell>
          <cell r="N1692">
            <v>127514.92400760201</v>
          </cell>
          <cell r="O1692">
            <v>127527.464077672</v>
          </cell>
          <cell r="P1692">
            <v>133111.87313988799</v>
          </cell>
          <cell r="Q1692">
            <v>150092.82352002899</v>
          </cell>
        </row>
        <row r="1693">
          <cell r="A1693" t="str">
            <v>Q80UM7</v>
          </cell>
          <cell r="B1693" t="str">
            <v>sp|Q80UM7|MOGS_MOUSE</v>
          </cell>
          <cell r="C1693">
            <v>51604.741314927604</v>
          </cell>
          <cell r="D1693">
            <v>72163.490953283297</v>
          </cell>
          <cell r="E1693">
            <v>40036.5420514617</v>
          </cell>
          <cell r="F1693">
            <v>36675.058596878298</v>
          </cell>
          <cell r="G1693">
            <v>53864.921028566801</v>
          </cell>
          <cell r="H1693">
            <v>43119.740325573701</v>
          </cell>
          <cell r="I1693">
            <v>43587.539466912502</v>
          </cell>
          <cell r="J1693">
            <v>57994.120426595298</v>
          </cell>
          <cell r="K1693">
            <v>38083.646311922203</v>
          </cell>
          <cell r="L1693">
            <v>53428.887582966498</v>
          </cell>
          <cell r="M1693">
            <v>43264.976931865604</v>
          </cell>
          <cell r="N1693">
            <v>41714.076202465898</v>
          </cell>
          <cell r="O1693">
            <v>47940.400933316698</v>
          </cell>
          <cell r="P1693">
            <v>48943.966899387196</v>
          </cell>
          <cell r="Q1693">
            <v>71729.2826736883</v>
          </cell>
        </row>
        <row r="1694">
          <cell r="A1694" t="str">
            <v>Q80UP3</v>
          </cell>
          <cell r="B1694" t="str">
            <v>sp|Q80UP3|DGKZ_MOUSE</v>
          </cell>
          <cell r="C1694">
            <v>80487.550061944596</v>
          </cell>
          <cell r="D1694">
            <v>44566.965396910302</v>
          </cell>
          <cell r="E1694">
            <v>42850.166551893002</v>
          </cell>
          <cell r="F1694">
            <v>62053.496343425097</v>
          </cell>
          <cell r="G1694">
            <v>54413.782878804901</v>
          </cell>
          <cell r="H1694">
            <v>21658.851253530502</v>
          </cell>
          <cell r="I1694">
            <v>82034.920978984097</v>
          </cell>
          <cell r="J1694">
            <v>38153.927484869302</v>
          </cell>
          <cell r="K1694">
            <v>46657.901009197398</v>
          </cell>
          <cell r="L1694">
            <v>69234.969601963603</v>
          </cell>
          <cell r="M1694">
            <v>62345.6963012489</v>
          </cell>
          <cell r="N1694">
            <v>54031.223935058901</v>
          </cell>
          <cell r="O1694">
            <v>61868.055706833497</v>
          </cell>
          <cell r="P1694">
            <v>55943.281551772998</v>
          </cell>
          <cell r="Q1694">
            <v>54492.866040988498</v>
          </cell>
        </row>
        <row r="1695">
          <cell r="A1695" t="str">
            <v>Q80UU9</v>
          </cell>
          <cell r="B1695" t="str">
            <v>sp|Q80UU9|PGRC2_MOUSE</v>
          </cell>
          <cell r="C1695">
            <v>94990.872449323593</v>
          </cell>
          <cell r="D1695">
            <v>81672.329824670596</v>
          </cell>
          <cell r="E1695">
            <v>52980.222319688401</v>
          </cell>
          <cell r="F1695">
            <v>97458.747750939598</v>
          </cell>
          <cell r="G1695">
            <v>66046.401966983802</v>
          </cell>
          <cell r="H1695">
            <v>118434.638730677</v>
          </cell>
          <cell r="I1695">
            <v>86486.145807378402</v>
          </cell>
          <cell r="J1695">
            <v>97198.451167800304</v>
          </cell>
          <cell r="K1695">
            <v>77225.368836767098</v>
          </cell>
          <cell r="L1695">
            <v>133057.92366735099</v>
          </cell>
          <cell r="M1695">
            <v>134276.423888213</v>
          </cell>
          <cell r="N1695">
            <v>128983.004953025</v>
          </cell>
          <cell r="O1695">
            <v>121699.674264174</v>
          </cell>
          <cell r="P1695">
            <v>102957.762990933</v>
          </cell>
          <cell r="Q1695">
            <v>133428.427344216</v>
          </cell>
        </row>
        <row r="1696">
          <cell r="A1696" t="str">
            <v>Q80UW2</v>
          </cell>
          <cell r="B1696" t="str">
            <v>sp|Q80UW2|FBX2_MOUSE</v>
          </cell>
          <cell r="C1696">
            <v>947841.64776639396</v>
          </cell>
          <cell r="D1696">
            <v>929476.59214331897</v>
          </cell>
          <cell r="E1696">
            <v>768234.23767386505</v>
          </cell>
          <cell r="F1696">
            <v>907135.14123050903</v>
          </cell>
          <cell r="G1696">
            <v>910736.92240637005</v>
          </cell>
          <cell r="H1696">
            <v>942592.30001666897</v>
          </cell>
          <cell r="I1696">
            <v>944969.37426546903</v>
          </cell>
          <cell r="J1696">
            <v>953253.92259379302</v>
          </cell>
          <cell r="K1696">
            <v>766074.03397202201</v>
          </cell>
          <cell r="L1696">
            <v>994623.42835417204</v>
          </cell>
          <cell r="M1696">
            <v>986031.55055538297</v>
          </cell>
          <cell r="N1696">
            <v>961281.64664009004</v>
          </cell>
          <cell r="O1696">
            <v>1008475.50770047</v>
          </cell>
          <cell r="P1696">
            <v>1040282.14225651</v>
          </cell>
          <cell r="Q1696">
            <v>979297.60121362796</v>
          </cell>
        </row>
        <row r="1697">
          <cell r="A1697" t="str">
            <v>Q80VD1</v>
          </cell>
          <cell r="B1697" t="str">
            <v>sp|Q80VD1|FA98B_MOUSE</v>
          </cell>
          <cell r="C1697">
            <v>45481.560450728801</v>
          </cell>
          <cell r="D1697">
            <v>41438.448486524598</v>
          </cell>
          <cell r="E1697">
            <v>43683.797181529902</v>
          </cell>
          <cell r="F1697">
            <v>79802.6039072118</v>
          </cell>
          <cell r="G1697">
            <v>46216.772416975698</v>
          </cell>
          <cell r="H1697">
            <v>68069.670347568695</v>
          </cell>
          <cell r="I1697">
            <v>61619.596162365502</v>
          </cell>
          <cell r="J1697">
            <v>39189.140129761698</v>
          </cell>
          <cell r="K1697">
            <v>49601.083968865598</v>
          </cell>
          <cell r="L1697">
            <v>137455.61589892799</v>
          </cell>
          <cell r="M1697">
            <v>87828.433331873501</v>
          </cell>
          <cell r="N1697">
            <v>42665.796205286002</v>
          </cell>
          <cell r="O1697">
            <v>75515.562754844301</v>
          </cell>
          <cell r="P1697">
            <v>67216.978086987103</v>
          </cell>
          <cell r="Q1697">
            <v>91676.344304493803</v>
          </cell>
        </row>
        <row r="1698">
          <cell r="A1698" t="str">
            <v>Q80VJ2</v>
          </cell>
          <cell r="B1698" t="str">
            <v>sp|Q80VJ2|SRA1_MOUSE</v>
          </cell>
          <cell r="C1698">
            <v>60941.231435051697</v>
          </cell>
          <cell r="D1698">
            <v>55706.4379986485</v>
          </cell>
          <cell r="E1698">
            <v>70757.345420020996</v>
          </cell>
          <cell r="F1698">
            <v>77083.897119727</v>
          </cell>
          <cell r="G1698">
            <v>20074.685376063098</v>
          </cell>
          <cell r="H1698">
            <v>38683.182849577497</v>
          </cell>
          <cell r="I1698">
            <v>107303.90830620201</v>
          </cell>
          <cell r="J1698">
            <v>75480.0170634674</v>
          </cell>
          <cell r="K1698">
            <v>65061.010604208597</v>
          </cell>
          <cell r="L1698">
            <v>106715.82500173499</v>
          </cell>
          <cell r="M1698">
            <v>66854.760148923102</v>
          </cell>
          <cell r="N1698">
            <v>115877.15210904799</v>
          </cell>
          <cell r="O1698">
            <v>100217.39850725399</v>
          </cell>
          <cell r="P1698">
            <v>93876.379606709394</v>
          </cell>
          <cell r="Q1698">
            <v>26512.029353813999</v>
          </cell>
        </row>
        <row r="1699">
          <cell r="A1699" t="str">
            <v>Q80VL1</v>
          </cell>
          <cell r="B1699" t="str">
            <v>sp|Q80VL1|TDRKH_MOUSE</v>
          </cell>
          <cell r="C1699">
            <v>10467.5826365786</v>
          </cell>
          <cell r="D1699">
            <v>31869.471689862599</v>
          </cell>
          <cell r="E1699">
            <v>39351.8062194948</v>
          </cell>
          <cell r="F1699">
            <v>37005.037732649696</v>
          </cell>
          <cell r="G1699">
            <v>34243.162062492098</v>
          </cell>
          <cell r="H1699">
            <v>54016.317072161401</v>
          </cell>
          <cell r="I1699">
            <v>41737.771536521599</v>
          </cell>
          <cell r="J1699">
            <v>48464.834129588802</v>
          </cell>
          <cell r="K1699">
            <v>34744.426968264903</v>
          </cell>
          <cell r="L1699">
            <v>35809.498593007796</v>
          </cell>
          <cell r="M1699">
            <v>55545.985317976898</v>
          </cell>
          <cell r="N1699">
            <v>31170.014643744598</v>
          </cell>
          <cell r="O1699">
            <v>23365.667472297999</v>
          </cell>
          <cell r="P1699">
            <v>5177.2497360388097</v>
          </cell>
          <cell r="Q1699">
            <v>15366.7235470388</v>
          </cell>
        </row>
        <row r="1700">
          <cell r="A1700" t="str">
            <v>Q80VP0</v>
          </cell>
          <cell r="B1700" t="str">
            <v>sp|Q80VP0|TCPR1_MOUSE</v>
          </cell>
          <cell r="C1700">
            <v>65571.229411357403</v>
          </cell>
          <cell r="D1700">
            <v>70899.899938042101</v>
          </cell>
          <cell r="E1700">
            <v>96888.790378589998</v>
          </cell>
          <cell r="F1700">
            <v>71376.891219153506</v>
          </cell>
          <cell r="G1700">
            <v>13410.720032756501</v>
          </cell>
          <cell r="H1700">
            <v>58056.114967162401</v>
          </cell>
          <cell r="I1700">
            <v>76473.588621753297</v>
          </cell>
          <cell r="J1700">
            <v>1624.4487188210601</v>
          </cell>
          <cell r="K1700">
            <v>86974.119250104894</v>
          </cell>
          <cell r="L1700">
            <v>83016.943257002305</v>
          </cell>
          <cell r="M1700">
            <v>20223.959654628001</v>
          </cell>
          <cell r="N1700">
            <v>101035.775063425</v>
          </cell>
          <cell r="O1700">
            <v>43295.0827936032</v>
          </cell>
          <cell r="P1700">
            <v>49575.048520386597</v>
          </cell>
          <cell r="Q1700">
            <v>46628.820736560803</v>
          </cell>
        </row>
        <row r="1701">
          <cell r="A1701" t="str">
            <v>Q80VP1</v>
          </cell>
          <cell r="B1701" t="str">
            <v>sp|Q80VP1|EPN1_MOUSE</v>
          </cell>
          <cell r="C1701">
            <v>242588.77908409401</v>
          </cell>
          <cell r="D1701">
            <v>195367.77126214901</v>
          </cell>
          <cell r="E1701">
            <v>216142.342691019</v>
          </cell>
          <cell r="F1701">
            <v>164981.16224115601</v>
          </cell>
          <cell r="G1701">
            <v>226997.25929287801</v>
          </cell>
          <cell r="H1701">
            <v>238854.11001889801</v>
          </cell>
          <cell r="I1701">
            <v>247045.30052405401</v>
          </cell>
          <cell r="J1701">
            <v>227035.069256391</v>
          </cell>
          <cell r="K1701">
            <v>165414.20693132799</v>
          </cell>
          <cell r="L1701">
            <v>219301.45402886899</v>
          </cell>
          <cell r="M1701">
            <v>193671.58544346</v>
          </cell>
          <cell r="N1701">
            <v>238140.293380585</v>
          </cell>
          <cell r="O1701">
            <v>211849.74641473399</v>
          </cell>
          <cell r="P1701">
            <v>138737.286234342</v>
          </cell>
          <cell r="Q1701">
            <v>72278.463023861405</v>
          </cell>
        </row>
        <row r="1702">
          <cell r="A1702" t="str">
            <v>Q80VP9</v>
          </cell>
          <cell r="B1702" t="str">
            <v>sp|Q80VP9|ASPH2_MOUSE</v>
          </cell>
          <cell r="C1702">
            <v>39289.4804101505</v>
          </cell>
          <cell r="D1702">
            <v>61553.734685658201</v>
          </cell>
          <cell r="E1702">
            <v>27542.086234470498</v>
          </cell>
          <cell r="F1702">
            <v>60874.305284816197</v>
          </cell>
          <cell r="G1702">
            <v>40693.0015737836</v>
          </cell>
          <cell r="H1702">
            <v>48821.605786206703</v>
          </cell>
          <cell r="I1702">
            <v>47544.833947711697</v>
          </cell>
          <cell r="J1702">
            <v>66766.005769662399</v>
          </cell>
          <cell r="K1702">
            <v>57563.917925354697</v>
          </cell>
          <cell r="L1702">
            <v>42552.600671443499</v>
          </cell>
          <cell r="M1702">
            <v>60418.635520985801</v>
          </cell>
          <cell r="N1702">
            <v>58397.324859426502</v>
          </cell>
          <cell r="O1702">
            <v>54480.657560510597</v>
          </cell>
          <cell r="P1702">
            <v>61510.984541124497</v>
          </cell>
          <cell r="Q1702">
            <v>57575.011204411203</v>
          </cell>
        </row>
        <row r="1703">
          <cell r="A1703" t="str">
            <v>Q80VQ0</v>
          </cell>
          <cell r="B1703" t="str">
            <v>sp|Q80VQ0|AL3B1_MOUSE</v>
          </cell>
          <cell r="C1703">
            <v>208949.891191748</v>
          </cell>
          <cell r="D1703">
            <v>237381.96330704601</v>
          </cell>
          <cell r="E1703">
            <v>155511.94803135001</v>
          </cell>
          <cell r="F1703">
            <v>203511.20210353399</v>
          </cell>
          <cell r="G1703">
            <v>205924.90405994901</v>
          </cell>
          <cell r="H1703">
            <v>195667.97329566401</v>
          </cell>
          <cell r="I1703">
            <v>205185.067643574</v>
          </cell>
          <cell r="J1703">
            <v>207734.68006086201</v>
          </cell>
          <cell r="K1703">
            <v>158449.90423983199</v>
          </cell>
          <cell r="L1703">
            <v>260178.31519951599</v>
          </cell>
          <cell r="M1703">
            <v>300001.55752574501</v>
          </cell>
          <cell r="N1703">
            <v>232835.16842674601</v>
          </cell>
          <cell r="O1703">
            <v>193291.853811943</v>
          </cell>
          <cell r="P1703">
            <v>252198.77312058001</v>
          </cell>
          <cell r="Q1703">
            <v>245429.80978062999</v>
          </cell>
        </row>
        <row r="1704">
          <cell r="A1704" t="str">
            <v>Q80VQ1</v>
          </cell>
          <cell r="B1704" t="str">
            <v>sp|Q80VQ1|LRRC1_MOUSE</v>
          </cell>
          <cell r="C1704">
            <v>33491.4417186473</v>
          </cell>
          <cell r="D1704">
            <v>3442.0204176253401</v>
          </cell>
          <cell r="E1704">
            <v>27179.246140814401</v>
          </cell>
          <cell r="F1704">
            <v>26221.546193495102</v>
          </cell>
          <cell r="G1704">
            <v>27154.399996913799</v>
          </cell>
          <cell r="H1704">
            <v>16561.452545226599</v>
          </cell>
          <cell r="I1704">
            <v>32138.389994370998</v>
          </cell>
          <cell r="J1704">
            <v>27674.362393579799</v>
          </cell>
          <cell r="K1704">
            <v>22732.689711859501</v>
          </cell>
          <cell r="L1704">
            <v>4534.3366854505002</v>
          </cell>
          <cell r="M1704">
            <v>13041.382491190599</v>
          </cell>
          <cell r="N1704">
            <v>21065.3665163234</v>
          </cell>
          <cell r="O1704">
            <v>26136.811970545699</v>
          </cell>
          <cell r="P1704">
            <v>22842.729015476099</v>
          </cell>
          <cell r="Q1704">
            <v>3298.8656430609799</v>
          </cell>
        </row>
        <row r="1705">
          <cell r="A1705" t="str">
            <v>Q80W21</v>
          </cell>
          <cell r="B1705" t="str">
            <v>sp|Q80W21|GSTM7_MOUSE</v>
          </cell>
          <cell r="C1705">
            <v>130217.629461549</v>
          </cell>
          <cell r="D1705">
            <v>328751.32813201001</v>
          </cell>
          <cell r="E1705">
            <v>511056.60572210699</v>
          </cell>
          <cell r="F1705">
            <v>266797.30870630901</v>
          </cell>
          <cell r="G1705">
            <v>236318.29175100001</v>
          </cell>
          <cell r="H1705">
            <v>177911.53628583701</v>
          </cell>
          <cell r="I1705">
            <v>252748.588734188</v>
          </cell>
          <cell r="J1705">
            <v>253403.67348773399</v>
          </cell>
          <cell r="K1705">
            <v>255875.79561787401</v>
          </cell>
          <cell r="L1705">
            <v>145707.76406186901</v>
          </cell>
          <cell r="M1705">
            <v>164879.25087069601</v>
          </cell>
          <cell r="N1705">
            <v>151496.88694873801</v>
          </cell>
          <cell r="O1705">
            <v>125781.81380182</v>
          </cell>
          <cell r="P1705">
            <v>248022.52802173101</v>
          </cell>
          <cell r="Q1705">
            <v>174770.339543735</v>
          </cell>
        </row>
        <row r="1706">
          <cell r="A1706" t="str">
            <v>Q80WC7</v>
          </cell>
          <cell r="B1706" t="str">
            <v>sp|Q80WC7|AGFG2_MOUSE</v>
          </cell>
          <cell r="C1706">
            <v>12688.1591439449</v>
          </cell>
          <cell r="D1706">
            <v>8170.0106770664697</v>
          </cell>
          <cell r="E1706">
            <v>2920.5378018070301</v>
          </cell>
          <cell r="F1706">
            <v>1327.5342132784101</v>
          </cell>
          <cell r="G1706">
            <v>3860.4612916848901</v>
          </cell>
          <cell r="H1706">
            <v>2701.4995643055499</v>
          </cell>
          <cell r="I1706">
            <v>2075.2725942809002</v>
          </cell>
          <cell r="J1706">
            <v>1935.70469759247</v>
          </cell>
          <cell r="K1706">
            <v>1657.33737277726</v>
          </cell>
          <cell r="L1706">
            <v>10916.434773225399</v>
          </cell>
          <cell r="M1706">
            <v>18743.998244310002</v>
          </cell>
          <cell r="N1706">
            <v>5657.3258277572304</v>
          </cell>
          <cell r="O1706">
            <v>1901.20845348079</v>
          </cell>
          <cell r="P1706">
            <v>3216.1754851977998</v>
          </cell>
          <cell r="Q1706">
            <v>1384.2374334887299</v>
          </cell>
        </row>
        <row r="1707">
          <cell r="A1707" t="str">
            <v>Q80WG5</v>
          </cell>
          <cell r="B1707" t="str">
            <v>sp|Q80WG5|LRC8A_MOUSE</v>
          </cell>
          <cell r="C1707">
            <v>133356.236988777</v>
          </cell>
          <cell r="D1707">
            <v>150307.70667855599</v>
          </cell>
          <cell r="E1707">
            <v>126043.008565132</v>
          </cell>
          <cell r="F1707">
            <v>98168.335119294294</v>
          </cell>
          <cell r="G1707">
            <v>134885.27396861001</v>
          </cell>
          <cell r="H1707">
            <v>208484.10492246799</v>
          </cell>
          <cell r="I1707">
            <v>167938.915773997</v>
          </cell>
          <cell r="J1707">
            <v>182599.39834835901</v>
          </cell>
          <cell r="K1707">
            <v>132547.46288417201</v>
          </cell>
          <cell r="L1707">
            <v>89631.464475583896</v>
          </cell>
          <cell r="M1707">
            <v>98339.034087058695</v>
          </cell>
          <cell r="N1707">
            <v>152589.25909660899</v>
          </cell>
          <cell r="O1707">
            <v>203119.673706423</v>
          </cell>
          <cell r="P1707">
            <v>143972.99434153899</v>
          </cell>
          <cell r="Q1707">
            <v>133735.51508064999</v>
          </cell>
        </row>
        <row r="1708">
          <cell r="A1708" t="str">
            <v>Q80WJ7</v>
          </cell>
          <cell r="B1708" t="str">
            <v>sp|Q80WJ7|LYRIC_MOUSE</v>
          </cell>
          <cell r="C1708">
            <v>157306.02565651701</v>
          </cell>
          <cell r="D1708">
            <v>168353.036913274</v>
          </cell>
          <cell r="E1708">
            <v>154144.02060410299</v>
          </cell>
          <cell r="F1708">
            <v>142711.32681789799</v>
          </cell>
          <cell r="G1708">
            <v>154244.55424323599</v>
          </cell>
          <cell r="H1708">
            <v>165261.629398319</v>
          </cell>
          <cell r="I1708">
            <v>177841.012311075</v>
          </cell>
          <cell r="J1708">
            <v>198296.00469026601</v>
          </cell>
          <cell r="K1708">
            <v>148366.94247830901</v>
          </cell>
          <cell r="L1708">
            <v>198820.03099460801</v>
          </cell>
          <cell r="M1708">
            <v>202442.97193719199</v>
          </cell>
          <cell r="N1708">
            <v>157619.633980549</v>
          </cell>
          <cell r="O1708">
            <v>184381.350302634</v>
          </cell>
          <cell r="P1708">
            <v>157074.091668023</v>
          </cell>
          <cell r="Q1708">
            <v>197694.67324901099</v>
          </cell>
        </row>
        <row r="1709">
          <cell r="A1709" t="str">
            <v>Q80WM4</v>
          </cell>
          <cell r="B1709" t="str">
            <v>sp|Q80WM4|HPLN4_MOUSE</v>
          </cell>
          <cell r="C1709">
            <v>65180.853933541803</v>
          </cell>
          <cell r="D1709">
            <v>19141.341135061299</v>
          </cell>
          <cell r="E1709">
            <v>69054.7280136013</v>
          </cell>
          <cell r="F1709">
            <v>79876.369628911198</v>
          </cell>
          <cell r="G1709">
            <v>91040.062815760393</v>
          </cell>
          <cell r="H1709">
            <v>57654.2712573432</v>
          </cell>
          <cell r="I1709">
            <v>87060.865072535104</v>
          </cell>
          <cell r="J1709">
            <v>41008.959416188103</v>
          </cell>
          <cell r="K1709">
            <v>51971.479502089001</v>
          </cell>
          <cell r="L1709">
            <v>97391.304312461405</v>
          </cell>
          <cell r="M1709">
            <v>13227.6863341425</v>
          </cell>
          <cell r="N1709">
            <v>102919.363922209</v>
          </cell>
          <cell r="O1709">
            <v>62733.497461974497</v>
          </cell>
          <cell r="P1709">
            <v>92963.676057367498</v>
          </cell>
          <cell r="Q1709">
            <v>62348.291400518901</v>
          </cell>
        </row>
        <row r="1710">
          <cell r="A1710" t="str">
            <v>Q80WS3</v>
          </cell>
          <cell r="B1710" t="str">
            <v>sp|Q80WS3|FBLL1_MOUSE</v>
          </cell>
          <cell r="C1710">
            <v>95175.871818216299</v>
          </cell>
          <cell r="D1710">
            <v>129277.97602365899</v>
          </cell>
          <cell r="E1710">
            <v>90298.164918143098</v>
          </cell>
          <cell r="F1710">
            <v>107200.627163935</v>
          </cell>
          <cell r="G1710">
            <v>109689.815279619</v>
          </cell>
          <cell r="H1710">
            <v>127494.907374831</v>
          </cell>
          <cell r="I1710">
            <v>114790.74966880601</v>
          </cell>
          <cell r="J1710">
            <v>122870.08070536</v>
          </cell>
          <cell r="K1710">
            <v>74440.432285261297</v>
          </cell>
          <cell r="L1710">
            <v>131999.536381793</v>
          </cell>
          <cell r="M1710">
            <v>93287.487946619702</v>
          </cell>
          <cell r="N1710">
            <v>134590.60532772899</v>
          </cell>
          <cell r="O1710">
            <v>135271.79119298901</v>
          </cell>
          <cell r="P1710">
            <v>101972.966012056</v>
          </cell>
          <cell r="Q1710">
            <v>112978.01191664601</v>
          </cell>
        </row>
        <row r="1711">
          <cell r="A1711" t="str">
            <v>Q80WT0</v>
          </cell>
          <cell r="B1711" t="str">
            <v>sp|Q80WT0|JPH4_MOUSE</v>
          </cell>
          <cell r="C1711">
            <v>10231.305780447001</v>
          </cell>
          <cell r="D1711">
            <v>7049.5376210066697</v>
          </cell>
          <cell r="E1711">
            <v>11691.5706927021</v>
          </cell>
          <cell r="F1711">
            <v>8130.15860611674</v>
          </cell>
          <cell r="G1711">
            <v>12553.141463519099</v>
          </cell>
          <cell r="H1711">
            <v>14849.126056163899</v>
          </cell>
          <cell r="I1711">
            <v>19387.7558352167</v>
          </cell>
          <cell r="J1711">
            <v>11048.703176769601</v>
          </cell>
          <cell r="K1711">
            <v>22025.523434796101</v>
          </cell>
          <cell r="L1711">
            <v>11724.437622465501</v>
          </cell>
          <cell r="M1711">
            <v>9490.2739899631997</v>
          </cell>
          <cell r="N1711">
            <v>14629.624043121399</v>
          </cell>
          <cell r="O1711">
            <v>15258.7724735262</v>
          </cell>
          <cell r="P1711">
            <v>14033.9176209625</v>
          </cell>
          <cell r="Q1711">
            <v>4555.4161452359504</v>
          </cell>
        </row>
        <row r="1712">
          <cell r="A1712" t="str">
            <v>Q80X50</v>
          </cell>
          <cell r="B1712" t="str">
            <v>sp|Q80X50|UBP2L_MOUSE</v>
          </cell>
          <cell r="C1712">
            <v>110339.566079497</v>
          </cell>
          <cell r="D1712">
            <v>73156.546861159601</v>
          </cell>
          <cell r="E1712">
            <v>104310.953369975</v>
          </cell>
          <cell r="F1712">
            <v>56941.988272037299</v>
          </cell>
          <cell r="G1712">
            <v>168009.98183341199</v>
          </cell>
          <cell r="H1712">
            <v>195246.08643739301</v>
          </cell>
          <cell r="I1712">
            <v>156008.588286346</v>
          </cell>
          <cell r="J1712">
            <v>110289.72597468999</v>
          </cell>
          <cell r="K1712">
            <v>183790.07419144301</v>
          </cell>
          <cell r="L1712">
            <v>150288.183501422</v>
          </cell>
          <cell r="M1712">
            <v>95848.102440918796</v>
          </cell>
          <cell r="N1712">
            <v>136002.72620051901</v>
          </cell>
          <cell r="O1712">
            <v>78497.030651275505</v>
          </cell>
          <cell r="P1712">
            <v>139761.15140962799</v>
          </cell>
          <cell r="Q1712">
            <v>92407.337203609495</v>
          </cell>
        </row>
        <row r="1713">
          <cell r="A1713" t="str">
            <v>Q80X80</v>
          </cell>
          <cell r="B1713" t="str">
            <v>sp|Q80X80|C2C2L_MOUSE</v>
          </cell>
          <cell r="C1713">
            <v>6342.4719761323904</v>
          </cell>
          <cell r="D1713">
            <v>8473.6796721590108</v>
          </cell>
          <cell r="E1713">
            <v>17056.892353585299</v>
          </cell>
          <cell r="F1713">
            <v>10182.6991304154</v>
          </cell>
          <cell r="G1713">
            <v>15351.5164548962</v>
          </cell>
          <cell r="H1713">
            <v>5606.2088001924703</v>
          </cell>
          <cell r="I1713">
            <v>15018.2280640758</v>
          </cell>
          <cell r="J1713">
            <v>2781.7013990137302</v>
          </cell>
          <cell r="K1713">
            <v>16203.5039345685</v>
          </cell>
          <cell r="L1713">
            <v>9088.4398052371198</v>
          </cell>
          <cell r="M1713">
            <v>10844.1137218892</v>
          </cell>
          <cell r="N1713">
            <v>11214.029463115599</v>
          </cell>
          <cell r="O1713">
            <v>18147.489931275501</v>
          </cell>
          <cell r="P1713">
            <v>6298.8766913256304</v>
          </cell>
          <cell r="Q1713">
            <v>8631.0179572490506</v>
          </cell>
        </row>
        <row r="1714">
          <cell r="A1714" t="str">
            <v>Q80X90</v>
          </cell>
          <cell r="B1714" t="str">
            <v>sp|Q80X90|FLNB_MOUSE</v>
          </cell>
          <cell r="C1714">
            <v>52522.966483236698</v>
          </cell>
          <cell r="D1714">
            <v>58591.298542702898</v>
          </cell>
          <cell r="E1714">
            <v>52214.791539917896</v>
          </cell>
          <cell r="F1714">
            <v>65804.513513129394</v>
          </cell>
          <cell r="G1714">
            <v>64519.428457140202</v>
          </cell>
          <cell r="H1714">
            <v>38741.542874195096</v>
          </cell>
          <cell r="I1714">
            <v>32523.1171922799</v>
          </cell>
          <cell r="J1714">
            <v>71223.293863962899</v>
          </cell>
          <cell r="K1714">
            <v>88873.576775538895</v>
          </cell>
          <cell r="L1714">
            <v>250906.33448428399</v>
          </cell>
          <cell r="M1714">
            <v>234870.70298662799</v>
          </cell>
          <cell r="N1714">
            <v>47862.585851824799</v>
          </cell>
          <cell r="O1714">
            <v>72385.767001316402</v>
          </cell>
          <cell r="P1714">
            <v>51275.3143529839</v>
          </cell>
          <cell r="Q1714">
            <v>47062.138685454702</v>
          </cell>
        </row>
        <row r="1715">
          <cell r="A1715" t="str">
            <v>Q80XA6</v>
          </cell>
          <cell r="B1715" t="str">
            <v>sp|Q80XA6|REPS2_MOUSE</v>
          </cell>
          <cell r="C1715">
            <v>118960.16198405001</v>
          </cell>
          <cell r="D1715">
            <v>119546.049940889</v>
          </cell>
          <cell r="E1715">
            <v>94742.606704865102</v>
          </cell>
          <cell r="F1715">
            <v>81894.345491308195</v>
          </cell>
          <cell r="G1715">
            <v>89779.319079409004</v>
          </cell>
          <cell r="H1715">
            <v>111624.36491023299</v>
          </cell>
          <cell r="I1715">
            <v>109484.376841255</v>
          </cell>
          <cell r="J1715">
            <v>122013.0586602</v>
          </cell>
          <cell r="K1715">
            <v>89675.044799573603</v>
          </cell>
          <cell r="L1715">
            <v>126742.94358824</v>
          </cell>
          <cell r="M1715">
            <v>132032.43718020001</v>
          </cell>
          <cell r="N1715">
            <v>111401.08250257801</v>
          </cell>
          <cell r="O1715">
            <v>145992.332240063</v>
          </cell>
          <cell r="P1715">
            <v>104464.58108253</v>
          </cell>
          <cell r="Q1715">
            <v>201305.832436956</v>
          </cell>
        </row>
        <row r="1716">
          <cell r="A1716" t="str">
            <v>Q80XG9</v>
          </cell>
          <cell r="B1716" t="str">
            <v>sp|Q80XG9|LRRT4_MOUSE</v>
          </cell>
          <cell r="C1716">
            <v>205795.90609025399</v>
          </cell>
          <cell r="D1716">
            <v>65263.538197831302</v>
          </cell>
          <cell r="E1716">
            <v>30818.967550689998</v>
          </cell>
          <cell r="F1716">
            <v>124826.3388391</v>
          </cell>
          <cell r="G1716">
            <v>144547.06203369299</v>
          </cell>
          <cell r="H1716">
            <v>52988.010509142397</v>
          </cell>
          <cell r="I1716">
            <v>204932.98749570199</v>
          </cell>
          <cell r="J1716">
            <v>37615.1148551109</v>
          </cell>
          <cell r="K1716">
            <v>29466.939610273199</v>
          </cell>
          <cell r="L1716">
            <v>401377.08713325398</v>
          </cell>
          <cell r="M1716">
            <v>355891.81648218702</v>
          </cell>
          <cell r="N1716">
            <v>66853.461235458395</v>
          </cell>
          <cell r="O1716">
            <v>50899.3845811477</v>
          </cell>
          <cell r="P1716">
            <v>218485.72744045599</v>
          </cell>
          <cell r="Q1716">
            <v>280490.77413369698</v>
          </cell>
        </row>
        <row r="1717">
          <cell r="A1717" t="str">
            <v>Q80XI3</v>
          </cell>
          <cell r="B1717" t="str">
            <v>sp|Q80XI3|IF4G3_MOUSE</v>
          </cell>
          <cell r="C1717">
            <v>336606.11144455097</v>
          </cell>
          <cell r="D1717">
            <v>228410.12882541501</v>
          </cell>
          <cell r="E1717">
            <v>154274.17559006799</v>
          </cell>
          <cell r="F1717">
            <v>192558.47802392</v>
          </cell>
          <cell r="G1717">
            <v>341442.28231040901</v>
          </cell>
          <cell r="H1717">
            <v>293783.19003929797</v>
          </cell>
          <cell r="I1717">
            <v>363428.14119548298</v>
          </cell>
          <cell r="J1717">
            <v>357554.788621507</v>
          </cell>
          <cell r="K1717">
            <v>363539.40049474098</v>
          </cell>
          <cell r="L1717">
            <v>258134.83857748</v>
          </cell>
          <cell r="M1717">
            <v>199242.455543791</v>
          </cell>
          <cell r="N1717">
            <v>440989.26104083</v>
          </cell>
          <cell r="O1717">
            <v>357445.898828323</v>
          </cell>
          <cell r="P1717">
            <v>353557.90843374497</v>
          </cell>
          <cell r="Q1717">
            <v>451987.40879507997</v>
          </cell>
        </row>
        <row r="1718">
          <cell r="A1718" t="str">
            <v>Q80XI4</v>
          </cell>
          <cell r="B1718" t="str">
            <v>sp|Q80XI4|PI42B_MOUSE</v>
          </cell>
          <cell r="C1718">
            <v>640721.95955148805</v>
          </cell>
          <cell r="D1718">
            <v>709971.54427871702</v>
          </cell>
          <cell r="E1718">
            <v>718203.59883669904</v>
          </cell>
          <cell r="F1718">
            <v>664072.26195801899</v>
          </cell>
          <cell r="G1718">
            <v>725460.35932795005</v>
          </cell>
          <cell r="H1718">
            <v>695310.45058498101</v>
          </cell>
          <cell r="I1718">
            <v>592330.93146243901</v>
          </cell>
          <cell r="J1718">
            <v>629614.75572326605</v>
          </cell>
          <cell r="K1718">
            <v>493611.89446602901</v>
          </cell>
          <cell r="L1718">
            <v>710000.21206962306</v>
          </cell>
          <cell r="M1718">
            <v>718010.54687730502</v>
          </cell>
          <cell r="N1718">
            <v>855404.41935469594</v>
          </cell>
          <cell r="O1718">
            <v>706496.95314238302</v>
          </cell>
          <cell r="P1718">
            <v>744525.93110911699</v>
          </cell>
          <cell r="Q1718">
            <v>725464.15442142298</v>
          </cell>
        </row>
        <row r="1719">
          <cell r="A1719" t="str">
            <v>Q80XK6</v>
          </cell>
          <cell r="B1719" t="str">
            <v>sp|Q80XK6|ATG2B_MOUSE</v>
          </cell>
          <cell r="C1719">
            <v>135357.90173345001</v>
          </cell>
          <cell r="D1719">
            <v>108870.022014784</v>
          </cell>
          <cell r="E1719">
            <v>102512.909856746</v>
          </cell>
          <cell r="F1719">
            <v>92637.575397120294</v>
          </cell>
          <cell r="G1719">
            <v>109193.397960412</v>
          </cell>
          <cell r="H1719">
            <v>67580.020667795907</v>
          </cell>
          <cell r="I1719">
            <v>105571.67003951799</v>
          </cell>
          <cell r="J1719">
            <v>150325.39912111999</v>
          </cell>
          <cell r="K1719">
            <v>110658.215497729</v>
          </cell>
          <cell r="L1719">
            <v>126067.91969295</v>
          </cell>
          <cell r="M1719">
            <v>75386.597489186694</v>
          </cell>
          <cell r="N1719">
            <v>106318.020614582</v>
          </cell>
          <cell r="O1719">
            <v>154435.77312931101</v>
          </cell>
          <cell r="P1719">
            <v>105116.486271813</v>
          </cell>
          <cell r="Q1719">
            <v>134844.541297552</v>
          </cell>
        </row>
        <row r="1720">
          <cell r="A1720" t="str">
            <v>Q80XN0</v>
          </cell>
          <cell r="B1720" t="str">
            <v>sp|Q80XN0|BDH_MOUSE</v>
          </cell>
          <cell r="C1720">
            <v>958973.93806647998</v>
          </cell>
          <cell r="D1720">
            <v>1221656.0192092001</v>
          </cell>
          <cell r="E1720">
            <v>968844.34834945004</v>
          </cell>
          <cell r="F1720">
            <v>1132209.70360291</v>
          </cell>
          <cell r="G1720">
            <v>630649.66225870198</v>
          </cell>
          <cell r="H1720">
            <v>1248445.6263333701</v>
          </cell>
          <cell r="I1720">
            <v>598761.483594283</v>
          </cell>
          <cell r="J1720">
            <v>1124831.0428417299</v>
          </cell>
          <cell r="K1720">
            <v>546974.72015468404</v>
          </cell>
          <cell r="L1720">
            <v>1157077.4135841499</v>
          </cell>
          <cell r="M1720">
            <v>1113743.27549448</v>
          </cell>
          <cell r="N1720">
            <v>1097075.46594493</v>
          </cell>
          <cell r="O1720">
            <v>709463.70015822398</v>
          </cell>
          <cell r="P1720">
            <v>643119.14088497905</v>
          </cell>
          <cell r="Q1720">
            <v>1308653.6816988001</v>
          </cell>
        </row>
        <row r="1721">
          <cell r="A1721" t="str">
            <v>Q80XR2</v>
          </cell>
          <cell r="B1721" t="str">
            <v>sp|Q80XR2|AT2C1_MOUSE</v>
          </cell>
          <cell r="C1721">
            <v>21122.426533972299</v>
          </cell>
          <cell r="D1721">
            <v>5384.1175230141998</v>
          </cell>
          <cell r="E1721">
            <v>24497.8729524029</v>
          </cell>
          <cell r="F1721">
            <v>9334.2944369419602</v>
          </cell>
          <cell r="G1721">
            <v>11767.008593295801</v>
          </cell>
          <cell r="H1721">
            <v>16728.643197411398</v>
          </cell>
          <cell r="I1721">
            <v>28860.4387389207</v>
          </cell>
          <cell r="J1721">
            <v>37736.468319809203</v>
          </cell>
          <cell r="K1721">
            <v>29298.449402677001</v>
          </cell>
          <cell r="L1721">
            <v>22661.865385429501</v>
          </cell>
          <cell r="M1721">
            <v>19301.281047152199</v>
          </cell>
          <cell r="N1721">
            <v>38249.915119638099</v>
          </cell>
          <cell r="O1721">
            <v>10450.386661156501</v>
          </cell>
          <cell r="P1721">
            <v>22558.9870512741</v>
          </cell>
          <cell r="Q1721">
            <v>20240.5500452257</v>
          </cell>
        </row>
        <row r="1722">
          <cell r="A1722" t="str">
            <v>Q80Y14</v>
          </cell>
          <cell r="B1722" t="str">
            <v>sp|Q80Y14|GLRX5_MOUSE</v>
          </cell>
          <cell r="C1722">
            <v>60067.4335323044</v>
          </cell>
          <cell r="D1722">
            <v>95235.872832593406</v>
          </cell>
          <cell r="E1722">
            <v>71554.032825696006</v>
          </cell>
          <cell r="F1722">
            <v>70091.422457839799</v>
          </cell>
          <cell r="G1722">
            <v>69656.786204796197</v>
          </cell>
          <cell r="H1722">
            <v>78103.009654340101</v>
          </cell>
          <cell r="I1722">
            <v>66733.919359324806</v>
          </cell>
          <cell r="J1722">
            <v>79860.509098612194</v>
          </cell>
          <cell r="K1722">
            <v>61184.5521695231</v>
          </cell>
          <cell r="L1722">
            <v>102492.23788815799</v>
          </cell>
          <cell r="M1722">
            <v>65439.462100553101</v>
          </cell>
          <cell r="N1722">
            <v>99613.256717185606</v>
          </cell>
          <cell r="O1722">
            <v>9257.2881335543607</v>
          </cell>
          <cell r="P1722">
            <v>76317.010685300993</v>
          </cell>
          <cell r="Q1722">
            <v>80818.229995769696</v>
          </cell>
        </row>
        <row r="1723">
          <cell r="A1723" t="str">
            <v>Q80Y17</v>
          </cell>
          <cell r="B1723" t="str">
            <v>sp|Q80Y17|L2GL1_MOUSE</v>
          </cell>
          <cell r="C1723">
            <v>83068.492696653804</v>
          </cell>
          <cell r="D1723">
            <v>70831.670227551105</v>
          </cell>
          <cell r="E1723">
            <v>77772.454073827801</v>
          </cell>
          <cell r="F1723">
            <v>75450.393939317306</v>
          </cell>
          <cell r="G1723">
            <v>63425.068812818303</v>
          </cell>
          <cell r="H1723">
            <v>64487.687469119999</v>
          </cell>
          <cell r="I1723">
            <v>96696.824031740005</v>
          </cell>
          <cell r="J1723">
            <v>69867.758387743495</v>
          </cell>
          <cell r="K1723">
            <v>80859.396621728403</v>
          </cell>
          <cell r="L1723">
            <v>90326.670020848003</v>
          </cell>
          <cell r="M1723">
            <v>88101.817583264798</v>
          </cell>
          <cell r="N1723">
            <v>95802.332758590594</v>
          </cell>
          <cell r="O1723">
            <v>60217.300509145898</v>
          </cell>
          <cell r="P1723">
            <v>95895.953399534206</v>
          </cell>
          <cell r="Q1723">
            <v>72987.3646692974</v>
          </cell>
        </row>
        <row r="1724">
          <cell r="A1724" t="str">
            <v>Q80Y24</v>
          </cell>
          <cell r="B1724" t="str">
            <v>sp|Q80Y24|PRIC2_MOUSE</v>
          </cell>
          <cell r="C1724">
            <v>58901.406361414804</v>
          </cell>
          <cell r="D1724">
            <v>46125.906516830597</v>
          </cell>
          <cell r="E1724">
            <v>48256.863014831899</v>
          </cell>
          <cell r="F1724">
            <v>46678.951124554798</v>
          </cell>
          <cell r="G1724">
            <v>6513.8476543371398</v>
          </cell>
          <cell r="H1724">
            <v>56968.771664124899</v>
          </cell>
          <cell r="I1724">
            <v>72732.110234024702</v>
          </cell>
          <cell r="J1724">
            <v>49204.2529442581</v>
          </cell>
          <cell r="K1724">
            <v>62734.397930601997</v>
          </cell>
          <cell r="L1724">
            <v>70369.860151125598</v>
          </cell>
          <cell r="M1724">
            <v>42819.417535674002</v>
          </cell>
          <cell r="N1724">
            <v>54836.835196985601</v>
          </cell>
          <cell r="O1724">
            <v>63745.517708926498</v>
          </cell>
          <cell r="P1724">
            <v>53835.183503959001</v>
          </cell>
          <cell r="Q1724">
            <v>58542.713922492803</v>
          </cell>
        </row>
        <row r="1725">
          <cell r="A1725" t="str">
            <v>Q80Y56</v>
          </cell>
          <cell r="B1725" t="str">
            <v>sp|Q80Y56|RBNS5_MOUSE</v>
          </cell>
          <cell r="C1725">
            <v>22484.565931456898</v>
          </cell>
          <cell r="D1725">
            <v>54392.994002578998</v>
          </cell>
          <cell r="E1725">
            <v>45255.256330624099</v>
          </cell>
          <cell r="F1725">
            <v>46849.812122065399</v>
          </cell>
          <cell r="G1725">
            <v>11862.208846486799</v>
          </cell>
          <cell r="H1725">
            <v>2703.2013176427799</v>
          </cell>
          <cell r="I1725">
            <v>43698.609363880998</v>
          </cell>
          <cell r="J1725">
            <v>47044.258159295401</v>
          </cell>
          <cell r="K1725">
            <v>49365.524098038302</v>
          </cell>
          <cell r="L1725">
            <v>7828.1182587061803</v>
          </cell>
          <cell r="M1725">
            <v>39463.336082617403</v>
          </cell>
          <cell r="N1725">
            <v>10104.393002832699</v>
          </cell>
          <cell r="O1725">
            <v>44470.8014425086</v>
          </cell>
          <cell r="P1725">
            <v>10976.7287541735</v>
          </cell>
          <cell r="Q1725">
            <v>38765.772686624099</v>
          </cell>
        </row>
        <row r="1726">
          <cell r="A1726" t="str">
            <v>Q80Y81</v>
          </cell>
          <cell r="B1726" t="str">
            <v>sp|Q80Y81|RNZ2_MOUSE</v>
          </cell>
          <cell r="C1726">
            <v>50691.402856620101</v>
          </cell>
          <cell r="D1726">
            <v>10211.297718690499</v>
          </cell>
          <cell r="E1726">
            <v>15240.246940589899</v>
          </cell>
          <cell r="F1726">
            <v>33563.662020891403</v>
          </cell>
          <cell r="G1726">
            <v>14119.298854913</v>
          </cell>
          <cell r="H1726">
            <v>85239.903164335105</v>
          </cell>
          <cell r="I1726">
            <v>15697.843797887999</v>
          </cell>
          <cell r="J1726">
            <v>12094.8225785786</v>
          </cell>
          <cell r="K1726">
            <v>54357.330415790297</v>
          </cell>
          <cell r="L1726">
            <v>45719.691770024103</v>
          </cell>
          <cell r="M1726">
            <v>6332.5640951369496</v>
          </cell>
          <cell r="N1726">
            <v>16594.642765050601</v>
          </cell>
          <cell r="O1726">
            <v>5866.9970058956796</v>
          </cell>
          <cell r="P1726">
            <v>55706.804681660898</v>
          </cell>
          <cell r="Q1726">
            <v>10376.7306895945</v>
          </cell>
        </row>
        <row r="1727">
          <cell r="A1727" t="str">
            <v>Q80Y98</v>
          </cell>
          <cell r="B1727" t="str">
            <v>sp|Q80Y98|DDHD2_MOUSE</v>
          </cell>
          <cell r="C1727">
            <v>26135.7892278627</v>
          </cell>
          <cell r="D1727">
            <v>53906.761382604403</v>
          </cell>
          <cell r="E1727">
            <v>30414.143800112401</v>
          </cell>
          <cell r="F1727">
            <v>41960.614671072603</v>
          </cell>
          <cell r="G1727">
            <v>32197.3916415692</v>
          </cell>
          <cell r="H1727">
            <v>52126.836972361598</v>
          </cell>
          <cell r="I1727">
            <v>39733.450573386901</v>
          </cell>
          <cell r="J1727">
            <v>47072.228077176696</v>
          </cell>
          <cell r="K1727">
            <v>43388.848102537399</v>
          </cell>
          <cell r="L1727">
            <v>25786.152357414201</v>
          </cell>
          <cell r="M1727">
            <v>29882.997689378299</v>
          </cell>
          <cell r="N1727">
            <v>56280.2439155877</v>
          </cell>
          <cell r="O1727">
            <v>42282.462571397002</v>
          </cell>
          <cell r="P1727">
            <v>16920.9481199072</v>
          </cell>
          <cell r="Q1727">
            <v>67858.171347752999</v>
          </cell>
        </row>
        <row r="1728">
          <cell r="A1728" t="str">
            <v>Q80YA9</v>
          </cell>
          <cell r="B1728" t="str">
            <v>sp|Q80YA9|CNKR2_MOUSE</v>
          </cell>
          <cell r="C1728">
            <v>304311.14168580901</v>
          </cell>
          <cell r="D1728">
            <v>358614.99164940597</v>
          </cell>
          <cell r="E1728">
            <v>283348.53637570102</v>
          </cell>
          <cell r="F1728">
            <v>362922.26499122102</v>
          </cell>
          <cell r="G1728">
            <v>381267.67872064898</v>
          </cell>
          <cell r="H1728">
            <v>370944.21548646898</v>
          </cell>
          <cell r="I1728">
            <v>275397.92485157499</v>
          </cell>
          <cell r="J1728">
            <v>303450.54142076703</v>
          </cell>
          <cell r="K1728">
            <v>331474.345990723</v>
          </cell>
          <cell r="L1728">
            <v>298342.02758903499</v>
          </cell>
          <cell r="M1728">
            <v>221040.356757211</v>
          </cell>
          <cell r="N1728">
            <v>293589.45761349599</v>
          </cell>
          <cell r="O1728">
            <v>332527.79683132499</v>
          </cell>
          <cell r="P1728">
            <v>252599.129634902</v>
          </cell>
          <cell r="Q1728">
            <v>270978.22159937897</v>
          </cell>
        </row>
        <row r="1729">
          <cell r="A1729" t="str">
            <v>Q80YN3</v>
          </cell>
          <cell r="B1729" t="str">
            <v>sp|Q80YN3|BCAS1_MOUSE</v>
          </cell>
          <cell r="C1729">
            <v>2132063.7819358399</v>
          </cell>
          <cell r="D1729">
            <v>1955926.02937926</v>
          </cell>
          <cell r="E1729">
            <v>1692373.2814605201</v>
          </cell>
          <cell r="F1729">
            <v>1749129.00501041</v>
          </cell>
          <cell r="G1729">
            <v>2115742.8815365899</v>
          </cell>
          <cell r="H1729">
            <v>1524463.8161780899</v>
          </cell>
          <cell r="I1729">
            <v>2139197.8976547099</v>
          </cell>
          <cell r="J1729">
            <v>2277285.29496885</v>
          </cell>
          <cell r="K1729">
            <v>2415739.3759902399</v>
          </cell>
          <cell r="L1729">
            <v>2572822.5161478901</v>
          </cell>
          <cell r="M1729">
            <v>2317727.53897148</v>
          </cell>
          <cell r="N1729">
            <v>3158177.8067093599</v>
          </cell>
          <cell r="O1729">
            <v>2682475.4486457799</v>
          </cell>
          <cell r="P1729">
            <v>1678061.5636097</v>
          </cell>
          <cell r="Q1729">
            <v>1587658.2284005899</v>
          </cell>
        </row>
        <row r="1730">
          <cell r="A1730" t="str">
            <v>Q80YV4</v>
          </cell>
          <cell r="B1730" t="str">
            <v>sp|Q80YV4|PANK4_MOUSE</v>
          </cell>
          <cell r="C1730">
            <v>13382.460794386099</v>
          </cell>
          <cell r="D1730">
            <v>22810.588073554201</v>
          </cell>
          <cell r="E1730">
            <v>37589.915938374703</v>
          </cell>
          <cell r="F1730">
            <v>31494.6461073727</v>
          </cell>
          <cell r="G1730">
            <v>27100.9674919438</v>
          </cell>
          <cell r="H1730">
            <v>51554.597406741399</v>
          </cell>
          <cell r="I1730">
            <v>33759.508314130399</v>
          </cell>
          <cell r="J1730">
            <v>11107.6434292385</v>
          </cell>
          <cell r="K1730">
            <v>6337.1589765378603</v>
          </cell>
          <cell r="L1730">
            <v>32212.0835299317</v>
          </cell>
          <cell r="M1730">
            <v>65782.257919461204</v>
          </cell>
          <cell r="N1730">
            <v>48523.006369102703</v>
          </cell>
          <cell r="O1730">
            <v>31974.759455232699</v>
          </cell>
          <cell r="P1730">
            <v>41372.732214639</v>
          </cell>
          <cell r="Q1730">
            <v>25924.127183803601</v>
          </cell>
        </row>
        <row r="1731">
          <cell r="A1731" t="str">
            <v>Q80YX1</v>
          </cell>
          <cell r="B1731" t="str">
            <v>sp|Q80YX1|TENA_MOUSE</v>
          </cell>
          <cell r="C1731">
            <v>12751.635498666101</v>
          </cell>
          <cell r="D1731">
            <v>6717.2962704407601</v>
          </cell>
          <cell r="E1731">
            <v>18463.230660332902</v>
          </cell>
          <cell r="F1731">
            <v>12659.958817492799</v>
          </cell>
          <cell r="G1731">
            <v>1386.9160352526901</v>
          </cell>
          <cell r="H1731">
            <v>12019.332736611001</v>
          </cell>
          <cell r="I1731">
            <v>9050.3840758515798</v>
          </cell>
          <cell r="J1731">
            <v>21197.253320808799</v>
          </cell>
          <cell r="K1731">
            <v>23247.305813035</v>
          </cell>
          <cell r="L1731">
            <v>25323.810366935399</v>
          </cell>
          <cell r="M1731">
            <v>3477.7601026810198</v>
          </cell>
          <cell r="N1731">
            <v>17472.641605457698</v>
          </cell>
          <cell r="O1731">
            <v>5318.5973455180101</v>
          </cell>
          <cell r="P1731">
            <v>10491.8154175898</v>
          </cell>
          <cell r="Q1731">
            <v>614.54634381307005</v>
          </cell>
        </row>
        <row r="1732">
          <cell r="A1732" t="str">
            <v>Q80Z24</v>
          </cell>
          <cell r="B1732" t="str">
            <v>sp|Q80Z24|NEGR1_MOUSE</v>
          </cell>
          <cell r="C1732">
            <v>534198.78472974105</v>
          </cell>
          <cell r="D1732">
            <v>506240.770659025</v>
          </cell>
          <cell r="E1732">
            <v>623827.95788712904</v>
          </cell>
          <cell r="F1732">
            <v>629186.50242642395</v>
          </cell>
          <cell r="G1732">
            <v>490827.56911647302</v>
          </cell>
          <cell r="H1732">
            <v>585847.71370421199</v>
          </cell>
          <cell r="I1732">
            <v>507120.82258605398</v>
          </cell>
          <cell r="J1732">
            <v>612243.15026130597</v>
          </cell>
          <cell r="K1732">
            <v>583164.21930993197</v>
          </cell>
          <cell r="L1732">
            <v>490184.85124757898</v>
          </cell>
          <cell r="M1732">
            <v>510507.96026681003</v>
          </cell>
          <cell r="N1732">
            <v>543973.72121091199</v>
          </cell>
          <cell r="O1732">
            <v>553569.85400288703</v>
          </cell>
          <cell r="P1732">
            <v>582646.72115103796</v>
          </cell>
          <cell r="Q1732">
            <v>428058.35115455702</v>
          </cell>
        </row>
        <row r="1733">
          <cell r="A1733" t="str">
            <v>Q80Z38</v>
          </cell>
          <cell r="B1733" t="str">
            <v>sp|Q80Z38|SHAN2_MOUSE</v>
          </cell>
          <cell r="C1733">
            <v>820961.81814951904</v>
          </cell>
          <cell r="D1733">
            <v>791477.63224970899</v>
          </cell>
          <cell r="E1733">
            <v>842061.71604309604</v>
          </cell>
          <cell r="F1733">
            <v>907623.65401901898</v>
          </cell>
          <cell r="G1733">
            <v>952825.92991230194</v>
          </cell>
          <cell r="H1733">
            <v>1111858.35405184</v>
          </cell>
          <cell r="I1733">
            <v>920238.03623075702</v>
          </cell>
          <cell r="J1733">
            <v>948757.26195991703</v>
          </cell>
          <cell r="K1733">
            <v>905085.53063150495</v>
          </cell>
          <cell r="L1733">
            <v>1059542.4668306699</v>
          </cell>
          <cell r="M1733">
            <v>898876.41254361498</v>
          </cell>
          <cell r="N1733">
            <v>953543.92361983296</v>
          </cell>
          <cell r="O1733">
            <v>913213.52158832003</v>
          </cell>
          <cell r="P1733">
            <v>974102.20590528904</v>
          </cell>
          <cell r="Q1733">
            <v>1097528.8991984599</v>
          </cell>
        </row>
        <row r="1734">
          <cell r="A1734" t="str">
            <v>Q80ZF8</v>
          </cell>
          <cell r="B1734" t="str">
            <v>sp|Q80ZF8|AGRB3_MOUSE</v>
          </cell>
          <cell r="C1734">
            <v>45411.9494509133</v>
          </cell>
          <cell r="D1734">
            <v>47698.502822386297</v>
          </cell>
          <cell r="E1734">
            <v>57306.169105369299</v>
          </cell>
          <cell r="F1734">
            <v>53361.961013537497</v>
          </cell>
          <cell r="G1734">
            <v>69830.3747882842</v>
          </cell>
          <cell r="H1734">
            <v>44738.639328084799</v>
          </cell>
          <cell r="I1734">
            <v>63772.275957528102</v>
          </cell>
          <cell r="J1734">
            <v>67411.533414901394</v>
          </cell>
          <cell r="K1734">
            <v>57620.963161525302</v>
          </cell>
          <cell r="L1734">
            <v>31600.708286293899</v>
          </cell>
          <cell r="M1734">
            <v>37298.785015356698</v>
          </cell>
          <cell r="N1734">
            <v>55260.683342520497</v>
          </cell>
          <cell r="O1734">
            <v>70031.989270233898</v>
          </cell>
          <cell r="P1734">
            <v>64090.145138732099</v>
          </cell>
          <cell r="Q1734">
            <v>39731.521176352202</v>
          </cell>
        </row>
        <row r="1735">
          <cell r="A1735" t="str">
            <v>Q80ZI6</v>
          </cell>
          <cell r="B1735" t="str">
            <v>sp|Q80ZI6|LRSM1_MOUSE</v>
          </cell>
          <cell r="C1735">
            <v>74518.692866780795</v>
          </cell>
          <cell r="D1735">
            <v>5734.6209252270801</v>
          </cell>
          <cell r="E1735">
            <v>30881.9725809663</v>
          </cell>
          <cell r="F1735">
            <v>24326.2335925025</v>
          </cell>
          <cell r="G1735">
            <v>23773.1469670644</v>
          </cell>
          <cell r="H1735">
            <v>111542.87435564501</v>
          </cell>
          <cell r="I1735">
            <v>18749.1795717889</v>
          </cell>
          <cell r="J1735">
            <v>29633.831782002198</v>
          </cell>
          <cell r="K1735">
            <v>54724.156496413503</v>
          </cell>
          <cell r="L1735">
            <v>14823.680494648799</v>
          </cell>
          <cell r="M1735">
            <v>107438.36140284799</v>
          </cell>
          <cell r="N1735">
            <v>31748.749929809099</v>
          </cell>
          <cell r="O1735">
            <v>61629.0468466768</v>
          </cell>
          <cell r="P1735">
            <v>20216.957021036102</v>
          </cell>
          <cell r="Q1735">
            <v>8031.1639733280799</v>
          </cell>
        </row>
        <row r="1736">
          <cell r="A1736" t="str">
            <v>Q80ZJ1</v>
          </cell>
          <cell r="B1736" t="str">
            <v>sp|Q80ZJ1|RAP2A_MOUSE</v>
          </cell>
          <cell r="C1736">
            <v>73243.948909737403</v>
          </cell>
          <cell r="D1736">
            <v>80321.1786002195</v>
          </cell>
          <cell r="E1736">
            <v>147357.21164952399</v>
          </cell>
          <cell r="F1736">
            <v>143916.581825014</v>
          </cell>
          <cell r="G1736">
            <v>142242.31991579599</v>
          </cell>
          <cell r="H1736">
            <v>130103.155400877</v>
          </cell>
          <cell r="I1736">
            <v>103291.566262174</v>
          </cell>
          <cell r="J1736">
            <v>117082.397150833</v>
          </cell>
          <cell r="K1736">
            <v>100649.85621077599</v>
          </cell>
          <cell r="L1736">
            <v>96058.216054599106</v>
          </cell>
          <cell r="M1736">
            <v>119705.42837854401</v>
          </cell>
          <cell r="N1736">
            <v>80581.080189125103</v>
          </cell>
          <cell r="O1736">
            <v>86477.1486230726</v>
          </cell>
          <cell r="P1736">
            <v>107782.287659045</v>
          </cell>
          <cell r="Q1736">
            <v>90843.490251016701</v>
          </cell>
        </row>
        <row r="1737">
          <cell r="A1737" t="str">
            <v>Q80ZJ6</v>
          </cell>
          <cell r="B1737" t="str">
            <v>sp|Q80ZJ6|ZER1_MOUSE</v>
          </cell>
          <cell r="C1737">
            <v>44526.115274681899</v>
          </cell>
          <cell r="D1737">
            <v>14874.638196558401</v>
          </cell>
          <cell r="E1737">
            <v>43857.583800206601</v>
          </cell>
          <cell r="F1737">
            <v>52719.851739135498</v>
          </cell>
          <cell r="G1737">
            <v>41912.876390607402</v>
          </cell>
          <cell r="H1737">
            <v>48873.377339362698</v>
          </cell>
          <cell r="I1737">
            <v>41702.119596061799</v>
          </cell>
          <cell r="J1737">
            <v>40399.889620029098</v>
          </cell>
          <cell r="K1737">
            <v>32930.695319020197</v>
          </cell>
          <cell r="L1737">
            <v>40877.4947359543</v>
          </cell>
          <cell r="M1737">
            <v>45389.799555712198</v>
          </cell>
          <cell r="N1737">
            <v>37624.082831635897</v>
          </cell>
          <cell r="O1737">
            <v>52640.181065325203</v>
          </cell>
          <cell r="P1737">
            <v>46316.4341988046</v>
          </cell>
          <cell r="Q1737">
            <v>51097.161485911201</v>
          </cell>
        </row>
        <row r="1738">
          <cell r="A1738" t="str">
            <v>Q80ZW2</v>
          </cell>
          <cell r="B1738" t="str">
            <v>sp|Q80ZW2|THEM6_MOUSE</v>
          </cell>
          <cell r="C1738">
            <v>118561.66689794599</v>
          </cell>
          <cell r="D1738">
            <v>103882.76350982601</v>
          </cell>
          <cell r="E1738">
            <v>76934.421204787999</v>
          </cell>
          <cell r="F1738">
            <v>118907.06221111699</v>
          </cell>
          <cell r="G1738">
            <v>111658.38384197799</v>
          </cell>
          <cell r="H1738">
            <v>134156.56741893099</v>
          </cell>
          <cell r="I1738">
            <v>126151.969848051</v>
          </cell>
          <cell r="J1738">
            <v>110340.534275324</v>
          </cell>
          <cell r="K1738">
            <v>46728.1086776472</v>
          </cell>
          <cell r="L1738">
            <v>107287.89685515</v>
          </cell>
          <cell r="M1738">
            <v>132948.52534290901</v>
          </cell>
          <cell r="N1738">
            <v>124097.34446388199</v>
          </cell>
          <cell r="O1738">
            <v>111076.198643204</v>
          </cell>
          <cell r="P1738">
            <v>116642.916402734</v>
          </cell>
          <cell r="Q1738">
            <v>96848.692307618199</v>
          </cell>
        </row>
        <row r="1739">
          <cell r="A1739" t="str">
            <v>Q810A7</v>
          </cell>
          <cell r="B1739" t="str">
            <v>sp|Q810A7|DDX42_MOUSE</v>
          </cell>
          <cell r="C1739">
            <v>77163.046553797903</v>
          </cell>
          <cell r="D1739">
            <v>14333.589771077901</v>
          </cell>
          <cell r="E1739">
            <v>34444.584344121897</v>
          </cell>
          <cell r="F1739">
            <v>34898.7136760555</v>
          </cell>
          <cell r="G1739">
            <v>55217.697723347097</v>
          </cell>
          <cell r="H1739">
            <v>45319.362849074503</v>
          </cell>
          <cell r="I1739">
            <v>47667.683617932998</v>
          </cell>
          <cell r="J1739">
            <v>42607.2550726314</v>
          </cell>
          <cell r="K1739">
            <v>5602.5859198333901</v>
          </cell>
          <cell r="L1739">
            <v>57379.368807202998</v>
          </cell>
          <cell r="M1739">
            <v>109650.305240025</v>
          </cell>
          <cell r="N1739">
            <v>38784.683879992801</v>
          </cell>
          <cell r="O1739">
            <v>104621.01932321599</v>
          </cell>
          <cell r="P1739">
            <v>65252.6921387615</v>
          </cell>
          <cell r="Q1739">
            <v>101512.101700336</v>
          </cell>
        </row>
        <row r="1740">
          <cell r="A1740" t="str">
            <v>Q810B6</v>
          </cell>
          <cell r="B1740" t="str">
            <v>sp|Q810B6|ANFY1_MOUSE</v>
          </cell>
          <cell r="C1740">
            <v>4410.4945710599004</v>
          </cell>
          <cell r="D1740">
            <v>14036.4164195374</v>
          </cell>
          <cell r="E1740">
            <v>14574.1100631596</v>
          </cell>
          <cell r="F1740">
            <v>3323.23460785415</v>
          </cell>
          <cell r="G1740">
            <v>13330.0796631263</v>
          </cell>
          <cell r="H1740">
            <v>10666.525711189801</v>
          </cell>
          <cell r="I1740">
            <v>13905.9288829052</v>
          </cell>
          <cell r="J1740">
            <v>8877.4920578467209</v>
          </cell>
          <cell r="K1740">
            <v>15489.6181289988</v>
          </cell>
          <cell r="L1740">
            <v>13973.1314351399</v>
          </cell>
          <cell r="M1740">
            <v>7272.83917224988</v>
          </cell>
          <cell r="N1740">
            <v>27569.5308817732</v>
          </cell>
          <cell r="O1740">
            <v>6530.5880542900204</v>
          </cell>
          <cell r="P1740">
            <v>6883.9030780236399</v>
          </cell>
          <cell r="Q1740">
            <v>17232.390327089201</v>
          </cell>
        </row>
        <row r="1741">
          <cell r="A1741" t="str">
            <v>Q810B7</v>
          </cell>
          <cell r="B1741" t="str">
            <v>sp|Q810B7|SLIK5_MOUSE</v>
          </cell>
          <cell r="C1741">
            <v>90019.283071087993</v>
          </cell>
          <cell r="D1741">
            <v>56241.6934517669</v>
          </cell>
          <cell r="E1741">
            <v>66713.276294224503</v>
          </cell>
          <cell r="F1741">
            <v>130756.77197831</v>
          </cell>
          <cell r="G1741">
            <v>100095.33909419</v>
          </cell>
          <cell r="H1741">
            <v>115857.717145829</v>
          </cell>
          <cell r="I1741">
            <v>107279.018985943</v>
          </cell>
          <cell r="J1741">
            <v>111826.69495474501</v>
          </cell>
          <cell r="K1741">
            <v>66322.482597160604</v>
          </cell>
          <cell r="L1741">
            <v>18608.623702805198</v>
          </cell>
          <cell r="M1741">
            <v>72062.070952370297</v>
          </cell>
          <cell r="N1741">
            <v>72165.931276163406</v>
          </cell>
          <cell r="O1741">
            <v>33898.065541148899</v>
          </cell>
          <cell r="P1741">
            <v>71098.702835038697</v>
          </cell>
          <cell r="Q1741">
            <v>100493.828649168</v>
          </cell>
        </row>
        <row r="1742">
          <cell r="A1742" t="str">
            <v>Q810C1</v>
          </cell>
          <cell r="B1742" t="str">
            <v>sp|Q810C1|SLIK1_MOUSE</v>
          </cell>
          <cell r="C1742">
            <v>21253.109883323701</v>
          </cell>
          <cell r="D1742">
            <v>23542.546380684998</v>
          </cell>
          <cell r="E1742">
            <v>24658.435403205898</v>
          </cell>
          <cell r="F1742">
            <v>31897.9363454739</v>
          </cell>
          <cell r="G1742">
            <v>21959.687467240001</v>
          </cell>
          <cell r="H1742">
            <v>44597.442577682297</v>
          </cell>
          <cell r="I1742">
            <v>16084.5833107709</v>
          </cell>
          <cell r="J1742">
            <v>31745.785638109799</v>
          </cell>
          <cell r="K1742">
            <v>30526.411551245499</v>
          </cell>
          <cell r="L1742">
            <v>27636.6189792326</v>
          </cell>
          <cell r="M1742">
            <v>20706.798736494999</v>
          </cell>
          <cell r="N1742">
            <v>24407.8379523603</v>
          </cell>
          <cell r="O1742">
            <v>33375.161045781198</v>
          </cell>
          <cell r="P1742">
            <v>3738.6196187016899</v>
          </cell>
          <cell r="Q1742">
            <v>3785.7287551035902</v>
          </cell>
        </row>
        <row r="1743">
          <cell r="A1743" t="str">
            <v>Q810J8</v>
          </cell>
          <cell r="B1743" t="str">
            <v>sp|Q810J8|ZFYV1_MOUSE</v>
          </cell>
          <cell r="C1743">
            <v>218896.113744178</v>
          </cell>
          <cell r="D1743">
            <v>24713.628328577099</v>
          </cell>
          <cell r="E1743">
            <v>18933.878953015599</v>
          </cell>
          <cell r="F1743">
            <v>25802.6170757051</v>
          </cell>
          <cell r="G1743">
            <v>13902.461880279099</v>
          </cell>
          <cell r="H1743">
            <v>25704.003303311601</v>
          </cell>
          <cell r="I1743">
            <v>27971.115816451202</v>
          </cell>
          <cell r="J1743">
            <v>25754.983169796102</v>
          </cell>
          <cell r="K1743">
            <v>20825.726095241102</v>
          </cell>
          <cell r="L1743">
            <v>28571.491783436599</v>
          </cell>
          <cell r="M1743">
            <v>8294.6439160049504</v>
          </cell>
          <cell r="N1743">
            <v>31358.180766118599</v>
          </cell>
          <cell r="O1743">
            <v>30805.176207898101</v>
          </cell>
          <cell r="P1743">
            <v>26858.753417585802</v>
          </cell>
          <cell r="Q1743">
            <v>6924.2754192258599</v>
          </cell>
        </row>
        <row r="1744">
          <cell r="A1744" t="str">
            <v>Q810U3</v>
          </cell>
          <cell r="B1744" t="str">
            <v>sp|Q810U3|NFASC_MOUSE</v>
          </cell>
          <cell r="C1744">
            <v>5705530.4613660304</v>
          </cell>
          <cell r="D1744">
            <v>6083060.6410378702</v>
          </cell>
          <cell r="E1744">
            <v>5828763.4997379798</v>
          </cell>
          <cell r="F1744">
            <v>6306415.3125829697</v>
          </cell>
          <cell r="G1744">
            <v>6179770.8432002999</v>
          </cell>
          <cell r="H1744">
            <v>6583281.6597764296</v>
          </cell>
          <cell r="I1744">
            <v>6341769.6886684299</v>
          </cell>
          <cell r="J1744">
            <v>6116422.5347545203</v>
          </cell>
          <cell r="K1744">
            <v>6254676.4409765303</v>
          </cell>
          <cell r="L1744">
            <v>6697913.1303351503</v>
          </cell>
          <cell r="M1744">
            <v>6339369.9371530497</v>
          </cell>
          <cell r="N1744">
            <v>6377958.3405780401</v>
          </cell>
          <cell r="O1744">
            <v>6367235.0376679301</v>
          </cell>
          <cell r="P1744">
            <v>6550753.1712049097</v>
          </cell>
          <cell r="Q1744">
            <v>6543255.47184077</v>
          </cell>
        </row>
        <row r="1745">
          <cell r="A1745" t="str">
            <v>Q810U4</v>
          </cell>
          <cell r="B1745" t="str">
            <v>sp|Q810U4|NRCAM_MOUSE</v>
          </cell>
          <cell r="C1745">
            <v>1164636.2886761599</v>
          </cell>
          <cell r="D1745">
            <v>1263116.86058689</v>
          </cell>
          <cell r="E1745">
            <v>1462283.0757295899</v>
          </cell>
          <cell r="F1745">
            <v>1387459.15219275</v>
          </cell>
          <cell r="G1745">
            <v>1267741.3320635101</v>
          </cell>
          <cell r="H1745">
            <v>1280521.08218148</v>
          </cell>
          <cell r="I1745">
            <v>1542541.4512786099</v>
          </cell>
          <cell r="J1745">
            <v>1411127.0641904799</v>
          </cell>
          <cell r="K1745">
            <v>1733804.7275106199</v>
          </cell>
          <cell r="L1745">
            <v>1454723.5614011199</v>
          </cell>
          <cell r="M1745">
            <v>1294135.2290566701</v>
          </cell>
          <cell r="N1745">
            <v>1610295.14000463</v>
          </cell>
          <cell r="O1745">
            <v>1577150.9476039601</v>
          </cell>
          <cell r="P1745">
            <v>1404898.99805714</v>
          </cell>
          <cell r="Q1745">
            <v>1420044.92159044</v>
          </cell>
        </row>
        <row r="1746">
          <cell r="A1746" t="str">
            <v>Q811B1</v>
          </cell>
          <cell r="B1746" t="str">
            <v>sp|Q811B1|XYLT1_MOUSE</v>
          </cell>
          <cell r="C1746">
            <v>191307.062192079</v>
          </cell>
          <cell r="D1746">
            <v>159159.191041288</v>
          </cell>
          <cell r="E1746">
            <v>489104.94604925701</v>
          </cell>
          <cell r="F1746">
            <v>463956.77728810802</v>
          </cell>
          <cell r="G1746">
            <v>619118.39572264999</v>
          </cell>
          <cell r="H1746">
            <v>565749.98034446803</v>
          </cell>
          <cell r="I1746">
            <v>562088.25511406304</v>
          </cell>
          <cell r="J1746">
            <v>569581.75642345799</v>
          </cell>
          <cell r="K1746">
            <v>491025.91401053901</v>
          </cell>
          <cell r="L1746">
            <v>652558.60812672495</v>
          </cell>
          <cell r="M1746">
            <v>1617.6006509660999</v>
          </cell>
          <cell r="N1746">
            <v>639355.21628762805</v>
          </cell>
          <cell r="O1746">
            <v>624426.29558384197</v>
          </cell>
          <cell r="P1746">
            <v>626205.602370337</v>
          </cell>
          <cell r="Q1746">
            <v>614701.06210992904</v>
          </cell>
        </row>
        <row r="1747">
          <cell r="A1747" t="str">
            <v>Q811D0</v>
          </cell>
          <cell r="B1747" t="str">
            <v>sp|Q811D0|DLG1_MOUSE</v>
          </cell>
          <cell r="C1747">
            <v>806149.79112791596</v>
          </cell>
          <cell r="D1747">
            <v>835834.06474608195</v>
          </cell>
          <cell r="E1747">
            <v>730937.21065717505</v>
          </cell>
          <cell r="F1747">
            <v>824159.72148519999</v>
          </cell>
          <cell r="G1747">
            <v>870314.14332585805</v>
          </cell>
          <cell r="H1747">
            <v>937697.53258913103</v>
          </cell>
          <cell r="I1747">
            <v>797533.76606930397</v>
          </cell>
          <cell r="J1747">
            <v>935027.637216551</v>
          </cell>
          <cell r="K1747">
            <v>866180.04616396304</v>
          </cell>
          <cell r="L1747">
            <v>971988.652737497</v>
          </cell>
          <cell r="M1747">
            <v>871942.05329800397</v>
          </cell>
          <cell r="N1747">
            <v>843423.64121397503</v>
          </cell>
          <cell r="O1747">
            <v>951117.48698915099</v>
          </cell>
          <cell r="P1747">
            <v>862524.499996381</v>
          </cell>
          <cell r="Q1747">
            <v>894313.60926775204</v>
          </cell>
        </row>
        <row r="1748">
          <cell r="A1748" t="str">
            <v>Q811I0</v>
          </cell>
          <cell r="B1748" t="str">
            <v>sp|Q811I0|ATPF1_MOUSE</v>
          </cell>
          <cell r="C1748">
            <v>19115.992755204101</v>
          </cell>
          <cell r="D1748">
            <v>40285.748485757998</v>
          </cell>
          <cell r="E1748">
            <v>22590.811799699801</v>
          </cell>
          <cell r="F1748">
            <v>26298.643197048401</v>
          </cell>
          <cell r="G1748">
            <v>14356.8471068373</v>
          </cell>
          <cell r="H1748">
            <v>27135.320022135202</v>
          </cell>
          <cell r="I1748">
            <v>10221.478340359999</v>
          </cell>
          <cell r="J1748">
            <v>29863.642213383999</v>
          </cell>
          <cell r="K1748">
            <v>21071.6849595116</v>
          </cell>
          <cell r="L1748">
            <v>34138.250498314199</v>
          </cell>
          <cell r="M1748">
            <v>28219.137134206499</v>
          </cell>
          <cell r="N1748">
            <v>23241.703131301601</v>
          </cell>
          <cell r="O1748">
            <v>47821.2132564524</v>
          </cell>
          <cell r="P1748">
            <v>27820.5007140913</v>
          </cell>
          <cell r="Q1748">
            <v>17107.566637965101</v>
          </cell>
        </row>
        <row r="1749">
          <cell r="A1749" t="str">
            <v>Q811P8</v>
          </cell>
          <cell r="B1749" t="str">
            <v>sp|Q811P8|RHG32_MOUSE</v>
          </cell>
          <cell r="C1749">
            <v>188803.941537337</v>
          </cell>
          <cell r="D1749">
            <v>211027.95953091601</v>
          </cell>
          <cell r="E1749">
            <v>160152.419904599</v>
          </cell>
          <cell r="F1749">
            <v>282338.44994548702</v>
          </cell>
          <cell r="G1749">
            <v>249251.16872140401</v>
          </cell>
          <cell r="H1749">
            <v>290411.79864456999</v>
          </cell>
          <cell r="I1749">
            <v>195089.47445472199</v>
          </cell>
          <cell r="J1749">
            <v>238564.11980762999</v>
          </cell>
          <cell r="K1749">
            <v>212620.410433702</v>
          </cell>
          <cell r="L1749">
            <v>202220.78107304199</v>
          </cell>
          <cell r="M1749">
            <v>211358.500156389</v>
          </cell>
          <cell r="N1749">
            <v>210016.75558030501</v>
          </cell>
          <cell r="O1749">
            <v>230494.53858433699</v>
          </cell>
          <cell r="P1749">
            <v>228804.19683122201</v>
          </cell>
          <cell r="Q1749">
            <v>217177.21253655601</v>
          </cell>
        </row>
        <row r="1750">
          <cell r="A1750" t="str">
            <v>Q811Q9</v>
          </cell>
          <cell r="B1750" t="str">
            <v>sp|Q811Q9|PCY1B_MOUSE</v>
          </cell>
          <cell r="C1750">
            <v>15189.9599146088</v>
          </cell>
          <cell r="D1750">
            <v>31788.1488486052</v>
          </cell>
          <cell r="E1750">
            <v>38236.8844543589</v>
          </cell>
          <cell r="F1750">
            <v>44980.397531730101</v>
          </cell>
          <cell r="G1750">
            <v>57366.398710204798</v>
          </cell>
          <cell r="H1750">
            <v>62776.400982052102</v>
          </cell>
          <cell r="I1750">
            <v>16507.9963409601</v>
          </cell>
          <cell r="J1750">
            <v>52794.693128401697</v>
          </cell>
          <cell r="K1750">
            <v>48014.913786851801</v>
          </cell>
          <cell r="L1750">
            <v>10601.641339542901</v>
          </cell>
          <cell r="M1750">
            <v>47530.433495081103</v>
          </cell>
          <cell r="N1750">
            <v>55821.091151688197</v>
          </cell>
          <cell r="O1750">
            <v>57082.263396664603</v>
          </cell>
          <cell r="P1750">
            <v>60093.658127934003</v>
          </cell>
          <cell r="Q1750">
            <v>56718.694433438999</v>
          </cell>
        </row>
        <row r="1751">
          <cell r="A1751" t="str">
            <v>Q811S7</v>
          </cell>
          <cell r="B1751" t="str">
            <v>sp|Q811S7|UBIP1_MOUSE</v>
          </cell>
          <cell r="C1751">
            <v>18626.668637293998</v>
          </cell>
          <cell r="D1751">
            <v>30860.941196589902</v>
          </cell>
          <cell r="E1751">
            <v>1983.75285315368</v>
          </cell>
          <cell r="F1751">
            <v>49837.836453618998</v>
          </cell>
          <cell r="G1751">
            <v>5202.7210366915397</v>
          </cell>
          <cell r="H1751">
            <v>34298.0611450246</v>
          </cell>
          <cell r="I1751">
            <v>32555.958410150099</v>
          </cell>
          <cell r="J1751">
            <v>8161.6058735075503</v>
          </cell>
          <cell r="K1751">
            <v>5373.5069602046697</v>
          </cell>
          <cell r="L1751">
            <v>16534.396143802602</v>
          </cell>
          <cell r="M1751">
            <v>4838.2815143514699</v>
          </cell>
          <cell r="N1751">
            <v>56497.286062222302</v>
          </cell>
          <cell r="O1751">
            <v>29156.658381255798</v>
          </cell>
          <cell r="P1751">
            <v>65460.064840700899</v>
          </cell>
          <cell r="Q1751">
            <v>8277.7245717907699</v>
          </cell>
        </row>
        <row r="1752">
          <cell r="A1752" t="str">
            <v>Q812A2</v>
          </cell>
          <cell r="B1752" t="str">
            <v>sp|Q812A2|SRGP3_MOUSE</v>
          </cell>
          <cell r="C1752">
            <v>299004.34503541799</v>
          </cell>
          <cell r="D1752">
            <v>406364.17792680103</v>
          </cell>
          <cell r="E1752">
            <v>366582.28724171099</v>
          </cell>
          <cell r="F1752">
            <v>327185.96108987299</v>
          </cell>
          <cell r="G1752">
            <v>330418.29455998098</v>
          </cell>
          <cell r="H1752">
            <v>382945.44391890801</v>
          </cell>
          <cell r="I1752">
            <v>342713.25084390998</v>
          </cell>
          <cell r="J1752">
            <v>179075.60634677499</v>
          </cell>
          <cell r="K1752">
            <v>441648.53817809297</v>
          </cell>
          <cell r="L1752">
            <v>286325.15627753001</v>
          </cell>
          <cell r="M1752">
            <v>250881.36650307599</v>
          </cell>
          <cell r="N1752">
            <v>342422.606246554</v>
          </cell>
          <cell r="O1752">
            <v>358567.63269591401</v>
          </cell>
          <cell r="P1752">
            <v>348145.14606103301</v>
          </cell>
          <cell r="Q1752">
            <v>434744.37025949801</v>
          </cell>
        </row>
        <row r="1753">
          <cell r="A1753" t="str">
            <v>Q8BFP9</v>
          </cell>
          <cell r="B1753" t="str">
            <v>sp|Q8BFP9|PDK1_MOUSE</v>
          </cell>
          <cell r="C1753">
            <v>212131.07160387901</v>
          </cell>
          <cell r="D1753">
            <v>200371.322292836</v>
          </cell>
          <cell r="E1753">
            <v>443017.77190733701</v>
          </cell>
          <cell r="F1753">
            <v>190180.708575531</v>
          </cell>
          <cell r="G1753">
            <v>451504.90102939302</v>
          </cell>
          <cell r="H1753">
            <v>484041.447442526</v>
          </cell>
          <cell r="I1753">
            <v>171418.950878798</v>
          </cell>
          <cell r="J1753">
            <v>240905.77771402799</v>
          </cell>
          <cell r="K1753">
            <v>344750.30553536501</v>
          </cell>
          <cell r="L1753">
            <v>311982.31635305297</v>
          </cell>
          <cell r="M1753">
            <v>391743.89293276903</v>
          </cell>
          <cell r="N1753">
            <v>237840.12011658601</v>
          </cell>
          <cell r="O1753">
            <v>259587.27322901701</v>
          </cell>
          <cell r="P1753">
            <v>522167.145136134</v>
          </cell>
          <cell r="Q1753">
            <v>217807.16529082501</v>
          </cell>
        </row>
        <row r="1754">
          <cell r="A1754" t="str">
            <v>Q8BFQ4</v>
          </cell>
          <cell r="B1754" t="str">
            <v>sp|Q8BFQ4|WDR82_MOUSE</v>
          </cell>
          <cell r="C1754">
            <v>39657.609036278198</v>
          </cell>
          <cell r="D1754">
            <v>5680.9149048158097</v>
          </cell>
          <cell r="E1754">
            <v>117500.792454772</v>
          </cell>
          <cell r="F1754">
            <v>202045.06267424001</v>
          </cell>
          <cell r="G1754">
            <v>185067.65838516</v>
          </cell>
          <cell r="H1754">
            <v>4506.4097727319304</v>
          </cell>
          <cell r="I1754">
            <v>212378.563533787</v>
          </cell>
          <cell r="J1754">
            <v>200753.578998891</v>
          </cell>
          <cell r="K1754">
            <v>249988.92589245801</v>
          </cell>
          <cell r="L1754">
            <v>11951.6748016684</v>
          </cell>
          <cell r="M1754">
            <v>151480.032302693</v>
          </cell>
          <cell r="N1754">
            <v>156704.63414836599</v>
          </cell>
          <cell r="O1754">
            <v>121642.95872051</v>
          </cell>
          <cell r="P1754">
            <v>181681.29252335799</v>
          </cell>
          <cell r="Q1754">
            <v>164503.04601135</v>
          </cell>
        </row>
        <row r="1755">
          <cell r="A1755" t="str">
            <v>Q8BFQ8</v>
          </cell>
          <cell r="B1755" t="str">
            <v>sp|Q8BFQ8|GALD1_MOUSE</v>
          </cell>
          <cell r="C1755">
            <v>101968.411781057</v>
          </cell>
          <cell r="D1755">
            <v>83033.871738663205</v>
          </cell>
          <cell r="E1755">
            <v>151711.331792855</v>
          </cell>
          <cell r="F1755">
            <v>20939.012098678399</v>
          </cell>
          <cell r="G1755">
            <v>143288.65340845601</v>
          </cell>
          <cell r="H1755">
            <v>144148.84660045299</v>
          </cell>
          <cell r="I1755">
            <v>174181.527293572</v>
          </cell>
          <cell r="J1755">
            <v>194279.33206295699</v>
          </cell>
          <cell r="K1755">
            <v>114265.292871685</v>
          </cell>
          <cell r="L1755">
            <v>138744.88892707601</v>
          </cell>
          <cell r="M1755">
            <v>130404.242964563</v>
          </cell>
          <cell r="N1755">
            <v>134173.536251043</v>
          </cell>
          <cell r="O1755">
            <v>145166.280983164</v>
          </cell>
          <cell r="P1755">
            <v>156129.05647871699</v>
          </cell>
          <cell r="Q1755">
            <v>143625.064609664</v>
          </cell>
        </row>
        <row r="1756">
          <cell r="A1756" t="str">
            <v>Q8BFR4</v>
          </cell>
          <cell r="B1756" t="str">
            <v>sp|Q8BFR4|GNS_MOUSE</v>
          </cell>
          <cell r="C1756">
            <v>24235.265583992601</v>
          </cell>
          <cell r="D1756">
            <v>65784.940740524005</v>
          </cell>
          <cell r="E1756">
            <v>22793.188779986602</v>
          </cell>
          <cell r="F1756">
            <v>119655.510684764</v>
          </cell>
          <cell r="G1756">
            <v>74310.948143735906</v>
          </cell>
          <cell r="H1756">
            <v>73246.920558168102</v>
          </cell>
          <cell r="I1756">
            <v>11930.378923661099</v>
          </cell>
          <cell r="J1756">
            <v>28125.658112008401</v>
          </cell>
          <cell r="K1756">
            <v>19304.929560411802</v>
          </cell>
          <cell r="L1756">
            <v>14142.591650746401</v>
          </cell>
          <cell r="M1756">
            <v>46144.020641386996</v>
          </cell>
          <cell r="N1756">
            <v>28949.264520264602</v>
          </cell>
          <cell r="O1756">
            <v>48186.885046055002</v>
          </cell>
          <cell r="P1756">
            <v>38125.620881568299</v>
          </cell>
          <cell r="Q1756">
            <v>47221.515877749604</v>
          </cell>
        </row>
        <row r="1757">
          <cell r="A1757" t="str">
            <v>Q8BFR5</v>
          </cell>
          <cell r="B1757" t="str">
            <v>sp|Q8BFR5|EFTU_MOUSE</v>
          </cell>
          <cell r="C1757">
            <v>3298111.3173377798</v>
          </cell>
          <cell r="D1757">
            <v>3731277.4151036898</v>
          </cell>
          <cell r="E1757">
            <v>3826792.9204303198</v>
          </cell>
          <cell r="F1757">
            <v>3737380.3466945998</v>
          </cell>
          <cell r="G1757">
            <v>3526023.2155614998</v>
          </cell>
          <cell r="H1757">
            <v>3632998.8802848798</v>
          </cell>
          <cell r="I1757">
            <v>4086454.8573477902</v>
          </cell>
          <cell r="J1757">
            <v>3821277.37198728</v>
          </cell>
          <cell r="K1757">
            <v>3975632.0337829599</v>
          </cell>
          <cell r="L1757">
            <v>3675224.5494985902</v>
          </cell>
          <cell r="M1757">
            <v>3389377.7423299202</v>
          </cell>
          <cell r="N1757">
            <v>4081030.90236978</v>
          </cell>
          <cell r="O1757">
            <v>3951986.0652457401</v>
          </cell>
          <cell r="P1757">
            <v>3620063.1580034099</v>
          </cell>
          <cell r="Q1757">
            <v>3356749.10224522</v>
          </cell>
        </row>
        <row r="1758">
          <cell r="A1758" t="str">
            <v>Q8BFS6</v>
          </cell>
          <cell r="B1758" t="str">
            <v>sp|Q8BFS6|CPPED_MOUSE</v>
          </cell>
          <cell r="C1758">
            <v>62928.483190222301</v>
          </cell>
          <cell r="D1758">
            <v>11958.8879734444</v>
          </cell>
          <cell r="E1758">
            <v>31334.937528191102</v>
          </cell>
          <cell r="F1758">
            <v>8735.1190635408493</v>
          </cell>
          <cell r="G1758">
            <v>13477.621245884</v>
          </cell>
          <cell r="H1758">
            <v>7602.3796151501801</v>
          </cell>
          <cell r="I1758">
            <v>74417.976425454603</v>
          </cell>
          <cell r="J1758">
            <v>95532.876658499401</v>
          </cell>
          <cell r="K1758">
            <v>51175.071852691297</v>
          </cell>
          <cell r="L1758">
            <v>47527.321919954302</v>
          </cell>
          <cell r="M1758">
            <v>33414.808578477699</v>
          </cell>
          <cell r="N1758">
            <v>112227.54532721901</v>
          </cell>
          <cell r="O1758">
            <v>163695.44011028801</v>
          </cell>
          <cell r="P1758">
            <v>14318.161542313301</v>
          </cell>
          <cell r="Q1758">
            <v>99218.244689685205</v>
          </cell>
        </row>
        <row r="1759">
          <cell r="A1759" t="str">
            <v>Q8BFU3</v>
          </cell>
          <cell r="B1759" t="str">
            <v>sp|Q8BFU3|RN214_MOUSE</v>
          </cell>
          <cell r="C1759">
            <v>16021.7875429942</v>
          </cell>
          <cell r="D1759">
            <v>15360.0963783977</v>
          </cell>
          <cell r="E1759">
            <v>49756.263430899598</v>
          </cell>
          <cell r="F1759">
            <v>21101.553051107399</v>
          </cell>
          <cell r="G1759">
            <v>13618.399914047101</v>
          </cell>
          <cell r="H1759">
            <v>34009.916856208401</v>
          </cell>
          <cell r="I1759">
            <v>28731.118030988899</v>
          </cell>
          <cell r="J1759">
            <v>11223.0775647713</v>
          </cell>
          <cell r="K1759">
            <v>35265.231196036701</v>
          </cell>
          <cell r="L1759">
            <v>55949.635539918701</v>
          </cell>
          <cell r="M1759">
            <v>12001.2871643662</v>
          </cell>
          <cell r="N1759">
            <v>24785.301121152301</v>
          </cell>
          <cell r="O1759">
            <v>9479.16241823171</v>
          </cell>
          <cell r="P1759">
            <v>31641.890571163902</v>
          </cell>
          <cell r="Q1759">
            <v>42821.286295758502</v>
          </cell>
        </row>
        <row r="1760">
          <cell r="A1760" t="str">
            <v>Q8BFY6</v>
          </cell>
          <cell r="B1760" t="str">
            <v>sp|Q8BFY6|PEF1_MOUSE</v>
          </cell>
          <cell r="C1760">
            <v>57629.395525092303</v>
          </cell>
          <cell r="D1760">
            <v>53333.242650308297</v>
          </cell>
          <cell r="E1760">
            <v>74313.383879938803</v>
          </cell>
          <cell r="F1760">
            <v>81146.866555669694</v>
          </cell>
          <cell r="G1760">
            <v>65274.336778725999</v>
          </cell>
          <cell r="H1760">
            <v>98133.197032914599</v>
          </cell>
          <cell r="I1760">
            <v>90377.923654095895</v>
          </cell>
          <cell r="J1760">
            <v>52981.778202718102</v>
          </cell>
          <cell r="K1760">
            <v>76522.160117004707</v>
          </cell>
          <cell r="L1760">
            <v>51479.755958808302</v>
          </cell>
          <cell r="M1760">
            <v>90158.115549109905</v>
          </cell>
          <cell r="N1760">
            <v>98633.645021502598</v>
          </cell>
          <cell r="O1760">
            <v>50720.589145722697</v>
          </cell>
          <cell r="P1760">
            <v>87123.877351755698</v>
          </cell>
          <cell r="Q1760">
            <v>44811.885360821798</v>
          </cell>
        </row>
        <row r="1761">
          <cell r="A1761" t="str">
            <v>Q8BFY9</v>
          </cell>
          <cell r="B1761" t="str">
            <v>sp|Q8BFY9|TNPO1_MOUSE</v>
          </cell>
          <cell r="C1761">
            <v>38961.3060759992</v>
          </cell>
          <cell r="D1761">
            <v>69276.782293891694</v>
          </cell>
          <cell r="E1761">
            <v>67053.867347425505</v>
          </cell>
          <cell r="F1761">
            <v>45898.694972256599</v>
          </cell>
          <cell r="G1761">
            <v>50393.221395476903</v>
          </cell>
          <cell r="H1761">
            <v>18780.985416247298</v>
          </cell>
          <cell r="I1761">
            <v>81159.353040119197</v>
          </cell>
          <cell r="J1761">
            <v>7066.5725604155796</v>
          </cell>
          <cell r="K1761">
            <v>73296.496333563293</v>
          </cell>
          <cell r="L1761">
            <v>69626.723863719104</v>
          </cell>
          <cell r="M1761">
            <v>56540.712052797899</v>
          </cell>
          <cell r="N1761">
            <v>17751.777720394199</v>
          </cell>
          <cell r="O1761">
            <v>88642.303315298297</v>
          </cell>
          <cell r="P1761">
            <v>13174.7522525273</v>
          </cell>
          <cell r="Q1761">
            <v>68060.257566380998</v>
          </cell>
        </row>
        <row r="1762">
          <cell r="A1762" t="str">
            <v>Q8BFZ9</v>
          </cell>
          <cell r="B1762" t="str">
            <v>sp|Q8BFZ9|ERLN2_MOUSE</v>
          </cell>
          <cell r="C1762">
            <v>71551.564047270294</v>
          </cell>
          <cell r="D1762">
            <v>75855.451772508197</v>
          </cell>
          <cell r="E1762">
            <v>116693.117313187</v>
          </cell>
          <cell r="F1762">
            <v>88790.653945401995</v>
          </cell>
          <cell r="G1762">
            <v>80501.390568643794</v>
          </cell>
          <cell r="H1762">
            <v>86987.769877363098</v>
          </cell>
          <cell r="I1762">
            <v>69973.865304412495</v>
          </cell>
          <cell r="J1762">
            <v>86541.999991503093</v>
          </cell>
          <cell r="K1762">
            <v>82273.104304927503</v>
          </cell>
          <cell r="L1762">
            <v>94643.051396415001</v>
          </cell>
          <cell r="M1762">
            <v>74967.590067047393</v>
          </cell>
          <cell r="N1762">
            <v>73175.206525358895</v>
          </cell>
          <cell r="O1762">
            <v>74455.538965825195</v>
          </cell>
          <cell r="P1762">
            <v>86983.946663857103</v>
          </cell>
          <cell r="Q1762">
            <v>68037.6516533627</v>
          </cell>
        </row>
        <row r="1763">
          <cell r="A1763" t="str">
            <v>Q8BG05</v>
          </cell>
          <cell r="B1763" t="str">
            <v>sp|Q8BG05|ROA3_MOUSE</v>
          </cell>
          <cell r="C1763">
            <v>426118.98991722497</v>
          </cell>
          <cell r="D1763">
            <v>682373.584946402</v>
          </cell>
          <cell r="E1763">
            <v>502479.63857240998</v>
          </cell>
          <cell r="F1763">
            <v>538584.82381102897</v>
          </cell>
          <cell r="G1763">
            <v>544940.52866088005</v>
          </cell>
          <cell r="H1763">
            <v>427141.15996214002</v>
          </cell>
          <cell r="I1763">
            <v>420265.767628528</v>
          </cell>
          <cell r="J1763">
            <v>615802.67077284504</v>
          </cell>
          <cell r="K1763">
            <v>715816.50022760394</v>
          </cell>
          <cell r="L1763">
            <v>570899.761245728</v>
          </cell>
          <cell r="M1763">
            <v>670808.87580007105</v>
          </cell>
          <cell r="N1763">
            <v>435060.94561980799</v>
          </cell>
          <cell r="O1763">
            <v>597279.96209098201</v>
          </cell>
          <cell r="P1763">
            <v>393506.55019992602</v>
          </cell>
          <cell r="Q1763">
            <v>366342.39896538202</v>
          </cell>
        </row>
        <row r="1764">
          <cell r="A1764" t="str">
            <v>Q8BG32</v>
          </cell>
          <cell r="B1764" t="str">
            <v>sp|Q8BG32|PSD11_MOUSE</v>
          </cell>
          <cell r="C1764">
            <v>558879.51389730303</v>
          </cell>
          <cell r="D1764">
            <v>646216.43284174404</v>
          </cell>
          <cell r="E1764">
            <v>733986.81845556002</v>
          </cell>
          <cell r="F1764">
            <v>704555.47248558002</v>
          </cell>
          <cell r="G1764">
            <v>704197.61332940497</v>
          </cell>
          <cell r="H1764">
            <v>755619.12658099295</v>
          </cell>
          <cell r="I1764">
            <v>716964.98254342994</v>
          </cell>
          <cell r="J1764">
            <v>699107.48873389396</v>
          </cell>
          <cell r="K1764">
            <v>692215.86239940103</v>
          </cell>
          <cell r="L1764">
            <v>636923.00951811799</v>
          </cell>
          <cell r="M1764">
            <v>608487.90254495502</v>
          </cell>
          <cell r="N1764">
            <v>758218.88750766404</v>
          </cell>
          <cell r="O1764">
            <v>563783.64857747604</v>
          </cell>
          <cell r="P1764">
            <v>792768.47769687895</v>
          </cell>
          <cell r="Q1764">
            <v>804460.350401729</v>
          </cell>
        </row>
        <row r="1765">
          <cell r="A1765" t="str">
            <v>Q8BG39</v>
          </cell>
          <cell r="B1765" t="str">
            <v>sp|Q8BG39|SV2B_MOUSE</v>
          </cell>
          <cell r="C1765">
            <v>779596.36963693204</v>
          </cell>
          <cell r="D1765">
            <v>820984.50960213097</v>
          </cell>
          <cell r="E1765">
            <v>1385652.4017628599</v>
          </cell>
          <cell r="F1765">
            <v>1032395.5509392601</v>
          </cell>
          <cell r="G1765">
            <v>939988.05203895399</v>
          </cell>
          <cell r="H1765">
            <v>861492.87850744103</v>
          </cell>
          <cell r="I1765">
            <v>1130519.40580391</v>
          </cell>
          <cell r="J1765">
            <v>907007.19449631195</v>
          </cell>
          <cell r="K1765">
            <v>1157937.2419493699</v>
          </cell>
          <cell r="L1765">
            <v>951927.09473397199</v>
          </cell>
          <cell r="M1765">
            <v>916876.53458220104</v>
          </cell>
          <cell r="N1765">
            <v>1034303.82489761</v>
          </cell>
          <cell r="O1765">
            <v>728829.09245993104</v>
          </cell>
          <cell r="P1765">
            <v>1025586.3936255201</v>
          </cell>
          <cell r="Q1765">
            <v>872221.37691373599</v>
          </cell>
        </row>
        <row r="1766">
          <cell r="A1766" t="str">
            <v>Q8BG40</v>
          </cell>
          <cell r="B1766" t="str">
            <v>sp|Q8BG40|KTNB1_MOUSE</v>
          </cell>
          <cell r="C1766">
            <v>55963.937060478696</v>
          </cell>
          <cell r="D1766">
            <v>141327.539371091</v>
          </cell>
          <cell r="E1766">
            <v>34263.394629205599</v>
          </cell>
          <cell r="F1766">
            <v>162109.95455582501</v>
          </cell>
          <cell r="G1766">
            <v>111261.16711336</v>
          </cell>
          <cell r="H1766">
            <v>36890.419870681399</v>
          </cell>
          <cell r="I1766">
            <v>40672.330902473303</v>
          </cell>
          <cell r="J1766">
            <v>284297.046805099</v>
          </cell>
          <cell r="K1766">
            <v>71982.066346051201</v>
          </cell>
          <cell r="L1766">
            <v>23280.9586665149</v>
          </cell>
          <cell r="M1766">
            <v>125401.155643498</v>
          </cell>
          <cell r="N1766">
            <v>213724.380812085</v>
          </cell>
          <cell r="O1766">
            <v>161316.67080245799</v>
          </cell>
          <cell r="P1766">
            <v>150499.35432334701</v>
          </cell>
          <cell r="Q1766">
            <v>129214.06513566901</v>
          </cell>
        </row>
        <row r="1767">
          <cell r="A1767" t="str">
            <v>Q8BG51</v>
          </cell>
          <cell r="B1767" t="str">
            <v>sp|Q8BG51|MIRO1_MOUSE</v>
          </cell>
          <cell r="C1767">
            <v>434289.43700478802</v>
          </cell>
          <cell r="D1767">
            <v>388246.55730841402</v>
          </cell>
          <cell r="E1767">
            <v>521835.12571154599</v>
          </cell>
          <cell r="F1767">
            <v>263770.087714686</v>
          </cell>
          <cell r="G1767">
            <v>462400.85674538201</v>
          </cell>
          <cell r="H1767">
            <v>496585.35841912299</v>
          </cell>
          <cell r="I1767">
            <v>492576.278031355</v>
          </cell>
          <cell r="J1767">
            <v>418474.55022582802</v>
          </cell>
          <cell r="K1767">
            <v>473604.25072837202</v>
          </cell>
          <cell r="L1767">
            <v>387671.63358376099</v>
          </cell>
          <cell r="M1767">
            <v>415832.26472726901</v>
          </cell>
          <cell r="N1767">
            <v>465361.84541595698</v>
          </cell>
          <cell r="O1767">
            <v>438731.52034417598</v>
          </cell>
          <cell r="P1767">
            <v>439679.89106191101</v>
          </cell>
          <cell r="Q1767">
            <v>480110.71738887997</v>
          </cell>
        </row>
        <row r="1768">
          <cell r="A1768" t="str">
            <v>Q8BG67</v>
          </cell>
          <cell r="B1768" t="str">
            <v>sp|Q8BG67|EFR3A_MOUSE</v>
          </cell>
          <cell r="C1768">
            <v>37060.258638375803</v>
          </cell>
          <cell r="D1768">
            <v>40159.800041253598</v>
          </cell>
          <cell r="E1768">
            <v>16976.432789175899</v>
          </cell>
          <cell r="F1768">
            <v>38366.968347691</v>
          </cell>
          <cell r="G1768">
            <v>34228.873898265301</v>
          </cell>
          <cell r="H1768">
            <v>15422.4210834777</v>
          </cell>
          <cell r="I1768">
            <v>36221.464135688999</v>
          </cell>
          <cell r="J1768">
            <v>53186.654223005004</v>
          </cell>
          <cell r="K1768">
            <v>45679.095496845897</v>
          </cell>
          <cell r="L1768">
            <v>53858.010656471</v>
          </cell>
          <cell r="M1768">
            <v>43888.960193098501</v>
          </cell>
          <cell r="N1768">
            <v>47308.1951904671</v>
          </cell>
          <cell r="O1768">
            <v>36000.930844321701</v>
          </cell>
          <cell r="P1768">
            <v>25410.715319900399</v>
          </cell>
          <cell r="Q1768">
            <v>53406.8513293531</v>
          </cell>
        </row>
        <row r="1769">
          <cell r="A1769" t="str">
            <v>Q8BG92</v>
          </cell>
          <cell r="B1769" t="str">
            <v>sp|Q8BG92|CLVS2_MOUSE</v>
          </cell>
          <cell r="C1769">
            <v>138435.32321697299</v>
          </cell>
          <cell r="D1769">
            <v>165492.18429093799</v>
          </cell>
          <cell r="E1769">
            <v>100326.253046802</v>
          </cell>
          <cell r="F1769">
            <v>126123.62066927399</v>
          </cell>
          <cell r="G1769">
            <v>156817.21104513301</v>
          </cell>
          <cell r="H1769">
            <v>158485.50983325701</v>
          </cell>
          <cell r="I1769">
            <v>171130.70498204199</v>
          </cell>
          <cell r="J1769">
            <v>128623.99674056499</v>
          </cell>
          <cell r="K1769">
            <v>144511.111282147</v>
          </cell>
          <cell r="L1769">
            <v>142136.09555962999</v>
          </cell>
          <cell r="M1769">
            <v>114893.239594289</v>
          </cell>
          <cell r="N1769">
            <v>154441.922276814</v>
          </cell>
          <cell r="O1769">
            <v>179192.804988716</v>
          </cell>
          <cell r="P1769">
            <v>143732.53052226</v>
          </cell>
          <cell r="Q1769">
            <v>185139.22004759201</v>
          </cell>
        </row>
        <row r="1770">
          <cell r="A1770" t="str">
            <v>Q8BGA3</v>
          </cell>
          <cell r="B1770" t="str">
            <v>sp|Q8BGA3|LRRT2_MOUSE</v>
          </cell>
          <cell r="C1770">
            <v>20900.4823477438</v>
          </cell>
          <cell r="D1770">
            <v>5759.4348764058504</v>
          </cell>
          <cell r="E1770">
            <v>12576.6173476967</v>
          </cell>
          <cell r="F1770">
            <v>12512.3879843497</v>
          </cell>
          <cell r="G1770">
            <v>15909.1742324396</v>
          </cell>
          <cell r="H1770">
            <v>22761.0005217998</v>
          </cell>
          <cell r="I1770">
            <v>4913.5128437618596</v>
          </cell>
          <cell r="J1770">
            <v>21800.1959438665</v>
          </cell>
          <cell r="K1770">
            <v>29475.842302980702</v>
          </cell>
          <cell r="L1770">
            <v>8913.5000985987699</v>
          </cell>
          <cell r="M1770">
            <v>34128.178364671701</v>
          </cell>
          <cell r="N1770">
            <v>31839.151952767999</v>
          </cell>
          <cell r="O1770">
            <v>39808.018188711001</v>
          </cell>
          <cell r="P1770">
            <v>29002.9464819846</v>
          </cell>
          <cell r="Q1770">
            <v>28217.722808339498</v>
          </cell>
        </row>
        <row r="1771">
          <cell r="A1771" t="str">
            <v>Q8BGB7</v>
          </cell>
          <cell r="B1771" t="str">
            <v>sp|Q8BGB7|ENOPH_MOUSE</v>
          </cell>
          <cell r="C1771">
            <v>82475.116577794601</v>
          </cell>
          <cell r="D1771">
            <v>148917.25834730201</v>
          </cell>
          <cell r="E1771">
            <v>195507.60113336399</v>
          </cell>
          <cell r="F1771">
            <v>156736.23226791099</v>
          </cell>
          <cell r="G1771">
            <v>188823.58595371299</v>
          </cell>
          <cell r="H1771">
            <v>196231.86469717999</v>
          </cell>
          <cell r="I1771">
            <v>173857.436468036</v>
          </cell>
          <cell r="J1771">
            <v>212888.374500481</v>
          </cell>
          <cell r="K1771">
            <v>171382.758746306</v>
          </cell>
          <cell r="L1771">
            <v>214993.732737371</v>
          </cell>
          <cell r="M1771">
            <v>246475.81429539999</v>
          </cell>
          <cell r="N1771">
            <v>188623.004113253</v>
          </cell>
          <cell r="O1771">
            <v>149940.896387416</v>
          </cell>
          <cell r="P1771">
            <v>220958.678273814</v>
          </cell>
          <cell r="Q1771">
            <v>235813.82594620201</v>
          </cell>
        </row>
        <row r="1772">
          <cell r="A1772" t="str">
            <v>Q8BGC4</v>
          </cell>
          <cell r="B1772" t="str">
            <v>sp|Q8BGC4|PTGR3_MOUSE</v>
          </cell>
          <cell r="C1772">
            <v>48467.327749975702</v>
          </cell>
          <cell r="D1772">
            <v>50783.6584846349</v>
          </cell>
          <cell r="E1772">
            <v>32158.205956838701</v>
          </cell>
          <cell r="F1772">
            <v>52597.048868929</v>
          </cell>
          <cell r="G1772">
            <v>55413.677158948798</v>
          </cell>
          <cell r="H1772">
            <v>40108.331367457002</v>
          </cell>
          <cell r="I1772">
            <v>18883.938240787698</v>
          </cell>
          <cell r="J1772">
            <v>48238.208338413096</v>
          </cell>
          <cell r="K1772">
            <v>65671.611727410898</v>
          </cell>
          <cell r="L1772">
            <v>49465.030854487202</v>
          </cell>
          <cell r="M1772">
            <v>39691.644674655698</v>
          </cell>
          <cell r="N1772">
            <v>28509.194472651299</v>
          </cell>
          <cell r="O1772">
            <v>65222.253578950404</v>
          </cell>
          <cell r="P1772">
            <v>42613.178760711802</v>
          </cell>
          <cell r="Q1772">
            <v>40029.143546909298</v>
          </cell>
        </row>
        <row r="1773">
          <cell r="A1773" t="str">
            <v>Q8BGD5</v>
          </cell>
          <cell r="B1773" t="str">
            <v>sp|Q8BGD5|CPT1C_MOUSE</v>
          </cell>
          <cell r="C1773">
            <v>78623.797285210298</v>
          </cell>
          <cell r="D1773">
            <v>67666.471084881399</v>
          </cell>
          <cell r="E1773">
            <v>70855.409556974293</v>
          </cell>
          <cell r="F1773">
            <v>57645.261239138097</v>
          </cell>
          <cell r="G1773">
            <v>53104.1189271291</v>
          </cell>
          <cell r="H1773">
            <v>64694.719355186397</v>
          </cell>
          <cell r="I1773">
            <v>69318.416983003204</v>
          </cell>
          <cell r="J1773">
            <v>58988.557931423602</v>
          </cell>
          <cell r="K1773">
            <v>86389.752870017197</v>
          </cell>
          <cell r="L1773">
            <v>80055.283335892396</v>
          </cell>
          <cell r="M1773">
            <v>58842.7025218091</v>
          </cell>
          <cell r="N1773">
            <v>72721.188977034704</v>
          </cell>
          <cell r="O1773">
            <v>78147.005954371896</v>
          </cell>
          <cell r="P1773">
            <v>60387.189296713201</v>
          </cell>
          <cell r="Q1773">
            <v>62054.806294235597</v>
          </cell>
        </row>
        <row r="1774">
          <cell r="A1774" t="str">
            <v>Q8BGD8</v>
          </cell>
          <cell r="B1774" t="str">
            <v>sp|Q8BGD8|COA6_MOUSE</v>
          </cell>
          <cell r="C1774">
            <v>111436.71333224799</v>
          </cell>
          <cell r="D1774">
            <v>69111.884689663202</v>
          </cell>
          <cell r="E1774">
            <v>108416.977542785</v>
          </cell>
          <cell r="F1774">
            <v>55046.337598419101</v>
          </cell>
          <cell r="G1774">
            <v>49725.9894083213</v>
          </cell>
          <cell r="H1774">
            <v>53367.389336051703</v>
          </cell>
          <cell r="I1774">
            <v>73258.132632036504</v>
          </cell>
          <cell r="J1774">
            <v>87752.754425155596</v>
          </cell>
          <cell r="K1774">
            <v>71196.857829271496</v>
          </cell>
          <cell r="L1774">
            <v>74476.735472961198</v>
          </cell>
          <cell r="M1774">
            <v>89633.923676120103</v>
          </cell>
          <cell r="N1774">
            <v>50751.965384708601</v>
          </cell>
          <cell r="O1774">
            <v>113505.072608997</v>
          </cell>
          <cell r="P1774">
            <v>94051.692837606795</v>
          </cell>
          <cell r="Q1774">
            <v>71531.006395385994</v>
          </cell>
        </row>
        <row r="1775">
          <cell r="A1775" t="str">
            <v>Q8BGD9</v>
          </cell>
          <cell r="B1775" t="str">
            <v>sp|Q8BGD9|IF4B_MOUSE</v>
          </cell>
          <cell r="C1775">
            <v>810970.94600981998</v>
          </cell>
          <cell r="D1775">
            <v>730018.97220107296</v>
          </cell>
          <cell r="E1775">
            <v>698881.194529381</v>
          </cell>
          <cell r="F1775">
            <v>656565.59966038703</v>
          </cell>
          <cell r="G1775">
            <v>685974.59369219304</v>
          </cell>
          <cell r="H1775">
            <v>670389.04057668499</v>
          </cell>
          <cell r="I1775">
            <v>745865.66397277499</v>
          </cell>
          <cell r="J1775">
            <v>801415.58793353103</v>
          </cell>
          <cell r="K1775">
            <v>588883.34238604398</v>
          </cell>
          <cell r="L1775">
            <v>721423.62316485401</v>
          </cell>
          <cell r="M1775">
            <v>674080.88213118096</v>
          </cell>
          <cell r="N1775">
            <v>743000.67025075399</v>
          </cell>
          <cell r="O1775">
            <v>969037.16268889594</v>
          </cell>
          <cell r="P1775">
            <v>677217.92680264497</v>
          </cell>
          <cell r="Q1775">
            <v>678501.24330088706</v>
          </cell>
        </row>
        <row r="1776">
          <cell r="A1776" t="str">
            <v>Q8BGH2</v>
          </cell>
          <cell r="B1776" t="str">
            <v>sp|Q8BGH2|SAM50_MOUSE</v>
          </cell>
          <cell r="C1776">
            <v>575955.907207079</v>
          </cell>
          <cell r="D1776">
            <v>597352.085995576</v>
          </cell>
          <cell r="E1776">
            <v>277242.493823294</v>
          </cell>
          <cell r="F1776">
            <v>415287.38897909899</v>
          </cell>
          <cell r="G1776">
            <v>664178.65976482001</v>
          </cell>
          <cell r="H1776">
            <v>719023.63626194501</v>
          </cell>
          <cell r="I1776">
            <v>497880.96557894599</v>
          </cell>
          <cell r="J1776">
            <v>572787.557466186</v>
          </cell>
          <cell r="K1776">
            <v>522591.183432105</v>
          </cell>
          <cell r="L1776">
            <v>367160.98972795199</v>
          </cell>
          <cell r="M1776">
            <v>407968.30118680501</v>
          </cell>
          <cell r="N1776">
            <v>533630.60774035403</v>
          </cell>
          <cell r="O1776">
            <v>503026.15012079501</v>
          </cell>
          <cell r="P1776">
            <v>605843.46580879099</v>
          </cell>
          <cell r="Q1776">
            <v>452989.95625673898</v>
          </cell>
        </row>
        <row r="1777">
          <cell r="A1777" t="str">
            <v>Q8BGH4</v>
          </cell>
          <cell r="B1777" t="str">
            <v>sp|Q8BGH4|REEP1_MOUSE</v>
          </cell>
          <cell r="C1777">
            <v>30561.538247326</v>
          </cell>
          <cell r="D1777">
            <v>41362.8223134605</v>
          </cell>
          <cell r="E1777">
            <v>25212.861605693499</v>
          </cell>
          <cell r="F1777">
            <v>35298.081570390197</v>
          </cell>
          <cell r="G1777">
            <v>23620.389660043598</v>
          </cell>
          <cell r="H1777">
            <v>25898.457099889602</v>
          </cell>
          <cell r="I1777">
            <v>32672.507119607999</v>
          </cell>
          <cell r="J1777">
            <v>37405.923195743802</v>
          </cell>
          <cell r="K1777">
            <v>30544.9589247207</v>
          </cell>
          <cell r="L1777">
            <v>8502.8348662368408</v>
          </cell>
          <cell r="M1777">
            <v>46434.81143586</v>
          </cell>
          <cell r="N1777">
            <v>736.83968590052098</v>
          </cell>
          <cell r="O1777">
            <v>52178.042019163797</v>
          </cell>
          <cell r="P1777">
            <v>31646.599125512199</v>
          </cell>
          <cell r="Q1777">
            <v>14942.8360983659</v>
          </cell>
        </row>
        <row r="1778">
          <cell r="A1778" t="str">
            <v>Q8BGN3</v>
          </cell>
          <cell r="B1778" t="str">
            <v>sp|Q8BGN3|ENPP6_MOUSE</v>
          </cell>
          <cell r="C1778">
            <v>383298.11296824802</v>
          </cell>
          <cell r="D1778">
            <v>297814.62948220101</v>
          </cell>
          <cell r="E1778">
            <v>242212.58259423901</v>
          </cell>
          <cell r="F1778">
            <v>222497.42970690399</v>
          </cell>
          <cell r="G1778">
            <v>292633.137241219</v>
          </cell>
          <cell r="H1778">
            <v>347161.10042141099</v>
          </cell>
          <cell r="I1778">
            <v>353842.83913955698</v>
          </cell>
          <cell r="J1778">
            <v>212605.25258831799</v>
          </cell>
          <cell r="K1778">
            <v>217296.37891548499</v>
          </cell>
          <cell r="L1778">
            <v>460538.20739226299</v>
          </cell>
          <cell r="M1778">
            <v>250665.74031841199</v>
          </cell>
          <cell r="N1778">
            <v>328044.876799402</v>
          </cell>
          <cell r="O1778">
            <v>269349.540378707</v>
          </cell>
          <cell r="P1778">
            <v>182627.455225299</v>
          </cell>
          <cell r="Q1778">
            <v>280786.996233346</v>
          </cell>
        </row>
        <row r="1779">
          <cell r="A1779" t="str">
            <v>Q8BGN8</v>
          </cell>
          <cell r="B1779" t="str">
            <v>sp|Q8BGN8|SYNPR_MOUSE</v>
          </cell>
          <cell r="C1779">
            <v>68864.311052905701</v>
          </cell>
          <cell r="D1779">
            <v>157891.010366731</v>
          </cell>
          <cell r="E1779">
            <v>219699.40656935499</v>
          </cell>
          <cell r="F1779">
            <v>153309.316754347</v>
          </cell>
          <cell r="G1779">
            <v>178531.33323270001</v>
          </cell>
          <cell r="H1779">
            <v>146483.669892309</v>
          </cell>
          <cell r="I1779">
            <v>161508.44161650701</v>
          </cell>
          <cell r="J1779">
            <v>121053.275749536</v>
          </cell>
          <cell r="K1779">
            <v>131526.62133724001</v>
          </cell>
          <cell r="L1779">
            <v>132457.57520373201</v>
          </cell>
          <cell r="M1779">
            <v>168336.082073186</v>
          </cell>
          <cell r="N1779">
            <v>106969.922347976</v>
          </cell>
          <cell r="O1779">
            <v>110029.68912850101</v>
          </cell>
          <cell r="P1779">
            <v>124132.97675228999</v>
          </cell>
          <cell r="Q1779">
            <v>95448.664789133007</v>
          </cell>
        </row>
        <row r="1780">
          <cell r="A1780" t="str">
            <v>Q8BGQ1</v>
          </cell>
          <cell r="B1780" t="str">
            <v>sp|Q8BGQ1|SPE39_MOUSE</v>
          </cell>
          <cell r="C1780">
            <v>17780.857191021201</v>
          </cell>
          <cell r="D1780">
            <v>3771.6642551933001</v>
          </cell>
          <cell r="E1780">
            <v>9935.7385088536794</v>
          </cell>
          <cell r="F1780">
            <v>2858.7358488194</v>
          </cell>
          <cell r="G1780">
            <v>2531.5713255966898</v>
          </cell>
          <cell r="H1780">
            <v>7329.7882684683</v>
          </cell>
          <cell r="I1780">
            <v>2484.2175675117501</v>
          </cell>
          <cell r="J1780">
            <v>6189.1074754854299</v>
          </cell>
          <cell r="K1780">
            <v>9998.1649744599308</v>
          </cell>
          <cell r="L1780">
            <v>26170.1777344519</v>
          </cell>
          <cell r="M1780">
            <v>15378.4004872566</v>
          </cell>
          <cell r="N1780">
            <v>3581.18197237612</v>
          </cell>
          <cell r="O1780">
            <v>3315.5142064650299</v>
          </cell>
          <cell r="P1780">
            <v>7607.9717943282603</v>
          </cell>
          <cell r="Q1780">
            <v>2614.5769241906801</v>
          </cell>
        </row>
        <row r="1781">
          <cell r="A1781" t="str">
            <v>Q8BGQ7</v>
          </cell>
          <cell r="B1781" t="str">
            <v>sp|Q8BGQ7|SYAC_MOUSE</v>
          </cell>
          <cell r="C1781">
            <v>881965.59331816901</v>
          </cell>
          <cell r="D1781">
            <v>988904.76612945797</v>
          </cell>
          <cell r="E1781">
            <v>794145.51101183705</v>
          </cell>
          <cell r="F1781">
            <v>1080747.6293037599</v>
          </cell>
          <cell r="G1781">
            <v>1054173.85364941</v>
          </cell>
          <cell r="H1781">
            <v>757903.38390506001</v>
          </cell>
          <cell r="I1781">
            <v>1055134.7945602799</v>
          </cell>
          <cell r="J1781">
            <v>1050683.61905963</v>
          </cell>
          <cell r="K1781">
            <v>1035498.05655465</v>
          </cell>
          <cell r="L1781">
            <v>717875.30161349894</v>
          </cell>
          <cell r="M1781">
            <v>957931.98255954497</v>
          </cell>
          <cell r="N1781">
            <v>1066869.9484890399</v>
          </cell>
          <cell r="O1781">
            <v>1030277.05548646</v>
          </cell>
          <cell r="P1781">
            <v>1194133.09238397</v>
          </cell>
          <cell r="Q1781">
            <v>951755.02175395295</v>
          </cell>
        </row>
        <row r="1782">
          <cell r="A1782" t="str">
            <v>Q8BGR6</v>
          </cell>
          <cell r="B1782" t="str">
            <v>sp|Q8BGR6|ARL15_MOUSE</v>
          </cell>
          <cell r="C1782">
            <v>79756.509173601502</v>
          </cell>
          <cell r="D1782">
            <v>56429.196129488897</v>
          </cell>
          <cell r="E1782">
            <v>141244.025842092</v>
          </cell>
          <cell r="F1782">
            <v>142716.479734794</v>
          </cell>
          <cell r="G1782">
            <v>150253.22812051201</v>
          </cell>
          <cell r="H1782">
            <v>166648.57049229401</v>
          </cell>
          <cell r="I1782">
            <v>160540.54126695599</v>
          </cell>
          <cell r="J1782">
            <v>67596.876644275602</v>
          </cell>
          <cell r="K1782">
            <v>144629.62098360801</v>
          </cell>
          <cell r="L1782">
            <v>91248.184430837297</v>
          </cell>
          <cell r="M1782">
            <v>115725.834146512</v>
          </cell>
          <cell r="N1782">
            <v>165084.85583115101</v>
          </cell>
          <cell r="O1782">
            <v>70120.320064651198</v>
          </cell>
          <cell r="P1782">
            <v>176602.04727084399</v>
          </cell>
          <cell r="Q1782">
            <v>76794.981903845997</v>
          </cell>
        </row>
        <row r="1783">
          <cell r="A1783" t="str">
            <v>Q8BGR9</v>
          </cell>
          <cell r="B1783" t="str">
            <v>sp|Q8BGR9|UBCP1_MOUSE</v>
          </cell>
          <cell r="C1783">
            <v>101619.871266715</v>
          </cell>
          <cell r="D1783">
            <v>88437.771067306196</v>
          </cell>
          <cell r="E1783">
            <v>73073.095950606395</v>
          </cell>
          <cell r="F1783">
            <v>89080.439551480595</v>
          </cell>
          <cell r="G1783">
            <v>89858.886866380897</v>
          </cell>
          <cell r="H1783">
            <v>116046.245321095</v>
          </cell>
          <cell r="I1783">
            <v>91868.719550420195</v>
          </cell>
          <cell r="J1783">
            <v>98600.527428030793</v>
          </cell>
          <cell r="K1783">
            <v>102187.57376173099</v>
          </cell>
          <cell r="L1783">
            <v>102285.27637905499</v>
          </cell>
          <cell r="M1783">
            <v>111277.600312642</v>
          </cell>
          <cell r="N1783">
            <v>116251.02910469301</v>
          </cell>
          <cell r="O1783">
            <v>76777.536367702894</v>
          </cell>
          <cell r="P1783">
            <v>97689.875955175405</v>
          </cell>
          <cell r="Q1783">
            <v>111719.357667579</v>
          </cell>
        </row>
        <row r="1784">
          <cell r="A1784" t="str">
            <v>Q8BGS2</v>
          </cell>
          <cell r="B1784" t="str">
            <v>sp|Q8BGS2|BOLA2_MOUSE</v>
          </cell>
          <cell r="C1784">
            <v>198703.857634774</v>
          </cell>
          <cell r="D1784">
            <v>154532.54134376999</v>
          </cell>
          <cell r="E1784">
            <v>193676.13631674001</v>
          </cell>
          <cell r="F1784">
            <v>194199.685156658</v>
          </cell>
          <cell r="G1784">
            <v>200420.860533678</v>
          </cell>
          <cell r="H1784">
            <v>225246.61541605901</v>
          </cell>
          <cell r="I1784">
            <v>224738.399455595</v>
          </cell>
          <cell r="J1784">
            <v>243517.78981636601</v>
          </cell>
          <cell r="K1784">
            <v>225393.17803116</v>
          </cell>
          <cell r="L1784">
            <v>227538.76194301099</v>
          </cell>
          <cell r="M1784">
            <v>178850.95279595701</v>
          </cell>
          <cell r="N1784">
            <v>226262.32907318301</v>
          </cell>
          <cell r="O1784">
            <v>265461.34434030601</v>
          </cell>
          <cell r="P1784">
            <v>213456.31868131799</v>
          </cell>
          <cell r="Q1784">
            <v>250779.941099316</v>
          </cell>
        </row>
        <row r="1785">
          <cell r="A1785" t="str">
            <v>Q8BGT8</v>
          </cell>
          <cell r="B1785" t="str">
            <v>sp|Q8BGT8|PHIPL_MOUSE</v>
          </cell>
          <cell r="C1785">
            <v>1281580.95721686</v>
          </cell>
          <cell r="D1785">
            <v>1405262.28731395</v>
          </cell>
          <cell r="E1785">
            <v>690243.18047103402</v>
          </cell>
          <cell r="F1785">
            <v>1384258.58089267</v>
          </cell>
          <cell r="G1785">
            <v>586607.39851091197</v>
          </cell>
          <cell r="H1785">
            <v>669198.06671058398</v>
          </cell>
          <cell r="I1785">
            <v>583792.991962336</v>
          </cell>
          <cell r="J1785">
            <v>1138739.1980429499</v>
          </cell>
          <cell r="K1785">
            <v>597125.24077595805</v>
          </cell>
          <cell r="L1785">
            <v>1076418.4308842199</v>
          </cell>
          <cell r="M1785">
            <v>873285.50575639401</v>
          </cell>
          <cell r="N1785">
            <v>647989.445508637</v>
          </cell>
          <cell r="O1785">
            <v>644489.93610007095</v>
          </cell>
          <cell r="P1785">
            <v>1087649.33485119</v>
          </cell>
          <cell r="Q1785">
            <v>986697.24056458694</v>
          </cell>
        </row>
        <row r="1786">
          <cell r="A1786" t="str">
            <v>Q8BGU5</v>
          </cell>
          <cell r="B1786" t="str">
            <v>sp|Q8BGU5|CCNY_MOUSE</v>
          </cell>
          <cell r="C1786">
            <v>54598.210962159399</v>
          </cell>
          <cell r="D1786">
            <v>68005.001392956299</v>
          </cell>
          <cell r="E1786">
            <v>46292.301907592402</v>
          </cell>
          <cell r="F1786">
            <v>59052.833670933898</v>
          </cell>
          <cell r="G1786">
            <v>64798.640163220698</v>
          </cell>
          <cell r="H1786">
            <v>67557.120422170003</v>
          </cell>
          <cell r="I1786">
            <v>66979.405768976896</v>
          </cell>
          <cell r="J1786">
            <v>63807.450632170003</v>
          </cell>
          <cell r="K1786">
            <v>62500.385181237602</v>
          </cell>
          <cell r="L1786">
            <v>59382.2356055809</v>
          </cell>
          <cell r="M1786">
            <v>61931.354020127597</v>
          </cell>
          <cell r="N1786">
            <v>71954.278658270006</v>
          </cell>
          <cell r="O1786">
            <v>82667.852647275693</v>
          </cell>
          <cell r="P1786">
            <v>72659.774694220396</v>
          </cell>
          <cell r="Q1786">
            <v>71685.653651459405</v>
          </cell>
        </row>
        <row r="1787">
          <cell r="A1787" t="str">
            <v>Q8BGW1</v>
          </cell>
          <cell r="B1787" t="str">
            <v>sp|Q8BGW1|FTO_MOUSE</v>
          </cell>
          <cell r="C1787">
            <v>4040.0106479442802</v>
          </cell>
          <cell r="D1787">
            <v>73873.228721473497</v>
          </cell>
          <cell r="E1787">
            <v>5343.0628941499499</v>
          </cell>
          <cell r="F1787">
            <v>8271.7386784566206</v>
          </cell>
          <cell r="G1787">
            <v>6154.1113056629301</v>
          </cell>
          <cell r="H1787">
            <v>11475.8981702399</v>
          </cell>
          <cell r="I1787">
            <v>44740.186029302997</v>
          </cell>
          <cell r="J1787">
            <v>9589.4501253501203</v>
          </cell>
          <cell r="K1787">
            <v>7359.9513017379304</v>
          </cell>
          <cell r="L1787">
            <v>11094.338477249699</v>
          </cell>
          <cell r="M1787">
            <v>69333.6452658731</v>
          </cell>
          <cell r="N1787">
            <v>6896.3780781108198</v>
          </cell>
          <cell r="O1787">
            <v>7009.3483562413003</v>
          </cell>
          <cell r="P1787">
            <v>7011.06400962314</v>
          </cell>
          <cell r="Q1787">
            <v>68101.586668485703</v>
          </cell>
        </row>
        <row r="1788">
          <cell r="A1788" t="str">
            <v>Q8BGX2</v>
          </cell>
          <cell r="B1788" t="str">
            <v>sp|Q8BGX2|TIM29_MOUSE</v>
          </cell>
          <cell r="C1788">
            <v>1148644.5305286699</v>
          </cell>
          <cell r="D1788">
            <v>1451569.7436297601</v>
          </cell>
          <cell r="E1788">
            <v>1502485.90975965</v>
          </cell>
          <cell r="F1788">
            <v>1436236.9108883799</v>
          </cell>
          <cell r="G1788">
            <v>299215.45351010002</v>
          </cell>
          <cell r="H1788">
            <v>1865706.69751949</v>
          </cell>
          <cell r="I1788">
            <v>1083059.03781647</v>
          </cell>
          <cell r="J1788">
            <v>314706.410106403</v>
          </cell>
          <cell r="K1788">
            <v>1007269.32133058</v>
          </cell>
          <cell r="L1788">
            <v>1677487.34130203</v>
          </cell>
          <cell r="M1788">
            <v>2266465.3638239801</v>
          </cell>
          <cell r="N1788">
            <v>1037903.66895766</v>
          </cell>
          <cell r="O1788">
            <v>367808.45070863498</v>
          </cell>
          <cell r="P1788">
            <v>1266671.9081512201</v>
          </cell>
          <cell r="Q1788">
            <v>1240162.2106012399</v>
          </cell>
        </row>
        <row r="1789">
          <cell r="A1789" t="str">
            <v>Q8BGY2</v>
          </cell>
          <cell r="B1789" t="str">
            <v>sp|Q8BGY2|IF5A2_MOUSE</v>
          </cell>
          <cell r="C1789">
            <v>162221.887207063</v>
          </cell>
          <cell r="D1789">
            <v>157666.39425176501</v>
          </cell>
          <cell r="E1789">
            <v>238654.10334398501</v>
          </cell>
          <cell r="F1789">
            <v>152591.637221443</v>
          </cell>
          <cell r="G1789">
            <v>140856.34863477899</v>
          </cell>
          <cell r="H1789">
            <v>115513.432776474</v>
          </cell>
          <cell r="I1789">
            <v>164712.547476073</v>
          </cell>
          <cell r="J1789">
            <v>160848.32647543601</v>
          </cell>
          <cell r="K1789">
            <v>167037.96238741899</v>
          </cell>
          <cell r="L1789">
            <v>113053.705469583</v>
          </cell>
          <cell r="M1789">
            <v>108247.38027336801</v>
          </cell>
          <cell r="N1789">
            <v>180467.41463719701</v>
          </cell>
          <cell r="O1789">
            <v>63796.530852623699</v>
          </cell>
          <cell r="P1789">
            <v>160273.64388155201</v>
          </cell>
          <cell r="Q1789">
            <v>138718.98847742999</v>
          </cell>
        </row>
        <row r="1790">
          <cell r="A1790" t="str">
            <v>Q8BGZ1</v>
          </cell>
          <cell r="B1790" t="str">
            <v>sp|Q8BGZ1|HPCL4_MOUSE</v>
          </cell>
          <cell r="C1790">
            <v>357571.59304487502</v>
          </cell>
          <cell r="D1790">
            <v>523635.522880534</v>
          </cell>
          <cell r="E1790">
            <v>380578.86993499001</v>
          </cell>
          <cell r="F1790">
            <v>482994.50994036702</v>
          </cell>
          <cell r="G1790">
            <v>428188.89958636998</v>
          </cell>
          <cell r="H1790">
            <v>470265.94014359999</v>
          </cell>
          <cell r="I1790">
            <v>460406.00507180201</v>
          </cell>
          <cell r="J1790">
            <v>582613.55976020603</v>
          </cell>
          <cell r="K1790">
            <v>504950.52613282501</v>
          </cell>
          <cell r="L1790">
            <v>492667.061494063</v>
          </cell>
          <cell r="M1790">
            <v>329303.99398319901</v>
          </cell>
          <cell r="N1790">
            <v>470507.94278549298</v>
          </cell>
          <cell r="O1790">
            <v>739284.46337958297</v>
          </cell>
          <cell r="P1790">
            <v>416929.18054106802</v>
          </cell>
          <cell r="Q1790">
            <v>388087.195872262</v>
          </cell>
        </row>
        <row r="1791">
          <cell r="A1791" t="str">
            <v>Q8BGZ7</v>
          </cell>
          <cell r="B1791" t="str">
            <v>sp|Q8BGZ7|K2C75_MOUSE</v>
          </cell>
          <cell r="C1791">
            <v>33784.000269826698</v>
          </cell>
          <cell r="D1791">
            <v>229135.495384824</v>
          </cell>
          <cell r="E1791">
            <v>31034.019162696</v>
          </cell>
          <cell r="F1791">
            <v>15030.3457952351</v>
          </cell>
          <cell r="G1791">
            <v>49257.444788747402</v>
          </cell>
          <cell r="H1791">
            <v>54040.385280487397</v>
          </cell>
          <cell r="I1791">
            <v>84759.905199918998</v>
          </cell>
          <cell r="J1791">
            <v>43761.113800725201</v>
          </cell>
          <cell r="K1791">
            <v>81747.605153737604</v>
          </cell>
          <cell r="L1791">
            <v>192513.523480159</v>
          </cell>
          <cell r="M1791">
            <v>40489.6311191684</v>
          </cell>
          <cell r="N1791">
            <v>46948.227960468597</v>
          </cell>
          <cell r="O1791">
            <v>133732.72657635799</v>
          </cell>
          <cell r="P1791">
            <v>65024.553180762203</v>
          </cell>
          <cell r="Q1791">
            <v>12255.222496213401</v>
          </cell>
        </row>
        <row r="1792">
          <cell r="A1792" t="str">
            <v>Q8BH04</v>
          </cell>
          <cell r="B1792" t="str">
            <v>sp|Q8BH04|PCKGM_MOUSE</v>
          </cell>
          <cell r="C1792">
            <v>619351.74174478895</v>
          </cell>
          <cell r="D1792">
            <v>705630.94801661395</v>
          </cell>
          <cell r="E1792">
            <v>596200.75998242304</v>
          </cell>
          <cell r="F1792">
            <v>669204.01864006696</v>
          </cell>
          <cell r="G1792">
            <v>579889.81387565006</v>
          </cell>
          <cell r="H1792">
            <v>711174.26723859599</v>
          </cell>
          <cell r="I1792">
            <v>608825.65251738904</v>
          </cell>
          <cell r="J1792">
            <v>679793.14944082196</v>
          </cell>
          <cell r="K1792">
            <v>547111.27538869902</v>
          </cell>
          <cell r="L1792">
            <v>656370.39329582604</v>
          </cell>
          <cell r="M1792">
            <v>694419.98678993701</v>
          </cell>
          <cell r="N1792">
            <v>722026.08421803801</v>
          </cell>
          <cell r="O1792">
            <v>547589.90351688804</v>
          </cell>
          <cell r="P1792">
            <v>625603.52668130805</v>
          </cell>
          <cell r="Q1792">
            <v>774044.03239303804</v>
          </cell>
        </row>
        <row r="1793">
          <cell r="A1793" t="str">
            <v>Q8BH43</v>
          </cell>
          <cell r="B1793" t="str">
            <v>sp|Q8BH43|WASF2_MOUSE</v>
          </cell>
          <cell r="C1793">
            <v>58779.1473038279</v>
          </cell>
          <cell r="D1793">
            <v>64391.8160856131</v>
          </cell>
          <cell r="E1793">
            <v>69483.769247067205</v>
          </cell>
          <cell r="F1793">
            <v>35189.112860932401</v>
          </cell>
          <cell r="G1793">
            <v>32309.947562585301</v>
          </cell>
          <cell r="H1793">
            <v>28024.923300859999</v>
          </cell>
          <cell r="I1793">
            <v>47589.763883661399</v>
          </cell>
          <cell r="J1793">
            <v>41778.516350497601</v>
          </cell>
          <cell r="K1793">
            <v>70979.754000102606</v>
          </cell>
          <cell r="L1793">
            <v>68214.787186175803</v>
          </cell>
          <cell r="M1793">
            <v>32153.3926602801</v>
          </cell>
          <cell r="N1793">
            <v>65961.328632891105</v>
          </cell>
          <cell r="O1793">
            <v>50863.155116997899</v>
          </cell>
          <cell r="P1793">
            <v>43198.4069492485</v>
          </cell>
          <cell r="Q1793">
            <v>45067.778230274504</v>
          </cell>
        </row>
        <row r="1794">
          <cell r="A1794" t="str">
            <v>Q8BH44</v>
          </cell>
          <cell r="B1794" t="str">
            <v>sp|Q8BH44|COR2B_MOUSE</v>
          </cell>
          <cell r="C1794">
            <v>207302.45123939801</v>
          </cell>
          <cell r="D1794">
            <v>245596.845621466</v>
          </cell>
          <cell r="E1794">
            <v>308974.25004714099</v>
          </cell>
          <cell r="F1794">
            <v>297572.53234431602</v>
          </cell>
          <cell r="G1794">
            <v>303368.14340009098</v>
          </cell>
          <cell r="H1794">
            <v>336863.52528722998</v>
          </cell>
          <cell r="I1794">
            <v>253701.64821811</v>
          </cell>
          <cell r="J1794">
            <v>265140.416282046</v>
          </cell>
          <cell r="K1794">
            <v>224461.631516186</v>
          </cell>
          <cell r="L1794">
            <v>278416.057465552</v>
          </cell>
          <cell r="M1794">
            <v>272791.97477347701</v>
          </cell>
          <cell r="N1794">
            <v>212465.05582351499</v>
          </cell>
          <cell r="O1794">
            <v>216071.94249557401</v>
          </cell>
          <cell r="P1794">
            <v>250402.91361673901</v>
          </cell>
          <cell r="Q1794">
            <v>223851.54245096899</v>
          </cell>
        </row>
        <row r="1795">
          <cell r="A1795" t="str">
            <v>Q8BH55</v>
          </cell>
          <cell r="B1795" t="str">
            <v>sp|Q8BH55|THNS1_MOUSE</v>
          </cell>
          <cell r="C1795">
            <v>228045.43003798401</v>
          </cell>
          <cell r="D1795">
            <v>210536.09382861899</v>
          </cell>
          <cell r="E1795">
            <v>189373.36265514899</v>
          </cell>
          <cell r="F1795">
            <v>120053.314850478</v>
          </cell>
          <cell r="G1795">
            <v>205778.05706848</v>
          </cell>
          <cell r="H1795">
            <v>122311.30073999301</v>
          </cell>
          <cell r="I1795">
            <v>88676.611598133095</v>
          </cell>
          <cell r="J1795">
            <v>125945.01207230899</v>
          </cell>
          <cell r="K1795">
            <v>188782.19967735201</v>
          </cell>
          <cell r="L1795">
            <v>205771.631094816</v>
          </cell>
          <cell r="M1795">
            <v>127256.35734926</v>
          </cell>
          <cell r="N1795">
            <v>205854.43962016699</v>
          </cell>
          <cell r="O1795">
            <v>120198.397474577</v>
          </cell>
          <cell r="P1795">
            <v>106065.23274631699</v>
          </cell>
          <cell r="Q1795">
            <v>115927.564429591</v>
          </cell>
        </row>
        <row r="1796">
          <cell r="A1796" t="str">
            <v>Q8BH59</v>
          </cell>
          <cell r="B1796" t="str">
            <v>sp|Q8BH59|CMC1_MOUSE</v>
          </cell>
          <cell r="C1796">
            <v>12239054.950312501</v>
          </cell>
          <cell r="D1796">
            <v>11898770.2813465</v>
          </cell>
          <cell r="E1796">
            <v>12813676.5947692</v>
          </cell>
          <cell r="F1796">
            <v>13378224.3323183</v>
          </cell>
          <cell r="G1796">
            <v>12181086.610938599</v>
          </cell>
          <cell r="H1796">
            <v>14148905.613850599</v>
          </cell>
          <cell r="I1796">
            <v>13580931.8666598</v>
          </cell>
          <cell r="J1796">
            <v>12718497.927993599</v>
          </cell>
          <cell r="K1796">
            <v>12782658.4092611</v>
          </cell>
          <cell r="L1796">
            <v>12600812.306402201</v>
          </cell>
          <cell r="M1796">
            <v>12859294.538092799</v>
          </cell>
          <cell r="N1796">
            <v>13220424.722357601</v>
          </cell>
          <cell r="O1796">
            <v>12527658.195124401</v>
          </cell>
          <cell r="P1796">
            <v>13981966.8376287</v>
          </cell>
          <cell r="Q1796">
            <v>13263226.139091</v>
          </cell>
        </row>
        <row r="1797">
          <cell r="A1797" t="str">
            <v>Q8BH66</v>
          </cell>
          <cell r="B1797" t="str">
            <v>sp|Q8BH66|ATLA1_MOUSE</v>
          </cell>
          <cell r="C1797">
            <v>872690.06154465501</v>
          </cell>
          <cell r="D1797">
            <v>779584.07955995295</v>
          </cell>
          <cell r="E1797">
            <v>764257.87404159503</v>
          </cell>
          <cell r="F1797">
            <v>928950.81099010701</v>
          </cell>
          <cell r="G1797">
            <v>615615.48448026099</v>
          </cell>
          <cell r="H1797">
            <v>714567.65600484901</v>
          </cell>
          <cell r="I1797">
            <v>641964.85721692198</v>
          </cell>
          <cell r="J1797">
            <v>778571.36255113897</v>
          </cell>
          <cell r="K1797">
            <v>815442.92394730903</v>
          </cell>
          <cell r="L1797">
            <v>643449.87817865203</v>
          </cell>
          <cell r="M1797">
            <v>609811.94732913398</v>
          </cell>
          <cell r="N1797">
            <v>580765.81524545501</v>
          </cell>
          <cell r="O1797">
            <v>828010.56993023702</v>
          </cell>
          <cell r="P1797">
            <v>904630.06388572603</v>
          </cell>
          <cell r="Q1797">
            <v>726167.80029239401</v>
          </cell>
        </row>
        <row r="1798">
          <cell r="A1798" t="str">
            <v>Q8BH69</v>
          </cell>
          <cell r="B1798" t="str">
            <v>sp|Q8BH69|SPS1_MOUSE</v>
          </cell>
          <cell r="C1798">
            <v>29047.9516112358</v>
          </cell>
          <cell r="D1798">
            <v>57027.865537894198</v>
          </cell>
          <cell r="E1798">
            <v>17988.011305865999</v>
          </cell>
          <cell r="F1798">
            <v>14233.7429299496</v>
          </cell>
          <cell r="G1798">
            <v>17615.2682569805</v>
          </cell>
          <cell r="H1798">
            <v>18481.702027944099</v>
          </cell>
          <cell r="I1798">
            <v>31841.558083151602</v>
          </cell>
          <cell r="J1798">
            <v>29745.4526255727</v>
          </cell>
          <cell r="K1798">
            <v>16597.798551884</v>
          </cell>
          <cell r="L1798">
            <v>15707.292504192699</v>
          </cell>
          <cell r="M1798">
            <v>34649.290727635402</v>
          </cell>
          <cell r="N1798">
            <v>29994.065402765998</v>
          </cell>
          <cell r="O1798">
            <v>36811.912516785298</v>
          </cell>
          <cell r="P1798">
            <v>21844.473909376298</v>
          </cell>
          <cell r="Q1798">
            <v>24188.109279365501</v>
          </cell>
        </row>
        <row r="1799">
          <cell r="A1799" t="str">
            <v>Q8BH95</v>
          </cell>
          <cell r="B1799" t="str">
            <v>sp|Q8BH95|ECHM_MOUSE</v>
          </cell>
          <cell r="C1799">
            <v>476610.11566116201</v>
          </cell>
          <cell r="D1799">
            <v>771214.386376107</v>
          </cell>
          <cell r="E1799">
            <v>1033994.91403579</v>
          </cell>
          <cell r="F1799">
            <v>835279.83160972095</v>
          </cell>
          <cell r="G1799">
            <v>718083.19680834305</v>
          </cell>
          <cell r="H1799">
            <v>808074.78342564905</v>
          </cell>
          <cell r="I1799">
            <v>896205.508274502</v>
          </cell>
          <cell r="J1799">
            <v>867245.87668326404</v>
          </cell>
          <cell r="K1799">
            <v>872612.97772104596</v>
          </cell>
          <cell r="L1799">
            <v>736049.29247101396</v>
          </cell>
          <cell r="M1799">
            <v>882949.06922669103</v>
          </cell>
          <cell r="N1799">
            <v>852041.94545948098</v>
          </cell>
          <cell r="O1799">
            <v>777649.50862046203</v>
          </cell>
          <cell r="P1799">
            <v>989897.86756044696</v>
          </cell>
          <cell r="Q1799">
            <v>784794.82324299205</v>
          </cell>
        </row>
        <row r="1800">
          <cell r="A1800" t="str">
            <v>Q8BHB9</v>
          </cell>
          <cell r="B1800" t="str">
            <v>sp|Q8BHB9|CLIC6_MOUSE</v>
          </cell>
          <cell r="C1800">
            <v>70302.714669774403</v>
          </cell>
          <cell r="D1800">
            <v>61154.181020976699</v>
          </cell>
          <cell r="E1800">
            <v>86284.994405001198</v>
          </cell>
          <cell r="F1800">
            <v>28337.177071092599</v>
          </cell>
          <cell r="G1800">
            <v>38078.682931809999</v>
          </cell>
          <cell r="H1800">
            <v>7113.7100242512297</v>
          </cell>
          <cell r="I1800">
            <v>58292.182285843199</v>
          </cell>
          <cell r="J1800">
            <v>7307.6144686622602</v>
          </cell>
          <cell r="K1800">
            <v>37377.322262991103</v>
          </cell>
          <cell r="L1800">
            <v>11803.827196730599</v>
          </cell>
          <cell r="M1800">
            <v>35363.4258021309</v>
          </cell>
          <cell r="N1800">
            <v>48170.911575759397</v>
          </cell>
          <cell r="O1800">
            <v>31141.6341561267</v>
          </cell>
          <cell r="P1800">
            <v>21709.081428913101</v>
          </cell>
          <cell r="Q1800">
            <v>55199.997362267997</v>
          </cell>
        </row>
        <row r="1801">
          <cell r="A1801" t="str">
            <v>Q8BHC1</v>
          </cell>
          <cell r="B1801" t="str">
            <v>sp|Q8BHC1|RB39B_MOUSE</v>
          </cell>
          <cell r="C1801">
            <v>99928.216785804805</v>
          </cell>
          <cell r="D1801">
            <v>108737.890981808</v>
          </cell>
          <cell r="E1801">
            <v>89965.188153876297</v>
          </cell>
          <cell r="F1801">
            <v>63950.697668685199</v>
          </cell>
          <cell r="G1801">
            <v>95559.262606917793</v>
          </cell>
          <cell r="H1801">
            <v>96431.661594756006</v>
          </cell>
          <cell r="I1801">
            <v>105167.27637156101</v>
          </cell>
          <cell r="J1801">
            <v>103345.159452701</v>
          </cell>
          <cell r="K1801">
            <v>75531.978089972996</v>
          </cell>
          <cell r="L1801">
            <v>104712.44363408801</v>
          </cell>
          <cell r="M1801">
            <v>101809.72022550101</v>
          </cell>
          <cell r="N1801">
            <v>119873.788142955</v>
          </cell>
          <cell r="O1801">
            <v>104493.991966182</v>
          </cell>
          <cell r="P1801">
            <v>85368.3350984016</v>
          </cell>
          <cell r="Q1801">
            <v>119085.224825713</v>
          </cell>
        </row>
        <row r="1802">
          <cell r="A1802" t="str">
            <v>Q8BHD0</v>
          </cell>
          <cell r="B1802" t="str">
            <v>sp|Q8BHD0|RB39A_MOUSE</v>
          </cell>
          <cell r="C1802">
            <v>67203.542394280201</v>
          </cell>
          <cell r="D1802">
            <v>92813.691989305997</v>
          </cell>
          <cell r="E1802">
            <v>112855.359027012</v>
          </cell>
          <cell r="F1802">
            <v>98968.832807465194</v>
          </cell>
          <cell r="G1802">
            <v>97821.647323884099</v>
          </cell>
          <cell r="H1802">
            <v>102160.247594468</v>
          </cell>
          <cell r="I1802">
            <v>101960.88605773701</v>
          </cell>
          <cell r="J1802">
            <v>125104.03610537</v>
          </cell>
          <cell r="K1802">
            <v>106074.60713212899</v>
          </cell>
          <cell r="L1802">
            <v>87554.501159682797</v>
          </cell>
          <cell r="M1802">
            <v>94019.511148342193</v>
          </cell>
          <cell r="N1802">
            <v>124531.45217411099</v>
          </cell>
          <cell r="O1802">
            <v>86355.799022195497</v>
          </cell>
          <cell r="P1802">
            <v>84314.428251386606</v>
          </cell>
          <cell r="Q1802">
            <v>87274.381568284705</v>
          </cell>
        </row>
        <row r="1803">
          <cell r="A1803" t="str">
            <v>Q8BHF7</v>
          </cell>
          <cell r="B1803" t="str">
            <v>sp|Q8BHF7|PGPS1_MOUSE</v>
          </cell>
          <cell r="C1803">
            <v>173812.013485729</v>
          </cell>
          <cell r="D1803">
            <v>95530.191763283001</v>
          </cell>
          <cell r="E1803">
            <v>43258.068481020899</v>
          </cell>
          <cell r="F1803">
            <v>17253.8781058161</v>
          </cell>
          <cell r="G1803">
            <v>19327.721680084</v>
          </cell>
          <cell r="H1803">
            <v>179955.00381435599</v>
          </cell>
          <cell r="I1803">
            <v>166263.13165707499</v>
          </cell>
          <cell r="J1803">
            <v>192551.00395970399</v>
          </cell>
          <cell r="K1803">
            <v>206199.76694970601</v>
          </cell>
          <cell r="L1803">
            <v>190175.78284352901</v>
          </cell>
          <cell r="M1803">
            <v>71543.613146404197</v>
          </cell>
          <cell r="N1803">
            <v>48215.050859241703</v>
          </cell>
          <cell r="O1803">
            <v>127945.069540059</v>
          </cell>
          <cell r="P1803">
            <v>181929.90884180099</v>
          </cell>
          <cell r="Q1803">
            <v>199423.91762752499</v>
          </cell>
        </row>
        <row r="1804">
          <cell r="A1804" t="str">
            <v>Q8BHG1</v>
          </cell>
          <cell r="B1804" t="str">
            <v>sp|Q8BHG1|NRDC_MOUSE</v>
          </cell>
          <cell r="C1804">
            <v>143218.24642423401</v>
          </cell>
          <cell r="D1804">
            <v>66673.053429501</v>
          </cell>
          <cell r="E1804">
            <v>127993.63570719901</v>
          </cell>
          <cell r="F1804">
            <v>85134.596470165096</v>
          </cell>
          <cell r="G1804">
            <v>118174.55640944401</v>
          </cell>
          <cell r="H1804">
            <v>178601.978505659</v>
          </cell>
          <cell r="I1804">
            <v>144713.87919831701</v>
          </cell>
          <cell r="J1804">
            <v>38136.141724931003</v>
          </cell>
          <cell r="K1804">
            <v>146373.37483410799</v>
          </cell>
          <cell r="L1804">
            <v>87317.610913722994</v>
          </cell>
          <cell r="M1804">
            <v>136861.05601028999</v>
          </cell>
          <cell r="N1804">
            <v>32137.386977532999</v>
          </cell>
          <cell r="O1804">
            <v>77132.103617904504</v>
          </cell>
          <cell r="P1804">
            <v>139882.750708498</v>
          </cell>
          <cell r="Q1804">
            <v>150493.62935038799</v>
          </cell>
        </row>
        <row r="1805">
          <cell r="A1805" t="str">
            <v>Q8BHG2</v>
          </cell>
          <cell r="B1805" t="str">
            <v>sp|Q8BHG2|CA123_MOUSE</v>
          </cell>
          <cell r="C1805">
            <v>138213.63293733401</v>
          </cell>
          <cell r="D1805">
            <v>51756.255334609901</v>
          </cell>
          <cell r="E1805">
            <v>72835.091965794301</v>
          </cell>
          <cell r="F1805">
            <v>111489.17810572599</v>
          </cell>
          <cell r="G1805">
            <v>67445.310744052505</v>
          </cell>
          <cell r="H1805">
            <v>64461.593476997798</v>
          </cell>
          <cell r="I1805">
            <v>6820.9723801158898</v>
          </cell>
          <cell r="J1805">
            <v>58789.930590374403</v>
          </cell>
          <cell r="K1805">
            <v>51995.483983631799</v>
          </cell>
          <cell r="L1805">
            <v>74569.147472215394</v>
          </cell>
          <cell r="M1805">
            <v>61515.617320257501</v>
          </cell>
          <cell r="N1805">
            <v>68595.005646269099</v>
          </cell>
          <cell r="O1805">
            <v>60442.516136799401</v>
          </cell>
          <cell r="P1805">
            <v>81808.893992915706</v>
          </cell>
          <cell r="Q1805">
            <v>25545.0220661946</v>
          </cell>
        </row>
        <row r="1806">
          <cell r="A1806" t="str">
            <v>Q8BHG2</v>
          </cell>
          <cell r="B1806" t="str">
            <v>sp|Q8BHG2|CZIB_MOUSE</v>
          </cell>
          <cell r="C1806">
            <v>90061.625473567707</v>
          </cell>
          <cell r="D1806">
            <v>52032.1595801523</v>
          </cell>
          <cell r="E1806">
            <v>71651.692481688995</v>
          </cell>
          <cell r="F1806">
            <v>121255.252251039</v>
          </cell>
          <cell r="G1806">
            <v>62360.0354322036</v>
          </cell>
          <cell r="H1806">
            <v>64512.9348214618</v>
          </cell>
          <cell r="I1806">
            <v>43934.948309364299</v>
          </cell>
          <cell r="J1806">
            <v>66661.057129930006</v>
          </cell>
          <cell r="K1806">
            <v>51995.483983631799</v>
          </cell>
          <cell r="L1806">
            <v>69041.181326167702</v>
          </cell>
          <cell r="M1806">
            <v>7929.58038601305</v>
          </cell>
          <cell r="N1806">
            <v>61677.375522349103</v>
          </cell>
          <cell r="O1806">
            <v>59849.1561000574</v>
          </cell>
          <cell r="P1806">
            <v>81299.913238496403</v>
          </cell>
          <cell r="Q1806">
            <v>68611.098574226897</v>
          </cell>
        </row>
        <row r="1807">
          <cell r="A1807" t="str">
            <v>Q8BHI4</v>
          </cell>
          <cell r="B1807" t="str">
            <v>sp|Q8BHI4|KBTB3_MOUSE</v>
          </cell>
          <cell r="C1807">
            <v>173554.40447923701</v>
          </cell>
          <cell r="D1807">
            <v>13556.465771564999</v>
          </cell>
          <cell r="E1807">
            <v>16009.2415029117</v>
          </cell>
          <cell r="F1807">
            <v>12050.182039978499</v>
          </cell>
          <cell r="G1807">
            <v>5655.0191235849297</v>
          </cell>
          <cell r="H1807">
            <v>13936.438222717499</v>
          </cell>
          <cell r="I1807">
            <v>11808.080479713</v>
          </cell>
          <cell r="J1807">
            <v>3874.1516231103501</v>
          </cell>
          <cell r="K1807">
            <v>3946.19357096663</v>
          </cell>
          <cell r="L1807">
            <v>3688.4036328367902</v>
          </cell>
          <cell r="M1807">
            <v>2871.13187235238</v>
          </cell>
          <cell r="N1807">
            <v>12065.024954524601</v>
          </cell>
          <cell r="O1807">
            <v>4922.7649716269498</v>
          </cell>
          <cell r="P1807">
            <v>6618.2558983565996</v>
          </cell>
          <cell r="Q1807">
            <v>21835.234051769501</v>
          </cell>
        </row>
        <row r="1808">
          <cell r="A1808" t="str">
            <v>Q8BHJ6</v>
          </cell>
          <cell r="B1808" t="str">
            <v>sp|Q8BHJ6|SERC5_MOUSE</v>
          </cell>
          <cell r="C1808">
            <v>31267.9744486737</v>
          </cell>
          <cell r="D1808">
            <v>74262.358841513793</v>
          </cell>
          <cell r="E1808">
            <v>72300.634539934603</v>
          </cell>
          <cell r="F1808">
            <v>74752.252669741705</v>
          </cell>
          <cell r="G1808">
            <v>72336.672312062597</v>
          </cell>
          <cell r="H1808">
            <v>89696.801403126301</v>
          </cell>
          <cell r="I1808">
            <v>85531.4900042628</v>
          </cell>
          <cell r="J1808">
            <v>88825.157139544099</v>
          </cell>
          <cell r="K1808">
            <v>69904.266617786299</v>
          </cell>
          <cell r="L1808">
            <v>101835.381108331</v>
          </cell>
          <cell r="M1808">
            <v>114098.962432726</v>
          </cell>
          <cell r="N1808">
            <v>105043.274490084</v>
          </cell>
          <cell r="O1808">
            <v>66192.557820203496</v>
          </cell>
          <cell r="P1808">
            <v>101028.784895934</v>
          </cell>
          <cell r="Q1808">
            <v>82870.8859712173</v>
          </cell>
        </row>
        <row r="1809">
          <cell r="A1809" t="str">
            <v>Q8BHJ7</v>
          </cell>
          <cell r="B1809" t="str">
            <v>sp|Q8BHJ7|GBRA5_MOUSE</v>
          </cell>
          <cell r="C1809">
            <v>635761.23426382302</v>
          </cell>
          <cell r="D1809">
            <v>602928.730099448</v>
          </cell>
          <cell r="E1809">
            <v>516136.13349506998</v>
          </cell>
          <cell r="F1809">
            <v>597236.38077919895</v>
          </cell>
          <cell r="G1809">
            <v>573087.38891558303</v>
          </cell>
          <cell r="H1809">
            <v>718213.59787780803</v>
          </cell>
          <cell r="I1809">
            <v>627216.19413467404</v>
          </cell>
          <cell r="J1809">
            <v>619770.41290098405</v>
          </cell>
          <cell r="K1809">
            <v>583378.88991024403</v>
          </cell>
          <cell r="L1809">
            <v>672004.47241550195</v>
          </cell>
          <cell r="M1809">
            <v>695271.87278948503</v>
          </cell>
          <cell r="N1809">
            <v>615828.395831823</v>
          </cell>
          <cell r="O1809">
            <v>706368.82985814905</v>
          </cell>
          <cell r="P1809">
            <v>697815.45764422195</v>
          </cell>
          <cell r="Q1809">
            <v>725961.38264924299</v>
          </cell>
        </row>
        <row r="1810">
          <cell r="A1810" t="str">
            <v>Q8BHK1</v>
          </cell>
          <cell r="B1810" t="str">
            <v>sp|Q8BHK1|NIPA1_MOUSE</v>
          </cell>
          <cell r="C1810">
            <v>51778.122386443603</v>
          </cell>
          <cell r="D1810">
            <v>54449.5542687161</v>
          </cell>
          <cell r="E1810">
            <v>48454.577436658699</v>
          </cell>
          <cell r="F1810">
            <v>13514.706803237499</v>
          </cell>
          <cell r="G1810">
            <v>46959.747875925699</v>
          </cell>
          <cell r="H1810">
            <v>58683.991707964902</v>
          </cell>
          <cell r="I1810">
            <v>51716.470950100003</v>
          </cell>
          <cell r="J1810">
            <v>51931.149974688502</v>
          </cell>
          <cell r="K1810">
            <v>72758.420054581395</v>
          </cell>
          <cell r="L1810">
            <v>54320.643377934197</v>
          </cell>
          <cell r="M1810">
            <v>10413.706406555901</v>
          </cell>
          <cell r="N1810">
            <v>65407.435169967197</v>
          </cell>
          <cell r="O1810">
            <v>60214.2303137204</v>
          </cell>
          <cell r="P1810">
            <v>49963.673203159196</v>
          </cell>
          <cell r="Q1810">
            <v>13460.7009868485</v>
          </cell>
        </row>
        <row r="1811">
          <cell r="A1811" t="str">
            <v>Q8BHK2</v>
          </cell>
          <cell r="B1811" t="str">
            <v>sp|Q8BHK2|SCN3B_MOUSE</v>
          </cell>
          <cell r="C1811">
            <v>8156.8761457563396</v>
          </cell>
          <cell r="D1811">
            <v>29103.571774640499</v>
          </cell>
          <cell r="E1811">
            <v>20609.256486275801</v>
          </cell>
          <cell r="F1811">
            <v>4937.8063036453304</v>
          </cell>
          <cell r="G1811">
            <v>35492.545541640196</v>
          </cell>
          <cell r="H1811">
            <v>40503.5210618821</v>
          </cell>
          <cell r="I1811">
            <v>37926.797685620601</v>
          </cell>
          <cell r="J1811">
            <v>26124.5843372364</v>
          </cell>
          <cell r="K1811">
            <v>42722.862455880197</v>
          </cell>
          <cell r="L1811">
            <v>15301.0691240872</v>
          </cell>
          <cell r="M1811">
            <v>37841.746265978298</v>
          </cell>
          <cell r="N1811">
            <v>6754.5454891405898</v>
          </cell>
          <cell r="O1811">
            <v>43113.008857144298</v>
          </cell>
          <cell r="P1811">
            <v>24172.92020465</v>
          </cell>
          <cell r="Q1811">
            <v>23280.706193354399</v>
          </cell>
        </row>
        <row r="1812">
          <cell r="A1812" t="str">
            <v>Q8BHL3</v>
          </cell>
          <cell r="B1812" t="str">
            <v>sp|Q8BHL3|TB10B_MOUSE</v>
          </cell>
          <cell r="C1812">
            <v>97796.202582244703</v>
          </cell>
          <cell r="D1812">
            <v>91349.133060884793</v>
          </cell>
          <cell r="E1812">
            <v>82877.541281451093</v>
          </cell>
          <cell r="F1812">
            <v>88580.090113517697</v>
          </cell>
          <cell r="G1812">
            <v>101970.886542425</v>
          </cell>
          <cell r="H1812">
            <v>79023.935288348905</v>
          </cell>
          <cell r="I1812">
            <v>87523.358158443196</v>
          </cell>
          <cell r="J1812">
            <v>90619.442251590895</v>
          </cell>
          <cell r="K1812">
            <v>119264.435730118</v>
          </cell>
          <cell r="L1812">
            <v>86079.683157424894</v>
          </cell>
          <cell r="M1812">
            <v>175139.29841169901</v>
          </cell>
          <cell r="N1812">
            <v>98426.988546235298</v>
          </cell>
          <cell r="O1812">
            <v>132242.292802949</v>
          </cell>
          <cell r="P1812">
            <v>88359.524040169301</v>
          </cell>
          <cell r="Q1812">
            <v>90191.120808844295</v>
          </cell>
        </row>
        <row r="1813">
          <cell r="A1813" t="str">
            <v>Q8BHL5</v>
          </cell>
          <cell r="B1813" t="str">
            <v>sp|Q8BHL5|ELMO2_MOUSE</v>
          </cell>
          <cell r="C1813">
            <v>671855.73941548204</v>
          </cell>
          <cell r="D1813">
            <v>579819.95050329098</v>
          </cell>
          <cell r="E1813">
            <v>440567.34389049403</v>
          </cell>
          <cell r="F1813">
            <v>565690.32153241104</v>
          </cell>
          <cell r="G1813">
            <v>384651.65768365102</v>
          </cell>
          <cell r="H1813">
            <v>672935.932797933</v>
          </cell>
          <cell r="I1813">
            <v>687017.21574714803</v>
          </cell>
          <cell r="J1813">
            <v>572537.86264441896</v>
          </cell>
          <cell r="K1813">
            <v>636230.06123061595</v>
          </cell>
          <cell r="L1813">
            <v>650100.29296826199</v>
          </cell>
          <cell r="M1813">
            <v>724420.173827491</v>
          </cell>
          <cell r="N1813">
            <v>637860.82560878096</v>
          </cell>
          <cell r="O1813">
            <v>534991.04147453594</v>
          </cell>
          <cell r="P1813">
            <v>539312.07242403203</v>
          </cell>
          <cell r="Q1813">
            <v>694652.156921705</v>
          </cell>
        </row>
        <row r="1814">
          <cell r="A1814" t="str">
            <v>Q8BHN1</v>
          </cell>
          <cell r="B1814" t="str">
            <v>sp|Q8BHN1|TXLNG_MOUSE</v>
          </cell>
          <cell r="C1814">
            <v>54244.449548415199</v>
          </cell>
          <cell r="D1814">
            <v>26933.626826037798</v>
          </cell>
          <cell r="E1814">
            <v>6757.7987590436096</v>
          </cell>
          <cell r="F1814">
            <v>27759.3881237885</v>
          </cell>
          <cell r="G1814">
            <v>69128.949303159199</v>
          </cell>
          <cell r="H1814">
            <v>43025.365239104198</v>
          </cell>
          <cell r="I1814">
            <v>4996.6338559084597</v>
          </cell>
          <cell r="J1814">
            <v>35990.650651672397</v>
          </cell>
          <cell r="K1814">
            <v>16807.396534634201</v>
          </cell>
          <cell r="L1814">
            <v>34651.251253631599</v>
          </cell>
          <cell r="M1814">
            <v>26216.440670260301</v>
          </cell>
          <cell r="N1814">
            <v>6863.1345949800898</v>
          </cell>
          <cell r="O1814">
            <v>22942.145484897101</v>
          </cell>
          <cell r="P1814">
            <v>8108.6688292039498</v>
          </cell>
          <cell r="Q1814">
            <v>136445.26876774599</v>
          </cell>
        </row>
        <row r="1815">
          <cell r="A1815" t="str">
            <v>Q8BHN3</v>
          </cell>
          <cell r="B1815" t="str">
            <v>sp|Q8BHN3|GANAB_MOUSE</v>
          </cell>
          <cell r="C1815">
            <v>929583.19142648298</v>
          </cell>
          <cell r="D1815">
            <v>980152.54326004896</v>
          </cell>
          <cell r="E1815">
            <v>945407.55227970798</v>
          </cell>
          <cell r="F1815">
            <v>1057061.5476717299</v>
          </cell>
          <cell r="G1815">
            <v>983906.98218165</v>
          </cell>
          <cell r="H1815">
            <v>1144287.0240964801</v>
          </cell>
          <cell r="I1815">
            <v>839719.18474652094</v>
          </cell>
          <cell r="J1815">
            <v>1071508.9229427599</v>
          </cell>
          <cell r="K1815">
            <v>871930.56003926997</v>
          </cell>
          <cell r="L1815">
            <v>1227926.0166672</v>
          </cell>
          <cell r="M1815">
            <v>1196756.37295917</v>
          </cell>
          <cell r="N1815">
            <v>881857.61796427402</v>
          </cell>
          <cell r="O1815">
            <v>1306956.13020634</v>
          </cell>
          <cell r="P1815">
            <v>1125440.4873168999</v>
          </cell>
          <cell r="Q1815">
            <v>1292662.69241243</v>
          </cell>
        </row>
        <row r="1816">
          <cell r="A1816" t="str">
            <v>Q8BHW2</v>
          </cell>
          <cell r="B1816" t="str">
            <v>sp|Q8BHW2|OSCP1_MOUSE</v>
          </cell>
          <cell r="C1816">
            <v>105970.00259251099</v>
          </cell>
          <cell r="D1816">
            <v>115885.121229328</v>
          </cell>
          <cell r="E1816">
            <v>143170.97770588801</v>
          </cell>
          <cell r="F1816">
            <v>63538.678535986597</v>
          </cell>
          <cell r="G1816">
            <v>30430.6921958407</v>
          </cell>
          <cell r="H1816">
            <v>202366.738028152</v>
          </cell>
          <cell r="I1816">
            <v>88866.425206204105</v>
          </cell>
          <cell r="J1816">
            <v>160495.09114030001</v>
          </cell>
          <cell r="K1816">
            <v>102756.99863145</v>
          </cell>
          <cell r="L1816">
            <v>187256.84018383399</v>
          </cell>
          <cell r="M1816">
            <v>144232.91534618899</v>
          </cell>
          <cell r="N1816">
            <v>133115.25522527299</v>
          </cell>
          <cell r="O1816">
            <v>98786.889300626703</v>
          </cell>
          <cell r="P1816">
            <v>71022.164836460099</v>
          </cell>
          <cell r="Q1816">
            <v>155664.661520194</v>
          </cell>
        </row>
        <row r="1817">
          <cell r="A1817" t="str">
            <v>Q8BHZ0</v>
          </cell>
          <cell r="B1817" t="str">
            <v>sp|Q8BHZ0|FA49A_MOUSE</v>
          </cell>
          <cell r="C1817">
            <v>143196.51982139499</v>
          </cell>
          <cell r="D1817">
            <v>229216.11149195</v>
          </cell>
          <cell r="E1817">
            <v>226303.97670425699</v>
          </cell>
          <cell r="F1817">
            <v>180873.797644112</v>
          </cell>
          <cell r="G1817">
            <v>184116.897887336</v>
          </cell>
          <cell r="H1817">
            <v>181208.38531656901</v>
          </cell>
          <cell r="I1817">
            <v>207739.92482134799</v>
          </cell>
          <cell r="J1817">
            <v>233758.486763811</v>
          </cell>
          <cell r="K1817">
            <v>181253.90644231701</v>
          </cell>
          <cell r="L1817">
            <v>208903.605849229</v>
          </cell>
          <cell r="M1817">
            <v>205433.96560866301</v>
          </cell>
          <cell r="N1817">
            <v>184247.920587153</v>
          </cell>
          <cell r="O1817">
            <v>255345.28027863699</v>
          </cell>
          <cell r="P1817">
            <v>200606.372458072</v>
          </cell>
          <cell r="Q1817">
            <v>185116.896990846</v>
          </cell>
        </row>
        <row r="1818">
          <cell r="A1818" t="str">
            <v>Q8BI08</v>
          </cell>
          <cell r="B1818" t="str">
            <v>sp|Q8BI08|MAL2_MOUSE</v>
          </cell>
          <cell r="C1818">
            <v>2191097.0709507102</v>
          </cell>
          <cell r="D1818">
            <v>1835339.9213965801</v>
          </cell>
          <cell r="E1818">
            <v>1545011.83815959</v>
          </cell>
          <cell r="F1818">
            <v>1739669.0114756599</v>
          </cell>
          <cell r="G1818">
            <v>1693323.68322221</v>
          </cell>
          <cell r="H1818">
            <v>2218226.8637164701</v>
          </cell>
          <cell r="I1818">
            <v>1706606.90161193</v>
          </cell>
          <cell r="J1818">
            <v>2003473.04085336</v>
          </cell>
          <cell r="K1818">
            <v>1756438.0103498499</v>
          </cell>
          <cell r="L1818">
            <v>1998137.4328794801</v>
          </cell>
          <cell r="M1818">
            <v>1960220.8301919601</v>
          </cell>
          <cell r="N1818">
            <v>1593929.5426088499</v>
          </cell>
          <cell r="O1818">
            <v>2157735.4833068098</v>
          </cell>
          <cell r="P1818">
            <v>1851545.8561951099</v>
          </cell>
          <cell r="Q1818">
            <v>2124623.32493028</v>
          </cell>
        </row>
        <row r="1819">
          <cell r="A1819" t="str">
            <v>Q8BIF2</v>
          </cell>
          <cell r="B1819" t="str">
            <v>sp|Q8BIF2|RFOX3_MOUSE</v>
          </cell>
          <cell r="C1819">
            <v>18024.540608633099</v>
          </cell>
          <cell r="D1819">
            <v>13135.723351036801</v>
          </cell>
          <cell r="E1819">
            <v>4625.7280325539105</v>
          </cell>
          <cell r="F1819">
            <v>9309.4817588858496</v>
          </cell>
          <cell r="G1819">
            <v>3868.88848154065</v>
          </cell>
          <cell r="H1819">
            <v>15726.222410770901</v>
          </cell>
          <cell r="I1819">
            <v>9837.7420443432493</v>
          </cell>
          <cell r="J1819">
            <v>11957.1885020381</v>
          </cell>
          <cell r="K1819">
            <v>19441.184761557</v>
          </cell>
          <cell r="L1819">
            <v>21468.132563974301</v>
          </cell>
          <cell r="M1819">
            <v>19499.3731050567</v>
          </cell>
          <cell r="N1819">
            <v>18765.821652919702</v>
          </cell>
          <cell r="O1819">
            <v>26363.289731921199</v>
          </cell>
          <cell r="P1819">
            <v>22083.859947416098</v>
          </cell>
          <cell r="Q1819">
            <v>22862.559828320202</v>
          </cell>
        </row>
        <row r="1820">
          <cell r="A1820" t="str">
            <v>Q8BIG7</v>
          </cell>
          <cell r="B1820" t="str">
            <v>sp|Q8BIG7|CMTD1_MOUSE</v>
          </cell>
          <cell r="C1820">
            <v>303210.67142321402</v>
          </cell>
          <cell r="D1820">
            <v>341842.09179122001</v>
          </cell>
          <cell r="E1820">
            <v>349833.92534973699</v>
          </cell>
          <cell r="F1820">
            <v>279365.310670226</v>
          </cell>
          <cell r="G1820">
            <v>288866.16470487003</v>
          </cell>
          <cell r="H1820">
            <v>306047.93432682502</v>
          </cell>
          <cell r="I1820">
            <v>346937.14133373299</v>
          </cell>
          <cell r="J1820">
            <v>293185.45564153499</v>
          </cell>
          <cell r="K1820">
            <v>332653.494537386</v>
          </cell>
          <cell r="L1820">
            <v>312408.69033940497</v>
          </cell>
          <cell r="M1820">
            <v>332410.81853677903</v>
          </cell>
          <cell r="N1820">
            <v>154640.44380940401</v>
          </cell>
          <cell r="O1820">
            <v>329178.421720538</v>
          </cell>
          <cell r="P1820">
            <v>314171.418155764</v>
          </cell>
          <cell r="Q1820">
            <v>343219.76055496302</v>
          </cell>
        </row>
        <row r="1821">
          <cell r="A1821" t="str">
            <v>Q8BIJ6</v>
          </cell>
          <cell r="B1821" t="str">
            <v>sp|Q8BIJ6|SYIM_MOUSE</v>
          </cell>
          <cell r="C1821">
            <v>895857.98940121802</v>
          </cell>
          <cell r="D1821">
            <v>562250.83459730702</v>
          </cell>
          <cell r="E1821">
            <v>654888.05247869296</v>
          </cell>
          <cell r="F1821">
            <v>786538.16486684105</v>
          </cell>
          <cell r="G1821">
            <v>618582.54081677995</v>
          </cell>
          <cell r="H1821">
            <v>728421.46828173404</v>
          </cell>
          <cell r="I1821">
            <v>712804.62373241805</v>
          </cell>
          <cell r="J1821">
            <v>661811.13544430595</v>
          </cell>
          <cell r="K1821">
            <v>749992.82758952002</v>
          </cell>
          <cell r="L1821">
            <v>700143.59715137701</v>
          </cell>
          <cell r="M1821">
            <v>745543.35379473097</v>
          </cell>
          <cell r="N1821">
            <v>726875.48292813904</v>
          </cell>
          <cell r="O1821">
            <v>659258.27143663995</v>
          </cell>
          <cell r="P1821">
            <v>747309.32974639197</v>
          </cell>
          <cell r="Q1821">
            <v>622879.50455677905</v>
          </cell>
        </row>
        <row r="1822">
          <cell r="A1822" t="str">
            <v>Q8BIP0</v>
          </cell>
          <cell r="B1822" t="str">
            <v>sp|Q8BIP0|SYDM_MOUSE</v>
          </cell>
          <cell r="C1822">
            <v>268636.83394913201</v>
          </cell>
          <cell r="D1822">
            <v>80106.663173401597</v>
          </cell>
          <cell r="E1822">
            <v>72863.440253886001</v>
          </cell>
          <cell r="F1822">
            <v>88740.274896004805</v>
          </cell>
          <cell r="G1822">
            <v>75248.255475138998</v>
          </cell>
          <cell r="H1822">
            <v>112368.97132671101</v>
          </cell>
          <cell r="I1822">
            <v>73106.568620760503</v>
          </cell>
          <cell r="J1822">
            <v>316642.42544389301</v>
          </cell>
          <cell r="K1822">
            <v>75233.494146298894</v>
          </cell>
          <cell r="L1822">
            <v>81454.614769443506</v>
          </cell>
          <cell r="M1822">
            <v>103998.670181197</v>
          </cell>
          <cell r="N1822">
            <v>97025.264803514307</v>
          </cell>
          <cell r="O1822">
            <v>83855.215929198006</v>
          </cell>
          <cell r="P1822">
            <v>92518.765952369999</v>
          </cell>
          <cell r="Q1822">
            <v>74090.963368687895</v>
          </cell>
        </row>
        <row r="1823">
          <cell r="A1823" t="str">
            <v>Q8BIV3</v>
          </cell>
          <cell r="B1823" t="str">
            <v>sp|Q8BIV3|RNBP6_MOUSE</v>
          </cell>
          <cell r="C1823">
            <v>30248.354668216201</v>
          </cell>
          <cell r="D1823">
            <v>30635.233855593498</v>
          </cell>
          <cell r="E1823">
            <v>32976.1988233312</v>
          </cell>
          <cell r="F1823">
            <v>31876.1997023816</v>
          </cell>
          <cell r="G1823">
            <v>23957.107447450398</v>
          </cell>
          <cell r="H1823">
            <v>40986.506190212996</v>
          </cell>
          <cell r="I1823">
            <v>15768.365111700899</v>
          </cell>
          <cell r="J1823">
            <v>41135.743703608299</v>
          </cell>
          <cell r="K1823">
            <v>38553.889249240601</v>
          </cell>
          <cell r="L1823">
            <v>57564.484481972897</v>
          </cell>
          <cell r="M1823">
            <v>34469.619039260499</v>
          </cell>
          <cell r="N1823">
            <v>41342.095289715398</v>
          </cell>
          <cell r="O1823">
            <v>53198.173887911602</v>
          </cell>
          <cell r="P1823">
            <v>31612.590989894401</v>
          </cell>
          <cell r="Q1823">
            <v>39212.122796875701</v>
          </cell>
        </row>
        <row r="1824">
          <cell r="A1824" t="str">
            <v>Q8BIW1</v>
          </cell>
          <cell r="B1824" t="str">
            <v>sp|Q8BIW1|PRUN1_MOUSE</v>
          </cell>
          <cell r="C1824">
            <v>133261.29255339201</v>
          </cell>
          <cell r="D1824">
            <v>189947.51685635999</v>
          </cell>
          <cell r="E1824">
            <v>150814.563235854</v>
          </cell>
          <cell r="F1824">
            <v>166782.71790213999</v>
          </cell>
          <cell r="G1824">
            <v>178960.519204009</v>
          </cell>
          <cell r="H1824">
            <v>204772.64179717901</v>
          </cell>
          <cell r="I1824">
            <v>170682.84780658499</v>
          </cell>
          <cell r="J1824">
            <v>181555.83903797501</v>
          </cell>
          <cell r="K1824">
            <v>138929.717929448</v>
          </cell>
          <cell r="L1824">
            <v>131173.20345644801</v>
          </cell>
          <cell r="M1824">
            <v>197480.05127661501</v>
          </cell>
          <cell r="N1824">
            <v>170203.98496809899</v>
          </cell>
          <cell r="O1824">
            <v>183178.66895768</v>
          </cell>
          <cell r="P1824">
            <v>194082.87382682599</v>
          </cell>
          <cell r="Q1824">
            <v>46654.637404650202</v>
          </cell>
        </row>
        <row r="1825">
          <cell r="A1825" t="str">
            <v>Q8BIZ1</v>
          </cell>
          <cell r="B1825" t="str">
            <v>sp|Q8BIZ1|ANS1B_MOUSE</v>
          </cell>
          <cell r="C1825">
            <v>10279839.1605056</v>
          </cell>
          <cell r="D1825">
            <v>8081950.2885346599</v>
          </cell>
          <cell r="E1825">
            <v>11244296.6192679</v>
          </cell>
          <cell r="F1825">
            <v>8792380.6625245102</v>
          </cell>
          <cell r="G1825">
            <v>6843212.1223856397</v>
          </cell>
          <cell r="H1825">
            <v>7389298.7932862602</v>
          </cell>
          <cell r="I1825">
            <v>2182586.4256838402</v>
          </cell>
          <cell r="J1825">
            <v>8079655.1008617999</v>
          </cell>
          <cell r="K1825">
            <v>10074744.3998718</v>
          </cell>
          <cell r="L1825">
            <v>2462638.2645964599</v>
          </cell>
          <cell r="M1825">
            <v>2777944.31355413</v>
          </cell>
          <cell r="N1825">
            <v>2280357.2215024601</v>
          </cell>
          <cell r="O1825">
            <v>7824536.83107109</v>
          </cell>
          <cell r="P1825">
            <v>9941141.5579483397</v>
          </cell>
          <cell r="Q1825">
            <v>1989181.22231947</v>
          </cell>
        </row>
        <row r="1826">
          <cell r="A1826" t="str">
            <v>Q8BJ42</v>
          </cell>
          <cell r="B1826" t="str">
            <v>sp|Q8BJ42|DLGP2_MOUSE</v>
          </cell>
          <cell r="C1826">
            <v>15164.9781031941</v>
          </cell>
          <cell r="D1826">
            <v>10172.3113270577</v>
          </cell>
          <cell r="E1826">
            <v>43984.091259661502</v>
          </cell>
          <cell r="F1826">
            <v>39847.976421308202</v>
          </cell>
          <cell r="G1826">
            <v>37605.203554278603</v>
          </cell>
          <cell r="H1826">
            <v>45842.385206862797</v>
          </cell>
          <cell r="I1826">
            <v>32470.7870808722</v>
          </cell>
          <cell r="J1826">
            <v>40251.3984947223</v>
          </cell>
          <cell r="K1826">
            <v>33068.859056309302</v>
          </cell>
          <cell r="L1826">
            <v>30016.645082102001</v>
          </cell>
          <cell r="M1826">
            <v>38842.714800123198</v>
          </cell>
          <cell r="N1826">
            <v>40768.963518758697</v>
          </cell>
          <cell r="O1826">
            <v>29800.2503459156</v>
          </cell>
          <cell r="P1826">
            <v>34032.691470597099</v>
          </cell>
          <cell r="Q1826">
            <v>29226.778657807099</v>
          </cell>
        </row>
        <row r="1827">
          <cell r="A1827" t="str">
            <v>Q8BJ71</v>
          </cell>
          <cell r="B1827" t="str">
            <v>sp|Q8BJ71|NUP93_MOUSE</v>
          </cell>
          <cell r="C1827">
            <v>378707.54044812702</v>
          </cell>
          <cell r="D1827">
            <v>104314.692034173</v>
          </cell>
          <cell r="E1827">
            <v>87317.745557443704</v>
          </cell>
          <cell r="F1827">
            <v>104340.569066753</v>
          </cell>
          <cell r="G1827">
            <v>120537.69158363</v>
          </cell>
          <cell r="H1827">
            <v>99047.847762664605</v>
          </cell>
          <cell r="I1827">
            <v>85718.466860619199</v>
          </cell>
          <cell r="J1827">
            <v>113656.367951027</v>
          </cell>
          <cell r="K1827">
            <v>149501.22970465099</v>
          </cell>
          <cell r="L1827">
            <v>188978.95856073499</v>
          </cell>
          <cell r="M1827">
            <v>162658.273523821</v>
          </cell>
          <cell r="N1827">
            <v>48183.616710447401</v>
          </cell>
          <cell r="O1827">
            <v>206450.11397778499</v>
          </cell>
          <cell r="P1827">
            <v>137989.961145095</v>
          </cell>
          <cell r="Q1827">
            <v>163106.538352445</v>
          </cell>
        </row>
        <row r="1828">
          <cell r="A1828" t="str">
            <v>Q8BJF9</v>
          </cell>
          <cell r="B1828" t="str">
            <v>sp|Q8BJF9|CHM2B_MOUSE</v>
          </cell>
          <cell r="C1828">
            <v>29769.743609013902</v>
          </cell>
          <cell r="D1828">
            <v>28953.628514687302</v>
          </cell>
          <cell r="E1828">
            <v>51030.689412729298</v>
          </cell>
          <cell r="F1828">
            <v>40395.4565416728</v>
          </cell>
          <cell r="G1828">
            <v>7326.0344202070701</v>
          </cell>
          <cell r="H1828">
            <v>56448.735314133999</v>
          </cell>
          <cell r="I1828">
            <v>62355.3344836447</v>
          </cell>
          <cell r="J1828">
            <v>71658.409598696497</v>
          </cell>
          <cell r="K1828">
            <v>67260.555698491706</v>
          </cell>
          <cell r="L1828">
            <v>55459.801007034403</v>
          </cell>
          <cell r="M1828">
            <v>54411.328113046096</v>
          </cell>
          <cell r="N1828">
            <v>33119.142939751597</v>
          </cell>
          <cell r="O1828">
            <v>68484.900111899697</v>
          </cell>
          <cell r="P1828">
            <v>48650.344299156903</v>
          </cell>
          <cell r="Q1828">
            <v>51244.576358824801</v>
          </cell>
        </row>
        <row r="1829">
          <cell r="A1829" t="str">
            <v>Q8BJH1</v>
          </cell>
          <cell r="B1829" t="str">
            <v>sp|Q8BJH1|ZC21A_MOUSE</v>
          </cell>
          <cell r="C1829">
            <v>294234.79121665598</v>
          </cell>
          <cell r="D1829">
            <v>327043.61266276502</v>
          </cell>
          <cell r="E1829">
            <v>369574.77692706999</v>
          </cell>
          <cell r="F1829">
            <v>176525.97470347601</v>
          </cell>
          <cell r="G1829">
            <v>318756.16749673901</v>
          </cell>
          <cell r="H1829">
            <v>337193.38144218398</v>
          </cell>
          <cell r="I1829">
            <v>366334.937169621</v>
          </cell>
          <cell r="J1829">
            <v>341368.392413945</v>
          </cell>
          <cell r="K1829">
            <v>399015.42284079699</v>
          </cell>
          <cell r="L1829">
            <v>231736.106483479</v>
          </cell>
          <cell r="M1829">
            <v>282963.73283412599</v>
          </cell>
          <cell r="N1829">
            <v>315452.69648346602</v>
          </cell>
          <cell r="O1829">
            <v>285848.51555041102</v>
          </cell>
          <cell r="P1829">
            <v>353722.383853429</v>
          </cell>
          <cell r="Q1829">
            <v>220866.27925096601</v>
          </cell>
        </row>
        <row r="1830">
          <cell r="A1830" t="str">
            <v>Q8BJI1</v>
          </cell>
          <cell r="B1830" t="str">
            <v>sp|Q8BJI1|S6A17_MOUSE</v>
          </cell>
          <cell r="C1830">
            <v>255494.73301401499</v>
          </cell>
          <cell r="D1830">
            <v>548219.26645116298</v>
          </cell>
          <cell r="E1830">
            <v>526125.95508672902</v>
          </cell>
          <cell r="F1830">
            <v>541531.64822903695</v>
          </cell>
          <cell r="G1830">
            <v>527679.36294419004</v>
          </cell>
          <cell r="H1830">
            <v>606550.10649168096</v>
          </cell>
          <cell r="I1830">
            <v>571822.94222980901</v>
          </cell>
          <cell r="J1830">
            <v>554763.560797874</v>
          </cell>
          <cell r="K1830">
            <v>490647.42742306698</v>
          </cell>
          <cell r="L1830">
            <v>604472.53288231697</v>
          </cell>
          <cell r="M1830">
            <v>453918.371958801</v>
          </cell>
          <cell r="N1830">
            <v>541302.76208259596</v>
          </cell>
          <cell r="O1830">
            <v>493104.578860768</v>
          </cell>
          <cell r="P1830">
            <v>421641.85361404199</v>
          </cell>
          <cell r="Q1830">
            <v>450963.27254868002</v>
          </cell>
        </row>
        <row r="1831">
          <cell r="A1831" t="str">
            <v>Q8BJU0</v>
          </cell>
          <cell r="B1831" t="str">
            <v>sp|Q8BJU0|SGTA_MOUSE</v>
          </cell>
          <cell r="C1831">
            <v>425545.89969085599</v>
          </cell>
          <cell r="D1831">
            <v>440285.83701244398</v>
          </cell>
          <cell r="E1831">
            <v>452613.26976966503</v>
          </cell>
          <cell r="F1831">
            <v>469733.95539558597</v>
          </cell>
          <cell r="G1831">
            <v>462538.65257672197</v>
          </cell>
          <cell r="H1831">
            <v>440747.09747990902</v>
          </cell>
          <cell r="I1831">
            <v>529096.56342865096</v>
          </cell>
          <cell r="J1831">
            <v>495968.833232039</v>
          </cell>
          <cell r="K1831">
            <v>461672.15803724702</v>
          </cell>
          <cell r="L1831">
            <v>353377.20911184698</v>
          </cell>
          <cell r="M1831">
            <v>462072.49408539903</v>
          </cell>
          <cell r="N1831">
            <v>481925.70086528198</v>
          </cell>
          <cell r="O1831">
            <v>443701.42002695298</v>
          </cell>
          <cell r="P1831">
            <v>433155.74315204198</v>
          </cell>
          <cell r="Q1831">
            <v>426253.89418811799</v>
          </cell>
        </row>
        <row r="1832">
          <cell r="A1832" t="str">
            <v>Q8BJW6</v>
          </cell>
          <cell r="B1832" t="str">
            <v>sp|Q8BJW6|EIF2A_MOUSE</v>
          </cell>
          <cell r="C1832">
            <v>37290.288476418697</v>
          </cell>
          <cell r="D1832">
            <v>55589.970008734403</v>
          </cell>
          <cell r="E1832">
            <v>69291.408827772204</v>
          </cell>
          <cell r="F1832">
            <v>51015.015448990198</v>
          </cell>
          <cell r="G1832">
            <v>45299.025215518603</v>
          </cell>
          <cell r="H1832">
            <v>38958.9807787963</v>
          </cell>
          <cell r="I1832">
            <v>58454.026934534697</v>
          </cell>
          <cell r="J1832">
            <v>50521.471746336902</v>
          </cell>
          <cell r="K1832">
            <v>60993.652447137501</v>
          </cell>
          <cell r="L1832">
            <v>41083.879800222101</v>
          </cell>
          <cell r="M1832">
            <v>45236.841721926998</v>
          </cell>
          <cell r="N1832">
            <v>51319.4597289702</v>
          </cell>
          <cell r="O1832">
            <v>61997.121160481802</v>
          </cell>
          <cell r="P1832">
            <v>54536.2448557014</v>
          </cell>
          <cell r="Q1832">
            <v>48206.572535493797</v>
          </cell>
        </row>
        <row r="1833">
          <cell r="A1833" t="str">
            <v>Q8BJY1</v>
          </cell>
          <cell r="B1833" t="str">
            <v>sp|Q8BJY1|PSMD5_MOUSE</v>
          </cell>
          <cell r="C1833">
            <v>531849.69133909896</v>
          </cell>
          <cell r="D1833">
            <v>522898.40533461201</v>
          </cell>
          <cell r="E1833">
            <v>530028.52956952795</v>
          </cell>
          <cell r="F1833">
            <v>490953.18139197002</v>
          </cell>
          <cell r="G1833">
            <v>515087.15131136501</v>
          </cell>
          <cell r="H1833">
            <v>595494.54859485896</v>
          </cell>
          <cell r="I1833">
            <v>478892.19291266601</v>
          </cell>
          <cell r="J1833">
            <v>545621.84147696104</v>
          </cell>
          <cell r="K1833">
            <v>633138.682985847</v>
          </cell>
          <cell r="L1833">
            <v>580665.99063133297</v>
          </cell>
          <cell r="M1833">
            <v>530669.01157301804</v>
          </cell>
          <cell r="N1833">
            <v>626309.74392062798</v>
          </cell>
          <cell r="O1833">
            <v>605822.07747649006</v>
          </cell>
          <cell r="P1833">
            <v>603623.17609261803</v>
          </cell>
          <cell r="Q1833">
            <v>634876.58335034002</v>
          </cell>
        </row>
        <row r="1834">
          <cell r="A1834" t="str">
            <v>Q8BK03</v>
          </cell>
          <cell r="B1834" t="str">
            <v>sp|Q8BK03|MIGA2_MOUSE</v>
          </cell>
          <cell r="C1834">
            <v>51652.744199385903</v>
          </cell>
          <cell r="D1834">
            <v>16151.916917029501</v>
          </cell>
          <cell r="E1834">
            <v>15737.332013474999</v>
          </cell>
          <cell r="F1834">
            <v>24530.029069828801</v>
          </cell>
          <cell r="G1834">
            <v>7070.0927462805303</v>
          </cell>
          <cell r="H1834">
            <v>11539.9590383575</v>
          </cell>
          <cell r="I1834">
            <v>15562.4837743019</v>
          </cell>
          <cell r="J1834">
            <v>9941.46238243056</v>
          </cell>
          <cell r="K1834">
            <v>3155.7004060989998</v>
          </cell>
          <cell r="L1834">
            <v>16089.8209988422</v>
          </cell>
          <cell r="M1834">
            <v>15221.986267260099</v>
          </cell>
          <cell r="N1834">
            <v>5425.6112962585503</v>
          </cell>
          <cell r="O1834">
            <v>21095.008169861801</v>
          </cell>
          <cell r="P1834">
            <v>29752.012992706001</v>
          </cell>
          <cell r="Q1834">
            <v>21506.946200863498</v>
          </cell>
        </row>
        <row r="1835">
          <cell r="A1835" t="str">
            <v>Q8BK08</v>
          </cell>
          <cell r="B1835" t="str">
            <v>sp|Q8BK08|TMM11_MOUSE</v>
          </cell>
          <cell r="C1835">
            <v>268987.72882938798</v>
          </cell>
          <cell r="D1835">
            <v>287106.99114769901</v>
          </cell>
          <cell r="E1835">
            <v>275337.47009146097</v>
          </cell>
          <cell r="F1835">
            <v>311624.25741860498</v>
          </cell>
          <cell r="G1835">
            <v>302461.02131448901</v>
          </cell>
          <cell r="H1835">
            <v>325927.95017263701</v>
          </cell>
          <cell r="I1835">
            <v>294721.38340119901</v>
          </cell>
          <cell r="J1835">
            <v>314878.15453268698</v>
          </cell>
          <cell r="K1835">
            <v>261178.34843379201</v>
          </cell>
          <cell r="L1835">
            <v>289419.82231612998</v>
          </cell>
          <cell r="M1835">
            <v>325800.98922218801</v>
          </cell>
          <cell r="N1835">
            <v>293858.66211990302</v>
          </cell>
          <cell r="O1835">
            <v>297477.96483911102</v>
          </cell>
          <cell r="P1835">
            <v>283096.39729893499</v>
          </cell>
          <cell r="Q1835">
            <v>254592.57724701901</v>
          </cell>
        </row>
        <row r="1836">
          <cell r="A1836" t="str">
            <v>Q8BK30</v>
          </cell>
          <cell r="B1836" t="str">
            <v>sp|Q8BK30|NDUV3_MOUSE</v>
          </cell>
          <cell r="C1836">
            <v>50312.728104188704</v>
          </cell>
          <cell r="D1836">
            <v>103625.507241099</v>
          </cell>
          <cell r="E1836">
            <v>172997.22378084401</v>
          </cell>
          <cell r="F1836">
            <v>121115.024707744</v>
          </cell>
          <cell r="G1836">
            <v>123159.533858732</v>
          </cell>
          <cell r="H1836">
            <v>111011.15341199101</v>
          </cell>
          <cell r="I1836">
            <v>157885.947459216</v>
          </cell>
          <cell r="J1836">
            <v>129588.423676798</v>
          </cell>
          <cell r="K1836">
            <v>160102.116419503</v>
          </cell>
          <cell r="L1836">
            <v>103508.920272915</v>
          </cell>
          <cell r="M1836">
            <v>92665.073295720402</v>
          </cell>
          <cell r="N1836">
            <v>111522.714070824</v>
          </cell>
          <cell r="O1836">
            <v>96134.286822145295</v>
          </cell>
          <cell r="P1836">
            <v>109789.32999077901</v>
          </cell>
          <cell r="Q1836">
            <v>28287.375298427</v>
          </cell>
        </row>
        <row r="1837">
          <cell r="A1837" t="str">
            <v>Q8BK64</v>
          </cell>
          <cell r="B1837" t="str">
            <v>sp|Q8BK64|AHSA1_MOUSE</v>
          </cell>
          <cell r="C1837">
            <v>916985.18504466803</v>
          </cell>
          <cell r="D1837">
            <v>1062629.7854957799</v>
          </cell>
          <cell r="E1837">
            <v>997692.92783589906</v>
          </cell>
          <cell r="F1837">
            <v>1042263.21909605</v>
          </cell>
          <cell r="G1837">
            <v>950380.11803021398</v>
          </cell>
          <cell r="H1837">
            <v>1127499.80676176</v>
          </cell>
          <cell r="I1837">
            <v>1106841.8002848399</v>
          </cell>
          <cell r="J1837">
            <v>1119853.04726605</v>
          </cell>
          <cell r="K1837">
            <v>1040848.78031796</v>
          </cell>
          <cell r="L1837">
            <v>908262.98068508401</v>
          </cell>
          <cell r="M1837">
            <v>996024.73528408795</v>
          </cell>
          <cell r="N1837">
            <v>1040232.86321268</v>
          </cell>
          <cell r="O1837">
            <v>782889.369279554</v>
          </cell>
          <cell r="P1837">
            <v>909075.18728144199</v>
          </cell>
          <cell r="Q1837">
            <v>931416.71655840601</v>
          </cell>
        </row>
        <row r="1838">
          <cell r="A1838" t="str">
            <v>Q8BK72</v>
          </cell>
          <cell r="B1838" t="str">
            <v>sp|Q8BK72|RT27_MOUSE</v>
          </cell>
          <cell r="C1838">
            <v>27009.732107714099</v>
          </cell>
          <cell r="D1838">
            <v>39388.784433561297</v>
          </cell>
          <cell r="E1838">
            <v>26564.9216307159</v>
          </cell>
          <cell r="F1838">
            <v>18197.891128437401</v>
          </cell>
          <cell r="G1838">
            <v>14020.609820418</v>
          </cell>
          <cell r="H1838">
            <v>30415.632436155302</v>
          </cell>
          <cell r="I1838">
            <v>25397.285509498801</v>
          </cell>
          <cell r="J1838">
            <v>2917.2792530285301</v>
          </cell>
          <cell r="K1838">
            <v>13354.233714368</v>
          </cell>
          <cell r="L1838">
            <v>17387.143622920601</v>
          </cell>
          <cell r="M1838">
            <v>18151.196707051498</v>
          </cell>
          <cell r="N1838">
            <v>31911.8331766747</v>
          </cell>
          <cell r="O1838">
            <v>1510.79439439009</v>
          </cell>
          <cell r="P1838">
            <v>24935.897359115199</v>
          </cell>
          <cell r="Q1838">
            <v>8922.6666433217306</v>
          </cell>
        </row>
        <row r="1839">
          <cell r="A1839" t="str">
            <v>Q8BKC5</v>
          </cell>
          <cell r="B1839" t="str">
            <v>sp|Q8BKC5|IPO5_MOUSE</v>
          </cell>
          <cell r="C1839">
            <v>410240.64292412798</v>
          </cell>
          <cell r="D1839">
            <v>402971.02518761298</v>
          </cell>
          <cell r="E1839">
            <v>428351.17710675299</v>
          </cell>
          <cell r="F1839">
            <v>384909.15383914101</v>
          </cell>
          <cell r="G1839">
            <v>418256.72436733003</v>
          </cell>
          <cell r="H1839">
            <v>267460.50065510301</v>
          </cell>
          <cell r="I1839">
            <v>417772.15078904497</v>
          </cell>
          <cell r="J1839">
            <v>374776.89962541801</v>
          </cell>
          <cell r="K1839">
            <v>341766.25124630902</v>
          </cell>
          <cell r="L1839">
            <v>448048.76926316897</v>
          </cell>
          <cell r="M1839">
            <v>415233.76303047198</v>
          </cell>
          <cell r="N1839">
            <v>265572.488143355</v>
          </cell>
          <cell r="O1839">
            <v>359350.63778844202</v>
          </cell>
          <cell r="P1839">
            <v>410688.64408507303</v>
          </cell>
          <cell r="Q1839">
            <v>347104.50487388298</v>
          </cell>
        </row>
        <row r="1840">
          <cell r="A1840" t="str">
            <v>Q8BKX1</v>
          </cell>
          <cell r="B1840" t="str">
            <v>sp|Q8BKX1|BAIP2_MOUSE</v>
          </cell>
          <cell r="C1840">
            <v>1119689.69028597</v>
          </cell>
          <cell r="D1840">
            <v>1908412.6879747501</v>
          </cell>
          <cell r="E1840">
            <v>1619144.0448177899</v>
          </cell>
          <cell r="F1840">
            <v>1735842.5778016001</v>
          </cell>
          <cell r="G1840">
            <v>1766708.0319000001</v>
          </cell>
          <cell r="H1840">
            <v>1787373.4905069999</v>
          </cell>
          <cell r="I1840">
            <v>1748705.56244336</v>
          </cell>
          <cell r="J1840">
            <v>1538643.1068849701</v>
          </cell>
          <cell r="K1840">
            <v>1462663.467868</v>
          </cell>
          <cell r="L1840">
            <v>1982391.8514304301</v>
          </cell>
          <cell r="M1840">
            <v>2121459.7727014199</v>
          </cell>
          <cell r="N1840">
            <v>1487794.0238087701</v>
          </cell>
          <cell r="O1840">
            <v>1691217.88669251</v>
          </cell>
          <cell r="P1840">
            <v>1542989.54136758</v>
          </cell>
          <cell r="Q1840">
            <v>2160834.6783922799</v>
          </cell>
        </row>
        <row r="1841">
          <cell r="A1841" t="str">
            <v>Q8BKX6</v>
          </cell>
          <cell r="B1841" t="str">
            <v>sp|Q8BKX6|SMG1_MOUSE</v>
          </cell>
          <cell r="C1841">
            <v>26382.227863226199</v>
          </cell>
          <cell r="D1841">
            <v>12017.364091978199</v>
          </cell>
          <cell r="E1841">
            <v>75002.910325177305</v>
          </cell>
          <cell r="F1841">
            <v>81057.782258588893</v>
          </cell>
          <cell r="G1841">
            <v>55252.557352851203</v>
          </cell>
          <cell r="H1841">
            <v>4493.7243972317901</v>
          </cell>
          <cell r="I1841">
            <v>83873.174663536105</v>
          </cell>
          <cell r="J1841">
            <v>52369.833840178697</v>
          </cell>
          <cell r="K1841">
            <v>71522.983940246995</v>
          </cell>
          <cell r="L1841">
            <v>35949.195603890999</v>
          </cell>
          <cell r="M1841">
            <v>56082.331236099897</v>
          </cell>
          <cell r="N1841">
            <v>67960.331716699395</v>
          </cell>
          <cell r="O1841">
            <v>54340.440528494502</v>
          </cell>
          <cell r="P1841">
            <v>33367.4747244315</v>
          </cell>
          <cell r="Q1841">
            <v>14675.398439792099</v>
          </cell>
        </row>
        <row r="1842">
          <cell r="A1842" t="str">
            <v>Q8BKZ9</v>
          </cell>
          <cell r="B1842" t="str">
            <v>sp|Q8BKZ9|ODPX_MOUSE</v>
          </cell>
          <cell r="C1842">
            <v>1699937.1395282501</v>
          </cell>
          <cell r="D1842">
            <v>1662517.12561641</v>
          </cell>
          <cell r="E1842">
            <v>2032326.04574636</v>
          </cell>
          <cell r="F1842">
            <v>1976625.9889229699</v>
          </cell>
          <cell r="G1842">
            <v>1762366.7748974101</v>
          </cell>
          <cell r="H1842">
            <v>1976435.62571033</v>
          </cell>
          <cell r="I1842">
            <v>1925730.6499691801</v>
          </cell>
          <cell r="J1842">
            <v>1845817.1256571</v>
          </cell>
          <cell r="K1842">
            <v>1835452.63368066</v>
          </cell>
          <cell r="L1842">
            <v>1779381.9269318201</v>
          </cell>
          <cell r="M1842">
            <v>1968345.5599781901</v>
          </cell>
          <cell r="N1842">
            <v>1800468.63913456</v>
          </cell>
          <cell r="O1842">
            <v>1885976.6023764701</v>
          </cell>
          <cell r="P1842">
            <v>2003914.4841219599</v>
          </cell>
          <cell r="Q1842">
            <v>1924839.3526264001</v>
          </cell>
        </row>
        <row r="1843">
          <cell r="A1843" t="str">
            <v>Q8BL06</v>
          </cell>
          <cell r="B1843" t="str">
            <v>sp|Q8BL06|UBP54_MOUSE</v>
          </cell>
          <cell r="C1843">
            <v>44760.375167671802</v>
          </cell>
          <cell r="D1843">
            <v>69519.454018719407</v>
          </cell>
          <cell r="E1843">
            <v>52539.7340863711</v>
          </cell>
          <cell r="F1843">
            <v>80044.4442486935</v>
          </cell>
          <cell r="G1843">
            <v>82096.086711947806</v>
          </cell>
          <cell r="H1843">
            <v>36919.507855367097</v>
          </cell>
          <cell r="I1843">
            <v>84636.771469259606</v>
          </cell>
          <cell r="J1843">
            <v>86697.339765462501</v>
          </cell>
          <cell r="K1843">
            <v>69912.332716110206</v>
          </cell>
          <cell r="L1843">
            <v>9461.3194729383995</v>
          </cell>
          <cell r="M1843">
            <v>113256.885381518</v>
          </cell>
          <cell r="N1843">
            <v>75996.444382679896</v>
          </cell>
          <cell r="O1843">
            <v>17163.6205826554</v>
          </cell>
          <cell r="P1843">
            <v>85155.059234494503</v>
          </cell>
          <cell r="Q1843">
            <v>90880.113176918007</v>
          </cell>
        </row>
        <row r="1844">
          <cell r="A1844" t="str">
            <v>Q8BL65</v>
          </cell>
          <cell r="B1844" t="str">
            <v>sp|Q8BL65|ABLM2_MOUSE</v>
          </cell>
          <cell r="C1844">
            <v>317872.27614604798</v>
          </cell>
          <cell r="D1844">
            <v>326446.33872202202</v>
          </cell>
          <cell r="E1844">
            <v>502416.64088746801</v>
          </cell>
          <cell r="F1844">
            <v>315078.846378905</v>
          </cell>
          <cell r="G1844">
            <v>350936.332887344</v>
          </cell>
          <cell r="H1844">
            <v>341786.08143845497</v>
          </cell>
          <cell r="I1844">
            <v>305189.60341031401</v>
          </cell>
          <cell r="J1844">
            <v>309395.82187689201</v>
          </cell>
          <cell r="K1844">
            <v>553065.80622824002</v>
          </cell>
          <cell r="L1844">
            <v>540444.638440129</v>
          </cell>
          <cell r="M1844">
            <v>386627.29001563601</v>
          </cell>
          <cell r="N1844">
            <v>329642.53309236298</v>
          </cell>
          <cell r="O1844">
            <v>385206.24803103902</v>
          </cell>
          <cell r="P1844">
            <v>349932.270449473</v>
          </cell>
          <cell r="Q1844">
            <v>398202.62901941501</v>
          </cell>
        </row>
        <row r="1845">
          <cell r="A1845" t="str">
            <v>Q8BL66</v>
          </cell>
          <cell r="B1845" t="str">
            <v>sp|Q8BL66|EEA1_MOUSE</v>
          </cell>
          <cell r="C1845">
            <v>1045836.88936883</v>
          </cell>
          <cell r="D1845">
            <v>1137512.3039945699</v>
          </cell>
          <cell r="E1845">
            <v>559925.43078241299</v>
          </cell>
          <cell r="F1845">
            <v>1133832.22748425</v>
          </cell>
          <cell r="G1845">
            <v>1088677.7938355999</v>
          </cell>
          <cell r="H1845">
            <v>1372311.57809953</v>
          </cell>
          <cell r="I1845">
            <v>774975.56918624602</v>
          </cell>
          <cell r="J1845">
            <v>806535.64339908597</v>
          </cell>
          <cell r="K1845">
            <v>578344.71824439801</v>
          </cell>
          <cell r="L1845">
            <v>645232.17775730696</v>
          </cell>
          <cell r="M1845">
            <v>687911.11874797603</v>
          </cell>
          <cell r="N1845">
            <v>1079504.32618108</v>
          </cell>
          <cell r="O1845">
            <v>615609.24415884097</v>
          </cell>
          <cell r="P1845">
            <v>690088.70071463205</v>
          </cell>
          <cell r="Q1845">
            <v>479181.27005558001</v>
          </cell>
        </row>
        <row r="1846">
          <cell r="A1846" t="str">
            <v>Q8BL97</v>
          </cell>
          <cell r="B1846" t="str">
            <v>sp|Q8BL97|SRSF7_MOUSE</v>
          </cell>
          <cell r="C1846">
            <v>172229.04908546401</v>
          </cell>
          <cell r="D1846">
            <v>144833.19059276301</v>
          </cell>
          <cell r="E1846">
            <v>211572.26131278</v>
          </cell>
          <cell r="F1846">
            <v>261164.68871668901</v>
          </cell>
          <cell r="G1846">
            <v>273148.50794016902</v>
          </cell>
          <cell r="H1846">
            <v>63575.517677689</v>
          </cell>
          <cell r="I1846">
            <v>209547.343662211</v>
          </cell>
          <cell r="J1846">
            <v>257376.324149947</v>
          </cell>
          <cell r="K1846">
            <v>207307.09465254299</v>
          </cell>
          <cell r="L1846">
            <v>71472.315490557507</v>
          </cell>
          <cell r="M1846">
            <v>174231.867172481</v>
          </cell>
          <cell r="N1846">
            <v>150072.83115072999</v>
          </cell>
          <cell r="O1846">
            <v>247647.06469302101</v>
          </cell>
          <cell r="P1846">
            <v>172069.21870727799</v>
          </cell>
          <cell r="Q1846">
            <v>227133.136968987</v>
          </cell>
        </row>
        <row r="1847">
          <cell r="A1847" t="str">
            <v>Q8BLF1</v>
          </cell>
          <cell r="B1847" t="str">
            <v>sp|Q8BLF1|NCEH1_MOUSE</v>
          </cell>
          <cell r="C1847">
            <v>219303.01391302899</v>
          </cell>
          <cell r="D1847">
            <v>284605.27262212202</v>
          </cell>
          <cell r="E1847">
            <v>270213.19621455402</v>
          </cell>
          <cell r="F1847">
            <v>287628.21791794599</v>
          </cell>
          <cell r="G1847">
            <v>280641.31205029599</v>
          </cell>
          <cell r="H1847">
            <v>349827.77049708</v>
          </cell>
          <cell r="I1847">
            <v>220646.25244079001</v>
          </cell>
          <cell r="J1847">
            <v>324762.49972577102</v>
          </cell>
          <cell r="K1847">
            <v>206943.30124625901</v>
          </cell>
          <cell r="L1847">
            <v>316065.65428495797</v>
          </cell>
          <cell r="M1847">
            <v>325214.12602531002</v>
          </cell>
          <cell r="N1847">
            <v>205364.28354784101</v>
          </cell>
          <cell r="O1847">
            <v>283206.46247192199</v>
          </cell>
          <cell r="P1847">
            <v>265037.395344752</v>
          </cell>
          <cell r="Q1847">
            <v>279417.80735081597</v>
          </cell>
        </row>
        <row r="1848">
          <cell r="A1848" t="str">
            <v>Q8BLK3</v>
          </cell>
          <cell r="B1848" t="str">
            <v>sp|Q8BLK3|LSAMP_MOUSE</v>
          </cell>
          <cell r="C1848">
            <v>3738914.5526290801</v>
          </cell>
          <cell r="D1848">
            <v>4130222.1418113001</v>
          </cell>
          <cell r="E1848">
            <v>4650156.9070095504</v>
          </cell>
          <cell r="F1848">
            <v>4756481.1818627799</v>
          </cell>
          <cell r="G1848">
            <v>3992363.18712939</v>
          </cell>
          <cell r="H1848">
            <v>4466666.0813881597</v>
          </cell>
          <cell r="I1848">
            <v>4472265.2928027203</v>
          </cell>
          <cell r="J1848">
            <v>4477992.4790189397</v>
          </cell>
          <cell r="K1848">
            <v>4346963.0502152899</v>
          </cell>
          <cell r="L1848">
            <v>2754262.7135775099</v>
          </cell>
          <cell r="M1848">
            <v>4021354.0114871399</v>
          </cell>
          <cell r="N1848">
            <v>4021540.0765142799</v>
          </cell>
          <cell r="O1848">
            <v>4588639.2635187898</v>
          </cell>
          <cell r="P1848">
            <v>4748023.3646954698</v>
          </cell>
          <cell r="Q1848">
            <v>4207370.0941903796</v>
          </cell>
        </row>
        <row r="1849">
          <cell r="A1849" t="str">
            <v>Q8BLK9</v>
          </cell>
          <cell r="B1849" t="str">
            <v>sp|Q8BLK9|KS6C1_MOUSE</v>
          </cell>
          <cell r="C1849">
            <v>6674.7318250574199</v>
          </cell>
          <cell r="D1849">
            <v>25061.393017627699</v>
          </cell>
          <cell r="E1849">
            <v>3868.7022696761001</v>
          </cell>
          <cell r="F1849">
            <v>3713.27003858951</v>
          </cell>
          <cell r="G1849">
            <v>21192.6923720019</v>
          </cell>
          <cell r="H1849">
            <v>11498.070966257499</v>
          </cell>
          <cell r="I1849">
            <v>14612.1086731962</v>
          </cell>
          <cell r="J1849">
            <v>2700.1430330671301</v>
          </cell>
          <cell r="K1849">
            <v>35235.294557035297</v>
          </cell>
          <cell r="L1849">
            <v>2220.1314228329902</v>
          </cell>
          <cell r="M1849">
            <v>33651.177750225703</v>
          </cell>
          <cell r="N1849">
            <v>25732.986169859101</v>
          </cell>
          <cell r="O1849">
            <v>48615.688076099599</v>
          </cell>
          <cell r="P1849">
            <v>13511.2015525925</v>
          </cell>
          <cell r="Q1849">
            <v>12978.343061522201</v>
          </cell>
        </row>
        <row r="1850">
          <cell r="A1850" t="str">
            <v>Q8BLQ9</v>
          </cell>
          <cell r="B1850" t="str">
            <v>sp|Q8BLQ9|CADM2_MOUSE</v>
          </cell>
          <cell r="C1850">
            <v>2360314.7754811202</v>
          </cell>
          <cell r="D1850">
            <v>2769654.8854797902</v>
          </cell>
          <cell r="E1850">
            <v>2386609.9418508401</v>
          </cell>
          <cell r="F1850">
            <v>2762800.9774379898</v>
          </cell>
          <cell r="G1850">
            <v>3056615.7657880699</v>
          </cell>
          <cell r="H1850">
            <v>2488305.3958809199</v>
          </cell>
          <cell r="I1850">
            <v>2762511.1817346299</v>
          </cell>
          <cell r="J1850">
            <v>2947235.7178613301</v>
          </cell>
          <cell r="K1850">
            <v>2550634.93088368</v>
          </cell>
          <cell r="L1850">
            <v>2607291.9270840599</v>
          </cell>
          <cell r="M1850">
            <v>2819022.6792000602</v>
          </cell>
          <cell r="N1850">
            <v>2866955.6637303899</v>
          </cell>
          <cell r="O1850">
            <v>3306543.3274947298</v>
          </cell>
          <cell r="P1850">
            <v>2809503.8539419202</v>
          </cell>
          <cell r="Q1850">
            <v>2922159.3831136702</v>
          </cell>
        </row>
        <row r="1851">
          <cell r="A1851" t="str">
            <v>Q8BLR2</v>
          </cell>
          <cell r="B1851" t="str">
            <v>sp|Q8BLR2|CPNE4_MOUSE</v>
          </cell>
          <cell r="C1851">
            <v>174632.354087277</v>
          </cell>
          <cell r="D1851">
            <v>202331.98657081401</v>
          </cell>
          <cell r="E1851">
            <v>210438.912688988</v>
          </cell>
          <cell r="F1851">
            <v>186892.459631292</v>
          </cell>
          <cell r="G1851">
            <v>140026.08439235101</v>
          </cell>
          <cell r="H1851">
            <v>206539.99412738701</v>
          </cell>
          <cell r="I1851">
            <v>225266.519907782</v>
          </cell>
          <cell r="J1851">
            <v>194132.765285609</v>
          </cell>
          <cell r="K1851">
            <v>215595.17259930799</v>
          </cell>
          <cell r="L1851">
            <v>197780.38033807601</v>
          </cell>
          <cell r="M1851">
            <v>165503.83900398301</v>
          </cell>
          <cell r="N1851">
            <v>202039.46906066101</v>
          </cell>
          <cell r="O1851">
            <v>206144.425916042</v>
          </cell>
          <cell r="P1851">
            <v>194325.422998953</v>
          </cell>
          <cell r="Q1851">
            <v>209307.82499303701</v>
          </cell>
        </row>
        <row r="1852">
          <cell r="A1852" t="str">
            <v>Q8BLV3</v>
          </cell>
          <cell r="B1852" t="str">
            <v>sp|Q8BLV3|SL9A7_MOUSE</v>
          </cell>
          <cell r="C1852">
            <v>128986.67655881299</v>
          </cell>
          <cell r="D1852">
            <v>45687.974074783197</v>
          </cell>
          <cell r="E1852">
            <v>56775.318203477698</v>
          </cell>
          <cell r="F1852">
            <v>44006.2588510879</v>
          </cell>
          <cell r="G1852">
            <v>46612.836963485999</v>
          </cell>
          <cell r="H1852">
            <v>198418.68541481599</v>
          </cell>
          <cell r="I1852">
            <v>39537.479888396898</v>
          </cell>
          <cell r="J1852">
            <v>75005.400222907498</v>
          </cell>
          <cell r="K1852">
            <v>58478.781291053201</v>
          </cell>
          <cell r="L1852">
            <v>256338.126482636</v>
          </cell>
          <cell r="M1852">
            <v>78633.244414186003</v>
          </cell>
          <cell r="N1852">
            <v>177004.68023710401</v>
          </cell>
          <cell r="O1852">
            <v>56797.415843656403</v>
          </cell>
          <cell r="P1852">
            <v>50713.779571787301</v>
          </cell>
          <cell r="Q1852">
            <v>78748.406724155502</v>
          </cell>
        </row>
        <row r="1853">
          <cell r="A1853" t="str">
            <v>Q8BLY2</v>
          </cell>
          <cell r="B1853" t="str">
            <v>sp|Q8BLY2|SYTC2_MOUSE</v>
          </cell>
          <cell r="C1853">
            <v>119755.906164338</v>
          </cell>
          <cell r="D1853">
            <v>72642.489135438795</v>
          </cell>
          <cell r="E1853">
            <v>116276.91410053799</v>
          </cell>
          <cell r="F1853">
            <v>101029.914404789</v>
          </cell>
          <cell r="G1853">
            <v>97916.4014447425</v>
          </cell>
          <cell r="H1853">
            <v>92583.999921274793</v>
          </cell>
          <cell r="I1853">
            <v>103235.25534575499</v>
          </cell>
          <cell r="J1853">
            <v>123195.237180148</v>
          </cell>
          <cell r="K1853">
            <v>138700.687023632</v>
          </cell>
          <cell r="L1853">
            <v>56929.664385652497</v>
          </cell>
          <cell r="M1853">
            <v>113612.696374044</v>
          </cell>
          <cell r="N1853">
            <v>148257.107630832</v>
          </cell>
          <cell r="O1853">
            <v>105583.596949092</v>
          </cell>
          <cell r="P1853">
            <v>94049.359751392796</v>
          </cell>
          <cell r="Q1853">
            <v>124474.107624112</v>
          </cell>
        </row>
        <row r="1854">
          <cell r="A1854" t="str">
            <v>Q8BMA6</v>
          </cell>
          <cell r="B1854" t="str">
            <v>sp|Q8BMA6|SRP68_MOUSE</v>
          </cell>
          <cell r="C1854">
            <v>80727.380742675596</v>
          </cell>
          <cell r="D1854">
            <v>77279.710528257303</v>
          </cell>
          <cell r="E1854">
            <v>16322.3675402797</v>
          </cell>
          <cell r="F1854">
            <v>6088.63779992542</v>
          </cell>
          <cell r="G1854">
            <v>152342.13931413001</v>
          </cell>
          <cell r="H1854">
            <v>113390.55775591799</v>
          </cell>
          <cell r="I1854">
            <v>89993.693070022302</v>
          </cell>
          <cell r="J1854">
            <v>116212.825956193</v>
          </cell>
          <cell r="K1854">
            <v>9926.4564585886201</v>
          </cell>
          <cell r="L1854">
            <v>136563.72413204901</v>
          </cell>
          <cell r="M1854">
            <v>9301.7888396750404</v>
          </cell>
          <cell r="N1854">
            <v>118237.774544107</v>
          </cell>
          <cell r="O1854">
            <v>112707.78098508999</v>
          </cell>
          <cell r="P1854">
            <v>89937.111120512607</v>
          </cell>
          <cell r="Q1854">
            <v>108224.405520357</v>
          </cell>
        </row>
        <row r="1855">
          <cell r="A1855" t="str">
            <v>Q8BMC3</v>
          </cell>
          <cell r="B1855" t="str">
            <v>sp|Q8BMC3|SHC2_MOUSE</v>
          </cell>
          <cell r="C1855">
            <v>8458.4370241781107</v>
          </cell>
          <cell r="D1855">
            <v>44173.831827579197</v>
          </cell>
          <cell r="E1855">
            <v>53910.747396670296</v>
          </cell>
          <cell r="F1855">
            <v>3357.3333593702</v>
          </cell>
          <cell r="G1855">
            <v>16704.275256476099</v>
          </cell>
          <cell r="H1855">
            <v>3823.2623413433998</v>
          </cell>
          <cell r="I1855">
            <v>43608.837062230297</v>
          </cell>
          <cell r="J1855">
            <v>33427.030224046503</v>
          </cell>
          <cell r="K1855">
            <v>38573.497038574802</v>
          </cell>
          <cell r="L1855">
            <v>40456.459324834199</v>
          </cell>
          <cell r="M1855">
            <v>31456.251449033502</v>
          </cell>
          <cell r="N1855">
            <v>13059.092516652599</v>
          </cell>
          <cell r="O1855">
            <v>31547.687733496499</v>
          </cell>
          <cell r="P1855">
            <v>56894.133054310303</v>
          </cell>
          <cell r="Q1855">
            <v>7150.3276601542902</v>
          </cell>
        </row>
        <row r="1856">
          <cell r="A1856" t="str">
            <v>Q8BMF3</v>
          </cell>
          <cell r="B1856" t="str">
            <v>sp|Q8BMF3|MAON_MOUSE</v>
          </cell>
          <cell r="C1856">
            <v>681872.61120884295</v>
          </cell>
          <cell r="D1856">
            <v>698335.41029161704</v>
          </cell>
          <cell r="E1856">
            <v>1012084.89622424</v>
          </cell>
          <cell r="F1856">
            <v>704337.494036166</v>
          </cell>
          <cell r="G1856">
            <v>876766.565139552</v>
          </cell>
          <cell r="H1856">
            <v>734551.126763104</v>
          </cell>
          <cell r="I1856">
            <v>967019.34399879805</v>
          </cell>
          <cell r="J1856">
            <v>963451.40869378601</v>
          </cell>
          <cell r="K1856">
            <v>861403.64027972403</v>
          </cell>
          <cell r="L1856">
            <v>849498.80582538701</v>
          </cell>
          <cell r="M1856">
            <v>888707.39963906701</v>
          </cell>
          <cell r="N1856">
            <v>866687.38228902803</v>
          </cell>
          <cell r="O1856">
            <v>721084.96781807498</v>
          </cell>
          <cell r="P1856">
            <v>758572.67026131903</v>
          </cell>
          <cell r="Q1856">
            <v>891276.12299497297</v>
          </cell>
        </row>
        <row r="1857">
          <cell r="A1857" t="str">
            <v>Q8BMF4</v>
          </cell>
          <cell r="B1857" t="str">
            <v>sp|Q8BMF4|ODP2_MOUSE</v>
          </cell>
          <cell r="C1857">
            <v>15666854.622148501</v>
          </cell>
          <cell r="D1857">
            <v>11144262.909587201</v>
          </cell>
          <cell r="E1857">
            <v>15694796.8972318</v>
          </cell>
          <cell r="F1857">
            <v>14710074.598642699</v>
          </cell>
          <cell r="G1857">
            <v>12983407.853138199</v>
          </cell>
          <cell r="H1857">
            <v>13382386.4326356</v>
          </cell>
          <cell r="I1857">
            <v>16144568.3903773</v>
          </cell>
          <cell r="J1857">
            <v>12688099.609174799</v>
          </cell>
          <cell r="K1857">
            <v>14160658.523482099</v>
          </cell>
          <cell r="L1857">
            <v>11455642.739210701</v>
          </cell>
          <cell r="M1857">
            <v>12761727.7370978</v>
          </cell>
          <cell r="N1857">
            <v>14203326.644351199</v>
          </cell>
          <cell r="O1857">
            <v>12717253.476743201</v>
          </cell>
          <cell r="P1857">
            <v>15295553.162832901</v>
          </cell>
          <cell r="Q1857">
            <v>13066998.634296101</v>
          </cell>
        </row>
        <row r="1858">
          <cell r="A1858" t="str">
            <v>Q8BMG7</v>
          </cell>
          <cell r="B1858" t="str">
            <v>sp|Q8BMG7|RBGPR_MOUSE</v>
          </cell>
          <cell r="C1858">
            <v>433576.47970210901</v>
          </cell>
          <cell r="D1858">
            <v>438044.85268129199</v>
          </cell>
          <cell r="E1858">
            <v>507361.49217284803</v>
          </cell>
          <cell r="F1858">
            <v>470290.18978577899</v>
          </cell>
          <cell r="G1858">
            <v>491760.37726527901</v>
          </cell>
          <cell r="H1858">
            <v>508228.028076471</v>
          </cell>
          <cell r="I1858">
            <v>410372.45127976802</v>
          </cell>
          <cell r="J1858">
            <v>402592.484063757</v>
          </cell>
          <cell r="K1858">
            <v>506808.207673472</v>
          </cell>
          <cell r="L1858">
            <v>561162.264759126</v>
          </cell>
          <cell r="M1858">
            <v>404913.90581604902</v>
          </cell>
          <cell r="N1858">
            <v>522842.22356491198</v>
          </cell>
          <cell r="O1858">
            <v>394061.35288555903</v>
          </cell>
          <cell r="P1858">
            <v>381039.53438154201</v>
          </cell>
          <cell r="Q1858">
            <v>419809.44069189398</v>
          </cell>
        </row>
        <row r="1859">
          <cell r="A1859" t="str">
            <v>Q8BMI0</v>
          </cell>
          <cell r="B1859" t="str">
            <v>sp|Q8BMI0|FBX38_MOUSE</v>
          </cell>
          <cell r="C1859">
            <v>163668.12905257</v>
          </cell>
          <cell r="D1859">
            <v>150049.09293645801</v>
          </cell>
          <cell r="E1859">
            <v>124004.616486956</v>
          </cell>
          <cell r="F1859">
            <v>165828.17777995899</v>
          </cell>
          <cell r="G1859">
            <v>148764.01136805801</v>
          </cell>
          <cell r="H1859">
            <v>191043.40651189801</v>
          </cell>
          <cell r="I1859">
            <v>122948.51711815</v>
          </cell>
          <cell r="J1859">
            <v>184820.29331261301</v>
          </cell>
          <cell r="K1859">
            <v>147115.47304313999</v>
          </cell>
          <cell r="L1859">
            <v>167439.98416852899</v>
          </cell>
          <cell r="M1859">
            <v>147028.78961476599</v>
          </cell>
          <cell r="N1859">
            <v>161387.26655508199</v>
          </cell>
          <cell r="O1859">
            <v>214346.197188144</v>
          </cell>
          <cell r="P1859">
            <v>174095.24738973699</v>
          </cell>
          <cell r="Q1859">
            <v>176231.751343843</v>
          </cell>
        </row>
        <row r="1860">
          <cell r="A1860" t="str">
            <v>Q8BMI3</v>
          </cell>
          <cell r="B1860" t="str">
            <v>sp|Q8BMI3|GGA3_MOUSE</v>
          </cell>
          <cell r="C1860">
            <v>140539.47640577401</v>
          </cell>
          <cell r="D1860">
            <v>129450.06054424901</v>
          </cell>
          <cell r="E1860">
            <v>124063.689680921</v>
          </cell>
          <cell r="F1860">
            <v>155123.83941415901</v>
          </cell>
          <cell r="G1860">
            <v>210340.83540410799</v>
          </cell>
          <cell r="H1860">
            <v>147825.13900115999</v>
          </cell>
          <cell r="I1860">
            <v>141932.91591329701</v>
          </cell>
          <cell r="J1860">
            <v>153780.439465114</v>
          </cell>
          <cell r="K1860">
            <v>170731.734987623</v>
          </cell>
          <cell r="L1860">
            <v>148949.91634757299</v>
          </cell>
          <cell r="M1860">
            <v>164860.924218178</v>
          </cell>
          <cell r="N1860">
            <v>173399.805286441</v>
          </cell>
          <cell r="O1860">
            <v>195072.75955352199</v>
          </cell>
          <cell r="P1860">
            <v>184819.37480896301</v>
          </cell>
          <cell r="Q1860">
            <v>185025.35769779599</v>
          </cell>
        </row>
        <row r="1861">
          <cell r="A1861" t="str">
            <v>Q8BMJ2</v>
          </cell>
          <cell r="B1861" t="str">
            <v>sp|Q8BMJ2|SYLC_MOUSE</v>
          </cell>
          <cell r="C1861">
            <v>107641.43396751799</v>
          </cell>
          <cell r="D1861">
            <v>114343.413141802</v>
          </cell>
          <cell r="E1861">
            <v>168451.773650035</v>
          </cell>
          <cell r="F1861">
            <v>140513.85382351099</v>
          </cell>
          <cell r="G1861">
            <v>123018.32815461</v>
          </cell>
          <cell r="H1861">
            <v>187549.93000870399</v>
          </cell>
          <cell r="I1861">
            <v>172880.73355977499</v>
          </cell>
          <cell r="J1861">
            <v>137184.054850457</v>
          </cell>
          <cell r="K1861">
            <v>160001.32615755199</v>
          </cell>
          <cell r="L1861">
            <v>153233.20230983401</v>
          </cell>
          <cell r="M1861">
            <v>120080.208854057</v>
          </cell>
          <cell r="N1861">
            <v>140548.30377645401</v>
          </cell>
          <cell r="O1861">
            <v>131093.82680595</v>
          </cell>
          <cell r="P1861">
            <v>56772.699875462298</v>
          </cell>
          <cell r="Q1861">
            <v>184373.92386669901</v>
          </cell>
        </row>
        <row r="1862">
          <cell r="A1862" t="str">
            <v>Q8BMK4</v>
          </cell>
          <cell r="B1862" t="str">
            <v>sp|Q8BMK4|CKAP4_MOUSE</v>
          </cell>
          <cell r="C1862">
            <v>148780.83088642301</v>
          </cell>
          <cell r="D1862">
            <v>109436.430420758</v>
          </cell>
          <cell r="E1862">
            <v>147947.05869213599</v>
          </cell>
          <cell r="F1862">
            <v>157206.19662747599</v>
          </cell>
          <cell r="G1862">
            <v>120408.347634537</v>
          </cell>
          <cell r="H1862">
            <v>102692.369020449</v>
          </cell>
          <cell r="I1862">
            <v>151186.82708548199</v>
          </cell>
          <cell r="J1862">
            <v>186921.161364784</v>
          </cell>
          <cell r="K1862">
            <v>165711.693428331</v>
          </cell>
          <cell r="L1862">
            <v>220985.098290547</v>
          </cell>
          <cell r="M1862">
            <v>182663.51556880699</v>
          </cell>
          <cell r="N1862">
            <v>218038.43316110599</v>
          </cell>
          <cell r="O1862">
            <v>240487.429862066</v>
          </cell>
          <cell r="P1862">
            <v>145364.53684808</v>
          </cell>
          <cell r="Q1862">
            <v>201239.28661444201</v>
          </cell>
        </row>
        <row r="1863">
          <cell r="A1863" t="str">
            <v>Q8BML9</v>
          </cell>
          <cell r="B1863" t="str">
            <v>sp|Q8BML9|SYQ_MOUSE</v>
          </cell>
          <cell r="C1863">
            <v>227136.66146982601</v>
          </cell>
          <cell r="D1863">
            <v>294582.87366608903</v>
          </cell>
          <cell r="E1863">
            <v>193419.29891254101</v>
          </cell>
          <cell r="F1863">
            <v>405340.456863656</v>
          </cell>
          <cell r="G1863">
            <v>402962.76263945398</v>
          </cell>
          <cell r="H1863">
            <v>488257.921531261</v>
          </cell>
          <cell r="I1863">
            <v>229589.85075465299</v>
          </cell>
          <cell r="J1863">
            <v>245782.046123218</v>
          </cell>
          <cell r="K1863">
            <v>250218.935725872</v>
          </cell>
          <cell r="L1863">
            <v>359911.73934815102</v>
          </cell>
          <cell r="M1863">
            <v>258759.645738733</v>
          </cell>
          <cell r="N1863">
            <v>236014.48131687599</v>
          </cell>
          <cell r="O1863">
            <v>169168.123211572</v>
          </cell>
          <cell r="P1863">
            <v>281394.788299573</v>
          </cell>
          <cell r="Q1863">
            <v>412681.77765027998</v>
          </cell>
        </row>
        <row r="1864">
          <cell r="A1864" t="str">
            <v>Q8BMS1</v>
          </cell>
          <cell r="B1864" t="str">
            <v>sp|Q8BMS1|ECHA_MOUSE</v>
          </cell>
          <cell r="C1864">
            <v>2673395.0680608</v>
          </cell>
          <cell r="D1864">
            <v>2743096.3075208999</v>
          </cell>
          <cell r="E1864">
            <v>3038724.5939476499</v>
          </cell>
          <cell r="F1864">
            <v>3026458.9177026199</v>
          </cell>
          <cell r="G1864">
            <v>2954549.4718873901</v>
          </cell>
          <cell r="H1864">
            <v>3039302.3604183099</v>
          </cell>
          <cell r="I1864">
            <v>3115879.6735524898</v>
          </cell>
          <cell r="J1864">
            <v>2994519.56471369</v>
          </cell>
          <cell r="K1864">
            <v>2627587.7947292398</v>
          </cell>
          <cell r="L1864">
            <v>3207586.6374926399</v>
          </cell>
          <cell r="M1864">
            <v>3356173.2371485</v>
          </cell>
          <cell r="N1864">
            <v>3060362.0693391501</v>
          </cell>
          <cell r="O1864">
            <v>2974229.9287020299</v>
          </cell>
          <cell r="P1864">
            <v>3138873.5470536398</v>
          </cell>
          <cell r="Q1864">
            <v>3171193.0574417599</v>
          </cell>
        </row>
        <row r="1865">
          <cell r="A1865" t="str">
            <v>Q8BMS4</v>
          </cell>
          <cell r="B1865" t="str">
            <v>sp|Q8BMS4|COQ3_MOUSE</v>
          </cell>
          <cell r="C1865">
            <v>44158.077443674803</v>
          </cell>
          <cell r="D1865">
            <v>50415.841997879303</v>
          </cell>
          <cell r="E1865">
            <v>68318.361572861395</v>
          </cell>
          <cell r="F1865">
            <v>5400.6682858035201</v>
          </cell>
          <cell r="G1865">
            <v>44194.282567242997</v>
          </cell>
          <cell r="H1865">
            <v>31151.247894127398</v>
          </cell>
          <cell r="I1865">
            <v>52755.247302796102</v>
          </cell>
          <cell r="J1865">
            <v>32632.556462968001</v>
          </cell>
          <cell r="K1865">
            <v>55632.4408415203</v>
          </cell>
          <cell r="L1865">
            <v>51323.7886683705</v>
          </cell>
          <cell r="M1865">
            <v>55566.689592528601</v>
          </cell>
          <cell r="N1865">
            <v>51502.889859350696</v>
          </cell>
          <cell r="O1865">
            <v>105179.552938704</v>
          </cell>
          <cell r="P1865">
            <v>60474.768069326601</v>
          </cell>
          <cell r="Q1865">
            <v>89901.803038202503</v>
          </cell>
        </row>
        <row r="1866">
          <cell r="A1866" t="str">
            <v>Q8BNN1</v>
          </cell>
          <cell r="B1866" t="str">
            <v>sp|Q8BNN1|SPA2L_MOUSE</v>
          </cell>
          <cell r="C1866">
            <v>52002.760240379401</v>
          </cell>
          <cell r="D1866">
            <v>22715.747538840398</v>
          </cell>
          <cell r="E1866">
            <v>135922.35964597101</v>
          </cell>
          <cell r="F1866">
            <v>87590.025753071401</v>
          </cell>
          <cell r="G1866">
            <v>119516.511721528</v>
          </cell>
          <cell r="H1866">
            <v>84755.268734088299</v>
          </cell>
          <cell r="I1866">
            <v>99378.784432688597</v>
          </cell>
          <cell r="J1866">
            <v>204733.251177809</v>
          </cell>
          <cell r="K1866">
            <v>66468.298651699399</v>
          </cell>
          <cell r="L1866">
            <v>89631.172098676994</v>
          </cell>
          <cell r="M1866">
            <v>162661.424779892</v>
          </cell>
          <cell r="N1866">
            <v>113790.07300298499</v>
          </cell>
          <cell r="O1866">
            <v>144700.22958939601</v>
          </cell>
          <cell r="P1866">
            <v>89797.339974345101</v>
          </cell>
          <cell r="Q1866">
            <v>149399.90696746399</v>
          </cell>
        </row>
        <row r="1867">
          <cell r="A1867" t="str">
            <v>Q8BNU0</v>
          </cell>
          <cell r="B1867" t="str">
            <v>sp|Q8BNU0|ARMC6_MOUSE</v>
          </cell>
          <cell r="C1867">
            <v>65032.746215747102</v>
          </cell>
          <cell r="D1867">
            <v>87071.457391417105</v>
          </cell>
          <cell r="E1867">
            <v>91686.283235626703</v>
          </cell>
          <cell r="F1867">
            <v>106805.803743304</v>
          </cell>
          <cell r="G1867">
            <v>58200.605653047802</v>
          </cell>
          <cell r="H1867">
            <v>107987.25301238</v>
          </cell>
          <cell r="I1867">
            <v>77461.924846220005</v>
          </cell>
          <cell r="J1867">
            <v>74083.336583329205</v>
          </cell>
          <cell r="K1867">
            <v>14862.104944664199</v>
          </cell>
          <cell r="L1867">
            <v>88383.708958181902</v>
          </cell>
          <cell r="M1867">
            <v>6757.9058251408496</v>
          </cell>
          <cell r="N1867">
            <v>62610.169846128098</v>
          </cell>
          <cell r="O1867">
            <v>84161.675883605494</v>
          </cell>
          <cell r="P1867">
            <v>16222.574703180901</v>
          </cell>
          <cell r="Q1867">
            <v>12371.661751563101</v>
          </cell>
        </row>
        <row r="1868">
          <cell r="A1868" t="str">
            <v>Q8BNW9</v>
          </cell>
          <cell r="B1868" t="str">
            <v>sp|Q8BNW9|KBTBB_MOUSE</v>
          </cell>
          <cell r="C1868">
            <v>638559.04317080299</v>
          </cell>
          <cell r="D1868">
            <v>746618.24039699498</v>
          </cell>
          <cell r="E1868">
            <v>671303.75651387195</v>
          </cell>
          <cell r="F1868">
            <v>728253.71953470598</v>
          </cell>
          <cell r="G1868">
            <v>808388.14981424902</v>
          </cell>
          <cell r="H1868">
            <v>517465.005202448</v>
          </cell>
          <cell r="I1868">
            <v>701110.37149922899</v>
          </cell>
          <cell r="J1868">
            <v>684809.04368817399</v>
          </cell>
          <cell r="K1868">
            <v>675819.62222416699</v>
          </cell>
          <cell r="L1868">
            <v>928056.72625271999</v>
          </cell>
          <cell r="M1868">
            <v>927019.60579662898</v>
          </cell>
          <cell r="N1868">
            <v>651911.41848073504</v>
          </cell>
          <cell r="O1868">
            <v>983597.59504330496</v>
          </cell>
          <cell r="P1868">
            <v>829622.83637832</v>
          </cell>
          <cell r="Q1868">
            <v>875808.77620451397</v>
          </cell>
        </row>
        <row r="1869">
          <cell r="A1869" t="str">
            <v>Q8BP40</v>
          </cell>
          <cell r="B1869" t="str">
            <v>sp|Q8BP40|PPA6_MOUSE</v>
          </cell>
          <cell r="C1869">
            <v>73313.072636309196</v>
          </cell>
          <cell r="D1869">
            <v>31487.990485848699</v>
          </cell>
          <cell r="E1869">
            <v>32428.952195817299</v>
          </cell>
          <cell r="F1869">
            <v>41166.009677243201</v>
          </cell>
          <cell r="G1869">
            <v>50956.469173809302</v>
          </cell>
          <cell r="H1869">
            <v>68617.211254471098</v>
          </cell>
          <cell r="I1869">
            <v>73431.242643123202</v>
          </cell>
          <cell r="J1869">
            <v>55234.968879157801</v>
          </cell>
          <cell r="K1869">
            <v>27276.442452383599</v>
          </cell>
          <cell r="L1869">
            <v>120057.48552043</v>
          </cell>
          <cell r="M1869">
            <v>100331.399256039</v>
          </cell>
          <cell r="N1869">
            <v>94754.1330707335</v>
          </cell>
          <cell r="O1869">
            <v>69966.918231122603</v>
          </cell>
          <cell r="P1869">
            <v>7027.4369475132598</v>
          </cell>
          <cell r="Q1869">
            <v>84592.2165221498</v>
          </cell>
        </row>
        <row r="1870">
          <cell r="A1870" t="str">
            <v>Q8BP47</v>
          </cell>
          <cell r="B1870" t="str">
            <v>sp|Q8BP47|SYNC_MOUSE</v>
          </cell>
          <cell r="C1870">
            <v>579571.37228056905</v>
          </cell>
          <cell r="D1870">
            <v>512111.07626005798</v>
          </cell>
          <cell r="E1870">
            <v>515465.95810763299</v>
          </cell>
          <cell r="F1870">
            <v>653617.09870908502</v>
          </cell>
          <cell r="G1870">
            <v>468371.99267808098</v>
          </cell>
          <cell r="H1870">
            <v>723299.466619479</v>
          </cell>
          <cell r="I1870">
            <v>419509.08985240798</v>
          </cell>
          <cell r="J1870">
            <v>462294.21817646601</v>
          </cell>
          <cell r="K1870">
            <v>467794.01710432902</v>
          </cell>
          <cell r="L1870">
            <v>609585.22472568299</v>
          </cell>
          <cell r="M1870">
            <v>504367.99477156298</v>
          </cell>
          <cell r="N1870">
            <v>577558.54602687305</v>
          </cell>
          <cell r="O1870">
            <v>634982.27895619103</v>
          </cell>
          <cell r="P1870">
            <v>570328.64356959297</v>
          </cell>
          <cell r="Q1870">
            <v>673038.86521446798</v>
          </cell>
        </row>
        <row r="1871">
          <cell r="A1871" t="str">
            <v>Q8BP67</v>
          </cell>
          <cell r="B1871" t="str">
            <v>sp|Q8BP67|RL24_MOUSE</v>
          </cell>
          <cell r="C1871">
            <v>417321.65347132197</v>
          </cell>
          <cell r="D1871">
            <v>570605.117498109</v>
          </cell>
          <cell r="E1871">
            <v>507755.24821015302</v>
          </cell>
          <cell r="F1871">
            <v>440199.40783284401</v>
          </cell>
          <cell r="G1871">
            <v>462109.926820444</v>
          </cell>
          <cell r="H1871">
            <v>486564.59955876</v>
          </cell>
          <cell r="I1871">
            <v>470934.76077131002</v>
          </cell>
          <cell r="J1871">
            <v>384567.70773640298</v>
          </cell>
          <cell r="K1871">
            <v>480049.392774129</v>
          </cell>
          <cell r="L1871">
            <v>516363.18829575501</v>
          </cell>
          <cell r="M1871">
            <v>466065.088057029</v>
          </cell>
          <cell r="N1871">
            <v>397062.02192369499</v>
          </cell>
          <cell r="O1871">
            <v>368234.08730778302</v>
          </cell>
          <cell r="P1871">
            <v>418409.42117175501</v>
          </cell>
          <cell r="Q1871">
            <v>490833.27509552101</v>
          </cell>
        </row>
        <row r="1872">
          <cell r="A1872" t="str">
            <v>Q8BPE4</v>
          </cell>
          <cell r="B1872" t="str">
            <v>sp|Q8BPE4|TM177_MOUSE</v>
          </cell>
          <cell r="C1872">
            <v>29112.0361440298</v>
          </cell>
          <cell r="D1872">
            <v>43926.665377054902</v>
          </cell>
          <cell r="E1872">
            <v>3122.6214453919501</v>
          </cell>
          <cell r="F1872">
            <v>10122.564030175001</v>
          </cell>
          <cell r="G1872">
            <v>26627.233147483901</v>
          </cell>
          <cell r="H1872">
            <v>72467.592620421507</v>
          </cell>
          <cell r="I1872">
            <v>35113.306412129103</v>
          </cell>
          <cell r="J1872">
            <v>49774.612717051197</v>
          </cell>
          <cell r="K1872">
            <v>19303.443803275</v>
          </cell>
          <cell r="L1872">
            <v>80306.093637576501</v>
          </cell>
          <cell r="M1872">
            <v>61988.246445083903</v>
          </cell>
          <cell r="N1872">
            <v>66545.056248697394</v>
          </cell>
          <cell r="O1872">
            <v>65450.7527740921</v>
          </cell>
          <cell r="P1872">
            <v>78515.801506866701</v>
          </cell>
          <cell r="Q1872">
            <v>36893.567260204902</v>
          </cell>
        </row>
        <row r="1873">
          <cell r="A1873" t="str">
            <v>Q8BPM0</v>
          </cell>
          <cell r="B1873" t="str">
            <v>sp|Q8BPM0|DAAM1_MOUSE</v>
          </cell>
          <cell r="C1873">
            <v>109432.244676224</v>
          </cell>
          <cell r="D1873">
            <v>101868.20022914</v>
          </cell>
          <cell r="E1873">
            <v>92446.073852142596</v>
          </cell>
          <cell r="F1873">
            <v>119087.828142417</v>
          </cell>
          <cell r="G1873">
            <v>80557.423224504993</v>
          </cell>
          <cell r="H1873">
            <v>147340.620709971</v>
          </cell>
          <cell r="I1873">
            <v>97558.327360103605</v>
          </cell>
          <cell r="J1873">
            <v>114838.546322753</v>
          </cell>
          <cell r="K1873">
            <v>59863.4602028062</v>
          </cell>
          <cell r="L1873">
            <v>120566.13996282801</v>
          </cell>
          <cell r="M1873">
            <v>133975.59954062101</v>
          </cell>
          <cell r="N1873">
            <v>90358.033369110693</v>
          </cell>
          <cell r="O1873">
            <v>53776.898280109497</v>
          </cell>
          <cell r="P1873">
            <v>87779.713359310204</v>
          </cell>
          <cell r="Q1873">
            <v>95163.3156781086</v>
          </cell>
        </row>
        <row r="1874">
          <cell r="A1874" t="str">
            <v>Q8BPN8</v>
          </cell>
          <cell r="B1874" t="str">
            <v>sp|Q8BPN8|DMXL2_MOUSE</v>
          </cell>
          <cell r="C1874">
            <v>3464229.7033254099</v>
          </cell>
          <cell r="D1874">
            <v>3176415.4439526401</v>
          </cell>
          <cell r="E1874">
            <v>3427318.6024118201</v>
          </cell>
          <cell r="F1874">
            <v>3757911.9889494102</v>
          </cell>
          <cell r="G1874">
            <v>3959847.1901425798</v>
          </cell>
          <cell r="H1874">
            <v>3871356.6735783699</v>
          </cell>
          <cell r="I1874">
            <v>3821008.9989817599</v>
          </cell>
          <cell r="J1874">
            <v>3606632.25693249</v>
          </cell>
          <cell r="K1874">
            <v>3583058.9745514998</v>
          </cell>
          <cell r="L1874">
            <v>4001221.4438904701</v>
          </cell>
          <cell r="M1874">
            <v>4005047.1070995298</v>
          </cell>
          <cell r="N1874">
            <v>3933966.4766129898</v>
          </cell>
          <cell r="O1874">
            <v>3935982.21809207</v>
          </cell>
          <cell r="P1874">
            <v>3751181.2794361198</v>
          </cell>
          <cell r="Q1874">
            <v>3931447.9501563199</v>
          </cell>
        </row>
        <row r="1875">
          <cell r="A1875" t="str">
            <v>Q8BPQ7</v>
          </cell>
          <cell r="B1875" t="str">
            <v>sp|Q8BPQ7|SGSM1_MOUSE</v>
          </cell>
          <cell r="C1875">
            <v>52541.167582925402</v>
          </cell>
          <cell r="D1875">
            <v>117768.888661303</v>
          </cell>
          <cell r="E1875">
            <v>98833.158785351596</v>
          </cell>
          <cell r="F1875">
            <v>89564.175577405695</v>
          </cell>
          <cell r="G1875">
            <v>38649.508763746897</v>
          </cell>
          <cell r="H1875">
            <v>95954.176605176297</v>
          </cell>
          <cell r="I1875">
            <v>70313.9672689453</v>
          </cell>
          <cell r="J1875">
            <v>73879.427631669896</v>
          </cell>
          <cell r="K1875">
            <v>60662.075808176902</v>
          </cell>
          <cell r="L1875">
            <v>95736.063248397593</v>
          </cell>
          <cell r="M1875">
            <v>87368.398931743097</v>
          </cell>
          <cell r="N1875">
            <v>48975.733334755998</v>
          </cell>
          <cell r="O1875">
            <v>109823.992167726</v>
          </cell>
          <cell r="P1875">
            <v>55453.869852958604</v>
          </cell>
          <cell r="Q1875">
            <v>65150.898068568997</v>
          </cell>
        </row>
        <row r="1876">
          <cell r="A1876" t="str">
            <v>Q8BPU7</v>
          </cell>
          <cell r="B1876" t="str">
            <v>sp|Q8BPU7|ELMO1_MOUSE</v>
          </cell>
          <cell r="C1876">
            <v>49915.288522970797</v>
          </cell>
          <cell r="D1876">
            <v>18797.492287519901</v>
          </cell>
          <cell r="E1876">
            <v>37268.124365682903</v>
          </cell>
          <cell r="F1876">
            <v>48242.578436224299</v>
          </cell>
          <cell r="G1876">
            <v>45800.234250085399</v>
          </cell>
          <cell r="H1876">
            <v>75018.269036829399</v>
          </cell>
          <cell r="I1876">
            <v>58215.237469911597</v>
          </cell>
          <cell r="J1876">
            <v>43881.674954216003</v>
          </cell>
          <cell r="K1876">
            <v>52642.645466506998</v>
          </cell>
          <cell r="L1876">
            <v>22809.200164293001</v>
          </cell>
          <cell r="M1876">
            <v>58104.081236304701</v>
          </cell>
          <cell r="N1876">
            <v>61698.817099052598</v>
          </cell>
          <cell r="O1876">
            <v>42651.296899141897</v>
          </cell>
          <cell r="P1876">
            <v>38143.562750647201</v>
          </cell>
          <cell r="Q1876">
            <v>6183.6408906861097</v>
          </cell>
        </row>
        <row r="1877">
          <cell r="A1877" t="str">
            <v>Q8BQP8</v>
          </cell>
          <cell r="B1877" t="str">
            <v>sp|Q8BQP8|RFIP4_MOUSE</v>
          </cell>
          <cell r="C1877">
            <v>88142.967717243897</v>
          </cell>
          <cell r="D1877">
            <v>211073.95122534901</v>
          </cell>
          <cell r="E1877">
            <v>318500.03730834002</v>
          </cell>
          <cell r="F1877">
            <v>219759.35287778499</v>
          </cell>
          <cell r="G1877">
            <v>261554.661013003</v>
          </cell>
          <cell r="H1877">
            <v>96372.007512987606</v>
          </cell>
          <cell r="I1877">
            <v>230886.61645439599</v>
          </cell>
          <cell r="J1877">
            <v>115405.46439316</v>
          </cell>
          <cell r="K1877">
            <v>245395.67442936599</v>
          </cell>
          <cell r="L1877">
            <v>96461.347750660105</v>
          </cell>
          <cell r="M1877">
            <v>114293.81682081299</v>
          </cell>
          <cell r="N1877">
            <v>156646.391135452</v>
          </cell>
          <cell r="O1877">
            <v>74445.464828341501</v>
          </cell>
          <cell r="P1877">
            <v>99680.090830561603</v>
          </cell>
          <cell r="Q1877">
            <v>62385.878695931497</v>
          </cell>
        </row>
        <row r="1878">
          <cell r="A1878" t="str">
            <v>Q8BR63</v>
          </cell>
          <cell r="B1878" t="str">
            <v>sp|Q8BR63|F177A_MOUSE</v>
          </cell>
          <cell r="C1878">
            <v>142789.488520852</v>
          </cell>
          <cell r="D1878">
            <v>643453.76064910798</v>
          </cell>
          <cell r="E1878">
            <v>162064.19985252601</v>
          </cell>
          <cell r="F1878">
            <v>142303.212259728</v>
          </cell>
          <cell r="G1878">
            <v>181528.23869934399</v>
          </cell>
          <cell r="H1878">
            <v>118500.392196395</v>
          </cell>
          <cell r="I1878">
            <v>143012.182036874</v>
          </cell>
          <cell r="J1878">
            <v>173877.57602571801</v>
          </cell>
          <cell r="K1878">
            <v>176382.78909142499</v>
          </cell>
          <cell r="L1878">
            <v>138299.35596416201</v>
          </cell>
          <cell r="M1878">
            <v>234650.04613036301</v>
          </cell>
          <cell r="N1878">
            <v>227043.73316746301</v>
          </cell>
          <cell r="O1878">
            <v>91193.950822700703</v>
          </cell>
          <cell r="P1878">
            <v>212982.63481023401</v>
          </cell>
          <cell r="Q1878">
            <v>171841.17137534099</v>
          </cell>
        </row>
        <row r="1879">
          <cell r="A1879" t="str">
            <v>Q8BR90</v>
          </cell>
          <cell r="B1879" t="str">
            <v>sp|Q8BR90|CE051_MOUSE</v>
          </cell>
          <cell r="C1879">
            <v>3656.2177240306601</v>
          </cell>
          <cell r="D1879">
            <v>47697.436887820499</v>
          </cell>
          <cell r="E1879">
            <v>38549.701304517701</v>
          </cell>
          <cell r="F1879">
            <v>19022.859272016001</v>
          </cell>
          <cell r="G1879">
            <v>16646.7861985932</v>
          </cell>
          <cell r="H1879">
            <v>13689.6224540071</v>
          </cell>
          <cell r="I1879">
            <v>47195.176231799604</v>
          </cell>
          <cell r="J1879">
            <v>42915.576720497302</v>
          </cell>
          <cell r="K1879">
            <v>36313.197666182903</v>
          </cell>
          <cell r="L1879">
            <v>43964.107725324102</v>
          </cell>
          <cell r="M1879">
            <v>10848.0985276176</v>
          </cell>
          <cell r="N1879">
            <v>40984.0468853364</v>
          </cell>
          <cell r="O1879">
            <v>13588.681221766499</v>
          </cell>
          <cell r="P1879">
            <v>50061.285604493598</v>
          </cell>
          <cell r="Q1879">
            <v>23729.9776287065</v>
          </cell>
        </row>
        <row r="1880">
          <cell r="A1880" t="str">
            <v>Q8BR92</v>
          </cell>
          <cell r="B1880" t="str">
            <v>sp|Q8BR92|PALM2_MOUSE</v>
          </cell>
          <cell r="C1880">
            <v>36543.333431219697</v>
          </cell>
          <cell r="D1880">
            <v>4810.5437744525498</v>
          </cell>
          <cell r="E1880">
            <v>24173.021235100201</v>
          </cell>
          <cell r="F1880">
            <v>13905.735841834499</v>
          </cell>
          <cell r="G1880">
            <v>5604.5815239049798</v>
          </cell>
          <cell r="H1880">
            <v>19669.315315377498</v>
          </cell>
          <cell r="I1880">
            <v>7762.5867764901404</v>
          </cell>
          <cell r="J1880">
            <v>25012.542483931698</v>
          </cell>
          <cell r="K1880">
            <v>45036.2794633792</v>
          </cell>
          <cell r="L1880">
            <v>23709.022844924901</v>
          </cell>
          <cell r="M1880">
            <v>21822.699076540801</v>
          </cell>
          <cell r="N1880">
            <v>45221.259105584599</v>
          </cell>
          <cell r="O1880">
            <v>6654.0105020792798</v>
          </cell>
          <cell r="P1880">
            <v>49990.467578446704</v>
          </cell>
          <cell r="Q1880">
            <v>33954.600002558698</v>
          </cell>
        </row>
        <row r="1881">
          <cell r="A1881" t="str">
            <v>Q8BRF7</v>
          </cell>
          <cell r="B1881" t="str">
            <v>sp|Q8BRF7|SCFD1_MOUSE</v>
          </cell>
          <cell r="C1881">
            <v>21951.123326851801</v>
          </cell>
          <cell r="D1881">
            <v>47043.484589425098</v>
          </cell>
          <cell r="E1881">
            <v>57333.536106501597</v>
          </cell>
          <cell r="F1881">
            <v>35670.4876872807</v>
          </cell>
          <cell r="G1881">
            <v>45925.332712413001</v>
          </cell>
          <cell r="H1881">
            <v>36981.792857481603</v>
          </cell>
          <cell r="I1881">
            <v>26260.8155660091</v>
          </cell>
          <cell r="J1881">
            <v>17195.297289280999</v>
          </cell>
          <cell r="K1881">
            <v>44971.959502928403</v>
          </cell>
          <cell r="L1881">
            <v>19814.204285904802</v>
          </cell>
          <cell r="M1881">
            <v>33589.845403175597</v>
          </cell>
          <cell r="N1881">
            <v>46927.402232774301</v>
          </cell>
          <cell r="O1881">
            <v>19770.138520795601</v>
          </cell>
          <cell r="P1881">
            <v>35249.227487614597</v>
          </cell>
          <cell r="Q1881">
            <v>27928.517017998201</v>
          </cell>
        </row>
        <row r="1882">
          <cell r="A1882" t="str">
            <v>Q8BRJ3</v>
          </cell>
          <cell r="B1882" t="str">
            <v>sp|Q8BRJ3|RELL2_MOUSE</v>
          </cell>
          <cell r="C1882">
            <v>22096.1689963135</v>
          </cell>
          <cell r="D1882">
            <v>15802.0395754528</v>
          </cell>
          <cell r="E1882">
            <v>7204.1370549107896</v>
          </cell>
          <cell r="F1882">
            <v>15653.542166978799</v>
          </cell>
          <cell r="G1882">
            <v>6797.2775071897904</v>
          </cell>
          <cell r="H1882">
            <v>9446.3568566562699</v>
          </cell>
          <cell r="I1882">
            <v>15015.014537577201</v>
          </cell>
          <cell r="J1882">
            <v>11684.947169258399</v>
          </cell>
          <cell r="K1882">
            <v>808.10505439641497</v>
          </cell>
          <cell r="L1882">
            <v>19873.040334981801</v>
          </cell>
          <cell r="M1882">
            <v>1689.08164910507</v>
          </cell>
          <cell r="N1882">
            <v>10023.464608903399</v>
          </cell>
          <cell r="O1882">
            <v>22049.117997846701</v>
          </cell>
          <cell r="P1882">
            <v>13135.8035265296</v>
          </cell>
          <cell r="Q1882">
            <v>2870.15510153183</v>
          </cell>
        </row>
        <row r="1883">
          <cell r="A1883" t="str">
            <v>Q8BRK8</v>
          </cell>
          <cell r="B1883" t="str">
            <v>sp|Q8BRK8|AAPK2_MOUSE</v>
          </cell>
          <cell r="C1883">
            <v>69706.394823316703</v>
          </cell>
          <cell r="D1883">
            <v>21393.359442572098</v>
          </cell>
          <cell r="E1883">
            <v>25730.713513561801</v>
          </cell>
          <cell r="F1883">
            <v>31317.1143231063</v>
          </cell>
          <cell r="G1883">
            <v>30937.705713613901</v>
          </cell>
          <cell r="H1883">
            <v>38157.848049280197</v>
          </cell>
          <cell r="I1883">
            <v>38570.282058088102</v>
          </cell>
          <cell r="J1883">
            <v>27493.970004322298</v>
          </cell>
          <cell r="K1883">
            <v>31207.468380257</v>
          </cell>
          <cell r="L1883">
            <v>25152.024162152498</v>
          </cell>
          <cell r="M1883">
            <v>17146.720721526501</v>
          </cell>
          <cell r="N1883">
            <v>34260.982221403399</v>
          </cell>
          <cell r="O1883">
            <v>28398.5341122147</v>
          </cell>
          <cell r="P1883">
            <v>24002.332994056102</v>
          </cell>
          <cell r="Q1883">
            <v>2821.3383273264599</v>
          </cell>
        </row>
        <row r="1884">
          <cell r="A1884" t="str">
            <v>Q8BRK9</v>
          </cell>
          <cell r="B1884" t="str">
            <v>sp|Q8BRK9|MA2A2_MOUSE</v>
          </cell>
          <cell r="C1884">
            <v>44519.598567488501</v>
          </cell>
          <cell r="D1884">
            <v>87313.6639678231</v>
          </cell>
          <cell r="E1884">
            <v>114351.73756797001</v>
          </cell>
          <cell r="F1884">
            <v>122141.556821805</v>
          </cell>
          <cell r="G1884">
            <v>134722.079339199</v>
          </cell>
          <cell r="H1884">
            <v>283174.61495194398</v>
          </cell>
          <cell r="I1884">
            <v>81499.517597121303</v>
          </cell>
          <cell r="J1884">
            <v>117181.04150933299</v>
          </cell>
          <cell r="K1884">
            <v>256894.72774367599</v>
          </cell>
          <cell r="L1884">
            <v>72301.561472908797</v>
          </cell>
          <cell r="M1884">
            <v>122140.34395042399</v>
          </cell>
          <cell r="N1884">
            <v>49963.644041053602</v>
          </cell>
          <cell r="O1884">
            <v>72348.785313044893</v>
          </cell>
          <cell r="P1884">
            <v>98007.276267471403</v>
          </cell>
          <cell r="Q1884">
            <v>73654.655217133899</v>
          </cell>
        </row>
        <row r="1885">
          <cell r="A1885" t="str">
            <v>Q8BRT1</v>
          </cell>
          <cell r="B1885" t="str">
            <v>sp|Q8BRT1|CLAP2_MOUSE</v>
          </cell>
          <cell r="C1885">
            <v>681746.71546238195</v>
          </cell>
          <cell r="D1885">
            <v>605456.208095846</v>
          </cell>
          <cell r="E1885">
            <v>748043.82835275005</v>
          </cell>
          <cell r="F1885">
            <v>658081.92628391797</v>
          </cell>
          <cell r="G1885">
            <v>637291.92312380602</v>
          </cell>
          <cell r="H1885">
            <v>564349.74479438295</v>
          </cell>
          <cell r="I1885">
            <v>817071.64661983401</v>
          </cell>
          <cell r="J1885">
            <v>443934.04033165198</v>
          </cell>
          <cell r="K1885">
            <v>712306.83893033594</v>
          </cell>
          <cell r="L1885">
            <v>911545.66832169401</v>
          </cell>
          <cell r="M1885">
            <v>591476.20118067705</v>
          </cell>
          <cell r="N1885">
            <v>789175.76473977102</v>
          </cell>
          <cell r="O1885">
            <v>782945.58013874898</v>
          </cell>
          <cell r="P1885">
            <v>782533.38609493</v>
          </cell>
          <cell r="Q1885">
            <v>482943.11051720497</v>
          </cell>
        </row>
        <row r="1886">
          <cell r="A1886" t="str">
            <v>Q8BRU6</v>
          </cell>
          <cell r="B1886" t="str">
            <v>sp|Q8BRU6|VMAT2_MOUSE</v>
          </cell>
          <cell r="C1886">
            <v>11630.511512585001</v>
          </cell>
          <cell r="D1886">
            <v>30566.5353284298</v>
          </cell>
          <cell r="E1886">
            <v>23063.9018069782</v>
          </cell>
          <cell r="F1886">
            <v>15669.0579601479</v>
          </cell>
          <cell r="G1886">
            <v>14607.8383009871</v>
          </cell>
          <cell r="H1886">
            <v>28685.742303278301</v>
          </cell>
          <cell r="I1886">
            <v>17383.707635755</v>
          </cell>
          <cell r="J1886">
            <v>37258.111972596504</v>
          </cell>
          <cell r="K1886">
            <v>15783.1806314313</v>
          </cell>
          <cell r="L1886">
            <v>37037.920088699801</v>
          </cell>
          <cell r="M1886">
            <v>11014.115326777301</v>
          </cell>
          <cell r="N1886">
            <v>17362.991772845999</v>
          </cell>
          <cell r="O1886">
            <v>21898.783877985901</v>
          </cell>
          <cell r="P1886">
            <v>12573.5499534553</v>
          </cell>
          <cell r="Q1886">
            <v>25551.555675478499</v>
          </cell>
        </row>
        <row r="1887">
          <cell r="A1887" t="str">
            <v>Q8BRV5</v>
          </cell>
          <cell r="B1887" t="str">
            <v>sp|Q8BRV5|K1671_MOUSE</v>
          </cell>
          <cell r="C1887">
            <v>26415.017195540899</v>
          </cell>
          <cell r="D1887">
            <v>8298.3248057404599</v>
          </cell>
          <cell r="E1887">
            <v>16868.979812253099</v>
          </cell>
          <cell r="F1887">
            <v>32245.2394985391</v>
          </cell>
          <cell r="G1887">
            <v>38918.201752776797</v>
          </cell>
          <cell r="H1887">
            <v>14843.3440225347</v>
          </cell>
          <cell r="I1887">
            <v>41896.610962043698</v>
          </cell>
          <cell r="J1887">
            <v>116780.452601839</v>
          </cell>
          <cell r="K1887">
            <v>21584.470604681901</v>
          </cell>
          <cell r="L1887">
            <v>15455.213090016399</v>
          </cell>
          <cell r="M1887">
            <v>7493.6328653027604</v>
          </cell>
          <cell r="N1887">
            <v>17787.336278707</v>
          </cell>
          <cell r="O1887">
            <v>77339.038619106199</v>
          </cell>
          <cell r="P1887">
            <v>127160.736379126</v>
          </cell>
          <cell r="Q1887">
            <v>25361.210297184</v>
          </cell>
        </row>
        <row r="1888">
          <cell r="A1888" t="str">
            <v>Q8BSL7</v>
          </cell>
          <cell r="B1888" t="str">
            <v>sp|Q8BSL7|ARF2_MOUSE</v>
          </cell>
          <cell r="C1888">
            <v>573157.10815501295</v>
          </cell>
          <cell r="D1888">
            <v>1042932.46861331</v>
          </cell>
          <cell r="E1888">
            <v>975778.997042484</v>
          </cell>
          <cell r="F1888">
            <v>886284.86997486104</v>
          </cell>
          <cell r="G1888">
            <v>932177.04940456501</v>
          </cell>
          <cell r="H1888">
            <v>899116.758402045</v>
          </cell>
          <cell r="I1888">
            <v>1045490.8551179999</v>
          </cell>
          <cell r="J1888">
            <v>1077192.6987025</v>
          </cell>
          <cell r="K1888">
            <v>1018520.7159981</v>
          </cell>
          <cell r="L1888">
            <v>851912.12196065602</v>
          </cell>
          <cell r="M1888">
            <v>576679.78335494199</v>
          </cell>
          <cell r="N1888">
            <v>1175106.6542810099</v>
          </cell>
          <cell r="O1888">
            <v>1001929.68328779</v>
          </cell>
          <cell r="P1888">
            <v>837770.33609760005</v>
          </cell>
          <cell r="Q1888">
            <v>748786.20711473201</v>
          </cell>
        </row>
        <row r="1889">
          <cell r="A1889" t="str">
            <v>Q8BSS9</v>
          </cell>
          <cell r="B1889" t="str">
            <v>sp|Q8BSS9|LIPA2_MOUSE</v>
          </cell>
          <cell r="C1889">
            <v>276220.72838856798</v>
          </cell>
          <cell r="D1889">
            <v>347357.060383384</v>
          </cell>
          <cell r="E1889">
            <v>289659.01768289699</v>
          </cell>
          <cell r="F1889">
            <v>284527.32303427998</v>
          </cell>
          <cell r="G1889">
            <v>299412.26745456498</v>
          </cell>
          <cell r="H1889">
            <v>322788.61206229503</v>
          </cell>
          <cell r="I1889">
            <v>376467.23026308301</v>
          </cell>
          <cell r="J1889">
            <v>357144.43607183301</v>
          </cell>
          <cell r="K1889">
            <v>354646.80257329601</v>
          </cell>
          <cell r="L1889">
            <v>336333.449468715</v>
          </cell>
          <cell r="M1889">
            <v>335361.784208411</v>
          </cell>
          <cell r="N1889">
            <v>281017.07302624499</v>
          </cell>
          <cell r="O1889">
            <v>371449.68519654201</v>
          </cell>
          <cell r="P1889">
            <v>275846.73728593002</v>
          </cell>
          <cell r="Q1889">
            <v>445260.121337989</v>
          </cell>
        </row>
        <row r="1890">
          <cell r="A1890" t="str">
            <v>Q8BSZ2</v>
          </cell>
          <cell r="B1890" t="str">
            <v>sp|Q8BSZ2|AP3S2_MOUSE</v>
          </cell>
          <cell r="C1890">
            <v>188678.43217351101</v>
          </cell>
          <cell r="D1890">
            <v>227540.94442676401</v>
          </cell>
          <cell r="E1890">
            <v>277892.31013320299</v>
          </cell>
          <cell r="F1890">
            <v>259006.195031407</v>
          </cell>
          <cell r="G1890">
            <v>224800.64718907399</v>
          </cell>
          <cell r="H1890">
            <v>262489.22120428499</v>
          </cell>
          <cell r="I1890">
            <v>273656.32375448802</v>
          </cell>
          <cell r="J1890">
            <v>325047.07805831899</v>
          </cell>
          <cell r="K1890">
            <v>254140.40804653999</v>
          </cell>
          <cell r="L1890">
            <v>204056.29074424901</v>
          </cell>
          <cell r="M1890">
            <v>264840.698800746</v>
          </cell>
          <cell r="N1890">
            <v>315805.97825871798</v>
          </cell>
          <cell r="O1890">
            <v>220390.38411859499</v>
          </cell>
          <cell r="P1890">
            <v>248770.51171996101</v>
          </cell>
          <cell r="Q1890">
            <v>227469.87961867801</v>
          </cell>
        </row>
        <row r="1891">
          <cell r="A1891" t="str">
            <v>Q8BTE0</v>
          </cell>
          <cell r="B1891" t="str">
            <v>sp|Q8BTE0|SDHF4_MOUSE</v>
          </cell>
          <cell r="C1891">
            <v>50437.100836208199</v>
          </cell>
          <cell r="D1891">
            <v>19894.327130839902</v>
          </cell>
          <cell r="E1891">
            <v>104905.137409273</v>
          </cell>
          <cell r="F1891">
            <v>55132.294036284598</v>
          </cell>
          <cell r="G1891">
            <v>55648.019064637403</v>
          </cell>
          <cell r="H1891">
            <v>70810.747397926199</v>
          </cell>
          <cell r="I1891">
            <v>51943.8712210702</v>
          </cell>
          <cell r="J1891">
            <v>58384.432663469102</v>
          </cell>
          <cell r="K1891">
            <v>29766.412465809699</v>
          </cell>
          <cell r="L1891">
            <v>37411.442393233403</v>
          </cell>
          <cell r="M1891">
            <v>77493.105963435097</v>
          </cell>
          <cell r="N1891">
            <v>67103.674650341898</v>
          </cell>
          <cell r="O1891">
            <v>62996.1063381192</v>
          </cell>
          <cell r="P1891">
            <v>65516.737127572502</v>
          </cell>
          <cell r="Q1891">
            <v>51548.046562648298</v>
          </cell>
        </row>
        <row r="1892">
          <cell r="A1892" t="str">
            <v>Q8BTG3</v>
          </cell>
          <cell r="B1892" t="str">
            <v>sp|Q8BTG3|T11L1_MOUSE</v>
          </cell>
          <cell r="C1892">
            <v>18335.688799280098</v>
          </cell>
          <cell r="D1892">
            <v>20136.114814689299</v>
          </cell>
          <cell r="E1892">
            <v>20298.6273518013</v>
          </cell>
          <cell r="F1892">
            <v>23155.5329760108</v>
          </cell>
          <cell r="G1892">
            <v>21994.942613065799</v>
          </cell>
          <cell r="H1892">
            <v>16968.1481630487</v>
          </cell>
          <cell r="I1892">
            <v>21376.670875929402</v>
          </cell>
          <cell r="J1892">
            <v>10834.078229480099</v>
          </cell>
          <cell r="K1892">
            <v>18959.751565286198</v>
          </cell>
          <cell r="L1892">
            <v>3511.25148595768</v>
          </cell>
          <cell r="M1892">
            <v>4386.4518797000401</v>
          </cell>
          <cell r="N1892">
            <v>30833.916955543798</v>
          </cell>
          <cell r="O1892">
            <v>36155.779807497798</v>
          </cell>
          <cell r="P1892">
            <v>17291.753872328802</v>
          </cell>
          <cell r="Q1892">
            <v>10895.403050851801</v>
          </cell>
        </row>
        <row r="1893">
          <cell r="A1893" t="str">
            <v>Q8BTG7</v>
          </cell>
          <cell r="B1893" t="str">
            <v>sp|Q8BTG7|NDRG4_MOUSE</v>
          </cell>
          <cell r="C1893">
            <v>98321.747356830194</v>
          </cell>
          <cell r="D1893">
            <v>117067.390656156</v>
          </cell>
          <cell r="E1893">
            <v>178944.88785123301</v>
          </cell>
          <cell r="F1893">
            <v>139055.37155575299</v>
          </cell>
          <cell r="G1893">
            <v>121266.828935325</v>
          </cell>
          <cell r="H1893">
            <v>129557.61751003801</v>
          </cell>
          <cell r="I1893">
            <v>168540.34007871401</v>
          </cell>
          <cell r="J1893">
            <v>142459.46681785601</v>
          </cell>
          <cell r="K1893">
            <v>164161.83068225201</v>
          </cell>
          <cell r="L1893">
            <v>129471.77091351501</v>
          </cell>
          <cell r="M1893">
            <v>148727.959049647</v>
          </cell>
          <cell r="N1893">
            <v>153988.306891449</v>
          </cell>
          <cell r="O1893">
            <v>136894.985818382</v>
          </cell>
          <cell r="P1893">
            <v>137720.09708635201</v>
          </cell>
          <cell r="Q1893">
            <v>115819.33189224701</v>
          </cell>
        </row>
        <row r="1894">
          <cell r="A1894" t="str">
            <v>Q8BTI8</v>
          </cell>
          <cell r="B1894" t="str">
            <v>sp|Q8BTI8|SRRM2_MOUSE</v>
          </cell>
          <cell r="C1894">
            <v>98062.297648389795</v>
          </cell>
          <cell r="D1894">
            <v>32797.669452751397</v>
          </cell>
          <cell r="E1894">
            <v>73269.630215637197</v>
          </cell>
          <cell r="F1894">
            <v>73378.3204441212</v>
          </cell>
          <cell r="G1894">
            <v>101799.333749121</v>
          </cell>
          <cell r="H1894">
            <v>180121.36092274499</v>
          </cell>
          <cell r="I1894">
            <v>93926.4446177707</v>
          </cell>
          <cell r="J1894">
            <v>105597.846674204</v>
          </cell>
          <cell r="K1894">
            <v>129795.051060827</v>
          </cell>
          <cell r="L1894">
            <v>172733.802949025</v>
          </cell>
          <cell r="M1894">
            <v>156314.04282043601</v>
          </cell>
          <cell r="N1894">
            <v>95089.279636132997</v>
          </cell>
          <cell r="O1894">
            <v>162717.09775983999</v>
          </cell>
          <cell r="P1894">
            <v>82302.023428872693</v>
          </cell>
          <cell r="Q1894">
            <v>343799.68476141099</v>
          </cell>
        </row>
        <row r="1895">
          <cell r="A1895" t="str">
            <v>Q8BTI9</v>
          </cell>
          <cell r="B1895" t="str">
            <v>sp|Q8BTI9|PK3CB_MOUSE</v>
          </cell>
          <cell r="C1895">
            <v>15761.3412798843</v>
          </cell>
          <cell r="D1895">
            <v>6056.7724651721301</v>
          </cell>
          <cell r="E1895">
            <v>19884.120428898299</v>
          </cell>
          <cell r="F1895">
            <v>12198.3754961584</v>
          </cell>
          <cell r="G1895">
            <v>19548.822064403001</v>
          </cell>
          <cell r="H1895">
            <v>14772.7654512238</v>
          </cell>
          <cell r="I1895">
            <v>29143.339028106901</v>
          </cell>
          <cell r="J1895">
            <v>23730.591452830598</v>
          </cell>
          <cell r="K1895">
            <v>13733.5622737334</v>
          </cell>
          <cell r="L1895">
            <v>25961.395512991799</v>
          </cell>
          <cell r="M1895">
            <v>25432.871665870902</v>
          </cell>
          <cell r="N1895">
            <v>18057.5537481434</v>
          </cell>
          <cell r="O1895">
            <v>28758.922364558901</v>
          </cell>
          <cell r="P1895">
            <v>14268.8837692343</v>
          </cell>
          <cell r="Q1895">
            <v>18206.8855563746</v>
          </cell>
        </row>
        <row r="1896">
          <cell r="A1896" t="str">
            <v>Q8BTM8</v>
          </cell>
          <cell r="B1896" t="str">
            <v>sp|Q8BTM8|FLNA_MOUSE</v>
          </cell>
          <cell r="C1896">
            <v>99524.147609195701</v>
          </cell>
          <cell r="D1896">
            <v>90935.189061991594</v>
          </cell>
          <cell r="E1896">
            <v>94442.639048960002</v>
          </cell>
          <cell r="F1896">
            <v>64573.411483154297</v>
          </cell>
          <cell r="G1896">
            <v>70392.302048378595</v>
          </cell>
          <cell r="H1896">
            <v>104545.288435002</v>
          </cell>
          <cell r="I1896">
            <v>253834.49360159101</v>
          </cell>
          <cell r="J1896">
            <v>393128.83287462802</v>
          </cell>
          <cell r="K1896">
            <v>100957.779000934</v>
          </cell>
          <cell r="L1896">
            <v>145799.37917905801</v>
          </cell>
          <cell r="M1896">
            <v>87000.632364807796</v>
          </cell>
          <cell r="N1896">
            <v>198189.88367832301</v>
          </cell>
          <cell r="O1896">
            <v>144896.02178520401</v>
          </cell>
          <cell r="P1896">
            <v>134539.89831833501</v>
          </cell>
          <cell r="Q1896">
            <v>132799.44622123099</v>
          </cell>
        </row>
        <row r="1897">
          <cell r="A1897" t="str">
            <v>Q8BTV1</v>
          </cell>
          <cell r="B1897" t="str">
            <v>sp|Q8BTV1|TUSC3_MOUSE</v>
          </cell>
          <cell r="C1897">
            <v>5557.9274688349997</v>
          </cell>
          <cell r="D1897">
            <v>22503.155488650998</v>
          </cell>
          <cell r="E1897">
            <v>28796.572271076999</v>
          </cell>
          <cell r="F1897">
            <v>11439.5715711474</v>
          </cell>
          <cell r="G1897">
            <v>15851.3465887369</v>
          </cell>
          <cell r="H1897">
            <v>25957.8186190782</v>
          </cell>
          <cell r="I1897">
            <v>33755.103717976199</v>
          </cell>
          <cell r="J1897">
            <v>22356.581207036099</v>
          </cell>
          <cell r="K1897">
            <v>6530.8602192285898</v>
          </cell>
          <cell r="L1897">
            <v>19856.181859656601</v>
          </cell>
          <cell r="M1897">
            <v>10997.8478481697</v>
          </cell>
          <cell r="N1897">
            <v>5827.9021374107297</v>
          </cell>
          <cell r="O1897">
            <v>38966.899881186699</v>
          </cell>
          <cell r="P1897">
            <v>24277.915073006199</v>
          </cell>
          <cell r="Q1897">
            <v>12734.903199758801</v>
          </cell>
        </row>
        <row r="1898">
          <cell r="A1898" t="str">
            <v>Q8BTV2</v>
          </cell>
          <cell r="B1898" t="str">
            <v>sp|Q8BTV2|CPSF7_MOUSE</v>
          </cell>
          <cell r="C1898">
            <v>42713.855776351003</v>
          </cell>
          <cell r="D1898">
            <v>26910.3922918715</v>
          </cell>
          <cell r="E1898">
            <v>32897.569566925296</v>
          </cell>
          <cell r="F1898">
            <v>37304.1421573279</v>
          </cell>
          <cell r="G1898">
            <v>27820.7881755829</v>
          </cell>
          <cell r="H1898">
            <v>25503.418849084301</v>
          </cell>
          <cell r="I1898">
            <v>52501.971896915602</v>
          </cell>
          <cell r="J1898">
            <v>34423.914941067102</v>
          </cell>
          <cell r="K1898">
            <v>42918.402820522999</v>
          </cell>
          <cell r="L1898">
            <v>79481.313588776393</v>
          </cell>
          <cell r="M1898">
            <v>55118.186878546003</v>
          </cell>
          <cell r="N1898">
            <v>44307.946928539401</v>
          </cell>
          <cell r="O1898">
            <v>51956.729815446401</v>
          </cell>
          <cell r="P1898">
            <v>33147.222257918002</v>
          </cell>
          <cell r="Q1898">
            <v>44900.380981873699</v>
          </cell>
        </row>
        <row r="1899">
          <cell r="A1899" t="str">
            <v>Q8BTY1</v>
          </cell>
          <cell r="B1899" t="str">
            <v>sp|Q8BTY1|KAT1_MOUSE</v>
          </cell>
          <cell r="C1899">
            <v>17105.358155485999</v>
          </cell>
          <cell r="D1899">
            <v>13155.0805611781</v>
          </cell>
          <cell r="E1899">
            <v>37249.614813552202</v>
          </cell>
          <cell r="F1899">
            <v>19645.148057273</v>
          </cell>
          <cell r="G1899">
            <v>29080.457677091501</v>
          </cell>
          <cell r="H1899">
            <v>42019.140396761097</v>
          </cell>
          <cell r="I1899">
            <v>37780.070850899203</v>
          </cell>
          <cell r="J1899">
            <v>5664.12855339832</v>
          </cell>
          <cell r="K1899">
            <v>47662.450513509699</v>
          </cell>
          <cell r="L1899">
            <v>6005.1404772034102</v>
          </cell>
          <cell r="M1899">
            <v>39418.809772344597</v>
          </cell>
          <cell r="N1899">
            <v>21053.802767786801</v>
          </cell>
          <cell r="O1899">
            <v>8807.2746757084005</v>
          </cell>
          <cell r="P1899">
            <v>45182.014634600397</v>
          </cell>
          <cell r="Q1899">
            <v>35582.455894618899</v>
          </cell>
        </row>
        <row r="1900">
          <cell r="A1900" t="str">
            <v>Q8BTZ5</v>
          </cell>
          <cell r="B1900" t="str">
            <v>sp|Q8BTZ5|ANR46_MOUSE</v>
          </cell>
          <cell r="C1900">
            <v>114663.93450383301</v>
          </cell>
          <cell r="D1900">
            <v>9532.9237769929096</v>
          </cell>
          <cell r="E1900">
            <v>43484.934182673504</v>
          </cell>
          <cell r="F1900">
            <v>10411.3729997725</v>
          </cell>
          <cell r="G1900">
            <v>27507.332846453399</v>
          </cell>
          <cell r="H1900">
            <v>98922.196845131504</v>
          </cell>
          <cell r="I1900">
            <v>22304.540000768699</v>
          </cell>
          <cell r="J1900">
            <v>6087.3875643978299</v>
          </cell>
          <cell r="K1900">
            <v>18947.369781435598</v>
          </cell>
          <cell r="L1900">
            <v>120813.852829825</v>
          </cell>
          <cell r="M1900">
            <v>81946.318397075695</v>
          </cell>
          <cell r="N1900">
            <v>22638.2572835387</v>
          </cell>
          <cell r="O1900">
            <v>21383.0459085361</v>
          </cell>
          <cell r="P1900">
            <v>41403.224383036002</v>
          </cell>
          <cell r="Q1900">
            <v>125281.001550566</v>
          </cell>
        </row>
        <row r="1901">
          <cell r="A1901" t="str">
            <v>Q8BTZ7</v>
          </cell>
          <cell r="B1901" t="str">
            <v>sp|Q8BTZ7|GMPPB_MOUSE</v>
          </cell>
          <cell r="C1901">
            <v>40265.132145879303</v>
          </cell>
          <cell r="D1901">
            <v>41482.781732282398</v>
          </cell>
          <cell r="E1901">
            <v>31138.056899397299</v>
          </cell>
          <cell r="F1901">
            <v>28946.4993332376</v>
          </cell>
          <cell r="G1901">
            <v>29824.869389481399</v>
          </cell>
          <cell r="H1901">
            <v>26910.3387555054</v>
          </cell>
          <cell r="I1901">
            <v>34091.094265669199</v>
          </cell>
          <cell r="J1901">
            <v>23926.072313464101</v>
          </cell>
          <cell r="K1901">
            <v>49011.503259387297</v>
          </cell>
          <cell r="L1901">
            <v>49748.769186972699</v>
          </cell>
          <cell r="M1901">
            <v>6320.6438384967896</v>
          </cell>
          <cell r="N1901">
            <v>47907.426934356197</v>
          </cell>
          <cell r="O1901">
            <v>48703.882431690203</v>
          </cell>
          <cell r="P1901">
            <v>38058.6724252934</v>
          </cell>
          <cell r="Q1901">
            <v>41674.893393917497</v>
          </cell>
        </row>
        <row r="1902">
          <cell r="A1902" t="str">
            <v>Q8BU30</v>
          </cell>
          <cell r="B1902" t="str">
            <v>sp|Q8BU30|SYIC_MOUSE</v>
          </cell>
          <cell r="C1902">
            <v>377741.77680713101</v>
          </cell>
          <cell r="D1902">
            <v>438227.02069273801</v>
          </cell>
          <cell r="E1902">
            <v>335777.27865632297</v>
          </cell>
          <cell r="F1902">
            <v>481793.918097371</v>
          </cell>
          <cell r="G1902">
            <v>431472.19202476903</v>
          </cell>
          <cell r="H1902">
            <v>604937.22151647497</v>
          </cell>
          <cell r="I1902">
            <v>475964.81482131098</v>
          </cell>
          <cell r="J1902">
            <v>533138.80732824397</v>
          </cell>
          <cell r="K1902">
            <v>394051.749236328</v>
          </cell>
          <cell r="L1902">
            <v>607805.043291396</v>
          </cell>
          <cell r="M1902">
            <v>544339.01902203297</v>
          </cell>
          <cell r="N1902">
            <v>494709.81495253299</v>
          </cell>
          <cell r="O1902">
            <v>557625.39781673602</v>
          </cell>
          <cell r="P1902">
            <v>531930.42159056</v>
          </cell>
          <cell r="Q1902">
            <v>514081.27985858201</v>
          </cell>
        </row>
        <row r="1903">
          <cell r="A1903" t="str">
            <v>Q8BU31</v>
          </cell>
          <cell r="B1903" t="str">
            <v>sp|Q8BU31|RAP2C_MOUSE</v>
          </cell>
          <cell r="C1903">
            <v>684642.72168361198</v>
          </cell>
          <cell r="D1903">
            <v>400530.00699211098</v>
          </cell>
          <cell r="E1903">
            <v>376739.322155612</v>
          </cell>
          <cell r="F1903">
            <v>408191.26404273801</v>
          </cell>
          <cell r="G1903">
            <v>635100.96962379699</v>
          </cell>
          <cell r="H1903">
            <v>921147.89056065294</v>
          </cell>
          <cell r="I1903">
            <v>309237.81170118501</v>
          </cell>
          <cell r="J1903">
            <v>404141.16922554898</v>
          </cell>
          <cell r="K1903">
            <v>488513.487321063</v>
          </cell>
          <cell r="L1903">
            <v>360964.41130592802</v>
          </cell>
          <cell r="M1903">
            <v>645220.58061945497</v>
          </cell>
          <cell r="N1903">
            <v>259787.68883830501</v>
          </cell>
          <cell r="O1903">
            <v>386207.54254577798</v>
          </cell>
          <cell r="P1903">
            <v>314906.97497506498</v>
          </cell>
          <cell r="Q1903">
            <v>747938.08675195999</v>
          </cell>
        </row>
        <row r="1904">
          <cell r="A1904" t="str">
            <v>Q8BU88</v>
          </cell>
          <cell r="B1904" t="str">
            <v>sp|Q8BU88|RM22_MOUSE</v>
          </cell>
          <cell r="C1904">
            <v>86599.321937252098</v>
          </cell>
          <cell r="D1904">
            <v>72275.962950729503</v>
          </cell>
          <cell r="E1904">
            <v>5668.3880132770901</v>
          </cell>
          <cell r="F1904">
            <v>70253.467950609498</v>
          </cell>
          <cell r="G1904">
            <v>43852.873773083498</v>
          </cell>
          <cell r="H1904">
            <v>34210.884592305803</v>
          </cell>
          <cell r="I1904">
            <v>59303.3538986278</v>
          </cell>
          <cell r="J1904">
            <v>57609.818501869901</v>
          </cell>
          <cell r="K1904">
            <v>57666.541762524503</v>
          </cell>
          <cell r="L1904">
            <v>84869.341105153493</v>
          </cell>
          <cell r="M1904">
            <v>25415.418970979099</v>
          </cell>
          <cell r="N1904">
            <v>21998.584852516</v>
          </cell>
          <cell r="O1904">
            <v>94959.723809645904</v>
          </cell>
          <cell r="P1904">
            <v>49518.012067820098</v>
          </cell>
          <cell r="Q1904">
            <v>38011.690295489803</v>
          </cell>
        </row>
        <row r="1905">
          <cell r="A1905" t="str">
            <v>Q8BUK6</v>
          </cell>
          <cell r="B1905" t="str">
            <v>sp|Q8BUK6|HOOK3_MOUSE</v>
          </cell>
          <cell r="C1905">
            <v>77965.177035671397</v>
          </cell>
          <cell r="D1905">
            <v>64775.7992593944</v>
          </cell>
          <cell r="E1905">
            <v>98760.974500909506</v>
          </cell>
          <cell r="F1905">
            <v>72026.718874272396</v>
          </cell>
          <cell r="G1905">
            <v>120377.386169387</v>
          </cell>
          <cell r="H1905">
            <v>125561.147219058</v>
          </cell>
          <cell r="I1905">
            <v>108335.478937522</v>
          </cell>
          <cell r="J1905">
            <v>130520.76397041</v>
          </cell>
          <cell r="K1905">
            <v>94114.946509507601</v>
          </cell>
          <cell r="L1905">
            <v>112978.32743276699</v>
          </cell>
          <cell r="M1905">
            <v>95202.683031887602</v>
          </cell>
          <cell r="N1905">
            <v>108863.79464732599</v>
          </cell>
          <cell r="O1905">
            <v>99227.307880170003</v>
          </cell>
          <cell r="P1905">
            <v>118801.77365721299</v>
          </cell>
          <cell r="Q1905">
            <v>108700.148682136</v>
          </cell>
        </row>
        <row r="1906">
          <cell r="A1906" t="str">
            <v>Q8BUV3</v>
          </cell>
          <cell r="B1906" t="str">
            <v>sp|Q8BUV3|GEPH_MOUSE</v>
          </cell>
          <cell r="C1906">
            <v>866564.24531479005</v>
          </cell>
          <cell r="D1906">
            <v>1059502.80560148</v>
          </cell>
          <cell r="E1906">
            <v>972698.86342740897</v>
          </cell>
          <cell r="F1906">
            <v>979424.08282037801</v>
          </cell>
          <cell r="G1906">
            <v>1044115.26482367</v>
          </cell>
          <cell r="H1906">
            <v>1253440.79828874</v>
          </cell>
          <cell r="I1906">
            <v>1034910.2667101</v>
          </cell>
          <cell r="J1906">
            <v>1069963.2856634001</v>
          </cell>
          <cell r="K1906">
            <v>974819.86609955097</v>
          </cell>
          <cell r="L1906">
            <v>1167941.4105996301</v>
          </cell>
          <cell r="M1906">
            <v>1277113.2124080199</v>
          </cell>
          <cell r="N1906">
            <v>1084005.5645634299</v>
          </cell>
          <cell r="O1906">
            <v>1266086.59990853</v>
          </cell>
          <cell r="P1906">
            <v>923154.78555388295</v>
          </cell>
          <cell r="Q1906">
            <v>936153.32668212499</v>
          </cell>
        </row>
        <row r="1907">
          <cell r="A1907" t="str">
            <v>Q8BUY5</v>
          </cell>
          <cell r="B1907" t="str">
            <v>sp|Q8BUY5|TIDC1_MOUSE</v>
          </cell>
          <cell r="C1907">
            <v>18397.7515914016</v>
          </cell>
          <cell r="D1907">
            <v>45116.161089527202</v>
          </cell>
          <cell r="E1907">
            <v>31999.2515271378</v>
          </cell>
          <cell r="F1907">
            <v>42424.119433918102</v>
          </cell>
          <cell r="G1907">
            <v>6533.8290152813997</v>
          </cell>
          <cell r="H1907">
            <v>45853.1306013715</v>
          </cell>
          <cell r="I1907">
            <v>31930.906802233199</v>
          </cell>
          <cell r="J1907">
            <v>50351.199952490999</v>
          </cell>
          <cell r="K1907">
            <v>31128.631415269901</v>
          </cell>
          <cell r="L1907">
            <v>20093.394144117501</v>
          </cell>
          <cell r="M1907">
            <v>40814.849711080104</v>
          </cell>
          <cell r="N1907">
            <v>22288.814491719699</v>
          </cell>
          <cell r="O1907">
            <v>28987.363195335001</v>
          </cell>
          <cell r="P1907">
            <v>30781.730525225001</v>
          </cell>
          <cell r="Q1907">
            <v>59065.008204134603</v>
          </cell>
        </row>
        <row r="1908">
          <cell r="A1908" t="str">
            <v>Q8BVE3</v>
          </cell>
          <cell r="B1908" t="str">
            <v>sp|Q8BVE3|VATH_MOUSE</v>
          </cell>
          <cell r="C1908">
            <v>2347792.8386796098</v>
          </cell>
          <cell r="D1908">
            <v>2379444.99474794</v>
          </cell>
          <cell r="E1908">
            <v>2667023.7954175798</v>
          </cell>
          <cell r="F1908">
            <v>2547991.0548859499</v>
          </cell>
          <cell r="G1908">
            <v>2226216.2228966402</v>
          </cell>
          <cell r="H1908">
            <v>2574446.9512618501</v>
          </cell>
          <cell r="I1908">
            <v>2643992.9268295299</v>
          </cell>
          <cell r="J1908">
            <v>2539822.99242295</v>
          </cell>
          <cell r="K1908">
            <v>2485935.4892647499</v>
          </cell>
          <cell r="L1908">
            <v>2391675.1042753202</v>
          </cell>
          <cell r="M1908">
            <v>2386761.9346215199</v>
          </cell>
          <cell r="N1908">
            <v>2586882.8050317001</v>
          </cell>
          <cell r="O1908">
            <v>2356614.3986403001</v>
          </cell>
          <cell r="P1908">
            <v>2675447.3488268498</v>
          </cell>
          <cell r="Q1908">
            <v>2140068.1580473101</v>
          </cell>
        </row>
        <row r="1909">
          <cell r="A1909" t="str">
            <v>Q8BVG4</v>
          </cell>
          <cell r="B1909" t="str">
            <v>sp|Q8BVG4|DPP9_MOUSE</v>
          </cell>
          <cell r="C1909">
            <v>69446.1990039503</v>
          </cell>
          <cell r="D1909">
            <v>537550.73682411597</v>
          </cell>
          <cell r="E1909">
            <v>294126.78247523599</v>
          </cell>
          <cell r="F1909">
            <v>66177.245196585005</v>
          </cell>
          <cell r="G1909">
            <v>8469.2986386173507</v>
          </cell>
          <cell r="H1909">
            <v>426886.74089719902</v>
          </cell>
          <cell r="I1909">
            <v>71399.9650386828</v>
          </cell>
          <cell r="J1909">
            <v>50601.730668081298</v>
          </cell>
          <cell r="K1909">
            <v>360919.62006013002</v>
          </cell>
          <cell r="L1909">
            <v>148495.65252364901</v>
          </cell>
          <cell r="M1909">
            <v>80419.701221499301</v>
          </cell>
          <cell r="N1909">
            <v>49739.387309752798</v>
          </cell>
          <cell r="O1909">
            <v>50485.153637201904</v>
          </cell>
          <cell r="P1909">
            <v>61782.493417017897</v>
          </cell>
          <cell r="Q1909">
            <v>57716.572897227597</v>
          </cell>
        </row>
        <row r="1910">
          <cell r="A1910" t="str">
            <v>Q8BVG8</v>
          </cell>
          <cell r="B1910" t="str">
            <v>sp|Q8BVG8|NAT14_MOUSE</v>
          </cell>
          <cell r="C1910">
            <v>93150.975875511707</v>
          </cell>
          <cell r="D1910">
            <v>117442.620228033</v>
          </cell>
          <cell r="E1910">
            <v>100424.026864432</v>
          </cell>
          <cell r="F1910">
            <v>105814.307783935</v>
          </cell>
          <cell r="G1910">
            <v>138716.416704679</v>
          </cell>
          <cell r="H1910">
            <v>123799.17994479599</v>
          </cell>
          <cell r="I1910">
            <v>100731.250297737</v>
          </cell>
          <cell r="J1910">
            <v>109752.15722279499</v>
          </cell>
          <cell r="K1910">
            <v>75635.347948179595</v>
          </cell>
          <cell r="L1910">
            <v>95659.538352056901</v>
          </cell>
          <cell r="M1910">
            <v>121651.199808128</v>
          </cell>
          <cell r="N1910">
            <v>79090.344664912598</v>
          </cell>
          <cell r="O1910">
            <v>122271.473750761</v>
          </cell>
          <cell r="P1910">
            <v>90797.771904583802</v>
          </cell>
          <cell r="Q1910">
            <v>125603.91370895199</v>
          </cell>
        </row>
        <row r="1911">
          <cell r="A1911" t="str">
            <v>Q8BVI4</v>
          </cell>
          <cell r="B1911" t="str">
            <v>sp|Q8BVI4|DHPR_MOUSE</v>
          </cell>
          <cell r="C1911">
            <v>871321.93537402304</v>
          </cell>
          <cell r="D1911">
            <v>906434.22891227598</v>
          </cell>
          <cell r="E1911">
            <v>1282446.46031933</v>
          </cell>
          <cell r="F1911">
            <v>1154784.5120191299</v>
          </cell>
          <cell r="G1911">
            <v>1100340.9310068099</v>
          </cell>
          <cell r="H1911">
            <v>828837.17718580505</v>
          </cell>
          <cell r="I1911">
            <v>1289721.1252639401</v>
          </cell>
          <cell r="J1911">
            <v>987430.55487382901</v>
          </cell>
          <cell r="K1911">
            <v>1058622.72479667</v>
          </cell>
          <cell r="L1911">
            <v>888852.09298319696</v>
          </cell>
          <cell r="M1911">
            <v>1157163.24874481</v>
          </cell>
          <cell r="N1911">
            <v>1654032.3967528101</v>
          </cell>
          <cell r="O1911">
            <v>815511.48802930396</v>
          </cell>
          <cell r="P1911">
            <v>1092105.7612568201</v>
          </cell>
          <cell r="Q1911">
            <v>1024755.0996763899</v>
          </cell>
        </row>
        <row r="1912">
          <cell r="A1912" t="str">
            <v>Q8BVI5</v>
          </cell>
          <cell r="B1912" t="str">
            <v>sp|Q8BVI5|STX16_MOUSE</v>
          </cell>
          <cell r="C1912">
            <v>91705.708559335195</v>
          </cell>
          <cell r="D1912">
            <v>153594.05411091601</v>
          </cell>
          <cell r="E1912">
            <v>107516.32357859</v>
          </cell>
          <cell r="F1912">
            <v>124784.618273963</v>
          </cell>
          <cell r="G1912">
            <v>79131.1592002494</v>
          </cell>
          <cell r="H1912">
            <v>139882.11400415099</v>
          </cell>
          <cell r="I1912">
            <v>106866.78184712</v>
          </cell>
          <cell r="J1912">
            <v>116891.61805732299</v>
          </cell>
          <cell r="K1912">
            <v>115148.77546493099</v>
          </cell>
          <cell r="L1912">
            <v>145609.780283503</v>
          </cell>
          <cell r="M1912">
            <v>79995.167824932898</v>
          </cell>
          <cell r="N1912">
            <v>115765.37326843401</v>
          </cell>
          <cell r="O1912">
            <v>134022.16300806301</v>
          </cell>
          <cell r="P1912">
            <v>103375.97454874399</v>
          </cell>
          <cell r="Q1912">
            <v>144804.32958639201</v>
          </cell>
        </row>
        <row r="1913">
          <cell r="A1913" t="str">
            <v>Q8BVQ5</v>
          </cell>
          <cell r="B1913" t="str">
            <v>sp|Q8BVQ5|PPME1_MOUSE</v>
          </cell>
          <cell r="C1913">
            <v>367194.127494585</v>
          </cell>
          <cell r="D1913">
            <v>529202.21043877304</v>
          </cell>
          <cell r="E1913">
            <v>402190.87902950798</v>
          </cell>
          <cell r="F1913">
            <v>485915.58671699901</v>
          </cell>
          <cell r="G1913">
            <v>484430.70160224498</v>
          </cell>
          <cell r="H1913">
            <v>550628.27938496799</v>
          </cell>
          <cell r="I1913">
            <v>319685.69582502701</v>
          </cell>
          <cell r="J1913">
            <v>419015.15646822198</v>
          </cell>
          <cell r="K1913">
            <v>366745.32109374698</v>
          </cell>
          <cell r="L1913">
            <v>439242.812993242</v>
          </cell>
          <cell r="M1913">
            <v>511017.668944103</v>
          </cell>
          <cell r="N1913">
            <v>359197.49062501098</v>
          </cell>
          <cell r="O1913">
            <v>483168.00556164398</v>
          </cell>
          <cell r="P1913">
            <v>408166.79095598398</v>
          </cell>
          <cell r="Q1913">
            <v>473578.89366394898</v>
          </cell>
        </row>
        <row r="1914">
          <cell r="A1914" t="str">
            <v>Q8BVU5</v>
          </cell>
          <cell r="B1914" t="str">
            <v>sp|Q8BVU5|NUDT9_MOUSE</v>
          </cell>
          <cell r="C1914">
            <v>82978.748086250795</v>
          </cell>
          <cell r="D1914">
            <v>26338.392961739301</v>
          </cell>
          <cell r="E1914">
            <v>37635.559917719504</v>
          </cell>
          <cell r="F1914">
            <v>64032.160637005603</v>
          </cell>
          <cell r="G1914">
            <v>41335.7277567044</v>
          </cell>
          <cell r="H1914">
            <v>65101.248038854297</v>
          </cell>
          <cell r="I1914">
            <v>52327.7155437252</v>
          </cell>
          <cell r="J1914">
            <v>45153.632807717302</v>
          </cell>
          <cell r="K1914">
            <v>30937.323009251599</v>
          </cell>
          <cell r="L1914">
            <v>36943.478016223104</v>
          </cell>
          <cell r="M1914">
            <v>54270.521201562202</v>
          </cell>
          <cell r="N1914">
            <v>35656.777534066903</v>
          </cell>
          <cell r="O1914">
            <v>62098.102561373002</v>
          </cell>
          <cell r="P1914">
            <v>24147.536008779</v>
          </cell>
          <cell r="Q1914">
            <v>18707.749828070599</v>
          </cell>
        </row>
        <row r="1915">
          <cell r="A1915" t="str">
            <v>Q8BW41</v>
          </cell>
          <cell r="B1915" t="str">
            <v>sp|Q8BW41|PMGT2_MOUSE</v>
          </cell>
          <cell r="C1915">
            <v>46549.364919029496</v>
          </cell>
          <cell r="D1915">
            <v>39046.566465228199</v>
          </cell>
          <cell r="E1915">
            <v>67849.632663514407</v>
          </cell>
          <cell r="F1915">
            <v>65278.5465444855</v>
          </cell>
          <cell r="G1915">
            <v>64360.278560036102</v>
          </cell>
          <cell r="H1915">
            <v>8294.0387726234494</v>
          </cell>
          <cell r="I1915">
            <v>83837.268719990505</v>
          </cell>
          <cell r="J1915">
            <v>65600.624862524899</v>
          </cell>
          <cell r="K1915">
            <v>57886.139677867097</v>
          </cell>
          <cell r="L1915">
            <v>55448.9039815547</v>
          </cell>
          <cell r="M1915">
            <v>39211.571469547802</v>
          </cell>
          <cell r="N1915">
            <v>48779.856044441804</v>
          </cell>
          <cell r="O1915">
            <v>58137.781796687603</v>
          </cell>
          <cell r="P1915">
            <v>83400.805213811502</v>
          </cell>
          <cell r="Q1915">
            <v>55994.5736622166</v>
          </cell>
        </row>
        <row r="1916">
          <cell r="A1916" t="str">
            <v>Q8BW75</v>
          </cell>
          <cell r="B1916" t="str">
            <v>sp|Q8BW75|AOFB_MOUSE</v>
          </cell>
          <cell r="C1916">
            <v>523437.28217230702</v>
          </cell>
          <cell r="D1916">
            <v>523688.35933442903</v>
          </cell>
          <cell r="E1916">
            <v>493134.20140614198</v>
          </cell>
          <cell r="F1916">
            <v>380477.50475535798</v>
          </cell>
          <cell r="G1916">
            <v>476826.11051128001</v>
          </cell>
          <cell r="H1916">
            <v>523914.23150936502</v>
          </cell>
          <cell r="I1916">
            <v>588479.57926065603</v>
          </cell>
          <cell r="J1916">
            <v>419020.535385583</v>
          </cell>
          <cell r="K1916">
            <v>457569.22489865997</v>
          </cell>
          <cell r="L1916">
            <v>756945.84962685197</v>
          </cell>
          <cell r="M1916">
            <v>406472.401844787</v>
          </cell>
          <cell r="N1916">
            <v>583494.58680006699</v>
          </cell>
          <cell r="O1916">
            <v>726364.85391953005</v>
          </cell>
          <cell r="P1916">
            <v>365230.06527837302</v>
          </cell>
          <cell r="Q1916">
            <v>568363.27528651501</v>
          </cell>
        </row>
        <row r="1917">
          <cell r="A1917" t="str">
            <v>Q8BW96</v>
          </cell>
          <cell r="B1917" t="str">
            <v>sp|Q8BW96|KCC1D_MOUSE</v>
          </cell>
          <cell r="C1917">
            <v>412681.247716596</v>
          </cell>
          <cell r="D1917">
            <v>449532.74811730999</v>
          </cell>
          <cell r="E1917">
            <v>335056.28629840398</v>
          </cell>
          <cell r="F1917">
            <v>412120.73720485799</v>
          </cell>
          <cell r="G1917">
            <v>495670.46671959898</v>
          </cell>
          <cell r="H1917">
            <v>610489.84538277006</v>
          </cell>
          <cell r="I1917">
            <v>426294.061255379</v>
          </cell>
          <cell r="J1917">
            <v>533276.05867143697</v>
          </cell>
          <cell r="K1917">
            <v>472681.79013139103</v>
          </cell>
          <cell r="L1917">
            <v>402291.76977205102</v>
          </cell>
          <cell r="M1917">
            <v>575788.12095094903</v>
          </cell>
          <cell r="N1917">
            <v>507971.50550404401</v>
          </cell>
          <cell r="O1917">
            <v>438790.72821061098</v>
          </cell>
          <cell r="P1917">
            <v>286832.54784254002</v>
          </cell>
          <cell r="Q1917">
            <v>346886.913771739</v>
          </cell>
        </row>
        <row r="1918">
          <cell r="A1918" t="str">
            <v>Q8BWF0</v>
          </cell>
          <cell r="B1918" t="str">
            <v>sp|Q8BWF0|SSDH_MOUSE</v>
          </cell>
          <cell r="C1918">
            <v>2310269.5424767202</v>
          </cell>
          <cell r="D1918">
            <v>2970375.0685886201</v>
          </cell>
          <cell r="E1918">
            <v>3373972.466546</v>
          </cell>
          <cell r="F1918">
            <v>3214202.2754808902</v>
          </cell>
          <cell r="G1918">
            <v>2854871.3546213298</v>
          </cell>
          <cell r="H1918">
            <v>2874866.3477829201</v>
          </cell>
          <cell r="I1918">
            <v>3230465.0652221302</v>
          </cell>
          <cell r="J1918">
            <v>2965758.8849569699</v>
          </cell>
          <cell r="K1918">
            <v>3001956.2672947799</v>
          </cell>
          <cell r="L1918">
            <v>2986390.5605794801</v>
          </cell>
          <cell r="M1918">
            <v>2883595.2078118599</v>
          </cell>
          <cell r="N1918">
            <v>3022863.9101865101</v>
          </cell>
          <cell r="O1918">
            <v>2857590.7703407798</v>
          </cell>
          <cell r="P1918">
            <v>3252557.7790417098</v>
          </cell>
          <cell r="Q1918">
            <v>2881544.7270472199</v>
          </cell>
        </row>
        <row r="1919">
          <cell r="A1919" t="str">
            <v>Q8BWG8</v>
          </cell>
          <cell r="B1919" t="str">
            <v>sp|Q8BWG8|ARRB1_MOUSE</v>
          </cell>
          <cell r="C1919">
            <v>51629.875447044498</v>
          </cell>
          <cell r="D1919">
            <v>123935.413908619</v>
          </cell>
          <cell r="E1919">
            <v>68305.7098046725</v>
          </cell>
          <cell r="F1919">
            <v>87691.816137116402</v>
          </cell>
          <cell r="G1919">
            <v>95547.455835147703</v>
          </cell>
          <cell r="H1919">
            <v>84611.611875351606</v>
          </cell>
          <cell r="I1919">
            <v>91590.696389674398</v>
          </cell>
          <cell r="J1919">
            <v>56751.075863052203</v>
          </cell>
          <cell r="K1919">
            <v>102623.121531396</v>
          </cell>
          <cell r="L1919">
            <v>45271.177006054</v>
          </cell>
          <cell r="M1919">
            <v>68026.494235829494</v>
          </cell>
          <cell r="N1919">
            <v>97886.9805941378</v>
          </cell>
          <cell r="O1919">
            <v>85193.240869350804</v>
          </cell>
          <cell r="P1919">
            <v>76675.710005957793</v>
          </cell>
          <cell r="Q1919">
            <v>85547.476138459999</v>
          </cell>
        </row>
        <row r="1920">
          <cell r="A1920" t="str">
            <v>Q8BWM0</v>
          </cell>
          <cell r="B1920" t="str">
            <v>sp|Q8BWM0|PGES2_MOUSE</v>
          </cell>
          <cell r="C1920">
            <v>74663.366093093602</v>
          </cell>
          <cell r="D1920">
            <v>81198.973142999603</v>
          </cell>
          <cell r="E1920">
            <v>52949.671656045299</v>
          </cell>
          <cell r="F1920">
            <v>46624.033592597203</v>
          </cell>
          <cell r="G1920">
            <v>71265.121903912601</v>
          </cell>
          <cell r="H1920">
            <v>5159.0025387983997</v>
          </cell>
          <cell r="I1920">
            <v>2486.3200472625399</v>
          </cell>
          <cell r="J1920">
            <v>72387.561046777104</v>
          </cell>
          <cell r="K1920">
            <v>81375.666910539498</v>
          </cell>
          <cell r="L1920">
            <v>72062.182533278101</v>
          </cell>
          <cell r="M1920">
            <v>44518.601111453601</v>
          </cell>
          <cell r="N1920">
            <v>62495.950680631802</v>
          </cell>
          <cell r="O1920">
            <v>79735.947189283499</v>
          </cell>
          <cell r="P1920">
            <v>84394.733886601505</v>
          </cell>
          <cell r="Q1920">
            <v>105239.01005005901</v>
          </cell>
        </row>
        <row r="1921">
          <cell r="A1921" t="str">
            <v>Q8BWQ6</v>
          </cell>
          <cell r="B1921" t="str">
            <v>sp|Q8BWQ6|VP35L_MOUSE</v>
          </cell>
          <cell r="C1921">
            <v>17151.279709063499</v>
          </cell>
          <cell r="D1921">
            <v>4200.1198418947897</v>
          </cell>
          <cell r="E1921">
            <v>23001.607341376501</v>
          </cell>
          <cell r="F1921">
            <v>29205.674423959201</v>
          </cell>
          <cell r="G1921">
            <v>10955.567721392001</v>
          </cell>
          <cell r="H1921">
            <v>2138.34967886711</v>
          </cell>
          <cell r="I1921">
            <v>40158.945827828902</v>
          </cell>
          <cell r="J1921">
            <v>1430.9996062038699</v>
          </cell>
          <cell r="K1921">
            <v>28682.829077463899</v>
          </cell>
          <cell r="L1921">
            <v>23928.4137025446</v>
          </cell>
          <cell r="M1921">
            <v>20369.8875303901</v>
          </cell>
          <cell r="N1921">
            <v>28937.627825042098</v>
          </cell>
          <cell r="O1921">
            <v>30170.5324483642</v>
          </cell>
          <cell r="P1921">
            <v>15884.8306455068</v>
          </cell>
          <cell r="Q1921">
            <v>50716.857074190397</v>
          </cell>
        </row>
        <row r="1922">
          <cell r="A1922" t="str">
            <v>Q8BWR2</v>
          </cell>
          <cell r="B1922" t="str">
            <v>sp|Q8BWR2|PITH1_MOUSE</v>
          </cell>
          <cell r="C1922">
            <v>83567.3564991897</v>
          </cell>
          <cell r="D1922">
            <v>7986.6095783078799</v>
          </cell>
          <cell r="E1922">
            <v>34477.798052290702</v>
          </cell>
          <cell r="F1922">
            <v>51393.661402808502</v>
          </cell>
          <cell r="G1922">
            <v>17475.890696537699</v>
          </cell>
          <cell r="H1922">
            <v>58318.499453559103</v>
          </cell>
          <cell r="I1922">
            <v>61120.539854064802</v>
          </cell>
          <cell r="J1922">
            <v>54266.188286138196</v>
          </cell>
          <cell r="K1922">
            <v>21723.060795218302</v>
          </cell>
          <cell r="L1922">
            <v>56693.093439232398</v>
          </cell>
          <cell r="M1922">
            <v>42040.728768702102</v>
          </cell>
          <cell r="N1922">
            <v>16764.2608882311</v>
          </cell>
          <cell r="O1922">
            <v>92720.204253211297</v>
          </cell>
          <cell r="P1922">
            <v>55158.977425007302</v>
          </cell>
          <cell r="Q1922">
            <v>58229.455906823801</v>
          </cell>
        </row>
        <row r="1923">
          <cell r="A1923" t="str">
            <v>Q8BWT1</v>
          </cell>
          <cell r="B1923" t="str">
            <v>sp|Q8BWT1|THIM_MOUSE</v>
          </cell>
          <cell r="C1923">
            <v>1094686.66967238</v>
          </cell>
          <cell r="D1923">
            <v>858865.46981110994</v>
          </cell>
          <cell r="E1923">
            <v>1248747.3823402701</v>
          </cell>
          <cell r="F1923">
            <v>1128813.2443359301</v>
          </cell>
          <cell r="G1923">
            <v>1064376.42168349</v>
          </cell>
          <cell r="H1923">
            <v>1080495.08211469</v>
          </cell>
          <cell r="I1923">
            <v>1202671.0012324001</v>
          </cell>
          <cell r="J1923">
            <v>1223861.70119697</v>
          </cell>
          <cell r="K1923">
            <v>1146581.33106851</v>
          </cell>
          <cell r="L1923">
            <v>1058929.45096437</v>
          </cell>
          <cell r="M1923">
            <v>1222368.6468593001</v>
          </cell>
          <cell r="N1923">
            <v>1100652.90133413</v>
          </cell>
          <cell r="O1923">
            <v>1208162.0983040801</v>
          </cell>
          <cell r="P1923">
            <v>984472.04887644097</v>
          </cell>
          <cell r="Q1923">
            <v>1201016.3751139101</v>
          </cell>
        </row>
        <row r="1924">
          <cell r="A1924" t="str">
            <v>Q8BWT5</v>
          </cell>
          <cell r="B1924" t="str">
            <v>sp|Q8BWT5|DIP2A_MOUSE</v>
          </cell>
          <cell r="C1924">
            <v>115094.509728472</v>
          </cell>
          <cell r="D1924">
            <v>178207.69813015801</v>
          </cell>
          <cell r="E1924">
            <v>81708.482493042</v>
          </cell>
          <cell r="F1924">
            <v>113883.156296464</v>
          </cell>
          <cell r="G1924">
            <v>162520.47786556699</v>
          </cell>
          <cell r="H1924">
            <v>164882.45277030201</v>
          </cell>
          <cell r="I1924">
            <v>184336.06799671601</v>
          </cell>
          <cell r="J1924">
            <v>147748.068193671</v>
          </cell>
          <cell r="K1924">
            <v>121680.607191673</v>
          </cell>
          <cell r="L1924">
            <v>227586.59018812099</v>
          </cell>
          <cell r="M1924">
            <v>268311.06754258601</v>
          </cell>
          <cell r="N1924">
            <v>121734.57648416499</v>
          </cell>
          <cell r="O1924">
            <v>223204.34273957799</v>
          </cell>
          <cell r="P1924">
            <v>106030.16764842501</v>
          </cell>
          <cell r="Q1924">
            <v>123091.131209706</v>
          </cell>
        </row>
        <row r="1925">
          <cell r="A1925" t="str">
            <v>Q8BWY3</v>
          </cell>
          <cell r="B1925" t="str">
            <v>sp|Q8BWY3|ERF1_MOUSE</v>
          </cell>
          <cell r="C1925">
            <v>20605.552779461399</v>
          </cell>
          <cell r="D1925">
            <v>35762.4342068802</v>
          </cell>
          <cell r="E1925">
            <v>44263.615177820597</v>
          </cell>
          <cell r="F1925">
            <v>10582.2998016819</v>
          </cell>
          <cell r="G1925">
            <v>13075.5765539237</v>
          </cell>
          <cell r="H1925">
            <v>7684.9964723866196</v>
          </cell>
          <cell r="I1925">
            <v>33618.968402632803</v>
          </cell>
          <cell r="J1925">
            <v>38325.846258231999</v>
          </cell>
          <cell r="K1925">
            <v>32396.034654392199</v>
          </cell>
          <cell r="L1925">
            <v>42551.9397261259</v>
          </cell>
          <cell r="M1925">
            <v>29907.386559876399</v>
          </cell>
          <cell r="N1925">
            <v>27923.137849725499</v>
          </cell>
          <cell r="O1925">
            <v>27561.076505677502</v>
          </cell>
          <cell r="P1925">
            <v>39935.814107970698</v>
          </cell>
          <cell r="Q1925">
            <v>15262.1106261901</v>
          </cell>
        </row>
        <row r="1926">
          <cell r="A1926" t="str">
            <v>Q8BWZ3</v>
          </cell>
          <cell r="B1926" t="str">
            <v>sp|Q8BWZ3|NAA25_MOUSE</v>
          </cell>
          <cell r="C1926">
            <v>52891.724968172799</v>
          </cell>
          <cell r="D1926">
            <v>47248.572538420398</v>
          </cell>
          <cell r="E1926">
            <v>66308.964285200505</v>
          </cell>
          <cell r="F1926">
            <v>65510.881266957302</v>
          </cell>
          <cell r="G1926">
            <v>23240.923678691899</v>
          </cell>
          <cell r="H1926">
            <v>76345.124740312604</v>
          </cell>
          <cell r="I1926">
            <v>50043.569501659404</v>
          </cell>
          <cell r="J1926">
            <v>53605.398000784102</v>
          </cell>
          <cell r="K1926">
            <v>49920.786100552599</v>
          </cell>
          <cell r="L1926">
            <v>84944.138903796105</v>
          </cell>
          <cell r="M1926">
            <v>82116.025506405407</v>
          </cell>
          <cell r="N1926">
            <v>90394.175472615199</v>
          </cell>
          <cell r="O1926">
            <v>51165.883154226904</v>
          </cell>
          <cell r="P1926">
            <v>50047.7692635231</v>
          </cell>
          <cell r="Q1926">
            <v>51794.1109738097</v>
          </cell>
        </row>
        <row r="1927">
          <cell r="A1927" t="str">
            <v>Q8BX09</v>
          </cell>
          <cell r="B1927" t="str">
            <v>sp|Q8BX09|RBBP5_MOUSE</v>
          </cell>
          <cell r="C1927">
            <v>32800.813642012101</v>
          </cell>
          <cell r="D1927">
            <v>112466.21601411499</v>
          </cell>
          <cell r="E1927">
            <v>143784.21253133501</v>
          </cell>
          <cell r="F1927">
            <v>31880.6731650453</v>
          </cell>
          <cell r="G1927">
            <v>152028.477550368</v>
          </cell>
          <cell r="H1927">
            <v>113904.27796699799</v>
          </cell>
          <cell r="I1927">
            <v>165546.46116301601</v>
          </cell>
          <cell r="J1927">
            <v>42232.357444548703</v>
          </cell>
          <cell r="K1927">
            <v>64151.138177608802</v>
          </cell>
          <cell r="L1927">
            <v>35950.069931165803</v>
          </cell>
          <cell r="M1927">
            <v>12859.541376897099</v>
          </cell>
          <cell r="N1927">
            <v>156173.04584251699</v>
          </cell>
          <cell r="O1927">
            <v>36454.130048290099</v>
          </cell>
          <cell r="P1927">
            <v>30222.198321248601</v>
          </cell>
          <cell r="Q1927">
            <v>52054.492495938997</v>
          </cell>
        </row>
        <row r="1928">
          <cell r="A1928" t="str">
            <v>Q8BX10</v>
          </cell>
          <cell r="B1928" t="str">
            <v>sp|Q8BX10|PGAM5_MOUSE</v>
          </cell>
          <cell r="C1928">
            <v>180333.995646831</v>
          </cell>
          <cell r="D1928">
            <v>141690.493268383</v>
          </cell>
          <cell r="E1928">
            <v>135720.01176860099</v>
          </cell>
          <cell r="F1928">
            <v>150791.45356060099</v>
          </cell>
          <cell r="G1928">
            <v>164274.675696163</v>
          </cell>
          <cell r="H1928">
            <v>170102.05427042101</v>
          </cell>
          <cell r="I1928">
            <v>171481.90185600301</v>
          </cell>
          <cell r="J1928">
            <v>212115.31710238999</v>
          </cell>
          <cell r="K1928">
            <v>156947.95242775301</v>
          </cell>
          <cell r="L1928">
            <v>201316.58835443601</v>
          </cell>
          <cell r="M1928">
            <v>222813.87068949599</v>
          </cell>
          <cell r="N1928">
            <v>174332.087325695</v>
          </cell>
          <cell r="O1928">
            <v>224893.092614461</v>
          </cell>
          <cell r="P1928">
            <v>230798.50425495199</v>
          </cell>
          <cell r="Q1928">
            <v>237096.72573300899</v>
          </cell>
        </row>
        <row r="1929">
          <cell r="A1929" t="str">
            <v>Q8BX70</v>
          </cell>
          <cell r="B1929" t="str">
            <v>sp|Q8BX70|VP13C_MOUSE</v>
          </cell>
          <cell r="C1929">
            <v>125334.03563861801</v>
          </cell>
          <cell r="D1929">
            <v>226197.88657535901</v>
          </cell>
          <cell r="E1929">
            <v>138545.13361237</v>
          </cell>
          <cell r="F1929">
            <v>165260.49170405601</v>
          </cell>
          <cell r="G1929">
            <v>192292.98657602601</v>
          </cell>
          <cell r="H1929">
            <v>184382.514053758</v>
          </cell>
          <cell r="I1929">
            <v>143565.43645459399</v>
          </cell>
          <cell r="J1929">
            <v>152740.85326529501</v>
          </cell>
          <cell r="K1929">
            <v>110291.075657762</v>
          </cell>
          <cell r="L1929">
            <v>166322.476551995</v>
          </cell>
          <cell r="M1929">
            <v>234717.97735176201</v>
          </cell>
          <cell r="N1929">
            <v>208198.62783804</v>
          </cell>
          <cell r="O1929">
            <v>175568.30456362001</v>
          </cell>
          <cell r="P1929">
            <v>100921.50130464</v>
          </cell>
          <cell r="Q1929">
            <v>124211.59414825001</v>
          </cell>
        </row>
        <row r="1930">
          <cell r="A1930" t="str">
            <v>Q8BXC6</v>
          </cell>
          <cell r="B1930" t="str">
            <v>sp|Q8BXC6|COMD2_MOUSE</v>
          </cell>
          <cell r="C1930">
            <v>90464.863243520798</v>
          </cell>
          <cell r="D1930">
            <v>45941.7831447762</v>
          </cell>
          <cell r="E1930">
            <v>55833.335482983603</v>
          </cell>
          <cell r="F1930">
            <v>70115.514421026499</v>
          </cell>
          <cell r="G1930">
            <v>70094.676208700897</v>
          </cell>
          <cell r="H1930">
            <v>90318.539048320497</v>
          </cell>
          <cell r="I1930">
            <v>90184.792201237506</v>
          </cell>
          <cell r="J1930">
            <v>88337.951725390696</v>
          </cell>
          <cell r="K1930">
            <v>26520.907113536501</v>
          </cell>
          <cell r="L1930">
            <v>23785.4457783662</v>
          </cell>
          <cell r="M1930">
            <v>67719.748037266996</v>
          </cell>
          <cell r="N1930">
            <v>68494.464384823499</v>
          </cell>
          <cell r="O1930">
            <v>69099.496290943105</v>
          </cell>
          <cell r="P1930">
            <v>66186.171377097897</v>
          </cell>
          <cell r="Q1930">
            <v>96563.625012496806</v>
          </cell>
        </row>
        <row r="1931">
          <cell r="A1931" t="str">
            <v>Q8BXK8</v>
          </cell>
          <cell r="B1931" t="str">
            <v>sp|Q8BXK8|AGAP1_MOUSE</v>
          </cell>
          <cell r="C1931">
            <v>409148.70474590699</v>
          </cell>
          <cell r="D1931">
            <v>426753.79877457302</v>
          </cell>
          <cell r="E1931">
            <v>410358.48583903798</v>
          </cell>
          <cell r="F1931">
            <v>443747.14650973398</v>
          </cell>
          <cell r="G1931">
            <v>441632.04590591701</v>
          </cell>
          <cell r="H1931">
            <v>572403.87648542004</v>
          </cell>
          <cell r="I1931">
            <v>449739.61300395202</v>
          </cell>
          <cell r="J1931">
            <v>397707.94662347599</v>
          </cell>
          <cell r="K1931">
            <v>409658.57498440403</v>
          </cell>
          <cell r="L1931">
            <v>456264.26352668199</v>
          </cell>
          <cell r="M1931">
            <v>494091.52686252398</v>
          </cell>
          <cell r="N1931">
            <v>407477.88750284701</v>
          </cell>
          <cell r="O1931">
            <v>482530.21277800697</v>
          </cell>
          <cell r="P1931">
            <v>440252.33868113102</v>
          </cell>
          <cell r="Q1931">
            <v>422933.12160590797</v>
          </cell>
        </row>
        <row r="1932">
          <cell r="A1932" t="str">
            <v>Q8BXN7</v>
          </cell>
          <cell r="B1932" t="str">
            <v>sp|Q8BXN7|PPM1K_MOUSE</v>
          </cell>
          <cell r="C1932">
            <v>35702.430783083597</v>
          </cell>
          <cell r="D1932">
            <v>8296.1249525384101</v>
          </cell>
          <cell r="E1932">
            <v>9063.2867265848799</v>
          </cell>
          <cell r="F1932">
            <v>65926.752319723804</v>
          </cell>
          <cell r="G1932">
            <v>15752.602721146401</v>
          </cell>
          <cell r="H1932">
            <v>58754.655823408997</v>
          </cell>
          <cell r="I1932">
            <v>25305.484457237599</v>
          </cell>
          <cell r="J1932">
            <v>24090.205550378902</v>
          </cell>
          <cell r="K1932">
            <v>24857.709949993001</v>
          </cell>
          <cell r="L1932">
            <v>29012.8941758703</v>
          </cell>
          <cell r="M1932">
            <v>84378.962782088303</v>
          </cell>
          <cell r="N1932">
            <v>25478.025941894299</v>
          </cell>
          <cell r="O1932">
            <v>23728.609339268802</v>
          </cell>
          <cell r="P1932">
            <v>23344.153177541499</v>
          </cell>
          <cell r="Q1932">
            <v>41956.104832273602</v>
          </cell>
        </row>
        <row r="1933">
          <cell r="A1933" t="str">
            <v>Q8BXR9</v>
          </cell>
          <cell r="B1933" t="str">
            <v>sp|Q8BXR9|OSBL6_MOUSE</v>
          </cell>
          <cell r="C1933">
            <v>36637.074743070698</v>
          </cell>
          <cell r="D1933">
            <v>39450.273648423499</v>
          </cell>
          <cell r="E1933">
            <v>27120.138152414202</v>
          </cell>
          <cell r="F1933">
            <v>43815.010574615597</v>
          </cell>
          <cell r="G1933">
            <v>41128.5293694711</v>
          </cell>
          <cell r="H1933">
            <v>46138.697506966098</v>
          </cell>
          <cell r="I1933">
            <v>46436.816656236799</v>
          </cell>
          <cell r="J1933">
            <v>40527.6173143345</v>
          </cell>
          <cell r="K1933">
            <v>38978.9556006805</v>
          </cell>
          <cell r="L1933">
            <v>29142.620701801701</v>
          </cell>
          <cell r="M1933">
            <v>44953.373775259701</v>
          </cell>
          <cell r="N1933">
            <v>56975.168190393502</v>
          </cell>
          <cell r="O1933">
            <v>34003.477045617597</v>
          </cell>
          <cell r="P1933">
            <v>47736.359780152103</v>
          </cell>
          <cell r="Q1933">
            <v>4315.8458060347702</v>
          </cell>
        </row>
        <row r="1934">
          <cell r="A1934" t="str">
            <v>Q8BY89</v>
          </cell>
          <cell r="B1934" t="str">
            <v>sp|Q8BY89|CTL2_MOUSE</v>
          </cell>
          <cell r="C1934">
            <v>68001.260464968102</v>
          </cell>
          <cell r="D1934">
            <v>90527.814563035805</v>
          </cell>
          <cell r="E1934">
            <v>85327.653965536301</v>
          </cell>
          <cell r="F1934">
            <v>86532.581783882997</v>
          </cell>
          <cell r="G1934">
            <v>103135.299122589</v>
          </cell>
          <cell r="H1934">
            <v>77653.911000591703</v>
          </cell>
          <cell r="I1934">
            <v>92546.588036042507</v>
          </cell>
          <cell r="J1934">
            <v>98772.292860767004</v>
          </cell>
          <cell r="K1934">
            <v>66670.361678975707</v>
          </cell>
          <cell r="L1934">
            <v>107285.542454464</v>
          </cell>
          <cell r="M1934">
            <v>141684.79530922201</v>
          </cell>
          <cell r="N1934">
            <v>62902.4229804692</v>
          </cell>
          <cell r="O1934">
            <v>103460.510505208</v>
          </cell>
          <cell r="P1934">
            <v>97702.236429180499</v>
          </cell>
          <cell r="Q1934">
            <v>92331.000429724503</v>
          </cell>
        </row>
        <row r="1935">
          <cell r="A1935" t="str">
            <v>Q8BYA0</v>
          </cell>
          <cell r="B1935" t="str">
            <v>sp|Q8BYA0|TBCD_MOUSE</v>
          </cell>
          <cell r="C1935">
            <v>135420.66561101799</v>
          </cell>
          <cell r="D1935">
            <v>303042.98674843798</v>
          </cell>
          <cell r="E1935">
            <v>133028.18411429299</v>
          </cell>
          <cell r="F1935">
            <v>134946.07569089101</v>
          </cell>
          <cell r="G1935">
            <v>221281.90763867201</v>
          </cell>
          <cell r="H1935">
            <v>246017.75207693901</v>
          </cell>
          <cell r="I1935">
            <v>199259.89460396901</v>
          </cell>
          <cell r="J1935">
            <v>170746.18528910499</v>
          </cell>
          <cell r="K1935">
            <v>182958.74111473499</v>
          </cell>
          <cell r="L1935">
            <v>230421.56310054701</v>
          </cell>
          <cell r="M1935">
            <v>188065.98445488201</v>
          </cell>
          <cell r="N1935">
            <v>293860.09225267498</v>
          </cell>
          <cell r="O1935">
            <v>197657.86635616401</v>
          </cell>
          <cell r="P1935">
            <v>313071.91457818297</v>
          </cell>
          <cell r="Q1935">
            <v>301905.70188272698</v>
          </cell>
        </row>
        <row r="1936">
          <cell r="A1936" t="str">
            <v>Q8BYH7</v>
          </cell>
          <cell r="B1936" t="str">
            <v>sp|Q8BYH7|TBC17_MOUSE</v>
          </cell>
          <cell r="C1936">
            <v>8641.2216291762106</v>
          </cell>
          <cell r="D1936">
            <v>48715.0800655739</v>
          </cell>
          <cell r="E1936">
            <v>85706.489285244796</v>
          </cell>
          <cell r="F1936">
            <v>76500.928817543696</v>
          </cell>
          <cell r="G1936">
            <v>93637.312467201205</v>
          </cell>
          <cell r="H1936">
            <v>92715.250249279707</v>
          </cell>
          <cell r="I1936">
            <v>76228.161430759996</v>
          </cell>
          <cell r="J1936">
            <v>96777.193713695699</v>
          </cell>
          <cell r="K1936">
            <v>4516.1843936208197</v>
          </cell>
          <cell r="L1936">
            <v>18353.334824915299</v>
          </cell>
          <cell r="M1936">
            <v>114210.199751736</v>
          </cell>
          <cell r="N1936">
            <v>85986.115386326797</v>
          </cell>
          <cell r="O1936">
            <v>29286.800000043298</v>
          </cell>
          <cell r="P1936">
            <v>50844.858855819897</v>
          </cell>
          <cell r="Q1936">
            <v>99731.731174677596</v>
          </cell>
        </row>
        <row r="1937">
          <cell r="A1937" t="str">
            <v>Q8BYI8</v>
          </cell>
          <cell r="B1937" t="str">
            <v>sp|Q8BYI8|F234B_MOUSE</v>
          </cell>
          <cell r="C1937">
            <v>35268.399046905201</v>
          </cell>
          <cell r="D1937">
            <v>44380.817253479501</v>
          </cell>
          <cell r="E1937">
            <v>26846.0297903229</v>
          </cell>
          <cell r="F1937">
            <v>48102.943144343102</v>
          </cell>
          <cell r="G1937">
            <v>36842.995566590398</v>
          </cell>
          <cell r="H1937">
            <v>42383.771886947899</v>
          </cell>
          <cell r="I1937">
            <v>39299.554460906598</v>
          </cell>
          <cell r="J1937">
            <v>51588.4470228668</v>
          </cell>
          <cell r="K1937">
            <v>29111.524489382398</v>
          </cell>
          <cell r="L1937">
            <v>47531.896343432803</v>
          </cell>
          <cell r="M1937">
            <v>38169.728024026299</v>
          </cell>
          <cell r="N1937">
            <v>28233.6162428764</v>
          </cell>
          <cell r="O1937">
            <v>46881.861844835898</v>
          </cell>
          <cell r="P1937">
            <v>38593.220378677397</v>
          </cell>
          <cell r="Q1937">
            <v>59628.589863154302</v>
          </cell>
        </row>
        <row r="1938">
          <cell r="A1938" t="str">
            <v>Q8BYI9</v>
          </cell>
          <cell r="B1938" t="str">
            <v>sp|Q8BYI9|TENR_MOUSE</v>
          </cell>
          <cell r="C1938">
            <v>9507928.3284292594</v>
          </cell>
          <cell r="D1938">
            <v>9804519.2913674898</v>
          </cell>
          <cell r="E1938">
            <v>10096862.727550499</v>
          </cell>
          <cell r="F1938">
            <v>10383455.302975999</v>
          </cell>
          <cell r="G1938">
            <v>10099102.6964786</v>
          </cell>
          <cell r="H1938">
            <v>10665542.0017845</v>
          </cell>
          <cell r="I1938">
            <v>10915868.076630499</v>
          </cell>
          <cell r="J1938">
            <v>10409711.910179101</v>
          </cell>
          <cell r="K1938">
            <v>9333178.0497560594</v>
          </cell>
          <cell r="L1938">
            <v>10006649.189285699</v>
          </cell>
          <cell r="M1938">
            <v>9817334.4332300704</v>
          </cell>
          <cell r="N1938">
            <v>10768948.220074899</v>
          </cell>
          <cell r="O1938">
            <v>10517222.252754301</v>
          </cell>
          <cell r="P1938">
            <v>10670217.200864799</v>
          </cell>
          <cell r="Q1938">
            <v>10011728.972128499</v>
          </cell>
        </row>
        <row r="1939">
          <cell r="A1939" t="str">
            <v>Q8BYM5</v>
          </cell>
          <cell r="B1939" t="str">
            <v>sp|Q8BYM5|NLGN3_MOUSE</v>
          </cell>
          <cell r="C1939">
            <v>551704.60082558403</v>
          </cell>
          <cell r="D1939">
            <v>556725.93970985699</v>
          </cell>
          <cell r="E1939">
            <v>499885.31576677703</v>
          </cell>
          <cell r="F1939">
            <v>534333.76588209602</v>
          </cell>
          <cell r="G1939">
            <v>509785.34867957199</v>
          </cell>
          <cell r="H1939">
            <v>456416.67931578303</v>
          </cell>
          <cell r="I1939">
            <v>524483.42618446099</v>
          </cell>
          <cell r="J1939">
            <v>525574.15017752198</v>
          </cell>
          <cell r="K1939">
            <v>549756.63783951802</v>
          </cell>
          <cell r="L1939">
            <v>597037.35448549199</v>
          </cell>
          <cell r="M1939">
            <v>536743.53602019697</v>
          </cell>
          <cell r="N1939">
            <v>582088.62494068302</v>
          </cell>
          <cell r="O1939">
            <v>566859.98600790801</v>
          </cell>
          <cell r="P1939">
            <v>539925.68006351497</v>
          </cell>
          <cell r="Q1939">
            <v>620306.91404146201</v>
          </cell>
        </row>
        <row r="1940">
          <cell r="A1940" t="str">
            <v>Q8BYM8</v>
          </cell>
          <cell r="B1940" t="str">
            <v>sp|Q8BYM8|SYCM_MOUSE</v>
          </cell>
          <cell r="C1940">
            <v>339411.84218692401</v>
          </cell>
          <cell r="D1940">
            <v>161994.23000921201</v>
          </cell>
          <cell r="E1940">
            <v>295113.78914717998</v>
          </cell>
          <cell r="F1940">
            <v>268297.23981295398</v>
          </cell>
          <cell r="G1940">
            <v>258465.10528624701</v>
          </cell>
          <cell r="H1940">
            <v>349095.59769823402</v>
          </cell>
          <cell r="I1940">
            <v>68270.404090507494</v>
          </cell>
          <cell r="J1940">
            <v>66285.216318352497</v>
          </cell>
          <cell r="K1940">
            <v>109324.499697587</v>
          </cell>
          <cell r="L1940">
            <v>287723.43178718002</v>
          </cell>
          <cell r="M1940">
            <v>301078.51232242998</v>
          </cell>
          <cell r="N1940">
            <v>169619.03705725999</v>
          </cell>
          <cell r="O1940">
            <v>66306.237342731794</v>
          </cell>
          <cell r="P1940">
            <v>317645.31939664303</v>
          </cell>
          <cell r="Q1940">
            <v>26332.6984663002</v>
          </cell>
        </row>
        <row r="1941">
          <cell r="A1941" t="str">
            <v>Q8BYN3</v>
          </cell>
          <cell r="B1941" t="str">
            <v>sp|Q8BYN3|ITPK1_MOUSE</v>
          </cell>
          <cell r="C1941">
            <v>80534.385275510402</v>
          </cell>
          <cell r="D1941">
            <v>8835.7115483149701</v>
          </cell>
          <cell r="E1941">
            <v>42275.935452305697</v>
          </cell>
          <cell r="F1941">
            <v>51926.776187165196</v>
          </cell>
          <cell r="G1941">
            <v>73620.560770247394</v>
          </cell>
          <cell r="H1941">
            <v>59738.371539206899</v>
          </cell>
          <cell r="I1941">
            <v>97193.790049787596</v>
          </cell>
          <cell r="J1941">
            <v>55054.852525033501</v>
          </cell>
          <cell r="K1941">
            <v>47714.283650553101</v>
          </cell>
          <cell r="L1941">
            <v>15495.036335090401</v>
          </cell>
          <cell r="M1941">
            <v>46141.204781146203</v>
          </cell>
          <cell r="N1941">
            <v>55862.531834584297</v>
          </cell>
          <cell r="O1941">
            <v>97648.845738613207</v>
          </cell>
          <cell r="P1941">
            <v>46220.235346198497</v>
          </cell>
          <cell r="Q1941">
            <v>9862.6434362842501</v>
          </cell>
        </row>
        <row r="1942">
          <cell r="A1942" t="str">
            <v>Q8BYN5</v>
          </cell>
          <cell r="B1942" t="str">
            <v>sp|Q8BYN5|FSD1L_MOUSE</v>
          </cell>
          <cell r="C1942">
            <v>37679.999081307498</v>
          </cell>
          <cell r="D1942">
            <v>5532.6865297228696</v>
          </cell>
          <cell r="E1942">
            <v>26843.709555257199</v>
          </cell>
          <cell r="F1942">
            <v>31938.015910224702</v>
          </cell>
          <cell r="G1942">
            <v>46410.084332231403</v>
          </cell>
          <cell r="H1942">
            <v>48106.019139159398</v>
          </cell>
          <cell r="I1942">
            <v>43454.996835207101</v>
          </cell>
          <cell r="J1942">
            <v>46480.719886849998</v>
          </cell>
          <cell r="K1942">
            <v>30385.737660512001</v>
          </cell>
          <cell r="L1942">
            <v>33021.017875613201</v>
          </cell>
          <cell r="M1942">
            <v>51666.1723673796</v>
          </cell>
          <cell r="N1942">
            <v>8468.0785295298992</v>
          </cell>
          <cell r="O1942">
            <v>42351.061749417502</v>
          </cell>
          <cell r="P1942">
            <v>43258.379026152899</v>
          </cell>
          <cell r="Q1942">
            <v>43344.607609769897</v>
          </cell>
        </row>
        <row r="1943">
          <cell r="A1943" t="str">
            <v>Q8BYR5</v>
          </cell>
          <cell r="B1943" t="str">
            <v>sp|Q8BYR5|CAPS2_MOUSE</v>
          </cell>
          <cell r="C1943">
            <v>131559.73670519399</v>
          </cell>
          <cell r="D1943">
            <v>274106.336886412</v>
          </cell>
          <cell r="E1943">
            <v>187153.215791375</v>
          </cell>
          <cell r="F1943">
            <v>172440.757076782</v>
          </cell>
          <cell r="G1943">
            <v>192390.31848039801</v>
          </cell>
          <cell r="H1943">
            <v>167431.60754292799</v>
          </cell>
          <cell r="I1943">
            <v>188836.175377265</v>
          </cell>
          <cell r="J1943">
            <v>280328.92339251703</v>
          </cell>
          <cell r="K1943">
            <v>239479.36414136799</v>
          </cell>
          <cell r="L1943">
            <v>286644.14989661297</v>
          </cell>
          <cell r="M1943">
            <v>234008.79049021201</v>
          </cell>
          <cell r="N1943">
            <v>232117.02859922199</v>
          </cell>
          <cell r="O1943">
            <v>277010.77012129501</v>
          </cell>
          <cell r="P1943">
            <v>145964.22100195999</v>
          </cell>
          <cell r="Q1943">
            <v>212158.35002870101</v>
          </cell>
        </row>
        <row r="1944">
          <cell r="A1944" t="str">
            <v>Q8BZ20</v>
          </cell>
          <cell r="B1944" t="str">
            <v>sp|Q8BZ20|PAR12_MOUSE</v>
          </cell>
          <cell r="C1944">
            <v>263372.30133169098</v>
          </cell>
          <cell r="D1944">
            <v>9032.3810925617508</v>
          </cell>
          <cell r="E1944">
            <v>914.20554495658098</v>
          </cell>
          <cell r="F1944">
            <v>2638.13634048423</v>
          </cell>
          <cell r="G1944">
            <v>2131.5122110759798</v>
          </cell>
          <cell r="H1944">
            <v>15028.819275784999</v>
          </cell>
          <cell r="I1944">
            <v>277432.64388547803</v>
          </cell>
          <cell r="J1944">
            <v>16991.178657887001</v>
          </cell>
          <cell r="K1944">
            <v>14484.171944273299</v>
          </cell>
          <cell r="L1944">
            <v>985.11057715081597</v>
          </cell>
          <cell r="M1944">
            <v>24981.947299592299</v>
          </cell>
          <cell r="N1944">
            <v>11631.710512817201</v>
          </cell>
          <cell r="O1944">
            <v>15519.3112308529</v>
          </cell>
          <cell r="P1944">
            <v>3038.2130737358798</v>
          </cell>
          <cell r="Q1944">
            <v>7966.3629994855801</v>
          </cell>
        </row>
        <row r="1945">
          <cell r="A1945" t="str">
            <v>Q8BZ98</v>
          </cell>
          <cell r="B1945" t="str">
            <v>sp|Q8BZ98|DYN3_MOUSE</v>
          </cell>
          <cell r="C1945">
            <v>594110.74429440196</v>
          </cell>
          <cell r="D1945">
            <v>576250.91835955996</v>
          </cell>
          <cell r="E1945">
            <v>404073.40018179303</v>
          </cell>
          <cell r="F1945">
            <v>491875.62329189101</v>
          </cell>
          <cell r="G1945">
            <v>623225.73345962504</v>
          </cell>
          <cell r="H1945">
            <v>631419.68010879203</v>
          </cell>
          <cell r="I1945">
            <v>459944.39435795101</v>
          </cell>
          <cell r="J1945">
            <v>582872.51451991103</v>
          </cell>
          <cell r="K1945">
            <v>612330.16431271902</v>
          </cell>
          <cell r="L1945">
            <v>685318.08046150801</v>
          </cell>
          <cell r="M1945">
            <v>469396.700295021</v>
          </cell>
          <cell r="N1945">
            <v>647357.65082263097</v>
          </cell>
          <cell r="O1945">
            <v>616373.99828423699</v>
          </cell>
          <cell r="P1945">
            <v>685644.26474916004</v>
          </cell>
          <cell r="Q1945">
            <v>619115.55499711505</v>
          </cell>
        </row>
        <row r="1946">
          <cell r="A1946" t="str">
            <v>Q8BZA9</v>
          </cell>
          <cell r="B1946" t="str">
            <v>sp|Q8BZA9|TIGAR_MOUSE</v>
          </cell>
          <cell r="C1946">
            <v>158798.120170396</v>
          </cell>
          <cell r="D1946">
            <v>194488.26935646599</v>
          </cell>
          <cell r="E1946">
            <v>165807.733562143</v>
          </cell>
          <cell r="F1946">
            <v>208600.124718857</v>
          </cell>
          <cell r="G1946">
            <v>206242.60744619701</v>
          </cell>
          <cell r="H1946">
            <v>118863.52323735099</v>
          </cell>
          <cell r="I1946">
            <v>227254.45519568099</v>
          </cell>
          <cell r="J1946">
            <v>208751.6352162</v>
          </cell>
          <cell r="K1946">
            <v>217894.15219418201</v>
          </cell>
          <cell r="L1946">
            <v>283934.93122584198</v>
          </cell>
          <cell r="M1946">
            <v>172739.56412876799</v>
          </cell>
          <cell r="N1946">
            <v>173553.74014293501</v>
          </cell>
          <cell r="O1946">
            <v>251287.50449401801</v>
          </cell>
          <cell r="P1946">
            <v>222285.11472998501</v>
          </cell>
          <cell r="Q1946">
            <v>251669.65541609601</v>
          </cell>
        </row>
        <row r="1947">
          <cell r="A1947" t="str">
            <v>Q8BZJ7</v>
          </cell>
          <cell r="B1947" t="str">
            <v>sp|Q8BZJ7|DCNL2_MOUSE</v>
          </cell>
          <cell r="C1947">
            <v>16649.302215432399</v>
          </cell>
          <cell r="D1947">
            <v>10649.830864022601</v>
          </cell>
          <cell r="E1947">
            <v>15534.9708086274</v>
          </cell>
          <cell r="F1947">
            <v>45648.431624663499</v>
          </cell>
          <cell r="G1947">
            <v>32458.165448767701</v>
          </cell>
          <cell r="H1947">
            <v>7858.6296534145804</v>
          </cell>
          <cell r="I1947">
            <v>34281.096965361103</v>
          </cell>
          <cell r="J1947">
            <v>25881.778897376102</v>
          </cell>
          <cell r="K1947">
            <v>29557.6558448092</v>
          </cell>
          <cell r="L1947">
            <v>12901.9629406554</v>
          </cell>
          <cell r="M1947">
            <v>8498.5727241690693</v>
          </cell>
          <cell r="N1947">
            <v>49221.648091462099</v>
          </cell>
          <cell r="O1947">
            <v>6485.69789308704</v>
          </cell>
          <cell r="P1947">
            <v>8507.7268295187805</v>
          </cell>
          <cell r="Q1947">
            <v>37084.313865907301</v>
          </cell>
        </row>
        <row r="1948">
          <cell r="A1948" t="str">
            <v>Q8BZM1</v>
          </cell>
          <cell r="B1948" t="str">
            <v>sp|Q8BZM1|GLMN_MOUSE</v>
          </cell>
          <cell r="C1948">
            <v>15283.39859384</v>
          </cell>
          <cell r="D1948">
            <v>31674.514659836099</v>
          </cell>
          <cell r="E1948">
            <v>11024.070953698199</v>
          </cell>
          <cell r="F1948">
            <v>25121.8733948726</v>
          </cell>
          <cell r="G1948">
            <v>16340.277059600199</v>
          </cell>
          <cell r="H1948">
            <v>15463.246189883001</v>
          </cell>
          <cell r="I1948">
            <v>11286.969503492601</v>
          </cell>
          <cell r="J1948">
            <v>22026.5632348127</v>
          </cell>
          <cell r="K1948">
            <v>15587.285731522001</v>
          </cell>
          <cell r="L1948">
            <v>20322.859786519999</v>
          </cell>
          <cell r="M1948">
            <v>6922.8139091878302</v>
          </cell>
          <cell r="N1948">
            <v>14483.382976762299</v>
          </cell>
          <cell r="O1948">
            <v>13774.468597000599</v>
          </cell>
          <cell r="P1948">
            <v>16178.307105678499</v>
          </cell>
          <cell r="Q1948">
            <v>16978.724019658901</v>
          </cell>
        </row>
        <row r="1949">
          <cell r="A1949" t="str">
            <v>Q8BZN6</v>
          </cell>
          <cell r="B1949" t="str">
            <v>sp|Q8BZN6|DOC10_MOUSE</v>
          </cell>
          <cell r="C1949">
            <v>46959.888300663901</v>
          </cell>
          <cell r="D1949">
            <v>10313.906773984399</v>
          </cell>
          <cell r="E1949">
            <v>86190.482253966795</v>
          </cell>
          <cell r="F1949">
            <v>85414.191731389001</v>
          </cell>
          <cell r="G1949">
            <v>87646.343021716195</v>
          </cell>
          <cell r="H1949">
            <v>58938.177398649103</v>
          </cell>
          <cell r="I1949">
            <v>111334.432297643</v>
          </cell>
          <cell r="J1949">
            <v>19979.747734536599</v>
          </cell>
          <cell r="K1949">
            <v>97364.110867063398</v>
          </cell>
          <cell r="L1949">
            <v>52414.562981672403</v>
          </cell>
          <cell r="M1949">
            <v>19512.990163243001</v>
          </cell>
          <cell r="N1949">
            <v>52067.207472104499</v>
          </cell>
          <cell r="O1949">
            <v>9880.3948783405194</v>
          </cell>
          <cell r="P1949">
            <v>47140.2535850067</v>
          </cell>
          <cell r="Q1949">
            <v>6760.2323251501803</v>
          </cell>
        </row>
        <row r="1950">
          <cell r="A1950" t="str">
            <v>Q8BZW8</v>
          </cell>
          <cell r="B1950" t="str">
            <v>sp|Q8BZW8|NHLC2_MOUSE</v>
          </cell>
          <cell r="C1950">
            <v>45591.128606958497</v>
          </cell>
          <cell r="D1950">
            <v>31319.221656871101</v>
          </cell>
          <cell r="E1950">
            <v>45344.517366836197</v>
          </cell>
          <cell r="F1950">
            <v>50585.734705088398</v>
          </cell>
          <cell r="G1950">
            <v>55386.4777519196</v>
          </cell>
          <cell r="H1950">
            <v>34959.545658421703</v>
          </cell>
          <cell r="I1950">
            <v>64266.901715755499</v>
          </cell>
          <cell r="J1950">
            <v>50279.153655038201</v>
          </cell>
          <cell r="K1950">
            <v>47855.384213829901</v>
          </cell>
          <cell r="L1950">
            <v>31038.935330810298</v>
          </cell>
          <cell r="M1950">
            <v>18024.448950977901</v>
          </cell>
          <cell r="N1950">
            <v>59805.894072522497</v>
          </cell>
          <cell r="O1950">
            <v>41927.975369021602</v>
          </cell>
          <cell r="P1950">
            <v>55360.6110691629</v>
          </cell>
          <cell r="Q1950">
            <v>62859.273981331498</v>
          </cell>
        </row>
        <row r="1951">
          <cell r="A1951" t="str">
            <v>Q8C025</v>
          </cell>
          <cell r="B1951" t="str">
            <v>sp|Q8C025|CHPT1_MOUSE</v>
          </cell>
          <cell r="C1951">
            <v>55181.657167391502</v>
          </cell>
          <cell r="D1951">
            <v>23727.620697927501</v>
          </cell>
          <cell r="E1951">
            <v>65799.630230418305</v>
          </cell>
          <cell r="F1951">
            <v>22034.639041840699</v>
          </cell>
          <cell r="G1951">
            <v>171393.95033001999</v>
          </cell>
          <cell r="H1951">
            <v>46047.571298937197</v>
          </cell>
          <cell r="I1951">
            <v>27572.2347205281</v>
          </cell>
          <cell r="J1951">
            <v>43375.836397602303</v>
          </cell>
          <cell r="K1951">
            <v>28365.304810392699</v>
          </cell>
          <cell r="L1951">
            <v>10636.6237564358</v>
          </cell>
          <cell r="M1951">
            <v>53067.693977937903</v>
          </cell>
          <cell r="N1951">
            <v>53757.684292224403</v>
          </cell>
          <cell r="O1951">
            <v>136924.244523392</v>
          </cell>
          <cell r="P1951">
            <v>60048.492293081901</v>
          </cell>
          <cell r="Q1951">
            <v>42636.409791056598</v>
          </cell>
        </row>
        <row r="1952">
          <cell r="A1952" t="str">
            <v>Q8C052</v>
          </cell>
          <cell r="B1952" t="str">
            <v>sp|Q8C052|MAP1S_MOUSE</v>
          </cell>
          <cell r="C1952">
            <v>894755.09451598302</v>
          </cell>
          <cell r="D1952">
            <v>313387.22181852098</v>
          </cell>
          <cell r="E1952">
            <v>216703.25967602499</v>
          </cell>
          <cell r="F1952">
            <v>821134.72248928796</v>
          </cell>
          <cell r="G1952">
            <v>824103.78415105399</v>
          </cell>
          <cell r="H1952">
            <v>954413.32649650099</v>
          </cell>
          <cell r="I1952">
            <v>357639.72280334699</v>
          </cell>
          <cell r="J1952">
            <v>365603.02732733497</v>
          </cell>
          <cell r="K1952">
            <v>814444.89707057504</v>
          </cell>
          <cell r="L1952">
            <v>1069813.3084735</v>
          </cell>
          <cell r="M1952">
            <v>917966.01949759503</v>
          </cell>
          <cell r="N1952">
            <v>410000.63419446</v>
          </cell>
          <cell r="O1952">
            <v>909956.99544190499</v>
          </cell>
          <cell r="P1952">
            <v>335436.01767651201</v>
          </cell>
          <cell r="Q1952">
            <v>905072.67969100701</v>
          </cell>
        </row>
        <row r="1953">
          <cell r="A1953" t="str">
            <v>Q8C078</v>
          </cell>
          <cell r="B1953" t="str">
            <v>sp|Q8C078|KKCC2_MOUSE</v>
          </cell>
          <cell r="C1953">
            <v>154895.951678607</v>
          </cell>
          <cell r="D1953">
            <v>115594.72385105801</v>
          </cell>
          <cell r="E1953">
            <v>170531.32287587799</v>
          </cell>
          <cell r="F1953">
            <v>168602.591446518</v>
          </cell>
          <cell r="G1953">
            <v>191264.22379704</v>
          </cell>
          <cell r="H1953">
            <v>112194.81449157299</v>
          </cell>
          <cell r="I1953">
            <v>155273.76975713501</v>
          </cell>
          <cell r="J1953">
            <v>172392.117927474</v>
          </cell>
          <cell r="K1953">
            <v>170888.52345264799</v>
          </cell>
          <cell r="L1953">
            <v>166542.792095624</v>
          </cell>
          <cell r="M1953">
            <v>149720.57244772901</v>
          </cell>
          <cell r="N1953">
            <v>62405.541427136297</v>
          </cell>
          <cell r="O1953">
            <v>179515.84023583401</v>
          </cell>
          <cell r="P1953">
            <v>142113.414570936</v>
          </cell>
          <cell r="Q1953">
            <v>125832.29529185301</v>
          </cell>
        </row>
        <row r="1954">
          <cell r="A1954" t="str">
            <v>Q8C080</v>
          </cell>
          <cell r="B1954" t="str">
            <v>sp|Q8C080|SNX16_MOUSE</v>
          </cell>
          <cell r="C1954">
            <v>60792.360597767001</v>
          </cell>
          <cell r="D1954">
            <v>7210.8858060016701</v>
          </cell>
          <cell r="E1954">
            <v>20348.054743647401</v>
          </cell>
          <cell r="F1954">
            <v>41258.401247713497</v>
          </cell>
          <cell r="G1954">
            <v>27857.753409384299</v>
          </cell>
          <cell r="H1954">
            <v>48166.239782238998</v>
          </cell>
          <cell r="I1954">
            <v>19009.753246938599</v>
          </cell>
          <cell r="J1954">
            <v>30785.802011073501</v>
          </cell>
          <cell r="K1954">
            <v>28743.429951665101</v>
          </cell>
          <cell r="L1954">
            <v>51694.574479570998</v>
          </cell>
          <cell r="M1954">
            <v>46063.953639413499</v>
          </cell>
          <cell r="N1954">
            <v>41072.0226521148</v>
          </cell>
          <cell r="O1954">
            <v>44117.791285790801</v>
          </cell>
          <cell r="P1954">
            <v>45127.630305097096</v>
          </cell>
          <cell r="Q1954">
            <v>49042.917870433703</v>
          </cell>
        </row>
        <row r="1955">
          <cell r="A1955" t="str">
            <v>Q8C0C7</v>
          </cell>
          <cell r="B1955" t="str">
            <v>sp|Q8C0C7|SYFA_MOUSE</v>
          </cell>
          <cell r="C1955">
            <v>212120.450375894</v>
          </cell>
          <cell r="D1955">
            <v>235175.95018719599</v>
          </cell>
          <cell r="E1955">
            <v>189469.466845185</v>
          </cell>
          <cell r="F1955">
            <v>134116.89275373399</v>
          </cell>
          <cell r="G1955">
            <v>273258.89058096701</v>
          </cell>
          <cell r="H1955">
            <v>322265.44218959101</v>
          </cell>
          <cell r="I1955">
            <v>280509.86927252403</v>
          </cell>
          <cell r="J1955">
            <v>107367.255193937</v>
          </cell>
          <cell r="K1955">
            <v>202018.39970367699</v>
          </cell>
          <cell r="L1955">
            <v>48957.881594445302</v>
          </cell>
          <cell r="M1955">
            <v>119352.087102807</v>
          </cell>
          <cell r="N1955">
            <v>201384.82247397999</v>
          </cell>
          <cell r="O1955">
            <v>300420.99797452101</v>
          </cell>
          <cell r="P1955">
            <v>148253.89613031701</v>
          </cell>
          <cell r="Q1955">
            <v>188524.006323535</v>
          </cell>
        </row>
        <row r="1956">
          <cell r="A1956" t="str">
            <v>Q8C0E2</v>
          </cell>
          <cell r="B1956" t="str">
            <v>sp|Q8C0E2|VP26B_MOUSE</v>
          </cell>
          <cell r="C1956">
            <v>329250.55008178699</v>
          </cell>
          <cell r="D1956">
            <v>416496.32240254799</v>
          </cell>
          <cell r="E1956">
            <v>425087.16159168899</v>
          </cell>
          <cell r="F1956">
            <v>514526.097302899</v>
          </cell>
          <cell r="G1956">
            <v>450388.71704965201</v>
          </cell>
          <cell r="H1956">
            <v>518244.183858181</v>
          </cell>
          <cell r="I1956">
            <v>504107.17246043601</v>
          </cell>
          <cell r="J1956">
            <v>558868.30105850997</v>
          </cell>
          <cell r="K1956">
            <v>495785.514399476</v>
          </cell>
          <cell r="L1956">
            <v>512635.909607129</v>
          </cell>
          <cell r="M1956">
            <v>477725.73623844999</v>
          </cell>
          <cell r="N1956">
            <v>515482.65479582897</v>
          </cell>
          <cell r="O1956">
            <v>568074.72990373697</v>
          </cell>
          <cell r="P1956">
            <v>503453.96501033602</v>
          </cell>
          <cell r="Q1956">
            <v>478920.41201554099</v>
          </cell>
        </row>
        <row r="1957">
          <cell r="A1957" t="str">
            <v>Q8C0L0</v>
          </cell>
          <cell r="B1957" t="str">
            <v>sp|Q8C0L0|TMX4_MOUSE</v>
          </cell>
          <cell r="C1957">
            <v>272806.08500878699</v>
          </cell>
          <cell r="D1957">
            <v>320541.06155851303</v>
          </cell>
          <cell r="E1957">
            <v>194117.249614047</v>
          </cell>
          <cell r="F1957">
            <v>224015.50723470401</v>
          </cell>
          <cell r="G1957">
            <v>320498.95869957202</v>
          </cell>
          <cell r="H1957">
            <v>342698.046121486</v>
          </cell>
          <cell r="I1957">
            <v>270662.26061922498</v>
          </cell>
          <cell r="J1957">
            <v>381300.45847708301</v>
          </cell>
          <cell r="K1957">
            <v>244354.030654603</v>
          </cell>
          <cell r="L1957">
            <v>376096.83264647197</v>
          </cell>
          <cell r="M1957">
            <v>345704.52478209801</v>
          </cell>
          <cell r="N1957">
            <v>228796.913344003</v>
          </cell>
          <cell r="O1957">
            <v>267082.42986046203</v>
          </cell>
          <cell r="P1957">
            <v>283407.86118635797</v>
          </cell>
          <cell r="Q1957">
            <v>242350.531971308</v>
          </cell>
        </row>
        <row r="1958">
          <cell r="A1958" t="str">
            <v>Q8C0M9</v>
          </cell>
          <cell r="B1958" t="str">
            <v>sp|Q8C0M9|ASGL1_MOUSE</v>
          </cell>
          <cell r="C1958">
            <v>1719680.67723115</v>
          </cell>
          <cell r="D1958">
            <v>1617982.1457516099</v>
          </cell>
          <cell r="E1958">
            <v>1650163.3143871799</v>
          </cell>
          <cell r="F1958">
            <v>2013253.55172253</v>
          </cell>
          <cell r="G1958">
            <v>1880677.2893369</v>
          </cell>
          <cell r="H1958">
            <v>2151472.74172174</v>
          </cell>
          <cell r="I1958">
            <v>2080420.1763544001</v>
          </cell>
          <cell r="J1958">
            <v>1983293.85473198</v>
          </cell>
          <cell r="K1958">
            <v>1740479.8685298699</v>
          </cell>
          <cell r="L1958">
            <v>2467975.6395316301</v>
          </cell>
          <cell r="M1958">
            <v>2365764.4432665398</v>
          </cell>
          <cell r="N1958">
            <v>2243908.1129697398</v>
          </cell>
          <cell r="O1958">
            <v>2124660.9876005799</v>
          </cell>
          <cell r="P1958">
            <v>1839788.81996104</v>
          </cell>
          <cell r="Q1958">
            <v>1802299.2225081001</v>
          </cell>
        </row>
        <row r="1959">
          <cell r="A1959" t="str">
            <v>Q8C0P5</v>
          </cell>
          <cell r="B1959" t="str">
            <v>sp|Q8C0P5|COR2A_MOUSE</v>
          </cell>
          <cell r="C1959">
            <v>180038.502640469</v>
          </cell>
          <cell r="D1959">
            <v>65466.964804089599</v>
          </cell>
          <cell r="E1959">
            <v>30778.2453924779</v>
          </cell>
          <cell r="F1959">
            <v>38769.9019235491</v>
          </cell>
          <cell r="G1959">
            <v>67062.807554244806</v>
          </cell>
          <cell r="H1959">
            <v>62130.706160295696</v>
          </cell>
          <cell r="I1959">
            <v>30688.832036572701</v>
          </cell>
          <cell r="J1959">
            <v>21704.203064412399</v>
          </cell>
          <cell r="K1959">
            <v>39389.608223646799</v>
          </cell>
          <cell r="L1959">
            <v>33013.148015886698</v>
          </cell>
          <cell r="M1959">
            <v>105915.20549199999</v>
          </cell>
          <cell r="N1959">
            <v>34749.127585686801</v>
          </cell>
          <cell r="O1959">
            <v>14094.406174125899</v>
          </cell>
          <cell r="P1959">
            <v>133034.44247290801</v>
          </cell>
          <cell r="Q1959">
            <v>21216.5625622232</v>
          </cell>
        </row>
        <row r="1960">
          <cell r="A1960" t="str">
            <v>Q8C0T5</v>
          </cell>
          <cell r="B1960" t="str">
            <v>sp|Q8C0T5|SI1L1_MOUSE</v>
          </cell>
          <cell r="C1960">
            <v>13995.8313644015</v>
          </cell>
          <cell r="D1960">
            <v>14553.7667737798</v>
          </cell>
          <cell r="E1960">
            <v>13186.071621098499</v>
          </cell>
          <cell r="F1960">
            <v>14364.881001465899</v>
          </cell>
          <cell r="G1960">
            <v>1680.35437143998</v>
          </cell>
          <cell r="H1960">
            <v>9159.6533802694194</v>
          </cell>
          <cell r="I1960">
            <v>12310.3121025614</v>
          </cell>
          <cell r="J1960">
            <v>14737.827199265899</v>
          </cell>
          <cell r="K1960">
            <v>16779.747389906901</v>
          </cell>
          <cell r="L1960">
            <v>3546.3620061945799</v>
          </cell>
          <cell r="M1960">
            <v>13780.595838252901</v>
          </cell>
          <cell r="N1960">
            <v>13112.1332042016</v>
          </cell>
          <cell r="O1960">
            <v>21750.729511425099</v>
          </cell>
          <cell r="P1960">
            <v>12686.6140519813</v>
          </cell>
          <cell r="Q1960">
            <v>8976.6442298571292</v>
          </cell>
        </row>
        <row r="1961">
          <cell r="A1961" t="str">
            <v>Q8C0Y0</v>
          </cell>
          <cell r="B1961" t="str">
            <v>sp|Q8C0Y0|PP4R4_MOUSE</v>
          </cell>
          <cell r="C1961">
            <v>46544.115892156398</v>
          </cell>
          <cell r="D1961">
            <v>30099.713666499501</v>
          </cell>
          <cell r="E1961">
            <v>62771.239342283297</v>
          </cell>
          <cell r="F1961">
            <v>129721.09167388501</v>
          </cell>
          <cell r="G1961">
            <v>9974.3708888835008</v>
          </cell>
          <cell r="H1961">
            <v>36849.028388403902</v>
          </cell>
          <cell r="I1961">
            <v>114854.670134488</v>
          </cell>
          <cell r="J1961">
            <v>116091.317681899</v>
          </cell>
          <cell r="K1961">
            <v>102841.28555870699</v>
          </cell>
          <cell r="L1961">
            <v>160841.48492225999</v>
          </cell>
          <cell r="M1961">
            <v>158869.58589803</v>
          </cell>
          <cell r="N1961">
            <v>116178.05898973699</v>
          </cell>
          <cell r="O1961">
            <v>164024.598256033</v>
          </cell>
          <cell r="P1961">
            <v>31669.763160122598</v>
          </cell>
          <cell r="Q1961">
            <v>163649.14095958599</v>
          </cell>
        </row>
        <row r="1962">
          <cell r="A1962" t="str">
            <v>Q8C163</v>
          </cell>
          <cell r="B1962" t="str">
            <v>sp|Q8C163|EXOG_MOUSE</v>
          </cell>
          <cell r="C1962">
            <v>139836.807718097</v>
          </cell>
          <cell r="D1962">
            <v>136009.21369480301</v>
          </cell>
          <cell r="E1962">
            <v>126546.994633843</v>
          </cell>
          <cell r="F1962">
            <v>36806.179332201202</v>
          </cell>
          <cell r="G1962">
            <v>131783.800579123</v>
          </cell>
          <cell r="H1962">
            <v>163359.26609414699</v>
          </cell>
          <cell r="I1962">
            <v>85707.193155313405</v>
          </cell>
          <cell r="J1962">
            <v>153419.651888672</v>
          </cell>
          <cell r="K1962">
            <v>126410.84418283901</v>
          </cell>
          <cell r="L1962">
            <v>182846.29648419199</v>
          </cell>
          <cell r="M1962">
            <v>108668.253990339</v>
          </cell>
          <cell r="N1962">
            <v>128153.243716283</v>
          </cell>
          <cell r="O1962">
            <v>148491.51880160999</v>
          </cell>
          <cell r="P1962">
            <v>134157.64517877999</v>
          </cell>
          <cell r="Q1962">
            <v>189013.70503632299</v>
          </cell>
        </row>
        <row r="1963">
          <cell r="A1963" t="str">
            <v>Q8C166</v>
          </cell>
          <cell r="B1963" t="str">
            <v>sp|Q8C166|CPNE1_MOUSE</v>
          </cell>
          <cell r="C1963">
            <v>114653.561795589</v>
          </cell>
          <cell r="D1963">
            <v>99684.213721457607</v>
          </cell>
          <cell r="E1963">
            <v>84471.728948698699</v>
          </cell>
          <cell r="F1963">
            <v>97748.031859318799</v>
          </cell>
          <cell r="G1963">
            <v>66911.3805079835</v>
          </cell>
          <cell r="H1963">
            <v>102036.49335440301</v>
          </cell>
          <cell r="I1963">
            <v>79259.012828801904</v>
          </cell>
          <cell r="J1963">
            <v>94020.095213161694</v>
          </cell>
          <cell r="K1963">
            <v>80306.777030667101</v>
          </cell>
          <cell r="L1963">
            <v>97388.759287506895</v>
          </cell>
          <cell r="M1963">
            <v>186882.07808114801</v>
          </cell>
          <cell r="N1963">
            <v>88200.726839409996</v>
          </cell>
          <cell r="O1963">
            <v>114334.306041567</v>
          </cell>
          <cell r="P1963">
            <v>87242.2862729638</v>
          </cell>
          <cell r="Q1963">
            <v>115361.878160797</v>
          </cell>
        </row>
        <row r="1964">
          <cell r="A1964" t="str">
            <v>Q8C1A5</v>
          </cell>
          <cell r="B1964" t="str">
            <v>sp|Q8C1A5|THOP1_MOUSE</v>
          </cell>
          <cell r="C1964">
            <v>394669.68002212601</v>
          </cell>
          <cell r="D1964">
            <v>290785.46879303601</v>
          </cell>
          <cell r="E1964">
            <v>644876.34269264096</v>
          </cell>
          <cell r="F1964">
            <v>563040.67894520797</v>
          </cell>
          <cell r="G1964">
            <v>491678.91369093599</v>
          </cell>
          <cell r="H1964">
            <v>391151.80284467601</v>
          </cell>
          <cell r="I1964">
            <v>646616.42390383396</v>
          </cell>
          <cell r="J1964">
            <v>480831.22215208597</v>
          </cell>
          <cell r="K1964">
            <v>429151.67736743001</v>
          </cell>
          <cell r="L1964">
            <v>604250.17674836796</v>
          </cell>
          <cell r="M1964">
            <v>559361.30221877596</v>
          </cell>
          <cell r="N1964">
            <v>519917.46246317</v>
          </cell>
          <cell r="O1964">
            <v>362210.98988679203</v>
          </cell>
          <cell r="P1964">
            <v>405493.69996801403</v>
          </cell>
          <cell r="Q1964">
            <v>650846.32019734394</v>
          </cell>
        </row>
        <row r="1965">
          <cell r="A1965" t="str">
            <v>Q8C1B7</v>
          </cell>
          <cell r="B1965" t="str">
            <v>sp|Q8C1B7|SEP11_MOUSE</v>
          </cell>
          <cell r="C1965">
            <v>2718421.92400582</v>
          </cell>
          <cell r="D1965">
            <v>2421426.54199515</v>
          </cell>
          <cell r="E1965">
            <v>2950823.65442396</v>
          </cell>
          <cell r="F1965">
            <v>2949365.9918005602</v>
          </cell>
          <cell r="G1965">
            <v>3125052.9370879098</v>
          </cell>
          <cell r="H1965">
            <v>2667085.13191455</v>
          </cell>
          <cell r="I1965">
            <v>3456708.5387957599</v>
          </cell>
          <cell r="J1965">
            <v>2741773.26227353</v>
          </cell>
          <cell r="K1965">
            <v>3427648.09512342</v>
          </cell>
          <cell r="L1965">
            <v>2402582.70673319</v>
          </cell>
          <cell r="M1965">
            <v>2300157.8677155501</v>
          </cell>
          <cell r="N1965">
            <v>3376214.2295828299</v>
          </cell>
          <cell r="O1965">
            <v>2626480.58281171</v>
          </cell>
          <cell r="P1965">
            <v>3081058.1104224599</v>
          </cell>
          <cell r="Q1965">
            <v>2388458.1216722098</v>
          </cell>
        </row>
        <row r="1966">
          <cell r="A1966" t="str">
            <v>Q8C1M2</v>
          </cell>
          <cell r="B1966" t="str">
            <v>sp|Q8C1M2|ZN428_MOUSE</v>
          </cell>
          <cell r="C1966">
            <v>129473.969686005</v>
          </cell>
          <cell r="D1966">
            <v>52454.556358300797</v>
          </cell>
          <cell r="E1966">
            <v>27941.717084825999</v>
          </cell>
          <cell r="F1966">
            <v>51900.865575989097</v>
          </cell>
          <cell r="G1966">
            <v>20973.149862635499</v>
          </cell>
          <cell r="H1966">
            <v>15334.4904479632</v>
          </cell>
          <cell r="I1966">
            <v>5441.1459328993096</v>
          </cell>
          <cell r="J1966">
            <v>16953.339559026601</v>
          </cell>
          <cell r="K1966">
            <v>68117.655697166294</v>
          </cell>
          <cell r="L1966">
            <v>73606.389295447501</v>
          </cell>
          <cell r="M1966">
            <v>21342.066722427498</v>
          </cell>
          <cell r="N1966">
            <v>93137.310133746301</v>
          </cell>
          <cell r="O1966">
            <v>105173.85253741901</v>
          </cell>
          <cell r="P1966">
            <v>33398.812076515198</v>
          </cell>
          <cell r="Q1966">
            <v>4743.2556959303902</v>
          </cell>
        </row>
        <row r="1967">
          <cell r="A1967" t="str">
            <v>Q8C1Y8</v>
          </cell>
          <cell r="B1967" t="str">
            <v>sp|Q8C1Y8|CCZ1_MOUSE</v>
          </cell>
          <cell r="C1967">
            <v>27552.415801430299</v>
          </cell>
          <cell r="D1967">
            <v>13424.234382345499</v>
          </cell>
          <cell r="E1967">
            <v>57887.331488815398</v>
          </cell>
          <cell r="F1967">
            <v>36544.429341417097</v>
          </cell>
          <cell r="G1967">
            <v>20379.418607903401</v>
          </cell>
          <cell r="H1967">
            <v>26948.018855975999</v>
          </cell>
          <cell r="I1967">
            <v>8477.2572941937797</v>
          </cell>
          <cell r="J1967">
            <v>55820.785070969403</v>
          </cell>
          <cell r="K1967">
            <v>28159.2544721466</v>
          </cell>
          <cell r="L1967">
            <v>51018.0822624922</v>
          </cell>
          <cell r="M1967">
            <v>4050.8174445391201</v>
          </cell>
          <cell r="N1967">
            <v>47584.578820941002</v>
          </cell>
          <cell r="O1967">
            <v>28287.288966971901</v>
          </cell>
          <cell r="P1967">
            <v>64387.231259884902</v>
          </cell>
          <cell r="Q1967">
            <v>45384.7394950823</v>
          </cell>
        </row>
        <row r="1968">
          <cell r="A1968" t="str">
            <v>Q8C2E7</v>
          </cell>
          <cell r="B1968" t="str">
            <v>sp|Q8C2E7|WASC5_MOUSE</v>
          </cell>
          <cell r="C1968">
            <v>140395.41109074501</v>
          </cell>
          <cell r="D1968">
            <v>76362.548865868797</v>
          </cell>
          <cell r="E1968">
            <v>78826.822070170398</v>
          </cell>
          <cell r="F1968">
            <v>144443.53678122599</v>
          </cell>
          <cell r="G1968">
            <v>94082.955069672505</v>
          </cell>
          <cell r="H1968">
            <v>77404.850245098598</v>
          </cell>
          <cell r="I1968">
            <v>82752.302892604595</v>
          </cell>
          <cell r="J1968">
            <v>92975.217050816398</v>
          </cell>
          <cell r="K1968">
            <v>68257.700711630503</v>
          </cell>
          <cell r="L1968">
            <v>217359.16554822199</v>
          </cell>
          <cell r="M1968">
            <v>101834.583785789</v>
          </cell>
          <cell r="N1968">
            <v>208083.360127074</v>
          </cell>
          <cell r="O1968">
            <v>76344.319919037007</v>
          </cell>
          <cell r="P1968">
            <v>202141.70185481099</v>
          </cell>
          <cell r="Q1968">
            <v>62007.989023921204</v>
          </cell>
        </row>
        <row r="1969">
          <cell r="A1969" t="str">
            <v>Q8C2Q3</v>
          </cell>
          <cell r="B1969" t="str">
            <v>sp|Q8C2Q3|RBM14_MOUSE</v>
          </cell>
          <cell r="C1969">
            <v>145852.094376186</v>
          </cell>
          <cell r="D1969">
            <v>101034.43182539</v>
          </cell>
          <cell r="E1969">
            <v>70139.279454978197</v>
          </cell>
          <cell r="F1969">
            <v>82995.434392748604</v>
          </cell>
          <cell r="G1969">
            <v>76527.015596451994</v>
          </cell>
          <cell r="H1969">
            <v>115294.202920635</v>
          </cell>
          <cell r="I1969">
            <v>121407.271919376</v>
          </cell>
          <cell r="J1969">
            <v>144604.97537683099</v>
          </cell>
          <cell r="K1969">
            <v>123145.44773479299</v>
          </cell>
          <cell r="L1969">
            <v>105284.426637747</v>
          </cell>
          <cell r="M1969">
            <v>95252.982529802801</v>
          </cell>
          <cell r="N1969">
            <v>127256.696259777</v>
          </cell>
          <cell r="O1969">
            <v>110253.765371211</v>
          </cell>
          <cell r="P1969">
            <v>103464.151035977</v>
          </cell>
          <cell r="Q1969">
            <v>53392.592042056604</v>
          </cell>
        </row>
        <row r="1970">
          <cell r="A1970" t="str">
            <v>Q8C3F2</v>
          </cell>
          <cell r="B1970" t="str">
            <v>sp|Q8C3F2|F120C_MOUSE</v>
          </cell>
          <cell r="C1970">
            <v>156109.83887349599</v>
          </cell>
          <cell r="D1970">
            <v>92160.579569006295</v>
          </cell>
          <cell r="E1970">
            <v>133204.94120211201</v>
          </cell>
          <cell r="F1970">
            <v>134146.186313991</v>
          </cell>
          <cell r="G1970">
            <v>129374.049886052</v>
          </cell>
          <cell r="H1970">
            <v>143124.594752673</v>
          </cell>
          <cell r="I1970">
            <v>145471.294074114</v>
          </cell>
          <cell r="J1970">
            <v>121440.75655414999</v>
          </cell>
          <cell r="K1970">
            <v>122381.654197889</v>
          </cell>
          <cell r="L1970">
            <v>37375.440809725602</v>
          </cell>
          <cell r="M1970">
            <v>141886.543180251</v>
          </cell>
          <cell r="N1970">
            <v>134605.57803470801</v>
          </cell>
          <cell r="O1970">
            <v>128445.537228495</v>
          </cell>
          <cell r="P1970">
            <v>168882.65109217499</v>
          </cell>
          <cell r="Q1970">
            <v>156936.11843356601</v>
          </cell>
        </row>
        <row r="1971">
          <cell r="A1971" t="str">
            <v>Q8C3I8</v>
          </cell>
          <cell r="B1971" t="str">
            <v>sp|Q8C3I8|HGH1_MOUSE</v>
          </cell>
          <cell r="C1971">
            <v>3215.5958716534201</v>
          </cell>
          <cell r="D1971">
            <v>9750.4399258451995</v>
          </cell>
          <cell r="E1971">
            <v>3824.6383342997801</v>
          </cell>
          <cell r="F1971">
            <v>28285.212526757899</v>
          </cell>
          <cell r="G1971">
            <v>25461.445246568299</v>
          </cell>
          <cell r="H1971">
            <v>14975.283944463201</v>
          </cell>
          <cell r="I1971">
            <v>4562.9454688910801</v>
          </cell>
          <cell r="J1971">
            <v>14419.8192888139</v>
          </cell>
          <cell r="K1971">
            <v>31086.216520739701</v>
          </cell>
          <cell r="L1971">
            <v>93788.982163107998</v>
          </cell>
          <cell r="M1971">
            <v>20738.676332202602</v>
          </cell>
          <cell r="N1971">
            <v>17567.887863523702</v>
          </cell>
          <cell r="O1971">
            <v>39836.373236642998</v>
          </cell>
          <cell r="P1971">
            <v>16709.034346733701</v>
          </cell>
          <cell r="Q1971">
            <v>5464.1833674730296</v>
          </cell>
        </row>
        <row r="1972">
          <cell r="A1972" t="str">
            <v>Q8C3Q5</v>
          </cell>
          <cell r="B1972" t="str">
            <v>sp|Q8C3Q5|SHSA7_MOUSE</v>
          </cell>
          <cell r="C1972">
            <v>228503.286891014</v>
          </cell>
          <cell r="D1972">
            <v>263297.16546314099</v>
          </cell>
          <cell r="E1972">
            <v>265749.98239543301</v>
          </cell>
          <cell r="F1972">
            <v>270461.79782971402</v>
          </cell>
          <cell r="G1972">
            <v>259496.821983551</v>
          </cell>
          <cell r="H1972">
            <v>303827.26394066098</v>
          </cell>
          <cell r="I1972">
            <v>240449.961124044</v>
          </cell>
          <cell r="J1972">
            <v>293145.10093754</v>
          </cell>
          <cell r="K1972">
            <v>270771.70611704199</v>
          </cell>
          <cell r="L1972">
            <v>271135.97787662799</v>
          </cell>
          <cell r="M1972">
            <v>236795.46371507799</v>
          </cell>
          <cell r="N1972">
            <v>259786.715249114</v>
          </cell>
          <cell r="O1972">
            <v>322292.44022412703</v>
          </cell>
          <cell r="P1972">
            <v>273977.83810086898</v>
          </cell>
          <cell r="Q1972">
            <v>290552.70808557898</v>
          </cell>
        </row>
        <row r="1973">
          <cell r="A1973" t="str">
            <v>Q8C3W1</v>
          </cell>
          <cell r="B1973" t="str">
            <v>sp|Q8C3W1|CA198_MOUSE</v>
          </cell>
          <cell r="C1973">
            <v>107734.219452612</v>
          </cell>
          <cell r="D1973">
            <v>102224.354750107</v>
          </cell>
          <cell r="E1973">
            <v>108767.290898475</v>
          </cell>
          <cell r="F1973">
            <v>121388.057213779</v>
          </cell>
          <cell r="G1973">
            <v>104523.050366542</v>
          </cell>
          <cell r="H1973">
            <v>145506.219192861</v>
          </cell>
          <cell r="I1973">
            <v>124506.433224768</v>
          </cell>
          <cell r="J1973">
            <v>112980.450724924</v>
          </cell>
          <cell r="K1973">
            <v>124083.173566506</v>
          </cell>
          <cell r="L1973">
            <v>141101.90645592401</v>
          </cell>
          <cell r="M1973">
            <v>102798.07642245</v>
          </cell>
          <cell r="N1973">
            <v>104763.478407124</v>
          </cell>
          <cell r="O1973">
            <v>159673.89310828599</v>
          </cell>
          <cell r="P1973">
            <v>107721.485101353</v>
          </cell>
          <cell r="Q1973">
            <v>117674.417537904</v>
          </cell>
        </row>
        <row r="1974">
          <cell r="A1974" t="str">
            <v>Q8C419</v>
          </cell>
          <cell r="B1974" t="str">
            <v>sp|Q8C419|GP158_MOUSE</v>
          </cell>
          <cell r="C1974">
            <v>999917.97306906199</v>
          </cell>
          <cell r="D1974">
            <v>559140.18299906095</v>
          </cell>
          <cell r="E1974">
            <v>796616.50836090697</v>
          </cell>
          <cell r="F1974">
            <v>1141691.37560409</v>
          </cell>
          <cell r="G1974">
            <v>1108405.26723627</v>
          </cell>
          <cell r="H1974">
            <v>744851.85359246098</v>
          </cell>
          <cell r="I1974">
            <v>963592.65858225303</v>
          </cell>
          <cell r="J1974">
            <v>1223372.4208402899</v>
          </cell>
          <cell r="K1974">
            <v>803605.40269162005</v>
          </cell>
          <cell r="L1974">
            <v>1156172.64036351</v>
          </cell>
          <cell r="M1974">
            <v>908350.81029666495</v>
          </cell>
          <cell r="N1974">
            <v>727700.24706045596</v>
          </cell>
          <cell r="O1974">
            <v>727516.10143917205</v>
          </cell>
          <cell r="P1974">
            <v>761879.42887810804</v>
          </cell>
          <cell r="Q1974">
            <v>663985.37066815898</v>
          </cell>
        </row>
        <row r="1975">
          <cell r="A1975" t="str">
            <v>Q8C437</v>
          </cell>
          <cell r="B1975" t="str">
            <v>sp|Q8C437|PEX5R_MOUSE</v>
          </cell>
          <cell r="C1975">
            <v>624475.67842386302</v>
          </cell>
          <cell r="D1975">
            <v>206205.10408697801</v>
          </cell>
          <cell r="E1975">
            <v>396819.90922771703</v>
          </cell>
          <cell r="F1975">
            <v>505417.65261043899</v>
          </cell>
          <cell r="G1975">
            <v>447559.44289523002</v>
          </cell>
          <cell r="H1975">
            <v>510374.35428570199</v>
          </cell>
          <cell r="I1975">
            <v>353984.985689867</v>
          </cell>
          <cell r="J1975">
            <v>592567.15442248504</v>
          </cell>
          <cell r="K1975">
            <v>437737.399485156</v>
          </cell>
          <cell r="L1975">
            <v>553156.26996462501</v>
          </cell>
          <cell r="M1975">
            <v>468325.01922992099</v>
          </cell>
          <cell r="N1975">
            <v>598730.32417392905</v>
          </cell>
          <cell r="O1975">
            <v>423024.30870137201</v>
          </cell>
          <cell r="P1975">
            <v>589008.658062979</v>
          </cell>
          <cell r="Q1975">
            <v>607708.44404242001</v>
          </cell>
        </row>
        <row r="1976">
          <cell r="A1976" t="str">
            <v>Q8C460</v>
          </cell>
          <cell r="B1976" t="str">
            <v>sp|Q8C460|ERI3_MOUSE</v>
          </cell>
          <cell r="C1976">
            <v>19052.745446439301</v>
          </cell>
          <cell r="D1976">
            <v>19056.5846863978</v>
          </cell>
          <cell r="E1976">
            <v>30631.869426983099</v>
          </cell>
          <cell r="F1976">
            <v>28092.4761487994</v>
          </cell>
          <cell r="G1976">
            <v>33751.056611340799</v>
          </cell>
          <cell r="H1976">
            <v>42057.1945438658</v>
          </cell>
          <cell r="I1976">
            <v>36674.284033362703</v>
          </cell>
          <cell r="J1976">
            <v>35688.836207894703</v>
          </cell>
          <cell r="K1976">
            <v>35841.134987910496</v>
          </cell>
          <cell r="L1976">
            <v>19438.470641747601</v>
          </cell>
          <cell r="M1976">
            <v>28802.126054949698</v>
          </cell>
          <cell r="N1976">
            <v>40327.8142068702</v>
          </cell>
          <cell r="O1976">
            <v>43260.462487722099</v>
          </cell>
          <cell r="P1976">
            <v>28403.431713112099</v>
          </cell>
          <cell r="Q1976">
            <v>35908.405879095102</v>
          </cell>
        </row>
        <row r="1977">
          <cell r="A1977" t="str">
            <v>Q8C4Q6</v>
          </cell>
          <cell r="B1977" t="str">
            <v>sp|Q8C4Q6|AIDA_MOUSE</v>
          </cell>
          <cell r="C1977">
            <v>66987.968183160701</v>
          </cell>
          <cell r="D1977">
            <v>30561.594722463102</v>
          </cell>
          <cell r="E1977">
            <v>41729.224018429501</v>
          </cell>
          <cell r="F1977">
            <v>45995.690619121197</v>
          </cell>
          <cell r="G1977">
            <v>8258.9975589810692</v>
          </cell>
          <cell r="H1977">
            <v>52553.008079170999</v>
          </cell>
          <cell r="I1977">
            <v>17503.303747549598</v>
          </cell>
          <cell r="J1977">
            <v>41298.4208420914</v>
          </cell>
          <cell r="K1977">
            <v>5920.4368181107802</v>
          </cell>
          <cell r="L1977">
            <v>9069.0620210720899</v>
          </cell>
          <cell r="M1977">
            <v>9899.5340635456396</v>
          </cell>
          <cell r="N1977">
            <v>18005.231082013499</v>
          </cell>
          <cell r="O1977">
            <v>95220.973301603197</v>
          </cell>
          <cell r="P1977">
            <v>53741.2612068741</v>
          </cell>
          <cell r="Q1977">
            <v>46361.6456183091</v>
          </cell>
        </row>
        <row r="1978">
          <cell r="A1978" t="str">
            <v>Q8C4X2</v>
          </cell>
          <cell r="B1978" t="str">
            <v>sp|Q8C4X2|KC1G3_MOUSE</v>
          </cell>
          <cell r="C1978">
            <v>7862.8060486823197</v>
          </cell>
          <cell r="D1978">
            <v>29011.6746433015</v>
          </cell>
          <cell r="E1978">
            <v>31810.437067016399</v>
          </cell>
          <cell r="F1978">
            <v>32781.426794605301</v>
          </cell>
          <cell r="G1978">
            <v>27660.889645899199</v>
          </cell>
          <cell r="H1978">
            <v>30419.831895451702</v>
          </cell>
          <cell r="I1978">
            <v>32535.4828962514</v>
          </cell>
          <cell r="J1978">
            <v>36070.001988614997</v>
          </cell>
          <cell r="K1978">
            <v>28994.142195089698</v>
          </cell>
          <cell r="L1978">
            <v>38294.707313703002</v>
          </cell>
          <cell r="M1978">
            <v>33214.779391678501</v>
          </cell>
          <cell r="N1978">
            <v>30802.8112751845</v>
          </cell>
          <cell r="O1978">
            <v>21384.198663173102</v>
          </cell>
          <cell r="P1978">
            <v>29142.389011111001</v>
          </cell>
          <cell r="Q1978">
            <v>35891.130656935398</v>
          </cell>
        </row>
        <row r="1979">
          <cell r="A1979" t="str">
            <v>Q8C522</v>
          </cell>
          <cell r="B1979" t="str">
            <v>sp|Q8C522|ENDD1_MOUSE</v>
          </cell>
          <cell r="C1979">
            <v>192090.968178963</v>
          </cell>
          <cell r="D1979">
            <v>208117.964357188</v>
          </cell>
          <cell r="E1979">
            <v>214264.059964835</v>
          </cell>
          <cell r="F1979">
            <v>206632.515481732</v>
          </cell>
          <cell r="G1979">
            <v>166326.97544631001</v>
          </cell>
          <cell r="H1979">
            <v>211072.352620747</v>
          </cell>
          <cell r="I1979">
            <v>176404.01239686401</v>
          </cell>
          <cell r="J1979">
            <v>292252.23952900001</v>
          </cell>
          <cell r="K1979">
            <v>169346.17728809599</v>
          </cell>
          <cell r="L1979">
            <v>232301.26432269299</v>
          </cell>
          <cell r="M1979">
            <v>207655.58471138001</v>
          </cell>
          <cell r="N1979">
            <v>194997.74968285899</v>
          </cell>
          <cell r="O1979">
            <v>187106.85005980701</v>
          </cell>
          <cell r="P1979">
            <v>226388.887244001</v>
          </cell>
          <cell r="Q1979">
            <v>233666.44871438399</v>
          </cell>
        </row>
        <row r="1980">
          <cell r="A1980" t="str">
            <v>Q8C5H8</v>
          </cell>
          <cell r="B1980" t="str">
            <v>sp|Q8C5H8|NAKD2_MOUSE</v>
          </cell>
          <cell r="C1980">
            <v>261832.764424697</v>
          </cell>
          <cell r="D1980">
            <v>294265.861152903</v>
          </cell>
          <cell r="E1980">
            <v>251589.44353326</v>
          </cell>
          <cell r="F1980">
            <v>272364.96798420598</v>
          </cell>
          <cell r="G1980">
            <v>228977.70545272599</v>
          </cell>
          <cell r="H1980">
            <v>238275.235523148</v>
          </cell>
          <cell r="I1980">
            <v>219329.57472262601</v>
          </cell>
          <cell r="J1980">
            <v>304056.28350652102</v>
          </cell>
          <cell r="K1980">
            <v>283413.88014615898</v>
          </cell>
          <cell r="L1980">
            <v>226198.53300622999</v>
          </cell>
          <cell r="M1980">
            <v>242211.88233930201</v>
          </cell>
          <cell r="N1980">
            <v>269189.67884585098</v>
          </cell>
          <cell r="O1980">
            <v>301378.15985358099</v>
          </cell>
          <cell r="P1980">
            <v>229650.60082304801</v>
          </cell>
          <cell r="Q1980">
            <v>186867.52944251601</v>
          </cell>
        </row>
        <row r="1981">
          <cell r="A1981" t="str">
            <v>Q8C5W3</v>
          </cell>
          <cell r="B1981" t="str">
            <v>sp|Q8C5W3|TBCEL_MOUSE</v>
          </cell>
          <cell r="C1981">
            <v>6381.8972395292503</v>
          </cell>
          <cell r="D1981">
            <v>33417.660571792097</v>
          </cell>
          <cell r="E1981">
            <v>32831.233437979499</v>
          </cell>
          <cell r="F1981">
            <v>21093.452666080899</v>
          </cell>
          <cell r="G1981">
            <v>5396.3710822896501</v>
          </cell>
          <cell r="H1981">
            <v>21153.034677892501</v>
          </cell>
          <cell r="I1981">
            <v>9797.07195786171</v>
          </cell>
          <cell r="J1981">
            <v>39033.672750869002</v>
          </cell>
          <cell r="K1981">
            <v>4379.1522419739103</v>
          </cell>
          <cell r="L1981">
            <v>38577.268152353303</v>
          </cell>
          <cell r="M1981">
            <v>27748.512485585801</v>
          </cell>
          <cell r="N1981">
            <v>12346.674132701601</v>
          </cell>
          <cell r="O1981">
            <v>8902.5056236514392</v>
          </cell>
          <cell r="P1981">
            <v>18716.991080698099</v>
          </cell>
          <cell r="Q1981">
            <v>45883.314397166199</v>
          </cell>
        </row>
        <row r="1982">
          <cell r="A1982" t="str">
            <v>Q8C650</v>
          </cell>
          <cell r="B1982" t="str">
            <v>sp|Q8C650|SEP10_MOUSE</v>
          </cell>
          <cell r="C1982">
            <v>34151.627511586397</v>
          </cell>
          <cell r="D1982">
            <v>28713.725449209502</v>
          </cell>
          <cell r="E1982">
            <v>3860.7846099922499</v>
          </cell>
          <cell r="F1982">
            <v>32958.724987957401</v>
          </cell>
          <cell r="G1982">
            <v>21573.4257704253</v>
          </cell>
          <cell r="H1982">
            <v>14587.7961114147</v>
          </cell>
          <cell r="I1982">
            <v>17780.614876866101</v>
          </cell>
          <cell r="J1982">
            <v>50168.022404739699</v>
          </cell>
          <cell r="K1982">
            <v>12841.805430815</v>
          </cell>
          <cell r="L1982">
            <v>6651.5303854582098</v>
          </cell>
          <cell r="M1982">
            <v>20027.4770340291</v>
          </cell>
          <cell r="N1982">
            <v>15208.171743568801</v>
          </cell>
          <cell r="O1982">
            <v>49754.139245359896</v>
          </cell>
          <cell r="P1982">
            <v>16500.962984887901</v>
          </cell>
          <cell r="Q1982">
            <v>29528.223835454399</v>
          </cell>
        </row>
        <row r="1983">
          <cell r="A1983" t="str">
            <v>Q8C6G8</v>
          </cell>
          <cell r="B1983" t="str">
            <v>sp|Q8C6G8|WDR26_MOUSE</v>
          </cell>
          <cell r="C1983">
            <v>27519.1401345952</v>
          </cell>
          <cell r="D1983">
            <v>66705.949071562107</v>
          </cell>
          <cell r="E1983">
            <v>33713.626886574501</v>
          </cell>
          <cell r="F1983">
            <v>62661.000028644601</v>
          </cell>
          <cell r="G1983">
            <v>60258.741605893098</v>
          </cell>
          <cell r="H1983">
            <v>77490.367390632295</v>
          </cell>
          <cell r="I1983">
            <v>34823.602667936902</v>
          </cell>
          <cell r="J1983">
            <v>56881.996508349999</v>
          </cell>
          <cell r="K1983">
            <v>38946.714528888697</v>
          </cell>
          <cell r="L1983">
            <v>51645.210597912803</v>
          </cell>
          <cell r="M1983">
            <v>82890.063917427906</v>
          </cell>
          <cell r="N1983">
            <v>37861.3280263571</v>
          </cell>
          <cell r="O1983">
            <v>68715.433680656904</v>
          </cell>
          <cell r="P1983">
            <v>40541.014050279096</v>
          </cell>
          <cell r="Q1983">
            <v>52698.048076460502</v>
          </cell>
        </row>
        <row r="1984">
          <cell r="A1984" t="str">
            <v>Q8C6P8</v>
          </cell>
          <cell r="B1984" t="str">
            <v>sp|Q8C6P8|ZFP57_MOUSE</v>
          </cell>
          <cell r="C1984">
            <v>122000.94278605</v>
          </cell>
          <cell r="D1984">
            <v>99849.196930271704</v>
          </cell>
          <cell r="E1984">
            <v>79023.140304206696</v>
          </cell>
          <cell r="F1984">
            <v>152138.740660804</v>
          </cell>
          <cell r="G1984">
            <v>121885.556602271</v>
          </cell>
          <cell r="H1984">
            <v>147788.99618795799</v>
          </cell>
          <cell r="I1984">
            <v>141631.93730309801</v>
          </cell>
          <cell r="J1984">
            <v>125459.961517398</v>
          </cell>
          <cell r="K1984">
            <v>155755.773414642</v>
          </cell>
          <cell r="L1984">
            <v>131447.91244452601</v>
          </cell>
          <cell r="M1984">
            <v>103235.70984403499</v>
          </cell>
          <cell r="N1984">
            <v>145559.320589832</v>
          </cell>
          <cell r="O1984">
            <v>221037.918168548</v>
          </cell>
          <cell r="P1984">
            <v>140925.19122694101</v>
          </cell>
          <cell r="Q1984">
            <v>104016.75258225499</v>
          </cell>
        </row>
        <row r="1985">
          <cell r="A1985" t="str">
            <v>Q8C729</v>
          </cell>
          <cell r="B1985" t="str">
            <v>sp|Q8C729|F126B_MOUSE</v>
          </cell>
          <cell r="C1985">
            <v>214283.07845074101</v>
          </cell>
          <cell r="D1985">
            <v>172565.78575242599</v>
          </cell>
          <cell r="E1985">
            <v>173541.873337806</v>
          </cell>
          <cell r="F1985">
            <v>209190.405745625</v>
          </cell>
          <cell r="G1985">
            <v>200166.12172240001</v>
          </cell>
          <cell r="H1985">
            <v>204715.80863029699</v>
          </cell>
          <cell r="I1985">
            <v>179146.25056435299</v>
          </cell>
          <cell r="J1985">
            <v>193758.21598887999</v>
          </cell>
          <cell r="K1985">
            <v>184402.022434983</v>
          </cell>
          <cell r="L1985">
            <v>233678.47394691099</v>
          </cell>
          <cell r="M1985">
            <v>261829.80456658101</v>
          </cell>
          <cell r="N1985">
            <v>161644.48964283901</v>
          </cell>
          <cell r="O1985">
            <v>238606.310650762</v>
          </cell>
          <cell r="P1985">
            <v>202613.01991229301</v>
          </cell>
          <cell r="Q1985">
            <v>202452.69283380601</v>
          </cell>
        </row>
        <row r="1986">
          <cell r="A1986" t="str">
            <v>Q8C754</v>
          </cell>
          <cell r="B1986" t="str">
            <v>sp|Q8C754|VPS52_MOUSE</v>
          </cell>
          <cell r="C1986">
            <v>232366.28375447399</v>
          </cell>
          <cell r="D1986">
            <v>302542.25738999498</v>
          </cell>
          <cell r="E1986">
            <v>290368.08670524298</v>
          </cell>
          <cell r="F1986">
            <v>347719.41783499799</v>
          </cell>
          <cell r="G1986">
            <v>92069.0106214275</v>
          </cell>
          <cell r="H1986">
            <v>85875.367332797803</v>
          </cell>
          <cell r="I1986">
            <v>257167.944884631</v>
          </cell>
          <cell r="J1986">
            <v>319674.90306295099</v>
          </cell>
          <cell r="K1986">
            <v>282547.293617355</v>
          </cell>
          <cell r="L1986">
            <v>269606.87841689598</v>
          </cell>
          <cell r="M1986">
            <v>186379.690961888</v>
          </cell>
          <cell r="N1986">
            <v>305043.26227076899</v>
          </cell>
          <cell r="O1986">
            <v>204037.43962699399</v>
          </cell>
          <cell r="P1986">
            <v>278058.48791921698</v>
          </cell>
          <cell r="Q1986">
            <v>392774.15996751998</v>
          </cell>
        </row>
        <row r="1987">
          <cell r="A1987" t="str">
            <v>Q8C7D2</v>
          </cell>
          <cell r="B1987" t="str">
            <v>sp|Q8C7D2|CRBN_MOUSE</v>
          </cell>
          <cell r="C1987">
            <v>4723.2384091764698</v>
          </cell>
          <cell r="D1987">
            <v>66010.144117292293</v>
          </cell>
          <cell r="E1987">
            <v>48425.119863870299</v>
          </cell>
          <cell r="F1987">
            <v>60874.467009239699</v>
          </cell>
          <cell r="G1987">
            <v>58479.140027231799</v>
          </cell>
          <cell r="H1987">
            <v>73123.274330455504</v>
          </cell>
          <cell r="I1987">
            <v>51373.780688655097</v>
          </cell>
          <cell r="J1987">
            <v>71007.886616343705</v>
          </cell>
          <cell r="K1987">
            <v>35324.080573241597</v>
          </cell>
          <cell r="L1987">
            <v>42579.314141777402</v>
          </cell>
          <cell r="M1987">
            <v>50927.178064857602</v>
          </cell>
          <cell r="N1987">
            <v>54741.113257138597</v>
          </cell>
          <cell r="O1987">
            <v>42886.284546647898</v>
          </cell>
          <cell r="P1987">
            <v>54389.275143283703</v>
          </cell>
          <cell r="Q1987">
            <v>35666.773643317698</v>
          </cell>
        </row>
        <row r="1988">
          <cell r="A1988" t="str">
            <v>Q8C7K6</v>
          </cell>
          <cell r="B1988" t="str">
            <v>sp|Q8C7K6|PCYXL_MOUSE</v>
          </cell>
          <cell r="C1988">
            <v>253064.20816831401</v>
          </cell>
          <cell r="D1988">
            <v>226468.77661045999</v>
          </cell>
          <cell r="E1988">
            <v>133513.01403712801</v>
          </cell>
          <cell r="F1988">
            <v>142923.04733716199</v>
          </cell>
          <cell r="G1988">
            <v>141625.09062263501</v>
          </cell>
          <cell r="H1988">
            <v>397585.21714246599</v>
          </cell>
          <cell r="I1988">
            <v>102495.391996807</v>
          </cell>
          <cell r="J1988">
            <v>139807.351051612</v>
          </cell>
          <cell r="K1988">
            <v>94694.624797571101</v>
          </cell>
          <cell r="L1988">
            <v>373928.37904735701</v>
          </cell>
          <cell r="M1988">
            <v>302450.07392783999</v>
          </cell>
          <cell r="N1988">
            <v>144083.84749051201</v>
          </cell>
          <cell r="O1988">
            <v>169992.91722574801</v>
          </cell>
          <cell r="P1988">
            <v>133630.10360249199</v>
          </cell>
          <cell r="Q1988">
            <v>136230.521316767</v>
          </cell>
        </row>
        <row r="1989">
          <cell r="A1989" t="str">
            <v>Q8C7M3</v>
          </cell>
          <cell r="B1989" t="str">
            <v>sp|Q8C7M3|TRIM9_MOUSE</v>
          </cell>
          <cell r="C1989">
            <v>151431.60802801501</v>
          </cell>
          <cell r="D1989">
            <v>111764.231685312</v>
          </cell>
          <cell r="E1989">
            <v>110959.57140697099</v>
          </cell>
          <cell r="F1989">
            <v>101549.32550392101</v>
          </cell>
          <cell r="G1989">
            <v>112083.140867803</v>
          </cell>
          <cell r="H1989">
            <v>155541.31960178001</v>
          </cell>
          <cell r="I1989">
            <v>125292.839410232</v>
          </cell>
          <cell r="J1989">
            <v>93295.955272271502</v>
          </cell>
          <cell r="K1989">
            <v>159957.47757153399</v>
          </cell>
          <cell r="L1989">
            <v>212411.37356319401</v>
          </cell>
          <cell r="M1989">
            <v>174170.221995603</v>
          </cell>
          <cell r="N1989">
            <v>148965.87703473901</v>
          </cell>
          <cell r="O1989">
            <v>413150.69628477498</v>
          </cell>
          <cell r="P1989">
            <v>135662.14031092901</v>
          </cell>
          <cell r="Q1989">
            <v>87198.845289278703</v>
          </cell>
        </row>
        <row r="1990">
          <cell r="A1990" t="str">
            <v>Q8C7R4</v>
          </cell>
          <cell r="B1990" t="str">
            <v>sp|Q8C7R4|UBA6_MOUSE</v>
          </cell>
          <cell r="C1990">
            <v>27360.1074909403</v>
          </cell>
          <cell r="D1990">
            <v>46351.3448121201</v>
          </cell>
          <cell r="E1990">
            <v>34479.180688979301</v>
          </cell>
          <cell r="F1990">
            <v>19356.233324793098</v>
          </cell>
          <cell r="G1990">
            <v>37802.267648110799</v>
          </cell>
          <cell r="H1990">
            <v>41047.680308452102</v>
          </cell>
          <cell r="I1990">
            <v>14495.0895977128</v>
          </cell>
          <cell r="J1990">
            <v>21387.971786246901</v>
          </cell>
          <cell r="K1990">
            <v>30149.545529833798</v>
          </cell>
          <cell r="L1990">
            <v>39035.670122646399</v>
          </cell>
          <cell r="M1990">
            <v>17274.0924394178</v>
          </cell>
          <cell r="N1990">
            <v>4476.3351502551805</v>
          </cell>
          <cell r="O1990">
            <v>16376.751369886801</v>
          </cell>
          <cell r="P1990">
            <v>16908.2003371754</v>
          </cell>
          <cell r="Q1990">
            <v>25324.641744076001</v>
          </cell>
        </row>
        <row r="1991">
          <cell r="A1991" t="str">
            <v>Q8C7X2</v>
          </cell>
          <cell r="B1991" t="str">
            <v>sp|Q8C7X2|EMC1_MOUSE</v>
          </cell>
          <cell r="C1991">
            <v>57552.991129708702</v>
          </cell>
          <cell r="D1991">
            <v>14996.3136359575</v>
          </cell>
          <cell r="E1991">
            <v>38144.942599217196</v>
          </cell>
          <cell r="F1991">
            <v>46755.862804160803</v>
          </cell>
          <cell r="G1991">
            <v>51634.015047835499</v>
          </cell>
          <cell r="H1991">
            <v>15050.3431812294</v>
          </cell>
          <cell r="I1991">
            <v>36202.677982327201</v>
          </cell>
          <cell r="J1991">
            <v>64945.000710264001</v>
          </cell>
          <cell r="K1991">
            <v>61004.4260502978</v>
          </cell>
          <cell r="L1991">
            <v>7862.0391318325701</v>
          </cell>
          <cell r="M1991">
            <v>41043.636268711802</v>
          </cell>
          <cell r="N1991">
            <v>50977.448449480398</v>
          </cell>
          <cell r="O1991">
            <v>108503.934358115</v>
          </cell>
          <cell r="P1991">
            <v>51876.404006689001</v>
          </cell>
          <cell r="Q1991">
            <v>73241.091058887294</v>
          </cell>
        </row>
        <row r="1992">
          <cell r="A1992" t="str">
            <v>Q8C854</v>
          </cell>
          <cell r="B1992" t="str">
            <v>sp|Q8C854|MYEF2_MOUSE</v>
          </cell>
          <cell r="C1992">
            <v>165016.62693624201</v>
          </cell>
          <cell r="D1992">
            <v>124431.67341915501</v>
          </cell>
          <cell r="E1992">
            <v>87464.644452883702</v>
          </cell>
          <cell r="F1992">
            <v>92732.326764305297</v>
          </cell>
          <cell r="G1992">
            <v>177172.445578546</v>
          </cell>
          <cell r="H1992">
            <v>207691.868367599</v>
          </cell>
          <cell r="I1992">
            <v>155727.73989342601</v>
          </cell>
          <cell r="J1992">
            <v>166169.904945783</v>
          </cell>
          <cell r="K1992">
            <v>175111.359070014</v>
          </cell>
          <cell r="L1992">
            <v>129519.41834994299</v>
          </cell>
          <cell r="M1992">
            <v>94602.668807355294</v>
          </cell>
          <cell r="N1992">
            <v>293623.68460429797</v>
          </cell>
          <cell r="O1992">
            <v>226825.86153689501</v>
          </cell>
          <cell r="P1992">
            <v>120990.48513634699</v>
          </cell>
          <cell r="Q1992">
            <v>250588.12088962999</v>
          </cell>
        </row>
        <row r="1993">
          <cell r="A1993" t="str">
            <v>Q8C878</v>
          </cell>
          <cell r="B1993" t="str">
            <v>sp|Q8C878|UBA3_MOUSE</v>
          </cell>
          <cell r="C1993">
            <v>176572.59398920901</v>
          </cell>
          <cell r="D1993">
            <v>209117.76284067801</v>
          </cell>
          <cell r="E1993">
            <v>170588.678189322</v>
          </cell>
          <cell r="F1993">
            <v>195934.35445351401</v>
          </cell>
          <cell r="G1993">
            <v>210796.86544842401</v>
          </cell>
          <cell r="H1993">
            <v>168472.29973503001</v>
          </cell>
          <cell r="I1993">
            <v>108222.679048265</v>
          </cell>
          <cell r="J1993">
            <v>189637.29424010101</v>
          </cell>
          <cell r="K1993">
            <v>146457.13550379299</v>
          </cell>
          <cell r="L1993">
            <v>236502.05780656601</v>
          </cell>
          <cell r="M1993">
            <v>180189.315940812</v>
          </cell>
          <cell r="N1993">
            <v>193399.55984711001</v>
          </cell>
          <cell r="O1993">
            <v>181848.26028521301</v>
          </cell>
          <cell r="P1993">
            <v>228918.361984566</v>
          </cell>
          <cell r="Q1993">
            <v>200633.463162687</v>
          </cell>
        </row>
        <row r="1994">
          <cell r="A1994" t="str">
            <v>Q8C8N2</v>
          </cell>
          <cell r="B1994" t="str">
            <v>sp|Q8C8N2|SCAI_MOUSE</v>
          </cell>
          <cell r="C1994">
            <v>139921.83067764199</v>
          </cell>
          <cell r="D1994">
            <v>178991.96166809701</v>
          </cell>
          <cell r="E1994">
            <v>234465.37513575499</v>
          </cell>
          <cell r="F1994">
            <v>213146.79708557201</v>
          </cell>
          <cell r="G1994">
            <v>247841.97736848099</v>
          </cell>
          <cell r="H1994">
            <v>197430.179127699</v>
          </cell>
          <cell r="I1994">
            <v>215265.30469347499</v>
          </cell>
          <cell r="J1994">
            <v>235063.31186941301</v>
          </cell>
          <cell r="K1994">
            <v>264640.03356314398</v>
          </cell>
          <cell r="L1994">
            <v>203938.12344515801</v>
          </cell>
          <cell r="M1994">
            <v>238142.24760345701</v>
          </cell>
          <cell r="N1994">
            <v>169891.67639617901</v>
          </cell>
          <cell r="O1994">
            <v>209650.62712541301</v>
          </cell>
          <cell r="P1994">
            <v>191182.67972777601</v>
          </cell>
          <cell r="Q1994">
            <v>283962.46001292398</v>
          </cell>
        </row>
        <row r="1995">
          <cell r="A1995" t="str">
            <v>Q8C8R3</v>
          </cell>
          <cell r="B1995" t="str">
            <v>sp|Q8C8R3|ANK2_MOUSE</v>
          </cell>
          <cell r="C1995">
            <v>7145106.36188416</v>
          </cell>
          <cell r="D1995">
            <v>7398507.9483505497</v>
          </cell>
          <cell r="E1995">
            <v>7713975.0983798904</v>
          </cell>
          <cell r="F1995">
            <v>8027045.4786250498</v>
          </cell>
          <cell r="G1995">
            <v>7145652.7104978599</v>
          </cell>
          <cell r="H1995">
            <v>8175065.9943718696</v>
          </cell>
          <cell r="I1995">
            <v>8070256.8282374796</v>
          </cell>
          <cell r="J1995">
            <v>7692529.9970815796</v>
          </cell>
          <cell r="K1995">
            <v>7773732.9477890702</v>
          </cell>
          <cell r="L1995">
            <v>8812009.9040610008</v>
          </cell>
          <cell r="M1995">
            <v>7585471.87350138</v>
          </cell>
          <cell r="N1995">
            <v>8404448.2362615895</v>
          </cell>
          <cell r="O1995">
            <v>8374142.7188680004</v>
          </cell>
          <cell r="P1995">
            <v>7639907.1395098697</v>
          </cell>
          <cell r="Q1995">
            <v>7099900.9153564898</v>
          </cell>
        </row>
        <row r="1996">
          <cell r="A1996" t="str">
            <v>Q8C8T7</v>
          </cell>
          <cell r="B1996" t="str">
            <v>sp|Q8C8T7|ELFN1_MOUSE</v>
          </cell>
          <cell r="C1996">
            <v>20010.521138628399</v>
          </cell>
          <cell r="D1996">
            <v>17711.441758970501</v>
          </cell>
          <cell r="E1996">
            <v>9707.0725157989</v>
          </cell>
          <cell r="F1996">
            <v>8982.2472619922391</v>
          </cell>
          <cell r="G1996">
            <v>46871.289263343599</v>
          </cell>
          <cell r="H1996">
            <v>64962.512178975601</v>
          </cell>
          <cell r="I1996">
            <v>20806.349208007701</v>
          </cell>
          <cell r="J1996">
            <v>65015.785194725802</v>
          </cell>
          <cell r="K1996">
            <v>42942.473389115701</v>
          </cell>
          <cell r="L1996">
            <v>27902.8182660803</v>
          </cell>
          <cell r="M1996">
            <v>61177.695009717303</v>
          </cell>
          <cell r="N1996">
            <v>23870.061941363801</v>
          </cell>
          <cell r="O1996">
            <v>23666.8927422944</v>
          </cell>
          <cell r="P1996">
            <v>66185.103285265606</v>
          </cell>
          <cell r="Q1996">
            <v>13504.613973949899</v>
          </cell>
        </row>
        <row r="1997">
          <cell r="A1997" t="str">
            <v>Q8C8T8</v>
          </cell>
          <cell r="B1997" t="str">
            <v>sp|Q8C8T8|TSR2_MOUSE</v>
          </cell>
          <cell r="C1997">
            <v>213818.013393481</v>
          </cell>
          <cell r="D1997">
            <v>190066.03559827301</v>
          </cell>
          <cell r="E1997">
            <v>154387.06977608299</v>
          </cell>
          <cell r="F1997">
            <v>228447.458777316</v>
          </cell>
          <cell r="G1997">
            <v>187883.89342747899</v>
          </cell>
          <cell r="H1997">
            <v>252919.99962582401</v>
          </cell>
          <cell r="I1997">
            <v>179002.222691231</v>
          </cell>
          <cell r="J1997">
            <v>235746.34251141001</v>
          </cell>
          <cell r="K1997">
            <v>179341.37896153401</v>
          </cell>
          <cell r="L1997">
            <v>204504.73203293001</v>
          </cell>
          <cell r="M1997">
            <v>237267.37873105201</v>
          </cell>
          <cell r="N1997">
            <v>179002.49405093401</v>
          </cell>
          <cell r="O1997">
            <v>229993.9399193</v>
          </cell>
          <cell r="P1997">
            <v>240943.136771986</v>
          </cell>
          <cell r="Q1997">
            <v>220401.97156075799</v>
          </cell>
        </row>
        <row r="1998">
          <cell r="A1998" t="str">
            <v>Q8C9H6</v>
          </cell>
          <cell r="B1998" t="str">
            <v>sp|Q8C9H6|STRP2_MOUSE</v>
          </cell>
          <cell r="C1998">
            <v>80584.206080024596</v>
          </cell>
          <cell r="D1998">
            <v>45124.510989022201</v>
          </cell>
          <cell r="E1998">
            <v>83691.378461138404</v>
          </cell>
          <cell r="F1998">
            <v>62740.480180321101</v>
          </cell>
          <cell r="G1998">
            <v>47242.133533056898</v>
          </cell>
          <cell r="H1998">
            <v>57191.612509065402</v>
          </cell>
          <cell r="I1998">
            <v>95876.7432152033</v>
          </cell>
          <cell r="J1998">
            <v>42342.885354125698</v>
          </cell>
          <cell r="K1998">
            <v>77642.588763899199</v>
          </cell>
          <cell r="L1998">
            <v>142274.45006260599</v>
          </cell>
          <cell r="M1998">
            <v>51855.815925192699</v>
          </cell>
          <cell r="N1998">
            <v>82452.900066889895</v>
          </cell>
          <cell r="O1998">
            <v>59045.121925873398</v>
          </cell>
          <cell r="P1998">
            <v>73607.057940009399</v>
          </cell>
          <cell r="Q1998">
            <v>23532.764670975201</v>
          </cell>
        </row>
        <row r="1999">
          <cell r="A1999" t="str">
            <v>Q8CA71</v>
          </cell>
          <cell r="B1999" t="str">
            <v>sp|Q8CA71|SHSA4_MOUSE</v>
          </cell>
          <cell r="C1999">
            <v>162624.18621921199</v>
          </cell>
          <cell r="D1999">
            <v>186702.49871160599</v>
          </cell>
          <cell r="E1999">
            <v>88824.645314770096</v>
          </cell>
          <cell r="F1999">
            <v>174199.684814643</v>
          </cell>
          <cell r="G1999">
            <v>151453.42805610999</v>
          </cell>
          <cell r="H1999">
            <v>184164.90047935999</v>
          </cell>
          <cell r="I1999">
            <v>149730.16033525101</v>
          </cell>
          <cell r="J1999">
            <v>162908.467499013</v>
          </cell>
          <cell r="K1999">
            <v>121401.41058409199</v>
          </cell>
          <cell r="L1999">
            <v>151176.589959454</v>
          </cell>
          <cell r="M1999">
            <v>138631.227012852</v>
          </cell>
          <cell r="N1999">
            <v>186966.86752766499</v>
          </cell>
          <cell r="O1999">
            <v>197703.141349863</v>
          </cell>
          <cell r="P1999">
            <v>170583.71614922999</v>
          </cell>
          <cell r="Q1999">
            <v>206930.16941874701</v>
          </cell>
        </row>
        <row r="2000">
          <cell r="A2000" t="str">
            <v>Q8CAA7</v>
          </cell>
          <cell r="B2000" t="str">
            <v>sp|Q8CAA7|PGM2L_MOUSE</v>
          </cell>
          <cell r="C2000">
            <v>1540160.9224700099</v>
          </cell>
          <cell r="D2000">
            <v>1771841.5572383199</v>
          </cell>
          <cell r="E2000">
            <v>2013096.2281859</v>
          </cell>
          <cell r="F2000">
            <v>1995283.59020932</v>
          </cell>
          <cell r="G2000">
            <v>1954995.8149979301</v>
          </cell>
          <cell r="H2000">
            <v>2036891.2774930799</v>
          </cell>
          <cell r="I2000">
            <v>1771880.1358859399</v>
          </cell>
          <cell r="J2000">
            <v>2077212.9152498201</v>
          </cell>
          <cell r="K2000">
            <v>1847550.84915586</v>
          </cell>
          <cell r="L2000">
            <v>1739762.5406072801</v>
          </cell>
          <cell r="M2000">
            <v>2173720.5242372998</v>
          </cell>
          <cell r="N2000">
            <v>1740330.5000386699</v>
          </cell>
          <cell r="O2000">
            <v>1794104.02396208</v>
          </cell>
          <cell r="P2000">
            <v>1892300.0206921599</v>
          </cell>
          <cell r="Q2000">
            <v>1808438.7258522401</v>
          </cell>
        </row>
        <row r="2001">
          <cell r="A2001" t="str">
            <v>Q8CAE9</v>
          </cell>
          <cell r="B2001" t="str">
            <v>sp|Q8CAE9|PDXL2_MOUSE</v>
          </cell>
          <cell r="C2001">
            <v>36333.028101900803</v>
          </cell>
          <cell r="D2001">
            <v>19652.656476396602</v>
          </cell>
          <cell r="E2001">
            <v>781.74849770366905</v>
          </cell>
          <cell r="F2001">
            <v>632.43799322087102</v>
          </cell>
          <cell r="G2001">
            <v>1269.2097065355699</v>
          </cell>
          <cell r="H2001">
            <v>26851.130552427501</v>
          </cell>
          <cell r="I2001">
            <v>3936.3597520826502</v>
          </cell>
          <cell r="J2001">
            <v>30775.479105353599</v>
          </cell>
          <cell r="K2001">
            <v>2058.59992452491</v>
          </cell>
          <cell r="L2001">
            <v>30520.938405820601</v>
          </cell>
          <cell r="M2001">
            <v>18659.5210892576</v>
          </cell>
          <cell r="N2001">
            <v>36617.893127665098</v>
          </cell>
          <cell r="O2001">
            <v>2215.1466610387502</v>
          </cell>
          <cell r="P2001">
            <v>25566.728492254599</v>
          </cell>
          <cell r="Q2001">
            <v>32390.004370356801</v>
          </cell>
        </row>
        <row r="2002">
          <cell r="A2002" t="str">
            <v>Q8CAK1</v>
          </cell>
          <cell r="B2002" t="str">
            <v>sp|Q8CAK1|CAF17_MOUSE</v>
          </cell>
          <cell r="C2002">
            <v>81700.190370405995</v>
          </cell>
          <cell r="D2002">
            <v>64652.2084370968</v>
          </cell>
          <cell r="E2002">
            <v>80070.631621340697</v>
          </cell>
          <cell r="F2002">
            <v>90283.919600687499</v>
          </cell>
          <cell r="G2002">
            <v>99186.771351829404</v>
          </cell>
          <cell r="H2002">
            <v>100159.21025564701</v>
          </cell>
          <cell r="I2002">
            <v>28833.169373533499</v>
          </cell>
          <cell r="J2002">
            <v>90851.077951425395</v>
          </cell>
          <cell r="K2002">
            <v>84320.857008994106</v>
          </cell>
          <cell r="L2002">
            <v>119872.487495999</v>
          </cell>
          <cell r="M2002">
            <v>130243.753894949</v>
          </cell>
          <cell r="N2002">
            <v>27854.542942270102</v>
          </cell>
          <cell r="O2002">
            <v>92965.144318873805</v>
          </cell>
          <cell r="P2002">
            <v>64331.822107436397</v>
          </cell>
          <cell r="Q2002">
            <v>96957.165832235798</v>
          </cell>
        </row>
        <row r="2003">
          <cell r="A2003" t="str">
            <v>Q8CAQ8</v>
          </cell>
          <cell r="B2003" t="str">
            <v>sp|Q8CAQ8|MIC60_MOUSE</v>
          </cell>
          <cell r="C2003">
            <v>5351896.4408225799</v>
          </cell>
          <cell r="D2003">
            <v>5569744.71519945</v>
          </cell>
          <cell r="E2003">
            <v>6491817.0258795302</v>
          </cell>
          <cell r="F2003">
            <v>5828800.5589006804</v>
          </cell>
          <cell r="G2003">
            <v>5707294.4683617204</v>
          </cell>
          <cell r="H2003">
            <v>6323430.8381561097</v>
          </cell>
          <cell r="I2003">
            <v>5656021.6017770804</v>
          </cell>
          <cell r="J2003">
            <v>5556596.7708768304</v>
          </cell>
          <cell r="K2003">
            <v>5511853.0343646696</v>
          </cell>
          <cell r="L2003">
            <v>6125892.5587728899</v>
          </cell>
          <cell r="M2003">
            <v>5917377.3609317001</v>
          </cell>
          <cell r="N2003">
            <v>6306077.3272479204</v>
          </cell>
          <cell r="O2003">
            <v>5815149.0821328098</v>
          </cell>
          <cell r="P2003">
            <v>6064343.8089008303</v>
          </cell>
          <cell r="Q2003">
            <v>5991086.22673597</v>
          </cell>
        </row>
        <row r="2004">
          <cell r="A2004" t="str">
            <v>Q8CAY6</v>
          </cell>
          <cell r="B2004" t="str">
            <v>sp|Q8CAY6|THIC_MOUSE</v>
          </cell>
          <cell r="C2004">
            <v>603668.463532364</v>
          </cell>
          <cell r="D2004">
            <v>384202.14120624599</v>
          </cell>
          <cell r="E2004">
            <v>453187.26754139602</v>
          </cell>
          <cell r="F2004">
            <v>624559.11632713396</v>
          </cell>
          <cell r="G2004">
            <v>547158.67385869299</v>
          </cell>
          <cell r="H2004">
            <v>556918.13973903097</v>
          </cell>
          <cell r="I2004">
            <v>485169.05055352399</v>
          </cell>
          <cell r="J2004">
            <v>641482.71212398901</v>
          </cell>
          <cell r="K2004">
            <v>533970.39519597299</v>
          </cell>
          <cell r="L2004">
            <v>514132.00262490299</v>
          </cell>
          <cell r="M2004">
            <v>479004.56691787601</v>
          </cell>
          <cell r="N2004">
            <v>453442.80796591198</v>
          </cell>
          <cell r="O2004">
            <v>679498.35855010303</v>
          </cell>
          <cell r="P2004">
            <v>515448.35344418598</v>
          </cell>
          <cell r="Q2004">
            <v>530758.39684456505</v>
          </cell>
        </row>
        <row r="2005">
          <cell r="A2005" t="str">
            <v>Q8CBE3</v>
          </cell>
          <cell r="B2005" t="str">
            <v>sp|Q8CBE3|WDR37_MOUSE</v>
          </cell>
          <cell r="C2005">
            <v>200911.91936813499</v>
          </cell>
          <cell r="D2005">
            <v>171432.736122478</v>
          </cell>
          <cell r="E2005">
            <v>164768.30264807999</v>
          </cell>
          <cell r="F2005">
            <v>208005.34180318299</v>
          </cell>
          <cell r="G2005">
            <v>209321.76887783199</v>
          </cell>
          <cell r="H2005">
            <v>303305.534793108</v>
          </cell>
          <cell r="I2005">
            <v>205046.24248561799</v>
          </cell>
          <cell r="J2005">
            <v>218825.58234187801</v>
          </cell>
          <cell r="K2005">
            <v>267040.850738407</v>
          </cell>
          <cell r="L2005">
            <v>246607.91960808399</v>
          </cell>
          <cell r="M2005">
            <v>321182.48056895699</v>
          </cell>
          <cell r="N2005">
            <v>274513.886910495</v>
          </cell>
          <cell r="O2005">
            <v>273833.71583886503</v>
          </cell>
          <cell r="P2005">
            <v>295484.722001218</v>
          </cell>
          <cell r="Q2005">
            <v>332830.01161041303</v>
          </cell>
        </row>
        <row r="2006">
          <cell r="A2006" t="str">
            <v>Q8CBF3</v>
          </cell>
          <cell r="B2006" t="str">
            <v>sp|Q8CBF3|EPHB1_MOUSE</v>
          </cell>
          <cell r="C2006">
            <v>30279.553266229101</v>
          </cell>
          <cell r="D2006">
            <v>28850.013705236801</v>
          </cell>
          <cell r="E2006">
            <v>33419.102502579</v>
          </cell>
          <cell r="F2006">
            <v>13081.705173668901</v>
          </cell>
          <cell r="G2006">
            <v>3830.8663080178299</v>
          </cell>
          <cell r="H2006">
            <v>17129.617780458299</v>
          </cell>
          <cell r="I2006">
            <v>44347.026388541402</v>
          </cell>
          <cell r="J2006">
            <v>26723.444168144499</v>
          </cell>
          <cell r="K2006">
            <v>31786.7589517247</v>
          </cell>
          <cell r="L2006">
            <v>37286.201623809298</v>
          </cell>
          <cell r="M2006">
            <v>35671.8612498125</v>
          </cell>
          <cell r="N2006">
            <v>54310.464668573601</v>
          </cell>
          <cell r="O2006">
            <v>30529.644161304401</v>
          </cell>
          <cell r="P2006">
            <v>6957.5866154168498</v>
          </cell>
          <cell r="Q2006">
            <v>11861.4011723763</v>
          </cell>
        </row>
        <row r="2007">
          <cell r="A2007" t="str">
            <v>Q8CBW3</v>
          </cell>
          <cell r="B2007" t="str">
            <v>sp|Q8CBW3|ABI1_MOUSE</v>
          </cell>
          <cell r="C2007">
            <v>640478.06456702994</v>
          </cell>
          <cell r="D2007">
            <v>566415.51118808705</v>
          </cell>
          <cell r="E2007">
            <v>692030.55548085202</v>
          </cell>
          <cell r="F2007">
            <v>615550.40300627204</v>
          </cell>
          <cell r="G2007">
            <v>631057.69517962495</v>
          </cell>
          <cell r="H2007">
            <v>553663.52512616303</v>
          </cell>
          <cell r="I2007">
            <v>692416.67188414</v>
          </cell>
          <cell r="J2007">
            <v>451072.11136321101</v>
          </cell>
          <cell r="K2007">
            <v>797135.31994467997</v>
          </cell>
          <cell r="L2007">
            <v>1093179.49211315</v>
          </cell>
          <cell r="M2007">
            <v>584108.15979076899</v>
          </cell>
          <cell r="N2007">
            <v>621988.60076948104</v>
          </cell>
          <cell r="O2007">
            <v>453726.94470315299</v>
          </cell>
          <cell r="P2007">
            <v>637309.69101997197</v>
          </cell>
          <cell r="Q2007">
            <v>709965.46226592001</v>
          </cell>
        </row>
        <row r="2008">
          <cell r="A2008" t="str">
            <v>Q8CBY8</v>
          </cell>
          <cell r="B2008" t="str">
            <v>sp|Q8CBY8|DCTN4_MOUSE</v>
          </cell>
          <cell r="C2008">
            <v>342189.25151329098</v>
          </cell>
          <cell r="D2008">
            <v>437376.61850477703</v>
          </cell>
          <cell r="E2008">
            <v>359398.11055856</v>
          </cell>
          <cell r="F2008">
            <v>384541.97819623502</v>
          </cell>
          <cell r="G2008">
            <v>334126.69586737198</v>
          </cell>
          <cell r="H2008">
            <v>394591.89577921497</v>
          </cell>
          <cell r="I2008">
            <v>403052.20400552102</v>
          </cell>
          <cell r="J2008">
            <v>363812.49802622199</v>
          </cell>
          <cell r="K2008">
            <v>386109.66941314301</v>
          </cell>
          <cell r="L2008">
            <v>371003.56023276102</v>
          </cell>
          <cell r="M2008">
            <v>386390.043442111</v>
          </cell>
          <cell r="N2008">
            <v>450569.985740031</v>
          </cell>
          <cell r="O2008">
            <v>256232.78649364301</v>
          </cell>
          <cell r="P2008">
            <v>387241.61169603298</v>
          </cell>
          <cell r="Q2008">
            <v>338478.12556636101</v>
          </cell>
        </row>
        <row r="2009">
          <cell r="A2009" t="str">
            <v>Q8CC21</v>
          </cell>
          <cell r="B2009" t="str">
            <v>sp|Q8CC21|TTC19_MOUSE</v>
          </cell>
          <cell r="C2009">
            <v>132039.70124846001</v>
          </cell>
          <cell r="D2009">
            <v>81674.0455866064</v>
          </cell>
          <cell r="E2009">
            <v>19230.894327298902</v>
          </cell>
          <cell r="F2009">
            <v>109019.07714381399</v>
          </cell>
          <cell r="G2009">
            <v>179495.78540297801</v>
          </cell>
          <cell r="H2009">
            <v>43571.196312927903</v>
          </cell>
          <cell r="I2009">
            <v>92659.847150564296</v>
          </cell>
          <cell r="J2009">
            <v>86547.673550683699</v>
          </cell>
          <cell r="K2009">
            <v>78179.906576134803</v>
          </cell>
          <cell r="L2009">
            <v>228220.47122928</v>
          </cell>
          <cell r="M2009">
            <v>158815.21793454999</v>
          </cell>
          <cell r="N2009">
            <v>48691.126465801201</v>
          </cell>
          <cell r="O2009">
            <v>118294.952583486</v>
          </cell>
          <cell r="P2009">
            <v>73313.656724358007</v>
          </cell>
          <cell r="Q2009">
            <v>15744.7535168905</v>
          </cell>
        </row>
        <row r="2010">
          <cell r="A2010" t="str">
            <v>Q8CC27</v>
          </cell>
          <cell r="B2010" t="str">
            <v>sp|Q8CC27|CACB2_MOUSE</v>
          </cell>
          <cell r="C2010">
            <v>155989.69805601801</v>
          </cell>
          <cell r="D2010">
            <v>164709.02051622199</v>
          </cell>
          <cell r="E2010">
            <v>163238.810226006</v>
          </cell>
          <cell r="F2010">
            <v>167923.066867822</v>
          </cell>
          <cell r="G2010">
            <v>165269.12068594701</v>
          </cell>
          <cell r="H2010">
            <v>187368.41570997101</v>
          </cell>
          <cell r="I2010">
            <v>169514.42086814801</v>
          </cell>
          <cell r="J2010">
            <v>198586.03899005501</v>
          </cell>
          <cell r="K2010">
            <v>178432.60489626901</v>
          </cell>
          <cell r="L2010">
            <v>226783.94967125601</v>
          </cell>
          <cell r="M2010">
            <v>210361.994773985</v>
          </cell>
          <cell r="N2010">
            <v>193210.54778790299</v>
          </cell>
          <cell r="O2010">
            <v>201787.007725345</v>
          </cell>
          <cell r="P2010">
            <v>161878.713267302</v>
          </cell>
          <cell r="Q2010">
            <v>204845.02085692799</v>
          </cell>
        </row>
        <row r="2011">
          <cell r="A2011" t="str">
            <v>Q8CC35</v>
          </cell>
          <cell r="B2011" t="str">
            <v>sp|Q8CC35|SYNPO_MOUSE</v>
          </cell>
          <cell r="C2011">
            <v>959313.77279334399</v>
          </cell>
          <cell r="D2011">
            <v>810169.41281607503</v>
          </cell>
          <cell r="E2011">
            <v>781728.20494209498</v>
          </cell>
          <cell r="F2011">
            <v>938191.67253199895</v>
          </cell>
          <cell r="G2011">
            <v>1028511.17004563</v>
          </cell>
          <cell r="H2011">
            <v>1077165.2036428801</v>
          </cell>
          <cell r="I2011">
            <v>1143200.018924</v>
          </cell>
          <cell r="J2011">
            <v>875074.62644867797</v>
          </cell>
          <cell r="K2011">
            <v>1196242.2907028601</v>
          </cell>
          <cell r="L2011">
            <v>1040838.19834734</v>
          </cell>
          <cell r="M2011">
            <v>691578.80583750701</v>
          </cell>
          <cell r="N2011">
            <v>1048563.29976588</v>
          </cell>
          <cell r="O2011">
            <v>1417910.25975</v>
          </cell>
          <cell r="P2011">
            <v>1030016.01357487</v>
          </cell>
          <cell r="Q2011">
            <v>692763.58888301102</v>
          </cell>
        </row>
        <row r="2012">
          <cell r="A2012" t="str">
            <v>Q8CC88</v>
          </cell>
          <cell r="B2012" t="str">
            <v>sp|Q8CC88|VWA8_MOUSE</v>
          </cell>
          <cell r="C2012">
            <v>228298.93297492</v>
          </cell>
          <cell r="D2012">
            <v>146901.098911054</v>
          </cell>
          <cell r="E2012">
            <v>214118.73652487199</v>
          </cell>
          <cell r="F2012">
            <v>216099.60287201099</v>
          </cell>
          <cell r="G2012">
            <v>108298.142740364</v>
          </cell>
          <cell r="H2012">
            <v>322487.49669816502</v>
          </cell>
          <cell r="I2012">
            <v>272933.41392252198</v>
          </cell>
          <cell r="J2012">
            <v>215856.87220601499</v>
          </cell>
          <cell r="K2012">
            <v>184384.34965004001</v>
          </cell>
          <cell r="L2012">
            <v>3301813.6836053999</v>
          </cell>
          <cell r="M2012">
            <v>3936083.9654397299</v>
          </cell>
          <cell r="N2012">
            <v>202372.507391494</v>
          </cell>
          <cell r="O2012">
            <v>265722.14182890201</v>
          </cell>
          <cell r="P2012">
            <v>215828.186597233</v>
          </cell>
          <cell r="Q2012">
            <v>188408.18276091301</v>
          </cell>
        </row>
        <row r="2013">
          <cell r="A2013" t="str">
            <v>Q8CCJ3</v>
          </cell>
          <cell r="B2013" t="str">
            <v>sp|Q8CCJ3|UFL1_MOUSE</v>
          </cell>
          <cell r="C2013">
            <v>41346.734583795798</v>
          </cell>
          <cell r="D2013">
            <v>29661.6780951496</v>
          </cell>
          <cell r="E2013">
            <v>43938.823957030101</v>
          </cell>
          <cell r="F2013">
            <v>33649.513157882502</v>
          </cell>
          <cell r="G2013">
            <v>37094.269711353299</v>
          </cell>
          <cell r="H2013">
            <v>51809.029606813499</v>
          </cell>
          <cell r="I2013">
            <v>40280.942858717201</v>
          </cell>
          <cell r="J2013">
            <v>45481.854920861297</v>
          </cell>
          <cell r="K2013">
            <v>32192.148569921199</v>
          </cell>
          <cell r="L2013">
            <v>48112.311520546602</v>
          </cell>
          <cell r="M2013">
            <v>39203.048165504202</v>
          </cell>
          <cell r="N2013">
            <v>47169.661277991501</v>
          </cell>
          <cell r="O2013">
            <v>48658.423468490597</v>
          </cell>
          <cell r="P2013">
            <v>39282.921311265301</v>
          </cell>
          <cell r="Q2013">
            <v>40828.648965485598</v>
          </cell>
        </row>
        <row r="2014">
          <cell r="A2014" t="str">
            <v>Q8CCJ4</v>
          </cell>
          <cell r="B2014" t="str">
            <v>sp|Q8CCJ4|AMER2_MOUSE</v>
          </cell>
          <cell r="C2014">
            <v>31789.247786468299</v>
          </cell>
          <cell r="D2014">
            <v>26496.127502400701</v>
          </cell>
          <cell r="E2014">
            <v>36847.881582552203</v>
          </cell>
          <cell r="F2014">
            <v>27152.891598664901</v>
          </cell>
          <cell r="G2014">
            <v>40489.965471012802</v>
          </cell>
          <cell r="H2014">
            <v>14255.855695664201</v>
          </cell>
          <cell r="I2014">
            <v>39957.154387696297</v>
          </cell>
          <cell r="J2014">
            <v>62066.304500472899</v>
          </cell>
          <cell r="K2014">
            <v>49723.25026809</v>
          </cell>
          <cell r="L2014">
            <v>46019.659478259702</v>
          </cell>
          <cell r="M2014">
            <v>8034.0471312615</v>
          </cell>
          <cell r="N2014">
            <v>11657.0395572867</v>
          </cell>
          <cell r="O2014">
            <v>55954.6164972689</v>
          </cell>
          <cell r="P2014">
            <v>9885.1600951992805</v>
          </cell>
          <cell r="Q2014">
            <v>8346.6953765534799</v>
          </cell>
        </row>
        <row r="2015">
          <cell r="A2015" t="str">
            <v>Q8CCK0</v>
          </cell>
          <cell r="B2015" t="str">
            <v>sp|Q8CCK0|H2AW_MOUSE</v>
          </cell>
          <cell r="C2015">
            <v>108070.922299472</v>
          </cell>
          <cell r="D2015">
            <v>77595.806339077899</v>
          </cell>
          <cell r="E2015">
            <v>60418.004438589902</v>
          </cell>
          <cell r="F2015">
            <v>96062.775519642601</v>
          </cell>
          <cell r="G2015">
            <v>126806.566930361</v>
          </cell>
          <cell r="H2015">
            <v>121200.091762407</v>
          </cell>
          <cell r="I2015">
            <v>80808.737352466895</v>
          </cell>
          <cell r="J2015">
            <v>119312.715271386</v>
          </cell>
          <cell r="K2015">
            <v>111076.74614588</v>
          </cell>
          <cell r="L2015">
            <v>44919.037816419397</v>
          </cell>
          <cell r="M2015">
            <v>55062.568051933296</v>
          </cell>
          <cell r="N2015">
            <v>92046.353978002298</v>
          </cell>
          <cell r="O2015">
            <v>132459.21643948101</v>
          </cell>
          <cell r="P2015">
            <v>106001.062723</v>
          </cell>
          <cell r="Q2015">
            <v>118445.285044109</v>
          </cell>
        </row>
        <row r="2016">
          <cell r="A2016" t="str">
            <v>Q8CCN5</v>
          </cell>
          <cell r="B2016" t="str">
            <v>sp|Q8CCN5|BCAS3_MOUSE</v>
          </cell>
          <cell r="C2016">
            <v>143941.53324476001</v>
          </cell>
          <cell r="D2016">
            <v>102578.660062942</v>
          </cell>
          <cell r="E2016">
            <v>114003.361802017</v>
          </cell>
          <cell r="F2016">
            <v>102836.99548354201</v>
          </cell>
          <cell r="G2016">
            <v>145985.69721590399</v>
          </cell>
          <cell r="H2016">
            <v>161889.076850654</v>
          </cell>
          <cell r="I2016">
            <v>131497.52805433699</v>
          </cell>
          <cell r="J2016">
            <v>167376.160413159</v>
          </cell>
          <cell r="K2016">
            <v>151015.796585023</v>
          </cell>
          <cell r="L2016">
            <v>78196.8599163787</v>
          </cell>
          <cell r="M2016">
            <v>80334.282828581694</v>
          </cell>
          <cell r="N2016">
            <v>152033.22279964099</v>
          </cell>
          <cell r="O2016">
            <v>194956.85211353801</v>
          </cell>
          <cell r="P2016">
            <v>143690.35984782301</v>
          </cell>
          <cell r="Q2016">
            <v>143506.030294005</v>
          </cell>
        </row>
        <row r="2017">
          <cell r="A2017" t="str">
            <v>Q8CCS6</v>
          </cell>
          <cell r="B2017" t="str">
            <v>sp|Q8CCS6|PABP2_MOUSE</v>
          </cell>
          <cell r="C2017">
            <v>105367.01357943899</v>
          </cell>
          <cell r="D2017">
            <v>104963.924156143</v>
          </cell>
          <cell r="E2017">
            <v>79110.950967711105</v>
          </cell>
          <cell r="F2017">
            <v>104909.362236356</v>
          </cell>
          <cell r="G2017">
            <v>115326.302723748</v>
          </cell>
          <cell r="H2017">
            <v>112553.736520836</v>
          </cell>
          <cell r="I2017">
            <v>84910.145917053494</v>
          </cell>
          <cell r="J2017">
            <v>115004.934902986</v>
          </cell>
          <cell r="K2017">
            <v>104833.90562345499</v>
          </cell>
          <cell r="L2017">
            <v>126377.400128187</v>
          </cell>
          <cell r="M2017">
            <v>98625.085696000097</v>
          </cell>
          <cell r="N2017">
            <v>91026.649060721698</v>
          </cell>
          <cell r="O2017">
            <v>113282.136884908</v>
          </cell>
          <cell r="P2017">
            <v>125724.867699297</v>
          </cell>
          <cell r="Q2017">
            <v>125464.57192022599</v>
          </cell>
        </row>
        <row r="2018">
          <cell r="A2018" t="str">
            <v>Q8CCT4</v>
          </cell>
          <cell r="B2018" t="str">
            <v>sp|Q8CCT4|TCAL5_MOUSE</v>
          </cell>
          <cell r="C2018">
            <v>268533.08217467798</v>
          </cell>
          <cell r="D2018">
            <v>272704.40756823402</v>
          </cell>
          <cell r="E2018">
            <v>242472.25169524699</v>
          </cell>
          <cell r="F2018">
            <v>289851.12919713801</v>
          </cell>
          <cell r="G2018">
            <v>214356.021411211</v>
          </cell>
          <cell r="H2018">
            <v>333378.435386803</v>
          </cell>
          <cell r="I2018">
            <v>267167.439628497</v>
          </cell>
          <cell r="J2018">
            <v>340929.80611744203</v>
          </cell>
          <cell r="K2018">
            <v>219222.76188555799</v>
          </cell>
          <cell r="L2018">
            <v>319327.73048594798</v>
          </cell>
          <cell r="M2018">
            <v>349578.18381296302</v>
          </cell>
          <cell r="N2018">
            <v>297820.929146646</v>
          </cell>
          <cell r="O2018">
            <v>376490.427718947</v>
          </cell>
          <cell r="P2018">
            <v>309813.88294654002</v>
          </cell>
          <cell r="Q2018">
            <v>217143.50781242599</v>
          </cell>
        </row>
        <row r="2019">
          <cell r="A2019" t="str">
            <v>Q8CDA1</v>
          </cell>
          <cell r="B2019" t="str">
            <v>sp|Q8CDA1|SAC2_MOUSE</v>
          </cell>
          <cell r="C2019">
            <v>31935.176819148499</v>
          </cell>
          <cell r="D2019">
            <v>20310.249790681301</v>
          </cell>
          <cell r="E2019">
            <v>10555.334655785</v>
          </cell>
          <cell r="F2019">
            <v>18868.950496080801</v>
          </cell>
          <cell r="G2019">
            <v>21912.297396173599</v>
          </cell>
          <cell r="H2019">
            <v>40090.896774008201</v>
          </cell>
          <cell r="I2019">
            <v>8948.3526206016704</v>
          </cell>
          <cell r="J2019">
            <v>39750.354655088697</v>
          </cell>
          <cell r="K2019">
            <v>17620.464046683999</v>
          </cell>
          <cell r="L2019">
            <v>107246.63380981</v>
          </cell>
          <cell r="M2019">
            <v>42937.056397793101</v>
          </cell>
          <cell r="N2019">
            <v>16011.0420186928</v>
          </cell>
          <cell r="O2019">
            <v>52044.194978285399</v>
          </cell>
          <cell r="P2019">
            <v>36819.087221718299</v>
          </cell>
          <cell r="Q2019">
            <v>14233.222931600199</v>
          </cell>
        </row>
        <row r="2020">
          <cell r="A2020" t="str">
            <v>Q8CDG3</v>
          </cell>
          <cell r="B2020" t="str">
            <v>sp|Q8CDG3|VCIP1_MOUSE</v>
          </cell>
          <cell r="C2020">
            <v>169506.21829538801</v>
          </cell>
          <cell r="D2020">
            <v>159951.49417261701</v>
          </cell>
          <cell r="E2020">
            <v>150537.00553622801</v>
          </cell>
          <cell r="F2020">
            <v>154985.836952821</v>
          </cell>
          <cell r="G2020">
            <v>177185.38841253499</v>
          </cell>
          <cell r="H2020">
            <v>160616.885498421</v>
          </cell>
          <cell r="I2020">
            <v>179661.03674298499</v>
          </cell>
          <cell r="J2020">
            <v>144804.72171353901</v>
          </cell>
          <cell r="K2020">
            <v>194712.46743343299</v>
          </cell>
          <cell r="L2020">
            <v>165602.737846579</v>
          </cell>
          <cell r="M2020">
            <v>176612.12746784801</v>
          </cell>
          <cell r="N2020">
            <v>192255.10731538001</v>
          </cell>
          <cell r="O2020">
            <v>211522.863015262</v>
          </cell>
          <cell r="P2020">
            <v>171101.949142239</v>
          </cell>
          <cell r="Q2020">
            <v>166169.26416878399</v>
          </cell>
        </row>
        <row r="2021">
          <cell r="A2021" t="str">
            <v>Q8CDN6</v>
          </cell>
          <cell r="B2021" t="str">
            <v>sp|Q8CDN6|TXNL1_MOUSE</v>
          </cell>
          <cell r="C2021">
            <v>485994.97794182098</v>
          </cell>
          <cell r="D2021">
            <v>490853.813284904</v>
          </cell>
          <cell r="E2021">
            <v>494191.092807009</v>
          </cell>
          <cell r="F2021">
            <v>480779.05274345999</v>
          </cell>
          <cell r="G2021">
            <v>436741.06005373702</v>
          </cell>
          <cell r="H2021">
            <v>567472.838731886</v>
          </cell>
          <cell r="I2021">
            <v>533231.45511999202</v>
          </cell>
          <cell r="J2021">
            <v>540679.44623685803</v>
          </cell>
          <cell r="K2021">
            <v>487021.07670167898</v>
          </cell>
          <cell r="L2021">
            <v>596785.82448794297</v>
          </cell>
          <cell r="M2021">
            <v>510726.473962844</v>
          </cell>
          <cell r="N2021">
            <v>469269.15890783101</v>
          </cell>
          <cell r="O2021">
            <v>520660.46131951699</v>
          </cell>
          <cell r="P2021">
            <v>595302.71989895997</v>
          </cell>
          <cell r="Q2021">
            <v>611119.14902826399</v>
          </cell>
        </row>
        <row r="2022">
          <cell r="A2022" t="str">
            <v>Q8CE50</v>
          </cell>
          <cell r="B2022" t="str">
            <v>sp|Q8CE50|SNX30_MOUSE</v>
          </cell>
          <cell r="C2022">
            <v>19406.366925489499</v>
          </cell>
          <cell r="D2022">
            <v>82450.695803869705</v>
          </cell>
          <cell r="E2022">
            <v>51361.506579194298</v>
          </cell>
          <cell r="F2022">
            <v>79241.013024669199</v>
          </cell>
          <cell r="G2022">
            <v>45500.898197247399</v>
          </cell>
          <cell r="H2022">
            <v>54471.612409605099</v>
          </cell>
          <cell r="I2022">
            <v>68999.207797049603</v>
          </cell>
          <cell r="J2022">
            <v>70540.219815239703</v>
          </cell>
          <cell r="K2022">
            <v>94483.156113479694</v>
          </cell>
          <cell r="L2022">
            <v>69123.783518652897</v>
          </cell>
          <cell r="M2022">
            <v>19142.9775249185</v>
          </cell>
          <cell r="N2022">
            <v>99303.656769261404</v>
          </cell>
          <cell r="O2022">
            <v>100948.995149729</v>
          </cell>
          <cell r="P2022">
            <v>11808.872985550201</v>
          </cell>
          <cell r="Q2022">
            <v>23976.222299126599</v>
          </cell>
        </row>
        <row r="2023">
          <cell r="A2023" t="str">
            <v>Q8CEC5</v>
          </cell>
          <cell r="B2023" t="str">
            <v>sp|Q8CEC5|KBRS1_MOUSE</v>
          </cell>
          <cell r="C2023">
            <v>4307.6310283955399</v>
          </cell>
          <cell r="D2023">
            <v>13931.326896074699</v>
          </cell>
          <cell r="E2023">
            <v>11463.038746120201</v>
          </cell>
          <cell r="F2023">
            <v>7574.0608559361399</v>
          </cell>
          <cell r="G2023">
            <v>964.22362225234303</v>
          </cell>
          <cell r="H2023">
            <v>8564.6660539190507</v>
          </cell>
          <cell r="I2023">
            <v>15034.1384482624</v>
          </cell>
          <cell r="J2023">
            <v>10809.3911810921</v>
          </cell>
          <cell r="K2023">
            <v>10248.2890963258</v>
          </cell>
          <cell r="L2023">
            <v>6792.4941311738003</v>
          </cell>
          <cell r="M2023">
            <v>9806.4487477556795</v>
          </cell>
          <cell r="N2023">
            <v>11821.3816382923</v>
          </cell>
          <cell r="O2023">
            <v>3702.2699094180898</v>
          </cell>
          <cell r="P2023">
            <v>15029.172245909</v>
          </cell>
          <cell r="Q2023">
            <v>13653.0835470855</v>
          </cell>
        </row>
        <row r="2024">
          <cell r="A2024" t="str">
            <v>Q8CES0</v>
          </cell>
          <cell r="B2024" t="str">
            <v>sp|Q8CES0|NAA30_MOUSE</v>
          </cell>
          <cell r="C2024">
            <v>53886.676691817498</v>
          </cell>
          <cell r="D2024">
            <v>35095.082702219799</v>
          </cell>
          <cell r="E2024">
            <v>53051.0188337215</v>
          </cell>
          <cell r="F2024">
            <v>47081.9903814137</v>
          </cell>
          <cell r="G2024">
            <v>44537.770300361502</v>
          </cell>
          <cell r="H2024">
            <v>40161.7716366655</v>
          </cell>
          <cell r="I2024">
            <v>54715.573301303099</v>
          </cell>
          <cell r="J2024">
            <v>45944.230644658302</v>
          </cell>
          <cell r="K2024">
            <v>50036.300696688602</v>
          </cell>
          <cell r="L2024">
            <v>35515.143978582899</v>
          </cell>
          <cell r="M2024">
            <v>62582.494576248602</v>
          </cell>
          <cell r="N2024">
            <v>4293.0043904095</v>
          </cell>
          <cell r="O2024">
            <v>51265.875601528198</v>
          </cell>
          <cell r="P2024">
            <v>32028.513920992798</v>
          </cell>
          <cell r="Q2024">
            <v>49586.025551109902</v>
          </cell>
        </row>
        <row r="2025">
          <cell r="A2025" t="str">
            <v>Q8CFE4</v>
          </cell>
          <cell r="B2025" t="str">
            <v>sp|Q8CFE4|SCYL2_MOUSE</v>
          </cell>
          <cell r="C2025">
            <v>16612.0102900731</v>
          </cell>
          <cell r="D2025">
            <v>28234.494177430199</v>
          </cell>
          <cell r="E2025">
            <v>28488.450448843501</v>
          </cell>
          <cell r="F2025">
            <v>22754.532275252201</v>
          </cell>
          <cell r="G2025">
            <v>24614.424715498601</v>
          </cell>
          <cell r="H2025">
            <v>22027.160297333299</v>
          </cell>
          <cell r="I2025">
            <v>19490.8327555373</v>
          </cell>
          <cell r="J2025">
            <v>26246.428312310301</v>
          </cell>
          <cell r="K2025">
            <v>25723.2288813142</v>
          </cell>
          <cell r="L2025">
            <v>28691.483225928401</v>
          </cell>
          <cell r="M2025">
            <v>10406.340444261799</v>
          </cell>
          <cell r="N2025">
            <v>27556.905663927198</v>
          </cell>
          <cell r="O2025">
            <v>15484.438309672199</v>
          </cell>
          <cell r="P2025">
            <v>25537.059871186098</v>
          </cell>
          <cell r="Q2025">
            <v>22087.287532194601</v>
          </cell>
        </row>
        <row r="2026">
          <cell r="A2026" t="str">
            <v>Q8CFI0</v>
          </cell>
          <cell r="B2026" t="str">
            <v>sp|Q8CFI0|NED4L_MOUSE</v>
          </cell>
          <cell r="C2026">
            <v>421427.70687039802</v>
          </cell>
          <cell r="D2026">
            <v>477602.739127254</v>
          </cell>
          <cell r="E2026">
            <v>300934.85930235201</v>
          </cell>
          <cell r="F2026">
            <v>362365.75926972402</v>
          </cell>
          <cell r="G2026">
            <v>374902.80579895899</v>
          </cell>
          <cell r="H2026">
            <v>570356.98400467099</v>
          </cell>
          <cell r="I2026">
            <v>395125.30613041099</v>
          </cell>
          <cell r="J2026">
            <v>425403.39405036299</v>
          </cell>
          <cell r="K2026">
            <v>338602.90919111902</v>
          </cell>
          <cell r="L2026">
            <v>606891.34407355404</v>
          </cell>
          <cell r="M2026">
            <v>448664.75826316403</v>
          </cell>
          <cell r="N2026">
            <v>328201.00414003001</v>
          </cell>
          <cell r="O2026">
            <v>576511.76753789803</v>
          </cell>
          <cell r="P2026">
            <v>440675.04562360398</v>
          </cell>
          <cell r="Q2026">
            <v>463950.01171568601</v>
          </cell>
        </row>
        <row r="2027">
          <cell r="A2027" t="str">
            <v>Q8CFI7</v>
          </cell>
          <cell r="B2027" t="str">
            <v>sp|Q8CFI7|RPB2_MOUSE</v>
          </cell>
          <cell r="C2027">
            <v>282520.00581656903</v>
          </cell>
          <cell r="D2027">
            <v>218999.47820878899</v>
          </cell>
          <cell r="E2027">
            <v>155581.27019184199</v>
          </cell>
          <cell r="F2027">
            <v>241788.01525874101</v>
          </cell>
          <cell r="G2027">
            <v>187991.643049587</v>
          </cell>
          <cell r="H2027">
            <v>408743.27932157897</v>
          </cell>
          <cell r="I2027">
            <v>256259.81329326201</v>
          </cell>
          <cell r="J2027">
            <v>425548.060202197</v>
          </cell>
          <cell r="K2027">
            <v>215107.94043225801</v>
          </cell>
          <cell r="L2027">
            <v>719127.11409564002</v>
          </cell>
          <cell r="M2027">
            <v>650693.70939903101</v>
          </cell>
          <cell r="N2027">
            <v>287286.84975777002</v>
          </cell>
          <cell r="O2027">
            <v>353953.83185519202</v>
          </cell>
          <cell r="P2027">
            <v>261337.837237906</v>
          </cell>
          <cell r="Q2027">
            <v>29131.955248905499</v>
          </cell>
        </row>
        <row r="2028">
          <cell r="A2028" t="str">
            <v>Q8CFQ3</v>
          </cell>
          <cell r="B2028" t="str">
            <v>sp|Q8CFQ3|AQR_MOUSE</v>
          </cell>
          <cell r="C2028">
            <v>50837.614176858202</v>
          </cell>
          <cell r="D2028">
            <v>6338.9669676329704</v>
          </cell>
          <cell r="E2028">
            <v>52257.552330380597</v>
          </cell>
          <cell r="F2028">
            <v>26865.3196921741</v>
          </cell>
          <cell r="G2028">
            <v>43617.063198812903</v>
          </cell>
          <cell r="H2028">
            <v>61956.048164322499</v>
          </cell>
          <cell r="I2028">
            <v>12030.327532298001</v>
          </cell>
          <cell r="J2028">
            <v>51649.475633122303</v>
          </cell>
          <cell r="K2028">
            <v>42345.044656093298</v>
          </cell>
          <cell r="L2028">
            <v>103044.80800775099</v>
          </cell>
          <cell r="M2028">
            <v>121342.28707746101</v>
          </cell>
          <cell r="N2028">
            <v>76358.335941695506</v>
          </cell>
          <cell r="O2028">
            <v>42184.336290492502</v>
          </cell>
          <cell r="P2028">
            <v>50267.0499735556</v>
          </cell>
          <cell r="Q2028">
            <v>21352.052339896902</v>
          </cell>
        </row>
        <row r="2029">
          <cell r="A2029" t="str">
            <v>Q8CG48</v>
          </cell>
          <cell r="B2029" t="str">
            <v>sp|Q8CG48|SMC2_MOUSE</v>
          </cell>
          <cell r="C2029">
            <v>6090.2232634287402</v>
          </cell>
          <cell r="D2029">
            <v>4589.2860265613899</v>
          </cell>
          <cell r="E2029">
            <v>12490.583432502401</v>
          </cell>
          <cell r="F2029">
            <v>26623.7106217125</v>
          </cell>
          <cell r="G2029">
            <v>16284.010772074</v>
          </cell>
          <cell r="H2029">
            <v>11669.582351470501</v>
          </cell>
          <cell r="I2029">
            <v>16824.445826146701</v>
          </cell>
          <cell r="J2029">
            <v>19922.363340552201</v>
          </cell>
          <cell r="K2029">
            <v>14411.5712769858</v>
          </cell>
          <cell r="L2029">
            <v>13242.5375015435</v>
          </cell>
          <cell r="M2029">
            <v>17600.6860663968</v>
          </cell>
          <cell r="N2029">
            <v>13833.589791398599</v>
          </cell>
          <cell r="O2029">
            <v>21390.868286935602</v>
          </cell>
          <cell r="P2029">
            <v>14359.376336907701</v>
          </cell>
          <cell r="Q2029">
            <v>23114.1746221588</v>
          </cell>
        </row>
        <row r="2030">
          <cell r="A2030" t="str">
            <v>Q8CG76</v>
          </cell>
          <cell r="B2030" t="str">
            <v>sp|Q8CG76|ARK72_MOUSE</v>
          </cell>
          <cell r="C2030">
            <v>245736.59227548799</v>
          </cell>
          <cell r="D2030">
            <v>329618.07969616802</v>
          </cell>
          <cell r="E2030">
            <v>303615.66182864801</v>
          </cell>
          <cell r="F2030">
            <v>299451.69174921</v>
          </cell>
          <cell r="G2030">
            <v>286421.40383617999</v>
          </cell>
          <cell r="H2030">
            <v>221184.56221604301</v>
          </cell>
          <cell r="I2030">
            <v>262760.51564203302</v>
          </cell>
          <cell r="J2030">
            <v>284452.02712760802</v>
          </cell>
          <cell r="K2030">
            <v>296499.64067939</v>
          </cell>
          <cell r="L2030">
            <v>260927.967146059</v>
          </cell>
          <cell r="M2030">
            <v>237194.19970204399</v>
          </cell>
          <cell r="N2030">
            <v>308780.783572282</v>
          </cell>
          <cell r="O2030">
            <v>298510.58084990998</v>
          </cell>
          <cell r="P2030">
            <v>302804.95815762703</v>
          </cell>
          <cell r="Q2030">
            <v>275161.10466665297</v>
          </cell>
        </row>
        <row r="2031">
          <cell r="A2031" t="str">
            <v>Q8CGA0</v>
          </cell>
          <cell r="B2031" t="str">
            <v>sp|Q8CGA0|PPM1F_MOUSE</v>
          </cell>
          <cell r="C2031">
            <v>142813.465158245</v>
          </cell>
          <cell r="D2031">
            <v>136420.09873411601</v>
          </cell>
          <cell r="E2031">
            <v>126326.40418969101</v>
          </cell>
          <cell r="F2031">
            <v>136691.69975991501</v>
          </cell>
          <cell r="G2031">
            <v>182067.546097682</v>
          </cell>
          <cell r="H2031">
            <v>159719.82840067</v>
          </cell>
          <cell r="I2031">
            <v>153499.81108912799</v>
          </cell>
          <cell r="J2031">
            <v>149298.183111833</v>
          </cell>
          <cell r="K2031">
            <v>113884.64412867901</v>
          </cell>
          <cell r="L2031">
            <v>149220.741435609</v>
          </cell>
          <cell r="M2031">
            <v>98331.336350280704</v>
          </cell>
          <cell r="N2031">
            <v>154085.887046961</v>
          </cell>
          <cell r="O2031">
            <v>136332.88137477799</v>
          </cell>
          <cell r="P2031">
            <v>140727.884081439</v>
          </cell>
          <cell r="Q2031">
            <v>399275.77371998498</v>
          </cell>
        </row>
        <row r="2032">
          <cell r="A2032" t="str">
            <v>Q8CGB6</v>
          </cell>
          <cell r="B2032" t="str">
            <v>sp|Q8CGB6|TNS2_MOUSE</v>
          </cell>
          <cell r="C2032">
            <v>70908.401731838807</v>
          </cell>
          <cell r="D2032">
            <v>25802.4236006547</v>
          </cell>
          <cell r="E2032">
            <v>30243.1749983353</v>
          </cell>
          <cell r="F2032">
            <v>20422.487316455801</v>
          </cell>
          <cell r="G2032">
            <v>108515.856742583</v>
          </cell>
          <cell r="H2032">
            <v>46626.5233055973</v>
          </cell>
          <cell r="I2032">
            <v>42834.5896355531</v>
          </cell>
          <cell r="J2032">
            <v>31247.930425799899</v>
          </cell>
          <cell r="K2032">
            <v>42033.072582072899</v>
          </cell>
          <cell r="L2032">
            <v>32076.6652322019</v>
          </cell>
          <cell r="M2032">
            <v>27490.350624716099</v>
          </cell>
          <cell r="N2032">
            <v>40370.562051032299</v>
          </cell>
          <cell r="O2032">
            <v>33888.104830725199</v>
          </cell>
          <cell r="P2032">
            <v>14448.9055881763</v>
          </cell>
          <cell r="Q2032">
            <v>122223.91581494499</v>
          </cell>
        </row>
        <row r="2033">
          <cell r="A2033" t="str">
            <v>Q8CGC7</v>
          </cell>
          <cell r="B2033" t="str">
            <v>sp|Q8CGC7|SYEP_MOUSE</v>
          </cell>
          <cell r="C2033">
            <v>759792.62822806102</v>
          </cell>
          <cell r="D2033">
            <v>951925.64175423596</v>
          </cell>
          <cell r="E2033">
            <v>796207.35002285405</v>
          </cell>
          <cell r="F2033">
            <v>992290.19400895503</v>
          </cell>
          <cell r="G2033">
            <v>845059.26768185</v>
          </cell>
          <cell r="H2033">
            <v>1019907.29608284</v>
          </cell>
          <cell r="I2033">
            <v>793851.43985369196</v>
          </cell>
          <cell r="J2033">
            <v>981831.35425389698</v>
          </cell>
          <cell r="K2033">
            <v>807065.18511195295</v>
          </cell>
          <cell r="L2033">
            <v>1072702.1888942099</v>
          </cell>
          <cell r="M2033">
            <v>919782.35400930501</v>
          </cell>
          <cell r="N2033">
            <v>885225.34972579801</v>
          </cell>
          <cell r="O2033">
            <v>1052857.1247868901</v>
          </cell>
          <cell r="P2033">
            <v>830820.82987470203</v>
          </cell>
          <cell r="Q2033">
            <v>845075.93295407796</v>
          </cell>
        </row>
        <row r="2034">
          <cell r="A2034" t="str">
            <v>Q8CGE9</v>
          </cell>
          <cell r="B2034" t="str">
            <v>sp|Q8CGE9|RGS12_MOUSE</v>
          </cell>
          <cell r="C2034">
            <v>430587.784561668</v>
          </cell>
          <cell r="D2034">
            <v>54052.859475660203</v>
          </cell>
          <cell r="E2034">
            <v>228189.897395309</v>
          </cell>
          <cell r="F2034">
            <v>37553.31861961</v>
          </cell>
          <cell r="G2034">
            <v>87150.508704386899</v>
          </cell>
          <cell r="H2034">
            <v>172547.06514560999</v>
          </cell>
          <cell r="I2034">
            <v>324480.31679267099</v>
          </cell>
          <cell r="J2034">
            <v>66990.835049227506</v>
          </cell>
          <cell r="K2034">
            <v>251070.626054522</v>
          </cell>
          <cell r="L2034">
            <v>177159.69503344499</v>
          </cell>
          <cell r="M2034">
            <v>186077.89923813299</v>
          </cell>
          <cell r="N2034">
            <v>357730.51812728902</v>
          </cell>
          <cell r="O2034">
            <v>131009.836333938</v>
          </cell>
          <cell r="P2034">
            <v>180601.04590683099</v>
          </cell>
          <cell r="Q2034">
            <v>180441.52272537001</v>
          </cell>
        </row>
        <row r="2035">
          <cell r="A2035" t="str">
            <v>Q8CGF6</v>
          </cell>
          <cell r="B2035" t="str">
            <v>sp|Q8CGF6|WDR47_MOUSE</v>
          </cell>
          <cell r="C2035">
            <v>250150.52231386999</v>
          </cell>
          <cell r="D2035">
            <v>305590.904255539</v>
          </cell>
          <cell r="E2035">
            <v>350788.20547537098</v>
          </cell>
          <cell r="F2035">
            <v>322202.045364402</v>
          </cell>
          <cell r="G2035">
            <v>297140.24055055098</v>
          </cell>
          <cell r="H2035">
            <v>381264.92859870702</v>
          </cell>
          <cell r="I2035">
            <v>251283.55986064201</v>
          </cell>
          <cell r="J2035">
            <v>283914.164535877</v>
          </cell>
          <cell r="K2035">
            <v>309130.10040377901</v>
          </cell>
          <cell r="L2035">
            <v>173737.671205388</v>
          </cell>
          <cell r="M2035">
            <v>215345.568309241</v>
          </cell>
          <cell r="N2035">
            <v>351966.09796761302</v>
          </cell>
          <cell r="O2035">
            <v>351911.484087113</v>
          </cell>
          <cell r="P2035">
            <v>332038.822563992</v>
          </cell>
          <cell r="Q2035">
            <v>160464.67766844999</v>
          </cell>
        </row>
        <row r="2036">
          <cell r="A2036" t="str">
            <v>Q8CGF7</v>
          </cell>
          <cell r="B2036" t="str">
            <v>sp|Q8CGF7|TCRG1_MOUSE</v>
          </cell>
          <cell r="C2036">
            <v>71933.368842278695</v>
          </cell>
          <cell r="D2036">
            <v>36732.289444505303</v>
          </cell>
          <cell r="E2036">
            <v>36551.347728943401</v>
          </cell>
          <cell r="F2036">
            <v>61193.494783578099</v>
          </cell>
          <cell r="G2036">
            <v>51854.818093124399</v>
          </cell>
          <cell r="H2036">
            <v>62787.3350003347</v>
          </cell>
          <cell r="I2036">
            <v>58666.668494348203</v>
          </cell>
          <cell r="J2036">
            <v>42224.109362084797</v>
          </cell>
          <cell r="K2036">
            <v>47649.605996229198</v>
          </cell>
          <cell r="L2036">
            <v>51341.188615106403</v>
          </cell>
          <cell r="M2036">
            <v>62958.494041820602</v>
          </cell>
          <cell r="N2036">
            <v>41513.294701325001</v>
          </cell>
          <cell r="O2036">
            <v>40881.682157376199</v>
          </cell>
          <cell r="P2036">
            <v>56026.073735395803</v>
          </cell>
          <cell r="Q2036">
            <v>54493.153282227999</v>
          </cell>
        </row>
        <row r="2037">
          <cell r="A2037" t="str">
            <v>Q8CGK3</v>
          </cell>
          <cell r="B2037" t="str">
            <v>sp|Q8CGK3|LONM_MOUSE</v>
          </cell>
          <cell r="C2037">
            <v>1139900.77911254</v>
          </cell>
          <cell r="D2037">
            <v>1066909.72339148</v>
          </cell>
          <cell r="E2037">
            <v>867850.07268118905</v>
          </cell>
          <cell r="F2037">
            <v>1149712.95139713</v>
          </cell>
          <cell r="G2037">
            <v>965519.16913512</v>
          </cell>
          <cell r="H2037">
            <v>1200848.93343296</v>
          </cell>
          <cell r="I2037">
            <v>1062447.4248526799</v>
          </cell>
          <cell r="J2037">
            <v>1079602.13044679</v>
          </cell>
          <cell r="K2037">
            <v>923845.072913507</v>
          </cell>
          <cell r="L2037">
            <v>1207180.3886022901</v>
          </cell>
          <cell r="M2037">
            <v>1059565.8116331501</v>
          </cell>
          <cell r="N2037">
            <v>1152708.7117566101</v>
          </cell>
          <cell r="O2037">
            <v>1276258.82001364</v>
          </cell>
          <cell r="P2037">
            <v>1157609.10484624</v>
          </cell>
          <cell r="Q2037">
            <v>1225671.67789777</v>
          </cell>
        </row>
        <row r="2038">
          <cell r="A2038" t="str">
            <v>Q8CGK7</v>
          </cell>
          <cell r="B2038" t="str">
            <v>sp|Q8CGK7|GNAL_MOUSE</v>
          </cell>
          <cell r="C2038">
            <v>117903.359178078</v>
          </cell>
          <cell r="D2038">
            <v>164310.184264276</v>
          </cell>
          <cell r="E2038">
            <v>25766.2433296368</v>
          </cell>
          <cell r="F2038">
            <v>196568.577641362</v>
          </cell>
          <cell r="G2038">
            <v>32267.818245795199</v>
          </cell>
          <cell r="H2038">
            <v>44327.110008791497</v>
          </cell>
          <cell r="I2038">
            <v>143951.00175991599</v>
          </cell>
          <cell r="J2038">
            <v>28636.243017346598</v>
          </cell>
          <cell r="K2038">
            <v>199329.214973689</v>
          </cell>
          <cell r="L2038">
            <v>151269.845777554</v>
          </cell>
          <cell r="M2038">
            <v>33740.448735732098</v>
          </cell>
          <cell r="N2038">
            <v>8266.0109768543898</v>
          </cell>
          <cell r="O2038">
            <v>334843.54307540401</v>
          </cell>
          <cell r="P2038">
            <v>38417.138354483097</v>
          </cell>
          <cell r="Q2038">
            <v>38484.292299155401</v>
          </cell>
        </row>
        <row r="2039">
          <cell r="A2039" t="str">
            <v>Q8CGM1</v>
          </cell>
          <cell r="B2039" t="str">
            <v>sp|Q8CGM1|AGRB2_MOUSE</v>
          </cell>
          <cell r="C2039">
            <v>196891.54713690199</v>
          </cell>
          <cell r="D2039">
            <v>167022.10140122499</v>
          </cell>
          <cell r="E2039">
            <v>136953.39645151299</v>
          </cell>
          <cell r="F2039">
            <v>26613.538837117601</v>
          </cell>
          <cell r="G2039">
            <v>184451.75517786501</v>
          </cell>
          <cell r="H2039">
            <v>199895.408506807</v>
          </cell>
          <cell r="I2039">
            <v>214297.63328246001</v>
          </cell>
          <cell r="J2039">
            <v>232022.34851531999</v>
          </cell>
          <cell r="K2039">
            <v>7395.9982844678298</v>
          </cell>
          <cell r="L2039">
            <v>254526.075209426</v>
          </cell>
          <cell r="M2039">
            <v>171148.85922957299</v>
          </cell>
          <cell r="N2039">
            <v>212857.69785561101</v>
          </cell>
          <cell r="O2039">
            <v>237680.12318002299</v>
          </cell>
          <cell r="P2039">
            <v>166753.78652115999</v>
          </cell>
          <cell r="Q2039">
            <v>216685.19520116199</v>
          </cell>
        </row>
        <row r="2040">
          <cell r="A2040" t="str">
            <v>Q8CGP1</v>
          </cell>
          <cell r="B2040" t="str">
            <v>sp|Q8CGP1|H2B1K_MOUSE</v>
          </cell>
          <cell r="C2040">
            <v>24735378.2956875</v>
          </cell>
          <cell r="D2040">
            <v>15432665.7514449</v>
          </cell>
          <cell r="E2040">
            <v>20905.181019359701</v>
          </cell>
          <cell r="F2040">
            <v>18735809.957543299</v>
          </cell>
          <cell r="G2040">
            <v>21368381.6663686</v>
          </cell>
          <cell r="H2040">
            <v>18797912.5925573</v>
          </cell>
          <cell r="I2040">
            <v>168643.31669050499</v>
          </cell>
          <cell r="J2040">
            <v>54198.548294740896</v>
          </cell>
          <cell r="K2040">
            <v>26108907.560094502</v>
          </cell>
          <cell r="L2040">
            <v>15538477.3299507</v>
          </cell>
          <cell r="M2040">
            <v>17034434.534197301</v>
          </cell>
          <cell r="N2040">
            <v>86636.245626832097</v>
          </cell>
          <cell r="O2040">
            <v>15675669.4724952</v>
          </cell>
          <cell r="P2040">
            <v>126437.87730462701</v>
          </cell>
          <cell r="Q2040">
            <v>20319465.854761101</v>
          </cell>
        </row>
        <row r="2041">
          <cell r="A2041" t="str">
            <v>Q8CGP2</v>
          </cell>
          <cell r="B2041" t="str">
            <v>sp|Q8CGP2|H2B1P_MOUSE</v>
          </cell>
          <cell r="C2041">
            <v>24895881.310618602</v>
          </cell>
          <cell r="D2041">
            <v>15867293.477086799</v>
          </cell>
          <cell r="E2041">
            <v>566934.22739377699</v>
          </cell>
          <cell r="F2041">
            <v>19240179.191192001</v>
          </cell>
          <cell r="G2041">
            <v>22703795.537223499</v>
          </cell>
          <cell r="H2041">
            <v>18958252.811058901</v>
          </cell>
          <cell r="I2041">
            <v>697526.54180681601</v>
          </cell>
          <cell r="J2041">
            <v>495683.766068845</v>
          </cell>
          <cell r="K2041">
            <v>26642272.676375199</v>
          </cell>
          <cell r="L2041">
            <v>15849989.814529801</v>
          </cell>
          <cell r="M2041">
            <v>17402855.7510821</v>
          </cell>
          <cell r="N2041">
            <v>683432.55905610498</v>
          </cell>
          <cell r="O2041">
            <v>15995404.234051401</v>
          </cell>
          <cell r="P2041">
            <v>596206.34655588702</v>
          </cell>
          <cell r="Q2041">
            <v>21466434.844010599</v>
          </cell>
        </row>
        <row r="2042">
          <cell r="A2042" t="str">
            <v>Q8CGU1</v>
          </cell>
          <cell r="B2042" t="str">
            <v>sp|Q8CGU1|CACO1_MOUSE</v>
          </cell>
          <cell r="C2042">
            <v>197452.43346193401</v>
          </cell>
          <cell r="D2042">
            <v>184636.01598421301</v>
          </cell>
          <cell r="E2042">
            <v>185306.72702367901</v>
          </cell>
          <cell r="F2042">
            <v>177522.372134662</v>
          </cell>
          <cell r="G2042">
            <v>190360.19594306199</v>
          </cell>
          <cell r="H2042">
            <v>207399.45539307699</v>
          </cell>
          <cell r="I2042">
            <v>204459.80217122601</v>
          </cell>
          <cell r="J2042">
            <v>229482.54660175499</v>
          </cell>
          <cell r="K2042">
            <v>214092.15405181801</v>
          </cell>
          <cell r="L2042">
            <v>257063.93564355001</v>
          </cell>
          <cell r="M2042">
            <v>190516.26157301801</v>
          </cell>
          <cell r="N2042">
            <v>214118.75508956099</v>
          </cell>
          <cell r="O2042">
            <v>216131.98546142399</v>
          </cell>
          <cell r="P2042">
            <v>212703.324673728</v>
          </cell>
          <cell r="Q2042">
            <v>218621.31131819601</v>
          </cell>
        </row>
        <row r="2043">
          <cell r="A2043" t="str">
            <v>Q8CGV2</v>
          </cell>
          <cell r="B2043" t="str">
            <v>sp|Q8CGV2|TPH2_MOUSE</v>
          </cell>
          <cell r="C2043">
            <v>141842.88291414399</v>
          </cell>
          <cell r="D2043">
            <v>136886.66805394401</v>
          </cell>
          <cell r="E2043">
            <v>141368.09030803799</v>
          </cell>
          <cell r="F2043">
            <v>146425.36507694301</v>
          </cell>
          <cell r="G2043">
            <v>144916.18087004501</v>
          </cell>
          <cell r="H2043">
            <v>176323.35369080299</v>
          </cell>
          <cell r="I2043">
            <v>127785.29734732299</v>
          </cell>
          <cell r="J2043">
            <v>128464.651755896</v>
          </cell>
          <cell r="K2043">
            <v>119326.652281934</v>
          </cell>
          <cell r="L2043">
            <v>156030.242831468</v>
          </cell>
          <cell r="M2043">
            <v>134825.184218412</v>
          </cell>
          <cell r="N2043">
            <v>154791.04520913999</v>
          </cell>
          <cell r="O2043">
            <v>130611.802674062</v>
          </cell>
          <cell r="P2043">
            <v>74410.858517993605</v>
          </cell>
          <cell r="Q2043">
            <v>134957.696713215</v>
          </cell>
        </row>
        <row r="2044">
          <cell r="A2044" t="str">
            <v>Q8CGY8</v>
          </cell>
          <cell r="B2044" t="str">
            <v>sp|Q8CGY8|OGT1_MOUSE</v>
          </cell>
          <cell r="C2044">
            <v>570625.58329380897</v>
          </cell>
          <cell r="D2044">
            <v>629301.43632194703</v>
          </cell>
          <cell r="E2044">
            <v>580697.08743788302</v>
          </cell>
          <cell r="F2044">
            <v>633004.20980077097</v>
          </cell>
          <cell r="G2044">
            <v>690422.27932693798</v>
          </cell>
          <cell r="H2044">
            <v>769410.064180532</v>
          </cell>
          <cell r="I2044">
            <v>669623.45464836003</v>
          </cell>
          <cell r="J2044">
            <v>801467.54771597101</v>
          </cell>
          <cell r="K2044">
            <v>722769.97602426098</v>
          </cell>
          <cell r="L2044">
            <v>781896.52670736797</v>
          </cell>
          <cell r="M2044">
            <v>589595.94495842396</v>
          </cell>
          <cell r="N2044">
            <v>737176.39788075397</v>
          </cell>
          <cell r="O2044">
            <v>470481.75953885203</v>
          </cell>
          <cell r="P2044">
            <v>699023.83935646596</v>
          </cell>
          <cell r="Q2044">
            <v>746676.73543271201</v>
          </cell>
        </row>
        <row r="2045">
          <cell r="A2045" t="str">
            <v>Q8CH77</v>
          </cell>
          <cell r="B2045" t="str">
            <v>sp|Q8CH77|NAV1_MOUSE</v>
          </cell>
          <cell r="C2045">
            <v>47748.473435148699</v>
          </cell>
          <cell r="D2045">
            <v>28868.021268111599</v>
          </cell>
          <cell r="E2045">
            <v>14254.4554426744</v>
          </cell>
          <cell r="F2045">
            <v>41567.7460069109</v>
          </cell>
          <cell r="G2045">
            <v>23229.198330592299</v>
          </cell>
          <cell r="H2045">
            <v>43262.409414709196</v>
          </cell>
          <cell r="I2045">
            <v>24467.386752983301</v>
          </cell>
          <cell r="J2045">
            <v>57667.961301313699</v>
          </cell>
          <cell r="K2045">
            <v>44848.408903679097</v>
          </cell>
          <cell r="L2045">
            <v>38594.617454472798</v>
          </cell>
          <cell r="M2045">
            <v>57203.200444046503</v>
          </cell>
          <cell r="N2045">
            <v>96152.741787586405</v>
          </cell>
          <cell r="O2045">
            <v>129604.622798503</v>
          </cell>
          <cell r="P2045">
            <v>30675.287770541301</v>
          </cell>
          <cell r="Q2045">
            <v>38150.182601010201</v>
          </cell>
        </row>
        <row r="2046">
          <cell r="A2046" t="str">
            <v>Q8CHC4</v>
          </cell>
          <cell r="B2046" t="str">
            <v>sp|Q8CHC4|SYNJ1_MOUSE</v>
          </cell>
          <cell r="C2046">
            <v>7834070.8533449303</v>
          </cell>
          <cell r="D2046">
            <v>7819943.3283817098</v>
          </cell>
          <cell r="E2046">
            <v>8579471.4821607396</v>
          </cell>
          <cell r="F2046">
            <v>8891451.7693533003</v>
          </cell>
          <cell r="G2046">
            <v>8431073.7806161493</v>
          </cell>
          <cell r="H2046">
            <v>9295566.3507181704</v>
          </cell>
          <cell r="I2046">
            <v>9200647.6792693995</v>
          </cell>
          <cell r="J2046">
            <v>8747869.1923234593</v>
          </cell>
          <cell r="K2046">
            <v>9319789.5971196909</v>
          </cell>
          <cell r="L2046">
            <v>8535086.7596395295</v>
          </cell>
          <cell r="M2046">
            <v>7885247.04701846</v>
          </cell>
          <cell r="N2046">
            <v>9130729.9127134793</v>
          </cell>
          <cell r="O2046">
            <v>9571952.3257892001</v>
          </cell>
          <cell r="P2046">
            <v>8779069.79299834</v>
          </cell>
          <cell r="Q2046">
            <v>8366550.5622492097</v>
          </cell>
        </row>
        <row r="2047">
          <cell r="A2047" t="str">
            <v>Q8CHG3</v>
          </cell>
          <cell r="B2047" t="str">
            <v>sp|Q8CHG3|GCC2_MOUSE</v>
          </cell>
          <cell r="C2047">
            <v>873.68730645034702</v>
          </cell>
          <cell r="D2047">
            <v>2242.1061134238198</v>
          </cell>
          <cell r="E2047">
            <v>14818.2036164581</v>
          </cell>
          <cell r="F2047">
            <v>5386.0746883211104</v>
          </cell>
          <cell r="G2047">
            <v>14516.0696934385</v>
          </cell>
          <cell r="H2047">
            <v>16645.247098389998</v>
          </cell>
          <cell r="I2047">
            <v>20370.968786642901</v>
          </cell>
          <cell r="J2047">
            <v>7014.8558618683001</v>
          </cell>
          <cell r="K2047">
            <v>18817.185415080199</v>
          </cell>
          <cell r="L2047">
            <v>17244.437933727699</v>
          </cell>
          <cell r="M2047">
            <v>20140.122406704799</v>
          </cell>
          <cell r="N2047">
            <v>18996.832560622301</v>
          </cell>
          <cell r="O2047">
            <v>18317.093498027702</v>
          </cell>
          <cell r="P2047">
            <v>4238.0581551694904</v>
          </cell>
          <cell r="Q2047">
            <v>16017.7656228423</v>
          </cell>
        </row>
        <row r="2048">
          <cell r="A2048" t="str">
            <v>Q8CHG7</v>
          </cell>
          <cell r="B2048" t="str">
            <v>sp|Q8CHG7|RPGF2_MOUSE</v>
          </cell>
          <cell r="C2048">
            <v>879878.36901260505</v>
          </cell>
          <cell r="D2048">
            <v>1140646.3377261399</v>
          </cell>
          <cell r="E2048">
            <v>668626.37124784396</v>
          </cell>
          <cell r="F2048">
            <v>913022.54854545498</v>
          </cell>
          <cell r="G2048">
            <v>1063167.0009109401</v>
          </cell>
          <cell r="H2048">
            <v>1320179.4409676299</v>
          </cell>
          <cell r="I2048">
            <v>1072129.6485657899</v>
          </cell>
          <cell r="J2048">
            <v>1114491.84889893</v>
          </cell>
          <cell r="K2048">
            <v>934189.45979522599</v>
          </cell>
          <cell r="L2048">
            <v>1444178.8491694599</v>
          </cell>
          <cell r="M2048">
            <v>1104942.5726139101</v>
          </cell>
          <cell r="N2048">
            <v>1123469.4105555101</v>
          </cell>
          <cell r="O2048">
            <v>1415573.81375542</v>
          </cell>
          <cell r="P2048">
            <v>1230093.2236152301</v>
          </cell>
          <cell r="Q2048">
            <v>1294574.6444401699</v>
          </cell>
        </row>
        <row r="2049">
          <cell r="A2049" t="str">
            <v>Q8CHH9</v>
          </cell>
          <cell r="B2049" t="str">
            <v>sp|Q8CHH9|SEPT8_MOUSE</v>
          </cell>
          <cell r="C2049">
            <v>1744035.3931555599</v>
          </cell>
          <cell r="D2049">
            <v>1769009.16857278</v>
          </cell>
          <cell r="E2049">
            <v>1479845.31904818</v>
          </cell>
          <cell r="F2049">
            <v>1353286.0333211401</v>
          </cell>
          <cell r="G2049">
            <v>1688484.4156917301</v>
          </cell>
          <cell r="H2049">
            <v>1825889.7467487999</v>
          </cell>
          <cell r="I2049">
            <v>1021721.4391643</v>
          </cell>
          <cell r="J2049">
            <v>1295680.9159284099</v>
          </cell>
          <cell r="K2049">
            <v>857328.44428904401</v>
          </cell>
          <cell r="L2049">
            <v>2001964.62575565</v>
          </cell>
          <cell r="M2049">
            <v>2009854.3861304501</v>
          </cell>
          <cell r="N2049">
            <v>2011396.82448063</v>
          </cell>
          <cell r="O2049">
            <v>1365425.2636504001</v>
          </cell>
          <cell r="P2049">
            <v>1715552.2244160699</v>
          </cell>
          <cell r="Q2049">
            <v>1823981.0666142099</v>
          </cell>
        </row>
        <row r="2050">
          <cell r="A2050" t="str">
            <v>Q8CHK3</v>
          </cell>
          <cell r="B2050" t="str">
            <v>sp|Q8CHK3|MBOA7_MOUSE</v>
          </cell>
          <cell r="C2050">
            <v>36621.981457034301</v>
          </cell>
          <cell r="D2050">
            <v>18090.079233559401</v>
          </cell>
          <cell r="E2050">
            <v>30042.247054668202</v>
          </cell>
          <cell r="F2050">
            <v>1664.48350558896</v>
          </cell>
          <cell r="G2050">
            <v>31172.937393283901</v>
          </cell>
          <cell r="H2050">
            <v>44744.303323548796</v>
          </cell>
          <cell r="I2050">
            <v>42813.561645755603</v>
          </cell>
          <cell r="J2050">
            <v>34568.222691487797</v>
          </cell>
          <cell r="K2050">
            <v>11273.596983929299</v>
          </cell>
          <cell r="L2050">
            <v>11799.480980522399</v>
          </cell>
          <cell r="M2050">
            <v>47271.8455710485</v>
          </cell>
          <cell r="N2050">
            <v>32660.159042562402</v>
          </cell>
          <cell r="O2050">
            <v>38014.789463480804</v>
          </cell>
          <cell r="P2050">
            <v>38495.044762901103</v>
          </cell>
          <cell r="Q2050">
            <v>37083.950708455501</v>
          </cell>
        </row>
        <row r="2051">
          <cell r="A2051" t="str">
            <v>Q8CHP5</v>
          </cell>
          <cell r="B2051" t="str">
            <v>sp|Q8CHP5|PYM1_MOUSE</v>
          </cell>
          <cell r="C2051">
            <v>17021.263135249501</v>
          </cell>
          <cell r="D2051">
            <v>12286.622186266401</v>
          </cell>
          <cell r="E2051">
            <v>28924.4898323622</v>
          </cell>
          <cell r="F2051">
            <v>11460.6054135008</v>
          </cell>
          <cell r="G2051">
            <v>35909.057122340098</v>
          </cell>
          <cell r="H2051">
            <v>7562.4742918154298</v>
          </cell>
          <cell r="I2051">
            <v>29227.783207031502</v>
          </cell>
          <cell r="J2051">
            <v>19774.345284528899</v>
          </cell>
          <cell r="K2051">
            <v>18747.1322500059</v>
          </cell>
          <cell r="L2051">
            <v>40369.477493200196</v>
          </cell>
          <cell r="M2051">
            <v>17582.540227435598</v>
          </cell>
          <cell r="N2051">
            <v>18984.096206653801</v>
          </cell>
          <cell r="O2051">
            <v>34929.370459059603</v>
          </cell>
          <cell r="P2051">
            <v>4893.6642434309797</v>
          </cell>
          <cell r="Q2051">
            <v>11353.5926180149</v>
          </cell>
        </row>
        <row r="2052">
          <cell r="A2052" t="str">
            <v>Q8CHP8</v>
          </cell>
          <cell r="B2052" t="str">
            <v>sp|Q8CHP8|PGP_MOUSE</v>
          </cell>
          <cell r="C2052">
            <v>377801.14713976497</v>
          </cell>
          <cell r="D2052">
            <v>345892.44599891402</v>
          </cell>
          <cell r="E2052">
            <v>286122.349546502</v>
          </cell>
          <cell r="F2052">
            <v>377794.42337985901</v>
          </cell>
          <cell r="G2052">
            <v>375531.83965343703</v>
          </cell>
          <cell r="H2052">
            <v>505313.79657017899</v>
          </cell>
          <cell r="I2052">
            <v>298174.54360210802</v>
          </cell>
          <cell r="J2052">
            <v>327432.10724826501</v>
          </cell>
          <cell r="K2052">
            <v>284125.95481134398</v>
          </cell>
          <cell r="L2052">
            <v>382873.36115486699</v>
          </cell>
          <cell r="M2052">
            <v>358846.97812508</v>
          </cell>
          <cell r="N2052">
            <v>380001.55724663299</v>
          </cell>
          <cell r="O2052">
            <v>410136.46881552797</v>
          </cell>
          <cell r="P2052">
            <v>360989.85665736097</v>
          </cell>
          <cell r="Q2052">
            <v>384011.89475448203</v>
          </cell>
        </row>
        <row r="2053">
          <cell r="A2053" t="str">
            <v>Q8CHT0</v>
          </cell>
          <cell r="B2053" t="str">
            <v>sp|Q8CHT0|AL4A1_MOUSE</v>
          </cell>
          <cell r="C2053">
            <v>326596.13716736803</v>
          </cell>
          <cell r="D2053">
            <v>406700.54064895998</v>
          </cell>
          <cell r="E2053">
            <v>562500.52200085099</v>
          </cell>
          <cell r="F2053">
            <v>454683.65663159499</v>
          </cell>
          <cell r="G2053">
            <v>478204.99766779202</v>
          </cell>
          <cell r="H2053">
            <v>447037.44101532601</v>
          </cell>
          <cell r="I2053">
            <v>427291.14072201197</v>
          </cell>
          <cell r="J2053">
            <v>574900.211513157</v>
          </cell>
          <cell r="K2053">
            <v>478780.06236585299</v>
          </cell>
          <cell r="L2053">
            <v>625045.68011125806</v>
          </cell>
          <cell r="M2053">
            <v>473380.55433543702</v>
          </cell>
          <cell r="N2053">
            <v>491150.87572412699</v>
          </cell>
          <cell r="O2053">
            <v>598360.65023516503</v>
          </cell>
          <cell r="P2053">
            <v>572826.46724631405</v>
          </cell>
          <cell r="Q2053">
            <v>547313.66595397505</v>
          </cell>
        </row>
        <row r="2054">
          <cell r="A2054" t="str">
            <v>Q8CHT1</v>
          </cell>
          <cell r="B2054" t="str">
            <v>sp|Q8CHT1|NGEF_MOUSE</v>
          </cell>
          <cell r="C2054">
            <v>90495.008256382105</v>
          </cell>
          <cell r="D2054">
            <v>152086.27582166399</v>
          </cell>
          <cell r="E2054">
            <v>113446.30541122</v>
          </cell>
          <cell r="F2054">
            <v>158687.66191483999</v>
          </cell>
          <cell r="G2054">
            <v>170411.13353146301</v>
          </cell>
          <cell r="H2054">
            <v>122471.81117972</v>
          </cell>
          <cell r="I2054">
            <v>94206.498548286007</v>
          </cell>
          <cell r="J2054">
            <v>155967.88706379899</v>
          </cell>
          <cell r="K2054">
            <v>113076.632997143</v>
          </cell>
          <cell r="L2054">
            <v>155264.62791270501</v>
          </cell>
          <cell r="M2054">
            <v>132009.65308935399</v>
          </cell>
          <cell r="N2054">
            <v>107325.71669045401</v>
          </cell>
          <cell r="O2054">
            <v>61504.228770958798</v>
          </cell>
          <cell r="P2054">
            <v>142618.32983581</v>
          </cell>
          <cell r="Q2054">
            <v>57097.658936258304</v>
          </cell>
        </row>
        <row r="2055">
          <cell r="A2055" t="str">
            <v>Q8CHU3</v>
          </cell>
          <cell r="B2055" t="str">
            <v>sp|Q8CHU3|EPN2_MOUSE</v>
          </cell>
          <cell r="C2055">
            <v>100202.267490179</v>
          </cell>
          <cell r="D2055">
            <v>103973.594710711</v>
          </cell>
          <cell r="E2055">
            <v>116120.04792034101</v>
          </cell>
          <cell r="F2055">
            <v>112521.903463751</v>
          </cell>
          <cell r="G2055">
            <v>132816.554230034</v>
          </cell>
          <cell r="H2055">
            <v>175415.80356509</v>
          </cell>
          <cell r="I2055">
            <v>164435.3879118</v>
          </cell>
          <cell r="J2055">
            <v>116932.12090281</v>
          </cell>
          <cell r="K2055">
            <v>162177.48768997</v>
          </cell>
          <cell r="L2055">
            <v>38757.094725784598</v>
          </cell>
          <cell r="M2055">
            <v>125036.46184658</v>
          </cell>
          <cell r="N2055">
            <v>172000.87729116899</v>
          </cell>
          <cell r="O2055">
            <v>101358.03886298199</v>
          </cell>
          <cell r="P2055">
            <v>125429.565622319</v>
          </cell>
          <cell r="Q2055">
            <v>144095.51034702401</v>
          </cell>
        </row>
        <row r="2056">
          <cell r="A2056" t="str">
            <v>Q8CHW4</v>
          </cell>
          <cell r="B2056" t="str">
            <v>sp|Q8CHW4|EI2BE_MOUSE</v>
          </cell>
          <cell r="C2056">
            <v>101698.95754027901</v>
          </cell>
          <cell r="D2056">
            <v>30795.5719442511</v>
          </cell>
          <cell r="E2056">
            <v>115151.998284759</v>
          </cell>
          <cell r="F2056">
            <v>79992.205024015901</v>
          </cell>
          <cell r="G2056">
            <v>109110.369007598</v>
          </cell>
          <cell r="H2056">
            <v>91257.696800314603</v>
          </cell>
          <cell r="I2056">
            <v>208526.76413586599</v>
          </cell>
          <cell r="J2056">
            <v>129164.69445636299</v>
          </cell>
          <cell r="K2056">
            <v>173378.53182238599</v>
          </cell>
          <cell r="L2056">
            <v>153992.74709845099</v>
          </cell>
          <cell r="M2056">
            <v>113131.539943961</v>
          </cell>
          <cell r="N2056">
            <v>61628.280254279001</v>
          </cell>
          <cell r="O2056">
            <v>214152.369431725</v>
          </cell>
          <cell r="P2056">
            <v>141367.49059297799</v>
          </cell>
          <cell r="Q2056">
            <v>96549.926334744101</v>
          </cell>
        </row>
        <row r="2057">
          <cell r="A2057" t="str">
            <v>Q8CHX7</v>
          </cell>
          <cell r="B2057" t="str">
            <v>sp|Q8CHX7|RFTN2_MOUSE</v>
          </cell>
          <cell r="C2057">
            <v>389212.89824476797</v>
          </cell>
          <cell r="D2057">
            <v>218865.40081524599</v>
          </cell>
          <cell r="E2057">
            <v>271155.16783598502</v>
          </cell>
          <cell r="F2057">
            <v>331743.84090386098</v>
          </cell>
          <cell r="G2057">
            <v>408044.53229837999</v>
          </cell>
          <cell r="H2057">
            <v>182823.56192764</v>
          </cell>
          <cell r="I2057">
            <v>412920.65155192802</v>
          </cell>
          <cell r="J2057">
            <v>225465.219021856</v>
          </cell>
          <cell r="K2057">
            <v>348195.12585383299</v>
          </cell>
          <cell r="L2057">
            <v>175769.53415337901</v>
          </cell>
          <cell r="M2057">
            <v>500477.44012325298</v>
          </cell>
          <cell r="N2057">
            <v>377181.309919647</v>
          </cell>
          <cell r="O2057">
            <v>598897.91937992803</v>
          </cell>
          <cell r="P2057">
            <v>412722.34263791598</v>
          </cell>
          <cell r="Q2057">
            <v>335527.19800729799</v>
          </cell>
        </row>
        <row r="2058">
          <cell r="A2058" t="str">
            <v>Q8CI32</v>
          </cell>
          <cell r="B2058" t="str">
            <v>sp|Q8CI32|BAG5_MOUSE</v>
          </cell>
          <cell r="C2058">
            <v>20350.805710597499</v>
          </cell>
          <cell r="D2058">
            <v>34317.871348973502</v>
          </cell>
          <cell r="E2058">
            <v>40739.855640800299</v>
          </cell>
          <cell r="F2058">
            <v>45281.233703153703</v>
          </cell>
          <cell r="G2058">
            <v>44207.863995759399</v>
          </cell>
          <cell r="H2058">
            <v>40520.483391307702</v>
          </cell>
          <cell r="I2058">
            <v>41215.4113106859</v>
          </cell>
          <cell r="J2058">
            <v>29855.400778193602</v>
          </cell>
          <cell r="K2058">
            <v>49972.184790540297</v>
          </cell>
          <cell r="L2058">
            <v>24596.628243312702</v>
          </cell>
          <cell r="M2058">
            <v>38595.850605638298</v>
          </cell>
          <cell r="N2058">
            <v>46931.770294153197</v>
          </cell>
          <cell r="O2058">
            <v>24282.157148713199</v>
          </cell>
          <cell r="P2058">
            <v>36116.426297169601</v>
          </cell>
          <cell r="Q2058">
            <v>6302.8039949569302</v>
          </cell>
        </row>
        <row r="2059">
          <cell r="A2059" t="str">
            <v>Q8CI43</v>
          </cell>
          <cell r="B2059" t="str">
            <v>sp|Q8CI43|MYL6B_MOUSE</v>
          </cell>
          <cell r="C2059">
            <v>257490.50864918801</v>
          </cell>
          <cell r="D2059">
            <v>205581.067017569</v>
          </cell>
          <cell r="E2059">
            <v>377582.768468845</v>
          </cell>
          <cell r="F2059">
            <v>294335.07232744899</v>
          </cell>
          <cell r="G2059">
            <v>279325.13657684898</v>
          </cell>
          <cell r="H2059">
            <v>258620.02157751401</v>
          </cell>
          <cell r="I2059">
            <v>428719.50370098703</v>
          </cell>
          <cell r="J2059">
            <v>388412.03728016902</v>
          </cell>
          <cell r="K2059">
            <v>373534.80806298897</v>
          </cell>
          <cell r="L2059">
            <v>276226.92438594002</v>
          </cell>
          <cell r="M2059">
            <v>271367.85097754002</v>
          </cell>
          <cell r="N2059">
            <v>423332.497957088</v>
          </cell>
          <cell r="O2059">
            <v>284967.46838702803</v>
          </cell>
          <cell r="P2059">
            <v>306739.55598979199</v>
          </cell>
          <cell r="Q2059">
            <v>258053.91176032001</v>
          </cell>
        </row>
        <row r="2060">
          <cell r="A2060" t="str">
            <v>Q8CI51</v>
          </cell>
          <cell r="B2060" t="str">
            <v>sp|Q8CI51|PDLI5_MOUSE</v>
          </cell>
          <cell r="C2060">
            <v>5144.2199595250404</v>
          </cell>
          <cell r="D2060">
            <v>6329.89101998775</v>
          </cell>
          <cell r="E2060">
            <v>17182.9968611371</v>
          </cell>
          <cell r="F2060">
            <v>22901.890824245598</v>
          </cell>
          <cell r="G2060">
            <v>30372.187922939</v>
          </cell>
          <cell r="H2060">
            <v>6490.0365726298296</v>
          </cell>
          <cell r="I2060">
            <v>43580.434705202402</v>
          </cell>
          <cell r="J2060">
            <v>27546.937890932899</v>
          </cell>
          <cell r="K2060">
            <v>24839.403627058498</v>
          </cell>
          <cell r="L2060">
            <v>23540.444395608702</v>
          </cell>
          <cell r="M2060">
            <v>9023.2080263786993</v>
          </cell>
          <cell r="N2060">
            <v>3811.4633515381101</v>
          </cell>
          <cell r="O2060">
            <v>16330.455571899</v>
          </cell>
          <cell r="P2060">
            <v>10248.7459950508</v>
          </cell>
          <cell r="Q2060">
            <v>33206.1881293232</v>
          </cell>
        </row>
        <row r="2061">
          <cell r="A2061" t="str">
            <v>Q8CI61</v>
          </cell>
          <cell r="B2061" t="str">
            <v>sp|Q8CI61|BAG4_MOUSE</v>
          </cell>
          <cell r="C2061">
            <v>26254.414331514901</v>
          </cell>
          <cell r="D2061">
            <v>29241.259072806199</v>
          </cell>
          <cell r="E2061">
            <v>23019.467513564199</v>
          </cell>
          <cell r="F2061">
            <v>28200.415767982999</v>
          </cell>
          <cell r="G2061">
            <v>5628.2313581146</v>
          </cell>
          <cell r="H2061">
            <v>32043.5822050932</v>
          </cell>
          <cell r="I2061">
            <v>14187.6656275691</v>
          </cell>
          <cell r="J2061">
            <v>52759.371608597699</v>
          </cell>
          <cell r="K2061">
            <v>22124.2160341913</v>
          </cell>
          <cell r="L2061">
            <v>18574.326262936502</v>
          </cell>
          <cell r="M2061">
            <v>4066.2529281618099</v>
          </cell>
          <cell r="N2061">
            <v>27315.3525050565</v>
          </cell>
          <cell r="O2061">
            <v>7008.6007038955304</v>
          </cell>
          <cell r="P2061">
            <v>26174.5035416545</v>
          </cell>
          <cell r="Q2061">
            <v>21951.758413221702</v>
          </cell>
        </row>
        <row r="2062">
          <cell r="A2062" t="str">
            <v>Q8CI70</v>
          </cell>
          <cell r="B2062" t="str">
            <v>sp|Q8CI70|LRC20_MOUSE</v>
          </cell>
          <cell r="C2062">
            <v>709752.23480286403</v>
          </cell>
          <cell r="D2062">
            <v>212763.488000221</v>
          </cell>
          <cell r="E2062">
            <v>313084.00602231501</v>
          </cell>
          <cell r="F2062">
            <v>33151.741415410601</v>
          </cell>
          <cell r="G2062">
            <v>354777.11369572399</v>
          </cell>
          <cell r="H2062">
            <v>54147.205175045601</v>
          </cell>
          <cell r="I2062">
            <v>67158.568874004501</v>
          </cell>
          <cell r="J2062">
            <v>309288.51451812498</v>
          </cell>
          <cell r="K2062">
            <v>249366.32532673501</v>
          </cell>
          <cell r="L2062">
            <v>9105.7353948692707</v>
          </cell>
          <cell r="M2062">
            <v>58535.696406653798</v>
          </cell>
          <cell r="N2062">
            <v>44371.086207961001</v>
          </cell>
          <cell r="O2062">
            <v>15578.3588976929</v>
          </cell>
          <cell r="P2062">
            <v>36405.683904844002</v>
          </cell>
          <cell r="Q2062">
            <v>22770.652091477899</v>
          </cell>
        </row>
        <row r="2063">
          <cell r="A2063" t="str">
            <v>Q8CI75</v>
          </cell>
          <cell r="B2063" t="str">
            <v>sp|Q8CI75|DI3L2_MOUSE</v>
          </cell>
          <cell r="C2063">
            <v>149471.58876107799</v>
          </cell>
          <cell r="D2063">
            <v>160982.49819640099</v>
          </cell>
          <cell r="E2063">
            <v>88220.493152921903</v>
          </cell>
          <cell r="F2063">
            <v>103613.564048898</v>
          </cell>
          <cell r="G2063">
            <v>105814.717340159</v>
          </cell>
          <cell r="H2063">
            <v>99786.827209147101</v>
          </cell>
          <cell r="I2063">
            <v>28004.6532317448</v>
          </cell>
          <cell r="J2063">
            <v>158837.855789478</v>
          </cell>
          <cell r="K2063">
            <v>49170.791242710002</v>
          </cell>
          <cell r="L2063">
            <v>204471.74997128799</v>
          </cell>
          <cell r="M2063">
            <v>218868.03244234101</v>
          </cell>
          <cell r="N2063">
            <v>155797.35612464501</v>
          </cell>
          <cell r="O2063">
            <v>39748.826806837104</v>
          </cell>
          <cell r="P2063">
            <v>40836.298239935597</v>
          </cell>
          <cell r="Q2063">
            <v>46572.722051036399</v>
          </cell>
        </row>
        <row r="2064">
          <cell r="A2064" t="str">
            <v>Q8CI94</v>
          </cell>
          <cell r="B2064" t="str">
            <v>sp|Q8CI94|PYGB_MOUSE</v>
          </cell>
          <cell r="C2064">
            <v>14119791.937882001</v>
          </cell>
          <cell r="D2064">
            <v>14950153.123612801</v>
          </cell>
          <cell r="E2064">
            <v>15536118.9252863</v>
          </cell>
          <cell r="F2064">
            <v>15522031.892111201</v>
          </cell>
          <cell r="G2064">
            <v>13871739.7861431</v>
          </cell>
          <cell r="H2064">
            <v>15502968.173089201</v>
          </cell>
          <cell r="I2064">
            <v>13983485.4835198</v>
          </cell>
          <cell r="J2064">
            <v>15396097.637703801</v>
          </cell>
          <cell r="K2064">
            <v>14004650.339809399</v>
          </cell>
          <cell r="L2064">
            <v>14732580.4384195</v>
          </cell>
          <cell r="M2064">
            <v>16387286.563008999</v>
          </cell>
          <cell r="N2064">
            <v>15185427.062684299</v>
          </cell>
          <cell r="O2064">
            <v>14385720.671493299</v>
          </cell>
          <cell r="P2064">
            <v>17038525.987211999</v>
          </cell>
          <cell r="Q2064">
            <v>15439238.519660501</v>
          </cell>
        </row>
        <row r="2065">
          <cell r="A2065" t="str">
            <v>Q8CIB5</v>
          </cell>
          <cell r="B2065" t="str">
            <v>sp|Q8CIB5|FERM2_MOUSE</v>
          </cell>
          <cell r="C2065">
            <v>52025.886034571602</v>
          </cell>
          <cell r="D2065">
            <v>57479.221737407002</v>
          </cell>
          <cell r="E2065">
            <v>43886.255299509801</v>
          </cell>
          <cell r="F2065">
            <v>76807.246866693007</v>
          </cell>
          <cell r="G2065">
            <v>60186.631461268596</v>
          </cell>
          <cell r="H2065">
            <v>53984.589671564499</v>
          </cell>
          <cell r="I2065">
            <v>65671.155410371095</v>
          </cell>
          <cell r="J2065">
            <v>53906.223081100798</v>
          </cell>
          <cell r="K2065">
            <v>56071.338191446303</v>
          </cell>
          <cell r="L2065">
            <v>39101.072123714599</v>
          </cell>
          <cell r="M2065">
            <v>79912.507672489606</v>
          </cell>
          <cell r="N2065">
            <v>71563.814628223394</v>
          </cell>
          <cell r="O2065">
            <v>78649.817337777306</v>
          </cell>
          <cell r="P2065">
            <v>52222.419205886697</v>
          </cell>
          <cell r="Q2065">
            <v>80539.1774749826</v>
          </cell>
        </row>
        <row r="2066">
          <cell r="A2066" t="str">
            <v>Q8CIE6</v>
          </cell>
          <cell r="B2066" t="str">
            <v>sp|Q8CIE6|COPA_MOUSE</v>
          </cell>
          <cell r="C2066">
            <v>688969.91114797594</v>
          </cell>
          <cell r="D2066">
            <v>644580.14903627301</v>
          </cell>
          <cell r="E2066">
            <v>688237.97247610101</v>
          </cell>
          <cell r="F2066">
            <v>673409.52429046202</v>
          </cell>
          <cell r="G2066">
            <v>699555.72370787</v>
          </cell>
          <cell r="H2066">
            <v>571755.90953571605</v>
          </cell>
          <cell r="I2066">
            <v>680947.01804092503</v>
          </cell>
          <cell r="J2066">
            <v>757316.310360134</v>
          </cell>
          <cell r="K2066">
            <v>588222.38912226597</v>
          </cell>
          <cell r="L2066">
            <v>710606.59110218496</v>
          </cell>
          <cell r="M2066">
            <v>464021.37615778099</v>
          </cell>
          <cell r="N2066">
            <v>647067.67984474602</v>
          </cell>
          <cell r="O2066">
            <v>750375.75101341598</v>
          </cell>
          <cell r="P2066">
            <v>652355.76566913805</v>
          </cell>
          <cell r="Q2066">
            <v>650544.73439988797</v>
          </cell>
        </row>
        <row r="2067">
          <cell r="A2067" t="str">
            <v>Q8CIG8</v>
          </cell>
          <cell r="B2067" t="str">
            <v>sp|Q8CIG8|ANM5_MOUSE</v>
          </cell>
          <cell r="C2067">
            <v>15232.944603625499</v>
          </cell>
          <cell r="D2067">
            <v>26437.738507454302</v>
          </cell>
          <cell r="E2067">
            <v>36726.301284360699</v>
          </cell>
          <cell r="F2067">
            <v>33271.210470580903</v>
          </cell>
          <cell r="G2067">
            <v>32020.2305641147</v>
          </cell>
          <cell r="H2067">
            <v>43198.115512450502</v>
          </cell>
          <cell r="I2067">
            <v>20134.329751583798</v>
          </cell>
          <cell r="J2067">
            <v>40944.061894994797</v>
          </cell>
          <cell r="K2067">
            <v>29282.669403203199</v>
          </cell>
          <cell r="L2067">
            <v>47292.419373323202</v>
          </cell>
          <cell r="M2067">
            <v>61237.9054470212</v>
          </cell>
          <cell r="N2067">
            <v>31939.247991096301</v>
          </cell>
          <cell r="O2067">
            <v>36721.735301275898</v>
          </cell>
          <cell r="P2067">
            <v>37247.053587137001</v>
          </cell>
          <cell r="Q2067">
            <v>33198.831154884501</v>
          </cell>
        </row>
        <row r="2068">
          <cell r="A2068" t="str">
            <v>Q8CIN4</v>
          </cell>
          <cell r="B2068" t="str">
            <v>sp|Q8CIN4|PAK2_MOUSE</v>
          </cell>
          <cell r="C2068">
            <v>135958.06115300499</v>
          </cell>
          <cell r="D2068">
            <v>119462.626814519</v>
          </cell>
          <cell r="E2068">
            <v>135951.63920971501</v>
          </cell>
          <cell r="F2068">
            <v>124257.192714324</v>
          </cell>
          <cell r="G2068">
            <v>168255.789931534</v>
          </cell>
          <cell r="H2068">
            <v>88033.801312082796</v>
          </cell>
          <cell r="I2068">
            <v>148275.187373008</v>
          </cell>
          <cell r="J2068">
            <v>114538.34469940299</v>
          </cell>
          <cell r="K2068">
            <v>143350.861754379</v>
          </cell>
          <cell r="L2068">
            <v>106728.424366646</v>
          </cell>
          <cell r="M2068">
            <v>84771.150033650003</v>
          </cell>
          <cell r="N2068">
            <v>135920.05681526501</v>
          </cell>
          <cell r="O2068">
            <v>157388.45966565199</v>
          </cell>
          <cell r="P2068">
            <v>83512.534224181902</v>
          </cell>
          <cell r="Q2068">
            <v>101386.062664818</v>
          </cell>
        </row>
        <row r="2069">
          <cell r="A2069" t="str">
            <v>Q8CIP4</v>
          </cell>
          <cell r="B2069" t="str">
            <v>sp|Q8CIP4|MARK4_MOUSE</v>
          </cell>
          <cell r="C2069">
            <v>540197.25915245502</v>
          </cell>
          <cell r="D2069">
            <v>704672.13279902202</v>
          </cell>
          <cell r="E2069">
            <v>285934.02255162102</v>
          </cell>
          <cell r="F2069">
            <v>463320.28215896199</v>
          </cell>
          <cell r="G2069">
            <v>537418.24091847497</v>
          </cell>
          <cell r="H2069">
            <v>810366.94646508596</v>
          </cell>
          <cell r="I2069">
            <v>445040.25901998399</v>
          </cell>
          <cell r="J2069">
            <v>663970.66802585602</v>
          </cell>
          <cell r="K2069">
            <v>431323.86341189599</v>
          </cell>
          <cell r="L2069">
            <v>946803.57686445105</v>
          </cell>
          <cell r="M2069">
            <v>759447.41190668696</v>
          </cell>
          <cell r="N2069">
            <v>547994.39972468105</v>
          </cell>
          <cell r="O2069">
            <v>970617.97080521903</v>
          </cell>
          <cell r="P2069">
            <v>576522.18630961201</v>
          </cell>
          <cell r="Q2069">
            <v>953294.92931168096</v>
          </cell>
        </row>
        <row r="2070">
          <cell r="A2070" t="str">
            <v>Q8CIQ7</v>
          </cell>
          <cell r="B2070" t="str">
            <v>sp|Q8CIQ7|DOCK3_MOUSE</v>
          </cell>
          <cell r="C2070">
            <v>4460.7884196573596</v>
          </cell>
          <cell r="D2070">
            <v>15506.2517856205</v>
          </cell>
          <cell r="E2070">
            <v>8593.4876037481899</v>
          </cell>
          <cell r="F2070">
            <v>4959.8896618202598</v>
          </cell>
          <cell r="G2070">
            <v>22731.958245063099</v>
          </cell>
          <cell r="H2070">
            <v>13226.076172168699</v>
          </cell>
          <cell r="I2070">
            <v>20122.575354509099</v>
          </cell>
          <cell r="J2070">
            <v>20401.4810998348</v>
          </cell>
          <cell r="K2070">
            <v>15787.640045423401</v>
          </cell>
          <cell r="L2070">
            <v>11996.7179337365</v>
          </cell>
          <cell r="M2070">
            <v>10810.7893037425</v>
          </cell>
          <cell r="N2070">
            <v>12905.1798108476</v>
          </cell>
          <cell r="O2070">
            <v>32330.7237651822</v>
          </cell>
          <cell r="P2070">
            <v>17543.7079572117</v>
          </cell>
          <cell r="Q2070">
            <v>8892.1889444949902</v>
          </cell>
        </row>
        <row r="2071">
          <cell r="A2071" t="str">
            <v>Q8CJ19</v>
          </cell>
          <cell r="B2071" t="str">
            <v>sp|Q8CJ19|MICA3_MOUSE</v>
          </cell>
          <cell r="C2071">
            <v>54807.999010844098</v>
          </cell>
          <cell r="D2071">
            <v>189558.232743664</v>
          </cell>
          <cell r="E2071">
            <v>151556.00905549101</v>
          </cell>
          <cell r="F2071">
            <v>200878.94248154</v>
          </cell>
          <cell r="G2071">
            <v>224513.05073844301</v>
          </cell>
          <cell r="H2071">
            <v>206632.44916259701</v>
          </cell>
          <cell r="I2071">
            <v>217610.83751881</v>
          </cell>
          <cell r="J2071">
            <v>247260.928353711</v>
          </cell>
          <cell r="K2071">
            <v>225385.87602652999</v>
          </cell>
          <cell r="L2071">
            <v>94714.534120395096</v>
          </cell>
          <cell r="M2071">
            <v>243434.117198942</v>
          </cell>
          <cell r="N2071">
            <v>78321.999056296205</v>
          </cell>
          <cell r="O2071">
            <v>224596.37064163</v>
          </cell>
          <cell r="P2071">
            <v>224975.898982271</v>
          </cell>
          <cell r="Q2071">
            <v>186599.780939858</v>
          </cell>
        </row>
        <row r="2072">
          <cell r="A2072" t="str">
            <v>Q8CJ40</v>
          </cell>
          <cell r="B2072" t="str">
            <v>sp|Q8CJ40|CROCC_MOUSE</v>
          </cell>
          <cell r="C2072">
            <v>38185.911634389398</v>
          </cell>
          <cell r="D2072">
            <v>47998.949996807998</v>
          </cell>
          <cell r="E2072">
            <v>16538.880082440301</v>
          </cell>
          <cell r="F2072">
            <v>34828.443461090901</v>
          </cell>
          <cell r="G2072">
            <v>20068.723411557901</v>
          </cell>
          <cell r="H2072">
            <v>72850.998785384101</v>
          </cell>
          <cell r="I2072">
            <v>40746.177511623799</v>
          </cell>
          <cell r="J2072">
            <v>24315.0161082509</v>
          </cell>
          <cell r="K2072">
            <v>41317.093729936802</v>
          </cell>
          <cell r="L2072">
            <v>55316.283432262302</v>
          </cell>
          <cell r="M2072">
            <v>60679.720969680697</v>
          </cell>
          <cell r="N2072">
            <v>16924.810489395401</v>
          </cell>
          <cell r="O2072">
            <v>36297.268377934</v>
          </cell>
          <cell r="P2072">
            <v>30243.5647499066</v>
          </cell>
          <cell r="Q2072">
            <v>170181.06769328701</v>
          </cell>
        </row>
        <row r="2073">
          <cell r="A2073" t="str">
            <v>Q8CJH3</v>
          </cell>
          <cell r="B2073" t="str">
            <v>sp|Q8CJH3|PLXB1_MOUSE</v>
          </cell>
          <cell r="C2073">
            <v>387534.54519410199</v>
          </cell>
          <cell r="D2073">
            <v>213191.98295696601</v>
          </cell>
          <cell r="E2073">
            <v>362822.80244986201</v>
          </cell>
          <cell r="F2073">
            <v>356114.032763633</v>
          </cell>
          <cell r="G2073">
            <v>292607.16261104302</v>
          </cell>
          <cell r="H2073">
            <v>415807.12504046998</v>
          </cell>
          <cell r="I2073">
            <v>315016.71468648198</v>
          </cell>
          <cell r="J2073">
            <v>274264.16752268397</v>
          </cell>
          <cell r="K2073">
            <v>354530.526249405</v>
          </cell>
          <cell r="L2073">
            <v>431363.71801308502</v>
          </cell>
          <cell r="M2073">
            <v>394933.01200051198</v>
          </cell>
          <cell r="N2073">
            <v>354492.13228848</v>
          </cell>
          <cell r="O2073">
            <v>329246.43342365499</v>
          </cell>
          <cell r="P2073">
            <v>245370.99509967401</v>
          </cell>
          <cell r="Q2073">
            <v>496701.16792004998</v>
          </cell>
        </row>
        <row r="2074">
          <cell r="A2074" t="str">
            <v>Q8JZK9</v>
          </cell>
          <cell r="B2074" t="str">
            <v>sp|Q8JZK9|HMCS1_MOUSE</v>
          </cell>
          <cell r="C2074">
            <v>97773.782093683403</v>
          </cell>
          <cell r="D2074">
            <v>195234.69860619601</v>
          </cell>
          <cell r="E2074">
            <v>74568.910091173006</v>
          </cell>
          <cell r="F2074">
            <v>100838.207939132</v>
          </cell>
          <cell r="G2074">
            <v>111650.495374841</v>
          </cell>
          <cell r="H2074">
            <v>188381.801237443</v>
          </cell>
          <cell r="I2074">
            <v>60623.194486426801</v>
          </cell>
          <cell r="J2074">
            <v>53715.102163346499</v>
          </cell>
          <cell r="K2074">
            <v>113149.394532409</v>
          </cell>
          <cell r="L2074">
            <v>37106.429690545301</v>
          </cell>
          <cell r="M2074">
            <v>119804.62860159601</v>
          </cell>
          <cell r="N2074">
            <v>59718.864669090399</v>
          </cell>
          <cell r="O2074">
            <v>189544.46378687801</v>
          </cell>
          <cell r="P2074">
            <v>90617.919121479907</v>
          </cell>
          <cell r="Q2074">
            <v>77099.943561543201</v>
          </cell>
        </row>
        <row r="2075">
          <cell r="A2075" t="str">
            <v>Q8JZL3</v>
          </cell>
          <cell r="B2075" t="str">
            <v>sp|Q8JZL3|THTPA_MOUSE</v>
          </cell>
          <cell r="C2075">
            <v>122801.89569305599</v>
          </cell>
          <cell r="D2075">
            <v>48294.637740298902</v>
          </cell>
          <cell r="E2075">
            <v>20050.8335245489</v>
          </cell>
          <cell r="F2075">
            <v>15624.871284823699</v>
          </cell>
          <cell r="G2075">
            <v>34243.550695794598</v>
          </cell>
          <cell r="H2075">
            <v>15094.967819424501</v>
          </cell>
          <cell r="I2075">
            <v>46169.834007164303</v>
          </cell>
          <cell r="J2075">
            <v>47142.541410819002</v>
          </cell>
          <cell r="K2075">
            <v>34478.365983485499</v>
          </cell>
          <cell r="L2075">
            <v>50953.397502637003</v>
          </cell>
          <cell r="M2075">
            <v>42587.636562187901</v>
          </cell>
          <cell r="N2075">
            <v>46957.3569207908</v>
          </cell>
          <cell r="O2075">
            <v>47037.933389696504</v>
          </cell>
          <cell r="P2075">
            <v>44532.133250888401</v>
          </cell>
          <cell r="Q2075">
            <v>78855.630554826901</v>
          </cell>
        </row>
        <row r="2076">
          <cell r="A2076" t="str">
            <v>Q8JZN5</v>
          </cell>
          <cell r="B2076" t="str">
            <v>sp|Q8JZN5|ACAD9_MOUSE</v>
          </cell>
          <cell r="C2076">
            <v>369972.85547750798</v>
          </cell>
          <cell r="D2076">
            <v>394896.78013212798</v>
          </cell>
          <cell r="E2076">
            <v>359270.56155229599</v>
          </cell>
          <cell r="F2076">
            <v>402466.07046981598</v>
          </cell>
          <cell r="G2076">
            <v>356345.13919120398</v>
          </cell>
          <cell r="H2076">
            <v>424699.79535827902</v>
          </cell>
          <cell r="I2076">
            <v>403625.95873108401</v>
          </cell>
          <cell r="J2076">
            <v>416307.18148691498</v>
          </cell>
          <cell r="K2076">
            <v>373730.73612676898</v>
          </cell>
          <cell r="L2076">
            <v>349347.991827744</v>
          </cell>
          <cell r="M2076">
            <v>387764.90908442199</v>
          </cell>
          <cell r="N2076">
            <v>422335.158531347</v>
          </cell>
          <cell r="O2076">
            <v>395173.16205143702</v>
          </cell>
          <cell r="P2076">
            <v>447431.37732913799</v>
          </cell>
          <cell r="Q2076">
            <v>427851.44128077698</v>
          </cell>
        </row>
        <row r="2077">
          <cell r="A2077" t="str">
            <v>Q8JZN7</v>
          </cell>
          <cell r="B2077" t="str">
            <v>sp|Q8JZN7|MIRO2_MOUSE</v>
          </cell>
          <cell r="C2077">
            <v>39507.836698885803</v>
          </cell>
          <cell r="D2077">
            <v>98331.317580080402</v>
          </cell>
          <cell r="E2077">
            <v>163626.89331270001</v>
          </cell>
          <cell r="F2077">
            <v>117304.921580158</v>
          </cell>
          <cell r="G2077">
            <v>114815.801127489</v>
          </cell>
          <cell r="H2077">
            <v>101720.162523438</v>
          </cell>
          <cell r="I2077">
            <v>145853.526910994</v>
          </cell>
          <cell r="J2077">
            <v>107406.225267018</v>
          </cell>
          <cell r="K2077">
            <v>126874.90096437201</v>
          </cell>
          <cell r="L2077">
            <v>84139.965539957106</v>
          </cell>
          <cell r="M2077">
            <v>98419.240422857896</v>
          </cell>
          <cell r="N2077">
            <v>133526.54701701499</v>
          </cell>
          <cell r="O2077">
            <v>92464.345989927504</v>
          </cell>
          <cell r="P2077">
            <v>125198.523530131</v>
          </cell>
          <cell r="Q2077">
            <v>97113.8368632567</v>
          </cell>
        </row>
        <row r="2078">
          <cell r="A2078" t="str">
            <v>Q8JZP2</v>
          </cell>
          <cell r="B2078" t="str">
            <v>sp|Q8JZP2|SYN3_MOUSE</v>
          </cell>
          <cell r="C2078">
            <v>1358522.8836848999</v>
          </cell>
          <cell r="D2078">
            <v>1515502.2431325801</v>
          </cell>
          <cell r="E2078">
            <v>2057033.0865213899</v>
          </cell>
          <cell r="F2078">
            <v>1699473.9956456099</v>
          </cell>
          <cell r="G2078">
            <v>1589150.4203306399</v>
          </cell>
          <cell r="H2078">
            <v>1576080.1312094301</v>
          </cell>
          <cell r="I2078">
            <v>2294704.3274637498</v>
          </cell>
          <cell r="J2078">
            <v>1509852.97821864</v>
          </cell>
          <cell r="K2078">
            <v>1692619.23094361</v>
          </cell>
          <cell r="L2078">
            <v>1320897.9036786801</v>
          </cell>
          <cell r="M2078">
            <v>1394922.1989271999</v>
          </cell>
          <cell r="N2078">
            <v>1859913.73358119</v>
          </cell>
          <cell r="O2078">
            <v>1601074.68830532</v>
          </cell>
          <cell r="P2078">
            <v>1680507.4752928901</v>
          </cell>
          <cell r="Q2078">
            <v>1241050.2146445699</v>
          </cell>
        </row>
        <row r="2079">
          <cell r="A2079" t="str">
            <v>Q8JZQ2</v>
          </cell>
          <cell r="B2079" t="str">
            <v>sp|Q8JZQ2|AFG32_MOUSE</v>
          </cell>
          <cell r="C2079">
            <v>506915.52336565399</v>
          </cell>
          <cell r="D2079">
            <v>528280.14332140004</v>
          </cell>
          <cell r="E2079">
            <v>504976.94111470599</v>
          </cell>
          <cell r="F2079">
            <v>556503.18228577299</v>
          </cell>
          <cell r="G2079">
            <v>489113.81198765698</v>
          </cell>
          <cell r="H2079">
            <v>631124.23292670096</v>
          </cell>
          <cell r="I2079">
            <v>531699.80018695502</v>
          </cell>
          <cell r="J2079">
            <v>350891.41831850703</v>
          </cell>
          <cell r="K2079">
            <v>554428.44667002198</v>
          </cell>
          <cell r="L2079">
            <v>652779.22790752596</v>
          </cell>
          <cell r="M2079">
            <v>502893.84077822202</v>
          </cell>
          <cell r="N2079">
            <v>706609.58653965197</v>
          </cell>
          <cell r="O2079">
            <v>688593.70105539705</v>
          </cell>
          <cell r="P2079">
            <v>564947.08469546295</v>
          </cell>
          <cell r="Q2079">
            <v>604243.78183911694</v>
          </cell>
        </row>
        <row r="2080">
          <cell r="A2080" t="str">
            <v>Q8JZQ9</v>
          </cell>
          <cell r="B2080" t="str">
            <v>sp|Q8JZQ9|EIF3B_MOUSE</v>
          </cell>
          <cell r="C2080">
            <v>178491.85853600301</v>
          </cell>
          <cell r="D2080">
            <v>149560.56241080299</v>
          </cell>
          <cell r="E2080">
            <v>160567.24659321699</v>
          </cell>
          <cell r="F2080">
            <v>176392.385797647</v>
          </cell>
          <cell r="G2080">
            <v>409236.07536169799</v>
          </cell>
          <cell r="H2080">
            <v>483377.84126916202</v>
          </cell>
          <cell r="I2080">
            <v>164127.33638277699</v>
          </cell>
          <cell r="J2080">
            <v>458062.96339009301</v>
          </cell>
          <cell r="K2080">
            <v>210179.79487980501</v>
          </cell>
          <cell r="L2080">
            <v>170817.88546208301</v>
          </cell>
          <cell r="M2080">
            <v>333413.39206952101</v>
          </cell>
          <cell r="N2080">
            <v>201244.333032872</v>
          </cell>
          <cell r="O2080">
            <v>377687.31972162798</v>
          </cell>
          <cell r="P2080">
            <v>145477.24784475399</v>
          </cell>
          <cell r="Q2080">
            <v>67773.9783024809</v>
          </cell>
        </row>
        <row r="2081">
          <cell r="A2081" t="str">
            <v>Q8JZR6</v>
          </cell>
          <cell r="B2081" t="str">
            <v>sp|Q8JZR6|S4A8_MOUSE</v>
          </cell>
          <cell r="C2081">
            <v>53659.435032912799</v>
          </cell>
          <cell r="D2081">
            <v>41443.575695687199</v>
          </cell>
          <cell r="E2081">
            <v>32648.527198987002</v>
          </cell>
          <cell r="F2081">
            <v>39925.164680500799</v>
          </cell>
          <cell r="G2081">
            <v>50702.429250713598</v>
          </cell>
          <cell r="H2081">
            <v>38802.920881827602</v>
          </cell>
          <cell r="I2081">
            <v>37889.796039504203</v>
          </cell>
          <cell r="J2081">
            <v>38805.324865547504</v>
          </cell>
          <cell r="K2081">
            <v>49838.010169564397</v>
          </cell>
          <cell r="L2081">
            <v>50200.917918244399</v>
          </cell>
          <cell r="M2081">
            <v>37714.043742784801</v>
          </cell>
          <cell r="N2081">
            <v>41959.533065938798</v>
          </cell>
          <cell r="O2081">
            <v>61461.2348395839</v>
          </cell>
          <cell r="P2081">
            <v>56318.705619189001</v>
          </cell>
          <cell r="Q2081">
            <v>45623.995695421203</v>
          </cell>
        </row>
        <row r="2082">
          <cell r="A2082" t="str">
            <v>Q8JZS0</v>
          </cell>
          <cell r="B2082" t="str">
            <v>sp|Q8JZS0|LIN7A_MOUSE</v>
          </cell>
          <cell r="C2082">
            <v>365228.98490696697</v>
          </cell>
          <cell r="D2082">
            <v>430602.54438691097</v>
          </cell>
          <cell r="E2082">
            <v>379874.60840322298</v>
          </cell>
          <cell r="F2082">
            <v>439581.40697248199</v>
          </cell>
          <cell r="G2082">
            <v>471426.86162989802</v>
          </cell>
          <cell r="H2082">
            <v>492770.432670207</v>
          </cell>
          <cell r="I2082">
            <v>439966.77374142199</v>
          </cell>
          <cell r="J2082">
            <v>517309.124605352</v>
          </cell>
          <cell r="K2082">
            <v>445420.591367652</v>
          </cell>
          <cell r="L2082">
            <v>501582.93431747798</v>
          </cell>
          <cell r="M2082">
            <v>453890.60135269997</v>
          </cell>
          <cell r="N2082">
            <v>435208.87965395901</v>
          </cell>
          <cell r="O2082">
            <v>626900.31843630795</v>
          </cell>
          <cell r="P2082">
            <v>422077.36906178202</v>
          </cell>
          <cell r="Q2082">
            <v>466871.15673931799</v>
          </cell>
        </row>
        <row r="2083">
          <cell r="A2083" t="str">
            <v>Q8JZU0</v>
          </cell>
          <cell r="B2083" t="str">
            <v>sp|Q8JZU0|NUD13_MOUSE</v>
          </cell>
          <cell r="C2083">
            <v>62559.788821345501</v>
          </cell>
          <cell r="D2083">
            <v>48114.810797769002</v>
          </cell>
          <cell r="E2083">
            <v>44284.498329695904</v>
          </cell>
          <cell r="F2083">
            <v>43586.974843890297</v>
          </cell>
          <cell r="G2083">
            <v>45540.434487382401</v>
          </cell>
          <cell r="H2083">
            <v>108151.719915447</v>
          </cell>
          <cell r="I2083">
            <v>46056.951452316098</v>
          </cell>
          <cell r="J2083">
            <v>43394.152392237796</v>
          </cell>
          <cell r="K2083">
            <v>33130.434310054501</v>
          </cell>
          <cell r="L2083">
            <v>88108.8467693727</v>
          </cell>
          <cell r="M2083">
            <v>74685.297957600502</v>
          </cell>
          <cell r="N2083">
            <v>40205.307288331001</v>
          </cell>
          <cell r="O2083">
            <v>99991.910041522497</v>
          </cell>
          <cell r="P2083">
            <v>37438.462963018697</v>
          </cell>
          <cell r="Q2083">
            <v>45193.428967655098</v>
          </cell>
        </row>
        <row r="2084">
          <cell r="A2084" t="str">
            <v>Q8JZU2</v>
          </cell>
          <cell r="B2084" t="str">
            <v>sp|Q8JZU2|TXTP_MOUSE</v>
          </cell>
          <cell r="C2084">
            <v>375466.32384181098</v>
          </cell>
          <cell r="D2084">
            <v>463201.73509724002</v>
          </cell>
          <cell r="E2084">
            <v>528019.03890371602</v>
          </cell>
          <cell r="F2084">
            <v>447186.51744268398</v>
          </cell>
          <cell r="G2084">
            <v>404438.77987982897</v>
          </cell>
          <cell r="H2084">
            <v>298211.49384766002</v>
          </cell>
          <cell r="I2084">
            <v>563262.87031402404</v>
          </cell>
          <cell r="J2084">
            <v>403957.400282997</v>
          </cell>
          <cell r="K2084">
            <v>476644.118446632</v>
          </cell>
          <cell r="L2084">
            <v>573030.69010202901</v>
          </cell>
          <cell r="M2084">
            <v>500887.28184365499</v>
          </cell>
          <cell r="N2084">
            <v>565213.07855634706</v>
          </cell>
          <cell r="O2084">
            <v>429458.61742173001</v>
          </cell>
          <cell r="P2084">
            <v>435838.88327459799</v>
          </cell>
          <cell r="Q2084">
            <v>396797.75973745697</v>
          </cell>
        </row>
        <row r="2085">
          <cell r="A2085" t="str">
            <v>Q8JZZ7</v>
          </cell>
          <cell r="B2085" t="str">
            <v>sp|Q8JZZ7|AGRL2_MOUSE</v>
          </cell>
          <cell r="C2085">
            <v>17781.559265604399</v>
          </cell>
          <cell r="D2085">
            <v>182590.78693134099</v>
          </cell>
          <cell r="E2085">
            <v>58525.372718726903</v>
          </cell>
          <cell r="F2085">
            <v>195687.80600716101</v>
          </cell>
          <cell r="G2085">
            <v>244591.031070987</v>
          </cell>
          <cell r="H2085">
            <v>14981.414482710599</v>
          </cell>
          <cell r="I2085">
            <v>215337.99518462</v>
          </cell>
          <cell r="J2085">
            <v>4382.1464422219697</v>
          </cell>
          <cell r="K2085">
            <v>191397.88744255499</v>
          </cell>
          <cell r="L2085">
            <v>11694.968539838101</v>
          </cell>
          <cell r="M2085">
            <v>2775.5241868963299</v>
          </cell>
          <cell r="N2085">
            <v>16869.834552963199</v>
          </cell>
          <cell r="O2085">
            <v>80578.065552585307</v>
          </cell>
          <cell r="P2085">
            <v>310667.66929235298</v>
          </cell>
          <cell r="Q2085">
            <v>66150.643429065196</v>
          </cell>
        </row>
        <row r="2086">
          <cell r="A2086" t="str">
            <v>Q8K010</v>
          </cell>
          <cell r="B2086" t="str">
            <v>sp|Q8K010|OPLA_MOUSE</v>
          </cell>
          <cell r="C2086">
            <v>205646.983471288</v>
          </cell>
          <cell r="D2086">
            <v>124791.12646954499</v>
          </cell>
          <cell r="E2086">
            <v>180869.13470745101</v>
          </cell>
          <cell r="F2086">
            <v>94570.001264261198</v>
          </cell>
          <cell r="G2086">
            <v>131211.943688231</v>
          </cell>
          <cell r="H2086">
            <v>152502.86522761799</v>
          </cell>
          <cell r="I2086">
            <v>161851.626212448</v>
          </cell>
          <cell r="J2086">
            <v>192514.69049504501</v>
          </cell>
          <cell r="K2086">
            <v>178828.09392495299</v>
          </cell>
          <cell r="L2086">
            <v>189611.96374879699</v>
          </cell>
          <cell r="M2086">
            <v>191442.833962709</v>
          </cell>
          <cell r="N2086">
            <v>210207.18152390799</v>
          </cell>
          <cell r="O2086">
            <v>181162.43666471599</v>
          </cell>
          <cell r="P2086">
            <v>167413.62963667</v>
          </cell>
          <cell r="Q2086">
            <v>208705.601978308</v>
          </cell>
        </row>
        <row r="2087">
          <cell r="A2087" t="str">
            <v>Q8K021</v>
          </cell>
          <cell r="B2087" t="str">
            <v>sp|Q8K021|SCAM1_MOUSE</v>
          </cell>
          <cell r="C2087">
            <v>213689.09774681201</v>
          </cell>
          <cell r="D2087">
            <v>72771.870843889803</v>
          </cell>
          <cell r="E2087">
            <v>230173.42849611101</v>
          </cell>
          <cell r="F2087">
            <v>75013.237488750805</v>
          </cell>
          <cell r="G2087">
            <v>176655.606179094</v>
          </cell>
          <cell r="H2087">
            <v>165412.13037627799</v>
          </cell>
          <cell r="I2087">
            <v>230938.352295202</v>
          </cell>
          <cell r="J2087">
            <v>222372.28536432001</v>
          </cell>
          <cell r="K2087">
            <v>281748.80740643002</v>
          </cell>
          <cell r="L2087">
            <v>95357.040328100207</v>
          </cell>
          <cell r="M2087">
            <v>166064.827063798</v>
          </cell>
          <cell r="N2087">
            <v>252610.61584132299</v>
          </cell>
          <cell r="O2087">
            <v>201984.03977202001</v>
          </cell>
          <cell r="P2087">
            <v>228115.23503576001</v>
          </cell>
          <cell r="Q2087">
            <v>259324.04533623601</v>
          </cell>
        </row>
        <row r="2088">
          <cell r="A2088" t="str">
            <v>Q8K093</v>
          </cell>
          <cell r="B2088" t="str">
            <v>sp|Q8K093|TRHDE_MOUSE</v>
          </cell>
          <cell r="C2088">
            <v>40966.062543508298</v>
          </cell>
          <cell r="D2088">
            <v>40459.713091836798</v>
          </cell>
          <cell r="E2088">
            <v>31277.165405262898</v>
          </cell>
          <cell r="F2088">
            <v>33228.463068742501</v>
          </cell>
          <cell r="G2088">
            <v>33494.927365017596</v>
          </cell>
          <cell r="H2088">
            <v>32835.438138106001</v>
          </cell>
          <cell r="I2088">
            <v>33454.686626038601</v>
          </cell>
          <cell r="J2088">
            <v>6520.4923869028999</v>
          </cell>
          <cell r="K2088">
            <v>31209.661512886301</v>
          </cell>
          <cell r="L2088">
            <v>45367.341262337002</v>
          </cell>
          <cell r="M2088">
            <v>32636.713867041799</v>
          </cell>
          <cell r="N2088">
            <v>37480.3868127268</v>
          </cell>
          <cell r="O2088">
            <v>35103.427409967298</v>
          </cell>
          <cell r="P2088">
            <v>35803.660482774903</v>
          </cell>
          <cell r="Q2088">
            <v>41886.295215748301</v>
          </cell>
        </row>
        <row r="2089">
          <cell r="A2089" t="str">
            <v>Q8K097</v>
          </cell>
          <cell r="B2089" t="str">
            <v>sp|Q8K097|LFG2_MOUSE</v>
          </cell>
          <cell r="C2089">
            <v>25925.2489636516</v>
          </cell>
          <cell r="D2089">
            <v>5534.4503412898302</v>
          </cell>
          <cell r="E2089">
            <v>20656.526902398498</v>
          </cell>
          <cell r="F2089">
            <v>10372.4253069714</v>
          </cell>
          <cell r="G2089">
            <v>26057.5267685615</v>
          </cell>
          <cell r="H2089">
            <v>19323.540939576102</v>
          </cell>
          <cell r="I2089">
            <v>9374.6380056837697</v>
          </cell>
          <cell r="J2089">
            <v>8029.47598095583</v>
          </cell>
          <cell r="K2089">
            <v>7372.5427066701805</v>
          </cell>
          <cell r="L2089">
            <v>41772.817974150297</v>
          </cell>
          <cell r="M2089">
            <v>8412.4636319944293</v>
          </cell>
          <cell r="N2089">
            <v>27273.692193627601</v>
          </cell>
          <cell r="O2089">
            <v>29595.978239339001</v>
          </cell>
          <cell r="P2089">
            <v>20388.003144005401</v>
          </cell>
          <cell r="Q2089">
            <v>28939.2823975264</v>
          </cell>
        </row>
        <row r="2090">
          <cell r="A2090" t="str">
            <v>Q8K0C9</v>
          </cell>
          <cell r="B2090" t="str">
            <v>sp|Q8K0C9|GMDS_MOUSE</v>
          </cell>
          <cell r="C2090">
            <v>78301.509433982603</v>
          </cell>
          <cell r="D2090">
            <v>74246.260337884494</v>
          </cell>
          <cell r="E2090">
            <v>107600.232830465</v>
          </cell>
          <cell r="F2090">
            <v>112876.391629472</v>
          </cell>
          <cell r="G2090">
            <v>82617.191994169305</v>
          </cell>
          <cell r="H2090">
            <v>100993.26236287301</v>
          </cell>
          <cell r="I2090">
            <v>108301.79165363</v>
          </cell>
          <cell r="J2090">
            <v>96169.577653928398</v>
          </cell>
          <cell r="K2090">
            <v>91464.9586395769</v>
          </cell>
          <cell r="L2090">
            <v>93958.491823126897</v>
          </cell>
          <cell r="M2090">
            <v>101531.667335187</v>
          </cell>
          <cell r="N2090">
            <v>117027.658387217</v>
          </cell>
          <cell r="O2090">
            <v>95695.297795351697</v>
          </cell>
          <cell r="P2090">
            <v>98757.602395656198</v>
          </cell>
          <cell r="Q2090">
            <v>117716.32953661001</v>
          </cell>
        </row>
        <row r="2091">
          <cell r="A2091" t="str">
            <v>Q8K0D0</v>
          </cell>
          <cell r="B2091" t="str">
            <v>sp|Q8K0D0|CDK17_MOUSE</v>
          </cell>
          <cell r="C2091">
            <v>658768.60011064506</v>
          </cell>
          <cell r="D2091">
            <v>632438.12373711297</v>
          </cell>
          <cell r="E2091">
            <v>629220.79997272603</v>
          </cell>
          <cell r="F2091">
            <v>775224.88019508601</v>
          </cell>
          <cell r="G2091">
            <v>770345.96705795196</v>
          </cell>
          <cell r="H2091">
            <v>313198.19884209603</v>
          </cell>
          <cell r="I2091">
            <v>678303.70871973597</v>
          </cell>
          <cell r="J2091">
            <v>773561.38519689406</v>
          </cell>
          <cell r="K2091">
            <v>674286.84808208595</v>
          </cell>
          <cell r="L2091">
            <v>782363.64647324104</v>
          </cell>
          <cell r="M2091">
            <v>710738.64652223</v>
          </cell>
          <cell r="N2091">
            <v>681377.72581407998</v>
          </cell>
          <cell r="O2091">
            <v>880565.38317846204</v>
          </cell>
          <cell r="P2091">
            <v>752011.64471294999</v>
          </cell>
          <cell r="Q2091">
            <v>815177.48740470398</v>
          </cell>
        </row>
        <row r="2092">
          <cell r="A2092" t="str">
            <v>Q8K0D7</v>
          </cell>
          <cell r="B2092" t="str">
            <v>sp|Q8K0D7|WRB_MOUSE</v>
          </cell>
          <cell r="C2092">
            <v>65526.274801304899</v>
          </cell>
          <cell r="D2092">
            <v>81879.807790702893</v>
          </cell>
          <cell r="E2092">
            <v>63833.657321364</v>
          </cell>
          <cell r="F2092">
            <v>48987.418426463002</v>
          </cell>
          <cell r="G2092">
            <v>61568.354795728599</v>
          </cell>
          <cell r="H2092">
            <v>128044.236408225</v>
          </cell>
          <cell r="I2092">
            <v>47124.543318225697</v>
          </cell>
          <cell r="J2092">
            <v>104182.84578468</v>
          </cell>
          <cell r="K2092">
            <v>63217.141659064902</v>
          </cell>
          <cell r="L2092">
            <v>73852.437257303201</v>
          </cell>
          <cell r="M2092">
            <v>109782.071204721</v>
          </cell>
          <cell r="N2092">
            <v>49528.429170903903</v>
          </cell>
          <cell r="O2092">
            <v>78438.111804999702</v>
          </cell>
          <cell r="P2092">
            <v>77622.769660362799</v>
          </cell>
          <cell r="Q2092">
            <v>55152.718291013298</v>
          </cell>
        </row>
        <row r="2093">
          <cell r="A2093" t="str">
            <v>Q8K0G5</v>
          </cell>
          <cell r="B2093" t="str">
            <v>sp|Q8K0G5|EIPR1_MOUSE</v>
          </cell>
          <cell r="C2093">
            <v>135868.91800313801</v>
          </cell>
          <cell r="D2093">
            <v>109162.403978295</v>
          </cell>
          <cell r="E2093">
            <v>119771.34629531</v>
          </cell>
          <cell r="F2093">
            <v>129880.043393737</v>
          </cell>
          <cell r="G2093">
            <v>153483.11214318799</v>
          </cell>
          <cell r="H2093">
            <v>133533.652922304</v>
          </cell>
          <cell r="I2093">
            <v>158508.94394419101</v>
          </cell>
          <cell r="J2093">
            <v>165041.97794426</v>
          </cell>
          <cell r="K2093">
            <v>146138.986429943</v>
          </cell>
          <cell r="L2093">
            <v>186697.292083129</v>
          </cell>
          <cell r="M2093">
            <v>55538.660725805697</v>
          </cell>
          <cell r="N2093">
            <v>120334.16238019</v>
          </cell>
          <cell r="O2093">
            <v>157827.40172311899</v>
          </cell>
          <cell r="P2093">
            <v>146165.755311805</v>
          </cell>
          <cell r="Q2093">
            <v>167521.24466144899</v>
          </cell>
        </row>
        <row r="2094">
          <cell r="A2094" t="str">
            <v>Q8K0S0</v>
          </cell>
          <cell r="B2094" t="str">
            <v>sp|Q8K0S0|PHYIP_MOUSE</v>
          </cell>
          <cell r="C2094">
            <v>2332025.40706708</v>
          </cell>
          <cell r="D2094">
            <v>2298335.5945961601</v>
          </cell>
          <cell r="E2094">
            <v>2348130.4575767498</v>
          </cell>
          <cell r="F2094">
            <v>1955738.49894453</v>
          </cell>
          <cell r="G2094">
            <v>2705072.3095623599</v>
          </cell>
          <cell r="H2094">
            <v>1854658.0591841501</v>
          </cell>
          <cell r="I2094">
            <v>2492724.1886807899</v>
          </cell>
          <cell r="J2094">
            <v>2604726.3003122201</v>
          </cell>
          <cell r="K2094">
            <v>1764979.25251035</v>
          </cell>
          <cell r="L2094">
            <v>2436107.3590442599</v>
          </cell>
          <cell r="M2094">
            <v>2413736.05188938</v>
          </cell>
          <cell r="N2094">
            <v>1839921.4731859199</v>
          </cell>
          <cell r="O2094">
            <v>2615957.63051754</v>
          </cell>
          <cell r="P2094">
            <v>2885531.7613960602</v>
          </cell>
          <cell r="Q2094">
            <v>2822621.59875882</v>
          </cell>
        </row>
        <row r="2095">
          <cell r="A2095" t="str">
            <v>Q8K0T0</v>
          </cell>
          <cell r="B2095" t="str">
            <v>sp|Q8K0T0|RTN1_MOUSE</v>
          </cell>
          <cell r="C2095">
            <v>2341098.9164658901</v>
          </cell>
          <cell r="D2095">
            <v>2703062.0098872902</v>
          </cell>
          <cell r="E2095">
            <v>3384650.78600924</v>
          </cell>
          <cell r="F2095">
            <v>2816660.6035581701</v>
          </cell>
          <cell r="G2095">
            <v>2575840.6734801298</v>
          </cell>
          <cell r="H2095">
            <v>2647040.2407787601</v>
          </cell>
          <cell r="I2095">
            <v>2795711.3652835102</v>
          </cell>
          <cell r="J2095">
            <v>2961929.7140447102</v>
          </cell>
          <cell r="K2095">
            <v>2778556.4612788302</v>
          </cell>
          <cell r="L2095">
            <v>2174906.0642998498</v>
          </cell>
          <cell r="M2095">
            <v>2671243.2087514498</v>
          </cell>
          <cell r="N2095">
            <v>2660397.6557970401</v>
          </cell>
          <cell r="O2095">
            <v>3326523.3920764099</v>
          </cell>
          <cell r="P2095">
            <v>2795839.2199401399</v>
          </cell>
          <cell r="Q2095">
            <v>2280694.24375461</v>
          </cell>
        </row>
        <row r="2096">
          <cell r="A2096" t="str">
            <v>Q8K0U4</v>
          </cell>
          <cell r="B2096" t="str">
            <v>sp|Q8K0U4|HS12A_MOUSE</v>
          </cell>
          <cell r="C2096">
            <v>4842439.4202563604</v>
          </cell>
          <cell r="D2096">
            <v>5491632.8884389298</v>
          </cell>
          <cell r="E2096">
            <v>5780192.2024381803</v>
          </cell>
          <cell r="F2096">
            <v>5055015.0746584404</v>
          </cell>
          <cell r="G2096">
            <v>5268406.0282997396</v>
          </cell>
          <cell r="H2096">
            <v>5980415.1589261796</v>
          </cell>
          <cell r="I2096">
            <v>6092463.7158647804</v>
          </cell>
          <cell r="J2096">
            <v>5911256.4720734404</v>
          </cell>
          <cell r="K2096">
            <v>5757902.0920796199</v>
          </cell>
          <cell r="L2096">
            <v>5627973.5212000199</v>
          </cell>
          <cell r="M2096">
            <v>5815099.6756911399</v>
          </cell>
          <cell r="N2096">
            <v>5903243.4164091703</v>
          </cell>
          <cell r="O2096">
            <v>5882427.8670264399</v>
          </cell>
          <cell r="P2096">
            <v>5886688.9978268696</v>
          </cell>
          <cell r="Q2096">
            <v>5303101.4306805301</v>
          </cell>
        </row>
        <row r="2097">
          <cell r="A2097" t="str">
            <v>Q8K183</v>
          </cell>
          <cell r="B2097" t="str">
            <v>sp|Q8K183|PDXK_MOUSE</v>
          </cell>
          <cell r="C2097">
            <v>736219.64270998002</v>
          </cell>
          <cell r="D2097">
            <v>867580.81033388095</v>
          </cell>
          <cell r="E2097">
            <v>860599.48429898103</v>
          </cell>
          <cell r="F2097">
            <v>617119.60452181799</v>
          </cell>
          <cell r="G2097">
            <v>747244.94946629205</v>
          </cell>
          <cell r="H2097">
            <v>757895.78416994005</v>
          </cell>
          <cell r="I2097">
            <v>641108.04301653698</v>
          </cell>
          <cell r="J2097">
            <v>894790.49183838605</v>
          </cell>
          <cell r="K2097">
            <v>853382.26813189697</v>
          </cell>
          <cell r="L2097">
            <v>464237.12702100398</v>
          </cell>
          <cell r="M2097">
            <v>594264.43697957601</v>
          </cell>
          <cell r="N2097">
            <v>761787.34978895297</v>
          </cell>
          <cell r="O2097">
            <v>839369.22235333105</v>
          </cell>
          <cell r="P2097">
            <v>708323.28844848799</v>
          </cell>
          <cell r="Q2097">
            <v>696971.27688263799</v>
          </cell>
        </row>
        <row r="2098">
          <cell r="A2098" t="str">
            <v>Q8K1A6</v>
          </cell>
          <cell r="B2098" t="str">
            <v>sp|Q8K1A6|C2D1A_MOUSE</v>
          </cell>
          <cell r="C2098">
            <v>325805.80193521501</v>
          </cell>
          <cell r="D2098">
            <v>53427.798369844597</v>
          </cell>
          <cell r="E2098">
            <v>88696.237194625006</v>
          </cell>
          <cell r="F2098">
            <v>107707.711827001</v>
          </cell>
          <cell r="G2098">
            <v>86595.0743627591</v>
          </cell>
          <cell r="H2098">
            <v>37763.736905299404</v>
          </cell>
          <cell r="I2098">
            <v>88214.0866871365</v>
          </cell>
          <cell r="J2098">
            <v>65277.933751256802</v>
          </cell>
          <cell r="K2098">
            <v>119637.92541747</v>
          </cell>
          <cell r="L2098">
            <v>146580.880902651</v>
          </cell>
          <cell r="M2098">
            <v>94403.034256736704</v>
          </cell>
          <cell r="N2098">
            <v>428821.58570144401</v>
          </cell>
          <cell r="O2098">
            <v>220030.383368504</v>
          </cell>
          <cell r="P2098">
            <v>66573.347758051605</v>
          </cell>
          <cell r="Q2098">
            <v>62436.946467266796</v>
          </cell>
        </row>
        <row r="2099">
          <cell r="A2099" t="str">
            <v>Q8K1J6</v>
          </cell>
          <cell r="B2099" t="str">
            <v>sp|Q8K1J6|TRNT1_MOUSE</v>
          </cell>
          <cell r="C2099">
            <v>49762.9213349825</v>
          </cell>
          <cell r="D2099">
            <v>7465.5572474106903</v>
          </cell>
          <cell r="E2099">
            <v>67892.179387693002</v>
          </cell>
          <cell r="F2099">
            <v>43852.234166865099</v>
          </cell>
          <cell r="G2099">
            <v>29547.501703286402</v>
          </cell>
          <cell r="H2099">
            <v>93883.911423692203</v>
          </cell>
          <cell r="I2099">
            <v>34377.565305836702</v>
          </cell>
          <cell r="J2099">
            <v>71991.367779924607</v>
          </cell>
          <cell r="K2099">
            <v>40019.331387661099</v>
          </cell>
          <cell r="L2099">
            <v>33913.351739600199</v>
          </cell>
          <cell r="M2099">
            <v>86518.020971309306</v>
          </cell>
          <cell r="N2099">
            <v>21160.725144447399</v>
          </cell>
          <cell r="O2099">
            <v>56883.700317461902</v>
          </cell>
          <cell r="P2099">
            <v>62883.388672862202</v>
          </cell>
          <cell r="Q2099">
            <v>61204.580301701601</v>
          </cell>
        </row>
        <row r="2100">
          <cell r="A2100" t="str">
            <v>Q8K1M6</v>
          </cell>
          <cell r="B2100" t="str">
            <v>sp|Q8K1M6|DNM1L_MOUSE</v>
          </cell>
          <cell r="C2100">
            <v>3647346.1999808098</v>
          </cell>
          <cell r="D2100">
            <v>3843239.4051656001</v>
          </cell>
          <cell r="E2100">
            <v>3106436.6550388499</v>
          </cell>
          <cell r="F2100">
            <v>2940200.24076874</v>
          </cell>
          <cell r="G2100">
            <v>3124869.1766056102</v>
          </cell>
          <cell r="H2100">
            <v>3644549.7212830698</v>
          </cell>
          <cell r="I2100">
            <v>3027182.3554698401</v>
          </cell>
          <cell r="J2100">
            <v>3157604.6582557699</v>
          </cell>
          <cell r="K2100">
            <v>4299005.8516934402</v>
          </cell>
          <cell r="L2100">
            <v>3199992.9306365801</v>
          </cell>
          <cell r="M2100">
            <v>2955372.5595249599</v>
          </cell>
          <cell r="N2100">
            <v>3013071.92653673</v>
          </cell>
          <cell r="O2100">
            <v>2933821.9646536899</v>
          </cell>
          <cell r="P2100">
            <v>3614949.1328996001</v>
          </cell>
          <cell r="Q2100">
            <v>2990678.1103257802</v>
          </cell>
        </row>
        <row r="2101">
          <cell r="A2101" t="str">
            <v>Q8K1X1</v>
          </cell>
          <cell r="B2101" t="str">
            <v>sp|Q8K1X1|WDR11_MOUSE</v>
          </cell>
          <cell r="C2101">
            <v>34100.596364680598</v>
          </cell>
          <cell r="D2101">
            <v>37448.476212103204</v>
          </cell>
          <cell r="E2101">
            <v>23991.5968055087</v>
          </cell>
          <cell r="F2101">
            <v>23861.375790600501</v>
          </cell>
          <cell r="G2101">
            <v>29614.6009419193</v>
          </cell>
          <cell r="H2101">
            <v>32463.93154627</v>
          </cell>
          <cell r="I2101">
            <v>28280.696632889099</v>
          </cell>
          <cell r="J2101">
            <v>29271.530586885401</v>
          </cell>
          <cell r="K2101">
            <v>17726.4849932176</v>
          </cell>
          <cell r="L2101">
            <v>17059.6555467367</v>
          </cell>
          <cell r="M2101">
            <v>30860.713759577298</v>
          </cell>
          <cell r="N2101">
            <v>25117.2395708808</v>
          </cell>
          <cell r="O2101">
            <v>34628.3024327077</v>
          </cell>
          <cell r="P2101">
            <v>31972.062210817599</v>
          </cell>
          <cell r="Q2101">
            <v>29114.1300146098</v>
          </cell>
        </row>
        <row r="2102">
          <cell r="A2102" t="str">
            <v>Q8K1Z0</v>
          </cell>
          <cell r="B2102" t="str">
            <v>sp|Q8K1Z0|COQ9_MOUSE</v>
          </cell>
          <cell r="C2102">
            <v>1025173.66864315</v>
          </cell>
          <cell r="D2102">
            <v>395435.58180444001</v>
          </cell>
          <cell r="E2102">
            <v>622870.70203753002</v>
          </cell>
          <cell r="F2102">
            <v>983772.93062874104</v>
          </cell>
          <cell r="G2102">
            <v>867217.86585707695</v>
          </cell>
          <cell r="H2102">
            <v>1147579.2224195199</v>
          </cell>
          <cell r="I2102">
            <v>524975.85017097997</v>
          </cell>
          <cell r="J2102">
            <v>488953.70804690901</v>
          </cell>
          <cell r="K2102">
            <v>845855.32091572403</v>
          </cell>
          <cell r="L2102">
            <v>1274705.02827026</v>
          </cell>
          <cell r="M2102">
            <v>1156715.54095593</v>
          </cell>
          <cell r="N2102">
            <v>1257390.2809828599</v>
          </cell>
          <cell r="O2102">
            <v>1341962.7333657499</v>
          </cell>
          <cell r="P2102">
            <v>1070761.0124610299</v>
          </cell>
          <cell r="Q2102">
            <v>1257217.1333864899</v>
          </cell>
        </row>
        <row r="2103">
          <cell r="A2103" t="str">
            <v>Q8K209</v>
          </cell>
          <cell r="B2103" t="str">
            <v>sp|Q8K209|AGRG1_MOUSE</v>
          </cell>
          <cell r="C2103">
            <v>40600.690950660697</v>
          </cell>
          <cell r="D2103">
            <v>31081.259669584899</v>
          </cell>
          <cell r="E2103">
            <v>31569.960801324702</v>
          </cell>
          <cell r="F2103">
            <v>24627.6185563816</v>
          </cell>
          <cell r="G2103">
            <v>20679.7206288169</v>
          </cell>
          <cell r="H2103">
            <v>12347.2231389647</v>
          </cell>
          <cell r="I2103">
            <v>43816.957377099498</v>
          </cell>
          <cell r="J2103">
            <v>24374.484919806899</v>
          </cell>
          <cell r="K2103">
            <v>44692.960756964603</v>
          </cell>
          <cell r="L2103">
            <v>34858.515046157998</v>
          </cell>
          <cell r="M2103">
            <v>37810.065226247003</v>
          </cell>
          <cell r="N2103">
            <v>27252.672018362999</v>
          </cell>
          <cell r="O2103">
            <v>12449.3333090172</v>
          </cell>
          <cell r="P2103">
            <v>23205.308123666298</v>
          </cell>
          <cell r="Q2103">
            <v>29614.818639862599</v>
          </cell>
        </row>
        <row r="2104">
          <cell r="A2104" t="str">
            <v>Q8K212</v>
          </cell>
          <cell r="B2104" t="str">
            <v>sp|Q8K212|PACS1_MOUSE</v>
          </cell>
          <cell r="C2104">
            <v>1311675.42572896</v>
          </cell>
          <cell r="D2104">
            <v>1311750.2023970401</v>
          </cell>
          <cell r="E2104">
            <v>1046053.87812028</v>
          </cell>
          <cell r="F2104">
            <v>1117634.1497120799</v>
          </cell>
          <cell r="G2104">
            <v>1137843.3489886101</v>
          </cell>
          <cell r="H2104">
            <v>1480864.9228330599</v>
          </cell>
          <cell r="I2104">
            <v>1419148.4336562301</v>
          </cell>
          <cell r="J2104">
            <v>1564589.6328792199</v>
          </cell>
          <cell r="K2104">
            <v>1190834.05087083</v>
          </cell>
          <cell r="L2104">
            <v>1288516.25745403</v>
          </cell>
          <cell r="M2104">
            <v>844450.55594665697</v>
          </cell>
          <cell r="N2104">
            <v>1428156.3055745999</v>
          </cell>
          <cell r="O2104">
            <v>1706845.4162051999</v>
          </cell>
          <cell r="P2104">
            <v>1541507.6411864699</v>
          </cell>
          <cell r="Q2104">
            <v>1165898.89576575</v>
          </cell>
        </row>
        <row r="2105">
          <cell r="A2105" t="str">
            <v>Q8K215</v>
          </cell>
          <cell r="B2105" t="str">
            <v>sp|Q8K215|LYRM4_MOUSE</v>
          </cell>
          <cell r="C2105">
            <v>95476.692415129495</v>
          </cell>
          <cell r="D2105">
            <v>123133.809817047</v>
          </cell>
          <cell r="E2105">
            <v>137692.37020152199</v>
          </cell>
          <cell r="F2105">
            <v>136760.295712244</v>
          </cell>
          <cell r="G2105">
            <v>128791.847308549</v>
          </cell>
          <cell r="H2105">
            <v>157820.892207561</v>
          </cell>
          <cell r="I2105">
            <v>131117.483488392</v>
          </cell>
          <cell r="J2105">
            <v>126464.957775116</v>
          </cell>
          <cell r="K2105">
            <v>123416.965982897</v>
          </cell>
          <cell r="L2105">
            <v>131721.96596015501</v>
          </cell>
          <cell r="M2105">
            <v>115797.989543984</v>
          </cell>
          <cell r="N2105">
            <v>122121.032951124</v>
          </cell>
          <cell r="O2105">
            <v>131969.744329223</v>
          </cell>
          <cell r="P2105">
            <v>141837.06697881001</v>
          </cell>
          <cell r="Q2105">
            <v>151450.25751711</v>
          </cell>
        </row>
        <row r="2106">
          <cell r="A2106" t="str">
            <v>Q8K221</v>
          </cell>
          <cell r="B2106" t="str">
            <v>sp|Q8K221|ARFP2_MOUSE</v>
          </cell>
          <cell r="C2106">
            <v>207234.275489458</v>
          </cell>
          <cell r="D2106">
            <v>374408.900639172</v>
          </cell>
          <cell r="E2106">
            <v>318735.10470381001</v>
          </cell>
          <cell r="F2106">
            <v>167823.29412159199</v>
          </cell>
          <cell r="G2106">
            <v>244483.11110237901</v>
          </cell>
          <cell r="H2106">
            <v>204347.70472885499</v>
          </cell>
          <cell r="I2106">
            <v>139673.817044811</v>
          </cell>
          <cell r="J2106">
            <v>232530.947195974</v>
          </cell>
          <cell r="K2106">
            <v>189704.11763245999</v>
          </cell>
          <cell r="L2106">
            <v>195458.63402310401</v>
          </cell>
          <cell r="M2106">
            <v>222517.327053874</v>
          </cell>
          <cell r="N2106">
            <v>122789.55306167599</v>
          </cell>
          <cell r="O2106">
            <v>205337.07522149201</v>
          </cell>
          <cell r="P2106">
            <v>162724.362634702</v>
          </cell>
          <cell r="Q2106">
            <v>50316.241208124302</v>
          </cell>
        </row>
        <row r="2107">
          <cell r="A2107" t="str">
            <v>Q8K274</v>
          </cell>
          <cell r="B2107" t="str">
            <v>sp|Q8K274|KT3K_MOUSE</v>
          </cell>
          <cell r="C2107">
            <v>5461.7764435178096</v>
          </cell>
          <cell r="D2107">
            <v>18625.072432004701</v>
          </cell>
          <cell r="E2107">
            <v>20646.1982470822</v>
          </cell>
          <cell r="F2107">
            <v>9210.3821354517495</v>
          </cell>
          <cell r="G2107">
            <v>5154.2156783414903</v>
          </cell>
          <cell r="H2107">
            <v>5260.5359028893899</v>
          </cell>
          <cell r="I2107">
            <v>2171.4254694664</v>
          </cell>
          <cell r="J2107">
            <v>12665.7968159825</v>
          </cell>
          <cell r="K2107">
            <v>8257.9943815808601</v>
          </cell>
          <cell r="L2107">
            <v>14234.0460153112</v>
          </cell>
          <cell r="M2107">
            <v>8006.7837833130397</v>
          </cell>
          <cell r="N2107">
            <v>2694.4056390845299</v>
          </cell>
          <cell r="O2107">
            <v>23286.010350196801</v>
          </cell>
          <cell r="P2107">
            <v>7009.7335456665996</v>
          </cell>
          <cell r="Q2107">
            <v>12535.578699237099</v>
          </cell>
        </row>
        <row r="2108">
          <cell r="A2108" t="str">
            <v>Q8K298</v>
          </cell>
          <cell r="B2108" t="str">
            <v>sp|Q8K298|ANLN_MOUSE</v>
          </cell>
          <cell r="C2108">
            <v>76546.072463345597</v>
          </cell>
          <cell r="D2108">
            <v>115970.003685898</v>
          </cell>
          <cell r="E2108">
            <v>100309.65450031499</v>
          </cell>
          <cell r="F2108">
            <v>104439.84232063001</v>
          </cell>
          <cell r="G2108">
            <v>87066.735501325107</v>
          </cell>
          <cell r="H2108">
            <v>99852.218890040604</v>
          </cell>
          <cell r="I2108">
            <v>91490.829323970102</v>
          </cell>
          <cell r="J2108">
            <v>98553.687550228104</v>
          </cell>
          <cell r="K2108">
            <v>97871.1893181794</v>
          </cell>
          <cell r="L2108">
            <v>131425.413243524</v>
          </cell>
          <cell r="M2108">
            <v>118077.563271134</v>
          </cell>
          <cell r="N2108">
            <v>185614.94564015101</v>
          </cell>
          <cell r="O2108">
            <v>110451.96645384</v>
          </cell>
          <cell r="P2108">
            <v>71498.395374586296</v>
          </cell>
          <cell r="Q2108">
            <v>76005.343449339198</v>
          </cell>
        </row>
        <row r="2109">
          <cell r="A2109" t="str">
            <v>Q8K2B3</v>
          </cell>
          <cell r="B2109" t="str">
            <v>sp|Q8K2B3|SDHA_MOUSE</v>
          </cell>
          <cell r="C2109">
            <v>2380821.5425519701</v>
          </cell>
          <cell r="D2109">
            <v>2613652.7878590501</v>
          </cell>
          <cell r="E2109">
            <v>2713272.4849128001</v>
          </cell>
          <cell r="F2109">
            <v>2764730.5159949199</v>
          </cell>
          <cell r="G2109">
            <v>2656223.9160423302</v>
          </cell>
          <cell r="H2109">
            <v>2516958.3008664302</v>
          </cell>
          <cell r="I2109">
            <v>2609075.60433421</v>
          </cell>
          <cell r="J2109">
            <v>2918640.3227197598</v>
          </cell>
          <cell r="K2109">
            <v>2786816.9779394199</v>
          </cell>
          <cell r="L2109">
            <v>2827319.95556904</v>
          </cell>
          <cell r="M2109">
            <v>2605957.3272868101</v>
          </cell>
          <cell r="N2109">
            <v>2476968.7640718501</v>
          </cell>
          <cell r="O2109">
            <v>2847191.0582932699</v>
          </cell>
          <cell r="P2109">
            <v>2753566.7914797701</v>
          </cell>
          <cell r="Q2109">
            <v>2689381.02463484</v>
          </cell>
        </row>
        <row r="2110">
          <cell r="A2110" t="str">
            <v>Q8K2C6</v>
          </cell>
          <cell r="B2110" t="str">
            <v>sp|Q8K2C6|SIR5_MOUSE</v>
          </cell>
          <cell r="C2110">
            <v>59927.607451276999</v>
          </cell>
          <cell r="D2110">
            <v>50105.140671223198</v>
          </cell>
          <cell r="E2110">
            <v>56508.810780300002</v>
          </cell>
          <cell r="F2110">
            <v>30214.497808513199</v>
          </cell>
          <cell r="G2110">
            <v>57064.588832698697</v>
          </cell>
          <cell r="H2110">
            <v>37897.734203402099</v>
          </cell>
          <cell r="I2110">
            <v>47575.606387676402</v>
          </cell>
          <cell r="J2110">
            <v>35234.971886060397</v>
          </cell>
          <cell r="K2110">
            <v>60221.319750054201</v>
          </cell>
          <cell r="L2110">
            <v>4238.4679807604198</v>
          </cell>
          <cell r="M2110">
            <v>42625.517552707403</v>
          </cell>
          <cell r="N2110">
            <v>28130.7820346345</v>
          </cell>
          <cell r="O2110">
            <v>27554.710805178798</v>
          </cell>
          <cell r="P2110">
            <v>52423.409675347502</v>
          </cell>
          <cell r="Q2110">
            <v>51300.271013914797</v>
          </cell>
        </row>
        <row r="2111">
          <cell r="A2111" t="str">
            <v>Q8K2C9</v>
          </cell>
          <cell r="B2111" t="str">
            <v>sp|Q8K2C9|HACD3_MOUSE</v>
          </cell>
          <cell r="C2111">
            <v>6019.7283066632599</v>
          </cell>
          <cell r="D2111">
            <v>4862.9593010671097</v>
          </cell>
          <cell r="E2111">
            <v>23145.293133242401</v>
          </cell>
          <cell r="F2111">
            <v>18761.492162828301</v>
          </cell>
          <cell r="G2111">
            <v>1266.9774294045701</v>
          </cell>
          <cell r="H2111">
            <v>12671.1815373346</v>
          </cell>
          <cell r="I2111">
            <v>16745.921850186402</v>
          </cell>
          <cell r="J2111">
            <v>12363.069798074799</v>
          </cell>
          <cell r="K2111">
            <v>14144.0182998161</v>
          </cell>
          <cell r="L2111">
            <v>13890.4386913537</v>
          </cell>
          <cell r="M2111">
            <v>6326.0620218209096</v>
          </cell>
          <cell r="N2111">
            <v>20786.160579722498</v>
          </cell>
          <cell r="O2111">
            <v>21290.470492869099</v>
          </cell>
          <cell r="P2111">
            <v>17302.073130181001</v>
          </cell>
          <cell r="Q2111">
            <v>9675.8601733599098</v>
          </cell>
        </row>
        <row r="2112">
          <cell r="A2112" t="str">
            <v>Q8K2H2</v>
          </cell>
          <cell r="B2112" t="str">
            <v>sp|Q8K2H2|OTU6B_MOUSE</v>
          </cell>
          <cell r="C2112">
            <v>10884.8161577214</v>
          </cell>
          <cell r="D2112">
            <v>65476.022714195999</v>
          </cell>
          <cell r="E2112">
            <v>53129.799445630902</v>
          </cell>
          <cell r="F2112">
            <v>20656.518231161601</v>
          </cell>
          <cell r="G2112">
            <v>40783.226417667996</v>
          </cell>
          <cell r="H2112">
            <v>30443.988241940398</v>
          </cell>
          <cell r="I2112">
            <v>85241.517213561805</v>
          </cell>
          <cell r="J2112">
            <v>75006.713975466395</v>
          </cell>
          <cell r="K2112">
            <v>69263.413369379894</v>
          </cell>
          <cell r="L2112">
            <v>37071.042942661203</v>
          </cell>
          <cell r="M2112">
            <v>80769.505140316498</v>
          </cell>
          <cell r="N2112">
            <v>17788.7377953168</v>
          </cell>
          <cell r="O2112">
            <v>27922.642240579898</v>
          </cell>
          <cell r="P2112">
            <v>20161.698779384398</v>
          </cell>
          <cell r="Q2112">
            <v>115636.660999478</v>
          </cell>
        </row>
        <row r="2113">
          <cell r="A2113" t="str">
            <v>Q8K2K6</v>
          </cell>
          <cell r="B2113" t="str">
            <v>sp|Q8K2K6|AGFG1_MOUSE</v>
          </cell>
          <cell r="C2113">
            <v>26736.301474681601</v>
          </cell>
          <cell r="D2113">
            <v>42931.554894419998</v>
          </cell>
          <cell r="E2113">
            <v>37632.443151250402</v>
          </cell>
          <cell r="F2113">
            <v>36935.594201723303</v>
          </cell>
          <cell r="G2113">
            <v>44846.959471214497</v>
          </cell>
          <cell r="H2113">
            <v>40743.000185647303</v>
          </cell>
          <cell r="I2113">
            <v>34806.069479939397</v>
          </cell>
          <cell r="J2113">
            <v>28334.1432724921</v>
          </cell>
          <cell r="K2113">
            <v>34992.1294808167</v>
          </cell>
          <cell r="L2113">
            <v>37739.721382811302</v>
          </cell>
          <cell r="M2113">
            <v>25665.071952384402</v>
          </cell>
          <cell r="N2113">
            <v>38019.673458965801</v>
          </cell>
          <cell r="O2113">
            <v>3737.3447249543901</v>
          </cell>
          <cell r="P2113">
            <v>32788.409309537099</v>
          </cell>
          <cell r="Q2113">
            <v>37752.635059647502</v>
          </cell>
        </row>
        <row r="2114">
          <cell r="A2114" t="str">
            <v>Q8K2M0</v>
          </cell>
          <cell r="B2114" t="str">
            <v>sp|Q8K2M0|RM38_MOUSE</v>
          </cell>
          <cell r="C2114">
            <v>192709.582787853</v>
          </cell>
          <cell r="D2114">
            <v>124318.853249306</v>
          </cell>
          <cell r="E2114">
            <v>175522.969827792</v>
          </cell>
          <cell r="F2114">
            <v>135055.926803557</v>
          </cell>
          <cell r="G2114">
            <v>142283.31646806901</v>
          </cell>
          <cell r="H2114">
            <v>370769.74336786399</v>
          </cell>
          <cell r="I2114">
            <v>199132.764060257</v>
          </cell>
          <cell r="J2114">
            <v>184304.42981125601</v>
          </cell>
          <cell r="K2114">
            <v>179165.20942089899</v>
          </cell>
          <cell r="L2114">
            <v>139062.26310260801</v>
          </cell>
          <cell r="M2114">
            <v>100890.756284284</v>
          </cell>
          <cell r="N2114">
            <v>29704.7310821028</v>
          </cell>
          <cell r="O2114">
            <v>375805.85053514002</v>
          </cell>
          <cell r="P2114">
            <v>126567.893545089</v>
          </cell>
          <cell r="Q2114">
            <v>63460.591908455601</v>
          </cell>
        </row>
        <row r="2115">
          <cell r="A2115" t="str">
            <v>Q8K2Q0</v>
          </cell>
          <cell r="B2115" t="str">
            <v>sp|Q8K2Q0|COMD9_MOUSE</v>
          </cell>
          <cell r="C2115">
            <v>58447.957931245299</v>
          </cell>
          <cell r="D2115">
            <v>54033.463783443302</v>
          </cell>
          <cell r="E2115">
            <v>86021.180317976803</v>
          </cell>
          <cell r="F2115">
            <v>102245.36032338699</v>
          </cell>
          <cell r="G2115">
            <v>46777.711095229199</v>
          </cell>
          <cell r="H2115">
            <v>89538.209728561997</v>
          </cell>
          <cell r="I2115">
            <v>84223.436988182497</v>
          </cell>
          <cell r="J2115">
            <v>98434.162443203197</v>
          </cell>
          <cell r="K2115">
            <v>91583.092174027202</v>
          </cell>
          <cell r="L2115">
            <v>84878.987126430497</v>
          </cell>
          <cell r="M2115">
            <v>61990.113139481</v>
          </cell>
          <cell r="N2115">
            <v>98174.926465744502</v>
          </cell>
          <cell r="O2115">
            <v>96734.577594666102</v>
          </cell>
          <cell r="P2115">
            <v>76386.932771647495</v>
          </cell>
          <cell r="Q2115">
            <v>86586.036149233303</v>
          </cell>
        </row>
        <row r="2116">
          <cell r="A2116" t="str">
            <v>Q8K2Q2</v>
          </cell>
          <cell r="B2116" t="str">
            <v>sp|Q8K2Q2|GSTO2_MOUSE</v>
          </cell>
          <cell r="C2116">
            <v>37046.5231009122</v>
          </cell>
          <cell r="D2116">
            <v>60964.814670094798</v>
          </cell>
          <cell r="E2116">
            <v>83044.7112536981</v>
          </cell>
          <cell r="F2116">
            <v>54989.559409607202</v>
          </cell>
          <cell r="G2116">
            <v>43366.842380035501</v>
          </cell>
          <cell r="H2116">
            <v>41537.379047928698</v>
          </cell>
          <cell r="I2116">
            <v>63475.156132053897</v>
          </cell>
          <cell r="J2116">
            <v>66351.244992612395</v>
          </cell>
          <cell r="K2116">
            <v>53363.019159013398</v>
          </cell>
          <cell r="L2116">
            <v>63802.745297915397</v>
          </cell>
          <cell r="M2116">
            <v>12322.617165723401</v>
          </cell>
          <cell r="N2116">
            <v>60414.437900856799</v>
          </cell>
          <cell r="O2116">
            <v>43945.978903062598</v>
          </cell>
          <cell r="P2116">
            <v>60704.338356643202</v>
          </cell>
          <cell r="Q2116">
            <v>62088.621495993197</v>
          </cell>
        </row>
        <row r="2117">
          <cell r="A2117" t="str">
            <v>Q8K2Q5</v>
          </cell>
          <cell r="B2117" t="str">
            <v>sp|Q8K2Q5|CHCH7_MOUSE</v>
          </cell>
          <cell r="C2117">
            <v>108861.62885074801</v>
          </cell>
          <cell r="D2117">
            <v>5726.2028243423101</v>
          </cell>
          <cell r="E2117">
            <v>9950.1383328357006</v>
          </cell>
          <cell r="F2117">
            <v>25367.411501528801</v>
          </cell>
          <cell r="G2117">
            <v>24702.1765539718</v>
          </cell>
          <cell r="H2117">
            <v>23554.529187722699</v>
          </cell>
          <cell r="I2117">
            <v>14795.7660884328</v>
          </cell>
          <cell r="J2117">
            <v>24287.008688156799</v>
          </cell>
          <cell r="K2117">
            <v>15365.4810593075</v>
          </cell>
          <cell r="L2117">
            <v>42513.448122946902</v>
          </cell>
          <cell r="M2117">
            <v>14154.549432058</v>
          </cell>
          <cell r="N2117">
            <v>6205.8854414426196</v>
          </cell>
          <cell r="O2117">
            <v>12220.834507948201</v>
          </cell>
          <cell r="P2117">
            <v>24159.380751336099</v>
          </cell>
          <cell r="Q2117">
            <v>30486.097862114399</v>
          </cell>
        </row>
        <row r="2118">
          <cell r="A2118" t="str">
            <v>Q8K2Q7</v>
          </cell>
          <cell r="B2118" t="str">
            <v>sp|Q8K2Q7|BROX_MOUSE</v>
          </cell>
          <cell r="C2118">
            <v>92810.177098365893</v>
          </cell>
          <cell r="D2118">
            <v>10198.5704897204</v>
          </cell>
          <cell r="E2118">
            <v>54028.980088258599</v>
          </cell>
          <cell r="F2118">
            <v>18443.934619205102</v>
          </cell>
          <cell r="G2118">
            <v>4719.5284961412099</v>
          </cell>
          <cell r="H2118">
            <v>7518.6415707106698</v>
          </cell>
          <cell r="I2118">
            <v>52592.146672489798</v>
          </cell>
          <cell r="J2118">
            <v>27801.4042326259</v>
          </cell>
          <cell r="K2118">
            <v>45798.975947288098</v>
          </cell>
          <cell r="L2118">
            <v>181078.41542213201</v>
          </cell>
          <cell r="M2118">
            <v>123107.97710001199</v>
          </cell>
          <cell r="N2118">
            <v>39776.194070817197</v>
          </cell>
          <cell r="O2118">
            <v>28078.971352697299</v>
          </cell>
          <cell r="P2118">
            <v>51225.938460698402</v>
          </cell>
          <cell r="Q2118">
            <v>27086.398408656802</v>
          </cell>
        </row>
        <row r="2119">
          <cell r="A2119" t="str">
            <v>Q8K2T1</v>
          </cell>
          <cell r="B2119" t="str">
            <v>sp|Q8K2T1|NMRL1_MOUSE</v>
          </cell>
          <cell r="C2119">
            <v>170960.64437803</v>
          </cell>
          <cell r="D2119">
            <v>156533.73696444399</v>
          </cell>
          <cell r="E2119">
            <v>172569.17705861901</v>
          </cell>
          <cell r="F2119">
            <v>172269.551528732</v>
          </cell>
          <cell r="G2119">
            <v>142677.59951987301</v>
          </cell>
          <cell r="H2119">
            <v>144805.73661752901</v>
          </cell>
          <cell r="I2119">
            <v>125529.14322025199</v>
          </cell>
          <cell r="J2119">
            <v>143190.00094833499</v>
          </cell>
          <cell r="K2119">
            <v>135129.63965954501</v>
          </cell>
          <cell r="L2119">
            <v>152455.190296371</v>
          </cell>
          <cell r="M2119">
            <v>161462.762173147</v>
          </cell>
          <cell r="N2119">
            <v>166071.323510938</v>
          </cell>
          <cell r="O2119">
            <v>135774.261798055</v>
          </cell>
          <cell r="P2119">
            <v>189192.55464497101</v>
          </cell>
          <cell r="Q2119">
            <v>182105.10824921101</v>
          </cell>
        </row>
        <row r="2120">
          <cell r="A2120" t="str">
            <v>Q8K2Y9</v>
          </cell>
          <cell r="B2120" t="str">
            <v>sp|Q8K2Y9|CCM2_MOUSE</v>
          </cell>
          <cell r="C2120">
            <v>54562.443706384001</v>
          </cell>
          <cell r="D2120">
            <v>38979.002427298903</v>
          </cell>
          <cell r="E2120">
            <v>28710.848041966001</v>
          </cell>
          <cell r="F2120">
            <v>17138.065735612501</v>
          </cell>
          <cell r="G2120">
            <v>11610.646401841999</v>
          </cell>
          <cell r="H2120">
            <v>22022.185078944502</v>
          </cell>
          <cell r="I2120">
            <v>59784.352677339302</v>
          </cell>
          <cell r="J2120">
            <v>84147.922584285101</v>
          </cell>
          <cell r="K2120">
            <v>16428.921001787101</v>
          </cell>
          <cell r="L2120">
            <v>10233.132929093001</v>
          </cell>
          <cell r="M2120">
            <v>24134.639138555802</v>
          </cell>
          <cell r="N2120">
            <v>29743.599711822699</v>
          </cell>
          <cell r="O2120">
            <v>95553.4688219073</v>
          </cell>
          <cell r="P2120">
            <v>23312.9402619227</v>
          </cell>
          <cell r="Q2120">
            <v>19450.5061868507</v>
          </cell>
        </row>
        <row r="2121">
          <cell r="A2121" t="str">
            <v>Q8K310</v>
          </cell>
          <cell r="B2121" t="str">
            <v>sp|Q8K310|MATR3_MOUSE</v>
          </cell>
          <cell r="C2121">
            <v>669469.34763529105</v>
          </cell>
          <cell r="D2121">
            <v>999929.78358852398</v>
          </cell>
          <cell r="E2121">
            <v>827561.65619547002</v>
          </cell>
          <cell r="F2121">
            <v>941870.76068599697</v>
          </cell>
          <cell r="G2121">
            <v>1023805.13577917</v>
          </cell>
          <cell r="H2121">
            <v>866339.70624429802</v>
          </cell>
          <cell r="I2121">
            <v>1021182.27018048</v>
          </cell>
          <cell r="J2121">
            <v>998380.57368379703</v>
          </cell>
          <cell r="K2121">
            <v>944027.55283041496</v>
          </cell>
          <cell r="L2121">
            <v>976111.69822916703</v>
          </cell>
          <cell r="M2121">
            <v>827622.89483517001</v>
          </cell>
          <cell r="N2121">
            <v>952784.75485901395</v>
          </cell>
          <cell r="O2121">
            <v>1128946.21618733</v>
          </cell>
          <cell r="P2121">
            <v>911518.70546206099</v>
          </cell>
          <cell r="Q2121">
            <v>872222.85957776499</v>
          </cell>
        </row>
        <row r="2122">
          <cell r="A2122" t="str">
            <v>Q8K341</v>
          </cell>
          <cell r="B2122" t="str">
            <v>sp|Q8K341|ATAT_MOUSE</v>
          </cell>
          <cell r="C2122">
            <v>10200.597982130899</v>
          </cell>
          <cell r="D2122">
            <v>82613.823345943296</v>
          </cell>
          <cell r="E2122">
            <v>51298.389604399199</v>
          </cell>
          <cell r="F2122">
            <v>84591.230015431502</v>
          </cell>
          <cell r="G2122">
            <v>41247.898589812597</v>
          </cell>
          <cell r="H2122">
            <v>69773.842121645794</v>
          </cell>
          <cell r="I2122">
            <v>81090.091552669895</v>
          </cell>
          <cell r="J2122">
            <v>84236.722175401694</v>
          </cell>
          <cell r="K2122">
            <v>81969.347979873201</v>
          </cell>
          <cell r="L2122">
            <v>81694.2161386769</v>
          </cell>
          <cell r="M2122">
            <v>60093.160930996099</v>
          </cell>
          <cell r="N2122">
            <v>72662.734753872501</v>
          </cell>
          <cell r="O2122">
            <v>97111.642835780003</v>
          </cell>
          <cell r="P2122">
            <v>33240.150409182301</v>
          </cell>
          <cell r="Q2122">
            <v>49301.389035448497</v>
          </cell>
        </row>
        <row r="2123">
          <cell r="A2123" t="str">
            <v>Q8K353</v>
          </cell>
          <cell r="B2123" t="str">
            <v>sp|Q8K353|CYTM1_MOUSE</v>
          </cell>
          <cell r="C2123">
            <v>98332.068908961897</v>
          </cell>
          <cell r="D2123">
            <v>212563.19073453301</v>
          </cell>
          <cell r="E2123">
            <v>167052.63329392701</v>
          </cell>
          <cell r="F2123">
            <v>213814.37958709401</v>
          </cell>
          <cell r="G2123">
            <v>203546.88626737401</v>
          </cell>
          <cell r="H2123">
            <v>77629.462820864501</v>
          </cell>
          <cell r="I2123">
            <v>71545.453122353807</v>
          </cell>
          <cell r="J2123">
            <v>201444.08236650701</v>
          </cell>
          <cell r="K2123">
            <v>153261.49140812099</v>
          </cell>
          <cell r="L2123">
            <v>28230.3859687283</v>
          </cell>
          <cell r="M2123">
            <v>132408.05581595399</v>
          </cell>
          <cell r="N2123">
            <v>96689.628306188199</v>
          </cell>
          <cell r="O2123">
            <v>39166.470787856502</v>
          </cell>
          <cell r="P2123">
            <v>26729.816522164601</v>
          </cell>
          <cell r="Q2123">
            <v>88211.195016340906</v>
          </cell>
        </row>
        <row r="2124">
          <cell r="A2124" t="str">
            <v>Q8K354</v>
          </cell>
          <cell r="B2124" t="str">
            <v>sp|Q8K354|CBR3_MOUSE</v>
          </cell>
          <cell r="C2124">
            <v>1713080.0602231501</v>
          </cell>
          <cell r="D2124">
            <v>1195724.5420330199</v>
          </cell>
          <cell r="E2124">
            <v>1424163.75101637</v>
          </cell>
          <cell r="F2124">
            <v>1359463.37613058</v>
          </cell>
          <cell r="G2124">
            <v>1214056.2628135399</v>
          </cell>
          <cell r="H2124">
            <v>1416410.3941152501</v>
          </cell>
          <cell r="I2124">
            <v>1408990.59858797</v>
          </cell>
          <cell r="J2124">
            <v>1443049.2735291701</v>
          </cell>
          <cell r="K2124">
            <v>1298412.19298828</v>
          </cell>
          <cell r="L2124">
            <v>1320408.36285089</v>
          </cell>
          <cell r="M2124">
            <v>1246521.8288809301</v>
          </cell>
          <cell r="N2124">
            <v>1477541.40894539</v>
          </cell>
          <cell r="O2124">
            <v>1452825.94788447</v>
          </cell>
          <cell r="P2124">
            <v>1456349.0308290101</v>
          </cell>
          <cell r="Q2124">
            <v>1304302.4224820801</v>
          </cell>
        </row>
        <row r="2125">
          <cell r="A2125" t="str">
            <v>Q8K377</v>
          </cell>
          <cell r="B2125" t="str">
            <v>sp|Q8K377|LRRT1_MOUSE</v>
          </cell>
          <cell r="C2125">
            <v>91457.067792560803</v>
          </cell>
          <cell r="D2125">
            <v>133659.98154139199</v>
          </cell>
          <cell r="E2125">
            <v>153073.84239699601</v>
          </cell>
          <cell r="F2125">
            <v>141547.35016482</v>
          </cell>
          <cell r="G2125">
            <v>80192.706396984999</v>
          </cell>
          <cell r="H2125">
            <v>170574.587717535</v>
          </cell>
          <cell r="I2125">
            <v>124257.95073055899</v>
          </cell>
          <cell r="J2125">
            <v>110370.4741071</v>
          </cell>
          <cell r="K2125">
            <v>51272.360478913703</v>
          </cell>
          <cell r="L2125">
            <v>157095.64200176601</v>
          </cell>
          <cell r="M2125">
            <v>133357.81506451999</v>
          </cell>
          <cell r="N2125">
            <v>132260.22709646201</v>
          </cell>
          <cell r="O2125">
            <v>141051.38091418601</v>
          </cell>
          <cell r="P2125">
            <v>137613.55485163</v>
          </cell>
          <cell r="Q2125">
            <v>129426.018401358</v>
          </cell>
        </row>
        <row r="2126">
          <cell r="A2126" t="str">
            <v>Q8K382</v>
          </cell>
          <cell r="B2126" t="str">
            <v>sp|Q8K382|DEN1A_MOUSE</v>
          </cell>
          <cell r="C2126">
            <v>25773.694422206601</v>
          </cell>
          <cell r="D2126">
            <v>40413.8953767325</v>
          </cell>
          <cell r="E2126">
            <v>27290.5047714346</v>
          </cell>
          <cell r="F2126">
            <v>33956.040651517404</v>
          </cell>
          <cell r="G2126">
            <v>38569.6215063196</v>
          </cell>
          <cell r="H2126">
            <v>47529.910685468698</v>
          </cell>
          <cell r="I2126">
            <v>26432.8558335733</v>
          </cell>
          <cell r="J2126">
            <v>47690.841909457697</v>
          </cell>
          <cell r="K2126">
            <v>27995.7239498579</v>
          </cell>
          <cell r="L2126">
            <v>9798.2243782958503</v>
          </cell>
          <cell r="M2126">
            <v>6524.6811979100603</v>
          </cell>
          <cell r="N2126">
            <v>40736.495003021497</v>
          </cell>
          <cell r="O2126">
            <v>68531.875395251802</v>
          </cell>
          <cell r="P2126">
            <v>32261.924419575898</v>
          </cell>
          <cell r="Q2126">
            <v>30971.924457949899</v>
          </cell>
        </row>
        <row r="2127">
          <cell r="A2127" t="str">
            <v>Q8K394</v>
          </cell>
          <cell r="B2127" t="str">
            <v>sp|Q8K394|PLCL2_MOUSE</v>
          </cell>
          <cell r="C2127">
            <v>88667.314825945403</v>
          </cell>
          <cell r="D2127">
            <v>20290.668727921999</v>
          </cell>
          <cell r="E2127">
            <v>30537.3794966688</v>
          </cell>
          <cell r="F2127">
            <v>61761.209243341902</v>
          </cell>
          <cell r="G2127">
            <v>44115.974418905498</v>
          </cell>
          <cell r="H2127">
            <v>59100.676992389497</v>
          </cell>
          <cell r="I2127">
            <v>62294.447045104898</v>
          </cell>
          <cell r="J2127">
            <v>53228.382686174598</v>
          </cell>
          <cell r="K2127">
            <v>69271.239246444806</v>
          </cell>
          <cell r="L2127">
            <v>127234.58520858199</v>
          </cell>
          <cell r="M2127">
            <v>26027.1952080507</v>
          </cell>
          <cell r="N2127">
            <v>58476.182089508802</v>
          </cell>
          <cell r="O2127">
            <v>99275.254262335002</v>
          </cell>
          <cell r="P2127">
            <v>68488.103134635894</v>
          </cell>
          <cell r="Q2127">
            <v>81497.760741638704</v>
          </cell>
        </row>
        <row r="2128">
          <cell r="A2128" t="str">
            <v>Q8K3B1</v>
          </cell>
          <cell r="B2128" t="str">
            <v>sp|Q8K3B1|FBSP1_MOUSE</v>
          </cell>
          <cell r="C2128">
            <v>277277.49153660302</v>
          </cell>
          <cell r="D2128">
            <v>232917.620520403</v>
          </cell>
          <cell r="E2128">
            <v>230499.32873227401</v>
          </cell>
          <cell r="F2128">
            <v>218467.18625737401</v>
          </cell>
          <cell r="G2128">
            <v>229240.812158049</v>
          </cell>
          <cell r="H2128">
            <v>6632.7131855725702</v>
          </cell>
          <cell r="I2128">
            <v>221110.77990512899</v>
          </cell>
          <cell r="J2128">
            <v>249707.342536171</v>
          </cell>
          <cell r="K2128">
            <v>227153.91280291299</v>
          </cell>
          <cell r="L2128">
            <v>216531.759057346</v>
          </cell>
          <cell r="M2128">
            <v>284722.74265892297</v>
          </cell>
          <cell r="N2128">
            <v>230083.637642063</v>
          </cell>
          <cell r="O2128">
            <v>216467.346287035</v>
          </cell>
          <cell r="P2128">
            <v>266266.92191462801</v>
          </cell>
          <cell r="Q2128">
            <v>253365.03399579099</v>
          </cell>
        </row>
        <row r="2129">
          <cell r="A2129" t="str">
            <v>Q8K3C3</v>
          </cell>
          <cell r="B2129" t="str">
            <v>sp|Q8K3C3|LZIC_MOUSE</v>
          </cell>
          <cell r="C2129">
            <v>23099.188829146999</v>
          </cell>
          <cell r="D2129">
            <v>41978.938440648199</v>
          </cell>
          <cell r="E2129">
            <v>46129.996860121501</v>
          </cell>
          <cell r="F2129">
            <v>37973.2014608178</v>
          </cell>
          <cell r="G2129">
            <v>44505.318469388701</v>
          </cell>
          <cell r="H2129">
            <v>33003.507872791997</v>
          </cell>
          <cell r="I2129">
            <v>36897.686488088199</v>
          </cell>
          <cell r="J2129">
            <v>45677.584284996199</v>
          </cell>
          <cell r="K2129">
            <v>40811.307990854199</v>
          </cell>
          <cell r="L2129">
            <v>48771.356521066802</v>
          </cell>
          <cell r="M2129">
            <v>33460.027686934598</v>
          </cell>
          <cell r="N2129">
            <v>52842.243466852298</v>
          </cell>
          <cell r="O2129">
            <v>44249.4066164127</v>
          </cell>
          <cell r="P2129">
            <v>31606.943018367401</v>
          </cell>
          <cell r="Q2129">
            <v>58480.686561620998</v>
          </cell>
        </row>
        <row r="2130">
          <cell r="A2130" t="str">
            <v>Q8K3E5</v>
          </cell>
          <cell r="B2130" t="str">
            <v>sp|Q8K3E5|AHI1_MOUSE</v>
          </cell>
          <cell r="C2130">
            <v>8561.7849201843892</v>
          </cell>
          <cell r="D2130">
            <v>96116.266856802395</v>
          </cell>
          <cell r="E2130">
            <v>6943.5325734923399</v>
          </cell>
          <cell r="F2130">
            <v>43868.493859512302</v>
          </cell>
          <cell r="G2130">
            <v>10624.2970447731</v>
          </cell>
          <cell r="H2130">
            <v>31875.066789901</v>
          </cell>
          <cell r="I2130">
            <v>3503.9068899072199</v>
          </cell>
          <cell r="J2130">
            <v>35437.037925164099</v>
          </cell>
          <cell r="K2130">
            <v>20634.088951375001</v>
          </cell>
          <cell r="L2130">
            <v>102493.938227562</v>
          </cell>
          <cell r="M2130">
            <v>85584.048924698494</v>
          </cell>
          <cell r="N2130">
            <v>40424.683643478304</v>
          </cell>
          <cell r="O2130">
            <v>71688.957036402295</v>
          </cell>
          <cell r="P2130">
            <v>47550.871201713497</v>
          </cell>
          <cell r="Q2130">
            <v>70969.385432992698</v>
          </cell>
        </row>
        <row r="2131">
          <cell r="A2131" t="str">
            <v>Q8K3G9</v>
          </cell>
          <cell r="B2131" t="str">
            <v>sp|Q8K3G9|DP13B_MOUSE</v>
          </cell>
          <cell r="C2131">
            <v>34791.766758840196</v>
          </cell>
          <cell r="D2131">
            <v>63189.883958029801</v>
          </cell>
          <cell r="E2131">
            <v>8387.9023705923591</v>
          </cell>
          <cell r="F2131">
            <v>49469.145664119897</v>
          </cell>
          <cell r="G2131">
            <v>70061.035991362805</v>
          </cell>
          <cell r="H2131">
            <v>8576.6550355522195</v>
          </cell>
          <cell r="I2131">
            <v>44858.615502360801</v>
          </cell>
          <cell r="J2131">
            <v>49926.928275872902</v>
          </cell>
          <cell r="K2131">
            <v>53574.969227247901</v>
          </cell>
          <cell r="L2131">
            <v>61591.3270798538</v>
          </cell>
          <cell r="M2131">
            <v>51631.128996951302</v>
          </cell>
          <cell r="N2131">
            <v>51426.893980820401</v>
          </cell>
          <cell r="O2131">
            <v>36077.121539374501</v>
          </cell>
          <cell r="P2131">
            <v>58940.379169490101</v>
          </cell>
          <cell r="Q2131">
            <v>5322.2312919096003</v>
          </cell>
        </row>
        <row r="2132">
          <cell r="A2132" t="str">
            <v>Q8K3H0</v>
          </cell>
          <cell r="B2132" t="str">
            <v>sp|Q8K3H0|DP13A_MOUSE</v>
          </cell>
          <cell r="C2132">
            <v>664488.97301778395</v>
          </cell>
          <cell r="D2132">
            <v>470462.14976067498</v>
          </cell>
          <cell r="E2132">
            <v>611266.644174385</v>
          </cell>
          <cell r="F2132">
            <v>733204.23565009504</v>
          </cell>
          <cell r="G2132">
            <v>647498.10632252297</v>
          </cell>
          <cell r="H2132">
            <v>691826.18300264003</v>
          </cell>
          <cell r="I2132">
            <v>705721.87483966805</v>
          </cell>
          <cell r="J2132">
            <v>729644.53564854304</v>
          </cell>
          <cell r="K2132">
            <v>610791.68742140406</v>
          </cell>
          <cell r="L2132">
            <v>639150.93823578896</v>
          </cell>
          <cell r="M2132">
            <v>619894.43540993799</v>
          </cell>
          <cell r="N2132">
            <v>641747.62161694595</v>
          </cell>
          <cell r="O2132">
            <v>653321.98770680104</v>
          </cell>
          <cell r="P2132">
            <v>709896.46490524802</v>
          </cell>
          <cell r="Q2132">
            <v>639207.01625108602</v>
          </cell>
        </row>
        <row r="2133">
          <cell r="A2133" t="str">
            <v>Q8K3J1</v>
          </cell>
          <cell r="B2133" t="str">
            <v>sp|Q8K3J1|NDUS8_MOUSE</v>
          </cell>
          <cell r="C2133">
            <v>276777.10375154298</v>
          </cell>
          <cell r="D2133">
            <v>317345.87837017601</v>
          </cell>
          <cell r="E2133">
            <v>260136.40199119001</v>
          </cell>
          <cell r="F2133">
            <v>236707.91574675401</v>
          </cell>
          <cell r="G2133">
            <v>314777.57889233797</v>
          </cell>
          <cell r="H2133">
            <v>241981.14151365301</v>
          </cell>
          <cell r="I2133">
            <v>263632.091902279</v>
          </cell>
          <cell r="J2133">
            <v>205258.235097369</v>
          </cell>
          <cell r="K2133">
            <v>246821.67566927799</v>
          </cell>
          <cell r="L2133">
            <v>199009.95197874401</v>
          </cell>
          <cell r="M2133">
            <v>259827.89627828801</v>
          </cell>
          <cell r="N2133">
            <v>267661.30260489899</v>
          </cell>
          <cell r="O2133">
            <v>242719.49117840399</v>
          </cell>
          <cell r="P2133">
            <v>238168.578911202</v>
          </cell>
          <cell r="Q2133">
            <v>185564.22642794601</v>
          </cell>
        </row>
        <row r="2134">
          <cell r="A2134" t="str">
            <v>Q8K3W0</v>
          </cell>
          <cell r="B2134" t="str">
            <v>sp|Q8K3W0|BABA2_MOUSE</v>
          </cell>
          <cell r="C2134">
            <v>1309.4517632028801</v>
          </cell>
          <cell r="D2134">
            <v>3186.9927930874801</v>
          </cell>
          <cell r="E2134">
            <v>14298.690488472301</v>
          </cell>
          <cell r="F2134">
            <v>8838.1604170853298</v>
          </cell>
          <cell r="G2134">
            <v>19984.595203532401</v>
          </cell>
          <cell r="H2134">
            <v>4617.7334593180103</v>
          </cell>
          <cell r="I2134">
            <v>4029.4782434153299</v>
          </cell>
          <cell r="J2134">
            <v>6635.0446047076202</v>
          </cell>
          <cell r="K2134">
            <v>14211.8561012791</v>
          </cell>
          <cell r="L2134">
            <v>5069.8788906374402</v>
          </cell>
          <cell r="M2134">
            <v>13339.2631021284</v>
          </cell>
          <cell r="N2134">
            <v>10096.700215061899</v>
          </cell>
          <cell r="O2134">
            <v>2208.6465013567299</v>
          </cell>
          <cell r="P2134">
            <v>2202.14402257453</v>
          </cell>
          <cell r="Q2134">
            <v>7249.3488115299097</v>
          </cell>
        </row>
        <row r="2135">
          <cell r="A2135" t="str">
            <v>Q8K3X4</v>
          </cell>
          <cell r="B2135" t="str">
            <v>sp|Q8K3X4|I2BPL_MOUSE</v>
          </cell>
          <cell r="C2135">
            <v>11683.1778535993</v>
          </cell>
          <cell r="D2135">
            <v>31837.578492834898</v>
          </cell>
          <cell r="E2135">
            <v>9068.4690466516495</v>
          </cell>
          <cell r="F2135">
            <v>111819.48224206601</v>
          </cell>
          <cell r="G2135">
            <v>38457.041393244202</v>
          </cell>
          <cell r="H2135">
            <v>30139.989139650701</v>
          </cell>
          <cell r="I2135">
            <v>13148.6393461797</v>
          </cell>
          <cell r="J2135">
            <v>85324.599098874198</v>
          </cell>
          <cell r="K2135">
            <v>91314.848750249497</v>
          </cell>
          <cell r="L2135">
            <v>27475.537279682401</v>
          </cell>
          <cell r="M2135">
            <v>16108.8922178666</v>
          </cell>
          <cell r="N2135">
            <v>6803.1852629417399</v>
          </cell>
          <cell r="O2135">
            <v>82529.930220310795</v>
          </cell>
          <cell r="P2135">
            <v>906.97130206361396</v>
          </cell>
          <cell r="Q2135">
            <v>9771.9811403939893</v>
          </cell>
        </row>
        <row r="2136">
          <cell r="A2136" t="str">
            <v>Q8K400</v>
          </cell>
          <cell r="B2136" t="str">
            <v>sp|Q8K400|STXB5_MOUSE</v>
          </cell>
          <cell r="C2136">
            <v>374175.70437283802</v>
          </cell>
          <cell r="D2136">
            <v>407420.91885730502</v>
          </cell>
          <cell r="E2136">
            <v>216451.87322213</v>
          </cell>
          <cell r="F2136">
            <v>460865.39784679603</v>
          </cell>
          <cell r="G2136">
            <v>432972.74516085302</v>
          </cell>
          <cell r="H2136">
            <v>451048.72272753401</v>
          </cell>
          <cell r="I2136">
            <v>267203.72492518002</v>
          </cell>
          <cell r="J2136">
            <v>411866.32133649301</v>
          </cell>
          <cell r="K2136">
            <v>463042.69025376998</v>
          </cell>
          <cell r="L2136">
            <v>468228.63177245302</v>
          </cell>
          <cell r="M2136">
            <v>378505.85001326603</v>
          </cell>
          <cell r="N2136">
            <v>456297.94799426402</v>
          </cell>
          <cell r="O2136">
            <v>505839.66783690901</v>
          </cell>
          <cell r="P2136">
            <v>471718.42869903601</v>
          </cell>
          <cell r="Q2136">
            <v>460835.302324127</v>
          </cell>
        </row>
        <row r="2137">
          <cell r="A2137" t="str">
            <v>Q8K406</v>
          </cell>
          <cell r="B2137" t="str">
            <v>sp|Q8K406|LGI3_MOUSE</v>
          </cell>
          <cell r="C2137">
            <v>338842.07354108198</v>
          </cell>
          <cell r="D2137">
            <v>405167.39158495498</v>
          </cell>
          <cell r="E2137">
            <v>211829.712286555</v>
          </cell>
          <cell r="F2137">
            <v>211036.121355988</v>
          </cell>
          <cell r="G2137">
            <v>326118.18253309501</v>
          </cell>
          <cell r="H2137">
            <v>191938.37669371199</v>
          </cell>
          <cell r="I2137">
            <v>328111.09667843801</v>
          </cell>
          <cell r="J2137">
            <v>345898.30594335299</v>
          </cell>
          <cell r="K2137">
            <v>312880.26541250502</v>
          </cell>
          <cell r="L2137">
            <v>364308.58478963102</v>
          </cell>
          <cell r="M2137">
            <v>358274.238590119</v>
          </cell>
          <cell r="N2137">
            <v>352094.095511197</v>
          </cell>
          <cell r="O2137">
            <v>456772.81093840499</v>
          </cell>
          <cell r="P2137">
            <v>438185.63890257297</v>
          </cell>
          <cell r="Q2137">
            <v>374075.27230759402</v>
          </cell>
        </row>
        <row r="2138">
          <cell r="A2138" t="str">
            <v>Q8K4B0</v>
          </cell>
          <cell r="B2138" t="str">
            <v>sp|Q8K4B0|MTA1_MOUSE</v>
          </cell>
          <cell r="C2138">
            <v>38201.549040962898</v>
          </cell>
          <cell r="D2138">
            <v>55828.284464779703</v>
          </cell>
          <cell r="E2138">
            <v>52640.956407562102</v>
          </cell>
          <cell r="F2138">
            <v>64611.996297582002</v>
          </cell>
          <cell r="G2138">
            <v>30352.077754791299</v>
          </cell>
          <cell r="H2138">
            <v>64802.495634400701</v>
          </cell>
          <cell r="I2138">
            <v>57751.161751512504</v>
          </cell>
          <cell r="J2138">
            <v>54714.6632118825</v>
          </cell>
          <cell r="K2138">
            <v>66571.731103005804</v>
          </cell>
          <cell r="L2138">
            <v>65299.218032651101</v>
          </cell>
          <cell r="M2138">
            <v>37468.796790047498</v>
          </cell>
          <cell r="N2138">
            <v>60385.522233542499</v>
          </cell>
          <cell r="O2138">
            <v>93732.911050889001</v>
          </cell>
          <cell r="P2138">
            <v>56298.365603965904</v>
          </cell>
          <cell r="Q2138">
            <v>9432.0373867965009</v>
          </cell>
        </row>
        <row r="2139">
          <cell r="A2139" t="str">
            <v>Q8K4G5</v>
          </cell>
          <cell r="B2139" t="str">
            <v>sp|Q8K4G5|ABLM1_MOUSE</v>
          </cell>
          <cell r="C2139">
            <v>168438.59032109001</v>
          </cell>
          <cell r="D2139">
            <v>99315.188101834399</v>
          </cell>
          <cell r="E2139">
            <v>70857.076984024097</v>
          </cell>
          <cell r="F2139">
            <v>13086.9802404891</v>
          </cell>
          <cell r="G2139">
            <v>151744.263806448</v>
          </cell>
          <cell r="H2139">
            <v>64746.866614722603</v>
          </cell>
          <cell r="I2139">
            <v>142514.767459811</v>
          </cell>
          <cell r="J2139">
            <v>47280.687373511901</v>
          </cell>
          <cell r="K2139">
            <v>130317.689259486</v>
          </cell>
          <cell r="L2139">
            <v>110477.811457916</v>
          </cell>
          <cell r="M2139">
            <v>42678.073115438099</v>
          </cell>
          <cell r="N2139">
            <v>156413.927512889</v>
          </cell>
          <cell r="O2139">
            <v>231681.396308656</v>
          </cell>
          <cell r="P2139">
            <v>98498.499403681897</v>
          </cell>
          <cell r="Q2139">
            <v>93785.300306994905</v>
          </cell>
        </row>
        <row r="2140">
          <cell r="A2140" t="str">
            <v>Q8K4P0</v>
          </cell>
          <cell r="B2140" t="str">
            <v>sp|Q8K4P0|WDR33_MOUSE</v>
          </cell>
          <cell r="C2140">
            <v>313896.70494156203</v>
          </cell>
          <cell r="D2140">
            <v>3446.88546862563</v>
          </cell>
          <cell r="E2140">
            <v>1145.1227855202201</v>
          </cell>
          <cell r="F2140">
            <v>1810.71281563361</v>
          </cell>
          <cell r="G2140">
            <v>638.28809683563804</v>
          </cell>
          <cell r="H2140">
            <v>726.95813161941805</v>
          </cell>
          <cell r="I2140">
            <v>1462.6254719958799</v>
          </cell>
          <cell r="J2140">
            <v>4227.36430388604</v>
          </cell>
          <cell r="K2140">
            <v>1193.1389302580001</v>
          </cell>
          <cell r="L2140">
            <v>2256.98084917388</v>
          </cell>
          <cell r="M2140">
            <v>1562.7498614470801</v>
          </cell>
          <cell r="N2140">
            <v>2947.59889076536</v>
          </cell>
          <cell r="O2140">
            <v>919.338473641767</v>
          </cell>
          <cell r="P2140">
            <v>2176.8464376166498</v>
          </cell>
          <cell r="Q2140">
            <v>762.60716200706599</v>
          </cell>
        </row>
        <row r="2141">
          <cell r="A2141" t="str">
            <v>Q8K4Q0</v>
          </cell>
          <cell r="B2141" t="str">
            <v>sp|Q8K4Q0|RPTOR_MOUSE</v>
          </cell>
          <cell r="C2141">
            <v>66744.156722012805</v>
          </cell>
          <cell r="D2141">
            <v>244246.054126403</v>
          </cell>
          <cell r="E2141">
            <v>143763.34783306901</v>
          </cell>
          <cell r="F2141">
            <v>241239.303746305</v>
          </cell>
          <cell r="G2141">
            <v>210442.704831107</v>
          </cell>
          <cell r="H2141">
            <v>367520.62326218601</v>
          </cell>
          <cell r="I2141">
            <v>197552.70927546799</v>
          </cell>
          <cell r="J2141">
            <v>274277.93354735099</v>
          </cell>
          <cell r="K2141">
            <v>167135.67180309701</v>
          </cell>
          <cell r="L2141">
            <v>486682.262323901</v>
          </cell>
          <cell r="M2141">
            <v>231112.312359256</v>
          </cell>
          <cell r="N2141">
            <v>225304.44028858299</v>
          </cell>
          <cell r="O2141">
            <v>434534.71886066801</v>
          </cell>
          <cell r="P2141">
            <v>225040.02062740401</v>
          </cell>
          <cell r="Q2141">
            <v>267902.31420691498</v>
          </cell>
        </row>
        <row r="2142">
          <cell r="A2142" t="str">
            <v>Q8K4R4</v>
          </cell>
          <cell r="B2142" t="str">
            <v>sp|Q8K4R4|PITC1_MOUSE</v>
          </cell>
          <cell r="C2142">
            <v>18097.2859423671</v>
          </cell>
          <cell r="D2142">
            <v>36823.780567766298</v>
          </cell>
          <cell r="E2142">
            <v>21508.426491404</v>
          </cell>
          <cell r="F2142">
            <v>4442.9680964941399</v>
          </cell>
          <cell r="G2142">
            <v>36349.719729350501</v>
          </cell>
          <cell r="H2142">
            <v>45240.427104776703</v>
          </cell>
          <cell r="I2142">
            <v>24977.964495271699</v>
          </cell>
          <cell r="J2142">
            <v>36216.236996469597</v>
          </cell>
          <cell r="K2142">
            <v>23437.9799874735</v>
          </cell>
          <cell r="L2142">
            <v>38400.413825729403</v>
          </cell>
          <cell r="M2142">
            <v>36314.432900502703</v>
          </cell>
          <cell r="N2142">
            <v>3972.96760462968</v>
          </cell>
          <cell r="O2142">
            <v>29205.315859153001</v>
          </cell>
          <cell r="P2142">
            <v>5261.5877919697696</v>
          </cell>
          <cell r="Q2142">
            <v>49107.2819981067</v>
          </cell>
        </row>
        <row r="2143">
          <cell r="A2143" t="str">
            <v>Q8K4Z0</v>
          </cell>
          <cell r="B2143" t="str">
            <v>sp|Q8K4Z0|LGI2_MOUSE</v>
          </cell>
          <cell r="C2143">
            <v>189382.23121153199</v>
          </cell>
          <cell r="D2143">
            <v>23898.785499884299</v>
          </cell>
          <cell r="E2143">
            <v>36142.000257969798</v>
          </cell>
          <cell r="F2143">
            <v>121836.74593125901</v>
          </cell>
          <cell r="G2143">
            <v>74137.556397997105</v>
          </cell>
          <cell r="H2143">
            <v>87294.2125428492</v>
          </cell>
          <cell r="I2143">
            <v>59917.947621166997</v>
          </cell>
          <cell r="J2143">
            <v>64650.114402291503</v>
          </cell>
          <cell r="K2143">
            <v>80797.555481147399</v>
          </cell>
          <cell r="L2143">
            <v>61496.146328061899</v>
          </cell>
          <cell r="M2143">
            <v>80293.678262589601</v>
          </cell>
          <cell r="N2143">
            <v>95825.766549377804</v>
          </cell>
          <cell r="O2143">
            <v>84907.769405913597</v>
          </cell>
          <cell r="P2143">
            <v>91863.833458996101</v>
          </cell>
          <cell r="Q2143">
            <v>81382.891410747805</v>
          </cell>
        </row>
        <row r="2144">
          <cell r="A2144" t="str">
            <v>Q8K4Z3</v>
          </cell>
          <cell r="B2144" t="str">
            <v>sp|Q8K4Z3|NNRE_MOUSE</v>
          </cell>
          <cell r="C2144">
            <v>148013.725542976</v>
          </cell>
          <cell r="D2144">
            <v>274117.869405857</v>
          </cell>
          <cell r="E2144">
            <v>266154.65802141698</v>
          </cell>
          <cell r="F2144">
            <v>267309.38267677301</v>
          </cell>
          <cell r="G2144">
            <v>303042.76882357401</v>
          </cell>
          <cell r="H2144">
            <v>245835.17428445001</v>
          </cell>
          <cell r="I2144">
            <v>262186.370860936</v>
          </cell>
          <cell r="J2144">
            <v>283059.26261280797</v>
          </cell>
          <cell r="K2144">
            <v>273521.66401506902</v>
          </cell>
          <cell r="L2144">
            <v>227522.48979765599</v>
          </cell>
          <cell r="M2144">
            <v>304669.78892477299</v>
          </cell>
          <cell r="N2144">
            <v>264494.668191979</v>
          </cell>
          <cell r="O2144">
            <v>205977.05591984</v>
          </cell>
          <cell r="P2144">
            <v>292409.82335599099</v>
          </cell>
          <cell r="Q2144">
            <v>231895.15199422301</v>
          </cell>
        </row>
        <row r="2145">
          <cell r="A2145" t="str">
            <v>Q8K4Z5</v>
          </cell>
          <cell r="B2145" t="str">
            <v>sp|Q8K4Z5|SF3A1_MOUSE</v>
          </cell>
          <cell r="C2145">
            <v>7594.3888254254198</v>
          </cell>
          <cell r="D2145">
            <v>22496.347501759799</v>
          </cell>
          <cell r="E2145">
            <v>12656.4153560497</v>
          </cell>
          <cell r="F2145">
            <v>29977.177933829102</v>
          </cell>
          <cell r="G2145">
            <v>22517.4015913332</v>
          </cell>
          <cell r="H2145">
            <v>27573.637427592501</v>
          </cell>
          <cell r="I2145">
            <v>5043.2970157876998</v>
          </cell>
          <cell r="J2145">
            <v>21378.076438996599</v>
          </cell>
          <cell r="K2145">
            <v>11314.872675213201</v>
          </cell>
          <cell r="L2145">
            <v>21359.226166624601</v>
          </cell>
          <cell r="M2145">
            <v>21983.1211458623</v>
          </cell>
          <cell r="N2145">
            <v>10809.1692529629</v>
          </cell>
          <cell r="O2145">
            <v>27598.683361587598</v>
          </cell>
          <cell r="P2145">
            <v>4767.7712859066096</v>
          </cell>
          <cell r="Q2145">
            <v>39631.925635327003</v>
          </cell>
        </row>
        <row r="2146">
          <cell r="A2146" t="str">
            <v>Q8K596</v>
          </cell>
          <cell r="B2146" t="str">
            <v>sp|Q8K596|NAC2_MOUSE</v>
          </cell>
          <cell r="C2146">
            <v>1142651.4494515499</v>
          </cell>
          <cell r="D2146">
            <v>1427399.0689040499</v>
          </cell>
          <cell r="E2146">
            <v>1660602.94625431</v>
          </cell>
          <cell r="F2146">
            <v>1590215.4557282</v>
          </cell>
          <cell r="G2146">
            <v>1554866.44503971</v>
          </cell>
          <cell r="H2146">
            <v>1393599.1344049601</v>
          </cell>
          <cell r="I2146">
            <v>1627440.53875212</v>
          </cell>
          <cell r="J2146">
            <v>1697763.6125366101</v>
          </cell>
          <cell r="K2146">
            <v>1653415.8477644699</v>
          </cell>
          <cell r="L2146">
            <v>1705084.89880232</v>
          </cell>
          <cell r="M2146">
            <v>1787480.9768856</v>
          </cell>
          <cell r="N2146">
            <v>1537608.2083589199</v>
          </cell>
          <cell r="O2146">
            <v>1900832.4269689701</v>
          </cell>
          <cell r="P2146">
            <v>1508694.6615309799</v>
          </cell>
          <cell r="Q2146">
            <v>1444766.4617230301</v>
          </cell>
        </row>
        <row r="2147">
          <cell r="A2147" t="str">
            <v>Q8QZR5</v>
          </cell>
          <cell r="B2147" t="str">
            <v>sp|Q8QZR5|ALAT1_MOUSE</v>
          </cell>
          <cell r="C2147">
            <v>118353.438963212</v>
          </cell>
          <cell r="D2147">
            <v>109109.984722775</v>
          </cell>
          <cell r="E2147">
            <v>97360.707634412101</v>
          </cell>
          <cell r="F2147">
            <v>110573.638960772</v>
          </cell>
          <cell r="G2147">
            <v>23031.212220294801</v>
          </cell>
          <cell r="H2147">
            <v>98209.1069653671</v>
          </cell>
          <cell r="I2147">
            <v>17891.764440282401</v>
          </cell>
          <cell r="J2147">
            <v>130311.481580012</v>
          </cell>
          <cell r="K2147">
            <v>88168.903504105197</v>
          </cell>
          <cell r="L2147">
            <v>128039.799649811</v>
          </cell>
          <cell r="M2147">
            <v>68154.711618124304</v>
          </cell>
          <cell r="N2147">
            <v>95514.037070408507</v>
          </cell>
          <cell r="O2147">
            <v>128997.398505087</v>
          </cell>
          <cell r="P2147">
            <v>97174.4482265486</v>
          </cell>
          <cell r="Q2147">
            <v>121987.77380458701</v>
          </cell>
        </row>
        <row r="2148">
          <cell r="A2148" t="str">
            <v>Q8QZS1</v>
          </cell>
          <cell r="B2148" t="str">
            <v>sp|Q8QZS1|HIBCH_MOUSE</v>
          </cell>
          <cell r="C2148">
            <v>102840.987930984</v>
          </cell>
          <cell r="D2148">
            <v>210831.68420584701</v>
          </cell>
          <cell r="E2148">
            <v>297881.9150939</v>
          </cell>
          <cell r="F2148">
            <v>224661.01203152299</v>
          </cell>
          <cell r="G2148">
            <v>155907.72778187299</v>
          </cell>
          <cell r="H2148">
            <v>306905.400171455</v>
          </cell>
          <cell r="I2148">
            <v>204152.16474935799</v>
          </cell>
          <cell r="J2148">
            <v>222489.760044683</v>
          </cell>
          <cell r="K2148">
            <v>150429.16024573101</v>
          </cell>
          <cell r="L2148">
            <v>206335.40108792399</v>
          </cell>
          <cell r="M2148">
            <v>285564.61079863203</v>
          </cell>
          <cell r="N2148">
            <v>170953.00960410101</v>
          </cell>
          <cell r="O2148">
            <v>165376.91372034201</v>
          </cell>
          <cell r="P2148">
            <v>248374.99819783101</v>
          </cell>
          <cell r="Q2148">
            <v>187583.50728902701</v>
          </cell>
        </row>
        <row r="2149">
          <cell r="A2149" t="str">
            <v>Q8QZT1</v>
          </cell>
          <cell r="B2149" t="str">
            <v>sp|Q8QZT1|THIL_MOUSE</v>
          </cell>
          <cell r="C2149">
            <v>3168592.2548429598</v>
          </cell>
          <cell r="D2149">
            <v>3650430.0529861301</v>
          </cell>
          <cell r="E2149">
            <v>4549869.0443558004</v>
          </cell>
          <cell r="F2149">
            <v>4208919.4547421001</v>
          </cell>
          <cell r="G2149">
            <v>3754541.1576668299</v>
          </cell>
          <cell r="H2149">
            <v>3782429.13969291</v>
          </cell>
          <cell r="I2149">
            <v>4148319.7584147002</v>
          </cell>
          <cell r="J2149">
            <v>3809262.2496001599</v>
          </cell>
          <cell r="K2149">
            <v>4197004.0061147502</v>
          </cell>
          <cell r="L2149">
            <v>3696545.2704236899</v>
          </cell>
          <cell r="M2149">
            <v>3830165.90395003</v>
          </cell>
          <cell r="N2149">
            <v>4102497.1441294602</v>
          </cell>
          <cell r="O2149">
            <v>3382671.2402842399</v>
          </cell>
          <cell r="P2149">
            <v>3926254.9084363701</v>
          </cell>
          <cell r="Q2149">
            <v>3454610.3295513298</v>
          </cell>
        </row>
        <row r="2150">
          <cell r="A2150" t="str">
            <v>Q8QZY1</v>
          </cell>
          <cell r="B2150" t="str">
            <v>sp|Q8QZY1|EIF3L_MOUSE</v>
          </cell>
          <cell r="C2150">
            <v>401921.50947521202</v>
          </cell>
          <cell r="D2150">
            <v>293274.91291688202</v>
          </cell>
          <cell r="E2150">
            <v>416533.12573926197</v>
          </cell>
          <cell r="F2150">
            <v>400091.20785646897</v>
          </cell>
          <cell r="G2150">
            <v>387156.71994119301</v>
          </cell>
          <cell r="H2150">
            <v>335032.47695283301</v>
          </cell>
          <cell r="I2150">
            <v>411347.32889029902</v>
          </cell>
          <cell r="J2150">
            <v>423792.203406366</v>
          </cell>
          <cell r="K2150">
            <v>314446.72325387702</v>
          </cell>
          <cell r="L2150">
            <v>234725.123244188</v>
          </cell>
          <cell r="M2150">
            <v>381523.14084928599</v>
          </cell>
          <cell r="N2150">
            <v>458211.11722053401</v>
          </cell>
          <cell r="O2150">
            <v>397984.90983999002</v>
          </cell>
          <cell r="P2150">
            <v>471223.64389903197</v>
          </cell>
          <cell r="Q2150">
            <v>446375.59042999102</v>
          </cell>
        </row>
        <row r="2151">
          <cell r="A2151" t="str">
            <v>Q8R016</v>
          </cell>
          <cell r="B2151" t="str">
            <v>sp|Q8R016|BLMH_MOUSE</v>
          </cell>
          <cell r="C2151">
            <v>125795.95606320001</v>
          </cell>
          <cell r="D2151">
            <v>139967.493277442</v>
          </cell>
          <cell r="E2151">
            <v>236909.297748602</v>
          </cell>
          <cell r="F2151">
            <v>191027.43152983001</v>
          </cell>
          <cell r="G2151">
            <v>167883.541304065</v>
          </cell>
          <cell r="H2151">
            <v>161830.30622298401</v>
          </cell>
          <cell r="I2151">
            <v>196341.94659377099</v>
          </cell>
          <cell r="J2151">
            <v>165910.728228186</v>
          </cell>
          <cell r="K2151">
            <v>216229.31329438399</v>
          </cell>
          <cell r="L2151">
            <v>151564.58134840601</v>
          </cell>
          <cell r="M2151">
            <v>169226.72988459401</v>
          </cell>
          <cell r="N2151">
            <v>195356.70518613001</v>
          </cell>
          <cell r="O2151">
            <v>148922.04041461501</v>
          </cell>
          <cell r="P2151">
            <v>194246.15314305201</v>
          </cell>
          <cell r="Q2151">
            <v>156173.49612240799</v>
          </cell>
        </row>
        <row r="2152">
          <cell r="A2152" t="str">
            <v>Q8R050</v>
          </cell>
          <cell r="B2152" t="str">
            <v>sp|Q8R050|ERF3A_MOUSE</v>
          </cell>
          <cell r="C2152">
            <v>579559.34797905304</v>
          </cell>
          <cell r="D2152">
            <v>182681.08393455899</v>
          </cell>
          <cell r="E2152">
            <v>266760.14371872501</v>
          </cell>
          <cell r="F2152">
            <v>321466.79743611597</v>
          </cell>
          <cell r="G2152">
            <v>217794.304995249</v>
          </cell>
          <cell r="H2152">
            <v>614272.67299113597</v>
          </cell>
          <cell r="I2152">
            <v>547452.84842357296</v>
          </cell>
          <cell r="J2152">
            <v>480646.98766459298</v>
          </cell>
          <cell r="K2152">
            <v>192512.71410883</v>
          </cell>
          <cell r="L2152">
            <v>606629.25182965701</v>
          </cell>
          <cell r="M2152">
            <v>522569.13132157899</v>
          </cell>
          <cell r="N2152">
            <v>264575.23189773399</v>
          </cell>
          <cell r="O2152">
            <v>625482.16444030602</v>
          </cell>
          <cell r="P2152">
            <v>418190.35783040302</v>
          </cell>
          <cell r="Q2152">
            <v>195236.24405046401</v>
          </cell>
        </row>
        <row r="2153">
          <cell r="A2153" t="str">
            <v>Q8R059</v>
          </cell>
          <cell r="B2153" t="str">
            <v>sp|Q8R059|GALE_MOUSE</v>
          </cell>
          <cell r="C2153">
            <v>20066.689451284001</v>
          </cell>
          <cell r="D2153">
            <v>28024.343588098</v>
          </cell>
          <cell r="E2153">
            <v>27967.8185906789</v>
          </cell>
          <cell r="F2153">
            <v>23190.459997579601</v>
          </cell>
          <cell r="G2153">
            <v>29827.587554470902</v>
          </cell>
          <cell r="H2153">
            <v>22209.060418122699</v>
          </cell>
          <cell r="I2153">
            <v>28813.764786910298</v>
          </cell>
          <cell r="J2153">
            <v>1970.1992786759499</v>
          </cell>
          <cell r="K2153">
            <v>29975.808755163798</v>
          </cell>
          <cell r="L2153">
            <v>23111.710448144699</v>
          </cell>
          <cell r="M2153">
            <v>30260.3668147471</v>
          </cell>
          <cell r="N2153">
            <v>29914.627253695598</v>
          </cell>
          <cell r="O2153">
            <v>42097.994689601699</v>
          </cell>
          <cell r="P2153">
            <v>21924.066345387</v>
          </cell>
          <cell r="Q2153">
            <v>6548.6096574991197</v>
          </cell>
        </row>
        <row r="2154">
          <cell r="A2154" t="str">
            <v>Q8R071</v>
          </cell>
          <cell r="B2154" t="str">
            <v>sp|Q8R071|IP3KA_MOUSE</v>
          </cell>
          <cell r="C2154">
            <v>906517.12838125299</v>
          </cell>
          <cell r="D2154">
            <v>1027324.3102824501</v>
          </cell>
          <cell r="E2154">
            <v>1325006.0918942499</v>
          </cell>
          <cell r="F2154">
            <v>1215388.7517840499</v>
          </cell>
          <cell r="G2154">
            <v>1159676.0923329699</v>
          </cell>
          <cell r="H2154">
            <v>1426296.2433686501</v>
          </cell>
          <cell r="I2154">
            <v>1360653.4984849</v>
          </cell>
          <cell r="J2154">
            <v>1294171.4882548901</v>
          </cell>
          <cell r="K2154">
            <v>1208573.9223208099</v>
          </cell>
          <cell r="L2154">
            <v>1357179.4673137199</v>
          </cell>
          <cell r="M2154">
            <v>1397321.9084775301</v>
          </cell>
          <cell r="N2154">
            <v>1386071.80398731</v>
          </cell>
          <cell r="O2154">
            <v>1020197.81889927</v>
          </cell>
          <cell r="P2154">
            <v>1392072.0107597299</v>
          </cell>
          <cell r="Q2154">
            <v>1392262.8330579</v>
          </cell>
        </row>
        <row r="2155">
          <cell r="A2155" t="str">
            <v>Q8R081</v>
          </cell>
          <cell r="B2155" t="str">
            <v>sp|Q8R081|HNRPL_MOUSE</v>
          </cell>
          <cell r="C2155">
            <v>126581.635683495</v>
          </cell>
          <cell r="D2155">
            <v>193433.85944649301</v>
          </cell>
          <cell r="E2155">
            <v>280308.75132153899</v>
          </cell>
          <cell r="F2155">
            <v>267616.062343547</v>
          </cell>
          <cell r="G2155">
            <v>222952.38925136201</v>
          </cell>
          <cell r="H2155">
            <v>203565.98817516299</v>
          </cell>
          <cell r="I2155">
            <v>226553.78144021699</v>
          </cell>
          <cell r="J2155">
            <v>190656.71557551701</v>
          </cell>
          <cell r="K2155">
            <v>279722.394257746</v>
          </cell>
          <cell r="L2155">
            <v>262786.07792716002</v>
          </cell>
          <cell r="M2155">
            <v>249370.56226619499</v>
          </cell>
          <cell r="N2155">
            <v>179856.72670785201</v>
          </cell>
          <cell r="O2155">
            <v>213120.968809807</v>
          </cell>
          <cell r="P2155">
            <v>203019.497050092</v>
          </cell>
          <cell r="Q2155">
            <v>213227.04856937201</v>
          </cell>
        </row>
        <row r="2156">
          <cell r="A2156" t="str">
            <v>Q8R086</v>
          </cell>
          <cell r="B2156" t="str">
            <v>sp|Q8R086|SUOX_MOUSE</v>
          </cell>
          <cell r="C2156">
            <v>110087.728229163</v>
          </cell>
          <cell r="D2156">
            <v>65179.7809883058</v>
          </cell>
          <cell r="E2156">
            <v>56396.117900441597</v>
          </cell>
          <cell r="F2156">
            <v>73743.433872487105</v>
          </cell>
          <cell r="G2156">
            <v>82221.263719688694</v>
          </cell>
          <cell r="H2156">
            <v>98244.974285760894</v>
          </cell>
          <cell r="I2156">
            <v>90364.2447711899</v>
          </cell>
          <cell r="J2156">
            <v>86245.626914279594</v>
          </cell>
          <cell r="K2156">
            <v>75777.560851773698</v>
          </cell>
          <cell r="L2156">
            <v>87269.262265401194</v>
          </cell>
          <cell r="M2156">
            <v>67601.634928509797</v>
          </cell>
          <cell r="N2156">
            <v>89318.457456257296</v>
          </cell>
          <cell r="O2156">
            <v>95027.340311175605</v>
          </cell>
          <cell r="P2156">
            <v>102496.64163784</v>
          </cell>
          <cell r="Q2156">
            <v>81903.404152679694</v>
          </cell>
        </row>
        <row r="2157">
          <cell r="A2157" t="str">
            <v>Q8R0A5</v>
          </cell>
          <cell r="B2157" t="str">
            <v>sp|Q8R0A5|TCAL3_MOUSE</v>
          </cell>
          <cell r="C2157">
            <v>584279.80810109002</v>
          </cell>
          <cell r="D2157">
            <v>639550.9999395</v>
          </cell>
          <cell r="E2157">
            <v>456539.25706999202</v>
          </cell>
          <cell r="F2157">
            <v>543539.45173586998</v>
          </cell>
          <cell r="G2157">
            <v>425804.237370494</v>
          </cell>
          <cell r="H2157">
            <v>643922.67282829003</v>
          </cell>
          <cell r="I2157">
            <v>669522.37185659201</v>
          </cell>
          <cell r="J2157">
            <v>743485.510861355</v>
          </cell>
          <cell r="K2157">
            <v>548062.05003548297</v>
          </cell>
          <cell r="L2157">
            <v>717829.83018762595</v>
          </cell>
          <cell r="M2157">
            <v>695074.13229923195</v>
          </cell>
          <cell r="N2157">
            <v>775585.51190013997</v>
          </cell>
          <cell r="O2157">
            <v>835318.62636303494</v>
          </cell>
          <cell r="P2157">
            <v>607115.44652429095</v>
          </cell>
          <cell r="Q2157">
            <v>542077.52223891194</v>
          </cell>
        </row>
        <row r="2158">
          <cell r="A2158" t="str">
            <v>Q8R0A7</v>
          </cell>
          <cell r="B2158" t="str">
            <v>sp|Q8R0A7|K0513_MOUSE</v>
          </cell>
          <cell r="C2158">
            <v>217356.24718549801</v>
          </cell>
          <cell r="D2158">
            <v>277739.87316627102</v>
          </cell>
          <cell r="E2158">
            <v>330695.04472845502</v>
          </cell>
          <cell r="F2158">
            <v>270963.56539357099</v>
          </cell>
          <cell r="G2158">
            <v>262520.00558032398</v>
          </cell>
          <cell r="H2158">
            <v>236849.40045715301</v>
          </cell>
          <cell r="I2158">
            <v>292941.643702887</v>
          </cell>
          <cell r="J2158">
            <v>303751.23522902501</v>
          </cell>
          <cell r="K2158">
            <v>341333.59152367298</v>
          </cell>
          <cell r="L2158">
            <v>252771.887419615</v>
          </cell>
          <cell r="M2158">
            <v>277106.86801435601</v>
          </cell>
          <cell r="N2158">
            <v>280011.20785334398</v>
          </cell>
          <cell r="O2158">
            <v>290266.48169227102</v>
          </cell>
          <cell r="P2158">
            <v>298372.20436635503</v>
          </cell>
          <cell r="Q2158">
            <v>271832.52605062601</v>
          </cell>
        </row>
        <row r="2159">
          <cell r="A2159" t="str">
            <v>Q8R0P4</v>
          </cell>
          <cell r="B2159" t="str">
            <v>sp|Q8R0P4|AAMDC_MOUSE</v>
          </cell>
          <cell r="C2159">
            <v>378065.58670001902</v>
          </cell>
          <cell r="D2159">
            <v>228596.452617431</v>
          </cell>
          <cell r="E2159">
            <v>315873.47294556099</v>
          </cell>
          <cell r="F2159">
            <v>269304.97602525703</v>
          </cell>
          <cell r="G2159">
            <v>306044.05192417302</v>
          </cell>
          <cell r="H2159">
            <v>382254.36668975803</v>
          </cell>
          <cell r="I2159">
            <v>387862.85667602601</v>
          </cell>
          <cell r="J2159">
            <v>274813.45321619901</v>
          </cell>
          <cell r="K2159">
            <v>379156.61042561999</v>
          </cell>
          <cell r="L2159">
            <v>337189.56078033202</v>
          </cell>
          <cell r="M2159">
            <v>366728.05313028803</v>
          </cell>
          <cell r="N2159">
            <v>366431.34480164002</v>
          </cell>
          <cell r="O2159">
            <v>296704.73616921302</v>
          </cell>
          <cell r="P2159">
            <v>417633.06224355701</v>
          </cell>
          <cell r="Q2159">
            <v>292041.12402280403</v>
          </cell>
        </row>
        <row r="2160">
          <cell r="A2160" t="str">
            <v>Q8R0S2</v>
          </cell>
          <cell r="B2160" t="str">
            <v>sp|Q8R0S2|IQEC1_MOUSE</v>
          </cell>
          <cell r="C2160">
            <v>1467486.1976314399</v>
          </cell>
          <cell r="D2160">
            <v>1621492.8027427201</v>
          </cell>
          <cell r="E2160">
            <v>1587222.96028598</v>
          </cell>
          <cell r="F2160">
            <v>1598291.0470834801</v>
          </cell>
          <cell r="G2160">
            <v>1448738.2745387801</v>
          </cell>
          <cell r="H2160">
            <v>1579063.30266256</v>
          </cell>
          <cell r="I2160">
            <v>1742961.8409090301</v>
          </cell>
          <cell r="J2160">
            <v>1628028.1594712499</v>
          </cell>
          <cell r="K2160">
            <v>1697082.0452503101</v>
          </cell>
          <cell r="L2160">
            <v>1317859.9252967299</v>
          </cell>
          <cell r="M2160">
            <v>1651414.93524359</v>
          </cell>
          <cell r="N2160">
            <v>1495986.0409533801</v>
          </cell>
          <cell r="O2160">
            <v>1714356.32905848</v>
          </cell>
          <cell r="P2160">
            <v>1653036.2490919901</v>
          </cell>
          <cell r="Q2160">
            <v>1761222.2879129101</v>
          </cell>
        </row>
        <row r="2161">
          <cell r="A2161" t="str">
            <v>Q8R0Y6</v>
          </cell>
          <cell r="B2161" t="str">
            <v>sp|Q8R0Y6|AL1L1_MOUSE</v>
          </cell>
          <cell r="C2161">
            <v>2321233.84009771</v>
          </cell>
          <cell r="D2161">
            <v>2511022.5930417199</v>
          </cell>
          <cell r="E2161">
            <v>2371726.5211875001</v>
          </cell>
          <cell r="F2161">
            <v>2621173.8909363202</v>
          </cell>
          <cell r="G2161">
            <v>2480592.7521216501</v>
          </cell>
          <cell r="H2161">
            <v>2563161.2480858401</v>
          </cell>
          <cell r="I2161">
            <v>2413280.24113263</v>
          </cell>
          <cell r="J2161">
            <v>2672260.6981230499</v>
          </cell>
          <cell r="K2161">
            <v>2271362.2105840901</v>
          </cell>
          <cell r="L2161">
            <v>2655224.2359228199</v>
          </cell>
          <cell r="M2161">
            <v>2594236.1822490301</v>
          </cell>
          <cell r="N2161">
            <v>2497317.3157785102</v>
          </cell>
          <cell r="O2161">
            <v>2531264.2378096101</v>
          </cell>
          <cell r="P2161">
            <v>2890256.7647753698</v>
          </cell>
          <cell r="Q2161">
            <v>2500776.8518370101</v>
          </cell>
        </row>
        <row r="2162">
          <cell r="A2162" t="str">
            <v>Q8R105</v>
          </cell>
          <cell r="B2162" t="str">
            <v>sp|Q8R105|VP37C_MOUSE</v>
          </cell>
          <cell r="C2162">
            <v>47396.810963709999</v>
          </cell>
          <cell r="D2162">
            <v>64408.640241286397</v>
          </cell>
          <cell r="E2162">
            <v>48720.500016439903</v>
          </cell>
          <cell r="F2162">
            <v>48066.596060102798</v>
          </cell>
          <cell r="G2162">
            <v>14313.3643137951</v>
          </cell>
          <cell r="H2162">
            <v>70936.2011164211</v>
          </cell>
          <cell r="I2162">
            <v>51420.794648443698</v>
          </cell>
          <cell r="J2162">
            <v>55562.337827503703</v>
          </cell>
          <cell r="K2162">
            <v>69751.009182874695</v>
          </cell>
          <cell r="L2162">
            <v>54901.868977223501</v>
          </cell>
          <cell r="M2162">
            <v>58236.381166951302</v>
          </cell>
          <cell r="N2162">
            <v>36563.442457704397</v>
          </cell>
          <cell r="O2162">
            <v>64112.476606711498</v>
          </cell>
          <cell r="P2162">
            <v>68763.960500465604</v>
          </cell>
          <cell r="Q2162">
            <v>48063.896826951102</v>
          </cell>
        </row>
        <row r="2163">
          <cell r="A2163" t="str">
            <v>Q8R123</v>
          </cell>
          <cell r="B2163" t="str">
            <v>sp|Q8R123|FAD1_MOUSE</v>
          </cell>
          <cell r="C2163">
            <v>24289.610997386899</v>
          </cell>
          <cell r="D2163">
            <v>43671.113490797899</v>
          </cell>
          <cell r="E2163">
            <v>24813.377596775401</v>
          </cell>
          <cell r="F2163">
            <v>25337.2988835738</v>
          </cell>
          <cell r="G2163">
            <v>28733.509519424701</v>
          </cell>
          <cell r="H2163">
            <v>5303.3263150764797</v>
          </cell>
          <cell r="I2163">
            <v>28877.3684706163</v>
          </cell>
          <cell r="J2163">
            <v>37357.5476000829</v>
          </cell>
          <cell r="K2163">
            <v>28387.277405757799</v>
          </cell>
          <cell r="L2163">
            <v>31581.206620150198</v>
          </cell>
          <cell r="M2163">
            <v>37771.699520568</v>
          </cell>
          <cell r="N2163">
            <v>15878.5906576782</v>
          </cell>
          <cell r="O2163">
            <v>33102.155070427099</v>
          </cell>
          <cell r="P2163">
            <v>34602.5530892444</v>
          </cell>
          <cell r="Q2163">
            <v>41679.293787537303</v>
          </cell>
        </row>
        <row r="2164">
          <cell r="A2164" t="str">
            <v>Q8R127</v>
          </cell>
          <cell r="B2164" t="str">
            <v>sp|Q8R127|SCPDL_MOUSE</v>
          </cell>
          <cell r="C2164">
            <v>689894.93618259102</v>
          </cell>
          <cell r="D2164">
            <v>725679.33350178495</v>
          </cell>
          <cell r="E2164">
            <v>648975.57584391697</v>
          </cell>
          <cell r="F2164">
            <v>633720.18608521204</v>
          </cell>
          <cell r="G2164">
            <v>723107.29929114599</v>
          </cell>
          <cell r="H2164">
            <v>890231.28395820805</v>
          </cell>
          <cell r="I2164">
            <v>568476.84534624405</v>
          </cell>
          <cell r="J2164">
            <v>538478.97765180399</v>
          </cell>
          <cell r="K2164">
            <v>543068.22052835103</v>
          </cell>
          <cell r="L2164">
            <v>864955.39323926403</v>
          </cell>
          <cell r="M2164">
            <v>728450.93085359398</v>
          </cell>
          <cell r="N2164">
            <v>758571.82416255597</v>
          </cell>
          <cell r="O2164">
            <v>505431.63685395702</v>
          </cell>
          <cell r="P2164">
            <v>742206.51758911298</v>
          </cell>
          <cell r="Q2164">
            <v>684832.68036978599</v>
          </cell>
        </row>
        <row r="2165">
          <cell r="A2165" t="str">
            <v>Q8R146</v>
          </cell>
          <cell r="B2165" t="str">
            <v>sp|Q8R146|APEH_MOUSE</v>
          </cell>
          <cell r="C2165">
            <v>185210.16333197599</v>
          </cell>
          <cell r="D2165">
            <v>149933.885992211</v>
          </cell>
          <cell r="E2165">
            <v>174030.33637647601</v>
          </cell>
          <cell r="F2165">
            <v>236604.40086175301</v>
          </cell>
          <cell r="G2165">
            <v>118158.614420824</v>
          </cell>
          <cell r="H2165">
            <v>167214.35124971601</v>
          </cell>
          <cell r="I2165">
            <v>172796.85398494999</v>
          </cell>
          <cell r="J2165">
            <v>139565.542173414</v>
          </cell>
          <cell r="K2165">
            <v>168732.67198796099</v>
          </cell>
          <cell r="L2165">
            <v>202014.71143967801</v>
          </cell>
          <cell r="M2165">
            <v>177865.86441625099</v>
          </cell>
          <cell r="N2165">
            <v>153859.28757081801</v>
          </cell>
          <cell r="O2165">
            <v>198673.05012988899</v>
          </cell>
          <cell r="P2165">
            <v>172903.16868907001</v>
          </cell>
          <cell r="Q2165">
            <v>244334.417700055</v>
          </cell>
        </row>
        <row r="2166">
          <cell r="A2166" t="str">
            <v>Q8R164</v>
          </cell>
          <cell r="B2166" t="str">
            <v>sp|Q8R164|BPHL_MOUSE</v>
          </cell>
          <cell r="C2166">
            <v>484523.43417844502</v>
          </cell>
          <cell r="D2166">
            <v>574968.09678264998</v>
          </cell>
          <cell r="E2166">
            <v>703636.00754322403</v>
          </cell>
          <cell r="F2166">
            <v>601033.452649788</v>
          </cell>
          <cell r="G2166">
            <v>550177.58826193505</v>
          </cell>
          <cell r="H2166">
            <v>616536.66496933601</v>
          </cell>
          <cell r="I2166">
            <v>637673.00516989396</v>
          </cell>
          <cell r="J2166">
            <v>583771.23884994094</v>
          </cell>
          <cell r="K2166">
            <v>585173.87260512705</v>
          </cell>
          <cell r="L2166">
            <v>677955.72979123797</v>
          </cell>
          <cell r="M2166">
            <v>625563.90724083199</v>
          </cell>
          <cell r="N2166">
            <v>632749.87494506303</v>
          </cell>
          <cell r="O2166">
            <v>568345.72440769605</v>
          </cell>
          <cell r="P2166">
            <v>647303.72274522902</v>
          </cell>
          <cell r="Q2166">
            <v>661190.99490259402</v>
          </cell>
        </row>
        <row r="2167">
          <cell r="A2167" t="str">
            <v>Q8R180</v>
          </cell>
          <cell r="B2167" t="str">
            <v>sp|Q8R180|ERO1A_MOUSE</v>
          </cell>
          <cell r="C2167">
            <v>70497.916121657894</v>
          </cell>
          <cell r="D2167">
            <v>53291.847073705299</v>
          </cell>
          <cell r="E2167">
            <v>11855.579211770801</v>
          </cell>
          <cell r="F2167">
            <v>17387.919342114099</v>
          </cell>
          <cell r="G2167">
            <v>6580.8847045844304</v>
          </cell>
          <cell r="H2167">
            <v>78893.988950012295</v>
          </cell>
          <cell r="I2167">
            <v>53403.115784842601</v>
          </cell>
          <cell r="J2167">
            <v>74580.063797987197</v>
          </cell>
          <cell r="K2167">
            <v>18460.251908920502</v>
          </cell>
          <cell r="L2167">
            <v>122970.540270867</v>
          </cell>
          <cell r="M2167">
            <v>18114.073321787899</v>
          </cell>
          <cell r="N2167">
            <v>10088.7603993335</v>
          </cell>
          <cell r="O2167">
            <v>16163.563180294501</v>
          </cell>
          <cell r="P2167">
            <v>14536.5591418198</v>
          </cell>
          <cell r="Q2167">
            <v>12866.1922372917</v>
          </cell>
        </row>
        <row r="2168">
          <cell r="A2168" t="str">
            <v>Q8R191</v>
          </cell>
          <cell r="B2168" t="str">
            <v>sp|Q8R191|SNG3_MOUSE</v>
          </cell>
          <cell r="C2168">
            <v>4581666.6864826204</v>
          </cell>
          <cell r="D2168">
            <v>4054598.4023716198</v>
          </cell>
          <cell r="E2168">
            <v>4011966.2501727501</v>
          </cell>
          <cell r="F2168">
            <v>4245857.3254239904</v>
          </cell>
          <cell r="G2168">
            <v>4032011.6322560301</v>
          </cell>
          <cell r="H2168">
            <v>4827211.4430979602</v>
          </cell>
          <cell r="I2168">
            <v>4611428.0475378204</v>
          </cell>
          <cell r="J2168">
            <v>4547229.90729931</v>
          </cell>
          <cell r="K2168">
            <v>4400387.2693382297</v>
          </cell>
          <cell r="L2168">
            <v>4646680.8979917299</v>
          </cell>
          <cell r="M2168">
            <v>4832848.5528952703</v>
          </cell>
          <cell r="N2168">
            <v>4156850.0110349702</v>
          </cell>
          <cell r="O2168">
            <v>5465877.4532596199</v>
          </cell>
          <cell r="P2168">
            <v>4019021.3058414999</v>
          </cell>
          <cell r="Q2168">
            <v>4474539.2293416597</v>
          </cell>
        </row>
        <row r="2169">
          <cell r="A2169" t="str">
            <v>Q8R1B4</v>
          </cell>
          <cell r="B2169" t="str">
            <v>sp|Q8R1B4|EIF3C_MOUSE</v>
          </cell>
          <cell r="C2169">
            <v>474132.40506781702</v>
          </cell>
          <cell r="D2169">
            <v>460829.691838698</v>
          </cell>
          <cell r="E2169">
            <v>442182.30356138397</v>
          </cell>
          <cell r="F2169">
            <v>359360.64243796299</v>
          </cell>
          <cell r="G2169">
            <v>388335.60032969399</v>
          </cell>
          <cell r="H2169">
            <v>503998.02887638903</v>
          </cell>
          <cell r="I2169">
            <v>386840.12107485399</v>
          </cell>
          <cell r="J2169">
            <v>428367.17952970898</v>
          </cell>
          <cell r="K2169">
            <v>494810.47622415901</v>
          </cell>
          <cell r="L2169">
            <v>467089.329138987</v>
          </cell>
          <cell r="M2169">
            <v>436774.71777172002</v>
          </cell>
          <cell r="N2169">
            <v>437407.25664976402</v>
          </cell>
          <cell r="O2169">
            <v>539427.13807557803</v>
          </cell>
          <cell r="P2169">
            <v>456843.345108921</v>
          </cell>
          <cell r="Q2169">
            <v>497862.80570510699</v>
          </cell>
        </row>
        <row r="2170">
          <cell r="A2170" t="str">
            <v>Q8R1C0</v>
          </cell>
          <cell r="B2170" t="str">
            <v>sp|Q8R1C0|KCNC4_MOUSE</v>
          </cell>
          <cell r="C2170">
            <v>7566.1032354357303</v>
          </cell>
          <cell r="D2170">
            <v>31899.896230404502</v>
          </cell>
          <cell r="E2170">
            <v>3227.5474263127398</v>
          </cell>
          <cell r="F2170">
            <v>18436.7951198095</v>
          </cell>
          <cell r="G2170">
            <v>760.29211090658998</v>
          </cell>
          <cell r="H2170">
            <v>24322.4614268232</v>
          </cell>
          <cell r="I2170">
            <v>1304.60004864595</v>
          </cell>
          <cell r="J2170">
            <v>15055.6961364568</v>
          </cell>
          <cell r="K2170">
            <v>1283.0532174735499</v>
          </cell>
          <cell r="L2170">
            <v>6100.7273014464099</v>
          </cell>
          <cell r="M2170">
            <v>73076.942914509098</v>
          </cell>
          <cell r="N2170">
            <v>7899.1764988082596</v>
          </cell>
          <cell r="O2170">
            <v>19123.777433953001</v>
          </cell>
          <cell r="P2170">
            <v>19077.9632472138</v>
          </cell>
          <cell r="Q2170">
            <v>16562.5718822979</v>
          </cell>
        </row>
        <row r="2171">
          <cell r="A2171" t="str">
            <v>Q8R1F1</v>
          </cell>
          <cell r="B2171" t="str">
            <v>sp|Q8R1F1|NIBL1_MOUSE</v>
          </cell>
          <cell r="C2171">
            <v>103856.487899653</v>
          </cell>
          <cell r="D2171">
            <v>17234.351728528702</v>
          </cell>
          <cell r="E2171">
            <v>59827.444653127903</v>
          </cell>
          <cell r="F2171">
            <v>53965.511584449399</v>
          </cell>
          <cell r="G2171">
            <v>49390.092535428899</v>
          </cell>
          <cell r="H2171">
            <v>67484.718898571795</v>
          </cell>
          <cell r="I2171">
            <v>19147.766848284398</v>
          </cell>
          <cell r="J2171">
            <v>10300.763915621799</v>
          </cell>
          <cell r="K2171">
            <v>26851.832500892298</v>
          </cell>
          <cell r="L2171">
            <v>89733.125256137297</v>
          </cell>
          <cell r="M2171">
            <v>68996.831016728305</v>
          </cell>
          <cell r="N2171">
            <v>20187.411667227301</v>
          </cell>
          <cell r="O2171">
            <v>34316.2420766008</v>
          </cell>
          <cell r="P2171">
            <v>72473.868661107597</v>
          </cell>
          <cell r="Q2171">
            <v>17398.2377996873</v>
          </cell>
        </row>
        <row r="2172">
          <cell r="A2172" t="str">
            <v>Q8R1G2</v>
          </cell>
          <cell r="B2172" t="str">
            <v>sp|Q8R1G2|CMBL_MOUSE</v>
          </cell>
          <cell r="C2172">
            <v>28580.915313064899</v>
          </cell>
          <cell r="D2172">
            <v>34185.882525366898</v>
          </cell>
          <cell r="E2172">
            <v>36699.3553962531</v>
          </cell>
          <cell r="F2172">
            <v>45269.646130428402</v>
          </cell>
          <cell r="G2172">
            <v>42420.178092455302</v>
          </cell>
          <cell r="H2172">
            <v>32929.572096384298</v>
          </cell>
          <cell r="I2172">
            <v>51309.013701295902</v>
          </cell>
          <cell r="J2172">
            <v>45944.544092371398</v>
          </cell>
          <cell r="K2172">
            <v>31238.009484471098</v>
          </cell>
          <cell r="L2172">
            <v>10531.801395689699</v>
          </cell>
          <cell r="M2172">
            <v>13456.977993603599</v>
          </cell>
          <cell r="N2172">
            <v>35158.338903752199</v>
          </cell>
          <cell r="O2172">
            <v>42936.1825993729</v>
          </cell>
          <cell r="P2172">
            <v>33501.636115745801</v>
          </cell>
          <cell r="Q2172">
            <v>37430.761718393798</v>
          </cell>
        </row>
        <row r="2173">
          <cell r="A2173" t="str">
            <v>Q8R1I1</v>
          </cell>
          <cell r="B2173" t="str">
            <v>sp|Q8R1I1|QCR9_MOUSE</v>
          </cell>
          <cell r="C2173">
            <v>739297.52704736905</v>
          </cell>
          <cell r="D2173">
            <v>1303335.6969038199</v>
          </cell>
          <cell r="E2173">
            <v>799893.22070841095</v>
          </cell>
          <cell r="F2173">
            <v>1351967.6168524299</v>
          </cell>
          <cell r="G2173">
            <v>1241551.22855687</v>
          </cell>
          <cell r="H2173">
            <v>1464215.8831793801</v>
          </cell>
          <cell r="I2173">
            <v>903578.97416829702</v>
          </cell>
          <cell r="J2173">
            <v>1180264.7576898299</v>
          </cell>
          <cell r="K2173">
            <v>925831.68998508202</v>
          </cell>
          <cell r="L2173">
            <v>1238335.0660031301</v>
          </cell>
          <cell r="M2173">
            <v>1248590.17059891</v>
          </cell>
          <cell r="N2173">
            <v>919017.82095858303</v>
          </cell>
          <cell r="O2173">
            <v>1302744.9991969101</v>
          </cell>
          <cell r="P2173">
            <v>1223068.5085477401</v>
          </cell>
          <cell r="Q2173">
            <v>1281588.65970358</v>
          </cell>
        </row>
        <row r="2174">
          <cell r="A2174" t="str">
            <v>Q8R1M2</v>
          </cell>
          <cell r="B2174" t="str">
            <v>sp|Q8R1M2|H2AJ_MOUSE</v>
          </cell>
          <cell r="C2174">
            <v>26742793.200831998</v>
          </cell>
          <cell r="D2174">
            <v>15309241.6073664</v>
          </cell>
          <cell r="E2174">
            <v>12146660.3400872</v>
          </cell>
          <cell r="F2174">
            <v>16466462.3104099</v>
          </cell>
          <cell r="G2174">
            <v>20552864.742906101</v>
          </cell>
          <cell r="H2174">
            <v>18066584.736086201</v>
          </cell>
          <cell r="I2174">
            <v>17001348.9159749</v>
          </cell>
          <cell r="J2174">
            <v>18152856.195804399</v>
          </cell>
          <cell r="K2174">
            <v>21419444.356311999</v>
          </cell>
          <cell r="L2174">
            <v>16110760.324929301</v>
          </cell>
          <cell r="M2174">
            <v>11737923.4738754</v>
          </cell>
          <cell r="N2174">
            <v>18037501.330515299</v>
          </cell>
          <cell r="O2174">
            <v>16937469.204623699</v>
          </cell>
          <cell r="P2174">
            <v>20368860.425856799</v>
          </cell>
          <cell r="Q2174">
            <v>19496513.952755101</v>
          </cell>
        </row>
        <row r="2175">
          <cell r="A2175" t="str">
            <v>Q8R1Q8</v>
          </cell>
          <cell r="B2175" t="str">
            <v>sp|Q8R1Q8|DC1L1_MOUSE</v>
          </cell>
          <cell r="C2175">
            <v>380250.13045753603</v>
          </cell>
          <cell r="D2175">
            <v>562183.63083924004</v>
          </cell>
          <cell r="E2175">
            <v>445879.80997615098</v>
          </cell>
          <cell r="F2175">
            <v>483645.18252315</v>
          </cell>
          <cell r="G2175">
            <v>461749.44246938999</v>
          </cell>
          <cell r="H2175">
            <v>593121.75559415505</v>
          </cell>
          <cell r="I2175">
            <v>476671.44498554303</v>
          </cell>
          <cell r="J2175">
            <v>498492.9761113</v>
          </cell>
          <cell r="K2175">
            <v>475509.21514759999</v>
          </cell>
          <cell r="L2175">
            <v>547915.67536682705</v>
          </cell>
          <cell r="M2175">
            <v>452015.24440233503</v>
          </cell>
          <cell r="N2175">
            <v>475640.183893245</v>
          </cell>
          <cell r="O2175">
            <v>644802.28281415405</v>
          </cell>
          <cell r="P2175">
            <v>484920.95997031301</v>
          </cell>
          <cell r="Q2175">
            <v>556661.72066955105</v>
          </cell>
        </row>
        <row r="2176">
          <cell r="A2176" t="str">
            <v>Q8R1S0</v>
          </cell>
          <cell r="B2176" t="str">
            <v>sp|Q8R1S0|COQ6_MOUSE</v>
          </cell>
          <cell r="C2176">
            <v>177003.335119436</v>
          </cell>
          <cell r="D2176">
            <v>148201.32978464701</v>
          </cell>
          <cell r="E2176">
            <v>205702.67750856001</v>
          </cell>
          <cell r="F2176">
            <v>18811045.5487835</v>
          </cell>
          <cell r="G2176">
            <v>178975.72272734801</v>
          </cell>
          <cell r="H2176">
            <v>183219.80866997299</v>
          </cell>
          <cell r="I2176">
            <v>178062.78477807701</v>
          </cell>
          <cell r="J2176">
            <v>187154.00889256899</v>
          </cell>
          <cell r="K2176">
            <v>26125130.1705263</v>
          </cell>
          <cell r="L2176">
            <v>15119692.193856001</v>
          </cell>
          <cell r="M2176">
            <v>156310.30013021201</v>
          </cell>
          <cell r="N2176">
            <v>160820.877426475</v>
          </cell>
          <cell r="O2176">
            <v>15163247.3406021</v>
          </cell>
          <cell r="P2176">
            <v>174461.017884097</v>
          </cell>
          <cell r="Q2176">
            <v>20321389.868085399</v>
          </cell>
        </row>
        <row r="2177">
          <cell r="A2177" t="str">
            <v>Q8R1T1</v>
          </cell>
          <cell r="B2177" t="str">
            <v>sp|Q8R1T1|CHMP7_MOUSE</v>
          </cell>
          <cell r="C2177">
            <v>41586.091622972897</v>
          </cell>
          <cell r="D2177">
            <v>2075758.7602721599</v>
          </cell>
          <cell r="E2177">
            <v>2063036.46510843</v>
          </cell>
          <cell r="F2177">
            <v>63267.257712213002</v>
          </cell>
          <cell r="G2177">
            <v>101616.364715711</v>
          </cell>
          <cell r="H2177">
            <v>50898.2731283639</v>
          </cell>
          <cell r="I2177">
            <v>1531741.1079490599</v>
          </cell>
          <cell r="J2177">
            <v>1938090.8950235101</v>
          </cell>
          <cell r="K2177">
            <v>2342519.19260799</v>
          </cell>
          <cell r="L2177">
            <v>39777.391779875798</v>
          </cell>
          <cell r="M2177">
            <v>13989.3418901839</v>
          </cell>
          <cell r="N2177">
            <v>2148638.2171982201</v>
          </cell>
          <cell r="O2177">
            <v>2023286.0541181001</v>
          </cell>
          <cell r="P2177">
            <v>1126556.93566895</v>
          </cell>
          <cell r="Q2177">
            <v>1716198.4344816201</v>
          </cell>
        </row>
        <row r="2178">
          <cell r="A2178" t="str">
            <v>Q8R2K1</v>
          </cell>
          <cell r="B2178" t="str">
            <v>sp|Q8R2K1|FUCM_MOUSE</v>
          </cell>
          <cell r="C2178">
            <v>459.07052365882498</v>
          </cell>
          <cell r="D2178">
            <v>69011.602091350403</v>
          </cell>
          <cell r="E2178">
            <v>93633.287644375101</v>
          </cell>
          <cell r="F2178">
            <v>92082.892523059505</v>
          </cell>
          <cell r="G2178">
            <v>70699.119048598994</v>
          </cell>
          <cell r="H2178">
            <v>1862.0388341313401</v>
          </cell>
          <cell r="I2178">
            <v>92151.891834210604</v>
          </cell>
          <cell r="J2178">
            <v>77083.086724034496</v>
          </cell>
          <cell r="K2178">
            <v>75491.602013554802</v>
          </cell>
          <cell r="L2178">
            <v>1457.58563475854</v>
          </cell>
          <cell r="M2178">
            <v>1603.9616664815001</v>
          </cell>
          <cell r="N2178">
            <v>48173.252322859596</v>
          </cell>
          <cell r="O2178">
            <v>86230.445166247693</v>
          </cell>
          <cell r="P2178">
            <v>53455.562440814101</v>
          </cell>
          <cell r="Q2178">
            <v>19899.768786845601</v>
          </cell>
        </row>
        <row r="2179">
          <cell r="A2179" t="str">
            <v>Q8R2R9</v>
          </cell>
          <cell r="B2179" t="str">
            <v>sp|Q8R2R9|AP3M2_MOUSE</v>
          </cell>
          <cell r="C2179">
            <v>331393.84759269498</v>
          </cell>
          <cell r="D2179">
            <v>373583.29719780001</v>
          </cell>
          <cell r="E2179">
            <v>448791.161101092</v>
          </cell>
          <cell r="F2179">
            <v>360479.48755669099</v>
          </cell>
          <cell r="G2179">
            <v>365985.21729910199</v>
          </cell>
          <cell r="H2179">
            <v>1018053.74524494</v>
          </cell>
          <cell r="I2179">
            <v>389968.77452839498</v>
          </cell>
          <cell r="J2179">
            <v>370772.44217105902</v>
          </cell>
          <cell r="K2179">
            <v>375828.05692607502</v>
          </cell>
          <cell r="L2179">
            <v>254792.485047672</v>
          </cell>
          <cell r="M2179">
            <v>383704.37870926602</v>
          </cell>
          <cell r="N2179">
            <v>582163.08894037199</v>
          </cell>
          <cell r="O2179">
            <v>417067.75433059002</v>
          </cell>
          <cell r="P2179">
            <v>370881.00253284501</v>
          </cell>
          <cell r="Q2179">
            <v>863536.71940017596</v>
          </cell>
        </row>
        <row r="2180">
          <cell r="A2180" t="str">
            <v>Q8R2U4</v>
          </cell>
          <cell r="B2180" t="str">
            <v>sp|Q8R2U4|NTM1A_MOUSE</v>
          </cell>
          <cell r="C2180">
            <v>38749.546137344601</v>
          </cell>
          <cell r="D2180">
            <v>40417.805802413699</v>
          </cell>
          <cell r="E2180">
            <v>11537.3141142122</v>
          </cell>
          <cell r="F2180">
            <v>16872.4742847657</v>
          </cell>
          <cell r="G2180">
            <v>686.85490778051303</v>
          </cell>
          <cell r="H2180">
            <v>50174.2289050084</v>
          </cell>
          <cell r="I2180">
            <v>10756.818476452299</v>
          </cell>
          <cell r="J2180">
            <v>29302.674423980901</v>
          </cell>
          <cell r="K2180">
            <v>5730.1843039236001</v>
          </cell>
          <cell r="L2180">
            <v>32704.685743398</v>
          </cell>
          <cell r="M2180">
            <v>33224.090275252704</v>
          </cell>
          <cell r="N2180">
            <v>26190.493114112502</v>
          </cell>
          <cell r="O2180">
            <v>20624.631118773199</v>
          </cell>
          <cell r="P2180">
            <v>33436.085114179703</v>
          </cell>
          <cell r="Q2180">
            <v>46742.291633756198</v>
          </cell>
        </row>
        <row r="2181">
          <cell r="A2181" t="str">
            <v>Q8R2Y0</v>
          </cell>
          <cell r="B2181" t="str">
            <v>sp|Q8R2Y0|ABHD6_MOUSE</v>
          </cell>
          <cell r="C2181">
            <v>146837.01527328699</v>
          </cell>
          <cell r="D2181">
            <v>156738.618009264</v>
          </cell>
          <cell r="E2181">
            <v>206095.626327103</v>
          </cell>
          <cell r="F2181">
            <v>223386.62817119699</v>
          </cell>
          <cell r="G2181">
            <v>188962.978336556</v>
          </cell>
          <cell r="H2181">
            <v>297706.93180232501</v>
          </cell>
          <cell r="I2181">
            <v>175245.10008401601</v>
          </cell>
          <cell r="J2181">
            <v>240291.05691204799</v>
          </cell>
          <cell r="K2181">
            <v>182192.76170291199</v>
          </cell>
          <cell r="L2181">
            <v>500137.85198982502</v>
          </cell>
          <cell r="M2181">
            <v>201021.35681211</v>
          </cell>
          <cell r="N2181">
            <v>98299.159923547399</v>
          </cell>
          <cell r="O2181">
            <v>251106.138179678</v>
          </cell>
          <cell r="P2181">
            <v>100742.635765598</v>
          </cell>
          <cell r="Q2181">
            <v>276667.84184330498</v>
          </cell>
        </row>
        <row r="2182">
          <cell r="A2182" t="str">
            <v>Q8R2Y2</v>
          </cell>
          <cell r="B2182" t="str">
            <v>sp|Q8R2Y2|MUC18_MOUSE</v>
          </cell>
          <cell r="C2182">
            <v>150059.370667229</v>
          </cell>
          <cell r="D2182">
            <v>23491.535372964299</v>
          </cell>
          <cell r="E2182">
            <v>451312.948936956</v>
          </cell>
          <cell r="F2182">
            <v>416498.41142383299</v>
          </cell>
          <cell r="G2182">
            <v>377914.88861680898</v>
          </cell>
          <cell r="H2182">
            <v>291367.40920367598</v>
          </cell>
          <cell r="I2182">
            <v>407198.87946292298</v>
          </cell>
          <cell r="J2182">
            <v>20826.0926382908</v>
          </cell>
          <cell r="K2182">
            <v>356583.24215465999</v>
          </cell>
          <cell r="L2182">
            <v>21472.8586868284</v>
          </cell>
          <cell r="M2182">
            <v>264252.86127879698</v>
          </cell>
          <cell r="N2182">
            <v>51868.875472257998</v>
          </cell>
          <cell r="O2182">
            <v>263713.71068252501</v>
          </cell>
          <cell r="P2182">
            <v>43838.376193838099</v>
          </cell>
          <cell r="Q2182">
            <v>253127.439815133</v>
          </cell>
        </row>
        <row r="2183">
          <cell r="A2183" t="str">
            <v>Q8R307</v>
          </cell>
          <cell r="B2183" t="str">
            <v>sp|Q8R307|VPS18_MOUSE</v>
          </cell>
          <cell r="C2183">
            <v>14386.6747684246</v>
          </cell>
          <cell r="D2183">
            <v>25543.790555093601</v>
          </cell>
          <cell r="E2183">
            <v>15402.7753357604</v>
          </cell>
          <cell r="F2183">
            <v>1895.58393363249</v>
          </cell>
          <cell r="G2183">
            <v>7897.7788185559302</v>
          </cell>
          <cell r="H2183">
            <v>22205.328999268499</v>
          </cell>
          <cell r="I2183">
            <v>14409.9860401439</v>
          </cell>
          <cell r="J2183">
            <v>36195.442682532303</v>
          </cell>
          <cell r="K2183">
            <v>25033.588351865001</v>
          </cell>
          <cell r="L2183">
            <v>19150.082854562901</v>
          </cell>
          <cell r="M2183">
            <v>29688.866964044799</v>
          </cell>
          <cell r="N2183">
            <v>33108.125502009403</v>
          </cell>
          <cell r="O2183">
            <v>30213.421526209699</v>
          </cell>
          <cell r="P2183">
            <v>26405.078818529899</v>
          </cell>
          <cell r="Q2183">
            <v>12365.693491227101</v>
          </cell>
        </row>
        <row r="2184">
          <cell r="A2184" t="str">
            <v>Q8R326</v>
          </cell>
          <cell r="B2184" t="str">
            <v>sp|Q8R326|PSPC1_MOUSE</v>
          </cell>
          <cell r="C2184">
            <v>498083.62727559998</v>
          </cell>
          <cell r="D2184">
            <v>480333.86007630598</v>
          </cell>
          <cell r="E2184">
            <v>423674.17314790498</v>
          </cell>
          <cell r="F2184">
            <v>478044.50904247398</v>
          </cell>
          <cell r="G2184">
            <v>530301.15688693302</v>
          </cell>
          <cell r="H2184">
            <v>609994.070999883</v>
          </cell>
          <cell r="I2184">
            <v>563431.14747406798</v>
          </cell>
          <cell r="J2184">
            <v>563900.91694443498</v>
          </cell>
          <cell r="K2184">
            <v>554045.22133564996</v>
          </cell>
          <cell r="L2184">
            <v>392526.40471555101</v>
          </cell>
          <cell r="M2184">
            <v>475661.77596701903</v>
          </cell>
          <cell r="N2184">
            <v>634726.16829986905</v>
          </cell>
          <cell r="O2184">
            <v>511249.49413625902</v>
          </cell>
          <cell r="P2184">
            <v>553896.47945675906</v>
          </cell>
          <cell r="Q2184">
            <v>507302.60957019898</v>
          </cell>
        </row>
        <row r="2185">
          <cell r="A2185" t="str">
            <v>Q8R361</v>
          </cell>
          <cell r="B2185" t="str">
            <v>sp|Q8R361|RFIP5_MOUSE</v>
          </cell>
          <cell r="C2185">
            <v>91709.552499762503</v>
          </cell>
          <cell r="D2185">
            <v>111198.12899515701</v>
          </cell>
          <cell r="E2185">
            <v>68903.923698559607</v>
          </cell>
          <cell r="F2185">
            <v>93480.503498192207</v>
          </cell>
          <cell r="G2185">
            <v>109510.087291989</v>
          </cell>
          <cell r="H2185">
            <v>111533.710986493</v>
          </cell>
          <cell r="I2185">
            <v>93716.800155264893</v>
          </cell>
          <cell r="J2185">
            <v>115254.710191227</v>
          </cell>
          <cell r="K2185">
            <v>86259.335339402198</v>
          </cell>
          <cell r="L2185">
            <v>118610.401428856</v>
          </cell>
          <cell r="M2185">
            <v>85732.7999213086</v>
          </cell>
          <cell r="N2185">
            <v>90388.7695359145</v>
          </cell>
          <cell r="O2185">
            <v>117594.166700185</v>
          </cell>
          <cell r="P2185">
            <v>102044.241403489</v>
          </cell>
          <cell r="Q2185">
            <v>120595.209805932</v>
          </cell>
        </row>
        <row r="2186">
          <cell r="A2186" t="str">
            <v>Q8R366</v>
          </cell>
          <cell r="B2186" t="str">
            <v>sp|Q8R366|IGSF8_MOUSE</v>
          </cell>
          <cell r="C2186">
            <v>3228743.5123044802</v>
          </cell>
          <cell r="D2186">
            <v>3660900.4153325302</v>
          </cell>
          <cell r="E2186">
            <v>3477205.0285068601</v>
          </cell>
          <cell r="F2186">
            <v>3711931.1967068901</v>
          </cell>
          <cell r="G2186">
            <v>3374372.5616585999</v>
          </cell>
          <cell r="H2186">
            <v>3876617.6741458802</v>
          </cell>
          <cell r="I2186">
            <v>3697776.1607078402</v>
          </cell>
          <cell r="J2186">
            <v>3728164.2922233599</v>
          </cell>
          <cell r="K2186">
            <v>3608035.42326872</v>
          </cell>
          <cell r="L2186">
            <v>3927739.6486669099</v>
          </cell>
          <cell r="M2186">
            <v>3644378.7046053899</v>
          </cell>
          <cell r="N2186">
            <v>3495024.71376521</v>
          </cell>
          <cell r="O2186">
            <v>3924901.1355139101</v>
          </cell>
          <cell r="P2186">
            <v>3937091.93841977</v>
          </cell>
          <cell r="Q2186">
            <v>3479887.8475856301</v>
          </cell>
        </row>
        <row r="2187">
          <cell r="A2187" t="str">
            <v>Q8R3B1</v>
          </cell>
          <cell r="B2187" t="str">
            <v>sp|Q8R3B1|PLCD1_MOUSE</v>
          </cell>
          <cell r="C2187">
            <v>104302.760202124</v>
          </cell>
          <cell r="D2187">
            <v>99556.231853900594</v>
          </cell>
          <cell r="E2187">
            <v>85805.828345208603</v>
          </cell>
          <cell r="F2187">
            <v>87311.632504608802</v>
          </cell>
          <cell r="G2187">
            <v>87278.672398690993</v>
          </cell>
          <cell r="H2187">
            <v>65075.589781689603</v>
          </cell>
          <cell r="I2187">
            <v>80018.044505732702</v>
          </cell>
          <cell r="J2187">
            <v>129418.865123471</v>
          </cell>
          <cell r="K2187">
            <v>80627.747150929194</v>
          </cell>
          <cell r="L2187">
            <v>77668.0991289581</v>
          </cell>
          <cell r="M2187">
            <v>152172.380847464</v>
          </cell>
          <cell r="N2187">
            <v>96326.071794347095</v>
          </cell>
          <cell r="O2187">
            <v>104115.261296611</v>
          </cell>
          <cell r="P2187">
            <v>80625.045335506598</v>
          </cell>
          <cell r="Q2187">
            <v>76517.077500195999</v>
          </cell>
        </row>
        <row r="2188">
          <cell r="A2188" t="str">
            <v>Q8R3D1</v>
          </cell>
          <cell r="B2188" t="str">
            <v>sp|Q8R3D1|TBC13_MOUSE</v>
          </cell>
          <cell r="C2188">
            <v>31754.281166254899</v>
          </cell>
          <cell r="D2188">
            <v>24068.178151042499</v>
          </cell>
          <cell r="E2188">
            <v>4073.9582582144599</v>
          </cell>
          <cell r="F2188">
            <v>22339.400164072598</v>
          </cell>
          <cell r="G2188">
            <v>36738.505712127298</v>
          </cell>
          <cell r="H2188">
            <v>35337.101735738201</v>
          </cell>
          <cell r="I2188">
            <v>41596.483786266297</v>
          </cell>
          <cell r="J2188">
            <v>16083.0296476981</v>
          </cell>
          <cell r="K2188">
            <v>24088.464953988001</v>
          </cell>
          <cell r="L2188">
            <v>34070.169031241203</v>
          </cell>
          <cell r="M2188">
            <v>3267.3158460720902</v>
          </cell>
          <cell r="N2188">
            <v>38624.772730494296</v>
          </cell>
          <cell r="O2188">
            <v>8990.0505821707702</v>
          </cell>
          <cell r="P2188">
            <v>22965.4548470015</v>
          </cell>
          <cell r="Q2188">
            <v>25673.766853622801</v>
          </cell>
        </row>
        <row r="2189">
          <cell r="A2189" t="str">
            <v>Q8R3P0</v>
          </cell>
          <cell r="B2189" t="str">
            <v>sp|Q8R3P0|ACY2_MOUSE</v>
          </cell>
          <cell r="C2189">
            <v>304534.755025925</v>
          </cell>
          <cell r="D2189">
            <v>287065.47156315797</v>
          </cell>
          <cell r="E2189">
            <v>327690.74504290201</v>
          </cell>
          <cell r="F2189">
            <v>364038.11098633503</v>
          </cell>
          <cell r="G2189">
            <v>317051.41212370398</v>
          </cell>
          <cell r="H2189">
            <v>292570.88621637097</v>
          </cell>
          <cell r="I2189">
            <v>334852.76436965697</v>
          </cell>
          <cell r="J2189">
            <v>317684.19218263798</v>
          </cell>
          <cell r="K2189">
            <v>294611.95616870403</v>
          </cell>
          <cell r="L2189">
            <v>299801.40152856801</v>
          </cell>
          <cell r="M2189">
            <v>359073.43834020401</v>
          </cell>
          <cell r="N2189">
            <v>393414.25773533701</v>
          </cell>
          <cell r="O2189">
            <v>262355.83387578902</v>
          </cell>
          <cell r="P2189">
            <v>359923.93876592303</v>
          </cell>
          <cell r="Q2189">
            <v>339885.212183216</v>
          </cell>
        </row>
        <row r="2190">
          <cell r="A2190" t="str">
            <v>Q8R3Q2</v>
          </cell>
          <cell r="B2190" t="str">
            <v>sp|Q8R3Q2|PP6R2_MOUSE</v>
          </cell>
          <cell r="C2190">
            <v>51950.165758734802</v>
          </cell>
          <cell r="D2190">
            <v>57869.8596409128</v>
          </cell>
          <cell r="E2190">
            <v>52083.201291277801</v>
          </cell>
          <cell r="F2190">
            <v>42415.563306475</v>
          </cell>
          <cell r="G2190">
            <v>53153.957766572203</v>
          </cell>
          <cell r="H2190">
            <v>60626.895868839601</v>
          </cell>
          <cell r="I2190">
            <v>46929.693547731498</v>
          </cell>
          <cell r="J2190">
            <v>43801.944982220899</v>
          </cell>
          <cell r="K2190">
            <v>41203.834157965197</v>
          </cell>
          <cell r="L2190">
            <v>34574.179469470801</v>
          </cell>
          <cell r="M2190">
            <v>57417.8274942969</v>
          </cell>
          <cell r="N2190">
            <v>53576.680720816199</v>
          </cell>
          <cell r="O2190">
            <v>53914.246340890699</v>
          </cell>
          <cell r="P2190">
            <v>44988.319478748897</v>
          </cell>
          <cell r="Q2190">
            <v>50588.566824154703</v>
          </cell>
        </row>
        <row r="2191">
          <cell r="A2191" t="str">
            <v>Q8R3S6</v>
          </cell>
          <cell r="B2191" t="str">
            <v>sp|Q8R3S6|EXOC1_MOUSE</v>
          </cell>
          <cell r="C2191">
            <v>169402.49985973499</v>
          </cell>
          <cell r="D2191">
            <v>93983.780435608598</v>
          </cell>
          <cell r="E2191">
            <v>214163.60063779401</v>
          </cell>
          <cell r="F2191">
            <v>224658.08468706999</v>
          </cell>
          <cell r="G2191">
            <v>182893.98842992901</v>
          </cell>
          <cell r="H2191">
            <v>293265.68883398001</v>
          </cell>
          <cell r="I2191">
            <v>246142.66526275699</v>
          </cell>
          <cell r="J2191">
            <v>202903.79647396799</v>
          </cell>
          <cell r="K2191">
            <v>189529.19982782</v>
          </cell>
          <cell r="L2191">
            <v>74417.775100778497</v>
          </cell>
          <cell r="M2191">
            <v>300282.51621509099</v>
          </cell>
          <cell r="N2191">
            <v>243808.35906422601</v>
          </cell>
          <cell r="O2191">
            <v>162760.642350262</v>
          </cell>
          <cell r="P2191">
            <v>189856.91545062</v>
          </cell>
          <cell r="Q2191">
            <v>157684.06233695199</v>
          </cell>
        </row>
        <row r="2192">
          <cell r="A2192" t="str">
            <v>Q8R3T5</v>
          </cell>
          <cell r="B2192" t="str">
            <v>sp|Q8R3T5|STXB6_MOUSE</v>
          </cell>
          <cell r="C2192">
            <v>80069.189886308799</v>
          </cell>
          <cell r="D2192">
            <v>99391.481027593603</v>
          </cell>
          <cell r="E2192">
            <v>70203.572636002704</v>
          </cell>
          <cell r="F2192">
            <v>83388.603188135894</v>
          </cell>
          <cell r="G2192">
            <v>101698.568100972</v>
          </cell>
          <cell r="H2192">
            <v>76282.993229105705</v>
          </cell>
          <cell r="I2192">
            <v>83387.175539207703</v>
          </cell>
          <cell r="J2192">
            <v>99018.814218458007</v>
          </cell>
          <cell r="K2192">
            <v>96726.044129825605</v>
          </cell>
          <cell r="L2192">
            <v>76814.057602418194</v>
          </cell>
          <cell r="M2192">
            <v>77090.221595666895</v>
          </cell>
          <cell r="N2192">
            <v>101735.75059649401</v>
          </cell>
          <cell r="O2192">
            <v>113479.354171068</v>
          </cell>
          <cell r="P2192">
            <v>101289.641561501</v>
          </cell>
          <cell r="Q2192">
            <v>83366.328648666095</v>
          </cell>
        </row>
        <row r="2193">
          <cell r="A2193" t="str">
            <v>Q8R3V5</v>
          </cell>
          <cell r="B2193" t="str">
            <v>sp|Q8R3V5|SHLB2_MOUSE</v>
          </cell>
          <cell r="C2193">
            <v>1223551.5070132399</v>
          </cell>
          <cell r="D2193">
            <v>1470903.5236704601</v>
          </cell>
          <cell r="E2193">
            <v>1462804.9027901399</v>
          </cell>
          <cell r="F2193">
            <v>1392494.3618381501</v>
          </cell>
          <cell r="G2193">
            <v>1356392.16867397</v>
          </cell>
          <cell r="H2193">
            <v>1567154.49506744</v>
          </cell>
          <cell r="I2193">
            <v>1635464.52251233</v>
          </cell>
          <cell r="J2193">
            <v>1673993.36674858</v>
          </cell>
          <cell r="K2193">
            <v>1500228.5911880501</v>
          </cell>
          <cell r="L2193">
            <v>1699862.7282127701</v>
          </cell>
          <cell r="M2193">
            <v>1478023.6256039301</v>
          </cell>
          <cell r="N2193">
            <v>1685668.4225373999</v>
          </cell>
          <cell r="O2193">
            <v>1794810.7086175501</v>
          </cell>
          <cell r="P2193">
            <v>1436536.0448352499</v>
          </cell>
          <cell r="Q2193">
            <v>1587599.11710027</v>
          </cell>
        </row>
        <row r="2194">
          <cell r="A2194" t="str">
            <v>Q8R3Z5</v>
          </cell>
          <cell r="B2194" t="str">
            <v>sp|Q8R3Z5|CACB1_MOUSE</v>
          </cell>
          <cell r="C2194">
            <v>238775.23258887901</v>
          </cell>
          <cell r="D2194">
            <v>211579.15282254899</v>
          </cell>
          <cell r="E2194">
            <v>247646.66206818499</v>
          </cell>
          <cell r="F2194">
            <v>218958.43021125099</v>
          </cell>
          <cell r="G2194">
            <v>189068.458882445</v>
          </cell>
          <cell r="H2194">
            <v>233367.72465027199</v>
          </cell>
          <cell r="I2194">
            <v>264153.71212806599</v>
          </cell>
          <cell r="J2194">
            <v>264866.23525155499</v>
          </cell>
          <cell r="K2194">
            <v>210351.50664824899</v>
          </cell>
          <cell r="L2194">
            <v>297840.19888316799</v>
          </cell>
          <cell r="M2194">
            <v>231696.99199264901</v>
          </cell>
          <cell r="N2194">
            <v>275929.17635849002</v>
          </cell>
          <cell r="O2194">
            <v>254319.89727245201</v>
          </cell>
          <cell r="P2194">
            <v>248045.46144514999</v>
          </cell>
          <cell r="Q2194">
            <v>241683.88174328601</v>
          </cell>
        </row>
        <row r="2195">
          <cell r="A2195" t="str">
            <v>Q8R464</v>
          </cell>
          <cell r="B2195" t="str">
            <v>sp|Q8R464|CADM4_MOUSE</v>
          </cell>
          <cell r="C2195">
            <v>1044627.1815408299</v>
          </cell>
          <cell r="D2195">
            <v>882928.738555077</v>
          </cell>
          <cell r="E2195">
            <v>937879.17607249203</v>
          </cell>
          <cell r="F2195">
            <v>1018895.5404548</v>
          </cell>
          <cell r="G2195">
            <v>907077.52279340394</v>
          </cell>
          <cell r="H2195">
            <v>889857.13467122999</v>
          </cell>
          <cell r="I2195">
            <v>972404.77484653005</v>
          </cell>
          <cell r="J2195">
            <v>993509.96800860297</v>
          </cell>
          <cell r="K2195">
            <v>1082561.0049969701</v>
          </cell>
          <cell r="L2195">
            <v>1059882.88672495</v>
          </cell>
          <cell r="M2195">
            <v>842648.12098382099</v>
          </cell>
          <cell r="N2195">
            <v>1222119.6818975999</v>
          </cell>
          <cell r="O2195">
            <v>992156.47931719397</v>
          </cell>
          <cell r="P2195">
            <v>959227.44438762998</v>
          </cell>
          <cell r="Q2195">
            <v>1021739.00215194</v>
          </cell>
        </row>
        <row r="2196">
          <cell r="A2196" t="str">
            <v>Q8R4E6</v>
          </cell>
          <cell r="B2196" t="str">
            <v>sp|Q8R4E6|PURG_MOUSE</v>
          </cell>
          <cell r="C2196">
            <v>96246.131955261895</v>
          </cell>
          <cell r="D2196">
            <v>32006.611025767601</v>
          </cell>
          <cell r="E2196">
            <v>94446.515395541093</v>
          </cell>
          <cell r="F2196">
            <v>107609.163154366</v>
          </cell>
          <cell r="G2196">
            <v>121055.780832919</v>
          </cell>
          <cell r="H2196">
            <v>83692.054961035305</v>
          </cell>
          <cell r="I2196">
            <v>97668.399187334799</v>
          </cell>
          <cell r="J2196">
            <v>75300.854170106497</v>
          </cell>
          <cell r="K2196">
            <v>79217.799296679994</v>
          </cell>
          <cell r="L2196">
            <v>143156.07793749799</v>
          </cell>
          <cell r="M2196">
            <v>93289.7259833149</v>
          </cell>
          <cell r="N2196">
            <v>111396.874392877</v>
          </cell>
          <cell r="O2196">
            <v>92135.508581128903</v>
          </cell>
          <cell r="P2196">
            <v>81485.831688021106</v>
          </cell>
          <cell r="Q2196">
            <v>98024.310341543794</v>
          </cell>
        </row>
        <row r="2197">
          <cell r="A2197" t="str">
            <v>Q8R4G0</v>
          </cell>
          <cell r="B2197" t="str">
            <v>sp|Q8R4G0|NTNG1_MOUSE</v>
          </cell>
          <cell r="C2197">
            <v>45913.607447711802</v>
          </cell>
          <cell r="D2197">
            <v>46869.689081230397</v>
          </cell>
          <cell r="E2197">
            <v>31819.067857058901</v>
          </cell>
          <cell r="F2197">
            <v>132055.77942412</v>
          </cell>
          <cell r="G2197">
            <v>31415.2146042407</v>
          </cell>
          <cell r="H2197">
            <v>51003.6769054244</v>
          </cell>
          <cell r="I2197">
            <v>129224.693839549</v>
          </cell>
          <cell r="J2197">
            <v>46501.3728987129</v>
          </cell>
          <cell r="K2197">
            <v>35650.965889620202</v>
          </cell>
          <cell r="L2197">
            <v>92322.164567340194</v>
          </cell>
          <cell r="M2197">
            <v>24283.2864753051</v>
          </cell>
          <cell r="N2197">
            <v>32731.3869520812</v>
          </cell>
          <cell r="O2197">
            <v>105162.82053418701</v>
          </cell>
          <cell r="P2197">
            <v>40769.803623916298</v>
          </cell>
          <cell r="Q2197">
            <v>64900.7805232705</v>
          </cell>
        </row>
        <row r="2198">
          <cell r="A2198" t="str">
            <v>Q8R4H2</v>
          </cell>
          <cell r="B2198" t="str">
            <v>sp|Q8R4H2|ARHGC_MOUSE</v>
          </cell>
          <cell r="C2198">
            <v>244076.26813611199</v>
          </cell>
          <cell r="D2198">
            <v>125325.92488737201</v>
          </cell>
          <cell r="E2198">
            <v>158629.29171668901</v>
          </cell>
          <cell r="F2198">
            <v>129311.45650845701</v>
          </cell>
          <cell r="G2198">
            <v>114587.66597852499</v>
          </cell>
          <cell r="H2198">
            <v>191910.84398114801</v>
          </cell>
          <cell r="I2198">
            <v>128309.30444236301</v>
          </cell>
          <cell r="J2198">
            <v>126805.88987226201</v>
          </cell>
          <cell r="K2198">
            <v>210043.63273019</v>
          </cell>
          <cell r="L2198">
            <v>142459.316701965</v>
          </cell>
          <cell r="M2198">
            <v>68861.643204995198</v>
          </cell>
          <cell r="N2198">
            <v>244473.65679862199</v>
          </cell>
          <cell r="O2198">
            <v>93186.995919070294</v>
          </cell>
          <cell r="P2198">
            <v>170107.51186959</v>
          </cell>
          <cell r="Q2198">
            <v>292384.76530401799</v>
          </cell>
        </row>
        <row r="2199">
          <cell r="A2199" t="str">
            <v>Q8R4N0</v>
          </cell>
          <cell r="B2199" t="str">
            <v>sp|Q8R4N0|CLYBL_MOUSE</v>
          </cell>
          <cell r="C2199">
            <v>92600.039898173898</v>
          </cell>
          <cell r="D2199">
            <v>108027.332575597</v>
          </cell>
          <cell r="E2199">
            <v>161672.68165205899</v>
          </cell>
          <cell r="F2199">
            <v>88032.669337190993</v>
          </cell>
          <cell r="G2199">
            <v>109325.064520154</v>
          </cell>
          <cell r="H2199">
            <v>73785.201711472298</v>
          </cell>
          <cell r="I2199">
            <v>121837.95175245</v>
          </cell>
          <cell r="J2199">
            <v>87995.684974004995</v>
          </cell>
          <cell r="K2199">
            <v>108761.569856862</v>
          </cell>
          <cell r="L2199">
            <v>120632.551661859</v>
          </cell>
          <cell r="M2199">
            <v>132275.68240930399</v>
          </cell>
          <cell r="N2199">
            <v>129908.59192957501</v>
          </cell>
          <cell r="O2199">
            <v>128558.700111349</v>
          </cell>
          <cell r="P2199">
            <v>130659.876287559</v>
          </cell>
          <cell r="Q2199">
            <v>90984.202581347505</v>
          </cell>
        </row>
        <row r="2200">
          <cell r="A2200" t="str">
            <v>Q8R550</v>
          </cell>
          <cell r="B2200" t="str">
            <v>sp|Q8R550|SH3K1_MOUSE</v>
          </cell>
          <cell r="C2200">
            <v>4746.7230146995198</v>
          </cell>
          <cell r="D2200">
            <v>49669.767895418299</v>
          </cell>
          <cell r="E2200">
            <v>860.64065617795802</v>
          </cell>
          <cell r="F2200">
            <v>51566.724717079902</v>
          </cell>
          <cell r="G2200">
            <v>49075.985422533697</v>
          </cell>
          <cell r="H2200">
            <v>23142.505698066299</v>
          </cell>
          <cell r="I2200">
            <v>39868.071496135497</v>
          </cell>
          <cell r="J2200">
            <v>56180.733548494201</v>
          </cell>
          <cell r="K2200">
            <v>39193.315673870202</v>
          </cell>
          <cell r="L2200">
            <v>48213.396676390803</v>
          </cell>
          <cell r="M2200">
            <v>54283.129741996803</v>
          </cell>
          <cell r="N2200">
            <v>3355.03051394867</v>
          </cell>
          <cell r="O2200">
            <v>46167.903574837001</v>
          </cell>
          <cell r="P2200">
            <v>34179.067623522598</v>
          </cell>
          <cell r="Q2200">
            <v>47938.844689929603</v>
          </cell>
        </row>
        <row r="2201">
          <cell r="A2201" t="str">
            <v>Q8R555</v>
          </cell>
          <cell r="B2201" t="str">
            <v>sp|Q8R555|CRAC1_MOUSE</v>
          </cell>
          <cell r="C2201">
            <v>60274.155922132501</v>
          </cell>
          <cell r="D2201">
            <v>99540.799822092697</v>
          </cell>
          <cell r="E2201">
            <v>103816.419749732</v>
          </cell>
          <cell r="F2201">
            <v>99132.034978664204</v>
          </cell>
          <cell r="G2201">
            <v>61328.942820742799</v>
          </cell>
          <cell r="H2201">
            <v>114499.574904986</v>
          </cell>
          <cell r="I2201">
            <v>88077.036986041101</v>
          </cell>
          <cell r="J2201">
            <v>113316.039964604</v>
          </cell>
          <cell r="K2201">
            <v>100744.53782783401</v>
          </cell>
          <cell r="L2201">
            <v>128913.159257194</v>
          </cell>
          <cell r="M2201">
            <v>106597.492201603</v>
          </cell>
          <cell r="N2201">
            <v>109497.45348632601</v>
          </cell>
          <cell r="O2201">
            <v>77100.5119211329</v>
          </cell>
          <cell r="P2201">
            <v>110663.133741862</v>
          </cell>
          <cell r="Q2201">
            <v>125307.39697308801</v>
          </cell>
        </row>
        <row r="2202">
          <cell r="A2202" t="str">
            <v>Q8R570</v>
          </cell>
          <cell r="B2202" t="str">
            <v>sp|Q8R570|SNP47_MOUSE</v>
          </cell>
          <cell r="C2202">
            <v>896499.04359593801</v>
          </cell>
          <cell r="D2202">
            <v>1124902.2806400899</v>
          </cell>
          <cell r="E2202">
            <v>810487.78674329096</v>
          </cell>
          <cell r="F2202">
            <v>928730.506437478</v>
          </cell>
          <cell r="G2202">
            <v>900099.64760598401</v>
          </cell>
          <cell r="H2202">
            <v>975602.26823385595</v>
          </cell>
          <cell r="I2202">
            <v>813242.45213823102</v>
          </cell>
          <cell r="J2202">
            <v>943912.73142494995</v>
          </cell>
          <cell r="K2202">
            <v>891536.07573698403</v>
          </cell>
          <cell r="L2202">
            <v>942049.60955480603</v>
          </cell>
          <cell r="M2202">
            <v>845664.10040386196</v>
          </cell>
          <cell r="N2202">
            <v>1024964.94918127</v>
          </cell>
          <cell r="O2202">
            <v>1144100.5742162</v>
          </cell>
          <cell r="P2202">
            <v>843326.69154131901</v>
          </cell>
          <cell r="Q2202">
            <v>1019218.5698528599</v>
          </cell>
        </row>
        <row r="2203">
          <cell r="A2203" t="str">
            <v>Q8R574</v>
          </cell>
          <cell r="B2203" t="str">
            <v>sp|Q8R574|KPRB_MOUSE</v>
          </cell>
          <cell r="C2203">
            <v>687498.51413975598</v>
          </cell>
          <cell r="D2203">
            <v>1183604.06370476</v>
          </cell>
          <cell r="E2203">
            <v>1391621.3165021101</v>
          </cell>
          <cell r="F2203">
            <v>1122559.9581408801</v>
          </cell>
          <cell r="G2203">
            <v>1210687.9512189501</v>
          </cell>
          <cell r="H2203">
            <v>1137176.45346997</v>
          </cell>
          <cell r="I2203">
            <v>824647.92828389804</v>
          </cell>
          <cell r="J2203">
            <v>826094.54916024196</v>
          </cell>
          <cell r="K2203">
            <v>634326.76491763198</v>
          </cell>
          <cell r="L2203">
            <v>576063.44588766503</v>
          </cell>
          <cell r="M2203">
            <v>1030909.32858952</v>
          </cell>
          <cell r="N2203">
            <v>1100799.82392247</v>
          </cell>
          <cell r="O2203">
            <v>607206.18834960903</v>
          </cell>
          <cell r="P2203">
            <v>693683.77033681003</v>
          </cell>
          <cell r="Q2203">
            <v>772794.25466972298</v>
          </cell>
        </row>
        <row r="2204">
          <cell r="A2204" t="str">
            <v>Q8R5C5</v>
          </cell>
          <cell r="B2204" t="str">
            <v>sp|Q8R5C5|ACTY_MOUSE</v>
          </cell>
          <cell r="C2204">
            <v>1029711.47523489</v>
          </cell>
          <cell r="D2204">
            <v>1234997.2083622499</v>
          </cell>
          <cell r="E2204">
            <v>1354835.66287251</v>
          </cell>
          <cell r="F2204">
            <v>1260776.17069946</v>
          </cell>
          <cell r="G2204">
            <v>1266737.54715335</v>
          </cell>
          <cell r="H2204">
            <v>1403239.1151643901</v>
          </cell>
          <cell r="I2204">
            <v>1302446.0301177599</v>
          </cell>
          <cell r="J2204">
            <v>1203999.1367179099</v>
          </cell>
          <cell r="K2204">
            <v>1181166.70940553</v>
          </cell>
          <cell r="L2204">
            <v>1338671.62516932</v>
          </cell>
          <cell r="M2204">
            <v>1301997.56615195</v>
          </cell>
          <cell r="N2204">
            <v>1310122.4842612799</v>
          </cell>
          <cell r="O2204">
            <v>1141452.39237592</v>
          </cell>
          <cell r="P2204">
            <v>1434021.0156690399</v>
          </cell>
          <cell r="Q2204">
            <v>1110785.0430668199</v>
          </cell>
        </row>
        <row r="2205">
          <cell r="A2205" t="str">
            <v>Q8R5H1</v>
          </cell>
          <cell r="B2205" t="str">
            <v>sp|Q8R5H1|UBP15_MOUSE</v>
          </cell>
          <cell r="C2205">
            <v>21917.148465349001</v>
          </cell>
          <cell r="D2205">
            <v>1308.211650015</v>
          </cell>
          <cell r="E2205">
            <v>11790.4830795775</v>
          </cell>
          <cell r="F2205">
            <v>17478.268067542402</v>
          </cell>
          <cell r="G2205">
            <v>3456.3500745957299</v>
          </cell>
          <cell r="H2205">
            <v>3838.0012320258302</v>
          </cell>
          <cell r="I2205">
            <v>2473.1362151745502</v>
          </cell>
          <cell r="J2205">
            <v>2919.7738745225602</v>
          </cell>
          <cell r="K2205">
            <v>14367.4992727845</v>
          </cell>
          <cell r="L2205">
            <v>1461.65945811853</v>
          </cell>
          <cell r="M2205">
            <v>16714.278027243199</v>
          </cell>
          <cell r="N2205">
            <v>12277.9715568307</v>
          </cell>
          <cell r="O2205">
            <v>4203.4257291519398</v>
          </cell>
          <cell r="P2205">
            <v>3497.8925184032</v>
          </cell>
          <cell r="Q2205">
            <v>4497.8753383150697</v>
          </cell>
        </row>
        <row r="2206">
          <cell r="A2206" t="str">
            <v>Q8R5H6</v>
          </cell>
          <cell r="B2206" t="str">
            <v>sp|Q8R5H6|WASF1_MOUSE</v>
          </cell>
          <cell r="C2206">
            <v>1090334.5822690199</v>
          </cell>
          <cell r="D2206">
            <v>1129981.49249171</v>
          </cell>
          <cell r="E2206">
            <v>1040740.6391723501</v>
          </cell>
          <cell r="F2206">
            <v>1138096.4712970201</v>
          </cell>
          <cell r="G2206">
            <v>1163863.54248595</v>
          </cell>
          <cell r="H2206">
            <v>1203134.30980143</v>
          </cell>
          <cell r="I2206">
            <v>1275731.7084087899</v>
          </cell>
          <cell r="J2206">
            <v>1323843.06719208</v>
          </cell>
          <cell r="K2206">
            <v>1281419.71136926</v>
          </cell>
          <cell r="L2206">
            <v>1191208.84470338</v>
          </cell>
          <cell r="M2206">
            <v>1152279.1856043099</v>
          </cell>
          <cell r="N2206">
            <v>1098225.3028418701</v>
          </cell>
          <cell r="O2206">
            <v>1457819.4165235499</v>
          </cell>
          <cell r="P2206">
            <v>1137715.1568211101</v>
          </cell>
          <cell r="Q2206">
            <v>1282780.0560212999</v>
          </cell>
        </row>
        <row r="2207">
          <cell r="A2207" t="str">
            <v>Q8R5J9</v>
          </cell>
          <cell r="B2207" t="str">
            <v>sp|Q8R5J9|PRAF3_MOUSE</v>
          </cell>
          <cell r="C2207">
            <v>108757.55801837399</v>
          </cell>
          <cell r="D2207">
            <v>131242.60459507801</v>
          </cell>
          <cell r="E2207">
            <v>186682.971791883</v>
          </cell>
          <cell r="F2207">
            <v>197905.32617282201</v>
          </cell>
          <cell r="G2207">
            <v>174090.638021711</v>
          </cell>
          <cell r="H2207">
            <v>173019.731657492</v>
          </cell>
          <cell r="I2207">
            <v>201821.91273765001</v>
          </cell>
          <cell r="J2207">
            <v>164865.338995217</v>
          </cell>
          <cell r="K2207">
            <v>30788.941556332498</v>
          </cell>
          <cell r="L2207">
            <v>122725.12546519699</v>
          </cell>
          <cell r="M2207">
            <v>155323.04568953399</v>
          </cell>
          <cell r="N2207">
            <v>223530.24568469101</v>
          </cell>
          <cell r="O2207">
            <v>187903.33610443</v>
          </cell>
          <cell r="P2207">
            <v>201988.85989472701</v>
          </cell>
          <cell r="Q2207">
            <v>151261.64482795299</v>
          </cell>
        </row>
        <row r="2208">
          <cell r="A2208" t="str">
            <v>Q8R5M8</v>
          </cell>
          <cell r="B2208" t="str">
            <v>sp|Q8R5M8|CADM1_MOUSE</v>
          </cell>
          <cell r="C2208">
            <v>182855.193015147</v>
          </cell>
          <cell r="D2208">
            <v>461187.92912590498</v>
          </cell>
          <cell r="E2208">
            <v>375481.34460184502</v>
          </cell>
          <cell r="F2208">
            <v>445098.82244502997</v>
          </cell>
          <cell r="G2208">
            <v>238024.81337456399</v>
          </cell>
          <cell r="H2208">
            <v>260127.090615911</v>
          </cell>
          <cell r="I2208">
            <v>349988.03563534498</v>
          </cell>
          <cell r="J2208">
            <v>412567.64273362799</v>
          </cell>
          <cell r="K2208">
            <v>410288.56781453901</v>
          </cell>
          <cell r="L2208">
            <v>325602.04504827398</v>
          </cell>
          <cell r="M2208">
            <v>262762.87648308999</v>
          </cell>
          <cell r="N2208">
            <v>405785.81206674298</v>
          </cell>
          <cell r="O2208">
            <v>443522.23847944901</v>
          </cell>
          <cell r="P2208">
            <v>366250.00196132902</v>
          </cell>
          <cell r="Q2208">
            <v>341554.64751409</v>
          </cell>
        </row>
        <row r="2209">
          <cell r="A2209" t="str">
            <v>Q8VBT0</v>
          </cell>
          <cell r="B2209" t="str">
            <v>sp|Q8VBT0|TMX1_MOUSE</v>
          </cell>
          <cell r="C2209">
            <v>128997.30373</v>
          </cell>
          <cell r="D2209">
            <v>115257.59110396801</v>
          </cell>
          <cell r="E2209">
            <v>98383.090447060502</v>
          </cell>
          <cell r="F2209">
            <v>83510.636663869998</v>
          </cell>
          <cell r="G2209">
            <v>113160.774020493</v>
          </cell>
          <cell r="H2209">
            <v>137942.20699441299</v>
          </cell>
          <cell r="I2209">
            <v>89483.963602130898</v>
          </cell>
          <cell r="J2209">
            <v>142802.01484286401</v>
          </cell>
          <cell r="K2209">
            <v>91173.165186161001</v>
          </cell>
          <cell r="L2209">
            <v>101208.192302704</v>
          </cell>
          <cell r="M2209">
            <v>96244.349339046399</v>
          </cell>
          <cell r="N2209">
            <v>84298.393976338804</v>
          </cell>
          <cell r="O2209">
            <v>123585.745847639</v>
          </cell>
          <cell r="P2209">
            <v>130036.26452835801</v>
          </cell>
          <cell r="Q2209">
            <v>109005.61437130799</v>
          </cell>
        </row>
        <row r="2210">
          <cell r="A2210" t="str">
            <v>Q8VBT9</v>
          </cell>
          <cell r="B2210" t="str">
            <v>sp|Q8VBT9|ASPC1_MOUSE</v>
          </cell>
          <cell r="C2210">
            <v>50570.686628816999</v>
          </cell>
          <cell r="D2210">
            <v>103029.668405544</v>
          </cell>
          <cell r="E2210">
            <v>49502.448109192999</v>
          </cell>
          <cell r="F2210">
            <v>109918.05391155199</v>
          </cell>
          <cell r="G2210">
            <v>71063.941959681193</v>
          </cell>
          <cell r="H2210">
            <v>83836.117840582301</v>
          </cell>
          <cell r="I2210">
            <v>59377.560592565002</v>
          </cell>
          <cell r="J2210">
            <v>64562.797067143903</v>
          </cell>
          <cell r="K2210">
            <v>47780.806621977899</v>
          </cell>
          <cell r="L2210">
            <v>76353.041037673102</v>
          </cell>
          <cell r="M2210">
            <v>137820.02388417599</v>
          </cell>
          <cell r="N2210">
            <v>107206.176696718</v>
          </cell>
          <cell r="O2210">
            <v>161963.51629276399</v>
          </cell>
          <cell r="P2210">
            <v>88756.296679005594</v>
          </cell>
          <cell r="Q2210">
            <v>61882.2908606044</v>
          </cell>
        </row>
        <row r="2211">
          <cell r="A2211" t="str">
            <v>Q8VBV7</v>
          </cell>
          <cell r="B2211" t="str">
            <v>sp|Q8VBV7|CSN8_MOUSE</v>
          </cell>
          <cell r="C2211">
            <v>411450.01067864703</v>
          </cell>
          <cell r="D2211">
            <v>324590.13147636002</v>
          </cell>
          <cell r="E2211">
            <v>141206.47965520999</v>
          </cell>
          <cell r="F2211">
            <v>277532.20065230498</v>
          </cell>
          <cell r="G2211">
            <v>245451.61320577501</v>
          </cell>
          <cell r="H2211">
            <v>266313.806946586</v>
          </cell>
          <cell r="I2211">
            <v>359343.82161664398</v>
          </cell>
          <cell r="J2211">
            <v>302636.545896539</v>
          </cell>
          <cell r="K2211">
            <v>368835.69444427599</v>
          </cell>
          <cell r="L2211">
            <v>189735.810373866</v>
          </cell>
          <cell r="M2211">
            <v>299732.97498754697</v>
          </cell>
          <cell r="N2211">
            <v>373989.06595803599</v>
          </cell>
          <cell r="O2211">
            <v>366378.46704012499</v>
          </cell>
          <cell r="P2211">
            <v>302880.101742086</v>
          </cell>
          <cell r="Q2211">
            <v>198423.34677719101</v>
          </cell>
        </row>
        <row r="2212">
          <cell r="A2212" t="str">
            <v>Q8VBW6</v>
          </cell>
          <cell r="B2212" t="str">
            <v>sp|Q8VBW6|ULA1_MOUSE</v>
          </cell>
          <cell r="C2212">
            <v>54766.287491806303</v>
          </cell>
          <cell r="D2212">
            <v>73010.071944771596</v>
          </cell>
          <cell r="E2212">
            <v>51375.197195827001</v>
          </cell>
          <cell r="F2212">
            <v>26467.651893112499</v>
          </cell>
          <cell r="G2212">
            <v>50762.147733552403</v>
          </cell>
          <cell r="H2212">
            <v>29974.791186696501</v>
          </cell>
          <cell r="I2212">
            <v>57565.355007346101</v>
          </cell>
          <cell r="J2212">
            <v>53084.340220267499</v>
          </cell>
          <cell r="K2212">
            <v>72366.0207507343</v>
          </cell>
          <cell r="L2212">
            <v>96952.795261430205</v>
          </cell>
          <cell r="M2212">
            <v>43838.588961770904</v>
          </cell>
          <cell r="N2212">
            <v>77237.510141554201</v>
          </cell>
          <cell r="O2212">
            <v>74790.284957967495</v>
          </cell>
          <cell r="P2212">
            <v>52536.905649615401</v>
          </cell>
          <cell r="Q2212">
            <v>63253.945860677602</v>
          </cell>
        </row>
        <row r="2213">
          <cell r="A2213" t="str">
            <v>Q8VC31</v>
          </cell>
          <cell r="B2213" t="str">
            <v>sp|Q8VC31|CCDC9_MOUSE</v>
          </cell>
          <cell r="C2213">
            <v>78000.151221270906</v>
          </cell>
          <cell r="D2213">
            <v>19168.825111216702</v>
          </cell>
          <cell r="E2213">
            <v>30196.8914574667</v>
          </cell>
          <cell r="F2213">
            <v>26151.123469169401</v>
          </cell>
          <cell r="G2213">
            <v>20710.5013130263</v>
          </cell>
          <cell r="H2213">
            <v>25783.933037905401</v>
          </cell>
          <cell r="I2213">
            <v>30461.583808574898</v>
          </cell>
          <cell r="J2213">
            <v>31817.368692627901</v>
          </cell>
          <cell r="K2213">
            <v>65265.636560738698</v>
          </cell>
          <cell r="L2213">
            <v>40740.154748004803</v>
          </cell>
          <cell r="M2213">
            <v>33783.682585750503</v>
          </cell>
          <cell r="N2213">
            <v>15301.5709861412</v>
          </cell>
          <cell r="O2213">
            <v>73426.1044005242</v>
          </cell>
          <cell r="P2213">
            <v>70628.205063646805</v>
          </cell>
          <cell r="Q2213">
            <v>108650.18384980199</v>
          </cell>
        </row>
        <row r="2214">
          <cell r="A2214" t="str">
            <v>Q8VC88</v>
          </cell>
          <cell r="B2214" t="str">
            <v>sp|Q8VC88|GRAN_MOUSE</v>
          </cell>
          <cell r="C2214">
            <v>21020.231928498099</v>
          </cell>
          <cell r="D2214">
            <v>27313.221856620799</v>
          </cell>
          <cell r="E2214">
            <v>24474.643147362502</v>
          </cell>
          <cell r="F2214">
            <v>35037.749937943598</v>
          </cell>
          <cell r="G2214">
            <v>33095.278082320903</v>
          </cell>
          <cell r="H2214">
            <v>30544.5448059341</v>
          </cell>
          <cell r="I2214">
            <v>23068.943610943599</v>
          </cell>
          <cell r="J2214">
            <v>30603.5141637913</v>
          </cell>
          <cell r="K2214">
            <v>24885.023936096499</v>
          </cell>
          <cell r="L2214">
            <v>27968.040979157198</v>
          </cell>
          <cell r="M2214">
            <v>30786.0152297696</v>
          </cell>
          <cell r="N2214">
            <v>28420.002164931</v>
          </cell>
          <cell r="O2214">
            <v>32477.7344697933</v>
          </cell>
          <cell r="P2214">
            <v>37025.959944825699</v>
          </cell>
          <cell r="Q2214">
            <v>19235.6493583683</v>
          </cell>
        </row>
        <row r="2215">
          <cell r="A2215" t="str">
            <v>Q8VCA8</v>
          </cell>
          <cell r="B2215" t="str">
            <v>sp|Q8VCA8|SCRN2_MOUSE</v>
          </cell>
          <cell r="C2215">
            <v>5856.7118753654204</v>
          </cell>
          <cell r="D2215">
            <v>35597.479084678598</v>
          </cell>
          <cell r="E2215">
            <v>79339.046548086204</v>
          </cell>
          <cell r="F2215">
            <v>80613.577395921398</v>
          </cell>
          <cell r="G2215">
            <v>91229.5728575885</v>
          </cell>
          <cell r="H2215">
            <v>94133.543435665793</v>
          </cell>
          <cell r="I2215">
            <v>46021.240129781203</v>
          </cell>
          <cell r="J2215">
            <v>86552.280515260805</v>
          </cell>
          <cell r="K2215">
            <v>42280.688906187403</v>
          </cell>
          <cell r="L2215">
            <v>152934.97273917901</v>
          </cell>
          <cell r="M2215">
            <v>14910.583034336199</v>
          </cell>
          <cell r="N2215">
            <v>78354.193516582993</v>
          </cell>
          <cell r="O2215">
            <v>77748.152804483907</v>
          </cell>
          <cell r="P2215">
            <v>94643.361289267501</v>
          </cell>
          <cell r="Q2215">
            <v>33897.740823888897</v>
          </cell>
        </row>
        <row r="2216">
          <cell r="A2216" t="str">
            <v>Q8VCD5</v>
          </cell>
          <cell r="B2216" t="str">
            <v>sp|Q8VCD5|MED17_MOUSE</v>
          </cell>
          <cell r="C2216">
            <v>42810.368846995101</v>
          </cell>
          <cell r="D2216">
            <v>275997.414055901</v>
          </cell>
          <cell r="E2216">
            <v>4245.1155268838102</v>
          </cell>
          <cell r="F2216">
            <v>4033.5568640361998</v>
          </cell>
          <cell r="G2216">
            <v>6708.59163865355</v>
          </cell>
          <cell r="H2216">
            <v>163783.641982467</v>
          </cell>
          <cell r="I2216">
            <v>23217.925380503399</v>
          </cell>
          <cell r="J2216">
            <v>7099.32584599457</v>
          </cell>
          <cell r="K2216">
            <v>13628.135942754399</v>
          </cell>
          <cell r="L2216">
            <v>426530.32990436401</v>
          </cell>
          <cell r="M2216">
            <v>210813.656345486</v>
          </cell>
          <cell r="N2216">
            <v>16915.1461837649</v>
          </cell>
          <cell r="O2216">
            <v>17212.576433012699</v>
          </cell>
          <cell r="P2216">
            <v>11271.6794812928</v>
          </cell>
          <cell r="Q2216">
            <v>252388.45335112201</v>
          </cell>
        </row>
        <row r="2217">
          <cell r="A2217" t="str">
            <v>Q8VCD6</v>
          </cell>
          <cell r="B2217" t="str">
            <v>sp|Q8VCD6|REEP2_MOUSE</v>
          </cell>
          <cell r="C2217">
            <v>28885.1187422771</v>
          </cell>
          <cell r="D2217">
            <v>64804.730508948101</v>
          </cell>
          <cell r="E2217">
            <v>39680.911397767297</v>
          </cell>
          <cell r="F2217">
            <v>50438.696605870799</v>
          </cell>
          <cell r="G2217">
            <v>84728.834377139705</v>
          </cell>
          <cell r="H2217">
            <v>88781.847619104694</v>
          </cell>
          <cell r="I2217">
            <v>52307.385394428602</v>
          </cell>
          <cell r="J2217">
            <v>63694.3288092027</v>
          </cell>
          <cell r="K2217">
            <v>51418.9032231733</v>
          </cell>
          <cell r="L2217">
            <v>154140.31512464501</v>
          </cell>
          <cell r="M2217">
            <v>125973.60397636901</v>
          </cell>
          <cell r="N2217">
            <v>36778.168341508397</v>
          </cell>
          <cell r="O2217">
            <v>96883.155255336605</v>
          </cell>
          <cell r="P2217">
            <v>54571.583555621997</v>
          </cell>
          <cell r="Q2217">
            <v>48150.943969048603</v>
          </cell>
        </row>
        <row r="2218">
          <cell r="A2218" t="str">
            <v>Q8VCE6</v>
          </cell>
          <cell r="B2218" t="str">
            <v>sp|Q8VCE6|NT5M_MOUSE</v>
          </cell>
          <cell r="C2218">
            <v>51848.605274532601</v>
          </cell>
          <cell r="D2218">
            <v>30475.7048210381</v>
          </cell>
          <cell r="E2218">
            <v>131352.590080503</v>
          </cell>
          <cell r="F2218">
            <v>128016.34558848799</v>
          </cell>
          <cell r="G2218">
            <v>17361.024726617801</v>
          </cell>
          <cell r="H2218">
            <v>116808.326187304</v>
          </cell>
          <cell r="I2218">
            <v>7073.6280293397404</v>
          </cell>
          <cell r="J2218">
            <v>28429.6988090099</v>
          </cell>
          <cell r="K2218">
            <v>40193.197003413297</v>
          </cell>
          <cell r="L2218">
            <v>6588.1036202804398</v>
          </cell>
          <cell r="M2218">
            <v>12930.0291176476</v>
          </cell>
          <cell r="N2218">
            <v>167547.06515491201</v>
          </cell>
          <cell r="O2218">
            <v>96703.871850854805</v>
          </cell>
          <cell r="P2218">
            <v>13334.7405195591</v>
          </cell>
          <cell r="Q2218">
            <v>58460.073437696199</v>
          </cell>
        </row>
        <row r="2219">
          <cell r="A2219" t="str">
            <v>Q8VCH5</v>
          </cell>
          <cell r="B2219" t="str">
            <v>sp|Q8VCH5|RABEK_MOUSE</v>
          </cell>
          <cell r="C2219">
            <v>17825.4203865044</v>
          </cell>
          <cell r="D2219">
            <v>22082.166212371001</v>
          </cell>
          <cell r="E2219">
            <v>22319.4439359303</v>
          </cell>
          <cell r="F2219">
            <v>32363.4546887002</v>
          </cell>
          <cell r="G2219">
            <v>32901.227532002398</v>
          </cell>
          <cell r="H2219">
            <v>33302.3749020662</v>
          </cell>
          <cell r="I2219">
            <v>24212.846558305999</v>
          </cell>
          <cell r="J2219">
            <v>27880.389188824302</v>
          </cell>
          <cell r="K2219">
            <v>3908.5004555082301</v>
          </cell>
          <cell r="L2219">
            <v>20402.925841279099</v>
          </cell>
          <cell r="M2219">
            <v>22452.927176900299</v>
          </cell>
          <cell r="N2219">
            <v>23344.231647119101</v>
          </cell>
          <cell r="O2219">
            <v>41431.596518017097</v>
          </cell>
          <cell r="P2219">
            <v>12517.9009452794</v>
          </cell>
          <cell r="Q2219">
            <v>32609.804613968099</v>
          </cell>
        </row>
        <row r="2220">
          <cell r="A2220" t="str">
            <v>Q8VCK3</v>
          </cell>
          <cell r="B2220" t="str">
            <v>sp|Q8VCK3|TBG2_MOUSE</v>
          </cell>
          <cell r="C2220">
            <v>84130.018010847096</v>
          </cell>
          <cell r="D2220">
            <v>84659.723277412195</v>
          </cell>
          <cell r="E2220">
            <v>8842.6941688018505</v>
          </cell>
          <cell r="F2220">
            <v>68566.060095372799</v>
          </cell>
          <cell r="G2220">
            <v>72546.957088132403</v>
          </cell>
          <cell r="H2220">
            <v>75936.584811639594</v>
          </cell>
          <cell r="I2220">
            <v>4757.80395993616</v>
          </cell>
          <cell r="J2220">
            <v>5650.6195502283299</v>
          </cell>
          <cell r="K2220">
            <v>102966.99241325</v>
          </cell>
          <cell r="L2220">
            <v>15826.4274088084</v>
          </cell>
          <cell r="M2220">
            <v>400450.03071797098</v>
          </cell>
          <cell r="N2220">
            <v>3544.27672405466</v>
          </cell>
          <cell r="O2220">
            <v>74292.811218459494</v>
          </cell>
          <cell r="P2220">
            <v>72179.3403178187</v>
          </cell>
          <cell r="Q2220">
            <v>298929.193977813</v>
          </cell>
        </row>
        <row r="2221">
          <cell r="A2221" t="str">
            <v>Q8VCM8</v>
          </cell>
          <cell r="B2221" t="str">
            <v>sp|Q8VCM8|NCLN_MOUSE</v>
          </cell>
          <cell r="C2221">
            <v>66989.252929189301</v>
          </cell>
          <cell r="D2221">
            <v>73185.013029931695</v>
          </cell>
          <cell r="E2221">
            <v>54326.252306800503</v>
          </cell>
          <cell r="F2221">
            <v>25190.1611930293</v>
          </cell>
          <cell r="G2221">
            <v>10992.433033285601</v>
          </cell>
          <cell r="H2221">
            <v>202563.30301308099</v>
          </cell>
          <cell r="I2221">
            <v>44711.880798303602</v>
          </cell>
          <cell r="J2221">
            <v>37881.919823056603</v>
          </cell>
          <cell r="K2221">
            <v>70906.824812492399</v>
          </cell>
          <cell r="L2221">
            <v>190249.49780076899</v>
          </cell>
          <cell r="M2221">
            <v>167543.34979687101</v>
          </cell>
          <cell r="N2221">
            <v>30467.180366503599</v>
          </cell>
          <cell r="O2221">
            <v>73100.992083210498</v>
          </cell>
          <cell r="P2221">
            <v>73011.513853253797</v>
          </cell>
          <cell r="Q2221">
            <v>149144.23137630799</v>
          </cell>
        </row>
        <row r="2222">
          <cell r="A2222" t="str">
            <v>Q8VCR7</v>
          </cell>
          <cell r="B2222" t="str">
            <v>sp|Q8VCR7|ABHEB_MOUSE</v>
          </cell>
          <cell r="C2222">
            <v>168275.349892447</v>
          </cell>
          <cell r="D2222">
            <v>161301.88193146701</v>
          </cell>
          <cell r="E2222">
            <v>148380.256959372</v>
          </cell>
          <cell r="F2222">
            <v>109508.025661867</v>
          </cell>
          <cell r="G2222">
            <v>125648.82313844901</v>
          </cell>
          <cell r="H2222">
            <v>130807.607975882</v>
          </cell>
          <cell r="I2222">
            <v>134552.98340249699</v>
          </cell>
          <cell r="J2222">
            <v>137850.54989574201</v>
          </cell>
          <cell r="K2222">
            <v>125742.50826826401</v>
          </cell>
          <cell r="L2222">
            <v>148620.514326723</v>
          </cell>
          <cell r="M2222">
            <v>150151.715676686</v>
          </cell>
          <cell r="N2222">
            <v>186840.78794577299</v>
          </cell>
          <cell r="O2222">
            <v>139500.20154673699</v>
          </cell>
          <cell r="P2222">
            <v>155158.61079273999</v>
          </cell>
          <cell r="Q2222">
            <v>176448.19444687199</v>
          </cell>
        </row>
        <row r="2223">
          <cell r="A2223" t="str">
            <v>Q8VCT3</v>
          </cell>
          <cell r="B2223" t="str">
            <v>sp|Q8VCT3|AMPB_MOUSE</v>
          </cell>
          <cell r="C2223">
            <v>475236.75141733902</v>
          </cell>
          <cell r="D2223">
            <v>757242.91382943501</v>
          </cell>
          <cell r="E2223">
            <v>543897.07827559405</v>
          </cell>
          <cell r="F2223">
            <v>526092.58926806401</v>
          </cell>
          <cell r="G2223">
            <v>451693.596914266</v>
          </cell>
          <cell r="H2223">
            <v>586957.16788558802</v>
          </cell>
          <cell r="I2223">
            <v>458576.61653845099</v>
          </cell>
          <cell r="J2223">
            <v>538618.904263668</v>
          </cell>
          <cell r="K2223">
            <v>497503.64202353201</v>
          </cell>
          <cell r="L2223">
            <v>686140.30752786703</v>
          </cell>
          <cell r="M2223">
            <v>458866.35769659001</v>
          </cell>
          <cell r="N2223">
            <v>590691.19389414997</v>
          </cell>
          <cell r="O2223">
            <v>584385.54701223003</v>
          </cell>
          <cell r="P2223">
            <v>471409.38999653101</v>
          </cell>
          <cell r="Q2223">
            <v>498720.15368414298</v>
          </cell>
        </row>
        <row r="2224">
          <cell r="A2224" t="str">
            <v>Q8VCW8</v>
          </cell>
          <cell r="B2224" t="str">
            <v>sp|Q8VCW8|ACSF2_MOUSE</v>
          </cell>
          <cell r="C2224">
            <v>354761.96449842001</v>
          </cell>
          <cell r="D2224">
            <v>432215.33316719998</v>
          </cell>
          <cell r="E2224">
            <v>314477.459929729</v>
          </cell>
          <cell r="F2224">
            <v>398729.11070247402</v>
          </cell>
          <cell r="G2224">
            <v>408214.04977269302</v>
          </cell>
          <cell r="H2224">
            <v>395670.956015217</v>
          </cell>
          <cell r="I2224">
            <v>361083.70184711</v>
          </cell>
          <cell r="J2224">
            <v>434920.99673942401</v>
          </cell>
          <cell r="K2224">
            <v>364308.33449443098</v>
          </cell>
          <cell r="L2224">
            <v>436245.14638114499</v>
          </cell>
          <cell r="M2224">
            <v>371938.428201348</v>
          </cell>
          <cell r="N2224">
            <v>394745.53287358099</v>
          </cell>
          <cell r="O2224">
            <v>422501.17741100298</v>
          </cell>
          <cell r="P2224">
            <v>472238.55862003798</v>
          </cell>
          <cell r="Q2224">
            <v>366681.69837996998</v>
          </cell>
        </row>
        <row r="2225">
          <cell r="A2225" t="str">
            <v>Q8VCX5</v>
          </cell>
          <cell r="B2225" t="str">
            <v>sp|Q8VCX5|MICU1_MOUSE</v>
          </cell>
          <cell r="C2225">
            <v>72759.140143324606</v>
          </cell>
          <cell r="D2225">
            <v>50355.604860353</v>
          </cell>
          <cell r="E2225">
            <v>107707.864655461</v>
          </cell>
          <cell r="F2225">
            <v>36595.755395592998</v>
          </cell>
          <cell r="G2225">
            <v>42339.958792522397</v>
          </cell>
          <cell r="H2225">
            <v>114942.783654242</v>
          </cell>
          <cell r="I2225">
            <v>87828.647699233799</v>
          </cell>
          <cell r="J2225">
            <v>96766.907000891399</v>
          </cell>
          <cell r="K2225">
            <v>97891.469253336094</v>
          </cell>
          <cell r="L2225">
            <v>126362.280331146</v>
          </cell>
          <cell r="M2225">
            <v>111606.270837326</v>
          </cell>
          <cell r="N2225">
            <v>104047.622694622</v>
          </cell>
          <cell r="O2225">
            <v>105535.641998255</v>
          </cell>
          <cell r="P2225">
            <v>90882.204558199504</v>
          </cell>
          <cell r="Q2225">
            <v>63249.208497947096</v>
          </cell>
        </row>
        <row r="2226">
          <cell r="A2226" t="str">
            <v>Q8VCY8</v>
          </cell>
          <cell r="B2226" t="str">
            <v>sp|Q8VCY8|PLPR2_MOUSE</v>
          </cell>
          <cell r="C2226">
            <v>58817.701321828303</v>
          </cell>
          <cell r="D2226">
            <v>61222.723173093102</v>
          </cell>
          <cell r="E2226">
            <v>55735.229079910503</v>
          </cell>
          <cell r="F2226">
            <v>59689.237992784103</v>
          </cell>
          <cell r="G2226">
            <v>63505.801916690099</v>
          </cell>
          <cell r="H2226">
            <v>66086.146800532399</v>
          </cell>
          <cell r="I2226">
            <v>72521.846851977607</v>
          </cell>
          <cell r="J2226">
            <v>5677.3956888252096</v>
          </cell>
          <cell r="K2226">
            <v>71025.7097774711</v>
          </cell>
          <cell r="L2226">
            <v>13224.0830886596</v>
          </cell>
          <cell r="M2226">
            <v>57514.111178248699</v>
          </cell>
          <cell r="N2226">
            <v>79402.467747647897</v>
          </cell>
          <cell r="O2226">
            <v>97189.520333159206</v>
          </cell>
          <cell r="P2226">
            <v>43670.219881835299</v>
          </cell>
          <cell r="Q2226">
            <v>67681.421950247095</v>
          </cell>
        </row>
        <row r="2227">
          <cell r="A2227" t="str">
            <v>Q8VD04</v>
          </cell>
          <cell r="B2227" t="str">
            <v>sp|Q8VD04|GRAP1_MOUSE</v>
          </cell>
          <cell r="C2227">
            <v>262926.54753445898</v>
          </cell>
          <cell r="D2227">
            <v>337839.71775812499</v>
          </cell>
          <cell r="E2227">
            <v>240667.02515345701</v>
          </cell>
          <cell r="F2227">
            <v>195718.04038936901</v>
          </cell>
          <cell r="G2227">
            <v>366002.09286611399</v>
          </cell>
          <cell r="H2227">
            <v>361949.10412762</v>
          </cell>
          <cell r="I2227">
            <v>246186.01413092</v>
          </cell>
          <cell r="J2227">
            <v>320163.98536597198</v>
          </cell>
          <cell r="K2227">
            <v>297504.92111407203</v>
          </cell>
          <cell r="L2227">
            <v>428925.187119607</v>
          </cell>
          <cell r="M2227">
            <v>256883.49006075901</v>
          </cell>
          <cell r="N2227">
            <v>369346.238458401</v>
          </cell>
          <cell r="O2227">
            <v>297555.87549944199</v>
          </cell>
          <cell r="P2227">
            <v>260119.62432685401</v>
          </cell>
          <cell r="Q2227">
            <v>442212.07829299802</v>
          </cell>
        </row>
        <row r="2228">
          <cell r="A2228" t="str">
            <v>Q8VD33</v>
          </cell>
          <cell r="B2228" t="str">
            <v>sp|Q8VD33|SGTB_MOUSE</v>
          </cell>
          <cell r="C2228">
            <v>59351.035026050398</v>
          </cell>
          <cell r="D2228">
            <v>57732.324521208298</v>
          </cell>
          <cell r="E2228">
            <v>144767.98799135099</v>
          </cell>
          <cell r="F2228">
            <v>129995.50946725901</v>
          </cell>
          <cell r="G2228">
            <v>165876.86182448801</v>
          </cell>
          <cell r="H2228">
            <v>14922.6156532799</v>
          </cell>
          <cell r="I2228">
            <v>120099.08354611001</v>
          </cell>
          <cell r="J2228">
            <v>10739.602742504399</v>
          </cell>
          <cell r="K2228">
            <v>130016.412224132</v>
          </cell>
          <cell r="L2228">
            <v>127074.209979805</v>
          </cell>
          <cell r="M2228">
            <v>78022.884683367796</v>
          </cell>
          <cell r="N2228">
            <v>128311.849685692</v>
          </cell>
          <cell r="O2228">
            <v>132935.13112936201</v>
          </cell>
          <cell r="P2228">
            <v>132418.782223113</v>
          </cell>
          <cell r="Q2228">
            <v>145299.54424637501</v>
          </cell>
        </row>
        <row r="2229">
          <cell r="A2229" t="str">
            <v>Q8VD37</v>
          </cell>
          <cell r="B2229" t="str">
            <v>sp|Q8VD37|SGIP1_MOUSE</v>
          </cell>
          <cell r="C2229">
            <v>797884.149002144</v>
          </cell>
          <cell r="D2229">
            <v>423111.14880346903</v>
          </cell>
          <cell r="E2229">
            <v>457311.27701709297</v>
          </cell>
          <cell r="F2229">
            <v>556342.14316873904</v>
          </cell>
          <cell r="G2229">
            <v>804524.00876667898</v>
          </cell>
          <cell r="H2229">
            <v>475443.48250899301</v>
          </cell>
          <cell r="I2229">
            <v>776334.86142530304</v>
          </cell>
          <cell r="J2229">
            <v>573957.70192785596</v>
          </cell>
          <cell r="K2229">
            <v>718269.94871407805</v>
          </cell>
          <cell r="L2229">
            <v>909129.11841981695</v>
          </cell>
          <cell r="M2229">
            <v>549874.77430367703</v>
          </cell>
          <cell r="N2229">
            <v>537944.80819239304</v>
          </cell>
          <cell r="O2229">
            <v>691782.73846016603</v>
          </cell>
          <cell r="P2229">
            <v>825632.04006301903</v>
          </cell>
          <cell r="Q2229">
            <v>1110119.0679934099</v>
          </cell>
        </row>
        <row r="2230">
          <cell r="A2230" t="str">
            <v>Q8VD57</v>
          </cell>
          <cell r="B2230" t="str">
            <v>sp|Q8VD57|SFT2B_MOUSE</v>
          </cell>
          <cell r="C2230">
            <v>116576.961640193</v>
          </cell>
          <cell r="D2230">
            <v>116667.575221814</v>
          </cell>
          <cell r="E2230">
            <v>95589.032245391805</v>
          </cell>
          <cell r="F2230">
            <v>111996.739217925</v>
          </cell>
          <cell r="G2230">
            <v>94368.218848372999</v>
          </cell>
          <cell r="H2230">
            <v>116782.036305084</v>
          </cell>
          <cell r="I2230">
            <v>113711.083691049</v>
          </cell>
          <cell r="J2230">
            <v>134277.44891435001</v>
          </cell>
          <cell r="K2230">
            <v>110554.368592625</v>
          </cell>
          <cell r="L2230">
            <v>124857.735473844</v>
          </cell>
          <cell r="M2230">
            <v>157884.46305047499</v>
          </cell>
          <cell r="N2230">
            <v>141151.11807745599</v>
          </cell>
          <cell r="O2230">
            <v>162909.039769183</v>
          </cell>
          <cell r="P2230">
            <v>93154.643904397293</v>
          </cell>
          <cell r="Q2230">
            <v>117865.170619763</v>
          </cell>
        </row>
        <row r="2231">
          <cell r="A2231" t="str">
            <v>Q8VD62</v>
          </cell>
          <cell r="B2231" t="str">
            <v>sp|Q8VD62|CK068_MOUSE</v>
          </cell>
          <cell r="C2231">
            <v>226549.409822574</v>
          </cell>
          <cell r="D2231">
            <v>190105.402634014</v>
          </cell>
          <cell r="E2231">
            <v>231817.45647788199</v>
          </cell>
          <cell r="F2231">
            <v>232426.122070246</v>
          </cell>
          <cell r="G2231">
            <v>199069.33501666001</v>
          </cell>
          <cell r="H2231">
            <v>272741.05504968902</v>
          </cell>
          <cell r="I2231">
            <v>232720.729229638</v>
          </cell>
          <cell r="J2231">
            <v>215890.56009061</v>
          </cell>
          <cell r="K2231">
            <v>259458.02561482601</v>
          </cell>
          <cell r="L2231">
            <v>262444.57522205601</v>
          </cell>
          <cell r="M2231">
            <v>238981.706982754</v>
          </cell>
          <cell r="N2231">
            <v>253362.04632155801</v>
          </cell>
          <cell r="O2231">
            <v>237915.84141336501</v>
          </cell>
          <cell r="P2231">
            <v>240905.341466777</v>
          </cell>
          <cell r="Q2231">
            <v>269634.23888642603</v>
          </cell>
        </row>
        <row r="2232">
          <cell r="A2232" t="str">
            <v>Q8VD65</v>
          </cell>
          <cell r="B2232" t="str">
            <v>sp|Q8VD65|PI3R4_MOUSE</v>
          </cell>
          <cell r="C2232">
            <v>308109.38993521302</v>
          </cell>
          <cell r="D2232">
            <v>362337.20062564698</v>
          </cell>
          <cell r="E2232">
            <v>107299.54934826</v>
          </cell>
          <cell r="F2232">
            <v>94732.223710899605</v>
          </cell>
          <cell r="G2232">
            <v>112849.460911742</v>
          </cell>
          <cell r="H2232">
            <v>119667.845667797</v>
          </cell>
          <cell r="I2232">
            <v>127865.68367150601</v>
          </cell>
          <cell r="J2232">
            <v>266013.91325089801</v>
          </cell>
          <cell r="K2232">
            <v>102449.33262443</v>
          </cell>
          <cell r="L2232">
            <v>158608.45610839501</v>
          </cell>
          <cell r="M2232">
            <v>182049.02642499001</v>
          </cell>
          <cell r="N2232">
            <v>57674.798518426498</v>
          </cell>
          <cell r="O2232">
            <v>283669.58259546303</v>
          </cell>
          <cell r="P2232">
            <v>118560.64525845701</v>
          </cell>
          <cell r="Q2232">
            <v>225530.42756644599</v>
          </cell>
        </row>
        <row r="2233">
          <cell r="A2233" t="str">
            <v>Q8VD75</v>
          </cell>
          <cell r="B2233" t="str">
            <v>sp|Q8VD75|HIP1_MOUSE</v>
          </cell>
          <cell r="C2233">
            <v>628098.77280084696</v>
          </cell>
          <cell r="D2233">
            <v>101407.92020449101</v>
          </cell>
          <cell r="E2233">
            <v>19171.223546568399</v>
          </cell>
          <cell r="F2233">
            <v>411548.99320383498</v>
          </cell>
          <cell r="G2233">
            <v>287124.11806183797</v>
          </cell>
          <cell r="H2233">
            <v>235967.29895965301</v>
          </cell>
          <cell r="I2233">
            <v>382370.14908280101</v>
          </cell>
          <cell r="J2233">
            <v>224783.12807408601</v>
          </cell>
          <cell r="K2233">
            <v>326335.74339982303</v>
          </cell>
          <cell r="L2233">
            <v>674883.48841409001</v>
          </cell>
          <cell r="M2233">
            <v>543825.96393221</v>
          </cell>
          <cell r="N2233">
            <v>604703.589188874</v>
          </cell>
          <cell r="O2233">
            <v>121297.873265407</v>
          </cell>
          <cell r="P2233">
            <v>119705.06489199901</v>
          </cell>
          <cell r="Q2233">
            <v>747425.74073671398</v>
          </cell>
        </row>
        <row r="2234">
          <cell r="A2234" t="str">
            <v>Q8VDC0</v>
          </cell>
          <cell r="B2234" t="str">
            <v>sp|Q8VDC0|SYLM_MOUSE</v>
          </cell>
          <cell r="C2234">
            <v>97930.567713072305</v>
          </cell>
          <cell r="D2234">
            <v>47555.423906448603</v>
          </cell>
          <cell r="E2234">
            <v>46030.575305871498</v>
          </cell>
          <cell r="F2234">
            <v>49300.288072067196</v>
          </cell>
          <cell r="G2234">
            <v>13216.526005202</v>
          </cell>
          <cell r="H2234">
            <v>74422.901855919699</v>
          </cell>
          <cell r="I2234">
            <v>52261.839905479501</v>
          </cell>
          <cell r="J2234">
            <v>58745.8190111488</v>
          </cell>
          <cell r="K2234">
            <v>7138.2407093690699</v>
          </cell>
          <cell r="L2234">
            <v>12618.5430063285</v>
          </cell>
          <cell r="M2234">
            <v>17587.539412252499</v>
          </cell>
          <cell r="N2234">
            <v>47141.814765297102</v>
          </cell>
          <cell r="O2234">
            <v>46794.925516105599</v>
          </cell>
          <cell r="P2234">
            <v>55446.909260118598</v>
          </cell>
          <cell r="Q2234">
            <v>88109.331325448002</v>
          </cell>
        </row>
        <row r="2235">
          <cell r="A2235" t="str">
            <v>Q8VDD5</v>
          </cell>
          <cell r="B2235" t="str">
            <v>sp|Q8VDD5|MYH9_MOUSE</v>
          </cell>
          <cell r="C2235">
            <v>1019708.4663833</v>
          </cell>
          <cell r="D2235">
            <v>1062468.8697296199</v>
          </cell>
          <cell r="E2235">
            <v>1193983.585256</v>
          </cell>
          <cell r="F2235">
            <v>1000818.79270782</v>
          </cell>
          <cell r="G2235">
            <v>1053172.79117671</v>
          </cell>
          <cell r="H2235">
            <v>1269271.0535958901</v>
          </cell>
          <cell r="I2235">
            <v>1387503.50873306</v>
          </cell>
          <cell r="J2235">
            <v>1443876.5277141801</v>
          </cell>
          <cell r="K2235">
            <v>1160667.9283775999</v>
          </cell>
          <cell r="L2235">
            <v>1008543.63124614</v>
          </cell>
          <cell r="M2235">
            <v>1087583.1509746001</v>
          </cell>
          <cell r="N2235">
            <v>1398299.8213281699</v>
          </cell>
          <cell r="O2235">
            <v>1327184.3906199499</v>
          </cell>
          <cell r="P2235">
            <v>1211138.7142979801</v>
          </cell>
          <cell r="Q2235">
            <v>1080426.3073130499</v>
          </cell>
        </row>
        <row r="2236">
          <cell r="A2236" t="str">
            <v>Q8VDG5</v>
          </cell>
          <cell r="B2236" t="str">
            <v>sp|Q8VDG5|PPCS_MOUSE</v>
          </cell>
          <cell r="C2236">
            <v>5716.1618203008302</v>
          </cell>
          <cell r="D2236">
            <v>45363.309637544698</v>
          </cell>
          <cell r="E2236">
            <v>31331.321977579999</v>
          </cell>
          <cell r="F2236">
            <v>36973.951297591098</v>
          </cell>
          <cell r="G2236">
            <v>21218.764916287899</v>
          </cell>
          <cell r="H2236">
            <v>4902.5881534539603</v>
          </cell>
          <cell r="I2236">
            <v>35296.283385815303</v>
          </cell>
          <cell r="J2236">
            <v>36028.5376940282</v>
          </cell>
          <cell r="K2236">
            <v>60455.5356229424</v>
          </cell>
          <cell r="L2236">
            <v>41020.266893273503</v>
          </cell>
          <cell r="M2236">
            <v>34581.662815545002</v>
          </cell>
          <cell r="N2236">
            <v>34474.727364049097</v>
          </cell>
          <cell r="O2236">
            <v>48913.674905970802</v>
          </cell>
          <cell r="P2236">
            <v>35008.3288853298</v>
          </cell>
          <cell r="Q2236">
            <v>28328.097481952602</v>
          </cell>
        </row>
        <row r="2237">
          <cell r="A2237" t="str">
            <v>Q8VDI7</v>
          </cell>
          <cell r="B2237" t="str">
            <v>sp|Q8VDI7|UBAC1_MOUSE</v>
          </cell>
          <cell r="C2237">
            <v>34051.570399291399</v>
          </cell>
          <cell r="D2237">
            <v>33454.6687572054</v>
          </cell>
          <cell r="E2237">
            <v>13904.774784593999</v>
          </cell>
          <cell r="F2237">
            <v>41653.542206544502</v>
          </cell>
          <cell r="G2237">
            <v>20119.7743633315</v>
          </cell>
          <cell r="H2237">
            <v>18287.2228388572</v>
          </cell>
          <cell r="I2237">
            <v>18055.631813846001</v>
          </cell>
          <cell r="J2237">
            <v>43418.973678300899</v>
          </cell>
          <cell r="K2237">
            <v>22211.770420513501</v>
          </cell>
          <cell r="L2237">
            <v>64434.481481927498</v>
          </cell>
          <cell r="M2237">
            <v>72856.460228604599</v>
          </cell>
          <cell r="N2237">
            <v>37584.448682631199</v>
          </cell>
          <cell r="O2237">
            <v>40946.535469884097</v>
          </cell>
          <cell r="P2237">
            <v>11315.377521135501</v>
          </cell>
          <cell r="Q2237">
            <v>51422.040378928701</v>
          </cell>
        </row>
        <row r="2238">
          <cell r="A2238" t="str">
            <v>Q8VDJ3</v>
          </cell>
          <cell r="B2238" t="str">
            <v>sp|Q8VDJ3|VIGLN_MOUSE</v>
          </cell>
          <cell r="C2238">
            <v>17540.050956441199</v>
          </cell>
          <cell r="D2238">
            <v>38696.995616836502</v>
          </cell>
          <cell r="E2238">
            <v>25247.252268680499</v>
          </cell>
          <cell r="F2238">
            <v>26853.398417829801</v>
          </cell>
          <cell r="G2238">
            <v>42789.622340644797</v>
          </cell>
          <cell r="H2238">
            <v>61584.794343646201</v>
          </cell>
          <cell r="I2238">
            <v>64764.143075952299</v>
          </cell>
          <cell r="J2238">
            <v>60398.545830893701</v>
          </cell>
          <cell r="K2238">
            <v>53733.601868215403</v>
          </cell>
          <cell r="L2238">
            <v>35452.366723730702</v>
          </cell>
          <cell r="M2238">
            <v>61269.351792911701</v>
          </cell>
          <cell r="N2238">
            <v>40021.883399463397</v>
          </cell>
          <cell r="O2238">
            <v>88518.589371554495</v>
          </cell>
          <cell r="P2238">
            <v>56438.015549539399</v>
          </cell>
          <cell r="Q2238">
            <v>51366.207691344302</v>
          </cell>
        </row>
        <row r="2239">
          <cell r="A2239" t="str">
            <v>Q8VDK1</v>
          </cell>
          <cell r="B2239" t="str">
            <v>sp|Q8VDK1|NIT1_MOUSE</v>
          </cell>
          <cell r="C2239">
            <v>114873.681420583</v>
          </cell>
          <cell r="D2239">
            <v>149810.422719936</v>
          </cell>
          <cell r="E2239">
            <v>166043.51567635301</v>
          </cell>
          <cell r="F2239">
            <v>118336.77687344</v>
          </cell>
          <cell r="G2239">
            <v>165785.01487925899</v>
          </cell>
          <cell r="H2239">
            <v>163124.17838675101</v>
          </cell>
          <cell r="I2239">
            <v>166042.31138273099</v>
          </cell>
          <cell r="J2239">
            <v>182151.46671617901</v>
          </cell>
          <cell r="K2239">
            <v>128508.217825999</v>
          </cell>
          <cell r="L2239">
            <v>115835.4153698</v>
          </cell>
          <cell r="M2239">
            <v>126598.75815992399</v>
          </cell>
          <cell r="N2239">
            <v>183233.21649304099</v>
          </cell>
          <cell r="O2239">
            <v>153468.64523933301</v>
          </cell>
          <cell r="P2239">
            <v>155292.38928567001</v>
          </cell>
          <cell r="Q2239">
            <v>180254.26687012101</v>
          </cell>
        </row>
        <row r="2240">
          <cell r="A2240" t="str">
            <v>Q8VDM4</v>
          </cell>
          <cell r="B2240" t="str">
            <v>sp|Q8VDM4|PSMD2_MOUSE</v>
          </cell>
          <cell r="C2240">
            <v>755133.61195933702</v>
          </cell>
          <cell r="D2240">
            <v>810314.22951972601</v>
          </cell>
          <cell r="E2240">
            <v>701312.36916349304</v>
          </cell>
          <cell r="F2240">
            <v>803619.96969057596</v>
          </cell>
          <cell r="G2240">
            <v>671619.52811507904</v>
          </cell>
          <cell r="H2240">
            <v>804482.86255157006</v>
          </cell>
          <cell r="I2240">
            <v>726739.69730543997</v>
          </cell>
          <cell r="J2240">
            <v>766802.04124837602</v>
          </cell>
          <cell r="K2240">
            <v>791598.04331533099</v>
          </cell>
          <cell r="L2240">
            <v>708567.93369099696</v>
          </cell>
          <cell r="M2240">
            <v>687879.98780752101</v>
          </cell>
          <cell r="N2240">
            <v>636641.48235251196</v>
          </cell>
          <cell r="O2240">
            <v>695026.36253983097</v>
          </cell>
          <cell r="P2240">
            <v>683980.21567160997</v>
          </cell>
          <cell r="Q2240">
            <v>574344.73184009304</v>
          </cell>
        </row>
        <row r="2241">
          <cell r="A2241" t="str">
            <v>Q8VDM6</v>
          </cell>
          <cell r="B2241" t="str">
            <v>sp|Q8VDM6|HNRL1_MOUSE</v>
          </cell>
          <cell r="C2241">
            <v>23657.171606426</v>
          </cell>
          <cell r="D2241">
            <v>3252.8106860326602</v>
          </cell>
          <cell r="E2241">
            <v>3413.5672784685098</v>
          </cell>
          <cell r="F2241">
            <v>27818.626618504401</v>
          </cell>
          <cell r="G2241">
            <v>5541.49807272608</v>
          </cell>
          <cell r="H2241">
            <v>8270.9746429262304</v>
          </cell>
          <cell r="I2241">
            <v>29019.223576913901</v>
          </cell>
          <cell r="J2241">
            <v>44443.317235248804</v>
          </cell>
          <cell r="K2241">
            <v>31297.446732209199</v>
          </cell>
          <cell r="L2241">
            <v>31067.504658360602</v>
          </cell>
          <cell r="M2241">
            <v>26720.5030002329</v>
          </cell>
          <cell r="N2241">
            <v>10571.159656862101</v>
          </cell>
          <cell r="O2241">
            <v>29912.223844787401</v>
          </cell>
          <cell r="P2241">
            <v>4864.5852767596598</v>
          </cell>
          <cell r="Q2241">
            <v>17292.498516388401</v>
          </cell>
        </row>
        <row r="2242">
          <cell r="A2242" t="str">
            <v>Q8VDN2</v>
          </cell>
          <cell r="B2242" t="str">
            <v>sp|Q8VDN2|AT1A1_MOUSE</v>
          </cell>
          <cell r="C2242">
            <v>12727148.632445799</v>
          </cell>
          <cell r="D2242">
            <v>10457837.2649296</v>
          </cell>
          <cell r="E2242">
            <v>12193144.577504</v>
          </cell>
          <cell r="F2242">
            <v>13450186.5037189</v>
          </cell>
          <cell r="G2242">
            <v>13099980.8858054</v>
          </cell>
          <cell r="H2242">
            <v>11926042.582989899</v>
          </cell>
          <cell r="I2242">
            <v>12857427.9214756</v>
          </cell>
          <cell r="J2242">
            <v>11801126.1797993</v>
          </cell>
          <cell r="K2242">
            <v>12865023.0647403</v>
          </cell>
          <cell r="L2242">
            <v>11380680.2488262</v>
          </cell>
          <cell r="M2242">
            <v>11626171.8271024</v>
          </cell>
          <cell r="N2242">
            <v>12253269.107435601</v>
          </cell>
          <cell r="O2242">
            <v>12921150.382334899</v>
          </cell>
          <cell r="P2242">
            <v>13624407.2220631</v>
          </cell>
          <cell r="Q2242">
            <v>12649507.5235627</v>
          </cell>
        </row>
        <row r="2243">
          <cell r="A2243" t="str">
            <v>Q8VDN4</v>
          </cell>
          <cell r="B2243" t="str">
            <v>sp|Q8VDN4|CCD92_MOUSE</v>
          </cell>
          <cell r="C2243">
            <v>227684.321392068</v>
          </cell>
          <cell r="D2243">
            <v>802260.01399570005</v>
          </cell>
          <cell r="E2243">
            <v>466949.18677149201</v>
          </cell>
          <cell r="F2243">
            <v>756332.89699639799</v>
          </cell>
          <cell r="G2243">
            <v>47482.8504803299</v>
          </cell>
          <cell r="H2243">
            <v>791756.47785190505</v>
          </cell>
          <cell r="I2243">
            <v>357472.24818032602</v>
          </cell>
          <cell r="J2243">
            <v>891069.92685490998</v>
          </cell>
          <cell r="K2243">
            <v>43559.542033326397</v>
          </cell>
          <cell r="L2243">
            <v>6479.1631457631702</v>
          </cell>
          <cell r="M2243">
            <v>46994.406816267801</v>
          </cell>
          <cell r="N2243">
            <v>670329.31733233703</v>
          </cell>
          <cell r="O2243">
            <v>982914.05509283999</v>
          </cell>
          <cell r="P2243">
            <v>801751.88019661303</v>
          </cell>
          <cell r="Q2243">
            <v>69364.4852755303</v>
          </cell>
        </row>
        <row r="2244">
          <cell r="A2244" t="str">
            <v>Q8VDP4</v>
          </cell>
          <cell r="B2244" t="str">
            <v>sp|Q8VDP4|CCAR2_MOUSE</v>
          </cell>
          <cell r="C2244">
            <v>239715.907959342</v>
          </cell>
          <cell r="D2244">
            <v>233085.44547798199</v>
          </cell>
          <cell r="E2244">
            <v>211920.595680417</v>
          </cell>
          <cell r="F2244">
            <v>223264.771586624</v>
          </cell>
          <cell r="G2244">
            <v>213424.19596143899</v>
          </cell>
          <cell r="H2244">
            <v>247537.38394492</v>
          </cell>
          <cell r="I2244">
            <v>273881.65905062697</v>
          </cell>
          <cell r="J2244">
            <v>235078.879282195</v>
          </cell>
          <cell r="K2244">
            <v>238534.64016515101</v>
          </cell>
          <cell r="L2244">
            <v>231091.199246342</v>
          </cell>
          <cell r="M2244">
            <v>213077.69493738699</v>
          </cell>
          <cell r="N2244">
            <v>292550.08651673002</v>
          </cell>
          <cell r="O2244">
            <v>246549.36472896201</v>
          </cell>
          <cell r="P2244">
            <v>262365.48196202901</v>
          </cell>
          <cell r="Q2244">
            <v>258425.12429972901</v>
          </cell>
        </row>
        <row r="2245">
          <cell r="A2245" t="str">
            <v>Q8VDQ1</v>
          </cell>
          <cell r="B2245" t="str">
            <v>sp|Q8VDQ1|PTGR2_MOUSE</v>
          </cell>
          <cell r="C2245">
            <v>390597.28884710802</v>
          </cell>
          <cell r="D2245">
            <v>315334.72030570201</v>
          </cell>
          <cell r="E2245">
            <v>321158.06524512602</v>
          </cell>
          <cell r="F2245">
            <v>320742.47255661298</v>
          </cell>
          <cell r="G2245">
            <v>327269.89863291098</v>
          </cell>
          <cell r="H2245">
            <v>339886.47926164098</v>
          </cell>
          <cell r="I2245">
            <v>258482.36960683001</v>
          </cell>
          <cell r="J2245">
            <v>295903.41065791697</v>
          </cell>
          <cell r="K2245">
            <v>365771.4647295</v>
          </cell>
          <cell r="L2245">
            <v>395859.83366718399</v>
          </cell>
          <cell r="M2245">
            <v>384754.37744691601</v>
          </cell>
          <cell r="N2245">
            <v>408374.651031752</v>
          </cell>
          <cell r="O2245">
            <v>418923.78305979399</v>
          </cell>
          <cell r="P2245">
            <v>364195.67764823302</v>
          </cell>
          <cell r="Q2245">
            <v>338288.10599861603</v>
          </cell>
        </row>
        <row r="2246">
          <cell r="A2246" t="str">
            <v>Q8VDQ8</v>
          </cell>
          <cell r="B2246" t="str">
            <v>sp|Q8VDQ8|SIR2_MOUSE</v>
          </cell>
          <cell r="C2246">
            <v>4527328.5807408197</v>
          </cell>
          <cell r="D2246">
            <v>4588986.7062740996</v>
          </cell>
          <cell r="E2246">
            <v>3900726.0417279401</v>
          </cell>
          <cell r="F2246">
            <v>4460523.7584966896</v>
          </cell>
          <cell r="G2246">
            <v>4245489.1428804602</v>
          </cell>
          <cell r="H2246">
            <v>4480848.2256741896</v>
          </cell>
          <cell r="I2246">
            <v>4479081.7019338002</v>
          </cell>
          <cell r="J2246">
            <v>4343075.4480810799</v>
          </cell>
          <cell r="K2246">
            <v>3877563.4577857102</v>
          </cell>
          <cell r="L2246">
            <v>4900032.8400236797</v>
          </cell>
          <cell r="M2246">
            <v>4988163.5050418396</v>
          </cell>
          <cell r="N2246">
            <v>4991871.2862696098</v>
          </cell>
          <cell r="O2246">
            <v>4223567.1106119696</v>
          </cell>
          <cell r="P2246">
            <v>4572620.0344174597</v>
          </cell>
          <cell r="Q2246">
            <v>4885634.0246990398</v>
          </cell>
        </row>
        <row r="2247">
          <cell r="A2247" t="str">
            <v>Q8VDW0</v>
          </cell>
          <cell r="B2247" t="str">
            <v>sp|Q8VDW0|DX39A_MOUSE</v>
          </cell>
          <cell r="C2247">
            <v>322492.31018606899</v>
          </cell>
          <cell r="D2247">
            <v>375497.58154167701</v>
          </cell>
          <cell r="E2247">
            <v>211588.566489919</v>
          </cell>
          <cell r="F2247">
            <v>317765.806329794</v>
          </cell>
          <cell r="G2247">
            <v>380436.32150211302</v>
          </cell>
          <cell r="H2247">
            <v>463537.64149787102</v>
          </cell>
          <cell r="I2247">
            <v>262353.47325847897</v>
          </cell>
          <cell r="J2247">
            <v>195501.83522105301</v>
          </cell>
          <cell r="K2247">
            <v>262033.88046356899</v>
          </cell>
          <cell r="L2247">
            <v>437246.57956291502</v>
          </cell>
          <cell r="M2247">
            <v>396946.35465937201</v>
          </cell>
          <cell r="N2247">
            <v>362535.88398935</v>
          </cell>
          <cell r="O2247">
            <v>319798.83528024203</v>
          </cell>
          <cell r="P2247">
            <v>270443.52668804501</v>
          </cell>
          <cell r="Q2247">
            <v>469319.46293292299</v>
          </cell>
        </row>
        <row r="2248">
          <cell r="A2248" t="str">
            <v>Q8VE09</v>
          </cell>
          <cell r="B2248" t="str">
            <v>sp|Q8VE09|TT39C_MOUSE</v>
          </cell>
          <cell r="C2248">
            <v>17383.449007340801</v>
          </cell>
          <cell r="D2248">
            <v>65166.112154240102</v>
          </cell>
          <cell r="E2248">
            <v>33462.958377609502</v>
          </cell>
          <cell r="F2248">
            <v>40309.1150528531</v>
          </cell>
          <cell r="G2248">
            <v>45370.741241042102</v>
          </cell>
          <cell r="H2248">
            <v>51681.678875257203</v>
          </cell>
          <cell r="I2248">
            <v>32453.411612994802</v>
          </cell>
          <cell r="J2248">
            <v>45525.829867502798</v>
          </cell>
          <cell r="K2248">
            <v>28827.150261764698</v>
          </cell>
          <cell r="L2248">
            <v>44997.399654828499</v>
          </cell>
          <cell r="M2248">
            <v>51960.1288141763</v>
          </cell>
          <cell r="N2248">
            <v>35330.1108004704</v>
          </cell>
          <cell r="O2248">
            <v>42866.290734685601</v>
          </cell>
          <cell r="P2248">
            <v>16283.8193965953</v>
          </cell>
          <cell r="Q2248">
            <v>41035.819913307503</v>
          </cell>
        </row>
        <row r="2249">
          <cell r="A2249" t="str">
            <v>Q8VE19</v>
          </cell>
          <cell r="B2249" t="str">
            <v>sp|Q8VE19|MIO_MOUSE</v>
          </cell>
          <cell r="C2249">
            <v>7272.2781430285704</v>
          </cell>
          <cell r="D2249">
            <v>24745.252854631199</v>
          </cell>
          <cell r="E2249">
            <v>13194.335407549401</v>
          </cell>
          <cell r="F2249">
            <v>3623.3064174426199</v>
          </cell>
          <cell r="G2249">
            <v>16755.484532348099</v>
          </cell>
          <cell r="H2249">
            <v>33734.345346490998</v>
          </cell>
          <cell r="I2249">
            <v>18065.7934227593</v>
          </cell>
          <cell r="J2249">
            <v>25707.110894617701</v>
          </cell>
          <cell r="K2249">
            <v>1322.95825629201</v>
          </cell>
          <cell r="L2249">
            <v>25927.712673219299</v>
          </cell>
          <cell r="M2249">
            <v>2177.5775264570402</v>
          </cell>
          <cell r="N2249">
            <v>30709.524584545699</v>
          </cell>
          <cell r="O2249">
            <v>37887.161381356302</v>
          </cell>
          <cell r="P2249">
            <v>25904.2262853299</v>
          </cell>
          <cell r="Q2249">
            <v>24521.816486812801</v>
          </cell>
        </row>
        <row r="2250">
          <cell r="A2250" t="str">
            <v>Q8VE22</v>
          </cell>
          <cell r="B2250" t="str">
            <v>sp|Q8VE22|RT23_MOUSE</v>
          </cell>
          <cell r="C2250">
            <v>123331.81107003101</v>
          </cell>
          <cell r="D2250">
            <v>111727.917755129</v>
          </cell>
          <cell r="E2250">
            <v>130233.97980701301</v>
          </cell>
          <cell r="F2250">
            <v>136455.968128265</v>
          </cell>
          <cell r="G2250">
            <v>96977.606250582001</v>
          </cell>
          <cell r="H2250">
            <v>91140.725399450297</v>
          </cell>
          <cell r="I2250">
            <v>111795.296624985</v>
          </cell>
          <cell r="J2250">
            <v>147356.021862881</v>
          </cell>
          <cell r="K2250">
            <v>126377.2268266</v>
          </cell>
          <cell r="L2250">
            <v>146046.39321715501</v>
          </cell>
          <cell r="M2250">
            <v>110799.696637787</v>
          </cell>
          <cell r="N2250">
            <v>129255.788532095</v>
          </cell>
          <cell r="O2250">
            <v>87501.902260393195</v>
          </cell>
          <cell r="P2250">
            <v>126166.64560078899</v>
          </cell>
          <cell r="Q2250">
            <v>166208.30365057901</v>
          </cell>
        </row>
        <row r="2251">
          <cell r="A2251" t="str">
            <v>Q8VE33</v>
          </cell>
          <cell r="B2251" t="str">
            <v>sp|Q8VE33|GD1L1_MOUSE</v>
          </cell>
          <cell r="C2251">
            <v>819130.82125579205</v>
          </cell>
          <cell r="D2251">
            <v>745018.10372851195</v>
          </cell>
          <cell r="E2251">
            <v>1023361.39003815</v>
          </cell>
          <cell r="F2251">
            <v>982028.841730888</v>
          </cell>
          <cell r="G2251">
            <v>817250.82242674695</v>
          </cell>
          <cell r="H2251">
            <v>1219661.0219702299</v>
          </cell>
          <cell r="I2251">
            <v>928082.73613475903</v>
          </cell>
          <cell r="J2251">
            <v>888602.22910624801</v>
          </cell>
          <cell r="K2251">
            <v>527232.22043285298</v>
          </cell>
          <cell r="L2251">
            <v>1143653.72147342</v>
          </cell>
          <cell r="M2251">
            <v>1193920.33800438</v>
          </cell>
          <cell r="N2251">
            <v>944014.16887127503</v>
          </cell>
          <cell r="O2251">
            <v>1019267.6892391701</v>
          </cell>
          <cell r="P2251">
            <v>929329.474535455</v>
          </cell>
          <cell r="Q2251">
            <v>1076036.3020449199</v>
          </cell>
        </row>
        <row r="2252">
          <cell r="A2252" t="str">
            <v>Q8VE47</v>
          </cell>
          <cell r="B2252" t="str">
            <v>sp|Q8VE47|UBA5_MOUSE</v>
          </cell>
          <cell r="C2252">
            <v>473703.07592397102</v>
          </cell>
          <cell r="D2252">
            <v>472045.90773624799</v>
          </cell>
          <cell r="E2252">
            <v>104586.76566311601</v>
          </cell>
          <cell r="F2252">
            <v>133311.51053863901</v>
          </cell>
          <cell r="G2252">
            <v>110636.004104027</v>
          </cell>
          <cell r="H2252">
            <v>125658.97591034</v>
          </cell>
          <cell r="I2252">
            <v>145569.008912533</v>
          </cell>
          <cell r="J2252">
            <v>126606.59247662401</v>
          </cell>
          <cell r="K2252">
            <v>70835.160779667305</v>
          </cell>
          <cell r="L2252">
            <v>113390.90623895801</v>
          </cell>
          <cell r="M2252">
            <v>101411.35794452899</v>
          </cell>
          <cell r="N2252">
            <v>122261.618932461</v>
          </cell>
          <cell r="O2252">
            <v>107671.523467087</v>
          </cell>
          <cell r="P2252">
            <v>115894.06993656101</v>
          </cell>
          <cell r="Q2252">
            <v>561904.52486916305</v>
          </cell>
        </row>
        <row r="2253">
          <cell r="A2253" t="str">
            <v>Q8VE62</v>
          </cell>
          <cell r="B2253" t="str">
            <v>sp|Q8VE62|PAIP1_MOUSE</v>
          </cell>
          <cell r="C2253">
            <v>122710.388445459</v>
          </cell>
          <cell r="D2253">
            <v>135043.931212139</v>
          </cell>
          <cell r="E2253">
            <v>113473.354775197</v>
          </cell>
          <cell r="F2253">
            <v>134952.40375847899</v>
          </cell>
          <cell r="G2253">
            <v>139455.434910721</v>
          </cell>
          <cell r="H2253">
            <v>130140.73846259501</v>
          </cell>
          <cell r="I2253">
            <v>122584.36963176</v>
          </cell>
          <cell r="J2253">
            <v>120135.59122279999</v>
          </cell>
          <cell r="K2253">
            <v>121349.609714552</v>
          </cell>
          <cell r="L2253">
            <v>118913.296215739</v>
          </cell>
          <cell r="M2253">
            <v>129672.751636538</v>
          </cell>
          <cell r="N2253">
            <v>128993.88768415</v>
          </cell>
          <cell r="O2253">
            <v>148177.82430744599</v>
          </cell>
          <cell r="P2253">
            <v>140660.62976613999</v>
          </cell>
          <cell r="Q2253">
            <v>150153.51139362599</v>
          </cell>
        </row>
        <row r="2254">
          <cell r="A2254" t="str">
            <v>Q8VE70</v>
          </cell>
          <cell r="B2254" t="str">
            <v>sp|Q8VE70|PDC10_MOUSE</v>
          </cell>
          <cell r="C2254">
            <v>48750.348312201902</v>
          </cell>
          <cell r="D2254">
            <v>56001.497488769201</v>
          </cell>
          <cell r="E2254">
            <v>5912.8528236351603</v>
          </cell>
          <cell r="F2254">
            <v>35239.620932591002</v>
          </cell>
          <cell r="G2254">
            <v>42263.254744491598</v>
          </cell>
          <cell r="H2254">
            <v>47878.395363502699</v>
          </cell>
          <cell r="I2254">
            <v>56723.261829807903</v>
          </cell>
          <cell r="J2254">
            <v>45145.349829196297</v>
          </cell>
          <cell r="K2254">
            <v>40737.422666731603</v>
          </cell>
          <cell r="L2254">
            <v>3468.5377623204499</v>
          </cell>
          <cell r="M2254">
            <v>11144.15276682</v>
          </cell>
          <cell r="N2254">
            <v>48756.084403537003</v>
          </cell>
          <cell r="O2254">
            <v>45224.964519291199</v>
          </cell>
          <cell r="P2254">
            <v>34309.558678278598</v>
          </cell>
          <cell r="Q2254">
            <v>43771.191360462602</v>
          </cell>
        </row>
        <row r="2255">
          <cell r="A2255" t="str">
            <v>Q8VE85</v>
          </cell>
          <cell r="B2255" t="str">
            <v>sp|Q8VE85|PLD3A_MOUSE</v>
          </cell>
          <cell r="C2255">
            <v>21132.9431529951</v>
          </cell>
          <cell r="D2255">
            <v>2231.5376973532898</v>
          </cell>
          <cell r="E2255">
            <v>26854.3235258196</v>
          </cell>
          <cell r="F2255">
            <v>16590.9408182271</v>
          </cell>
          <cell r="G2255">
            <v>27633.650734502098</v>
          </cell>
          <cell r="H2255">
            <v>36844.918759474996</v>
          </cell>
          <cell r="I2255">
            <v>3392.3837947124998</v>
          </cell>
          <cell r="J2255">
            <v>30753.502348952301</v>
          </cell>
          <cell r="K2255">
            <v>27551.291720372399</v>
          </cell>
          <cell r="L2255">
            <v>26513.9030161995</v>
          </cell>
          <cell r="M2255">
            <v>30362.990727623299</v>
          </cell>
          <cell r="N2255">
            <v>18198.8262021476</v>
          </cell>
          <cell r="O2255">
            <v>31758.7948345683</v>
          </cell>
          <cell r="P2255">
            <v>38716.242353935697</v>
          </cell>
          <cell r="Q2255">
            <v>3767.59020561136</v>
          </cell>
        </row>
        <row r="2256">
          <cell r="A2256" t="str">
            <v>Q8VE88</v>
          </cell>
          <cell r="B2256" t="str">
            <v>sp|Q8VE88|F1142_MOUSE</v>
          </cell>
          <cell r="C2256">
            <v>39030.854492940103</v>
          </cell>
          <cell r="D2256">
            <v>60641.862796740003</v>
          </cell>
          <cell r="E2256">
            <v>20792.6802943148</v>
          </cell>
          <cell r="F2256">
            <v>13297.0070452699</v>
          </cell>
          <cell r="G2256">
            <v>12549.147896624399</v>
          </cell>
          <cell r="H2256">
            <v>20642.443963980601</v>
          </cell>
          <cell r="I2256">
            <v>7393.0122449869596</v>
          </cell>
          <cell r="J2256">
            <v>104944.737466205</v>
          </cell>
          <cell r="K2256">
            <v>2667.0397169006401</v>
          </cell>
          <cell r="L2256">
            <v>17986.1572829943</v>
          </cell>
          <cell r="M2256">
            <v>12561.1082197262</v>
          </cell>
          <cell r="N2256">
            <v>13144.915421710801</v>
          </cell>
          <cell r="O2256">
            <v>110060.20187398999</v>
          </cell>
          <cell r="P2256">
            <v>23725.005356617199</v>
          </cell>
          <cell r="Q2256">
            <v>12889.4293618068</v>
          </cell>
        </row>
        <row r="2257">
          <cell r="A2257" t="str">
            <v>Q8VE95</v>
          </cell>
          <cell r="B2257" t="str">
            <v>sp|Q8VE95|CH082_MOUSE</v>
          </cell>
          <cell r="C2257">
            <v>27162.559235338002</v>
          </cell>
          <cell r="D2257">
            <v>24126.003233902</v>
          </cell>
          <cell r="E2257">
            <v>18435.443963230799</v>
          </cell>
          <cell r="F2257">
            <v>23515.589187166799</v>
          </cell>
          <cell r="G2257">
            <v>8420.9286354672695</v>
          </cell>
          <cell r="H2257">
            <v>3710.7517146349201</v>
          </cell>
          <cell r="I2257">
            <v>14740.3967384919</v>
          </cell>
          <cell r="J2257">
            <v>20049.1372167915</v>
          </cell>
          <cell r="K2257">
            <v>28142.479606328801</v>
          </cell>
          <cell r="L2257">
            <v>24031.5248582641</v>
          </cell>
          <cell r="M2257">
            <v>3918.3965390769699</v>
          </cell>
          <cell r="N2257">
            <v>21062.8286460948</v>
          </cell>
          <cell r="O2257">
            <v>24640.311663602599</v>
          </cell>
          <cell r="P2257">
            <v>23732.401453377999</v>
          </cell>
          <cell r="Q2257">
            <v>8061.8268146758201</v>
          </cell>
        </row>
        <row r="2258">
          <cell r="A2258" t="str">
            <v>Q8VE97</v>
          </cell>
          <cell r="B2258" t="str">
            <v>sp|Q8VE97|SRSF4_MOUSE</v>
          </cell>
          <cell r="C2258">
            <v>469530.63803802402</v>
          </cell>
          <cell r="D2258">
            <v>446002.38065879099</v>
          </cell>
          <cell r="E2258">
            <v>464060.69328443002</v>
          </cell>
          <cell r="F2258">
            <v>504573.87893780199</v>
          </cell>
          <cell r="G2258">
            <v>463193.28349279298</v>
          </cell>
          <cell r="H2258">
            <v>487931.61927138001</v>
          </cell>
          <cell r="I2258">
            <v>613390.45108845795</v>
          </cell>
          <cell r="J2258">
            <v>578879.28399646096</v>
          </cell>
          <cell r="K2258">
            <v>542106.61808914097</v>
          </cell>
          <cell r="L2258">
            <v>630668.03332468704</v>
          </cell>
          <cell r="M2258">
            <v>459250.39652354998</v>
          </cell>
          <cell r="N2258">
            <v>590132.34972920804</v>
          </cell>
          <cell r="O2258">
            <v>509262.83250927599</v>
          </cell>
          <cell r="P2258">
            <v>537838.82978765096</v>
          </cell>
          <cell r="Q2258">
            <v>521775.13027677301</v>
          </cell>
        </row>
        <row r="2259">
          <cell r="A2259" t="str">
            <v>Q8VED5</v>
          </cell>
          <cell r="B2259" t="str">
            <v>sp|Q8VED5|K2C79_MOUSE</v>
          </cell>
          <cell r="C2259">
            <v>19973.431893545599</v>
          </cell>
          <cell r="D2259">
            <v>69548.212611982104</v>
          </cell>
          <cell r="E2259">
            <v>12906.823901091</v>
          </cell>
          <cell r="F2259">
            <v>10655.587433554399</v>
          </cell>
          <cell r="G2259">
            <v>3698.1910243361199</v>
          </cell>
          <cell r="H2259">
            <v>60867.7594824677</v>
          </cell>
          <cell r="I2259">
            <v>34444.907145311998</v>
          </cell>
          <cell r="J2259">
            <v>22139.954212192701</v>
          </cell>
          <cell r="K2259">
            <v>26881.251801162001</v>
          </cell>
          <cell r="L2259">
            <v>46828.798105774302</v>
          </cell>
          <cell r="M2259">
            <v>5569.3006025065597</v>
          </cell>
          <cell r="N2259">
            <v>33688.007852752497</v>
          </cell>
          <cell r="O2259">
            <v>63242.362018936401</v>
          </cell>
          <cell r="P2259">
            <v>32532.200168022398</v>
          </cell>
          <cell r="Q2259">
            <v>6573.2780084141796</v>
          </cell>
        </row>
        <row r="2260">
          <cell r="A2260" t="str">
            <v>Q8VED9</v>
          </cell>
          <cell r="B2260" t="str">
            <v>sp|Q8VED9|LEGL_MOUSE</v>
          </cell>
          <cell r="C2260">
            <v>123784.577235541</v>
          </cell>
          <cell r="D2260">
            <v>418762.51756786101</v>
          </cell>
          <cell r="E2260">
            <v>577813.95373335795</v>
          </cell>
          <cell r="F2260">
            <v>497156.823677618</v>
          </cell>
          <cell r="G2260">
            <v>502568.71607543301</v>
          </cell>
          <cell r="H2260">
            <v>567763.61245510099</v>
          </cell>
          <cell r="I2260">
            <v>557822.80202450696</v>
          </cell>
          <cell r="J2260">
            <v>535635.09866286896</v>
          </cell>
          <cell r="K2260">
            <v>504975.86683496099</v>
          </cell>
          <cell r="L2260">
            <v>327272.07715286798</v>
          </cell>
          <cell r="M2260">
            <v>278095.32992349297</v>
          </cell>
          <cell r="N2260">
            <v>528622.40301773499</v>
          </cell>
          <cell r="O2260">
            <v>447020.37128653203</v>
          </cell>
          <cell r="P2260">
            <v>549497.01401348005</v>
          </cell>
          <cell r="Q2260">
            <v>421279.35857118299</v>
          </cell>
        </row>
        <row r="2261">
          <cell r="A2261" t="str">
            <v>Q8VEH3</v>
          </cell>
          <cell r="B2261" t="str">
            <v>sp|Q8VEH3|ARL8A_MOUSE</v>
          </cell>
          <cell r="C2261">
            <v>11235.3811376544</v>
          </cell>
          <cell r="D2261">
            <v>4847.6307420678404</v>
          </cell>
          <cell r="E2261">
            <v>14017.9597635889</v>
          </cell>
          <cell r="F2261">
            <v>38685.817081411602</v>
          </cell>
          <cell r="G2261">
            <v>24720.104377683099</v>
          </cell>
          <cell r="H2261">
            <v>15676.936525318501</v>
          </cell>
          <cell r="I2261">
            <v>46321.565142967898</v>
          </cell>
          <cell r="J2261">
            <v>14672.516866625099</v>
          </cell>
          <cell r="K2261">
            <v>49169.469762481996</v>
          </cell>
          <cell r="L2261">
            <v>11642.736604519099</v>
          </cell>
          <cell r="M2261">
            <v>35223.523958935803</v>
          </cell>
          <cell r="N2261">
            <v>11628.6525497641</v>
          </cell>
          <cell r="O2261">
            <v>30153.2488693579</v>
          </cell>
          <cell r="P2261">
            <v>41348.882598910801</v>
          </cell>
          <cell r="Q2261">
            <v>40928.473716727101</v>
          </cell>
        </row>
        <row r="2262">
          <cell r="A2262" t="str">
            <v>Q8VEH5</v>
          </cell>
          <cell r="B2262" t="str">
            <v>sp|Q8VEH5|EPMIP_MOUSE</v>
          </cell>
          <cell r="C2262">
            <v>280608.64882994298</v>
          </cell>
          <cell r="D2262">
            <v>312748.61377134302</v>
          </cell>
          <cell r="E2262">
            <v>412546.40952168201</v>
          </cell>
          <cell r="F2262">
            <v>517991.98124933202</v>
          </cell>
          <cell r="G2262">
            <v>401057.76991344203</v>
          </cell>
          <cell r="H2262">
            <v>500802.64834825997</v>
          </cell>
          <cell r="I2262">
            <v>498940.193144302</v>
          </cell>
          <cell r="J2262">
            <v>385483.68847873999</v>
          </cell>
          <cell r="K2262">
            <v>301998.96104219498</v>
          </cell>
          <cell r="L2262">
            <v>434944.974060582</v>
          </cell>
          <cell r="M2262">
            <v>402835.80531022698</v>
          </cell>
          <cell r="N2262">
            <v>353719.91195602098</v>
          </cell>
          <cell r="O2262">
            <v>529263.40305370302</v>
          </cell>
          <cell r="P2262">
            <v>355903.66810226801</v>
          </cell>
          <cell r="Q2262">
            <v>378172.68698138301</v>
          </cell>
        </row>
        <row r="2263">
          <cell r="A2263" t="str">
            <v>Q8VEJ9</v>
          </cell>
          <cell r="B2263" t="str">
            <v>sp|Q8VEJ9|VPS4A_MOUSE</v>
          </cell>
          <cell r="C2263">
            <v>148246.60995428401</v>
          </cell>
          <cell r="D2263">
            <v>126289.951881434</v>
          </cell>
          <cell r="E2263">
            <v>185257.69628785001</v>
          </cell>
          <cell r="F2263">
            <v>180994.76461108201</v>
          </cell>
          <cell r="G2263">
            <v>212577.270541062</v>
          </cell>
          <cell r="H2263">
            <v>135349.43975506799</v>
          </cell>
          <cell r="I2263">
            <v>100700.836039837</v>
          </cell>
          <cell r="J2263">
            <v>195551.67533659399</v>
          </cell>
          <cell r="K2263">
            <v>202547.87009243199</v>
          </cell>
          <cell r="L2263">
            <v>148005.38747074999</v>
          </cell>
          <cell r="M2263">
            <v>155948.286452751</v>
          </cell>
          <cell r="N2263">
            <v>136330.808804361</v>
          </cell>
          <cell r="O2263">
            <v>191873.685470236</v>
          </cell>
          <cell r="P2263">
            <v>189704.583930002</v>
          </cell>
          <cell r="Q2263">
            <v>150045.59556920701</v>
          </cell>
        </row>
        <row r="2264">
          <cell r="A2264" t="str">
            <v>Q8VEK0</v>
          </cell>
          <cell r="B2264" t="str">
            <v>sp|Q8VEK0|CC50A_MOUSE</v>
          </cell>
          <cell r="C2264">
            <v>370894.23350776598</v>
          </cell>
          <cell r="D2264">
            <v>399626.49927426898</v>
          </cell>
          <cell r="E2264">
            <v>348467.931465331</v>
          </cell>
          <cell r="F2264">
            <v>439574.12655991898</v>
          </cell>
          <cell r="G2264">
            <v>448557.78922477103</v>
          </cell>
          <cell r="H2264">
            <v>492673.97356617497</v>
          </cell>
          <cell r="I2264">
            <v>379581.60030158103</v>
          </cell>
          <cell r="J2264">
            <v>461466.77905203198</v>
          </cell>
          <cell r="K2264">
            <v>448108.897694504</v>
          </cell>
          <cell r="L2264">
            <v>423717.83388133103</v>
          </cell>
          <cell r="M2264">
            <v>343040.598045594</v>
          </cell>
          <cell r="N2264">
            <v>393562.57928968599</v>
          </cell>
          <cell r="O2264">
            <v>558032.546951856</v>
          </cell>
          <cell r="P2264">
            <v>439992.02772616298</v>
          </cell>
          <cell r="Q2264">
            <v>459421.39091410598</v>
          </cell>
        </row>
        <row r="2265">
          <cell r="A2265" t="str">
            <v>Q8VEK3</v>
          </cell>
          <cell r="B2265" t="str">
            <v>sp|Q8VEK3|HNRPU_MOUSE</v>
          </cell>
          <cell r="C2265">
            <v>2169402.4782481398</v>
          </cell>
          <cell r="D2265">
            <v>2111473.0983941602</v>
          </cell>
          <cell r="E2265">
            <v>2176603.6509902901</v>
          </cell>
          <cell r="F2265">
            <v>2550658.2150302301</v>
          </cell>
          <cell r="G2265">
            <v>2507184.5589783601</v>
          </cell>
          <cell r="H2265">
            <v>3002943.8597118901</v>
          </cell>
          <cell r="I2265">
            <v>2736139.0017120498</v>
          </cell>
          <cell r="J2265">
            <v>2271439.2873893999</v>
          </cell>
          <cell r="K2265">
            <v>2445836.1594210598</v>
          </cell>
          <cell r="L2265">
            <v>2846329.08036952</v>
          </cell>
          <cell r="M2265">
            <v>2600634.4645065898</v>
          </cell>
          <cell r="N2265">
            <v>2673099.68801382</v>
          </cell>
          <cell r="O2265">
            <v>2638186.3937160498</v>
          </cell>
          <cell r="P2265">
            <v>2433734.35176335</v>
          </cell>
          <cell r="Q2265">
            <v>2555639.79487806</v>
          </cell>
        </row>
        <row r="2266">
          <cell r="A2266" t="str">
            <v>Q8VEL9</v>
          </cell>
          <cell r="B2266" t="str">
            <v>sp|Q8VEL9|REM2_MOUSE</v>
          </cell>
          <cell r="C2266">
            <v>17336.800618024499</v>
          </cell>
          <cell r="D2266">
            <v>10021.3519972555</v>
          </cell>
          <cell r="E2266">
            <v>22652.991588232198</v>
          </cell>
          <cell r="F2266">
            <v>29616.9486496914</v>
          </cell>
          <cell r="G2266">
            <v>27083.2402271098</v>
          </cell>
          <cell r="H2266">
            <v>2352.44606272071</v>
          </cell>
          <cell r="I2266">
            <v>43284.495465166903</v>
          </cell>
          <cell r="J2266">
            <v>27159.4017897515</v>
          </cell>
          <cell r="K2266">
            <v>36046.410924893302</v>
          </cell>
          <cell r="L2266">
            <v>43374.775026264702</v>
          </cell>
          <cell r="M2266">
            <v>50818.024279575402</v>
          </cell>
          <cell r="N2266">
            <v>27582.5562491491</v>
          </cell>
          <cell r="O2266">
            <v>36076.489794358196</v>
          </cell>
          <cell r="P2266">
            <v>27734.689089685198</v>
          </cell>
          <cell r="Q2266">
            <v>41913.006598797903</v>
          </cell>
        </row>
        <row r="2267">
          <cell r="A2267" t="str">
            <v>Q8VEM8</v>
          </cell>
          <cell r="B2267" t="str">
            <v>sp|Q8VEM8|MPCP_MOUSE</v>
          </cell>
          <cell r="C2267">
            <v>13542807.157979799</v>
          </cell>
          <cell r="D2267">
            <v>11702503.898943899</v>
          </cell>
          <cell r="E2267">
            <v>11259987.8913099</v>
          </cell>
          <cell r="F2267">
            <v>15350467.5715621</v>
          </cell>
          <cell r="G2267">
            <v>13468322.5197882</v>
          </cell>
          <cell r="H2267">
            <v>11531752.8469407</v>
          </cell>
          <cell r="I2267">
            <v>13606636.5988655</v>
          </cell>
          <cell r="J2267">
            <v>10770762.8610541</v>
          </cell>
          <cell r="K2267">
            <v>15045769.341232101</v>
          </cell>
          <cell r="L2267">
            <v>9275015.3654828798</v>
          </cell>
          <cell r="M2267">
            <v>11150342.559124701</v>
          </cell>
          <cell r="N2267">
            <v>12259804.8493597</v>
          </cell>
          <cell r="O2267">
            <v>13989177.700175099</v>
          </cell>
          <cell r="P2267">
            <v>12407579.471134501</v>
          </cell>
          <cell r="Q2267">
            <v>11349085.360961201</v>
          </cell>
        </row>
        <row r="2268">
          <cell r="A2268" t="str">
            <v>Q8VH51</v>
          </cell>
          <cell r="B2268" t="str">
            <v>sp|Q8VH51|RBM39_MOUSE</v>
          </cell>
          <cell r="C2268">
            <v>74329.860365675893</v>
          </cell>
          <cell r="D2268">
            <v>88679.818357240496</v>
          </cell>
          <cell r="E2268">
            <v>97310.982537066098</v>
          </cell>
          <cell r="F2268">
            <v>70696.414604982303</v>
          </cell>
          <cell r="G2268">
            <v>82997.854355495394</v>
          </cell>
          <cell r="H2268">
            <v>130910.19568509</v>
          </cell>
          <cell r="I2268">
            <v>73079.501020463504</v>
          </cell>
          <cell r="J2268">
            <v>103584.678131127</v>
          </cell>
          <cell r="K2268">
            <v>99075.499435951104</v>
          </cell>
          <cell r="L2268">
            <v>192666.68674969001</v>
          </cell>
          <cell r="M2268">
            <v>82574.343014770202</v>
          </cell>
          <cell r="N2268">
            <v>127986.342192269</v>
          </cell>
          <cell r="O2268">
            <v>166289.09409008999</v>
          </cell>
          <cell r="P2268">
            <v>109713.516390971</v>
          </cell>
          <cell r="Q2268">
            <v>119569.29901715201</v>
          </cell>
        </row>
        <row r="2269">
          <cell r="A2269" t="str">
            <v>Q8VHH5</v>
          </cell>
          <cell r="B2269" t="str">
            <v>sp|Q8VHH5|AGAP3_MOUSE</v>
          </cell>
          <cell r="C2269">
            <v>718243.32179031102</v>
          </cell>
          <cell r="D2269">
            <v>666912.32198198198</v>
          </cell>
          <cell r="E2269">
            <v>695943.20287524199</v>
          </cell>
          <cell r="F2269">
            <v>338276.27886732202</v>
          </cell>
          <cell r="G2269">
            <v>685336.90173481603</v>
          </cell>
          <cell r="H2269">
            <v>840644.83178649901</v>
          </cell>
          <cell r="I2269">
            <v>753086.80480494199</v>
          </cell>
          <cell r="J2269">
            <v>770259.77577739605</v>
          </cell>
          <cell r="K2269">
            <v>797311.93731031695</v>
          </cell>
          <cell r="L2269">
            <v>779556.66697427002</v>
          </cell>
          <cell r="M2269">
            <v>764748.76415330602</v>
          </cell>
          <cell r="N2269">
            <v>767473.21430293703</v>
          </cell>
          <cell r="O2269">
            <v>871489.66757529997</v>
          </cell>
          <cell r="P2269">
            <v>793391.299872039</v>
          </cell>
          <cell r="Q2269">
            <v>662546.66432376194</v>
          </cell>
        </row>
        <row r="2270">
          <cell r="A2270" t="str">
            <v>Q8VHI6</v>
          </cell>
          <cell r="B2270" t="str">
            <v>sp|Q8VHI6|WASF3_MOUSE</v>
          </cell>
          <cell r="C2270">
            <v>213488.95995232899</v>
          </cell>
          <cell r="D2270">
            <v>348365.41990674601</v>
          </cell>
          <cell r="E2270">
            <v>273810.89716493699</v>
          </cell>
          <cell r="F2270">
            <v>465308.04169598501</v>
          </cell>
          <cell r="G2270">
            <v>318998.43730716099</v>
          </cell>
          <cell r="H2270">
            <v>351264.52256871201</v>
          </cell>
          <cell r="I2270">
            <v>434646.42578149599</v>
          </cell>
          <cell r="J2270">
            <v>441805.92152769602</v>
          </cell>
          <cell r="K2270">
            <v>464746.56086333003</v>
          </cell>
          <cell r="L2270">
            <v>333079.98877690599</v>
          </cell>
          <cell r="M2270">
            <v>341859.34747627401</v>
          </cell>
          <cell r="N2270">
            <v>320081.75746052002</v>
          </cell>
          <cell r="O2270">
            <v>564502.85562380299</v>
          </cell>
          <cell r="P2270">
            <v>341863.32281215902</v>
          </cell>
          <cell r="Q2270">
            <v>303369.04445281898</v>
          </cell>
        </row>
        <row r="2271">
          <cell r="A2271" t="str">
            <v>Q8VHJ5</v>
          </cell>
          <cell r="B2271" t="str">
            <v>sp|Q8VHJ5|MARK1_MOUSE</v>
          </cell>
          <cell r="C2271">
            <v>84883.274268921305</v>
          </cell>
          <cell r="D2271">
            <v>59322.913072374497</v>
          </cell>
          <cell r="E2271">
            <v>79425.383169498105</v>
          </cell>
          <cell r="F2271">
            <v>59384.048840555901</v>
          </cell>
          <cell r="G2271">
            <v>55287.209403817498</v>
          </cell>
          <cell r="H2271">
            <v>81356.9076305614</v>
          </cell>
          <cell r="I2271">
            <v>83958.276588965193</v>
          </cell>
          <cell r="J2271">
            <v>129049.55622698599</v>
          </cell>
          <cell r="K2271">
            <v>85537.301252654404</v>
          </cell>
          <cell r="L2271">
            <v>142467.79468558001</v>
          </cell>
          <cell r="M2271">
            <v>122183.661092269</v>
          </cell>
          <cell r="N2271">
            <v>85616.711479838006</v>
          </cell>
          <cell r="O2271">
            <v>159853.534970379</v>
          </cell>
          <cell r="P2271">
            <v>91304.3491950303</v>
          </cell>
          <cell r="Q2271">
            <v>34571.897475058599</v>
          </cell>
        </row>
        <row r="2272">
          <cell r="A2272" t="str">
            <v>Q8VHK5</v>
          </cell>
          <cell r="B2272" t="str">
            <v>sp|Q8VHK5|MLC1_MOUSE</v>
          </cell>
          <cell r="C2272">
            <v>76571.439078658601</v>
          </cell>
          <cell r="D2272">
            <v>33639.191502534602</v>
          </cell>
          <cell r="E2272">
            <v>52136.097961967702</v>
          </cell>
          <cell r="F2272">
            <v>38534.170337790303</v>
          </cell>
          <cell r="G2272">
            <v>20664.327074111799</v>
          </cell>
          <cell r="H2272">
            <v>35825.961162992397</v>
          </cell>
          <cell r="I2272">
            <v>45583.618364055401</v>
          </cell>
          <cell r="J2272">
            <v>37371.782776067201</v>
          </cell>
          <cell r="K2272">
            <v>33323.4165513404</v>
          </cell>
          <cell r="L2272">
            <v>45493.8412570746</v>
          </cell>
          <cell r="M2272">
            <v>34437.478761188497</v>
          </cell>
          <cell r="N2272">
            <v>61431.612637462204</v>
          </cell>
          <cell r="O2272">
            <v>12884.3633856002</v>
          </cell>
          <cell r="P2272">
            <v>65743.582214234702</v>
          </cell>
          <cell r="Q2272">
            <v>56498.702878284799</v>
          </cell>
        </row>
        <row r="2273">
          <cell r="A2273" t="str">
            <v>Q8VHK9</v>
          </cell>
          <cell r="B2273" t="str">
            <v>sp|Q8VHK9|DHX36_MOUSE</v>
          </cell>
          <cell r="C2273">
            <v>3709.4879559309102</v>
          </cell>
          <cell r="D2273">
            <v>24569.424842945398</v>
          </cell>
          <cell r="E2273">
            <v>16616.041737056399</v>
          </cell>
          <cell r="F2273">
            <v>15625.2911598394</v>
          </cell>
          <cell r="G2273">
            <v>2736.7125457945199</v>
          </cell>
          <cell r="H2273">
            <v>2336.9409714670301</v>
          </cell>
          <cell r="I2273">
            <v>17617.956486224899</v>
          </cell>
          <cell r="J2273">
            <v>1190.44449500528</v>
          </cell>
          <cell r="K2273">
            <v>13495.533907360799</v>
          </cell>
          <cell r="L2273">
            <v>25133.188104147099</v>
          </cell>
          <cell r="M2273">
            <v>17462.015308748101</v>
          </cell>
          <cell r="N2273">
            <v>5799.4588187173003</v>
          </cell>
          <cell r="O2273">
            <v>1015.62004447834</v>
          </cell>
          <cell r="P2273">
            <v>1569.78645992581</v>
          </cell>
          <cell r="Q2273">
            <v>21686.889847643699</v>
          </cell>
        </row>
        <row r="2274">
          <cell r="A2274" t="str">
            <v>Q8VHL1</v>
          </cell>
          <cell r="B2274" t="str">
            <v>sp|Q8VHL1|SETD7_MOUSE</v>
          </cell>
          <cell r="C2274">
            <v>273725.419158637</v>
          </cell>
          <cell r="D2274">
            <v>185002.33126329901</v>
          </cell>
          <cell r="E2274">
            <v>208871.94842393399</v>
          </cell>
          <cell r="F2274">
            <v>272690.52937631501</v>
          </cell>
          <cell r="G2274">
            <v>263399.62085725198</v>
          </cell>
          <cell r="H2274">
            <v>258152.38738721501</v>
          </cell>
          <cell r="I2274">
            <v>231236.30739725599</v>
          </cell>
          <cell r="J2274">
            <v>235099.41665887699</v>
          </cell>
          <cell r="K2274">
            <v>216661.007164232</v>
          </cell>
          <cell r="L2274">
            <v>318870.94369031698</v>
          </cell>
          <cell r="M2274">
            <v>260208.01011807899</v>
          </cell>
          <cell r="N2274">
            <v>250738.33080350701</v>
          </cell>
          <cell r="O2274">
            <v>229571.95942848001</v>
          </cell>
          <cell r="P2274">
            <v>292564.43274327001</v>
          </cell>
          <cell r="Q2274">
            <v>588396.45096102206</v>
          </cell>
        </row>
        <row r="2275">
          <cell r="A2275" t="str">
            <v>Q8VHQ9</v>
          </cell>
          <cell r="B2275" t="str">
            <v>sp|Q8VHQ9|ACO11_MOUSE</v>
          </cell>
          <cell r="C2275">
            <v>128478.225595663</v>
          </cell>
          <cell r="D2275">
            <v>99775.076674742406</v>
          </cell>
          <cell r="E2275">
            <v>133009.97047472501</v>
          </cell>
          <cell r="F2275">
            <v>133202.52264949601</v>
          </cell>
          <cell r="G2275">
            <v>93347.780725423494</v>
          </cell>
          <cell r="H2275">
            <v>94351.570098497396</v>
          </cell>
          <cell r="I2275">
            <v>110203.04610449199</v>
          </cell>
          <cell r="J2275">
            <v>62744.5416484823</v>
          </cell>
          <cell r="K2275">
            <v>76788.088193516101</v>
          </cell>
          <cell r="L2275">
            <v>74172.318829805299</v>
          </cell>
          <cell r="M2275">
            <v>114093.707453105</v>
          </cell>
          <cell r="N2275">
            <v>97335.334553453999</v>
          </cell>
          <cell r="O2275">
            <v>77848.215766179506</v>
          </cell>
          <cell r="P2275">
            <v>80075.288241479197</v>
          </cell>
          <cell r="Q2275">
            <v>132019.25894149701</v>
          </cell>
        </row>
        <row r="2276">
          <cell r="A2276" t="str">
            <v>Q8VHR5</v>
          </cell>
          <cell r="B2276" t="str">
            <v>sp|Q8VHR5|P66B_MOUSE</v>
          </cell>
          <cell r="C2276">
            <v>13835.1027009305</v>
          </cell>
          <cell r="D2276">
            <v>15826.757001906501</v>
          </cell>
          <cell r="E2276">
            <v>20191.828285561201</v>
          </cell>
          <cell r="F2276">
            <v>31593.972079526498</v>
          </cell>
          <cell r="G2276">
            <v>11496.7729131137</v>
          </cell>
          <cell r="H2276">
            <v>16541.286239781399</v>
          </cell>
          <cell r="I2276">
            <v>9802.8375417830193</v>
          </cell>
          <cell r="J2276">
            <v>15689.9591277666</v>
          </cell>
          <cell r="K2276">
            <v>24230.955527173701</v>
          </cell>
          <cell r="L2276">
            <v>59590.308509373797</v>
          </cell>
          <cell r="M2276">
            <v>13382.296780146</v>
          </cell>
          <cell r="N2276">
            <v>8422.4034194359192</v>
          </cell>
          <cell r="O2276">
            <v>52208.434447728898</v>
          </cell>
          <cell r="P2276">
            <v>3245.3491657473701</v>
          </cell>
          <cell r="Q2276">
            <v>4425.2519011929498</v>
          </cell>
        </row>
        <row r="2277">
          <cell r="A2277" t="str">
            <v>Q8VHW2</v>
          </cell>
          <cell r="B2277" t="str">
            <v>sp|Q8VHW2|CCG8_MOUSE</v>
          </cell>
          <cell r="C2277">
            <v>196141.967243664</v>
          </cell>
          <cell r="D2277">
            <v>231406.77320208499</v>
          </cell>
          <cell r="E2277">
            <v>299484.88216299599</v>
          </cell>
          <cell r="F2277">
            <v>360376.16107451799</v>
          </cell>
          <cell r="G2277">
            <v>322958.45535974402</v>
          </cell>
          <cell r="H2277">
            <v>182061.24783075601</v>
          </cell>
          <cell r="I2277">
            <v>379613.73730214499</v>
          </cell>
          <cell r="J2277">
            <v>336347.76799388998</v>
          </cell>
          <cell r="K2277">
            <v>456943.95542848902</v>
          </cell>
          <cell r="L2277">
            <v>288653.33539421001</v>
          </cell>
          <cell r="M2277">
            <v>322841.18402787298</v>
          </cell>
          <cell r="N2277">
            <v>359134.26937685098</v>
          </cell>
          <cell r="O2277">
            <v>564835.03427717602</v>
          </cell>
          <cell r="P2277">
            <v>299297.326228505</v>
          </cell>
          <cell r="Q2277">
            <v>351695.29551134299</v>
          </cell>
        </row>
        <row r="2278">
          <cell r="A2278" t="str">
            <v>Q8VHY0</v>
          </cell>
          <cell r="B2278" t="str">
            <v>sp|Q8VHY0|CSPG4_MOUSE</v>
          </cell>
          <cell r="C2278">
            <v>121576.890274563</v>
          </cell>
          <cell r="D2278">
            <v>293966.916918731</v>
          </cell>
          <cell r="E2278">
            <v>169055.50237770501</v>
          </cell>
          <cell r="F2278">
            <v>196921.42206418599</v>
          </cell>
          <cell r="G2278">
            <v>98834.341541136295</v>
          </cell>
          <cell r="H2278">
            <v>237371.62251384801</v>
          </cell>
          <cell r="I2278">
            <v>263530.690704279</v>
          </cell>
          <cell r="J2278">
            <v>101055.680748261</v>
          </cell>
          <cell r="K2278">
            <v>198923.50719520799</v>
          </cell>
          <cell r="L2278">
            <v>195505.87340787001</v>
          </cell>
          <cell r="M2278">
            <v>361641.57521887298</v>
          </cell>
          <cell r="N2278">
            <v>232460.73287656199</v>
          </cell>
          <cell r="O2278">
            <v>295819.19202222</v>
          </cell>
          <cell r="P2278">
            <v>247422.52100121399</v>
          </cell>
          <cell r="Q2278">
            <v>238979.769000203</v>
          </cell>
        </row>
        <row r="2279">
          <cell r="A2279" t="str">
            <v>Q8VI51</v>
          </cell>
          <cell r="B2279" t="str">
            <v>sp|Q8VI51|SORC3_MOUSE</v>
          </cell>
          <cell r="C2279">
            <v>200570.420326294</v>
          </cell>
          <cell r="D2279">
            <v>24957.424903479601</v>
          </cell>
          <cell r="E2279">
            <v>142787.59970666101</v>
          </cell>
          <cell r="F2279">
            <v>51619.873149590698</v>
          </cell>
          <cell r="G2279">
            <v>62605.604800050001</v>
          </cell>
          <cell r="H2279">
            <v>67366.801480658498</v>
          </cell>
          <cell r="I2279">
            <v>50407.307631277698</v>
          </cell>
          <cell r="J2279">
            <v>40601.936781377997</v>
          </cell>
          <cell r="K2279">
            <v>42127.342724129499</v>
          </cell>
          <cell r="L2279">
            <v>37115.021665272201</v>
          </cell>
          <cell r="M2279">
            <v>37515.235015370199</v>
          </cell>
          <cell r="N2279">
            <v>52890.242359014301</v>
          </cell>
          <cell r="O2279">
            <v>40296.267288675299</v>
          </cell>
          <cell r="P2279">
            <v>53515.626915688001</v>
          </cell>
          <cell r="Q2279">
            <v>59191.091480619601</v>
          </cell>
        </row>
        <row r="2280">
          <cell r="A2280" t="str">
            <v>Q8VIJ6</v>
          </cell>
          <cell r="B2280" t="str">
            <v>sp|Q8VIJ6|SFPQ_MOUSE</v>
          </cell>
          <cell r="C2280">
            <v>1694081.9268491201</v>
          </cell>
          <cell r="D2280">
            <v>1572034.5649933901</v>
          </cell>
          <cell r="E2280">
            <v>1603432.5371213399</v>
          </cell>
          <cell r="F2280">
            <v>1788753.44653169</v>
          </cell>
          <cell r="G2280">
            <v>1769642.81018832</v>
          </cell>
          <cell r="H2280">
            <v>1794559.4081220001</v>
          </cell>
          <cell r="I2280">
            <v>1919908.71368417</v>
          </cell>
          <cell r="J2280">
            <v>1803877.96923042</v>
          </cell>
          <cell r="K2280">
            <v>1796918.26469329</v>
          </cell>
          <cell r="L2280">
            <v>1887037.0306075199</v>
          </cell>
          <cell r="M2280">
            <v>1790126.5188891401</v>
          </cell>
          <cell r="N2280">
            <v>1910313.3600886101</v>
          </cell>
          <cell r="O2280">
            <v>1690060.60518839</v>
          </cell>
          <cell r="P2280">
            <v>1844539.9173461001</v>
          </cell>
          <cell r="Q2280">
            <v>1808851.4458641501</v>
          </cell>
        </row>
        <row r="2281">
          <cell r="A2281" t="str">
            <v>Q8VIM9</v>
          </cell>
          <cell r="B2281" t="str">
            <v>sp|Q8VIM9|IRGQ_MOUSE</v>
          </cell>
          <cell r="C2281">
            <v>303121.92363252601</v>
          </cell>
          <cell r="D2281">
            <v>269884.89754082198</v>
          </cell>
          <cell r="E2281">
            <v>287425.88551776699</v>
          </cell>
          <cell r="F2281">
            <v>259857.66201096101</v>
          </cell>
          <cell r="G2281">
            <v>341919.26702423999</v>
          </cell>
          <cell r="H2281">
            <v>378331.45720510499</v>
          </cell>
          <cell r="I2281">
            <v>237165.94289205101</v>
          </cell>
          <cell r="J2281">
            <v>337208.809673646</v>
          </cell>
          <cell r="K2281">
            <v>246878.86155714901</v>
          </cell>
          <cell r="L2281">
            <v>344280.45385368197</v>
          </cell>
          <cell r="M2281">
            <v>287785.72746153403</v>
          </cell>
          <cell r="N2281">
            <v>347493.42678435898</v>
          </cell>
          <cell r="O2281">
            <v>314939.83496099903</v>
          </cell>
          <cell r="P2281">
            <v>269868.321046689</v>
          </cell>
          <cell r="Q2281">
            <v>354612.12083601701</v>
          </cell>
        </row>
        <row r="2282">
          <cell r="A2282" t="str">
            <v>Q91V09</v>
          </cell>
          <cell r="B2282" t="str">
            <v>sp|Q91V09|WDR13_MOUSE</v>
          </cell>
          <cell r="C2282">
            <v>335937.163415569</v>
          </cell>
          <cell r="D2282">
            <v>328130.056846347</v>
          </cell>
          <cell r="E2282">
            <v>315055.61548646801</v>
          </cell>
          <cell r="F2282">
            <v>305570.484185423</v>
          </cell>
          <cell r="G2282">
            <v>354655.73157501197</v>
          </cell>
          <cell r="H2282">
            <v>438330.736024276</v>
          </cell>
          <cell r="I2282">
            <v>349301.10565248103</v>
          </cell>
          <cell r="J2282">
            <v>349594.217400575</v>
          </cell>
          <cell r="K2282">
            <v>327990.338717187</v>
          </cell>
          <cell r="L2282">
            <v>339963.70510989701</v>
          </cell>
          <cell r="M2282">
            <v>341691.011495677</v>
          </cell>
          <cell r="N2282">
            <v>314633.81118482997</v>
          </cell>
          <cell r="O2282">
            <v>412198.86861486302</v>
          </cell>
          <cell r="P2282">
            <v>347993.609838709</v>
          </cell>
          <cell r="Q2282">
            <v>428332.677498776</v>
          </cell>
        </row>
        <row r="2283">
          <cell r="A2283" t="str">
            <v>Q91V12</v>
          </cell>
          <cell r="B2283" t="str">
            <v>sp|Q91V12|BACH_MOUSE</v>
          </cell>
          <cell r="C2283">
            <v>3016441.9817853798</v>
          </cell>
          <cell r="D2283">
            <v>4012732.5331866099</v>
          </cell>
          <cell r="E2283">
            <v>4038448.3249591198</v>
          </cell>
          <cell r="F2283">
            <v>3756388.9160279902</v>
          </cell>
          <cell r="G2283">
            <v>3409377.1820032299</v>
          </cell>
          <cell r="H2283">
            <v>3871570.0371600101</v>
          </cell>
          <cell r="I2283">
            <v>3461196.7343974798</v>
          </cell>
          <cell r="J2283">
            <v>3632140.7104442902</v>
          </cell>
          <cell r="K2283">
            <v>3237975.4192620302</v>
          </cell>
          <cell r="L2283">
            <v>3246486.3285816601</v>
          </cell>
          <cell r="M2283">
            <v>3452230.7191354199</v>
          </cell>
          <cell r="N2283">
            <v>3378034.1903900099</v>
          </cell>
          <cell r="O2283">
            <v>3781357.6735661798</v>
          </cell>
          <cell r="P2283">
            <v>3524806.30326939</v>
          </cell>
          <cell r="Q2283">
            <v>3218790.9265294899</v>
          </cell>
        </row>
        <row r="2284">
          <cell r="A2284" t="str">
            <v>Q91V14</v>
          </cell>
          <cell r="B2284" t="str">
            <v>sp|Q91V14|S12A5_MOUSE</v>
          </cell>
          <cell r="C2284">
            <v>3141084.9171684501</v>
          </cell>
          <cell r="D2284">
            <v>4008977.3109988901</v>
          </cell>
          <cell r="E2284">
            <v>3141638.2490072399</v>
          </cell>
          <cell r="F2284">
            <v>3965399.3150208499</v>
          </cell>
          <cell r="G2284">
            <v>3646428.9092850601</v>
          </cell>
          <cell r="H2284">
            <v>4137427.8719301801</v>
          </cell>
          <cell r="I2284">
            <v>3660106.8773367601</v>
          </cell>
          <cell r="J2284">
            <v>3654712.8979339502</v>
          </cell>
          <cell r="K2284">
            <v>3514262.7929227301</v>
          </cell>
          <cell r="L2284">
            <v>4127046.95341811</v>
          </cell>
          <cell r="M2284">
            <v>3814320.16195965</v>
          </cell>
          <cell r="N2284">
            <v>3803787.9055378698</v>
          </cell>
          <cell r="O2284">
            <v>4296601.2932255203</v>
          </cell>
          <cell r="P2284">
            <v>4044137.4345018798</v>
          </cell>
          <cell r="Q2284">
            <v>4020502.7115216702</v>
          </cell>
        </row>
        <row r="2285">
          <cell r="A2285" t="str">
            <v>Q91V36</v>
          </cell>
          <cell r="B2285" t="str">
            <v>sp|Q91V36|NRBP2_MOUSE</v>
          </cell>
          <cell r="C2285">
            <v>292550.05525338597</v>
          </cell>
          <cell r="D2285">
            <v>241074.53960938699</v>
          </cell>
          <cell r="E2285">
            <v>85374.864286327997</v>
          </cell>
          <cell r="F2285">
            <v>196175.73845688099</v>
          </cell>
          <cell r="G2285">
            <v>226748.28029305601</v>
          </cell>
          <cell r="H2285">
            <v>326471.42191489303</v>
          </cell>
          <cell r="I2285">
            <v>216634.98408997399</v>
          </cell>
          <cell r="J2285">
            <v>272207.54539928603</v>
          </cell>
          <cell r="K2285">
            <v>88498.655047994398</v>
          </cell>
          <cell r="L2285">
            <v>249819.999225051</v>
          </cell>
          <cell r="M2285">
            <v>35446.756852181701</v>
          </cell>
          <cell r="N2285">
            <v>75229.646793014806</v>
          </cell>
          <cell r="O2285">
            <v>313986.760955178</v>
          </cell>
          <cell r="P2285">
            <v>217954.82911820899</v>
          </cell>
          <cell r="Q2285">
            <v>44435.472767699699</v>
          </cell>
        </row>
        <row r="2286">
          <cell r="A2286" t="str">
            <v>Q91V41</v>
          </cell>
          <cell r="B2286" t="str">
            <v>sp|Q91V41|RAB14_MOUSE</v>
          </cell>
          <cell r="C2286">
            <v>772573.92805465101</v>
          </cell>
          <cell r="D2286">
            <v>842105.74955515901</v>
          </cell>
          <cell r="E2286">
            <v>1082143.9147858201</v>
          </cell>
          <cell r="F2286">
            <v>961933.29910769803</v>
          </cell>
          <cell r="G2286">
            <v>1100724.45257202</v>
          </cell>
          <cell r="H2286">
            <v>1196024.4241428301</v>
          </cell>
          <cell r="I2286">
            <v>1003167.89560844</v>
          </cell>
          <cell r="J2286">
            <v>1208183.8389644099</v>
          </cell>
          <cell r="K2286">
            <v>1013108.8123001599</v>
          </cell>
          <cell r="L2286">
            <v>1418503.77086672</v>
          </cell>
          <cell r="M2286">
            <v>1238291.55781163</v>
          </cell>
          <cell r="N2286">
            <v>844307.09109039803</v>
          </cell>
          <cell r="O2286">
            <v>1392866.1787010401</v>
          </cell>
          <cell r="P2286">
            <v>1050744.9112239301</v>
          </cell>
          <cell r="Q2286">
            <v>855780.32017206599</v>
          </cell>
        </row>
        <row r="2287">
          <cell r="A2287" t="str">
            <v>Q91V61</v>
          </cell>
          <cell r="B2287" t="str">
            <v>sp|Q91V61|SFXN3_MOUSE</v>
          </cell>
          <cell r="C2287">
            <v>3261387.8146212799</v>
          </cell>
          <cell r="D2287">
            <v>3161298.9445447801</v>
          </cell>
          <cell r="E2287">
            <v>2832735.3580026999</v>
          </cell>
          <cell r="F2287">
            <v>3374925.9427676299</v>
          </cell>
          <cell r="G2287">
            <v>3241183.9952847101</v>
          </cell>
          <cell r="H2287">
            <v>3446660.2363458499</v>
          </cell>
          <cell r="I2287">
            <v>3237335.4054576899</v>
          </cell>
          <cell r="J2287">
            <v>3694194.8808010402</v>
          </cell>
          <cell r="K2287">
            <v>3326316.5418331502</v>
          </cell>
          <cell r="L2287">
            <v>3802564.3787847101</v>
          </cell>
          <cell r="M2287">
            <v>3235450.4655297901</v>
          </cell>
          <cell r="N2287">
            <v>3066974.3977902601</v>
          </cell>
          <cell r="O2287">
            <v>3662127.5521003599</v>
          </cell>
          <cell r="P2287">
            <v>3443888.2866761801</v>
          </cell>
          <cell r="Q2287">
            <v>3463907.5512370202</v>
          </cell>
        </row>
        <row r="2288">
          <cell r="A2288" t="str">
            <v>Q91V64</v>
          </cell>
          <cell r="B2288" t="str">
            <v>sp|Q91V64|ISOC1_MOUSE</v>
          </cell>
          <cell r="C2288">
            <v>275557.905737194</v>
          </cell>
          <cell r="D2288">
            <v>150123.85873219199</v>
          </cell>
          <cell r="E2288">
            <v>121500.96468187901</v>
          </cell>
          <cell r="F2288">
            <v>185274.547937758</v>
          </cell>
          <cell r="G2288">
            <v>74973.214076077202</v>
          </cell>
          <cell r="H2288">
            <v>119442.856609511</v>
          </cell>
          <cell r="I2288">
            <v>201253.50243021999</v>
          </cell>
          <cell r="J2288">
            <v>133097.26982844199</v>
          </cell>
          <cell r="K2288">
            <v>242206.354770401</v>
          </cell>
          <cell r="L2288">
            <v>135734.188212701</v>
          </cell>
          <cell r="M2288">
            <v>195302.18061943899</v>
          </cell>
          <cell r="N2288">
            <v>227279.49943355899</v>
          </cell>
          <cell r="O2288">
            <v>164267.46176576099</v>
          </cell>
          <cell r="P2288">
            <v>112838.990793308</v>
          </cell>
          <cell r="Q2288">
            <v>176888.147760564</v>
          </cell>
        </row>
        <row r="2289">
          <cell r="A2289" t="str">
            <v>Q91V92</v>
          </cell>
          <cell r="B2289" t="str">
            <v>sp|Q91V92|ACLY_MOUSE</v>
          </cell>
          <cell r="C2289">
            <v>1746426.4852986699</v>
          </cell>
          <cell r="D2289">
            <v>1913131.4065537499</v>
          </cell>
          <cell r="E2289">
            <v>1751667.40613718</v>
          </cell>
          <cell r="F2289">
            <v>1756761.4945894601</v>
          </cell>
          <cell r="G2289">
            <v>1700579.1885671101</v>
          </cell>
          <cell r="H2289">
            <v>1946367.5778788</v>
          </cell>
          <cell r="I2289">
            <v>1633888.9345112999</v>
          </cell>
          <cell r="J2289">
            <v>1706062.6310567399</v>
          </cell>
          <cell r="K2289">
            <v>1600856.78128536</v>
          </cell>
          <cell r="L2289">
            <v>1876800.1908678201</v>
          </cell>
          <cell r="M2289">
            <v>1763238.0152060699</v>
          </cell>
          <cell r="N2289">
            <v>2047639.51580082</v>
          </cell>
          <cell r="O2289">
            <v>1807014.64364701</v>
          </cell>
          <cell r="P2289">
            <v>1744984.8952543701</v>
          </cell>
          <cell r="Q2289">
            <v>1974049.12509078</v>
          </cell>
        </row>
        <row r="2290">
          <cell r="A2290" t="str">
            <v>Q91VA6</v>
          </cell>
          <cell r="B2290" t="str">
            <v>sp|Q91VA6|PDIP2_MOUSE</v>
          </cell>
          <cell r="C2290">
            <v>53523.160420793698</v>
          </cell>
          <cell r="D2290">
            <v>40252.107590512896</v>
          </cell>
          <cell r="E2290">
            <v>27581.081346495899</v>
          </cell>
          <cell r="F2290">
            <v>98340.018094569095</v>
          </cell>
          <cell r="G2290">
            <v>38285.049241642599</v>
          </cell>
          <cell r="H2290">
            <v>94900.080018276305</v>
          </cell>
          <cell r="I2290">
            <v>68418.601690566604</v>
          </cell>
          <cell r="J2290">
            <v>65987.348721526607</v>
          </cell>
          <cell r="K2290">
            <v>72211.086600514594</v>
          </cell>
          <cell r="L2290">
            <v>162928.94620864201</v>
          </cell>
          <cell r="M2290">
            <v>98150.584927835793</v>
          </cell>
          <cell r="N2290">
            <v>95202.412202178297</v>
          </cell>
          <cell r="O2290">
            <v>99415.621207606499</v>
          </cell>
          <cell r="P2290">
            <v>81165.218866437994</v>
          </cell>
          <cell r="Q2290">
            <v>70517.800780151694</v>
          </cell>
        </row>
        <row r="2291">
          <cell r="A2291" t="str">
            <v>Q91VC3</v>
          </cell>
          <cell r="B2291" t="str">
            <v>sp|Q91VC3|IF4A3_MOUSE</v>
          </cell>
          <cell r="C2291">
            <v>244274.82487238201</v>
          </cell>
          <cell r="D2291">
            <v>248039.38088283601</v>
          </cell>
          <cell r="E2291">
            <v>201285.63992248001</v>
          </cell>
          <cell r="F2291">
            <v>243835.739184962</v>
          </cell>
          <cell r="G2291">
            <v>258634.514370769</v>
          </cell>
          <cell r="H2291">
            <v>281666.56338071299</v>
          </cell>
          <cell r="I2291">
            <v>273144.64006923098</v>
          </cell>
          <cell r="J2291">
            <v>250090.618418053</v>
          </cell>
          <cell r="K2291">
            <v>262828.794689506</v>
          </cell>
          <cell r="L2291">
            <v>290612.5483806</v>
          </cell>
          <cell r="M2291">
            <v>217458.86889890401</v>
          </cell>
          <cell r="N2291">
            <v>300716.060454274</v>
          </cell>
          <cell r="O2291">
            <v>273198.31593616202</v>
          </cell>
          <cell r="P2291">
            <v>265240.90940891701</v>
          </cell>
          <cell r="Q2291">
            <v>302872.749141737</v>
          </cell>
        </row>
        <row r="2292">
          <cell r="A2292" t="str">
            <v>Q91VD9</v>
          </cell>
          <cell r="B2292" t="str">
            <v>sp|Q91VD9|NDUS1_MOUSE</v>
          </cell>
          <cell r="C2292">
            <v>13715953.1136679</v>
          </cell>
          <cell r="D2292">
            <v>12555776.398096601</v>
          </cell>
          <cell r="E2292">
            <v>12450545.894541699</v>
          </cell>
          <cell r="F2292">
            <v>13837594.4554238</v>
          </cell>
          <cell r="G2292">
            <v>12806185.727019399</v>
          </cell>
          <cell r="H2292">
            <v>14154789.316849301</v>
          </cell>
          <cell r="I2292">
            <v>13390386.974840401</v>
          </cell>
          <cell r="J2292">
            <v>13675931.430612201</v>
          </cell>
          <cell r="K2292">
            <v>13241264.743372001</v>
          </cell>
          <cell r="L2292">
            <v>13534489.6366258</v>
          </cell>
          <cell r="M2292">
            <v>12605060.7017389</v>
          </cell>
          <cell r="N2292">
            <v>12437181.7379566</v>
          </cell>
          <cell r="O2292">
            <v>14330750.375231501</v>
          </cell>
          <cell r="P2292">
            <v>14278542.344741501</v>
          </cell>
          <cell r="Q2292">
            <v>14367969.472753201</v>
          </cell>
        </row>
        <row r="2293">
          <cell r="A2293" t="str">
            <v>Q91VE0</v>
          </cell>
          <cell r="B2293" t="str">
            <v>sp|Q91VE0|S27A4_MOUSE</v>
          </cell>
          <cell r="C2293">
            <v>489802.89508375298</v>
          </cell>
          <cell r="D2293">
            <v>357388.45659225603</v>
          </cell>
          <cell r="E2293">
            <v>274035.286629304</v>
          </cell>
          <cell r="F2293">
            <v>316843.70275642601</v>
          </cell>
          <cell r="G2293">
            <v>323224.94357053598</v>
          </cell>
          <cell r="H2293">
            <v>279236.07011353201</v>
          </cell>
          <cell r="I2293">
            <v>321512.746695799</v>
          </cell>
          <cell r="J2293">
            <v>352673.82115995401</v>
          </cell>
          <cell r="K2293">
            <v>305872.23712656298</v>
          </cell>
          <cell r="L2293">
            <v>415800.80961415998</v>
          </cell>
          <cell r="M2293">
            <v>396581.91092941299</v>
          </cell>
          <cell r="N2293">
            <v>393799.557605854</v>
          </cell>
          <cell r="O2293">
            <v>327969.79710408399</v>
          </cell>
          <cell r="P2293">
            <v>340537.95347823098</v>
          </cell>
          <cell r="Q2293">
            <v>387857.32802036399</v>
          </cell>
        </row>
        <row r="2294">
          <cell r="A2294" t="str">
            <v>Q91VI7</v>
          </cell>
          <cell r="B2294" t="str">
            <v>sp|Q91VI7|RINI_MOUSE</v>
          </cell>
          <cell r="C2294">
            <v>725566.19408372894</v>
          </cell>
          <cell r="D2294">
            <v>568428.62263740099</v>
          </cell>
          <cell r="E2294">
            <v>701243.66872255097</v>
          </cell>
          <cell r="F2294">
            <v>623529.96666130901</v>
          </cell>
          <cell r="G2294">
            <v>601876.09015874297</v>
          </cell>
          <cell r="H2294">
            <v>690926.38453435805</v>
          </cell>
          <cell r="I2294">
            <v>586171.26318562799</v>
          </cell>
          <cell r="J2294">
            <v>627891.67775735399</v>
          </cell>
          <cell r="K2294">
            <v>616780.22783382901</v>
          </cell>
          <cell r="L2294">
            <v>665263.97115318303</v>
          </cell>
          <cell r="M2294">
            <v>737756.72756930802</v>
          </cell>
          <cell r="N2294">
            <v>709795.22727331496</v>
          </cell>
          <cell r="O2294">
            <v>716479.22257027496</v>
          </cell>
          <cell r="P2294">
            <v>604123.90749292704</v>
          </cell>
          <cell r="Q2294">
            <v>709986.95690024202</v>
          </cell>
        </row>
        <row r="2295">
          <cell r="A2295" t="str">
            <v>Q91VK4</v>
          </cell>
          <cell r="B2295" t="str">
            <v>sp|Q91VK4|ITM2C_MOUSE</v>
          </cell>
          <cell r="C2295">
            <v>38164.014990842101</v>
          </cell>
          <cell r="D2295">
            <v>34891.791225466601</v>
          </cell>
          <cell r="E2295">
            <v>81910.584591610197</v>
          </cell>
          <cell r="F2295">
            <v>68305.475605676096</v>
          </cell>
          <cell r="G2295">
            <v>54608.3073949549</v>
          </cell>
          <cell r="H2295">
            <v>63468.259571654802</v>
          </cell>
          <cell r="I2295">
            <v>73542.865585449297</v>
          </cell>
          <cell r="J2295">
            <v>45751.597311837497</v>
          </cell>
          <cell r="K2295">
            <v>77473.968682466104</v>
          </cell>
          <cell r="L2295">
            <v>49011.920849750997</v>
          </cell>
          <cell r="M2295">
            <v>46698.764735121098</v>
          </cell>
          <cell r="N2295">
            <v>69662.745874370594</v>
          </cell>
          <cell r="O2295">
            <v>51917.9868579186</v>
          </cell>
          <cell r="P2295">
            <v>63955.481427799801</v>
          </cell>
          <cell r="Q2295">
            <v>52458.316009590002</v>
          </cell>
        </row>
        <row r="2296">
          <cell r="A2296" t="str">
            <v>Q91VM5</v>
          </cell>
          <cell r="B2296" t="str">
            <v>sp|Q91VM5|RMXL1_MOUSE</v>
          </cell>
          <cell r="C2296">
            <v>138297.16000413799</v>
          </cell>
          <cell r="D2296">
            <v>545967.02690157096</v>
          </cell>
          <cell r="E2296">
            <v>424253.35030680598</v>
          </cell>
          <cell r="F2296">
            <v>553951.60496078897</v>
          </cell>
          <cell r="G2296">
            <v>449979.04261213302</v>
          </cell>
          <cell r="H2296">
            <v>622519.32528849295</v>
          </cell>
          <cell r="I2296">
            <v>530446.17195512506</v>
          </cell>
          <cell r="J2296">
            <v>523301.72720185103</v>
          </cell>
          <cell r="K2296">
            <v>508880.56388567702</v>
          </cell>
          <cell r="L2296">
            <v>643997.39131477405</v>
          </cell>
          <cell r="M2296">
            <v>565985.80215753405</v>
          </cell>
          <cell r="N2296">
            <v>628116.39544312202</v>
          </cell>
          <cell r="O2296">
            <v>653916.63858076604</v>
          </cell>
          <cell r="P2296">
            <v>559860.15633581195</v>
          </cell>
          <cell r="Q2296">
            <v>535767.57062011398</v>
          </cell>
        </row>
        <row r="2297">
          <cell r="A2297" t="str">
            <v>Q91VM9</v>
          </cell>
          <cell r="B2297" t="str">
            <v>sp|Q91VM9|IPYR2_MOUSE</v>
          </cell>
          <cell r="C2297">
            <v>139590.471045496</v>
          </cell>
          <cell r="D2297">
            <v>129746.84653091599</v>
          </cell>
          <cell r="E2297">
            <v>178569.46630593701</v>
          </cell>
          <cell r="F2297">
            <v>135599.51110858601</v>
          </cell>
          <cell r="G2297">
            <v>125768.70661710099</v>
          </cell>
          <cell r="H2297">
            <v>77537.603939712906</v>
          </cell>
          <cell r="I2297">
            <v>130090.548826725</v>
          </cell>
          <cell r="J2297">
            <v>135833.53880298199</v>
          </cell>
          <cell r="K2297">
            <v>152897.83718646099</v>
          </cell>
          <cell r="L2297">
            <v>226924.234536253</v>
          </cell>
          <cell r="M2297">
            <v>147596.84722797299</v>
          </cell>
          <cell r="N2297">
            <v>92774.1558293126</v>
          </cell>
          <cell r="O2297">
            <v>121750.839144903</v>
          </cell>
          <cell r="P2297">
            <v>170468.12396220499</v>
          </cell>
          <cell r="Q2297">
            <v>123825.414635158</v>
          </cell>
        </row>
        <row r="2298">
          <cell r="A2298" t="str">
            <v>Q91VN4</v>
          </cell>
          <cell r="B2298" t="str">
            <v>sp|Q91VN4|MIC25_MOUSE</v>
          </cell>
          <cell r="C2298">
            <v>758631.21915061795</v>
          </cell>
          <cell r="D2298">
            <v>758983.34397848905</v>
          </cell>
          <cell r="E2298">
            <v>710731.03867388202</v>
          </cell>
          <cell r="F2298">
            <v>774123.24989404995</v>
          </cell>
          <cell r="G2298">
            <v>663303.25625002699</v>
          </cell>
          <cell r="H2298">
            <v>760778.51722948905</v>
          </cell>
          <cell r="I2298">
            <v>714883.18694434199</v>
          </cell>
          <cell r="J2298">
            <v>692406.892997836</v>
          </cell>
          <cell r="K2298">
            <v>651121.46008205297</v>
          </cell>
          <cell r="L2298">
            <v>884579.08991401002</v>
          </cell>
          <cell r="M2298">
            <v>813665.14759789302</v>
          </cell>
          <cell r="N2298">
            <v>669055.69662012404</v>
          </cell>
          <cell r="O2298">
            <v>819723.36263330502</v>
          </cell>
          <cell r="P2298">
            <v>686822.62397154502</v>
          </cell>
          <cell r="Q2298">
            <v>704697.06390803796</v>
          </cell>
        </row>
        <row r="2299">
          <cell r="A2299" t="str">
            <v>Q91VR2</v>
          </cell>
          <cell r="B2299" t="str">
            <v>sp|Q91VR2|ATPG_MOUSE</v>
          </cell>
          <cell r="C2299">
            <v>5180407.3346455405</v>
          </cell>
          <cell r="D2299">
            <v>5178801.08346669</v>
          </cell>
          <cell r="E2299">
            <v>6160892.3171604797</v>
          </cell>
          <cell r="F2299">
            <v>5593173.1583541799</v>
          </cell>
          <cell r="G2299">
            <v>5390886.7541440902</v>
          </cell>
          <cell r="H2299">
            <v>5456843.0942216599</v>
          </cell>
          <cell r="I2299">
            <v>5155061.2704449901</v>
          </cell>
          <cell r="J2299">
            <v>5788759.4051158503</v>
          </cell>
          <cell r="K2299">
            <v>5475586.8563938504</v>
          </cell>
          <cell r="L2299">
            <v>5015636.2686270401</v>
          </cell>
          <cell r="M2299">
            <v>4908466.7624778003</v>
          </cell>
          <cell r="N2299">
            <v>5215709.8305458296</v>
          </cell>
          <cell r="O2299">
            <v>4847803.8691763002</v>
          </cell>
          <cell r="P2299">
            <v>6036991.0952711804</v>
          </cell>
          <cell r="Q2299">
            <v>5258606.0707877204</v>
          </cell>
        </row>
        <row r="2300">
          <cell r="A2300" t="str">
            <v>Q91VR5</v>
          </cell>
          <cell r="B2300" t="str">
            <v>sp|Q91VR5|DDX1_MOUSE</v>
          </cell>
          <cell r="C2300">
            <v>525873.38448278198</v>
          </cell>
          <cell r="D2300">
            <v>616674.88791860698</v>
          </cell>
          <cell r="E2300">
            <v>566223.19282307103</v>
          </cell>
          <cell r="F2300">
            <v>557976.21208109101</v>
          </cell>
          <cell r="G2300">
            <v>498873.16717222403</v>
          </cell>
          <cell r="H2300">
            <v>711029.57710174494</v>
          </cell>
          <cell r="I2300">
            <v>649330.36119598395</v>
          </cell>
          <cell r="J2300">
            <v>573076.07571249199</v>
          </cell>
          <cell r="K2300">
            <v>590449.24774868297</v>
          </cell>
          <cell r="L2300">
            <v>721649.27890364896</v>
          </cell>
          <cell r="M2300">
            <v>596186.18502124597</v>
          </cell>
          <cell r="N2300">
            <v>745048.57716769294</v>
          </cell>
          <cell r="O2300">
            <v>705831.25528429903</v>
          </cell>
          <cell r="P2300">
            <v>556092.46417415701</v>
          </cell>
          <cell r="Q2300">
            <v>575724.35067769606</v>
          </cell>
        </row>
        <row r="2301">
          <cell r="A2301" t="str">
            <v>Q91VR7</v>
          </cell>
          <cell r="B2301" t="str">
            <v>sp|Q91VR7|MLP3A_MOUSE</v>
          </cell>
          <cell r="C2301">
            <v>1816835.57216437</v>
          </cell>
          <cell r="D2301">
            <v>2746700.6397573901</v>
          </cell>
          <cell r="E2301">
            <v>3232072.0900279898</v>
          </cell>
          <cell r="F2301">
            <v>3281701.4083952801</v>
          </cell>
          <cell r="G2301">
            <v>3474602.8220792301</v>
          </cell>
          <cell r="H2301">
            <v>3396007.41295433</v>
          </cell>
          <cell r="I2301">
            <v>3456206.4596160599</v>
          </cell>
          <cell r="J2301">
            <v>3220091.1597723798</v>
          </cell>
          <cell r="K2301">
            <v>3193501.48471573</v>
          </cell>
          <cell r="L2301">
            <v>3278027.1905995701</v>
          </cell>
          <cell r="M2301">
            <v>3057117.13089763</v>
          </cell>
          <cell r="N2301">
            <v>2944444.7818982401</v>
          </cell>
          <cell r="O2301">
            <v>3022011.96414589</v>
          </cell>
          <cell r="P2301">
            <v>3227382.71479704</v>
          </cell>
          <cell r="Q2301">
            <v>2917946.4475441501</v>
          </cell>
        </row>
        <row r="2302">
          <cell r="A2302" t="str">
            <v>Q91VR8</v>
          </cell>
          <cell r="B2302" t="str">
            <v>sp|Q91VR8|BRK1_MOUSE</v>
          </cell>
          <cell r="C2302">
            <v>26296.4899252717</v>
          </cell>
          <cell r="D2302">
            <v>200789.649392277</v>
          </cell>
          <cell r="E2302">
            <v>110546.526759955</v>
          </cell>
          <cell r="F2302">
            <v>175927.59659919501</v>
          </cell>
          <cell r="G2302">
            <v>102839.236727258</v>
          </cell>
          <cell r="H2302">
            <v>395703.22136390902</v>
          </cell>
          <cell r="I2302">
            <v>94132.489849037796</v>
          </cell>
          <cell r="J2302">
            <v>210861.19024268899</v>
          </cell>
          <cell r="K2302">
            <v>181909.81241520299</v>
          </cell>
          <cell r="L2302">
            <v>173438.42724934901</v>
          </cell>
          <cell r="M2302">
            <v>262530.29222399299</v>
          </cell>
          <cell r="N2302">
            <v>163751.95666751199</v>
          </cell>
          <cell r="O2302">
            <v>187712.58736772701</v>
          </cell>
          <cell r="P2302">
            <v>104730.660695051</v>
          </cell>
          <cell r="Q2302">
            <v>174865.70827693201</v>
          </cell>
        </row>
        <row r="2303">
          <cell r="A2303" t="str">
            <v>Q91VT4</v>
          </cell>
          <cell r="B2303" t="str">
            <v>sp|Q91VT4|CBR4_MOUSE</v>
          </cell>
          <cell r="C2303">
            <v>172070.65703038199</v>
          </cell>
          <cell r="D2303">
            <v>172234.42107556801</v>
          </cell>
          <cell r="E2303">
            <v>166932.73208210201</v>
          </cell>
          <cell r="F2303">
            <v>173112.784894991</v>
          </cell>
          <cell r="G2303">
            <v>170753.515450623</v>
          </cell>
          <cell r="H2303">
            <v>175443.58445610199</v>
          </cell>
          <cell r="I2303">
            <v>171189.41451970799</v>
          </cell>
          <cell r="J2303">
            <v>182038.77689038499</v>
          </cell>
          <cell r="K2303">
            <v>191418.98331413601</v>
          </cell>
          <cell r="L2303">
            <v>162306.93570679601</v>
          </cell>
          <cell r="M2303">
            <v>184603.527778989</v>
          </cell>
          <cell r="N2303">
            <v>183892.375152778</v>
          </cell>
          <cell r="O2303">
            <v>253855.486495961</v>
          </cell>
          <cell r="P2303">
            <v>170859.92962243501</v>
          </cell>
          <cell r="Q2303">
            <v>157882.842251725</v>
          </cell>
        </row>
        <row r="2304">
          <cell r="A2304" t="str">
            <v>Q91VW3</v>
          </cell>
          <cell r="B2304" t="str">
            <v>sp|Q91VW3|SH3L3_MOUSE</v>
          </cell>
          <cell r="C2304">
            <v>1544893.7479039901</v>
          </cell>
          <cell r="D2304">
            <v>1390261.6069360201</v>
          </cell>
          <cell r="E2304">
            <v>1037547.71612546</v>
          </cell>
          <cell r="F2304">
            <v>1454904.0588650601</v>
          </cell>
          <cell r="G2304">
            <v>1390700.5721654999</v>
          </cell>
          <cell r="H2304">
            <v>1191603.5958336799</v>
          </cell>
          <cell r="I2304">
            <v>1387676.7740055099</v>
          </cell>
          <cell r="J2304">
            <v>1428411.4065201599</v>
          </cell>
          <cell r="K2304">
            <v>1612981.94997761</v>
          </cell>
          <cell r="L2304">
            <v>1447782.14842018</v>
          </cell>
          <cell r="M2304">
            <v>1279233.49245098</v>
          </cell>
          <cell r="N2304">
            <v>1376296.0091669301</v>
          </cell>
          <cell r="O2304">
            <v>1903130.5101256899</v>
          </cell>
          <cell r="P2304">
            <v>1292110.0183536401</v>
          </cell>
          <cell r="Q2304">
            <v>1108968.2385752599</v>
          </cell>
        </row>
        <row r="2305">
          <cell r="A2305" t="str">
            <v>Q91VZ6</v>
          </cell>
          <cell r="B2305" t="str">
            <v>sp|Q91VZ6|SMAP1_MOUSE</v>
          </cell>
          <cell r="C2305">
            <v>157648.14454020999</v>
          </cell>
          <cell r="D2305">
            <v>203046.447218641</v>
          </cell>
          <cell r="E2305">
            <v>181162.99837764399</v>
          </cell>
          <cell r="F2305">
            <v>185727.04457046601</v>
          </cell>
          <cell r="G2305">
            <v>212492.42120075499</v>
          </cell>
          <cell r="H2305">
            <v>223192.75497835001</v>
          </cell>
          <cell r="I2305">
            <v>194516.07686715299</v>
          </cell>
          <cell r="J2305">
            <v>215472.406018446</v>
          </cell>
          <cell r="K2305">
            <v>221212.302913928</v>
          </cell>
          <cell r="L2305">
            <v>237760.83267517199</v>
          </cell>
          <cell r="M2305">
            <v>191154.03648063701</v>
          </cell>
          <cell r="N2305">
            <v>163628.811392712</v>
          </cell>
          <cell r="O2305">
            <v>215856.32098239599</v>
          </cell>
          <cell r="P2305">
            <v>209130.78242688399</v>
          </cell>
          <cell r="Q2305">
            <v>186656.14354192399</v>
          </cell>
        </row>
        <row r="2306">
          <cell r="A2306" t="str">
            <v>Q91W34</v>
          </cell>
          <cell r="B2306" t="str">
            <v>sp|Q91W34|RUS1_MOUSE</v>
          </cell>
          <cell r="C2306">
            <v>48190.615248603099</v>
          </cell>
          <cell r="D2306">
            <v>41366.635208449297</v>
          </cell>
          <cell r="E2306">
            <v>31042.749255775499</v>
          </cell>
          <cell r="F2306">
            <v>59672.938841303599</v>
          </cell>
          <cell r="G2306">
            <v>59883.533800344201</v>
          </cell>
          <cell r="H2306">
            <v>24892.179707684201</v>
          </cell>
          <cell r="I2306">
            <v>54058.931533026902</v>
          </cell>
          <cell r="J2306">
            <v>64952.525536201501</v>
          </cell>
          <cell r="K2306">
            <v>48105.988377577698</v>
          </cell>
          <cell r="L2306">
            <v>90624.949149468594</v>
          </cell>
          <cell r="M2306">
            <v>47831.234658198096</v>
          </cell>
          <cell r="N2306">
            <v>30163.6508094001</v>
          </cell>
          <cell r="O2306">
            <v>71579.793408954807</v>
          </cell>
          <cell r="P2306">
            <v>39629.886872454597</v>
          </cell>
          <cell r="Q2306">
            <v>37201.201803461503</v>
          </cell>
        </row>
        <row r="2307">
          <cell r="A2307" t="str">
            <v>Q91W43</v>
          </cell>
          <cell r="B2307" t="str">
            <v>sp|Q91W43|GCSP_MOUSE</v>
          </cell>
          <cell r="C2307">
            <v>78833.137325837699</v>
          </cell>
          <cell r="D2307">
            <v>109055.193146285</v>
          </cell>
          <cell r="E2307">
            <v>78408.036348779002</v>
          </cell>
          <cell r="F2307">
            <v>87749.265366368607</v>
          </cell>
          <cell r="G2307">
            <v>83142.805654311305</v>
          </cell>
          <cell r="H2307">
            <v>142569.65098070301</v>
          </cell>
          <cell r="I2307">
            <v>133307.22669062199</v>
          </cell>
          <cell r="J2307">
            <v>84068.533574874105</v>
          </cell>
          <cell r="K2307">
            <v>90049.352956174902</v>
          </cell>
          <cell r="L2307">
            <v>147746.68106651201</v>
          </cell>
          <cell r="M2307">
            <v>39350.997506151798</v>
          </cell>
          <cell r="N2307">
            <v>42802.394218806097</v>
          </cell>
          <cell r="O2307">
            <v>31462.3715247449</v>
          </cell>
          <cell r="P2307">
            <v>61618.173165367298</v>
          </cell>
          <cell r="Q2307">
            <v>97900.115996776804</v>
          </cell>
        </row>
        <row r="2308">
          <cell r="A2308" t="str">
            <v>Q91W50</v>
          </cell>
          <cell r="B2308" t="str">
            <v>sp|Q91W50|CSDE1_MOUSE</v>
          </cell>
          <cell r="C2308">
            <v>181180.99129629001</v>
          </cell>
          <cell r="D2308">
            <v>181650.47358921301</v>
          </cell>
          <cell r="E2308">
            <v>171415.58323256599</v>
          </cell>
          <cell r="F2308">
            <v>219657.21339657099</v>
          </cell>
          <cell r="G2308">
            <v>220935.70609520699</v>
          </cell>
          <cell r="H2308">
            <v>248859.29558691601</v>
          </cell>
          <cell r="I2308">
            <v>164766.80011433599</v>
          </cell>
          <cell r="J2308">
            <v>191097.47009593199</v>
          </cell>
          <cell r="K2308">
            <v>224395.85904632299</v>
          </cell>
          <cell r="L2308">
            <v>230307.53025494999</v>
          </cell>
          <cell r="M2308">
            <v>260092.24604391499</v>
          </cell>
          <cell r="N2308">
            <v>228247.65628697499</v>
          </cell>
          <cell r="O2308">
            <v>280908.70910725603</v>
          </cell>
          <cell r="P2308">
            <v>219621.71799312401</v>
          </cell>
          <cell r="Q2308">
            <v>274999.61796167702</v>
          </cell>
        </row>
        <row r="2309">
          <cell r="A2309" t="str">
            <v>Q91W53</v>
          </cell>
          <cell r="B2309" t="str">
            <v>sp|Q91W53|GOGA7_MOUSE</v>
          </cell>
          <cell r="C2309">
            <v>44227.202247405003</v>
          </cell>
          <cell r="D2309">
            <v>36330.222275229899</v>
          </cell>
          <cell r="E2309">
            <v>53709.951635542799</v>
          </cell>
          <cell r="F2309">
            <v>47276.680501852199</v>
          </cell>
          <cell r="G2309">
            <v>43077.769491318402</v>
          </cell>
          <cell r="H2309">
            <v>48707.724720259401</v>
          </cell>
          <cell r="I2309">
            <v>46684.855857256</v>
          </cell>
          <cell r="J2309">
            <v>46987.711096515399</v>
          </cell>
          <cell r="K2309">
            <v>44615.287162398301</v>
          </cell>
          <cell r="L2309">
            <v>45477.164237110897</v>
          </cell>
          <cell r="M2309">
            <v>44131.932932472599</v>
          </cell>
          <cell r="N2309">
            <v>55799.541838087498</v>
          </cell>
          <cell r="O2309">
            <v>54072.307225565797</v>
          </cell>
          <cell r="P2309">
            <v>19831.580899642198</v>
          </cell>
          <cell r="Q2309">
            <v>47579.743827442202</v>
          </cell>
        </row>
        <row r="2310">
          <cell r="A2310" t="str">
            <v>Q91W69</v>
          </cell>
          <cell r="B2310" t="str">
            <v>sp|Q91W69|EPN3_MOUSE</v>
          </cell>
          <cell r="C2310">
            <v>19626.065283232499</v>
          </cell>
          <cell r="D2310">
            <v>42078.041054804104</v>
          </cell>
          <cell r="E2310">
            <v>44485.680699251301</v>
          </cell>
          <cell r="F2310">
            <v>29336.258746986299</v>
          </cell>
          <cell r="G2310">
            <v>45207.702544380401</v>
          </cell>
          <cell r="H2310">
            <v>21407.707647042</v>
          </cell>
          <cell r="I2310">
            <v>32758.494991158801</v>
          </cell>
          <cell r="J2310">
            <v>29337.339785272601</v>
          </cell>
          <cell r="K2310">
            <v>41431.6248698864</v>
          </cell>
          <cell r="L2310">
            <v>17360.4090083724</v>
          </cell>
          <cell r="M2310">
            <v>17087.966582925099</v>
          </cell>
          <cell r="N2310">
            <v>45355.142722947698</v>
          </cell>
          <cell r="O2310">
            <v>25419.0225976027</v>
          </cell>
          <cell r="P2310">
            <v>40215.127716117</v>
          </cell>
          <cell r="Q2310">
            <v>27788.355884590099</v>
          </cell>
        </row>
        <row r="2311">
          <cell r="A2311" t="str">
            <v>Q91W86</v>
          </cell>
          <cell r="B2311" t="str">
            <v>sp|Q91W86|VPS11_MOUSE</v>
          </cell>
          <cell r="C2311">
            <v>62309.140469326499</v>
          </cell>
          <cell r="D2311">
            <v>64554.851850018</v>
          </cell>
          <cell r="E2311">
            <v>39698.4107579915</v>
          </cell>
          <cell r="F2311">
            <v>51819.833332617403</v>
          </cell>
          <cell r="G2311">
            <v>58235.614712878902</v>
          </cell>
          <cell r="H2311">
            <v>42000.707816628303</v>
          </cell>
          <cell r="I2311">
            <v>65074.444176530997</v>
          </cell>
          <cell r="J2311">
            <v>54710.214933793897</v>
          </cell>
          <cell r="K2311">
            <v>66188.280485804702</v>
          </cell>
          <cell r="L2311">
            <v>21702.688331033201</v>
          </cell>
          <cell r="M2311">
            <v>47624.942425038404</v>
          </cell>
          <cell r="N2311">
            <v>68436.537620302799</v>
          </cell>
          <cell r="O2311">
            <v>63471.044433149698</v>
          </cell>
          <cell r="P2311">
            <v>56646.8954453732</v>
          </cell>
          <cell r="Q2311">
            <v>46741.660984212896</v>
          </cell>
        </row>
        <row r="2312">
          <cell r="A2312" t="str">
            <v>Q91W89</v>
          </cell>
          <cell r="B2312" t="str">
            <v>sp|Q91W89|MA2C1_MOUSE</v>
          </cell>
          <cell r="C2312">
            <v>191790.660601543</v>
          </cell>
          <cell r="D2312">
            <v>122172.358718369</v>
          </cell>
          <cell r="E2312">
            <v>85028.011117805901</v>
          </cell>
          <cell r="F2312">
            <v>117486.255181555</v>
          </cell>
          <cell r="G2312">
            <v>125853.802183969</v>
          </cell>
          <cell r="H2312">
            <v>133922.89991084501</v>
          </cell>
          <cell r="I2312">
            <v>80726.035287091698</v>
          </cell>
          <cell r="J2312">
            <v>122159.538136654</v>
          </cell>
          <cell r="K2312">
            <v>109246.13722802899</v>
          </cell>
          <cell r="L2312">
            <v>118109.686430713</v>
          </cell>
          <cell r="M2312">
            <v>121240.88241600301</v>
          </cell>
          <cell r="N2312">
            <v>80179.668809227398</v>
          </cell>
          <cell r="O2312">
            <v>104948.509895362</v>
          </cell>
          <cell r="P2312">
            <v>147626.64364258701</v>
          </cell>
          <cell r="Q2312">
            <v>105637.3398286</v>
          </cell>
        </row>
        <row r="2313">
          <cell r="A2313" t="str">
            <v>Q91W90</v>
          </cell>
          <cell r="B2313" t="str">
            <v>sp|Q91W90|TXND5_MOUSE</v>
          </cell>
          <cell r="C2313">
            <v>23463.586860179399</v>
          </cell>
          <cell r="D2313">
            <v>29520.115656035199</v>
          </cell>
          <cell r="E2313">
            <v>22532.590080710001</v>
          </cell>
          <cell r="F2313">
            <v>5465.4161312328497</v>
          </cell>
          <cell r="G2313">
            <v>20598.135161076701</v>
          </cell>
          <cell r="H2313">
            <v>67691.6633985066</v>
          </cell>
          <cell r="I2313">
            <v>21935.624146259899</v>
          </cell>
          <cell r="J2313">
            <v>18772.7843510235</v>
          </cell>
          <cell r="K2313">
            <v>23832.616219480999</v>
          </cell>
          <cell r="L2313">
            <v>39311.518124769304</v>
          </cell>
          <cell r="M2313">
            <v>83021.692169422298</v>
          </cell>
          <cell r="N2313">
            <v>28178.006381757601</v>
          </cell>
          <cell r="O2313">
            <v>7724.7080508125</v>
          </cell>
          <cell r="P2313">
            <v>11260.844292702301</v>
          </cell>
          <cell r="Q2313">
            <v>48082.041927257203</v>
          </cell>
        </row>
        <row r="2314">
          <cell r="A2314" t="str">
            <v>Q91WA3</v>
          </cell>
          <cell r="B2314" t="str">
            <v>sp|Q91WA3|HDA11_MOUSE</v>
          </cell>
          <cell r="C2314">
            <v>26900.554347822599</v>
          </cell>
          <cell r="D2314">
            <v>48030.362067146198</v>
          </cell>
          <cell r="E2314">
            <v>41089.330828270999</v>
          </cell>
          <cell r="F2314">
            <v>38572.599805100697</v>
          </cell>
          <cell r="G2314">
            <v>44162.364023420101</v>
          </cell>
          <cell r="H2314">
            <v>22957.445685958399</v>
          </cell>
          <cell r="I2314">
            <v>41024.898648635397</v>
          </cell>
          <cell r="J2314">
            <v>35173.272450269898</v>
          </cell>
          <cell r="K2314">
            <v>45423.425708493298</v>
          </cell>
          <cell r="L2314">
            <v>30043.190561325999</v>
          </cell>
          <cell r="M2314">
            <v>37331.915602527901</v>
          </cell>
          <cell r="N2314">
            <v>43064.746674836497</v>
          </cell>
          <cell r="O2314">
            <v>35587.265399417098</v>
          </cell>
          <cell r="P2314">
            <v>39943.702342117598</v>
          </cell>
          <cell r="Q2314">
            <v>33652.302439100997</v>
          </cell>
        </row>
        <row r="2315">
          <cell r="A2315" t="str">
            <v>Q91WC3</v>
          </cell>
          <cell r="B2315" t="str">
            <v>sp|Q91WC3|ACSL6_MOUSE</v>
          </cell>
          <cell r="C2315">
            <v>395547.59396032401</v>
          </cell>
          <cell r="D2315">
            <v>537298.16806471196</v>
          </cell>
          <cell r="E2315">
            <v>456405.78378066799</v>
          </cell>
          <cell r="F2315">
            <v>449008.30141439702</v>
          </cell>
          <cell r="G2315">
            <v>466151.61230239703</v>
          </cell>
          <cell r="H2315">
            <v>467711.65993928601</v>
          </cell>
          <cell r="I2315">
            <v>486950.97428884997</v>
          </cell>
          <cell r="J2315">
            <v>484681.82847804</v>
          </cell>
          <cell r="K2315">
            <v>490392.913651301</v>
          </cell>
          <cell r="L2315">
            <v>520543.97817384399</v>
          </cell>
          <cell r="M2315">
            <v>523702.37700326799</v>
          </cell>
          <cell r="N2315">
            <v>513853.21031917201</v>
          </cell>
          <cell r="O2315">
            <v>563075.87629335595</v>
          </cell>
          <cell r="P2315">
            <v>506123.997884629</v>
          </cell>
          <cell r="Q2315">
            <v>512341.85591150098</v>
          </cell>
        </row>
        <row r="2316">
          <cell r="A2316" t="str">
            <v>Q91WD5</v>
          </cell>
          <cell r="B2316" t="str">
            <v>sp|Q91WD5|NDUS2_MOUSE</v>
          </cell>
          <cell r="C2316">
            <v>1346059.30809302</v>
          </cell>
          <cell r="D2316">
            <v>2545637.8923781798</v>
          </cell>
          <cell r="E2316">
            <v>2138599.1719585201</v>
          </cell>
          <cell r="F2316">
            <v>2453933.5822788798</v>
          </cell>
          <cell r="G2316">
            <v>2663819.73802613</v>
          </cell>
          <cell r="H2316">
            <v>2891433.5424988</v>
          </cell>
          <cell r="I2316">
            <v>2005167.3474215399</v>
          </cell>
          <cell r="J2316">
            <v>2372947.6373451399</v>
          </cell>
          <cell r="K2316">
            <v>2031193.3149204301</v>
          </cell>
          <cell r="L2316">
            <v>2207573.4010394998</v>
          </cell>
          <cell r="M2316">
            <v>2361050.1765362001</v>
          </cell>
          <cell r="N2316">
            <v>1907034.2544996699</v>
          </cell>
          <cell r="O2316">
            <v>2928021.8226606199</v>
          </cell>
          <cell r="P2316">
            <v>2466669.0328839999</v>
          </cell>
          <cell r="Q2316">
            <v>2371282.3440198</v>
          </cell>
        </row>
        <row r="2317">
          <cell r="A2317" t="str">
            <v>Q91WG2</v>
          </cell>
          <cell r="B2317" t="str">
            <v>sp|Q91WG2|RABE2_MOUSE</v>
          </cell>
          <cell r="C2317">
            <v>217372.07784395499</v>
          </cell>
          <cell r="D2317">
            <v>168058.79496709601</v>
          </cell>
          <cell r="E2317">
            <v>9151.4506603231093</v>
          </cell>
          <cell r="F2317">
            <v>23976.728395469901</v>
          </cell>
          <cell r="G2317">
            <v>19925.318214080598</v>
          </cell>
          <cell r="H2317">
            <v>38458.863715608401</v>
          </cell>
          <cell r="I2317">
            <v>384286.016049948</v>
          </cell>
          <cell r="J2317">
            <v>339450.192917204</v>
          </cell>
          <cell r="K2317">
            <v>312023.45275201299</v>
          </cell>
          <cell r="L2317">
            <v>39405.790733492897</v>
          </cell>
          <cell r="M2317">
            <v>208625.48415684799</v>
          </cell>
          <cell r="N2317">
            <v>25412.5453186452</v>
          </cell>
          <cell r="O2317">
            <v>190617.30730463</v>
          </cell>
          <cell r="P2317">
            <v>51367.670586397697</v>
          </cell>
          <cell r="Q2317">
            <v>98438.605822816899</v>
          </cell>
        </row>
        <row r="2318">
          <cell r="A2318" t="str">
            <v>Q91WG4</v>
          </cell>
          <cell r="B2318" t="str">
            <v>sp|Q91WG4|ELP2_MOUSE</v>
          </cell>
          <cell r="C2318">
            <v>134402.14606030899</v>
          </cell>
          <cell r="D2318">
            <v>74571.311029280099</v>
          </cell>
          <cell r="E2318">
            <v>76564.523741475205</v>
          </cell>
          <cell r="F2318">
            <v>94615.479919494799</v>
          </cell>
          <cell r="G2318">
            <v>61589.939992033302</v>
          </cell>
          <cell r="H2318">
            <v>104100.468432127</v>
          </cell>
          <cell r="I2318">
            <v>70614.755808618793</v>
          </cell>
          <cell r="J2318">
            <v>82264.116472667403</v>
          </cell>
          <cell r="K2318">
            <v>108357.880554409</v>
          </cell>
          <cell r="L2318">
            <v>59144.729938690398</v>
          </cell>
          <cell r="M2318">
            <v>70262.141186180801</v>
          </cell>
          <cell r="N2318">
            <v>52394.3756756734</v>
          </cell>
          <cell r="O2318">
            <v>137979.346003983</v>
          </cell>
          <cell r="P2318">
            <v>64006.837378295699</v>
          </cell>
          <cell r="Q2318">
            <v>117690.14942584799</v>
          </cell>
        </row>
        <row r="2319">
          <cell r="A2319" t="str">
            <v>Q91WG5</v>
          </cell>
          <cell r="B2319" t="str">
            <v>sp|Q91WG5|AAKG2_MOUSE</v>
          </cell>
          <cell r="C2319">
            <v>51026.734932906496</v>
          </cell>
          <cell r="D2319">
            <v>94384.036013311896</v>
          </cell>
          <cell r="E2319">
            <v>61858.626220784499</v>
          </cell>
          <cell r="F2319">
            <v>81728.326507015503</v>
          </cell>
          <cell r="G2319">
            <v>54166.548161095503</v>
          </cell>
          <cell r="H2319">
            <v>42767.723747188596</v>
          </cell>
          <cell r="I2319">
            <v>62941.475851482901</v>
          </cell>
          <cell r="J2319">
            <v>40595.348588967601</v>
          </cell>
          <cell r="K2319">
            <v>59181.653964896403</v>
          </cell>
          <cell r="L2319">
            <v>42687.601072438301</v>
          </cell>
          <cell r="M2319">
            <v>27862.398346558399</v>
          </cell>
          <cell r="N2319">
            <v>56066.671256293899</v>
          </cell>
          <cell r="O2319">
            <v>100959.07707067201</v>
          </cell>
          <cell r="P2319">
            <v>53124.522939552902</v>
          </cell>
          <cell r="Q2319">
            <v>93360.457953895399</v>
          </cell>
        </row>
        <row r="2320">
          <cell r="A2320" t="str">
            <v>Q91WG7</v>
          </cell>
          <cell r="B2320" t="str">
            <v>sp|Q91WG7|DGKG_MOUSE</v>
          </cell>
          <cell r="C2320">
            <v>68200.814315839802</v>
          </cell>
          <cell r="D2320">
            <v>75985.2643309493</v>
          </cell>
          <cell r="E2320">
            <v>71985.798963553301</v>
          </cell>
          <cell r="F2320">
            <v>85177.046993860393</v>
          </cell>
          <cell r="G2320">
            <v>83458.552934404201</v>
          </cell>
          <cell r="H2320">
            <v>54971.818338780999</v>
          </cell>
          <cell r="I2320">
            <v>94421.176756668006</v>
          </cell>
          <cell r="J2320">
            <v>94217.974063345595</v>
          </cell>
          <cell r="K2320">
            <v>112147.95070605099</v>
          </cell>
          <cell r="L2320">
            <v>63011.447332727097</v>
          </cell>
          <cell r="M2320">
            <v>70853.080795626098</v>
          </cell>
          <cell r="N2320">
            <v>92620.4854653644</v>
          </cell>
          <cell r="O2320">
            <v>114864.609841479</v>
          </cell>
          <cell r="P2320">
            <v>73757.932821915296</v>
          </cell>
          <cell r="Q2320">
            <v>42653.341919633502</v>
          </cell>
        </row>
        <row r="2321">
          <cell r="A2321" t="str">
            <v>Q91WJ8</v>
          </cell>
          <cell r="B2321" t="str">
            <v>sp|Q91WJ8|FUBP1_MOUSE</v>
          </cell>
          <cell r="C2321">
            <v>444753.886872995</v>
          </cell>
          <cell r="D2321">
            <v>334514.174683308</v>
          </cell>
          <cell r="E2321">
            <v>387954.076450405</v>
          </cell>
          <cell r="F2321">
            <v>367478.95142640901</v>
          </cell>
          <cell r="G2321">
            <v>434915.84374077001</v>
          </cell>
          <cell r="H2321">
            <v>259761.50734777501</v>
          </cell>
          <cell r="I2321">
            <v>476173.35545193299</v>
          </cell>
          <cell r="J2321">
            <v>463171.839331811</v>
          </cell>
          <cell r="K2321">
            <v>452367.100947119</v>
          </cell>
          <cell r="L2321">
            <v>502879.76907379099</v>
          </cell>
          <cell r="M2321">
            <v>428370.916675332</v>
          </cell>
          <cell r="N2321">
            <v>462524.24907702103</v>
          </cell>
          <cell r="O2321">
            <v>523407.27313221898</v>
          </cell>
          <cell r="P2321">
            <v>461271.40542041499</v>
          </cell>
          <cell r="Q2321">
            <v>395451.85784103902</v>
          </cell>
        </row>
        <row r="2322">
          <cell r="A2322" t="str">
            <v>Q91WK0</v>
          </cell>
          <cell r="B2322" t="str">
            <v>sp|Q91WK0|LRRF2_MOUSE</v>
          </cell>
          <cell r="C2322">
            <v>87974.954408856895</v>
          </cell>
          <cell r="D2322">
            <v>20036.647680439899</v>
          </cell>
          <cell r="E2322">
            <v>19684.853674023201</v>
          </cell>
          <cell r="F2322">
            <v>41080.5264277358</v>
          </cell>
          <cell r="G2322">
            <v>53328.782929963803</v>
          </cell>
          <cell r="H2322">
            <v>21290.607100491699</v>
          </cell>
          <cell r="I2322">
            <v>20199.188098388699</v>
          </cell>
          <cell r="J2322">
            <v>31003.0151959225</v>
          </cell>
          <cell r="K2322">
            <v>4151.4228884753302</v>
          </cell>
          <cell r="L2322">
            <v>10054.181745517601</v>
          </cell>
          <cell r="M2322">
            <v>55111.058205921501</v>
          </cell>
          <cell r="N2322">
            <v>62892.0565737828</v>
          </cell>
          <cell r="O2322">
            <v>25860.187450155499</v>
          </cell>
          <cell r="P2322">
            <v>11513.891305675499</v>
          </cell>
          <cell r="Q2322">
            <v>14753.1784661201</v>
          </cell>
        </row>
        <row r="2323">
          <cell r="A2323" t="str">
            <v>Q91WK2</v>
          </cell>
          <cell r="B2323" t="str">
            <v>sp|Q91WK2|EIF3H_MOUSE</v>
          </cell>
          <cell r="C2323">
            <v>12817.704659056801</v>
          </cell>
          <cell r="D2323">
            <v>23433.142820508801</v>
          </cell>
          <cell r="E2323">
            <v>20245.323903882501</v>
          </cell>
          <cell r="F2323">
            <v>20384.411984394799</v>
          </cell>
          <cell r="G2323">
            <v>14468.4911480841</v>
          </cell>
          <cell r="H2323">
            <v>6074.4085920212401</v>
          </cell>
          <cell r="I2323">
            <v>27457.753493250999</v>
          </cell>
          <cell r="J2323">
            <v>22901.405374688598</v>
          </cell>
          <cell r="K2323">
            <v>25904.021064436201</v>
          </cell>
          <cell r="L2323">
            <v>20773.2024296046</v>
          </cell>
          <cell r="M2323">
            <v>8854.5396126523592</v>
          </cell>
          <cell r="N2323">
            <v>24438.628873514601</v>
          </cell>
          <cell r="O2323">
            <v>24730.089007680599</v>
          </cell>
          <cell r="P2323">
            <v>20551.0316007937</v>
          </cell>
          <cell r="Q2323">
            <v>14739.9302632664</v>
          </cell>
        </row>
        <row r="2324">
          <cell r="A2324" t="str">
            <v>Q91WK5</v>
          </cell>
          <cell r="B2324" t="str">
            <v>sp|Q91WK5|GCSH_MOUSE</v>
          </cell>
          <cell r="C2324">
            <v>24779.564634525599</v>
          </cell>
          <cell r="D2324">
            <v>24655.455285411201</v>
          </cell>
          <cell r="E2324">
            <v>60643.493204028702</v>
          </cell>
          <cell r="F2324">
            <v>4641.2360002141204</v>
          </cell>
          <cell r="G2324">
            <v>47826.150805125799</v>
          </cell>
          <cell r="H2324">
            <v>9173.8629510606806</v>
          </cell>
          <cell r="I2324">
            <v>3866.05239867911</v>
          </cell>
          <cell r="J2324">
            <v>22269.438002385701</v>
          </cell>
          <cell r="K2324">
            <v>48357.7931746576</v>
          </cell>
          <cell r="L2324">
            <v>45703.868903390998</v>
          </cell>
          <cell r="M2324">
            <v>42634.377169444801</v>
          </cell>
          <cell r="N2324">
            <v>42171.4102763173</v>
          </cell>
          <cell r="O2324">
            <v>22636.4307814442</v>
          </cell>
          <cell r="P2324">
            <v>52177.728409258103</v>
          </cell>
          <cell r="Q2324">
            <v>43706.8588444079</v>
          </cell>
        </row>
        <row r="2325">
          <cell r="A2325" t="str">
            <v>Q91WQ3</v>
          </cell>
          <cell r="B2325" t="str">
            <v>sp|Q91WQ3|SYYC_MOUSE</v>
          </cell>
          <cell r="C2325">
            <v>1690874.8804389399</v>
          </cell>
          <cell r="D2325">
            <v>1646434.9815219799</v>
          </cell>
          <cell r="E2325">
            <v>1810207.4751600299</v>
          </cell>
          <cell r="F2325">
            <v>1734188.4291083401</v>
          </cell>
          <cell r="G2325">
            <v>1834816.06738787</v>
          </cell>
          <cell r="H2325">
            <v>1809901.1812313499</v>
          </cell>
          <cell r="I2325">
            <v>1849037.1894189401</v>
          </cell>
          <cell r="J2325">
            <v>1793801.51098334</v>
          </cell>
          <cell r="K2325">
            <v>1832846.6394124699</v>
          </cell>
          <cell r="L2325">
            <v>1456294.9728470801</v>
          </cell>
          <cell r="M2325">
            <v>1744705.4348129299</v>
          </cell>
          <cell r="N2325">
            <v>1704022.6380881199</v>
          </cell>
          <cell r="O2325">
            <v>2047477.0878433699</v>
          </cell>
          <cell r="P2325">
            <v>1638099.23108251</v>
          </cell>
          <cell r="Q2325">
            <v>1585021.9644766501</v>
          </cell>
        </row>
        <row r="2326">
          <cell r="A2326" t="str">
            <v>Q91WS0</v>
          </cell>
          <cell r="B2326" t="str">
            <v>sp|Q91WS0|CISD1_MOUSE</v>
          </cell>
          <cell r="C2326">
            <v>148962.996689672</v>
          </cell>
          <cell r="D2326">
            <v>300575.15654833498</v>
          </cell>
          <cell r="E2326">
            <v>520549.08768268401</v>
          </cell>
          <cell r="F2326">
            <v>307251.84348717501</v>
          </cell>
          <cell r="G2326">
            <v>271328.18838177097</v>
          </cell>
          <cell r="H2326">
            <v>246791.161857108</v>
          </cell>
          <cell r="I2326">
            <v>305991.83001101401</v>
          </cell>
          <cell r="J2326">
            <v>288403.40033292002</v>
          </cell>
          <cell r="K2326">
            <v>362842.95217012102</v>
          </cell>
          <cell r="L2326">
            <v>204830.73117610201</v>
          </cell>
          <cell r="M2326">
            <v>254473.45580911299</v>
          </cell>
          <cell r="N2326">
            <v>274401.56702550099</v>
          </cell>
          <cell r="O2326">
            <v>183294.31268535499</v>
          </cell>
          <cell r="P2326">
            <v>305198.87122278498</v>
          </cell>
          <cell r="Q2326">
            <v>262340.56337241997</v>
          </cell>
        </row>
        <row r="2327">
          <cell r="A2327" t="str">
            <v>Q91WT9</v>
          </cell>
          <cell r="B2327" t="str">
            <v>sp|Q91WT9|CBS_MOUSE</v>
          </cell>
          <cell r="C2327">
            <v>33419.070850357202</v>
          </cell>
          <cell r="D2327">
            <v>38319.068367198503</v>
          </cell>
          <cell r="E2327">
            <v>65507.1654781373</v>
          </cell>
          <cell r="F2327">
            <v>6557.03755622885</v>
          </cell>
          <cell r="G2327">
            <v>57231.852278682803</v>
          </cell>
          <cell r="H2327">
            <v>77368.412600400698</v>
          </cell>
          <cell r="I2327">
            <v>45521.201976835</v>
          </cell>
          <cell r="J2327">
            <v>44879.731227932003</v>
          </cell>
          <cell r="K2327">
            <v>56076.665714571704</v>
          </cell>
          <cell r="L2327">
            <v>76121.368616468797</v>
          </cell>
          <cell r="M2327">
            <v>56251.224747277403</v>
          </cell>
          <cell r="N2327">
            <v>52370.021897700899</v>
          </cell>
          <cell r="O2327">
            <v>48792.231602796703</v>
          </cell>
          <cell r="P2327">
            <v>13264.0935873934</v>
          </cell>
          <cell r="Q2327">
            <v>55369.282345218002</v>
          </cell>
        </row>
        <row r="2328">
          <cell r="A2328" t="str">
            <v>Q91X58</v>
          </cell>
          <cell r="B2328" t="str">
            <v>sp|Q91X58|ZFN2B_MOUSE</v>
          </cell>
          <cell r="C2328">
            <v>7714.3668745099203</v>
          </cell>
          <cell r="D2328">
            <v>31176.857433089099</v>
          </cell>
          <cell r="E2328">
            <v>23837.4808968256</v>
          </cell>
          <cell r="F2328">
            <v>15579.4341178043</v>
          </cell>
          <cell r="G2328">
            <v>2222.8950588234402</v>
          </cell>
          <cell r="H2328">
            <v>24187.009711243401</v>
          </cell>
          <cell r="I2328">
            <v>15432.476921315299</v>
          </cell>
          <cell r="J2328">
            <v>1603.18208983965</v>
          </cell>
          <cell r="K2328">
            <v>24327.497809360699</v>
          </cell>
          <cell r="L2328">
            <v>35476.245096195802</v>
          </cell>
          <cell r="M2328">
            <v>13861.049199769999</v>
          </cell>
          <cell r="N2328">
            <v>6830.9730559776199</v>
          </cell>
          <cell r="O2328">
            <v>30980.108178996001</v>
          </cell>
          <cell r="P2328">
            <v>16692.2210538586</v>
          </cell>
          <cell r="Q2328">
            <v>7150.6105629981403</v>
          </cell>
        </row>
        <row r="2329">
          <cell r="A2329" t="str">
            <v>Q91X78</v>
          </cell>
          <cell r="B2329" t="str">
            <v>sp|Q91X78|ERLN1_MOUSE</v>
          </cell>
          <cell r="C2329">
            <v>187435.46889347801</v>
          </cell>
          <cell r="D2329">
            <v>229719.71087623999</v>
          </cell>
          <cell r="E2329">
            <v>231842.140454012</v>
          </cell>
          <cell r="F2329">
            <v>185513.999563939</v>
          </cell>
          <cell r="G2329">
            <v>200370.54600149501</v>
          </cell>
          <cell r="H2329">
            <v>251215.12777415701</v>
          </cell>
          <cell r="I2329">
            <v>205807.28803184201</v>
          </cell>
          <cell r="J2329">
            <v>265360.15302077797</v>
          </cell>
          <cell r="K2329">
            <v>193203.974114704</v>
          </cell>
          <cell r="L2329">
            <v>270278.91896974499</v>
          </cell>
          <cell r="M2329">
            <v>222077.58808610501</v>
          </cell>
          <cell r="N2329">
            <v>198897.50157511499</v>
          </cell>
          <cell r="O2329">
            <v>261311.25631342799</v>
          </cell>
          <cell r="P2329">
            <v>218239.43735805099</v>
          </cell>
          <cell r="Q2329">
            <v>288809.073837423</v>
          </cell>
        </row>
        <row r="2330">
          <cell r="A2330" t="str">
            <v>Q91X97</v>
          </cell>
          <cell r="B2330" t="str">
            <v>sp|Q91X97|NCALD_MOUSE</v>
          </cell>
          <cell r="C2330">
            <v>63115.996931377602</v>
          </cell>
          <cell r="D2330">
            <v>229570.02268634699</v>
          </cell>
          <cell r="E2330">
            <v>186269.933630502</v>
          </cell>
          <cell r="F2330">
            <v>185374.42725739401</v>
          </cell>
          <cell r="G2330">
            <v>208080.62700921</v>
          </cell>
          <cell r="H2330">
            <v>215737.93834567099</v>
          </cell>
          <cell r="I2330">
            <v>184861.41277876301</v>
          </cell>
          <cell r="J2330">
            <v>191113.88938579199</v>
          </cell>
          <cell r="K2330">
            <v>166028.55020214801</v>
          </cell>
          <cell r="L2330">
            <v>154344.49462268499</v>
          </cell>
          <cell r="M2330">
            <v>251023.07900914899</v>
          </cell>
          <cell r="N2330">
            <v>92583.107240662997</v>
          </cell>
          <cell r="O2330">
            <v>198976.29487720001</v>
          </cell>
          <cell r="P2330">
            <v>174431.95012615799</v>
          </cell>
          <cell r="Q2330">
            <v>170364.08897840601</v>
          </cell>
        </row>
        <row r="2331">
          <cell r="A2331" t="str">
            <v>Q91XF0</v>
          </cell>
          <cell r="B2331" t="str">
            <v>sp|Q91XF0|PNPO_MOUSE</v>
          </cell>
          <cell r="C2331">
            <v>96215.048577561596</v>
          </cell>
          <cell r="D2331">
            <v>67168.113470559198</v>
          </cell>
          <cell r="E2331">
            <v>44510.2782322493</v>
          </cell>
          <cell r="F2331">
            <v>57399.317404379799</v>
          </cell>
          <cell r="G2331">
            <v>54363.823842098202</v>
          </cell>
          <cell r="H2331">
            <v>77539.990514669102</v>
          </cell>
          <cell r="I2331">
            <v>55597.451461091703</v>
          </cell>
          <cell r="J2331">
            <v>67907.044524411205</v>
          </cell>
          <cell r="K2331">
            <v>73265.959951600002</v>
          </cell>
          <cell r="L2331">
            <v>61352.193500094203</v>
          </cell>
          <cell r="M2331">
            <v>56167.990888980203</v>
          </cell>
          <cell r="N2331">
            <v>27904.666184146401</v>
          </cell>
          <cell r="O2331">
            <v>109532.697094776</v>
          </cell>
          <cell r="P2331">
            <v>29596.644961255501</v>
          </cell>
          <cell r="Q2331">
            <v>58555.334879503898</v>
          </cell>
        </row>
        <row r="2332">
          <cell r="A2332" t="str">
            <v>Q91XL9</v>
          </cell>
          <cell r="B2332" t="str">
            <v>sp|Q91XL9|OSBL1_MOUSE</v>
          </cell>
          <cell r="C2332">
            <v>457291.075999917</v>
          </cell>
          <cell r="D2332">
            <v>495032.89846974402</v>
          </cell>
          <cell r="E2332">
            <v>388796.74074276403</v>
          </cell>
          <cell r="F2332">
            <v>430970.61759421497</v>
          </cell>
          <cell r="G2332">
            <v>491987.43554469402</v>
          </cell>
          <cell r="H2332">
            <v>494246.70532614598</v>
          </cell>
          <cell r="I2332">
            <v>422044.632350486</v>
          </cell>
          <cell r="J2332">
            <v>446676.55178148602</v>
          </cell>
          <cell r="K2332">
            <v>442466.65446219599</v>
          </cell>
          <cell r="L2332">
            <v>454367.26153494598</v>
          </cell>
          <cell r="M2332">
            <v>483333.23692722799</v>
          </cell>
          <cell r="N2332">
            <v>390247.73462378199</v>
          </cell>
          <cell r="O2332">
            <v>419247.47634989</v>
          </cell>
          <cell r="P2332">
            <v>389000.15973820898</v>
          </cell>
          <cell r="Q2332">
            <v>390432.09764416202</v>
          </cell>
        </row>
        <row r="2333">
          <cell r="A2333" t="str">
            <v>Q91XM9</v>
          </cell>
          <cell r="B2333" t="str">
            <v>sp|Q91XM9|DLG2_MOUSE</v>
          </cell>
          <cell r="C2333">
            <v>1563912.8840695301</v>
          </cell>
          <cell r="D2333">
            <v>2047362.5425628</v>
          </cell>
          <cell r="E2333">
            <v>2211344.9610840701</v>
          </cell>
          <cell r="F2333">
            <v>2378073.0116113699</v>
          </cell>
          <cell r="G2333">
            <v>2228585.26022687</v>
          </cell>
          <cell r="H2333">
            <v>2531074.1750276098</v>
          </cell>
          <cell r="I2333">
            <v>2162310.5472037699</v>
          </cell>
          <cell r="J2333">
            <v>1632568.5627571901</v>
          </cell>
          <cell r="K2333">
            <v>1723534.5620687201</v>
          </cell>
          <cell r="L2333">
            <v>1969260.38362596</v>
          </cell>
          <cell r="M2333">
            <v>2158810.8466255101</v>
          </cell>
          <cell r="N2333">
            <v>1995061.8929194999</v>
          </cell>
          <cell r="O2333">
            <v>1887320.6422355601</v>
          </cell>
          <cell r="P2333">
            <v>2144226.9897513301</v>
          </cell>
          <cell r="Q2333">
            <v>1909287.94933933</v>
          </cell>
        </row>
        <row r="2334">
          <cell r="A2334" t="str">
            <v>Q91XU3</v>
          </cell>
          <cell r="B2334" t="str">
            <v>sp|Q91XU3|PI42C_MOUSE</v>
          </cell>
          <cell r="C2334">
            <v>17749.534050594601</v>
          </cell>
          <cell r="D2334">
            <v>46248.206080204698</v>
          </cell>
          <cell r="E2334">
            <v>42071.820565990201</v>
          </cell>
          <cell r="F2334">
            <v>32865.0762620553</v>
          </cell>
          <cell r="G2334">
            <v>35022.824045270798</v>
          </cell>
          <cell r="H2334">
            <v>7646.3308548842197</v>
          </cell>
          <cell r="I2334">
            <v>36235.910264393002</v>
          </cell>
          <cell r="J2334">
            <v>631.106182381096</v>
          </cell>
          <cell r="K2334">
            <v>42321.814602228696</v>
          </cell>
          <cell r="L2334">
            <v>15648.1819107558</v>
          </cell>
          <cell r="M2334">
            <v>7175.7544595297804</v>
          </cell>
          <cell r="N2334">
            <v>39302.508243115699</v>
          </cell>
          <cell r="O2334">
            <v>30761.927708594299</v>
          </cell>
          <cell r="P2334">
            <v>49621.786490565399</v>
          </cell>
          <cell r="Q2334">
            <v>41065.125609333503</v>
          </cell>
        </row>
        <row r="2335">
          <cell r="A2335" t="str">
            <v>Q91XV3</v>
          </cell>
          <cell r="B2335" t="str">
            <v>sp|Q91XV3|BASP1_MOUSE</v>
          </cell>
          <cell r="C2335">
            <v>12299266.5196582</v>
          </cell>
          <cell r="D2335">
            <v>15169333.426900299</v>
          </cell>
          <cell r="E2335">
            <v>18848165.187326401</v>
          </cell>
          <cell r="F2335">
            <v>14177327.247947801</v>
          </cell>
          <cell r="G2335">
            <v>12511013.5904493</v>
          </cell>
          <cell r="H2335">
            <v>12630915.0016063</v>
          </cell>
          <cell r="I2335">
            <v>15616950.2796435</v>
          </cell>
          <cell r="J2335">
            <v>16225715.454295799</v>
          </cell>
          <cell r="K2335">
            <v>16873902.552040499</v>
          </cell>
          <cell r="L2335">
            <v>14694988.5456958</v>
          </cell>
          <cell r="M2335">
            <v>16124543.997894101</v>
          </cell>
          <cell r="N2335">
            <v>14764090.324167799</v>
          </cell>
          <cell r="O2335">
            <v>13573392.6783546</v>
          </cell>
          <cell r="P2335">
            <v>12676022.533768401</v>
          </cell>
          <cell r="Q2335">
            <v>10934280.185231799</v>
          </cell>
        </row>
        <row r="2336">
          <cell r="A2336" t="str">
            <v>Q91YD9</v>
          </cell>
          <cell r="B2336" t="str">
            <v>sp|Q91YD9|WASL_MOUSE</v>
          </cell>
          <cell r="C2336">
            <v>46993.711464306703</v>
          </cell>
          <cell r="D2336">
            <v>47128.274891120003</v>
          </cell>
          <cell r="E2336">
            <v>69339.941478140099</v>
          </cell>
          <cell r="F2336">
            <v>188862.33007178901</v>
          </cell>
          <cell r="G2336">
            <v>59949.8336268571</v>
          </cell>
          <cell r="H2336">
            <v>48538.760445228902</v>
          </cell>
          <cell r="I2336">
            <v>68524.358532360406</v>
          </cell>
          <cell r="J2336">
            <v>214155.43925423099</v>
          </cell>
          <cell r="K2336">
            <v>55427.41528632</v>
          </cell>
          <cell r="L2336">
            <v>40023.632788622999</v>
          </cell>
          <cell r="M2336">
            <v>9646.1544538921298</v>
          </cell>
          <cell r="N2336">
            <v>6696.81476396978</v>
          </cell>
          <cell r="O2336">
            <v>29520.7651697164</v>
          </cell>
          <cell r="P2336">
            <v>66872.770186424794</v>
          </cell>
          <cell r="Q2336">
            <v>57501.8085772997</v>
          </cell>
        </row>
        <row r="2337">
          <cell r="A2337" t="str">
            <v>Q91YE3</v>
          </cell>
          <cell r="B2337" t="str">
            <v>sp|Q91YE3|EGLN1_MOUSE</v>
          </cell>
          <cell r="C2337">
            <v>21169.440658635402</v>
          </cell>
          <cell r="D2337">
            <v>27142.4558876642</v>
          </cell>
          <cell r="E2337">
            <v>34113.197972474904</v>
          </cell>
          <cell r="F2337">
            <v>46227.261544913003</v>
          </cell>
          <cell r="G2337">
            <v>47346.070737694499</v>
          </cell>
          <cell r="H2337">
            <v>14581.177190705101</v>
          </cell>
          <cell r="I2337">
            <v>28715.679861291701</v>
          </cell>
          <cell r="J2337">
            <v>15389.878055438499</v>
          </cell>
          <cell r="K2337">
            <v>28544.4184819164</v>
          </cell>
          <cell r="L2337">
            <v>11958.0356139982</v>
          </cell>
          <cell r="M2337">
            <v>33491.0537964295</v>
          </cell>
          <cell r="N2337">
            <v>21277.0039710323</v>
          </cell>
          <cell r="O2337">
            <v>34512.577082766802</v>
          </cell>
          <cell r="P2337">
            <v>7143.7091193145798</v>
          </cell>
          <cell r="Q2337">
            <v>13501.7938191016</v>
          </cell>
        </row>
        <row r="2338">
          <cell r="A2338" t="str">
            <v>Q91YE6</v>
          </cell>
          <cell r="B2338" t="str">
            <v>sp|Q91YE6|IPO9_MOUSE</v>
          </cell>
          <cell r="C2338">
            <v>60070.316461652801</v>
          </cell>
          <cell r="D2338">
            <v>54247.504101091101</v>
          </cell>
          <cell r="E2338">
            <v>41613.071747483104</v>
          </cell>
          <cell r="F2338">
            <v>41879.516425890499</v>
          </cell>
          <cell r="G2338">
            <v>53661.011452221399</v>
          </cell>
          <cell r="H2338">
            <v>33607.997689684104</v>
          </cell>
          <cell r="I2338">
            <v>32675.5282741234</v>
          </cell>
          <cell r="J2338">
            <v>52321.117212350699</v>
          </cell>
          <cell r="K2338">
            <v>20254.085381177701</v>
          </cell>
          <cell r="L2338">
            <v>7108.9059394363903</v>
          </cell>
          <cell r="M2338">
            <v>55561.627300049397</v>
          </cell>
          <cell r="N2338">
            <v>68193.816628858098</v>
          </cell>
          <cell r="O2338">
            <v>36054.601988169597</v>
          </cell>
          <cell r="P2338">
            <v>49351.7327256973</v>
          </cell>
          <cell r="Q2338">
            <v>57468.5116647455</v>
          </cell>
        </row>
        <row r="2339">
          <cell r="A2339" t="str">
            <v>Q91YI0</v>
          </cell>
          <cell r="B2339" t="str">
            <v>sp|Q91YI0|ARLY_MOUSE</v>
          </cell>
          <cell r="C2339">
            <v>74062.338968859302</v>
          </cell>
          <cell r="D2339">
            <v>257167.41153613699</v>
          </cell>
          <cell r="E2339">
            <v>221229.75933805801</v>
          </cell>
          <cell r="F2339">
            <v>195151.45398699</v>
          </cell>
          <cell r="G2339">
            <v>107289.474642845</v>
          </cell>
          <cell r="H2339">
            <v>369284.78288101603</v>
          </cell>
          <cell r="I2339">
            <v>250519.18374934499</v>
          </cell>
          <cell r="J2339">
            <v>178310.780349876</v>
          </cell>
          <cell r="K2339">
            <v>248657.228590777</v>
          </cell>
          <cell r="L2339">
            <v>112086.05973022799</v>
          </cell>
          <cell r="M2339">
            <v>409114.14950830198</v>
          </cell>
          <cell r="N2339">
            <v>298018.262174687</v>
          </cell>
          <cell r="O2339">
            <v>243514.79314018</v>
          </cell>
          <cell r="P2339">
            <v>280594.61327752803</v>
          </cell>
          <cell r="Q2339">
            <v>336866.30066019099</v>
          </cell>
        </row>
        <row r="2340">
          <cell r="A2340" t="str">
            <v>Q91YJ2</v>
          </cell>
          <cell r="B2340" t="str">
            <v>sp|Q91YJ2|SNX4_MOUSE</v>
          </cell>
          <cell r="C2340">
            <v>191666.142916262</v>
          </cell>
          <cell r="D2340">
            <v>229688.377924559</v>
          </cell>
          <cell r="E2340">
            <v>132847.19582175399</v>
          </cell>
          <cell r="F2340">
            <v>163175.48205753401</v>
          </cell>
          <cell r="G2340">
            <v>230304.435512845</v>
          </cell>
          <cell r="H2340">
            <v>228850.92768433201</v>
          </cell>
          <cell r="I2340">
            <v>225058.911717688</v>
          </cell>
          <cell r="J2340">
            <v>220878.499730243</v>
          </cell>
          <cell r="K2340">
            <v>227717.31935475001</v>
          </cell>
          <cell r="L2340">
            <v>243080.51388153801</v>
          </cell>
          <cell r="M2340">
            <v>226298.315265304</v>
          </cell>
          <cell r="N2340">
            <v>253195.70735963</v>
          </cell>
          <cell r="O2340">
            <v>258621.37873938101</v>
          </cell>
          <cell r="P2340">
            <v>232698.54664467799</v>
          </cell>
          <cell r="Q2340">
            <v>240514.66963888501</v>
          </cell>
        </row>
        <row r="2341">
          <cell r="A2341" t="str">
            <v>Q91YL2</v>
          </cell>
          <cell r="B2341" t="str">
            <v>sp|Q91YL2|RN126_MOUSE</v>
          </cell>
          <cell r="C2341">
            <v>97677.442270379397</v>
          </cell>
          <cell r="D2341">
            <v>53623.946406006296</v>
          </cell>
          <cell r="E2341">
            <v>51712.988117512999</v>
          </cell>
          <cell r="F2341">
            <v>72261.872640920905</v>
          </cell>
          <cell r="G2341">
            <v>83057.354026554502</v>
          </cell>
          <cell r="H2341">
            <v>35321.8152324896</v>
          </cell>
          <cell r="I2341">
            <v>96103.530491213998</v>
          </cell>
          <cell r="J2341">
            <v>67701.609307698905</v>
          </cell>
          <cell r="K2341">
            <v>42637.365652179098</v>
          </cell>
          <cell r="L2341">
            <v>7839.1981785774597</v>
          </cell>
          <cell r="M2341">
            <v>30067.358248724799</v>
          </cell>
          <cell r="N2341">
            <v>52424.3819391285</v>
          </cell>
          <cell r="O2341">
            <v>41455.995330279897</v>
          </cell>
          <cell r="P2341">
            <v>93053.249124712107</v>
          </cell>
          <cell r="Q2341">
            <v>56239.788837205997</v>
          </cell>
        </row>
        <row r="2342">
          <cell r="A2342" t="str">
            <v>Q91YL3</v>
          </cell>
          <cell r="B2342" t="str">
            <v>sp|Q91YL3|UCKL1_MOUSE</v>
          </cell>
          <cell r="C2342">
            <v>123541.527231314</v>
          </cell>
          <cell r="D2342">
            <v>27131.1808465627</v>
          </cell>
          <cell r="E2342">
            <v>47195.743179664198</v>
          </cell>
          <cell r="F2342">
            <v>42874.600095144597</v>
          </cell>
          <cell r="G2342">
            <v>56922.842913278299</v>
          </cell>
          <cell r="H2342">
            <v>61497.828443738799</v>
          </cell>
          <cell r="I2342">
            <v>81392.305886662201</v>
          </cell>
          <cell r="J2342">
            <v>82453.275701271195</v>
          </cell>
          <cell r="K2342">
            <v>51430.7820021835</v>
          </cell>
          <cell r="L2342">
            <v>35989.547657613002</v>
          </cell>
          <cell r="M2342">
            <v>45200.620396253304</v>
          </cell>
          <cell r="N2342">
            <v>102263.73450165401</v>
          </cell>
          <cell r="O2342">
            <v>105358.926627847</v>
          </cell>
          <cell r="P2342">
            <v>58708.190032530103</v>
          </cell>
          <cell r="Q2342">
            <v>82109.580494834998</v>
          </cell>
        </row>
        <row r="2343">
          <cell r="A2343" t="str">
            <v>Q91YM2</v>
          </cell>
          <cell r="B2343" t="str">
            <v>sp|Q91YM2|RHG35_MOUSE</v>
          </cell>
          <cell r="C2343">
            <v>65430.123760968097</v>
          </cell>
          <cell r="D2343">
            <v>124910.604420187</v>
          </cell>
          <cell r="E2343">
            <v>52780.4812782359</v>
          </cell>
          <cell r="F2343">
            <v>98222.111691103593</v>
          </cell>
          <cell r="G2343">
            <v>100433.629586827</v>
          </cell>
          <cell r="H2343">
            <v>109836.552271807</v>
          </cell>
          <cell r="I2343">
            <v>62843.714360949998</v>
          </cell>
          <cell r="J2343">
            <v>40210.180142170298</v>
          </cell>
          <cell r="K2343">
            <v>47369.660610061102</v>
          </cell>
          <cell r="L2343">
            <v>91725.558250206101</v>
          </cell>
          <cell r="M2343">
            <v>26029.911857341802</v>
          </cell>
          <cell r="N2343">
            <v>51454.9821476492</v>
          </cell>
          <cell r="O2343">
            <v>46841.752502334799</v>
          </cell>
          <cell r="P2343">
            <v>59990.309940901599</v>
          </cell>
          <cell r="Q2343">
            <v>94134.838896055095</v>
          </cell>
        </row>
        <row r="2344">
          <cell r="A2344" t="str">
            <v>Q91YP0</v>
          </cell>
          <cell r="B2344" t="str">
            <v>sp|Q91YP0|L2HDH_MOUSE</v>
          </cell>
          <cell r="C2344">
            <v>99135.104411104694</v>
          </cell>
          <cell r="D2344">
            <v>237823.983248654</v>
          </cell>
          <cell r="E2344">
            <v>257459.07432410301</v>
          </cell>
          <cell r="F2344">
            <v>189004.58752727101</v>
          </cell>
          <cell r="G2344">
            <v>194905.86436613899</v>
          </cell>
          <cell r="H2344">
            <v>327139.66026023298</v>
          </cell>
          <cell r="I2344">
            <v>183379.765178175</v>
          </cell>
          <cell r="J2344">
            <v>169108.11322447899</v>
          </cell>
          <cell r="K2344">
            <v>289959.03704292502</v>
          </cell>
          <cell r="L2344">
            <v>249248.36327294001</v>
          </cell>
          <cell r="M2344">
            <v>100843.276183857</v>
          </cell>
          <cell r="N2344">
            <v>242635.31909239199</v>
          </cell>
          <cell r="O2344">
            <v>293541.616364013</v>
          </cell>
          <cell r="P2344">
            <v>262119.591653693</v>
          </cell>
          <cell r="Q2344">
            <v>164375.60700751701</v>
          </cell>
        </row>
        <row r="2345">
          <cell r="A2345" t="str">
            <v>Q91YP2</v>
          </cell>
          <cell r="B2345" t="str">
            <v>sp|Q91YP2|NEUL_MOUSE</v>
          </cell>
          <cell r="C2345">
            <v>138257.48588806301</v>
          </cell>
          <cell r="D2345">
            <v>107114.089437021</v>
          </cell>
          <cell r="E2345">
            <v>75411.179920804701</v>
          </cell>
          <cell r="F2345">
            <v>114356.800750077</v>
          </cell>
          <cell r="G2345">
            <v>127745.71372583001</v>
          </cell>
          <cell r="H2345">
            <v>135818.13136590799</v>
          </cell>
          <cell r="I2345">
            <v>102239.797779717</v>
          </cell>
          <cell r="J2345">
            <v>129080.662911597</v>
          </cell>
          <cell r="K2345">
            <v>96962.981824560906</v>
          </cell>
          <cell r="L2345">
            <v>130579.596338952</v>
          </cell>
          <cell r="M2345">
            <v>122869.932490871</v>
          </cell>
          <cell r="N2345">
            <v>96041.568982993296</v>
          </cell>
          <cell r="O2345">
            <v>123622.701883463</v>
          </cell>
          <cell r="P2345">
            <v>143863.40854345899</v>
          </cell>
          <cell r="Q2345">
            <v>137173.02740240601</v>
          </cell>
        </row>
        <row r="2346">
          <cell r="A2346" t="str">
            <v>Q91YQ5</v>
          </cell>
          <cell r="B2346" t="str">
            <v>sp|Q91YQ5|RPN1_MOUSE</v>
          </cell>
          <cell r="C2346">
            <v>1193535.1077296101</v>
          </cell>
          <cell r="D2346">
            <v>715930.29724532005</v>
          </cell>
          <cell r="E2346">
            <v>1026399.39693435</v>
          </cell>
          <cell r="F2346">
            <v>863202.22426219995</v>
          </cell>
          <cell r="G2346">
            <v>764010.81957183406</v>
          </cell>
          <cell r="H2346">
            <v>1021032.3200425101</v>
          </cell>
          <cell r="I2346">
            <v>1045989.1740709</v>
          </cell>
          <cell r="J2346">
            <v>820280.46805946901</v>
          </cell>
          <cell r="K2346">
            <v>958298.44839426398</v>
          </cell>
          <cell r="L2346">
            <v>860682.86932887998</v>
          </cell>
          <cell r="M2346">
            <v>729446.77455853799</v>
          </cell>
          <cell r="N2346">
            <v>982968.22282163997</v>
          </cell>
          <cell r="O2346">
            <v>988973.15094845905</v>
          </cell>
          <cell r="P2346">
            <v>685862.27878040401</v>
          </cell>
          <cell r="Q2346">
            <v>798886.37177218799</v>
          </cell>
        </row>
        <row r="2347">
          <cell r="A2347" t="str">
            <v>Q91YR1</v>
          </cell>
          <cell r="B2347" t="str">
            <v>sp|Q91YR1|TWF1_MOUSE</v>
          </cell>
          <cell r="C2347">
            <v>297514.61893725302</v>
          </cell>
          <cell r="D2347">
            <v>366602.03983016498</v>
          </cell>
          <cell r="E2347">
            <v>410870.84054408403</v>
          </cell>
          <cell r="F2347">
            <v>345502.52610231802</v>
          </cell>
          <cell r="G2347">
            <v>317153.82809168199</v>
          </cell>
          <cell r="H2347">
            <v>354354.211762566</v>
          </cell>
          <cell r="I2347">
            <v>381930.082235754</v>
          </cell>
          <cell r="J2347">
            <v>355611.964096251</v>
          </cell>
          <cell r="K2347">
            <v>377659.74746562302</v>
          </cell>
          <cell r="L2347">
            <v>333898.47977710603</v>
          </cell>
          <cell r="M2347">
            <v>351328.87217704899</v>
          </cell>
          <cell r="N2347">
            <v>410588.08565666497</v>
          </cell>
          <cell r="O2347">
            <v>287001.95335809898</v>
          </cell>
          <cell r="P2347">
            <v>342797.64687541901</v>
          </cell>
          <cell r="Q2347">
            <v>404135.04239537398</v>
          </cell>
        </row>
        <row r="2348">
          <cell r="A2348" t="str">
            <v>Q91YR7</v>
          </cell>
          <cell r="B2348" t="str">
            <v>sp|Q91YR7|PRP6_MOUSE</v>
          </cell>
          <cell r="C2348">
            <v>88427.195934793999</v>
          </cell>
          <cell r="D2348">
            <v>52642.796722029903</v>
          </cell>
          <cell r="E2348">
            <v>55656.062331381698</v>
          </cell>
          <cell r="F2348">
            <v>127796.248222094</v>
          </cell>
          <cell r="G2348">
            <v>242476.40885386401</v>
          </cell>
          <cell r="H2348">
            <v>358901.48481861799</v>
          </cell>
          <cell r="I2348">
            <v>146672.12800200001</v>
          </cell>
          <cell r="J2348">
            <v>195373.99240811</v>
          </cell>
          <cell r="K2348">
            <v>51240.448544812898</v>
          </cell>
          <cell r="L2348">
            <v>361247.95203329797</v>
          </cell>
          <cell r="M2348">
            <v>73824.459323895804</v>
          </cell>
          <cell r="N2348">
            <v>117475.050506445</v>
          </cell>
          <cell r="O2348">
            <v>127847.071248375</v>
          </cell>
          <cell r="P2348">
            <v>66980.699959848003</v>
          </cell>
          <cell r="Q2348">
            <v>136363.915978323</v>
          </cell>
        </row>
        <row r="2349">
          <cell r="A2349" t="str">
            <v>Q91YT0</v>
          </cell>
          <cell r="B2349" t="str">
            <v>sp|Q91YT0|NDUV1_MOUSE</v>
          </cell>
          <cell r="C2349">
            <v>4324890.0608251896</v>
          </cell>
          <cell r="D2349">
            <v>3913330.90537593</v>
          </cell>
          <cell r="E2349">
            <v>4472701.1087442702</v>
          </cell>
          <cell r="F2349">
            <v>4929020.0192109998</v>
          </cell>
          <cell r="G2349">
            <v>4494564.3986344701</v>
          </cell>
          <cell r="H2349">
            <v>5025110.3182042995</v>
          </cell>
          <cell r="I2349">
            <v>4508094.38329833</v>
          </cell>
          <cell r="J2349">
            <v>4596301.2618958903</v>
          </cell>
          <cell r="K2349">
            <v>4249209.8400035799</v>
          </cell>
          <cell r="L2349">
            <v>4190479.39891004</v>
          </cell>
          <cell r="M2349">
            <v>4090294.5058984002</v>
          </cell>
          <cell r="N2349">
            <v>4148077.0519881798</v>
          </cell>
          <cell r="O2349">
            <v>4727793.4541658703</v>
          </cell>
          <cell r="P2349">
            <v>4704942.7088122899</v>
          </cell>
          <cell r="Q2349">
            <v>4623742.03866015</v>
          </cell>
        </row>
        <row r="2350">
          <cell r="A2350" t="str">
            <v>Q91Z31</v>
          </cell>
          <cell r="B2350" t="str">
            <v>sp|Q91Z31|PTBP2_MOUSE</v>
          </cell>
          <cell r="C2350">
            <v>68580.246197709101</v>
          </cell>
          <cell r="D2350">
            <v>83936.467010306194</v>
          </cell>
          <cell r="E2350">
            <v>104712.535607817</v>
          </cell>
          <cell r="F2350">
            <v>100518.183548673</v>
          </cell>
          <cell r="G2350">
            <v>108099.860185176</v>
          </cell>
          <cell r="H2350">
            <v>146916.875892354</v>
          </cell>
          <cell r="I2350">
            <v>136238.97150777699</v>
          </cell>
          <cell r="J2350">
            <v>149181.79511588701</v>
          </cell>
          <cell r="K2350">
            <v>121592.496386881</v>
          </cell>
          <cell r="L2350">
            <v>124400.856155177</v>
          </cell>
          <cell r="M2350">
            <v>139220.77716724499</v>
          </cell>
          <cell r="N2350">
            <v>170118.31678637801</v>
          </cell>
          <cell r="O2350">
            <v>90305.1266757579</v>
          </cell>
          <cell r="P2350">
            <v>106585.017747013</v>
          </cell>
          <cell r="Q2350">
            <v>127479.085215443</v>
          </cell>
        </row>
        <row r="2351">
          <cell r="A2351" t="str">
            <v>Q91Z38</v>
          </cell>
          <cell r="B2351" t="str">
            <v>sp|Q91Z38|TTC1_MOUSE</v>
          </cell>
          <cell r="C2351">
            <v>92807.570167682803</v>
          </cell>
          <cell r="D2351">
            <v>84325.741788599902</v>
          </cell>
          <cell r="E2351">
            <v>66787.112017991094</v>
          </cell>
          <cell r="F2351">
            <v>100697.468291629</v>
          </cell>
          <cell r="G2351">
            <v>81996.485218874703</v>
          </cell>
          <cell r="H2351">
            <v>73110.449854496503</v>
          </cell>
          <cell r="I2351">
            <v>88586.4675178131</v>
          </cell>
          <cell r="J2351">
            <v>100835.598929322</v>
          </cell>
          <cell r="K2351">
            <v>99413.682331023098</v>
          </cell>
          <cell r="L2351">
            <v>102610.812269781</v>
          </cell>
          <cell r="M2351">
            <v>81908.851275804394</v>
          </cell>
          <cell r="N2351">
            <v>89034.312581491002</v>
          </cell>
          <cell r="O2351">
            <v>109030.443584048</v>
          </cell>
          <cell r="P2351">
            <v>97769.358826822907</v>
          </cell>
          <cell r="Q2351">
            <v>98807.476638233697</v>
          </cell>
        </row>
        <row r="2352">
          <cell r="A2352" t="str">
            <v>Q91Z53</v>
          </cell>
          <cell r="B2352" t="str">
            <v>sp|Q91Z53|GRHPR_MOUSE</v>
          </cell>
          <cell r="C2352">
            <v>1397753.2396776399</v>
          </cell>
          <cell r="D2352">
            <v>1095562.9744945101</v>
          </cell>
          <cell r="E2352">
            <v>1267068.9948239401</v>
          </cell>
          <cell r="F2352">
            <v>1267939.6774478401</v>
          </cell>
          <cell r="G2352">
            <v>1218999.10960171</v>
          </cell>
          <cell r="H2352">
            <v>1487822.50753754</v>
          </cell>
          <cell r="I2352">
            <v>1288501.3029028501</v>
          </cell>
          <cell r="J2352">
            <v>1319778.35723835</v>
          </cell>
          <cell r="K2352">
            <v>1210508.2031924899</v>
          </cell>
          <cell r="L2352">
            <v>1382874.17240473</v>
          </cell>
          <cell r="M2352">
            <v>1357354.81458636</v>
          </cell>
          <cell r="N2352">
            <v>1269987.6432266301</v>
          </cell>
          <cell r="O2352">
            <v>1283629.2163474199</v>
          </cell>
          <cell r="P2352">
            <v>1503796.4497986799</v>
          </cell>
          <cell r="Q2352">
            <v>1367296.0664639501</v>
          </cell>
        </row>
        <row r="2353">
          <cell r="A2353" t="str">
            <v>Q91Z61</v>
          </cell>
          <cell r="B2353" t="str">
            <v>sp|Q91Z61|DIRA1_MOUSE</v>
          </cell>
          <cell r="C2353">
            <v>133652.356170874</v>
          </cell>
          <cell r="D2353">
            <v>166559.64711789801</v>
          </cell>
          <cell r="E2353">
            <v>138463.88887714999</v>
          </cell>
          <cell r="F2353">
            <v>228180.702877312</v>
          </cell>
          <cell r="G2353">
            <v>136280.315316739</v>
          </cell>
          <cell r="H2353">
            <v>146300.708424093</v>
          </cell>
          <cell r="I2353">
            <v>191889.84250040699</v>
          </cell>
          <cell r="J2353">
            <v>174851.376586478</v>
          </cell>
          <cell r="K2353">
            <v>179059.692977698</v>
          </cell>
          <cell r="L2353">
            <v>316429.43227419298</v>
          </cell>
          <cell r="M2353">
            <v>189111.97332862701</v>
          </cell>
          <cell r="N2353">
            <v>244665.018154399</v>
          </cell>
          <cell r="O2353">
            <v>94939.577125296506</v>
          </cell>
          <cell r="P2353">
            <v>189878.83385086901</v>
          </cell>
          <cell r="Q2353">
            <v>178158.57313993399</v>
          </cell>
        </row>
        <row r="2354">
          <cell r="A2354" t="str">
            <v>Q91Z67</v>
          </cell>
          <cell r="B2354" t="str">
            <v>sp|Q91Z67|SRGP2_MOUSE</v>
          </cell>
          <cell r="C2354">
            <v>146131.57487081501</v>
          </cell>
          <cell r="D2354">
            <v>158769.587225019</v>
          </cell>
          <cell r="E2354">
            <v>89147.791560127502</v>
          </cell>
          <cell r="F2354">
            <v>115728.383283312</v>
          </cell>
          <cell r="G2354">
            <v>117797.16404439299</v>
          </cell>
          <cell r="H2354">
            <v>173921.135645334</v>
          </cell>
          <cell r="I2354">
            <v>198627.340274396</v>
          </cell>
          <cell r="J2354">
            <v>200097.75107529099</v>
          </cell>
          <cell r="K2354">
            <v>172548.78965455299</v>
          </cell>
          <cell r="L2354">
            <v>207267.71569204101</v>
          </cell>
          <cell r="M2354">
            <v>196329.45764256601</v>
          </cell>
          <cell r="N2354">
            <v>178581.69540018</v>
          </cell>
          <cell r="O2354">
            <v>229177.49331659399</v>
          </cell>
          <cell r="P2354">
            <v>191871.452314155</v>
          </cell>
          <cell r="Q2354">
            <v>214026.59818114099</v>
          </cell>
        </row>
        <row r="2355">
          <cell r="A2355" t="str">
            <v>Q91ZA3</v>
          </cell>
          <cell r="B2355" t="str">
            <v>sp|Q91ZA3|PCCA_MOUSE</v>
          </cell>
          <cell r="C2355">
            <v>704810.01531275501</v>
          </cell>
          <cell r="D2355">
            <v>1014899.32710739</v>
          </cell>
          <cell r="E2355">
            <v>1146800.3167757599</v>
          </cell>
          <cell r="F2355">
            <v>1246542.69877151</v>
          </cell>
          <cell r="G2355">
            <v>1146987.36668713</v>
          </cell>
          <cell r="H2355">
            <v>1261171.62283656</v>
          </cell>
          <cell r="I2355">
            <v>1141622.9242439901</v>
          </cell>
          <cell r="J2355">
            <v>1229549.46024444</v>
          </cell>
          <cell r="K2355">
            <v>1116022.0970542501</v>
          </cell>
          <cell r="L2355">
            <v>1231937.36440688</v>
          </cell>
          <cell r="M2355">
            <v>1257346.3651091401</v>
          </cell>
          <cell r="N2355">
            <v>1173704.5204169599</v>
          </cell>
          <cell r="O2355">
            <v>1116930.7414609101</v>
          </cell>
          <cell r="P2355">
            <v>1037470.6327612</v>
          </cell>
          <cell r="Q2355">
            <v>1208776.29755412</v>
          </cell>
        </row>
        <row r="2356">
          <cell r="A2356" t="str">
            <v>Q91ZF0</v>
          </cell>
          <cell r="B2356" t="str">
            <v>sp|Q91ZF0|DJC24_MOUSE</v>
          </cell>
          <cell r="C2356">
            <v>41610.697249177501</v>
          </cell>
          <cell r="D2356">
            <v>88361.053891858697</v>
          </cell>
          <cell r="E2356">
            <v>47552.6840029456</v>
          </cell>
          <cell r="F2356">
            <v>70600.8890956588</v>
          </cell>
          <cell r="G2356">
            <v>14678.220716289799</v>
          </cell>
          <cell r="H2356">
            <v>46028.945281843997</v>
          </cell>
          <cell r="I2356">
            <v>50202.3572212527</v>
          </cell>
          <cell r="J2356">
            <v>58186.546285470598</v>
          </cell>
          <cell r="K2356">
            <v>47094.4310172158</v>
          </cell>
          <cell r="L2356">
            <v>30709.4997743153</v>
          </cell>
          <cell r="M2356">
            <v>18876.421415160599</v>
          </cell>
          <cell r="N2356">
            <v>62374.549360134202</v>
          </cell>
          <cell r="O2356">
            <v>23149.912854138802</v>
          </cell>
          <cell r="P2356">
            <v>56305.5203901247</v>
          </cell>
          <cell r="Q2356">
            <v>57247.474947436902</v>
          </cell>
        </row>
        <row r="2357">
          <cell r="A2357" t="str">
            <v>Q91ZJ5</v>
          </cell>
          <cell r="B2357" t="str">
            <v>sp|Q91ZJ5|UGPA_MOUSE</v>
          </cell>
          <cell r="C2357">
            <v>1040728.9848495</v>
          </cell>
          <cell r="D2357">
            <v>981181.26393785898</v>
          </cell>
          <cell r="E2357">
            <v>1360170.6827949299</v>
          </cell>
          <cell r="F2357">
            <v>1283208.18567451</v>
          </cell>
          <cell r="G2357">
            <v>1104769.5271382199</v>
          </cell>
          <cell r="H2357">
            <v>1070055.1575442899</v>
          </cell>
          <cell r="I2357">
            <v>1436548.5079415201</v>
          </cell>
          <cell r="J2357">
            <v>1125622.65669829</v>
          </cell>
          <cell r="K2357">
            <v>1280873.1238683299</v>
          </cell>
          <cell r="L2357">
            <v>935893.41598696203</v>
          </cell>
          <cell r="M2357">
            <v>1287462.8438371201</v>
          </cell>
          <cell r="N2357">
            <v>1414646.00695149</v>
          </cell>
          <cell r="O2357">
            <v>831418.01634755905</v>
          </cell>
          <cell r="P2357">
            <v>1278688.3381706399</v>
          </cell>
          <cell r="Q2357">
            <v>1074850.7328920299</v>
          </cell>
        </row>
        <row r="2358">
          <cell r="A2358" t="str">
            <v>Q91ZM2</v>
          </cell>
          <cell r="B2358" t="str">
            <v>sp|Q91ZM2|SH2B1_MOUSE</v>
          </cell>
          <cell r="C2358">
            <v>117206.075349142</v>
          </cell>
          <cell r="D2358">
            <v>11218.3843224878</v>
          </cell>
          <cell r="E2358">
            <v>54584.1838432316</v>
          </cell>
          <cell r="F2358">
            <v>12215.548567850199</v>
          </cell>
          <cell r="G2358">
            <v>54974.523651718599</v>
          </cell>
          <cell r="H2358">
            <v>16788.6002541491</v>
          </cell>
          <cell r="I2358">
            <v>96292.214887046895</v>
          </cell>
          <cell r="J2358">
            <v>182338.48800209901</v>
          </cell>
          <cell r="K2358">
            <v>24433.0914999122</v>
          </cell>
          <cell r="L2358">
            <v>31042.614676180401</v>
          </cell>
          <cell r="M2358">
            <v>22674.942236904099</v>
          </cell>
          <cell r="N2358">
            <v>8947.0855368841694</v>
          </cell>
          <cell r="O2358">
            <v>173828.30899891199</v>
          </cell>
          <cell r="P2358">
            <v>52021.461894516397</v>
          </cell>
          <cell r="Q2358">
            <v>204966.685006004</v>
          </cell>
        </row>
        <row r="2359">
          <cell r="A2359" t="str">
            <v>Q91ZP9</v>
          </cell>
          <cell r="B2359" t="str">
            <v>sp|Q91ZP9|NECA2_MOUSE</v>
          </cell>
          <cell r="C2359">
            <v>374239.30108395801</v>
          </cell>
          <cell r="D2359">
            <v>507050.66967089102</v>
          </cell>
          <cell r="E2359">
            <v>500955.64700655098</v>
          </cell>
          <cell r="F2359">
            <v>466685.84895938297</v>
          </cell>
          <cell r="G2359">
            <v>417818.13102701801</v>
          </cell>
          <cell r="H2359">
            <v>575837.12776626099</v>
          </cell>
          <cell r="I2359">
            <v>498045.899540796</v>
          </cell>
          <cell r="J2359">
            <v>526319.25533195306</v>
          </cell>
          <cell r="K2359">
            <v>430607.29762704601</v>
          </cell>
          <cell r="L2359">
            <v>448388.717601843</v>
          </cell>
          <cell r="M2359">
            <v>413909.43814906501</v>
          </cell>
          <cell r="N2359">
            <v>448966.41786780598</v>
          </cell>
          <cell r="O2359">
            <v>558333.35527395201</v>
          </cell>
          <cell r="P2359">
            <v>381754.41111021698</v>
          </cell>
          <cell r="Q2359">
            <v>429408.54625727702</v>
          </cell>
        </row>
        <row r="2360">
          <cell r="A2360" t="str">
            <v>Q91ZR1</v>
          </cell>
          <cell r="B2360" t="str">
            <v>sp|Q91ZR1|RAB4B_MOUSE</v>
          </cell>
          <cell r="C2360">
            <v>6417.4432839880701</v>
          </cell>
          <cell r="D2360">
            <v>19521.102179353598</v>
          </cell>
          <cell r="E2360">
            <v>14059.209461608199</v>
          </cell>
          <cell r="F2360">
            <v>4345.4633094991996</v>
          </cell>
          <cell r="G2360">
            <v>7631.8396257096101</v>
          </cell>
          <cell r="H2360">
            <v>4821.1596219493003</v>
          </cell>
          <cell r="I2360">
            <v>34831.9380743121</v>
          </cell>
          <cell r="J2360">
            <v>36576.713641208597</v>
          </cell>
          <cell r="K2360">
            <v>29091.641729344199</v>
          </cell>
          <cell r="L2360">
            <v>37220.8988230346</v>
          </cell>
          <cell r="M2360">
            <v>10051.8661216087</v>
          </cell>
          <cell r="N2360">
            <v>5050.8788707683998</v>
          </cell>
          <cell r="O2360">
            <v>10023.6634600508</v>
          </cell>
          <cell r="P2360">
            <v>30888.500627405399</v>
          </cell>
          <cell r="Q2360">
            <v>6208.4237775657602</v>
          </cell>
        </row>
        <row r="2361">
          <cell r="A2361" t="str">
            <v>Q91ZU6</v>
          </cell>
          <cell r="B2361" t="str">
            <v>sp|Q91ZU6|DYST_MOUSE</v>
          </cell>
          <cell r="C2361">
            <v>319989.44059205003</v>
          </cell>
          <cell r="D2361">
            <v>336734.77570549102</v>
          </cell>
          <cell r="E2361">
            <v>293011.975415789</v>
          </cell>
          <cell r="F2361">
            <v>384747.37320996902</v>
          </cell>
          <cell r="G2361">
            <v>282194.46076868102</v>
          </cell>
          <cell r="H2361">
            <v>471898.98754531599</v>
          </cell>
          <cell r="I2361">
            <v>388219.79541286302</v>
          </cell>
          <cell r="J2361">
            <v>429266.71250331501</v>
          </cell>
          <cell r="K2361">
            <v>271284.94071668701</v>
          </cell>
          <cell r="L2361">
            <v>406671.69154155301</v>
          </cell>
          <cell r="M2361">
            <v>415645.79226633999</v>
          </cell>
          <cell r="N2361">
            <v>423261.679426088</v>
          </cell>
          <cell r="O2361">
            <v>482462.36717803398</v>
          </cell>
          <cell r="P2361">
            <v>388108.18924191297</v>
          </cell>
          <cell r="Q2361">
            <v>377865.84835767501</v>
          </cell>
        </row>
        <row r="2362">
          <cell r="A2362" t="str">
            <v>Q91ZW3</v>
          </cell>
          <cell r="B2362" t="str">
            <v>sp|Q91ZW3|SMCA5_MOUSE</v>
          </cell>
          <cell r="C2362">
            <v>73725.897833235198</v>
          </cell>
          <cell r="D2362">
            <v>27218.609688676701</v>
          </cell>
          <cell r="E2362">
            <v>17263.411005288799</v>
          </cell>
          <cell r="F2362">
            <v>72105.212759954506</v>
          </cell>
          <cell r="G2362">
            <v>75749.586277360097</v>
          </cell>
          <cell r="H2362">
            <v>55050.099613848201</v>
          </cell>
          <cell r="I2362">
            <v>86920.402955756901</v>
          </cell>
          <cell r="J2362">
            <v>71014.758107711998</v>
          </cell>
          <cell r="K2362">
            <v>29217.910514478499</v>
          </cell>
          <cell r="L2362">
            <v>151999.71591649501</v>
          </cell>
          <cell r="M2362">
            <v>23736.758557560599</v>
          </cell>
          <cell r="N2362">
            <v>6967.14494073277</v>
          </cell>
          <cell r="O2362">
            <v>30006.317241039302</v>
          </cell>
          <cell r="P2362">
            <v>87837.510504962906</v>
          </cell>
          <cell r="Q2362">
            <v>17012.581803330198</v>
          </cell>
        </row>
        <row r="2363">
          <cell r="A2363" t="str">
            <v>Q91ZX7</v>
          </cell>
          <cell r="B2363" t="str">
            <v>sp|Q91ZX7|LRP1_MOUSE</v>
          </cell>
          <cell r="C2363">
            <v>1051871.0828348901</v>
          </cell>
          <cell r="D2363">
            <v>1036589.19066059</v>
          </cell>
          <cell r="E2363">
            <v>973799.19464371097</v>
          </cell>
          <cell r="F2363">
            <v>961680.69821580895</v>
          </cell>
          <cell r="G2363">
            <v>1094692.15004916</v>
          </cell>
          <cell r="H2363">
            <v>1293204.45637196</v>
          </cell>
          <cell r="I2363">
            <v>1011666.96142453</v>
          </cell>
          <cell r="J2363">
            <v>1093216.06631826</v>
          </cell>
          <cell r="K2363">
            <v>841337.20144013304</v>
          </cell>
          <cell r="L2363">
            <v>1475734.59959793</v>
          </cell>
          <cell r="M2363">
            <v>1133724.2717043399</v>
          </cell>
          <cell r="N2363">
            <v>1091383.3210432299</v>
          </cell>
          <cell r="O2363">
            <v>1121031.3537486</v>
          </cell>
          <cell r="P2363">
            <v>1004929.79308224</v>
          </cell>
          <cell r="Q2363">
            <v>1266447.1406618201</v>
          </cell>
        </row>
        <row r="2364">
          <cell r="A2364" t="str">
            <v>Q91ZZ3</v>
          </cell>
          <cell r="B2364" t="str">
            <v>sp|Q91ZZ3|SYUB_MOUSE</v>
          </cell>
          <cell r="C2364">
            <v>1312077.89997823</v>
          </cell>
          <cell r="D2364">
            <v>1324349.0960416801</v>
          </cell>
          <cell r="E2364">
            <v>2283297.7238069801</v>
          </cell>
          <cell r="F2364">
            <v>1534612.8266976899</v>
          </cell>
          <cell r="G2364">
            <v>1852873.94832898</v>
          </cell>
          <cell r="H2364">
            <v>1336261.86108281</v>
          </cell>
          <cell r="I2364">
            <v>3374024.20212236</v>
          </cell>
          <cell r="J2364">
            <v>1552254.82598855</v>
          </cell>
          <cell r="K2364">
            <v>3205700.1329208198</v>
          </cell>
          <cell r="L2364">
            <v>1372761.3617715801</v>
          </cell>
          <cell r="M2364">
            <v>921936.42397434998</v>
          </cell>
          <cell r="N2364">
            <v>2688769.2662964002</v>
          </cell>
          <cell r="O2364">
            <v>1393707.7480158899</v>
          </cell>
          <cell r="P2364">
            <v>1584894.9519772499</v>
          </cell>
          <cell r="Q2364">
            <v>1104398.9342239399</v>
          </cell>
        </row>
        <row r="2365">
          <cell r="A2365" t="str">
            <v>Q920E5</v>
          </cell>
          <cell r="B2365" t="str">
            <v>sp|Q920E5|FPPS_MOUSE</v>
          </cell>
          <cell r="C2365">
            <v>402388.575120578</v>
          </cell>
          <cell r="D2365">
            <v>235912.31559742699</v>
          </cell>
          <cell r="E2365">
            <v>215094.97910663401</v>
          </cell>
          <cell r="F2365">
            <v>229133.97767604701</v>
          </cell>
          <cell r="G2365">
            <v>212862.676584734</v>
          </cell>
          <cell r="H2365">
            <v>368419.86157369497</v>
          </cell>
          <cell r="I2365">
            <v>194566.02840995899</v>
          </cell>
          <cell r="J2365">
            <v>327880.43178567197</v>
          </cell>
          <cell r="K2365">
            <v>221630.47251934899</v>
          </cell>
          <cell r="L2365">
            <v>399252.78444754402</v>
          </cell>
          <cell r="M2365">
            <v>380901.88282827701</v>
          </cell>
          <cell r="N2365">
            <v>263478.09102652798</v>
          </cell>
          <cell r="O2365">
            <v>335009.18376778503</v>
          </cell>
          <cell r="P2365">
            <v>289424.82154064201</v>
          </cell>
          <cell r="Q2365">
            <v>284619.20011299202</v>
          </cell>
        </row>
        <row r="2366">
          <cell r="A2366" t="str">
            <v>Q920I9</v>
          </cell>
          <cell r="B2366" t="str">
            <v>sp|Q920I9|WDR7_MOUSE</v>
          </cell>
          <cell r="C2366">
            <v>2315188.5106570199</v>
          </cell>
          <cell r="D2366">
            <v>2155045.52280785</v>
          </cell>
          <cell r="E2366">
            <v>2540410.5120613798</v>
          </cell>
          <cell r="F2366">
            <v>2347452.8728580601</v>
          </cell>
          <cell r="G2366">
            <v>2322472.2096232199</v>
          </cell>
          <cell r="H2366">
            <v>2378524.3622041</v>
          </cell>
          <cell r="I2366">
            <v>2733009.8294578898</v>
          </cell>
          <cell r="J2366">
            <v>2458941.3002795102</v>
          </cell>
          <cell r="K2366">
            <v>2632230.3046407299</v>
          </cell>
          <cell r="L2366">
            <v>2422723.3611749499</v>
          </cell>
          <cell r="M2366">
            <v>3052440.76895181</v>
          </cell>
          <cell r="N2366">
            <v>2531724.3549587098</v>
          </cell>
          <cell r="O2366">
            <v>2645273.2838520901</v>
          </cell>
          <cell r="P2366">
            <v>2280866.5405210098</v>
          </cell>
          <cell r="Q2366">
            <v>2228487.1269839699</v>
          </cell>
        </row>
        <row r="2367">
          <cell r="A2367" t="str">
            <v>Q920N7</v>
          </cell>
          <cell r="B2367" t="str">
            <v>sp|Q920N7|SYT12_MOUSE</v>
          </cell>
          <cell r="C2367">
            <v>139522.50556798</v>
          </cell>
          <cell r="D2367">
            <v>474541.794116034</v>
          </cell>
          <cell r="E2367">
            <v>428809.13792006701</v>
          </cell>
          <cell r="F2367">
            <v>357939.87593723799</v>
          </cell>
          <cell r="G2367">
            <v>423399.63041999802</v>
          </cell>
          <cell r="H2367">
            <v>168739.69025748101</v>
          </cell>
          <cell r="I2367">
            <v>423094.56098469999</v>
          </cell>
          <cell r="J2367">
            <v>97229.593774974201</v>
          </cell>
          <cell r="K2367">
            <v>423197.69719009899</v>
          </cell>
          <cell r="L2367">
            <v>180941.345918507</v>
          </cell>
          <cell r="M2367">
            <v>531703.10069436696</v>
          </cell>
          <cell r="N2367">
            <v>456023.07930715597</v>
          </cell>
          <cell r="O2367">
            <v>558583.47296437295</v>
          </cell>
          <cell r="P2367">
            <v>412302.56695569202</v>
          </cell>
          <cell r="Q2367">
            <v>459523.44036208</v>
          </cell>
        </row>
        <row r="2368">
          <cell r="A2368" t="str">
            <v>Q920P3</v>
          </cell>
          <cell r="B2368" t="str">
            <v>sp|Q920P3|BRNP1_MOUSE</v>
          </cell>
          <cell r="C2368">
            <v>98131.304383594994</v>
          </cell>
          <cell r="D2368">
            <v>140398.84842328299</v>
          </cell>
          <cell r="E2368">
            <v>85903.216120202895</v>
          </cell>
          <cell r="F2368">
            <v>128418.887933676</v>
          </cell>
          <cell r="G2368">
            <v>85981.010419698505</v>
          </cell>
          <cell r="H2368">
            <v>117601.995348325</v>
          </cell>
          <cell r="I2368">
            <v>134123.640687078</v>
          </cell>
          <cell r="J2368">
            <v>111638.91660949</v>
          </cell>
          <cell r="K2368">
            <v>119545.51012080201</v>
          </cell>
          <cell r="L2368">
            <v>153175.47094944201</v>
          </cell>
          <cell r="M2368">
            <v>120604.586350325</v>
          </cell>
          <cell r="N2368">
            <v>118749.740343764</v>
          </cell>
          <cell r="O2368">
            <v>163376.87874086399</v>
          </cell>
          <cell r="P2368">
            <v>142180.35536023401</v>
          </cell>
          <cell r="Q2368">
            <v>118974.326977148</v>
          </cell>
        </row>
        <row r="2369">
          <cell r="A2369" t="str">
            <v>Q920P5</v>
          </cell>
          <cell r="B2369" t="str">
            <v>sp|Q920P5|KAD5_MOUSE</v>
          </cell>
          <cell r="C2369">
            <v>855213.26911085902</v>
          </cell>
          <cell r="D2369">
            <v>731666.07581667998</v>
          </cell>
          <cell r="E2369">
            <v>1000142.2508667801</v>
          </cell>
          <cell r="F2369">
            <v>756672.96592405299</v>
          </cell>
          <cell r="G2369">
            <v>771645.00500403496</v>
          </cell>
          <cell r="H2369">
            <v>845403.74833167705</v>
          </cell>
          <cell r="I2369">
            <v>999026.21890437801</v>
          </cell>
          <cell r="J2369">
            <v>958943.19587366097</v>
          </cell>
          <cell r="K2369">
            <v>919048.57931263896</v>
          </cell>
          <cell r="L2369">
            <v>867827.15311241895</v>
          </cell>
          <cell r="M2369">
            <v>835749.21296523104</v>
          </cell>
          <cell r="N2369">
            <v>972525.58739083598</v>
          </cell>
          <cell r="O2369">
            <v>915395.95303090103</v>
          </cell>
          <cell r="P2369">
            <v>747492.80414025905</v>
          </cell>
          <cell r="Q2369">
            <v>781459.30882097001</v>
          </cell>
        </row>
        <row r="2370">
          <cell r="A2370" t="str">
            <v>Q920Q4</v>
          </cell>
          <cell r="B2370" t="str">
            <v>sp|Q920Q4|VPS16_MOUSE</v>
          </cell>
          <cell r="C2370">
            <v>87092.216890014795</v>
          </cell>
          <cell r="D2370">
            <v>73605.207356156097</v>
          </cell>
          <cell r="E2370">
            <v>64002.084266252801</v>
          </cell>
          <cell r="F2370">
            <v>86950.231377015501</v>
          </cell>
          <cell r="G2370">
            <v>80952.325672637395</v>
          </cell>
          <cell r="H2370">
            <v>60573.791118061003</v>
          </cell>
          <cell r="I2370">
            <v>92957.354895239099</v>
          </cell>
          <cell r="J2370">
            <v>117672.268884759</v>
          </cell>
          <cell r="K2370">
            <v>80721.997793006201</v>
          </cell>
          <cell r="L2370">
            <v>38958.1293782422</v>
          </cell>
          <cell r="M2370">
            <v>79845.668638752803</v>
          </cell>
          <cell r="N2370">
            <v>111574.922220233</v>
          </cell>
          <cell r="O2370">
            <v>160172.61428369401</v>
          </cell>
          <cell r="P2370">
            <v>83071.107876535403</v>
          </cell>
          <cell r="Q2370">
            <v>101271.707381983</v>
          </cell>
        </row>
        <row r="2371">
          <cell r="A2371" t="str">
            <v>Q921E2</v>
          </cell>
          <cell r="B2371" t="str">
            <v>sp|Q921E2|RAB31_MOUSE</v>
          </cell>
          <cell r="C2371">
            <v>67437.718055784106</v>
          </cell>
          <cell r="D2371">
            <v>99361.3662454679</v>
          </cell>
          <cell r="E2371">
            <v>102612.463079874</v>
          </cell>
          <cell r="F2371">
            <v>109294.131673888</v>
          </cell>
          <cell r="G2371">
            <v>127261.715265922</v>
          </cell>
          <cell r="H2371">
            <v>125128.284874569</v>
          </cell>
          <cell r="I2371">
            <v>136276.29966398099</v>
          </cell>
          <cell r="J2371">
            <v>129035.310729078</v>
          </cell>
          <cell r="K2371">
            <v>102612.868067391</v>
          </cell>
          <cell r="L2371">
            <v>123819.073580244</v>
          </cell>
          <cell r="M2371">
            <v>99700.9768741312</v>
          </cell>
          <cell r="N2371">
            <v>143523.43083531701</v>
          </cell>
          <cell r="O2371">
            <v>125563.68233808099</v>
          </cell>
          <cell r="P2371">
            <v>102559.60624122</v>
          </cell>
          <cell r="Q2371">
            <v>106080.452005877</v>
          </cell>
        </row>
        <row r="2372">
          <cell r="A2372" t="str">
            <v>Q921F2</v>
          </cell>
          <cell r="B2372" t="str">
            <v>sp|Q921F2|TADBP_MOUSE</v>
          </cell>
          <cell r="C2372">
            <v>24946.913659335001</v>
          </cell>
          <cell r="D2372">
            <v>81433.675337160297</v>
          </cell>
          <cell r="E2372">
            <v>77188.244968840401</v>
          </cell>
          <cell r="F2372">
            <v>70366.79996977</v>
          </cell>
          <cell r="G2372">
            <v>85957.687729434605</v>
          </cell>
          <cell r="H2372">
            <v>44887.340577764902</v>
          </cell>
          <cell r="I2372">
            <v>75815.328207850398</v>
          </cell>
          <cell r="J2372">
            <v>44776.133337084597</v>
          </cell>
          <cell r="K2372">
            <v>59354.524043673897</v>
          </cell>
          <cell r="L2372">
            <v>27097.781591064599</v>
          </cell>
          <cell r="M2372">
            <v>27246.021056860802</v>
          </cell>
          <cell r="N2372">
            <v>77520.282277658</v>
          </cell>
          <cell r="O2372">
            <v>45494.402878765097</v>
          </cell>
          <cell r="P2372">
            <v>61223.241247882397</v>
          </cell>
          <cell r="Q2372">
            <v>42863.082099789601</v>
          </cell>
        </row>
        <row r="2373">
          <cell r="A2373" t="str">
            <v>Q921F4</v>
          </cell>
          <cell r="B2373" t="str">
            <v>sp|Q921F4|HNRLL_MOUSE</v>
          </cell>
          <cell r="C2373">
            <v>41356.427261958102</v>
          </cell>
          <cell r="D2373">
            <v>103120.10596016201</v>
          </cell>
          <cell r="E2373">
            <v>72683.066398524097</v>
          </cell>
          <cell r="F2373">
            <v>58924.394271635399</v>
          </cell>
          <cell r="G2373">
            <v>78831.336833772293</v>
          </cell>
          <cell r="H2373">
            <v>53133.857436327497</v>
          </cell>
          <cell r="I2373">
            <v>128031.464011064</v>
          </cell>
          <cell r="J2373">
            <v>99359.715421229601</v>
          </cell>
          <cell r="K2373">
            <v>92257.661650431197</v>
          </cell>
          <cell r="L2373">
            <v>50139.183765372298</v>
          </cell>
          <cell r="M2373">
            <v>128701.20361914299</v>
          </cell>
          <cell r="N2373">
            <v>95106.932124123196</v>
          </cell>
          <cell r="O2373">
            <v>87140.865558984398</v>
          </cell>
          <cell r="P2373">
            <v>88354.813649932606</v>
          </cell>
          <cell r="Q2373">
            <v>114100.773191221</v>
          </cell>
        </row>
        <row r="2374">
          <cell r="A2374" t="str">
            <v>Q921G7</v>
          </cell>
          <cell r="B2374" t="str">
            <v>sp|Q921G7|ETFD_MOUSE</v>
          </cell>
          <cell r="C2374">
            <v>636995.45063400106</v>
          </cell>
          <cell r="D2374">
            <v>648026.87591448601</v>
          </cell>
          <cell r="E2374">
            <v>861855.20454032102</v>
          </cell>
          <cell r="F2374">
            <v>654896.07656474004</v>
          </cell>
          <cell r="G2374">
            <v>743733.13674963696</v>
          </cell>
          <cell r="H2374">
            <v>733370.903151092</v>
          </cell>
          <cell r="I2374">
            <v>851856.69218707096</v>
          </cell>
          <cell r="J2374">
            <v>774856.60227130097</v>
          </cell>
          <cell r="K2374">
            <v>738466.11839928501</v>
          </cell>
          <cell r="L2374">
            <v>885223.56250970799</v>
          </cell>
          <cell r="M2374">
            <v>780729.55303730804</v>
          </cell>
          <cell r="N2374">
            <v>822207.52006390702</v>
          </cell>
          <cell r="O2374">
            <v>761202.52488614502</v>
          </cell>
          <cell r="P2374">
            <v>776165.63429178798</v>
          </cell>
          <cell r="Q2374">
            <v>731049.61279765901</v>
          </cell>
        </row>
        <row r="2375">
          <cell r="A2375" t="str">
            <v>Q921H8</v>
          </cell>
          <cell r="B2375" t="str">
            <v>sp|Q921H8|THIKA_MOUSE</v>
          </cell>
          <cell r="C2375">
            <v>176059.35239684401</v>
          </cell>
          <cell r="D2375">
            <v>226810.48336309599</v>
          </cell>
          <cell r="E2375">
            <v>175601.67025206101</v>
          </cell>
          <cell r="F2375">
            <v>161100.54772536899</v>
          </cell>
          <cell r="G2375">
            <v>197414.86217270599</v>
          </cell>
          <cell r="H2375">
            <v>193884.19498150199</v>
          </cell>
          <cell r="I2375">
            <v>160870.83419803099</v>
          </cell>
          <cell r="J2375">
            <v>204208.28902069299</v>
          </cell>
          <cell r="K2375">
            <v>181475.48016182199</v>
          </cell>
          <cell r="L2375">
            <v>188350.04647281999</v>
          </cell>
          <cell r="M2375">
            <v>151264.45925406201</v>
          </cell>
          <cell r="N2375">
            <v>212363.898846336</v>
          </cell>
          <cell r="O2375">
            <v>218408.741722604</v>
          </cell>
          <cell r="P2375">
            <v>201180.25346093599</v>
          </cell>
          <cell r="Q2375">
            <v>156400.226179975</v>
          </cell>
        </row>
        <row r="2376">
          <cell r="A2376" t="str">
            <v>Q921I1</v>
          </cell>
          <cell r="B2376" t="str">
            <v>sp|Q921I1|TRFE_MOUSE</v>
          </cell>
          <cell r="C2376">
            <v>336247.48211249203</v>
          </cell>
          <cell r="D2376">
            <v>338965.624965336</v>
          </cell>
          <cell r="E2376">
            <v>449659.46831157798</v>
          </cell>
          <cell r="F2376">
            <v>367722.52650820097</v>
          </cell>
          <cell r="G2376">
            <v>304161.911709651</v>
          </cell>
          <cell r="H2376">
            <v>404261.66502365301</v>
          </cell>
          <cell r="I2376">
            <v>401992.87004521501</v>
          </cell>
          <cell r="J2376">
            <v>312865.21066855802</v>
          </cell>
          <cell r="K2376">
            <v>308793.71328536799</v>
          </cell>
          <cell r="L2376">
            <v>401388.72465873999</v>
          </cell>
          <cell r="M2376">
            <v>474679.77455061203</v>
          </cell>
          <cell r="N2376">
            <v>688018.75593498501</v>
          </cell>
          <cell r="O2376">
            <v>355145.26286968298</v>
          </cell>
          <cell r="P2376">
            <v>501873.70558692998</v>
          </cell>
          <cell r="Q2376">
            <v>492704.82669911702</v>
          </cell>
        </row>
        <row r="2377">
          <cell r="A2377" t="str">
            <v>Q921J2</v>
          </cell>
          <cell r="B2377" t="str">
            <v>sp|Q921J2|RHEB_MOUSE</v>
          </cell>
          <cell r="C2377">
            <v>72748.758335906794</v>
          </cell>
          <cell r="D2377">
            <v>224138.39153703101</v>
          </cell>
          <cell r="E2377">
            <v>299729.73422746698</v>
          </cell>
          <cell r="F2377">
            <v>235215.56431839499</v>
          </cell>
          <cell r="G2377">
            <v>260947.904572548</v>
          </cell>
          <cell r="H2377">
            <v>317351.51678979897</v>
          </cell>
          <cell r="I2377">
            <v>237922.667286232</v>
          </cell>
          <cell r="J2377">
            <v>286505.38416969602</v>
          </cell>
          <cell r="K2377">
            <v>244479.52104199401</v>
          </cell>
          <cell r="L2377">
            <v>238231.908385282</v>
          </cell>
          <cell r="M2377">
            <v>268131.628904187</v>
          </cell>
          <cell r="N2377">
            <v>230807.163512306</v>
          </cell>
          <cell r="O2377">
            <v>215495.53558476499</v>
          </cell>
          <cell r="P2377">
            <v>257375.56437286499</v>
          </cell>
          <cell r="Q2377">
            <v>249922.67831022199</v>
          </cell>
        </row>
        <row r="2378">
          <cell r="A2378" t="str">
            <v>Q921L3</v>
          </cell>
          <cell r="B2378" t="str">
            <v>sp|Q921L3|TMCO1_MOUSE</v>
          </cell>
          <cell r="C2378">
            <v>19452.766008754901</v>
          </cell>
          <cell r="D2378">
            <v>24378.940583439198</v>
          </cell>
          <cell r="E2378">
            <v>5071.6777728789702</v>
          </cell>
          <cell r="F2378">
            <v>9221.3831085543497</v>
          </cell>
          <cell r="G2378">
            <v>23787.4942989642</v>
          </cell>
          <cell r="H2378">
            <v>26252.144847924799</v>
          </cell>
          <cell r="I2378">
            <v>29468.719584912302</v>
          </cell>
          <cell r="J2378">
            <v>32987.086713486002</v>
          </cell>
          <cell r="K2378">
            <v>28061.6724341927</v>
          </cell>
          <cell r="L2378">
            <v>22708.758334111</v>
          </cell>
          <cell r="M2378">
            <v>34257.788405026004</v>
          </cell>
          <cell r="N2378">
            <v>17562.432192058299</v>
          </cell>
          <cell r="O2378">
            <v>5745.1681496828396</v>
          </cell>
          <cell r="P2378">
            <v>28168.2624293716</v>
          </cell>
          <cell r="Q2378">
            <v>14147.671204064</v>
          </cell>
        </row>
        <row r="2379">
          <cell r="A2379" t="str">
            <v>Q921M3</v>
          </cell>
          <cell r="B2379" t="str">
            <v>sp|Q921M3|SF3B3_MOUSE</v>
          </cell>
          <cell r="C2379">
            <v>621439.55797115597</v>
          </cell>
          <cell r="D2379">
            <v>366431.930253395</v>
          </cell>
          <cell r="E2379">
            <v>329185.802265395</v>
          </cell>
          <cell r="F2379">
            <v>418394.37520010502</v>
          </cell>
          <cell r="G2379">
            <v>394633.91945203597</v>
          </cell>
          <cell r="H2379">
            <v>428736.60110836499</v>
          </cell>
          <cell r="I2379">
            <v>372183.63789790799</v>
          </cell>
          <cell r="J2379">
            <v>394413.16569518199</v>
          </cell>
          <cell r="K2379">
            <v>312650.33418792498</v>
          </cell>
          <cell r="L2379">
            <v>432015.941464248</v>
          </cell>
          <cell r="M2379">
            <v>506619.37309793098</v>
          </cell>
          <cell r="N2379">
            <v>482922.11713838298</v>
          </cell>
          <cell r="O2379">
            <v>451990.32059500099</v>
          </cell>
          <cell r="P2379">
            <v>384599.62612544</v>
          </cell>
          <cell r="Q2379">
            <v>454909.89945622999</v>
          </cell>
        </row>
        <row r="2380">
          <cell r="A2380" t="str">
            <v>Q921M4</v>
          </cell>
          <cell r="B2380" t="str">
            <v>sp|Q921M4|GOGA2_MOUSE</v>
          </cell>
          <cell r="C2380">
            <v>27755.5650320694</v>
          </cell>
          <cell r="D2380">
            <v>3763.2879236799399</v>
          </cell>
          <cell r="E2380">
            <v>15585.911151386499</v>
          </cell>
          <cell r="F2380">
            <v>24914.3751806781</v>
          </cell>
          <cell r="G2380">
            <v>24657.289654609802</v>
          </cell>
          <cell r="H2380">
            <v>38660.751000435899</v>
          </cell>
          <cell r="I2380">
            <v>31253.218693174698</v>
          </cell>
          <cell r="J2380">
            <v>30464.3621369264</v>
          </cell>
          <cell r="K2380">
            <v>25927.946041353302</v>
          </cell>
          <cell r="L2380">
            <v>34691.396883151603</v>
          </cell>
          <cell r="M2380">
            <v>20506.689743792998</v>
          </cell>
          <cell r="N2380">
            <v>34616.526703503798</v>
          </cell>
          <cell r="O2380">
            <v>28280.315484945299</v>
          </cell>
          <cell r="P2380">
            <v>27222.308270965201</v>
          </cell>
          <cell r="Q2380">
            <v>3515.1478455634201</v>
          </cell>
        </row>
        <row r="2381">
          <cell r="A2381" t="str">
            <v>Q921M7</v>
          </cell>
          <cell r="B2381" t="str">
            <v>sp|Q921M7|FA49B_MOUSE</v>
          </cell>
          <cell r="C2381">
            <v>573621.60426851397</v>
          </cell>
          <cell r="D2381">
            <v>866546.29999411397</v>
          </cell>
          <cell r="E2381">
            <v>611997.16058239399</v>
          </cell>
          <cell r="F2381">
            <v>720438.26558191003</v>
          </cell>
          <cell r="G2381">
            <v>771827.90312435804</v>
          </cell>
          <cell r="H2381">
            <v>796258.86688388698</v>
          </cell>
          <cell r="I2381">
            <v>586999.09979579295</v>
          </cell>
          <cell r="J2381">
            <v>738575.35175031098</v>
          </cell>
          <cell r="K2381">
            <v>550182.65743686596</v>
          </cell>
          <cell r="L2381">
            <v>823644.80043767102</v>
          </cell>
          <cell r="M2381">
            <v>675319.21641201701</v>
          </cell>
          <cell r="N2381">
            <v>676931.41757297097</v>
          </cell>
          <cell r="O2381">
            <v>846797.680102529</v>
          </cell>
          <cell r="P2381">
            <v>615456.35210011201</v>
          </cell>
          <cell r="Q2381">
            <v>707707.75433069502</v>
          </cell>
        </row>
        <row r="2382">
          <cell r="A2382" t="str">
            <v>Q921Q7</v>
          </cell>
          <cell r="B2382" t="str">
            <v>sp|Q921Q7|RIN1_MOUSE</v>
          </cell>
          <cell r="C2382">
            <v>99833.044380192398</v>
          </cell>
          <cell r="D2382">
            <v>119416.08888093301</v>
          </cell>
          <cell r="E2382">
            <v>109805.52572684</v>
          </cell>
          <cell r="F2382">
            <v>114355.324332769</v>
          </cell>
          <cell r="G2382">
            <v>115350.877359398</v>
          </cell>
          <cell r="H2382">
            <v>217581.613431106</v>
          </cell>
          <cell r="I2382">
            <v>140769.843870868</v>
          </cell>
          <cell r="J2382">
            <v>160938.723461363</v>
          </cell>
          <cell r="K2382">
            <v>148825.34000307901</v>
          </cell>
          <cell r="L2382">
            <v>130583.56165875</v>
          </cell>
          <cell r="M2382">
            <v>98179.973352816698</v>
          </cell>
          <cell r="N2382">
            <v>168327.95069365701</v>
          </cell>
          <cell r="O2382">
            <v>126487.341136157</v>
          </cell>
          <cell r="P2382">
            <v>118956.289982216</v>
          </cell>
          <cell r="Q2382">
            <v>89251.456395315196</v>
          </cell>
        </row>
        <row r="2383">
          <cell r="A2383" t="str">
            <v>Q921S7</v>
          </cell>
          <cell r="B2383" t="str">
            <v>sp|Q921S7|RM37_MOUSE</v>
          </cell>
          <cell r="C2383">
            <v>61844.563730570801</v>
          </cell>
          <cell r="D2383">
            <v>116848.831569078</v>
          </cell>
          <cell r="E2383">
            <v>102528.84359396101</v>
          </cell>
          <cell r="F2383">
            <v>83698.369637442302</v>
          </cell>
          <cell r="G2383">
            <v>140427.03387150299</v>
          </cell>
          <cell r="H2383">
            <v>89954.0124255189</v>
          </cell>
          <cell r="I2383">
            <v>109570.130610498</v>
          </cell>
          <cell r="J2383">
            <v>69576.855369527897</v>
          </cell>
          <cell r="K2383">
            <v>128327.688953666</v>
          </cell>
          <cell r="L2383">
            <v>166032.17016335099</v>
          </cell>
          <cell r="M2383">
            <v>55491.699833664999</v>
          </cell>
          <cell r="N2383">
            <v>80632.238134214902</v>
          </cell>
          <cell r="O2383">
            <v>54464.891812959002</v>
          </cell>
          <cell r="P2383">
            <v>135771.049721255</v>
          </cell>
          <cell r="Q2383">
            <v>114210.778687161</v>
          </cell>
        </row>
        <row r="2384">
          <cell r="A2384" t="str">
            <v>Q921W0</v>
          </cell>
          <cell r="B2384" t="str">
            <v>sp|Q921W0|CHM1A_MOUSE</v>
          </cell>
          <cell r="C2384">
            <v>146876.32122695399</v>
          </cell>
          <cell r="D2384">
            <v>274881.32891082502</v>
          </cell>
          <cell r="E2384">
            <v>223296.75921101999</v>
          </cell>
          <cell r="F2384">
            <v>33354.077568258297</v>
          </cell>
          <cell r="G2384">
            <v>296484.830704558</v>
          </cell>
          <cell r="H2384">
            <v>240218.55968807801</v>
          </cell>
          <cell r="I2384">
            <v>190428.40990559099</v>
          </cell>
          <cell r="J2384">
            <v>25937.390834227201</v>
          </cell>
          <cell r="K2384">
            <v>43587.338100126399</v>
          </cell>
          <cell r="L2384">
            <v>171678.32972430001</v>
          </cell>
          <cell r="M2384">
            <v>212831.844385445</v>
          </cell>
          <cell r="N2384">
            <v>182492.20740283301</v>
          </cell>
          <cell r="O2384">
            <v>163041.68082692401</v>
          </cell>
          <cell r="P2384">
            <v>179953.27560577699</v>
          </cell>
          <cell r="Q2384">
            <v>149924.66346674401</v>
          </cell>
        </row>
        <row r="2385">
          <cell r="A2385" t="str">
            <v>Q921W4</v>
          </cell>
          <cell r="B2385" t="str">
            <v>sp|Q921W4|QORL1_MOUSE</v>
          </cell>
          <cell r="C2385">
            <v>52151.579202104098</v>
          </cell>
          <cell r="D2385">
            <v>84477.8600396744</v>
          </cell>
          <cell r="E2385">
            <v>117671.003502398</v>
          </cell>
          <cell r="F2385">
            <v>98560.987032071993</v>
          </cell>
          <cell r="G2385">
            <v>118534.78088130199</v>
          </cell>
          <cell r="H2385">
            <v>155514.21241057201</v>
          </cell>
          <cell r="I2385">
            <v>95580.955110797397</v>
          </cell>
          <cell r="J2385">
            <v>73099.374992092606</v>
          </cell>
          <cell r="K2385">
            <v>107191.651968616</v>
          </cell>
          <cell r="L2385">
            <v>142123.784061791</v>
          </cell>
          <cell r="M2385">
            <v>158781.84910187501</v>
          </cell>
          <cell r="N2385">
            <v>134647.44560491201</v>
          </cell>
          <cell r="O2385">
            <v>154610.065469116</v>
          </cell>
          <cell r="P2385">
            <v>96041.783977887404</v>
          </cell>
          <cell r="Q2385">
            <v>71419.372385455703</v>
          </cell>
        </row>
        <row r="2386">
          <cell r="A2386" t="str">
            <v>Q922B1</v>
          </cell>
          <cell r="B2386" t="str">
            <v>sp|Q922B1|MACD1_MOUSE</v>
          </cell>
          <cell r="C2386">
            <v>39435.632472383099</v>
          </cell>
          <cell r="D2386">
            <v>71664.871874411503</v>
          </cell>
          <cell r="E2386">
            <v>103076.93767768401</v>
          </cell>
          <cell r="F2386">
            <v>64186.302341781899</v>
          </cell>
          <cell r="G2386">
            <v>84538.056845416897</v>
          </cell>
          <cell r="H2386">
            <v>66368.217675077904</v>
          </cell>
          <cell r="I2386">
            <v>56270.982686202602</v>
          </cell>
          <cell r="J2386">
            <v>77872.491719125406</v>
          </cell>
          <cell r="K2386">
            <v>68390.328844582502</v>
          </cell>
          <cell r="L2386">
            <v>126119.039393713</v>
          </cell>
          <cell r="M2386">
            <v>86426.415692249502</v>
          </cell>
          <cell r="N2386">
            <v>77761.231012107703</v>
          </cell>
          <cell r="O2386">
            <v>66491.284752388106</v>
          </cell>
          <cell r="P2386">
            <v>93319.394214409098</v>
          </cell>
          <cell r="Q2386">
            <v>105402.658023871</v>
          </cell>
        </row>
        <row r="2387">
          <cell r="A2387" t="str">
            <v>Q922B2</v>
          </cell>
          <cell r="B2387" t="str">
            <v>sp|Q922B2|SYDC_MOUSE</v>
          </cell>
          <cell r="C2387">
            <v>1461735.2909947501</v>
          </cell>
          <cell r="D2387">
            <v>1616764.3186771299</v>
          </cell>
          <cell r="E2387">
            <v>1741346.50048799</v>
          </cell>
          <cell r="F2387">
            <v>1671313.47946949</v>
          </cell>
          <cell r="G2387">
            <v>1628028.4219637599</v>
          </cell>
          <cell r="H2387">
            <v>1804882.3975805</v>
          </cell>
          <cell r="I2387">
            <v>1586137.8586264299</v>
          </cell>
          <cell r="J2387">
            <v>1668016.4910934099</v>
          </cell>
          <cell r="K2387">
            <v>1523386.5883703299</v>
          </cell>
          <cell r="L2387">
            <v>1680386.1456739299</v>
          </cell>
          <cell r="M2387">
            <v>1682240.8481805699</v>
          </cell>
          <cell r="N2387">
            <v>1515428.03448623</v>
          </cell>
          <cell r="O2387">
            <v>1763364.0889277</v>
          </cell>
          <cell r="P2387">
            <v>1702087.54100739</v>
          </cell>
          <cell r="Q2387">
            <v>1661012.8420119099</v>
          </cell>
        </row>
        <row r="2388">
          <cell r="A2388" t="str">
            <v>Q922D8</v>
          </cell>
          <cell r="B2388" t="str">
            <v>sp|Q922D8|C1TC_MOUSE</v>
          </cell>
          <cell r="C2388">
            <v>1048799.90803314</v>
          </cell>
          <cell r="D2388">
            <v>1004180.87885299</v>
          </cell>
          <cell r="E2388">
            <v>1058262.7120066199</v>
          </cell>
          <cell r="F2388">
            <v>1046015.42086897</v>
          </cell>
          <cell r="G2388">
            <v>1034819.6021427501</v>
          </cell>
          <cell r="H2388">
            <v>1095479.6483138399</v>
          </cell>
          <cell r="I2388">
            <v>1081223.1453150299</v>
          </cell>
          <cell r="J2388">
            <v>1093349.8234737699</v>
          </cell>
          <cell r="K2388">
            <v>1085464.2005193301</v>
          </cell>
          <cell r="L2388">
            <v>1093197.1033792601</v>
          </cell>
          <cell r="M2388">
            <v>865153.04421568406</v>
          </cell>
          <cell r="N2388">
            <v>1235285.2292806201</v>
          </cell>
          <cell r="O2388">
            <v>1047020.58421238</v>
          </cell>
          <cell r="P2388">
            <v>1220134.4969317899</v>
          </cell>
          <cell r="Q2388">
            <v>1356775.16165562</v>
          </cell>
        </row>
        <row r="2389">
          <cell r="A2389" t="str">
            <v>Q922E4</v>
          </cell>
          <cell r="B2389" t="str">
            <v>sp|Q922E4|PCY2_MOUSE</v>
          </cell>
          <cell r="C2389">
            <v>477420.74295375298</v>
          </cell>
          <cell r="D2389">
            <v>244392.52453761501</v>
          </cell>
          <cell r="E2389">
            <v>209039.27664308299</v>
          </cell>
          <cell r="F2389">
            <v>217538.59856116</v>
          </cell>
          <cell r="G2389">
            <v>183260.81318141901</v>
          </cell>
          <cell r="H2389">
            <v>268022.95670560002</v>
          </cell>
          <cell r="I2389">
            <v>231071.07870626901</v>
          </cell>
          <cell r="J2389">
            <v>337092.14408095798</v>
          </cell>
          <cell r="K2389">
            <v>238496.56910796699</v>
          </cell>
          <cell r="L2389">
            <v>237798.07406460599</v>
          </cell>
          <cell r="M2389">
            <v>306282.951217291</v>
          </cell>
          <cell r="N2389">
            <v>325174.771816027</v>
          </cell>
          <cell r="O2389">
            <v>245932.43266690301</v>
          </cell>
          <cell r="P2389">
            <v>288263.27237967</v>
          </cell>
          <cell r="Q2389">
            <v>479034.57259380602</v>
          </cell>
        </row>
        <row r="2390">
          <cell r="A2390" t="str">
            <v>Q922F4</v>
          </cell>
          <cell r="B2390" t="str">
            <v>sp|Q922F4|TBB6_MOUSE</v>
          </cell>
          <cell r="C2390">
            <v>5669064.2824326996</v>
          </cell>
          <cell r="D2390">
            <v>4518815.4399867197</v>
          </cell>
          <cell r="E2390">
            <v>3211198.9938887199</v>
          </cell>
          <cell r="F2390">
            <v>4835212.9536536103</v>
          </cell>
          <cell r="G2390">
            <v>4637618.4903737996</v>
          </cell>
          <cell r="H2390">
            <v>4693434.2041764697</v>
          </cell>
          <cell r="I2390">
            <v>3649467.6183608398</v>
          </cell>
          <cell r="J2390">
            <v>4354752.3304317202</v>
          </cell>
          <cell r="K2390">
            <v>4474884.2109233802</v>
          </cell>
          <cell r="L2390">
            <v>4610664.1465446604</v>
          </cell>
          <cell r="M2390">
            <v>3712738.3622842301</v>
          </cell>
          <cell r="N2390">
            <v>4521323.9839996602</v>
          </cell>
          <cell r="O2390">
            <v>5201467.5610878998</v>
          </cell>
          <cell r="P2390">
            <v>4896872.0350763602</v>
          </cell>
          <cell r="Q2390">
            <v>5036206.7929366296</v>
          </cell>
        </row>
        <row r="2391">
          <cell r="A2391" t="str">
            <v>Q922H2</v>
          </cell>
          <cell r="B2391" t="str">
            <v>sp|Q922H2|PDK3_MOUSE</v>
          </cell>
          <cell r="C2391">
            <v>732417.49381446606</v>
          </cell>
          <cell r="D2391">
            <v>707814.57474284701</v>
          </cell>
          <cell r="E2391">
            <v>712636.90509167197</v>
          </cell>
          <cell r="F2391">
            <v>737047.52296739595</v>
          </cell>
          <cell r="G2391">
            <v>680832.40002913098</v>
          </cell>
          <cell r="H2391">
            <v>764951.19045562798</v>
          </cell>
          <cell r="I2391">
            <v>716629.94633302197</v>
          </cell>
          <cell r="J2391">
            <v>712688.96544194105</v>
          </cell>
          <cell r="K2391">
            <v>722874.31084185804</v>
          </cell>
          <cell r="L2391">
            <v>845677.83429080597</v>
          </cell>
          <cell r="M2391">
            <v>815544.90298152796</v>
          </cell>
          <cell r="N2391">
            <v>661119.13468014495</v>
          </cell>
          <cell r="O2391">
            <v>780035.396890876</v>
          </cell>
          <cell r="P2391">
            <v>808431.21787371999</v>
          </cell>
          <cell r="Q2391">
            <v>901642.08463685296</v>
          </cell>
        </row>
        <row r="2392">
          <cell r="A2392" t="str">
            <v>Q922H4</v>
          </cell>
          <cell r="B2392" t="str">
            <v>sp|Q922H4|GMPPA_MOUSE</v>
          </cell>
          <cell r="C2392">
            <v>61934.7480213706</v>
          </cell>
          <cell r="D2392">
            <v>68982.041872982503</v>
          </cell>
          <cell r="E2392">
            <v>46928.135593771498</v>
          </cell>
          <cell r="F2392">
            <v>39679.008737420801</v>
          </cell>
          <cell r="G2392">
            <v>60964.577041672703</v>
          </cell>
          <cell r="H2392">
            <v>17821.296383863501</v>
          </cell>
          <cell r="I2392">
            <v>52495.237883494803</v>
          </cell>
          <cell r="J2392">
            <v>50421.1699611152</v>
          </cell>
          <cell r="K2392">
            <v>83349.379176024406</v>
          </cell>
          <cell r="L2392">
            <v>34440.0268513392</v>
          </cell>
          <cell r="M2392">
            <v>43608.941456183798</v>
          </cell>
          <cell r="N2392">
            <v>33630.879415498603</v>
          </cell>
          <cell r="O2392">
            <v>62002.3984962049</v>
          </cell>
          <cell r="P2392">
            <v>40559.548051570098</v>
          </cell>
          <cell r="Q2392">
            <v>29259.659145813301</v>
          </cell>
        </row>
        <row r="2393">
          <cell r="A2393" t="str">
            <v>Q922J3</v>
          </cell>
          <cell r="B2393" t="str">
            <v>sp|Q922J3|CLIP1_MOUSE</v>
          </cell>
          <cell r="C2393">
            <v>167826.70779483201</v>
          </cell>
          <cell r="D2393">
            <v>135919.14717426099</v>
          </cell>
          <cell r="E2393">
            <v>180978.54959475799</v>
          </cell>
          <cell r="F2393">
            <v>214040.30817213299</v>
          </cell>
          <cell r="G2393">
            <v>210106.65077265099</v>
          </cell>
          <cell r="H2393">
            <v>138178.363958086</v>
          </cell>
          <cell r="I2393">
            <v>296903.925602982</v>
          </cell>
          <cell r="J2393">
            <v>203713.70207982199</v>
          </cell>
          <cell r="K2393">
            <v>348026.95193694998</v>
          </cell>
          <cell r="L2393">
            <v>259335.394580889</v>
          </cell>
          <cell r="M2393">
            <v>226364.282112085</v>
          </cell>
          <cell r="N2393">
            <v>309667.65348069998</v>
          </cell>
          <cell r="O2393">
            <v>256004.76369882401</v>
          </cell>
          <cell r="P2393">
            <v>279472.73573406501</v>
          </cell>
          <cell r="Q2393">
            <v>84743.3224061644</v>
          </cell>
        </row>
        <row r="2394">
          <cell r="A2394" t="str">
            <v>Q922J6</v>
          </cell>
          <cell r="B2394" t="str">
            <v>sp|Q922J6|TSN2_MOUSE</v>
          </cell>
          <cell r="C2394">
            <v>417616.21445059701</v>
          </cell>
          <cell r="D2394">
            <v>578118.35811991803</v>
          </cell>
          <cell r="E2394">
            <v>640998.89926930401</v>
          </cell>
          <cell r="F2394">
            <v>541691.51951128698</v>
          </cell>
          <cell r="G2394">
            <v>477996.31265926303</v>
          </cell>
          <cell r="H2394">
            <v>431437.56068608398</v>
          </cell>
          <cell r="I2394">
            <v>677436.81716720597</v>
          </cell>
          <cell r="J2394">
            <v>532426.47981374594</v>
          </cell>
          <cell r="K2394">
            <v>604905.54626962799</v>
          </cell>
          <cell r="L2394">
            <v>338693.713957078</v>
          </cell>
          <cell r="M2394">
            <v>600918.99577446003</v>
          </cell>
          <cell r="N2394">
            <v>703490.06786168099</v>
          </cell>
          <cell r="O2394">
            <v>476150.40128970699</v>
          </cell>
          <cell r="P2394">
            <v>574182.82036436105</v>
          </cell>
          <cell r="Q2394">
            <v>412251.515200747</v>
          </cell>
        </row>
        <row r="2395">
          <cell r="A2395" t="str">
            <v>Q922J9</v>
          </cell>
          <cell r="B2395" t="str">
            <v>sp|Q922J9|FACR1_MOUSE</v>
          </cell>
          <cell r="C2395">
            <v>30083.375317085702</v>
          </cell>
          <cell r="D2395">
            <v>44130.576154601004</v>
          </cell>
          <cell r="E2395">
            <v>28271.5135197544</v>
          </cell>
          <cell r="F2395">
            <v>41732.496836402999</v>
          </cell>
          <cell r="G2395">
            <v>25395.374901147199</v>
          </cell>
          <cell r="H2395">
            <v>47426.635213724898</v>
          </cell>
          <cell r="I2395">
            <v>14135.224910895</v>
          </cell>
          <cell r="J2395">
            <v>58491.103876439302</v>
          </cell>
          <cell r="K2395">
            <v>93858.158727081594</v>
          </cell>
          <cell r="L2395">
            <v>71197.897571138601</v>
          </cell>
          <cell r="M2395">
            <v>16632.510569337101</v>
          </cell>
          <cell r="N2395">
            <v>42623.029723746302</v>
          </cell>
          <cell r="O2395">
            <v>12286.3996678683</v>
          </cell>
          <cell r="P2395">
            <v>36488.768178279999</v>
          </cell>
          <cell r="Q2395">
            <v>46606.667854694897</v>
          </cell>
        </row>
        <row r="2396">
          <cell r="A2396" t="str">
            <v>Q922Q1</v>
          </cell>
          <cell r="B2396" t="str">
            <v>sp|Q922Q1|MARC2_MOUSE</v>
          </cell>
          <cell r="C2396">
            <v>1019344.6378326</v>
          </cell>
          <cell r="D2396">
            <v>1063241.2678463</v>
          </cell>
          <cell r="E2396">
            <v>1215842.63408953</v>
          </cell>
          <cell r="F2396">
            <v>1158406.0859377999</v>
          </cell>
          <cell r="G2396">
            <v>1092993.6302652101</v>
          </cell>
          <cell r="H2396">
            <v>1283287.0533920301</v>
          </cell>
          <cell r="I2396">
            <v>1186854.8961219499</v>
          </cell>
          <cell r="J2396">
            <v>1133406.28102863</v>
          </cell>
          <cell r="K2396">
            <v>1075377.43077381</v>
          </cell>
          <cell r="L2396">
            <v>1083759.5081731901</v>
          </cell>
          <cell r="M2396">
            <v>1127966.69360484</v>
          </cell>
          <cell r="N2396">
            <v>1085871.1161940999</v>
          </cell>
          <cell r="O2396">
            <v>1137113.3239654501</v>
          </cell>
          <cell r="P2396">
            <v>1333505.3813387</v>
          </cell>
          <cell r="Q2396">
            <v>1181762.0963449799</v>
          </cell>
        </row>
        <row r="2397">
          <cell r="A2397" t="str">
            <v>Q922Q4</v>
          </cell>
          <cell r="B2397" t="str">
            <v>sp|Q922Q4|P5CR2_MOUSE</v>
          </cell>
          <cell r="C2397">
            <v>103816.56689757299</v>
          </cell>
          <cell r="D2397">
            <v>68524.157691520493</v>
          </cell>
          <cell r="E2397">
            <v>115278.677690153</v>
          </cell>
          <cell r="F2397">
            <v>89526.719197892598</v>
          </cell>
          <cell r="G2397">
            <v>76400.018085043703</v>
          </cell>
          <cell r="H2397">
            <v>104872.57497463599</v>
          </cell>
          <cell r="I2397">
            <v>122247.744651546</v>
          </cell>
          <cell r="J2397">
            <v>85243.884756021202</v>
          </cell>
          <cell r="K2397">
            <v>102627.04739087301</v>
          </cell>
          <cell r="L2397">
            <v>77446.3506241945</v>
          </cell>
          <cell r="M2397">
            <v>91883.626200517698</v>
          </cell>
          <cell r="N2397">
            <v>117832.223225375</v>
          </cell>
          <cell r="O2397">
            <v>72185.975944511694</v>
          </cell>
          <cell r="P2397">
            <v>121987.606371305</v>
          </cell>
          <cell r="Q2397">
            <v>72259.5619204994</v>
          </cell>
        </row>
        <row r="2398">
          <cell r="A2398" t="str">
            <v>Q922Q8</v>
          </cell>
          <cell r="B2398" t="str">
            <v>sp|Q922Q8|LRC59_MOUSE</v>
          </cell>
          <cell r="C2398">
            <v>272778.89997700701</v>
          </cell>
          <cell r="D2398">
            <v>338677.00678140798</v>
          </cell>
          <cell r="E2398">
            <v>303127.13782136299</v>
          </cell>
          <cell r="F2398">
            <v>300608.50765526498</v>
          </cell>
          <cell r="G2398">
            <v>275434.43486573698</v>
          </cell>
          <cell r="H2398">
            <v>324431.463979989</v>
          </cell>
          <cell r="I2398">
            <v>320500.37749266397</v>
          </cell>
          <cell r="J2398">
            <v>316957.72139051103</v>
          </cell>
          <cell r="K2398">
            <v>285868.61943001801</v>
          </cell>
          <cell r="L2398">
            <v>347231.66388798901</v>
          </cell>
          <cell r="M2398">
            <v>290916.17184173001</v>
          </cell>
          <cell r="N2398">
            <v>347360.91119610402</v>
          </cell>
          <cell r="O2398">
            <v>303253.346251596</v>
          </cell>
          <cell r="P2398">
            <v>313998.25062999403</v>
          </cell>
          <cell r="Q2398">
            <v>236908.91771221301</v>
          </cell>
        </row>
        <row r="2399">
          <cell r="A2399" t="str">
            <v>Q922R5</v>
          </cell>
          <cell r="B2399" t="str">
            <v>sp|Q922R5|P4R3B_MOUSE</v>
          </cell>
          <cell r="C2399">
            <v>114885.33373401999</v>
          </cell>
          <cell r="D2399">
            <v>40635.619080196098</v>
          </cell>
          <cell r="E2399">
            <v>385369.703559266</v>
          </cell>
          <cell r="F2399">
            <v>337263.96177982498</v>
          </cell>
          <cell r="G2399">
            <v>192614.12121739099</v>
          </cell>
          <cell r="H2399">
            <v>29921.265103963899</v>
          </cell>
          <cell r="I2399">
            <v>291866.68267844699</v>
          </cell>
          <cell r="J2399">
            <v>9190.3887721156498</v>
          </cell>
          <cell r="K2399">
            <v>301975.80413629202</v>
          </cell>
          <cell r="L2399">
            <v>296864.43497271498</v>
          </cell>
          <cell r="M2399">
            <v>117882.25313790501</v>
          </cell>
          <cell r="N2399">
            <v>142021.745173025</v>
          </cell>
          <cell r="O2399">
            <v>163575.36228606399</v>
          </cell>
          <cell r="P2399">
            <v>137437.02263324699</v>
          </cell>
          <cell r="Q2399">
            <v>158689.99762558899</v>
          </cell>
        </row>
        <row r="2400">
          <cell r="A2400" t="str">
            <v>Q922R8</v>
          </cell>
          <cell r="B2400" t="str">
            <v>sp|Q922R8|PDIA6_MOUSE</v>
          </cell>
          <cell r="C2400">
            <v>873768.05877519096</v>
          </cell>
          <cell r="D2400">
            <v>1082905.5107907001</v>
          </cell>
          <cell r="E2400">
            <v>817077.65583576995</v>
          </cell>
          <cell r="F2400">
            <v>806939.31887583004</v>
          </cell>
          <cell r="G2400">
            <v>863279.79758980602</v>
          </cell>
          <cell r="H2400">
            <v>853125.51293178403</v>
          </cell>
          <cell r="I2400">
            <v>747521.31460990699</v>
          </cell>
          <cell r="J2400">
            <v>931410.87872341205</v>
          </cell>
          <cell r="K2400">
            <v>735353.24004526006</v>
          </cell>
          <cell r="L2400">
            <v>1004947.08475676</v>
          </cell>
          <cell r="M2400">
            <v>953863.87743618805</v>
          </cell>
          <cell r="N2400">
            <v>947288.38476576004</v>
          </cell>
          <cell r="O2400">
            <v>1126675.3884401401</v>
          </cell>
          <cell r="P2400">
            <v>826458.79211430496</v>
          </cell>
          <cell r="Q2400">
            <v>1028354.45767561</v>
          </cell>
        </row>
        <row r="2401">
          <cell r="A2401" t="str">
            <v>Q922S4</v>
          </cell>
          <cell r="B2401" t="str">
            <v>sp|Q922S4|PDE2A_MOUSE</v>
          </cell>
          <cell r="C2401">
            <v>1684755.98398833</v>
          </cell>
          <cell r="D2401">
            <v>1307912.60166839</v>
          </cell>
          <cell r="E2401">
            <v>1477083.8801100301</v>
          </cell>
          <cell r="F2401">
            <v>2311985.7783530401</v>
          </cell>
          <cell r="G2401">
            <v>1882666.29466923</v>
          </cell>
          <cell r="H2401">
            <v>2462142.3177600098</v>
          </cell>
          <cell r="I2401">
            <v>2350971.0181800998</v>
          </cell>
          <cell r="J2401">
            <v>2265767.2864045198</v>
          </cell>
          <cell r="K2401">
            <v>1722050.0508951801</v>
          </cell>
          <cell r="L2401">
            <v>2010753.56166945</v>
          </cell>
          <cell r="M2401">
            <v>1932641.2118737099</v>
          </cell>
          <cell r="N2401">
            <v>2493398.9425864602</v>
          </cell>
          <cell r="O2401">
            <v>2374832.6604058798</v>
          </cell>
          <cell r="P2401">
            <v>1967731.7645751201</v>
          </cell>
          <cell r="Q2401">
            <v>1518435.33204218</v>
          </cell>
        </row>
        <row r="2402">
          <cell r="A2402" t="str">
            <v>Q922S8</v>
          </cell>
          <cell r="B2402" t="str">
            <v>sp|Q922S8|KIF2C_MOUSE</v>
          </cell>
          <cell r="C2402">
            <v>187830.407361322</v>
          </cell>
          <cell r="D2402">
            <v>28942.519282362999</v>
          </cell>
          <cell r="E2402">
            <v>47492.850059845703</v>
          </cell>
          <cell r="F2402">
            <v>101216.21847885</v>
          </cell>
          <cell r="G2402">
            <v>118617.928776011</v>
          </cell>
          <cell r="H2402">
            <v>45561.270437628402</v>
          </cell>
          <cell r="I2402">
            <v>127181.306611262</v>
          </cell>
          <cell r="J2402">
            <v>128382.46662739301</v>
          </cell>
          <cell r="K2402">
            <v>52840.755971923303</v>
          </cell>
          <cell r="L2402">
            <v>200296.39460975499</v>
          </cell>
          <cell r="M2402">
            <v>123388.437498535</v>
          </cell>
          <cell r="N2402">
            <v>159568.498274301</v>
          </cell>
          <cell r="O2402">
            <v>158761.91405947201</v>
          </cell>
          <cell r="P2402">
            <v>151615.90676788299</v>
          </cell>
          <cell r="Q2402">
            <v>167471.653195027</v>
          </cell>
        </row>
        <row r="2403">
          <cell r="A2403" t="str">
            <v>Q922U1</v>
          </cell>
          <cell r="B2403" t="str">
            <v>sp|Q922U1|PRPF3_MOUSE</v>
          </cell>
          <cell r="C2403">
            <v>78363.068780781206</v>
          </cell>
          <cell r="D2403">
            <v>28062.6522343213</v>
          </cell>
          <cell r="E2403">
            <v>8073.37863288261</v>
          </cell>
          <cell r="F2403">
            <v>46945.001344632597</v>
          </cell>
          <cell r="G2403">
            <v>92132.601907936099</v>
          </cell>
          <cell r="H2403">
            <v>116608.857960786</v>
          </cell>
          <cell r="I2403">
            <v>14146.367846212501</v>
          </cell>
          <cell r="J2403">
            <v>28880.3703698723</v>
          </cell>
          <cell r="K2403">
            <v>55898.893688887103</v>
          </cell>
          <cell r="L2403">
            <v>103439.66856473801</v>
          </cell>
          <cell r="M2403">
            <v>89759.703666575006</v>
          </cell>
          <cell r="N2403">
            <v>6670.5911202139596</v>
          </cell>
          <cell r="O2403">
            <v>84135.993216227798</v>
          </cell>
          <cell r="P2403">
            <v>53407.729906694702</v>
          </cell>
          <cell r="Q2403">
            <v>106756.379517273</v>
          </cell>
        </row>
        <row r="2404">
          <cell r="A2404" t="str">
            <v>Q923D2</v>
          </cell>
          <cell r="B2404" t="str">
            <v>sp|Q923D2|BLVRB_MOUSE</v>
          </cell>
          <cell r="C2404">
            <v>119803.870567089</v>
          </cell>
          <cell r="D2404">
            <v>158519.74235832001</v>
          </cell>
          <cell r="E2404">
            <v>111796.53052743099</v>
          </cell>
          <cell r="F2404">
            <v>20267.062132092698</v>
          </cell>
          <cell r="G2404">
            <v>16791.847986598299</v>
          </cell>
          <cell r="H2404">
            <v>65848.104237700405</v>
          </cell>
          <cell r="I2404">
            <v>129071.692272966</v>
          </cell>
          <cell r="J2404">
            <v>62912.287103046197</v>
          </cell>
          <cell r="K2404">
            <v>121408.88981640599</v>
          </cell>
          <cell r="L2404">
            <v>96389.835425619996</v>
          </cell>
          <cell r="M2404">
            <v>50568.484444707399</v>
          </cell>
          <cell r="N2404">
            <v>49758.7621831449</v>
          </cell>
          <cell r="O2404">
            <v>43799.446803187398</v>
          </cell>
          <cell r="P2404">
            <v>175222.65280686799</v>
          </cell>
          <cell r="Q2404">
            <v>83669.862277821099</v>
          </cell>
        </row>
        <row r="2405">
          <cell r="A2405" t="str">
            <v>Q923G2</v>
          </cell>
          <cell r="B2405" t="str">
            <v>sp|Q923G2|RPAB3_MOUSE</v>
          </cell>
          <cell r="C2405">
            <v>32270.395700352099</v>
          </cell>
          <cell r="D2405">
            <v>34247.543368463397</v>
          </cell>
          <cell r="E2405">
            <v>29335.125060886799</v>
          </cell>
          <cell r="F2405">
            <v>36167.361679630398</v>
          </cell>
          <cell r="G2405">
            <v>35201.963402339803</v>
          </cell>
          <cell r="H2405">
            <v>30433.769422192701</v>
          </cell>
          <cell r="I2405">
            <v>21559.840157838698</v>
          </cell>
          <cell r="J2405">
            <v>35909.030732591396</v>
          </cell>
          <cell r="K2405">
            <v>28158.183882688299</v>
          </cell>
          <cell r="L2405">
            <v>38206.7931837336</v>
          </cell>
          <cell r="M2405">
            <v>48336.6036109622</v>
          </cell>
          <cell r="N2405">
            <v>19759.585550499101</v>
          </cell>
          <cell r="O2405">
            <v>39383.339896106103</v>
          </cell>
          <cell r="P2405">
            <v>26687.7506919273</v>
          </cell>
          <cell r="Q2405">
            <v>34335.140731806801</v>
          </cell>
        </row>
        <row r="2406">
          <cell r="A2406" t="str">
            <v>Q923T9</v>
          </cell>
          <cell r="B2406" t="str">
            <v>sp|Q923T9|KCC2G_MOUSE</v>
          </cell>
          <cell r="C2406">
            <v>165135.568317828</v>
          </cell>
          <cell r="D2406">
            <v>301826.54765094002</v>
          </cell>
          <cell r="E2406">
            <v>389860.42697779101</v>
          </cell>
          <cell r="F2406">
            <v>292532.54140076501</v>
          </cell>
          <cell r="G2406">
            <v>254557.44533136001</v>
          </cell>
          <cell r="H2406">
            <v>348753.05600184499</v>
          </cell>
          <cell r="I2406">
            <v>334221.29867709801</v>
          </cell>
          <cell r="J2406">
            <v>313964.84404545103</v>
          </cell>
          <cell r="K2406">
            <v>392687.38412231603</v>
          </cell>
          <cell r="L2406">
            <v>269999.621153744</v>
          </cell>
          <cell r="M2406">
            <v>263009.09809172503</v>
          </cell>
          <cell r="N2406">
            <v>292587.87014259002</v>
          </cell>
          <cell r="O2406">
            <v>267994.74587144301</v>
          </cell>
          <cell r="P2406">
            <v>288964.29212779098</v>
          </cell>
          <cell r="Q2406">
            <v>230551.30271853399</v>
          </cell>
        </row>
        <row r="2407">
          <cell r="A2407" t="str">
            <v>Q924C1</v>
          </cell>
          <cell r="B2407" t="str">
            <v>sp|Q924C1|XPO5_MOUSE</v>
          </cell>
          <cell r="C2407">
            <v>23356.907526982999</v>
          </cell>
          <cell r="D2407">
            <v>29359.8752873782</v>
          </cell>
          <cell r="E2407">
            <v>7654.1478890560902</v>
          </cell>
          <cell r="F2407">
            <v>6154.0747491699403</v>
          </cell>
          <cell r="G2407">
            <v>20126.0806295281</v>
          </cell>
          <cell r="H2407">
            <v>27738.041059444</v>
          </cell>
          <cell r="I2407">
            <v>3468.4199072442798</v>
          </cell>
          <cell r="J2407">
            <v>7932.5224783684298</v>
          </cell>
          <cell r="K2407">
            <v>42405.255819864004</v>
          </cell>
          <cell r="L2407">
            <v>11285.2563636344</v>
          </cell>
          <cell r="M2407">
            <v>29768.745964285401</v>
          </cell>
          <cell r="N2407">
            <v>35705.388053518298</v>
          </cell>
          <cell r="O2407">
            <v>29932.4225203442</v>
          </cell>
          <cell r="P2407">
            <v>2968.6977043663501</v>
          </cell>
          <cell r="Q2407">
            <v>6800.4769781694504</v>
          </cell>
        </row>
        <row r="2408">
          <cell r="A2408" t="str">
            <v>Q924M7</v>
          </cell>
          <cell r="B2408" t="str">
            <v>sp|Q924M7|MPI_MOUSE</v>
          </cell>
          <cell r="C2408">
            <v>63816.784531680103</v>
          </cell>
          <cell r="D2408">
            <v>11597.927154405799</v>
          </cell>
          <cell r="E2408">
            <v>61100.162486237998</v>
          </cell>
          <cell r="F2408">
            <v>50125.029991267198</v>
          </cell>
          <cell r="G2408">
            <v>70712.724514557995</v>
          </cell>
          <cell r="H2408">
            <v>144706.15542029499</v>
          </cell>
          <cell r="I2408">
            <v>45220.534388041197</v>
          </cell>
          <cell r="J2408">
            <v>127855.913075987</v>
          </cell>
          <cell r="K2408">
            <v>64101.731528294898</v>
          </cell>
          <cell r="L2408">
            <v>43901.321901715703</v>
          </cell>
          <cell r="M2408">
            <v>271878.507083737</v>
          </cell>
          <cell r="N2408">
            <v>62235.479313336597</v>
          </cell>
          <cell r="O2408">
            <v>22743.409370081801</v>
          </cell>
          <cell r="P2408">
            <v>49567.126641124902</v>
          </cell>
          <cell r="Q2408">
            <v>32514.167239246199</v>
          </cell>
        </row>
        <row r="2409">
          <cell r="A2409" t="str">
            <v>Q924N4</v>
          </cell>
          <cell r="B2409" t="str">
            <v>sp|Q924N4|S12A6_MOUSE</v>
          </cell>
          <cell r="C2409">
            <v>7107.3584306129897</v>
          </cell>
          <cell r="D2409">
            <v>7331.68022452889</v>
          </cell>
          <cell r="E2409">
            <v>8413.0245885939494</v>
          </cell>
          <cell r="F2409">
            <v>23470.313557685899</v>
          </cell>
          <cell r="G2409">
            <v>9105.6024210906307</v>
          </cell>
          <cell r="H2409">
            <v>56419.915266043601</v>
          </cell>
          <cell r="I2409">
            <v>11348.4358894827</v>
          </cell>
          <cell r="J2409">
            <v>23076.072556064701</v>
          </cell>
          <cell r="K2409">
            <v>14085.465693108201</v>
          </cell>
          <cell r="L2409">
            <v>29137.479730791601</v>
          </cell>
          <cell r="M2409">
            <v>23286.936648041599</v>
          </cell>
          <cell r="N2409">
            <v>29471.917418732999</v>
          </cell>
          <cell r="O2409">
            <v>77854.550107127303</v>
          </cell>
          <cell r="P2409">
            <v>17123.893132086901</v>
          </cell>
          <cell r="Q2409">
            <v>26486.474391404699</v>
          </cell>
        </row>
        <row r="2410">
          <cell r="A2410" t="str">
            <v>Q924T2</v>
          </cell>
          <cell r="B2410" t="str">
            <v>sp|Q924T2|RT02_MOUSE</v>
          </cell>
          <cell r="C2410">
            <v>24316.543467228799</v>
          </cell>
          <cell r="D2410">
            <v>15574.408194041</v>
          </cell>
          <cell r="E2410">
            <v>15106.858600896099</v>
          </cell>
          <cell r="F2410">
            <v>8863.3946103130893</v>
          </cell>
          <cell r="G2410">
            <v>10104.270718321201</v>
          </cell>
          <cell r="H2410">
            <v>7243.1121228878801</v>
          </cell>
          <cell r="I2410">
            <v>2141.40129160387</v>
          </cell>
          <cell r="J2410">
            <v>25583.500062721301</v>
          </cell>
          <cell r="K2410">
            <v>20274.649511654301</v>
          </cell>
          <cell r="L2410">
            <v>5365.0065603167504</v>
          </cell>
          <cell r="M2410">
            <v>14034.7058351061</v>
          </cell>
          <cell r="N2410">
            <v>10984.674736451399</v>
          </cell>
          <cell r="O2410">
            <v>13282.151355243301</v>
          </cell>
          <cell r="P2410">
            <v>15538.1462226561</v>
          </cell>
          <cell r="Q2410">
            <v>19475.364576266598</v>
          </cell>
        </row>
        <row r="2411">
          <cell r="A2411" t="str">
            <v>Q925I1</v>
          </cell>
          <cell r="B2411" t="str">
            <v>sp|Q925I1|ATAD3_MOUSE</v>
          </cell>
          <cell r="C2411">
            <v>501461.13197102898</v>
          </cell>
          <cell r="D2411">
            <v>502360.91449693497</v>
          </cell>
          <cell r="E2411">
            <v>858168.23655031098</v>
          </cell>
          <cell r="F2411">
            <v>518327.44038732798</v>
          </cell>
          <cell r="G2411">
            <v>454562.86983217701</v>
          </cell>
          <cell r="H2411">
            <v>520258.26734870498</v>
          </cell>
          <cell r="I2411">
            <v>482461.90271574102</v>
          </cell>
          <cell r="J2411">
            <v>501385.73047234502</v>
          </cell>
          <cell r="K2411">
            <v>464290.93931804498</v>
          </cell>
          <cell r="L2411">
            <v>501687.94298769103</v>
          </cell>
          <cell r="M2411">
            <v>449573.25293389999</v>
          </cell>
          <cell r="N2411">
            <v>466929.028358043</v>
          </cell>
          <cell r="O2411">
            <v>546960.38849263894</v>
          </cell>
          <cell r="P2411">
            <v>507451.11327768298</v>
          </cell>
          <cell r="Q2411">
            <v>563222.24428877595</v>
          </cell>
        </row>
        <row r="2412">
          <cell r="A2412" t="str">
            <v>Q925N0</v>
          </cell>
          <cell r="B2412" t="str">
            <v>sp|Q925N0|SFXN5_MOUSE</v>
          </cell>
          <cell r="C2412">
            <v>1074285.0324313201</v>
          </cell>
          <cell r="D2412">
            <v>744306.14952468604</v>
          </cell>
          <cell r="E2412">
            <v>811824.51152930898</v>
          </cell>
          <cell r="F2412">
            <v>693665.66599847598</v>
          </cell>
          <cell r="G2412">
            <v>784840.49122476205</v>
          </cell>
          <cell r="H2412">
            <v>933974.00918653701</v>
          </cell>
          <cell r="I2412">
            <v>908303.50103056</v>
          </cell>
          <cell r="J2412">
            <v>1053196.7615952699</v>
          </cell>
          <cell r="K2412">
            <v>970450.61811505898</v>
          </cell>
          <cell r="L2412">
            <v>929165.03468026</v>
          </cell>
          <cell r="M2412">
            <v>923003.67645281705</v>
          </cell>
          <cell r="N2412">
            <v>1079201.5601416801</v>
          </cell>
          <cell r="O2412">
            <v>987906.15704524796</v>
          </cell>
          <cell r="P2412">
            <v>1327913.4831817199</v>
          </cell>
          <cell r="Q2412">
            <v>1140646.3373849499</v>
          </cell>
        </row>
        <row r="2413">
          <cell r="A2413" t="str">
            <v>Q93092</v>
          </cell>
          <cell r="B2413" t="str">
            <v>sp|Q93092|TALDO_MOUSE</v>
          </cell>
          <cell r="C2413">
            <v>2179922.7258602702</v>
          </cell>
          <cell r="D2413">
            <v>2426507.5619507902</v>
          </cell>
          <cell r="E2413">
            <v>2574720.1546633998</v>
          </cell>
          <cell r="F2413">
            <v>2545088.5094523402</v>
          </cell>
          <cell r="G2413">
            <v>2216529.7503379001</v>
          </cell>
          <cell r="H2413">
            <v>2735594.02328513</v>
          </cell>
          <cell r="I2413">
            <v>2765724.6145360102</v>
          </cell>
          <cell r="J2413">
            <v>2502854.03364057</v>
          </cell>
          <cell r="K2413">
            <v>2380960.9534419202</v>
          </cell>
          <cell r="L2413">
            <v>2649173.5372117399</v>
          </cell>
          <cell r="M2413">
            <v>2933046.9099519099</v>
          </cell>
          <cell r="N2413">
            <v>2980535.2675696202</v>
          </cell>
          <cell r="O2413">
            <v>2714429.2992987302</v>
          </cell>
          <cell r="P2413">
            <v>2956015.8579907399</v>
          </cell>
          <cell r="Q2413">
            <v>2553751.7608941798</v>
          </cell>
        </row>
        <row r="2414">
          <cell r="A2414" t="str">
            <v>Q99020</v>
          </cell>
          <cell r="B2414" t="str">
            <v>sp|Q99020|ROAA_MOUSE</v>
          </cell>
          <cell r="C2414">
            <v>287627.25482310401</v>
          </cell>
          <cell r="D2414">
            <v>288484.72581062099</v>
          </cell>
          <cell r="E2414">
            <v>500824.04426578101</v>
          </cell>
          <cell r="F2414">
            <v>386445.52557752398</v>
          </cell>
          <cell r="G2414">
            <v>356611.778411131</v>
          </cell>
          <cell r="H2414">
            <v>424472.26356885501</v>
          </cell>
          <cell r="I2414">
            <v>397839.50355597102</v>
          </cell>
          <cell r="J2414">
            <v>440341.09062302398</v>
          </cell>
          <cell r="K2414">
            <v>507899.63995420601</v>
          </cell>
          <cell r="L2414">
            <v>406390.592330413</v>
          </cell>
          <cell r="M2414">
            <v>390533.077590667</v>
          </cell>
          <cell r="N2414">
            <v>442690.09617558902</v>
          </cell>
          <cell r="O2414">
            <v>451296.53144644701</v>
          </cell>
          <cell r="P2414">
            <v>448806.96008602</v>
          </cell>
          <cell r="Q2414">
            <v>425308.96183226502</v>
          </cell>
        </row>
        <row r="2415">
          <cell r="A2415" t="str">
            <v>Q99104</v>
          </cell>
          <cell r="B2415" t="str">
            <v>sp|Q99104|MYO5A_MOUSE</v>
          </cell>
          <cell r="C2415">
            <v>4724020.5659609297</v>
          </cell>
          <cell r="D2415">
            <v>4916935.8152151098</v>
          </cell>
          <cell r="E2415">
            <v>4313056.1710952101</v>
          </cell>
          <cell r="F2415">
            <v>4360344.3259105496</v>
          </cell>
          <cell r="G2415">
            <v>4802585.1873776298</v>
          </cell>
          <cell r="H2415">
            <v>4923915.4903441695</v>
          </cell>
          <cell r="I2415">
            <v>4513366.1186930304</v>
          </cell>
          <cell r="J2415">
            <v>4598359.5436507696</v>
          </cell>
          <cell r="K2415">
            <v>4644825.6424510796</v>
          </cell>
          <cell r="L2415">
            <v>4864858.4076361097</v>
          </cell>
          <cell r="M2415">
            <v>4898477.0106508797</v>
          </cell>
          <cell r="N2415">
            <v>5091159.3666451797</v>
          </cell>
          <cell r="O2415">
            <v>4860754.18887325</v>
          </cell>
          <cell r="P2415">
            <v>5140747.8270692099</v>
          </cell>
          <cell r="Q2415">
            <v>5050658.3679372603</v>
          </cell>
        </row>
        <row r="2416">
          <cell r="A2416" t="str">
            <v>Q99J08</v>
          </cell>
          <cell r="B2416" t="str">
            <v>sp|Q99J08|S14L2_MOUSE</v>
          </cell>
          <cell r="C2416">
            <v>20023.891186730601</v>
          </cell>
          <cell r="D2416">
            <v>17238.9301989173</v>
          </cell>
          <cell r="E2416">
            <v>27919.277953859299</v>
          </cell>
          <cell r="F2416">
            <v>5687.9654829134397</v>
          </cell>
          <cell r="G2416">
            <v>50778.508940063199</v>
          </cell>
          <cell r="H2416">
            <v>40926.140385225503</v>
          </cell>
          <cell r="I2416">
            <v>34969.922459623202</v>
          </cell>
          <cell r="J2416">
            <v>42742.1497287971</v>
          </cell>
          <cell r="K2416">
            <v>54281.313309283803</v>
          </cell>
          <cell r="L2416">
            <v>6239.7068227989103</v>
          </cell>
          <cell r="M2416">
            <v>23984.374825247702</v>
          </cell>
          <cell r="N2416">
            <v>47832.101777728298</v>
          </cell>
          <cell r="O2416">
            <v>32056.4780141683</v>
          </cell>
          <cell r="P2416">
            <v>8121.2522294345199</v>
          </cell>
          <cell r="Q2416">
            <v>57267.7319354266</v>
          </cell>
        </row>
        <row r="2417">
          <cell r="A2417" t="str">
            <v>Q99J09</v>
          </cell>
          <cell r="B2417" t="str">
            <v>sp|Q99J09|MEP50_MOUSE</v>
          </cell>
          <cell r="C2417">
            <v>12405.5856853279</v>
          </cell>
          <cell r="D2417">
            <v>86560.261043350707</v>
          </cell>
          <cell r="E2417">
            <v>50748.393986351002</v>
          </cell>
          <cell r="F2417">
            <v>81622.655626783104</v>
          </cell>
          <cell r="G2417">
            <v>74361.975458557994</v>
          </cell>
          <cell r="H2417">
            <v>75238.648566247502</v>
          </cell>
          <cell r="I2417">
            <v>58719.714831119702</v>
          </cell>
          <cell r="J2417">
            <v>76273.775691618604</v>
          </cell>
          <cell r="K2417">
            <v>63674.145432859201</v>
          </cell>
          <cell r="L2417">
            <v>70337.123758253103</v>
          </cell>
          <cell r="M2417">
            <v>53976.794034195002</v>
          </cell>
          <cell r="N2417">
            <v>52506.2198875213</v>
          </cell>
          <cell r="O2417">
            <v>95146.087566880902</v>
          </cell>
          <cell r="P2417">
            <v>69736.889879436902</v>
          </cell>
          <cell r="Q2417">
            <v>78070.116382463399</v>
          </cell>
        </row>
        <row r="2418">
          <cell r="A2418" t="str">
            <v>Q99J85</v>
          </cell>
          <cell r="B2418" t="str">
            <v>sp|Q99J85|NPTXR_MOUSE</v>
          </cell>
          <cell r="C2418">
            <v>1266699.5832930901</v>
          </cell>
          <cell r="D2418">
            <v>1350814.73270493</v>
          </cell>
          <cell r="E2418">
            <v>1654769.2329818199</v>
          </cell>
          <cell r="F2418">
            <v>1625404.0989802401</v>
          </cell>
          <cell r="G2418">
            <v>1525503.5956830101</v>
          </cell>
          <cell r="H2418">
            <v>1995577.79783748</v>
          </cell>
          <cell r="I2418">
            <v>1357271.6329975999</v>
          </cell>
          <cell r="J2418">
            <v>2126740.97535977</v>
          </cell>
          <cell r="K2418">
            <v>1604626.3369750299</v>
          </cell>
          <cell r="L2418">
            <v>2148486.43336325</v>
          </cell>
          <cell r="M2418">
            <v>1643135.42344913</v>
          </cell>
          <cell r="N2418">
            <v>1695960.7042651901</v>
          </cell>
          <cell r="O2418">
            <v>2567121.5160811301</v>
          </cell>
          <cell r="P2418">
            <v>1352609.30180337</v>
          </cell>
          <cell r="Q2418">
            <v>1522264.02506031</v>
          </cell>
        </row>
        <row r="2419">
          <cell r="A2419" t="str">
            <v>Q99J99</v>
          </cell>
          <cell r="B2419" t="str">
            <v>sp|Q99J99|THTM_MOUSE</v>
          </cell>
          <cell r="C2419">
            <v>519810.69967125502</v>
          </cell>
          <cell r="D2419">
            <v>538373.80450286297</v>
          </cell>
          <cell r="E2419">
            <v>581609.95067642198</v>
          </cell>
          <cell r="F2419">
            <v>535640.37327085203</v>
          </cell>
          <cell r="G2419">
            <v>498987.19358658599</v>
          </cell>
          <cell r="H2419">
            <v>926614.77758414601</v>
          </cell>
          <cell r="I2419">
            <v>405322.63683882501</v>
          </cell>
          <cell r="J2419">
            <v>726907.77682143799</v>
          </cell>
          <cell r="K2419">
            <v>564743.286639267</v>
          </cell>
          <cell r="L2419">
            <v>524566.65285787801</v>
          </cell>
          <cell r="M2419">
            <v>454910.79607188201</v>
          </cell>
          <cell r="N2419">
            <v>523602.63923359098</v>
          </cell>
          <cell r="O2419">
            <v>595825.68910458195</v>
          </cell>
          <cell r="P2419">
            <v>634060.98275565903</v>
          </cell>
          <cell r="Q2419">
            <v>727505.17426458595</v>
          </cell>
        </row>
        <row r="2420">
          <cell r="A2420" t="str">
            <v>Q99JB2</v>
          </cell>
          <cell r="B2420" t="str">
            <v>sp|Q99JB2|STML2_MOUSE</v>
          </cell>
          <cell r="C2420">
            <v>72651.397455043494</v>
          </cell>
          <cell r="D2420">
            <v>178396.995459636</v>
          </cell>
          <cell r="E2420">
            <v>113351.076312189</v>
          </cell>
          <cell r="F2420">
            <v>203726.200304411</v>
          </cell>
          <cell r="G2420">
            <v>151262.55849103199</v>
          </cell>
          <cell r="H2420">
            <v>188414.030565405</v>
          </cell>
          <cell r="I2420">
            <v>197760.10806008001</v>
          </cell>
          <cell r="J2420">
            <v>185127.53527996101</v>
          </cell>
          <cell r="K2420">
            <v>182513.52716981401</v>
          </cell>
          <cell r="L2420">
            <v>128416.74653771899</v>
          </cell>
          <cell r="M2420">
            <v>49863.909779306297</v>
          </cell>
          <cell r="N2420">
            <v>90939.9117755638</v>
          </cell>
          <cell r="O2420">
            <v>217145.25748774799</v>
          </cell>
          <cell r="P2420">
            <v>70241.190730814196</v>
          </cell>
          <cell r="Q2420">
            <v>99159.033787922104</v>
          </cell>
        </row>
        <row r="2421">
          <cell r="A2421" t="str">
            <v>Q99JF8</v>
          </cell>
          <cell r="B2421" t="str">
            <v>sp|Q99JF8|PSIP1_MOUSE</v>
          </cell>
          <cell r="C2421">
            <v>412647.89255092101</v>
          </cell>
          <cell r="D2421">
            <v>466357.08135703002</v>
          </cell>
          <cell r="E2421">
            <v>546196.07300466602</v>
          </cell>
          <cell r="F2421">
            <v>522926.63071098097</v>
          </cell>
          <cell r="G2421">
            <v>465430.03109924699</v>
          </cell>
          <cell r="H2421">
            <v>311421.812125094</v>
          </cell>
          <cell r="I2421">
            <v>473091.91483733</v>
          </cell>
          <cell r="J2421">
            <v>395169.984413117</v>
          </cell>
          <cell r="K2421">
            <v>545962.60772429896</v>
          </cell>
          <cell r="L2421">
            <v>158975.88681569701</v>
          </cell>
          <cell r="M2421">
            <v>464680.80651980202</v>
          </cell>
          <cell r="N2421">
            <v>505802.12289093202</v>
          </cell>
          <cell r="O2421">
            <v>473473.94965764403</v>
          </cell>
          <cell r="P2421">
            <v>494151.73849488702</v>
          </cell>
          <cell r="Q2421">
            <v>382096.90771422599</v>
          </cell>
        </row>
        <row r="2422">
          <cell r="A2422" t="str">
            <v>Q99JG2</v>
          </cell>
          <cell r="B2422" t="str">
            <v>sp|Q99JG2|G37L1_MOUSE</v>
          </cell>
          <cell r="C2422">
            <v>871659.94685034303</v>
          </cell>
          <cell r="D2422">
            <v>718214.25181022496</v>
          </cell>
          <cell r="E2422">
            <v>628444.07161192002</v>
          </cell>
          <cell r="F2422">
            <v>842470.29020620603</v>
          </cell>
          <cell r="G2422">
            <v>781962.76466096903</v>
          </cell>
          <cell r="H2422">
            <v>840098.49413062399</v>
          </cell>
          <cell r="I2422">
            <v>796046.49171668803</v>
          </cell>
          <cell r="J2422">
            <v>628627.96631643595</v>
          </cell>
          <cell r="K2422">
            <v>575805.97650571598</v>
          </cell>
          <cell r="L2422">
            <v>532592.20444142097</v>
          </cell>
          <cell r="M2422">
            <v>830676.25266852998</v>
          </cell>
          <cell r="N2422">
            <v>765571.945472216</v>
          </cell>
          <cell r="O2422">
            <v>960143.33559255104</v>
          </cell>
          <cell r="P2422">
            <v>764978.06464057998</v>
          </cell>
          <cell r="Q2422">
            <v>716088.66889520898</v>
          </cell>
        </row>
        <row r="2423">
          <cell r="A2423" t="str">
            <v>Q99JI4</v>
          </cell>
          <cell r="B2423" t="str">
            <v>sp|Q99JI4|PSMD6_MOUSE</v>
          </cell>
          <cell r="C2423">
            <v>55457.822522986302</v>
          </cell>
          <cell r="D2423">
            <v>133256.21080777599</v>
          </cell>
          <cell r="E2423">
            <v>95360.443517278705</v>
          </cell>
          <cell r="F2423">
            <v>82846.379025016402</v>
          </cell>
          <cell r="G2423">
            <v>86998.4000479807</v>
          </cell>
          <cell r="H2423">
            <v>54701.532925710897</v>
          </cell>
          <cell r="I2423">
            <v>95553.328514016393</v>
          </cell>
          <cell r="J2423">
            <v>112886.605760395</v>
          </cell>
          <cell r="K2423">
            <v>85736.292706781402</v>
          </cell>
          <cell r="L2423">
            <v>137582.12247451799</v>
          </cell>
          <cell r="M2423">
            <v>101641.60895709301</v>
          </cell>
          <cell r="N2423">
            <v>79471.658138783299</v>
          </cell>
          <cell r="O2423">
            <v>46858.207136704601</v>
          </cell>
          <cell r="P2423">
            <v>55810.227036640099</v>
          </cell>
          <cell r="Q2423">
            <v>82026.453418544101</v>
          </cell>
        </row>
        <row r="2424">
          <cell r="A2424" t="str">
            <v>Q99JI6</v>
          </cell>
          <cell r="B2424" t="str">
            <v>sp|Q99JI6|RAP1B_MOUSE</v>
          </cell>
          <cell r="C2424">
            <v>1468853.68772136</v>
          </cell>
          <cell r="D2424">
            <v>991033.48669460602</v>
          </cell>
          <cell r="E2424">
            <v>1482750.1864263101</v>
          </cell>
          <cell r="F2424">
            <v>1388569.20207352</v>
          </cell>
          <cell r="G2424">
            <v>1456424.13316398</v>
          </cell>
          <cell r="H2424">
            <v>1370063.0628313599</v>
          </cell>
          <cell r="I2424">
            <v>1605906.9657968101</v>
          </cell>
          <cell r="J2424">
            <v>1273488.7097237499</v>
          </cell>
          <cell r="K2424">
            <v>1367544.7910543501</v>
          </cell>
          <cell r="L2424">
            <v>1244029.8167369701</v>
          </cell>
          <cell r="M2424">
            <v>1486876.6138220001</v>
          </cell>
          <cell r="N2424">
            <v>1545849.3783871301</v>
          </cell>
          <cell r="O2424">
            <v>1060771.4468338401</v>
          </cell>
          <cell r="P2424">
            <v>1483957.1444129399</v>
          </cell>
          <cell r="Q2424">
            <v>1412265.5328935699</v>
          </cell>
        </row>
        <row r="2425">
          <cell r="A2425" t="str">
            <v>Q99JN2</v>
          </cell>
          <cell r="B2425" t="str">
            <v>sp|Q99JN2|KLH22_MOUSE</v>
          </cell>
          <cell r="C2425">
            <v>40115.298134770797</v>
          </cell>
          <cell r="D2425">
            <v>37797.047939076598</v>
          </cell>
          <cell r="E2425">
            <v>47299.688339543602</v>
          </cell>
          <cell r="F2425">
            <v>56662.295062786303</v>
          </cell>
          <cell r="G2425">
            <v>31876.051887838501</v>
          </cell>
          <cell r="H2425">
            <v>11050.2963957259</v>
          </cell>
          <cell r="I2425">
            <v>72337.5830080046</v>
          </cell>
          <cell r="J2425">
            <v>27774.237145568099</v>
          </cell>
          <cell r="K2425">
            <v>60664.519423188802</v>
          </cell>
          <cell r="L2425">
            <v>47689.251494292701</v>
          </cell>
          <cell r="M2425">
            <v>35075.019720456999</v>
          </cell>
          <cell r="N2425">
            <v>38778.163100383601</v>
          </cell>
          <cell r="O2425">
            <v>62763.2341905223</v>
          </cell>
          <cell r="P2425">
            <v>64922.493985384703</v>
          </cell>
          <cell r="Q2425">
            <v>36845.5410258048</v>
          </cell>
        </row>
        <row r="2426">
          <cell r="A2426" t="str">
            <v>Q99JP6</v>
          </cell>
          <cell r="B2426" t="str">
            <v>sp|Q99JP6|HOME3_MOUSE</v>
          </cell>
          <cell r="C2426">
            <v>205883.88900149599</v>
          </cell>
          <cell r="D2426">
            <v>160529.78028366799</v>
          </cell>
          <cell r="E2426">
            <v>196188.63734639899</v>
          </cell>
          <cell r="F2426">
            <v>159136.561552094</v>
          </cell>
          <cell r="G2426">
            <v>172937.79527187199</v>
          </cell>
          <cell r="H2426">
            <v>171716.32237372099</v>
          </cell>
          <cell r="I2426">
            <v>196095.40266200301</v>
          </cell>
          <cell r="J2426">
            <v>191270.88004407301</v>
          </cell>
          <cell r="K2426">
            <v>182808.88627996901</v>
          </cell>
          <cell r="L2426">
            <v>196830.88735956899</v>
          </cell>
          <cell r="M2426">
            <v>219822.63687317699</v>
          </cell>
          <cell r="N2426">
            <v>157116.94864772799</v>
          </cell>
          <cell r="O2426">
            <v>129877.91023966001</v>
          </cell>
          <cell r="P2426">
            <v>116841.078796138</v>
          </cell>
          <cell r="Q2426">
            <v>168750.30159994299</v>
          </cell>
        </row>
        <row r="2427">
          <cell r="A2427" t="str">
            <v>Q99JP7</v>
          </cell>
          <cell r="B2427" t="str">
            <v>sp|Q99JP7|GGT7_MOUSE</v>
          </cell>
          <cell r="C2427">
            <v>318975.71233643999</v>
          </cell>
          <cell r="D2427">
            <v>317029.69106686098</v>
          </cell>
          <cell r="E2427">
            <v>276443.12069969502</v>
          </cell>
          <cell r="F2427">
            <v>294271.57498837099</v>
          </cell>
          <cell r="G2427">
            <v>299585.98233956</v>
          </cell>
          <cell r="H2427">
            <v>1020688.69419378</v>
          </cell>
          <cell r="I2427">
            <v>364719.94195159402</v>
          </cell>
          <cell r="J2427">
            <v>373341.907805186</v>
          </cell>
          <cell r="K2427">
            <v>318458.53156209399</v>
          </cell>
          <cell r="L2427">
            <v>233817.77636475899</v>
          </cell>
          <cell r="M2427">
            <v>1543200.7050659701</v>
          </cell>
          <cell r="N2427">
            <v>381818.97621112998</v>
          </cell>
          <cell r="O2427">
            <v>338860.262046922</v>
          </cell>
          <cell r="P2427">
            <v>146343.21295351401</v>
          </cell>
          <cell r="Q2427">
            <v>375747.24055710097</v>
          </cell>
        </row>
        <row r="2428">
          <cell r="A2428" t="str">
            <v>Q99JR1</v>
          </cell>
          <cell r="B2428" t="str">
            <v>sp|Q99JR1|SFXN1_MOUSE</v>
          </cell>
          <cell r="C2428">
            <v>1233328.6289005999</v>
          </cell>
          <cell r="D2428">
            <v>1085549.48153535</v>
          </cell>
          <cell r="E2428">
            <v>1172671.29014505</v>
          </cell>
          <cell r="F2428">
            <v>1378259.6881565</v>
          </cell>
          <cell r="G2428">
            <v>1294040.1162578701</v>
          </cell>
          <cell r="H2428">
            <v>1386229.9936299899</v>
          </cell>
          <cell r="I2428">
            <v>1262535.2273188501</v>
          </cell>
          <cell r="J2428">
            <v>1288566.7470793801</v>
          </cell>
          <cell r="K2428">
            <v>1273213.3839453401</v>
          </cell>
          <cell r="L2428">
            <v>1358152.33388317</v>
          </cell>
          <cell r="M2428">
            <v>1068937.9452467</v>
          </cell>
          <cell r="N2428">
            <v>1226182.0447858199</v>
          </cell>
          <cell r="O2428">
            <v>1491363.85864181</v>
          </cell>
          <cell r="P2428">
            <v>1341207.79289367</v>
          </cell>
          <cell r="Q2428">
            <v>1416888.99145546</v>
          </cell>
        </row>
        <row r="2429">
          <cell r="A2429" t="str">
            <v>Q99JR5</v>
          </cell>
          <cell r="B2429" t="str">
            <v>sp|Q99JR5|TINAL_MOUSE</v>
          </cell>
          <cell r="C2429">
            <v>7518.5037257152098</v>
          </cell>
          <cell r="D2429">
            <v>22301.751760762902</v>
          </cell>
          <cell r="E2429">
            <v>25862.638025265998</v>
          </cell>
          <cell r="F2429">
            <v>15481.1753513966</v>
          </cell>
          <cell r="G2429">
            <v>19427.271267542601</v>
          </cell>
          <cell r="H2429">
            <v>25471.007724249899</v>
          </cell>
          <cell r="I2429">
            <v>28238.398748916399</v>
          </cell>
          <cell r="J2429">
            <v>59266.259197285202</v>
          </cell>
          <cell r="K2429">
            <v>23835.610769778399</v>
          </cell>
          <cell r="L2429">
            <v>2591.6045492200501</v>
          </cell>
          <cell r="M2429">
            <v>26720.7053851563</v>
          </cell>
          <cell r="N2429">
            <v>50780.192228801803</v>
          </cell>
          <cell r="O2429">
            <v>48167.538383432598</v>
          </cell>
          <cell r="P2429">
            <v>18327.0362916792</v>
          </cell>
          <cell r="Q2429">
            <v>33037.067205661602</v>
          </cell>
        </row>
        <row r="2430">
          <cell r="A2430" t="str">
            <v>Q99JW2</v>
          </cell>
          <cell r="B2430" t="str">
            <v>sp|Q99JW2|ACY1_MOUSE</v>
          </cell>
          <cell r="C2430">
            <v>110998.960528133</v>
          </cell>
          <cell r="D2430">
            <v>173457.473156608</v>
          </cell>
          <cell r="E2430">
            <v>93583.4683896598</v>
          </cell>
          <cell r="F2430">
            <v>81466.634100999596</v>
          </cell>
          <cell r="G2430">
            <v>116555.631286077</v>
          </cell>
          <cell r="H2430">
            <v>113586.242684621</v>
          </cell>
          <cell r="I2430">
            <v>135894.393675506</v>
          </cell>
          <cell r="J2430">
            <v>78724.674732075102</v>
          </cell>
          <cell r="K2430">
            <v>62711.860005484399</v>
          </cell>
          <cell r="L2430">
            <v>184297.84671642401</v>
          </cell>
          <cell r="M2430">
            <v>75385.123160463394</v>
          </cell>
          <cell r="N2430">
            <v>118699.107991378</v>
          </cell>
          <cell r="O2430">
            <v>73127.419229003295</v>
          </cell>
          <cell r="P2430">
            <v>172639.96561602599</v>
          </cell>
          <cell r="Q2430">
            <v>182255.94295529599</v>
          </cell>
        </row>
        <row r="2431">
          <cell r="A2431" t="str">
            <v>Q99JX3</v>
          </cell>
          <cell r="B2431" t="str">
            <v>sp|Q99JX3|GORS2_MOUSE</v>
          </cell>
          <cell r="C2431">
            <v>43526.651509085699</v>
          </cell>
          <cell r="D2431">
            <v>46477.737702757098</v>
          </cell>
          <cell r="E2431">
            <v>90745.417823076903</v>
          </cell>
          <cell r="F2431">
            <v>54440.760466985397</v>
          </cell>
          <cell r="G2431">
            <v>92262.190497383694</v>
          </cell>
          <cell r="H2431">
            <v>78303.067855882298</v>
          </cell>
          <cell r="I2431">
            <v>96182.547371071996</v>
          </cell>
          <cell r="J2431">
            <v>55947.938962986802</v>
          </cell>
          <cell r="K2431">
            <v>97635.959832473105</v>
          </cell>
          <cell r="L2431">
            <v>53293.072827536504</v>
          </cell>
          <cell r="M2431">
            <v>105002.378399426</v>
          </cell>
          <cell r="N2431">
            <v>110559.41252842901</v>
          </cell>
          <cell r="O2431">
            <v>61415.755459504799</v>
          </cell>
          <cell r="P2431">
            <v>46091.493936844097</v>
          </cell>
          <cell r="Q2431">
            <v>91107.544225089994</v>
          </cell>
        </row>
        <row r="2432">
          <cell r="A2432" t="str">
            <v>Q99JY0</v>
          </cell>
          <cell r="B2432" t="str">
            <v>sp|Q99JY0|ECHB_MOUSE</v>
          </cell>
          <cell r="C2432">
            <v>2143906.8869364001</v>
          </cell>
          <cell r="D2432">
            <v>1779170.44303933</v>
          </cell>
          <cell r="E2432">
            <v>1995951.58272788</v>
          </cell>
          <cell r="F2432">
            <v>2356537.4401790099</v>
          </cell>
          <cell r="G2432">
            <v>1939312.7825730999</v>
          </cell>
          <cell r="H2432">
            <v>2061802.1846828701</v>
          </cell>
          <cell r="I2432">
            <v>2150120.7490709699</v>
          </cell>
          <cell r="J2432">
            <v>2064254.59899091</v>
          </cell>
          <cell r="K2432">
            <v>1827776.9982632201</v>
          </cell>
          <cell r="L2432">
            <v>2177919.61541466</v>
          </cell>
          <cell r="M2432">
            <v>2097395.40810068</v>
          </cell>
          <cell r="N2432">
            <v>2120254.0608107001</v>
          </cell>
          <cell r="O2432">
            <v>1809272.8558457999</v>
          </cell>
          <cell r="P2432">
            <v>2365922.6624012301</v>
          </cell>
          <cell r="Q2432">
            <v>2106604.68018009</v>
          </cell>
        </row>
        <row r="2433">
          <cell r="A2433" t="str">
            <v>Q99JY8</v>
          </cell>
          <cell r="B2433" t="str">
            <v>sp|Q99JY8|PLPP3_MOUSE</v>
          </cell>
          <cell r="C2433">
            <v>1514239.4202483001</v>
          </cell>
          <cell r="D2433">
            <v>1525896.2566092501</v>
          </cell>
          <cell r="E2433">
            <v>1171840.48732888</v>
          </cell>
          <cell r="F2433">
            <v>1476382.74570048</v>
          </cell>
          <cell r="G2433">
            <v>1621985.2630664101</v>
          </cell>
          <cell r="H2433">
            <v>1480073.6899995899</v>
          </cell>
          <cell r="I2433">
            <v>1363078.5198111499</v>
          </cell>
          <cell r="J2433">
            <v>1489164.05813036</v>
          </cell>
          <cell r="K2433">
            <v>1525578.43749499</v>
          </cell>
          <cell r="L2433">
            <v>1512534.0233334899</v>
          </cell>
          <cell r="M2433">
            <v>1479745.1929733299</v>
          </cell>
          <cell r="N2433">
            <v>1404624.9025594201</v>
          </cell>
          <cell r="O2433">
            <v>1950597.31893726</v>
          </cell>
          <cell r="P2433">
            <v>1469044.3036955399</v>
          </cell>
          <cell r="Q2433">
            <v>1443063.0009252301</v>
          </cell>
        </row>
        <row r="2434">
          <cell r="A2434" t="str">
            <v>Q99JY9</v>
          </cell>
          <cell r="B2434" t="str">
            <v>sp|Q99JY9|ARP3_MOUSE</v>
          </cell>
          <cell r="C2434">
            <v>2495706.1635426902</v>
          </cell>
          <cell r="D2434">
            <v>3279461.6215889798</v>
          </cell>
          <cell r="E2434">
            <v>3879701.4405670599</v>
          </cell>
          <cell r="F2434">
            <v>3365575.9067516099</v>
          </cell>
          <cell r="G2434">
            <v>3160209.7098806598</v>
          </cell>
          <cell r="H2434">
            <v>3530172.6473588501</v>
          </cell>
          <cell r="I2434">
            <v>3344451.3664027802</v>
          </cell>
          <cell r="J2434">
            <v>3291996.8560838099</v>
          </cell>
          <cell r="K2434">
            <v>2881380.41713124</v>
          </cell>
          <cell r="L2434">
            <v>3411197.9352382598</v>
          </cell>
          <cell r="M2434">
            <v>3821421.6317769801</v>
          </cell>
          <cell r="N2434">
            <v>3175013.4076562799</v>
          </cell>
          <cell r="O2434">
            <v>3329602.69900611</v>
          </cell>
          <cell r="P2434">
            <v>3233798.4469154002</v>
          </cell>
          <cell r="Q2434">
            <v>3256720.85938515</v>
          </cell>
        </row>
        <row r="2435">
          <cell r="A2435" t="str">
            <v>Q99K01</v>
          </cell>
          <cell r="B2435" t="str">
            <v>sp|Q99K01|PDXD1_MOUSE</v>
          </cell>
          <cell r="C2435">
            <v>24716.6568650603</v>
          </cell>
          <cell r="D2435">
            <v>42178.761593752097</v>
          </cell>
          <cell r="E2435">
            <v>31755.865413317399</v>
          </cell>
          <cell r="F2435">
            <v>10922.6285517909</v>
          </cell>
          <cell r="G2435">
            <v>32904.603809890999</v>
          </cell>
          <cell r="H2435">
            <v>3931.3316975583798</v>
          </cell>
          <cell r="I2435">
            <v>34120.070554767</v>
          </cell>
          <cell r="J2435">
            <v>45875.005234600001</v>
          </cell>
          <cell r="K2435">
            <v>19029.037104687301</v>
          </cell>
          <cell r="L2435">
            <v>53796.609676778702</v>
          </cell>
          <cell r="M2435">
            <v>31476.774505464098</v>
          </cell>
          <cell r="N2435">
            <v>18140.776365621601</v>
          </cell>
          <cell r="O2435">
            <v>10856.164876111399</v>
          </cell>
          <cell r="P2435">
            <v>41079.934437902899</v>
          </cell>
          <cell r="Q2435">
            <v>52268.756217638002</v>
          </cell>
        </row>
        <row r="2436">
          <cell r="A2436" t="str">
            <v>Q99K10</v>
          </cell>
          <cell r="B2436" t="str">
            <v>sp|Q99K10|NLGN1_MOUSE</v>
          </cell>
          <cell r="C2436">
            <v>144844.95866162301</v>
          </cell>
          <cell r="D2436">
            <v>103799.762419201</v>
          </cell>
          <cell r="E2436">
            <v>154471.263167297</v>
          </cell>
          <cell r="F2436">
            <v>196005.12780335001</v>
          </cell>
          <cell r="G2436">
            <v>162162.29471985501</v>
          </cell>
          <cell r="H2436">
            <v>175210.57018374899</v>
          </cell>
          <cell r="I2436">
            <v>114178.692730991</v>
          </cell>
          <cell r="J2436">
            <v>118552.167816927</v>
          </cell>
          <cell r="K2436">
            <v>204893.95175849501</v>
          </cell>
          <cell r="L2436">
            <v>97492.1207965754</v>
          </cell>
          <cell r="M2436">
            <v>219350.709988079</v>
          </cell>
          <cell r="N2436">
            <v>158002.56492145601</v>
          </cell>
          <cell r="O2436">
            <v>189694.86213168199</v>
          </cell>
          <cell r="P2436">
            <v>168673.922885771</v>
          </cell>
          <cell r="Q2436">
            <v>166994.87830790001</v>
          </cell>
        </row>
        <row r="2437">
          <cell r="A2437" t="str">
            <v>Q99K23</v>
          </cell>
          <cell r="B2437" t="str">
            <v>sp|Q99K23|UFSP2_MOUSE</v>
          </cell>
          <cell r="C2437">
            <v>12076.1965863882</v>
          </cell>
          <cell r="D2437">
            <v>17378.691453683201</v>
          </cell>
          <cell r="E2437">
            <v>22459.776634841401</v>
          </cell>
          <cell r="F2437">
            <v>22672.1445316438</v>
          </cell>
          <cell r="G2437">
            <v>25575.159944070801</v>
          </cell>
          <cell r="H2437">
            <v>31569.2703298573</v>
          </cell>
          <cell r="I2437">
            <v>22501.466376899301</v>
          </cell>
          <cell r="J2437">
            <v>23387.895756046801</v>
          </cell>
          <cell r="K2437">
            <v>20847.5215485388</v>
          </cell>
          <cell r="L2437">
            <v>24695.599280332801</v>
          </cell>
          <cell r="M2437">
            <v>32435.433124965399</v>
          </cell>
          <cell r="N2437">
            <v>26983.5431019891</v>
          </cell>
          <cell r="O2437">
            <v>38814.936267848199</v>
          </cell>
          <cell r="P2437">
            <v>27112.0599679724</v>
          </cell>
          <cell r="Q2437">
            <v>22121.498627045999</v>
          </cell>
        </row>
        <row r="2438">
          <cell r="A2438" t="str">
            <v>Q99K46</v>
          </cell>
          <cell r="B2438" t="str">
            <v>sp|Q99K46|UBP11_MOUSE</v>
          </cell>
          <cell r="C2438">
            <v>190193.43336851901</v>
          </cell>
          <cell r="D2438">
            <v>161250.027834293</v>
          </cell>
          <cell r="E2438">
            <v>111254.431550561</v>
          </cell>
          <cell r="F2438">
            <v>170414.92385516001</v>
          </cell>
          <cell r="G2438">
            <v>103679.96070388499</v>
          </cell>
          <cell r="H2438">
            <v>193695.50504183499</v>
          </cell>
          <cell r="I2438">
            <v>154013.71791002899</v>
          </cell>
          <cell r="J2438">
            <v>190007.509122705</v>
          </cell>
          <cell r="K2438">
            <v>143185.86054757601</v>
          </cell>
          <cell r="L2438">
            <v>303988.08881733502</v>
          </cell>
          <cell r="M2438">
            <v>124562.11154556301</v>
          </cell>
          <cell r="N2438">
            <v>132785.63921311501</v>
          </cell>
          <cell r="O2438">
            <v>186092.319016478</v>
          </cell>
          <cell r="P2438">
            <v>102443.325843335</v>
          </cell>
          <cell r="Q2438">
            <v>135149.16917323999</v>
          </cell>
        </row>
        <row r="2439">
          <cell r="A2439" t="str">
            <v>Q99K51</v>
          </cell>
          <cell r="B2439" t="str">
            <v>sp|Q99K51|PLST_MOUSE</v>
          </cell>
          <cell r="C2439">
            <v>341670.23519331298</v>
          </cell>
          <cell r="D2439">
            <v>591159.39371711505</v>
          </cell>
          <cell r="E2439">
            <v>576796.12969255296</v>
          </cell>
          <cell r="F2439">
            <v>552373.02273220196</v>
          </cell>
          <cell r="G2439">
            <v>571263.31884638697</v>
          </cell>
          <cell r="H2439">
            <v>563682.58044968802</v>
          </cell>
          <cell r="I2439">
            <v>514357.29323250498</v>
          </cell>
          <cell r="J2439">
            <v>495653.06200827099</v>
          </cell>
          <cell r="K2439">
            <v>524444.47085053101</v>
          </cell>
          <cell r="L2439">
            <v>504860.05747697002</v>
          </cell>
          <cell r="M2439">
            <v>615560.01376180095</v>
          </cell>
          <cell r="N2439">
            <v>535920.93194960395</v>
          </cell>
          <cell r="O2439">
            <v>480000.01309189002</v>
          </cell>
          <cell r="P2439">
            <v>342905.47582027502</v>
          </cell>
          <cell r="Q2439">
            <v>446488.25190358399</v>
          </cell>
        </row>
        <row r="2440">
          <cell r="A2440" t="str">
            <v>Q99K70</v>
          </cell>
          <cell r="B2440" t="str">
            <v>sp|Q99K70|RRAGC_MOUSE</v>
          </cell>
          <cell r="C2440">
            <v>21721.6072601265</v>
          </cell>
          <cell r="D2440">
            <v>40376.599644880502</v>
          </cell>
          <cell r="E2440">
            <v>42887.946889196901</v>
          </cell>
          <cell r="F2440">
            <v>43086.239167781401</v>
          </cell>
          <cell r="G2440">
            <v>28727.651148190002</v>
          </cell>
          <cell r="H2440">
            <v>34897.678458442897</v>
          </cell>
          <cell r="I2440">
            <v>48644.131772649998</v>
          </cell>
          <cell r="J2440">
            <v>31406.3629101279</v>
          </cell>
          <cell r="K2440">
            <v>34305.516205609703</v>
          </cell>
          <cell r="L2440">
            <v>1802.27932047697</v>
          </cell>
          <cell r="M2440">
            <v>33876.674894121003</v>
          </cell>
          <cell r="N2440">
            <v>43182.685966952296</v>
          </cell>
          <cell r="O2440">
            <v>31816.656854001201</v>
          </cell>
          <cell r="P2440">
            <v>18265.139876142999</v>
          </cell>
          <cell r="Q2440">
            <v>42375.686210250897</v>
          </cell>
        </row>
        <row r="2441">
          <cell r="A2441" t="str">
            <v>Q99K85</v>
          </cell>
          <cell r="B2441" t="str">
            <v>sp|Q99K85|SERC_MOUSE</v>
          </cell>
          <cell r="C2441">
            <v>1732098.8950260801</v>
          </cell>
          <cell r="D2441">
            <v>1722373.19666665</v>
          </cell>
          <cell r="E2441">
            <v>1757196.27566953</v>
          </cell>
          <cell r="F2441">
            <v>1900794.90911784</v>
          </cell>
          <cell r="G2441">
            <v>1631855.35347197</v>
          </cell>
          <cell r="H2441">
            <v>1759865.1371564199</v>
          </cell>
          <cell r="I2441">
            <v>1902615.4610395301</v>
          </cell>
          <cell r="J2441">
            <v>1773025.06970648</v>
          </cell>
          <cell r="K2441">
            <v>1797456.4239002101</v>
          </cell>
          <cell r="L2441">
            <v>1865265.42441117</v>
          </cell>
          <cell r="M2441">
            <v>1860062.07094838</v>
          </cell>
          <cell r="N2441">
            <v>2177196.3798518199</v>
          </cell>
          <cell r="O2441">
            <v>1727621.92198643</v>
          </cell>
          <cell r="P2441">
            <v>1981058.6394588801</v>
          </cell>
          <cell r="Q2441">
            <v>1769897.71543685</v>
          </cell>
        </row>
        <row r="2442">
          <cell r="A2442" t="str">
            <v>Q99KB8</v>
          </cell>
          <cell r="B2442" t="str">
            <v>sp|Q99KB8|GLO2_MOUSE</v>
          </cell>
          <cell r="C2442">
            <v>615331.58484719601</v>
          </cell>
          <cell r="D2442">
            <v>599250.54347823898</v>
          </cell>
          <cell r="E2442">
            <v>626030.609283105</v>
          </cell>
          <cell r="F2442">
            <v>543664.44332266506</v>
          </cell>
          <cell r="G2442">
            <v>456038.30313255597</v>
          </cell>
          <cell r="H2442">
            <v>723138.65370167803</v>
          </cell>
          <cell r="I2442">
            <v>605125.23101116996</v>
          </cell>
          <cell r="J2442">
            <v>518931.540852329</v>
          </cell>
          <cell r="K2442">
            <v>620561.47742552601</v>
          </cell>
          <cell r="L2442">
            <v>526593.95122727996</v>
          </cell>
          <cell r="M2442">
            <v>509657.41536308499</v>
          </cell>
          <cell r="N2442">
            <v>641778.26660725998</v>
          </cell>
          <cell r="O2442">
            <v>503619.48682781903</v>
          </cell>
          <cell r="P2442">
            <v>637725.688094232</v>
          </cell>
          <cell r="Q2442">
            <v>647586.45973443997</v>
          </cell>
        </row>
        <row r="2443">
          <cell r="A2443" t="str">
            <v>Q99KC8</v>
          </cell>
          <cell r="B2443" t="str">
            <v>sp|Q99KC8|VMA5A_MOUSE</v>
          </cell>
          <cell r="C2443">
            <v>61658.097438774799</v>
          </cell>
          <cell r="D2443">
            <v>75540.109560273806</v>
          </cell>
          <cell r="E2443">
            <v>42558.894394854098</v>
          </cell>
          <cell r="F2443">
            <v>52526.521164781298</v>
          </cell>
          <cell r="G2443">
            <v>22454.414992733698</v>
          </cell>
          <cell r="H2443">
            <v>53705.232298194198</v>
          </cell>
          <cell r="I2443">
            <v>54341.9604585052</v>
          </cell>
          <cell r="J2443">
            <v>52129.654416185302</v>
          </cell>
          <cell r="K2443">
            <v>42590.612269741498</v>
          </cell>
          <cell r="L2443">
            <v>50582.600381579898</v>
          </cell>
          <cell r="M2443">
            <v>39886.211463464198</v>
          </cell>
          <cell r="N2443">
            <v>64644.225921096302</v>
          </cell>
          <cell r="O2443">
            <v>52122.107092750797</v>
          </cell>
          <cell r="P2443">
            <v>71387.222081496395</v>
          </cell>
          <cell r="Q2443">
            <v>33396.937772648402</v>
          </cell>
        </row>
        <row r="2444">
          <cell r="A2444" t="str">
            <v>Q99KE1</v>
          </cell>
          <cell r="B2444" t="str">
            <v>sp|Q99KE1|MAOM_MOUSE</v>
          </cell>
          <cell r="C2444">
            <v>757322.05942611303</v>
          </cell>
          <cell r="D2444">
            <v>783968.53523637005</v>
          </cell>
          <cell r="E2444">
            <v>911314.13527816802</v>
          </cell>
          <cell r="F2444">
            <v>866831.34393202804</v>
          </cell>
          <cell r="G2444">
            <v>837442.76509312599</v>
          </cell>
          <cell r="H2444">
            <v>864210.931375833</v>
          </cell>
          <cell r="I2444">
            <v>865091.98243839503</v>
          </cell>
          <cell r="J2444">
            <v>944896.01049225905</v>
          </cell>
          <cell r="K2444">
            <v>743492.70506836905</v>
          </cell>
          <cell r="L2444">
            <v>1006322.66709882</v>
          </cell>
          <cell r="M2444">
            <v>978982.68200722896</v>
          </cell>
          <cell r="N2444">
            <v>785752.16943607398</v>
          </cell>
          <cell r="O2444">
            <v>838377.26568687498</v>
          </cell>
          <cell r="P2444">
            <v>916700.577164002</v>
          </cell>
          <cell r="Q2444">
            <v>978997.27677972498</v>
          </cell>
        </row>
        <row r="2445">
          <cell r="A2445" t="str">
            <v>Q99KH8</v>
          </cell>
          <cell r="B2445" t="str">
            <v>sp|Q99KH8|STK24_MOUSE</v>
          </cell>
          <cell r="C2445">
            <v>273639.63198915502</v>
          </cell>
          <cell r="D2445">
            <v>137100.917173908</v>
          </cell>
          <cell r="E2445">
            <v>297192.49478366802</v>
          </cell>
          <cell r="F2445">
            <v>314746.711673435</v>
          </cell>
          <cell r="G2445">
            <v>255616.043786514</v>
          </cell>
          <cell r="H2445">
            <v>376261.27867013501</v>
          </cell>
          <cell r="I2445">
            <v>354331.86183931702</v>
          </cell>
          <cell r="J2445">
            <v>159951.865257973</v>
          </cell>
          <cell r="K2445">
            <v>299882.00832620502</v>
          </cell>
          <cell r="L2445">
            <v>131140.271014617</v>
          </cell>
          <cell r="M2445">
            <v>315412.02513789601</v>
          </cell>
          <cell r="N2445">
            <v>431150.13701561303</v>
          </cell>
          <cell r="O2445">
            <v>288626.91555750498</v>
          </cell>
          <cell r="P2445">
            <v>277360.22612960503</v>
          </cell>
          <cell r="Q2445">
            <v>199832.11395450501</v>
          </cell>
        </row>
        <row r="2446">
          <cell r="A2446" t="str">
            <v>Q99KI0</v>
          </cell>
          <cell r="B2446" t="str">
            <v>sp|Q99KI0|ACON_MOUSE</v>
          </cell>
          <cell r="C2446">
            <v>41361443.669083796</v>
          </cell>
          <cell r="D2446">
            <v>36920588.677536704</v>
          </cell>
          <cell r="E2446">
            <v>40962655.547102503</v>
          </cell>
          <cell r="F2446">
            <v>41546352.870366</v>
          </cell>
          <cell r="G2446">
            <v>36177670.849718101</v>
          </cell>
          <cell r="H2446">
            <v>39718666.851188697</v>
          </cell>
          <cell r="I2446">
            <v>41273614.7349604</v>
          </cell>
          <cell r="J2446">
            <v>38585216.0666859</v>
          </cell>
          <cell r="K2446">
            <v>41469556.938413203</v>
          </cell>
          <cell r="L2446">
            <v>39577140.351493001</v>
          </cell>
          <cell r="M2446">
            <v>38598193.749842703</v>
          </cell>
          <cell r="N2446">
            <v>39624698.4841327</v>
          </cell>
          <cell r="O2446">
            <v>41699187.849332698</v>
          </cell>
          <cell r="P2446">
            <v>41999387.555425599</v>
          </cell>
          <cell r="Q2446">
            <v>39864073.723509699</v>
          </cell>
        </row>
        <row r="2447">
          <cell r="A2447" t="str">
            <v>Q99KI3</v>
          </cell>
          <cell r="B2447" t="str">
            <v>sp|Q99KI3|EMC3_MOUSE</v>
          </cell>
          <cell r="C2447">
            <v>27285.769285852399</v>
          </cell>
          <cell r="D2447">
            <v>25099.6829305756</v>
          </cell>
          <cell r="E2447">
            <v>30028.548491476598</v>
          </cell>
          <cell r="F2447">
            <v>30287.0060742442</v>
          </cell>
          <cell r="G2447">
            <v>39314.762374852296</v>
          </cell>
          <cell r="H2447">
            <v>34667.443397997202</v>
          </cell>
          <cell r="I2447">
            <v>25446.486599488398</v>
          </cell>
          <cell r="J2447">
            <v>33602.589100115001</v>
          </cell>
          <cell r="K2447">
            <v>29882.671150155598</v>
          </cell>
          <cell r="L2447">
            <v>28047.506694231401</v>
          </cell>
          <cell r="M2447">
            <v>29379.546369164698</v>
          </cell>
          <cell r="N2447">
            <v>2764.4066003275998</v>
          </cell>
          <cell r="O2447">
            <v>33217.395462938301</v>
          </cell>
          <cell r="P2447">
            <v>35117.5359262743</v>
          </cell>
          <cell r="Q2447">
            <v>25888.478507117601</v>
          </cell>
        </row>
        <row r="2448">
          <cell r="A2448" t="str">
            <v>Q99KJ8</v>
          </cell>
          <cell r="B2448" t="str">
            <v>sp|Q99KJ8|DCTN2_MOUSE</v>
          </cell>
          <cell r="C2448">
            <v>3616393.9501178698</v>
          </cell>
          <cell r="D2448">
            <v>3777406.1682601199</v>
          </cell>
          <cell r="E2448">
            <v>3456688.22904706</v>
          </cell>
          <cell r="F2448">
            <v>3495676.09414142</v>
          </cell>
          <cell r="G2448">
            <v>3587694.9414284499</v>
          </cell>
          <cell r="H2448">
            <v>4015592.8514394201</v>
          </cell>
          <cell r="I2448">
            <v>3635528.2010885002</v>
          </cell>
          <cell r="J2448">
            <v>3451237.5098752002</v>
          </cell>
          <cell r="K2448">
            <v>3055867.2071332298</v>
          </cell>
          <cell r="L2448">
            <v>3502892.5758699798</v>
          </cell>
          <cell r="M2448">
            <v>3642584.8958455399</v>
          </cell>
          <cell r="N2448">
            <v>3866882.8172215801</v>
          </cell>
          <cell r="O2448">
            <v>3723051.1151413601</v>
          </cell>
          <cell r="P2448">
            <v>3695669.5516275</v>
          </cell>
          <cell r="Q2448">
            <v>2939791.85099024</v>
          </cell>
        </row>
        <row r="2449">
          <cell r="A2449" t="str">
            <v>Q99KK2</v>
          </cell>
          <cell r="B2449" t="str">
            <v>sp|Q99KK2|NEUA_MOUSE</v>
          </cell>
          <cell r="C2449">
            <v>125157.25254507099</v>
          </cell>
          <cell r="D2449">
            <v>98035.539101111703</v>
          </cell>
          <cell r="E2449">
            <v>165553.018076262</v>
          </cell>
          <cell r="F2449">
            <v>87573.735415112998</v>
          </cell>
          <cell r="G2449">
            <v>12541.7313823244</v>
          </cell>
          <cell r="H2449">
            <v>8003.82121603821</v>
          </cell>
          <cell r="I2449">
            <v>113973.763849867</v>
          </cell>
          <cell r="J2449">
            <v>99143.429102163296</v>
          </cell>
          <cell r="K2449">
            <v>104499.04730296</v>
          </cell>
          <cell r="L2449">
            <v>14999.446875396599</v>
          </cell>
          <cell r="M2449">
            <v>95783.345115779099</v>
          </cell>
          <cell r="N2449">
            <v>108835.958529494</v>
          </cell>
          <cell r="O2449">
            <v>99362.641523603801</v>
          </cell>
          <cell r="P2449">
            <v>97669.161917893201</v>
          </cell>
          <cell r="Q2449">
            <v>123305.87931238201</v>
          </cell>
        </row>
        <row r="2450">
          <cell r="A2450" t="str">
            <v>Q99KK7</v>
          </cell>
          <cell r="B2450" t="str">
            <v>sp|Q99KK7|DPP3_MOUSE</v>
          </cell>
          <cell r="C2450">
            <v>137853.551035743</v>
          </cell>
          <cell r="D2450">
            <v>74984.869576379904</v>
          </cell>
          <cell r="E2450">
            <v>153339.65224939401</v>
          </cell>
          <cell r="F2450">
            <v>64385.7540564269</v>
          </cell>
          <cell r="G2450">
            <v>78272.884170871504</v>
          </cell>
          <cell r="H2450">
            <v>165860.24768017101</v>
          </cell>
          <cell r="I2450">
            <v>172408.76664543099</v>
          </cell>
          <cell r="J2450">
            <v>73587.311205334496</v>
          </cell>
          <cell r="K2450">
            <v>161923.87741258799</v>
          </cell>
          <cell r="L2450">
            <v>193038.56800516599</v>
          </cell>
          <cell r="M2450">
            <v>81090.565759318401</v>
          </cell>
          <cell r="N2450">
            <v>38105.014945125004</v>
          </cell>
          <cell r="O2450">
            <v>201649.29584917901</v>
          </cell>
          <cell r="P2450">
            <v>102376.93427578</v>
          </cell>
          <cell r="Q2450">
            <v>128578.801334505</v>
          </cell>
        </row>
        <row r="2451">
          <cell r="A2451" t="str">
            <v>Q99KL7</v>
          </cell>
          <cell r="B2451" t="str">
            <v>sp|Q99KL7|RAB28_MOUSE</v>
          </cell>
          <cell r="C2451">
            <v>30196.743537559501</v>
          </cell>
          <cell r="D2451">
            <v>48790.6776357247</v>
          </cell>
          <cell r="E2451">
            <v>39792.566721287898</v>
          </cell>
          <cell r="F2451">
            <v>17552.389475686199</v>
          </cell>
          <cell r="G2451">
            <v>15146.0179817438</v>
          </cell>
          <cell r="H2451">
            <v>22509.867909644199</v>
          </cell>
          <cell r="I2451">
            <v>43006.988020323297</v>
          </cell>
          <cell r="J2451">
            <v>12971.0147061935</v>
          </cell>
          <cell r="K2451">
            <v>27769.480189102302</v>
          </cell>
          <cell r="L2451">
            <v>52914.860233582804</v>
          </cell>
          <cell r="M2451">
            <v>42672.565961008702</v>
          </cell>
          <cell r="N2451">
            <v>22854.8945416202</v>
          </cell>
          <cell r="O2451">
            <v>35400.501921469098</v>
          </cell>
          <cell r="P2451">
            <v>25668.376460981599</v>
          </cell>
          <cell r="Q2451">
            <v>27661.697480328799</v>
          </cell>
        </row>
        <row r="2452">
          <cell r="A2452" t="str">
            <v>Q99KN9</v>
          </cell>
          <cell r="B2452" t="str">
            <v>sp|Q99KN9|EPN4_MOUSE</v>
          </cell>
          <cell r="C2452">
            <v>62071.612456469498</v>
          </cell>
          <cell r="D2452">
            <v>48685.290507971396</v>
          </cell>
          <cell r="E2452">
            <v>37818.6638119739</v>
          </cell>
          <cell r="F2452">
            <v>11058.297666672999</v>
          </cell>
          <cell r="G2452">
            <v>45397.745805176397</v>
          </cell>
          <cell r="H2452">
            <v>23340.591145187798</v>
          </cell>
          <cell r="I2452">
            <v>37425.721651163301</v>
          </cell>
          <cell r="J2452">
            <v>71488.908566610102</v>
          </cell>
          <cell r="K2452">
            <v>48887.624501359503</v>
          </cell>
          <cell r="L2452">
            <v>20015.767489169601</v>
          </cell>
          <cell r="M2452">
            <v>60260.922070544497</v>
          </cell>
          <cell r="N2452">
            <v>52035.034592682903</v>
          </cell>
          <cell r="O2452">
            <v>64912.672580865801</v>
          </cell>
          <cell r="P2452">
            <v>41748.008985105102</v>
          </cell>
          <cell r="Q2452">
            <v>22775.566584111199</v>
          </cell>
        </row>
        <row r="2453">
          <cell r="A2453" t="str">
            <v>Q99KP3</v>
          </cell>
          <cell r="B2453" t="str">
            <v>sp|Q99KP3|CRYL1_MOUSE</v>
          </cell>
          <cell r="C2453">
            <v>106938.00500305599</v>
          </cell>
          <cell r="D2453">
            <v>189256.80222740199</v>
          </cell>
          <cell r="E2453">
            <v>164190.10965534899</v>
          </cell>
          <cell r="F2453">
            <v>235609.304404639</v>
          </cell>
          <cell r="G2453">
            <v>156119.86717192299</v>
          </cell>
          <cell r="H2453">
            <v>219595.712079572</v>
          </cell>
          <cell r="I2453">
            <v>175587.548241515</v>
          </cell>
          <cell r="J2453">
            <v>240133.552464493</v>
          </cell>
          <cell r="K2453">
            <v>194027.625674977</v>
          </cell>
          <cell r="L2453">
            <v>224910.050651895</v>
          </cell>
          <cell r="M2453">
            <v>190546.99871513099</v>
          </cell>
          <cell r="N2453">
            <v>201327.04170569999</v>
          </cell>
          <cell r="O2453">
            <v>223235.31429960701</v>
          </cell>
          <cell r="P2453">
            <v>221680.79316506299</v>
          </cell>
          <cell r="Q2453">
            <v>168971.06027428599</v>
          </cell>
        </row>
        <row r="2454">
          <cell r="A2454" t="str">
            <v>Q99KP6</v>
          </cell>
          <cell r="B2454" t="str">
            <v>sp|Q99KP6|PRP19_MOUSE</v>
          </cell>
          <cell r="C2454">
            <v>387666.26571412699</v>
          </cell>
          <cell r="D2454">
            <v>438317.44874156901</v>
          </cell>
          <cell r="E2454">
            <v>429769.250487882</v>
          </cell>
          <cell r="F2454">
            <v>487506.48754137498</v>
          </cell>
          <cell r="G2454">
            <v>477220.26111202798</v>
          </cell>
          <cell r="H2454">
            <v>391110.2046229</v>
          </cell>
          <cell r="I2454">
            <v>465231.24901470297</v>
          </cell>
          <cell r="J2454">
            <v>360610.60401069099</v>
          </cell>
          <cell r="K2454">
            <v>373051.55373454699</v>
          </cell>
          <cell r="L2454">
            <v>530234.05396654597</v>
          </cell>
          <cell r="M2454">
            <v>413479.47558659001</v>
          </cell>
          <cell r="N2454">
            <v>516269.84656753403</v>
          </cell>
          <cell r="O2454">
            <v>415429.89845314599</v>
          </cell>
          <cell r="P2454">
            <v>474369.13147020299</v>
          </cell>
          <cell r="Q2454">
            <v>479697.32660131098</v>
          </cell>
        </row>
        <row r="2455">
          <cell r="A2455" t="str">
            <v>Q99KQ4</v>
          </cell>
          <cell r="B2455" t="str">
            <v>sp|Q99KQ4|NAMPT_MOUSE</v>
          </cell>
          <cell r="C2455">
            <v>12933.2517379295</v>
          </cell>
          <cell r="D2455">
            <v>30603.134263984401</v>
          </cell>
          <cell r="E2455">
            <v>44108.270054365399</v>
          </cell>
          <cell r="F2455">
            <v>34880.410728951501</v>
          </cell>
          <cell r="G2455">
            <v>22751.1794801535</v>
          </cell>
          <cell r="H2455">
            <v>33666.477420379502</v>
          </cell>
          <cell r="I2455">
            <v>28579.252183594599</v>
          </cell>
          <cell r="J2455">
            <v>29427.089297037201</v>
          </cell>
          <cell r="K2455">
            <v>25781.753888877101</v>
          </cell>
          <cell r="L2455">
            <v>25156.5289220831</v>
          </cell>
          <cell r="M2455">
            <v>30961.4973239143</v>
          </cell>
          <cell r="N2455">
            <v>23819.518986018302</v>
          </cell>
          <cell r="O2455">
            <v>23448.006753814701</v>
          </cell>
          <cell r="P2455">
            <v>30861.148409424</v>
          </cell>
          <cell r="Q2455">
            <v>22911.229719115301</v>
          </cell>
        </row>
        <row r="2456">
          <cell r="A2456" t="str">
            <v>Q99KR3</v>
          </cell>
          <cell r="B2456" t="str">
            <v>sp|Q99KR3|LACB2_MOUSE</v>
          </cell>
          <cell r="C2456">
            <v>15739.378438953499</v>
          </cell>
          <cell r="D2456">
            <v>124568.001076243</v>
          </cell>
          <cell r="E2456">
            <v>13983.0344119663</v>
          </cell>
          <cell r="F2456">
            <v>100654.301716813</v>
          </cell>
          <cell r="G2456">
            <v>127934.303617887</v>
          </cell>
          <cell r="H2456">
            <v>33813.495768661203</v>
          </cell>
          <cell r="I2456">
            <v>8416.7386624575593</v>
          </cell>
          <cell r="J2456">
            <v>144286.187764056</v>
          </cell>
          <cell r="K2456">
            <v>11849.321607731301</v>
          </cell>
          <cell r="L2456">
            <v>135845.764923551</v>
          </cell>
          <cell r="M2456">
            <v>25882.570687361698</v>
          </cell>
          <cell r="N2456">
            <v>143129.33591852701</v>
          </cell>
          <cell r="O2456">
            <v>125399.823386674</v>
          </cell>
          <cell r="P2456">
            <v>119086.37184897</v>
          </cell>
          <cell r="Q2456">
            <v>19519.941627300301</v>
          </cell>
        </row>
        <row r="2457">
          <cell r="A2457" t="str">
            <v>Q99KV1</v>
          </cell>
          <cell r="B2457" t="str">
            <v>sp|Q99KV1|DJB11_MOUSE</v>
          </cell>
          <cell r="C2457">
            <v>155145.17229461501</v>
          </cell>
          <cell r="D2457">
            <v>128956.332360068</v>
          </cell>
          <cell r="E2457">
            <v>135055.65673797499</v>
          </cell>
          <cell r="F2457">
            <v>110444.748978863</v>
          </cell>
          <cell r="G2457">
            <v>139992.56297939201</v>
          </cell>
          <cell r="H2457">
            <v>91829.372886602403</v>
          </cell>
          <cell r="I2457">
            <v>131711.92731431499</v>
          </cell>
          <cell r="J2457">
            <v>155735.72963734699</v>
          </cell>
          <cell r="K2457">
            <v>121642.321497914</v>
          </cell>
          <cell r="L2457">
            <v>85603.266273995498</v>
          </cell>
          <cell r="M2457">
            <v>107726.49560459801</v>
          </cell>
          <cell r="N2457">
            <v>98119.202502996603</v>
          </cell>
          <cell r="O2457">
            <v>138929.55606353399</v>
          </cell>
          <cell r="P2457">
            <v>123254.25854739</v>
          </cell>
          <cell r="Q2457">
            <v>145443.454753998</v>
          </cell>
        </row>
        <row r="2458">
          <cell r="A2458" t="str">
            <v>Q99KX1</v>
          </cell>
          <cell r="B2458" t="str">
            <v>sp|Q99KX1|MLF2_MOUSE</v>
          </cell>
          <cell r="C2458">
            <v>174573.699424719</v>
          </cell>
          <cell r="D2458">
            <v>159771.14625683401</v>
          </cell>
          <cell r="E2458">
            <v>178324.463337511</v>
          </cell>
          <cell r="F2458">
            <v>190461.27707829099</v>
          </cell>
          <cell r="G2458">
            <v>181035.83861643099</v>
          </cell>
          <cell r="H2458">
            <v>210463.810283956</v>
          </cell>
          <cell r="I2458">
            <v>272771.75988835399</v>
          </cell>
          <cell r="J2458">
            <v>208198.837136385</v>
          </cell>
          <cell r="K2458">
            <v>229904.838754953</v>
          </cell>
          <cell r="L2458">
            <v>245825.459295676</v>
          </cell>
          <cell r="M2458">
            <v>181061.05422045899</v>
          </cell>
          <cell r="N2458">
            <v>243888.82587309799</v>
          </cell>
          <cell r="O2458">
            <v>240008.44477564</v>
          </cell>
          <cell r="P2458">
            <v>210271.81547308099</v>
          </cell>
          <cell r="Q2458">
            <v>135813.740262912</v>
          </cell>
        </row>
        <row r="2459">
          <cell r="A2459" t="str">
            <v>Q99KY4</v>
          </cell>
          <cell r="B2459" t="str">
            <v>sp|Q99KY4|GAK_MOUSE</v>
          </cell>
          <cell r="C2459">
            <v>518749.95920558501</v>
          </cell>
          <cell r="D2459">
            <v>413831.38367402297</v>
          </cell>
          <cell r="E2459">
            <v>312533.30578812299</v>
          </cell>
          <cell r="F2459">
            <v>465488.23861626198</v>
          </cell>
          <cell r="G2459">
            <v>315750.07865155197</v>
          </cell>
          <cell r="H2459">
            <v>366751.89376058301</v>
          </cell>
          <cell r="I2459">
            <v>481484.14836514601</v>
          </cell>
          <cell r="J2459">
            <v>630325.28515566303</v>
          </cell>
          <cell r="K2459">
            <v>351817.66963348701</v>
          </cell>
          <cell r="L2459">
            <v>742406.22325092996</v>
          </cell>
          <cell r="M2459">
            <v>308369.05135599698</v>
          </cell>
          <cell r="N2459">
            <v>381035.163756678</v>
          </cell>
          <cell r="O2459">
            <v>339405.00465434598</v>
          </cell>
          <cell r="P2459">
            <v>362746.757455746</v>
          </cell>
          <cell r="Q2459">
            <v>296537.731004834</v>
          </cell>
        </row>
        <row r="2460">
          <cell r="A2460" t="str">
            <v>Q99L04</v>
          </cell>
          <cell r="B2460" t="str">
            <v>sp|Q99L04|DHRS1_MOUSE</v>
          </cell>
          <cell r="C2460">
            <v>624481.66059657396</v>
          </cell>
          <cell r="D2460">
            <v>516873.30650975398</v>
          </cell>
          <cell r="E2460">
            <v>533187.433080132</v>
          </cell>
          <cell r="F2460">
            <v>599251.77618245699</v>
          </cell>
          <cell r="G2460">
            <v>566419.29200512299</v>
          </cell>
          <cell r="H2460">
            <v>511751.36092635099</v>
          </cell>
          <cell r="I2460">
            <v>633794.57192082703</v>
          </cell>
          <cell r="J2460">
            <v>495263.72894672398</v>
          </cell>
          <cell r="K2460">
            <v>460756.08311756601</v>
          </cell>
          <cell r="L2460">
            <v>520834.087581228</v>
          </cell>
          <cell r="M2460">
            <v>648096.003356306</v>
          </cell>
          <cell r="N2460">
            <v>753352.73961318994</v>
          </cell>
          <cell r="O2460">
            <v>590701.47715569497</v>
          </cell>
          <cell r="P2460">
            <v>593247.24939101096</v>
          </cell>
          <cell r="Q2460">
            <v>452325.93736448098</v>
          </cell>
        </row>
        <row r="2461">
          <cell r="A2461" t="str">
            <v>Q99L13</v>
          </cell>
          <cell r="B2461" t="str">
            <v>sp|Q99L13|3HIDH_MOUSE</v>
          </cell>
          <cell r="C2461">
            <v>139146.64263521801</v>
          </cell>
          <cell r="D2461">
            <v>183935.056663842</v>
          </cell>
          <cell r="E2461">
            <v>198347.68875445801</v>
          </cell>
          <cell r="F2461">
            <v>156134.84695999901</v>
          </cell>
          <cell r="G2461">
            <v>186327.59839184501</v>
          </cell>
          <cell r="H2461">
            <v>164482.49019715699</v>
          </cell>
          <cell r="I2461">
            <v>167755.42793303399</v>
          </cell>
          <cell r="J2461">
            <v>190417.82449391499</v>
          </cell>
          <cell r="K2461">
            <v>181131.787188321</v>
          </cell>
          <cell r="L2461">
            <v>131529.95175148899</v>
          </cell>
          <cell r="M2461">
            <v>203876.197854995</v>
          </cell>
          <cell r="N2461">
            <v>184056.43021123199</v>
          </cell>
          <cell r="O2461">
            <v>156988.112695049</v>
          </cell>
          <cell r="P2461">
            <v>177076.316678423</v>
          </cell>
          <cell r="Q2461">
            <v>146906.206327789</v>
          </cell>
        </row>
        <row r="2462">
          <cell r="A2462" t="str">
            <v>Q99L27</v>
          </cell>
          <cell r="B2462" t="str">
            <v>sp|Q99L27|GMPR2_MOUSE</v>
          </cell>
          <cell r="C2462">
            <v>13760.892925174699</v>
          </cell>
          <cell r="D2462">
            <v>86218.477090447806</v>
          </cell>
          <cell r="E2462">
            <v>55223.852487924902</v>
          </cell>
          <cell r="F2462">
            <v>42985.6218762188</v>
          </cell>
          <cell r="G2462">
            <v>147987.553547861</v>
          </cell>
          <cell r="H2462">
            <v>82827.051714763904</v>
          </cell>
          <cell r="I2462">
            <v>81119.9774139949</v>
          </cell>
          <cell r="J2462">
            <v>45779.524804978799</v>
          </cell>
          <cell r="K2462">
            <v>26170.2607562753</v>
          </cell>
          <cell r="L2462">
            <v>124252.30342069799</v>
          </cell>
          <cell r="M2462">
            <v>136713.247296877</v>
          </cell>
          <cell r="N2462">
            <v>37412.497749486502</v>
          </cell>
          <cell r="O2462">
            <v>23833.297008786201</v>
          </cell>
          <cell r="P2462">
            <v>15905.4274903655</v>
          </cell>
          <cell r="Q2462">
            <v>75792.141854525602</v>
          </cell>
        </row>
        <row r="2463">
          <cell r="A2463" t="str">
            <v>Q99L43</v>
          </cell>
          <cell r="B2463" t="str">
            <v>sp|Q99L43|CDS2_MOUSE</v>
          </cell>
          <cell r="C2463">
            <v>128679.644596902</v>
          </cell>
          <cell r="D2463">
            <v>308685.25096134702</v>
          </cell>
          <cell r="E2463">
            <v>197817.17358421101</v>
          </cell>
          <cell r="F2463">
            <v>235897.13108861199</v>
          </cell>
          <cell r="G2463">
            <v>219003.81972713399</v>
          </cell>
          <cell r="H2463">
            <v>256322.155421287</v>
          </cell>
          <cell r="I2463">
            <v>217327.124251067</v>
          </cell>
          <cell r="J2463">
            <v>279925.86425516801</v>
          </cell>
          <cell r="K2463">
            <v>222502.321414643</v>
          </cell>
          <cell r="L2463">
            <v>293625.94010808098</v>
          </cell>
          <cell r="M2463">
            <v>328881.629553103</v>
          </cell>
          <cell r="N2463">
            <v>191136.403056026</v>
          </cell>
          <cell r="O2463">
            <v>279455.34875304898</v>
          </cell>
          <cell r="P2463">
            <v>176350.765621489</v>
          </cell>
          <cell r="Q2463">
            <v>212973.10419775901</v>
          </cell>
        </row>
        <row r="2464">
          <cell r="A2464" t="str">
            <v>Q99L47</v>
          </cell>
          <cell r="B2464" t="str">
            <v>sp|Q99L47|F10A1_MOUSE</v>
          </cell>
          <cell r="C2464">
            <v>561201.08540515602</v>
          </cell>
          <cell r="D2464">
            <v>602972.48019010399</v>
          </cell>
          <cell r="E2464">
            <v>853988.76512789004</v>
          </cell>
          <cell r="F2464">
            <v>637908.229956556</v>
          </cell>
          <cell r="G2464">
            <v>672563.40501030104</v>
          </cell>
          <cell r="H2464">
            <v>579158.03357510804</v>
          </cell>
          <cell r="I2464">
            <v>816545.31515673699</v>
          </cell>
          <cell r="J2464">
            <v>661704.39683022699</v>
          </cell>
          <cell r="K2464">
            <v>762951.03377702297</v>
          </cell>
          <cell r="L2464">
            <v>703716.44746120297</v>
          </cell>
          <cell r="M2464">
            <v>588271.19355047704</v>
          </cell>
          <cell r="N2464">
            <v>888772.56411757902</v>
          </cell>
          <cell r="O2464">
            <v>567339.60708954802</v>
          </cell>
          <cell r="P2464">
            <v>648422.00962035405</v>
          </cell>
          <cell r="Q2464">
            <v>648317.83065670799</v>
          </cell>
        </row>
        <row r="2465">
          <cell r="A2465" t="str">
            <v>Q99L85</v>
          </cell>
          <cell r="B2465" t="str">
            <v>sp|Q99L85|ELP5_MOUSE</v>
          </cell>
          <cell r="C2465">
            <v>3170.02086433768</v>
          </cell>
          <cell r="D2465">
            <v>66924.151434084502</v>
          </cell>
          <cell r="E2465">
            <v>24478.575754653299</v>
          </cell>
          <cell r="F2465">
            <v>158885.97999638299</v>
          </cell>
          <cell r="G2465">
            <v>127475.86727550199</v>
          </cell>
          <cell r="H2465">
            <v>8986.5378509387992</v>
          </cell>
          <cell r="I2465">
            <v>40168.747454537697</v>
          </cell>
          <cell r="J2465">
            <v>70287.850321815306</v>
          </cell>
          <cell r="K2465">
            <v>41274.615682458403</v>
          </cell>
          <cell r="L2465">
            <v>33151.775861142603</v>
          </cell>
          <cell r="M2465">
            <v>38097.521828694902</v>
          </cell>
          <cell r="N2465">
            <v>42574.341557859902</v>
          </cell>
          <cell r="O2465">
            <v>90940.882894677197</v>
          </cell>
          <cell r="P2465">
            <v>22793.643729267002</v>
          </cell>
          <cell r="Q2465">
            <v>90774.951552630999</v>
          </cell>
        </row>
        <row r="2466">
          <cell r="A2466" t="str">
            <v>Q99LB2</v>
          </cell>
          <cell r="B2466" t="str">
            <v>sp|Q99LB2|DHRS4_MOUSE</v>
          </cell>
          <cell r="C2466">
            <v>24415.501531658501</v>
          </cell>
          <cell r="D2466">
            <v>58877.589411344103</v>
          </cell>
          <cell r="E2466">
            <v>97824.911804253905</v>
          </cell>
          <cell r="F2466">
            <v>62050.521732098401</v>
          </cell>
          <cell r="G2466">
            <v>4516.7351218505801</v>
          </cell>
          <cell r="H2466">
            <v>52170.422411256601</v>
          </cell>
          <cell r="I2466">
            <v>85436.168142398994</v>
          </cell>
          <cell r="J2466">
            <v>91865.439240596301</v>
          </cell>
          <cell r="K2466">
            <v>84029.670578163394</v>
          </cell>
          <cell r="L2466">
            <v>27227.840336781799</v>
          </cell>
          <cell r="M2466">
            <v>48508.0723816795</v>
          </cell>
          <cell r="N2466">
            <v>128458.34688839701</v>
          </cell>
          <cell r="O2466">
            <v>55575.119401437099</v>
          </cell>
          <cell r="P2466">
            <v>69939.157870281095</v>
          </cell>
          <cell r="Q2466">
            <v>89783.391706909199</v>
          </cell>
        </row>
        <row r="2467">
          <cell r="A2467" t="str">
            <v>Q99LB6</v>
          </cell>
          <cell r="B2467" t="str">
            <v>sp|Q99LB6|MAT2B_MOUSE</v>
          </cell>
          <cell r="C2467">
            <v>441919.124480117</v>
          </cell>
          <cell r="D2467">
            <v>396545.733169908</v>
          </cell>
          <cell r="E2467">
            <v>194696.75827951299</v>
          </cell>
          <cell r="F2467">
            <v>355349.82554525702</v>
          </cell>
          <cell r="G2467">
            <v>403222.480517736</v>
          </cell>
          <cell r="H2467">
            <v>486288.65419347101</v>
          </cell>
          <cell r="I2467">
            <v>253866.457354855</v>
          </cell>
          <cell r="J2467">
            <v>424933.22108207003</v>
          </cell>
          <cell r="K2467">
            <v>327569.18187127099</v>
          </cell>
          <cell r="L2467">
            <v>510020.77469569101</v>
          </cell>
          <cell r="M2467">
            <v>423966.13802205602</v>
          </cell>
          <cell r="N2467">
            <v>372540.13772476098</v>
          </cell>
          <cell r="O2467">
            <v>418140.51078149799</v>
          </cell>
          <cell r="P2467">
            <v>435931.54779394198</v>
          </cell>
          <cell r="Q2467">
            <v>455367.51238312898</v>
          </cell>
        </row>
        <row r="2468">
          <cell r="A2468" t="str">
            <v>Q99LC3</v>
          </cell>
          <cell r="B2468" t="str">
            <v>sp|Q99LC3|NDUAA_MOUSE</v>
          </cell>
          <cell r="C2468">
            <v>1290505.05373277</v>
          </cell>
          <cell r="D2468">
            <v>1893309.5808599801</v>
          </cell>
          <cell r="E2468">
            <v>1965305.52007547</v>
          </cell>
          <cell r="F2468">
            <v>1928715.3606078201</v>
          </cell>
          <cell r="G2468">
            <v>1775405.7119807501</v>
          </cell>
          <cell r="H2468">
            <v>1745218.2238682001</v>
          </cell>
          <cell r="I2468">
            <v>1615497.8054422999</v>
          </cell>
          <cell r="J2468">
            <v>1539613.3142085201</v>
          </cell>
          <cell r="K2468">
            <v>1527917.2699835501</v>
          </cell>
          <cell r="L2468">
            <v>1427057.1591193101</v>
          </cell>
          <cell r="M2468">
            <v>1473889.13223032</v>
          </cell>
          <cell r="N2468">
            <v>1404654.7414911101</v>
          </cell>
          <cell r="O2468">
            <v>1475017.37721706</v>
          </cell>
          <cell r="P2468">
            <v>1738161.7057401801</v>
          </cell>
          <cell r="Q2468">
            <v>1399598.5452216701</v>
          </cell>
        </row>
        <row r="2469">
          <cell r="A2469" t="str">
            <v>Q99LC5</v>
          </cell>
          <cell r="B2469" t="str">
            <v>sp|Q99LC5|ETFA_MOUSE</v>
          </cell>
          <cell r="C2469">
            <v>1287403.3365855899</v>
          </cell>
          <cell r="D2469">
            <v>1630195.36297283</v>
          </cell>
          <cell r="E2469">
            <v>1921924.40038816</v>
          </cell>
          <cell r="F2469">
            <v>1728376.85585263</v>
          </cell>
          <cell r="G2469">
            <v>1576982.4788142201</v>
          </cell>
          <cell r="H2469">
            <v>1934811.2127305099</v>
          </cell>
          <cell r="I2469">
            <v>1722347.78349731</v>
          </cell>
          <cell r="J2469">
            <v>1805353.2985127401</v>
          </cell>
          <cell r="K2469">
            <v>1552494.6721812</v>
          </cell>
          <cell r="L2469">
            <v>1627446.4100373101</v>
          </cell>
          <cell r="M2469">
            <v>1926427.23103621</v>
          </cell>
          <cell r="N2469">
            <v>1792293.7926373</v>
          </cell>
          <cell r="O2469">
            <v>1655010.9957256301</v>
          </cell>
          <cell r="P2469">
            <v>1827396.6468648501</v>
          </cell>
          <cell r="Q2469">
            <v>1991707.6183452001</v>
          </cell>
        </row>
        <row r="2470">
          <cell r="A2470" t="str">
            <v>Q99LD4</v>
          </cell>
          <cell r="B2470" t="str">
            <v>sp|Q99LD4|CSN1_MOUSE</v>
          </cell>
          <cell r="C2470">
            <v>736571.30764975701</v>
          </cell>
          <cell r="D2470">
            <v>892687.85362532805</v>
          </cell>
          <cell r="E2470">
            <v>785001.229259933</v>
          </cell>
          <cell r="F2470">
            <v>816607.47895927401</v>
          </cell>
          <cell r="G2470">
            <v>870039.069618974</v>
          </cell>
          <cell r="H2470">
            <v>938666.26100218506</v>
          </cell>
          <cell r="I2470">
            <v>933865.79564911104</v>
          </cell>
          <cell r="J2470">
            <v>893618.349457982</v>
          </cell>
          <cell r="K2470">
            <v>854992.95174958301</v>
          </cell>
          <cell r="L2470">
            <v>718171.44741245604</v>
          </cell>
          <cell r="M2470">
            <v>956246.293622814</v>
          </cell>
          <cell r="N2470">
            <v>992577.12714114902</v>
          </cell>
          <cell r="O2470">
            <v>998335.77877805801</v>
          </cell>
          <cell r="P2470">
            <v>813596.00437882496</v>
          </cell>
          <cell r="Q2470">
            <v>952336.54681591096</v>
          </cell>
        </row>
        <row r="2471">
          <cell r="A2471" t="str">
            <v>Q99LD8</v>
          </cell>
          <cell r="B2471" t="str">
            <v>sp|Q99LD8|DDAH2_MOUSE</v>
          </cell>
          <cell r="C2471">
            <v>189843.9679854</v>
          </cell>
          <cell r="D2471">
            <v>145401.07463603499</v>
          </cell>
          <cell r="E2471">
            <v>153069.105506561</v>
          </cell>
          <cell r="F2471">
            <v>148583.90118168999</v>
          </cell>
          <cell r="G2471">
            <v>127563.127728712</v>
          </cell>
          <cell r="H2471">
            <v>143404.28986313799</v>
          </cell>
          <cell r="I2471">
            <v>171266.06258662499</v>
          </cell>
          <cell r="J2471">
            <v>153059.96535428401</v>
          </cell>
          <cell r="K2471">
            <v>171518.61389099099</v>
          </cell>
          <cell r="L2471">
            <v>136343.41201601501</v>
          </cell>
          <cell r="M2471">
            <v>167605.24810939099</v>
          </cell>
          <cell r="N2471">
            <v>217312.32730891</v>
          </cell>
          <cell r="O2471">
            <v>185544.70662921501</v>
          </cell>
          <cell r="P2471">
            <v>164621.76872662801</v>
          </cell>
          <cell r="Q2471">
            <v>104727.329197945</v>
          </cell>
        </row>
        <row r="2472">
          <cell r="A2472" t="str">
            <v>Q99LF4</v>
          </cell>
          <cell r="B2472" t="str">
            <v>sp|Q99LF4|RTCB_MOUSE</v>
          </cell>
          <cell r="C2472">
            <v>145339.47325819201</v>
          </cell>
          <cell r="D2472">
            <v>180664.191276428</v>
          </cell>
          <cell r="E2472">
            <v>214343.149344943</v>
          </cell>
          <cell r="F2472">
            <v>236263.80779523199</v>
          </cell>
          <cell r="G2472">
            <v>135603.97827511799</v>
          </cell>
          <cell r="H2472">
            <v>77107.363922042205</v>
          </cell>
          <cell r="I2472">
            <v>218314.35505725301</v>
          </cell>
          <cell r="J2472">
            <v>138994.89717983801</v>
          </cell>
          <cell r="K2472">
            <v>181367.64587212799</v>
          </cell>
          <cell r="L2472">
            <v>186652.13555478101</v>
          </cell>
          <cell r="M2472">
            <v>249728.37476746101</v>
          </cell>
          <cell r="N2472">
            <v>230637.73878465299</v>
          </cell>
          <cell r="O2472">
            <v>140100.23235505199</v>
          </cell>
          <cell r="P2472">
            <v>226909.76177091899</v>
          </cell>
          <cell r="Q2472">
            <v>201638.98016839701</v>
          </cell>
        </row>
        <row r="2473">
          <cell r="A2473" t="str">
            <v>Q99LG2</v>
          </cell>
          <cell r="B2473" t="str">
            <v>sp|Q99LG2|TNPO2_MOUSE</v>
          </cell>
          <cell r="C2473">
            <v>98512.898337584105</v>
          </cell>
          <cell r="D2473">
            <v>155199.02039141499</v>
          </cell>
          <cell r="E2473">
            <v>153296.15109133301</v>
          </cell>
          <cell r="F2473">
            <v>113687.673853107</v>
          </cell>
          <cell r="G2473">
            <v>126949.828415924</v>
          </cell>
          <cell r="H2473">
            <v>168702.39003984601</v>
          </cell>
          <cell r="I2473">
            <v>130655.348419437</v>
          </cell>
          <cell r="J2473">
            <v>92472.252308206793</v>
          </cell>
          <cell r="K2473">
            <v>144495.34271796799</v>
          </cell>
          <cell r="L2473">
            <v>96400.069790457506</v>
          </cell>
          <cell r="M2473">
            <v>97923.550392436504</v>
          </cell>
          <cell r="N2473">
            <v>142118.34347202699</v>
          </cell>
          <cell r="O2473">
            <v>121426.769530858</v>
          </cell>
          <cell r="P2473">
            <v>146170.13459910301</v>
          </cell>
          <cell r="Q2473">
            <v>158350.90883479701</v>
          </cell>
        </row>
        <row r="2474">
          <cell r="A2474" t="str">
            <v>Q99LJ1</v>
          </cell>
          <cell r="B2474" t="str">
            <v>sp|Q99LJ1|FUCO_MOUSE</v>
          </cell>
          <cell r="C2474">
            <v>13361.5855217142</v>
          </cell>
          <cell r="D2474">
            <v>20178.7446865604</v>
          </cell>
          <cell r="E2474">
            <v>18840.0517593318</v>
          </cell>
          <cell r="F2474">
            <v>4397.9467786891801</v>
          </cell>
          <cell r="G2474">
            <v>10540.8735454855</v>
          </cell>
          <cell r="H2474">
            <v>22043.068960570399</v>
          </cell>
          <cell r="I2474">
            <v>16372.463939723601</v>
          </cell>
          <cell r="J2474">
            <v>21815.889834358699</v>
          </cell>
          <cell r="K2474">
            <v>7481.7546055297498</v>
          </cell>
          <cell r="L2474">
            <v>25185.0624545178</v>
          </cell>
          <cell r="M2474">
            <v>14511.3871742309</v>
          </cell>
          <cell r="N2474">
            <v>21684.525321239002</v>
          </cell>
          <cell r="O2474">
            <v>10522.345314009001</v>
          </cell>
          <cell r="P2474">
            <v>20725.7927091604</v>
          </cell>
          <cell r="Q2474">
            <v>3514.4125770201899</v>
          </cell>
        </row>
        <row r="2475">
          <cell r="A2475" t="str">
            <v>Q99LP6</v>
          </cell>
          <cell r="B2475" t="str">
            <v>sp|Q99LP6|GRPE1_MOUSE</v>
          </cell>
          <cell r="C2475">
            <v>415664.67535965802</v>
          </cell>
          <cell r="D2475">
            <v>370888.27745800198</v>
          </cell>
          <cell r="E2475">
            <v>411489.17753615999</v>
          </cell>
          <cell r="F2475">
            <v>392932.37566341698</v>
          </cell>
          <cell r="G2475">
            <v>337806.73425738601</v>
          </cell>
          <cell r="H2475">
            <v>384242.021945243</v>
          </cell>
          <cell r="I2475">
            <v>394235.435291462</v>
          </cell>
          <cell r="J2475">
            <v>409619.86610294401</v>
          </cell>
          <cell r="K2475">
            <v>384683.38446680299</v>
          </cell>
          <cell r="L2475">
            <v>403552.97766767902</v>
          </cell>
          <cell r="M2475">
            <v>357255.898552328</v>
          </cell>
          <cell r="N2475">
            <v>445084.51361555798</v>
          </cell>
          <cell r="O2475">
            <v>343174.075197506</v>
          </cell>
          <cell r="P2475">
            <v>442105.32679388497</v>
          </cell>
          <cell r="Q2475">
            <v>354733.97720855701</v>
          </cell>
        </row>
        <row r="2476">
          <cell r="A2476" t="str">
            <v>Q99LR1</v>
          </cell>
          <cell r="B2476" t="str">
            <v>sp|Q99LR1|ABD12_MOUSE</v>
          </cell>
          <cell r="C2476">
            <v>50858.360797012698</v>
          </cell>
          <cell r="D2476">
            <v>99442.629575349201</v>
          </cell>
          <cell r="E2476">
            <v>104008.92680483199</v>
          </cell>
          <cell r="F2476">
            <v>66279.046978179598</v>
          </cell>
          <cell r="G2476">
            <v>48601.185804314999</v>
          </cell>
          <cell r="H2476">
            <v>70969.472980715407</v>
          </cell>
          <cell r="I2476">
            <v>91399.555113974304</v>
          </cell>
          <cell r="J2476">
            <v>107014.03199960401</v>
          </cell>
          <cell r="K2476">
            <v>85618.031601346505</v>
          </cell>
          <cell r="L2476">
            <v>79287.473259414299</v>
          </cell>
          <cell r="M2476">
            <v>113208.723157577</v>
          </cell>
          <cell r="N2476">
            <v>70539.796378677405</v>
          </cell>
          <cell r="O2476">
            <v>91946.023445339306</v>
          </cell>
          <cell r="P2476">
            <v>113631.61889184</v>
          </cell>
          <cell r="Q2476">
            <v>106016.024453644</v>
          </cell>
        </row>
        <row r="2477">
          <cell r="A2477" t="str">
            <v>Q99LS3</v>
          </cell>
          <cell r="B2477" t="str">
            <v>sp|Q99LS3|SERB_MOUSE</v>
          </cell>
          <cell r="C2477">
            <v>198995.01979299501</v>
          </cell>
          <cell r="D2477">
            <v>133133.87167418801</v>
          </cell>
          <cell r="E2477">
            <v>125632.30072838601</v>
          </cell>
          <cell r="F2477">
            <v>171083.80817116401</v>
          </cell>
          <cell r="G2477">
            <v>141674.135476959</v>
          </cell>
          <cell r="H2477">
            <v>168794.12976893099</v>
          </cell>
          <cell r="I2477">
            <v>135113.35030003299</v>
          </cell>
          <cell r="J2477">
            <v>131595.250194931</v>
          </cell>
          <cell r="K2477">
            <v>174611.34692856899</v>
          </cell>
          <cell r="L2477">
            <v>166940.93884370301</v>
          </cell>
          <cell r="M2477">
            <v>149213.67368141099</v>
          </cell>
          <cell r="N2477">
            <v>145735.83744827099</v>
          </cell>
          <cell r="O2477">
            <v>200880.28367284001</v>
          </cell>
          <cell r="P2477">
            <v>183134.672515454</v>
          </cell>
          <cell r="Q2477">
            <v>185213.47823326499</v>
          </cell>
        </row>
        <row r="2478">
          <cell r="A2478" t="str">
            <v>Q99LX0</v>
          </cell>
          <cell r="B2478" t="str">
            <v>sp|Q99LX0|PARK7_MOUSE</v>
          </cell>
          <cell r="C2478">
            <v>1382943.88879714</v>
          </cell>
          <cell r="D2478">
            <v>1642446.38655343</v>
          </cell>
          <cell r="E2478">
            <v>1745373.66422502</v>
          </cell>
          <cell r="F2478">
            <v>2046115.78144689</v>
          </cell>
          <cell r="G2478">
            <v>1613092.8984990099</v>
          </cell>
          <cell r="H2478">
            <v>2336284.57857825</v>
          </cell>
          <cell r="I2478">
            <v>1774914.25488664</v>
          </cell>
          <cell r="J2478">
            <v>2109276.07679888</v>
          </cell>
          <cell r="K2478">
            <v>1759408.5811663</v>
          </cell>
          <cell r="L2478">
            <v>1789517.5118104699</v>
          </cell>
          <cell r="M2478">
            <v>2559196.2577533801</v>
          </cell>
          <cell r="N2478">
            <v>1892086.5529885499</v>
          </cell>
          <cell r="O2478">
            <v>2234278.9031263902</v>
          </cell>
          <cell r="P2478">
            <v>2125644.2300539198</v>
          </cell>
          <cell r="Q2478">
            <v>2007155.0525604901</v>
          </cell>
        </row>
        <row r="2479">
          <cell r="A2479" t="str">
            <v>Q99LY9</v>
          </cell>
          <cell r="B2479" t="str">
            <v>sp|Q99LY9|NDUS5_MOUSE</v>
          </cell>
          <cell r="C2479">
            <v>120369.033626505</v>
          </cell>
          <cell r="D2479">
            <v>247476.06822948999</v>
          </cell>
          <cell r="E2479">
            <v>225777.99837142599</v>
          </cell>
          <cell r="F2479">
            <v>208641.12084334099</v>
          </cell>
          <cell r="G2479">
            <v>195242.881803989</v>
          </cell>
          <cell r="H2479">
            <v>227909.97721984601</v>
          </cell>
          <cell r="I2479">
            <v>170613.82714692099</v>
          </cell>
          <cell r="J2479">
            <v>195242.00585264</v>
          </cell>
          <cell r="K2479">
            <v>150839.67831529101</v>
          </cell>
          <cell r="L2479">
            <v>198515.073798681</v>
          </cell>
          <cell r="M2479">
            <v>215994.163093977</v>
          </cell>
          <cell r="N2479">
            <v>166224.956397709</v>
          </cell>
          <cell r="O2479">
            <v>206697.36309982001</v>
          </cell>
          <cell r="P2479">
            <v>180301.21094478399</v>
          </cell>
          <cell r="Q2479">
            <v>182830.39615464001</v>
          </cell>
        </row>
        <row r="2480">
          <cell r="A2480" t="str">
            <v>Q99M51</v>
          </cell>
          <cell r="B2480" t="str">
            <v>sp|Q99M51|NCK1_MOUSE</v>
          </cell>
          <cell r="C2480">
            <v>70935.462967836895</v>
          </cell>
          <cell r="D2480">
            <v>95610.095543940406</v>
          </cell>
          <cell r="E2480">
            <v>85132.156253461697</v>
          </cell>
          <cell r="F2480">
            <v>89516.363706041506</v>
          </cell>
          <cell r="G2480">
            <v>83718.537961155598</v>
          </cell>
          <cell r="H2480">
            <v>48957.1246870553</v>
          </cell>
          <cell r="I2480">
            <v>96951.537399977606</v>
          </cell>
          <cell r="J2480">
            <v>96122.650863766103</v>
          </cell>
          <cell r="K2480">
            <v>50048.009447282799</v>
          </cell>
          <cell r="L2480">
            <v>98681.347273158695</v>
          </cell>
          <cell r="M2480">
            <v>46555.1968366742</v>
          </cell>
          <cell r="N2480">
            <v>69367.296984226297</v>
          </cell>
          <cell r="O2480">
            <v>78533.852994841902</v>
          </cell>
          <cell r="P2480">
            <v>80784.383076159997</v>
          </cell>
          <cell r="Q2480">
            <v>72760.253189431794</v>
          </cell>
        </row>
        <row r="2481">
          <cell r="A2481" t="str">
            <v>Q99M71</v>
          </cell>
          <cell r="B2481" t="str">
            <v>sp|Q99M71|EPDR1_MOUSE</v>
          </cell>
          <cell r="C2481">
            <v>400658.14468853897</v>
          </cell>
          <cell r="D2481">
            <v>644502.39913323801</v>
          </cell>
          <cell r="E2481">
            <v>566954.44697517203</v>
          </cell>
          <cell r="F2481">
            <v>662751.92858724797</v>
          </cell>
          <cell r="G2481">
            <v>657897.94067813898</v>
          </cell>
          <cell r="H2481">
            <v>619052.42997843004</v>
          </cell>
          <cell r="I2481">
            <v>624961.07056540495</v>
          </cell>
          <cell r="J2481">
            <v>639085.27110261295</v>
          </cell>
          <cell r="K2481">
            <v>542651.43906476803</v>
          </cell>
          <cell r="L2481">
            <v>614822.71753121598</v>
          </cell>
          <cell r="M2481">
            <v>674000.86944436806</v>
          </cell>
          <cell r="N2481">
            <v>640329.17448204895</v>
          </cell>
          <cell r="O2481">
            <v>643088.43972368003</v>
          </cell>
          <cell r="P2481">
            <v>823988.46535026305</v>
          </cell>
          <cell r="Q2481">
            <v>624966.55529225303</v>
          </cell>
        </row>
        <row r="2482">
          <cell r="A2482" t="str">
            <v>Q99M87</v>
          </cell>
          <cell r="B2482" t="str">
            <v>sp|Q99M87|DNJA3_MOUSE</v>
          </cell>
          <cell r="C2482">
            <v>164033.72133756499</v>
          </cell>
          <cell r="D2482">
            <v>125366.62412199</v>
          </cell>
          <cell r="E2482">
            <v>154715.080187958</v>
          </cell>
          <cell r="F2482">
            <v>165834.456395207</v>
          </cell>
          <cell r="G2482">
            <v>152486.07085076501</v>
          </cell>
          <cell r="H2482">
            <v>164278.574051061</v>
          </cell>
          <cell r="I2482">
            <v>186005.77915114499</v>
          </cell>
          <cell r="J2482">
            <v>153327.45393789501</v>
          </cell>
          <cell r="K2482">
            <v>153492.22363138699</v>
          </cell>
          <cell r="L2482">
            <v>189389.20145205499</v>
          </cell>
          <cell r="M2482">
            <v>167106.01188234601</v>
          </cell>
          <cell r="N2482">
            <v>151026.12686665001</v>
          </cell>
          <cell r="O2482">
            <v>190178.45672822601</v>
          </cell>
          <cell r="P2482">
            <v>158331.121397312</v>
          </cell>
          <cell r="Q2482">
            <v>172952.794883761</v>
          </cell>
        </row>
        <row r="2483">
          <cell r="A2483" t="str">
            <v>Q99MI1</v>
          </cell>
          <cell r="B2483" t="str">
            <v>sp|Q99MI1|RB6I2_MOUSE</v>
          </cell>
          <cell r="C2483">
            <v>97911.908735952005</v>
          </cell>
          <cell r="D2483">
            <v>54066.370652435398</v>
          </cell>
          <cell r="E2483">
            <v>93138.598256201003</v>
          </cell>
          <cell r="F2483">
            <v>140198.494418538</v>
          </cell>
          <cell r="G2483">
            <v>146759.96161748201</v>
          </cell>
          <cell r="H2483">
            <v>151341.451504973</v>
          </cell>
          <cell r="I2483">
            <v>114059.307772106</v>
          </cell>
          <cell r="J2483">
            <v>150315.34328043801</v>
          </cell>
          <cell r="K2483">
            <v>128256.09623850801</v>
          </cell>
          <cell r="L2483">
            <v>170416.44489360799</v>
          </cell>
          <cell r="M2483">
            <v>139609.84151426301</v>
          </cell>
          <cell r="N2483">
            <v>116338.845349631</v>
          </cell>
          <cell r="O2483">
            <v>130971.77710172</v>
          </cell>
          <cell r="P2483">
            <v>103334.944450225</v>
          </cell>
          <cell r="Q2483">
            <v>122629.942724097</v>
          </cell>
        </row>
        <row r="2484">
          <cell r="A2484" t="str">
            <v>Q99MK8</v>
          </cell>
          <cell r="B2484" t="str">
            <v>sp|Q99MK8|ARBK1_MOUSE</v>
          </cell>
          <cell r="C2484">
            <v>599129.25157345796</v>
          </cell>
          <cell r="D2484">
            <v>538115.62519547797</v>
          </cell>
          <cell r="E2484">
            <v>478404.03431962698</v>
          </cell>
          <cell r="F2484">
            <v>503846.24059589702</v>
          </cell>
          <cell r="G2484">
            <v>517936.67459186399</v>
          </cell>
          <cell r="H2484">
            <v>680793.87431280001</v>
          </cell>
          <cell r="I2484">
            <v>587829.34660491697</v>
          </cell>
          <cell r="J2484">
            <v>585559.17024188698</v>
          </cell>
          <cell r="K2484">
            <v>615652.96454356797</v>
          </cell>
          <cell r="L2484">
            <v>561811.25117505097</v>
          </cell>
          <cell r="M2484">
            <v>444662.10359147901</v>
          </cell>
          <cell r="N2484">
            <v>634972.76112764096</v>
          </cell>
          <cell r="O2484">
            <v>649751.46183582803</v>
          </cell>
          <cell r="P2484">
            <v>602887.43498851196</v>
          </cell>
          <cell r="Q2484">
            <v>639787.55280021694</v>
          </cell>
        </row>
        <row r="2485">
          <cell r="A2485" t="str">
            <v>Q99MN1</v>
          </cell>
          <cell r="B2485" t="str">
            <v>sp|Q99MN1|SYK_MOUSE</v>
          </cell>
          <cell r="C2485">
            <v>212317.94277297001</v>
          </cell>
          <cell r="D2485">
            <v>25701.610403659</v>
          </cell>
          <cell r="E2485">
            <v>200923.58879144001</v>
          </cell>
          <cell r="F2485">
            <v>215202.22291615899</v>
          </cell>
          <cell r="G2485">
            <v>173493.70540444501</v>
          </cell>
          <cell r="H2485">
            <v>245102.31981898801</v>
          </cell>
          <cell r="I2485">
            <v>140351.03105724501</v>
          </cell>
          <cell r="J2485">
            <v>185754.95628309</v>
          </cell>
          <cell r="K2485">
            <v>173248.910172945</v>
          </cell>
          <cell r="L2485">
            <v>225790.12704703299</v>
          </cell>
          <cell r="M2485">
            <v>268993.69849023799</v>
          </cell>
          <cell r="N2485">
            <v>176667.13806995901</v>
          </cell>
          <cell r="O2485">
            <v>191300.61879846401</v>
          </cell>
          <cell r="P2485">
            <v>191078.30838202799</v>
          </cell>
          <cell r="Q2485">
            <v>240036.46287558699</v>
          </cell>
        </row>
        <row r="2486">
          <cell r="A2486" t="str">
            <v>Q99MN9</v>
          </cell>
          <cell r="B2486" t="str">
            <v>sp|Q99MN9|PCCB_MOUSE</v>
          </cell>
          <cell r="C2486">
            <v>957579.44975598995</v>
          </cell>
          <cell r="D2486">
            <v>969508.39897858503</v>
          </cell>
          <cell r="E2486">
            <v>1051350.82819515</v>
          </cell>
          <cell r="F2486">
            <v>870091.41122838296</v>
          </cell>
          <cell r="G2486">
            <v>641389.37518555298</v>
          </cell>
          <cell r="H2486">
            <v>825251.76042614295</v>
          </cell>
          <cell r="I2486">
            <v>893324.71822694596</v>
          </cell>
          <cell r="J2486">
            <v>895969.20997054002</v>
          </cell>
          <cell r="K2486">
            <v>990137.16749668296</v>
          </cell>
          <cell r="L2486">
            <v>912704.64733042801</v>
          </cell>
          <cell r="M2486">
            <v>940507.09954803705</v>
          </cell>
          <cell r="N2486">
            <v>1091611.2117689501</v>
          </cell>
          <cell r="O2486">
            <v>927388.52699589601</v>
          </cell>
          <cell r="P2486">
            <v>1026334.73154748</v>
          </cell>
          <cell r="Q2486">
            <v>1118610.2743178599</v>
          </cell>
        </row>
        <row r="2487">
          <cell r="A2487" t="str">
            <v>Q99MR3</v>
          </cell>
          <cell r="B2487" t="str">
            <v>sp|Q99MR3|S12A9_MOUSE</v>
          </cell>
          <cell r="C2487">
            <v>67666.899499126899</v>
          </cell>
          <cell r="D2487">
            <v>48948.609097517699</v>
          </cell>
          <cell r="E2487">
            <v>41083.187796825499</v>
          </cell>
          <cell r="F2487">
            <v>67257.411923171501</v>
          </cell>
          <cell r="G2487">
            <v>56891.654388066301</v>
          </cell>
          <cell r="H2487">
            <v>8725.8154836637805</v>
          </cell>
          <cell r="I2487">
            <v>61858.916057127601</v>
          </cell>
          <cell r="J2487">
            <v>58239.725716799803</v>
          </cell>
          <cell r="K2487">
            <v>57377.204590894697</v>
          </cell>
          <cell r="L2487">
            <v>360816.02803681599</v>
          </cell>
          <cell r="M2487">
            <v>370082.98007940501</v>
          </cell>
          <cell r="N2487">
            <v>74091.048840058196</v>
          </cell>
          <cell r="O2487">
            <v>68389.819232815993</v>
          </cell>
          <cell r="P2487">
            <v>46281.321871635599</v>
          </cell>
          <cell r="Q2487">
            <v>54705.270407596698</v>
          </cell>
        </row>
        <row r="2488">
          <cell r="A2488" t="str">
            <v>Q99MR6</v>
          </cell>
          <cell r="B2488" t="str">
            <v>sp|Q99MR6|SRRT_MOUSE</v>
          </cell>
          <cell r="C2488">
            <v>23297.834493535102</v>
          </cell>
          <cell r="D2488">
            <v>48189.7166238387</v>
          </cell>
          <cell r="E2488">
            <v>34098.727455826403</v>
          </cell>
          <cell r="F2488">
            <v>36253.509224180598</v>
          </cell>
          <cell r="G2488">
            <v>50430.633560269402</v>
          </cell>
          <cell r="H2488">
            <v>30176.1806183843</v>
          </cell>
          <cell r="I2488">
            <v>33395.995227231797</v>
          </cell>
          <cell r="J2488">
            <v>41015.819412365301</v>
          </cell>
          <cell r="K2488">
            <v>30547.107820102399</v>
          </cell>
          <cell r="L2488">
            <v>117324.576386924</v>
          </cell>
          <cell r="M2488">
            <v>93130.069310369698</v>
          </cell>
          <cell r="N2488">
            <v>49838.800886961602</v>
          </cell>
          <cell r="O2488">
            <v>55910.680912657001</v>
          </cell>
          <cell r="P2488">
            <v>4777.0474034971703</v>
          </cell>
          <cell r="Q2488">
            <v>73771.485469999301</v>
          </cell>
        </row>
        <row r="2489">
          <cell r="A2489" t="str">
            <v>Q99MR8</v>
          </cell>
          <cell r="B2489" t="str">
            <v>sp|Q99MR8|MCCA_MOUSE</v>
          </cell>
          <cell r="C2489">
            <v>279222.58821445401</v>
          </cell>
          <cell r="D2489">
            <v>289638.69585040299</v>
          </cell>
          <cell r="E2489">
            <v>234525.855275579</v>
          </cell>
          <cell r="F2489">
            <v>238065.23311468799</v>
          </cell>
          <cell r="G2489">
            <v>288359.385109002</v>
          </cell>
          <cell r="H2489">
            <v>259227.28075517699</v>
          </cell>
          <cell r="I2489">
            <v>206341.87166299301</v>
          </cell>
          <cell r="J2489">
            <v>243074.80372169599</v>
          </cell>
          <cell r="K2489">
            <v>338730.06861856702</v>
          </cell>
          <cell r="L2489">
            <v>294374.686683468</v>
          </cell>
          <cell r="M2489">
            <v>181291.27590612799</v>
          </cell>
          <cell r="N2489">
            <v>290607.523633993</v>
          </cell>
          <cell r="O2489">
            <v>336060.81955121201</v>
          </cell>
          <cell r="P2489">
            <v>292476.70306094701</v>
          </cell>
          <cell r="Q2489">
            <v>277981.84840922698</v>
          </cell>
        </row>
        <row r="2490">
          <cell r="A2490" t="str">
            <v>Q99MX0</v>
          </cell>
          <cell r="B2490" t="str">
            <v>sp|Q99MX0|TKTL1_MOUSE</v>
          </cell>
          <cell r="C2490">
            <v>125395.260920254</v>
          </cell>
          <cell r="D2490">
            <v>185791.059865608</v>
          </cell>
          <cell r="E2490">
            <v>248955.25412770701</v>
          </cell>
          <cell r="F2490">
            <v>243602.615477713</v>
          </cell>
          <cell r="G2490">
            <v>271083.27420615498</v>
          </cell>
          <cell r="H2490">
            <v>280935.66451281501</v>
          </cell>
          <cell r="I2490">
            <v>233156.92148230699</v>
          </cell>
          <cell r="J2490">
            <v>211561.28233688301</v>
          </cell>
          <cell r="K2490">
            <v>207252.36107961999</v>
          </cell>
          <cell r="L2490">
            <v>253370.49481247901</v>
          </cell>
          <cell r="M2490">
            <v>280850.76739200798</v>
          </cell>
          <cell r="N2490">
            <v>209325.54278235199</v>
          </cell>
          <cell r="O2490">
            <v>224168.94504525699</v>
          </cell>
          <cell r="P2490">
            <v>228525.550206274</v>
          </cell>
          <cell r="Q2490">
            <v>212720.03375763301</v>
          </cell>
        </row>
        <row r="2491">
          <cell r="A2491" t="str">
            <v>Q99N28</v>
          </cell>
          <cell r="B2491" t="str">
            <v>sp|Q99N28|CADM3_MOUSE</v>
          </cell>
          <cell r="C2491">
            <v>632661.73669483897</v>
          </cell>
          <cell r="D2491">
            <v>427867.74223166698</v>
          </cell>
          <cell r="E2491">
            <v>667475.80744910799</v>
          </cell>
          <cell r="F2491">
            <v>295799.68699235597</v>
          </cell>
          <cell r="G2491">
            <v>310671.42898068402</v>
          </cell>
          <cell r="H2491">
            <v>238427.358060486</v>
          </cell>
          <cell r="I2491">
            <v>583781.23251849704</v>
          </cell>
          <cell r="J2491">
            <v>371735.68425509997</v>
          </cell>
          <cell r="K2491">
            <v>337194.52280780202</v>
          </cell>
          <cell r="L2491">
            <v>200154.820347375</v>
          </cell>
          <cell r="M2491">
            <v>169576.52322060801</v>
          </cell>
          <cell r="N2491">
            <v>697704.74650526501</v>
          </cell>
          <cell r="O2491">
            <v>392015.28684948501</v>
          </cell>
          <cell r="P2491">
            <v>619928.32515013602</v>
          </cell>
          <cell r="Q2491">
            <v>143311.079409889</v>
          </cell>
        </row>
        <row r="2492">
          <cell r="A2492" t="str">
            <v>Q99N89</v>
          </cell>
          <cell r="B2492" t="str">
            <v>sp|Q99N89|RM43_MOUSE</v>
          </cell>
          <cell r="C2492">
            <v>54709.465634170803</v>
          </cell>
          <cell r="D2492">
            <v>44454.812172506703</v>
          </cell>
          <cell r="E2492">
            <v>42455.965989072902</v>
          </cell>
          <cell r="F2492">
            <v>10288.0591242188</v>
          </cell>
          <cell r="G2492">
            <v>59856.298871624604</v>
          </cell>
          <cell r="H2492">
            <v>45797.156804744103</v>
          </cell>
          <cell r="I2492">
            <v>56797.389424629102</v>
          </cell>
          <cell r="J2492">
            <v>60711.6468831155</v>
          </cell>
          <cell r="K2492">
            <v>42147.978730955998</v>
          </cell>
          <cell r="L2492">
            <v>40699.079864002902</v>
          </cell>
          <cell r="M2492">
            <v>53181.4029291201</v>
          </cell>
          <cell r="N2492">
            <v>50553.047917163203</v>
          </cell>
          <cell r="O2492">
            <v>65177.767959397803</v>
          </cell>
          <cell r="P2492">
            <v>55169.3927294967</v>
          </cell>
          <cell r="Q2492">
            <v>45653.575188972303</v>
          </cell>
        </row>
        <row r="2493">
          <cell r="A2493" t="str">
            <v>Q99N94</v>
          </cell>
          <cell r="B2493" t="str">
            <v>sp|Q99N94|RM09_MOUSE</v>
          </cell>
          <cell r="C2493">
            <v>16202.464203572001</v>
          </cell>
          <cell r="D2493">
            <v>7187.7178450579604</v>
          </cell>
          <cell r="E2493">
            <v>55385.744667995299</v>
          </cell>
          <cell r="F2493">
            <v>11550.981009759</v>
          </cell>
          <cell r="G2493">
            <v>65745.6199809354</v>
          </cell>
          <cell r="H2493">
            <v>45650.034995419897</v>
          </cell>
          <cell r="I2493">
            <v>48275.279880162401</v>
          </cell>
          <cell r="J2493">
            <v>10266.2848083223</v>
          </cell>
          <cell r="K2493">
            <v>72429.636685091406</v>
          </cell>
          <cell r="L2493">
            <v>37408.111651967498</v>
          </cell>
          <cell r="M2493">
            <v>13765.4643104922</v>
          </cell>
          <cell r="N2493">
            <v>8062.9792650336203</v>
          </cell>
          <cell r="O2493">
            <v>8970.6468619686693</v>
          </cell>
          <cell r="P2493">
            <v>9170.7091736028397</v>
          </cell>
          <cell r="Q2493">
            <v>36007.648308898097</v>
          </cell>
        </row>
        <row r="2494">
          <cell r="A2494" t="str">
            <v>Q99NB1</v>
          </cell>
          <cell r="B2494" t="str">
            <v>sp|Q99NB1|ACS2L_MOUSE</v>
          </cell>
          <cell r="C2494">
            <v>223657.06168263499</v>
          </cell>
          <cell r="D2494">
            <v>160284.15015717299</v>
          </cell>
          <cell r="E2494">
            <v>192680.43179957799</v>
          </cell>
          <cell r="F2494">
            <v>160512.864557049</v>
          </cell>
          <cell r="G2494">
            <v>223122.77466888001</v>
          </cell>
          <cell r="H2494">
            <v>214591.664900089</v>
          </cell>
          <cell r="I2494">
            <v>155535.692121909</v>
          </cell>
          <cell r="J2494">
            <v>206923.33677813</v>
          </cell>
          <cell r="K2494">
            <v>178625.50438207301</v>
          </cell>
          <cell r="L2494">
            <v>273876.82176760002</v>
          </cell>
          <cell r="M2494">
            <v>257934.54672421099</v>
          </cell>
          <cell r="N2494">
            <v>223688.573956137</v>
          </cell>
          <cell r="O2494">
            <v>190410.56498233901</v>
          </cell>
          <cell r="P2494">
            <v>203049.51906142099</v>
          </cell>
          <cell r="Q2494">
            <v>152500.07613822099</v>
          </cell>
        </row>
        <row r="2495">
          <cell r="A2495" t="str">
            <v>Q99NB9</v>
          </cell>
          <cell r="B2495" t="str">
            <v>sp|Q99NB9|SF3B1_MOUSE</v>
          </cell>
          <cell r="C2495">
            <v>339188.92970655102</v>
          </cell>
          <cell r="D2495">
            <v>319571.34850977</v>
          </cell>
          <cell r="E2495">
            <v>128552.092278172</v>
          </cell>
          <cell r="F2495">
            <v>115576.426894164</v>
          </cell>
          <cell r="G2495">
            <v>344326.20320296998</v>
          </cell>
          <cell r="H2495">
            <v>273323.48211551399</v>
          </cell>
          <cell r="I2495">
            <v>190212.791912783</v>
          </cell>
          <cell r="J2495">
            <v>153551.96596289301</v>
          </cell>
          <cell r="K2495">
            <v>219009.555639253</v>
          </cell>
          <cell r="L2495">
            <v>167986.054379373</v>
          </cell>
          <cell r="M2495">
            <v>226688.72561729301</v>
          </cell>
          <cell r="N2495">
            <v>222041.702257442</v>
          </cell>
          <cell r="O2495">
            <v>117649.76899691101</v>
          </cell>
          <cell r="P2495">
            <v>123306.991047025</v>
          </cell>
          <cell r="Q2495">
            <v>173865.54923803601</v>
          </cell>
        </row>
        <row r="2496">
          <cell r="A2496" t="str">
            <v>Q99NE5</v>
          </cell>
          <cell r="B2496" t="str">
            <v>sp|Q99NE5|RIMS1_MOUSE</v>
          </cell>
          <cell r="C2496">
            <v>536961.63392399799</v>
          </cell>
          <cell r="D2496">
            <v>527669.39610949706</v>
          </cell>
          <cell r="E2496">
            <v>540275.56204189803</v>
          </cell>
          <cell r="F2496">
            <v>552801.83413290896</v>
          </cell>
          <cell r="G2496">
            <v>517931.23123286699</v>
          </cell>
          <cell r="H2496">
            <v>624771.02685157198</v>
          </cell>
          <cell r="I2496">
            <v>604206.42476703203</v>
          </cell>
          <cell r="J2496">
            <v>477701.18527928903</v>
          </cell>
          <cell r="K2496">
            <v>556243.98375685897</v>
          </cell>
          <cell r="L2496">
            <v>672158.14786277502</v>
          </cell>
          <cell r="M2496">
            <v>599728.94205012103</v>
          </cell>
          <cell r="N2496">
            <v>533219.19975944201</v>
          </cell>
          <cell r="O2496">
            <v>647810.729749094</v>
          </cell>
          <cell r="P2496">
            <v>521274.48738237901</v>
          </cell>
          <cell r="Q2496">
            <v>541677.18890211696</v>
          </cell>
        </row>
        <row r="2497">
          <cell r="A2497" t="str">
            <v>Q99NF2</v>
          </cell>
          <cell r="B2497" t="str">
            <v>sp|Q99NF2|NSMF_MOUSE</v>
          </cell>
          <cell r="C2497">
            <v>36855.142919661601</v>
          </cell>
          <cell r="D2497">
            <v>20512.417776510702</v>
          </cell>
          <cell r="E2497">
            <v>43674.714032918302</v>
          </cell>
          <cell r="F2497">
            <v>11241.5718615146</v>
          </cell>
          <cell r="G2497">
            <v>6002.2370168348598</v>
          </cell>
          <cell r="H2497">
            <v>12728.3586053608</v>
          </cell>
          <cell r="I2497">
            <v>57744.025278317902</v>
          </cell>
          <cell r="J2497">
            <v>14364.339590187299</v>
          </cell>
          <cell r="K2497">
            <v>62247.391643933901</v>
          </cell>
          <cell r="L2497">
            <v>72000.905868510803</v>
          </cell>
          <cell r="M2497">
            <v>41889.093110506597</v>
          </cell>
          <cell r="N2497">
            <v>13787.9909927105</v>
          </cell>
          <cell r="O2497">
            <v>6164.1083674022502</v>
          </cell>
          <cell r="P2497">
            <v>36002.189371603999</v>
          </cell>
          <cell r="Q2497">
            <v>8892.6098777004008</v>
          </cell>
        </row>
        <row r="2498">
          <cell r="A2498" t="str">
            <v>Q99NH0</v>
          </cell>
          <cell r="B2498" t="str">
            <v>sp|Q99NH0|ANR17_MOUSE</v>
          </cell>
          <cell r="C2498">
            <v>48385.810637329203</v>
          </cell>
          <cell r="D2498">
            <v>6733.9623424819702</v>
          </cell>
          <cell r="E2498">
            <v>40431.045234365702</v>
          </cell>
          <cell r="F2498">
            <v>13997.3219983407</v>
          </cell>
          <cell r="G2498">
            <v>12208.6266179296</v>
          </cell>
          <cell r="H2498">
            <v>7707.5792520996201</v>
          </cell>
          <cell r="I2498">
            <v>1700.40190721824</v>
          </cell>
          <cell r="J2498">
            <v>13826.6154733489</v>
          </cell>
          <cell r="K2498">
            <v>88209.5514159468</v>
          </cell>
          <cell r="L2498">
            <v>59897.405012435702</v>
          </cell>
          <cell r="M2498">
            <v>39131.708426086399</v>
          </cell>
          <cell r="N2498">
            <v>19509.709979267402</v>
          </cell>
          <cell r="O2498">
            <v>206347.99929087699</v>
          </cell>
          <cell r="P2498">
            <v>103863.530639505</v>
          </cell>
          <cell r="Q2498">
            <v>18094.123058269601</v>
          </cell>
        </row>
        <row r="2499">
          <cell r="A2499" t="str">
            <v>Q99P31</v>
          </cell>
          <cell r="B2499" t="str">
            <v>sp|Q99P31|HPBP1_MOUSE</v>
          </cell>
          <cell r="C2499">
            <v>44580.505302111902</v>
          </cell>
          <cell r="D2499">
            <v>94460.614627318806</v>
          </cell>
          <cell r="E2499">
            <v>62846.338755958001</v>
          </cell>
          <cell r="F2499">
            <v>120804.28521526299</v>
          </cell>
          <cell r="G2499">
            <v>94563.622052087507</v>
          </cell>
          <cell r="H2499">
            <v>80446.897319922398</v>
          </cell>
          <cell r="I2499">
            <v>78727.415997464501</v>
          </cell>
          <cell r="J2499">
            <v>105920.147738541</v>
          </cell>
          <cell r="K2499">
            <v>73478.019189744999</v>
          </cell>
          <cell r="L2499">
            <v>136319.073920147</v>
          </cell>
          <cell r="M2499">
            <v>84971.357485835804</v>
          </cell>
          <cell r="N2499">
            <v>106800.625683747</v>
          </cell>
          <cell r="O2499">
            <v>123165.559605881</v>
          </cell>
          <cell r="P2499">
            <v>72692.256762607896</v>
          </cell>
          <cell r="Q2499">
            <v>103500.473100295</v>
          </cell>
        </row>
        <row r="2500">
          <cell r="A2500" t="str">
            <v>Q99P47</v>
          </cell>
          <cell r="B2500" t="str">
            <v>sp|Q99P47|CNTP4_MOUSE</v>
          </cell>
          <cell r="C2500">
            <v>40255.456255370598</v>
          </cell>
          <cell r="D2500">
            <v>53911.295137459303</v>
          </cell>
          <cell r="E2500">
            <v>40472.938295548702</v>
          </cell>
          <cell r="F2500">
            <v>51772.677564430502</v>
          </cell>
          <cell r="G2500">
            <v>44489.520634689303</v>
          </cell>
          <cell r="H2500">
            <v>63872.302963684102</v>
          </cell>
          <cell r="I2500">
            <v>41465.208565612797</v>
          </cell>
          <cell r="J2500">
            <v>41325.474935227001</v>
          </cell>
          <cell r="K2500">
            <v>37410.851891202597</v>
          </cell>
          <cell r="L2500">
            <v>67467.268860187105</v>
          </cell>
          <cell r="M2500">
            <v>59744.444684965099</v>
          </cell>
          <cell r="N2500">
            <v>50845.762002683397</v>
          </cell>
          <cell r="O2500">
            <v>63790.138410831802</v>
          </cell>
          <cell r="P2500">
            <v>50625.805992582398</v>
          </cell>
          <cell r="Q2500">
            <v>68342.986886760307</v>
          </cell>
        </row>
        <row r="2501">
          <cell r="A2501" t="str">
            <v>Q99P58</v>
          </cell>
          <cell r="B2501" t="str">
            <v>sp|Q99P58|RB27B_MOUSE</v>
          </cell>
          <cell r="C2501">
            <v>202698.23115924399</v>
          </cell>
          <cell r="D2501">
            <v>214825.49566277699</v>
          </cell>
          <cell r="E2501">
            <v>289448.03111564298</v>
          </cell>
          <cell r="F2501">
            <v>274143.31940806902</v>
          </cell>
          <cell r="G2501">
            <v>219488.97415193199</v>
          </cell>
          <cell r="H2501">
            <v>253710.63150392301</v>
          </cell>
          <cell r="I2501">
            <v>263265.80536349502</v>
          </cell>
          <cell r="J2501">
            <v>226757.37037285499</v>
          </cell>
          <cell r="K2501">
            <v>250713.170460441</v>
          </cell>
          <cell r="L2501">
            <v>356055.28981516202</v>
          </cell>
          <cell r="M2501">
            <v>336653.88791140798</v>
          </cell>
          <cell r="N2501">
            <v>274191.40407147998</v>
          </cell>
          <cell r="O2501">
            <v>259040.127670774</v>
          </cell>
          <cell r="P2501">
            <v>231310.70884126399</v>
          </cell>
          <cell r="Q2501">
            <v>220554.17130257699</v>
          </cell>
        </row>
        <row r="2502">
          <cell r="A2502" t="str">
            <v>Q99P72</v>
          </cell>
          <cell r="B2502" t="str">
            <v>sp|Q99P72|RTN4_MOUSE</v>
          </cell>
          <cell r="C2502">
            <v>1432851.3294243801</v>
          </cell>
          <cell r="D2502">
            <v>1276145.9943525</v>
          </cell>
          <cell r="E2502">
            <v>1514627.9179845499</v>
          </cell>
          <cell r="F2502">
            <v>1657129.0470924501</v>
          </cell>
          <cell r="G2502">
            <v>1443698.26821564</v>
          </cell>
          <cell r="H2502">
            <v>1469597.2067583599</v>
          </cell>
          <cell r="I2502">
            <v>1659306.6627739</v>
          </cell>
          <cell r="J2502">
            <v>1436757.09903761</v>
          </cell>
          <cell r="K2502">
            <v>1622148.80372456</v>
          </cell>
          <cell r="L2502">
            <v>1449339.3816307499</v>
          </cell>
          <cell r="M2502">
            <v>1407274.1930613399</v>
          </cell>
          <cell r="N2502">
            <v>1525478.7586818701</v>
          </cell>
          <cell r="O2502">
            <v>1273412.29567741</v>
          </cell>
          <cell r="P2502">
            <v>1614977.7349747</v>
          </cell>
          <cell r="Q2502">
            <v>1449835.3721298501</v>
          </cell>
        </row>
        <row r="2503">
          <cell r="A2503" t="str">
            <v>Q99PJ0</v>
          </cell>
          <cell r="B2503" t="str">
            <v>sp|Q99PJ0|NTRI_MOUSE</v>
          </cell>
          <cell r="C2503">
            <v>2364524.0778356399</v>
          </cell>
          <cell r="D2503">
            <v>2626606.79845464</v>
          </cell>
          <cell r="E2503">
            <v>3041806.9316581502</v>
          </cell>
          <cell r="F2503">
            <v>3131884.2975334199</v>
          </cell>
          <cell r="G2503">
            <v>3147084.2859828002</v>
          </cell>
          <cell r="H2503">
            <v>3365440.6646935199</v>
          </cell>
          <cell r="I2503">
            <v>2254585.5737950802</v>
          </cell>
          <cell r="J2503">
            <v>2760444.1097029299</v>
          </cell>
          <cell r="K2503">
            <v>2348425.2247102</v>
          </cell>
          <cell r="L2503">
            <v>2891796.8603444998</v>
          </cell>
          <cell r="M2503">
            <v>3167193.918881</v>
          </cell>
          <cell r="N2503">
            <v>2803797.0929760202</v>
          </cell>
          <cell r="O2503">
            <v>2771469.3452981701</v>
          </cell>
          <cell r="P2503">
            <v>3308511.6532674599</v>
          </cell>
          <cell r="Q2503">
            <v>2573145.0763566801</v>
          </cell>
        </row>
        <row r="2504">
          <cell r="A2504" t="str">
            <v>Q99PL5</v>
          </cell>
          <cell r="B2504" t="str">
            <v>sp|Q99PL5|RRBP1_MOUSE</v>
          </cell>
          <cell r="C2504">
            <v>130563.81050138301</v>
          </cell>
          <cell r="D2504">
            <v>197862.32698285801</v>
          </cell>
          <cell r="E2504">
            <v>93016.872188808804</v>
          </cell>
          <cell r="F2504">
            <v>167716.3075966</v>
          </cell>
          <cell r="G2504">
            <v>37448.903661336699</v>
          </cell>
          <cell r="H2504">
            <v>219610.67328802301</v>
          </cell>
          <cell r="I2504">
            <v>173288.58508794801</v>
          </cell>
          <cell r="J2504">
            <v>79702.232987349795</v>
          </cell>
          <cell r="K2504">
            <v>151860.85006123799</v>
          </cell>
          <cell r="L2504">
            <v>259496.04022207999</v>
          </cell>
          <cell r="M2504">
            <v>261612.91982845901</v>
          </cell>
          <cell r="N2504">
            <v>63223.884056897397</v>
          </cell>
          <cell r="O2504">
            <v>43736.0123690689</v>
          </cell>
          <cell r="P2504">
            <v>223298.598781323</v>
          </cell>
          <cell r="Q2504">
            <v>122937.108563414</v>
          </cell>
        </row>
        <row r="2505">
          <cell r="A2505" t="str">
            <v>Q99PL6</v>
          </cell>
          <cell r="B2505" t="str">
            <v>sp|Q99PL6|UBXN6_MOUSE</v>
          </cell>
          <cell r="C2505">
            <v>134071.39748789801</v>
          </cell>
          <cell r="D2505">
            <v>187863.734568171</v>
          </cell>
          <cell r="E2505">
            <v>291074.87543442397</v>
          </cell>
          <cell r="F2505">
            <v>259651.49076108899</v>
          </cell>
          <cell r="G2505">
            <v>346169.93598933402</v>
          </cell>
          <cell r="H2505">
            <v>283268.43516078102</v>
          </cell>
          <cell r="I2505">
            <v>314180.08835136797</v>
          </cell>
          <cell r="J2505">
            <v>221402.72907270299</v>
          </cell>
          <cell r="K2505">
            <v>298568.49475787202</v>
          </cell>
          <cell r="L2505">
            <v>211886.042918511</v>
          </cell>
          <cell r="M2505">
            <v>211239.02835480799</v>
          </cell>
          <cell r="N2505">
            <v>245838.81157758701</v>
          </cell>
          <cell r="O2505">
            <v>244733.31500241801</v>
          </cell>
          <cell r="P2505">
            <v>256623.853730139</v>
          </cell>
          <cell r="Q2505">
            <v>226414.24041390399</v>
          </cell>
        </row>
        <row r="2506">
          <cell r="A2506" t="str">
            <v>Q99PP7</v>
          </cell>
          <cell r="B2506" t="str">
            <v>sp|Q99PP7|TRI33_MOUSE</v>
          </cell>
          <cell r="C2506">
            <v>9814.2240855179207</v>
          </cell>
          <cell r="D2506">
            <v>15662.0905565455</v>
          </cell>
          <cell r="E2506">
            <v>11667.455245675301</v>
          </cell>
          <cell r="F2506">
            <v>15828.341708264599</v>
          </cell>
          <cell r="G2506">
            <v>19564.341442956698</v>
          </cell>
          <cell r="H2506">
            <v>25566.7330519717</v>
          </cell>
          <cell r="I2506">
            <v>36602.614829833903</v>
          </cell>
          <cell r="J2506">
            <v>12991.5776035861</v>
          </cell>
          <cell r="K2506">
            <v>10104.3260670946</v>
          </cell>
          <cell r="L2506">
            <v>16474.880351845601</v>
          </cell>
          <cell r="M2506">
            <v>60674.744180887901</v>
          </cell>
          <cell r="N2506">
            <v>4222.3145729379603</v>
          </cell>
          <cell r="O2506">
            <v>19804.251595284401</v>
          </cell>
          <cell r="P2506">
            <v>11038.0305544311</v>
          </cell>
          <cell r="Q2506">
            <v>11939.3506897065</v>
          </cell>
        </row>
        <row r="2507">
          <cell r="A2507" t="str">
            <v>Q99PT1</v>
          </cell>
          <cell r="B2507" t="str">
            <v>sp|Q99PT1|GDIR1_MOUSE</v>
          </cell>
          <cell r="C2507">
            <v>3505048.7656396301</v>
          </cell>
          <cell r="D2507">
            <v>2874331.06747902</v>
          </cell>
          <cell r="E2507">
            <v>2584484.8404205302</v>
          </cell>
          <cell r="F2507">
            <v>2642125.5229668599</v>
          </cell>
          <cell r="G2507">
            <v>2624751.96123716</v>
          </cell>
          <cell r="H2507">
            <v>2754897.6740525402</v>
          </cell>
          <cell r="I2507">
            <v>2893997.6636144002</v>
          </cell>
          <cell r="J2507">
            <v>3020028.3104444798</v>
          </cell>
          <cell r="K2507">
            <v>2958331.4569730898</v>
          </cell>
          <cell r="L2507">
            <v>3099751.68613513</v>
          </cell>
          <cell r="M2507">
            <v>2360401.14031146</v>
          </cell>
          <cell r="N2507">
            <v>3356988.3300277898</v>
          </cell>
          <cell r="O2507">
            <v>2903388.9242976299</v>
          </cell>
          <cell r="P2507">
            <v>3096985.1045034099</v>
          </cell>
          <cell r="Q2507">
            <v>3289156.0959864398</v>
          </cell>
        </row>
        <row r="2508">
          <cell r="A2508" t="str">
            <v>Q99PU5</v>
          </cell>
          <cell r="B2508" t="str">
            <v>sp|Q99PU5|ACBG1_MOUSE</v>
          </cell>
          <cell r="C2508">
            <v>916530.94383800705</v>
          </cell>
          <cell r="D2508">
            <v>1041072.71454657</v>
          </cell>
          <cell r="E2508">
            <v>893714.06917080097</v>
          </cell>
          <cell r="F2508">
            <v>904831.72964498901</v>
          </cell>
          <cell r="G2508">
            <v>1021320.9310107999</v>
          </cell>
          <cell r="H2508">
            <v>1016477.6492426</v>
          </cell>
          <cell r="I2508">
            <v>1017667.24016122</v>
          </cell>
          <cell r="J2508">
            <v>1030957.45044348</v>
          </cell>
          <cell r="K2508">
            <v>923601.24736130505</v>
          </cell>
          <cell r="L2508">
            <v>1115743.82499426</v>
          </cell>
          <cell r="M2508">
            <v>1161424.4687606201</v>
          </cell>
          <cell r="N2508">
            <v>1172386.66996235</v>
          </cell>
          <cell r="O2508">
            <v>1032034.80597516</v>
          </cell>
          <cell r="P2508">
            <v>1219173.51320564</v>
          </cell>
          <cell r="Q2508">
            <v>1130622.0865448201</v>
          </cell>
        </row>
        <row r="2509">
          <cell r="A2509" t="str">
            <v>Q99PV0</v>
          </cell>
          <cell r="B2509" t="str">
            <v>sp|Q99PV0|PRP8_MOUSE</v>
          </cell>
          <cell r="C2509">
            <v>302144.48445259302</v>
          </cell>
          <cell r="D2509">
            <v>191664.121316926</v>
          </cell>
          <cell r="E2509">
            <v>154706.76408595001</v>
          </cell>
          <cell r="F2509">
            <v>160402.94216323001</v>
          </cell>
          <cell r="G2509">
            <v>198614.12590582701</v>
          </cell>
          <cell r="H2509">
            <v>191431.72290778501</v>
          </cell>
          <cell r="I2509">
            <v>214934.47989063701</v>
          </cell>
          <cell r="J2509">
            <v>194535.847179932</v>
          </cell>
          <cell r="K2509">
            <v>198365.71339199101</v>
          </cell>
          <cell r="L2509">
            <v>341494.95422714198</v>
          </cell>
          <cell r="M2509">
            <v>199865.935549613</v>
          </cell>
          <cell r="N2509">
            <v>208358.997831218</v>
          </cell>
          <cell r="O2509">
            <v>198484.17770909599</v>
          </cell>
          <cell r="P2509">
            <v>268474.02452011802</v>
          </cell>
          <cell r="Q2509">
            <v>230578.62940539999</v>
          </cell>
        </row>
        <row r="2510">
          <cell r="A2510" t="str">
            <v>Q9CPP6</v>
          </cell>
          <cell r="B2510" t="str">
            <v>sp|Q9CPP6|NDUA5_MOUSE</v>
          </cell>
          <cell r="C2510">
            <v>571422.99370346498</v>
          </cell>
          <cell r="D2510">
            <v>725291.28937365895</v>
          </cell>
          <cell r="E2510">
            <v>772481.63081374601</v>
          </cell>
          <cell r="F2510">
            <v>843504.778366643</v>
          </cell>
          <cell r="G2510">
            <v>748771.31999076996</v>
          </cell>
          <cell r="H2510">
            <v>787714.23518104001</v>
          </cell>
          <cell r="I2510">
            <v>754350.20690511703</v>
          </cell>
          <cell r="J2510">
            <v>695119.23613212095</v>
          </cell>
          <cell r="K2510">
            <v>783722.836308353</v>
          </cell>
          <cell r="L2510">
            <v>757184.78431680403</v>
          </cell>
          <cell r="M2510">
            <v>822021.134532867</v>
          </cell>
          <cell r="N2510">
            <v>744696.11369268503</v>
          </cell>
          <cell r="O2510">
            <v>698782.80440562603</v>
          </cell>
          <cell r="P2510">
            <v>691656.56693085702</v>
          </cell>
          <cell r="Q2510">
            <v>673208.37437707803</v>
          </cell>
        </row>
        <row r="2511">
          <cell r="A2511" t="str">
            <v>Q9CPQ1</v>
          </cell>
          <cell r="B2511" t="str">
            <v>sp|Q9CPQ1|COX6C_MOUSE</v>
          </cell>
          <cell r="C2511">
            <v>6383009.2682435196</v>
          </cell>
          <cell r="D2511">
            <v>5718582.3575828001</v>
          </cell>
          <cell r="E2511">
            <v>7408402.7762805903</v>
          </cell>
          <cell r="F2511">
            <v>8118522.4140323903</v>
          </cell>
          <cell r="G2511">
            <v>6229257.7871626103</v>
          </cell>
          <cell r="H2511">
            <v>6947125.2854699995</v>
          </cell>
          <cell r="I2511">
            <v>7832869.28482561</v>
          </cell>
          <cell r="J2511">
            <v>6636570.0174716599</v>
          </cell>
          <cell r="K2511">
            <v>7098196.90120483</v>
          </cell>
          <cell r="L2511">
            <v>6315280.7236967599</v>
          </cell>
          <cell r="M2511">
            <v>6794375.7529881103</v>
          </cell>
          <cell r="N2511">
            <v>6873023.2036822503</v>
          </cell>
          <cell r="O2511">
            <v>6717331.8121157596</v>
          </cell>
          <cell r="P2511">
            <v>7566113.3521983102</v>
          </cell>
          <cell r="Q2511">
            <v>6081768.2076238496</v>
          </cell>
        </row>
        <row r="2512">
          <cell r="A2512" t="str">
            <v>Q9CPQ3</v>
          </cell>
          <cell r="B2512" t="str">
            <v>sp|Q9CPQ3|TOM22_MOUSE</v>
          </cell>
          <cell r="C2512">
            <v>43088.260550452498</v>
          </cell>
          <cell r="D2512">
            <v>5206.0515522914402</v>
          </cell>
          <cell r="E2512">
            <v>42868.1443691944</v>
          </cell>
          <cell r="F2512">
            <v>41647.562623287202</v>
          </cell>
          <cell r="G2512">
            <v>25071.3721041096</v>
          </cell>
          <cell r="H2512">
            <v>8932.8953444895305</v>
          </cell>
          <cell r="I2512">
            <v>19897.487859557499</v>
          </cell>
          <cell r="J2512">
            <v>11173.6810900009</v>
          </cell>
          <cell r="K2512">
            <v>15756.2613421158</v>
          </cell>
          <cell r="L2512">
            <v>37484.3814788608</v>
          </cell>
          <cell r="M2512">
            <v>11875.948682628001</v>
          </cell>
          <cell r="N2512">
            <v>16117.118259094599</v>
          </cell>
          <cell r="O2512">
            <v>34147.673869040198</v>
          </cell>
          <cell r="P2512">
            <v>22202.156806806499</v>
          </cell>
          <cell r="Q2512">
            <v>48156.844830058799</v>
          </cell>
        </row>
        <row r="2513">
          <cell r="A2513" t="str">
            <v>Q9CPQ8</v>
          </cell>
          <cell r="B2513" t="str">
            <v>sp|Q9CPQ8|ATP5L_MOUSE</v>
          </cell>
          <cell r="C2513">
            <v>549815.37513951899</v>
          </cell>
          <cell r="D2513">
            <v>898267.38504779898</v>
          </cell>
          <cell r="E2513">
            <v>1162827.1059184</v>
          </cell>
          <cell r="F2513">
            <v>808311.67493482505</v>
          </cell>
          <cell r="G2513">
            <v>975862.25919896702</v>
          </cell>
          <cell r="H2513">
            <v>1029235.50168849</v>
          </cell>
          <cell r="I2513">
            <v>1111743.7110751001</v>
          </cell>
          <cell r="J2513">
            <v>868742.93274941004</v>
          </cell>
          <cell r="K2513">
            <v>928014.369980035</v>
          </cell>
          <cell r="L2513">
            <v>672662.05963464698</v>
          </cell>
          <cell r="M2513">
            <v>962311.24675687903</v>
          </cell>
          <cell r="N2513">
            <v>1024489.97039136</v>
          </cell>
          <cell r="O2513">
            <v>529947.36012988596</v>
          </cell>
          <cell r="P2513">
            <v>999568.77709882101</v>
          </cell>
          <cell r="Q2513">
            <v>860991.367208504</v>
          </cell>
        </row>
        <row r="2514">
          <cell r="A2514" t="str">
            <v>Q9CPR4</v>
          </cell>
          <cell r="B2514" t="str">
            <v>sp|Q9CPR4|RL17_MOUSE</v>
          </cell>
          <cell r="C2514">
            <v>457679.27163548901</v>
          </cell>
          <cell r="D2514">
            <v>416431.72546474403</v>
          </cell>
          <cell r="E2514">
            <v>305936.70586315403</v>
          </cell>
          <cell r="F2514">
            <v>213923.875053222</v>
          </cell>
          <cell r="G2514">
            <v>221006.409767315</v>
          </cell>
          <cell r="H2514">
            <v>83867.081851433104</v>
          </cell>
          <cell r="I2514">
            <v>259895.736711059</v>
          </cell>
          <cell r="J2514">
            <v>256305.21442430801</v>
          </cell>
          <cell r="K2514">
            <v>486486.32859991502</v>
          </cell>
          <cell r="L2514">
            <v>109480.370521772</v>
          </cell>
          <cell r="M2514">
            <v>661744.19046196097</v>
          </cell>
          <cell r="N2514">
            <v>612893.54484765104</v>
          </cell>
          <cell r="O2514">
            <v>158177.36461084001</v>
          </cell>
          <cell r="P2514">
            <v>516547.39090267499</v>
          </cell>
          <cell r="Q2514">
            <v>512759.19278281002</v>
          </cell>
        </row>
        <row r="2515">
          <cell r="A2515" t="str">
            <v>Q9CPS6</v>
          </cell>
          <cell r="B2515" t="str">
            <v>sp|Q9CPS6|HINT3_MOUSE</v>
          </cell>
          <cell r="C2515">
            <v>84072.399412422805</v>
          </cell>
          <cell r="D2515">
            <v>157466.215606921</v>
          </cell>
          <cell r="E2515">
            <v>124734.06714026</v>
          </cell>
          <cell r="F2515">
            <v>117423.1108405</v>
          </cell>
          <cell r="G2515">
            <v>127634.151211162</v>
          </cell>
          <cell r="H2515">
            <v>167154.33026339</v>
          </cell>
          <cell r="I2515">
            <v>134689.04170925601</v>
          </cell>
          <cell r="J2515">
            <v>143696.909605305</v>
          </cell>
          <cell r="K2515">
            <v>112674.81462665299</v>
          </cell>
          <cell r="L2515">
            <v>163183.927704584</v>
          </cell>
          <cell r="M2515">
            <v>108389.253493034</v>
          </cell>
          <cell r="N2515">
            <v>143019.31769133999</v>
          </cell>
          <cell r="O2515">
            <v>148568.60730083799</v>
          </cell>
          <cell r="P2515">
            <v>117661.774439869</v>
          </cell>
          <cell r="Q2515">
            <v>135917.00698988501</v>
          </cell>
        </row>
        <row r="2516">
          <cell r="A2516" t="str">
            <v>Q9CPT4</v>
          </cell>
          <cell r="B2516" t="str">
            <v>sp|Q9CPT4|MYDGF_MOUSE</v>
          </cell>
          <cell r="C2516">
            <v>43579.176011654898</v>
          </cell>
          <cell r="D2516">
            <v>15746.857801601</v>
          </cell>
          <cell r="E2516">
            <v>45929.257540056402</v>
          </cell>
          <cell r="F2516">
            <v>10211.2221466636</v>
          </cell>
          <cell r="G2516">
            <v>26960.576151294601</v>
          </cell>
          <cell r="H2516">
            <v>14866.3079691523</v>
          </cell>
          <cell r="I2516">
            <v>3167.94805136081</v>
          </cell>
          <cell r="J2516">
            <v>4720.6836325788199</v>
          </cell>
          <cell r="K2516">
            <v>47909.2242761136</v>
          </cell>
          <cell r="L2516">
            <v>40608.813274819498</v>
          </cell>
          <cell r="M2516">
            <v>15578.5877943671</v>
          </cell>
          <cell r="N2516">
            <v>22689.324501178002</v>
          </cell>
          <cell r="O2516">
            <v>38839.305152914101</v>
          </cell>
          <cell r="P2516">
            <v>37794.568110539898</v>
          </cell>
          <cell r="Q2516">
            <v>25868.292672779698</v>
          </cell>
        </row>
        <row r="2517">
          <cell r="A2517" t="str">
            <v>Q9CPU0</v>
          </cell>
          <cell r="B2517" t="str">
            <v>sp|Q9CPU0|LGUL_MOUSE</v>
          </cell>
          <cell r="C2517">
            <v>1854553.1992766701</v>
          </cell>
          <cell r="D2517">
            <v>1839575.82037394</v>
          </cell>
          <cell r="E2517">
            <v>1799219.7586776</v>
          </cell>
          <cell r="F2517">
            <v>2052350.1359713599</v>
          </cell>
          <cell r="G2517">
            <v>1414765.75439842</v>
          </cell>
          <cell r="H2517">
            <v>2118333.0125645101</v>
          </cell>
          <cell r="I2517">
            <v>1890115.1391572501</v>
          </cell>
          <cell r="J2517">
            <v>2038492.8284249301</v>
          </cell>
          <cell r="K2517">
            <v>1430463.79406223</v>
          </cell>
          <cell r="L2517">
            <v>2220062.07254712</v>
          </cell>
          <cell r="M2517">
            <v>2242183.4737848602</v>
          </cell>
          <cell r="N2517">
            <v>2166496.2997924499</v>
          </cell>
          <cell r="O2517">
            <v>1974162.86535687</v>
          </cell>
          <cell r="P2517">
            <v>2296467.6413382799</v>
          </cell>
          <cell r="Q2517">
            <v>2281659.96600758</v>
          </cell>
        </row>
        <row r="2518">
          <cell r="A2518" t="str">
            <v>Q9CPU4</v>
          </cell>
          <cell r="B2518" t="str">
            <v>sp|Q9CPU4|MGST3_MOUSE</v>
          </cell>
          <cell r="C2518">
            <v>105633.396091815</v>
          </cell>
          <cell r="D2518">
            <v>63848.933071973297</v>
          </cell>
          <cell r="E2518">
            <v>57435.903444760399</v>
          </cell>
          <cell r="F2518">
            <v>76542.929152081895</v>
          </cell>
          <cell r="G2518">
            <v>70496.716687349894</v>
          </cell>
          <cell r="H2518">
            <v>101319.150013192</v>
          </cell>
          <cell r="I2518">
            <v>67264.034793213796</v>
          </cell>
          <cell r="J2518">
            <v>60057.439685487698</v>
          </cell>
          <cell r="K2518">
            <v>46039.1647859406</v>
          </cell>
          <cell r="L2518">
            <v>55757.281130911098</v>
          </cell>
          <cell r="M2518">
            <v>118535.589158138</v>
          </cell>
          <cell r="N2518">
            <v>73471.656754353593</v>
          </cell>
          <cell r="O2518">
            <v>15642.728450422101</v>
          </cell>
          <cell r="P2518">
            <v>62185.859816172902</v>
          </cell>
          <cell r="Q2518">
            <v>13609.525625000801</v>
          </cell>
        </row>
        <row r="2519">
          <cell r="A2519" t="str">
            <v>Q9CPV4</v>
          </cell>
          <cell r="B2519" t="str">
            <v>sp|Q9CPV4|GLOD4_MOUSE</v>
          </cell>
          <cell r="C2519">
            <v>1397409.65293968</v>
          </cell>
          <cell r="D2519">
            <v>1357259.79658275</v>
          </cell>
          <cell r="E2519">
            <v>1495015.69865721</v>
          </cell>
          <cell r="F2519">
            <v>1741549.76224369</v>
          </cell>
          <cell r="G2519">
            <v>1638461.29099509</v>
          </cell>
          <cell r="H2519">
            <v>1449900.19946075</v>
          </cell>
          <cell r="I2519">
            <v>1654397.3155050401</v>
          </cell>
          <cell r="J2519">
            <v>1583862.9432944399</v>
          </cell>
          <cell r="K2519">
            <v>1565357.3090375101</v>
          </cell>
          <cell r="L2519">
            <v>1406649.3162503</v>
          </cell>
          <cell r="M2519">
            <v>1453240.61220983</v>
          </cell>
          <cell r="N2519">
            <v>1912719.1512852299</v>
          </cell>
          <cell r="O2519">
            <v>1564223.2901173199</v>
          </cell>
          <cell r="P2519">
            <v>1866509.5489622101</v>
          </cell>
          <cell r="Q2519">
            <v>1590028.00783476</v>
          </cell>
        </row>
        <row r="2520">
          <cell r="A2520" t="str">
            <v>Q9CPW0</v>
          </cell>
          <cell r="B2520" t="str">
            <v>sp|Q9CPW0|CNTP2_MOUSE</v>
          </cell>
          <cell r="C2520">
            <v>148710.941062467</v>
          </cell>
          <cell r="D2520">
            <v>152670.62069267899</v>
          </cell>
          <cell r="E2520">
            <v>109752.51084667799</v>
          </cell>
          <cell r="F2520">
            <v>179025.240213932</v>
          </cell>
          <cell r="G2520">
            <v>212982.55815399901</v>
          </cell>
          <cell r="H2520">
            <v>311155.728384124</v>
          </cell>
          <cell r="I2520">
            <v>162717.251649338</v>
          </cell>
          <cell r="J2520">
            <v>199353.33304592501</v>
          </cell>
          <cell r="K2520">
            <v>214437.885496765</v>
          </cell>
          <cell r="L2520">
            <v>392893.83110611897</v>
          </cell>
          <cell r="M2520">
            <v>111239.875390203</v>
          </cell>
          <cell r="N2520">
            <v>179925.56047092401</v>
          </cell>
          <cell r="O2520">
            <v>181937.27878391699</v>
          </cell>
          <cell r="P2520">
            <v>129278.694853411</v>
          </cell>
          <cell r="Q2520">
            <v>113739.700618107</v>
          </cell>
        </row>
        <row r="2521">
          <cell r="A2521" t="str">
            <v>Q9CPW2</v>
          </cell>
          <cell r="B2521" t="str">
            <v>sp|Q9CPW2|FDX2_MOUSE</v>
          </cell>
          <cell r="C2521">
            <v>55254.318719971001</v>
          </cell>
          <cell r="D2521">
            <v>64193.868722998697</v>
          </cell>
          <cell r="E2521">
            <v>44635.989685838496</v>
          </cell>
          <cell r="F2521">
            <v>61103.606561982902</v>
          </cell>
          <cell r="G2521">
            <v>96654.343260911803</v>
          </cell>
          <cell r="H2521">
            <v>47010.885650754899</v>
          </cell>
          <cell r="I2521">
            <v>45346.339410761502</v>
          </cell>
          <cell r="J2521">
            <v>27071.153731026501</v>
          </cell>
          <cell r="K2521">
            <v>11296.5339318897</v>
          </cell>
          <cell r="L2521">
            <v>9529.9414712481102</v>
          </cell>
          <cell r="M2521">
            <v>66333.674301413907</v>
          </cell>
          <cell r="N2521">
            <v>82062.1342422749</v>
          </cell>
          <cell r="O2521">
            <v>52625.775586789103</v>
          </cell>
          <cell r="P2521">
            <v>69299.005064154204</v>
          </cell>
          <cell r="Q2521">
            <v>91405.672754539395</v>
          </cell>
        </row>
        <row r="2522">
          <cell r="A2522" t="str">
            <v>Q9CPW4</v>
          </cell>
          <cell r="B2522" t="str">
            <v>sp|Q9CPW4|ARPC5_MOUSE</v>
          </cell>
          <cell r="C2522">
            <v>1912585.4318235801</v>
          </cell>
          <cell r="D2522">
            <v>1263304.73922485</v>
          </cell>
          <cell r="E2522">
            <v>1116073.9869103699</v>
          </cell>
          <cell r="F2522">
            <v>496914.69937958999</v>
          </cell>
          <cell r="G2522">
            <v>1614170.1016526599</v>
          </cell>
          <cell r="H2522">
            <v>2019508.72642959</v>
          </cell>
          <cell r="I2522">
            <v>1514029.3905398401</v>
          </cell>
          <cell r="J2522">
            <v>1731211.14259853</v>
          </cell>
          <cell r="K2522">
            <v>1521708.80974182</v>
          </cell>
          <cell r="L2522">
            <v>1939978.0600336001</v>
          </cell>
          <cell r="M2522">
            <v>1719740.7664212</v>
          </cell>
          <cell r="N2522">
            <v>1290288.14083247</v>
          </cell>
          <cell r="O2522">
            <v>1552994.48474439</v>
          </cell>
          <cell r="P2522">
            <v>1778393.5361547701</v>
          </cell>
          <cell r="Q2522">
            <v>1528310.7063856099</v>
          </cell>
        </row>
        <row r="2523">
          <cell r="A2523" t="str">
            <v>Q9CPX6</v>
          </cell>
          <cell r="B2523" t="str">
            <v>sp|Q9CPX6|ATG3_MOUSE</v>
          </cell>
          <cell r="C2523">
            <v>291863.65199538902</v>
          </cell>
          <cell r="D2523">
            <v>252350.98482191499</v>
          </cell>
          <cell r="E2523">
            <v>228898.860239876</v>
          </cell>
          <cell r="F2523">
            <v>153153.05693536799</v>
          </cell>
          <cell r="G2523">
            <v>222901.21232576101</v>
          </cell>
          <cell r="H2523">
            <v>230050.00448812099</v>
          </cell>
          <cell r="I2523">
            <v>221282.756370674</v>
          </cell>
          <cell r="J2523">
            <v>153196.438376604</v>
          </cell>
          <cell r="K2523">
            <v>232041.490330373</v>
          </cell>
          <cell r="L2523">
            <v>259977.952740537</v>
          </cell>
          <cell r="M2523">
            <v>277565.97292776703</v>
          </cell>
          <cell r="N2523">
            <v>276881.88160619797</v>
          </cell>
          <cell r="O2523">
            <v>393776.44714953401</v>
          </cell>
          <cell r="P2523">
            <v>234697.36450812599</v>
          </cell>
          <cell r="Q2523">
            <v>124658.298284686</v>
          </cell>
        </row>
        <row r="2524">
          <cell r="A2524" t="str">
            <v>Q9CPX8</v>
          </cell>
          <cell r="B2524" t="str">
            <v>sp|Q9CPX8|QCR10_MOUSE</v>
          </cell>
          <cell r="C2524">
            <v>9097.6014408358897</v>
          </cell>
          <cell r="D2524">
            <v>9451.3280287080597</v>
          </cell>
          <cell r="E2524">
            <v>81629.169854064297</v>
          </cell>
          <cell r="F2524">
            <v>78731.686514046902</v>
          </cell>
          <cell r="G2524">
            <v>48313.662071273597</v>
          </cell>
          <cell r="H2524">
            <v>31716.636693873301</v>
          </cell>
          <cell r="I2524">
            <v>81005.618226421793</v>
          </cell>
          <cell r="J2524">
            <v>45954.738214636804</v>
          </cell>
          <cell r="K2524">
            <v>76620.910583077799</v>
          </cell>
          <cell r="L2524">
            <v>22903.491992577601</v>
          </cell>
          <cell r="M2524">
            <v>36714.7876748087</v>
          </cell>
          <cell r="N2524">
            <v>63045.752835644998</v>
          </cell>
          <cell r="O2524">
            <v>34297.927690695302</v>
          </cell>
          <cell r="P2524">
            <v>1939.9816994681501</v>
          </cell>
          <cell r="Q2524">
            <v>7871.5792330210797</v>
          </cell>
        </row>
        <row r="2525">
          <cell r="A2525" t="str">
            <v>Q9CPY7</v>
          </cell>
          <cell r="B2525" t="str">
            <v>sp|Q9CPY7|AMPL_MOUSE</v>
          </cell>
          <cell r="C2525">
            <v>1393486.7952642399</v>
          </cell>
          <cell r="D2525">
            <v>1129678.6973840501</v>
          </cell>
          <cell r="E2525">
            <v>1673014.2684929699</v>
          </cell>
          <cell r="F2525">
            <v>1763409.7550435101</v>
          </cell>
          <cell r="G2525">
            <v>1543498.9779727899</v>
          </cell>
          <cell r="H2525">
            <v>1490336.9252632</v>
          </cell>
          <cell r="I2525">
            <v>1532120.7410814301</v>
          </cell>
          <cell r="J2525">
            <v>1621830.0713417099</v>
          </cell>
          <cell r="K2525">
            <v>1537705.49203987</v>
          </cell>
          <cell r="L2525">
            <v>1748717.38049285</v>
          </cell>
          <cell r="M2525">
            <v>1728786.95767765</v>
          </cell>
          <cell r="N2525">
            <v>1856163.3962242401</v>
          </cell>
          <cell r="O2525">
            <v>1678383.61104624</v>
          </cell>
          <cell r="P2525">
            <v>1826796.42621022</v>
          </cell>
          <cell r="Q2525">
            <v>1678093.5986900199</v>
          </cell>
        </row>
        <row r="2526">
          <cell r="A2526" t="str">
            <v>Q9CQ22</v>
          </cell>
          <cell r="B2526" t="str">
            <v>sp|Q9CQ22|LTOR1_MOUSE</v>
          </cell>
          <cell r="C2526">
            <v>31008.702905278398</v>
          </cell>
          <cell r="D2526">
            <v>70453.245989981006</v>
          </cell>
          <cell r="E2526">
            <v>52592.6752909266</v>
          </cell>
          <cell r="F2526">
            <v>45608.504111434799</v>
          </cell>
          <cell r="G2526">
            <v>58885.579507642899</v>
          </cell>
          <cell r="H2526">
            <v>56977.893577223796</v>
          </cell>
          <cell r="I2526">
            <v>76852.509745872507</v>
          </cell>
          <cell r="J2526">
            <v>77510.223246260401</v>
          </cell>
          <cell r="K2526">
            <v>44948.372139044397</v>
          </cell>
          <cell r="L2526">
            <v>17531.337633185602</v>
          </cell>
          <cell r="M2526">
            <v>48987.825290970497</v>
          </cell>
          <cell r="N2526">
            <v>46600.547246343303</v>
          </cell>
          <cell r="O2526">
            <v>83540.524444798401</v>
          </cell>
          <cell r="P2526">
            <v>71323.721845092601</v>
          </cell>
          <cell r="Q2526">
            <v>46708.481684398597</v>
          </cell>
        </row>
        <row r="2527">
          <cell r="A2527" t="str">
            <v>Q9CQ26</v>
          </cell>
          <cell r="B2527" t="str">
            <v>sp|Q9CQ26|STABP_MOUSE</v>
          </cell>
          <cell r="C2527">
            <v>47792.814510902899</v>
          </cell>
          <cell r="D2527">
            <v>57194.808341340198</v>
          </cell>
          <cell r="E2527">
            <v>48895.656780264202</v>
          </cell>
          <cell r="F2527">
            <v>47982.427938075998</v>
          </cell>
          <cell r="G2527">
            <v>45122.488299144803</v>
          </cell>
          <cell r="H2527">
            <v>63868.787049225699</v>
          </cell>
          <cell r="I2527">
            <v>57734.858195686902</v>
          </cell>
          <cell r="J2527">
            <v>44956.103313731197</v>
          </cell>
          <cell r="K2527">
            <v>40458.217734247803</v>
          </cell>
          <cell r="L2527">
            <v>47407.9770944052</v>
          </cell>
          <cell r="M2527">
            <v>58106.335671911802</v>
          </cell>
          <cell r="N2527">
            <v>52357.927460601903</v>
          </cell>
          <cell r="O2527">
            <v>73886.476014971995</v>
          </cell>
          <cell r="P2527">
            <v>43604.422892119299</v>
          </cell>
          <cell r="Q2527">
            <v>59483.572387627297</v>
          </cell>
        </row>
        <row r="2528">
          <cell r="A2528" t="str">
            <v>Q9CQ37</v>
          </cell>
          <cell r="B2528" t="str">
            <v>sp|Q9CQ37|UBE2T_MOUSE</v>
          </cell>
          <cell r="C2528">
            <v>168967.51500056501</v>
          </cell>
          <cell r="D2528">
            <v>287360.91750692797</v>
          </cell>
          <cell r="E2528">
            <v>313128.59725907701</v>
          </cell>
          <cell r="F2528">
            <v>211341.63551314699</v>
          </cell>
          <cell r="G2528">
            <v>255870.532881144</v>
          </cell>
          <cell r="H2528">
            <v>219455.90003799301</v>
          </cell>
          <cell r="I2528">
            <v>236865.101869737</v>
          </cell>
          <cell r="J2528">
            <v>191111.22480257999</v>
          </cell>
          <cell r="K2528">
            <v>200671.83131914199</v>
          </cell>
          <cell r="L2528">
            <v>121761.19366064999</v>
          </cell>
          <cell r="M2528">
            <v>208627.17059520201</v>
          </cell>
          <cell r="N2528">
            <v>215031.305844285</v>
          </cell>
          <cell r="O2528">
            <v>171553.97194014801</v>
          </cell>
          <cell r="P2528">
            <v>205815.10450578001</v>
          </cell>
          <cell r="Q2528">
            <v>185079.09121015301</v>
          </cell>
        </row>
        <row r="2529">
          <cell r="A2529" t="str">
            <v>Q9CQ45</v>
          </cell>
          <cell r="B2529" t="str">
            <v>sp|Q9CQ45|NENF_MOUSE</v>
          </cell>
          <cell r="C2529">
            <v>9464.3064114392291</v>
          </cell>
          <cell r="D2529">
            <v>23366.2611288281</v>
          </cell>
          <cell r="E2529">
            <v>26852.6908303737</v>
          </cell>
          <cell r="F2529">
            <v>25959.635920346998</v>
          </cell>
          <cell r="G2529">
            <v>5508.4799791320302</v>
          </cell>
          <cell r="H2529">
            <v>23393.561526330501</v>
          </cell>
          <cell r="I2529">
            <v>19822.399704077001</v>
          </cell>
          <cell r="J2529">
            <v>4810.43990923418</v>
          </cell>
          <cell r="K2529">
            <v>17497.4526853157</v>
          </cell>
          <cell r="L2529">
            <v>6463.8535894820598</v>
          </cell>
          <cell r="M2529">
            <v>12648.0171992789</v>
          </cell>
          <cell r="N2529">
            <v>24264.5121346819</v>
          </cell>
          <cell r="O2529">
            <v>14904.767892888</v>
          </cell>
          <cell r="P2529">
            <v>30517.088910121602</v>
          </cell>
          <cell r="Q2529">
            <v>21105.395033119999</v>
          </cell>
        </row>
        <row r="2530">
          <cell r="A2530" t="str">
            <v>Q9CQ48</v>
          </cell>
          <cell r="B2530" t="str">
            <v>sp|Q9CQ48|NUDC2_MOUSE</v>
          </cell>
          <cell r="C2530">
            <v>16915.373411879798</v>
          </cell>
          <cell r="D2530">
            <v>28976.353017278201</v>
          </cell>
          <cell r="E2530">
            <v>5011.9150996724002</v>
          </cell>
          <cell r="F2530">
            <v>49360.8493364346</v>
          </cell>
          <cell r="G2530">
            <v>7829.1609284313199</v>
          </cell>
          <cell r="H2530">
            <v>18499.981580437001</v>
          </cell>
          <cell r="I2530">
            <v>8073.1781386418497</v>
          </cell>
          <cell r="J2530">
            <v>23063.152173611099</v>
          </cell>
          <cell r="K2530">
            <v>34243.719633051798</v>
          </cell>
          <cell r="L2530">
            <v>80047.093405757303</v>
          </cell>
          <cell r="M2530">
            <v>38146.131074420598</v>
          </cell>
          <cell r="N2530">
            <v>20812.395867073799</v>
          </cell>
          <cell r="O2530">
            <v>28385.667244933298</v>
          </cell>
          <cell r="P2530">
            <v>33461.378880665099</v>
          </cell>
          <cell r="Q2530">
            <v>34929.7765367252</v>
          </cell>
        </row>
        <row r="2531">
          <cell r="A2531" t="str">
            <v>Q9CQ54</v>
          </cell>
          <cell r="B2531" t="str">
            <v>sp|Q9CQ54|NDUC2_MOUSE</v>
          </cell>
          <cell r="C2531">
            <v>2016957.3095446499</v>
          </cell>
          <cell r="D2531">
            <v>1562300.2471837299</v>
          </cell>
          <cell r="E2531">
            <v>1902238.2667157899</v>
          </cell>
          <cell r="F2531">
            <v>1914737.7399907699</v>
          </cell>
          <cell r="G2531">
            <v>1729328.02955608</v>
          </cell>
          <cell r="H2531">
            <v>2218662.9657329</v>
          </cell>
          <cell r="I2531">
            <v>1873011.01305743</v>
          </cell>
          <cell r="J2531">
            <v>2013084.04293519</v>
          </cell>
          <cell r="K2531">
            <v>1790780.68528015</v>
          </cell>
          <cell r="L2531">
            <v>2285855.8434815998</v>
          </cell>
          <cell r="M2531">
            <v>2069750.97508215</v>
          </cell>
          <cell r="N2531">
            <v>1815246.49825579</v>
          </cell>
          <cell r="O2531">
            <v>2090800.6622232201</v>
          </cell>
          <cell r="P2531">
            <v>2069133.26909295</v>
          </cell>
          <cell r="Q2531">
            <v>2107291.0689730602</v>
          </cell>
        </row>
        <row r="2532">
          <cell r="A2532" t="str">
            <v>Q9CQ60</v>
          </cell>
          <cell r="B2532" t="str">
            <v>sp|Q9CQ60|6PGL_MOUSE</v>
          </cell>
          <cell r="C2532">
            <v>399311.87975329399</v>
          </cell>
          <cell r="D2532">
            <v>339819.50592446898</v>
          </cell>
          <cell r="E2532">
            <v>509380.32309652999</v>
          </cell>
          <cell r="F2532">
            <v>388998.72490256699</v>
          </cell>
          <cell r="G2532">
            <v>465422.92162491201</v>
          </cell>
          <cell r="H2532">
            <v>441799.88462185801</v>
          </cell>
          <cell r="I2532">
            <v>487164.59472086601</v>
          </cell>
          <cell r="J2532">
            <v>413763.62392093299</v>
          </cell>
          <cell r="K2532">
            <v>395607.41020382801</v>
          </cell>
          <cell r="L2532">
            <v>432569.57284458599</v>
          </cell>
          <cell r="M2532">
            <v>365718.025188389</v>
          </cell>
          <cell r="N2532">
            <v>483594.15285940398</v>
          </cell>
          <cell r="O2532">
            <v>430609.35986975901</v>
          </cell>
          <cell r="P2532">
            <v>501927.61783808901</v>
          </cell>
          <cell r="Q2532">
            <v>450241.24726861599</v>
          </cell>
        </row>
        <row r="2533">
          <cell r="A2533" t="str">
            <v>Q9CQ62</v>
          </cell>
          <cell r="B2533" t="str">
            <v>sp|Q9CQ62|DECR_MOUSE</v>
          </cell>
          <cell r="C2533">
            <v>347484.00147443498</v>
          </cell>
          <cell r="D2533">
            <v>335486.12785353599</v>
          </cell>
          <cell r="E2533">
            <v>383610.05677401298</v>
          </cell>
          <cell r="F2533">
            <v>355348.94016489101</v>
          </cell>
          <cell r="G2533">
            <v>353529.35972488701</v>
          </cell>
          <cell r="H2533">
            <v>389969.685711072</v>
          </cell>
          <cell r="I2533">
            <v>436653.778725248</v>
          </cell>
          <cell r="J2533">
            <v>457025.80505371501</v>
          </cell>
          <cell r="K2533">
            <v>343319.93790360203</v>
          </cell>
          <cell r="L2533">
            <v>295224.392870521</v>
          </cell>
          <cell r="M2533">
            <v>383001.08372820501</v>
          </cell>
          <cell r="N2533">
            <v>409311.21860008501</v>
          </cell>
          <cell r="O2533">
            <v>321879.84798674402</v>
          </cell>
          <cell r="P2533">
            <v>480770.999289367</v>
          </cell>
          <cell r="Q2533">
            <v>413949.19918847003</v>
          </cell>
        </row>
        <row r="2534">
          <cell r="A2534" t="str">
            <v>Q9CQ65</v>
          </cell>
          <cell r="B2534" t="str">
            <v>sp|Q9CQ65|MTAP_MOUSE</v>
          </cell>
          <cell r="C2534">
            <v>95739.420005710301</v>
          </cell>
          <cell r="D2534">
            <v>67166.685156465901</v>
          </cell>
          <cell r="E2534">
            <v>8750.5607425223207</v>
          </cell>
          <cell r="F2534">
            <v>76730.444224460007</v>
          </cell>
          <cell r="G2534">
            <v>5358.8224453972298</v>
          </cell>
          <cell r="H2534">
            <v>96623.055780415394</v>
          </cell>
          <cell r="I2534">
            <v>116516.178494475</v>
          </cell>
          <cell r="J2534">
            <v>78708.802768526701</v>
          </cell>
          <cell r="K2534">
            <v>26855.9931937943</v>
          </cell>
          <cell r="L2534">
            <v>86842.179972905593</v>
          </cell>
          <cell r="M2534">
            <v>66888.641484115098</v>
          </cell>
          <cell r="N2534">
            <v>59384.763877721001</v>
          </cell>
          <cell r="O2534">
            <v>145584.58810585999</v>
          </cell>
          <cell r="P2534">
            <v>66133.522353965003</v>
          </cell>
          <cell r="Q2534">
            <v>75552.428990061497</v>
          </cell>
        </row>
        <row r="2535">
          <cell r="A2535" t="str">
            <v>Q9CQ69</v>
          </cell>
          <cell r="B2535" t="str">
            <v>sp|Q9CQ69|QCR8_MOUSE</v>
          </cell>
          <cell r="C2535">
            <v>783322.51821247197</v>
          </cell>
          <cell r="D2535">
            <v>820344.44169118605</v>
          </cell>
          <cell r="E2535">
            <v>1332875.3156673</v>
          </cell>
          <cell r="F2535">
            <v>1172790.6200361999</v>
          </cell>
          <cell r="G2535">
            <v>903015.00887942698</v>
          </cell>
          <cell r="H2535">
            <v>935033.03883824998</v>
          </cell>
          <cell r="I2535">
            <v>1251274.01296198</v>
          </cell>
          <cell r="J2535">
            <v>982499.91222088295</v>
          </cell>
          <cell r="K2535">
            <v>1196247.8234453299</v>
          </cell>
          <cell r="L2535">
            <v>848011.81105516304</v>
          </cell>
          <cell r="M2535">
            <v>855561.62837283395</v>
          </cell>
          <cell r="N2535">
            <v>1061640.83017481</v>
          </cell>
          <cell r="O2535">
            <v>775439.89484572702</v>
          </cell>
          <cell r="P2535">
            <v>1184079.07662406</v>
          </cell>
          <cell r="Q2535">
            <v>860726.72104356997</v>
          </cell>
        </row>
        <row r="2536">
          <cell r="A2536" t="str">
            <v>Q9CQ75</v>
          </cell>
          <cell r="B2536" t="str">
            <v>sp|Q9CQ75|NDUA2_MOUSE</v>
          </cell>
          <cell r="C2536">
            <v>1155961.6104428901</v>
          </cell>
          <cell r="D2536">
            <v>1081603.94826978</v>
          </cell>
          <cell r="E2536">
            <v>999579.47129336197</v>
          </cell>
          <cell r="F2536">
            <v>1093680.5122700699</v>
          </cell>
          <cell r="G2536">
            <v>995516.33741697005</v>
          </cell>
          <cell r="H2536">
            <v>1148322.7520264401</v>
          </cell>
          <cell r="I2536">
            <v>1145252.4614234699</v>
          </cell>
          <cell r="J2536">
            <v>1154837.7018871401</v>
          </cell>
          <cell r="K2536">
            <v>1246548.95337393</v>
          </cell>
          <cell r="L2536">
            <v>1224807.57293418</v>
          </cell>
          <cell r="M2536">
            <v>1043196.10119073</v>
          </cell>
          <cell r="N2536">
            <v>1163533.84001485</v>
          </cell>
          <cell r="O2536">
            <v>1220400.39658108</v>
          </cell>
          <cell r="P2536">
            <v>1192697.6729701201</v>
          </cell>
          <cell r="Q2536">
            <v>1224040.5491077299</v>
          </cell>
        </row>
        <row r="2537">
          <cell r="A2537" t="str">
            <v>Q9CQ79</v>
          </cell>
          <cell r="B2537" t="str">
            <v>sp|Q9CQ79|TXND9_MOUSE</v>
          </cell>
          <cell r="C2537">
            <v>66674.348183617898</v>
          </cell>
          <cell r="D2537">
            <v>75693.606890978001</v>
          </cell>
          <cell r="E2537">
            <v>64999.3275783262</v>
          </cell>
          <cell r="F2537">
            <v>68639.880363639095</v>
          </cell>
          <cell r="G2537">
            <v>78757.984418044507</v>
          </cell>
          <cell r="H2537">
            <v>85909.289420723901</v>
          </cell>
          <cell r="I2537">
            <v>71749.378540955397</v>
          </cell>
          <cell r="J2537">
            <v>74884.1401719102</v>
          </cell>
          <cell r="K2537">
            <v>66157.954951033797</v>
          </cell>
          <cell r="L2537">
            <v>72767.113467520001</v>
          </cell>
          <cell r="M2537">
            <v>70340.369846362999</v>
          </cell>
          <cell r="N2537">
            <v>68473.669461113197</v>
          </cell>
          <cell r="O2537">
            <v>90253.219836623903</v>
          </cell>
          <cell r="P2537">
            <v>66108.841734532005</v>
          </cell>
          <cell r="Q2537">
            <v>73393.610235547996</v>
          </cell>
        </row>
        <row r="2538">
          <cell r="A2538" t="str">
            <v>Q9CQ80</v>
          </cell>
          <cell r="B2538" t="str">
            <v>sp|Q9CQ80|VPS25_MOUSE</v>
          </cell>
          <cell r="C2538">
            <v>164883.130943511</v>
          </cell>
          <cell r="D2538">
            <v>90889.544126291396</v>
          </cell>
          <cell r="E2538">
            <v>118430.98931163699</v>
          </cell>
          <cell r="F2538">
            <v>52601.471659462302</v>
          </cell>
          <cell r="G2538">
            <v>99934.153694276203</v>
          </cell>
          <cell r="H2538">
            <v>99105.338217682205</v>
          </cell>
          <cell r="I2538">
            <v>136651.36259877199</v>
          </cell>
          <cell r="J2538">
            <v>169775.480306796</v>
          </cell>
          <cell r="K2538">
            <v>120427.820088664</v>
          </cell>
          <cell r="L2538">
            <v>193410.03626992699</v>
          </cell>
          <cell r="M2538">
            <v>181016.04703510099</v>
          </cell>
          <cell r="N2538">
            <v>132740.844343926</v>
          </cell>
          <cell r="O2538">
            <v>269857.58724320598</v>
          </cell>
          <cell r="P2538">
            <v>128496.728108543</v>
          </cell>
          <cell r="Q2538">
            <v>129131.473627606</v>
          </cell>
        </row>
        <row r="2539">
          <cell r="A2539" t="str">
            <v>Q9CQ85</v>
          </cell>
          <cell r="B2539" t="str">
            <v>sp|Q9CQ85|TIM22_MOUSE</v>
          </cell>
          <cell r="C2539">
            <v>55878.769259327397</v>
          </cell>
          <cell r="D2539">
            <v>54057.885056093502</v>
          </cell>
          <cell r="E2539">
            <v>103368.782320107</v>
          </cell>
          <cell r="F2539">
            <v>80004.0412266645</v>
          </cell>
          <cell r="G2539">
            <v>73227.908010556697</v>
          </cell>
          <cell r="H2539">
            <v>63134.000960548598</v>
          </cell>
          <cell r="I2539">
            <v>91789.079177579901</v>
          </cell>
          <cell r="J2539">
            <v>13371.695504322801</v>
          </cell>
          <cell r="K2539">
            <v>98281.783682711393</v>
          </cell>
          <cell r="L2539">
            <v>44756.350965334597</v>
          </cell>
          <cell r="M2539">
            <v>78742.7587566281</v>
          </cell>
          <cell r="N2539">
            <v>65595.735385906301</v>
          </cell>
          <cell r="O2539">
            <v>27891.697697895699</v>
          </cell>
          <cell r="P2539">
            <v>94618.428703326004</v>
          </cell>
          <cell r="Q2539">
            <v>61853.4138980231</v>
          </cell>
        </row>
        <row r="2540">
          <cell r="A2540" t="str">
            <v>Q9CQ91</v>
          </cell>
          <cell r="B2540" t="str">
            <v>sp|Q9CQ91|NDUA3_MOUSE</v>
          </cell>
          <cell r="C2540">
            <v>183408.219619282</v>
          </cell>
          <cell r="D2540">
            <v>258077.60099788601</v>
          </cell>
          <cell r="E2540">
            <v>334570.25889534003</v>
          </cell>
          <cell r="F2540">
            <v>351856.30456347502</v>
          </cell>
          <cell r="G2540">
            <v>308940.74532525497</v>
          </cell>
          <cell r="H2540">
            <v>491238.96398864099</v>
          </cell>
          <cell r="I2540">
            <v>344251.63720131601</v>
          </cell>
          <cell r="J2540">
            <v>352230.760814615</v>
          </cell>
          <cell r="K2540">
            <v>306623.73301027803</v>
          </cell>
          <cell r="L2540">
            <v>443321.212473277</v>
          </cell>
          <cell r="M2540">
            <v>381139.15221472399</v>
          </cell>
          <cell r="N2540">
            <v>284743.41672196001</v>
          </cell>
          <cell r="O2540">
            <v>488235.89198000799</v>
          </cell>
          <cell r="P2540">
            <v>16428.3775380105</v>
          </cell>
          <cell r="Q2540">
            <v>271065.90946696798</v>
          </cell>
        </row>
        <row r="2541">
          <cell r="A2541" t="str">
            <v>Q9CQ92</v>
          </cell>
          <cell r="B2541" t="str">
            <v>sp|Q9CQ92|FIS1_MOUSE</v>
          </cell>
          <cell r="C2541">
            <v>154624.88506634199</v>
          </cell>
          <cell r="D2541">
            <v>309629.45373391203</v>
          </cell>
          <cell r="E2541">
            <v>350801.55332301499</v>
          </cell>
          <cell r="F2541">
            <v>238533.39892908701</v>
          </cell>
          <cell r="G2541">
            <v>275422.80414647498</v>
          </cell>
          <cell r="H2541">
            <v>154951.333601869</v>
          </cell>
          <cell r="I2541">
            <v>357739.80612964602</v>
          </cell>
          <cell r="J2541">
            <v>300203.08447549498</v>
          </cell>
          <cell r="K2541">
            <v>322935.58972303499</v>
          </cell>
          <cell r="L2541">
            <v>310158.84119662602</v>
          </cell>
          <cell r="M2541">
            <v>209992.805272033</v>
          </cell>
          <cell r="N2541">
            <v>240745.10699832701</v>
          </cell>
          <cell r="O2541">
            <v>150929.66336710801</v>
          </cell>
          <cell r="P2541">
            <v>296963.52152884402</v>
          </cell>
          <cell r="Q2541">
            <v>220734.46177925699</v>
          </cell>
        </row>
        <row r="2542">
          <cell r="A2542" t="str">
            <v>Q9CQA1</v>
          </cell>
          <cell r="B2542" t="str">
            <v>sp|Q9CQA1|TPPC5_MOUSE</v>
          </cell>
          <cell r="C2542">
            <v>323824.75889986102</v>
          </cell>
          <cell r="D2542">
            <v>282783.69313976401</v>
          </cell>
          <cell r="E2542">
            <v>300408.34274607402</v>
          </cell>
          <cell r="F2542">
            <v>368996.91756956303</v>
          </cell>
          <cell r="G2542">
            <v>337059.41204315802</v>
          </cell>
          <cell r="H2542">
            <v>430482.67400700803</v>
          </cell>
          <cell r="I2542">
            <v>357112.38587684801</v>
          </cell>
          <cell r="J2542">
            <v>370830.84045175998</v>
          </cell>
          <cell r="K2542">
            <v>341489.32684788702</v>
          </cell>
          <cell r="L2542">
            <v>366444.44844932202</v>
          </cell>
          <cell r="M2542">
            <v>328687.26165515801</v>
          </cell>
          <cell r="N2542">
            <v>320746.74113108101</v>
          </cell>
          <cell r="O2542">
            <v>379254.527443878</v>
          </cell>
          <cell r="P2542">
            <v>354125.22092359897</v>
          </cell>
          <cell r="Q2542">
            <v>359814.27690555301</v>
          </cell>
        </row>
        <row r="2543">
          <cell r="A2543" t="str">
            <v>Q9CQA3</v>
          </cell>
          <cell r="B2543" t="str">
            <v>sp|Q9CQA3|SDHB_MOUSE</v>
          </cell>
          <cell r="C2543">
            <v>2561656.67287629</v>
          </cell>
          <cell r="D2543">
            <v>2834762.6079773</v>
          </cell>
          <cell r="E2543">
            <v>2640573.31418477</v>
          </cell>
          <cell r="F2543">
            <v>3092705.3701979201</v>
          </cell>
          <cell r="G2543">
            <v>2738731.6305413502</v>
          </cell>
          <cell r="H2543">
            <v>2917569.1487007798</v>
          </cell>
          <cell r="I2543">
            <v>2923280.5753051802</v>
          </cell>
          <cell r="J2543">
            <v>2575005.0583217801</v>
          </cell>
          <cell r="K2543">
            <v>2582370.4625220299</v>
          </cell>
          <cell r="L2543">
            <v>2552814.05051063</v>
          </cell>
          <cell r="M2543">
            <v>2716081.7318736101</v>
          </cell>
          <cell r="N2543">
            <v>2416636.09976365</v>
          </cell>
          <cell r="O2543">
            <v>2934446.8285626899</v>
          </cell>
          <cell r="P2543">
            <v>2783104.9825861501</v>
          </cell>
          <cell r="Q2543">
            <v>2864247.25887634</v>
          </cell>
        </row>
        <row r="2544">
          <cell r="A2544" t="str">
            <v>Q9CQB5</v>
          </cell>
          <cell r="B2544" t="str">
            <v>sp|Q9CQB5|CISD2_MOUSE</v>
          </cell>
          <cell r="C2544">
            <v>8105.8752282144897</v>
          </cell>
          <cell r="D2544">
            <v>30732.158862273602</v>
          </cell>
          <cell r="E2544">
            <v>25834.417232248699</v>
          </cell>
          <cell r="F2544">
            <v>23708.285012695502</v>
          </cell>
          <cell r="G2544">
            <v>4649.62650892075</v>
          </cell>
          <cell r="H2544">
            <v>11343.870448829901</v>
          </cell>
          <cell r="I2544">
            <v>3752.00796479567</v>
          </cell>
          <cell r="J2544">
            <v>23208.072456343099</v>
          </cell>
          <cell r="K2544">
            <v>18065.231577542501</v>
          </cell>
          <cell r="L2544">
            <v>50279.741801549899</v>
          </cell>
          <cell r="M2544">
            <v>24150.312175958599</v>
          </cell>
          <cell r="N2544">
            <v>12135.078536253401</v>
          </cell>
          <cell r="O2544">
            <v>29544.773516232799</v>
          </cell>
          <cell r="P2544">
            <v>11906.2608287938</v>
          </cell>
          <cell r="Q2544">
            <v>17682.252995372499</v>
          </cell>
        </row>
        <row r="2545">
          <cell r="A2545" t="str">
            <v>Q9CQC6</v>
          </cell>
          <cell r="B2545" t="str">
            <v>sp|Q9CQC6|BZW1_MOUSE</v>
          </cell>
          <cell r="C2545">
            <v>67725.003774021403</v>
          </cell>
          <cell r="D2545">
            <v>72856.001972094702</v>
          </cell>
          <cell r="E2545">
            <v>50991.105192367701</v>
          </cell>
          <cell r="F2545">
            <v>87584.311218041606</v>
          </cell>
          <cell r="G2545">
            <v>71620.513698382594</v>
          </cell>
          <cell r="H2545">
            <v>113396.096454124</v>
          </cell>
          <cell r="I2545">
            <v>70818.000711135304</v>
          </cell>
          <cell r="J2545">
            <v>93640.047937227006</v>
          </cell>
          <cell r="K2545">
            <v>50991.296495656701</v>
          </cell>
          <cell r="L2545">
            <v>114795.307479917</v>
          </cell>
          <cell r="M2545">
            <v>131399.05187461499</v>
          </cell>
          <cell r="N2545">
            <v>59929.456250510899</v>
          </cell>
          <cell r="O2545">
            <v>90071.161848393604</v>
          </cell>
          <cell r="P2545">
            <v>85600.377564823502</v>
          </cell>
          <cell r="Q2545">
            <v>80368.6897118052</v>
          </cell>
        </row>
        <row r="2546">
          <cell r="A2546" t="str">
            <v>Q9CQC7</v>
          </cell>
          <cell r="B2546" t="str">
            <v>sp|Q9CQC7|NDUB4_MOUSE</v>
          </cell>
          <cell r="C2546">
            <v>323096.25460385502</v>
          </cell>
          <cell r="D2546">
            <v>412955.24500861397</v>
          </cell>
          <cell r="E2546">
            <v>622776.69340238394</v>
          </cell>
          <cell r="F2546">
            <v>428464.00281748699</v>
          </cell>
          <cell r="G2546">
            <v>385584.01328256202</v>
          </cell>
          <cell r="H2546">
            <v>382270.27490203897</v>
          </cell>
          <cell r="I2546">
            <v>470718.27304583299</v>
          </cell>
          <cell r="J2546">
            <v>515570.97569203703</v>
          </cell>
          <cell r="K2546">
            <v>528289.97621710796</v>
          </cell>
          <cell r="L2546">
            <v>350494.49320276303</v>
          </cell>
          <cell r="M2546">
            <v>445924.75503599999</v>
          </cell>
          <cell r="N2546">
            <v>437181.15295082098</v>
          </cell>
          <cell r="O2546">
            <v>360943.73524133401</v>
          </cell>
          <cell r="P2546">
            <v>522884.41553984903</v>
          </cell>
          <cell r="Q2546">
            <v>418154.62998188898</v>
          </cell>
        </row>
        <row r="2547">
          <cell r="A2547" t="str">
            <v>Q9CQC9</v>
          </cell>
          <cell r="B2547" t="str">
            <v>sp|Q9CQC9|SAR1B_MOUSE</v>
          </cell>
          <cell r="C2547">
            <v>256059.290674958</v>
          </cell>
          <cell r="D2547">
            <v>243748.39676038799</v>
          </cell>
          <cell r="E2547">
            <v>264100.28002221999</v>
          </cell>
          <cell r="F2547">
            <v>211913.45654108</v>
          </cell>
          <cell r="G2547">
            <v>245910.301773735</v>
          </cell>
          <cell r="H2547">
            <v>264396.11861645099</v>
          </cell>
          <cell r="I2547">
            <v>295064.353569397</v>
          </cell>
          <cell r="J2547">
            <v>225197.42248785601</v>
          </cell>
          <cell r="K2547">
            <v>291918.29651445599</v>
          </cell>
          <cell r="L2547">
            <v>340711.54372958699</v>
          </cell>
          <cell r="M2547">
            <v>240454.824788945</v>
          </cell>
          <cell r="N2547">
            <v>312262.171509017</v>
          </cell>
          <cell r="O2547">
            <v>241577.13425859899</v>
          </cell>
          <cell r="P2547">
            <v>171219.87737951</v>
          </cell>
          <cell r="Q2547">
            <v>228725.81596120901</v>
          </cell>
        </row>
        <row r="2548">
          <cell r="A2548" t="str">
            <v>Q9CQD1</v>
          </cell>
          <cell r="B2548" t="str">
            <v>sp|Q9CQD1|RAB5A_MOUSE</v>
          </cell>
          <cell r="C2548">
            <v>982218.98059622501</v>
          </cell>
          <cell r="D2548">
            <v>1035930.2381412101</v>
          </cell>
          <cell r="E2548">
            <v>1176571.42969688</v>
          </cell>
          <cell r="F2548">
            <v>1101114.76483612</v>
          </cell>
          <cell r="G2548">
            <v>1132675.0634399201</v>
          </cell>
          <cell r="H2548">
            <v>1168538.63984968</v>
          </cell>
          <cell r="I2548">
            <v>1302483.2710283201</v>
          </cell>
          <cell r="J2548">
            <v>1268422.69183726</v>
          </cell>
          <cell r="K2548">
            <v>1265861.6987062499</v>
          </cell>
          <cell r="L2548">
            <v>1214143.12172069</v>
          </cell>
          <cell r="M2548">
            <v>1182825.1826800101</v>
          </cell>
          <cell r="N2548">
            <v>1238520.03675384</v>
          </cell>
          <cell r="O2548">
            <v>1153687.5096434201</v>
          </cell>
          <cell r="P2548">
            <v>1090173.93497708</v>
          </cell>
          <cell r="Q2548">
            <v>1030226.06764988</v>
          </cell>
        </row>
        <row r="2549">
          <cell r="A2549" t="str">
            <v>Q9CQE5</v>
          </cell>
          <cell r="B2549" t="str">
            <v>sp|Q9CQE5|RGS10_MOUSE</v>
          </cell>
          <cell r="C2549">
            <v>47218.013939319098</v>
          </cell>
          <cell r="D2549">
            <v>51850.081182486501</v>
          </cell>
          <cell r="E2549">
            <v>39779.949156221002</v>
          </cell>
          <cell r="F2549">
            <v>3895.4774497526</v>
          </cell>
          <cell r="G2549">
            <v>35566.384776932799</v>
          </cell>
          <cell r="H2549">
            <v>34812.271837593602</v>
          </cell>
          <cell r="I2549">
            <v>52852.289933190703</v>
          </cell>
          <cell r="J2549">
            <v>47278.264173894102</v>
          </cell>
          <cell r="K2549">
            <v>52229.765270970202</v>
          </cell>
          <cell r="L2549">
            <v>33809.337701914199</v>
          </cell>
          <cell r="M2549">
            <v>20267.2104813101</v>
          </cell>
          <cell r="N2549">
            <v>46867.3918601197</v>
          </cell>
          <cell r="O2549">
            <v>83325.405740996997</v>
          </cell>
          <cell r="P2549">
            <v>42079.691302364699</v>
          </cell>
          <cell r="Q2549">
            <v>46713.960987608501</v>
          </cell>
        </row>
        <row r="2550">
          <cell r="A2550" t="str">
            <v>Q9CQE8</v>
          </cell>
          <cell r="B2550" t="str">
            <v>sp|Q9CQE8|RTRAF_MOUSE</v>
          </cell>
          <cell r="C2550">
            <v>108908.366185879</v>
          </cell>
          <cell r="D2550">
            <v>117166.53170307699</v>
          </cell>
          <cell r="E2550">
            <v>148511.02078146799</v>
          </cell>
          <cell r="F2550">
            <v>131208.86016467601</v>
          </cell>
          <cell r="G2550">
            <v>181650.17422081201</v>
          </cell>
          <cell r="H2550">
            <v>179043.82517461601</v>
          </cell>
          <cell r="I2550">
            <v>118550.69271903</v>
          </cell>
          <cell r="J2550">
            <v>166921.59430375299</v>
          </cell>
          <cell r="K2550">
            <v>146123.67253872499</v>
          </cell>
          <cell r="L2550">
            <v>112263.08075576001</v>
          </cell>
          <cell r="M2550">
            <v>122332.15185743599</v>
          </cell>
          <cell r="N2550">
            <v>147550.097180154</v>
          </cell>
          <cell r="O2550">
            <v>145245.67877956599</v>
          </cell>
          <cell r="P2550">
            <v>145703.71076222899</v>
          </cell>
          <cell r="Q2550">
            <v>139390.30132027899</v>
          </cell>
        </row>
        <row r="2551">
          <cell r="A2551" t="str">
            <v>Q9CQF9</v>
          </cell>
          <cell r="B2551" t="str">
            <v>sp|Q9CQF9|PCYOX_MOUSE</v>
          </cell>
          <cell r="C2551">
            <v>70926.047563258195</v>
          </cell>
          <cell r="D2551">
            <v>128489.36372550399</v>
          </cell>
          <cell r="E2551">
            <v>92171.894578839201</v>
          </cell>
          <cell r="F2551">
            <v>103833.91779661299</v>
          </cell>
          <cell r="G2551">
            <v>92531.004012520905</v>
          </cell>
          <cell r="H2551">
            <v>103205.01061257</v>
          </cell>
          <cell r="I2551">
            <v>77551.420549097806</v>
          </cell>
          <cell r="J2551">
            <v>127374.09310836899</v>
          </cell>
          <cell r="K2551">
            <v>79420.416175504797</v>
          </cell>
          <cell r="L2551">
            <v>144830.12631852101</v>
          </cell>
          <cell r="M2551">
            <v>108537.930099245</v>
          </cell>
          <cell r="N2551">
            <v>74578.985701555503</v>
          </cell>
          <cell r="O2551">
            <v>128156.13043667701</v>
          </cell>
          <cell r="P2551">
            <v>127253.316507846</v>
          </cell>
          <cell r="Q2551">
            <v>109655.027105892</v>
          </cell>
        </row>
        <row r="2552">
          <cell r="A2552" t="str">
            <v>Q9CQH3</v>
          </cell>
          <cell r="B2552" t="str">
            <v>sp|Q9CQH3|NDUB5_MOUSE</v>
          </cell>
          <cell r="C2552">
            <v>240141.46902665301</v>
          </cell>
          <cell r="D2552">
            <v>419717.52133776603</v>
          </cell>
          <cell r="E2552">
            <v>426076.80237448402</v>
          </cell>
          <cell r="F2552">
            <v>391602.72093542299</v>
          </cell>
          <cell r="G2552">
            <v>390412.64259837603</v>
          </cell>
          <cell r="H2552">
            <v>344468.73468296399</v>
          </cell>
          <cell r="I2552">
            <v>272286.38751650398</v>
          </cell>
          <cell r="J2552">
            <v>370912.82691608497</v>
          </cell>
          <cell r="K2552">
            <v>381109.03189390601</v>
          </cell>
          <cell r="L2552">
            <v>324154.56431899802</v>
          </cell>
          <cell r="M2552">
            <v>287180.962340536</v>
          </cell>
          <cell r="N2552">
            <v>277022.92335156602</v>
          </cell>
          <cell r="O2552">
            <v>264450.647925895</v>
          </cell>
          <cell r="P2552">
            <v>311685.84509574401</v>
          </cell>
          <cell r="Q2552">
            <v>316906.23172289302</v>
          </cell>
        </row>
        <row r="2553">
          <cell r="A2553" t="str">
            <v>Q9CQI3</v>
          </cell>
          <cell r="B2553" t="str">
            <v>sp|Q9CQI3|GMFB_MOUSE</v>
          </cell>
          <cell r="C2553">
            <v>1074294.1793783801</v>
          </cell>
          <cell r="D2553">
            <v>1124947.0483186599</v>
          </cell>
          <cell r="E2553">
            <v>1304370.3651618499</v>
          </cell>
          <cell r="F2553">
            <v>1094935.89702575</v>
          </cell>
          <cell r="G2553">
            <v>1102346.27216824</v>
          </cell>
          <cell r="H2553">
            <v>1141855.2699325299</v>
          </cell>
          <cell r="I2553">
            <v>1230715.0460560101</v>
          </cell>
          <cell r="J2553">
            <v>1165080.0995918501</v>
          </cell>
          <cell r="K2553">
            <v>1150797.8020518699</v>
          </cell>
          <cell r="L2553">
            <v>1154756.50593715</v>
          </cell>
          <cell r="M2553">
            <v>1158545.9581511901</v>
          </cell>
          <cell r="N2553">
            <v>1206928.29522994</v>
          </cell>
          <cell r="O2553">
            <v>1064604.7429639499</v>
          </cell>
          <cell r="P2553">
            <v>1214473.9378766101</v>
          </cell>
          <cell r="Q2553">
            <v>1195073.7418899599</v>
          </cell>
        </row>
        <row r="2554">
          <cell r="A2554" t="str">
            <v>Q9CQI6</v>
          </cell>
          <cell r="B2554" t="str">
            <v>sp|Q9CQI6|COTL1_MOUSE</v>
          </cell>
          <cell r="C2554">
            <v>3141161.2618124299</v>
          </cell>
          <cell r="D2554">
            <v>2573187.3323597698</v>
          </cell>
          <cell r="E2554">
            <v>3724358.69211704</v>
          </cell>
          <cell r="F2554">
            <v>3456214.4181981599</v>
          </cell>
          <cell r="G2554">
            <v>3068384.0406378</v>
          </cell>
          <cell r="H2554">
            <v>3923987.9825085099</v>
          </cell>
          <cell r="I2554">
            <v>3367828.3475992298</v>
          </cell>
          <cell r="J2554">
            <v>3472245.4087267499</v>
          </cell>
          <cell r="K2554">
            <v>3188452.1496347799</v>
          </cell>
          <cell r="L2554">
            <v>3772064.4487858801</v>
          </cell>
          <cell r="M2554">
            <v>3831092.58542065</v>
          </cell>
          <cell r="N2554">
            <v>3315834.1654213602</v>
          </cell>
          <cell r="O2554">
            <v>3262589.0537801399</v>
          </cell>
          <cell r="P2554">
            <v>4143544.5547935301</v>
          </cell>
          <cell r="Q2554">
            <v>3592282.7205834398</v>
          </cell>
        </row>
        <row r="2555">
          <cell r="A2555" t="str">
            <v>Q9CQJ6</v>
          </cell>
          <cell r="B2555" t="str">
            <v>sp|Q9CQJ6|DENR_MOUSE</v>
          </cell>
          <cell r="C2555">
            <v>46054.454432330203</v>
          </cell>
          <cell r="D2555">
            <v>191076.76627517599</v>
          </cell>
          <cell r="E2555">
            <v>294459.70948120998</v>
          </cell>
          <cell r="F2555">
            <v>289294.33186138398</v>
          </cell>
          <cell r="G2555">
            <v>212112.126225063</v>
          </cell>
          <cell r="H2555">
            <v>357350.08787691197</v>
          </cell>
          <cell r="I2555">
            <v>266479.46175011201</v>
          </cell>
          <cell r="J2555">
            <v>341074.248954668</v>
          </cell>
          <cell r="K2555">
            <v>228907.855565573</v>
          </cell>
          <cell r="L2555">
            <v>462623.40495342802</v>
          </cell>
          <cell r="M2555">
            <v>263016.377657353</v>
          </cell>
          <cell r="N2555">
            <v>295008.89160109701</v>
          </cell>
          <cell r="O2555">
            <v>361728.45267895103</v>
          </cell>
          <cell r="P2555">
            <v>276844.52289925102</v>
          </cell>
          <cell r="Q2555">
            <v>321424.95432994299</v>
          </cell>
        </row>
        <row r="2556">
          <cell r="A2556" t="str">
            <v>Q9CQJ8</v>
          </cell>
          <cell r="B2556" t="str">
            <v>sp|Q9CQJ8|NDUB9_MOUSE</v>
          </cell>
          <cell r="C2556">
            <v>75274.741347155999</v>
          </cell>
          <cell r="D2556">
            <v>39248.767634536802</v>
          </cell>
          <cell r="E2556">
            <v>112941.800133287</v>
          </cell>
          <cell r="F2556">
            <v>91563.021823556599</v>
          </cell>
          <cell r="G2556">
            <v>65886.832652217301</v>
          </cell>
          <cell r="H2556">
            <v>64937.545215043501</v>
          </cell>
          <cell r="I2556">
            <v>82348.433252230898</v>
          </cell>
          <cell r="J2556">
            <v>29852.573724089401</v>
          </cell>
          <cell r="K2556">
            <v>80531.473845643995</v>
          </cell>
          <cell r="L2556">
            <v>67241.5494002294</v>
          </cell>
          <cell r="M2556">
            <v>18493.383159479501</v>
          </cell>
          <cell r="N2556">
            <v>23184.8210063386</v>
          </cell>
          <cell r="O2556">
            <v>70577.008144199193</v>
          </cell>
          <cell r="P2556">
            <v>73886.135778050695</v>
          </cell>
          <cell r="Q2556">
            <v>26639.429744257199</v>
          </cell>
        </row>
        <row r="2557">
          <cell r="A2557" t="str">
            <v>Q9CQL4</v>
          </cell>
          <cell r="B2557" t="str">
            <v>sp|Q9CQL4|RM20_MOUSE</v>
          </cell>
          <cell r="C2557">
            <v>8938.1156131737298</v>
          </cell>
          <cell r="D2557">
            <v>7061.2776954662904</v>
          </cell>
          <cell r="E2557">
            <v>1299.61261641844</v>
          </cell>
          <cell r="F2557">
            <v>24430.732308774201</v>
          </cell>
          <cell r="G2557">
            <v>26439.642208516001</v>
          </cell>
          <cell r="H2557">
            <v>17929.705442709601</v>
          </cell>
          <cell r="I2557">
            <v>7275.2677250143197</v>
          </cell>
          <cell r="J2557">
            <v>2987.3470323116098</v>
          </cell>
          <cell r="K2557">
            <v>3572.8815513314298</v>
          </cell>
          <cell r="L2557">
            <v>20887.150156648899</v>
          </cell>
          <cell r="M2557">
            <v>7032.1213449729803</v>
          </cell>
          <cell r="N2557">
            <v>3552.8200180043</v>
          </cell>
          <cell r="O2557">
            <v>21615.644522340601</v>
          </cell>
          <cell r="P2557">
            <v>18185.791799491701</v>
          </cell>
          <cell r="Q2557">
            <v>16452.302776649201</v>
          </cell>
        </row>
        <row r="2558">
          <cell r="A2558" t="str">
            <v>Q9CQL5</v>
          </cell>
          <cell r="B2558" t="str">
            <v>sp|Q9CQL5|RM18_MOUSE</v>
          </cell>
          <cell r="C2558">
            <v>60602.066924174003</v>
          </cell>
          <cell r="D2558">
            <v>65415.296128034199</v>
          </cell>
          <cell r="E2558">
            <v>61440.123691609697</v>
          </cell>
          <cell r="F2558">
            <v>70674.042631168602</v>
          </cell>
          <cell r="G2558">
            <v>57075.098111434301</v>
          </cell>
          <cell r="H2558">
            <v>71111.508495734204</v>
          </cell>
          <cell r="I2558">
            <v>55344.116740901802</v>
          </cell>
          <cell r="J2558">
            <v>1573.02083182567</v>
          </cell>
          <cell r="K2558">
            <v>58477.018276588497</v>
          </cell>
          <cell r="L2558">
            <v>55479.838634133201</v>
          </cell>
          <cell r="M2558">
            <v>73671.4431827316</v>
          </cell>
          <cell r="N2558">
            <v>58699.233212535597</v>
          </cell>
          <cell r="O2558">
            <v>73377.418812202101</v>
          </cell>
          <cell r="P2558">
            <v>68475.9526114576</v>
          </cell>
          <cell r="Q2558">
            <v>54039.951254675398</v>
          </cell>
        </row>
        <row r="2559">
          <cell r="A2559" t="str">
            <v>Q9CQM5</v>
          </cell>
          <cell r="B2559" t="str">
            <v>sp|Q9CQM5|TXD17_MOUSE</v>
          </cell>
          <cell r="C2559">
            <v>387051.75020356203</v>
          </cell>
          <cell r="D2559">
            <v>439999.43932919903</v>
          </cell>
          <cell r="E2559">
            <v>660977.82840010803</v>
          </cell>
          <cell r="F2559">
            <v>569639.83464568097</v>
          </cell>
          <cell r="G2559">
            <v>500774.58689687302</v>
          </cell>
          <cell r="H2559">
            <v>503586.861851083</v>
          </cell>
          <cell r="I2559">
            <v>570125.46147684695</v>
          </cell>
          <cell r="J2559">
            <v>234232.55036155699</v>
          </cell>
          <cell r="K2559">
            <v>511252.37852259103</v>
          </cell>
          <cell r="L2559">
            <v>420332.02199365199</v>
          </cell>
          <cell r="M2559">
            <v>475549.93302271998</v>
          </cell>
          <cell r="N2559">
            <v>466511.96850636799</v>
          </cell>
          <cell r="O2559">
            <v>190199.62785102101</v>
          </cell>
          <cell r="P2559">
            <v>582637.47024249705</v>
          </cell>
          <cell r="Q2559">
            <v>144693.10652698801</v>
          </cell>
        </row>
        <row r="2560">
          <cell r="A2560" t="str">
            <v>Q9CQM9</v>
          </cell>
          <cell r="B2560" t="str">
            <v>sp|Q9CQM9|GLRX3_MOUSE</v>
          </cell>
          <cell r="C2560">
            <v>96192.940073180594</v>
          </cell>
          <cell r="D2560">
            <v>153438.62536870901</v>
          </cell>
          <cell r="E2560">
            <v>173395.96223395399</v>
          </cell>
          <cell r="F2560">
            <v>222932.91429483899</v>
          </cell>
          <cell r="G2560">
            <v>173007.750761264</v>
          </cell>
          <cell r="H2560">
            <v>201006.04823405301</v>
          </cell>
          <cell r="I2560">
            <v>165819.09950528</v>
          </cell>
          <cell r="J2560">
            <v>162697.088795585</v>
          </cell>
          <cell r="K2560">
            <v>165062.30925761399</v>
          </cell>
          <cell r="L2560">
            <v>108711.500767291</v>
          </cell>
          <cell r="M2560">
            <v>158876.83544875999</v>
          </cell>
          <cell r="N2560">
            <v>124872.548095284</v>
          </cell>
          <cell r="O2560">
            <v>150527.74662893801</v>
          </cell>
          <cell r="P2560">
            <v>114274.28832386099</v>
          </cell>
          <cell r="Q2560">
            <v>114683.77491643401</v>
          </cell>
        </row>
        <row r="2561">
          <cell r="A2561" t="str">
            <v>Q9CQN1</v>
          </cell>
          <cell r="B2561" t="str">
            <v>sp|Q9CQN1|TRAP1_MOUSE</v>
          </cell>
          <cell r="C2561">
            <v>414046.67846914398</v>
          </cell>
          <cell r="D2561">
            <v>259302.032986265</v>
          </cell>
          <cell r="E2561">
            <v>387000.70025137998</v>
          </cell>
          <cell r="F2561">
            <v>204053.837798861</v>
          </cell>
          <cell r="G2561">
            <v>346353.90143421502</v>
          </cell>
          <cell r="H2561">
            <v>217511.23134409901</v>
          </cell>
          <cell r="I2561">
            <v>418100.02064832201</v>
          </cell>
          <cell r="J2561">
            <v>332441.524733431</v>
          </cell>
          <cell r="K2561">
            <v>271605.85701729899</v>
          </cell>
          <cell r="L2561">
            <v>433560.98310252797</v>
          </cell>
          <cell r="M2561">
            <v>118891.68532303099</v>
          </cell>
          <cell r="N2561">
            <v>329521.57508813398</v>
          </cell>
          <cell r="O2561">
            <v>497739.72011889599</v>
          </cell>
          <cell r="P2561">
            <v>296705.685495832</v>
          </cell>
          <cell r="Q2561">
            <v>480036.50804777601</v>
          </cell>
        </row>
        <row r="2562">
          <cell r="A2562" t="str">
            <v>Q9CQQ7</v>
          </cell>
          <cell r="B2562" t="str">
            <v>sp|Q9CQQ7|AT5F1_MOUSE</v>
          </cell>
          <cell r="C2562">
            <v>3418128.0395978098</v>
          </cell>
          <cell r="D2562">
            <v>3384674.3562558801</v>
          </cell>
          <cell r="E2562">
            <v>5219450.8619139502</v>
          </cell>
          <cell r="F2562">
            <v>4157425.7584755099</v>
          </cell>
          <cell r="G2562">
            <v>3735823.29125174</v>
          </cell>
          <cell r="H2562">
            <v>3748719.7795125199</v>
          </cell>
          <cell r="I2562">
            <v>4306343.9867762197</v>
          </cell>
          <cell r="J2562">
            <v>3940228.8390080701</v>
          </cell>
          <cell r="K2562">
            <v>4003205.3617592799</v>
          </cell>
          <cell r="L2562">
            <v>3553099.9359421399</v>
          </cell>
          <cell r="M2562">
            <v>3901125.81664115</v>
          </cell>
          <cell r="N2562">
            <v>3830411.2835413199</v>
          </cell>
          <cell r="O2562">
            <v>2995830.5472703399</v>
          </cell>
          <cell r="P2562">
            <v>4509805.9941105302</v>
          </cell>
          <cell r="Q2562">
            <v>3893138.8744007</v>
          </cell>
        </row>
        <row r="2563">
          <cell r="A2563" t="str">
            <v>Q9CQR2</v>
          </cell>
          <cell r="B2563" t="str">
            <v>sp|Q9CQR2|RS21_MOUSE</v>
          </cell>
          <cell r="C2563">
            <v>298347.31780709699</v>
          </cell>
          <cell r="D2563">
            <v>271453.52852208802</v>
          </cell>
          <cell r="E2563">
            <v>208077.08380103801</v>
          </cell>
          <cell r="F2563">
            <v>287633.63622091297</v>
          </cell>
          <cell r="G2563">
            <v>218394.518802654</v>
          </cell>
          <cell r="H2563">
            <v>261896.791326468</v>
          </cell>
          <cell r="I2563">
            <v>270853.79541047802</v>
          </cell>
          <cell r="J2563">
            <v>263117.99186617002</v>
          </cell>
          <cell r="K2563">
            <v>291347.94279912597</v>
          </cell>
          <cell r="L2563">
            <v>229165.22760626199</v>
          </cell>
          <cell r="M2563">
            <v>241659.672086732</v>
          </cell>
          <cell r="N2563">
            <v>225232.02618733101</v>
          </cell>
          <cell r="O2563">
            <v>320524.31669955899</v>
          </cell>
          <cell r="P2563">
            <v>263958.60131833999</v>
          </cell>
          <cell r="Q2563">
            <v>148340.97261764301</v>
          </cell>
        </row>
        <row r="2564">
          <cell r="A2564" t="str">
            <v>Q9CQR4</v>
          </cell>
          <cell r="B2564" t="str">
            <v>sp|Q9CQR4|ACO13_MOUSE</v>
          </cell>
          <cell r="C2564">
            <v>1295840.5220686099</v>
          </cell>
          <cell r="D2564">
            <v>1264676.0900552799</v>
          </cell>
          <cell r="E2564">
            <v>1920084.0966867399</v>
          </cell>
          <cell r="F2564">
            <v>1738380.0962100499</v>
          </cell>
          <cell r="G2564">
            <v>1403444.1210870701</v>
          </cell>
          <cell r="H2564">
            <v>1435756.1331457</v>
          </cell>
          <cell r="I2564">
            <v>1798201.8577085801</v>
          </cell>
          <cell r="J2564">
            <v>1353871.42539178</v>
          </cell>
          <cell r="K2564">
            <v>1694630.84043308</v>
          </cell>
          <cell r="L2564">
            <v>1159403.8903767201</v>
          </cell>
          <cell r="M2564">
            <v>1352387.15487576</v>
          </cell>
          <cell r="N2564">
            <v>1662149.9889581299</v>
          </cell>
          <cell r="O2564">
            <v>1194289.4682600501</v>
          </cell>
          <cell r="P2564">
            <v>1761803.5283180701</v>
          </cell>
          <cell r="Q2564">
            <v>1323226.44679059</v>
          </cell>
        </row>
        <row r="2565">
          <cell r="A2565" t="str">
            <v>Q9CQR6</v>
          </cell>
          <cell r="B2565" t="str">
            <v>sp|Q9CQR6|PPP6_MOUSE</v>
          </cell>
          <cell r="C2565">
            <v>24973.852788664099</v>
          </cell>
          <cell r="D2565">
            <v>15967.4722777684</v>
          </cell>
          <cell r="E2565">
            <v>56751.771218783397</v>
          </cell>
          <cell r="F2565">
            <v>32168.3238045609</v>
          </cell>
          <cell r="G2565">
            <v>30909.8195725066</v>
          </cell>
          <cell r="H2565">
            <v>26566.1742555401</v>
          </cell>
          <cell r="I2565">
            <v>37879.402148271001</v>
          </cell>
          <cell r="J2565">
            <v>38139.790379430902</v>
          </cell>
          <cell r="K2565">
            <v>52388.164059522598</v>
          </cell>
          <cell r="L2565">
            <v>4001.3889990132998</v>
          </cell>
          <cell r="M2565">
            <v>43341.093181197299</v>
          </cell>
          <cell r="N2565">
            <v>41202.556947766003</v>
          </cell>
          <cell r="O2565">
            <v>22689.742599998299</v>
          </cell>
          <cell r="P2565">
            <v>60044.139407861498</v>
          </cell>
          <cell r="Q2565">
            <v>28028.134663147401</v>
          </cell>
        </row>
        <row r="2566">
          <cell r="A2566" t="str">
            <v>Q9CQS4</v>
          </cell>
          <cell r="B2566" t="str">
            <v>sp|Q9CQS4|S2546_MOUSE</v>
          </cell>
          <cell r="C2566">
            <v>9838.3766344543692</v>
          </cell>
          <cell r="D2566">
            <v>50037.408375153303</v>
          </cell>
          <cell r="E2566">
            <v>3235.30534528304</v>
          </cell>
          <cell r="F2566">
            <v>68744.342149301199</v>
          </cell>
          <cell r="G2566">
            <v>53536.914381592098</v>
          </cell>
          <cell r="H2566">
            <v>44331.698342740397</v>
          </cell>
          <cell r="I2566">
            <v>49132.642356629403</v>
          </cell>
          <cell r="J2566">
            <v>39826.984020044001</v>
          </cell>
          <cell r="K2566">
            <v>108014.83302235301</v>
          </cell>
          <cell r="L2566">
            <v>39575.587975117996</v>
          </cell>
          <cell r="M2566">
            <v>46419.867217702697</v>
          </cell>
          <cell r="N2566">
            <v>48036.317146875903</v>
          </cell>
          <cell r="O2566">
            <v>3990.1587777211598</v>
          </cell>
          <cell r="P2566">
            <v>45924.965904489902</v>
          </cell>
          <cell r="Q2566">
            <v>43508.190290388397</v>
          </cell>
        </row>
        <row r="2567">
          <cell r="A2567" t="str">
            <v>Q9CQT1</v>
          </cell>
          <cell r="B2567" t="str">
            <v>sp|Q9CQT1|MTNA_MOUSE</v>
          </cell>
          <cell r="C2567">
            <v>30033.243392110198</v>
          </cell>
          <cell r="D2567">
            <v>30634.508037006301</v>
          </cell>
          <cell r="E2567">
            <v>7514.3012635360001</v>
          </cell>
          <cell r="F2567">
            <v>10375.5551593522</v>
          </cell>
          <cell r="G2567">
            <v>12507.3014775749</v>
          </cell>
          <cell r="H2567">
            <v>29049.1453703517</v>
          </cell>
          <cell r="I2567">
            <v>91885.030116499795</v>
          </cell>
          <cell r="J2567">
            <v>98078.954907420397</v>
          </cell>
          <cell r="K2567">
            <v>21528.389546309802</v>
          </cell>
          <cell r="L2567">
            <v>99929.684638529594</v>
          </cell>
          <cell r="M2567">
            <v>103482.788603455</v>
          </cell>
          <cell r="N2567">
            <v>89492.241256595502</v>
          </cell>
          <cell r="O2567">
            <v>134401.166147387</v>
          </cell>
          <cell r="P2567">
            <v>79538.447052000396</v>
          </cell>
          <cell r="Q2567">
            <v>70406.496250698401</v>
          </cell>
        </row>
        <row r="2568">
          <cell r="A2568" t="str">
            <v>Q9CQU0</v>
          </cell>
          <cell r="B2568" t="str">
            <v>sp|Q9CQU0|TXD12_MOUSE</v>
          </cell>
          <cell r="C2568">
            <v>98065.628201041996</v>
          </cell>
          <cell r="D2568">
            <v>147032.538133789</v>
          </cell>
          <cell r="E2568">
            <v>76653.750102759499</v>
          </cell>
          <cell r="F2568">
            <v>148183.26729092601</v>
          </cell>
          <cell r="G2568">
            <v>149493.87877888701</v>
          </cell>
          <cell r="H2568">
            <v>171795.24083581899</v>
          </cell>
          <cell r="I2568">
            <v>86674.384000869206</v>
          </cell>
          <cell r="J2568">
            <v>165910.27618400601</v>
          </cell>
          <cell r="K2568">
            <v>78099.391645581403</v>
          </cell>
          <cell r="L2568">
            <v>136439.583055803</v>
          </cell>
          <cell r="M2568">
            <v>155802.756172227</v>
          </cell>
          <cell r="N2568">
            <v>74104.421180677906</v>
          </cell>
          <cell r="O2568">
            <v>123403.61175097599</v>
          </cell>
          <cell r="P2568">
            <v>111321.051771415</v>
          </cell>
          <cell r="Q2568">
            <v>111252.83687782699</v>
          </cell>
        </row>
        <row r="2569">
          <cell r="A2569" t="str">
            <v>Q9CQV4</v>
          </cell>
          <cell r="B2569" t="str">
            <v>sp|Q9CQV4|RETR3_MOUSE</v>
          </cell>
          <cell r="C2569">
            <v>27500.379140615099</v>
          </cell>
          <cell r="D2569">
            <v>55743.9592675776</v>
          </cell>
          <cell r="E2569">
            <v>23624.014272755699</v>
          </cell>
          <cell r="F2569">
            <v>34307.953661769498</v>
          </cell>
          <cell r="G2569">
            <v>32335.6023089433</v>
          </cell>
          <cell r="H2569">
            <v>34119.205841628303</v>
          </cell>
          <cell r="I2569">
            <v>54336.118396031103</v>
          </cell>
          <cell r="J2569">
            <v>6039.2650040782401</v>
          </cell>
          <cell r="K2569">
            <v>40928.870684347399</v>
          </cell>
          <cell r="L2569">
            <v>20075.588695537699</v>
          </cell>
          <cell r="M2569">
            <v>19727.056238290701</v>
          </cell>
          <cell r="N2569">
            <v>36418.222794423098</v>
          </cell>
          <cell r="O2569">
            <v>28569.2179350019</v>
          </cell>
          <cell r="P2569">
            <v>34953.287469283001</v>
          </cell>
          <cell r="Q2569">
            <v>20462.203122987099</v>
          </cell>
        </row>
        <row r="2570">
          <cell r="A2570" t="str">
            <v>Q9CQV5</v>
          </cell>
          <cell r="B2570" t="str">
            <v>sp|Q9CQV5|RT24_MOUSE</v>
          </cell>
          <cell r="C2570">
            <v>38410.623636510201</v>
          </cell>
          <cell r="D2570">
            <v>42997.967933783002</v>
          </cell>
          <cell r="E2570">
            <v>40610.863903573598</v>
          </cell>
          <cell r="F2570">
            <v>47073.212522911999</v>
          </cell>
          <cell r="G2570">
            <v>54836.381485284503</v>
          </cell>
          <cell r="H2570">
            <v>22044.7342156173</v>
          </cell>
          <cell r="I2570">
            <v>37793.195647426503</v>
          </cell>
          <cell r="J2570">
            <v>36133.512332936902</v>
          </cell>
          <cell r="K2570">
            <v>35855.679114476203</v>
          </cell>
          <cell r="L2570">
            <v>53775.675331489801</v>
          </cell>
          <cell r="M2570">
            <v>58936.433127751603</v>
          </cell>
          <cell r="N2570">
            <v>52907.789531169401</v>
          </cell>
          <cell r="O2570">
            <v>62795.276563227002</v>
          </cell>
          <cell r="P2570">
            <v>54086.401314484901</v>
          </cell>
          <cell r="Q2570">
            <v>59573.783728264701</v>
          </cell>
        </row>
        <row r="2571">
          <cell r="A2571" t="str">
            <v>Q9CQV6</v>
          </cell>
          <cell r="B2571" t="str">
            <v>sp|Q9CQV6|MLP3B_MOUSE</v>
          </cell>
          <cell r="C2571">
            <v>2568522.7235341198</v>
          </cell>
          <cell r="D2571">
            <v>3483758.08266094</v>
          </cell>
          <cell r="E2571">
            <v>4401848.3263131697</v>
          </cell>
          <cell r="F2571">
            <v>4394674.6856158003</v>
          </cell>
          <cell r="G2571">
            <v>4441377.3762994697</v>
          </cell>
          <cell r="H2571">
            <v>4353751.4349510605</v>
          </cell>
          <cell r="I2571">
            <v>4531688.0601637503</v>
          </cell>
          <cell r="J2571">
            <v>4182578.55327398</v>
          </cell>
          <cell r="K2571">
            <v>4279764.8817384904</v>
          </cell>
          <cell r="L2571">
            <v>4126503.1732409098</v>
          </cell>
          <cell r="M2571">
            <v>3979930.0811533201</v>
          </cell>
          <cell r="N2571">
            <v>3949871.1020716899</v>
          </cell>
          <cell r="O2571">
            <v>3936409.4843850899</v>
          </cell>
          <cell r="P2571">
            <v>4261600.13663314</v>
          </cell>
          <cell r="Q2571">
            <v>3859140.8046415402</v>
          </cell>
        </row>
        <row r="2572">
          <cell r="A2572" t="str">
            <v>Q9CQV8</v>
          </cell>
          <cell r="B2572" t="str">
            <v>sp|Q9CQV8|1433B_MOUSE</v>
          </cell>
          <cell r="C2572">
            <v>4117591.8426359398</v>
          </cell>
          <cell r="D2572">
            <v>5335986.7116713496</v>
          </cell>
          <cell r="E2572">
            <v>6821535.7467660299</v>
          </cell>
          <cell r="F2572">
            <v>5558978.2130352398</v>
          </cell>
          <cell r="G2572">
            <v>5042400.5582411401</v>
          </cell>
          <cell r="H2572">
            <v>4954904.8370422702</v>
          </cell>
          <cell r="I2572">
            <v>5210072.8830557195</v>
          </cell>
          <cell r="J2572">
            <v>5939989.2754753903</v>
          </cell>
          <cell r="K2572">
            <v>5956476.06930447</v>
          </cell>
          <cell r="L2572">
            <v>4848773.9577808203</v>
          </cell>
          <cell r="M2572">
            <v>5308267.3984428896</v>
          </cell>
          <cell r="N2572">
            <v>5130010.2812600099</v>
          </cell>
          <cell r="O2572">
            <v>4868096.5082406998</v>
          </cell>
          <cell r="P2572">
            <v>5223957.9289307697</v>
          </cell>
          <cell r="Q2572">
            <v>5005682.3912411202</v>
          </cell>
        </row>
        <row r="2573">
          <cell r="A2573" t="str">
            <v>Q9CQW1</v>
          </cell>
          <cell r="B2573" t="str">
            <v>sp|Q9CQW1|YKT6_MOUSE</v>
          </cell>
          <cell r="C2573">
            <v>444932.25820334099</v>
          </cell>
          <cell r="D2573">
            <v>486212.51412205398</v>
          </cell>
          <cell r="E2573">
            <v>583740.92261860496</v>
          </cell>
          <cell r="F2573">
            <v>414533.09808577597</v>
          </cell>
          <cell r="G2573">
            <v>437338.47365186102</v>
          </cell>
          <cell r="H2573">
            <v>465934.03507218597</v>
          </cell>
          <cell r="I2573">
            <v>513958.479614802</v>
          </cell>
          <cell r="J2573">
            <v>530729.050482044</v>
          </cell>
          <cell r="K2573">
            <v>375444.59816553601</v>
          </cell>
          <cell r="L2573">
            <v>489919.82876590698</v>
          </cell>
          <cell r="M2573">
            <v>432521.99255555001</v>
          </cell>
          <cell r="N2573">
            <v>445580.34260884498</v>
          </cell>
          <cell r="O2573">
            <v>614342.07846129697</v>
          </cell>
          <cell r="P2573">
            <v>496291.33465699101</v>
          </cell>
          <cell r="Q2573">
            <v>438707.454533235</v>
          </cell>
        </row>
        <row r="2574">
          <cell r="A2574" t="str">
            <v>Q9CQW2</v>
          </cell>
          <cell r="B2574" t="str">
            <v>sp|Q9CQW2|ARL8B_MOUSE</v>
          </cell>
          <cell r="C2574">
            <v>640867.87063526502</v>
          </cell>
          <cell r="D2574">
            <v>804841.34618748596</v>
          </cell>
          <cell r="E2574">
            <v>835804.35603593697</v>
          </cell>
          <cell r="F2574">
            <v>835262.44732484303</v>
          </cell>
          <cell r="G2574">
            <v>862178.78324988205</v>
          </cell>
          <cell r="H2574">
            <v>858310.56722073106</v>
          </cell>
          <cell r="I2574">
            <v>858773.18955716002</v>
          </cell>
          <cell r="J2574">
            <v>780998.29355148505</v>
          </cell>
          <cell r="K2574">
            <v>844082.12730765704</v>
          </cell>
          <cell r="L2574">
            <v>1065422.8015052399</v>
          </cell>
          <cell r="M2574">
            <v>1055233.09641854</v>
          </cell>
          <cell r="N2574">
            <v>908484.24980662402</v>
          </cell>
          <cell r="O2574">
            <v>840755.91995376104</v>
          </cell>
          <cell r="P2574">
            <v>764546.14551899501</v>
          </cell>
          <cell r="Q2574">
            <v>642211.95101488603</v>
          </cell>
        </row>
        <row r="2575">
          <cell r="A2575" t="str">
            <v>Q9CQX0</v>
          </cell>
          <cell r="B2575" t="str">
            <v>sp|Q9CQX0|OTUB2_MOUSE</v>
          </cell>
          <cell r="C2575">
            <v>8948.4114286184304</v>
          </cell>
          <cell r="D2575">
            <v>2218.6782319013701</v>
          </cell>
          <cell r="E2575">
            <v>6929.5626419459004</v>
          </cell>
          <cell r="F2575">
            <v>13999.073684641</v>
          </cell>
          <cell r="G2575">
            <v>11493.000825437501</v>
          </cell>
          <cell r="H2575">
            <v>19224.948025665199</v>
          </cell>
          <cell r="I2575">
            <v>4452.4895599634301</v>
          </cell>
          <cell r="J2575">
            <v>14063.604276756299</v>
          </cell>
          <cell r="K2575">
            <v>10581.8081632914</v>
          </cell>
          <cell r="L2575">
            <v>14616.9171261642</v>
          </cell>
          <cell r="M2575">
            <v>11574.744061181</v>
          </cell>
          <cell r="N2575">
            <v>10196.1769854664</v>
          </cell>
          <cell r="O2575">
            <v>5167.4469792667496</v>
          </cell>
          <cell r="P2575">
            <v>4020.0318430012799</v>
          </cell>
          <cell r="Q2575">
            <v>8265.6308126718995</v>
          </cell>
        </row>
        <row r="2576">
          <cell r="A2576" t="str">
            <v>Q9CQX2</v>
          </cell>
          <cell r="B2576" t="str">
            <v>sp|Q9CQX2|CYB5B_MOUSE</v>
          </cell>
          <cell r="C2576">
            <v>115692.507440929</v>
          </cell>
          <cell r="D2576">
            <v>273843.27492548397</v>
          </cell>
          <cell r="E2576">
            <v>206650.470559565</v>
          </cell>
          <cell r="F2576">
            <v>277742.23054962402</v>
          </cell>
          <cell r="G2576">
            <v>275615.402612868</v>
          </cell>
          <cell r="H2576">
            <v>252565.698655013</v>
          </cell>
          <cell r="I2576">
            <v>158873.861820677</v>
          </cell>
          <cell r="J2576">
            <v>293326.31640093401</v>
          </cell>
          <cell r="K2576">
            <v>172517.36598867</v>
          </cell>
          <cell r="L2576">
            <v>277826.279621461</v>
          </cell>
          <cell r="M2576">
            <v>336954.17615833902</v>
          </cell>
          <cell r="N2576">
            <v>142138.39745263799</v>
          </cell>
          <cell r="O2576">
            <v>260017.39860758101</v>
          </cell>
          <cell r="P2576">
            <v>181413.03105241799</v>
          </cell>
          <cell r="Q2576">
            <v>201884.43323959701</v>
          </cell>
        </row>
        <row r="2577">
          <cell r="A2577" t="str">
            <v>Q9CQY6</v>
          </cell>
          <cell r="B2577" t="str">
            <v>sp|Q9CQY6|UQCC2_MOUSE</v>
          </cell>
          <cell r="C2577">
            <v>71400.713176753998</v>
          </cell>
          <cell r="D2577">
            <v>56818.380661727097</v>
          </cell>
          <cell r="E2577">
            <v>41642.502866277602</v>
          </cell>
          <cell r="F2577">
            <v>29876.741944344201</v>
          </cell>
          <cell r="G2577">
            <v>34132.928795795</v>
          </cell>
          <cell r="H2577">
            <v>41891.656671649398</v>
          </cell>
          <cell r="I2577">
            <v>42523.693898493002</v>
          </cell>
          <cell r="J2577">
            <v>34946.005807567199</v>
          </cell>
          <cell r="K2577">
            <v>31043.702122765299</v>
          </cell>
          <cell r="L2577">
            <v>46966.698781543302</v>
          </cell>
          <cell r="M2577">
            <v>22146.591752192999</v>
          </cell>
          <cell r="N2577">
            <v>59187.975835572397</v>
          </cell>
          <cell r="O2577">
            <v>36827.175265334001</v>
          </cell>
          <cell r="P2577">
            <v>15448.3478856889</v>
          </cell>
          <cell r="Q2577">
            <v>8390.7338017825696</v>
          </cell>
        </row>
        <row r="2578">
          <cell r="A2578" t="str">
            <v>Q9CQZ5</v>
          </cell>
          <cell r="B2578" t="str">
            <v>sp|Q9CQZ5|NDUA6_MOUSE</v>
          </cell>
          <cell r="C2578">
            <v>404509.03527138202</v>
          </cell>
          <cell r="D2578">
            <v>513156.543968304</v>
          </cell>
          <cell r="E2578">
            <v>606785.517596866</v>
          </cell>
          <cell r="F2578">
            <v>577698.07845069305</v>
          </cell>
          <cell r="G2578">
            <v>513979.98630018003</v>
          </cell>
          <cell r="H2578">
            <v>442256.76500724698</v>
          </cell>
          <cell r="I2578">
            <v>484019.61401288101</v>
          </cell>
          <cell r="J2578">
            <v>456537.25488511199</v>
          </cell>
          <cell r="K2578">
            <v>581821.13700349303</v>
          </cell>
          <cell r="L2578">
            <v>390944.51446269598</v>
          </cell>
          <cell r="M2578">
            <v>450017.56730441801</v>
          </cell>
          <cell r="N2578">
            <v>576281.37265344302</v>
          </cell>
          <cell r="O2578">
            <v>375348.38550050801</v>
          </cell>
          <cell r="P2578">
            <v>547934.141704635</v>
          </cell>
          <cell r="Q2578">
            <v>508409.705529142</v>
          </cell>
        </row>
        <row r="2579">
          <cell r="A2579" t="str">
            <v>Q9CQZ6</v>
          </cell>
          <cell r="B2579" t="str">
            <v>sp|Q9CQZ6|NDUB3_MOUSE</v>
          </cell>
          <cell r="C2579">
            <v>319940.82299836399</v>
          </cell>
          <cell r="D2579">
            <v>432016.97856869199</v>
          </cell>
          <cell r="E2579">
            <v>649686.25084786396</v>
          </cell>
          <cell r="F2579">
            <v>557773.91184954101</v>
          </cell>
          <cell r="G2579">
            <v>422481.103728685</v>
          </cell>
          <cell r="H2579">
            <v>492257.631264208</v>
          </cell>
          <cell r="I2579">
            <v>570672.36350791506</v>
          </cell>
          <cell r="J2579">
            <v>475723.27798697102</v>
          </cell>
          <cell r="K2579">
            <v>503520.20925813599</v>
          </cell>
          <cell r="L2579">
            <v>502398.74312256498</v>
          </cell>
          <cell r="M2579">
            <v>563268.03363679606</v>
          </cell>
          <cell r="N2579">
            <v>497146.58798333799</v>
          </cell>
          <cell r="O2579">
            <v>399626.05416239297</v>
          </cell>
          <cell r="P2579">
            <v>500776.99637394201</v>
          </cell>
          <cell r="Q2579">
            <v>452301.29327783699</v>
          </cell>
        </row>
        <row r="2580">
          <cell r="A2580" t="str">
            <v>Q9CR00</v>
          </cell>
          <cell r="B2580" t="str">
            <v>sp|Q9CR00|PSMD9_MOUSE</v>
          </cell>
          <cell r="C2580">
            <v>303482.973187002</v>
          </cell>
          <cell r="D2580">
            <v>228121.72394859901</v>
          </cell>
          <cell r="E2580">
            <v>299060.64375588601</v>
          </cell>
          <cell r="F2580">
            <v>165006.58416449299</v>
          </cell>
          <cell r="G2580">
            <v>130772.959496874</v>
          </cell>
          <cell r="H2580">
            <v>244222.74829760101</v>
          </cell>
          <cell r="I2580">
            <v>286741.98377287202</v>
          </cell>
          <cell r="J2580">
            <v>183430.67189826799</v>
          </cell>
          <cell r="K2580">
            <v>187104.210308826</v>
          </cell>
          <cell r="L2580">
            <v>200312.70082562399</v>
          </cell>
          <cell r="M2580">
            <v>219731.285465325</v>
          </cell>
          <cell r="N2580">
            <v>260363.22956151201</v>
          </cell>
          <cell r="O2580">
            <v>202471.64951512299</v>
          </cell>
          <cell r="P2580">
            <v>191260.02662181799</v>
          </cell>
          <cell r="Q2580">
            <v>189669.50856739099</v>
          </cell>
        </row>
        <row r="2581">
          <cell r="A2581" t="str">
            <v>Q9CR09</v>
          </cell>
          <cell r="B2581" t="str">
            <v>sp|Q9CR09|UFC1_MOUSE</v>
          </cell>
          <cell r="C2581">
            <v>135562.930358791</v>
          </cell>
          <cell r="D2581">
            <v>94299.625258396598</v>
          </cell>
          <cell r="E2581">
            <v>176445.61988253199</v>
          </cell>
          <cell r="F2581">
            <v>133004.36341330499</v>
          </cell>
          <cell r="G2581">
            <v>135293.30968734101</v>
          </cell>
          <cell r="H2581">
            <v>104093.223233221</v>
          </cell>
          <cell r="I2581">
            <v>150569.45365762801</v>
          </cell>
          <cell r="J2581">
            <v>131400.023079026</v>
          </cell>
          <cell r="K2581">
            <v>156818.293125886</v>
          </cell>
          <cell r="L2581">
            <v>126656.358176436</v>
          </cell>
          <cell r="M2581">
            <v>136742.02055383701</v>
          </cell>
          <cell r="N2581">
            <v>175138.25931657001</v>
          </cell>
          <cell r="O2581">
            <v>103135.71231803999</v>
          </cell>
          <cell r="P2581">
            <v>155474.056296878</v>
          </cell>
          <cell r="Q2581">
            <v>122070.60057961399</v>
          </cell>
        </row>
        <row r="2582">
          <cell r="A2582" t="str">
            <v>Q9CR16</v>
          </cell>
          <cell r="B2582" t="str">
            <v>sp|Q9CR16|PPID_MOUSE</v>
          </cell>
          <cell r="C2582">
            <v>1045363.5068094101</v>
          </cell>
          <cell r="D2582">
            <v>1266709.95609141</v>
          </cell>
          <cell r="E2582">
            <v>1476164.97257164</v>
          </cell>
          <cell r="F2582">
            <v>1163559.0083556999</v>
          </cell>
          <cell r="G2582">
            <v>1230641.8773030799</v>
          </cell>
          <cell r="H2582">
            <v>1228431.3938404201</v>
          </cell>
          <cell r="I2582">
            <v>1045374.23767756</v>
          </cell>
          <cell r="J2582">
            <v>1045983.0968360699</v>
          </cell>
          <cell r="K2582">
            <v>1302495.5931480799</v>
          </cell>
          <cell r="L2582">
            <v>1362526.5924965199</v>
          </cell>
          <cell r="M2582">
            <v>1284909.4971547299</v>
          </cell>
          <cell r="N2582">
            <v>1102677.5797132901</v>
          </cell>
          <cell r="O2582">
            <v>1168023.9989707801</v>
          </cell>
          <cell r="P2582">
            <v>1315947.4125285901</v>
          </cell>
          <cell r="Q2582">
            <v>1565407.2586626201</v>
          </cell>
        </row>
        <row r="2583">
          <cell r="A2583" t="str">
            <v>Q9CR21</v>
          </cell>
          <cell r="B2583" t="str">
            <v>sp|Q9CR21|ACPM_MOUSE</v>
          </cell>
          <cell r="C2583">
            <v>261305.494400503</v>
          </cell>
          <cell r="D2583">
            <v>190571.54417831</v>
          </cell>
          <cell r="E2583">
            <v>420304.66446324799</v>
          </cell>
          <cell r="F2583">
            <v>459028.21579383197</v>
          </cell>
          <cell r="G2583">
            <v>435192.299695794</v>
          </cell>
          <cell r="H2583">
            <v>388464.88935602101</v>
          </cell>
          <cell r="I2583">
            <v>382459.237575398</v>
          </cell>
          <cell r="J2583">
            <v>413662.22888423601</v>
          </cell>
          <cell r="K2583">
            <v>412722.48798791901</v>
          </cell>
          <cell r="L2583">
            <v>294129.35390217899</v>
          </cell>
          <cell r="M2583">
            <v>403333.24944154802</v>
          </cell>
          <cell r="N2583">
            <v>304681.54472057801</v>
          </cell>
          <cell r="O2583">
            <v>379376.239888813</v>
          </cell>
          <cell r="P2583">
            <v>359705.300193762</v>
          </cell>
          <cell r="Q2583">
            <v>134062.84045990399</v>
          </cell>
        </row>
        <row r="2584">
          <cell r="A2584" t="str">
            <v>Q9CR26</v>
          </cell>
          <cell r="B2584" t="str">
            <v>sp|Q9CR26|VTA1_MOUSE</v>
          </cell>
          <cell r="C2584">
            <v>225710.13923777101</v>
          </cell>
          <cell r="D2584">
            <v>348918.513496036</v>
          </cell>
          <cell r="E2584">
            <v>303949.19319259201</v>
          </cell>
          <cell r="F2584">
            <v>393857.180600291</v>
          </cell>
          <cell r="G2584">
            <v>337315.978607386</v>
          </cell>
          <cell r="H2584">
            <v>316718.954663123</v>
          </cell>
          <cell r="I2584">
            <v>344703.40695673402</v>
          </cell>
          <cell r="J2584">
            <v>355247.43107384501</v>
          </cell>
          <cell r="K2584">
            <v>347523.875434699</v>
          </cell>
          <cell r="L2584">
            <v>242332.39772595899</v>
          </cell>
          <cell r="M2584">
            <v>361078.58292367298</v>
          </cell>
          <cell r="N2584">
            <v>334291.25809810898</v>
          </cell>
          <cell r="O2584">
            <v>320012.04300197802</v>
          </cell>
          <cell r="P2584">
            <v>340688.50613013102</v>
          </cell>
          <cell r="Q2584">
            <v>362931.17225112201</v>
          </cell>
        </row>
        <row r="2585">
          <cell r="A2585" t="str">
            <v>Q9CR51</v>
          </cell>
          <cell r="B2585" t="str">
            <v>sp|Q9CR51|VATG1_MOUSE</v>
          </cell>
          <cell r="C2585">
            <v>137617.19499621601</v>
          </cell>
          <cell r="D2585">
            <v>186225.948546139</v>
          </cell>
          <cell r="E2585">
            <v>135219.43332677</v>
          </cell>
          <cell r="F2585">
            <v>190059.16167132501</v>
          </cell>
          <cell r="G2585">
            <v>177110.90328015399</v>
          </cell>
          <cell r="H2585">
            <v>149193.809491386</v>
          </cell>
          <cell r="I2585">
            <v>181792.28368517401</v>
          </cell>
          <cell r="J2585">
            <v>196907.69488782799</v>
          </cell>
          <cell r="K2585">
            <v>170238.482162823</v>
          </cell>
          <cell r="L2585">
            <v>133568.97040054799</v>
          </cell>
          <cell r="M2585">
            <v>202246.14937124599</v>
          </cell>
          <cell r="N2585">
            <v>159729.72382652201</v>
          </cell>
          <cell r="O2585">
            <v>239774.06444885299</v>
          </cell>
          <cell r="P2585">
            <v>138215.97204606899</v>
          </cell>
          <cell r="Q2585">
            <v>181791.594629675</v>
          </cell>
        </row>
        <row r="2586">
          <cell r="A2586" t="str">
            <v>Q9CR57</v>
          </cell>
          <cell r="B2586" t="str">
            <v>sp|Q9CR57|RL14_MOUSE</v>
          </cell>
          <cell r="C2586">
            <v>1336097.5078312999</v>
          </cell>
          <cell r="D2586">
            <v>1313275.1877881</v>
          </cell>
          <cell r="E2586">
            <v>1295426.97524311</v>
          </cell>
          <cell r="F2586">
            <v>1280172.84244179</v>
          </cell>
          <cell r="G2586">
            <v>1214011.4763861699</v>
          </cell>
          <cell r="H2586">
            <v>1203105.0666376001</v>
          </cell>
          <cell r="I2586">
            <v>1491957.88213078</v>
          </cell>
          <cell r="J2586">
            <v>1384053.26787907</v>
          </cell>
          <cell r="K2586">
            <v>1399185.72353017</v>
          </cell>
          <cell r="L2586">
            <v>1357195.31628601</v>
          </cell>
          <cell r="M2586">
            <v>1054722.9202677701</v>
          </cell>
          <cell r="N2586">
            <v>1519925.34051215</v>
          </cell>
          <cell r="O2586">
            <v>1444401.4047626599</v>
          </cell>
          <cell r="P2586">
            <v>1295074.9733422301</v>
          </cell>
          <cell r="Q2586">
            <v>1079492.9730456099</v>
          </cell>
        </row>
        <row r="2587">
          <cell r="A2587" t="str">
            <v>Q9CR59</v>
          </cell>
          <cell r="B2587" t="str">
            <v>sp|Q9CR59|G45IP_MOUSE</v>
          </cell>
          <cell r="C2587">
            <v>50161.216372933101</v>
          </cell>
          <cell r="D2587">
            <v>46081.381157564101</v>
          </cell>
          <cell r="E2587">
            <v>66333.974436027202</v>
          </cell>
          <cell r="F2587">
            <v>50275.183544500898</v>
          </cell>
          <cell r="G2587">
            <v>49315.735317944003</v>
          </cell>
          <cell r="H2587">
            <v>51842.311535867702</v>
          </cell>
          <cell r="I2587">
            <v>61423.3661642757</v>
          </cell>
          <cell r="J2587">
            <v>65761.274425680705</v>
          </cell>
          <cell r="K2587">
            <v>59156.903180677</v>
          </cell>
          <cell r="L2587">
            <v>194593.11768698</v>
          </cell>
          <cell r="M2587">
            <v>51379.101138338498</v>
          </cell>
          <cell r="N2587">
            <v>64218.929451741802</v>
          </cell>
          <cell r="O2587">
            <v>78760.307029652206</v>
          </cell>
          <cell r="P2587">
            <v>56383.5041237361</v>
          </cell>
          <cell r="Q2587">
            <v>22115.648398731999</v>
          </cell>
        </row>
        <row r="2588">
          <cell r="A2588" t="str">
            <v>Q9CR61</v>
          </cell>
          <cell r="B2588" t="str">
            <v>sp|Q9CR61|NDUB7_MOUSE</v>
          </cell>
          <cell r="C2588">
            <v>145746.74751507299</v>
          </cell>
          <cell r="D2588">
            <v>257950.43607995001</v>
          </cell>
          <cell r="E2588">
            <v>277239.85983608</v>
          </cell>
          <cell r="F2588">
            <v>295929.60013682803</v>
          </cell>
          <cell r="G2588">
            <v>253023.35447503999</v>
          </cell>
          <cell r="H2588">
            <v>324929.006323251</v>
          </cell>
          <cell r="I2588">
            <v>294409.296903993</v>
          </cell>
          <cell r="J2588">
            <v>267749.57501864602</v>
          </cell>
          <cell r="K2588">
            <v>231138.50678755101</v>
          </cell>
          <cell r="L2588">
            <v>242224.578754774</v>
          </cell>
          <cell r="M2588">
            <v>291508.96261764102</v>
          </cell>
          <cell r="N2588">
            <v>332632.934337841</v>
          </cell>
          <cell r="O2588">
            <v>269235.16426144401</v>
          </cell>
          <cell r="P2588">
            <v>330060.93161669403</v>
          </cell>
          <cell r="Q2588">
            <v>332707.10270777502</v>
          </cell>
        </row>
        <row r="2589">
          <cell r="A2589" t="str">
            <v>Q9CR62</v>
          </cell>
          <cell r="B2589" t="str">
            <v>sp|Q9CR62|M2OM_MOUSE</v>
          </cell>
          <cell r="C2589">
            <v>4457857.7088418799</v>
          </cell>
          <cell r="D2589">
            <v>5172036.4449519804</v>
          </cell>
          <cell r="E2589">
            <v>4411743.4292356996</v>
          </cell>
          <cell r="F2589">
            <v>5398486.8166857203</v>
          </cell>
          <cell r="G2589">
            <v>4987599.1999089802</v>
          </cell>
          <cell r="H2589">
            <v>5516552.4994709501</v>
          </cell>
          <cell r="I2589">
            <v>4562312.4758165302</v>
          </cell>
          <cell r="J2589">
            <v>4505958.9219875801</v>
          </cell>
          <cell r="K2589">
            <v>4568575.35149631</v>
          </cell>
          <cell r="L2589">
            <v>4775091.1568287201</v>
          </cell>
          <cell r="M2589">
            <v>4380534.2061704304</v>
          </cell>
          <cell r="N2589">
            <v>4298134.9343731999</v>
          </cell>
          <cell r="O2589">
            <v>4657477.1121401098</v>
          </cell>
          <cell r="P2589">
            <v>5330347.6120870197</v>
          </cell>
          <cell r="Q2589">
            <v>4930536.7711351598</v>
          </cell>
        </row>
        <row r="2590">
          <cell r="A2590" t="str">
            <v>Q9CR68</v>
          </cell>
          <cell r="B2590" t="str">
            <v>sp|Q9CR68|UCRI_MOUSE</v>
          </cell>
          <cell r="C2590">
            <v>4491025.3377416898</v>
          </cell>
          <cell r="D2590">
            <v>6712534.57265859</v>
          </cell>
          <cell r="E2590">
            <v>5379046.2388000702</v>
          </cell>
          <cell r="F2590">
            <v>7439863.1092462502</v>
          </cell>
          <cell r="G2590">
            <v>6541206.0209340397</v>
          </cell>
          <cell r="H2590">
            <v>8794449.9738137797</v>
          </cell>
          <cell r="I2590">
            <v>5782844.6486201202</v>
          </cell>
          <cell r="J2590">
            <v>6598250.8190202704</v>
          </cell>
          <cell r="K2590">
            <v>5342362.46379802</v>
          </cell>
          <cell r="L2590">
            <v>8544828.9886479005</v>
          </cell>
          <cell r="M2590">
            <v>8136806.1364070196</v>
          </cell>
          <cell r="N2590">
            <v>5575654.8646133896</v>
          </cell>
          <cell r="O2590">
            <v>7490706.1657498498</v>
          </cell>
          <cell r="P2590">
            <v>6006242.0821835296</v>
          </cell>
          <cell r="Q2590">
            <v>6754721.6678026598</v>
          </cell>
        </row>
        <row r="2591">
          <cell r="A2591" t="str">
            <v>Q9CR95</v>
          </cell>
          <cell r="B2591" t="str">
            <v>sp|Q9CR95|NECP1_MOUSE</v>
          </cell>
          <cell r="C2591">
            <v>611622.05082272901</v>
          </cell>
          <cell r="D2591">
            <v>803895.74664730404</v>
          </cell>
          <cell r="E2591">
            <v>922599.14181211195</v>
          </cell>
          <cell r="F2591">
            <v>878179.22327129298</v>
          </cell>
          <cell r="G2591">
            <v>947524.32683319098</v>
          </cell>
          <cell r="H2591">
            <v>833146.13230796601</v>
          </cell>
          <cell r="I2591">
            <v>959022.42347217398</v>
          </cell>
          <cell r="J2591">
            <v>807684.10573559406</v>
          </cell>
          <cell r="K2591">
            <v>929809.87077816704</v>
          </cell>
          <cell r="L2591">
            <v>715594.01712650503</v>
          </cell>
          <cell r="M2591">
            <v>783611.50121690799</v>
          </cell>
          <cell r="N2591">
            <v>827762.42107714806</v>
          </cell>
          <cell r="O2591">
            <v>817211.59440161695</v>
          </cell>
          <cell r="P2591">
            <v>852673.72345167201</v>
          </cell>
          <cell r="Q2591">
            <v>447623.25114238099</v>
          </cell>
        </row>
        <row r="2592">
          <cell r="A2592" t="str">
            <v>Q9CRA7</v>
          </cell>
          <cell r="B2592" t="str">
            <v>sp|Q9CRA7|ATP5S_MOUSE</v>
          </cell>
          <cell r="C2592">
            <v>65648.071686347597</v>
          </cell>
          <cell r="D2592">
            <v>62478.2047209718</v>
          </cell>
          <cell r="E2592">
            <v>28992.340745592701</v>
          </cell>
          <cell r="F2592">
            <v>98863.371457030502</v>
          </cell>
          <cell r="G2592">
            <v>86734.192464152293</v>
          </cell>
          <cell r="H2592">
            <v>60131.939191149097</v>
          </cell>
          <cell r="I2592">
            <v>50884.758351461896</v>
          </cell>
          <cell r="J2592">
            <v>59167.430348149202</v>
          </cell>
          <cell r="K2592">
            <v>44693.888584399603</v>
          </cell>
          <cell r="L2592">
            <v>19459.4969917942</v>
          </cell>
          <cell r="M2592">
            <v>82330.741456450603</v>
          </cell>
          <cell r="N2592">
            <v>67649.936254733897</v>
          </cell>
          <cell r="O2592">
            <v>89091.634996712193</v>
          </cell>
          <cell r="P2592">
            <v>83299.8358477453</v>
          </cell>
          <cell r="Q2592">
            <v>122380.80852064199</v>
          </cell>
        </row>
        <row r="2593">
          <cell r="A2593" t="str">
            <v>Q9CRB2</v>
          </cell>
          <cell r="B2593" t="str">
            <v>sp|Q9CRB2|NHP2_MOUSE</v>
          </cell>
          <cell r="C2593">
            <v>3187.6819009374199</v>
          </cell>
          <cell r="D2593">
            <v>4216.60984919762</v>
          </cell>
          <cell r="E2593">
            <v>4193.3002837835702</v>
          </cell>
          <cell r="F2593">
            <v>4932.5507250819501</v>
          </cell>
          <cell r="G2593">
            <v>6148.6439842292702</v>
          </cell>
          <cell r="H2593">
            <v>2775.0611557705001</v>
          </cell>
          <cell r="I2593">
            <v>7085.9824913006496</v>
          </cell>
          <cell r="J2593">
            <v>4015.12076025947</v>
          </cell>
          <cell r="K2593">
            <v>2926.6199095002398</v>
          </cell>
          <cell r="L2593">
            <v>3234.8387040156999</v>
          </cell>
          <cell r="M2593">
            <v>4406.2880024022797</v>
          </cell>
          <cell r="N2593">
            <v>4516.1226518414096</v>
          </cell>
          <cell r="O2593">
            <v>5632.04730158861</v>
          </cell>
          <cell r="P2593">
            <v>2837.5501461987201</v>
          </cell>
          <cell r="Q2593">
            <v>845.78130568349002</v>
          </cell>
        </row>
        <row r="2594">
          <cell r="A2594" t="str">
            <v>Q9CRB6</v>
          </cell>
          <cell r="B2594" t="str">
            <v>sp|Q9CRB6|TPPP3_MOUSE</v>
          </cell>
          <cell r="C2594">
            <v>116873.35453599801</v>
          </cell>
          <cell r="D2594">
            <v>151161.81857013801</v>
          </cell>
          <cell r="E2594">
            <v>152066.08901073199</v>
          </cell>
          <cell r="F2594">
            <v>114858.18235827499</v>
          </cell>
          <cell r="G2594">
            <v>69610.647188187999</v>
          </cell>
          <cell r="H2594">
            <v>170307.962702466</v>
          </cell>
          <cell r="I2594">
            <v>119988.291278879</v>
          </cell>
          <cell r="J2594">
            <v>88591.9175350281</v>
          </cell>
          <cell r="K2594">
            <v>162063.68645239199</v>
          </cell>
          <cell r="L2594">
            <v>129711.658082521</v>
          </cell>
          <cell r="M2594">
            <v>189344.93556037301</v>
          </cell>
          <cell r="N2594">
            <v>208119.177624298</v>
          </cell>
          <cell r="O2594">
            <v>173378.55650248201</v>
          </cell>
          <cell r="P2594">
            <v>147249.94107362599</v>
          </cell>
          <cell r="Q2594">
            <v>197850.53363551499</v>
          </cell>
        </row>
        <row r="2595">
          <cell r="A2595" t="str">
            <v>Q9CRB8</v>
          </cell>
          <cell r="B2595" t="str">
            <v>sp|Q9CRB8|MTFP1_MOUSE</v>
          </cell>
          <cell r="C2595">
            <v>248714.80638152</v>
          </cell>
          <cell r="D2595">
            <v>300367.24562663899</v>
          </cell>
          <cell r="E2595">
            <v>270369.65308378002</v>
          </cell>
          <cell r="F2595">
            <v>306621.34681361902</v>
          </cell>
          <cell r="G2595">
            <v>257256.49025430999</v>
          </cell>
          <cell r="H2595">
            <v>314078.78103790502</v>
          </cell>
          <cell r="I2595">
            <v>276574.61398165702</v>
          </cell>
          <cell r="J2595">
            <v>333791.34890677</v>
          </cell>
          <cell r="K2595">
            <v>244078.22118441301</v>
          </cell>
          <cell r="L2595">
            <v>336357.14098823199</v>
          </cell>
          <cell r="M2595">
            <v>332719.59008409397</v>
          </cell>
          <cell r="N2595">
            <v>270502.57174769201</v>
          </cell>
          <cell r="O2595">
            <v>324073.89871125401</v>
          </cell>
          <cell r="P2595">
            <v>276215.13617170701</v>
          </cell>
          <cell r="Q2595">
            <v>343818.47477201797</v>
          </cell>
        </row>
        <row r="2596">
          <cell r="A2596" t="str">
            <v>Q9CRB9</v>
          </cell>
          <cell r="B2596" t="str">
            <v>sp|Q9CRB9|MIC19_MOUSE</v>
          </cell>
          <cell r="C2596">
            <v>1581460.45998952</v>
          </cell>
          <cell r="D2596">
            <v>1647752.6590227501</v>
          </cell>
          <cell r="E2596">
            <v>1553174.6401935399</v>
          </cell>
          <cell r="F2596">
            <v>1354745.7936175</v>
          </cell>
          <cell r="G2596">
            <v>1386196.5522256</v>
          </cell>
          <cell r="H2596">
            <v>1726093.4321775199</v>
          </cell>
          <cell r="I2596">
            <v>1123288.82844884</v>
          </cell>
          <cell r="J2596">
            <v>1210119.44353711</v>
          </cell>
          <cell r="K2596">
            <v>1035877.80051787</v>
          </cell>
          <cell r="L2596">
            <v>1840630.9930326899</v>
          </cell>
          <cell r="M2596">
            <v>1856456.9326023799</v>
          </cell>
          <cell r="N2596">
            <v>1717467.6131611599</v>
          </cell>
          <cell r="O2596">
            <v>1106104.12380882</v>
          </cell>
          <cell r="P2596">
            <v>1549694.7024258301</v>
          </cell>
          <cell r="Q2596">
            <v>1727451.86655229</v>
          </cell>
        </row>
        <row r="2597">
          <cell r="A2597" t="str">
            <v>Q9CRC0</v>
          </cell>
          <cell r="B2597" t="str">
            <v>sp|Q9CRC0|VKOR1_MOUSE</v>
          </cell>
          <cell r="C2597">
            <v>42644.018585065402</v>
          </cell>
          <cell r="D2597">
            <v>16971.591047415899</v>
          </cell>
          <cell r="E2597">
            <v>18086.981087198801</v>
          </cell>
          <cell r="F2597">
            <v>20426.892144428199</v>
          </cell>
          <cell r="G2597">
            <v>40629.595067266797</v>
          </cell>
          <cell r="H2597">
            <v>46111.356847162802</v>
          </cell>
          <cell r="I2597">
            <v>22397.558967006698</v>
          </cell>
          <cell r="J2597">
            <v>14162.076310049501</v>
          </cell>
          <cell r="K2597">
            <v>18317.850251807999</v>
          </cell>
          <cell r="L2597">
            <v>96312.087141987504</v>
          </cell>
          <cell r="M2597">
            <v>61106.5902475814</v>
          </cell>
          <cell r="N2597">
            <v>18669.574582893601</v>
          </cell>
          <cell r="O2597">
            <v>70630.317081389701</v>
          </cell>
          <cell r="P2597">
            <v>17008.998679602799</v>
          </cell>
          <cell r="Q2597">
            <v>19701.160770699498</v>
          </cell>
        </row>
        <row r="2598">
          <cell r="A2598" t="str">
            <v>Q9CRC8</v>
          </cell>
          <cell r="B2598" t="str">
            <v>sp|Q9CRC8|LRC40_MOUSE</v>
          </cell>
          <cell r="C2598">
            <v>58628.610912219003</v>
          </cell>
          <cell r="D2598">
            <v>47377.0767757746</v>
          </cell>
          <cell r="E2598">
            <v>81140.463758641097</v>
          </cell>
          <cell r="F2598">
            <v>79560.711881505005</v>
          </cell>
          <cell r="G2598">
            <v>77947.206758846398</v>
          </cell>
          <cell r="H2598">
            <v>80879.339267413801</v>
          </cell>
          <cell r="I2598">
            <v>81780.039835164804</v>
          </cell>
          <cell r="J2598">
            <v>71442.190201014804</v>
          </cell>
          <cell r="K2598">
            <v>83103.8605587817</v>
          </cell>
          <cell r="L2598">
            <v>17500.2068513263</v>
          </cell>
          <cell r="M2598">
            <v>48162.066577574202</v>
          </cell>
          <cell r="N2598">
            <v>81319.091038045895</v>
          </cell>
          <cell r="O2598">
            <v>118778.67510527</v>
          </cell>
          <cell r="P2598">
            <v>83079.013448313097</v>
          </cell>
          <cell r="Q2598">
            <v>114711.672170258</v>
          </cell>
        </row>
        <row r="2599">
          <cell r="A2599" t="str">
            <v>Q9CRD0</v>
          </cell>
          <cell r="B2599" t="str">
            <v>sp|Q9CRD0|OCAD1_MOUSE</v>
          </cell>
          <cell r="C2599">
            <v>232164.30719409001</v>
          </cell>
          <cell r="D2599">
            <v>257292.02921058601</v>
          </cell>
          <cell r="E2599">
            <v>279978.11926170398</v>
          </cell>
          <cell r="F2599">
            <v>268855.18444127101</v>
          </cell>
          <cell r="G2599">
            <v>256891.181396845</v>
          </cell>
          <cell r="H2599">
            <v>272394.26027190301</v>
          </cell>
          <cell r="I2599">
            <v>304892.31419891102</v>
          </cell>
          <cell r="J2599">
            <v>308499.489129022</v>
          </cell>
          <cell r="K2599">
            <v>260525.97869512701</v>
          </cell>
          <cell r="L2599">
            <v>352752.161825624</v>
          </cell>
          <cell r="M2599">
            <v>391599.94103199098</v>
          </cell>
          <cell r="N2599">
            <v>261324.68291129899</v>
          </cell>
          <cell r="O2599">
            <v>303145.63552517898</v>
          </cell>
          <cell r="P2599">
            <v>317036.50948328298</v>
          </cell>
          <cell r="Q2599">
            <v>279658.904919767</v>
          </cell>
        </row>
        <row r="2600">
          <cell r="A2600" t="str">
            <v>Q9CRD2</v>
          </cell>
          <cell r="B2600" t="str">
            <v>sp|Q9CRD2|EMC2_MOUSE</v>
          </cell>
          <cell r="C2600">
            <v>146164.42099528699</v>
          </cell>
          <cell r="D2600">
            <v>134915.24147715699</v>
          </cell>
          <cell r="E2600">
            <v>143895.59020212301</v>
          </cell>
          <cell r="F2600">
            <v>147196.10899235</v>
          </cell>
          <cell r="G2600">
            <v>135845.34786126699</v>
          </cell>
          <cell r="H2600">
            <v>188957.40625815</v>
          </cell>
          <cell r="I2600">
            <v>142419.49346704601</v>
          </cell>
          <cell r="J2600">
            <v>151639.67026081501</v>
          </cell>
          <cell r="K2600">
            <v>136409.031694162</v>
          </cell>
          <cell r="L2600">
            <v>206448.612456831</v>
          </cell>
          <cell r="M2600">
            <v>160056.43898231801</v>
          </cell>
          <cell r="N2600">
            <v>147225.02066399099</v>
          </cell>
          <cell r="O2600">
            <v>168133.637545351</v>
          </cell>
          <cell r="P2600">
            <v>161951.85393671301</v>
          </cell>
          <cell r="Q2600">
            <v>166078.01491240799</v>
          </cell>
        </row>
        <row r="2601">
          <cell r="A2601" t="str">
            <v>Q9CRD4</v>
          </cell>
          <cell r="B2601" t="str">
            <v>sp|Q9CRD4|DBND2_MOUSE</v>
          </cell>
          <cell r="C2601">
            <v>57921.7936615906</v>
          </cell>
          <cell r="D2601">
            <v>38595.073038413801</v>
          </cell>
          <cell r="E2601">
            <v>45290.641754766002</v>
          </cell>
          <cell r="F2601">
            <v>32716.706466392199</v>
          </cell>
          <cell r="G2601">
            <v>45793.237770094303</v>
          </cell>
          <cell r="H2601">
            <v>14947.2716138615</v>
          </cell>
          <cell r="I2601">
            <v>76559.9923821298</v>
          </cell>
          <cell r="J2601">
            <v>55644.2389201224</v>
          </cell>
          <cell r="K2601">
            <v>55476.6290184194</v>
          </cell>
          <cell r="L2601">
            <v>78218.633542446696</v>
          </cell>
          <cell r="M2601">
            <v>60945.377738287803</v>
          </cell>
          <cell r="N2601">
            <v>69640.410595203604</v>
          </cell>
          <cell r="O2601">
            <v>89934.151171207996</v>
          </cell>
          <cell r="P2601">
            <v>49266.937905836698</v>
          </cell>
          <cell r="Q2601">
            <v>4090.90423765579</v>
          </cell>
        </row>
        <row r="2602">
          <cell r="A2602" t="str">
            <v>Q9CRT8</v>
          </cell>
          <cell r="B2602" t="str">
            <v>sp|Q9CRT8|XPOT_MOUSE</v>
          </cell>
          <cell r="C2602">
            <v>46008.970412935902</v>
          </cell>
          <cell r="D2602">
            <v>48775.530717301903</v>
          </cell>
          <cell r="E2602">
            <v>38396.213113150101</v>
          </cell>
          <cell r="F2602">
            <v>51435.451342054002</v>
          </cell>
          <cell r="G2602">
            <v>37442.950251283502</v>
          </cell>
          <cell r="H2602">
            <v>61066.002102773899</v>
          </cell>
          <cell r="I2602">
            <v>42225.127896109203</v>
          </cell>
          <cell r="J2602">
            <v>49927.089372463699</v>
          </cell>
          <cell r="K2602">
            <v>31278.9292904869</v>
          </cell>
          <cell r="L2602">
            <v>49046.974252369</v>
          </cell>
          <cell r="M2602">
            <v>56144.611483741697</v>
          </cell>
          <cell r="N2602">
            <v>44887.661420659599</v>
          </cell>
          <cell r="O2602">
            <v>51659.354101587502</v>
          </cell>
          <cell r="P2602">
            <v>31175.592945871598</v>
          </cell>
          <cell r="Q2602">
            <v>38024.843047494804</v>
          </cell>
        </row>
        <row r="2603">
          <cell r="A2603" t="str">
            <v>Q9CRY7</v>
          </cell>
          <cell r="B2603" t="str">
            <v>sp|Q9CRY7|GDPD1_MOUSE</v>
          </cell>
          <cell r="C2603">
            <v>19160.044103347602</v>
          </cell>
          <cell r="D2603">
            <v>44261.195805704097</v>
          </cell>
          <cell r="E2603">
            <v>28650.773493508001</v>
          </cell>
          <cell r="F2603">
            <v>20611.376530382298</v>
          </cell>
          <cell r="G2603">
            <v>20797.404090100099</v>
          </cell>
          <cell r="H2603">
            <v>24417.1005062406</v>
          </cell>
          <cell r="I2603">
            <v>21835.1494290013</v>
          </cell>
          <cell r="J2603">
            <v>5446.9462634625897</v>
          </cell>
          <cell r="K2603">
            <v>14232.029367846701</v>
          </cell>
          <cell r="L2603">
            <v>32000.780428731799</v>
          </cell>
          <cell r="M2603">
            <v>21947.615104084001</v>
          </cell>
          <cell r="N2603">
            <v>27276.613347827599</v>
          </cell>
          <cell r="O2603">
            <v>7273.1531004967501</v>
          </cell>
          <cell r="P2603">
            <v>23047.455023891602</v>
          </cell>
          <cell r="Q2603">
            <v>26594.047120815401</v>
          </cell>
        </row>
        <row r="2604">
          <cell r="A2604" t="str">
            <v>Q9CS42</v>
          </cell>
          <cell r="B2604" t="str">
            <v>sp|Q9CS42|PRPS2_MOUSE</v>
          </cell>
          <cell r="C2604">
            <v>482167.874843525</v>
          </cell>
          <cell r="D2604">
            <v>551421.222510366</v>
          </cell>
          <cell r="E2604">
            <v>454634.52327044599</v>
          </cell>
          <cell r="F2604">
            <v>513588.64691100002</v>
          </cell>
          <cell r="G2604">
            <v>674819.97101992602</v>
          </cell>
          <cell r="H2604">
            <v>591032.61817428505</v>
          </cell>
          <cell r="I2604">
            <v>588166.28294664004</v>
          </cell>
          <cell r="J2604">
            <v>456712.45003296499</v>
          </cell>
          <cell r="K2604">
            <v>555509.79736945406</v>
          </cell>
          <cell r="L2604">
            <v>609316.81676138099</v>
          </cell>
          <cell r="M2604">
            <v>503572.06918788899</v>
          </cell>
          <cell r="N2604">
            <v>562443.31422862795</v>
          </cell>
          <cell r="O2604">
            <v>739948.120900332</v>
          </cell>
          <cell r="P2604">
            <v>570791.63813310897</v>
          </cell>
          <cell r="Q2604">
            <v>483246.98111904698</v>
          </cell>
        </row>
        <row r="2605">
          <cell r="A2605" t="str">
            <v>Q9CS84</v>
          </cell>
          <cell r="B2605" t="str">
            <v>sp|Q9CS84|NRX1A_MOUSE</v>
          </cell>
          <cell r="C2605">
            <v>950235.93674657401</v>
          </cell>
          <cell r="D2605">
            <v>799979.79184886406</v>
          </cell>
          <cell r="E2605">
            <v>897065.05944503204</v>
          </cell>
          <cell r="F2605">
            <v>1148573.9614671399</v>
          </cell>
          <cell r="G2605">
            <v>1053530.2120369</v>
          </cell>
          <cell r="H2605">
            <v>951345.98805449996</v>
          </cell>
          <cell r="I2605">
            <v>1198061.9411232299</v>
          </cell>
          <cell r="J2605">
            <v>937268.30600642902</v>
          </cell>
          <cell r="K2605">
            <v>1017491.01185346</v>
          </cell>
          <cell r="L2605">
            <v>1041614.29164795</v>
          </cell>
          <cell r="M2605">
            <v>854773.95376878802</v>
          </cell>
          <cell r="N2605">
            <v>1069670.2174359099</v>
          </cell>
          <cell r="O2605">
            <v>1136435.5686894599</v>
          </cell>
          <cell r="P2605">
            <v>927537.62604288</v>
          </cell>
          <cell r="Q2605">
            <v>953672.98395022401</v>
          </cell>
        </row>
        <row r="2606">
          <cell r="A2606" t="str">
            <v>Q9CSN1</v>
          </cell>
          <cell r="B2606" t="str">
            <v>sp|Q9CSN1|SNW1_MOUSE</v>
          </cell>
          <cell r="C2606">
            <v>6317.4083353963797</v>
          </cell>
          <cell r="D2606">
            <v>8863.2567541474691</v>
          </cell>
          <cell r="E2606">
            <v>19745.457265903999</v>
          </cell>
          <cell r="F2606">
            <v>32387.8905803739</v>
          </cell>
          <cell r="G2606">
            <v>10934.3728542106</v>
          </cell>
          <cell r="H2606">
            <v>18405.301413334499</v>
          </cell>
          <cell r="I2606">
            <v>19000.378784427499</v>
          </cell>
          <cell r="J2606">
            <v>3003.9703472986998</v>
          </cell>
          <cell r="K2606">
            <v>18342.6647037783</v>
          </cell>
          <cell r="L2606">
            <v>29640.869152364401</v>
          </cell>
          <cell r="M2606">
            <v>15582.4751013651</v>
          </cell>
          <cell r="N2606">
            <v>17001.174525741499</v>
          </cell>
          <cell r="O2606">
            <v>17629.0287159625</v>
          </cell>
          <cell r="P2606">
            <v>2210.2666660149598</v>
          </cell>
          <cell r="Q2606">
            <v>12602.8453090229</v>
          </cell>
        </row>
        <row r="2607">
          <cell r="A2607" t="str">
            <v>Q9CSU0</v>
          </cell>
          <cell r="B2607" t="str">
            <v>sp|Q9CSU0|RPR1B_MOUSE</v>
          </cell>
          <cell r="C2607">
            <v>5435.7438402902599</v>
          </cell>
          <cell r="D2607">
            <v>1570.8537461769999</v>
          </cell>
          <cell r="E2607">
            <v>721.89696962113305</v>
          </cell>
          <cell r="F2607">
            <v>1622.8276270072099</v>
          </cell>
          <cell r="G2607">
            <v>517.32444910589697</v>
          </cell>
          <cell r="H2607">
            <v>950.03494312098496</v>
          </cell>
          <cell r="I2607">
            <v>369.541984127923</v>
          </cell>
          <cell r="J2607">
            <v>970.01788705870194</v>
          </cell>
          <cell r="K2607">
            <v>2610.8931843927298</v>
          </cell>
          <cell r="L2607">
            <v>2058.4320970151898</v>
          </cell>
          <cell r="M2607">
            <v>2954.09295774066</v>
          </cell>
          <cell r="N2607">
            <v>1106.47423068372</v>
          </cell>
          <cell r="O2607">
            <v>819.92874485949994</v>
          </cell>
          <cell r="P2607">
            <v>442.99601014389498</v>
          </cell>
          <cell r="Q2607">
            <v>7070.3983288035697</v>
          </cell>
        </row>
        <row r="2608">
          <cell r="A2608" t="str">
            <v>Q9CTY5</v>
          </cell>
          <cell r="B2608" t="str">
            <v>sp|Q9CTY5|MICU3_MOUSE</v>
          </cell>
          <cell r="C2608">
            <v>470844.68876896403</v>
          </cell>
          <cell r="D2608">
            <v>710617.44597387197</v>
          </cell>
          <cell r="E2608">
            <v>865174.24529889703</v>
          </cell>
          <cell r="F2608">
            <v>437458.72893509502</v>
          </cell>
          <cell r="G2608">
            <v>685886.12426947895</v>
          </cell>
          <cell r="H2608">
            <v>754749.49882911297</v>
          </cell>
          <cell r="I2608">
            <v>799412.47491717897</v>
          </cell>
          <cell r="J2608">
            <v>947120.54848316801</v>
          </cell>
          <cell r="K2608">
            <v>751199.41677439399</v>
          </cell>
          <cell r="L2608">
            <v>372000.04926514998</v>
          </cell>
          <cell r="M2608">
            <v>932856.43292045197</v>
          </cell>
          <cell r="N2608">
            <v>436497.42420874798</v>
          </cell>
          <cell r="O2608">
            <v>736285.98281021195</v>
          </cell>
          <cell r="P2608">
            <v>550908.20392426301</v>
          </cell>
          <cell r="Q2608">
            <v>612895.42830800498</v>
          </cell>
        </row>
        <row r="2609">
          <cell r="A2609" t="str">
            <v>Q9CVB6</v>
          </cell>
          <cell r="B2609" t="str">
            <v>sp|Q9CVB6|ARPC2_MOUSE</v>
          </cell>
          <cell r="C2609">
            <v>1118319.0433368499</v>
          </cell>
          <cell r="D2609">
            <v>1592378.4692041799</v>
          </cell>
          <cell r="E2609">
            <v>2017538.16715089</v>
          </cell>
          <cell r="F2609">
            <v>1354839.9413972099</v>
          </cell>
          <cell r="G2609">
            <v>1754287.4118962199</v>
          </cell>
          <cell r="H2609">
            <v>1271418.49281064</v>
          </cell>
          <cell r="I2609">
            <v>1566576.24717706</v>
          </cell>
          <cell r="J2609">
            <v>1255408.21309775</v>
          </cell>
          <cell r="K2609">
            <v>1522009.2007641899</v>
          </cell>
          <cell r="L2609">
            <v>1304026.9352191801</v>
          </cell>
          <cell r="M2609">
            <v>1339964.2407350501</v>
          </cell>
          <cell r="N2609">
            <v>1423543.5645178901</v>
          </cell>
          <cell r="O2609">
            <v>1572018.5188126001</v>
          </cell>
          <cell r="P2609">
            <v>1667644.4305666499</v>
          </cell>
          <cell r="Q2609">
            <v>1579452.42271865</v>
          </cell>
        </row>
        <row r="2610">
          <cell r="A2610" t="str">
            <v>Q9CWE0</v>
          </cell>
          <cell r="B2610" t="str">
            <v>sp|Q9CWE0|MFR1L_MOUSE</v>
          </cell>
          <cell r="C2610">
            <v>1786012.21232562</v>
          </cell>
          <cell r="D2610">
            <v>1060380.3841186999</v>
          </cell>
          <cell r="E2610">
            <v>1029280.9833412101</v>
          </cell>
          <cell r="F2610">
            <v>1180409.2326913499</v>
          </cell>
          <cell r="G2610">
            <v>925899.47064350301</v>
          </cell>
          <cell r="H2610">
            <v>1136777.79694214</v>
          </cell>
          <cell r="I2610">
            <v>1187973.9895681799</v>
          </cell>
          <cell r="J2610">
            <v>1182804.22287442</v>
          </cell>
          <cell r="K2610">
            <v>1274203.3560478101</v>
          </cell>
          <cell r="L2610">
            <v>1053021.83259355</v>
          </cell>
          <cell r="M2610">
            <v>1049473.80690715</v>
          </cell>
          <cell r="N2610">
            <v>1217140.2065772901</v>
          </cell>
          <cell r="O2610">
            <v>1474078.7411094201</v>
          </cell>
          <cell r="P2610">
            <v>1496363.09792108</v>
          </cell>
          <cell r="Q2610">
            <v>933318.18403695698</v>
          </cell>
        </row>
        <row r="2611">
          <cell r="A2611" t="str">
            <v>Q9CWF2</v>
          </cell>
          <cell r="B2611" t="str">
            <v>sp|Q9CWF2|TBB2B_MOUSE</v>
          </cell>
          <cell r="C2611">
            <v>628534.110950117</v>
          </cell>
          <cell r="D2611">
            <v>1179839.1276825401</v>
          </cell>
          <cell r="E2611">
            <v>670379.73884632403</v>
          </cell>
          <cell r="F2611">
            <v>540296.485846814</v>
          </cell>
          <cell r="G2611">
            <v>473755.74356104701</v>
          </cell>
          <cell r="H2611">
            <v>1379803.3402416799</v>
          </cell>
          <cell r="I2611">
            <v>952506.30840975197</v>
          </cell>
          <cell r="J2611">
            <v>1135820.90783523</v>
          </cell>
          <cell r="K2611">
            <v>525895.05586825998</v>
          </cell>
          <cell r="L2611">
            <v>1401489.4968896101</v>
          </cell>
          <cell r="M2611">
            <v>1375931.6851528201</v>
          </cell>
          <cell r="N2611">
            <v>553215.80229589995</v>
          </cell>
          <cell r="O2611">
            <v>371372.59605392499</v>
          </cell>
          <cell r="P2611">
            <v>982567.902930276</v>
          </cell>
          <cell r="Q2611">
            <v>1122315.04548571</v>
          </cell>
        </row>
        <row r="2612">
          <cell r="A2612" t="str">
            <v>Q9CWG8</v>
          </cell>
          <cell r="B2612" t="str">
            <v>sp|Q9CWG8|NDUF7_MOUSE</v>
          </cell>
          <cell r="C2612">
            <v>23161.219593366601</v>
          </cell>
          <cell r="D2612">
            <v>35809.514701819702</v>
          </cell>
          <cell r="E2612">
            <v>65130.700851748203</v>
          </cell>
          <cell r="F2612">
            <v>59567.513169281199</v>
          </cell>
          <cell r="G2612">
            <v>99518.779653821199</v>
          </cell>
          <cell r="H2612">
            <v>86069.322012966295</v>
          </cell>
          <cell r="I2612">
            <v>110254.913458354</v>
          </cell>
          <cell r="J2612">
            <v>47203.862335547303</v>
          </cell>
          <cell r="K2612">
            <v>74204.826156673298</v>
          </cell>
          <cell r="L2612">
            <v>68189.335853607598</v>
          </cell>
          <cell r="M2612">
            <v>69914.375349426206</v>
          </cell>
          <cell r="N2612">
            <v>55499.441356686199</v>
          </cell>
          <cell r="O2612">
            <v>143258.41138790699</v>
          </cell>
          <cell r="P2612">
            <v>108512.984493083</v>
          </cell>
          <cell r="Q2612">
            <v>15781.6578980703</v>
          </cell>
        </row>
        <row r="2613">
          <cell r="A2613" t="str">
            <v>Q9CWJ9</v>
          </cell>
          <cell r="B2613" t="str">
            <v>sp|Q9CWJ9|PUR9_MOUSE</v>
          </cell>
          <cell r="C2613">
            <v>913433.73958135303</v>
          </cell>
          <cell r="D2613">
            <v>1039030.99094345</v>
          </cell>
          <cell r="E2613">
            <v>1176337.2642061</v>
          </cell>
          <cell r="F2613">
            <v>1054696.0961261</v>
          </cell>
          <cell r="G2613">
            <v>1087778.2479934399</v>
          </cell>
          <cell r="H2613">
            <v>1084842.0979104</v>
          </cell>
          <cell r="I2613">
            <v>1797809.6718663699</v>
          </cell>
          <cell r="J2613">
            <v>1565680.04035249</v>
          </cell>
          <cell r="K2613">
            <v>1874013.34633969</v>
          </cell>
          <cell r="L2613">
            <v>1188307.6910296399</v>
          </cell>
          <cell r="M2613">
            <v>1127560.40606935</v>
          </cell>
          <cell r="N2613">
            <v>1814025.6074566899</v>
          </cell>
          <cell r="O2613">
            <v>1463178.62311554</v>
          </cell>
          <cell r="P2613">
            <v>1430561.40907474</v>
          </cell>
          <cell r="Q2613">
            <v>1183073.35461533</v>
          </cell>
        </row>
        <row r="2614">
          <cell r="A2614" t="str">
            <v>Q9CWK3</v>
          </cell>
          <cell r="B2614" t="str">
            <v>sp|Q9CWK3|CD2B2_MOUSE</v>
          </cell>
          <cell r="C2614">
            <v>49063.841269581302</v>
          </cell>
          <cell r="D2614">
            <v>89820.633960857798</v>
          </cell>
          <cell r="E2614">
            <v>95893.2790658702</v>
          </cell>
          <cell r="F2614">
            <v>17759.043189086598</v>
          </cell>
          <cell r="G2614">
            <v>100015.901073089</v>
          </cell>
          <cell r="H2614">
            <v>40280.105736867801</v>
          </cell>
          <cell r="I2614">
            <v>116700.744505768</v>
          </cell>
          <cell r="J2614">
            <v>32121.164891839999</v>
          </cell>
          <cell r="K2614">
            <v>98424.819501644102</v>
          </cell>
          <cell r="L2614">
            <v>126947.717975483</v>
          </cell>
          <cell r="M2614">
            <v>107631.664309385</v>
          </cell>
          <cell r="N2614">
            <v>7692.3709721538098</v>
          </cell>
          <cell r="O2614">
            <v>18981.4623957369</v>
          </cell>
          <cell r="P2614">
            <v>124295.10287037901</v>
          </cell>
          <cell r="Q2614">
            <v>80317.041286011299</v>
          </cell>
        </row>
        <row r="2615">
          <cell r="A2615" t="str">
            <v>Q9CWK8</v>
          </cell>
          <cell r="B2615" t="str">
            <v>sp|Q9CWK8|SNX2_MOUSE</v>
          </cell>
          <cell r="C2615">
            <v>304730.41101730999</v>
          </cell>
          <cell r="D2615">
            <v>240851.26781243601</v>
          </cell>
          <cell r="E2615">
            <v>191887.224529589</v>
          </cell>
          <cell r="F2615">
            <v>196116.60718871799</v>
          </cell>
          <cell r="G2615">
            <v>212034.84027258199</v>
          </cell>
          <cell r="H2615">
            <v>239783.579911434</v>
          </cell>
          <cell r="I2615">
            <v>278112.88875651202</v>
          </cell>
          <cell r="J2615">
            <v>229170.23902129501</v>
          </cell>
          <cell r="K2615">
            <v>284340.35205519502</v>
          </cell>
          <cell r="L2615">
            <v>305933.191976537</v>
          </cell>
          <cell r="M2615">
            <v>229608.411980837</v>
          </cell>
          <cell r="N2615">
            <v>261099.47415205001</v>
          </cell>
          <cell r="O2615">
            <v>296460.34026511601</v>
          </cell>
          <cell r="P2615">
            <v>269110.497189502</v>
          </cell>
          <cell r="Q2615">
            <v>83430.4211057254</v>
          </cell>
        </row>
        <row r="2616">
          <cell r="A2616" t="str">
            <v>Q9CWL8</v>
          </cell>
          <cell r="B2616" t="str">
            <v>sp|Q9CWL8|CTBL1_MOUSE</v>
          </cell>
          <cell r="C2616">
            <v>54054.359230237802</v>
          </cell>
          <cell r="D2616">
            <v>39221.071254228897</v>
          </cell>
          <cell r="E2616">
            <v>40543.508909457902</v>
          </cell>
          <cell r="F2616">
            <v>8531.7373444234199</v>
          </cell>
          <cell r="G2616">
            <v>33435.321667922901</v>
          </cell>
          <cell r="H2616">
            <v>52669.004460334603</v>
          </cell>
          <cell r="I2616">
            <v>45116.824572893798</v>
          </cell>
          <cell r="J2616">
            <v>54944.252820650101</v>
          </cell>
          <cell r="K2616">
            <v>44225.090175314399</v>
          </cell>
          <cell r="L2616">
            <v>58832.2552312845</v>
          </cell>
          <cell r="M2616">
            <v>53907.172134159002</v>
          </cell>
          <cell r="N2616">
            <v>63070.698057084897</v>
          </cell>
          <cell r="O2616">
            <v>46152.587892803502</v>
          </cell>
          <cell r="P2616">
            <v>58543.113389476603</v>
          </cell>
          <cell r="Q2616">
            <v>63413.274169516597</v>
          </cell>
        </row>
        <row r="2617">
          <cell r="A2617" t="str">
            <v>Q9CWS0</v>
          </cell>
          <cell r="B2617" t="str">
            <v>sp|Q9CWS0|DDAH1_MOUSE</v>
          </cell>
          <cell r="C2617">
            <v>1182061.18356314</v>
          </cell>
          <cell r="D2617">
            <v>1569618.4408326901</v>
          </cell>
          <cell r="E2617">
            <v>1736776.7621666901</v>
          </cell>
          <cell r="F2617">
            <v>1593260.1747300799</v>
          </cell>
          <cell r="G2617">
            <v>1535432.6193403199</v>
          </cell>
          <cell r="H2617">
            <v>1540872.7525929599</v>
          </cell>
          <cell r="I2617">
            <v>1574220.75717166</v>
          </cell>
          <cell r="J2617">
            <v>1650199.09042953</v>
          </cell>
          <cell r="K2617">
            <v>1510455.4987659201</v>
          </cell>
          <cell r="L2617">
            <v>1705169.2994546001</v>
          </cell>
          <cell r="M2617">
            <v>1672929.9530010901</v>
          </cell>
          <cell r="N2617">
            <v>1632004.85451621</v>
          </cell>
          <cell r="O2617">
            <v>1419432.91448057</v>
          </cell>
          <cell r="P2617">
            <v>1881347.1534136999</v>
          </cell>
          <cell r="Q2617">
            <v>1767659.7195771399</v>
          </cell>
        </row>
        <row r="2618">
          <cell r="A2618" t="str">
            <v>Q9CWU6</v>
          </cell>
          <cell r="B2618" t="str">
            <v>sp|Q9CWU6|UQCC1_MOUSE</v>
          </cell>
          <cell r="C2618">
            <v>24688.858066937501</v>
          </cell>
          <cell r="D2618">
            <v>50274.734707408898</v>
          </cell>
          <cell r="E2618">
            <v>36094.956659861899</v>
          </cell>
          <cell r="F2618">
            <v>58183.736056361697</v>
          </cell>
          <cell r="G2618">
            <v>37860.673176942102</v>
          </cell>
          <cell r="H2618">
            <v>58777.759866232598</v>
          </cell>
          <cell r="I2618">
            <v>38604.841337362399</v>
          </cell>
          <cell r="J2618">
            <v>49166.743950779302</v>
          </cell>
          <cell r="K2618">
            <v>34876.896806498502</v>
          </cell>
          <cell r="L2618">
            <v>2874.1044028423298</v>
          </cell>
          <cell r="M2618">
            <v>62214.6473069891</v>
          </cell>
          <cell r="N2618">
            <v>36062.549540636603</v>
          </cell>
          <cell r="O2618">
            <v>55123.1617782705</v>
          </cell>
          <cell r="P2618">
            <v>45998.190959199397</v>
          </cell>
          <cell r="Q2618">
            <v>37850.282090387504</v>
          </cell>
        </row>
        <row r="2619">
          <cell r="A2619" t="str">
            <v>Q9CWW6</v>
          </cell>
          <cell r="B2619" t="str">
            <v>sp|Q9CWW6|PIN4_MOUSE</v>
          </cell>
          <cell r="C2619">
            <v>32968.360005821101</v>
          </cell>
          <cell r="D2619">
            <v>4111.5772756705001</v>
          </cell>
          <cell r="E2619">
            <v>27099.893567528001</v>
          </cell>
          <cell r="F2619">
            <v>19494.735108538</v>
          </cell>
          <cell r="G2619">
            <v>24813.877429766399</v>
          </cell>
          <cell r="H2619">
            <v>37465.787161868197</v>
          </cell>
          <cell r="I2619">
            <v>23586.822323357301</v>
          </cell>
          <cell r="J2619">
            <v>33600.719520176201</v>
          </cell>
          <cell r="K2619">
            <v>15594.2551638639</v>
          </cell>
          <cell r="L2619">
            <v>9815.8647083771393</v>
          </cell>
          <cell r="M2619">
            <v>22761.941133315999</v>
          </cell>
          <cell r="N2619">
            <v>7145.1501301640401</v>
          </cell>
          <cell r="O2619">
            <v>20811.055493849799</v>
          </cell>
          <cell r="P2619">
            <v>24591.149023778398</v>
          </cell>
          <cell r="Q2619">
            <v>28037.324294191701</v>
          </cell>
        </row>
        <row r="2620">
          <cell r="A2620" t="str">
            <v>Q9CWX9</v>
          </cell>
          <cell r="B2620" t="str">
            <v>sp|Q9CWX9|DDX47_MOUSE</v>
          </cell>
          <cell r="C2620">
            <v>3717.3298863587202</v>
          </cell>
          <cell r="D2620">
            <v>2130.0283522506302</v>
          </cell>
          <cell r="E2620">
            <v>6439.9722223915096</v>
          </cell>
          <cell r="F2620">
            <v>4737.42793789603</v>
          </cell>
          <cell r="G2620">
            <v>12957.0557258029</v>
          </cell>
          <cell r="H2620">
            <v>9047.8927851296994</v>
          </cell>
          <cell r="I2620">
            <v>7982.4103959275099</v>
          </cell>
          <cell r="J2620">
            <v>11933.358590231301</v>
          </cell>
          <cell r="K2620">
            <v>1030.0139769891</v>
          </cell>
          <cell r="L2620">
            <v>7243.4660074375897</v>
          </cell>
          <cell r="M2620">
            <v>18251.0271045476</v>
          </cell>
          <cell r="N2620">
            <v>5400.1439531810202</v>
          </cell>
          <cell r="O2620">
            <v>3807.7856482452098</v>
          </cell>
          <cell r="P2620">
            <v>2251.7664499574698</v>
          </cell>
          <cell r="Q2620">
            <v>2262.8979540792702</v>
          </cell>
        </row>
        <row r="2621">
          <cell r="A2621" t="str">
            <v>Q9CWZ7</v>
          </cell>
          <cell r="B2621" t="str">
            <v>sp|Q9CWZ7|SNAG_MOUSE</v>
          </cell>
          <cell r="C2621">
            <v>2315070.57674324</v>
          </cell>
          <cell r="D2621">
            <v>2737948.3629509299</v>
          </cell>
          <cell r="E2621">
            <v>2960118.1882396401</v>
          </cell>
          <cell r="F2621">
            <v>3035734.1275402801</v>
          </cell>
          <cell r="G2621">
            <v>2675102.6023977799</v>
          </cell>
          <cell r="H2621">
            <v>2843203.0399335902</v>
          </cell>
          <cell r="I2621">
            <v>2997523.0483179102</v>
          </cell>
          <cell r="J2621">
            <v>3039430.5536429398</v>
          </cell>
          <cell r="K2621">
            <v>3042657.1376081002</v>
          </cell>
          <cell r="L2621">
            <v>2432654.15358586</v>
          </cell>
          <cell r="M2621">
            <v>2768862.11851937</v>
          </cell>
          <cell r="N2621">
            <v>3904949.1847198601</v>
          </cell>
          <cell r="O2621">
            <v>2951480.3726959699</v>
          </cell>
          <cell r="P2621">
            <v>2992286.8024394</v>
          </cell>
          <cell r="Q2621">
            <v>2565222.0910446998</v>
          </cell>
        </row>
        <row r="2622">
          <cell r="A2622" t="str">
            <v>Q9CX00</v>
          </cell>
          <cell r="B2622" t="str">
            <v>sp|Q9CX00|IST1_MOUSE</v>
          </cell>
          <cell r="C2622">
            <v>129392.57599821599</v>
          </cell>
          <cell r="D2622">
            <v>148226.29580614599</v>
          </cell>
          <cell r="E2622">
            <v>156585.04382639099</v>
          </cell>
          <cell r="F2622">
            <v>141973.53852427701</v>
          </cell>
          <cell r="G2622">
            <v>136200.28556519101</v>
          </cell>
          <cell r="H2622">
            <v>164168.17251532301</v>
          </cell>
          <cell r="I2622">
            <v>161864.350136575</v>
          </cell>
          <cell r="J2622">
            <v>139449.80114416001</v>
          </cell>
          <cell r="K2622">
            <v>145766.76561675299</v>
          </cell>
          <cell r="L2622">
            <v>162788.179542667</v>
          </cell>
          <cell r="M2622">
            <v>185538.22269441799</v>
          </cell>
          <cell r="N2622">
            <v>148075.36659859601</v>
          </cell>
          <cell r="O2622">
            <v>226759.47843330601</v>
          </cell>
          <cell r="P2622">
            <v>115870.636100647</v>
          </cell>
          <cell r="Q2622">
            <v>159693.099188661</v>
          </cell>
        </row>
        <row r="2623">
          <cell r="A2623" t="str">
            <v>Q9CX34</v>
          </cell>
          <cell r="B2623" t="str">
            <v>sp|Q9CX34|SGT1_MOUSE</v>
          </cell>
          <cell r="C2623">
            <v>440506.84564574598</v>
          </cell>
          <cell r="D2623">
            <v>324936.89409121103</v>
          </cell>
          <cell r="E2623">
            <v>354713.22590663203</v>
          </cell>
          <cell r="F2623">
            <v>215990.19918743099</v>
          </cell>
          <cell r="G2623">
            <v>378676.18661856902</v>
          </cell>
          <cell r="H2623">
            <v>363131.17931956402</v>
          </cell>
          <cell r="I2623">
            <v>397556.46544210199</v>
          </cell>
          <cell r="J2623">
            <v>400707.53326667601</v>
          </cell>
          <cell r="K2623">
            <v>411095.35492152302</v>
          </cell>
          <cell r="L2623">
            <v>391497.157142404</v>
          </cell>
          <cell r="M2623">
            <v>341036.44624666299</v>
          </cell>
          <cell r="N2623">
            <v>407226.24697399</v>
          </cell>
          <cell r="O2623">
            <v>669790.458453728</v>
          </cell>
          <cell r="P2623">
            <v>357785.45221951202</v>
          </cell>
          <cell r="Q2623">
            <v>329750.15945852699</v>
          </cell>
        </row>
        <row r="2624">
          <cell r="A2624" t="str">
            <v>Q9CX86</v>
          </cell>
          <cell r="B2624" t="str">
            <v>sp|Q9CX86|ROA0_MOUSE</v>
          </cell>
          <cell r="C2624">
            <v>113109.24602395001</v>
          </cell>
          <cell r="D2624">
            <v>109821.291606354</v>
          </cell>
          <cell r="E2624">
            <v>64409.822123102203</v>
          </cell>
          <cell r="F2624">
            <v>124873.725013991</v>
          </cell>
          <cell r="G2624">
            <v>143204.269633182</v>
          </cell>
          <cell r="H2624">
            <v>93271.158177821897</v>
          </cell>
          <cell r="I2624">
            <v>104508.670655579</v>
          </cell>
          <cell r="J2624">
            <v>114921.189373596</v>
          </cell>
          <cell r="K2624">
            <v>141680.832344553</v>
          </cell>
          <cell r="L2624">
            <v>151333.19400302999</v>
          </cell>
          <cell r="M2624">
            <v>41379.074571861602</v>
          </cell>
          <cell r="N2624">
            <v>144285.24005926299</v>
          </cell>
          <cell r="O2624">
            <v>127659.601028367</v>
          </cell>
          <cell r="P2624">
            <v>125621.952551122</v>
          </cell>
          <cell r="Q2624">
            <v>138329.17317555801</v>
          </cell>
        </row>
        <row r="2625">
          <cell r="A2625" t="str">
            <v>Q9CXF4</v>
          </cell>
          <cell r="B2625" t="str">
            <v>sp|Q9CXF4|TBC15_MOUSE</v>
          </cell>
          <cell r="C2625">
            <v>55955.915917085098</v>
          </cell>
          <cell r="D2625">
            <v>38185.440288857797</v>
          </cell>
          <cell r="E2625">
            <v>47129.3008166445</v>
          </cell>
          <cell r="F2625">
            <v>47205.673447742302</v>
          </cell>
          <cell r="G2625">
            <v>31826.300805693201</v>
          </cell>
          <cell r="H2625">
            <v>59477.762475348798</v>
          </cell>
          <cell r="I2625">
            <v>55348.676123711499</v>
          </cell>
          <cell r="J2625">
            <v>44334.414180674001</v>
          </cell>
          <cell r="K2625">
            <v>100727.77577523699</v>
          </cell>
          <cell r="L2625">
            <v>28819.283399164</v>
          </cell>
          <cell r="M2625">
            <v>37165.405261490901</v>
          </cell>
          <cell r="N2625">
            <v>39889.354662206599</v>
          </cell>
          <cell r="O2625">
            <v>278363.27586916398</v>
          </cell>
          <cell r="P2625">
            <v>53234.830940310399</v>
          </cell>
          <cell r="Q2625">
            <v>52606.2383156059</v>
          </cell>
        </row>
        <row r="2626">
          <cell r="A2626" t="str">
            <v>Q9CXI0</v>
          </cell>
          <cell r="B2626" t="str">
            <v>sp|Q9CXI0|COQ5_MOUSE</v>
          </cell>
          <cell r="C2626">
            <v>10828.8848250215</v>
          </cell>
          <cell r="D2626">
            <v>25957.325663142001</v>
          </cell>
          <cell r="E2626">
            <v>17219.088303680201</v>
          </cell>
          <cell r="F2626">
            <v>18900.6434232297</v>
          </cell>
          <cell r="G2626">
            <v>51589.507351067798</v>
          </cell>
          <cell r="H2626">
            <v>8817.5576992041806</v>
          </cell>
          <cell r="I2626">
            <v>10420.7792347427</v>
          </cell>
          <cell r="J2626">
            <v>11304.19068089</v>
          </cell>
          <cell r="K2626">
            <v>9170.1248314873192</v>
          </cell>
          <cell r="L2626">
            <v>14159.8812799931</v>
          </cell>
          <cell r="M2626">
            <v>11709.439349625</v>
          </cell>
          <cell r="N2626">
            <v>18087.966209352999</v>
          </cell>
          <cell r="O2626">
            <v>4939.5268353742304</v>
          </cell>
          <cell r="P2626">
            <v>3058.7716002053598</v>
          </cell>
          <cell r="Q2626">
            <v>58405.169731882801</v>
          </cell>
        </row>
        <row r="2627">
          <cell r="A2627" t="str">
            <v>Q9CXJ4</v>
          </cell>
          <cell r="B2627" t="str">
            <v>sp|Q9CXJ4|ABCB8_MOUSE</v>
          </cell>
          <cell r="C2627">
            <v>205573.86682792599</v>
          </cell>
          <cell r="D2627">
            <v>223474.375493464</v>
          </cell>
          <cell r="E2627">
            <v>185220.60849036</v>
          </cell>
          <cell r="F2627">
            <v>265050.67947963602</v>
          </cell>
          <cell r="G2627">
            <v>228665.02065325601</v>
          </cell>
          <cell r="H2627">
            <v>228244.27831770401</v>
          </cell>
          <cell r="I2627">
            <v>229834.73229606301</v>
          </cell>
          <cell r="J2627">
            <v>234616.326038011</v>
          </cell>
          <cell r="K2627">
            <v>202365.843581074</v>
          </cell>
          <cell r="L2627">
            <v>246694.23318318499</v>
          </cell>
          <cell r="M2627">
            <v>350335.90797864198</v>
          </cell>
          <cell r="N2627">
            <v>187576.34040507101</v>
          </cell>
          <cell r="O2627">
            <v>188531.68812576099</v>
          </cell>
          <cell r="P2627">
            <v>206406.319516674</v>
          </cell>
          <cell r="Q2627">
            <v>200939.76972304701</v>
          </cell>
        </row>
        <row r="2628">
          <cell r="A2628" t="str">
            <v>Q9CXR1</v>
          </cell>
          <cell r="B2628" t="str">
            <v>sp|Q9CXR1|DHRS7_MOUSE</v>
          </cell>
          <cell r="C2628">
            <v>10810.898483155001</v>
          </cell>
          <cell r="D2628">
            <v>77313.269949634006</v>
          </cell>
          <cell r="E2628">
            <v>81138.731220890797</v>
          </cell>
          <cell r="F2628">
            <v>81782.516108853204</v>
          </cell>
          <cell r="G2628">
            <v>93573.290501043593</v>
          </cell>
          <cell r="H2628">
            <v>59481.049047555804</v>
          </cell>
          <cell r="I2628">
            <v>94069.201748310603</v>
          </cell>
          <cell r="J2628">
            <v>102880.399599294</v>
          </cell>
          <cell r="K2628">
            <v>113076.883547818</v>
          </cell>
          <cell r="L2628">
            <v>39996.947042348598</v>
          </cell>
          <cell r="M2628">
            <v>15399.6850360303</v>
          </cell>
          <cell r="N2628">
            <v>11122.3496401226</v>
          </cell>
          <cell r="O2628">
            <v>15719.3975057321</v>
          </cell>
          <cell r="P2628">
            <v>87057.508616440493</v>
          </cell>
          <cell r="Q2628">
            <v>70750.085904830004</v>
          </cell>
        </row>
        <row r="2629">
          <cell r="A2629" t="str">
            <v>Q9CXS4</v>
          </cell>
          <cell r="B2629" t="str">
            <v>sp|Q9CXS4|CENPV_MOUSE</v>
          </cell>
          <cell r="C2629">
            <v>242590.55666269301</v>
          </cell>
          <cell r="D2629">
            <v>282407.29715876799</v>
          </cell>
          <cell r="E2629">
            <v>293199.87723955797</v>
          </cell>
          <cell r="F2629">
            <v>269949.12242692901</v>
          </cell>
          <cell r="G2629">
            <v>288542.85268479201</v>
          </cell>
          <cell r="H2629">
            <v>293822.91963502503</v>
          </cell>
          <cell r="I2629">
            <v>405715.81648244202</v>
          </cell>
          <cell r="J2629">
            <v>327971.30659560103</v>
          </cell>
          <cell r="K2629">
            <v>378898.34675035701</v>
          </cell>
          <cell r="L2629">
            <v>254752.69824969</v>
          </cell>
          <cell r="M2629">
            <v>268721.04998968297</v>
          </cell>
          <cell r="N2629">
            <v>365727.664313477</v>
          </cell>
          <cell r="O2629">
            <v>384302.85376339703</v>
          </cell>
          <cell r="P2629">
            <v>304349.64834013698</v>
          </cell>
          <cell r="Q2629">
            <v>270826.03352375003</v>
          </cell>
        </row>
        <row r="2630">
          <cell r="A2630" t="str">
            <v>Q9CXW3</v>
          </cell>
          <cell r="B2630" t="str">
            <v>sp|Q9CXW3|CYBP_MOUSE</v>
          </cell>
          <cell r="C2630">
            <v>124387.537565967</v>
          </cell>
          <cell r="D2630">
            <v>166895.82694766001</v>
          </cell>
          <cell r="E2630">
            <v>177174.13744602399</v>
          </cell>
          <cell r="F2630">
            <v>184494.27902937101</v>
          </cell>
          <cell r="G2630">
            <v>201173.83185519499</v>
          </cell>
          <cell r="H2630">
            <v>251972.24373679399</v>
          </cell>
          <cell r="I2630">
            <v>233117.163200754</v>
          </cell>
          <cell r="J2630">
            <v>211506.03020420999</v>
          </cell>
          <cell r="K2630">
            <v>214951.029286114</v>
          </cell>
          <cell r="L2630">
            <v>216097.137695949</v>
          </cell>
          <cell r="M2630">
            <v>146370.575870837</v>
          </cell>
          <cell r="N2630">
            <v>241794.19826632101</v>
          </cell>
          <cell r="O2630">
            <v>274992.17270118598</v>
          </cell>
          <cell r="P2630">
            <v>140928.72694175001</v>
          </cell>
          <cell r="Q2630">
            <v>151144.72320984301</v>
          </cell>
        </row>
        <row r="2631">
          <cell r="A2631" t="str">
            <v>Q9CXW4</v>
          </cell>
          <cell r="B2631" t="str">
            <v>sp|Q9CXW4|RL11_MOUSE</v>
          </cell>
          <cell r="C2631">
            <v>361942.24338840198</v>
          </cell>
          <cell r="D2631">
            <v>319294.93452442402</v>
          </cell>
          <cell r="E2631">
            <v>443070.199149689</v>
          </cell>
          <cell r="F2631">
            <v>392462.71891554602</v>
          </cell>
          <cell r="G2631">
            <v>350993.37587023102</v>
          </cell>
          <cell r="H2631">
            <v>398115.28557162301</v>
          </cell>
          <cell r="I2631">
            <v>483634.95973409998</v>
          </cell>
          <cell r="J2631">
            <v>379177.82954051602</v>
          </cell>
          <cell r="K2631">
            <v>419660.25471320498</v>
          </cell>
          <cell r="L2631">
            <v>341183.71261759597</v>
          </cell>
          <cell r="M2631">
            <v>401644.14973559801</v>
          </cell>
          <cell r="N2631">
            <v>439007.44924821501</v>
          </cell>
          <cell r="O2631">
            <v>291357.53899839602</v>
          </cell>
          <cell r="P2631">
            <v>385070.99136439699</v>
          </cell>
          <cell r="Q2631">
            <v>329179.835267057</v>
          </cell>
        </row>
        <row r="2632">
          <cell r="A2632" t="str">
            <v>Q9CXY6</v>
          </cell>
          <cell r="B2632" t="str">
            <v>sp|Q9CXY6|ILF2_MOUSE</v>
          </cell>
          <cell r="C2632">
            <v>383317.837489289</v>
          </cell>
          <cell r="D2632">
            <v>330568.33063422801</v>
          </cell>
          <cell r="E2632">
            <v>284498.41050214402</v>
          </cell>
          <cell r="F2632">
            <v>423604.19456101698</v>
          </cell>
          <cell r="G2632">
            <v>296786.75922778703</v>
          </cell>
          <cell r="H2632">
            <v>510073.708236481</v>
          </cell>
          <cell r="I2632">
            <v>368437.598684558</v>
          </cell>
          <cell r="J2632">
            <v>422315.31082799</v>
          </cell>
          <cell r="K2632">
            <v>357346.64713783597</v>
          </cell>
          <cell r="L2632">
            <v>339301.34764146601</v>
          </cell>
          <cell r="M2632">
            <v>415181.24290497397</v>
          </cell>
          <cell r="N2632">
            <v>410339.78008752398</v>
          </cell>
          <cell r="O2632">
            <v>457807.737657947</v>
          </cell>
          <cell r="P2632">
            <v>447275.59072546399</v>
          </cell>
          <cell r="Q2632">
            <v>402911.05752048403</v>
          </cell>
        </row>
        <row r="2633">
          <cell r="A2633" t="str">
            <v>Q9CXY9</v>
          </cell>
          <cell r="B2633" t="str">
            <v>sp|Q9CXY9|GPI8_MOUSE</v>
          </cell>
          <cell r="C2633">
            <v>1471.2971821999199</v>
          </cell>
          <cell r="D2633">
            <v>36357.0885822829</v>
          </cell>
          <cell r="E2633">
            <v>1297.2985747170201</v>
          </cell>
          <cell r="F2633">
            <v>17006.524572251299</v>
          </cell>
          <cell r="G2633">
            <v>26223.380910444499</v>
          </cell>
          <cell r="H2633">
            <v>37924.567721441403</v>
          </cell>
          <cell r="I2633">
            <v>29342.173680374701</v>
          </cell>
          <cell r="J2633">
            <v>36847.216685731903</v>
          </cell>
          <cell r="K2633">
            <v>3119.4715628292902</v>
          </cell>
          <cell r="L2633">
            <v>45013.630232906398</v>
          </cell>
          <cell r="M2633">
            <v>14162.3146187287</v>
          </cell>
          <cell r="N2633">
            <v>33970.951387739799</v>
          </cell>
          <cell r="O2633">
            <v>1564.5417883662201</v>
          </cell>
          <cell r="P2633">
            <v>32990.251192748197</v>
          </cell>
          <cell r="Q2633">
            <v>8463.0916119680205</v>
          </cell>
        </row>
        <row r="2634">
          <cell r="A2634" t="str">
            <v>Q9CXZ1</v>
          </cell>
          <cell r="B2634" t="str">
            <v>sp|Q9CXZ1|NDUS4_MOUSE</v>
          </cell>
          <cell r="C2634">
            <v>413508.15399372298</v>
          </cell>
          <cell r="D2634">
            <v>658041.48809403297</v>
          </cell>
          <cell r="E2634">
            <v>990990.65616528306</v>
          </cell>
          <cell r="F2634">
            <v>857104.27033535705</v>
          </cell>
          <cell r="G2634">
            <v>755655.93109703599</v>
          </cell>
          <cell r="H2634">
            <v>789254.66036904696</v>
          </cell>
          <cell r="I2634">
            <v>796532.67368346499</v>
          </cell>
          <cell r="J2634">
            <v>719487.33506066306</v>
          </cell>
          <cell r="K2634">
            <v>692854.88666922098</v>
          </cell>
          <cell r="L2634">
            <v>734381.524108137</v>
          </cell>
          <cell r="M2634">
            <v>902134.19452571904</v>
          </cell>
          <cell r="N2634">
            <v>685785.72899051395</v>
          </cell>
          <cell r="O2634">
            <v>626804.71685239195</v>
          </cell>
          <cell r="P2634">
            <v>756605.84376841504</v>
          </cell>
          <cell r="Q2634">
            <v>673683.70193553902</v>
          </cell>
        </row>
        <row r="2635">
          <cell r="A2635" t="str">
            <v>Q9CY58</v>
          </cell>
          <cell r="B2635" t="str">
            <v>sp|Q9CY58|PAIRB_MOUSE</v>
          </cell>
          <cell r="C2635">
            <v>120437.37558174699</v>
          </cell>
          <cell r="D2635">
            <v>149312.60682939101</v>
          </cell>
          <cell r="E2635">
            <v>200973.392530112</v>
          </cell>
          <cell r="F2635">
            <v>186263.99686095299</v>
          </cell>
          <cell r="G2635">
            <v>134146.837068906</v>
          </cell>
          <cell r="H2635">
            <v>100007.203212197</v>
          </cell>
          <cell r="I2635">
            <v>176654.53564176999</v>
          </cell>
          <cell r="J2635">
            <v>117588.535944549</v>
          </cell>
          <cell r="K2635">
            <v>205869.52414092101</v>
          </cell>
          <cell r="L2635">
            <v>154887.31072067999</v>
          </cell>
          <cell r="M2635">
            <v>141171.02990354199</v>
          </cell>
          <cell r="N2635">
            <v>187488.61693113999</v>
          </cell>
          <cell r="O2635">
            <v>69257.170087647799</v>
          </cell>
          <cell r="P2635">
            <v>164763.07751046101</v>
          </cell>
          <cell r="Q2635">
            <v>116498.339266002</v>
          </cell>
        </row>
        <row r="2636">
          <cell r="A2636" t="str">
            <v>Q9CY64</v>
          </cell>
          <cell r="B2636" t="str">
            <v>sp|Q9CY64|BIEA_MOUSE</v>
          </cell>
          <cell r="C2636">
            <v>441250.46956353099</v>
          </cell>
          <cell r="D2636">
            <v>419074.38787091902</v>
          </cell>
          <cell r="E2636">
            <v>334056.43592615001</v>
          </cell>
          <cell r="F2636">
            <v>509500.25779807899</v>
          </cell>
          <cell r="G2636">
            <v>433549.692399227</v>
          </cell>
          <cell r="H2636">
            <v>461252.85154646001</v>
          </cell>
          <cell r="I2636">
            <v>446138.19776899699</v>
          </cell>
          <cell r="J2636">
            <v>445346.82348720601</v>
          </cell>
          <cell r="K2636">
            <v>484454.63132018398</v>
          </cell>
          <cell r="L2636">
            <v>531019.07125850103</v>
          </cell>
          <cell r="M2636">
            <v>470946.10235045297</v>
          </cell>
          <cell r="N2636">
            <v>420389.13342230802</v>
          </cell>
          <cell r="O2636">
            <v>354381.86453038303</v>
          </cell>
          <cell r="P2636">
            <v>487486.18170630099</v>
          </cell>
          <cell r="Q2636">
            <v>559909.14277776703</v>
          </cell>
        </row>
        <row r="2637">
          <cell r="A2637" t="str">
            <v>Q9CYG7</v>
          </cell>
          <cell r="B2637" t="str">
            <v>sp|Q9CYG7|TOM34_MOUSE</v>
          </cell>
          <cell r="C2637">
            <v>316981.63064875698</v>
          </cell>
          <cell r="D2637">
            <v>336749.98745145998</v>
          </cell>
          <cell r="E2637">
            <v>334425.83242614497</v>
          </cell>
          <cell r="F2637">
            <v>292053.12915509299</v>
          </cell>
          <cell r="G2637">
            <v>290475.27172954503</v>
          </cell>
          <cell r="H2637">
            <v>293154.33934071701</v>
          </cell>
          <cell r="I2637">
            <v>317719.07352087501</v>
          </cell>
          <cell r="J2637">
            <v>353140.78182539</v>
          </cell>
          <cell r="K2637">
            <v>318430.64404022601</v>
          </cell>
          <cell r="L2637">
            <v>345962.72895230999</v>
          </cell>
          <cell r="M2637">
            <v>283239.05612405902</v>
          </cell>
          <cell r="N2637">
            <v>384780.58108847903</v>
          </cell>
          <cell r="O2637">
            <v>343804.61971894</v>
          </cell>
          <cell r="P2637">
            <v>250099.05660360699</v>
          </cell>
          <cell r="Q2637">
            <v>284120.77228319901</v>
          </cell>
        </row>
        <row r="2638">
          <cell r="A2638" t="str">
            <v>Q9CYH2</v>
          </cell>
          <cell r="B2638" t="str">
            <v>sp|Q9CYH2|PXL2A_MOUSE</v>
          </cell>
          <cell r="C2638">
            <v>729822.94318645902</v>
          </cell>
          <cell r="D2638">
            <v>581457.01282324304</v>
          </cell>
          <cell r="E2638">
            <v>630196.90330330096</v>
          </cell>
          <cell r="F2638">
            <v>585679.36344533903</v>
          </cell>
          <cell r="G2638">
            <v>663967.61112697399</v>
          </cell>
          <cell r="H2638">
            <v>1107278.6398720699</v>
          </cell>
          <cell r="I2638">
            <v>859350.25865156599</v>
          </cell>
          <cell r="J2638">
            <v>887172.03480378399</v>
          </cell>
          <cell r="K2638">
            <v>832143.06825913698</v>
          </cell>
          <cell r="L2638">
            <v>887282.99615399004</v>
          </cell>
          <cell r="M2638">
            <v>879817.15998749901</v>
          </cell>
          <cell r="N2638">
            <v>601075.45135070698</v>
          </cell>
          <cell r="O2638">
            <v>956267.21286684205</v>
          </cell>
          <cell r="P2638">
            <v>707441.28281902801</v>
          </cell>
          <cell r="Q2638">
            <v>739630.90347708296</v>
          </cell>
        </row>
        <row r="2639">
          <cell r="A2639" t="str">
            <v>Q9CYL5</v>
          </cell>
          <cell r="B2639" t="str">
            <v>sp|Q9CYL5|GAPR1_MOUSE</v>
          </cell>
          <cell r="C2639">
            <v>9867.7975081560307</v>
          </cell>
          <cell r="D2639">
            <v>8483.4564936855604</v>
          </cell>
          <cell r="E2639">
            <v>29472.951693519899</v>
          </cell>
          <cell r="F2639">
            <v>37580.567297137299</v>
          </cell>
          <cell r="G2639">
            <v>2390.8976950845999</v>
          </cell>
          <cell r="H2639">
            <v>33889.531595778899</v>
          </cell>
          <cell r="I2639">
            <v>4414.9449415880699</v>
          </cell>
          <cell r="J2639">
            <v>44759.335615408898</v>
          </cell>
          <cell r="K2639">
            <v>30964.030130395899</v>
          </cell>
          <cell r="L2639">
            <v>38414.790868369702</v>
          </cell>
          <cell r="M2639">
            <v>8501.9123469378101</v>
          </cell>
          <cell r="N2639">
            <v>53354.072197561101</v>
          </cell>
          <cell r="O2639">
            <v>6681.1690277110301</v>
          </cell>
          <cell r="P2639">
            <v>59209.616369578798</v>
          </cell>
          <cell r="Q2639">
            <v>12101.6898415838</v>
          </cell>
        </row>
        <row r="2640">
          <cell r="A2640" t="str">
            <v>Q9CYN2</v>
          </cell>
          <cell r="B2640" t="str">
            <v>sp|Q9CYN2|SPCS2_MOUSE</v>
          </cell>
          <cell r="C2640">
            <v>18657.7364504303</v>
          </cell>
          <cell r="D2640">
            <v>5807.4266545300497</v>
          </cell>
          <cell r="E2640">
            <v>99809.195616695404</v>
          </cell>
          <cell r="F2640">
            <v>67350.510858336798</v>
          </cell>
          <cell r="G2640">
            <v>84846.637155246397</v>
          </cell>
          <cell r="H2640">
            <v>98981.928139225303</v>
          </cell>
          <cell r="I2640">
            <v>65303.626228111898</v>
          </cell>
          <cell r="J2640">
            <v>69970.681998274493</v>
          </cell>
          <cell r="K2640">
            <v>70455.711079154295</v>
          </cell>
          <cell r="L2640">
            <v>83778.332919169698</v>
          </cell>
          <cell r="M2640">
            <v>102033.935527391</v>
          </cell>
          <cell r="N2640">
            <v>82306.463511255599</v>
          </cell>
          <cell r="O2640">
            <v>40485.715980230503</v>
          </cell>
          <cell r="P2640">
            <v>66675.665055503501</v>
          </cell>
          <cell r="Q2640">
            <v>69881.495505614701</v>
          </cell>
        </row>
        <row r="2641">
          <cell r="A2641" t="str">
            <v>Q9CYR6</v>
          </cell>
          <cell r="B2641" t="str">
            <v>sp|Q9CYR6|AGM1_MOUSE</v>
          </cell>
          <cell r="C2641">
            <v>163746.107333836</v>
          </cell>
          <cell r="D2641">
            <v>213809.17775501701</v>
          </cell>
          <cell r="E2641">
            <v>285295.523925221</v>
          </cell>
          <cell r="F2641">
            <v>228372.17780365201</v>
          </cell>
          <cell r="G2641">
            <v>258146.43649177099</v>
          </cell>
          <cell r="H2641">
            <v>242280.30263365601</v>
          </cell>
          <cell r="I2641">
            <v>272172.01796441502</v>
          </cell>
          <cell r="J2641">
            <v>336701.77327529999</v>
          </cell>
          <cell r="K2641">
            <v>255705.82311402599</v>
          </cell>
          <cell r="L2641">
            <v>342568.14363861602</v>
          </cell>
          <cell r="M2641">
            <v>268678.60749873298</v>
          </cell>
          <cell r="N2641">
            <v>278950.892767046</v>
          </cell>
          <cell r="O2641">
            <v>313630.02754005499</v>
          </cell>
          <cell r="P2641">
            <v>304485.68556858902</v>
          </cell>
          <cell r="Q2641">
            <v>243289.42783192499</v>
          </cell>
        </row>
        <row r="2642">
          <cell r="A2642" t="str">
            <v>Q9CYS6</v>
          </cell>
          <cell r="B2642" t="str">
            <v>sp|Q9CYS6|CB072_MOUSE</v>
          </cell>
          <cell r="C2642">
            <v>10774.635187331</v>
          </cell>
          <cell r="D2642">
            <v>24916.340132485799</v>
          </cell>
          <cell r="E2642">
            <v>6671.1551028696003</v>
          </cell>
          <cell r="F2642">
            <v>6909.98069338397</v>
          </cell>
          <cell r="G2642">
            <v>15787.236072886601</v>
          </cell>
          <cell r="H2642">
            <v>15840.8380778795</v>
          </cell>
          <cell r="I2642">
            <v>933.29856537879402</v>
          </cell>
          <cell r="J2642">
            <v>7211.5348828816695</v>
          </cell>
          <cell r="K2642">
            <v>3459.0305887024401</v>
          </cell>
          <cell r="L2642">
            <v>15173.3631333427</v>
          </cell>
          <cell r="M2642">
            <v>16775.587514517301</v>
          </cell>
          <cell r="N2642">
            <v>8553.7318607449506</v>
          </cell>
          <cell r="O2642">
            <v>6060.1226346201802</v>
          </cell>
          <cell r="P2642">
            <v>3241.78574147784</v>
          </cell>
          <cell r="Q2642">
            <v>22168.838791911799</v>
          </cell>
        </row>
        <row r="2643">
          <cell r="A2643" t="str">
            <v>Q9CYT6</v>
          </cell>
          <cell r="B2643" t="str">
            <v>sp|Q9CYT6|CAP2_MOUSE</v>
          </cell>
          <cell r="C2643">
            <v>1137258.4939665501</v>
          </cell>
          <cell r="D2643">
            <v>1055424.83729208</v>
          </cell>
          <cell r="E2643">
            <v>1106891.3467336099</v>
          </cell>
          <cell r="F2643">
            <v>1139803.37641597</v>
          </cell>
          <cell r="G2643">
            <v>1194822.25008083</v>
          </cell>
          <cell r="H2643">
            <v>1316015.5488376501</v>
          </cell>
          <cell r="I2643">
            <v>1359707.1813471599</v>
          </cell>
          <cell r="J2643">
            <v>1230884.0104932799</v>
          </cell>
          <cell r="K2643">
            <v>1290567.28259483</v>
          </cell>
          <cell r="L2643">
            <v>1286695.2131102099</v>
          </cell>
          <cell r="M2643">
            <v>1185639.6741915799</v>
          </cell>
          <cell r="N2643">
            <v>1236224.83358274</v>
          </cell>
          <cell r="O2643">
            <v>1298657.9551033899</v>
          </cell>
          <cell r="P2643">
            <v>1238423.8634847</v>
          </cell>
          <cell r="Q2643">
            <v>1207461.7980327201</v>
          </cell>
        </row>
        <row r="2644">
          <cell r="A2644" t="str">
            <v>Q9CYW4</v>
          </cell>
          <cell r="B2644" t="str">
            <v>sp|Q9CYW4|HDHD3_MOUSE</v>
          </cell>
          <cell r="C2644">
            <v>30063.289738658001</v>
          </cell>
          <cell r="D2644">
            <v>32883.825860687699</v>
          </cell>
          <cell r="E2644">
            <v>42926.109558670898</v>
          </cell>
          <cell r="F2644">
            <v>37790.731119587297</v>
          </cell>
          <cell r="G2644">
            <v>58915.330387714799</v>
          </cell>
          <cell r="H2644">
            <v>2969.9069826709701</v>
          </cell>
          <cell r="I2644">
            <v>38364.430626367102</v>
          </cell>
          <cell r="J2644">
            <v>37991.025851332597</v>
          </cell>
          <cell r="K2644">
            <v>30997.7615620988</v>
          </cell>
          <cell r="L2644">
            <v>50776.240152497703</v>
          </cell>
          <cell r="M2644">
            <v>61203.399937476497</v>
          </cell>
          <cell r="N2644">
            <v>38719.055369306603</v>
          </cell>
          <cell r="O2644">
            <v>55078.256025374198</v>
          </cell>
          <cell r="P2644">
            <v>39290.810367548103</v>
          </cell>
          <cell r="Q2644">
            <v>58185.912462468397</v>
          </cell>
        </row>
        <row r="2645">
          <cell r="A2645" t="str">
            <v>Q9CYZ2</v>
          </cell>
          <cell r="B2645" t="str">
            <v>sp|Q9CYZ2|TPD54_MOUSE</v>
          </cell>
          <cell r="C2645">
            <v>217451.578107743</v>
          </cell>
          <cell r="D2645">
            <v>271273.61228843802</v>
          </cell>
          <cell r="E2645">
            <v>289904.87660638202</v>
          </cell>
          <cell r="F2645">
            <v>278571.85508574999</v>
          </cell>
          <cell r="G2645">
            <v>263477.715927176</v>
          </cell>
          <cell r="H2645">
            <v>234422.159372316</v>
          </cell>
          <cell r="I2645">
            <v>263309.976805354</v>
          </cell>
          <cell r="J2645">
            <v>315237.45359844802</v>
          </cell>
          <cell r="K2645">
            <v>275105.95592620998</v>
          </cell>
          <cell r="L2645">
            <v>295565.77333481499</v>
          </cell>
          <cell r="M2645">
            <v>309760.34412782901</v>
          </cell>
          <cell r="N2645">
            <v>267042.306885814</v>
          </cell>
          <cell r="O2645">
            <v>309633.06458123901</v>
          </cell>
          <cell r="P2645">
            <v>296555.53802110098</v>
          </cell>
          <cell r="Q2645">
            <v>259869.01329978701</v>
          </cell>
        </row>
        <row r="2646">
          <cell r="A2646" t="str">
            <v>Q9CZ04</v>
          </cell>
          <cell r="B2646" t="str">
            <v>sp|Q9CZ04|CSN7A_MOUSE</v>
          </cell>
          <cell r="C2646">
            <v>304603.06437863898</v>
          </cell>
          <cell r="D2646">
            <v>299668.46331465902</v>
          </cell>
          <cell r="E2646">
            <v>324718.51995816699</v>
          </cell>
          <cell r="F2646">
            <v>365557.826086997</v>
          </cell>
          <cell r="G2646">
            <v>343444.01596195099</v>
          </cell>
          <cell r="H2646">
            <v>403804.35121941997</v>
          </cell>
          <cell r="I2646">
            <v>371561.262101712</v>
          </cell>
          <cell r="J2646">
            <v>295794.09651617199</v>
          </cell>
          <cell r="K2646">
            <v>310876.45880716498</v>
          </cell>
          <cell r="L2646">
            <v>453654.68010159902</v>
          </cell>
          <cell r="M2646">
            <v>395628.60764555499</v>
          </cell>
          <cell r="N2646">
            <v>379863.814147069</v>
          </cell>
          <cell r="O2646">
            <v>394236.25148890499</v>
          </cell>
          <cell r="P2646">
            <v>318787.316150609</v>
          </cell>
          <cell r="Q2646">
            <v>405925.38496619498</v>
          </cell>
        </row>
        <row r="2647">
          <cell r="A2647" t="str">
            <v>Q9CZ13</v>
          </cell>
          <cell r="B2647" t="str">
            <v>sp|Q9CZ13|QCR1_MOUSE</v>
          </cell>
          <cell r="C2647">
            <v>16324445.655471601</v>
          </cell>
          <cell r="D2647">
            <v>15053458.4995079</v>
          </cell>
          <cell r="E2647">
            <v>14467204.242690399</v>
          </cell>
          <cell r="F2647">
            <v>16253698.950521899</v>
          </cell>
          <cell r="G2647">
            <v>14599777.877623901</v>
          </cell>
          <cell r="H2647">
            <v>17156218.381727301</v>
          </cell>
          <cell r="I2647">
            <v>14451531.204757299</v>
          </cell>
          <cell r="J2647">
            <v>15643415.41092</v>
          </cell>
          <cell r="K2647">
            <v>13904808.592807701</v>
          </cell>
          <cell r="L2647">
            <v>16093870.9501344</v>
          </cell>
          <cell r="M2647">
            <v>16317583.9413992</v>
          </cell>
          <cell r="N2647">
            <v>15149172.056018</v>
          </cell>
          <cell r="O2647">
            <v>16642783.1292486</v>
          </cell>
          <cell r="P2647">
            <v>15981175.2584814</v>
          </cell>
          <cell r="Q2647">
            <v>16562158.4901953</v>
          </cell>
        </row>
        <row r="2648">
          <cell r="A2648" t="str">
            <v>Q9CZ28</v>
          </cell>
          <cell r="B2648" t="str">
            <v>sp|Q9CZ28|SNF8_MOUSE</v>
          </cell>
          <cell r="C2648">
            <v>23962.687297676701</v>
          </cell>
          <cell r="D2648">
            <v>63172.522805774999</v>
          </cell>
          <cell r="E2648">
            <v>54704.430955505697</v>
          </cell>
          <cell r="F2648">
            <v>42106.008433478797</v>
          </cell>
          <cell r="G2648">
            <v>52384.322436799397</v>
          </cell>
          <cell r="H2648">
            <v>42785.407936498399</v>
          </cell>
          <cell r="I2648">
            <v>75354.337800388006</v>
          </cell>
          <cell r="J2648">
            <v>56249.693206469601</v>
          </cell>
          <cell r="K2648">
            <v>51057.803705953404</v>
          </cell>
          <cell r="L2648">
            <v>124779.16241463499</v>
          </cell>
          <cell r="M2648">
            <v>71224.284441219599</v>
          </cell>
          <cell r="N2648">
            <v>11947.906686062401</v>
          </cell>
          <cell r="O2648">
            <v>79358.591734751506</v>
          </cell>
          <cell r="P2648">
            <v>66846.443536075996</v>
          </cell>
          <cell r="Q2648">
            <v>77149.579162492097</v>
          </cell>
        </row>
        <row r="2649">
          <cell r="A2649" t="str">
            <v>Q9CZ30</v>
          </cell>
          <cell r="B2649" t="str">
            <v>sp|Q9CZ30|OLA1_MOUSE</v>
          </cell>
          <cell r="C2649">
            <v>1513831.5712865901</v>
          </cell>
          <cell r="D2649">
            <v>1796089.0569343299</v>
          </cell>
          <cell r="E2649">
            <v>1982157.46037898</v>
          </cell>
          <cell r="F2649">
            <v>1773410.6964787799</v>
          </cell>
          <cell r="G2649">
            <v>1611540.58580517</v>
          </cell>
          <cell r="H2649">
            <v>1906249.8607513099</v>
          </cell>
          <cell r="I2649">
            <v>1866415.86817743</v>
          </cell>
          <cell r="J2649">
            <v>1779473.3644386199</v>
          </cell>
          <cell r="K2649">
            <v>1664759.33686168</v>
          </cell>
          <cell r="L2649">
            <v>1829196.68430251</v>
          </cell>
          <cell r="M2649">
            <v>1956586.70037736</v>
          </cell>
          <cell r="N2649">
            <v>1750808.5984008999</v>
          </cell>
          <cell r="O2649">
            <v>1769279.8614878701</v>
          </cell>
          <cell r="P2649">
            <v>1666648.66563838</v>
          </cell>
          <cell r="Q2649">
            <v>1693087.7319015199</v>
          </cell>
        </row>
        <row r="2650">
          <cell r="A2650" t="str">
            <v>Q9CZ42</v>
          </cell>
          <cell r="B2650" t="str">
            <v>sp|Q9CZ42|NNRD_MOUSE</v>
          </cell>
          <cell r="C2650">
            <v>188951.968518557</v>
          </cell>
          <cell r="D2650">
            <v>294694.70860590303</v>
          </cell>
          <cell r="E2650">
            <v>295038.63695633103</v>
          </cell>
          <cell r="F2650">
            <v>263432.29185999901</v>
          </cell>
          <cell r="G2650">
            <v>251358.20334147001</v>
          </cell>
          <cell r="H2650">
            <v>305863.75882842398</v>
          </cell>
          <cell r="I2650">
            <v>246146.507543921</v>
          </cell>
          <cell r="J2650">
            <v>276890.32702513703</v>
          </cell>
          <cell r="K2650">
            <v>169144.553809025</v>
          </cell>
          <cell r="L2650">
            <v>294281.23212485202</v>
          </cell>
          <cell r="M2650">
            <v>306796.94522757601</v>
          </cell>
          <cell r="N2650">
            <v>230678.74389670399</v>
          </cell>
          <cell r="O2650">
            <v>284910.52392274601</v>
          </cell>
          <cell r="P2650">
            <v>262873.70720632997</v>
          </cell>
          <cell r="Q2650">
            <v>257965.14235755199</v>
          </cell>
        </row>
        <row r="2651">
          <cell r="A2651" t="str">
            <v>Q9CZ44</v>
          </cell>
          <cell r="B2651" t="str">
            <v>sp|Q9CZ44|NSF1C_MOUSE</v>
          </cell>
          <cell r="C2651">
            <v>1597111.19947822</v>
          </cell>
          <cell r="D2651">
            <v>1700600.6718729499</v>
          </cell>
          <cell r="E2651">
            <v>1399747.7020026799</v>
          </cell>
          <cell r="F2651">
            <v>1656519.2119954601</v>
          </cell>
          <cell r="G2651">
            <v>1342252.81869882</v>
          </cell>
          <cell r="H2651">
            <v>1742557.19669167</v>
          </cell>
          <cell r="I2651">
            <v>1509549.0719965301</v>
          </cell>
          <cell r="J2651">
            <v>1838973.2721832599</v>
          </cell>
          <cell r="K2651">
            <v>1670998.0368906599</v>
          </cell>
          <cell r="L2651">
            <v>2050316.1595334399</v>
          </cell>
          <cell r="M2651">
            <v>1459296.99838753</v>
          </cell>
          <cell r="N2651">
            <v>1631760.77791684</v>
          </cell>
          <cell r="O2651">
            <v>1840360.2489269499</v>
          </cell>
          <cell r="P2651">
            <v>1537798.0812842499</v>
          </cell>
          <cell r="Q2651">
            <v>1576170.6972737899</v>
          </cell>
        </row>
        <row r="2652">
          <cell r="A2652" t="str">
            <v>Q9CZA6</v>
          </cell>
          <cell r="B2652" t="str">
            <v>sp|Q9CZA6|NDE1_MOUSE</v>
          </cell>
          <cell r="C2652">
            <v>9352.6435310528304</v>
          </cell>
          <cell r="D2652">
            <v>32633.476399379098</v>
          </cell>
          <cell r="E2652">
            <v>49564.276585885003</v>
          </cell>
          <cell r="F2652">
            <v>44951.1117643736</v>
          </cell>
          <cell r="G2652">
            <v>30946.1161246665</v>
          </cell>
          <cell r="H2652">
            <v>40861.377649948503</v>
          </cell>
          <cell r="I2652">
            <v>51635.722708221998</v>
          </cell>
          <cell r="J2652">
            <v>43574.992105485602</v>
          </cell>
          <cell r="K2652">
            <v>55118.1550637205</v>
          </cell>
          <cell r="L2652">
            <v>48164.717743499699</v>
          </cell>
          <cell r="M2652">
            <v>25764.229940344001</v>
          </cell>
          <cell r="N2652">
            <v>63656.002127014697</v>
          </cell>
          <cell r="O2652">
            <v>60516.869194137202</v>
          </cell>
          <cell r="P2652">
            <v>41477.599576968198</v>
          </cell>
          <cell r="Q2652">
            <v>38125.0422090711</v>
          </cell>
        </row>
        <row r="2653">
          <cell r="A2653" t="str">
            <v>Q9CZC8</v>
          </cell>
          <cell r="B2653" t="str">
            <v>sp|Q9CZC8|SCRN1_MOUSE</v>
          </cell>
          <cell r="C2653">
            <v>899573.45071940904</v>
          </cell>
          <cell r="D2653">
            <v>1132910.31436581</v>
          </cell>
          <cell r="E2653">
            <v>1140484.7137253</v>
          </cell>
          <cell r="F2653">
            <v>980827.02141108597</v>
          </cell>
          <cell r="G2653">
            <v>887229.94225357799</v>
          </cell>
          <cell r="H2653">
            <v>868051.58131975401</v>
          </cell>
          <cell r="I2653">
            <v>967302.61751769099</v>
          </cell>
          <cell r="J2653">
            <v>1257421.48732532</v>
          </cell>
          <cell r="K2653">
            <v>1002459.43036406</v>
          </cell>
          <cell r="L2653">
            <v>1054247.4560476399</v>
          </cell>
          <cell r="M2653">
            <v>1056046.9382066501</v>
          </cell>
          <cell r="N2653">
            <v>969975.47324534506</v>
          </cell>
          <cell r="O2653">
            <v>1053414.3457651299</v>
          </cell>
          <cell r="P2653">
            <v>992743.08616119996</v>
          </cell>
          <cell r="Q2653">
            <v>929309.904533981</v>
          </cell>
        </row>
        <row r="2654">
          <cell r="A2654" t="str">
            <v>Q9CZD3</v>
          </cell>
          <cell r="B2654" t="str">
            <v>sp|Q9CZD3|GARS_MOUSE</v>
          </cell>
          <cell r="C2654">
            <v>1114711.6632099799</v>
          </cell>
          <cell r="D2654">
            <v>1206886.94474441</v>
          </cell>
          <cell r="E2654">
            <v>1363193.5407199699</v>
          </cell>
          <cell r="F2654">
            <v>1276377.59085795</v>
          </cell>
          <cell r="G2654">
            <v>1169405.59967444</v>
          </cell>
          <cell r="H2654">
            <v>1343986.6753259799</v>
          </cell>
          <cell r="I2654">
            <v>1143681.1273876601</v>
          </cell>
          <cell r="J2654">
            <v>1430521.5072916499</v>
          </cell>
          <cell r="K2654">
            <v>1135868.5743903399</v>
          </cell>
          <cell r="L2654">
            <v>1359612.8584958501</v>
          </cell>
          <cell r="M2654">
            <v>1345874.9032332001</v>
          </cell>
          <cell r="N2654">
            <v>1305205.45432296</v>
          </cell>
          <cell r="O2654">
            <v>1493176.2950480101</v>
          </cell>
          <cell r="P2654">
            <v>1299160.3014072999</v>
          </cell>
          <cell r="Q2654">
            <v>1262637.2779876699</v>
          </cell>
        </row>
        <row r="2655">
          <cell r="A2655" t="str">
            <v>Q9CZJ0</v>
          </cell>
          <cell r="B2655" t="str">
            <v>sp|Q9CZJ0|MPPD2_MOUSE</v>
          </cell>
          <cell r="C2655">
            <v>14270.844791658999</v>
          </cell>
          <cell r="D2655">
            <v>33722.134730337799</v>
          </cell>
          <cell r="E2655">
            <v>32058.541621250701</v>
          </cell>
          <cell r="F2655">
            <v>17193.2631184575</v>
          </cell>
          <cell r="G2655">
            <v>28340.247859397201</v>
          </cell>
          <cell r="H2655">
            <v>49490.610803351301</v>
          </cell>
          <cell r="I2655">
            <v>15755.9543172135</v>
          </cell>
          <cell r="J2655">
            <v>37669.110759925701</v>
          </cell>
          <cell r="K2655">
            <v>28530.790573019902</v>
          </cell>
          <cell r="L2655">
            <v>115264.524918893</v>
          </cell>
          <cell r="M2655">
            <v>10737.918925190899</v>
          </cell>
          <cell r="N2655">
            <v>7774.9471384232402</v>
          </cell>
          <cell r="O2655">
            <v>52054.864244148303</v>
          </cell>
          <cell r="P2655">
            <v>19087.2351046232</v>
          </cell>
          <cell r="Q2655">
            <v>46871.726815985203</v>
          </cell>
        </row>
        <row r="2656">
          <cell r="A2656" t="str">
            <v>Q9CZJ2</v>
          </cell>
          <cell r="B2656" t="str">
            <v>sp|Q9CZJ2|HS12B_MOUSE</v>
          </cell>
          <cell r="C2656">
            <v>10897.2711364262</v>
          </cell>
          <cell r="D2656">
            <v>31554.350332846199</v>
          </cell>
          <cell r="E2656">
            <v>23790.194076725598</v>
          </cell>
          <cell r="F2656">
            <v>26384.869931843899</v>
          </cell>
          <cell r="G2656">
            <v>77913.432096669698</v>
          </cell>
          <cell r="H2656">
            <v>11729.0004746085</v>
          </cell>
          <cell r="I2656">
            <v>21928.297170190199</v>
          </cell>
          <cell r="J2656">
            <v>94471.323983936702</v>
          </cell>
          <cell r="K2656">
            <v>22173.180665318199</v>
          </cell>
          <cell r="L2656">
            <v>56283.3239915749</v>
          </cell>
          <cell r="M2656">
            <v>16971.6502335898</v>
          </cell>
          <cell r="N2656">
            <v>74795.892328733302</v>
          </cell>
          <cell r="O2656">
            <v>65621.226013732798</v>
          </cell>
          <cell r="P2656">
            <v>11481.262249736699</v>
          </cell>
          <cell r="Q2656">
            <v>58667.551412057503</v>
          </cell>
        </row>
        <row r="2657">
          <cell r="A2657" t="str">
            <v>Q9CZL5</v>
          </cell>
          <cell r="B2657" t="str">
            <v>sp|Q9CZL5|PHS2_MOUSE</v>
          </cell>
          <cell r="C2657">
            <v>77074.863969441096</v>
          </cell>
          <cell r="D2657">
            <v>90838.272264754894</v>
          </cell>
          <cell r="E2657">
            <v>58212.384067294297</v>
          </cell>
          <cell r="F2657">
            <v>73871.227365100494</v>
          </cell>
          <cell r="G2657">
            <v>86770.317617685098</v>
          </cell>
          <cell r="H2657">
            <v>89786.863400504502</v>
          </cell>
          <cell r="I2657">
            <v>74936.961889861705</v>
          </cell>
          <cell r="J2657">
            <v>97447.889893090003</v>
          </cell>
          <cell r="K2657">
            <v>20189.398820838</v>
          </cell>
          <cell r="L2657">
            <v>63088.623238202599</v>
          </cell>
          <cell r="M2657">
            <v>78617.804233009505</v>
          </cell>
          <cell r="N2657">
            <v>74300.734682710201</v>
          </cell>
          <cell r="O2657">
            <v>7450.2231523036398</v>
          </cell>
          <cell r="P2657">
            <v>68517.264706160597</v>
          </cell>
          <cell r="Q2657">
            <v>91419.563663013003</v>
          </cell>
        </row>
        <row r="2658">
          <cell r="A2658" t="str">
            <v>Q9CZM2</v>
          </cell>
          <cell r="B2658" t="str">
            <v>sp|Q9CZM2|RL15_MOUSE</v>
          </cell>
          <cell r="C2658">
            <v>814080.28777314699</v>
          </cell>
          <cell r="D2658">
            <v>1134690.49721346</v>
          </cell>
          <cell r="E2658">
            <v>979761.284239067</v>
          </cell>
          <cell r="F2658">
            <v>1231552.84900956</v>
          </cell>
          <cell r="G2658">
            <v>1208368.51748501</v>
          </cell>
          <cell r="H2658">
            <v>1117856.1993809501</v>
          </cell>
          <cell r="I2658">
            <v>1110299.5281543301</v>
          </cell>
          <cell r="J2658">
            <v>1217781.08263189</v>
          </cell>
          <cell r="K2658">
            <v>1288682.50893214</v>
          </cell>
          <cell r="L2658">
            <v>1175855.68108994</v>
          </cell>
          <cell r="M2658">
            <v>1262754.8909692499</v>
          </cell>
          <cell r="N2658">
            <v>1194311.6905854901</v>
          </cell>
          <cell r="O2658">
            <v>1271327.5620357101</v>
          </cell>
          <cell r="P2658">
            <v>1023645.8301694799</v>
          </cell>
          <cell r="Q2658">
            <v>1263150.67852892</v>
          </cell>
        </row>
        <row r="2659">
          <cell r="A2659" t="str">
            <v>Q9CZN8</v>
          </cell>
          <cell r="B2659" t="str">
            <v>sp|Q9CZN8|GATA_MOUSE</v>
          </cell>
          <cell r="C2659">
            <v>276512.34620199102</v>
          </cell>
          <cell r="D2659">
            <v>61086.803296461701</v>
          </cell>
          <cell r="E2659">
            <v>255565.16258897999</v>
          </cell>
          <cell r="F2659">
            <v>337400.86009377497</v>
          </cell>
          <cell r="G2659">
            <v>313472.05568234</v>
          </cell>
          <cell r="H2659">
            <v>484524.72533584398</v>
          </cell>
          <cell r="I2659">
            <v>298423.17358086701</v>
          </cell>
          <cell r="J2659">
            <v>371368.55370954802</v>
          </cell>
          <cell r="K2659">
            <v>280469.005603233</v>
          </cell>
          <cell r="L2659">
            <v>492068.404737217</v>
          </cell>
          <cell r="M2659">
            <v>545743.46334139898</v>
          </cell>
          <cell r="N2659">
            <v>502612.80545909901</v>
          </cell>
          <cell r="O2659">
            <v>543160.08352527802</v>
          </cell>
          <cell r="P2659">
            <v>395355.51122208999</v>
          </cell>
          <cell r="Q2659">
            <v>495624.397388182</v>
          </cell>
        </row>
        <row r="2660">
          <cell r="A2660" t="str">
            <v>Q9CZR8</v>
          </cell>
          <cell r="B2660" t="str">
            <v>sp|Q9CZR8|EFTS_MOUSE</v>
          </cell>
          <cell r="C2660">
            <v>12311.465388611299</v>
          </cell>
          <cell r="D2660">
            <v>32279.8126529818</v>
          </cell>
          <cell r="E2660">
            <v>66051.462698225107</v>
          </cell>
          <cell r="F2660">
            <v>53015.665212997097</v>
          </cell>
          <cell r="G2660">
            <v>62929.124289860702</v>
          </cell>
          <cell r="H2660">
            <v>72919.239329296906</v>
          </cell>
          <cell r="I2660">
            <v>59252.564532952601</v>
          </cell>
          <cell r="J2660">
            <v>46809.205075992097</v>
          </cell>
          <cell r="K2660">
            <v>20410.991258640901</v>
          </cell>
          <cell r="L2660">
            <v>56473.336064352799</v>
          </cell>
          <cell r="M2660">
            <v>37594.727637363299</v>
          </cell>
          <cell r="N2660">
            <v>63568.7586158962</v>
          </cell>
          <cell r="O2660">
            <v>53343.522527905901</v>
          </cell>
          <cell r="P2660">
            <v>67866.781826901293</v>
          </cell>
          <cell r="Q2660">
            <v>44389.867466524098</v>
          </cell>
        </row>
        <row r="2661">
          <cell r="A2661" t="str">
            <v>Q9CZS1</v>
          </cell>
          <cell r="B2661" t="str">
            <v>sp|Q9CZS1|AL1B1_MOUSE</v>
          </cell>
          <cell r="C2661">
            <v>138472.01554011001</v>
          </cell>
          <cell r="D2661">
            <v>126293.615300579</v>
          </cell>
          <cell r="E2661">
            <v>145762.495903717</v>
          </cell>
          <cell r="F2661">
            <v>149712.49518710101</v>
          </cell>
          <cell r="G2661">
            <v>147702.382824011</v>
          </cell>
          <cell r="H2661">
            <v>207779.242322779</v>
          </cell>
          <cell r="I2661">
            <v>124806.15132033901</v>
          </cell>
          <cell r="J2661">
            <v>150463.43795668599</v>
          </cell>
          <cell r="K2661">
            <v>117700.579319604</v>
          </cell>
          <cell r="L2661">
            <v>187060.979912051</v>
          </cell>
          <cell r="M2661">
            <v>158079.73866279199</v>
          </cell>
          <cell r="N2661">
            <v>124115.07156909601</v>
          </cell>
          <cell r="O2661">
            <v>36960.048302181604</v>
          </cell>
          <cell r="P2661">
            <v>153664.006484432</v>
          </cell>
          <cell r="Q2661">
            <v>146520.84918755101</v>
          </cell>
        </row>
        <row r="2662">
          <cell r="A2662" t="str">
            <v>Q9CZT8</v>
          </cell>
          <cell r="B2662" t="str">
            <v>sp|Q9CZT8|RAB3B_MOUSE</v>
          </cell>
          <cell r="C2662">
            <v>398744.64363340801</v>
          </cell>
          <cell r="D2662">
            <v>480775.77411557798</v>
          </cell>
          <cell r="E2662">
            <v>650303.73583430401</v>
          </cell>
          <cell r="F2662">
            <v>620958.97719179001</v>
          </cell>
          <cell r="G2662">
            <v>514200.57444081397</v>
          </cell>
          <cell r="H2662">
            <v>592770.06061613199</v>
          </cell>
          <cell r="I2662">
            <v>555844.39007518697</v>
          </cell>
          <cell r="J2662">
            <v>529964.97013857402</v>
          </cell>
          <cell r="K2662">
            <v>506621.079924024</v>
          </cell>
          <cell r="L2662">
            <v>445334.858265127</v>
          </cell>
          <cell r="M2662">
            <v>496502.81897538097</v>
          </cell>
          <cell r="N2662">
            <v>475314.492812276</v>
          </cell>
          <cell r="O2662">
            <v>563446.55706300703</v>
          </cell>
          <cell r="P2662">
            <v>371506.10060599598</v>
          </cell>
          <cell r="Q2662">
            <v>433527.63077800901</v>
          </cell>
        </row>
        <row r="2663">
          <cell r="A2663" t="str">
            <v>Q9CZU3</v>
          </cell>
          <cell r="B2663" t="str">
            <v>sp|Q9CZU3|MTREX_MOUSE</v>
          </cell>
          <cell r="C2663">
            <v>33686.274875271702</v>
          </cell>
          <cell r="D2663">
            <v>23103.375295416099</v>
          </cell>
          <cell r="E2663">
            <v>36989.226772586197</v>
          </cell>
          <cell r="F2663">
            <v>22370.7568047114</v>
          </cell>
          <cell r="G2663">
            <v>33151.280696735303</v>
          </cell>
          <cell r="H2663">
            <v>38130.328925504102</v>
          </cell>
          <cell r="I2663">
            <v>43390.433442024798</v>
          </cell>
          <cell r="J2663">
            <v>38346.328260022798</v>
          </cell>
          <cell r="K2663">
            <v>45922.796448402602</v>
          </cell>
          <cell r="L2663">
            <v>42121.586835180598</v>
          </cell>
          <cell r="M2663">
            <v>51054.526251755196</v>
          </cell>
          <cell r="N2663">
            <v>8285.8409069112404</v>
          </cell>
          <cell r="O2663">
            <v>47735.822128708598</v>
          </cell>
          <cell r="P2663">
            <v>32083.823606925998</v>
          </cell>
          <cell r="Q2663">
            <v>6791.4744594906297</v>
          </cell>
        </row>
        <row r="2664">
          <cell r="A2664" t="str">
            <v>Q9CZU6</v>
          </cell>
          <cell r="B2664" t="str">
            <v>sp|Q9CZU6|CISY_MOUSE</v>
          </cell>
          <cell r="C2664">
            <v>15330417.449991699</v>
          </cell>
          <cell r="D2664">
            <v>15286694.942960201</v>
          </cell>
          <cell r="E2664">
            <v>19205538.405341201</v>
          </cell>
          <cell r="F2664">
            <v>17959963.88814</v>
          </cell>
          <cell r="G2664">
            <v>14808245.904787499</v>
          </cell>
          <cell r="H2664">
            <v>17080905.709723201</v>
          </cell>
          <cell r="I2664">
            <v>17996707.960366201</v>
          </cell>
          <cell r="J2664">
            <v>16293236.384602301</v>
          </cell>
          <cell r="K2664">
            <v>16745199.3132657</v>
          </cell>
          <cell r="L2664">
            <v>15277286.895161901</v>
          </cell>
          <cell r="M2664">
            <v>16652290.251665501</v>
          </cell>
          <cell r="N2664">
            <v>16697505.7414832</v>
          </cell>
          <cell r="O2664">
            <v>15381246.0208086</v>
          </cell>
          <cell r="P2664">
            <v>18125024.571288999</v>
          </cell>
          <cell r="Q2664">
            <v>15190628.088571001</v>
          </cell>
        </row>
        <row r="2665">
          <cell r="A2665" t="str">
            <v>Q9CZW4</v>
          </cell>
          <cell r="B2665" t="str">
            <v>sp|Q9CZW4|ACSL3_MOUSE</v>
          </cell>
          <cell r="C2665">
            <v>35916.309116906399</v>
          </cell>
          <cell r="D2665">
            <v>59010.153496101499</v>
          </cell>
          <cell r="E2665">
            <v>60128.711862732103</v>
          </cell>
          <cell r="F2665">
            <v>56033.038647848101</v>
          </cell>
          <cell r="G2665">
            <v>58721.639312694802</v>
          </cell>
          <cell r="H2665">
            <v>39524.428004978101</v>
          </cell>
          <cell r="I2665">
            <v>46045.323353194697</v>
          </cell>
          <cell r="J2665">
            <v>76685.665736608003</v>
          </cell>
          <cell r="K2665">
            <v>74624.113150142497</v>
          </cell>
          <cell r="L2665">
            <v>61097.046378266503</v>
          </cell>
          <cell r="M2665">
            <v>68891.239527538302</v>
          </cell>
          <cell r="N2665">
            <v>103023.685333328</v>
          </cell>
          <cell r="O2665">
            <v>64194.587278540603</v>
          </cell>
          <cell r="P2665">
            <v>71923.546548055703</v>
          </cell>
          <cell r="Q2665">
            <v>70926.416077337504</v>
          </cell>
        </row>
        <row r="2666">
          <cell r="A2666" t="str">
            <v>Q9CZW5</v>
          </cell>
          <cell r="B2666" t="str">
            <v>sp|Q9CZW5|TOM70_MOUSE</v>
          </cell>
          <cell r="C2666">
            <v>1316550.3698195401</v>
          </cell>
          <cell r="D2666">
            <v>1382967.11722263</v>
          </cell>
          <cell r="E2666">
            <v>1545525.6266887099</v>
          </cell>
          <cell r="F2666">
            <v>1523671.6710353601</v>
          </cell>
          <cell r="G2666">
            <v>1414996.1508899201</v>
          </cell>
          <cell r="H2666">
            <v>1631082.2756298999</v>
          </cell>
          <cell r="I2666">
            <v>1658118.2066107199</v>
          </cell>
          <cell r="J2666">
            <v>1510789.85545779</v>
          </cell>
          <cell r="K2666">
            <v>1634167.8472985199</v>
          </cell>
          <cell r="L2666">
            <v>1453152.93633482</v>
          </cell>
          <cell r="M2666">
            <v>1458248.5212751301</v>
          </cell>
          <cell r="N2666">
            <v>1564139.9047252999</v>
          </cell>
          <cell r="O2666">
            <v>1565527.6343650899</v>
          </cell>
          <cell r="P2666">
            <v>1577040.0555473799</v>
          </cell>
          <cell r="Q2666">
            <v>1435680.9216273599</v>
          </cell>
        </row>
        <row r="2667">
          <cell r="A2667" t="str">
            <v>Q9CZX0</v>
          </cell>
          <cell r="B2667" t="str">
            <v>sp|Q9CZX0|ELP3_MOUSE</v>
          </cell>
          <cell r="C2667">
            <v>178024.26174742801</v>
          </cell>
          <cell r="D2667">
            <v>185639.6768059</v>
          </cell>
          <cell r="E2667">
            <v>131991.588501108</v>
          </cell>
          <cell r="F2667">
            <v>99843.666307759093</v>
          </cell>
          <cell r="G2667">
            <v>110007.003313623</v>
          </cell>
          <cell r="H2667">
            <v>198779.300757558</v>
          </cell>
          <cell r="I2667">
            <v>153908.72230795299</v>
          </cell>
          <cell r="J2667">
            <v>166102.34867815601</v>
          </cell>
          <cell r="K2667">
            <v>122539.722373198</v>
          </cell>
          <cell r="L2667">
            <v>182488.142071554</v>
          </cell>
          <cell r="M2667">
            <v>168648.10631647101</v>
          </cell>
          <cell r="N2667">
            <v>182027.67611729799</v>
          </cell>
          <cell r="O2667">
            <v>143974.96181891501</v>
          </cell>
          <cell r="P2667">
            <v>193981.80392926</v>
          </cell>
          <cell r="Q2667">
            <v>187891.60482529699</v>
          </cell>
        </row>
        <row r="2668">
          <cell r="A2668" t="str">
            <v>Q9CZX8</v>
          </cell>
          <cell r="B2668" t="str">
            <v>sp|Q9CZX8|RS19_MOUSE</v>
          </cell>
          <cell r="C2668">
            <v>895753.05802582996</v>
          </cell>
          <cell r="D2668">
            <v>794266.90651457803</v>
          </cell>
          <cell r="E2668">
            <v>982283.729842384</v>
          </cell>
          <cell r="F2668">
            <v>813449.04774710897</v>
          </cell>
          <cell r="G2668">
            <v>809154.29359653196</v>
          </cell>
          <cell r="H2668">
            <v>946541.86144833802</v>
          </cell>
          <cell r="I2668">
            <v>976861.56441900705</v>
          </cell>
          <cell r="J2668">
            <v>917729.19503257703</v>
          </cell>
          <cell r="K2668">
            <v>876213.65881944902</v>
          </cell>
          <cell r="L2668">
            <v>851041.98506910703</v>
          </cell>
          <cell r="M2668">
            <v>951584.54885730403</v>
          </cell>
          <cell r="N2668">
            <v>1116758.84829307</v>
          </cell>
          <cell r="O2668">
            <v>959274.63499989698</v>
          </cell>
          <cell r="P2668">
            <v>1026234.5111514101</v>
          </cell>
          <cell r="Q2668">
            <v>881219.94514386402</v>
          </cell>
        </row>
        <row r="2669">
          <cell r="A2669" t="str">
            <v>Q9CZX9</v>
          </cell>
          <cell r="B2669" t="str">
            <v>sp|Q9CZX9|EMC4_MOUSE</v>
          </cell>
          <cell r="C2669">
            <v>42197.456162218303</v>
          </cell>
          <cell r="D2669">
            <v>40998.348419975599</v>
          </cell>
          <cell r="E2669">
            <v>2988.8813982911802</v>
          </cell>
          <cell r="F2669">
            <v>38959.618964008703</v>
          </cell>
          <cell r="G2669">
            <v>34046.191781631198</v>
          </cell>
          <cell r="H2669">
            <v>58778.4067214811</v>
          </cell>
          <cell r="I2669">
            <v>45760.438571594197</v>
          </cell>
          <cell r="J2669">
            <v>43223.834446755798</v>
          </cell>
          <cell r="K2669">
            <v>37130.8755374756</v>
          </cell>
          <cell r="L2669">
            <v>70323.096904406804</v>
          </cell>
          <cell r="M2669">
            <v>32862.968546145697</v>
          </cell>
          <cell r="N2669">
            <v>44216.6517568532</v>
          </cell>
          <cell r="O2669">
            <v>58141.805936443299</v>
          </cell>
          <cell r="P2669">
            <v>10913.343004189501</v>
          </cell>
          <cell r="Q2669">
            <v>65229.090032144501</v>
          </cell>
        </row>
        <row r="2670">
          <cell r="A2670" t="str">
            <v>Q9CZY3</v>
          </cell>
          <cell r="B2670" t="str">
            <v>sp|Q9CZY3|UB2V1_MOUSE</v>
          </cell>
          <cell r="C2670">
            <v>4087000.9069090099</v>
          </cell>
          <cell r="D2670">
            <v>3956834.9857183001</v>
          </cell>
          <cell r="E2670">
            <v>4070338.4110845602</v>
          </cell>
          <cell r="F2670">
            <v>4444988.3216980202</v>
          </cell>
          <cell r="G2670">
            <v>4353587.6708838101</v>
          </cell>
          <cell r="H2670">
            <v>4757028.7336455099</v>
          </cell>
          <cell r="I2670">
            <v>3855472.3904366102</v>
          </cell>
          <cell r="J2670">
            <v>4318268.48568701</v>
          </cell>
          <cell r="K2670">
            <v>3780419.6140050101</v>
          </cell>
          <cell r="L2670">
            <v>4272208.3884769399</v>
          </cell>
          <cell r="M2670">
            <v>4629123.38728288</v>
          </cell>
          <cell r="N2670">
            <v>3602306.7979942299</v>
          </cell>
          <cell r="O2670">
            <v>4282224.6984860897</v>
          </cell>
          <cell r="P2670">
            <v>4104762.9278703402</v>
          </cell>
          <cell r="Q2670">
            <v>4335769.9411725802</v>
          </cell>
        </row>
        <row r="2671">
          <cell r="A2671" t="str">
            <v>Q9D023</v>
          </cell>
          <cell r="B2671" t="str">
            <v>sp|Q9D023|MPC2_MOUSE</v>
          </cell>
          <cell r="C2671">
            <v>95415.621730951403</v>
          </cell>
          <cell r="D2671">
            <v>102143.538135304</v>
          </cell>
          <cell r="E2671">
            <v>86437.8808197912</v>
          </cell>
          <cell r="F2671">
            <v>107856.92228066</v>
          </cell>
          <cell r="G2671">
            <v>100516.328054454</v>
          </cell>
          <cell r="H2671">
            <v>107297.542428559</v>
          </cell>
          <cell r="I2671">
            <v>68139.645913483895</v>
          </cell>
          <cell r="J2671">
            <v>70593.038709836095</v>
          </cell>
          <cell r="K2671">
            <v>62202.947609628704</v>
          </cell>
          <cell r="L2671">
            <v>70164.124469896298</v>
          </cell>
          <cell r="M2671">
            <v>130173.35879660401</v>
          </cell>
          <cell r="N2671">
            <v>62082.775148157503</v>
          </cell>
          <cell r="O2671">
            <v>66310.889824309401</v>
          </cell>
          <cell r="P2671">
            <v>84340.776956967806</v>
          </cell>
          <cell r="Q2671">
            <v>67391.958042340906</v>
          </cell>
        </row>
        <row r="2672">
          <cell r="A2672" t="str">
            <v>Q9D024</v>
          </cell>
          <cell r="B2672" t="str">
            <v>sp|Q9D024|CCD47_MOUSE</v>
          </cell>
          <cell r="C2672">
            <v>65581.099176021904</v>
          </cell>
          <cell r="D2672">
            <v>32196.042580785299</v>
          </cell>
          <cell r="E2672">
            <v>32298.526899328299</v>
          </cell>
          <cell r="F2672">
            <v>16582.818320619401</v>
          </cell>
          <cell r="G2672">
            <v>41699.253400614703</v>
          </cell>
          <cell r="H2672">
            <v>34536.853702161199</v>
          </cell>
          <cell r="I2672">
            <v>21899.060059609899</v>
          </cell>
          <cell r="J2672">
            <v>4061.1903782027898</v>
          </cell>
          <cell r="K2672">
            <v>19779.293304328701</v>
          </cell>
          <cell r="L2672">
            <v>39878.377431553599</v>
          </cell>
          <cell r="M2672">
            <v>18617.042797450798</v>
          </cell>
          <cell r="N2672">
            <v>21070.727467706001</v>
          </cell>
          <cell r="O2672">
            <v>43296.006013783903</v>
          </cell>
          <cell r="P2672">
            <v>23614.2136144533</v>
          </cell>
          <cell r="Q2672">
            <v>41620.190257423099</v>
          </cell>
        </row>
        <row r="2673">
          <cell r="A2673" t="str">
            <v>Q9D051</v>
          </cell>
          <cell r="B2673" t="str">
            <v>sp|Q9D051|ODPB_MOUSE</v>
          </cell>
          <cell r="C2673">
            <v>4040899.9059712202</v>
          </cell>
          <cell r="D2673">
            <v>5048594.5168233998</v>
          </cell>
          <cell r="E2673">
            <v>6729614.8113942901</v>
          </cell>
          <cell r="F2673">
            <v>6332737.3773206696</v>
          </cell>
          <cell r="G2673">
            <v>5547744.4616899798</v>
          </cell>
          <cell r="H2673">
            <v>5464298.5844512898</v>
          </cell>
          <cell r="I2673">
            <v>6686481.5282856803</v>
          </cell>
          <cell r="J2673">
            <v>5102921.0940680904</v>
          </cell>
          <cell r="K2673">
            <v>6059813.3303853404</v>
          </cell>
          <cell r="L2673">
            <v>4940281.7996010296</v>
          </cell>
          <cell r="M2673">
            <v>5144706.9344280502</v>
          </cell>
          <cell r="N2673">
            <v>5422122.3116039103</v>
          </cell>
          <cell r="O2673">
            <v>4691232.5792973898</v>
          </cell>
          <cell r="P2673">
            <v>6290176.0865214001</v>
          </cell>
          <cell r="Q2673">
            <v>5425072.8500804398</v>
          </cell>
        </row>
        <row r="2674">
          <cell r="A2674" t="str">
            <v>Q9D071</v>
          </cell>
          <cell r="B2674" t="str">
            <v>sp|Q9D071|MMS19_MOUSE</v>
          </cell>
          <cell r="C2674">
            <v>21478.6283267002</v>
          </cell>
          <cell r="D2674">
            <v>18795.0694188255</v>
          </cell>
          <cell r="E2674">
            <v>17453.194413679299</v>
          </cell>
          <cell r="F2674">
            <v>19378.8361390149</v>
          </cell>
          <cell r="G2674">
            <v>22917.162949174101</v>
          </cell>
          <cell r="H2674">
            <v>30115.579388599901</v>
          </cell>
          <cell r="I2674">
            <v>14916.030830321401</v>
          </cell>
          <cell r="J2674">
            <v>10277.3120163269</v>
          </cell>
          <cell r="K2674">
            <v>19956.5392030886</v>
          </cell>
          <cell r="L2674">
            <v>15951.6797208685</v>
          </cell>
          <cell r="M2674">
            <v>19071.265768421999</v>
          </cell>
          <cell r="N2674">
            <v>25296.0957536881</v>
          </cell>
          <cell r="O2674">
            <v>28832.005895088801</v>
          </cell>
          <cell r="P2674">
            <v>26166.6374749108</v>
          </cell>
          <cell r="Q2674">
            <v>23167.8239580421</v>
          </cell>
        </row>
        <row r="2675">
          <cell r="A2675" t="str">
            <v>Q9D0A3</v>
          </cell>
          <cell r="B2675" t="str">
            <v>sp|Q9D0A3|ARPIN_MOUSE</v>
          </cell>
          <cell r="C2675">
            <v>81735.072916785604</v>
          </cell>
          <cell r="D2675">
            <v>1267779.2903604801</v>
          </cell>
          <cell r="E2675">
            <v>54833.165450241497</v>
          </cell>
          <cell r="F2675">
            <v>1274862.21647288</v>
          </cell>
          <cell r="G2675">
            <v>27974.726492564401</v>
          </cell>
          <cell r="H2675">
            <v>1863030.9417601901</v>
          </cell>
          <cell r="I2675">
            <v>64970.8279484183</v>
          </cell>
          <cell r="J2675">
            <v>96247.623497877707</v>
          </cell>
          <cell r="K2675">
            <v>1137152.16252855</v>
          </cell>
          <cell r="L2675">
            <v>2053285.8859073999</v>
          </cell>
          <cell r="M2675">
            <v>1799574.5854794399</v>
          </cell>
          <cell r="N2675">
            <v>1251441.7855354601</v>
          </cell>
          <cell r="O2675">
            <v>1688377.7192501</v>
          </cell>
          <cell r="P2675">
            <v>1402131.7200807401</v>
          </cell>
          <cell r="Q2675">
            <v>1706540.9083889399</v>
          </cell>
        </row>
        <row r="2676">
          <cell r="A2676" t="str">
            <v>Q9D0B6</v>
          </cell>
          <cell r="B2676" t="str">
            <v>sp|Q9D0B6|PBDC1_MOUSE</v>
          </cell>
          <cell r="C2676">
            <v>30728.310575371801</v>
          </cell>
          <cell r="D2676">
            <v>52796.6742219851</v>
          </cell>
          <cell r="E2676">
            <v>27268.898747188599</v>
          </cell>
          <cell r="F2676">
            <v>51190.133130345101</v>
          </cell>
          <cell r="G2676">
            <v>52474.379271313403</v>
          </cell>
          <cell r="H2676">
            <v>53356.366897218999</v>
          </cell>
          <cell r="I2676">
            <v>23222.166283618899</v>
          </cell>
          <cell r="J2676">
            <v>35900.655568300397</v>
          </cell>
          <cell r="K2676">
            <v>30646.026403485899</v>
          </cell>
          <cell r="L2676">
            <v>43176.001001615499</v>
          </cell>
          <cell r="M2676">
            <v>46871.225954458903</v>
          </cell>
          <cell r="N2676">
            <v>30755.394178979601</v>
          </cell>
          <cell r="O2676">
            <v>63377.472567024502</v>
          </cell>
          <cell r="P2676">
            <v>37031.281548230101</v>
          </cell>
          <cell r="Q2676">
            <v>40999.337702316603</v>
          </cell>
        </row>
        <row r="2677">
          <cell r="A2677" t="str">
            <v>Q9D0E1</v>
          </cell>
          <cell r="B2677" t="str">
            <v>sp|Q9D0E1|HNRPM_MOUSE</v>
          </cell>
          <cell r="C2677">
            <v>605995.26526630903</v>
          </cell>
          <cell r="D2677">
            <v>648196.15566544305</v>
          </cell>
          <cell r="E2677">
            <v>612175.41322044202</v>
          </cell>
          <cell r="F2677">
            <v>477813.76832482102</v>
          </cell>
          <cell r="G2677">
            <v>562978.20460435597</v>
          </cell>
          <cell r="H2677">
            <v>562341.04777742398</v>
          </cell>
          <cell r="I2677">
            <v>558640.054818718</v>
          </cell>
          <cell r="J2677">
            <v>607195.31631060399</v>
          </cell>
          <cell r="K2677">
            <v>569942.42714056105</v>
          </cell>
          <cell r="L2677">
            <v>983784.35393136903</v>
          </cell>
          <cell r="M2677">
            <v>627180.935916316</v>
          </cell>
          <cell r="N2677">
            <v>612331.00809392706</v>
          </cell>
          <cell r="O2677">
            <v>573922.71645405295</v>
          </cell>
          <cell r="P2677">
            <v>558352.90674748796</v>
          </cell>
          <cell r="Q2677">
            <v>751254.65381961095</v>
          </cell>
        </row>
        <row r="2678">
          <cell r="A2678" t="str">
            <v>Q9D0E3</v>
          </cell>
          <cell r="B2678" t="str">
            <v>sp|Q9D0E3|LYSM1_MOUSE</v>
          </cell>
          <cell r="C2678">
            <v>3875.40505008331</v>
          </cell>
          <cell r="D2678">
            <v>34256.2329512465</v>
          </cell>
          <cell r="E2678">
            <v>20925.362767176499</v>
          </cell>
          <cell r="F2678">
            <v>27881.142687520001</v>
          </cell>
          <cell r="G2678">
            <v>10600.960000929699</v>
          </cell>
          <cell r="H2678">
            <v>23126.517129918499</v>
          </cell>
          <cell r="I2678">
            <v>32030.931048922099</v>
          </cell>
          <cell r="J2678">
            <v>32347.788280444998</v>
          </cell>
          <cell r="K2678">
            <v>23101.086578184899</v>
          </cell>
          <cell r="L2678">
            <v>15127.6679655143</v>
          </cell>
          <cell r="M2678">
            <v>23924.825549400801</v>
          </cell>
          <cell r="N2678">
            <v>13467.5809297141</v>
          </cell>
          <cell r="O2678">
            <v>30653.873721714699</v>
          </cell>
          <cell r="P2678">
            <v>27934.117972486602</v>
          </cell>
          <cell r="Q2678">
            <v>19374.944567404898</v>
          </cell>
        </row>
        <row r="2679">
          <cell r="A2679" t="str">
            <v>Q9D0F3</v>
          </cell>
          <cell r="B2679" t="str">
            <v>sp|Q9D0F3|LMAN1_MOUSE</v>
          </cell>
          <cell r="C2679">
            <v>62884.552011672698</v>
          </cell>
          <cell r="D2679">
            <v>71816.087784400603</v>
          </cell>
          <cell r="E2679">
            <v>61805.779706741203</v>
          </cell>
          <cell r="F2679">
            <v>68662.913373719595</v>
          </cell>
          <cell r="G2679">
            <v>22438.896125974199</v>
          </cell>
          <cell r="H2679">
            <v>63609.003330628002</v>
          </cell>
          <cell r="I2679">
            <v>52260.721615310998</v>
          </cell>
          <cell r="J2679">
            <v>17354.8661076813</v>
          </cell>
          <cell r="K2679">
            <v>54133.315281035</v>
          </cell>
          <cell r="L2679">
            <v>70967.961165069704</v>
          </cell>
          <cell r="M2679">
            <v>84497.905387573497</v>
          </cell>
          <cell r="N2679">
            <v>89198.942905019299</v>
          </cell>
          <cell r="O2679">
            <v>92816.239460056502</v>
          </cell>
          <cell r="P2679">
            <v>64358.024666038</v>
          </cell>
          <cell r="Q2679">
            <v>96983.786711496199</v>
          </cell>
        </row>
        <row r="2680">
          <cell r="A2680" t="str">
            <v>Q9D0F9</v>
          </cell>
          <cell r="B2680" t="str">
            <v>sp|Q9D0F9|PGM1_MOUSE</v>
          </cell>
          <cell r="C2680">
            <v>1874727.0863833399</v>
          </cell>
          <cell r="D2680">
            <v>2029057.3609092201</v>
          </cell>
          <cell r="E2680">
            <v>2216127.0713880602</v>
          </cell>
          <cell r="F2680">
            <v>3780981.2988275001</v>
          </cell>
          <cell r="G2680">
            <v>1968095.2907628701</v>
          </cell>
          <cell r="H2680">
            <v>2290350.1159753199</v>
          </cell>
          <cell r="I2680">
            <v>3182362.5327908401</v>
          </cell>
          <cell r="J2680">
            <v>2045227.8660955001</v>
          </cell>
          <cell r="K2680">
            <v>3325751.5630339901</v>
          </cell>
          <cell r="L2680">
            <v>2332065.6424603099</v>
          </cell>
          <cell r="M2680">
            <v>2164073.67292953</v>
          </cell>
          <cell r="N2680">
            <v>2069662.24172512</v>
          </cell>
          <cell r="O2680">
            <v>3976867.8400498899</v>
          </cell>
          <cell r="P2680">
            <v>1970056.5639657599</v>
          </cell>
          <cell r="Q2680">
            <v>2580748.6835650899</v>
          </cell>
        </row>
        <row r="2681">
          <cell r="A2681" t="str">
            <v>Q9D0G0</v>
          </cell>
          <cell r="B2681" t="str">
            <v>sp|Q9D0G0|RT30_MOUSE</v>
          </cell>
          <cell r="C2681">
            <v>110222.89056082</v>
          </cell>
          <cell r="D2681">
            <v>37198.692349249599</v>
          </cell>
          <cell r="E2681">
            <v>70290.518010518004</v>
          </cell>
          <cell r="F2681">
            <v>58887.841175845802</v>
          </cell>
          <cell r="G2681">
            <v>47709.739511396903</v>
          </cell>
          <cell r="H2681">
            <v>53779.537395241401</v>
          </cell>
          <cell r="I2681">
            <v>83785.383912360005</v>
          </cell>
          <cell r="J2681">
            <v>70743.993659087399</v>
          </cell>
          <cell r="K2681">
            <v>88721.995925013805</v>
          </cell>
          <cell r="L2681">
            <v>74191.502863944595</v>
          </cell>
          <cell r="M2681">
            <v>27393.884708995702</v>
          </cell>
          <cell r="N2681">
            <v>34457.451869816199</v>
          </cell>
          <cell r="O2681">
            <v>94062.252513431493</v>
          </cell>
          <cell r="P2681">
            <v>84676.548954698606</v>
          </cell>
          <cell r="Q2681">
            <v>21232.715609608698</v>
          </cell>
        </row>
        <row r="2682">
          <cell r="A2682" t="str">
            <v>Q9D0I9</v>
          </cell>
          <cell r="B2682" t="str">
            <v>sp|Q9D0I9|SYRC_MOUSE</v>
          </cell>
          <cell r="C2682">
            <v>255092.31056490701</v>
          </cell>
          <cell r="D2682">
            <v>383885.25090292998</v>
          </cell>
          <cell r="E2682">
            <v>381846.62123185699</v>
          </cell>
          <cell r="F2682">
            <v>361126.72537064698</v>
          </cell>
          <cell r="G2682">
            <v>311257.88607654202</v>
          </cell>
          <cell r="H2682">
            <v>401709.80415772501</v>
          </cell>
          <cell r="I2682">
            <v>364429.67574463901</v>
          </cell>
          <cell r="J2682">
            <v>364884.322508018</v>
          </cell>
          <cell r="K2682">
            <v>405689.35103784502</v>
          </cell>
          <cell r="L2682">
            <v>387849.232065188</v>
          </cell>
          <cell r="M2682">
            <v>353855.923644758</v>
          </cell>
          <cell r="N2682">
            <v>422270.88470425498</v>
          </cell>
          <cell r="O2682">
            <v>323697.555379225</v>
          </cell>
          <cell r="P2682">
            <v>326894.54232342797</v>
          </cell>
          <cell r="Q2682">
            <v>194692.34988856001</v>
          </cell>
        </row>
        <row r="2683">
          <cell r="A2683" t="str">
            <v>Q9D0J4</v>
          </cell>
          <cell r="B2683" t="str">
            <v>sp|Q9D0J4|ARL2_MOUSE</v>
          </cell>
          <cell r="C2683">
            <v>240931.91289315699</v>
          </cell>
          <cell r="D2683">
            <v>80299.829340597105</v>
          </cell>
          <cell r="E2683">
            <v>49088.271235827102</v>
          </cell>
          <cell r="F2683">
            <v>100907.62100359199</v>
          </cell>
          <cell r="G2683">
            <v>207137.38325559901</v>
          </cell>
          <cell r="H2683">
            <v>145466.58550161601</v>
          </cell>
          <cell r="I2683">
            <v>64733.940735264798</v>
          </cell>
          <cell r="J2683">
            <v>34941.749447330003</v>
          </cell>
          <cell r="K2683">
            <v>14133.824678454101</v>
          </cell>
          <cell r="L2683">
            <v>496108.94369118701</v>
          </cell>
          <cell r="M2683">
            <v>93900.245620718095</v>
          </cell>
          <cell r="N2683">
            <v>65660.323579850301</v>
          </cell>
          <cell r="O2683">
            <v>141615.14662357801</v>
          </cell>
          <cell r="P2683">
            <v>83254.2773812948</v>
          </cell>
          <cell r="Q2683">
            <v>18744.740984875501</v>
          </cell>
        </row>
        <row r="2684">
          <cell r="A2684" t="str">
            <v>Q9D0J8</v>
          </cell>
          <cell r="B2684" t="str">
            <v>sp|Q9D0J8|PTMS_MOUSE</v>
          </cell>
          <cell r="C2684">
            <v>1093809.0420035301</v>
          </cell>
          <cell r="D2684">
            <v>1444484.5067636899</v>
          </cell>
          <cell r="E2684">
            <v>1973257.6733383499</v>
          </cell>
          <cell r="F2684">
            <v>1606496.3255283299</v>
          </cell>
          <cell r="G2684">
            <v>1562616.7949399699</v>
          </cell>
          <cell r="H2684">
            <v>1398669.21578579</v>
          </cell>
          <cell r="I2684">
            <v>1864541.8545388</v>
          </cell>
          <cell r="J2684">
            <v>1776246.9983353999</v>
          </cell>
          <cell r="K2684">
            <v>1770558.3186413201</v>
          </cell>
          <cell r="L2684">
            <v>1447670.64710761</v>
          </cell>
          <cell r="M2684">
            <v>1349621.6805944699</v>
          </cell>
          <cell r="N2684">
            <v>1422374.88274398</v>
          </cell>
          <cell r="O2684">
            <v>1473710.9950057201</v>
          </cell>
          <cell r="P2684">
            <v>1448294.15309821</v>
          </cell>
          <cell r="Q2684">
            <v>1473770.2460505599</v>
          </cell>
        </row>
        <row r="2685">
          <cell r="A2685" t="str">
            <v>Q9D0K2</v>
          </cell>
          <cell r="B2685" t="str">
            <v>sp|Q9D0K2|SCOT1_MOUSE</v>
          </cell>
          <cell r="C2685">
            <v>1641234.07939293</v>
          </cell>
          <cell r="D2685">
            <v>1440649.02836848</v>
          </cell>
          <cell r="E2685">
            <v>2144140.9659914002</v>
          </cell>
          <cell r="F2685">
            <v>2133886.8128282102</v>
          </cell>
          <cell r="G2685">
            <v>1832201.5541133201</v>
          </cell>
          <cell r="H2685">
            <v>1742280.3304770601</v>
          </cell>
          <cell r="I2685">
            <v>1720642.5543178599</v>
          </cell>
          <cell r="J2685">
            <v>1730058.54064471</v>
          </cell>
          <cell r="K2685">
            <v>1959937.5205534799</v>
          </cell>
          <cell r="L2685">
            <v>1471300.3326749101</v>
          </cell>
          <cell r="M2685">
            <v>1341807.4819728499</v>
          </cell>
          <cell r="N2685">
            <v>1578191.74797146</v>
          </cell>
          <cell r="O2685">
            <v>1420244.6828391999</v>
          </cell>
          <cell r="P2685">
            <v>1802080.5066557</v>
          </cell>
          <cell r="Q2685">
            <v>1477860.22068614</v>
          </cell>
        </row>
        <row r="2686">
          <cell r="A2686" t="str">
            <v>Q9D0L4</v>
          </cell>
          <cell r="B2686" t="str">
            <v>sp|Q9D0L4|ADCK1_MOUSE</v>
          </cell>
          <cell r="C2686">
            <v>48101.047842446998</v>
          </cell>
          <cell r="D2686">
            <v>64435.851677330102</v>
          </cell>
          <cell r="E2686">
            <v>35514.6068317955</v>
          </cell>
          <cell r="F2686">
            <v>22408.1366037357</v>
          </cell>
          <cell r="G2686">
            <v>39099.468734425398</v>
          </cell>
          <cell r="H2686">
            <v>38030.648468793101</v>
          </cell>
          <cell r="I2686">
            <v>45305.428163806399</v>
          </cell>
          <cell r="J2686">
            <v>40687.598693455198</v>
          </cell>
          <cell r="K2686">
            <v>17556.357568584601</v>
          </cell>
          <cell r="L2686">
            <v>36032.763069573397</v>
          </cell>
          <cell r="M2686">
            <v>56762.606559237996</v>
          </cell>
          <cell r="N2686">
            <v>40082.298121266598</v>
          </cell>
          <cell r="O2686">
            <v>55035.265088105603</v>
          </cell>
          <cell r="P2686">
            <v>19939.8314689586</v>
          </cell>
          <cell r="Q2686">
            <v>82088.342233213494</v>
          </cell>
        </row>
        <row r="2687">
          <cell r="A2687" t="str">
            <v>Q9D0L7</v>
          </cell>
          <cell r="B2687" t="str">
            <v>sp|Q9D0L7|ARM10_MOUSE</v>
          </cell>
          <cell r="C2687">
            <v>363389.28940969502</v>
          </cell>
          <cell r="D2687">
            <v>194255.44184737399</v>
          </cell>
          <cell r="E2687">
            <v>383507.843615269</v>
          </cell>
          <cell r="F2687">
            <v>247402.53706007899</v>
          </cell>
          <cell r="G2687">
            <v>257782.34737569399</v>
          </cell>
          <cell r="H2687">
            <v>275660.833085244</v>
          </cell>
          <cell r="I2687">
            <v>395969.36263395799</v>
          </cell>
          <cell r="J2687">
            <v>316225.30847023003</v>
          </cell>
          <cell r="K2687">
            <v>320833.09218920302</v>
          </cell>
          <cell r="L2687">
            <v>362660.54572066403</v>
          </cell>
          <cell r="M2687">
            <v>354301.17125573597</v>
          </cell>
          <cell r="N2687">
            <v>347429.73410987802</v>
          </cell>
          <cell r="O2687">
            <v>429951.41778821102</v>
          </cell>
          <cell r="P2687">
            <v>376700.82061474398</v>
          </cell>
          <cell r="Q2687">
            <v>258731.63600079599</v>
          </cell>
        </row>
        <row r="2688">
          <cell r="A2688" t="str">
            <v>Q9D0L8</v>
          </cell>
          <cell r="B2688" t="str">
            <v>sp|Q9D0L8|MCES_MOUSE</v>
          </cell>
          <cell r="C2688">
            <v>174851.88064059499</v>
          </cell>
          <cell r="D2688">
            <v>179299.35195866201</v>
          </cell>
          <cell r="E2688">
            <v>187978.121215466</v>
          </cell>
          <cell r="F2688">
            <v>143308.26484022301</v>
          </cell>
          <cell r="G2688">
            <v>192363.22631238401</v>
          </cell>
          <cell r="H2688">
            <v>225703.926221437</v>
          </cell>
          <cell r="I2688">
            <v>219836.187919207</v>
          </cell>
          <cell r="J2688">
            <v>239834.718789326</v>
          </cell>
          <cell r="K2688">
            <v>222368.64158633701</v>
          </cell>
          <cell r="L2688">
            <v>190261.948742443</v>
          </cell>
          <cell r="M2688">
            <v>141508.93573341999</v>
          </cell>
          <cell r="N2688">
            <v>160388.991412609</v>
          </cell>
          <cell r="O2688">
            <v>131520.07935331401</v>
          </cell>
          <cell r="P2688">
            <v>142778.22021188599</v>
          </cell>
          <cell r="Q2688">
            <v>162739.64017981701</v>
          </cell>
        </row>
        <row r="2689">
          <cell r="A2689" t="str">
            <v>Q9D0M1</v>
          </cell>
          <cell r="B2689" t="str">
            <v>sp|Q9D0M1|KPRA_MOUSE</v>
          </cell>
          <cell r="C2689">
            <v>126913.997045943</v>
          </cell>
          <cell r="D2689">
            <v>183252.99173756599</v>
          </cell>
          <cell r="E2689">
            <v>123898.241685356</v>
          </cell>
          <cell r="F2689">
            <v>106531.32879144</v>
          </cell>
          <cell r="G2689">
            <v>85528.382689940001</v>
          </cell>
          <cell r="H2689">
            <v>157536.15096973901</v>
          </cell>
          <cell r="I2689">
            <v>162157.51556725099</v>
          </cell>
          <cell r="J2689">
            <v>146279.188304168</v>
          </cell>
          <cell r="K2689">
            <v>126873.840210247</v>
          </cell>
          <cell r="L2689">
            <v>107412.664172937</v>
          </cell>
          <cell r="M2689">
            <v>164366.191004444</v>
          </cell>
          <cell r="N2689">
            <v>190025.59681462299</v>
          </cell>
          <cell r="O2689">
            <v>64577.670612718102</v>
          </cell>
          <cell r="P2689">
            <v>95326.687128249905</v>
          </cell>
          <cell r="Q2689">
            <v>145787.03864815299</v>
          </cell>
        </row>
        <row r="2690">
          <cell r="A2690" t="str">
            <v>Q9D0M3</v>
          </cell>
          <cell r="B2690" t="str">
            <v>sp|Q9D0M3|CY1_MOUSE</v>
          </cell>
          <cell r="C2690">
            <v>3523924.6609768998</v>
          </cell>
          <cell r="D2690">
            <v>2911738.8213663399</v>
          </cell>
          <cell r="E2690">
            <v>3494308.2545157801</v>
          </cell>
          <cell r="F2690">
            <v>3629851.31870458</v>
          </cell>
          <cell r="G2690">
            <v>3619844.8460926302</v>
          </cell>
          <cell r="H2690">
            <v>4241528.6218753001</v>
          </cell>
          <cell r="I2690">
            <v>3569351.3077922598</v>
          </cell>
          <cell r="J2690">
            <v>3950888.45995215</v>
          </cell>
          <cell r="K2690">
            <v>3724465.2625012998</v>
          </cell>
          <cell r="L2690">
            <v>4104707.0529666599</v>
          </cell>
          <cell r="M2690">
            <v>3525658.0313121299</v>
          </cell>
          <cell r="N2690">
            <v>3579444.1843044399</v>
          </cell>
          <cell r="O2690">
            <v>3587808.2911754302</v>
          </cell>
          <cell r="P2690">
            <v>4076595.6825095299</v>
          </cell>
          <cell r="Q2690">
            <v>4567660.8207361698</v>
          </cell>
        </row>
        <row r="2691">
          <cell r="A2691" t="str">
            <v>Q9D0M5</v>
          </cell>
          <cell r="B2691" t="str">
            <v>sp|Q9D0M5|DYL2_MOUSE</v>
          </cell>
          <cell r="C2691">
            <v>1435031.22734262</v>
          </cell>
          <cell r="D2691">
            <v>1256169.00982392</v>
          </cell>
          <cell r="E2691">
            <v>1920025.80983943</v>
          </cell>
          <cell r="F2691">
            <v>1967072.27454406</v>
          </cell>
          <cell r="G2691">
            <v>1885695.18443547</v>
          </cell>
          <cell r="H2691">
            <v>1902019.8465102799</v>
          </cell>
          <cell r="I2691">
            <v>1612532.45101261</v>
          </cell>
          <cell r="J2691">
            <v>1652511.1030046099</v>
          </cell>
          <cell r="K2691">
            <v>1615497.07143576</v>
          </cell>
          <cell r="L2691">
            <v>1345526.8448562699</v>
          </cell>
          <cell r="M2691">
            <v>1612592.70741275</v>
          </cell>
          <cell r="N2691">
            <v>1363460.83388728</v>
          </cell>
          <cell r="O2691">
            <v>1367006.5749073201</v>
          </cell>
          <cell r="P2691">
            <v>1672490.6991906399</v>
          </cell>
          <cell r="Q2691">
            <v>1347717.20561853</v>
          </cell>
        </row>
        <row r="2692">
          <cell r="A2692" t="str">
            <v>Q9D0Q7</v>
          </cell>
          <cell r="B2692" t="str">
            <v>sp|Q9D0Q7|RM45_MOUSE</v>
          </cell>
          <cell r="C2692">
            <v>89506.184638729799</v>
          </cell>
          <cell r="D2692">
            <v>30377.271933444899</v>
          </cell>
          <cell r="E2692">
            <v>16138.683958747701</v>
          </cell>
          <cell r="F2692">
            <v>40866.0719106865</v>
          </cell>
          <cell r="G2692">
            <v>34008.290795884001</v>
          </cell>
          <cell r="H2692">
            <v>62415.095959479397</v>
          </cell>
          <cell r="I2692">
            <v>40339.458622963699</v>
          </cell>
          <cell r="J2692">
            <v>35413.268135147802</v>
          </cell>
          <cell r="K2692">
            <v>45917.306928849503</v>
          </cell>
          <cell r="L2692">
            <v>26425.244708597798</v>
          </cell>
          <cell r="M2692">
            <v>112272.550804053</v>
          </cell>
          <cell r="N2692">
            <v>31435.351457209199</v>
          </cell>
          <cell r="O2692">
            <v>55578.928401511599</v>
          </cell>
          <cell r="P2692">
            <v>11544.7053913538</v>
          </cell>
          <cell r="Q2692">
            <v>92246.666142008893</v>
          </cell>
        </row>
        <row r="2693">
          <cell r="A2693" t="str">
            <v>Q9D0R2</v>
          </cell>
          <cell r="B2693" t="str">
            <v>sp|Q9D0R2|SYTC_MOUSE</v>
          </cell>
          <cell r="C2693">
            <v>340376.51964326599</v>
          </cell>
          <cell r="D2693">
            <v>335720.035300082</v>
          </cell>
          <cell r="E2693">
            <v>255517.02062117599</v>
          </cell>
          <cell r="F2693">
            <v>321927.14017014799</v>
          </cell>
          <cell r="G2693">
            <v>284099.27938888298</v>
          </cell>
          <cell r="H2693">
            <v>412814.80665280198</v>
          </cell>
          <cell r="I2693">
            <v>328696.53977684298</v>
          </cell>
          <cell r="J2693">
            <v>354282.75865788799</v>
          </cell>
          <cell r="K2693">
            <v>363519.39558800898</v>
          </cell>
          <cell r="L2693">
            <v>408008.38192219101</v>
          </cell>
          <cell r="M2693">
            <v>406129.93156678497</v>
          </cell>
          <cell r="N2693">
            <v>144176.191770801</v>
          </cell>
          <cell r="O2693">
            <v>383341.42455817899</v>
          </cell>
          <cell r="P2693">
            <v>368004.62448340398</v>
          </cell>
          <cell r="Q2693">
            <v>401098.12163863698</v>
          </cell>
        </row>
        <row r="2694">
          <cell r="A2694" t="str">
            <v>Q9D0S9</v>
          </cell>
          <cell r="B2694" t="str">
            <v>sp|Q9D0S9|HINT2_MOUSE</v>
          </cell>
          <cell r="C2694">
            <v>205493.740169984</v>
          </cell>
          <cell r="D2694">
            <v>158310.575509927</v>
          </cell>
          <cell r="E2694">
            <v>296577.80307581299</v>
          </cell>
          <cell r="F2694">
            <v>206600.151673524</v>
          </cell>
          <cell r="G2694">
            <v>196751.13878991699</v>
          </cell>
          <cell r="H2694">
            <v>221258.00833613999</v>
          </cell>
          <cell r="I2694">
            <v>175021.45295485601</v>
          </cell>
          <cell r="J2694">
            <v>179215.58344172701</v>
          </cell>
          <cell r="K2694">
            <v>164206.38979500299</v>
          </cell>
          <cell r="L2694">
            <v>263310.88240286498</v>
          </cell>
          <cell r="M2694">
            <v>246932.014662667</v>
          </cell>
          <cell r="N2694">
            <v>294371.450975877</v>
          </cell>
          <cell r="O2694">
            <v>126687.42303823199</v>
          </cell>
          <cell r="P2694">
            <v>289759.65372428601</v>
          </cell>
          <cell r="Q2694">
            <v>249874.066895005</v>
          </cell>
        </row>
        <row r="2695">
          <cell r="A2695" t="str">
            <v>Q9D0T1</v>
          </cell>
          <cell r="B2695" t="str">
            <v>sp|Q9D0T1|NH2L1_MOUSE</v>
          </cell>
          <cell r="C2695">
            <v>142603.04905436101</v>
          </cell>
          <cell r="D2695">
            <v>242394.65656366601</v>
          </cell>
          <cell r="E2695">
            <v>223427.549320644</v>
          </cell>
          <cell r="F2695">
            <v>250528.63383052501</v>
          </cell>
          <cell r="G2695">
            <v>236371.259825363</v>
          </cell>
          <cell r="H2695">
            <v>297751.981022124</v>
          </cell>
          <cell r="I2695">
            <v>268702.12921020697</v>
          </cell>
          <cell r="J2695">
            <v>311766.13599469798</v>
          </cell>
          <cell r="K2695">
            <v>284922.85673340998</v>
          </cell>
          <cell r="L2695">
            <v>251214.125533265</v>
          </cell>
          <cell r="M2695">
            <v>279326.23470943503</v>
          </cell>
          <cell r="N2695">
            <v>238975.52859627199</v>
          </cell>
          <cell r="O2695">
            <v>365478.29232153902</v>
          </cell>
          <cell r="P2695">
            <v>224352.62942356701</v>
          </cell>
          <cell r="Q2695">
            <v>250237.767089417</v>
          </cell>
        </row>
        <row r="2696">
          <cell r="A2696" t="str">
            <v>Q9D154</v>
          </cell>
          <cell r="B2696" t="str">
            <v>sp|Q9D154|ILEUA_MOUSE</v>
          </cell>
          <cell r="C2696">
            <v>130776.454190472</v>
          </cell>
          <cell r="D2696">
            <v>194063.36584764501</v>
          </cell>
          <cell r="E2696">
            <v>242329.76473986299</v>
          </cell>
          <cell r="F2696">
            <v>180902.368201306</v>
          </cell>
          <cell r="G2696">
            <v>177622.33244972699</v>
          </cell>
          <cell r="H2696">
            <v>176664.573644138</v>
          </cell>
          <cell r="I2696">
            <v>249451.141548413</v>
          </cell>
          <cell r="J2696">
            <v>166524.48375706901</v>
          </cell>
          <cell r="K2696">
            <v>223421.77927600301</v>
          </cell>
          <cell r="L2696">
            <v>182055.99331212201</v>
          </cell>
          <cell r="M2696">
            <v>203726.68701258401</v>
          </cell>
          <cell r="N2696">
            <v>382396.001067932</v>
          </cell>
          <cell r="O2696">
            <v>120556.522362214</v>
          </cell>
          <cell r="P2696">
            <v>202785.30780444399</v>
          </cell>
          <cell r="Q2696">
            <v>217337.317523237</v>
          </cell>
        </row>
        <row r="2697">
          <cell r="A2697" t="str">
            <v>Q9D162</v>
          </cell>
          <cell r="B2697" t="str">
            <v>sp|Q9D162|CC167_MOUSE</v>
          </cell>
          <cell r="C2697">
            <v>57057.52753033</v>
          </cell>
          <cell r="D2697">
            <v>11086.9171874372</v>
          </cell>
          <cell r="E2697">
            <v>6849.7663973052804</v>
          </cell>
          <cell r="F2697">
            <v>50530.481923375897</v>
          </cell>
          <cell r="G2697">
            <v>12321.5546488133</v>
          </cell>
          <cell r="H2697">
            <v>11703.5716444643</v>
          </cell>
          <cell r="I2697">
            <v>50004.813909439799</v>
          </cell>
          <cell r="J2697">
            <v>5234.3256145733303</v>
          </cell>
          <cell r="K2697">
            <v>15323.034082575599</v>
          </cell>
          <cell r="L2697">
            <v>10023.8677098024</v>
          </cell>
          <cell r="M2697">
            <v>55069.010177291399</v>
          </cell>
          <cell r="N2697">
            <v>47678.217785659399</v>
          </cell>
          <cell r="O2697">
            <v>15296.958231385001</v>
          </cell>
          <cell r="P2697">
            <v>42910.748097873598</v>
          </cell>
          <cell r="Q2697">
            <v>15740.598867778899</v>
          </cell>
        </row>
        <row r="2698">
          <cell r="A2698" t="str">
            <v>Q9D164</v>
          </cell>
          <cell r="B2698" t="str">
            <v>sp|Q9D164|FXYD6_MOUSE</v>
          </cell>
          <cell r="C2698">
            <v>25486.9482027185</v>
          </cell>
          <cell r="D2698">
            <v>62514.612417863798</v>
          </cell>
          <cell r="E2698">
            <v>86337.454971846993</v>
          </cell>
          <cell r="F2698">
            <v>50409.285237314201</v>
          </cell>
          <cell r="G2698">
            <v>42987.7126865963</v>
          </cell>
          <cell r="H2698">
            <v>14901.7385771053</v>
          </cell>
          <cell r="I2698">
            <v>65231.918694294902</v>
          </cell>
          <cell r="J2698">
            <v>27491.756129951798</v>
          </cell>
          <cell r="K2698">
            <v>81509.497733465803</v>
          </cell>
          <cell r="L2698">
            <v>52185.386648706502</v>
          </cell>
          <cell r="M2698">
            <v>29476.1396005772</v>
          </cell>
          <cell r="N2698">
            <v>8576.8947702943806</v>
          </cell>
          <cell r="O2698">
            <v>19403.068741065301</v>
          </cell>
          <cell r="P2698">
            <v>44926.454350920001</v>
          </cell>
          <cell r="Q2698">
            <v>42889.407388332198</v>
          </cell>
        </row>
        <row r="2699">
          <cell r="A2699" t="str">
            <v>Q9D172</v>
          </cell>
          <cell r="B2699" t="str">
            <v>sp|Q9D172|GAL3A_MOUSE</v>
          </cell>
          <cell r="C2699">
            <v>4660213.5797890099</v>
          </cell>
          <cell r="D2699">
            <v>4520195.4551519202</v>
          </cell>
          <cell r="E2699">
            <v>4754825.4058253402</v>
          </cell>
          <cell r="F2699">
            <v>5151116.2203043196</v>
          </cell>
          <cell r="G2699">
            <v>4340310.7711552</v>
          </cell>
          <cell r="H2699">
            <v>5001202.2407207796</v>
          </cell>
          <cell r="I2699">
            <v>4886529.3988185702</v>
          </cell>
          <cell r="J2699">
            <v>4468030.1933749802</v>
          </cell>
          <cell r="K2699">
            <v>4646440.5748351896</v>
          </cell>
          <cell r="L2699">
            <v>4847717.5075851101</v>
          </cell>
          <cell r="M2699">
            <v>4648254.3735138196</v>
          </cell>
          <cell r="N2699">
            <v>4571793.0820186101</v>
          </cell>
          <cell r="O2699">
            <v>4853422.2849604804</v>
          </cell>
          <cell r="P2699">
            <v>4850965.3404580299</v>
          </cell>
          <cell r="Q2699">
            <v>4432076.9939697599</v>
          </cell>
        </row>
        <row r="2700">
          <cell r="A2700" t="str">
            <v>Q9D1A2</v>
          </cell>
          <cell r="B2700" t="str">
            <v>sp|Q9D1A2|CNDP2_MOUSE</v>
          </cell>
          <cell r="C2700">
            <v>1693624.6437556499</v>
          </cell>
          <cell r="D2700">
            <v>1594842.7614716999</v>
          </cell>
          <cell r="E2700">
            <v>1813960.14410563</v>
          </cell>
          <cell r="F2700">
            <v>1791756.0942031001</v>
          </cell>
          <cell r="G2700">
            <v>1641591.34779752</v>
          </cell>
          <cell r="H2700">
            <v>1885626.4290495201</v>
          </cell>
          <cell r="I2700">
            <v>1715280.65227681</v>
          </cell>
          <cell r="J2700">
            <v>1828987.1800866399</v>
          </cell>
          <cell r="K2700">
            <v>1731396.6767397099</v>
          </cell>
          <cell r="L2700">
            <v>1905740.9062855199</v>
          </cell>
          <cell r="M2700">
            <v>1920624.3977138801</v>
          </cell>
          <cell r="N2700">
            <v>1897115.65322301</v>
          </cell>
          <cell r="O2700">
            <v>1882477.5298123099</v>
          </cell>
          <cell r="P2700">
            <v>2049235.6214755401</v>
          </cell>
          <cell r="Q2700">
            <v>1895279.41244467</v>
          </cell>
        </row>
        <row r="2701">
          <cell r="A2701" t="str">
            <v>Q9D1E6</v>
          </cell>
          <cell r="B2701" t="str">
            <v>sp|Q9D1E6|TBCB_MOUSE</v>
          </cell>
          <cell r="C2701">
            <v>108583.1851171</v>
          </cell>
          <cell r="D2701">
            <v>265032.154251203</v>
          </cell>
          <cell r="E2701">
            <v>247132.842030742</v>
          </cell>
          <cell r="F2701">
            <v>270539.587960565</v>
          </cell>
          <cell r="G2701">
            <v>241795.92041335799</v>
          </cell>
          <cell r="H2701">
            <v>166985.45480181</v>
          </cell>
          <cell r="I2701">
            <v>171673.01096725199</v>
          </cell>
          <cell r="J2701">
            <v>248102.74854435501</v>
          </cell>
          <cell r="K2701">
            <v>217031.69221650399</v>
          </cell>
          <cell r="L2701">
            <v>204871.47962455201</v>
          </cell>
          <cell r="M2701">
            <v>168487.36708943199</v>
          </cell>
          <cell r="N2701">
            <v>133563.760406816</v>
          </cell>
          <cell r="O2701">
            <v>217355.642887447</v>
          </cell>
          <cell r="P2701">
            <v>207934.99044927099</v>
          </cell>
          <cell r="Q2701">
            <v>145460.25931727301</v>
          </cell>
        </row>
        <row r="2702">
          <cell r="A2702" t="str">
            <v>Q9D1G1</v>
          </cell>
          <cell r="B2702" t="str">
            <v>sp|Q9D1G1|RAB1B_MOUSE</v>
          </cell>
          <cell r="C2702">
            <v>119950.913386386</v>
          </cell>
          <cell r="D2702">
            <v>176907.13305996399</v>
          </cell>
          <cell r="E2702">
            <v>233044.232575217</v>
          </cell>
          <cell r="F2702">
            <v>209524.66745708199</v>
          </cell>
          <cell r="G2702">
            <v>196264.044490714</v>
          </cell>
          <cell r="H2702">
            <v>201683.26418151901</v>
          </cell>
          <cell r="I2702">
            <v>201405.52949476999</v>
          </cell>
          <cell r="J2702">
            <v>211417.70497959299</v>
          </cell>
          <cell r="K2702">
            <v>169258.30764942101</v>
          </cell>
          <cell r="L2702">
            <v>166955.38429306599</v>
          </cell>
          <cell r="M2702">
            <v>215094.66084261099</v>
          </cell>
          <cell r="N2702">
            <v>179538.82691937001</v>
          </cell>
          <cell r="O2702">
            <v>183854.48762830099</v>
          </cell>
          <cell r="P2702">
            <v>183171.397540926</v>
          </cell>
          <cell r="Q2702">
            <v>173299.660640015</v>
          </cell>
        </row>
        <row r="2703">
          <cell r="A2703" t="str">
            <v>Q9D1G5</v>
          </cell>
          <cell r="B2703" t="str">
            <v>sp|Q9D1G5|LRC57_MOUSE</v>
          </cell>
          <cell r="C2703">
            <v>203961.11310390101</v>
          </cell>
          <cell r="D2703">
            <v>191237.90649212699</v>
          </cell>
          <cell r="E2703">
            <v>238769.37451424901</v>
          </cell>
          <cell r="F2703">
            <v>182118.49734758999</v>
          </cell>
          <cell r="G2703">
            <v>245641.21359586599</v>
          </cell>
          <cell r="H2703">
            <v>385184.2810742</v>
          </cell>
          <cell r="I2703">
            <v>217661.89406459199</v>
          </cell>
          <cell r="J2703">
            <v>142191.00882346201</v>
          </cell>
          <cell r="K2703">
            <v>143243.91658149601</v>
          </cell>
          <cell r="L2703">
            <v>309303.09062317898</v>
          </cell>
          <cell r="M2703">
            <v>142952.17500361099</v>
          </cell>
          <cell r="N2703">
            <v>328408.99992371601</v>
          </cell>
          <cell r="O2703">
            <v>364023.24245162599</v>
          </cell>
          <cell r="P2703">
            <v>289682.28501959698</v>
          </cell>
          <cell r="Q2703">
            <v>238722.06288201001</v>
          </cell>
        </row>
        <row r="2704">
          <cell r="A2704" t="str">
            <v>Q9D1H6</v>
          </cell>
          <cell r="B2704" t="str">
            <v>sp|Q9D1H6|NDUF4_MOUSE</v>
          </cell>
          <cell r="C2704">
            <v>5379.5950068693701</v>
          </cell>
          <cell r="D2704">
            <v>11466.1345299365</v>
          </cell>
          <cell r="E2704">
            <v>14875.0086540999</v>
          </cell>
          <cell r="F2704">
            <v>15674.6940710127</v>
          </cell>
          <cell r="G2704">
            <v>7393.6839348317399</v>
          </cell>
          <cell r="H2704">
            <v>19657.020755182399</v>
          </cell>
          <cell r="I2704">
            <v>5097.0129979003204</v>
          </cell>
          <cell r="J2704">
            <v>13079.080925124201</v>
          </cell>
          <cell r="K2704">
            <v>29123.3424795926</v>
          </cell>
          <cell r="L2704">
            <v>29689.2029850457</v>
          </cell>
          <cell r="M2704">
            <v>5840.9583847125396</v>
          </cell>
          <cell r="N2704">
            <v>11720.280777043399</v>
          </cell>
          <cell r="O2704">
            <v>17647.8547957265</v>
          </cell>
          <cell r="P2704">
            <v>18995.4922549236</v>
          </cell>
          <cell r="Q2704">
            <v>23326.558978784102</v>
          </cell>
        </row>
        <row r="2705">
          <cell r="A2705" t="str">
            <v>Q9D1I6</v>
          </cell>
          <cell r="B2705" t="str">
            <v>sp|Q9D1I6|RM14_MOUSE</v>
          </cell>
          <cell r="C2705">
            <v>35437.989424584797</v>
          </cell>
          <cell r="D2705">
            <v>38754.475900874299</v>
          </cell>
          <cell r="E2705">
            <v>30566.242093991099</v>
          </cell>
          <cell r="F2705">
            <v>31929.186976776</v>
          </cell>
          <cell r="G2705">
            <v>34473.983217660301</v>
          </cell>
          <cell r="H2705">
            <v>36705.132604686201</v>
          </cell>
          <cell r="I2705">
            <v>33316.709010790197</v>
          </cell>
          <cell r="J2705">
            <v>20237.212686772498</v>
          </cell>
          <cell r="K2705">
            <v>26891.457062027399</v>
          </cell>
          <cell r="L2705">
            <v>38275.127753594003</v>
          </cell>
          <cell r="M2705">
            <v>37326.145247512497</v>
          </cell>
          <cell r="N2705">
            <v>36273.006921640597</v>
          </cell>
          <cell r="O2705">
            <v>46415.825505101202</v>
          </cell>
          <cell r="P2705">
            <v>35315.633247569604</v>
          </cell>
          <cell r="Q2705">
            <v>39327.055591893703</v>
          </cell>
        </row>
        <row r="2706">
          <cell r="A2706" t="str">
            <v>Q9D1J3</v>
          </cell>
          <cell r="B2706" t="str">
            <v>sp|Q9D1J3|SARNP_MOUSE</v>
          </cell>
          <cell r="C2706">
            <v>175805.020793909</v>
          </cell>
          <cell r="D2706">
            <v>171514.64193711799</v>
          </cell>
          <cell r="E2706">
            <v>137044.944269581</v>
          </cell>
          <cell r="F2706">
            <v>174826.93399063099</v>
          </cell>
          <cell r="G2706">
            <v>155866.152827268</v>
          </cell>
          <cell r="H2706">
            <v>203647.53124137101</v>
          </cell>
          <cell r="I2706">
            <v>202766.15734129</v>
          </cell>
          <cell r="J2706">
            <v>215947.78208861299</v>
          </cell>
          <cell r="K2706">
            <v>189200.919514259</v>
          </cell>
          <cell r="L2706">
            <v>222478.32834194601</v>
          </cell>
          <cell r="M2706">
            <v>98252.105888264006</v>
          </cell>
          <cell r="N2706">
            <v>115060.282264241</v>
          </cell>
          <cell r="O2706">
            <v>79486.292196364098</v>
          </cell>
          <cell r="P2706">
            <v>142388.73044022601</v>
          </cell>
          <cell r="Q2706">
            <v>140196.481536848</v>
          </cell>
        </row>
        <row r="2707">
          <cell r="A2707" t="str">
            <v>Q9D1K2</v>
          </cell>
          <cell r="B2707" t="str">
            <v>sp|Q9D1K2|VATF_MOUSE</v>
          </cell>
          <cell r="C2707">
            <v>326721.65937049699</v>
          </cell>
          <cell r="D2707">
            <v>746678.51640237903</v>
          </cell>
          <cell r="E2707">
            <v>617921.75981208403</v>
          </cell>
          <cell r="F2707">
            <v>761745.64738514798</v>
          </cell>
          <cell r="G2707">
            <v>686752.09100779705</v>
          </cell>
          <cell r="H2707">
            <v>727246.81752669404</v>
          </cell>
          <cell r="I2707">
            <v>523557.65630991198</v>
          </cell>
          <cell r="J2707">
            <v>740296.63522396598</v>
          </cell>
          <cell r="K2707">
            <v>503171.71517050703</v>
          </cell>
          <cell r="L2707">
            <v>724037.67808733403</v>
          </cell>
          <cell r="M2707">
            <v>807203.70045441797</v>
          </cell>
          <cell r="N2707">
            <v>427768.34421496402</v>
          </cell>
          <cell r="O2707">
            <v>574273.08613591595</v>
          </cell>
          <cell r="P2707">
            <v>500114.87101138697</v>
          </cell>
          <cell r="Q2707">
            <v>532034.37080064102</v>
          </cell>
        </row>
        <row r="2708">
          <cell r="A2708" t="str">
            <v>Q9D1L0</v>
          </cell>
          <cell r="B2708" t="str">
            <v>sp|Q9D1L0|CHCH2_MOUSE</v>
          </cell>
          <cell r="C2708">
            <v>58331.852866488603</v>
          </cell>
          <cell r="D2708">
            <v>83427.855438995102</v>
          </cell>
          <cell r="E2708">
            <v>79226.233773123604</v>
          </cell>
          <cell r="F2708">
            <v>86319.439733073494</v>
          </cell>
          <cell r="G2708">
            <v>96083.646109913301</v>
          </cell>
          <cell r="H2708">
            <v>87781.312028112094</v>
          </cell>
          <cell r="I2708">
            <v>79724.2099446598</v>
          </cell>
          <cell r="J2708">
            <v>78930.431134488506</v>
          </cell>
          <cell r="K2708">
            <v>52242.048427139001</v>
          </cell>
          <cell r="L2708">
            <v>83553.585061867896</v>
          </cell>
          <cell r="M2708">
            <v>105573.536669315</v>
          </cell>
          <cell r="N2708">
            <v>74807.316999004906</v>
          </cell>
          <cell r="O2708">
            <v>90801.4399133798</v>
          </cell>
          <cell r="P2708">
            <v>86690.051700969794</v>
          </cell>
          <cell r="Q2708">
            <v>77289.271928335394</v>
          </cell>
        </row>
        <row r="2709">
          <cell r="A2709" t="str">
            <v>Q9D1M0</v>
          </cell>
          <cell r="B2709" t="str">
            <v>sp|Q9D1M0|SEC13_MOUSE</v>
          </cell>
          <cell r="C2709">
            <v>14159.7772043685</v>
          </cell>
          <cell r="D2709">
            <v>9441.8404414756496</v>
          </cell>
          <cell r="E2709">
            <v>44612.723647368497</v>
          </cell>
          <cell r="F2709">
            <v>46678.659416938397</v>
          </cell>
          <cell r="G2709">
            <v>62025.492210488497</v>
          </cell>
          <cell r="H2709">
            <v>34082.7939259091</v>
          </cell>
          <cell r="I2709">
            <v>62277.224056580097</v>
          </cell>
          <cell r="J2709">
            <v>53054.935505785703</v>
          </cell>
          <cell r="K2709">
            <v>1569.1891471281599</v>
          </cell>
          <cell r="L2709">
            <v>31611.549772063699</v>
          </cell>
          <cell r="M2709">
            <v>45148.152844114702</v>
          </cell>
          <cell r="N2709">
            <v>68165.574263076298</v>
          </cell>
          <cell r="O2709">
            <v>68717.525780232099</v>
          </cell>
          <cell r="P2709">
            <v>35012.159961617297</v>
          </cell>
          <cell r="Q2709">
            <v>14357.073056905099</v>
          </cell>
        </row>
        <row r="2710">
          <cell r="A2710" t="str">
            <v>Q9D1N9</v>
          </cell>
          <cell r="B2710" t="str">
            <v>sp|Q9D1N9|RM21_MOUSE</v>
          </cell>
          <cell r="C2710">
            <v>87123.997994080404</v>
          </cell>
          <cell r="D2710">
            <v>61091.189201790497</v>
          </cell>
          <cell r="E2710">
            <v>49323.542255665699</v>
          </cell>
          <cell r="F2710">
            <v>65945.480284366306</v>
          </cell>
          <cell r="G2710">
            <v>58649.230369684701</v>
          </cell>
          <cell r="H2710">
            <v>67780.2741773663</v>
          </cell>
          <cell r="I2710">
            <v>75024.645647251993</v>
          </cell>
          <cell r="J2710">
            <v>71354.411280345405</v>
          </cell>
          <cell r="K2710">
            <v>71939.392611299903</v>
          </cell>
          <cell r="L2710">
            <v>72193.998355655</v>
          </cell>
          <cell r="M2710">
            <v>79390.104238066895</v>
          </cell>
          <cell r="N2710">
            <v>83017.493656672406</v>
          </cell>
          <cell r="O2710">
            <v>47472.168471144403</v>
          </cell>
          <cell r="P2710">
            <v>72322.939332267895</v>
          </cell>
          <cell r="Q2710">
            <v>78766.264237518495</v>
          </cell>
        </row>
        <row r="2711">
          <cell r="A2711" t="str">
            <v>Q9D1P4</v>
          </cell>
          <cell r="B2711" t="str">
            <v>sp|Q9D1P4|CHRD1_MOUSE</v>
          </cell>
          <cell r="C2711">
            <v>56555.180122584003</v>
          </cell>
          <cell r="D2711">
            <v>97033.613659894399</v>
          </cell>
          <cell r="E2711">
            <v>40213.1482515229</v>
          </cell>
          <cell r="F2711">
            <v>68159.726069284501</v>
          </cell>
          <cell r="G2711">
            <v>88843.556356304296</v>
          </cell>
          <cell r="H2711">
            <v>81681.970014620005</v>
          </cell>
          <cell r="I2711">
            <v>65481.924249476899</v>
          </cell>
          <cell r="J2711">
            <v>80826.188768755994</v>
          </cell>
          <cell r="K2711">
            <v>75367.752601586297</v>
          </cell>
          <cell r="L2711">
            <v>71935.298476296899</v>
          </cell>
          <cell r="M2711">
            <v>79280.076607080802</v>
          </cell>
          <cell r="N2711">
            <v>56383.544506958599</v>
          </cell>
          <cell r="O2711">
            <v>73950.744177952205</v>
          </cell>
          <cell r="P2711">
            <v>75207.154592424704</v>
          </cell>
          <cell r="Q2711">
            <v>54557.661366277302</v>
          </cell>
        </row>
        <row r="2712">
          <cell r="A2712" t="str">
            <v>Q9D1R9</v>
          </cell>
          <cell r="B2712" t="str">
            <v>sp|Q9D1R9|RL34_MOUSE</v>
          </cell>
          <cell r="C2712">
            <v>72498.567180192695</v>
          </cell>
          <cell r="D2712">
            <v>100802.684172008</v>
          </cell>
          <cell r="E2712">
            <v>4842.2875343016804</v>
          </cell>
          <cell r="F2712">
            <v>39076.127193713102</v>
          </cell>
          <cell r="G2712">
            <v>41156.144864758899</v>
          </cell>
          <cell r="H2712">
            <v>68548.641779554498</v>
          </cell>
          <cell r="I2712">
            <v>65982.926077668395</v>
          </cell>
          <cell r="J2712">
            <v>24229.634284629701</v>
          </cell>
          <cell r="K2712">
            <v>7391.9049134404504</v>
          </cell>
          <cell r="L2712">
            <v>14957.0383738975</v>
          </cell>
          <cell r="M2712">
            <v>29441.973513102701</v>
          </cell>
          <cell r="N2712">
            <v>29113.284382212802</v>
          </cell>
          <cell r="O2712">
            <v>62825.937186607298</v>
          </cell>
          <cell r="P2712">
            <v>64829.923169615598</v>
          </cell>
          <cell r="Q2712">
            <v>102051.289107755</v>
          </cell>
        </row>
        <row r="2713">
          <cell r="A2713" t="str">
            <v>Q9D1T0</v>
          </cell>
          <cell r="B2713" t="str">
            <v>sp|Q9D1T0|LIGO1_MOUSE</v>
          </cell>
          <cell r="C2713">
            <v>716321.029924731</v>
          </cell>
          <cell r="D2713">
            <v>605648.94445762201</v>
          </cell>
          <cell r="E2713">
            <v>736727.30865927297</v>
          </cell>
          <cell r="F2713">
            <v>606168.92247947399</v>
          </cell>
          <cell r="G2713">
            <v>600365.30057735799</v>
          </cell>
          <cell r="H2713">
            <v>623474.33416984801</v>
          </cell>
          <cell r="I2713">
            <v>865813.94234617997</v>
          </cell>
          <cell r="J2713">
            <v>621851.22778799105</v>
          </cell>
          <cell r="K2713">
            <v>594032.79142278095</v>
          </cell>
          <cell r="L2713">
            <v>676717.05834060803</v>
          </cell>
          <cell r="M2713">
            <v>635302.84854371997</v>
          </cell>
          <cell r="N2713">
            <v>689017.16644813702</v>
          </cell>
          <cell r="O2713">
            <v>805595.453511553</v>
          </cell>
          <cell r="P2713">
            <v>717713.19147406996</v>
          </cell>
          <cell r="Q2713">
            <v>580453.538742729</v>
          </cell>
        </row>
        <row r="2714">
          <cell r="A2714" t="str">
            <v>Q9D1X0</v>
          </cell>
          <cell r="B2714" t="str">
            <v>sp|Q9D1X0|NOL3_MOUSE</v>
          </cell>
          <cell r="C2714">
            <v>251882.812026239</v>
          </cell>
          <cell r="D2714">
            <v>285802.94352797</v>
          </cell>
          <cell r="E2714">
            <v>278212.83161647501</v>
          </cell>
          <cell r="F2714">
            <v>285655.78354245197</v>
          </cell>
          <cell r="G2714">
            <v>291596.03285475302</v>
          </cell>
          <cell r="H2714">
            <v>267193.40765931399</v>
          </cell>
          <cell r="I2714">
            <v>299071.91525702598</v>
          </cell>
          <cell r="J2714">
            <v>320514.57282211399</v>
          </cell>
          <cell r="K2714">
            <v>274982.62683992699</v>
          </cell>
          <cell r="L2714">
            <v>192393.80529702301</v>
          </cell>
          <cell r="M2714">
            <v>200888.625709705</v>
          </cell>
          <cell r="N2714">
            <v>352631.83612037799</v>
          </cell>
          <cell r="O2714">
            <v>309481.29873139597</v>
          </cell>
          <cell r="P2714">
            <v>348918.90809670102</v>
          </cell>
          <cell r="Q2714">
            <v>222071.080063081</v>
          </cell>
        </row>
        <row r="2715">
          <cell r="A2715" t="str">
            <v>Q9D273</v>
          </cell>
          <cell r="B2715" t="str">
            <v>sp|Q9D273|MMAB_MOUSE</v>
          </cell>
          <cell r="C2715">
            <v>45056.897661108997</v>
          </cell>
          <cell r="D2715">
            <v>69501.527291465201</v>
          </cell>
          <cell r="E2715">
            <v>58126.197353525</v>
          </cell>
          <cell r="F2715">
            <v>70127.473957418595</v>
          </cell>
          <cell r="G2715">
            <v>68714.431372424297</v>
          </cell>
          <cell r="H2715">
            <v>70847.177681195695</v>
          </cell>
          <cell r="I2715">
            <v>61298.907949420201</v>
          </cell>
          <cell r="J2715">
            <v>87533.702344176301</v>
          </cell>
          <cell r="K2715">
            <v>65931.321292918001</v>
          </cell>
          <cell r="L2715">
            <v>81794.601201997197</v>
          </cell>
          <cell r="M2715">
            <v>57495.527414677301</v>
          </cell>
          <cell r="N2715">
            <v>85166.634254613906</v>
          </cell>
          <cell r="O2715">
            <v>88275.035308172402</v>
          </cell>
          <cell r="P2715">
            <v>77436.1824846854</v>
          </cell>
          <cell r="Q2715">
            <v>83669.630142151203</v>
          </cell>
        </row>
        <row r="2716">
          <cell r="A2716" t="str">
            <v>Q9D2G2</v>
          </cell>
          <cell r="B2716" t="str">
            <v>sp|Q9D2G2|ODO2_MOUSE</v>
          </cell>
          <cell r="C2716">
            <v>5768667.5016243802</v>
          </cell>
          <cell r="D2716">
            <v>4690009.9572243197</v>
          </cell>
          <cell r="E2716">
            <v>4464912.5493577104</v>
          </cell>
          <cell r="F2716">
            <v>5260982.7454475304</v>
          </cell>
          <cell r="G2716">
            <v>4684995.9265427003</v>
          </cell>
          <cell r="H2716">
            <v>5897229.2375109596</v>
          </cell>
          <cell r="I2716">
            <v>5161277.6452947697</v>
          </cell>
          <cell r="J2716">
            <v>5140271.1381663196</v>
          </cell>
          <cell r="K2716">
            <v>4626388.8236442003</v>
          </cell>
          <cell r="L2716">
            <v>5046881.4397402899</v>
          </cell>
          <cell r="M2716">
            <v>5397176.8624293804</v>
          </cell>
          <cell r="N2716">
            <v>4767778.2135768402</v>
          </cell>
          <cell r="O2716">
            <v>5691092.60950932</v>
          </cell>
          <cell r="P2716">
            <v>5781563.1756306002</v>
          </cell>
          <cell r="Q2716">
            <v>5728805.63556307</v>
          </cell>
        </row>
        <row r="2717">
          <cell r="A2717" t="str">
            <v>Q9D2M8</v>
          </cell>
          <cell r="B2717" t="str">
            <v>sp|Q9D2M8|UB2V2_MOUSE</v>
          </cell>
          <cell r="C2717">
            <v>3139663.5300165201</v>
          </cell>
          <cell r="D2717">
            <v>2693775.5736810402</v>
          </cell>
          <cell r="E2717">
            <v>2737452.1379295802</v>
          </cell>
          <cell r="F2717">
            <v>3090942.0961751002</v>
          </cell>
          <cell r="G2717">
            <v>3001689.9510498899</v>
          </cell>
          <cell r="H2717">
            <v>3321540.61011677</v>
          </cell>
          <cell r="I2717">
            <v>2663959.5235329298</v>
          </cell>
          <cell r="J2717">
            <v>2895436.8994271099</v>
          </cell>
          <cell r="K2717">
            <v>2552613.5341771501</v>
          </cell>
          <cell r="L2717">
            <v>2844520.1193281501</v>
          </cell>
          <cell r="M2717">
            <v>3228010.1601631399</v>
          </cell>
          <cell r="N2717">
            <v>2412088.8979243999</v>
          </cell>
          <cell r="O2717">
            <v>2950421.7225823202</v>
          </cell>
          <cell r="P2717">
            <v>2852234.4397736201</v>
          </cell>
          <cell r="Q2717">
            <v>3127526.18339783</v>
          </cell>
        </row>
        <row r="2718">
          <cell r="A2718" t="str">
            <v>Q9D2N4</v>
          </cell>
          <cell r="B2718" t="str">
            <v>sp|Q9D2N4|DTNA_MOUSE</v>
          </cell>
          <cell r="C2718">
            <v>101557.28481812</v>
          </cell>
          <cell r="D2718">
            <v>125523.840452309</v>
          </cell>
          <cell r="E2718">
            <v>83589.976139066406</v>
          </cell>
          <cell r="F2718">
            <v>94356.626425501599</v>
          </cell>
          <cell r="G2718">
            <v>77865.854229564095</v>
          </cell>
          <cell r="H2718">
            <v>93382.409319247701</v>
          </cell>
          <cell r="I2718">
            <v>141926.88136403801</v>
          </cell>
          <cell r="J2718">
            <v>133518.881311309</v>
          </cell>
          <cell r="K2718">
            <v>137142.64154339401</v>
          </cell>
          <cell r="L2718">
            <v>115931.69932833</v>
          </cell>
          <cell r="M2718">
            <v>119689.378007266</v>
          </cell>
          <cell r="N2718">
            <v>134633.67675307501</v>
          </cell>
          <cell r="O2718">
            <v>186766.47852716799</v>
          </cell>
          <cell r="P2718">
            <v>124398.752444614</v>
          </cell>
          <cell r="Q2718">
            <v>117808.67764109399</v>
          </cell>
        </row>
        <row r="2719">
          <cell r="A2719" t="str">
            <v>Q9D2N9</v>
          </cell>
          <cell r="B2719" t="str">
            <v>sp|Q9D2N9|VP33A_MOUSE</v>
          </cell>
          <cell r="C2719">
            <v>52144.7758323616</v>
          </cell>
          <cell r="D2719">
            <v>154096.354100948</v>
          </cell>
          <cell r="E2719">
            <v>40930.758591458798</v>
          </cell>
          <cell r="F2719">
            <v>53837.278267339003</v>
          </cell>
          <cell r="G2719">
            <v>35035.207852991298</v>
          </cell>
          <cell r="H2719">
            <v>21430.723754808601</v>
          </cell>
          <cell r="I2719">
            <v>90899.6321902645</v>
          </cell>
          <cell r="J2719">
            <v>53849.741487750798</v>
          </cell>
          <cell r="K2719">
            <v>51365.068186844997</v>
          </cell>
          <cell r="L2719">
            <v>66746.484778359998</v>
          </cell>
          <cell r="M2719">
            <v>41902.3640083969</v>
          </cell>
          <cell r="N2719">
            <v>64892.493437379999</v>
          </cell>
          <cell r="O2719">
            <v>52516.591104806401</v>
          </cell>
          <cell r="P2719">
            <v>52515.361337668801</v>
          </cell>
          <cell r="Q2719">
            <v>59539.187252099902</v>
          </cell>
        </row>
        <row r="2720">
          <cell r="A2720" t="str">
            <v>Q9D2P8</v>
          </cell>
          <cell r="B2720" t="str">
            <v>sp|Q9D2P8|MOBP_MOUSE</v>
          </cell>
          <cell r="C2720">
            <v>28739.028258171398</v>
          </cell>
          <cell r="D2720">
            <v>15353.9902582183</v>
          </cell>
          <cell r="E2720">
            <v>4209.8278951225302</v>
          </cell>
          <cell r="F2720">
            <v>17367.616959919698</v>
          </cell>
          <cell r="G2720">
            <v>19276.5534456239</v>
          </cell>
          <cell r="H2720">
            <v>35916.215076411398</v>
          </cell>
          <cell r="I2720">
            <v>16804.1681887618</v>
          </cell>
          <cell r="J2720">
            <v>7628.1536430874103</v>
          </cell>
          <cell r="K2720">
            <v>16903.368254838999</v>
          </cell>
          <cell r="L2720">
            <v>14976.580990931199</v>
          </cell>
          <cell r="M2720">
            <v>10790.713571574201</v>
          </cell>
          <cell r="N2720">
            <v>9772.4967291749708</v>
          </cell>
          <cell r="O2720">
            <v>8009.1311917591102</v>
          </cell>
          <cell r="P2720">
            <v>6226.1874432572804</v>
          </cell>
          <cell r="Q2720">
            <v>7024.0053095391904</v>
          </cell>
        </row>
        <row r="2721">
          <cell r="A2721" t="str">
            <v>Q9D2R6</v>
          </cell>
          <cell r="B2721" t="str">
            <v>sp|Q9D2R6|COA3_MOUSE</v>
          </cell>
          <cell r="C2721">
            <v>37700.032094869202</v>
          </cell>
          <cell r="D2721">
            <v>13159.334261543299</v>
          </cell>
          <cell r="E2721">
            <v>67958.642629484006</v>
          </cell>
          <cell r="F2721">
            <v>55619.5287421635</v>
          </cell>
          <cell r="G2721">
            <v>44864.429678487599</v>
          </cell>
          <cell r="H2721">
            <v>48668.588271382003</v>
          </cell>
          <cell r="I2721">
            <v>56140.611822767904</v>
          </cell>
          <cell r="J2721">
            <v>69423.902116396595</v>
          </cell>
          <cell r="K2721">
            <v>54151.5932217593</v>
          </cell>
          <cell r="L2721">
            <v>32964.5158403893</v>
          </cell>
          <cell r="M2721">
            <v>66155.739986115499</v>
          </cell>
          <cell r="N2721">
            <v>49488.013828935203</v>
          </cell>
          <cell r="O2721">
            <v>50658.993387525603</v>
          </cell>
          <cell r="P2721">
            <v>57145.831445070697</v>
          </cell>
          <cell r="Q2721">
            <v>83176.123683348298</v>
          </cell>
        </row>
        <row r="2722">
          <cell r="A2722" t="str">
            <v>Q9D2V7</v>
          </cell>
          <cell r="B2722" t="str">
            <v>sp|Q9D2V7|CORO7_MOUSE</v>
          </cell>
          <cell r="C2722">
            <v>589062.19107741595</v>
          </cell>
          <cell r="D2722">
            <v>567265.56941372296</v>
          </cell>
          <cell r="E2722">
            <v>567194.29517000995</v>
          </cell>
          <cell r="F2722">
            <v>636944.45220521698</v>
          </cell>
          <cell r="G2722">
            <v>1558068.1933416</v>
          </cell>
          <cell r="H2722">
            <v>717190.10848742002</v>
          </cell>
          <cell r="I2722">
            <v>662402.21826810599</v>
          </cell>
          <cell r="J2722">
            <v>666565.13374541304</v>
          </cell>
          <cell r="K2722">
            <v>549896.56269912701</v>
          </cell>
          <cell r="L2722">
            <v>800089.32695819798</v>
          </cell>
          <cell r="M2722">
            <v>670256.15745461197</v>
          </cell>
          <cell r="N2722">
            <v>421061.40386083501</v>
          </cell>
          <cell r="O2722">
            <v>714858.359382572</v>
          </cell>
          <cell r="P2722">
            <v>700135.01434970705</v>
          </cell>
          <cell r="Q2722">
            <v>740445.78150029096</v>
          </cell>
        </row>
        <row r="2723">
          <cell r="A2723" t="str">
            <v>Q9D338</v>
          </cell>
          <cell r="B2723" t="str">
            <v>sp|Q9D338|RM19_MOUSE</v>
          </cell>
          <cell r="C2723">
            <v>10825.757843173</v>
          </cell>
          <cell r="D2723">
            <v>34636.711222525402</v>
          </cell>
          <cell r="E2723">
            <v>46790.477287745103</v>
          </cell>
          <cell r="F2723">
            <v>30448.2741788495</v>
          </cell>
          <cell r="G2723">
            <v>7071.8307981456601</v>
          </cell>
          <cell r="H2723">
            <v>18374.5177728858</v>
          </cell>
          <cell r="I2723">
            <v>51226.501005637998</v>
          </cell>
          <cell r="J2723">
            <v>47470.5007130374</v>
          </cell>
          <cell r="K2723">
            <v>42916.372551430897</v>
          </cell>
          <cell r="L2723">
            <v>42027.791111399398</v>
          </cell>
          <cell r="M2723">
            <v>19832.4738115332</v>
          </cell>
          <cell r="N2723">
            <v>28856.428186448102</v>
          </cell>
          <cell r="O2723">
            <v>23067.451393700299</v>
          </cell>
          <cell r="P2723">
            <v>50890.958738966801</v>
          </cell>
          <cell r="Q2723">
            <v>14634.589976883501</v>
          </cell>
        </row>
        <row r="2724">
          <cell r="A2724" t="str">
            <v>Q9D358</v>
          </cell>
          <cell r="B2724" t="str">
            <v>sp|Q9D358|PPAC_MOUSE</v>
          </cell>
          <cell r="C2724">
            <v>691567.18281052599</v>
          </cell>
          <cell r="D2724">
            <v>622488.27594855102</v>
          </cell>
          <cell r="E2724">
            <v>756349.51658468496</v>
          </cell>
          <cell r="F2724">
            <v>722129.38526865095</v>
          </cell>
          <cell r="G2724">
            <v>644039.14533989201</v>
          </cell>
          <cell r="H2724">
            <v>706509.26336448104</v>
          </cell>
          <cell r="I2724">
            <v>788062.12271450495</v>
          </cell>
          <cell r="J2724">
            <v>688187.52416337701</v>
          </cell>
          <cell r="K2724">
            <v>797940.98543409898</v>
          </cell>
          <cell r="L2724">
            <v>763054.129146163</v>
          </cell>
          <cell r="M2724">
            <v>751418.45222175005</v>
          </cell>
          <cell r="N2724">
            <v>818652.94211445504</v>
          </cell>
          <cell r="O2724">
            <v>617210.86172119097</v>
          </cell>
          <cell r="P2724">
            <v>787792.79224423296</v>
          </cell>
          <cell r="Q2724">
            <v>873667.12329128396</v>
          </cell>
        </row>
        <row r="2725">
          <cell r="A2725" t="str">
            <v>Q9D379</v>
          </cell>
          <cell r="B2725" t="str">
            <v>sp|Q9D379|HYEP_MOUSE</v>
          </cell>
          <cell r="C2725">
            <v>109916.728680286</v>
          </cell>
          <cell r="D2725">
            <v>223911.051039443</v>
          </cell>
          <cell r="E2725">
            <v>60735.022615916598</v>
          </cell>
          <cell r="F2725">
            <v>110184.762421347</v>
          </cell>
          <cell r="G2725">
            <v>239094.756003285</v>
          </cell>
          <cell r="H2725">
            <v>126975.29821606701</v>
          </cell>
          <cell r="I2725">
            <v>182112.505468188</v>
          </cell>
          <cell r="J2725">
            <v>76549.464721893601</v>
          </cell>
          <cell r="K2725">
            <v>188369.44249979901</v>
          </cell>
          <cell r="L2725">
            <v>83465.204710365506</v>
          </cell>
          <cell r="M2725">
            <v>202098.71929316301</v>
          </cell>
          <cell r="N2725">
            <v>133722.16865691601</v>
          </cell>
          <cell r="O2725">
            <v>130860.015011725</v>
          </cell>
          <cell r="P2725">
            <v>137378.559193286</v>
          </cell>
          <cell r="Q2725">
            <v>107765.82783912</v>
          </cell>
        </row>
        <row r="2726">
          <cell r="A2726" t="str">
            <v>Q9D394</v>
          </cell>
          <cell r="B2726" t="str">
            <v>sp|Q9D394|RUFY3_MOUSE</v>
          </cell>
          <cell r="C2726">
            <v>1521483.9359104801</v>
          </cell>
          <cell r="D2726">
            <v>1506157.98337176</v>
          </cell>
          <cell r="E2726">
            <v>1344432.39812868</v>
          </cell>
          <cell r="F2726">
            <v>1489388.9837445901</v>
          </cell>
          <cell r="G2726">
            <v>1534727.52584158</v>
          </cell>
          <cell r="H2726">
            <v>1848457.64180809</v>
          </cell>
          <cell r="I2726">
            <v>1550915.19318042</v>
          </cell>
          <cell r="J2726">
            <v>1709630.1307812701</v>
          </cell>
          <cell r="K2726">
            <v>1523800.0147120201</v>
          </cell>
          <cell r="L2726">
            <v>2000418.43031179</v>
          </cell>
          <cell r="M2726">
            <v>1780711.83100894</v>
          </cell>
          <cell r="N2726">
            <v>1645920.7670082301</v>
          </cell>
          <cell r="O2726">
            <v>1838415.32618426</v>
          </cell>
          <cell r="P2726">
            <v>1588668.9119984801</v>
          </cell>
          <cell r="Q2726">
            <v>1680293.41682919</v>
          </cell>
        </row>
        <row r="2727">
          <cell r="A2727" t="str">
            <v>Q9D3A9</v>
          </cell>
          <cell r="B2727" t="str">
            <v>sp|Q9D3A9|TTYH1_MOUSE</v>
          </cell>
          <cell r="C2727">
            <v>271488.44885649101</v>
          </cell>
          <cell r="D2727">
            <v>127556.13149256499</v>
          </cell>
          <cell r="E2727">
            <v>56576.937741954302</v>
          </cell>
          <cell r="F2727">
            <v>139644.94762252801</v>
          </cell>
          <cell r="G2727">
            <v>76875.894916061297</v>
          </cell>
          <cell r="H2727">
            <v>108962.142257346</v>
          </cell>
          <cell r="I2727">
            <v>67126.2992739935</v>
          </cell>
          <cell r="J2727">
            <v>78433.872995334707</v>
          </cell>
          <cell r="K2727">
            <v>175276.010672918</v>
          </cell>
          <cell r="L2727">
            <v>74613.2225530703</v>
          </cell>
          <cell r="M2727">
            <v>307496.96319317498</v>
          </cell>
          <cell r="N2727">
            <v>80400.828238399699</v>
          </cell>
          <cell r="O2727">
            <v>99050.076292000507</v>
          </cell>
          <cell r="P2727">
            <v>116564.51067828901</v>
          </cell>
          <cell r="Q2727">
            <v>109319.503248583</v>
          </cell>
        </row>
        <row r="2728">
          <cell r="A2728" t="str">
            <v>Q9D3D9</v>
          </cell>
          <cell r="B2728" t="str">
            <v>sp|Q9D3D9|ATPD_MOUSE</v>
          </cell>
          <cell r="C2728">
            <v>6720450.2901097601</v>
          </cell>
          <cell r="D2728">
            <v>6121510.56733956</v>
          </cell>
          <cell r="E2728">
            <v>6952555.8319002399</v>
          </cell>
          <cell r="F2728">
            <v>6227558.8699859399</v>
          </cell>
          <cell r="G2728">
            <v>5481910.3754567103</v>
          </cell>
          <cell r="H2728">
            <v>5538880.28332581</v>
          </cell>
          <cell r="I2728">
            <v>6810505.3744239695</v>
          </cell>
          <cell r="J2728">
            <v>6959907.8632386001</v>
          </cell>
          <cell r="K2728">
            <v>6138484.9084523302</v>
          </cell>
          <cell r="L2728">
            <v>6596008.0605599098</v>
          </cell>
          <cell r="M2728">
            <v>6335863.9474267699</v>
          </cell>
          <cell r="N2728">
            <v>6486044.4533871096</v>
          </cell>
          <cell r="O2728">
            <v>6274494.4179973602</v>
          </cell>
          <cell r="P2728">
            <v>6270555.4822522895</v>
          </cell>
          <cell r="Q2728">
            <v>6104234.8244307004</v>
          </cell>
        </row>
        <row r="2729">
          <cell r="A2729" t="str">
            <v>Q9D415</v>
          </cell>
          <cell r="B2729" t="str">
            <v>sp|Q9D415|DLGP1_MOUSE</v>
          </cell>
          <cell r="C2729">
            <v>256968.316137038</v>
          </cell>
          <cell r="D2729">
            <v>332478.60561142198</v>
          </cell>
          <cell r="E2729">
            <v>522075.49489623902</v>
          </cell>
          <cell r="F2729">
            <v>463865.24755608197</v>
          </cell>
          <cell r="G2729">
            <v>456610.49221520597</v>
          </cell>
          <cell r="H2729">
            <v>396304.30008984701</v>
          </cell>
          <cell r="I2729">
            <v>450592.16501806199</v>
          </cell>
          <cell r="J2729">
            <v>356501.123957409</v>
          </cell>
          <cell r="K2729">
            <v>468166.43862489302</v>
          </cell>
          <cell r="L2729">
            <v>320502.11440632102</v>
          </cell>
          <cell r="M2729">
            <v>444642.10893885099</v>
          </cell>
          <cell r="N2729">
            <v>497908.62307481898</v>
          </cell>
          <cell r="O2729">
            <v>362080.72277518897</v>
          </cell>
          <cell r="P2729">
            <v>463063.2024213</v>
          </cell>
          <cell r="Q2729">
            <v>408519.74839947198</v>
          </cell>
        </row>
        <row r="2730">
          <cell r="A2730" t="str">
            <v>Q9D486</v>
          </cell>
          <cell r="B2730" t="str">
            <v>sp|Q9D486|CMIP_MOUSE</v>
          </cell>
          <cell r="C2730">
            <v>22539.371431739</v>
          </cell>
          <cell r="D2730">
            <v>9087.6479336861394</v>
          </cell>
          <cell r="E2730">
            <v>35997.102839465202</v>
          </cell>
          <cell r="F2730">
            <v>42116.181279886201</v>
          </cell>
          <cell r="G2730">
            <v>52386.694664149603</v>
          </cell>
          <cell r="H2730">
            <v>12505.665823334501</v>
          </cell>
          <cell r="I2730">
            <v>25880.6167688594</v>
          </cell>
          <cell r="J2730">
            <v>100843.65795282699</v>
          </cell>
          <cell r="K2730">
            <v>54012.473011289498</v>
          </cell>
          <cell r="L2730">
            <v>97436.859860656594</v>
          </cell>
          <cell r="M2730">
            <v>32488.291043275101</v>
          </cell>
          <cell r="N2730">
            <v>10721.010041567601</v>
          </cell>
          <cell r="O2730">
            <v>46275.891066056698</v>
          </cell>
          <cell r="P2730">
            <v>46995.850174630003</v>
          </cell>
          <cell r="Q2730">
            <v>75982.922813846002</v>
          </cell>
        </row>
        <row r="2731">
          <cell r="A2731" t="str">
            <v>Q9D4C9</v>
          </cell>
          <cell r="B2731" t="str">
            <v>sp|Q9D4C9|CLVS1_MOUSE</v>
          </cell>
          <cell r="C2731">
            <v>55081.778556960897</v>
          </cell>
          <cell r="D2731">
            <v>63473.143482491301</v>
          </cell>
          <cell r="E2731">
            <v>35211.302227998698</v>
          </cell>
          <cell r="F2731">
            <v>61304.117671437401</v>
          </cell>
          <cell r="G2731">
            <v>20673.993526459799</v>
          </cell>
          <cell r="H2731">
            <v>47321.3710258379</v>
          </cell>
          <cell r="I2731">
            <v>29333.485587955602</v>
          </cell>
          <cell r="J2731">
            <v>39489.201407353001</v>
          </cell>
          <cell r="K2731">
            <v>37966.508473322901</v>
          </cell>
          <cell r="L2731">
            <v>23105.854885204499</v>
          </cell>
          <cell r="M2731">
            <v>77567.147846638603</v>
          </cell>
          <cell r="N2731">
            <v>62936.257581619502</v>
          </cell>
          <cell r="O2731">
            <v>37124.213923632196</v>
          </cell>
          <cell r="P2731">
            <v>47540.575373780397</v>
          </cell>
          <cell r="Q2731">
            <v>22924.628106566201</v>
          </cell>
        </row>
        <row r="2732">
          <cell r="A2732" t="str">
            <v>Q9D4H1</v>
          </cell>
          <cell r="B2732" t="str">
            <v>sp|Q9D4H1|EXOC2_MOUSE</v>
          </cell>
          <cell r="C2732">
            <v>407653.08505733701</v>
          </cell>
          <cell r="D2732">
            <v>240437.06891479401</v>
          </cell>
          <cell r="E2732">
            <v>139760.30873599701</v>
          </cell>
          <cell r="F2732">
            <v>245207.86324203899</v>
          </cell>
          <cell r="G2732">
            <v>221074.02139538401</v>
          </cell>
          <cell r="H2732">
            <v>772105.37729989004</v>
          </cell>
          <cell r="I2732">
            <v>179321.52056273501</v>
          </cell>
          <cell r="J2732">
            <v>253190.40684397201</v>
          </cell>
          <cell r="K2732">
            <v>127436.965025051</v>
          </cell>
          <cell r="L2732">
            <v>897825.87282428995</v>
          </cell>
          <cell r="M2732">
            <v>1131084.4030401099</v>
          </cell>
          <cell r="N2732">
            <v>351554.99859257799</v>
          </cell>
          <cell r="O2732">
            <v>342254.67781289603</v>
          </cell>
          <cell r="P2732">
            <v>196340.662110996</v>
          </cell>
          <cell r="Q2732">
            <v>929837.84470202005</v>
          </cell>
        </row>
        <row r="2733">
          <cell r="A2733" t="str">
            <v>Q9D4H8</v>
          </cell>
          <cell r="B2733" t="str">
            <v>sp|Q9D4H8|CUL2_MOUSE</v>
          </cell>
          <cell r="C2733">
            <v>8579.1040845340503</v>
          </cell>
          <cell r="D2733">
            <v>21077.334626933101</v>
          </cell>
          <cell r="E2733">
            <v>22871.7431560552</v>
          </cell>
          <cell r="F2733">
            <v>8565.6332222239107</v>
          </cell>
          <cell r="G2733">
            <v>19043.938644781399</v>
          </cell>
          <cell r="H2733">
            <v>41364.491593890103</v>
          </cell>
          <cell r="I2733">
            <v>9347.2911290597494</v>
          </cell>
          <cell r="J2733">
            <v>5692.8388613772304</v>
          </cell>
          <cell r="K2733">
            <v>33094.630863986204</v>
          </cell>
          <cell r="L2733">
            <v>9237.6226316265493</v>
          </cell>
          <cell r="M2733">
            <v>15018.011400057399</v>
          </cell>
          <cell r="N2733">
            <v>8755.3887572111908</v>
          </cell>
          <cell r="O2733">
            <v>7043.5252834309704</v>
          </cell>
          <cell r="P2733">
            <v>4161.9767358143599</v>
          </cell>
          <cell r="Q2733">
            <v>13512.8856058408</v>
          </cell>
        </row>
        <row r="2734">
          <cell r="A2734" t="str">
            <v>Q9D554</v>
          </cell>
          <cell r="B2734" t="str">
            <v>sp|Q9D554|SF3A3_MOUSE</v>
          </cell>
          <cell r="C2734">
            <v>46658.402680540203</v>
          </cell>
          <cell r="D2734">
            <v>65107.701163767997</v>
          </cell>
          <cell r="E2734">
            <v>37162.537369700003</v>
          </cell>
          <cell r="F2734">
            <v>45913.513906245404</v>
          </cell>
          <cell r="G2734">
            <v>18767.564970748699</v>
          </cell>
          <cell r="H2734">
            <v>34940.132911713903</v>
          </cell>
          <cell r="I2734">
            <v>48494.404079648702</v>
          </cell>
          <cell r="J2734">
            <v>13550.3042003753</v>
          </cell>
          <cell r="K2734">
            <v>42381.772650347397</v>
          </cell>
          <cell r="L2734">
            <v>24749.0901575729</v>
          </cell>
          <cell r="M2734">
            <v>23246.922785605999</v>
          </cell>
          <cell r="N2734">
            <v>34189.680080035003</v>
          </cell>
          <cell r="O2734">
            <v>13493.856478272201</v>
          </cell>
          <cell r="P2734">
            <v>37111.3153997357</v>
          </cell>
          <cell r="Q2734">
            <v>33991.231179086797</v>
          </cell>
        </row>
        <row r="2735">
          <cell r="A2735" t="str">
            <v>Q9D593</v>
          </cell>
          <cell r="B2735" t="str">
            <v>sp|Q9D593|VATE2_MOUSE</v>
          </cell>
          <cell r="C2735">
            <v>110661.244948233</v>
          </cell>
          <cell r="D2735">
            <v>279675.67284661299</v>
          </cell>
          <cell r="E2735">
            <v>297671.95480117598</v>
          </cell>
          <cell r="F2735">
            <v>273021.19537819101</v>
          </cell>
          <cell r="G2735">
            <v>266491.516894461</v>
          </cell>
          <cell r="H2735">
            <v>265826.64980872697</v>
          </cell>
          <cell r="I2735">
            <v>182990.16341454399</v>
          </cell>
          <cell r="J2735">
            <v>266941.57310591399</v>
          </cell>
          <cell r="K2735">
            <v>182990.66463586301</v>
          </cell>
          <cell r="L2735">
            <v>292915.37982410798</v>
          </cell>
          <cell r="M2735">
            <v>368554.97925294098</v>
          </cell>
          <cell r="N2735">
            <v>162049.66905456199</v>
          </cell>
          <cell r="O2735">
            <v>220092.90000124599</v>
          </cell>
          <cell r="P2735">
            <v>159495.15603151999</v>
          </cell>
          <cell r="Q2735">
            <v>188200.419506073</v>
          </cell>
        </row>
        <row r="2736">
          <cell r="A2736" t="str">
            <v>Q9D5V5</v>
          </cell>
          <cell r="B2736" t="str">
            <v>sp|Q9D5V5|CUL5_MOUSE</v>
          </cell>
          <cell r="C2736">
            <v>149806.36695963499</v>
          </cell>
          <cell r="D2736">
            <v>243023.40972801999</v>
          </cell>
          <cell r="E2736">
            <v>243662.849688805</v>
          </cell>
          <cell r="F2736">
            <v>208444.268237571</v>
          </cell>
          <cell r="G2736">
            <v>278341.59509383503</v>
          </cell>
          <cell r="H2736">
            <v>181495.38242486</v>
          </cell>
          <cell r="I2736">
            <v>239715.31876600301</v>
          </cell>
          <cell r="J2736">
            <v>201932.69048223001</v>
          </cell>
          <cell r="K2736">
            <v>241819.754498408</v>
          </cell>
          <cell r="L2736">
            <v>280479.31427438802</v>
          </cell>
          <cell r="M2736">
            <v>278862.99669142801</v>
          </cell>
          <cell r="N2736">
            <v>263262.53142311698</v>
          </cell>
          <cell r="O2736">
            <v>268584.53845244902</v>
          </cell>
          <cell r="P2736">
            <v>264068.14948676602</v>
          </cell>
          <cell r="Q2736">
            <v>279473.04985696601</v>
          </cell>
        </row>
        <row r="2737">
          <cell r="A2737" t="str">
            <v>Q9D6F4</v>
          </cell>
          <cell r="B2737" t="str">
            <v>sp|Q9D6F4|GBRA4_MOUSE</v>
          </cell>
          <cell r="C2737">
            <v>3819.89194691687</v>
          </cell>
          <cell r="D2737">
            <v>44857.575831535898</v>
          </cell>
          <cell r="E2737">
            <v>23799.2044757806</v>
          </cell>
          <cell r="F2737">
            <v>22550.0404177727</v>
          </cell>
          <cell r="G2737">
            <v>24789.5710245185</v>
          </cell>
          <cell r="H2737">
            <v>32745.846644807199</v>
          </cell>
          <cell r="I2737">
            <v>22318.4404248098</v>
          </cell>
          <cell r="J2737">
            <v>41678.923552471198</v>
          </cell>
          <cell r="K2737">
            <v>20695.364956911701</v>
          </cell>
          <cell r="L2737">
            <v>41008.7189436634</v>
          </cell>
          <cell r="M2737">
            <v>55517.638130107</v>
          </cell>
          <cell r="N2737">
            <v>36510.516703230998</v>
          </cell>
          <cell r="O2737">
            <v>18082.416898402898</v>
          </cell>
          <cell r="P2737">
            <v>35464.251941128401</v>
          </cell>
          <cell r="Q2737">
            <v>32835.3946512025</v>
          </cell>
        </row>
        <row r="2738">
          <cell r="A2738" t="str">
            <v>Q9D6F9</v>
          </cell>
          <cell r="B2738" t="str">
            <v>sp|Q9D6F9|TBB4A_MOUSE</v>
          </cell>
          <cell r="C2738">
            <v>29226048.056110501</v>
          </cell>
          <cell r="D2738">
            <v>22323701.670228399</v>
          </cell>
          <cell r="E2738">
            <v>14556935.7185295</v>
          </cell>
          <cell r="F2738">
            <v>21648360.7180124</v>
          </cell>
          <cell r="G2738">
            <v>21720033.503144398</v>
          </cell>
          <cell r="H2738">
            <v>21118757.9522327</v>
          </cell>
          <cell r="I2738">
            <v>16702304.3446292</v>
          </cell>
          <cell r="J2738">
            <v>19558886.995761201</v>
          </cell>
          <cell r="K2738">
            <v>18464869.297447</v>
          </cell>
          <cell r="L2738">
            <v>20882912.480288502</v>
          </cell>
          <cell r="M2738">
            <v>15020849.899960199</v>
          </cell>
          <cell r="N2738">
            <v>21084304.067603201</v>
          </cell>
          <cell r="O2738">
            <v>20085417.409575801</v>
          </cell>
          <cell r="P2738">
            <v>21754133.192018598</v>
          </cell>
          <cell r="Q2738">
            <v>20746335.326939899</v>
          </cell>
        </row>
        <row r="2739">
          <cell r="A2739" t="str">
            <v>Q9D6J6</v>
          </cell>
          <cell r="B2739" t="str">
            <v>sp|Q9D6J6|NDUV2_MOUSE</v>
          </cell>
          <cell r="C2739">
            <v>1247132.4524648299</v>
          </cell>
          <cell r="D2739">
            <v>1690228.5845456501</v>
          </cell>
          <cell r="E2739">
            <v>1488702.9805337</v>
          </cell>
          <cell r="F2739">
            <v>1336493.7524757499</v>
          </cell>
          <cell r="G2739">
            <v>1241627.3955516799</v>
          </cell>
          <cell r="H2739">
            <v>1231073.23640671</v>
          </cell>
          <cell r="I2739">
            <v>1409876.1100117101</v>
          </cell>
          <cell r="J2739">
            <v>1497888.9835437599</v>
          </cell>
          <cell r="K2739">
            <v>1469313.1092770901</v>
          </cell>
          <cell r="L2739">
            <v>1522104.5882878001</v>
          </cell>
          <cell r="M2739">
            <v>1284437.2541070301</v>
          </cell>
          <cell r="N2739">
            <v>1421318.63076612</v>
          </cell>
          <cell r="O2739">
            <v>1383399.6884828799</v>
          </cell>
          <cell r="P2739">
            <v>1403222.4633211601</v>
          </cell>
          <cell r="Q2739">
            <v>1577829.58875545</v>
          </cell>
        </row>
        <row r="2740">
          <cell r="A2740" t="str">
            <v>Q9D6K5</v>
          </cell>
          <cell r="B2740" t="str">
            <v>sp|Q9D6K5|SYJ2B_MOUSE</v>
          </cell>
          <cell r="C2740">
            <v>27339.4783540436</v>
          </cell>
          <cell r="D2740">
            <v>61493.178799047797</v>
          </cell>
          <cell r="E2740">
            <v>47511.683230909701</v>
          </cell>
          <cell r="F2740">
            <v>34998.722910100201</v>
          </cell>
          <cell r="G2740">
            <v>39186.071973490201</v>
          </cell>
          <cell r="H2740">
            <v>45499.146957528297</v>
          </cell>
          <cell r="I2740">
            <v>41503.608895415702</v>
          </cell>
          <cell r="J2740">
            <v>6853.8388069196399</v>
          </cell>
          <cell r="K2740">
            <v>42285.096615049697</v>
          </cell>
          <cell r="L2740">
            <v>40922.944549430002</v>
          </cell>
          <cell r="M2740">
            <v>38301.581592928</v>
          </cell>
          <cell r="N2740">
            <v>50482.907876509496</v>
          </cell>
          <cell r="O2740">
            <v>40773.128771750598</v>
          </cell>
          <cell r="P2740">
            <v>42202.265680763601</v>
          </cell>
          <cell r="Q2740">
            <v>28301.8808844628</v>
          </cell>
        </row>
        <row r="2741">
          <cell r="A2741" t="str">
            <v>Q9D6K8</v>
          </cell>
          <cell r="B2741" t="str">
            <v>sp|Q9D6K8|FUND2_MOUSE</v>
          </cell>
          <cell r="C2741">
            <v>13612.2503426361</v>
          </cell>
          <cell r="D2741">
            <v>56299.2508536807</v>
          </cell>
          <cell r="E2741">
            <v>22860.217762238801</v>
          </cell>
          <cell r="F2741">
            <v>25545.152189839999</v>
          </cell>
          <cell r="G2741">
            <v>60747.6842988145</v>
          </cell>
          <cell r="H2741">
            <v>26171.146359203201</v>
          </cell>
          <cell r="I2741">
            <v>38334.9953611249</v>
          </cell>
          <cell r="J2741">
            <v>63986.076720563899</v>
          </cell>
          <cell r="K2741">
            <v>32796.851937472798</v>
          </cell>
          <cell r="L2741">
            <v>64129.615695298402</v>
          </cell>
          <cell r="M2741">
            <v>64032.932762970398</v>
          </cell>
          <cell r="N2741">
            <v>14676.9306731506</v>
          </cell>
          <cell r="O2741">
            <v>21428.7726640816</v>
          </cell>
          <cell r="P2741">
            <v>7543.8362390025004</v>
          </cell>
          <cell r="Q2741">
            <v>52970.820174365399</v>
          </cell>
        </row>
        <row r="2742">
          <cell r="A2742" t="str">
            <v>Q9D6M3</v>
          </cell>
          <cell r="B2742" t="str">
            <v>sp|Q9D6M3|GHC1_MOUSE</v>
          </cell>
          <cell r="C2742">
            <v>8716275.0911891796</v>
          </cell>
          <cell r="D2742">
            <v>7181724.7411087099</v>
          </cell>
          <cell r="E2742">
            <v>7945756.3894326603</v>
          </cell>
          <cell r="F2742">
            <v>7773002.3428616002</v>
          </cell>
          <cell r="G2742">
            <v>7158374.7473106002</v>
          </cell>
          <cell r="H2742">
            <v>8440862.8059935309</v>
          </cell>
          <cell r="I2742">
            <v>7885793.4195739496</v>
          </cell>
          <cell r="J2742">
            <v>7909664.7226785598</v>
          </cell>
          <cell r="K2742">
            <v>7375554.5431942996</v>
          </cell>
          <cell r="L2742">
            <v>7201660.4772848496</v>
          </cell>
          <cell r="M2742">
            <v>7696982.4857209902</v>
          </cell>
          <cell r="N2742">
            <v>7606001.7352247899</v>
          </cell>
          <cell r="O2742">
            <v>8204404.5069106296</v>
          </cell>
          <cell r="P2742">
            <v>7862826.1144187804</v>
          </cell>
          <cell r="Q2742">
            <v>7755138.8179083904</v>
          </cell>
        </row>
        <row r="2743">
          <cell r="A2743" t="str">
            <v>Q9D6P8</v>
          </cell>
          <cell r="B2743" t="str">
            <v>sp|Q9D6P8|CALL3_MOUSE</v>
          </cell>
          <cell r="C2743">
            <v>1049289.0363232801</v>
          </cell>
          <cell r="D2743">
            <v>1665211.57187887</v>
          </cell>
          <cell r="E2743">
            <v>939257.96657809301</v>
          </cell>
          <cell r="F2743">
            <v>1557761.85764396</v>
          </cell>
          <cell r="G2743">
            <v>1694965.97224272</v>
          </cell>
          <cell r="H2743">
            <v>1582355.7219615499</v>
          </cell>
          <cell r="I2743">
            <v>1402151.38437346</v>
          </cell>
          <cell r="J2743">
            <v>2278625.2137577902</v>
          </cell>
          <cell r="K2743">
            <v>1625176.9634364301</v>
          </cell>
          <cell r="L2743">
            <v>1904105.1266379701</v>
          </cell>
          <cell r="M2743">
            <v>1566505.58706251</v>
          </cell>
          <cell r="N2743">
            <v>1315194.97052284</v>
          </cell>
          <cell r="O2743">
            <v>1801523.55240819</v>
          </cell>
          <cell r="P2743">
            <v>1507030.7105864401</v>
          </cell>
          <cell r="Q2743">
            <v>2003510.07968381</v>
          </cell>
        </row>
        <row r="2744">
          <cell r="A2744" t="str">
            <v>Q9D6R2</v>
          </cell>
          <cell r="B2744" t="str">
            <v>sp|Q9D6R2|IDH3A_MOUSE</v>
          </cell>
          <cell r="C2744">
            <v>11885959.632894199</v>
          </cell>
          <cell r="D2744">
            <v>11414340.3171036</v>
          </cell>
          <cell r="E2744">
            <v>14653630.8114745</v>
          </cell>
          <cell r="F2744">
            <v>13859050.7564763</v>
          </cell>
          <cell r="G2744">
            <v>11494770.444349701</v>
          </cell>
          <cell r="H2744">
            <v>12442564.6245804</v>
          </cell>
          <cell r="I2744">
            <v>13762902.770533901</v>
          </cell>
          <cell r="J2744">
            <v>12470230.2315722</v>
          </cell>
          <cell r="K2744">
            <v>12958456.9033802</v>
          </cell>
          <cell r="L2744">
            <v>12182679.0595464</v>
          </cell>
          <cell r="M2744">
            <v>11678291.538654899</v>
          </cell>
          <cell r="N2744">
            <v>12793978.418018701</v>
          </cell>
          <cell r="O2744">
            <v>12214070.586196899</v>
          </cell>
          <cell r="P2744">
            <v>12821898.695534</v>
          </cell>
          <cell r="Q2744">
            <v>11722789.3868571</v>
          </cell>
        </row>
        <row r="2745">
          <cell r="A2745" t="str">
            <v>Q9D6Y7</v>
          </cell>
          <cell r="B2745" t="str">
            <v>sp|Q9D6Y7|MSRA_MOUSE</v>
          </cell>
          <cell r="C2745">
            <v>92646.648730941597</v>
          </cell>
          <cell r="D2745">
            <v>95527.006225428093</v>
          </cell>
          <cell r="E2745">
            <v>99468.352886115201</v>
          </cell>
          <cell r="F2745">
            <v>102564.44359732</v>
          </cell>
          <cell r="G2745">
            <v>122972.66690479399</v>
          </cell>
          <cell r="H2745">
            <v>118956.078899685</v>
          </cell>
          <cell r="I2745">
            <v>95460.756686537497</v>
          </cell>
          <cell r="J2745">
            <v>125071.110079854</v>
          </cell>
          <cell r="K2745">
            <v>90791.316102841694</v>
          </cell>
          <cell r="L2745">
            <v>115803.490946338</v>
          </cell>
          <cell r="M2745">
            <v>146512.46371161501</v>
          </cell>
          <cell r="N2745">
            <v>63904.804817041797</v>
          </cell>
          <cell r="O2745">
            <v>105675.115013102</v>
          </cell>
          <cell r="P2745">
            <v>108724.83339539199</v>
          </cell>
          <cell r="Q2745">
            <v>147743.66758523</v>
          </cell>
        </row>
        <row r="2746">
          <cell r="A2746" t="str">
            <v>Q9D6Y9</v>
          </cell>
          <cell r="B2746" t="str">
            <v>sp|Q9D6Y9|GLGB_MOUSE</v>
          </cell>
          <cell r="C2746">
            <v>82027.793883844904</v>
          </cell>
          <cell r="D2746">
            <v>61649.906869213301</v>
          </cell>
          <cell r="E2746">
            <v>73532.026487569601</v>
          </cell>
          <cell r="F2746">
            <v>80937.333202965194</v>
          </cell>
          <cell r="G2746">
            <v>78274.243329313598</v>
          </cell>
          <cell r="H2746">
            <v>84475.160225785599</v>
          </cell>
          <cell r="I2746">
            <v>78476.797043158294</v>
          </cell>
          <cell r="J2746">
            <v>73968.778665021498</v>
          </cell>
          <cell r="K2746">
            <v>35823.212478175803</v>
          </cell>
          <cell r="L2746">
            <v>99340.916177569394</v>
          </cell>
          <cell r="M2746">
            <v>15863.695703884399</v>
          </cell>
          <cell r="N2746">
            <v>68641.053568567106</v>
          </cell>
          <cell r="O2746">
            <v>30532.924941744001</v>
          </cell>
          <cell r="P2746">
            <v>88918.463878167604</v>
          </cell>
          <cell r="Q2746">
            <v>91770.006959034101</v>
          </cell>
        </row>
        <row r="2747">
          <cell r="A2747" t="str">
            <v>Q9D6Z1</v>
          </cell>
          <cell r="B2747" t="str">
            <v>sp|Q9D6Z1|NOP56_MOUSE</v>
          </cell>
          <cell r="C2747">
            <v>267421.11954459199</v>
          </cell>
          <cell r="D2747">
            <v>299578.56146403</v>
          </cell>
          <cell r="E2747">
            <v>379869.28636408702</v>
          </cell>
          <cell r="F2747">
            <v>272518.36057047202</v>
          </cell>
          <cell r="G2747">
            <v>262143.89475147499</v>
          </cell>
          <cell r="H2747">
            <v>317413.03534793103</v>
          </cell>
          <cell r="I2747">
            <v>333060.93122842797</v>
          </cell>
          <cell r="J2747">
            <v>283697.62097044801</v>
          </cell>
          <cell r="K2747">
            <v>306822.96078694903</v>
          </cell>
          <cell r="L2747">
            <v>405729.703663608</v>
          </cell>
          <cell r="M2747">
            <v>278870.22610865103</v>
          </cell>
          <cell r="N2747">
            <v>353135.55884818599</v>
          </cell>
          <cell r="O2747">
            <v>349851.93601858499</v>
          </cell>
          <cell r="P2747">
            <v>355013.34645222803</v>
          </cell>
          <cell r="Q2747">
            <v>348277.89563225198</v>
          </cell>
        </row>
        <row r="2748">
          <cell r="A2748" t="str">
            <v>Q9D708</v>
          </cell>
          <cell r="B2748" t="str">
            <v>sp|Q9D708|S10AG_MOUSE</v>
          </cell>
          <cell r="C2748">
            <v>5664.6622375493098</v>
          </cell>
          <cell r="D2748">
            <v>36354.869898363497</v>
          </cell>
          <cell r="E2748">
            <v>30645.896703938299</v>
          </cell>
          <cell r="F2748">
            <v>43013.904525471102</v>
          </cell>
          <cell r="G2748">
            <v>25128.008732066199</v>
          </cell>
          <cell r="H2748">
            <v>45505.2075361155</v>
          </cell>
          <cell r="I2748">
            <v>10329.254390226301</v>
          </cell>
          <cell r="J2748">
            <v>51060.1876901754</v>
          </cell>
          <cell r="K2748">
            <v>8640.5362190087199</v>
          </cell>
          <cell r="L2748">
            <v>22785.851396916802</v>
          </cell>
          <cell r="M2748">
            <v>45215.210763233001</v>
          </cell>
          <cell r="N2748">
            <v>14410.036693281199</v>
          </cell>
          <cell r="O2748">
            <v>45433.469123749703</v>
          </cell>
          <cell r="P2748">
            <v>4413.0091512813397</v>
          </cell>
          <cell r="Q2748">
            <v>9109.5318922720307</v>
          </cell>
        </row>
        <row r="2749">
          <cell r="A2749" t="str">
            <v>Q9D710</v>
          </cell>
          <cell r="B2749" t="str">
            <v>sp|Q9D710|TMX2_MOUSE</v>
          </cell>
          <cell r="C2749">
            <v>169934.18545777901</v>
          </cell>
          <cell r="D2749">
            <v>224342.72874456301</v>
          </cell>
          <cell r="E2749">
            <v>208775.73298370099</v>
          </cell>
          <cell r="F2749">
            <v>156704.617197666</v>
          </cell>
          <cell r="G2749">
            <v>199630.94018204301</v>
          </cell>
          <cell r="H2749">
            <v>212726.41237050801</v>
          </cell>
          <cell r="I2749">
            <v>207788.437357232</v>
          </cell>
          <cell r="J2749">
            <v>236188.375332475</v>
          </cell>
          <cell r="K2749">
            <v>218333.05181619001</v>
          </cell>
          <cell r="L2749">
            <v>219278.72402759799</v>
          </cell>
          <cell r="M2749">
            <v>206630.99295118899</v>
          </cell>
          <cell r="N2749">
            <v>263932.92324483901</v>
          </cell>
          <cell r="O2749">
            <v>245537.99323892299</v>
          </cell>
          <cell r="P2749">
            <v>237242.53600650901</v>
          </cell>
          <cell r="Q2749">
            <v>231191.91080063401</v>
          </cell>
        </row>
        <row r="2750">
          <cell r="A2750" t="str">
            <v>Q9D7A8</v>
          </cell>
          <cell r="B2750" t="str">
            <v>sp|Q9D7A8|ARMC1_MOUSE</v>
          </cell>
          <cell r="C2750">
            <v>38737.416289322297</v>
          </cell>
          <cell r="D2750">
            <v>113177.554364515</v>
          </cell>
          <cell r="E2750">
            <v>54440.880822328698</v>
          </cell>
          <cell r="F2750">
            <v>133455.530208665</v>
          </cell>
          <cell r="G2750">
            <v>111367.071868568</v>
          </cell>
          <cell r="H2750">
            <v>57116.722983159802</v>
          </cell>
          <cell r="I2750">
            <v>111100.821718276</v>
          </cell>
          <cell r="J2750">
            <v>148114.69050840801</v>
          </cell>
          <cell r="K2750">
            <v>87142.410479318394</v>
          </cell>
          <cell r="L2750">
            <v>25207.8655873428</v>
          </cell>
          <cell r="M2750">
            <v>53342.057305883704</v>
          </cell>
          <cell r="N2750">
            <v>117810.824455476</v>
          </cell>
          <cell r="O2750">
            <v>40810.940359466898</v>
          </cell>
          <cell r="P2750">
            <v>83262.818018656195</v>
          </cell>
          <cell r="Q2750">
            <v>179822.180954499</v>
          </cell>
        </row>
        <row r="2751">
          <cell r="A2751" t="str">
            <v>Q9D7B6</v>
          </cell>
          <cell r="B2751" t="str">
            <v>sp|Q9D7B6|ACAD8_MOUSE</v>
          </cell>
          <cell r="C2751">
            <v>506773.005946116</v>
          </cell>
          <cell r="D2751">
            <v>511258.29985301598</v>
          </cell>
          <cell r="E2751">
            <v>578830.20126442204</v>
          </cell>
          <cell r="F2751">
            <v>389623.68423877202</v>
          </cell>
          <cell r="G2751">
            <v>364408.48176089302</v>
          </cell>
          <cell r="H2751">
            <v>525384.63069150795</v>
          </cell>
          <cell r="I2751">
            <v>563173.85603749205</v>
          </cell>
          <cell r="J2751">
            <v>502471.68507440202</v>
          </cell>
          <cell r="K2751">
            <v>291840.90823941299</v>
          </cell>
          <cell r="L2751">
            <v>617393.18133417994</v>
          </cell>
          <cell r="M2751">
            <v>579483.73887376196</v>
          </cell>
          <cell r="N2751">
            <v>551688.30439151195</v>
          </cell>
          <cell r="O2751">
            <v>528250.25328276702</v>
          </cell>
          <cell r="P2751">
            <v>522644.65621729899</v>
          </cell>
          <cell r="Q2751">
            <v>689435.17751640896</v>
          </cell>
        </row>
        <row r="2752">
          <cell r="A2752" t="str">
            <v>Q9D7G0</v>
          </cell>
          <cell r="B2752" t="str">
            <v>sp|Q9D7G0|PRPS1_MOUSE</v>
          </cell>
          <cell r="C2752">
            <v>915491.78334052104</v>
          </cell>
          <cell r="D2752">
            <v>942285.80539839703</v>
          </cell>
          <cell r="E2752">
            <v>904669.57064805296</v>
          </cell>
          <cell r="F2752">
            <v>994311.46832819504</v>
          </cell>
          <cell r="G2752">
            <v>1181601.4790167201</v>
          </cell>
          <cell r="H2752">
            <v>1055261.15702986</v>
          </cell>
          <cell r="I2752">
            <v>844862.95219168602</v>
          </cell>
          <cell r="J2752">
            <v>929686.56279126997</v>
          </cell>
          <cell r="K2752">
            <v>821219.72441565897</v>
          </cell>
          <cell r="L2752">
            <v>982305.17017417005</v>
          </cell>
          <cell r="M2752">
            <v>993938.00095999101</v>
          </cell>
          <cell r="N2752">
            <v>1280791.8202839301</v>
          </cell>
          <cell r="O2752">
            <v>1297765.26533967</v>
          </cell>
          <cell r="P2752">
            <v>975449.19853967405</v>
          </cell>
          <cell r="Q2752">
            <v>1128957.9534394699</v>
          </cell>
        </row>
        <row r="2753">
          <cell r="A2753" t="str">
            <v>Q9D7H3</v>
          </cell>
          <cell r="B2753" t="str">
            <v>sp|Q9D7H3|RTCA_MOUSE</v>
          </cell>
          <cell r="C2753">
            <v>73044.266567229904</v>
          </cell>
          <cell r="D2753">
            <v>78386.557195387999</v>
          </cell>
          <cell r="E2753">
            <v>67357.074557188098</v>
          </cell>
          <cell r="F2753">
            <v>53828.451704919498</v>
          </cell>
          <cell r="G2753">
            <v>57661.681848703302</v>
          </cell>
          <cell r="H2753">
            <v>24061.666088253602</v>
          </cell>
          <cell r="I2753">
            <v>78478.109138470798</v>
          </cell>
          <cell r="J2753">
            <v>45437.085913137998</v>
          </cell>
          <cell r="K2753">
            <v>70518.418305475207</v>
          </cell>
          <cell r="L2753">
            <v>17145.230472204701</v>
          </cell>
          <cell r="M2753">
            <v>65756.846811846306</v>
          </cell>
          <cell r="N2753">
            <v>69969.550321324205</v>
          </cell>
          <cell r="O2753">
            <v>52421.403978217299</v>
          </cell>
          <cell r="P2753">
            <v>44908.861452951001</v>
          </cell>
          <cell r="Q2753">
            <v>57924.445033542703</v>
          </cell>
        </row>
        <row r="2754">
          <cell r="A2754" t="str">
            <v>Q9D7J4</v>
          </cell>
          <cell r="B2754" t="str">
            <v>sp|Q9D7J4|COX20_MOUSE</v>
          </cell>
          <cell r="C2754">
            <v>94100.0042951168</v>
          </cell>
          <cell r="D2754">
            <v>28732.349343362599</v>
          </cell>
          <cell r="E2754">
            <v>59417.679588172803</v>
          </cell>
          <cell r="F2754">
            <v>13029.9389105789</v>
          </cell>
          <cell r="G2754">
            <v>4244.0218301710202</v>
          </cell>
          <cell r="H2754">
            <v>7612.3334499714101</v>
          </cell>
          <cell r="I2754">
            <v>4209.9006639955296</v>
          </cell>
          <cell r="J2754">
            <v>22387.895489513001</v>
          </cell>
          <cell r="K2754">
            <v>46285.499523288403</v>
          </cell>
          <cell r="L2754">
            <v>6176.5844900116499</v>
          </cell>
          <cell r="M2754">
            <v>9232.6332186093405</v>
          </cell>
          <cell r="N2754">
            <v>45401.920352718204</v>
          </cell>
          <cell r="O2754">
            <v>6434.1891805620999</v>
          </cell>
          <cell r="P2754">
            <v>40167.364657775797</v>
          </cell>
          <cell r="Q2754">
            <v>6603.9086192637697</v>
          </cell>
        </row>
        <row r="2755">
          <cell r="A2755" t="str">
            <v>Q9D7J7</v>
          </cell>
          <cell r="B2755" t="str">
            <v>sp|Q9D7J7|CPNS2_MOUSE</v>
          </cell>
          <cell r="C2755">
            <v>66239.867448185905</v>
          </cell>
          <cell r="D2755">
            <v>95269.519491481697</v>
          </cell>
          <cell r="E2755">
            <v>99275.719907083607</v>
          </cell>
          <cell r="F2755">
            <v>93329.120750017406</v>
          </cell>
          <cell r="G2755">
            <v>97737.664238249301</v>
          </cell>
          <cell r="H2755">
            <v>93898.394008485498</v>
          </cell>
          <cell r="I2755">
            <v>84778.982636001398</v>
          </cell>
          <cell r="J2755">
            <v>86368.997597217807</v>
          </cell>
          <cell r="K2755">
            <v>85806.987910932206</v>
          </cell>
          <cell r="L2755">
            <v>93340.131506081903</v>
          </cell>
          <cell r="M2755">
            <v>96480.241684162698</v>
          </cell>
          <cell r="N2755">
            <v>98275.118623735805</v>
          </cell>
          <cell r="O2755">
            <v>99124.576470894506</v>
          </cell>
          <cell r="P2755">
            <v>114936.57298203401</v>
          </cell>
          <cell r="Q2755">
            <v>109600.129059214</v>
          </cell>
        </row>
        <row r="2756">
          <cell r="A2756" t="str">
            <v>Q9D7M1</v>
          </cell>
          <cell r="B2756" t="str">
            <v>sp|Q9D7M1|GID8_MOUSE</v>
          </cell>
          <cell r="C2756">
            <v>44470.103881448202</v>
          </cell>
          <cell r="D2756">
            <v>7350.5068912206298</v>
          </cell>
          <cell r="E2756">
            <v>9027.9118917299293</v>
          </cell>
          <cell r="F2756">
            <v>21351.3668969467</v>
          </cell>
          <cell r="G2756">
            <v>14797.7134157124</v>
          </cell>
          <cell r="H2756">
            <v>8372.4933006041192</v>
          </cell>
          <cell r="I2756">
            <v>24420.115084516499</v>
          </cell>
          <cell r="J2756">
            <v>35801.750473580403</v>
          </cell>
          <cell r="K2756">
            <v>18142.977132360698</v>
          </cell>
          <cell r="L2756">
            <v>11436.203965106501</v>
          </cell>
          <cell r="M2756">
            <v>21547.572440200602</v>
          </cell>
          <cell r="N2756">
            <v>7547.6058892702104</v>
          </cell>
          <cell r="O2756">
            <v>42039.948143784</v>
          </cell>
          <cell r="P2756">
            <v>25166.6167972566</v>
          </cell>
          <cell r="Q2756">
            <v>13355.448466885</v>
          </cell>
        </row>
        <row r="2757">
          <cell r="A2757" t="str">
            <v>Q9D7N3</v>
          </cell>
          <cell r="B2757" t="str">
            <v>sp|Q9D7N3|RT09_MOUSE</v>
          </cell>
          <cell r="C2757">
            <v>74777.343257554603</v>
          </cell>
          <cell r="D2757">
            <v>42622.578082734501</v>
          </cell>
          <cell r="E2757">
            <v>100386.10244451099</v>
          </cell>
          <cell r="F2757">
            <v>7348.9955292960904</v>
          </cell>
          <cell r="G2757">
            <v>18141.1429513763</v>
          </cell>
          <cell r="H2757">
            <v>48426.417841390503</v>
          </cell>
          <cell r="I2757">
            <v>72499.861494603407</v>
          </cell>
          <cell r="J2757">
            <v>71502.043248944799</v>
          </cell>
          <cell r="K2757">
            <v>6356.1073954875301</v>
          </cell>
          <cell r="L2757">
            <v>48867.907448333302</v>
          </cell>
          <cell r="M2757">
            <v>55054.907914861797</v>
          </cell>
          <cell r="N2757">
            <v>29823.340607480699</v>
          </cell>
          <cell r="O2757">
            <v>16910.074261392401</v>
          </cell>
          <cell r="P2757">
            <v>22686.036299580799</v>
          </cell>
          <cell r="Q2757">
            <v>42430.040810902203</v>
          </cell>
        </row>
        <row r="2758">
          <cell r="A2758" t="str">
            <v>Q9D7P6</v>
          </cell>
          <cell r="B2758" t="str">
            <v>sp|Q9D7P6|ISCU_MOUSE</v>
          </cell>
          <cell r="C2758">
            <v>66056.284392300702</v>
          </cell>
          <cell r="D2758">
            <v>97404.386172979706</v>
          </cell>
          <cell r="E2758">
            <v>122816.01101001901</v>
          </cell>
          <cell r="F2758">
            <v>101494.543079222</v>
          </cell>
          <cell r="G2758">
            <v>106531.763245294</v>
          </cell>
          <cell r="H2758">
            <v>123284.81903753401</v>
          </cell>
          <cell r="I2758">
            <v>91216.267593584795</v>
          </cell>
          <cell r="J2758">
            <v>70336.008001388298</v>
          </cell>
          <cell r="K2758">
            <v>111359.21148596999</v>
          </cell>
          <cell r="L2758">
            <v>40924.302587575803</v>
          </cell>
          <cell r="M2758">
            <v>8242.7152769011209</v>
          </cell>
          <cell r="N2758">
            <v>271341.02956198499</v>
          </cell>
          <cell r="O2758">
            <v>239470.89203810101</v>
          </cell>
          <cell r="P2758">
            <v>91914.191130203501</v>
          </cell>
          <cell r="Q2758">
            <v>313535.95924514398</v>
          </cell>
        </row>
        <row r="2759">
          <cell r="A2759" t="str">
            <v>Q9D7S9</v>
          </cell>
          <cell r="B2759" t="str">
            <v>sp|Q9D7S9|CHMP5_MOUSE</v>
          </cell>
          <cell r="C2759">
            <v>19686.134062430501</v>
          </cell>
          <cell r="D2759">
            <v>7594.8380713700199</v>
          </cell>
          <cell r="E2759">
            <v>6062.58191999256</v>
          </cell>
          <cell r="F2759">
            <v>25395.991588616402</v>
          </cell>
          <cell r="G2759">
            <v>25312.7680386014</v>
          </cell>
          <cell r="H2759">
            <v>26995.2171379065</v>
          </cell>
          <cell r="I2759">
            <v>7503.0184516926902</v>
          </cell>
          <cell r="J2759">
            <v>8855.6760037819004</v>
          </cell>
          <cell r="K2759">
            <v>55079.542642168701</v>
          </cell>
          <cell r="L2759">
            <v>37195.338246690197</v>
          </cell>
          <cell r="M2759">
            <v>3728.07665883765</v>
          </cell>
          <cell r="N2759">
            <v>13742.1229591643</v>
          </cell>
          <cell r="O2759">
            <v>17523.281756690601</v>
          </cell>
          <cell r="P2759">
            <v>4089.5559348370002</v>
          </cell>
          <cell r="Q2759">
            <v>6284.8257987199504</v>
          </cell>
        </row>
        <row r="2760">
          <cell r="A2760" t="str">
            <v>Q9D7V2</v>
          </cell>
          <cell r="B2760" t="str">
            <v>sp|Q9D7V2|LYSM2_MOUSE</v>
          </cell>
          <cell r="C2760">
            <v>29005.6443135673</v>
          </cell>
          <cell r="D2760">
            <v>23527.967330528001</v>
          </cell>
          <cell r="E2760">
            <v>22749.311996292599</v>
          </cell>
          <cell r="F2760">
            <v>23324.709550155501</v>
          </cell>
          <cell r="G2760">
            <v>41944.808301376899</v>
          </cell>
          <cell r="H2760">
            <v>2199.4105949940599</v>
          </cell>
          <cell r="I2760">
            <v>29889.628568606298</v>
          </cell>
          <cell r="J2760">
            <v>31893.9574723566</v>
          </cell>
          <cell r="K2760">
            <v>36881.600687669401</v>
          </cell>
          <cell r="L2760">
            <v>33274.905469234298</v>
          </cell>
          <cell r="M2760">
            <v>4786.6026170983696</v>
          </cell>
          <cell r="N2760">
            <v>30923.073448766499</v>
          </cell>
          <cell r="O2760">
            <v>23210.852680686501</v>
          </cell>
          <cell r="P2760">
            <v>6288.9073801793202</v>
          </cell>
          <cell r="Q2760">
            <v>25233.918593034901</v>
          </cell>
        </row>
        <row r="2761">
          <cell r="A2761" t="str">
            <v>Q9D7X1</v>
          </cell>
          <cell r="B2761" t="str">
            <v>sp|Q9D7X1|KCTD4_MOUSE</v>
          </cell>
          <cell r="C2761">
            <v>31584.749677002299</v>
          </cell>
          <cell r="D2761">
            <v>34646.075534100702</v>
          </cell>
          <cell r="E2761">
            <v>52028.315573263797</v>
          </cell>
          <cell r="F2761">
            <v>43679.775671775496</v>
          </cell>
          <cell r="G2761">
            <v>37259.650967053101</v>
          </cell>
          <cell r="H2761">
            <v>34070.931965838499</v>
          </cell>
          <cell r="I2761">
            <v>49613.635238631898</v>
          </cell>
          <cell r="J2761">
            <v>40415.165448267202</v>
          </cell>
          <cell r="K2761">
            <v>38963.055515733999</v>
          </cell>
          <cell r="L2761">
            <v>56479.488504643698</v>
          </cell>
          <cell r="M2761">
            <v>61071.3458874196</v>
          </cell>
          <cell r="N2761">
            <v>38402.868425618697</v>
          </cell>
          <cell r="O2761">
            <v>44229.745960772598</v>
          </cell>
          <cell r="P2761">
            <v>38532.418155715699</v>
          </cell>
          <cell r="Q2761">
            <v>43130.053346260203</v>
          </cell>
        </row>
        <row r="2762">
          <cell r="A2762" t="str">
            <v>Q9D7X3</v>
          </cell>
          <cell r="B2762" t="str">
            <v>sp|Q9D7X3|DUS3_MOUSE</v>
          </cell>
          <cell r="C2762">
            <v>70036.353812463902</v>
          </cell>
          <cell r="D2762">
            <v>120595.830130077</v>
          </cell>
          <cell r="E2762">
            <v>131915.25097239201</v>
          </cell>
          <cell r="F2762">
            <v>128568.39018355899</v>
          </cell>
          <cell r="G2762">
            <v>137376.92473779799</v>
          </cell>
          <cell r="H2762">
            <v>138065.01828131001</v>
          </cell>
          <cell r="I2762">
            <v>229360.56626313899</v>
          </cell>
          <cell r="J2762">
            <v>98860.845596002604</v>
          </cell>
          <cell r="K2762">
            <v>272921.99873917998</v>
          </cell>
          <cell r="L2762">
            <v>70999.181321537995</v>
          </cell>
          <cell r="M2762">
            <v>84151.004950593604</v>
          </cell>
          <cell r="N2762">
            <v>116467.057148804</v>
          </cell>
          <cell r="O2762">
            <v>109266.195688386</v>
          </cell>
          <cell r="P2762">
            <v>287317.452991636</v>
          </cell>
          <cell r="Q2762">
            <v>119422.50361813699</v>
          </cell>
        </row>
        <row r="2763">
          <cell r="A2763" t="str">
            <v>Q9D7X8</v>
          </cell>
          <cell r="B2763" t="str">
            <v>sp|Q9D7X8|GGCT_MOUSE</v>
          </cell>
          <cell r="C2763">
            <v>57753.008131658396</v>
          </cell>
          <cell r="D2763">
            <v>49897.6375943003</v>
          </cell>
          <cell r="E2763">
            <v>90353.3495205668</v>
          </cell>
          <cell r="F2763">
            <v>61058.363221824402</v>
          </cell>
          <cell r="G2763">
            <v>50707.862847863697</v>
          </cell>
          <cell r="H2763">
            <v>19792.565043363698</v>
          </cell>
          <cell r="I2763">
            <v>64128.053240431</v>
          </cell>
          <cell r="J2763">
            <v>68625.204220022395</v>
          </cell>
          <cell r="K2763">
            <v>69802.760569859602</v>
          </cell>
          <cell r="L2763">
            <v>56523.037386966302</v>
          </cell>
          <cell r="M2763">
            <v>76110.644944039799</v>
          </cell>
          <cell r="N2763">
            <v>78798.587477764304</v>
          </cell>
          <cell r="O2763">
            <v>66839.649450849596</v>
          </cell>
          <cell r="P2763">
            <v>70049.673567709106</v>
          </cell>
          <cell r="Q2763">
            <v>69107.741026551303</v>
          </cell>
        </row>
        <row r="2764">
          <cell r="A2764" t="str">
            <v>Q9D819</v>
          </cell>
          <cell r="B2764" t="str">
            <v>sp|Q9D819|IPYR_MOUSE</v>
          </cell>
          <cell r="C2764">
            <v>694683.78885548597</v>
          </cell>
          <cell r="D2764">
            <v>774850.23885214794</v>
          </cell>
          <cell r="E2764">
            <v>1008939.73152671</v>
          </cell>
          <cell r="F2764">
            <v>972523.60888904997</v>
          </cell>
          <cell r="G2764">
            <v>867217.57619029202</v>
          </cell>
          <cell r="H2764">
            <v>899994.29701707896</v>
          </cell>
          <cell r="I2764">
            <v>851266.90556815604</v>
          </cell>
          <cell r="J2764">
            <v>850345.79207819805</v>
          </cell>
          <cell r="K2764">
            <v>879576.76579378999</v>
          </cell>
          <cell r="L2764">
            <v>791027.24265432905</v>
          </cell>
          <cell r="M2764">
            <v>777127.08058165805</v>
          </cell>
          <cell r="N2764">
            <v>951047.80939560197</v>
          </cell>
          <cell r="O2764">
            <v>813122.36980884604</v>
          </cell>
          <cell r="P2764">
            <v>907860.49623003101</v>
          </cell>
          <cell r="Q2764">
            <v>856288.55674479902</v>
          </cell>
        </row>
        <row r="2765">
          <cell r="A2765" t="str">
            <v>Q9D832</v>
          </cell>
          <cell r="B2765" t="str">
            <v>sp|Q9D832|DNJB4_MOUSE</v>
          </cell>
          <cell r="C2765">
            <v>75510.134259998697</v>
          </cell>
          <cell r="D2765">
            <v>60026.702267229397</v>
          </cell>
          <cell r="E2765">
            <v>30265.8195191177</v>
          </cell>
          <cell r="F2765">
            <v>6160.8948220730599</v>
          </cell>
          <cell r="G2765">
            <v>8261.4544172956394</v>
          </cell>
          <cell r="H2765">
            <v>7390.5920407927397</v>
          </cell>
          <cell r="I2765">
            <v>74114.425101873494</v>
          </cell>
          <cell r="J2765">
            <v>57689.2106467548</v>
          </cell>
          <cell r="K2765">
            <v>43785.491625589901</v>
          </cell>
          <cell r="L2765">
            <v>49549.698684189498</v>
          </cell>
          <cell r="M2765">
            <v>15318.9447950462</v>
          </cell>
          <cell r="N2765">
            <v>28797.210244722599</v>
          </cell>
          <cell r="O2765">
            <v>51538.965048595601</v>
          </cell>
          <cell r="P2765">
            <v>5524.6594855487501</v>
          </cell>
          <cell r="Q2765">
            <v>29439.5894321671</v>
          </cell>
        </row>
        <row r="2766">
          <cell r="A2766" t="str">
            <v>Q9D855</v>
          </cell>
          <cell r="B2766" t="str">
            <v>sp|Q9D855|QCR7_MOUSE</v>
          </cell>
          <cell r="C2766">
            <v>403059.50737518101</v>
          </cell>
          <cell r="D2766">
            <v>672007.134076079</v>
          </cell>
          <cell r="E2766">
            <v>1027281.36636014</v>
          </cell>
          <cell r="F2766">
            <v>791799.82386375405</v>
          </cell>
          <cell r="G2766">
            <v>667823.53468396503</v>
          </cell>
          <cell r="H2766">
            <v>666512.85289274703</v>
          </cell>
          <cell r="I2766">
            <v>738672.13107015798</v>
          </cell>
          <cell r="J2766">
            <v>657498.09656200104</v>
          </cell>
          <cell r="K2766">
            <v>790752.72930563195</v>
          </cell>
          <cell r="L2766">
            <v>806856.75936145196</v>
          </cell>
          <cell r="M2766">
            <v>841331.17953194503</v>
          </cell>
          <cell r="N2766">
            <v>616045.19984492997</v>
          </cell>
          <cell r="O2766">
            <v>501573.81471682998</v>
          </cell>
          <cell r="P2766">
            <v>620272.93124689197</v>
          </cell>
          <cell r="Q2766">
            <v>656984.63660754601</v>
          </cell>
        </row>
        <row r="2767">
          <cell r="A2767" t="str">
            <v>Q9D868</v>
          </cell>
          <cell r="B2767" t="str">
            <v>sp|Q9D868|PPIH_MOUSE</v>
          </cell>
          <cell r="C2767">
            <v>29383.088839978998</v>
          </cell>
          <cell r="D2767">
            <v>66150.608202393807</v>
          </cell>
          <cell r="E2767">
            <v>6353.30641165614</v>
          </cell>
          <cell r="F2767">
            <v>121332.01885338</v>
          </cell>
          <cell r="G2767">
            <v>30980.296461522801</v>
          </cell>
          <cell r="H2767">
            <v>16377.336601192101</v>
          </cell>
          <cell r="I2767">
            <v>10596.147440857199</v>
          </cell>
          <cell r="J2767">
            <v>41565.577945253499</v>
          </cell>
          <cell r="K2767">
            <v>64147.659579747102</v>
          </cell>
          <cell r="L2767">
            <v>20145.210264428599</v>
          </cell>
          <cell r="M2767">
            <v>59344.735946629502</v>
          </cell>
          <cell r="N2767">
            <v>45057.025557590503</v>
          </cell>
          <cell r="O2767">
            <v>102432.54795119</v>
          </cell>
          <cell r="P2767">
            <v>23293.086946378</v>
          </cell>
          <cell r="Q2767">
            <v>9321.8119793781498</v>
          </cell>
        </row>
        <row r="2768">
          <cell r="A2768" t="str">
            <v>Q9D880</v>
          </cell>
          <cell r="B2768" t="str">
            <v>sp|Q9D880|TIM50_MOUSE</v>
          </cell>
          <cell r="C2768">
            <v>257984.70894181399</v>
          </cell>
          <cell r="D2768">
            <v>330484.78850323602</v>
          </cell>
          <cell r="E2768">
            <v>344635.388453961</v>
          </cell>
          <cell r="F2768">
            <v>329335.738691098</v>
          </cell>
          <cell r="G2768">
            <v>315860.53509263397</v>
          </cell>
          <cell r="H2768">
            <v>289073.59492191201</v>
          </cell>
          <cell r="I2768">
            <v>299210.14454174199</v>
          </cell>
          <cell r="J2768">
            <v>337640.55326567602</v>
          </cell>
          <cell r="K2768">
            <v>335591.85968712199</v>
          </cell>
          <cell r="L2768">
            <v>302814.80357636203</v>
          </cell>
          <cell r="M2768">
            <v>303740.513650215</v>
          </cell>
          <cell r="N2768">
            <v>312887.34005079803</v>
          </cell>
          <cell r="O2768">
            <v>286048.29741628701</v>
          </cell>
          <cell r="P2768">
            <v>324090.228243066</v>
          </cell>
          <cell r="Q2768">
            <v>314183.38770446798</v>
          </cell>
        </row>
        <row r="2769">
          <cell r="A2769" t="str">
            <v>Q9D882</v>
          </cell>
          <cell r="B2769" t="str">
            <v>sp|Q9D882|F241B_MOUSE</v>
          </cell>
          <cell r="C2769">
            <v>42690.690960245098</v>
          </cell>
          <cell r="D2769">
            <v>44564.784426430298</v>
          </cell>
          <cell r="E2769">
            <v>37307.983182107098</v>
          </cell>
          <cell r="F2769">
            <v>42590.9653798988</v>
          </cell>
          <cell r="G2769">
            <v>37005.677214857598</v>
          </cell>
          <cell r="H2769">
            <v>63204.602343535298</v>
          </cell>
          <cell r="I2769">
            <v>30372.665622368</v>
          </cell>
          <cell r="J2769">
            <v>67475.280251204196</v>
          </cell>
          <cell r="K2769">
            <v>52080.4527700947</v>
          </cell>
          <cell r="L2769">
            <v>23385.326075978799</v>
          </cell>
          <cell r="M2769">
            <v>52216.591334024299</v>
          </cell>
          <cell r="N2769">
            <v>30396.6706506013</v>
          </cell>
          <cell r="O2769">
            <v>29396.8648514817</v>
          </cell>
          <cell r="P2769">
            <v>36443.9482142786</v>
          </cell>
          <cell r="Q2769">
            <v>59509.552064087497</v>
          </cell>
        </row>
        <row r="2770">
          <cell r="A2770" t="str">
            <v>Q9D883</v>
          </cell>
          <cell r="B2770" t="str">
            <v>sp|Q9D883|U2AF1_MOUSE</v>
          </cell>
          <cell r="C2770">
            <v>27833.486959149701</v>
          </cell>
          <cell r="D2770">
            <v>24544.315094171401</v>
          </cell>
          <cell r="E2770">
            <v>32239.098642942899</v>
          </cell>
          <cell r="F2770">
            <v>39774.791903967402</v>
          </cell>
          <cell r="G2770">
            <v>26620.034575423801</v>
          </cell>
          <cell r="H2770">
            <v>34671.146202028998</v>
          </cell>
          <cell r="I2770">
            <v>39015.344532862997</v>
          </cell>
          <cell r="J2770">
            <v>45554.994314018601</v>
          </cell>
          <cell r="K2770">
            <v>44407.926462125797</v>
          </cell>
          <cell r="L2770">
            <v>45570.671582534203</v>
          </cell>
          <cell r="M2770">
            <v>28914.762894743199</v>
          </cell>
          <cell r="N2770">
            <v>48605.672633687398</v>
          </cell>
          <cell r="O2770">
            <v>37566.872567187304</v>
          </cell>
          <cell r="P2770">
            <v>29692.8401135116</v>
          </cell>
          <cell r="Q2770">
            <v>30276.2145753355</v>
          </cell>
        </row>
        <row r="2771">
          <cell r="A2771" t="str">
            <v>Q9D892</v>
          </cell>
          <cell r="B2771" t="str">
            <v>sp|Q9D892|ITPA_MOUSE</v>
          </cell>
          <cell r="C2771">
            <v>186285.643709931</v>
          </cell>
          <cell r="D2771">
            <v>242227.87773557901</v>
          </cell>
          <cell r="E2771">
            <v>213564.42104934601</v>
          </cell>
          <cell r="F2771">
            <v>196475.33813740499</v>
          </cell>
          <cell r="G2771">
            <v>187647.01211053599</v>
          </cell>
          <cell r="H2771">
            <v>213087.12457761299</v>
          </cell>
          <cell r="I2771">
            <v>178586.27178839699</v>
          </cell>
          <cell r="J2771">
            <v>199001.28468642599</v>
          </cell>
          <cell r="K2771">
            <v>202257.588936682</v>
          </cell>
          <cell r="L2771">
            <v>450740.96722855599</v>
          </cell>
          <cell r="M2771">
            <v>165981.320494168</v>
          </cell>
          <cell r="N2771">
            <v>221603.41835260001</v>
          </cell>
          <cell r="O2771">
            <v>432162.10378982901</v>
          </cell>
          <cell r="P2771">
            <v>188884.979781645</v>
          </cell>
          <cell r="Q2771">
            <v>236971.165375821</v>
          </cell>
        </row>
        <row r="2772">
          <cell r="A2772" t="str">
            <v>Q9D898</v>
          </cell>
          <cell r="B2772" t="str">
            <v>sp|Q9D898|ARP5L_MOUSE</v>
          </cell>
          <cell r="C2772">
            <v>998908.68729592499</v>
          </cell>
          <cell r="D2772">
            <v>1041050.40744396</v>
          </cell>
          <cell r="E2772">
            <v>688777.86121687898</v>
          </cell>
          <cell r="F2772">
            <v>959559.91472040804</v>
          </cell>
          <cell r="G2772">
            <v>771025.26378307794</v>
          </cell>
          <cell r="H2772">
            <v>1037666.87932803</v>
          </cell>
          <cell r="I2772">
            <v>785916.31983490195</v>
          </cell>
          <cell r="J2772">
            <v>932632.47882431699</v>
          </cell>
          <cell r="K2772">
            <v>857394.57562356803</v>
          </cell>
          <cell r="L2772">
            <v>1022834.91813679</v>
          </cell>
          <cell r="M2772">
            <v>877799.37586011202</v>
          </cell>
          <cell r="N2772">
            <v>906412.192033845</v>
          </cell>
          <cell r="O2772">
            <v>1018657.13989248</v>
          </cell>
          <cell r="P2772">
            <v>941043.64401407097</v>
          </cell>
          <cell r="Q2772">
            <v>902552.32863600203</v>
          </cell>
        </row>
        <row r="2773">
          <cell r="A2773" t="str">
            <v>Q9D8B3</v>
          </cell>
          <cell r="B2773" t="str">
            <v>sp|Q9D8B3|CHM4B_MOUSE</v>
          </cell>
          <cell r="C2773">
            <v>354882.97003708698</v>
          </cell>
          <cell r="D2773">
            <v>213895.02257769101</v>
          </cell>
          <cell r="E2773">
            <v>288174.18631950399</v>
          </cell>
          <cell r="F2773">
            <v>260988.83059610901</v>
          </cell>
          <cell r="G2773">
            <v>276720.65567825799</v>
          </cell>
          <cell r="H2773">
            <v>269596.26629040798</v>
          </cell>
          <cell r="I2773">
            <v>388161.57862838299</v>
          </cell>
          <cell r="J2773">
            <v>362672.46978070401</v>
          </cell>
          <cell r="K2773">
            <v>399627.61520016298</v>
          </cell>
          <cell r="L2773">
            <v>406973.24517449201</v>
          </cell>
          <cell r="M2773">
            <v>284533.93717543699</v>
          </cell>
          <cell r="N2773">
            <v>441539.536599532</v>
          </cell>
          <cell r="O2773">
            <v>419430.42842488101</v>
          </cell>
          <cell r="P2773">
            <v>288822.62002311298</v>
          </cell>
          <cell r="Q2773">
            <v>197103.27899972201</v>
          </cell>
        </row>
        <row r="2774">
          <cell r="A2774" t="str">
            <v>Q9D8B4</v>
          </cell>
          <cell r="B2774" t="str">
            <v>sp|Q9D8B4|NDUAB_MOUSE</v>
          </cell>
          <cell r="C2774">
            <v>52950.081923084603</v>
          </cell>
          <cell r="D2774">
            <v>172007.56422902699</v>
          </cell>
          <cell r="E2774">
            <v>151713.82137706599</v>
          </cell>
          <cell r="F2774">
            <v>143258.853568444</v>
          </cell>
          <cell r="G2774">
            <v>146497.135118948</v>
          </cell>
          <cell r="H2774">
            <v>138607.910270208</v>
          </cell>
          <cell r="I2774">
            <v>121279.93823198399</v>
          </cell>
          <cell r="J2774">
            <v>157739.08616283699</v>
          </cell>
          <cell r="K2774">
            <v>111863.689786177</v>
          </cell>
          <cell r="L2774">
            <v>83354.987365380293</v>
          </cell>
          <cell r="M2774">
            <v>151865.23694328801</v>
          </cell>
          <cell r="N2774">
            <v>114658.585330941</v>
          </cell>
          <cell r="O2774">
            <v>91555.838360242007</v>
          </cell>
          <cell r="P2774">
            <v>68787.920435633598</v>
          </cell>
          <cell r="Q2774">
            <v>73261.010946878305</v>
          </cell>
        </row>
        <row r="2775">
          <cell r="A2775" t="str">
            <v>Q9D8B7</v>
          </cell>
          <cell r="B2775" t="str">
            <v>sp|Q9D8B7|JAM3_MOUSE</v>
          </cell>
          <cell r="C2775">
            <v>522219.82886277197</v>
          </cell>
          <cell r="D2775">
            <v>193440.48036590801</v>
          </cell>
          <cell r="E2775">
            <v>650500.39178086398</v>
          </cell>
          <cell r="F2775">
            <v>607710.25363096001</v>
          </cell>
          <cell r="G2775">
            <v>572257.38021201501</v>
          </cell>
          <cell r="H2775">
            <v>546995.55650166201</v>
          </cell>
          <cell r="I2775">
            <v>724103.63452023896</v>
          </cell>
          <cell r="J2775">
            <v>538717.14094125002</v>
          </cell>
          <cell r="K2775">
            <v>585357.41407737602</v>
          </cell>
          <cell r="L2775">
            <v>232464.29602530299</v>
          </cell>
          <cell r="M2775">
            <v>622228.27858765505</v>
          </cell>
          <cell r="N2775">
            <v>442120.58279711899</v>
          </cell>
          <cell r="O2775">
            <v>469269.11855494097</v>
          </cell>
          <cell r="P2775">
            <v>635026.72766973497</v>
          </cell>
          <cell r="Q2775">
            <v>202780.54223233601</v>
          </cell>
        </row>
        <row r="2776">
          <cell r="A2776" t="str">
            <v>Q9D8E6</v>
          </cell>
          <cell r="B2776" t="str">
            <v>sp|Q9D8E6|RL4_MOUSE</v>
          </cell>
          <cell r="C2776">
            <v>950594.74666197796</v>
          </cell>
          <cell r="D2776">
            <v>940800.85333638103</v>
          </cell>
          <cell r="E2776">
            <v>1214924.4575175201</v>
          </cell>
          <cell r="F2776">
            <v>922431.639672091</v>
          </cell>
          <cell r="G2776">
            <v>1010510.3832887301</v>
          </cell>
          <cell r="H2776">
            <v>1030499.64565115</v>
          </cell>
          <cell r="I2776">
            <v>1195245.94498406</v>
          </cell>
          <cell r="J2776">
            <v>1016962.93899784</v>
          </cell>
          <cell r="K2776">
            <v>1139052.78242848</v>
          </cell>
          <cell r="L2776">
            <v>946862.59273844201</v>
          </cell>
          <cell r="M2776">
            <v>967291.30300777801</v>
          </cell>
          <cell r="N2776">
            <v>1220927.4760260901</v>
          </cell>
          <cell r="O2776">
            <v>945867.59376828605</v>
          </cell>
          <cell r="P2776">
            <v>1151784.87480072</v>
          </cell>
          <cell r="Q2776">
            <v>1069589.0354362701</v>
          </cell>
        </row>
        <row r="2777">
          <cell r="A2777" t="str">
            <v>Q9D8L5</v>
          </cell>
          <cell r="B2777" t="str">
            <v>sp|Q9D8L5|CCD91_MOUSE</v>
          </cell>
          <cell r="C2777">
            <v>15233.8848442749</v>
          </cell>
          <cell r="D2777">
            <v>38572.059037071398</v>
          </cell>
          <cell r="E2777">
            <v>30202.909977399198</v>
          </cell>
          <cell r="F2777">
            <v>5803.5025845785003</v>
          </cell>
          <cell r="G2777">
            <v>5910.75690573868</v>
          </cell>
          <cell r="H2777">
            <v>58775.234767697897</v>
          </cell>
          <cell r="I2777">
            <v>11075.836542138</v>
          </cell>
          <cell r="J2777">
            <v>42945.1703748789</v>
          </cell>
          <cell r="K2777">
            <v>10837.4151992446</v>
          </cell>
          <cell r="L2777">
            <v>12727.6259693024</v>
          </cell>
          <cell r="M2777">
            <v>5509.5003110983998</v>
          </cell>
          <cell r="N2777">
            <v>52848.680572514699</v>
          </cell>
          <cell r="O2777">
            <v>28184.487665036198</v>
          </cell>
          <cell r="P2777">
            <v>36384.256037910498</v>
          </cell>
          <cell r="Q2777">
            <v>40973.661273047597</v>
          </cell>
        </row>
        <row r="2778">
          <cell r="A2778" t="str">
            <v>Q9D8N0</v>
          </cell>
          <cell r="B2778" t="str">
            <v>sp|Q9D8N0|EF1G_MOUSE</v>
          </cell>
          <cell r="C2778">
            <v>1534481.8114219699</v>
          </cell>
          <cell r="D2778">
            <v>1431084.1534955001</v>
          </cell>
          <cell r="E2778">
            <v>1377575.1581876001</v>
          </cell>
          <cell r="F2778">
            <v>1626067.0767273901</v>
          </cell>
          <cell r="G2778">
            <v>1498813.00693778</v>
          </cell>
          <cell r="H2778">
            <v>1584233.16419387</v>
          </cell>
          <cell r="I2778">
            <v>1489858.12103374</v>
          </cell>
          <cell r="J2778">
            <v>1645897.7988771</v>
          </cell>
          <cell r="K2778">
            <v>1715518.8075462</v>
          </cell>
          <cell r="L2778">
            <v>1693402.8669332899</v>
          </cell>
          <cell r="M2778">
            <v>1460601.7226259599</v>
          </cell>
          <cell r="N2778">
            <v>1639074.8659206899</v>
          </cell>
          <cell r="O2778">
            <v>1782545.33722172</v>
          </cell>
          <cell r="P2778">
            <v>1507843.42263743</v>
          </cell>
          <cell r="Q2778">
            <v>1606322.77607886</v>
          </cell>
        </row>
        <row r="2779">
          <cell r="A2779" t="str">
            <v>Q9D8P4</v>
          </cell>
          <cell r="B2779" t="str">
            <v>sp|Q9D8P4|RM17_MOUSE</v>
          </cell>
          <cell r="C2779">
            <v>54612.939401056399</v>
          </cell>
          <cell r="D2779">
            <v>44355.703999687401</v>
          </cell>
          <cell r="E2779">
            <v>11210.403638461001</v>
          </cell>
          <cell r="F2779">
            <v>50262.769018128303</v>
          </cell>
          <cell r="G2779">
            <v>51734.153421073599</v>
          </cell>
          <cell r="H2779">
            <v>66926.366240355201</v>
          </cell>
          <cell r="I2779">
            <v>25110.858603578901</v>
          </cell>
          <cell r="J2779">
            <v>41632.137104691603</v>
          </cell>
          <cell r="K2779">
            <v>5092.5838264661097</v>
          </cell>
          <cell r="L2779">
            <v>113785.028428611</v>
          </cell>
          <cell r="M2779">
            <v>49114.8767599079</v>
          </cell>
          <cell r="N2779">
            <v>41483.051547279298</v>
          </cell>
          <cell r="O2779">
            <v>107972.486079925</v>
          </cell>
          <cell r="P2779">
            <v>25733.437062477598</v>
          </cell>
          <cell r="Q2779">
            <v>55738.097922659901</v>
          </cell>
        </row>
        <row r="2780">
          <cell r="A2780" t="str">
            <v>Q9D8T3</v>
          </cell>
          <cell r="B2780" t="str">
            <v>sp|Q9D8T3|REBL1_MOUSE</v>
          </cell>
          <cell r="C2780">
            <v>15511.765733013401</v>
          </cell>
          <cell r="D2780">
            <v>52435.146216063898</v>
          </cell>
          <cell r="E2780">
            <v>34746.866551922401</v>
          </cell>
          <cell r="F2780">
            <v>39712.195001748798</v>
          </cell>
          <cell r="G2780">
            <v>49802.736045022597</v>
          </cell>
          <cell r="H2780">
            <v>46638.701383719403</v>
          </cell>
          <cell r="I2780">
            <v>36700.678421682001</v>
          </cell>
          <cell r="J2780">
            <v>39612.687674192901</v>
          </cell>
          <cell r="K2780">
            <v>43975.972383385102</v>
          </cell>
          <cell r="L2780">
            <v>32878.160732604301</v>
          </cell>
          <cell r="M2780">
            <v>13585.4401487621</v>
          </cell>
          <cell r="N2780">
            <v>54734.876707083102</v>
          </cell>
          <cell r="O2780">
            <v>40170.583862449697</v>
          </cell>
          <cell r="P2780">
            <v>50591.998659892197</v>
          </cell>
          <cell r="Q2780">
            <v>37399.134955705202</v>
          </cell>
        </row>
        <row r="2781">
          <cell r="A2781" t="str">
            <v>Q9D8U8</v>
          </cell>
          <cell r="B2781" t="str">
            <v>sp|Q9D8U8|SNX5_MOUSE</v>
          </cell>
          <cell r="C2781">
            <v>138739.09272133099</v>
          </cell>
          <cell r="D2781">
            <v>89255.355227265798</v>
          </cell>
          <cell r="E2781">
            <v>74223.053951136098</v>
          </cell>
          <cell r="F2781">
            <v>72542.842973322098</v>
          </cell>
          <cell r="G2781">
            <v>91206.937954795794</v>
          </cell>
          <cell r="H2781">
            <v>51967.0735357952</v>
          </cell>
          <cell r="I2781">
            <v>46338.700596988099</v>
          </cell>
          <cell r="J2781">
            <v>92412.703155425901</v>
          </cell>
          <cell r="K2781">
            <v>82630.160903137294</v>
          </cell>
          <cell r="L2781">
            <v>65155.827364039404</v>
          </cell>
          <cell r="M2781">
            <v>65175.380814064301</v>
          </cell>
          <cell r="N2781">
            <v>85581.163450638807</v>
          </cell>
          <cell r="O2781">
            <v>82698.291065550497</v>
          </cell>
          <cell r="P2781">
            <v>80906.905144963006</v>
          </cell>
          <cell r="Q2781">
            <v>55027.9842827389</v>
          </cell>
        </row>
        <row r="2782">
          <cell r="A2782" t="str">
            <v>Q9D8V7</v>
          </cell>
          <cell r="B2782" t="str">
            <v>sp|Q9D8V7|SC11C_MOUSE</v>
          </cell>
          <cell r="C2782">
            <v>9329.3417755979008</v>
          </cell>
          <cell r="D2782">
            <v>9489.2395843365703</v>
          </cell>
          <cell r="E2782">
            <v>6403.09263609154</v>
          </cell>
          <cell r="F2782">
            <v>3447.1070085380102</v>
          </cell>
          <cell r="G2782">
            <v>7880.6543200610904</v>
          </cell>
          <cell r="H2782">
            <v>4823.45974799342</v>
          </cell>
          <cell r="I2782">
            <v>5602.2296185288897</v>
          </cell>
          <cell r="J2782">
            <v>5107.7141683795098</v>
          </cell>
          <cell r="K2782">
            <v>4967.4309915710601</v>
          </cell>
          <cell r="L2782">
            <v>26569.320556092</v>
          </cell>
          <cell r="M2782">
            <v>10718.6338168892</v>
          </cell>
          <cell r="N2782">
            <v>4792.1491451247002</v>
          </cell>
          <cell r="O2782">
            <v>3663.6227103547199</v>
          </cell>
          <cell r="P2782">
            <v>2875.01499377765</v>
          </cell>
          <cell r="Q2782">
            <v>4360.4512145525396</v>
          </cell>
        </row>
        <row r="2783">
          <cell r="A2783" t="str">
            <v>Q9D8W5</v>
          </cell>
          <cell r="B2783" t="str">
            <v>sp|Q9D8W5|PSD12_MOUSE</v>
          </cell>
          <cell r="C2783">
            <v>457781.51357166801</v>
          </cell>
          <cell r="D2783">
            <v>393406.42645161401</v>
          </cell>
          <cell r="E2783">
            <v>461065.30505380698</v>
          </cell>
          <cell r="F2783">
            <v>556315.74060097395</v>
          </cell>
          <cell r="G2783">
            <v>520049.07892628101</v>
          </cell>
          <cell r="H2783">
            <v>458107.408369157</v>
          </cell>
          <cell r="I2783">
            <v>448755.85776911897</v>
          </cell>
          <cell r="J2783">
            <v>578585.31741138105</v>
          </cell>
          <cell r="K2783">
            <v>440811.47366126801</v>
          </cell>
          <cell r="L2783">
            <v>594594.76632140495</v>
          </cell>
          <cell r="M2783">
            <v>523045.07080847397</v>
          </cell>
          <cell r="N2783">
            <v>559897.43217708403</v>
          </cell>
          <cell r="O2783">
            <v>514035.95111543301</v>
          </cell>
          <cell r="P2783">
            <v>486677.96616964601</v>
          </cell>
          <cell r="Q2783">
            <v>656460.15074330894</v>
          </cell>
        </row>
        <row r="2784">
          <cell r="A2784" t="str">
            <v>Q9D8W7</v>
          </cell>
          <cell r="B2784" t="str">
            <v>sp|Q9D8W7|OCAD2_MOUSE</v>
          </cell>
          <cell r="C2784">
            <v>77214.837691916502</v>
          </cell>
          <cell r="D2784">
            <v>107521.336055882</v>
          </cell>
          <cell r="E2784">
            <v>93258.083844089197</v>
          </cell>
          <cell r="F2784">
            <v>75384.355095441599</v>
          </cell>
          <cell r="G2784">
            <v>111933.583410322</v>
          </cell>
          <cell r="H2784">
            <v>123686.574086858</v>
          </cell>
          <cell r="I2784">
            <v>96602.571644190495</v>
          </cell>
          <cell r="J2784">
            <v>87251.177878096001</v>
          </cell>
          <cell r="K2784">
            <v>91754.706679218099</v>
          </cell>
          <cell r="L2784">
            <v>135161.076981199</v>
          </cell>
          <cell r="M2784">
            <v>105897.730727569</v>
          </cell>
          <cell r="N2784">
            <v>96037.669282617499</v>
          </cell>
          <cell r="O2784">
            <v>65992.040447841995</v>
          </cell>
          <cell r="P2784">
            <v>18290.440626305299</v>
          </cell>
          <cell r="Q2784">
            <v>76257.963916317094</v>
          </cell>
        </row>
        <row r="2785">
          <cell r="A2785" t="str">
            <v>Q9D8Y0</v>
          </cell>
          <cell r="B2785" t="str">
            <v>sp|Q9D8Y0|EFHD2_MOUSE</v>
          </cell>
          <cell r="C2785">
            <v>1327057.3208255901</v>
          </cell>
          <cell r="D2785">
            <v>1471458.5330370101</v>
          </cell>
          <cell r="E2785">
            <v>774484.71914809698</v>
          </cell>
          <cell r="F2785">
            <v>1323582.9847987799</v>
          </cell>
          <cell r="G2785">
            <v>1183973.0355940601</v>
          </cell>
          <cell r="H2785">
            <v>1162061.4325349899</v>
          </cell>
          <cell r="I2785">
            <v>1081818.4142487899</v>
          </cell>
          <cell r="J2785">
            <v>1417578.26940313</v>
          </cell>
          <cell r="K2785">
            <v>1480770.1354586999</v>
          </cell>
          <cell r="L2785">
            <v>1588224.8690976701</v>
          </cell>
          <cell r="M2785">
            <v>1178171.921111</v>
          </cell>
          <cell r="N2785">
            <v>761713.05039816</v>
          </cell>
          <cell r="O2785">
            <v>1978684.5478320899</v>
          </cell>
          <cell r="P2785">
            <v>1188569.1697585201</v>
          </cell>
          <cell r="Q2785">
            <v>828879.25210110098</v>
          </cell>
        </row>
        <row r="2786">
          <cell r="A2786" t="str">
            <v>Q9D8Y1</v>
          </cell>
          <cell r="B2786" t="str">
            <v>sp|Q9D8Y1|T126A_MOUSE</v>
          </cell>
          <cell r="C2786">
            <v>79694.827135454194</v>
          </cell>
          <cell r="D2786">
            <v>111701.559193134</v>
          </cell>
          <cell r="E2786">
            <v>92220.465749891198</v>
          </cell>
          <cell r="F2786">
            <v>100823.365126911</v>
          </cell>
          <cell r="G2786">
            <v>84067.774433860206</v>
          </cell>
          <cell r="H2786">
            <v>109457.58542057499</v>
          </cell>
          <cell r="I2786">
            <v>92561.227337657605</v>
          </cell>
          <cell r="J2786">
            <v>114167.366275754</v>
          </cell>
          <cell r="K2786">
            <v>81856.241354984493</v>
          </cell>
          <cell r="L2786">
            <v>127600.87802744799</v>
          </cell>
          <cell r="M2786">
            <v>132180.608657423</v>
          </cell>
          <cell r="N2786">
            <v>106620.101705562</v>
          </cell>
          <cell r="O2786">
            <v>137655.47275941601</v>
          </cell>
          <cell r="P2786">
            <v>96547.570783313393</v>
          </cell>
          <cell r="Q2786">
            <v>101555.431882409</v>
          </cell>
        </row>
        <row r="2787">
          <cell r="A2787" t="str">
            <v>Q9D906</v>
          </cell>
          <cell r="B2787" t="str">
            <v>sp|Q9D906|ATG7_MOUSE</v>
          </cell>
          <cell r="C2787">
            <v>160726.970837823</v>
          </cell>
          <cell r="D2787">
            <v>204990.561719805</v>
          </cell>
          <cell r="E2787">
            <v>162040.14646933999</v>
          </cell>
          <cell r="F2787">
            <v>182616.775421236</v>
          </cell>
          <cell r="G2787">
            <v>227134.297492674</v>
          </cell>
          <cell r="H2787">
            <v>193645.79247582701</v>
          </cell>
          <cell r="I2787">
            <v>171553.464178088</v>
          </cell>
          <cell r="J2787">
            <v>212726.15602102599</v>
          </cell>
          <cell r="K2787">
            <v>152008.19790874899</v>
          </cell>
          <cell r="L2787">
            <v>156322.87210893599</v>
          </cell>
          <cell r="M2787">
            <v>107028.17972137099</v>
          </cell>
          <cell r="N2787">
            <v>166263.24982230901</v>
          </cell>
          <cell r="O2787">
            <v>170387.12189862499</v>
          </cell>
          <cell r="P2787">
            <v>221849.39628938999</v>
          </cell>
          <cell r="Q2787">
            <v>149839.60043594</v>
          </cell>
        </row>
        <row r="2788">
          <cell r="A2788" t="str">
            <v>Q9D920</v>
          </cell>
          <cell r="B2788" t="str">
            <v>sp|Q9D920|BORC5_MOUSE</v>
          </cell>
          <cell r="C2788">
            <v>75218.5294050292</v>
          </cell>
          <cell r="D2788">
            <v>76302.929056763605</v>
          </cell>
          <cell r="E2788">
            <v>60713.829536566896</v>
          </cell>
          <cell r="F2788">
            <v>66996.416166522598</v>
          </cell>
          <cell r="G2788">
            <v>53212.126999447399</v>
          </cell>
          <cell r="H2788">
            <v>79099.111134207997</v>
          </cell>
          <cell r="I2788">
            <v>13862.9762078314</v>
          </cell>
          <cell r="J2788">
            <v>21890.006872810602</v>
          </cell>
          <cell r="K2788">
            <v>90679.553672903407</v>
          </cell>
          <cell r="L2788">
            <v>77892.220796965601</v>
          </cell>
          <cell r="M2788">
            <v>38339.904879822097</v>
          </cell>
          <cell r="N2788">
            <v>32726.902093922399</v>
          </cell>
          <cell r="O2788">
            <v>57410.127152968002</v>
          </cell>
          <cell r="P2788">
            <v>82110.839056594297</v>
          </cell>
          <cell r="Q2788">
            <v>60073.397501963402</v>
          </cell>
        </row>
        <row r="2789">
          <cell r="A2789" t="str">
            <v>Q9D9H8</v>
          </cell>
          <cell r="B2789" t="str">
            <v>sp|Q9D9H8|CB069_MOUSE</v>
          </cell>
          <cell r="C2789">
            <v>61740.352067910098</v>
          </cell>
          <cell r="D2789">
            <v>46223.380472403798</v>
          </cell>
          <cell r="E2789">
            <v>53824.778254212499</v>
          </cell>
          <cell r="F2789">
            <v>65686.677835632698</v>
          </cell>
          <cell r="G2789">
            <v>63998.620014964901</v>
          </cell>
          <cell r="H2789">
            <v>97190.6821389986</v>
          </cell>
          <cell r="I2789">
            <v>66026.563897925196</v>
          </cell>
          <cell r="J2789">
            <v>66151.108596999606</v>
          </cell>
          <cell r="K2789">
            <v>41199.539555895499</v>
          </cell>
          <cell r="L2789">
            <v>46398.655884659704</v>
          </cell>
          <cell r="M2789">
            <v>74297.120869803097</v>
          </cell>
          <cell r="N2789">
            <v>71688.943117296702</v>
          </cell>
          <cell r="O2789">
            <v>64965.750910529903</v>
          </cell>
          <cell r="P2789">
            <v>52264.673425221903</v>
          </cell>
          <cell r="Q2789">
            <v>80759.597452112896</v>
          </cell>
        </row>
        <row r="2790">
          <cell r="A2790" t="str">
            <v>Q9D9M2</v>
          </cell>
          <cell r="B2790" t="str">
            <v>sp|Q9D9M2|UBP12_MOUSE</v>
          </cell>
          <cell r="C2790">
            <v>55179.316213927203</v>
          </cell>
          <cell r="D2790">
            <v>21665.453738027802</v>
          </cell>
          <cell r="E2790">
            <v>18523.162748242801</v>
          </cell>
          <cell r="F2790">
            <v>8937.0641600806903</v>
          </cell>
          <cell r="G2790">
            <v>37443.158692487101</v>
          </cell>
          <cell r="H2790">
            <v>27980.0285161227</v>
          </cell>
          <cell r="I2790">
            <v>2854.6417341347201</v>
          </cell>
          <cell r="J2790">
            <v>25449.639271812099</v>
          </cell>
          <cell r="K2790">
            <v>24578.7642443367</v>
          </cell>
          <cell r="L2790">
            <v>22662.4480402685</v>
          </cell>
          <cell r="M2790">
            <v>51172.880233594202</v>
          </cell>
          <cell r="N2790">
            <v>12857.6745195111</v>
          </cell>
          <cell r="O2790">
            <v>18181.023058758801</v>
          </cell>
          <cell r="P2790">
            <v>16369.284154241701</v>
          </cell>
          <cell r="Q2790">
            <v>7079.8118383854899</v>
          </cell>
        </row>
        <row r="2791">
          <cell r="A2791" t="str">
            <v>Q9DA03</v>
          </cell>
          <cell r="B2791" t="str">
            <v>sp|Q9DA03|LYRM7_MOUSE</v>
          </cell>
          <cell r="C2791">
            <v>61068.527268577804</v>
          </cell>
          <cell r="D2791">
            <v>69886.379696059201</v>
          </cell>
          <cell r="E2791">
            <v>58932.714934595002</v>
          </cell>
          <cell r="F2791">
            <v>47879.707329797297</v>
          </cell>
          <cell r="G2791">
            <v>67453.641208660803</v>
          </cell>
          <cell r="H2791">
            <v>60565.960446703401</v>
          </cell>
          <cell r="I2791">
            <v>64253.489061611202</v>
          </cell>
          <cell r="J2791">
            <v>55177.423472180002</v>
          </cell>
          <cell r="K2791">
            <v>42983.919411031398</v>
          </cell>
          <cell r="L2791">
            <v>55815.694896555899</v>
          </cell>
          <cell r="M2791">
            <v>72998.317813717804</v>
          </cell>
          <cell r="N2791">
            <v>55115.477811131597</v>
          </cell>
          <cell r="O2791">
            <v>62729.727932219197</v>
          </cell>
          <cell r="P2791">
            <v>50636.913152486602</v>
          </cell>
          <cell r="Q2791">
            <v>64810.511375413997</v>
          </cell>
        </row>
        <row r="2792">
          <cell r="A2792" t="str">
            <v>Q9DAI2</v>
          </cell>
          <cell r="B2792" t="str">
            <v>sp|Q9DAI2|IFT22_MOUSE</v>
          </cell>
          <cell r="C2792">
            <v>75123.0477693211</v>
          </cell>
          <cell r="D2792">
            <v>6356.3779050432904</v>
          </cell>
          <cell r="E2792">
            <v>54346.946921141898</v>
          </cell>
          <cell r="F2792">
            <v>23752.979215950501</v>
          </cell>
          <cell r="G2792">
            <v>6260.1798022132798</v>
          </cell>
          <cell r="H2792">
            <v>99021.268635098502</v>
          </cell>
          <cell r="I2792">
            <v>34864.330650024698</v>
          </cell>
          <cell r="J2792">
            <v>55236.659322243599</v>
          </cell>
          <cell r="K2792">
            <v>34550.113692012703</v>
          </cell>
          <cell r="L2792">
            <v>52832.396457395596</v>
          </cell>
          <cell r="M2792">
            <v>44686.701459550997</v>
          </cell>
          <cell r="N2792">
            <v>54697.191155939698</v>
          </cell>
          <cell r="O2792">
            <v>28926.437582245799</v>
          </cell>
          <cell r="P2792">
            <v>16073.1459211369</v>
          </cell>
          <cell r="Q2792">
            <v>74158.086753421696</v>
          </cell>
        </row>
        <row r="2793">
          <cell r="A2793" t="str">
            <v>Q9DAK9</v>
          </cell>
          <cell r="B2793" t="str">
            <v>sp|Q9DAK9|PHP14_MOUSE</v>
          </cell>
          <cell r="C2793">
            <v>56723.837338965997</v>
          </cell>
          <cell r="D2793">
            <v>60239.759814256096</v>
          </cell>
          <cell r="E2793">
            <v>48547.148965947999</v>
          </cell>
          <cell r="F2793">
            <v>50691.857525482999</v>
          </cell>
          <cell r="G2793">
            <v>66916.977940396406</v>
          </cell>
          <cell r="H2793">
            <v>49370.833717492103</v>
          </cell>
          <cell r="I2793">
            <v>36598.645632428597</v>
          </cell>
          <cell r="J2793">
            <v>57310.451909170501</v>
          </cell>
          <cell r="K2793">
            <v>30576.432962817202</v>
          </cell>
          <cell r="L2793">
            <v>71521.708794425096</v>
          </cell>
          <cell r="M2793">
            <v>69670.661409972701</v>
          </cell>
          <cell r="N2793">
            <v>51716.069347196601</v>
          </cell>
          <cell r="O2793">
            <v>69781.735373469899</v>
          </cell>
          <cell r="P2793">
            <v>35366.174113872999</v>
          </cell>
          <cell r="Q2793">
            <v>12995.4700479451</v>
          </cell>
        </row>
        <row r="2794">
          <cell r="A2794" t="str">
            <v>Q9DAR7</v>
          </cell>
          <cell r="B2794" t="str">
            <v>sp|Q9DAR7|DCPS_MOUSE</v>
          </cell>
          <cell r="C2794">
            <v>395510.19411399902</v>
          </cell>
          <cell r="D2794">
            <v>173232.06006533001</v>
          </cell>
          <cell r="E2794">
            <v>196576.895860085</v>
          </cell>
          <cell r="F2794">
            <v>188679.33593820501</v>
          </cell>
          <cell r="G2794">
            <v>196533.85377237</v>
          </cell>
          <cell r="H2794">
            <v>208987.199292618</v>
          </cell>
          <cell r="I2794">
            <v>194651.26702769299</v>
          </cell>
          <cell r="J2794">
            <v>217045.711900116</v>
          </cell>
          <cell r="K2794">
            <v>188970.26307175899</v>
          </cell>
          <cell r="L2794">
            <v>153135.41172691301</v>
          </cell>
          <cell r="M2794">
            <v>218128.89802199701</v>
          </cell>
          <cell r="N2794">
            <v>233930.330526064</v>
          </cell>
          <cell r="O2794">
            <v>187659.08364044499</v>
          </cell>
          <cell r="P2794">
            <v>234086.82985375199</v>
          </cell>
          <cell r="Q2794">
            <v>203361.82838511001</v>
          </cell>
        </row>
        <row r="2795">
          <cell r="A2795" t="str">
            <v>Q9DAS9</v>
          </cell>
          <cell r="B2795" t="str">
            <v>sp|Q9DAS9|GBG12_MOUSE</v>
          </cell>
          <cell r="C2795">
            <v>2691385.4170537498</v>
          </cell>
          <cell r="D2795">
            <v>2412599.5456406302</v>
          </cell>
          <cell r="E2795">
            <v>2237543.54882626</v>
          </cell>
          <cell r="F2795">
            <v>2413706.1091863699</v>
          </cell>
          <cell r="G2795">
            <v>2369519.6115065701</v>
          </cell>
          <cell r="H2795">
            <v>2605955.1691653999</v>
          </cell>
          <cell r="I2795">
            <v>2335408.9189044698</v>
          </cell>
          <cell r="J2795">
            <v>2524763.2335870299</v>
          </cell>
          <cell r="K2795">
            <v>2006576.11122609</v>
          </cell>
          <cell r="L2795">
            <v>2850278.69729653</v>
          </cell>
          <cell r="M2795">
            <v>2837536.4503559298</v>
          </cell>
          <cell r="N2795">
            <v>2577262.4776152</v>
          </cell>
          <cell r="O2795">
            <v>2744339.1756977602</v>
          </cell>
          <cell r="P2795">
            <v>2607566.5146639701</v>
          </cell>
          <cell r="Q2795">
            <v>2830016.6271289499</v>
          </cell>
        </row>
        <row r="2796">
          <cell r="A2796" t="str">
            <v>Q9DAW9</v>
          </cell>
          <cell r="B2796" t="str">
            <v>sp|Q9DAW9|CNN3_MOUSE</v>
          </cell>
          <cell r="C2796">
            <v>29660.9779842879</v>
          </cell>
          <cell r="D2796">
            <v>9350.3990034300496</v>
          </cell>
          <cell r="E2796">
            <v>16946.1355773576</v>
          </cell>
          <cell r="F2796">
            <v>26411.152773886399</v>
          </cell>
          <cell r="G2796">
            <v>32174.992538108301</v>
          </cell>
          <cell r="H2796">
            <v>8904.4601305103497</v>
          </cell>
          <cell r="I2796">
            <v>28614.888128816299</v>
          </cell>
          <cell r="J2796">
            <v>29530.922310768099</v>
          </cell>
          <cell r="K2796">
            <v>25090.9196111249</v>
          </cell>
          <cell r="L2796">
            <v>55884.625658878198</v>
          </cell>
          <cell r="M2796">
            <v>33809.707636770101</v>
          </cell>
          <cell r="N2796">
            <v>11758.548239918</v>
          </cell>
          <cell r="O2796">
            <v>28898.0372689918</v>
          </cell>
          <cell r="P2796">
            <v>37261.866647802199</v>
          </cell>
          <cell r="Q2796">
            <v>39597.9397969415</v>
          </cell>
        </row>
        <row r="2797">
          <cell r="A2797" t="str">
            <v>Q9DB05</v>
          </cell>
          <cell r="B2797" t="str">
            <v>sp|Q9DB05|SNAA_MOUSE</v>
          </cell>
          <cell r="C2797">
            <v>1085440.5518909399</v>
          </cell>
          <cell r="D2797">
            <v>1478670.76585645</v>
          </cell>
          <cell r="E2797">
            <v>1400718.1387924</v>
          </cell>
          <cell r="F2797">
            <v>1411867.58993181</v>
          </cell>
          <cell r="G2797">
            <v>1409485.54362649</v>
          </cell>
          <cell r="H2797">
            <v>1396878.67662571</v>
          </cell>
          <cell r="I2797">
            <v>1401009.62705333</v>
          </cell>
          <cell r="J2797">
            <v>1530760.8793458601</v>
          </cell>
          <cell r="K2797">
            <v>1312653.3140173701</v>
          </cell>
          <cell r="L2797">
            <v>1484302.7105287199</v>
          </cell>
          <cell r="M2797">
            <v>1491934.1968859399</v>
          </cell>
          <cell r="N2797">
            <v>1482718.7622545499</v>
          </cell>
          <cell r="O2797">
            <v>1508513.67086855</v>
          </cell>
          <cell r="P2797">
            <v>1433628.0189153999</v>
          </cell>
          <cell r="Q2797">
            <v>1497982.71811698</v>
          </cell>
        </row>
        <row r="2798">
          <cell r="A2798" t="str">
            <v>Q9DB15</v>
          </cell>
          <cell r="B2798" t="str">
            <v>sp|Q9DB15|RM12_MOUSE</v>
          </cell>
          <cell r="C2798">
            <v>100894.84163281599</v>
          </cell>
          <cell r="D2798">
            <v>102598.12138326</v>
          </cell>
          <cell r="E2798">
            <v>54424.597832495398</v>
          </cell>
          <cell r="F2798">
            <v>120675.02533027899</v>
          </cell>
          <cell r="G2798">
            <v>9949.6218474258894</v>
          </cell>
          <cell r="H2798">
            <v>136482.28057622199</v>
          </cell>
          <cell r="I2798">
            <v>73870.780740729504</v>
          </cell>
          <cell r="J2798">
            <v>140972.521342689</v>
          </cell>
          <cell r="K2798">
            <v>151449.60087530501</v>
          </cell>
          <cell r="L2798">
            <v>174019.487297877</v>
          </cell>
          <cell r="M2798">
            <v>37551.563552586602</v>
          </cell>
          <cell r="N2798">
            <v>115469.405395618</v>
          </cell>
          <cell r="O2798">
            <v>240724.258302139</v>
          </cell>
          <cell r="P2798">
            <v>90756.220379735096</v>
          </cell>
          <cell r="Q2798">
            <v>139352.44107257499</v>
          </cell>
        </row>
        <row r="2799">
          <cell r="A2799" t="str">
            <v>Q9DB20</v>
          </cell>
          <cell r="B2799" t="str">
            <v>sp|Q9DB20|ATPO_MOUSE</v>
          </cell>
          <cell r="C2799">
            <v>4208874.5683435202</v>
          </cell>
          <cell r="D2799">
            <v>4514339.1770709297</v>
          </cell>
          <cell r="E2799">
            <v>6060509.3964360198</v>
          </cell>
          <cell r="F2799">
            <v>5598898.0268517397</v>
          </cell>
          <cell r="G2799">
            <v>4378562.2614504704</v>
          </cell>
          <cell r="H2799">
            <v>4216230.3315397296</v>
          </cell>
          <cell r="I2799">
            <v>6263453.4099029703</v>
          </cell>
          <cell r="J2799">
            <v>4610170.2846479602</v>
          </cell>
          <cell r="K2799">
            <v>5776505.0431524403</v>
          </cell>
          <cell r="L2799">
            <v>3968893.0148076098</v>
          </cell>
          <cell r="M2799">
            <v>3880435.9071100201</v>
          </cell>
          <cell r="N2799">
            <v>5182974.8509931099</v>
          </cell>
          <cell r="O2799">
            <v>4085574.9478222802</v>
          </cell>
          <cell r="P2799">
            <v>5070397.9629452098</v>
          </cell>
          <cell r="Q2799">
            <v>3516120.6439667698</v>
          </cell>
        </row>
        <row r="2800">
          <cell r="A2800" t="str">
            <v>Q9DB41</v>
          </cell>
          <cell r="B2800" t="str">
            <v>sp|Q9DB41|GHC2_MOUSE</v>
          </cell>
          <cell r="C2800">
            <v>5129034.3481236799</v>
          </cell>
          <cell r="D2800">
            <v>4029254.0215421799</v>
          </cell>
          <cell r="E2800">
            <v>4300790.1833259296</v>
          </cell>
          <cell r="F2800">
            <v>4310794.4139111703</v>
          </cell>
          <cell r="G2800">
            <v>3819987.3819303499</v>
          </cell>
          <cell r="H2800">
            <v>4358134.8211262999</v>
          </cell>
          <cell r="I2800">
            <v>4580291.4918152904</v>
          </cell>
          <cell r="J2800">
            <v>4253227.0212720903</v>
          </cell>
          <cell r="K2800">
            <v>4252608.2591444897</v>
          </cell>
          <cell r="L2800">
            <v>4174247.1878692498</v>
          </cell>
          <cell r="M2800">
            <v>4157750.1611566199</v>
          </cell>
          <cell r="N2800">
            <v>4209388.7929062396</v>
          </cell>
          <cell r="O2800">
            <v>4743759.9714752799</v>
          </cell>
          <cell r="P2800">
            <v>4230621.5603307504</v>
          </cell>
          <cell r="Q2800">
            <v>4091562.9333632798</v>
          </cell>
        </row>
        <row r="2801">
          <cell r="A2801" t="str">
            <v>Q9DB50</v>
          </cell>
          <cell r="B2801" t="str">
            <v>sp|Q9DB50|AP1S2_MOUSE</v>
          </cell>
          <cell r="C2801">
            <v>107564.049938458</v>
          </cell>
          <cell r="D2801">
            <v>94391.719481966298</v>
          </cell>
          <cell r="E2801">
            <v>64443.451754616297</v>
          </cell>
          <cell r="F2801">
            <v>58456.075842173297</v>
          </cell>
          <cell r="G2801">
            <v>59739.156688014104</v>
          </cell>
          <cell r="H2801">
            <v>67658.716765367295</v>
          </cell>
          <cell r="I2801">
            <v>64651.174008247901</v>
          </cell>
          <cell r="J2801">
            <v>80137.404724034393</v>
          </cell>
          <cell r="K2801">
            <v>40986.866516331698</v>
          </cell>
          <cell r="L2801">
            <v>61694.680363733998</v>
          </cell>
          <cell r="M2801">
            <v>60457.6583632744</v>
          </cell>
          <cell r="N2801">
            <v>77938.383254664397</v>
          </cell>
          <cell r="O2801">
            <v>59664.2009138637</v>
          </cell>
          <cell r="P2801">
            <v>85138.558095993401</v>
          </cell>
          <cell r="Q2801">
            <v>91538.233680525198</v>
          </cell>
        </row>
        <row r="2802">
          <cell r="A2802" t="str">
            <v>Q9DB60</v>
          </cell>
          <cell r="B2802" t="str">
            <v>sp|Q9DB60|PXL2B_MOUSE</v>
          </cell>
          <cell r="C2802">
            <v>179349.062521949</v>
          </cell>
          <cell r="D2802">
            <v>155684.036398995</v>
          </cell>
          <cell r="E2802">
            <v>160463.50393001299</v>
          </cell>
          <cell r="F2802">
            <v>136099.67923686799</v>
          </cell>
          <cell r="G2802">
            <v>144726.25554640801</v>
          </cell>
          <cell r="H2802">
            <v>105321.47231379199</v>
          </cell>
          <cell r="I2802">
            <v>87760.531703487301</v>
          </cell>
          <cell r="J2802">
            <v>145914.89815789499</v>
          </cell>
          <cell r="K2802">
            <v>164185.71766763099</v>
          </cell>
          <cell r="L2802">
            <v>119318.231769504</v>
          </cell>
          <cell r="M2802">
            <v>70192.032572863201</v>
          </cell>
          <cell r="N2802">
            <v>140492.23351947201</v>
          </cell>
          <cell r="O2802">
            <v>178421.87157815299</v>
          </cell>
          <cell r="P2802">
            <v>175453.865627302</v>
          </cell>
          <cell r="Q2802">
            <v>152842.665021358</v>
          </cell>
        </row>
        <row r="2803">
          <cell r="A2803" t="str">
            <v>Q9DB72</v>
          </cell>
          <cell r="B2803" t="str">
            <v>sp|Q9DB72|BTBDH_MOUSE</v>
          </cell>
          <cell r="C2803">
            <v>220517.76836569601</v>
          </cell>
          <cell r="D2803">
            <v>187553.37812616301</v>
          </cell>
          <cell r="E2803">
            <v>147852.042243264</v>
          </cell>
          <cell r="F2803">
            <v>138991.98861797899</v>
          </cell>
          <cell r="G2803">
            <v>155839.085373537</v>
          </cell>
          <cell r="H2803">
            <v>203026.70549368</v>
          </cell>
          <cell r="I2803">
            <v>200089.490566875</v>
          </cell>
          <cell r="J2803">
            <v>163390.57625358799</v>
          </cell>
          <cell r="K2803">
            <v>173495.51498338999</v>
          </cell>
          <cell r="L2803">
            <v>100129.038618184</v>
          </cell>
          <cell r="M2803">
            <v>6232.4452185923701</v>
          </cell>
          <cell r="N2803">
            <v>173941.36683033299</v>
          </cell>
          <cell r="O2803">
            <v>195284.49517569499</v>
          </cell>
          <cell r="P2803">
            <v>167842.268471813</v>
          </cell>
          <cell r="Q2803">
            <v>194742.16664667201</v>
          </cell>
        </row>
        <row r="2804">
          <cell r="A2804" t="str">
            <v>Q9DB73</v>
          </cell>
          <cell r="B2804" t="str">
            <v>sp|Q9DB73|NB5R1_MOUSE</v>
          </cell>
          <cell r="C2804">
            <v>112572.200498957</v>
          </cell>
          <cell r="D2804">
            <v>100406.676434247</v>
          </cell>
          <cell r="E2804">
            <v>190720.87278499201</v>
          </cell>
          <cell r="F2804">
            <v>144641.00479004701</v>
          </cell>
          <cell r="G2804">
            <v>104143.207503506</v>
          </cell>
          <cell r="H2804">
            <v>107786.499893603</v>
          </cell>
          <cell r="I2804">
            <v>143460.05539391001</v>
          </cell>
          <cell r="J2804">
            <v>119030.467862693</v>
          </cell>
          <cell r="K2804">
            <v>156801.91850590799</v>
          </cell>
          <cell r="L2804">
            <v>110711.883427138</v>
          </cell>
          <cell r="M2804">
            <v>81640.550631016406</v>
          </cell>
          <cell r="N2804">
            <v>158227.84589828501</v>
          </cell>
          <cell r="O2804">
            <v>109866.447534757</v>
          </cell>
          <cell r="P2804">
            <v>123020.763821456</v>
          </cell>
          <cell r="Q2804">
            <v>136493.38867225201</v>
          </cell>
        </row>
        <row r="2805">
          <cell r="A2805" t="str">
            <v>Q9DB75</v>
          </cell>
          <cell r="B2805" t="str">
            <v>sp|Q9DB75|CDIP1_MOUSE</v>
          </cell>
          <cell r="C2805">
            <v>231719.24875493601</v>
          </cell>
          <cell r="D2805">
            <v>83469.229257032901</v>
          </cell>
          <cell r="E2805">
            <v>195910.53366591499</v>
          </cell>
          <cell r="F2805">
            <v>254615.88185781799</v>
          </cell>
          <cell r="G2805">
            <v>48197.0813424433</v>
          </cell>
          <cell r="H2805">
            <v>264554.17506843701</v>
          </cell>
          <cell r="I2805">
            <v>24566.872826292201</v>
          </cell>
          <cell r="J2805">
            <v>209385.347958756</v>
          </cell>
          <cell r="K2805">
            <v>253243.33544906299</v>
          </cell>
          <cell r="L2805">
            <v>109659.73651793601</v>
          </cell>
          <cell r="M2805">
            <v>265790.38264580601</v>
          </cell>
          <cell r="N2805">
            <v>241517.979547984</v>
          </cell>
          <cell r="O2805">
            <v>327343.13792458997</v>
          </cell>
          <cell r="P2805">
            <v>276597.923239959</v>
          </cell>
          <cell r="Q2805">
            <v>272764.98052328097</v>
          </cell>
        </row>
        <row r="2806">
          <cell r="A2806" t="str">
            <v>Q9DB77</v>
          </cell>
          <cell r="B2806" t="str">
            <v>sp|Q9DB77|QCR2_MOUSE</v>
          </cell>
          <cell r="C2806">
            <v>7136549.5324459197</v>
          </cell>
          <cell r="D2806">
            <v>8302257.7562822104</v>
          </cell>
          <cell r="E2806">
            <v>8910191.8982618395</v>
          </cell>
          <cell r="F2806">
            <v>9589475.0989151392</v>
          </cell>
          <cell r="G2806">
            <v>8087381.8152457904</v>
          </cell>
          <cell r="H2806">
            <v>9153799.7886466496</v>
          </cell>
          <cell r="I2806">
            <v>8807244.3259242699</v>
          </cell>
          <cell r="J2806">
            <v>8460234.3556555305</v>
          </cell>
          <cell r="K2806">
            <v>8972659.2737885192</v>
          </cell>
          <cell r="L2806">
            <v>8746697.2170635704</v>
          </cell>
          <cell r="M2806">
            <v>8692048.2998364903</v>
          </cell>
          <cell r="N2806">
            <v>8364550.1062265104</v>
          </cell>
          <cell r="O2806">
            <v>9283009.8702849708</v>
          </cell>
          <cell r="P2806">
            <v>8983226.7901345808</v>
          </cell>
          <cell r="Q2806">
            <v>7731753.3910561902</v>
          </cell>
        </row>
        <row r="2807">
          <cell r="A2807" t="str">
            <v>Q9DBB8</v>
          </cell>
          <cell r="B2807" t="str">
            <v>sp|Q9DBB8|DHDH_MOUSE</v>
          </cell>
          <cell r="C2807">
            <v>42965.975370221699</v>
          </cell>
          <cell r="D2807">
            <v>81953.646976333999</v>
          </cell>
          <cell r="E2807">
            <v>67867.632222934</v>
          </cell>
          <cell r="F2807">
            <v>42818.073916254398</v>
          </cell>
          <cell r="G2807">
            <v>4079.31911687295</v>
          </cell>
          <cell r="H2807">
            <v>19469.240570174901</v>
          </cell>
          <cell r="I2807">
            <v>63852.111020287797</v>
          </cell>
          <cell r="J2807">
            <v>13069.8526652456</v>
          </cell>
          <cell r="K2807">
            <v>70738.575130219106</v>
          </cell>
          <cell r="L2807">
            <v>12030.281215899</v>
          </cell>
          <cell r="M2807">
            <v>52838.317285004799</v>
          </cell>
          <cell r="N2807">
            <v>56667.022211836498</v>
          </cell>
          <cell r="O2807">
            <v>66634.597386221198</v>
          </cell>
          <cell r="P2807">
            <v>102068.138549326</v>
          </cell>
          <cell r="Q2807">
            <v>12156.5146875969</v>
          </cell>
        </row>
        <row r="2808">
          <cell r="A2808" t="str">
            <v>Q9DBC3</v>
          </cell>
          <cell r="B2808" t="str">
            <v>sp|Q9DBC3|CMTR1_MOUSE</v>
          </cell>
          <cell r="C2808">
            <v>66645.633123985594</v>
          </cell>
          <cell r="D2808">
            <v>21526.758667141399</v>
          </cell>
          <cell r="E2808">
            <v>33349.361529873597</v>
          </cell>
          <cell r="F2808">
            <v>23290.448567911601</v>
          </cell>
          <cell r="G2808">
            <v>17000.791858836601</v>
          </cell>
          <cell r="H2808">
            <v>35838.9964108403</v>
          </cell>
          <cell r="I2808">
            <v>47315.4641644312</v>
          </cell>
          <cell r="J2808">
            <v>197657.17192281201</v>
          </cell>
          <cell r="K2808">
            <v>55807.442105233</v>
          </cell>
          <cell r="L2808">
            <v>81241.4334768673</v>
          </cell>
          <cell r="M2808">
            <v>30407.826695908199</v>
          </cell>
          <cell r="N2808">
            <v>46340.891314079803</v>
          </cell>
          <cell r="O2808">
            <v>46490.170421341398</v>
          </cell>
          <cell r="P2808">
            <v>17525.128190258802</v>
          </cell>
          <cell r="Q2808">
            <v>47429.339011978504</v>
          </cell>
        </row>
        <row r="2809">
          <cell r="A2809" t="str">
            <v>Q9DBC7</v>
          </cell>
          <cell r="B2809" t="str">
            <v>sp|Q9DBC7|KAP0_MOUSE</v>
          </cell>
          <cell r="C2809">
            <v>765316.99219503498</v>
          </cell>
          <cell r="D2809">
            <v>753982.12746323901</v>
          </cell>
          <cell r="E2809">
            <v>444751.13902025297</v>
          </cell>
          <cell r="F2809">
            <v>714053.82914311695</v>
          </cell>
          <cell r="G2809">
            <v>203250.73553812999</v>
          </cell>
          <cell r="H2809">
            <v>797556.40263718995</v>
          </cell>
          <cell r="I2809">
            <v>583999.61989902204</v>
          </cell>
          <cell r="J2809">
            <v>665281.77617392805</v>
          </cell>
          <cell r="K2809">
            <v>584522.09652026405</v>
          </cell>
          <cell r="L2809">
            <v>818522.89775486698</v>
          </cell>
          <cell r="M2809">
            <v>772831.25545789604</v>
          </cell>
          <cell r="N2809">
            <v>662355.40333487303</v>
          </cell>
          <cell r="O2809">
            <v>221520.561314402</v>
          </cell>
          <cell r="P2809">
            <v>671826.59914594796</v>
          </cell>
          <cell r="Q2809">
            <v>595491.94253193098</v>
          </cell>
        </row>
        <row r="2810">
          <cell r="A2810" t="str">
            <v>Q9DBE0</v>
          </cell>
          <cell r="B2810" t="str">
            <v>sp|Q9DBE0|CSAD_MOUSE</v>
          </cell>
          <cell r="C2810">
            <v>26185.6897672862</v>
          </cell>
          <cell r="D2810">
            <v>7883.15001782122</v>
          </cell>
          <cell r="E2810">
            <v>25346.568634846699</v>
          </cell>
          <cell r="F2810">
            <v>28092.4054985371</v>
          </cell>
          <cell r="G2810">
            <v>10798.495014201901</v>
          </cell>
          <cell r="H2810">
            <v>32328.735574922699</v>
          </cell>
          <cell r="I2810">
            <v>22572.148027947002</v>
          </cell>
          <cell r="J2810">
            <v>40083.152745335901</v>
          </cell>
          <cell r="K2810">
            <v>29966.927351193201</v>
          </cell>
          <cell r="L2810">
            <v>5673.5184083369204</v>
          </cell>
          <cell r="M2810">
            <v>10440.8452835059</v>
          </cell>
          <cell r="N2810">
            <v>29987.938253025801</v>
          </cell>
          <cell r="O2810">
            <v>31680.979096072599</v>
          </cell>
          <cell r="P2810">
            <v>2947.38756924266</v>
          </cell>
          <cell r="Q2810">
            <v>26048.976851923799</v>
          </cell>
        </row>
        <row r="2811">
          <cell r="A2811" t="str">
            <v>Q9DBE8</v>
          </cell>
          <cell r="B2811" t="str">
            <v>sp|Q9DBE8|ALG2_MOUSE</v>
          </cell>
          <cell r="C2811">
            <v>137563.951440548</v>
          </cell>
          <cell r="D2811">
            <v>81760.325197250204</v>
          </cell>
          <cell r="E2811">
            <v>116591.80870628099</v>
          </cell>
          <cell r="F2811">
            <v>73511.631036537598</v>
          </cell>
          <cell r="G2811">
            <v>78893.767486041397</v>
          </cell>
          <cell r="H2811">
            <v>119682.695503701</v>
          </cell>
          <cell r="I2811">
            <v>95432.821910124301</v>
          </cell>
          <cell r="J2811">
            <v>74620.066756767104</v>
          </cell>
          <cell r="K2811">
            <v>119970.98250620899</v>
          </cell>
          <cell r="L2811">
            <v>153831.00739333301</v>
          </cell>
          <cell r="M2811">
            <v>133227.656745985</v>
          </cell>
          <cell r="N2811">
            <v>81433.985660540595</v>
          </cell>
          <cell r="O2811">
            <v>142111.380149064</v>
          </cell>
          <cell r="P2811">
            <v>134966.02941397799</v>
          </cell>
          <cell r="Q2811">
            <v>93690.105677082902</v>
          </cell>
        </row>
        <row r="2812">
          <cell r="A2812" t="str">
            <v>Q9DBF1</v>
          </cell>
          <cell r="B2812" t="str">
            <v>sp|Q9DBF1|AL7A1_MOUSE</v>
          </cell>
          <cell r="C2812">
            <v>1003521.68967921</v>
          </cell>
          <cell r="D2812">
            <v>979240.35594255605</v>
          </cell>
          <cell r="E2812">
            <v>1145602.1382100601</v>
          </cell>
          <cell r="F2812">
            <v>1194993.31380033</v>
          </cell>
          <cell r="G2812">
            <v>1067398.65835805</v>
          </cell>
          <cell r="H2812">
            <v>1010247.13841998</v>
          </cell>
          <cell r="I2812">
            <v>1118418.4034565</v>
          </cell>
          <cell r="J2812">
            <v>999393.68464736501</v>
          </cell>
          <cell r="K2812">
            <v>1081713.6910957</v>
          </cell>
          <cell r="L2812">
            <v>1060184.5824966601</v>
          </cell>
          <cell r="M2812">
            <v>1003016.61649152</v>
          </cell>
          <cell r="N2812">
            <v>1083661.0614908901</v>
          </cell>
          <cell r="O2812">
            <v>1068240.34529529</v>
          </cell>
          <cell r="P2812">
            <v>1228104.6852746699</v>
          </cell>
          <cell r="Q2812">
            <v>860298.37327434798</v>
          </cell>
        </row>
        <row r="2813">
          <cell r="A2813" t="str">
            <v>Q9DBG3</v>
          </cell>
          <cell r="B2813" t="str">
            <v>sp|Q9DBG3|AP2B1_MOUSE</v>
          </cell>
          <cell r="C2813">
            <v>5203266.1733136</v>
          </cell>
          <cell r="D2813">
            <v>6388794.0468589598</v>
          </cell>
          <cell r="E2813">
            <v>8042954.0146556497</v>
          </cell>
          <cell r="F2813">
            <v>7513770.4277317198</v>
          </cell>
          <cell r="G2813">
            <v>7334399.7756207101</v>
          </cell>
          <cell r="H2813">
            <v>7069316.3144073598</v>
          </cell>
          <cell r="I2813">
            <v>8025652.9963442003</v>
          </cell>
          <cell r="J2813">
            <v>6514290.7965848604</v>
          </cell>
          <cell r="K2813">
            <v>7382096.62676661</v>
          </cell>
          <cell r="L2813">
            <v>5645334.82090603</v>
          </cell>
          <cell r="M2813">
            <v>6740595.0972897699</v>
          </cell>
          <cell r="N2813">
            <v>7093316.0669050999</v>
          </cell>
          <cell r="O2813">
            <v>6399698.8739717295</v>
          </cell>
          <cell r="P2813">
            <v>7081954.8223185204</v>
          </cell>
          <cell r="Q2813">
            <v>6279607.3009335296</v>
          </cell>
        </row>
        <row r="2814">
          <cell r="A2814" t="str">
            <v>Q9DBG6</v>
          </cell>
          <cell r="B2814" t="str">
            <v>sp|Q9DBG6|RPN2_MOUSE</v>
          </cell>
          <cell r="C2814">
            <v>232551.41184547401</v>
          </cell>
          <cell r="D2814">
            <v>110809.539590378</v>
          </cell>
          <cell r="E2814">
            <v>252389.111492005</v>
          </cell>
          <cell r="F2814">
            <v>284536.19583923201</v>
          </cell>
          <cell r="G2814">
            <v>436375.35693703999</v>
          </cell>
          <cell r="H2814">
            <v>339608.18144659698</v>
          </cell>
          <cell r="I2814">
            <v>276543.19953547401</v>
          </cell>
          <cell r="J2814">
            <v>471283.34557574999</v>
          </cell>
          <cell r="K2814">
            <v>307143.686458949</v>
          </cell>
          <cell r="L2814">
            <v>438620.64599082503</v>
          </cell>
          <cell r="M2814">
            <v>357578.10381526197</v>
          </cell>
          <cell r="N2814">
            <v>307294.25575977599</v>
          </cell>
          <cell r="O2814">
            <v>455408.96648761001</v>
          </cell>
          <cell r="P2814">
            <v>289189.216558941</v>
          </cell>
          <cell r="Q2814">
            <v>368084.65090929298</v>
          </cell>
        </row>
        <row r="2815">
          <cell r="A2815" t="str">
            <v>Q9DBJ1</v>
          </cell>
          <cell r="B2815" t="str">
            <v>sp|Q9DBJ1|PGAM1_MOUSE</v>
          </cell>
          <cell r="C2815">
            <v>4239572.9257053696</v>
          </cell>
          <cell r="D2815">
            <v>4585343.1130458303</v>
          </cell>
          <cell r="E2815">
            <v>7047442.0541236401</v>
          </cell>
          <cell r="F2815">
            <v>5027579.3454119395</v>
          </cell>
          <cell r="G2815">
            <v>4693483.9407544397</v>
          </cell>
          <cell r="H2815">
            <v>4077674.8048914801</v>
          </cell>
          <cell r="I2815">
            <v>5351862.7138257204</v>
          </cell>
          <cell r="J2815">
            <v>4648408.0643046899</v>
          </cell>
          <cell r="K2815">
            <v>5555261.3976739198</v>
          </cell>
          <cell r="L2815">
            <v>3925795.67221541</v>
          </cell>
          <cell r="M2815">
            <v>4105783.1385473101</v>
          </cell>
          <cell r="N2815">
            <v>5211376.6577182496</v>
          </cell>
          <cell r="O2815">
            <v>3764958.2661077101</v>
          </cell>
          <cell r="P2815">
            <v>5358088.6745018503</v>
          </cell>
          <cell r="Q2815">
            <v>4715028.2945306096</v>
          </cell>
        </row>
        <row r="2816">
          <cell r="A2816" t="str">
            <v>Q9DBL1</v>
          </cell>
          <cell r="B2816" t="str">
            <v>sp|Q9DBL1|ACDSB_MOUSE</v>
          </cell>
          <cell r="C2816">
            <v>181914.51499639099</v>
          </cell>
          <cell r="D2816">
            <v>189783.82478497</v>
          </cell>
          <cell r="E2816">
            <v>123334.24491207</v>
          </cell>
          <cell r="F2816">
            <v>169112.97041966801</v>
          </cell>
          <cell r="G2816">
            <v>146785.83949051899</v>
          </cell>
          <cell r="H2816">
            <v>181863.92639263399</v>
          </cell>
          <cell r="I2816">
            <v>179515.52436436</v>
          </cell>
          <cell r="J2816">
            <v>230505.142999667</v>
          </cell>
          <cell r="K2816">
            <v>154595.24378114799</v>
          </cell>
          <cell r="L2816">
            <v>209997.63537988</v>
          </cell>
          <cell r="M2816">
            <v>197282.773086145</v>
          </cell>
          <cell r="N2816">
            <v>219285.056588626</v>
          </cell>
          <cell r="O2816">
            <v>189457.46752439599</v>
          </cell>
          <cell r="P2816">
            <v>192805.87748455899</v>
          </cell>
          <cell r="Q2816">
            <v>194982.26568291499</v>
          </cell>
        </row>
        <row r="2817">
          <cell r="A2817" t="str">
            <v>Q9DBL7</v>
          </cell>
          <cell r="B2817" t="str">
            <v>sp|Q9DBL7|COASY_MOUSE</v>
          </cell>
          <cell r="C2817">
            <v>88724.087593145203</v>
          </cell>
          <cell r="D2817">
            <v>194170.963042355</v>
          </cell>
          <cell r="E2817">
            <v>161667.809505535</v>
          </cell>
          <cell r="F2817">
            <v>148930.56533369</v>
          </cell>
          <cell r="G2817">
            <v>135947.57911232201</v>
          </cell>
          <cell r="H2817">
            <v>119858.238515419</v>
          </cell>
          <cell r="I2817">
            <v>135655.72854539001</v>
          </cell>
          <cell r="J2817">
            <v>158834.28993622799</v>
          </cell>
          <cell r="K2817">
            <v>136028.451459656</v>
          </cell>
          <cell r="L2817">
            <v>133655.27167497401</v>
          </cell>
          <cell r="M2817">
            <v>299726.02278808597</v>
          </cell>
          <cell r="N2817">
            <v>124978.387259886</v>
          </cell>
          <cell r="O2817">
            <v>132433.82408651599</v>
          </cell>
          <cell r="P2817">
            <v>124675.882694567</v>
          </cell>
          <cell r="Q2817">
            <v>155559.904450028</v>
          </cell>
        </row>
        <row r="2818">
          <cell r="A2818" t="str">
            <v>Q9DBP5</v>
          </cell>
          <cell r="B2818" t="str">
            <v>sp|Q9DBP5|KCY_MOUSE</v>
          </cell>
          <cell r="C2818">
            <v>1373263.3995028599</v>
          </cell>
          <cell r="D2818">
            <v>1437917.1122328099</v>
          </cell>
          <cell r="E2818">
            <v>1485081.8661034401</v>
          </cell>
          <cell r="F2818">
            <v>1540486.4357393601</v>
          </cell>
          <cell r="G2818">
            <v>1440526.0689989501</v>
          </cell>
          <cell r="H2818">
            <v>1560654.0700310899</v>
          </cell>
          <cell r="I2818">
            <v>1430481.0669286901</v>
          </cell>
          <cell r="J2818">
            <v>1634001.6619402601</v>
          </cell>
          <cell r="K2818">
            <v>1510773.26801592</v>
          </cell>
          <cell r="L2818">
            <v>1495597.4246016301</v>
          </cell>
          <cell r="M2818">
            <v>1388431.8600505199</v>
          </cell>
          <cell r="N2818">
            <v>1372813.1176811501</v>
          </cell>
          <cell r="O2818">
            <v>1424350.7545348001</v>
          </cell>
          <cell r="P2818">
            <v>1460664.8135054901</v>
          </cell>
          <cell r="Q2818">
            <v>1535366.8606521201</v>
          </cell>
        </row>
        <row r="2819">
          <cell r="A2819" t="str">
            <v>Q9DBR1</v>
          </cell>
          <cell r="B2819" t="str">
            <v>sp|Q9DBR1|XRN2_MOUSE</v>
          </cell>
          <cell r="C2819">
            <v>8263.5247719825693</v>
          </cell>
          <cell r="D2819">
            <v>14188.2920565821</v>
          </cell>
          <cell r="E2819">
            <v>1358.5514603438601</v>
          </cell>
          <cell r="F2819">
            <v>13782.8605789874</v>
          </cell>
          <cell r="G2819">
            <v>10303.946062417501</v>
          </cell>
          <cell r="H2819">
            <v>9329.3037192965203</v>
          </cell>
          <cell r="I2819">
            <v>1109.9570594414899</v>
          </cell>
          <cell r="J2819">
            <v>6724.0311467354304</v>
          </cell>
          <cell r="K2819">
            <v>1167.58960177223</v>
          </cell>
          <cell r="L2819">
            <v>17382.410035180201</v>
          </cell>
          <cell r="M2819">
            <v>13390.498932054599</v>
          </cell>
          <cell r="N2819">
            <v>10473.683356966299</v>
          </cell>
          <cell r="O2819">
            <v>21034.0520473631</v>
          </cell>
          <cell r="P2819">
            <v>9146.8695028404309</v>
          </cell>
          <cell r="Q2819">
            <v>18186.296209869299</v>
          </cell>
        </row>
        <row r="2820">
          <cell r="A2820" t="str">
            <v>Q9DBR3</v>
          </cell>
          <cell r="B2820" t="str">
            <v>sp|Q9DBR3|ARMC8_MOUSE</v>
          </cell>
          <cell r="C2820">
            <v>139207.614773176</v>
          </cell>
          <cell r="D2820">
            <v>132942.36598107999</v>
          </cell>
          <cell r="E2820">
            <v>101228.35798773701</v>
          </cell>
          <cell r="F2820">
            <v>113244.926861591</v>
          </cell>
          <cell r="G2820">
            <v>69307.624711098106</v>
          </cell>
          <cell r="H2820">
            <v>119286.85368845701</v>
          </cell>
          <cell r="I2820">
            <v>104856.654089024</v>
          </cell>
          <cell r="J2820">
            <v>112221.028966477</v>
          </cell>
          <cell r="K2820">
            <v>112928.94547616001</v>
          </cell>
          <cell r="L2820">
            <v>139363.46323967999</v>
          </cell>
          <cell r="M2820">
            <v>76977.135148692803</v>
          </cell>
          <cell r="N2820">
            <v>133912.29377889901</v>
          </cell>
          <cell r="O2820">
            <v>113423.432285082</v>
          </cell>
          <cell r="P2820">
            <v>111681.794927057</v>
          </cell>
          <cell r="Q2820">
            <v>100981.27285258799</v>
          </cell>
        </row>
        <row r="2821">
          <cell r="A2821" t="str">
            <v>Q9DBR7</v>
          </cell>
          <cell r="B2821" t="str">
            <v>sp|Q9DBR7|MYPT1_MOUSE</v>
          </cell>
          <cell r="C2821">
            <v>394644.58137953002</v>
          </cell>
          <cell r="D2821">
            <v>229862.323125992</v>
          </cell>
          <cell r="E2821">
            <v>335923.06647249998</v>
          </cell>
          <cell r="F2821">
            <v>373427.19363450399</v>
          </cell>
          <cell r="G2821">
            <v>401689.50800998899</v>
          </cell>
          <cell r="H2821">
            <v>507864.556799424</v>
          </cell>
          <cell r="I2821">
            <v>345460.63027945702</v>
          </cell>
          <cell r="J2821">
            <v>443769.26754004898</v>
          </cell>
          <cell r="K2821">
            <v>416216.43838922901</v>
          </cell>
          <cell r="L2821">
            <v>456385.793130812</v>
          </cell>
          <cell r="M2821">
            <v>262146.937589826</v>
          </cell>
          <cell r="N2821">
            <v>444144.54451135301</v>
          </cell>
          <cell r="O2821">
            <v>559284.72141675896</v>
          </cell>
          <cell r="P2821">
            <v>384941.25816377503</v>
          </cell>
          <cell r="Q2821">
            <v>311436.94805048901</v>
          </cell>
        </row>
        <row r="2822">
          <cell r="A2822" t="str">
            <v>Q9DBS2</v>
          </cell>
          <cell r="B2822" t="str">
            <v>sp|Q9DBS2|TPRGL_MOUSE</v>
          </cell>
          <cell r="C2822">
            <v>77063.551578793398</v>
          </cell>
          <cell r="D2822">
            <v>170813.45756604901</v>
          </cell>
          <cell r="E2822">
            <v>128914.37526949</v>
          </cell>
          <cell r="F2822">
            <v>129356.25956965001</v>
          </cell>
          <cell r="G2822">
            <v>103275.481109902</v>
          </cell>
          <cell r="H2822">
            <v>144925.084167197</v>
          </cell>
          <cell r="I2822">
            <v>181524.09679644299</v>
          </cell>
          <cell r="J2822">
            <v>131038.983570886</v>
          </cell>
          <cell r="K2822">
            <v>118632.797720239</v>
          </cell>
          <cell r="L2822">
            <v>199959.36325661701</v>
          </cell>
          <cell r="M2822">
            <v>109400.530560224</v>
          </cell>
          <cell r="N2822">
            <v>122848.6581212</v>
          </cell>
          <cell r="O2822">
            <v>162893.36668703501</v>
          </cell>
          <cell r="P2822">
            <v>141446.277957691</v>
          </cell>
          <cell r="Q2822">
            <v>99664.126919582995</v>
          </cell>
        </row>
        <row r="2823">
          <cell r="A2823" t="str">
            <v>Q9DBS5</v>
          </cell>
          <cell r="B2823" t="str">
            <v>sp|Q9DBS5|KLC4_MOUSE</v>
          </cell>
          <cell r="C2823">
            <v>102293.39250527001</v>
          </cell>
          <cell r="D2823">
            <v>99102.376351379804</v>
          </cell>
          <cell r="E2823">
            <v>131271.04629235101</v>
          </cell>
          <cell r="F2823">
            <v>22099.317473684499</v>
          </cell>
          <cell r="G2823">
            <v>126552.334138744</v>
          </cell>
          <cell r="H2823">
            <v>65215.796819087896</v>
          </cell>
          <cell r="I2823">
            <v>142260.78108749201</v>
          </cell>
          <cell r="J2823">
            <v>126258.900891303</v>
          </cell>
          <cell r="K2823">
            <v>136014.20705602301</v>
          </cell>
          <cell r="L2823">
            <v>228799.22114190599</v>
          </cell>
          <cell r="M2823">
            <v>35018.400738139702</v>
          </cell>
          <cell r="N2823">
            <v>119787.13941129801</v>
          </cell>
          <cell r="O2823">
            <v>117307.25730276101</v>
          </cell>
          <cell r="P2823">
            <v>84071.904019135603</v>
          </cell>
          <cell r="Q2823">
            <v>93354.3309738807</v>
          </cell>
        </row>
        <row r="2824">
          <cell r="A2824" t="str">
            <v>Q9DBT5</v>
          </cell>
          <cell r="B2824" t="str">
            <v>sp|Q9DBT5|AMPD2_MOUSE</v>
          </cell>
          <cell r="C2824">
            <v>160911.29254439101</v>
          </cell>
          <cell r="D2824">
            <v>175668.23254123799</v>
          </cell>
          <cell r="E2824">
            <v>190046.70051894299</v>
          </cell>
          <cell r="F2824">
            <v>187384.188450488</v>
          </cell>
          <cell r="G2824">
            <v>130254.28384464599</v>
          </cell>
          <cell r="H2824">
            <v>183725.005992869</v>
          </cell>
          <cell r="I2824">
            <v>211557.474524327</v>
          </cell>
          <cell r="J2824">
            <v>193327.23174426099</v>
          </cell>
          <cell r="K2824">
            <v>182049.98678855601</v>
          </cell>
          <cell r="L2824">
            <v>190177.91857300801</v>
          </cell>
          <cell r="M2824">
            <v>205810.877714245</v>
          </cell>
          <cell r="N2824">
            <v>219021.33423780999</v>
          </cell>
          <cell r="O2824">
            <v>169488.499357024</v>
          </cell>
          <cell r="P2824">
            <v>204533.393777497</v>
          </cell>
          <cell r="Q2824">
            <v>215390.25135174199</v>
          </cell>
        </row>
        <row r="2825">
          <cell r="A2825" t="str">
            <v>Q9DBU0</v>
          </cell>
          <cell r="B2825" t="str">
            <v>sp|Q9DBU0|TM9S1_MOUSE</v>
          </cell>
          <cell r="C2825">
            <v>17253378.5024346</v>
          </cell>
          <cell r="D2825">
            <v>14908125.070218399</v>
          </cell>
          <cell r="E2825">
            <v>11533714.924764501</v>
          </cell>
          <cell r="F2825">
            <v>11405.664832226001</v>
          </cell>
          <cell r="G2825">
            <v>12442219.434527401</v>
          </cell>
          <cell r="H2825">
            <v>14140607.618209699</v>
          </cell>
          <cell r="I2825">
            <v>12705767.3097797</v>
          </cell>
          <cell r="J2825">
            <v>14861996.022635</v>
          </cell>
          <cell r="K2825">
            <v>7616358.3977230303</v>
          </cell>
          <cell r="L2825">
            <v>14848441.3476354</v>
          </cell>
          <cell r="M2825">
            <v>15181923.7513637</v>
          </cell>
          <cell r="N2825">
            <v>14735156.725349899</v>
          </cell>
          <cell r="O2825">
            <v>6415190.8334808201</v>
          </cell>
          <cell r="P2825">
            <v>14431440.391142201</v>
          </cell>
          <cell r="Q2825">
            <v>18871476.290297501</v>
          </cell>
        </row>
        <row r="2826">
          <cell r="A2826" t="str">
            <v>Q9DBZ5</v>
          </cell>
          <cell r="B2826" t="str">
            <v>sp|Q9DBZ5|EIF3K_MOUSE</v>
          </cell>
          <cell r="C2826">
            <v>70675.505896152594</v>
          </cell>
          <cell r="D2826">
            <v>108396.108454206</v>
          </cell>
          <cell r="E2826">
            <v>66179.594432976402</v>
          </cell>
          <cell r="F2826">
            <v>83778.968921851905</v>
          </cell>
          <cell r="G2826">
            <v>86660.359694554994</v>
          </cell>
          <cell r="H2826">
            <v>84751.892322231695</v>
          </cell>
          <cell r="I2826">
            <v>91441.800849053601</v>
          </cell>
          <cell r="J2826">
            <v>63673.016284417899</v>
          </cell>
          <cell r="K2826">
            <v>68583.234182097498</v>
          </cell>
          <cell r="L2826">
            <v>77425.457476511394</v>
          </cell>
          <cell r="M2826">
            <v>58703.082421988198</v>
          </cell>
          <cell r="N2826">
            <v>59528.940633523402</v>
          </cell>
          <cell r="O2826">
            <v>100195.153712863</v>
          </cell>
          <cell r="P2826">
            <v>76631.722039917004</v>
          </cell>
          <cell r="Q2826">
            <v>45691.7294610592</v>
          </cell>
        </row>
        <row r="2827">
          <cell r="A2827" t="str">
            <v>Q9DC07</v>
          </cell>
          <cell r="B2827" t="str">
            <v>sp|Q9DC07|LNEBL_MOUSE</v>
          </cell>
          <cell r="C2827">
            <v>651052.71502178698</v>
          </cell>
          <cell r="D2827">
            <v>660167.33684599795</v>
          </cell>
          <cell r="E2827">
            <v>766115.42182720301</v>
          </cell>
          <cell r="F2827">
            <v>681813.01556860702</v>
          </cell>
          <cell r="G2827">
            <v>708799.08740312501</v>
          </cell>
          <cell r="H2827">
            <v>837515.956993161</v>
          </cell>
          <cell r="I2827">
            <v>1043237.53081208</v>
          </cell>
          <cell r="J2827">
            <v>834135.51764756604</v>
          </cell>
          <cell r="K2827">
            <v>950445.81965768698</v>
          </cell>
          <cell r="L2827">
            <v>967004.54692204797</v>
          </cell>
          <cell r="M2827">
            <v>781108.96167896397</v>
          </cell>
          <cell r="N2827">
            <v>936231.29609608802</v>
          </cell>
          <cell r="O2827">
            <v>782835.12043185497</v>
          </cell>
          <cell r="P2827">
            <v>688695.011459111</v>
          </cell>
          <cell r="Q2827">
            <v>658483.26960549597</v>
          </cell>
        </row>
        <row r="2828">
          <cell r="A2828" t="str">
            <v>Q9DC11</v>
          </cell>
          <cell r="B2828" t="str">
            <v>sp|Q9DC11|PXDC2_MOUSE</v>
          </cell>
          <cell r="C2828">
            <v>119313.473742175</v>
          </cell>
          <cell r="D2828">
            <v>69047.727882085397</v>
          </cell>
          <cell r="E2828">
            <v>70461.928856498198</v>
          </cell>
          <cell r="F2828">
            <v>69466.201334506506</v>
          </cell>
          <cell r="G2828">
            <v>95510.352294694705</v>
          </cell>
          <cell r="H2828">
            <v>112618.454673075</v>
          </cell>
          <cell r="I2828">
            <v>83346.858185931094</v>
          </cell>
          <cell r="J2828">
            <v>51369.007366348102</v>
          </cell>
          <cell r="K2828">
            <v>35483.599411456598</v>
          </cell>
          <cell r="L2828">
            <v>84255.065419242805</v>
          </cell>
          <cell r="M2828">
            <v>19104.086610011502</v>
          </cell>
          <cell r="N2828">
            <v>28944.75850571</v>
          </cell>
          <cell r="O2828">
            <v>75110.583090185493</v>
          </cell>
          <cell r="P2828">
            <v>83494.291078338298</v>
          </cell>
          <cell r="Q2828">
            <v>55555.898321340799</v>
          </cell>
        </row>
        <row r="2829">
          <cell r="A2829" t="str">
            <v>Q9DC16</v>
          </cell>
          <cell r="B2829" t="str">
            <v>sp|Q9DC16|ERGI1_MOUSE</v>
          </cell>
          <cell r="C2829">
            <v>40322.857412988502</v>
          </cell>
          <cell r="D2829">
            <v>55737.5555537658</v>
          </cell>
          <cell r="E2829">
            <v>27155.811246519999</v>
          </cell>
          <cell r="F2829">
            <v>14026.2045261649</v>
          </cell>
          <cell r="G2829">
            <v>4545.4779233531099</v>
          </cell>
          <cell r="H2829">
            <v>87283.820560206601</v>
          </cell>
          <cell r="I2829">
            <v>7429.2339467064603</v>
          </cell>
          <cell r="J2829">
            <v>45761.959295241802</v>
          </cell>
          <cell r="K2829">
            <v>7419.5106349979296</v>
          </cell>
          <cell r="L2829">
            <v>47466.962821883302</v>
          </cell>
          <cell r="M2829">
            <v>52764.880502447901</v>
          </cell>
          <cell r="N2829">
            <v>56383.4424227036</v>
          </cell>
          <cell r="O2829">
            <v>8463.50681904864</v>
          </cell>
          <cell r="P2829">
            <v>63889.129774360903</v>
          </cell>
          <cell r="Q2829">
            <v>95613.734473289194</v>
          </cell>
        </row>
        <row r="2830">
          <cell r="A2830" t="str">
            <v>Q9DC28</v>
          </cell>
          <cell r="B2830" t="str">
            <v>sp|Q9DC28|KC1D_MOUSE</v>
          </cell>
          <cell r="C2830">
            <v>96175.790543768599</v>
          </cell>
          <cell r="D2830">
            <v>69970.159163391101</v>
          </cell>
          <cell r="E2830">
            <v>69093.449761189695</v>
          </cell>
          <cell r="F2830">
            <v>65928.556664524003</v>
          </cell>
          <cell r="G2830">
            <v>50613.4457667936</v>
          </cell>
          <cell r="H2830">
            <v>51911.935038388998</v>
          </cell>
          <cell r="I2830">
            <v>89889.426841841894</v>
          </cell>
          <cell r="J2830">
            <v>110070.610702105</v>
          </cell>
          <cell r="K2830">
            <v>93898.090524913496</v>
          </cell>
          <cell r="L2830">
            <v>82331.256505792699</v>
          </cell>
          <cell r="M2830">
            <v>51155.723518184699</v>
          </cell>
          <cell r="N2830">
            <v>74393.9974991872</v>
          </cell>
          <cell r="O2830">
            <v>119964.433495424</v>
          </cell>
          <cell r="P2830">
            <v>72825.621159003204</v>
          </cell>
          <cell r="Q2830">
            <v>67225.252816727399</v>
          </cell>
        </row>
        <row r="2831">
          <cell r="A2831" t="str">
            <v>Q9DC51</v>
          </cell>
          <cell r="B2831" t="str">
            <v>sp|Q9DC51|GNAI3_MOUSE</v>
          </cell>
          <cell r="C2831">
            <v>127365.751582267</v>
          </cell>
          <cell r="D2831">
            <v>134083.24205046301</v>
          </cell>
          <cell r="E2831">
            <v>105316.42248448799</v>
          </cell>
          <cell r="F2831">
            <v>168530.43907255901</v>
          </cell>
          <cell r="G2831">
            <v>204503.630273705</v>
          </cell>
          <cell r="H2831">
            <v>152637.93314029399</v>
          </cell>
          <cell r="I2831">
            <v>193052.84832169401</v>
          </cell>
          <cell r="J2831">
            <v>161524.61807036499</v>
          </cell>
          <cell r="K2831">
            <v>225831.885872443</v>
          </cell>
          <cell r="L2831">
            <v>144191.89766877901</v>
          </cell>
          <cell r="M2831">
            <v>145150.16883306499</v>
          </cell>
          <cell r="N2831">
            <v>151394.12158133599</v>
          </cell>
          <cell r="O2831">
            <v>223309.62728749501</v>
          </cell>
          <cell r="P2831">
            <v>164958.11203706401</v>
          </cell>
          <cell r="Q2831">
            <v>164898.36383446</v>
          </cell>
        </row>
        <row r="2832">
          <cell r="A2832" t="str">
            <v>Q9DC61</v>
          </cell>
          <cell r="B2832" t="str">
            <v>sp|Q9DC61|MPPA_MOUSE</v>
          </cell>
          <cell r="C2832">
            <v>153316.113592565</v>
          </cell>
          <cell r="D2832">
            <v>130528.775074997</v>
          </cell>
          <cell r="E2832">
            <v>213890.51526846201</v>
          </cell>
          <cell r="F2832">
            <v>115750.073642153</v>
          </cell>
          <cell r="G2832">
            <v>102505.50695716099</v>
          </cell>
          <cell r="H2832">
            <v>180653.95189567699</v>
          </cell>
          <cell r="I2832">
            <v>100283.17801904499</v>
          </cell>
          <cell r="J2832">
            <v>218485.52487918999</v>
          </cell>
          <cell r="K2832">
            <v>106859.102091515</v>
          </cell>
          <cell r="L2832">
            <v>153457.70199438601</v>
          </cell>
          <cell r="M2832">
            <v>125124.089640184</v>
          </cell>
          <cell r="N2832">
            <v>133180.321321658</v>
          </cell>
          <cell r="O2832">
            <v>168377.52801571999</v>
          </cell>
          <cell r="P2832">
            <v>132346.75163583399</v>
          </cell>
          <cell r="Q2832">
            <v>158526.55707957299</v>
          </cell>
        </row>
        <row r="2833">
          <cell r="A2833" t="str">
            <v>Q9DC69</v>
          </cell>
          <cell r="B2833" t="str">
            <v>sp|Q9DC69|NDUA9_MOUSE</v>
          </cell>
          <cell r="C2833">
            <v>818016.345556646</v>
          </cell>
          <cell r="D2833">
            <v>887157.131681656</v>
          </cell>
          <cell r="E2833">
            <v>778953.15495148103</v>
          </cell>
          <cell r="F2833">
            <v>743029.46645448101</v>
          </cell>
          <cell r="G2833">
            <v>777778.46730354603</v>
          </cell>
          <cell r="H2833">
            <v>974326.00519892096</v>
          </cell>
          <cell r="I2833">
            <v>694348.51464303699</v>
          </cell>
          <cell r="J2833">
            <v>568110.780591344</v>
          </cell>
          <cell r="K2833">
            <v>697150.61228209897</v>
          </cell>
          <cell r="L2833">
            <v>857304.54852019704</v>
          </cell>
          <cell r="M2833">
            <v>803262.90881533001</v>
          </cell>
          <cell r="N2833">
            <v>952302.751064157</v>
          </cell>
          <cell r="O2833">
            <v>515615.42559857899</v>
          </cell>
          <cell r="P2833">
            <v>994987.80994187703</v>
          </cell>
          <cell r="Q2833">
            <v>940497.76318876096</v>
          </cell>
        </row>
        <row r="2834">
          <cell r="A2834" t="str">
            <v>Q9DC70</v>
          </cell>
          <cell r="B2834" t="str">
            <v>sp|Q9DC70|NDUS7_MOUSE</v>
          </cell>
          <cell r="C2834">
            <v>933318.41374738805</v>
          </cell>
          <cell r="D2834">
            <v>1683520.84758647</v>
          </cell>
          <cell r="E2834">
            <v>1551720.1213637399</v>
          </cell>
          <cell r="F2834">
            <v>1693033.7314621101</v>
          </cell>
          <cell r="G2834">
            <v>1538050.3118295399</v>
          </cell>
          <cell r="H2834">
            <v>1529155.55338108</v>
          </cell>
          <cell r="I2834">
            <v>1139761.24806311</v>
          </cell>
          <cell r="J2834">
            <v>1450299.4901467899</v>
          </cell>
          <cell r="K2834">
            <v>1080363.3285496901</v>
          </cell>
          <cell r="L2834">
            <v>1542900.2820605901</v>
          </cell>
          <cell r="M2834">
            <v>1765584.3298440301</v>
          </cell>
          <cell r="N2834">
            <v>1335856.5066066701</v>
          </cell>
          <cell r="O2834">
            <v>1603324.67357708</v>
          </cell>
          <cell r="P2834">
            <v>1496067.8302019199</v>
          </cell>
          <cell r="Q2834">
            <v>1608572.4302982099</v>
          </cell>
        </row>
        <row r="2835">
          <cell r="A2835" t="str">
            <v>Q9DC71</v>
          </cell>
          <cell r="B2835" t="str">
            <v>sp|Q9DC71|RT15_MOUSE</v>
          </cell>
          <cell r="C2835">
            <v>36205.159737967697</v>
          </cell>
          <cell r="D2835">
            <v>49084.789661986397</v>
          </cell>
          <cell r="E2835">
            <v>7977.9013208631004</v>
          </cell>
          <cell r="F2835">
            <v>33273.858252215301</v>
          </cell>
          <cell r="G2835">
            <v>21535.145233252599</v>
          </cell>
          <cell r="H2835">
            <v>37833.7194709295</v>
          </cell>
          <cell r="I2835">
            <v>896.49996388874104</v>
          </cell>
          <cell r="J2835">
            <v>7108.9973633966902</v>
          </cell>
          <cell r="K2835">
            <v>23720.138141704399</v>
          </cell>
          <cell r="L2835">
            <v>17775.4590789375</v>
          </cell>
          <cell r="M2835">
            <v>3857.6910329195998</v>
          </cell>
          <cell r="N2835">
            <v>34344.351684820598</v>
          </cell>
          <cell r="O2835">
            <v>1396.1255416040501</v>
          </cell>
          <cell r="P2835">
            <v>28880.661216050899</v>
          </cell>
          <cell r="Q2835">
            <v>1146.3421717107501</v>
          </cell>
        </row>
        <row r="2836">
          <cell r="A2836" t="str">
            <v>Q9DCB4</v>
          </cell>
          <cell r="B2836" t="str">
            <v>sp|Q9DCB4|ARP21_MOUSE</v>
          </cell>
          <cell r="C2836">
            <v>131074.65997880301</v>
          </cell>
          <cell r="D2836">
            <v>97454.184673546493</v>
          </cell>
          <cell r="E2836">
            <v>93491.333278617094</v>
          </cell>
          <cell r="F2836">
            <v>114870.808802806</v>
          </cell>
          <cell r="G2836">
            <v>67868.203422493098</v>
          </cell>
          <cell r="H2836">
            <v>138777.589889005</v>
          </cell>
          <cell r="I2836">
            <v>96197.179510989707</v>
          </cell>
          <cell r="J2836">
            <v>139326.31968201199</v>
          </cell>
          <cell r="K2836">
            <v>93463.369638024902</v>
          </cell>
          <cell r="L2836">
            <v>131593.017246815</v>
          </cell>
          <cell r="M2836">
            <v>98458.231218078799</v>
          </cell>
          <cell r="N2836">
            <v>105003.24970541699</v>
          </cell>
          <cell r="O2836">
            <v>180876.441240863</v>
          </cell>
          <cell r="P2836">
            <v>86482.764438987302</v>
          </cell>
          <cell r="Q2836">
            <v>38783.911728060397</v>
          </cell>
        </row>
        <row r="2837">
          <cell r="A2837" t="str">
            <v>Q9DCB8</v>
          </cell>
          <cell r="B2837" t="str">
            <v>sp|Q9DCB8|ISCA2_MOUSE</v>
          </cell>
          <cell r="C2837">
            <v>206905.83918437501</v>
          </cell>
          <cell r="D2837">
            <v>234082.38384465399</v>
          </cell>
          <cell r="E2837">
            <v>269095.84072662902</v>
          </cell>
          <cell r="F2837">
            <v>139804.604823542</v>
          </cell>
          <cell r="G2837">
            <v>226817.48115608201</v>
          </cell>
          <cell r="H2837">
            <v>143384.36190754399</v>
          </cell>
          <cell r="I2837">
            <v>298506.82989509002</v>
          </cell>
          <cell r="J2837">
            <v>287034.60283355298</v>
          </cell>
          <cell r="K2837">
            <v>228170.09919192499</v>
          </cell>
          <cell r="L2837">
            <v>244608.68505363201</v>
          </cell>
          <cell r="M2837">
            <v>139250.970756953</v>
          </cell>
          <cell r="N2837">
            <v>206409.86179488999</v>
          </cell>
          <cell r="O2837">
            <v>305056.071886333</v>
          </cell>
          <cell r="P2837">
            <v>269997.543992005</v>
          </cell>
          <cell r="Q2837">
            <v>278440.02548744302</v>
          </cell>
        </row>
        <row r="2838">
          <cell r="A2838" t="str">
            <v>Q9DCC4</v>
          </cell>
          <cell r="B2838" t="str">
            <v>sp|Q9DCC4|P5CR3_MOUSE</v>
          </cell>
          <cell r="C2838">
            <v>152998.69202771099</v>
          </cell>
          <cell r="D2838">
            <v>95240.155861876701</v>
          </cell>
          <cell r="E2838">
            <v>135262.27568790299</v>
          </cell>
          <cell r="F2838">
            <v>149422.259536895</v>
          </cell>
          <cell r="G2838">
            <v>106307.132144132</v>
          </cell>
          <cell r="H2838">
            <v>127817.052627575</v>
          </cell>
          <cell r="I2838">
            <v>142143.18232237999</v>
          </cell>
          <cell r="J2838">
            <v>125513.684374156</v>
          </cell>
          <cell r="K2838">
            <v>128490.61677763</v>
          </cell>
          <cell r="L2838">
            <v>118206.818768078</v>
          </cell>
          <cell r="M2838">
            <v>121859.467861754</v>
          </cell>
          <cell r="N2838">
            <v>131731.55236879701</v>
          </cell>
          <cell r="O2838">
            <v>114860.327433086</v>
          </cell>
          <cell r="P2838">
            <v>134840.292490472</v>
          </cell>
          <cell r="Q2838">
            <v>22262.376146267499</v>
          </cell>
        </row>
        <row r="2839">
          <cell r="A2839" t="str">
            <v>Q9DCD0</v>
          </cell>
          <cell r="B2839" t="str">
            <v>sp|Q9DCD0|6PGD_MOUSE</v>
          </cell>
          <cell r="C2839">
            <v>780653.42086584296</v>
          </cell>
          <cell r="D2839">
            <v>943312.40810472099</v>
          </cell>
          <cell r="E2839">
            <v>1089673.4849334599</v>
          </cell>
          <cell r="F2839">
            <v>1152217.9534297499</v>
          </cell>
          <cell r="G2839">
            <v>928640.06173901598</v>
          </cell>
          <cell r="H2839">
            <v>956285.88762778603</v>
          </cell>
          <cell r="I2839">
            <v>1451710.09900128</v>
          </cell>
          <cell r="J2839">
            <v>846573.45945880399</v>
          </cell>
          <cell r="K2839">
            <v>840533.04396062705</v>
          </cell>
          <cell r="L2839">
            <v>778978.15859992604</v>
          </cell>
          <cell r="M2839">
            <v>941963.57417207304</v>
          </cell>
          <cell r="N2839">
            <v>1158069.72901508</v>
          </cell>
          <cell r="O2839">
            <v>1013790.13968644</v>
          </cell>
          <cell r="P2839">
            <v>869940.02077981899</v>
          </cell>
          <cell r="Q2839">
            <v>856867.34176618198</v>
          </cell>
        </row>
        <row r="2840">
          <cell r="A2840" t="str">
            <v>Q9DCG9</v>
          </cell>
          <cell r="B2840" t="str">
            <v>sp|Q9DCG9|TR112_MOUSE</v>
          </cell>
          <cell r="C2840">
            <v>12881.033256079099</v>
          </cell>
          <cell r="D2840">
            <v>8886.3049138511506</v>
          </cell>
          <cell r="E2840">
            <v>59440.777755768999</v>
          </cell>
          <cell r="F2840">
            <v>62666.094505465102</v>
          </cell>
          <cell r="G2840">
            <v>5636.2624149732601</v>
          </cell>
          <cell r="H2840">
            <v>92965.493526293998</v>
          </cell>
          <cell r="I2840">
            <v>91774.474857788999</v>
          </cell>
          <cell r="J2840">
            <v>55932.620018371403</v>
          </cell>
          <cell r="K2840">
            <v>69395.160114010796</v>
          </cell>
          <cell r="L2840">
            <v>9523.1912316061098</v>
          </cell>
          <cell r="M2840">
            <v>16830.1305764606</v>
          </cell>
          <cell r="N2840">
            <v>95821.3157881964</v>
          </cell>
          <cell r="O2840">
            <v>63134.738044458602</v>
          </cell>
          <cell r="P2840">
            <v>76251.335270094598</v>
          </cell>
          <cell r="Q2840">
            <v>68525.507273815907</v>
          </cell>
        </row>
        <row r="2841">
          <cell r="A2841" t="str">
            <v>Q9DCH4</v>
          </cell>
          <cell r="B2841" t="str">
            <v>sp|Q9DCH4|EIF3F_MOUSE</v>
          </cell>
          <cell r="C2841">
            <v>275476.957781623</v>
          </cell>
          <cell r="D2841">
            <v>264921.09560574999</v>
          </cell>
          <cell r="E2841">
            <v>196924.05879521099</v>
          </cell>
          <cell r="F2841">
            <v>148143.91279417201</v>
          </cell>
          <cell r="G2841">
            <v>220468.09082955099</v>
          </cell>
          <cell r="H2841">
            <v>302256.156479656</v>
          </cell>
          <cell r="I2841">
            <v>117006.204754594</v>
          </cell>
          <cell r="J2841">
            <v>128516.215844051</v>
          </cell>
          <cell r="K2841">
            <v>90051.629874726699</v>
          </cell>
          <cell r="L2841">
            <v>371116.74263387598</v>
          </cell>
          <cell r="M2841">
            <v>281021.881566294</v>
          </cell>
          <cell r="N2841">
            <v>309660.10183389601</v>
          </cell>
          <cell r="O2841">
            <v>158126.471357234</v>
          </cell>
          <cell r="P2841">
            <v>182722.10277317301</v>
          </cell>
          <cell r="Q2841">
            <v>319707.73078141699</v>
          </cell>
        </row>
        <row r="2842">
          <cell r="A2842" t="str">
            <v>Q9DCI3</v>
          </cell>
          <cell r="B2842" t="str">
            <v>sp|Q9DCI3|STR3N_MOUSE</v>
          </cell>
          <cell r="C2842">
            <v>109972.81629487799</v>
          </cell>
          <cell r="D2842">
            <v>85198.066562512104</v>
          </cell>
          <cell r="E2842">
            <v>20504.152324582399</v>
          </cell>
          <cell r="F2842">
            <v>109948.229630527</v>
          </cell>
          <cell r="G2842">
            <v>30948.917429135701</v>
          </cell>
          <cell r="H2842">
            <v>81482.511690383995</v>
          </cell>
          <cell r="I2842">
            <v>56512.8813330251</v>
          </cell>
          <cell r="J2842">
            <v>44757.255338875897</v>
          </cell>
          <cell r="K2842">
            <v>41999.265408853098</v>
          </cell>
          <cell r="L2842">
            <v>63197.386889492504</v>
          </cell>
          <cell r="M2842">
            <v>38269.985207433798</v>
          </cell>
          <cell r="N2842">
            <v>36584.930317333798</v>
          </cell>
          <cell r="O2842">
            <v>15423.9410388126</v>
          </cell>
          <cell r="P2842">
            <v>37469.247845257298</v>
          </cell>
          <cell r="Q2842">
            <v>18823.965076775599</v>
          </cell>
        </row>
        <row r="2843">
          <cell r="A2843" t="str">
            <v>Q9DCJ5</v>
          </cell>
          <cell r="B2843" t="str">
            <v>sp|Q9DCJ5|NDUA8_MOUSE</v>
          </cell>
          <cell r="C2843">
            <v>655640.18548134097</v>
          </cell>
          <cell r="D2843">
            <v>706041.44769488799</v>
          </cell>
          <cell r="E2843">
            <v>928888.49383608601</v>
          </cell>
          <cell r="F2843">
            <v>814383.64178284002</v>
          </cell>
          <cell r="G2843">
            <v>845209.578724363</v>
          </cell>
          <cell r="H2843">
            <v>826969.80703794397</v>
          </cell>
          <cell r="I2843">
            <v>774034.18079104403</v>
          </cell>
          <cell r="J2843">
            <v>470384.34798052203</v>
          </cell>
          <cell r="K2843">
            <v>763935.57762158499</v>
          </cell>
          <cell r="L2843">
            <v>493163.30448703602</v>
          </cell>
          <cell r="M2843">
            <v>496462.95632505702</v>
          </cell>
          <cell r="N2843">
            <v>722081.90352536005</v>
          </cell>
          <cell r="O2843">
            <v>479745.26328769699</v>
          </cell>
          <cell r="P2843">
            <v>785416.24166350102</v>
          </cell>
          <cell r="Q2843">
            <v>582888.694406025</v>
          </cell>
        </row>
        <row r="2844">
          <cell r="A2844" t="str">
            <v>Q9DCL9</v>
          </cell>
          <cell r="B2844" t="str">
            <v>sp|Q9DCL9|PUR6_MOUSE</v>
          </cell>
          <cell r="C2844">
            <v>23725.151051702702</v>
          </cell>
          <cell r="D2844">
            <v>7278.121054833</v>
          </cell>
          <cell r="E2844">
            <v>47595.848717977897</v>
          </cell>
          <cell r="F2844">
            <v>38360.627980474201</v>
          </cell>
          <cell r="G2844">
            <v>49094.678708483501</v>
          </cell>
          <cell r="H2844">
            <v>37807.612690079201</v>
          </cell>
          <cell r="I2844">
            <v>4975.1443782128899</v>
          </cell>
          <cell r="J2844">
            <v>54706.506319915898</v>
          </cell>
          <cell r="K2844">
            <v>39489.560844093001</v>
          </cell>
          <cell r="L2844">
            <v>64735.2934798278</v>
          </cell>
          <cell r="M2844">
            <v>37221.154524440099</v>
          </cell>
          <cell r="N2844">
            <v>62521.299924871797</v>
          </cell>
          <cell r="O2844">
            <v>61215.621335471798</v>
          </cell>
          <cell r="P2844">
            <v>45435.7923606802</v>
          </cell>
          <cell r="Q2844">
            <v>43032.098209189899</v>
          </cell>
        </row>
        <row r="2845">
          <cell r="A2845" t="str">
            <v>Q9DCM0</v>
          </cell>
          <cell r="B2845" t="str">
            <v>sp|Q9DCM0|ETHE1_MOUSE</v>
          </cell>
          <cell r="C2845">
            <v>267180.83188045502</v>
          </cell>
          <cell r="D2845">
            <v>271858.78547188197</v>
          </cell>
          <cell r="E2845">
            <v>154289.261318923</v>
          </cell>
          <cell r="F2845">
            <v>78106.021686280699</v>
          </cell>
          <cell r="G2845">
            <v>205829.82502677001</v>
          </cell>
          <cell r="H2845">
            <v>187806.80890370399</v>
          </cell>
          <cell r="I2845">
            <v>41986.010088327297</v>
          </cell>
          <cell r="J2845">
            <v>257321.48837300399</v>
          </cell>
          <cell r="K2845">
            <v>58016.898585717303</v>
          </cell>
          <cell r="L2845">
            <v>264707.98838429502</v>
          </cell>
          <cell r="M2845">
            <v>257250.03994634701</v>
          </cell>
          <cell r="N2845">
            <v>225191.33030102999</v>
          </cell>
          <cell r="O2845">
            <v>122431.380783531</v>
          </cell>
          <cell r="P2845">
            <v>85955.151961201496</v>
          </cell>
          <cell r="Q2845">
            <v>317877.35055456101</v>
          </cell>
        </row>
        <row r="2846">
          <cell r="A2846" t="str">
            <v>Q9DCM2</v>
          </cell>
          <cell r="B2846" t="str">
            <v>sp|Q9DCM2|GSTK1_MOUSE</v>
          </cell>
          <cell r="C2846">
            <v>47438.098307099499</v>
          </cell>
          <cell r="D2846">
            <v>41804.591891452299</v>
          </cell>
          <cell r="E2846">
            <v>104707.424805273</v>
          </cell>
          <cell r="F2846">
            <v>71060.136673670306</v>
          </cell>
          <cell r="G2846">
            <v>75590.601617493798</v>
          </cell>
          <cell r="H2846">
            <v>95813.738165625007</v>
          </cell>
          <cell r="I2846">
            <v>79538.889597032205</v>
          </cell>
          <cell r="J2846">
            <v>79806.209941967303</v>
          </cell>
          <cell r="K2846">
            <v>63769.620179868798</v>
          </cell>
          <cell r="L2846">
            <v>47580.723776456201</v>
          </cell>
          <cell r="M2846">
            <v>100495.30613973</v>
          </cell>
          <cell r="N2846">
            <v>92446.285085981697</v>
          </cell>
          <cell r="O2846">
            <v>45336.719679230897</v>
          </cell>
          <cell r="P2846">
            <v>90265.486087355705</v>
          </cell>
          <cell r="Q2846">
            <v>71681.056886153601</v>
          </cell>
        </row>
        <row r="2847">
          <cell r="A2847" t="str">
            <v>Q9DCM4</v>
          </cell>
          <cell r="B2847" t="str">
            <v>sp|Q9DCM4|DNAL4_MOUSE</v>
          </cell>
          <cell r="C2847">
            <v>28295.144395668402</v>
          </cell>
          <cell r="D2847">
            <v>54613.471951144202</v>
          </cell>
          <cell r="E2847">
            <v>56652.464186524303</v>
          </cell>
          <cell r="F2847">
            <v>62346.3320456086</v>
          </cell>
          <cell r="G2847">
            <v>55860.109646423603</v>
          </cell>
          <cell r="H2847">
            <v>74340.184518218099</v>
          </cell>
          <cell r="I2847">
            <v>56496.5173909199</v>
          </cell>
          <cell r="J2847">
            <v>61266.285991773097</v>
          </cell>
          <cell r="K2847">
            <v>68206.869233262798</v>
          </cell>
          <cell r="L2847">
            <v>62479.204865047199</v>
          </cell>
          <cell r="M2847">
            <v>55553.345363050401</v>
          </cell>
          <cell r="N2847">
            <v>19836.180635586999</v>
          </cell>
          <cell r="O2847">
            <v>76573.928625697998</v>
          </cell>
          <cell r="P2847">
            <v>49873.238788024501</v>
          </cell>
          <cell r="Q2847">
            <v>69084.627306857001</v>
          </cell>
        </row>
        <row r="2848">
          <cell r="A2848" t="str">
            <v>Q9DCN2</v>
          </cell>
          <cell r="B2848" t="str">
            <v>sp|Q9DCN2|NB5R3_MOUSE</v>
          </cell>
          <cell r="C2848">
            <v>860052.63238387404</v>
          </cell>
          <cell r="D2848">
            <v>1039733.2714667</v>
          </cell>
          <cell r="E2848">
            <v>1170294.5686241901</v>
          </cell>
          <cell r="F2848">
            <v>1315084.8853631199</v>
          </cell>
          <cell r="G2848">
            <v>1199548.76146979</v>
          </cell>
          <cell r="H2848">
            <v>1348797.86747423</v>
          </cell>
          <cell r="I2848">
            <v>942101.12940523098</v>
          </cell>
          <cell r="J2848">
            <v>1279972.63890886</v>
          </cell>
          <cell r="K2848">
            <v>980410.29725151404</v>
          </cell>
          <cell r="L2848">
            <v>1134786.5939750299</v>
          </cell>
          <cell r="M2848">
            <v>1198471.00416117</v>
          </cell>
          <cell r="N2848">
            <v>572409.07511360198</v>
          </cell>
          <cell r="O2848">
            <v>992284.15927078901</v>
          </cell>
          <cell r="P2848">
            <v>690419.46093866101</v>
          </cell>
          <cell r="Q2848">
            <v>1011538.2756869399</v>
          </cell>
        </row>
        <row r="2849">
          <cell r="A2849" t="str">
            <v>Q9DCP2</v>
          </cell>
          <cell r="B2849" t="str">
            <v>sp|Q9DCP2|S38A3_MOUSE</v>
          </cell>
          <cell r="C2849">
            <v>357248.63020254398</v>
          </cell>
          <cell r="D2849">
            <v>397279.02029117302</v>
          </cell>
          <cell r="E2849">
            <v>404489.50319662603</v>
          </cell>
          <cell r="F2849">
            <v>329701.91968167003</v>
          </cell>
          <cell r="G2849">
            <v>337952.42238291103</v>
          </cell>
          <cell r="H2849">
            <v>367907.26439705503</v>
          </cell>
          <cell r="I2849">
            <v>344723.20950894698</v>
          </cell>
          <cell r="J2849">
            <v>360175.51015218499</v>
          </cell>
          <cell r="K2849">
            <v>305486.85208900197</v>
          </cell>
          <cell r="L2849">
            <v>401419.11603000498</v>
          </cell>
          <cell r="M2849">
            <v>387720.04652648402</v>
          </cell>
          <cell r="N2849">
            <v>356987.64417381602</v>
          </cell>
          <cell r="O2849">
            <v>359703.24892726599</v>
          </cell>
          <cell r="P2849">
            <v>390868.68185142102</v>
          </cell>
          <cell r="Q2849">
            <v>388405.65649171203</v>
          </cell>
        </row>
        <row r="2850">
          <cell r="A2850" t="str">
            <v>Q9DCR2</v>
          </cell>
          <cell r="B2850" t="str">
            <v>sp|Q9DCR2|AP3S1_MOUSE</v>
          </cell>
          <cell r="C2850">
            <v>96068.7576249376</v>
          </cell>
          <cell r="D2850">
            <v>41758.517508617399</v>
          </cell>
          <cell r="E2850">
            <v>65278.095864530696</v>
          </cell>
          <cell r="F2850">
            <v>61523.031195032701</v>
          </cell>
          <cell r="G2850">
            <v>97697.395403939299</v>
          </cell>
          <cell r="H2850">
            <v>87913.367780340195</v>
          </cell>
          <cell r="I2850">
            <v>72467.137604786098</v>
          </cell>
          <cell r="J2850">
            <v>90959.487228611906</v>
          </cell>
          <cell r="K2850">
            <v>93023.640644959698</v>
          </cell>
          <cell r="L2850">
            <v>90171.155575752797</v>
          </cell>
          <cell r="M2850">
            <v>23466.807694224899</v>
          </cell>
          <cell r="N2850">
            <v>106082.813425214</v>
          </cell>
          <cell r="O2850">
            <v>99465.5260243175</v>
          </cell>
          <cell r="P2850">
            <v>83618.713545505307</v>
          </cell>
          <cell r="Q2850">
            <v>100027.71181648401</v>
          </cell>
        </row>
        <row r="2851">
          <cell r="A2851" t="str">
            <v>Q9DCS2</v>
          </cell>
          <cell r="B2851" t="str">
            <v>sp|Q9DCS2|MTL26_MOUSE</v>
          </cell>
          <cell r="C2851">
            <v>14000.0415212808</v>
          </cell>
          <cell r="D2851">
            <v>57821.052834727503</v>
          </cell>
          <cell r="E2851">
            <v>5911.1255284585704</v>
          </cell>
          <cell r="F2851">
            <v>12081.825000109</v>
          </cell>
          <cell r="G2851">
            <v>40750.704039207703</v>
          </cell>
          <cell r="H2851">
            <v>41361.104118703399</v>
          </cell>
          <cell r="I2851">
            <v>4698.9332837468</v>
          </cell>
          <cell r="J2851">
            <v>93212.049348411994</v>
          </cell>
          <cell r="K2851">
            <v>4604.6405261399796</v>
          </cell>
          <cell r="L2851">
            <v>83627.975258371298</v>
          </cell>
          <cell r="M2851">
            <v>74938.001057538495</v>
          </cell>
          <cell r="N2851">
            <v>126103.47532753801</v>
          </cell>
          <cell r="O2851">
            <v>14533.691267420099</v>
          </cell>
          <cell r="P2851">
            <v>56744.897220960404</v>
          </cell>
          <cell r="Q2851">
            <v>123865.253440195</v>
          </cell>
        </row>
        <row r="2852">
          <cell r="A2852" t="str">
            <v>Q9DCS3</v>
          </cell>
          <cell r="B2852" t="str">
            <v>sp|Q9DCS3|MECR_MOUSE</v>
          </cell>
          <cell r="C2852">
            <v>221629.88869200301</v>
          </cell>
          <cell r="D2852">
            <v>95566.953644139605</v>
          </cell>
          <cell r="E2852">
            <v>197145.07871129399</v>
          </cell>
          <cell r="F2852">
            <v>161018.39874124201</v>
          </cell>
          <cell r="G2852">
            <v>182849.15414435399</v>
          </cell>
          <cell r="H2852">
            <v>104467.39219223001</v>
          </cell>
          <cell r="I2852">
            <v>120138.23200461399</v>
          </cell>
          <cell r="J2852">
            <v>113295.57782335801</v>
          </cell>
          <cell r="K2852">
            <v>139019.58898719901</v>
          </cell>
          <cell r="L2852">
            <v>107017.08023165099</v>
          </cell>
          <cell r="M2852">
            <v>84627.854603556596</v>
          </cell>
          <cell r="N2852">
            <v>139270.56417923901</v>
          </cell>
          <cell r="O2852">
            <v>92550.244771085199</v>
          </cell>
          <cell r="P2852">
            <v>175223.619843881</v>
          </cell>
          <cell r="Q2852">
            <v>106667.675016536</v>
          </cell>
        </row>
        <row r="2853">
          <cell r="A2853" t="str">
            <v>Q9DCS9</v>
          </cell>
          <cell r="B2853" t="str">
            <v>sp|Q9DCS9|NDUBA_MOUSE</v>
          </cell>
          <cell r="C2853">
            <v>783656.21606073598</v>
          </cell>
          <cell r="D2853">
            <v>832833.72741348494</v>
          </cell>
          <cell r="E2853">
            <v>803540.87414928095</v>
          </cell>
          <cell r="F2853">
            <v>860921.92424756906</v>
          </cell>
          <cell r="G2853">
            <v>792577.05726335302</v>
          </cell>
          <cell r="H2853">
            <v>1138167.44793037</v>
          </cell>
          <cell r="I2853">
            <v>974260.47565748601</v>
          </cell>
          <cell r="J2853">
            <v>826829.77056778094</v>
          </cell>
          <cell r="K2853">
            <v>865515.77119395998</v>
          </cell>
          <cell r="L2853">
            <v>1041836.45742659</v>
          </cell>
          <cell r="M2853">
            <v>1037441.19490785</v>
          </cell>
          <cell r="N2853">
            <v>1049233.957589</v>
          </cell>
          <cell r="O2853">
            <v>900178.69362604094</v>
          </cell>
          <cell r="P2853">
            <v>1065286.9851534001</v>
          </cell>
          <cell r="Q2853">
            <v>1157498.1992303501</v>
          </cell>
        </row>
        <row r="2854">
          <cell r="A2854" t="str">
            <v>Q9DCT2</v>
          </cell>
          <cell r="B2854" t="str">
            <v>sp|Q9DCT2|NDUS3_MOUSE</v>
          </cell>
          <cell r="C2854">
            <v>3479670.3019841202</v>
          </cell>
          <cell r="D2854">
            <v>3977015.9407326202</v>
          </cell>
          <cell r="E2854">
            <v>3733415.8229270498</v>
          </cell>
          <cell r="F2854">
            <v>3958582.0351446802</v>
          </cell>
          <cell r="G2854">
            <v>3719355.0913282302</v>
          </cell>
          <cell r="H2854">
            <v>4457784.1802189201</v>
          </cell>
          <cell r="I2854">
            <v>3987672.8665551702</v>
          </cell>
          <cell r="J2854">
            <v>4047981.32529053</v>
          </cell>
          <cell r="K2854">
            <v>3704681.7455667099</v>
          </cell>
          <cell r="L2854">
            <v>4370152.1316496599</v>
          </cell>
          <cell r="M2854">
            <v>3927839.3038905701</v>
          </cell>
          <cell r="N2854">
            <v>3874694.5176655301</v>
          </cell>
          <cell r="O2854">
            <v>3926218.29183255</v>
          </cell>
          <cell r="P2854">
            <v>4132787.9594754102</v>
          </cell>
          <cell r="Q2854">
            <v>4582823.5730894003</v>
          </cell>
        </row>
        <row r="2855">
          <cell r="A2855" t="str">
            <v>Q9DCV4</v>
          </cell>
          <cell r="B2855" t="str">
            <v>sp|Q9DCV4|RMD1_MOUSE</v>
          </cell>
          <cell r="C2855">
            <v>44065.3815565884</v>
          </cell>
          <cell r="D2855">
            <v>33818.158348859302</v>
          </cell>
          <cell r="E2855">
            <v>20668.399240086401</v>
          </cell>
          <cell r="F2855">
            <v>11678.930984585701</v>
          </cell>
          <cell r="G2855">
            <v>7015.1311643168201</v>
          </cell>
          <cell r="H2855">
            <v>67727.034594811805</v>
          </cell>
          <cell r="I2855">
            <v>22660.971124395099</v>
          </cell>
          <cell r="J2855">
            <v>24210.7040408299</v>
          </cell>
          <cell r="K2855">
            <v>56174.703425787098</v>
          </cell>
          <cell r="L2855">
            <v>43207.082138093698</v>
          </cell>
          <cell r="M2855">
            <v>12983.282060896399</v>
          </cell>
          <cell r="N2855">
            <v>28282.604955454299</v>
          </cell>
          <cell r="O2855">
            <v>8143.3350566273002</v>
          </cell>
          <cell r="P2855">
            <v>6719.7530315734202</v>
          </cell>
          <cell r="Q2855">
            <v>14510.331745911601</v>
          </cell>
        </row>
        <row r="2856">
          <cell r="A2856" t="str">
            <v>Q9DCW4</v>
          </cell>
          <cell r="B2856" t="str">
            <v>sp|Q9DCW4|ETFB_MOUSE</v>
          </cell>
          <cell r="C2856">
            <v>1887762.4507688901</v>
          </cell>
          <cell r="D2856">
            <v>2016823.6167142</v>
          </cell>
          <cell r="E2856">
            <v>2737040.6580853499</v>
          </cell>
          <cell r="F2856">
            <v>2306345.40966484</v>
          </cell>
          <cell r="G2856">
            <v>2175237.2941980199</v>
          </cell>
          <cell r="H2856">
            <v>2096049.07708363</v>
          </cell>
          <cell r="I2856">
            <v>2143310.02474338</v>
          </cell>
          <cell r="J2856">
            <v>2206260.8879547799</v>
          </cell>
          <cell r="K2856">
            <v>2104278.1284573199</v>
          </cell>
          <cell r="L2856">
            <v>2512302.1163753602</v>
          </cell>
          <cell r="M2856">
            <v>1997810.6542121901</v>
          </cell>
          <cell r="N2856">
            <v>2123799.7780733998</v>
          </cell>
          <cell r="O2856">
            <v>2051125.8170179001</v>
          </cell>
          <cell r="P2856">
            <v>2220493.3228595299</v>
          </cell>
          <cell r="Q2856">
            <v>2735709.1313360399</v>
          </cell>
        </row>
        <row r="2857">
          <cell r="A2857" t="str">
            <v>Q9DCX2</v>
          </cell>
          <cell r="B2857" t="str">
            <v>sp|Q9DCX2|ATP5H_MOUSE</v>
          </cell>
          <cell r="C2857">
            <v>1430867.8827303101</v>
          </cell>
          <cell r="D2857">
            <v>1859341.22362116</v>
          </cell>
          <cell r="E2857">
            <v>2198244.4363465598</v>
          </cell>
          <cell r="F2857">
            <v>2310789.33803637</v>
          </cell>
          <cell r="G2857">
            <v>2178761.04721518</v>
          </cell>
          <cell r="H2857">
            <v>1573452.9997785599</v>
          </cell>
          <cell r="I2857">
            <v>2311845.8193216301</v>
          </cell>
          <cell r="J2857">
            <v>1978235.5224355899</v>
          </cell>
          <cell r="K2857">
            <v>2351438.5066264099</v>
          </cell>
          <cell r="L2857">
            <v>1570444.00971288</v>
          </cell>
          <cell r="M2857">
            <v>1313434.41123995</v>
          </cell>
          <cell r="N2857">
            <v>2018161.6801874</v>
          </cell>
          <cell r="O2857">
            <v>2258999.3878992898</v>
          </cell>
          <cell r="P2857">
            <v>1990737.03928979</v>
          </cell>
          <cell r="Q2857">
            <v>1934119.4860201699</v>
          </cell>
        </row>
        <row r="2858">
          <cell r="A2858" t="str">
            <v>Q9DCZ1</v>
          </cell>
          <cell r="B2858" t="str">
            <v>sp|Q9DCZ1|GMPR1_MOUSE</v>
          </cell>
          <cell r="C2858">
            <v>243626.73224807499</v>
          </cell>
          <cell r="D2858">
            <v>189224.25533721101</v>
          </cell>
          <cell r="E2858">
            <v>298698.78814950201</v>
          </cell>
          <cell r="F2858">
            <v>243024.90367111599</v>
          </cell>
          <cell r="G2858">
            <v>198502.37950093299</v>
          </cell>
          <cell r="H2858">
            <v>232931.79439928601</v>
          </cell>
          <cell r="I2858">
            <v>291934.71553587902</v>
          </cell>
          <cell r="J2858">
            <v>239820.610117</v>
          </cell>
          <cell r="K2858">
            <v>271707.32173483301</v>
          </cell>
          <cell r="L2858">
            <v>226985.477592676</v>
          </cell>
          <cell r="M2858">
            <v>258294.34784501101</v>
          </cell>
          <cell r="N2858">
            <v>314311.28274333797</v>
          </cell>
          <cell r="O2858">
            <v>199780.68072962001</v>
          </cell>
          <cell r="P2858">
            <v>286334.04339838598</v>
          </cell>
          <cell r="Q2858">
            <v>221534.51918705701</v>
          </cell>
        </row>
        <row r="2859">
          <cell r="A2859" t="str">
            <v>Q9DCZ4</v>
          </cell>
          <cell r="B2859" t="str">
            <v>sp|Q9DCZ4|MIC26_MOUSE</v>
          </cell>
          <cell r="C2859">
            <v>1084651.3752848599</v>
          </cell>
          <cell r="D2859">
            <v>1158876.7730348399</v>
          </cell>
          <cell r="E2859">
            <v>1431457.06477415</v>
          </cell>
          <cell r="F2859">
            <v>1445865.83005139</v>
          </cell>
          <cell r="G2859">
            <v>1267507.99986709</v>
          </cell>
          <cell r="H2859">
            <v>1490244.8028814399</v>
          </cell>
          <cell r="I2859">
            <v>1531010.43512635</v>
          </cell>
          <cell r="J2859">
            <v>1371595.5186791799</v>
          </cell>
          <cell r="K2859">
            <v>1358810.21272144</v>
          </cell>
          <cell r="L2859">
            <v>1166149.41480904</v>
          </cell>
          <cell r="M2859">
            <v>1484786.78941739</v>
          </cell>
          <cell r="N2859">
            <v>1467068.51573505</v>
          </cell>
          <cell r="O2859">
            <v>1424129.00185209</v>
          </cell>
          <cell r="P2859">
            <v>1275192.8859287901</v>
          </cell>
          <cell r="Q2859">
            <v>1303449.5238073501</v>
          </cell>
        </row>
        <row r="2860">
          <cell r="A2860" t="str">
            <v>Q9DD03</v>
          </cell>
          <cell r="B2860" t="str">
            <v>sp|Q9DD03|RAB13_MOUSE</v>
          </cell>
          <cell r="C2860">
            <v>2618764.9158080402</v>
          </cell>
          <cell r="D2860">
            <v>2103312.6950482498</v>
          </cell>
          <cell r="E2860">
            <v>2838745.4588546101</v>
          </cell>
          <cell r="F2860">
            <v>2454175.9775115401</v>
          </cell>
          <cell r="G2860">
            <v>495994.75897619699</v>
          </cell>
          <cell r="H2860">
            <v>2537208.23818825</v>
          </cell>
          <cell r="I2860">
            <v>2992525.5327185602</v>
          </cell>
          <cell r="J2860">
            <v>2209179.9530410599</v>
          </cell>
          <cell r="K2860">
            <v>2687582.5824877</v>
          </cell>
          <cell r="L2860">
            <v>2031138.5892193699</v>
          </cell>
          <cell r="M2860">
            <v>2347649.79581748</v>
          </cell>
          <cell r="N2860">
            <v>2818344.3113371702</v>
          </cell>
          <cell r="O2860">
            <v>2004831.61228853</v>
          </cell>
          <cell r="P2860">
            <v>2779639.3908914598</v>
          </cell>
          <cell r="Q2860">
            <v>2432336.4399096798</v>
          </cell>
        </row>
        <row r="2861">
          <cell r="A2861" t="str">
            <v>Q9DD18</v>
          </cell>
          <cell r="B2861" t="str">
            <v>sp|Q9DD18|DTD1_MOUSE</v>
          </cell>
          <cell r="C2861">
            <v>311512.87864153797</v>
          </cell>
          <cell r="D2861">
            <v>388998.90001596999</v>
          </cell>
          <cell r="E2861">
            <v>319571.01572545798</v>
          </cell>
          <cell r="F2861">
            <v>324859.29404337</v>
          </cell>
          <cell r="G2861">
            <v>292314.78450573102</v>
          </cell>
          <cell r="H2861">
            <v>289005.340620031</v>
          </cell>
          <cell r="I2861">
            <v>380714.17173760798</v>
          </cell>
          <cell r="J2861">
            <v>454833.74086915603</v>
          </cell>
          <cell r="K2861">
            <v>404709.37461735198</v>
          </cell>
          <cell r="L2861">
            <v>421070.20413315803</v>
          </cell>
          <cell r="M2861">
            <v>299528.49910981499</v>
          </cell>
          <cell r="N2861">
            <v>430903.08418660099</v>
          </cell>
          <cell r="O2861">
            <v>469019.97571396298</v>
          </cell>
          <cell r="P2861">
            <v>326886.17503857502</v>
          </cell>
          <cell r="Q2861">
            <v>370018.13078207697</v>
          </cell>
        </row>
        <row r="2862">
          <cell r="A2862" t="str">
            <v>Q9EP69</v>
          </cell>
          <cell r="B2862" t="str">
            <v>sp|Q9EP69|SAC1_MOUSE</v>
          </cell>
          <cell r="C2862">
            <v>411274.37786086602</v>
          </cell>
          <cell r="D2862">
            <v>438097.19822391198</v>
          </cell>
          <cell r="E2862">
            <v>373670.49187482102</v>
          </cell>
          <cell r="F2862">
            <v>392166.78469941998</v>
          </cell>
          <cell r="G2862">
            <v>420421.24994647602</v>
          </cell>
          <cell r="H2862">
            <v>291222.40409833501</v>
          </cell>
          <cell r="I2862">
            <v>391828.20427359699</v>
          </cell>
          <cell r="J2862">
            <v>389619.312288863</v>
          </cell>
          <cell r="K2862">
            <v>336714.53309633001</v>
          </cell>
          <cell r="L2862">
            <v>416673.04320052802</v>
          </cell>
          <cell r="M2862">
            <v>432003.60886522999</v>
          </cell>
          <cell r="N2862">
            <v>419802.69633831503</v>
          </cell>
          <cell r="O2862">
            <v>431013.68927033403</v>
          </cell>
          <cell r="P2862">
            <v>370117.348157086</v>
          </cell>
          <cell r="Q2862">
            <v>430655.61079249601</v>
          </cell>
        </row>
        <row r="2863">
          <cell r="A2863" t="str">
            <v>Q9EP89</v>
          </cell>
          <cell r="B2863" t="str">
            <v>sp|Q9EP89|LACTB_MOUSE</v>
          </cell>
          <cell r="C2863">
            <v>21666.604989914598</v>
          </cell>
          <cell r="D2863">
            <v>135904.13242649299</v>
          </cell>
          <cell r="E2863">
            <v>117576.102660495</v>
          </cell>
          <cell r="F2863">
            <v>182039.610293982</v>
          </cell>
          <cell r="G2863">
            <v>204344.36687607699</v>
          </cell>
          <cell r="H2863">
            <v>205852.094893753</v>
          </cell>
          <cell r="I2863">
            <v>154432.60196109299</v>
          </cell>
          <cell r="J2863">
            <v>217365.55686466201</v>
          </cell>
          <cell r="K2863">
            <v>159980.25764402299</v>
          </cell>
          <cell r="L2863">
            <v>127944.142655806</v>
          </cell>
          <cell r="M2863">
            <v>192745.79554872299</v>
          </cell>
          <cell r="N2863">
            <v>141617.88694877</v>
          </cell>
          <cell r="O2863">
            <v>254211.26790571801</v>
          </cell>
          <cell r="P2863">
            <v>147573.822062686</v>
          </cell>
          <cell r="Q2863">
            <v>231180.94121678901</v>
          </cell>
        </row>
        <row r="2864">
          <cell r="A2864" t="str">
            <v>Q9EPC1</v>
          </cell>
          <cell r="B2864" t="str">
            <v>sp|Q9EPC1|PARVA_MOUSE</v>
          </cell>
          <cell r="C2864">
            <v>29959.596380268598</v>
          </cell>
          <cell r="D2864">
            <v>38499.766721788401</v>
          </cell>
          <cell r="E2864">
            <v>7235.8135813179497</v>
          </cell>
          <cell r="F2864">
            <v>14052.9683268914</v>
          </cell>
          <cell r="G2864">
            <v>29407.947501068302</v>
          </cell>
          <cell r="H2864">
            <v>27399.3826005257</v>
          </cell>
          <cell r="I2864">
            <v>6837.2643174576797</v>
          </cell>
          <cell r="J2864">
            <v>20985.584205922602</v>
          </cell>
          <cell r="K2864">
            <v>15173.2380235275</v>
          </cell>
          <cell r="L2864">
            <v>21871.9468088678</v>
          </cell>
          <cell r="M2864">
            <v>44627.046552177198</v>
          </cell>
          <cell r="N2864">
            <v>4834.4202652467802</v>
          </cell>
          <cell r="O2864">
            <v>59417.615622142403</v>
          </cell>
          <cell r="P2864">
            <v>23631.8119633686</v>
          </cell>
          <cell r="Q2864">
            <v>18743.047561450901</v>
          </cell>
        </row>
        <row r="2865">
          <cell r="A2865" t="str">
            <v>Q9EPE9</v>
          </cell>
          <cell r="B2865" t="str">
            <v>sp|Q9EPE9|AT131_MOUSE</v>
          </cell>
          <cell r="C2865">
            <v>59843.6934731074</v>
          </cell>
          <cell r="D2865">
            <v>157116.98126196099</v>
          </cell>
          <cell r="E2865">
            <v>6711.5996083925902</v>
          </cell>
          <cell r="F2865">
            <v>55119.277461676502</v>
          </cell>
          <cell r="G2865">
            <v>65895.151086555401</v>
          </cell>
          <cell r="H2865">
            <v>69503.180752331304</v>
          </cell>
          <cell r="I2865">
            <v>6773.9134525356403</v>
          </cell>
          <cell r="J2865">
            <v>55447.925438763297</v>
          </cell>
          <cell r="K2865">
            <v>59070.884019730103</v>
          </cell>
          <cell r="L2865">
            <v>70496.521487817605</v>
          </cell>
          <cell r="M2865">
            <v>49642.363478100502</v>
          </cell>
          <cell r="N2865">
            <v>37179.195652009897</v>
          </cell>
          <cell r="O2865">
            <v>16075.310775047299</v>
          </cell>
          <cell r="P2865">
            <v>20075.560570838101</v>
          </cell>
          <cell r="Q2865">
            <v>69063.992038654396</v>
          </cell>
        </row>
        <row r="2866">
          <cell r="A2866" t="str">
            <v>Q9EPJ9</v>
          </cell>
          <cell r="B2866" t="str">
            <v>sp|Q9EPJ9|ARFG1_MOUSE</v>
          </cell>
          <cell r="C2866">
            <v>170363.81750401901</v>
          </cell>
          <cell r="D2866">
            <v>168123.53867808499</v>
          </cell>
          <cell r="E2866">
            <v>228994.91038077499</v>
          </cell>
          <cell r="F2866">
            <v>161664.60714367899</v>
          </cell>
          <cell r="G2866">
            <v>222942.32410804799</v>
          </cell>
          <cell r="H2866">
            <v>189113.40406110001</v>
          </cell>
          <cell r="I2866">
            <v>245812.53903211001</v>
          </cell>
          <cell r="J2866">
            <v>197907.25107450099</v>
          </cell>
          <cell r="K2866">
            <v>234543.25782479299</v>
          </cell>
          <cell r="L2866">
            <v>180898.93572283999</v>
          </cell>
          <cell r="M2866">
            <v>201321.29034327701</v>
          </cell>
          <cell r="N2866">
            <v>213335.33179782401</v>
          </cell>
          <cell r="O2866">
            <v>208147.456541041</v>
          </cell>
          <cell r="P2866">
            <v>218862.76772930799</v>
          </cell>
          <cell r="Q2866">
            <v>154248.612394847</v>
          </cell>
        </row>
        <row r="2867">
          <cell r="A2867" t="str">
            <v>Q9EPK7</v>
          </cell>
          <cell r="B2867" t="str">
            <v>sp|Q9EPK7|XPO7_MOUSE</v>
          </cell>
          <cell r="C2867">
            <v>215165.921380143</v>
          </cell>
          <cell r="D2867">
            <v>132533.31594503301</v>
          </cell>
          <cell r="E2867">
            <v>169384.56498907899</v>
          </cell>
          <cell r="F2867">
            <v>249023.64892363601</v>
          </cell>
          <cell r="G2867">
            <v>183897.810296282</v>
          </cell>
          <cell r="H2867">
            <v>236464.51187837901</v>
          </cell>
          <cell r="I2867">
            <v>170673.974026971</v>
          </cell>
          <cell r="J2867">
            <v>211845.55375042799</v>
          </cell>
          <cell r="K2867">
            <v>231808.15241873401</v>
          </cell>
          <cell r="L2867">
            <v>165324.017450174</v>
          </cell>
          <cell r="M2867">
            <v>237014.77826767799</v>
          </cell>
          <cell r="N2867">
            <v>183648.90260704301</v>
          </cell>
          <cell r="O2867">
            <v>175202.165629953</v>
          </cell>
          <cell r="P2867">
            <v>207054.60448313301</v>
          </cell>
          <cell r="Q2867">
            <v>228669.68762389399</v>
          </cell>
        </row>
        <row r="2868">
          <cell r="A2868" t="str">
            <v>Q9EPL2</v>
          </cell>
          <cell r="B2868" t="str">
            <v>sp|Q9EPL2|CSTN1_MOUSE</v>
          </cell>
          <cell r="C2868">
            <v>55356.824489107603</v>
          </cell>
          <cell r="D2868">
            <v>66988.0261925831</v>
          </cell>
          <cell r="E2868">
            <v>50791.805102611899</v>
          </cell>
          <cell r="F2868">
            <v>12550.5876533685</v>
          </cell>
          <cell r="G2868">
            <v>56906.287948629397</v>
          </cell>
          <cell r="H2868">
            <v>9631.6289140378703</v>
          </cell>
          <cell r="I2868">
            <v>68374.084940429006</v>
          </cell>
          <cell r="J2868">
            <v>21390.6898942917</v>
          </cell>
          <cell r="K2868">
            <v>58418.802610369203</v>
          </cell>
          <cell r="L2868">
            <v>10450.865075248499</v>
          </cell>
          <cell r="M2868">
            <v>64039.299816960898</v>
          </cell>
          <cell r="N2868">
            <v>69688.193417996998</v>
          </cell>
          <cell r="O2868">
            <v>67496.308302415404</v>
          </cell>
          <cell r="P2868">
            <v>62029.568248688804</v>
          </cell>
          <cell r="Q2868">
            <v>92659.406794370603</v>
          </cell>
        </row>
        <row r="2869">
          <cell r="A2869" t="str">
            <v>Q9EPL8</v>
          </cell>
          <cell r="B2869" t="str">
            <v>sp|Q9EPL8|IPO7_MOUSE</v>
          </cell>
          <cell r="C2869">
            <v>365770.53717112797</v>
          </cell>
          <cell r="D2869">
            <v>316654.67476229602</v>
          </cell>
          <cell r="E2869">
            <v>350088.12291128602</v>
          </cell>
          <cell r="F2869">
            <v>300599.45846595999</v>
          </cell>
          <cell r="G2869">
            <v>210322.69909436299</v>
          </cell>
          <cell r="H2869">
            <v>415665.21553106903</v>
          </cell>
          <cell r="I2869">
            <v>405465.02552090702</v>
          </cell>
          <cell r="J2869">
            <v>239775.809721053</v>
          </cell>
          <cell r="K2869">
            <v>304271.19460346602</v>
          </cell>
          <cell r="L2869">
            <v>237837.823696056</v>
          </cell>
          <cell r="M2869">
            <v>310193.89921544603</v>
          </cell>
          <cell r="N2869">
            <v>362998.27236416301</v>
          </cell>
          <cell r="O2869">
            <v>143455.86753026801</v>
          </cell>
          <cell r="P2869">
            <v>290740.85855648603</v>
          </cell>
          <cell r="Q2869">
            <v>248649.19876133601</v>
          </cell>
        </row>
        <row r="2870">
          <cell r="A2870" t="str">
            <v>Q9EPN1</v>
          </cell>
          <cell r="B2870" t="str">
            <v>sp|Q9EPN1|NBEA_MOUSE</v>
          </cell>
          <cell r="C2870">
            <v>589338.05846507801</v>
          </cell>
          <cell r="D2870">
            <v>843392.17142552906</v>
          </cell>
          <cell r="E2870">
            <v>747399.27751559403</v>
          </cell>
          <cell r="F2870">
            <v>1149985.4675358499</v>
          </cell>
          <cell r="G2870">
            <v>784375.19207995897</v>
          </cell>
          <cell r="H2870">
            <v>973141.22739322798</v>
          </cell>
          <cell r="I2870">
            <v>824006.92929856898</v>
          </cell>
          <cell r="J2870">
            <v>992993.77263077104</v>
          </cell>
          <cell r="K2870">
            <v>811093.72535303305</v>
          </cell>
          <cell r="L2870">
            <v>855163.19052107201</v>
          </cell>
          <cell r="M2870">
            <v>790795.250376262</v>
          </cell>
          <cell r="N2870">
            <v>849578.95644738199</v>
          </cell>
          <cell r="O2870">
            <v>948042.821733205</v>
          </cell>
          <cell r="P2870">
            <v>892415.655685134</v>
          </cell>
          <cell r="Q2870">
            <v>762010.71152051096</v>
          </cell>
        </row>
        <row r="2871">
          <cell r="A2871" t="str">
            <v>Q9EPR5</v>
          </cell>
          <cell r="B2871" t="str">
            <v>sp|Q9EPR5|SORC2_MOUSE</v>
          </cell>
          <cell r="C2871">
            <v>446876.197400462</v>
          </cell>
          <cell r="D2871">
            <v>247239.97023545101</v>
          </cell>
          <cell r="E2871">
            <v>337259.38491616101</v>
          </cell>
          <cell r="F2871">
            <v>214474.01055161899</v>
          </cell>
          <cell r="G2871">
            <v>374756.67041382502</v>
          </cell>
          <cell r="H2871">
            <v>440156.64093268802</v>
          </cell>
          <cell r="I2871">
            <v>274728.40647338098</v>
          </cell>
          <cell r="J2871">
            <v>221928.461072779</v>
          </cell>
          <cell r="K2871">
            <v>418477.33805138298</v>
          </cell>
          <cell r="L2871">
            <v>401876.47770855098</v>
          </cell>
          <cell r="M2871">
            <v>219219.72695834399</v>
          </cell>
          <cell r="N2871">
            <v>389474.91740900301</v>
          </cell>
          <cell r="O2871">
            <v>434501.270607215</v>
          </cell>
          <cell r="P2871">
            <v>349223.09358228999</v>
          </cell>
          <cell r="Q2871">
            <v>334020.82337781898</v>
          </cell>
        </row>
        <row r="2872">
          <cell r="A2872" t="str">
            <v>Q9EPU0</v>
          </cell>
          <cell r="B2872" t="str">
            <v>sp|Q9EPU0|RENT1_MOUSE</v>
          </cell>
          <cell r="C2872">
            <v>121401.54338459</v>
          </cell>
          <cell r="D2872">
            <v>134958.376944235</v>
          </cell>
          <cell r="E2872">
            <v>149820.49806143099</v>
          </cell>
          <cell r="F2872">
            <v>114587.47116082501</v>
          </cell>
          <cell r="G2872">
            <v>133786.827181342</v>
          </cell>
          <cell r="H2872">
            <v>92817.682873450307</v>
          </cell>
          <cell r="I2872">
            <v>169619.99573732101</v>
          </cell>
          <cell r="J2872">
            <v>169742.09573345899</v>
          </cell>
          <cell r="K2872">
            <v>110744.747975486</v>
          </cell>
          <cell r="L2872">
            <v>90200.172108963103</v>
          </cell>
          <cell r="M2872">
            <v>123515.818075394</v>
          </cell>
          <cell r="N2872">
            <v>172910.190683555</v>
          </cell>
          <cell r="O2872">
            <v>85671.929224493098</v>
          </cell>
          <cell r="P2872">
            <v>156438.335126258</v>
          </cell>
          <cell r="Q2872">
            <v>151123.99397636601</v>
          </cell>
        </row>
        <row r="2873">
          <cell r="A2873" t="str">
            <v>Q9EPU5</v>
          </cell>
          <cell r="B2873" t="str">
            <v>sp|Q9EPU5|TNR21_MOUSE</v>
          </cell>
          <cell r="C2873">
            <v>55422.952016348303</v>
          </cell>
          <cell r="D2873">
            <v>15386.584273550599</v>
          </cell>
          <cell r="E2873">
            <v>52985.1338855063</v>
          </cell>
          <cell r="F2873">
            <v>118323.187143296</v>
          </cell>
          <cell r="G2873">
            <v>104131.54709691201</v>
          </cell>
          <cell r="H2873">
            <v>85439.527597666194</v>
          </cell>
          <cell r="I2873">
            <v>101359.27157627</v>
          </cell>
          <cell r="J2873">
            <v>20807.014084687999</v>
          </cell>
          <cell r="K2873">
            <v>100450.93563336199</v>
          </cell>
          <cell r="L2873">
            <v>64835.102217295498</v>
          </cell>
          <cell r="M2873">
            <v>29267.543145850101</v>
          </cell>
          <cell r="N2873">
            <v>21259.818176926699</v>
          </cell>
          <cell r="O2873">
            <v>52119.325571979803</v>
          </cell>
          <cell r="P2873">
            <v>89046.648937942897</v>
          </cell>
          <cell r="Q2873">
            <v>10705.381317773101</v>
          </cell>
        </row>
        <row r="2874">
          <cell r="A2874" t="str">
            <v>Q9EPW0</v>
          </cell>
          <cell r="B2874" t="str">
            <v>sp|Q9EPW0|INP4A_MOUSE</v>
          </cell>
          <cell r="C2874">
            <v>302328.527027909</v>
          </cell>
          <cell r="D2874">
            <v>319046.78987590002</v>
          </cell>
          <cell r="E2874">
            <v>305541.95848160901</v>
          </cell>
          <cell r="F2874">
            <v>339371.72326107603</v>
          </cell>
          <cell r="G2874">
            <v>337705.17551951401</v>
          </cell>
          <cell r="H2874">
            <v>264947.732445904</v>
          </cell>
          <cell r="I2874">
            <v>334569.611327163</v>
          </cell>
          <cell r="J2874">
            <v>242890.61855822901</v>
          </cell>
          <cell r="K2874">
            <v>249494.15084378299</v>
          </cell>
          <cell r="L2874">
            <v>350325.774849115</v>
          </cell>
          <cell r="M2874">
            <v>271437.852087937</v>
          </cell>
          <cell r="N2874">
            <v>328586.69858929497</v>
          </cell>
          <cell r="O2874">
            <v>291520.736281102</v>
          </cell>
          <cell r="P2874">
            <v>310912.46603249997</v>
          </cell>
          <cell r="Q2874">
            <v>278949.49943897099</v>
          </cell>
        </row>
        <row r="2875">
          <cell r="A2875" t="str">
            <v>Q9EQ06</v>
          </cell>
          <cell r="B2875" t="str">
            <v>sp|Q9EQ06|DHB11_MOUSE</v>
          </cell>
          <cell r="C2875">
            <v>97345.125683135993</v>
          </cell>
          <cell r="D2875">
            <v>185224.48230524699</v>
          </cell>
          <cell r="E2875">
            <v>124579.55838442899</v>
          </cell>
          <cell r="F2875">
            <v>136963.06455396299</v>
          </cell>
          <cell r="G2875">
            <v>137233.06465900401</v>
          </cell>
          <cell r="H2875">
            <v>164611.06368928999</v>
          </cell>
          <cell r="I2875">
            <v>117910.963526038</v>
          </cell>
          <cell r="J2875">
            <v>163924.60950555801</v>
          </cell>
          <cell r="K2875">
            <v>125964.73600144</v>
          </cell>
          <cell r="L2875">
            <v>165746.49822034399</v>
          </cell>
          <cell r="M2875">
            <v>130629.562214524</v>
          </cell>
          <cell r="N2875">
            <v>166522.460781564</v>
          </cell>
          <cell r="O2875">
            <v>151140.46232555399</v>
          </cell>
          <cell r="P2875">
            <v>157998.837146362</v>
          </cell>
          <cell r="Q2875">
            <v>144231.42450068</v>
          </cell>
        </row>
        <row r="2876">
          <cell r="A2876" t="str">
            <v>Q9EQ20</v>
          </cell>
          <cell r="B2876" t="str">
            <v>sp|Q9EQ20|MMSA_MOUSE</v>
          </cell>
          <cell r="C2876">
            <v>2674689.67578125</v>
          </cell>
          <cell r="D2876">
            <v>3061240.4223507899</v>
          </cell>
          <cell r="E2876">
            <v>2648812.8534359899</v>
          </cell>
          <cell r="F2876">
            <v>2476855.2970749401</v>
          </cell>
          <cell r="G2876">
            <v>2319096.74161288</v>
          </cell>
          <cell r="H2876">
            <v>3308678.0442506899</v>
          </cell>
          <cell r="I2876">
            <v>2310993.7251907401</v>
          </cell>
          <cell r="J2876">
            <v>2983335.9728966602</v>
          </cell>
          <cell r="K2876">
            <v>2265778.33999003</v>
          </cell>
          <cell r="L2876">
            <v>2931209.2295422801</v>
          </cell>
          <cell r="M2876">
            <v>2984947.1488260501</v>
          </cell>
          <cell r="N2876">
            <v>2721921.03666601</v>
          </cell>
          <cell r="O2876">
            <v>2449977.3699557502</v>
          </cell>
          <cell r="P2876">
            <v>3160651.01793645</v>
          </cell>
          <cell r="Q2876">
            <v>3168745.9668331002</v>
          </cell>
        </row>
        <row r="2877">
          <cell r="A2877" t="str">
            <v>Q9EQ80</v>
          </cell>
          <cell r="B2877" t="str">
            <v>sp|Q9EQ80|NIF3L_MOUSE</v>
          </cell>
          <cell r="C2877">
            <v>141220.559871732</v>
          </cell>
          <cell r="D2877">
            <v>198835.42199098901</v>
          </cell>
          <cell r="E2877">
            <v>193356.09463298399</v>
          </cell>
          <cell r="F2877">
            <v>179867.026829284</v>
          </cell>
          <cell r="G2877">
            <v>179376.00937504499</v>
          </cell>
          <cell r="H2877">
            <v>207984.32261160499</v>
          </cell>
          <cell r="I2877">
            <v>180482.360452842</v>
          </cell>
          <cell r="J2877">
            <v>251006.71530668699</v>
          </cell>
          <cell r="K2877">
            <v>189911.93178319299</v>
          </cell>
          <cell r="L2877">
            <v>213308.49006789899</v>
          </cell>
          <cell r="M2877">
            <v>198288.52920233199</v>
          </cell>
          <cell r="N2877">
            <v>139556.643304575</v>
          </cell>
          <cell r="O2877">
            <v>254332.45599037199</v>
          </cell>
          <cell r="P2877">
            <v>194357.37077927301</v>
          </cell>
          <cell r="Q2877">
            <v>204139.010530428</v>
          </cell>
        </row>
        <row r="2878">
          <cell r="A2878" t="str">
            <v>Q9EQF6</v>
          </cell>
          <cell r="B2878" t="str">
            <v>sp|Q9EQF6|DPYL5_MOUSE</v>
          </cell>
          <cell r="C2878">
            <v>495264.601884234</v>
          </cell>
          <cell r="D2878">
            <v>504994.38064292201</v>
          </cell>
          <cell r="E2878">
            <v>653071.07025465695</v>
          </cell>
          <cell r="F2878">
            <v>511818.17247800098</v>
          </cell>
          <cell r="G2878">
            <v>513803.31500743103</v>
          </cell>
          <cell r="H2878">
            <v>579572.08264721802</v>
          </cell>
          <cell r="I2878">
            <v>591604.18639632396</v>
          </cell>
          <cell r="J2878">
            <v>535605.23037451599</v>
          </cell>
          <cell r="K2878">
            <v>638325.82128236606</v>
          </cell>
          <cell r="L2878">
            <v>489201.43939777301</v>
          </cell>
          <cell r="M2878">
            <v>416842.418163586</v>
          </cell>
          <cell r="N2878">
            <v>594141.52255686698</v>
          </cell>
          <cell r="O2878">
            <v>491871.20264148002</v>
          </cell>
          <cell r="P2878">
            <v>545044.10864487605</v>
          </cell>
          <cell r="Q2878">
            <v>430804.284443376</v>
          </cell>
        </row>
        <row r="2879">
          <cell r="A2879" t="str">
            <v>Q9EQG7</v>
          </cell>
          <cell r="B2879" t="str">
            <v>sp|Q9EQG7|ENPP5_MOUSE</v>
          </cell>
          <cell r="C2879">
            <v>33791.428636718498</v>
          </cell>
          <cell r="D2879">
            <v>37700.8665649697</v>
          </cell>
          <cell r="E2879">
            <v>41317.546903365801</v>
          </cell>
          <cell r="F2879">
            <v>8765.1061844443102</v>
          </cell>
          <cell r="G2879">
            <v>63547.165539511501</v>
          </cell>
          <cell r="H2879">
            <v>87086.311607376105</v>
          </cell>
          <cell r="I2879">
            <v>9624.0114829931208</v>
          </cell>
          <cell r="J2879">
            <v>52900.115932720102</v>
          </cell>
          <cell r="K2879">
            <v>43896.024526819303</v>
          </cell>
          <cell r="L2879">
            <v>43614.793059347103</v>
          </cell>
          <cell r="M2879">
            <v>28338.304948277499</v>
          </cell>
          <cell r="N2879">
            <v>46832.702305297498</v>
          </cell>
          <cell r="O2879">
            <v>27279.159699858199</v>
          </cell>
          <cell r="P2879">
            <v>12186.8224035863</v>
          </cell>
          <cell r="Q2879">
            <v>44942.5511437721</v>
          </cell>
        </row>
        <row r="2880">
          <cell r="A2880" t="str">
            <v>Q9EQH3</v>
          </cell>
          <cell r="B2880" t="str">
            <v>sp|Q9EQH3|VPS35_MOUSE</v>
          </cell>
          <cell r="C2880">
            <v>2327123.4031183301</v>
          </cell>
          <cell r="D2880">
            <v>2463171.17356537</v>
          </cell>
          <cell r="E2880">
            <v>2186715.5264291801</v>
          </cell>
          <cell r="F2880">
            <v>2369958.1801702399</v>
          </cell>
          <cell r="G2880">
            <v>2560351.6766773001</v>
          </cell>
          <cell r="H2880">
            <v>2816940.63333529</v>
          </cell>
          <cell r="I2880">
            <v>2275289.3962445902</v>
          </cell>
          <cell r="J2880">
            <v>2598611.5808820399</v>
          </cell>
          <cell r="K2880">
            <v>2197283.8118643402</v>
          </cell>
          <cell r="L2880">
            <v>2684837.2075748402</v>
          </cell>
          <cell r="M2880">
            <v>2627518.2602243898</v>
          </cell>
          <cell r="N2880">
            <v>2470041.1095722201</v>
          </cell>
          <cell r="O2880">
            <v>2551316.31925578</v>
          </cell>
          <cell r="P2880">
            <v>2398944.0344871702</v>
          </cell>
          <cell r="Q2880">
            <v>2643619.0175548401</v>
          </cell>
        </row>
        <row r="2881">
          <cell r="A2881" t="str">
            <v>Q9EQI8</v>
          </cell>
          <cell r="B2881" t="str">
            <v>sp|Q9EQI8|RM46_MOUSE</v>
          </cell>
          <cell r="C2881">
            <v>41373.4809835134</v>
          </cell>
          <cell r="D2881">
            <v>49726.619080419303</v>
          </cell>
          <cell r="E2881">
            <v>40436.656372507699</v>
          </cell>
          <cell r="F2881">
            <v>63314.377337083097</v>
          </cell>
          <cell r="G2881">
            <v>37851.201826459102</v>
          </cell>
          <cell r="H2881">
            <v>44949.425200188802</v>
          </cell>
          <cell r="I2881">
            <v>32221.685381965901</v>
          </cell>
          <cell r="J2881">
            <v>29169.774325993701</v>
          </cell>
          <cell r="K2881">
            <v>24054.4862910642</v>
          </cell>
          <cell r="L2881">
            <v>38742.230514475297</v>
          </cell>
          <cell r="M2881">
            <v>50493.4962275035</v>
          </cell>
          <cell r="N2881">
            <v>37675.379842472597</v>
          </cell>
          <cell r="O2881">
            <v>4791.5663980517402</v>
          </cell>
          <cell r="P2881">
            <v>37362.2498689192</v>
          </cell>
          <cell r="Q2881">
            <v>44401.6746110776</v>
          </cell>
        </row>
        <row r="2882">
          <cell r="A2882" t="str">
            <v>Q9EQJ9</v>
          </cell>
          <cell r="B2882" t="str">
            <v>sp|Q9EQJ9|MAGI3_MOUSE</v>
          </cell>
          <cell r="C2882">
            <v>80462.503064519202</v>
          </cell>
          <cell r="D2882">
            <v>14580.8888546575</v>
          </cell>
          <cell r="E2882">
            <v>62069.675182566702</v>
          </cell>
          <cell r="F2882">
            <v>22748.814048640801</v>
          </cell>
          <cell r="G2882">
            <v>78350.298711213094</v>
          </cell>
          <cell r="H2882">
            <v>73405.375402416394</v>
          </cell>
          <cell r="I2882">
            <v>74314.298092140903</v>
          </cell>
          <cell r="J2882">
            <v>24817.227996198399</v>
          </cell>
          <cell r="K2882">
            <v>10011.3698177189</v>
          </cell>
          <cell r="L2882">
            <v>67379.854983445504</v>
          </cell>
          <cell r="M2882">
            <v>42106.445233925297</v>
          </cell>
          <cell r="N2882">
            <v>15343.2507668779</v>
          </cell>
          <cell r="O2882">
            <v>5417.24907032602</v>
          </cell>
          <cell r="P2882">
            <v>14772.8233651634</v>
          </cell>
          <cell r="Q2882">
            <v>36825.546935936902</v>
          </cell>
        </row>
        <row r="2883">
          <cell r="A2883" t="str">
            <v>Q9EQK5</v>
          </cell>
          <cell r="B2883" t="str">
            <v>sp|Q9EQK5|MVP_MOUSE</v>
          </cell>
          <cell r="C2883">
            <v>14120.921104904401</v>
          </cell>
          <cell r="D2883">
            <v>26317.7037601622</v>
          </cell>
          <cell r="E2883">
            <v>38993.598904384497</v>
          </cell>
          <cell r="F2883">
            <v>46828.799349061897</v>
          </cell>
          <cell r="G2883">
            <v>27357.302546926399</v>
          </cell>
          <cell r="H2883">
            <v>18809.279135454901</v>
          </cell>
          <cell r="I2883">
            <v>19253.134618563101</v>
          </cell>
          <cell r="J2883">
            <v>24081.018842722999</v>
          </cell>
          <cell r="K2883">
            <v>40715.976013043</v>
          </cell>
          <cell r="L2883">
            <v>17840.998314878099</v>
          </cell>
          <cell r="M2883">
            <v>31562.714849606</v>
          </cell>
          <cell r="N2883">
            <v>10721.921355751199</v>
          </cell>
          <cell r="O2883">
            <v>12788.7372985574</v>
          </cell>
          <cell r="P2883">
            <v>14210.476957168699</v>
          </cell>
          <cell r="Q2883">
            <v>20430.946685371899</v>
          </cell>
        </row>
        <row r="2884">
          <cell r="A2884" t="str">
            <v>Q9EQP2</v>
          </cell>
          <cell r="B2884" t="str">
            <v>sp|Q9EQP2|EHD4_MOUSE</v>
          </cell>
          <cell r="C2884">
            <v>53486.715758589198</v>
          </cell>
          <cell r="D2884">
            <v>44743.338599338102</v>
          </cell>
          <cell r="E2884">
            <v>29502.8686889036</v>
          </cell>
          <cell r="F2884">
            <v>49380.670300047997</v>
          </cell>
          <cell r="G2884">
            <v>52913.806712773301</v>
          </cell>
          <cell r="H2884">
            <v>62388.806692126098</v>
          </cell>
          <cell r="I2884">
            <v>54636.338518990597</v>
          </cell>
          <cell r="J2884">
            <v>76951.075065157798</v>
          </cell>
          <cell r="K2884">
            <v>27765.897161532001</v>
          </cell>
          <cell r="L2884">
            <v>60477.677713497702</v>
          </cell>
          <cell r="M2884">
            <v>77632.742995563705</v>
          </cell>
          <cell r="N2884">
            <v>64235.395593538102</v>
          </cell>
          <cell r="O2884">
            <v>69584.089729282699</v>
          </cell>
          <cell r="P2884">
            <v>47768.090360627597</v>
          </cell>
          <cell r="Q2884">
            <v>61250.551485208503</v>
          </cell>
        </row>
        <row r="2885">
          <cell r="A2885" t="str">
            <v>Q9EQQ9</v>
          </cell>
          <cell r="B2885" t="str">
            <v>sp|Q9EQQ9|OGA_MOUSE</v>
          </cell>
          <cell r="C2885">
            <v>93943.677830926201</v>
          </cell>
          <cell r="D2885">
            <v>69546.971228680297</v>
          </cell>
          <cell r="E2885">
            <v>141833.10433230599</v>
          </cell>
          <cell r="F2885">
            <v>116231.59512560201</v>
          </cell>
          <cell r="G2885">
            <v>114099.17099011999</v>
          </cell>
          <cell r="H2885">
            <v>154425.01282066701</v>
          </cell>
          <cell r="I2885">
            <v>57340.582008326899</v>
          </cell>
          <cell r="J2885">
            <v>93205.960789404795</v>
          </cell>
          <cell r="K2885">
            <v>109472.508323332</v>
          </cell>
          <cell r="L2885">
            <v>79865.065103094297</v>
          </cell>
          <cell r="M2885">
            <v>107789.81343266901</v>
          </cell>
          <cell r="N2885">
            <v>89977.400675282799</v>
          </cell>
          <cell r="O2885">
            <v>109105.039627734</v>
          </cell>
          <cell r="P2885">
            <v>126514.890696213</v>
          </cell>
          <cell r="Q2885">
            <v>98873.339090932001</v>
          </cell>
        </row>
        <row r="2886">
          <cell r="A2886" t="str">
            <v>Q9EQU5</v>
          </cell>
          <cell r="B2886" t="str">
            <v>sp|Q9EQU5|SET_MOUSE</v>
          </cell>
          <cell r="C2886">
            <v>282188.49652892997</v>
          </cell>
          <cell r="D2886">
            <v>252545.05235559001</v>
          </cell>
          <cell r="E2886">
            <v>473590.29765032802</v>
          </cell>
          <cell r="F2886">
            <v>431064.55678157299</v>
          </cell>
          <cell r="G2886">
            <v>255922.440165479</v>
          </cell>
          <cell r="H2886">
            <v>245820.22975719601</v>
          </cell>
          <cell r="I2886">
            <v>230173.824372231</v>
          </cell>
          <cell r="J2886">
            <v>264953.49491020601</v>
          </cell>
          <cell r="K2886">
            <v>284257.88472210802</v>
          </cell>
          <cell r="L2886">
            <v>449723.099969881</v>
          </cell>
          <cell r="M2886">
            <v>236345.2945705</v>
          </cell>
          <cell r="N2886">
            <v>278083.73143345403</v>
          </cell>
          <cell r="O2886">
            <v>397290.49708076101</v>
          </cell>
          <cell r="P2886">
            <v>303086.16369618301</v>
          </cell>
          <cell r="Q2886">
            <v>462151.08249349502</v>
          </cell>
        </row>
        <row r="2887">
          <cell r="A2887" t="str">
            <v>Q9EQZ6</v>
          </cell>
          <cell r="B2887" t="str">
            <v>sp|Q9EQZ6|RPGF4_MOUSE</v>
          </cell>
          <cell r="C2887">
            <v>299978.43714894302</v>
          </cell>
          <cell r="D2887">
            <v>257242.407890278</v>
          </cell>
          <cell r="E2887">
            <v>330231.36502330098</v>
          </cell>
          <cell r="F2887">
            <v>395154.42907685001</v>
          </cell>
          <cell r="G2887">
            <v>326448.225794803</v>
          </cell>
          <cell r="H2887">
            <v>302659.70683636097</v>
          </cell>
          <cell r="I2887">
            <v>307939.42789133498</v>
          </cell>
          <cell r="J2887">
            <v>310329.65989551198</v>
          </cell>
          <cell r="K2887">
            <v>340016.96803796402</v>
          </cell>
          <cell r="L2887">
            <v>323855.38705045299</v>
          </cell>
          <cell r="M2887">
            <v>435142.74552811403</v>
          </cell>
          <cell r="N2887">
            <v>326701.31086228701</v>
          </cell>
          <cell r="O2887">
            <v>446446.62684687501</v>
          </cell>
          <cell r="P2887">
            <v>324506.87904023001</v>
          </cell>
          <cell r="Q2887">
            <v>340988.078109022</v>
          </cell>
        </row>
        <row r="2888">
          <cell r="A2888" t="str">
            <v>Q9EQZ7</v>
          </cell>
          <cell r="B2888" t="str">
            <v>sp|Q9EQZ7|RIMS2_MOUSE</v>
          </cell>
          <cell r="C2888">
            <v>33521.901741132402</v>
          </cell>
          <cell r="D2888">
            <v>1289.2596726531899</v>
          </cell>
          <cell r="E2888">
            <v>46323.684326558701</v>
          </cell>
          <cell r="F2888">
            <v>43484.721960353803</v>
          </cell>
          <cell r="G2888">
            <v>3938.9374751769801</v>
          </cell>
          <cell r="H2888">
            <v>1559.9384428625201</v>
          </cell>
          <cell r="I2888">
            <v>9630.3945915292697</v>
          </cell>
          <cell r="J2888">
            <v>16789.545895364801</v>
          </cell>
          <cell r="K2888">
            <v>37229.862318432199</v>
          </cell>
          <cell r="L2888">
            <v>55002.195967722102</v>
          </cell>
          <cell r="M2888">
            <v>22250.625411750199</v>
          </cell>
          <cell r="N2888">
            <v>40216.454574796997</v>
          </cell>
          <cell r="O2888">
            <v>45419.829550831397</v>
          </cell>
          <cell r="P2888">
            <v>35812.166036065901</v>
          </cell>
          <cell r="Q2888">
            <v>41481.346069548803</v>
          </cell>
        </row>
        <row r="2889">
          <cell r="A2889" t="str">
            <v>Q9ER00</v>
          </cell>
          <cell r="B2889" t="str">
            <v>sp|Q9ER00|STX12_MOUSE</v>
          </cell>
          <cell r="C2889">
            <v>593839.76345092198</v>
          </cell>
          <cell r="D2889">
            <v>640100.58167176903</v>
          </cell>
          <cell r="E2889">
            <v>602969.8696491</v>
          </cell>
          <cell r="F2889">
            <v>590428.31558887498</v>
          </cell>
          <cell r="G2889">
            <v>581204.15412698302</v>
          </cell>
          <cell r="H2889">
            <v>598145.58693349396</v>
          </cell>
          <cell r="I2889">
            <v>705242.04724525905</v>
          </cell>
          <cell r="J2889">
            <v>695875.80212818296</v>
          </cell>
          <cell r="K2889">
            <v>660254.66385120095</v>
          </cell>
          <cell r="L2889">
            <v>708124.28573630098</v>
          </cell>
          <cell r="M2889">
            <v>595724.74319605494</v>
          </cell>
          <cell r="N2889">
            <v>690306.85223683203</v>
          </cell>
          <cell r="O2889">
            <v>783756.88630839204</v>
          </cell>
          <cell r="P2889">
            <v>637190.039221299</v>
          </cell>
          <cell r="Q2889">
            <v>587165.55843596405</v>
          </cell>
        </row>
        <row r="2890">
          <cell r="A2890" t="str">
            <v>Q9ER58</v>
          </cell>
          <cell r="B2890" t="str">
            <v>sp|Q9ER58|TICN2_MOUSE</v>
          </cell>
          <cell r="C2890">
            <v>18748.709877693898</v>
          </cell>
          <cell r="D2890">
            <v>14219.129876982801</v>
          </cell>
          <cell r="E2890">
            <v>46357.890924862702</v>
          </cell>
          <cell r="F2890">
            <v>31115.604261488399</v>
          </cell>
          <cell r="G2890">
            <v>18339.848561814</v>
          </cell>
          <cell r="H2890">
            <v>26079.6531338446</v>
          </cell>
          <cell r="I2890">
            <v>28602.540087103898</v>
          </cell>
          <cell r="J2890">
            <v>25795.936572425999</v>
          </cell>
          <cell r="K2890">
            <v>25058.505648939299</v>
          </cell>
          <cell r="L2890">
            <v>29218.2649414732</v>
          </cell>
          <cell r="M2890">
            <v>27271.044781629302</v>
          </cell>
          <cell r="N2890">
            <v>22569.044830841402</v>
          </cell>
          <cell r="O2890">
            <v>7747.71129131015</v>
          </cell>
          <cell r="P2890">
            <v>28590.951048701299</v>
          </cell>
          <cell r="Q2890">
            <v>14648.525042843299</v>
          </cell>
        </row>
        <row r="2891">
          <cell r="A2891" t="str">
            <v>Q9ER72</v>
          </cell>
          <cell r="B2891" t="str">
            <v>sp|Q9ER72|SYCC_MOUSE</v>
          </cell>
          <cell r="C2891">
            <v>187678.079600706</v>
          </cell>
          <cell r="D2891">
            <v>155596.163416861</v>
          </cell>
          <cell r="E2891">
            <v>569856.32320050697</v>
          </cell>
          <cell r="F2891">
            <v>937244.39194815198</v>
          </cell>
          <cell r="G2891">
            <v>850410.43969434395</v>
          </cell>
          <cell r="H2891">
            <v>304742.43210016697</v>
          </cell>
          <cell r="I2891">
            <v>729670.32233624498</v>
          </cell>
          <cell r="J2891">
            <v>201635.22933693201</v>
          </cell>
          <cell r="K2891">
            <v>700989.4962233</v>
          </cell>
          <cell r="L2891">
            <v>219292.49067918799</v>
          </cell>
          <cell r="M2891">
            <v>291509.18654769298</v>
          </cell>
          <cell r="N2891">
            <v>712010.90702836995</v>
          </cell>
          <cell r="O2891">
            <v>1229526.5234654399</v>
          </cell>
          <cell r="P2891">
            <v>650073.69741551694</v>
          </cell>
          <cell r="Q2891">
            <v>900722.12291619706</v>
          </cell>
        </row>
        <row r="2892">
          <cell r="A2892" t="str">
            <v>Q9ERB0</v>
          </cell>
          <cell r="B2892" t="str">
            <v>sp|Q9ERB0|SNP29_MOUSE</v>
          </cell>
          <cell r="C2892">
            <v>144594.627726759</v>
          </cell>
          <cell r="D2892">
            <v>107902.661737633</v>
          </cell>
          <cell r="E2892">
            <v>104441.44424521099</v>
          </cell>
          <cell r="F2892">
            <v>103089.864681252</v>
          </cell>
          <cell r="G2892">
            <v>136630.31754290199</v>
          </cell>
          <cell r="H2892">
            <v>120819.146677956</v>
          </cell>
          <cell r="I2892">
            <v>146394.273065549</v>
          </cell>
          <cell r="J2892">
            <v>194186.118525258</v>
          </cell>
          <cell r="K2892">
            <v>79638.890325975706</v>
          </cell>
          <cell r="L2892">
            <v>143836.84677428901</v>
          </cell>
          <cell r="M2892">
            <v>108619.813881796</v>
          </cell>
          <cell r="N2892">
            <v>151498.99683385401</v>
          </cell>
          <cell r="O2892">
            <v>147075.944938017</v>
          </cell>
          <cell r="P2892">
            <v>124007.89691759599</v>
          </cell>
          <cell r="Q2892">
            <v>137489.11232028701</v>
          </cell>
        </row>
        <row r="2893">
          <cell r="A2893" t="str">
            <v>Q9ERD7</v>
          </cell>
          <cell r="B2893" t="str">
            <v>sp|Q9ERD7|TBB3_MOUSE</v>
          </cell>
          <cell r="C2893">
            <v>6668221.5520507898</v>
          </cell>
          <cell r="D2893">
            <v>5476698.4746250603</v>
          </cell>
          <cell r="E2893">
            <v>4238913.1236068197</v>
          </cell>
          <cell r="F2893">
            <v>5774504.6936080502</v>
          </cell>
          <cell r="G2893">
            <v>5616446.5945826797</v>
          </cell>
          <cell r="H2893">
            <v>5642355.8099549701</v>
          </cell>
          <cell r="I2893">
            <v>4704112.4307228699</v>
          </cell>
          <cell r="J2893">
            <v>5373707.7411622098</v>
          </cell>
          <cell r="K2893">
            <v>5559782.3810427897</v>
          </cell>
          <cell r="L2893">
            <v>5716413.9371990897</v>
          </cell>
          <cell r="M2893">
            <v>4440716.94135998</v>
          </cell>
          <cell r="N2893">
            <v>5649249.9869388901</v>
          </cell>
          <cell r="O2893">
            <v>6102466.3415291803</v>
          </cell>
          <cell r="P2893">
            <v>5874916.7043910697</v>
          </cell>
          <cell r="Q2893">
            <v>5986658.9827256203</v>
          </cell>
        </row>
        <row r="2894">
          <cell r="A2894" t="str">
            <v>Q9ERF3</v>
          </cell>
          <cell r="B2894" t="str">
            <v>sp|Q9ERF3|WDR61_MOUSE</v>
          </cell>
          <cell r="C2894">
            <v>35996.439039104298</v>
          </cell>
          <cell r="D2894">
            <v>87027.312427709403</v>
          </cell>
          <cell r="E2894">
            <v>51734.518632230604</v>
          </cell>
          <cell r="F2894">
            <v>49309.407540918597</v>
          </cell>
          <cell r="G2894">
            <v>64413.762664364898</v>
          </cell>
          <cell r="H2894">
            <v>57518.900600701301</v>
          </cell>
          <cell r="I2894">
            <v>71891.627145122897</v>
          </cell>
          <cell r="J2894">
            <v>88920.365352974899</v>
          </cell>
          <cell r="K2894">
            <v>42139.7659268344</v>
          </cell>
          <cell r="L2894">
            <v>77411.543785123693</v>
          </cell>
          <cell r="M2894">
            <v>71901.109951666003</v>
          </cell>
          <cell r="N2894">
            <v>34827.662036323003</v>
          </cell>
          <cell r="O2894">
            <v>34809.573886704296</v>
          </cell>
          <cell r="P2894">
            <v>75852.849747457003</v>
          </cell>
          <cell r="Q2894">
            <v>59240.451206052698</v>
          </cell>
        </row>
        <row r="2895">
          <cell r="A2895" t="str">
            <v>Q9ERG2</v>
          </cell>
          <cell r="B2895" t="str">
            <v>sp|Q9ERG2|STRN3_MOUSE</v>
          </cell>
          <cell r="C2895">
            <v>348554.15472189401</v>
          </cell>
          <cell r="D2895">
            <v>545953.64689771703</v>
          </cell>
          <cell r="E2895">
            <v>391361.82340111502</v>
          </cell>
          <cell r="F2895">
            <v>412589.47785385599</v>
          </cell>
          <cell r="G2895">
            <v>420622.23012671998</v>
          </cell>
          <cell r="H2895">
            <v>438063.699811247</v>
          </cell>
          <cell r="I2895">
            <v>458936.51573701901</v>
          </cell>
          <cell r="J2895">
            <v>399585.50177137897</v>
          </cell>
          <cell r="K2895">
            <v>624092.36514228303</v>
          </cell>
          <cell r="L2895">
            <v>559492.92318446899</v>
          </cell>
          <cell r="M2895">
            <v>362962.46426242997</v>
          </cell>
          <cell r="N2895">
            <v>676013.94364949397</v>
          </cell>
          <cell r="O2895">
            <v>410612.15179730399</v>
          </cell>
          <cell r="P2895">
            <v>588757.30107667204</v>
          </cell>
          <cell r="Q2895">
            <v>630208.02804176905</v>
          </cell>
        </row>
        <row r="2896">
          <cell r="A2896" t="str">
            <v>Q9ERI6</v>
          </cell>
          <cell r="B2896" t="str">
            <v>sp|Q9ERI6|RDH14_MOUSE</v>
          </cell>
          <cell r="C2896">
            <v>346506.826819001</v>
          </cell>
          <cell r="D2896">
            <v>327520.617930668</v>
          </cell>
          <cell r="E2896">
            <v>248855.018841607</v>
          </cell>
          <cell r="F2896">
            <v>326258.97033810202</v>
          </cell>
          <cell r="G2896">
            <v>292278.94926602498</v>
          </cell>
          <cell r="H2896">
            <v>383914.06801307801</v>
          </cell>
          <cell r="I2896">
            <v>236121.985290148</v>
          </cell>
          <cell r="J2896">
            <v>361672.77369729697</v>
          </cell>
          <cell r="K2896">
            <v>321765.01049257303</v>
          </cell>
          <cell r="L2896">
            <v>341382.89512343903</v>
          </cell>
          <cell r="M2896">
            <v>421701.86741799</v>
          </cell>
          <cell r="N2896">
            <v>325394.81502963498</v>
          </cell>
          <cell r="O2896">
            <v>417321.88459361298</v>
          </cell>
          <cell r="P2896">
            <v>299549.59954595001</v>
          </cell>
          <cell r="Q2896">
            <v>331138.46180506097</v>
          </cell>
        </row>
        <row r="2897">
          <cell r="A2897" t="str">
            <v>Q9ERK4</v>
          </cell>
          <cell r="B2897" t="str">
            <v>sp|Q9ERK4|XPO2_MOUSE</v>
          </cell>
          <cell r="C2897">
            <v>506962.39777943701</v>
          </cell>
          <cell r="D2897">
            <v>442149.42367896298</v>
          </cell>
          <cell r="E2897">
            <v>352676.48520739301</v>
          </cell>
          <cell r="F2897">
            <v>496175.440281744</v>
          </cell>
          <cell r="G2897">
            <v>516010.72212316003</v>
          </cell>
          <cell r="H2897">
            <v>549372.85093442095</v>
          </cell>
          <cell r="I2897">
            <v>410080.38429416402</v>
          </cell>
          <cell r="J2897">
            <v>484234.80463383102</v>
          </cell>
          <cell r="K2897">
            <v>474206.18119820702</v>
          </cell>
          <cell r="L2897">
            <v>644701.84283564799</v>
          </cell>
          <cell r="M2897">
            <v>564950.77734571602</v>
          </cell>
          <cell r="N2897">
            <v>452778.75031246</v>
          </cell>
          <cell r="O2897">
            <v>569783.419584841</v>
          </cell>
          <cell r="P2897">
            <v>452658.19207898999</v>
          </cell>
          <cell r="Q2897">
            <v>604473.58535010496</v>
          </cell>
        </row>
        <row r="2898">
          <cell r="A2898" t="str">
            <v>Q9ERL9</v>
          </cell>
          <cell r="B2898" t="str">
            <v>sp|Q9ERL9|GCYA1_MOUSE</v>
          </cell>
          <cell r="C2898">
            <v>22040.8363952156</v>
          </cell>
          <cell r="D2898">
            <v>54074.0748033368</v>
          </cell>
          <cell r="E2898">
            <v>2842.4700483230999</v>
          </cell>
          <cell r="F2898">
            <v>2476.5390909145799</v>
          </cell>
          <cell r="G2898">
            <v>4757.2654286813304</v>
          </cell>
          <cell r="H2898">
            <v>57606.623995095797</v>
          </cell>
          <cell r="I2898">
            <v>38902.856333825002</v>
          </cell>
          <cell r="J2898">
            <v>59065.624598151902</v>
          </cell>
          <cell r="K2898">
            <v>16997.089168538601</v>
          </cell>
          <cell r="L2898">
            <v>82943.9496587514</v>
          </cell>
          <cell r="M2898">
            <v>49727.969349223597</v>
          </cell>
          <cell r="N2898">
            <v>57852.858746049998</v>
          </cell>
          <cell r="O2898">
            <v>63757.4516612023</v>
          </cell>
          <cell r="P2898">
            <v>33052.739230405503</v>
          </cell>
          <cell r="Q2898">
            <v>33367.447717989402</v>
          </cell>
        </row>
        <row r="2899">
          <cell r="A2899" t="str">
            <v>Q9ERR1</v>
          </cell>
          <cell r="B2899" t="str">
            <v>sp|Q9ERR1|NDEL1_MOUSE</v>
          </cell>
          <cell r="C2899">
            <v>140272.99499171399</v>
          </cell>
          <cell r="D2899">
            <v>165595.47229796299</v>
          </cell>
          <cell r="E2899">
            <v>181929.45291718299</v>
          </cell>
          <cell r="F2899">
            <v>163317.50124823299</v>
          </cell>
          <cell r="G2899">
            <v>169187.91778918399</v>
          </cell>
          <cell r="H2899">
            <v>188689.177865915</v>
          </cell>
          <cell r="I2899">
            <v>198509.483199899</v>
          </cell>
          <cell r="J2899">
            <v>209835.92678694299</v>
          </cell>
          <cell r="K2899">
            <v>214354.15810216399</v>
          </cell>
          <cell r="L2899">
            <v>177512.421124441</v>
          </cell>
          <cell r="M2899">
            <v>155265.306931987</v>
          </cell>
          <cell r="N2899">
            <v>190592.73974930699</v>
          </cell>
          <cell r="O2899">
            <v>149054.72690579601</v>
          </cell>
          <cell r="P2899">
            <v>102715.22435083101</v>
          </cell>
          <cell r="Q2899">
            <v>159646.03276340899</v>
          </cell>
        </row>
        <row r="2900">
          <cell r="A2900" t="str">
            <v>Q9ERS2</v>
          </cell>
          <cell r="B2900" t="str">
            <v>sp|Q9ERS2|NDUAD_MOUSE</v>
          </cell>
          <cell r="C2900">
            <v>1755116.9160219899</v>
          </cell>
          <cell r="D2900">
            <v>1520672.5244676601</v>
          </cell>
          <cell r="E2900">
            <v>1574488.50305498</v>
          </cell>
          <cell r="F2900">
            <v>1539652.9587256301</v>
          </cell>
          <cell r="G2900">
            <v>1388404.8506106399</v>
          </cell>
          <cell r="H2900">
            <v>1807759.1764654701</v>
          </cell>
          <cell r="I2900">
            <v>1583089.00262304</v>
          </cell>
          <cell r="J2900">
            <v>1615872.97994938</v>
          </cell>
          <cell r="K2900">
            <v>1397108.4968676399</v>
          </cell>
          <cell r="L2900">
            <v>1758926.7904435899</v>
          </cell>
          <cell r="M2900">
            <v>1826530.4719824099</v>
          </cell>
          <cell r="N2900">
            <v>1636900.15222097</v>
          </cell>
          <cell r="O2900">
            <v>1471920.64103866</v>
          </cell>
          <cell r="P2900">
            <v>1652318.2442621</v>
          </cell>
          <cell r="Q2900">
            <v>2090462.1521721401</v>
          </cell>
        </row>
        <row r="2901">
          <cell r="A2901" t="str">
            <v>Q9ERT9</v>
          </cell>
          <cell r="B2901" t="str">
            <v>sp|Q9ERT9|PPR1A_MOUSE</v>
          </cell>
          <cell r="C2901">
            <v>130591.816004333</v>
          </cell>
          <cell r="D2901">
            <v>140375.92695696201</v>
          </cell>
          <cell r="E2901">
            <v>108907.26545558</v>
          </cell>
          <cell r="F2901">
            <v>108629.766373292</v>
          </cell>
          <cell r="G2901">
            <v>125064.435531179</v>
          </cell>
          <cell r="H2901">
            <v>138073.710194368</v>
          </cell>
          <cell r="I2901">
            <v>2368.9927610807299</v>
          </cell>
          <cell r="J2901">
            <v>154390.04470776499</v>
          </cell>
          <cell r="K2901">
            <v>135275.698291626</v>
          </cell>
          <cell r="L2901">
            <v>137109.64913357201</v>
          </cell>
          <cell r="M2901">
            <v>134201.609491985</v>
          </cell>
          <cell r="N2901">
            <v>162908.66723679099</v>
          </cell>
          <cell r="O2901">
            <v>208307.12469523001</v>
          </cell>
          <cell r="P2901">
            <v>118061.363797806</v>
          </cell>
          <cell r="Q2901">
            <v>140536.86034361599</v>
          </cell>
        </row>
        <row r="2902">
          <cell r="A2902" t="str">
            <v>Q9ES28</v>
          </cell>
          <cell r="B2902" t="str">
            <v>sp|Q9ES28|ARHG7_MOUSE</v>
          </cell>
          <cell r="C2902">
            <v>271574.68096858001</v>
          </cell>
          <cell r="D2902">
            <v>256874.762064526</v>
          </cell>
          <cell r="E2902">
            <v>267789.04983140499</v>
          </cell>
          <cell r="F2902">
            <v>392640.73381114099</v>
          </cell>
          <cell r="G2902">
            <v>353877.44342291</v>
          </cell>
          <cell r="H2902">
            <v>249884.01241754199</v>
          </cell>
          <cell r="I2902">
            <v>409371.597701994</v>
          </cell>
          <cell r="J2902">
            <v>332935.648356335</v>
          </cell>
          <cell r="K2902">
            <v>329917.57417353702</v>
          </cell>
          <cell r="L2902">
            <v>326942.78609591298</v>
          </cell>
          <cell r="M2902">
            <v>325201.29067063698</v>
          </cell>
          <cell r="N2902">
            <v>415676.58649323002</v>
          </cell>
          <cell r="O2902">
            <v>290814.51314334403</v>
          </cell>
          <cell r="P2902">
            <v>320633.90198372002</v>
          </cell>
          <cell r="Q2902">
            <v>304343.42715005798</v>
          </cell>
        </row>
        <row r="2903">
          <cell r="A2903" t="str">
            <v>Q9ES56</v>
          </cell>
          <cell r="B2903" t="str">
            <v>sp|Q9ES56|TPPC4_MOUSE</v>
          </cell>
          <cell r="C2903">
            <v>114232.97397537599</v>
          </cell>
          <cell r="D2903">
            <v>59342.975339248398</v>
          </cell>
          <cell r="E2903">
            <v>44079.795456481297</v>
          </cell>
          <cell r="F2903">
            <v>75356.767845914699</v>
          </cell>
          <cell r="G2903">
            <v>45138.0306455873</v>
          </cell>
          <cell r="H2903">
            <v>258918.63230928901</v>
          </cell>
          <cell r="I2903">
            <v>52622.253258117402</v>
          </cell>
          <cell r="J2903">
            <v>86842.735520890696</v>
          </cell>
          <cell r="K2903">
            <v>86745.109995963299</v>
          </cell>
          <cell r="L2903">
            <v>92581.647409896206</v>
          </cell>
          <cell r="M2903">
            <v>84599.186439439902</v>
          </cell>
          <cell r="N2903">
            <v>235177.553731325</v>
          </cell>
          <cell r="O2903">
            <v>87234.630257254103</v>
          </cell>
          <cell r="P2903">
            <v>113124.28136441299</v>
          </cell>
          <cell r="Q2903">
            <v>105187.818165647</v>
          </cell>
        </row>
        <row r="2904">
          <cell r="A2904" t="str">
            <v>Q9ES74</v>
          </cell>
          <cell r="B2904" t="str">
            <v>sp|Q9ES74|NEK7_MOUSE</v>
          </cell>
          <cell r="C2904">
            <v>24954.158615822402</v>
          </cell>
          <cell r="D2904">
            <v>30811.403016187702</v>
          </cell>
          <cell r="E2904">
            <v>44399.106056865799</v>
          </cell>
          <cell r="F2904">
            <v>40153.313106599497</v>
          </cell>
          <cell r="G2904">
            <v>50437.799915561503</v>
          </cell>
          <cell r="H2904">
            <v>126479.528361099</v>
          </cell>
          <cell r="I2904">
            <v>44275.201814612898</v>
          </cell>
          <cell r="J2904">
            <v>55993.643636433597</v>
          </cell>
          <cell r="K2904">
            <v>26695.746504167699</v>
          </cell>
          <cell r="L2904">
            <v>58787.848460052199</v>
          </cell>
          <cell r="M2904">
            <v>50764.983708359097</v>
          </cell>
          <cell r="N2904">
            <v>58944.054290654698</v>
          </cell>
          <cell r="O2904">
            <v>41398.30883247</v>
          </cell>
          <cell r="P2904">
            <v>68402.773491476095</v>
          </cell>
          <cell r="Q2904">
            <v>32520.8694528579</v>
          </cell>
        </row>
        <row r="2905">
          <cell r="A2905" t="str">
            <v>Q9ES97</v>
          </cell>
          <cell r="B2905" t="str">
            <v>sp|Q9ES97|RTN3_MOUSE</v>
          </cell>
          <cell r="C2905">
            <v>1277294.77107857</v>
          </cell>
          <cell r="D2905">
            <v>1711575.3464170401</v>
          </cell>
          <cell r="E2905">
            <v>1806783.4702961899</v>
          </cell>
          <cell r="F2905">
            <v>1755920.18005114</v>
          </cell>
          <cell r="G2905">
            <v>1851981.9968578401</v>
          </cell>
          <cell r="H2905">
            <v>1833098.5792642301</v>
          </cell>
          <cell r="I2905">
            <v>1630191.18878459</v>
          </cell>
          <cell r="J2905">
            <v>1981387.3245740901</v>
          </cell>
          <cell r="K2905">
            <v>1779774.82814761</v>
          </cell>
          <cell r="L2905">
            <v>1818389.19971232</v>
          </cell>
          <cell r="M2905">
            <v>1902186.14493701</v>
          </cell>
          <cell r="N2905">
            <v>1538655.28453729</v>
          </cell>
          <cell r="O2905">
            <v>2032207.7859650201</v>
          </cell>
          <cell r="P2905">
            <v>1817761.4637186499</v>
          </cell>
          <cell r="Q2905">
            <v>1594922.4232747499</v>
          </cell>
        </row>
        <row r="2906">
          <cell r="A2906" t="str">
            <v>Q9ESE1</v>
          </cell>
          <cell r="B2906" t="str">
            <v>sp|Q9ESE1|LRBA_MOUSE</v>
          </cell>
          <cell r="C2906">
            <v>45409.990372082</v>
          </cell>
          <cell r="D2906">
            <v>7681.2105563547502</v>
          </cell>
          <cell r="E2906">
            <v>3086.4748550473701</v>
          </cell>
          <cell r="F2906">
            <v>7091.9364673086302</v>
          </cell>
          <cell r="G2906">
            <v>37370.559830095001</v>
          </cell>
          <cell r="H2906">
            <v>4459.6342134162596</v>
          </cell>
          <cell r="I2906">
            <v>53388.351498961398</v>
          </cell>
          <cell r="J2906">
            <v>16859.905684683399</v>
          </cell>
          <cell r="K2906">
            <v>14070.6614686551</v>
          </cell>
          <cell r="L2906">
            <v>39702.676791105798</v>
          </cell>
          <cell r="M2906">
            <v>32705.685537960599</v>
          </cell>
          <cell r="N2906">
            <v>37850.215092415303</v>
          </cell>
          <cell r="O2906">
            <v>8789.3281230742796</v>
          </cell>
          <cell r="P2906">
            <v>32386.553098451499</v>
          </cell>
          <cell r="Q2906">
            <v>21801.9765073173</v>
          </cell>
        </row>
        <row r="2907">
          <cell r="A2907" t="str">
            <v>Q9ESJ4</v>
          </cell>
          <cell r="B2907" t="str">
            <v>sp|Q9ESJ4|SPN90_MOUSE</v>
          </cell>
          <cell r="C2907">
            <v>442178.70953754702</v>
          </cell>
          <cell r="D2907">
            <v>507096.92761448299</v>
          </cell>
          <cell r="E2907">
            <v>459794.552036373</v>
          </cell>
          <cell r="F2907">
            <v>385302.98697067302</v>
          </cell>
          <cell r="G2907">
            <v>439012.82583740703</v>
          </cell>
          <cell r="H2907">
            <v>531285.94085532997</v>
          </cell>
          <cell r="I2907">
            <v>494653.30690624297</v>
          </cell>
          <cell r="J2907">
            <v>490493.37481946399</v>
          </cell>
          <cell r="K2907">
            <v>368357.61986763601</v>
          </cell>
          <cell r="L2907">
            <v>625953.70523471001</v>
          </cell>
          <cell r="M2907">
            <v>487172.98554422101</v>
          </cell>
          <cell r="N2907">
            <v>533616.40096018405</v>
          </cell>
          <cell r="O2907">
            <v>488426.162352479</v>
          </cell>
          <cell r="P2907">
            <v>478921.74696296803</v>
          </cell>
          <cell r="Q2907">
            <v>471475.876331601</v>
          </cell>
        </row>
        <row r="2908">
          <cell r="A2908" t="str">
            <v>Q9ESM3</v>
          </cell>
          <cell r="B2908" t="str">
            <v>sp|Q9ESM3|HPLN2_MOUSE</v>
          </cell>
          <cell r="C2908">
            <v>1369975.9585158699</v>
          </cell>
          <cell r="D2908">
            <v>1888275.0487337101</v>
          </cell>
          <cell r="E2908">
            <v>1356769.3678230401</v>
          </cell>
          <cell r="F2908">
            <v>1792960.6391704499</v>
          </cell>
          <cell r="G2908">
            <v>1426442.0013715201</v>
          </cell>
          <cell r="H2908">
            <v>1565569.6250074999</v>
          </cell>
          <cell r="I2908">
            <v>1872670.2743002099</v>
          </cell>
          <cell r="J2908">
            <v>1484964.8223544401</v>
          </cell>
          <cell r="K2908">
            <v>1329492.4543898299</v>
          </cell>
          <cell r="L2908">
            <v>1764107.83581926</v>
          </cell>
          <cell r="M2908">
            <v>1596067.6974281899</v>
          </cell>
          <cell r="N2908">
            <v>2067659.8134913</v>
          </cell>
          <cell r="O2908">
            <v>1315555.4440532699</v>
          </cell>
          <cell r="P2908">
            <v>1705771.35761528</v>
          </cell>
          <cell r="Q2908">
            <v>1255747.33443986</v>
          </cell>
        </row>
        <row r="2909">
          <cell r="A2909" t="str">
            <v>Q9ESN6</v>
          </cell>
          <cell r="B2909" t="str">
            <v>sp|Q9ESN6|TRIM2_MOUSE</v>
          </cell>
          <cell r="C2909">
            <v>334070.55685709702</v>
          </cell>
          <cell r="D2909">
            <v>349709.10649875097</v>
          </cell>
          <cell r="E2909">
            <v>339564.243883722</v>
          </cell>
          <cell r="F2909">
            <v>349129.36334736599</v>
          </cell>
          <cell r="G2909">
            <v>421031.796967495</v>
          </cell>
          <cell r="H2909">
            <v>459902.81428211398</v>
          </cell>
          <cell r="I2909">
            <v>391340.87792471203</v>
          </cell>
          <cell r="J2909">
            <v>404842.59961397602</v>
          </cell>
          <cell r="K2909">
            <v>340965.66554604901</v>
          </cell>
          <cell r="L2909">
            <v>378032.00104965799</v>
          </cell>
          <cell r="M2909">
            <v>399040.30277080799</v>
          </cell>
          <cell r="N2909">
            <v>446045.65561272198</v>
          </cell>
          <cell r="O2909">
            <v>403994.37476544903</v>
          </cell>
          <cell r="P2909">
            <v>391384.03948123899</v>
          </cell>
          <cell r="Q2909">
            <v>435958.97018308501</v>
          </cell>
        </row>
        <row r="2910">
          <cell r="A2910" t="str">
            <v>Q9ESN9</v>
          </cell>
          <cell r="B2910" t="str">
            <v>sp|Q9ESN9|JIP3_MOUSE</v>
          </cell>
          <cell r="C2910">
            <v>159308.03245677901</v>
          </cell>
          <cell r="D2910">
            <v>144116.83058593801</v>
          </cell>
          <cell r="E2910">
            <v>94643.699268867407</v>
          </cell>
          <cell r="F2910">
            <v>129674.29763997599</v>
          </cell>
          <cell r="G2910">
            <v>103829.798782478</v>
          </cell>
          <cell r="H2910">
            <v>166371.836816308</v>
          </cell>
          <cell r="I2910">
            <v>120421.80476579499</v>
          </cell>
          <cell r="J2910">
            <v>136843.11881241499</v>
          </cell>
          <cell r="K2910">
            <v>126305.764490951</v>
          </cell>
          <cell r="L2910">
            <v>186044.23791979099</v>
          </cell>
          <cell r="M2910">
            <v>142022.93972981299</v>
          </cell>
          <cell r="N2910">
            <v>139679.80550128501</v>
          </cell>
          <cell r="O2910">
            <v>176223.19161062999</v>
          </cell>
          <cell r="P2910">
            <v>139193.350946333</v>
          </cell>
          <cell r="Q2910">
            <v>124600.639621455</v>
          </cell>
        </row>
        <row r="2911">
          <cell r="A2911" t="str">
            <v>Q9EST5</v>
          </cell>
          <cell r="B2911" t="str">
            <v>sp|Q9EST5|AN32B_MOUSE</v>
          </cell>
          <cell r="C2911">
            <v>70659.313841069801</v>
          </cell>
          <cell r="D2911">
            <v>82489.924073913702</v>
          </cell>
          <cell r="E2911">
            <v>81626.614671418894</v>
          </cell>
          <cell r="F2911">
            <v>97006.251672679195</v>
          </cell>
          <cell r="G2911">
            <v>19607.139426851601</v>
          </cell>
          <cell r="H2911">
            <v>74992.072237594199</v>
          </cell>
          <cell r="I2911">
            <v>97688.298680499895</v>
          </cell>
          <cell r="J2911">
            <v>86986.453426962806</v>
          </cell>
          <cell r="K2911">
            <v>87508.829382912794</v>
          </cell>
          <cell r="L2911">
            <v>88979.821080051697</v>
          </cell>
          <cell r="M2911">
            <v>70893.057032171302</v>
          </cell>
          <cell r="N2911">
            <v>87380.327506147296</v>
          </cell>
          <cell r="O2911">
            <v>107131.00093866901</v>
          </cell>
          <cell r="P2911">
            <v>74765.649753479403</v>
          </cell>
          <cell r="Q2911">
            <v>80497.626561941797</v>
          </cell>
        </row>
        <row r="2912">
          <cell r="A2912" t="str">
            <v>Q9ESW4</v>
          </cell>
          <cell r="B2912" t="str">
            <v>sp|Q9ESW4|AGK_MOUSE</v>
          </cell>
          <cell r="C2912">
            <v>247005.40975180399</v>
          </cell>
          <cell r="D2912">
            <v>272821.85248097603</v>
          </cell>
          <cell r="E2912">
            <v>202396.512456458</v>
          </cell>
          <cell r="F2912">
            <v>214727.41310899</v>
          </cell>
          <cell r="G2912">
            <v>239854.37258969701</v>
          </cell>
          <cell r="H2912">
            <v>301904.42253403802</v>
          </cell>
          <cell r="I2912">
            <v>260259.91586543</v>
          </cell>
          <cell r="J2912">
            <v>238215.651311817</v>
          </cell>
          <cell r="K2912">
            <v>286667.15722212999</v>
          </cell>
          <cell r="L2912">
            <v>259846.99834718599</v>
          </cell>
          <cell r="M2912">
            <v>361047.727471583</v>
          </cell>
          <cell r="N2912">
            <v>280521.64373327</v>
          </cell>
          <cell r="O2912">
            <v>261233.61910582401</v>
          </cell>
          <cell r="P2912">
            <v>235046.40856960701</v>
          </cell>
          <cell r="Q2912">
            <v>277700.34572393697</v>
          </cell>
        </row>
        <row r="2913">
          <cell r="A2913" t="str">
            <v>Q9ET22</v>
          </cell>
          <cell r="B2913" t="str">
            <v>sp|Q9ET22|DPP2_MOUSE</v>
          </cell>
          <cell r="C2913">
            <v>57025.284803618502</v>
          </cell>
          <cell r="D2913">
            <v>64015.283936069201</v>
          </cell>
          <cell r="E2913">
            <v>54761.135306867203</v>
          </cell>
          <cell r="F2913">
            <v>61249.927877041002</v>
          </cell>
          <cell r="G2913">
            <v>57395.090240863501</v>
          </cell>
          <cell r="H2913">
            <v>77533.275621440305</v>
          </cell>
          <cell r="I2913">
            <v>59788.813361771499</v>
          </cell>
          <cell r="J2913">
            <v>65353.167724796796</v>
          </cell>
          <cell r="K2913">
            <v>43253.269442707599</v>
          </cell>
          <cell r="L2913">
            <v>78400.902743133498</v>
          </cell>
          <cell r="M2913">
            <v>72245.028614234805</v>
          </cell>
          <cell r="N2913">
            <v>74462.159507006494</v>
          </cell>
          <cell r="O2913">
            <v>157295.33556844699</v>
          </cell>
          <cell r="P2913">
            <v>57112.844041805998</v>
          </cell>
          <cell r="Q2913">
            <v>96847.530499425804</v>
          </cell>
        </row>
        <row r="2914">
          <cell r="A2914" t="str">
            <v>Q9JHG6</v>
          </cell>
          <cell r="B2914" t="str">
            <v>sp|Q9JHG6|RCAN1_MOUSE</v>
          </cell>
          <cell r="C2914">
            <v>124566.416453299</v>
          </cell>
          <cell r="D2914">
            <v>201999.88449624801</v>
          </cell>
          <cell r="E2914">
            <v>205027.66924966601</v>
          </cell>
          <cell r="F2914">
            <v>239321.29139209201</v>
          </cell>
          <cell r="G2914">
            <v>221822.22639960301</v>
          </cell>
          <cell r="H2914">
            <v>179307.43214134901</v>
          </cell>
          <cell r="I2914">
            <v>185939.12882649901</v>
          </cell>
          <cell r="J2914">
            <v>239643.869709483</v>
          </cell>
          <cell r="K2914">
            <v>286545.33323928301</v>
          </cell>
          <cell r="L2914">
            <v>122778.959867578</v>
          </cell>
          <cell r="M2914">
            <v>199715.037266322</v>
          </cell>
          <cell r="N2914">
            <v>281933.97653994599</v>
          </cell>
          <cell r="O2914">
            <v>231451.787100674</v>
          </cell>
          <cell r="P2914">
            <v>174821.85921054601</v>
          </cell>
          <cell r="Q2914">
            <v>279941.46693772898</v>
          </cell>
        </row>
        <row r="2915">
          <cell r="A2915" t="str">
            <v>Q9JHI5</v>
          </cell>
          <cell r="B2915" t="str">
            <v>sp|Q9JHI5|IVD_MOUSE</v>
          </cell>
          <cell r="C2915">
            <v>1201532.46437401</v>
          </cell>
          <cell r="D2915">
            <v>1161270.59935034</v>
          </cell>
          <cell r="E2915">
            <v>1504017.6257768599</v>
          </cell>
          <cell r="F2915">
            <v>1458422.5609239801</v>
          </cell>
          <cell r="G2915">
            <v>1210651.52348538</v>
          </cell>
          <cell r="H2915">
            <v>1322135.0166352401</v>
          </cell>
          <cell r="I2915">
            <v>1451825.3063513399</v>
          </cell>
          <cell r="J2915">
            <v>1560540.4063927101</v>
          </cell>
          <cell r="K2915">
            <v>1383137.6835878601</v>
          </cell>
          <cell r="L2915">
            <v>1317795.7882306899</v>
          </cell>
          <cell r="M2915">
            <v>1428406.53234428</v>
          </cell>
          <cell r="N2915">
            <v>1334960.5318908801</v>
          </cell>
          <cell r="O2915">
            <v>1264169.19672987</v>
          </cell>
          <cell r="P2915">
            <v>1513182.53257413</v>
          </cell>
          <cell r="Q2915">
            <v>1472996.1865706099</v>
          </cell>
        </row>
        <row r="2916">
          <cell r="A2916" t="str">
            <v>Q9JHK4</v>
          </cell>
          <cell r="B2916" t="str">
            <v>sp|Q9JHK4|PGTA_MOUSE</v>
          </cell>
          <cell r="C2916">
            <v>874122.08347256004</v>
          </cell>
          <cell r="D2916">
            <v>640847.61139005504</v>
          </cell>
          <cell r="E2916">
            <v>552507.85392924503</v>
          </cell>
          <cell r="F2916">
            <v>635523.68158630398</v>
          </cell>
          <cell r="G2916">
            <v>568499.43015282904</v>
          </cell>
          <cell r="H2916">
            <v>581195.99438105803</v>
          </cell>
          <cell r="I2916">
            <v>610769.13288636995</v>
          </cell>
          <cell r="J2916">
            <v>1045733.88065356</v>
          </cell>
          <cell r="K2916">
            <v>1040665.8110618</v>
          </cell>
          <cell r="L2916">
            <v>588581.86558030802</v>
          </cell>
          <cell r="M2916">
            <v>556659.96940976696</v>
          </cell>
          <cell r="N2916">
            <v>585008.67125848099</v>
          </cell>
          <cell r="O2916">
            <v>727062.94054680597</v>
          </cell>
          <cell r="P2916">
            <v>558153.54468810803</v>
          </cell>
          <cell r="Q2916">
            <v>560340.06115508801</v>
          </cell>
        </row>
        <row r="2917">
          <cell r="A2917" t="str">
            <v>Q9JHQ5</v>
          </cell>
          <cell r="B2917" t="str">
            <v>sp|Q9JHQ5|LZTL1_MOUSE</v>
          </cell>
          <cell r="C2917">
            <v>46313.535655798201</v>
          </cell>
          <cell r="D2917">
            <v>173231.85517450701</v>
          </cell>
          <cell r="E2917">
            <v>47903.471026502702</v>
          </cell>
          <cell r="F2917">
            <v>90525.428259711305</v>
          </cell>
          <cell r="G2917">
            <v>14453.150434102799</v>
          </cell>
          <cell r="H2917">
            <v>44253.280334925301</v>
          </cell>
          <cell r="I2917">
            <v>78361.450777361795</v>
          </cell>
          <cell r="J2917">
            <v>161510.27579711299</v>
          </cell>
          <cell r="K2917">
            <v>82190.349347953394</v>
          </cell>
          <cell r="L2917">
            <v>201043.00969346199</v>
          </cell>
          <cell r="M2917">
            <v>158758.89904225199</v>
          </cell>
          <cell r="N2917">
            <v>79454.805021611406</v>
          </cell>
          <cell r="O2917">
            <v>96006.593874478407</v>
          </cell>
          <cell r="P2917">
            <v>86086.636556270096</v>
          </cell>
          <cell r="Q2917">
            <v>79634.534126564904</v>
          </cell>
        </row>
        <row r="2918">
          <cell r="A2918" t="str">
            <v>Q9JHS4</v>
          </cell>
          <cell r="B2918" t="str">
            <v>sp|Q9JHS4|CLPX_MOUSE</v>
          </cell>
          <cell r="C2918">
            <v>21999.8938590256</v>
          </cell>
          <cell r="D2918">
            <v>26607.028116914302</v>
          </cell>
          <cell r="E2918">
            <v>25069.048640758901</v>
          </cell>
          <cell r="F2918">
            <v>43956.827724819203</v>
          </cell>
          <cell r="G2918">
            <v>27534.744266973401</v>
          </cell>
          <cell r="H2918">
            <v>58919.764159545201</v>
          </cell>
          <cell r="I2918">
            <v>29978.595090150298</v>
          </cell>
          <cell r="J2918">
            <v>2442.1523233742</v>
          </cell>
          <cell r="K2918">
            <v>38408.902052304198</v>
          </cell>
          <cell r="L2918">
            <v>3814.62731134156</v>
          </cell>
          <cell r="M2918">
            <v>5311.0869959349902</v>
          </cell>
          <cell r="N2918">
            <v>8416.8472460616304</v>
          </cell>
          <cell r="O2918">
            <v>3312.4143838922801</v>
          </cell>
          <cell r="P2918">
            <v>34005.692969370801</v>
          </cell>
          <cell r="Q2918">
            <v>9597.8832813650806</v>
          </cell>
        </row>
        <row r="2919">
          <cell r="A2919" t="str">
            <v>Q9JHS9</v>
          </cell>
          <cell r="B2919" t="str">
            <v>sp|Q9JHS9|CWC15_MOUSE</v>
          </cell>
          <cell r="C2919">
            <v>40502.269019791202</v>
          </cell>
          <cell r="D2919">
            <v>44515.090232437797</v>
          </cell>
          <cell r="E2919">
            <v>38122.517512015402</v>
          </cell>
          <cell r="F2919">
            <v>43152.473209237498</v>
          </cell>
          <cell r="G2919">
            <v>39773.226366235802</v>
          </cell>
          <cell r="H2919">
            <v>47316.126036119203</v>
          </cell>
          <cell r="I2919">
            <v>45056.935793607903</v>
          </cell>
          <cell r="J2919">
            <v>58508.9143968399</v>
          </cell>
          <cell r="K2919">
            <v>52161.574108118002</v>
          </cell>
          <cell r="L2919">
            <v>59985.022035183603</v>
          </cell>
          <cell r="M2919">
            <v>3852.9793634289899</v>
          </cell>
          <cell r="N2919">
            <v>57105.794171162699</v>
          </cell>
          <cell r="O2919">
            <v>53474.964279151398</v>
          </cell>
          <cell r="P2919">
            <v>26335.2025908865</v>
          </cell>
          <cell r="Q2919">
            <v>40301.862189912499</v>
          </cell>
        </row>
        <row r="2920">
          <cell r="A2920" t="str">
            <v>Q9JHU4</v>
          </cell>
          <cell r="B2920" t="str">
            <v>sp|Q9JHU4|DYHC1_MOUSE</v>
          </cell>
          <cell r="C2920">
            <v>11886784.406978499</v>
          </cell>
          <cell r="D2920">
            <v>12644454.8608426</v>
          </cell>
          <cell r="E2920">
            <v>12226316.1258331</v>
          </cell>
          <cell r="F2920">
            <v>13227390.8210836</v>
          </cell>
          <cell r="G2920">
            <v>13574805.658876101</v>
          </cell>
          <cell r="H2920">
            <v>13806444.936018899</v>
          </cell>
          <cell r="I2920">
            <v>13452571.774653301</v>
          </cell>
          <cell r="J2920">
            <v>13187450.807103001</v>
          </cell>
          <cell r="K2920">
            <v>13091011.8960387</v>
          </cell>
          <cell r="L2920">
            <v>13523428.2109844</v>
          </cell>
          <cell r="M2920">
            <v>13302848.855943101</v>
          </cell>
          <cell r="N2920">
            <v>14473965.411095699</v>
          </cell>
          <cell r="O2920">
            <v>14555859.092938401</v>
          </cell>
          <cell r="P2920">
            <v>12984124.5288467</v>
          </cell>
          <cell r="Q2920">
            <v>13800185.0554686</v>
          </cell>
        </row>
        <row r="2921">
          <cell r="A2921" t="str">
            <v>Q9JHU9</v>
          </cell>
          <cell r="B2921" t="str">
            <v>sp|Q9JHU9|INO1_MOUSE</v>
          </cell>
          <cell r="C2921">
            <v>2528.7519189990298</v>
          </cell>
          <cell r="D2921">
            <v>12018.480525381099</v>
          </cell>
          <cell r="E2921">
            <v>5766.01973300594</v>
          </cell>
          <cell r="F2921">
            <v>3284.2922622165001</v>
          </cell>
          <cell r="G2921">
            <v>5005.1622230462199</v>
          </cell>
          <cell r="H2921">
            <v>4098.8101541656697</v>
          </cell>
          <cell r="I2921">
            <v>1447.8672669238099</v>
          </cell>
          <cell r="J2921">
            <v>4802.6946127568099</v>
          </cell>
          <cell r="K2921">
            <v>3396.2734721432798</v>
          </cell>
          <cell r="L2921">
            <v>9258.0613879130306</v>
          </cell>
          <cell r="M2921">
            <v>8941.0168572817493</v>
          </cell>
          <cell r="N2921">
            <v>5983.0317505898502</v>
          </cell>
          <cell r="O2921">
            <v>5166.7548248945004</v>
          </cell>
          <cell r="P2921">
            <v>5321.3181919263297</v>
          </cell>
          <cell r="Q2921">
            <v>8354.8471632359797</v>
          </cell>
        </row>
        <row r="2922">
          <cell r="A2922" t="str">
            <v>Q9JHW2</v>
          </cell>
          <cell r="B2922" t="str">
            <v>sp|Q9JHW2|NIT2_MOUSE</v>
          </cell>
          <cell r="C2922">
            <v>22444.931042837299</v>
          </cell>
          <cell r="D2922">
            <v>3792.6613127362102</v>
          </cell>
          <cell r="E2922">
            <v>86062.9496594995</v>
          </cell>
          <cell r="F2922">
            <v>76548.008068289506</v>
          </cell>
          <cell r="G2922">
            <v>2192.2673271649501</v>
          </cell>
          <cell r="H2922">
            <v>6096.6296977812099</v>
          </cell>
          <cell r="I2922">
            <v>61635.180814524101</v>
          </cell>
          <cell r="J2922">
            <v>8531.9628049573803</v>
          </cell>
          <cell r="K2922">
            <v>101684.782075168</v>
          </cell>
          <cell r="L2922">
            <v>30789.5245167022</v>
          </cell>
          <cell r="M2922">
            <v>71986.3247439884</v>
          </cell>
          <cell r="N2922">
            <v>7598.0492757321499</v>
          </cell>
          <cell r="O2922">
            <v>118419.20280118</v>
          </cell>
          <cell r="P2922">
            <v>59739.721736218198</v>
          </cell>
          <cell r="Q2922">
            <v>67025.599553965905</v>
          </cell>
        </row>
        <row r="2923">
          <cell r="A2923" t="str">
            <v>Q9JI18</v>
          </cell>
          <cell r="B2923" t="str">
            <v>sp|Q9JI18|LRP1B_MOUSE</v>
          </cell>
          <cell r="C2923">
            <v>20107.051022844498</v>
          </cell>
          <cell r="D2923">
            <v>340254.51210792101</v>
          </cell>
          <cell r="E2923">
            <v>182609.37722821301</v>
          </cell>
          <cell r="F2923">
            <v>210620.64628624101</v>
          </cell>
          <cell r="G2923">
            <v>278267.946633221</v>
          </cell>
          <cell r="H2923">
            <v>188275.66997198301</v>
          </cell>
          <cell r="I2923">
            <v>180601.83643007299</v>
          </cell>
          <cell r="J2923">
            <v>199181.86703061001</v>
          </cell>
          <cell r="K2923">
            <v>186779.35896975201</v>
          </cell>
          <cell r="L2923">
            <v>227033.53766592601</v>
          </cell>
          <cell r="M2923">
            <v>168255.62398021101</v>
          </cell>
          <cell r="N2923">
            <v>216165.51190557901</v>
          </cell>
          <cell r="O2923">
            <v>237851.69635213999</v>
          </cell>
          <cell r="P2923">
            <v>127409.06626552599</v>
          </cell>
          <cell r="Q2923">
            <v>242279.775899784</v>
          </cell>
        </row>
        <row r="2924">
          <cell r="A2924" t="str">
            <v>Q9JI44</v>
          </cell>
          <cell r="B2924" t="str">
            <v>sp|Q9JI44|DMAP1_MOUSE</v>
          </cell>
          <cell r="C2924">
            <v>60978.159868709401</v>
          </cell>
          <cell r="D2924">
            <v>70191.864983345804</v>
          </cell>
          <cell r="E2924">
            <v>56398.029166192697</v>
          </cell>
          <cell r="F2924">
            <v>60590.625379019497</v>
          </cell>
          <cell r="G2924">
            <v>60482.965846911502</v>
          </cell>
          <cell r="H2924">
            <v>71835.639395955906</v>
          </cell>
          <cell r="I2924">
            <v>41101.330822719603</v>
          </cell>
          <cell r="J2924">
            <v>63332.284522579197</v>
          </cell>
          <cell r="K2924">
            <v>39414.4651178903</v>
          </cell>
          <cell r="L2924">
            <v>10972.073895707499</v>
          </cell>
          <cell r="M2924">
            <v>7478.1538170869899</v>
          </cell>
          <cell r="N2924">
            <v>66991.084480838297</v>
          </cell>
          <cell r="O2924">
            <v>97084.320404098296</v>
          </cell>
          <cell r="P2924">
            <v>63498.618942914298</v>
          </cell>
          <cell r="Q2924">
            <v>65456.1788723461</v>
          </cell>
        </row>
        <row r="2925">
          <cell r="A2925" t="str">
            <v>Q9JI46</v>
          </cell>
          <cell r="B2925" t="str">
            <v>sp|Q9JI46|NUDT3_MOUSE</v>
          </cell>
          <cell r="C2925">
            <v>561357.05504814803</v>
          </cell>
          <cell r="D2925">
            <v>469728.29001740803</v>
          </cell>
          <cell r="E2925">
            <v>368529.77210671298</v>
          </cell>
          <cell r="F2925">
            <v>573568.41123317904</v>
          </cell>
          <cell r="G2925">
            <v>582582.15980146499</v>
          </cell>
          <cell r="H2925">
            <v>766535.12172443396</v>
          </cell>
          <cell r="I2925">
            <v>470190.36787048302</v>
          </cell>
          <cell r="J2925">
            <v>645208.344108616</v>
          </cell>
          <cell r="K2925">
            <v>418744.69109422399</v>
          </cell>
          <cell r="L2925">
            <v>600109.07621308905</v>
          </cell>
          <cell r="M2925">
            <v>506555.07910277997</v>
          </cell>
          <cell r="N2925">
            <v>615406.88270160602</v>
          </cell>
          <cell r="O2925">
            <v>519455.57035764598</v>
          </cell>
          <cell r="P2925">
            <v>732615.64898535097</v>
          </cell>
          <cell r="Q2925">
            <v>941669.12933017896</v>
          </cell>
        </row>
        <row r="2926">
          <cell r="A2926" t="str">
            <v>Q9JI78</v>
          </cell>
          <cell r="B2926" t="str">
            <v>sp|Q9JI78|NGLY1_MOUSE</v>
          </cell>
          <cell r="C2926">
            <v>30751.092712081801</v>
          </cell>
          <cell r="D2926">
            <v>35390.805166385901</v>
          </cell>
          <cell r="E2926">
            <v>23099.4931263033</v>
          </cell>
          <cell r="F2926">
            <v>12125.7044514677</v>
          </cell>
          <cell r="G2926">
            <v>28010.341991552101</v>
          </cell>
          <cell r="H2926">
            <v>41958.0069423854</v>
          </cell>
          <cell r="I2926">
            <v>25748.645572212899</v>
          </cell>
          <cell r="J2926">
            <v>28972.934238067101</v>
          </cell>
          <cell r="K2926">
            <v>15824.5489767944</v>
          </cell>
          <cell r="L2926">
            <v>30581.030393889101</v>
          </cell>
          <cell r="M2926">
            <v>27608.850007372999</v>
          </cell>
          <cell r="N2926">
            <v>26703.530048993001</v>
          </cell>
          <cell r="O2926">
            <v>11249.558181238101</v>
          </cell>
          <cell r="P2926">
            <v>32724.9579587187</v>
          </cell>
          <cell r="Q2926">
            <v>27969.246703004901</v>
          </cell>
        </row>
        <row r="2927">
          <cell r="A2927" t="str">
            <v>Q9JI90</v>
          </cell>
          <cell r="B2927" t="str">
            <v>sp|Q9JI90|RNF14_MOUSE</v>
          </cell>
          <cell r="C2927">
            <v>77755.956342128295</v>
          </cell>
          <cell r="D2927">
            <v>86615.453212826702</v>
          </cell>
          <cell r="E2927">
            <v>76473.389039988295</v>
          </cell>
          <cell r="F2927">
            <v>90430.760344520604</v>
          </cell>
          <cell r="G2927">
            <v>72973.807337989303</v>
          </cell>
          <cell r="H2927">
            <v>81573.7707030413</v>
          </cell>
          <cell r="I2927">
            <v>76561.027850342405</v>
          </cell>
          <cell r="J2927">
            <v>74438.135969150404</v>
          </cell>
          <cell r="K2927">
            <v>66406.933619517804</v>
          </cell>
          <cell r="L2927">
            <v>96204.570958077398</v>
          </cell>
          <cell r="M2927">
            <v>114382.064539495</v>
          </cell>
          <cell r="N2927">
            <v>101099.281346501</v>
          </cell>
          <cell r="O2927">
            <v>84599.387941159701</v>
          </cell>
          <cell r="P2927">
            <v>83701.104596784397</v>
          </cell>
          <cell r="Q2927">
            <v>114030.037392135</v>
          </cell>
        </row>
        <row r="2928">
          <cell r="A2928" t="str">
            <v>Q9JI91</v>
          </cell>
          <cell r="B2928" t="str">
            <v>sp|Q9JI91|ACTN2_MOUSE</v>
          </cell>
          <cell r="C2928">
            <v>360006.90127645899</v>
          </cell>
          <cell r="D2928">
            <v>326898.931721206</v>
          </cell>
          <cell r="E2928">
            <v>413083.95759949798</v>
          </cell>
          <cell r="F2928">
            <v>283968.37207249203</v>
          </cell>
          <cell r="G2928">
            <v>328950.51731919002</v>
          </cell>
          <cell r="H2928">
            <v>396522.73950575001</v>
          </cell>
          <cell r="I2928">
            <v>352863.25800582202</v>
          </cell>
          <cell r="J2928">
            <v>401481.00784114102</v>
          </cell>
          <cell r="K2928">
            <v>454291.46864458499</v>
          </cell>
          <cell r="L2928">
            <v>551061.13450040098</v>
          </cell>
          <cell r="M2928">
            <v>371148.60070898599</v>
          </cell>
          <cell r="N2928">
            <v>428834.201960615</v>
          </cell>
          <cell r="O2928">
            <v>507522.53200514498</v>
          </cell>
          <cell r="P2928">
            <v>409600.40314442501</v>
          </cell>
          <cell r="Q2928">
            <v>441606.36455270601</v>
          </cell>
        </row>
        <row r="2929">
          <cell r="A2929" t="str">
            <v>Q9JIA1</v>
          </cell>
          <cell r="B2929" t="str">
            <v>sp|Q9JIA1|LGI1_MOUSE</v>
          </cell>
          <cell r="C2929">
            <v>2176721.4785689502</v>
          </cell>
          <cell r="D2929">
            <v>2667293.80388177</v>
          </cell>
          <cell r="E2929">
            <v>3077555.6782728801</v>
          </cell>
          <cell r="F2929">
            <v>2818235.8961589802</v>
          </cell>
          <cell r="G2929">
            <v>2850548.8985502198</v>
          </cell>
          <cell r="H2929">
            <v>2922698.22484273</v>
          </cell>
          <cell r="I2929">
            <v>3191945.5393336401</v>
          </cell>
          <cell r="J2929">
            <v>2998406.08982507</v>
          </cell>
          <cell r="K2929">
            <v>3035312.9435752202</v>
          </cell>
          <cell r="L2929">
            <v>2644676.9018431199</v>
          </cell>
          <cell r="M2929">
            <v>3109817.9027578402</v>
          </cell>
          <cell r="N2929">
            <v>2893628.7653722698</v>
          </cell>
          <cell r="O2929">
            <v>3128490.4665805302</v>
          </cell>
          <cell r="P2929">
            <v>3029608.3616165202</v>
          </cell>
          <cell r="Q2929">
            <v>3155850.2567370199</v>
          </cell>
        </row>
        <row r="2930">
          <cell r="A2930" t="str">
            <v>Q9JIF0</v>
          </cell>
          <cell r="B2930" t="str">
            <v>sp|Q9JIF0|ANM1_MOUSE</v>
          </cell>
          <cell r="C2930">
            <v>233799.70995150399</v>
          </cell>
          <cell r="D2930">
            <v>245885.44343633199</v>
          </cell>
          <cell r="E2930">
            <v>258201.37948517501</v>
          </cell>
          <cell r="F2930">
            <v>294266.62101949099</v>
          </cell>
          <cell r="G2930">
            <v>271389.22685809602</v>
          </cell>
          <cell r="H2930">
            <v>254771.764015188</v>
          </cell>
          <cell r="I2930">
            <v>269385.94142652198</v>
          </cell>
          <cell r="J2930">
            <v>379621.99906334199</v>
          </cell>
          <cell r="K2930">
            <v>245688.980338761</v>
          </cell>
          <cell r="L2930">
            <v>266252.68040458998</v>
          </cell>
          <cell r="M2930">
            <v>282438.89844954899</v>
          </cell>
          <cell r="N2930">
            <v>322515.86239342298</v>
          </cell>
          <cell r="O2930">
            <v>292770.87131883099</v>
          </cell>
          <cell r="P2930">
            <v>307914.588965623</v>
          </cell>
          <cell r="Q2930">
            <v>207654.57888482901</v>
          </cell>
        </row>
        <row r="2931">
          <cell r="A2931" t="str">
            <v>Q9JIF7</v>
          </cell>
          <cell r="B2931" t="str">
            <v>sp|Q9JIF7|COPB_MOUSE</v>
          </cell>
          <cell r="C2931">
            <v>255426.22626746201</v>
          </cell>
          <cell r="D2931">
            <v>45007.077858072698</v>
          </cell>
          <cell r="E2931">
            <v>146047.96023083999</v>
          </cell>
          <cell r="F2931">
            <v>235567.029607759</v>
          </cell>
          <cell r="G2931">
            <v>21377.0176168008</v>
          </cell>
          <cell r="H2931">
            <v>417158.05794477399</v>
          </cell>
          <cell r="I2931">
            <v>253099.41204406199</v>
          </cell>
          <cell r="J2931">
            <v>344154.57411456801</v>
          </cell>
          <cell r="K2931">
            <v>201407.335719025</v>
          </cell>
          <cell r="L2931">
            <v>51428.792249884202</v>
          </cell>
          <cell r="M2931">
            <v>9730.2078885056708</v>
          </cell>
          <cell r="N2931">
            <v>334879.81386931997</v>
          </cell>
          <cell r="O2931">
            <v>618046.74550693796</v>
          </cell>
          <cell r="P2931">
            <v>82855.729580458399</v>
          </cell>
          <cell r="Q2931">
            <v>162739.88491383201</v>
          </cell>
        </row>
        <row r="2932">
          <cell r="A2932" t="str">
            <v>Q9JIG7</v>
          </cell>
          <cell r="B2932" t="str">
            <v>sp|Q9JIG7|CCD22_MOUSE</v>
          </cell>
          <cell r="C2932">
            <v>5067.2686512938199</v>
          </cell>
          <cell r="D2932">
            <v>76244.668700567694</v>
          </cell>
          <cell r="E2932">
            <v>27071.4780682643</v>
          </cell>
          <cell r="F2932">
            <v>43021.884533728298</v>
          </cell>
          <cell r="G2932">
            <v>41534.830341529203</v>
          </cell>
          <cell r="H2932">
            <v>60135.374369785401</v>
          </cell>
          <cell r="I2932">
            <v>43705.290091641597</v>
          </cell>
          <cell r="J2932">
            <v>36249.9484309135</v>
          </cell>
          <cell r="K2932">
            <v>34209.940697035403</v>
          </cell>
          <cell r="L2932">
            <v>21656.257213386201</v>
          </cell>
          <cell r="M2932">
            <v>46652.3703043879</v>
          </cell>
          <cell r="N2932">
            <v>56528.110044360001</v>
          </cell>
          <cell r="O2932">
            <v>17660.709151238701</v>
          </cell>
          <cell r="P2932">
            <v>55393.257713842497</v>
          </cell>
          <cell r="Q2932">
            <v>37586.316705028803</v>
          </cell>
        </row>
        <row r="2933">
          <cell r="A2933" t="str">
            <v>Q9JIG8</v>
          </cell>
          <cell r="B2933" t="str">
            <v>sp|Q9JIG8|PRAF2_MOUSE</v>
          </cell>
          <cell r="C2933">
            <v>462223.85300957598</v>
          </cell>
          <cell r="D2933">
            <v>516349.74793985003</v>
          </cell>
          <cell r="E2933">
            <v>483207.90519105399</v>
          </cell>
          <cell r="F2933">
            <v>491100.57724751497</v>
          </cell>
          <cell r="G2933">
            <v>478539.77604583697</v>
          </cell>
          <cell r="H2933">
            <v>596173.957421712</v>
          </cell>
          <cell r="I2933">
            <v>497477.87965234998</v>
          </cell>
          <cell r="J2933">
            <v>508224.87491398799</v>
          </cell>
          <cell r="K2933">
            <v>464261.93033246498</v>
          </cell>
          <cell r="L2933">
            <v>605204.30252098304</v>
          </cell>
          <cell r="M2933">
            <v>600145.26572835597</v>
          </cell>
          <cell r="N2933">
            <v>557782.22011025704</v>
          </cell>
          <cell r="O2933">
            <v>556751.093144955</v>
          </cell>
          <cell r="P2933">
            <v>506025.28188504698</v>
          </cell>
          <cell r="Q2933">
            <v>511717.460649591</v>
          </cell>
        </row>
        <row r="2934">
          <cell r="A2934" t="str">
            <v>Q9JII6</v>
          </cell>
          <cell r="B2934" t="str">
            <v>sp|Q9JII6|AK1A1_MOUSE</v>
          </cell>
          <cell r="C2934">
            <v>1433580.01661075</v>
          </cell>
          <cell r="D2934">
            <v>1662545.79025214</v>
          </cell>
          <cell r="E2934">
            <v>1514173.5697371201</v>
          </cell>
          <cell r="F2934">
            <v>1520206.63851994</v>
          </cell>
          <cell r="G2934">
            <v>1587374.12848977</v>
          </cell>
          <cell r="H2934">
            <v>1851903.5777209499</v>
          </cell>
          <cell r="I2934">
            <v>1653807.5295700801</v>
          </cell>
          <cell r="J2934">
            <v>1560854.8532861499</v>
          </cell>
          <cell r="K2934">
            <v>1397560.6554870701</v>
          </cell>
          <cell r="L2934">
            <v>1752952.1202211101</v>
          </cell>
          <cell r="M2934">
            <v>1474207.5696849499</v>
          </cell>
          <cell r="N2934">
            <v>1542034.6904964501</v>
          </cell>
          <cell r="O2934">
            <v>1501249.72061125</v>
          </cell>
          <cell r="P2934">
            <v>1863787.98600574</v>
          </cell>
          <cell r="Q2934">
            <v>1850198.8878890299</v>
          </cell>
        </row>
        <row r="2935">
          <cell r="A2935" t="str">
            <v>Q9JIK9</v>
          </cell>
          <cell r="B2935" t="str">
            <v>sp|Q9JIK9|RT34_MOUSE</v>
          </cell>
          <cell r="C2935">
            <v>39868.6120264563</v>
          </cell>
          <cell r="D2935">
            <v>49623.988899536103</v>
          </cell>
          <cell r="E2935">
            <v>37830.681777043697</v>
          </cell>
          <cell r="F2935">
            <v>44288.335787747099</v>
          </cell>
          <cell r="G2935">
            <v>25225.1663937054</v>
          </cell>
          <cell r="H2935">
            <v>57786.123193688101</v>
          </cell>
          <cell r="I2935">
            <v>47638.784893446798</v>
          </cell>
          <cell r="J2935">
            <v>50136.165194932</v>
          </cell>
          <cell r="K2935">
            <v>46149.904545439997</v>
          </cell>
          <cell r="L2935">
            <v>48993.4218004289</v>
          </cell>
          <cell r="M2935">
            <v>27249.163627470101</v>
          </cell>
          <cell r="N2935">
            <v>39711.749043194701</v>
          </cell>
          <cell r="O2935">
            <v>46503.618555847803</v>
          </cell>
          <cell r="P2935">
            <v>51399.539255727199</v>
          </cell>
          <cell r="Q2935">
            <v>41314.618265113502</v>
          </cell>
        </row>
        <row r="2936">
          <cell r="A2936" t="str">
            <v>Q9JIS5</v>
          </cell>
          <cell r="B2936" t="str">
            <v>sp|Q9JIS5|SV2A_MOUSE</v>
          </cell>
          <cell r="C2936">
            <v>2984361.39762088</v>
          </cell>
          <cell r="D2936">
            <v>4106511.5166759798</v>
          </cell>
          <cell r="E2936">
            <v>3862526.8003885099</v>
          </cell>
          <cell r="F2936">
            <v>3806188.4815001399</v>
          </cell>
          <cell r="G2936">
            <v>3480914.16717475</v>
          </cell>
          <cell r="H2936">
            <v>3317005.4180846298</v>
          </cell>
          <cell r="I2936">
            <v>3374295.2793244398</v>
          </cell>
          <cell r="J2936">
            <v>3861927.1577305598</v>
          </cell>
          <cell r="K2936">
            <v>3431434.8079792801</v>
          </cell>
          <cell r="L2936">
            <v>3806405.4212923101</v>
          </cell>
          <cell r="M2936">
            <v>3993866.2575906501</v>
          </cell>
          <cell r="N2936">
            <v>2989245.0372664202</v>
          </cell>
          <cell r="O2936">
            <v>3691756.2291772701</v>
          </cell>
          <cell r="P2936">
            <v>3218346.8587991502</v>
          </cell>
          <cell r="Q2936">
            <v>3493278.3616923201</v>
          </cell>
        </row>
        <row r="2937">
          <cell r="A2937" t="str">
            <v>Q9JIS8</v>
          </cell>
          <cell r="B2937" t="str">
            <v>sp|Q9JIS8|S12A4_MOUSE</v>
          </cell>
          <cell r="C2937">
            <v>122957.61992763499</v>
          </cell>
          <cell r="D2937">
            <v>223178.95162361499</v>
          </cell>
          <cell r="E2937">
            <v>14764.5364698823</v>
          </cell>
          <cell r="F2937">
            <v>69689.213038535905</v>
          </cell>
          <cell r="G2937">
            <v>4842.2211218904304</v>
          </cell>
          <cell r="H2937">
            <v>292555.21103538101</v>
          </cell>
          <cell r="I2937">
            <v>60963.465092123697</v>
          </cell>
          <cell r="J2937">
            <v>95670.298809397398</v>
          </cell>
          <cell r="K2937">
            <v>58009.733217925903</v>
          </cell>
          <cell r="L2937">
            <v>41569.784583233697</v>
          </cell>
          <cell r="M2937">
            <v>43118.133255645</v>
          </cell>
          <cell r="N2937">
            <v>97593.634307692104</v>
          </cell>
          <cell r="O2937">
            <v>114667.46679293099</v>
          </cell>
          <cell r="P2937">
            <v>71599.1284768599</v>
          </cell>
          <cell r="Q2937">
            <v>169509.256220754</v>
          </cell>
        </row>
        <row r="2938">
          <cell r="A2938" t="str">
            <v>Q9JIX8</v>
          </cell>
          <cell r="B2938" t="str">
            <v>sp|Q9JIX8|ACINU_MOUSE</v>
          </cell>
          <cell r="C2938">
            <v>56780.268034476903</v>
          </cell>
          <cell r="D2938">
            <v>66077.352177167704</v>
          </cell>
          <cell r="E2938">
            <v>47857.754480264302</v>
          </cell>
          <cell r="F2938">
            <v>92991.185708119403</v>
          </cell>
          <cell r="G2938">
            <v>65568.156116629296</v>
          </cell>
          <cell r="H2938">
            <v>9431.57967632904</v>
          </cell>
          <cell r="I2938">
            <v>105070.851417499</v>
          </cell>
          <cell r="J2938">
            <v>111634.27870034</v>
          </cell>
          <cell r="K2938">
            <v>101079.837959848</v>
          </cell>
          <cell r="L2938">
            <v>125283.664982116</v>
          </cell>
          <cell r="M2938">
            <v>22919.345046415699</v>
          </cell>
          <cell r="N2938">
            <v>143147.63948748101</v>
          </cell>
          <cell r="O2938">
            <v>58014.103072599901</v>
          </cell>
          <cell r="P2938">
            <v>82455.725748850993</v>
          </cell>
          <cell r="Q2938">
            <v>69036.745935469502</v>
          </cell>
        </row>
        <row r="2939">
          <cell r="A2939" t="str">
            <v>Q9JIY5</v>
          </cell>
          <cell r="B2939" t="str">
            <v>sp|Q9JIY5|HTRA2_MOUSE</v>
          </cell>
          <cell r="C2939">
            <v>108054.245082364</v>
          </cell>
          <cell r="D2939">
            <v>155091.832356275</v>
          </cell>
          <cell r="E2939">
            <v>142982.68020587199</v>
          </cell>
          <cell r="F2939">
            <v>167850.546876268</v>
          </cell>
          <cell r="G2939">
            <v>49441.324672054099</v>
          </cell>
          <cell r="H2939">
            <v>155888.463333653</v>
          </cell>
          <cell r="I2939">
            <v>129189.006565825</v>
          </cell>
          <cell r="J2939">
            <v>158759.35887215001</v>
          </cell>
          <cell r="K2939">
            <v>87666.971741171204</v>
          </cell>
          <cell r="L2939">
            <v>195653.24996143801</v>
          </cell>
          <cell r="M2939">
            <v>68442.536759701805</v>
          </cell>
          <cell r="N2939">
            <v>99348.431461672706</v>
          </cell>
          <cell r="O2939">
            <v>143353.43896139201</v>
          </cell>
          <cell r="P2939">
            <v>107914.497172342</v>
          </cell>
          <cell r="Q2939">
            <v>88689.591245804506</v>
          </cell>
        </row>
        <row r="2940">
          <cell r="A2940" t="str">
            <v>Q9JIZ9</v>
          </cell>
          <cell r="B2940" t="str">
            <v>sp|Q9JIZ9|PLS3_MOUSE</v>
          </cell>
          <cell r="C2940">
            <v>96246.940633683305</v>
          </cell>
          <cell r="D2940">
            <v>19680.210932964899</v>
          </cell>
          <cell r="E2940">
            <v>86254.885195521201</v>
          </cell>
          <cell r="F2940">
            <v>94182.353374973696</v>
          </cell>
          <cell r="G2940">
            <v>114467.681092731</v>
          </cell>
          <cell r="H2940">
            <v>110797.79591283201</v>
          </cell>
          <cell r="I2940">
            <v>84780.660441964705</v>
          </cell>
          <cell r="J2940">
            <v>94874.243645345501</v>
          </cell>
          <cell r="K2940">
            <v>69325.743559338094</v>
          </cell>
          <cell r="L2940">
            <v>85000.497343508003</v>
          </cell>
          <cell r="M2940">
            <v>70642.894814007697</v>
          </cell>
          <cell r="N2940">
            <v>73431.113474808502</v>
          </cell>
          <cell r="O2940">
            <v>105294.216321246</v>
          </cell>
          <cell r="P2940">
            <v>76265.866329162498</v>
          </cell>
          <cell r="Q2940">
            <v>10626.350684896201</v>
          </cell>
        </row>
        <row r="2941">
          <cell r="A2941" t="str">
            <v>Q9JJ28</v>
          </cell>
          <cell r="B2941" t="str">
            <v>sp|Q9JJ28|FLII_MOUSE</v>
          </cell>
          <cell r="C2941">
            <v>73345.144821400798</v>
          </cell>
          <cell r="D2941">
            <v>66747.413155429298</v>
          </cell>
          <cell r="E2941">
            <v>90470.052177169098</v>
          </cell>
          <cell r="F2941">
            <v>99073.328744161205</v>
          </cell>
          <cell r="G2941">
            <v>77530.7484512472</v>
          </cell>
          <cell r="H2941">
            <v>174313.802203862</v>
          </cell>
          <cell r="I2941">
            <v>86934.400174115406</v>
          </cell>
          <cell r="J2941">
            <v>90193.962183420095</v>
          </cell>
          <cell r="K2941">
            <v>83378.817855169793</v>
          </cell>
          <cell r="L2941">
            <v>176637.76667778901</v>
          </cell>
          <cell r="M2941">
            <v>191645.72682647899</v>
          </cell>
          <cell r="N2941">
            <v>78422.111437075597</v>
          </cell>
          <cell r="O2941">
            <v>85692.695523351402</v>
          </cell>
          <cell r="P2941">
            <v>94159.925762791303</v>
          </cell>
          <cell r="Q2941">
            <v>87848.927031131694</v>
          </cell>
        </row>
        <row r="2942">
          <cell r="A2942" t="str">
            <v>Q9JJ43</v>
          </cell>
          <cell r="B2942" t="str">
            <v>sp|Q9JJ43|RFOX1_MOUSE</v>
          </cell>
          <cell r="C2942">
            <v>148318.465564799</v>
          </cell>
          <cell r="D2942">
            <v>63516.057392701601</v>
          </cell>
          <cell r="E2942">
            <v>100263.467770533</v>
          </cell>
          <cell r="F2942">
            <v>85785.569897029898</v>
          </cell>
          <cell r="G2942">
            <v>92775.260744853207</v>
          </cell>
          <cell r="H2942">
            <v>15594.626704272599</v>
          </cell>
          <cell r="I2942">
            <v>90538.057821540497</v>
          </cell>
          <cell r="J2942">
            <v>141025.01052610399</v>
          </cell>
          <cell r="K2942">
            <v>96171.655783222901</v>
          </cell>
          <cell r="L2942">
            <v>114179.38912671299</v>
          </cell>
          <cell r="M2942">
            <v>110096.281442615</v>
          </cell>
          <cell r="N2942">
            <v>103095.253328397</v>
          </cell>
          <cell r="O2942">
            <v>93004.592696926004</v>
          </cell>
          <cell r="P2942">
            <v>103714.93365062799</v>
          </cell>
          <cell r="Q2942">
            <v>115444.43447296901</v>
          </cell>
        </row>
        <row r="2943">
          <cell r="A2943" t="str">
            <v>Q9JJI8</v>
          </cell>
          <cell r="B2943" t="str">
            <v>sp|Q9JJI8|RL38_MOUSE</v>
          </cell>
          <cell r="C2943">
            <v>236612.39225740399</v>
          </cell>
          <cell r="D2943">
            <v>83284.271025259106</v>
          </cell>
          <cell r="E2943">
            <v>50704.196577434799</v>
          </cell>
          <cell r="F2943">
            <v>73534.075043341407</v>
          </cell>
          <cell r="G2943">
            <v>133681.15092633301</v>
          </cell>
          <cell r="H2943">
            <v>83284.597709529</v>
          </cell>
          <cell r="I2943">
            <v>125410.25366620799</v>
          </cell>
          <cell r="J2943">
            <v>144313.20978252799</v>
          </cell>
          <cell r="K2943">
            <v>195515.808918675</v>
          </cell>
          <cell r="L2943">
            <v>76316.672383310099</v>
          </cell>
          <cell r="M2943">
            <v>101159.03466735499</v>
          </cell>
          <cell r="N2943">
            <v>193751.813456409</v>
          </cell>
          <cell r="O2943">
            <v>36968.489007786397</v>
          </cell>
          <cell r="P2943">
            <v>144175.83332968</v>
          </cell>
          <cell r="Q2943">
            <v>202785.778257748</v>
          </cell>
        </row>
        <row r="2944">
          <cell r="A2944" t="str">
            <v>Q9JJK2</v>
          </cell>
          <cell r="B2944" t="str">
            <v>sp|Q9JJK2|LANC2_MOUSE</v>
          </cell>
          <cell r="C2944">
            <v>680402.24835041305</v>
          </cell>
          <cell r="D2944">
            <v>829354.21599594504</v>
          </cell>
          <cell r="E2944">
            <v>741031.35283566301</v>
          </cell>
          <cell r="F2944">
            <v>843660.18812015303</v>
          </cell>
          <cell r="G2944">
            <v>917084.69409823895</v>
          </cell>
          <cell r="H2944">
            <v>979712.608092846</v>
          </cell>
          <cell r="I2944">
            <v>761380.11020661902</v>
          </cell>
          <cell r="J2944">
            <v>883547.45919810794</v>
          </cell>
          <cell r="K2944">
            <v>764342.30917157803</v>
          </cell>
          <cell r="L2944">
            <v>941155.89287536801</v>
          </cell>
          <cell r="M2944">
            <v>944334.70336304198</v>
          </cell>
          <cell r="N2944">
            <v>705685.04418990901</v>
          </cell>
          <cell r="O2944">
            <v>968152.35960589105</v>
          </cell>
          <cell r="P2944">
            <v>634570.38487737998</v>
          </cell>
          <cell r="Q2944">
            <v>848131.55019570899</v>
          </cell>
        </row>
        <row r="2945">
          <cell r="A2945" t="str">
            <v>Q9JJU8</v>
          </cell>
          <cell r="B2945" t="str">
            <v>sp|Q9JJU8|SH3L1_MOUSE</v>
          </cell>
          <cell r="C2945">
            <v>365374.33881888603</v>
          </cell>
          <cell r="D2945">
            <v>410049.50299354899</v>
          </cell>
          <cell r="E2945">
            <v>538299.33412204601</v>
          </cell>
          <cell r="F2945">
            <v>485618.58256793697</v>
          </cell>
          <cell r="G2945">
            <v>360555.414618726</v>
          </cell>
          <cell r="H2945">
            <v>431040.891889219</v>
          </cell>
          <cell r="I2945">
            <v>575968.576884137</v>
          </cell>
          <cell r="J2945">
            <v>521576.07060163998</v>
          </cell>
          <cell r="K2945">
            <v>520426.87999750098</v>
          </cell>
          <cell r="L2945">
            <v>395563.224918972</v>
          </cell>
          <cell r="M2945">
            <v>455817.22453417903</v>
          </cell>
          <cell r="N2945">
            <v>479160.42337173701</v>
          </cell>
          <cell r="O2945">
            <v>348153.29986962001</v>
          </cell>
          <cell r="P2945">
            <v>525033.12402915105</v>
          </cell>
          <cell r="Q2945">
            <v>382842.14288647001</v>
          </cell>
        </row>
        <row r="2946">
          <cell r="A2946" t="str">
            <v>Q9JJV2</v>
          </cell>
          <cell r="B2946" t="str">
            <v>sp|Q9JJV2|PROF2_MOUSE</v>
          </cell>
          <cell r="C2946">
            <v>2710640.04617137</v>
          </cell>
          <cell r="D2946">
            <v>2313201.0397359999</v>
          </cell>
          <cell r="E2946">
            <v>2313970.1546587199</v>
          </cell>
          <cell r="F2946">
            <v>2522202.2062104498</v>
          </cell>
          <cell r="G2946">
            <v>2601219.9428935102</v>
          </cell>
          <cell r="H2946">
            <v>2104192.1345494101</v>
          </cell>
          <cell r="I2946">
            <v>2724104.7918910501</v>
          </cell>
          <cell r="J2946">
            <v>2856761.4539713198</v>
          </cell>
          <cell r="K2946">
            <v>3094912.0724870502</v>
          </cell>
          <cell r="L2946">
            <v>2635820.9421805101</v>
          </cell>
          <cell r="M2946">
            <v>2540721.93529899</v>
          </cell>
          <cell r="N2946">
            <v>2675102.3876507799</v>
          </cell>
          <cell r="O2946">
            <v>3450378.7821420198</v>
          </cell>
          <cell r="P2946">
            <v>2313359.3592005102</v>
          </cell>
          <cell r="Q2946">
            <v>2498928.8233328899</v>
          </cell>
        </row>
        <row r="2947">
          <cell r="A2947" t="str">
            <v>Q9JJY3</v>
          </cell>
          <cell r="B2947" t="str">
            <v>sp|Q9JJY3|NSMA2_MOUSE</v>
          </cell>
          <cell r="C2947">
            <v>125389.10807477</v>
          </cell>
          <cell r="D2947">
            <v>168167.70668480999</v>
          </cell>
          <cell r="E2947">
            <v>150944.115408882</v>
          </cell>
          <cell r="F2947">
            <v>178376.67133698799</v>
          </cell>
          <cell r="G2947">
            <v>126178.996881467</v>
          </cell>
          <cell r="H2947">
            <v>180440.659660948</v>
          </cell>
          <cell r="I2947">
            <v>228908.67363252299</v>
          </cell>
          <cell r="J2947">
            <v>160974.037829999</v>
          </cell>
          <cell r="K2947">
            <v>211121.80416799401</v>
          </cell>
          <cell r="L2947">
            <v>172431.11045825799</v>
          </cell>
          <cell r="M2947">
            <v>185482.51930320699</v>
          </cell>
          <cell r="N2947">
            <v>157995.401966551</v>
          </cell>
          <cell r="O2947">
            <v>217891.307732669</v>
          </cell>
          <cell r="P2947">
            <v>154367.91593014801</v>
          </cell>
          <cell r="Q2947">
            <v>165122.96664923601</v>
          </cell>
        </row>
        <row r="2948">
          <cell r="A2948" t="str">
            <v>Q9JJZ2</v>
          </cell>
          <cell r="B2948" t="str">
            <v>sp|Q9JJZ2|TBA8_MOUSE</v>
          </cell>
          <cell r="C2948">
            <v>140804.351596514</v>
          </cell>
          <cell r="D2948">
            <v>75816.134334697606</v>
          </cell>
          <cell r="E2948">
            <v>159334.68938849799</v>
          </cell>
          <cell r="F2948">
            <v>146357.15907164401</v>
          </cell>
          <cell r="G2948">
            <v>101183.75018206101</v>
          </cell>
          <cell r="H2948">
            <v>190815.035265888</v>
          </cell>
          <cell r="I2948">
            <v>144050.780777017</v>
          </cell>
          <cell r="J2948">
            <v>97704.460774559499</v>
          </cell>
          <cell r="K2948">
            <v>137737.33475536801</v>
          </cell>
          <cell r="L2948">
            <v>150964.39363637401</v>
          </cell>
          <cell r="M2948">
            <v>202720.33923118201</v>
          </cell>
          <cell r="N2948">
            <v>133401.32376023501</v>
          </cell>
          <cell r="O2948">
            <v>149983.404291457</v>
          </cell>
          <cell r="P2948">
            <v>150177.731544757</v>
          </cell>
          <cell r="Q2948">
            <v>164214.18101863199</v>
          </cell>
        </row>
        <row r="2949">
          <cell r="A2949" t="str">
            <v>Q9JK42</v>
          </cell>
          <cell r="B2949" t="str">
            <v>sp|Q9JK42|PDK2_MOUSE</v>
          </cell>
          <cell r="C2949">
            <v>512118.01781087898</v>
          </cell>
          <cell r="D2949">
            <v>676834.40507359197</v>
          </cell>
          <cell r="E2949">
            <v>587168.60561716603</v>
          </cell>
          <cell r="F2949">
            <v>662248.94074696803</v>
          </cell>
          <cell r="G2949">
            <v>661501.83947903395</v>
          </cell>
          <cell r="H2949">
            <v>734919.99655580195</v>
          </cell>
          <cell r="I2949">
            <v>600143.42661219998</v>
          </cell>
          <cell r="J2949">
            <v>740513.85940212698</v>
          </cell>
          <cell r="K2949">
            <v>623430.50300235499</v>
          </cell>
          <cell r="L2949">
            <v>694453.44516952895</v>
          </cell>
          <cell r="M2949">
            <v>640090.38893273403</v>
          </cell>
          <cell r="N2949">
            <v>618682.75202115497</v>
          </cell>
          <cell r="O2949">
            <v>649681.37715045002</v>
          </cell>
          <cell r="P2949">
            <v>734581.32331597805</v>
          </cell>
          <cell r="Q2949">
            <v>808201.56861078797</v>
          </cell>
        </row>
        <row r="2950">
          <cell r="A2950" t="str">
            <v>Q9JK48</v>
          </cell>
          <cell r="B2950" t="str">
            <v>sp|Q9JK48|SHLB1_MOUSE</v>
          </cell>
          <cell r="C2950">
            <v>357851.742356934</v>
          </cell>
          <cell r="D2950">
            <v>234317.44498561701</v>
          </cell>
          <cell r="E2950">
            <v>332049.82665054197</v>
          </cell>
          <cell r="F2950">
            <v>72965.005699141693</v>
          </cell>
          <cell r="G2950">
            <v>366524.94442178501</v>
          </cell>
          <cell r="H2950">
            <v>73543.965180371903</v>
          </cell>
          <cell r="I2950">
            <v>445386.39032221102</v>
          </cell>
          <cell r="J2950">
            <v>303604.03194544301</v>
          </cell>
          <cell r="K2950">
            <v>153861.92327739199</v>
          </cell>
          <cell r="L2950">
            <v>317898.69991107302</v>
          </cell>
          <cell r="M2950">
            <v>263335.64507598698</v>
          </cell>
          <cell r="N2950">
            <v>307718.42450507602</v>
          </cell>
          <cell r="O2950">
            <v>90063.633083251407</v>
          </cell>
          <cell r="P2950">
            <v>358061.53082776902</v>
          </cell>
          <cell r="Q2950">
            <v>215752.876492176</v>
          </cell>
        </row>
        <row r="2951">
          <cell r="A2951" t="str">
            <v>Q9JK81</v>
          </cell>
          <cell r="B2951" t="str">
            <v>sp|Q9JK81|MYG1_MOUSE</v>
          </cell>
          <cell r="C2951">
            <v>54810.881142092403</v>
          </cell>
          <cell r="D2951">
            <v>58079.838244030398</v>
          </cell>
          <cell r="E2951">
            <v>69010.449314926402</v>
          </cell>
          <cell r="F2951">
            <v>64129.835595722703</v>
          </cell>
          <cell r="G2951">
            <v>70975.022551491595</v>
          </cell>
          <cell r="H2951">
            <v>85358.061383109598</v>
          </cell>
          <cell r="I2951">
            <v>76417.275473855305</v>
          </cell>
          <cell r="J2951">
            <v>76695.9432266355</v>
          </cell>
          <cell r="K2951">
            <v>63028.354302115898</v>
          </cell>
          <cell r="L2951">
            <v>44646.105990358199</v>
          </cell>
          <cell r="M2951">
            <v>64916.803003131201</v>
          </cell>
          <cell r="N2951">
            <v>64975.054713400597</v>
          </cell>
          <cell r="O2951">
            <v>7172.3910708642297</v>
          </cell>
          <cell r="P2951">
            <v>78230.790558462104</v>
          </cell>
          <cell r="Q2951">
            <v>73590.998956960597</v>
          </cell>
        </row>
        <row r="2952">
          <cell r="A2952" t="str">
            <v>Q9JKB1</v>
          </cell>
          <cell r="B2952" t="str">
            <v>sp|Q9JKB1|UCHL3_MOUSE</v>
          </cell>
          <cell r="C2952">
            <v>258131.062401312</v>
          </cell>
          <cell r="D2952">
            <v>234200.66863028501</v>
          </cell>
          <cell r="E2952">
            <v>262261.66863952402</v>
          </cell>
          <cell r="F2952">
            <v>248156.106736544</v>
          </cell>
          <cell r="G2952">
            <v>230819.30035888401</v>
          </cell>
          <cell r="H2952">
            <v>280088.36119551701</v>
          </cell>
          <cell r="I2952">
            <v>251450.98178844599</v>
          </cell>
          <cell r="J2952">
            <v>50047.169885085699</v>
          </cell>
          <cell r="K2952">
            <v>106244.198566012</v>
          </cell>
          <cell r="L2952">
            <v>283469.44293809199</v>
          </cell>
          <cell r="M2952">
            <v>322404.28040706099</v>
          </cell>
          <cell r="N2952">
            <v>41583.626784667402</v>
          </cell>
          <cell r="O2952">
            <v>267502.189842263</v>
          </cell>
          <cell r="P2952">
            <v>327999.96956281498</v>
          </cell>
          <cell r="Q2952">
            <v>315308.83727349801</v>
          </cell>
        </row>
        <row r="2953">
          <cell r="A2953" t="str">
            <v>Q9JKC6</v>
          </cell>
          <cell r="B2953" t="str">
            <v>sp|Q9JKC6|CEND_MOUSE</v>
          </cell>
          <cell r="C2953">
            <v>1111230.3511912001</v>
          </cell>
          <cell r="D2953">
            <v>2627133.07273582</v>
          </cell>
          <cell r="E2953">
            <v>1903134.8809283499</v>
          </cell>
          <cell r="F2953">
            <v>1545164.72434218</v>
          </cell>
          <cell r="G2953">
            <v>1299659.1983445401</v>
          </cell>
          <cell r="H2953">
            <v>1619183.6056154701</v>
          </cell>
          <cell r="I2953">
            <v>1642692.4234798001</v>
          </cell>
          <cell r="J2953">
            <v>1654155.61863241</v>
          </cell>
          <cell r="K2953">
            <v>1719658.72166555</v>
          </cell>
          <cell r="L2953">
            <v>3964710.72326012</v>
          </cell>
          <cell r="M2953">
            <v>4533710.9545534803</v>
          </cell>
          <cell r="N2953">
            <v>1660482.3372249501</v>
          </cell>
          <cell r="O2953">
            <v>1582899.0782194801</v>
          </cell>
          <cell r="P2953">
            <v>1296790.9473321999</v>
          </cell>
          <cell r="Q2953">
            <v>3835625.8454614198</v>
          </cell>
        </row>
        <row r="2954">
          <cell r="A2954" t="str">
            <v>Q9JKD3</v>
          </cell>
          <cell r="B2954" t="str">
            <v>sp|Q9JKD3|SCAM5_MOUSE</v>
          </cell>
          <cell r="C2954">
            <v>190624.405876768</v>
          </cell>
          <cell r="D2954">
            <v>334711.736247539</v>
          </cell>
          <cell r="E2954">
            <v>459335.00666570198</v>
          </cell>
          <cell r="F2954">
            <v>369481.36199638102</v>
          </cell>
          <cell r="G2954">
            <v>347108.71482102101</v>
          </cell>
          <cell r="H2954">
            <v>336041.48274566297</v>
          </cell>
          <cell r="I2954">
            <v>378627.57767210901</v>
          </cell>
          <cell r="J2954">
            <v>257196.93999697</v>
          </cell>
          <cell r="K2954">
            <v>351496.81842591101</v>
          </cell>
          <cell r="L2954">
            <v>270575.65617398301</v>
          </cell>
          <cell r="M2954">
            <v>327311.226288957</v>
          </cell>
          <cell r="N2954">
            <v>317542.38670842297</v>
          </cell>
          <cell r="O2954">
            <v>259555.47431662699</v>
          </cell>
          <cell r="P2954">
            <v>327263.32847992802</v>
          </cell>
          <cell r="Q2954">
            <v>285590.66413256398</v>
          </cell>
        </row>
        <row r="2955">
          <cell r="A2955" t="str">
            <v>Q9JKK1</v>
          </cell>
          <cell r="B2955" t="str">
            <v>sp|Q9JKK1|STX6_MOUSE</v>
          </cell>
          <cell r="C2955">
            <v>65462.698546552499</v>
          </cell>
          <cell r="D2955">
            <v>90924.345460904602</v>
          </cell>
          <cell r="E2955">
            <v>76801.897750976204</v>
          </cell>
          <cell r="F2955">
            <v>113155.601012363</v>
          </cell>
          <cell r="G2955">
            <v>113156.946162892</v>
          </cell>
          <cell r="H2955">
            <v>61033.983087348897</v>
          </cell>
          <cell r="I2955">
            <v>86268.527149265297</v>
          </cell>
          <cell r="J2955">
            <v>120031.58735107099</v>
          </cell>
          <cell r="K2955">
            <v>50478.987939712497</v>
          </cell>
          <cell r="L2955">
            <v>108183.256622638</v>
          </cell>
          <cell r="M2955">
            <v>55906.162148896903</v>
          </cell>
          <cell r="N2955">
            <v>81125.374050490995</v>
          </cell>
          <cell r="O2955">
            <v>39482.829135085303</v>
          </cell>
          <cell r="P2955">
            <v>80219.464827154996</v>
          </cell>
          <cell r="Q2955">
            <v>99265.617021502607</v>
          </cell>
        </row>
        <row r="2956">
          <cell r="A2956" t="str">
            <v>Q9JKK7</v>
          </cell>
          <cell r="B2956" t="str">
            <v>sp|Q9JKK7|TMOD2_MOUSE</v>
          </cell>
          <cell r="C2956">
            <v>612810.13837467495</v>
          </cell>
          <cell r="D2956">
            <v>888887.54036045098</v>
          </cell>
          <cell r="E2956">
            <v>856023.71406703</v>
          </cell>
          <cell r="F2956">
            <v>913277.80318833597</v>
          </cell>
          <cell r="G2956">
            <v>985037.19725561503</v>
          </cell>
          <cell r="H2956">
            <v>1105458.63401168</v>
          </cell>
          <cell r="I2956">
            <v>868976.02847926796</v>
          </cell>
          <cell r="J2956">
            <v>957954.07613473595</v>
          </cell>
          <cell r="K2956">
            <v>803486.923273172</v>
          </cell>
          <cell r="L2956">
            <v>665116.27182962897</v>
          </cell>
          <cell r="M2956">
            <v>993152.51119462994</v>
          </cell>
          <cell r="N2956">
            <v>802995.76560663397</v>
          </cell>
          <cell r="O2956">
            <v>914496.15018751705</v>
          </cell>
          <cell r="P2956">
            <v>865661.34872519004</v>
          </cell>
          <cell r="Q2956">
            <v>531313.76970905205</v>
          </cell>
        </row>
        <row r="2957">
          <cell r="A2957" t="str">
            <v>Q9JKL4</v>
          </cell>
          <cell r="B2957" t="str">
            <v>sp|Q9JKL4|NDUF3_MOUSE</v>
          </cell>
          <cell r="C2957">
            <v>49745.372291697902</v>
          </cell>
          <cell r="D2957">
            <v>59476.294658274397</v>
          </cell>
          <cell r="E2957">
            <v>62302.826202337703</v>
          </cell>
          <cell r="F2957">
            <v>76508.502446619997</v>
          </cell>
          <cell r="G2957">
            <v>60228.856637127603</v>
          </cell>
          <cell r="H2957">
            <v>68557.4077531933</v>
          </cell>
          <cell r="I2957">
            <v>52929.665858111803</v>
          </cell>
          <cell r="J2957">
            <v>69885.935651175198</v>
          </cell>
          <cell r="K2957">
            <v>53210.704915907503</v>
          </cell>
          <cell r="L2957">
            <v>71124.572430805303</v>
          </cell>
          <cell r="M2957">
            <v>75008.496411485103</v>
          </cell>
          <cell r="N2957">
            <v>57002.996782245304</v>
          </cell>
          <cell r="O2957">
            <v>78025.974366732495</v>
          </cell>
          <cell r="P2957">
            <v>70226.773122206301</v>
          </cell>
          <cell r="Q2957">
            <v>64956.986826985099</v>
          </cell>
        </row>
        <row r="2958">
          <cell r="A2958" t="str">
            <v>Q9JKL5</v>
          </cell>
          <cell r="B2958" t="str">
            <v>sp|Q9JKL5|CHP3_MOUSE</v>
          </cell>
          <cell r="C2958">
            <v>16658.1846793933</v>
          </cell>
          <cell r="D2958">
            <v>18977.585847118102</v>
          </cell>
          <cell r="E2958">
            <v>15425.938898037</v>
          </cell>
          <cell r="F2958">
            <v>49300.623632320501</v>
          </cell>
          <cell r="G2958">
            <v>19354.674189908601</v>
          </cell>
          <cell r="H2958">
            <v>45627.582789752203</v>
          </cell>
          <cell r="I2958">
            <v>50812.004001349203</v>
          </cell>
          <cell r="J2958">
            <v>38876.034647974397</v>
          </cell>
          <cell r="K2958">
            <v>30732.575102350002</v>
          </cell>
          <cell r="L2958">
            <v>26696.070199994901</v>
          </cell>
          <cell r="M2958">
            <v>32472.423958673498</v>
          </cell>
          <cell r="N2958">
            <v>37489.167319221502</v>
          </cell>
          <cell r="O2958">
            <v>86239.588384293005</v>
          </cell>
          <cell r="P2958">
            <v>41063.444053720501</v>
          </cell>
          <cell r="Q2958">
            <v>23939.889572505701</v>
          </cell>
        </row>
        <row r="2959">
          <cell r="A2959" t="str">
            <v>Q9JKN6</v>
          </cell>
          <cell r="B2959" t="str">
            <v>sp|Q9JKN6|NOVA1_MOUSE</v>
          </cell>
          <cell r="C2959">
            <v>137822.53774915001</v>
          </cell>
          <cell r="D2959">
            <v>125360.806420705</v>
          </cell>
          <cell r="E2959">
            <v>127994.683414133</v>
          </cell>
          <cell r="F2959">
            <v>94317.218859231798</v>
          </cell>
          <cell r="G2959">
            <v>148592.752171845</v>
          </cell>
          <cell r="H2959">
            <v>101560.04691375799</v>
          </cell>
          <cell r="I2959">
            <v>171566.737701445</v>
          </cell>
          <cell r="J2959">
            <v>136090.81212346299</v>
          </cell>
          <cell r="K2959">
            <v>117935.930300726</v>
          </cell>
          <cell r="L2959">
            <v>114525.362680167</v>
          </cell>
          <cell r="M2959">
            <v>141438.55864746199</v>
          </cell>
          <cell r="N2959">
            <v>143074.80076940299</v>
          </cell>
          <cell r="O2959">
            <v>134354.41154487399</v>
          </cell>
          <cell r="P2959">
            <v>148677.35376843999</v>
          </cell>
          <cell r="Q2959">
            <v>128462.490221941</v>
          </cell>
        </row>
        <row r="2960">
          <cell r="A2960" t="str">
            <v>Q9JKR6</v>
          </cell>
          <cell r="B2960" t="str">
            <v>sp|Q9JKR6|HYOU1_MOUSE</v>
          </cell>
          <cell r="C2960">
            <v>299356.61237136897</v>
          </cell>
          <cell r="D2960">
            <v>368756.54332212202</v>
          </cell>
          <cell r="E2960">
            <v>328987.58539943601</v>
          </cell>
          <cell r="F2960">
            <v>278807.48613528599</v>
          </cell>
          <cell r="G2960">
            <v>271122.32134250901</v>
          </cell>
          <cell r="H2960">
            <v>307058.25471169699</v>
          </cell>
          <cell r="I2960">
            <v>294964.92290953</v>
          </cell>
          <cell r="J2960">
            <v>349047.011343594</v>
          </cell>
          <cell r="K2960">
            <v>297553.90734470298</v>
          </cell>
          <cell r="L2960">
            <v>331137.30805170001</v>
          </cell>
          <cell r="M2960">
            <v>342759.26987051801</v>
          </cell>
          <cell r="N2960">
            <v>339643.89219004603</v>
          </cell>
          <cell r="O2960">
            <v>336047.91532998998</v>
          </cell>
          <cell r="P2960">
            <v>262450.54172300798</v>
          </cell>
          <cell r="Q2960">
            <v>316259.78072980401</v>
          </cell>
        </row>
        <row r="2961">
          <cell r="A2961" t="str">
            <v>Q9JKV1</v>
          </cell>
          <cell r="B2961" t="str">
            <v>sp|Q9JKV1|ADRM1_MOUSE</v>
          </cell>
          <cell r="C2961">
            <v>84669.394602789602</v>
          </cell>
          <cell r="D2961">
            <v>59084.277472004702</v>
          </cell>
          <cell r="E2961">
            <v>55547.952507552203</v>
          </cell>
          <cell r="F2961">
            <v>62006.006333377598</v>
          </cell>
          <cell r="G2961">
            <v>49401.027974010998</v>
          </cell>
          <cell r="H2961">
            <v>47311.712442082702</v>
          </cell>
          <cell r="I2961">
            <v>78213.080433438896</v>
          </cell>
          <cell r="J2961">
            <v>72672.3965318642</v>
          </cell>
          <cell r="K2961">
            <v>101868.661471983</v>
          </cell>
          <cell r="L2961">
            <v>60191.386549799703</v>
          </cell>
          <cell r="M2961">
            <v>52685.848124895303</v>
          </cell>
          <cell r="N2961">
            <v>70411.670565698296</v>
          </cell>
          <cell r="O2961">
            <v>155908.363728014</v>
          </cell>
          <cell r="P2961">
            <v>60193.691923582002</v>
          </cell>
          <cell r="Q2961">
            <v>42360.217563527098</v>
          </cell>
        </row>
        <row r="2962">
          <cell r="A2962" t="str">
            <v>Q9JKV5</v>
          </cell>
          <cell r="B2962" t="str">
            <v>sp|Q9JKV5|SCAM4_MOUSE</v>
          </cell>
          <cell r="C2962">
            <v>11093.972442789</v>
          </cell>
          <cell r="D2962">
            <v>86923.7345683311</v>
          </cell>
          <cell r="E2962">
            <v>75521.049161404095</v>
          </cell>
          <cell r="F2962">
            <v>109164.973861555</v>
          </cell>
          <cell r="G2962">
            <v>109076.61976982201</v>
          </cell>
          <cell r="H2962">
            <v>107952.77779941</v>
          </cell>
          <cell r="I2962">
            <v>89279.285338466405</v>
          </cell>
          <cell r="J2962">
            <v>57342.080427293899</v>
          </cell>
          <cell r="K2962">
            <v>123118.351960552</v>
          </cell>
          <cell r="L2962">
            <v>98567.951674376804</v>
          </cell>
          <cell r="M2962">
            <v>65421.865135473599</v>
          </cell>
          <cell r="N2962">
            <v>92237.941885409804</v>
          </cell>
          <cell r="O2962">
            <v>122452.483838378</v>
          </cell>
          <cell r="P2962">
            <v>95331.765963388199</v>
          </cell>
          <cell r="Q2962">
            <v>69102.192720538398</v>
          </cell>
        </row>
        <row r="2963">
          <cell r="A2963" t="str">
            <v>Q9JKX6</v>
          </cell>
          <cell r="B2963" t="str">
            <v>sp|Q9JKX6|NUDT5_MOUSE</v>
          </cell>
          <cell r="C2963">
            <v>67551.249093677601</v>
          </cell>
          <cell r="D2963">
            <v>59852.810013356298</v>
          </cell>
          <cell r="E2963">
            <v>46683.689511216697</v>
          </cell>
          <cell r="F2963">
            <v>46345.134991512597</v>
          </cell>
          <cell r="G2963">
            <v>49479.268088836201</v>
          </cell>
          <cell r="H2963">
            <v>46243.313470046698</v>
          </cell>
          <cell r="I2963">
            <v>54484.708568712602</v>
          </cell>
          <cell r="J2963">
            <v>66254.068768761397</v>
          </cell>
          <cell r="K2963">
            <v>65664.863653972105</v>
          </cell>
          <cell r="L2963">
            <v>53952.264422326298</v>
          </cell>
          <cell r="M2963">
            <v>48103.226591614301</v>
          </cell>
          <cell r="N2963">
            <v>55428.987906249597</v>
          </cell>
          <cell r="O2963">
            <v>72782.660084122603</v>
          </cell>
          <cell r="P2963">
            <v>63116.814492042198</v>
          </cell>
          <cell r="Q2963">
            <v>81448.055550994599</v>
          </cell>
        </row>
        <row r="2964">
          <cell r="A2964" t="str">
            <v>Q9JKY5</v>
          </cell>
          <cell r="B2964" t="str">
            <v>sp|Q9JKY5|HIP1R_MOUSE</v>
          </cell>
          <cell r="C2964">
            <v>181691.14981240599</v>
          </cell>
          <cell r="D2964">
            <v>232041.01444923901</v>
          </cell>
          <cell r="E2964">
            <v>256262.946699377</v>
          </cell>
          <cell r="F2964">
            <v>274168.043432126</v>
          </cell>
          <cell r="G2964">
            <v>190461.16023988201</v>
          </cell>
          <cell r="H2964">
            <v>294359.58077371703</v>
          </cell>
          <cell r="I2964">
            <v>182765.78319986499</v>
          </cell>
          <cell r="J2964">
            <v>311415.59435379202</v>
          </cell>
          <cell r="K2964">
            <v>256878.842338605</v>
          </cell>
          <cell r="L2964">
            <v>219707.31873702101</v>
          </cell>
          <cell r="M2964">
            <v>235005.99852322001</v>
          </cell>
          <cell r="N2964">
            <v>181376.32566907501</v>
          </cell>
          <cell r="O2964">
            <v>261660.804715709</v>
          </cell>
          <cell r="P2964">
            <v>155235.04677166001</v>
          </cell>
          <cell r="Q2964">
            <v>219971.17723510199</v>
          </cell>
        </row>
        <row r="2965">
          <cell r="A2965" t="str">
            <v>Q9JL04</v>
          </cell>
          <cell r="B2965" t="str">
            <v>sp|Q9JL04|FMN2_MOUSE</v>
          </cell>
          <cell r="C2965">
            <v>10355.7117867092</v>
          </cell>
          <cell r="D2965">
            <v>55157.104925440501</v>
          </cell>
          <cell r="E2965">
            <v>62982.7280017714</v>
          </cell>
          <cell r="F2965">
            <v>39835.2424735323</v>
          </cell>
          <cell r="G2965">
            <v>65337.919929127602</v>
          </cell>
          <cell r="H2965">
            <v>62571.151751193502</v>
          </cell>
          <cell r="I2965">
            <v>11883.6199415095</v>
          </cell>
          <cell r="J2965">
            <v>58775.7353530295</v>
          </cell>
          <cell r="K2965">
            <v>28205.305296246501</v>
          </cell>
          <cell r="L2965">
            <v>33422.939665644</v>
          </cell>
          <cell r="M2965">
            <v>44022.455794362897</v>
          </cell>
          <cell r="N2965">
            <v>47919.6862655433</v>
          </cell>
          <cell r="O2965">
            <v>62601.798760883903</v>
          </cell>
          <cell r="P2965">
            <v>67907.2520539775</v>
          </cell>
          <cell r="Q2965">
            <v>94579.709424714005</v>
          </cell>
        </row>
        <row r="2966">
          <cell r="A2966" t="str">
            <v>Q9JL26</v>
          </cell>
          <cell r="B2966" t="str">
            <v>sp|Q9JL26|FMNL1_MOUSE</v>
          </cell>
          <cell r="C2966">
            <v>21503.5490366062</v>
          </cell>
          <cell r="D2966">
            <v>73775.566197579799</v>
          </cell>
          <cell r="E2966">
            <v>71170.036129668501</v>
          </cell>
          <cell r="F2966">
            <v>50734.632622748402</v>
          </cell>
          <cell r="G2966">
            <v>84495.960103575693</v>
          </cell>
          <cell r="H2966">
            <v>37442.7433861112</v>
          </cell>
          <cell r="I2966">
            <v>11766.359564791799</v>
          </cell>
          <cell r="J2966">
            <v>75832.664473293102</v>
          </cell>
          <cell r="K2966">
            <v>69722.264624749805</v>
          </cell>
          <cell r="L2966">
            <v>51938.639335612002</v>
          </cell>
          <cell r="M2966">
            <v>82452.557183406694</v>
          </cell>
          <cell r="N2966">
            <v>91613.770759054707</v>
          </cell>
          <cell r="O2966">
            <v>70318.737662975196</v>
          </cell>
          <cell r="P2966">
            <v>73276.754658468199</v>
          </cell>
          <cell r="Q2966">
            <v>24687.594810127499</v>
          </cell>
        </row>
        <row r="2967">
          <cell r="A2967" t="str">
            <v>Q9JL56</v>
          </cell>
          <cell r="B2967" t="str">
            <v>sp|Q9JL56|GDE1_MOUSE</v>
          </cell>
          <cell r="C2967">
            <v>71235.3037949766</v>
          </cell>
          <cell r="D2967">
            <v>72379.087611184805</v>
          </cell>
          <cell r="E2967">
            <v>82992.219690239697</v>
          </cell>
          <cell r="F2967">
            <v>67514.331706454002</v>
          </cell>
          <cell r="G2967">
            <v>98776.507619920798</v>
          </cell>
          <cell r="H2967">
            <v>94262.360209999504</v>
          </cell>
          <cell r="I2967">
            <v>63880.682845344701</v>
          </cell>
          <cell r="J2967">
            <v>76211.149721662703</v>
          </cell>
          <cell r="K2967">
            <v>59787.779553758497</v>
          </cell>
          <cell r="L2967">
            <v>92385.875554030805</v>
          </cell>
          <cell r="M2967">
            <v>120025.815189716</v>
          </cell>
          <cell r="N2967">
            <v>74468.803789052807</v>
          </cell>
          <cell r="O2967">
            <v>95653.260396495898</v>
          </cell>
          <cell r="P2967">
            <v>93498.913917740501</v>
          </cell>
          <cell r="Q2967">
            <v>97201.649966257697</v>
          </cell>
        </row>
        <row r="2968">
          <cell r="A2968" t="str">
            <v>Q9JL62</v>
          </cell>
          <cell r="B2968" t="str">
            <v>sp|Q9JL62|GLTP_MOUSE</v>
          </cell>
          <cell r="C2968">
            <v>188724.70659705199</v>
          </cell>
          <cell r="D2968">
            <v>510031.48446951399</v>
          </cell>
          <cell r="E2968">
            <v>582226.83571995597</v>
          </cell>
          <cell r="F2968">
            <v>522407.91388621897</v>
          </cell>
          <cell r="G2968">
            <v>502657.86795762699</v>
          </cell>
          <cell r="H2968">
            <v>480663.33742895402</v>
          </cell>
          <cell r="I2968">
            <v>728859.07871209504</v>
          </cell>
          <cell r="J2968">
            <v>487722.85958230798</v>
          </cell>
          <cell r="K2968">
            <v>541446.03918017901</v>
          </cell>
          <cell r="L2968">
            <v>468934.17531208001</v>
          </cell>
          <cell r="M2968">
            <v>575959.40685811103</v>
          </cell>
          <cell r="N2968">
            <v>988728.18184353202</v>
          </cell>
          <cell r="O2968">
            <v>450388.20408561698</v>
          </cell>
          <cell r="P2968">
            <v>645123.35503528605</v>
          </cell>
          <cell r="Q2968">
            <v>476560.60385581898</v>
          </cell>
        </row>
        <row r="2969">
          <cell r="A2969" t="str">
            <v>Q9JLB0</v>
          </cell>
          <cell r="B2969" t="str">
            <v>sp|Q9JLB0|MPP6_MOUSE</v>
          </cell>
          <cell r="C2969">
            <v>1182558.7870777</v>
          </cell>
          <cell r="D2969">
            <v>1730478.5592751401</v>
          </cell>
          <cell r="E2969">
            <v>1066007.0132732</v>
          </cell>
          <cell r="F2969">
            <v>1142908.65062438</v>
          </cell>
          <cell r="G2969">
            <v>1299265.42575006</v>
          </cell>
          <cell r="H2969">
            <v>1640662.9291443401</v>
          </cell>
          <cell r="I2969">
            <v>1446671.4221121001</v>
          </cell>
          <cell r="J2969">
            <v>1202864.04251296</v>
          </cell>
          <cell r="K2969">
            <v>1382979.9539185199</v>
          </cell>
          <cell r="L2969">
            <v>1289391.51002824</v>
          </cell>
          <cell r="M2969">
            <v>1196801.14014788</v>
          </cell>
          <cell r="N2969">
            <v>1273874.77317101</v>
          </cell>
          <cell r="O2969">
            <v>1958487.64240555</v>
          </cell>
          <cell r="P2969">
            <v>2078851.19659588</v>
          </cell>
          <cell r="Q2969">
            <v>2006521.81881612</v>
          </cell>
        </row>
        <row r="2970">
          <cell r="A2970" t="str">
            <v>Q9JLC8</v>
          </cell>
          <cell r="B2970" t="str">
            <v>sp|Q9JLC8|SACS_MOUSE</v>
          </cell>
          <cell r="C2970">
            <v>917.31701164940205</v>
          </cell>
          <cell r="D2970">
            <v>1610.30077272018</v>
          </cell>
          <cell r="E2970">
            <v>382.15001916577899</v>
          </cell>
          <cell r="F2970">
            <v>768.13001314974201</v>
          </cell>
          <cell r="G2970">
            <v>2250.4512939133801</v>
          </cell>
          <cell r="H2970">
            <v>3422.7354487900702</v>
          </cell>
          <cell r="I2970">
            <v>758.81260148304</v>
          </cell>
          <cell r="J2970">
            <v>1778.5228072950199</v>
          </cell>
          <cell r="K2970">
            <v>628.45718490920603</v>
          </cell>
          <cell r="L2970">
            <v>1640.4755355843499</v>
          </cell>
          <cell r="M2970">
            <v>739.14899584811701</v>
          </cell>
          <cell r="N2970">
            <v>1522.3620533769399</v>
          </cell>
          <cell r="O2970">
            <v>1234.3169105310501</v>
          </cell>
          <cell r="P2970">
            <v>3075.0823986588898</v>
          </cell>
          <cell r="Q2970">
            <v>1429.5459151141499</v>
          </cell>
        </row>
        <row r="2971">
          <cell r="A2971" t="str">
            <v>Q9JLJ2</v>
          </cell>
          <cell r="B2971" t="str">
            <v>sp|Q9JLJ2|AL9A1_MOUSE</v>
          </cell>
          <cell r="C2971">
            <v>906984.84847230802</v>
          </cell>
          <cell r="D2971">
            <v>987168.15442581801</v>
          </cell>
          <cell r="E2971">
            <v>1128756.6056599</v>
          </cell>
          <cell r="F2971">
            <v>969654.32768983301</v>
          </cell>
          <cell r="G2971">
            <v>933412.03620713402</v>
          </cell>
          <cell r="H2971">
            <v>951651.08688615705</v>
          </cell>
          <cell r="I2971">
            <v>944781.85169602605</v>
          </cell>
          <cell r="J2971">
            <v>1069629.0386403401</v>
          </cell>
          <cell r="K2971">
            <v>917689.28941628302</v>
          </cell>
          <cell r="L2971">
            <v>1157018.3158636501</v>
          </cell>
          <cell r="M2971">
            <v>1010424.1421010901</v>
          </cell>
          <cell r="N2971">
            <v>1076641.3475649799</v>
          </cell>
          <cell r="O2971">
            <v>903142.92735262797</v>
          </cell>
          <cell r="P2971">
            <v>1079288.2483591</v>
          </cell>
          <cell r="Q2971">
            <v>1094084.6011423101</v>
          </cell>
        </row>
        <row r="2972">
          <cell r="A2972" t="str">
            <v>Q9JLM8</v>
          </cell>
          <cell r="B2972" t="str">
            <v>sp|Q9JLM8|DCLK1_MOUSE</v>
          </cell>
          <cell r="C2972">
            <v>1228219.3087988601</v>
          </cell>
          <cell r="D2972">
            <v>1360446.6740452701</v>
          </cell>
          <cell r="E2972">
            <v>1067034.38540729</v>
          </cell>
          <cell r="F2972">
            <v>1176114.0046573801</v>
          </cell>
          <cell r="G2972">
            <v>980408.82693129301</v>
          </cell>
          <cell r="H2972">
            <v>911867.61734928295</v>
          </cell>
          <cell r="I2972">
            <v>1154169.5838087699</v>
          </cell>
          <cell r="J2972">
            <v>1435304.5891013001</v>
          </cell>
          <cell r="K2972">
            <v>1354843.69885032</v>
          </cell>
          <cell r="L2972">
            <v>1156175.0131717999</v>
          </cell>
          <cell r="M2972">
            <v>1289484.97412421</v>
          </cell>
          <cell r="N2972">
            <v>1370418.8487805501</v>
          </cell>
          <cell r="O2972">
            <v>1379341.27653942</v>
          </cell>
          <cell r="P2972">
            <v>1312177.3902799201</v>
          </cell>
          <cell r="Q2972">
            <v>875715.12081190001</v>
          </cell>
        </row>
        <row r="2973">
          <cell r="A2973" t="str">
            <v>Q9JLN9</v>
          </cell>
          <cell r="B2973" t="str">
            <v>sp|Q9JLN9|MTOR_MOUSE</v>
          </cell>
          <cell r="C2973">
            <v>173960.67090746301</v>
          </cell>
          <cell r="D2973">
            <v>421968.03843157599</v>
          </cell>
          <cell r="E2973">
            <v>402061.82696408097</v>
          </cell>
          <cell r="F2973">
            <v>243712.53659162801</v>
          </cell>
          <cell r="G2973">
            <v>453621.10141805699</v>
          </cell>
          <cell r="H2973">
            <v>385551.35261202999</v>
          </cell>
          <cell r="I2973">
            <v>392501.18182184402</v>
          </cell>
          <cell r="J2973">
            <v>420231.04555493803</v>
          </cell>
          <cell r="K2973">
            <v>229451.42438138399</v>
          </cell>
          <cell r="L2973">
            <v>247317.71167484601</v>
          </cell>
          <cell r="M2973">
            <v>199060.030919432</v>
          </cell>
          <cell r="N2973">
            <v>344970.29769640398</v>
          </cell>
          <cell r="O2973">
            <v>184101.871595709</v>
          </cell>
          <cell r="P2973">
            <v>285593.32554993703</v>
          </cell>
          <cell r="Q2973">
            <v>221939.901004921</v>
          </cell>
        </row>
        <row r="2974">
          <cell r="A2974" t="str">
            <v>Q9JLQ2</v>
          </cell>
          <cell r="B2974" t="str">
            <v>sp|Q9JLQ2|GIT2_MOUSE</v>
          </cell>
          <cell r="C2974">
            <v>123089.469313865</v>
          </cell>
          <cell r="D2974">
            <v>110161.49724455801</v>
          </cell>
          <cell r="E2974">
            <v>76024.708619105295</v>
          </cell>
          <cell r="F2974">
            <v>81396.614699526704</v>
          </cell>
          <cell r="G2974">
            <v>78325.650560114096</v>
          </cell>
          <cell r="H2974">
            <v>122163.977978764</v>
          </cell>
          <cell r="I2974">
            <v>83455.369864952299</v>
          </cell>
          <cell r="J2974">
            <v>75394.562101243093</v>
          </cell>
          <cell r="K2974">
            <v>88031.247758462705</v>
          </cell>
          <cell r="L2974">
            <v>74719.826643498905</v>
          </cell>
          <cell r="M2974">
            <v>100965.9720597</v>
          </cell>
          <cell r="N2974">
            <v>86085.721405030796</v>
          </cell>
          <cell r="O2974">
            <v>101491.87509791899</v>
          </cell>
          <cell r="P2974">
            <v>98672.234993459904</v>
          </cell>
          <cell r="Q2974">
            <v>67930.708320601101</v>
          </cell>
        </row>
        <row r="2975">
          <cell r="A2975" t="str">
            <v>Q9JLT4</v>
          </cell>
          <cell r="B2975" t="str">
            <v>sp|Q9JLT4|TRXR2_MOUSE</v>
          </cell>
          <cell r="C2975">
            <v>155433.50544530599</v>
          </cell>
          <cell r="D2975">
            <v>135016.82541544599</v>
          </cell>
          <cell r="E2975">
            <v>177926.79640014301</v>
          </cell>
          <cell r="F2975">
            <v>166531.12609853499</v>
          </cell>
          <cell r="G2975">
            <v>141909.18226889599</v>
          </cell>
          <cell r="H2975">
            <v>281533.504867693</v>
          </cell>
          <cell r="I2975">
            <v>161593.17046389301</v>
          </cell>
          <cell r="J2975">
            <v>181829.268429252</v>
          </cell>
          <cell r="K2975">
            <v>130019.251590309</v>
          </cell>
          <cell r="L2975">
            <v>157751.662973219</v>
          </cell>
          <cell r="M2975">
            <v>154123.032360079</v>
          </cell>
          <cell r="N2975">
            <v>149534.94410039301</v>
          </cell>
          <cell r="O2975">
            <v>140675.82239427601</v>
          </cell>
          <cell r="P2975">
            <v>147237.61431351001</v>
          </cell>
          <cell r="Q2975">
            <v>155239.86672787301</v>
          </cell>
        </row>
        <row r="2976">
          <cell r="A2976" t="str">
            <v>Q9JLV1</v>
          </cell>
          <cell r="B2976" t="str">
            <v>sp|Q9JLV1|BAG3_MOUSE</v>
          </cell>
          <cell r="C2976">
            <v>26821.180198616901</v>
          </cell>
          <cell r="D2976">
            <v>4349.0978490543303</v>
          </cell>
          <cell r="E2976">
            <v>23701.346273028499</v>
          </cell>
          <cell r="F2976">
            <v>25642.667657057402</v>
          </cell>
          <cell r="G2976">
            <v>26993.821904935201</v>
          </cell>
          <cell r="H2976">
            <v>8435.4546913368304</v>
          </cell>
          <cell r="I2976">
            <v>37602.366742544596</v>
          </cell>
          <cell r="J2976">
            <v>13522.1794362866</v>
          </cell>
          <cell r="K2976">
            <v>7885.5547768277902</v>
          </cell>
          <cell r="L2976">
            <v>33479.024678930902</v>
          </cell>
          <cell r="M2976">
            <v>74283.745750236601</v>
          </cell>
          <cell r="N2976">
            <v>27272.147885091799</v>
          </cell>
          <cell r="O2976">
            <v>28689.4895278248</v>
          </cell>
          <cell r="P2976">
            <v>35335.320834628103</v>
          </cell>
          <cell r="Q2976">
            <v>31544.737843334598</v>
          </cell>
        </row>
        <row r="2977">
          <cell r="A2977" t="str">
            <v>Q9JLV5</v>
          </cell>
          <cell r="B2977" t="str">
            <v>sp|Q9JLV5|CUL3_MOUSE</v>
          </cell>
          <cell r="C2977">
            <v>232397.14362456399</v>
          </cell>
          <cell r="D2977">
            <v>331202.693373613</v>
          </cell>
          <cell r="E2977">
            <v>365530.65097777901</v>
          </cell>
          <cell r="F2977">
            <v>343079.37231498602</v>
          </cell>
          <cell r="G2977">
            <v>352126.850738496</v>
          </cell>
          <cell r="H2977">
            <v>347553.40362265997</v>
          </cell>
          <cell r="I2977">
            <v>348805.094130816</v>
          </cell>
          <cell r="J2977">
            <v>335674.42369189201</v>
          </cell>
          <cell r="K2977">
            <v>348702.98967113602</v>
          </cell>
          <cell r="L2977">
            <v>418348.24880179402</v>
          </cell>
          <cell r="M2977">
            <v>401528.52470791701</v>
          </cell>
          <cell r="N2977">
            <v>480078.36304250598</v>
          </cell>
          <cell r="O2977">
            <v>413745.95446839702</v>
          </cell>
          <cell r="P2977">
            <v>319136.90118135198</v>
          </cell>
          <cell r="Q2977">
            <v>449045.56109399197</v>
          </cell>
        </row>
        <row r="2978">
          <cell r="A2978" t="str">
            <v>Q9JLZ3</v>
          </cell>
          <cell r="B2978" t="str">
            <v>sp|Q9JLZ3|AUHM_MOUSE</v>
          </cell>
          <cell r="C2978">
            <v>524564.94079202297</v>
          </cell>
          <cell r="D2978">
            <v>570094.08792570105</v>
          </cell>
          <cell r="E2978">
            <v>441035.95839395199</v>
          </cell>
          <cell r="F2978">
            <v>546793.25466229301</v>
          </cell>
          <cell r="G2978">
            <v>529931.13617503596</v>
          </cell>
          <cell r="H2978">
            <v>558493.90968055499</v>
          </cell>
          <cell r="I2978">
            <v>436573.43678199302</v>
          </cell>
          <cell r="J2978">
            <v>517279.19708243199</v>
          </cell>
          <cell r="K2978">
            <v>474243.80868325901</v>
          </cell>
          <cell r="L2978">
            <v>501867.00095731701</v>
          </cell>
          <cell r="M2978">
            <v>492054.95927744202</v>
          </cell>
          <cell r="N2978">
            <v>487636.77386430203</v>
          </cell>
          <cell r="O2978">
            <v>497197.771167912</v>
          </cell>
          <cell r="P2978">
            <v>570940.22535805497</v>
          </cell>
          <cell r="Q2978">
            <v>588762.60461322905</v>
          </cell>
        </row>
        <row r="2979">
          <cell r="A2979" t="str">
            <v>Q9JM13</v>
          </cell>
          <cell r="B2979" t="str">
            <v>sp|Q9JM13|RABX5_MOUSE</v>
          </cell>
          <cell r="C2979">
            <v>35852.380752236801</v>
          </cell>
          <cell r="D2979">
            <v>60551.454142450399</v>
          </cell>
          <cell r="E2979">
            <v>11718.6508627806</v>
          </cell>
          <cell r="F2979">
            <v>35053.351667911003</v>
          </cell>
          <cell r="G2979">
            <v>19494.472782529701</v>
          </cell>
          <cell r="H2979">
            <v>41593.796230638298</v>
          </cell>
          <cell r="I2979">
            <v>37707.395615722598</v>
          </cell>
          <cell r="J2979">
            <v>28601.457217357001</v>
          </cell>
          <cell r="K2979">
            <v>44410.880248404603</v>
          </cell>
          <cell r="L2979">
            <v>50764.112877634798</v>
          </cell>
          <cell r="M2979">
            <v>30378.338443599401</v>
          </cell>
          <cell r="N2979">
            <v>46096.616036275598</v>
          </cell>
          <cell r="O2979">
            <v>46670.487036718303</v>
          </cell>
          <cell r="P2979">
            <v>39355.095766574901</v>
          </cell>
          <cell r="Q2979">
            <v>36803.0322478983</v>
          </cell>
        </row>
        <row r="2980">
          <cell r="A2980" t="str">
            <v>Q9JM14</v>
          </cell>
          <cell r="B2980" t="str">
            <v>sp|Q9JM14|NT5C_MOUSE</v>
          </cell>
          <cell r="C2980">
            <v>67623.045568528003</v>
          </cell>
          <cell r="D2980">
            <v>55288.678264984497</v>
          </cell>
          <cell r="E2980">
            <v>70651.776691494204</v>
          </cell>
          <cell r="F2980">
            <v>89183.420791711702</v>
          </cell>
          <cell r="G2980">
            <v>81479.935389953505</v>
          </cell>
          <cell r="H2980">
            <v>69691.775561685805</v>
          </cell>
          <cell r="I2980">
            <v>67375.793299754907</v>
          </cell>
          <cell r="J2980">
            <v>66657.497527308602</v>
          </cell>
          <cell r="K2980">
            <v>49782.464957239397</v>
          </cell>
          <cell r="L2980">
            <v>66935.372277588802</v>
          </cell>
          <cell r="M2980">
            <v>69640.924391442604</v>
          </cell>
          <cell r="N2980">
            <v>59368.7810491665</v>
          </cell>
          <cell r="O2980">
            <v>93098.815541358301</v>
          </cell>
          <cell r="P2980">
            <v>79264.673767825007</v>
          </cell>
          <cell r="Q2980">
            <v>79817.478179954895</v>
          </cell>
        </row>
        <row r="2981">
          <cell r="A2981" t="str">
            <v>Q9JM52</v>
          </cell>
          <cell r="B2981" t="str">
            <v>sp|Q9JM52|MINK1_MOUSE</v>
          </cell>
          <cell r="C2981">
            <v>499973.68795055797</v>
          </cell>
          <cell r="D2981">
            <v>802085.80344680103</v>
          </cell>
          <cell r="E2981">
            <v>911454.02470904402</v>
          </cell>
          <cell r="F2981">
            <v>574455.39244551701</v>
          </cell>
          <cell r="G2981">
            <v>708248.346555367</v>
          </cell>
          <cell r="H2981">
            <v>872153.91639318899</v>
          </cell>
          <cell r="I2981">
            <v>726402.81205861398</v>
          </cell>
          <cell r="J2981">
            <v>816451.98217293702</v>
          </cell>
          <cell r="K2981">
            <v>676966.32677128504</v>
          </cell>
          <cell r="L2981">
            <v>686263.95365790406</v>
          </cell>
          <cell r="M2981">
            <v>670174.00236190495</v>
          </cell>
          <cell r="N2981">
            <v>666164.571963439</v>
          </cell>
          <cell r="O2981">
            <v>1041361.4047627799</v>
          </cell>
          <cell r="P2981">
            <v>602531.18980692397</v>
          </cell>
          <cell r="Q2981">
            <v>625476.88650756795</v>
          </cell>
        </row>
        <row r="2982">
          <cell r="A2982" t="str">
            <v>Q9JM76</v>
          </cell>
          <cell r="B2982" t="str">
            <v>sp|Q9JM76|ARPC3_MOUSE</v>
          </cell>
          <cell r="C2982">
            <v>1044632.25535259</v>
          </cell>
          <cell r="D2982">
            <v>959224.44471499405</v>
          </cell>
          <cell r="E2982">
            <v>1232545.6090642801</v>
          </cell>
          <cell r="F2982">
            <v>1259579.2727308599</v>
          </cell>
          <cell r="G2982">
            <v>1152600.2480107599</v>
          </cell>
          <cell r="H2982">
            <v>1193719.7017492701</v>
          </cell>
          <cell r="I2982">
            <v>1280639.0910277001</v>
          </cell>
          <cell r="J2982">
            <v>1112102.97421522</v>
          </cell>
          <cell r="K2982">
            <v>1441192.67705829</v>
          </cell>
          <cell r="L2982">
            <v>1129483.35191121</v>
          </cell>
          <cell r="M2982">
            <v>1131697.5157856201</v>
          </cell>
          <cell r="N2982">
            <v>1157262.22396965</v>
          </cell>
          <cell r="O2982">
            <v>979670.45264712605</v>
          </cell>
          <cell r="P2982">
            <v>1186197.6725568401</v>
          </cell>
          <cell r="Q2982">
            <v>1093999.75975199</v>
          </cell>
        </row>
        <row r="2983">
          <cell r="A2983" t="str">
            <v>Q9JM96</v>
          </cell>
          <cell r="B2983" t="str">
            <v>sp|Q9JM96|BORG4_MOUSE</v>
          </cell>
          <cell r="C2983">
            <v>37035.436020217901</v>
          </cell>
          <cell r="D2983">
            <v>19121.066640130099</v>
          </cell>
          <cell r="E2983">
            <v>33296.784631481598</v>
          </cell>
          <cell r="F2983">
            <v>13304.9434765321</v>
          </cell>
          <cell r="G2983">
            <v>11287.1862495511</v>
          </cell>
          <cell r="H2983">
            <v>48416.718226993202</v>
          </cell>
          <cell r="I2983">
            <v>14750.7518674118</v>
          </cell>
          <cell r="J2983">
            <v>17883.697667292701</v>
          </cell>
          <cell r="K2983">
            <v>10604.4941294772</v>
          </cell>
          <cell r="L2983">
            <v>67719.8458963101</v>
          </cell>
          <cell r="M2983">
            <v>67327.088119786204</v>
          </cell>
          <cell r="N2983">
            <v>33264.637949368298</v>
          </cell>
          <cell r="O2983">
            <v>26144.6251880686</v>
          </cell>
          <cell r="P2983">
            <v>34692.165143710998</v>
          </cell>
          <cell r="Q2983">
            <v>13229.546606632201</v>
          </cell>
        </row>
        <row r="2984">
          <cell r="A2984" t="str">
            <v>Q9JMA1</v>
          </cell>
          <cell r="B2984" t="str">
            <v>sp|Q9JMA1|UBP14_MOUSE</v>
          </cell>
          <cell r="C2984">
            <v>215072.24995098801</v>
          </cell>
          <cell r="D2984">
            <v>166875.435911209</v>
          </cell>
          <cell r="E2984">
            <v>176813.782325095</v>
          </cell>
          <cell r="F2984">
            <v>243678.571018349</v>
          </cell>
          <cell r="G2984">
            <v>100734.764871876</v>
          </cell>
          <cell r="H2984">
            <v>221539.72531932901</v>
          </cell>
          <cell r="I2984">
            <v>172316.099675732</v>
          </cell>
          <cell r="J2984">
            <v>178665.61679344199</v>
          </cell>
          <cell r="K2984">
            <v>220289.98864880801</v>
          </cell>
          <cell r="L2984">
            <v>217237.36096977899</v>
          </cell>
          <cell r="M2984">
            <v>107370.47867023099</v>
          </cell>
          <cell r="N2984">
            <v>157749.305675707</v>
          </cell>
          <cell r="O2984">
            <v>208579.90891653101</v>
          </cell>
          <cell r="P2984">
            <v>145192.402826151</v>
          </cell>
          <cell r="Q2984">
            <v>84355.671507952298</v>
          </cell>
        </row>
        <row r="2985">
          <cell r="A2985" t="str">
            <v>Q9JMC3</v>
          </cell>
          <cell r="B2985" t="str">
            <v>sp|Q9JMC3|DNJA4_MOUSE</v>
          </cell>
          <cell r="C2985">
            <v>121214.927850152</v>
          </cell>
          <cell r="D2985">
            <v>45791.082061030102</v>
          </cell>
          <cell r="E2985">
            <v>35861.325876414499</v>
          </cell>
          <cell r="F2985">
            <v>25141.550485690801</v>
          </cell>
          <cell r="G2985">
            <v>41913.295759537199</v>
          </cell>
          <cell r="H2985">
            <v>26120.5669133302</v>
          </cell>
          <cell r="I2985">
            <v>41183.107959311499</v>
          </cell>
          <cell r="J2985">
            <v>43195.846982654897</v>
          </cell>
          <cell r="K2985">
            <v>49527.396140638601</v>
          </cell>
          <cell r="L2985">
            <v>48042.248497432003</v>
          </cell>
          <cell r="M2985">
            <v>175311.81456908101</v>
          </cell>
          <cell r="N2985">
            <v>32925.173967391602</v>
          </cell>
          <cell r="O2985">
            <v>3419.9643930780499</v>
          </cell>
          <cell r="P2985">
            <v>24739.6489546839</v>
          </cell>
          <cell r="Q2985">
            <v>28013.8330869604</v>
          </cell>
        </row>
        <row r="2986">
          <cell r="A2986" t="str">
            <v>Q9JMD3</v>
          </cell>
          <cell r="B2986" t="str">
            <v>sp|Q9JMD3|STA10_MOUSE</v>
          </cell>
          <cell r="C2986">
            <v>33249.693895040597</v>
          </cell>
          <cell r="D2986">
            <v>37845.395829808404</v>
          </cell>
          <cell r="E2986">
            <v>28903.161289668002</v>
          </cell>
          <cell r="F2986">
            <v>38808.874718110899</v>
          </cell>
          <cell r="G2986">
            <v>34201.183147016498</v>
          </cell>
          <cell r="H2986">
            <v>18317.893296311999</v>
          </cell>
          <cell r="I2986">
            <v>32305.272271678001</v>
          </cell>
          <cell r="J2986">
            <v>39091.241708246802</v>
          </cell>
          <cell r="K2986">
            <v>29010.911989796699</v>
          </cell>
          <cell r="L2986">
            <v>12157.622401192601</v>
          </cell>
          <cell r="M2986">
            <v>7028.4653874517699</v>
          </cell>
          <cell r="N2986">
            <v>47196.409352335402</v>
          </cell>
          <cell r="O2986">
            <v>50073.355057251698</v>
          </cell>
          <cell r="P2986">
            <v>41785.299697433598</v>
          </cell>
          <cell r="Q2986">
            <v>29095.644958187699</v>
          </cell>
        </row>
        <row r="2987">
          <cell r="A2987" t="str">
            <v>Q9JME5</v>
          </cell>
          <cell r="B2987" t="str">
            <v>sp|Q9JME5|AP3B2_MOUSE</v>
          </cell>
          <cell r="C2987">
            <v>1814801.1675545101</v>
          </cell>
          <cell r="D2987">
            <v>1587223.8324476599</v>
          </cell>
          <cell r="E2987">
            <v>1688129.5122672699</v>
          </cell>
          <cell r="F2987">
            <v>1446600.64367661</v>
          </cell>
          <cell r="G2987">
            <v>1700559.96640907</v>
          </cell>
          <cell r="H2987">
            <v>1675007.44897988</v>
          </cell>
          <cell r="I2987">
            <v>1886376.4849241299</v>
          </cell>
          <cell r="J2987">
            <v>1478682.5719291</v>
          </cell>
          <cell r="K2987">
            <v>1620481.3799517199</v>
          </cell>
          <cell r="L2987">
            <v>1732760.8122267299</v>
          </cell>
          <cell r="M2987">
            <v>1399992.46618496</v>
          </cell>
          <cell r="N2987">
            <v>1841809.5838053899</v>
          </cell>
          <cell r="O2987">
            <v>2037510.8202012901</v>
          </cell>
          <cell r="P2987">
            <v>1753096.1223466501</v>
          </cell>
          <cell r="Q2987">
            <v>1553236.29490624</v>
          </cell>
        </row>
        <row r="2988">
          <cell r="A2988" t="str">
            <v>Q9JME7</v>
          </cell>
          <cell r="B2988" t="str">
            <v>sp|Q9JME7|TPC2L_MOUSE</v>
          </cell>
          <cell r="C2988">
            <v>53530.477636086202</v>
          </cell>
          <cell r="D2988">
            <v>78084.333107802799</v>
          </cell>
          <cell r="E2988">
            <v>41453.403297125697</v>
          </cell>
          <cell r="F2988">
            <v>17236.622936834101</v>
          </cell>
          <cell r="G2988">
            <v>39141.491741829399</v>
          </cell>
          <cell r="H2988">
            <v>55873.767631276998</v>
          </cell>
          <cell r="I2988">
            <v>52486.185391347797</v>
          </cell>
          <cell r="J2988">
            <v>46215.179936884597</v>
          </cell>
          <cell r="K2988">
            <v>36704.137261945099</v>
          </cell>
          <cell r="L2988">
            <v>39800.523268570199</v>
          </cell>
          <cell r="M2988">
            <v>65737.080981105799</v>
          </cell>
          <cell r="N2988">
            <v>55865.158543603698</v>
          </cell>
          <cell r="O2988">
            <v>45414.7370223736</v>
          </cell>
          <cell r="P2988">
            <v>40702.541758465399</v>
          </cell>
          <cell r="Q2988">
            <v>55908.105612065403</v>
          </cell>
        </row>
        <row r="2989">
          <cell r="A2989" t="str">
            <v>Q9JMF3</v>
          </cell>
          <cell r="B2989" t="str">
            <v>sp|Q9JMF3|GBG13_MOUSE</v>
          </cell>
          <cell r="C2989">
            <v>55838.3665236624</v>
          </cell>
          <cell r="D2989">
            <v>316648.40766609699</v>
          </cell>
          <cell r="E2989">
            <v>183766.355483714</v>
          </cell>
          <cell r="F2989">
            <v>174690.50765872101</v>
          </cell>
          <cell r="G2989">
            <v>348170.06786202401</v>
          </cell>
          <cell r="H2989">
            <v>33599.7851824748</v>
          </cell>
          <cell r="I2989">
            <v>156504.46200960799</v>
          </cell>
          <cell r="J2989">
            <v>146681.88040825599</v>
          </cell>
          <cell r="K2989">
            <v>170351.25559192101</v>
          </cell>
          <cell r="L2989">
            <v>109259.126758464</v>
          </cell>
          <cell r="M2989">
            <v>216121.343097948</v>
          </cell>
          <cell r="N2989">
            <v>119734.878854849</v>
          </cell>
          <cell r="O2989">
            <v>156124.31289250401</v>
          </cell>
          <cell r="P2989">
            <v>197429.813614546</v>
          </cell>
          <cell r="Q2989">
            <v>65015.072834789004</v>
          </cell>
        </row>
        <row r="2990">
          <cell r="A2990" t="str">
            <v>Q9JMG3</v>
          </cell>
          <cell r="B2990" t="str">
            <v>sp|Q9JMG3|TMUB1_MOUSE</v>
          </cell>
          <cell r="C2990">
            <v>19223.1588054159</v>
          </cell>
          <cell r="D2990">
            <v>16793.378276907999</v>
          </cell>
          <cell r="E2990">
            <v>10996.9274607558</v>
          </cell>
          <cell r="F2990">
            <v>37663.440583983</v>
          </cell>
          <cell r="G2990">
            <v>46125.087825816801</v>
          </cell>
          <cell r="H2990">
            <v>57838.838671798898</v>
          </cell>
          <cell r="I2990">
            <v>27349.861193764398</v>
          </cell>
          <cell r="J2990">
            <v>20888.186014105599</v>
          </cell>
          <cell r="K2990">
            <v>41047.811124389496</v>
          </cell>
          <cell r="L2990">
            <v>94420.049239717293</v>
          </cell>
          <cell r="M2990">
            <v>19497.1156534619</v>
          </cell>
          <cell r="N2990">
            <v>24704.068936764801</v>
          </cell>
          <cell r="O2990">
            <v>45509.998014844401</v>
          </cell>
          <cell r="P2990">
            <v>19397.116744220799</v>
          </cell>
          <cell r="Q2990">
            <v>41176.299854203899</v>
          </cell>
        </row>
        <row r="2991">
          <cell r="A2991" t="str">
            <v>Q9JMG7</v>
          </cell>
          <cell r="B2991" t="str">
            <v>sp|Q9JMG7|HDGR3_MOUSE</v>
          </cell>
          <cell r="C2991">
            <v>50864.9822075435</v>
          </cell>
          <cell r="D2991">
            <v>69117.508068382507</v>
          </cell>
          <cell r="E2991">
            <v>83423.463448037204</v>
          </cell>
          <cell r="F2991">
            <v>80835.421613269602</v>
          </cell>
          <cell r="G2991">
            <v>86596.853094359496</v>
          </cell>
          <cell r="H2991">
            <v>76147.481564804795</v>
          </cell>
          <cell r="I2991">
            <v>65234.885250974497</v>
          </cell>
          <cell r="J2991">
            <v>81344.395656242603</v>
          </cell>
          <cell r="K2991">
            <v>77325.200348485305</v>
          </cell>
          <cell r="L2991">
            <v>130888.930957149</v>
          </cell>
          <cell r="M2991">
            <v>94238.747186628694</v>
          </cell>
          <cell r="N2991">
            <v>81434.449992926195</v>
          </cell>
          <cell r="O2991">
            <v>20207.000202941901</v>
          </cell>
          <cell r="P2991">
            <v>99040.314995595807</v>
          </cell>
          <cell r="Q2991">
            <v>80802.885735108503</v>
          </cell>
        </row>
        <row r="2992">
          <cell r="A2992" t="str">
            <v>Q9JMH6</v>
          </cell>
          <cell r="B2992" t="str">
            <v>sp|Q9JMH6|TRXR1_MOUSE</v>
          </cell>
          <cell r="C2992">
            <v>386188.73875316902</v>
          </cell>
          <cell r="D2992">
            <v>622597.60455152299</v>
          </cell>
          <cell r="E2992">
            <v>472486.30417606299</v>
          </cell>
          <cell r="F2992">
            <v>525537.47346532403</v>
          </cell>
          <cell r="G2992">
            <v>549824.02900059498</v>
          </cell>
          <cell r="H2992">
            <v>488587.32008550601</v>
          </cell>
          <cell r="I2992">
            <v>438029.64126208797</v>
          </cell>
          <cell r="J2992">
            <v>571326.19917303696</v>
          </cell>
          <cell r="K2992">
            <v>428528.582470536</v>
          </cell>
          <cell r="L2992">
            <v>533524.65573188197</v>
          </cell>
          <cell r="M2992">
            <v>536199.05181701097</v>
          </cell>
          <cell r="N2992">
            <v>459379.17692940898</v>
          </cell>
          <cell r="O2992">
            <v>575934.88788409799</v>
          </cell>
          <cell r="P2992">
            <v>430867.36377085402</v>
          </cell>
          <cell r="Q2992">
            <v>386675.88513707201</v>
          </cell>
        </row>
        <row r="2993">
          <cell r="A2993" t="str">
            <v>Q9JMH9</v>
          </cell>
          <cell r="B2993" t="str">
            <v>sp|Q9JMH9|MY18A_MOUSE</v>
          </cell>
          <cell r="C2993">
            <v>1067107.8717668499</v>
          </cell>
          <cell r="D2993">
            <v>1111024.3232949099</v>
          </cell>
          <cell r="E2993">
            <v>1008414.2268651</v>
          </cell>
          <cell r="F2993">
            <v>946779.94934819604</v>
          </cell>
          <cell r="G2993">
            <v>1089431.75955811</v>
          </cell>
          <cell r="H2993">
            <v>1333322.53974185</v>
          </cell>
          <cell r="I2993">
            <v>1034575.20646377</v>
          </cell>
          <cell r="J2993">
            <v>1113107.46417076</v>
          </cell>
          <cell r="K2993">
            <v>1091589.11380962</v>
          </cell>
          <cell r="L2993">
            <v>1361465.5577745601</v>
          </cell>
          <cell r="M2993">
            <v>1060147.3195604701</v>
          </cell>
          <cell r="N2993">
            <v>1077585.4481392601</v>
          </cell>
          <cell r="O2993">
            <v>1263034.56105223</v>
          </cell>
          <cell r="P2993">
            <v>1121411.9960024999</v>
          </cell>
          <cell r="Q2993">
            <v>1234180.6307454901</v>
          </cell>
        </row>
        <row r="2994">
          <cell r="A2994" t="str">
            <v>Q9QUH0</v>
          </cell>
          <cell r="B2994" t="str">
            <v>sp|Q9QUH0|GLRX1_MOUSE</v>
          </cell>
          <cell r="C2994">
            <v>50869.191010898998</v>
          </cell>
          <cell r="D2994">
            <v>61166.030364644401</v>
          </cell>
          <cell r="E2994">
            <v>91779.625032198805</v>
          </cell>
          <cell r="F2994">
            <v>68573.647780597501</v>
          </cell>
          <cell r="G2994">
            <v>76152.422553437005</v>
          </cell>
          <cell r="H2994">
            <v>76601.108424856197</v>
          </cell>
          <cell r="I2994">
            <v>74585.379986460597</v>
          </cell>
          <cell r="J2994">
            <v>61574.901725655698</v>
          </cell>
          <cell r="K2994">
            <v>81082.867508713505</v>
          </cell>
          <cell r="L2994">
            <v>70815.040704466795</v>
          </cell>
          <cell r="M2994">
            <v>59993.0943023527</v>
          </cell>
          <cell r="N2994">
            <v>3542.7881901096798</v>
          </cell>
          <cell r="O2994">
            <v>56677.047355686998</v>
          </cell>
          <cell r="P2994">
            <v>76936.156746904293</v>
          </cell>
          <cell r="Q2994">
            <v>40266.8952967269</v>
          </cell>
        </row>
        <row r="2995">
          <cell r="A2995" t="str">
            <v>Q9QUI0</v>
          </cell>
          <cell r="B2995" t="str">
            <v>sp|Q9QUI0|RHOA_MOUSE</v>
          </cell>
          <cell r="C2995">
            <v>1132060.44607931</v>
          </cell>
          <cell r="D2995">
            <v>1194227.3000435999</v>
          </cell>
          <cell r="E2995">
            <v>1376855.12337066</v>
          </cell>
          <cell r="F2995">
            <v>1223618.0001663901</v>
          </cell>
          <cell r="G2995">
            <v>1258815.25924396</v>
          </cell>
          <cell r="H2995">
            <v>1101700.96206135</v>
          </cell>
          <cell r="I2995">
            <v>1286226.42325574</v>
          </cell>
          <cell r="J2995">
            <v>1236938.3608433499</v>
          </cell>
          <cell r="K2995">
            <v>1209194.3218968399</v>
          </cell>
          <cell r="L2995">
            <v>1130814.8783475901</v>
          </cell>
          <cell r="M2995">
            <v>1143758.30672917</v>
          </cell>
          <cell r="N2995">
            <v>1360044.80420269</v>
          </cell>
          <cell r="O2995">
            <v>1125543.4341002</v>
          </cell>
          <cell r="P2995">
            <v>1178976.48619828</v>
          </cell>
          <cell r="Q2995">
            <v>1149520.0823735299</v>
          </cell>
        </row>
        <row r="2996">
          <cell r="A2996" t="str">
            <v>Q9QUJ7</v>
          </cell>
          <cell r="B2996" t="str">
            <v>sp|Q9QUJ7|ACSL4_MOUSE</v>
          </cell>
          <cell r="C2996">
            <v>117944.88875130301</v>
          </cell>
          <cell r="D2996">
            <v>121891.92979979901</v>
          </cell>
          <cell r="E2996">
            <v>58310.113227598602</v>
          </cell>
          <cell r="F2996">
            <v>84093.735975691598</v>
          </cell>
          <cell r="G2996">
            <v>63282.837001245702</v>
          </cell>
          <cell r="H2996">
            <v>71259.4963338261</v>
          </cell>
          <cell r="I2996">
            <v>91436.163236010107</v>
          </cell>
          <cell r="J2996">
            <v>82134.934677850106</v>
          </cell>
          <cell r="K2996">
            <v>67828.250518083994</v>
          </cell>
          <cell r="L2996">
            <v>112313.97861293401</v>
          </cell>
          <cell r="M2996">
            <v>63439.888795104402</v>
          </cell>
          <cell r="N2996">
            <v>14234.8147561931</v>
          </cell>
          <cell r="O2996">
            <v>121211.961842253</v>
          </cell>
          <cell r="P2996">
            <v>113511.885268696</v>
          </cell>
          <cell r="Q2996">
            <v>76686.723677606104</v>
          </cell>
        </row>
        <row r="2997">
          <cell r="A2997" t="str">
            <v>Q9QUM9</v>
          </cell>
          <cell r="B2997" t="str">
            <v>sp|Q9QUM9|PSA6_MOUSE</v>
          </cell>
          <cell r="C2997">
            <v>707938.85582361405</v>
          </cell>
          <cell r="D2997">
            <v>625667.02842277102</v>
          </cell>
          <cell r="E2997">
            <v>636043.31192064099</v>
          </cell>
          <cell r="F2997">
            <v>697688.82276083098</v>
          </cell>
          <cell r="G2997">
            <v>702985.83956937306</v>
          </cell>
          <cell r="H2997">
            <v>659394.380608949</v>
          </cell>
          <cell r="I2997">
            <v>683961.60522629903</v>
          </cell>
          <cell r="J2997">
            <v>749777.61987443198</v>
          </cell>
          <cell r="K2997">
            <v>821856.07346697804</v>
          </cell>
          <cell r="L2997">
            <v>680580.62504383002</v>
          </cell>
          <cell r="M2997">
            <v>614849.33290874504</v>
          </cell>
          <cell r="N2997">
            <v>600036.60934161698</v>
          </cell>
          <cell r="O2997">
            <v>537150.90016378998</v>
          </cell>
          <cell r="P2997">
            <v>777603.06350526295</v>
          </cell>
          <cell r="Q2997">
            <v>790196.51249260304</v>
          </cell>
        </row>
        <row r="2998">
          <cell r="A2998" t="str">
            <v>Q9QUP5</v>
          </cell>
          <cell r="B2998" t="str">
            <v>sp|Q9QUP5|HPLN1_MOUSE</v>
          </cell>
          <cell r="C2998">
            <v>3136337.2884963602</v>
          </cell>
          <cell r="D2998">
            <v>2815755.2693392802</v>
          </cell>
          <cell r="E2998">
            <v>4087067.50837918</v>
          </cell>
          <cell r="F2998">
            <v>3116101.1401082198</v>
          </cell>
          <cell r="G2998">
            <v>2924313.7058216999</v>
          </cell>
          <cell r="H2998">
            <v>3215003.4686004701</v>
          </cell>
          <cell r="I2998">
            <v>4025649.1152575398</v>
          </cell>
          <cell r="J2998">
            <v>2898616.4606915098</v>
          </cell>
          <cell r="K2998">
            <v>3344493.19409305</v>
          </cell>
          <cell r="L2998">
            <v>3031391.1823008899</v>
          </cell>
          <cell r="M2998">
            <v>3852713.3070320901</v>
          </cell>
          <cell r="N2998">
            <v>3864566.1417948199</v>
          </cell>
          <cell r="O2998">
            <v>2763741.28384028</v>
          </cell>
          <cell r="P2998">
            <v>4384343.8824003404</v>
          </cell>
          <cell r="Q2998">
            <v>3443529.3626290401</v>
          </cell>
        </row>
        <row r="2999">
          <cell r="A2999" t="str">
            <v>Q9QUR6</v>
          </cell>
          <cell r="B2999" t="str">
            <v>sp|Q9QUR6|PPCE_MOUSE</v>
          </cell>
          <cell r="C2999">
            <v>412159.945443156</v>
          </cell>
          <cell r="D2999">
            <v>389124.095795676</v>
          </cell>
          <cell r="E2999">
            <v>342192.48786802602</v>
          </cell>
          <cell r="F2999">
            <v>346776.22213691298</v>
          </cell>
          <cell r="G2999">
            <v>373830.49142329599</v>
          </cell>
          <cell r="H2999">
            <v>460902.382809481</v>
          </cell>
          <cell r="I2999">
            <v>406483.60378808202</v>
          </cell>
          <cell r="J2999">
            <v>364233.55999291001</v>
          </cell>
          <cell r="K2999">
            <v>393667.153077845</v>
          </cell>
          <cell r="L2999">
            <v>499303.14652560401</v>
          </cell>
          <cell r="M2999">
            <v>455481.26428118802</v>
          </cell>
          <cell r="N2999">
            <v>425055.94742846099</v>
          </cell>
          <cell r="O2999">
            <v>352507.773736962</v>
          </cell>
          <cell r="P2999">
            <v>376367.87172926503</v>
          </cell>
          <cell r="Q2999">
            <v>491107.43234091002</v>
          </cell>
        </row>
        <row r="3000">
          <cell r="A3000" t="str">
            <v>Q9QUR8</v>
          </cell>
          <cell r="B3000" t="str">
            <v>sp|Q9QUR8|SEM7A_MOUSE</v>
          </cell>
          <cell r="C3000">
            <v>76763.868969151605</v>
          </cell>
          <cell r="D3000">
            <v>34605.789745481503</v>
          </cell>
          <cell r="E3000">
            <v>85491.951799094895</v>
          </cell>
          <cell r="F3000">
            <v>62603.6931941273</v>
          </cell>
          <cell r="G3000">
            <v>96022.393728633397</v>
          </cell>
          <cell r="H3000">
            <v>92636.256984945096</v>
          </cell>
          <cell r="I3000">
            <v>68131.479817482104</v>
          </cell>
          <cell r="J3000">
            <v>85606.917343658395</v>
          </cell>
          <cell r="K3000">
            <v>73979.306028409206</v>
          </cell>
          <cell r="L3000">
            <v>37909.68424101</v>
          </cell>
          <cell r="M3000">
            <v>48272.1500855306</v>
          </cell>
          <cell r="N3000">
            <v>77321.744776543404</v>
          </cell>
          <cell r="O3000">
            <v>47731.781224088598</v>
          </cell>
          <cell r="P3000">
            <v>50471.447064636101</v>
          </cell>
          <cell r="Q3000">
            <v>59736.530472812898</v>
          </cell>
        </row>
        <row r="3001">
          <cell r="A3001" t="str">
            <v>Q9QVP9</v>
          </cell>
          <cell r="B3001" t="str">
            <v>sp|Q9QVP9|FAK2_MOUSE</v>
          </cell>
          <cell r="C3001">
            <v>1029298.09068467</v>
          </cell>
          <cell r="D3001">
            <v>1031695.69255168</v>
          </cell>
          <cell r="E3001">
            <v>1287711.3881839099</v>
          </cell>
          <cell r="F3001">
            <v>1243941.24890222</v>
          </cell>
          <cell r="G3001">
            <v>1196082.23808829</v>
          </cell>
          <cell r="H3001">
            <v>1532487.8668531899</v>
          </cell>
          <cell r="I3001">
            <v>1391777.4927908799</v>
          </cell>
          <cell r="J3001">
            <v>1225474.9687107899</v>
          </cell>
          <cell r="K3001">
            <v>1235106.01134105</v>
          </cell>
          <cell r="L3001">
            <v>1338384.62701506</v>
          </cell>
          <cell r="M3001">
            <v>1453701.56828873</v>
          </cell>
          <cell r="N3001">
            <v>1471136.5748984199</v>
          </cell>
          <cell r="O3001">
            <v>1237734.4279789999</v>
          </cell>
          <cell r="P3001">
            <v>1235833.79830607</v>
          </cell>
          <cell r="Q3001">
            <v>1119215.7177980901</v>
          </cell>
        </row>
        <row r="3002">
          <cell r="A3002" t="str">
            <v>Q9QWI6</v>
          </cell>
          <cell r="B3002" t="str">
            <v>sp|Q9QWI6|SRCN1_MOUSE</v>
          </cell>
          <cell r="C3002">
            <v>2344875.5843087598</v>
          </cell>
          <cell r="D3002">
            <v>2324907.3092157901</v>
          </cell>
          <cell r="E3002">
            <v>2535513.55243485</v>
          </cell>
          <cell r="F3002">
            <v>2677682.25121408</v>
          </cell>
          <cell r="G3002">
            <v>2337994.7473867298</v>
          </cell>
          <cell r="H3002">
            <v>2240251.13944173</v>
          </cell>
          <cell r="I3002">
            <v>2733327.61212517</v>
          </cell>
          <cell r="J3002">
            <v>2653099.2790938299</v>
          </cell>
          <cell r="K3002">
            <v>2562812.8925574701</v>
          </cell>
          <cell r="L3002">
            <v>1885046.5354134</v>
          </cell>
          <cell r="M3002">
            <v>2288838.3709138902</v>
          </cell>
          <cell r="N3002">
            <v>2312228.1725116801</v>
          </cell>
          <cell r="O3002">
            <v>2512233.5178444101</v>
          </cell>
          <cell r="P3002">
            <v>2639499.7343950202</v>
          </cell>
          <cell r="Q3002">
            <v>2343564.68517596</v>
          </cell>
        </row>
        <row r="3003">
          <cell r="A3003" t="str">
            <v>Q9QWL7</v>
          </cell>
          <cell r="B3003" t="str">
            <v>sp|Q9QWL7|K1C17_MOUSE</v>
          </cell>
          <cell r="C3003">
            <v>81994.567658085696</v>
          </cell>
          <cell r="D3003">
            <v>80724.8178087407</v>
          </cell>
          <cell r="E3003">
            <v>31144.679666278898</v>
          </cell>
          <cell r="F3003">
            <v>46730.778771070502</v>
          </cell>
          <cell r="G3003">
            <v>40929.965156841703</v>
          </cell>
          <cell r="H3003">
            <v>79794.828241155905</v>
          </cell>
          <cell r="I3003">
            <v>52125.901578053003</v>
          </cell>
          <cell r="J3003">
            <v>66271.827955019005</v>
          </cell>
          <cell r="K3003">
            <v>35443.493687511</v>
          </cell>
          <cell r="L3003">
            <v>70524.085130660897</v>
          </cell>
          <cell r="M3003">
            <v>69876.780410864798</v>
          </cell>
          <cell r="N3003">
            <v>6880.0950134656796</v>
          </cell>
          <cell r="O3003">
            <v>112705.50066724</v>
          </cell>
          <cell r="P3003">
            <v>80650.365334704795</v>
          </cell>
          <cell r="Q3003">
            <v>72917.747677318301</v>
          </cell>
        </row>
        <row r="3004">
          <cell r="A3004" t="str">
            <v>Q9QWR8</v>
          </cell>
          <cell r="B3004" t="str">
            <v>sp|Q9QWR8|NAGAB_MOUSE</v>
          </cell>
          <cell r="C3004">
            <v>102179.543927201</v>
          </cell>
          <cell r="D3004">
            <v>82913.277913860002</v>
          </cell>
          <cell r="E3004">
            <v>78110.309188042898</v>
          </cell>
          <cell r="F3004">
            <v>71435.8590752538</v>
          </cell>
          <cell r="G3004">
            <v>86841.1196742928</v>
          </cell>
          <cell r="H3004">
            <v>130350.227467534</v>
          </cell>
          <cell r="I3004">
            <v>89871.841854397499</v>
          </cell>
          <cell r="J3004">
            <v>119002.123650537</v>
          </cell>
          <cell r="K3004">
            <v>80869.466390552101</v>
          </cell>
          <cell r="L3004">
            <v>136157.16798282499</v>
          </cell>
          <cell r="M3004">
            <v>110931.114190183</v>
          </cell>
          <cell r="N3004">
            <v>93673.386322173697</v>
          </cell>
          <cell r="O3004">
            <v>109669.61334281</v>
          </cell>
          <cell r="P3004">
            <v>102132.11663243199</v>
          </cell>
          <cell r="Q3004">
            <v>109751.771841578</v>
          </cell>
        </row>
        <row r="3005">
          <cell r="A3005" t="str">
            <v>Q9QWW1</v>
          </cell>
          <cell r="B3005" t="str">
            <v>sp|Q9QWW1|HOME2_MOUSE</v>
          </cell>
          <cell r="C3005">
            <v>43023.752324845402</v>
          </cell>
          <cell r="D3005">
            <v>38956.515324245702</v>
          </cell>
          <cell r="E3005">
            <v>82246.630527011002</v>
          </cell>
          <cell r="F3005">
            <v>93932.297552498901</v>
          </cell>
          <cell r="G3005">
            <v>62764.290519312999</v>
          </cell>
          <cell r="H3005">
            <v>56129.1023320616</v>
          </cell>
          <cell r="I3005">
            <v>101800.570331155</v>
          </cell>
          <cell r="J3005">
            <v>75654.496604901098</v>
          </cell>
          <cell r="K3005">
            <v>87992.931622701901</v>
          </cell>
          <cell r="L3005">
            <v>91249.176573786099</v>
          </cell>
          <cell r="M3005">
            <v>71993.156150975003</v>
          </cell>
          <cell r="N3005">
            <v>93445.949410731002</v>
          </cell>
          <cell r="O3005">
            <v>128499.301107618</v>
          </cell>
          <cell r="P3005">
            <v>101761.217033789</v>
          </cell>
          <cell r="Q3005">
            <v>51599.701551951002</v>
          </cell>
        </row>
        <row r="3006">
          <cell r="A3006" t="str">
            <v>Q9QWY8</v>
          </cell>
          <cell r="B3006" t="str">
            <v>sp|Q9QWY8|ASAP1_MOUSE</v>
          </cell>
          <cell r="C3006">
            <v>210360.51564446901</v>
          </cell>
          <cell r="D3006">
            <v>179422.956024702</v>
          </cell>
          <cell r="E3006">
            <v>136211.60585903199</v>
          </cell>
          <cell r="F3006">
            <v>200079.483689783</v>
          </cell>
          <cell r="G3006">
            <v>140077.22627660999</v>
          </cell>
          <cell r="H3006">
            <v>216484.22301970201</v>
          </cell>
          <cell r="I3006">
            <v>159454.16545395899</v>
          </cell>
          <cell r="J3006">
            <v>198409.56213897999</v>
          </cell>
          <cell r="K3006">
            <v>156967.12314997701</v>
          </cell>
          <cell r="L3006">
            <v>347519.671484733</v>
          </cell>
          <cell r="M3006">
            <v>236362.340419571</v>
          </cell>
          <cell r="N3006">
            <v>128752.942226317</v>
          </cell>
          <cell r="O3006">
            <v>176842.86645895601</v>
          </cell>
          <cell r="P3006">
            <v>168455.70315112299</v>
          </cell>
          <cell r="Q3006">
            <v>274078.22350899701</v>
          </cell>
        </row>
        <row r="3007">
          <cell r="A3007" t="str">
            <v>Q9QX60</v>
          </cell>
          <cell r="B3007" t="str">
            <v>sp|Q9QX60|DGUOK_MOUSE</v>
          </cell>
          <cell r="C3007">
            <v>88799.656045935495</v>
          </cell>
          <cell r="D3007">
            <v>97472.818828258401</v>
          </cell>
          <cell r="E3007">
            <v>89226.627975538693</v>
          </cell>
          <cell r="F3007">
            <v>98742.8907668842</v>
          </cell>
          <cell r="G3007">
            <v>114094.505980164</v>
          </cell>
          <cell r="H3007">
            <v>122786.166664676</v>
          </cell>
          <cell r="I3007">
            <v>86396.601447770896</v>
          </cell>
          <cell r="J3007">
            <v>117745.965286418</v>
          </cell>
          <cell r="K3007">
            <v>77093.922159530295</v>
          </cell>
          <cell r="L3007">
            <v>120830.00603705199</v>
          </cell>
          <cell r="M3007">
            <v>131219.00433137699</v>
          </cell>
          <cell r="N3007">
            <v>91779.5189558368</v>
          </cell>
          <cell r="O3007">
            <v>122621.108212344</v>
          </cell>
          <cell r="P3007">
            <v>110589.887733909</v>
          </cell>
          <cell r="Q3007">
            <v>118570.408600439</v>
          </cell>
        </row>
        <row r="3008">
          <cell r="A3008" t="str">
            <v>Q9QXB9</v>
          </cell>
          <cell r="B3008" t="str">
            <v>sp|Q9QXB9|DRG2_MOUSE</v>
          </cell>
          <cell r="C3008">
            <v>117161.89561530499</v>
          </cell>
          <cell r="D3008">
            <v>137447.169599635</v>
          </cell>
          <cell r="E3008">
            <v>149621.40826320299</v>
          </cell>
          <cell r="F3008">
            <v>109715.512566772</v>
          </cell>
          <cell r="G3008">
            <v>160119.198649606</v>
          </cell>
          <cell r="H3008">
            <v>165892.53765308901</v>
          </cell>
          <cell r="I3008">
            <v>162860.708758705</v>
          </cell>
          <cell r="J3008">
            <v>129572.397283742</v>
          </cell>
          <cell r="K3008">
            <v>117402.748853963</v>
          </cell>
          <cell r="L3008">
            <v>121910.52374072099</v>
          </cell>
          <cell r="M3008">
            <v>146113.135402079</v>
          </cell>
          <cell r="N3008">
            <v>149400.05649803599</v>
          </cell>
          <cell r="O3008">
            <v>65076.093131095899</v>
          </cell>
          <cell r="P3008">
            <v>161569.04264164099</v>
          </cell>
          <cell r="Q3008">
            <v>142257.39909001501</v>
          </cell>
        </row>
        <row r="3009">
          <cell r="A3009" t="str">
            <v>Q9QXK3</v>
          </cell>
          <cell r="B3009" t="str">
            <v>sp|Q9QXK3|COPG2_MOUSE</v>
          </cell>
          <cell r="C3009">
            <v>56403.260856115499</v>
          </cell>
          <cell r="D3009">
            <v>59889.623946856103</v>
          </cell>
          <cell r="E3009">
            <v>44998.035887671598</v>
          </cell>
          <cell r="F3009">
            <v>64037.696298739902</v>
          </cell>
          <cell r="G3009">
            <v>60611.372902931398</v>
          </cell>
          <cell r="H3009">
            <v>39910.582510310902</v>
          </cell>
          <cell r="I3009">
            <v>55493.602346019601</v>
          </cell>
          <cell r="J3009">
            <v>49617.352191536302</v>
          </cell>
          <cell r="K3009">
            <v>62302.932562046997</v>
          </cell>
          <cell r="L3009">
            <v>44548.077756678802</v>
          </cell>
          <cell r="M3009">
            <v>27098.889251872199</v>
          </cell>
          <cell r="N3009">
            <v>64654.058100409398</v>
          </cell>
          <cell r="O3009">
            <v>103955.942067601</v>
          </cell>
          <cell r="P3009">
            <v>50400.878171066601</v>
          </cell>
          <cell r="Q3009">
            <v>59491.795929488697</v>
          </cell>
        </row>
        <row r="3010">
          <cell r="A3010" t="str">
            <v>Q9QXL2</v>
          </cell>
          <cell r="B3010" t="str">
            <v>sp|Q9QXL2|KI21A_MOUSE</v>
          </cell>
          <cell r="C3010">
            <v>288018.26219494198</v>
          </cell>
          <cell r="D3010">
            <v>244506.39534703401</v>
          </cell>
          <cell r="E3010">
            <v>226253.58653900001</v>
          </cell>
          <cell r="F3010">
            <v>249168.92296952201</v>
          </cell>
          <cell r="G3010">
            <v>199441.785427792</v>
          </cell>
          <cell r="H3010">
            <v>197597.70548363699</v>
          </cell>
          <cell r="I3010">
            <v>261593.643961783</v>
          </cell>
          <cell r="J3010">
            <v>222370.38099834899</v>
          </cell>
          <cell r="K3010">
            <v>353624.52931089501</v>
          </cell>
          <cell r="L3010">
            <v>246143.85979721701</v>
          </cell>
          <cell r="M3010">
            <v>202706.448516623</v>
          </cell>
          <cell r="N3010">
            <v>297031.32314654702</v>
          </cell>
          <cell r="O3010">
            <v>330841.67339038599</v>
          </cell>
          <cell r="P3010">
            <v>240523.304998354</v>
          </cell>
          <cell r="Q3010">
            <v>252605.83646669399</v>
          </cell>
        </row>
        <row r="3011">
          <cell r="A3011" t="str">
            <v>Q9QXS1</v>
          </cell>
          <cell r="B3011" t="str">
            <v>sp|Q9QXS1|PLEC_MOUSE</v>
          </cell>
          <cell r="C3011">
            <v>9545359.4858717509</v>
          </cell>
          <cell r="D3011">
            <v>9005467.2441484109</v>
          </cell>
          <cell r="E3011">
            <v>8664483.3626616001</v>
          </cell>
          <cell r="F3011">
            <v>9714531.6774620507</v>
          </cell>
          <cell r="G3011">
            <v>9688749.5165343191</v>
          </cell>
          <cell r="H3011">
            <v>10317002.625639301</v>
          </cell>
          <cell r="I3011">
            <v>10477273.9023</v>
          </cell>
          <cell r="J3011">
            <v>10366509.806350799</v>
          </cell>
          <cell r="K3011">
            <v>9486281.9111786708</v>
          </cell>
          <cell r="L3011">
            <v>10202243.980293101</v>
          </cell>
          <cell r="M3011">
            <v>9331612.0070908293</v>
          </cell>
          <cell r="N3011">
            <v>10413918.167021099</v>
          </cell>
          <cell r="O3011">
            <v>11386050.515486799</v>
          </cell>
          <cell r="P3011">
            <v>9949639.4445878007</v>
          </cell>
          <cell r="Q3011">
            <v>9965568.7025749106</v>
          </cell>
        </row>
        <row r="3012">
          <cell r="A3012" t="str">
            <v>Q9QXS6</v>
          </cell>
          <cell r="B3012" t="str">
            <v>sp|Q9QXS6|DREB_MOUSE</v>
          </cell>
          <cell r="C3012">
            <v>1108405.40672903</v>
          </cell>
          <cell r="D3012">
            <v>1214919.7242163401</v>
          </cell>
          <cell r="E3012">
            <v>1547104.1445246099</v>
          </cell>
          <cell r="F3012">
            <v>1317328.8863706901</v>
          </cell>
          <cell r="G3012">
            <v>1204871.92013475</v>
          </cell>
          <cell r="H3012">
            <v>1197375.7942538201</v>
          </cell>
          <cell r="I3012">
            <v>1594583.1744934099</v>
          </cell>
          <cell r="J3012">
            <v>1533855.27758375</v>
          </cell>
          <cell r="K3012">
            <v>1612243.37907219</v>
          </cell>
          <cell r="L3012">
            <v>1390608.1818346099</v>
          </cell>
          <cell r="M3012">
            <v>1309070.3511501199</v>
          </cell>
          <cell r="N3012">
            <v>1445744.13576475</v>
          </cell>
          <cell r="O3012">
            <v>1402596.7043525099</v>
          </cell>
          <cell r="P3012">
            <v>1244501.7138431401</v>
          </cell>
          <cell r="Q3012">
            <v>1256647.2453077501</v>
          </cell>
        </row>
        <row r="3013">
          <cell r="A3013" t="str">
            <v>Q9QXT0</v>
          </cell>
          <cell r="B3013" t="str">
            <v>sp|Q9QXT0|CNPY2_MOUSE</v>
          </cell>
          <cell r="C3013">
            <v>126493.42021373899</v>
          </cell>
          <cell r="D3013">
            <v>70776.785437785002</v>
          </cell>
          <cell r="E3013">
            <v>104432.832579612</v>
          </cell>
          <cell r="F3013">
            <v>78693.155128148894</v>
          </cell>
          <cell r="G3013">
            <v>93269.988179533597</v>
          </cell>
          <cell r="H3013">
            <v>27037.827572959799</v>
          </cell>
          <cell r="I3013">
            <v>87906.941052512295</v>
          </cell>
          <cell r="J3013">
            <v>104381.148665956</v>
          </cell>
          <cell r="K3013">
            <v>98069.066783268296</v>
          </cell>
          <cell r="L3013">
            <v>12741.1485529577</v>
          </cell>
          <cell r="M3013">
            <v>103464.37251154501</v>
          </cell>
          <cell r="N3013">
            <v>76296.245759079597</v>
          </cell>
          <cell r="O3013">
            <v>124657.663572725</v>
          </cell>
          <cell r="P3013">
            <v>88548.687144411699</v>
          </cell>
          <cell r="Q3013">
            <v>110838.64689456001</v>
          </cell>
        </row>
        <row r="3014">
          <cell r="A3014" t="str">
            <v>Q9QXV0</v>
          </cell>
          <cell r="B3014" t="str">
            <v>sp|Q9QXV0|PCSK1_MOUSE</v>
          </cell>
          <cell r="C3014">
            <v>2530381.85160049</v>
          </cell>
          <cell r="D3014">
            <v>3098254.9065817199</v>
          </cell>
          <cell r="E3014">
            <v>2622202.2008256102</v>
          </cell>
          <cell r="F3014">
            <v>2300037.4497579001</v>
          </cell>
          <cell r="G3014">
            <v>2097342.85086148</v>
          </cell>
          <cell r="H3014">
            <v>2960663.42632729</v>
          </cell>
          <cell r="I3014">
            <v>2513155.6043252801</v>
          </cell>
          <cell r="J3014">
            <v>3445647.5018907799</v>
          </cell>
          <cell r="K3014">
            <v>2618951.0365372598</v>
          </cell>
          <cell r="L3014">
            <v>3160488.1311707799</v>
          </cell>
          <cell r="M3014">
            <v>2269422.1303946101</v>
          </cell>
          <cell r="N3014">
            <v>2560401.7018729402</v>
          </cell>
          <cell r="O3014">
            <v>3003954.8518970399</v>
          </cell>
          <cell r="P3014">
            <v>2295233.6619131202</v>
          </cell>
          <cell r="Q3014">
            <v>2328707.8451478202</v>
          </cell>
        </row>
        <row r="3015">
          <cell r="A3015" t="str">
            <v>Q9QXY6</v>
          </cell>
          <cell r="B3015" t="str">
            <v>sp|Q9QXY6|EHD3_MOUSE</v>
          </cell>
          <cell r="C3015">
            <v>684038.60484658601</v>
          </cell>
          <cell r="D3015">
            <v>1367382.87441979</v>
          </cell>
          <cell r="E3015">
            <v>1298654.01469605</v>
          </cell>
          <cell r="F3015">
            <v>1304191.9968290201</v>
          </cell>
          <cell r="G3015">
            <v>1318022.39892593</v>
          </cell>
          <cell r="H3015">
            <v>1116040.7510410601</v>
          </cell>
          <cell r="I3015">
            <v>1343547.0284963499</v>
          </cell>
          <cell r="J3015">
            <v>1495764.9860137601</v>
          </cell>
          <cell r="K3015">
            <v>1349374.03662202</v>
          </cell>
          <cell r="L3015">
            <v>1670394.12177727</v>
          </cell>
          <cell r="M3015">
            <v>1575268.4346449999</v>
          </cell>
          <cell r="N3015">
            <v>1346327.1803462</v>
          </cell>
          <cell r="O3015">
            <v>1495478.63769896</v>
          </cell>
          <cell r="P3015">
            <v>1366233.30016407</v>
          </cell>
          <cell r="Q3015">
            <v>1444402.54826075</v>
          </cell>
        </row>
        <row r="3016">
          <cell r="A3016" t="str">
            <v>Q9QXZ0</v>
          </cell>
          <cell r="B3016" t="str">
            <v>sp|Q9QXZ0|MACF1_MOUSE</v>
          </cell>
          <cell r="C3016">
            <v>2731540.9819364701</v>
          </cell>
          <cell r="D3016">
            <v>2794832.5110349301</v>
          </cell>
          <cell r="E3016">
            <v>1589950.0244754499</v>
          </cell>
          <cell r="F3016">
            <v>2470531.3128163898</v>
          </cell>
          <cell r="G3016">
            <v>2896999.6004498401</v>
          </cell>
          <cell r="H3016">
            <v>2621210.1790460902</v>
          </cell>
          <cell r="I3016">
            <v>2887884.8401871198</v>
          </cell>
          <cell r="J3016">
            <v>3164381.6469455701</v>
          </cell>
          <cell r="K3016">
            <v>2496217.7363101998</v>
          </cell>
          <cell r="L3016">
            <v>2998846.8661221</v>
          </cell>
          <cell r="M3016">
            <v>1876336.538037</v>
          </cell>
          <cell r="N3016">
            <v>2622375.98326146</v>
          </cell>
          <cell r="O3016">
            <v>1982056.76012039</v>
          </cell>
          <cell r="P3016">
            <v>2863050.7355560502</v>
          </cell>
          <cell r="Q3016">
            <v>1782887.82432324</v>
          </cell>
        </row>
        <row r="3017">
          <cell r="A3017" t="str">
            <v>Q9QY42</v>
          </cell>
          <cell r="B3017" t="str">
            <v>sp|Q9QY42|GPR37_MOUSE</v>
          </cell>
          <cell r="C3017">
            <v>28118.216445770599</v>
          </cell>
          <cell r="D3017">
            <v>29488.804113080099</v>
          </cell>
          <cell r="E3017">
            <v>23533.341990768298</v>
          </cell>
          <cell r="F3017">
            <v>8729.74392649939</v>
          </cell>
          <cell r="G3017">
            <v>20297.511546846799</v>
          </cell>
          <cell r="H3017">
            <v>27361.497301709798</v>
          </cell>
          <cell r="I3017">
            <v>13785.0982993294</v>
          </cell>
          <cell r="J3017">
            <v>64432.646427416497</v>
          </cell>
          <cell r="K3017">
            <v>18474.998528812299</v>
          </cell>
          <cell r="L3017">
            <v>24092.873616667599</v>
          </cell>
          <cell r="M3017">
            <v>64880.041994735497</v>
          </cell>
          <cell r="N3017">
            <v>36062.8805914392</v>
          </cell>
          <cell r="O3017">
            <v>27497.099663320401</v>
          </cell>
          <cell r="P3017">
            <v>16661.573841483001</v>
          </cell>
          <cell r="Q3017">
            <v>38548.726571050902</v>
          </cell>
        </row>
        <row r="3018">
          <cell r="A3018" t="str">
            <v>Q9QY76</v>
          </cell>
          <cell r="B3018" t="str">
            <v>sp|Q9QY76|VAPB_MOUSE</v>
          </cell>
          <cell r="C3018">
            <v>41552.9767158666</v>
          </cell>
          <cell r="D3018">
            <v>195087.16113555399</v>
          </cell>
          <cell r="E3018">
            <v>238032.884181576</v>
          </cell>
          <cell r="F3018">
            <v>195152.313324708</v>
          </cell>
          <cell r="G3018">
            <v>189525.42112856</v>
          </cell>
          <cell r="H3018">
            <v>190297.128365888</v>
          </cell>
          <cell r="I3018">
            <v>191726.536263602</v>
          </cell>
          <cell r="J3018">
            <v>195780.840207956</v>
          </cell>
          <cell r="K3018">
            <v>202024.681623657</v>
          </cell>
          <cell r="L3018">
            <v>157744.38014284201</v>
          </cell>
          <cell r="M3018">
            <v>139042.82728144401</v>
          </cell>
          <cell r="N3018">
            <v>199476.37423210399</v>
          </cell>
          <cell r="O3018">
            <v>177682.88777117399</v>
          </cell>
          <cell r="P3018">
            <v>218011.16041939799</v>
          </cell>
          <cell r="Q3018">
            <v>176523.50756882899</v>
          </cell>
        </row>
        <row r="3019">
          <cell r="A3019" t="str">
            <v>Q9QY81</v>
          </cell>
          <cell r="B3019" t="str">
            <v>sp|Q9QY81|PO210_MOUSE</v>
          </cell>
          <cell r="C3019">
            <v>11883.5634677574</v>
          </cell>
          <cell r="D3019">
            <v>10399.693464902501</v>
          </cell>
          <cell r="E3019">
            <v>11905.141095217599</v>
          </cell>
          <cell r="F3019">
            <v>4003.7398879847001</v>
          </cell>
          <cell r="G3019">
            <v>18356.826366287401</v>
          </cell>
          <cell r="H3019">
            <v>7972.9627746779397</v>
          </cell>
          <cell r="I3019">
            <v>14171.5479149614</v>
          </cell>
          <cell r="J3019">
            <v>23508.806472838802</v>
          </cell>
          <cell r="K3019">
            <v>20701.910206437002</v>
          </cell>
          <cell r="L3019">
            <v>4564.5828972856798</v>
          </cell>
          <cell r="M3019">
            <v>15673.7720695016</v>
          </cell>
          <cell r="N3019">
            <v>32525.822203814299</v>
          </cell>
          <cell r="O3019">
            <v>13792.21138311</v>
          </cell>
          <cell r="P3019">
            <v>14696.1853121113</v>
          </cell>
          <cell r="Q3019">
            <v>52059.625195745197</v>
          </cell>
        </row>
        <row r="3020">
          <cell r="A3020" t="str">
            <v>Q9QYB1</v>
          </cell>
          <cell r="B3020" t="str">
            <v>sp|Q9QYB1|CLIC4_MOUSE</v>
          </cell>
          <cell r="C3020">
            <v>266933.874609249</v>
          </cell>
          <cell r="D3020">
            <v>276967.74546758999</v>
          </cell>
          <cell r="E3020">
            <v>213451.73987138999</v>
          </cell>
          <cell r="F3020">
            <v>301414.07781741797</v>
          </cell>
          <cell r="G3020">
            <v>266738.38039023802</v>
          </cell>
          <cell r="H3020">
            <v>227826.38917685099</v>
          </cell>
          <cell r="I3020">
            <v>207861.231184064</v>
          </cell>
          <cell r="J3020">
            <v>254485.39336206301</v>
          </cell>
          <cell r="K3020">
            <v>289256.16866282502</v>
          </cell>
          <cell r="L3020">
            <v>315139.98992516397</v>
          </cell>
          <cell r="M3020">
            <v>264675.49892620702</v>
          </cell>
          <cell r="N3020">
            <v>250286.07049026899</v>
          </cell>
          <cell r="O3020">
            <v>281703.25878182403</v>
          </cell>
          <cell r="P3020">
            <v>285304.19141153601</v>
          </cell>
          <cell r="Q3020">
            <v>234922.155606543</v>
          </cell>
        </row>
        <row r="3021">
          <cell r="A3021" t="str">
            <v>Q9QYB5</v>
          </cell>
          <cell r="B3021" t="str">
            <v>sp|Q9QYB5|ADDG_MOUSE</v>
          </cell>
          <cell r="C3021">
            <v>1227926.98705964</v>
          </cell>
          <cell r="D3021">
            <v>1394713.4263321999</v>
          </cell>
          <cell r="E3021">
            <v>1220923.0481559499</v>
          </cell>
          <cell r="F3021">
            <v>1307723.0721950801</v>
          </cell>
          <cell r="G3021">
            <v>1246262.15206335</v>
          </cell>
          <cell r="H3021">
            <v>1197760.3295308801</v>
          </cell>
          <cell r="I3021">
            <v>1248391.4941885499</v>
          </cell>
          <cell r="J3021">
            <v>1350378.16393853</v>
          </cell>
          <cell r="K3021">
            <v>1264931.41848593</v>
          </cell>
          <cell r="L3021">
            <v>1190531.55247515</v>
          </cell>
          <cell r="M3021">
            <v>1315175.02058892</v>
          </cell>
          <cell r="N3021">
            <v>1354554.9112364701</v>
          </cell>
          <cell r="O3021">
            <v>1417433.2817261701</v>
          </cell>
          <cell r="P3021">
            <v>1357052.2011406701</v>
          </cell>
          <cell r="Q3021">
            <v>1195511.06869766</v>
          </cell>
        </row>
        <row r="3022">
          <cell r="A3022" t="str">
            <v>Q9QYB8</v>
          </cell>
          <cell r="B3022" t="str">
            <v>sp|Q9QYB8|ADDB_MOUSE</v>
          </cell>
          <cell r="C3022">
            <v>2274320.3528749398</v>
          </cell>
          <cell r="D3022">
            <v>2918189.9038988599</v>
          </cell>
          <cell r="E3022">
            <v>2912053.5139331599</v>
          </cell>
          <cell r="F3022">
            <v>2965625.2251314302</v>
          </cell>
          <cell r="G3022">
            <v>3453077.3858094402</v>
          </cell>
          <cell r="H3022">
            <v>2530632.0701636001</v>
          </cell>
          <cell r="I3022">
            <v>3081908.91374896</v>
          </cell>
          <cell r="J3022">
            <v>3160266.4030682198</v>
          </cell>
          <cell r="K3022">
            <v>2868442.20889861</v>
          </cell>
          <cell r="L3022">
            <v>2553040.6368406801</v>
          </cell>
          <cell r="M3022">
            <v>3222915.2853617501</v>
          </cell>
          <cell r="N3022">
            <v>2416596.91518097</v>
          </cell>
          <cell r="O3022">
            <v>2681087.6917024101</v>
          </cell>
          <cell r="P3022">
            <v>2838151.5193547201</v>
          </cell>
          <cell r="Q3022">
            <v>2220422.9869038002</v>
          </cell>
        </row>
        <row r="3023">
          <cell r="A3023" t="str">
            <v>Q9QYC0</v>
          </cell>
          <cell r="B3023" t="str">
            <v>sp|Q9QYC0|ADDA_MOUSE</v>
          </cell>
          <cell r="C3023">
            <v>2943270.6618091799</v>
          </cell>
          <cell r="D3023">
            <v>3268021.8788163099</v>
          </cell>
          <cell r="E3023">
            <v>3412318.87194004</v>
          </cell>
          <cell r="F3023">
            <v>3325731.7850718801</v>
          </cell>
          <cell r="G3023">
            <v>3393769.4237099802</v>
          </cell>
          <cell r="H3023">
            <v>3435795.3630516999</v>
          </cell>
          <cell r="I3023">
            <v>3844156.43081511</v>
          </cell>
          <cell r="J3023">
            <v>3659323.9638627102</v>
          </cell>
          <cell r="K3023">
            <v>3736531.4526529601</v>
          </cell>
          <cell r="L3023">
            <v>3586992.8663802599</v>
          </cell>
          <cell r="M3023">
            <v>3643249.5892354799</v>
          </cell>
          <cell r="N3023">
            <v>3795438.3398422301</v>
          </cell>
          <cell r="O3023">
            <v>3703151.4895010199</v>
          </cell>
          <cell r="P3023">
            <v>3536852.4198028101</v>
          </cell>
          <cell r="Q3023">
            <v>3168658.8365100101</v>
          </cell>
        </row>
        <row r="3024">
          <cell r="A3024" t="str">
            <v>Q9QYE9</v>
          </cell>
          <cell r="B3024" t="str">
            <v>sp|Q9QYE9|PKHB1_MOUSE</v>
          </cell>
          <cell r="C3024">
            <v>38263.516344646501</v>
          </cell>
          <cell r="D3024">
            <v>90709.5809421187</v>
          </cell>
          <cell r="E3024">
            <v>60848.6373565217</v>
          </cell>
          <cell r="F3024">
            <v>81798.873171587606</v>
          </cell>
          <cell r="G3024">
            <v>81918.710527284595</v>
          </cell>
          <cell r="H3024">
            <v>77624.2116109075</v>
          </cell>
          <cell r="I3024">
            <v>78735.026258858503</v>
          </cell>
          <cell r="J3024">
            <v>68938.082875663007</v>
          </cell>
          <cell r="K3024">
            <v>58949.648082854401</v>
          </cell>
          <cell r="L3024">
            <v>53703.863411111197</v>
          </cell>
          <cell r="M3024">
            <v>73271.311387762704</v>
          </cell>
          <cell r="N3024">
            <v>68594.119882711806</v>
          </cell>
          <cell r="O3024">
            <v>76677.211381957197</v>
          </cell>
          <cell r="P3024">
            <v>39449.055143393998</v>
          </cell>
          <cell r="Q3024">
            <v>35253.826885820803</v>
          </cell>
        </row>
        <row r="3025">
          <cell r="A3025" t="str">
            <v>Q9QYF9</v>
          </cell>
          <cell r="B3025" t="str">
            <v>sp|Q9QYF9|NDRG3_MOUSE</v>
          </cell>
          <cell r="C3025">
            <v>291628.44653032301</v>
          </cell>
          <cell r="D3025">
            <v>317350.35460447997</v>
          </cell>
          <cell r="E3025">
            <v>428439.18345334602</v>
          </cell>
          <cell r="F3025">
            <v>407030.79473386297</v>
          </cell>
          <cell r="G3025">
            <v>353031.47962490999</v>
          </cell>
          <cell r="H3025">
            <v>350950.98039368202</v>
          </cell>
          <cell r="I3025">
            <v>444126.04760279501</v>
          </cell>
          <cell r="J3025">
            <v>321190.17939840001</v>
          </cell>
          <cell r="K3025">
            <v>413476.08911569801</v>
          </cell>
          <cell r="L3025">
            <v>276403.735061143</v>
          </cell>
          <cell r="M3025">
            <v>319254.76812215801</v>
          </cell>
          <cell r="N3025">
            <v>429543.560667479</v>
          </cell>
          <cell r="O3025">
            <v>270178.551584828</v>
          </cell>
          <cell r="P3025">
            <v>445109.78184790001</v>
          </cell>
          <cell r="Q3025">
            <v>321693.56423489598</v>
          </cell>
        </row>
        <row r="3026">
          <cell r="A3026" t="str">
            <v>Q9QYG0</v>
          </cell>
          <cell r="B3026" t="str">
            <v>sp|Q9QYG0|NDRG2_MOUSE</v>
          </cell>
          <cell r="C3026">
            <v>1245718.8945653201</v>
          </cell>
          <cell r="D3026">
            <v>1477989.1928137301</v>
          </cell>
          <cell r="E3026">
            <v>1813166.8850467801</v>
          </cell>
          <cell r="F3026">
            <v>1671078.9066627999</v>
          </cell>
          <cell r="G3026">
            <v>1630680.8501639799</v>
          </cell>
          <cell r="H3026">
            <v>1618561.1832768801</v>
          </cell>
          <cell r="I3026">
            <v>1783953.18654422</v>
          </cell>
          <cell r="J3026">
            <v>1396355.6220941001</v>
          </cell>
          <cell r="K3026">
            <v>1604258.0005713201</v>
          </cell>
          <cell r="L3026">
            <v>1464910.72130526</v>
          </cell>
          <cell r="M3026">
            <v>1332000.8188433701</v>
          </cell>
          <cell r="N3026">
            <v>1668331.8547451601</v>
          </cell>
          <cell r="O3026">
            <v>1359999.0701795199</v>
          </cell>
          <cell r="P3026">
            <v>1824622.9916976001</v>
          </cell>
          <cell r="Q3026">
            <v>1467144.127715</v>
          </cell>
        </row>
        <row r="3027">
          <cell r="A3027" t="str">
            <v>Q9QYH6</v>
          </cell>
          <cell r="B3027" t="str">
            <v>sp|Q9QYH6|MAGD1_MOUSE</v>
          </cell>
          <cell r="C3027">
            <v>15449.354718370099</v>
          </cell>
          <cell r="D3027">
            <v>11390.2855818387</v>
          </cell>
          <cell r="E3027">
            <v>1807.04133661931</v>
          </cell>
          <cell r="F3027">
            <v>3725.1649104942799</v>
          </cell>
          <cell r="G3027">
            <v>8120.0531568770302</v>
          </cell>
          <cell r="H3027">
            <v>11634.9426067692</v>
          </cell>
          <cell r="I3027">
            <v>7048.2154988377197</v>
          </cell>
          <cell r="J3027">
            <v>7104.4917597038202</v>
          </cell>
          <cell r="K3027">
            <v>1211.23654755594</v>
          </cell>
          <cell r="L3027">
            <v>13087.9039716643</v>
          </cell>
          <cell r="M3027">
            <v>1900.87855379035</v>
          </cell>
          <cell r="N3027">
            <v>6311.6507489673904</v>
          </cell>
          <cell r="O3027">
            <v>9834.1520713151094</v>
          </cell>
          <cell r="P3027">
            <v>4646.4350447648003</v>
          </cell>
          <cell r="Q3027">
            <v>1146.0342010752599</v>
          </cell>
        </row>
        <row r="3028">
          <cell r="A3028" t="str">
            <v>Q9QYI5</v>
          </cell>
          <cell r="B3028" t="str">
            <v>sp|Q9QYI5|DNJB2_MOUSE</v>
          </cell>
          <cell r="C3028">
            <v>50034.605117057501</v>
          </cell>
          <cell r="D3028">
            <v>110340.62982583699</v>
          </cell>
          <cell r="E3028">
            <v>89841.029570918501</v>
          </cell>
          <cell r="F3028">
            <v>131164.110932554</v>
          </cell>
          <cell r="G3028">
            <v>91296.784204674696</v>
          </cell>
          <cell r="H3028">
            <v>102304.626145881</v>
          </cell>
          <cell r="I3028">
            <v>77531.857660955997</v>
          </cell>
          <cell r="J3028">
            <v>161664.603121044</v>
          </cell>
          <cell r="K3028">
            <v>117234.801308439</v>
          </cell>
          <cell r="L3028">
            <v>118113.757582242</v>
          </cell>
          <cell r="M3028">
            <v>183674.558951824</v>
          </cell>
          <cell r="N3028">
            <v>117131.68302492</v>
          </cell>
          <cell r="O3028">
            <v>183034.001985112</v>
          </cell>
          <cell r="P3028">
            <v>101156.38411771999</v>
          </cell>
          <cell r="Q3028">
            <v>150168.13207915399</v>
          </cell>
        </row>
        <row r="3029">
          <cell r="A3029" t="str">
            <v>Q9QYI8</v>
          </cell>
          <cell r="B3029" t="str">
            <v>sp|Q9QYI8|DNJB7_MOUSE</v>
          </cell>
          <cell r="C3029">
            <v>6121.2404460379403</v>
          </cell>
          <cell r="D3029">
            <v>18515.0546736256</v>
          </cell>
          <cell r="E3029">
            <v>35423.587009333001</v>
          </cell>
          <cell r="F3029">
            <v>11387.8080490425</v>
          </cell>
          <cell r="G3029">
            <v>48221.347661057298</v>
          </cell>
          <cell r="H3029">
            <v>3805.0481734584901</v>
          </cell>
          <cell r="I3029">
            <v>21536.0916717373</v>
          </cell>
          <cell r="J3029">
            <v>30172.047013690801</v>
          </cell>
          <cell r="K3029">
            <v>31118.265343876101</v>
          </cell>
          <cell r="L3029">
            <v>40042.0609199838</v>
          </cell>
          <cell r="M3029">
            <v>13637.384059636999</v>
          </cell>
          <cell r="N3029">
            <v>25353.0208475119</v>
          </cell>
          <cell r="O3029">
            <v>34046.046656102502</v>
          </cell>
          <cell r="P3029">
            <v>26041.085513833401</v>
          </cell>
          <cell r="Q3029">
            <v>25580.8222688555</v>
          </cell>
        </row>
        <row r="3030">
          <cell r="A3030" t="str">
            <v>Q9QYJ0</v>
          </cell>
          <cell r="B3030" t="str">
            <v>sp|Q9QYJ0|DNJA2_MOUSE</v>
          </cell>
          <cell r="C3030">
            <v>653284.48710889905</v>
          </cell>
          <cell r="D3030">
            <v>643498.23611740302</v>
          </cell>
          <cell r="E3030">
            <v>709725.36428957095</v>
          </cell>
          <cell r="F3030">
            <v>740439.05601569603</v>
          </cell>
          <cell r="G3030">
            <v>627276.71291442495</v>
          </cell>
          <cell r="H3030">
            <v>703880.40062017599</v>
          </cell>
          <cell r="I3030">
            <v>735696.61709401198</v>
          </cell>
          <cell r="J3030">
            <v>667908.99948509701</v>
          </cell>
          <cell r="K3030">
            <v>646121.34596172103</v>
          </cell>
          <cell r="L3030">
            <v>544839.90166404005</v>
          </cell>
          <cell r="M3030">
            <v>705705.33035657497</v>
          </cell>
          <cell r="N3030">
            <v>258014.22083960401</v>
          </cell>
          <cell r="O3030">
            <v>779119.36315433902</v>
          </cell>
          <cell r="P3030">
            <v>200838.47676056999</v>
          </cell>
          <cell r="Q3030">
            <v>556541.13286752196</v>
          </cell>
        </row>
        <row r="3031">
          <cell r="A3031" t="str">
            <v>Q9QYJ3</v>
          </cell>
          <cell r="B3031" t="str">
            <v>sp|Q9QYJ3|DNJB1_MOUSE</v>
          </cell>
          <cell r="C3031">
            <v>29601.650460319601</v>
          </cell>
          <cell r="D3031">
            <v>4419.6181809366299</v>
          </cell>
          <cell r="E3031">
            <v>21589.553726882801</v>
          </cell>
          <cell r="F3031">
            <v>28751.742088642201</v>
          </cell>
          <cell r="G3031">
            <v>48197.380271341601</v>
          </cell>
          <cell r="H3031">
            <v>29730.542867942699</v>
          </cell>
          <cell r="I3031">
            <v>44778.715753964403</v>
          </cell>
          <cell r="J3031">
            <v>50333.650901364599</v>
          </cell>
          <cell r="K3031">
            <v>38455.381459838602</v>
          </cell>
          <cell r="L3031">
            <v>23696.845013846199</v>
          </cell>
          <cell r="M3031">
            <v>36971.743515207498</v>
          </cell>
          <cell r="N3031">
            <v>49098.855586079801</v>
          </cell>
          <cell r="O3031">
            <v>53575.552010301901</v>
          </cell>
          <cell r="P3031">
            <v>34987.4795605611</v>
          </cell>
          <cell r="Q3031">
            <v>42695.662403089802</v>
          </cell>
        </row>
        <row r="3032">
          <cell r="A3032" t="str">
            <v>Q9QYR6</v>
          </cell>
          <cell r="B3032" t="str">
            <v>sp|Q9QYR6|MAP1A_MOUSE</v>
          </cell>
          <cell r="C3032">
            <v>10860775.693827899</v>
          </cell>
          <cell r="D3032">
            <v>11566815.3535229</v>
          </cell>
          <cell r="E3032">
            <v>13526753.631539</v>
          </cell>
          <cell r="F3032">
            <v>12674363.151863899</v>
          </cell>
          <cell r="G3032">
            <v>12047457.116114801</v>
          </cell>
          <cell r="H3032">
            <v>11791214.079341199</v>
          </cell>
          <cell r="I3032">
            <v>13371370.667893</v>
          </cell>
          <cell r="J3032">
            <v>12724877.652858101</v>
          </cell>
          <cell r="K3032">
            <v>13746152.999731001</v>
          </cell>
          <cell r="L3032">
            <v>12863868.3577457</v>
          </cell>
          <cell r="M3032">
            <v>13304992.6965327</v>
          </cell>
          <cell r="N3032">
            <v>12665240.159448801</v>
          </cell>
          <cell r="O3032">
            <v>12698261.399403499</v>
          </cell>
          <cell r="P3032">
            <v>12538969.2689292</v>
          </cell>
          <cell r="Q3032">
            <v>11433593.0770276</v>
          </cell>
        </row>
        <row r="3033">
          <cell r="A3033" t="str">
            <v>Q9QYR9</v>
          </cell>
          <cell r="B3033" t="str">
            <v>sp|Q9QYR9|ACOT2_MOUSE</v>
          </cell>
          <cell r="C3033">
            <v>672805.52925514802</v>
          </cell>
          <cell r="D3033">
            <v>851755.68974301894</v>
          </cell>
          <cell r="E3033">
            <v>812794.79687615903</v>
          </cell>
          <cell r="F3033">
            <v>575656.265232131</v>
          </cell>
          <cell r="G3033">
            <v>986708.588989952</v>
          </cell>
          <cell r="H3033">
            <v>993983.756009973</v>
          </cell>
          <cell r="I3033">
            <v>658216.69519661902</v>
          </cell>
          <cell r="J3033">
            <v>432847.43311705202</v>
          </cell>
          <cell r="K3033">
            <v>485586.83361426502</v>
          </cell>
          <cell r="L3033">
            <v>720328.29125404998</v>
          </cell>
          <cell r="M3033">
            <v>542213.88367785199</v>
          </cell>
          <cell r="N3033">
            <v>1067326.99383449</v>
          </cell>
          <cell r="O3033">
            <v>606693.98094866006</v>
          </cell>
          <cell r="P3033">
            <v>739521.54603033105</v>
          </cell>
          <cell r="Q3033">
            <v>724747.93599973002</v>
          </cell>
        </row>
        <row r="3034">
          <cell r="A3034" t="str">
            <v>Q9QYS2</v>
          </cell>
          <cell r="B3034" t="str">
            <v>sp|Q9QYS2|GRM3_MOUSE</v>
          </cell>
          <cell r="C3034">
            <v>201669.16841109601</v>
          </cell>
          <cell r="D3034">
            <v>117816.74214290299</v>
          </cell>
          <cell r="E3034">
            <v>202704.89876188699</v>
          </cell>
          <cell r="F3034">
            <v>224334.99386835401</v>
          </cell>
          <cell r="G3034">
            <v>202438.06345142101</v>
          </cell>
          <cell r="H3034">
            <v>256835.26532480001</v>
          </cell>
          <cell r="I3034">
            <v>177824.16030371501</v>
          </cell>
          <cell r="J3034">
            <v>174801.574975578</v>
          </cell>
          <cell r="K3034">
            <v>210469.60436399901</v>
          </cell>
          <cell r="L3034">
            <v>284158.18673447397</v>
          </cell>
          <cell r="M3034">
            <v>168966.405100462</v>
          </cell>
          <cell r="N3034">
            <v>334829.30126984901</v>
          </cell>
          <cell r="O3034">
            <v>142432.97021176701</v>
          </cell>
          <cell r="P3034">
            <v>194621.178995708</v>
          </cell>
          <cell r="Q3034">
            <v>210448.286874199</v>
          </cell>
        </row>
        <row r="3035">
          <cell r="A3035" t="str">
            <v>Q9QYS9</v>
          </cell>
          <cell r="B3035" t="str">
            <v>sp|Q9QYS9|QKI_MOUSE</v>
          </cell>
          <cell r="C3035">
            <v>303516.44220845401</v>
          </cell>
          <cell r="D3035">
            <v>229201.95691613201</v>
          </cell>
          <cell r="E3035">
            <v>147705.47134515201</v>
          </cell>
          <cell r="F3035">
            <v>120601.984630626</v>
          </cell>
          <cell r="G3035">
            <v>126207.165031973</v>
          </cell>
          <cell r="H3035">
            <v>187484.34629078</v>
          </cell>
          <cell r="I3035">
            <v>153875.622083472</v>
          </cell>
          <cell r="J3035">
            <v>131093.16763184301</v>
          </cell>
          <cell r="K3035">
            <v>146134.09383706201</v>
          </cell>
          <cell r="L3035">
            <v>182727.00428773899</v>
          </cell>
          <cell r="M3035">
            <v>261706.777486734</v>
          </cell>
          <cell r="N3035">
            <v>181506.142926278</v>
          </cell>
          <cell r="O3035">
            <v>238540.07317924799</v>
          </cell>
          <cell r="P3035">
            <v>163604.369197864</v>
          </cell>
          <cell r="Q3035">
            <v>216427.39195897299</v>
          </cell>
        </row>
        <row r="3036">
          <cell r="A3036" t="str">
            <v>Q9QYX7</v>
          </cell>
          <cell r="B3036" t="str">
            <v>sp|Q9QYX7|PCLO_MOUSE</v>
          </cell>
          <cell r="C3036">
            <v>1407664.75785859</v>
          </cell>
          <cell r="D3036">
            <v>2932372.62828587</v>
          </cell>
          <cell r="E3036">
            <v>1770565.2690066299</v>
          </cell>
          <cell r="F3036">
            <v>1510995.3965338401</v>
          </cell>
          <cell r="G3036">
            <v>1420739.38061606</v>
          </cell>
          <cell r="H3036">
            <v>1408100.3970272499</v>
          </cell>
          <cell r="I3036">
            <v>2095412.71998929</v>
          </cell>
          <cell r="J3036">
            <v>3427540.8106260402</v>
          </cell>
          <cell r="K3036">
            <v>1894562.8840934101</v>
          </cell>
          <cell r="L3036">
            <v>3582445.6359343999</v>
          </cell>
          <cell r="M3036">
            <v>3331196.5302937599</v>
          </cell>
          <cell r="N3036">
            <v>3861843.9408624601</v>
          </cell>
          <cell r="O3036">
            <v>1630452.5024584101</v>
          </cell>
          <cell r="P3036">
            <v>3549248.7268845499</v>
          </cell>
          <cell r="Q3036">
            <v>3121912.4530026298</v>
          </cell>
        </row>
        <row r="3037">
          <cell r="A3037" t="str">
            <v>Q9QZ06</v>
          </cell>
          <cell r="B3037" t="str">
            <v>sp|Q9QZ06|TOLIP_MOUSE</v>
          </cell>
          <cell r="C3037">
            <v>479568.99631365301</v>
          </cell>
          <cell r="D3037">
            <v>742683.95303442294</v>
          </cell>
          <cell r="E3037">
            <v>424878.30899174802</v>
          </cell>
          <cell r="F3037">
            <v>654341.58533331705</v>
          </cell>
          <cell r="G3037">
            <v>667734.08378738503</v>
          </cell>
          <cell r="H3037">
            <v>818164.89234869496</v>
          </cell>
          <cell r="I3037">
            <v>502646.52971832501</v>
          </cell>
          <cell r="J3037">
            <v>738825.02824197605</v>
          </cell>
          <cell r="K3037">
            <v>734772.59256496397</v>
          </cell>
          <cell r="L3037">
            <v>843630.09203850199</v>
          </cell>
          <cell r="M3037">
            <v>709330.30575513595</v>
          </cell>
          <cell r="N3037">
            <v>790696.95359813503</v>
          </cell>
          <cell r="O3037">
            <v>702069.83047135395</v>
          </cell>
          <cell r="P3037">
            <v>761982.311619065</v>
          </cell>
          <cell r="Q3037">
            <v>656188.95981271204</v>
          </cell>
        </row>
        <row r="3038">
          <cell r="A3038" t="str">
            <v>Q9QZ08</v>
          </cell>
          <cell r="B3038" t="str">
            <v>sp|Q9QZ08|NAGK_MOUSE</v>
          </cell>
          <cell r="C3038">
            <v>155888.71411372599</v>
          </cell>
          <cell r="D3038">
            <v>113747.57987414701</v>
          </cell>
          <cell r="E3038">
            <v>142959.05388449901</v>
          </cell>
          <cell r="F3038">
            <v>139757.36195686701</v>
          </cell>
          <cell r="G3038">
            <v>128221.774450303</v>
          </cell>
          <cell r="H3038">
            <v>151414.58988831</v>
          </cell>
          <cell r="I3038">
            <v>119921.004577293</v>
          </cell>
          <cell r="J3038">
            <v>158732.59160311101</v>
          </cell>
          <cell r="K3038">
            <v>135804.675736951</v>
          </cell>
          <cell r="L3038">
            <v>218545.32487800001</v>
          </cell>
          <cell r="M3038">
            <v>200881.71087555701</v>
          </cell>
          <cell r="N3038">
            <v>118982.17883042801</v>
          </cell>
          <cell r="O3038">
            <v>123569.24828442201</v>
          </cell>
          <cell r="P3038">
            <v>150883.09289478799</v>
          </cell>
          <cell r="Q3038">
            <v>206666.42904081699</v>
          </cell>
        </row>
        <row r="3039">
          <cell r="A3039" t="str">
            <v>Q9QZ23</v>
          </cell>
          <cell r="B3039" t="str">
            <v>sp|Q9QZ23|NFU1_MOUSE</v>
          </cell>
          <cell r="C3039">
            <v>107991.927586531</v>
          </cell>
          <cell r="D3039">
            <v>103533.922203083</v>
          </cell>
          <cell r="E3039">
            <v>119418.598480823</v>
          </cell>
          <cell r="F3039">
            <v>122395.360182754</v>
          </cell>
          <cell r="G3039">
            <v>74078.674361674799</v>
          </cell>
          <cell r="H3039">
            <v>179778.131121991</v>
          </cell>
          <cell r="I3039">
            <v>113914.95926889899</v>
          </cell>
          <cell r="J3039">
            <v>136354.11077916299</v>
          </cell>
          <cell r="K3039">
            <v>143228.63522580301</v>
          </cell>
          <cell r="L3039">
            <v>158562.676265335</v>
          </cell>
          <cell r="M3039">
            <v>88196.131175181305</v>
          </cell>
          <cell r="N3039">
            <v>169947.781694315</v>
          </cell>
          <cell r="O3039">
            <v>95646.759614572395</v>
          </cell>
          <cell r="P3039">
            <v>109352.734474909</v>
          </cell>
          <cell r="Q3039">
            <v>173891.55204379099</v>
          </cell>
        </row>
        <row r="3040">
          <cell r="A3040" t="str">
            <v>Q9QZ29</v>
          </cell>
          <cell r="B3040" t="str">
            <v>sp|Q9QZ29|IGB1B_MOUSE</v>
          </cell>
          <cell r="C3040">
            <v>14960.441887590199</v>
          </cell>
          <cell r="D3040">
            <v>26462.6519032139</v>
          </cell>
          <cell r="E3040">
            <v>15770.9955780577</v>
          </cell>
          <cell r="F3040">
            <v>1653.1235389610899</v>
          </cell>
          <cell r="G3040">
            <v>24299.965054477099</v>
          </cell>
          <cell r="H3040">
            <v>18986.554717053001</v>
          </cell>
          <cell r="I3040">
            <v>19201.114814013701</v>
          </cell>
          <cell r="J3040">
            <v>28048.831933588299</v>
          </cell>
          <cell r="K3040">
            <v>19077.5622386258</v>
          </cell>
          <cell r="L3040">
            <v>37561.698966810698</v>
          </cell>
          <cell r="M3040">
            <v>19851.944238862601</v>
          </cell>
          <cell r="N3040">
            <v>24643.7201147704</v>
          </cell>
          <cell r="O3040">
            <v>25081.0225017554</v>
          </cell>
          <cell r="P3040">
            <v>3610.0351129661599</v>
          </cell>
          <cell r="Q3040">
            <v>27038.915545858901</v>
          </cell>
        </row>
        <row r="3041">
          <cell r="A3041" t="str">
            <v>Q9QZ73</v>
          </cell>
          <cell r="B3041" t="str">
            <v>sp|Q9QZ73|DCNL1_MOUSE</v>
          </cell>
          <cell r="C3041">
            <v>8453.5138361517402</v>
          </cell>
          <cell r="D3041">
            <v>65801.291736421495</v>
          </cell>
          <cell r="E3041">
            <v>14682.5197258466</v>
          </cell>
          <cell r="F3041">
            <v>20076.0088245693</v>
          </cell>
          <cell r="G3041">
            <v>80899.957366298506</v>
          </cell>
          <cell r="H3041">
            <v>69274.431725684306</v>
          </cell>
          <cell r="I3041">
            <v>80071.045511403499</v>
          </cell>
          <cell r="J3041">
            <v>91704.859540860401</v>
          </cell>
          <cell r="K3041">
            <v>4208.28691072112</v>
          </cell>
          <cell r="L3041">
            <v>25474.673711927499</v>
          </cell>
          <cell r="M3041">
            <v>32148.990635359401</v>
          </cell>
          <cell r="N3041">
            <v>90975.807628729206</v>
          </cell>
          <cell r="O3041">
            <v>6234.6623728388504</v>
          </cell>
          <cell r="P3041">
            <v>72280.542000966903</v>
          </cell>
          <cell r="Q3041">
            <v>47562.778131397601</v>
          </cell>
        </row>
        <row r="3042">
          <cell r="A3042" t="str">
            <v>Q9QZ88</v>
          </cell>
          <cell r="B3042" t="str">
            <v>sp|Q9QZ88|VPS29_MOUSE</v>
          </cell>
          <cell r="C3042">
            <v>58781.944851637498</v>
          </cell>
          <cell r="D3042">
            <v>60975.652120699502</v>
          </cell>
          <cell r="E3042">
            <v>61722.590744234301</v>
          </cell>
          <cell r="F3042">
            <v>54476.118019980997</v>
          </cell>
          <cell r="G3042">
            <v>43057.789325397403</v>
          </cell>
          <cell r="H3042">
            <v>55722.831419943497</v>
          </cell>
          <cell r="I3042">
            <v>73105.500787012003</v>
          </cell>
          <cell r="J3042">
            <v>21360.872867770999</v>
          </cell>
          <cell r="K3042">
            <v>65121.474654687598</v>
          </cell>
          <cell r="L3042">
            <v>21474.638045305201</v>
          </cell>
          <cell r="M3042">
            <v>53262.413546628799</v>
          </cell>
          <cell r="N3042">
            <v>49865.537836007497</v>
          </cell>
          <cell r="O3042">
            <v>44186.6425842846</v>
          </cell>
          <cell r="P3042">
            <v>51295.793769423799</v>
          </cell>
          <cell r="Q3042">
            <v>48886.252521910501</v>
          </cell>
        </row>
        <row r="3043">
          <cell r="A3043" t="str">
            <v>Q9QZB7</v>
          </cell>
          <cell r="B3043" t="str">
            <v>sp|Q9QZB7|ARP10_MOUSE</v>
          </cell>
          <cell r="C3043">
            <v>375806.39121296001</v>
          </cell>
          <cell r="D3043">
            <v>342870.84113920998</v>
          </cell>
          <cell r="E3043">
            <v>398064.90354349097</v>
          </cell>
          <cell r="F3043">
            <v>233587.060957095</v>
          </cell>
          <cell r="G3043">
            <v>472797.008320447</v>
          </cell>
          <cell r="H3043">
            <v>618832.49200674298</v>
          </cell>
          <cell r="I3043">
            <v>216342.241224133</v>
          </cell>
          <cell r="J3043">
            <v>508286.602003003</v>
          </cell>
          <cell r="K3043">
            <v>370090.93039555399</v>
          </cell>
          <cell r="L3043">
            <v>75006.643685761199</v>
          </cell>
          <cell r="M3043">
            <v>351714.88988600601</v>
          </cell>
          <cell r="N3043">
            <v>253365.39472890701</v>
          </cell>
          <cell r="O3043">
            <v>574333.39073361899</v>
          </cell>
          <cell r="P3043">
            <v>329916.93061559403</v>
          </cell>
          <cell r="Q3043">
            <v>258467.95763515099</v>
          </cell>
        </row>
        <row r="3044">
          <cell r="A3044" t="str">
            <v>Q9QZB9</v>
          </cell>
          <cell r="B3044" t="str">
            <v>sp|Q9QZB9|DCTN5_MOUSE</v>
          </cell>
          <cell r="C3044">
            <v>62237.061505022401</v>
          </cell>
          <cell r="D3044">
            <v>93147.413711234694</v>
          </cell>
          <cell r="E3044">
            <v>102768.502740514</v>
          </cell>
          <cell r="F3044">
            <v>85830.789080809205</v>
          </cell>
          <cell r="G3044">
            <v>83330.615194813101</v>
          </cell>
          <cell r="H3044">
            <v>64473.311007470897</v>
          </cell>
          <cell r="I3044">
            <v>99999.334880664101</v>
          </cell>
          <cell r="J3044">
            <v>89839.206514914797</v>
          </cell>
          <cell r="K3044">
            <v>88357.136306142405</v>
          </cell>
          <cell r="L3044">
            <v>67183.995843516794</v>
          </cell>
          <cell r="M3044">
            <v>91671.1798736122</v>
          </cell>
          <cell r="N3044">
            <v>94068.9495170796</v>
          </cell>
          <cell r="O3044">
            <v>67733.902710271796</v>
          </cell>
          <cell r="P3044">
            <v>100713.046812357</v>
          </cell>
          <cell r="Q3044">
            <v>76722.225928208194</v>
          </cell>
        </row>
        <row r="3045">
          <cell r="A3045" t="str">
            <v>Q9QZC2</v>
          </cell>
          <cell r="B3045" t="str">
            <v>sp|Q9QZC2|PLXC1_MOUSE</v>
          </cell>
          <cell r="C3045">
            <v>28325.246370604302</v>
          </cell>
          <cell r="D3045">
            <v>154018.77386671701</v>
          </cell>
          <cell r="E3045">
            <v>267064.60809288599</v>
          </cell>
          <cell r="F3045">
            <v>178405.57148609401</v>
          </cell>
          <cell r="G3045">
            <v>153826.43442408199</v>
          </cell>
          <cell r="H3045">
            <v>189314.19294004401</v>
          </cell>
          <cell r="I3045">
            <v>164160.820118587</v>
          </cell>
          <cell r="J3045">
            <v>204047.40899382901</v>
          </cell>
          <cell r="K3045">
            <v>142198.43166782701</v>
          </cell>
          <cell r="L3045">
            <v>60725.865520482002</v>
          </cell>
          <cell r="M3045">
            <v>107217.45981505</v>
          </cell>
          <cell r="N3045">
            <v>128881.009386947</v>
          </cell>
          <cell r="O3045">
            <v>123367.762677411</v>
          </cell>
          <cell r="P3045">
            <v>207529.49352930099</v>
          </cell>
          <cell r="Q3045">
            <v>139514.911466096</v>
          </cell>
        </row>
        <row r="3046">
          <cell r="A3046" t="str">
            <v>Q9QZD4</v>
          </cell>
          <cell r="B3046" t="str">
            <v>sp|Q9QZD4|XPF_MOUSE</v>
          </cell>
          <cell r="C3046">
            <v>1303.5894390507301</v>
          </cell>
          <cell r="D3046">
            <v>2006.78932794772</v>
          </cell>
          <cell r="E3046">
            <v>4665.1955733782597</v>
          </cell>
          <cell r="F3046">
            <v>8585.1769818666107</v>
          </cell>
          <cell r="G3046">
            <v>6254.9092792429301</v>
          </cell>
          <cell r="H3046">
            <v>12068.6894105267</v>
          </cell>
          <cell r="I3046">
            <v>4937.4210892131596</v>
          </cell>
          <cell r="J3046">
            <v>1369.51324118764</v>
          </cell>
          <cell r="K3046">
            <v>6280.36105479052</v>
          </cell>
          <cell r="L3046">
            <v>1050.4962286483001</v>
          </cell>
          <cell r="M3046">
            <v>781.31763486853799</v>
          </cell>
          <cell r="N3046">
            <v>6292.7382666861404</v>
          </cell>
          <cell r="O3046">
            <v>2047.1512158913499</v>
          </cell>
          <cell r="P3046">
            <v>4859.0572650567601</v>
          </cell>
          <cell r="Q3046">
            <v>8276.0198741421591</v>
          </cell>
        </row>
        <row r="3047">
          <cell r="A3047" t="str">
            <v>Q9QZD9</v>
          </cell>
          <cell r="B3047" t="str">
            <v>sp|Q9QZD9|EIF3I_MOUSE</v>
          </cell>
          <cell r="C3047">
            <v>105210.74027546099</v>
          </cell>
          <cell r="D3047">
            <v>118815.07246297201</v>
          </cell>
          <cell r="E3047">
            <v>106174.88850134</v>
          </cell>
          <cell r="F3047">
            <v>125878.277761415</v>
          </cell>
          <cell r="G3047">
            <v>109094.21997681</v>
          </cell>
          <cell r="H3047">
            <v>141711.721687991</v>
          </cell>
          <cell r="I3047">
            <v>111293.999583222</v>
          </cell>
          <cell r="J3047">
            <v>142276.969334597</v>
          </cell>
          <cell r="K3047">
            <v>112661.910354837</v>
          </cell>
          <cell r="L3047">
            <v>170017.07222937699</v>
          </cell>
          <cell r="M3047">
            <v>174410.88992317999</v>
          </cell>
          <cell r="N3047">
            <v>163802.98858900901</v>
          </cell>
          <cell r="O3047">
            <v>140078.092167164</v>
          </cell>
          <cell r="P3047">
            <v>121805.06507797699</v>
          </cell>
          <cell r="Q3047">
            <v>116705.39894399499</v>
          </cell>
        </row>
        <row r="3048">
          <cell r="A3048" t="str">
            <v>Q9QZE5</v>
          </cell>
          <cell r="B3048" t="str">
            <v>sp|Q9QZE5|COPG1_MOUSE</v>
          </cell>
          <cell r="C3048">
            <v>258728.576005849</v>
          </cell>
          <cell r="D3048">
            <v>485027.778796</v>
          </cell>
          <cell r="E3048">
            <v>46037.042607820098</v>
          </cell>
          <cell r="F3048">
            <v>35304.659785227203</v>
          </cell>
          <cell r="G3048">
            <v>43208.411167299397</v>
          </cell>
          <cell r="H3048">
            <v>507669.57034739997</v>
          </cell>
          <cell r="I3048">
            <v>32722.202842298899</v>
          </cell>
          <cell r="J3048">
            <v>362920.42852011899</v>
          </cell>
          <cell r="K3048">
            <v>56569.765117381197</v>
          </cell>
          <cell r="L3048">
            <v>457413.97435359802</v>
          </cell>
          <cell r="M3048">
            <v>406014.19921434502</v>
          </cell>
          <cell r="N3048">
            <v>339975.76898801298</v>
          </cell>
          <cell r="O3048">
            <v>560319.07771326799</v>
          </cell>
          <cell r="P3048">
            <v>53596.065942614703</v>
          </cell>
          <cell r="Q3048">
            <v>347191.30685513897</v>
          </cell>
        </row>
        <row r="3049">
          <cell r="A3049" t="str">
            <v>Q9QZF2</v>
          </cell>
          <cell r="B3049" t="str">
            <v>sp|Q9QZF2|GPC1_MOUSE</v>
          </cell>
          <cell r="C3049">
            <v>150084.78368357601</v>
          </cell>
          <cell r="D3049">
            <v>105111.64294782199</v>
          </cell>
          <cell r="E3049">
            <v>248569.92815876901</v>
          </cell>
          <cell r="F3049">
            <v>172976.04637514599</v>
          </cell>
          <cell r="G3049">
            <v>231266.047518015</v>
          </cell>
          <cell r="H3049">
            <v>193110.941935946</v>
          </cell>
          <cell r="I3049">
            <v>189583.08866795999</v>
          </cell>
          <cell r="J3049">
            <v>171429.420566249</v>
          </cell>
          <cell r="K3049">
            <v>165619.69634547899</v>
          </cell>
          <cell r="L3049">
            <v>250283.288737808</v>
          </cell>
          <cell r="M3049">
            <v>142636.79476838501</v>
          </cell>
          <cell r="N3049">
            <v>194450.305116073</v>
          </cell>
          <cell r="O3049">
            <v>139979.733399152</v>
          </cell>
          <cell r="P3049">
            <v>153024.38506329499</v>
          </cell>
          <cell r="Q3049">
            <v>171226.18198355701</v>
          </cell>
        </row>
        <row r="3050">
          <cell r="A3050" t="str">
            <v>Q9QZM0</v>
          </cell>
          <cell r="B3050" t="str">
            <v>sp|Q9QZM0|UBQL2_MOUSE</v>
          </cell>
          <cell r="C3050">
            <v>711089.67828891205</v>
          </cell>
          <cell r="D3050">
            <v>776159.28410750104</v>
          </cell>
          <cell r="E3050">
            <v>734936.15722576098</v>
          </cell>
          <cell r="F3050">
            <v>747494.02782776498</v>
          </cell>
          <cell r="G3050">
            <v>750645.34863375395</v>
          </cell>
          <cell r="H3050">
            <v>598571.731823985</v>
          </cell>
          <cell r="I3050">
            <v>775155.20294737699</v>
          </cell>
          <cell r="J3050">
            <v>835221.51342923299</v>
          </cell>
          <cell r="K3050">
            <v>739725.98709080205</v>
          </cell>
          <cell r="L3050">
            <v>838784.62975484098</v>
          </cell>
          <cell r="M3050">
            <v>799591.89790215006</v>
          </cell>
          <cell r="N3050">
            <v>773779.09723016201</v>
          </cell>
          <cell r="O3050">
            <v>901533.27603312896</v>
          </cell>
          <cell r="P3050">
            <v>816514.54260117805</v>
          </cell>
          <cell r="Q3050">
            <v>732914.09087132604</v>
          </cell>
        </row>
        <row r="3051">
          <cell r="A3051" t="str">
            <v>Q9QZN4</v>
          </cell>
          <cell r="B3051" t="str">
            <v>sp|Q9QZN4|FBX6_MOUSE</v>
          </cell>
          <cell r="C3051">
            <v>75610.736500848507</v>
          </cell>
          <cell r="D3051">
            <v>32819.669859523397</v>
          </cell>
          <cell r="E3051">
            <v>111063.03477075</v>
          </cell>
          <cell r="F3051">
            <v>49252.9415631222</v>
          </cell>
          <cell r="G3051">
            <v>70763.947142613906</v>
          </cell>
          <cell r="H3051">
            <v>111773.894201128</v>
          </cell>
          <cell r="I3051">
            <v>81649.295765336006</v>
          </cell>
          <cell r="J3051">
            <v>96435.194186604</v>
          </cell>
          <cell r="K3051">
            <v>74782.037448398798</v>
          </cell>
          <cell r="L3051">
            <v>146595.180781545</v>
          </cell>
          <cell r="M3051">
            <v>102090.753936642</v>
          </cell>
          <cell r="N3051">
            <v>74787.986514149394</v>
          </cell>
          <cell r="O3051">
            <v>96203.374786130007</v>
          </cell>
          <cell r="P3051">
            <v>84419.571315381399</v>
          </cell>
          <cell r="Q3051">
            <v>62087.442299304603</v>
          </cell>
        </row>
        <row r="3052">
          <cell r="A3052" t="str">
            <v>Q9QZQ1</v>
          </cell>
          <cell r="B3052" t="str">
            <v>sp|Q9QZQ1|AFAD_MOUSE</v>
          </cell>
          <cell r="C3052">
            <v>101491.87818667199</v>
          </cell>
          <cell r="D3052">
            <v>92768.884963548495</v>
          </cell>
          <cell r="E3052">
            <v>58057.388295224599</v>
          </cell>
          <cell r="F3052">
            <v>102472.56879024301</v>
          </cell>
          <cell r="G3052">
            <v>96053.484318903706</v>
          </cell>
          <cell r="H3052">
            <v>99248.287034526205</v>
          </cell>
          <cell r="I3052">
            <v>79827.577837483899</v>
          </cell>
          <cell r="J3052">
            <v>62488.213314619301</v>
          </cell>
          <cell r="K3052">
            <v>121512.032492774</v>
          </cell>
          <cell r="L3052">
            <v>61359.651309162997</v>
          </cell>
          <cell r="M3052">
            <v>105971.238325021</v>
          </cell>
          <cell r="N3052">
            <v>65316.451540097398</v>
          </cell>
          <cell r="O3052">
            <v>126756.816920205</v>
          </cell>
          <cell r="P3052">
            <v>71586.8336991385</v>
          </cell>
          <cell r="Q3052">
            <v>78978.164739537897</v>
          </cell>
        </row>
        <row r="3053">
          <cell r="A3053" t="str">
            <v>Q9QZQ8</v>
          </cell>
          <cell r="B3053" t="str">
            <v>sp|Q9QZQ8|H2AY_MOUSE</v>
          </cell>
          <cell r="C3053">
            <v>791087.97284286295</v>
          </cell>
          <cell r="D3053">
            <v>837876.82428793202</v>
          </cell>
          <cell r="E3053">
            <v>731782.50349432603</v>
          </cell>
          <cell r="F3053">
            <v>754596.41907144</v>
          </cell>
          <cell r="G3053">
            <v>994155.33547984797</v>
          </cell>
          <cell r="H3053">
            <v>918226.21303491096</v>
          </cell>
          <cell r="I3053">
            <v>813181.09543874406</v>
          </cell>
          <cell r="J3053">
            <v>818980.93591755</v>
          </cell>
          <cell r="K3053">
            <v>997463.34136062802</v>
          </cell>
          <cell r="L3053">
            <v>957835.02815509099</v>
          </cell>
          <cell r="M3053">
            <v>721902.490194157</v>
          </cell>
          <cell r="N3053">
            <v>940338.96318435203</v>
          </cell>
          <cell r="O3053">
            <v>905114.52295528003</v>
          </cell>
          <cell r="P3053">
            <v>959941.06687327405</v>
          </cell>
          <cell r="Q3053">
            <v>978873.73512907897</v>
          </cell>
        </row>
        <row r="3054">
          <cell r="A3054" t="str">
            <v>Q9QZS3</v>
          </cell>
          <cell r="B3054" t="str">
            <v>sp|Q9QZS3|NUMB_MOUSE</v>
          </cell>
          <cell r="C3054">
            <v>35812.687499052801</v>
          </cell>
          <cell r="D3054">
            <v>48104.711062809802</v>
          </cell>
          <cell r="E3054">
            <v>32887.889290909101</v>
          </cell>
          <cell r="F3054">
            <v>7026.7286489006701</v>
          </cell>
          <cell r="G3054">
            <v>8719.5697299616295</v>
          </cell>
          <cell r="H3054">
            <v>34104.2788443151</v>
          </cell>
          <cell r="I3054">
            <v>20678.250472476899</v>
          </cell>
          <cell r="J3054">
            <v>24432.230536016799</v>
          </cell>
          <cell r="K3054">
            <v>42181.101145746601</v>
          </cell>
          <cell r="L3054">
            <v>12376.7156620346</v>
          </cell>
          <cell r="M3054">
            <v>15914.724507365299</v>
          </cell>
          <cell r="N3054">
            <v>19080.342724111</v>
          </cell>
          <cell r="O3054">
            <v>81920.598378269802</v>
          </cell>
          <cell r="P3054">
            <v>24009.931296620001</v>
          </cell>
          <cell r="Q3054">
            <v>53006.604091423898</v>
          </cell>
        </row>
        <row r="3055">
          <cell r="A3055" t="str">
            <v>Q9QZX7</v>
          </cell>
          <cell r="B3055" t="str">
            <v>sp|Q9QZX7|SRR_MOUSE</v>
          </cell>
          <cell r="C3055">
            <v>369640.90523352497</v>
          </cell>
          <cell r="D3055">
            <v>300751.94803109497</v>
          </cell>
          <cell r="E3055">
            <v>434164.45125152398</v>
          </cell>
          <cell r="F3055">
            <v>457590.116042924</v>
          </cell>
          <cell r="G3055">
            <v>416602.64795446902</v>
          </cell>
          <cell r="H3055">
            <v>508519.27306524402</v>
          </cell>
          <cell r="I3055">
            <v>378916.64412151702</v>
          </cell>
          <cell r="J3055">
            <v>394521.11969785299</v>
          </cell>
          <cell r="K3055">
            <v>463233.17676685302</v>
          </cell>
          <cell r="L3055">
            <v>436564.73724828498</v>
          </cell>
          <cell r="M3055">
            <v>359088.55620519898</v>
          </cell>
          <cell r="N3055">
            <v>373582.87151709298</v>
          </cell>
          <cell r="O3055">
            <v>481131.421852295</v>
          </cell>
          <cell r="P3055">
            <v>495546.91954244103</v>
          </cell>
          <cell r="Q3055">
            <v>426642.57069291797</v>
          </cell>
        </row>
        <row r="3056">
          <cell r="A3056" t="str">
            <v>Q9R016</v>
          </cell>
          <cell r="B3056" t="str">
            <v>sp|Q9R016|BIR1E_MOUSE</v>
          </cell>
          <cell r="C3056">
            <v>7923.0134377206996</v>
          </cell>
          <cell r="D3056">
            <v>584384.45129800902</v>
          </cell>
          <cell r="E3056">
            <v>121326.80426099199</v>
          </cell>
          <cell r="F3056">
            <v>517737.22207809699</v>
          </cell>
          <cell r="G3056">
            <v>398497.45729540603</v>
          </cell>
          <cell r="H3056">
            <v>393874.56380367302</v>
          </cell>
          <cell r="I3056">
            <v>196376.65482688599</v>
          </cell>
          <cell r="J3056">
            <v>420383.58764500101</v>
          </cell>
          <cell r="K3056">
            <v>253960.66099259901</v>
          </cell>
          <cell r="L3056">
            <v>8010.91268949392</v>
          </cell>
          <cell r="M3056">
            <v>190288.53163541801</v>
          </cell>
          <cell r="N3056">
            <v>257714.950409326</v>
          </cell>
          <cell r="O3056">
            <v>676826.94353372406</v>
          </cell>
          <cell r="P3056">
            <v>216853.70427470899</v>
          </cell>
          <cell r="Q3056">
            <v>368119.31560623401</v>
          </cell>
        </row>
        <row r="3057">
          <cell r="A3057" t="str">
            <v>Q9R020</v>
          </cell>
          <cell r="B3057" t="str">
            <v>sp|Q9R020|ZRAB2_MOUSE</v>
          </cell>
          <cell r="C3057">
            <v>23348.970744208302</v>
          </cell>
          <cell r="D3057">
            <v>111525.202557225</v>
          </cell>
          <cell r="E3057">
            <v>85829.204817566701</v>
          </cell>
          <cell r="F3057">
            <v>226941.93920289999</v>
          </cell>
          <cell r="G3057">
            <v>121249.199011153</v>
          </cell>
          <cell r="H3057">
            <v>30001.511183286999</v>
          </cell>
          <cell r="I3057">
            <v>122213.05427113301</v>
          </cell>
          <cell r="J3057">
            <v>107829.570053164</v>
          </cell>
          <cell r="K3057">
            <v>134662.079727437</v>
          </cell>
          <cell r="L3057">
            <v>66005.031035968801</v>
          </cell>
          <cell r="M3057">
            <v>28973.4426971596</v>
          </cell>
          <cell r="N3057">
            <v>9533.3704040671601</v>
          </cell>
          <cell r="O3057">
            <v>35107.412993583501</v>
          </cell>
          <cell r="P3057">
            <v>153855.98032200601</v>
          </cell>
          <cell r="Q3057">
            <v>39002.354455012501</v>
          </cell>
        </row>
        <row r="3058">
          <cell r="A3058" t="str">
            <v>Q9R069</v>
          </cell>
          <cell r="B3058" t="str">
            <v>sp|Q9R069|BCAM_MOUSE</v>
          </cell>
          <cell r="C3058">
            <v>41148.989446332896</v>
          </cell>
          <cell r="D3058">
            <v>39278.421020692003</v>
          </cell>
          <cell r="E3058">
            <v>35630.3835023715</v>
          </cell>
          <cell r="F3058">
            <v>855.32416622853395</v>
          </cell>
          <cell r="G3058">
            <v>34028.940530650099</v>
          </cell>
          <cell r="H3058">
            <v>37527.265325385401</v>
          </cell>
          <cell r="I3058">
            <v>53424.0112959299</v>
          </cell>
          <cell r="J3058">
            <v>82774.557753123707</v>
          </cell>
          <cell r="K3058">
            <v>48543.458787989701</v>
          </cell>
          <cell r="L3058">
            <v>63968.026191533601</v>
          </cell>
          <cell r="M3058">
            <v>41065.626715765698</v>
          </cell>
          <cell r="N3058">
            <v>61657.848881995698</v>
          </cell>
          <cell r="O3058">
            <v>94239.096164379007</v>
          </cell>
          <cell r="P3058">
            <v>26604.0282052894</v>
          </cell>
          <cell r="Q3058">
            <v>8560.9304754214209</v>
          </cell>
        </row>
        <row r="3059">
          <cell r="A3059" t="str">
            <v>Q9R088</v>
          </cell>
          <cell r="B3059" t="str">
            <v>sp|Q9R088|KITM_MOUSE</v>
          </cell>
          <cell r="C3059">
            <v>31827.823328051101</v>
          </cell>
          <cell r="D3059">
            <v>5926.9232013885303</v>
          </cell>
          <cell r="E3059">
            <v>21896.9634204305</v>
          </cell>
          <cell r="F3059">
            <v>45864.066459780697</v>
          </cell>
          <cell r="G3059">
            <v>26440.293045073799</v>
          </cell>
          <cell r="H3059">
            <v>10549.341192023099</v>
          </cell>
          <cell r="I3059">
            <v>29010.645643162701</v>
          </cell>
          <cell r="J3059">
            <v>34393.428744875899</v>
          </cell>
          <cell r="K3059">
            <v>28509.188102215201</v>
          </cell>
          <cell r="L3059">
            <v>76358.954666988793</v>
          </cell>
          <cell r="M3059">
            <v>40173.8750949077</v>
          </cell>
          <cell r="N3059">
            <v>7992.1066382012696</v>
          </cell>
          <cell r="O3059">
            <v>54144.748381668098</v>
          </cell>
          <cell r="P3059">
            <v>4421.7199877617004</v>
          </cell>
          <cell r="Q3059">
            <v>5636.1731625467901</v>
          </cell>
        </row>
        <row r="3060">
          <cell r="A3060" t="str">
            <v>Q9R099</v>
          </cell>
          <cell r="B3060" t="str">
            <v>sp|Q9R099|TBL2_MOUSE</v>
          </cell>
          <cell r="C3060">
            <v>69485.845984686195</v>
          </cell>
          <cell r="D3060">
            <v>43402.581996536799</v>
          </cell>
          <cell r="E3060">
            <v>2809.5434426117099</v>
          </cell>
          <cell r="F3060">
            <v>62946.400308918302</v>
          </cell>
          <cell r="G3060">
            <v>10759.470781481101</v>
          </cell>
          <cell r="H3060">
            <v>25893.0739049769</v>
          </cell>
          <cell r="I3060">
            <v>53140.009146546297</v>
          </cell>
          <cell r="J3060">
            <v>120565.01849450301</v>
          </cell>
          <cell r="K3060">
            <v>64096.510312856597</v>
          </cell>
          <cell r="L3060">
            <v>46691.480367283402</v>
          </cell>
          <cell r="M3060">
            <v>44505.9011798055</v>
          </cell>
          <cell r="N3060">
            <v>151874.554006947</v>
          </cell>
          <cell r="O3060">
            <v>54187.3302323471</v>
          </cell>
          <cell r="P3060">
            <v>9561.4397969761903</v>
          </cell>
          <cell r="Q3060">
            <v>5105.2666784115199</v>
          </cell>
        </row>
        <row r="3061">
          <cell r="A3061" t="str">
            <v>Q9R0D8</v>
          </cell>
          <cell r="B3061" t="str">
            <v>sp|Q9R0D8|WDR54_MOUSE</v>
          </cell>
          <cell r="C3061">
            <v>135834.31827335199</v>
          </cell>
          <cell r="D3061">
            <v>225302.942285547</v>
          </cell>
          <cell r="E3061">
            <v>255701.60432980099</v>
          </cell>
          <cell r="F3061">
            <v>226348.175694912</v>
          </cell>
          <cell r="G3061">
            <v>98258.669471712899</v>
          </cell>
          <cell r="H3061">
            <v>223082.00908404699</v>
          </cell>
          <cell r="I3061">
            <v>210639.83464514601</v>
          </cell>
          <cell r="J3061">
            <v>265456.25000084803</v>
          </cell>
          <cell r="K3061">
            <v>207880.25320642401</v>
          </cell>
          <cell r="L3061">
            <v>105733.267224992</v>
          </cell>
          <cell r="M3061">
            <v>89097.265577662998</v>
          </cell>
          <cell r="N3061">
            <v>182167.83650630101</v>
          </cell>
          <cell r="O3061">
            <v>169536.523620033</v>
          </cell>
          <cell r="P3061">
            <v>208835.62048329701</v>
          </cell>
          <cell r="Q3061">
            <v>189693.48839158399</v>
          </cell>
        </row>
        <row r="3062">
          <cell r="A3062" t="str">
            <v>Q9R0K7</v>
          </cell>
          <cell r="B3062" t="str">
            <v>sp|Q9R0K7|AT2B2_MOUSE</v>
          </cell>
          <cell r="C3062">
            <v>4282122.2710351599</v>
          </cell>
          <cell r="D3062">
            <v>3432128.0892972802</v>
          </cell>
          <cell r="E3062">
            <v>3882456.5915988199</v>
          </cell>
          <cell r="F3062">
            <v>4459754.8277219702</v>
          </cell>
          <cell r="G3062">
            <v>4425599.6425556503</v>
          </cell>
          <cell r="H3062">
            <v>2879460.4809451699</v>
          </cell>
          <cell r="I3062">
            <v>4536763.3123174598</v>
          </cell>
          <cell r="J3062">
            <v>4129840.0515485001</v>
          </cell>
          <cell r="K3062">
            <v>4225849.2486040499</v>
          </cell>
          <cell r="L3062">
            <v>4073927.36932013</v>
          </cell>
          <cell r="M3062">
            <v>3722686.8602474602</v>
          </cell>
          <cell r="N3062">
            <v>4089791.2942099399</v>
          </cell>
          <cell r="O3062">
            <v>3600231.9154654201</v>
          </cell>
          <cell r="P3062">
            <v>4681121.3996763201</v>
          </cell>
          <cell r="Q3062">
            <v>4226343.7087156596</v>
          </cell>
        </row>
        <row r="3063">
          <cell r="A3063" t="str">
            <v>Q9R0M0</v>
          </cell>
          <cell r="B3063" t="str">
            <v>sp|Q9R0M0|CELR2_MOUSE</v>
          </cell>
          <cell r="C3063">
            <v>26479.0210730775</v>
          </cell>
          <cell r="D3063">
            <v>19058.6417939887</v>
          </cell>
          <cell r="E3063">
            <v>30605.801025020999</v>
          </cell>
          <cell r="F3063">
            <v>26170.222244034401</v>
          </cell>
          <cell r="G3063">
            <v>27459.048849443399</v>
          </cell>
          <cell r="H3063">
            <v>34571.2581445783</v>
          </cell>
          <cell r="I3063">
            <v>49044.031723222397</v>
          </cell>
          <cell r="J3063">
            <v>48976.763966080602</v>
          </cell>
          <cell r="K3063">
            <v>47987.897712431397</v>
          </cell>
          <cell r="L3063">
            <v>36909.489195009999</v>
          </cell>
          <cell r="M3063">
            <v>42046.378291929497</v>
          </cell>
          <cell r="N3063">
            <v>17976.016712709399</v>
          </cell>
          <cell r="O3063">
            <v>9092.6543440831701</v>
          </cell>
          <cell r="P3063">
            <v>43860.110439645803</v>
          </cell>
          <cell r="Q3063">
            <v>35581.398456844203</v>
          </cell>
        </row>
        <row r="3064">
          <cell r="A3064" t="str">
            <v>Q9R0M6</v>
          </cell>
          <cell r="B3064" t="str">
            <v>sp|Q9R0M6|RAB9A_MOUSE</v>
          </cell>
          <cell r="C3064">
            <v>373520.344179668</v>
          </cell>
          <cell r="D3064">
            <v>338211.99789470498</v>
          </cell>
          <cell r="E3064">
            <v>266257.941017584</v>
          </cell>
          <cell r="F3064">
            <v>347983.54014174402</v>
          </cell>
          <cell r="G3064">
            <v>370570.33203191799</v>
          </cell>
          <cell r="H3064">
            <v>440284.09463525901</v>
          </cell>
          <cell r="I3064">
            <v>305418.94554219401</v>
          </cell>
          <cell r="J3064">
            <v>404637.31670248701</v>
          </cell>
          <cell r="K3064">
            <v>296375.95763135102</v>
          </cell>
          <cell r="L3064">
            <v>178245.61173069899</v>
          </cell>
          <cell r="M3064">
            <v>54633.1633045575</v>
          </cell>
          <cell r="N3064">
            <v>325322.71263392002</v>
          </cell>
          <cell r="O3064">
            <v>461494.59615148802</v>
          </cell>
          <cell r="P3064">
            <v>358920.63916947198</v>
          </cell>
          <cell r="Q3064">
            <v>432148.75810636597</v>
          </cell>
        </row>
        <row r="3065">
          <cell r="A3065" t="str">
            <v>Q9R0N0</v>
          </cell>
          <cell r="B3065" t="str">
            <v>sp|Q9R0N0|GALK1_MOUSE</v>
          </cell>
          <cell r="C3065">
            <v>61459.353351998798</v>
          </cell>
          <cell r="D3065">
            <v>38241.054517247998</v>
          </cell>
          <cell r="E3065">
            <v>76794.608320373896</v>
          </cell>
          <cell r="F3065">
            <v>87946.607956910695</v>
          </cell>
          <cell r="G3065">
            <v>71554.759180561305</v>
          </cell>
          <cell r="H3065">
            <v>49964.379621982203</v>
          </cell>
          <cell r="I3065">
            <v>62922.277737574601</v>
          </cell>
          <cell r="J3065">
            <v>41175.160305969701</v>
          </cell>
          <cell r="K3065">
            <v>66883.1058546024</v>
          </cell>
          <cell r="L3065">
            <v>68309.279219043397</v>
          </cell>
          <cell r="M3065">
            <v>75803.372510267101</v>
          </cell>
          <cell r="N3065">
            <v>57855.171843821699</v>
          </cell>
          <cell r="O3065">
            <v>41334.604307991001</v>
          </cell>
          <cell r="P3065">
            <v>66126.829184616203</v>
          </cell>
          <cell r="Q3065">
            <v>33523.123455553803</v>
          </cell>
        </row>
        <row r="3066">
          <cell r="A3066" t="str">
            <v>Q9R0N5</v>
          </cell>
          <cell r="B3066" t="str">
            <v>sp|Q9R0N5|SYT5_MOUSE</v>
          </cell>
          <cell r="C3066">
            <v>75345.428015148893</v>
          </cell>
          <cell r="D3066">
            <v>126595.41394509999</v>
          </cell>
          <cell r="E3066">
            <v>67084.354826663504</v>
          </cell>
          <cell r="F3066">
            <v>119206.021095456</v>
          </cell>
          <cell r="G3066">
            <v>134155.999584745</v>
          </cell>
          <cell r="H3066">
            <v>66553.418603925995</v>
          </cell>
          <cell r="I3066">
            <v>92696.808811335693</v>
          </cell>
          <cell r="J3066">
            <v>113530.472819595</v>
          </cell>
          <cell r="K3066">
            <v>69936.316382032295</v>
          </cell>
          <cell r="L3066">
            <v>82375.986225315995</v>
          </cell>
          <cell r="M3066">
            <v>105740.624215255</v>
          </cell>
          <cell r="N3066">
            <v>72575.8699983689</v>
          </cell>
          <cell r="O3066">
            <v>87520.777518847302</v>
          </cell>
          <cell r="P3066">
            <v>38554.045147646801</v>
          </cell>
          <cell r="Q3066">
            <v>215227.378276234</v>
          </cell>
        </row>
        <row r="3067">
          <cell r="A3067" t="str">
            <v>Q9R0N7</v>
          </cell>
          <cell r="B3067" t="str">
            <v>sp|Q9R0N7|SYT7_MOUSE</v>
          </cell>
          <cell r="C3067">
            <v>53095.0767558105</v>
          </cell>
          <cell r="D3067">
            <v>83952.232331804</v>
          </cell>
          <cell r="E3067">
            <v>25319.2762903285</v>
          </cell>
          <cell r="F3067">
            <v>42640.735858243599</v>
          </cell>
          <cell r="G3067">
            <v>30984.6649185727</v>
          </cell>
          <cell r="H3067">
            <v>11711.899144294801</v>
          </cell>
          <cell r="I3067">
            <v>43406.249437067498</v>
          </cell>
          <cell r="J3067">
            <v>42279.454181013098</v>
          </cell>
          <cell r="K3067">
            <v>2583.95416889751</v>
          </cell>
          <cell r="L3067">
            <v>51299.410884166398</v>
          </cell>
          <cell r="M3067">
            <v>12688.7774276981</v>
          </cell>
          <cell r="N3067">
            <v>4973.1550022454703</v>
          </cell>
          <cell r="O3067">
            <v>58565.893756502599</v>
          </cell>
          <cell r="P3067">
            <v>1554.5713819589</v>
          </cell>
          <cell r="Q3067">
            <v>3357.0590498351398</v>
          </cell>
        </row>
        <row r="3068">
          <cell r="A3068" t="str">
            <v>Q9R0N9</v>
          </cell>
          <cell r="B3068" t="str">
            <v>sp|Q9R0N9|SYT9_MOUSE</v>
          </cell>
          <cell r="C3068">
            <v>51606.319559557603</v>
          </cell>
          <cell r="D3068">
            <v>64133.2166932498</v>
          </cell>
          <cell r="E3068">
            <v>60236.571158686398</v>
          </cell>
          <cell r="F3068">
            <v>65422.153603969004</v>
          </cell>
          <cell r="G3068">
            <v>50004.7455768113</v>
          </cell>
          <cell r="H3068">
            <v>59928.145133397797</v>
          </cell>
          <cell r="I3068">
            <v>64307.386692889901</v>
          </cell>
          <cell r="J3068">
            <v>68164.886611929105</v>
          </cell>
          <cell r="K3068">
            <v>57607.7957355654</v>
          </cell>
          <cell r="L3068">
            <v>131025.282294662</v>
          </cell>
          <cell r="M3068">
            <v>123846.38796100199</v>
          </cell>
          <cell r="N3068">
            <v>78620.299985994701</v>
          </cell>
          <cell r="O3068">
            <v>65899.074112763905</v>
          </cell>
          <cell r="P3068">
            <v>69926.332046333904</v>
          </cell>
          <cell r="Q3068">
            <v>130535.859999746</v>
          </cell>
        </row>
        <row r="3069">
          <cell r="A3069" t="str">
            <v>Q9R0P3</v>
          </cell>
          <cell r="B3069" t="str">
            <v>sp|Q9R0P3|ESTD_MOUSE</v>
          </cell>
          <cell r="C3069">
            <v>582778.70028280001</v>
          </cell>
          <cell r="D3069">
            <v>503201.138465164</v>
          </cell>
          <cell r="E3069">
            <v>758176.34567573899</v>
          </cell>
          <cell r="F3069">
            <v>584110.38836427603</v>
          </cell>
          <cell r="G3069">
            <v>614742.11820773303</v>
          </cell>
          <cell r="H3069">
            <v>607393.44499158603</v>
          </cell>
          <cell r="I3069">
            <v>789396.67335283</v>
          </cell>
          <cell r="J3069">
            <v>629308.15462586901</v>
          </cell>
          <cell r="K3069">
            <v>616830.24733580195</v>
          </cell>
          <cell r="L3069">
            <v>466319.17342346697</v>
          </cell>
          <cell r="M3069">
            <v>679540.62180354598</v>
          </cell>
          <cell r="N3069">
            <v>614693.35260635102</v>
          </cell>
          <cell r="O3069">
            <v>550923.10082768695</v>
          </cell>
          <cell r="P3069">
            <v>644466.53480552498</v>
          </cell>
          <cell r="Q3069">
            <v>674183.65360235597</v>
          </cell>
        </row>
        <row r="3070">
          <cell r="A3070" t="str">
            <v>Q9R0P5</v>
          </cell>
          <cell r="B3070" t="str">
            <v>sp|Q9R0P5|DEST_MOUSE</v>
          </cell>
          <cell r="C3070">
            <v>402292.27520323399</v>
          </cell>
          <cell r="D3070">
            <v>548561.64897545602</v>
          </cell>
          <cell r="E3070">
            <v>816602.82243074896</v>
          </cell>
          <cell r="F3070">
            <v>666577.83937118202</v>
          </cell>
          <cell r="G3070">
            <v>552026.94480819802</v>
          </cell>
          <cell r="H3070">
            <v>537632.82823922799</v>
          </cell>
          <cell r="I3070">
            <v>543930.88445566199</v>
          </cell>
          <cell r="J3070">
            <v>631013.07503182604</v>
          </cell>
          <cell r="K3070">
            <v>645191.32009918999</v>
          </cell>
          <cell r="L3070">
            <v>641750.91708765097</v>
          </cell>
          <cell r="M3070">
            <v>397022.73105210997</v>
          </cell>
          <cell r="N3070">
            <v>669963.52458366205</v>
          </cell>
          <cell r="O3070">
            <v>461088.15858451801</v>
          </cell>
          <cell r="P3070">
            <v>570139.05801206105</v>
          </cell>
          <cell r="Q3070">
            <v>505077.11164559802</v>
          </cell>
        </row>
        <row r="3071">
          <cell r="A3071" t="str">
            <v>Q9R0P9</v>
          </cell>
          <cell r="B3071" t="str">
            <v>sp|Q9R0P9|UCHL1_MOUSE</v>
          </cell>
          <cell r="C3071">
            <v>10530766.957603401</v>
          </cell>
          <cell r="D3071">
            <v>7525171.9415594898</v>
          </cell>
          <cell r="E3071">
            <v>10170136.6928856</v>
          </cell>
          <cell r="F3071">
            <v>10384666.5944668</v>
          </cell>
          <cell r="G3071">
            <v>9207677.0458247401</v>
          </cell>
          <cell r="H3071">
            <v>9051647.1197182909</v>
          </cell>
          <cell r="I3071">
            <v>8119142.6024102801</v>
          </cell>
          <cell r="J3071">
            <v>9248442.8779139295</v>
          </cell>
          <cell r="K3071">
            <v>8909789.0806363393</v>
          </cell>
          <cell r="L3071">
            <v>7908023.9081815695</v>
          </cell>
          <cell r="M3071">
            <v>7187785.22757864</v>
          </cell>
          <cell r="N3071">
            <v>7623676.9634626601</v>
          </cell>
          <cell r="O3071">
            <v>8333071.7709638299</v>
          </cell>
          <cell r="P3071">
            <v>9072370.8656180296</v>
          </cell>
          <cell r="Q3071">
            <v>8150079.9413062399</v>
          </cell>
        </row>
        <row r="3072">
          <cell r="A3072" t="str">
            <v>Q9R0Q6</v>
          </cell>
          <cell r="B3072" t="str">
            <v>sp|Q9R0Q6|ARC1A_MOUSE</v>
          </cell>
          <cell r="C3072">
            <v>3762146.94892191</v>
          </cell>
          <cell r="D3072">
            <v>3789147.6625432698</v>
          </cell>
          <cell r="E3072">
            <v>4107981.4139929302</v>
          </cell>
          <cell r="F3072">
            <v>4074594.7714902801</v>
          </cell>
          <cell r="G3072">
            <v>4090991.5797338001</v>
          </cell>
          <cell r="H3072">
            <v>4427619.9317830801</v>
          </cell>
          <cell r="I3072">
            <v>4364133.9906789903</v>
          </cell>
          <cell r="J3072">
            <v>3929311.9353074501</v>
          </cell>
          <cell r="K3072">
            <v>4411867.1219318798</v>
          </cell>
          <cell r="L3072">
            <v>4339818.2461361196</v>
          </cell>
          <cell r="M3072">
            <v>3884806.3734742901</v>
          </cell>
          <cell r="N3072">
            <v>4178083.8086096901</v>
          </cell>
          <cell r="O3072">
            <v>4594596.8565225499</v>
          </cell>
          <cell r="P3072">
            <v>4123247.9858723702</v>
          </cell>
          <cell r="Q3072">
            <v>5582519.12695558</v>
          </cell>
        </row>
        <row r="3073">
          <cell r="A3073" t="str">
            <v>Q9R0Q7</v>
          </cell>
          <cell r="B3073" t="str">
            <v>sp|Q9R0Q7|TEBP_MOUSE</v>
          </cell>
          <cell r="C3073">
            <v>583707.57641423703</v>
          </cell>
          <cell r="D3073">
            <v>460433.30622355198</v>
          </cell>
          <cell r="E3073">
            <v>369390.825833018</v>
          </cell>
          <cell r="F3073">
            <v>558865.17955904896</v>
          </cell>
          <cell r="G3073">
            <v>646107.81970944197</v>
          </cell>
          <cell r="H3073">
            <v>509104.06718938297</v>
          </cell>
          <cell r="I3073">
            <v>403603.49135410797</v>
          </cell>
          <cell r="J3073">
            <v>386641.411670373</v>
          </cell>
          <cell r="K3073">
            <v>482854.67790896801</v>
          </cell>
          <cell r="L3073">
            <v>393181.07309557102</v>
          </cell>
          <cell r="M3073">
            <v>375230.36736509198</v>
          </cell>
          <cell r="N3073">
            <v>468526.79610789003</v>
          </cell>
          <cell r="O3073">
            <v>554279.90810017998</v>
          </cell>
          <cell r="P3073">
            <v>410761.56695021898</v>
          </cell>
          <cell r="Q3073">
            <v>448807.59904205002</v>
          </cell>
        </row>
        <row r="3074">
          <cell r="A3074" t="str">
            <v>Q9R0S3</v>
          </cell>
          <cell r="B3074" t="str">
            <v>sp|Q9R0S3|MMP17_MOUSE</v>
          </cell>
          <cell r="C3074">
            <v>3020.48629618626</v>
          </cell>
          <cell r="D3074">
            <v>21726.815158425499</v>
          </cell>
          <cell r="E3074">
            <v>80806.947658535602</v>
          </cell>
          <cell r="F3074">
            <v>77818.432326145499</v>
          </cell>
          <cell r="G3074">
            <v>24919.098017504501</v>
          </cell>
          <cell r="H3074">
            <v>70063.974460297803</v>
          </cell>
          <cell r="I3074">
            <v>68361.492826170201</v>
          </cell>
          <cell r="J3074">
            <v>58861.585601001003</v>
          </cell>
          <cell r="K3074">
            <v>67454.0676384775</v>
          </cell>
          <cell r="L3074">
            <v>63190.234736095503</v>
          </cell>
          <cell r="M3074">
            <v>48432.654353680897</v>
          </cell>
          <cell r="N3074">
            <v>47237.846841858103</v>
          </cell>
          <cell r="O3074">
            <v>10042.400661469999</v>
          </cell>
          <cell r="P3074">
            <v>53934.361816190903</v>
          </cell>
          <cell r="Q3074">
            <v>34927.084786604501</v>
          </cell>
        </row>
        <row r="3075">
          <cell r="A3075" t="str">
            <v>Q9R0U0</v>
          </cell>
          <cell r="B3075" t="str">
            <v>sp|Q9R0U0|SRS10_MOUSE</v>
          </cell>
          <cell r="C3075">
            <v>33240.143742227803</v>
          </cell>
          <cell r="D3075">
            <v>127456.88941713799</v>
          </cell>
          <cell r="E3075">
            <v>30689.257447092201</v>
          </cell>
          <cell r="F3075">
            <v>30038.210528701002</v>
          </cell>
          <cell r="G3075">
            <v>19932.955032224301</v>
          </cell>
          <cell r="H3075">
            <v>32852.459101134998</v>
          </cell>
          <cell r="I3075">
            <v>38091.9802713643</v>
          </cell>
          <cell r="J3075">
            <v>43133.955708062997</v>
          </cell>
          <cell r="K3075">
            <v>33752.224054836101</v>
          </cell>
          <cell r="L3075">
            <v>26712.206372708501</v>
          </cell>
          <cell r="M3075">
            <v>38657.953313339996</v>
          </cell>
          <cell r="N3075">
            <v>30209.730815012899</v>
          </cell>
          <cell r="O3075">
            <v>21096.456263698099</v>
          </cell>
          <cell r="P3075">
            <v>33808.232959087101</v>
          </cell>
          <cell r="Q3075">
            <v>41712.040410784801</v>
          </cell>
        </row>
        <row r="3076">
          <cell r="A3076" t="str">
            <v>Q9R0X4</v>
          </cell>
          <cell r="B3076" t="str">
            <v>sp|Q9R0X4|ACOT9_MOUSE</v>
          </cell>
          <cell r="C3076">
            <v>383179.22605265799</v>
          </cell>
          <cell r="D3076">
            <v>347380.59933074901</v>
          </cell>
          <cell r="E3076">
            <v>314156.85568376997</v>
          </cell>
          <cell r="F3076">
            <v>307224.11723866302</v>
          </cell>
          <cell r="G3076">
            <v>356056.56814634299</v>
          </cell>
          <cell r="H3076">
            <v>398577.53542599297</v>
          </cell>
          <cell r="I3076">
            <v>341821.71217894799</v>
          </cell>
          <cell r="J3076">
            <v>374543.09296059201</v>
          </cell>
          <cell r="K3076">
            <v>281006.71868792397</v>
          </cell>
          <cell r="L3076">
            <v>444393.63829249999</v>
          </cell>
          <cell r="M3076">
            <v>250381.78554533701</v>
          </cell>
          <cell r="N3076">
            <v>393692.592004982</v>
          </cell>
          <cell r="O3076">
            <v>374140.36081897799</v>
          </cell>
          <cell r="P3076">
            <v>450245.82780033199</v>
          </cell>
          <cell r="Q3076">
            <v>424320.46706385497</v>
          </cell>
        </row>
        <row r="3077">
          <cell r="A3077" t="str">
            <v>Q9R0Y5</v>
          </cell>
          <cell r="B3077" t="str">
            <v>sp|Q9R0Y5|KAD1_MOUSE</v>
          </cell>
          <cell r="C3077">
            <v>2403396.9983690502</v>
          </cell>
          <cell r="D3077">
            <v>2519364.1241996898</v>
          </cell>
          <cell r="E3077">
            <v>2852204.1816147398</v>
          </cell>
          <cell r="F3077">
            <v>2583520.5691826399</v>
          </cell>
          <cell r="G3077">
            <v>2405858.98863851</v>
          </cell>
          <cell r="H3077">
            <v>2773872.3514919602</v>
          </cell>
          <cell r="I3077">
            <v>2608014.0525671202</v>
          </cell>
          <cell r="J3077">
            <v>2847986.08341101</v>
          </cell>
          <cell r="K3077">
            <v>2753001.7978008101</v>
          </cell>
          <cell r="L3077">
            <v>2767305.2733736602</v>
          </cell>
          <cell r="M3077">
            <v>2874851.0619248501</v>
          </cell>
          <cell r="N3077">
            <v>2898177.1218916001</v>
          </cell>
          <cell r="O3077">
            <v>2339332.1029208</v>
          </cell>
          <cell r="P3077">
            <v>2933467.03729705</v>
          </cell>
          <cell r="Q3077">
            <v>2979764.4792732601</v>
          </cell>
        </row>
        <row r="3078">
          <cell r="A3078" t="str">
            <v>Q9R111</v>
          </cell>
          <cell r="B3078" t="str">
            <v>sp|Q9R111|GUAD_MOUSE</v>
          </cell>
          <cell r="C3078">
            <v>4348877.6256862804</v>
          </cell>
          <cell r="D3078">
            <v>4084789.3572386801</v>
          </cell>
          <cell r="E3078">
            <v>4616698.2829650296</v>
          </cell>
          <cell r="F3078">
            <v>4806961.0680257101</v>
          </cell>
          <cell r="G3078">
            <v>3917894.1584685501</v>
          </cell>
          <cell r="H3078">
            <v>5521482.1118586296</v>
          </cell>
          <cell r="I3078">
            <v>3650779.0571698402</v>
          </cell>
          <cell r="J3078">
            <v>5581872.9785432899</v>
          </cell>
          <cell r="K3078">
            <v>4250876.6454001199</v>
          </cell>
          <cell r="L3078">
            <v>5533693.5983058102</v>
          </cell>
          <cell r="M3078">
            <v>4577742.0011680303</v>
          </cell>
          <cell r="N3078">
            <v>3682727.3120691301</v>
          </cell>
          <cell r="O3078">
            <v>5364517.6192004504</v>
          </cell>
          <cell r="P3078">
            <v>4110301.7648733002</v>
          </cell>
          <cell r="Q3078">
            <v>4111664.51364057</v>
          </cell>
        </row>
        <row r="3079">
          <cell r="A3079" t="str">
            <v>Q9R112</v>
          </cell>
          <cell r="B3079" t="str">
            <v>sp|Q9R112|SQOR_MOUSE</v>
          </cell>
          <cell r="C3079">
            <v>47902.728653022299</v>
          </cell>
          <cell r="D3079">
            <v>42313.568625032</v>
          </cell>
          <cell r="E3079">
            <v>71982.309430122696</v>
          </cell>
          <cell r="F3079">
            <v>89263.351460423204</v>
          </cell>
          <cell r="G3079">
            <v>51527.041383577198</v>
          </cell>
          <cell r="H3079">
            <v>64325.133559858798</v>
          </cell>
          <cell r="I3079">
            <v>75871.179764593806</v>
          </cell>
          <cell r="J3079">
            <v>50628.762625142699</v>
          </cell>
          <cell r="K3079">
            <v>54133.945543688402</v>
          </cell>
          <cell r="L3079">
            <v>110823.704012966</v>
          </cell>
          <cell r="M3079">
            <v>42428.674186703603</v>
          </cell>
          <cell r="N3079">
            <v>65538.325992356302</v>
          </cell>
          <cell r="O3079">
            <v>61973.830322165901</v>
          </cell>
          <cell r="P3079">
            <v>65707.561936722603</v>
          </cell>
          <cell r="Q3079">
            <v>78181.861974206797</v>
          </cell>
        </row>
        <row r="3080">
          <cell r="A3080" t="str">
            <v>Q9R118</v>
          </cell>
          <cell r="B3080" t="str">
            <v>sp|Q9R118|HTRA1_MOUSE</v>
          </cell>
          <cell r="C3080">
            <v>73933.7963409269</v>
          </cell>
          <cell r="D3080">
            <v>127558.770464902</v>
          </cell>
          <cell r="E3080">
            <v>77392.618860573202</v>
          </cell>
          <cell r="F3080">
            <v>114212.876534507</v>
          </cell>
          <cell r="G3080">
            <v>128347.03340899201</v>
          </cell>
          <cell r="H3080">
            <v>166241.384874815</v>
          </cell>
          <cell r="I3080">
            <v>78369.161641137398</v>
          </cell>
          <cell r="J3080">
            <v>150990.47594662799</v>
          </cell>
          <cell r="K3080">
            <v>82938.071908768994</v>
          </cell>
          <cell r="L3080">
            <v>127385.019332361</v>
          </cell>
          <cell r="M3080">
            <v>130410.12889960701</v>
          </cell>
          <cell r="N3080">
            <v>103785.549548941</v>
          </cell>
          <cell r="O3080">
            <v>111515.93494613501</v>
          </cell>
          <cell r="P3080">
            <v>254979.86030700599</v>
          </cell>
          <cell r="Q3080">
            <v>97998.289424811504</v>
          </cell>
        </row>
        <row r="3081">
          <cell r="A3081" t="str">
            <v>Q9R190</v>
          </cell>
          <cell r="B3081" t="str">
            <v>sp|Q9R190|MTA2_MOUSE</v>
          </cell>
          <cell r="C3081">
            <v>38212.1818018821</v>
          </cell>
          <cell r="D3081">
            <v>55516.654597471803</v>
          </cell>
          <cell r="E3081">
            <v>52799.086511921101</v>
          </cell>
          <cell r="F3081">
            <v>64611.996297582002</v>
          </cell>
          <cell r="G3081">
            <v>30352.077754791299</v>
          </cell>
          <cell r="H3081">
            <v>64802.495634400701</v>
          </cell>
          <cell r="I3081">
            <v>58042.104825017603</v>
          </cell>
          <cell r="J3081">
            <v>54714.6632118825</v>
          </cell>
          <cell r="K3081">
            <v>68141.417031099496</v>
          </cell>
          <cell r="L3081">
            <v>65299.218032651101</v>
          </cell>
          <cell r="M3081">
            <v>37468.796790047498</v>
          </cell>
          <cell r="N3081">
            <v>62849.525725241198</v>
          </cell>
          <cell r="O3081">
            <v>93732.911050889001</v>
          </cell>
          <cell r="P3081">
            <v>55982.7290620122</v>
          </cell>
          <cell r="Q3081">
            <v>70634.354723618904</v>
          </cell>
        </row>
        <row r="3082">
          <cell r="A3082" t="str">
            <v>Q9R1C6</v>
          </cell>
          <cell r="B3082" t="str">
            <v>sp|Q9R1C6|DGKE_MOUSE</v>
          </cell>
          <cell r="C3082">
            <v>17030.4059329187</v>
          </cell>
          <cell r="D3082">
            <v>34353.961752310999</v>
          </cell>
          <cell r="E3082">
            <v>43806.094004162602</v>
          </cell>
          <cell r="F3082">
            <v>41597.026078450697</v>
          </cell>
          <cell r="G3082">
            <v>42223.530191391103</v>
          </cell>
          <cell r="H3082">
            <v>39825.716956973898</v>
          </cell>
          <cell r="I3082">
            <v>42051.906455599601</v>
          </cell>
          <cell r="J3082">
            <v>34651.907766838704</v>
          </cell>
          <cell r="K3082">
            <v>43517.286913430798</v>
          </cell>
          <cell r="L3082">
            <v>36286.033705417802</v>
          </cell>
          <cell r="M3082">
            <v>41327.666542747596</v>
          </cell>
          <cell r="N3082">
            <v>52025.400313797203</v>
          </cell>
          <cell r="O3082">
            <v>4297.8648698051702</v>
          </cell>
          <cell r="P3082">
            <v>62931.765621726503</v>
          </cell>
          <cell r="Q3082">
            <v>32077.0347232399</v>
          </cell>
        </row>
        <row r="3083">
          <cell r="A3083" t="str">
            <v>Q9R1J0</v>
          </cell>
          <cell r="B3083" t="str">
            <v>sp|Q9R1J0|NSDHL_MOUSE</v>
          </cell>
          <cell r="C3083">
            <v>48125.266215675299</v>
          </cell>
          <cell r="D3083">
            <v>43458.240848311703</v>
          </cell>
          <cell r="E3083">
            <v>31834.9022184555</v>
          </cell>
          <cell r="F3083">
            <v>28869.4295654536</v>
          </cell>
          <cell r="G3083">
            <v>23871.579949040799</v>
          </cell>
          <cell r="H3083">
            <v>34131.459674344696</v>
          </cell>
          <cell r="I3083">
            <v>39536.2386322905</v>
          </cell>
          <cell r="J3083">
            <v>47635.3473840023</v>
          </cell>
          <cell r="K3083">
            <v>23486.946008925301</v>
          </cell>
          <cell r="L3083">
            <v>24607.6068629648</v>
          </cell>
          <cell r="M3083">
            <v>46523.200248960296</v>
          </cell>
          <cell r="N3083">
            <v>42933.560557139601</v>
          </cell>
          <cell r="O3083">
            <v>5258.9484239162302</v>
          </cell>
          <cell r="P3083">
            <v>43574.305042981403</v>
          </cell>
          <cell r="Q3083">
            <v>48405.355459050603</v>
          </cell>
        </row>
        <row r="3084">
          <cell r="A3084" t="str">
            <v>Q9R1L5</v>
          </cell>
          <cell r="B3084" t="str">
            <v>sp|Q9R1L5|MAST1_MOUSE</v>
          </cell>
          <cell r="C3084">
            <v>9283.7480130546992</v>
          </cell>
          <cell r="D3084">
            <v>52099.054430117001</v>
          </cell>
          <cell r="E3084">
            <v>9312.2419620043402</v>
          </cell>
          <cell r="F3084">
            <v>5274.58561294834</v>
          </cell>
          <cell r="G3084">
            <v>6586.2052432256896</v>
          </cell>
          <cell r="H3084">
            <v>44169.015849486503</v>
          </cell>
          <cell r="I3084">
            <v>38341.8161094717</v>
          </cell>
          <cell r="J3084">
            <v>18848.684564781299</v>
          </cell>
          <cell r="K3084">
            <v>54788.698579411102</v>
          </cell>
          <cell r="L3084">
            <v>51216.337362067097</v>
          </cell>
          <cell r="M3084">
            <v>34525.391257515897</v>
          </cell>
          <cell r="N3084">
            <v>31506.5010745072</v>
          </cell>
          <cell r="O3084">
            <v>52941.416559199897</v>
          </cell>
          <cell r="P3084">
            <v>41709.317121972599</v>
          </cell>
          <cell r="Q3084">
            <v>61839.322460354801</v>
          </cell>
        </row>
        <row r="3085">
          <cell r="A3085" t="str">
            <v>Q9R1P0</v>
          </cell>
          <cell r="B3085" t="str">
            <v>sp|Q9R1P0|PSA4_MOUSE</v>
          </cell>
          <cell r="C3085">
            <v>775541.94560608198</v>
          </cell>
          <cell r="D3085">
            <v>878494.38147630403</v>
          </cell>
          <cell r="E3085">
            <v>672158.95657927799</v>
          </cell>
          <cell r="F3085">
            <v>905907.89900555997</v>
          </cell>
          <cell r="G3085">
            <v>809097.49195736204</v>
          </cell>
          <cell r="H3085">
            <v>951381.03037115897</v>
          </cell>
          <cell r="I3085">
            <v>731172.250984477</v>
          </cell>
          <cell r="J3085">
            <v>981955.56050221703</v>
          </cell>
          <cell r="K3085">
            <v>738711.79998736095</v>
          </cell>
          <cell r="L3085">
            <v>978480.86196148605</v>
          </cell>
          <cell r="M3085">
            <v>1004159.11096652</v>
          </cell>
          <cell r="N3085">
            <v>745958.88142658502</v>
          </cell>
          <cell r="O3085">
            <v>978001.894774799</v>
          </cell>
          <cell r="P3085">
            <v>823051.01101956004</v>
          </cell>
          <cell r="Q3085">
            <v>869049.73076678801</v>
          </cell>
        </row>
        <row r="3086">
          <cell r="A3086" t="str">
            <v>Q9R1P1</v>
          </cell>
          <cell r="B3086" t="str">
            <v>sp|Q9R1P1|PSB3_MOUSE</v>
          </cell>
          <cell r="C3086">
            <v>273859.35626380198</v>
          </cell>
          <cell r="D3086">
            <v>80482.234564511906</v>
          </cell>
          <cell r="E3086">
            <v>285005.97083838499</v>
          </cell>
          <cell r="F3086">
            <v>257907.01667530701</v>
          </cell>
          <cell r="G3086">
            <v>255607.021451315</v>
          </cell>
          <cell r="H3086">
            <v>225522.865122374</v>
          </cell>
          <cell r="I3086">
            <v>282312.343144994</v>
          </cell>
          <cell r="J3086">
            <v>320916.66904212901</v>
          </cell>
          <cell r="K3086">
            <v>147942.704348803</v>
          </cell>
          <cell r="L3086">
            <v>326572.032521135</v>
          </cell>
          <cell r="M3086">
            <v>367388.04182871297</v>
          </cell>
          <cell r="N3086">
            <v>338860.27941546001</v>
          </cell>
          <cell r="O3086">
            <v>229541.37581388801</v>
          </cell>
          <cell r="P3086">
            <v>365363.437773716</v>
          </cell>
          <cell r="Q3086">
            <v>152079.309685165</v>
          </cell>
        </row>
        <row r="3087">
          <cell r="A3087" t="str">
            <v>Q9R1P3</v>
          </cell>
          <cell r="B3087" t="str">
            <v>sp|Q9R1P3|PSB2_MOUSE</v>
          </cell>
          <cell r="C3087">
            <v>459706.62239628402</v>
          </cell>
          <cell r="D3087">
            <v>415512.91398809</v>
          </cell>
          <cell r="E3087">
            <v>337166.84460462001</v>
          </cell>
          <cell r="F3087">
            <v>446665.80651321402</v>
          </cell>
          <cell r="G3087">
            <v>394583.46343921003</v>
          </cell>
          <cell r="H3087">
            <v>448601.39319696301</v>
          </cell>
          <cell r="I3087">
            <v>357383.16818702198</v>
          </cell>
          <cell r="J3087">
            <v>438064.17990058998</v>
          </cell>
          <cell r="K3087">
            <v>417755.840327107</v>
          </cell>
          <cell r="L3087">
            <v>442337.86471307097</v>
          </cell>
          <cell r="M3087">
            <v>508570.81144769897</v>
          </cell>
          <cell r="N3087">
            <v>367462.26315088797</v>
          </cell>
          <cell r="O3087">
            <v>460206.920814285</v>
          </cell>
          <cell r="P3087">
            <v>362190.91793897701</v>
          </cell>
          <cell r="Q3087">
            <v>534403.872999763</v>
          </cell>
        </row>
        <row r="3088">
          <cell r="A3088" t="str">
            <v>Q9R1P4</v>
          </cell>
          <cell r="B3088" t="str">
            <v>sp|Q9R1P4|PSA1_MOUSE</v>
          </cell>
          <cell r="C3088">
            <v>913444.36639224796</v>
          </cell>
          <cell r="D3088">
            <v>708007.67043318006</v>
          </cell>
          <cell r="E3088">
            <v>1034216.55650063</v>
          </cell>
          <cell r="F3088">
            <v>1220796.63852536</v>
          </cell>
          <cell r="G3088">
            <v>1040905.28639349</v>
          </cell>
          <cell r="H3088">
            <v>1186071.97789337</v>
          </cell>
          <cell r="I3088">
            <v>1283570.7402254599</v>
          </cell>
          <cell r="J3088">
            <v>857747.37904773501</v>
          </cell>
          <cell r="K3088">
            <v>758501.03438677301</v>
          </cell>
          <cell r="L3088">
            <v>1115756.2847031101</v>
          </cell>
          <cell r="M3088">
            <v>1098681.5417486799</v>
          </cell>
          <cell r="N3088">
            <v>1312186.0204853199</v>
          </cell>
          <cell r="O3088">
            <v>1021166.06038734</v>
          </cell>
          <cell r="P3088">
            <v>1226222.0507451</v>
          </cell>
          <cell r="Q3088">
            <v>1073401.96922546</v>
          </cell>
        </row>
        <row r="3089">
          <cell r="A3089" t="str">
            <v>Q9R1Q8</v>
          </cell>
          <cell r="B3089" t="str">
            <v>sp|Q9R1Q8|TAGL3_MOUSE</v>
          </cell>
          <cell r="C3089">
            <v>3408637.4663558998</v>
          </cell>
          <cell r="D3089">
            <v>3273968.7311252099</v>
          </cell>
          <cell r="E3089">
            <v>3714064.6451620501</v>
          </cell>
          <cell r="F3089">
            <v>3979347.81350466</v>
          </cell>
          <cell r="G3089">
            <v>3328911.5469096201</v>
          </cell>
          <cell r="H3089">
            <v>3896178.0701971999</v>
          </cell>
          <cell r="I3089">
            <v>3640459.6784171499</v>
          </cell>
          <cell r="J3089">
            <v>3726144.5359014301</v>
          </cell>
          <cell r="K3089">
            <v>3311502.64129879</v>
          </cell>
          <cell r="L3089">
            <v>3738314.5752262599</v>
          </cell>
          <cell r="M3089">
            <v>3911039.72245816</v>
          </cell>
          <cell r="N3089">
            <v>3819962.1844227901</v>
          </cell>
          <cell r="O3089">
            <v>3417367.0057526999</v>
          </cell>
          <cell r="P3089">
            <v>3473337.5150946998</v>
          </cell>
          <cell r="Q3089">
            <v>3729053.51031452</v>
          </cell>
        </row>
        <row r="3090">
          <cell r="A3090" t="str">
            <v>Q9R1R2</v>
          </cell>
          <cell r="B3090" t="str">
            <v>sp|Q9R1R2|TRIM3_MOUSE</v>
          </cell>
          <cell r="C3090">
            <v>442814.52134542202</v>
          </cell>
          <cell r="D3090">
            <v>312454.58943639498</v>
          </cell>
          <cell r="E3090">
            <v>314329.29508436401</v>
          </cell>
          <cell r="F3090">
            <v>414191.572779165</v>
          </cell>
          <cell r="G3090">
            <v>695681.71980338497</v>
          </cell>
          <cell r="H3090">
            <v>471864.36908801697</v>
          </cell>
          <cell r="I3090">
            <v>451127.71955688501</v>
          </cell>
          <cell r="J3090">
            <v>371856.11464648799</v>
          </cell>
          <cell r="K3090">
            <v>431754.50754544901</v>
          </cell>
          <cell r="L3090">
            <v>838308.67671546305</v>
          </cell>
          <cell r="M3090">
            <v>432591.34304294299</v>
          </cell>
          <cell r="N3090">
            <v>473716.43275814201</v>
          </cell>
          <cell r="O3090">
            <v>500191.86524632899</v>
          </cell>
          <cell r="P3090">
            <v>469470.98423548101</v>
          </cell>
          <cell r="Q3090">
            <v>299318.14307098603</v>
          </cell>
        </row>
        <row r="3091">
          <cell r="A3091" t="str">
            <v>Q9R1T2</v>
          </cell>
          <cell r="B3091" t="str">
            <v>sp|Q9R1T2|SAE1_MOUSE</v>
          </cell>
          <cell r="C3091">
            <v>229428.10914199901</v>
          </cell>
          <cell r="D3091">
            <v>206926.472593357</v>
          </cell>
          <cell r="E3091">
            <v>176159.81681597501</v>
          </cell>
          <cell r="F3091">
            <v>237029.311566694</v>
          </cell>
          <cell r="G3091">
            <v>209186.93694444801</v>
          </cell>
          <cell r="H3091">
            <v>230866.96828249199</v>
          </cell>
          <cell r="I3091">
            <v>158261.078857332</v>
          </cell>
          <cell r="J3091">
            <v>197297.31566446301</v>
          </cell>
          <cell r="K3091">
            <v>191535.68823052599</v>
          </cell>
          <cell r="L3091">
            <v>60516.4102657822</v>
          </cell>
          <cell r="M3091">
            <v>99688.978587775899</v>
          </cell>
          <cell r="N3091">
            <v>173336.39895049701</v>
          </cell>
          <cell r="O3091">
            <v>225507.880525833</v>
          </cell>
          <cell r="P3091">
            <v>98679.133207456398</v>
          </cell>
          <cell r="Q3091">
            <v>207186.55701613799</v>
          </cell>
        </row>
        <row r="3092">
          <cell r="A3092" t="str">
            <v>Q9R1T4</v>
          </cell>
          <cell r="B3092" t="str">
            <v>sp|Q9R1T4|SEPT6_MOUSE</v>
          </cell>
          <cell r="C3092">
            <v>347832.95446506201</v>
          </cell>
          <cell r="D3092">
            <v>377294.95870867802</v>
          </cell>
          <cell r="E3092">
            <v>439038.56063037697</v>
          </cell>
          <cell r="F3092">
            <v>438988.43013286899</v>
          </cell>
          <cell r="G3092">
            <v>521881.45920817798</v>
          </cell>
          <cell r="H3092">
            <v>356608.43160253298</v>
          </cell>
          <cell r="I3092">
            <v>512089.18469560298</v>
          </cell>
          <cell r="J3092">
            <v>511144.61408604903</v>
          </cell>
          <cell r="K3092">
            <v>636698.96109003003</v>
          </cell>
          <cell r="L3092">
            <v>274003.53983662598</v>
          </cell>
          <cell r="M3092">
            <v>166215.55034459801</v>
          </cell>
          <cell r="N3092">
            <v>383172.62314834399</v>
          </cell>
          <cell r="O3092">
            <v>418215.12324284401</v>
          </cell>
          <cell r="P3092">
            <v>415851.15347260999</v>
          </cell>
          <cell r="Q3092">
            <v>230555.356148241</v>
          </cell>
        </row>
        <row r="3093">
          <cell r="A3093" t="str">
            <v>Q9R1V4</v>
          </cell>
          <cell r="B3093" t="str">
            <v>sp|Q9R1V4|ADA11_MOUSE</v>
          </cell>
          <cell r="C3093">
            <v>231278.161418125</v>
          </cell>
          <cell r="D3093">
            <v>37739.9925870347</v>
          </cell>
          <cell r="E3093">
            <v>65305.199246641998</v>
          </cell>
          <cell r="F3093">
            <v>64046.455691263996</v>
          </cell>
          <cell r="G3093">
            <v>117252.73283127</v>
          </cell>
          <cell r="H3093">
            <v>46185.704440854897</v>
          </cell>
          <cell r="I3093">
            <v>62895.603470083297</v>
          </cell>
          <cell r="J3093">
            <v>59273.463371800302</v>
          </cell>
          <cell r="K3093">
            <v>73673.969054582398</v>
          </cell>
          <cell r="L3093">
            <v>155496.37591524</v>
          </cell>
          <cell r="M3093">
            <v>74817.689896320706</v>
          </cell>
          <cell r="N3093">
            <v>61227.5144149853</v>
          </cell>
          <cell r="O3093">
            <v>45471.555587194001</v>
          </cell>
          <cell r="P3093">
            <v>47944.581299216203</v>
          </cell>
          <cell r="Q3093">
            <v>35595.4992356691</v>
          </cell>
        </row>
        <row r="3094">
          <cell r="A3094" t="str">
            <v>Q9R1V6</v>
          </cell>
          <cell r="B3094" t="str">
            <v>sp|Q9R1V6|ADA22_MOUSE</v>
          </cell>
          <cell r="C3094">
            <v>710270.58450203994</v>
          </cell>
          <cell r="D3094">
            <v>1240018.4474506101</v>
          </cell>
          <cell r="E3094">
            <v>842878.92659338703</v>
          </cell>
          <cell r="F3094">
            <v>970389.929798909</v>
          </cell>
          <cell r="G3094">
            <v>1177475.3052916301</v>
          </cell>
          <cell r="H3094">
            <v>1130785.3660502001</v>
          </cell>
          <cell r="I3094">
            <v>940338.40709790902</v>
          </cell>
          <cell r="J3094">
            <v>836130.14783652697</v>
          </cell>
          <cell r="K3094">
            <v>812452.75962270005</v>
          </cell>
          <cell r="L3094">
            <v>837233.14927556098</v>
          </cell>
          <cell r="M3094">
            <v>1070798.13388745</v>
          </cell>
          <cell r="N3094">
            <v>1107881.35703308</v>
          </cell>
          <cell r="O3094">
            <v>954864.33312230895</v>
          </cell>
          <cell r="P3094">
            <v>1245781.4660445401</v>
          </cell>
          <cell r="Q3094">
            <v>999091.80975149001</v>
          </cell>
        </row>
        <row r="3095">
          <cell r="A3095" t="str">
            <v>Q9R1V7</v>
          </cell>
          <cell r="B3095" t="str">
            <v>sp|Q9R1V7|ADA23_MOUSE</v>
          </cell>
          <cell r="C3095">
            <v>61568.181641613301</v>
          </cell>
          <cell r="D3095">
            <v>202359.629756724</v>
          </cell>
          <cell r="E3095">
            <v>175192.75574782401</v>
          </cell>
          <cell r="F3095">
            <v>192772.370036757</v>
          </cell>
          <cell r="G3095">
            <v>211988.92617589101</v>
          </cell>
          <cell r="H3095">
            <v>180813.969255106</v>
          </cell>
          <cell r="I3095">
            <v>221895.85501192801</v>
          </cell>
          <cell r="J3095">
            <v>160536.14809821299</v>
          </cell>
          <cell r="K3095">
            <v>89074.361075632405</v>
          </cell>
          <cell r="L3095">
            <v>193944.54850449</v>
          </cell>
          <cell r="M3095">
            <v>212736.56039436901</v>
          </cell>
          <cell r="N3095">
            <v>178088.08798777699</v>
          </cell>
          <cell r="O3095">
            <v>160654.94063157501</v>
          </cell>
          <cell r="P3095">
            <v>163821.900681967</v>
          </cell>
          <cell r="Q3095">
            <v>203114.80552372499</v>
          </cell>
        </row>
        <row r="3096">
          <cell r="A3096" t="str">
            <v>Q9R1Z8</v>
          </cell>
          <cell r="B3096" t="str">
            <v>sp|Q9R1Z8|VINEX_MOUSE</v>
          </cell>
          <cell r="C3096">
            <v>28730.999919818001</v>
          </cell>
          <cell r="D3096">
            <v>127090.279498592</v>
          </cell>
          <cell r="E3096">
            <v>12101.500532833999</v>
          </cell>
          <cell r="F3096">
            <v>198956.324816868</v>
          </cell>
          <cell r="G3096">
            <v>54413.103853640103</v>
          </cell>
          <cell r="H3096">
            <v>92015.233388198103</v>
          </cell>
          <cell r="I3096">
            <v>38789.550247236002</v>
          </cell>
          <cell r="J3096">
            <v>77442.276492635006</v>
          </cell>
          <cell r="K3096">
            <v>46433.164354470297</v>
          </cell>
          <cell r="L3096">
            <v>12043.562309478801</v>
          </cell>
          <cell r="M3096">
            <v>44119.437451336198</v>
          </cell>
          <cell r="N3096">
            <v>18817.336672568101</v>
          </cell>
          <cell r="O3096">
            <v>40069.971727800403</v>
          </cell>
          <cell r="P3096">
            <v>6021.2807661720699</v>
          </cell>
          <cell r="Q3096">
            <v>42763.275360765903</v>
          </cell>
        </row>
        <row r="3097">
          <cell r="A3097" t="str">
            <v>Q9R226</v>
          </cell>
          <cell r="B3097" t="str">
            <v>sp|Q9R226|KHDR3_MOUSE</v>
          </cell>
          <cell r="C3097">
            <v>114585.679967424</v>
          </cell>
          <cell r="D3097">
            <v>168063.35507034999</v>
          </cell>
          <cell r="E3097">
            <v>138413.61551858499</v>
          </cell>
          <cell r="F3097">
            <v>152241.519689837</v>
          </cell>
          <cell r="G3097">
            <v>187516.69189582</v>
          </cell>
          <cell r="H3097">
            <v>163976.948642259</v>
          </cell>
          <cell r="I3097">
            <v>148618.99191909801</v>
          </cell>
          <cell r="J3097">
            <v>207115.825238672</v>
          </cell>
          <cell r="K3097">
            <v>176884.81529891799</v>
          </cell>
          <cell r="L3097">
            <v>188133.642059315</v>
          </cell>
          <cell r="M3097">
            <v>158636.02862224099</v>
          </cell>
          <cell r="N3097">
            <v>297974.519829389</v>
          </cell>
          <cell r="O3097">
            <v>223753.87189058799</v>
          </cell>
          <cell r="P3097">
            <v>178501.503430968</v>
          </cell>
          <cell r="Q3097">
            <v>201109.26531755301</v>
          </cell>
        </row>
        <row r="3098">
          <cell r="A3098" t="str">
            <v>Q9R257</v>
          </cell>
          <cell r="B3098" t="str">
            <v>sp|Q9R257|HEBP1_MOUSE</v>
          </cell>
          <cell r="C3098">
            <v>55008.6182222028</v>
          </cell>
          <cell r="D3098">
            <v>16799.699710434699</v>
          </cell>
          <cell r="E3098">
            <v>62815.871871516902</v>
          </cell>
          <cell r="F3098">
            <v>52163.079420297501</v>
          </cell>
          <cell r="G3098">
            <v>34727.419333386599</v>
          </cell>
          <cell r="H3098">
            <v>45487.766695450497</v>
          </cell>
          <cell r="I3098">
            <v>10657.590904279499</v>
          </cell>
          <cell r="J3098">
            <v>26507.389765733002</v>
          </cell>
          <cell r="K3098">
            <v>57553.907444305201</v>
          </cell>
          <cell r="L3098">
            <v>47314.095608170399</v>
          </cell>
          <cell r="M3098">
            <v>81293.891187207497</v>
          </cell>
          <cell r="N3098">
            <v>37526.084627836601</v>
          </cell>
          <cell r="O3098">
            <v>47044.697203397598</v>
          </cell>
          <cell r="P3098">
            <v>39742.3750940545</v>
          </cell>
          <cell r="Q3098">
            <v>45044.018179698702</v>
          </cell>
        </row>
        <row r="3099">
          <cell r="A3099" t="str">
            <v>Q9WTK3</v>
          </cell>
          <cell r="B3099" t="str">
            <v>sp|Q9WTK3|GPAA1_MOUSE</v>
          </cell>
          <cell r="C3099">
            <v>81745.598939602496</v>
          </cell>
          <cell r="D3099">
            <v>35944.065475420699</v>
          </cell>
          <cell r="E3099">
            <v>5366.3561231720496</v>
          </cell>
          <cell r="F3099">
            <v>69883.1425289896</v>
          </cell>
          <cell r="G3099">
            <v>25345.2077812711</v>
          </cell>
          <cell r="H3099">
            <v>42101.599418664002</v>
          </cell>
          <cell r="I3099">
            <v>9930.2856420450498</v>
          </cell>
          <cell r="J3099">
            <v>98270.1868754186</v>
          </cell>
          <cell r="K3099">
            <v>55669.991650734199</v>
          </cell>
          <cell r="L3099">
            <v>131430.376017759</v>
          </cell>
          <cell r="M3099">
            <v>26219.5682682804</v>
          </cell>
          <cell r="N3099">
            <v>79021.912771610296</v>
          </cell>
          <cell r="O3099">
            <v>43551.106894068202</v>
          </cell>
          <cell r="P3099">
            <v>8084.2453717074404</v>
          </cell>
          <cell r="Q3099">
            <v>26307.614864086499</v>
          </cell>
        </row>
        <row r="3100">
          <cell r="A3100" t="str">
            <v>Q9WTM5</v>
          </cell>
          <cell r="B3100" t="str">
            <v>sp|Q9WTM5|RUVB2_MOUSE</v>
          </cell>
          <cell r="C3100">
            <v>257475.19637955999</v>
          </cell>
          <cell r="D3100">
            <v>379945.626268333</v>
          </cell>
          <cell r="E3100">
            <v>385112.13487700501</v>
          </cell>
          <cell r="F3100">
            <v>254803.559405671</v>
          </cell>
          <cell r="G3100">
            <v>305766.715180689</v>
          </cell>
          <cell r="H3100">
            <v>435929.295995155</v>
          </cell>
          <cell r="I3100">
            <v>338244.01132466999</v>
          </cell>
          <cell r="J3100">
            <v>304375.53045291599</v>
          </cell>
          <cell r="K3100">
            <v>352097.15339709999</v>
          </cell>
          <cell r="L3100">
            <v>264400.408780589</v>
          </cell>
          <cell r="M3100">
            <v>360063.56185854599</v>
          </cell>
          <cell r="N3100">
            <v>332809.52833213698</v>
          </cell>
          <cell r="O3100">
            <v>377078.41841311002</v>
          </cell>
          <cell r="P3100">
            <v>402030.46873269201</v>
          </cell>
          <cell r="Q3100">
            <v>301958.79491237702</v>
          </cell>
        </row>
        <row r="3101">
          <cell r="A3101" t="str">
            <v>Q9WTN0</v>
          </cell>
          <cell r="B3101" t="str">
            <v>sp|Q9WTN0|GGPPS_MOUSE</v>
          </cell>
          <cell r="C3101">
            <v>252628.59177331999</v>
          </cell>
          <cell r="D3101">
            <v>167629.55153144701</v>
          </cell>
          <cell r="E3101">
            <v>243475.11843176</v>
          </cell>
          <cell r="F3101">
            <v>254554.328472247</v>
          </cell>
          <cell r="G3101">
            <v>222453.17866662401</v>
          </cell>
          <cell r="H3101">
            <v>277355.015170053</v>
          </cell>
          <cell r="I3101">
            <v>173262.77199879399</v>
          </cell>
          <cell r="J3101">
            <v>227563.83614458001</v>
          </cell>
          <cell r="K3101">
            <v>222605.97259614</v>
          </cell>
          <cell r="L3101">
            <v>191130.73759753699</v>
          </cell>
          <cell r="M3101">
            <v>213943.04487185701</v>
          </cell>
          <cell r="N3101">
            <v>177504.629919008</v>
          </cell>
          <cell r="O3101">
            <v>214776.546467673</v>
          </cell>
          <cell r="P3101">
            <v>222245.91616873001</v>
          </cell>
          <cell r="Q3101">
            <v>182111.62065496601</v>
          </cell>
        </row>
        <row r="3102">
          <cell r="A3102" t="str">
            <v>Q9WTP6</v>
          </cell>
          <cell r="B3102" t="str">
            <v>sp|Q9WTP6|KAD2_MOUSE</v>
          </cell>
          <cell r="C3102">
            <v>133557.394116121</v>
          </cell>
          <cell r="D3102">
            <v>71546.299007249807</v>
          </cell>
          <cell r="E3102">
            <v>136296.21858320199</v>
          </cell>
          <cell r="F3102">
            <v>145562.24871754099</v>
          </cell>
          <cell r="G3102">
            <v>93116.470077899605</v>
          </cell>
          <cell r="H3102">
            <v>104549.541751735</v>
          </cell>
          <cell r="I3102">
            <v>129962.97920739499</v>
          </cell>
          <cell r="J3102">
            <v>132684.523357183</v>
          </cell>
          <cell r="K3102">
            <v>110019.574613413</v>
          </cell>
          <cell r="L3102">
            <v>103838.30834742999</v>
          </cell>
          <cell r="M3102">
            <v>96859.897049900101</v>
          </cell>
          <cell r="N3102">
            <v>157516.13741343899</v>
          </cell>
          <cell r="O3102">
            <v>81930.505830846203</v>
          </cell>
          <cell r="P3102">
            <v>165543.069113473</v>
          </cell>
          <cell r="Q3102">
            <v>101480.894346238</v>
          </cell>
        </row>
        <row r="3103">
          <cell r="A3103" t="str">
            <v>Q9WTP7</v>
          </cell>
          <cell r="B3103" t="str">
            <v>sp|Q9WTP7|KAD3_MOUSE</v>
          </cell>
          <cell r="C3103">
            <v>833738.96613889898</v>
          </cell>
          <cell r="D3103">
            <v>705610.23236005194</v>
          </cell>
          <cell r="E3103">
            <v>788779.74005998205</v>
          </cell>
          <cell r="F3103">
            <v>632804.56395562703</v>
          </cell>
          <cell r="G3103">
            <v>518848.85198874702</v>
          </cell>
          <cell r="H3103">
            <v>774889.56318175094</v>
          </cell>
          <cell r="I3103">
            <v>702602.31368041004</v>
          </cell>
          <cell r="J3103">
            <v>739319.86520462402</v>
          </cell>
          <cell r="K3103">
            <v>505506.11739183898</v>
          </cell>
          <cell r="L3103">
            <v>917112.24820072902</v>
          </cell>
          <cell r="M3103">
            <v>929539.63368349103</v>
          </cell>
          <cell r="N3103">
            <v>892604.39739260299</v>
          </cell>
          <cell r="O3103">
            <v>593044.43804989103</v>
          </cell>
          <cell r="P3103">
            <v>828101.61265379097</v>
          </cell>
          <cell r="Q3103">
            <v>581783.51222797099</v>
          </cell>
        </row>
        <row r="3104">
          <cell r="A3104" t="str">
            <v>Q9WTQ5</v>
          </cell>
          <cell r="B3104" t="str">
            <v>sp|Q9WTQ5|AKA12_MOUSE</v>
          </cell>
          <cell r="C3104">
            <v>9268.4070556389306</v>
          </cell>
          <cell r="D3104">
            <v>8852.2209567350092</v>
          </cell>
          <cell r="E3104">
            <v>3967.19372958861</v>
          </cell>
          <cell r="F3104">
            <v>56308.722060925204</v>
          </cell>
          <cell r="G3104">
            <v>43589.621897844103</v>
          </cell>
          <cell r="H3104">
            <v>42742.807302277099</v>
          </cell>
          <cell r="I3104">
            <v>51082.591878405903</v>
          </cell>
          <cell r="J3104">
            <v>24944.313678330898</v>
          </cell>
          <cell r="K3104">
            <v>6652.8037023009401</v>
          </cell>
          <cell r="L3104">
            <v>115638.8505961</v>
          </cell>
          <cell r="M3104">
            <v>22294.642321648698</v>
          </cell>
          <cell r="N3104">
            <v>69140.619052364505</v>
          </cell>
          <cell r="O3104">
            <v>12421.9471545706</v>
          </cell>
          <cell r="P3104">
            <v>8398.1854726777692</v>
          </cell>
          <cell r="Q3104">
            <v>17144.4436286827</v>
          </cell>
        </row>
        <row r="3105">
          <cell r="A3105" t="str">
            <v>Q9WTR5</v>
          </cell>
          <cell r="B3105" t="str">
            <v>sp|Q9WTR5|CAD13_MOUSE</v>
          </cell>
          <cell r="C3105">
            <v>383069.79389184498</v>
          </cell>
          <cell r="D3105">
            <v>369443.66465991701</v>
          </cell>
          <cell r="E3105">
            <v>282015.47611140303</v>
          </cell>
          <cell r="F3105">
            <v>341368.33258899802</v>
          </cell>
          <cell r="G3105">
            <v>308721.144138637</v>
          </cell>
          <cell r="H3105">
            <v>341348.94161349902</v>
          </cell>
          <cell r="I3105">
            <v>297183.918609549</v>
          </cell>
          <cell r="J3105">
            <v>437275.32709266199</v>
          </cell>
          <cell r="K3105">
            <v>401275.236055638</v>
          </cell>
          <cell r="L3105">
            <v>416340.56836825598</v>
          </cell>
          <cell r="M3105">
            <v>238090.017746589</v>
          </cell>
          <cell r="N3105">
            <v>290738.676497637</v>
          </cell>
          <cell r="O3105">
            <v>539108.01047793997</v>
          </cell>
          <cell r="P3105">
            <v>241526.84068825701</v>
          </cell>
          <cell r="Q3105">
            <v>281716.40856811299</v>
          </cell>
        </row>
        <row r="3106">
          <cell r="A3106" t="str">
            <v>Q9WTS4</v>
          </cell>
          <cell r="B3106" t="str">
            <v>sp|Q9WTS4|TEN1_MOUSE</v>
          </cell>
          <cell r="C3106">
            <v>61140.537712517696</v>
          </cell>
          <cell r="D3106">
            <v>77324.716422132304</v>
          </cell>
          <cell r="E3106">
            <v>114494.450189487</v>
          </cell>
          <cell r="F3106">
            <v>105316.169971829</v>
          </cell>
          <cell r="G3106">
            <v>115100.506578827</v>
          </cell>
          <cell r="H3106">
            <v>19097.8877568104</v>
          </cell>
          <cell r="I3106">
            <v>200746.96407699899</v>
          </cell>
          <cell r="J3106">
            <v>92815.655611892405</v>
          </cell>
          <cell r="K3106">
            <v>168997.32391253501</v>
          </cell>
          <cell r="L3106">
            <v>60242.583903816099</v>
          </cell>
          <cell r="M3106">
            <v>51793.909723548903</v>
          </cell>
          <cell r="N3106">
            <v>69143.654425172805</v>
          </cell>
          <cell r="O3106">
            <v>160253.743680538</v>
          </cell>
          <cell r="P3106">
            <v>26121.4056553591</v>
          </cell>
          <cell r="Q3106">
            <v>22862.683717219101</v>
          </cell>
        </row>
        <row r="3107">
          <cell r="A3107" t="str">
            <v>Q9WTS5</v>
          </cell>
          <cell r="B3107" t="str">
            <v>sp|Q9WTS5|TEN2_MOUSE</v>
          </cell>
          <cell r="C3107">
            <v>125940.755418965</v>
          </cell>
          <cell r="D3107">
            <v>49202.433051691602</v>
          </cell>
          <cell r="E3107">
            <v>123497.383112475</v>
          </cell>
          <cell r="F3107">
            <v>11361.4397520659</v>
          </cell>
          <cell r="G3107">
            <v>62106.639498369397</v>
          </cell>
          <cell r="H3107">
            <v>18229.787078236401</v>
          </cell>
          <cell r="I3107">
            <v>118245.457294594</v>
          </cell>
          <cell r="J3107">
            <v>70874.060764296606</v>
          </cell>
          <cell r="K3107">
            <v>63101.757756900901</v>
          </cell>
          <cell r="L3107">
            <v>54803.071605444398</v>
          </cell>
          <cell r="M3107">
            <v>72321.632944342506</v>
          </cell>
          <cell r="N3107">
            <v>54532.652237959999</v>
          </cell>
          <cell r="O3107">
            <v>125332.780997979</v>
          </cell>
          <cell r="P3107">
            <v>66784.857148004201</v>
          </cell>
          <cell r="Q3107">
            <v>64807.320755254499</v>
          </cell>
        </row>
        <row r="3108">
          <cell r="A3108" t="str">
            <v>Q9WTS6</v>
          </cell>
          <cell r="B3108" t="str">
            <v>sp|Q9WTS6|TEN3_MOUSE</v>
          </cell>
          <cell r="C3108">
            <v>444518.283084967</v>
          </cell>
          <cell r="D3108">
            <v>678849.80800459604</v>
          </cell>
          <cell r="E3108">
            <v>468607.21791224298</v>
          </cell>
          <cell r="F3108">
            <v>784933.13924798195</v>
          </cell>
          <cell r="G3108">
            <v>776505.39292204694</v>
          </cell>
          <cell r="H3108">
            <v>952625.05761096894</v>
          </cell>
          <cell r="I3108">
            <v>466954.18776429503</v>
          </cell>
          <cell r="J3108">
            <v>806639.85016789997</v>
          </cell>
          <cell r="K3108">
            <v>346857.75974078802</v>
          </cell>
          <cell r="L3108">
            <v>603367.10625009099</v>
          </cell>
          <cell r="M3108">
            <v>876024.82382823795</v>
          </cell>
          <cell r="N3108">
            <v>390384.37206317199</v>
          </cell>
          <cell r="O3108">
            <v>552041.80951866205</v>
          </cell>
          <cell r="P3108">
            <v>782437.60446141695</v>
          </cell>
          <cell r="Q3108">
            <v>683562.10217889806</v>
          </cell>
        </row>
        <row r="3109">
          <cell r="A3109" t="str">
            <v>Q9WTU3</v>
          </cell>
          <cell r="B3109" t="str">
            <v>sp|Q9WTU3|SCN8A_MOUSE</v>
          </cell>
          <cell r="C3109">
            <v>14436.874315880999</v>
          </cell>
          <cell r="D3109">
            <v>39201.155972551802</v>
          </cell>
          <cell r="E3109">
            <v>14814.5595280002</v>
          </cell>
          <cell r="F3109">
            <v>24427.448980118501</v>
          </cell>
          <cell r="G3109">
            <v>5884.09976427121</v>
          </cell>
          <cell r="H3109">
            <v>16113.255604300901</v>
          </cell>
          <cell r="I3109">
            <v>25406.859725431499</v>
          </cell>
          <cell r="J3109">
            <v>24746.727174874599</v>
          </cell>
          <cell r="K3109">
            <v>20080.774067869701</v>
          </cell>
          <cell r="L3109">
            <v>83818.441170678299</v>
          </cell>
          <cell r="M3109">
            <v>20202.601101189699</v>
          </cell>
          <cell r="N3109">
            <v>50671.9434100785</v>
          </cell>
          <cell r="O3109">
            <v>39995.360194492299</v>
          </cell>
          <cell r="P3109">
            <v>7804.8004303364296</v>
          </cell>
          <cell r="Q3109">
            <v>28243.417158268501</v>
          </cell>
        </row>
        <row r="3110">
          <cell r="A3110" t="str">
            <v>Q9WTU6</v>
          </cell>
          <cell r="B3110" t="str">
            <v>sp|Q9WTU6|MK09_MOUSE</v>
          </cell>
          <cell r="C3110">
            <v>811095.37677432399</v>
          </cell>
          <cell r="D3110">
            <v>613330.89405175205</v>
          </cell>
          <cell r="E3110">
            <v>651388.14219106</v>
          </cell>
          <cell r="F3110">
            <v>688336.24294171401</v>
          </cell>
          <cell r="G3110">
            <v>655385.32962067402</v>
          </cell>
          <cell r="H3110">
            <v>1012265.22210703</v>
          </cell>
          <cell r="I3110">
            <v>683226.420128347</v>
          </cell>
          <cell r="J3110">
            <v>727459.85567886406</v>
          </cell>
          <cell r="K3110">
            <v>640286.81268867198</v>
          </cell>
          <cell r="L3110">
            <v>947403.36350349803</v>
          </cell>
          <cell r="M3110">
            <v>832089.66305585997</v>
          </cell>
          <cell r="N3110">
            <v>725562.14719714003</v>
          </cell>
          <cell r="O3110">
            <v>797353.16616297502</v>
          </cell>
          <cell r="P3110">
            <v>718043.69246981596</v>
          </cell>
          <cell r="Q3110">
            <v>838801.97673974303</v>
          </cell>
        </row>
        <row r="3111">
          <cell r="A3111" t="str">
            <v>Q9WTX5</v>
          </cell>
          <cell r="B3111" t="str">
            <v>sp|Q9WTX5|SKP1_MOUSE</v>
          </cell>
          <cell r="C3111">
            <v>776301.18828978203</v>
          </cell>
          <cell r="D3111">
            <v>1268766.57423507</v>
          </cell>
          <cell r="E3111">
            <v>1383521.1484204901</v>
          </cell>
          <cell r="F3111">
            <v>1205843.4523784399</v>
          </cell>
          <cell r="G3111">
            <v>1195586.65094811</v>
          </cell>
          <cell r="H3111">
            <v>1040037.89186576</v>
          </cell>
          <cell r="I3111">
            <v>1243015.5137396599</v>
          </cell>
          <cell r="J3111">
            <v>1311087.82865136</v>
          </cell>
          <cell r="K3111">
            <v>1247413.6799537099</v>
          </cell>
          <cell r="L3111">
            <v>1154434.75610503</v>
          </cell>
          <cell r="M3111">
            <v>1227709.7712107899</v>
          </cell>
          <cell r="N3111">
            <v>1125129.9825665599</v>
          </cell>
          <cell r="O3111">
            <v>1154872.38460519</v>
          </cell>
          <cell r="P3111">
            <v>1171479.82804238</v>
          </cell>
          <cell r="Q3111">
            <v>1153891.93167631</v>
          </cell>
        </row>
        <row r="3112">
          <cell r="A3112" t="str">
            <v>Q9WTX6</v>
          </cell>
          <cell r="B3112" t="str">
            <v>sp|Q9WTX6|CUL1_MOUSE</v>
          </cell>
          <cell r="C3112">
            <v>132885.17488296499</v>
          </cell>
          <cell r="D3112">
            <v>139681.207732874</v>
          </cell>
          <cell r="E3112">
            <v>80887.454885501706</v>
          </cell>
          <cell r="F3112">
            <v>124252.0679599</v>
          </cell>
          <cell r="G3112">
            <v>98815.030214328595</v>
          </cell>
          <cell r="H3112">
            <v>104491.230849199</v>
          </cell>
          <cell r="I3112">
            <v>87130.232679369001</v>
          </cell>
          <cell r="J3112">
            <v>106405.520252277</v>
          </cell>
          <cell r="K3112">
            <v>102023.090372215</v>
          </cell>
          <cell r="L3112">
            <v>129889.16122129701</v>
          </cell>
          <cell r="M3112">
            <v>99470.220948284201</v>
          </cell>
          <cell r="N3112">
            <v>146537.342412539</v>
          </cell>
          <cell r="O3112">
            <v>120668.799971844</v>
          </cell>
          <cell r="P3112">
            <v>117008.17417453601</v>
          </cell>
          <cell r="Q3112">
            <v>84585.070990820997</v>
          </cell>
        </row>
        <row r="3113">
          <cell r="A3113" t="str">
            <v>Q9WU28</v>
          </cell>
          <cell r="B3113" t="str">
            <v>sp|Q9WU28|PFD5_MOUSE</v>
          </cell>
          <cell r="C3113">
            <v>46764.201591891797</v>
          </cell>
          <cell r="D3113">
            <v>27064.911234667099</v>
          </cell>
          <cell r="E3113">
            <v>74223.468817102694</v>
          </cell>
          <cell r="F3113">
            <v>68294.7167277064</v>
          </cell>
          <cell r="G3113">
            <v>63588.2526409036</v>
          </cell>
          <cell r="H3113">
            <v>59780.834581685202</v>
          </cell>
          <cell r="I3113">
            <v>81277.897941040501</v>
          </cell>
          <cell r="J3113">
            <v>20476.6717001734</v>
          </cell>
          <cell r="K3113">
            <v>72191.490367755396</v>
          </cell>
          <cell r="L3113">
            <v>34314.9065024663</v>
          </cell>
          <cell r="M3113">
            <v>46390.023541849099</v>
          </cell>
          <cell r="N3113">
            <v>115920.905816874</v>
          </cell>
          <cell r="O3113">
            <v>32602.7465506181</v>
          </cell>
          <cell r="P3113">
            <v>11901.777894249601</v>
          </cell>
          <cell r="Q3113">
            <v>22690.688666010701</v>
          </cell>
        </row>
        <row r="3114">
          <cell r="A3114" t="str">
            <v>Q9WU65</v>
          </cell>
          <cell r="B3114" t="str">
            <v>sp|Q9WU65|GLPK2_MOUSE</v>
          </cell>
          <cell r="C3114">
            <v>122785.90234200899</v>
          </cell>
          <cell r="D3114">
            <v>15115.9225822187</v>
          </cell>
          <cell r="E3114">
            <v>4857.9868614178304</v>
          </cell>
          <cell r="F3114">
            <v>5558.6680488289803</v>
          </cell>
          <cell r="G3114">
            <v>34590.503462556597</v>
          </cell>
          <cell r="H3114">
            <v>10370.101539356599</v>
          </cell>
          <cell r="I3114">
            <v>7725.0593983804101</v>
          </cell>
          <cell r="J3114">
            <v>17917.081724026699</v>
          </cell>
          <cell r="K3114">
            <v>16156.0753887258</v>
          </cell>
          <cell r="L3114">
            <v>26283.825950017999</v>
          </cell>
          <cell r="M3114">
            <v>36382.110507607104</v>
          </cell>
          <cell r="N3114">
            <v>37159.341719622498</v>
          </cell>
          <cell r="O3114">
            <v>84619.161946295295</v>
          </cell>
          <cell r="P3114">
            <v>10597.7944016253</v>
          </cell>
          <cell r="Q3114">
            <v>130407.746372162</v>
          </cell>
        </row>
        <row r="3115">
          <cell r="A3115" t="str">
            <v>Q9WU78</v>
          </cell>
          <cell r="B3115" t="str">
            <v>sp|Q9WU78|PDC6I_MOUSE</v>
          </cell>
          <cell r="C3115">
            <v>969999.71461385605</v>
          </cell>
          <cell r="D3115">
            <v>1019202.10609218</v>
          </cell>
          <cell r="E3115">
            <v>958244.68800337403</v>
          </cell>
          <cell r="F3115">
            <v>1150417.21309777</v>
          </cell>
          <cell r="G3115">
            <v>970318.02338432195</v>
          </cell>
          <cell r="H3115">
            <v>869490.69661672495</v>
          </cell>
          <cell r="I3115">
            <v>856231.95430058299</v>
          </cell>
          <cell r="J3115">
            <v>900578.96393752401</v>
          </cell>
          <cell r="K3115">
            <v>840950.36267121998</v>
          </cell>
          <cell r="L3115">
            <v>956885.61286611506</v>
          </cell>
          <cell r="M3115">
            <v>1128941.0717388899</v>
          </cell>
          <cell r="N3115">
            <v>1067368.3936270301</v>
          </cell>
          <cell r="O3115">
            <v>1026113.97233307</v>
          </cell>
          <cell r="P3115">
            <v>962196.53176667204</v>
          </cell>
          <cell r="Q3115">
            <v>869692.67196645297</v>
          </cell>
        </row>
        <row r="3116">
          <cell r="A3116" t="str">
            <v>Q9WU79</v>
          </cell>
          <cell r="B3116" t="str">
            <v>sp|Q9WU79|PROD_MOUSE</v>
          </cell>
          <cell r="C3116">
            <v>54091.113141031899</v>
          </cell>
          <cell r="D3116">
            <v>54914.607941893402</v>
          </cell>
          <cell r="E3116">
            <v>52452.567489122303</v>
          </cell>
          <cell r="F3116">
            <v>65440.776891337598</v>
          </cell>
          <cell r="G3116">
            <v>66959.150225304795</v>
          </cell>
          <cell r="H3116">
            <v>62949.205774209797</v>
          </cell>
          <cell r="I3116">
            <v>64767.3286788646</v>
          </cell>
          <cell r="J3116">
            <v>64355.329171359299</v>
          </cell>
          <cell r="K3116">
            <v>48353.517872698198</v>
          </cell>
          <cell r="L3116">
            <v>74063.170017087396</v>
          </cell>
          <cell r="M3116">
            <v>43679.2530912074</v>
          </cell>
          <cell r="N3116">
            <v>67480.477180685499</v>
          </cell>
          <cell r="O3116">
            <v>90872.837478637593</v>
          </cell>
          <cell r="P3116">
            <v>59699.864920871201</v>
          </cell>
          <cell r="Q3116">
            <v>68957.836545630096</v>
          </cell>
        </row>
        <row r="3117">
          <cell r="A3117" t="str">
            <v>Q9WUA2</v>
          </cell>
          <cell r="B3117" t="str">
            <v>sp|Q9WUA2|SYFB_MOUSE</v>
          </cell>
          <cell r="C3117">
            <v>539677.10355042096</v>
          </cell>
          <cell r="D3117">
            <v>351196.98595569597</v>
          </cell>
          <cell r="E3117">
            <v>628627.12637406494</v>
          </cell>
          <cell r="F3117">
            <v>634295.19077591295</v>
          </cell>
          <cell r="G3117">
            <v>619550.25597000599</v>
          </cell>
          <cell r="H3117">
            <v>426850.74557383498</v>
          </cell>
          <cell r="I3117">
            <v>688740.87620993599</v>
          </cell>
          <cell r="J3117">
            <v>634808.19519443798</v>
          </cell>
          <cell r="K3117">
            <v>564063.00447058596</v>
          </cell>
          <cell r="L3117">
            <v>599634.91664845694</v>
          </cell>
          <cell r="M3117">
            <v>540132.87410593196</v>
          </cell>
          <cell r="N3117">
            <v>643833.14116871997</v>
          </cell>
          <cell r="O3117">
            <v>519570.325197545</v>
          </cell>
          <cell r="P3117">
            <v>591584.07268499897</v>
          </cell>
          <cell r="Q3117">
            <v>536714.12686873297</v>
          </cell>
        </row>
        <row r="3118">
          <cell r="A3118" t="str">
            <v>Q9WUA3</v>
          </cell>
          <cell r="B3118" t="str">
            <v>sp|Q9WUA3|PFKAP_MOUSE</v>
          </cell>
          <cell r="C3118">
            <v>1484904.8900170601</v>
          </cell>
          <cell r="D3118">
            <v>1769859.76750693</v>
          </cell>
          <cell r="E3118">
            <v>1798645.4131017299</v>
          </cell>
          <cell r="F3118">
            <v>1950256.7767958799</v>
          </cell>
          <cell r="G3118">
            <v>1788634.11068585</v>
          </cell>
          <cell r="H3118">
            <v>2038134.0679756401</v>
          </cell>
          <cell r="I3118">
            <v>1730059.8510209699</v>
          </cell>
          <cell r="J3118">
            <v>1806928.40934989</v>
          </cell>
          <cell r="K3118">
            <v>1695356.88248957</v>
          </cell>
          <cell r="L3118">
            <v>1835051.3892296399</v>
          </cell>
          <cell r="M3118">
            <v>1659394.46827791</v>
          </cell>
          <cell r="N3118">
            <v>1871155.6055075</v>
          </cell>
          <cell r="O3118">
            <v>1904577.2908117</v>
          </cell>
          <cell r="P3118">
            <v>1831525.1069475</v>
          </cell>
          <cell r="Q3118">
            <v>1878053.6949458299</v>
          </cell>
        </row>
        <row r="3119">
          <cell r="A3119" t="str">
            <v>Q9WUB3</v>
          </cell>
          <cell r="B3119" t="str">
            <v>sp|Q9WUB3|PYGM_MOUSE</v>
          </cell>
          <cell r="C3119">
            <v>4225766.2761244299</v>
          </cell>
          <cell r="D3119">
            <v>4505545.1617756598</v>
          </cell>
          <cell r="E3119">
            <v>4332300.43199482</v>
          </cell>
          <cell r="F3119">
            <v>4739957.9569177702</v>
          </cell>
          <cell r="G3119">
            <v>4342479.1636720197</v>
          </cell>
          <cell r="H3119">
            <v>5373672.7637877297</v>
          </cell>
          <cell r="I3119">
            <v>4324072.7503722897</v>
          </cell>
          <cell r="J3119">
            <v>4911886.2083751597</v>
          </cell>
          <cell r="K3119">
            <v>4141839.3950836598</v>
          </cell>
          <cell r="L3119">
            <v>4873087.0598920397</v>
          </cell>
          <cell r="M3119">
            <v>5261708.2774359798</v>
          </cell>
          <cell r="N3119">
            <v>4639120.5692968098</v>
          </cell>
          <cell r="O3119">
            <v>4309036.6731007202</v>
          </cell>
          <cell r="P3119">
            <v>5380897.7039329698</v>
          </cell>
          <cell r="Q3119">
            <v>5310327.1144910604</v>
          </cell>
        </row>
        <row r="3120">
          <cell r="A3120" t="str">
            <v>Q9WUB4</v>
          </cell>
          <cell r="B3120" t="str">
            <v>sp|Q9WUB4|DCTN6_MOUSE</v>
          </cell>
          <cell r="C3120">
            <v>80916.282671808993</v>
          </cell>
          <cell r="D3120">
            <v>99641.049420854702</v>
          </cell>
          <cell r="E3120">
            <v>45746.188232376699</v>
          </cell>
          <cell r="F3120">
            <v>9375.0984085988894</v>
          </cell>
          <cell r="G3120">
            <v>5610.57766010246</v>
          </cell>
          <cell r="H3120">
            <v>92849.135353889505</v>
          </cell>
          <cell r="I3120">
            <v>85998.132184754504</v>
          </cell>
          <cell r="J3120">
            <v>95376.243447148707</v>
          </cell>
          <cell r="K3120">
            <v>7328.8669182841304</v>
          </cell>
          <cell r="L3120">
            <v>9395.0668273888095</v>
          </cell>
          <cell r="M3120">
            <v>91669.162458771199</v>
          </cell>
          <cell r="N3120">
            <v>82858.143381815506</v>
          </cell>
          <cell r="O3120">
            <v>115744.32467911299</v>
          </cell>
          <cell r="P3120">
            <v>66384.996934785595</v>
          </cell>
          <cell r="Q3120">
            <v>66140.448767716895</v>
          </cell>
        </row>
        <row r="3121">
          <cell r="A3121" t="str">
            <v>Q9WUC3</v>
          </cell>
          <cell r="B3121" t="str">
            <v>sp|Q9WUC3|LY6H_MOUSE</v>
          </cell>
          <cell r="C3121">
            <v>740275.93063163594</v>
          </cell>
          <cell r="D3121">
            <v>894656.63368119195</v>
          </cell>
          <cell r="E3121">
            <v>1037814.86894468</v>
          </cell>
          <cell r="F3121">
            <v>889649.64517522696</v>
          </cell>
          <cell r="G3121">
            <v>855264.37354299205</v>
          </cell>
          <cell r="H3121">
            <v>858645.50636374298</v>
          </cell>
          <cell r="I3121">
            <v>776778.14118311997</v>
          </cell>
          <cell r="J3121">
            <v>965416.47454014095</v>
          </cell>
          <cell r="K3121">
            <v>797642.84172961104</v>
          </cell>
          <cell r="L3121">
            <v>633815.16239661502</v>
          </cell>
          <cell r="M3121">
            <v>824852.43777888303</v>
          </cell>
          <cell r="N3121">
            <v>671869.31434126396</v>
          </cell>
          <cell r="O3121">
            <v>1244420.03351455</v>
          </cell>
          <cell r="P3121">
            <v>633503.37006348197</v>
          </cell>
          <cell r="Q3121">
            <v>626435.96266133897</v>
          </cell>
        </row>
        <row r="3122">
          <cell r="A3122" t="str">
            <v>Q9WUD1</v>
          </cell>
          <cell r="B3122" t="str">
            <v>sp|Q9WUD1|CHIP_MOUSE</v>
          </cell>
          <cell r="C3122">
            <v>170713.16472946599</v>
          </cell>
          <cell r="D3122">
            <v>167081.06688832</v>
          </cell>
          <cell r="E3122">
            <v>72768.437675768102</v>
          </cell>
          <cell r="F3122">
            <v>235978.630408211</v>
          </cell>
          <cell r="G3122">
            <v>140388.766589473</v>
          </cell>
          <cell r="H3122">
            <v>120060.22595682</v>
          </cell>
          <cell r="I3122">
            <v>82943.466496934096</v>
          </cell>
          <cell r="J3122">
            <v>81258.086289097293</v>
          </cell>
          <cell r="K3122">
            <v>240094.51655366301</v>
          </cell>
          <cell r="L3122">
            <v>87678.517126563995</v>
          </cell>
          <cell r="M3122">
            <v>176333.44386491299</v>
          </cell>
          <cell r="N3122">
            <v>105707.309518644</v>
          </cell>
          <cell r="O3122">
            <v>175318.816569605</v>
          </cell>
          <cell r="P3122">
            <v>185166.858615534</v>
          </cell>
          <cell r="Q3122">
            <v>109752.07148264001</v>
          </cell>
        </row>
        <row r="3123">
          <cell r="A3123" t="str">
            <v>Q9WUF3</v>
          </cell>
          <cell r="B3123" t="str">
            <v>sp|Q9WUF3|C8AP2_MOUSE</v>
          </cell>
          <cell r="C3123">
            <v>94718.826499281102</v>
          </cell>
          <cell r="D3123">
            <v>77421.8924833239</v>
          </cell>
          <cell r="E3123">
            <v>10888.9966939031</v>
          </cell>
          <cell r="F3123">
            <v>64354.483581235603</v>
          </cell>
          <cell r="G3123">
            <v>49644.524141670998</v>
          </cell>
          <cell r="H3123">
            <v>42238.070227783399</v>
          </cell>
          <cell r="I3123">
            <v>61117.595810208797</v>
          </cell>
          <cell r="J3123">
            <v>74316.986656253895</v>
          </cell>
          <cell r="K3123">
            <v>58934.287356036999</v>
          </cell>
          <cell r="L3123">
            <v>83059.552023110795</v>
          </cell>
          <cell r="M3123">
            <v>15025.2709129942</v>
          </cell>
          <cell r="N3123">
            <v>75772.719900346099</v>
          </cell>
          <cell r="O3123">
            <v>77536.354582034401</v>
          </cell>
          <cell r="P3123">
            <v>52557.695568318399</v>
          </cell>
          <cell r="Q3123">
            <v>30608.969285849798</v>
          </cell>
        </row>
        <row r="3124">
          <cell r="A3124" t="str">
            <v>Q9WUK2</v>
          </cell>
          <cell r="B3124" t="str">
            <v>sp|Q9WUK2|IF4H_MOUSE</v>
          </cell>
          <cell r="C3124">
            <v>104698.85771231601</v>
          </cell>
          <cell r="D3124">
            <v>300118.01206652902</v>
          </cell>
          <cell r="E3124">
            <v>246124.34705112901</v>
          </cell>
          <cell r="F3124">
            <v>266625.63724791497</v>
          </cell>
          <cell r="G3124">
            <v>329830.27591512102</v>
          </cell>
          <cell r="H3124">
            <v>327289.33783482702</v>
          </cell>
          <cell r="I3124">
            <v>284576.92072138999</v>
          </cell>
          <cell r="J3124">
            <v>329169.95280838601</v>
          </cell>
          <cell r="K3124">
            <v>239740.31065166101</v>
          </cell>
          <cell r="L3124">
            <v>369468.74393940298</v>
          </cell>
          <cell r="M3124">
            <v>363206.16632731201</v>
          </cell>
          <cell r="N3124">
            <v>278229.09140956099</v>
          </cell>
          <cell r="O3124">
            <v>297703.596558841</v>
          </cell>
          <cell r="P3124">
            <v>242908.75573109399</v>
          </cell>
          <cell r="Q3124">
            <v>291731.26427166199</v>
          </cell>
        </row>
        <row r="3125">
          <cell r="A3125" t="str">
            <v>Q9WUL7</v>
          </cell>
          <cell r="B3125" t="str">
            <v>sp|Q9WUL7|ARL3_MOUSE</v>
          </cell>
          <cell r="C3125">
            <v>533232.74545072694</v>
          </cell>
          <cell r="D3125">
            <v>584945.92568923905</v>
          </cell>
          <cell r="E3125">
            <v>638530.71114373696</v>
          </cell>
          <cell r="F3125">
            <v>556710.28978181595</v>
          </cell>
          <cell r="G3125">
            <v>571219.17576986796</v>
          </cell>
          <cell r="H3125">
            <v>583479.64625243796</v>
          </cell>
          <cell r="I3125">
            <v>624984.63186613901</v>
          </cell>
          <cell r="J3125">
            <v>412535.43556108401</v>
          </cell>
          <cell r="K3125">
            <v>561001.19787616597</v>
          </cell>
          <cell r="L3125">
            <v>624399.395699571</v>
          </cell>
          <cell r="M3125">
            <v>469528.56331711099</v>
          </cell>
          <cell r="N3125">
            <v>679877.393397231</v>
          </cell>
          <cell r="O3125">
            <v>579560.60787923203</v>
          </cell>
          <cell r="P3125">
            <v>606014.02616321703</v>
          </cell>
          <cell r="Q3125">
            <v>832071.49831140204</v>
          </cell>
        </row>
        <row r="3126">
          <cell r="A3126" t="str">
            <v>Q9WUM3</v>
          </cell>
          <cell r="B3126" t="str">
            <v>sp|Q9WUM3|COR1B_MOUSE</v>
          </cell>
          <cell r="C3126">
            <v>251989.742999182</v>
          </cell>
          <cell r="D3126">
            <v>266183.16231857799</v>
          </cell>
          <cell r="E3126">
            <v>295299.98822818801</v>
          </cell>
          <cell r="F3126">
            <v>282637.34246809297</v>
          </cell>
          <cell r="G3126">
            <v>290529.22891263099</v>
          </cell>
          <cell r="H3126">
            <v>255973.735272825</v>
          </cell>
          <cell r="I3126">
            <v>307937.35356671701</v>
          </cell>
          <cell r="J3126">
            <v>474310.55733758799</v>
          </cell>
          <cell r="K3126">
            <v>227525.461085185</v>
          </cell>
          <cell r="L3126">
            <v>280162.39295703202</v>
          </cell>
          <cell r="M3126">
            <v>349645.87490041601</v>
          </cell>
          <cell r="N3126">
            <v>274976.21279284201</v>
          </cell>
          <cell r="O3126">
            <v>278151.26395506097</v>
          </cell>
          <cell r="P3126">
            <v>309345.065662265</v>
          </cell>
          <cell r="Q3126">
            <v>293735.53264595498</v>
          </cell>
        </row>
        <row r="3127">
          <cell r="A3127" t="str">
            <v>Q9WUM4</v>
          </cell>
          <cell r="B3127" t="str">
            <v>sp|Q9WUM4|COR1C_MOUSE</v>
          </cell>
          <cell r="C3127">
            <v>1539274.2280858899</v>
          </cell>
          <cell r="D3127">
            <v>1684028.0678169001</v>
          </cell>
          <cell r="E3127">
            <v>1928760.0878437499</v>
          </cell>
          <cell r="F3127">
            <v>1549602.0752333601</v>
          </cell>
          <cell r="G3127">
            <v>1567047.3027166601</v>
          </cell>
          <cell r="H3127">
            <v>1778497.30620398</v>
          </cell>
          <cell r="I3127">
            <v>1504945.75451112</v>
          </cell>
          <cell r="J3127">
            <v>1583946.7040857701</v>
          </cell>
          <cell r="K3127">
            <v>1694109.8913381</v>
          </cell>
          <cell r="L3127">
            <v>1356231.5428301201</v>
          </cell>
          <cell r="M3127">
            <v>1398272.9445274901</v>
          </cell>
          <cell r="N3127">
            <v>1836954.9388925601</v>
          </cell>
          <cell r="O3127">
            <v>1516411.14548323</v>
          </cell>
          <cell r="P3127">
            <v>1764356.68681945</v>
          </cell>
          <cell r="Q3127">
            <v>1465965.7422508199</v>
          </cell>
        </row>
        <row r="3128">
          <cell r="A3128" t="str">
            <v>Q9WUM5</v>
          </cell>
          <cell r="B3128" t="str">
            <v>sp|Q9WUM5|SUCA_MOUSE</v>
          </cell>
          <cell r="C3128">
            <v>1072663.51165633</v>
          </cell>
          <cell r="D3128">
            <v>1015641.45990824</v>
          </cell>
          <cell r="E3128">
            <v>1766457.9999031799</v>
          </cell>
          <cell r="F3128">
            <v>1330975.24148333</v>
          </cell>
          <cell r="G3128">
            <v>1091782.8411529099</v>
          </cell>
          <cell r="H3128">
            <v>1056933.3180608801</v>
          </cell>
          <cell r="I3128">
            <v>1618422.2699589899</v>
          </cell>
          <cell r="J3128">
            <v>1071493.9885094501</v>
          </cell>
          <cell r="K3128">
            <v>1437713.8906372101</v>
          </cell>
          <cell r="L3128">
            <v>996558.64322446205</v>
          </cell>
          <cell r="M3128">
            <v>1135044.0025255501</v>
          </cell>
          <cell r="N3128">
            <v>1359409.6941099199</v>
          </cell>
          <cell r="O3128">
            <v>909055.23317851999</v>
          </cell>
          <cell r="P3128">
            <v>1430073.61289202</v>
          </cell>
          <cell r="Q3128">
            <v>2702720.2844958799</v>
          </cell>
        </row>
        <row r="3129">
          <cell r="A3129" t="str">
            <v>Q9WUP7</v>
          </cell>
          <cell r="B3129" t="str">
            <v>sp|Q9WUP7|UCHL5_MOUSE</v>
          </cell>
          <cell r="C3129">
            <v>56386.490729733203</v>
          </cell>
          <cell r="D3129">
            <v>58373.456025490603</v>
          </cell>
          <cell r="E3129">
            <v>74430.437583347593</v>
          </cell>
          <cell r="F3129">
            <v>33470.076165180901</v>
          </cell>
          <cell r="G3129">
            <v>38951.010295794498</v>
          </cell>
          <cell r="H3129">
            <v>46789.3684054689</v>
          </cell>
          <cell r="I3129">
            <v>50729.348545480803</v>
          </cell>
          <cell r="J3129">
            <v>41109.757482889101</v>
          </cell>
          <cell r="K3129">
            <v>49570.454714539897</v>
          </cell>
          <cell r="L3129">
            <v>79139.272525285502</v>
          </cell>
          <cell r="M3129">
            <v>56671.375897947197</v>
          </cell>
          <cell r="N3129">
            <v>58675.035825463303</v>
          </cell>
          <cell r="O3129">
            <v>52418.210498052998</v>
          </cell>
          <cell r="P3129">
            <v>73494.5733152998</v>
          </cell>
          <cell r="Q3129">
            <v>46310.065268635801</v>
          </cell>
        </row>
        <row r="3130">
          <cell r="A3130" t="str">
            <v>Q9WUR9</v>
          </cell>
          <cell r="B3130" t="str">
            <v>sp|Q9WUR9|KAD4_MOUSE</v>
          </cell>
          <cell r="C3130">
            <v>670598.23315912799</v>
          </cell>
          <cell r="D3130">
            <v>544448.139438643</v>
          </cell>
          <cell r="E3130">
            <v>977811.38902874396</v>
          </cell>
          <cell r="F3130">
            <v>748903.74562003498</v>
          </cell>
          <cell r="G3130">
            <v>653293.548610667</v>
          </cell>
          <cell r="H3130">
            <v>634318.44629053504</v>
          </cell>
          <cell r="I3130">
            <v>804770.28153225803</v>
          </cell>
          <cell r="J3130">
            <v>656146.36741139402</v>
          </cell>
          <cell r="K3130">
            <v>828381.73640451103</v>
          </cell>
          <cell r="L3130">
            <v>517927.381776886</v>
          </cell>
          <cell r="M3130">
            <v>461925.35141085298</v>
          </cell>
          <cell r="N3130">
            <v>728508.20768537803</v>
          </cell>
          <cell r="O3130">
            <v>551039.22934976302</v>
          </cell>
          <cell r="P3130">
            <v>757842.19211799197</v>
          </cell>
          <cell r="Q3130">
            <v>675883.14155796403</v>
          </cell>
        </row>
        <row r="3131">
          <cell r="A3131" t="str">
            <v>Q9WUT3</v>
          </cell>
          <cell r="B3131" t="str">
            <v>sp|Q9WUT3|KS6A2_MOUSE</v>
          </cell>
          <cell r="C3131">
            <v>74253.031972837896</v>
          </cell>
          <cell r="D3131">
            <v>104885.546499926</v>
          </cell>
          <cell r="E3131">
            <v>47974.673357220199</v>
          </cell>
          <cell r="F3131">
            <v>72979.877808649195</v>
          </cell>
          <cell r="G3131">
            <v>79592.039515561599</v>
          </cell>
          <cell r="H3131">
            <v>75253.313653389705</v>
          </cell>
          <cell r="I3131">
            <v>73856.047373894602</v>
          </cell>
          <cell r="J3131">
            <v>92778.685401856404</v>
          </cell>
          <cell r="K3131">
            <v>90253.622012478794</v>
          </cell>
          <cell r="L3131">
            <v>105200.703979364</v>
          </cell>
          <cell r="M3131">
            <v>82587.829188713993</v>
          </cell>
          <cell r="N3131">
            <v>94662.1882124322</v>
          </cell>
          <cell r="O3131">
            <v>72043.175235983304</v>
          </cell>
          <cell r="P3131">
            <v>49184.561916334504</v>
          </cell>
          <cell r="Q3131">
            <v>79509.430154632399</v>
          </cell>
        </row>
        <row r="3132">
          <cell r="A3132" t="str">
            <v>Q9WV02</v>
          </cell>
          <cell r="B3132" t="str">
            <v>sp|Q9WV02|RBMX_MOUSE</v>
          </cell>
          <cell r="C3132">
            <v>632361.70737367996</v>
          </cell>
          <cell r="D3132">
            <v>1406204.48931489</v>
          </cell>
          <cell r="E3132">
            <v>1192845.09442602</v>
          </cell>
          <cell r="F3132">
            <v>1478670.7054868799</v>
          </cell>
          <cell r="G3132">
            <v>1304133.93189587</v>
          </cell>
          <cell r="H3132">
            <v>1458067.50121208</v>
          </cell>
          <cell r="I3132">
            <v>1571670.9554733001</v>
          </cell>
          <cell r="J3132">
            <v>1449400.0460226999</v>
          </cell>
          <cell r="K3132">
            <v>1401778.0168091101</v>
          </cell>
          <cell r="L3132">
            <v>1245336.3875811</v>
          </cell>
          <cell r="M3132">
            <v>1347301.69406861</v>
          </cell>
          <cell r="N3132">
            <v>1546246.12839601</v>
          </cell>
          <cell r="O3132">
            <v>1784070.60526408</v>
          </cell>
          <cell r="P3132">
            <v>1558746.48737102</v>
          </cell>
          <cell r="Q3132">
            <v>980747.88087033504</v>
          </cell>
        </row>
        <row r="3133">
          <cell r="A3133" t="str">
            <v>Q9WV18</v>
          </cell>
          <cell r="B3133" t="str">
            <v>sp|Q9WV18|GABR1_MOUSE</v>
          </cell>
          <cell r="C3133">
            <v>140072.67541267199</v>
          </cell>
          <cell r="D3133">
            <v>145215.36180238301</v>
          </cell>
          <cell r="E3133">
            <v>108676.04114093</v>
          </cell>
          <cell r="F3133">
            <v>135203.999287557</v>
          </cell>
          <cell r="G3133">
            <v>143671.11455998401</v>
          </cell>
          <cell r="H3133">
            <v>100457.009912144</v>
          </cell>
          <cell r="I3133">
            <v>126580.885096215</v>
          </cell>
          <cell r="J3133">
            <v>160891.94581162601</v>
          </cell>
          <cell r="K3133">
            <v>111360.23308632799</v>
          </cell>
          <cell r="L3133">
            <v>146739.872603253</v>
          </cell>
          <cell r="M3133">
            <v>120626.884217713</v>
          </cell>
          <cell r="N3133">
            <v>108795.85706636601</v>
          </cell>
          <cell r="O3133">
            <v>158281.96615762101</v>
          </cell>
          <cell r="P3133">
            <v>163232.73321715801</v>
          </cell>
          <cell r="Q3133">
            <v>163162.63795546201</v>
          </cell>
        </row>
        <row r="3134">
          <cell r="A3134" t="str">
            <v>Q9WV34</v>
          </cell>
          <cell r="B3134" t="str">
            <v>sp|Q9WV34|MPP2_MOUSE</v>
          </cell>
          <cell r="C3134">
            <v>1033196.87316795</v>
          </cell>
          <cell r="D3134">
            <v>977802.86948082305</v>
          </cell>
          <cell r="E3134">
            <v>898797.59802356001</v>
          </cell>
          <cell r="F3134">
            <v>1232831.9613259099</v>
          </cell>
          <cell r="G3134">
            <v>1239462.39377164</v>
          </cell>
          <cell r="H3134">
            <v>1286178.62580338</v>
          </cell>
          <cell r="I3134">
            <v>888521.16202094499</v>
          </cell>
          <cell r="J3134">
            <v>1254229.7408433501</v>
          </cell>
          <cell r="K3134">
            <v>1157371.6240765201</v>
          </cell>
          <cell r="L3134">
            <v>1224985.5332481</v>
          </cell>
          <cell r="M3134">
            <v>1088223.86079533</v>
          </cell>
          <cell r="N3134">
            <v>1039749.41545303</v>
          </cell>
          <cell r="O3134">
            <v>1225829.4319966501</v>
          </cell>
          <cell r="P3134">
            <v>1170321.47902678</v>
          </cell>
          <cell r="Q3134">
            <v>1135845.2318146499</v>
          </cell>
        </row>
        <row r="3135">
          <cell r="A3135" t="str">
            <v>Q9WV54</v>
          </cell>
          <cell r="B3135" t="str">
            <v>sp|Q9WV54|ASAH1_MOUSE</v>
          </cell>
          <cell r="C3135">
            <v>257386.31271818501</v>
          </cell>
          <cell r="D3135">
            <v>294298.99965143</v>
          </cell>
          <cell r="E3135">
            <v>282625.96011040598</v>
          </cell>
          <cell r="F3135">
            <v>302569.81137312599</v>
          </cell>
          <cell r="G3135">
            <v>285734.193883172</v>
          </cell>
          <cell r="H3135">
            <v>326818.86785541201</v>
          </cell>
          <cell r="I3135">
            <v>323550.17721665301</v>
          </cell>
          <cell r="J3135">
            <v>310827.61543054</v>
          </cell>
          <cell r="K3135">
            <v>279900.17865500698</v>
          </cell>
          <cell r="L3135">
            <v>334941.06097453198</v>
          </cell>
          <cell r="M3135">
            <v>293380.075003826</v>
          </cell>
          <cell r="N3135">
            <v>337416.98243159999</v>
          </cell>
          <cell r="O3135">
            <v>383793.89379786298</v>
          </cell>
          <cell r="P3135">
            <v>348246.92345217097</v>
          </cell>
          <cell r="Q3135">
            <v>301994.761528262</v>
          </cell>
        </row>
        <row r="3136">
          <cell r="A3136" t="str">
            <v>Q9WV55</v>
          </cell>
          <cell r="B3136" t="str">
            <v>sp|Q9WV55|VAPA_MOUSE</v>
          </cell>
          <cell r="C3136">
            <v>229700.27479808399</v>
          </cell>
          <cell r="D3136">
            <v>403085.02965548501</v>
          </cell>
          <cell r="E3136">
            <v>660726.14985505899</v>
          </cell>
          <cell r="F3136">
            <v>269503.14221129898</v>
          </cell>
          <cell r="G3136">
            <v>369223.97843224998</v>
          </cell>
          <cell r="H3136">
            <v>304782.90894751402</v>
          </cell>
          <cell r="I3136">
            <v>586899.24014784396</v>
          </cell>
          <cell r="J3136">
            <v>417563.49334673502</v>
          </cell>
          <cell r="K3136">
            <v>541713.47085200995</v>
          </cell>
          <cell r="L3136">
            <v>264696.45230118802</v>
          </cell>
          <cell r="M3136">
            <v>370568.82907396101</v>
          </cell>
          <cell r="N3136">
            <v>513172.51827978803</v>
          </cell>
          <cell r="O3136">
            <v>267460.10911882803</v>
          </cell>
          <cell r="P3136">
            <v>515691.58478984999</v>
          </cell>
          <cell r="Q3136">
            <v>441748.58820488298</v>
          </cell>
        </row>
        <row r="3137">
          <cell r="A3137" t="str">
            <v>Q9WV60</v>
          </cell>
          <cell r="B3137" t="str">
            <v>sp|Q9WV60|GSK3B_MOUSE</v>
          </cell>
          <cell r="C3137">
            <v>767339.83983819501</v>
          </cell>
          <cell r="D3137">
            <v>811511.15504290699</v>
          </cell>
          <cell r="E3137">
            <v>902025.19668028306</v>
          </cell>
          <cell r="F3137">
            <v>855389.13746908295</v>
          </cell>
          <cell r="G3137">
            <v>803988.44926542696</v>
          </cell>
          <cell r="H3137">
            <v>951929.42343250895</v>
          </cell>
          <cell r="I3137">
            <v>856384.88925917004</v>
          </cell>
          <cell r="J3137">
            <v>847788.86480841797</v>
          </cell>
          <cell r="K3137">
            <v>872071.56452835898</v>
          </cell>
          <cell r="L3137">
            <v>731126.59481867496</v>
          </cell>
          <cell r="M3137">
            <v>588953.29858695599</v>
          </cell>
          <cell r="N3137">
            <v>946780.886613318</v>
          </cell>
          <cell r="O3137">
            <v>899805.80256884301</v>
          </cell>
          <cell r="P3137">
            <v>923202.27374149603</v>
          </cell>
          <cell r="Q3137">
            <v>608954.02673918998</v>
          </cell>
        </row>
        <row r="3138">
          <cell r="A3138" t="str">
            <v>Q9WV69</v>
          </cell>
          <cell r="B3138" t="str">
            <v>sp|Q9WV69|DEMA_MOUSE</v>
          </cell>
          <cell r="C3138">
            <v>553726.06717409904</v>
          </cell>
          <cell r="D3138">
            <v>385923.632863804</v>
          </cell>
          <cell r="E3138">
            <v>376159.054486543</v>
          </cell>
          <cell r="F3138">
            <v>359573.02084462199</v>
          </cell>
          <cell r="G3138">
            <v>387847.57295150601</v>
          </cell>
          <cell r="H3138">
            <v>415103.65003393398</v>
          </cell>
          <cell r="I3138">
            <v>429680.35639157897</v>
          </cell>
          <cell r="J3138">
            <v>443796.566894316</v>
          </cell>
          <cell r="K3138">
            <v>460098.53632888402</v>
          </cell>
          <cell r="L3138">
            <v>455807.50487839303</v>
          </cell>
          <cell r="M3138">
            <v>299902.31544665998</v>
          </cell>
          <cell r="N3138">
            <v>461810.04924698098</v>
          </cell>
          <cell r="O3138">
            <v>465751.47200221702</v>
          </cell>
          <cell r="P3138">
            <v>416065.66331425699</v>
          </cell>
          <cell r="Q3138">
            <v>428445.709011456</v>
          </cell>
        </row>
        <row r="3139">
          <cell r="A3139" t="str">
            <v>Q9WV80</v>
          </cell>
          <cell r="B3139" t="str">
            <v>sp|Q9WV80|SNX1_MOUSE</v>
          </cell>
          <cell r="C3139">
            <v>177483.21924005399</v>
          </cell>
          <cell r="D3139">
            <v>311807.08265543601</v>
          </cell>
          <cell r="E3139">
            <v>409790.33342925098</v>
          </cell>
          <cell r="F3139">
            <v>309355.77767716598</v>
          </cell>
          <cell r="G3139">
            <v>237695.713919934</v>
          </cell>
          <cell r="H3139">
            <v>292816.750759697</v>
          </cell>
          <cell r="I3139">
            <v>348993.53779685101</v>
          </cell>
          <cell r="J3139">
            <v>354102.92673727102</v>
          </cell>
          <cell r="K3139">
            <v>317027.46118720103</v>
          </cell>
          <cell r="L3139">
            <v>158384.479955085</v>
          </cell>
          <cell r="M3139">
            <v>246402.730926522</v>
          </cell>
          <cell r="N3139">
            <v>318979.08398932102</v>
          </cell>
          <cell r="O3139">
            <v>267772.69307168201</v>
          </cell>
          <cell r="P3139">
            <v>291700.076100445</v>
          </cell>
          <cell r="Q3139">
            <v>237798.77272330699</v>
          </cell>
        </row>
        <row r="3140">
          <cell r="A3140" t="str">
            <v>Q9WV85</v>
          </cell>
          <cell r="B3140" t="str">
            <v>sp|Q9WV85|NDK3_MOUSE</v>
          </cell>
          <cell r="C3140">
            <v>75538.729753889507</v>
          </cell>
          <cell r="D3140">
            <v>165518.64029837699</v>
          </cell>
          <cell r="E3140">
            <v>93291.1472298351</v>
          </cell>
          <cell r="F3140">
            <v>129886.565657948</v>
          </cell>
          <cell r="G3140">
            <v>127045.80898474601</v>
          </cell>
          <cell r="H3140">
            <v>167564.79179624101</v>
          </cell>
          <cell r="I3140">
            <v>119926.932095001</v>
          </cell>
          <cell r="J3140">
            <v>95398.028362178302</v>
          </cell>
          <cell r="K3140">
            <v>89581.407449518898</v>
          </cell>
          <cell r="L3140">
            <v>28363.913595827798</v>
          </cell>
          <cell r="M3140">
            <v>156992.63572364501</v>
          </cell>
          <cell r="N3140">
            <v>100192.863425841</v>
          </cell>
          <cell r="O3140">
            <v>168460.69236901699</v>
          </cell>
          <cell r="P3140">
            <v>121218.637335668</v>
          </cell>
          <cell r="Q3140">
            <v>152685.756621568</v>
          </cell>
        </row>
        <row r="3141">
          <cell r="A3141" t="str">
            <v>Q9WV91</v>
          </cell>
          <cell r="B3141" t="str">
            <v>sp|Q9WV91|FPRP_MOUSE</v>
          </cell>
          <cell r="C3141">
            <v>26450.742445513599</v>
          </cell>
          <cell r="D3141">
            <v>58165.491290153601</v>
          </cell>
          <cell r="E3141">
            <v>159955.72174941</v>
          </cell>
          <cell r="F3141">
            <v>5858.6779620044499</v>
          </cell>
          <cell r="G3141">
            <v>88708.693079651799</v>
          </cell>
          <cell r="H3141">
            <v>38947.233431664303</v>
          </cell>
          <cell r="I3141">
            <v>127952.949037181</v>
          </cell>
          <cell r="J3141">
            <v>57966.150633236903</v>
          </cell>
          <cell r="K3141">
            <v>157474.44645872901</v>
          </cell>
          <cell r="L3141">
            <v>40214.765165997</v>
          </cell>
          <cell r="M3141">
            <v>87697.251854533795</v>
          </cell>
          <cell r="N3141">
            <v>131502.20478223899</v>
          </cell>
          <cell r="O3141">
            <v>160926.896592793</v>
          </cell>
          <cell r="P3141">
            <v>12194.479369651999</v>
          </cell>
          <cell r="Q3141">
            <v>18599.293237416801</v>
          </cell>
        </row>
        <row r="3142">
          <cell r="A3142" t="str">
            <v>Q9WV92</v>
          </cell>
          <cell r="B3142" t="str">
            <v>sp|Q9WV92|E41L3_MOUSE</v>
          </cell>
          <cell r="C3142">
            <v>1912804.9321536799</v>
          </cell>
          <cell r="D3142">
            <v>3069694.7948719701</v>
          </cell>
          <cell r="E3142">
            <v>2188909.2645989601</v>
          </cell>
          <cell r="F3142">
            <v>2693205.8306209599</v>
          </cell>
          <cell r="G3142">
            <v>2221928.5953484802</v>
          </cell>
          <cell r="H3142">
            <v>2357490.0159645001</v>
          </cell>
          <cell r="I3142">
            <v>2433698.7539502801</v>
          </cell>
          <cell r="J3142">
            <v>2414995.0779481698</v>
          </cell>
          <cell r="K3142">
            <v>2473096.2217051098</v>
          </cell>
          <cell r="L3142">
            <v>2736319.6325868298</v>
          </cell>
          <cell r="M3142">
            <v>2427320.1443027901</v>
          </cell>
          <cell r="N3142">
            <v>2416180.7032751101</v>
          </cell>
          <cell r="O3142">
            <v>2680556.4768017</v>
          </cell>
          <cell r="P3142">
            <v>2479252.0559986602</v>
          </cell>
          <cell r="Q3142">
            <v>2151779.5175067699</v>
          </cell>
        </row>
        <row r="3143">
          <cell r="A3143" t="str">
            <v>Q9WV96</v>
          </cell>
          <cell r="B3143" t="str">
            <v>sp|Q9WV96|T10B_MOUSE</v>
          </cell>
          <cell r="C3143">
            <v>65821.427622560295</v>
          </cell>
          <cell r="D3143">
            <v>79760.633774539499</v>
          </cell>
          <cell r="E3143">
            <v>80424.340853083704</v>
          </cell>
          <cell r="F3143">
            <v>77222.383856181303</v>
          </cell>
          <cell r="G3143">
            <v>95186.697895556004</v>
          </cell>
          <cell r="H3143">
            <v>53427.062007487199</v>
          </cell>
          <cell r="I3143">
            <v>84415.402666743496</v>
          </cell>
          <cell r="J3143">
            <v>90349.572458843206</v>
          </cell>
          <cell r="K3143">
            <v>73940.172727134501</v>
          </cell>
          <cell r="L3143">
            <v>95081.049174383603</v>
          </cell>
          <cell r="M3143">
            <v>235479.87203419901</v>
          </cell>
          <cell r="N3143">
            <v>81350.143868369007</v>
          </cell>
          <cell r="O3143">
            <v>84643.806695466294</v>
          </cell>
          <cell r="P3143">
            <v>68570.021106387896</v>
          </cell>
          <cell r="Q3143">
            <v>81337.581532434604</v>
          </cell>
        </row>
        <row r="3144">
          <cell r="A3144" t="str">
            <v>Q9WV98</v>
          </cell>
          <cell r="B3144" t="str">
            <v>sp|Q9WV98|TIM9_MOUSE</v>
          </cell>
          <cell r="C3144">
            <v>844554.08658711601</v>
          </cell>
          <cell r="D3144">
            <v>659492.60412646504</v>
          </cell>
          <cell r="E3144">
            <v>567149.58638623101</v>
          </cell>
          <cell r="F3144">
            <v>747462.18422692001</v>
          </cell>
          <cell r="G3144">
            <v>785766.61907752405</v>
          </cell>
          <cell r="H3144">
            <v>825227.824585928</v>
          </cell>
          <cell r="I3144">
            <v>662170.48989115097</v>
          </cell>
          <cell r="J3144">
            <v>669657.24711475195</v>
          </cell>
          <cell r="K3144">
            <v>795781.35484286898</v>
          </cell>
          <cell r="L3144">
            <v>699359.47072771005</v>
          </cell>
          <cell r="M3144">
            <v>646319.02204368694</v>
          </cell>
          <cell r="N3144">
            <v>647582.06857929798</v>
          </cell>
          <cell r="O3144">
            <v>786071.63435658801</v>
          </cell>
          <cell r="P3144">
            <v>778084.15375783097</v>
          </cell>
          <cell r="Q3144">
            <v>758526.25390339596</v>
          </cell>
        </row>
        <row r="3145">
          <cell r="A3145" t="str">
            <v>Q9WVA2</v>
          </cell>
          <cell r="B3145" t="str">
            <v>sp|Q9WVA2|TIM8A_MOUSE</v>
          </cell>
          <cell r="C3145">
            <v>370921.79510982102</v>
          </cell>
          <cell r="D3145">
            <v>462345.06489700603</v>
          </cell>
          <cell r="E3145">
            <v>411141.43529401999</v>
          </cell>
          <cell r="F3145">
            <v>464636.183988492</v>
          </cell>
          <cell r="G3145">
            <v>404110.61865872698</v>
          </cell>
          <cell r="H3145">
            <v>463203.10013107501</v>
          </cell>
          <cell r="I3145">
            <v>480605.44261298003</v>
          </cell>
          <cell r="J3145">
            <v>515668.07910052198</v>
          </cell>
          <cell r="K3145">
            <v>465245.64965631103</v>
          </cell>
          <cell r="L3145">
            <v>562562.16869849805</v>
          </cell>
          <cell r="M3145">
            <v>518945.57756942703</v>
          </cell>
          <cell r="N3145">
            <v>518872.59464006801</v>
          </cell>
          <cell r="O3145">
            <v>538896.90952647105</v>
          </cell>
          <cell r="P3145">
            <v>454429.72125996102</v>
          </cell>
          <cell r="Q3145">
            <v>516123.35422805801</v>
          </cell>
        </row>
        <row r="3146">
          <cell r="A3146" t="str">
            <v>Q9WVA3</v>
          </cell>
          <cell r="B3146" t="str">
            <v>sp|Q9WVA3|BUB3_MOUSE</v>
          </cell>
          <cell r="C3146">
            <v>168594.07059184299</v>
          </cell>
          <cell r="D3146">
            <v>130858.70282695</v>
          </cell>
          <cell r="E3146">
            <v>167024.38189983301</v>
          </cell>
          <cell r="F3146">
            <v>213288.14104679399</v>
          </cell>
          <cell r="G3146">
            <v>95393.450032857902</v>
          </cell>
          <cell r="H3146">
            <v>119281.40073617799</v>
          </cell>
          <cell r="I3146">
            <v>196740.358960507</v>
          </cell>
          <cell r="J3146">
            <v>215967.79634732599</v>
          </cell>
          <cell r="K3146">
            <v>177566.06204157299</v>
          </cell>
          <cell r="L3146">
            <v>179686.95432373599</v>
          </cell>
          <cell r="M3146">
            <v>183384.23962273801</v>
          </cell>
          <cell r="N3146">
            <v>117400.20422410499</v>
          </cell>
          <cell r="O3146">
            <v>200674.01245043101</v>
          </cell>
          <cell r="P3146">
            <v>218625.78963080299</v>
          </cell>
          <cell r="Q3146">
            <v>229203.916046172</v>
          </cell>
        </row>
        <row r="3147">
          <cell r="A3147" t="str">
            <v>Q9WVA4</v>
          </cell>
          <cell r="B3147" t="str">
            <v>sp|Q9WVA4|TAGL2_MOUSE</v>
          </cell>
          <cell r="C3147">
            <v>9484.5701942927808</v>
          </cell>
          <cell r="D3147">
            <v>31350.530422804899</v>
          </cell>
          <cell r="E3147">
            <v>28544.662217370402</v>
          </cell>
          <cell r="F3147">
            <v>3638.1325211561002</v>
          </cell>
          <cell r="G3147">
            <v>32162.966771402302</v>
          </cell>
          <cell r="H3147">
            <v>33602.842229112997</v>
          </cell>
          <cell r="I3147">
            <v>20167.5759600768</v>
          </cell>
          <cell r="J3147">
            <v>32437.287995201299</v>
          </cell>
          <cell r="K3147">
            <v>12583.003546165501</v>
          </cell>
          <cell r="L3147">
            <v>8991.7655402871205</v>
          </cell>
          <cell r="M3147">
            <v>26635.930628364102</v>
          </cell>
          <cell r="N3147">
            <v>42219.974547671503</v>
          </cell>
          <cell r="O3147">
            <v>30466.0767849433</v>
          </cell>
          <cell r="P3147">
            <v>22955.576399452701</v>
          </cell>
          <cell r="Q3147">
            <v>31766.856785990902</v>
          </cell>
        </row>
        <row r="3148">
          <cell r="A3148" t="str">
            <v>Q9WVE8</v>
          </cell>
          <cell r="B3148" t="str">
            <v>sp|Q9WVE8|PACN2_MOUSE</v>
          </cell>
          <cell r="C3148">
            <v>222500.950214871</v>
          </cell>
          <cell r="D3148">
            <v>267964.57219686301</v>
          </cell>
          <cell r="E3148">
            <v>291233.67018532899</v>
          </cell>
          <cell r="F3148">
            <v>292963.90332771098</v>
          </cell>
          <cell r="G3148">
            <v>257809.842459181</v>
          </cell>
          <cell r="H3148">
            <v>316655.28240190097</v>
          </cell>
          <cell r="I3148">
            <v>334127.23255793803</v>
          </cell>
          <cell r="J3148">
            <v>343244.020390402</v>
          </cell>
          <cell r="K3148">
            <v>221349.86435908999</v>
          </cell>
          <cell r="L3148">
            <v>561997.58570430102</v>
          </cell>
          <cell r="M3148">
            <v>307686.55844354001</v>
          </cell>
          <cell r="N3148">
            <v>280858.77281591401</v>
          </cell>
          <cell r="O3148">
            <v>285820.827841983</v>
          </cell>
          <cell r="P3148">
            <v>309332.715571006</v>
          </cell>
          <cell r="Q3148">
            <v>302917.34857953398</v>
          </cell>
        </row>
        <row r="3149">
          <cell r="A3149" t="str">
            <v>Q9WVF8</v>
          </cell>
          <cell r="B3149" t="str">
            <v>sp|Q9WVF8|TUSC2_MOUSE</v>
          </cell>
          <cell r="C3149">
            <v>5626.6847971219604</v>
          </cell>
          <cell r="D3149">
            <v>24637.048321776001</v>
          </cell>
          <cell r="E3149">
            <v>67329.634539437</v>
          </cell>
          <cell r="F3149">
            <v>67542.456194926097</v>
          </cell>
          <cell r="G3149">
            <v>84506.4603632894</v>
          </cell>
          <cell r="H3149">
            <v>83937.309645038404</v>
          </cell>
          <cell r="I3149">
            <v>126227.73412577101</v>
          </cell>
          <cell r="J3149">
            <v>93345.689948957297</v>
          </cell>
          <cell r="K3149">
            <v>92855.520749652205</v>
          </cell>
          <cell r="L3149">
            <v>44462.757975474698</v>
          </cell>
          <cell r="M3149">
            <v>30822.047200543901</v>
          </cell>
          <cell r="N3149">
            <v>73747.419379754705</v>
          </cell>
          <cell r="O3149">
            <v>10165.896096467501</v>
          </cell>
          <cell r="P3149">
            <v>3628.2831369660398</v>
          </cell>
          <cell r="Q3149">
            <v>133974.55597536499</v>
          </cell>
        </row>
        <row r="3150">
          <cell r="A3150" t="str">
            <v>Q9WVG6</v>
          </cell>
          <cell r="B3150" t="str">
            <v>sp|Q9WVG6|CARM1_MOUSE</v>
          </cell>
          <cell r="C3150">
            <v>146287.544993599</v>
          </cell>
          <cell r="D3150">
            <v>80625.446472265801</v>
          </cell>
          <cell r="E3150">
            <v>193165.538199006</v>
          </cell>
          <cell r="F3150">
            <v>193453.54339022501</v>
          </cell>
          <cell r="G3150">
            <v>238023.68609495999</v>
          </cell>
          <cell r="H3150">
            <v>226473.46888628701</v>
          </cell>
          <cell r="I3150">
            <v>238495.280518402</v>
          </cell>
          <cell r="J3150">
            <v>185586.06188934299</v>
          </cell>
          <cell r="K3150">
            <v>183451.30452895901</v>
          </cell>
          <cell r="L3150">
            <v>186060.31370051001</v>
          </cell>
          <cell r="M3150">
            <v>160015.19256595499</v>
          </cell>
          <cell r="N3150">
            <v>136413.20604674501</v>
          </cell>
          <cell r="O3150">
            <v>196990.3434597</v>
          </cell>
          <cell r="P3150">
            <v>150267.98987295601</v>
          </cell>
          <cell r="Q3150">
            <v>150329.82938543</v>
          </cell>
        </row>
        <row r="3151">
          <cell r="A3151" t="str">
            <v>Q9WVJ2</v>
          </cell>
          <cell r="B3151" t="str">
            <v>sp|Q9WVJ2|PSD13_MOUSE</v>
          </cell>
          <cell r="C3151">
            <v>256085.374333638</v>
          </cell>
          <cell r="D3151">
            <v>372404.09963857301</v>
          </cell>
          <cell r="E3151">
            <v>204374.628350062</v>
          </cell>
          <cell r="F3151">
            <v>428936.64313809999</v>
          </cell>
          <cell r="G3151">
            <v>293787.56184083899</v>
          </cell>
          <cell r="H3151">
            <v>393028.37007845199</v>
          </cell>
          <cell r="I3151">
            <v>435241.595471112</v>
          </cell>
          <cell r="J3151">
            <v>271762.58689926198</v>
          </cell>
          <cell r="K3151">
            <v>370358.60899949103</v>
          </cell>
          <cell r="L3151">
            <v>438458.59580159798</v>
          </cell>
          <cell r="M3151">
            <v>370257.00356194598</v>
          </cell>
          <cell r="N3151">
            <v>370610.86861914402</v>
          </cell>
          <cell r="O3151">
            <v>488488.42269503197</v>
          </cell>
          <cell r="P3151">
            <v>404156.76544799999</v>
          </cell>
          <cell r="Q3151">
            <v>412210.89802064799</v>
          </cell>
        </row>
        <row r="3152">
          <cell r="A3152" t="str">
            <v>Q9WVK4</v>
          </cell>
          <cell r="B3152" t="str">
            <v>sp|Q9WVK4|EHD1_MOUSE</v>
          </cell>
          <cell r="C3152">
            <v>121450.57804520801</v>
          </cell>
          <cell r="D3152">
            <v>150435.52637070999</v>
          </cell>
          <cell r="E3152">
            <v>91779.758195254195</v>
          </cell>
          <cell r="F3152">
            <v>118755.635110043</v>
          </cell>
          <cell r="G3152">
            <v>102843.37574124501</v>
          </cell>
          <cell r="H3152">
            <v>160346.35757865201</v>
          </cell>
          <cell r="I3152">
            <v>103981.100162983</v>
          </cell>
          <cell r="J3152">
            <v>118256.868211036</v>
          </cell>
          <cell r="K3152">
            <v>139073.18337504601</v>
          </cell>
          <cell r="L3152">
            <v>154476.739613549</v>
          </cell>
          <cell r="M3152">
            <v>96298.542877521002</v>
          </cell>
          <cell r="N3152">
            <v>98009.613978763504</v>
          </cell>
          <cell r="O3152">
            <v>75663.500484657998</v>
          </cell>
          <cell r="P3152">
            <v>112020.232088606</v>
          </cell>
          <cell r="Q3152">
            <v>101459.639716415</v>
          </cell>
        </row>
        <row r="3153">
          <cell r="A3153" t="str">
            <v>Q9WVK8</v>
          </cell>
          <cell r="B3153" t="str">
            <v>sp|Q9WVK8|CP46A_MOUSE</v>
          </cell>
          <cell r="C3153">
            <v>113097.85331039601</v>
          </cell>
          <cell r="D3153">
            <v>171814.90817069099</v>
          </cell>
          <cell r="E3153">
            <v>140415.18640972301</v>
          </cell>
          <cell r="F3153">
            <v>131819.52448651599</v>
          </cell>
          <cell r="G3153">
            <v>119827.606783219</v>
          </cell>
          <cell r="H3153">
            <v>204357.73492698901</v>
          </cell>
          <cell r="I3153">
            <v>116563.26699954001</v>
          </cell>
          <cell r="J3153">
            <v>154016.707023903</v>
          </cell>
          <cell r="K3153">
            <v>184692.60686488301</v>
          </cell>
          <cell r="L3153">
            <v>128729.471545017</v>
          </cell>
          <cell r="M3153">
            <v>218328.412185603</v>
          </cell>
          <cell r="N3153">
            <v>144998.263900085</v>
          </cell>
          <cell r="O3153">
            <v>154547.86533525199</v>
          </cell>
          <cell r="P3153">
            <v>109326.406212263</v>
          </cell>
          <cell r="Q3153">
            <v>161038.89296969099</v>
          </cell>
        </row>
        <row r="3154">
          <cell r="A3154" t="str">
            <v>Q9WVL0</v>
          </cell>
          <cell r="B3154" t="str">
            <v>sp|Q9WVL0|MAAI_MOUSE</v>
          </cell>
          <cell r="C3154">
            <v>47788.181628340302</v>
          </cell>
          <cell r="D3154">
            <v>99304.079217117105</v>
          </cell>
          <cell r="E3154">
            <v>134200.12694968001</v>
          </cell>
          <cell r="F3154">
            <v>122428.66110452299</v>
          </cell>
          <cell r="G3154">
            <v>78344.243679300096</v>
          </cell>
          <cell r="H3154">
            <v>43452.211024197502</v>
          </cell>
          <cell r="I3154">
            <v>121493.3116796</v>
          </cell>
          <cell r="J3154">
            <v>100857.041566168</v>
          </cell>
          <cell r="K3154">
            <v>115309.64813618299</v>
          </cell>
          <cell r="L3154">
            <v>79628.776193386395</v>
          </cell>
          <cell r="M3154">
            <v>86020.476657111998</v>
          </cell>
          <cell r="N3154">
            <v>134049.682422449</v>
          </cell>
          <cell r="O3154">
            <v>85668.887814428395</v>
          </cell>
          <cell r="P3154">
            <v>91218.3086328184</v>
          </cell>
          <cell r="Q3154">
            <v>65798.327581424703</v>
          </cell>
        </row>
        <row r="3155">
          <cell r="A3155" t="str">
            <v>Q9WVQ1</v>
          </cell>
          <cell r="B3155" t="str">
            <v>sp|Q9WVQ1|MAGI2_MOUSE</v>
          </cell>
          <cell r="C3155">
            <v>262195.92032492801</v>
          </cell>
          <cell r="D3155">
            <v>297877.298408103</v>
          </cell>
          <cell r="E3155">
            <v>318100.42384109902</v>
          </cell>
          <cell r="F3155">
            <v>244903.814578666</v>
          </cell>
          <cell r="G3155">
            <v>306008.13138416997</v>
          </cell>
          <cell r="H3155">
            <v>381912.61774780898</v>
          </cell>
          <cell r="I3155">
            <v>204101.23971555301</v>
          </cell>
          <cell r="J3155">
            <v>471967.800934005</v>
          </cell>
          <cell r="K3155">
            <v>194620.06598225801</v>
          </cell>
          <cell r="L3155">
            <v>647952.78991616599</v>
          </cell>
          <cell r="M3155">
            <v>383594.94605822698</v>
          </cell>
          <cell r="N3155">
            <v>339626.89293398598</v>
          </cell>
          <cell r="O3155">
            <v>551905.34327687998</v>
          </cell>
          <cell r="P3155">
            <v>305804.98657280899</v>
          </cell>
          <cell r="Q3155">
            <v>300466.43425023102</v>
          </cell>
        </row>
        <row r="3156">
          <cell r="A3156" t="str">
            <v>Q9Z0E0</v>
          </cell>
          <cell r="B3156" t="str">
            <v>sp|Q9Z0E0|NCDN_MOUSE</v>
          </cell>
          <cell r="C3156">
            <v>10572696.0350633</v>
          </cell>
          <cell r="D3156">
            <v>11069699.858502099</v>
          </cell>
          <cell r="E3156">
            <v>11193604.217895299</v>
          </cell>
          <cell r="F3156">
            <v>9842757.89145335</v>
          </cell>
          <cell r="G3156">
            <v>10481415.6387723</v>
          </cell>
          <cell r="H3156">
            <v>11962988.8891713</v>
          </cell>
          <cell r="I3156">
            <v>12123720.6374573</v>
          </cell>
          <cell r="J3156">
            <v>9956219.2953385003</v>
          </cell>
          <cell r="K3156">
            <v>9915367.0587384701</v>
          </cell>
          <cell r="L3156">
            <v>10637680.6222624</v>
          </cell>
          <cell r="M3156">
            <v>10864963.0201027</v>
          </cell>
          <cell r="N3156">
            <v>11521055.841879901</v>
          </cell>
          <cell r="O3156">
            <v>10366682.771087401</v>
          </cell>
          <cell r="P3156">
            <v>10991560.505695</v>
          </cell>
          <cell r="Q3156">
            <v>10646862.9223918</v>
          </cell>
        </row>
        <row r="3157">
          <cell r="A3157" t="str">
            <v>Q9Z0G0</v>
          </cell>
          <cell r="B3157" t="str">
            <v>sp|Q9Z0G0|GIPC1_MOUSE</v>
          </cell>
          <cell r="C3157">
            <v>32212.725943231599</v>
          </cell>
          <cell r="D3157">
            <v>57520.322643350897</v>
          </cell>
          <cell r="E3157">
            <v>50286.387225140897</v>
          </cell>
          <cell r="F3157">
            <v>28467.956574092801</v>
          </cell>
          <cell r="G3157">
            <v>63494.479741573799</v>
          </cell>
          <cell r="H3157">
            <v>15442.6936522785</v>
          </cell>
          <cell r="I3157">
            <v>19864.6263221183</v>
          </cell>
          <cell r="J3157">
            <v>24266.972023178401</v>
          </cell>
          <cell r="K3157">
            <v>37531.483233561601</v>
          </cell>
          <cell r="L3157">
            <v>4358.9646490548603</v>
          </cell>
          <cell r="M3157">
            <v>59193.1197955436</v>
          </cell>
          <cell r="N3157">
            <v>21791.0067630991</v>
          </cell>
          <cell r="O3157">
            <v>50204.734653196298</v>
          </cell>
          <cell r="P3157">
            <v>14957.112645388501</v>
          </cell>
          <cell r="Q3157">
            <v>38913.533678698601</v>
          </cell>
        </row>
        <row r="3158">
          <cell r="A3158" t="str">
            <v>Q9Z0H4</v>
          </cell>
          <cell r="B3158" t="str">
            <v>sp|Q9Z0H4|CELF2_MOUSE</v>
          </cell>
          <cell r="C3158">
            <v>62471.591907822301</v>
          </cell>
          <cell r="D3158">
            <v>60187.053132566303</v>
          </cell>
          <cell r="E3158">
            <v>59973.924464467302</v>
          </cell>
          <cell r="F3158">
            <v>78785.757803311993</v>
          </cell>
          <cell r="G3158">
            <v>59842.419920808097</v>
          </cell>
          <cell r="H3158">
            <v>82328.204882332298</v>
          </cell>
          <cell r="I3158">
            <v>71086.469354987697</v>
          </cell>
          <cell r="J3158">
            <v>75827.048716310295</v>
          </cell>
          <cell r="K3158">
            <v>61876.221231639996</v>
          </cell>
          <cell r="L3158">
            <v>81662.611878530399</v>
          </cell>
          <cell r="M3158">
            <v>50974.962274792902</v>
          </cell>
          <cell r="N3158">
            <v>68891.154752068207</v>
          </cell>
          <cell r="O3158">
            <v>74942.0246349191</v>
          </cell>
          <cell r="P3158">
            <v>71181.376174046105</v>
          </cell>
          <cell r="Q3158">
            <v>69801.543823355401</v>
          </cell>
        </row>
        <row r="3159">
          <cell r="A3159" t="str">
            <v>Q9Z0H8</v>
          </cell>
          <cell r="B3159" t="str">
            <v>sp|Q9Z0H8|CLIP2_MOUSE</v>
          </cell>
          <cell r="C3159">
            <v>682516.63520921196</v>
          </cell>
          <cell r="D3159">
            <v>815625.22611270903</v>
          </cell>
          <cell r="E3159">
            <v>568295.39688861603</v>
          </cell>
          <cell r="F3159">
            <v>836523.20841460896</v>
          </cell>
          <cell r="G3159">
            <v>725539.23261492199</v>
          </cell>
          <cell r="H3159">
            <v>860407.44254189497</v>
          </cell>
          <cell r="I3159">
            <v>751020.60280247696</v>
          </cell>
          <cell r="J3159">
            <v>738246.08675865806</v>
          </cell>
          <cell r="K3159">
            <v>835296.692079867</v>
          </cell>
          <cell r="L3159">
            <v>1084952.6946058299</v>
          </cell>
          <cell r="M3159">
            <v>1022953.86132097</v>
          </cell>
          <cell r="N3159">
            <v>793679.53968421102</v>
          </cell>
          <cell r="O3159">
            <v>1107612.28106956</v>
          </cell>
          <cell r="P3159">
            <v>814674.78976455901</v>
          </cell>
          <cell r="Q3159">
            <v>798437.565079547</v>
          </cell>
        </row>
        <row r="3160">
          <cell r="A3160" t="str">
            <v>Q9Z0J0</v>
          </cell>
          <cell r="B3160" t="str">
            <v>sp|Q9Z0J0|NPC2_MOUSE</v>
          </cell>
          <cell r="C3160">
            <v>159273.047382032</v>
          </cell>
          <cell r="D3160">
            <v>36357.943054738302</v>
          </cell>
          <cell r="E3160">
            <v>114820.614238726</v>
          </cell>
          <cell r="F3160">
            <v>186608.858290604</v>
          </cell>
          <cell r="G3160">
            <v>26238.172331088699</v>
          </cell>
          <cell r="H3160">
            <v>33927.767693441499</v>
          </cell>
          <cell r="I3160">
            <v>12825.5935338207</v>
          </cell>
          <cell r="J3160">
            <v>160023.754638552</v>
          </cell>
          <cell r="K3160">
            <v>26008.871038134199</v>
          </cell>
          <cell r="L3160">
            <v>135657.19263184801</v>
          </cell>
          <cell r="M3160">
            <v>89576.9767115422</v>
          </cell>
          <cell r="N3160">
            <v>115557.22987943501</v>
          </cell>
          <cell r="O3160">
            <v>83975.801869843403</v>
          </cell>
          <cell r="P3160">
            <v>142963.85374865399</v>
          </cell>
          <cell r="Q3160">
            <v>123826.939500293</v>
          </cell>
        </row>
        <row r="3161">
          <cell r="A3161" t="str">
            <v>Q9Z0J4</v>
          </cell>
          <cell r="B3161" t="str">
            <v>sp|Q9Z0J4|NOS1_MOUSE</v>
          </cell>
          <cell r="C3161">
            <v>62866.283250588502</v>
          </cell>
          <cell r="D3161">
            <v>139724.59705944601</v>
          </cell>
          <cell r="E3161">
            <v>135026.44023812099</v>
          </cell>
          <cell r="F3161">
            <v>194340.92167230599</v>
          </cell>
          <cell r="G3161">
            <v>114766.17421949199</v>
          </cell>
          <cell r="H3161">
            <v>221447.48675349</v>
          </cell>
          <cell r="I3161">
            <v>174956.42733039201</v>
          </cell>
          <cell r="J3161">
            <v>108668.13747791501</v>
          </cell>
          <cell r="K3161">
            <v>184421.75099653401</v>
          </cell>
          <cell r="L3161">
            <v>336904.388900636</v>
          </cell>
          <cell r="M3161">
            <v>186988.30059651201</v>
          </cell>
          <cell r="N3161">
            <v>128331.812988677</v>
          </cell>
          <cell r="O3161">
            <v>239409.57424077799</v>
          </cell>
          <cell r="P3161">
            <v>185343.12995660299</v>
          </cell>
          <cell r="Q3161">
            <v>105571.68709126901</v>
          </cell>
        </row>
        <row r="3162">
          <cell r="A3162" t="str">
            <v>Q9Z0N1</v>
          </cell>
          <cell r="B3162" t="str">
            <v>sp|Q9Z0N1|IF2G_MOUSE</v>
          </cell>
          <cell r="C3162">
            <v>232749.76889054599</v>
          </cell>
          <cell r="D3162">
            <v>154635.17868714099</v>
          </cell>
          <cell r="E3162">
            <v>164401.380652386</v>
          </cell>
          <cell r="F3162">
            <v>79462.148403037601</v>
          </cell>
          <cell r="G3162">
            <v>188968.18576330101</v>
          </cell>
          <cell r="H3162">
            <v>76358.940015290107</v>
          </cell>
          <cell r="I3162">
            <v>133110.696881846</v>
          </cell>
          <cell r="J3162">
            <v>127492.52943427701</v>
          </cell>
          <cell r="K3162">
            <v>205878.93640978399</v>
          </cell>
          <cell r="L3162">
            <v>95282.987944035893</v>
          </cell>
          <cell r="M3162">
            <v>96930.949988450404</v>
          </cell>
          <cell r="N3162">
            <v>162302.311957584</v>
          </cell>
          <cell r="O3162">
            <v>244420.13365971899</v>
          </cell>
          <cell r="P3162">
            <v>171555.30750840501</v>
          </cell>
          <cell r="Q3162">
            <v>192828.207512355</v>
          </cell>
        </row>
        <row r="3163">
          <cell r="A3163" t="str">
            <v>Q9Z0N2</v>
          </cell>
          <cell r="B3163" t="str">
            <v>sp|Q9Z0N2|IF2H_MOUSE</v>
          </cell>
          <cell r="C3163">
            <v>208895.182206392</v>
          </cell>
          <cell r="D3163">
            <v>134231.63321472501</v>
          </cell>
          <cell r="E3163">
            <v>157704.93671727899</v>
          </cell>
          <cell r="F3163">
            <v>58359.3680509404</v>
          </cell>
          <cell r="G3163">
            <v>152314.772072308</v>
          </cell>
          <cell r="H3163">
            <v>61976.9255544556</v>
          </cell>
          <cell r="I3163">
            <v>166172.93396792401</v>
          </cell>
          <cell r="J3163">
            <v>115152.626200329</v>
          </cell>
          <cell r="K3163">
            <v>161084.09199824801</v>
          </cell>
          <cell r="L3163">
            <v>50864.675851737498</v>
          </cell>
          <cell r="M3163">
            <v>119018.252727144</v>
          </cell>
          <cell r="N3163">
            <v>171023.46268537201</v>
          </cell>
          <cell r="O3163">
            <v>254011.60411760499</v>
          </cell>
          <cell r="P3163">
            <v>153627.61287379399</v>
          </cell>
          <cell r="Q3163">
            <v>157917.42010651401</v>
          </cell>
        </row>
        <row r="3164">
          <cell r="A3164" t="str">
            <v>Q9Z0P4</v>
          </cell>
          <cell r="B3164" t="str">
            <v>sp|Q9Z0P4|PALM_MOUSE</v>
          </cell>
          <cell r="C3164">
            <v>3027229.6454062802</v>
          </cell>
          <cell r="D3164">
            <v>3555683.0842737402</v>
          </cell>
          <cell r="E3164">
            <v>3689145.9069042001</v>
          </cell>
          <cell r="F3164">
            <v>3735451.4870644701</v>
          </cell>
          <cell r="G3164">
            <v>3681232.1620183201</v>
          </cell>
          <cell r="H3164">
            <v>4086353.6498974399</v>
          </cell>
          <cell r="I3164">
            <v>3595904.9071488301</v>
          </cell>
          <cell r="J3164">
            <v>4314578.9377210196</v>
          </cell>
          <cell r="K3164">
            <v>3500964.1312351301</v>
          </cell>
          <cell r="L3164">
            <v>4158783.3205847498</v>
          </cell>
          <cell r="M3164">
            <v>3925424.3126331298</v>
          </cell>
          <cell r="N3164">
            <v>3231347.4580170899</v>
          </cell>
          <cell r="O3164">
            <v>4143647.17183025</v>
          </cell>
          <cell r="P3164">
            <v>3820056.7212889702</v>
          </cell>
          <cell r="Q3164">
            <v>3692948.87069216</v>
          </cell>
        </row>
        <row r="3165">
          <cell r="A3165" t="str">
            <v>Q9Z0P5</v>
          </cell>
          <cell r="B3165" t="str">
            <v>sp|Q9Z0P5|TWF2_MOUSE</v>
          </cell>
          <cell r="C3165">
            <v>140784.089731507</v>
          </cell>
          <cell r="D3165">
            <v>253280.132234705</v>
          </cell>
          <cell r="E3165">
            <v>115756.799078071</v>
          </cell>
          <cell r="F3165">
            <v>151177.731962405</v>
          </cell>
          <cell r="G3165">
            <v>148214.53590106301</v>
          </cell>
          <cell r="H3165">
            <v>199308.449906975</v>
          </cell>
          <cell r="I3165">
            <v>232560.59563408399</v>
          </cell>
          <cell r="J3165">
            <v>193059.74588637301</v>
          </cell>
          <cell r="K3165">
            <v>247196.25469447099</v>
          </cell>
          <cell r="L3165">
            <v>141263.926431086</v>
          </cell>
          <cell r="M3165">
            <v>216784.807285116</v>
          </cell>
          <cell r="N3165">
            <v>101801.55488846199</v>
          </cell>
          <cell r="O3165">
            <v>182920.606062604</v>
          </cell>
          <cell r="P3165">
            <v>204771.60823019801</v>
          </cell>
          <cell r="Q3165">
            <v>60887.435930384403</v>
          </cell>
        </row>
        <row r="3166">
          <cell r="A3166" t="str">
            <v>Q9Z0R4</v>
          </cell>
          <cell r="B3166" t="str">
            <v>sp|Q9Z0R4|ITSN1_MOUSE</v>
          </cell>
          <cell r="C3166">
            <v>126594.26722448001</v>
          </cell>
          <cell r="D3166">
            <v>171108.97658927299</v>
          </cell>
          <cell r="E3166">
            <v>128756.569684355</v>
          </cell>
          <cell r="F3166">
            <v>211654.05437504299</v>
          </cell>
          <cell r="G3166">
            <v>138520.052605184</v>
          </cell>
          <cell r="H3166">
            <v>182876.70264176201</v>
          </cell>
          <cell r="I3166">
            <v>165515.050923931</v>
          </cell>
          <cell r="J3166">
            <v>130815.15869531401</v>
          </cell>
          <cell r="K3166">
            <v>143780.94706006401</v>
          </cell>
          <cell r="L3166">
            <v>191287.27948065801</v>
          </cell>
          <cell r="M3166">
            <v>251194.74019851</v>
          </cell>
          <cell r="N3166">
            <v>227156.69107204501</v>
          </cell>
          <cell r="O3166">
            <v>122571.69511421</v>
          </cell>
          <cell r="P3166">
            <v>165976.67178258</v>
          </cell>
          <cell r="Q3166">
            <v>150481.525938765</v>
          </cell>
        </row>
        <row r="3167">
          <cell r="A3167" t="str">
            <v>Q9Z0R6</v>
          </cell>
          <cell r="B3167" t="str">
            <v>sp|Q9Z0R6|ITSN2_MOUSE</v>
          </cell>
          <cell r="C3167">
            <v>109698.3521756</v>
          </cell>
          <cell r="D3167">
            <v>145651.42897367099</v>
          </cell>
          <cell r="E3167">
            <v>220179.28819547701</v>
          </cell>
          <cell r="F3167">
            <v>202188.138130484</v>
          </cell>
          <cell r="G3167">
            <v>209094.03498857099</v>
          </cell>
          <cell r="H3167">
            <v>219618.280369557</v>
          </cell>
          <cell r="I3167">
            <v>213582.966521667</v>
          </cell>
          <cell r="J3167">
            <v>248945.04582903101</v>
          </cell>
          <cell r="K3167">
            <v>171110.89970192101</v>
          </cell>
          <cell r="L3167">
            <v>354815.360670202</v>
          </cell>
          <cell r="M3167">
            <v>144628.169227345</v>
          </cell>
          <cell r="N3167">
            <v>206999.24978216199</v>
          </cell>
          <cell r="O3167">
            <v>281177.04365826998</v>
          </cell>
          <cell r="P3167">
            <v>202882.619199607</v>
          </cell>
          <cell r="Q3167">
            <v>244471.99014646799</v>
          </cell>
        </row>
        <row r="3168">
          <cell r="A3168" t="str">
            <v>Q9Z0S1</v>
          </cell>
          <cell r="B3168" t="str">
            <v>sp|Q9Z0S1|BPNT1_MOUSE</v>
          </cell>
          <cell r="C3168">
            <v>715414.66906085901</v>
          </cell>
          <cell r="D3168">
            <v>830964.90026775503</v>
          </cell>
          <cell r="E3168">
            <v>1027017.6026774599</v>
          </cell>
          <cell r="F3168">
            <v>777586.46225154202</v>
          </cell>
          <cell r="G3168">
            <v>778040.59087193804</v>
          </cell>
          <cell r="H3168">
            <v>884017.71220337204</v>
          </cell>
          <cell r="I3168">
            <v>841139.73456479504</v>
          </cell>
          <cell r="J3168">
            <v>732333.83239098103</v>
          </cell>
          <cell r="K3168">
            <v>794907.10908079694</v>
          </cell>
          <cell r="L3168">
            <v>827351.45186865795</v>
          </cell>
          <cell r="M3168">
            <v>952481.98703961098</v>
          </cell>
          <cell r="N3168">
            <v>1108417.6714324499</v>
          </cell>
          <cell r="O3168">
            <v>659521.38785441802</v>
          </cell>
          <cell r="P3168">
            <v>945412.71757617197</v>
          </cell>
          <cell r="Q3168">
            <v>843825.39717683895</v>
          </cell>
        </row>
        <row r="3169">
          <cell r="A3169" t="str">
            <v>Q9Z0U1</v>
          </cell>
          <cell r="B3169" t="str">
            <v>sp|Q9Z0U1|ZO2_MOUSE</v>
          </cell>
          <cell r="C3169">
            <v>62232.884372123299</v>
          </cell>
          <cell r="D3169">
            <v>123851.285254082</v>
          </cell>
          <cell r="E3169">
            <v>127305.912328871</v>
          </cell>
          <cell r="F3169">
            <v>145298.701205288</v>
          </cell>
          <cell r="G3169">
            <v>150111.64023020299</v>
          </cell>
          <cell r="H3169">
            <v>116693.302058234</v>
          </cell>
          <cell r="I3169">
            <v>144639.363862989</v>
          </cell>
          <cell r="J3169">
            <v>56145.757253875599</v>
          </cell>
          <cell r="K3169">
            <v>84807.748266793002</v>
          </cell>
          <cell r="L3169">
            <v>172274.910597148</v>
          </cell>
          <cell r="M3169">
            <v>121604.35584077401</v>
          </cell>
          <cell r="N3169">
            <v>144171.498568034</v>
          </cell>
          <cell r="O3169">
            <v>164331.586345769</v>
          </cell>
          <cell r="P3169">
            <v>84419.475348882304</v>
          </cell>
          <cell r="Q3169">
            <v>168399.88058870501</v>
          </cell>
        </row>
        <row r="3170">
          <cell r="A3170" t="str">
            <v>Q9Z0X1</v>
          </cell>
          <cell r="B3170" t="str">
            <v>sp|Q9Z0X1|AIFM1_MOUSE</v>
          </cell>
          <cell r="C3170">
            <v>826659.26168123004</v>
          </cell>
          <cell r="D3170">
            <v>747514.06348347105</v>
          </cell>
          <cell r="E3170">
            <v>688500.34480791097</v>
          </cell>
          <cell r="F3170">
            <v>688945.05868797598</v>
          </cell>
          <cell r="G3170">
            <v>822386.11908969097</v>
          </cell>
          <cell r="H3170">
            <v>879208.46769730095</v>
          </cell>
          <cell r="I3170">
            <v>661027.42358343501</v>
          </cell>
          <cell r="J3170">
            <v>722806.72206778498</v>
          </cell>
          <cell r="K3170">
            <v>554807.71120573999</v>
          </cell>
          <cell r="L3170">
            <v>960414.23749480105</v>
          </cell>
          <cell r="M3170">
            <v>855672.70438408002</v>
          </cell>
          <cell r="N3170">
            <v>842472.72843123402</v>
          </cell>
          <cell r="O3170">
            <v>754219.28419486701</v>
          </cell>
          <cell r="P3170">
            <v>770505.18539861101</v>
          </cell>
          <cell r="Q3170">
            <v>894560.87015206297</v>
          </cell>
        </row>
        <row r="3171">
          <cell r="A3171" t="str">
            <v>Q9Z0Y1</v>
          </cell>
          <cell r="B3171" t="str">
            <v>sp|Q9Z0Y1|DCTN3_MOUSE</v>
          </cell>
          <cell r="C3171">
            <v>408730.99707146402</v>
          </cell>
          <cell r="D3171">
            <v>414856.13969895302</v>
          </cell>
          <cell r="E3171">
            <v>354052.23050196399</v>
          </cell>
          <cell r="F3171">
            <v>209481.278276411</v>
          </cell>
          <cell r="G3171">
            <v>226611.03248290901</v>
          </cell>
          <cell r="H3171">
            <v>256004.92536256701</v>
          </cell>
          <cell r="I3171">
            <v>416306.98213121702</v>
          </cell>
          <cell r="J3171">
            <v>189150.19577742199</v>
          </cell>
          <cell r="K3171">
            <v>166588.94858079101</v>
          </cell>
          <cell r="L3171">
            <v>272811.72948526102</v>
          </cell>
          <cell r="M3171">
            <v>400694.67730187398</v>
          </cell>
          <cell r="N3171">
            <v>204539.33957262099</v>
          </cell>
          <cell r="O3171">
            <v>211002.812352648</v>
          </cell>
          <cell r="P3171">
            <v>455011.03636159399</v>
          </cell>
          <cell r="Q3171">
            <v>275182.98387416097</v>
          </cell>
        </row>
        <row r="3172">
          <cell r="A3172" t="str">
            <v>Q9Z110</v>
          </cell>
          <cell r="B3172" t="str">
            <v>sp|Q9Z110|P5CS_MOUSE</v>
          </cell>
          <cell r="C3172">
            <v>283345.17933140701</v>
          </cell>
          <cell r="D3172">
            <v>277575.07889596699</v>
          </cell>
          <cell r="E3172">
            <v>175809.65749504499</v>
          </cell>
          <cell r="F3172">
            <v>314883.14028602</v>
          </cell>
          <cell r="G3172">
            <v>275276.47344517801</v>
          </cell>
          <cell r="H3172">
            <v>323630.23699586</v>
          </cell>
          <cell r="I3172">
            <v>230528.42871743799</v>
          </cell>
          <cell r="J3172">
            <v>297924.795867729</v>
          </cell>
          <cell r="K3172">
            <v>181512.124582146</v>
          </cell>
          <cell r="L3172">
            <v>247831.909563211</v>
          </cell>
          <cell r="M3172">
            <v>243398.64127963601</v>
          </cell>
          <cell r="N3172">
            <v>307830.27593267203</v>
          </cell>
          <cell r="O3172">
            <v>317839.62918359198</v>
          </cell>
          <cell r="P3172">
            <v>346149.447440002</v>
          </cell>
          <cell r="Q3172">
            <v>257910.82939119099</v>
          </cell>
        </row>
        <row r="3173">
          <cell r="A3173" t="str">
            <v>Q9Z127</v>
          </cell>
          <cell r="B3173" t="str">
            <v>sp|Q9Z127|LAT1_MOUSE</v>
          </cell>
          <cell r="C3173">
            <v>488647.036117704</v>
          </cell>
          <cell r="D3173">
            <v>435372.340519625</v>
          </cell>
          <cell r="E3173">
            <v>520509.98232838302</v>
          </cell>
          <cell r="F3173">
            <v>557234.94257706101</v>
          </cell>
          <cell r="G3173">
            <v>563686.81037980004</v>
          </cell>
          <cell r="H3173">
            <v>541798.53014043695</v>
          </cell>
          <cell r="I3173">
            <v>574661.73529887595</v>
          </cell>
          <cell r="J3173">
            <v>597746.08045843802</v>
          </cell>
          <cell r="K3173">
            <v>534786.741590066</v>
          </cell>
          <cell r="L3173">
            <v>498301.02110913902</v>
          </cell>
          <cell r="M3173">
            <v>441606.68374521501</v>
          </cell>
          <cell r="N3173">
            <v>571866.29428909696</v>
          </cell>
          <cell r="O3173">
            <v>544105.72792392399</v>
          </cell>
          <cell r="P3173">
            <v>475946.81365560798</v>
          </cell>
          <cell r="Q3173">
            <v>352277.71712935501</v>
          </cell>
        </row>
        <row r="3174">
          <cell r="A3174" t="str">
            <v>Q9Z130</v>
          </cell>
          <cell r="B3174" t="str">
            <v>sp|Q9Z130|HNRDL_MOUSE</v>
          </cell>
          <cell r="C3174">
            <v>667598.81983483897</v>
          </cell>
          <cell r="D3174">
            <v>548532.37095832697</v>
          </cell>
          <cell r="E3174">
            <v>478959.177342379</v>
          </cell>
          <cell r="F3174">
            <v>519357.04769719101</v>
          </cell>
          <cell r="G3174">
            <v>543098.39914670505</v>
          </cell>
          <cell r="H3174">
            <v>525389.54912286799</v>
          </cell>
          <cell r="I3174">
            <v>513528.55501139001</v>
          </cell>
          <cell r="J3174">
            <v>614423.35889138805</v>
          </cell>
          <cell r="K3174">
            <v>497790.95294502098</v>
          </cell>
          <cell r="L3174">
            <v>479003.78672190302</v>
          </cell>
          <cell r="M3174">
            <v>487300.45646688697</v>
          </cell>
          <cell r="N3174">
            <v>588295.55960931303</v>
          </cell>
          <cell r="O3174">
            <v>488803.14645894599</v>
          </cell>
          <cell r="P3174">
            <v>569383.59840560996</v>
          </cell>
          <cell r="Q3174">
            <v>604854.81954953098</v>
          </cell>
        </row>
        <row r="3175">
          <cell r="A3175" t="str">
            <v>Q9Z140</v>
          </cell>
          <cell r="B3175" t="str">
            <v>sp|Q9Z140|CPNE6_MOUSE</v>
          </cell>
          <cell r="C3175">
            <v>5847399.25172826</v>
          </cell>
          <cell r="D3175">
            <v>5148001.0797881205</v>
          </cell>
          <cell r="E3175">
            <v>6278779.59204219</v>
          </cell>
          <cell r="F3175">
            <v>6083545.4869290097</v>
          </cell>
          <cell r="G3175">
            <v>5481036.6114504496</v>
          </cell>
          <cell r="H3175">
            <v>6004754.0767319296</v>
          </cell>
          <cell r="I3175">
            <v>6771891.3136527902</v>
          </cell>
          <cell r="J3175">
            <v>6396806.26624816</v>
          </cell>
          <cell r="K3175">
            <v>6030108.7608443899</v>
          </cell>
          <cell r="L3175">
            <v>6320764.2049819101</v>
          </cell>
          <cell r="M3175">
            <v>6872452.7767089102</v>
          </cell>
          <cell r="N3175">
            <v>6163119.4580015298</v>
          </cell>
          <cell r="O3175">
            <v>6689080.5548737301</v>
          </cell>
          <cell r="P3175">
            <v>5908675.7343304101</v>
          </cell>
          <cell r="Q3175">
            <v>7074355.7150987303</v>
          </cell>
        </row>
        <row r="3176">
          <cell r="A3176" t="str">
            <v>Q9Z172</v>
          </cell>
          <cell r="B3176" t="str">
            <v>sp|Q9Z172|SUMO3_MOUSE</v>
          </cell>
          <cell r="C3176">
            <v>245258.32063239699</v>
          </cell>
          <cell r="D3176">
            <v>242871.32342969099</v>
          </cell>
          <cell r="E3176">
            <v>416361.37530162599</v>
          </cell>
          <cell r="F3176">
            <v>369629.84685514402</v>
          </cell>
          <cell r="G3176">
            <v>359595.31697281502</v>
          </cell>
          <cell r="H3176">
            <v>348460.42182675598</v>
          </cell>
          <cell r="I3176">
            <v>443252.82686598698</v>
          </cell>
          <cell r="J3176">
            <v>331580.80741129199</v>
          </cell>
          <cell r="K3176">
            <v>390823.04009190499</v>
          </cell>
          <cell r="L3176">
            <v>318958.51554929302</v>
          </cell>
          <cell r="M3176">
            <v>341280.50744125701</v>
          </cell>
          <cell r="N3176">
            <v>374805.89806175901</v>
          </cell>
          <cell r="O3176">
            <v>246185.894869899</v>
          </cell>
          <cell r="P3176">
            <v>415148.41587819299</v>
          </cell>
          <cell r="Q3176">
            <v>317770.61390109302</v>
          </cell>
        </row>
        <row r="3177">
          <cell r="A3177" t="str">
            <v>Q9Z1B3</v>
          </cell>
          <cell r="B3177" t="str">
            <v>sp|Q9Z1B3|PLCB1_MOUSE</v>
          </cell>
          <cell r="C3177">
            <v>2504812.0558640398</v>
          </cell>
          <cell r="D3177">
            <v>2666502.89514325</v>
          </cell>
          <cell r="E3177">
            <v>2811818.5031962302</v>
          </cell>
          <cell r="F3177">
            <v>3084361.90360109</v>
          </cell>
          <cell r="G3177">
            <v>3163457.1093435399</v>
          </cell>
          <cell r="H3177">
            <v>3228452.6929222899</v>
          </cell>
          <cell r="I3177">
            <v>2756386.8829250899</v>
          </cell>
          <cell r="J3177">
            <v>2989507.0128323799</v>
          </cell>
          <cell r="K3177">
            <v>2680637.5822413201</v>
          </cell>
          <cell r="L3177">
            <v>2818052.32692004</v>
          </cell>
          <cell r="M3177">
            <v>3104241.9258658402</v>
          </cell>
          <cell r="N3177">
            <v>2799827.4906178098</v>
          </cell>
          <cell r="O3177">
            <v>3233464.1623994098</v>
          </cell>
          <cell r="P3177">
            <v>3096664.3579552202</v>
          </cell>
          <cell r="Q3177">
            <v>2747943.8926478401</v>
          </cell>
        </row>
        <row r="3178">
          <cell r="A3178" t="str">
            <v>Q9Z1E4</v>
          </cell>
          <cell r="B3178" t="str">
            <v>sp|Q9Z1E4|GYS1_MOUSE</v>
          </cell>
          <cell r="C3178">
            <v>42752.455314651197</v>
          </cell>
          <cell r="D3178">
            <v>47566.984592094101</v>
          </cell>
          <cell r="E3178">
            <v>68218.980179137594</v>
          </cell>
          <cell r="F3178">
            <v>80338.973777676205</v>
          </cell>
          <cell r="G3178">
            <v>53049.852310793103</v>
          </cell>
          <cell r="H3178">
            <v>109885.055252972</v>
          </cell>
          <cell r="I3178">
            <v>59675.8441324491</v>
          </cell>
          <cell r="J3178">
            <v>71894.627821508504</v>
          </cell>
          <cell r="K3178">
            <v>50002.016046093602</v>
          </cell>
          <cell r="L3178">
            <v>29712.572832485101</v>
          </cell>
          <cell r="M3178">
            <v>56299.986290351997</v>
          </cell>
          <cell r="N3178">
            <v>50584.857584006299</v>
          </cell>
          <cell r="O3178">
            <v>70474.512793544898</v>
          </cell>
          <cell r="P3178">
            <v>80390.187916945506</v>
          </cell>
          <cell r="Q3178">
            <v>40265.791239552898</v>
          </cell>
        </row>
        <row r="3179">
          <cell r="A3179" t="str">
            <v>Q9Z1F9</v>
          </cell>
          <cell r="B3179" t="str">
            <v>sp|Q9Z1F9|SAE2_MOUSE</v>
          </cell>
          <cell r="C3179">
            <v>254850.205592446</v>
          </cell>
          <cell r="D3179">
            <v>203518.88102000099</v>
          </cell>
          <cell r="E3179">
            <v>170707.76737352301</v>
          </cell>
          <cell r="F3179">
            <v>219635.48358002899</v>
          </cell>
          <cell r="G3179">
            <v>29082.509741001999</v>
          </cell>
          <cell r="H3179">
            <v>205970.13271945901</v>
          </cell>
          <cell r="I3179">
            <v>194533.46988980999</v>
          </cell>
          <cell r="J3179">
            <v>222240.19151766499</v>
          </cell>
          <cell r="K3179">
            <v>122311.46220033101</v>
          </cell>
          <cell r="L3179">
            <v>292726.166037168</v>
          </cell>
          <cell r="M3179">
            <v>241617.26740947799</v>
          </cell>
          <cell r="N3179">
            <v>217172.956921237</v>
          </cell>
          <cell r="O3179">
            <v>191470.47349238399</v>
          </cell>
          <cell r="P3179">
            <v>214529.62269570999</v>
          </cell>
          <cell r="Q3179">
            <v>212680.56724176399</v>
          </cell>
        </row>
        <row r="3180">
          <cell r="A3180" t="str">
            <v>Q9Z1G3</v>
          </cell>
          <cell r="B3180" t="str">
            <v>sp|Q9Z1G3|VATC1_MOUSE</v>
          </cell>
          <cell r="C3180">
            <v>2671351.2014339799</v>
          </cell>
          <cell r="D3180">
            <v>4457939.6567725297</v>
          </cell>
          <cell r="E3180">
            <v>2998279.1959350002</v>
          </cell>
          <cell r="F3180">
            <v>4120018.8613041299</v>
          </cell>
          <cell r="G3180">
            <v>4198184.8495210297</v>
          </cell>
          <cell r="H3180">
            <v>4204223.7216068702</v>
          </cell>
          <cell r="I3180">
            <v>3550117.1283692298</v>
          </cell>
          <cell r="J3180">
            <v>3312484.88455548</v>
          </cell>
          <cell r="K3180">
            <v>3865213.89572109</v>
          </cell>
          <cell r="L3180">
            <v>4372279.0707415603</v>
          </cell>
          <cell r="M3180">
            <v>4034181.9974127798</v>
          </cell>
          <cell r="N3180">
            <v>3234072.0531302202</v>
          </cell>
          <cell r="O3180">
            <v>3834859.1308314102</v>
          </cell>
          <cell r="P3180">
            <v>3807193.46688993</v>
          </cell>
          <cell r="Q3180">
            <v>3665955.5365520301</v>
          </cell>
        </row>
        <row r="3181">
          <cell r="A3181" t="str">
            <v>Q9Z1G4</v>
          </cell>
          <cell r="B3181" t="str">
            <v>sp|Q9Z1G4|VPP1_MOUSE</v>
          </cell>
          <cell r="C3181">
            <v>5877160.9306397503</v>
          </cell>
          <cell r="D3181">
            <v>5956461.0123019302</v>
          </cell>
          <cell r="E3181">
            <v>6009754.0054165004</v>
          </cell>
          <cell r="F3181">
            <v>6318524.3364243601</v>
          </cell>
          <cell r="G3181">
            <v>6321611.6116625601</v>
          </cell>
          <cell r="H3181">
            <v>6150769.5940869497</v>
          </cell>
          <cell r="I3181">
            <v>6252046.3147182902</v>
          </cell>
          <cell r="J3181">
            <v>6135701.6565707996</v>
          </cell>
          <cell r="K3181">
            <v>6701932.9888740601</v>
          </cell>
          <cell r="L3181">
            <v>5798733.9068830702</v>
          </cell>
          <cell r="M3181">
            <v>5452742.1497076098</v>
          </cell>
          <cell r="N3181">
            <v>6148743.4111123001</v>
          </cell>
          <cell r="O3181">
            <v>6296225.5026506297</v>
          </cell>
          <cell r="P3181">
            <v>6001722.2844717801</v>
          </cell>
          <cell r="Q3181">
            <v>5836515.0705145197</v>
          </cell>
        </row>
        <row r="3182">
          <cell r="A3182" t="str">
            <v>Q9Z1J3</v>
          </cell>
          <cell r="B3182" t="str">
            <v>sp|Q9Z1J3|NFS1_MOUSE</v>
          </cell>
          <cell r="C3182">
            <v>190237.20691715801</v>
          </cell>
          <cell r="D3182">
            <v>209050.51693949799</v>
          </cell>
          <cell r="E3182">
            <v>138560.304581693</v>
          </cell>
          <cell r="F3182">
            <v>175096.76186429401</v>
          </cell>
          <cell r="G3182">
            <v>133541.37038667401</v>
          </cell>
          <cell r="H3182">
            <v>163008.348003238</v>
          </cell>
          <cell r="I3182">
            <v>166700.83303969199</v>
          </cell>
          <cell r="J3182">
            <v>246505.665667122</v>
          </cell>
          <cell r="K3182">
            <v>126386.819394351</v>
          </cell>
          <cell r="L3182">
            <v>146937.05265798699</v>
          </cell>
          <cell r="M3182">
            <v>137687.13479055301</v>
          </cell>
          <cell r="N3182">
            <v>234999.58819167499</v>
          </cell>
          <cell r="O3182">
            <v>185618.45658338099</v>
          </cell>
          <cell r="P3182">
            <v>135155.565872974</v>
          </cell>
          <cell r="Q3182">
            <v>217843.276619357</v>
          </cell>
        </row>
        <row r="3183">
          <cell r="A3183" t="str">
            <v>Q9Z1K5</v>
          </cell>
          <cell r="B3183" t="str">
            <v>sp|Q9Z1K5|ARI1_MOUSE</v>
          </cell>
          <cell r="C3183">
            <v>15644.185791392099</v>
          </cell>
          <cell r="D3183">
            <v>54530.3926894955</v>
          </cell>
          <cell r="E3183">
            <v>49931.825161430497</v>
          </cell>
          <cell r="F3183">
            <v>58315.007798121398</v>
          </cell>
          <cell r="G3183">
            <v>54201.649557000397</v>
          </cell>
          <cell r="H3183">
            <v>61784.4150426907</v>
          </cell>
          <cell r="I3183">
            <v>72808.428355106895</v>
          </cell>
          <cell r="J3183">
            <v>36499.786976921401</v>
          </cell>
          <cell r="K3183">
            <v>54594.975882684797</v>
          </cell>
          <cell r="L3183">
            <v>57582.362103305997</v>
          </cell>
          <cell r="M3183">
            <v>6955.0964390734198</v>
          </cell>
          <cell r="N3183">
            <v>63050.765368427499</v>
          </cell>
          <cell r="O3183">
            <v>75290.419938261301</v>
          </cell>
          <cell r="P3183">
            <v>51399.537417481202</v>
          </cell>
          <cell r="Q3183">
            <v>63404.115802131397</v>
          </cell>
        </row>
        <row r="3184">
          <cell r="A3184" t="str">
            <v>Q9Z1L5</v>
          </cell>
          <cell r="B3184" t="str">
            <v>sp|Q9Z1L5|CA2D3_MOUSE</v>
          </cell>
          <cell r="C3184">
            <v>173591.064137971</v>
          </cell>
          <cell r="D3184">
            <v>230021.75969587601</v>
          </cell>
          <cell r="E3184">
            <v>170370.645117418</v>
          </cell>
          <cell r="F3184">
            <v>243054.15368012901</v>
          </cell>
          <cell r="G3184">
            <v>273761.19672632799</v>
          </cell>
          <cell r="H3184">
            <v>173598.168500712</v>
          </cell>
          <cell r="I3184">
            <v>197221.41527002401</v>
          </cell>
          <cell r="J3184">
            <v>139096.14036152299</v>
          </cell>
          <cell r="K3184">
            <v>137296.19271182799</v>
          </cell>
          <cell r="L3184">
            <v>194586.933732926</v>
          </cell>
          <cell r="M3184">
            <v>185007.43320658299</v>
          </cell>
          <cell r="N3184">
            <v>197855.91728082599</v>
          </cell>
          <cell r="O3184">
            <v>296199.83462616103</v>
          </cell>
          <cell r="P3184">
            <v>263108.490523919</v>
          </cell>
          <cell r="Q3184">
            <v>266622.18613432097</v>
          </cell>
        </row>
        <row r="3185">
          <cell r="A3185" t="str">
            <v>Q9Z1N5</v>
          </cell>
          <cell r="B3185" t="str">
            <v>sp|Q9Z1N5|DX39B_MOUSE</v>
          </cell>
          <cell r="C3185">
            <v>469701.54913003201</v>
          </cell>
          <cell r="D3185">
            <v>531329.73456490599</v>
          </cell>
          <cell r="E3185">
            <v>412664.94995486201</v>
          </cell>
          <cell r="F3185">
            <v>485504.26299217599</v>
          </cell>
          <cell r="G3185">
            <v>532358.47183269204</v>
          </cell>
          <cell r="H3185">
            <v>533991.98771388503</v>
          </cell>
          <cell r="I3185">
            <v>545641.81606481795</v>
          </cell>
          <cell r="J3185">
            <v>464900.06577279599</v>
          </cell>
          <cell r="K3185">
            <v>508180.28816568101</v>
          </cell>
          <cell r="L3185">
            <v>449744.47852934001</v>
          </cell>
          <cell r="M3185">
            <v>404028.03135339502</v>
          </cell>
          <cell r="N3185">
            <v>615040.79271064105</v>
          </cell>
          <cell r="O3185">
            <v>399376.10644239199</v>
          </cell>
          <cell r="P3185">
            <v>593865.85679573903</v>
          </cell>
          <cell r="Q3185">
            <v>503859.90003777802</v>
          </cell>
        </row>
        <row r="3186">
          <cell r="A3186" t="str">
            <v>Q9Z1P6</v>
          </cell>
          <cell r="B3186" t="str">
            <v>sp|Q9Z1P6|NDUA7_MOUSE</v>
          </cell>
          <cell r="C3186">
            <v>353368.85384591599</v>
          </cell>
          <cell r="D3186">
            <v>540045.55062175903</v>
          </cell>
          <cell r="E3186">
            <v>530265.70828779996</v>
          </cell>
          <cell r="F3186">
            <v>570677.85263407906</v>
          </cell>
          <cell r="G3186">
            <v>550977.92192308104</v>
          </cell>
          <cell r="H3186">
            <v>572929.44564804202</v>
          </cell>
          <cell r="I3186">
            <v>564802.01084294904</v>
          </cell>
          <cell r="J3186">
            <v>471387.82157139498</v>
          </cell>
          <cell r="K3186">
            <v>565200.42085237999</v>
          </cell>
          <cell r="L3186">
            <v>477528.77121679601</v>
          </cell>
          <cell r="M3186">
            <v>492329.69724918</v>
          </cell>
          <cell r="N3186">
            <v>568845.78249025298</v>
          </cell>
          <cell r="O3186">
            <v>572289.97211146599</v>
          </cell>
          <cell r="P3186">
            <v>502274.50326193002</v>
          </cell>
          <cell r="Q3186">
            <v>479381.06541059102</v>
          </cell>
        </row>
        <row r="3187">
          <cell r="A3187" t="str">
            <v>Q9Z1Q2</v>
          </cell>
          <cell r="B3187" t="str">
            <v>sp|Q9Z1Q2|ABHGA_MOUSE</v>
          </cell>
          <cell r="C3187">
            <v>220381.81500797599</v>
          </cell>
          <cell r="D3187">
            <v>179440.47136683599</v>
          </cell>
          <cell r="E3187">
            <v>170996.463839195</v>
          </cell>
          <cell r="F3187">
            <v>240960.999690864</v>
          </cell>
          <cell r="G3187">
            <v>223050.11252712901</v>
          </cell>
          <cell r="H3187">
            <v>240345.14361342901</v>
          </cell>
          <cell r="I3187">
            <v>213210.81160199901</v>
          </cell>
          <cell r="J3187">
            <v>208570.26390577501</v>
          </cell>
          <cell r="K3187">
            <v>222878.62031885001</v>
          </cell>
          <cell r="L3187">
            <v>226982.16700883201</v>
          </cell>
          <cell r="M3187">
            <v>109981.582934754</v>
          </cell>
          <cell r="N3187">
            <v>166708.743993123</v>
          </cell>
          <cell r="O3187">
            <v>222014.76160719799</v>
          </cell>
          <cell r="P3187">
            <v>258526.119103559</v>
          </cell>
          <cell r="Q3187">
            <v>196066.82875193699</v>
          </cell>
        </row>
        <row r="3188">
          <cell r="A3188" t="str">
            <v>Q9Z1Q9</v>
          </cell>
          <cell r="B3188" t="str">
            <v>sp|Q9Z1Q9|SYVC_MOUSE</v>
          </cell>
          <cell r="C3188">
            <v>403280.610717765</v>
          </cell>
          <cell r="D3188">
            <v>468822.95861879701</v>
          </cell>
          <cell r="E3188">
            <v>442993.845277705</v>
          </cell>
          <cell r="F3188">
            <v>451595.68702035397</v>
          </cell>
          <cell r="G3188">
            <v>513112.25411784498</v>
          </cell>
          <cell r="H3188">
            <v>382993.090844566</v>
          </cell>
          <cell r="I3188">
            <v>508977.50120734097</v>
          </cell>
          <cell r="J3188">
            <v>501170.39119252702</v>
          </cell>
          <cell r="K3188">
            <v>535297.871739981</v>
          </cell>
          <cell r="L3188">
            <v>358845.12503297202</v>
          </cell>
          <cell r="M3188">
            <v>381347.60465946898</v>
          </cell>
          <cell r="N3188">
            <v>508149.228991082</v>
          </cell>
          <cell r="O3188">
            <v>454621.90092403902</v>
          </cell>
          <cell r="P3188">
            <v>415414.32510017301</v>
          </cell>
          <cell r="Q3188">
            <v>392839.43637293897</v>
          </cell>
        </row>
        <row r="3189">
          <cell r="A3189" t="str">
            <v>Q9Z1R2</v>
          </cell>
          <cell r="B3189" t="str">
            <v>sp|Q9Z1R2|BAG6_MOUSE</v>
          </cell>
          <cell r="C3189">
            <v>640163.20235209097</v>
          </cell>
          <cell r="D3189">
            <v>502762.91434861999</v>
          </cell>
          <cell r="E3189">
            <v>459732.51712853898</v>
          </cell>
          <cell r="F3189">
            <v>471721.37101091602</v>
          </cell>
          <cell r="G3189">
            <v>441108.263255761</v>
          </cell>
          <cell r="H3189">
            <v>667725.62404129503</v>
          </cell>
          <cell r="I3189">
            <v>506340.57185858698</v>
          </cell>
          <cell r="J3189">
            <v>556528.11949885194</v>
          </cell>
          <cell r="K3189">
            <v>526271.98207914596</v>
          </cell>
          <cell r="L3189">
            <v>549428.63103514595</v>
          </cell>
          <cell r="M3189">
            <v>497169.23208757502</v>
          </cell>
          <cell r="N3189">
            <v>669184.23111179203</v>
          </cell>
          <cell r="O3189">
            <v>617735.51593542204</v>
          </cell>
          <cell r="P3189">
            <v>581217.99908712204</v>
          </cell>
          <cell r="Q3189">
            <v>600349.79891531495</v>
          </cell>
        </row>
        <row r="3190">
          <cell r="A3190" t="str">
            <v>Q9Z1R3</v>
          </cell>
          <cell r="B3190" t="str">
            <v>sp|Q9Z1R3|APOM_MOUSE</v>
          </cell>
          <cell r="C3190">
            <v>3929.6441934772502</v>
          </cell>
          <cell r="D3190">
            <v>13447.789690019999</v>
          </cell>
          <cell r="E3190">
            <v>10640.001510907799</v>
          </cell>
          <cell r="F3190">
            <v>16850.3712572689</v>
          </cell>
          <cell r="G3190">
            <v>8345.9982784612494</v>
          </cell>
          <cell r="H3190">
            <v>14227.865700606801</v>
          </cell>
          <cell r="I3190">
            <v>4556.5868281911598</v>
          </cell>
          <cell r="J3190">
            <v>4614.9267727354199</v>
          </cell>
          <cell r="K3190">
            <v>11585.7905172336</v>
          </cell>
          <cell r="L3190">
            <v>15938.4100457229</v>
          </cell>
          <cell r="M3190">
            <v>16821.226017501798</v>
          </cell>
          <cell r="N3190">
            <v>16120.064605989501</v>
          </cell>
          <cell r="O3190">
            <v>12974.936936841699</v>
          </cell>
          <cell r="P3190">
            <v>13404.2201541182</v>
          </cell>
          <cell r="Q3190">
            <v>8945.0314038675006</v>
          </cell>
        </row>
        <row r="3191">
          <cell r="A3191" t="str">
            <v>Q9Z1S5</v>
          </cell>
          <cell r="B3191" t="str">
            <v>sp|Q9Z1S5|SEPT3_MOUSE</v>
          </cell>
          <cell r="C3191">
            <v>2676059.86570179</v>
          </cell>
          <cell r="D3191">
            <v>2598030.8216444799</v>
          </cell>
          <cell r="E3191">
            <v>3551205.6125532398</v>
          </cell>
          <cell r="F3191">
            <v>3115468.29390181</v>
          </cell>
          <cell r="G3191">
            <v>3200610.7766859201</v>
          </cell>
          <cell r="H3191">
            <v>3083043.4671780402</v>
          </cell>
          <cell r="I3191">
            <v>3460235.7324881698</v>
          </cell>
          <cell r="J3191">
            <v>2809696.1468726201</v>
          </cell>
          <cell r="K3191">
            <v>3506941.6885251598</v>
          </cell>
          <cell r="L3191">
            <v>2451376.5270665199</v>
          </cell>
          <cell r="M3191">
            <v>2588138.2612573099</v>
          </cell>
          <cell r="N3191">
            <v>3758142.9006667701</v>
          </cell>
          <cell r="O3191">
            <v>2616213.2199468198</v>
          </cell>
          <cell r="P3191">
            <v>3386418.72209117</v>
          </cell>
          <cell r="Q3191">
            <v>2730353.5028230902</v>
          </cell>
        </row>
        <row r="3192">
          <cell r="A3192" t="str">
            <v>Q9Z1T1</v>
          </cell>
          <cell r="B3192" t="str">
            <v>sp|Q9Z1T1|AP3B1_MOUSE</v>
          </cell>
          <cell r="C3192">
            <v>33242.583174088097</v>
          </cell>
          <cell r="D3192">
            <v>62641.526519728897</v>
          </cell>
          <cell r="E3192">
            <v>37347.830971779098</v>
          </cell>
          <cell r="F3192">
            <v>63254.127711216803</v>
          </cell>
          <cell r="G3192">
            <v>37758.048379367698</v>
          </cell>
          <cell r="H3192">
            <v>39236.153806750001</v>
          </cell>
          <cell r="I3192">
            <v>51423.982522800099</v>
          </cell>
          <cell r="J3192">
            <v>45921.623057093901</v>
          </cell>
          <cell r="K3192">
            <v>37378.5814762964</v>
          </cell>
          <cell r="L3192">
            <v>16161.2090776363</v>
          </cell>
          <cell r="M3192">
            <v>53696.672149989798</v>
          </cell>
          <cell r="N3192">
            <v>44665.853786441403</v>
          </cell>
          <cell r="O3192">
            <v>40536.304840659097</v>
          </cell>
          <cell r="P3192">
            <v>39195.8291278627</v>
          </cell>
          <cell r="Q3192">
            <v>56864.2459627188</v>
          </cell>
        </row>
        <row r="3193">
          <cell r="A3193" t="str">
            <v>Q9Z1W9</v>
          </cell>
          <cell r="B3193" t="str">
            <v>sp|Q9Z1W9|STK39_MOUSE</v>
          </cell>
          <cell r="C3193">
            <v>275217.05342528003</v>
          </cell>
          <cell r="D3193">
            <v>423397.27401073597</v>
          </cell>
          <cell r="E3193">
            <v>306806.983912208</v>
          </cell>
          <cell r="F3193">
            <v>572087.34309137706</v>
          </cell>
          <cell r="G3193">
            <v>454067.381367211</v>
          </cell>
          <cell r="H3193">
            <v>478509.05590503901</v>
          </cell>
          <cell r="I3193">
            <v>239151.28708221999</v>
          </cell>
          <cell r="J3193">
            <v>360437.22946290998</v>
          </cell>
          <cell r="K3193">
            <v>301026.98956088198</v>
          </cell>
          <cell r="L3193">
            <v>432000.50575203297</v>
          </cell>
          <cell r="M3193">
            <v>424897.06835606199</v>
          </cell>
          <cell r="N3193">
            <v>208675.04400701</v>
          </cell>
          <cell r="O3193">
            <v>299302.74636310502</v>
          </cell>
          <cell r="P3193">
            <v>182364.59703760099</v>
          </cell>
          <cell r="Q3193">
            <v>248865.01609702699</v>
          </cell>
        </row>
        <row r="3194">
          <cell r="A3194" t="str">
            <v>Q9Z1X2</v>
          </cell>
          <cell r="B3194" t="str">
            <v>sp|Q9Z1X2|PTSS2_MOUSE</v>
          </cell>
          <cell r="C3194">
            <v>63169.758239307099</v>
          </cell>
          <cell r="D3194">
            <v>92895.240200683897</v>
          </cell>
          <cell r="E3194">
            <v>78192.133430686299</v>
          </cell>
          <cell r="F3194">
            <v>80612.784440669799</v>
          </cell>
          <cell r="G3194">
            <v>70212.784780325805</v>
          </cell>
          <cell r="H3194">
            <v>112042.290018609</v>
          </cell>
          <cell r="I3194">
            <v>10297.455167002499</v>
          </cell>
          <cell r="J3194">
            <v>104911.490130943</v>
          </cell>
          <cell r="K3194">
            <v>19253.207169401099</v>
          </cell>
          <cell r="L3194">
            <v>122923.48521815101</v>
          </cell>
          <cell r="M3194">
            <v>97356.984229769703</v>
          </cell>
          <cell r="N3194">
            <v>80619.290550297606</v>
          </cell>
          <cell r="O3194">
            <v>121132.425042163</v>
          </cell>
          <cell r="P3194">
            <v>102162.65273016</v>
          </cell>
          <cell r="Q3194">
            <v>104655.134429586</v>
          </cell>
        </row>
        <row r="3195">
          <cell r="A3195" t="str">
            <v>Q9Z1X4</v>
          </cell>
          <cell r="B3195" t="str">
            <v>sp|Q9Z1X4|ILF3_MOUSE</v>
          </cell>
          <cell r="C3195">
            <v>300371.32135723298</v>
          </cell>
          <cell r="D3195">
            <v>400097.021764884</v>
          </cell>
          <cell r="E3195">
            <v>301947.600186144</v>
          </cell>
          <cell r="F3195">
            <v>362148.60826003901</v>
          </cell>
          <cell r="G3195">
            <v>382539.44106136402</v>
          </cell>
          <cell r="H3195">
            <v>572268.35156975302</v>
          </cell>
          <cell r="I3195">
            <v>447470.871325218</v>
          </cell>
          <cell r="J3195">
            <v>375261.339487758</v>
          </cell>
          <cell r="K3195">
            <v>412942.92750825197</v>
          </cell>
          <cell r="L3195">
            <v>507035.36121118098</v>
          </cell>
          <cell r="M3195">
            <v>246263.55696859499</v>
          </cell>
          <cell r="N3195">
            <v>448949.46818845201</v>
          </cell>
          <cell r="O3195">
            <v>482745.29725444299</v>
          </cell>
          <cell r="P3195">
            <v>388444.18160786299</v>
          </cell>
          <cell r="Q3195">
            <v>295492.569628547</v>
          </cell>
        </row>
        <row r="3196">
          <cell r="A3196" t="str">
            <v>Q9Z1Z0</v>
          </cell>
          <cell r="B3196" t="str">
            <v>sp|Q9Z1Z0|USO1_MOUSE</v>
          </cell>
          <cell r="C3196">
            <v>374703.43114015198</v>
          </cell>
          <cell r="D3196">
            <v>506766.27310828801</v>
          </cell>
          <cell r="E3196">
            <v>480106.16789791902</v>
          </cell>
          <cell r="F3196">
            <v>474153.97837800498</v>
          </cell>
          <cell r="G3196">
            <v>459154.27311148599</v>
          </cell>
          <cell r="H3196">
            <v>482547.72123316902</v>
          </cell>
          <cell r="I3196">
            <v>559794.78518861695</v>
          </cell>
          <cell r="J3196">
            <v>515465.71069134399</v>
          </cell>
          <cell r="K3196">
            <v>530619.007963854</v>
          </cell>
          <cell r="L3196">
            <v>508808.035130604</v>
          </cell>
          <cell r="M3196">
            <v>329243.408105654</v>
          </cell>
          <cell r="N3196">
            <v>487309.18614424003</v>
          </cell>
          <cell r="O3196">
            <v>633356.56261539098</v>
          </cell>
          <cell r="P3196">
            <v>449774.56685513601</v>
          </cell>
          <cell r="Q3196">
            <v>448400.01067275403</v>
          </cell>
        </row>
        <row r="3197">
          <cell r="A3197" t="str">
            <v>Q9Z1Z2</v>
          </cell>
          <cell r="B3197" t="str">
            <v>sp|Q9Z1Z2|STRAP_MOUSE</v>
          </cell>
          <cell r="C3197">
            <v>379279.53107133397</v>
          </cell>
          <cell r="D3197">
            <v>363278.50490882603</v>
          </cell>
          <cell r="E3197">
            <v>418878.73451467702</v>
          </cell>
          <cell r="F3197">
            <v>436353.836791671</v>
          </cell>
          <cell r="G3197">
            <v>324625.79402955499</v>
          </cell>
          <cell r="H3197">
            <v>344671.34040727699</v>
          </cell>
          <cell r="I3197">
            <v>397184.44569208397</v>
          </cell>
          <cell r="J3197">
            <v>343305.84646259301</v>
          </cell>
          <cell r="K3197">
            <v>331044.48381310498</v>
          </cell>
          <cell r="L3197">
            <v>358171.05406933499</v>
          </cell>
          <cell r="M3197">
            <v>366555.81099802902</v>
          </cell>
          <cell r="N3197">
            <v>410618.84683730802</v>
          </cell>
          <cell r="O3197">
            <v>311214.28968079499</v>
          </cell>
          <cell r="P3197">
            <v>390697.97243897303</v>
          </cell>
          <cell r="Q3197">
            <v>345818.125855944</v>
          </cell>
        </row>
        <row r="3198">
          <cell r="A3198" t="str">
            <v>Q9Z204</v>
          </cell>
          <cell r="B3198" t="str">
            <v>sp|Q9Z204|HNRPC_MOUSE</v>
          </cell>
          <cell r="C3198">
            <v>655802.11789178802</v>
          </cell>
          <cell r="D3198">
            <v>603050.16344587004</v>
          </cell>
          <cell r="E3198">
            <v>665010.142169283</v>
          </cell>
          <cell r="F3198">
            <v>802883.69994825299</v>
          </cell>
          <cell r="G3198">
            <v>611990.90770146402</v>
          </cell>
          <cell r="H3198">
            <v>618204.00160756102</v>
          </cell>
          <cell r="I3198">
            <v>852653.10259875399</v>
          </cell>
          <cell r="J3198">
            <v>749900.24924186605</v>
          </cell>
          <cell r="K3198">
            <v>960288.609335699</v>
          </cell>
          <cell r="L3198">
            <v>438270.24402579397</v>
          </cell>
          <cell r="M3198">
            <v>584465.04329054698</v>
          </cell>
          <cell r="N3198">
            <v>858760.788465183</v>
          </cell>
          <cell r="O3198">
            <v>676918.23079100996</v>
          </cell>
          <cell r="P3198">
            <v>856033.45606545499</v>
          </cell>
          <cell r="Q3198">
            <v>605646.61632467899</v>
          </cell>
        </row>
        <row r="3199">
          <cell r="A3199" t="str">
            <v>Q9Z218</v>
          </cell>
          <cell r="B3199" t="str">
            <v>sp|Q9Z218|DPP6_MOUSE</v>
          </cell>
          <cell r="C3199">
            <v>1060094.40354388</v>
          </cell>
          <cell r="D3199">
            <v>1000916.94179702</v>
          </cell>
          <cell r="E3199">
            <v>979886.46645263897</v>
          </cell>
          <cell r="F3199">
            <v>1327369.5385318799</v>
          </cell>
          <cell r="G3199">
            <v>1250060.7346252401</v>
          </cell>
          <cell r="H3199">
            <v>1433141.7055778101</v>
          </cell>
          <cell r="I3199">
            <v>1316269.50929102</v>
          </cell>
          <cell r="J3199">
            <v>1265905.1725792501</v>
          </cell>
          <cell r="K3199">
            <v>1190409.14642092</v>
          </cell>
          <cell r="L3199">
            <v>1389086.1197740501</v>
          </cell>
          <cell r="M3199">
            <v>1251978.36608015</v>
          </cell>
          <cell r="N3199">
            <v>1258026.15896284</v>
          </cell>
          <cell r="O3199">
            <v>1314377.7575616401</v>
          </cell>
          <cell r="P3199">
            <v>1310512.72068195</v>
          </cell>
          <cell r="Q3199">
            <v>1474362.2398166801</v>
          </cell>
        </row>
        <row r="3200">
          <cell r="A3200" t="str">
            <v>Q9Z224</v>
          </cell>
          <cell r="B3200" t="str">
            <v>sp|Q9Z224|MOC2A_MOUSE</v>
          </cell>
          <cell r="C3200">
            <v>53227.308900080097</v>
          </cell>
          <cell r="D3200">
            <v>47630.802345417302</v>
          </cell>
          <cell r="E3200">
            <v>12584.876162979501</v>
          </cell>
          <cell r="F3200">
            <v>54792.126213727803</v>
          </cell>
          <cell r="G3200">
            <v>19081.765757810601</v>
          </cell>
          <cell r="H3200">
            <v>21814.3544928591</v>
          </cell>
          <cell r="I3200">
            <v>2291.46864603423</v>
          </cell>
          <cell r="J3200">
            <v>52933.257960695199</v>
          </cell>
          <cell r="K3200">
            <v>46311.769836880303</v>
          </cell>
          <cell r="L3200">
            <v>7769.7328438488003</v>
          </cell>
          <cell r="M3200">
            <v>29235.610675656699</v>
          </cell>
          <cell r="N3200">
            <v>51758.607609798702</v>
          </cell>
          <cell r="O3200">
            <v>52485.923114982303</v>
          </cell>
          <cell r="P3200">
            <v>54688.525456791598</v>
          </cell>
          <cell r="Q3200">
            <v>50662.289511704803</v>
          </cell>
        </row>
        <row r="3201">
          <cell r="A3201" t="str">
            <v>Q9Z239</v>
          </cell>
          <cell r="B3201" t="str">
            <v>sp|Q9Z239|PLM_MOUSE</v>
          </cell>
          <cell r="C3201">
            <v>318969.078657064</v>
          </cell>
          <cell r="D3201">
            <v>526444.985623435</v>
          </cell>
          <cell r="E3201">
            <v>456315.609931588</v>
          </cell>
          <cell r="F3201">
            <v>333589.76967216301</v>
          </cell>
          <cell r="G3201">
            <v>340939.96259149403</v>
          </cell>
          <cell r="H3201">
            <v>290454.74655962898</v>
          </cell>
          <cell r="I3201">
            <v>392536.813716745</v>
          </cell>
          <cell r="J3201">
            <v>444682.76875667099</v>
          </cell>
          <cell r="K3201">
            <v>305944.01362062601</v>
          </cell>
          <cell r="L3201">
            <v>468869.45352157298</v>
          </cell>
          <cell r="M3201">
            <v>543480.74891336798</v>
          </cell>
          <cell r="N3201">
            <v>419838.78075896198</v>
          </cell>
          <cell r="O3201">
            <v>438590.36291640298</v>
          </cell>
          <cell r="P3201">
            <v>310528.63552645699</v>
          </cell>
          <cell r="Q3201">
            <v>399414.04277785303</v>
          </cell>
        </row>
        <row r="3202">
          <cell r="A3202" t="str">
            <v>Q9Z266</v>
          </cell>
          <cell r="B3202" t="str">
            <v>sp|Q9Z266|SNAPN_MOUSE</v>
          </cell>
          <cell r="C3202">
            <v>9946.1287876486494</v>
          </cell>
          <cell r="D3202">
            <v>19002.710931982499</v>
          </cell>
          <cell r="E3202">
            <v>29063.1000099823</v>
          </cell>
          <cell r="F3202">
            <v>24467.503813326399</v>
          </cell>
          <cell r="G3202">
            <v>40101.172859134902</v>
          </cell>
          <cell r="H3202">
            <v>81993.127380933598</v>
          </cell>
          <cell r="I3202">
            <v>8260.9334920019592</v>
          </cell>
          <cell r="J3202">
            <v>24467.171328245699</v>
          </cell>
          <cell r="K3202">
            <v>34347.657843629597</v>
          </cell>
          <cell r="L3202">
            <v>31954.070133364799</v>
          </cell>
          <cell r="M3202">
            <v>31560.9430730432</v>
          </cell>
          <cell r="N3202">
            <v>16787.304765009801</v>
          </cell>
          <cell r="O3202">
            <v>19197.699348071299</v>
          </cell>
          <cell r="P3202">
            <v>5463.11053790605</v>
          </cell>
          <cell r="Q3202">
            <v>25790.2875680168</v>
          </cell>
        </row>
        <row r="3203">
          <cell r="A3203" t="str">
            <v>Q9Z268</v>
          </cell>
          <cell r="B3203" t="str">
            <v>sp|Q9Z268|RASL1_MOUSE</v>
          </cell>
          <cell r="C3203">
            <v>1346182.08976171</v>
          </cell>
          <cell r="D3203">
            <v>1075384.0036386801</v>
          </cell>
          <cell r="E3203">
            <v>1213147.4724246501</v>
          </cell>
          <cell r="F3203">
            <v>1393547.5581743801</v>
          </cell>
          <cell r="G3203">
            <v>1250757.42840509</v>
          </cell>
          <cell r="H3203">
            <v>1413724.6311589601</v>
          </cell>
          <cell r="I3203">
            <v>1328478.33058573</v>
          </cell>
          <cell r="J3203">
            <v>1573657.6276475899</v>
          </cell>
          <cell r="K3203">
            <v>1203988.47523741</v>
          </cell>
          <cell r="L3203">
            <v>1594070.6812817701</v>
          </cell>
          <cell r="M3203">
            <v>1476849.3258412599</v>
          </cell>
          <cell r="N3203">
            <v>1218868.3148270999</v>
          </cell>
          <cell r="O3203">
            <v>1728523.0536700101</v>
          </cell>
          <cell r="P3203">
            <v>1469542.4524179399</v>
          </cell>
          <cell r="Q3203">
            <v>1504347.7424941901</v>
          </cell>
        </row>
        <row r="3204">
          <cell r="A3204" t="str">
            <v>Q9Z275</v>
          </cell>
          <cell r="B3204" t="str">
            <v>sp|Q9Z275|RLBP1_MOUSE</v>
          </cell>
          <cell r="C3204">
            <v>49410.921439629201</v>
          </cell>
          <cell r="D3204">
            <v>58366.381393446398</v>
          </cell>
          <cell r="E3204">
            <v>58977.358283975802</v>
          </cell>
          <cell r="F3204">
            <v>71204.822712090798</v>
          </cell>
          <cell r="G3204">
            <v>78767.555629548806</v>
          </cell>
          <cell r="H3204">
            <v>75768.966851581397</v>
          </cell>
          <cell r="I3204">
            <v>121158.251417875</v>
          </cell>
          <cell r="J3204">
            <v>71130.407533870806</v>
          </cell>
          <cell r="K3204">
            <v>80294.662130006705</v>
          </cell>
          <cell r="L3204">
            <v>144518.61418433001</v>
          </cell>
          <cell r="M3204">
            <v>95115.760960805696</v>
          </cell>
          <cell r="N3204">
            <v>89564.033859898598</v>
          </cell>
          <cell r="O3204">
            <v>7477.2045961957001</v>
          </cell>
          <cell r="P3204">
            <v>119757.93316905</v>
          </cell>
          <cell r="Q3204">
            <v>99834.012091551005</v>
          </cell>
        </row>
        <row r="3205">
          <cell r="A3205" t="str">
            <v>Q9Z2A0</v>
          </cell>
          <cell r="B3205" t="str">
            <v>sp|Q9Z2A0|PDPK1_MOUSE</v>
          </cell>
          <cell r="C3205">
            <v>29764.236119350899</v>
          </cell>
          <cell r="D3205">
            <v>23523.188104485402</v>
          </cell>
          <cell r="E3205">
            <v>23754.411447385901</v>
          </cell>
          <cell r="F3205">
            <v>31659.649709125901</v>
          </cell>
          <cell r="G3205">
            <v>33062.4749624412</v>
          </cell>
          <cell r="H3205">
            <v>2273.1642160022702</v>
          </cell>
          <cell r="I3205">
            <v>37315.228501279002</v>
          </cell>
          <cell r="J3205">
            <v>37388.745543700097</v>
          </cell>
          <cell r="K3205">
            <v>35134.285030816398</v>
          </cell>
          <cell r="L3205">
            <v>24463.747585336299</v>
          </cell>
          <cell r="M3205">
            <v>39231.853733724398</v>
          </cell>
          <cell r="N3205">
            <v>13171.845567418801</v>
          </cell>
          <cell r="O3205">
            <v>57515.184670283903</v>
          </cell>
          <cell r="P3205">
            <v>25266.116221209999</v>
          </cell>
          <cell r="Q3205">
            <v>37954.817564360703</v>
          </cell>
        </row>
        <row r="3206">
          <cell r="A3206" t="str">
            <v>Q9Z2C9</v>
          </cell>
          <cell r="B3206" t="str">
            <v>sp|Q9Z2C9|MTMR7_MOUSE</v>
          </cell>
          <cell r="C3206">
            <v>77503.505703288596</v>
          </cell>
          <cell r="D3206">
            <v>70725.916067609098</v>
          </cell>
          <cell r="E3206">
            <v>52577.245097240397</v>
          </cell>
          <cell r="F3206">
            <v>75295.549355228606</v>
          </cell>
          <cell r="G3206">
            <v>7480.1620813437803</v>
          </cell>
          <cell r="H3206">
            <v>75091.116160058606</v>
          </cell>
          <cell r="I3206">
            <v>63028.640817548498</v>
          </cell>
          <cell r="J3206">
            <v>66886.062026164407</v>
          </cell>
          <cell r="K3206">
            <v>61548.534695319599</v>
          </cell>
          <cell r="L3206">
            <v>73316.8644898903</v>
          </cell>
          <cell r="M3206">
            <v>6539.3406881070996</v>
          </cell>
          <cell r="N3206">
            <v>51300.093795854598</v>
          </cell>
          <cell r="O3206">
            <v>83988.707888769</v>
          </cell>
          <cell r="P3206">
            <v>67194.846462589398</v>
          </cell>
          <cell r="Q3206">
            <v>69272.6250356612</v>
          </cell>
        </row>
        <row r="3207">
          <cell r="A3207" t="str">
            <v>Q9Z2D1</v>
          </cell>
          <cell r="B3207" t="str">
            <v>sp|Q9Z2D1|MTMR2_MOUSE</v>
          </cell>
          <cell r="C3207">
            <v>52064.000448012899</v>
          </cell>
          <cell r="D3207">
            <v>79489.503807323694</v>
          </cell>
          <cell r="E3207">
            <v>59842.086095859901</v>
          </cell>
          <cell r="F3207">
            <v>140362.893204778</v>
          </cell>
          <cell r="G3207">
            <v>125624.523234534</v>
          </cell>
          <cell r="H3207">
            <v>166089.55305418899</v>
          </cell>
          <cell r="I3207">
            <v>98188.211740014507</v>
          </cell>
          <cell r="J3207">
            <v>159877.00568960601</v>
          </cell>
          <cell r="K3207">
            <v>68408.023431061403</v>
          </cell>
          <cell r="L3207">
            <v>15203.7918193159</v>
          </cell>
          <cell r="M3207">
            <v>4453.0705376333699</v>
          </cell>
          <cell r="N3207">
            <v>14510.430478628999</v>
          </cell>
          <cell r="O3207">
            <v>169552.68663426299</v>
          </cell>
          <cell r="P3207">
            <v>121115.960006425</v>
          </cell>
          <cell r="Q3207">
            <v>83259.051078635297</v>
          </cell>
        </row>
        <row r="3208">
          <cell r="A3208" t="str">
            <v>Q9Z2D6</v>
          </cell>
          <cell r="B3208" t="str">
            <v>sp|Q9Z2D6|MECP2_MOUSE</v>
          </cell>
          <cell r="C3208">
            <v>126672.795700559</v>
          </cell>
          <cell r="D3208">
            <v>423678.77573987399</v>
          </cell>
          <cell r="E3208">
            <v>308613.250524565</v>
          </cell>
          <cell r="F3208">
            <v>208086.39478669301</v>
          </cell>
          <cell r="G3208">
            <v>344959.69812861999</v>
          </cell>
          <cell r="H3208">
            <v>446986.020847473</v>
          </cell>
          <cell r="I3208">
            <v>276867.26620747201</v>
          </cell>
          <cell r="J3208">
            <v>338789.62979039497</v>
          </cell>
          <cell r="K3208">
            <v>295361.32848419098</v>
          </cell>
          <cell r="L3208">
            <v>412543.99710574199</v>
          </cell>
          <cell r="M3208">
            <v>466731.22575773502</v>
          </cell>
          <cell r="N3208">
            <v>490674.37708007701</v>
          </cell>
          <cell r="O3208">
            <v>236878.99247896601</v>
          </cell>
          <cell r="P3208">
            <v>387308.43062040198</v>
          </cell>
          <cell r="Q3208">
            <v>204500.62265336901</v>
          </cell>
        </row>
        <row r="3209">
          <cell r="A3209" t="str">
            <v>Q9Z2H5</v>
          </cell>
          <cell r="B3209" t="str">
            <v>sp|Q9Z2H5|E41L1_MOUSE</v>
          </cell>
          <cell r="C3209">
            <v>873761.46024809196</v>
          </cell>
          <cell r="D3209">
            <v>1402276.02130784</v>
          </cell>
          <cell r="E3209">
            <v>1305223.4241970901</v>
          </cell>
          <cell r="F3209">
            <v>1240796.16474583</v>
          </cell>
          <cell r="G3209">
            <v>1208973.7087828901</v>
          </cell>
          <cell r="H3209">
            <v>1070789.20619515</v>
          </cell>
          <cell r="I3209">
            <v>1144836.0289536</v>
          </cell>
          <cell r="J3209">
            <v>1452432.3117446899</v>
          </cell>
          <cell r="K3209">
            <v>1205713.8928109601</v>
          </cell>
          <cell r="L3209">
            <v>1464822.6908827301</v>
          </cell>
          <cell r="M3209">
            <v>1479939.8239281699</v>
          </cell>
          <cell r="N3209">
            <v>1254001.66347477</v>
          </cell>
          <cell r="O3209">
            <v>1368625.6806465499</v>
          </cell>
          <cell r="P3209">
            <v>1283479.8745459199</v>
          </cell>
          <cell r="Q3209">
            <v>1419455.9441318701</v>
          </cell>
        </row>
        <row r="3210">
          <cell r="A3210" t="str">
            <v>Q9Z2I0</v>
          </cell>
          <cell r="B3210" t="str">
            <v>sp|Q9Z2I0|LETM1_MOUSE</v>
          </cell>
          <cell r="C3210">
            <v>434386.746646252</v>
          </cell>
          <cell r="D3210">
            <v>796907.53410467796</v>
          </cell>
          <cell r="E3210">
            <v>882288.17849105794</v>
          </cell>
          <cell r="F3210">
            <v>731229.64248430298</v>
          </cell>
          <cell r="G3210">
            <v>702070.67088182201</v>
          </cell>
          <cell r="H3210">
            <v>769007.00037673896</v>
          </cell>
          <cell r="I3210">
            <v>851865.88549608004</v>
          </cell>
          <cell r="J3210">
            <v>763519.67454122298</v>
          </cell>
          <cell r="K3210">
            <v>708115.82857057697</v>
          </cell>
          <cell r="L3210">
            <v>594888.31837364403</v>
          </cell>
          <cell r="M3210">
            <v>758459.58461697202</v>
          </cell>
          <cell r="N3210">
            <v>685003.36915526004</v>
          </cell>
          <cell r="O3210">
            <v>744908.15664457995</v>
          </cell>
          <cell r="P3210">
            <v>870204.08183230495</v>
          </cell>
          <cell r="Q3210">
            <v>631341.49879616604</v>
          </cell>
        </row>
        <row r="3211">
          <cell r="A3211" t="str">
            <v>Q9Z2I8</v>
          </cell>
          <cell r="B3211" t="str">
            <v>sp|Q9Z2I8|SUCB2_MOUSE</v>
          </cell>
          <cell r="C3211">
            <v>107872.375673748</v>
          </cell>
          <cell r="D3211">
            <v>186055.15690011301</v>
          </cell>
          <cell r="E3211">
            <v>122354.41711279</v>
          </cell>
          <cell r="F3211">
            <v>182539.27966714001</v>
          </cell>
          <cell r="G3211">
            <v>153256.47395700801</v>
          </cell>
          <cell r="H3211">
            <v>89733.1591659689</v>
          </cell>
          <cell r="I3211">
            <v>151147.25150840601</v>
          </cell>
          <cell r="J3211">
            <v>220292.15936784001</v>
          </cell>
          <cell r="K3211">
            <v>165628.367950121</v>
          </cell>
          <cell r="L3211">
            <v>217409.21204940201</v>
          </cell>
          <cell r="M3211">
            <v>151527.31185013001</v>
          </cell>
          <cell r="N3211">
            <v>83521.691354271607</v>
          </cell>
          <cell r="O3211">
            <v>303286.48054499202</v>
          </cell>
          <cell r="P3211">
            <v>98747.271869747507</v>
          </cell>
          <cell r="Q3211">
            <v>185992.37630125901</v>
          </cell>
        </row>
        <row r="3212">
          <cell r="A3212" t="str">
            <v>Q9Z2I9</v>
          </cell>
          <cell r="B3212" t="str">
            <v>sp|Q9Z2I9|SUCB1_MOUSE</v>
          </cell>
          <cell r="C3212">
            <v>5936207.102593</v>
          </cell>
          <cell r="D3212">
            <v>6214023.0416577002</v>
          </cell>
          <cell r="E3212">
            <v>8059593.0634547798</v>
          </cell>
          <cell r="F3212">
            <v>7105565.08207379</v>
          </cell>
          <cell r="G3212">
            <v>6610538.3394381702</v>
          </cell>
          <cell r="H3212">
            <v>6168968.8934071502</v>
          </cell>
          <cell r="I3212">
            <v>7642283.0513228904</v>
          </cell>
          <cell r="J3212">
            <v>6471055.7629195303</v>
          </cell>
          <cell r="K3212">
            <v>7215506.7361170799</v>
          </cell>
          <cell r="L3212">
            <v>4877758.9609657302</v>
          </cell>
          <cell r="M3212">
            <v>6394131.5774144903</v>
          </cell>
          <cell r="N3212">
            <v>6833826.3039794397</v>
          </cell>
          <cell r="O3212">
            <v>6185110.0290076695</v>
          </cell>
          <cell r="P3212">
            <v>7572997.5540811699</v>
          </cell>
          <cell r="Q3212">
            <v>6358713.5257332698</v>
          </cell>
        </row>
        <row r="3213">
          <cell r="A3213" t="str">
            <v>Q9Z2L6</v>
          </cell>
          <cell r="B3213" t="str">
            <v>sp|Q9Z2L6|MINP1_MOUSE</v>
          </cell>
          <cell r="C3213">
            <v>23207.118249848601</v>
          </cell>
          <cell r="D3213">
            <v>18608.496029349801</v>
          </cell>
          <cell r="E3213">
            <v>15023.2236400287</v>
          </cell>
          <cell r="F3213">
            <v>23884.606163250199</v>
          </cell>
          <cell r="G3213">
            <v>18121.004465356698</v>
          </cell>
          <cell r="H3213">
            <v>28112.475189717399</v>
          </cell>
          <cell r="I3213">
            <v>21150.072335283701</v>
          </cell>
          <cell r="J3213">
            <v>17107.618866771201</v>
          </cell>
          <cell r="K3213">
            <v>21218.238684555999</v>
          </cell>
          <cell r="L3213">
            <v>16560.932824952699</v>
          </cell>
          <cell r="M3213">
            <v>22954.648849879599</v>
          </cell>
          <cell r="N3213">
            <v>24970.437560783299</v>
          </cell>
          <cell r="O3213">
            <v>30987.674244021</v>
          </cell>
          <cell r="P3213">
            <v>24048.595018781099</v>
          </cell>
          <cell r="Q3213">
            <v>22749.5207797369</v>
          </cell>
        </row>
        <row r="3214">
          <cell r="A3214" t="str">
            <v>Q9Z2M7</v>
          </cell>
          <cell r="B3214" t="str">
            <v>sp|Q9Z2M7|PMM2_MOUSE</v>
          </cell>
          <cell r="C3214">
            <v>8271.8463118405907</v>
          </cell>
          <cell r="D3214">
            <v>13003.959139876501</v>
          </cell>
          <cell r="E3214">
            <v>36050.196823136401</v>
          </cell>
          <cell r="F3214">
            <v>69527.296929061296</v>
          </cell>
          <cell r="G3214">
            <v>37113.158374278799</v>
          </cell>
          <cell r="H3214">
            <v>39065.538800270901</v>
          </cell>
          <cell r="I3214">
            <v>56367.6920974815</v>
          </cell>
          <cell r="J3214">
            <v>27209.023602462701</v>
          </cell>
          <cell r="K3214">
            <v>81338.498959663906</v>
          </cell>
          <cell r="L3214">
            <v>10174.908408466001</v>
          </cell>
          <cell r="M3214">
            <v>55047.931343450298</v>
          </cell>
          <cell r="N3214">
            <v>59661.073181391803</v>
          </cell>
          <cell r="O3214">
            <v>91255.176372138201</v>
          </cell>
          <cell r="P3214">
            <v>46441.408711806798</v>
          </cell>
          <cell r="Q3214">
            <v>25291.5165438068</v>
          </cell>
        </row>
        <row r="3215">
          <cell r="A3215" t="str">
            <v>Q9Z2Q6</v>
          </cell>
          <cell r="B3215" t="str">
            <v>sp|Q9Z2Q6|SEPT5_MOUSE</v>
          </cell>
          <cell r="C3215">
            <v>3720057.8547980101</v>
          </cell>
          <cell r="D3215">
            <v>3735894.1126551898</v>
          </cell>
          <cell r="E3215">
            <v>3650629.51623087</v>
          </cell>
          <cell r="F3215">
            <v>3795680.1478724098</v>
          </cell>
          <cell r="G3215">
            <v>3764208.6515988</v>
          </cell>
          <cell r="H3215">
            <v>4331672.7131656297</v>
          </cell>
          <cell r="I3215">
            <v>3686191.1206545201</v>
          </cell>
          <cell r="J3215">
            <v>3402382.2590762698</v>
          </cell>
          <cell r="K3215">
            <v>3683548.8264239598</v>
          </cell>
          <cell r="L3215">
            <v>3537229.5342406002</v>
          </cell>
          <cell r="M3215">
            <v>3654650.4428754798</v>
          </cell>
          <cell r="N3215">
            <v>3969058.5404954101</v>
          </cell>
          <cell r="O3215">
            <v>3456227.02503028</v>
          </cell>
          <cell r="P3215">
            <v>3646847.5121202501</v>
          </cell>
          <cell r="Q3215">
            <v>3801942.3055805098</v>
          </cell>
        </row>
        <row r="3216">
          <cell r="A3216" t="str">
            <v>Q9Z2U0</v>
          </cell>
          <cell r="B3216" t="str">
            <v>sp|Q9Z2U0|PSA7_MOUSE</v>
          </cell>
          <cell r="C3216">
            <v>1176106.2877187701</v>
          </cell>
          <cell r="D3216">
            <v>1141522.6958318299</v>
          </cell>
          <cell r="E3216">
            <v>1274428.9385013699</v>
          </cell>
          <cell r="F3216">
            <v>1298546.8267039901</v>
          </cell>
          <cell r="G3216">
            <v>1207599.28648333</v>
          </cell>
          <cell r="H3216">
            <v>1255895.4966470599</v>
          </cell>
          <cell r="I3216">
            <v>1281221.35050022</v>
          </cell>
          <cell r="J3216">
            <v>1358919.62197597</v>
          </cell>
          <cell r="K3216">
            <v>1300459.4149080501</v>
          </cell>
          <cell r="L3216">
            <v>1103846.65839794</v>
          </cell>
          <cell r="M3216">
            <v>1247733.91892251</v>
          </cell>
          <cell r="N3216">
            <v>1275455.3508065599</v>
          </cell>
          <cell r="O3216">
            <v>1176828.4883101201</v>
          </cell>
          <cell r="P3216">
            <v>1327379.6390061099</v>
          </cell>
          <cell r="Q3216">
            <v>1293117.9718689099</v>
          </cell>
        </row>
        <row r="3217">
          <cell r="A3217" t="str">
            <v>Q9Z2U1</v>
          </cell>
          <cell r="B3217" t="str">
            <v>sp|Q9Z2U1|PSA5_MOUSE</v>
          </cell>
          <cell r="C3217">
            <v>494679.72534662997</v>
          </cell>
          <cell r="D3217">
            <v>450878.32992252702</v>
          </cell>
          <cell r="E3217">
            <v>417623.88379231101</v>
          </cell>
          <cell r="F3217">
            <v>414208.78649097</v>
          </cell>
          <cell r="G3217">
            <v>447932.85757827503</v>
          </cell>
          <cell r="H3217">
            <v>546058.01220015797</v>
          </cell>
          <cell r="I3217">
            <v>459193.61838705902</v>
          </cell>
          <cell r="J3217">
            <v>521873.45846166799</v>
          </cell>
          <cell r="K3217">
            <v>479552.40730080602</v>
          </cell>
          <cell r="L3217">
            <v>647765.24603750196</v>
          </cell>
          <cell r="M3217">
            <v>402107.90063788497</v>
          </cell>
          <cell r="N3217">
            <v>452415.800733916</v>
          </cell>
          <cell r="O3217">
            <v>540381.06778172404</v>
          </cell>
          <cell r="P3217">
            <v>510789.41547155601</v>
          </cell>
          <cell r="Q3217">
            <v>490497.00647345401</v>
          </cell>
        </row>
        <row r="3218">
          <cell r="A3218" t="str">
            <v>Q9Z2V5</v>
          </cell>
          <cell r="B3218" t="str">
            <v>sp|Q9Z2V5|HDAC6_MOUSE</v>
          </cell>
          <cell r="C3218">
            <v>62263.778423113203</v>
          </cell>
          <cell r="D3218">
            <v>84218.524317520802</v>
          </cell>
          <cell r="E3218">
            <v>30431.1497073502</v>
          </cell>
          <cell r="F3218">
            <v>20803.0597365504</v>
          </cell>
          <cell r="G3218">
            <v>7094.6785350983801</v>
          </cell>
          <cell r="H3218">
            <v>46965.0616253802</v>
          </cell>
          <cell r="I3218">
            <v>26916.315083334001</v>
          </cell>
          <cell r="J3218">
            <v>44195.381146430103</v>
          </cell>
          <cell r="K3218">
            <v>38055.186977062804</v>
          </cell>
          <cell r="L3218">
            <v>60570.829107091602</v>
          </cell>
          <cell r="M3218">
            <v>32189.303164053701</v>
          </cell>
          <cell r="N3218">
            <v>64814.702608924003</v>
          </cell>
          <cell r="O3218">
            <v>29345.822109814198</v>
          </cell>
          <cell r="P3218">
            <v>18264.621314294302</v>
          </cell>
          <cell r="Q3218">
            <v>63697.260012321101</v>
          </cell>
        </row>
        <row r="3219">
          <cell r="A3219" t="str">
            <v>Q9Z2W0</v>
          </cell>
          <cell r="B3219" t="str">
            <v>sp|Q9Z2W0|DNPEP_MOUSE</v>
          </cell>
          <cell r="C3219">
            <v>34167.5087904705</v>
          </cell>
          <cell r="D3219">
            <v>24904.4608080299</v>
          </cell>
          <cell r="E3219">
            <v>17798.1498117193</v>
          </cell>
          <cell r="F3219">
            <v>2817.5265806600401</v>
          </cell>
          <cell r="G3219">
            <v>18931.260447847399</v>
          </cell>
          <cell r="H3219">
            <v>6070.7050848149902</v>
          </cell>
          <cell r="I3219">
            <v>4109.0884774630504</v>
          </cell>
          <cell r="J3219">
            <v>19724.459859745399</v>
          </cell>
          <cell r="K3219">
            <v>19713.5609066338</v>
          </cell>
          <cell r="L3219">
            <v>36324.270663156698</v>
          </cell>
          <cell r="M3219">
            <v>20093.721091838001</v>
          </cell>
          <cell r="N3219">
            <v>30591.338979188298</v>
          </cell>
          <cell r="O3219">
            <v>19306.909557302501</v>
          </cell>
          <cell r="P3219">
            <v>14081.5459624743</v>
          </cell>
          <cell r="Q3219">
            <v>3667.34548209174</v>
          </cell>
        </row>
        <row r="3220">
          <cell r="A3220" t="str">
            <v>Q9Z2W8</v>
          </cell>
          <cell r="B3220" t="str">
            <v>sp|Q9Z2W8|GRIA4_MOUSE</v>
          </cell>
          <cell r="C3220">
            <v>2534.6760517269399</v>
          </cell>
          <cell r="D3220">
            <v>19176.5034703442</v>
          </cell>
          <cell r="E3220">
            <v>8324.9628217917598</v>
          </cell>
          <cell r="F3220">
            <v>27280.656966312999</v>
          </cell>
          <cell r="G3220">
            <v>12715.9230483764</v>
          </cell>
          <cell r="H3220">
            <v>2332.22125277855</v>
          </cell>
          <cell r="I3220">
            <v>4385.3090780180401</v>
          </cell>
          <cell r="J3220">
            <v>15656.144622723499</v>
          </cell>
          <cell r="K3220">
            <v>12733.1430540205</v>
          </cell>
          <cell r="L3220">
            <v>3244.7909779009601</v>
          </cell>
          <cell r="M3220">
            <v>3829.7588506277598</v>
          </cell>
          <cell r="N3220">
            <v>1035.0431502449501</v>
          </cell>
          <cell r="O3220">
            <v>10678.0721530633</v>
          </cell>
          <cell r="P3220">
            <v>5547.8068109764399</v>
          </cell>
          <cell r="Q3220">
            <v>4638.7153508966103</v>
          </cell>
        </row>
        <row r="3221">
          <cell r="A3221" t="str">
            <v>Q9Z2W9</v>
          </cell>
          <cell r="B3221" t="str">
            <v>sp|Q9Z2W9|GRIA3_MOUSE</v>
          </cell>
          <cell r="C3221">
            <v>167920.70382783801</v>
          </cell>
          <cell r="D3221">
            <v>231388.708266667</v>
          </cell>
          <cell r="E3221">
            <v>318659.60656753799</v>
          </cell>
          <cell r="F3221">
            <v>216533.10631656399</v>
          </cell>
          <cell r="G3221">
            <v>397423.93969699601</v>
          </cell>
          <cell r="H3221">
            <v>271251.45452422998</v>
          </cell>
          <cell r="I3221">
            <v>236561.642840821</v>
          </cell>
          <cell r="J3221">
            <v>177758.36076156801</v>
          </cell>
          <cell r="K3221">
            <v>204209.15780374999</v>
          </cell>
          <cell r="L3221">
            <v>189896.06232642001</v>
          </cell>
          <cell r="M3221">
            <v>201804.50083301801</v>
          </cell>
          <cell r="N3221">
            <v>156567.812599928</v>
          </cell>
          <cell r="O3221">
            <v>273731.23063032998</v>
          </cell>
          <cell r="P3221">
            <v>203414.88005937601</v>
          </cell>
          <cell r="Q3221">
            <v>219105.019029669</v>
          </cell>
        </row>
        <row r="3222">
          <cell r="A3222" t="str">
            <v>Q9Z2X1</v>
          </cell>
          <cell r="B3222" t="str">
            <v>sp|Q9Z2X1|HNRPF_MOUSE</v>
          </cell>
          <cell r="C3222">
            <v>475780.18235585297</v>
          </cell>
          <cell r="D3222">
            <v>410537.49755167298</v>
          </cell>
          <cell r="E3222">
            <v>527458.82443741302</v>
          </cell>
          <cell r="F3222">
            <v>462272.21326836903</v>
          </cell>
          <cell r="G3222">
            <v>463663.37808036798</v>
          </cell>
          <cell r="H3222">
            <v>523226.50785684498</v>
          </cell>
          <cell r="I3222">
            <v>560373.21032756404</v>
          </cell>
          <cell r="J3222">
            <v>599871.81273922103</v>
          </cell>
          <cell r="K3222">
            <v>541323.853932183</v>
          </cell>
          <cell r="L3222">
            <v>257119.269287275</v>
          </cell>
          <cell r="M3222">
            <v>430686.09320507903</v>
          </cell>
          <cell r="N3222">
            <v>532390.19825434696</v>
          </cell>
          <cell r="O3222">
            <v>459877.44824714999</v>
          </cell>
          <cell r="P3222">
            <v>564229.80275649601</v>
          </cell>
          <cell r="Q3222">
            <v>561314.68090294604</v>
          </cell>
        </row>
        <row r="3223">
          <cell r="A3223" t="str">
            <v>Q9Z2Y3</v>
          </cell>
          <cell r="B3223" t="str">
            <v>sp|Q9Z2Y3|HOME1_MOUSE</v>
          </cell>
          <cell r="C3223">
            <v>1265084.95648347</v>
          </cell>
          <cell r="D3223">
            <v>1577528.1781285401</v>
          </cell>
          <cell r="E3223">
            <v>1472361.06440753</v>
          </cell>
          <cell r="F3223">
            <v>1734738.5468015301</v>
          </cell>
          <cell r="G3223">
            <v>1616263.6302707901</v>
          </cell>
          <cell r="H3223">
            <v>1920756.3697085199</v>
          </cell>
          <cell r="I3223">
            <v>1530369.94820218</v>
          </cell>
          <cell r="J3223">
            <v>1817312.7549574799</v>
          </cell>
          <cell r="K3223">
            <v>1723631.2487876201</v>
          </cell>
          <cell r="L3223">
            <v>1774802.0503028601</v>
          </cell>
          <cell r="M3223">
            <v>1826236.2293783801</v>
          </cell>
          <cell r="N3223">
            <v>1450554.3320633201</v>
          </cell>
          <cell r="O3223">
            <v>1906090.7902999599</v>
          </cell>
          <cell r="P3223">
            <v>1531258.05717228</v>
          </cell>
          <cell r="Q3223">
            <v>1678376.23492165</v>
          </cell>
        </row>
        <row r="3224">
          <cell r="A3224" t="str">
            <v>Q9Z2Y8</v>
          </cell>
          <cell r="B3224" t="str">
            <v>sp|Q9Z2Y8|PLPHP_MOUSE</v>
          </cell>
          <cell r="C3224">
            <v>301797.96225432499</v>
          </cell>
          <cell r="D3224">
            <v>290616.24802860297</v>
          </cell>
          <cell r="E3224">
            <v>268195.32739879598</v>
          </cell>
          <cell r="F3224">
            <v>297576.81681314303</v>
          </cell>
          <cell r="G3224">
            <v>295341.10895766498</v>
          </cell>
          <cell r="H3224">
            <v>337093.96138554398</v>
          </cell>
          <cell r="I3224">
            <v>321003.62023896101</v>
          </cell>
          <cell r="J3224">
            <v>305655.846039136</v>
          </cell>
          <cell r="K3224">
            <v>339375.60591501999</v>
          </cell>
          <cell r="L3224">
            <v>268854.16813085799</v>
          </cell>
          <cell r="M3224">
            <v>240393.559225579</v>
          </cell>
          <cell r="N3224">
            <v>274672.94191688899</v>
          </cell>
          <cell r="O3224">
            <v>331200.30761435197</v>
          </cell>
          <cell r="P3224">
            <v>318292.76897346799</v>
          </cell>
          <cell r="Q3224">
            <v>289131.57841807802</v>
          </cell>
        </row>
        <row r="3225">
          <cell r="A3225" t="str">
            <v>Q9Z331</v>
          </cell>
          <cell r="B3225" t="str">
            <v>sp|Q9Z331|K2C6B_MOUSE</v>
          </cell>
          <cell r="C3225">
            <v>33784.000269826698</v>
          </cell>
          <cell r="D3225">
            <v>230094.478804994</v>
          </cell>
          <cell r="E3225">
            <v>27702.261040842401</v>
          </cell>
          <cell r="F3225">
            <v>14345.8412837423</v>
          </cell>
          <cell r="G3225">
            <v>46040.528642051402</v>
          </cell>
          <cell r="H3225">
            <v>54040.385400095598</v>
          </cell>
          <cell r="I3225">
            <v>81667.226909991106</v>
          </cell>
          <cell r="J3225">
            <v>41715.865113853899</v>
          </cell>
          <cell r="K3225">
            <v>61252.842439638604</v>
          </cell>
          <cell r="L3225">
            <v>193490.31098432699</v>
          </cell>
          <cell r="M3225">
            <v>40490.508799262097</v>
          </cell>
          <cell r="N3225">
            <v>47111.154492699898</v>
          </cell>
          <cell r="O3225">
            <v>88507.998457649606</v>
          </cell>
          <cell r="P3225">
            <v>64930.498182275202</v>
          </cell>
          <cell r="Q3225">
            <v>14693.679773789499</v>
          </cell>
        </row>
        <row r="3226">
          <cell r="A3226" t="str">
            <v>Q9Z351</v>
          </cell>
          <cell r="B3226" t="str">
            <v>sp|Q9Z351|KCNQ2_MOUSE</v>
          </cell>
          <cell r="C3226">
            <v>194586.92159824501</v>
          </cell>
          <cell r="D3226">
            <v>210319.43801900401</v>
          </cell>
          <cell r="E3226">
            <v>224569.23515559101</v>
          </cell>
          <cell r="F3226">
            <v>281124.70656746801</v>
          </cell>
          <cell r="G3226">
            <v>323415.86313855997</v>
          </cell>
          <cell r="H3226">
            <v>441321.51671369898</v>
          </cell>
          <cell r="I3226">
            <v>302009.24723672098</v>
          </cell>
          <cell r="J3226">
            <v>424397.065696023</v>
          </cell>
          <cell r="K3226">
            <v>348803.908409397</v>
          </cell>
          <cell r="L3226">
            <v>411687.31348089903</v>
          </cell>
          <cell r="M3226">
            <v>272296.25811183301</v>
          </cell>
          <cell r="N3226">
            <v>379862.744043499</v>
          </cell>
          <cell r="O3226">
            <v>415969.90535556898</v>
          </cell>
          <cell r="P3226">
            <v>500767.91580098798</v>
          </cell>
          <cell r="Q3226">
            <v>451310.67107610498</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317CC-BA44-8C42-BCCE-E930452F44CD}">
  <dimension ref="A1:AU3354"/>
  <sheetViews>
    <sheetView tabSelected="1" zoomScaleNormal="100" workbookViewId="0">
      <selection activeCell="B28" sqref="B28"/>
    </sheetView>
  </sheetViews>
  <sheetFormatPr baseColWidth="10" defaultColWidth="8.83203125" defaultRowHeight="15" x14ac:dyDescent="0.2"/>
  <cols>
    <col min="1" max="3" width="8.83203125" style="1"/>
    <col min="4" max="4" width="6.33203125" style="1" bestFit="1" customWidth="1"/>
    <col min="5" max="5" width="10.5" style="1" bestFit="1" customWidth="1"/>
    <col min="6" max="6" width="14.83203125" style="1" bestFit="1" customWidth="1"/>
    <col min="7" max="7" width="33.5" style="1" bestFit="1" customWidth="1"/>
    <col min="8" max="8" width="31.6640625" style="1" bestFit="1" customWidth="1"/>
    <col min="9" max="9" width="37.33203125" style="1" bestFit="1" customWidth="1"/>
    <col min="10" max="10" width="35.33203125" style="1" bestFit="1" customWidth="1"/>
    <col min="11" max="43" width="14.83203125" style="1" bestFit="1" customWidth="1"/>
    <col min="44" max="44" width="254.6640625" style="1" customWidth="1"/>
    <col min="45" max="47" width="14.83203125" style="1" bestFit="1" customWidth="1"/>
    <col min="48" max="16384" width="8.83203125" style="1"/>
  </cols>
  <sheetData>
    <row r="1" spans="2:44" ht="16" thickBot="1" x14ac:dyDescent="0.25"/>
    <row r="2" spans="2:44" x14ac:dyDescent="0.2">
      <c r="E2" s="73" t="s">
        <v>0</v>
      </c>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5"/>
    </row>
    <row r="3" spans="2:44" ht="16" thickBot="1" x14ac:dyDescent="0.25">
      <c r="E3" s="76"/>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8"/>
    </row>
    <row r="4" spans="2:44" ht="16" thickBot="1" x14ac:dyDescent="0.25">
      <c r="K4" s="84" t="s">
        <v>1</v>
      </c>
      <c r="L4" s="82"/>
      <c r="M4" s="82"/>
      <c r="N4" s="82"/>
      <c r="O4" s="82"/>
      <c r="P4" s="82"/>
      <c r="Q4" s="82"/>
      <c r="R4" s="82"/>
      <c r="S4" s="82"/>
      <c r="T4" s="82"/>
      <c r="U4" s="82"/>
      <c r="V4" s="82"/>
      <c r="W4" s="82"/>
      <c r="X4" s="82"/>
      <c r="Y4" s="83"/>
      <c r="Z4" s="84" t="s">
        <v>2</v>
      </c>
      <c r="AA4" s="82"/>
      <c r="AB4" s="82"/>
      <c r="AC4" s="82"/>
      <c r="AD4" s="82"/>
      <c r="AE4" s="82"/>
      <c r="AF4" s="82"/>
      <c r="AG4" s="82"/>
      <c r="AH4" s="82"/>
      <c r="AI4" s="82"/>
      <c r="AJ4" s="82"/>
      <c r="AK4" s="82"/>
      <c r="AL4" s="82"/>
      <c r="AM4" s="82"/>
      <c r="AN4" s="83"/>
      <c r="AO4" s="2"/>
      <c r="AP4" s="2"/>
      <c r="AQ4" s="3"/>
    </row>
    <row r="5" spans="2:44" ht="17" thickBot="1" x14ac:dyDescent="0.25">
      <c r="E5" s="4" t="s">
        <v>3</v>
      </c>
      <c r="F5" s="5" t="s">
        <v>4</v>
      </c>
      <c r="G5" s="6" t="s">
        <v>5</v>
      </c>
      <c r="H5" s="6" t="s">
        <v>6</v>
      </c>
      <c r="I5" s="6" t="s">
        <v>7</v>
      </c>
      <c r="J5" s="6" t="s">
        <v>8</v>
      </c>
      <c r="K5" s="7" t="s">
        <v>9</v>
      </c>
      <c r="L5" s="8" t="s">
        <v>10</v>
      </c>
      <c r="M5" s="8" t="s">
        <v>11</v>
      </c>
      <c r="N5" s="8" t="s">
        <v>12</v>
      </c>
      <c r="O5" s="8" t="s">
        <v>13</v>
      </c>
      <c r="P5" s="9" t="s">
        <v>14</v>
      </c>
      <c r="Q5" s="9" t="s">
        <v>15</v>
      </c>
      <c r="R5" s="9" t="s">
        <v>16</v>
      </c>
      <c r="S5" s="9" t="s">
        <v>17</v>
      </c>
      <c r="T5" s="9" t="s">
        <v>18</v>
      </c>
      <c r="U5" s="10" t="s">
        <v>19</v>
      </c>
      <c r="V5" s="10" t="s">
        <v>20</v>
      </c>
      <c r="W5" s="10" t="s">
        <v>21</v>
      </c>
      <c r="X5" s="10" t="s">
        <v>22</v>
      </c>
      <c r="Y5" s="10" t="s">
        <v>23</v>
      </c>
      <c r="Z5" s="7" t="s">
        <v>9</v>
      </c>
      <c r="AA5" s="8" t="s">
        <v>10</v>
      </c>
      <c r="AB5" s="8" t="s">
        <v>11</v>
      </c>
      <c r="AC5" s="8" t="s">
        <v>12</v>
      </c>
      <c r="AD5" s="11" t="s">
        <v>13</v>
      </c>
      <c r="AE5" s="12" t="s">
        <v>14</v>
      </c>
      <c r="AF5" s="9" t="s">
        <v>15</v>
      </c>
      <c r="AG5" s="9" t="s">
        <v>16</v>
      </c>
      <c r="AH5" s="9" t="s">
        <v>17</v>
      </c>
      <c r="AI5" s="13" t="s">
        <v>18</v>
      </c>
      <c r="AJ5" s="14" t="s">
        <v>19</v>
      </c>
      <c r="AK5" s="10" t="s">
        <v>20</v>
      </c>
      <c r="AL5" s="10" t="s">
        <v>21</v>
      </c>
      <c r="AM5" s="10" t="s">
        <v>22</v>
      </c>
      <c r="AN5" s="15" t="s">
        <v>23</v>
      </c>
      <c r="AO5" s="16" t="s">
        <v>24</v>
      </c>
      <c r="AP5" s="9" t="s">
        <v>25</v>
      </c>
      <c r="AQ5" s="15" t="s">
        <v>26</v>
      </c>
      <c r="AR5" s="17" t="s">
        <v>27</v>
      </c>
    </row>
    <row r="6" spans="2:44" ht="32" x14ac:dyDescent="0.2">
      <c r="E6" s="18" t="s">
        <v>28</v>
      </c>
      <c r="F6" s="19" t="s">
        <v>29</v>
      </c>
      <c r="G6" s="20">
        <v>2.3964042959272999E-2</v>
      </c>
      <c r="H6" s="21">
        <v>7.3967394976242704E-2</v>
      </c>
      <c r="I6" s="22">
        <f>VLOOKUP(F6,'[1]SUSMB vs SHAM all proteins sum'!$B$2:$E$3214,2,FALSE)</f>
        <v>3.3820460262818403E-2</v>
      </c>
      <c r="J6" s="23">
        <f>VLOOKUP(F6,'[1]SUSMB vs SHAM all proteins sum'!$B$2:$E$3214,3,FALSE)</f>
        <v>0.10705813443217201</v>
      </c>
      <c r="K6" s="22">
        <f>VLOOKUP($E6,[1]AllProteinsNorm!$A$1:$Q$3226,4,FALSE)</f>
        <v>2075758.7602721599</v>
      </c>
      <c r="L6" s="22">
        <f>VLOOKUP($E6,[1]AllProteinsNorm!$A$1:$Q$3226,5,FALSE)</f>
        <v>2063036.46510843</v>
      </c>
      <c r="M6" s="22">
        <f>VLOOKUP($E6,[1]AllProteinsNorm!$A$1:$Q$3226,10,FALSE)</f>
        <v>1938090.8950235101</v>
      </c>
      <c r="N6" s="22">
        <f>VLOOKUP($E6,[1]AllProteinsNorm!$A$1:$Q$3226,11,FALSE)</f>
        <v>2342519.19260799</v>
      </c>
      <c r="O6" s="22">
        <f>VLOOKUP($E6,[1]AllProteinsNorm!$A$1:$Q$3226,15,FALSE)</f>
        <v>2023286.0541181001</v>
      </c>
      <c r="P6" s="22">
        <f>VLOOKUP($E6,[1]AllProteinsNorm!$A$1:$Q$3226,6,FALSE)</f>
        <v>63267.257712213002</v>
      </c>
      <c r="Q6" s="22">
        <f>VLOOKUP($E6,[1]AllProteinsNorm!$A$1:$Q$3226,8,FALSE)</f>
        <v>50898.2731283639</v>
      </c>
      <c r="R6" s="22">
        <f>VLOOKUP($E6,[1]AllProteinsNorm!$A$1:$Q$3226,13,FALSE)</f>
        <v>13989.3418901839</v>
      </c>
      <c r="S6" s="22">
        <f>VLOOKUP($E6,[1]AllProteinsNorm!$A$1:$Q$3226,16,FALSE)</f>
        <v>1126556.93566895</v>
      </c>
      <c r="T6" s="22">
        <f>VLOOKUP($E6,[1]AllProteinsNorm!$A$1:$Q$3226,17,FALSE)</f>
        <v>1716198.4344816201</v>
      </c>
      <c r="U6" s="22">
        <f>VLOOKUP($E6,[1]AllProteinsNorm!$A$1:$Q$3226,3,FALSE)</f>
        <v>41586.091622972897</v>
      </c>
      <c r="V6" s="22">
        <f>VLOOKUP($E6,[1]AllProteinsNorm!$A$1:$Q$3226,7,FALSE)</f>
        <v>101616.364715711</v>
      </c>
      <c r="W6" s="22">
        <f>VLOOKUP($E6,[1]AllProteinsNorm!$A$1:$Q$3226,9,FALSE)</f>
        <v>1531741.1079490599</v>
      </c>
      <c r="X6" s="22">
        <f>VLOOKUP($E6,[1]AllProteinsNorm!$A$1:$Q$3226,12,FALSE)</f>
        <v>39777.391779875798</v>
      </c>
      <c r="Y6" s="22">
        <f>VLOOKUP($E6,[1]AllProteinsNorm!$A$1:$Q$3226,14,FALSE)</f>
        <v>2148638.2171982201</v>
      </c>
      <c r="Z6" s="18">
        <f t="shared" ref="Z6:AN22" si="0">K6/AVERAGE($K6:$O6)</f>
        <v>0.99388112091768632</v>
      </c>
      <c r="AA6" s="22">
        <f t="shared" si="0"/>
        <v>0.98778963802479192</v>
      </c>
      <c r="AB6" s="22">
        <f t="shared" si="0"/>
        <v>0.92796522796983072</v>
      </c>
      <c r="AC6" s="22">
        <f t="shared" si="0"/>
        <v>1.1216070217211398</v>
      </c>
      <c r="AD6" s="23">
        <f t="shared" si="0"/>
        <v>0.96875699136655125</v>
      </c>
      <c r="AE6" s="18">
        <f t="shared" si="0"/>
        <v>3.0292601537260506E-2</v>
      </c>
      <c r="AF6" s="22">
        <f t="shared" si="0"/>
        <v>2.4370285082145216E-2</v>
      </c>
      <c r="AG6" s="22">
        <f t="shared" si="0"/>
        <v>6.6981496428292807E-3</v>
      </c>
      <c r="AH6" s="22">
        <f t="shared" si="0"/>
        <v>0.5393997084003378</v>
      </c>
      <c r="AI6" s="23">
        <f t="shared" si="0"/>
        <v>0.82172228123278213</v>
      </c>
      <c r="AJ6" s="18">
        <f t="shared" si="0"/>
        <v>1.9911577466452206E-2</v>
      </c>
      <c r="AK6" s="22">
        <f t="shared" si="0"/>
        <v>4.8654298563090025E-2</v>
      </c>
      <c r="AL6" s="22">
        <f t="shared" si="0"/>
        <v>0.7334034178058858</v>
      </c>
      <c r="AM6" s="22">
        <f t="shared" si="0"/>
        <v>1.9045565162004414E-2</v>
      </c>
      <c r="AN6" s="23">
        <f t="shared" si="0"/>
        <v>1.028776079680644</v>
      </c>
      <c r="AO6" s="22">
        <f t="shared" ref="AO6:AO57" si="1">_xlfn.STDEV.P(K6:O6)</f>
        <v>135802.9685133812</v>
      </c>
      <c r="AP6" s="22">
        <f t="shared" ref="AP6:AP57" si="2">_xlfn.STDEV.P(P6:T6)</f>
        <v>700855.92575962865</v>
      </c>
      <c r="AQ6" s="23">
        <f t="shared" ref="AQ6:AQ57" si="3">_xlfn.STDEV.P(U6:Y6)</f>
        <v>893465.80453262071</v>
      </c>
      <c r="AR6" s="24" t="s">
        <v>30</v>
      </c>
    </row>
    <row r="7" spans="2:44" ht="16" x14ac:dyDescent="0.2">
      <c r="E7" s="25" t="s">
        <v>31</v>
      </c>
      <c r="F7" s="26" t="s">
        <v>32</v>
      </c>
      <c r="G7" s="27">
        <v>1.62827530312461E-2</v>
      </c>
      <c r="H7" s="28">
        <v>0.20148778017701999</v>
      </c>
      <c r="I7" s="1">
        <f>VLOOKUP(F7,'[1]SUSMB vs SHAM all proteins sum'!$B$2:$E$3214,2,FALSE)</f>
        <v>0.319847341927815</v>
      </c>
      <c r="J7" s="29">
        <f>VLOOKUP(F7,'[1]SUSMB vs SHAM all proteins sum'!$B$2:$E$3214,3,FALSE)</f>
        <v>0.65015799905893901</v>
      </c>
      <c r="K7" s="1">
        <f>VLOOKUP($E7,[1]AllProteinsNorm!$A$1:$Q$3226,4,FALSE)</f>
        <v>58165.491290153601</v>
      </c>
      <c r="L7" s="1">
        <f>VLOOKUP($E7,[1]AllProteinsNorm!$A$1:$Q$3226,5,FALSE)</f>
        <v>159955.72174941</v>
      </c>
      <c r="M7" s="1">
        <f>VLOOKUP($E7,[1]AllProteinsNorm!$A$1:$Q$3226,10,FALSE)</f>
        <v>57966.150633236903</v>
      </c>
      <c r="N7" s="1">
        <f>VLOOKUP($E7,[1]AllProteinsNorm!$A$1:$Q$3226,11,FALSE)</f>
        <v>157474.44645872901</v>
      </c>
      <c r="O7" s="1">
        <f>VLOOKUP($E7,[1]AllProteinsNorm!$A$1:$Q$3226,15,FALSE)</f>
        <v>160926.896592793</v>
      </c>
      <c r="P7" s="1">
        <f>VLOOKUP($E7,[1]AllProteinsNorm!$A$1:$Q$3226,6,FALSE)</f>
        <v>5858.6779620044499</v>
      </c>
      <c r="Q7" s="1">
        <f>VLOOKUP($E7,[1]AllProteinsNorm!$A$1:$Q$3226,8,FALSE)</f>
        <v>38947.233431664303</v>
      </c>
      <c r="R7" s="1">
        <f>VLOOKUP($E7,[1]AllProteinsNorm!$A$1:$Q$3226,13,FALSE)</f>
        <v>87697.251854533795</v>
      </c>
      <c r="S7" s="1">
        <f>VLOOKUP($E7,[1]AllProteinsNorm!$A$1:$Q$3226,16,FALSE)</f>
        <v>12194.479369651999</v>
      </c>
      <c r="T7" s="1">
        <f>VLOOKUP($E7,[1]AllProteinsNorm!$A$1:$Q$3226,17,FALSE)</f>
        <v>18599.293237416801</v>
      </c>
      <c r="U7" s="1">
        <f>VLOOKUP($E7,[1]AllProteinsNorm!$A$1:$Q$3226,3,FALSE)</f>
        <v>26450.742445513599</v>
      </c>
      <c r="V7" s="1">
        <f>VLOOKUP($E7,[1]AllProteinsNorm!$A$1:$Q$3226,7,FALSE)</f>
        <v>88708.693079651799</v>
      </c>
      <c r="W7" s="1">
        <f>VLOOKUP($E7,[1]AllProteinsNorm!$A$1:$Q$3226,9,FALSE)</f>
        <v>127952.949037181</v>
      </c>
      <c r="X7" s="1">
        <f>VLOOKUP($E7,[1]AllProteinsNorm!$A$1:$Q$3226,12,FALSE)</f>
        <v>40214.765165997</v>
      </c>
      <c r="Y7" s="1">
        <f>VLOOKUP($E7,[1]AllProteinsNorm!$A$1:$Q$3226,14,FALSE)</f>
        <v>131502.20478223899</v>
      </c>
      <c r="Z7" s="25">
        <f t="shared" si="0"/>
        <v>0.48920602386755019</v>
      </c>
      <c r="AA7" s="1">
        <f t="shared" si="0"/>
        <v>1.3453217861006816</v>
      </c>
      <c r="AB7" s="1">
        <f t="shared" si="0"/>
        <v>0.48752945159071853</v>
      </c>
      <c r="AC7" s="1">
        <f t="shared" si="0"/>
        <v>1.3244528001753391</v>
      </c>
      <c r="AD7" s="29">
        <f t="shared" si="0"/>
        <v>1.3534899382657097</v>
      </c>
      <c r="AE7" s="25">
        <f t="shared" si="0"/>
        <v>4.9274930673504337E-2</v>
      </c>
      <c r="AF7" s="1">
        <f t="shared" si="0"/>
        <v>0.3275691614586464</v>
      </c>
      <c r="AG7" s="1">
        <f t="shared" si="0"/>
        <v>0.73758551560846486</v>
      </c>
      <c r="AH7" s="1">
        <f t="shared" si="0"/>
        <v>0.10256275040819947</v>
      </c>
      <c r="AI7" s="29">
        <f t="shared" si="0"/>
        <v>0.15643100556022588</v>
      </c>
      <c r="AJ7" s="25">
        <f t="shared" si="0"/>
        <v>0.22246631556097318</v>
      </c>
      <c r="AK7" s="1">
        <f t="shared" si="0"/>
        <v>0.74609233174876743</v>
      </c>
      <c r="AL7" s="1">
        <f t="shared" si="0"/>
        <v>1.0761596275075715</v>
      </c>
      <c r="AM7" s="1">
        <f t="shared" si="0"/>
        <v>0.33822984954233509</v>
      </c>
      <c r="AN7" s="29">
        <f t="shared" si="0"/>
        <v>1.1060109577760191</v>
      </c>
      <c r="AO7" s="1">
        <f t="shared" si="1"/>
        <v>49681.857385878364</v>
      </c>
      <c r="AP7" s="1">
        <f t="shared" si="2"/>
        <v>29676.523604912771</v>
      </c>
      <c r="AQ7" s="29">
        <f t="shared" si="3"/>
        <v>43437.793908860338</v>
      </c>
      <c r="AR7" s="30" t="s">
        <v>33</v>
      </c>
    </row>
    <row r="8" spans="2:44" ht="16" x14ac:dyDescent="0.2">
      <c r="E8" s="25" t="s">
        <v>34</v>
      </c>
      <c r="F8" s="26" t="s">
        <v>35</v>
      </c>
      <c r="G8" s="27">
        <v>2.06503405008082E-3</v>
      </c>
      <c r="H8" s="28">
        <v>0.21686343844998901</v>
      </c>
      <c r="I8" s="1">
        <f>VLOOKUP(F8,'[1]SUSMB vs SHAM all proteins sum'!$B$2:$E$3214,2,FALSE)</f>
        <v>0.56891040452848896</v>
      </c>
      <c r="J8" s="29">
        <f>VLOOKUP(F8,'[1]SUSMB vs SHAM all proteins sum'!$B$2:$E$3214,3,FALSE)</f>
        <v>0.77463960593290704</v>
      </c>
      <c r="K8" s="1">
        <f>VLOOKUP($E8,[1]AllProteinsNorm!$A$1:$Q$3226,4,FALSE)</f>
        <v>60026.702267229397</v>
      </c>
      <c r="L8" s="1">
        <f>VLOOKUP($E8,[1]AllProteinsNorm!$A$1:$Q$3226,5,FALSE)</f>
        <v>30265.8195191177</v>
      </c>
      <c r="M8" s="1">
        <f>VLOOKUP($E8,[1]AllProteinsNorm!$A$1:$Q$3226,10,FALSE)</f>
        <v>57689.2106467548</v>
      </c>
      <c r="N8" s="1">
        <f>VLOOKUP($E8,[1]AllProteinsNorm!$A$1:$Q$3226,11,FALSE)</f>
        <v>43785.491625589901</v>
      </c>
      <c r="O8" s="1">
        <f>VLOOKUP($E8,[1]AllProteinsNorm!$A$1:$Q$3226,15,FALSE)</f>
        <v>51538.965048595601</v>
      </c>
      <c r="P8" s="1">
        <f>VLOOKUP($E8,[1]AllProteinsNorm!$A$1:$Q$3226,6,FALSE)</f>
        <v>6160.8948220730599</v>
      </c>
      <c r="Q8" s="1">
        <f>VLOOKUP($E8,[1]AllProteinsNorm!$A$1:$Q$3226,8,FALSE)</f>
        <v>7390.5920407927397</v>
      </c>
      <c r="R8" s="1">
        <f>VLOOKUP($E8,[1]AllProteinsNorm!$A$1:$Q$3226,13,FALSE)</f>
        <v>15318.9447950462</v>
      </c>
      <c r="S8" s="1">
        <f>VLOOKUP($E8,[1]AllProteinsNorm!$A$1:$Q$3226,16,FALSE)</f>
        <v>5524.6594855487501</v>
      </c>
      <c r="T8" s="1">
        <f>VLOOKUP($E8,[1]AllProteinsNorm!$A$1:$Q$3226,17,FALSE)</f>
        <v>29439.5894321671</v>
      </c>
      <c r="U8" s="1">
        <f>VLOOKUP($E8,[1]AllProteinsNorm!$A$1:$Q$3226,3,FALSE)</f>
        <v>75510.134259998697</v>
      </c>
      <c r="V8" s="1">
        <f>VLOOKUP($E8,[1]AllProteinsNorm!$A$1:$Q$3226,7,FALSE)</f>
        <v>8261.4544172956394</v>
      </c>
      <c r="W8" s="1">
        <f>VLOOKUP($E8,[1]AllProteinsNorm!$A$1:$Q$3226,9,FALSE)</f>
        <v>74114.425101873494</v>
      </c>
      <c r="X8" s="1">
        <f>VLOOKUP($E8,[1]AllProteinsNorm!$A$1:$Q$3226,12,FALSE)</f>
        <v>49549.698684189498</v>
      </c>
      <c r="Y8" s="1">
        <f>VLOOKUP($E8,[1]AllProteinsNorm!$A$1:$Q$3226,14,FALSE)</f>
        <v>28797.210244722599</v>
      </c>
      <c r="Z8" s="25">
        <f t="shared" si="0"/>
        <v>1.2335629949955824</v>
      </c>
      <c r="AA8" s="1">
        <f t="shared" si="0"/>
        <v>0.62196978281082271</v>
      </c>
      <c r="AB8" s="1">
        <f t="shared" si="0"/>
        <v>1.1855269867655602</v>
      </c>
      <c r="AC8" s="1">
        <f t="shared" si="0"/>
        <v>0.89980225711156103</v>
      </c>
      <c r="AD8" s="29">
        <f t="shared" si="0"/>
        <v>1.0591379783164736</v>
      </c>
      <c r="AE8" s="25">
        <f t="shared" si="0"/>
        <v>0.12660785253095996</v>
      </c>
      <c r="AF8" s="1">
        <f t="shared" si="0"/>
        <v>0.15187842257341452</v>
      </c>
      <c r="AG8" s="1">
        <f t="shared" si="0"/>
        <v>0.31480795558988461</v>
      </c>
      <c r="AH8" s="1">
        <f t="shared" si="0"/>
        <v>0.11353306518463895</v>
      </c>
      <c r="AI8" s="29">
        <f t="shared" si="0"/>
        <v>0.6049905581971351</v>
      </c>
      <c r="AJ8" s="25">
        <f t="shared" si="0"/>
        <v>1.5517512015837382</v>
      </c>
      <c r="AK8" s="1">
        <f t="shared" si="0"/>
        <v>0.16977485134282178</v>
      </c>
      <c r="AL8" s="1">
        <f t="shared" si="0"/>
        <v>1.5230690467391332</v>
      </c>
      <c r="AM8" s="1">
        <f t="shared" si="0"/>
        <v>1.0182580818431266</v>
      </c>
      <c r="AN8" s="29">
        <f t="shared" si="0"/>
        <v>0.59178951325451667</v>
      </c>
      <c r="AO8" s="1">
        <f t="shared" si="1"/>
        <v>10780.757903605863</v>
      </c>
      <c r="AP8" s="1">
        <f t="shared" si="2"/>
        <v>9049.7021485028963</v>
      </c>
      <c r="AQ8" s="29">
        <f t="shared" si="3"/>
        <v>26023.962867194878</v>
      </c>
      <c r="AR8" s="30" t="s">
        <v>36</v>
      </c>
    </row>
    <row r="9" spans="2:44" ht="32" x14ac:dyDescent="0.2">
      <c r="E9" s="25" t="s">
        <v>37</v>
      </c>
      <c r="F9" s="26" t="s">
        <v>38</v>
      </c>
      <c r="G9" s="27">
        <v>1.4866711116761401E-3</v>
      </c>
      <c r="H9" s="28">
        <v>0.27319903083645602</v>
      </c>
      <c r="I9" s="1">
        <f>VLOOKUP(F9,'[1]SUSMB vs SHAM all proteins sum'!$B$2:$E$3214,2,FALSE)</f>
        <v>0.253143237803095</v>
      </c>
      <c r="J9" s="29">
        <f>VLOOKUP(F9,'[1]SUSMB vs SHAM all proteins sum'!$B$2:$E$3214,3,FALSE)</f>
        <v>0.69627616079120203</v>
      </c>
      <c r="K9" s="1">
        <f>VLOOKUP($E9,[1]AllProteinsNorm!$A$1:$Q$3226,4,FALSE)</f>
        <v>26496.127502400701</v>
      </c>
      <c r="L9" s="1">
        <f>VLOOKUP($E9,[1]AllProteinsNorm!$A$1:$Q$3226,5,FALSE)</f>
        <v>36847.881582552203</v>
      </c>
      <c r="M9" s="1">
        <f>VLOOKUP($E9,[1]AllProteinsNorm!$A$1:$Q$3226,10,FALSE)</f>
        <v>62066.304500472899</v>
      </c>
      <c r="N9" s="1">
        <f>VLOOKUP($E9,[1]AllProteinsNorm!$A$1:$Q$3226,11,FALSE)</f>
        <v>49723.25026809</v>
      </c>
      <c r="O9" s="1">
        <f>VLOOKUP($E9,[1]AllProteinsNorm!$A$1:$Q$3226,15,FALSE)</f>
        <v>55954.6164972689</v>
      </c>
      <c r="P9" s="1">
        <f>VLOOKUP($E9,[1]AllProteinsNorm!$A$1:$Q$3226,6,FALSE)</f>
        <v>27152.891598664901</v>
      </c>
      <c r="Q9" s="1">
        <f>VLOOKUP($E9,[1]AllProteinsNorm!$A$1:$Q$3226,8,FALSE)</f>
        <v>14255.855695664201</v>
      </c>
      <c r="R9" s="1">
        <f>VLOOKUP($E9,[1]AllProteinsNorm!$A$1:$Q$3226,13,FALSE)</f>
        <v>8034.0471312615</v>
      </c>
      <c r="S9" s="1">
        <f>VLOOKUP($E9,[1]AllProteinsNorm!$A$1:$Q$3226,16,FALSE)</f>
        <v>9885.1600951992805</v>
      </c>
      <c r="T9" s="1">
        <f>VLOOKUP($E9,[1]AllProteinsNorm!$A$1:$Q$3226,17,FALSE)</f>
        <v>8346.6953765534799</v>
      </c>
      <c r="U9" s="1">
        <f>VLOOKUP($E9,[1]AllProteinsNorm!$A$1:$Q$3226,3,FALSE)</f>
        <v>31789.247786468299</v>
      </c>
      <c r="V9" s="1">
        <f>VLOOKUP($E9,[1]AllProteinsNorm!$A$1:$Q$3226,7,FALSE)</f>
        <v>40489.965471012802</v>
      </c>
      <c r="W9" s="1">
        <f>VLOOKUP($E9,[1]AllProteinsNorm!$A$1:$Q$3226,9,FALSE)</f>
        <v>39957.154387696297</v>
      </c>
      <c r="X9" s="1">
        <f>VLOOKUP($E9,[1]AllProteinsNorm!$A$1:$Q$3226,12,FALSE)</f>
        <v>46019.659478259702</v>
      </c>
      <c r="Y9" s="1">
        <f>VLOOKUP($E9,[1]AllProteinsNorm!$A$1:$Q$3226,14,FALSE)</f>
        <v>11657.0395572867</v>
      </c>
      <c r="Z9" s="25">
        <f t="shared" si="0"/>
        <v>0.5732904093619241</v>
      </c>
      <c r="AA9" s="1">
        <f t="shared" si="0"/>
        <v>0.79726885050153273</v>
      </c>
      <c r="AB9" s="1">
        <f t="shared" si="0"/>
        <v>1.342913869637516</v>
      </c>
      <c r="AC9" s="1">
        <f t="shared" si="0"/>
        <v>1.0758501406824799</v>
      </c>
      <c r="AD9" s="29">
        <f t="shared" si="0"/>
        <v>1.2106767298165471</v>
      </c>
      <c r="AE9" s="25">
        <f t="shared" si="0"/>
        <v>0.5875006579187142</v>
      </c>
      <c r="AF9" s="1">
        <f t="shared" si="0"/>
        <v>0.3084505593065005</v>
      </c>
      <c r="AG9" s="1">
        <f t="shared" si="0"/>
        <v>0.17383076709215645</v>
      </c>
      <c r="AH9" s="1">
        <f t="shared" si="0"/>
        <v>0.21388285805431315</v>
      </c>
      <c r="AI9" s="29">
        <f t="shared" si="0"/>
        <v>0.18059546282037131</v>
      </c>
      <c r="AJ9" s="25">
        <f t="shared" si="0"/>
        <v>0.68781639411875595</v>
      </c>
      <c r="AK9" s="1">
        <f t="shared" si="0"/>
        <v>0.87607175342222798</v>
      </c>
      <c r="AL9" s="1">
        <f t="shared" si="0"/>
        <v>0.86454344672762085</v>
      </c>
      <c r="AM9" s="1">
        <f t="shared" si="0"/>
        <v>0.99571642756464829</v>
      </c>
      <c r="AN9" s="29">
        <f t="shared" si="0"/>
        <v>0.25222059258053947</v>
      </c>
      <c r="AO9" s="1">
        <f t="shared" si="1"/>
        <v>12922.91460238654</v>
      </c>
      <c r="AP9" s="1">
        <f t="shared" si="2"/>
        <v>7161.9400048154494</v>
      </c>
      <c r="AQ9" s="29">
        <f t="shared" si="3"/>
        <v>12051.334775874346</v>
      </c>
      <c r="AR9" s="31" t="s">
        <v>39</v>
      </c>
    </row>
    <row r="10" spans="2:44" ht="16" x14ac:dyDescent="0.2">
      <c r="B10" s="32"/>
      <c r="C10" s="1" t="s">
        <v>40</v>
      </c>
      <c r="E10" s="25" t="s">
        <v>41</v>
      </c>
      <c r="F10" s="26" t="s">
        <v>42</v>
      </c>
      <c r="G10" s="27">
        <v>3.93170628562345E-2</v>
      </c>
      <c r="H10" s="28">
        <v>0.30562549294969998</v>
      </c>
      <c r="I10" s="1">
        <f>VLOOKUP(F10,'[1]SUSMB vs SHAM all proteins sum'!$B$2:$E$3214,2,FALSE)</f>
        <v>0.15320394846403501</v>
      </c>
      <c r="J10" s="29">
        <f>VLOOKUP(F10,'[1]SUSMB vs SHAM all proteins sum'!$B$2:$E$3214,3,FALSE)</f>
        <v>1.20687907565872</v>
      </c>
      <c r="K10" s="1">
        <f>VLOOKUP($E10,[1]AllProteinsNorm!$A$1:$Q$3226,4,FALSE)</f>
        <v>23527.967330528001</v>
      </c>
      <c r="L10" s="1">
        <f>VLOOKUP($E10,[1]AllProteinsNorm!$A$1:$Q$3226,5,FALSE)</f>
        <v>22749.311996292599</v>
      </c>
      <c r="M10" s="1">
        <f>VLOOKUP($E10,[1]AllProteinsNorm!$A$1:$Q$3226,10,FALSE)</f>
        <v>31893.9574723566</v>
      </c>
      <c r="N10" s="1">
        <f>VLOOKUP($E10,[1]AllProteinsNorm!$A$1:$Q$3226,11,FALSE)</f>
        <v>36881.600687669401</v>
      </c>
      <c r="O10" s="1">
        <f>VLOOKUP($E10,[1]AllProteinsNorm!$A$1:$Q$3226,15,FALSE)</f>
        <v>23210.852680686501</v>
      </c>
      <c r="P10" s="1">
        <f>VLOOKUP($E10,[1]AllProteinsNorm!$A$1:$Q$3226,6,FALSE)</f>
        <v>23324.709550155501</v>
      </c>
      <c r="Q10" s="1">
        <f>VLOOKUP($E10,[1]AllProteinsNorm!$A$1:$Q$3226,8,FALSE)</f>
        <v>2199.4105949940599</v>
      </c>
      <c r="R10" s="1">
        <f>VLOOKUP($E10,[1]AllProteinsNorm!$A$1:$Q$3226,13,FALSE)</f>
        <v>4786.6026170983696</v>
      </c>
      <c r="S10" s="1">
        <f>VLOOKUP($E10,[1]AllProteinsNorm!$A$1:$Q$3226,16,FALSE)</f>
        <v>6288.9073801793202</v>
      </c>
      <c r="T10" s="1">
        <f>VLOOKUP($E10,[1]AllProteinsNorm!$A$1:$Q$3226,17,FALSE)</f>
        <v>25233.918593034901</v>
      </c>
      <c r="U10" s="1">
        <f>VLOOKUP($E10,[1]AllProteinsNorm!$A$1:$Q$3226,3,FALSE)</f>
        <v>29005.6443135673</v>
      </c>
      <c r="V10" s="1">
        <f>VLOOKUP($E10,[1]AllProteinsNorm!$A$1:$Q$3226,7,FALSE)</f>
        <v>41944.808301376899</v>
      </c>
      <c r="W10" s="1">
        <f>VLOOKUP($E10,[1]AllProteinsNorm!$A$1:$Q$3226,9,FALSE)</f>
        <v>29889.628568606298</v>
      </c>
      <c r="X10" s="1">
        <f>VLOOKUP($E10,[1]AllProteinsNorm!$A$1:$Q$3226,12,FALSE)</f>
        <v>33274.905469234298</v>
      </c>
      <c r="Y10" s="1">
        <f>VLOOKUP($E10,[1]AllProteinsNorm!$A$1:$Q$3226,14,FALSE)</f>
        <v>30923.073448766499</v>
      </c>
      <c r="Z10" s="25">
        <f t="shared" si="0"/>
        <v>0.85083680690206276</v>
      </c>
      <c r="AA10" s="1">
        <f t="shared" si="0"/>
        <v>0.82267846202887474</v>
      </c>
      <c r="AB10" s="1">
        <f t="shared" si="0"/>
        <v>1.1533743036118493</v>
      </c>
      <c r="AC10" s="1">
        <f t="shared" si="0"/>
        <v>1.3337413692264481</v>
      </c>
      <c r="AD10" s="29">
        <f t="shared" si="0"/>
        <v>0.83936905823076469</v>
      </c>
      <c r="AE10" s="25">
        <f t="shared" si="0"/>
        <v>0.84348643963910985</v>
      </c>
      <c r="AF10" s="1">
        <f t="shared" si="0"/>
        <v>7.9536810869471591E-2</v>
      </c>
      <c r="AG10" s="1">
        <f t="shared" si="0"/>
        <v>0.17309687783171698</v>
      </c>
      <c r="AH10" s="1">
        <f t="shared" si="0"/>
        <v>0.22742440088786495</v>
      </c>
      <c r="AI10" s="29">
        <f t="shared" si="0"/>
        <v>0.91252875438443548</v>
      </c>
      <c r="AJ10" s="25">
        <f t="shared" si="0"/>
        <v>1.0489248579443153</v>
      </c>
      <c r="AK10" s="1">
        <f t="shared" si="0"/>
        <v>1.5168410538787398</v>
      </c>
      <c r="AL10" s="1">
        <f t="shared" si="0"/>
        <v>1.08089218985799</v>
      </c>
      <c r="AM10" s="1">
        <f t="shared" si="0"/>
        <v>1.2033132281119987</v>
      </c>
      <c r="AN10" s="29">
        <f t="shared" si="0"/>
        <v>1.1182644341148871</v>
      </c>
      <c r="AO10" s="1">
        <f t="shared" si="1"/>
        <v>5726.211905964632</v>
      </c>
      <c r="AP10" s="1">
        <f t="shared" si="2"/>
        <v>9832.7463196274111</v>
      </c>
      <c r="AQ10" s="29">
        <f t="shared" si="3"/>
        <v>4691.0082187375665</v>
      </c>
      <c r="AR10" s="30" t="s">
        <v>43</v>
      </c>
    </row>
    <row r="11" spans="2:44" ht="16" x14ac:dyDescent="0.2">
      <c r="B11" s="33"/>
      <c r="C11" s="1" t="s">
        <v>44</v>
      </c>
      <c r="E11" s="25" t="s">
        <v>45</v>
      </c>
      <c r="F11" s="26" t="s">
        <v>46</v>
      </c>
      <c r="G11" s="27">
        <v>9.9856506334574397E-3</v>
      </c>
      <c r="H11" s="28">
        <v>0.30852770180397598</v>
      </c>
      <c r="I11" s="1">
        <f>VLOOKUP(F11,'[1]SUSMB vs SHAM all proteins sum'!$B$2:$E$3214,2,FALSE)</f>
        <v>0.36634671161989601</v>
      </c>
      <c r="J11" s="29">
        <f>VLOOKUP(F11,'[1]SUSMB vs SHAM all proteins sum'!$B$2:$E$3214,3,FALSE)</f>
        <v>0.76640772777544497</v>
      </c>
      <c r="K11" s="1">
        <f>VLOOKUP($E11,[1]AllProteinsNorm!$A$1:$Q$3226,4,FALSE)</f>
        <v>77324.716422132304</v>
      </c>
      <c r="L11" s="1">
        <f>VLOOKUP($E11,[1]AllProteinsNorm!$A$1:$Q$3226,5,FALSE)</f>
        <v>114494.450189487</v>
      </c>
      <c r="M11" s="1">
        <f>VLOOKUP($E11,[1]AllProteinsNorm!$A$1:$Q$3226,10,FALSE)</f>
        <v>92815.655611892405</v>
      </c>
      <c r="N11" s="1">
        <f>VLOOKUP($E11,[1]AllProteinsNorm!$A$1:$Q$3226,11,FALSE)</f>
        <v>168997.32391253501</v>
      </c>
      <c r="O11" s="1">
        <f>VLOOKUP($E11,[1]AllProteinsNorm!$A$1:$Q$3226,15,FALSE)</f>
        <v>160253.743680538</v>
      </c>
      <c r="P11" s="1">
        <f>VLOOKUP($E11,[1]AllProteinsNorm!$A$1:$Q$3226,6,FALSE)</f>
        <v>105316.169971829</v>
      </c>
      <c r="Q11" s="1">
        <f>VLOOKUP($E11,[1]AllProteinsNorm!$A$1:$Q$3226,8,FALSE)</f>
        <v>19097.8877568104</v>
      </c>
      <c r="R11" s="1">
        <f>VLOOKUP($E11,[1]AllProteinsNorm!$A$1:$Q$3226,13,FALSE)</f>
        <v>51793.909723548903</v>
      </c>
      <c r="S11" s="1">
        <f>VLOOKUP($E11,[1]AllProteinsNorm!$A$1:$Q$3226,16,FALSE)</f>
        <v>26121.4056553591</v>
      </c>
      <c r="T11" s="1">
        <f>VLOOKUP($E11,[1]AllProteinsNorm!$A$1:$Q$3226,17,FALSE)</f>
        <v>22862.683717219101</v>
      </c>
      <c r="U11" s="1">
        <f>VLOOKUP($E11,[1]AllProteinsNorm!$A$1:$Q$3226,3,FALSE)</f>
        <v>61140.537712517696</v>
      </c>
      <c r="V11" s="1">
        <f>VLOOKUP($E11,[1]AllProteinsNorm!$A$1:$Q$3226,7,FALSE)</f>
        <v>115100.506578827</v>
      </c>
      <c r="W11" s="1">
        <f>VLOOKUP($E11,[1]AllProteinsNorm!$A$1:$Q$3226,9,FALSE)</f>
        <v>200746.96407699899</v>
      </c>
      <c r="X11" s="1">
        <f>VLOOKUP($E11,[1]AllProteinsNorm!$A$1:$Q$3226,12,FALSE)</f>
        <v>60242.583903816099</v>
      </c>
      <c r="Y11" s="1">
        <f>VLOOKUP($E11,[1]AllProteinsNorm!$A$1:$Q$3226,14,FALSE)</f>
        <v>69143.654425172805</v>
      </c>
      <c r="Z11" s="25">
        <f t="shared" si="0"/>
        <v>0.62979714719648616</v>
      </c>
      <c r="AA11" s="1">
        <f t="shared" si="0"/>
        <v>0.93253853923646435</v>
      </c>
      <c r="AB11" s="1">
        <f t="shared" si="0"/>
        <v>0.75596830902583234</v>
      </c>
      <c r="AC11" s="1">
        <f t="shared" si="0"/>
        <v>1.3764555165376711</v>
      </c>
      <c r="AD11" s="29">
        <f t="shared" si="0"/>
        <v>1.3052404880035458</v>
      </c>
      <c r="AE11" s="25">
        <f t="shared" si="0"/>
        <v>0.85778295053576736</v>
      </c>
      <c r="AF11" s="1">
        <f t="shared" si="0"/>
        <v>0.15554916698375668</v>
      </c>
      <c r="AG11" s="1">
        <f t="shared" si="0"/>
        <v>0.42185290933322928</v>
      </c>
      <c r="AH11" s="1">
        <f t="shared" si="0"/>
        <v>0.2127545696087231</v>
      </c>
      <c r="AI11" s="29">
        <f t="shared" si="0"/>
        <v>0.18621281329702785</v>
      </c>
      <c r="AJ11" s="25">
        <f t="shared" si="0"/>
        <v>0.4979796630509386</v>
      </c>
      <c r="AK11" s="1">
        <f t="shared" si="0"/>
        <v>0.93747476923778483</v>
      </c>
      <c r="AL11" s="1">
        <f t="shared" si="0"/>
        <v>1.6350511341527791</v>
      </c>
      <c r="AM11" s="1">
        <f t="shared" si="0"/>
        <v>0.49066597639029647</v>
      </c>
      <c r="AN11" s="29">
        <f t="shared" si="0"/>
        <v>0.56316373752971716</v>
      </c>
      <c r="AO11" s="1">
        <f t="shared" si="1"/>
        <v>36257.461385671631</v>
      </c>
      <c r="AP11" s="1">
        <f t="shared" si="2"/>
        <v>32253.904283139706</v>
      </c>
      <c r="AQ11" s="29">
        <f t="shared" si="3"/>
        <v>53689.242631328219</v>
      </c>
      <c r="AR11" s="30" t="s">
        <v>47</v>
      </c>
    </row>
    <row r="12" spans="2:44" ht="16" x14ac:dyDescent="0.2">
      <c r="B12" s="34"/>
      <c r="C12" s="1" t="s">
        <v>48</v>
      </c>
      <c r="E12" s="25" t="s">
        <v>49</v>
      </c>
      <c r="F12" s="26" t="s">
        <v>50</v>
      </c>
      <c r="G12" s="27">
        <v>4.1759342914407298E-2</v>
      </c>
      <c r="H12" s="28">
        <v>0.34648744217411998</v>
      </c>
      <c r="I12" s="1">
        <f>VLOOKUP(F12,'[1]SUSMB vs SHAM all proteins sum'!$B$2:$E$3214,2,FALSE)</f>
        <v>0.59962224839410605</v>
      </c>
      <c r="J12" s="29">
        <f>VLOOKUP(F12,'[1]SUSMB vs SHAM all proteins sum'!$B$2:$E$3214,3,FALSE)</f>
        <v>0.734648775974162</v>
      </c>
      <c r="K12" s="1">
        <f>VLOOKUP($E12,[1]AllProteinsNorm!$A$1:$Q$3226,4,FALSE)</f>
        <v>120635.261188773</v>
      </c>
      <c r="L12" s="1">
        <f>VLOOKUP($E12,[1]AllProteinsNorm!$A$1:$Q$3226,5,FALSE)</f>
        <v>36847.132519095903</v>
      </c>
      <c r="M12" s="1">
        <f>VLOOKUP($E12,[1]AllProteinsNorm!$A$1:$Q$3226,10,FALSE)</f>
        <v>45527.897078560803</v>
      </c>
      <c r="N12" s="1">
        <f>VLOOKUP($E12,[1]AllProteinsNorm!$A$1:$Q$3226,11,FALSE)</f>
        <v>60792.238422978102</v>
      </c>
      <c r="O12" s="1">
        <f>VLOOKUP($E12,[1]AllProteinsNorm!$A$1:$Q$3226,15,FALSE)</f>
        <v>62802.7391484908</v>
      </c>
      <c r="P12" s="1">
        <f>VLOOKUP($E12,[1]AllProteinsNorm!$A$1:$Q$3226,6,FALSE)</f>
        <v>44985.954487063202</v>
      </c>
      <c r="Q12" s="1">
        <f>VLOOKUP($E12,[1]AllProteinsNorm!$A$1:$Q$3226,8,FALSE)</f>
        <v>44950.657666414401</v>
      </c>
      <c r="R12" s="1">
        <f>VLOOKUP($E12,[1]AllProteinsNorm!$A$1:$Q$3226,13,FALSE)</f>
        <v>11608.9122505593</v>
      </c>
      <c r="S12" s="1">
        <f>VLOOKUP($E12,[1]AllProteinsNorm!$A$1:$Q$3226,16,FALSE)</f>
        <v>6253.3845793024202</v>
      </c>
      <c r="T12" s="1">
        <f>VLOOKUP($E12,[1]AllProteinsNorm!$A$1:$Q$3226,17,FALSE)</f>
        <v>26284.523911594599</v>
      </c>
      <c r="U12" s="1">
        <f>VLOOKUP($E12,[1]AllProteinsNorm!$A$1:$Q$3226,3,FALSE)</f>
        <v>85758.0439644984</v>
      </c>
      <c r="V12" s="1">
        <f>VLOOKUP($E12,[1]AllProteinsNorm!$A$1:$Q$3226,7,FALSE)</f>
        <v>33981.573065913901</v>
      </c>
      <c r="W12" s="1">
        <f>VLOOKUP($E12,[1]AllProteinsNorm!$A$1:$Q$3226,9,FALSE)</f>
        <v>57699.643216452903</v>
      </c>
      <c r="X12" s="1">
        <f>VLOOKUP($E12,[1]AllProteinsNorm!$A$1:$Q$3226,12,FALSE)</f>
        <v>146393.06069439999</v>
      </c>
      <c r="Y12" s="1">
        <f>VLOOKUP($E12,[1]AllProteinsNorm!$A$1:$Q$3226,14,FALSE)</f>
        <v>6716.9034982154999</v>
      </c>
      <c r="Z12" s="25">
        <f t="shared" si="0"/>
        <v>1.8468051938552812</v>
      </c>
      <c r="AA12" s="1">
        <f t="shared" si="0"/>
        <v>0.56409274572261803</v>
      </c>
      <c r="AB12" s="1">
        <f t="shared" si="0"/>
        <v>0.69698656894705546</v>
      </c>
      <c r="AC12" s="1">
        <f t="shared" si="0"/>
        <v>0.93066836809810927</v>
      </c>
      <c r="AD12" s="29">
        <f t="shared" si="0"/>
        <v>0.96144712337693661</v>
      </c>
      <c r="AE12" s="25">
        <f t="shared" si="0"/>
        <v>0.68868996990224562</v>
      </c>
      <c r="AF12" s="1">
        <f t="shared" si="0"/>
        <v>0.68814961088069238</v>
      </c>
      <c r="AG12" s="1">
        <f t="shared" si="0"/>
        <v>0.17772083574962566</v>
      </c>
      <c r="AH12" s="1">
        <f t="shared" si="0"/>
        <v>9.5733063504197288E-2</v>
      </c>
      <c r="AI12" s="29">
        <f t="shared" si="0"/>
        <v>0.40238977227384548</v>
      </c>
      <c r="AJ12" s="25">
        <f t="shared" si="0"/>
        <v>1.3128698810596582</v>
      </c>
      <c r="AK12" s="1">
        <f t="shared" si="0"/>
        <v>0.52022389652141843</v>
      </c>
      <c r="AL12" s="1">
        <f t="shared" si="0"/>
        <v>0.88332382858602321</v>
      </c>
      <c r="AM12" s="1">
        <f t="shared" si="0"/>
        <v>2.2411313422841124</v>
      </c>
      <c r="AN12" s="29">
        <f t="shared" si="0"/>
        <v>0.10282907455820682</v>
      </c>
      <c r="AO12" s="1">
        <f t="shared" si="1"/>
        <v>29288.382893433794</v>
      </c>
      <c r="AP12" s="1">
        <f t="shared" si="2"/>
        <v>16207.234125379224</v>
      </c>
      <c r="AQ12" s="29">
        <f t="shared" si="3"/>
        <v>47878.858166265883</v>
      </c>
      <c r="AR12" s="30" t="s">
        <v>51</v>
      </c>
    </row>
    <row r="13" spans="2:44" ht="16" x14ac:dyDescent="0.2">
      <c r="E13" s="25" t="s">
        <v>52</v>
      </c>
      <c r="F13" s="26" t="s">
        <v>53</v>
      </c>
      <c r="G13" s="27">
        <v>2.5643495675152801E-2</v>
      </c>
      <c r="H13" s="28">
        <v>0.35108069171914602</v>
      </c>
      <c r="I13" s="1">
        <f>VLOOKUP(F13,'[1]SUSMB vs SHAM all proteins sum'!$B$2:$E$3214,2,FALSE)</f>
        <v>0.95523306080411596</v>
      </c>
      <c r="J13" s="29">
        <f>VLOOKUP(F13,'[1]SUSMB vs SHAM all proteins sum'!$B$2:$E$3214,3,FALSE)</f>
        <v>0.97642693960831395</v>
      </c>
      <c r="K13" s="1">
        <f>VLOOKUP($E13,[1]AllProteinsNorm!$A$1:$Q$3226,4,FALSE)</f>
        <v>24904.4608080299</v>
      </c>
      <c r="L13" s="1">
        <f>VLOOKUP($E13,[1]AllProteinsNorm!$A$1:$Q$3226,5,FALSE)</f>
        <v>17798.1498117193</v>
      </c>
      <c r="M13" s="1">
        <f>VLOOKUP($E13,[1]AllProteinsNorm!$A$1:$Q$3226,10,FALSE)</f>
        <v>19724.459859745399</v>
      </c>
      <c r="N13" s="1">
        <f>VLOOKUP($E13,[1]AllProteinsNorm!$A$1:$Q$3226,11,FALSE)</f>
        <v>19713.5609066338</v>
      </c>
      <c r="O13" s="1">
        <f>VLOOKUP($E13,[1]AllProteinsNorm!$A$1:$Q$3226,15,FALSE)</f>
        <v>19306.909557302501</v>
      </c>
      <c r="P13" s="1">
        <f>VLOOKUP($E13,[1]AllProteinsNorm!$A$1:$Q$3226,6,FALSE)</f>
        <v>2817.5265806600401</v>
      </c>
      <c r="Q13" s="1">
        <f>VLOOKUP($E13,[1]AllProteinsNorm!$A$1:$Q$3226,8,FALSE)</f>
        <v>6070.7050848149902</v>
      </c>
      <c r="R13" s="1">
        <f>VLOOKUP($E13,[1]AllProteinsNorm!$A$1:$Q$3226,13,FALSE)</f>
        <v>20093.721091838001</v>
      </c>
      <c r="S13" s="1">
        <f>VLOOKUP($E13,[1]AllProteinsNorm!$A$1:$Q$3226,16,FALSE)</f>
        <v>14081.5459624743</v>
      </c>
      <c r="T13" s="1">
        <f>VLOOKUP($E13,[1]AllProteinsNorm!$A$1:$Q$3226,17,FALSE)</f>
        <v>3667.34548209174</v>
      </c>
      <c r="U13" s="1">
        <f>VLOOKUP($E13,[1]AllProteinsNorm!$A$1:$Q$3226,3,FALSE)</f>
        <v>34167.5087904705</v>
      </c>
      <c r="V13" s="1">
        <f>VLOOKUP($E13,[1]AllProteinsNorm!$A$1:$Q$3226,7,FALSE)</f>
        <v>18931.260447847399</v>
      </c>
      <c r="W13" s="1">
        <f>VLOOKUP($E13,[1]AllProteinsNorm!$A$1:$Q$3226,9,FALSE)</f>
        <v>4109.0884774630504</v>
      </c>
      <c r="X13" s="1">
        <f>VLOOKUP($E13,[1]AllProteinsNorm!$A$1:$Q$3226,12,FALSE)</f>
        <v>36324.270663156698</v>
      </c>
      <c r="Y13" s="1">
        <f>VLOOKUP($E13,[1]AllProteinsNorm!$A$1:$Q$3226,14,FALSE)</f>
        <v>30591.338979188298</v>
      </c>
      <c r="Z13" s="25">
        <f t="shared" si="0"/>
        <v>1.2274551249062362</v>
      </c>
      <c r="AA13" s="1">
        <f t="shared" si="0"/>
        <v>0.87720952357257675</v>
      </c>
      <c r="AB13" s="1">
        <f t="shared" si="0"/>
        <v>0.97215071337924963</v>
      </c>
      <c r="AC13" s="1">
        <f t="shared" si="0"/>
        <v>0.97161354150646495</v>
      </c>
      <c r="AD13" s="29">
        <f t="shared" si="0"/>
        <v>0.95157109663547212</v>
      </c>
      <c r="AE13" s="25">
        <f t="shared" si="0"/>
        <v>0.13886618416069577</v>
      </c>
      <c r="AF13" s="1">
        <f t="shared" si="0"/>
        <v>0.29920415164129666</v>
      </c>
      <c r="AG13" s="1">
        <f t="shared" si="0"/>
        <v>0.99035032810911827</v>
      </c>
      <c r="AH13" s="1">
        <f t="shared" si="0"/>
        <v>0.69403091644806059</v>
      </c>
      <c r="AI13" s="29">
        <f t="shared" si="0"/>
        <v>0.18075083180856608</v>
      </c>
      <c r="AJ13" s="25">
        <f t="shared" si="0"/>
        <v>1.6839988664448238</v>
      </c>
      <c r="AK13" s="1">
        <f t="shared" si="0"/>
        <v>0.93305664542444811</v>
      </c>
      <c r="AL13" s="1">
        <f t="shared" si="0"/>
        <v>0.20252282308914502</v>
      </c>
      <c r="AM13" s="1">
        <f t="shared" si="0"/>
        <v>1.7902982332224202</v>
      </c>
      <c r="AN13" s="29">
        <f t="shared" si="0"/>
        <v>1.5077417695243405</v>
      </c>
      <c r="AO13" s="1">
        <f t="shared" si="1"/>
        <v>2413.3441195739242</v>
      </c>
      <c r="AP13" s="1">
        <f t="shared" si="2"/>
        <v>6686.3225047904434</v>
      </c>
      <c r="AQ13" s="29">
        <f t="shared" si="3"/>
        <v>11972.063457531871</v>
      </c>
      <c r="AR13" s="30" t="s">
        <v>54</v>
      </c>
    </row>
    <row r="14" spans="2:44" ht="16" x14ac:dyDescent="0.2">
      <c r="E14" s="25" t="s">
        <v>55</v>
      </c>
      <c r="F14" s="26" t="s">
        <v>56</v>
      </c>
      <c r="G14" s="27">
        <v>3.1197976163848999E-2</v>
      </c>
      <c r="H14" s="28">
        <v>0.38271786337015401</v>
      </c>
      <c r="I14" s="1">
        <f>VLOOKUP(F14,'[1]SUSMB vs SHAM all proteins sum'!$B$2:$E$3214,2,FALSE)</f>
        <v>0.24350420044488699</v>
      </c>
      <c r="J14" s="29">
        <f>VLOOKUP(F14,'[1]SUSMB vs SHAM all proteins sum'!$B$2:$E$3214,3,FALSE)</f>
        <v>0.68129492682812498</v>
      </c>
      <c r="K14" s="1">
        <f>VLOOKUP($E14,[1]AllProteinsNorm!$A$1:$Q$3226,4,FALSE)</f>
        <v>82450.695803869705</v>
      </c>
      <c r="L14" s="1">
        <f>VLOOKUP($E14,[1]AllProteinsNorm!$A$1:$Q$3226,5,FALSE)</f>
        <v>51361.506579194298</v>
      </c>
      <c r="M14" s="1">
        <f>VLOOKUP($E14,[1]AllProteinsNorm!$A$1:$Q$3226,10,FALSE)</f>
        <v>70540.219815239703</v>
      </c>
      <c r="N14" s="1">
        <f>VLOOKUP($E14,[1]AllProteinsNorm!$A$1:$Q$3226,11,FALSE)</f>
        <v>94483.156113479694</v>
      </c>
      <c r="O14" s="1">
        <f>VLOOKUP($E14,[1]AllProteinsNorm!$A$1:$Q$3226,15,FALSE)</f>
        <v>100948.995149729</v>
      </c>
      <c r="P14" s="1">
        <f>VLOOKUP($E14,[1]AllProteinsNorm!$A$1:$Q$3226,6,FALSE)</f>
        <v>79241.013024669199</v>
      </c>
      <c r="Q14" s="1">
        <f>VLOOKUP($E14,[1]AllProteinsNorm!$A$1:$Q$3226,8,FALSE)</f>
        <v>54471.612409605099</v>
      </c>
      <c r="R14" s="1">
        <f>VLOOKUP($E14,[1]AllProteinsNorm!$A$1:$Q$3226,13,FALSE)</f>
        <v>19142.9775249185</v>
      </c>
      <c r="S14" s="1">
        <f>VLOOKUP($E14,[1]AllProteinsNorm!$A$1:$Q$3226,16,FALSE)</f>
        <v>11808.872985550201</v>
      </c>
      <c r="T14" s="1">
        <f>VLOOKUP($E14,[1]AllProteinsNorm!$A$1:$Q$3226,17,FALSE)</f>
        <v>23976.222299126599</v>
      </c>
      <c r="U14" s="1">
        <f>VLOOKUP($E14,[1]AllProteinsNorm!$A$1:$Q$3226,3,FALSE)</f>
        <v>19406.366925489499</v>
      </c>
      <c r="V14" s="1">
        <f>VLOOKUP($E14,[1]AllProteinsNorm!$A$1:$Q$3226,7,FALSE)</f>
        <v>45500.898197247399</v>
      </c>
      <c r="W14" s="1">
        <f>VLOOKUP($E14,[1]AllProteinsNorm!$A$1:$Q$3226,9,FALSE)</f>
        <v>68999.207797049603</v>
      </c>
      <c r="X14" s="1">
        <f>VLOOKUP($E14,[1]AllProteinsNorm!$A$1:$Q$3226,12,FALSE)</f>
        <v>69123.783518652897</v>
      </c>
      <c r="Y14" s="1">
        <f>VLOOKUP($E14,[1]AllProteinsNorm!$A$1:$Q$3226,14,FALSE)</f>
        <v>99303.656769261404</v>
      </c>
      <c r="Z14" s="25">
        <f t="shared" si="0"/>
        <v>1.0311890612733623</v>
      </c>
      <c r="AA14" s="1">
        <f t="shared" si="0"/>
        <v>0.64236478829690147</v>
      </c>
      <c r="AB14" s="1">
        <f t="shared" si="0"/>
        <v>0.88222788593955925</v>
      </c>
      <c r="AC14" s="1">
        <f t="shared" si="0"/>
        <v>1.1816758622700541</v>
      </c>
      <c r="AD14" s="29">
        <f t="shared" si="0"/>
        <v>1.2625424022201228</v>
      </c>
      <c r="AE14" s="25">
        <f t="shared" si="0"/>
        <v>0.99104640705074376</v>
      </c>
      <c r="AF14" s="1">
        <f t="shared" si="0"/>
        <v>0.68126205993850242</v>
      </c>
      <c r="AG14" s="1">
        <f t="shared" si="0"/>
        <v>0.23941616054829354</v>
      </c>
      <c r="AH14" s="1">
        <f t="shared" si="0"/>
        <v>0.14769045342725123</v>
      </c>
      <c r="AI14" s="29">
        <f t="shared" si="0"/>
        <v>0.29986427554632505</v>
      </c>
      <c r="AJ14" s="25">
        <f t="shared" si="0"/>
        <v>0.24271030216924774</v>
      </c>
      <c r="AK14" s="1">
        <f t="shared" si="0"/>
        <v>0.56906770818193919</v>
      </c>
      <c r="AL14" s="1">
        <f t="shared" si="0"/>
        <v>0.86295485590681764</v>
      </c>
      <c r="AM14" s="1">
        <f t="shared" si="0"/>
        <v>0.86451289153241306</v>
      </c>
      <c r="AN14" s="29">
        <f t="shared" si="0"/>
        <v>1.2419645899471088</v>
      </c>
      <c r="AO14" s="1">
        <f t="shared" si="1"/>
        <v>17687.676973264275</v>
      </c>
      <c r="AP14" s="1">
        <f t="shared" si="2"/>
        <v>25337.696826415115</v>
      </c>
      <c r="AQ14" s="29">
        <f t="shared" si="3"/>
        <v>26705.745341435377</v>
      </c>
      <c r="AR14" s="30" t="s">
        <v>57</v>
      </c>
    </row>
    <row r="15" spans="2:44" ht="16" x14ac:dyDescent="0.2">
      <c r="E15" s="25" t="s">
        <v>58</v>
      </c>
      <c r="F15" s="26" t="s">
        <v>59</v>
      </c>
      <c r="G15" s="27">
        <v>3.6057899291614501E-2</v>
      </c>
      <c r="H15" s="28">
        <v>0.39197902877209201</v>
      </c>
      <c r="I15" s="1">
        <f>VLOOKUP(F15,'[1]SUSMB vs SHAM all proteins sum'!$B$2:$E$3214,2,FALSE)</f>
        <v>0.52698129258620896</v>
      </c>
      <c r="J15" s="29">
        <f>VLOOKUP(F15,'[1]SUSMB vs SHAM all proteins sum'!$B$2:$E$3214,3,FALSE)</f>
        <v>0.94265048736883805</v>
      </c>
      <c r="K15" s="1">
        <f>VLOOKUP($E15,[1]AllProteinsNorm!$A$1:$Q$3226,4,FALSE)</f>
        <v>54449.5542687161</v>
      </c>
      <c r="L15" s="1">
        <f>VLOOKUP($E15,[1]AllProteinsNorm!$A$1:$Q$3226,5,FALSE)</f>
        <v>48454.577436658699</v>
      </c>
      <c r="M15" s="1">
        <f>VLOOKUP($E15,[1]AllProteinsNorm!$A$1:$Q$3226,10,FALSE)</f>
        <v>51931.149974688502</v>
      </c>
      <c r="N15" s="1">
        <f>VLOOKUP($E15,[1]AllProteinsNorm!$A$1:$Q$3226,11,FALSE)</f>
        <v>72758.420054581395</v>
      </c>
      <c r="O15" s="1">
        <f>VLOOKUP($E15,[1]AllProteinsNorm!$A$1:$Q$3226,15,FALSE)</f>
        <v>60214.2303137204</v>
      </c>
      <c r="P15" s="1">
        <f>VLOOKUP($E15,[1]AllProteinsNorm!$A$1:$Q$3226,6,FALSE)</f>
        <v>13514.706803237499</v>
      </c>
      <c r="Q15" s="1">
        <f>VLOOKUP($E15,[1]AllProteinsNorm!$A$1:$Q$3226,8,FALSE)</f>
        <v>58683.991707964902</v>
      </c>
      <c r="R15" s="1">
        <f>VLOOKUP($E15,[1]AllProteinsNorm!$A$1:$Q$3226,13,FALSE)</f>
        <v>10413.706406555901</v>
      </c>
      <c r="S15" s="1">
        <f>VLOOKUP($E15,[1]AllProteinsNorm!$A$1:$Q$3226,16,FALSE)</f>
        <v>49963.673203159196</v>
      </c>
      <c r="T15" s="1">
        <f>VLOOKUP($E15,[1]AllProteinsNorm!$A$1:$Q$3226,17,FALSE)</f>
        <v>13460.7009868485</v>
      </c>
      <c r="U15" s="1">
        <f>VLOOKUP($E15,[1]AllProteinsNorm!$A$1:$Q$3226,3,FALSE)</f>
        <v>51778.122386443603</v>
      </c>
      <c r="V15" s="1">
        <f>VLOOKUP($E15,[1]AllProteinsNorm!$A$1:$Q$3226,7,FALSE)</f>
        <v>46959.747875925699</v>
      </c>
      <c r="W15" s="1">
        <f>VLOOKUP($E15,[1]AllProteinsNorm!$A$1:$Q$3226,9,FALSE)</f>
        <v>51716.470950100003</v>
      </c>
      <c r="X15" s="1">
        <f>VLOOKUP($E15,[1]AllProteinsNorm!$A$1:$Q$3226,12,FALSE)</f>
        <v>54320.643377934197</v>
      </c>
      <c r="Y15" s="1">
        <f>VLOOKUP($E15,[1]AllProteinsNorm!$A$1:$Q$3226,14,FALSE)</f>
        <v>65407.435169967197</v>
      </c>
      <c r="Z15" s="25">
        <f t="shared" si="0"/>
        <v>0.94593560853573078</v>
      </c>
      <c r="AA15" s="1">
        <f t="shared" si="0"/>
        <v>0.8417866924619033</v>
      </c>
      <c r="AB15" s="1">
        <f t="shared" si="0"/>
        <v>0.90218413379172702</v>
      </c>
      <c r="AC15" s="1">
        <f t="shared" si="0"/>
        <v>1.2640099863952776</v>
      </c>
      <c r="AD15" s="29">
        <f t="shared" si="0"/>
        <v>1.0460835788153611</v>
      </c>
      <c r="AE15" s="25">
        <f t="shared" si="0"/>
        <v>0.2347869064457612</v>
      </c>
      <c r="AF15" s="1">
        <f t="shared" si="0"/>
        <v>1.0194992071674951</v>
      </c>
      <c r="AG15" s="1">
        <f t="shared" si="0"/>
        <v>0.18091416613225786</v>
      </c>
      <c r="AH15" s="1">
        <f t="shared" si="0"/>
        <v>0.86800375596950152</v>
      </c>
      <c r="AI15" s="29">
        <f t="shared" si="0"/>
        <v>0.2338486797609608</v>
      </c>
      <c r="AJ15" s="25">
        <f t="shared" si="0"/>
        <v>0.8995256318672703</v>
      </c>
      <c r="AK15" s="1">
        <f t="shared" si="0"/>
        <v>0.81581747142455896</v>
      </c>
      <c r="AL15" s="1">
        <f t="shared" si="0"/>
        <v>0.89845458014355961</v>
      </c>
      <c r="AM15" s="1">
        <f t="shared" si="0"/>
        <v>0.9436960786891343</v>
      </c>
      <c r="AN15" s="29">
        <f t="shared" si="0"/>
        <v>1.1363035532838566</v>
      </c>
      <c r="AO15" s="1">
        <f t="shared" si="1"/>
        <v>8512.3961778339544</v>
      </c>
      <c r="AP15" s="1">
        <f t="shared" si="2"/>
        <v>20722.521103645937</v>
      </c>
      <c r="AQ15" s="29">
        <f t="shared" si="3"/>
        <v>6163.4751392524186</v>
      </c>
      <c r="AR15" s="30" t="s">
        <v>60</v>
      </c>
    </row>
    <row r="16" spans="2:44" ht="16" x14ac:dyDescent="0.2">
      <c r="E16" s="25" t="s">
        <v>61</v>
      </c>
      <c r="F16" s="26" t="s">
        <v>62</v>
      </c>
      <c r="G16" s="27">
        <v>4.5174309395719398E-2</v>
      </c>
      <c r="H16" s="28">
        <v>0.40756380887223698</v>
      </c>
      <c r="I16" s="1">
        <f>VLOOKUP(F16,'[1]SUSMB vs SHAM all proteins sum'!$B$2:$E$3214,2,FALSE)</f>
        <v>0.97625989887823394</v>
      </c>
      <c r="J16" s="29">
        <f>VLOOKUP(F16,'[1]SUSMB vs SHAM all proteins sum'!$B$2:$E$3214,3,FALSE)</f>
        <v>0.99662917224135605</v>
      </c>
      <c r="K16" s="1">
        <f>VLOOKUP($E16,[1]AllProteinsNorm!$A$1:$Q$3226,4,FALSE)</f>
        <v>44961.973184491202</v>
      </c>
      <c r="L16" s="1">
        <f>VLOOKUP($E16,[1]AllProteinsNorm!$A$1:$Q$3226,5,FALSE)</f>
        <v>50655.899582733102</v>
      </c>
      <c r="M16" s="1">
        <f>VLOOKUP($E16,[1]AllProteinsNorm!$A$1:$Q$3226,10,FALSE)</f>
        <v>63260.051584918598</v>
      </c>
      <c r="N16" s="1">
        <f>VLOOKUP($E16,[1]AllProteinsNorm!$A$1:$Q$3226,11,FALSE)</f>
        <v>39863.6970247672</v>
      </c>
      <c r="O16" s="1">
        <f>VLOOKUP($E16,[1]AllProteinsNorm!$A$1:$Q$3226,15,FALSE)</f>
        <v>55265.594873000096</v>
      </c>
      <c r="P16" s="1">
        <f>VLOOKUP($E16,[1]AllProteinsNorm!$A$1:$Q$3226,6,FALSE)</f>
        <v>45770.815369401404</v>
      </c>
      <c r="Q16" s="1">
        <f>VLOOKUP($E16,[1]AllProteinsNorm!$A$1:$Q$3226,8,FALSE)</f>
        <v>11375.2170452175</v>
      </c>
      <c r="R16" s="1">
        <f>VLOOKUP($E16,[1]AllProteinsNorm!$A$1:$Q$3226,13,FALSE)</f>
        <v>7591.9822301719396</v>
      </c>
      <c r="S16" s="1">
        <f>VLOOKUP($E16,[1]AllProteinsNorm!$A$1:$Q$3226,16,FALSE)</f>
        <v>18538.410429855801</v>
      </c>
      <c r="T16" s="1">
        <f>VLOOKUP($E16,[1]AllProteinsNorm!$A$1:$Q$3226,17,FALSE)</f>
        <v>48712.386080896198</v>
      </c>
      <c r="U16" s="1">
        <f>VLOOKUP($E16,[1]AllProteinsNorm!$A$1:$Q$3226,3,FALSE)</f>
        <v>54038.765418795003</v>
      </c>
      <c r="V16" s="1">
        <f>VLOOKUP($E16,[1]AllProteinsNorm!$A$1:$Q$3226,7,FALSE)</f>
        <v>38995.562301796403</v>
      </c>
      <c r="W16" s="1">
        <f>VLOOKUP($E16,[1]AllProteinsNorm!$A$1:$Q$3226,9,FALSE)</f>
        <v>49479.070847208</v>
      </c>
      <c r="X16" s="1">
        <f>VLOOKUP($E16,[1]AllProteinsNorm!$A$1:$Q$3226,12,FALSE)</f>
        <v>61798.529612421502</v>
      </c>
      <c r="Y16" s="1">
        <f>VLOOKUP($E16,[1]AllProteinsNorm!$A$1:$Q$3226,14,FALSE)</f>
        <v>48437.871615786898</v>
      </c>
      <c r="Z16" s="25">
        <f t="shared" si="0"/>
        <v>0.8850530675525069</v>
      </c>
      <c r="AA16" s="1">
        <f t="shared" si="0"/>
        <v>0.99713504857464874</v>
      </c>
      <c r="AB16" s="1">
        <f t="shared" si="0"/>
        <v>1.2452412281602052</v>
      </c>
      <c r="AC16" s="1">
        <f t="shared" si="0"/>
        <v>0.78469615181220842</v>
      </c>
      <c r="AD16" s="29">
        <f t="shared" si="0"/>
        <v>1.0878745039004307</v>
      </c>
      <c r="AE16" s="25">
        <f t="shared" si="0"/>
        <v>0.9009747054660221</v>
      </c>
      <c r="AF16" s="1">
        <f t="shared" si="0"/>
        <v>0.22391523384961157</v>
      </c>
      <c r="AG16" s="1">
        <f t="shared" si="0"/>
        <v>0.14944422332282112</v>
      </c>
      <c r="AH16" s="1">
        <f t="shared" si="0"/>
        <v>0.36491897166449805</v>
      </c>
      <c r="AI16" s="29">
        <f t="shared" si="0"/>
        <v>0.95887799567413712</v>
      </c>
      <c r="AJ16" s="25">
        <f t="shared" si="0"/>
        <v>1.0637250038917765</v>
      </c>
      <c r="AK16" s="1">
        <f t="shared" si="0"/>
        <v>0.76760737111165023</v>
      </c>
      <c r="AL16" s="1">
        <f t="shared" si="0"/>
        <v>0.9739697867191105</v>
      </c>
      <c r="AM16" s="1">
        <f t="shared" si="0"/>
        <v>1.216471927939633</v>
      </c>
      <c r="AN16" s="29">
        <f t="shared" si="0"/>
        <v>0.95347432114153619</v>
      </c>
      <c r="AO16" s="1">
        <f t="shared" si="1"/>
        <v>8110.4926786070064</v>
      </c>
      <c r="AP16" s="1">
        <f t="shared" si="2"/>
        <v>17403.225341862646</v>
      </c>
      <c r="AQ16" s="29">
        <f t="shared" si="3"/>
        <v>7454.0446559469074</v>
      </c>
      <c r="AR16" s="30" t="s">
        <v>63</v>
      </c>
    </row>
    <row r="17" spans="5:44" ht="16" x14ac:dyDescent="0.2">
      <c r="E17" s="25" t="s">
        <v>64</v>
      </c>
      <c r="F17" s="26" t="s">
        <v>65</v>
      </c>
      <c r="G17" s="27">
        <v>1.74105746816994E-2</v>
      </c>
      <c r="H17" s="28">
        <v>0.43239217981262101</v>
      </c>
      <c r="I17" s="1">
        <f>VLOOKUP(F17,'[1]SUSMB vs SHAM all proteins sum'!$B$2:$E$3214,2,FALSE)</f>
        <v>0.400874987835389</v>
      </c>
      <c r="J17" s="29">
        <f>VLOOKUP(F17,'[1]SUSMB vs SHAM all proteins sum'!$B$2:$E$3214,3,FALSE)</f>
        <v>1.14006259880237</v>
      </c>
      <c r="K17" s="1">
        <f>VLOOKUP($E17,[1]AllProteinsNorm!$A$1:$Q$3226,4,FALSE)</f>
        <v>99102.376351379804</v>
      </c>
      <c r="L17" s="1">
        <f>VLOOKUP($E17,[1]AllProteinsNorm!$A$1:$Q$3226,5,FALSE)</f>
        <v>131271.04629235101</v>
      </c>
      <c r="M17" s="1">
        <f>VLOOKUP($E17,[1]AllProteinsNorm!$A$1:$Q$3226,10,FALSE)</f>
        <v>126258.900891303</v>
      </c>
      <c r="N17" s="1">
        <f>VLOOKUP($E17,[1]AllProteinsNorm!$A$1:$Q$3226,11,FALSE)</f>
        <v>136014.20705602301</v>
      </c>
      <c r="O17" s="1">
        <f>VLOOKUP($E17,[1]AllProteinsNorm!$A$1:$Q$3226,15,FALSE)</f>
        <v>117307.25730276101</v>
      </c>
      <c r="P17" s="1">
        <f>VLOOKUP($E17,[1]AllProteinsNorm!$A$1:$Q$3226,6,FALSE)</f>
        <v>22099.317473684499</v>
      </c>
      <c r="Q17" s="1">
        <f>VLOOKUP($E17,[1]AllProteinsNorm!$A$1:$Q$3226,8,FALSE)</f>
        <v>65215.796819087896</v>
      </c>
      <c r="R17" s="1">
        <f>VLOOKUP($E17,[1]AllProteinsNorm!$A$1:$Q$3226,13,FALSE)</f>
        <v>35018.400738139702</v>
      </c>
      <c r="S17" s="1">
        <f>VLOOKUP($E17,[1]AllProteinsNorm!$A$1:$Q$3226,16,FALSE)</f>
        <v>84071.904019135603</v>
      </c>
      <c r="T17" s="1">
        <f>VLOOKUP($E17,[1]AllProteinsNorm!$A$1:$Q$3226,17,FALSE)</f>
        <v>93354.3309738807</v>
      </c>
      <c r="U17" s="1">
        <f>VLOOKUP($E17,[1]AllProteinsNorm!$A$1:$Q$3226,3,FALSE)</f>
        <v>102293.39250527001</v>
      </c>
      <c r="V17" s="1">
        <f>VLOOKUP($E17,[1]AllProteinsNorm!$A$1:$Q$3226,7,FALSE)</f>
        <v>126552.334138744</v>
      </c>
      <c r="W17" s="1">
        <f>VLOOKUP($E17,[1]AllProteinsNorm!$A$1:$Q$3226,9,FALSE)</f>
        <v>142260.78108749201</v>
      </c>
      <c r="X17" s="1">
        <f>VLOOKUP($E17,[1]AllProteinsNorm!$A$1:$Q$3226,12,FALSE)</f>
        <v>228799.22114190599</v>
      </c>
      <c r="Y17" s="1">
        <f>VLOOKUP($E17,[1]AllProteinsNorm!$A$1:$Q$3226,14,FALSE)</f>
        <v>119787.13941129801</v>
      </c>
      <c r="Z17" s="25">
        <f t="shared" si="0"/>
        <v>0.81237610388142856</v>
      </c>
      <c r="AA17" s="1">
        <f t="shared" si="0"/>
        <v>1.0760737034327834</v>
      </c>
      <c r="AB17" s="1">
        <f t="shared" si="0"/>
        <v>1.0349874318124772</v>
      </c>
      <c r="AC17" s="1">
        <f t="shared" si="0"/>
        <v>1.1149550159011445</v>
      </c>
      <c r="AD17" s="29">
        <f t="shared" si="0"/>
        <v>0.96160774497216595</v>
      </c>
      <c r="AE17" s="25">
        <f t="shared" si="0"/>
        <v>0.18115567041557251</v>
      </c>
      <c r="AF17" s="1">
        <f t="shared" si="0"/>
        <v>0.53459621133167556</v>
      </c>
      <c r="AG17" s="1">
        <f t="shared" si="0"/>
        <v>0.2870578184214489</v>
      </c>
      <c r="AH17" s="1">
        <f t="shared" si="0"/>
        <v>0.68916617691184034</v>
      </c>
      <c r="AI17" s="29">
        <f t="shared" si="0"/>
        <v>0.76525740823936017</v>
      </c>
      <c r="AJ17" s="25">
        <f t="shared" si="0"/>
        <v>0.83853395565007516</v>
      </c>
      <c r="AK17" s="1">
        <f t="shared" si="0"/>
        <v>1.0373928045904235</v>
      </c>
      <c r="AL17" s="1">
        <f t="shared" si="0"/>
        <v>1.1661603215771577</v>
      </c>
      <c r="AM17" s="1">
        <f t="shared" si="0"/>
        <v>1.8755455387198601</v>
      </c>
      <c r="AN17" s="29">
        <f t="shared" si="0"/>
        <v>0.98193618753418432</v>
      </c>
      <c r="AO17" s="1">
        <f t="shared" si="1"/>
        <v>13013.924167832834</v>
      </c>
      <c r="AP17" s="1">
        <f t="shared" si="2"/>
        <v>27494.373925987838</v>
      </c>
      <c r="AQ17" s="29">
        <f t="shared" si="3"/>
        <v>44326.151859449274</v>
      </c>
      <c r="AR17" s="30" t="s">
        <v>66</v>
      </c>
    </row>
    <row r="18" spans="5:44" ht="32" x14ac:dyDescent="0.2">
      <c r="E18" s="25" t="s">
        <v>67</v>
      </c>
      <c r="F18" s="26" t="s">
        <v>68</v>
      </c>
      <c r="G18" s="27">
        <v>2.2275668803423201E-2</v>
      </c>
      <c r="H18" s="28">
        <v>0.44973732062482702</v>
      </c>
      <c r="I18" s="1">
        <f>VLOOKUP(F18,'[1]SUSMB vs SHAM all proteins sum'!$B$2:$E$3214,2,FALSE)</f>
        <v>0.40817692154423102</v>
      </c>
      <c r="J18" s="29">
        <f>VLOOKUP(F18,'[1]SUSMB vs SHAM all proteins sum'!$B$2:$E$3214,3,FALSE)</f>
        <v>1.24366026441543</v>
      </c>
      <c r="K18" s="1">
        <f>VLOOKUP($E18,[1]AllProteinsNorm!$A$1:$Q$3226,4,FALSE)</f>
        <v>12286.622186266401</v>
      </c>
      <c r="L18" s="1">
        <f>VLOOKUP($E18,[1]AllProteinsNorm!$A$1:$Q$3226,5,FALSE)</f>
        <v>28924.4898323622</v>
      </c>
      <c r="M18" s="1">
        <f>VLOOKUP($E18,[1]AllProteinsNorm!$A$1:$Q$3226,10,FALSE)</f>
        <v>19774.345284528899</v>
      </c>
      <c r="N18" s="1">
        <f>VLOOKUP($E18,[1]AllProteinsNorm!$A$1:$Q$3226,11,FALSE)</f>
        <v>18747.1322500059</v>
      </c>
      <c r="O18" s="1">
        <f>VLOOKUP($E18,[1]AllProteinsNorm!$A$1:$Q$3226,15,FALSE)</f>
        <v>34929.370459059603</v>
      </c>
      <c r="P18" s="1">
        <f>VLOOKUP($E18,[1]AllProteinsNorm!$A$1:$Q$3226,6,FALSE)</f>
        <v>11460.6054135008</v>
      </c>
      <c r="Q18" s="1">
        <f>VLOOKUP($E18,[1]AllProteinsNorm!$A$1:$Q$3226,8,FALSE)</f>
        <v>7562.4742918154298</v>
      </c>
      <c r="R18" s="1">
        <f>VLOOKUP($E18,[1]AllProteinsNorm!$A$1:$Q$3226,13,FALSE)</f>
        <v>17582.540227435598</v>
      </c>
      <c r="S18" s="1">
        <f>VLOOKUP($E18,[1]AllProteinsNorm!$A$1:$Q$3226,16,FALSE)</f>
        <v>4893.6642434309797</v>
      </c>
      <c r="T18" s="1">
        <f>VLOOKUP($E18,[1]AllProteinsNorm!$A$1:$Q$3226,17,FALSE)</f>
        <v>11353.5926180149</v>
      </c>
      <c r="U18" s="1">
        <f>VLOOKUP($E18,[1]AllProteinsNorm!$A$1:$Q$3226,3,FALSE)</f>
        <v>17021.263135249501</v>
      </c>
      <c r="V18" s="1">
        <f>VLOOKUP($E18,[1]AllProteinsNorm!$A$1:$Q$3226,7,FALSE)</f>
        <v>35909.057122340098</v>
      </c>
      <c r="W18" s="1">
        <f>VLOOKUP($E18,[1]AllProteinsNorm!$A$1:$Q$3226,9,FALSE)</f>
        <v>29227.783207031502</v>
      </c>
      <c r="X18" s="1">
        <f>VLOOKUP($E18,[1]AllProteinsNorm!$A$1:$Q$3226,12,FALSE)</f>
        <v>40369.477493200196</v>
      </c>
      <c r="Y18" s="1">
        <f>VLOOKUP($E18,[1]AllProteinsNorm!$A$1:$Q$3226,14,FALSE)</f>
        <v>18984.096206653801</v>
      </c>
      <c r="Z18" s="25">
        <f t="shared" si="0"/>
        <v>0.53577586607435645</v>
      </c>
      <c r="AA18" s="1">
        <f t="shared" si="0"/>
        <v>1.2612940607887235</v>
      </c>
      <c r="AB18" s="1">
        <f t="shared" si="0"/>
        <v>0.86228882196069856</v>
      </c>
      <c r="AC18" s="1">
        <f t="shared" si="0"/>
        <v>0.81749571732453585</v>
      </c>
      <c r="AD18" s="29">
        <f t="shared" si="0"/>
        <v>1.5231455338516853</v>
      </c>
      <c r="AE18" s="25">
        <f t="shared" si="0"/>
        <v>0.49975621436608508</v>
      </c>
      <c r="AF18" s="1">
        <f t="shared" si="0"/>
        <v>0.32977258940145743</v>
      </c>
      <c r="AG18" s="1">
        <f t="shared" si="0"/>
        <v>0.76671200394452066</v>
      </c>
      <c r="AH18" s="1">
        <f t="shared" si="0"/>
        <v>0.21339528135178018</v>
      </c>
      <c r="AI18" s="29">
        <f t="shared" si="0"/>
        <v>0.49508976720808728</v>
      </c>
      <c r="AJ18" s="25">
        <f t="shared" si="0"/>
        <v>0.74223670751114967</v>
      </c>
      <c r="AK18" s="1">
        <f t="shared" si="0"/>
        <v>1.5658661825819209</v>
      </c>
      <c r="AL18" s="1">
        <f t="shared" si="0"/>
        <v>1.2745196054522272</v>
      </c>
      <c r="AM18" s="1">
        <f t="shared" si="0"/>
        <v>1.7603692405439779</v>
      </c>
      <c r="AN18" s="29">
        <f t="shared" si="0"/>
        <v>0.82782887213117973</v>
      </c>
      <c r="AO18" s="1">
        <f t="shared" si="1"/>
        <v>8008.1808388517347</v>
      </c>
      <c r="AP18" s="1">
        <f t="shared" si="2"/>
        <v>4285.9984294554588</v>
      </c>
      <c r="AQ18" s="29">
        <f t="shared" si="3"/>
        <v>9147.9698338929793</v>
      </c>
      <c r="AR18" s="30" t="s">
        <v>69</v>
      </c>
    </row>
    <row r="19" spans="5:44" ht="32" x14ac:dyDescent="0.2">
      <c r="E19" s="25" t="s">
        <v>70</v>
      </c>
      <c r="F19" s="26" t="s">
        <v>71</v>
      </c>
      <c r="G19" s="27">
        <v>2.73935647838368E-2</v>
      </c>
      <c r="H19" s="28">
        <v>0.48335502481871501</v>
      </c>
      <c r="I19" s="1">
        <f>VLOOKUP(F19,'[1]SUSMB vs SHAM all proteins sum'!$B$2:$E$3214,2,FALSE)</f>
        <v>0.726576334636446</v>
      </c>
      <c r="J19" s="29">
        <f>VLOOKUP(F19,'[1]SUSMB vs SHAM all proteins sum'!$B$2:$E$3214,3,FALSE)</f>
        <v>0.83936002092505602</v>
      </c>
      <c r="K19" s="1">
        <f>VLOOKUP($E19,[1]AllProteinsNorm!$A$1:$Q$3226,4,FALSE)</f>
        <v>28850.013705236801</v>
      </c>
      <c r="L19" s="1">
        <f>VLOOKUP($E19,[1]AllProteinsNorm!$A$1:$Q$3226,5,FALSE)</f>
        <v>33419.102502579</v>
      </c>
      <c r="M19" s="1">
        <f>VLOOKUP($E19,[1]AllProteinsNorm!$A$1:$Q$3226,10,FALSE)</f>
        <v>26723.444168144499</v>
      </c>
      <c r="N19" s="1">
        <f>VLOOKUP($E19,[1]AllProteinsNorm!$A$1:$Q$3226,11,FALSE)</f>
        <v>31786.7589517247</v>
      </c>
      <c r="O19" s="1">
        <f>VLOOKUP($E19,[1]AllProteinsNorm!$A$1:$Q$3226,15,FALSE)</f>
        <v>30529.644161304401</v>
      </c>
      <c r="P19" s="1">
        <f>VLOOKUP($E19,[1]AllProteinsNorm!$A$1:$Q$3226,6,FALSE)</f>
        <v>13081.705173668901</v>
      </c>
      <c r="Q19" s="1">
        <f>VLOOKUP($E19,[1]AllProteinsNorm!$A$1:$Q$3226,8,FALSE)</f>
        <v>17129.617780458299</v>
      </c>
      <c r="R19" s="1">
        <f>VLOOKUP($E19,[1]AllProteinsNorm!$A$1:$Q$3226,13,FALSE)</f>
        <v>35671.8612498125</v>
      </c>
      <c r="S19" s="1">
        <f>VLOOKUP($E19,[1]AllProteinsNorm!$A$1:$Q$3226,16,FALSE)</f>
        <v>6957.5866154168498</v>
      </c>
      <c r="T19" s="1">
        <f>VLOOKUP($E19,[1]AllProteinsNorm!$A$1:$Q$3226,17,FALSE)</f>
        <v>11861.4011723763</v>
      </c>
      <c r="U19" s="1">
        <v>3279.5532662290998</v>
      </c>
      <c r="V19" s="1">
        <f>VLOOKUP($E19,[1]AllProteinsNorm!$A$1:$Q$3226,7,FALSE)</f>
        <v>3830.8663080178299</v>
      </c>
      <c r="W19" s="1">
        <f>VLOOKUP($E19,[1]AllProteinsNorm!$A$1:$Q$3226,9,FALSE)</f>
        <v>44347.026388541402</v>
      </c>
      <c r="X19" s="1">
        <f>VLOOKUP($E19,[1]AllProteinsNorm!$A$1:$Q$3226,12,FALSE)</f>
        <v>37286.201623809298</v>
      </c>
      <c r="Y19" s="1">
        <f>VLOOKUP($E19,[1]AllProteinsNorm!$A$1:$Q$3226,14,FALSE)</f>
        <v>54310.464668573601</v>
      </c>
      <c r="Z19" s="25">
        <f t="shared" si="0"/>
        <v>0.95334780702982569</v>
      </c>
      <c r="AA19" s="1">
        <f t="shared" si="0"/>
        <v>1.1043332044572123</v>
      </c>
      <c r="AB19" s="1">
        <f t="shared" si="0"/>
        <v>0.88307538271151853</v>
      </c>
      <c r="AC19" s="1">
        <f t="shared" si="0"/>
        <v>1.0503924625072787</v>
      </c>
      <c r="AD19" s="29">
        <f t="shared" si="0"/>
        <v>1.0088511432941649</v>
      </c>
      <c r="AE19" s="25">
        <f t="shared" si="0"/>
        <v>0.43228454124665405</v>
      </c>
      <c r="AF19" s="1">
        <f t="shared" si="0"/>
        <v>0.56604768764095081</v>
      </c>
      <c r="AG19" s="1">
        <f t="shared" si="0"/>
        <v>1.1787755473061683</v>
      </c>
      <c r="AH19" s="1">
        <f t="shared" si="0"/>
        <v>0.22991323365727592</v>
      </c>
      <c r="AI19" s="29">
        <f t="shared" si="0"/>
        <v>0.39195963341720474</v>
      </c>
      <c r="AJ19" s="25">
        <f t="shared" si="0"/>
        <v>0.10837273584481827</v>
      </c>
      <c r="AK19" s="1">
        <f t="shared" si="0"/>
        <v>0.12659085819118041</v>
      </c>
      <c r="AL19" s="1">
        <f t="shared" si="0"/>
        <v>1.465446109931501</v>
      </c>
      <c r="AM19" s="1">
        <f t="shared" si="0"/>
        <v>1.2321213748358859</v>
      </c>
      <c r="AN19" s="29">
        <f t="shared" si="0"/>
        <v>1.7946876185073373</v>
      </c>
      <c r="AO19" s="1">
        <f t="shared" si="1"/>
        <v>2318.5729199929078</v>
      </c>
      <c r="AP19" s="1">
        <f t="shared" si="2"/>
        <v>9912.0710433382483</v>
      </c>
      <c r="AQ19" s="29">
        <f t="shared" si="3"/>
        <v>21161.669845390948</v>
      </c>
      <c r="AR19" s="30" t="s">
        <v>72</v>
      </c>
    </row>
    <row r="20" spans="5:44" ht="16" x14ac:dyDescent="0.2">
      <c r="E20" s="25" t="s">
        <v>73</v>
      </c>
      <c r="F20" s="26" t="s">
        <v>74</v>
      </c>
      <c r="G20" s="27">
        <v>1.2537678423180499E-2</v>
      </c>
      <c r="H20" s="28">
        <v>0.4941599654062</v>
      </c>
      <c r="I20" s="1">
        <f>VLOOKUP(F20,'[1]SUSMB vs SHAM all proteins sum'!$B$2:$E$3214,2,FALSE)</f>
        <v>3.94248784953374E-2</v>
      </c>
      <c r="J20" s="29">
        <f>VLOOKUP(F20,'[1]SUSMB vs SHAM all proteins sum'!$B$2:$E$3214,3,FALSE)</f>
        <v>0.591949078724615</v>
      </c>
      <c r="K20" s="1">
        <f>VLOOKUP($E20,[1]AllProteinsNorm!$A$1:$Q$3226,4,FALSE)</f>
        <v>23087.4868004206</v>
      </c>
      <c r="L20" s="1">
        <f>VLOOKUP($E20,[1]AllProteinsNorm!$A$1:$Q$3226,5,FALSE)</f>
        <v>17289.3539506286</v>
      </c>
      <c r="M20" s="1">
        <f>VLOOKUP($E20,[1]AllProteinsNorm!$A$1:$Q$3226,10,FALSE)</f>
        <v>27639.732012800599</v>
      </c>
      <c r="N20" s="1">
        <f>VLOOKUP($E20,[1]AllProteinsNorm!$A$1:$Q$3226,11,FALSE)</f>
        <v>26327.459798366799</v>
      </c>
      <c r="O20" s="1">
        <f>VLOOKUP($E20,[1]AllProteinsNorm!$A$1:$Q$3226,15,FALSE)</f>
        <v>34941.979521385503</v>
      </c>
      <c r="P20" s="1">
        <f>VLOOKUP($E20,[1]AllProteinsNorm!$A$1:$Q$3226,6,FALSE)</f>
        <v>16368.605606245301</v>
      </c>
      <c r="Q20" s="1">
        <f>VLOOKUP($E20,[1]AllProteinsNorm!$A$1:$Q$3226,8,FALSE)</f>
        <v>18536.876914410499</v>
      </c>
      <c r="R20" s="1">
        <f>VLOOKUP($E20,[1]AllProteinsNorm!$A$1:$Q$3226,13,FALSE)</f>
        <v>9323.7287075608001</v>
      </c>
      <c r="S20" s="1">
        <f>VLOOKUP($E20,[1]AllProteinsNorm!$A$1:$Q$3226,16,FALSE)</f>
        <v>6931.1715575316803</v>
      </c>
      <c r="T20" s="1">
        <f>VLOOKUP($E20,[1]AllProteinsNorm!$A$1:$Q$3226,17,FALSE)</f>
        <v>15252.427820101801</v>
      </c>
      <c r="U20" s="1">
        <f>VLOOKUP($E20,[1]AllProteinsNorm!$A$1:$Q$3226,3,FALSE)</f>
        <v>15439.9531871707</v>
      </c>
      <c r="V20" s="1">
        <f>VLOOKUP($E20,[1]AllProteinsNorm!$A$1:$Q$3226,7,FALSE)</f>
        <v>16756.2597971297</v>
      </c>
      <c r="W20" s="1">
        <f>VLOOKUP($E20,[1]AllProteinsNorm!$A$1:$Q$3226,9,FALSE)</f>
        <v>24598.947457100301</v>
      </c>
      <c r="X20" s="1">
        <f>VLOOKUP($E20,[1]AllProteinsNorm!$A$1:$Q$3226,12,FALSE)</f>
        <v>14353.7494310602</v>
      </c>
      <c r="Y20" s="1">
        <f>VLOOKUP($E20,[1]AllProteinsNorm!$A$1:$Q$3226,14,FALSE)</f>
        <v>8075.3715134965496</v>
      </c>
      <c r="Z20" s="25">
        <f t="shared" si="0"/>
        <v>0.89288417317301116</v>
      </c>
      <c r="AA20" s="1">
        <f t="shared" si="0"/>
        <v>0.6686475076456273</v>
      </c>
      <c r="AB20" s="1">
        <f t="shared" si="0"/>
        <v>1.0689374498970359</v>
      </c>
      <c r="AC20" s="1">
        <f t="shared" si="0"/>
        <v>1.0181867076750069</v>
      </c>
      <c r="AD20" s="29">
        <f t="shared" si="0"/>
        <v>1.3513441616093185</v>
      </c>
      <c r="AE20" s="25">
        <f t="shared" si="0"/>
        <v>0.63303853767492768</v>
      </c>
      <c r="AF20" s="1">
        <f t="shared" si="0"/>
        <v>0.71689414096954773</v>
      </c>
      <c r="AG20" s="1">
        <f t="shared" si="0"/>
        <v>0.36058536253448908</v>
      </c>
      <c r="AH20" s="1">
        <f t="shared" si="0"/>
        <v>0.26805574113654596</v>
      </c>
      <c r="AI20" s="29">
        <f t="shared" si="0"/>
        <v>0.58987154040449863</v>
      </c>
      <c r="AJ20" s="25">
        <f t="shared" si="0"/>
        <v>0.59712388596171317</v>
      </c>
      <c r="AK20" s="1">
        <f t="shared" si="0"/>
        <v>0.64803065417062888</v>
      </c>
      <c r="AL20" s="1">
        <f t="shared" si="0"/>
        <v>0.95133831806930214</v>
      </c>
      <c r="AM20" s="1">
        <f t="shared" si="0"/>
        <v>0.55511610265225075</v>
      </c>
      <c r="AN20" s="29">
        <f t="shared" si="0"/>
        <v>0.31230646623528979</v>
      </c>
      <c r="AO20" s="1">
        <f t="shared" si="1"/>
        <v>5779.4650399570473</v>
      </c>
      <c r="AP20" s="1">
        <f t="shared" si="2"/>
        <v>4405.0966686022284</v>
      </c>
      <c r="AQ20" s="29">
        <f t="shared" si="3"/>
        <v>5295.6021073054371</v>
      </c>
      <c r="AR20" s="30" t="s">
        <v>75</v>
      </c>
    </row>
    <row r="21" spans="5:44" ht="16" x14ac:dyDescent="0.2">
      <c r="E21" s="25" t="s">
        <v>76</v>
      </c>
      <c r="F21" s="26" t="s">
        <v>77</v>
      </c>
      <c r="G21" s="27">
        <v>2.3767635286574801E-2</v>
      </c>
      <c r="H21" s="28">
        <v>0.51548291701892501</v>
      </c>
      <c r="I21" s="1">
        <f>VLOOKUP(F21,'[1]SUSMB vs SHAM all proteins sum'!$B$2:$E$3214,2,FALSE)</f>
        <v>1.3487332010295901E-2</v>
      </c>
      <c r="J21" s="29">
        <f>VLOOKUP(F21,'[1]SUSMB vs SHAM all proteins sum'!$B$2:$E$3214,3,FALSE)</f>
        <v>0.301785595015648</v>
      </c>
      <c r="K21" s="1">
        <f>VLOOKUP($E21,[1]AllProteinsNorm!$A$1:$Q$3226,4,FALSE)</f>
        <v>18625.072432004701</v>
      </c>
      <c r="L21" s="1">
        <f>VLOOKUP($E21,[1]AllProteinsNorm!$A$1:$Q$3226,5,FALSE)</f>
        <v>20646.1982470822</v>
      </c>
      <c r="M21" s="1">
        <f>VLOOKUP($E21,[1]AllProteinsNorm!$A$1:$Q$3226,10,FALSE)</f>
        <v>12665.7968159825</v>
      </c>
      <c r="N21" s="1">
        <f>VLOOKUP($E21,[1]AllProteinsNorm!$A$1:$Q$3226,11,FALSE)</f>
        <v>8257.9943815808601</v>
      </c>
      <c r="O21" s="1">
        <f>VLOOKUP($E21,[1]AllProteinsNorm!$A$1:$Q$3226,15,FALSE)</f>
        <v>23286.010350196801</v>
      </c>
      <c r="P21" s="1">
        <f>VLOOKUP($E21,[1]AllProteinsNorm!$A$1:$Q$3226,6,FALSE)</f>
        <v>9210.3821354517495</v>
      </c>
      <c r="Q21" s="1">
        <f>VLOOKUP($E21,[1]AllProteinsNorm!$A$1:$Q$3226,8,FALSE)</f>
        <v>5260.5359028893899</v>
      </c>
      <c r="R21" s="1">
        <f>VLOOKUP($E21,[1]AllProteinsNorm!$A$1:$Q$3226,13,FALSE)</f>
        <v>8006.7837833130397</v>
      </c>
      <c r="S21" s="1">
        <f>VLOOKUP($E21,[1]AllProteinsNorm!$A$1:$Q$3226,16,FALSE)</f>
        <v>7009.7335456665996</v>
      </c>
      <c r="T21" s="1">
        <f>VLOOKUP($E21,[1]AllProteinsNorm!$A$1:$Q$3226,17,FALSE)</f>
        <v>12535.578699237099</v>
      </c>
      <c r="U21" s="1">
        <f>VLOOKUP($E21,[1]AllProteinsNorm!$A$1:$Q$3226,3,FALSE)</f>
        <v>5461.7764435178096</v>
      </c>
      <c r="V21" s="1">
        <f>VLOOKUP($E21,[1]AllProteinsNorm!$A$1:$Q$3226,7,FALSE)</f>
        <v>5154.2156783414903</v>
      </c>
      <c r="W21" s="1">
        <f>VLOOKUP($E21,[1]AllProteinsNorm!$A$1:$Q$3226,9,FALSE)</f>
        <v>2171.4254694664</v>
      </c>
      <c r="X21" s="1">
        <f>VLOOKUP($E21,[1]AllProteinsNorm!$A$1:$Q$3226,12,FALSE)</f>
        <v>14234.0460153112</v>
      </c>
      <c r="Y21" s="1">
        <f>VLOOKUP($E21,[1]AllProteinsNorm!$A$1:$Q$3226,14,FALSE)</f>
        <v>2694.4056390845299</v>
      </c>
      <c r="Z21" s="25">
        <f t="shared" si="0"/>
        <v>1.1155266658167682</v>
      </c>
      <c r="AA21" s="1">
        <f t="shared" si="0"/>
        <v>1.2365796039957004</v>
      </c>
      <c r="AB21" s="1">
        <f t="shared" si="0"/>
        <v>0.75860290710959788</v>
      </c>
      <c r="AC21" s="1">
        <f t="shared" si="0"/>
        <v>0.494602798053493</v>
      </c>
      <c r="AD21" s="29">
        <f t="shared" si="0"/>
        <v>1.3946880250244404</v>
      </c>
      <c r="AE21" s="25">
        <f t="shared" si="0"/>
        <v>0.5516449351790752</v>
      </c>
      <c r="AF21" s="1">
        <f t="shared" si="0"/>
        <v>0.31507357072479181</v>
      </c>
      <c r="AG21" s="1">
        <f t="shared" si="0"/>
        <v>0.47955683664171367</v>
      </c>
      <c r="AH21" s="1">
        <f t="shared" si="0"/>
        <v>0.41983969291977463</v>
      </c>
      <c r="AI21" s="29">
        <f t="shared" si="0"/>
        <v>0.75080364715330794</v>
      </c>
      <c r="AJ21" s="25">
        <f t="shared" si="0"/>
        <v>0.32712663468649916</v>
      </c>
      <c r="AK21" s="1">
        <f t="shared" si="0"/>
        <v>0.3087056467324531</v>
      </c>
      <c r="AL21" s="1">
        <f t="shared" si="0"/>
        <v>0.13005495806078551</v>
      </c>
      <c r="AM21" s="1">
        <f t="shared" si="0"/>
        <v>0.85253133648261936</v>
      </c>
      <c r="AN21" s="29">
        <f t="shared" si="0"/>
        <v>0.1613782362403596</v>
      </c>
      <c r="AO21" s="1">
        <f t="shared" si="1"/>
        <v>5480.804673510569</v>
      </c>
      <c r="AP21" s="1">
        <f t="shared" si="2"/>
        <v>2437.3477009958146</v>
      </c>
      <c r="AQ21" s="29">
        <f t="shared" si="3"/>
        <v>4344.4986006543804</v>
      </c>
      <c r="AR21" s="30" t="s">
        <v>78</v>
      </c>
    </row>
    <row r="22" spans="5:44" ht="32" x14ac:dyDescent="0.2">
      <c r="E22" s="25" t="s">
        <v>79</v>
      </c>
      <c r="F22" s="26" t="s">
        <v>80</v>
      </c>
      <c r="G22" s="27">
        <v>2.1495128141245299E-2</v>
      </c>
      <c r="H22" s="28">
        <v>0.52566605186405502</v>
      </c>
      <c r="I22" s="1">
        <f>VLOOKUP(F22,'[1]SUSMB vs SHAM all proteins sum'!$B$2:$E$3214,2,FALSE)</f>
        <v>0.93904650824394598</v>
      </c>
      <c r="J22" s="29">
        <f>VLOOKUP(F22,'[1]SUSMB vs SHAM all proteins sum'!$B$2:$E$3214,3,FALSE)</f>
        <v>0.97598156895465804</v>
      </c>
      <c r="K22" s="1">
        <f>VLOOKUP($E22,[1]AllProteinsNorm!$A$1:$Q$3226,4,FALSE)</f>
        <v>67773.855269205495</v>
      </c>
      <c r="L22" s="1">
        <f>VLOOKUP($E22,[1]AllProteinsNorm!$A$1:$Q$3226,5,FALSE)</f>
        <v>79135.935165158793</v>
      </c>
      <c r="M22" s="1">
        <f>VLOOKUP($E22,[1]AllProteinsNorm!$A$1:$Q$3226,10,FALSE)</f>
        <v>118464.048144379</v>
      </c>
      <c r="N22" s="1">
        <f>VLOOKUP($E22,[1]AllProteinsNorm!$A$1:$Q$3226,11,FALSE)</f>
        <v>97458.730319879498</v>
      </c>
      <c r="O22" s="1">
        <f>VLOOKUP($E22,[1]AllProteinsNorm!$A$1:$Q$3226,15,FALSE)</f>
        <v>83911.953764063801</v>
      </c>
      <c r="P22" s="1">
        <f>VLOOKUP($E22,[1]AllProteinsNorm!$A$1:$Q$3226,6,FALSE)</f>
        <v>38862.9734220194</v>
      </c>
      <c r="Q22" s="1">
        <f>VLOOKUP($E22,[1]AllProteinsNorm!$A$1:$Q$3226,8,FALSE)</f>
        <v>22529.014187295201</v>
      </c>
      <c r="R22" s="1">
        <f>VLOOKUP($E22,[1]AllProteinsNorm!$A$1:$Q$3226,13,FALSE)</f>
        <v>57010.867787084397</v>
      </c>
      <c r="S22" s="1">
        <f>VLOOKUP($E22,[1]AllProteinsNorm!$A$1:$Q$3226,16,FALSE)</f>
        <v>58100.7355288045</v>
      </c>
      <c r="T22" s="1">
        <f>VLOOKUP($E22,[1]AllProteinsNorm!$A$1:$Q$3226,17,FALSE)</f>
        <v>71911.647483397493</v>
      </c>
      <c r="U22" s="1">
        <f>VLOOKUP($E22,[1]AllProteinsNorm!$A$1:$Q$3226,3,FALSE)</f>
        <v>117159.771711169</v>
      </c>
      <c r="V22" s="1">
        <f>VLOOKUP($E22,[1]AllProteinsNorm!$A$1:$Q$3226,7,FALSE)</f>
        <v>28475.022068931401</v>
      </c>
      <c r="W22" s="1">
        <f>VLOOKUP($E22,[1]AllProteinsNorm!$A$1:$Q$3226,9,FALSE)</f>
        <v>88280.6468158395</v>
      </c>
      <c r="X22" s="1">
        <f>VLOOKUP($E22,[1]AllProteinsNorm!$A$1:$Q$3226,12,FALSE)</f>
        <v>159793.29799561601</v>
      </c>
      <c r="Y22" s="1">
        <f>VLOOKUP($E22,[1]AllProteinsNorm!$A$1:$Q$3226,14,FALSE)</f>
        <v>97770.651605040403</v>
      </c>
      <c r="Z22" s="25">
        <f t="shared" si="0"/>
        <v>0.75853034375508166</v>
      </c>
      <c r="AA22" s="1">
        <f t="shared" si="0"/>
        <v>0.88569563979758303</v>
      </c>
      <c r="AB22" s="1">
        <f t="shared" si="0"/>
        <v>1.325858988021942</v>
      </c>
      <c r="AC22" s="1">
        <f t="shared" si="0"/>
        <v>1.0907658110613871</v>
      </c>
      <c r="AD22" s="29">
        <f t="shared" si="0"/>
        <v>0.93914921736400714</v>
      </c>
      <c r="AE22" s="25">
        <f t="shared" si="0"/>
        <v>0.43495746954420755</v>
      </c>
      <c r="AF22" s="1">
        <f t="shared" si="0"/>
        <v>0.25214650705752117</v>
      </c>
      <c r="AG22" s="1">
        <f t="shared" si="0"/>
        <v>0.63807013734928686</v>
      </c>
      <c r="AH22" s="1">
        <f t="shared" si="0"/>
        <v>0.65026802323744815</v>
      </c>
      <c r="AI22" s="29">
        <f t="shared" si="0"/>
        <v>0.80484084119028165</v>
      </c>
      <c r="AJ22" s="25">
        <f t="shared" si="0"/>
        <v>1.3112614231157596</v>
      </c>
      <c r="AK22" s="1">
        <f t="shared" si="0"/>
        <v>0.31869469713041571</v>
      </c>
      <c r="AL22" s="1">
        <f t="shared" si="0"/>
        <v>0.9880439752195419</v>
      </c>
      <c r="AM22" s="1">
        <f t="shared" si="0"/>
        <v>1.7884192182504675</v>
      </c>
      <c r="AN22" s="29">
        <f t="shared" si="0"/>
        <v>1.0942568587333517</v>
      </c>
      <c r="AO22" s="1">
        <f t="shared" si="1"/>
        <v>17394.302455184752</v>
      </c>
      <c r="AP22" s="1">
        <f t="shared" si="2"/>
        <v>17164.385263285469</v>
      </c>
      <c r="AQ22" s="29">
        <f t="shared" si="3"/>
        <v>42692.649937544622</v>
      </c>
      <c r="AR22" s="30" t="s">
        <v>81</v>
      </c>
    </row>
    <row r="23" spans="5:44" ht="16" x14ac:dyDescent="0.2">
      <c r="E23" s="25" t="s">
        <v>82</v>
      </c>
      <c r="F23" s="26" t="s">
        <v>83</v>
      </c>
      <c r="G23" s="27">
        <v>2.4768393648095299E-2</v>
      </c>
      <c r="H23" s="28">
        <v>0.52817008729190795</v>
      </c>
      <c r="I23" s="1">
        <f>VLOOKUP(F23,'[1]SUSMB vs SHAM all proteins sum'!$B$2:$E$3214,2,FALSE)</f>
        <v>1.9571444106154998E-2</v>
      </c>
      <c r="J23" s="29">
        <f>VLOOKUP(F23,'[1]SUSMB vs SHAM all proteins sum'!$B$2:$E$3214,3,FALSE)</f>
        <v>0.77968202452101898</v>
      </c>
      <c r="K23" s="1">
        <f>VLOOKUP($E23,[1]AllProteinsNorm!$A$1:$Q$3226,4,FALSE)</f>
        <v>437726.64336247498</v>
      </c>
      <c r="L23" s="1">
        <f>VLOOKUP($E23,[1]AllProteinsNorm!$A$1:$Q$3226,5,FALSE)</f>
        <v>420508.89120408398</v>
      </c>
      <c r="M23" s="1">
        <f>VLOOKUP($E23,[1]AllProteinsNorm!$A$1:$Q$3226,10,FALSE)</f>
        <v>548795.907754816</v>
      </c>
      <c r="N23" s="1">
        <f>VLOOKUP($E23,[1]AllProteinsNorm!$A$1:$Q$3226,11,FALSE)</f>
        <v>498350.71833820897</v>
      </c>
      <c r="O23" s="1">
        <f>VLOOKUP($E23,[1]AllProteinsNorm!$A$1:$Q$3226,15,FALSE)</f>
        <v>464425.77233432099</v>
      </c>
      <c r="P23" s="1">
        <f>VLOOKUP($E23,[1]AllProteinsNorm!$A$1:$Q$3226,6,FALSE)</f>
        <v>420498.60586121399</v>
      </c>
      <c r="Q23" s="1">
        <f>VLOOKUP($E23,[1]AllProteinsNorm!$A$1:$Q$3226,8,FALSE)</f>
        <v>324939.85416018101</v>
      </c>
      <c r="R23" s="1">
        <f>VLOOKUP($E23,[1]AllProteinsNorm!$A$1:$Q$3226,13,FALSE)</f>
        <v>235791.944752551</v>
      </c>
      <c r="S23" s="1">
        <f>VLOOKUP($E23,[1]AllProteinsNorm!$A$1:$Q$3226,16,FALSE)</f>
        <v>109777.289313958</v>
      </c>
      <c r="T23" s="1">
        <f>VLOOKUP($E23,[1]AllProteinsNorm!$A$1:$Q$3226,17,FALSE)</f>
        <v>271706.75042644801</v>
      </c>
      <c r="U23" s="1">
        <f>VLOOKUP($E23,[1]AllProteinsNorm!$A$1:$Q$3226,3,FALSE)</f>
        <v>403938.32566618599</v>
      </c>
      <c r="V23" s="1">
        <f>VLOOKUP($E23,[1]AllProteinsNorm!$A$1:$Q$3226,7,FALSE)</f>
        <v>410589.17915908102</v>
      </c>
      <c r="W23" s="1">
        <f>VLOOKUP($E23,[1]AllProteinsNorm!$A$1:$Q$3226,9,FALSE)</f>
        <v>355487.60317549598</v>
      </c>
      <c r="X23" s="1">
        <f>VLOOKUP($E23,[1]AllProteinsNorm!$A$1:$Q$3226,12,FALSE)</f>
        <v>404762.17439104302</v>
      </c>
      <c r="Y23" s="1">
        <f>VLOOKUP($E23,[1]AllProteinsNorm!$A$1:$Q$3226,14,FALSE)</f>
        <v>282280.64241784898</v>
      </c>
      <c r="Z23" s="25">
        <f t="shared" ref="Z23:AN39" si="4">K23/AVERAGE($K23:$O23)</f>
        <v>0.92354877639697885</v>
      </c>
      <c r="AA23" s="1">
        <f t="shared" si="4"/>
        <v>0.88722146075532915</v>
      </c>
      <c r="AB23" s="1">
        <f t="shared" si="4"/>
        <v>1.157891110317731</v>
      </c>
      <c r="AC23" s="1">
        <f t="shared" si="4"/>
        <v>1.051458034636199</v>
      </c>
      <c r="AD23" s="29">
        <f t="shared" si="4"/>
        <v>0.97988061789376124</v>
      </c>
      <c r="AE23" s="25">
        <f t="shared" si="4"/>
        <v>0.88719975996108591</v>
      </c>
      <c r="AF23" s="1">
        <f t="shared" si="4"/>
        <v>0.68558267873984857</v>
      </c>
      <c r="AG23" s="1">
        <f t="shared" si="4"/>
        <v>0.49749167742607397</v>
      </c>
      <c r="AH23" s="1">
        <f t="shared" si="4"/>
        <v>0.23161642719135991</v>
      </c>
      <c r="AI23" s="29">
        <f t="shared" si="4"/>
        <v>0.57326745058867767</v>
      </c>
      <c r="AJ23" s="25">
        <f t="shared" si="4"/>
        <v>0.85225962839078917</v>
      </c>
      <c r="AK23" s="1">
        <f t="shared" si="4"/>
        <v>0.86629210207841978</v>
      </c>
      <c r="AL23" s="1">
        <f t="shared" si="4"/>
        <v>0.7500346298663737</v>
      </c>
      <c r="AM23" s="1">
        <f t="shared" si="4"/>
        <v>0.85399784673622325</v>
      </c>
      <c r="AN23" s="29">
        <f t="shared" si="4"/>
        <v>0.59557704759057994</v>
      </c>
      <c r="AO23" s="1">
        <f t="shared" si="1"/>
        <v>45729.856505068157</v>
      </c>
      <c r="AP23" s="1">
        <f t="shared" si="2"/>
        <v>102450.28802483977</v>
      </c>
      <c r="AQ23" s="29">
        <f t="shared" si="3"/>
        <v>48791.459658261003</v>
      </c>
      <c r="AR23" s="30" t="s">
        <v>84</v>
      </c>
    </row>
    <row r="24" spans="5:44" ht="32" x14ac:dyDescent="0.2">
      <c r="E24" s="25" t="s">
        <v>85</v>
      </c>
      <c r="F24" s="26" t="s">
        <v>86</v>
      </c>
      <c r="G24" s="27">
        <v>4.55102060990384E-2</v>
      </c>
      <c r="H24" s="28">
        <v>0.53183547046135604</v>
      </c>
      <c r="I24" s="1">
        <f>VLOOKUP(F24,'[1]SUSMB vs SHAM all proteins sum'!$B$2:$E$3214,2,FALSE)</f>
        <v>0.59903704328199903</v>
      </c>
      <c r="J24" s="29">
        <f>VLOOKUP(F24,'[1]SUSMB vs SHAM all proteins sum'!$B$2:$E$3214,3,FALSE)</f>
        <v>0.88178158175136101</v>
      </c>
      <c r="K24" s="1">
        <f>VLOOKUP($E24,[1]AllProteinsNorm!$A$1:$Q$3226,4,FALSE)</f>
        <v>164262.398168846</v>
      </c>
      <c r="L24" s="1">
        <f>VLOOKUP($E24,[1]AllProteinsNorm!$A$1:$Q$3226,5,FALSE)</f>
        <v>186128.40716221399</v>
      </c>
      <c r="M24" s="1">
        <f>VLOOKUP($E24,[1]AllProteinsNorm!$A$1:$Q$3226,10,FALSE)</f>
        <v>211517.246414544</v>
      </c>
      <c r="N24" s="1">
        <f>VLOOKUP($E24,[1]AllProteinsNorm!$A$1:$Q$3226,11,FALSE)</f>
        <v>213541.55546781301</v>
      </c>
      <c r="O24" s="1">
        <f>VLOOKUP($E24,[1]AllProteinsNorm!$A$1:$Q$3226,15,FALSE)</f>
        <v>225577.478086221</v>
      </c>
      <c r="P24" s="1">
        <f>VLOOKUP($E24,[1]AllProteinsNorm!$A$1:$Q$3226,6,FALSE)</f>
        <v>65901.678123498001</v>
      </c>
      <c r="Q24" s="1">
        <f>VLOOKUP($E24,[1]AllProteinsNorm!$A$1:$Q$3226,8,FALSE)</f>
        <v>67285.264609514896</v>
      </c>
      <c r="R24" s="1">
        <f>VLOOKUP($E24,[1]AllProteinsNorm!$A$1:$Q$3226,13,FALSE)</f>
        <v>201412.922295175</v>
      </c>
      <c r="S24" s="1">
        <f>VLOOKUP($E24,[1]AllProteinsNorm!$A$1:$Q$3226,16,FALSE)</f>
        <v>198345.251730636</v>
      </c>
      <c r="T24" s="1">
        <f>VLOOKUP($E24,[1]AllProteinsNorm!$A$1:$Q$3226,17,FALSE)</f>
        <v>74823.093636164893</v>
      </c>
      <c r="U24" s="1">
        <f>VLOOKUP($E24,[1]AllProteinsNorm!$A$1:$Q$3226,3,FALSE)</f>
        <v>72152.026859839505</v>
      </c>
      <c r="V24" s="1">
        <f>VLOOKUP($E24,[1]AllProteinsNorm!$A$1:$Q$3226,7,FALSE)</f>
        <v>217633.12507175401</v>
      </c>
      <c r="W24" s="1">
        <f>VLOOKUP($E24,[1]AllProteinsNorm!$A$1:$Q$3226,9,FALSE)</f>
        <v>216181.75257526</v>
      </c>
      <c r="X24" s="1">
        <f>VLOOKUP($E24,[1]AllProteinsNorm!$A$1:$Q$3226,12,FALSE)</f>
        <v>231174.44376661701</v>
      </c>
      <c r="Y24" s="1">
        <f>VLOOKUP($E24,[1]AllProteinsNorm!$A$1:$Q$3226,14,FALSE)</f>
        <v>211615.497855914</v>
      </c>
      <c r="Z24" s="25">
        <f t="shared" si="4"/>
        <v>0.82046929888853726</v>
      </c>
      <c r="AA24" s="1">
        <f t="shared" si="4"/>
        <v>0.92968716778777294</v>
      </c>
      <c r="AB24" s="1">
        <f t="shared" si="4"/>
        <v>1.0565011153081358</v>
      </c>
      <c r="AC24" s="1">
        <f t="shared" si="4"/>
        <v>1.0666122755504337</v>
      </c>
      <c r="AD24" s="29">
        <f t="shared" si="4"/>
        <v>1.1267301424651199</v>
      </c>
      <c r="AE24" s="25">
        <f t="shared" si="4"/>
        <v>0.32917030463652042</v>
      </c>
      <c r="AF24" s="1">
        <f t="shared" si="4"/>
        <v>0.3360811390501704</v>
      </c>
      <c r="AG24" s="1">
        <f t="shared" si="4"/>
        <v>1.0060313314843321</v>
      </c>
      <c r="AH24" s="1">
        <f t="shared" si="4"/>
        <v>0.99070871629445056</v>
      </c>
      <c r="AI24" s="29">
        <f t="shared" si="4"/>
        <v>0.37373161393414267</v>
      </c>
      <c r="AJ24" s="25">
        <f t="shared" si="4"/>
        <v>0.3603899830454747</v>
      </c>
      <c r="AK24" s="1">
        <f t="shared" si="4"/>
        <v>1.0870491331741026</v>
      </c>
      <c r="AL24" s="1">
        <f t="shared" si="4"/>
        <v>1.0797997164609696</v>
      </c>
      <c r="AM24" s="1">
        <f t="shared" si="4"/>
        <v>1.154686257552259</v>
      </c>
      <c r="AN24" s="29">
        <f t="shared" si="4"/>
        <v>1.0569918684696278</v>
      </c>
      <c r="AO24" s="1">
        <f t="shared" si="1"/>
        <v>22088.976283970773</v>
      </c>
      <c r="AP24" s="1">
        <f t="shared" si="2"/>
        <v>64031.863931292799</v>
      </c>
      <c r="AQ24" s="29">
        <f t="shared" si="3"/>
        <v>59159.908761132217</v>
      </c>
      <c r="AR24" s="30" t="s">
        <v>87</v>
      </c>
    </row>
    <row r="25" spans="5:44" ht="16" x14ac:dyDescent="0.2">
      <c r="E25" s="25" t="s">
        <v>88</v>
      </c>
      <c r="F25" s="26" t="s">
        <v>89</v>
      </c>
      <c r="G25" s="27">
        <v>1.24613296712237E-2</v>
      </c>
      <c r="H25" s="28">
        <v>0.53391113639753196</v>
      </c>
      <c r="I25" s="1">
        <f>VLOOKUP(F25,'[1]SUSMB vs SHAM all proteins sum'!$B$2:$E$3214,2,FALSE)</f>
        <v>0.16579941869176701</v>
      </c>
      <c r="J25" s="29">
        <f>VLOOKUP(F25,'[1]SUSMB vs SHAM all proteins sum'!$B$2:$E$3214,3,FALSE)</f>
        <v>0.77084682135006399</v>
      </c>
      <c r="K25" s="1">
        <f>VLOOKUP($E25,[1]AllProteinsNorm!$A$1:$Q$3226,4,FALSE)</f>
        <v>68982.041872982503</v>
      </c>
      <c r="L25" s="1">
        <f>VLOOKUP($E25,[1]AllProteinsNorm!$A$1:$Q$3226,5,FALSE)</f>
        <v>46928.135593771498</v>
      </c>
      <c r="M25" s="1">
        <f>VLOOKUP($E25,[1]AllProteinsNorm!$A$1:$Q$3226,10,FALSE)</f>
        <v>50421.1699611152</v>
      </c>
      <c r="N25" s="1">
        <f>VLOOKUP($E25,[1]AllProteinsNorm!$A$1:$Q$3226,11,FALSE)</f>
        <v>83349.379176024406</v>
      </c>
      <c r="O25" s="1">
        <f>VLOOKUP($E25,[1]AllProteinsNorm!$A$1:$Q$3226,15,FALSE)</f>
        <v>62002.3984962049</v>
      </c>
      <c r="P25" s="1">
        <f>VLOOKUP($E25,[1]AllProteinsNorm!$A$1:$Q$3226,6,FALSE)</f>
        <v>39679.008737420801</v>
      </c>
      <c r="Q25" s="1">
        <f>VLOOKUP($E25,[1]AllProteinsNorm!$A$1:$Q$3226,8,FALSE)</f>
        <v>17821.296383863501</v>
      </c>
      <c r="R25" s="1">
        <f>VLOOKUP($E25,[1]AllProteinsNorm!$A$1:$Q$3226,13,FALSE)</f>
        <v>43608.941456183798</v>
      </c>
      <c r="S25" s="1">
        <f>VLOOKUP($E25,[1]AllProteinsNorm!$A$1:$Q$3226,16,FALSE)</f>
        <v>40559.548051570098</v>
      </c>
      <c r="T25" s="1">
        <f>VLOOKUP($E25,[1]AllProteinsNorm!$A$1:$Q$3226,17,FALSE)</f>
        <v>29259.659145813301</v>
      </c>
      <c r="U25" s="1">
        <f>VLOOKUP($E25,[1]AllProteinsNorm!$A$1:$Q$3226,3,FALSE)</f>
        <v>61934.7480213706</v>
      </c>
      <c r="V25" s="1">
        <f>VLOOKUP($E25,[1]AllProteinsNorm!$A$1:$Q$3226,7,FALSE)</f>
        <v>60964.577041672703</v>
      </c>
      <c r="W25" s="1">
        <f>VLOOKUP($E25,[1]AllProteinsNorm!$A$1:$Q$3226,9,FALSE)</f>
        <v>52495.237883494803</v>
      </c>
      <c r="X25" s="1">
        <f>VLOOKUP($E25,[1]AllProteinsNorm!$A$1:$Q$3226,12,FALSE)</f>
        <v>34440.0268513392</v>
      </c>
      <c r="Y25" s="1">
        <f>VLOOKUP($E25,[1]AllProteinsNorm!$A$1:$Q$3226,14,FALSE)</f>
        <v>33630.879415498603</v>
      </c>
      <c r="Z25" s="25">
        <f t="shared" si="4"/>
        <v>1.1066053359614607</v>
      </c>
      <c r="AA25" s="1">
        <f t="shared" si="4"/>
        <v>0.7528180356042744</v>
      </c>
      <c r="AB25" s="1">
        <f t="shared" si="4"/>
        <v>0.80885306102026211</v>
      </c>
      <c r="AC25" s="1">
        <f t="shared" si="4"/>
        <v>1.3370852071195121</v>
      </c>
      <c r="AD25" s="29">
        <f t="shared" si="4"/>
        <v>0.99463836029449026</v>
      </c>
      <c r="AE25" s="25">
        <f t="shared" si="4"/>
        <v>0.63652802384918494</v>
      </c>
      <c r="AF25" s="1">
        <f t="shared" si="4"/>
        <v>0.2858880534218865</v>
      </c>
      <c r="AG25" s="1">
        <f t="shared" si="4"/>
        <v>0.69957174361266072</v>
      </c>
      <c r="AH25" s="1">
        <f t="shared" si="4"/>
        <v>0.65065357706716076</v>
      </c>
      <c r="AI25" s="29">
        <f t="shared" si="4"/>
        <v>0.46938150944836071</v>
      </c>
      <c r="AJ25" s="25">
        <f t="shared" si="4"/>
        <v>0.99355311586855966</v>
      </c>
      <c r="AK25" s="1">
        <f t="shared" si="4"/>
        <v>0.9779896974225607</v>
      </c>
      <c r="AL25" s="1">
        <f t="shared" si="4"/>
        <v>0.8421251209322882</v>
      </c>
      <c r="AM25" s="1">
        <f t="shared" si="4"/>
        <v>0.55248462425225331</v>
      </c>
      <c r="AN25" s="29">
        <f t="shared" si="4"/>
        <v>0.53950433480634996</v>
      </c>
      <c r="AO25" s="1">
        <f t="shared" si="1"/>
        <v>13154.533252070383</v>
      </c>
      <c r="AP25" s="1">
        <f t="shared" si="2"/>
        <v>9504.3089556177565</v>
      </c>
      <c r="AQ25" s="29">
        <f t="shared" si="3"/>
        <v>12412.954738565169</v>
      </c>
      <c r="AR25" s="30" t="s">
        <v>90</v>
      </c>
    </row>
    <row r="26" spans="5:44" ht="32" x14ac:dyDescent="0.2">
      <c r="E26" s="25" t="s">
        <v>91</v>
      </c>
      <c r="F26" s="26" t="s">
        <v>92</v>
      </c>
      <c r="G26" s="27">
        <v>3.7047746337910401E-2</v>
      </c>
      <c r="H26" s="28">
        <v>0.54417350480946503</v>
      </c>
      <c r="I26" s="1">
        <f>VLOOKUP(F26,'[1]SUSMB vs SHAM all proteins sum'!$B$2:$E$3214,2,FALSE)</f>
        <v>0.23261275799932901</v>
      </c>
      <c r="J26" s="29">
        <f>VLOOKUP(F26,'[1]SUSMB vs SHAM all proteins sum'!$B$2:$E$3214,3,FALSE)</f>
        <v>0.82030187737695903</v>
      </c>
      <c r="K26" s="1">
        <f>VLOOKUP($E26,[1]AllProteinsNorm!$A$1:$Q$3226,4,FALSE)</f>
        <v>23433.142820508801</v>
      </c>
      <c r="L26" s="1">
        <f>VLOOKUP($E26,[1]AllProteinsNorm!$A$1:$Q$3226,5,FALSE)</f>
        <v>20245.323903882501</v>
      </c>
      <c r="M26" s="1">
        <f>VLOOKUP($E26,[1]AllProteinsNorm!$A$1:$Q$3226,10,FALSE)</f>
        <v>22901.405374688598</v>
      </c>
      <c r="N26" s="1">
        <f>VLOOKUP($E26,[1]AllProteinsNorm!$A$1:$Q$3226,11,FALSE)</f>
        <v>25904.021064436201</v>
      </c>
      <c r="O26" s="1">
        <f>VLOOKUP($E26,[1]AllProteinsNorm!$A$1:$Q$3226,15,FALSE)</f>
        <v>24730.089007680599</v>
      </c>
      <c r="P26" s="1">
        <f>VLOOKUP($E26,[1]AllProteinsNorm!$A$1:$Q$3226,6,FALSE)</f>
        <v>20384.411984394799</v>
      </c>
      <c r="Q26" s="1">
        <f>VLOOKUP($E26,[1]AllProteinsNorm!$A$1:$Q$3226,8,FALSE)</f>
        <v>6074.4085920212401</v>
      </c>
      <c r="R26" s="1">
        <f>VLOOKUP($E26,[1]AllProteinsNorm!$A$1:$Q$3226,13,FALSE)</f>
        <v>8854.5396126523592</v>
      </c>
      <c r="S26" s="1">
        <f>VLOOKUP($E26,[1]AllProteinsNorm!$A$1:$Q$3226,16,FALSE)</f>
        <v>20551.0316007937</v>
      </c>
      <c r="T26" s="1">
        <f>VLOOKUP($E26,[1]AllProteinsNorm!$A$1:$Q$3226,17,FALSE)</f>
        <v>14739.9302632664</v>
      </c>
      <c r="U26" s="1">
        <f>VLOOKUP($E26,[1]AllProteinsNorm!$A$1:$Q$3226,3,FALSE)</f>
        <v>12817.704659056801</v>
      </c>
      <c r="V26" s="1">
        <f>VLOOKUP($E26,[1]AllProteinsNorm!$A$1:$Q$3226,7,FALSE)</f>
        <v>14468.4911480841</v>
      </c>
      <c r="W26" s="1">
        <f>VLOOKUP($E26,[1]AllProteinsNorm!$A$1:$Q$3226,9,FALSE)</f>
        <v>27457.753493250999</v>
      </c>
      <c r="X26" s="1">
        <f>VLOOKUP($E26,[1]AllProteinsNorm!$A$1:$Q$3226,12,FALSE)</f>
        <v>20773.2024296046</v>
      </c>
      <c r="Y26" s="1">
        <f>VLOOKUP($E26,[1]AllProteinsNorm!$A$1:$Q$3226,14,FALSE)</f>
        <v>24438.628873514601</v>
      </c>
      <c r="Z26" s="25">
        <f t="shared" si="4"/>
        <v>0.99958820553863459</v>
      </c>
      <c r="AA26" s="1">
        <f t="shared" si="4"/>
        <v>0.86360532800230372</v>
      </c>
      <c r="AB26" s="1">
        <f t="shared" si="4"/>
        <v>0.97690586696559745</v>
      </c>
      <c r="AC26" s="1">
        <f t="shared" si="4"/>
        <v>1.1049885254560383</v>
      </c>
      <c r="AD26" s="29">
        <f t="shared" si="4"/>
        <v>1.054912074037426</v>
      </c>
      <c r="AE26" s="25">
        <f t="shared" si="4"/>
        <v>0.86953841200542004</v>
      </c>
      <c r="AF26" s="1">
        <f t="shared" si="4"/>
        <v>0.25911621120205919</v>
      </c>
      <c r="AG26" s="1">
        <f t="shared" si="4"/>
        <v>0.37770833515919094</v>
      </c>
      <c r="AH26" s="1">
        <f t="shared" si="4"/>
        <v>0.87664590947767318</v>
      </c>
      <c r="AI26" s="29">
        <f t="shared" si="4"/>
        <v>0.62876160293479399</v>
      </c>
      <c r="AJ26" s="25">
        <f t="shared" si="4"/>
        <v>0.54676517347290199</v>
      </c>
      <c r="AK26" s="1">
        <f t="shared" si="4"/>
        <v>0.61718281727482682</v>
      </c>
      <c r="AL26" s="1">
        <f t="shared" si="4"/>
        <v>1.1712661315928854</v>
      </c>
      <c r="AM26" s="1">
        <f t="shared" si="4"/>
        <v>0.88612305651659939</v>
      </c>
      <c r="AN26" s="29">
        <f t="shared" si="4"/>
        <v>1.0424792512304888</v>
      </c>
      <c r="AO26" s="1">
        <f t="shared" si="1"/>
        <v>1909.5432387841229</v>
      </c>
      <c r="AP26" s="1">
        <f t="shared" si="2"/>
        <v>5889.6850331879377</v>
      </c>
      <c r="AQ26" s="29">
        <f t="shared" si="3"/>
        <v>5623.1649613432883</v>
      </c>
      <c r="AR26" s="30" t="s">
        <v>93</v>
      </c>
    </row>
    <row r="27" spans="5:44" ht="16" x14ac:dyDescent="0.2">
      <c r="E27" s="25" t="s">
        <v>94</v>
      </c>
      <c r="F27" s="26" t="s">
        <v>95</v>
      </c>
      <c r="G27" s="27">
        <v>5.2989216687341903E-3</v>
      </c>
      <c r="H27" s="28">
        <v>0.54470997987591496</v>
      </c>
      <c r="I27" s="1">
        <f>VLOOKUP(F27,'[1]SUSMB vs SHAM all proteins sum'!$B$2:$E$3214,2,FALSE)</f>
        <v>3.4101551195474297E-2</v>
      </c>
      <c r="J27" s="29">
        <f>VLOOKUP(F27,'[1]SUSMB vs SHAM all proteins sum'!$B$2:$E$3214,3,FALSE)</f>
        <v>0.69955640877078695</v>
      </c>
      <c r="K27" s="1">
        <f>VLOOKUP($E27,[1]AllProteinsNorm!$A$1:$Q$3226,4,FALSE)</f>
        <v>79400.553187907106</v>
      </c>
      <c r="L27" s="1">
        <f>VLOOKUP($E27,[1]AllProteinsNorm!$A$1:$Q$3226,5,FALSE)</f>
        <v>71015.129931538497</v>
      </c>
      <c r="M27" s="1">
        <f>VLOOKUP($E27,[1]AllProteinsNorm!$A$1:$Q$3226,10,FALSE)</f>
        <v>67273.299036292199</v>
      </c>
      <c r="N27" s="1">
        <f>VLOOKUP($E27,[1]AllProteinsNorm!$A$1:$Q$3226,11,FALSE)</f>
        <v>66263.1910676689</v>
      </c>
      <c r="O27" s="1">
        <f>VLOOKUP($E27,[1]AllProteinsNorm!$A$1:$Q$3226,15,FALSE)</f>
        <v>77689.022812137002</v>
      </c>
      <c r="P27" s="1">
        <f>VLOOKUP($E27,[1]AllProteinsNorm!$A$1:$Q$3226,6,FALSE)</f>
        <v>52344.7566307132</v>
      </c>
      <c r="Q27" s="1">
        <f>VLOOKUP($E27,[1]AllProteinsNorm!$A$1:$Q$3226,8,FALSE)</f>
        <v>37584.786455665999</v>
      </c>
      <c r="R27" s="1">
        <f>VLOOKUP($E27,[1]AllProteinsNorm!$A$1:$Q$3226,13,FALSE)</f>
        <v>54967.855368246397</v>
      </c>
      <c r="S27" s="1">
        <f>VLOOKUP($E27,[1]AllProteinsNorm!$A$1:$Q$3226,16,FALSE)</f>
        <v>37679.355736510501</v>
      </c>
      <c r="T27" s="1">
        <f>VLOOKUP($E27,[1]AllProteinsNorm!$A$1:$Q$3226,17,FALSE)</f>
        <v>22981.494798562999</v>
      </c>
      <c r="U27" s="1">
        <f>VLOOKUP($E27,[1]AllProteinsNorm!$A$1:$Q$3226,3,FALSE)</f>
        <v>48753.952510785399</v>
      </c>
      <c r="V27" s="1">
        <f>VLOOKUP($E27,[1]AllProteinsNorm!$A$1:$Q$3226,7,FALSE)</f>
        <v>40203.646088761503</v>
      </c>
      <c r="W27" s="1">
        <f>VLOOKUP($E27,[1]AllProteinsNorm!$A$1:$Q$3226,9,FALSE)</f>
        <v>59658.229032645802</v>
      </c>
      <c r="X27" s="1">
        <f>VLOOKUP($E27,[1]AllProteinsNorm!$A$1:$Q$3226,12,FALSE)</f>
        <v>36385.7385863499</v>
      </c>
      <c r="Y27" s="1">
        <f>VLOOKUP($E27,[1]AllProteinsNorm!$A$1:$Q$3226,14,FALSE)</f>
        <v>76892.860950591799</v>
      </c>
      <c r="Z27" s="25">
        <f t="shared" si="4"/>
        <v>1.0977808122847716</v>
      </c>
      <c r="AA27" s="1">
        <f t="shared" si="4"/>
        <v>0.9818451369760266</v>
      </c>
      <c r="AB27" s="1">
        <f t="shared" si="4"/>
        <v>0.93011111253044698</v>
      </c>
      <c r="AC27" s="1">
        <f t="shared" si="4"/>
        <v>0.91614550269815309</v>
      </c>
      <c r="AD27" s="29">
        <f t="shared" si="4"/>
        <v>1.0741174355106018</v>
      </c>
      <c r="AE27" s="25">
        <f t="shared" si="4"/>
        <v>0.72371119779131199</v>
      </c>
      <c r="AF27" s="1">
        <f t="shared" si="4"/>
        <v>0.51964193885660082</v>
      </c>
      <c r="AG27" s="1">
        <f t="shared" si="4"/>
        <v>0.75997778973781394</v>
      </c>
      <c r="AH27" s="1">
        <f t="shared" si="4"/>
        <v>0.52094944035091628</v>
      </c>
      <c r="AI27" s="29">
        <f t="shared" si="4"/>
        <v>0.3177388949391744</v>
      </c>
      <c r="AJ27" s="25">
        <f t="shared" si="4"/>
        <v>0.67406524816926061</v>
      </c>
      <c r="AK27" s="1">
        <f t="shared" si="4"/>
        <v>0.55584992154502932</v>
      </c>
      <c r="AL27" s="1">
        <f t="shared" si="4"/>
        <v>0.82482623227999619</v>
      </c>
      <c r="AM27" s="1">
        <f t="shared" si="4"/>
        <v>0.50306407269449671</v>
      </c>
      <c r="AN27" s="29">
        <f t="shared" si="4"/>
        <v>1.0631098142789357</v>
      </c>
      <c r="AO27" s="1">
        <f t="shared" si="1"/>
        <v>5344.4758571216671</v>
      </c>
      <c r="AP27" s="1">
        <f t="shared" si="2"/>
        <v>11585.327356477406</v>
      </c>
      <c r="AQ27" s="29">
        <f t="shared" si="3"/>
        <v>14636.127744436752</v>
      </c>
      <c r="AR27" s="30" t="s">
        <v>96</v>
      </c>
    </row>
    <row r="28" spans="5:44" ht="16" x14ac:dyDescent="0.2">
      <c r="E28" s="25" t="s">
        <v>97</v>
      </c>
      <c r="F28" s="26" t="s">
        <v>98</v>
      </c>
      <c r="G28" s="27">
        <v>4.8128697581324403E-2</v>
      </c>
      <c r="H28" s="28">
        <v>0.58587462894225895</v>
      </c>
      <c r="I28" s="1">
        <f>VLOOKUP(F28,'[1]SUSMB vs SHAM all proteins sum'!$B$2:$E$3214,2,FALSE)</f>
        <v>2.93045733999347E-2</v>
      </c>
      <c r="J28" s="29">
        <f>VLOOKUP(F28,'[1]SUSMB vs SHAM all proteins sum'!$B$2:$E$3214,3,FALSE)</f>
        <v>0.74715988496542196</v>
      </c>
      <c r="K28" s="1">
        <f>VLOOKUP($E28,[1]AllProteinsNorm!$A$1:$Q$3226,4,FALSE)</f>
        <v>223860.149892805</v>
      </c>
      <c r="L28" s="1">
        <f>VLOOKUP($E28,[1]AllProteinsNorm!$A$1:$Q$3226,5,FALSE)</f>
        <v>159880.99545897701</v>
      </c>
      <c r="M28" s="1">
        <f>VLOOKUP($E28,[1]AllProteinsNorm!$A$1:$Q$3226,10,FALSE)</f>
        <v>168850.79868961399</v>
      </c>
      <c r="N28" s="1">
        <f>VLOOKUP($E28,[1]AllProteinsNorm!$A$1:$Q$3226,11,FALSE)</f>
        <v>174481.55797987399</v>
      </c>
      <c r="O28" s="1">
        <f>VLOOKUP($E28,[1]AllProteinsNorm!$A$1:$Q$3226,15,FALSE)</f>
        <v>181416.14144425801</v>
      </c>
      <c r="P28" s="1">
        <f>VLOOKUP($E28,[1]AllProteinsNorm!$A$1:$Q$3226,6,FALSE)</f>
        <v>172297.02121941501</v>
      </c>
      <c r="Q28" s="1">
        <f>VLOOKUP($E28,[1]AllProteinsNorm!$A$1:$Q$3226,8,FALSE)</f>
        <v>121134.249498032</v>
      </c>
      <c r="R28" s="1">
        <f>VLOOKUP($E28,[1]AllProteinsNorm!$A$1:$Q$3226,13,FALSE)</f>
        <v>56121.666219675397</v>
      </c>
      <c r="S28" s="1">
        <f>VLOOKUP($E28,[1]AllProteinsNorm!$A$1:$Q$3226,16,FALSE)</f>
        <v>159167.521701194</v>
      </c>
      <c r="T28" s="1">
        <f>VLOOKUP($E28,[1]AllProteinsNorm!$A$1:$Q$3226,17,FALSE)</f>
        <v>70826.524923104094</v>
      </c>
      <c r="U28" s="1">
        <f>VLOOKUP($E28,[1]AllProteinsNorm!$A$1:$Q$3226,3,FALSE)</f>
        <v>147117.91083694799</v>
      </c>
      <c r="V28" s="1">
        <f>VLOOKUP($E28,[1]AllProteinsNorm!$A$1:$Q$3226,7,FALSE)</f>
        <v>160776.941884131</v>
      </c>
      <c r="W28" s="1">
        <f>VLOOKUP($E28,[1]AllProteinsNorm!$A$1:$Q$3226,9,FALSE)</f>
        <v>94467.793281890306</v>
      </c>
      <c r="X28" s="1">
        <f>VLOOKUP($E28,[1]AllProteinsNorm!$A$1:$Q$3226,12,FALSE)</f>
        <v>149186.81668926601</v>
      </c>
      <c r="Y28" s="1">
        <f>VLOOKUP($E28,[1]AllProteinsNorm!$A$1:$Q$3226,14,FALSE)</f>
        <v>133618.444454704</v>
      </c>
      <c r="Z28" s="25">
        <f t="shared" si="4"/>
        <v>1.2320456898048238</v>
      </c>
      <c r="AA28" s="1">
        <f t="shared" si="4"/>
        <v>0.8799274521671725</v>
      </c>
      <c r="AB28" s="1">
        <f t="shared" si="4"/>
        <v>0.92929402059838073</v>
      </c>
      <c r="AC28" s="1">
        <f t="shared" si="4"/>
        <v>0.96028369302205785</v>
      </c>
      <c r="AD28" s="29">
        <f t="shared" si="4"/>
        <v>0.99844914440756483</v>
      </c>
      <c r="AE28" s="25">
        <f t="shared" si="4"/>
        <v>0.9482607889847271</v>
      </c>
      <c r="AF28" s="1">
        <f t="shared" si="4"/>
        <v>0.6666793087258146</v>
      </c>
      <c r="AG28" s="1">
        <f t="shared" si="4"/>
        <v>0.30887345069556033</v>
      </c>
      <c r="AH28" s="1">
        <f t="shared" si="4"/>
        <v>0.87600074940883732</v>
      </c>
      <c r="AI28" s="29">
        <f t="shared" si="4"/>
        <v>0.38980370019920624</v>
      </c>
      <c r="AJ28" s="25">
        <f t="shared" si="4"/>
        <v>0.8096840282942106</v>
      </c>
      <c r="AK28" s="1">
        <f t="shared" si="4"/>
        <v>0.88485841880833482</v>
      </c>
      <c r="AL28" s="1">
        <f t="shared" si="4"/>
        <v>0.51991673191525389</v>
      </c>
      <c r="AM28" s="1">
        <f t="shared" si="4"/>
        <v>0.82107054143279723</v>
      </c>
      <c r="AN28" s="29">
        <f t="shared" si="4"/>
        <v>0.73538782426293037</v>
      </c>
      <c r="AO28" s="1">
        <f t="shared" si="1"/>
        <v>22229.870138558235</v>
      </c>
      <c r="AP28" s="1">
        <f t="shared" si="2"/>
        <v>46228.057947446861</v>
      </c>
      <c r="AQ28" s="29">
        <f t="shared" si="3"/>
        <v>22963.673372261252</v>
      </c>
      <c r="AR28" s="30" t="s">
        <v>99</v>
      </c>
    </row>
    <row r="29" spans="5:44" ht="16" x14ac:dyDescent="0.2">
      <c r="E29" s="25" t="s">
        <v>100</v>
      </c>
      <c r="F29" s="26" t="s">
        <v>101</v>
      </c>
      <c r="G29" s="27">
        <v>3.58919420002555E-2</v>
      </c>
      <c r="H29" s="28">
        <v>0.58908732637295402</v>
      </c>
      <c r="I29" s="1">
        <f>VLOOKUP(F29,'[1]SUSMB vs SHAM all proteins sum'!$B$2:$E$3214,2,FALSE)</f>
        <v>0.51843631764110598</v>
      </c>
      <c r="J29" s="29">
        <f>VLOOKUP(F29,'[1]SUSMB vs SHAM all proteins sum'!$B$2:$E$3214,3,FALSE)</f>
        <v>0.94766491327518598</v>
      </c>
      <c r="K29" s="1">
        <f>VLOOKUP($E29,[1]AllProteinsNorm!$A$1:$Q$3226,4,FALSE)</f>
        <v>316071.89137830603</v>
      </c>
      <c r="L29" s="1">
        <f>VLOOKUP($E29,[1]AllProteinsNorm!$A$1:$Q$3226,5,FALSE)</f>
        <v>223990.28735859299</v>
      </c>
      <c r="M29" s="1">
        <f>VLOOKUP($E29,[1]AllProteinsNorm!$A$1:$Q$3226,10,FALSE)</f>
        <v>303262.941983998</v>
      </c>
      <c r="N29" s="1">
        <f>VLOOKUP($E29,[1]AllProteinsNorm!$A$1:$Q$3226,11,FALSE)</f>
        <v>330698.44176306197</v>
      </c>
      <c r="O29" s="1">
        <f>VLOOKUP($E29,[1]AllProteinsNorm!$A$1:$Q$3226,15,FALSE)</f>
        <v>286726.88082771498</v>
      </c>
      <c r="P29" s="1">
        <f>VLOOKUP($E29,[1]AllProteinsNorm!$A$1:$Q$3226,6,FALSE)</f>
        <v>257525.99330581399</v>
      </c>
      <c r="Q29" s="1">
        <f>VLOOKUP($E29,[1]AllProteinsNorm!$A$1:$Q$3226,8,FALSE)</f>
        <v>82063.934992340204</v>
      </c>
      <c r="R29" s="1">
        <f>VLOOKUP($E29,[1]AllProteinsNorm!$A$1:$Q$3226,13,FALSE)</f>
        <v>164797.68452437001</v>
      </c>
      <c r="S29" s="1">
        <f>VLOOKUP($E29,[1]AllProteinsNorm!$A$1:$Q$3226,16,FALSE)</f>
        <v>184033.439625005</v>
      </c>
      <c r="T29" s="1">
        <f>VLOOKUP($E29,[1]AllProteinsNorm!$A$1:$Q$3226,17,FALSE)</f>
        <v>225326.41373009901</v>
      </c>
      <c r="U29" s="1">
        <f>VLOOKUP($E29,[1]AllProteinsNorm!$A$1:$Q$3226,3,FALSE)</f>
        <v>261522.17251925101</v>
      </c>
      <c r="V29" s="1">
        <f>VLOOKUP($E29,[1]AllProteinsNorm!$A$1:$Q$3226,7,FALSE)</f>
        <v>245072.08666201099</v>
      </c>
      <c r="W29" s="1">
        <f>VLOOKUP($E29,[1]AllProteinsNorm!$A$1:$Q$3226,9,FALSE)</f>
        <v>271131.10139115801</v>
      </c>
      <c r="X29" s="1">
        <f>VLOOKUP($E29,[1]AllProteinsNorm!$A$1:$Q$3226,12,FALSE)</f>
        <v>287975.72712678701</v>
      </c>
      <c r="Y29" s="1">
        <f>VLOOKUP($E29,[1]AllProteinsNorm!$A$1:$Q$3226,14,FALSE)</f>
        <v>310936.27122776897</v>
      </c>
      <c r="Z29" s="25">
        <f t="shared" si="4"/>
        <v>1.0818818944245465</v>
      </c>
      <c r="AA29" s="1">
        <f t="shared" si="4"/>
        <v>0.76669594174752931</v>
      </c>
      <c r="AB29" s="1">
        <f t="shared" si="4"/>
        <v>1.038038165151842</v>
      </c>
      <c r="AC29" s="1">
        <f t="shared" si="4"/>
        <v>1.1319470867773074</v>
      </c>
      <c r="AD29" s="29">
        <f t="shared" si="4"/>
        <v>0.98143691189877413</v>
      </c>
      <c r="AE29" s="25">
        <f t="shared" si="4"/>
        <v>0.88148524782226179</v>
      </c>
      <c r="AF29" s="1">
        <f t="shared" si="4"/>
        <v>0.28089649182749066</v>
      </c>
      <c r="AG29" s="1">
        <f t="shared" si="4"/>
        <v>0.56408569060830271</v>
      </c>
      <c r="AH29" s="1">
        <f t="shared" si="4"/>
        <v>0.62992772128749774</v>
      </c>
      <c r="AI29" s="29">
        <f t="shared" si="4"/>
        <v>0.77126936624184905</v>
      </c>
      <c r="AJ29" s="25">
        <f t="shared" si="4"/>
        <v>0.89516376228629735</v>
      </c>
      <c r="AK29" s="1">
        <f t="shared" si="4"/>
        <v>0.83885679372585675</v>
      </c>
      <c r="AL29" s="1">
        <f t="shared" si="4"/>
        <v>0.9280541472110575</v>
      </c>
      <c r="AM29" s="1">
        <f t="shared" si="4"/>
        <v>0.98571158559403171</v>
      </c>
      <c r="AN29" s="29">
        <f t="shared" si="4"/>
        <v>1.0643031896770947</v>
      </c>
      <c r="AO29" s="1">
        <f t="shared" si="1"/>
        <v>37032.130313801805</v>
      </c>
      <c r="AP29" s="1">
        <f t="shared" si="2"/>
        <v>59775.942844321391</v>
      </c>
      <c r="AQ29" s="29">
        <f t="shared" si="3"/>
        <v>22590.038079587099</v>
      </c>
      <c r="AR29" s="30" t="s">
        <v>102</v>
      </c>
    </row>
    <row r="30" spans="5:44" ht="32" x14ac:dyDescent="0.2">
      <c r="E30" s="25" t="s">
        <v>103</v>
      </c>
      <c r="F30" s="26" t="s">
        <v>104</v>
      </c>
      <c r="G30" s="27">
        <v>2.6395008745191101E-2</v>
      </c>
      <c r="H30" s="28">
        <v>0.59700101617244705</v>
      </c>
      <c r="I30" s="1">
        <f>VLOOKUP(F30,'[1]SUSMB vs SHAM all proteins sum'!$B$2:$E$3214,2,FALSE)</f>
        <v>0.83970015907099005</v>
      </c>
      <c r="J30" s="29">
        <f>VLOOKUP(F30,'[1]SUSMB vs SHAM all proteins sum'!$B$2:$E$3214,3,FALSE)</f>
        <v>0.94698921110687895</v>
      </c>
      <c r="K30" s="1">
        <f>VLOOKUP($E30,[1]AllProteinsNorm!$A$1:$Q$3226,4,FALSE)</f>
        <v>186502.70876553599</v>
      </c>
      <c r="L30" s="1">
        <f>VLOOKUP($E30,[1]AllProteinsNorm!$A$1:$Q$3226,5,FALSE)</f>
        <v>314126.479247173</v>
      </c>
      <c r="M30" s="1">
        <f>VLOOKUP($E30,[1]AllProteinsNorm!$A$1:$Q$3226,10,FALSE)</f>
        <v>225680.58180860899</v>
      </c>
      <c r="N30" s="1">
        <f>VLOOKUP($E30,[1]AllProteinsNorm!$A$1:$Q$3226,11,FALSE)</f>
        <v>477565.10145829001</v>
      </c>
      <c r="O30" s="1">
        <f>VLOOKUP($E30,[1]AllProteinsNorm!$A$1:$Q$3226,15,FALSE)</f>
        <v>254033.26231674899</v>
      </c>
      <c r="P30" s="1">
        <f>VLOOKUP($E30,[1]AllProteinsNorm!$A$1:$Q$3226,6,FALSE)</f>
        <v>229265.816388887</v>
      </c>
      <c r="Q30" s="1">
        <f>VLOOKUP($E30,[1]AllProteinsNorm!$A$1:$Q$3226,8,FALSE)</f>
        <v>134440.915514755</v>
      </c>
      <c r="R30" s="1">
        <f>VLOOKUP($E30,[1]AllProteinsNorm!$A$1:$Q$3226,13,FALSE)</f>
        <v>133072.17855664299</v>
      </c>
      <c r="S30" s="1">
        <f>VLOOKUP($E30,[1]AllProteinsNorm!$A$1:$Q$3226,16,FALSE)</f>
        <v>165926.183024923</v>
      </c>
      <c r="T30" s="1">
        <f>VLOOKUP($E30,[1]AllProteinsNorm!$A$1:$Q$3226,17,FALSE)</f>
        <v>178734.93488278499</v>
      </c>
      <c r="U30" s="1">
        <f>VLOOKUP($E30,[1]AllProteinsNorm!$A$1:$Q$3226,3,FALSE)</f>
        <v>246741.21750862899</v>
      </c>
      <c r="V30" s="1">
        <f>VLOOKUP($E30,[1]AllProteinsNorm!$A$1:$Q$3226,7,FALSE)</f>
        <v>259404.95375703301</v>
      </c>
      <c r="W30" s="1">
        <f>VLOOKUP($E30,[1]AllProteinsNorm!$A$1:$Q$3226,9,FALSE)</f>
        <v>440671.55910277501</v>
      </c>
      <c r="X30" s="1">
        <f>VLOOKUP($E30,[1]AllProteinsNorm!$A$1:$Q$3226,12,FALSE)</f>
        <v>128805.32919389301</v>
      </c>
      <c r="Y30" s="1">
        <f>VLOOKUP($E30,[1]AllProteinsNorm!$A$1:$Q$3226,14,FALSE)</f>
        <v>336250.84534970199</v>
      </c>
      <c r="Z30" s="25">
        <f t="shared" si="4"/>
        <v>0.63962435104011828</v>
      </c>
      <c r="AA30" s="1">
        <f t="shared" si="4"/>
        <v>1.0773191808467661</v>
      </c>
      <c r="AB30" s="1">
        <f t="shared" si="4"/>
        <v>0.77398766289855925</v>
      </c>
      <c r="AC30" s="1">
        <f t="shared" si="4"/>
        <v>1.6378436008866895</v>
      </c>
      <c r="AD30" s="29">
        <f t="shared" si="4"/>
        <v>0.87122520432786665</v>
      </c>
      <c r="AE30" s="25">
        <f t="shared" si="4"/>
        <v>0.786283480781933</v>
      </c>
      <c r="AF30" s="1">
        <f t="shared" si="4"/>
        <v>0.46107471526040927</v>
      </c>
      <c r="AG30" s="1">
        <f t="shared" si="4"/>
        <v>0.45638053417118102</v>
      </c>
      <c r="AH30" s="1">
        <f t="shared" si="4"/>
        <v>0.56905568739649426</v>
      </c>
      <c r="AI30" s="29">
        <f t="shared" si="4"/>
        <v>0.61298421609694631</v>
      </c>
      <c r="AJ30" s="25">
        <f t="shared" si="4"/>
        <v>0.84621661620053379</v>
      </c>
      <c r="AK30" s="1">
        <f t="shared" si="4"/>
        <v>0.88964780351809536</v>
      </c>
      <c r="AL30" s="1">
        <f t="shared" si="4"/>
        <v>1.5113145641616308</v>
      </c>
      <c r="AM30" s="1">
        <f t="shared" si="4"/>
        <v>0.44174706974216876</v>
      </c>
      <c r="AN30" s="29">
        <f t="shared" si="4"/>
        <v>1.1531962734861794</v>
      </c>
      <c r="AO30" s="1">
        <f t="shared" si="1"/>
        <v>101874.95240681451</v>
      </c>
      <c r="AP30" s="1">
        <f t="shared" si="2"/>
        <v>35266.953164420869</v>
      </c>
      <c r="AQ30" s="29">
        <f t="shared" si="3"/>
        <v>103287.4054337952</v>
      </c>
      <c r="AR30" s="30" t="s">
        <v>105</v>
      </c>
    </row>
    <row r="31" spans="5:44" ht="32" x14ac:dyDescent="0.2">
      <c r="E31" s="25" t="s">
        <v>106</v>
      </c>
      <c r="F31" s="26" t="s">
        <v>107</v>
      </c>
      <c r="G31" s="27">
        <v>7.8099957819236102E-3</v>
      </c>
      <c r="H31" s="28">
        <v>0.61981448068960798</v>
      </c>
      <c r="I31" s="1">
        <f>VLOOKUP(F31,'[1]SUSMB vs SHAM all proteins sum'!$B$2:$E$3214,2,FALSE)</f>
        <v>0.57088391378277903</v>
      </c>
      <c r="J31" s="29">
        <f>VLOOKUP(F31,'[1]SUSMB vs SHAM all proteins sum'!$B$2:$E$3214,3,FALSE)</f>
        <v>0.90366452391582597</v>
      </c>
      <c r="K31" s="1">
        <f>VLOOKUP($E31,[1]AllProteinsNorm!$A$1:$Q$3226,4,FALSE)</f>
        <v>64391.8160856131</v>
      </c>
      <c r="L31" s="1">
        <f>VLOOKUP($E31,[1]AllProteinsNorm!$A$1:$Q$3226,5,FALSE)</f>
        <v>69483.769247067205</v>
      </c>
      <c r="M31" s="1">
        <f>VLOOKUP($E31,[1]AllProteinsNorm!$A$1:$Q$3226,10,FALSE)</f>
        <v>41778.516350497601</v>
      </c>
      <c r="N31" s="1">
        <f>VLOOKUP($E31,[1]AllProteinsNorm!$A$1:$Q$3226,11,FALSE)</f>
        <v>70979.754000102606</v>
      </c>
      <c r="O31" s="1">
        <f>VLOOKUP($E31,[1]AllProteinsNorm!$A$1:$Q$3226,15,FALSE)</f>
        <v>50863.155116997899</v>
      </c>
      <c r="P31" s="1">
        <f>VLOOKUP($E31,[1]AllProteinsNorm!$A$1:$Q$3226,6,FALSE)</f>
        <v>35189.112860932401</v>
      </c>
      <c r="Q31" s="1">
        <f>VLOOKUP($E31,[1]AllProteinsNorm!$A$1:$Q$3226,8,FALSE)</f>
        <v>28024.923300859999</v>
      </c>
      <c r="R31" s="1">
        <f>VLOOKUP($E31,[1]AllProteinsNorm!$A$1:$Q$3226,13,FALSE)</f>
        <v>32153.3926602801</v>
      </c>
      <c r="S31" s="1">
        <f>VLOOKUP($E31,[1]AllProteinsNorm!$A$1:$Q$3226,16,FALSE)</f>
        <v>43198.4069492485</v>
      </c>
      <c r="T31" s="1">
        <f>VLOOKUP($E31,[1]AllProteinsNorm!$A$1:$Q$3226,17,FALSE)</f>
        <v>45067.778230274504</v>
      </c>
      <c r="U31" s="1">
        <f>VLOOKUP($E31,[1]AllProteinsNorm!$A$1:$Q$3226,3,FALSE)</f>
        <v>58779.1473038279</v>
      </c>
      <c r="V31" s="1">
        <f>VLOOKUP($E31,[1]AllProteinsNorm!$A$1:$Q$3226,7,FALSE)</f>
        <v>32309.947562585301</v>
      </c>
      <c r="W31" s="1">
        <f>VLOOKUP($E31,[1]AllProteinsNorm!$A$1:$Q$3226,9,FALSE)</f>
        <v>47589.763883661399</v>
      </c>
      <c r="X31" s="1">
        <f>VLOOKUP($E31,[1]AllProteinsNorm!$A$1:$Q$3226,12,FALSE)</f>
        <v>68214.787186175803</v>
      </c>
      <c r="Y31" s="1">
        <f>VLOOKUP($E31,[1]AllProteinsNorm!$A$1:$Q$3226,14,FALSE)</f>
        <v>65961.328632891105</v>
      </c>
      <c r="Z31" s="25">
        <f t="shared" si="4"/>
        <v>1.0822262703143912</v>
      </c>
      <c r="AA31" s="1">
        <f t="shared" si="4"/>
        <v>1.1678061749285007</v>
      </c>
      <c r="AB31" s="1">
        <f t="shared" si="4"/>
        <v>0.70216699384830417</v>
      </c>
      <c r="AC31" s="1">
        <f t="shared" si="4"/>
        <v>1.1929490284484594</v>
      </c>
      <c r="AD31" s="29">
        <f t="shared" si="4"/>
        <v>0.85485153246034384</v>
      </c>
      <c r="AE31" s="25">
        <f t="shared" si="4"/>
        <v>0.59141960395286541</v>
      </c>
      <c r="AF31" s="1">
        <f t="shared" si="4"/>
        <v>0.47101184690010622</v>
      </c>
      <c r="AG31" s="1">
        <f t="shared" si="4"/>
        <v>0.54039858373343375</v>
      </c>
      <c r="AH31" s="1">
        <f t="shared" si="4"/>
        <v>0.72603094116883926</v>
      </c>
      <c r="AI31" s="29">
        <f t="shared" si="4"/>
        <v>0.75744926157477077</v>
      </c>
      <c r="AJ31" s="25">
        <f t="shared" si="4"/>
        <v>0.98789475473568167</v>
      </c>
      <c r="AK31" s="1">
        <f t="shared" si="4"/>
        <v>0.5430297849996929</v>
      </c>
      <c r="AL31" s="1">
        <f t="shared" si="4"/>
        <v>0.79983600096759122</v>
      </c>
      <c r="AM31" s="1">
        <f t="shared" si="4"/>
        <v>1.1464785310392764</v>
      </c>
      <c r="AN31" s="29">
        <f t="shared" si="4"/>
        <v>1.1086048974988452</v>
      </c>
      <c r="AO31" s="1">
        <f t="shared" si="1"/>
        <v>11349.328926263186</v>
      </c>
      <c r="AP31" s="1">
        <f t="shared" si="2"/>
        <v>6487.7855826679097</v>
      </c>
      <c r="AQ31" s="29">
        <f t="shared" si="3"/>
        <v>13250.608531013924</v>
      </c>
      <c r="AR31" s="30" t="s">
        <v>108</v>
      </c>
    </row>
    <row r="32" spans="5:44" ht="16" x14ac:dyDescent="0.2">
      <c r="E32" s="25" t="s">
        <v>109</v>
      </c>
      <c r="F32" s="26" t="s">
        <v>110</v>
      </c>
      <c r="G32" s="27">
        <v>8.8602887216793699E-3</v>
      </c>
      <c r="H32" s="28">
        <v>0.62882217655223205</v>
      </c>
      <c r="I32" s="1">
        <f>VLOOKUP(F32,'[1]SUSMB vs SHAM all proteins sum'!$B$2:$E$3214,2,FALSE)</f>
        <v>4.1724221258695703E-2</v>
      </c>
      <c r="J32" s="29">
        <f>VLOOKUP(F32,'[1]SUSMB vs SHAM all proteins sum'!$B$2:$E$3214,3,FALSE)</f>
        <v>0.80209536959146099</v>
      </c>
      <c r="K32" s="1">
        <f>VLOOKUP($E32,[1]AllProteinsNorm!$A$1:$Q$3226,4,FALSE)</f>
        <v>888220.23100952699</v>
      </c>
      <c r="L32" s="1">
        <f>VLOOKUP($E32,[1]AllProteinsNorm!$A$1:$Q$3226,5,FALSE)</f>
        <v>1371885.70194594</v>
      </c>
      <c r="M32" s="1">
        <f>VLOOKUP($E32,[1]AllProteinsNorm!$A$1:$Q$3226,10,FALSE)</f>
        <v>1173136.75099866</v>
      </c>
      <c r="N32" s="1">
        <f>VLOOKUP($E32,[1]AllProteinsNorm!$A$1:$Q$3226,11,FALSE)</f>
        <v>1107048.7422396301</v>
      </c>
      <c r="O32" s="1">
        <f>VLOOKUP($E32,[1]AllProteinsNorm!$A$1:$Q$3226,15,FALSE)</f>
        <v>871180.92082354403</v>
      </c>
      <c r="P32" s="1">
        <f>VLOOKUP($E32,[1]AllProteinsNorm!$A$1:$Q$3226,6,FALSE)</f>
        <v>778290.43883129698</v>
      </c>
      <c r="Q32" s="1">
        <f>VLOOKUP($E32,[1]AllProteinsNorm!$A$1:$Q$3226,8,FALSE)</f>
        <v>797432.16626195097</v>
      </c>
      <c r="R32" s="1">
        <f>VLOOKUP($E32,[1]AllProteinsNorm!$A$1:$Q$3226,13,FALSE)</f>
        <v>718179.824494562</v>
      </c>
      <c r="S32" s="1">
        <f>VLOOKUP($E32,[1]AllProteinsNorm!$A$1:$Q$3226,16,FALSE)</f>
        <v>675782.42778270401</v>
      </c>
      <c r="T32" s="1">
        <f>VLOOKUP($E32,[1]AllProteinsNorm!$A$1:$Q$3226,17,FALSE)</f>
        <v>450014.01183988201</v>
      </c>
      <c r="U32" s="1">
        <f>VLOOKUP($E32,[1]AllProteinsNorm!$A$1:$Q$3226,3,FALSE)</f>
        <v>820164.06217598997</v>
      </c>
      <c r="V32" s="1">
        <f>VLOOKUP($E32,[1]AllProteinsNorm!$A$1:$Q$3226,7,FALSE)</f>
        <v>800120.57927167905</v>
      </c>
      <c r="W32" s="1">
        <f>VLOOKUP($E32,[1]AllProteinsNorm!$A$1:$Q$3226,9,FALSE)</f>
        <v>950589.57128353999</v>
      </c>
      <c r="X32" s="1">
        <f>VLOOKUP($E32,[1]AllProteinsNorm!$A$1:$Q$3226,12,FALSE)</f>
        <v>848269.57784925099</v>
      </c>
      <c r="Y32" s="1">
        <f>VLOOKUP($E32,[1]AllProteinsNorm!$A$1:$Q$3226,14,FALSE)</f>
        <v>864986.36569763999</v>
      </c>
      <c r="Z32" s="25">
        <f t="shared" si="4"/>
        <v>0.82068259251024067</v>
      </c>
      <c r="AA32" s="1">
        <f t="shared" si="4"/>
        <v>1.2675715719974963</v>
      </c>
      <c r="AB32" s="1">
        <f t="shared" si="4"/>
        <v>1.083934903266456</v>
      </c>
      <c r="AC32" s="1">
        <f t="shared" si="4"/>
        <v>1.0228720311670945</v>
      </c>
      <c r="AD32" s="29">
        <f t="shared" si="4"/>
        <v>0.80493890105871291</v>
      </c>
      <c r="AE32" s="25">
        <f t="shared" si="4"/>
        <v>0.71911153649364545</v>
      </c>
      <c r="AF32" s="1">
        <f t="shared" si="4"/>
        <v>0.73679778360271975</v>
      </c>
      <c r="AG32" s="1">
        <f t="shared" si="4"/>
        <v>0.66357155542928059</v>
      </c>
      <c r="AH32" s="1">
        <f t="shared" si="4"/>
        <v>0.62439793132749011</v>
      </c>
      <c r="AI32" s="29">
        <f t="shared" si="4"/>
        <v>0.41579627778003991</v>
      </c>
      <c r="AJ32" s="25">
        <f t="shared" si="4"/>
        <v>0.75780121340548712</v>
      </c>
      <c r="AK32" s="1">
        <f t="shared" si="4"/>
        <v>0.73928177764106107</v>
      </c>
      <c r="AL32" s="1">
        <f t="shared" si="4"/>
        <v>0.87830955267422428</v>
      </c>
      <c r="AM32" s="1">
        <f t="shared" si="4"/>
        <v>0.78376966881924548</v>
      </c>
      <c r="AN32" s="29">
        <f t="shared" si="4"/>
        <v>0.79921536157752315</v>
      </c>
      <c r="AO32" s="1">
        <f t="shared" si="1"/>
        <v>187062.51175301374</v>
      </c>
      <c r="AP32" s="1">
        <f t="shared" si="2"/>
        <v>124693.83033078993</v>
      </c>
      <c r="AQ32" s="29">
        <f t="shared" si="3"/>
        <v>51944.227115565242</v>
      </c>
      <c r="AR32" s="30" t="s">
        <v>111</v>
      </c>
    </row>
    <row r="33" spans="5:44" ht="32" x14ac:dyDescent="0.2">
      <c r="E33" s="25" t="s">
        <v>112</v>
      </c>
      <c r="F33" s="26" t="s">
        <v>113</v>
      </c>
      <c r="G33" s="27">
        <v>4.2159591023259203E-2</v>
      </c>
      <c r="H33" s="28">
        <v>0.63985200545435095</v>
      </c>
      <c r="I33" s="1">
        <f>VLOOKUP(F33,'[1]SUSMB vs SHAM all proteins sum'!$B$2:$E$3214,2,FALSE)</f>
        <v>0.88900014300187002</v>
      </c>
      <c r="J33" s="29">
        <f>VLOOKUP(F33,'[1]SUSMB vs SHAM all proteins sum'!$B$2:$E$3214,3,FALSE)</f>
        <v>1.0214664318048501</v>
      </c>
      <c r="K33" s="1">
        <f>VLOOKUP($E33,[1]AllProteinsNorm!$A$1:$Q$3226,4,FALSE)</f>
        <v>73010.071944771596</v>
      </c>
      <c r="L33" s="1">
        <f>VLOOKUP($E33,[1]AllProteinsNorm!$A$1:$Q$3226,5,FALSE)</f>
        <v>51375.197195827001</v>
      </c>
      <c r="M33" s="1">
        <f>VLOOKUP($E33,[1]AllProteinsNorm!$A$1:$Q$3226,10,FALSE)</f>
        <v>53084.340220267499</v>
      </c>
      <c r="N33" s="1">
        <f>VLOOKUP($E33,[1]AllProteinsNorm!$A$1:$Q$3226,11,FALSE)</f>
        <v>72366.0207507343</v>
      </c>
      <c r="O33" s="1">
        <f>VLOOKUP($E33,[1]AllProteinsNorm!$A$1:$Q$3226,15,FALSE)</f>
        <v>74790.284957967495</v>
      </c>
      <c r="P33" s="1">
        <f>VLOOKUP($E33,[1]AllProteinsNorm!$A$1:$Q$3226,6,FALSE)</f>
        <v>26467.651893112499</v>
      </c>
      <c r="Q33" s="1">
        <f>VLOOKUP($E33,[1]AllProteinsNorm!$A$1:$Q$3226,8,FALSE)</f>
        <v>29974.791186696501</v>
      </c>
      <c r="R33" s="1">
        <f>VLOOKUP($E33,[1]AllProteinsNorm!$A$1:$Q$3226,13,FALSE)</f>
        <v>43838.588961770904</v>
      </c>
      <c r="S33" s="1">
        <f>VLOOKUP($E33,[1]AllProteinsNorm!$A$1:$Q$3226,16,FALSE)</f>
        <v>52536.905649615401</v>
      </c>
      <c r="T33" s="1">
        <f>VLOOKUP($E33,[1]AllProteinsNorm!$A$1:$Q$3226,17,FALSE)</f>
        <v>63253.945860677602</v>
      </c>
      <c r="U33" s="1">
        <f>VLOOKUP($E33,[1]AllProteinsNorm!$A$1:$Q$3226,3,FALSE)</f>
        <v>54766.287491806303</v>
      </c>
      <c r="V33" s="1">
        <f>VLOOKUP($E33,[1]AllProteinsNorm!$A$1:$Q$3226,7,FALSE)</f>
        <v>50762.147733552403</v>
      </c>
      <c r="W33" s="1">
        <f>VLOOKUP($E33,[1]AllProteinsNorm!$A$1:$Q$3226,9,FALSE)</f>
        <v>57565.355007346101</v>
      </c>
      <c r="X33" s="1">
        <f>VLOOKUP($E33,[1]AllProteinsNorm!$A$1:$Q$3226,12,FALSE)</f>
        <v>96952.795261430205</v>
      </c>
      <c r="Y33" s="1">
        <f>VLOOKUP($E33,[1]AllProteinsNorm!$A$1:$Q$3226,14,FALSE)</f>
        <v>77237.510141554201</v>
      </c>
      <c r="Z33" s="25">
        <f t="shared" si="4"/>
        <v>1.1245262401359026</v>
      </c>
      <c r="AA33" s="1">
        <f t="shared" si="4"/>
        <v>0.79129845786984099</v>
      </c>
      <c r="AB33" s="1">
        <f t="shared" si="4"/>
        <v>0.81762326659736084</v>
      </c>
      <c r="AC33" s="1">
        <f t="shared" si="4"/>
        <v>1.1146063421219181</v>
      </c>
      <c r="AD33" s="29">
        <f t="shared" si="4"/>
        <v>1.1519456932749781</v>
      </c>
      <c r="AE33" s="25">
        <f t="shared" si="4"/>
        <v>0.4076638780893454</v>
      </c>
      <c r="AF33" s="1">
        <f t="shared" si="4"/>
        <v>0.4616820437806522</v>
      </c>
      <c r="AG33" s="1">
        <f t="shared" si="4"/>
        <v>0.6752170256089417</v>
      </c>
      <c r="AH33" s="1">
        <f t="shared" si="4"/>
        <v>0.80919149104834498</v>
      </c>
      <c r="AI33" s="29">
        <f t="shared" si="4"/>
        <v>0.97425903053861518</v>
      </c>
      <c r="AJ33" s="25">
        <f t="shared" si="4"/>
        <v>0.84352919698462459</v>
      </c>
      <c r="AK33" s="1">
        <f t="shared" si="4"/>
        <v>0.78185605919160817</v>
      </c>
      <c r="AL33" s="1">
        <f t="shared" si="4"/>
        <v>0.88664139760699257</v>
      </c>
      <c r="AM33" s="1">
        <f t="shared" si="4"/>
        <v>1.4933002998336264</v>
      </c>
      <c r="AN33" s="29">
        <f t="shared" si="4"/>
        <v>1.1896386972833342</v>
      </c>
      <c r="AO33" s="1">
        <f t="shared" si="1"/>
        <v>10410.181606012213</v>
      </c>
      <c r="AP33" s="1">
        <f t="shared" si="2"/>
        <v>13744.984070063092</v>
      </c>
      <c r="AQ33" s="29">
        <f t="shared" si="3"/>
        <v>17339.418867969634</v>
      </c>
      <c r="AR33" s="30" t="s">
        <v>114</v>
      </c>
    </row>
    <row r="34" spans="5:44" ht="32" x14ac:dyDescent="0.2">
      <c r="E34" s="25" t="s">
        <v>115</v>
      </c>
      <c r="F34" s="26" t="s">
        <v>116</v>
      </c>
      <c r="G34" s="27">
        <v>2.4309004957944101E-2</v>
      </c>
      <c r="H34" s="35">
        <v>1.52327337392721</v>
      </c>
      <c r="I34" s="1">
        <f>VLOOKUP(F34,'[1]SUSMB vs SHAM all proteins sum'!$B$2:$E$3214,2,FALSE)</f>
        <v>0.91056802594304698</v>
      </c>
      <c r="J34" s="29">
        <f>VLOOKUP(F34,'[1]SUSMB vs SHAM all proteins sum'!$B$2:$E$3214,3,FALSE)</f>
        <v>0.98123005505627203</v>
      </c>
      <c r="K34" s="1">
        <f>VLOOKUP($E34,[1]AllProteinsNorm!$A$1:$Q$3226,4,FALSE)</f>
        <v>77487.513472846098</v>
      </c>
      <c r="L34" s="1">
        <f>VLOOKUP($E34,[1]AllProteinsNorm!$A$1:$Q$3226,5,FALSE)</f>
        <v>59713.9834939598</v>
      </c>
      <c r="M34" s="1">
        <f>VLOOKUP($E34,[1]AllProteinsNorm!$A$1:$Q$3226,10,FALSE)</f>
        <v>125384.477325637</v>
      </c>
      <c r="N34" s="1">
        <f>VLOOKUP($E34,[1]AllProteinsNorm!$A$1:$Q$3226,11,FALSE)</f>
        <v>92328.917848485798</v>
      </c>
      <c r="O34" s="1">
        <f>VLOOKUP($E34,[1]AllProteinsNorm!$A$1:$Q$3226,15,FALSE)</f>
        <v>102148.278577276</v>
      </c>
      <c r="P34" s="1">
        <f>VLOOKUP($E34,[1]AllProteinsNorm!$A$1:$Q$3226,6,FALSE)</f>
        <v>125375.26885749699</v>
      </c>
      <c r="Q34" s="1">
        <f>VLOOKUP($E34,[1]AllProteinsNorm!$A$1:$Q$3226,8,FALSE)</f>
        <v>120163.202132242</v>
      </c>
      <c r="R34" s="1">
        <f>VLOOKUP($E34,[1]AllProteinsNorm!$A$1:$Q$3226,13,FALSE)</f>
        <v>137357.37120180999</v>
      </c>
      <c r="S34" s="1">
        <f>VLOOKUP($E34,[1]AllProteinsNorm!$A$1:$Q$3226,16,FALSE)</f>
        <v>186417.26403611799</v>
      </c>
      <c r="T34" s="1">
        <f>VLOOKUP($E34,[1]AllProteinsNorm!$A$1:$Q$3226,17,FALSE)</f>
        <v>116329.034616283</v>
      </c>
      <c r="U34" s="1">
        <f>VLOOKUP($E34,[1]AllProteinsNorm!$A$1:$Q$3226,3,FALSE)</f>
        <v>84928.366905308096</v>
      </c>
      <c r="V34" s="1">
        <f>VLOOKUP($E34,[1]AllProteinsNorm!$A$1:$Q$3226,7,FALSE)</f>
        <v>121300.859972463</v>
      </c>
      <c r="W34" s="1">
        <f>VLOOKUP($E34,[1]AllProteinsNorm!$A$1:$Q$3226,9,FALSE)</f>
        <v>71061.301314695796</v>
      </c>
      <c r="X34" s="1">
        <f>VLOOKUP($E34,[1]AllProteinsNorm!$A$1:$Q$3226,12,FALSE)</f>
        <v>69301.557983862003</v>
      </c>
      <c r="Y34" s="1">
        <f>VLOOKUP($E34,[1]AllProteinsNorm!$A$1:$Q$3226,14,FALSE)</f>
        <v>98102.876941253198</v>
      </c>
      <c r="Z34" s="25">
        <f t="shared" si="4"/>
        <v>0.84766743895692087</v>
      </c>
      <c r="AA34" s="1">
        <f t="shared" si="4"/>
        <v>0.65323556260427229</v>
      </c>
      <c r="AB34" s="1">
        <f t="shared" si="4"/>
        <v>1.3716318154514016</v>
      </c>
      <c r="AC34" s="1">
        <f t="shared" si="4"/>
        <v>1.0100236002761398</v>
      </c>
      <c r="AD34" s="29">
        <f t="shared" si="4"/>
        <v>1.1174415827112654</v>
      </c>
      <c r="AE34" s="25">
        <f t="shared" si="4"/>
        <v>1.3715310802715626</v>
      </c>
      <c r="AF34" s="1">
        <f t="shared" si="4"/>
        <v>1.3145141616138525</v>
      </c>
      <c r="AG34" s="1">
        <f t="shared" si="4"/>
        <v>1.5026081732419387</v>
      </c>
      <c r="AH34" s="1">
        <f t="shared" si="4"/>
        <v>2.0392943030521562</v>
      </c>
      <c r="AI34" s="29">
        <f t="shared" si="4"/>
        <v>1.2725706430632964</v>
      </c>
      <c r="AJ34" s="25">
        <f t="shared" si="4"/>
        <v>0.92906596228105831</v>
      </c>
      <c r="AK34" s="1">
        <f t="shared" si="4"/>
        <v>1.326959463632317</v>
      </c>
      <c r="AL34" s="1">
        <f t="shared" si="4"/>
        <v>0.77736848938226477</v>
      </c>
      <c r="AM34" s="1">
        <f t="shared" si="4"/>
        <v>0.75811794106015185</v>
      </c>
      <c r="AN34" s="29">
        <f t="shared" si="4"/>
        <v>1.0731872881717812</v>
      </c>
      <c r="AO34" s="1">
        <f t="shared" si="1"/>
        <v>22221.130507343969</v>
      </c>
      <c r="AP34" s="1">
        <f t="shared" si="2"/>
        <v>25643.76016300495</v>
      </c>
      <c r="AQ34" s="29">
        <f t="shared" si="3"/>
        <v>19248.859906557653</v>
      </c>
      <c r="AR34" s="30" t="s">
        <v>117</v>
      </c>
    </row>
    <row r="35" spans="5:44" ht="32" x14ac:dyDescent="0.2">
      <c r="E35" s="25" t="s">
        <v>118</v>
      </c>
      <c r="F35" s="26" t="s">
        <v>119</v>
      </c>
      <c r="G35" s="27">
        <v>3.8004619806885E-2</v>
      </c>
      <c r="H35" s="35">
        <v>1.52996669269713</v>
      </c>
      <c r="I35" s="1">
        <f>VLOOKUP(F35,'[1]SUSMB vs SHAM all proteins sum'!$B$2:$E$3214,2,FALSE)</f>
        <v>0.38194183097255202</v>
      </c>
      <c r="J35" s="29">
        <f>VLOOKUP(F35,'[1]SUSMB vs SHAM all proteins sum'!$B$2:$E$3214,3,FALSE)</f>
        <v>1.1951063536932101</v>
      </c>
      <c r="K35" s="1">
        <f>VLOOKUP($E35,[1]AllProteinsNorm!$A$1:$Q$3226,4,FALSE)</f>
        <v>365024.31123884697</v>
      </c>
      <c r="L35" s="1">
        <f>VLOOKUP($E35,[1]AllProteinsNorm!$A$1:$Q$3226,5,FALSE)</f>
        <v>407182.19355313998</v>
      </c>
      <c r="M35" s="1">
        <f>VLOOKUP($E35,[1]AllProteinsNorm!$A$1:$Q$3226,10,FALSE)</f>
        <v>419277.68713164801</v>
      </c>
      <c r="N35" s="1">
        <f>VLOOKUP($E35,[1]AllProteinsNorm!$A$1:$Q$3226,11,FALSE)</f>
        <v>176657.77855246299</v>
      </c>
      <c r="O35" s="1">
        <f>VLOOKUP($E35,[1]AllProteinsNorm!$A$1:$Q$3226,15,FALSE)</f>
        <v>400496.464327036</v>
      </c>
      <c r="P35" s="1">
        <f>VLOOKUP($E35,[1]AllProteinsNorm!$A$1:$Q$3226,6,FALSE)</f>
        <v>494111.26947697601</v>
      </c>
      <c r="Q35" s="1">
        <f>VLOOKUP($E35,[1]AllProteinsNorm!$A$1:$Q$3226,8,FALSE)</f>
        <v>606561.10943615902</v>
      </c>
      <c r="R35" s="1">
        <f>VLOOKUP($E35,[1]AllProteinsNorm!$A$1:$Q$3226,13,FALSE)</f>
        <v>508570.299970917</v>
      </c>
      <c r="S35" s="1">
        <f>VLOOKUP($E35,[1]AllProteinsNorm!$A$1:$Q$3226,16,FALSE)</f>
        <v>541169.205716628</v>
      </c>
      <c r="T35" s="1">
        <f>VLOOKUP($E35,[1]AllProteinsNorm!$A$1:$Q$3226,17,FALSE)</f>
        <v>448095.16846337798</v>
      </c>
      <c r="U35" s="1">
        <f>VLOOKUP($E35,[1]AllProteinsNorm!$A$1:$Q$3226,3,FALSE)</f>
        <v>342697.20349356002</v>
      </c>
      <c r="V35" s="1">
        <f>VLOOKUP($E35,[1]AllProteinsNorm!$A$1:$Q$3226,7,FALSE)</f>
        <v>479921.60022874398</v>
      </c>
      <c r="W35" s="1">
        <f>VLOOKUP($E35,[1]AllProteinsNorm!$A$1:$Q$3226,9,FALSE)</f>
        <v>341543.21046858898</v>
      </c>
      <c r="X35" s="1">
        <f>VLOOKUP($E35,[1]AllProteinsNorm!$A$1:$Q$3226,12,FALSE)</f>
        <v>346771.70356773603</v>
      </c>
      <c r="Y35" s="1">
        <f>VLOOKUP($E35,[1]AllProteinsNorm!$A$1:$Q$3226,14,FALSE)</f>
        <v>551831.36428300897</v>
      </c>
      <c r="Z35" s="25">
        <f t="shared" si="4"/>
        <v>1.0319359346034953</v>
      </c>
      <c r="AA35" s="1">
        <f t="shared" si="4"/>
        <v>1.1511176777023486</v>
      </c>
      <c r="AB35" s="1">
        <f t="shared" si="4"/>
        <v>1.1853120425326436</v>
      </c>
      <c r="AC35" s="1">
        <f t="shared" si="4"/>
        <v>0.49941744755797607</v>
      </c>
      <c r="AD35" s="29">
        <f t="shared" si="4"/>
        <v>1.1322168976035372</v>
      </c>
      <c r="AE35" s="25">
        <f t="shared" si="4"/>
        <v>1.3968690823231356</v>
      </c>
      <c r="AF35" s="1">
        <f t="shared" si="4"/>
        <v>1.714768540308452</v>
      </c>
      <c r="AG35" s="1">
        <f t="shared" si="4"/>
        <v>1.4377452450520949</v>
      </c>
      <c r="AH35" s="1">
        <f t="shared" si="4"/>
        <v>1.5299034417310549</v>
      </c>
      <c r="AI35" s="29">
        <f t="shared" si="4"/>
        <v>1.2667800259391491</v>
      </c>
      <c r="AJ35" s="25">
        <f t="shared" si="4"/>
        <v>0.9688164543696165</v>
      </c>
      <c r="AK35" s="1">
        <f t="shared" si="4"/>
        <v>1.3567544128434703</v>
      </c>
      <c r="AL35" s="1">
        <f t="shared" si="4"/>
        <v>0.96555407749749034</v>
      </c>
      <c r="AM35" s="1">
        <f t="shared" si="4"/>
        <v>0.9803352023341475</v>
      </c>
      <c r="AN35" s="29">
        <f t="shared" si="4"/>
        <v>1.5600457205500937</v>
      </c>
      <c r="AO35" s="1">
        <f t="shared" si="1"/>
        <v>90358.033973274942</v>
      </c>
      <c r="AP35" s="1">
        <f t="shared" si="2"/>
        <v>52747.861318805793</v>
      </c>
      <c r="AQ35" s="29">
        <f t="shared" si="3"/>
        <v>87391.524222069842</v>
      </c>
      <c r="AR35" s="30" t="s">
        <v>120</v>
      </c>
    </row>
    <row r="36" spans="5:44" ht="32" x14ac:dyDescent="0.2">
      <c r="E36" s="25" t="s">
        <v>121</v>
      </c>
      <c r="F36" s="26" t="s">
        <v>122</v>
      </c>
      <c r="G36" s="27">
        <v>2.48859040385324E-2</v>
      </c>
      <c r="H36" s="35">
        <v>1.5416149493054501</v>
      </c>
      <c r="I36" s="1">
        <f>VLOOKUP(F36,'[1]SUSMB vs SHAM all proteins sum'!$B$2:$E$3214,2,FALSE)</f>
        <v>0.27050056055791399</v>
      </c>
      <c r="J36" s="29">
        <f>VLOOKUP(F36,'[1]SUSMB vs SHAM all proteins sum'!$B$2:$E$3214,3,FALSE)</f>
        <v>1.2315606143332301</v>
      </c>
      <c r="K36" s="1">
        <f>VLOOKUP($E36,[1]AllProteinsNorm!$A$1:$Q$3226,4,FALSE)</f>
        <v>417921.84841535799</v>
      </c>
      <c r="L36" s="1">
        <f>VLOOKUP($E36,[1]AllProteinsNorm!$A$1:$Q$3226,5,FALSE)</f>
        <v>175118.686047797</v>
      </c>
      <c r="M36" s="1">
        <f>VLOOKUP($E36,[1]AllProteinsNorm!$A$1:$Q$3226,10,FALSE)</f>
        <v>246937.33354616401</v>
      </c>
      <c r="N36" s="1">
        <f>VLOOKUP($E36,[1]AllProteinsNorm!$A$1:$Q$3226,11,FALSE)</f>
        <v>243681.73852661101</v>
      </c>
      <c r="O36" s="1">
        <f>VLOOKUP($E36,[1]AllProteinsNorm!$A$1:$Q$3226,15,FALSE)</f>
        <v>336580.27521194302</v>
      </c>
      <c r="P36" s="1">
        <f>VLOOKUP($E36,[1]AllProteinsNorm!$A$1:$Q$3226,6,FALSE)</f>
        <v>392412.265822644</v>
      </c>
      <c r="Q36" s="1">
        <f>VLOOKUP($E36,[1]AllProteinsNorm!$A$1:$Q$3226,8,FALSE)</f>
        <v>498774.94365449599</v>
      </c>
      <c r="R36" s="1">
        <f>VLOOKUP($E36,[1]AllProteinsNorm!$A$1:$Q$3226,13,FALSE)</f>
        <v>400113.54822231299</v>
      </c>
      <c r="S36" s="1">
        <f>VLOOKUP($E36,[1]AllProteinsNorm!$A$1:$Q$3226,16,FALSE)</f>
        <v>435505.984599446</v>
      </c>
      <c r="T36" s="1">
        <f>VLOOKUP($E36,[1]AllProteinsNorm!$A$1:$Q$3226,17,FALSE)</f>
        <v>378425.98042358598</v>
      </c>
      <c r="U36" s="1">
        <f>VLOOKUP($E36,[1]AllProteinsNorm!$A$1:$Q$3226,3,FALSE)</f>
        <v>403769.804216497</v>
      </c>
      <c r="V36" s="1">
        <f>VLOOKUP($E36,[1]AllProteinsNorm!$A$1:$Q$3226,7,FALSE)</f>
        <v>344740.575416209</v>
      </c>
      <c r="W36" s="1">
        <f>VLOOKUP($E36,[1]AllProteinsNorm!$A$1:$Q$3226,9,FALSE)</f>
        <v>234613.44440977401</v>
      </c>
      <c r="X36" s="1">
        <f>VLOOKUP($E36,[1]AllProteinsNorm!$A$1:$Q$3226,12,FALSE)</f>
        <v>370724.16221015097</v>
      </c>
      <c r="Y36" s="1">
        <f>VLOOKUP($E36,[1]AllProteinsNorm!$A$1:$Q$3226,14,FALSE)</f>
        <v>346876.51442529203</v>
      </c>
      <c r="Z36" s="25">
        <f t="shared" si="4"/>
        <v>1.4713072551554682</v>
      </c>
      <c r="AA36" s="1">
        <f t="shared" si="4"/>
        <v>0.61651094402545725</v>
      </c>
      <c r="AB36" s="1">
        <f t="shared" si="4"/>
        <v>0.86935079319931863</v>
      </c>
      <c r="AC36" s="1">
        <f t="shared" si="4"/>
        <v>0.85788936664246696</v>
      </c>
      <c r="AD36" s="29">
        <f t="shared" si="4"/>
        <v>1.1849416409772886</v>
      </c>
      <c r="AE36" s="25">
        <f t="shared" si="4"/>
        <v>1.3814999524577027</v>
      </c>
      <c r="AF36" s="1">
        <f t="shared" si="4"/>
        <v>1.7559531670123898</v>
      </c>
      <c r="AG36" s="1">
        <f t="shared" si="4"/>
        <v>1.4086125638504736</v>
      </c>
      <c r="AH36" s="1">
        <f t="shared" si="4"/>
        <v>1.5332127698860059</v>
      </c>
      <c r="AI36" s="29">
        <f t="shared" si="4"/>
        <v>1.332260786670282</v>
      </c>
      <c r="AJ36" s="25">
        <f t="shared" si="4"/>
        <v>1.4214845302033838</v>
      </c>
      <c r="AK36" s="1">
        <f t="shared" si="4"/>
        <v>1.2136702392554302</v>
      </c>
      <c r="AL36" s="1">
        <f t="shared" si="4"/>
        <v>0.82596414670822327</v>
      </c>
      <c r="AM36" s="1">
        <f t="shared" si="4"/>
        <v>1.3051462889279835</v>
      </c>
      <c r="AN36" s="29">
        <f t="shared" si="4"/>
        <v>1.2211898809600918</v>
      </c>
      <c r="AO36" s="1">
        <f t="shared" si="1"/>
        <v>84325.653625171864</v>
      </c>
      <c r="AP36" s="1">
        <f t="shared" si="2"/>
        <v>43186.581651795808</v>
      </c>
      <c r="AQ36" s="29">
        <f t="shared" si="3"/>
        <v>56897.350901723257</v>
      </c>
      <c r="AR36" s="30" t="s">
        <v>123</v>
      </c>
    </row>
    <row r="37" spans="5:44" ht="16" x14ac:dyDescent="0.2">
      <c r="E37" s="25" t="s">
        <v>124</v>
      </c>
      <c r="F37" s="26" t="s">
        <v>125</v>
      </c>
      <c r="G37" s="27">
        <v>1.8618397547734401E-2</v>
      </c>
      <c r="H37" s="35">
        <v>1.5859160579260601</v>
      </c>
      <c r="I37" s="1">
        <f>VLOOKUP(F37,'[1]SUSMB vs SHAM all proteins sum'!$B$2:$E$3214,2,FALSE)</f>
        <v>0.202106005085014</v>
      </c>
      <c r="J37" s="29">
        <f>VLOOKUP(F37,'[1]SUSMB vs SHAM all proteins sum'!$B$2:$E$3214,3,FALSE)</f>
        <v>1.2466618481352201</v>
      </c>
      <c r="K37" s="1">
        <f>VLOOKUP($E37,[1]AllProteinsNorm!$A$1:$Q$3226,4,FALSE)</f>
        <v>294582.87366608903</v>
      </c>
      <c r="L37" s="1">
        <f>VLOOKUP($E37,[1]AllProteinsNorm!$A$1:$Q$3226,5,FALSE)</f>
        <v>193419.29891254101</v>
      </c>
      <c r="M37" s="1">
        <f>VLOOKUP($E37,[1]AllProteinsNorm!$A$1:$Q$3226,10,FALSE)</f>
        <v>245782.046123218</v>
      </c>
      <c r="N37" s="1">
        <f>VLOOKUP($E37,[1]AllProteinsNorm!$A$1:$Q$3226,11,FALSE)</f>
        <v>250218.935725872</v>
      </c>
      <c r="O37" s="1">
        <f>VLOOKUP($E37,[1]AllProteinsNorm!$A$1:$Q$3226,15,FALSE)</f>
        <v>169168.123211572</v>
      </c>
      <c r="P37" s="1">
        <f>VLOOKUP($E37,[1]AllProteinsNorm!$A$1:$Q$3226,6,FALSE)</f>
        <v>405340.456863656</v>
      </c>
      <c r="Q37" s="1">
        <f>VLOOKUP($E37,[1]AllProteinsNorm!$A$1:$Q$3226,8,FALSE)</f>
        <v>488257.921531261</v>
      </c>
      <c r="R37" s="1">
        <f>VLOOKUP($E37,[1]AllProteinsNorm!$A$1:$Q$3226,13,FALSE)</f>
        <v>258759.645738733</v>
      </c>
      <c r="S37" s="1">
        <f>VLOOKUP($E37,[1]AllProteinsNorm!$A$1:$Q$3226,16,FALSE)</f>
        <v>281394.788299573</v>
      </c>
      <c r="T37" s="1">
        <f>VLOOKUP($E37,[1]AllProteinsNorm!$A$1:$Q$3226,17,FALSE)</f>
        <v>412681.77765027998</v>
      </c>
      <c r="U37" s="1">
        <f>VLOOKUP($E37,[1]AllProteinsNorm!$A$1:$Q$3226,3,FALSE)</f>
        <v>227136.66146982601</v>
      </c>
      <c r="V37" s="1">
        <f>VLOOKUP($E37,[1]AllProteinsNorm!$A$1:$Q$3226,7,FALSE)</f>
        <v>402962.76263945398</v>
      </c>
      <c r="W37" s="1">
        <f>VLOOKUP($E37,[1]AllProteinsNorm!$A$1:$Q$3226,9,FALSE)</f>
        <v>229589.85075465299</v>
      </c>
      <c r="X37" s="1">
        <f>VLOOKUP($E37,[1]AllProteinsNorm!$A$1:$Q$3226,12,FALSE)</f>
        <v>359911.73934815102</v>
      </c>
      <c r="Y37" s="1">
        <f>VLOOKUP($E37,[1]AllProteinsNorm!$A$1:$Q$3226,14,FALSE)</f>
        <v>236014.48131687599</v>
      </c>
      <c r="Z37" s="25">
        <f t="shared" si="4"/>
        <v>1.2772728534703999</v>
      </c>
      <c r="AA37" s="1">
        <f t="shared" si="4"/>
        <v>0.83864081018605596</v>
      </c>
      <c r="AB37" s="1">
        <f t="shared" si="4"/>
        <v>1.0656788409886921</v>
      </c>
      <c r="AC37" s="1">
        <f t="shared" si="4"/>
        <v>1.0849166146338047</v>
      </c>
      <c r="AD37" s="29">
        <f t="shared" si="4"/>
        <v>0.73349088072104762</v>
      </c>
      <c r="AE37" s="25">
        <f t="shared" si="4"/>
        <v>1.7575032639273085</v>
      </c>
      <c r="AF37" s="1">
        <f t="shared" si="4"/>
        <v>2.1170225577019028</v>
      </c>
      <c r="AG37" s="1">
        <f t="shared" si="4"/>
        <v>1.121948017420497</v>
      </c>
      <c r="AH37" s="1">
        <f t="shared" si="4"/>
        <v>1.2200910383218559</v>
      </c>
      <c r="AI37" s="29">
        <f t="shared" si="4"/>
        <v>1.7893342717271763</v>
      </c>
      <c r="AJ37" s="25">
        <f t="shared" si="4"/>
        <v>0.9848348891190194</v>
      </c>
      <c r="AK37" s="1">
        <f t="shared" si="4"/>
        <v>1.7471938924128292</v>
      </c>
      <c r="AL37" s="1">
        <f t="shared" si="4"/>
        <v>0.99547159735306867</v>
      </c>
      <c r="AM37" s="1">
        <f t="shared" si="4"/>
        <v>1.5605302799638849</v>
      </c>
      <c r="AN37" s="29">
        <f t="shared" si="4"/>
        <v>1.023327956103935</v>
      </c>
      <c r="AO37" s="1">
        <f t="shared" si="1"/>
        <v>44419.543982287294</v>
      </c>
      <c r="AP37" s="1">
        <f t="shared" si="2"/>
        <v>86346.251298697127</v>
      </c>
      <c r="AQ37" s="29">
        <f t="shared" si="3"/>
        <v>75043.390081078542</v>
      </c>
      <c r="AR37" s="30" t="s">
        <v>126</v>
      </c>
    </row>
    <row r="38" spans="5:44" ht="16" x14ac:dyDescent="0.2">
      <c r="E38" s="25" t="s">
        <v>127</v>
      </c>
      <c r="F38" s="26" t="s">
        <v>128</v>
      </c>
      <c r="G38" s="27">
        <v>7.1021759459641296E-3</v>
      </c>
      <c r="H38" s="35">
        <v>1.61727910860311</v>
      </c>
      <c r="I38" s="1">
        <f>VLOOKUP(F38,'[1]SUSMB vs SHAM all proteins sum'!$B$2:$E$3214,2,FALSE)</f>
        <v>0.42092356039082801</v>
      </c>
      <c r="J38" s="29">
        <f>VLOOKUP(F38,'[1]SUSMB vs SHAM all proteins sum'!$B$2:$E$3214,3,FALSE)</f>
        <v>1.23377448691336</v>
      </c>
      <c r="K38" s="1">
        <f>VLOOKUP($E38,[1]AllProteinsNorm!$A$1:$Q$3226,4,FALSE)</f>
        <v>41438.448486524598</v>
      </c>
      <c r="L38" s="1">
        <f>VLOOKUP($E38,[1]AllProteinsNorm!$A$1:$Q$3226,5,FALSE)</f>
        <v>43683.797181529902</v>
      </c>
      <c r="M38" s="1">
        <f>VLOOKUP($E38,[1]AllProteinsNorm!$A$1:$Q$3226,10,FALSE)</f>
        <v>39189.140129761698</v>
      </c>
      <c r="N38" s="1">
        <f>VLOOKUP($E38,[1]AllProteinsNorm!$A$1:$Q$3226,11,FALSE)</f>
        <v>49601.083968865598</v>
      </c>
      <c r="O38" s="1">
        <f>VLOOKUP($E38,[1]AllProteinsNorm!$A$1:$Q$3226,15,FALSE)</f>
        <v>75515.562754844301</v>
      </c>
      <c r="P38" s="1">
        <f>VLOOKUP($E38,[1]AllProteinsNorm!$A$1:$Q$3226,6,FALSE)</f>
        <v>79802.6039072118</v>
      </c>
      <c r="Q38" s="1">
        <f>VLOOKUP($E38,[1]AllProteinsNorm!$A$1:$Q$3226,8,FALSE)</f>
        <v>68069.670347568695</v>
      </c>
      <c r="R38" s="1">
        <f>VLOOKUP($E38,[1]AllProteinsNorm!$A$1:$Q$3226,13,FALSE)</f>
        <v>87828.433331873501</v>
      </c>
      <c r="S38" s="1">
        <f>VLOOKUP($E38,[1]AllProteinsNorm!$A$1:$Q$3226,16,FALSE)</f>
        <v>67216.978086987103</v>
      </c>
      <c r="T38" s="1">
        <f>VLOOKUP($E38,[1]AllProteinsNorm!$A$1:$Q$3226,17,FALSE)</f>
        <v>91676.344304493803</v>
      </c>
      <c r="U38" s="1">
        <f>VLOOKUP($E38,[1]AllProteinsNorm!$A$1:$Q$3226,3,FALSE)</f>
        <v>45481.560450728801</v>
      </c>
      <c r="V38" s="1">
        <f>VLOOKUP($E38,[1]AllProteinsNorm!$A$1:$Q$3226,7,FALSE)</f>
        <v>46216.772416975698</v>
      </c>
      <c r="W38" s="1">
        <f>VLOOKUP($E38,[1]AllProteinsNorm!$A$1:$Q$3226,9,FALSE)</f>
        <v>61619.596162365502</v>
      </c>
      <c r="X38" s="1">
        <f>VLOOKUP($E38,[1]AllProteinsNorm!$A$1:$Q$3226,12,FALSE)</f>
        <v>137455.61589892799</v>
      </c>
      <c r="Y38" s="1">
        <f>VLOOKUP($E38,[1]AllProteinsNorm!$A$1:$Q$3226,14,FALSE)</f>
        <v>42665.796205286002</v>
      </c>
      <c r="Z38" s="25">
        <f t="shared" si="4"/>
        <v>0.83066943333541277</v>
      </c>
      <c r="AA38" s="1">
        <f t="shared" si="4"/>
        <v>0.87567938414780844</v>
      </c>
      <c r="AB38" s="1">
        <f t="shared" si="4"/>
        <v>0.78558010768856945</v>
      </c>
      <c r="AC38" s="1">
        <f t="shared" si="4"/>
        <v>0.99429650042612849</v>
      </c>
      <c r="AD38" s="29">
        <f t="shared" si="4"/>
        <v>1.5137745744020805</v>
      </c>
      <c r="AE38" s="25">
        <f t="shared" si="4"/>
        <v>1.5997120111253871</v>
      </c>
      <c r="AF38" s="1">
        <f t="shared" si="4"/>
        <v>1.3645152403167466</v>
      </c>
      <c r="AG38" s="1">
        <f t="shared" si="4"/>
        <v>1.760596682818595</v>
      </c>
      <c r="AH38" s="1">
        <f t="shared" si="4"/>
        <v>1.3474222886552687</v>
      </c>
      <c r="AI38" s="29">
        <f t="shared" si="4"/>
        <v>1.8377313764157996</v>
      </c>
      <c r="AJ38" s="25">
        <f t="shared" si="4"/>
        <v>0.91171709913567267</v>
      </c>
      <c r="AK38" s="1">
        <f t="shared" si="4"/>
        <v>0.92645505699098007</v>
      </c>
      <c r="AL38" s="1">
        <f t="shared" si="4"/>
        <v>1.2352179412121131</v>
      </c>
      <c r="AM38" s="1">
        <f t="shared" si="4"/>
        <v>2.7554163521509016</v>
      </c>
      <c r="AN38" s="29">
        <f t="shared" si="4"/>
        <v>0.85527267673098983</v>
      </c>
      <c r="AO38" s="1">
        <f t="shared" si="1"/>
        <v>13275.593552326613</v>
      </c>
      <c r="AP38" s="1">
        <f t="shared" si="2"/>
        <v>9975.508632996236</v>
      </c>
      <c r="AQ38" s="29">
        <f t="shared" si="3"/>
        <v>35998.874120339868</v>
      </c>
      <c r="AR38" s="30" t="s">
        <v>129</v>
      </c>
    </row>
    <row r="39" spans="5:44" ht="32" x14ac:dyDescent="0.2">
      <c r="E39" s="25" t="s">
        <v>130</v>
      </c>
      <c r="F39" s="26" t="s">
        <v>131</v>
      </c>
      <c r="G39" s="27">
        <v>4.7425078835705903E-2</v>
      </c>
      <c r="H39" s="35">
        <v>1.6666553642959701</v>
      </c>
      <c r="I39" s="1">
        <f>VLOOKUP(F39,'[1]SUSMB vs SHAM all proteins sum'!$B$2:$E$3214,2,FALSE)</f>
        <v>0.24233371154036201</v>
      </c>
      <c r="J39" s="29">
        <f>VLOOKUP(F39,'[1]SUSMB vs SHAM all proteins sum'!$B$2:$E$3214,3,FALSE)</f>
        <v>1.40486104368047</v>
      </c>
      <c r="K39" s="1">
        <f>VLOOKUP($E39,[1]AllProteinsNorm!$A$1:$Q$3226,4,FALSE)</f>
        <v>395435.58180444001</v>
      </c>
      <c r="L39" s="1">
        <f>VLOOKUP($E39,[1]AllProteinsNorm!$A$1:$Q$3226,5,FALSE)</f>
        <v>622870.70203753002</v>
      </c>
      <c r="M39" s="1">
        <f>VLOOKUP($E39,[1]AllProteinsNorm!$A$1:$Q$3226,10,FALSE)</f>
        <v>488953.70804690901</v>
      </c>
      <c r="N39" s="1">
        <f>VLOOKUP($E39,[1]AllProteinsNorm!$A$1:$Q$3226,11,FALSE)</f>
        <v>845855.32091572403</v>
      </c>
      <c r="O39" s="1">
        <f>VLOOKUP($E39,[1]AllProteinsNorm!$A$1:$Q$3226,15,FALSE)</f>
        <v>1341962.7333657499</v>
      </c>
      <c r="P39" s="1">
        <f>VLOOKUP($E39,[1]AllProteinsNorm!$A$1:$Q$3226,6,FALSE)</f>
        <v>983772.93062874104</v>
      </c>
      <c r="Q39" s="1">
        <f>VLOOKUP($E39,[1]AllProteinsNorm!$A$1:$Q$3226,8,FALSE)</f>
        <v>1147579.2224195199</v>
      </c>
      <c r="R39" s="1">
        <f>VLOOKUP($E39,[1]AllProteinsNorm!$A$1:$Q$3226,13,FALSE)</f>
        <v>1156715.54095593</v>
      </c>
      <c r="S39" s="1">
        <f>VLOOKUP($E39,[1]AllProteinsNorm!$A$1:$Q$3226,16,FALSE)</f>
        <v>1070761.0124610299</v>
      </c>
      <c r="T39" s="1">
        <f>VLOOKUP($E39,[1]AllProteinsNorm!$A$1:$Q$3226,17,FALSE)</f>
        <v>1257217.1333864899</v>
      </c>
      <c r="U39" s="1">
        <f>VLOOKUP($E39,[1]AllProteinsNorm!$A$1:$Q$3226,3,FALSE)</f>
        <v>1025173.66864315</v>
      </c>
      <c r="V39" s="1">
        <f>VLOOKUP($E39,[1]AllProteinsNorm!$A$1:$Q$3226,7,FALSE)</f>
        <v>867217.86585707695</v>
      </c>
      <c r="W39" s="1">
        <f>VLOOKUP($E39,[1]AllProteinsNorm!$A$1:$Q$3226,9,FALSE)</f>
        <v>524975.85017097997</v>
      </c>
      <c r="X39" s="1">
        <f>VLOOKUP($E39,[1]AllProteinsNorm!$A$1:$Q$3226,12,FALSE)</f>
        <v>1274705.02827026</v>
      </c>
      <c r="Y39" s="1">
        <f>VLOOKUP($E39,[1]AllProteinsNorm!$A$1:$Q$3226,14,FALSE)</f>
        <v>1257390.2809828599</v>
      </c>
      <c r="Z39" s="25">
        <f t="shared" si="4"/>
        <v>0.53508420778050514</v>
      </c>
      <c r="AA39" s="1">
        <f t="shared" si="4"/>
        <v>0.84283835720748124</v>
      </c>
      <c r="AB39" s="1">
        <f t="shared" si="4"/>
        <v>0.66162839043909993</v>
      </c>
      <c r="AC39" s="1">
        <f t="shared" si="4"/>
        <v>1.1445703045330586</v>
      </c>
      <c r="AD39" s="29">
        <f t="shared" si="4"/>
        <v>1.8158787400398548</v>
      </c>
      <c r="AE39" s="25">
        <f t="shared" si="4"/>
        <v>1.3311937100331905</v>
      </c>
      <c r="AF39" s="1">
        <f t="shared" si="4"/>
        <v>1.5528484217118121</v>
      </c>
      <c r="AG39" s="1">
        <f t="shared" si="4"/>
        <v>1.565211243852848</v>
      </c>
      <c r="AH39" s="1">
        <f t="shared" si="4"/>
        <v>1.4489017540113751</v>
      </c>
      <c r="AI39" s="29">
        <f t="shared" si="4"/>
        <v>1.7012051135015847</v>
      </c>
      <c r="AJ39" s="25">
        <f t="shared" si="4"/>
        <v>1.3872151762878986</v>
      </c>
      <c r="AK39" s="1">
        <f t="shared" si="4"/>
        <v>1.1734770619471455</v>
      </c>
      <c r="AL39" s="1">
        <f t="shared" si="4"/>
        <v>0.71037180218030116</v>
      </c>
      <c r="AM39" s="1">
        <f t="shared" si="4"/>
        <v>1.7248688827985483</v>
      </c>
      <c r="AN39" s="29">
        <f t="shared" si="4"/>
        <v>1.7014394084125535</v>
      </c>
      <c r="AO39" s="1">
        <f t="shared" si="1"/>
        <v>337350.79298334481</v>
      </c>
      <c r="AP39" s="1">
        <f t="shared" si="2"/>
        <v>91507.360009775177</v>
      </c>
      <c r="AQ39" s="29">
        <f t="shared" si="3"/>
        <v>277530.01895348553</v>
      </c>
      <c r="AR39" s="30" t="s">
        <v>132</v>
      </c>
    </row>
    <row r="40" spans="5:44" ht="32" x14ac:dyDescent="0.2">
      <c r="E40" s="25" t="s">
        <v>133</v>
      </c>
      <c r="F40" s="26" t="s">
        <v>134</v>
      </c>
      <c r="G40" s="27">
        <v>1.6833491655468501E-2</v>
      </c>
      <c r="H40" s="35">
        <v>1.73196657201852</v>
      </c>
      <c r="I40" s="1">
        <f>VLOOKUP(F40,'[1]SUSMB vs SHAM all proteins sum'!$B$2:$E$3214,2,FALSE)</f>
        <v>8.19682165670288E-4</v>
      </c>
      <c r="J40" s="29">
        <f>VLOOKUP(F40,'[1]SUSMB vs SHAM all proteins sum'!$B$2:$E$3214,3,FALSE)</f>
        <v>2.1536161429841099</v>
      </c>
      <c r="K40" s="1">
        <f>VLOOKUP($E40,[1]AllProteinsNorm!$A$1:$Q$3226,4,FALSE)</f>
        <v>98414.450626011603</v>
      </c>
      <c r="L40" s="1">
        <f>VLOOKUP($E40,[1]AllProteinsNorm!$A$1:$Q$3226,5,FALSE)</f>
        <v>154162.310395935</v>
      </c>
      <c r="M40" s="1">
        <f>VLOOKUP($E40,[1]AllProteinsNorm!$A$1:$Q$3226,10,FALSE)</f>
        <v>128145.61071553999</v>
      </c>
      <c r="N40" s="1">
        <f>VLOOKUP($E40,[1]AllProteinsNorm!$A$1:$Q$3226,11,FALSE)</f>
        <v>191147.257498625</v>
      </c>
      <c r="O40" s="1">
        <f>VLOOKUP($E40,[1]AllProteinsNorm!$A$1:$Q$3226,15,FALSE)</f>
        <v>219815.80275016301</v>
      </c>
      <c r="P40" s="1">
        <f>VLOOKUP($E40,[1]AllProteinsNorm!$A$1:$Q$3226,6,FALSE)</f>
        <v>276055.76481828798</v>
      </c>
      <c r="Q40" s="1">
        <f>VLOOKUP($E40,[1]AllProteinsNorm!$A$1:$Q$3226,8,FALSE)</f>
        <v>378102.76094640401</v>
      </c>
      <c r="R40" s="1">
        <f>VLOOKUP($E40,[1]AllProteinsNorm!$A$1:$Q$3226,13,FALSE)</f>
        <v>286184.727666397</v>
      </c>
      <c r="S40" s="1">
        <f>VLOOKUP($E40,[1]AllProteinsNorm!$A$1:$Q$3226,16,FALSE)</f>
        <v>210943.94250106299</v>
      </c>
      <c r="T40" s="1">
        <f>VLOOKUP($E40,[1]AllProteinsNorm!$A$1:$Q$3226,17,FALSE)</f>
        <v>202043.62252962799</v>
      </c>
      <c r="U40" s="1">
        <f>VLOOKUP($E40,[1]AllProteinsNorm!$A$1:$Q$3226,3,FALSE)</f>
        <v>311498.548091401</v>
      </c>
      <c r="V40" s="1">
        <f>VLOOKUP($E40,[1]AllProteinsNorm!$A$1:$Q$3226,7,FALSE)</f>
        <v>344537.47581441002</v>
      </c>
      <c r="W40" s="1">
        <f>VLOOKUP($E40,[1]AllProteinsNorm!$A$1:$Q$3226,9,FALSE)</f>
        <v>358050.353175044</v>
      </c>
      <c r="X40" s="1">
        <f>VLOOKUP($E40,[1]AllProteinsNorm!$A$1:$Q$3226,12,FALSE)</f>
        <v>338286.05154793098</v>
      </c>
      <c r="Y40" s="1">
        <f>VLOOKUP($E40,[1]AllProteinsNorm!$A$1:$Q$3226,14,FALSE)</f>
        <v>291131.09789777698</v>
      </c>
      <c r="Z40" s="25">
        <f t="shared" ref="Z40:AN56" si="5">K40/AVERAGE($K40:$O40)</f>
        <v>0.62155021836828372</v>
      </c>
      <c r="AA40" s="1">
        <f t="shared" si="5"/>
        <v>0.97363361865301878</v>
      </c>
      <c r="AB40" s="1">
        <f t="shared" si="5"/>
        <v>0.80932151545363817</v>
      </c>
      <c r="AC40" s="1">
        <f t="shared" si="5"/>
        <v>1.2072172214856347</v>
      </c>
      <c r="AD40" s="29">
        <f t="shared" si="5"/>
        <v>1.3882774260394244</v>
      </c>
      <c r="AE40" s="25">
        <f t="shared" si="5"/>
        <v>1.7434687671698494</v>
      </c>
      <c r="AF40" s="1">
        <f t="shared" si="5"/>
        <v>2.3879608343794758</v>
      </c>
      <c r="AG40" s="1">
        <f t="shared" si="5"/>
        <v>1.8074396477675654</v>
      </c>
      <c r="AH40" s="1">
        <f t="shared" si="5"/>
        <v>1.3322459526116435</v>
      </c>
      <c r="AI40" s="29">
        <f t="shared" si="5"/>
        <v>1.2760347378296257</v>
      </c>
      <c r="AJ40" s="25">
        <f t="shared" si="5"/>
        <v>1.9673126187877195</v>
      </c>
      <c r="AK40" s="1">
        <f t="shared" si="5"/>
        <v>2.1759745846907488</v>
      </c>
      <c r="AL40" s="1">
        <f t="shared" si="5"/>
        <v>2.2613170503638336</v>
      </c>
      <c r="AM40" s="1">
        <f t="shared" si="5"/>
        <v>2.1364928409709312</v>
      </c>
      <c r="AN40" s="29">
        <f t="shared" si="5"/>
        <v>1.8386791403206235</v>
      </c>
      <c r="AO40" s="1">
        <f t="shared" si="1"/>
        <v>43303.154915955878</v>
      </c>
      <c r="AP40" s="1">
        <f t="shared" si="2"/>
        <v>63385.002827630531</v>
      </c>
      <c r="AQ40" s="29">
        <f t="shared" si="3"/>
        <v>24130.783685551578</v>
      </c>
      <c r="AR40" s="30" t="s">
        <v>135</v>
      </c>
    </row>
    <row r="41" spans="5:44" ht="16" x14ac:dyDescent="0.2">
      <c r="E41" s="25" t="s">
        <v>136</v>
      </c>
      <c r="F41" s="26" t="s">
        <v>137</v>
      </c>
      <c r="G41" s="27">
        <v>4.05722975150676E-2</v>
      </c>
      <c r="H41" s="35">
        <v>1.8549226691696401</v>
      </c>
      <c r="I41" s="1">
        <f>VLOOKUP(F41,'[1]SUSMB vs SHAM all proteins sum'!$B$2:$E$3214,2,FALSE)</f>
        <v>0.153133447153362</v>
      </c>
      <c r="J41" s="29">
        <f>VLOOKUP(F41,'[1]SUSMB vs SHAM all proteins sum'!$B$2:$E$3214,3,FALSE)</f>
        <v>1.46355125719888</v>
      </c>
      <c r="K41" s="1">
        <f>VLOOKUP($E41,[1]AllProteinsNorm!$A$1:$Q$3226,4,FALSE)</f>
        <v>557851.56080181699</v>
      </c>
      <c r="L41" s="1">
        <f>VLOOKUP($E41,[1]AllProteinsNorm!$A$1:$Q$3226,5,FALSE)</f>
        <v>537206.65897661005</v>
      </c>
      <c r="M41" s="1">
        <f>VLOOKUP($E41,[1]AllProteinsNorm!$A$1:$Q$3226,10,FALSE)</f>
        <v>234248.09638782701</v>
      </c>
      <c r="N41" s="1">
        <f>VLOOKUP($E41,[1]AllProteinsNorm!$A$1:$Q$3226,11,FALSE)</f>
        <v>491798.51365706202</v>
      </c>
      <c r="O41" s="1">
        <f>VLOOKUP($E41,[1]AllProteinsNorm!$A$1:$Q$3226,15,FALSE)</f>
        <v>194294.49445872899</v>
      </c>
      <c r="P41" s="1">
        <f>VLOOKUP($E41,[1]AllProteinsNorm!$A$1:$Q$3226,6,FALSE)</f>
        <v>581527.27232226101</v>
      </c>
      <c r="Q41" s="1">
        <f>VLOOKUP($E41,[1]AllProteinsNorm!$A$1:$Q$3226,8,FALSE)</f>
        <v>858451.49821711297</v>
      </c>
      <c r="R41" s="1">
        <f>VLOOKUP($E41,[1]AllProteinsNorm!$A$1:$Q$3226,13,FALSE)</f>
        <v>897267.47219737503</v>
      </c>
      <c r="S41" s="1">
        <f>VLOOKUP($E41,[1]AllProteinsNorm!$A$1:$Q$3226,16,FALSE)</f>
        <v>484707.55762304098</v>
      </c>
      <c r="T41" s="1">
        <f>VLOOKUP($E41,[1]AllProteinsNorm!$A$1:$Q$3226,17,FALSE)</f>
        <v>678461.63620030403</v>
      </c>
      <c r="U41" s="1">
        <f>VLOOKUP($E41,[1]AllProteinsNorm!$A$1:$Q$3226,3,FALSE)</f>
        <v>484892.03149387002</v>
      </c>
      <c r="V41" s="1">
        <f>VLOOKUP($E41,[1]AllProteinsNorm!$A$1:$Q$3226,7,FALSE)</f>
        <v>557196.72794630704</v>
      </c>
      <c r="W41" s="1">
        <f>VLOOKUP($E41,[1]AllProteinsNorm!$A$1:$Q$3226,9,FALSE)</f>
        <v>430404.1999073</v>
      </c>
      <c r="X41" s="1">
        <f>VLOOKUP($E41,[1]AllProteinsNorm!$A$1:$Q$3226,12,FALSE)</f>
        <v>726704.55076003203</v>
      </c>
      <c r="Y41" s="1">
        <f>VLOOKUP($E41,[1]AllProteinsNorm!$A$1:$Q$3226,14,FALSE)</f>
        <v>533010.19647360197</v>
      </c>
      <c r="Z41" s="25">
        <f t="shared" si="5"/>
        <v>1.383972779192389</v>
      </c>
      <c r="AA41" s="1">
        <f t="shared" si="5"/>
        <v>1.3327548851093856</v>
      </c>
      <c r="AB41" s="1">
        <f t="shared" si="5"/>
        <v>0.58114561607108373</v>
      </c>
      <c r="AC41" s="1">
        <f t="shared" si="5"/>
        <v>1.22010191164537</v>
      </c>
      <c r="AD41" s="29">
        <f t="shared" si="5"/>
        <v>0.48202480798177155</v>
      </c>
      <c r="AE41" s="25">
        <f t="shared" si="5"/>
        <v>1.4427098027568832</v>
      </c>
      <c r="AF41" s="1">
        <f t="shared" si="5"/>
        <v>2.129730539933874</v>
      </c>
      <c r="AG41" s="1">
        <f t="shared" si="5"/>
        <v>2.226029009206433</v>
      </c>
      <c r="AH41" s="1">
        <f t="shared" si="5"/>
        <v>1.2025099735401334</v>
      </c>
      <c r="AI41" s="29">
        <f t="shared" si="5"/>
        <v>1.6831940648833836</v>
      </c>
      <c r="AJ41" s="25">
        <f t="shared" si="5"/>
        <v>1.2029676343833382</v>
      </c>
      <c r="AK41" s="1">
        <f t="shared" si="5"/>
        <v>1.3823482057204712</v>
      </c>
      <c r="AL41" s="1">
        <f t="shared" si="5"/>
        <v>1.0677888861072851</v>
      </c>
      <c r="AM41" s="1">
        <f t="shared" si="5"/>
        <v>1.8028798114708837</v>
      </c>
      <c r="AN41" s="29">
        <f t="shared" si="5"/>
        <v>1.3223438899967841</v>
      </c>
      <c r="AO41" s="1">
        <f t="shared" si="1"/>
        <v>156147.85963830535</v>
      </c>
      <c r="AP41" s="1">
        <f t="shared" si="2"/>
        <v>158032.79559641448</v>
      </c>
      <c r="AQ41" s="29">
        <f t="shared" si="3"/>
        <v>100043.82479502771</v>
      </c>
      <c r="AR41" s="30" t="s">
        <v>138</v>
      </c>
    </row>
    <row r="42" spans="5:44" ht="16" x14ac:dyDescent="0.2">
      <c r="E42" s="25" t="s">
        <v>139</v>
      </c>
      <c r="F42" s="26" t="s">
        <v>140</v>
      </c>
      <c r="G42" s="27">
        <v>4.7032661573501798E-2</v>
      </c>
      <c r="H42" s="35">
        <v>1.8877456325151001</v>
      </c>
      <c r="I42" s="1">
        <f>VLOOKUP(F42,'[1]SUSMB vs SHAM all proteins sum'!$B$2:$E$3214,2,FALSE)</f>
        <v>0.20689116834440899</v>
      </c>
      <c r="J42" s="29">
        <f>VLOOKUP(F42,'[1]SUSMB vs SHAM all proteins sum'!$B$2:$E$3214,3,FALSE)</f>
        <v>2.0954250847065499</v>
      </c>
      <c r="K42" s="1">
        <f>VLOOKUP($E42,[1]AllProteinsNorm!$A$1:$Q$3226,4,FALSE)</f>
        <v>5726.2028243423101</v>
      </c>
      <c r="L42" s="1">
        <f>VLOOKUP($E42,[1]AllProteinsNorm!$A$1:$Q$3226,5,FALSE)</f>
        <v>9950.1383328357006</v>
      </c>
      <c r="M42" s="1">
        <f>VLOOKUP($E42,[1]AllProteinsNorm!$A$1:$Q$3226,10,FALSE)</f>
        <v>24287.008688156799</v>
      </c>
      <c r="N42" s="1">
        <f>VLOOKUP($E42,[1]AllProteinsNorm!$A$1:$Q$3226,11,FALSE)</f>
        <v>15365.4810593075</v>
      </c>
      <c r="O42" s="1">
        <f>VLOOKUP($E42,[1]AllProteinsNorm!$A$1:$Q$3226,15,FALSE)</f>
        <v>12220.834507948201</v>
      </c>
      <c r="P42" s="1">
        <f>VLOOKUP($E42,[1]AllProteinsNorm!$A$1:$Q$3226,6,FALSE)</f>
        <v>25367.411501528801</v>
      </c>
      <c r="Q42" s="1">
        <f>VLOOKUP($E42,[1]AllProteinsNorm!$A$1:$Q$3226,8,FALSE)</f>
        <v>23554.529187722699</v>
      </c>
      <c r="R42" s="1">
        <f>VLOOKUP($E42,[1]AllProteinsNorm!$A$1:$Q$3226,13,FALSE)</f>
        <v>14154.549432058</v>
      </c>
      <c r="S42" s="1">
        <f>VLOOKUP($E42,[1]AllProteinsNorm!$A$1:$Q$3226,16,FALSE)</f>
        <v>24159.380751336099</v>
      </c>
      <c r="T42" s="1">
        <f>VLOOKUP($E42,[1]AllProteinsNorm!$A$1:$Q$3226,17,FALSE)</f>
        <v>30486.097862114399</v>
      </c>
      <c r="U42" s="1">
        <f>VLOOKUP($E42,[1]AllProteinsNorm!$A$1:$Q$3226,3,FALSE)</f>
        <v>108861.62885074801</v>
      </c>
      <c r="V42" s="1">
        <f>VLOOKUP($E42,[1]AllProteinsNorm!$A$1:$Q$3226,7,FALSE)</f>
        <v>24702.1765539718</v>
      </c>
      <c r="W42" s="1">
        <f>VLOOKUP($E42,[1]AllProteinsNorm!$A$1:$Q$3226,9,FALSE)</f>
        <v>14795.7660884328</v>
      </c>
      <c r="X42" s="1">
        <f>VLOOKUP($E42,[1]AllProteinsNorm!$A$1:$Q$3226,12,FALSE)</f>
        <v>42513.448122946902</v>
      </c>
      <c r="Y42" s="1">
        <f>VLOOKUP($E42,[1]AllProteinsNorm!$A$1:$Q$3226,14,FALSE)</f>
        <v>6205.8854414426196</v>
      </c>
      <c r="Z42" s="25">
        <f t="shared" si="5"/>
        <v>0.42385130920833619</v>
      </c>
      <c r="AA42" s="1">
        <f t="shared" si="5"/>
        <v>0.73650537512367209</v>
      </c>
      <c r="AB42" s="1">
        <f t="shared" si="5"/>
        <v>1.797714950904107</v>
      </c>
      <c r="AC42" s="1">
        <f t="shared" si="5"/>
        <v>1.1373469406144199</v>
      </c>
      <c r="AD42" s="29">
        <f t="shared" si="5"/>
        <v>0.90458142414946541</v>
      </c>
      <c r="AE42" s="25">
        <f t="shared" si="5"/>
        <v>1.8776859475606373</v>
      </c>
      <c r="AF42" s="1">
        <f t="shared" si="5"/>
        <v>1.7434971027504451</v>
      </c>
      <c r="AG42" s="1">
        <f t="shared" si="5"/>
        <v>1.0477142518473341</v>
      </c>
      <c r="AH42" s="1">
        <f t="shared" si="5"/>
        <v>1.7882679805867003</v>
      </c>
      <c r="AI42" s="29">
        <f t="shared" si="5"/>
        <v>2.2565691240590611</v>
      </c>
      <c r="AJ42" s="25">
        <f t="shared" si="5"/>
        <v>8.0578954896242472</v>
      </c>
      <c r="AK42" s="1">
        <f t="shared" si="5"/>
        <v>1.8284455150955929</v>
      </c>
      <c r="AL42" s="1">
        <f t="shared" si="5"/>
        <v>1.0951768597269051</v>
      </c>
      <c r="AM42" s="1">
        <f t="shared" si="5"/>
        <v>3.1468289193792862</v>
      </c>
      <c r="AN42" s="29">
        <f t="shared" si="5"/>
        <v>0.45935723023477121</v>
      </c>
      <c r="AO42" s="1">
        <f t="shared" si="1"/>
        <v>6237.1273424660139</v>
      </c>
      <c r="AP42" s="1">
        <f t="shared" si="2"/>
        <v>5292.6012084159947</v>
      </c>
      <c r="AQ42" s="29">
        <f t="shared" si="3"/>
        <v>36763.715204979184</v>
      </c>
      <c r="AR42" s="30" t="s">
        <v>141</v>
      </c>
    </row>
    <row r="43" spans="5:44" ht="32" x14ac:dyDescent="0.2">
      <c r="E43" s="25" t="s">
        <v>142</v>
      </c>
      <c r="F43" s="26" t="s">
        <v>143</v>
      </c>
      <c r="G43" s="27">
        <v>4.6572134222476101E-2</v>
      </c>
      <c r="H43" s="35">
        <v>2.2598771220358298</v>
      </c>
      <c r="I43" s="1">
        <f>VLOOKUP(F43,'[1]SUSMB vs SHAM all proteins sum'!$B$2:$E$3214,2,FALSE)</f>
        <v>5.8654601097410899E-2</v>
      </c>
      <c r="J43" s="29">
        <f>VLOOKUP(F43,'[1]SUSMB vs SHAM all proteins sum'!$B$2:$E$3214,3,FALSE)</f>
        <v>2.1614047859488701</v>
      </c>
      <c r="K43" s="1">
        <f>VLOOKUP($E43,[1]AllProteinsNorm!$A$1:$Q$3226,4,FALSE)</f>
        <v>56613.388334981202</v>
      </c>
      <c r="L43" s="1">
        <f>VLOOKUP($E43,[1]AllProteinsNorm!$A$1:$Q$3226,5,FALSE)</f>
        <v>159495.28411437201</v>
      </c>
      <c r="M43" s="1">
        <f>VLOOKUP($E43,[1]AllProteinsNorm!$A$1:$Q$3226,10,FALSE)</f>
        <v>205833.770230511</v>
      </c>
      <c r="N43" s="1">
        <f>VLOOKUP($E43,[1]AllProteinsNorm!$A$1:$Q$3226,11,FALSE)</f>
        <v>119032.395012547</v>
      </c>
      <c r="O43" s="1">
        <f>VLOOKUP($E43,[1]AllProteinsNorm!$A$1:$Q$3226,15,FALSE)</f>
        <v>32093.1491802766</v>
      </c>
      <c r="P43" s="1">
        <f>VLOOKUP($E43,[1]AllProteinsNorm!$A$1:$Q$3226,6,FALSE)</f>
        <v>203064.340230406</v>
      </c>
      <c r="Q43" s="1">
        <f>VLOOKUP($E43,[1]AllProteinsNorm!$A$1:$Q$3226,8,FALSE)</f>
        <v>207018.04084610401</v>
      </c>
      <c r="R43" s="1">
        <f>VLOOKUP($E43,[1]AllProteinsNorm!$A$1:$Q$3226,13,FALSE)</f>
        <v>253272.25102195001</v>
      </c>
      <c r="S43" s="1">
        <f>VLOOKUP($E43,[1]AllProteinsNorm!$A$1:$Q$3226,16,FALSE)</f>
        <v>198384.505473378</v>
      </c>
      <c r="T43" s="1">
        <f>VLOOKUP($E43,[1]AllProteinsNorm!$A$1:$Q$3226,17,FALSE)</f>
        <v>198128.99679343399</v>
      </c>
      <c r="U43" s="1">
        <f>VLOOKUP($E43,[1]AllProteinsNorm!$A$1:$Q$3226,3,FALSE)</f>
        <v>257285.77410070199</v>
      </c>
      <c r="V43" s="1">
        <f>VLOOKUP($E43,[1]AllProteinsNorm!$A$1:$Q$3226,7,FALSE)</f>
        <v>191076.58439447699</v>
      </c>
      <c r="W43" s="1">
        <f>VLOOKUP($E43,[1]AllProteinsNorm!$A$1:$Q$3226,9,FALSE)</f>
        <v>187287.62679144999</v>
      </c>
      <c r="X43" s="1">
        <f>VLOOKUP($E43,[1]AllProteinsNorm!$A$1:$Q$3226,12,FALSE)</f>
        <v>176902.94264820701</v>
      </c>
      <c r="Y43" s="1">
        <f>VLOOKUP($E43,[1]AllProteinsNorm!$A$1:$Q$3226,14,FALSE)</f>
        <v>205624.229465624</v>
      </c>
      <c r="Z43" s="25">
        <f t="shared" si="5"/>
        <v>0.49395001668064187</v>
      </c>
      <c r="AA43" s="1">
        <f t="shared" si="5"/>
        <v>1.3915912925511691</v>
      </c>
      <c r="AB43" s="1">
        <f t="shared" si="5"/>
        <v>1.7958931134312237</v>
      </c>
      <c r="AC43" s="1">
        <f t="shared" si="5"/>
        <v>1.0385538691676308</v>
      </c>
      <c r="AD43" s="29">
        <f t="shared" si="5"/>
        <v>0.28001170816933435</v>
      </c>
      <c r="AE43" s="25">
        <f t="shared" si="5"/>
        <v>1.7717299245640687</v>
      </c>
      <c r="AF43" s="1">
        <f t="shared" si="5"/>
        <v>1.8062258369711979</v>
      </c>
      <c r="AG43" s="1">
        <f t="shared" si="5"/>
        <v>2.2097923529465686</v>
      </c>
      <c r="AH43" s="1">
        <f t="shared" si="5"/>
        <v>1.7308985148166276</v>
      </c>
      <c r="AI43" s="29">
        <f t="shared" si="5"/>
        <v>1.7286692096923058</v>
      </c>
      <c r="AJ43" s="25">
        <f t="shared" si="5"/>
        <v>2.244810214445466</v>
      </c>
      <c r="AK43" s="1">
        <f t="shared" si="5"/>
        <v>1.6671371353092732</v>
      </c>
      <c r="AL43" s="1">
        <f t="shared" si="5"/>
        <v>1.6340786004598229</v>
      </c>
      <c r="AM43" s="1">
        <f t="shared" si="5"/>
        <v>1.5434725608526059</v>
      </c>
      <c r="AN43" s="29">
        <f t="shared" si="5"/>
        <v>1.7940648769070506</v>
      </c>
      <c r="AO43" s="1">
        <f t="shared" si="1"/>
        <v>64075.986347251681</v>
      </c>
      <c r="AP43" s="1">
        <f t="shared" si="2"/>
        <v>20908.59909415165</v>
      </c>
      <c r="AQ43" s="29">
        <f t="shared" si="3"/>
        <v>28361.649804413159</v>
      </c>
      <c r="AR43" s="30" t="s">
        <v>144</v>
      </c>
    </row>
    <row r="44" spans="5:44" ht="16" x14ac:dyDescent="0.2">
      <c r="E44" s="25" t="s">
        <v>145</v>
      </c>
      <c r="F44" s="26" t="s">
        <v>146</v>
      </c>
      <c r="G44" s="27">
        <v>3.0620481106431501E-2</v>
      </c>
      <c r="H44" s="35">
        <v>2.5284972717707701</v>
      </c>
      <c r="I44" s="1">
        <f>VLOOKUP(F44,'[1]SUSMB vs SHAM all proteins sum'!$B$2:$E$3214,2,FALSE)</f>
        <v>0.91329799115559196</v>
      </c>
      <c r="J44" s="29">
        <f>VLOOKUP(F44,'[1]SUSMB vs SHAM all proteins sum'!$B$2:$E$3214,3,FALSE)</f>
        <v>1.0568284491800299</v>
      </c>
      <c r="K44" s="1">
        <f>VLOOKUP($E44,[1]AllProteinsNorm!$A$1:$Q$3226,4,FALSE)</f>
        <v>11860.140644454699</v>
      </c>
      <c r="L44" s="1">
        <f>VLOOKUP($E44,[1]AllProteinsNorm!$A$1:$Q$3226,5,FALSE)</f>
        <v>38645.745710564501</v>
      </c>
      <c r="M44" s="1">
        <f>VLOOKUP($E44,[1]AllProteinsNorm!$A$1:$Q$3226,10,FALSE)</f>
        <v>16802.8269063548</v>
      </c>
      <c r="N44" s="1">
        <f>VLOOKUP($E44,[1]AllProteinsNorm!$A$1:$Q$3226,11,FALSE)</f>
        <v>33845.5201556377</v>
      </c>
      <c r="O44" s="1">
        <f>VLOOKUP($E44,[1]AllProteinsNorm!$A$1:$Q$3226,15,FALSE)</f>
        <v>22677.066509517801</v>
      </c>
      <c r="P44" s="1">
        <f>VLOOKUP($E44,[1]AllProteinsNorm!$A$1:$Q$3226,6,FALSE)</f>
        <v>46936.518806075001</v>
      </c>
      <c r="Q44" s="1">
        <f>VLOOKUP($E44,[1]AllProteinsNorm!$A$1:$Q$3226,8,FALSE)</f>
        <v>172074.88622006899</v>
      </c>
      <c r="R44" s="1">
        <f>VLOOKUP($E44,[1]AllProteinsNorm!$A$1:$Q$3226,13,FALSE)</f>
        <v>38044.839187602003</v>
      </c>
      <c r="S44" s="1">
        <f>VLOOKUP($E44,[1]AllProteinsNorm!$A$1:$Q$3226,16,FALSE)</f>
        <v>47662.827561048303</v>
      </c>
      <c r="T44" s="1">
        <f>VLOOKUP($E44,[1]AllProteinsNorm!$A$1:$Q$3226,17,FALSE)</f>
        <v>41712.908791010203</v>
      </c>
      <c r="U44" s="1">
        <f>VLOOKUP($E44,[1]AllProteinsNorm!$A$1:$Q$3226,3,FALSE)</f>
        <v>44360.769672874601</v>
      </c>
      <c r="V44" s="1">
        <f>VLOOKUP($E44,[1]AllProteinsNorm!$A$1:$Q$3226,7,FALSE)</f>
        <v>33430.447036665697</v>
      </c>
      <c r="W44" s="1">
        <f>VLOOKUP($E44,[1]AllProteinsNorm!$A$1:$Q$3226,9,FALSE)</f>
        <v>4649.0596074909399</v>
      </c>
      <c r="X44" s="1">
        <f>VLOOKUP($E44,[1]AllProteinsNorm!$A$1:$Q$3226,12,FALSE)</f>
        <v>20641.843124057799</v>
      </c>
      <c r="Y44" s="1">
        <f>VLOOKUP($E44,[1]AllProteinsNorm!$A$1:$Q$3226,14,FALSE)</f>
        <v>54755.7315372472</v>
      </c>
      <c r="Z44" s="25">
        <f t="shared" si="5"/>
        <v>0.47888299046733152</v>
      </c>
      <c r="AA44" s="1">
        <f t="shared" si="5"/>
        <v>1.5604191239813139</v>
      </c>
      <c r="AB44" s="1">
        <f t="shared" si="5"/>
        <v>0.67845637235190559</v>
      </c>
      <c r="AC44" s="1">
        <f t="shared" si="5"/>
        <v>1.3665979512335986</v>
      </c>
      <c r="AD44" s="29">
        <f t="shared" si="5"/>
        <v>0.91564356196585028</v>
      </c>
      <c r="AE44" s="25">
        <f t="shared" si="5"/>
        <v>1.8951799276080832</v>
      </c>
      <c r="AF44" s="1">
        <f t="shared" si="5"/>
        <v>6.9479560628921346</v>
      </c>
      <c r="AG44" s="1">
        <f t="shared" si="5"/>
        <v>1.536156012662971</v>
      </c>
      <c r="AH44" s="1">
        <f t="shared" si="5"/>
        <v>1.9245064692580629</v>
      </c>
      <c r="AI44" s="29">
        <f t="shared" si="5"/>
        <v>1.684263543052481</v>
      </c>
      <c r="AJ44" s="25">
        <f t="shared" si="5"/>
        <v>1.7911775818873881</v>
      </c>
      <c r="AK44" s="1">
        <f t="shared" si="5"/>
        <v>1.3498383307168849</v>
      </c>
      <c r="AL44" s="1">
        <f t="shared" si="5"/>
        <v>0.18771746764546923</v>
      </c>
      <c r="AM44" s="1">
        <f t="shared" si="5"/>
        <v>0.83346630198927241</v>
      </c>
      <c r="AN44" s="29">
        <f t="shared" si="5"/>
        <v>2.210900296198715</v>
      </c>
      <c r="AO44" s="1">
        <f t="shared" si="1"/>
        <v>10093.780277584126</v>
      </c>
      <c r="AP44" s="1">
        <f t="shared" si="2"/>
        <v>51514.85516482676</v>
      </c>
      <c r="AQ44" s="29">
        <f t="shared" si="3"/>
        <v>17600.027350663688</v>
      </c>
      <c r="AR44" s="30" t="s">
        <v>147</v>
      </c>
    </row>
    <row r="45" spans="5:44" ht="32" x14ac:dyDescent="0.2">
      <c r="E45" s="25" t="s">
        <v>148</v>
      </c>
      <c r="F45" s="26" t="s">
        <v>149</v>
      </c>
      <c r="G45" s="27">
        <v>3.1850987790895298E-2</v>
      </c>
      <c r="H45" s="35">
        <v>2.6250474474743402</v>
      </c>
      <c r="I45" s="1">
        <f>VLOOKUP(F45,'[1]SUSMB vs SHAM all proteins sum'!$B$2:$E$3214,2,FALSE)</f>
        <v>1.41572990716909E-2</v>
      </c>
      <c r="J45" s="29">
        <f>VLOOKUP(F45,'[1]SUSMB vs SHAM all proteins sum'!$B$2:$E$3214,3,FALSE)</f>
        <v>3.2308680010728401</v>
      </c>
      <c r="K45" s="1">
        <f>VLOOKUP($E45,[1]AllProteinsNorm!$A$1:$Q$3226,4,FALSE)</f>
        <v>58434.764237712501</v>
      </c>
      <c r="L45" s="1">
        <f>VLOOKUP($E45,[1]AllProteinsNorm!$A$1:$Q$3226,5,FALSE)</f>
        <v>37025.692521610799</v>
      </c>
      <c r="M45" s="1">
        <f>VLOOKUP($E45,[1]AllProteinsNorm!$A$1:$Q$3226,10,FALSE)</f>
        <v>60413.817749031099</v>
      </c>
      <c r="N45" s="1">
        <f>VLOOKUP($E45,[1]AllProteinsNorm!$A$1:$Q$3226,11,FALSE)</f>
        <v>99092.279253509201</v>
      </c>
      <c r="O45" s="1">
        <f>VLOOKUP($E45,[1]AllProteinsNorm!$A$1:$Q$3226,15,FALSE)</f>
        <v>194830.036346757</v>
      </c>
      <c r="P45" s="1">
        <f>VLOOKUP($E45,[1]AllProteinsNorm!$A$1:$Q$3226,6,FALSE)</f>
        <v>166161.070257885</v>
      </c>
      <c r="Q45" s="1">
        <f>VLOOKUP($E45,[1]AllProteinsNorm!$A$1:$Q$3226,8,FALSE)</f>
        <v>125066.364277634</v>
      </c>
      <c r="R45" s="1">
        <f>VLOOKUP($E45,[1]AllProteinsNorm!$A$1:$Q$3226,13,FALSE)</f>
        <v>239005.60934520501</v>
      </c>
      <c r="S45" s="1">
        <f>VLOOKUP($E45,[1]AllProteinsNorm!$A$1:$Q$3226,16,FALSE)</f>
        <v>134866.19835547401</v>
      </c>
      <c r="T45" s="1">
        <f>VLOOKUP($E45,[1]AllProteinsNorm!$A$1:$Q$3226,17,FALSE)</f>
        <v>469581.81479926902</v>
      </c>
      <c r="U45" s="1">
        <f>VLOOKUP($E45,[1]AllProteinsNorm!$A$1:$Q$3226,3,FALSE)</f>
        <v>184642.19469455199</v>
      </c>
      <c r="V45" s="1">
        <f>VLOOKUP($E45,[1]AllProteinsNorm!$A$1:$Q$3226,7,FALSE)</f>
        <v>163440.836068479</v>
      </c>
      <c r="W45" s="1">
        <f>VLOOKUP($E45,[1]AllProteinsNorm!$A$1:$Q$3226,9,FALSE)</f>
        <v>247729.501369404</v>
      </c>
      <c r="X45" s="1">
        <f>VLOOKUP($E45,[1]AllProteinsNorm!$A$1:$Q$3226,12,FALSE)</f>
        <v>635169.67304079502</v>
      </c>
      <c r="Y45" s="1">
        <f>VLOOKUP($E45,[1]AllProteinsNorm!$A$1:$Q$3226,14,FALSE)</f>
        <v>187086.978358238</v>
      </c>
      <c r="Z45" s="25">
        <f t="shared" si="5"/>
        <v>0.64956877756233311</v>
      </c>
      <c r="AA45" s="1">
        <f t="shared" si="5"/>
        <v>0.41158262796822814</v>
      </c>
      <c r="AB45" s="1">
        <f t="shared" si="5"/>
        <v>0.67156820524630778</v>
      </c>
      <c r="AC45" s="1">
        <f t="shared" si="5"/>
        <v>1.1015232377548658</v>
      </c>
      <c r="AD45" s="29">
        <f t="shared" si="5"/>
        <v>2.1657571514682652</v>
      </c>
      <c r="AE45" s="25">
        <f t="shared" si="5"/>
        <v>1.8470690297780943</v>
      </c>
      <c r="AF45" s="1">
        <f t="shared" si="5"/>
        <v>1.3902546954327948</v>
      </c>
      <c r="AG45" s="1">
        <f t="shared" si="5"/>
        <v>2.6568188221201052</v>
      </c>
      <c r="AH45" s="1">
        <f t="shared" si="5"/>
        <v>1.4991909823383212</v>
      </c>
      <c r="AI45" s="29">
        <f t="shared" si="5"/>
        <v>5.2199352454614045</v>
      </c>
      <c r="AJ45" s="25">
        <f t="shared" si="5"/>
        <v>2.0525077196557122</v>
      </c>
      <c r="AK45" s="1">
        <f t="shared" si="5"/>
        <v>1.8168305369879523</v>
      </c>
      <c r="AL45" s="1">
        <f t="shared" si="5"/>
        <v>2.7537947909918596</v>
      </c>
      <c r="AM45" s="1">
        <f t="shared" si="5"/>
        <v>7.060632372595455</v>
      </c>
      <c r="AN45" s="29">
        <f t="shared" si="5"/>
        <v>2.0796842669823121</v>
      </c>
      <c r="AO45" s="1">
        <f t="shared" si="1"/>
        <v>56124.827534880991</v>
      </c>
      <c r="AP45" s="1">
        <f t="shared" si="2"/>
        <v>127726.68480106453</v>
      </c>
      <c r="AQ45" s="29">
        <f t="shared" si="3"/>
        <v>178007.61892164228</v>
      </c>
      <c r="AR45" s="30" t="s">
        <v>150</v>
      </c>
    </row>
    <row r="46" spans="5:44" ht="32" x14ac:dyDescent="0.2">
      <c r="E46" s="25" t="s">
        <v>151</v>
      </c>
      <c r="F46" s="26" t="s">
        <v>152</v>
      </c>
      <c r="G46" s="27">
        <v>2.55167714151638E-2</v>
      </c>
      <c r="H46" s="35">
        <v>2.6408939638364699</v>
      </c>
      <c r="I46" s="1">
        <f>VLOOKUP(F46,'[1]SUSMB vs SHAM all proteins sum'!$B$2:$E$3214,2,FALSE)</f>
        <v>6.3755216231545106E-2</v>
      </c>
      <c r="J46" s="29">
        <f>VLOOKUP(F46,'[1]SUSMB vs SHAM all proteins sum'!$B$2:$E$3214,3,FALSE)</f>
        <v>2.2009756855013198</v>
      </c>
      <c r="K46" s="1">
        <f>VLOOKUP($E46,[1]AllProteinsNorm!$A$1:$Q$3226,4,FALSE)</f>
        <v>7969.1666950687304</v>
      </c>
      <c r="L46" s="1">
        <f>VLOOKUP($E46,[1]AllProteinsNorm!$A$1:$Q$3226,5,FALSE)</f>
        <v>35872.146872701298</v>
      </c>
      <c r="M46" s="1">
        <f>VLOOKUP($E46,[1]AllProteinsNorm!$A$1:$Q$3226,10,FALSE)</f>
        <v>47121.246142014301</v>
      </c>
      <c r="N46" s="1">
        <f>VLOOKUP($E46,[1]AllProteinsNorm!$A$1:$Q$3226,11,FALSE)</f>
        <v>15278.503294042101</v>
      </c>
      <c r="O46" s="1">
        <f>VLOOKUP($E46,[1]AllProteinsNorm!$A$1:$Q$3226,15,FALSE)</f>
        <v>44283.160307308302</v>
      </c>
      <c r="P46" s="1">
        <f>VLOOKUP($E46,[1]AllProteinsNorm!$A$1:$Q$3226,6,FALSE)</f>
        <v>61230.5925282834</v>
      </c>
      <c r="Q46" s="1">
        <f>VLOOKUP($E46,[1]AllProteinsNorm!$A$1:$Q$3226,8,FALSE)</f>
        <v>82367.449051538802</v>
      </c>
      <c r="R46" s="1">
        <f>VLOOKUP($E46,[1]AllProteinsNorm!$A$1:$Q$3226,13,FALSE)</f>
        <v>64395.433718536799</v>
      </c>
      <c r="S46" s="1">
        <f>VLOOKUP($E46,[1]AllProteinsNorm!$A$1:$Q$3226,16,FALSE)</f>
        <v>68591.014589267201</v>
      </c>
      <c r="T46" s="1">
        <f>VLOOKUP($E46,[1]AllProteinsNorm!$A$1:$Q$3226,17,FALSE)</f>
        <v>52555.1050731133</v>
      </c>
      <c r="U46" s="1">
        <f>VLOOKUP($E46,[1]AllProteinsNorm!$A$1:$Q$3226,3,FALSE)</f>
        <v>50595.832798842202</v>
      </c>
      <c r="V46" s="1">
        <f>VLOOKUP($E46,[1]AllProteinsNorm!$A$1:$Q$3226,7,FALSE)</f>
        <v>49083.857278609299</v>
      </c>
      <c r="W46" s="1">
        <f>VLOOKUP($E46,[1]AllProteinsNorm!$A$1:$Q$3226,9,FALSE)</f>
        <v>56879.843996670803</v>
      </c>
      <c r="X46" s="1">
        <f>VLOOKUP($E46,[1]AllProteinsNorm!$A$1:$Q$3226,12,FALSE)</f>
        <v>40260.326105206099</v>
      </c>
      <c r="Y46" s="1">
        <f>VLOOKUP($E46,[1]AllProteinsNorm!$A$1:$Q$3226,14,FALSE)</f>
        <v>82773.929485714601</v>
      </c>
      <c r="Z46" s="25">
        <f t="shared" si="5"/>
        <v>0.2647137623356608</v>
      </c>
      <c r="AA46" s="1">
        <f t="shared" si="5"/>
        <v>1.1915738903549529</v>
      </c>
      <c r="AB46" s="1">
        <f t="shared" si="5"/>
        <v>1.5652379765021049</v>
      </c>
      <c r="AC46" s="1">
        <f t="shared" si="5"/>
        <v>0.50750978672918701</v>
      </c>
      <c r="AD46" s="29">
        <f t="shared" si="5"/>
        <v>1.4709645840780945</v>
      </c>
      <c r="AE46" s="25">
        <f t="shared" si="5"/>
        <v>2.0339115918146704</v>
      </c>
      <c r="AF46" s="1">
        <f t="shared" si="5"/>
        <v>2.736019732893245</v>
      </c>
      <c r="AG46" s="1">
        <f t="shared" si="5"/>
        <v>2.1390388969299292</v>
      </c>
      <c r="AH46" s="1">
        <f t="shared" si="5"/>
        <v>2.2784045345143236</v>
      </c>
      <c r="AI46" s="29">
        <f t="shared" si="5"/>
        <v>1.74573579976166</v>
      </c>
      <c r="AJ46" s="25">
        <f t="shared" si="5"/>
        <v>1.6806541726596465</v>
      </c>
      <c r="AK46" s="1">
        <f t="shared" si="5"/>
        <v>1.6304305114118605</v>
      </c>
      <c r="AL46" s="1">
        <f t="shared" si="5"/>
        <v>1.8893917120269648</v>
      </c>
      <c r="AM46" s="1">
        <f t="shared" si="5"/>
        <v>1.3373371149036821</v>
      </c>
      <c r="AN46" s="29">
        <f t="shared" si="5"/>
        <v>2.7495218930517331</v>
      </c>
      <c r="AO46" s="1">
        <f t="shared" si="1"/>
        <v>15707.660335463675</v>
      </c>
      <c r="AP46" s="1">
        <f t="shared" si="2"/>
        <v>9803.5275882520673</v>
      </c>
      <c r="AQ46" s="29">
        <f t="shared" si="3"/>
        <v>14438.558181428107</v>
      </c>
      <c r="AR46" s="30" t="s">
        <v>153</v>
      </c>
    </row>
    <row r="47" spans="5:44" ht="16" x14ac:dyDescent="0.2">
      <c r="E47" s="25" t="s">
        <v>154</v>
      </c>
      <c r="F47" s="26" t="s">
        <v>155</v>
      </c>
      <c r="G47" s="27">
        <v>3.4412967270938899E-2</v>
      </c>
      <c r="H47" s="35">
        <v>2.7437074842434601</v>
      </c>
      <c r="I47" s="1">
        <f>VLOOKUP(F47,'[1]SUSMB vs SHAM all proteins sum'!$B$2:$E$3214,2,FALSE)</f>
        <v>0.93149773145228598</v>
      </c>
      <c r="J47" s="29">
        <f>VLOOKUP(F47,'[1]SUSMB vs SHAM all proteins sum'!$B$2:$E$3214,3,FALSE)</f>
        <v>1.0500363569945099</v>
      </c>
      <c r="K47" s="1">
        <f>VLOOKUP($E47,[1]AllProteinsNorm!$A$1:$Q$3226,4,FALSE)</f>
        <v>144490.17681139999</v>
      </c>
      <c r="L47" s="1">
        <f>VLOOKUP($E47,[1]AllProteinsNorm!$A$1:$Q$3226,5,FALSE)</f>
        <v>102211.975789084</v>
      </c>
      <c r="M47" s="1">
        <f>VLOOKUP($E47,[1]AllProteinsNorm!$A$1:$Q$3226,10,FALSE)</f>
        <v>37893.359436751103</v>
      </c>
      <c r="N47" s="1">
        <f>VLOOKUP($E47,[1]AllProteinsNorm!$A$1:$Q$3226,11,FALSE)</f>
        <v>23536.574460158401</v>
      </c>
      <c r="O47" s="1">
        <f>VLOOKUP($E47,[1]AllProteinsNorm!$A$1:$Q$3226,15,FALSE)</f>
        <v>20869.1136765458</v>
      </c>
      <c r="P47" s="1">
        <f>VLOOKUP($E47,[1]AllProteinsNorm!$A$1:$Q$3226,6,FALSE)</f>
        <v>119742.87380100301</v>
      </c>
      <c r="Q47" s="1">
        <f>VLOOKUP($E47,[1]AllProteinsNorm!$A$1:$Q$3226,8,FALSE)</f>
        <v>157303.07752224401</v>
      </c>
      <c r="R47" s="1">
        <f>VLOOKUP($E47,[1]AllProteinsNorm!$A$1:$Q$3226,13,FALSE)</f>
        <v>140935.85621248599</v>
      </c>
      <c r="S47" s="1">
        <f>VLOOKUP($E47,[1]AllProteinsNorm!$A$1:$Q$3226,16,FALSE)</f>
        <v>107444.210226924</v>
      </c>
      <c r="T47" s="1">
        <f>VLOOKUP($E47,[1]AllProteinsNorm!$A$1:$Q$3226,17,FALSE)</f>
        <v>149847.01724893399</v>
      </c>
      <c r="U47" s="1">
        <f>VLOOKUP($E47,[1]AllProteinsNorm!$A$1:$Q$3226,3,FALSE)</f>
        <v>15226.506054155399</v>
      </c>
      <c r="V47" s="1">
        <f>VLOOKUP($E47,[1]AllProteinsNorm!$A$1:$Q$3226,7,FALSE)</f>
        <v>86018.500333764896</v>
      </c>
      <c r="W47" s="1">
        <f>VLOOKUP($E47,[1]AllProteinsNorm!$A$1:$Q$3226,9,FALSE)</f>
        <v>76022.353753269694</v>
      </c>
      <c r="X47" s="1">
        <f>VLOOKUP($E47,[1]AllProteinsNorm!$A$1:$Q$3226,12,FALSE)</f>
        <v>28494.715404256702</v>
      </c>
      <c r="Y47" s="1">
        <f>VLOOKUP($E47,[1]AllProteinsNorm!$A$1:$Q$3226,14,FALSE)</f>
        <v>123672.857801365</v>
      </c>
      <c r="Z47" s="25">
        <f t="shared" si="5"/>
        <v>2.1958913331472596</v>
      </c>
      <c r="AA47" s="1">
        <f t="shared" si="5"/>
        <v>1.5533678256347645</v>
      </c>
      <c r="AB47" s="1">
        <f t="shared" si="5"/>
        <v>0.57588482073495939</v>
      </c>
      <c r="AC47" s="1">
        <f t="shared" si="5"/>
        <v>0.35769739514194593</v>
      </c>
      <c r="AD47" s="29">
        <f t="shared" si="5"/>
        <v>0.31715862534107064</v>
      </c>
      <c r="AE47" s="25">
        <f t="shared" si="5"/>
        <v>1.8197938751848972</v>
      </c>
      <c r="AF47" s="1">
        <f t="shared" si="5"/>
        <v>2.3906155576192369</v>
      </c>
      <c r="AG47" s="1">
        <f t="shared" si="5"/>
        <v>2.1418744998190702</v>
      </c>
      <c r="AH47" s="1">
        <f t="shared" si="5"/>
        <v>1.6328847762579504</v>
      </c>
      <c r="AI47" s="29">
        <f t="shared" si="5"/>
        <v>2.2773019850643634</v>
      </c>
      <c r="AJ47" s="25">
        <f t="shared" si="5"/>
        <v>0.23140502293160806</v>
      </c>
      <c r="AK47" s="1">
        <f t="shared" si="5"/>
        <v>1.3072672727073316</v>
      </c>
      <c r="AL47" s="1">
        <f t="shared" si="5"/>
        <v>1.1553507056065071</v>
      </c>
      <c r="AM47" s="1">
        <f t="shared" si="5"/>
        <v>0.43304880634465559</v>
      </c>
      <c r="AN47" s="29">
        <f t="shared" si="5"/>
        <v>1.8795198579211949</v>
      </c>
      <c r="AO47" s="1">
        <f t="shared" si="1"/>
        <v>49197.028729152771</v>
      </c>
      <c r="AP47" s="1">
        <f t="shared" si="2"/>
        <v>18682.516518794957</v>
      </c>
      <c r="AQ47" s="29">
        <f t="shared" si="3"/>
        <v>39526.893774636534</v>
      </c>
      <c r="AR47" s="30" t="s">
        <v>156</v>
      </c>
    </row>
    <row r="48" spans="5:44" ht="32" x14ac:dyDescent="0.2">
      <c r="E48" s="25" t="s">
        <v>157</v>
      </c>
      <c r="F48" s="26" t="s">
        <v>158</v>
      </c>
      <c r="G48" s="27">
        <v>2.4931261895484698E-3</v>
      </c>
      <c r="H48" s="35">
        <v>2.7942553065001898</v>
      </c>
      <c r="I48" s="1">
        <f>VLOOKUP(F48,'[1]SUSMB vs SHAM all proteins sum'!$B$2:$E$3214,2,FALSE)</f>
        <v>0.490458032540383</v>
      </c>
      <c r="J48" s="29">
        <f>VLOOKUP(F48,'[1]SUSMB vs SHAM all proteins sum'!$B$2:$E$3214,3,FALSE)</f>
        <v>1.2367484863867499</v>
      </c>
      <c r="K48" s="1">
        <f>VLOOKUP($E48,[1]AllProteinsNorm!$A$1:$Q$3226,4,FALSE)</f>
        <v>52507.477820321597</v>
      </c>
      <c r="L48" s="1">
        <f>VLOOKUP($E48,[1]AllProteinsNorm!$A$1:$Q$3226,5,FALSE)</f>
        <v>64549.742317687502</v>
      </c>
      <c r="M48" s="1">
        <f>VLOOKUP($E48,[1]AllProteinsNorm!$A$1:$Q$3226,10,FALSE)</f>
        <v>34514.165465622304</v>
      </c>
      <c r="N48" s="1">
        <f>VLOOKUP($E48,[1]AllProteinsNorm!$A$1:$Q$3226,11,FALSE)</f>
        <v>50137.527165717103</v>
      </c>
      <c r="O48" s="1">
        <f>VLOOKUP($E48,[1]AllProteinsNorm!$A$1:$Q$3226,15,FALSE)</f>
        <v>28651.991114394899</v>
      </c>
      <c r="P48" s="1">
        <f>VLOOKUP($E48,[1]AllProteinsNorm!$A$1:$Q$3226,6,FALSE)</f>
        <v>82473.406186377193</v>
      </c>
      <c r="Q48" s="1">
        <f>VLOOKUP($E48,[1]AllProteinsNorm!$A$1:$Q$3226,8,FALSE)</f>
        <v>227045.888203701</v>
      </c>
      <c r="R48" s="1">
        <f>VLOOKUP($E48,[1]AllProteinsNorm!$A$1:$Q$3226,13,FALSE)</f>
        <v>116869.56798648099</v>
      </c>
      <c r="S48" s="1">
        <f>VLOOKUP($E48,[1]AllProteinsNorm!$A$1:$Q$3226,16,FALSE)</f>
        <v>148549.10523170899</v>
      </c>
      <c r="T48" s="1">
        <f>VLOOKUP($E48,[1]AllProteinsNorm!$A$1:$Q$3226,17,FALSE)</f>
        <v>88056.645209688504</v>
      </c>
      <c r="U48" s="1">
        <f>VLOOKUP($E48,[1]AllProteinsNorm!$A$1:$Q$3226,3,FALSE)</f>
        <v>32351.1924819823</v>
      </c>
      <c r="V48" s="1">
        <f>VLOOKUP($E48,[1]AllProteinsNorm!$A$1:$Q$3226,7,FALSE)</f>
        <v>103026.64424189299</v>
      </c>
      <c r="W48" s="1">
        <f>VLOOKUP($E48,[1]AllProteinsNorm!$A$1:$Q$3226,9,FALSE)</f>
        <v>79756.567272067507</v>
      </c>
      <c r="X48" s="1">
        <f>VLOOKUP($E48,[1]AllProteinsNorm!$A$1:$Q$3226,12,FALSE)</f>
        <v>28132.276956719699</v>
      </c>
      <c r="Y48" s="1">
        <f>VLOOKUP($E48,[1]AllProteinsNorm!$A$1:$Q$3226,14,FALSE)</f>
        <v>65016.938715053802</v>
      </c>
      <c r="Z48" s="25">
        <f t="shared" si="5"/>
        <v>1.1396785855385563</v>
      </c>
      <c r="AA48" s="1">
        <f t="shared" si="5"/>
        <v>1.4010568032469592</v>
      </c>
      <c r="AB48" s="1">
        <f t="shared" si="5"/>
        <v>0.74913244573481585</v>
      </c>
      <c r="AC48" s="1">
        <f t="shared" si="5"/>
        <v>1.0882386359931131</v>
      </c>
      <c r="AD48" s="29">
        <f t="shared" si="5"/>
        <v>0.62189352948655618</v>
      </c>
      <c r="AE48" s="25">
        <f t="shared" si="5"/>
        <v>1.7900912176486159</v>
      </c>
      <c r="AF48" s="1">
        <f t="shared" si="5"/>
        <v>4.9280473460523631</v>
      </c>
      <c r="AG48" s="1">
        <f t="shared" si="5"/>
        <v>2.5366623853295382</v>
      </c>
      <c r="AH48" s="1">
        <f t="shared" si="5"/>
        <v>3.2242690215063039</v>
      </c>
      <c r="AI48" s="29">
        <f t="shared" si="5"/>
        <v>1.9112758225269033</v>
      </c>
      <c r="AJ48" s="25">
        <f t="shared" si="5"/>
        <v>0.70218496143575282</v>
      </c>
      <c r="AK48" s="1">
        <f t="shared" si="5"/>
        <v>2.2362007290500916</v>
      </c>
      <c r="AL48" s="1">
        <f t="shared" si="5"/>
        <v>1.7311220334575173</v>
      </c>
      <c r="AM48" s="1">
        <f t="shared" si="5"/>
        <v>0.61061309628558458</v>
      </c>
      <c r="AN48" s="29">
        <f t="shared" si="5"/>
        <v>1.4111973346802373</v>
      </c>
      <c r="AO48" s="1">
        <f t="shared" si="1"/>
        <v>12933.762759577034</v>
      </c>
      <c r="AP48" s="1">
        <f t="shared" si="2"/>
        <v>52761.03127335028</v>
      </c>
      <c r="AQ48" s="29">
        <f t="shared" si="3"/>
        <v>28400.945045320233</v>
      </c>
      <c r="AR48" s="30" t="s">
        <v>159</v>
      </c>
    </row>
    <row r="49" spans="5:44" ht="16" x14ac:dyDescent="0.2">
      <c r="E49" s="25" t="s">
        <v>160</v>
      </c>
      <c r="F49" s="26" t="s">
        <v>161</v>
      </c>
      <c r="G49" s="27">
        <v>2.24935258749734E-2</v>
      </c>
      <c r="H49" s="35">
        <v>2.98272945934337</v>
      </c>
      <c r="I49" s="1">
        <f>VLOOKUP(F49,'[1]SUSMB vs SHAM all proteins sum'!$B$2:$E$3214,2,FALSE)</f>
        <v>4.4084073225477902E-2</v>
      </c>
      <c r="J49" s="29">
        <f>VLOOKUP(F49,'[1]SUSMB vs SHAM all proteins sum'!$B$2:$E$3214,3,FALSE)</f>
        <v>2.8262442549412201</v>
      </c>
      <c r="K49" s="1">
        <f>VLOOKUP($E49,[1]AllProteinsNorm!$A$1:$Q$3226,4,FALSE)</f>
        <v>11086.9171874372</v>
      </c>
      <c r="L49" s="1">
        <f>VLOOKUP($E49,[1]AllProteinsNorm!$A$1:$Q$3226,5,FALSE)</f>
        <v>6849.7663973052804</v>
      </c>
      <c r="M49" s="1">
        <f>VLOOKUP($E49,[1]AllProteinsNorm!$A$1:$Q$3226,10,FALSE)</f>
        <v>5234.3256145733303</v>
      </c>
      <c r="N49" s="1">
        <f>VLOOKUP($E49,[1]AllProteinsNorm!$A$1:$Q$3226,11,FALSE)</f>
        <v>15323.034082575599</v>
      </c>
      <c r="O49" s="1">
        <f>VLOOKUP($E49,[1]AllProteinsNorm!$A$1:$Q$3226,15,FALSE)</f>
        <v>15296.958231385001</v>
      </c>
      <c r="P49" s="1">
        <f>VLOOKUP($E49,[1]AllProteinsNorm!$A$1:$Q$3226,6,FALSE)</f>
        <v>50530.481923375897</v>
      </c>
      <c r="Q49" s="1">
        <f>VLOOKUP($E49,[1]AllProteinsNorm!$A$1:$Q$3226,8,FALSE)</f>
        <v>11703.5716444643</v>
      </c>
      <c r="R49" s="1">
        <f>VLOOKUP($E49,[1]AllProteinsNorm!$A$1:$Q$3226,13,FALSE)</f>
        <v>55069.010177291399</v>
      </c>
      <c r="S49" s="1">
        <f>VLOOKUP($E49,[1]AllProteinsNorm!$A$1:$Q$3226,16,FALSE)</f>
        <v>42910.748097873598</v>
      </c>
      <c r="T49" s="1">
        <f>VLOOKUP($E49,[1]AllProteinsNorm!$A$1:$Q$3226,17,FALSE)</f>
        <v>15740.598867778899</v>
      </c>
      <c r="U49" s="1">
        <f>VLOOKUP($E49,[1]AllProteinsNorm!$A$1:$Q$3226,3,FALSE)</f>
        <v>57057.52753033</v>
      </c>
      <c r="V49" s="1">
        <f>VLOOKUP($E49,[1]AllProteinsNorm!$A$1:$Q$3226,7,FALSE)</f>
        <v>12321.5546488133</v>
      </c>
      <c r="W49" s="1">
        <f>VLOOKUP($E49,[1]AllProteinsNorm!$A$1:$Q$3226,9,FALSE)</f>
        <v>50004.813909439799</v>
      </c>
      <c r="X49" s="1">
        <f>VLOOKUP($E49,[1]AllProteinsNorm!$A$1:$Q$3226,12,FALSE)</f>
        <v>10023.8677098024</v>
      </c>
      <c r="Y49" s="1">
        <f>VLOOKUP($E49,[1]AllProteinsNorm!$A$1:$Q$3226,14,FALSE)</f>
        <v>47678.217785659399</v>
      </c>
      <c r="Z49" s="25">
        <f t="shared" si="5"/>
        <v>1.0305550069281371</v>
      </c>
      <c r="AA49" s="1">
        <f t="shared" si="5"/>
        <v>0.63670188364262548</v>
      </c>
      <c r="AB49" s="1">
        <f t="shared" si="5"/>
        <v>0.48654286658721368</v>
      </c>
      <c r="AC49" s="1">
        <f t="shared" si="5"/>
        <v>1.4243120272443386</v>
      </c>
      <c r="AD49" s="29">
        <f t="shared" si="5"/>
        <v>1.4218882155976857</v>
      </c>
      <c r="AE49" s="25">
        <f t="shared" si="5"/>
        <v>4.6969270418681681</v>
      </c>
      <c r="AF49" s="1">
        <f t="shared" si="5"/>
        <v>1.0878744878523676</v>
      </c>
      <c r="AG49" s="1">
        <f t="shared" si="5"/>
        <v>5.1187939086521341</v>
      </c>
      <c r="AH49" s="1">
        <f t="shared" si="5"/>
        <v>3.9886548763441967</v>
      </c>
      <c r="AI49" s="29">
        <f t="shared" si="5"/>
        <v>1.463125655310014</v>
      </c>
      <c r="AJ49" s="25">
        <f t="shared" si="5"/>
        <v>5.3036312696508698</v>
      </c>
      <c r="AK49" s="1">
        <f t="shared" si="5"/>
        <v>1.1453174603722669</v>
      </c>
      <c r="AL49" s="1">
        <f t="shared" si="5"/>
        <v>4.6480649646482117</v>
      </c>
      <c r="AM49" s="1">
        <f t="shared" si="5"/>
        <v>0.93174205980607772</v>
      </c>
      <c r="AN49" s="29">
        <f t="shared" si="5"/>
        <v>4.4318023874208512</v>
      </c>
      <c r="AO49" s="1">
        <f t="shared" si="1"/>
        <v>4179.3571976171452</v>
      </c>
      <c r="AP49" s="1">
        <f t="shared" si="2"/>
        <v>18000.038332581284</v>
      </c>
      <c r="AQ49" s="29">
        <f t="shared" si="3"/>
        <v>20048.266614943106</v>
      </c>
      <c r="AR49" s="30" t="s">
        <v>162</v>
      </c>
    </row>
    <row r="50" spans="5:44" ht="16" x14ac:dyDescent="0.2">
      <c r="E50" s="25" t="s">
        <v>163</v>
      </c>
      <c r="F50" s="26" t="s">
        <v>164</v>
      </c>
      <c r="G50" s="27">
        <v>9.4434415836700397E-3</v>
      </c>
      <c r="H50" s="35">
        <v>3.1283497768194501</v>
      </c>
      <c r="I50" s="1">
        <f>VLOOKUP(F50,'[1]SUSMB vs SHAM all proteins sum'!$B$2:$E$3214,2,FALSE)</f>
        <v>0.148094059313155</v>
      </c>
      <c r="J50" s="29">
        <f>VLOOKUP(F50,'[1]SUSMB vs SHAM all proteins sum'!$B$2:$E$3214,3,FALSE)</f>
        <v>1.5800009055243101</v>
      </c>
      <c r="K50" s="1">
        <f>VLOOKUP($E50,[1]AllProteinsNorm!$A$1:$Q$3226,4,FALSE)</f>
        <v>8296.1249525384101</v>
      </c>
      <c r="L50" s="1">
        <f>VLOOKUP($E50,[1]AllProteinsNorm!$A$1:$Q$3226,5,FALSE)</f>
        <v>9063.2867265848799</v>
      </c>
      <c r="M50" s="1">
        <f>VLOOKUP($E50,[1]AllProteinsNorm!$A$1:$Q$3226,10,FALSE)</f>
        <v>24090.205550378902</v>
      </c>
      <c r="N50" s="1">
        <f>VLOOKUP($E50,[1]AllProteinsNorm!$A$1:$Q$3226,11,FALSE)</f>
        <v>24857.709949993001</v>
      </c>
      <c r="O50" s="1">
        <f>VLOOKUP($E50,[1]AllProteinsNorm!$A$1:$Q$3226,15,FALSE)</f>
        <v>23728.609339268802</v>
      </c>
      <c r="P50" s="1">
        <f>VLOOKUP($E50,[1]AllProteinsNorm!$A$1:$Q$3226,6,FALSE)</f>
        <v>65926.752319723804</v>
      </c>
      <c r="Q50" s="1">
        <f>VLOOKUP($E50,[1]AllProteinsNorm!$A$1:$Q$3226,8,FALSE)</f>
        <v>58754.655823408997</v>
      </c>
      <c r="R50" s="1">
        <f>VLOOKUP($E50,[1]AllProteinsNorm!$A$1:$Q$3226,13,FALSE)</f>
        <v>84378.962782088303</v>
      </c>
      <c r="S50" s="1">
        <f>VLOOKUP($E50,[1]AllProteinsNorm!$A$1:$Q$3226,16,FALSE)</f>
        <v>23344.153177541499</v>
      </c>
      <c r="T50" s="1">
        <f>VLOOKUP($E50,[1]AllProteinsNorm!$A$1:$Q$3226,17,FALSE)</f>
        <v>41956.104832273602</v>
      </c>
      <c r="U50" s="1">
        <f>VLOOKUP($E50,[1]AllProteinsNorm!$A$1:$Q$3226,3,FALSE)</f>
        <v>35702.430783083597</v>
      </c>
      <c r="V50" s="1">
        <f>VLOOKUP($E50,[1]AllProteinsNorm!$A$1:$Q$3226,7,FALSE)</f>
        <v>15752.602721146401</v>
      </c>
      <c r="W50" s="1">
        <f>VLOOKUP($E50,[1]AllProteinsNorm!$A$1:$Q$3226,9,FALSE)</f>
        <v>25305.484457237599</v>
      </c>
      <c r="X50" s="1">
        <f>VLOOKUP($E50,[1]AllProteinsNorm!$A$1:$Q$3226,12,FALSE)</f>
        <v>29012.8941758703</v>
      </c>
      <c r="Y50" s="1">
        <f>VLOOKUP($E50,[1]AllProteinsNorm!$A$1:$Q$3226,14,FALSE)</f>
        <v>25478.025941894299</v>
      </c>
      <c r="Z50" s="25">
        <f t="shared" si="5"/>
        <v>0.46071187090998111</v>
      </c>
      <c r="AA50" s="1">
        <f t="shared" si="5"/>
        <v>0.50331495828313177</v>
      </c>
      <c r="AB50" s="1">
        <f t="shared" si="5"/>
        <v>1.3378105721907145</v>
      </c>
      <c r="AC50" s="1">
        <f t="shared" si="5"/>
        <v>1.3804326867201806</v>
      </c>
      <c r="AD50" s="29">
        <f t="shared" si="5"/>
        <v>1.317729911895992</v>
      </c>
      <c r="AE50" s="25">
        <f t="shared" si="5"/>
        <v>3.6611354792752282</v>
      </c>
      <c r="AF50" s="1">
        <f t="shared" si="5"/>
        <v>3.2628447092991695</v>
      </c>
      <c r="AG50" s="1">
        <f t="shared" si="5"/>
        <v>4.6858491200623682</v>
      </c>
      <c r="AH50" s="1">
        <f t="shared" si="5"/>
        <v>1.2963797612454693</v>
      </c>
      <c r="AI50" s="29">
        <f t="shared" si="5"/>
        <v>2.3299643705893875</v>
      </c>
      <c r="AJ50" s="25">
        <f t="shared" si="5"/>
        <v>1.982676704631323</v>
      </c>
      <c r="AK50" s="1">
        <f t="shared" si="5"/>
        <v>0.87479529453572524</v>
      </c>
      <c r="AL50" s="1">
        <f t="shared" si="5"/>
        <v>1.4052991192002426</v>
      </c>
      <c r="AM50" s="1">
        <f t="shared" si="5"/>
        <v>1.6111841170122028</v>
      </c>
      <c r="AN50" s="29">
        <f t="shared" si="5"/>
        <v>1.4148809312704009</v>
      </c>
      <c r="AO50" s="1">
        <f t="shared" si="1"/>
        <v>7628.4406158449201</v>
      </c>
      <c r="AP50" s="1">
        <f t="shared" si="2"/>
        <v>20826.756304725059</v>
      </c>
      <c r="AQ50" s="29">
        <f t="shared" si="3"/>
        <v>6460.1150873559636</v>
      </c>
      <c r="AR50" s="30" t="s">
        <v>165</v>
      </c>
    </row>
    <row r="51" spans="5:44" ht="16" x14ac:dyDescent="0.2">
      <c r="E51" s="25" t="s">
        <v>166</v>
      </c>
      <c r="F51" s="26" t="s">
        <v>167</v>
      </c>
      <c r="G51" s="27">
        <v>4.6996443637164001E-2</v>
      </c>
      <c r="H51" s="35">
        <v>3.2236992964477902</v>
      </c>
      <c r="I51" s="1">
        <f>VLOOKUP(F51,'[1]SUSMB vs SHAM all proteins sum'!$B$2:$E$3214,2,FALSE)</f>
        <v>0.73223778236137804</v>
      </c>
      <c r="J51" s="29">
        <f>VLOOKUP(F51,'[1]SUSMB vs SHAM all proteins sum'!$B$2:$E$3214,3,FALSE)</f>
        <v>1.21486002972734</v>
      </c>
      <c r="K51" s="1">
        <f>VLOOKUP($E51,[1]AllProteinsNorm!$A$1:$Q$3226,4,FALSE)</f>
        <v>18559.343370592</v>
      </c>
      <c r="L51" s="1">
        <f>VLOOKUP($E51,[1]AllProteinsNorm!$A$1:$Q$3226,5,FALSE)</f>
        <v>3868.1281078249299</v>
      </c>
      <c r="M51" s="1">
        <f>VLOOKUP($E51,[1]AllProteinsNorm!$A$1:$Q$3226,10,FALSE)</f>
        <v>19345.1120838977</v>
      </c>
      <c r="N51" s="1">
        <f>VLOOKUP($E51,[1]AllProteinsNorm!$A$1:$Q$3226,11,FALSE)</f>
        <v>23570.513680255699</v>
      </c>
      <c r="O51" s="1">
        <f>VLOOKUP($E51,[1]AllProteinsNorm!$A$1:$Q$3226,15,FALSE)</f>
        <v>17511.349993779899</v>
      </c>
      <c r="P51" s="1">
        <f>VLOOKUP($E51,[1]AllProteinsNorm!$A$1:$Q$3226,6,FALSE)</f>
        <v>30439.976763781098</v>
      </c>
      <c r="Q51" s="1">
        <f>VLOOKUP($E51,[1]AllProteinsNorm!$A$1:$Q$3226,8,FALSE)</f>
        <v>60438.214714362199</v>
      </c>
      <c r="R51" s="1">
        <f>VLOOKUP($E51,[1]AllProteinsNorm!$A$1:$Q$3226,13,FALSE)</f>
        <v>17426.122165166202</v>
      </c>
      <c r="S51" s="1">
        <f>VLOOKUP($E51,[1]AllProteinsNorm!$A$1:$Q$3226,16,FALSE)</f>
        <v>38204.2470521793</v>
      </c>
      <c r="T51" s="1">
        <f>VLOOKUP($E51,[1]AllProteinsNorm!$A$1:$Q$3226,17,FALSE)</f>
        <v>162939.98088427799</v>
      </c>
      <c r="U51" s="1">
        <f>VLOOKUP($E51,[1]AllProteinsNorm!$A$1:$Q$3226,3,FALSE)</f>
        <v>9712.8644869056607</v>
      </c>
      <c r="V51" s="1">
        <f>VLOOKUP($E51,[1]AllProteinsNorm!$A$1:$Q$3226,7,FALSE)</f>
        <v>9095.5116526758793</v>
      </c>
      <c r="W51" s="1">
        <f>VLOOKUP($E51,[1]AllProteinsNorm!$A$1:$Q$3226,9,FALSE)</f>
        <v>56324.820376864896</v>
      </c>
      <c r="X51" s="1">
        <f>VLOOKUP($E51,[1]AllProteinsNorm!$A$1:$Q$3226,12,FALSE)</f>
        <v>6880.2325519767201</v>
      </c>
      <c r="Y51" s="1">
        <f>VLOOKUP($E51,[1]AllProteinsNorm!$A$1:$Q$3226,14,FALSE)</f>
        <v>44307.4955048599</v>
      </c>
      <c r="Z51" s="25">
        <f t="shared" si="5"/>
        <v>1.1199968130648259</v>
      </c>
      <c r="AA51" s="1">
        <f t="shared" si="5"/>
        <v>0.23342911798027727</v>
      </c>
      <c r="AB51" s="1">
        <f t="shared" si="5"/>
        <v>1.1674154332786704</v>
      </c>
      <c r="AC51" s="1">
        <f t="shared" si="5"/>
        <v>1.4224048597547554</v>
      </c>
      <c r="AD51" s="29">
        <f t="shared" si="5"/>
        <v>1.0567537759214725</v>
      </c>
      <c r="AE51" s="25">
        <f t="shared" si="5"/>
        <v>1.8369549118436674</v>
      </c>
      <c r="AF51" s="1">
        <f t="shared" si="5"/>
        <v>3.6472523039081071</v>
      </c>
      <c r="AG51" s="1">
        <f t="shared" si="5"/>
        <v>1.0516105499718396</v>
      </c>
      <c r="AH51" s="1">
        <f t="shared" si="5"/>
        <v>2.3055037071937758</v>
      </c>
      <c r="AI51" s="29">
        <f t="shared" si="5"/>
        <v>9.8329049507430888</v>
      </c>
      <c r="AJ51" s="25">
        <f t="shared" si="5"/>
        <v>0.58614020193742822</v>
      </c>
      <c r="AK51" s="1">
        <f t="shared" si="5"/>
        <v>0.54888493955732187</v>
      </c>
      <c r="AL51" s="1">
        <f t="shared" si="5"/>
        <v>3.3990221560583813</v>
      </c>
      <c r="AM51" s="1">
        <f t="shared" si="5"/>
        <v>0.41519995494932221</v>
      </c>
      <c r="AN51" s="29">
        <f t="shared" si="5"/>
        <v>2.6738151651937612</v>
      </c>
      <c r="AO51" s="1">
        <f t="shared" si="1"/>
        <v>6676.669998317956</v>
      </c>
      <c r="AP51" s="1">
        <f t="shared" si="2"/>
        <v>52422.059484873498</v>
      </c>
      <c r="AQ51" s="29">
        <f t="shared" si="3"/>
        <v>20826.185537076624</v>
      </c>
      <c r="AR51" s="30" t="s">
        <v>168</v>
      </c>
    </row>
    <row r="52" spans="5:44" ht="16" x14ac:dyDescent="0.2">
      <c r="E52" s="25" t="s">
        <v>169</v>
      </c>
      <c r="F52" s="26" t="s">
        <v>170</v>
      </c>
      <c r="G52" s="27">
        <v>4.6033349873230503E-2</v>
      </c>
      <c r="H52" s="35">
        <v>3.3709867225879799</v>
      </c>
      <c r="I52" s="1">
        <f>VLOOKUP(F52,'[1]SUSMB vs SHAM all proteins sum'!$B$2:$E$3214,2,FALSE)</f>
        <v>0.20577125444313299</v>
      </c>
      <c r="J52" s="29">
        <f>VLOOKUP(F52,'[1]SUSMB vs SHAM all proteins sum'!$B$2:$E$3214,3,FALSE)</f>
        <v>2.2698995804571598</v>
      </c>
      <c r="K52" s="1">
        <f>VLOOKUP($E52,[1]AllProteinsNorm!$A$1:$Q$3226,4,FALSE)</f>
        <v>7061.2776954662904</v>
      </c>
      <c r="L52" s="1">
        <f>VLOOKUP($E52,[1]AllProteinsNorm!$A$1:$Q$3226,5,FALSE)</f>
        <v>1299.61261641844</v>
      </c>
      <c r="M52" s="1">
        <f>VLOOKUP($E52,[1]AllProteinsNorm!$A$1:$Q$3226,10,FALSE)</f>
        <v>2987.3470323116098</v>
      </c>
      <c r="N52" s="1">
        <f>VLOOKUP($E52,[1]AllProteinsNorm!$A$1:$Q$3226,11,FALSE)</f>
        <v>3572.8815513314298</v>
      </c>
      <c r="O52" s="1">
        <f>VLOOKUP($E52,[1]AllProteinsNorm!$A$1:$Q$3226,15,FALSE)</f>
        <v>21615.644522340601</v>
      </c>
      <c r="P52" s="1">
        <f>VLOOKUP($E52,[1]AllProteinsNorm!$A$1:$Q$3226,6,FALSE)</f>
        <v>24430.732308774201</v>
      </c>
      <c r="Q52" s="1">
        <f>VLOOKUP($E52,[1]AllProteinsNorm!$A$1:$Q$3226,8,FALSE)</f>
        <v>17929.705442709601</v>
      </c>
      <c r="R52" s="1">
        <f>VLOOKUP($E52,[1]AllProteinsNorm!$A$1:$Q$3226,13,FALSE)</f>
        <v>7032.1213449729803</v>
      </c>
      <c r="S52" s="1">
        <f>VLOOKUP($E52,[1]AllProteinsNorm!$A$1:$Q$3226,16,FALSE)</f>
        <v>18185.791799491701</v>
      </c>
      <c r="T52" s="1">
        <f>VLOOKUP($E52,[1]AllProteinsNorm!$A$1:$Q$3226,17,FALSE)</f>
        <v>16452.302776649201</v>
      </c>
      <c r="U52" s="1">
        <f>VLOOKUP($E52,[1]AllProteinsNorm!$A$1:$Q$3226,3,FALSE)</f>
        <v>8938.1156131737298</v>
      </c>
      <c r="V52" s="1">
        <f>VLOOKUP($E52,[1]AllProteinsNorm!$A$1:$Q$3226,7,FALSE)</f>
        <v>26439.642208516001</v>
      </c>
      <c r="W52" s="1">
        <f>VLOOKUP($E52,[1]AllProteinsNorm!$A$1:$Q$3226,9,FALSE)</f>
        <v>7275.2677250143197</v>
      </c>
      <c r="X52" s="1">
        <f>VLOOKUP($E52,[1]AllProteinsNorm!$A$1:$Q$3226,12,FALSE)</f>
        <v>20887.150156648899</v>
      </c>
      <c r="Y52" s="1">
        <f>VLOOKUP($E52,[1]AllProteinsNorm!$A$1:$Q$3226,14,FALSE)</f>
        <v>3552.8200180043</v>
      </c>
      <c r="Z52" s="25">
        <f t="shared" si="5"/>
        <v>0.96632501553393768</v>
      </c>
      <c r="AA52" s="1">
        <f t="shared" si="5"/>
        <v>0.17784999201418897</v>
      </c>
      <c r="AB52" s="1">
        <f t="shared" si="5"/>
        <v>0.40881385662784825</v>
      </c>
      <c r="AC52" s="1">
        <f t="shared" si="5"/>
        <v>0.488943356923633</v>
      </c>
      <c r="AD52" s="29">
        <f t="shared" si="5"/>
        <v>2.9580677789003929</v>
      </c>
      <c r="AE52" s="25">
        <f t="shared" si="5"/>
        <v>3.3433082220997044</v>
      </c>
      <c r="AF52" s="1">
        <f t="shared" si="5"/>
        <v>2.4536526727407182</v>
      </c>
      <c r="AG52" s="1">
        <f t="shared" si="5"/>
        <v>0.96233501371578933</v>
      </c>
      <c r="AH52" s="1">
        <f t="shared" si="5"/>
        <v>2.4886976976452586</v>
      </c>
      <c r="AI52" s="29">
        <f t="shared" si="5"/>
        <v>2.251472385291136</v>
      </c>
      <c r="AJ52" s="25">
        <f t="shared" si="5"/>
        <v>1.2231674041497789</v>
      </c>
      <c r="AK52" s="1">
        <f t="shared" si="5"/>
        <v>3.6182244587633137</v>
      </c>
      <c r="AL52" s="1">
        <f t="shared" si="5"/>
        <v>0.99560922266260976</v>
      </c>
      <c r="AM52" s="1">
        <f t="shared" si="5"/>
        <v>2.8583744429910292</v>
      </c>
      <c r="AN52" s="29">
        <f t="shared" si="5"/>
        <v>0.48619796687667022</v>
      </c>
      <c r="AO52" s="1">
        <f t="shared" si="1"/>
        <v>7395.801950053632</v>
      </c>
      <c r="AP52" s="1">
        <f t="shared" si="2"/>
        <v>5602.8008659227999</v>
      </c>
      <c r="AQ52" s="29">
        <f t="shared" si="3"/>
        <v>8723.2524676631238</v>
      </c>
      <c r="AR52" s="30" t="s">
        <v>171</v>
      </c>
    </row>
    <row r="53" spans="5:44" ht="16" x14ac:dyDescent="0.2">
      <c r="E53" s="25" t="s">
        <v>172</v>
      </c>
      <c r="F53" s="26" t="s">
        <v>173</v>
      </c>
      <c r="G53" s="27">
        <v>4.6471577772857799E-2</v>
      </c>
      <c r="H53" s="35">
        <v>3.7415907888453099</v>
      </c>
      <c r="I53" s="1">
        <f>VLOOKUP(F53,'[1]SUSMB vs SHAM all proteins sum'!$B$2:$E$3214,2,FALSE)</f>
        <v>0.224921961272668</v>
      </c>
      <c r="J53" s="29">
        <f>VLOOKUP(F53,'[1]SUSMB vs SHAM all proteins sum'!$B$2:$E$3214,3,FALSE)</f>
        <v>2.20470954938969</v>
      </c>
      <c r="K53" s="1">
        <f>VLOOKUP($E53,[1]AllProteinsNorm!$A$1:$Q$3226,4,FALSE)</f>
        <v>62041.453415357297</v>
      </c>
      <c r="L53" s="1">
        <f>VLOOKUP($E53,[1]AllProteinsNorm!$A$1:$Q$3226,5,FALSE)</f>
        <v>261339.36068358901</v>
      </c>
      <c r="M53" s="1">
        <f>VLOOKUP($E53,[1]AllProteinsNorm!$A$1:$Q$3226,10,FALSE)</f>
        <v>1263793.9966549799</v>
      </c>
      <c r="N53" s="1">
        <f>VLOOKUP($E53,[1]AllProteinsNorm!$A$1:$Q$3226,11,FALSE)</f>
        <v>1007085.60511445</v>
      </c>
      <c r="O53" s="1">
        <f>VLOOKUP($E53,[1]AllProteinsNorm!$A$1:$Q$3226,15,FALSE)</f>
        <v>254812.89351258101</v>
      </c>
      <c r="P53" s="1">
        <f>VLOOKUP($E53,[1]AllProteinsNorm!$A$1:$Q$3226,6,FALSE)</f>
        <v>832118.46178163297</v>
      </c>
      <c r="Q53" s="1">
        <f>VLOOKUP($E53,[1]AllProteinsNorm!$A$1:$Q$3226,8,FALSE)</f>
        <v>1211636.5622330799</v>
      </c>
      <c r="R53" s="1">
        <f>VLOOKUP($E53,[1]AllProteinsNorm!$A$1:$Q$3226,13,FALSE)</f>
        <v>1556995.4838483499</v>
      </c>
      <c r="S53" s="1">
        <f>VLOOKUP($E53,[1]AllProteinsNorm!$A$1:$Q$3226,16,FALSE)</f>
        <v>1363105.39355142</v>
      </c>
      <c r="T53" s="1">
        <f>VLOOKUP($E53,[1]AllProteinsNorm!$A$1:$Q$3226,17,FALSE)</f>
        <v>1802013.27272696</v>
      </c>
      <c r="U53" s="1">
        <f>VLOOKUP($E53,[1]AllProteinsNorm!$A$1:$Q$3226,3,FALSE)</f>
        <v>744023.32314461598</v>
      </c>
      <c r="V53" s="1">
        <f>VLOOKUP($E53,[1]AllProteinsNorm!$A$1:$Q$3226,7,FALSE)</f>
        <v>828211.29065717396</v>
      </c>
      <c r="W53" s="1">
        <f>VLOOKUP($E53,[1]AllProteinsNorm!$A$1:$Q$3226,9,FALSE)</f>
        <v>307357.04148193198</v>
      </c>
      <c r="X53" s="1">
        <f>VLOOKUP($E53,[1]AllProteinsNorm!$A$1:$Q$3226,12,FALSE)</f>
        <v>1374750.7528383001</v>
      </c>
      <c r="Y53" s="1">
        <f>VLOOKUP($E53,[1]AllProteinsNorm!$A$1:$Q$3226,14,FALSE)</f>
        <v>1051993.2412529199</v>
      </c>
      <c r="Z53" s="25">
        <f t="shared" si="5"/>
        <v>0.10888005796670353</v>
      </c>
      <c r="AA53" s="1">
        <f t="shared" si="5"/>
        <v>0.45863923512093208</v>
      </c>
      <c r="AB53" s="1">
        <f t="shared" si="5"/>
        <v>2.2179036118406783</v>
      </c>
      <c r="AC53" s="1">
        <f t="shared" si="5"/>
        <v>1.7673915265684548</v>
      </c>
      <c r="AD53" s="29">
        <f t="shared" si="5"/>
        <v>0.44718556850323093</v>
      </c>
      <c r="AE53" s="25">
        <f t="shared" si="5"/>
        <v>1.4603317840958512</v>
      </c>
      <c r="AF53" s="1">
        <f t="shared" si="5"/>
        <v>2.126369578212683</v>
      </c>
      <c r="AG53" s="1">
        <f t="shared" si="5"/>
        <v>2.732459496078484</v>
      </c>
      <c r="AH53" s="1">
        <f t="shared" si="5"/>
        <v>2.392190802994103</v>
      </c>
      <c r="AI53" s="29">
        <f t="shared" si="5"/>
        <v>3.1624550810847665</v>
      </c>
      <c r="AJ53" s="25">
        <f t="shared" si="5"/>
        <v>1.3057286393698944</v>
      </c>
      <c r="AK53" s="1">
        <f t="shared" si="5"/>
        <v>1.4534748683548731</v>
      </c>
      <c r="AL53" s="1">
        <f t="shared" si="5"/>
        <v>0.53939826762252407</v>
      </c>
      <c r="AM53" s="1">
        <f t="shared" si="5"/>
        <v>2.4126279031005415</v>
      </c>
      <c r="AN53" s="29">
        <f t="shared" si="5"/>
        <v>1.8462024788710956</v>
      </c>
      <c r="AO53" s="1">
        <f t="shared" si="1"/>
        <v>474347.96334529866</v>
      </c>
      <c r="AP53" s="1">
        <f t="shared" si="2"/>
        <v>326995.48706231551</v>
      </c>
      <c r="AQ53" s="29">
        <f t="shared" si="3"/>
        <v>352617.94207314635</v>
      </c>
      <c r="AR53" s="30" t="s">
        <v>174</v>
      </c>
    </row>
    <row r="54" spans="5:44" ht="16" x14ac:dyDescent="0.2">
      <c r="E54" s="25" t="s">
        <v>175</v>
      </c>
      <c r="F54" s="26" t="s">
        <v>176</v>
      </c>
      <c r="G54" s="27">
        <v>3.9209937182554E-2</v>
      </c>
      <c r="H54" s="35">
        <v>3.8176125882713299</v>
      </c>
      <c r="I54" s="1">
        <f>VLOOKUP(F54,'[1]SUSMB vs SHAM all proteins sum'!$B$2:$E$3214,2,FALSE)</f>
        <v>0.43207427915158497</v>
      </c>
      <c r="J54" s="29">
        <f>VLOOKUP(F54,'[1]SUSMB vs SHAM all proteins sum'!$B$2:$E$3214,3,FALSE)</f>
        <v>1.9065435160864299</v>
      </c>
      <c r="K54" s="1">
        <f>VLOOKUP($E54,[1]AllProteinsNorm!$A$1:$Q$3226,4,FALSE)</f>
        <v>30495.355597844002</v>
      </c>
      <c r="L54" s="1">
        <f>VLOOKUP($E54,[1]AllProteinsNorm!$A$1:$Q$3226,5,FALSE)</f>
        <v>21722.770307622101</v>
      </c>
      <c r="M54" s="1">
        <f>VLOOKUP($E54,[1]AllProteinsNorm!$A$1:$Q$3226,10,FALSE)</f>
        <v>3188.3339012852398</v>
      </c>
      <c r="N54" s="1">
        <f>VLOOKUP($E54,[1]AllProteinsNorm!$A$1:$Q$3226,11,FALSE)</f>
        <v>16240.362809819</v>
      </c>
      <c r="O54" s="1">
        <f>VLOOKUP($E54,[1]AllProteinsNorm!$A$1:$Q$3226,15,FALSE)</f>
        <v>75486.193849267904</v>
      </c>
      <c r="P54" s="1">
        <f>VLOOKUP($E54,[1]AllProteinsNorm!$A$1:$Q$3226,6,FALSE)</f>
        <v>84017.032992074004</v>
      </c>
      <c r="Q54" s="1">
        <f>VLOOKUP($E54,[1]AllProteinsNorm!$A$1:$Q$3226,8,FALSE)</f>
        <v>51532.736762204302</v>
      </c>
      <c r="R54" s="1">
        <f>VLOOKUP($E54,[1]AllProteinsNorm!$A$1:$Q$3226,13,FALSE)</f>
        <v>114235.806160976</v>
      </c>
      <c r="S54" s="1">
        <f>VLOOKUP($E54,[1]AllProteinsNorm!$A$1:$Q$3226,16,FALSE)</f>
        <v>47492.284136809598</v>
      </c>
      <c r="T54" s="1">
        <f>VLOOKUP($E54,[1]AllProteinsNorm!$A$1:$Q$3226,17,FALSE)</f>
        <v>89383.916116527893</v>
      </c>
      <c r="U54" s="1">
        <f>VLOOKUP($E54,[1]AllProteinsNorm!$A$1:$Q$3226,3,FALSE)</f>
        <v>73596.272384696102</v>
      </c>
      <c r="V54" s="1">
        <f>VLOOKUP($E54,[1]AllProteinsNorm!$A$1:$Q$3226,7,FALSE)</f>
        <v>25626.660288565901</v>
      </c>
      <c r="W54" s="1">
        <f>VLOOKUP($E54,[1]AllProteinsNorm!$A$1:$Q$3226,9,FALSE)</f>
        <v>49124.8899908694</v>
      </c>
      <c r="X54" s="1">
        <f>VLOOKUP($E54,[1]AllProteinsNorm!$A$1:$Q$3226,12,FALSE)</f>
        <v>147931.15683100501</v>
      </c>
      <c r="Y54" s="1">
        <f>VLOOKUP($E54,[1]AllProteinsNorm!$A$1:$Q$3226,14,FALSE)</f>
        <v>4758.8334051564398</v>
      </c>
      <c r="Z54" s="25">
        <f t="shared" si="5"/>
        <v>1.0363192548602611</v>
      </c>
      <c r="AA54" s="1">
        <f t="shared" si="5"/>
        <v>0.73820175883724082</v>
      </c>
      <c r="AB54" s="1">
        <f t="shared" si="5"/>
        <v>0.10834868943319449</v>
      </c>
      <c r="AC54" s="1">
        <f t="shared" si="5"/>
        <v>0.55189389845717374</v>
      </c>
      <c r="AD54" s="29">
        <f t="shared" si="5"/>
        <v>2.56523639841213</v>
      </c>
      <c r="AE54" s="25">
        <f t="shared" si="5"/>
        <v>2.8551386701020065</v>
      </c>
      <c r="AF54" s="1">
        <f t="shared" si="5"/>
        <v>1.7512295336570265</v>
      </c>
      <c r="AG54" s="1">
        <f t="shared" si="5"/>
        <v>3.8820588643168201</v>
      </c>
      <c r="AH54" s="1">
        <f t="shared" si="5"/>
        <v>1.6139234169727121</v>
      </c>
      <c r="AI54" s="29">
        <f t="shared" si="5"/>
        <v>3.0375206824255283</v>
      </c>
      <c r="AJ54" s="25">
        <f t="shared" si="5"/>
        <v>2.501011470861263</v>
      </c>
      <c r="AK54" s="1">
        <f t="shared" si="5"/>
        <v>0.87086708694360149</v>
      </c>
      <c r="AL54" s="1">
        <f t="shared" si="5"/>
        <v>1.6694040253798288</v>
      </c>
      <c r="AM54" s="1">
        <f t="shared" si="5"/>
        <v>5.0271230884929246</v>
      </c>
      <c r="AN54" s="29">
        <f t="shared" si="5"/>
        <v>0.16171874673219111</v>
      </c>
      <c r="AO54" s="1">
        <f t="shared" si="1"/>
        <v>24675.092198892497</v>
      </c>
      <c r="AP54" s="1">
        <f t="shared" si="2"/>
        <v>24931.265042632269</v>
      </c>
      <c r="AQ54" s="29">
        <f t="shared" si="3"/>
        <v>49533.650260529044</v>
      </c>
      <c r="AR54" s="30" t="s">
        <v>177</v>
      </c>
    </row>
    <row r="55" spans="5:44" ht="16" x14ac:dyDescent="0.2">
      <c r="E55" s="25" t="s">
        <v>178</v>
      </c>
      <c r="F55" s="26" t="s">
        <v>179</v>
      </c>
      <c r="G55" s="27">
        <v>4.9607606444108804E-3</v>
      </c>
      <c r="H55" s="35">
        <v>4.1768508635970401</v>
      </c>
      <c r="I55" s="1">
        <f>VLOOKUP(F55,'[1]SUSMB vs SHAM all proteins sum'!$B$2:$E$3214,2,FALSE)</f>
        <v>2.2182066199052798E-3</v>
      </c>
      <c r="J55" s="29">
        <f>VLOOKUP(F55,'[1]SUSMB vs SHAM all proteins sum'!$B$2:$E$3214,3,FALSE)</f>
        <v>4.2831880049595696</v>
      </c>
      <c r="K55" s="1">
        <f>VLOOKUP($E55,[1]AllProteinsNorm!$A$1:$Q$3226,4,FALSE)</f>
        <v>65263.538197831302</v>
      </c>
      <c r="L55" s="1">
        <f>VLOOKUP($E55,[1]AllProteinsNorm!$A$1:$Q$3226,5,FALSE)</f>
        <v>30818.967550689998</v>
      </c>
      <c r="M55" s="1">
        <f>VLOOKUP($E55,[1]AllProteinsNorm!$A$1:$Q$3226,10,FALSE)</f>
        <v>37615.1148551109</v>
      </c>
      <c r="N55" s="1">
        <f>VLOOKUP($E55,[1]AllProteinsNorm!$A$1:$Q$3226,11,FALSE)</f>
        <v>29466.939610273199</v>
      </c>
      <c r="O55" s="1">
        <f>VLOOKUP($E55,[1]AllProteinsNorm!$A$1:$Q$3226,15,FALSE)</f>
        <v>50899.3845811477</v>
      </c>
      <c r="P55" s="1">
        <f>VLOOKUP($E55,[1]AllProteinsNorm!$A$1:$Q$3226,6,FALSE)</f>
        <v>124826.3388391</v>
      </c>
      <c r="Q55" s="1">
        <f>VLOOKUP($E55,[1]AllProteinsNorm!$A$1:$Q$3226,8,FALSE)</f>
        <v>52988.010509142397</v>
      </c>
      <c r="R55" s="1">
        <f>VLOOKUP($E55,[1]AllProteinsNorm!$A$1:$Q$3226,13,FALSE)</f>
        <v>355891.81648218702</v>
      </c>
      <c r="S55" s="1">
        <f>VLOOKUP($E55,[1]AllProteinsNorm!$A$1:$Q$3226,16,FALSE)</f>
        <v>218485.72744045599</v>
      </c>
      <c r="T55" s="1">
        <f>VLOOKUP($E55,[1]AllProteinsNorm!$A$1:$Q$3226,17,FALSE)</f>
        <v>280490.77413369698</v>
      </c>
      <c r="U55" s="1">
        <f>VLOOKUP($E55,[1]AllProteinsNorm!$A$1:$Q$3226,3,FALSE)</f>
        <v>205795.90609025399</v>
      </c>
      <c r="V55" s="1">
        <f>VLOOKUP($E55,[1]AllProteinsNorm!$A$1:$Q$3226,7,FALSE)</f>
        <v>144547.06203369299</v>
      </c>
      <c r="W55" s="1">
        <f>VLOOKUP($E55,[1]AllProteinsNorm!$A$1:$Q$3226,9,FALSE)</f>
        <v>204932.98749570199</v>
      </c>
      <c r="X55" s="1">
        <f>VLOOKUP($E55,[1]AllProteinsNorm!$A$1:$Q$3226,12,FALSE)</f>
        <v>401377.08713325398</v>
      </c>
      <c r="Y55" s="1">
        <f>VLOOKUP($E55,[1]AllProteinsNorm!$A$1:$Q$3226,14,FALSE)</f>
        <v>66853.461235458395</v>
      </c>
      <c r="Z55" s="25">
        <f t="shared" si="5"/>
        <v>1.5243935231669967</v>
      </c>
      <c r="AA55" s="1">
        <f t="shared" si="5"/>
        <v>0.71985423748488742</v>
      </c>
      <c r="AB55" s="1">
        <f t="shared" si="5"/>
        <v>0.87859529289540039</v>
      </c>
      <c r="AC55" s="1">
        <f t="shared" si="5"/>
        <v>0.68827423596451831</v>
      </c>
      <c r="AD55" s="29">
        <f t="shared" si="5"/>
        <v>1.1888827104881969</v>
      </c>
      <c r="AE55" s="25">
        <f t="shared" si="5"/>
        <v>2.9156320313215276</v>
      </c>
      <c r="AF55" s="1">
        <f t="shared" si="5"/>
        <v>1.2376678043533589</v>
      </c>
      <c r="AG55" s="1">
        <f t="shared" si="5"/>
        <v>8.3127454467617437</v>
      </c>
      <c r="AH55" s="1">
        <f t="shared" si="5"/>
        <v>5.1032818172540999</v>
      </c>
      <c r="AI55" s="29">
        <f t="shared" si="5"/>
        <v>6.5515651036479206</v>
      </c>
      <c r="AJ55" s="25">
        <f t="shared" si="5"/>
        <v>4.8068792315138591</v>
      </c>
      <c r="AK55" s="1">
        <f t="shared" si="5"/>
        <v>3.3762589531853147</v>
      </c>
      <c r="AL55" s="1">
        <f t="shared" si="5"/>
        <v>4.7867236047599429</v>
      </c>
      <c r="AM55" s="1">
        <f t="shared" si="5"/>
        <v>9.3751679554802259</v>
      </c>
      <c r="AN55" s="29">
        <f t="shared" si="5"/>
        <v>1.5615301609868151</v>
      </c>
      <c r="AO55" s="1">
        <f t="shared" si="1"/>
        <v>13552.921700095574</v>
      </c>
      <c r="AP55" s="1">
        <f t="shared" si="2"/>
        <v>107863.54186880635</v>
      </c>
      <c r="AQ55" s="29">
        <f t="shared" si="3"/>
        <v>110727.75269410614</v>
      </c>
      <c r="AR55" s="30" t="s">
        <v>180</v>
      </c>
    </row>
    <row r="56" spans="5:44" ht="32" x14ac:dyDescent="0.2">
      <c r="E56" s="25" t="s">
        <v>181</v>
      </c>
      <c r="F56" s="26" t="s">
        <v>182</v>
      </c>
      <c r="G56" s="27">
        <v>8.9237360321075595E-3</v>
      </c>
      <c r="H56" s="35">
        <v>4.8149923640954801</v>
      </c>
      <c r="I56" s="1">
        <f>VLOOKUP(F56,'[1]SUSMB vs SHAM all proteins sum'!$B$2:$E$3214,2,FALSE)</f>
        <v>2.53965717505856E-2</v>
      </c>
      <c r="J56" s="29">
        <f>VLOOKUP(F56,'[1]SUSMB vs SHAM all proteins sum'!$B$2:$E$3214,3,FALSE)</f>
        <v>3.5713952580892099</v>
      </c>
      <c r="K56" s="1">
        <f>VLOOKUP($E56,[1]AllProteinsNorm!$A$1:$Q$3226,4,FALSE)</f>
        <v>13341.442323388001</v>
      </c>
      <c r="L56" s="1">
        <f>VLOOKUP($E56,[1]AllProteinsNorm!$A$1:$Q$3226,5,FALSE)</f>
        <v>2601.5522868340499</v>
      </c>
      <c r="M56" s="1">
        <f>VLOOKUP($E56,[1]AllProteinsNorm!$A$1:$Q$3226,10,FALSE)</f>
        <v>42625.202253158102</v>
      </c>
      <c r="N56" s="1">
        <f>VLOOKUP($E56,[1]AllProteinsNorm!$A$1:$Q$3226,11,FALSE)</f>
        <v>8955.4172845850208</v>
      </c>
      <c r="O56" s="1">
        <f>VLOOKUP($E56,[1]AllProteinsNorm!$A$1:$Q$3226,15,FALSE)</f>
        <v>7640.9274156229903</v>
      </c>
      <c r="P56" s="1">
        <f>VLOOKUP($E56,[1]AllProteinsNorm!$A$1:$Q$3226,6,FALSE)</f>
        <v>42230.127364266998</v>
      </c>
      <c r="Q56" s="1">
        <f>VLOOKUP($E56,[1]AllProteinsNorm!$A$1:$Q$3226,8,FALSE)</f>
        <v>63624.271326769602</v>
      </c>
      <c r="R56" s="1">
        <f>VLOOKUP($E56,[1]AllProteinsNorm!$A$1:$Q$3226,13,FALSE)</f>
        <v>43584.7734733791</v>
      </c>
      <c r="S56" s="1">
        <f>VLOOKUP($E56,[1]AllProteinsNorm!$A$1:$Q$3226,16,FALSE)</f>
        <v>49873.418421895898</v>
      </c>
      <c r="T56" s="1">
        <f>VLOOKUP($E56,[1]AllProteinsNorm!$A$1:$Q$3226,17,FALSE)</f>
        <v>44860.340628413498</v>
      </c>
      <c r="U56" s="1">
        <f>VLOOKUP($E56,[1]AllProteinsNorm!$A$1:$Q$3226,3,FALSE)</f>
        <v>23803.2573802552</v>
      </c>
      <c r="V56" s="1">
        <f>VLOOKUP($E56,[1]AllProteinsNorm!$A$1:$Q$3226,7,FALSE)</f>
        <v>43061.696989157201</v>
      </c>
      <c r="W56" s="1">
        <f>VLOOKUP($E56,[1]AllProteinsNorm!$A$1:$Q$3226,9,FALSE)</f>
        <v>40497.472513983703</v>
      </c>
      <c r="X56" s="1">
        <f>VLOOKUP($E56,[1]AllProteinsNorm!$A$1:$Q$3226,12,FALSE)</f>
        <v>40233.693902512401</v>
      </c>
      <c r="Y56" s="1">
        <f>VLOOKUP($E56,[1]AllProteinsNorm!$A$1:$Q$3226,14,FALSE)</f>
        <v>35219.073264685503</v>
      </c>
      <c r="Z56" s="25">
        <f t="shared" si="5"/>
        <v>0.88748245155605221</v>
      </c>
      <c r="AA56" s="1">
        <f t="shared" si="5"/>
        <v>0.17305715119895812</v>
      </c>
      <c r="AB56" s="1">
        <f t="shared" si="5"/>
        <v>2.8354594710790439</v>
      </c>
      <c r="AC56" s="1">
        <f t="shared" si="5"/>
        <v>0.59572087438389165</v>
      </c>
      <c r="AD56" s="29">
        <f t="shared" si="5"/>
        <v>0.50828005178205415</v>
      </c>
      <c r="AE56" s="25">
        <f t="shared" si="5"/>
        <v>2.8091788019847694</v>
      </c>
      <c r="AF56" s="1">
        <f t="shared" si="5"/>
        <v>4.2323328263064273</v>
      </c>
      <c r="AG56" s="1">
        <f t="shared" si="5"/>
        <v>2.8992908469019918</v>
      </c>
      <c r="AH56" s="1">
        <f t="shared" si="5"/>
        <v>3.3176160849530145</v>
      </c>
      <c r="AI56" s="29">
        <f t="shared" si="5"/>
        <v>2.9841425022503643</v>
      </c>
      <c r="AJ56" s="25">
        <f t="shared" si="5"/>
        <v>1.5834100019167929</v>
      </c>
      <c r="AK56" s="1">
        <f t="shared" si="5"/>
        <v>2.8644954185430374</v>
      </c>
      <c r="AL56" s="1">
        <f t="shared" si="5"/>
        <v>2.693921340538171</v>
      </c>
      <c r="AM56" s="1">
        <f t="shared" si="5"/>
        <v>2.6763745953585873</v>
      </c>
      <c r="AN56" s="29">
        <f t="shared" si="5"/>
        <v>2.3427983815274556</v>
      </c>
      <c r="AO56" s="1">
        <f t="shared" si="1"/>
        <v>14214.86288017611</v>
      </c>
      <c r="AP56" s="1">
        <f t="shared" si="2"/>
        <v>7833.1091729274394</v>
      </c>
      <c r="AQ56" s="29">
        <f t="shared" si="3"/>
        <v>6867.3765155350357</v>
      </c>
      <c r="AR56" s="30" t="s">
        <v>183</v>
      </c>
    </row>
    <row r="57" spans="5:44" ht="33" thickBot="1" x14ac:dyDescent="0.25">
      <c r="E57" s="36" t="s">
        <v>184</v>
      </c>
      <c r="F57" s="37" t="s">
        <v>185</v>
      </c>
      <c r="G57" s="38">
        <v>1.9303904972200699E-2</v>
      </c>
      <c r="H57" s="39">
        <v>4.9414699811491802</v>
      </c>
      <c r="I57" s="40">
        <f>VLOOKUP(F57,'[1]SUSMB vs SHAM all proteins sum'!$B$2:$E$3214,2,FALSE)</f>
        <v>0.135778672578308</v>
      </c>
      <c r="J57" s="41">
        <f>VLOOKUP(F57,'[1]SUSMB vs SHAM all proteins sum'!$B$2:$E$3214,3,FALSE)</f>
        <v>2.5606228170322902</v>
      </c>
      <c r="K57" s="40">
        <f>VLOOKUP($E57,[1]AllProteinsNorm!$A$1:$Q$3226,4,FALSE)</f>
        <v>10466.041791887401</v>
      </c>
      <c r="L57" s="40">
        <f>VLOOKUP($E57,[1]AllProteinsNorm!$A$1:$Q$3226,5,FALSE)</f>
        <v>1587.9766189908801</v>
      </c>
      <c r="M57" s="40">
        <f>VLOOKUP($E57,[1]AllProteinsNorm!$A$1:$Q$3226,10,FALSE)</f>
        <v>4787.7642875267202</v>
      </c>
      <c r="N57" s="40">
        <f>VLOOKUP($E57,[1]AllProteinsNorm!$A$1:$Q$3226,11,FALSE)</f>
        <v>1001.08814198225</v>
      </c>
      <c r="O57" s="40">
        <f>VLOOKUP($E57,[1]AllProteinsNorm!$A$1:$Q$3226,15,FALSE)</f>
        <v>4136.7280569451696</v>
      </c>
      <c r="P57" s="40">
        <f>VLOOKUP($E57,[1]AllProteinsNorm!$A$1:$Q$3226,6,FALSE)</f>
        <v>4814.7889657771602</v>
      </c>
      <c r="Q57" s="40">
        <f>VLOOKUP($E57,[1]AllProteinsNorm!$A$1:$Q$3226,8,FALSE)</f>
        <v>17804.193415303202</v>
      </c>
      <c r="R57" s="40">
        <f>VLOOKUP($E57,[1]AllProteinsNorm!$A$1:$Q$3226,13,FALSE)</f>
        <v>13342.728937702601</v>
      </c>
      <c r="S57" s="40">
        <f>VLOOKUP($E57,[1]AllProteinsNorm!$A$1:$Q$3226,16,FALSE)</f>
        <v>19633.659338172401</v>
      </c>
      <c r="T57" s="40">
        <f>VLOOKUP($E57,[1]AllProteinsNorm!$A$1:$Q$3226,17,FALSE)</f>
        <v>43233.853900258997</v>
      </c>
      <c r="U57" s="40">
        <f>VLOOKUP($E57,[1]AllProteinsNorm!$A$1:$Q$3226,3,FALSE)</f>
        <v>29225.7971743444</v>
      </c>
      <c r="V57" s="40">
        <f>VLOOKUP($E57,[1]AllProteinsNorm!$A$1:$Q$3226,7,FALSE)</f>
        <v>4683.1058724539098</v>
      </c>
      <c r="W57" s="40">
        <f>VLOOKUP($E57,[1]AllProteinsNorm!$A$1:$Q$3226,9,FALSE)</f>
        <v>7026.0492858104399</v>
      </c>
      <c r="X57" s="40">
        <f>VLOOKUP($E57,[1]AllProteinsNorm!$A$1:$Q$3226,12,FALSE)</f>
        <v>11713.786605167499</v>
      </c>
      <c r="Y57" s="40">
        <f>VLOOKUP($E57,[1]AllProteinsNorm!$A$1:$Q$3226,14,FALSE)</f>
        <v>3220.3852694800898</v>
      </c>
      <c r="Z57" s="36">
        <f t="shared" ref="Z57:AN57" si="6">K57/AVERAGE($K57:$O57)</f>
        <v>2.3808536818107324</v>
      </c>
      <c r="AA57" s="40">
        <f t="shared" si="6"/>
        <v>0.36123876200115884</v>
      </c>
      <c r="AB57" s="40">
        <f t="shared" si="6"/>
        <v>1.0891382299309822</v>
      </c>
      <c r="AC57" s="40">
        <f t="shared" si="6"/>
        <v>0.2277312126254834</v>
      </c>
      <c r="AD57" s="41">
        <f t="shared" si="6"/>
        <v>0.94103811363164325</v>
      </c>
      <c r="AE57" s="36">
        <f t="shared" si="6"/>
        <v>1.0952859031384583</v>
      </c>
      <c r="AF57" s="40">
        <f t="shared" si="6"/>
        <v>4.0501634034513767</v>
      </c>
      <c r="AG57" s="40">
        <f t="shared" si="6"/>
        <v>3.0352530544408514</v>
      </c>
      <c r="AH57" s="40">
        <f t="shared" si="6"/>
        <v>4.466337040516982</v>
      </c>
      <c r="AI57" s="41">
        <f t="shared" si="6"/>
        <v>9.8349961030240003</v>
      </c>
      <c r="AJ57" s="36">
        <f t="shared" si="6"/>
        <v>6.6483918361884715</v>
      </c>
      <c r="AK57" s="40">
        <f t="shared" si="6"/>
        <v>1.0653301487276641</v>
      </c>
      <c r="AL57" s="40">
        <f t="shared" si="6"/>
        <v>1.598311533943225</v>
      </c>
      <c r="AM57" s="40">
        <f t="shared" si="6"/>
        <v>2.6646952612472732</v>
      </c>
      <c r="AN57" s="41">
        <f t="shared" si="6"/>
        <v>0.73258508595235006</v>
      </c>
      <c r="AO57" s="40">
        <f t="shared" si="1"/>
        <v>3360.8490103699423</v>
      </c>
      <c r="AP57" s="40">
        <f t="shared" si="2"/>
        <v>12801.589653006271</v>
      </c>
      <c r="AQ57" s="41">
        <f t="shared" si="3"/>
        <v>9473.7103569117571</v>
      </c>
      <c r="AR57" s="42" t="s">
        <v>186</v>
      </c>
    </row>
    <row r="58" spans="5:44" x14ac:dyDescent="0.2">
      <c r="F58" s="26"/>
      <c r="G58" s="43"/>
    </row>
    <row r="59" spans="5:44" x14ac:dyDescent="0.2">
      <c r="F59" s="26"/>
      <c r="G59" s="43"/>
    </row>
    <row r="60" spans="5:44" x14ac:dyDescent="0.2">
      <c r="F60" s="26"/>
      <c r="G60" s="43"/>
    </row>
    <row r="61" spans="5:44" x14ac:dyDescent="0.2">
      <c r="F61" s="26"/>
      <c r="G61" s="43"/>
    </row>
    <row r="62" spans="5:44" x14ac:dyDescent="0.2">
      <c r="F62" s="26"/>
      <c r="G62" s="43"/>
    </row>
    <row r="63" spans="5:44" x14ac:dyDescent="0.2">
      <c r="F63" s="26"/>
      <c r="G63" s="43"/>
    </row>
    <row r="64" spans="5:44" x14ac:dyDescent="0.2">
      <c r="F64" s="26"/>
      <c r="G64" s="43"/>
    </row>
    <row r="90" spans="1:44" ht="16" thickBot="1" x14ac:dyDescent="0.25"/>
    <row r="91" spans="1:44" x14ac:dyDescent="0.2">
      <c r="E91" s="73" t="s">
        <v>187</v>
      </c>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5"/>
    </row>
    <row r="92" spans="1:44" ht="16" thickBot="1" x14ac:dyDescent="0.25">
      <c r="E92" s="76"/>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8"/>
    </row>
    <row r="93" spans="1:44" ht="16" thickBot="1" x14ac:dyDescent="0.25">
      <c r="K93" s="79" t="s">
        <v>1</v>
      </c>
      <c r="L93" s="80"/>
      <c r="M93" s="80"/>
      <c r="N93" s="80"/>
      <c r="O93" s="80"/>
      <c r="P93" s="80"/>
      <c r="Q93" s="80"/>
      <c r="R93" s="80"/>
      <c r="S93" s="80"/>
      <c r="T93" s="80"/>
      <c r="U93" s="80"/>
      <c r="V93" s="80"/>
      <c r="W93" s="80"/>
      <c r="X93" s="80"/>
      <c r="Y93" s="81"/>
      <c r="Z93" s="82" t="s">
        <v>2</v>
      </c>
      <c r="AA93" s="82"/>
      <c r="AB93" s="82"/>
      <c r="AC93" s="82"/>
      <c r="AD93" s="82"/>
      <c r="AE93" s="82"/>
      <c r="AF93" s="82"/>
      <c r="AG93" s="82"/>
      <c r="AH93" s="82"/>
      <c r="AI93" s="82"/>
      <c r="AJ93" s="82"/>
      <c r="AK93" s="82"/>
      <c r="AL93" s="82"/>
      <c r="AM93" s="82"/>
      <c r="AN93" s="83"/>
    </row>
    <row r="94" spans="1:44" ht="17" thickBot="1" x14ac:dyDescent="0.25">
      <c r="A94" s="44"/>
      <c r="B94" s="45"/>
      <c r="E94" s="4" t="s">
        <v>3</v>
      </c>
      <c r="F94" s="5" t="s">
        <v>4</v>
      </c>
      <c r="G94" s="6" t="s">
        <v>5</v>
      </c>
      <c r="H94" s="6" t="s">
        <v>6</v>
      </c>
      <c r="I94" s="6" t="s">
        <v>7</v>
      </c>
      <c r="J94" s="6" t="s">
        <v>8</v>
      </c>
      <c r="K94" s="7" t="s">
        <v>9</v>
      </c>
      <c r="L94" s="8" t="s">
        <v>10</v>
      </c>
      <c r="M94" s="8" t="s">
        <v>11</v>
      </c>
      <c r="N94" s="8" t="s">
        <v>12</v>
      </c>
      <c r="O94" s="8" t="s">
        <v>13</v>
      </c>
      <c r="P94" s="9" t="s">
        <v>14</v>
      </c>
      <c r="Q94" s="9" t="s">
        <v>15</v>
      </c>
      <c r="R94" s="9" t="s">
        <v>16</v>
      </c>
      <c r="S94" s="9" t="s">
        <v>17</v>
      </c>
      <c r="T94" s="9" t="s">
        <v>18</v>
      </c>
      <c r="U94" s="10" t="s">
        <v>19</v>
      </c>
      <c r="V94" s="10" t="s">
        <v>20</v>
      </c>
      <c r="W94" s="10" t="s">
        <v>21</v>
      </c>
      <c r="X94" s="10" t="s">
        <v>22</v>
      </c>
      <c r="Y94" s="15" t="s">
        <v>23</v>
      </c>
      <c r="Z94" s="7" t="s">
        <v>9</v>
      </c>
      <c r="AA94" s="8" t="s">
        <v>10</v>
      </c>
      <c r="AB94" s="8" t="s">
        <v>11</v>
      </c>
      <c r="AC94" s="8" t="s">
        <v>12</v>
      </c>
      <c r="AD94" s="11" t="s">
        <v>13</v>
      </c>
      <c r="AE94" s="12" t="s">
        <v>14</v>
      </c>
      <c r="AF94" s="9" t="s">
        <v>15</v>
      </c>
      <c r="AG94" s="9" t="s">
        <v>16</v>
      </c>
      <c r="AH94" s="9" t="s">
        <v>17</v>
      </c>
      <c r="AI94" s="13" t="s">
        <v>18</v>
      </c>
      <c r="AJ94" s="10" t="s">
        <v>19</v>
      </c>
      <c r="AK94" s="10" t="s">
        <v>20</v>
      </c>
      <c r="AL94" s="10" t="s">
        <v>21</v>
      </c>
      <c r="AM94" s="10" t="s">
        <v>22</v>
      </c>
      <c r="AN94" s="15" t="s">
        <v>23</v>
      </c>
      <c r="AO94" s="16" t="s">
        <v>24</v>
      </c>
      <c r="AP94" s="9" t="s">
        <v>25</v>
      </c>
      <c r="AQ94" s="15" t="s">
        <v>26</v>
      </c>
      <c r="AR94" s="17" t="s">
        <v>27</v>
      </c>
    </row>
    <row r="95" spans="1:44" ht="16" x14ac:dyDescent="0.2">
      <c r="A95" s="26"/>
      <c r="E95" s="18" t="s">
        <v>188</v>
      </c>
      <c r="F95" s="22" t="s">
        <v>189</v>
      </c>
      <c r="G95" s="22">
        <f t="shared" ref="G95:G133" si="7">VLOOKUP($F95,$F$141:$AU$3354,2,FALSE)</f>
        <v>0.318644321675772</v>
      </c>
      <c r="H95" s="22">
        <f t="shared" ref="H95:H133" si="8">VLOOKUP($F95,$F$141:$AU$3354,3,FALSE)</f>
        <v>1.71358651662103</v>
      </c>
      <c r="I95" s="22">
        <f t="shared" ref="I95:I133" si="9">VLOOKUP($F95,$F$141:$AU$3354,4,FALSE)</f>
        <v>8.1273507153470999E-4</v>
      </c>
      <c r="J95" s="22">
        <f t="shared" ref="J95:J133" si="10">VLOOKUP($F95,$F$141:$AU$3354,5,FALSE)</f>
        <v>4.8752802280054297</v>
      </c>
      <c r="K95" s="18">
        <f t="shared" ref="K95:K133" si="11">VLOOKUP($F95,$F$141:$AU$3354,6,FALSE)</f>
        <v>7681.2105563547502</v>
      </c>
      <c r="L95" s="22">
        <f t="shared" ref="L95:L133" si="12">VLOOKUP($F95,$F$141:$AU$3354,7,FALSE)</f>
        <v>3086.4748550473701</v>
      </c>
      <c r="M95" s="22">
        <f t="shared" ref="M95:M133" si="13">VLOOKUP($F95,$F$141:$AU$3354,8,FALSE)</f>
        <v>16859.905684683399</v>
      </c>
      <c r="N95" s="22">
        <f t="shared" ref="N95:N133" si="14">VLOOKUP($F95,$F$141:$AU$3354,9,FALSE)</f>
        <v>14070.6614686551</v>
      </c>
      <c r="O95" s="22">
        <f t="shared" ref="O95:O133" si="15">VLOOKUP($F95,$F$141:$AU$3354,10,FALSE)</f>
        <v>8789.3281230742796</v>
      </c>
      <c r="P95" s="22">
        <f t="shared" ref="P95:P133" si="16">VLOOKUP($F95,$F$141:$AU$3354,11,FALSE)</f>
        <v>7091.9364673086302</v>
      </c>
      <c r="Q95" s="22">
        <f t="shared" ref="Q95:Q133" si="17">VLOOKUP($F95,$F$141:$AU$3354,12,FALSE)</f>
        <v>4459.6342134162596</v>
      </c>
      <c r="R95" s="22">
        <f t="shared" ref="R95:R133" si="18">VLOOKUP($F95,$F$141:$AU$3354,13,FALSE)</f>
        <v>32705.685537960599</v>
      </c>
      <c r="S95" s="22">
        <f t="shared" ref="S95:S133" si="19">VLOOKUP($F95,$F$141:$AU$3354,14,FALSE)</f>
        <v>32386.553098451499</v>
      </c>
      <c r="T95" s="22">
        <f t="shared" ref="T95:T133" si="20">VLOOKUP($F95,$F$141:$AU$3354,15,FALSE)</f>
        <v>21801.9765073173</v>
      </c>
      <c r="U95" s="22">
        <f t="shared" ref="U95:U133" si="21">VLOOKUP($F95,$F$141:$AU$3354,16,FALSE)</f>
        <v>45409.990372082</v>
      </c>
      <c r="V95" s="22">
        <f t="shared" ref="V95:V133" si="22">VLOOKUP($F95,$F$141:$AU$3354,17,FALSE)</f>
        <v>37370.559830095001</v>
      </c>
      <c r="W95" s="22">
        <f t="shared" ref="W95:W133" si="23">VLOOKUP($F95,$F$141:$AU$3354,18,FALSE)</f>
        <v>53388.351498961398</v>
      </c>
      <c r="X95" s="22">
        <f t="shared" ref="X95:X133" si="24">VLOOKUP($F95,$F$141:$AU$3354,19,FALSE)</f>
        <v>39702.676791105798</v>
      </c>
      <c r="Y95" s="23">
        <f t="shared" ref="Y95:Y133" si="25">VLOOKUP($F95,$F$141:$AU$3354,20,FALSE)</f>
        <v>37850.215092415303</v>
      </c>
      <c r="Z95" s="18">
        <f t="shared" ref="Z95:Z133" si="26">VLOOKUP($F95,$F$141:$AU$3354,21,FALSE)</f>
        <v>0.76070297404927933</v>
      </c>
      <c r="AA95" s="22">
        <f t="shared" ref="AA95:AA133" si="27">VLOOKUP($F95,$F$141:$AU$3354,22,FALSE)</f>
        <v>0.30566674150344919</v>
      </c>
      <c r="AB95" s="22">
        <f t="shared" ref="AB95:AB133" si="28">VLOOKUP($F95,$F$141:$AU$3354,23,FALSE)</f>
        <v>1.6697082188325685</v>
      </c>
      <c r="AC95" s="22">
        <f t="shared" ref="AC95:AC133" si="29">VLOOKUP($F95,$F$141:$AU$3354,24,FALSE)</f>
        <v>1.3934774925797775</v>
      </c>
      <c r="AD95" s="22">
        <f t="shared" ref="AD95:AD133" si="30">VLOOKUP($F95,$F$141:$AU$3354,25,FALSE)</f>
        <v>0.87044457303492573</v>
      </c>
      <c r="AE95" s="22">
        <f t="shared" ref="AE95:AE133" si="31">VLOOKUP($F95,$F$141:$AU$3354,26,FALSE)</f>
        <v>0.70234465295147908</v>
      </c>
      <c r="AF95" s="22">
        <f t="shared" ref="AF95:AF133" si="32">VLOOKUP($F95,$F$141:$AU$3354,27,FALSE)</f>
        <v>0.44165655718304064</v>
      </c>
      <c r="AG95" s="22">
        <f t="shared" ref="AG95:AG133" si="33">VLOOKUP($F95,$F$141:$AU$3354,28,FALSE)</f>
        <v>3.2389832402737873</v>
      </c>
      <c r="AH95" s="22">
        <f t="shared" ref="AH95:AH133" si="34">VLOOKUP($F95,$F$141:$AU$3354,29,FALSE)</f>
        <v>3.2073781965024861</v>
      </c>
      <c r="AI95" s="22">
        <f t="shared" ref="AI95:AI133" si="35">VLOOKUP($F95,$F$141:$AU$3354,30,FALSE)</f>
        <v>2.1591425267659115</v>
      </c>
      <c r="AJ95" s="22">
        <f t="shared" ref="AJ95:AJ133" si="36">VLOOKUP($F95,$F$141:$AU$3354,31,FALSE)</f>
        <v>4.4971446198690241</v>
      </c>
      <c r="AK95" s="22">
        <f t="shared" ref="AK95:AK133" si="37">VLOOKUP($F95,$F$141:$AU$3354,32,FALSE)</f>
        <v>3.7009655959920384</v>
      </c>
      <c r="AL95" s="22">
        <f t="shared" ref="AL95:AL133" si="38">VLOOKUP($F95,$F$141:$AU$3354,33,FALSE)</f>
        <v>5.2872756796451723</v>
      </c>
      <c r="AM95" s="22">
        <f t="shared" ref="AM95:AM133" si="39">VLOOKUP($F95,$F$141:$AU$3354,34,FALSE)</f>
        <v>3.9319250645622619</v>
      </c>
      <c r="AN95" s="23">
        <f t="shared" ref="AN95:AN133" si="40">VLOOKUP($F95,$F$141:$AU$3354,35,FALSE)</f>
        <v>3.7484678981211705</v>
      </c>
      <c r="AO95" s="22">
        <f t="shared" ref="AO95:AO133" si="41">VLOOKUP($F95,$F$141:$AU$3354,37,FALSE)</f>
        <v>12047.789993084609</v>
      </c>
      <c r="AP95" s="22">
        <f t="shared" ref="AP95:AP133" si="42">VLOOKUP($F95,$F$141:$AU$3354,38,FALSE)</f>
        <v>6041.2309953567692</v>
      </c>
      <c r="AQ95" s="23">
        <f t="shared" ref="AQ95:AQ133" si="43">VLOOKUP($F95,$F$141:$AU$3354,39,FALSE)</f>
        <v>0</v>
      </c>
      <c r="AR95" s="46" t="s">
        <v>190</v>
      </c>
    </row>
    <row r="96" spans="1:44" ht="16" x14ac:dyDescent="0.2">
      <c r="A96" s="26"/>
      <c r="E96" s="25" t="s">
        <v>191</v>
      </c>
      <c r="F96" s="1" t="s">
        <v>192</v>
      </c>
      <c r="G96" s="1">
        <f t="shared" si="7"/>
        <v>0.132607636727501</v>
      </c>
      <c r="H96" s="1">
        <f t="shared" si="8"/>
        <v>0.50461009055355599</v>
      </c>
      <c r="I96" s="1">
        <f t="shared" si="9"/>
        <v>4.4178009508845798E-3</v>
      </c>
      <c r="J96" s="1">
        <f t="shared" si="10"/>
        <v>0.45356605354407098</v>
      </c>
      <c r="K96" s="25">
        <f t="shared" si="11"/>
        <v>63656.805877446102</v>
      </c>
      <c r="L96" s="1">
        <f t="shared" si="12"/>
        <v>53295.186733722097</v>
      </c>
      <c r="M96" s="1">
        <f t="shared" si="13"/>
        <v>56617.1478005752</v>
      </c>
      <c r="N96" s="1">
        <f t="shared" si="14"/>
        <v>74191.277090881806</v>
      </c>
      <c r="O96" s="1">
        <f t="shared" si="15"/>
        <v>75463.640653762195</v>
      </c>
      <c r="P96" s="1">
        <f t="shared" si="16"/>
        <v>62348.787104105402</v>
      </c>
      <c r="Q96" s="1">
        <f t="shared" si="17"/>
        <v>61901.6756746705</v>
      </c>
      <c r="R96" s="1">
        <f t="shared" si="18"/>
        <v>6967.8580127525702</v>
      </c>
      <c r="S96" s="1">
        <f t="shared" si="19"/>
        <v>38281.352351144902</v>
      </c>
      <c r="T96" s="1">
        <f t="shared" si="20"/>
        <v>34177.012224231599</v>
      </c>
      <c r="U96" s="1">
        <f t="shared" si="21"/>
        <v>28347.431567233602</v>
      </c>
      <c r="V96" s="1">
        <f t="shared" si="22"/>
        <v>28009.208431205901</v>
      </c>
      <c r="W96" s="1">
        <f t="shared" si="23"/>
        <v>14958.466284276799</v>
      </c>
      <c r="X96" s="1">
        <f t="shared" si="24"/>
        <v>45118.646430199697</v>
      </c>
      <c r="Y96" s="29">
        <f t="shared" si="25"/>
        <v>38522.676500911999</v>
      </c>
      <c r="Z96" s="25">
        <f t="shared" si="26"/>
        <v>0.98471639519244347</v>
      </c>
      <c r="AA96" s="1">
        <f t="shared" si="27"/>
        <v>0.82443100055281116</v>
      </c>
      <c r="AB96" s="1">
        <f t="shared" si="28"/>
        <v>0.87581889979832184</v>
      </c>
      <c r="AC96" s="1">
        <f t="shared" si="29"/>
        <v>1.1476756636565928</v>
      </c>
      <c r="AD96" s="1">
        <f t="shared" si="30"/>
        <v>1.1673580407998307</v>
      </c>
      <c r="AE96" s="1">
        <f t="shared" si="31"/>
        <v>0.96448246240907631</v>
      </c>
      <c r="AF96" s="1">
        <f t="shared" si="32"/>
        <v>0.95756603063130041</v>
      </c>
      <c r="AG96" s="1">
        <f t="shared" si="33"/>
        <v>0.10778680975197197</v>
      </c>
      <c r="AH96" s="1">
        <f t="shared" si="34"/>
        <v>0.59217981126613739</v>
      </c>
      <c r="AI96" s="1">
        <f t="shared" si="35"/>
        <v>0.5286891764674202</v>
      </c>
      <c r="AJ96" s="1">
        <f t="shared" si="36"/>
        <v>0.43851054480477591</v>
      </c>
      <c r="AK96" s="1">
        <f t="shared" si="37"/>
        <v>0.43327852188610977</v>
      </c>
      <c r="AL96" s="1">
        <f t="shared" si="38"/>
        <v>0.23139469211538946</v>
      </c>
      <c r="AM96" s="1">
        <f t="shared" si="39"/>
        <v>0.69794690852451458</v>
      </c>
      <c r="AN96" s="29">
        <f t="shared" si="40"/>
        <v>0.59591288966295552</v>
      </c>
      <c r="AO96" s="1">
        <f t="shared" si="41"/>
        <v>20515.513252019668</v>
      </c>
      <c r="AP96" s="1">
        <f t="shared" si="42"/>
        <v>10288.228385167646</v>
      </c>
      <c r="AQ96" s="29">
        <f t="shared" si="43"/>
        <v>0</v>
      </c>
      <c r="AR96" s="47" t="s">
        <v>193</v>
      </c>
    </row>
    <row r="97" spans="1:44" ht="32" x14ac:dyDescent="0.2">
      <c r="A97" s="26"/>
      <c r="E97" s="25" t="s">
        <v>194</v>
      </c>
      <c r="F97" s="1" t="s">
        <v>195</v>
      </c>
      <c r="G97" s="1">
        <f t="shared" si="7"/>
        <v>0.118354637735456</v>
      </c>
      <c r="H97" s="1">
        <f t="shared" si="8"/>
        <v>0.38414644471416498</v>
      </c>
      <c r="I97" s="1">
        <f t="shared" si="9"/>
        <v>7.0813436108223497E-3</v>
      </c>
      <c r="J97" s="1">
        <f t="shared" si="10"/>
        <v>0.325007657992743</v>
      </c>
      <c r="K97" s="25">
        <f t="shared" si="11"/>
        <v>54392.994002578998</v>
      </c>
      <c r="L97" s="1">
        <f t="shared" si="12"/>
        <v>45255.256330624099</v>
      </c>
      <c r="M97" s="1">
        <f t="shared" si="13"/>
        <v>47044.258159295401</v>
      </c>
      <c r="N97" s="1">
        <f t="shared" si="14"/>
        <v>49365.524098038302</v>
      </c>
      <c r="O97" s="1">
        <f t="shared" si="15"/>
        <v>44470.8014425086</v>
      </c>
      <c r="P97" s="1">
        <f t="shared" si="16"/>
        <v>46849.812122065399</v>
      </c>
      <c r="Q97" s="1">
        <f t="shared" si="17"/>
        <v>2703.2013176427799</v>
      </c>
      <c r="R97" s="1">
        <f t="shared" si="18"/>
        <v>39463.336082617403</v>
      </c>
      <c r="S97" s="1">
        <f t="shared" si="19"/>
        <v>10976.7287541735</v>
      </c>
      <c r="T97" s="1">
        <f t="shared" si="20"/>
        <v>38765.772686624099</v>
      </c>
      <c r="U97" s="1">
        <f t="shared" si="21"/>
        <v>22484.565931456898</v>
      </c>
      <c r="V97" s="1">
        <f t="shared" si="22"/>
        <v>11862.208846486799</v>
      </c>
      <c r="W97" s="1">
        <f t="shared" si="23"/>
        <v>43698.609363880998</v>
      </c>
      <c r="X97" s="1">
        <f t="shared" si="24"/>
        <v>7828.1182587061803</v>
      </c>
      <c r="Y97" s="29">
        <f t="shared" si="25"/>
        <v>10104.393002832699</v>
      </c>
      <c r="Z97" s="25">
        <f t="shared" si="26"/>
        <v>1.1306959147173627</v>
      </c>
      <c r="AA97" s="1">
        <f t="shared" si="27"/>
        <v>0.94074493215243049</v>
      </c>
      <c r="AB97" s="1">
        <f t="shared" si="28"/>
        <v>0.97793385870802008</v>
      </c>
      <c r="AC97" s="1">
        <f t="shared" si="29"/>
        <v>1.0261872406377721</v>
      </c>
      <c r="AD97" s="1">
        <f t="shared" si="30"/>
        <v>0.92443805378441479</v>
      </c>
      <c r="AE97" s="1">
        <f t="shared" si="31"/>
        <v>0.97389180616135351</v>
      </c>
      <c r="AF97" s="1">
        <f t="shared" si="32"/>
        <v>5.6192874515647404E-2</v>
      </c>
      <c r="AG97" s="1">
        <f t="shared" si="33"/>
        <v>0.82034522474747618</v>
      </c>
      <c r="AH97" s="1">
        <f t="shared" si="34"/>
        <v>0.22817906215488176</v>
      </c>
      <c r="AI97" s="1">
        <f t="shared" si="35"/>
        <v>0.80584460575105543</v>
      </c>
      <c r="AJ97" s="1">
        <f t="shared" si="36"/>
        <v>0.4673985558082368</v>
      </c>
      <c r="AK97" s="1">
        <f t="shared" si="37"/>
        <v>0.24658600483751345</v>
      </c>
      <c r="AL97" s="1">
        <f t="shared" si="38"/>
        <v>0.90838608891849959</v>
      </c>
      <c r="AM97" s="1">
        <f t="shared" si="39"/>
        <v>0.16272723164721914</v>
      </c>
      <c r="AN97" s="29">
        <f t="shared" si="40"/>
        <v>0.21004535783523762</v>
      </c>
      <c r="AO97" s="1">
        <f t="shared" si="41"/>
        <v>17504.49685091581</v>
      </c>
      <c r="AP97" s="1">
        <f t="shared" si="42"/>
        <v>13242.832600293286</v>
      </c>
      <c r="AQ97" s="29">
        <f t="shared" si="43"/>
        <v>0</v>
      </c>
      <c r="AR97" s="47" t="s">
        <v>196</v>
      </c>
    </row>
    <row r="98" spans="1:44" ht="32" x14ac:dyDescent="0.2">
      <c r="A98" s="26"/>
      <c r="E98" s="25" t="s">
        <v>197</v>
      </c>
      <c r="F98" s="1" t="s">
        <v>198</v>
      </c>
      <c r="G98" s="1">
        <f t="shared" si="7"/>
        <v>0.17679794901958801</v>
      </c>
      <c r="H98" s="1">
        <f t="shared" si="8"/>
        <v>0.66640917495038998</v>
      </c>
      <c r="I98" s="1">
        <f t="shared" si="9"/>
        <v>1.2840060375480401E-2</v>
      </c>
      <c r="J98" s="1">
        <f t="shared" si="10"/>
        <v>0.48277940272724901</v>
      </c>
      <c r="K98" s="25">
        <f t="shared" si="11"/>
        <v>202462.42508394699</v>
      </c>
      <c r="L98" s="1">
        <f t="shared" si="12"/>
        <v>366892.73998764</v>
      </c>
      <c r="M98" s="1">
        <f t="shared" si="13"/>
        <v>244675.143261235</v>
      </c>
      <c r="N98" s="1">
        <f t="shared" si="14"/>
        <v>314108.80854117201</v>
      </c>
      <c r="O98" s="1">
        <f t="shared" si="15"/>
        <v>161969.168394618</v>
      </c>
      <c r="P98" s="1">
        <f t="shared" si="16"/>
        <v>124824.62692876199</v>
      </c>
      <c r="Q98" s="1">
        <f t="shared" si="17"/>
        <v>306279.13827776897</v>
      </c>
      <c r="R98" s="1">
        <f t="shared" si="18"/>
        <v>99398.146153683498</v>
      </c>
      <c r="S98" s="1">
        <f t="shared" si="19"/>
        <v>269927.44923076697</v>
      </c>
      <c r="T98" s="1">
        <f t="shared" si="20"/>
        <v>118480.71917236999</v>
      </c>
      <c r="U98" s="1">
        <f t="shared" si="21"/>
        <v>198182.047016066</v>
      </c>
      <c r="V98" s="1">
        <f t="shared" si="22"/>
        <v>79878.077132824896</v>
      </c>
      <c r="W98" s="1">
        <f t="shared" si="23"/>
        <v>130894.61308673699</v>
      </c>
      <c r="X98" s="1">
        <f t="shared" si="24"/>
        <v>144197.77898871299</v>
      </c>
      <c r="Y98" s="29">
        <f t="shared" si="25"/>
        <v>81162.848499449799</v>
      </c>
      <c r="Z98" s="25">
        <f t="shared" si="26"/>
        <v>0.78467221471177717</v>
      </c>
      <c r="AA98" s="1">
        <f t="shared" si="27"/>
        <v>1.4219455226242876</v>
      </c>
      <c r="AB98" s="1">
        <f t="shared" si="28"/>
        <v>0.94827366840098803</v>
      </c>
      <c r="AC98" s="1">
        <f t="shared" si="29"/>
        <v>1.2173738132213134</v>
      </c>
      <c r="AD98" s="1">
        <f t="shared" si="30"/>
        <v>0.62773478104163394</v>
      </c>
      <c r="AE98" s="1">
        <f t="shared" si="31"/>
        <v>0.48377577430553592</v>
      </c>
      <c r="AF98" s="1">
        <f t="shared" si="32"/>
        <v>1.187028801283913</v>
      </c>
      <c r="AG98" s="1">
        <f t="shared" si="33"/>
        <v>0.38523179522480133</v>
      </c>
      <c r="AH98" s="1">
        <f t="shared" si="34"/>
        <v>1.0461426080004039</v>
      </c>
      <c r="AI98" s="1">
        <f t="shared" si="35"/>
        <v>0.45918904841271235</v>
      </c>
      <c r="AJ98" s="1">
        <f t="shared" si="36"/>
        <v>0.76808299457902773</v>
      </c>
      <c r="AK98" s="1">
        <f t="shared" si="37"/>
        <v>0.30957896342861474</v>
      </c>
      <c r="AL98" s="1">
        <f t="shared" si="38"/>
        <v>0.50730087769137755</v>
      </c>
      <c r="AM98" s="1">
        <f t="shared" si="39"/>
        <v>0.55885920831323754</v>
      </c>
      <c r="AN98" s="29">
        <f t="shared" si="40"/>
        <v>0.31455827943369491</v>
      </c>
      <c r="AO98" s="1">
        <f t="shared" si="41"/>
        <v>86356.76142209</v>
      </c>
      <c r="AP98" s="1">
        <f t="shared" si="42"/>
        <v>44043.70955750555</v>
      </c>
      <c r="AQ98" s="29">
        <f t="shared" si="43"/>
        <v>0</v>
      </c>
      <c r="AR98" s="47" t="s">
        <v>199</v>
      </c>
    </row>
    <row r="99" spans="1:44" ht="16" x14ac:dyDescent="0.2">
      <c r="A99" s="26"/>
      <c r="E99" s="25" t="s">
        <v>200</v>
      </c>
      <c r="F99" s="1" t="s">
        <v>201</v>
      </c>
      <c r="G99" s="1">
        <f t="shared" si="7"/>
        <v>0.20103329882107099</v>
      </c>
      <c r="H99" s="1">
        <f t="shared" si="8"/>
        <v>0.81472962017491701</v>
      </c>
      <c r="I99" s="1">
        <f t="shared" si="9"/>
        <v>1.4772568282182401E-2</v>
      </c>
      <c r="J99" s="1">
        <f t="shared" si="10"/>
        <v>0.61932491821889402</v>
      </c>
      <c r="K99" s="25">
        <f t="shared" si="11"/>
        <v>165508.12355660601</v>
      </c>
      <c r="L99" s="1">
        <f t="shared" si="12"/>
        <v>202734.06270598</v>
      </c>
      <c r="M99" s="1">
        <f t="shared" si="13"/>
        <v>181270.233548424</v>
      </c>
      <c r="N99" s="1">
        <f t="shared" si="14"/>
        <v>210974.97347003201</v>
      </c>
      <c r="O99" s="1">
        <f t="shared" si="15"/>
        <v>201818.94880859001</v>
      </c>
      <c r="P99" s="1">
        <f t="shared" si="16"/>
        <v>93699.449629488197</v>
      </c>
      <c r="Q99" s="1">
        <f t="shared" si="17"/>
        <v>149814.06459548199</v>
      </c>
      <c r="R99" s="1">
        <f t="shared" si="18"/>
        <v>168064.64222246999</v>
      </c>
      <c r="S99" s="1">
        <f t="shared" si="19"/>
        <v>185152.40322685699</v>
      </c>
      <c r="T99" s="1">
        <f t="shared" si="20"/>
        <v>212832.33339840701</v>
      </c>
      <c r="U99" s="1">
        <f t="shared" si="21"/>
        <v>135774.194279168</v>
      </c>
      <c r="V99" s="1">
        <f t="shared" si="22"/>
        <v>76474.3301876201</v>
      </c>
      <c r="W99" s="1">
        <f t="shared" si="23"/>
        <v>108445.64372099801</v>
      </c>
      <c r="X99" s="1">
        <f t="shared" si="24"/>
        <v>110978.86720814899</v>
      </c>
      <c r="Y99" s="29">
        <f t="shared" si="25"/>
        <v>188830.81549240099</v>
      </c>
      <c r="Z99" s="25">
        <f t="shared" si="26"/>
        <v>0.85995548567833346</v>
      </c>
      <c r="AA99" s="1">
        <f t="shared" si="27"/>
        <v>1.0533759045261324</v>
      </c>
      <c r="AB99" s="1">
        <f t="shared" si="28"/>
        <v>0.94185305458342261</v>
      </c>
      <c r="AC99" s="1">
        <f t="shared" si="29"/>
        <v>1.0961944457931316</v>
      </c>
      <c r="AD99" s="1">
        <f t="shared" si="30"/>
        <v>1.0486211094189795</v>
      </c>
      <c r="AE99" s="1">
        <f t="shared" si="31"/>
        <v>0.48684834304438551</v>
      </c>
      <c r="AF99" s="1">
        <f t="shared" si="32"/>
        <v>0.77841149976297186</v>
      </c>
      <c r="AG99" s="1">
        <f t="shared" si="33"/>
        <v>0.87323877476230927</v>
      </c>
      <c r="AH99" s="1">
        <f t="shared" si="34"/>
        <v>0.96202422829720546</v>
      </c>
      <c r="AI99" s="1">
        <f t="shared" si="35"/>
        <v>1.1058450105204813</v>
      </c>
      <c r="AJ99" s="1">
        <f t="shared" si="36"/>
        <v>0.70546243093616434</v>
      </c>
      <c r="AK99" s="1">
        <f t="shared" si="37"/>
        <v>0.39734919558753701</v>
      </c>
      <c r="AL99" s="1">
        <f t="shared" si="38"/>
        <v>0.56346736469339953</v>
      </c>
      <c r="AM99" s="1">
        <f t="shared" si="39"/>
        <v>0.5766296155087175</v>
      </c>
      <c r="AN99" s="29">
        <f t="shared" si="40"/>
        <v>0.98113670893178384</v>
      </c>
      <c r="AO99" s="1">
        <f t="shared" si="41"/>
        <v>39925.339746324309</v>
      </c>
      <c r="AP99" s="1">
        <f t="shared" si="42"/>
        <v>37448.07793396691</v>
      </c>
      <c r="AQ99" s="29">
        <f t="shared" si="43"/>
        <v>0</v>
      </c>
      <c r="AR99" s="47" t="s">
        <v>202</v>
      </c>
    </row>
    <row r="100" spans="1:44" ht="32" x14ac:dyDescent="0.2">
      <c r="A100" s="26"/>
      <c r="E100" s="25" t="s">
        <v>203</v>
      </c>
      <c r="F100" s="1" t="s">
        <v>204</v>
      </c>
      <c r="G100" s="1">
        <f t="shared" si="7"/>
        <v>0.19253135952168299</v>
      </c>
      <c r="H100" s="1">
        <f t="shared" si="8"/>
        <v>2.19804612983582</v>
      </c>
      <c r="I100" s="1">
        <f t="shared" si="9"/>
        <v>1.5022607328902199E-2</v>
      </c>
      <c r="J100" s="1">
        <f t="shared" si="10"/>
        <v>2.8872943659013899</v>
      </c>
      <c r="K100" s="25">
        <f t="shared" si="11"/>
        <v>5057.9771907545701</v>
      </c>
      <c r="L100" s="1">
        <f t="shared" si="12"/>
        <v>11420.7028557637</v>
      </c>
      <c r="M100" s="1">
        <f t="shared" si="13"/>
        <v>8726.8571442757493</v>
      </c>
      <c r="N100" s="1">
        <f t="shared" si="14"/>
        <v>36767.287118965804</v>
      </c>
      <c r="O100" s="1">
        <f t="shared" si="15"/>
        <v>15125.1193554155</v>
      </c>
      <c r="P100" s="1">
        <f t="shared" si="16"/>
        <v>4748.1534994969898</v>
      </c>
      <c r="Q100" s="1">
        <f t="shared" si="17"/>
        <v>52840.534652829097</v>
      </c>
      <c r="R100" s="1">
        <f t="shared" si="18"/>
        <v>29109.511777549102</v>
      </c>
      <c r="S100" s="1">
        <f t="shared" si="19"/>
        <v>44281.971052207802</v>
      </c>
      <c r="T100" s="1">
        <f t="shared" si="20"/>
        <v>44475.225277745601</v>
      </c>
      <c r="U100" s="1">
        <f t="shared" si="21"/>
        <v>33900.429665113901</v>
      </c>
      <c r="V100" s="1">
        <f t="shared" si="22"/>
        <v>24847.1226456021</v>
      </c>
      <c r="W100" s="1">
        <f t="shared" si="23"/>
        <v>40216.970152666501</v>
      </c>
      <c r="X100" s="1">
        <f t="shared" si="24"/>
        <v>36344.548242281802</v>
      </c>
      <c r="Y100" s="29">
        <f t="shared" si="25"/>
        <v>45689.178493297703</v>
      </c>
      <c r="Z100" s="25">
        <f t="shared" si="26"/>
        <v>0.32802283370361979</v>
      </c>
      <c r="AA100" s="1">
        <f t="shared" si="27"/>
        <v>0.74066196274715712</v>
      </c>
      <c r="AB100" s="1">
        <f t="shared" si="28"/>
        <v>0.56595913778032569</v>
      </c>
      <c r="AC100" s="1">
        <f t="shared" si="29"/>
        <v>2.3844531625020089</v>
      </c>
      <c r="AD100" s="1">
        <f t="shared" si="30"/>
        <v>0.98090290326688867</v>
      </c>
      <c r="AE100" s="1">
        <f t="shared" si="31"/>
        <v>0.30792997022835661</v>
      </c>
      <c r="AF100" s="1">
        <f t="shared" si="32"/>
        <v>3.4268446174328289</v>
      </c>
      <c r="AG100" s="1">
        <f t="shared" si="33"/>
        <v>1.8878267301114604</v>
      </c>
      <c r="AH100" s="1">
        <f t="shared" si="34"/>
        <v>2.8717997489347895</v>
      </c>
      <c r="AI100" s="1">
        <f t="shared" si="35"/>
        <v>2.8843327826546687</v>
      </c>
      <c r="AJ100" s="1">
        <f t="shared" si="36"/>
        <v>2.1985300809278603</v>
      </c>
      <c r="AK100" s="1">
        <f t="shared" si="37"/>
        <v>1.6113998288663436</v>
      </c>
      <c r="AL100" s="1">
        <f t="shared" si="38"/>
        <v>2.6081739823906789</v>
      </c>
      <c r="AM100" s="1">
        <f t="shared" si="39"/>
        <v>2.3570374587499159</v>
      </c>
      <c r="AN100" s="29">
        <f t="shared" si="40"/>
        <v>2.9630607718747259</v>
      </c>
      <c r="AO100" s="1">
        <f t="shared" si="41"/>
        <v>16994.41171923868</v>
      </c>
      <c r="AP100" s="1">
        <f t="shared" si="42"/>
        <v>6933.646936720279</v>
      </c>
      <c r="AQ100" s="29">
        <f t="shared" si="43"/>
        <v>0</v>
      </c>
      <c r="AR100" s="47" t="s">
        <v>205</v>
      </c>
    </row>
    <row r="101" spans="1:44" ht="16" x14ac:dyDescent="0.2">
      <c r="A101" s="26"/>
      <c r="E101" s="25" t="s">
        <v>206</v>
      </c>
      <c r="F101" s="1" t="s">
        <v>207</v>
      </c>
      <c r="G101" s="1">
        <f t="shared" si="7"/>
        <v>0.59659926744871195</v>
      </c>
      <c r="H101" s="1">
        <f t="shared" si="8"/>
        <v>1.3481302586083299</v>
      </c>
      <c r="I101" s="1">
        <f t="shared" si="9"/>
        <v>1.54687571552734E-2</v>
      </c>
      <c r="J101" s="1">
        <f t="shared" si="10"/>
        <v>2.8468484005827599</v>
      </c>
      <c r="K101" s="25">
        <f t="shared" si="11"/>
        <v>24068.178151042499</v>
      </c>
      <c r="L101" s="1">
        <f t="shared" si="12"/>
        <v>4073.9582582144599</v>
      </c>
      <c r="M101" s="1">
        <f t="shared" si="13"/>
        <v>16083.0296476981</v>
      </c>
      <c r="N101" s="1">
        <f t="shared" si="14"/>
        <v>24088.464953988001</v>
      </c>
      <c r="O101" s="1">
        <f t="shared" si="15"/>
        <v>8990.0505821707702</v>
      </c>
      <c r="P101" s="1">
        <f t="shared" si="16"/>
        <v>22339.400164072598</v>
      </c>
      <c r="Q101" s="1">
        <f t="shared" si="17"/>
        <v>35337.101735738201</v>
      </c>
      <c r="R101" s="1">
        <f t="shared" si="18"/>
        <v>3267.3158460720902</v>
      </c>
      <c r="S101" s="1">
        <f t="shared" si="19"/>
        <v>22965.4548470015</v>
      </c>
      <c r="T101" s="1">
        <f t="shared" si="20"/>
        <v>25673.766853622801</v>
      </c>
      <c r="U101" s="1">
        <f t="shared" si="21"/>
        <v>31754.281166254899</v>
      </c>
      <c r="V101" s="1">
        <f t="shared" si="22"/>
        <v>36738.505712127298</v>
      </c>
      <c r="W101" s="1">
        <f t="shared" si="23"/>
        <v>41596.483786266297</v>
      </c>
      <c r="X101" s="1">
        <f t="shared" si="24"/>
        <v>34070.169031241203</v>
      </c>
      <c r="Y101" s="29">
        <f t="shared" si="25"/>
        <v>38624.772730494296</v>
      </c>
      <c r="Z101" s="25">
        <f t="shared" si="26"/>
        <v>1.5567291010617581</v>
      </c>
      <c r="AA101" s="1">
        <f t="shared" si="27"/>
        <v>0.26350350812899481</v>
      </c>
      <c r="AB101" s="1">
        <f t="shared" si="28"/>
        <v>1.0402499154148155</v>
      </c>
      <c r="AC101" s="1">
        <f t="shared" si="29"/>
        <v>1.5580412509184933</v>
      </c>
      <c r="AD101" s="1">
        <f t="shared" si="30"/>
        <v>0.58147622447593739</v>
      </c>
      <c r="AE101" s="1">
        <f t="shared" si="31"/>
        <v>1.444911788396801</v>
      </c>
      <c r="AF101" s="1">
        <f t="shared" si="32"/>
        <v>2.285602768684047</v>
      </c>
      <c r="AG101" s="1">
        <f t="shared" si="33"/>
        <v>0.21132989909002861</v>
      </c>
      <c r="AH101" s="1">
        <f t="shared" si="34"/>
        <v>1.4854049880754481</v>
      </c>
      <c r="AI101" s="1">
        <f t="shared" si="35"/>
        <v>1.6605785341994501</v>
      </c>
      <c r="AJ101" s="1">
        <f t="shared" si="36"/>
        <v>2.0538660327584934</v>
      </c>
      <c r="AK101" s="1">
        <f t="shared" si="37"/>
        <v>2.3762455393456925</v>
      </c>
      <c r="AL101" s="1">
        <f t="shared" si="38"/>
        <v>2.6904594276122862</v>
      </c>
      <c r="AM101" s="1">
        <f t="shared" si="39"/>
        <v>2.2036575961911335</v>
      </c>
      <c r="AN101" s="29">
        <f t="shared" si="40"/>
        <v>2.4982492382312982</v>
      </c>
      <c r="AO101" s="1">
        <f t="shared" si="41"/>
        <v>10424.018663906616</v>
      </c>
      <c r="AP101" s="1">
        <f t="shared" si="42"/>
        <v>3433.815998555684</v>
      </c>
      <c r="AQ101" s="29">
        <f t="shared" si="43"/>
        <v>0</v>
      </c>
      <c r="AR101" s="47" t="s">
        <v>208</v>
      </c>
    </row>
    <row r="102" spans="1:44" ht="32" x14ac:dyDescent="0.2">
      <c r="A102" s="26"/>
      <c r="E102" s="25" t="s">
        <v>209</v>
      </c>
      <c r="F102" s="1" t="s">
        <v>210</v>
      </c>
      <c r="G102" s="1">
        <f t="shared" si="7"/>
        <v>0.107136211240092</v>
      </c>
      <c r="H102" s="1">
        <f t="shared" si="8"/>
        <v>0.44999740251252901</v>
      </c>
      <c r="I102" s="1">
        <f t="shared" si="9"/>
        <v>1.5950447704446299E-2</v>
      </c>
      <c r="J102" s="1">
        <f t="shared" si="10"/>
        <v>0.26855308420856</v>
      </c>
      <c r="K102" s="25">
        <f t="shared" si="11"/>
        <v>19176.5034703442</v>
      </c>
      <c r="L102" s="1">
        <f t="shared" si="12"/>
        <v>8324.9628217917598</v>
      </c>
      <c r="M102" s="1">
        <f t="shared" si="13"/>
        <v>15656.144622723499</v>
      </c>
      <c r="N102" s="1">
        <f t="shared" si="14"/>
        <v>12733.1430540205</v>
      </c>
      <c r="O102" s="1">
        <f t="shared" si="15"/>
        <v>10678.0721530633</v>
      </c>
      <c r="P102" s="1">
        <f t="shared" si="16"/>
        <v>27280.656966312999</v>
      </c>
      <c r="Q102" s="1">
        <f t="shared" si="17"/>
        <v>2332.22125277855</v>
      </c>
      <c r="R102" s="1">
        <f t="shared" si="18"/>
        <v>3829.7588506277598</v>
      </c>
      <c r="S102" s="1">
        <f t="shared" si="19"/>
        <v>5547.8068109764399</v>
      </c>
      <c r="T102" s="1">
        <f t="shared" si="20"/>
        <v>4638.7153508966103</v>
      </c>
      <c r="U102" s="1">
        <f t="shared" si="21"/>
        <v>2534.6760517269399</v>
      </c>
      <c r="V102" s="1">
        <f t="shared" si="22"/>
        <v>12715.9230483764</v>
      </c>
      <c r="W102" s="1">
        <f t="shared" si="23"/>
        <v>4385.3090780180401</v>
      </c>
      <c r="X102" s="1">
        <f t="shared" si="24"/>
        <v>3244.7909779009601</v>
      </c>
      <c r="Y102" s="29">
        <f t="shared" si="25"/>
        <v>1035.0431502449501</v>
      </c>
      <c r="Z102" s="25">
        <f t="shared" si="26"/>
        <v>1.4403516320999836</v>
      </c>
      <c r="AA102" s="1">
        <f t="shared" si="27"/>
        <v>0.62528989218930964</v>
      </c>
      <c r="AB102" s="1">
        <f t="shared" si="28"/>
        <v>1.1759366609562854</v>
      </c>
      <c r="AC102" s="1">
        <f t="shared" si="29"/>
        <v>0.9563893338524142</v>
      </c>
      <c r="AD102" s="1">
        <f t="shared" si="30"/>
        <v>0.80203248090200729</v>
      </c>
      <c r="AE102" s="1">
        <f t="shared" si="31"/>
        <v>2.0490564845126813</v>
      </c>
      <c r="AF102" s="1">
        <f t="shared" si="32"/>
        <v>0.17517368028289249</v>
      </c>
      <c r="AG102" s="1">
        <f t="shared" si="33"/>
        <v>0.28765407727126396</v>
      </c>
      <c r="AH102" s="1">
        <f t="shared" si="34"/>
        <v>0.41669705883154379</v>
      </c>
      <c r="AI102" s="1">
        <f t="shared" si="35"/>
        <v>0.34841498800048226</v>
      </c>
      <c r="AJ102" s="1">
        <f t="shared" si="36"/>
        <v>0.19038010728053292</v>
      </c>
      <c r="AK102" s="1">
        <f t="shared" si="37"/>
        <v>0.95509593522671543</v>
      </c>
      <c r="AL102" s="1">
        <f t="shared" si="38"/>
        <v>0.32938158395529371</v>
      </c>
      <c r="AM102" s="1">
        <f t="shared" si="39"/>
        <v>0.24371700440961894</v>
      </c>
      <c r="AN102" s="29">
        <f t="shared" si="40"/>
        <v>7.7742331549374141E-2</v>
      </c>
      <c r="AO102" s="1">
        <f t="shared" si="41"/>
        <v>9337.4052799152723</v>
      </c>
      <c r="AP102" s="1">
        <f t="shared" si="42"/>
        <v>4112.3631690393186</v>
      </c>
      <c r="AQ102" s="29">
        <f t="shared" si="43"/>
        <v>0</v>
      </c>
      <c r="AR102" s="47" t="s">
        <v>211</v>
      </c>
    </row>
    <row r="103" spans="1:44" ht="16" x14ac:dyDescent="0.2">
      <c r="A103" s="26"/>
      <c r="E103" s="25" t="s">
        <v>212</v>
      </c>
      <c r="F103" s="1" t="s">
        <v>213</v>
      </c>
      <c r="G103" s="1">
        <f t="shared" si="7"/>
        <v>0.93995322063373998</v>
      </c>
      <c r="H103" s="1">
        <f t="shared" si="8"/>
        <v>0.97974295850087401</v>
      </c>
      <c r="I103" s="1">
        <f t="shared" si="9"/>
        <v>1.7309553285090502E-2</v>
      </c>
      <c r="J103" s="1">
        <f t="shared" si="10"/>
        <v>1.5317711157387099</v>
      </c>
      <c r="K103" s="25">
        <f t="shared" si="11"/>
        <v>123183.15603549</v>
      </c>
      <c r="L103" s="1">
        <f t="shared" si="12"/>
        <v>189021.70715580101</v>
      </c>
      <c r="M103" s="1">
        <f t="shared" si="13"/>
        <v>142070.46211654801</v>
      </c>
      <c r="N103" s="1">
        <f t="shared" si="14"/>
        <v>104681.91837611501</v>
      </c>
      <c r="O103" s="1">
        <f t="shared" si="15"/>
        <v>104715.075464575</v>
      </c>
      <c r="P103" s="1">
        <f t="shared" si="16"/>
        <v>187060.456523828</v>
      </c>
      <c r="Q103" s="1">
        <f t="shared" si="17"/>
        <v>52695.653458825203</v>
      </c>
      <c r="R103" s="1">
        <f t="shared" si="18"/>
        <v>130366.45109684599</v>
      </c>
      <c r="S103" s="1">
        <f t="shared" si="19"/>
        <v>202448.10358033801</v>
      </c>
      <c r="T103" s="1">
        <f t="shared" si="20"/>
        <v>125826.49464154401</v>
      </c>
      <c r="U103" s="1">
        <f t="shared" si="21"/>
        <v>149623.03753884</v>
      </c>
      <c r="V103" s="1">
        <f t="shared" si="22"/>
        <v>174136.37753618401</v>
      </c>
      <c r="W103" s="1">
        <f t="shared" si="23"/>
        <v>246694.68827449801</v>
      </c>
      <c r="X103" s="1">
        <f t="shared" si="24"/>
        <v>218346.80924240401</v>
      </c>
      <c r="Y103" s="29">
        <f t="shared" si="25"/>
        <v>217882.54622048099</v>
      </c>
      <c r="Z103" s="25">
        <f t="shared" si="26"/>
        <v>0.92804199061315518</v>
      </c>
      <c r="AA103" s="1">
        <f t="shared" si="27"/>
        <v>1.4240589949442974</v>
      </c>
      <c r="AB103" s="1">
        <f t="shared" si="28"/>
        <v>1.0703359023532879</v>
      </c>
      <c r="AC103" s="1">
        <f t="shared" si="29"/>
        <v>0.78865665597156942</v>
      </c>
      <c r="AD103" s="1">
        <f t="shared" si="30"/>
        <v>0.78890645611769072</v>
      </c>
      <c r="AE103" s="1">
        <f t="shared" si="31"/>
        <v>1.4092832496300343</v>
      </c>
      <c r="AF103" s="1">
        <f t="shared" si="32"/>
        <v>0.39700053730154139</v>
      </c>
      <c r="AG103" s="1">
        <f t="shared" si="33"/>
        <v>0.98215977475226124</v>
      </c>
      <c r="AH103" s="1">
        <f t="shared" si="34"/>
        <v>1.5252112958400366</v>
      </c>
      <c r="AI103" s="1">
        <f t="shared" si="35"/>
        <v>0.94795647649562598</v>
      </c>
      <c r="AJ103" s="1">
        <f t="shared" si="36"/>
        <v>1.1272357850543</v>
      </c>
      <c r="AK103" s="1">
        <f t="shared" si="37"/>
        <v>1.3119153271270647</v>
      </c>
      <c r="AL103" s="1">
        <f t="shared" si="38"/>
        <v>1.8585579144765272</v>
      </c>
      <c r="AM103" s="1">
        <f t="shared" si="39"/>
        <v>1.6449895749949028</v>
      </c>
      <c r="AN103" s="29">
        <f t="shared" si="40"/>
        <v>1.6414918924147504</v>
      </c>
      <c r="AO103" s="1">
        <f t="shared" si="41"/>
        <v>52971.088025351819</v>
      </c>
      <c r="AP103" s="1">
        <f t="shared" si="42"/>
        <v>34740.801289497802</v>
      </c>
      <c r="AQ103" s="29">
        <f t="shared" si="43"/>
        <v>0</v>
      </c>
      <c r="AR103" s="47" t="s">
        <v>214</v>
      </c>
    </row>
    <row r="104" spans="1:44" ht="16" x14ac:dyDescent="0.2">
      <c r="A104" s="26"/>
      <c r="E104" s="25" t="s">
        <v>215</v>
      </c>
      <c r="F104" s="1" t="s">
        <v>216</v>
      </c>
      <c r="G104" s="1">
        <f t="shared" si="7"/>
        <v>7.5272009279510305E-2</v>
      </c>
      <c r="H104" s="1">
        <f t="shared" si="8"/>
        <v>2.5447744520671498</v>
      </c>
      <c r="I104" s="1">
        <f t="shared" si="9"/>
        <v>1.83389821765505E-2</v>
      </c>
      <c r="J104" s="1">
        <f t="shared" si="10"/>
        <v>4.6941753775500104</v>
      </c>
      <c r="K104" s="25">
        <f t="shared" si="11"/>
        <v>8852.2209567350092</v>
      </c>
      <c r="L104" s="1">
        <f t="shared" si="12"/>
        <v>3967.19372958861</v>
      </c>
      <c r="M104" s="1">
        <f t="shared" si="13"/>
        <v>24944.313678330898</v>
      </c>
      <c r="N104" s="1">
        <f t="shared" si="14"/>
        <v>6652.8037023009401</v>
      </c>
      <c r="O104" s="1">
        <f t="shared" si="15"/>
        <v>12421.9471545706</v>
      </c>
      <c r="P104" s="1">
        <f t="shared" si="16"/>
        <v>56308.722060925204</v>
      </c>
      <c r="Q104" s="1">
        <f t="shared" si="17"/>
        <v>42742.807302277099</v>
      </c>
      <c r="R104" s="1">
        <f t="shared" si="18"/>
        <v>22294.642321648698</v>
      </c>
      <c r="S104" s="1">
        <f t="shared" si="19"/>
        <v>8398.1854726777692</v>
      </c>
      <c r="T104" s="1">
        <f t="shared" si="20"/>
        <v>17144.4436286827</v>
      </c>
      <c r="U104" s="1">
        <f t="shared" si="21"/>
        <v>9268.4070556389306</v>
      </c>
      <c r="V104" s="1">
        <f t="shared" si="22"/>
        <v>43589.621897844103</v>
      </c>
      <c r="W104" s="1">
        <f t="shared" si="23"/>
        <v>51082.591878405903</v>
      </c>
      <c r="X104" s="1">
        <f t="shared" si="24"/>
        <v>115638.8505961</v>
      </c>
      <c r="Y104" s="29">
        <f t="shared" si="25"/>
        <v>69140.619052364505</v>
      </c>
      <c r="Z104" s="25">
        <f t="shared" si="26"/>
        <v>0.77871725967841054</v>
      </c>
      <c r="AA104" s="1">
        <f t="shared" si="27"/>
        <v>0.34898837758542123</v>
      </c>
      <c r="AB104" s="1">
        <f t="shared" si="28"/>
        <v>2.1943157188558193</v>
      </c>
      <c r="AC104" s="1">
        <f t="shared" si="29"/>
        <v>0.58523765883776224</v>
      </c>
      <c r="AD104" s="1">
        <f t="shared" si="30"/>
        <v>1.0927409850425871</v>
      </c>
      <c r="AE104" s="1">
        <f t="shared" si="31"/>
        <v>4.9533980176936003</v>
      </c>
      <c r="AF104" s="1">
        <f t="shared" si="32"/>
        <v>3.7600238331226681</v>
      </c>
      <c r="AG104" s="1">
        <f t="shared" si="33"/>
        <v>1.9612279064290306</v>
      </c>
      <c r="AH104" s="1">
        <f t="shared" si="34"/>
        <v>0.73877640532447442</v>
      </c>
      <c r="AI104" s="1">
        <f t="shared" si="35"/>
        <v>1.508172268461196</v>
      </c>
      <c r="AJ104" s="1">
        <f t="shared" si="36"/>
        <v>0.81532855757062284</v>
      </c>
      <c r="AK104" s="1">
        <f t="shared" si="37"/>
        <v>3.8345169060518867</v>
      </c>
      <c r="AL104" s="1">
        <f t="shared" si="38"/>
        <v>4.4936627948219048</v>
      </c>
      <c r="AM104" s="1">
        <f t="shared" si="39"/>
        <v>10.172584856238103</v>
      </c>
      <c r="AN104" s="29">
        <f t="shared" si="40"/>
        <v>6.0822017055462796</v>
      </c>
      <c r="AO104" s="1">
        <f t="shared" si="41"/>
        <v>17571.956861731007</v>
      </c>
      <c r="AP104" s="1">
        <f t="shared" si="42"/>
        <v>34860.581005761916</v>
      </c>
      <c r="AQ104" s="29">
        <f t="shared" si="43"/>
        <v>0</v>
      </c>
      <c r="AR104" s="47" t="s">
        <v>217</v>
      </c>
    </row>
    <row r="105" spans="1:44" ht="32" x14ac:dyDescent="0.2">
      <c r="A105" s="26"/>
      <c r="E105" s="25" t="s">
        <v>218</v>
      </c>
      <c r="F105" s="1" t="s">
        <v>219</v>
      </c>
      <c r="G105" s="1">
        <f t="shared" si="7"/>
        <v>0.86661321325908602</v>
      </c>
      <c r="H105" s="1">
        <f t="shared" si="8"/>
        <v>1.0937365459870401</v>
      </c>
      <c r="I105" s="1">
        <f t="shared" si="9"/>
        <v>1.9773255143829601E-2</v>
      </c>
      <c r="J105" s="1">
        <f t="shared" si="10"/>
        <v>1.9608994153238199</v>
      </c>
      <c r="K105" s="25">
        <f t="shared" si="11"/>
        <v>31487.990485848699</v>
      </c>
      <c r="L105" s="1">
        <f t="shared" si="12"/>
        <v>32428.952195817299</v>
      </c>
      <c r="M105" s="1">
        <f t="shared" si="13"/>
        <v>55234.968879157801</v>
      </c>
      <c r="N105" s="1">
        <f t="shared" si="14"/>
        <v>27276.442452383599</v>
      </c>
      <c r="O105" s="1">
        <f t="shared" si="15"/>
        <v>69966.918231122603</v>
      </c>
      <c r="P105" s="1">
        <f t="shared" si="16"/>
        <v>41166.009677243201</v>
      </c>
      <c r="Q105" s="1">
        <f t="shared" si="17"/>
        <v>68617.211254471098</v>
      </c>
      <c r="R105" s="1">
        <f t="shared" si="18"/>
        <v>100331.399256039</v>
      </c>
      <c r="S105" s="1">
        <f t="shared" si="19"/>
        <v>7027.4369475132598</v>
      </c>
      <c r="T105" s="1">
        <f t="shared" si="20"/>
        <v>84592.2165221498</v>
      </c>
      <c r="U105" s="1">
        <f t="shared" si="21"/>
        <v>73313.072636309196</v>
      </c>
      <c r="V105" s="1">
        <f t="shared" si="22"/>
        <v>50956.469173809302</v>
      </c>
      <c r="W105" s="1">
        <f t="shared" si="23"/>
        <v>73431.242643123202</v>
      </c>
      <c r="X105" s="1">
        <f t="shared" si="24"/>
        <v>120057.48552043</v>
      </c>
      <c r="Y105" s="29">
        <f t="shared" si="25"/>
        <v>94754.1330707335</v>
      </c>
      <c r="Z105" s="25">
        <f t="shared" si="26"/>
        <v>0.72755726498257056</v>
      </c>
      <c r="AA105" s="1">
        <f t="shared" si="27"/>
        <v>0.74929899945323331</v>
      </c>
      <c r="AB105" s="1">
        <f t="shared" si="28"/>
        <v>1.2762517476997484</v>
      </c>
      <c r="AC105" s="1">
        <f t="shared" si="29"/>
        <v>0.63024580365106142</v>
      </c>
      <c r="AD105" s="1">
        <f t="shared" si="30"/>
        <v>1.6166461842133864</v>
      </c>
      <c r="AE105" s="1">
        <f t="shared" si="31"/>
        <v>0.95117627225152634</v>
      </c>
      <c r="AF105" s="1">
        <f t="shared" si="32"/>
        <v>1.5854600366914673</v>
      </c>
      <c r="AG105" s="1">
        <f t="shared" si="33"/>
        <v>2.3182437909908611</v>
      </c>
      <c r="AH105" s="1">
        <f t="shared" si="34"/>
        <v>0.16237501112267005</v>
      </c>
      <c r="AI105" s="1">
        <f t="shared" si="35"/>
        <v>1.954576355684829</v>
      </c>
      <c r="AJ105" s="1">
        <f t="shared" si="36"/>
        <v>1.6939619769865408</v>
      </c>
      <c r="AK105" s="1">
        <f t="shared" si="37"/>
        <v>1.1773933100598151</v>
      </c>
      <c r="AL105" s="1">
        <f t="shared" si="38"/>
        <v>1.6966923972399135</v>
      </c>
      <c r="AM105" s="1">
        <f t="shared" si="39"/>
        <v>2.7740320820150393</v>
      </c>
      <c r="AN105" s="29">
        <f t="shared" si="40"/>
        <v>2.1893762300811139</v>
      </c>
      <c r="AO105" s="1">
        <f t="shared" si="41"/>
        <v>33063.167712819428</v>
      </c>
      <c r="AP105" s="1">
        <f t="shared" si="42"/>
        <v>23333.944358088829</v>
      </c>
      <c r="AQ105" s="29">
        <f t="shared" si="43"/>
        <v>0</v>
      </c>
      <c r="AR105" s="47" t="s">
        <v>220</v>
      </c>
    </row>
    <row r="106" spans="1:44" ht="32" x14ac:dyDescent="0.2">
      <c r="A106" s="26"/>
      <c r="E106" s="25" t="s">
        <v>221</v>
      </c>
      <c r="F106" s="1" t="s">
        <v>222</v>
      </c>
      <c r="G106" s="1">
        <f t="shared" si="7"/>
        <v>9.1729336350743304E-2</v>
      </c>
      <c r="H106" s="1">
        <f t="shared" si="8"/>
        <v>3.0710163338464298</v>
      </c>
      <c r="I106" s="1">
        <f t="shared" si="9"/>
        <v>2.0878870599342202E-2</v>
      </c>
      <c r="J106" s="1">
        <f t="shared" si="10"/>
        <v>4.3880335560740802</v>
      </c>
      <c r="K106" s="25">
        <f t="shared" si="11"/>
        <v>101407.92020449101</v>
      </c>
      <c r="L106" s="1">
        <f t="shared" si="12"/>
        <v>19171.223546568399</v>
      </c>
      <c r="M106" s="1">
        <f t="shared" si="13"/>
        <v>224783.12807408601</v>
      </c>
      <c r="N106" s="1">
        <f t="shared" si="14"/>
        <v>326335.74339982303</v>
      </c>
      <c r="O106" s="1">
        <f t="shared" si="15"/>
        <v>121297.873265407</v>
      </c>
      <c r="P106" s="1">
        <f t="shared" si="16"/>
        <v>411548.99320383498</v>
      </c>
      <c r="Q106" s="1">
        <f t="shared" si="17"/>
        <v>235967.29895965301</v>
      </c>
      <c r="R106" s="1">
        <f t="shared" si="18"/>
        <v>543825.96393221</v>
      </c>
      <c r="S106" s="1">
        <f t="shared" si="19"/>
        <v>119705.06489199901</v>
      </c>
      <c r="T106" s="1">
        <f t="shared" si="20"/>
        <v>747425.74073671398</v>
      </c>
      <c r="U106" s="1">
        <f t="shared" si="21"/>
        <v>628098.77280084696</v>
      </c>
      <c r="V106" s="1">
        <f t="shared" si="22"/>
        <v>287124.11806183797</v>
      </c>
      <c r="W106" s="1">
        <f t="shared" si="23"/>
        <v>382370.14908280101</v>
      </c>
      <c r="X106" s="1">
        <f t="shared" si="24"/>
        <v>674883.48841409001</v>
      </c>
      <c r="Y106" s="29">
        <f t="shared" si="25"/>
        <v>604703.589188874</v>
      </c>
      <c r="Z106" s="25">
        <f t="shared" si="26"/>
        <v>0.63939751565131719</v>
      </c>
      <c r="AA106" s="1">
        <f t="shared" si="27"/>
        <v>0.12087845488748128</v>
      </c>
      <c r="AB106" s="1">
        <f t="shared" si="28"/>
        <v>1.4173032378642287</v>
      </c>
      <c r="AC106" s="1">
        <f t="shared" si="29"/>
        <v>2.0576130856180583</v>
      </c>
      <c r="AD106" s="1">
        <f t="shared" si="30"/>
        <v>0.76480770597891434</v>
      </c>
      <c r="AE106" s="1">
        <f t="shared" si="31"/>
        <v>2.5948999180014658</v>
      </c>
      <c r="AF106" s="1">
        <f t="shared" si="32"/>
        <v>1.4878217049073446</v>
      </c>
      <c r="AG106" s="1">
        <f t="shared" si="33"/>
        <v>3.4289330614783529</v>
      </c>
      <c r="AH106" s="1">
        <f t="shared" si="34"/>
        <v>0.75476472595514499</v>
      </c>
      <c r="AI106" s="1">
        <f t="shared" si="35"/>
        <v>4.7126709708393744</v>
      </c>
      <c r="AJ106" s="1">
        <f t="shared" si="36"/>
        <v>3.9602902229200532</v>
      </c>
      <c r="AK106" s="1">
        <f t="shared" si="37"/>
        <v>1.8103758306265341</v>
      </c>
      <c r="AL106" s="1">
        <f t="shared" si="38"/>
        <v>2.4109213845403299</v>
      </c>
      <c r="AM106" s="1">
        <f t="shared" si="39"/>
        <v>4.2552773489082281</v>
      </c>
      <c r="AN106" s="29">
        <f t="shared" si="40"/>
        <v>3.8127788426497826</v>
      </c>
      <c r="AO106" s="1">
        <f t="shared" si="41"/>
        <v>221951.38672232284</v>
      </c>
      <c r="AP106" s="1">
        <f t="shared" si="42"/>
        <v>152261.5779051242</v>
      </c>
      <c r="AQ106" s="29">
        <f t="shared" si="43"/>
        <v>0</v>
      </c>
      <c r="AR106" s="47" t="s">
        <v>223</v>
      </c>
    </row>
    <row r="107" spans="1:44" ht="32" x14ac:dyDescent="0.2">
      <c r="A107" s="26"/>
      <c r="E107" s="25" t="s">
        <v>224</v>
      </c>
      <c r="F107" s="1" t="s">
        <v>225</v>
      </c>
      <c r="G107" s="1">
        <f t="shared" si="7"/>
        <v>0.135909483977394</v>
      </c>
      <c r="H107" s="1">
        <f t="shared" si="8"/>
        <v>0.51531984057121905</v>
      </c>
      <c r="I107" s="1">
        <f t="shared" si="9"/>
        <v>2.1479038272626799E-2</v>
      </c>
      <c r="J107" s="1">
        <f t="shared" si="10"/>
        <v>0.40879720444349199</v>
      </c>
      <c r="K107" s="25">
        <f t="shared" si="11"/>
        <v>48104.711062809802</v>
      </c>
      <c r="L107" s="1">
        <f t="shared" si="12"/>
        <v>32887.889290909101</v>
      </c>
      <c r="M107" s="1">
        <f t="shared" si="13"/>
        <v>24432.230536016799</v>
      </c>
      <c r="N107" s="1">
        <f t="shared" si="14"/>
        <v>42181.101145746601</v>
      </c>
      <c r="O107" s="1">
        <f t="shared" si="15"/>
        <v>81920.598378269802</v>
      </c>
      <c r="P107" s="1">
        <f t="shared" si="16"/>
        <v>7026.7286489006701</v>
      </c>
      <c r="Q107" s="1">
        <f t="shared" si="17"/>
        <v>34104.2788443151</v>
      </c>
      <c r="R107" s="1">
        <f t="shared" si="18"/>
        <v>15914.724507365299</v>
      </c>
      <c r="S107" s="1">
        <f t="shared" si="19"/>
        <v>24009.931296620001</v>
      </c>
      <c r="T107" s="1">
        <f t="shared" si="20"/>
        <v>53006.604091423898</v>
      </c>
      <c r="U107" s="1">
        <f t="shared" si="21"/>
        <v>35812.687499052801</v>
      </c>
      <c r="V107" s="1">
        <f t="shared" si="22"/>
        <v>8719.5697299616295</v>
      </c>
      <c r="W107" s="1">
        <f t="shared" si="23"/>
        <v>20678.250472476899</v>
      </c>
      <c r="X107" s="1">
        <f t="shared" si="24"/>
        <v>12376.7156620346</v>
      </c>
      <c r="Y107" s="29">
        <f t="shared" si="25"/>
        <v>19080.342724111</v>
      </c>
      <c r="Z107" s="25">
        <f t="shared" si="26"/>
        <v>1.047911781180473</v>
      </c>
      <c r="AA107" s="1">
        <f t="shared" si="27"/>
        <v>0.71642892940577074</v>
      </c>
      <c r="AB107" s="1">
        <f t="shared" si="28"/>
        <v>0.53223107786220736</v>
      </c>
      <c r="AC107" s="1">
        <f t="shared" si="29"/>
        <v>0.91887201600855362</v>
      </c>
      <c r="AD107" s="1">
        <f t="shared" si="30"/>
        <v>1.7845561955429949</v>
      </c>
      <c r="AE107" s="1">
        <f t="shared" si="31"/>
        <v>0.15307007508530837</v>
      </c>
      <c r="AF107" s="1">
        <f t="shared" si="32"/>
        <v>0.74292672796555581</v>
      </c>
      <c r="AG107" s="1">
        <f t="shared" si="33"/>
        <v>0.34668594690724619</v>
      </c>
      <c r="AH107" s="1">
        <f t="shared" si="34"/>
        <v>0.5230317221573233</v>
      </c>
      <c r="AI107" s="1">
        <f t="shared" si="35"/>
        <v>1.1546944920892683</v>
      </c>
      <c r="AJ107" s="1">
        <f t="shared" si="36"/>
        <v>0.78014265789875503</v>
      </c>
      <c r="AK107" s="1">
        <f t="shared" si="37"/>
        <v>0.18994688139631277</v>
      </c>
      <c r="AL107" s="1">
        <f t="shared" si="38"/>
        <v>0.45045447328466998</v>
      </c>
      <c r="AM107" s="1">
        <f t="shared" si="39"/>
        <v>0.26961405375936109</v>
      </c>
      <c r="AN107" s="29">
        <f t="shared" si="40"/>
        <v>0.41564569223688747</v>
      </c>
      <c r="AO107" s="1">
        <f t="shared" si="41"/>
        <v>15858.081711474109</v>
      </c>
      <c r="AP107" s="1">
        <f t="shared" si="42"/>
        <v>9321.8928031792366</v>
      </c>
      <c r="AQ107" s="29">
        <f t="shared" si="43"/>
        <v>0</v>
      </c>
      <c r="AR107" s="47" t="s">
        <v>226</v>
      </c>
    </row>
    <row r="108" spans="1:44" ht="32" x14ac:dyDescent="0.2">
      <c r="A108" s="26"/>
      <c r="E108" s="25" t="s">
        <v>227</v>
      </c>
      <c r="F108" s="1" t="s">
        <v>228</v>
      </c>
      <c r="G108" s="1">
        <f t="shared" si="7"/>
        <v>0.49769421263278302</v>
      </c>
      <c r="H108" s="1">
        <f t="shared" si="8"/>
        <v>1.18110453818255</v>
      </c>
      <c r="I108" s="1">
        <f t="shared" si="9"/>
        <v>2.33344769077726E-2</v>
      </c>
      <c r="J108" s="1">
        <f t="shared" si="10"/>
        <v>1.8613487256643</v>
      </c>
      <c r="K108" s="25">
        <f t="shared" si="11"/>
        <v>34787.2368041722</v>
      </c>
      <c r="L108" s="1">
        <f t="shared" si="12"/>
        <v>71717.724147201705</v>
      </c>
      <c r="M108" s="1">
        <f t="shared" si="13"/>
        <v>106563.257334183</v>
      </c>
      <c r="N108" s="1">
        <f t="shared" si="14"/>
        <v>68130.130922386801</v>
      </c>
      <c r="O108" s="1">
        <f t="shared" si="15"/>
        <v>68084.595443895596</v>
      </c>
      <c r="P108" s="1">
        <f t="shared" si="16"/>
        <v>82031.325494864897</v>
      </c>
      <c r="Q108" s="1">
        <f t="shared" si="17"/>
        <v>91316.373357194694</v>
      </c>
      <c r="R108" s="1">
        <f t="shared" si="18"/>
        <v>43050.726740267397</v>
      </c>
      <c r="S108" s="1">
        <f t="shared" si="19"/>
        <v>96413.089522521404</v>
      </c>
      <c r="T108" s="1">
        <f t="shared" si="20"/>
        <v>91167.243676027705</v>
      </c>
      <c r="U108" s="1">
        <f t="shared" si="21"/>
        <v>179958.30210216</v>
      </c>
      <c r="V108" s="1">
        <f t="shared" si="22"/>
        <v>127835.02642733599</v>
      </c>
      <c r="W108" s="1">
        <f t="shared" si="23"/>
        <v>110396.28035143801</v>
      </c>
      <c r="X108" s="1">
        <f t="shared" si="24"/>
        <v>81057.426615916993</v>
      </c>
      <c r="Y108" s="29">
        <f t="shared" si="25"/>
        <v>133847.95226506001</v>
      </c>
      <c r="Z108" s="25">
        <f t="shared" si="26"/>
        <v>0.49798075366731204</v>
      </c>
      <c r="AA108" s="1">
        <f t="shared" si="27"/>
        <v>1.026642228676367</v>
      </c>
      <c r="AB108" s="1">
        <f t="shared" si="28"/>
        <v>1.5254574975082715</v>
      </c>
      <c r="AC108" s="1">
        <f t="shared" si="29"/>
        <v>0.9752856812160986</v>
      </c>
      <c r="AD108" s="1">
        <f t="shared" si="30"/>
        <v>0.97463383893194988</v>
      </c>
      <c r="AE108" s="1">
        <f t="shared" si="31"/>
        <v>1.1742818644728366</v>
      </c>
      <c r="AF108" s="1">
        <f t="shared" si="32"/>
        <v>1.3071977139939892</v>
      </c>
      <c r="AG108" s="1">
        <f t="shared" si="33"/>
        <v>0.61627295863500853</v>
      </c>
      <c r="AH108" s="1">
        <f t="shared" si="34"/>
        <v>1.3801574196333106</v>
      </c>
      <c r="AI108" s="1">
        <f t="shared" si="35"/>
        <v>1.3050629163542757</v>
      </c>
      <c r="AJ108" s="1">
        <f t="shared" si="36"/>
        <v>2.5761106412100951</v>
      </c>
      <c r="AK108" s="1">
        <f t="shared" si="37"/>
        <v>1.8299637641162276</v>
      </c>
      <c r="AL108" s="1">
        <f t="shared" si="38"/>
        <v>1.580327382739509</v>
      </c>
      <c r="AM108" s="1">
        <f t="shared" si="39"/>
        <v>1.1603404611798891</v>
      </c>
      <c r="AN108" s="29">
        <f t="shared" si="40"/>
        <v>1.9160390496375066</v>
      </c>
      <c r="AO108" s="1">
        <f t="shared" si="41"/>
        <v>19433.816497738164</v>
      </c>
      <c r="AP108" s="1">
        <f t="shared" si="42"/>
        <v>32366.189834137018</v>
      </c>
      <c r="AQ108" s="29">
        <f t="shared" si="43"/>
        <v>0</v>
      </c>
      <c r="AR108" s="47" t="s">
        <v>229</v>
      </c>
    </row>
    <row r="109" spans="1:44" ht="16" x14ac:dyDescent="0.2">
      <c r="A109" s="26"/>
      <c r="E109" s="25" t="s">
        <v>230</v>
      </c>
      <c r="F109" s="1" t="s">
        <v>231</v>
      </c>
      <c r="G109" s="1">
        <f t="shared" si="7"/>
        <v>0.74895429607903397</v>
      </c>
      <c r="H109" s="1">
        <f t="shared" si="8"/>
        <v>1.1484510393603899</v>
      </c>
      <c r="I109" s="1">
        <f t="shared" si="9"/>
        <v>2.3865817379296599E-2</v>
      </c>
      <c r="J109" s="1">
        <f t="shared" si="10"/>
        <v>1.96506421581635</v>
      </c>
      <c r="K109" s="25">
        <f t="shared" si="11"/>
        <v>19141.341135061299</v>
      </c>
      <c r="L109" s="1">
        <f t="shared" si="12"/>
        <v>69054.7280136013</v>
      </c>
      <c r="M109" s="1">
        <f t="shared" si="13"/>
        <v>41008.959416188103</v>
      </c>
      <c r="N109" s="1">
        <f t="shared" si="14"/>
        <v>51971.479502089001</v>
      </c>
      <c r="O109" s="1">
        <f t="shared" si="15"/>
        <v>62733.497461974497</v>
      </c>
      <c r="P109" s="1">
        <f t="shared" si="16"/>
        <v>79876.369628911198</v>
      </c>
      <c r="Q109" s="1">
        <f t="shared" si="17"/>
        <v>57654.2712573432</v>
      </c>
      <c r="R109" s="1">
        <f t="shared" si="18"/>
        <v>13227.6863341425</v>
      </c>
      <c r="S109" s="1">
        <f t="shared" si="19"/>
        <v>92963.676057367498</v>
      </c>
      <c r="T109" s="1">
        <f t="shared" si="20"/>
        <v>62348.291400518901</v>
      </c>
      <c r="U109" s="1">
        <f t="shared" si="21"/>
        <v>65180.853933541803</v>
      </c>
      <c r="V109" s="1">
        <f t="shared" si="22"/>
        <v>91040.062815760393</v>
      </c>
      <c r="W109" s="1">
        <f t="shared" si="23"/>
        <v>87060.865072535104</v>
      </c>
      <c r="X109" s="1">
        <f t="shared" si="24"/>
        <v>97391.304312461405</v>
      </c>
      <c r="Y109" s="29">
        <f t="shared" si="25"/>
        <v>102919.363922209</v>
      </c>
      <c r="Z109" s="25">
        <f t="shared" si="26"/>
        <v>0.39238532042901775</v>
      </c>
      <c r="AA109" s="1">
        <f t="shared" si="27"/>
        <v>1.4155780092714407</v>
      </c>
      <c r="AB109" s="1">
        <f t="shared" si="28"/>
        <v>0.84065758859012263</v>
      </c>
      <c r="AC109" s="1">
        <f t="shared" si="29"/>
        <v>1.0653822787915124</v>
      </c>
      <c r="AD109" s="1">
        <f t="shared" si="30"/>
        <v>1.2859968029179061</v>
      </c>
      <c r="AE109" s="1">
        <f t="shared" si="31"/>
        <v>1.6374147804166705</v>
      </c>
      <c r="AF109" s="1">
        <f t="shared" si="32"/>
        <v>1.181875895831354</v>
      </c>
      <c r="AG109" s="1">
        <f t="shared" si="33"/>
        <v>0.27115915776924593</v>
      </c>
      <c r="AH109" s="1">
        <f t="shared" si="34"/>
        <v>1.9056962393932453</v>
      </c>
      <c r="AI109" s="1">
        <f t="shared" si="35"/>
        <v>1.278100323627926</v>
      </c>
      <c r="AJ109" s="1">
        <f t="shared" si="36"/>
        <v>1.3361660542009819</v>
      </c>
      <c r="AK109" s="1">
        <f t="shared" si="37"/>
        <v>1.8662633912524773</v>
      </c>
      <c r="AL109" s="1">
        <f t="shared" si="38"/>
        <v>1.7846923680671742</v>
      </c>
      <c r="AM109" s="1">
        <f t="shared" si="39"/>
        <v>1.9964598028947236</v>
      </c>
      <c r="AN109" s="29">
        <f t="shared" si="40"/>
        <v>2.1097815093528105</v>
      </c>
      <c r="AO109" s="1">
        <f t="shared" si="41"/>
        <v>27103.396668451602</v>
      </c>
      <c r="AP109" s="1">
        <f t="shared" si="42"/>
        <v>12954.074730284547</v>
      </c>
      <c r="AQ109" s="29">
        <f t="shared" si="43"/>
        <v>0</v>
      </c>
      <c r="AR109" s="47" t="s">
        <v>232</v>
      </c>
    </row>
    <row r="110" spans="1:44" ht="32" x14ac:dyDescent="0.2">
      <c r="A110" s="26"/>
      <c r="E110" s="25" t="s">
        <v>233</v>
      </c>
      <c r="F110" s="1" t="s">
        <v>234</v>
      </c>
      <c r="G110" s="1">
        <f t="shared" si="7"/>
        <v>0.15645766093178301</v>
      </c>
      <c r="H110" s="1">
        <f t="shared" si="8"/>
        <v>0.60040209888586504</v>
      </c>
      <c r="I110" s="1">
        <f t="shared" si="9"/>
        <v>2.3906156230849799E-2</v>
      </c>
      <c r="J110" s="1">
        <f t="shared" si="10"/>
        <v>0.458968889815911</v>
      </c>
      <c r="K110" s="25">
        <f t="shared" si="11"/>
        <v>132588.06634491601</v>
      </c>
      <c r="L110" s="1">
        <f t="shared" si="12"/>
        <v>128550.61498091801</v>
      </c>
      <c r="M110" s="1">
        <f t="shared" si="13"/>
        <v>116732.36226573501</v>
      </c>
      <c r="N110" s="1">
        <f t="shared" si="14"/>
        <v>125303.713615906</v>
      </c>
      <c r="O110" s="1">
        <f t="shared" si="15"/>
        <v>155806.77521576299</v>
      </c>
      <c r="P110" s="1">
        <f t="shared" si="16"/>
        <v>83514.115084682693</v>
      </c>
      <c r="Q110" s="1">
        <f t="shared" si="17"/>
        <v>103291.245595777</v>
      </c>
      <c r="R110" s="1">
        <f t="shared" si="18"/>
        <v>98911.280129615203</v>
      </c>
      <c r="S110" s="1">
        <f t="shared" si="19"/>
        <v>23091.8473516085</v>
      </c>
      <c r="T110" s="1">
        <f t="shared" si="20"/>
        <v>153816.61902574199</v>
      </c>
      <c r="U110" s="1">
        <f t="shared" si="21"/>
        <v>33391.022937320398</v>
      </c>
      <c r="V110" s="1">
        <f t="shared" si="22"/>
        <v>110154.70024168699</v>
      </c>
      <c r="W110" s="1">
        <f t="shared" si="23"/>
        <v>105746.61007605901</v>
      </c>
      <c r="X110" s="1">
        <f t="shared" si="24"/>
        <v>67550.078780170094</v>
      </c>
      <c r="Y110" s="29">
        <f t="shared" si="25"/>
        <v>30110.039448630301</v>
      </c>
      <c r="Z110" s="25">
        <f t="shared" si="26"/>
        <v>1.006007451053726</v>
      </c>
      <c r="AA110" s="1">
        <f t="shared" si="27"/>
        <v>0.97537342593050824</v>
      </c>
      <c r="AB110" s="1">
        <f t="shared" si="28"/>
        <v>0.88570283477050737</v>
      </c>
      <c r="AC110" s="1">
        <f t="shared" si="29"/>
        <v>0.95073767207962001</v>
      </c>
      <c r="AD110" s="1">
        <f t="shared" si="30"/>
        <v>1.1821786161656378</v>
      </c>
      <c r="AE110" s="1">
        <f t="shared" si="31"/>
        <v>0.63366051228765574</v>
      </c>
      <c r="AF110" s="1">
        <f t="shared" si="32"/>
        <v>0.78371881846179769</v>
      </c>
      <c r="AG110" s="1">
        <f t="shared" si="33"/>
        <v>0.75048597921928073</v>
      </c>
      <c r="AH110" s="1">
        <f t="shared" si="34"/>
        <v>0.17520860764256979</v>
      </c>
      <c r="AI110" s="1">
        <f t="shared" si="35"/>
        <v>1.167078373654268</v>
      </c>
      <c r="AJ110" s="1">
        <f t="shared" si="36"/>
        <v>0.25335325266653036</v>
      </c>
      <c r="AK110" s="1">
        <f t="shared" si="37"/>
        <v>0.83579504752296252</v>
      </c>
      <c r="AL110" s="1">
        <f t="shared" si="38"/>
        <v>0.80234881307828587</v>
      </c>
      <c r="AM110" s="1">
        <f t="shared" si="39"/>
        <v>0.5125339289234081</v>
      </c>
      <c r="AN110" s="29">
        <f t="shared" si="40"/>
        <v>0.2284589018595729</v>
      </c>
      <c r="AO110" s="1">
        <f t="shared" si="41"/>
        <v>41989.32701191774</v>
      </c>
      <c r="AP110" s="1">
        <f t="shared" si="42"/>
        <v>34134.413255208899</v>
      </c>
      <c r="AQ110" s="29">
        <f t="shared" si="43"/>
        <v>0</v>
      </c>
      <c r="AR110" s="47" t="s">
        <v>235</v>
      </c>
    </row>
    <row r="111" spans="1:44" ht="32" x14ac:dyDescent="0.2">
      <c r="A111" s="26"/>
      <c r="E111" s="25" t="s">
        <v>236</v>
      </c>
      <c r="F111" s="1" t="s">
        <v>237</v>
      </c>
      <c r="G111" s="1">
        <f t="shared" si="7"/>
        <v>0.18301628622216601</v>
      </c>
      <c r="H111" s="1">
        <f t="shared" si="8"/>
        <v>1.37379845959207</v>
      </c>
      <c r="I111" s="1">
        <f t="shared" si="9"/>
        <v>2.4172117374815099E-2</v>
      </c>
      <c r="J111" s="1">
        <f t="shared" si="10"/>
        <v>1.7613345254464501</v>
      </c>
      <c r="K111" s="25">
        <f t="shared" si="11"/>
        <v>76362.548865868797</v>
      </c>
      <c r="L111" s="1">
        <f t="shared" si="12"/>
        <v>78826.822070170398</v>
      </c>
      <c r="M111" s="1">
        <f t="shared" si="13"/>
        <v>92975.217050816398</v>
      </c>
      <c r="N111" s="1">
        <f t="shared" si="14"/>
        <v>68257.700711630503</v>
      </c>
      <c r="O111" s="1">
        <f t="shared" si="15"/>
        <v>76344.319919037007</v>
      </c>
      <c r="P111" s="1">
        <f t="shared" si="16"/>
        <v>144443.53678122599</v>
      </c>
      <c r="Q111" s="1">
        <f t="shared" si="17"/>
        <v>77404.850245098598</v>
      </c>
      <c r="R111" s="1">
        <f t="shared" si="18"/>
        <v>101834.583785789</v>
      </c>
      <c r="S111" s="1">
        <f t="shared" si="19"/>
        <v>202141.70185481099</v>
      </c>
      <c r="T111" s="1">
        <f t="shared" si="20"/>
        <v>62007.989023921204</v>
      </c>
      <c r="U111" s="1">
        <f t="shared" si="21"/>
        <v>140395.41109074501</v>
      </c>
      <c r="V111" s="1">
        <f t="shared" si="22"/>
        <v>94082.955069672505</v>
      </c>
      <c r="W111" s="1">
        <f t="shared" si="23"/>
        <v>82752.302892604595</v>
      </c>
      <c r="X111" s="1">
        <f t="shared" si="24"/>
        <v>217359.16554822199</v>
      </c>
      <c r="Y111" s="29">
        <f t="shared" si="25"/>
        <v>208083.360127074</v>
      </c>
      <c r="Z111" s="25">
        <f t="shared" si="26"/>
        <v>0.97211100931737815</v>
      </c>
      <c r="AA111" s="1">
        <f t="shared" si="27"/>
        <v>1.0034817158671974</v>
      </c>
      <c r="AB111" s="1">
        <f t="shared" si="28"/>
        <v>1.1835937043894158</v>
      </c>
      <c r="AC111" s="1">
        <f t="shared" si="29"/>
        <v>0.86893461936449889</v>
      </c>
      <c r="AD111" s="1">
        <f t="shared" si="30"/>
        <v>0.97187895106151012</v>
      </c>
      <c r="AE111" s="1">
        <f t="shared" si="31"/>
        <v>1.8387960383094251</v>
      </c>
      <c r="AF111" s="1">
        <f t="shared" si="32"/>
        <v>0.98537972101996574</v>
      </c>
      <c r="AG111" s="1">
        <f t="shared" si="33"/>
        <v>1.2963752716178034</v>
      </c>
      <c r="AH111" s="1">
        <f t="shared" si="34"/>
        <v>2.5733055893717403</v>
      </c>
      <c r="AI111" s="1">
        <f t="shared" si="35"/>
        <v>0.78937449955559624</v>
      </c>
      <c r="AJ111" s="1">
        <f t="shared" si="36"/>
        <v>1.7872625626821339</v>
      </c>
      <c r="AK111" s="1">
        <f t="shared" si="37"/>
        <v>1.1976954380214468</v>
      </c>
      <c r="AL111" s="1">
        <f t="shared" si="38"/>
        <v>1.0534538970087062</v>
      </c>
      <c r="AM111" s="1">
        <f t="shared" si="39"/>
        <v>2.7670270432775865</v>
      </c>
      <c r="AN111" s="29">
        <f t="shared" si="40"/>
        <v>2.6489441256156527</v>
      </c>
      <c r="AO111" s="1">
        <f t="shared" si="41"/>
        <v>50640.970203189383</v>
      </c>
      <c r="AP111" s="1">
        <f t="shared" si="42"/>
        <v>55931.054522528633</v>
      </c>
      <c r="AQ111" s="29">
        <f t="shared" si="43"/>
        <v>0</v>
      </c>
      <c r="AR111" s="47" t="s">
        <v>238</v>
      </c>
    </row>
    <row r="112" spans="1:44" ht="16" x14ac:dyDescent="0.2">
      <c r="A112" s="26"/>
      <c r="E112" s="25" t="s">
        <v>239</v>
      </c>
      <c r="F112" s="1" t="s">
        <v>240</v>
      </c>
      <c r="G112" s="1">
        <f t="shared" si="7"/>
        <v>0.28503248484315002</v>
      </c>
      <c r="H112" s="1">
        <f t="shared" si="8"/>
        <v>0.80145405002319303</v>
      </c>
      <c r="I112" s="1">
        <f t="shared" si="9"/>
        <v>2.6194413902840202E-2</v>
      </c>
      <c r="J112" s="1">
        <f t="shared" si="10"/>
        <v>0.63154876835895202</v>
      </c>
      <c r="K112" s="25">
        <f t="shared" si="11"/>
        <v>225302.942285547</v>
      </c>
      <c r="L112" s="1">
        <f t="shared" si="12"/>
        <v>255701.60432980099</v>
      </c>
      <c r="M112" s="1">
        <f t="shared" si="13"/>
        <v>265456.25000084803</v>
      </c>
      <c r="N112" s="1">
        <f t="shared" si="14"/>
        <v>207880.25320642401</v>
      </c>
      <c r="O112" s="1">
        <f t="shared" si="15"/>
        <v>169536.523620033</v>
      </c>
      <c r="P112" s="1">
        <f t="shared" si="16"/>
        <v>226348.175694912</v>
      </c>
      <c r="Q112" s="1">
        <f t="shared" si="17"/>
        <v>223082.00908404699</v>
      </c>
      <c r="R112" s="1">
        <f t="shared" si="18"/>
        <v>89097.265577662998</v>
      </c>
      <c r="S112" s="1">
        <f t="shared" si="19"/>
        <v>208835.62048329701</v>
      </c>
      <c r="T112" s="1">
        <f t="shared" si="20"/>
        <v>189693.48839158399</v>
      </c>
      <c r="U112" s="1">
        <f t="shared" si="21"/>
        <v>135834.31827335199</v>
      </c>
      <c r="V112" s="1">
        <f t="shared" si="22"/>
        <v>98258.669471712899</v>
      </c>
      <c r="W112" s="1">
        <f t="shared" si="23"/>
        <v>210639.83464514601</v>
      </c>
      <c r="X112" s="1">
        <f t="shared" si="24"/>
        <v>105733.267224992</v>
      </c>
      <c r="Y112" s="29">
        <f t="shared" si="25"/>
        <v>182167.83650630101</v>
      </c>
      <c r="Z112" s="25">
        <f t="shared" si="26"/>
        <v>1.0023464637496096</v>
      </c>
      <c r="AA112" s="1">
        <f t="shared" si="27"/>
        <v>1.1375865591237748</v>
      </c>
      <c r="AB112" s="1">
        <f t="shared" si="28"/>
        <v>1.1809838378912774</v>
      </c>
      <c r="AC112" s="1">
        <f t="shared" si="29"/>
        <v>0.92483495586466269</v>
      </c>
      <c r="AD112" s="1">
        <f t="shared" si="30"/>
        <v>0.75424818337067656</v>
      </c>
      <c r="AE112" s="1">
        <f t="shared" si="31"/>
        <v>1.0069965850531393</v>
      </c>
      <c r="AF112" s="1">
        <f t="shared" si="32"/>
        <v>0.99246579145050451</v>
      </c>
      <c r="AG112" s="1">
        <f t="shared" si="33"/>
        <v>0.39638332360677403</v>
      </c>
      <c r="AH112" s="1">
        <f t="shared" si="34"/>
        <v>0.92908527324552537</v>
      </c>
      <c r="AI112" s="1">
        <f t="shared" si="35"/>
        <v>0.84392416431318407</v>
      </c>
      <c r="AJ112" s="1">
        <f t="shared" si="36"/>
        <v>0.6043110098605553</v>
      </c>
      <c r="AK112" s="1">
        <f t="shared" si="37"/>
        <v>0.43714133902827035</v>
      </c>
      <c r="AL112" s="1">
        <f t="shared" si="38"/>
        <v>0.93711201123052823</v>
      </c>
      <c r="AM112" s="1">
        <f t="shared" si="39"/>
        <v>0.47039495103150203</v>
      </c>
      <c r="AN112" s="29">
        <f t="shared" si="40"/>
        <v>0.81044341844230394</v>
      </c>
      <c r="AO112" s="1">
        <f t="shared" si="41"/>
        <v>50829.792507664504</v>
      </c>
      <c r="AP112" s="1">
        <f t="shared" si="42"/>
        <v>43563.789093898005</v>
      </c>
      <c r="AQ112" s="29">
        <f t="shared" si="43"/>
        <v>0</v>
      </c>
      <c r="AR112" s="47" t="s">
        <v>241</v>
      </c>
    </row>
    <row r="113" spans="1:44" ht="16" x14ac:dyDescent="0.2">
      <c r="A113" s="26"/>
      <c r="E113" s="25" t="s">
        <v>242</v>
      </c>
      <c r="F113" s="1" t="s">
        <v>243</v>
      </c>
      <c r="G113" s="1">
        <f t="shared" si="7"/>
        <v>0.21327078110160899</v>
      </c>
      <c r="H113" s="1">
        <f t="shared" si="8"/>
        <v>1.92636208348514</v>
      </c>
      <c r="I113" s="1">
        <f t="shared" si="9"/>
        <v>2.8503150881632602E-2</v>
      </c>
      <c r="J113" s="1">
        <f t="shared" si="10"/>
        <v>2.58106298755439</v>
      </c>
      <c r="K113" s="25">
        <f t="shared" si="11"/>
        <v>67509.457748893707</v>
      </c>
      <c r="L113" s="1">
        <f t="shared" si="12"/>
        <v>22014.494184663701</v>
      </c>
      <c r="M113" s="1">
        <f t="shared" si="13"/>
        <v>10707.093495577799</v>
      </c>
      <c r="N113" s="1">
        <f t="shared" si="14"/>
        <v>58950.548170369002</v>
      </c>
      <c r="O113" s="1">
        <f t="shared" si="15"/>
        <v>47426.358322594402</v>
      </c>
      <c r="P113" s="1">
        <f t="shared" si="16"/>
        <v>90960.624238387405</v>
      </c>
      <c r="Q113" s="1">
        <f t="shared" si="17"/>
        <v>141185.47061380101</v>
      </c>
      <c r="R113" s="1">
        <f t="shared" si="18"/>
        <v>75675.418331798093</v>
      </c>
      <c r="S113" s="1">
        <f t="shared" si="19"/>
        <v>65029.864010309597</v>
      </c>
      <c r="T113" s="1">
        <f t="shared" si="20"/>
        <v>18673.7287148506</v>
      </c>
      <c r="U113" s="1">
        <f t="shared" si="21"/>
        <v>92023.780755633896</v>
      </c>
      <c r="V113" s="1">
        <f t="shared" si="22"/>
        <v>99261.992641418299</v>
      </c>
      <c r="W113" s="1">
        <f t="shared" si="23"/>
        <v>65446.014160930397</v>
      </c>
      <c r="X113" s="1">
        <f t="shared" si="24"/>
        <v>99714.919939819199</v>
      </c>
      <c r="Y113" s="29">
        <f t="shared" si="25"/>
        <v>85490.756335936094</v>
      </c>
      <c r="Z113" s="25">
        <f t="shared" si="26"/>
        <v>1.6337574890231741</v>
      </c>
      <c r="AA113" s="1">
        <f t="shared" si="27"/>
        <v>0.53276008933490249</v>
      </c>
      <c r="AB113" s="1">
        <f t="shared" si="28"/>
        <v>0.25911620041649946</v>
      </c>
      <c r="AC113" s="1">
        <f t="shared" si="29"/>
        <v>1.4266282498312617</v>
      </c>
      <c r="AD113" s="1">
        <f t="shared" si="30"/>
        <v>1.147737971394162</v>
      </c>
      <c r="AE113" s="1">
        <f t="shared" si="31"/>
        <v>2.2012856570177908</v>
      </c>
      <c r="AF113" s="1">
        <f t="shared" si="32"/>
        <v>3.4167482253305259</v>
      </c>
      <c r="AG113" s="1">
        <f t="shared" si="33"/>
        <v>1.8313771959835179</v>
      </c>
      <c r="AH113" s="1">
        <f t="shared" si="34"/>
        <v>1.5737502696611856</v>
      </c>
      <c r="AI113" s="1">
        <f t="shared" si="35"/>
        <v>0.4519121490999416</v>
      </c>
      <c r="AJ113" s="1">
        <f t="shared" si="36"/>
        <v>2.2270144953165065</v>
      </c>
      <c r="AK113" s="1">
        <f t="shared" si="37"/>
        <v>2.4021822906130197</v>
      </c>
      <c r="AL113" s="1">
        <f t="shared" si="38"/>
        <v>1.5838212796767563</v>
      </c>
      <c r="AM113" s="1">
        <f t="shared" si="39"/>
        <v>2.4131433231915644</v>
      </c>
      <c r="AN113" s="29">
        <f t="shared" si="40"/>
        <v>2.0689125355680966</v>
      </c>
      <c r="AO113" s="1">
        <f t="shared" si="41"/>
        <v>39631.176767418103</v>
      </c>
      <c r="AP113" s="1">
        <f t="shared" si="42"/>
        <v>12605.478704074112</v>
      </c>
      <c r="AQ113" s="29">
        <f t="shared" si="43"/>
        <v>0</v>
      </c>
      <c r="AR113" s="47" t="s">
        <v>244</v>
      </c>
    </row>
    <row r="114" spans="1:44" ht="32" x14ac:dyDescent="0.2">
      <c r="A114" s="26"/>
      <c r="E114" s="25" t="s">
        <v>245</v>
      </c>
      <c r="F114" s="1" t="s">
        <v>246</v>
      </c>
      <c r="G114" s="1">
        <f t="shared" si="7"/>
        <v>0.14409022047008799</v>
      </c>
      <c r="H114" s="1">
        <f t="shared" si="8"/>
        <v>1.75444638584179</v>
      </c>
      <c r="I114" s="1">
        <f t="shared" si="9"/>
        <v>2.9726726169107601E-2</v>
      </c>
      <c r="J114" s="1">
        <f t="shared" si="10"/>
        <v>0.31228725261608398</v>
      </c>
      <c r="K114" s="25">
        <f t="shared" si="11"/>
        <v>42120.474040125402</v>
      </c>
      <c r="L114" s="1">
        <f t="shared" si="12"/>
        <v>37531.401098832699</v>
      </c>
      <c r="M114" s="1">
        <f t="shared" si="13"/>
        <v>37917.276481562898</v>
      </c>
      <c r="N114" s="1">
        <f t="shared" si="14"/>
        <v>29901.105089888501</v>
      </c>
      <c r="O114" s="1">
        <f t="shared" si="15"/>
        <v>15733.3501538534</v>
      </c>
      <c r="P114" s="1">
        <f t="shared" si="16"/>
        <v>38881.487510667102</v>
      </c>
      <c r="Q114" s="1">
        <f t="shared" si="17"/>
        <v>46952.065425252797</v>
      </c>
      <c r="R114" s="1">
        <f t="shared" si="18"/>
        <v>176425.58660945701</v>
      </c>
      <c r="S114" s="1">
        <f t="shared" si="19"/>
        <v>35780.005142702998</v>
      </c>
      <c r="T114" s="1">
        <f t="shared" si="20"/>
        <v>40675.656798955402</v>
      </c>
      <c r="U114" s="1">
        <f t="shared" si="21"/>
        <v>20340.3130114671</v>
      </c>
      <c r="V114" s="1">
        <f t="shared" si="22"/>
        <v>27770.646067841801</v>
      </c>
      <c r="W114" s="1">
        <f t="shared" si="23"/>
        <v>3686.7246636602899</v>
      </c>
      <c r="X114" s="1">
        <f t="shared" si="24"/>
        <v>9364.3888629175999</v>
      </c>
      <c r="Y114" s="29">
        <f t="shared" si="25"/>
        <v>4294.7821155034999</v>
      </c>
      <c r="Z114" s="25">
        <f t="shared" si="26"/>
        <v>1.290427180177371</v>
      </c>
      <c r="AA114" s="1">
        <f t="shared" si="27"/>
        <v>1.1498336899517092</v>
      </c>
      <c r="AB114" s="1">
        <f t="shared" si="28"/>
        <v>1.1616555911383397</v>
      </c>
      <c r="AC114" s="1">
        <f t="shared" si="29"/>
        <v>0.91606753258699036</v>
      </c>
      <c r="AD114" s="1">
        <f t="shared" si="30"/>
        <v>0.48201600614559004</v>
      </c>
      <c r="AE114" s="1">
        <f t="shared" si="31"/>
        <v>1.1911957173533854</v>
      </c>
      <c r="AF114" s="1">
        <f t="shared" si="32"/>
        <v>1.4384506055770883</v>
      </c>
      <c r="AG114" s="1">
        <f t="shared" si="33"/>
        <v>5.4050762112197344</v>
      </c>
      <c r="AH114" s="1">
        <f t="shared" si="34"/>
        <v>1.0961769114717352</v>
      </c>
      <c r="AI114" s="1">
        <f t="shared" si="35"/>
        <v>1.2461629243520798</v>
      </c>
      <c r="AJ114" s="1">
        <f t="shared" si="36"/>
        <v>0.62315758218457207</v>
      </c>
      <c r="AK114" s="1">
        <f t="shared" si="37"/>
        <v>0.85079755899447618</v>
      </c>
      <c r="AL114" s="1">
        <f t="shared" si="38"/>
        <v>0.11294862700940654</v>
      </c>
      <c r="AM114" s="1">
        <f t="shared" si="39"/>
        <v>0.28689282800918736</v>
      </c>
      <c r="AN114" s="29">
        <f t="shared" si="40"/>
        <v>0.13157742644362902</v>
      </c>
      <c r="AO114" s="1">
        <f t="shared" si="41"/>
        <v>54463.618322671733</v>
      </c>
      <c r="AP114" s="1">
        <f t="shared" si="42"/>
        <v>9463.04413355006</v>
      </c>
      <c r="AQ114" s="29">
        <f t="shared" si="43"/>
        <v>0</v>
      </c>
      <c r="AR114" s="47" t="s">
        <v>247</v>
      </c>
    </row>
    <row r="115" spans="1:44" ht="32" x14ac:dyDescent="0.2">
      <c r="A115" s="26"/>
      <c r="E115" s="25" t="s">
        <v>248</v>
      </c>
      <c r="F115" s="1" t="s">
        <v>249</v>
      </c>
      <c r="G115" s="1">
        <f t="shared" si="7"/>
        <v>0.219358749019332</v>
      </c>
      <c r="H115" s="1">
        <f t="shared" si="8"/>
        <v>0.76320890805232799</v>
      </c>
      <c r="I115" s="1">
        <f t="shared" si="9"/>
        <v>3.10799426942849E-2</v>
      </c>
      <c r="J115" s="1">
        <f t="shared" si="10"/>
        <v>0.64131577326009903</v>
      </c>
      <c r="K115" s="25">
        <f t="shared" si="11"/>
        <v>180597.581142184</v>
      </c>
      <c r="L115" s="1">
        <f t="shared" si="12"/>
        <v>157630.196746703</v>
      </c>
      <c r="M115" s="1">
        <f t="shared" si="13"/>
        <v>164549.51184615999</v>
      </c>
      <c r="N115" s="1">
        <f t="shared" si="14"/>
        <v>215231.007131875</v>
      </c>
      <c r="O115" s="1">
        <f t="shared" si="15"/>
        <v>134170.71629804501</v>
      </c>
      <c r="P115" s="1">
        <f t="shared" si="16"/>
        <v>201188.24492918601</v>
      </c>
      <c r="Q115" s="1">
        <f t="shared" si="17"/>
        <v>199881.26888418</v>
      </c>
      <c r="R115" s="1">
        <f t="shared" si="18"/>
        <v>102572.10189820299</v>
      </c>
      <c r="S115" s="1">
        <f t="shared" si="19"/>
        <v>104720.58597990499</v>
      </c>
      <c r="T115" s="1">
        <f t="shared" si="20"/>
        <v>81094.547790325305</v>
      </c>
      <c r="U115" s="1">
        <f t="shared" si="21"/>
        <v>70322.833352802802</v>
      </c>
      <c r="V115" s="1">
        <f t="shared" si="22"/>
        <v>81138.434689541493</v>
      </c>
      <c r="W115" s="1">
        <f t="shared" si="23"/>
        <v>154472.08099022199</v>
      </c>
      <c r="X115" s="1">
        <f t="shared" si="24"/>
        <v>129644.34828938601</v>
      </c>
      <c r="Y115" s="29">
        <f t="shared" si="25"/>
        <v>128423.220793448</v>
      </c>
      <c r="Z115" s="25">
        <f t="shared" si="26"/>
        <v>1.0596223231985618</v>
      </c>
      <c r="AA115" s="1">
        <f t="shared" si="27"/>
        <v>0.92486551717149934</v>
      </c>
      <c r="AB115" s="1">
        <f t="shared" si="28"/>
        <v>0.9654632964676525</v>
      </c>
      <c r="AC115" s="1">
        <f t="shared" si="29"/>
        <v>1.2628274330091374</v>
      </c>
      <c r="AD115" s="1">
        <f t="shared" si="30"/>
        <v>0.78722143015314971</v>
      </c>
      <c r="AE115" s="1">
        <f t="shared" si="31"/>
        <v>1.1804341682974508</v>
      </c>
      <c r="AF115" s="1">
        <f t="shared" si="32"/>
        <v>1.1727657322950671</v>
      </c>
      <c r="AG115" s="1">
        <f t="shared" si="33"/>
        <v>0.60182250626692468</v>
      </c>
      <c r="AH115" s="1">
        <f t="shared" si="34"/>
        <v>0.61442833232289962</v>
      </c>
      <c r="AI115" s="1">
        <f t="shared" si="35"/>
        <v>0.47580699910188251</v>
      </c>
      <c r="AJ115" s="1">
        <f t="shared" si="36"/>
        <v>0.41260599161921357</v>
      </c>
      <c r="AK115" s="1">
        <f t="shared" si="37"/>
        <v>0.47606449722456678</v>
      </c>
      <c r="AL115" s="1">
        <f t="shared" si="38"/>
        <v>0.90633586725233584</v>
      </c>
      <c r="AM115" s="1">
        <f t="shared" si="39"/>
        <v>0.76066381761674018</v>
      </c>
      <c r="AN115" s="29">
        <f t="shared" si="40"/>
        <v>0.7534990818213656</v>
      </c>
      <c r="AO115" s="1">
        <f t="shared" si="41"/>
        <v>51812.879797096088</v>
      </c>
      <c r="AP115" s="1">
        <f t="shared" si="42"/>
        <v>31846.958521730674</v>
      </c>
      <c r="AQ115" s="29">
        <f t="shared" si="43"/>
        <v>0</v>
      </c>
      <c r="AR115" s="47" t="s">
        <v>250</v>
      </c>
    </row>
    <row r="116" spans="1:44" ht="16" x14ac:dyDescent="0.2">
      <c r="A116" s="26"/>
      <c r="E116" s="25" t="s">
        <v>251</v>
      </c>
      <c r="F116" s="1" t="s">
        <v>252</v>
      </c>
      <c r="G116" s="1">
        <f t="shared" si="7"/>
        <v>0.42306669589111701</v>
      </c>
      <c r="H116" s="1">
        <f t="shared" si="8"/>
        <v>1.20818046573765</v>
      </c>
      <c r="I116" s="1">
        <f t="shared" si="9"/>
        <v>3.2674211513764699E-2</v>
      </c>
      <c r="J116" s="1">
        <f t="shared" si="10"/>
        <v>0.415687001677924</v>
      </c>
      <c r="K116" s="25">
        <f t="shared" si="11"/>
        <v>13429.296784525</v>
      </c>
      <c r="L116" s="1">
        <f t="shared" si="12"/>
        <v>16888.008090934101</v>
      </c>
      <c r="M116" s="1">
        <f t="shared" si="13"/>
        <v>17258.3222167278</v>
      </c>
      <c r="N116" s="1">
        <f t="shared" si="14"/>
        <v>15582.1473013963</v>
      </c>
      <c r="O116" s="1">
        <f t="shared" si="15"/>
        <v>43489.9095724695</v>
      </c>
      <c r="P116" s="1">
        <f t="shared" si="16"/>
        <v>22731.3412516682</v>
      </c>
      <c r="Q116" s="1">
        <f t="shared" si="17"/>
        <v>23194.624689112701</v>
      </c>
      <c r="R116" s="1">
        <f t="shared" si="18"/>
        <v>17407.0586294317</v>
      </c>
      <c r="S116" s="1">
        <f t="shared" si="19"/>
        <v>26784.761201464102</v>
      </c>
      <c r="T116" s="1">
        <f t="shared" si="20"/>
        <v>27776.6297070285</v>
      </c>
      <c r="U116" s="1">
        <f t="shared" si="21"/>
        <v>11814.8119585935</v>
      </c>
      <c r="V116" s="1">
        <f t="shared" si="22"/>
        <v>3832.6379864847099</v>
      </c>
      <c r="W116" s="1">
        <f t="shared" si="23"/>
        <v>5334.74594185964</v>
      </c>
      <c r="X116" s="1">
        <f t="shared" si="24"/>
        <v>7893.4482962340298</v>
      </c>
      <c r="Y116" s="29">
        <f t="shared" si="25"/>
        <v>17265.262359586101</v>
      </c>
      <c r="Z116" s="25">
        <f t="shared" si="26"/>
        <v>0.62961033400405197</v>
      </c>
      <c r="AA116" s="1">
        <f t="shared" si="27"/>
        <v>0.79176628422187634</v>
      </c>
      <c r="AB116" s="1">
        <f t="shared" si="28"/>
        <v>0.80912784858137865</v>
      </c>
      <c r="AC116" s="1">
        <f t="shared" si="29"/>
        <v>0.73054316427332344</v>
      </c>
      <c r="AD116" s="1">
        <f t="shared" si="30"/>
        <v>2.0389523689193707</v>
      </c>
      <c r="AE116" s="1">
        <f t="shared" si="31"/>
        <v>1.0657212799343996</v>
      </c>
      <c r="AF116" s="1">
        <f t="shared" si="32"/>
        <v>1.0874415564662354</v>
      </c>
      <c r="AG116" s="1">
        <f t="shared" si="33"/>
        <v>0.81610110890793408</v>
      </c>
      <c r="AH116" s="1">
        <f t="shared" si="34"/>
        <v>1.2557591597577511</v>
      </c>
      <c r="AI116" s="1">
        <f t="shared" si="35"/>
        <v>1.3022612716029611</v>
      </c>
      <c r="AJ116" s="1">
        <f t="shared" si="36"/>
        <v>0.55391788734738512</v>
      </c>
      <c r="AK116" s="1">
        <f t="shared" si="37"/>
        <v>0.17968688320060883</v>
      </c>
      <c r="AL116" s="1">
        <f t="shared" si="38"/>
        <v>0.250110726434423</v>
      </c>
      <c r="AM116" s="1">
        <f t="shared" si="39"/>
        <v>0.37007124780818562</v>
      </c>
      <c r="AN116" s="29">
        <f t="shared" si="40"/>
        <v>0.80945322568288747</v>
      </c>
      <c r="AO116" s="1">
        <f t="shared" si="41"/>
        <v>3656.6687021053449</v>
      </c>
      <c r="AP116" s="1">
        <f t="shared" si="42"/>
        <v>4844.3279998305825</v>
      </c>
      <c r="AQ116" s="29">
        <f t="shared" si="43"/>
        <v>0</v>
      </c>
      <c r="AR116" s="47" t="s">
        <v>253</v>
      </c>
    </row>
    <row r="117" spans="1:44" ht="16" x14ac:dyDescent="0.2">
      <c r="A117" s="26"/>
      <c r="E117" s="25" t="s">
        <v>254</v>
      </c>
      <c r="F117" s="1" t="s">
        <v>255</v>
      </c>
      <c r="G117" s="1">
        <f t="shared" si="7"/>
        <v>0.41141625425032202</v>
      </c>
      <c r="H117" s="1">
        <f t="shared" si="8"/>
        <v>0.65951950624565603</v>
      </c>
      <c r="I117" s="1">
        <f t="shared" si="9"/>
        <v>3.4725964387099503E-2</v>
      </c>
      <c r="J117" s="1">
        <f t="shared" si="10"/>
        <v>0.25735441216774602</v>
      </c>
      <c r="K117" s="25">
        <f t="shared" si="11"/>
        <v>13498.374325336599</v>
      </c>
      <c r="L117" s="1">
        <f t="shared" si="12"/>
        <v>35390.763764442898</v>
      </c>
      <c r="M117" s="1">
        <f t="shared" si="13"/>
        <v>32558.2951068931</v>
      </c>
      <c r="N117" s="1">
        <f t="shared" si="14"/>
        <v>22168.5855509375</v>
      </c>
      <c r="O117" s="1">
        <f t="shared" si="15"/>
        <v>23694.726014666201</v>
      </c>
      <c r="P117" s="1">
        <f t="shared" si="16"/>
        <v>35927.743261366697</v>
      </c>
      <c r="Q117" s="1">
        <f t="shared" si="17"/>
        <v>3784.2386391475402</v>
      </c>
      <c r="R117" s="1">
        <f t="shared" si="18"/>
        <v>8072.3289057093298</v>
      </c>
      <c r="S117" s="1">
        <f t="shared" si="19"/>
        <v>29588.477340575198</v>
      </c>
      <c r="T117" s="1">
        <f t="shared" si="20"/>
        <v>31392.871224061098</v>
      </c>
      <c r="U117" s="1">
        <f t="shared" si="21"/>
        <v>3203.7297269034598</v>
      </c>
      <c r="V117" s="1">
        <f t="shared" si="22"/>
        <v>32692.240562016501</v>
      </c>
      <c r="W117" s="1">
        <f t="shared" si="23"/>
        <v>1721.1686212305799</v>
      </c>
      <c r="X117" s="1">
        <f t="shared" si="24"/>
        <v>10169.086671073799</v>
      </c>
      <c r="Y117" s="29">
        <f t="shared" si="25"/>
        <v>5031.2384350028997</v>
      </c>
      <c r="Z117" s="25">
        <f t="shared" si="26"/>
        <v>0.53013492107605409</v>
      </c>
      <c r="AA117" s="1">
        <f t="shared" si="27"/>
        <v>1.3899362473500199</v>
      </c>
      <c r="AB117" s="1">
        <f t="shared" si="28"/>
        <v>1.2786939220129563</v>
      </c>
      <c r="AC117" s="1">
        <f t="shared" si="29"/>
        <v>0.87064864761934535</v>
      </c>
      <c r="AD117" s="1">
        <f t="shared" si="30"/>
        <v>0.93058626194162508</v>
      </c>
      <c r="AE117" s="1">
        <f t="shared" si="31"/>
        <v>1.4110255708759518</v>
      </c>
      <c r="AF117" s="1">
        <f t="shared" si="32"/>
        <v>0.1486221232235245</v>
      </c>
      <c r="AG117" s="1">
        <f t="shared" si="33"/>
        <v>0.317032506595675</v>
      </c>
      <c r="AH117" s="1">
        <f t="shared" si="34"/>
        <v>1.1620573501405917</v>
      </c>
      <c r="AI117" s="1">
        <f t="shared" si="35"/>
        <v>1.2329230844843502</v>
      </c>
      <c r="AJ117" s="1">
        <f t="shared" si="36"/>
        <v>0.12582322618902642</v>
      </c>
      <c r="AK117" s="1">
        <f t="shared" si="37"/>
        <v>1.2839544935135596</v>
      </c>
      <c r="AL117" s="1">
        <f t="shared" si="38"/>
        <v>6.7597146825449372E-2</v>
      </c>
      <c r="AM117" s="1">
        <f t="shared" si="39"/>
        <v>0.39938053500756138</v>
      </c>
      <c r="AN117" s="29">
        <f t="shared" si="40"/>
        <v>0.19759677175707313</v>
      </c>
      <c r="AO117" s="1">
        <f t="shared" si="41"/>
        <v>13155.092665909126</v>
      </c>
      <c r="AP117" s="1">
        <f t="shared" si="42"/>
        <v>11426.247690673261</v>
      </c>
      <c r="AQ117" s="29">
        <f t="shared" si="43"/>
        <v>0</v>
      </c>
      <c r="AR117" s="47" t="s">
        <v>256</v>
      </c>
    </row>
    <row r="118" spans="1:44" ht="16" x14ac:dyDescent="0.2">
      <c r="A118" s="26"/>
      <c r="E118" s="25" t="s">
        <v>257</v>
      </c>
      <c r="F118" s="1" t="s">
        <v>258</v>
      </c>
      <c r="G118" s="1">
        <f t="shared" si="7"/>
        <v>0.13446997277268599</v>
      </c>
      <c r="H118" s="1">
        <f t="shared" si="8"/>
        <v>0.57279863938881803</v>
      </c>
      <c r="I118" s="1">
        <f t="shared" si="9"/>
        <v>3.4778076681161903E-2</v>
      </c>
      <c r="J118" s="1">
        <f t="shared" si="10"/>
        <v>0.43113915156551302</v>
      </c>
      <c r="K118" s="25">
        <f t="shared" si="11"/>
        <v>8081950.2885346599</v>
      </c>
      <c r="L118" s="1">
        <f t="shared" si="12"/>
        <v>11244296.6192679</v>
      </c>
      <c r="M118" s="1">
        <f t="shared" si="13"/>
        <v>8079655.1008617999</v>
      </c>
      <c r="N118" s="1">
        <f t="shared" si="14"/>
        <v>10074744.3998718</v>
      </c>
      <c r="O118" s="1">
        <f t="shared" si="15"/>
        <v>7824536.83107109</v>
      </c>
      <c r="P118" s="1">
        <f t="shared" si="16"/>
        <v>8792380.6625245102</v>
      </c>
      <c r="Q118" s="1">
        <f t="shared" si="17"/>
        <v>7389298.7932862602</v>
      </c>
      <c r="R118" s="1">
        <f t="shared" si="18"/>
        <v>2777944.31355413</v>
      </c>
      <c r="S118" s="1">
        <f t="shared" si="19"/>
        <v>9941141.5579483397</v>
      </c>
      <c r="T118" s="1">
        <f t="shared" si="20"/>
        <v>1989181.22231947</v>
      </c>
      <c r="U118" s="1">
        <f t="shared" si="21"/>
        <v>10279839.1605056</v>
      </c>
      <c r="V118" s="1">
        <f t="shared" si="22"/>
        <v>6843212.1223856397</v>
      </c>
      <c r="W118" s="1">
        <f t="shared" si="23"/>
        <v>2182586.4256838402</v>
      </c>
      <c r="X118" s="1">
        <f t="shared" si="24"/>
        <v>2462638.2645964599</v>
      </c>
      <c r="Y118" s="29">
        <f t="shared" si="25"/>
        <v>2280357.2215024601</v>
      </c>
      <c r="Z118" s="25">
        <f t="shared" si="26"/>
        <v>0.8919454365509728</v>
      </c>
      <c r="AA118" s="1">
        <f t="shared" si="27"/>
        <v>1.2409503521704968</v>
      </c>
      <c r="AB118" s="1">
        <f t="shared" si="28"/>
        <v>0.8916921335612551</v>
      </c>
      <c r="AC118" s="1">
        <f t="shared" si="29"/>
        <v>1.1118754720170887</v>
      </c>
      <c r="AD118" s="1">
        <f t="shared" si="30"/>
        <v>0.8635366057001872</v>
      </c>
      <c r="AE118" s="1">
        <f t="shared" si="31"/>
        <v>0.97035041399390365</v>
      </c>
      <c r="AF118" s="1">
        <f t="shared" si="32"/>
        <v>0.81550258324816782</v>
      </c>
      <c r="AG118" s="1">
        <f t="shared" si="33"/>
        <v>0.30658129102605219</v>
      </c>
      <c r="AH118" s="1">
        <f t="shared" si="34"/>
        <v>1.0971307085739226</v>
      </c>
      <c r="AI118" s="1">
        <f t="shared" si="35"/>
        <v>0.21953130746643401</v>
      </c>
      <c r="AJ118" s="1">
        <f t="shared" si="36"/>
        <v>1.1345102729348013</v>
      </c>
      <c r="AK118" s="1">
        <f t="shared" si="37"/>
        <v>0.75523501209493893</v>
      </c>
      <c r="AL118" s="1">
        <f t="shared" si="38"/>
        <v>0.24087601788748017</v>
      </c>
      <c r="AM118" s="1">
        <f t="shared" si="39"/>
        <v>0.27178328046618988</v>
      </c>
      <c r="AN118" s="29">
        <f t="shared" si="40"/>
        <v>0.25166626183170349</v>
      </c>
      <c r="AO118" s="1">
        <f t="shared" si="41"/>
        <v>3211543.1438162946</v>
      </c>
      <c r="AP118" s="1">
        <f t="shared" si="42"/>
        <v>3251633.2326056533</v>
      </c>
      <c r="AQ118" s="29">
        <f t="shared" si="43"/>
        <v>0</v>
      </c>
      <c r="AR118" s="47" t="s">
        <v>259</v>
      </c>
    </row>
    <row r="119" spans="1:44" ht="16" x14ac:dyDescent="0.2">
      <c r="A119" s="26"/>
      <c r="E119" s="25" t="s">
        <v>260</v>
      </c>
      <c r="F119" s="1" t="s">
        <v>261</v>
      </c>
      <c r="G119" s="1">
        <f t="shared" si="7"/>
        <v>0.330423121500174</v>
      </c>
      <c r="H119" s="1">
        <f t="shared" si="8"/>
        <v>1.1708858608186901</v>
      </c>
      <c r="I119" s="1">
        <f t="shared" si="9"/>
        <v>3.5196946189000197E-2</v>
      </c>
      <c r="J119" s="1">
        <f t="shared" si="10"/>
        <v>0.48271045313146099</v>
      </c>
      <c r="K119" s="25">
        <f t="shared" si="11"/>
        <v>45116.161089527202</v>
      </c>
      <c r="L119" s="1">
        <f t="shared" si="12"/>
        <v>31999.2515271378</v>
      </c>
      <c r="M119" s="1">
        <f t="shared" si="13"/>
        <v>50351.199952490999</v>
      </c>
      <c r="N119" s="1">
        <f t="shared" si="14"/>
        <v>31128.631415269901</v>
      </c>
      <c r="O119" s="1">
        <f t="shared" si="15"/>
        <v>28987.363195335001</v>
      </c>
      <c r="P119" s="1">
        <f t="shared" si="16"/>
        <v>42424.119433918102</v>
      </c>
      <c r="Q119" s="1">
        <f t="shared" si="17"/>
        <v>45853.1306013715</v>
      </c>
      <c r="R119" s="1">
        <f t="shared" si="18"/>
        <v>40814.849711080104</v>
      </c>
      <c r="S119" s="1">
        <f t="shared" si="19"/>
        <v>30781.730525225001</v>
      </c>
      <c r="T119" s="1">
        <f t="shared" si="20"/>
        <v>59065.008204134603</v>
      </c>
      <c r="U119" s="1">
        <f t="shared" si="21"/>
        <v>18397.7515914016</v>
      </c>
      <c r="V119" s="1">
        <f t="shared" si="22"/>
        <v>6533.8290152813997</v>
      </c>
      <c r="W119" s="1">
        <f t="shared" si="23"/>
        <v>31930.906802233199</v>
      </c>
      <c r="X119" s="1">
        <f t="shared" si="24"/>
        <v>20093.394144117501</v>
      </c>
      <c r="Y119" s="29">
        <f t="shared" si="25"/>
        <v>22288.814491719699</v>
      </c>
      <c r="Z119" s="25">
        <f t="shared" si="26"/>
        <v>1.2025678117985712</v>
      </c>
      <c r="AA119" s="1">
        <f t="shared" si="27"/>
        <v>0.85293759395488189</v>
      </c>
      <c r="AB119" s="1">
        <f t="shared" si="28"/>
        <v>1.3421073709738802</v>
      </c>
      <c r="AC119" s="1">
        <f t="shared" si="29"/>
        <v>0.82973128168112231</v>
      </c>
      <c r="AD119" s="1">
        <f t="shared" si="30"/>
        <v>0.77265594159154471</v>
      </c>
      <c r="AE119" s="1">
        <f t="shared" si="31"/>
        <v>1.1308116480453585</v>
      </c>
      <c r="AF119" s="1">
        <f t="shared" si="32"/>
        <v>1.2222116775845409</v>
      </c>
      <c r="AG119" s="1">
        <f t="shared" si="33"/>
        <v>1.0879166870723556</v>
      </c>
      <c r="AH119" s="1">
        <f t="shared" si="34"/>
        <v>0.82048466507683171</v>
      </c>
      <c r="AI119" s="1">
        <f t="shared" si="35"/>
        <v>1.5743732612569048</v>
      </c>
      <c r="AJ119" s="1">
        <f t="shared" si="36"/>
        <v>0.49039065689525757</v>
      </c>
      <c r="AK119" s="1">
        <f t="shared" si="37"/>
        <v>0.17415871102111335</v>
      </c>
      <c r="AL119" s="1">
        <f t="shared" si="38"/>
        <v>0.85111587055706428</v>
      </c>
      <c r="AM119" s="1">
        <f t="shared" si="39"/>
        <v>0.53558787902073324</v>
      </c>
      <c r="AN119" s="29">
        <f t="shared" si="40"/>
        <v>0.59410663991785417</v>
      </c>
      <c r="AO119" s="1">
        <f t="shared" si="41"/>
        <v>9137.9930213323642</v>
      </c>
      <c r="AP119" s="1">
        <f t="shared" si="42"/>
        <v>8141.0662140386421</v>
      </c>
      <c r="AQ119" s="29">
        <f t="shared" si="43"/>
        <v>0</v>
      </c>
      <c r="AR119" s="47" t="s">
        <v>262</v>
      </c>
    </row>
    <row r="120" spans="1:44" ht="16" x14ac:dyDescent="0.2">
      <c r="A120" s="26"/>
      <c r="E120" s="25" t="s">
        <v>263</v>
      </c>
      <c r="F120" s="1" t="s">
        <v>264</v>
      </c>
      <c r="G120" s="1">
        <f t="shared" si="7"/>
        <v>0.467122055831799</v>
      </c>
      <c r="H120" s="1">
        <f t="shared" si="8"/>
        <v>1.15940756718881</v>
      </c>
      <c r="I120" s="1">
        <f t="shared" si="9"/>
        <v>3.7593200953140997E-2</v>
      </c>
      <c r="J120" s="1">
        <f t="shared" si="10"/>
        <v>1.70434839450445</v>
      </c>
      <c r="K120" s="25">
        <f t="shared" si="11"/>
        <v>37684.292509797699</v>
      </c>
      <c r="L120" s="1">
        <f t="shared" si="12"/>
        <v>46630.117542380802</v>
      </c>
      <c r="M120" s="1">
        <f t="shared" si="13"/>
        <v>39970.716111571099</v>
      </c>
      <c r="N120" s="1">
        <f t="shared" si="14"/>
        <v>56518.0572886031</v>
      </c>
      <c r="O120" s="1">
        <f t="shared" si="15"/>
        <v>93141.959902146395</v>
      </c>
      <c r="P120" s="1">
        <f t="shared" si="16"/>
        <v>41820.159551240598</v>
      </c>
      <c r="Q120" s="1">
        <f t="shared" si="17"/>
        <v>61274.1766060874</v>
      </c>
      <c r="R120" s="1">
        <f t="shared" si="18"/>
        <v>73010.875065257205</v>
      </c>
      <c r="S120" s="1">
        <f t="shared" si="19"/>
        <v>55822.420780779597</v>
      </c>
      <c r="T120" s="1">
        <f t="shared" si="20"/>
        <v>74169.041532794494</v>
      </c>
      <c r="U120" s="1">
        <f t="shared" si="21"/>
        <v>142735.56272180399</v>
      </c>
      <c r="V120" s="1">
        <f t="shared" si="22"/>
        <v>61015.121694868998</v>
      </c>
      <c r="W120" s="1">
        <f t="shared" si="23"/>
        <v>76896.184750455199</v>
      </c>
      <c r="X120" s="1">
        <f t="shared" si="24"/>
        <v>89643.0850502252</v>
      </c>
      <c r="Y120" s="29">
        <f t="shared" si="25"/>
        <v>88573.136101166994</v>
      </c>
      <c r="Z120" s="25">
        <f t="shared" si="26"/>
        <v>0.68780727499578787</v>
      </c>
      <c r="AA120" s="1">
        <f t="shared" si="27"/>
        <v>0.85108494663179757</v>
      </c>
      <c r="AB120" s="1">
        <f t="shared" si="28"/>
        <v>0.72953868833233759</v>
      </c>
      <c r="AC120" s="1">
        <f t="shared" si="29"/>
        <v>1.0315579352225606</v>
      </c>
      <c r="AD120" s="1">
        <f t="shared" si="30"/>
        <v>1.7000111548175159</v>
      </c>
      <c r="AE120" s="1">
        <f t="shared" si="31"/>
        <v>0.7632944143332222</v>
      </c>
      <c r="AF120" s="1">
        <f t="shared" si="32"/>
        <v>1.1183658132386647</v>
      </c>
      <c r="AG120" s="1">
        <f t="shared" si="33"/>
        <v>1.3325820303150506</v>
      </c>
      <c r="AH120" s="1">
        <f t="shared" si="34"/>
        <v>1.0188612964118606</v>
      </c>
      <c r="AI120" s="1">
        <f t="shared" si="35"/>
        <v>1.3537206870065941</v>
      </c>
      <c r="AJ120" s="1">
        <f t="shared" si="36"/>
        <v>2.6051851289273782</v>
      </c>
      <c r="AK120" s="1">
        <f t="shared" si="37"/>
        <v>1.1136375872141724</v>
      </c>
      <c r="AL120" s="1">
        <f t="shared" si="38"/>
        <v>1.4034960395510201</v>
      </c>
      <c r="AM120" s="1">
        <f t="shared" si="39"/>
        <v>1.6361502882024528</v>
      </c>
      <c r="AN120" s="29">
        <f t="shared" si="40"/>
        <v>1.6166217626013686</v>
      </c>
      <c r="AO120" s="1">
        <f t="shared" si="41"/>
        <v>11934.764473412948</v>
      </c>
      <c r="AP120" s="1">
        <f t="shared" si="42"/>
        <v>27492.999745066365</v>
      </c>
      <c r="AQ120" s="29">
        <f t="shared" si="43"/>
        <v>0</v>
      </c>
      <c r="AR120" s="47" t="s">
        <v>265</v>
      </c>
    </row>
    <row r="121" spans="1:44" ht="32" x14ac:dyDescent="0.2">
      <c r="A121" s="26"/>
      <c r="E121" s="25" t="s">
        <v>266</v>
      </c>
      <c r="F121" s="1" t="s">
        <v>267</v>
      </c>
      <c r="G121" s="1">
        <f t="shared" si="7"/>
        <v>0.141266412982852</v>
      </c>
      <c r="H121" s="1">
        <f t="shared" si="8"/>
        <v>2.2431871006415598</v>
      </c>
      <c r="I121" s="1">
        <f t="shared" si="9"/>
        <v>3.9521556476856103E-2</v>
      </c>
      <c r="J121" s="1">
        <f t="shared" si="10"/>
        <v>2.3951632762322599</v>
      </c>
      <c r="K121" s="25">
        <f t="shared" si="11"/>
        <v>4349.0978490543303</v>
      </c>
      <c r="L121" s="1">
        <f t="shared" si="12"/>
        <v>23701.346273028499</v>
      </c>
      <c r="M121" s="1">
        <f t="shared" si="13"/>
        <v>13522.1794362866</v>
      </c>
      <c r="N121" s="1">
        <f t="shared" si="14"/>
        <v>7885.5547768277902</v>
      </c>
      <c r="O121" s="1">
        <f t="shared" si="15"/>
        <v>28689.4895278248</v>
      </c>
      <c r="P121" s="1">
        <f t="shared" si="16"/>
        <v>25642.667657057402</v>
      </c>
      <c r="Q121" s="1">
        <f t="shared" si="17"/>
        <v>8435.4546913368304</v>
      </c>
      <c r="R121" s="1">
        <f t="shared" si="18"/>
        <v>74283.745750236601</v>
      </c>
      <c r="S121" s="1">
        <f t="shared" si="19"/>
        <v>35335.320834628103</v>
      </c>
      <c r="T121" s="1">
        <f t="shared" si="20"/>
        <v>31544.737843334598</v>
      </c>
      <c r="U121" s="1">
        <f t="shared" si="21"/>
        <v>26821.180198616901</v>
      </c>
      <c r="V121" s="1">
        <f t="shared" si="22"/>
        <v>26993.821904935201</v>
      </c>
      <c r="W121" s="1">
        <f t="shared" si="23"/>
        <v>37602.366742544596</v>
      </c>
      <c r="X121" s="1">
        <f t="shared" si="24"/>
        <v>33479.024678930902</v>
      </c>
      <c r="Y121" s="29">
        <f t="shared" si="25"/>
        <v>27272.147885091799</v>
      </c>
      <c r="Z121" s="25">
        <f t="shared" si="26"/>
        <v>0.27826152513453573</v>
      </c>
      <c r="AA121" s="1">
        <f t="shared" si="27"/>
        <v>1.5164461666707987</v>
      </c>
      <c r="AB121" s="1">
        <f t="shared" si="28"/>
        <v>0.86516845646554719</v>
      </c>
      <c r="AC121" s="1">
        <f t="shared" si="29"/>
        <v>0.50452911727638927</v>
      </c>
      <c r="AD121" s="1">
        <f t="shared" si="30"/>
        <v>1.8355947344527295</v>
      </c>
      <c r="AE121" s="1">
        <f t="shared" si="31"/>
        <v>1.6406546963118667</v>
      </c>
      <c r="AF121" s="1">
        <f t="shared" si="32"/>
        <v>0.5397125033931004</v>
      </c>
      <c r="AG121" s="1">
        <f t="shared" si="33"/>
        <v>4.7527807151226744</v>
      </c>
      <c r="AH121" s="1">
        <f t="shared" si="34"/>
        <v>2.2608045640315328</v>
      </c>
      <c r="AI121" s="1">
        <f t="shared" si="35"/>
        <v>2.0182776214529214</v>
      </c>
      <c r="AJ121" s="1">
        <f t="shared" si="36"/>
        <v>1.7160576209151452</v>
      </c>
      <c r="AK121" s="1">
        <f t="shared" si="37"/>
        <v>1.7271034851769493</v>
      </c>
      <c r="AL121" s="1">
        <f t="shared" si="38"/>
        <v>2.4058534164099679</v>
      </c>
      <c r="AM121" s="1">
        <f t="shared" si="39"/>
        <v>2.1420360705845538</v>
      </c>
      <c r="AN121" s="29">
        <f t="shared" si="40"/>
        <v>1.7449111810281199</v>
      </c>
      <c r="AO121" s="1">
        <f t="shared" si="41"/>
        <v>21672.503256993194</v>
      </c>
      <c r="AP121" s="1">
        <f t="shared" si="42"/>
        <v>4371.3214858895617</v>
      </c>
      <c r="AQ121" s="29">
        <f t="shared" si="43"/>
        <v>0</v>
      </c>
      <c r="AR121" s="47" t="s">
        <v>268</v>
      </c>
    </row>
    <row r="122" spans="1:44" ht="16" x14ac:dyDescent="0.2">
      <c r="A122" s="26"/>
      <c r="E122" s="25" t="s">
        <v>269</v>
      </c>
      <c r="F122" s="1" t="s">
        <v>270</v>
      </c>
      <c r="G122" s="1">
        <f t="shared" si="7"/>
        <v>0.77917993859893997</v>
      </c>
      <c r="H122" s="1">
        <f t="shared" si="8"/>
        <v>0.94950130679813904</v>
      </c>
      <c r="I122" s="1">
        <f t="shared" si="9"/>
        <v>3.9741595708246702E-2</v>
      </c>
      <c r="J122" s="1">
        <f t="shared" si="10"/>
        <v>2.0145414488210101</v>
      </c>
      <c r="K122" s="25">
        <f t="shared" si="11"/>
        <v>37739.9925870347</v>
      </c>
      <c r="L122" s="1">
        <f t="shared" si="12"/>
        <v>65305.199246641998</v>
      </c>
      <c r="M122" s="1">
        <f t="shared" si="13"/>
        <v>59273.463371800302</v>
      </c>
      <c r="N122" s="1">
        <f t="shared" si="14"/>
        <v>73673.969054582398</v>
      </c>
      <c r="O122" s="1">
        <f t="shared" si="15"/>
        <v>45471.555587194001</v>
      </c>
      <c r="P122" s="1">
        <f t="shared" si="16"/>
        <v>64046.455691263996</v>
      </c>
      <c r="Q122" s="1">
        <f t="shared" si="17"/>
        <v>46185.704440854897</v>
      </c>
      <c r="R122" s="1">
        <f t="shared" si="18"/>
        <v>74817.689896320706</v>
      </c>
      <c r="S122" s="1">
        <f t="shared" si="19"/>
        <v>47944.581299216203</v>
      </c>
      <c r="T122" s="1">
        <f t="shared" si="20"/>
        <v>35595.4992356691</v>
      </c>
      <c r="U122" s="1">
        <f t="shared" si="21"/>
        <v>231278.161418125</v>
      </c>
      <c r="V122" s="1">
        <f t="shared" si="22"/>
        <v>117252.73283127</v>
      </c>
      <c r="W122" s="1">
        <f t="shared" si="23"/>
        <v>62895.603470083297</v>
      </c>
      <c r="X122" s="1">
        <f t="shared" si="24"/>
        <v>155496.37591524</v>
      </c>
      <c r="Y122" s="29">
        <f t="shared" si="25"/>
        <v>61227.5144149853</v>
      </c>
      <c r="Z122" s="25">
        <f t="shared" si="26"/>
        <v>0.67042265569131498</v>
      </c>
      <c r="AA122" s="1">
        <f t="shared" si="27"/>
        <v>1.160097872526483</v>
      </c>
      <c r="AB122" s="1">
        <f t="shared" si="28"/>
        <v>1.052948609730147</v>
      </c>
      <c r="AC122" s="1">
        <f t="shared" si="29"/>
        <v>1.3087627898968213</v>
      </c>
      <c r="AD122" s="1">
        <f t="shared" si="30"/>
        <v>0.80776807215523438</v>
      </c>
      <c r="AE122" s="1">
        <f t="shared" si="31"/>
        <v>1.1377372375771067</v>
      </c>
      <c r="AF122" s="1">
        <f t="shared" si="32"/>
        <v>0.82045439078463245</v>
      </c>
      <c r="AG122" s="1">
        <f t="shared" si="33"/>
        <v>1.3290801326286565</v>
      </c>
      <c r="AH122" s="1">
        <f t="shared" si="34"/>
        <v>0.85169951866051041</v>
      </c>
      <c r="AI122" s="1">
        <f t="shared" si="35"/>
        <v>0.63232734010747438</v>
      </c>
      <c r="AJ122" s="1">
        <f t="shared" si="36"/>
        <v>4.1084830322571841</v>
      </c>
      <c r="AK122" s="1">
        <f t="shared" si="37"/>
        <v>2.0829068355145832</v>
      </c>
      <c r="AL122" s="1">
        <f t="shared" si="38"/>
        <v>1.1172932112394525</v>
      </c>
      <c r="AM122" s="1">
        <f t="shared" si="39"/>
        <v>2.7622764644443509</v>
      </c>
      <c r="AN122" s="29">
        <f t="shared" si="40"/>
        <v>1.087660860579357</v>
      </c>
      <c r="AO122" s="1">
        <f t="shared" si="41"/>
        <v>13931.021387711597</v>
      </c>
      <c r="AP122" s="1">
        <f t="shared" si="42"/>
        <v>63572.002774849927</v>
      </c>
      <c r="AQ122" s="29">
        <f t="shared" si="43"/>
        <v>0</v>
      </c>
      <c r="AR122" s="47" t="s">
        <v>271</v>
      </c>
    </row>
    <row r="123" spans="1:44" ht="32" x14ac:dyDescent="0.2">
      <c r="A123" s="26"/>
      <c r="E123" s="25" t="s">
        <v>272</v>
      </c>
      <c r="F123" s="1" t="s">
        <v>273</v>
      </c>
      <c r="G123" s="1">
        <f t="shared" si="7"/>
        <v>0.28189118450170397</v>
      </c>
      <c r="H123" s="1">
        <f t="shared" si="8"/>
        <v>1.57719056004979</v>
      </c>
      <c r="I123" s="1">
        <f t="shared" si="9"/>
        <v>4.0056373589627998E-2</v>
      </c>
      <c r="J123" s="1">
        <f t="shared" si="10"/>
        <v>2.2767473315629601</v>
      </c>
      <c r="K123" s="25">
        <f t="shared" si="11"/>
        <v>28942.519282362999</v>
      </c>
      <c r="L123" s="1">
        <f t="shared" si="12"/>
        <v>47492.850059845703</v>
      </c>
      <c r="M123" s="1">
        <f t="shared" si="13"/>
        <v>128382.46662739301</v>
      </c>
      <c r="N123" s="1">
        <f t="shared" si="14"/>
        <v>52840.755971923303</v>
      </c>
      <c r="O123" s="1">
        <f t="shared" si="15"/>
        <v>158761.91405947201</v>
      </c>
      <c r="P123" s="1">
        <f t="shared" si="16"/>
        <v>101216.21847885</v>
      </c>
      <c r="Q123" s="1">
        <f t="shared" si="17"/>
        <v>45561.270437628402</v>
      </c>
      <c r="R123" s="1">
        <f t="shared" si="18"/>
        <v>123388.437498535</v>
      </c>
      <c r="S123" s="1">
        <f t="shared" si="19"/>
        <v>151615.90676788299</v>
      </c>
      <c r="T123" s="1">
        <f t="shared" si="20"/>
        <v>167471.653195027</v>
      </c>
      <c r="U123" s="1">
        <f t="shared" si="21"/>
        <v>187830.407361322</v>
      </c>
      <c r="V123" s="1">
        <f t="shared" si="22"/>
        <v>118617.928776011</v>
      </c>
      <c r="W123" s="1">
        <f t="shared" si="23"/>
        <v>127181.306611262</v>
      </c>
      <c r="X123" s="1">
        <f t="shared" si="24"/>
        <v>200296.39460975499</v>
      </c>
      <c r="Y123" s="29">
        <f t="shared" si="25"/>
        <v>159568.498274301</v>
      </c>
      <c r="Z123" s="25">
        <f t="shared" si="26"/>
        <v>0.34751553856348394</v>
      </c>
      <c r="AA123" s="1">
        <f t="shared" si="27"/>
        <v>0.57025109685318898</v>
      </c>
      <c r="AB123" s="1">
        <f t="shared" si="28"/>
        <v>1.541500295702124</v>
      </c>
      <c r="AC123" s="1">
        <f t="shared" si="29"/>
        <v>0.63446390379964601</v>
      </c>
      <c r="AD123" s="1">
        <f t="shared" si="30"/>
        <v>1.9062691650815569</v>
      </c>
      <c r="AE123" s="1">
        <f t="shared" si="31"/>
        <v>1.2153126109333297</v>
      </c>
      <c r="AF123" s="1">
        <f t="shared" si="32"/>
        <v>0.54705843949864608</v>
      </c>
      <c r="AG123" s="1">
        <f t="shared" si="33"/>
        <v>1.4815365204210136</v>
      </c>
      <c r="AH123" s="1">
        <f t="shared" si="34"/>
        <v>1.8204663865366895</v>
      </c>
      <c r="AI123" s="1">
        <f t="shared" si="35"/>
        <v>2.0108478182703378</v>
      </c>
      <c r="AJ123" s="1">
        <f t="shared" si="36"/>
        <v>2.2552972854904541</v>
      </c>
      <c r="AK123" s="1">
        <f t="shared" si="37"/>
        <v>1.4242565755842844</v>
      </c>
      <c r="AL123" s="1">
        <f t="shared" si="38"/>
        <v>1.5270778549382662</v>
      </c>
      <c r="AM123" s="1">
        <f t="shared" si="39"/>
        <v>2.4049775614229167</v>
      </c>
      <c r="AN123" s="29">
        <f t="shared" si="40"/>
        <v>1.9159538972597923</v>
      </c>
      <c r="AO123" s="1">
        <f t="shared" si="41"/>
        <v>42744.502155468261</v>
      </c>
      <c r="AP123" s="1">
        <f t="shared" si="42"/>
        <v>32185.696908365338</v>
      </c>
      <c r="AQ123" s="29">
        <f t="shared" si="43"/>
        <v>0</v>
      </c>
      <c r="AR123" s="47" t="s">
        <v>274</v>
      </c>
    </row>
    <row r="124" spans="1:44" ht="16" x14ac:dyDescent="0.2">
      <c r="A124" s="26"/>
      <c r="E124" s="25" t="s">
        <v>275</v>
      </c>
      <c r="F124" s="1" t="s">
        <v>276</v>
      </c>
      <c r="G124" s="1">
        <f t="shared" si="7"/>
        <v>0.934955849611942</v>
      </c>
      <c r="H124" s="1">
        <f t="shared" si="8"/>
        <v>1.0821415811795201</v>
      </c>
      <c r="I124" s="1">
        <f t="shared" si="9"/>
        <v>4.08107284022763E-2</v>
      </c>
      <c r="J124" s="1">
        <f t="shared" si="10"/>
        <v>5.2422633734298403</v>
      </c>
      <c r="K124" s="25">
        <f t="shared" si="11"/>
        <v>1694171.3362130499</v>
      </c>
      <c r="L124" s="1">
        <f t="shared" si="12"/>
        <v>158472.083248921</v>
      </c>
      <c r="M124" s="1">
        <f t="shared" si="13"/>
        <v>2814881.2919274298</v>
      </c>
      <c r="N124" s="1">
        <f t="shared" si="14"/>
        <v>141111.18513170199</v>
      </c>
      <c r="O124" s="1">
        <f t="shared" si="15"/>
        <v>147324.174308199</v>
      </c>
      <c r="P124" s="1">
        <f t="shared" si="16"/>
        <v>140214.174347174</v>
      </c>
      <c r="Q124" s="1">
        <f t="shared" si="17"/>
        <v>180249.688873815</v>
      </c>
      <c r="R124" s="1">
        <f t="shared" si="18"/>
        <v>2229611.6652310798</v>
      </c>
      <c r="S124" s="1">
        <f t="shared" si="19"/>
        <v>2542305.3221564898</v>
      </c>
      <c r="T124" s="1">
        <f t="shared" si="20"/>
        <v>162743.137555578</v>
      </c>
      <c r="U124" s="1">
        <f t="shared" si="21"/>
        <v>3217528.9538100199</v>
      </c>
      <c r="V124" s="1">
        <f t="shared" si="22"/>
        <v>2090753.3767380901</v>
      </c>
      <c r="W124" s="1">
        <f t="shared" si="23"/>
        <v>1334060.08536901</v>
      </c>
      <c r="X124" s="1">
        <f t="shared" si="24"/>
        <v>2680818.29654457</v>
      </c>
      <c r="Y124" s="29">
        <f t="shared" si="25"/>
        <v>2585424.0122663099</v>
      </c>
      <c r="Z124" s="25">
        <f t="shared" si="26"/>
        <v>1.709226176160008</v>
      </c>
      <c r="AA124" s="1">
        <f t="shared" si="27"/>
        <v>0.15988030672571904</v>
      </c>
      <c r="AB124" s="1">
        <f t="shared" si="28"/>
        <v>2.8398950472742648</v>
      </c>
      <c r="AC124" s="1">
        <f t="shared" si="29"/>
        <v>0.14236513522604841</v>
      </c>
      <c r="AD124" s="1">
        <f t="shared" si="30"/>
        <v>0.14863333461395969</v>
      </c>
      <c r="AE124" s="1">
        <f t="shared" si="31"/>
        <v>0.14146015337418907</v>
      </c>
      <c r="AF124" s="1">
        <f t="shared" si="32"/>
        <v>0.18185143372599152</v>
      </c>
      <c r="AG124" s="1">
        <f t="shared" si="33"/>
        <v>2.2494245649339839</v>
      </c>
      <c r="AH124" s="1">
        <f t="shared" si="34"/>
        <v>2.5648968976974373</v>
      </c>
      <c r="AI124" s="1">
        <f t="shared" si="35"/>
        <v>0.1641893147136933</v>
      </c>
      <c r="AJ124" s="1">
        <f t="shared" si="36"/>
        <v>3.2461207392976608</v>
      </c>
      <c r="AK124" s="1">
        <f t="shared" si="37"/>
        <v>2.1093323461625828</v>
      </c>
      <c r="AL124" s="1">
        <f t="shared" si="38"/>
        <v>1.3459148846065825</v>
      </c>
      <c r="AM124" s="1">
        <f t="shared" si="39"/>
        <v>2.7046407338144447</v>
      </c>
      <c r="AN124" s="29">
        <f t="shared" si="40"/>
        <v>2.6083987515194811</v>
      </c>
      <c r="AO124" s="1">
        <f t="shared" si="41"/>
        <v>1094518.5422323823</v>
      </c>
      <c r="AP124" s="1">
        <f t="shared" si="42"/>
        <v>634316.10343875771</v>
      </c>
      <c r="AQ124" s="29">
        <f t="shared" si="43"/>
        <v>0</v>
      </c>
      <c r="AR124" s="47" t="s">
        <v>277</v>
      </c>
    </row>
    <row r="125" spans="1:44" ht="16" x14ac:dyDescent="0.2">
      <c r="A125" s="26"/>
      <c r="E125" s="25" t="s">
        <v>278</v>
      </c>
      <c r="F125" s="1" t="s">
        <v>279</v>
      </c>
      <c r="G125" s="1">
        <f t="shared" si="7"/>
        <v>0.28866159117935097</v>
      </c>
      <c r="H125" s="1">
        <f t="shared" si="8"/>
        <v>0.87348210101107104</v>
      </c>
      <c r="I125" s="1">
        <f t="shared" si="9"/>
        <v>4.8812872185895299E-2</v>
      </c>
      <c r="J125" s="1">
        <f t="shared" si="10"/>
        <v>0.43912048237107798</v>
      </c>
      <c r="K125" s="25">
        <f t="shared" si="11"/>
        <v>34256.2329512465</v>
      </c>
      <c r="L125" s="1">
        <f t="shared" si="12"/>
        <v>20925.362767176499</v>
      </c>
      <c r="M125" s="1">
        <f t="shared" si="13"/>
        <v>32347.788280444998</v>
      </c>
      <c r="N125" s="1">
        <f t="shared" si="14"/>
        <v>23101.086578184899</v>
      </c>
      <c r="O125" s="1">
        <f t="shared" si="15"/>
        <v>30653.873721714699</v>
      </c>
      <c r="P125" s="1">
        <f t="shared" si="16"/>
        <v>27881.142687520001</v>
      </c>
      <c r="Q125" s="1">
        <f t="shared" si="17"/>
        <v>23126.517129918499</v>
      </c>
      <c r="R125" s="1">
        <f t="shared" si="18"/>
        <v>23924.825549400801</v>
      </c>
      <c r="S125" s="1">
        <f t="shared" si="19"/>
        <v>27934.117972486602</v>
      </c>
      <c r="T125" s="1">
        <f t="shared" si="20"/>
        <v>19374.944567404898</v>
      </c>
      <c r="U125" s="1">
        <f t="shared" si="21"/>
        <v>3875.40505008331</v>
      </c>
      <c r="V125" s="1">
        <f t="shared" si="22"/>
        <v>10600.960000929699</v>
      </c>
      <c r="W125" s="1">
        <f t="shared" si="23"/>
        <v>32030.931048922099</v>
      </c>
      <c r="X125" s="1">
        <f t="shared" si="24"/>
        <v>15127.6679655143</v>
      </c>
      <c r="Y125" s="29">
        <f t="shared" si="25"/>
        <v>13467.5809297141</v>
      </c>
      <c r="Z125" s="25">
        <f t="shared" si="26"/>
        <v>1.2123152470031073</v>
      </c>
      <c r="AA125" s="1">
        <f t="shared" si="27"/>
        <v>0.74054074678389648</v>
      </c>
      <c r="AB125" s="1">
        <f t="shared" si="28"/>
        <v>1.1447761052718126</v>
      </c>
      <c r="AC125" s="1">
        <f t="shared" si="29"/>
        <v>0.81753879712723443</v>
      </c>
      <c r="AD125" s="1">
        <f t="shared" si="30"/>
        <v>1.0848291038139493</v>
      </c>
      <c r="AE125" s="1">
        <f t="shared" si="31"/>
        <v>0.98670319156385133</v>
      </c>
      <c r="AF125" s="1">
        <f t="shared" si="32"/>
        <v>0.81843877482327065</v>
      </c>
      <c r="AG125" s="1">
        <f t="shared" si="33"/>
        <v>0.84669061063156648</v>
      </c>
      <c r="AH125" s="1">
        <f t="shared" si="34"/>
        <v>0.98857796704692169</v>
      </c>
      <c r="AI125" s="1">
        <f t="shared" si="35"/>
        <v>0.68567202769592017</v>
      </c>
      <c r="AJ125" s="1">
        <f t="shared" si="36"/>
        <v>0.13714913245759794</v>
      </c>
      <c r="AK125" s="1">
        <f t="shared" si="37"/>
        <v>0.37516400184129139</v>
      </c>
      <c r="AL125" s="1">
        <f t="shared" si="38"/>
        <v>1.1335626465869333</v>
      </c>
      <c r="AM125" s="1">
        <f t="shared" si="39"/>
        <v>0.53536250037458177</v>
      </c>
      <c r="AN125" s="29">
        <f t="shared" si="40"/>
        <v>0.47661264227672734</v>
      </c>
      <c r="AO125" s="1">
        <f t="shared" si="41"/>
        <v>3215.4441887747066</v>
      </c>
      <c r="AP125" s="1">
        <f t="shared" si="42"/>
        <v>9332.9875423409703</v>
      </c>
      <c r="AQ125" s="29">
        <f t="shared" si="43"/>
        <v>0</v>
      </c>
      <c r="AR125" s="47" t="s">
        <v>280</v>
      </c>
    </row>
    <row r="126" spans="1:44" ht="32" x14ac:dyDescent="0.2">
      <c r="A126" s="26"/>
      <c r="E126" s="25" t="s">
        <v>133</v>
      </c>
      <c r="F126" s="1" t="s">
        <v>134</v>
      </c>
      <c r="G126" s="1">
        <f t="shared" si="7"/>
        <v>1.6833491655468501E-2</v>
      </c>
      <c r="H126" s="1">
        <f t="shared" si="8"/>
        <v>1.73196657201852</v>
      </c>
      <c r="I126" s="1">
        <f t="shared" si="9"/>
        <v>8.19682165670288E-4</v>
      </c>
      <c r="J126" s="1">
        <f t="shared" si="10"/>
        <v>2.1536161429841099</v>
      </c>
      <c r="K126" s="25">
        <f t="shared" si="11"/>
        <v>98414.450626011603</v>
      </c>
      <c r="L126" s="1">
        <f t="shared" si="12"/>
        <v>154162.310395935</v>
      </c>
      <c r="M126" s="1">
        <f t="shared" si="13"/>
        <v>128145.61071553999</v>
      </c>
      <c r="N126" s="1">
        <f t="shared" si="14"/>
        <v>191147.257498625</v>
      </c>
      <c r="O126" s="1">
        <f t="shared" si="15"/>
        <v>219815.80275016301</v>
      </c>
      <c r="P126" s="1">
        <f t="shared" si="16"/>
        <v>276055.76481828798</v>
      </c>
      <c r="Q126" s="1">
        <f t="shared" si="17"/>
        <v>378102.76094640401</v>
      </c>
      <c r="R126" s="1">
        <f t="shared" si="18"/>
        <v>286184.727666397</v>
      </c>
      <c r="S126" s="1">
        <f t="shared" si="19"/>
        <v>210943.94250106299</v>
      </c>
      <c r="T126" s="1">
        <f t="shared" si="20"/>
        <v>202043.62252962799</v>
      </c>
      <c r="U126" s="1">
        <f t="shared" si="21"/>
        <v>311498.548091401</v>
      </c>
      <c r="V126" s="1">
        <f t="shared" si="22"/>
        <v>344537.47581441002</v>
      </c>
      <c r="W126" s="1">
        <f t="shared" si="23"/>
        <v>358050.353175044</v>
      </c>
      <c r="X126" s="1">
        <f t="shared" si="24"/>
        <v>338286.05154793098</v>
      </c>
      <c r="Y126" s="29">
        <f t="shared" si="25"/>
        <v>291131.09789777698</v>
      </c>
      <c r="Z126" s="25">
        <f t="shared" si="26"/>
        <v>0.62155021836828372</v>
      </c>
      <c r="AA126" s="1">
        <f t="shared" si="27"/>
        <v>0.97363361865301878</v>
      </c>
      <c r="AB126" s="1">
        <f t="shared" si="28"/>
        <v>0.80932151545363817</v>
      </c>
      <c r="AC126" s="1">
        <f t="shared" si="29"/>
        <v>1.2072172214856347</v>
      </c>
      <c r="AD126" s="1">
        <f t="shared" si="30"/>
        <v>1.3882774260394244</v>
      </c>
      <c r="AE126" s="1">
        <f t="shared" si="31"/>
        <v>1.7434687671698494</v>
      </c>
      <c r="AF126" s="1">
        <f t="shared" si="32"/>
        <v>2.3879608343794758</v>
      </c>
      <c r="AG126" s="1">
        <f t="shared" si="33"/>
        <v>1.8074396477675654</v>
      </c>
      <c r="AH126" s="1">
        <f t="shared" si="34"/>
        <v>1.3322459526116435</v>
      </c>
      <c r="AI126" s="1">
        <f t="shared" si="35"/>
        <v>1.2760347378296257</v>
      </c>
      <c r="AJ126" s="1">
        <f t="shared" si="36"/>
        <v>1.9673126187877195</v>
      </c>
      <c r="AK126" s="1">
        <f t="shared" si="37"/>
        <v>2.1759745846907488</v>
      </c>
      <c r="AL126" s="1">
        <f t="shared" si="38"/>
        <v>2.2613170503638336</v>
      </c>
      <c r="AM126" s="1">
        <f t="shared" si="39"/>
        <v>2.1364928409709312</v>
      </c>
      <c r="AN126" s="29">
        <f t="shared" si="40"/>
        <v>1.8386791403206235</v>
      </c>
      <c r="AO126" s="1">
        <f t="shared" si="41"/>
        <v>63385.002827630531</v>
      </c>
      <c r="AP126" s="1">
        <f t="shared" si="42"/>
        <v>24130.783685551578</v>
      </c>
      <c r="AQ126" s="29">
        <f t="shared" si="43"/>
        <v>0</v>
      </c>
      <c r="AR126" s="47" t="s">
        <v>135</v>
      </c>
    </row>
    <row r="127" spans="1:44" ht="16" x14ac:dyDescent="0.2">
      <c r="A127" s="26"/>
      <c r="E127" s="25" t="s">
        <v>178</v>
      </c>
      <c r="F127" s="1" t="s">
        <v>179</v>
      </c>
      <c r="G127" s="1">
        <f t="shared" si="7"/>
        <v>4.9607606444108804E-3</v>
      </c>
      <c r="H127" s="1">
        <f t="shared" si="8"/>
        <v>4.1768508635970401</v>
      </c>
      <c r="I127" s="1">
        <f t="shared" si="9"/>
        <v>2.2182066199052798E-3</v>
      </c>
      <c r="J127" s="1">
        <f t="shared" si="10"/>
        <v>4.2831880049595696</v>
      </c>
      <c r="K127" s="25">
        <f t="shared" si="11"/>
        <v>65263.538197831302</v>
      </c>
      <c r="L127" s="1">
        <f t="shared" si="12"/>
        <v>30818.967550689998</v>
      </c>
      <c r="M127" s="1">
        <f t="shared" si="13"/>
        <v>37615.1148551109</v>
      </c>
      <c r="N127" s="1">
        <f t="shared" si="14"/>
        <v>29466.939610273199</v>
      </c>
      <c r="O127" s="1">
        <f t="shared" si="15"/>
        <v>50899.3845811477</v>
      </c>
      <c r="P127" s="1">
        <f t="shared" si="16"/>
        <v>124826.3388391</v>
      </c>
      <c r="Q127" s="1">
        <f t="shared" si="17"/>
        <v>52988.010509142397</v>
      </c>
      <c r="R127" s="1">
        <f t="shared" si="18"/>
        <v>355891.81648218702</v>
      </c>
      <c r="S127" s="1">
        <f t="shared" si="19"/>
        <v>218485.72744045599</v>
      </c>
      <c r="T127" s="1">
        <f t="shared" si="20"/>
        <v>280490.77413369698</v>
      </c>
      <c r="U127" s="1">
        <f t="shared" si="21"/>
        <v>205795.90609025399</v>
      </c>
      <c r="V127" s="1">
        <f t="shared" si="22"/>
        <v>144547.06203369299</v>
      </c>
      <c r="W127" s="1">
        <f t="shared" si="23"/>
        <v>204932.98749570199</v>
      </c>
      <c r="X127" s="1">
        <f t="shared" si="24"/>
        <v>401377.08713325398</v>
      </c>
      <c r="Y127" s="29">
        <f t="shared" si="25"/>
        <v>66853.461235458395</v>
      </c>
      <c r="Z127" s="25">
        <f t="shared" si="26"/>
        <v>1.5243935231669967</v>
      </c>
      <c r="AA127" s="1">
        <f t="shared" si="27"/>
        <v>0.71985423748488742</v>
      </c>
      <c r="AB127" s="1">
        <f t="shared" si="28"/>
        <v>0.87859529289540039</v>
      </c>
      <c r="AC127" s="1">
        <f t="shared" si="29"/>
        <v>0.68827423596451831</v>
      </c>
      <c r="AD127" s="1">
        <f t="shared" si="30"/>
        <v>1.1888827104881969</v>
      </c>
      <c r="AE127" s="1">
        <f t="shared" si="31"/>
        <v>2.9156320313215276</v>
      </c>
      <c r="AF127" s="1">
        <f t="shared" si="32"/>
        <v>1.2376678043533589</v>
      </c>
      <c r="AG127" s="1">
        <f t="shared" si="33"/>
        <v>8.3127454467617437</v>
      </c>
      <c r="AH127" s="1">
        <f t="shared" si="34"/>
        <v>5.1032818172540999</v>
      </c>
      <c r="AI127" s="1">
        <f t="shared" si="35"/>
        <v>6.5515651036479206</v>
      </c>
      <c r="AJ127" s="1">
        <f t="shared" si="36"/>
        <v>4.8068792315138591</v>
      </c>
      <c r="AK127" s="1">
        <f t="shared" si="37"/>
        <v>3.3762589531853147</v>
      </c>
      <c r="AL127" s="1">
        <f t="shared" si="38"/>
        <v>4.7867236047599429</v>
      </c>
      <c r="AM127" s="1">
        <f t="shared" si="39"/>
        <v>9.3751679554802259</v>
      </c>
      <c r="AN127" s="29">
        <f t="shared" si="40"/>
        <v>1.5615301609868151</v>
      </c>
      <c r="AO127" s="1">
        <f t="shared" si="41"/>
        <v>107863.54186880635</v>
      </c>
      <c r="AP127" s="1">
        <f t="shared" si="42"/>
        <v>110727.75269410614</v>
      </c>
      <c r="AQ127" s="29">
        <f t="shared" si="43"/>
        <v>0</v>
      </c>
      <c r="AR127" s="47" t="s">
        <v>180</v>
      </c>
    </row>
    <row r="128" spans="1:44" ht="16" x14ac:dyDescent="0.2">
      <c r="A128" s="26"/>
      <c r="E128" s="25" t="s">
        <v>76</v>
      </c>
      <c r="F128" s="1" t="s">
        <v>77</v>
      </c>
      <c r="G128" s="1">
        <f t="shared" si="7"/>
        <v>2.3767635286574801E-2</v>
      </c>
      <c r="H128" s="1">
        <f t="shared" si="8"/>
        <v>0.51548291701892501</v>
      </c>
      <c r="I128" s="1">
        <f t="shared" si="9"/>
        <v>1.3487332010295901E-2</v>
      </c>
      <c r="J128" s="1">
        <f t="shared" si="10"/>
        <v>0.301785595015648</v>
      </c>
      <c r="K128" s="25">
        <f t="shared" si="11"/>
        <v>18625.072432004701</v>
      </c>
      <c r="L128" s="1">
        <f t="shared" si="12"/>
        <v>20646.1982470822</v>
      </c>
      <c r="M128" s="1">
        <f t="shared" si="13"/>
        <v>12665.7968159825</v>
      </c>
      <c r="N128" s="1">
        <f t="shared" si="14"/>
        <v>8257.9943815808601</v>
      </c>
      <c r="O128" s="1">
        <f t="shared" si="15"/>
        <v>23286.010350196801</v>
      </c>
      <c r="P128" s="1">
        <f t="shared" si="16"/>
        <v>9210.3821354517495</v>
      </c>
      <c r="Q128" s="1">
        <f t="shared" si="17"/>
        <v>5260.5359028893899</v>
      </c>
      <c r="R128" s="1">
        <f t="shared" si="18"/>
        <v>8006.7837833130397</v>
      </c>
      <c r="S128" s="1">
        <f t="shared" si="19"/>
        <v>7009.7335456665996</v>
      </c>
      <c r="T128" s="1">
        <f t="shared" si="20"/>
        <v>12535.578699237099</v>
      </c>
      <c r="U128" s="1">
        <f t="shared" si="21"/>
        <v>5461.7764435178096</v>
      </c>
      <c r="V128" s="1">
        <f t="shared" si="22"/>
        <v>5154.2156783414903</v>
      </c>
      <c r="W128" s="1">
        <f t="shared" si="23"/>
        <v>2171.4254694664</v>
      </c>
      <c r="X128" s="1">
        <f t="shared" si="24"/>
        <v>14234.0460153112</v>
      </c>
      <c r="Y128" s="29">
        <f t="shared" si="25"/>
        <v>2694.4056390845299</v>
      </c>
      <c r="Z128" s="25">
        <f t="shared" si="26"/>
        <v>1.1155266658167682</v>
      </c>
      <c r="AA128" s="1">
        <f t="shared" si="27"/>
        <v>1.2365796039957004</v>
      </c>
      <c r="AB128" s="1">
        <f t="shared" si="28"/>
        <v>0.75860290710959788</v>
      </c>
      <c r="AC128" s="1">
        <f t="shared" si="29"/>
        <v>0.494602798053493</v>
      </c>
      <c r="AD128" s="1">
        <f t="shared" si="30"/>
        <v>1.3946880250244404</v>
      </c>
      <c r="AE128" s="1">
        <f t="shared" si="31"/>
        <v>0.5516449351790752</v>
      </c>
      <c r="AF128" s="1">
        <f t="shared" si="32"/>
        <v>0.31507357072479181</v>
      </c>
      <c r="AG128" s="1">
        <f t="shared" si="33"/>
        <v>0.47955683664171367</v>
      </c>
      <c r="AH128" s="1">
        <f t="shared" si="34"/>
        <v>0.41983969291977463</v>
      </c>
      <c r="AI128" s="1">
        <f t="shared" si="35"/>
        <v>0.75080364715330794</v>
      </c>
      <c r="AJ128" s="1">
        <f t="shared" si="36"/>
        <v>0.32712663468649916</v>
      </c>
      <c r="AK128" s="1">
        <f t="shared" si="37"/>
        <v>0.3087056467324531</v>
      </c>
      <c r="AL128" s="1">
        <f t="shared" si="38"/>
        <v>0.13005495806078551</v>
      </c>
      <c r="AM128" s="1">
        <f t="shared" si="39"/>
        <v>0.85253133648261936</v>
      </c>
      <c r="AN128" s="29">
        <f t="shared" si="40"/>
        <v>0.1613782362403596</v>
      </c>
      <c r="AO128" s="1">
        <f t="shared" si="41"/>
        <v>2437.3477009958146</v>
      </c>
      <c r="AP128" s="1">
        <f t="shared" si="42"/>
        <v>4344.4986006543804</v>
      </c>
      <c r="AQ128" s="29">
        <f t="shared" si="43"/>
        <v>0</v>
      </c>
      <c r="AR128" s="47" t="s">
        <v>78</v>
      </c>
    </row>
    <row r="129" spans="1:47" ht="32" x14ac:dyDescent="0.2">
      <c r="A129" s="26"/>
      <c r="E129" s="25" t="s">
        <v>148</v>
      </c>
      <c r="F129" s="1" t="s">
        <v>149</v>
      </c>
      <c r="G129" s="1">
        <f t="shared" si="7"/>
        <v>3.1850987790895298E-2</v>
      </c>
      <c r="H129" s="1">
        <f t="shared" si="8"/>
        <v>2.6250474474743402</v>
      </c>
      <c r="I129" s="1">
        <f t="shared" si="9"/>
        <v>1.41572990716909E-2</v>
      </c>
      <c r="J129" s="1">
        <f t="shared" si="10"/>
        <v>3.2308680010728401</v>
      </c>
      <c r="K129" s="25">
        <f t="shared" si="11"/>
        <v>58434.764237712501</v>
      </c>
      <c r="L129" s="1">
        <f t="shared" si="12"/>
        <v>37025.692521610799</v>
      </c>
      <c r="M129" s="1">
        <f t="shared" si="13"/>
        <v>60413.817749031099</v>
      </c>
      <c r="N129" s="1">
        <f t="shared" si="14"/>
        <v>99092.279253509201</v>
      </c>
      <c r="O129" s="1">
        <f t="shared" si="15"/>
        <v>194830.036346757</v>
      </c>
      <c r="P129" s="1">
        <f t="shared" si="16"/>
        <v>166161.070257885</v>
      </c>
      <c r="Q129" s="1">
        <f t="shared" si="17"/>
        <v>125066.364277634</v>
      </c>
      <c r="R129" s="1">
        <f t="shared" si="18"/>
        <v>239005.60934520501</v>
      </c>
      <c r="S129" s="1">
        <f t="shared" si="19"/>
        <v>134866.19835547401</v>
      </c>
      <c r="T129" s="1">
        <f t="shared" si="20"/>
        <v>469581.81479926902</v>
      </c>
      <c r="U129" s="1">
        <f t="shared" si="21"/>
        <v>184642.19469455199</v>
      </c>
      <c r="V129" s="1">
        <f t="shared" si="22"/>
        <v>163440.836068479</v>
      </c>
      <c r="W129" s="1">
        <f t="shared" si="23"/>
        <v>247729.501369404</v>
      </c>
      <c r="X129" s="1">
        <f t="shared" si="24"/>
        <v>635169.67304079502</v>
      </c>
      <c r="Y129" s="29">
        <f t="shared" si="25"/>
        <v>187086.978358238</v>
      </c>
      <c r="Z129" s="25">
        <f t="shared" si="26"/>
        <v>0.64956877756233311</v>
      </c>
      <c r="AA129" s="1">
        <f t="shared" si="27"/>
        <v>0.41158262796822814</v>
      </c>
      <c r="AB129" s="1">
        <f t="shared" si="28"/>
        <v>0.67156820524630778</v>
      </c>
      <c r="AC129" s="1">
        <f t="shared" si="29"/>
        <v>1.1015232377548658</v>
      </c>
      <c r="AD129" s="1">
        <f t="shared" si="30"/>
        <v>2.1657571514682652</v>
      </c>
      <c r="AE129" s="1">
        <f t="shared" si="31"/>
        <v>1.8470690297780943</v>
      </c>
      <c r="AF129" s="1">
        <f t="shared" si="32"/>
        <v>1.3902546954327948</v>
      </c>
      <c r="AG129" s="1">
        <f t="shared" si="33"/>
        <v>2.6568188221201052</v>
      </c>
      <c r="AH129" s="1">
        <f t="shared" si="34"/>
        <v>1.4991909823383212</v>
      </c>
      <c r="AI129" s="1">
        <f t="shared" si="35"/>
        <v>5.2199352454614045</v>
      </c>
      <c r="AJ129" s="1">
        <f t="shared" si="36"/>
        <v>2.0525077196557122</v>
      </c>
      <c r="AK129" s="1">
        <f t="shared" si="37"/>
        <v>1.8168305369879523</v>
      </c>
      <c r="AL129" s="1">
        <f t="shared" si="38"/>
        <v>2.7537947909918596</v>
      </c>
      <c r="AM129" s="1">
        <f t="shared" si="39"/>
        <v>7.060632372595455</v>
      </c>
      <c r="AN129" s="29">
        <f t="shared" si="40"/>
        <v>2.0796842669823121</v>
      </c>
      <c r="AO129" s="1">
        <f t="shared" si="41"/>
        <v>127726.68480106453</v>
      </c>
      <c r="AP129" s="1">
        <f t="shared" si="42"/>
        <v>178007.61892164228</v>
      </c>
      <c r="AQ129" s="29">
        <f t="shared" si="43"/>
        <v>0</v>
      </c>
      <c r="AR129" s="47" t="s">
        <v>150</v>
      </c>
    </row>
    <row r="130" spans="1:47" ht="32" x14ac:dyDescent="0.2">
      <c r="A130" s="26"/>
      <c r="E130" s="25" t="s">
        <v>181</v>
      </c>
      <c r="F130" s="1" t="s">
        <v>182</v>
      </c>
      <c r="G130" s="1">
        <f t="shared" si="7"/>
        <v>8.9237360321075595E-3</v>
      </c>
      <c r="H130" s="1">
        <f t="shared" si="8"/>
        <v>4.8149923640954801</v>
      </c>
      <c r="I130" s="1">
        <f t="shared" si="9"/>
        <v>2.53965717505856E-2</v>
      </c>
      <c r="J130" s="1">
        <f t="shared" si="10"/>
        <v>3.5713952580892099</v>
      </c>
      <c r="K130" s="25">
        <f t="shared" si="11"/>
        <v>13341.442323388001</v>
      </c>
      <c r="L130" s="1">
        <f t="shared" si="12"/>
        <v>2601.5522868340499</v>
      </c>
      <c r="M130" s="1">
        <f t="shared" si="13"/>
        <v>42625.202253158102</v>
      </c>
      <c r="N130" s="1">
        <f t="shared" si="14"/>
        <v>8955.4172845850208</v>
      </c>
      <c r="O130" s="1">
        <f t="shared" si="15"/>
        <v>7640.9274156229903</v>
      </c>
      <c r="P130" s="1">
        <f t="shared" si="16"/>
        <v>42230.127364266998</v>
      </c>
      <c r="Q130" s="1">
        <f t="shared" si="17"/>
        <v>63624.271326769602</v>
      </c>
      <c r="R130" s="1">
        <f t="shared" si="18"/>
        <v>43584.7734733791</v>
      </c>
      <c r="S130" s="1">
        <f t="shared" si="19"/>
        <v>49873.418421895898</v>
      </c>
      <c r="T130" s="1">
        <f t="shared" si="20"/>
        <v>44860.340628413498</v>
      </c>
      <c r="U130" s="1">
        <f t="shared" si="21"/>
        <v>23803.2573802552</v>
      </c>
      <c r="V130" s="1">
        <f t="shared" si="22"/>
        <v>43061.696989157201</v>
      </c>
      <c r="W130" s="1">
        <f t="shared" si="23"/>
        <v>40497.472513983703</v>
      </c>
      <c r="X130" s="1">
        <f t="shared" si="24"/>
        <v>40233.693902512401</v>
      </c>
      <c r="Y130" s="29">
        <f t="shared" si="25"/>
        <v>35219.073264685503</v>
      </c>
      <c r="Z130" s="25">
        <f t="shared" si="26"/>
        <v>0.88748245155605221</v>
      </c>
      <c r="AA130" s="1">
        <f t="shared" si="27"/>
        <v>0.17305715119895812</v>
      </c>
      <c r="AB130" s="1">
        <f t="shared" si="28"/>
        <v>2.8354594710790439</v>
      </c>
      <c r="AC130" s="1">
        <f t="shared" si="29"/>
        <v>0.59572087438389165</v>
      </c>
      <c r="AD130" s="1">
        <f t="shared" si="30"/>
        <v>0.50828005178205415</v>
      </c>
      <c r="AE130" s="1">
        <f t="shared" si="31"/>
        <v>2.8091788019847694</v>
      </c>
      <c r="AF130" s="1">
        <f t="shared" si="32"/>
        <v>4.2323328263064273</v>
      </c>
      <c r="AG130" s="1">
        <f t="shared" si="33"/>
        <v>2.8992908469019918</v>
      </c>
      <c r="AH130" s="1">
        <f t="shared" si="34"/>
        <v>3.3176160849530145</v>
      </c>
      <c r="AI130" s="1">
        <f t="shared" si="35"/>
        <v>2.9841425022503643</v>
      </c>
      <c r="AJ130" s="1">
        <f t="shared" si="36"/>
        <v>1.5834100019167929</v>
      </c>
      <c r="AK130" s="1">
        <f t="shared" si="37"/>
        <v>2.8644954185430374</v>
      </c>
      <c r="AL130" s="1">
        <f t="shared" si="38"/>
        <v>2.693921340538171</v>
      </c>
      <c r="AM130" s="1">
        <f t="shared" si="39"/>
        <v>2.6763745953585873</v>
      </c>
      <c r="AN130" s="29">
        <f t="shared" si="40"/>
        <v>2.3427983815274556</v>
      </c>
      <c r="AO130" s="1">
        <f t="shared" si="41"/>
        <v>7833.1091729274394</v>
      </c>
      <c r="AP130" s="1">
        <f t="shared" si="42"/>
        <v>6867.3765155350357</v>
      </c>
      <c r="AQ130" s="29">
        <f t="shared" si="43"/>
        <v>0</v>
      </c>
      <c r="AR130" s="47" t="s">
        <v>183</v>
      </c>
    </row>
    <row r="131" spans="1:47" ht="32" x14ac:dyDescent="0.2">
      <c r="A131" s="26"/>
      <c r="E131" s="25" t="s">
        <v>28</v>
      </c>
      <c r="F131" s="1" t="s">
        <v>29</v>
      </c>
      <c r="G131" s="1">
        <f t="shared" si="7"/>
        <v>2.3964042959272999E-2</v>
      </c>
      <c r="H131" s="1">
        <f t="shared" si="8"/>
        <v>7.3967394976242704E-2</v>
      </c>
      <c r="I131" s="1">
        <f t="shared" si="9"/>
        <v>3.3820460262818403E-2</v>
      </c>
      <c r="J131" s="1">
        <f t="shared" si="10"/>
        <v>0.10705813443217201</v>
      </c>
      <c r="K131" s="25">
        <f t="shared" si="11"/>
        <v>2075758.7602721599</v>
      </c>
      <c r="L131" s="1">
        <f t="shared" si="12"/>
        <v>2063036.46510843</v>
      </c>
      <c r="M131" s="1">
        <f t="shared" si="13"/>
        <v>1938090.8950235101</v>
      </c>
      <c r="N131" s="1">
        <f t="shared" si="14"/>
        <v>2342519.19260799</v>
      </c>
      <c r="O131" s="1">
        <f t="shared" si="15"/>
        <v>2023286.0541181001</v>
      </c>
      <c r="P131" s="1">
        <f t="shared" si="16"/>
        <v>63267.257712213002</v>
      </c>
      <c r="Q131" s="1">
        <f t="shared" si="17"/>
        <v>50898.2731283639</v>
      </c>
      <c r="R131" s="1">
        <f t="shared" si="18"/>
        <v>13989.3418901839</v>
      </c>
      <c r="S131" s="1">
        <f t="shared" si="19"/>
        <v>1126556.93566895</v>
      </c>
      <c r="T131" s="1">
        <f t="shared" si="20"/>
        <v>1716198.4344816201</v>
      </c>
      <c r="U131" s="1">
        <f t="shared" si="21"/>
        <v>41586.091622972897</v>
      </c>
      <c r="V131" s="1">
        <f t="shared" si="22"/>
        <v>101616.364715711</v>
      </c>
      <c r="W131" s="1">
        <f t="shared" si="23"/>
        <v>1531741.1079490599</v>
      </c>
      <c r="X131" s="1">
        <f t="shared" si="24"/>
        <v>39777.391779875798</v>
      </c>
      <c r="Y131" s="29">
        <f t="shared" si="25"/>
        <v>2148638.2171982201</v>
      </c>
      <c r="Z131" s="25">
        <f t="shared" si="26"/>
        <v>0.99388112091768632</v>
      </c>
      <c r="AA131" s="1">
        <f t="shared" si="27"/>
        <v>0.98778963802479192</v>
      </c>
      <c r="AB131" s="1">
        <f t="shared" si="28"/>
        <v>0.92796522796983072</v>
      </c>
      <c r="AC131" s="1">
        <f t="shared" si="29"/>
        <v>1.1216070217211398</v>
      </c>
      <c r="AD131" s="1">
        <f t="shared" si="30"/>
        <v>0.96875699136655125</v>
      </c>
      <c r="AE131" s="1">
        <f t="shared" si="31"/>
        <v>3.0292601537260506E-2</v>
      </c>
      <c r="AF131" s="1">
        <f t="shared" si="32"/>
        <v>2.4370285082145216E-2</v>
      </c>
      <c r="AG131" s="1">
        <f t="shared" si="33"/>
        <v>6.6981496428292807E-3</v>
      </c>
      <c r="AH131" s="1">
        <f t="shared" si="34"/>
        <v>0.5393997084003378</v>
      </c>
      <c r="AI131" s="1">
        <f t="shared" si="35"/>
        <v>0.82172228123278213</v>
      </c>
      <c r="AJ131" s="1">
        <f t="shared" si="36"/>
        <v>1.9911577466452206E-2</v>
      </c>
      <c r="AK131" s="1">
        <f t="shared" si="37"/>
        <v>4.8654298563090025E-2</v>
      </c>
      <c r="AL131" s="1">
        <f t="shared" si="38"/>
        <v>0.7334034178058858</v>
      </c>
      <c r="AM131" s="1">
        <f t="shared" si="39"/>
        <v>1.9045565162004414E-2</v>
      </c>
      <c r="AN131" s="29">
        <f t="shared" si="40"/>
        <v>1.028776079680644</v>
      </c>
      <c r="AO131" s="1">
        <f t="shared" si="41"/>
        <v>700855.92575962865</v>
      </c>
      <c r="AP131" s="1">
        <f t="shared" si="42"/>
        <v>893465.80453262071</v>
      </c>
      <c r="AQ131" s="29">
        <f t="shared" si="43"/>
        <v>0</v>
      </c>
      <c r="AR131" s="47" t="s">
        <v>30</v>
      </c>
    </row>
    <row r="132" spans="1:47" ht="16" x14ac:dyDescent="0.2">
      <c r="A132" s="26"/>
      <c r="E132" s="25" t="s">
        <v>73</v>
      </c>
      <c r="F132" s="1" t="s">
        <v>74</v>
      </c>
      <c r="G132" s="1">
        <f t="shared" si="7"/>
        <v>1.2537678423180499E-2</v>
      </c>
      <c r="H132" s="1">
        <f t="shared" si="8"/>
        <v>0.4941599654062</v>
      </c>
      <c r="I132" s="1">
        <f t="shared" si="9"/>
        <v>3.94248784953374E-2</v>
      </c>
      <c r="J132" s="1">
        <f t="shared" si="10"/>
        <v>0.591949078724615</v>
      </c>
      <c r="K132" s="25">
        <f t="shared" si="11"/>
        <v>23087.4868004206</v>
      </c>
      <c r="L132" s="1">
        <f t="shared" si="12"/>
        <v>17289.3539506286</v>
      </c>
      <c r="M132" s="1">
        <f t="shared" si="13"/>
        <v>27639.732012800599</v>
      </c>
      <c r="N132" s="1">
        <f t="shared" si="14"/>
        <v>26327.459798366799</v>
      </c>
      <c r="O132" s="1">
        <f t="shared" si="15"/>
        <v>34941.979521385503</v>
      </c>
      <c r="P132" s="1">
        <f t="shared" si="16"/>
        <v>16368.605606245301</v>
      </c>
      <c r="Q132" s="1">
        <f t="shared" si="17"/>
        <v>18536.876914410499</v>
      </c>
      <c r="R132" s="1">
        <f t="shared" si="18"/>
        <v>9323.7287075608001</v>
      </c>
      <c r="S132" s="1">
        <f t="shared" si="19"/>
        <v>6931.1715575316803</v>
      </c>
      <c r="T132" s="1">
        <f t="shared" si="20"/>
        <v>15252.427820101801</v>
      </c>
      <c r="U132" s="1">
        <f t="shared" si="21"/>
        <v>15439.9531871707</v>
      </c>
      <c r="V132" s="1">
        <f t="shared" si="22"/>
        <v>16756.2597971297</v>
      </c>
      <c r="W132" s="1">
        <f t="shared" si="23"/>
        <v>24598.947457100301</v>
      </c>
      <c r="X132" s="1">
        <f t="shared" si="24"/>
        <v>14353.7494310602</v>
      </c>
      <c r="Y132" s="29">
        <f t="shared" si="25"/>
        <v>8075.3715134965496</v>
      </c>
      <c r="Z132" s="25">
        <f t="shared" si="26"/>
        <v>0.89288417317301116</v>
      </c>
      <c r="AA132" s="1">
        <f t="shared" si="27"/>
        <v>0.6686475076456273</v>
      </c>
      <c r="AB132" s="1">
        <f t="shared" si="28"/>
        <v>1.0689374498970359</v>
      </c>
      <c r="AC132" s="1">
        <f t="shared" si="29"/>
        <v>1.0181867076750069</v>
      </c>
      <c r="AD132" s="1">
        <f t="shared" si="30"/>
        <v>1.3513441616093185</v>
      </c>
      <c r="AE132" s="1">
        <f t="shared" si="31"/>
        <v>0.63303853767492768</v>
      </c>
      <c r="AF132" s="1">
        <f t="shared" si="32"/>
        <v>0.71689414096954773</v>
      </c>
      <c r="AG132" s="1">
        <f t="shared" si="33"/>
        <v>0.36058536253448908</v>
      </c>
      <c r="AH132" s="1">
        <f t="shared" si="34"/>
        <v>0.26805574113654596</v>
      </c>
      <c r="AI132" s="1">
        <f t="shared" si="35"/>
        <v>0.58987154040449863</v>
      </c>
      <c r="AJ132" s="1">
        <f t="shared" si="36"/>
        <v>0.59712388596171317</v>
      </c>
      <c r="AK132" s="1">
        <f t="shared" si="37"/>
        <v>0.64803065417062888</v>
      </c>
      <c r="AL132" s="1">
        <f t="shared" si="38"/>
        <v>0.95133831806930214</v>
      </c>
      <c r="AM132" s="1">
        <f t="shared" si="39"/>
        <v>0.55511610265225075</v>
      </c>
      <c r="AN132" s="29">
        <f t="shared" si="40"/>
        <v>0.31230646623528979</v>
      </c>
      <c r="AO132" s="1">
        <f t="shared" si="41"/>
        <v>4405.0966686022284</v>
      </c>
      <c r="AP132" s="1">
        <f t="shared" si="42"/>
        <v>5295.6021073054371</v>
      </c>
      <c r="AQ132" s="29">
        <f t="shared" si="43"/>
        <v>0</v>
      </c>
      <c r="AR132" s="47" t="s">
        <v>75</v>
      </c>
    </row>
    <row r="133" spans="1:47" ht="17" thickBot="1" x14ac:dyDescent="0.25">
      <c r="A133" s="26"/>
      <c r="E133" s="36" t="s">
        <v>160</v>
      </c>
      <c r="F133" s="40" t="s">
        <v>161</v>
      </c>
      <c r="G133" s="40">
        <f t="shared" si="7"/>
        <v>2.24935258749734E-2</v>
      </c>
      <c r="H133" s="40">
        <f t="shared" si="8"/>
        <v>2.98272945934337</v>
      </c>
      <c r="I133" s="40">
        <f t="shared" si="9"/>
        <v>4.4084073225477902E-2</v>
      </c>
      <c r="J133" s="40">
        <f t="shared" si="10"/>
        <v>2.8262442549412201</v>
      </c>
      <c r="K133" s="36">
        <f t="shared" si="11"/>
        <v>11086.9171874372</v>
      </c>
      <c r="L133" s="40">
        <f t="shared" si="12"/>
        <v>6849.7663973052804</v>
      </c>
      <c r="M133" s="40">
        <f t="shared" si="13"/>
        <v>5234.3256145733303</v>
      </c>
      <c r="N133" s="40">
        <f t="shared" si="14"/>
        <v>15323.034082575599</v>
      </c>
      <c r="O133" s="40">
        <f t="shared" si="15"/>
        <v>15296.958231385001</v>
      </c>
      <c r="P133" s="40">
        <f t="shared" si="16"/>
        <v>50530.481923375897</v>
      </c>
      <c r="Q133" s="40">
        <f t="shared" si="17"/>
        <v>11703.5716444643</v>
      </c>
      <c r="R133" s="40">
        <f t="shared" si="18"/>
        <v>55069.010177291399</v>
      </c>
      <c r="S133" s="40">
        <f t="shared" si="19"/>
        <v>42910.748097873598</v>
      </c>
      <c r="T133" s="40">
        <f t="shared" si="20"/>
        <v>15740.598867778899</v>
      </c>
      <c r="U133" s="40">
        <f t="shared" si="21"/>
        <v>57057.52753033</v>
      </c>
      <c r="V133" s="40">
        <f t="shared" si="22"/>
        <v>12321.5546488133</v>
      </c>
      <c r="W133" s="40">
        <f t="shared" si="23"/>
        <v>50004.813909439799</v>
      </c>
      <c r="X133" s="40">
        <f t="shared" si="24"/>
        <v>10023.8677098024</v>
      </c>
      <c r="Y133" s="41">
        <f t="shared" si="25"/>
        <v>47678.217785659399</v>
      </c>
      <c r="Z133" s="36">
        <f t="shared" si="26"/>
        <v>1.0305550069281371</v>
      </c>
      <c r="AA133" s="40">
        <f t="shared" si="27"/>
        <v>0.63670188364262548</v>
      </c>
      <c r="AB133" s="40">
        <f t="shared" si="28"/>
        <v>0.48654286658721368</v>
      </c>
      <c r="AC133" s="40">
        <f t="shared" si="29"/>
        <v>1.4243120272443386</v>
      </c>
      <c r="AD133" s="40">
        <f t="shared" si="30"/>
        <v>1.4218882155976857</v>
      </c>
      <c r="AE133" s="40">
        <f t="shared" si="31"/>
        <v>4.6969270418681681</v>
      </c>
      <c r="AF133" s="40">
        <f t="shared" si="32"/>
        <v>1.0878744878523676</v>
      </c>
      <c r="AG133" s="40">
        <f t="shared" si="33"/>
        <v>5.1187939086521341</v>
      </c>
      <c r="AH133" s="40">
        <f t="shared" si="34"/>
        <v>3.9886548763441967</v>
      </c>
      <c r="AI133" s="40">
        <f t="shared" si="35"/>
        <v>1.463125655310014</v>
      </c>
      <c r="AJ133" s="40">
        <f t="shared" si="36"/>
        <v>5.3036312696508698</v>
      </c>
      <c r="AK133" s="40">
        <f t="shared" si="37"/>
        <v>1.1453174603722669</v>
      </c>
      <c r="AL133" s="40">
        <f t="shared" si="38"/>
        <v>4.6480649646482117</v>
      </c>
      <c r="AM133" s="40">
        <f t="shared" si="39"/>
        <v>0.93174205980607772</v>
      </c>
      <c r="AN133" s="41">
        <f t="shared" si="40"/>
        <v>4.4318023874208512</v>
      </c>
      <c r="AO133" s="40">
        <f t="shared" si="41"/>
        <v>18000.038332581284</v>
      </c>
      <c r="AP133" s="40">
        <f t="shared" si="42"/>
        <v>20048.266614943106</v>
      </c>
      <c r="AQ133" s="41">
        <f t="shared" si="43"/>
        <v>0</v>
      </c>
      <c r="AR133" s="48" t="s">
        <v>162</v>
      </c>
    </row>
    <row r="134" spans="1:47" x14ac:dyDescent="0.2">
      <c r="A134" s="26"/>
    </row>
    <row r="135" spans="1:47" x14ac:dyDescent="0.2">
      <c r="A135" s="26"/>
    </row>
    <row r="136" spans="1:47" x14ac:dyDescent="0.2">
      <c r="A136" s="26"/>
    </row>
    <row r="137" spans="1:47" ht="16" thickBot="1" x14ac:dyDescent="0.25">
      <c r="A137" s="26"/>
    </row>
    <row r="138" spans="1:47" x14ac:dyDescent="0.2">
      <c r="A138" s="26"/>
      <c r="E138" s="73" t="s">
        <v>281</v>
      </c>
      <c r="F138" s="74"/>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5"/>
    </row>
    <row r="139" spans="1:47" ht="16" thickBot="1" x14ac:dyDescent="0.25">
      <c r="A139" s="26"/>
      <c r="E139" s="76"/>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8"/>
    </row>
    <row r="140" spans="1:47" ht="16" thickBot="1" x14ac:dyDescent="0.25">
      <c r="A140" s="26"/>
      <c r="K140" s="79" t="s">
        <v>1</v>
      </c>
      <c r="L140" s="80"/>
      <c r="M140" s="80"/>
      <c r="N140" s="80"/>
      <c r="O140" s="80"/>
      <c r="P140" s="80"/>
      <c r="Q140" s="80"/>
      <c r="R140" s="80"/>
      <c r="S140" s="80"/>
      <c r="T140" s="80"/>
      <c r="U140" s="80"/>
      <c r="V140" s="80"/>
      <c r="W140" s="80"/>
      <c r="X140" s="80"/>
      <c r="Y140" s="81"/>
      <c r="Z140" s="82" t="s">
        <v>2</v>
      </c>
      <c r="AA140" s="82"/>
      <c r="AB140" s="82"/>
      <c r="AC140" s="82"/>
      <c r="AD140" s="82"/>
      <c r="AE140" s="82"/>
      <c r="AF140" s="82"/>
      <c r="AG140" s="82"/>
      <c r="AH140" s="82"/>
      <c r="AI140" s="82"/>
      <c r="AJ140" s="82"/>
      <c r="AK140" s="82"/>
      <c r="AL140" s="82"/>
      <c r="AM140" s="82"/>
      <c r="AN140" s="83"/>
      <c r="AO140" s="22"/>
      <c r="AP140" s="22"/>
      <c r="AQ140" s="23"/>
    </row>
    <row r="141" spans="1:47" ht="16" thickBot="1" x14ac:dyDescent="0.25">
      <c r="A141" s="26"/>
      <c r="E141" s="4" t="s">
        <v>3</v>
      </c>
      <c r="F141" s="5" t="s">
        <v>4</v>
      </c>
      <c r="G141" s="6" t="s">
        <v>5</v>
      </c>
      <c r="H141" s="6" t="s">
        <v>6</v>
      </c>
      <c r="I141" s="6" t="s">
        <v>7</v>
      </c>
      <c r="J141" s="49" t="s">
        <v>8</v>
      </c>
      <c r="K141" s="7" t="s">
        <v>9</v>
      </c>
      <c r="L141" s="8" t="s">
        <v>10</v>
      </c>
      <c r="M141" s="8" t="s">
        <v>11</v>
      </c>
      <c r="N141" s="8" t="s">
        <v>12</v>
      </c>
      <c r="O141" s="8" t="s">
        <v>13</v>
      </c>
      <c r="P141" s="9" t="s">
        <v>14</v>
      </c>
      <c r="Q141" s="9" t="s">
        <v>15</v>
      </c>
      <c r="R141" s="9" t="s">
        <v>16</v>
      </c>
      <c r="S141" s="9" t="s">
        <v>17</v>
      </c>
      <c r="T141" s="9" t="s">
        <v>18</v>
      </c>
      <c r="U141" s="10" t="s">
        <v>19</v>
      </c>
      <c r="V141" s="10" t="s">
        <v>20</v>
      </c>
      <c r="W141" s="10" t="s">
        <v>21</v>
      </c>
      <c r="X141" s="10" t="s">
        <v>22</v>
      </c>
      <c r="Y141" s="15" t="s">
        <v>23</v>
      </c>
      <c r="Z141" s="7" t="s">
        <v>9</v>
      </c>
      <c r="AA141" s="8" t="s">
        <v>10</v>
      </c>
      <c r="AB141" s="8" t="s">
        <v>11</v>
      </c>
      <c r="AC141" s="8" t="s">
        <v>12</v>
      </c>
      <c r="AD141" s="8" t="s">
        <v>13</v>
      </c>
      <c r="AE141" s="12" t="s">
        <v>14</v>
      </c>
      <c r="AF141" s="9" t="s">
        <v>15</v>
      </c>
      <c r="AG141" s="9" t="s">
        <v>16</v>
      </c>
      <c r="AH141" s="9" t="s">
        <v>17</v>
      </c>
      <c r="AI141" s="13" t="s">
        <v>18</v>
      </c>
      <c r="AJ141" s="10" t="s">
        <v>19</v>
      </c>
      <c r="AK141" s="10" t="s">
        <v>20</v>
      </c>
      <c r="AL141" s="10" t="s">
        <v>21</v>
      </c>
      <c r="AM141" s="10" t="s">
        <v>22</v>
      </c>
      <c r="AN141" s="15" t="s">
        <v>23</v>
      </c>
      <c r="AO141" s="16" t="s">
        <v>24</v>
      </c>
      <c r="AP141" s="9" t="s">
        <v>25</v>
      </c>
      <c r="AQ141" s="15" t="s">
        <v>26</v>
      </c>
      <c r="AR141" s="45"/>
      <c r="AS141" s="45"/>
      <c r="AT141" s="45"/>
      <c r="AU141" s="45"/>
    </row>
    <row r="142" spans="1:47" x14ac:dyDescent="0.2">
      <c r="A142" s="26"/>
      <c r="E142" s="25" t="s">
        <v>282</v>
      </c>
      <c r="F142" s="26" t="s">
        <v>283</v>
      </c>
      <c r="G142" s="1">
        <v>0.23936079528099</v>
      </c>
      <c r="H142" s="1">
        <v>0.78720302622136795</v>
      </c>
      <c r="I142" s="1">
        <f>VLOOKUP(F142,'[1]SUSMB vs SHAM all proteins sum'!$B$2:$E$3214,2,FALSE)</f>
        <v>0.40952115944958101</v>
      </c>
      <c r="J142" s="29">
        <f>VLOOKUP(F142,'[1]SUSMB vs SHAM all proteins sum'!$B$2:$E$3214,3,FALSE)</f>
        <v>1.15438371851397</v>
      </c>
      <c r="K142" s="18">
        <f>VLOOKUP($E142,[1]AllProteinsNorm!$A$1:$Q$3226,4,FALSE)</f>
        <v>66119.478480909005</v>
      </c>
      <c r="L142" s="22">
        <f>VLOOKUP($E142,[1]AllProteinsNorm!$A$1:$Q$3226,5,FALSE)</f>
        <v>39662.420135191103</v>
      </c>
      <c r="M142" s="22">
        <f>VLOOKUP($E142,[1]AllProteinsNorm!$A$1:$Q$3226,10,FALSE)</f>
        <v>59002.359351167499</v>
      </c>
      <c r="N142" s="22">
        <f>VLOOKUP($E142,[1]AllProteinsNorm!$A$1:$Q$3226,11,FALSE)</f>
        <v>55894.724117793499</v>
      </c>
      <c r="O142" s="22">
        <f>VLOOKUP($E142,[1]AllProteinsNorm!$A$1:$Q$3226,15,FALSE)</f>
        <v>39819.186016047701</v>
      </c>
      <c r="P142" s="22">
        <f>VLOOKUP($E142,[1]AllProteinsNorm!$A$1:$Q$3226,6,FALSE)</f>
        <v>28385.340899152001</v>
      </c>
      <c r="Q142" s="22">
        <f>VLOOKUP($E142,[1]AllProteinsNorm!$A$1:$Q$3226,8,FALSE)</f>
        <v>30364.324423255301</v>
      </c>
      <c r="R142" s="22">
        <f>VLOOKUP($E142,[1]AllProteinsNorm!$A$1:$Q$3226,13,FALSE)</f>
        <v>66182.059241941795</v>
      </c>
      <c r="S142" s="22">
        <f>VLOOKUP($E142,[1]AllProteinsNorm!$A$1:$Q$3226,16,FALSE)</f>
        <v>37700.806692473998</v>
      </c>
      <c r="T142" s="22">
        <f>VLOOKUP($E142,[1]AllProteinsNorm!$A$1:$Q$3226,17,FALSE)</f>
        <v>48409.023448026797</v>
      </c>
      <c r="U142" s="22">
        <f>VLOOKUP($E142,[1]AllProteinsNorm!$A$1:$Q$3226,3,FALSE)</f>
        <v>43890.7581636834</v>
      </c>
      <c r="V142" s="22">
        <f>VLOOKUP($E142,[1]AllProteinsNorm!$A$1:$Q$3226,7,FALSE)</f>
        <v>45232.6068090033</v>
      </c>
      <c r="W142" s="22">
        <f>VLOOKUP($E142,[1]AllProteinsNorm!$A$1:$Q$3226,9,FALSE)</f>
        <v>65607.8283141992</v>
      </c>
      <c r="X142" s="22">
        <f>VLOOKUP($E142,[1]AllProteinsNorm!$A$1:$Q$3226,12,FALSE)</f>
        <v>86955.550946758696</v>
      </c>
      <c r="Y142" s="23">
        <f>VLOOKUP($E142,[1]AllProteinsNorm!$A$1:$Q$3226,14,FALSE)</f>
        <v>62332.492508647403</v>
      </c>
      <c r="Z142" s="25">
        <f t="shared" ref="Z142:AN158" si="44">K142/AVERAGE($K142:$O142)</f>
        <v>1.2690968033073775</v>
      </c>
      <c r="AA142" s="1">
        <f t="shared" si="44"/>
        <v>0.76128021214714803</v>
      </c>
      <c r="AB142" s="1">
        <f t="shared" si="44"/>
        <v>1.1324908689620141</v>
      </c>
      <c r="AC142" s="1">
        <f t="shared" si="44"/>
        <v>1.0728429402255668</v>
      </c>
      <c r="AD142" s="1">
        <f t="shared" si="44"/>
        <v>0.76428917535789409</v>
      </c>
      <c r="AE142" s="1">
        <f t="shared" si="44"/>
        <v>0.54482803288149462</v>
      </c>
      <c r="AF142" s="1">
        <f t="shared" si="44"/>
        <v>0.58281262867594918</v>
      </c>
      <c r="AG142" s="1">
        <f t="shared" si="44"/>
        <v>1.2702979779929611</v>
      </c>
      <c r="AH142" s="1">
        <f t="shared" si="44"/>
        <v>0.7236290175722262</v>
      </c>
      <c r="AI142" s="1">
        <f t="shared" si="44"/>
        <v>0.92916245440231848</v>
      </c>
      <c r="AJ142" s="1">
        <f t="shared" si="44"/>
        <v>0.84243890242344821</v>
      </c>
      <c r="AK142" s="1">
        <f t="shared" si="44"/>
        <v>0.86819433585127714</v>
      </c>
      <c r="AL142" s="1">
        <f t="shared" si="44"/>
        <v>1.2592761936186518</v>
      </c>
      <c r="AM142" s="1">
        <f t="shared" si="44"/>
        <v>1.6690242311609671</v>
      </c>
      <c r="AN142" s="29">
        <f t="shared" si="44"/>
        <v>1.1964094212834138</v>
      </c>
      <c r="AO142" s="1">
        <f t="shared" ref="AO142:AO205" si="45">_xlfn.STDEV.P(K142:O142)</f>
        <v>10621.676486791117</v>
      </c>
      <c r="AP142" s="1">
        <f t="shared" ref="AP142:AP205" si="46">_xlfn.STDEV.P(P142:T142)</f>
        <v>13891.447405886362</v>
      </c>
      <c r="AQ142" s="29">
        <f t="shared" ref="AQ142:AQ205" si="47">_xlfn.STDEV.P(U142:Y142)</f>
        <v>15734.310966470955</v>
      </c>
    </row>
    <row r="143" spans="1:47" x14ac:dyDescent="0.2">
      <c r="A143" s="26"/>
      <c r="E143" s="25" t="s">
        <v>284</v>
      </c>
      <c r="F143" s="26" t="s">
        <v>285</v>
      </c>
      <c r="G143" s="1">
        <v>0.35886161658592902</v>
      </c>
      <c r="H143" s="1">
        <v>0.75703187244403303</v>
      </c>
      <c r="I143" s="1">
        <f>VLOOKUP(F143,'[1]SUSMB vs SHAM all proteins sum'!$B$2:$E$3214,2,FALSE)</f>
        <v>0.42728194233170402</v>
      </c>
      <c r="J143" s="29">
        <f>VLOOKUP(F143,'[1]SUSMB vs SHAM all proteins sum'!$B$2:$E$3214,3,FALSE)</f>
        <v>0.76674635037973804</v>
      </c>
      <c r="K143" s="25">
        <f>VLOOKUP($E143,[1]AllProteinsNorm!$A$1:$Q$3226,4,FALSE)</f>
        <v>783352.02610379097</v>
      </c>
      <c r="L143" s="1">
        <f>VLOOKUP($E143,[1]AllProteinsNorm!$A$1:$Q$3226,5,FALSE)</f>
        <v>1135906.8798872</v>
      </c>
      <c r="M143" s="1">
        <f>VLOOKUP($E143,[1]AllProteinsNorm!$A$1:$Q$3226,10,FALSE)</f>
        <v>862875.33587531303</v>
      </c>
      <c r="N143" s="1">
        <f>VLOOKUP($E143,[1]AllProteinsNorm!$A$1:$Q$3226,11,FALSE)</f>
        <v>907716.19094561797</v>
      </c>
      <c r="O143" s="1">
        <f>VLOOKUP($E143,[1]AllProteinsNorm!$A$1:$Q$3226,15,FALSE)</f>
        <v>646857.610104169</v>
      </c>
      <c r="P143" s="1">
        <f>VLOOKUP($E143,[1]AllProteinsNorm!$A$1:$Q$3226,6,FALSE)</f>
        <v>973497.73621681705</v>
      </c>
      <c r="Q143" s="1">
        <f>VLOOKUP($E143,[1]AllProteinsNorm!$A$1:$Q$3226,8,FALSE)</f>
        <v>770318.91601381905</v>
      </c>
      <c r="R143" s="1">
        <f>VLOOKUP($E143,[1]AllProteinsNorm!$A$1:$Q$3226,13,FALSE)</f>
        <v>713398.51082289102</v>
      </c>
      <c r="S143" s="1">
        <f>VLOOKUP($E143,[1]AllProteinsNorm!$A$1:$Q$3226,16,FALSE)</f>
        <v>224175.72080961999</v>
      </c>
      <c r="T143" s="1">
        <f>VLOOKUP($E143,[1]AllProteinsNorm!$A$1:$Q$3226,17,FALSE)</f>
        <v>934654.43482004094</v>
      </c>
      <c r="U143" s="1">
        <f>VLOOKUP($E143,[1]AllProteinsNorm!$A$1:$Q$3226,3,FALSE)</f>
        <v>704228.82961675199</v>
      </c>
      <c r="V143" s="1">
        <f>VLOOKUP($E143,[1]AllProteinsNorm!$A$1:$Q$3226,7,FALSE)</f>
        <v>200793.17836555699</v>
      </c>
      <c r="W143" s="1">
        <f>VLOOKUP($E143,[1]AllProteinsNorm!$A$1:$Q$3226,9,FALSE)</f>
        <v>1006614.77729944</v>
      </c>
      <c r="X143" s="1">
        <f>VLOOKUP($E143,[1]AllProteinsNorm!$A$1:$Q$3226,12,FALSE)</f>
        <v>803250.35185255401</v>
      </c>
      <c r="Y143" s="29">
        <f>VLOOKUP($E143,[1]AllProteinsNorm!$A$1:$Q$3226,14,FALSE)</f>
        <v>1044932.25976221</v>
      </c>
      <c r="Z143" s="25">
        <f t="shared" si="44"/>
        <v>0.90316435687131158</v>
      </c>
      <c r="AA143" s="1">
        <f t="shared" si="44"/>
        <v>1.3096418627288928</v>
      </c>
      <c r="AB143" s="1">
        <f t="shared" si="44"/>
        <v>0.99485061864471069</v>
      </c>
      <c r="AC143" s="1">
        <f t="shared" si="44"/>
        <v>1.0465498045554977</v>
      </c>
      <c r="AD143" s="1">
        <f t="shared" si="44"/>
        <v>0.74579335719958773</v>
      </c>
      <c r="AE143" s="1">
        <f t="shared" si="44"/>
        <v>1.1223925228342297</v>
      </c>
      <c r="AF143" s="1">
        <f t="shared" si="44"/>
        <v>0.88813785524727296</v>
      </c>
      <c r="AG143" s="1">
        <f t="shared" si="44"/>
        <v>0.82251157302162703</v>
      </c>
      <c r="AH143" s="1">
        <f t="shared" si="44"/>
        <v>0.25846300764448016</v>
      </c>
      <c r="AI143" s="1">
        <f t="shared" si="44"/>
        <v>1.0776082060063701</v>
      </c>
      <c r="AJ143" s="1">
        <f t="shared" si="44"/>
        <v>0.81193940501377893</v>
      </c>
      <c r="AK143" s="1">
        <f t="shared" si="44"/>
        <v>0.23150414597720947</v>
      </c>
      <c r="AL143" s="1">
        <f t="shared" si="44"/>
        <v>1.1605747577862906</v>
      </c>
      <c r="AM143" s="1">
        <f t="shared" si="44"/>
        <v>0.92610609695601298</v>
      </c>
      <c r="AN143" s="29">
        <f t="shared" si="44"/>
        <v>1.2047528325881678</v>
      </c>
      <c r="AO143" s="1">
        <f t="shared" si="45"/>
        <v>160900.46798800802</v>
      </c>
      <c r="AP143" s="1">
        <f t="shared" si="46"/>
        <v>267844.51721379475</v>
      </c>
      <c r="AQ143" s="29">
        <f t="shared" si="47"/>
        <v>303109.09937060071</v>
      </c>
    </row>
    <row r="144" spans="1:47" x14ac:dyDescent="0.2">
      <c r="A144" s="26"/>
      <c r="E144" s="25" t="s">
        <v>286</v>
      </c>
      <c r="F144" s="26" t="s">
        <v>287</v>
      </c>
      <c r="G144" s="1">
        <v>0.123816253738261</v>
      </c>
      <c r="H144" s="1">
        <v>0.74363438174233598</v>
      </c>
      <c r="I144" s="1">
        <f>VLOOKUP(F144,'[1]SUSMB vs SHAM all proteins sum'!$B$2:$E$3214,2,FALSE)</f>
        <v>0.12447804656998999</v>
      </c>
      <c r="J144" s="29">
        <f>VLOOKUP(F144,'[1]SUSMB vs SHAM all proteins sum'!$B$2:$E$3214,3,FALSE)</f>
        <v>0.35565357634056399</v>
      </c>
      <c r="K144" s="25">
        <f>VLOOKUP($E144,[1]AllProteinsNorm!$A$1:$Q$3226,4,FALSE)</f>
        <v>59202.342025924198</v>
      </c>
      <c r="L144" s="1">
        <f>VLOOKUP($E144,[1]AllProteinsNorm!$A$1:$Q$3226,5,FALSE)</f>
        <v>66233.833863795298</v>
      </c>
      <c r="M144" s="1">
        <f>VLOOKUP($E144,[1]AllProteinsNorm!$A$1:$Q$3226,10,FALSE)</f>
        <v>70060.539399709101</v>
      </c>
      <c r="N144" s="1">
        <f>VLOOKUP($E144,[1]AllProteinsNorm!$A$1:$Q$3226,11,FALSE)</f>
        <v>58278.622128362797</v>
      </c>
      <c r="O144" s="1">
        <f>VLOOKUP($E144,[1]AllProteinsNorm!$A$1:$Q$3226,15,FALSE)</f>
        <v>59279.9477817882</v>
      </c>
      <c r="P144" s="1">
        <f>VLOOKUP($E144,[1]AllProteinsNorm!$A$1:$Q$3226,6,FALSE)</f>
        <v>35444.2537084172</v>
      </c>
      <c r="Q144" s="1">
        <f>VLOOKUP($E144,[1]AllProteinsNorm!$A$1:$Q$3226,8,FALSE)</f>
        <v>71321.890403914003</v>
      </c>
      <c r="R144" s="1">
        <f>VLOOKUP($E144,[1]AllProteinsNorm!$A$1:$Q$3226,13,FALSE)</f>
        <v>40907.544525589903</v>
      </c>
      <c r="S144" s="1">
        <f>VLOOKUP($E144,[1]AllProteinsNorm!$A$1:$Q$3226,16,FALSE)</f>
        <v>66972.852945309205</v>
      </c>
      <c r="T144" s="1">
        <f>VLOOKUP($E144,[1]AllProteinsNorm!$A$1:$Q$3226,17,FALSE)</f>
        <v>31162.748729844599</v>
      </c>
      <c r="U144" s="1">
        <f>VLOOKUP($E144,[1]AllProteinsNorm!$A$1:$Q$3226,3,FALSE)</f>
        <v>41933.276449598299</v>
      </c>
      <c r="V144" s="1">
        <f>VLOOKUP($E144,[1]AllProteinsNorm!$A$1:$Q$3226,7,FALSE)</f>
        <v>12798.922089596301</v>
      </c>
      <c r="W144" s="1">
        <f>VLOOKUP($E144,[1]AllProteinsNorm!$A$1:$Q$3226,9,FALSE)</f>
        <v>71247.655615805095</v>
      </c>
      <c r="X144" s="1">
        <f>VLOOKUP($E144,[1]AllProteinsNorm!$A$1:$Q$3226,12,FALSE)</f>
        <v>2704.5515308035201</v>
      </c>
      <c r="Y144" s="29">
        <f>VLOOKUP($E144,[1]AllProteinsNorm!$A$1:$Q$3226,14,FALSE)</f>
        <v>52221.244254944897</v>
      </c>
      <c r="Z144" s="25">
        <f t="shared" si="44"/>
        <v>0.94555729969838087</v>
      </c>
      <c r="AA144" s="1">
        <f t="shared" si="44"/>
        <v>1.0578616141485964</v>
      </c>
      <c r="AB144" s="1">
        <f t="shared" si="44"/>
        <v>1.11898030015759</v>
      </c>
      <c r="AC144" s="1">
        <f t="shared" si="44"/>
        <v>0.93080399666801505</v>
      </c>
      <c r="AD144" s="1">
        <f t="shared" si="44"/>
        <v>0.94679678932741762</v>
      </c>
      <c r="AE144" s="1">
        <f t="shared" si="44"/>
        <v>0.56610214527796121</v>
      </c>
      <c r="AF144" s="1">
        <f t="shared" si="44"/>
        <v>1.1391261188649913</v>
      </c>
      <c r="AG144" s="1">
        <f t="shared" si="44"/>
        <v>0.65335974921347273</v>
      </c>
      <c r="AH144" s="1">
        <f t="shared" si="44"/>
        <v>1.0696649459633392</v>
      </c>
      <c r="AI144" s="1">
        <f t="shared" si="44"/>
        <v>0.49771957547334916</v>
      </c>
      <c r="AJ144" s="1">
        <f t="shared" si="44"/>
        <v>0.66974234954801859</v>
      </c>
      <c r="AK144" s="1">
        <f t="shared" si="44"/>
        <v>0.20441951780875872</v>
      </c>
      <c r="AL144" s="1">
        <f t="shared" si="44"/>
        <v>1.1379404690513875</v>
      </c>
      <c r="AM144" s="1">
        <f t="shared" si="44"/>
        <v>4.3196068852172698E-2</v>
      </c>
      <c r="AN144" s="29">
        <f t="shared" si="44"/>
        <v>0.83405786012609096</v>
      </c>
      <c r="AO144" s="1">
        <f t="shared" si="45"/>
        <v>4692.6520975573821</v>
      </c>
      <c r="AP144" s="1">
        <f t="shared" si="46"/>
        <v>16664.770445689446</v>
      </c>
      <c r="AQ144" s="29">
        <f t="shared" si="47"/>
        <v>25248.53510848834</v>
      </c>
    </row>
    <row r="145" spans="1:43" x14ac:dyDescent="0.2">
      <c r="A145" s="26"/>
      <c r="E145" s="25" t="s">
        <v>288</v>
      </c>
      <c r="F145" s="26" t="s">
        <v>289</v>
      </c>
      <c r="G145" s="1">
        <v>0.14944506620723899</v>
      </c>
      <c r="H145" s="43">
        <v>4.6397385094831103</v>
      </c>
      <c r="I145" s="1">
        <f>VLOOKUP(F145,'[1]SUSMB vs SHAM all proteins sum'!$B$2:$E$3214,2,FALSE)</f>
        <v>0.39716664313058297</v>
      </c>
      <c r="J145" s="29">
        <f>VLOOKUP(F145,'[1]SUSMB vs SHAM all proteins sum'!$B$2:$E$3214,3,FALSE)</f>
        <v>2.9645848388313598</v>
      </c>
      <c r="K145" s="25">
        <f>VLOOKUP($E145,[1]AllProteinsNorm!$A$1:$Q$3226,4,FALSE)</f>
        <v>58402.8140607491</v>
      </c>
      <c r="L145" s="1">
        <f>VLOOKUP($E145,[1]AllProteinsNorm!$A$1:$Q$3226,5,FALSE)</f>
        <v>7741.4827206216896</v>
      </c>
      <c r="M145" s="1">
        <f>VLOOKUP($E145,[1]AllProteinsNorm!$A$1:$Q$3226,10,FALSE)</f>
        <v>3042.0162827491599</v>
      </c>
      <c r="N145" s="1">
        <f>VLOOKUP($E145,[1]AllProteinsNorm!$A$1:$Q$3226,11,FALSE)</f>
        <v>807.99086975672697</v>
      </c>
      <c r="O145" s="1">
        <f>VLOOKUP($E145,[1]AllProteinsNorm!$A$1:$Q$3226,15,FALSE)</f>
        <v>552.22080307015403</v>
      </c>
      <c r="P145" s="1">
        <f>VLOOKUP($E145,[1]AllProteinsNorm!$A$1:$Q$3226,6,FALSE)</f>
        <v>5950.5786074950902</v>
      </c>
      <c r="Q145" s="1">
        <f>VLOOKUP($E145,[1]AllProteinsNorm!$A$1:$Q$3226,8,FALSE)</f>
        <v>5260.1370434134597</v>
      </c>
      <c r="R145" s="1">
        <f>VLOOKUP($E145,[1]AllProteinsNorm!$A$1:$Q$3226,13,FALSE)</f>
        <v>37688.641526129002</v>
      </c>
      <c r="S145" s="1">
        <f>VLOOKUP($E145,[1]AllProteinsNorm!$A$1:$Q$3226,16,FALSE)</f>
        <v>21754.243110920601</v>
      </c>
      <c r="T145" s="1">
        <f>VLOOKUP($E145,[1]AllProteinsNorm!$A$1:$Q$3226,17,FALSE)</f>
        <v>51415.6677544099</v>
      </c>
      <c r="U145" s="1">
        <f>VLOOKUP($E145,[1]AllProteinsNorm!$A$1:$Q$3226,3,FALSE)</f>
        <v>45396.286034664598</v>
      </c>
      <c r="V145" s="1">
        <f>VLOOKUP($E145,[1]AllProteinsNorm!$A$1:$Q$3226,7,FALSE)</f>
        <v>2560.8020860123802</v>
      </c>
      <c r="W145" s="1">
        <f>VLOOKUP($E145,[1]AllProteinsNorm!$A$1:$Q$3226,9,FALSE)</f>
        <v>690.39270318326203</v>
      </c>
      <c r="X145" s="1">
        <f>VLOOKUP($E145,[1]AllProteinsNorm!$A$1:$Q$3226,12,FALSE)</f>
        <v>47290.002628441704</v>
      </c>
      <c r="Y145" s="29">
        <f>VLOOKUP($E145,[1]AllProteinsNorm!$A$1:$Q$3226,14,FALSE)</f>
        <v>37025.0982736347</v>
      </c>
      <c r="Z145" s="25">
        <f t="shared" si="44"/>
        <v>4.1393119135578198</v>
      </c>
      <c r="AA145" s="1">
        <f t="shared" si="44"/>
        <v>0.54867924036570559</v>
      </c>
      <c r="AB145" s="1">
        <f t="shared" si="44"/>
        <v>0.2156035534062237</v>
      </c>
      <c r="AC145" s="1">
        <f t="shared" si="44"/>
        <v>5.7266525372408852E-2</v>
      </c>
      <c r="AD145" s="1">
        <f t="shared" si="44"/>
        <v>3.913876729784134E-2</v>
      </c>
      <c r="AE145" s="1">
        <f t="shared" si="44"/>
        <v>0.42174852905111532</v>
      </c>
      <c r="AF145" s="1">
        <f t="shared" si="44"/>
        <v>0.37281333581118309</v>
      </c>
      <c r="AG145" s="1">
        <f t="shared" si="44"/>
        <v>2.6711905133996341</v>
      </c>
      <c r="AH145" s="1">
        <f t="shared" si="44"/>
        <v>1.5418366242729602</v>
      </c>
      <c r="AI145" s="1">
        <f t="shared" si="44"/>
        <v>3.6440964275793966</v>
      </c>
      <c r="AJ145" s="1">
        <f t="shared" si="44"/>
        <v>3.2174714632604373</v>
      </c>
      <c r="AK145" s="1">
        <f t="shared" si="44"/>
        <v>0.18149739448974084</v>
      </c>
      <c r="AL145" s="1">
        <f t="shared" si="44"/>
        <v>4.8931730213330228E-2</v>
      </c>
      <c r="AM145" s="1">
        <f t="shared" si="44"/>
        <v>3.3516890310880787</v>
      </c>
      <c r="AN145" s="29">
        <f t="shared" si="44"/>
        <v>2.6241617437353226</v>
      </c>
      <c r="AO145" s="1">
        <f t="shared" si="45"/>
        <v>22296.495126191701</v>
      </c>
      <c r="AP145" s="1">
        <f t="shared" si="46"/>
        <v>18000.827044586185</v>
      </c>
      <c r="AQ145" s="29">
        <f t="shared" si="47"/>
        <v>20684.5341164575</v>
      </c>
    </row>
    <row r="146" spans="1:43" x14ac:dyDescent="0.2">
      <c r="A146" s="26"/>
      <c r="E146" s="25" t="s">
        <v>290</v>
      </c>
      <c r="F146" s="26" t="s">
        <v>291</v>
      </c>
      <c r="G146" s="1">
        <v>0.96589418245424397</v>
      </c>
      <c r="H146" s="1">
        <v>1.0499265095821799</v>
      </c>
      <c r="I146" s="1">
        <f>VLOOKUP(F146,'[1]SUSMB vs SHAM all proteins sum'!$B$2:$E$3214,2,FALSE)</f>
        <v>0.938130710288262</v>
      </c>
      <c r="J146" s="29">
        <f>VLOOKUP(F146,'[1]SUSMB vs SHAM all proteins sum'!$B$2:$E$3214,3,FALSE)</f>
        <v>0.90632537578326</v>
      </c>
      <c r="K146" s="25">
        <f>VLOOKUP($E146,[1]AllProteinsNorm!$A$1:$Q$3226,4,FALSE)</f>
        <v>882696.06857947505</v>
      </c>
      <c r="L146" s="1">
        <f>VLOOKUP($E146,[1]AllProteinsNorm!$A$1:$Q$3226,5,FALSE)</f>
        <v>34065.720970558301</v>
      </c>
      <c r="M146" s="1">
        <f>VLOOKUP($E146,[1]AllProteinsNorm!$A$1:$Q$3226,10,FALSE)</f>
        <v>33445.861233796699</v>
      </c>
      <c r="N146" s="1">
        <f>VLOOKUP($E146,[1]AllProteinsNorm!$A$1:$Q$3226,11,FALSE)</f>
        <v>1005592.8857861001</v>
      </c>
      <c r="O146" s="1">
        <f>VLOOKUP($E146,[1]AllProteinsNorm!$A$1:$Q$3226,15,FALSE)</f>
        <v>29328.508569767899</v>
      </c>
      <c r="P146" s="1">
        <f>VLOOKUP($E146,[1]AllProteinsNorm!$A$1:$Q$3226,6,FALSE)</f>
        <v>50455.498544298302</v>
      </c>
      <c r="Q146" s="1">
        <f>VLOOKUP($E146,[1]AllProteinsNorm!$A$1:$Q$3226,8,FALSE)</f>
        <v>40435.831770727702</v>
      </c>
      <c r="R146" s="1">
        <f>VLOOKUP($E146,[1]AllProteinsNorm!$A$1:$Q$3226,13,FALSE)</f>
        <v>729380.05932269397</v>
      </c>
      <c r="S146" s="1">
        <f>VLOOKUP($E146,[1]AllProteinsNorm!$A$1:$Q$3226,16,FALSE)</f>
        <v>30936.713180415201</v>
      </c>
      <c r="T146" s="1">
        <f>VLOOKUP($E146,[1]AllProteinsNorm!$A$1:$Q$3226,17,FALSE)</f>
        <v>822005.83170924103</v>
      </c>
      <c r="U146" s="1">
        <f>VLOOKUP($E146,[1]AllProteinsNorm!$A$1:$Q$3226,3,FALSE)</f>
        <v>31482.747293474298</v>
      </c>
      <c r="V146" s="1">
        <f>VLOOKUP($E146,[1]AllProteinsNorm!$A$1:$Q$3226,7,FALSE)</f>
        <v>778376.93394851196</v>
      </c>
      <c r="W146" s="1">
        <f>VLOOKUP($E146,[1]AllProteinsNorm!$A$1:$Q$3226,9,FALSE)</f>
        <v>8564.9392432597506</v>
      </c>
      <c r="X146" s="1">
        <f>VLOOKUP($E146,[1]AllProteinsNorm!$A$1:$Q$3226,12,FALSE)</f>
        <v>93528.763471653903</v>
      </c>
      <c r="Y146" s="29">
        <f>VLOOKUP($E146,[1]AllProteinsNorm!$A$1:$Q$3226,14,FALSE)</f>
        <v>923999.99723184295</v>
      </c>
      <c r="Z146" s="25">
        <f t="shared" si="44"/>
        <v>2.2232712546839939</v>
      </c>
      <c r="AA146" s="1">
        <f t="shared" si="44"/>
        <v>8.5802283367832688E-2</v>
      </c>
      <c r="AB146" s="1">
        <f t="shared" si="44"/>
        <v>8.4241025327003449E-2</v>
      </c>
      <c r="AC146" s="1">
        <f t="shared" si="44"/>
        <v>2.5328149025075954</v>
      </c>
      <c r="AD146" s="1">
        <f t="shared" si="44"/>
        <v>7.3870534113574429E-2</v>
      </c>
      <c r="AE146" s="1">
        <f t="shared" si="44"/>
        <v>0.12708367415164093</v>
      </c>
      <c r="AF146" s="1">
        <f t="shared" si="44"/>
        <v>0.10184685945160341</v>
      </c>
      <c r="AG146" s="1">
        <f t="shared" si="44"/>
        <v>1.8371099377858475</v>
      </c>
      <c r="AH146" s="1">
        <f t="shared" si="44"/>
        <v>7.7921164007345708E-2</v>
      </c>
      <c r="AI146" s="1">
        <f t="shared" si="44"/>
        <v>2.0704090591032447</v>
      </c>
      <c r="AJ146" s="1">
        <f t="shared" si="44"/>
        <v>7.929647538671418E-2</v>
      </c>
      <c r="AK146" s="1">
        <f t="shared" si="44"/>
        <v>1.9605197351130788</v>
      </c>
      <c r="AL146" s="1">
        <f t="shared" si="44"/>
        <v>2.1572751817393855E-2</v>
      </c>
      <c r="AM146" s="1">
        <f t="shared" si="44"/>
        <v>0.23557351019734857</v>
      </c>
      <c r="AN146" s="29">
        <f t="shared" si="44"/>
        <v>2.3273046140101661</v>
      </c>
      <c r="AO146" s="1">
        <f t="shared" si="45"/>
        <v>448410.7930573636</v>
      </c>
      <c r="AP146" s="1">
        <f t="shared" si="46"/>
        <v>361357.93286131485</v>
      </c>
      <c r="AQ146" s="29">
        <f t="shared" si="47"/>
        <v>398826.73776109313</v>
      </c>
    </row>
    <row r="147" spans="1:43" x14ac:dyDescent="0.2">
      <c r="A147" s="26"/>
      <c r="E147" s="25" t="s">
        <v>292</v>
      </c>
      <c r="F147" s="26" t="s">
        <v>293</v>
      </c>
      <c r="G147" s="1">
        <v>8.4736286239354294E-2</v>
      </c>
      <c r="H147" s="43">
        <v>0.43769014036147003</v>
      </c>
      <c r="I147" s="1">
        <f>VLOOKUP(F147,'[1]SUSMB vs SHAM all proteins sum'!$B$2:$E$3214,2,FALSE)</f>
        <v>0.64404969899081099</v>
      </c>
      <c r="J147" s="29">
        <f>VLOOKUP(F147,'[1]SUSMB vs SHAM all proteins sum'!$B$2:$E$3214,3,FALSE)</f>
        <v>0.91098094938409602</v>
      </c>
      <c r="K147" s="25">
        <f>VLOOKUP($E147,[1]AllProteinsNorm!$A$1:$Q$3226,4,FALSE)</f>
        <v>65755.824086529203</v>
      </c>
      <c r="L147" s="1">
        <f>VLOOKUP($E147,[1]AllProteinsNorm!$A$1:$Q$3226,5,FALSE)</f>
        <v>78612.953652830998</v>
      </c>
      <c r="M147" s="1">
        <f>VLOOKUP($E147,[1]AllProteinsNorm!$A$1:$Q$3226,10,FALSE)</f>
        <v>102709.175553989</v>
      </c>
      <c r="N147" s="1">
        <f>VLOOKUP($E147,[1]AllProteinsNorm!$A$1:$Q$3226,11,FALSE)</f>
        <v>100870.322724841</v>
      </c>
      <c r="O147" s="1">
        <f>VLOOKUP($E147,[1]AllProteinsNorm!$A$1:$Q$3226,15,FALSE)</f>
        <v>142364.75905173001</v>
      </c>
      <c r="P147" s="1">
        <f>VLOOKUP($E147,[1]AllProteinsNorm!$A$1:$Q$3226,6,FALSE)</f>
        <v>90396.213662601702</v>
      </c>
      <c r="Q147" s="1">
        <f>VLOOKUP($E147,[1]AllProteinsNorm!$A$1:$Q$3226,8,FALSE)</f>
        <v>12754.052458366101</v>
      </c>
      <c r="R147" s="1">
        <f>VLOOKUP($E147,[1]AllProteinsNorm!$A$1:$Q$3226,13,FALSE)</f>
        <v>20446.5682802378</v>
      </c>
      <c r="S147" s="1">
        <f>VLOOKUP($E147,[1]AllProteinsNorm!$A$1:$Q$3226,16,FALSE)</f>
        <v>87553.1408689729</v>
      </c>
      <c r="T147" s="1">
        <f>VLOOKUP($E147,[1]AllProteinsNorm!$A$1:$Q$3226,17,FALSE)</f>
        <v>59339.886464806099</v>
      </c>
      <c r="U147" s="1">
        <f>VLOOKUP($E147,[1]AllProteinsNorm!$A$1:$Q$3226,3,FALSE)</f>
        <v>95431.186809947598</v>
      </c>
      <c r="V147" s="1">
        <f>VLOOKUP($E147,[1]AllProteinsNorm!$A$1:$Q$3226,7,FALSE)</f>
        <v>87673.687663844001</v>
      </c>
      <c r="W147" s="1">
        <f>VLOOKUP($E147,[1]AllProteinsNorm!$A$1:$Q$3226,9,FALSE)</f>
        <v>120518.76390377199</v>
      </c>
      <c r="X147" s="1">
        <f>VLOOKUP($E147,[1]AllProteinsNorm!$A$1:$Q$3226,12,FALSE)</f>
        <v>50759.290366064699</v>
      </c>
      <c r="Y147" s="29">
        <f>VLOOKUP($E147,[1]AllProteinsNorm!$A$1:$Q$3226,14,FALSE)</f>
        <v>93458.790330549906</v>
      </c>
      <c r="Z147" s="25">
        <f t="shared" si="44"/>
        <v>0.67054941826248016</v>
      </c>
      <c r="AA147" s="1">
        <f t="shared" si="44"/>
        <v>0.80166085775815177</v>
      </c>
      <c r="AB147" s="1">
        <f t="shared" si="44"/>
        <v>1.0473836937594607</v>
      </c>
      <c r="AC147" s="1">
        <f t="shared" si="44"/>
        <v>1.0286318689289646</v>
      </c>
      <c r="AD147" s="1">
        <f t="shared" si="44"/>
        <v>1.4517741612909427</v>
      </c>
      <c r="AE147" s="1">
        <f t="shared" si="44"/>
        <v>0.92182144055899828</v>
      </c>
      <c r="AF147" s="1">
        <f t="shared" si="44"/>
        <v>0.13006030378681785</v>
      </c>
      <c r="AG147" s="1">
        <f t="shared" si="44"/>
        <v>0.20850524886944982</v>
      </c>
      <c r="AH147" s="1">
        <f t="shared" si="44"/>
        <v>0.89282901541142523</v>
      </c>
      <c r="AI147" s="1">
        <f t="shared" si="44"/>
        <v>0.60512246483865184</v>
      </c>
      <c r="AJ147" s="1">
        <f t="shared" si="44"/>
        <v>0.97316591630425242</v>
      </c>
      <c r="AK147" s="1">
        <f t="shared" si="44"/>
        <v>0.89405829942234194</v>
      </c>
      <c r="AL147" s="1">
        <f t="shared" si="44"/>
        <v>1.228998163250806</v>
      </c>
      <c r="AM147" s="1">
        <f t="shared" si="44"/>
        <v>0.51762126167853417</v>
      </c>
      <c r="AN147" s="29">
        <f t="shared" si="44"/>
        <v>0.953052271160019</v>
      </c>
      <c r="AO147" s="1">
        <f t="shared" si="45"/>
        <v>26131.099406171983</v>
      </c>
      <c r="AP147" s="1">
        <f t="shared" si="46"/>
        <v>32576.141559368229</v>
      </c>
      <c r="AQ147" s="29">
        <f t="shared" si="47"/>
        <v>22437.332093092806</v>
      </c>
    </row>
    <row r="148" spans="1:43" x14ac:dyDescent="0.2">
      <c r="A148" s="26"/>
      <c r="E148" s="25" t="s">
        <v>294</v>
      </c>
      <c r="F148" s="26" t="s">
        <v>295</v>
      </c>
      <c r="G148" s="1">
        <v>6.00840235709773E-2</v>
      </c>
      <c r="H148" s="1">
        <v>0.77088091035305095</v>
      </c>
      <c r="I148" s="1">
        <f>VLOOKUP(F148,'[1]SUSMB vs SHAM all proteins sum'!$B$2:$E$3214,2,FALSE)</f>
        <v>0.13528959690452999</v>
      </c>
      <c r="J148" s="29">
        <f>VLOOKUP(F148,'[1]SUSMB vs SHAM all proteins sum'!$B$2:$E$3214,3,FALSE)</f>
        <v>0.61723630039603405</v>
      </c>
      <c r="K148" s="25">
        <f>VLOOKUP($E148,[1]AllProteinsNorm!$A$1:$Q$3226,4,FALSE)</f>
        <v>87382.641942684393</v>
      </c>
      <c r="L148" s="1">
        <f>VLOOKUP($E148,[1]AllProteinsNorm!$A$1:$Q$3226,5,FALSE)</f>
        <v>59657.4759005745</v>
      </c>
      <c r="M148" s="1">
        <f>VLOOKUP($E148,[1]AllProteinsNorm!$A$1:$Q$3226,10,FALSE)</f>
        <v>88168.498947782893</v>
      </c>
      <c r="N148" s="1">
        <f>VLOOKUP($E148,[1]AllProteinsNorm!$A$1:$Q$3226,11,FALSE)</f>
        <v>67418.303614468794</v>
      </c>
      <c r="O148" s="1">
        <f>VLOOKUP($E148,[1]AllProteinsNorm!$A$1:$Q$3226,15,FALSE)</f>
        <v>95898.136400696094</v>
      </c>
      <c r="P148" s="1">
        <f>VLOOKUP($E148,[1]AllProteinsNorm!$A$1:$Q$3226,6,FALSE)</f>
        <v>82203.552617431997</v>
      </c>
      <c r="Q148" s="1">
        <f>VLOOKUP($E148,[1]AllProteinsNorm!$A$1:$Q$3226,8,FALSE)</f>
        <v>57737.706956428803</v>
      </c>
      <c r="R148" s="1">
        <f>VLOOKUP($E148,[1]AllProteinsNorm!$A$1:$Q$3226,13,FALSE)</f>
        <v>54822.706476549902</v>
      </c>
      <c r="S148" s="1">
        <f>VLOOKUP($E148,[1]AllProteinsNorm!$A$1:$Q$3226,16,FALSE)</f>
        <v>55407.855623962998</v>
      </c>
      <c r="T148" s="1">
        <f>VLOOKUP($E148,[1]AllProteinsNorm!$A$1:$Q$3226,17,FALSE)</f>
        <v>56110.740905642902</v>
      </c>
      <c r="U148" s="1">
        <f>VLOOKUP($E148,[1]AllProteinsNorm!$A$1:$Q$3226,3,FALSE)</f>
        <v>25818.551732402899</v>
      </c>
      <c r="V148" s="1">
        <f>VLOOKUP($E148,[1]AllProteinsNorm!$A$1:$Q$3226,7,FALSE)</f>
        <v>27315.543592995899</v>
      </c>
      <c r="W148" s="1">
        <f>VLOOKUP($E148,[1]AllProteinsNorm!$A$1:$Q$3226,9,FALSE)</f>
        <v>67713.282364902698</v>
      </c>
      <c r="X148" s="1">
        <f>VLOOKUP($E148,[1]AllProteinsNorm!$A$1:$Q$3226,12,FALSE)</f>
        <v>110924.166803741</v>
      </c>
      <c r="Y148" s="29">
        <f>VLOOKUP($E148,[1]AllProteinsNorm!$A$1:$Q$3226,14,FALSE)</f>
        <v>50258.209428493101</v>
      </c>
      <c r="Z148" s="25">
        <f t="shared" si="44"/>
        <v>1.0963255691244591</v>
      </c>
      <c r="AA148" s="1">
        <f t="shared" si="44"/>
        <v>0.7484783564008689</v>
      </c>
      <c r="AB148" s="1">
        <f t="shared" si="44"/>
        <v>1.1061851374461649</v>
      </c>
      <c r="AC148" s="1">
        <f t="shared" si="44"/>
        <v>0.84584773859341944</v>
      </c>
      <c r="AD148" s="1">
        <f t="shared" si="44"/>
        <v>1.2031631984350872</v>
      </c>
      <c r="AE148" s="1">
        <f t="shared" si="44"/>
        <v>1.0313473546207363</v>
      </c>
      <c r="AF148" s="1">
        <f t="shared" si="44"/>
        <v>0.72439243117033525</v>
      </c>
      <c r="AG148" s="1">
        <f t="shared" si="44"/>
        <v>0.68782006978307619</v>
      </c>
      <c r="AH148" s="1">
        <f t="shared" si="44"/>
        <v>0.69516150462411863</v>
      </c>
      <c r="AI148" s="1">
        <f t="shared" si="44"/>
        <v>0.70398008791864031</v>
      </c>
      <c r="AJ148" s="1">
        <f t="shared" si="44"/>
        <v>0.32392632899062418</v>
      </c>
      <c r="AK148" s="1">
        <f t="shared" si="44"/>
        <v>0.34270798192594953</v>
      </c>
      <c r="AL148" s="1">
        <f t="shared" si="44"/>
        <v>0.84954861944640614</v>
      </c>
      <c r="AM148" s="1">
        <f t="shared" si="44"/>
        <v>1.3916837211277382</v>
      </c>
      <c r="AN148" s="29">
        <f t="shared" si="44"/>
        <v>0.63055269135727743</v>
      </c>
      <c r="AO148" s="1">
        <f t="shared" si="45"/>
        <v>13752.532838116464</v>
      </c>
      <c r="AP148" s="1">
        <f t="shared" si="46"/>
        <v>10518.936207022623</v>
      </c>
      <c r="AQ148" s="29">
        <f t="shared" si="47"/>
        <v>31367.90436261212</v>
      </c>
    </row>
    <row r="149" spans="1:43" x14ac:dyDescent="0.2">
      <c r="A149" s="26"/>
      <c r="E149" s="25" t="s">
        <v>296</v>
      </c>
      <c r="F149" s="26" t="s">
        <v>297</v>
      </c>
      <c r="G149" s="1">
        <v>0.16855702982365101</v>
      </c>
      <c r="H149" s="1">
        <v>1.12744197239942</v>
      </c>
      <c r="I149" s="1">
        <f>VLOOKUP(F149,'[1]SUSMB vs SHAM all proteins sum'!$B$2:$E$3214,2,FALSE)</f>
        <v>4.4882278444454901E-2</v>
      </c>
      <c r="J149" s="29">
        <f>VLOOKUP(F149,'[1]SUSMB vs SHAM all proteins sum'!$B$2:$E$3214,3,FALSE)</f>
        <v>1.14195215213307</v>
      </c>
      <c r="K149" s="25">
        <f>VLOOKUP($E149,[1]AllProteinsNorm!$A$1:$Q$3226,4,FALSE)</f>
        <v>613430.241673982</v>
      </c>
      <c r="L149" s="1">
        <f>VLOOKUP($E149,[1]AllProteinsNorm!$A$1:$Q$3226,5,FALSE)</f>
        <v>626977.04628361901</v>
      </c>
      <c r="M149" s="1">
        <f>VLOOKUP($E149,[1]AllProteinsNorm!$A$1:$Q$3226,10,FALSE)</f>
        <v>617731.18007660797</v>
      </c>
      <c r="N149" s="1">
        <f>VLOOKUP($E149,[1]AllProteinsNorm!$A$1:$Q$3226,11,FALSE)</f>
        <v>611007.20650242502</v>
      </c>
      <c r="O149" s="1">
        <f>VLOOKUP($E149,[1]AllProteinsNorm!$A$1:$Q$3226,15,FALSE)</f>
        <v>584256.083427076</v>
      </c>
      <c r="P149" s="1">
        <f>VLOOKUP($E149,[1]AllProteinsNorm!$A$1:$Q$3226,6,FALSE)</f>
        <v>587450.82833852095</v>
      </c>
      <c r="Q149" s="1">
        <f>VLOOKUP($E149,[1]AllProteinsNorm!$A$1:$Q$3226,8,FALSE)</f>
        <v>913029.63827701099</v>
      </c>
      <c r="R149" s="1">
        <f>VLOOKUP($E149,[1]AllProteinsNorm!$A$1:$Q$3226,13,FALSE)</f>
        <v>685253.76056678302</v>
      </c>
      <c r="S149" s="1">
        <f>VLOOKUP($E149,[1]AllProteinsNorm!$A$1:$Q$3226,16,FALSE)</f>
        <v>602652.63853034598</v>
      </c>
      <c r="T149" s="1">
        <f>VLOOKUP($E149,[1]AllProteinsNorm!$A$1:$Q$3226,17,FALSE)</f>
        <v>697528.61763911101</v>
      </c>
      <c r="U149" s="1">
        <f>VLOOKUP($E149,[1]AllProteinsNorm!$A$1:$Q$3226,3,FALSE)</f>
        <v>630958.08549324505</v>
      </c>
      <c r="V149" s="1">
        <f>VLOOKUP($E149,[1]AllProteinsNorm!$A$1:$Q$3226,7,FALSE)</f>
        <v>771754.64501921495</v>
      </c>
      <c r="W149" s="1">
        <f>VLOOKUP($E149,[1]AllProteinsNorm!$A$1:$Q$3226,9,FALSE)</f>
        <v>592601.79818717297</v>
      </c>
      <c r="X149" s="1">
        <f>VLOOKUP($E149,[1]AllProteinsNorm!$A$1:$Q$3226,12,FALSE)</f>
        <v>751502.26288008306</v>
      </c>
      <c r="Y149" s="29">
        <f>VLOOKUP($E149,[1]AllProteinsNorm!$A$1:$Q$3226,14,FALSE)</f>
        <v>759508.15195576905</v>
      </c>
      <c r="Z149" s="25">
        <f t="shared" si="44"/>
        <v>1.0045029941999406</v>
      </c>
      <c r="AA149" s="1">
        <f t="shared" si="44"/>
        <v>1.0266861290827072</v>
      </c>
      <c r="AB149" s="1">
        <f t="shared" si="44"/>
        <v>1.0115458577723619</v>
      </c>
      <c r="AC149" s="1">
        <f t="shared" si="44"/>
        <v>1.0005352307616093</v>
      </c>
      <c r="AD149" s="1">
        <f t="shared" si="44"/>
        <v>0.95672978818337961</v>
      </c>
      <c r="AE149" s="1">
        <f t="shared" si="44"/>
        <v>0.96196124012564799</v>
      </c>
      <c r="AF149" s="1">
        <f t="shared" si="44"/>
        <v>1.4951023655758671</v>
      </c>
      <c r="AG149" s="1">
        <f t="shared" si="44"/>
        <v>1.1221152912150238</v>
      </c>
      <c r="AH149" s="1">
        <f t="shared" si="44"/>
        <v>0.98685447625511657</v>
      </c>
      <c r="AI149" s="1">
        <f t="shared" si="44"/>
        <v>1.1422155892519812</v>
      </c>
      <c r="AJ149" s="1">
        <f t="shared" si="44"/>
        <v>1.033205152004016</v>
      </c>
      <c r="AK149" s="1">
        <f t="shared" si="44"/>
        <v>1.2637620368927343</v>
      </c>
      <c r="AL149" s="1">
        <f t="shared" si="44"/>
        <v>0.97039604539687951</v>
      </c>
      <c r="AM149" s="1">
        <f t="shared" si="44"/>
        <v>1.230598398851473</v>
      </c>
      <c r="AN149" s="29">
        <f t="shared" si="44"/>
        <v>1.2437081854277161</v>
      </c>
      <c r="AO149" s="1">
        <f t="shared" si="45"/>
        <v>14291.305873421579</v>
      </c>
      <c r="AP149" s="1">
        <f t="shared" si="46"/>
        <v>116369.52882741684</v>
      </c>
      <c r="AQ149" s="29">
        <f t="shared" si="47"/>
        <v>74344.590982848444</v>
      </c>
    </row>
    <row r="150" spans="1:43" x14ac:dyDescent="0.2">
      <c r="A150" s="26"/>
      <c r="E150" s="25" t="s">
        <v>298</v>
      </c>
      <c r="F150" s="26" t="s">
        <v>299</v>
      </c>
      <c r="G150" s="1">
        <v>0.34837227648097502</v>
      </c>
      <c r="H150" s="43">
        <v>2.08805521725635</v>
      </c>
      <c r="I150" s="1">
        <f>VLOOKUP(F150,'[1]SUSMB vs SHAM all proteins sum'!$B$2:$E$3214,2,FALSE)</f>
        <v>0.26730781904665302</v>
      </c>
      <c r="J150" s="29">
        <f>VLOOKUP(F150,'[1]SUSMB vs SHAM all proteins sum'!$B$2:$E$3214,3,FALSE)</f>
        <v>2.3520051797632102</v>
      </c>
      <c r="K150" s="25">
        <f>VLOOKUP($E150,[1]AllProteinsNorm!$A$1:$Q$3226,4,FALSE)</f>
        <v>3015.3696319373998</v>
      </c>
      <c r="L150" s="1">
        <f>VLOOKUP($E150,[1]AllProteinsNorm!$A$1:$Q$3226,5,FALSE)</f>
        <v>29391.938871403301</v>
      </c>
      <c r="M150" s="1">
        <f>VLOOKUP($E150,[1]AllProteinsNorm!$A$1:$Q$3226,10,FALSE)</f>
        <v>1263.94268437805</v>
      </c>
      <c r="N150" s="1">
        <f>VLOOKUP($E150,[1]AllProteinsNorm!$A$1:$Q$3226,11,FALSE)</f>
        <v>27193.335480370599</v>
      </c>
      <c r="O150" s="1">
        <f>VLOOKUP($E150,[1]AllProteinsNorm!$A$1:$Q$3226,15,FALSE)</f>
        <v>37552.7586594854</v>
      </c>
      <c r="P150" s="1">
        <f>VLOOKUP($E150,[1]AllProteinsNorm!$A$1:$Q$3226,6,FALSE)</f>
        <v>18305.837464752101</v>
      </c>
      <c r="Q150" s="1">
        <f>VLOOKUP($E150,[1]AllProteinsNorm!$A$1:$Q$3226,8,FALSE)</f>
        <v>24244.261831718301</v>
      </c>
      <c r="R150" s="1">
        <f>VLOOKUP($E150,[1]AllProteinsNorm!$A$1:$Q$3226,13,FALSE)</f>
        <v>8744.3860559653494</v>
      </c>
      <c r="S150" s="1">
        <f>VLOOKUP($E150,[1]AllProteinsNorm!$A$1:$Q$3226,16,FALSE)</f>
        <v>30997.504357172002</v>
      </c>
      <c r="T150" s="1">
        <f>VLOOKUP($E150,[1]AllProteinsNorm!$A$1:$Q$3226,17,FALSE)</f>
        <v>37744.682360278603</v>
      </c>
      <c r="U150" s="1">
        <f>VLOOKUP($E150,[1]AllProteinsNorm!$A$1:$Q$3226,3,FALSE)</f>
        <v>15071.2731741438</v>
      </c>
      <c r="V150" s="1">
        <f>VLOOKUP($E150,[1]AllProteinsNorm!$A$1:$Q$3226,7,FALSE)</f>
        <v>24141.680430476601</v>
      </c>
      <c r="W150" s="1">
        <f>VLOOKUP($E150,[1]AllProteinsNorm!$A$1:$Q$3226,9,FALSE)</f>
        <v>20729.4261938075</v>
      </c>
      <c r="X150" s="1">
        <f>VLOOKUP($E150,[1]AllProteinsNorm!$A$1:$Q$3226,12,FALSE)</f>
        <v>46152.643360982103</v>
      </c>
      <c r="Y150" s="29">
        <f>VLOOKUP($E150,[1]AllProteinsNorm!$A$1:$Q$3226,14,FALSE)</f>
        <v>23653.236263240899</v>
      </c>
      <c r="Z150" s="25">
        <f t="shared" si="44"/>
        <v>0.15319299773332473</v>
      </c>
      <c r="AA150" s="1">
        <f t="shared" si="44"/>
        <v>1.4932296117912158</v>
      </c>
      <c r="AB150" s="1">
        <f t="shared" si="44"/>
        <v>6.4213410764693529E-2</v>
      </c>
      <c r="AC150" s="1">
        <f t="shared" si="44"/>
        <v>1.3815316492158785</v>
      </c>
      <c r="AD150" s="1">
        <f t="shared" si="44"/>
        <v>1.9078323304948865</v>
      </c>
      <c r="AE150" s="1">
        <f t="shared" si="44"/>
        <v>0.93001073153428859</v>
      </c>
      <c r="AF150" s="1">
        <f t="shared" si="44"/>
        <v>1.2317067561121005</v>
      </c>
      <c r="AG150" s="1">
        <f t="shared" si="44"/>
        <v>0.44425025013935882</v>
      </c>
      <c r="AH150" s="1">
        <f t="shared" si="44"/>
        <v>1.5747988453660851</v>
      </c>
      <c r="AI150" s="1">
        <f t="shared" si="44"/>
        <v>1.9175828323070621</v>
      </c>
      <c r="AJ150" s="1">
        <f t="shared" si="44"/>
        <v>0.76568175680720685</v>
      </c>
      <c r="AK150" s="1">
        <f t="shared" si="44"/>
        <v>1.226495205195935</v>
      </c>
      <c r="AL150" s="1">
        <f t="shared" si="44"/>
        <v>1.0531388610824217</v>
      </c>
      <c r="AM150" s="1">
        <f t="shared" si="44"/>
        <v>2.3447413262045673</v>
      </c>
      <c r="AN150" s="29">
        <f t="shared" si="44"/>
        <v>1.2016802619758169</v>
      </c>
      <c r="AO150" s="1">
        <f t="shared" si="45"/>
        <v>14744.954940365395</v>
      </c>
      <c r="AP150" s="1">
        <f t="shared" si="46"/>
        <v>10030.932150853499</v>
      </c>
      <c r="AQ150" s="29">
        <f t="shared" si="47"/>
        <v>10604.650203666608</v>
      </c>
    </row>
    <row r="151" spans="1:43" x14ac:dyDescent="0.2">
      <c r="A151" s="26"/>
      <c r="E151" s="25" t="s">
        <v>300</v>
      </c>
      <c r="F151" s="26" t="s">
        <v>301</v>
      </c>
      <c r="G151" s="1">
        <v>0.90711747643848595</v>
      </c>
      <c r="H151" s="1">
        <v>1.05531275790457</v>
      </c>
      <c r="I151" s="1">
        <f>VLOOKUP(F151,'[1]SUSMB vs SHAM all proteins sum'!$B$2:$E$3214,2,FALSE)</f>
        <v>0.20791341097674801</v>
      </c>
      <c r="J151" s="29">
        <f>VLOOKUP(F151,'[1]SUSMB vs SHAM all proteins sum'!$B$2:$E$3214,3,FALSE)</f>
        <v>1.87332152890695</v>
      </c>
      <c r="K151" s="25">
        <f>VLOOKUP($E151,[1]AllProteinsNorm!$A$1:$Q$3226,4,FALSE)</f>
        <v>17218.155866064601</v>
      </c>
      <c r="L151" s="1">
        <f>VLOOKUP($E151,[1]AllProteinsNorm!$A$1:$Q$3226,5,FALSE)</f>
        <v>32877.6283473004</v>
      </c>
      <c r="M151" s="1">
        <f>VLOOKUP($E151,[1]AllProteinsNorm!$A$1:$Q$3226,10,FALSE)</f>
        <v>33616.007729293699</v>
      </c>
      <c r="N151" s="1">
        <f>VLOOKUP($E151,[1]AllProteinsNorm!$A$1:$Q$3226,11,FALSE)</f>
        <v>31961.803260100001</v>
      </c>
      <c r="O151" s="1">
        <f>VLOOKUP($E151,[1]AllProteinsNorm!$A$1:$Q$3226,15,FALSE)</f>
        <v>58390.841172397602</v>
      </c>
      <c r="P151" s="1">
        <f>VLOOKUP($E151,[1]AllProteinsNorm!$A$1:$Q$3226,6,FALSE)</f>
        <v>36227.680734904701</v>
      </c>
      <c r="Q151" s="1">
        <f>VLOOKUP($E151,[1]AllProteinsNorm!$A$1:$Q$3226,8,FALSE)</f>
        <v>111998.70220843601</v>
      </c>
      <c r="R151" s="1">
        <f>VLOOKUP($E151,[1]AllProteinsNorm!$A$1:$Q$3226,13,FALSE)</f>
        <v>34874.790215869703</v>
      </c>
      <c r="S151" s="1">
        <f>VLOOKUP($E151,[1]AllProteinsNorm!$A$1:$Q$3226,16,FALSE)</f>
        <v>37172.006821585303</v>
      </c>
      <c r="T151" s="1">
        <f>VLOOKUP($E151,[1]AllProteinsNorm!$A$1:$Q$3226,17,FALSE)</f>
        <v>8837.5943924174207</v>
      </c>
      <c r="U151" s="1">
        <f>VLOOKUP($E151,[1]AllProteinsNorm!$A$1:$Q$3226,3,FALSE)</f>
        <v>59964.323889988598</v>
      </c>
      <c r="V151" s="1">
        <f>VLOOKUP($E151,[1]AllProteinsNorm!$A$1:$Q$3226,7,FALSE)</f>
        <v>36813.425501223603</v>
      </c>
      <c r="W151" s="1">
        <f>VLOOKUP($E151,[1]AllProteinsNorm!$A$1:$Q$3226,9,FALSE)</f>
        <v>25849.709251387601</v>
      </c>
      <c r="X151" s="1">
        <f>VLOOKUP($E151,[1]AllProteinsNorm!$A$1:$Q$3226,12,FALSE)</f>
        <v>288709.25301917602</v>
      </c>
      <c r="Y151" s="29">
        <f>VLOOKUP($E151,[1]AllProteinsNorm!$A$1:$Q$3226,14,FALSE)</f>
        <v>49734.223395748697</v>
      </c>
      <c r="Z151" s="25">
        <f t="shared" si="44"/>
        <v>0.49459143477633716</v>
      </c>
      <c r="AA151" s="1">
        <f t="shared" si="44"/>
        <v>0.9444096976949431</v>
      </c>
      <c r="AB151" s="1">
        <f t="shared" si="44"/>
        <v>0.96561964147696555</v>
      </c>
      <c r="AC151" s="1">
        <f t="shared" si="44"/>
        <v>0.91810262698388334</v>
      </c>
      <c r="AD151" s="1">
        <f t="shared" si="44"/>
        <v>1.6772765990678713</v>
      </c>
      <c r="AE151" s="1">
        <f t="shared" si="44"/>
        <v>1.0406399345362018</v>
      </c>
      <c r="AF151" s="1">
        <f t="shared" si="44"/>
        <v>3.217162119407559</v>
      </c>
      <c r="AG151" s="1">
        <f t="shared" si="44"/>
        <v>1.0017781616431121</v>
      </c>
      <c r="AH151" s="1">
        <f t="shared" si="44"/>
        <v>1.0677656963042554</v>
      </c>
      <c r="AI151" s="1">
        <f t="shared" si="44"/>
        <v>0.25385985145667539</v>
      </c>
      <c r="AJ151" s="1">
        <f t="shared" si="44"/>
        <v>1.7224748816797115</v>
      </c>
      <c r="AK151" s="1">
        <f t="shared" si="44"/>
        <v>1.0574654498027569</v>
      </c>
      <c r="AL151" s="1">
        <f t="shared" si="44"/>
        <v>0.74253275941084351</v>
      </c>
      <c r="AM151" s="1">
        <f t="shared" si="44"/>
        <v>8.2931717423577815</v>
      </c>
      <c r="AN151" s="29">
        <f t="shared" si="44"/>
        <v>1.4286152999271458</v>
      </c>
      <c r="AO151" s="1">
        <f t="shared" si="45"/>
        <v>13257.457608188502</v>
      </c>
      <c r="AP151" s="1">
        <f t="shared" si="46"/>
        <v>34738.787887360813</v>
      </c>
      <c r="AQ151" s="29">
        <f t="shared" si="47"/>
        <v>98922.596235444318</v>
      </c>
    </row>
    <row r="152" spans="1:43" x14ac:dyDescent="0.2">
      <c r="A152" s="26"/>
      <c r="E152" s="25" t="s">
        <v>302</v>
      </c>
      <c r="F152" s="26" t="s">
        <v>303</v>
      </c>
      <c r="G152" s="1">
        <v>0.41473956271497697</v>
      </c>
      <c r="H152" s="1">
        <v>1.33164993705204</v>
      </c>
      <c r="I152" s="1">
        <f>VLOOKUP(F152,'[1]SUSMB vs SHAM all proteins sum'!$B$2:$E$3214,2,FALSE)</f>
        <v>0.33838960033623799</v>
      </c>
      <c r="J152" s="29">
        <f>VLOOKUP(F152,'[1]SUSMB vs SHAM all proteins sum'!$B$2:$E$3214,3,FALSE)</f>
        <v>1.3292587019779101</v>
      </c>
      <c r="K152" s="25">
        <f>VLOOKUP($E152,[1]AllProteinsNorm!$A$1:$Q$3226,4,FALSE)</f>
        <v>28041.116509985401</v>
      </c>
      <c r="L152" s="1">
        <f>VLOOKUP($E152,[1]AllProteinsNorm!$A$1:$Q$3226,5,FALSE)</f>
        <v>75274.696403592097</v>
      </c>
      <c r="M152" s="1">
        <f>VLOOKUP($E152,[1]AllProteinsNorm!$A$1:$Q$3226,10,FALSE)</f>
        <v>115889.66513093399</v>
      </c>
      <c r="N152" s="1">
        <f>VLOOKUP($E152,[1]AllProteinsNorm!$A$1:$Q$3226,11,FALSE)</f>
        <v>89392.420525838199</v>
      </c>
      <c r="O152" s="1">
        <f>VLOOKUP($E152,[1]AllProteinsNorm!$A$1:$Q$3226,15,FALSE)</f>
        <v>110890.09480921501</v>
      </c>
      <c r="P152" s="1">
        <f>VLOOKUP($E152,[1]AllProteinsNorm!$A$1:$Q$3226,6,FALSE)</f>
        <v>128190.978236601</v>
      </c>
      <c r="Q152" s="1">
        <f>VLOOKUP($E152,[1]AllProteinsNorm!$A$1:$Q$3226,8,FALSE)</f>
        <v>144771.11426202799</v>
      </c>
      <c r="R152" s="1">
        <f>VLOOKUP($E152,[1]AllProteinsNorm!$A$1:$Q$3226,13,FALSE)</f>
        <v>115284.714787984</v>
      </c>
      <c r="S152" s="1">
        <f>VLOOKUP($E152,[1]AllProteinsNorm!$A$1:$Q$3226,16,FALSE)</f>
        <v>106542.146050001</v>
      </c>
      <c r="T152" s="1">
        <f>VLOOKUP($E152,[1]AllProteinsNorm!$A$1:$Q$3226,17,FALSE)</f>
        <v>44545.136093576701</v>
      </c>
      <c r="U152" s="1">
        <f>VLOOKUP($E152,[1]AllProteinsNorm!$A$1:$Q$3226,3,FALSE)</f>
        <v>108742.00091862</v>
      </c>
      <c r="V152" s="1">
        <f>VLOOKUP($E152,[1]AllProteinsNorm!$A$1:$Q$3226,7,FALSE)</f>
        <v>110900.07964285099</v>
      </c>
      <c r="W152" s="1">
        <f>VLOOKUP($E152,[1]AllProteinsNorm!$A$1:$Q$3226,9,FALSE)</f>
        <v>66018.186772330097</v>
      </c>
      <c r="X152" s="1">
        <f>VLOOKUP($E152,[1]AllProteinsNorm!$A$1:$Q$3226,12,FALSE)</f>
        <v>117782.61258159899</v>
      </c>
      <c r="Y152" s="29">
        <f>VLOOKUP($E152,[1]AllProteinsNorm!$A$1:$Q$3226,14,FALSE)</f>
        <v>107313.925476099</v>
      </c>
      <c r="Z152" s="25">
        <f t="shared" si="44"/>
        <v>0.33423026347041357</v>
      </c>
      <c r="AA152" s="1">
        <f t="shared" si="44"/>
        <v>0.89722110753574558</v>
      </c>
      <c r="AB152" s="1">
        <f t="shared" si="44"/>
        <v>1.3813227906391321</v>
      </c>
      <c r="AC152" s="1">
        <f t="shared" si="44"/>
        <v>1.0654943876421441</v>
      </c>
      <c r="AD152" s="1">
        <f t="shared" si="44"/>
        <v>1.3217314507125655</v>
      </c>
      <c r="AE152" s="1">
        <f t="shared" si="44"/>
        <v>1.5279457369428231</v>
      </c>
      <c r="AF152" s="1">
        <f t="shared" si="44"/>
        <v>1.7255692242308704</v>
      </c>
      <c r="AG152" s="1">
        <f t="shared" si="44"/>
        <v>1.3741122106881272</v>
      </c>
      <c r="AH152" s="1">
        <f t="shared" si="44"/>
        <v>1.2699069786438277</v>
      </c>
      <c r="AI152" s="1">
        <f t="shared" si="44"/>
        <v>0.53094649664109694</v>
      </c>
      <c r="AJ152" s="1">
        <f t="shared" si="44"/>
        <v>1.2961276917910158</v>
      </c>
      <c r="AK152" s="1">
        <f t="shared" si="44"/>
        <v>1.3218504628630152</v>
      </c>
      <c r="AL152" s="1">
        <f t="shared" si="44"/>
        <v>0.78689006377108583</v>
      </c>
      <c r="AM152" s="1">
        <f t="shared" si="44"/>
        <v>1.4038853845695882</v>
      </c>
      <c r="AN152" s="29">
        <f t="shared" si="44"/>
        <v>1.2791060431972641</v>
      </c>
      <c r="AO152" s="1">
        <f t="shared" si="45"/>
        <v>31548.633169384113</v>
      </c>
      <c r="AP152" s="1">
        <f t="shared" si="46"/>
        <v>34180.151901093435</v>
      </c>
      <c r="AQ152" s="29">
        <f t="shared" si="47"/>
        <v>18420.483110781592</v>
      </c>
    </row>
    <row r="153" spans="1:43" x14ac:dyDescent="0.2">
      <c r="A153" s="26"/>
      <c r="E153" s="25" t="s">
        <v>304</v>
      </c>
      <c r="F153" s="26" t="s">
        <v>305</v>
      </c>
      <c r="G153" s="1">
        <v>0.31883289809844101</v>
      </c>
      <c r="H153" s="43">
        <v>2.96527074024204</v>
      </c>
      <c r="I153" s="1">
        <f>VLOOKUP(F153,'[1]SUSMB vs SHAM all proteins sum'!$B$2:$E$3214,2,FALSE)</f>
        <v>0.26005768332097901</v>
      </c>
      <c r="J153" s="29">
        <f>VLOOKUP(F153,'[1]SUSMB vs SHAM all proteins sum'!$B$2:$E$3214,3,FALSE)</f>
        <v>3.1201833698713601</v>
      </c>
      <c r="K153" s="25">
        <f>VLOOKUP($E153,[1]AllProteinsNorm!$A$1:$Q$3226,4,FALSE)</f>
        <v>185012.09904602001</v>
      </c>
      <c r="L153" s="1">
        <f>VLOOKUP($E153,[1]AllProteinsNorm!$A$1:$Q$3226,5,FALSE)</f>
        <v>5016.5342284932403</v>
      </c>
      <c r="M153" s="1">
        <f>VLOOKUP($E153,[1]AllProteinsNorm!$A$1:$Q$3226,10,FALSE)</f>
        <v>2924.5198355091502</v>
      </c>
      <c r="N153" s="1">
        <f>VLOOKUP($E153,[1]AllProteinsNorm!$A$1:$Q$3226,11,FALSE)</f>
        <v>104512.77507894101</v>
      </c>
      <c r="O153" s="1">
        <f>VLOOKUP($E153,[1]AllProteinsNorm!$A$1:$Q$3226,15,FALSE)</f>
        <v>44796.181376396897</v>
      </c>
      <c r="P153" s="1">
        <f>VLOOKUP($E153,[1]AllProteinsNorm!$A$1:$Q$3226,6,FALSE)</f>
        <v>32911.0669776699</v>
      </c>
      <c r="Q153" s="1">
        <f>VLOOKUP($E153,[1]AllProteinsNorm!$A$1:$Q$3226,8,FALSE)</f>
        <v>221500.98907048401</v>
      </c>
      <c r="R153" s="1">
        <f>VLOOKUP($E153,[1]AllProteinsNorm!$A$1:$Q$3226,13,FALSE)</f>
        <v>166470.459728869</v>
      </c>
      <c r="S153" s="1">
        <f>VLOOKUP($E153,[1]AllProteinsNorm!$A$1:$Q$3226,16,FALSE)</f>
        <v>10913.9010848257</v>
      </c>
      <c r="T153" s="1">
        <f>VLOOKUP($E153,[1]AllProteinsNorm!$A$1:$Q$3226,17,FALSE)</f>
        <v>219966.11888852</v>
      </c>
      <c r="U153" s="1">
        <f>VLOOKUP($E153,[1]AllProteinsNorm!$A$1:$Q$3226,3,FALSE)</f>
        <v>118904.135600272</v>
      </c>
      <c r="V153" s="1">
        <f>VLOOKUP($E153,[1]AllProteinsNorm!$A$1:$Q$3226,7,FALSE)</f>
        <v>94608.217328185696</v>
      </c>
      <c r="W153" s="1">
        <f>VLOOKUP($E153,[1]AllProteinsNorm!$A$1:$Q$3226,9,FALSE)</f>
        <v>14107.0462746786</v>
      </c>
      <c r="X153" s="1">
        <f>VLOOKUP($E153,[1]AllProteinsNorm!$A$1:$Q$3226,12,FALSE)</f>
        <v>167797.59427432701</v>
      </c>
      <c r="Y153" s="29">
        <f>VLOOKUP($E153,[1]AllProteinsNorm!$A$1:$Q$3226,14,FALSE)</f>
        <v>141130.80026627699</v>
      </c>
      <c r="Z153" s="25">
        <f t="shared" si="44"/>
        <v>2.7027838296352384</v>
      </c>
      <c r="AA153" s="1">
        <f t="shared" si="44"/>
        <v>7.3284977920339361E-2</v>
      </c>
      <c r="AB153" s="1">
        <f t="shared" si="44"/>
        <v>4.272339464077702E-2</v>
      </c>
      <c r="AC153" s="1">
        <f t="shared" si="44"/>
        <v>1.5267944092856509</v>
      </c>
      <c r="AD153" s="1">
        <f t="shared" si="44"/>
        <v>0.65441338851799435</v>
      </c>
      <c r="AE153" s="1">
        <f t="shared" si="44"/>
        <v>0.48078747337039096</v>
      </c>
      <c r="AF153" s="1">
        <f t="shared" si="44"/>
        <v>3.2358385997177543</v>
      </c>
      <c r="AG153" s="1">
        <f t="shared" si="44"/>
        <v>2.4319148260418069</v>
      </c>
      <c r="AH153" s="1">
        <f t="shared" si="44"/>
        <v>0.15943776392141826</v>
      </c>
      <c r="AI153" s="1">
        <f t="shared" si="44"/>
        <v>3.2134161617810344</v>
      </c>
      <c r="AJ153" s="1">
        <f t="shared" si="44"/>
        <v>1.7370332893592679</v>
      </c>
      <c r="AK153" s="1">
        <f t="shared" si="44"/>
        <v>1.3821018261169629</v>
      </c>
      <c r="AL153" s="1">
        <f t="shared" si="44"/>
        <v>0.20608542226005067</v>
      </c>
      <c r="AM153" s="1">
        <f t="shared" si="44"/>
        <v>2.4513025191046371</v>
      </c>
      <c r="AN153" s="29">
        <f t="shared" si="44"/>
        <v>2.0617356745317124</v>
      </c>
      <c r="AO153" s="1">
        <f t="shared" si="45"/>
        <v>68940.761407356782</v>
      </c>
      <c r="AP153" s="1">
        <f t="shared" si="46"/>
        <v>90998.424761498056</v>
      </c>
      <c r="AQ153" s="29">
        <f t="shared" si="47"/>
        <v>52507.419356234597</v>
      </c>
    </row>
    <row r="154" spans="1:43" x14ac:dyDescent="0.2">
      <c r="A154" s="26"/>
      <c r="E154" s="25" t="s">
        <v>306</v>
      </c>
      <c r="F154" s="26" t="s">
        <v>307</v>
      </c>
      <c r="G154" s="1">
        <v>0.65903823008628204</v>
      </c>
      <c r="H154" s="1">
        <v>0.78681110562915302</v>
      </c>
      <c r="I154" s="1">
        <f>VLOOKUP(F154,'[1]SUSMB vs SHAM all proteins sum'!$B$2:$E$3214,2,FALSE)</f>
        <v>0.93176247809578205</v>
      </c>
      <c r="J154" s="29">
        <f>VLOOKUP(F154,'[1]SUSMB vs SHAM all proteins sum'!$B$2:$E$3214,3,FALSE)</f>
        <v>1.0298145032091699</v>
      </c>
      <c r="K154" s="25">
        <f>VLOOKUP($E154,[1]AllProteinsNorm!$A$1:$Q$3226,4,FALSE)</f>
        <v>44634.029585974902</v>
      </c>
      <c r="L154" s="1">
        <f>VLOOKUP($E154,[1]AllProteinsNorm!$A$1:$Q$3226,5,FALSE)</f>
        <v>123475.450240002</v>
      </c>
      <c r="M154" s="1">
        <f>VLOOKUP($E154,[1]AllProteinsNorm!$A$1:$Q$3226,10,FALSE)</f>
        <v>73741.925319082395</v>
      </c>
      <c r="N154" s="1">
        <f>VLOOKUP($E154,[1]AllProteinsNorm!$A$1:$Q$3226,11,FALSE)</f>
        <v>45578.398785678197</v>
      </c>
      <c r="O154" s="1">
        <f>VLOOKUP($E154,[1]AllProteinsNorm!$A$1:$Q$3226,15,FALSE)</f>
        <v>94964.340480184997</v>
      </c>
      <c r="P154" s="1">
        <f>VLOOKUP($E154,[1]AllProteinsNorm!$A$1:$Q$3226,6,FALSE)</f>
        <v>64801.856036964899</v>
      </c>
      <c r="Q154" s="1">
        <f>VLOOKUP($E154,[1]AllProteinsNorm!$A$1:$Q$3226,8,FALSE)</f>
        <v>8724.9938269351405</v>
      </c>
      <c r="R154" s="1">
        <f>VLOOKUP($E154,[1]AllProteinsNorm!$A$1:$Q$3226,13,FALSE)</f>
        <v>147769.32522624699</v>
      </c>
      <c r="S154" s="1">
        <f>VLOOKUP($E154,[1]AllProteinsNorm!$A$1:$Q$3226,16,FALSE)</f>
        <v>75409.056964157004</v>
      </c>
      <c r="T154" s="1">
        <f>VLOOKUP($E154,[1]AllProteinsNorm!$A$1:$Q$3226,17,FALSE)</f>
        <v>84192.390571666896</v>
      </c>
      <c r="U154" s="1">
        <f>VLOOKUP($E154,[1]AllProteinsNorm!$A$1:$Q$3226,3,FALSE)</f>
        <v>81623.887921038899</v>
      </c>
      <c r="V154" s="1">
        <f>VLOOKUP($E154,[1]AllProteinsNorm!$A$1:$Q$3226,7,FALSE)</f>
        <v>86943.087268462798</v>
      </c>
      <c r="W154" s="1">
        <f>VLOOKUP($E154,[1]AllProteinsNorm!$A$1:$Q$3226,9,FALSE)</f>
        <v>112886.894971231</v>
      </c>
      <c r="X154" s="1">
        <f>VLOOKUP($E154,[1]AllProteinsNorm!$A$1:$Q$3226,12,FALSE)</f>
        <v>25781.033254908001</v>
      </c>
      <c r="Y154" s="29">
        <f>VLOOKUP($E154,[1]AllProteinsNorm!$A$1:$Q$3226,14,FALSE)</f>
        <v>98646.037724807495</v>
      </c>
      <c r="Z154" s="25">
        <f t="shared" si="44"/>
        <v>0.58361288003943612</v>
      </c>
      <c r="AA154" s="1">
        <f t="shared" si="44"/>
        <v>1.6145049818978756</v>
      </c>
      <c r="AB154" s="1">
        <f t="shared" si="44"/>
        <v>0.96421357906358252</v>
      </c>
      <c r="AC154" s="1">
        <f t="shared" si="44"/>
        <v>0.59596099275907644</v>
      </c>
      <c r="AD154" s="1">
        <f t="shared" si="44"/>
        <v>1.2417075662400296</v>
      </c>
      <c r="AE154" s="1">
        <f t="shared" si="44"/>
        <v>0.84731757774157412</v>
      </c>
      <c r="AF154" s="1">
        <f t="shared" si="44"/>
        <v>0.11408377919039502</v>
      </c>
      <c r="AG154" s="1">
        <f t="shared" si="44"/>
        <v>1.932159885108667</v>
      </c>
      <c r="AH154" s="1">
        <f t="shared" si="44"/>
        <v>0.98601218227758858</v>
      </c>
      <c r="AI154" s="1">
        <f t="shared" si="44"/>
        <v>1.10085878408736</v>
      </c>
      <c r="AJ154" s="1">
        <f t="shared" si="44"/>
        <v>1.067274291644559</v>
      </c>
      <c r="AK154" s="1">
        <f t="shared" si="44"/>
        <v>1.1368255573369002</v>
      </c>
      <c r="AL154" s="1">
        <f t="shared" si="44"/>
        <v>1.4760541789301334</v>
      </c>
      <c r="AM154" s="1">
        <f t="shared" si="44"/>
        <v>0.3371002620166117</v>
      </c>
      <c r="AN154" s="29">
        <f t="shared" si="44"/>
        <v>1.2898476502140424</v>
      </c>
      <c r="AO154" s="1">
        <f t="shared" si="45"/>
        <v>30089.250643937754</v>
      </c>
      <c r="AP154" s="1">
        <f t="shared" si="46"/>
        <v>44428.513949733249</v>
      </c>
      <c r="AQ154" s="29">
        <f t="shared" si="47"/>
        <v>29708.063947848292</v>
      </c>
    </row>
    <row r="155" spans="1:43" x14ac:dyDescent="0.2">
      <c r="A155" s="26"/>
      <c r="E155" s="25" t="s">
        <v>308</v>
      </c>
      <c r="F155" s="26" t="s">
        <v>309</v>
      </c>
      <c r="G155" s="1">
        <v>8.0314092333718404E-2</v>
      </c>
      <c r="H155" s="1">
        <v>1.3547280803873401</v>
      </c>
      <c r="I155" s="1">
        <f>VLOOKUP(F155,'[1]SUSMB vs SHAM all proteins sum'!$B$2:$E$3214,2,FALSE)</f>
        <v>0.799755792326864</v>
      </c>
      <c r="J155" s="29">
        <f>VLOOKUP(F155,'[1]SUSMB vs SHAM all proteins sum'!$B$2:$E$3214,3,FALSE)</f>
        <v>1.03680169808963</v>
      </c>
      <c r="K155" s="25">
        <f>VLOOKUP($E155,[1]AllProteinsNorm!$A$1:$Q$3226,4,FALSE)</f>
        <v>364739.64644772501</v>
      </c>
      <c r="L155" s="1">
        <f>VLOOKUP($E155,[1]AllProteinsNorm!$A$1:$Q$3226,5,FALSE)</f>
        <v>235918.15744903401</v>
      </c>
      <c r="M155" s="1">
        <f>VLOOKUP($E155,[1]AllProteinsNorm!$A$1:$Q$3226,10,FALSE)</f>
        <v>354346.79395979701</v>
      </c>
      <c r="N155" s="1">
        <f>VLOOKUP($E155,[1]AllProteinsNorm!$A$1:$Q$3226,11,FALSE)</f>
        <v>373681.12780867302</v>
      </c>
      <c r="O155" s="1">
        <f>VLOOKUP($E155,[1]AllProteinsNorm!$A$1:$Q$3226,15,FALSE)</f>
        <v>285450.12060093699</v>
      </c>
      <c r="P155" s="1">
        <f>VLOOKUP($E155,[1]AllProteinsNorm!$A$1:$Q$3226,6,FALSE)</f>
        <v>477546.55273618799</v>
      </c>
      <c r="Q155" s="1">
        <f>VLOOKUP($E155,[1]AllProteinsNorm!$A$1:$Q$3226,8,FALSE)</f>
        <v>616912.66378736403</v>
      </c>
      <c r="R155" s="1">
        <f>VLOOKUP($E155,[1]AllProteinsNorm!$A$1:$Q$3226,13,FALSE)</f>
        <v>439725.35011985101</v>
      </c>
      <c r="S155" s="1">
        <f>VLOOKUP($E155,[1]AllProteinsNorm!$A$1:$Q$3226,16,FALSE)</f>
        <v>394180.268599656</v>
      </c>
      <c r="T155" s="1">
        <f>VLOOKUP($E155,[1]AllProteinsNorm!$A$1:$Q$3226,17,FALSE)</f>
        <v>290635.810058264</v>
      </c>
      <c r="U155" s="1">
        <f>VLOOKUP($E155,[1]AllProteinsNorm!$A$1:$Q$3226,3,FALSE)</f>
        <v>252462.178222021</v>
      </c>
      <c r="V155" s="1">
        <f>VLOOKUP($E155,[1]AllProteinsNorm!$A$1:$Q$3226,7,FALSE)</f>
        <v>372094.55742999801</v>
      </c>
      <c r="W155" s="1">
        <f>VLOOKUP($E155,[1]AllProteinsNorm!$A$1:$Q$3226,9,FALSE)</f>
        <v>333889.50408089702</v>
      </c>
      <c r="X155" s="1">
        <f>VLOOKUP($E155,[1]AllProteinsNorm!$A$1:$Q$3226,12,FALSE)</f>
        <v>453711.67710821301</v>
      </c>
      <c r="Y155" s="29">
        <f>VLOOKUP($E155,[1]AllProteinsNorm!$A$1:$Q$3226,14,FALSE)</f>
        <v>273810.67546802497</v>
      </c>
      <c r="Z155" s="25">
        <f t="shared" si="44"/>
        <v>1.129829460424425</v>
      </c>
      <c r="AA155" s="1">
        <f t="shared" si="44"/>
        <v>0.73078780201419247</v>
      </c>
      <c r="AB155" s="1">
        <f t="shared" si="44"/>
        <v>1.0976362205804278</v>
      </c>
      <c r="AC155" s="1">
        <f t="shared" si="44"/>
        <v>1.1575268855873426</v>
      </c>
      <c r="AD155" s="1">
        <f t="shared" si="44"/>
        <v>0.8842196313936117</v>
      </c>
      <c r="AE155" s="1">
        <f t="shared" si="44"/>
        <v>1.4792638235525624</v>
      </c>
      <c r="AF155" s="1">
        <f t="shared" si="44"/>
        <v>1.9109688481747433</v>
      </c>
      <c r="AG155" s="1">
        <f t="shared" si="44"/>
        <v>1.3621076290977234</v>
      </c>
      <c r="AH155" s="1">
        <f t="shared" si="44"/>
        <v>1.2210256946820102</v>
      </c>
      <c r="AI155" s="1">
        <f t="shared" si="44"/>
        <v>0.90028299269409517</v>
      </c>
      <c r="AJ155" s="1">
        <f t="shared" si="44"/>
        <v>0.78203510195879367</v>
      </c>
      <c r="AK155" s="1">
        <f t="shared" si="44"/>
        <v>1.1526122732814916</v>
      </c>
      <c r="AL155" s="1">
        <f t="shared" si="44"/>
        <v>1.0342670502400813</v>
      </c>
      <c r="AM155" s="1">
        <f t="shared" si="44"/>
        <v>1.4054321331062161</v>
      </c>
      <c r="AN155" s="29">
        <f t="shared" si="44"/>
        <v>0.84816490539320566</v>
      </c>
      <c r="AO155" s="1">
        <f t="shared" si="45"/>
        <v>53453.695261821442</v>
      </c>
      <c r="AP155" s="1">
        <f t="shared" si="46"/>
        <v>106812.74622576304</v>
      </c>
      <c r="AQ155" s="29">
        <f t="shared" si="47"/>
        <v>72114.166612451794</v>
      </c>
    </row>
    <row r="156" spans="1:43" x14ac:dyDescent="0.2">
      <c r="A156" s="26"/>
      <c r="E156" s="25" t="s">
        <v>310</v>
      </c>
      <c r="F156" s="26" t="s">
        <v>311</v>
      </c>
      <c r="G156" s="1">
        <v>0.99534628952295601</v>
      </c>
      <c r="H156" s="1">
        <v>0.99829398846096595</v>
      </c>
      <c r="I156" s="1">
        <f>VLOOKUP(F156,'[1]SUSMB vs SHAM all proteins sum'!$B$2:$E$3214,2,FALSE)</f>
        <v>0.21003047371214401</v>
      </c>
      <c r="J156" s="29">
        <f>VLOOKUP(F156,'[1]SUSMB vs SHAM all proteins sum'!$B$2:$E$3214,3,FALSE)</f>
        <v>0.61785283332319396</v>
      </c>
      <c r="K156" s="25">
        <f>VLOOKUP($E156,[1]AllProteinsNorm!$A$1:$Q$3226,4,FALSE)</f>
        <v>81513.058198455998</v>
      </c>
      <c r="L156" s="1">
        <f>VLOOKUP($E156,[1]AllProteinsNorm!$A$1:$Q$3226,5,FALSE)</f>
        <v>22228.768197916899</v>
      </c>
      <c r="M156" s="1">
        <f>VLOOKUP($E156,[1]AllProteinsNorm!$A$1:$Q$3226,10,FALSE)</f>
        <v>75989.097950576106</v>
      </c>
      <c r="N156" s="1">
        <f>VLOOKUP($E156,[1]AllProteinsNorm!$A$1:$Q$3226,11,FALSE)</f>
        <v>64540.193302285101</v>
      </c>
      <c r="O156" s="1">
        <f>VLOOKUP($E156,[1]AllProteinsNorm!$A$1:$Q$3226,15,FALSE)</f>
        <v>81472.441872428302</v>
      </c>
      <c r="P156" s="1">
        <f>VLOOKUP($E156,[1]AllProteinsNorm!$A$1:$Q$3226,6,FALSE)</f>
        <v>67633.514685618298</v>
      </c>
      <c r="Q156" s="1">
        <f>VLOOKUP($E156,[1]AllProteinsNorm!$A$1:$Q$3226,8,FALSE)</f>
        <v>89690.024121872004</v>
      </c>
      <c r="R156" s="1">
        <f>VLOOKUP($E156,[1]AllProteinsNorm!$A$1:$Q$3226,13,FALSE)</f>
        <v>53360.2650686298</v>
      </c>
      <c r="S156" s="1">
        <f>VLOOKUP($E156,[1]AllProteinsNorm!$A$1:$Q$3226,16,FALSE)</f>
        <v>56861.628896014699</v>
      </c>
      <c r="T156" s="1">
        <f>VLOOKUP($E156,[1]AllProteinsNorm!$A$1:$Q$3226,17,FALSE)</f>
        <v>39001.721352397399</v>
      </c>
      <c r="U156" s="1">
        <f>VLOOKUP($E156,[1]AllProteinsNorm!$A$1:$Q$3226,3,FALSE)</f>
        <v>22669.997131468099</v>
      </c>
      <c r="V156" s="1">
        <f>VLOOKUP($E156,[1]AllProteinsNorm!$A$1:$Q$3226,7,FALSE)</f>
        <v>40007.520774603203</v>
      </c>
      <c r="W156" s="1">
        <f>VLOOKUP($E156,[1]AllProteinsNorm!$A$1:$Q$3226,9,FALSE)</f>
        <v>83380.5171339605</v>
      </c>
      <c r="X156" s="1">
        <f>VLOOKUP($E156,[1]AllProteinsNorm!$A$1:$Q$3226,12,FALSE)</f>
        <v>20612.461675465998</v>
      </c>
      <c r="Y156" s="29">
        <f>VLOOKUP($E156,[1]AllProteinsNorm!$A$1:$Q$3226,14,FALSE)</f>
        <v>41818.892887704198</v>
      </c>
      <c r="Z156" s="25">
        <f t="shared" si="44"/>
        <v>1.2511844949160884</v>
      </c>
      <c r="AA156" s="1">
        <f t="shared" si="44"/>
        <v>0.34120042512212206</v>
      </c>
      <c r="AB156" s="1">
        <f t="shared" si="44"/>
        <v>1.1663944800959714</v>
      </c>
      <c r="AC156" s="1">
        <f t="shared" si="44"/>
        <v>0.99065954515047105</v>
      </c>
      <c r="AD156" s="1">
        <f t="shared" si="44"/>
        <v>1.2505610547153467</v>
      </c>
      <c r="AE156" s="1">
        <f t="shared" si="44"/>
        <v>1.0381404744415303</v>
      </c>
      <c r="AF156" s="1">
        <f t="shared" si="44"/>
        <v>1.3766968141070413</v>
      </c>
      <c r="AG156" s="1">
        <f t="shared" si="44"/>
        <v>0.81905326304818715</v>
      </c>
      <c r="AH156" s="1">
        <f t="shared" si="44"/>
        <v>0.87279743887358907</v>
      </c>
      <c r="AI156" s="1">
        <f t="shared" si="44"/>
        <v>0.59865683007930237</v>
      </c>
      <c r="AJ156" s="1">
        <f t="shared" si="44"/>
        <v>0.34797306759890845</v>
      </c>
      <c r="AK156" s="1">
        <f t="shared" si="44"/>
        <v>0.61409534594255955</v>
      </c>
      <c r="AL156" s="1">
        <f t="shared" si="44"/>
        <v>1.2798490514501726</v>
      </c>
      <c r="AM156" s="1">
        <f t="shared" si="44"/>
        <v>0.31639093196093165</v>
      </c>
      <c r="AN156" s="29">
        <f t="shared" si="44"/>
        <v>0.64189899792820282</v>
      </c>
      <c r="AO156" s="1">
        <f t="shared" si="45"/>
        <v>22335.003120607875</v>
      </c>
      <c r="AP156" s="1">
        <f t="shared" si="46"/>
        <v>16888.21004543914</v>
      </c>
      <c r="AQ156" s="29">
        <f t="shared" si="47"/>
        <v>22569.755821676226</v>
      </c>
    </row>
    <row r="157" spans="1:43" x14ac:dyDescent="0.2">
      <c r="A157" s="26"/>
      <c r="E157" s="25" t="s">
        <v>312</v>
      </c>
      <c r="F157" s="26" t="s">
        <v>313</v>
      </c>
      <c r="G157" s="1">
        <v>0.276598257424577</v>
      </c>
      <c r="H157" s="1">
        <v>1.12267065509728</v>
      </c>
      <c r="I157" s="1">
        <f>VLOOKUP(F157,'[1]SUSMB vs SHAM all proteins sum'!$B$2:$E$3214,2,FALSE)</f>
        <v>0.31909152143769498</v>
      </c>
      <c r="J157" s="29">
        <f>VLOOKUP(F157,'[1]SUSMB vs SHAM all proteins sum'!$B$2:$E$3214,3,FALSE)</f>
        <v>1.15864144708963</v>
      </c>
      <c r="K157" s="25">
        <f>VLOOKUP($E157,[1]AllProteinsNorm!$A$1:$Q$3226,4,FALSE)</f>
        <v>174837.797955966</v>
      </c>
      <c r="L157" s="1">
        <f>VLOOKUP($E157,[1]AllProteinsNorm!$A$1:$Q$3226,5,FALSE)</f>
        <v>238352.654315055</v>
      </c>
      <c r="M157" s="1">
        <f>VLOOKUP($E157,[1]AllProteinsNorm!$A$1:$Q$3226,10,FALSE)</f>
        <v>275420.80678705103</v>
      </c>
      <c r="N157" s="1">
        <f>VLOOKUP($E157,[1]AllProteinsNorm!$A$1:$Q$3226,11,FALSE)</f>
        <v>223255.59143900301</v>
      </c>
      <c r="O157" s="1">
        <f>VLOOKUP($E157,[1]AllProteinsNorm!$A$1:$Q$3226,15,FALSE)</f>
        <v>263692.08230674401</v>
      </c>
      <c r="P157" s="1">
        <f>VLOOKUP($E157,[1]AllProteinsNorm!$A$1:$Q$3226,6,FALSE)</f>
        <v>241193.11070507401</v>
      </c>
      <c r="Q157" s="1">
        <f>VLOOKUP($E157,[1]AllProteinsNorm!$A$1:$Q$3226,8,FALSE)</f>
        <v>313976.05850567599</v>
      </c>
      <c r="R157" s="1">
        <f>VLOOKUP($E157,[1]AllProteinsNorm!$A$1:$Q$3226,13,FALSE)</f>
        <v>283791.155606671</v>
      </c>
      <c r="S157" s="1">
        <f>VLOOKUP($E157,[1]AllProteinsNorm!$A$1:$Q$3226,16,FALSE)</f>
        <v>244514.99613614701</v>
      </c>
      <c r="T157" s="1">
        <f>VLOOKUP($E157,[1]AllProteinsNorm!$A$1:$Q$3226,17,FALSE)</f>
        <v>229322.97542865199</v>
      </c>
      <c r="U157" s="1">
        <f>VLOOKUP($E157,[1]AllProteinsNorm!$A$1:$Q$3226,3,FALSE)</f>
        <v>172749.740656006</v>
      </c>
      <c r="V157" s="1">
        <f>VLOOKUP($E157,[1]AllProteinsNorm!$A$1:$Q$3226,7,FALSE)</f>
        <v>279801.25825876102</v>
      </c>
      <c r="W157" s="1">
        <f>VLOOKUP($E157,[1]AllProteinsNorm!$A$1:$Q$3226,9,FALSE)</f>
        <v>311625.72678616497</v>
      </c>
      <c r="X157" s="1">
        <f>VLOOKUP($E157,[1]AllProteinsNorm!$A$1:$Q$3226,12,FALSE)</f>
        <v>319240.95129088499</v>
      </c>
      <c r="Y157" s="29">
        <f>VLOOKUP($E157,[1]AllProteinsNorm!$A$1:$Q$3226,14,FALSE)</f>
        <v>293411.97429739399</v>
      </c>
      <c r="Z157" s="25">
        <f t="shared" si="44"/>
        <v>0.74363689083184192</v>
      </c>
      <c r="AA157" s="1">
        <f t="shared" si="44"/>
        <v>1.0137843695618112</v>
      </c>
      <c r="AB157" s="1">
        <f t="shared" si="44"/>
        <v>1.1714461908351392</v>
      </c>
      <c r="AC157" s="1">
        <f t="shared" si="44"/>
        <v>0.94957209378911089</v>
      </c>
      <c r="AD157" s="1">
        <f t="shared" si="44"/>
        <v>1.1215604549820974</v>
      </c>
      <c r="AE157" s="1">
        <f t="shared" si="44"/>
        <v>1.0258656711059382</v>
      </c>
      <c r="AF157" s="1">
        <f t="shared" si="44"/>
        <v>1.3354330852508325</v>
      </c>
      <c r="AG157" s="1">
        <f t="shared" si="44"/>
        <v>1.2070477612287898</v>
      </c>
      <c r="AH157" s="1">
        <f t="shared" si="44"/>
        <v>1.0399946328209837</v>
      </c>
      <c r="AI157" s="1">
        <f t="shared" si="44"/>
        <v>0.97537847329225369</v>
      </c>
      <c r="AJ157" s="1">
        <f t="shared" si="44"/>
        <v>0.73475576525960118</v>
      </c>
      <c r="AK157" s="1">
        <f t="shared" si="44"/>
        <v>1.1900775471605181</v>
      </c>
      <c r="AL157" s="1">
        <f t="shared" si="44"/>
        <v>1.3254364289628093</v>
      </c>
      <c r="AM157" s="1">
        <f t="shared" si="44"/>
        <v>1.3578262321969057</v>
      </c>
      <c r="AN157" s="29">
        <f t="shared" si="44"/>
        <v>1.2479679500098679</v>
      </c>
      <c r="AO157" s="1">
        <f t="shared" si="45"/>
        <v>35286.475328171473</v>
      </c>
      <c r="AP157" s="1">
        <f t="shared" si="46"/>
        <v>31563.39324286213</v>
      </c>
      <c r="AQ157" s="29">
        <f t="shared" si="47"/>
        <v>53132.296248662955</v>
      </c>
    </row>
    <row r="158" spans="1:43" x14ac:dyDescent="0.2">
      <c r="A158" s="26"/>
      <c r="E158" s="25" t="s">
        <v>314</v>
      </c>
      <c r="F158" s="26" t="s">
        <v>315</v>
      </c>
      <c r="G158" s="1">
        <v>0.437458346205994</v>
      </c>
      <c r="H158" s="43">
        <v>0.66764873153724102</v>
      </c>
      <c r="I158" s="1">
        <f>VLOOKUP(F158,'[1]SUSMB vs SHAM all proteins sum'!$B$2:$E$3214,2,FALSE)</f>
        <v>0.91935867889378897</v>
      </c>
      <c r="J158" s="29">
        <f>VLOOKUP(F158,'[1]SUSMB vs SHAM all proteins sum'!$B$2:$E$3214,3,FALSE)</f>
        <v>0.95668195155201996</v>
      </c>
      <c r="K158" s="25">
        <f>VLOOKUP($E158,[1]AllProteinsNorm!$A$1:$Q$3226,4,FALSE)</f>
        <v>42302.296985476103</v>
      </c>
      <c r="L158" s="1">
        <f>VLOOKUP($E158,[1]AllProteinsNorm!$A$1:$Q$3226,5,FALSE)</f>
        <v>74940.929035993904</v>
      </c>
      <c r="M158" s="1">
        <f>VLOOKUP($E158,[1]AllProteinsNorm!$A$1:$Q$3226,10,FALSE)</f>
        <v>26179.051367081502</v>
      </c>
      <c r="N158" s="1">
        <f>VLOOKUP($E158,[1]AllProteinsNorm!$A$1:$Q$3226,11,FALSE)</f>
        <v>11458.953305700499</v>
      </c>
      <c r="O158" s="1">
        <f>VLOOKUP($E158,[1]AllProteinsNorm!$A$1:$Q$3226,15,FALSE)</f>
        <v>82956.587567917901</v>
      </c>
      <c r="P158" s="1">
        <f>VLOOKUP($E158,[1]AllProteinsNorm!$A$1:$Q$3226,6,FALSE)</f>
        <v>25219.485806623899</v>
      </c>
      <c r="Q158" s="1">
        <f>VLOOKUP($E158,[1]AllProteinsNorm!$A$1:$Q$3226,8,FALSE)</f>
        <v>90837.683133247701</v>
      </c>
      <c r="R158" s="1">
        <f>VLOOKUP($E158,[1]AllProteinsNorm!$A$1:$Q$3226,13,FALSE)</f>
        <v>17080.436780728902</v>
      </c>
      <c r="S158" s="1">
        <f>VLOOKUP($E158,[1]AllProteinsNorm!$A$1:$Q$3226,16,FALSE)</f>
        <v>19455.5790562568</v>
      </c>
      <c r="T158" s="1">
        <f>VLOOKUP($E158,[1]AllProteinsNorm!$A$1:$Q$3226,17,FALSE)</f>
        <v>13747.619005124599</v>
      </c>
      <c r="U158" s="1">
        <f>VLOOKUP($E158,[1]AllProteinsNorm!$A$1:$Q$3226,3,FALSE)</f>
        <v>52755.186443265498</v>
      </c>
      <c r="V158" s="1">
        <f>VLOOKUP($E158,[1]AllProteinsNorm!$A$1:$Q$3226,7,FALSE)</f>
        <v>48409.858252931001</v>
      </c>
      <c r="W158" s="1">
        <f>VLOOKUP($E158,[1]AllProteinsNorm!$A$1:$Q$3226,9,FALSE)</f>
        <v>15816.6400456711</v>
      </c>
      <c r="X158" s="1">
        <f>VLOOKUP($E158,[1]AllProteinsNorm!$A$1:$Q$3226,12,FALSE)</f>
        <v>41981.881900088803</v>
      </c>
      <c r="Y158" s="29">
        <f>VLOOKUP($E158,[1]AllProteinsNorm!$A$1:$Q$3226,14,FALSE)</f>
        <v>37281.686793146597</v>
      </c>
      <c r="Z158" s="25">
        <f t="shared" si="44"/>
        <v>0.88930972573180211</v>
      </c>
      <c r="AA158" s="1">
        <f t="shared" si="44"/>
        <v>1.5754628423597907</v>
      </c>
      <c r="AB158" s="1">
        <f t="shared" si="44"/>
        <v>0.55035510244683195</v>
      </c>
      <c r="AC158" s="1">
        <f t="shared" si="44"/>
        <v>0.24089847000423695</v>
      </c>
      <c r="AD158" s="1">
        <f t="shared" si="44"/>
        <v>1.7439738594573386</v>
      </c>
      <c r="AE158" s="1">
        <f t="shared" si="44"/>
        <v>0.53018241570868108</v>
      </c>
      <c r="AF158" s="1">
        <f t="shared" si="44"/>
        <v>1.9096559957743313</v>
      </c>
      <c r="AG158" s="1">
        <f t="shared" si="44"/>
        <v>0.35907739369482961</v>
      </c>
      <c r="AH158" s="1">
        <f t="shared" si="44"/>
        <v>0.40900936609691757</v>
      </c>
      <c r="AI158" s="1">
        <f t="shared" si="44"/>
        <v>0.28901246878178399</v>
      </c>
      <c r="AJ158" s="1">
        <f t="shared" si="44"/>
        <v>1.1090579881016478</v>
      </c>
      <c r="AK158" s="1">
        <f t="shared" si="44"/>
        <v>1.0177073311269731</v>
      </c>
      <c r="AL158" s="1">
        <f t="shared" si="44"/>
        <v>0.33250893741878201</v>
      </c>
      <c r="AM158" s="1">
        <f t="shared" si="44"/>
        <v>0.88257372622321884</v>
      </c>
      <c r="AN158" s="29">
        <f t="shared" si="44"/>
        <v>0.78376279822855577</v>
      </c>
      <c r="AO158" s="1">
        <f t="shared" si="45"/>
        <v>27534.368989100327</v>
      </c>
      <c r="AP158" s="1">
        <f t="shared" si="46"/>
        <v>29027.271474061956</v>
      </c>
      <c r="AQ158" s="29">
        <f t="shared" si="47"/>
        <v>12858.871287330212</v>
      </c>
    </row>
    <row r="159" spans="1:43" x14ac:dyDescent="0.2">
      <c r="A159" s="26"/>
      <c r="E159" s="25" t="s">
        <v>316</v>
      </c>
      <c r="F159" s="26" t="s">
        <v>317</v>
      </c>
      <c r="G159" s="1">
        <v>0.48332974060927802</v>
      </c>
      <c r="H159" s="1">
        <v>0.79830989844369604</v>
      </c>
      <c r="I159" s="1">
        <f>VLOOKUP(F159,'[1]SUSMB vs SHAM all proteins sum'!$B$2:$E$3214,2,FALSE)</f>
        <v>0.86357568046055699</v>
      </c>
      <c r="J159" s="29">
        <f>VLOOKUP(F159,'[1]SUSMB vs SHAM all proteins sum'!$B$2:$E$3214,3,FALSE)</f>
        <v>0.96604633506494397</v>
      </c>
      <c r="K159" s="25">
        <f>VLOOKUP($E159,[1]AllProteinsNorm!$A$1:$Q$3226,4,FALSE)</f>
        <v>141419.14791155499</v>
      </c>
      <c r="L159" s="1">
        <f>VLOOKUP($E159,[1]AllProteinsNorm!$A$1:$Q$3226,5,FALSE)</f>
        <v>172622.63841709201</v>
      </c>
      <c r="M159" s="1">
        <f>VLOOKUP($E159,[1]AllProteinsNorm!$A$1:$Q$3226,10,FALSE)</f>
        <v>224799.722425505</v>
      </c>
      <c r="N159" s="1">
        <f>VLOOKUP($E159,[1]AllProteinsNorm!$A$1:$Q$3226,11,FALSE)</f>
        <v>137052.509832157</v>
      </c>
      <c r="O159" s="1">
        <f>VLOOKUP($E159,[1]AllProteinsNorm!$A$1:$Q$3226,15,FALSE)</f>
        <v>228748.596086106</v>
      </c>
      <c r="P159" s="1">
        <f>VLOOKUP($E159,[1]AllProteinsNorm!$A$1:$Q$3226,6,FALSE)</f>
        <v>147941.80678611499</v>
      </c>
      <c r="Q159" s="1">
        <f>VLOOKUP($E159,[1]AllProteinsNorm!$A$1:$Q$3226,8,FALSE)</f>
        <v>186119.02025149501</v>
      </c>
      <c r="R159" s="1">
        <f>VLOOKUP($E159,[1]AllProteinsNorm!$A$1:$Q$3226,13,FALSE)</f>
        <v>235424.15787133799</v>
      </c>
      <c r="S159" s="1">
        <f>VLOOKUP($E159,[1]AllProteinsNorm!$A$1:$Q$3226,16,FALSE)</f>
        <v>184562.89198487601</v>
      </c>
      <c r="T159" s="1">
        <f>VLOOKUP($E159,[1]AllProteinsNorm!$A$1:$Q$3226,17,FALSE)</f>
        <v>46625.945351116599</v>
      </c>
      <c r="U159" s="1">
        <f>VLOOKUP($E159,[1]AllProteinsNorm!$A$1:$Q$3226,3,FALSE)</f>
        <v>154751.155919438</v>
      </c>
      <c r="V159" s="1">
        <f>VLOOKUP($E159,[1]AllProteinsNorm!$A$1:$Q$3226,7,FALSE)</f>
        <v>95249.899016205105</v>
      </c>
      <c r="W159" s="1">
        <f>VLOOKUP($E159,[1]AllProteinsNorm!$A$1:$Q$3226,9,FALSE)</f>
        <v>228742.92056551899</v>
      </c>
      <c r="X159" s="1">
        <f>VLOOKUP($E159,[1]AllProteinsNorm!$A$1:$Q$3226,12,FALSE)</f>
        <v>220664.501721671</v>
      </c>
      <c r="Y159" s="29">
        <f>VLOOKUP($E159,[1]AllProteinsNorm!$A$1:$Q$3226,14,FALSE)</f>
        <v>194562.16597765099</v>
      </c>
      <c r="Z159" s="25">
        <f t="shared" ref="Z159:AN175" si="48">K159/AVERAGE($K159:$O159)</f>
        <v>0.78162992555223065</v>
      </c>
      <c r="AA159" s="1">
        <f t="shared" si="48"/>
        <v>0.9540930065493396</v>
      </c>
      <c r="AB159" s="1">
        <f t="shared" si="48"/>
        <v>1.2424780724424995</v>
      </c>
      <c r="AC159" s="1">
        <f t="shared" si="48"/>
        <v>0.75749532251355323</v>
      </c>
      <c r="AD159" s="1">
        <f t="shared" si="48"/>
        <v>1.2643036729423773</v>
      </c>
      <c r="AE159" s="1">
        <f t="shared" si="48"/>
        <v>0.8176809514975536</v>
      </c>
      <c r="AF159" s="1">
        <f t="shared" si="48"/>
        <v>1.0286881097177341</v>
      </c>
      <c r="AG159" s="1">
        <f t="shared" si="48"/>
        <v>1.3011998000812106</v>
      </c>
      <c r="AH159" s="1">
        <f t="shared" si="48"/>
        <v>1.0200873195195934</v>
      </c>
      <c r="AI159" s="1">
        <f t="shared" si="48"/>
        <v>0.25770367543430717</v>
      </c>
      <c r="AJ159" s="1">
        <f t="shared" si="48"/>
        <v>0.85531652726461371</v>
      </c>
      <c r="AK159" s="1">
        <f t="shared" si="48"/>
        <v>0.52645043175805162</v>
      </c>
      <c r="AL159" s="1">
        <f t="shared" si="48"/>
        <v>1.2642723040874564</v>
      </c>
      <c r="AM159" s="1">
        <f t="shared" si="48"/>
        <v>1.2196225235397351</v>
      </c>
      <c r="AN159" s="29">
        <f t="shared" si="48"/>
        <v>1.0753537519791998</v>
      </c>
      <c r="AO159" s="1">
        <f t="shared" si="45"/>
        <v>39411.989290269754</v>
      </c>
      <c r="AP159" s="1">
        <f t="shared" si="46"/>
        <v>63203.366929281641</v>
      </c>
      <c r="AQ159" s="29">
        <f t="shared" si="47"/>
        <v>49100.598364935853</v>
      </c>
    </row>
    <row r="160" spans="1:43" x14ac:dyDescent="0.2">
      <c r="A160" s="26"/>
      <c r="E160" s="25" t="s">
        <v>318</v>
      </c>
      <c r="F160" s="26" t="s">
        <v>319</v>
      </c>
      <c r="G160" s="1">
        <v>0.94600033277326001</v>
      </c>
      <c r="H160" s="1">
        <v>0.96785159096502105</v>
      </c>
      <c r="I160" s="1">
        <f>VLOOKUP(F160,'[1]SUSMB vs SHAM all proteins sum'!$B$2:$E$3214,2,FALSE)</f>
        <v>0.864571739048973</v>
      </c>
      <c r="J160" s="29">
        <f>VLOOKUP(F160,'[1]SUSMB vs SHAM all proteins sum'!$B$2:$E$3214,3,FALSE)</f>
        <v>0.93466605678445702</v>
      </c>
      <c r="K160" s="25">
        <f>VLOOKUP($E160,[1]AllProteinsNorm!$A$1:$Q$3226,4,FALSE)</f>
        <v>163507.775764516</v>
      </c>
      <c r="L160" s="1">
        <f>VLOOKUP($E160,[1]AllProteinsNorm!$A$1:$Q$3226,5,FALSE)</f>
        <v>230607.14398266099</v>
      </c>
      <c r="M160" s="1">
        <f>VLOOKUP($E160,[1]AllProteinsNorm!$A$1:$Q$3226,10,FALSE)</f>
        <v>385081.783444645</v>
      </c>
      <c r="N160" s="1">
        <f>VLOOKUP($E160,[1]AllProteinsNorm!$A$1:$Q$3226,11,FALSE)</f>
        <v>48997.462732310203</v>
      </c>
      <c r="O160" s="1">
        <f>VLOOKUP($E160,[1]AllProteinsNorm!$A$1:$Q$3226,15,FALSE)</f>
        <v>156313.053538982</v>
      </c>
      <c r="P160" s="1">
        <f>VLOOKUP($E160,[1]AllProteinsNorm!$A$1:$Q$3226,6,FALSE)</f>
        <v>120217.139096037</v>
      </c>
      <c r="Q160" s="1">
        <f>VLOOKUP($E160,[1]AllProteinsNorm!$A$1:$Q$3226,8,FALSE)</f>
        <v>188052.32664354201</v>
      </c>
      <c r="R160" s="1">
        <f>VLOOKUP($E160,[1]AllProteinsNorm!$A$1:$Q$3226,13,FALSE)</f>
        <v>182189.119524443</v>
      </c>
      <c r="S160" s="1">
        <f>VLOOKUP($E160,[1]AllProteinsNorm!$A$1:$Q$3226,16,FALSE)</f>
        <v>405259.81829240499</v>
      </c>
      <c r="T160" s="1">
        <f>VLOOKUP($E160,[1]AllProteinsNorm!$A$1:$Q$3226,17,FALSE)</f>
        <v>56581.667244103803</v>
      </c>
      <c r="U160" s="1">
        <f>VLOOKUP($E160,[1]AllProteinsNorm!$A$1:$Q$3226,3,FALSE)</f>
        <v>85313.605405651397</v>
      </c>
      <c r="V160" s="1">
        <f>VLOOKUP($E160,[1]AllProteinsNorm!$A$1:$Q$3226,7,FALSE)</f>
        <v>211885.991212922</v>
      </c>
      <c r="W160" s="1">
        <f>VLOOKUP($E160,[1]AllProteinsNorm!$A$1:$Q$3226,9,FALSE)</f>
        <v>152404.68613402799</v>
      </c>
      <c r="X160" s="1">
        <f>VLOOKUP($E160,[1]AllProteinsNorm!$A$1:$Q$3226,12,FALSE)</f>
        <v>227033.351214339</v>
      </c>
      <c r="Y160" s="29">
        <f>VLOOKUP($E160,[1]AllProteinsNorm!$A$1:$Q$3226,14,FALSE)</f>
        <v>126825.56792032201</v>
      </c>
      <c r="Z160" s="25">
        <f t="shared" si="48"/>
        <v>0.83040414804516338</v>
      </c>
      <c r="AA160" s="1">
        <f t="shared" si="48"/>
        <v>1.1711805633503583</v>
      </c>
      <c r="AB160" s="1">
        <f t="shared" si="48"/>
        <v>1.9557082763427749</v>
      </c>
      <c r="AC160" s="1">
        <f t="shared" si="48"/>
        <v>0.24884257709674396</v>
      </c>
      <c r="AD160" s="1">
        <f t="shared" si="48"/>
        <v>0.79386443516495953</v>
      </c>
      <c r="AE160" s="1">
        <f t="shared" si="48"/>
        <v>0.61054473100560691</v>
      </c>
      <c r="AF160" s="1">
        <f t="shared" si="48"/>
        <v>0.95505813937095074</v>
      </c>
      <c r="AG160" s="1">
        <f t="shared" si="48"/>
        <v>0.92528076951937954</v>
      </c>
      <c r="AH160" s="1">
        <f t="shared" si="48"/>
        <v>2.0581861172811267</v>
      </c>
      <c r="AI160" s="1">
        <f t="shared" si="48"/>
        <v>0.28736034701177582</v>
      </c>
      <c r="AJ160" s="1">
        <f t="shared" si="48"/>
        <v>0.43328075060828836</v>
      </c>
      <c r="AK160" s="1">
        <f t="shared" si="48"/>
        <v>1.076101764537952</v>
      </c>
      <c r="AL160" s="1">
        <f t="shared" si="48"/>
        <v>0.77401507638074774</v>
      </c>
      <c r="AM160" s="1">
        <f t="shared" si="48"/>
        <v>1.1530304030586396</v>
      </c>
      <c r="AN160" s="29">
        <f t="shared" si="48"/>
        <v>0.64410684560284071</v>
      </c>
      <c r="AO160" s="1">
        <f t="shared" si="45"/>
        <v>110621.92961442478</v>
      </c>
      <c r="AP160" s="1">
        <f t="shared" si="46"/>
        <v>117533.51333364754</v>
      </c>
      <c r="AQ160" s="29">
        <f t="shared" si="47"/>
        <v>52762.708004317705</v>
      </c>
    </row>
    <row r="161" spans="1:43" x14ac:dyDescent="0.2">
      <c r="A161" s="26"/>
      <c r="E161" s="25" t="s">
        <v>320</v>
      </c>
      <c r="F161" s="26" t="s">
        <v>321</v>
      </c>
      <c r="G161" s="1">
        <v>0.88886789601187399</v>
      </c>
      <c r="H161" s="1">
        <v>1.0579267406225501</v>
      </c>
      <c r="I161" s="1">
        <f>VLOOKUP(F161,'[1]SUSMB vs SHAM all proteins sum'!$B$2:$E$3214,2,FALSE)</f>
        <v>0.39435691796095701</v>
      </c>
      <c r="J161" s="29">
        <f>VLOOKUP(F161,'[1]SUSMB vs SHAM all proteins sum'!$B$2:$E$3214,3,FALSE)</f>
        <v>0.58951868642083605</v>
      </c>
      <c r="K161" s="25">
        <f>VLOOKUP($E161,[1]AllProteinsNorm!$A$1:$Q$3226,4,FALSE)</f>
        <v>14559.625189105</v>
      </c>
      <c r="L161" s="1">
        <f>VLOOKUP($E161,[1]AllProteinsNorm!$A$1:$Q$3226,5,FALSE)</f>
        <v>12894.6277816908</v>
      </c>
      <c r="M161" s="1">
        <f>VLOOKUP($E161,[1]AllProteinsNorm!$A$1:$Q$3226,10,FALSE)</f>
        <v>11314.8342085778</v>
      </c>
      <c r="N161" s="1">
        <f>VLOOKUP($E161,[1]AllProteinsNorm!$A$1:$Q$3226,11,FALSE)</f>
        <v>10009.1833075675</v>
      </c>
      <c r="O161" s="1">
        <f>VLOOKUP($E161,[1]AllProteinsNorm!$A$1:$Q$3226,15,FALSE)</f>
        <v>3353.9724002994999</v>
      </c>
      <c r="P161" s="1">
        <f>VLOOKUP($E161,[1]AllProteinsNorm!$A$1:$Q$3226,6,FALSE)</f>
        <v>14132.883390679101</v>
      </c>
      <c r="Q161" s="1">
        <f>VLOOKUP($E161,[1]AllProteinsNorm!$A$1:$Q$3226,8,FALSE)</f>
        <v>13227.413868713</v>
      </c>
      <c r="R161" s="1">
        <f>VLOOKUP($E161,[1]AllProteinsNorm!$A$1:$Q$3226,13,FALSE)</f>
        <v>18377.879468936499</v>
      </c>
      <c r="S161" s="1">
        <f>VLOOKUP($E161,[1]AllProteinsNorm!$A$1:$Q$3226,16,FALSE)</f>
        <v>7497.8342023384203</v>
      </c>
      <c r="T161" s="1">
        <f>VLOOKUP($E161,[1]AllProteinsNorm!$A$1:$Q$3226,17,FALSE)</f>
        <v>3668.6505967613298</v>
      </c>
      <c r="U161" s="1">
        <f>VLOOKUP($E161,[1]AllProteinsNorm!$A$1:$Q$3226,3,FALSE)</f>
        <v>1046.8991593272499</v>
      </c>
      <c r="V161" s="1">
        <f>VLOOKUP($E161,[1]AllProteinsNorm!$A$1:$Q$3226,7,FALSE)</f>
        <v>3058.14618787059</v>
      </c>
      <c r="W161" s="1">
        <f>VLOOKUP($E161,[1]AllProteinsNorm!$A$1:$Q$3226,9,FALSE)</f>
        <v>6657.7799127492199</v>
      </c>
      <c r="X161" s="1">
        <f>VLOOKUP($E161,[1]AllProteinsNorm!$A$1:$Q$3226,12,FALSE)</f>
        <v>10915.954513086101</v>
      </c>
      <c r="Y161" s="29">
        <f>VLOOKUP($E161,[1]AllProteinsNorm!$A$1:$Q$3226,14,FALSE)</f>
        <v>21822.221600709399</v>
      </c>
      <c r="Z161" s="25">
        <f t="shared" si="48"/>
        <v>1.3964126980491451</v>
      </c>
      <c r="AA161" s="1">
        <f t="shared" si="48"/>
        <v>1.2367229057822458</v>
      </c>
      <c r="AB161" s="1">
        <f t="shared" si="48"/>
        <v>1.0852050076812554</v>
      </c>
      <c r="AC161" s="1">
        <f t="shared" si="48"/>
        <v>0.95998011530185423</v>
      </c>
      <c r="AD161" s="1">
        <f t="shared" si="48"/>
        <v>0.32167927318549983</v>
      </c>
      <c r="AE161" s="1">
        <f t="shared" si="48"/>
        <v>1.3554839201190529</v>
      </c>
      <c r="AF161" s="1">
        <f t="shared" si="48"/>
        <v>1.2686403975868856</v>
      </c>
      <c r="AG161" s="1">
        <f t="shared" si="48"/>
        <v>1.7626212158842773</v>
      </c>
      <c r="AH161" s="1">
        <f t="shared" si="48"/>
        <v>0.71911678714417249</v>
      </c>
      <c r="AI161" s="1">
        <f t="shared" si="48"/>
        <v>0.35186003839278845</v>
      </c>
      <c r="AJ161" s="1">
        <f t="shared" si="48"/>
        <v>0.10040802978606155</v>
      </c>
      <c r="AK161" s="1">
        <f t="shared" si="48"/>
        <v>0.29330660053176738</v>
      </c>
      <c r="AL161" s="1">
        <f t="shared" si="48"/>
        <v>0.63854723526375612</v>
      </c>
      <c r="AM161" s="1">
        <f t="shared" si="48"/>
        <v>1.0469484822182653</v>
      </c>
      <c r="AN161" s="29">
        <f t="shared" si="48"/>
        <v>2.0929678440950412</v>
      </c>
      <c r="AO161" s="1">
        <f t="shared" si="45"/>
        <v>3851.18984467877</v>
      </c>
      <c r="AP161" s="1">
        <f t="shared" si="46"/>
        <v>5186.4773899082629</v>
      </c>
      <c r="AQ161" s="29">
        <f t="shared" si="47"/>
        <v>7371.218131914924</v>
      </c>
    </row>
    <row r="162" spans="1:43" x14ac:dyDescent="0.2">
      <c r="A162" s="26"/>
      <c r="E162" s="25" t="s">
        <v>322</v>
      </c>
      <c r="F162" s="26" t="s">
        <v>323</v>
      </c>
      <c r="G162" s="1">
        <v>0.458473778259816</v>
      </c>
      <c r="H162" s="1">
        <v>1.4243845022072701</v>
      </c>
      <c r="I162" s="1">
        <f>VLOOKUP(F162,'[1]SUSMB vs SHAM all proteins sum'!$B$2:$E$3214,2,FALSE)</f>
        <v>0.69505983183716802</v>
      </c>
      <c r="J162" s="29">
        <f>VLOOKUP(F162,'[1]SUSMB vs SHAM all proteins sum'!$B$2:$E$3214,3,FALSE)</f>
        <v>1.24550675007824</v>
      </c>
      <c r="K162" s="25">
        <f>VLOOKUP($E162,[1]AllProteinsNorm!$A$1:$Q$3226,4,FALSE)</f>
        <v>9051.2043096152793</v>
      </c>
      <c r="L162" s="1">
        <f>VLOOKUP($E162,[1]AllProteinsNorm!$A$1:$Q$3226,5,FALSE)</f>
        <v>12539.732630123201</v>
      </c>
      <c r="M162" s="1">
        <f>VLOOKUP($E162,[1]AllProteinsNorm!$A$1:$Q$3226,10,FALSE)</f>
        <v>40407.551861432403</v>
      </c>
      <c r="N162" s="1">
        <f>VLOOKUP($E162,[1]AllProteinsNorm!$A$1:$Q$3226,11,FALSE)</f>
        <v>6243.1204562502899</v>
      </c>
      <c r="O162" s="1">
        <f>VLOOKUP($E162,[1]AllProteinsNorm!$A$1:$Q$3226,15,FALSE)</f>
        <v>25670.5687809439</v>
      </c>
      <c r="P162" s="1">
        <f>VLOOKUP($E162,[1]AllProteinsNorm!$A$1:$Q$3226,6,FALSE)</f>
        <v>34103.277579264497</v>
      </c>
      <c r="Q162" s="1">
        <f>VLOOKUP($E162,[1]AllProteinsNorm!$A$1:$Q$3226,8,FALSE)</f>
        <v>8233.8537979379107</v>
      </c>
      <c r="R162" s="1">
        <f>VLOOKUP($E162,[1]AllProteinsNorm!$A$1:$Q$3226,13,FALSE)</f>
        <v>23353.048523414</v>
      </c>
      <c r="S162" s="1">
        <f>VLOOKUP($E162,[1]AllProteinsNorm!$A$1:$Q$3226,16,FALSE)</f>
        <v>14842.3429313873</v>
      </c>
      <c r="T162" s="1">
        <f>VLOOKUP($E162,[1]AllProteinsNorm!$A$1:$Q$3226,17,FALSE)</f>
        <v>44277.722462648599</v>
      </c>
      <c r="U162" s="1">
        <f>VLOOKUP($E162,[1]AllProteinsNorm!$A$1:$Q$3226,3,FALSE)</f>
        <v>12968.8181718624</v>
      </c>
      <c r="V162" s="1">
        <f>VLOOKUP($E162,[1]AllProteinsNorm!$A$1:$Q$3226,7,FALSE)</f>
        <v>23008.054868135601</v>
      </c>
      <c r="W162" s="1">
        <f>VLOOKUP($E162,[1]AllProteinsNorm!$A$1:$Q$3226,9,FALSE)</f>
        <v>5493.5189338494001</v>
      </c>
      <c r="X162" s="1">
        <f>VLOOKUP($E162,[1]AllProteinsNorm!$A$1:$Q$3226,12,FALSE)</f>
        <v>72374.1980868518</v>
      </c>
      <c r="Y162" s="29">
        <f>VLOOKUP($E162,[1]AllProteinsNorm!$A$1:$Q$3226,14,FALSE)</f>
        <v>18569.923784927902</v>
      </c>
      <c r="Z162" s="25">
        <f t="shared" si="48"/>
        <v>0.48189726288307766</v>
      </c>
      <c r="AA162" s="1">
        <f t="shared" si="48"/>
        <v>0.66763080635827987</v>
      </c>
      <c r="AB162" s="1">
        <f t="shared" si="48"/>
        <v>2.1513478180074306</v>
      </c>
      <c r="AC162" s="1">
        <f t="shared" si="48"/>
        <v>0.33239142072180705</v>
      </c>
      <c r="AD162" s="1">
        <f t="shared" si="48"/>
        <v>1.3667326920294056</v>
      </c>
      <c r="AE162" s="1">
        <f t="shared" si="48"/>
        <v>1.8157004922903932</v>
      </c>
      <c r="AF162" s="1">
        <f t="shared" si="48"/>
        <v>0.43838051517526366</v>
      </c>
      <c r="AG162" s="1">
        <f t="shared" si="48"/>
        <v>1.243345059778818</v>
      </c>
      <c r="AH162" s="1">
        <f t="shared" si="48"/>
        <v>0.79022461417750833</v>
      </c>
      <c r="AI162" s="1">
        <f t="shared" si="48"/>
        <v>2.3574004664528299</v>
      </c>
      <c r="AJ162" s="1">
        <f t="shared" si="48"/>
        <v>0.69047584896627423</v>
      </c>
      <c r="AK162" s="1">
        <f t="shared" si="48"/>
        <v>1.2249771727547591</v>
      </c>
      <c r="AL162" s="1">
        <f t="shared" si="48"/>
        <v>0.29248171262757772</v>
      </c>
      <c r="AM162" s="1">
        <f t="shared" si="48"/>
        <v>3.8532914260217379</v>
      </c>
      <c r="AN162" s="29">
        <f t="shared" si="48"/>
        <v>0.98868560887501222</v>
      </c>
      <c r="AO162" s="1">
        <f t="shared" si="45"/>
        <v>12696.414132425194</v>
      </c>
      <c r="AP162" s="1">
        <f t="shared" si="46"/>
        <v>12972.94992992028</v>
      </c>
      <c r="AQ162" s="29">
        <f t="shared" si="47"/>
        <v>23680.732702197656</v>
      </c>
    </row>
    <row r="163" spans="1:43" x14ac:dyDescent="0.2">
      <c r="A163" s="26"/>
      <c r="E163" s="25" t="s">
        <v>324</v>
      </c>
      <c r="F163" s="26" t="s">
        <v>325</v>
      </c>
      <c r="G163" s="1">
        <v>0.40936266443903802</v>
      </c>
      <c r="H163" s="1">
        <v>0.84125870297705796</v>
      </c>
      <c r="I163" s="1">
        <f>VLOOKUP(F163,'[1]SUSMB vs SHAM all proteins sum'!$B$2:$E$3214,2,FALSE)</f>
        <v>0.98256085164249496</v>
      </c>
      <c r="J163" s="29">
        <f>VLOOKUP(F163,'[1]SUSMB vs SHAM all proteins sum'!$B$2:$E$3214,3,FALSE)</f>
        <v>1.0034936513824699</v>
      </c>
      <c r="K163" s="25">
        <f>VLOOKUP($E163,[1]AllProteinsNorm!$A$1:$Q$3226,4,FALSE)</f>
        <v>88698.919736248296</v>
      </c>
      <c r="L163" s="1">
        <f>VLOOKUP($E163,[1]AllProteinsNorm!$A$1:$Q$3226,5,FALSE)</f>
        <v>65715.781043867202</v>
      </c>
      <c r="M163" s="1">
        <f>VLOOKUP($E163,[1]AllProteinsNorm!$A$1:$Q$3226,10,FALSE)</f>
        <v>111119.341305116</v>
      </c>
      <c r="N163" s="1">
        <f>VLOOKUP($E163,[1]AllProteinsNorm!$A$1:$Q$3226,11,FALSE)</f>
        <v>93445.1112553399</v>
      </c>
      <c r="O163" s="1">
        <f>VLOOKUP($E163,[1]AllProteinsNorm!$A$1:$Q$3226,15,FALSE)</f>
        <v>157466.69276371499</v>
      </c>
      <c r="P163" s="1">
        <f>VLOOKUP($E163,[1]AllProteinsNorm!$A$1:$Q$3226,6,FALSE)</f>
        <v>85897.4484185943</v>
      </c>
      <c r="Q163" s="1">
        <f>VLOOKUP($E163,[1]AllProteinsNorm!$A$1:$Q$3226,8,FALSE)</f>
        <v>53023.134582106999</v>
      </c>
      <c r="R163" s="1">
        <f>VLOOKUP($E163,[1]AllProteinsNorm!$A$1:$Q$3226,13,FALSE)</f>
        <v>121069.06971886</v>
      </c>
      <c r="S163" s="1">
        <f>VLOOKUP($E163,[1]AllProteinsNorm!$A$1:$Q$3226,16,FALSE)</f>
        <v>96556.402696306497</v>
      </c>
      <c r="T163" s="1">
        <f>VLOOKUP($E163,[1]AllProteinsNorm!$A$1:$Q$3226,17,FALSE)</f>
        <v>75424.225727253506</v>
      </c>
      <c r="U163" s="1">
        <f>VLOOKUP($E163,[1]AllProteinsNorm!$A$1:$Q$3226,3,FALSE)</f>
        <v>119100.08206266801</v>
      </c>
      <c r="V163" s="1">
        <f>VLOOKUP($E163,[1]AllProteinsNorm!$A$1:$Q$3226,7,FALSE)</f>
        <v>97769.226064766801</v>
      </c>
      <c r="W163" s="1">
        <f>VLOOKUP($E163,[1]AllProteinsNorm!$A$1:$Q$3226,9,FALSE)</f>
        <v>85440.547023897205</v>
      </c>
      <c r="X163" s="1">
        <f>VLOOKUP($E163,[1]AllProteinsNorm!$A$1:$Q$3226,12,FALSE)</f>
        <v>106095.24573989501</v>
      </c>
      <c r="Y163" s="29">
        <f>VLOOKUP($E163,[1]AllProteinsNorm!$A$1:$Q$3226,14,FALSE)</f>
        <v>91880.197368587003</v>
      </c>
      <c r="Z163" s="25">
        <f t="shared" si="48"/>
        <v>0.85874366504573674</v>
      </c>
      <c r="AA163" s="1">
        <f t="shared" si="48"/>
        <v>0.63623109314928195</v>
      </c>
      <c r="AB163" s="1">
        <f t="shared" si="48"/>
        <v>1.0758082589232167</v>
      </c>
      <c r="AC163" s="1">
        <f t="shared" si="48"/>
        <v>0.90469418972217297</v>
      </c>
      <c r="AD163" s="1">
        <f t="shared" si="48"/>
        <v>1.5245227931595908</v>
      </c>
      <c r="AE163" s="1">
        <f t="shared" si="48"/>
        <v>0.83162106023841398</v>
      </c>
      <c r="AF163" s="1">
        <f t="shared" si="48"/>
        <v>0.51334651040450019</v>
      </c>
      <c r="AG163" s="1">
        <f t="shared" si="48"/>
        <v>1.1721371236899483</v>
      </c>
      <c r="AH163" s="1">
        <f t="shared" si="48"/>
        <v>0.93481633577520107</v>
      </c>
      <c r="AI163" s="1">
        <f t="shared" si="48"/>
        <v>0.73022395567901432</v>
      </c>
      <c r="AJ163" s="1">
        <f t="shared" si="48"/>
        <v>1.1530742570695205</v>
      </c>
      <c r="AK163" s="1">
        <f t="shared" si="48"/>
        <v>0.94655835459100734</v>
      </c>
      <c r="AL163" s="1">
        <f t="shared" si="48"/>
        <v>0.82719754325068284</v>
      </c>
      <c r="AM163" s="1">
        <f t="shared" si="48"/>
        <v>1.0271671903279389</v>
      </c>
      <c r="AN163" s="29">
        <f t="shared" si="48"/>
        <v>0.88954338641377639</v>
      </c>
      <c r="AO163" s="1">
        <f t="shared" si="45"/>
        <v>30718.255186310216</v>
      </c>
      <c r="AP163" s="1">
        <f t="shared" si="46"/>
        <v>22538.110206319558</v>
      </c>
      <c r="AQ163" s="29">
        <f t="shared" si="47"/>
        <v>11703.282398519739</v>
      </c>
    </row>
    <row r="164" spans="1:43" x14ac:dyDescent="0.2">
      <c r="A164" s="26"/>
      <c r="E164" s="25" t="s">
        <v>326</v>
      </c>
      <c r="F164" s="26" t="s">
        <v>327</v>
      </c>
      <c r="G164" s="1">
        <v>0.481539802365134</v>
      </c>
      <c r="H164" s="43">
        <v>1.51093227974138</v>
      </c>
      <c r="I164" s="1">
        <f>VLOOKUP(F164,'[1]SUSMB vs SHAM all proteins sum'!$B$2:$E$3214,2,FALSE)</f>
        <v>0.61593676626669003</v>
      </c>
      <c r="J164" s="29">
        <f>VLOOKUP(F164,'[1]SUSMB vs SHAM all proteins sum'!$B$2:$E$3214,3,FALSE)</f>
        <v>1.3565686473546299</v>
      </c>
      <c r="K164" s="25">
        <f>VLOOKUP($E164,[1]AllProteinsNorm!$A$1:$Q$3226,4,FALSE)</f>
        <v>86479.908745236404</v>
      </c>
      <c r="L164" s="1">
        <f>VLOOKUP($E164,[1]AllProteinsNorm!$A$1:$Q$3226,5,FALSE)</f>
        <v>7190.2974613914803</v>
      </c>
      <c r="M164" s="1">
        <f>VLOOKUP($E164,[1]AllProteinsNorm!$A$1:$Q$3226,10,FALSE)</f>
        <v>62690.988877871299</v>
      </c>
      <c r="N164" s="1">
        <f>VLOOKUP($E164,[1]AllProteinsNorm!$A$1:$Q$3226,11,FALSE)</f>
        <v>33913.728669643999</v>
      </c>
      <c r="O164" s="1">
        <f>VLOOKUP($E164,[1]AllProteinsNorm!$A$1:$Q$3226,15,FALSE)</f>
        <v>62205.919705614499</v>
      </c>
      <c r="P164" s="1">
        <f>VLOOKUP($E164,[1]AllProteinsNorm!$A$1:$Q$3226,6,FALSE)</f>
        <v>73211.870383536094</v>
      </c>
      <c r="Q164" s="1">
        <f>VLOOKUP($E164,[1]AllProteinsNorm!$A$1:$Q$3226,8,FALSE)</f>
        <v>53421.473057504998</v>
      </c>
      <c r="R164" s="1">
        <f>VLOOKUP($E164,[1]AllProteinsNorm!$A$1:$Q$3226,13,FALSE)</f>
        <v>17978.2794826836</v>
      </c>
      <c r="S164" s="1">
        <f>VLOOKUP($E164,[1]AllProteinsNorm!$A$1:$Q$3226,16,FALSE)</f>
        <v>62814.638033395699</v>
      </c>
      <c r="T164" s="1">
        <f>VLOOKUP($E164,[1]AllProteinsNorm!$A$1:$Q$3226,17,FALSE)</f>
        <v>146619.962772625</v>
      </c>
      <c r="U164" s="1">
        <f>VLOOKUP($E164,[1]AllProteinsNorm!$A$1:$Q$3226,3,FALSE)</f>
        <v>42796.172172975297</v>
      </c>
      <c r="V164" s="1">
        <f>VLOOKUP($E164,[1]AllProteinsNorm!$A$1:$Q$3226,7,FALSE)</f>
        <v>134442.606515819</v>
      </c>
      <c r="W164" s="1">
        <f>VLOOKUP($E164,[1]AllProteinsNorm!$A$1:$Q$3226,9,FALSE)</f>
        <v>15072.4492517462</v>
      </c>
      <c r="X164" s="1">
        <f>VLOOKUP($E164,[1]AllProteinsNorm!$A$1:$Q$3226,12,FALSE)</f>
        <v>96548.051241516499</v>
      </c>
      <c r="Y164" s="29">
        <f>VLOOKUP($E164,[1]AllProteinsNorm!$A$1:$Q$3226,14,FALSE)</f>
        <v>45124.680767061203</v>
      </c>
      <c r="Z164" s="25">
        <f t="shared" si="48"/>
        <v>1.7126033714122204</v>
      </c>
      <c r="AA164" s="1">
        <f t="shared" si="48"/>
        <v>0.14239293094205629</v>
      </c>
      <c r="AB164" s="1">
        <f t="shared" si="48"/>
        <v>1.2414999098310495</v>
      </c>
      <c r="AC164" s="1">
        <f t="shared" si="48"/>
        <v>0.67160993691486592</v>
      </c>
      <c r="AD164" s="1">
        <f t="shared" si="48"/>
        <v>1.2318938508998081</v>
      </c>
      <c r="AE164" s="1">
        <f t="shared" si="48"/>
        <v>1.449850004069817</v>
      </c>
      <c r="AF164" s="1">
        <f t="shared" si="48"/>
        <v>1.0579312142154602</v>
      </c>
      <c r="AG164" s="1">
        <f t="shared" si="48"/>
        <v>0.3560325456047741</v>
      </c>
      <c r="AH164" s="1">
        <f t="shared" si="48"/>
        <v>1.2439485937357377</v>
      </c>
      <c r="AI164" s="1">
        <f t="shared" si="48"/>
        <v>2.9035858872198834</v>
      </c>
      <c r="AJ164" s="1">
        <f t="shared" si="48"/>
        <v>0.84751325262022259</v>
      </c>
      <c r="AK164" s="1">
        <f t="shared" si="48"/>
        <v>2.662431824005838</v>
      </c>
      <c r="AL164" s="1">
        <f t="shared" si="48"/>
        <v>0.29848698707608212</v>
      </c>
      <c r="AM164" s="1">
        <f t="shared" si="48"/>
        <v>1.9119876565388825</v>
      </c>
      <c r="AN164" s="29">
        <f t="shared" si="48"/>
        <v>0.89362583213671654</v>
      </c>
      <c r="AO164" s="1">
        <f t="shared" si="45"/>
        <v>27316.797969463951</v>
      </c>
      <c r="AP164" s="1">
        <f t="shared" si="46"/>
        <v>42214.681827773587</v>
      </c>
      <c r="AQ164" s="29">
        <f t="shared" si="47"/>
        <v>42853.731314968565</v>
      </c>
    </row>
    <row r="165" spans="1:43" x14ac:dyDescent="0.2">
      <c r="A165" s="26"/>
      <c r="E165" s="25" t="s">
        <v>328</v>
      </c>
      <c r="F165" s="26" t="s">
        <v>329</v>
      </c>
      <c r="G165" s="1">
        <v>0.20603633246182401</v>
      </c>
      <c r="H165" s="1">
        <v>0.68023116440383602</v>
      </c>
      <c r="I165" s="1">
        <f>VLOOKUP(F165,'[1]SUSMB vs SHAM all proteins sum'!$B$2:$E$3214,2,FALSE)</f>
        <v>0.97228228164363995</v>
      </c>
      <c r="J165" s="29">
        <f>VLOOKUP(F165,'[1]SUSMB vs SHAM all proteins sum'!$B$2:$E$3214,3,FALSE)</f>
        <v>0.99091515222214799</v>
      </c>
      <c r="K165" s="25">
        <f>VLOOKUP($E165,[1]AllProteinsNorm!$A$1:$Q$3226,4,FALSE)</f>
        <v>97296.767321618507</v>
      </c>
      <c r="L165" s="1">
        <f>VLOOKUP($E165,[1]AllProteinsNorm!$A$1:$Q$3226,5,FALSE)</f>
        <v>77729.558182632201</v>
      </c>
      <c r="M165" s="1">
        <f>VLOOKUP($E165,[1]AllProteinsNorm!$A$1:$Q$3226,10,FALSE)</f>
        <v>108006.854541804</v>
      </c>
      <c r="N165" s="1">
        <f>VLOOKUP($E165,[1]AllProteinsNorm!$A$1:$Q$3226,11,FALSE)</f>
        <v>81724.305601817498</v>
      </c>
      <c r="O165" s="1">
        <f>VLOOKUP($E165,[1]AllProteinsNorm!$A$1:$Q$3226,15,FALSE)</f>
        <v>162512.47982915101</v>
      </c>
      <c r="P165" s="1">
        <f>VLOOKUP($E165,[1]AllProteinsNorm!$A$1:$Q$3226,6,FALSE)</f>
        <v>32552.801459712198</v>
      </c>
      <c r="Q165" s="1">
        <f>VLOOKUP($E165,[1]AllProteinsNorm!$A$1:$Q$3226,8,FALSE)</f>
        <v>131115.78658202401</v>
      </c>
      <c r="R165" s="1">
        <f>VLOOKUP($E165,[1]AllProteinsNorm!$A$1:$Q$3226,13,FALSE)</f>
        <v>51212.9881315366</v>
      </c>
      <c r="S165" s="1">
        <f>VLOOKUP($E165,[1]AllProteinsNorm!$A$1:$Q$3226,16,FALSE)</f>
        <v>70520.238755702303</v>
      </c>
      <c r="T165" s="1">
        <f>VLOOKUP($E165,[1]AllProteinsNorm!$A$1:$Q$3226,17,FALSE)</f>
        <v>102498.914411447</v>
      </c>
      <c r="U165" s="1">
        <f>VLOOKUP($E165,[1]AllProteinsNorm!$A$1:$Q$3226,3,FALSE)</f>
        <v>49626.021769222898</v>
      </c>
      <c r="V165" s="1">
        <f>VLOOKUP($E165,[1]AllProteinsNorm!$A$1:$Q$3226,7,FALSE)</f>
        <v>121338.807797698</v>
      </c>
      <c r="W165" s="1">
        <f>VLOOKUP($E165,[1]AllProteinsNorm!$A$1:$Q$3226,9,FALSE)</f>
        <v>135880.370964695</v>
      </c>
      <c r="X165" s="1">
        <f>VLOOKUP($E165,[1]AllProteinsNorm!$A$1:$Q$3226,12,FALSE)</f>
        <v>165884.32983774299</v>
      </c>
      <c r="Y165" s="29">
        <f>VLOOKUP($E165,[1]AllProteinsNorm!$A$1:$Q$3226,14,FALSE)</f>
        <v>76363.347858750596</v>
      </c>
      <c r="Z165" s="25">
        <f t="shared" si="48"/>
        <v>0.92264659180419772</v>
      </c>
      <c r="AA165" s="1">
        <f t="shared" si="48"/>
        <v>0.73709449875748145</v>
      </c>
      <c r="AB165" s="1">
        <f t="shared" si="48"/>
        <v>1.0242082956886209</v>
      </c>
      <c r="AC165" s="1">
        <f t="shared" si="48"/>
        <v>0.77497592270290971</v>
      </c>
      <c r="AD165" s="1">
        <f t="shared" si="48"/>
        <v>1.5410746910467896</v>
      </c>
      <c r="AE165" s="1">
        <f t="shared" si="48"/>
        <v>0.3086919755638039</v>
      </c>
      <c r="AF165" s="1">
        <f t="shared" si="48"/>
        <v>1.2433458680260976</v>
      </c>
      <c r="AG165" s="1">
        <f t="shared" si="48"/>
        <v>0.48564294843917388</v>
      </c>
      <c r="AH165" s="1">
        <f t="shared" si="48"/>
        <v>0.66872990472634219</v>
      </c>
      <c r="AI165" s="1">
        <f t="shared" si="48"/>
        <v>0.97197755535644637</v>
      </c>
      <c r="AJ165" s="1">
        <f t="shared" si="48"/>
        <v>0.47059405066175192</v>
      </c>
      <c r="AK165" s="1">
        <f t="shared" si="48"/>
        <v>1.150632652553254</v>
      </c>
      <c r="AL165" s="1">
        <f t="shared" si="48"/>
        <v>1.2885275083112639</v>
      </c>
      <c r="AM165" s="1">
        <f t="shared" si="48"/>
        <v>1.5730492982628619</v>
      </c>
      <c r="AN165" s="29">
        <f t="shared" si="48"/>
        <v>0.72413898817149924</v>
      </c>
      <c r="AO165" s="1">
        <f t="shared" si="45"/>
        <v>30530.216841712729</v>
      </c>
      <c r="AP165" s="1">
        <f t="shared" si="46"/>
        <v>35382.314487267016</v>
      </c>
      <c r="AQ165" s="29">
        <f t="shared" si="47"/>
        <v>41707.787104225499</v>
      </c>
    </row>
    <row r="166" spans="1:43" x14ac:dyDescent="0.2">
      <c r="A166" s="26"/>
      <c r="E166" s="25" t="s">
        <v>330</v>
      </c>
      <c r="F166" s="26" t="s">
        <v>331</v>
      </c>
      <c r="G166" s="1">
        <v>0.40928371395125801</v>
      </c>
      <c r="H166" s="1">
        <v>1.2887815522424499</v>
      </c>
      <c r="I166" s="1">
        <f>VLOOKUP(F166,'[1]SUSMB vs SHAM all proteins sum'!$B$2:$E$3214,2,FALSE)</f>
        <v>0.36949792773569401</v>
      </c>
      <c r="J166" s="29">
        <f>VLOOKUP(F166,'[1]SUSMB vs SHAM all proteins sum'!$B$2:$E$3214,3,FALSE)</f>
        <v>0.83255315201989699</v>
      </c>
      <c r="K166" s="25">
        <f>VLOOKUP($E166,[1]AllProteinsNorm!$A$1:$Q$3226,4,FALSE)</f>
        <v>208069.80398865699</v>
      </c>
      <c r="L166" s="1">
        <f>VLOOKUP($E166,[1]AllProteinsNorm!$A$1:$Q$3226,5,FALSE)</f>
        <v>163127.44376007401</v>
      </c>
      <c r="M166" s="1">
        <f>VLOOKUP($E166,[1]AllProteinsNorm!$A$1:$Q$3226,10,FALSE)</f>
        <v>413868.65889956697</v>
      </c>
      <c r="N166" s="1">
        <f>VLOOKUP($E166,[1]AllProteinsNorm!$A$1:$Q$3226,11,FALSE)</f>
        <v>167823.24082370201</v>
      </c>
      <c r="O166" s="1">
        <f>VLOOKUP($E166,[1]AllProteinsNorm!$A$1:$Q$3226,15,FALSE)</f>
        <v>198693.77849941899</v>
      </c>
      <c r="P166" s="1">
        <f>VLOOKUP($E166,[1]AllProteinsNorm!$A$1:$Q$3226,6,FALSE)</f>
        <v>458824.94293892401</v>
      </c>
      <c r="Q166" s="1">
        <f>VLOOKUP($E166,[1]AllProteinsNorm!$A$1:$Q$3226,8,FALSE)</f>
        <v>453432.20480573602</v>
      </c>
      <c r="R166" s="1">
        <f>VLOOKUP($E166,[1]AllProteinsNorm!$A$1:$Q$3226,13,FALSE)</f>
        <v>205479.363182845</v>
      </c>
      <c r="S166" s="1">
        <f>VLOOKUP($E166,[1]AllProteinsNorm!$A$1:$Q$3226,16,FALSE)</f>
        <v>133325.289796378</v>
      </c>
      <c r="T166" s="1">
        <f>VLOOKUP($E166,[1]AllProteinsNorm!$A$1:$Q$3226,17,FALSE)</f>
        <v>292207.545425196</v>
      </c>
      <c r="U166" s="1">
        <f>VLOOKUP($E166,[1]AllProteinsNorm!$A$1:$Q$3226,3,FALSE)</f>
        <v>172276.21694753101</v>
      </c>
      <c r="V166" s="1">
        <f>VLOOKUP($E166,[1]AllProteinsNorm!$A$1:$Q$3226,7,FALSE)</f>
        <v>138370.080566219</v>
      </c>
      <c r="W166" s="1">
        <f>VLOOKUP($E166,[1]AllProteinsNorm!$A$1:$Q$3226,9,FALSE)</f>
        <v>193101.78259124499</v>
      </c>
      <c r="X166" s="1">
        <f>VLOOKUP($E166,[1]AllProteinsNorm!$A$1:$Q$3226,12,FALSE)</f>
        <v>242290.408398011</v>
      </c>
      <c r="Y166" s="29">
        <f>VLOOKUP($E166,[1]AllProteinsNorm!$A$1:$Q$3226,14,FALSE)</f>
        <v>167998.275017245</v>
      </c>
      <c r="Z166" s="25">
        <f t="shared" si="48"/>
        <v>0.90340781934197001</v>
      </c>
      <c r="AA166" s="1">
        <f t="shared" si="48"/>
        <v>0.70827484535022811</v>
      </c>
      <c r="AB166" s="1">
        <f t="shared" si="48"/>
        <v>1.7969555190758304</v>
      </c>
      <c r="AC166" s="1">
        <f t="shared" si="48"/>
        <v>0.72866329049701106</v>
      </c>
      <c r="AD166" s="1">
        <f t="shared" si="48"/>
        <v>0.86269852573496009</v>
      </c>
      <c r="AE166" s="1">
        <f t="shared" si="48"/>
        <v>1.9921489481614263</v>
      </c>
      <c r="AF166" s="1">
        <f t="shared" si="48"/>
        <v>1.9687344896297538</v>
      </c>
      <c r="AG166" s="1">
        <f t="shared" si="48"/>
        <v>0.89216051466511914</v>
      </c>
      <c r="AH166" s="1">
        <f t="shared" si="48"/>
        <v>0.57887837162882261</v>
      </c>
      <c r="AI166" s="1">
        <f t="shared" si="48"/>
        <v>1.2687212480972831</v>
      </c>
      <c r="AJ166" s="1">
        <f t="shared" si="48"/>
        <v>0.74799744361530551</v>
      </c>
      <c r="AK166" s="1">
        <f t="shared" si="48"/>
        <v>0.60078209499978807</v>
      </c>
      <c r="AL166" s="1">
        <f t="shared" si="48"/>
        <v>0.83841891988956752</v>
      </c>
      <c r="AM166" s="1">
        <f t="shared" si="48"/>
        <v>1.051988540875711</v>
      </c>
      <c r="AN166" s="29">
        <f t="shared" si="48"/>
        <v>0.72942326266052393</v>
      </c>
      <c r="AO166" s="1">
        <f t="shared" si="45"/>
        <v>93387.45499912482</v>
      </c>
      <c r="AP166" s="1">
        <f t="shared" si="46"/>
        <v>130512.59622116962</v>
      </c>
      <c r="AQ166" s="29">
        <f t="shared" si="47"/>
        <v>34493.750038814142</v>
      </c>
    </row>
    <row r="167" spans="1:43" x14ac:dyDescent="0.2">
      <c r="A167" s="26"/>
      <c r="E167" s="25" t="s">
        <v>332</v>
      </c>
      <c r="F167" s="26" t="s">
        <v>333</v>
      </c>
      <c r="G167" s="1">
        <v>0.95167377614327198</v>
      </c>
      <c r="H167" s="1">
        <v>0.99185943313060798</v>
      </c>
      <c r="I167" s="1">
        <f>VLOOKUP(F167,'[1]SUSMB vs SHAM all proteins sum'!$B$2:$E$3214,2,FALSE)</f>
        <v>0.49599010174972302</v>
      </c>
      <c r="J167" s="29">
        <f>VLOOKUP(F167,'[1]SUSMB vs SHAM all proteins sum'!$B$2:$E$3214,3,FALSE)</f>
        <v>0.87547186617473904</v>
      </c>
      <c r="K167" s="25">
        <f>VLOOKUP($E167,[1]AllProteinsNorm!$A$1:$Q$3226,4,FALSE)</f>
        <v>79007.513918466997</v>
      </c>
      <c r="L167" s="1">
        <f>VLOOKUP($E167,[1]AllProteinsNorm!$A$1:$Q$3226,5,FALSE)</f>
        <v>52401.5964356853</v>
      </c>
      <c r="M167" s="1">
        <f>VLOOKUP($E167,[1]AllProteinsNorm!$A$1:$Q$3226,10,FALSE)</f>
        <v>47287.489373771801</v>
      </c>
      <c r="N167" s="1">
        <f>VLOOKUP($E167,[1]AllProteinsNorm!$A$1:$Q$3226,11,FALSE)</f>
        <v>50556.814726570599</v>
      </c>
      <c r="O167" s="1">
        <f>VLOOKUP($E167,[1]AllProteinsNorm!$A$1:$Q$3226,15,FALSE)</f>
        <v>39418.950228266098</v>
      </c>
      <c r="P167" s="1">
        <f>VLOOKUP($E167,[1]AllProteinsNorm!$A$1:$Q$3226,6,FALSE)</f>
        <v>49096.583964658399</v>
      </c>
      <c r="Q167" s="1">
        <f>VLOOKUP($E167,[1]AllProteinsNorm!$A$1:$Q$3226,8,FALSE)</f>
        <v>56923.047497941203</v>
      </c>
      <c r="R167" s="1">
        <f>VLOOKUP($E167,[1]AllProteinsNorm!$A$1:$Q$3226,13,FALSE)</f>
        <v>62552.3563551154</v>
      </c>
      <c r="S167" s="1">
        <f>VLOOKUP($E167,[1]AllProteinsNorm!$A$1:$Q$3226,16,FALSE)</f>
        <v>49234.520724200098</v>
      </c>
      <c r="T167" s="1">
        <f>VLOOKUP($E167,[1]AllProteinsNorm!$A$1:$Q$3226,17,FALSE)</f>
        <v>43515.277965188798</v>
      </c>
      <c r="U167" s="1">
        <f>VLOOKUP($E167,[1]AllProteinsNorm!$A$1:$Q$3226,3,FALSE)</f>
        <v>48136.382180037603</v>
      </c>
      <c r="V167" s="1">
        <f>VLOOKUP($E167,[1]AllProteinsNorm!$A$1:$Q$3226,7,FALSE)</f>
        <v>26315.048178261099</v>
      </c>
      <c r="W167" s="1">
        <f>VLOOKUP($E167,[1]AllProteinsNorm!$A$1:$Q$3226,9,FALSE)</f>
        <v>63834.989713021299</v>
      </c>
      <c r="X167" s="1">
        <f>VLOOKUP($E167,[1]AllProteinsNorm!$A$1:$Q$3226,12,FALSE)</f>
        <v>50111.552366932003</v>
      </c>
      <c r="Y167" s="29">
        <f>VLOOKUP($E167,[1]AllProteinsNorm!$A$1:$Q$3226,14,FALSE)</f>
        <v>49519.999957561398</v>
      </c>
      <c r="Z167" s="25">
        <f t="shared" si="48"/>
        <v>1.4703319787235354</v>
      </c>
      <c r="AA167" s="1">
        <f t="shared" si="48"/>
        <v>0.9751951321372283</v>
      </c>
      <c r="AB167" s="1">
        <f t="shared" si="48"/>
        <v>0.88002146088986977</v>
      </c>
      <c r="AC167" s="1">
        <f t="shared" si="48"/>
        <v>0.94086369445302598</v>
      </c>
      <c r="AD167" s="1">
        <f t="shared" si="48"/>
        <v>0.73358773379634068</v>
      </c>
      <c r="AE167" s="1">
        <f t="shared" si="48"/>
        <v>0.91368876033510149</v>
      </c>
      <c r="AF167" s="1">
        <f t="shared" si="48"/>
        <v>1.0593394591429977</v>
      </c>
      <c r="AG167" s="1">
        <f t="shared" si="48"/>
        <v>1.1641010497855837</v>
      </c>
      <c r="AH167" s="1">
        <f t="shared" si="48"/>
        <v>0.91625576717453894</v>
      </c>
      <c r="AI167" s="1">
        <f t="shared" si="48"/>
        <v>0.80982050417746099</v>
      </c>
      <c r="AJ167" s="1">
        <f t="shared" si="48"/>
        <v>0.89581937905812181</v>
      </c>
      <c r="AK167" s="1">
        <f t="shared" si="48"/>
        <v>0.48972376093337727</v>
      </c>
      <c r="AL167" s="1">
        <f t="shared" si="48"/>
        <v>1.1879708913939753</v>
      </c>
      <c r="AM167" s="1">
        <f t="shared" si="48"/>
        <v>0.93257734985326879</v>
      </c>
      <c r="AN167" s="29">
        <f t="shared" si="48"/>
        <v>0.921568543456878</v>
      </c>
      <c r="AO167" s="1">
        <f t="shared" si="45"/>
        <v>13394.763599330799</v>
      </c>
      <c r="AP167" s="1">
        <f t="shared" si="46"/>
        <v>6682.9245948974703</v>
      </c>
      <c r="AQ167" s="29">
        <f t="shared" si="47"/>
        <v>12057.402044404274</v>
      </c>
    </row>
    <row r="168" spans="1:43" x14ac:dyDescent="0.2">
      <c r="A168" s="26"/>
      <c r="E168" s="25" t="s">
        <v>334</v>
      </c>
      <c r="F168" s="26" t="s">
        <v>335</v>
      </c>
      <c r="G168" s="1">
        <v>0.81282122650979405</v>
      </c>
      <c r="H168" s="1">
        <v>0.89592375643671496</v>
      </c>
      <c r="I168" s="1">
        <f>VLOOKUP(F168,'[1]SUSMB vs SHAM all proteins sum'!$B$2:$E$3214,2,FALSE)</f>
        <v>0.18531241840829701</v>
      </c>
      <c r="J168" s="29">
        <f>VLOOKUP(F168,'[1]SUSMB vs SHAM all proteins sum'!$B$2:$E$3214,3,FALSE)</f>
        <v>1.59843467322121</v>
      </c>
      <c r="K168" s="25">
        <f>VLOOKUP($E168,[1]AllProteinsNorm!$A$1:$Q$3226,4,FALSE)</f>
        <v>71342.199355125995</v>
      </c>
      <c r="L168" s="1">
        <f>VLOOKUP($E168,[1]AllProteinsNorm!$A$1:$Q$3226,5,FALSE)</f>
        <v>109311.161057052</v>
      </c>
      <c r="M168" s="1">
        <f>VLOOKUP($E168,[1]AllProteinsNorm!$A$1:$Q$3226,10,FALSE)</f>
        <v>306553.86705718702</v>
      </c>
      <c r="N168" s="1">
        <f>VLOOKUP($E168,[1]AllProteinsNorm!$A$1:$Q$3226,11,FALSE)</f>
        <v>268963.47392778902</v>
      </c>
      <c r="O168" s="1">
        <f>VLOOKUP($E168,[1]AllProteinsNorm!$A$1:$Q$3226,15,FALSE)</f>
        <v>348782.356098752</v>
      </c>
      <c r="P168" s="1">
        <f>VLOOKUP($E168,[1]AllProteinsNorm!$A$1:$Q$3226,6,FALSE)</f>
        <v>274740.55990980502</v>
      </c>
      <c r="Q168" s="1">
        <f>VLOOKUP($E168,[1]AllProteinsNorm!$A$1:$Q$3226,8,FALSE)</f>
        <v>258071.04974047301</v>
      </c>
      <c r="R168" s="1">
        <f>VLOOKUP($E168,[1]AllProteinsNorm!$A$1:$Q$3226,13,FALSE)</f>
        <v>107452.47750039501</v>
      </c>
      <c r="S168" s="1">
        <f>VLOOKUP($E168,[1]AllProteinsNorm!$A$1:$Q$3226,16,FALSE)</f>
        <v>291628.45498058398</v>
      </c>
      <c r="T168" s="1">
        <f>VLOOKUP($E168,[1]AllProteinsNorm!$A$1:$Q$3226,17,FALSE)</f>
        <v>58265.634147307697</v>
      </c>
      <c r="U168" s="1">
        <f>VLOOKUP($E168,[1]AllProteinsNorm!$A$1:$Q$3226,3,FALSE)</f>
        <v>240791.85709442399</v>
      </c>
      <c r="V168" s="1">
        <f>VLOOKUP($E168,[1]AllProteinsNorm!$A$1:$Q$3226,7,FALSE)</f>
        <v>260525.64088437101</v>
      </c>
      <c r="W168" s="1">
        <f>VLOOKUP($E168,[1]AllProteinsNorm!$A$1:$Q$3226,9,FALSE)</f>
        <v>312617.39683388697</v>
      </c>
      <c r="X168" s="1">
        <f>VLOOKUP($E168,[1]AllProteinsNorm!$A$1:$Q$3226,12,FALSE)</f>
        <v>330988.373747017</v>
      </c>
      <c r="Y168" s="29">
        <f>VLOOKUP($E168,[1]AllProteinsNorm!$A$1:$Q$3226,14,FALSE)</f>
        <v>360513.822213176</v>
      </c>
      <c r="Z168" s="25">
        <f t="shared" si="48"/>
        <v>0.32282909609212213</v>
      </c>
      <c r="AA168" s="1">
        <f t="shared" si="48"/>
        <v>0.49464165158643864</v>
      </c>
      <c r="AB168" s="1">
        <f t="shared" si="48"/>
        <v>1.3871805004635813</v>
      </c>
      <c r="AC168" s="1">
        <f t="shared" si="48"/>
        <v>1.2170809977091972</v>
      </c>
      <c r="AD168" s="1">
        <f t="shared" si="48"/>
        <v>1.5782677541486612</v>
      </c>
      <c r="AE168" s="1">
        <f t="shared" si="48"/>
        <v>1.2432227688135202</v>
      </c>
      <c r="AF168" s="1">
        <f t="shared" si="48"/>
        <v>1.1677919165422519</v>
      </c>
      <c r="AG168" s="1">
        <f t="shared" si="48"/>
        <v>0.48623096144875427</v>
      </c>
      <c r="AH168" s="1">
        <f t="shared" si="48"/>
        <v>1.31964183004066</v>
      </c>
      <c r="AI168" s="1">
        <f t="shared" si="48"/>
        <v>0.26365660401606511</v>
      </c>
      <c r="AJ168" s="1">
        <f t="shared" si="48"/>
        <v>1.0896022028307577</v>
      </c>
      <c r="AK168" s="1">
        <f t="shared" si="48"/>
        <v>1.1788991356555267</v>
      </c>
      <c r="AL168" s="1">
        <f t="shared" si="48"/>
        <v>1.414618452399935</v>
      </c>
      <c r="AM168" s="1">
        <f t="shared" si="48"/>
        <v>1.497748576292995</v>
      </c>
      <c r="AN168" s="29">
        <f t="shared" si="48"/>
        <v>1.6313535664138916</v>
      </c>
      <c r="AO168" s="1">
        <f t="shared" si="45"/>
        <v>110290.65520466698</v>
      </c>
      <c r="AP168" s="1">
        <f t="shared" si="46"/>
        <v>95904.612987454922</v>
      </c>
      <c r="AQ168" s="29">
        <f t="shared" si="47"/>
        <v>44360.607551968293</v>
      </c>
    </row>
    <row r="169" spans="1:43" x14ac:dyDescent="0.2">
      <c r="A169" s="26"/>
      <c r="E169" s="25" t="s">
        <v>336</v>
      </c>
      <c r="F169" s="26" t="s">
        <v>337</v>
      </c>
      <c r="G169" s="1">
        <v>0.67718901351049099</v>
      </c>
      <c r="H169" s="1">
        <v>1.2229479541933701</v>
      </c>
      <c r="I169" s="1">
        <f>VLOOKUP(F169,'[1]SUSMB vs SHAM all proteins sum'!$B$2:$E$3214,2,FALSE)</f>
        <v>0.296356955899087</v>
      </c>
      <c r="J169" s="29">
        <f>VLOOKUP(F169,'[1]SUSMB vs SHAM all proteins sum'!$B$2:$E$3214,3,FALSE)</f>
        <v>0.54679213753435996</v>
      </c>
      <c r="K169" s="25">
        <f>VLOOKUP($E169,[1]AllProteinsNorm!$A$1:$Q$3226,4,FALSE)</f>
        <v>4104.1089391965697</v>
      </c>
      <c r="L169" s="1">
        <f>VLOOKUP($E169,[1]AllProteinsNorm!$A$1:$Q$3226,5,FALSE)</f>
        <v>19471.3556363446</v>
      </c>
      <c r="M169" s="1">
        <f>VLOOKUP($E169,[1]AllProteinsNorm!$A$1:$Q$3226,10,FALSE)</f>
        <v>18192.472955609301</v>
      </c>
      <c r="N169" s="1">
        <f>VLOOKUP($E169,[1]AllProteinsNorm!$A$1:$Q$3226,11,FALSE)</f>
        <v>7164.3999288482401</v>
      </c>
      <c r="O169" s="1">
        <f>VLOOKUP($E169,[1]AllProteinsNorm!$A$1:$Q$3226,15,FALSE)</f>
        <v>17700.247384078699</v>
      </c>
      <c r="P169" s="1">
        <f>VLOOKUP($E169,[1]AllProteinsNorm!$A$1:$Q$3226,6,FALSE)</f>
        <v>19801.2612422518</v>
      </c>
      <c r="Q169" s="1">
        <f>VLOOKUP($E169,[1]AllProteinsNorm!$A$1:$Q$3226,8,FALSE)</f>
        <v>22580.348187166201</v>
      </c>
      <c r="R169" s="1">
        <f>VLOOKUP($E169,[1]AllProteinsNorm!$A$1:$Q$3226,13,FALSE)</f>
        <v>12295.951177969901</v>
      </c>
      <c r="S169" s="1">
        <f>VLOOKUP($E169,[1]AllProteinsNorm!$A$1:$Q$3226,16,FALSE)</f>
        <v>24286.329370523701</v>
      </c>
      <c r="T169" s="1">
        <f>VLOOKUP($E169,[1]AllProteinsNorm!$A$1:$Q$3226,17,FALSE)</f>
        <v>3777.0987556685</v>
      </c>
      <c r="U169" s="1">
        <f>VLOOKUP($E169,[1]AllProteinsNorm!$A$1:$Q$3226,3,FALSE)</f>
        <v>2970.46226711898</v>
      </c>
      <c r="V169" s="1">
        <f>VLOOKUP($E169,[1]AllProteinsNorm!$A$1:$Q$3226,7,FALSE)</f>
        <v>4110.5781460627304</v>
      </c>
      <c r="W169" s="1">
        <f>VLOOKUP($E169,[1]AllProteinsNorm!$A$1:$Q$3226,9,FALSE)</f>
        <v>2383.3493210391998</v>
      </c>
      <c r="X169" s="1">
        <f>VLOOKUP($E169,[1]AllProteinsNorm!$A$1:$Q$3226,12,FALSE)</f>
        <v>14373.256594460599</v>
      </c>
      <c r="Y169" s="29">
        <f>VLOOKUP($E169,[1]AllProteinsNorm!$A$1:$Q$3226,14,FALSE)</f>
        <v>21543.062514876699</v>
      </c>
      <c r="Z169" s="25">
        <f t="shared" si="48"/>
        <v>0.30796561087944652</v>
      </c>
      <c r="AA169" s="1">
        <f t="shared" si="48"/>
        <v>1.4610986262883436</v>
      </c>
      <c r="AB169" s="1">
        <f t="shared" si="48"/>
        <v>1.3651333651681326</v>
      </c>
      <c r="AC169" s="1">
        <f t="shared" si="48"/>
        <v>0.5376048329517148</v>
      </c>
      <c r="AD169" s="1">
        <f t="shared" si="48"/>
        <v>1.3281975647123625</v>
      </c>
      <c r="AE169" s="1">
        <f t="shared" si="48"/>
        <v>1.4858542024587105</v>
      </c>
      <c r="AF169" s="1">
        <f t="shared" si="48"/>
        <v>1.6943923337211824</v>
      </c>
      <c r="AG169" s="1">
        <f t="shared" si="48"/>
        <v>0.92266803147010268</v>
      </c>
      <c r="AH169" s="1">
        <f t="shared" si="48"/>
        <v>1.8224063667464323</v>
      </c>
      <c r="AI169" s="1">
        <f t="shared" si="48"/>
        <v>0.28342730246072878</v>
      </c>
      <c r="AJ169" s="1">
        <f t="shared" si="48"/>
        <v>0.22289862190322993</v>
      </c>
      <c r="AK169" s="1">
        <f t="shared" si="48"/>
        <v>0.30845104956393538</v>
      </c>
      <c r="AL169" s="1">
        <f t="shared" si="48"/>
        <v>0.17884262831888639</v>
      </c>
      <c r="AM169" s="1">
        <f t="shared" si="48"/>
        <v>1.0785456265950455</v>
      </c>
      <c r="AN169" s="29">
        <f t="shared" si="48"/>
        <v>1.6165561162971707</v>
      </c>
      <c r="AO169" s="1">
        <f t="shared" si="45"/>
        <v>6381.0748928344055</v>
      </c>
      <c r="AP169" s="1">
        <f t="shared" si="46"/>
        <v>7589.8684097964597</v>
      </c>
      <c r="AQ169" s="29">
        <f t="shared" si="47"/>
        <v>7618.5714327909864</v>
      </c>
    </row>
    <row r="170" spans="1:43" x14ac:dyDescent="0.2">
      <c r="A170" s="26"/>
      <c r="E170" s="25" t="s">
        <v>338</v>
      </c>
      <c r="F170" s="26" t="s">
        <v>339</v>
      </c>
      <c r="G170" s="1">
        <v>0.36756644775534802</v>
      </c>
      <c r="H170" s="1">
        <v>1.3118025640836799</v>
      </c>
      <c r="I170" s="1">
        <f>VLOOKUP(F170,'[1]SUSMB vs SHAM all proteins sum'!$B$2:$E$3214,2,FALSE)</f>
        <v>0.493976775779844</v>
      </c>
      <c r="J170" s="29">
        <f>VLOOKUP(F170,'[1]SUSMB vs SHAM all proteins sum'!$B$2:$E$3214,3,FALSE)</f>
        <v>1.24704239590685</v>
      </c>
      <c r="K170" s="25">
        <f>VLOOKUP($E170,[1]AllProteinsNorm!$A$1:$Q$3226,4,FALSE)</f>
        <v>13919.7299115609</v>
      </c>
      <c r="L170" s="1">
        <f>VLOOKUP($E170,[1]AllProteinsNorm!$A$1:$Q$3226,5,FALSE)</f>
        <v>66628.235500034498</v>
      </c>
      <c r="M170" s="1">
        <f>VLOOKUP($E170,[1]AllProteinsNorm!$A$1:$Q$3226,10,FALSE)</f>
        <v>37626.719845179599</v>
      </c>
      <c r="N170" s="1">
        <f>VLOOKUP($E170,[1]AllProteinsNorm!$A$1:$Q$3226,11,FALSE)</f>
        <v>57580.512096510902</v>
      </c>
      <c r="O170" s="1">
        <f>VLOOKUP($E170,[1]AllProteinsNorm!$A$1:$Q$3226,15,FALSE)</f>
        <v>35893.5553736867</v>
      </c>
      <c r="P170" s="1">
        <f>VLOOKUP($E170,[1]AllProteinsNorm!$A$1:$Q$3226,6,FALSE)</f>
        <v>56712.7702287961</v>
      </c>
      <c r="Q170" s="1">
        <f>VLOOKUP($E170,[1]AllProteinsNorm!$A$1:$Q$3226,8,FALSE)</f>
        <v>40997.139009237602</v>
      </c>
      <c r="R170" s="1">
        <f>VLOOKUP($E170,[1]AllProteinsNorm!$A$1:$Q$3226,13,FALSE)</f>
        <v>41825.360663306601</v>
      </c>
      <c r="S170" s="1">
        <f>VLOOKUP($E170,[1]AllProteinsNorm!$A$1:$Q$3226,16,FALSE)</f>
        <v>59672.426171083302</v>
      </c>
      <c r="T170" s="1">
        <f>VLOOKUP($E170,[1]AllProteinsNorm!$A$1:$Q$3226,17,FALSE)</f>
        <v>48280.533120632303</v>
      </c>
      <c r="U170" s="1">
        <f>VLOOKUP($E170,[1]AllProteinsNorm!$A$1:$Q$3226,3,FALSE)</f>
        <v>52926.783132957396</v>
      </c>
      <c r="V170" s="1">
        <f>VLOOKUP($E170,[1]AllProteinsNorm!$A$1:$Q$3226,7,FALSE)</f>
        <v>40398.133496601498</v>
      </c>
      <c r="W170" s="1">
        <f>VLOOKUP($E170,[1]AllProteinsNorm!$A$1:$Q$3226,9,FALSE)</f>
        <v>62047.115025250801</v>
      </c>
      <c r="X170" s="1">
        <f>VLOOKUP($E170,[1]AllProteinsNorm!$A$1:$Q$3226,12,FALSE)</f>
        <v>28598.7024224794</v>
      </c>
      <c r="Y170" s="29">
        <f>VLOOKUP($E170,[1]AllProteinsNorm!$A$1:$Q$3226,14,FALSE)</f>
        <v>57329.592439071297</v>
      </c>
      <c r="Z170" s="25">
        <f t="shared" si="48"/>
        <v>0.32884034827073572</v>
      </c>
      <c r="AA170" s="1">
        <f t="shared" si="48"/>
        <v>1.5740285411930839</v>
      </c>
      <c r="AB170" s="1">
        <f t="shared" si="48"/>
        <v>0.88889538351587061</v>
      </c>
      <c r="AC170" s="1">
        <f t="shared" si="48"/>
        <v>1.3602847017669386</v>
      </c>
      <c r="AD170" s="1">
        <f t="shared" si="48"/>
        <v>0.84795102525337029</v>
      </c>
      <c r="AE170" s="1">
        <f t="shared" si="48"/>
        <v>1.3397851274360142</v>
      </c>
      <c r="AF170" s="1">
        <f t="shared" si="48"/>
        <v>0.96851832295284068</v>
      </c>
      <c r="AG170" s="1">
        <f t="shared" si="48"/>
        <v>0.98808426991444198</v>
      </c>
      <c r="AH170" s="1">
        <f t="shared" si="48"/>
        <v>1.4097041773749752</v>
      </c>
      <c r="AI170" s="1">
        <f t="shared" si="48"/>
        <v>1.140581564941096</v>
      </c>
      <c r="AJ170" s="1">
        <f t="shared" si="48"/>
        <v>1.2503447918077992</v>
      </c>
      <c r="AK170" s="1">
        <f t="shared" si="48"/>
        <v>0.95436738880089644</v>
      </c>
      <c r="AL170" s="1">
        <f t="shared" si="48"/>
        <v>1.4658039375571403</v>
      </c>
      <c r="AM170" s="1">
        <f t="shared" si="48"/>
        <v>0.67561707909925151</v>
      </c>
      <c r="AN170" s="29">
        <f t="shared" si="48"/>
        <v>1.3543569640834736</v>
      </c>
      <c r="AO170" s="1">
        <f t="shared" si="45"/>
        <v>18404.751981215093</v>
      </c>
      <c r="AP170" s="1">
        <f t="shared" si="46"/>
        <v>7591.9446035333331</v>
      </c>
      <c r="AQ170" s="29">
        <f t="shared" si="47"/>
        <v>12186.028720367973</v>
      </c>
    </row>
    <row r="171" spans="1:43" x14ac:dyDescent="0.2">
      <c r="A171" s="26"/>
      <c r="E171" s="25" t="s">
        <v>340</v>
      </c>
      <c r="F171" s="26" t="s">
        <v>341</v>
      </c>
      <c r="G171" s="1">
        <v>0.67016844843531098</v>
      </c>
      <c r="H171" s="1">
        <v>0.70061805306859604</v>
      </c>
      <c r="I171" s="1">
        <f>VLOOKUP(F171,'[1]SUSMB vs SHAM all proteins sum'!$B$2:$E$3214,2,FALSE)</f>
        <v>0.58257587188131399</v>
      </c>
      <c r="J171" s="29">
        <f>VLOOKUP(F171,'[1]SUSMB vs SHAM all proteins sum'!$B$2:$E$3214,3,FALSE)</f>
        <v>0.71224068148125697</v>
      </c>
      <c r="K171" s="25">
        <f>VLOOKUP($E171,[1]AllProteinsNorm!$A$1:$Q$3226,4,FALSE)</f>
        <v>99006.932796860201</v>
      </c>
      <c r="L171" s="1">
        <f>VLOOKUP($E171,[1]AllProteinsNorm!$A$1:$Q$3226,5,FALSE)</f>
        <v>72355.851851582396</v>
      </c>
      <c r="M171" s="1">
        <f>VLOOKUP($E171,[1]AllProteinsNorm!$A$1:$Q$3226,10,FALSE)</f>
        <v>15882.848533181301</v>
      </c>
      <c r="N171" s="1">
        <f>VLOOKUP($E171,[1]AllProteinsNorm!$A$1:$Q$3226,11,FALSE)</f>
        <v>5078.7189072715</v>
      </c>
      <c r="O171" s="1">
        <f>VLOOKUP($E171,[1]AllProteinsNorm!$A$1:$Q$3226,15,FALSE)</f>
        <v>13836.250262026901</v>
      </c>
      <c r="P171" s="1">
        <f>VLOOKUP($E171,[1]AllProteinsNorm!$A$1:$Q$3226,6,FALSE)</f>
        <v>2475.8541596909599</v>
      </c>
      <c r="Q171" s="1">
        <f>VLOOKUP($E171,[1]AllProteinsNorm!$A$1:$Q$3226,8,FALSE)</f>
        <v>26532.235650271901</v>
      </c>
      <c r="R171" s="1">
        <f>VLOOKUP($E171,[1]AllProteinsNorm!$A$1:$Q$3226,13,FALSE)</f>
        <v>26603.8009520245</v>
      </c>
      <c r="S171" s="1">
        <f>VLOOKUP($E171,[1]AllProteinsNorm!$A$1:$Q$3226,16,FALSE)</f>
        <v>9616.9327209822095</v>
      </c>
      <c r="T171" s="1">
        <f>VLOOKUP($E171,[1]AllProteinsNorm!$A$1:$Q$3226,17,FALSE)</f>
        <v>80309.642570170705</v>
      </c>
      <c r="U171" s="1">
        <f>VLOOKUP($E171,[1]AllProteinsNorm!$A$1:$Q$3226,3,FALSE)</f>
        <v>27474.8546682011</v>
      </c>
      <c r="V171" s="1">
        <f>VLOOKUP($E171,[1]AllProteinsNorm!$A$1:$Q$3226,7,FALSE)</f>
        <v>22175.993891948201</v>
      </c>
      <c r="W171" s="1">
        <f>VLOOKUP($E171,[1]AllProteinsNorm!$A$1:$Q$3226,9,FALSE)</f>
        <v>15762.9788572573</v>
      </c>
      <c r="X171" s="1">
        <f>VLOOKUP($E171,[1]AllProteinsNorm!$A$1:$Q$3226,12,FALSE)</f>
        <v>7901.32890945696</v>
      </c>
      <c r="Y171" s="29">
        <f>VLOOKUP($E171,[1]AllProteinsNorm!$A$1:$Q$3226,14,FALSE)</f>
        <v>19311.552784137901</v>
      </c>
      <c r="Z171" s="25">
        <f t="shared" si="48"/>
        <v>2.4012088553256321</v>
      </c>
      <c r="AA171" s="1">
        <f t="shared" si="48"/>
        <v>1.754841881195607</v>
      </c>
      <c r="AB171" s="1">
        <f t="shared" si="48"/>
        <v>0.38520571709782464</v>
      </c>
      <c r="AC171" s="1">
        <f t="shared" si="48"/>
        <v>0.12317384721806861</v>
      </c>
      <c r="AD171" s="1">
        <f t="shared" si="48"/>
        <v>0.33556969916286727</v>
      </c>
      <c r="AE171" s="1">
        <f t="shared" si="48"/>
        <v>6.0046733746843932E-2</v>
      </c>
      <c r="AF171" s="1">
        <f t="shared" si="48"/>
        <v>0.64348462673555051</v>
      </c>
      <c r="AG171" s="1">
        <f t="shared" si="48"/>
        <v>0.64522029545538628</v>
      </c>
      <c r="AH171" s="1">
        <f t="shared" si="48"/>
        <v>0.23323885871783751</v>
      </c>
      <c r="AI171" s="1">
        <f t="shared" si="48"/>
        <v>1.9477446625196917</v>
      </c>
      <c r="AJ171" s="1">
        <f t="shared" si="48"/>
        <v>0.66634590593196785</v>
      </c>
      <c r="AK171" s="1">
        <f t="shared" si="48"/>
        <v>0.53783297194195923</v>
      </c>
      <c r="AL171" s="1">
        <f t="shared" si="48"/>
        <v>0.38229852545797971</v>
      </c>
      <c r="AM171" s="1">
        <f t="shared" si="48"/>
        <v>0.19163042839794098</v>
      </c>
      <c r="AN171" s="29">
        <f t="shared" si="48"/>
        <v>0.46836186361315957</v>
      </c>
      <c r="AO171" s="1">
        <f t="shared" si="45"/>
        <v>37434.752119525532</v>
      </c>
      <c r="AP171" s="1">
        <f t="shared" si="46"/>
        <v>27289.87604224254</v>
      </c>
      <c r="AQ171" s="29">
        <f t="shared" si="47"/>
        <v>6550.4117109077233</v>
      </c>
    </row>
    <row r="172" spans="1:43" x14ac:dyDescent="0.2">
      <c r="A172" s="26"/>
      <c r="E172" s="25" t="s">
        <v>342</v>
      </c>
      <c r="F172" s="26" t="s">
        <v>343</v>
      </c>
      <c r="G172" s="1">
        <v>0.87641735858153402</v>
      </c>
      <c r="H172" s="1">
        <v>1.01497819395081</v>
      </c>
      <c r="I172" s="1">
        <f>VLOOKUP(F172,'[1]SUSMB vs SHAM all proteins sum'!$B$2:$E$3214,2,FALSE)</f>
        <v>0.18561147535915401</v>
      </c>
      <c r="J172" s="29">
        <f>VLOOKUP(F172,'[1]SUSMB vs SHAM all proteins sum'!$B$2:$E$3214,3,FALSE)</f>
        <v>0.79968026498212197</v>
      </c>
      <c r="K172" s="25">
        <f>VLOOKUP($E172,[1]AllProteinsNorm!$A$1:$Q$3226,4,FALSE)</f>
        <v>303397.39235909103</v>
      </c>
      <c r="L172" s="1">
        <f>VLOOKUP($E172,[1]AllProteinsNorm!$A$1:$Q$3226,5,FALSE)</f>
        <v>238884.534399581</v>
      </c>
      <c r="M172" s="1">
        <f>VLOOKUP($E172,[1]AllProteinsNorm!$A$1:$Q$3226,10,FALSE)</f>
        <v>309606.57243228401</v>
      </c>
      <c r="N172" s="1">
        <f>VLOOKUP($E172,[1]AllProteinsNorm!$A$1:$Q$3226,11,FALSE)</f>
        <v>262364.266682913</v>
      </c>
      <c r="O172" s="1">
        <f>VLOOKUP($E172,[1]AllProteinsNorm!$A$1:$Q$3226,15,FALSE)</f>
        <v>382340.520989649</v>
      </c>
      <c r="P172" s="1">
        <f>VLOOKUP($E172,[1]AllProteinsNorm!$A$1:$Q$3226,6,FALSE)</f>
        <v>297371.348517965</v>
      </c>
      <c r="Q172" s="1">
        <f>VLOOKUP($E172,[1]AllProteinsNorm!$A$1:$Q$3226,8,FALSE)</f>
        <v>350213.89295481099</v>
      </c>
      <c r="R172" s="1">
        <f>VLOOKUP($E172,[1]AllProteinsNorm!$A$1:$Q$3226,13,FALSE)</f>
        <v>295783.87816224498</v>
      </c>
      <c r="S172" s="1">
        <f>VLOOKUP($E172,[1]AllProteinsNorm!$A$1:$Q$3226,16,FALSE)</f>
        <v>261748.25857041901</v>
      </c>
      <c r="T172" s="1">
        <f>VLOOKUP($E172,[1]AllProteinsNorm!$A$1:$Q$3226,17,FALSE)</f>
        <v>300716.89499993803</v>
      </c>
      <c r="U172" s="1">
        <f>VLOOKUP($E172,[1]AllProteinsNorm!$A$1:$Q$3226,3,FALSE)</f>
        <v>145271.44669394</v>
      </c>
      <c r="V172" s="1">
        <f>VLOOKUP($E172,[1]AllProteinsNorm!$A$1:$Q$3226,7,FALSE)</f>
        <v>321247.66167727398</v>
      </c>
      <c r="W172" s="1">
        <f>VLOOKUP($E172,[1]AllProteinsNorm!$A$1:$Q$3226,9,FALSE)</f>
        <v>251546.58877411101</v>
      </c>
      <c r="X172" s="1">
        <f>VLOOKUP($E172,[1]AllProteinsNorm!$A$1:$Q$3226,12,FALSE)</f>
        <v>236726.76599320601</v>
      </c>
      <c r="Y172" s="29">
        <f>VLOOKUP($E172,[1]AllProteinsNorm!$A$1:$Q$3226,14,FALSE)</f>
        <v>264887.16768384998</v>
      </c>
      <c r="Z172" s="25">
        <f t="shared" si="48"/>
        <v>1.013626731531502</v>
      </c>
      <c r="AA172" s="1">
        <f t="shared" si="48"/>
        <v>0.79809436704150505</v>
      </c>
      <c r="AB172" s="1">
        <f t="shared" si="48"/>
        <v>1.0343711118775003</v>
      </c>
      <c r="AC172" s="1">
        <f t="shared" si="48"/>
        <v>0.87653829863410093</v>
      </c>
      <c r="AD172" s="1">
        <f t="shared" si="48"/>
        <v>1.2773694909153919</v>
      </c>
      <c r="AE172" s="1">
        <f t="shared" si="48"/>
        <v>0.9934941948763526</v>
      </c>
      <c r="AF172" s="1">
        <f t="shared" si="48"/>
        <v>1.1700369633782435</v>
      </c>
      <c r="AG172" s="1">
        <f t="shared" si="48"/>
        <v>0.98819058176498098</v>
      </c>
      <c r="AH172" s="1">
        <f t="shared" si="48"/>
        <v>0.87448026417042579</v>
      </c>
      <c r="AI172" s="1">
        <f t="shared" si="48"/>
        <v>1.0046714015073688</v>
      </c>
      <c r="AJ172" s="1">
        <f t="shared" si="48"/>
        <v>0.48534043273170197</v>
      </c>
      <c r="AK172" s="1">
        <f t="shared" si="48"/>
        <v>1.0732630718614542</v>
      </c>
      <c r="AL172" s="1">
        <f t="shared" si="48"/>
        <v>0.84039729090756909</v>
      </c>
      <c r="AM172" s="1">
        <f t="shared" si="48"/>
        <v>0.79088543317378357</v>
      </c>
      <c r="AN172" s="29">
        <f t="shared" si="48"/>
        <v>0.88496711166928543</v>
      </c>
      <c r="AO172" s="1">
        <f t="shared" si="45"/>
        <v>49057.144891600132</v>
      </c>
      <c r="AP172" s="1">
        <f t="shared" si="46"/>
        <v>28294.955203044505</v>
      </c>
      <c r="AQ172" s="29">
        <f t="shared" si="47"/>
        <v>57027.419114191929</v>
      </c>
    </row>
    <row r="173" spans="1:43" x14ac:dyDescent="0.2">
      <c r="A173" s="26"/>
      <c r="E173" s="25" t="s">
        <v>344</v>
      </c>
      <c r="F173" s="26" t="s">
        <v>345</v>
      </c>
      <c r="G173" s="1">
        <v>0.90605392791238204</v>
      </c>
      <c r="H173" s="1">
        <v>1.0204390077377501</v>
      </c>
      <c r="I173" s="1">
        <f>VLOOKUP(F173,'[1]SUSMB vs SHAM all proteins sum'!$B$2:$E$3214,2,FALSE)</f>
        <v>4.0145227979336298E-2</v>
      </c>
      <c r="J173" s="29">
        <f>VLOOKUP(F173,'[1]SUSMB vs SHAM all proteins sum'!$B$2:$E$3214,3,FALSE)</f>
        <v>0.66726955834800705</v>
      </c>
      <c r="K173" s="25">
        <f>VLOOKUP($E173,[1]AllProteinsNorm!$A$1:$Q$3226,4,FALSE)</f>
        <v>34052.675982459703</v>
      </c>
      <c r="L173" s="1">
        <f>VLOOKUP($E173,[1]AllProteinsNorm!$A$1:$Q$3226,5,FALSE)</f>
        <v>32010.3011699534</v>
      </c>
      <c r="M173" s="1">
        <f>VLOOKUP($E173,[1]AllProteinsNorm!$A$1:$Q$3226,10,FALSE)</f>
        <v>30831.710767619999</v>
      </c>
      <c r="N173" s="1">
        <f>VLOOKUP($E173,[1]AllProteinsNorm!$A$1:$Q$3226,11,FALSE)</f>
        <v>25849.6778716222</v>
      </c>
      <c r="O173" s="1">
        <f>VLOOKUP($E173,[1]AllProteinsNorm!$A$1:$Q$3226,15,FALSE)</f>
        <v>36056.865627170999</v>
      </c>
      <c r="P173" s="1">
        <f>VLOOKUP($E173,[1]AllProteinsNorm!$A$1:$Q$3226,6,FALSE)</f>
        <v>32461.7069966405</v>
      </c>
      <c r="Q173" s="1">
        <f>VLOOKUP($E173,[1]AllProteinsNorm!$A$1:$Q$3226,8,FALSE)</f>
        <v>40229.3011952202</v>
      </c>
      <c r="R173" s="1">
        <f>VLOOKUP($E173,[1]AllProteinsNorm!$A$1:$Q$3226,13,FALSE)</f>
        <v>17615.1227402847</v>
      </c>
      <c r="S173" s="1">
        <f>VLOOKUP($E173,[1]AllProteinsNorm!$A$1:$Q$3226,16,FALSE)</f>
        <v>40674.060118130001</v>
      </c>
      <c r="T173" s="1">
        <f>VLOOKUP($E173,[1]AllProteinsNorm!$A$1:$Q$3226,17,FALSE)</f>
        <v>37042.471316860603</v>
      </c>
      <c r="U173" s="1">
        <f>VLOOKUP($E173,[1]AllProteinsNorm!$A$1:$Q$3226,3,FALSE)</f>
        <v>24010.793525390502</v>
      </c>
      <c r="V173" s="1">
        <f>VLOOKUP($E173,[1]AllProteinsNorm!$A$1:$Q$3226,7,FALSE)</f>
        <v>32809.709165355998</v>
      </c>
      <c r="W173" s="1">
        <f>VLOOKUP($E173,[1]AllProteinsNorm!$A$1:$Q$3226,9,FALSE)</f>
        <v>12748.0430820939</v>
      </c>
      <c r="X173" s="1">
        <f>VLOOKUP($E173,[1]AllProteinsNorm!$A$1:$Q$3226,12,FALSE)</f>
        <v>18662.578946661801</v>
      </c>
      <c r="Y173" s="29">
        <f>VLOOKUP($E173,[1]AllProteinsNorm!$A$1:$Q$3226,14,FALSE)</f>
        <v>22108.751759212599</v>
      </c>
      <c r="Z173" s="25">
        <f t="shared" si="48"/>
        <v>1.0721792166915989</v>
      </c>
      <c r="AA173" s="1">
        <f t="shared" si="48"/>
        <v>1.0078732036255009</v>
      </c>
      <c r="AB173" s="1">
        <f t="shared" si="48"/>
        <v>0.97076422179320765</v>
      </c>
      <c r="AC173" s="1">
        <f t="shared" si="48"/>
        <v>0.81390042258065431</v>
      </c>
      <c r="AD173" s="1">
        <f t="shared" si="48"/>
        <v>1.1352829353090383</v>
      </c>
      <c r="AE173" s="1">
        <f t="shared" si="48"/>
        <v>1.0220861232185658</v>
      </c>
      <c r="AF173" s="1">
        <f t="shared" si="48"/>
        <v>1.2666558324449779</v>
      </c>
      <c r="AG173" s="1">
        <f t="shared" si="48"/>
        <v>0.55462802721680848</v>
      </c>
      <c r="AH173" s="1">
        <f t="shared" si="48"/>
        <v>1.2806594682775232</v>
      </c>
      <c r="AI173" s="1">
        <f t="shared" si="48"/>
        <v>1.1663156194036013</v>
      </c>
      <c r="AJ173" s="1">
        <f t="shared" si="48"/>
        <v>0.75600149038088504</v>
      </c>
      <c r="AK173" s="1">
        <f t="shared" si="48"/>
        <v>1.0330432853767633</v>
      </c>
      <c r="AL173" s="1">
        <f t="shared" si="48"/>
        <v>0.40138363437723906</v>
      </c>
      <c r="AM173" s="1">
        <f t="shared" si="48"/>
        <v>0.58760813061457484</v>
      </c>
      <c r="AN173" s="29">
        <f t="shared" si="48"/>
        <v>0.69611398985006701</v>
      </c>
      <c r="AO173" s="1">
        <f t="shared" si="45"/>
        <v>3451.8312910991835</v>
      </c>
      <c r="AP173" s="1">
        <f t="shared" si="46"/>
        <v>8516.483768696522</v>
      </c>
      <c r="AQ173" s="29">
        <f t="shared" si="47"/>
        <v>6597.2556821812659</v>
      </c>
    </row>
    <row r="174" spans="1:43" x14ac:dyDescent="0.2">
      <c r="A174" s="26"/>
      <c r="E174" s="25" t="s">
        <v>346</v>
      </c>
      <c r="F174" s="26" t="s">
        <v>347</v>
      </c>
      <c r="G174" s="1">
        <v>0.39984798481588402</v>
      </c>
      <c r="H174" s="1">
        <v>1.3569277268406801</v>
      </c>
      <c r="I174" s="1">
        <f>VLOOKUP(F174,'[1]SUSMB vs SHAM all proteins sum'!$B$2:$E$3214,2,FALSE)</f>
        <v>0.80957331026925095</v>
      </c>
      <c r="J174" s="29">
        <f>VLOOKUP(F174,'[1]SUSMB vs SHAM all proteins sum'!$B$2:$E$3214,3,FALSE)</f>
        <v>0.91539780968492701</v>
      </c>
      <c r="K174" s="25">
        <f>VLOOKUP($E174,[1]AllProteinsNorm!$A$1:$Q$3226,4,FALSE)</f>
        <v>68904.760707220703</v>
      </c>
      <c r="L174" s="1">
        <f>VLOOKUP($E174,[1]AllProteinsNorm!$A$1:$Q$3226,5,FALSE)</f>
        <v>19620.1988491382</v>
      </c>
      <c r="M174" s="1">
        <f>VLOOKUP($E174,[1]AllProteinsNorm!$A$1:$Q$3226,10,FALSE)</f>
        <v>50153.571142056499</v>
      </c>
      <c r="N174" s="1">
        <f>VLOOKUP($E174,[1]AllProteinsNorm!$A$1:$Q$3226,11,FALSE)</f>
        <v>38934.898350058997</v>
      </c>
      <c r="O174" s="1">
        <f>VLOOKUP($E174,[1]AllProteinsNorm!$A$1:$Q$3226,15,FALSE)</f>
        <v>128277.09637790501</v>
      </c>
      <c r="P174" s="1">
        <f>VLOOKUP($E174,[1]AllProteinsNorm!$A$1:$Q$3226,6,FALSE)</f>
        <v>72537.536072545598</v>
      </c>
      <c r="Q174" s="1">
        <f>VLOOKUP($E174,[1]AllProteinsNorm!$A$1:$Q$3226,8,FALSE)</f>
        <v>113312.39838984</v>
      </c>
      <c r="R174" s="1">
        <f>VLOOKUP($E174,[1]AllProteinsNorm!$A$1:$Q$3226,13,FALSE)</f>
        <v>72316.975237714505</v>
      </c>
      <c r="S174" s="1">
        <f>VLOOKUP($E174,[1]AllProteinsNorm!$A$1:$Q$3226,16,FALSE)</f>
        <v>52162.340369310303</v>
      </c>
      <c r="T174" s="1">
        <f>VLOOKUP($E174,[1]AllProteinsNorm!$A$1:$Q$3226,17,FALSE)</f>
        <v>50244.518899536102</v>
      </c>
      <c r="U174" s="1">
        <f>VLOOKUP($E174,[1]AllProteinsNorm!$A$1:$Q$3226,3,FALSE)</f>
        <v>24658.041103674001</v>
      </c>
      <c r="V174" s="1">
        <f>VLOOKUP($E174,[1]AllProteinsNorm!$A$1:$Q$3226,7,FALSE)</f>
        <v>60869.216455170797</v>
      </c>
      <c r="W174" s="1">
        <f>VLOOKUP($E174,[1]AllProteinsNorm!$A$1:$Q$3226,9,FALSE)</f>
        <v>46697.660684784198</v>
      </c>
      <c r="X174" s="1">
        <f>VLOOKUP($E174,[1]AllProteinsNorm!$A$1:$Q$3226,12,FALSE)</f>
        <v>65433.707954744998</v>
      </c>
      <c r="Y174" s="29">
        <f>VLOOKUP($E174,[1]AllProteinsNorm!$A$1:$Q$3226,14,FALSE)</f>
        <v>47461.238425156298</v>
      </c>
      <c r="Z174" s="25">
        <f t="shared" si="48"/>
        <v>1.1262977271227128</v>
      </c>
      <c r="AA174" s="1">
        <f t="shared" si="48"/>
        <v>0.32070622033470464</v>
      </c>
      <c r="AB174" s="1">
        <f t="shared" si="48"/>
        <v>0.81979608672330839</v>
      </c>
      <c r="AC174" s="1">
        <f t="shared" si="48"/>
        <v>0.63641883474141314</v>
      </c>
      <c r="AD174" s="1">
        <f t="shared" si="48"/>
        <v>2.096781131077861</v>
      </c>
      <c r="AE174" s="1">
        <f t="shared" si="48"/>
        <v>1.1856780456249154</v>
      </c>
      <c r="AF174" s="1">
        <f t="shared" si="48"/>
        <v>1.8521724108959303</v>
      </c>
      <c r="AG174" s="1">
        <f t="shared" si="48"/>
        <v>1.182072820609795</v>
      </c>
      <c r="AH174" s="1">
        <f t="shared" si="48"/>
        <v>0.85263086028247292</v>
      </c>
      <c r="AI174" s="1">
        <f t="shared" si="48"/>
        <v>0.82128269304027146</v>
      </c>
      <c r="AJ174" s="1">
        <f t="shared" si="48"/>
        <v>0.40305336475039999</v>
      </c>
      <c r="AK174" s="1">
        <f t="shared" si="48"/>
        <v>0.9949509938290092</v>
      </c>
      <c r="AL174" s="1">
        <f t="shared" si="48"/>
        <v>0.76330675197756692</v>
      </c>
      <c r="AM174" s="1">
        <f t="shared" si="48"/>
        <v>1.0695608807029451</v>
      </c>
      <c r="AN174" s="29">
        <f t="shared" si="48"/>
        <v>0.77578797772504227</v>
      </c>
      <c r="AO174" s="1">
        <f t="shared" si="45"/>
        <v>37162.712508240991</v>
      </c>
      <c r="AP174" s="1">
        <f t="shared" si="46"/>
        <v>22688.638277434173</v>
      </c>
      <c r="AQ174" s="29">
        <f t="shared" si="47"/>
        <v>14220.701103060874</v>
      </c>
    </row>
    <row r="175" spans="1:43" x14ac:dyDescent="0.2">
      <c r="A175" s="26"/>
      <c r="E175" s="25" t="s">
        <v>348</v>
      </c>
      <c r="F175" s="26" t="s">
        <v>349</v>
      </c>
      <c r="G175" s="1">
        <v>0.59121887361381098</v>
      </c>
      <c r="H175" s="1">
        <v>0.92954318898315902</v>
      </c>
      <c r="I175" s="1">
        <f>VLOOKUP(F175,'[1]SUSMB vs SHAM all proteins sum'!$B$2:$E$3214,2,FALSE)</f>
        <v>0.80137443594940705</v>
      </c>
      <c r="J175" s="29">
        <f>VLOOKUP(F175,'[1]SUSMB vs SHAM all proteins sum'!$B$2:$E$3214,3,FALSE)</f>
        <v>1.08065248894775</v>
      </c>
      <c r="K175" s="25">
        <f>VLOOKUP($E175,[1]AllProteinsNorm!$A$1:$Q$3226,4,FALSE)</f>
        <v>59566.902716195902</v>
      </c>
      <c r="L175" s="1">
        <f>VLOOKUP($E175,[1]AllProteinsNorm!$A$1:$Q$3226,5,FALSE)</f>
        <v>99339.801938545002</v>
      </c>
      <c r="M175" s="1">
        <f>VLOOKUP($E175,[1]AllProteinsNorm!$A$1:$Q$3226,10,FALSE)</f>
        <v>61232.075377320602</v>
      </c>
      <c r="N175" s="1">
        <f>VLOOKUP($E175,[1]AllProteinsNorm!$A$1:$Q$3226,11,FALSE)</f>
        <v>89945.971134936903</v>
      </c>
      <c r="O175" s="1">
        <f>VLOOKUP($E175,[1]AllProteinsNorm!$A$1:$Q$3226,15,FALSE)</f>
        <v>90053.109977076994</v>
      </c>
      <c r="P175" s="1">
        <f>VLOOKUP($E175,[1]AllProteinsNorm!$A$1:$Q$3226,6,FALSE)</f>
        <v>68728.273931325297</v>
      </c>
      <c r="Q175" s="1">
        <f>VLOOKUP($E175,[1]AllProteinsNorm!$A$1:$Q$3226,8,FALSE)</f>
        <v>84483.992053078793</v>
      </c>
      <c r="R175" s="1">
        <f>VLOOKUP($E175,[1]AllProteinsNorm!$A$1:$Q$3226,13,FALSE)</f>
        <v>56531.899542166597</v>
      </c>
      <c r="S175" s="1">
        <f>VLOOKUP($E175,[1]AllProteinsNorm!$A$1:$Q$3226,16,FALSE)</f>
        <v>84137.723843240703</v>
      </c>
      <c r="T175" s="1">
        <f>VLOOKUP($E175,[1]AllProteinsNorm!$A$1:$Q$3226,17,FALSE)</f>
        <v>73746.494729326601</v>
      </c>
      <c r="U175" s="1">
        <f>VLOOKUP($E175,[1]AllProteinsNorm!$A$1:$Q$3226,3,FALSE)</f>
        <v>172455.10118569099</v>
      </c>
      <c r="V175" s="1">
        <f>VLOOKUP($E175,[1]AllProteinsNorm!$A$1:$Q$3226,7,FALSE)</f>
        <v>104072.552929789</v>
      </c>
      <c r="W175" s="1">
        <f>VLOOKUP($E175,[1]AllProteinsNorm!$A$1:$Q$3226,9,FALSE)</f>
        <v>113214.95326310099</v>
      </c>
      <c r="X175" s="1">
        <f>VLOOKUP($E175,[1]AllProteinsNorm!$A$1:$Q$3226,12,FALSE)</f>
        <v>62176.286163677003</v>
      </c>
      <c r="Y175" s="29">
        <f>VLOOKUP($E175,[1]AllProteinsNorm!$A$1:$Q$3226,14,FALSE)</f>
        <v>34235.540333748198</v>
      </c>
      <c r="Z175" s="25">
        <f t="shared" si="48"/>
        <v>0.74432974857567868</v>
      </c>
      <c r="AA175" s="1">
        <f t="shared" si="48"/>
        <v>1.2413196998468519</v>
      </c>
      <c r="AB175" s="1">
        <f t="shared" si="48"/>
        <v>0.76513723547986257</v>
      </c>
      <c r="AC175" s="1">
        <f t="shared" si="48"/>
        <v>1.1239372709915916</v>
      </c>
      <c r="AD175" s="1">
        <f t="shared" si="48"/>
        <v>1.1252760451060149</v>
      </c>
      <c r="AE175" s="1">
        <f t="shared" si="48"/>
        <v>0.85880743370318924</v>
      </c>
      <c r="AF175" s="1">
        <f t="shared" si="48"/>
        <v>1.0556860554450145</v>
      </c>
      <c r="AG175" s="1">
        <f t="shared" si="48"/>
        <v>0.70640527967698952</v>
      </c>
      <c r="AH175" s="1">
        <f t="shared" si="48"/>
        <v>1.0513591940871811</v>
      </c>
      <c r="AI175" s="1">
        <f t="shared" si="48"/>
        <v>0.92151358182490395</v>
      </c>
      <c r="AJ175" s="1">
        <f t="shared" si="48"/>
        <v>2.1549460564992127</v>
      </c>
      <c r="AK175" s="1">
        <f t="shared" si="48"/>
        <v>1.3004587048101925</v>
      </c>
      <c r="AL175" s="1">
        <f t="shared" si="48"/>
        <v>1.4146993356164352</v>
      </c>
      <c r="AM175" s="1">
        <f t="shared" si="48"/>
        <v>0.77693580389896588</v>
      </c>
      <c r="AN175" s="29">
        <f t="shared" si="48"/>
        <v>0.42779681277674941</v>
      </c>
      <c r="AO175" s="1">
        <f t="shared" si="45"/>
        <v>16393.64486112419</v>
      </c>
      <c r="AP175" s="1">
        <f t="shared" si="46"/>
        <v>10436.019509036514</v>
      </c>
      <c r="AQ175" s="29">
        <f t="shared" si="47"/>
        <v>47240.279229166132</v>
      </c>
    </row>
    <row r="176" spans="1:43" x14ac:dyDescent="0.2">
      <c r="A176" s="26"/>
      <c r="E176" s="25" t="s">
        <v>350</v>
      </c>
      <c r="F176" s="26" t="s">
        <v>351</v>
      </c>
      <c r="G176" s="1">
        <v>0.68926192609274695</v>
      </c>
      <c r="H176" s="1">
        <v>0.91037514114847495</v>
      </c>
      <c r="I176" s="1">
        <f>VLOOKUP(F176,'[1]SUSMB vs SHAM all proteins sum'!$B$2:$E$3214,2,FALSE)</f>
        <v>0.69530084479518395</v>
      </c>
      <c r="J176" s="29">
        <f>VLOOKUP(F176,'[1]SUSMB vs SHAM all proteins sum'!$B$2:$E$3214,3,FALSE)</f>
        <v>1.1116399247456601</v>
      </c>
      <c r="K176" s="25">
        <f>VLOOKUP($E176,[1]AllProteinsNorm!$A$1:$Q$3226,4,FALSE)</f>
        <v>156302.81470767199</v>
      </c>
      <c r="L176" s="1">
        <f>VLOOKUP($E176,[1]AllProteinsNorm!$A$1:$Q$3226,5,FALSE)</f>
        <v>130783.089775121</v>
      </c>
      <c r="M176" s="1">
        <f>VLOOKUP($E176,[1]AllProteinsNorm!$A$1:$Q$3226,10,FALSE)</f>
        <v>262976.22051976901</v>
      </c>
      <c r="N176" s="1">
        <f>VLOOKUP($E176,[1]AllProteinsNorm!$A$1:$Q$3226,11,FALSE)</f>
        <v>231247.250104801</v>
      </c>
      <c r="O176" s="1">
        <f>VLOOKUP($E176,[1]AllProteinsNorm!$A$1:$Q$3226,15,FALSE)</f>
        <v>251739.13882876001</v>
      </c>
      <c r="P176" s="1">
        <f>VLOOKUP($E176,[1]AllProteinsNorm!$A$1:$Q$3226,6,FALSE)</f>
        <v>101435.585502505</v>
      </c>
      <c r="Q176" s="1">
        <f>VLOOKUP($E176,[1]AllProteinsNorm!$A$1:$Q$3226,8,FALSE)</f>
        <v>230828.235704933</v>
      </c>
      <c r="R176" s="1">
        <f>VLOOKUP($E176,[1]AllProteinsNorm!$A$1:$Q$3226,13,FALSE)</f>
        <v>260751.22160546301</v>
      </c>
      <c r="S176" s="1">
        <f>VLOOKUP($E176,[1]AllProteinsNorm!$A$1:$Q$3226,16,FALSE)</f>
        <v>225711.89859320901</v>
      </c>
      <c r="T176" s="1">
        <f>VLOOKUP($E176,[1]AllProteinsNorm!$A$1:$Q$3226,17,FALSE)</f>
        <v>142005.13998551201</v>
      </c>
      <c r="U176" s="1">
        <f>VLOOKUP($E176,[1]AllProteinsNorm!$A$1:$Q$3226,3,FALSE)</f>
        <v>288181.46221367398</v>
      </c>
      <c r="V176" s="1">
        <f>VLOOKUP($E176,[1]AllProteinsNorm!$A$1:$Q$3226,7,FALSE)</f>
        <v>243371.52224021399</v>
      </c>
      <c r="W176" s="1">
        <f>VLOOKUP($E176,[1]AllProteinsNorm!$A$1:$Q$3226,9,FALSE)</f>
        <v>94524.941825525297</v>
      </c>
      <c r="X176" s="1">
        <f>VLOOKUP($E176,[1]AllProteinsNorm!$A$1:$Q$3226,12,FALSE)</f>
        <v>328679.35073097202</v>
      </c>
      <c r="Y176" s="29">
        <f>VLOOKUP($E176,[1]AllProteinsNorm!$A$1:$Q$3226,14,FALSE)</f>
        <v>243796.930497183</v>
      </c>
      <c r="Z176" s="25">
        <f t="shared" ref="Z176:AN192" si="49">K176/AVERAGE($K176:$O176)</f>
        <v>0.75651246093044922</v>
      </c>
      <c r="AA176" s="1">
        <f t="shared" si="49"/>
        <v>0.63299587585103367</v>
      </c>
      <c r="AB176" s="1">
        <f t="shared" si="49"/>
        <v>1.2728164116793343</v>
      </c>
      <c r="AC176" s="1">
        <f t="shared" si="49"/>
        <v>1.1192468068305057</v>
      </c>
      <c r="AD176" s="1">
        <f t="shared" si="49"/>
        <v>1.2184284447086766</v>
      </c>
      <c r="AE176" s="1">
        <f t="shared" si="49"/>
        <v>0.49095267131267134</v>
      </c>
      <c r="AF176" s="1">
        <f t="shared" si="49"/>
        <v>1.1172187588046127</v>
      </c>
      <c r="AG176" s="1">
        <f t="shared" si="49"/>
        <v>1.2620473195975488</v>
      </c>
      <c r="AH176" s="1">
        <f t="shared" si="49"/>
        <v>1.0924554633605792</v>
      </c>
      <c r="AI176" s="1">
        <f t="shared" si="49"/>
        <v>0.68731108979792155</v>
      </c>
      <c r="AJ176" s="1">
        <f t="shared" si="49"/>
        <v>1.3948108841260733</v>
      </c>
      <c r="AK176" s="1">
        <f t="shared" si="49"/>
        <v>1.1779288143638067</v>
      </c>
      <c r="AL176" s="1">
        <f t="shared" si="49"/>
        <v>0.45750485359766024</v>
      </c>
      <c r="AM176" s="1">
        <f t="shared" si="49"/>
        <v>1.5908224362021366</v>
      </c>
      <c r="AN176" s="29">
        <f t="shared" si="49"/>
        <v>1.1799878089377795</v>
      </c>
      <c r="AO176" s="1">
        <f t="shared" si="45"/>
        <v>53106.152723920852</v>
      </c>
      <c r="AP176" s="1">
        <f t="shared" si="46"/>
        <v>60120.123884552464</v>
      </c>
      <c r="AQ176" s="29">
        <f t="shared" si="47"/>
        <v>79213.431788064598</v>
      </c>
    </row>
    <row r="177" spans="1:43" x14ac:dyDescent="0.2">
      <c r="A177" s="26"/>
      <c r="E177" s="25" t="s">
        <v>352</v>
      </c>
      <c r="F177" s="26" t="s">
        <v>353</v>
      </c>
      <c r="G177" s="1">
        <v>0.90412936813824696</v>
      </c>
      <c r="H177" s="1">
        <v>0.98754426051188804</v>
      </c>
      <c r="I177" s="1">
        <f>VLOOKUP(F177,'[1]SUSMB vs SHAM all proteins sum'!$B$2:$E$3214,2,FALSE)</f>
        <v>0.67051570332898502</v>
      </c>
      <c r="J177" s="29">
        <f>VLOOKUP(F177,'[1]SUSMB vs SHAM all proteins sum'!$B$2:$E$3214,3,FALSE)</f>
        <v>0.953644238489195</v>
      </c>
      <c r="K177" s="25">
        <f>VLOOKUP($E177,[1]AllProteinsNorm!$A$1:$Q$3226,4,FALSE)</f>
        <v>83018.443430113999</v>
      </c>
      <c r="L177" s="1">
        <f>VLOOKUP($E177,[1]AllProteinsNorm!$A$1:$Q$3226,5,FALSE)</f>
        <v>60742.525404722699</v>
      </c>
      <c r="M177" s="1">
        <f>VLOOKUP($E177,[1]AllProteinsNorm!$A$1:$Q$3226,10,FALSE)</f>
        <v>53545.266535316397</v>
      </c>
      <c r="N177" s="1">
        <f>VLOOKUP($E177,[1]AllProteinsNorm!$A$1:$Q$3226,11,FALSE)</f>
        <v>59469.033525216699</v>
      </c>
      <c r="O177" s="1">
        <f>VLOOKUP($E177,[1]AllProteinsNorm!$A$1:$Q$3226,15,FALSE)</f>
        <v>73917.113752466001</v>
      </c>
      <c r="P177" s="1">
        <f>VLOOKUP($E177,[1]AllProteinsNorm!$A$1:$Q$3226,6,FALSE)</f>
        <v>68266.159945650797</v>
      </c>
      <c r="Q177" s="1">
        <f>VLOOKUP($E177,[1]AllProteinsNorm!$A$1:$Q$3226,8,FALSE)</f>
        <v>57797.982514679599</v>
      </c>
      <c r="R177" s="1">
        <f>VLOOKUP($E177,[1]AllProteinsNorm!$A$1:$Q$3226,13,FALSE)</f>
        <v>70530.204600382902</v>
      </c>
      <c r="S177" s="1">
        <f>VLOOKUP($E177,[1]AllProteinsNorm!$A$1:$Q$3226,16,FALSE)</f>
        <v>74479.002943316198</v>
      </c>
      <c r="T177" s="1">
        <f>VLOOKUP($E177,[1]AllProteinsNorm!$A$1:$Q$3226,17,FALSE)</f>
        <v>53787.343004427101</v>
      </c>
      <c r="U177" s="1">
        <f>VLOOKUP($E177,[1]AllProteinsNorm!$A$1:$Q$3226,3,FALSE)</f>
        <v>60193.725528518196</v>
      </c>
      <c r="V177" s="1">
        <f>VLOOKUP($E177,[1]AllProteinsNorm!$A$1:$Q$3226,7,FALSE)</f>
        <v>63095.402161090802</v>
      </c>
      <c r="W177" s="1">
        <f>VLOOKUP($E177,[1]AllProteinsNorm!$A$1:$Q$3226,9,FALSE)</f>
        <v>53440.904378055398</v>
      </c>
      <c r="X177" s="1">
        <f>VLOOKUP($E177,[1]AllProteinsNorm!$A$1:$Q$3226,12,FALSE)</f>
        <v>81330.195568689305</v>
      </c>
      <c r="Y177" s="29">
        <f>VLOOKUP($E177,[1]AllProteinsNorm!$A$1:$Q$3226,14,FALSE)</f>
        <v>56712.891513551098</v>
      </c>
      <c r="Z177" s="25">
        <f t="shared" si="49"/>
        <v>1.2552215863787046</v>
      </c>
      <c r="AA177" s="1">
        <f t="shared" si="49"/>
        <v>0.91841434202929972</v>
      </c>
      <c r="AB177" s="1">
        <f t="shared" si="49"/>
        <v>0.80959328585954093</v>
      </c>
      <c r="AC177" s="1">
        <f t="shared" si="49"/>
        <v>0.89915940985775678</v>
      </c>
      <c r="AD177" s="1">
        <f t="shared" si="49"/>
        <v>1.1176113758746986</v>
      </c>
      <c r="AE177" s="1">
        <f t="shared" si="49"/>
        <v>1.032170130425252</v>
      </c>
      <c r="AF177" s="1">
        <f t="shared" si="49"/>
        <v>0.8738934663673581</v>
      </c>
      <c r="AG177" s="1">
        <f t="shared" si="49"/>
        <v>1.0664020143985693</v>
      </c>
      <c r="AH177" s="1">
        <f t="shared" si="49"/>
        <v>1.1261070234966846</v>
      </c>
      <c r="AI177" s="1">
        <f t="shared" si="49"/>
        <v>0.81325343169012232</v>
      </c>
      <c r="AJ177" s="1">
        <f t="shared" si="49"/>
        <v>0.9101166021205318</v>
      </c>
      <c r="AK177" s="1">
        <f t="shared" si="49"/>
        <v>0.95398934889109599</v>
      </c>
      <c r="AL177" s="1">
        <f t="shared" si="49"/>
        <v>0.80801535176221795</v>
      </c>
      <c r="AM177" s="1">
        <f t="shared" si="49"/>
        <v>1.2296956300819948</v>
      </c>
      <c r="AN177" s="29">
        <f t="shared" si="49"/>
        <v>0.85748711626578888</v>
      </c>
      <c r="AO177" s="1">
        <f t="shared" si="45"/>
        <v>10748.275918474697</v>
      </c>
      <c r="AP177" s="1">
        <f t="shared" si="46"/>
        <v>7857.3699414464518</v>
      </c>
      <c r="AQ177" s="29">
        <f t="shared" si="47"/>
        <v>9744.4763308641159</v>
      </c>
    </row>
    <row r="178" spans="1:43" x14ac:dyDescent="0.2">
      <c r="A178" s="26"/>
      <c r="E178" s="25" t="s">
        <v>354</v>
      </c>
      <c r="F178" s="26" t="s">
        <v>355</v>
      </c>
      <c r="G178" s="1">
        <v>0.109817917873063</v>
      </c>
      <c r="H178" s="43">
        <v>2.2350128170042201</v>
      </c>
      <c r="I178" s="1">
        <f>VLOOKUP(F178,'[1]SUSMB vs SHAM all proteins sum'!$B$2:$E$3214,2,FALSE)</f>
        <v>0.45653170665229698</v>
      </c>
      <c r="J178" s="29">
        <f>VLOOKUP(F178,'[1]SUSMB vs SHAM all proteins sum'!$B$2:$E$3214,3,FALSE)</f>
        <v>1.4598991971662101</v>
      </c>
      <c r="K178" s="25">
        <f>VLOOKUP($E178,[1]AllProteinsNorm!$A$1:$Q$3226,4,FALSE)</f>
        <v>11180.528891699099</v>
      </c>
      <c r="L178" s="1">
        <f>VLOOKUP($E178,[1]AllProteinsNorm!$A$1:$Q$3226,5,FALSE)</f>
        <v>17086.2519685283</v>
      </c>
      <c r="M178" s="1">
        <f>VLOOKUP($E178,[1]AllProteinsNorm!$A$1:$Q$3226,10,FALSE)</f>
        <v>52762.664538343699</v>
      </c>
      <c r="N178" s="1">
        <f>VLOOKUP($E178,[1]AllProteinsNorm!$A$1:$Q$3226,11,FALSE)</f>
        <v>63256.108264907598</v>
      </c>
      <c r="O178" s="1">
        <f>VLOOKUP($E178,[1]AllProteinsNorm!$A$1:$Q$3226,15,FALSE)</f>
        <v>18502.748664393301</v>
      </c>
      <c r="P178" s="1">
        <f>VLOOKUP($E178,[1]AllProteinsNorm!$A$1:$Q$3226,6,FALSE)</f>
        <v>90853.873063140098</v>
      </c>
      <c r="Q178" s="1">
        <f>VLOOKUP($E178,[1]AllProteinsNorm!$A$1:$Q$3226,8,FALSE)</f>
        <v>146616.129966042</v>
      </c>
      <c r="R178" s="1">
        <f>VLOOKUP($E178,[1]AllProteinsNorm!$A$1:$Q$3226,13,FALSE)</f>
        <v>35439.792260539201</v>
      </c>
      <c r="S178" s="1">
        <f>VLOOKUP($E178,[1]AllProteinsNorm!$A$1:$Q$3226,16,FALSE)</f>
        <v>40315.046835564302</v>
      </c>
      <c r="T178" s="1">
        <f>VLOOKUP($E178,[1]AllProteinsNorm!$A$1:$Q$3226,17,FALSE)</f>
        <v>34569.3448586413</v>
      </c>
      <c r="U178" s="1">
        <f>VLOOKUP($E178,[1]AllProteinsNorm!$A$1:$Q$3226,3,FALSE)</f>
        <v>137153.636338963</v>
      </c>
      <c r="V178" s="1">
        <f>VLOOKUP($E178,[1]AllProteinsNorm!$A$1:$Q$3226,7,FALSE)</f>
        <v>25907.171469351899</v>
      </c>
      <c r="W178" s="1">
        <f>VLOOKUP($E178,[1]AllProteinsNorm!$A$1:$Q$3226,9,FALSE)</f>
        <v>27303.0800836735</v>
      </c>
      <c r="X178" s="1">
        <f>VLOOKUP($E178,[1]AllProteinsNorm!$A$1:$Q$3226,12,FALSE)</f>
        <v>42075.304338686103</v>
      </c>
      <c r="Y178" s="29">
        <f>VLOOKUP($E178,[1]AllProteinsNorm!$A$1:$Q$3226,14,FALSE)</f>
        <v>19165.612655283301</v>
      </c>
      <c r="Z178" s="25">
        <f t="shared" si="49"/>
        <v>0.34340701180052824</v>
      </c>
      <c r="AA178" s="1">
        <f t="shared" si="49"/>
        <v>0.52479974679368768</v>
      </c>
      <c r="AB178" s="1">
        <f t="shared" si="49"/>
        <v>1.6205913994997747</v>
      </c>
      <c r="AC178" s="1">
        <f t="shared" si="49"/>
        <v>1.9428947707035928</v>
      </c>
      <c r="AD178" s="1">
        <f t="shared" si="49"/>
        <v>0.56830707120241686</v>
      </c>
      <c r="AE178" s="1">
        <f t="shared" si="49"/>
        <v>2.7905528764637912</v>
      </c>
      <c r="AF178" s="1">
        <f t="shared" si="49"/>
        <v>4.503275968525748</v>
      </c>
      <c r="AG178" s="1">
        <f t="shared" si="49"/>
        <v>1.088523921981811</v>
      </c>
      <c r="AH178" s="1">
        <f t="shared" si="49"/>
        <v>1.2382660872759073</v>
      </c>
      <c r="AI178" s="1">
        <f t="shared" si="49"/>
        <v>1.0617883583863159</v>
      </c>
      <c r="AJ178" s="1">
        <f t="shared" si="49"/>
        <v>4.2126379591674166</v>
      </c>
      <c r="AK178" s="1">
        <f t="shared" si="49"/>
        <v>0.79573197517510363</v>
      </c>
      <c r="AL178" s="1">
        <f t="shared" si="49"/>
        <v>0.83860694206031938</v>
      </c>
      <c r="AM178" s="1">
        <f t="shared" si="49"/>
        <v>1.292331934697071</v>
      </c>
      <c r="AN178" s="29">
        <f t="shared" si="49"/>
        <v>0.58866676478638591</v>
      </c>
      <c r="AO178" s="1">
        <f t="shared" si="45"/>
        <v>21187.372030609346</v>
      </c>
      <c r="AP178" s="1">
        <f t="shared" si="46"/>
        <v>43897.330209501204</v>
      </c>
      <c r="AQ178" s="29">
        <f t="shared" si="47"/>
        <v>44055.456079590491</v>
      </c>
    </row>
    <row r="179" spans="1:43" x14ac:dyDescent="0.2">
      <c r="A179" s="26"/>
      <c r="E179" s="25" t="s">
        <v>356</v>
      </c>
      <c r="F179" s="26" t="s">
        <v>357</v>
      </c>
      <c r="G179" s="1">
        <v>0.59791319669303</v>
      </c>
      <c r="H179" s="1">
        <v>1.4907815280568899</v>
      </c>
      <c r="I179" s="1">
        <f>VLOOKUP(F179,'[1]SUSMB vs SHAM all proteins sum'!$B$2:$E$3214,2,FALSE)</f>
        <v>0.23769049427766401</v>
      </c>
      <c r="J179" s="29">
        <f>VLOOKUP(F179,'[1]SUSMB vs SHAM all proteins sum'!$B$2:$E$3214,3,FALSE)</f>
        <v>1.8650422090110099</v>
      </c>
      <c r="K179" s="25">
        <f>VLOOKUP($E179,[1]AllProteinsNorm!$A$1:$Q$3226,4,FALSE)</f>
        <v>87595.498493701598</v>
      </c>
      <c r="L179" s="1">
        <f>VLOOKUP($E179,[1]AllProteinsNorm!$A$1:$Q$3226,5,FALSE)</f>
        <v>53410.8472501914</v>
      </c>
      <c r="M179" s="1">
        <f>VLOOKUP($E179,[1]AllProteinsNorm!$A$1:$Q$3226,10,FALSE)</f>
        <v>70319.217180023203</v>
      </c>
      <c r="N179" s="1">
        <f>VLOOKUP($E179,[1]AllProteinsNorm!$A$1:$Q$3226,11,FALSE)</f>
        <v>10954.218080455201</v>
      </c>
      <c r="O179" s="1">
        <f>VLOOKUP($E179,[1]AllProteinsNorm!$A$1:$Q$3226,15,FALSE)</f>
        <v>8870.5608378956695</v>
      </c>
      <c r="P179" s="1">
        <f>VLOOKUP($E179,[1]AllProteinsNorm!$A$1:$Q$3226,6,FALSE)</f>
        <v>5465.7178823326103</v>
      </c>
      <c r="Q179" s="1">
        <f>VLOOKUP($E179,[1]AllProteinsNorm!$A$1:$Q$3226,8,FALSE)</f>
        <v>67883.981765839097</v>
      </c>
      <c r="R179" s="1">
        <f>VLOOKUP($E179,[1]AllProteinsNorm!$A$1:$Q$3226,13,FALSE)</f>
        <v>75903.7176929907</v>
      </c>
      <c r="S179" s="1">
        <f>VLOOKUP($E179,[1]AllProteinsNorm!$A$1:$Q$3226,16,FALSE)</f>
        <v>87169.572332929107</v>
      </c>
      <c r="T179" s="1">
        <f>VLOOKUP($E179,[1]AllProteinsNorm!$A$1:$Q$3226,17,FALSE)</f>
        <v>95883.808603107798</v>
      </c>
      <c r="U179" s="1">
        <f>VLOOKUP($E179,[1]AllProteinsNorm!$A$1:$Q$3226,3,FALSE)</f>
        <v>66644.180920179104</v>
      </c>
      <c r="V179" s="1">
        <f>VLOOKUP($E179,[1]AllProteinsNorm!$A$1:$Q$3226,7,FALSE)</f>
        <v>56266.160370536803</v>
      </c>
      <c r="W179" s="1">
        <f>VLOOKUP($E179,[1]AllProteinsNorm!$A$1:$Q$3226,9,FALSE)</f>
        <v>47229.673763750798</v>
      </c>
      <c r="X179" s="1">
        <f>VLOOKUP($E179,[1]AllProteinsNorm!$A$1:$Q$3226,12,FALSE)</f>
        <v>64864.339379770499</v>
      </c>
      <c r="Y179" s="29">
        <f>VLOOKUP($E179,[1]AllProteinsNorm!$A$1:$Q$3226,14,FALSE)</f>
        <v>62795.801863271001</v>
      </c>
      <c r="Z179" s="25">
        <f t="shared" si="49"/>
        <v>1.8947732846848919</v>
      </c>
      <c r="AA179" s="1">
        <f t="shared" si="49"/>
        <v>1.1553270227616195</v>
      </c>
      <c r="AB179" s="1">
        <f t="shared" si="49"/>
        <v>1.5210710185323411</v>
      </c>
      <c r="AC179" s="1">
        <f t="shared" si="49"/>
        <v>0.23695007312448982</v>
      </c>
      <c r="AD179" s="1">
        <f t="shared" si="49"/>
        <v>0.19187860089665765</v>
      </c>
      <c r="AE179" s="1">
        <f t="shared" si="49"/>
        <v>0.11822863506864982</v>
      </c>
      <c r="AF179" s="1">
        <f t="shared" si="49"/>
        <v>1.4683945787145305</v>
      </c>
      <c r="AG179" s="1">
        <f t="shared" si="49"/>
        <v>1.6418690339810542</v>
      </c>
      <c r="AH179" s="1">
        <f t="shared" si="49"/>
        <v>1.8855600999372972</v>
      </c>
      <c r="AI179" s="1">
        <f t="shared" si="49"/>
        <v>2.0740572529314538</v>
      </c>
      <c r="AJ179" s="1">
        <f t="shared" si="49"/>
        <v>1.4415765165871119</v>
      </c>
      <c r="AK179" s="1">
        <f t="shared" si="49"/>
        <v>1.2170901397353728</v>
      </c>
      <c r="AL179" s="1">
        <f t="shared" si="49"/>
        <v>1.021622407895453</v>
      </c>
      <c r="AM179" s="1">
        <f t="shared" si="49"/>
        <v>1.403076864667429</v>
      </c>
      <c r="AN179" s="29">
        <f t="shared" si="49"/>
        <v>1.3583324463807576</v>
      </c>
      <c r="AO179" s="1">
        <f t="shared" si="45"/>
        <v>31569.187198051903</v>
      </c>
      <c r="AP179" s="1">
        <f t="shared" si="46"/>
        <v>31956.723451148056</v>
      </c>
      <c r="AQ179" s="29">
        <f t="shared" si="47"/>
        <v>7094.7638982002809</v>
      </c>
    </row>
    <row r="180" spans="1:43" x14ac:dyDescent="0.2">
      <c r="A180" s="26"/>
      <c r="E180" s="25" t="s">
        <v>358</v>
      </c>
      <c r="F180" s="26" t="s">
        <v>359</v>
      </c>
      <c r="G180" s="1">
        <v>0.114333406686479</v>
      </c>
      <c r="H180" s="1">
        <v>0.87415971058957298</v>
      </c>
      <c r="I180" s="1">
        <f>VLOOKUP(F180,'[1]SUSMB vs SHAM all proteins sum'!$B$2:$E$3214,2,FALSE)</f>
        <v>0.50048170503336997</v>
      </c>
      <c r="J180" s="29">
        <f>VLOOKUP(F180,'[1]SUSMB vs SHAM all proteins sum'!$B$2:$E$3214,3,FALSE)</f>
        <v>1.1019058807997699</v>
      </c>
      <c r="K180" s="25">
        <f>VLOOKUP($E180,[1]AllProteinsNorm!$A$1:$Q$3226,4,FALSE)</f>
        <v>896767.02285424399</v>
      </c>
      <c r="L180" s="1">
        <f>VLOOKUP($E180,[1]AllProteinsNorm!$A$1:$Q$3226,5,FALSE)</f>
        <v>1060786.6542605499</v>
      </c>
      <c r="M180" s="1">
        <f>VLOOKUP($E180,[1]AllProteinsNorm!$A$1:$Q$3226,10,FALSE)</f>
        <v>1083331.97328336</v>
      </c>
      <c r="N180" s="1">
        <f>VLOOKUP($E180,[1]AllProteinsNorm!$A$1:$Q$3226,11,FALSE)</f>
        <v>1103967.21659765</v>
      </c>
      <c r="O180" s="1">
        <f>VLOOKUP($E180,[1]AllProteinsNorm!$A$1:$Q$3226,15,FALSE)</f>
        <v>1336878.2826106299</v>
      </c>
      <c r="P180" s="1">
        <f>VLOOKUP($E180,[1]AllProteinsNorm!$A$1:$Q$3226,6,FALSE)</f>
        <v>886683.06105227896</v>
      </c>
      <c r="Q180" s="1">
        <f>VLOOKUP($E180,[1]AllProteinsNorm!$A$1:$Q$3226,8,FALSE)</f>
        <v>1096985.1794000601</v>
      </c>
      <c r="R180" s="1">
        <f>VLOOKUP($E180,[1]AllProteinsNorm!$A$1:$Q$3226,13,FALSE)</f>
        <v>955099.63151570805</v>
      </c>
      <c r="S180" s="1">
        <f>VLOOKUP($E180,[1]AllProteinsNorm!$A$1:$Q$3226,16,FALSE)</f>
        <v>865040.28964449198</v>
      </c>
      <c r="T180" s="1">
        <f>VLOOKUP($E180,[1]AllProteinsNorm!$A$1:$Q$3226,17,FALSE)</f>
        <v>966088.75975234702</v>
      </c>
      <c r="U180" s="1">
        <f>VLOOKUP($E180,[1]AllProteinsNorm!$A$1:$Q$3226,3,FALSE)</f>
        <v>876932.30185171298</v>
      </c>
      <c r="V180" s="1">
        <f>VLOOKUP($E180,[1]AllProteinsNorm!$A$1:$Q$3226,7,FALSE)</f>
        <v>1014222.52017129</v>
      </c>
      <c r="W180" s="1">
        <f>VLOOKUP($E180,[1]AllProteinsNorm!$A$1:$Q$3226,9,FALSE)</f>
        <v>1177373.9007210799</v>
      </c>
      <c r="X180" s="1">
        <f>VLOOKUP($E180,[1]AllProteinsNorm!$A$1:$Q$3226,12,FALSE)</f>
        <v>1314132.73836387</v>
      </c>
      <c r="Y180" s="29">
        <f>VLOOKUP($E180,[1]AllProteinsNorm!$A$1:$Q$3226,14,FALSE)</f>
        <v>1795505.8758753799</v>
      </c>
      <c r="Z180" s="25">
        <f t="shared" si="49"/>
        <v>0.81795969045164529</v>
      </c>
      <c r="AA180" s="1">
        <f t="shared" si="49"/>
        <v>0.96756537789773778</v>
      </c>
      <c r="AB180" s="1">
        <f t="shared" si="49"/>
        <v>0.98812942820183636</v>
      </c>
      <c r="AC180" s="1">
        <f t="shared" si="49"/>
        <v>1.0069512590716077</v>
      </c>
      <c r="AD180" s="1">
        <f t="shared" si="49"/>
        <v>1.219394244377173</v>
      </c>
      <c r="AE180" s="1">
        <f t="shared" si="49"/>
        <v>0.8087619009881023</v>
      </c>
      <c r="AF180" s="1">
        <f t="shared" si="49"/>
        <v>1.0005827989929963</v>
      </c>
      <c r="AG180" s="1">
        <f t="shared" si="49"/>
        <v>0.87116606547210951</v>
      </c>
      <c r="AH180" s="1">
        <f t="shared" si="49"/>
        <v>0.78902108297175289</v>
      </c>
      <c r="AI180" s="1">
        <f t="shared" si="49"/>
        <v>0.88118947590279795</v>
      </c>
      <c r="AJ180" s="1">
        <f t="shared" si="49"/>
        <v>0.79986803248703031</v>
      </c>
      <c r="AK180" s="1">
        <f t="shared" si="49"/>
        <v>0.92509327116864093</v>
      </c>
      <c r="AL180" s="1">
        <f t="shared" si="49"/>
        <v>1.0739070091075249</v>
      </c>
      <c r="AM180" s="1">
        <f t="shared" si="49"/>
        <v>1.1986475645182084</v>
      </c>
      <c r="AN180" s="29">
        <f t="shared" si="49"/>
        <v>1.6377179278523082</v>
      </c>
      <c r="AO180" s="1">
        <f t="shared" si="45"/>
        <v>140839.95313787195</v>
      </c>
      <c r="AP180" s="1">
        <f t="shared" si="46"/>
        <v>81286.538911032185</v>
      </c>
      <c r="AQ180" s="29">
        <f t="shared" si="47"/>
        <v>316449.92025339889</v>
      </c>
    </row>
    <row r="181" spans="1:43" x14ac:dyDescent="0.2">
      <c r="A181" s="26"/>
      <c r="E181" s="25" t="s">
        <v>360</v>
      </c>
      <c r="F181" s="26" t="s">
        <v>361</v>
      </c>
      <c r="G181" s="1">
        <v>0.120474700206705</v>
      </c>
      <c r="H181" s="1">
        <v>1.1666623543682799</v>
      </c>
      <c r="I181" s="1">
        <f>VLOOKUP(F181,'[1]SUSMB vs SHAM all proteins sum'!$B$2:$E$3214,2,FALSE)</f>
        <v>9.8078502450327204E-2</v>
      </c>
      <c r="J181" s="29">
        <f>VLOOKUP(F181,'[1]SUSMB vs SHAM all proteins sum'!$B$2:$E$3214,3,FALSE)</f>
        <v>1.12046260762607</v>
      </c>
      <c r="K181" s="25">
        <f>VLOOKUP($E181,[1]AllProteinsNorm!$A$1:$Q$3226,4,FALSE)</f>
        <v>343745.93168723199</v>
      </c>
      <c r="L181" s="1">
        <f>VLOOKUP($E181,[1]AllProteinsNorm!$A$1:$Q$3226,5,FALSE)</f>
        <v>355175.56992963899</v>
      </c>
      <c r="M181" s="1">
        <f>VLOOKUP($E181,[1]AllProteinsNorm!$A$1:$Q$3226,10,FALSE)</f>
        <v>444345.848858046</v>
      </c>
      <c r="N181" s="1">
        <f>VLOOKUP($E181,[1]AllProteinsNorm!$A$1:$Q$3226,11,FALSE)</f>
        <v>410461.36824758601</v>
      </c>
      <c r="O181" s="1">
        <f>VLOOKUP($E181,[1]AllProteinsNorm!$A$1:$Q$3226,15,FALSE)</f>
        <v>443552.56757514202</v>
      </c>
      <c r="P181" s="1">
        <f>VLOOKUP($E181,[1]AllProteinsNorm!$A$1:$Q$3226,6,FALSE)</f>
        <v>373503.91578719602</v>
      </c>
      <c r="Q181" s="1">
        <f>VLOOKUP($E181,[1]AllProteinsNorm!$A$1:$Q$3226,8,FALSE)</f>
        <v>527500.94136648194</v>
      </c>
      <c r="R181" s="1">
        <f>VLOOKUP($E181,[1]AllProteinsNorm!$A$1:$Q$3226,13,FALSE)</f>
        <v>414312.37760674598</v>
      </c>
      <c r="S181" s="1">
        <f>VLOOKUP($E181,[1]AllProteinsNorm!$A$1:$Q$3226,16,FALSE)</f>
        <v>492278.69873976702</v>
      </c>
      <c r="T181" s="1">
        <f>VLOOKUP($E181,[1]AllProteinsNorm!$A$1:$Q$3226,17,FALSE)</f>
        <v>531236.29336429597</v>
      </c>
      <c r="U181" s="1">
        <f>VLOOKUP($E181,[1]AllProteinsNorm!$A$1:$Q$3226,3,FALSE)</f>
        <v>462732.72070891102</v>
      </c>
      <c r="V181" s="1">
        <f>VLOOKUP($E181,[1]AllProteinsNorm!$A$1:$Q$3226,7,FALSE)</f>
        <v>451286.21062562201</v>
      </c>
      <c r="W181" s="1">
        <f>VLOOKUP($E181,[1]AllProteinsNorm!$A$1:$Q$3226,9,FALSE)</f>
        <v>476697.41135810799</v>
      </c>
      <c r="X181" s="1">
        <f>VLOOKUP($E181,[1]AllProteinsNorm!$A$1:$Q$3226,12,FALSE)</f>
        <v>411180.40610361297</v>
      </c>
      <c r="Y181" s="29">
        <f>VLOOKUP($E181,[1]AllProteinsNorm!$A$1:$Q$3226,14,FALSE)</f>
        <v>426136.29564330401</v>
      </c>
      <c r="Z181" s="25">
        <f t="shared" si="49"/>
        <v>0.86053460282610705</v>
      </c>
      <c r="AA181" s="1">
        <f t="shared" si="49"/>
        <v>0.88914759369729801</v>
      </c>
      <c r="AB181" s="1">
        <f t="shared" si="49"/>
        <v>1.1123767390864827</v>
      </c>
      <c r="AC181" s="1">
        <f t="shared" si="49"/>
        <v>1.0275502280614095</v>
      </c>
      <c r="AD181" s="1">
        <f t="shared" si="49"/>
        <v>1.1103908363287032</v>
      </c>
      <c r="AE181" s="1">
        <f t="shared" si="49"/>
        <v>0.93503083003285747</v>
      </c>
      <c r="AF181" s="1">
        <f t="shared" si="49"/>
        <v>1.3205474486378157</v>
      </c>
      <c r="AG181" s="1">
        <f t="shared" si="49"/>
        <v>1.0371908565136456</v>
      </c>
      <c r="AH181" s="1">
        <f t="shared" si="49"/>
        <v>1.2323719801438253</v>
      </c>
      <c r="AI181" s="1">
        <f t="shared" si="49"/>
        <v>1.3298985401025996</v>
      </c>
      <c r="AJ181" s="1">
        <f t="shared" si="49"/>
        <v>1.1584064895703234</v>
      </c>
      <c r="AK181" s="1">
        <f t="shared" si="49"/>
        <v>1.1297512616817487</v>
      </c>
      <c r="AL181" s="1">
        <f t="shared" si="49"/>
        <v>1.1933657382875718</v>
      </c>
      <c r="AM181" s="1">
        <f t="shared" si="49"/>
        <v>1.029350269600275</v>
      </c>
      <c r="AN181" s="29">
        <f t="shared" si="49"/>
        <v>1.0667908886114679</v>
      </c>
      <c r="AO181" s="1">
        <f t="shared" si="45"/>
        <v>42767.024986479249</v>
      </c>
      <c r="AP181" s="1">
        <f t="shared" si="46"/>
        <v>63151.000032341879</v>
      </c>
      <c r="AQ181" s="29">
        <f t="shared" si="47"/>
        <v>23901.699170703079</v>
      </c>
    </row>
    <row r="182" spans="1:43" x14ac:dyDescent="0.2">
      <c r="A182" s="26"/>
      <c r="E182" s="25" t="s">
        <v>362</v>
      </c>
      <c r="F182" s="26" t="s">
        <v>363</v>
      </c>
      <c r="G182" s="1">
        <v>0.168327607667904</v>
      </c>
      <c r="H182" s="1">
        <v>0.85695548504183605</v>
      </c>
      <c r="I182" s="1">
        <f>VLOOKUP(F182,'[1]SUSMB vs SHAM all proteins sum'!$B$2:$E$3214,2,FALSE)</f>
        <v>0.68360418397308997</v>
      </c>
      <c r="J182" s="29">
        <f>VLOOKUP(F182,'[1]SUSMB vs SHAM all proteins sum'!$B$2:$E$3214,3,FALSE)</f>
        <v>0.95078488112773496</v>
      </c>
      <c r="K182" s="25">
        <f>VLOOKUP($E182,[1]AllProteinsNorm!$A$1:$Q$3226,4,FALSE)</f>
        <v>354152.44700735499</v>
      </c>
      <c r="L182" s="1">
        <f>VLOOKUP($E182,[1]AllProteinsNorm!$A$1:$Q$3226,5,FALSE)</f>
        <v>250867.05255698101</v>
      </c>
      <c r="M182" s="1">
        <f>VLOOKUP($E182,[1]AllProteinsNorm!$A$1:$Q$3226,10,FALSE)</f>
        <v>344090.70913778403</v>
      </c>
      <c r="N182" s="1">
        <f>VLOOKUP($E182,[1]AllProteinsNorm!$A$1:$Q$3226,11,FALSE)</f>
        <v>360182.638820572</v>
      </c>
      <c r="O182" s="1">
        <f>VLOOKUP($E182,[1]AllProteinsNorm!$A$1:$Q$3226,15,FALSE)</f>
        <v>269279.82513733301</v>
      </c>
      <c r="P182" s="1">
        <f>VLOOKUP($E182,[1]AllProteinsNorm!$A$1:$Q$3226,6,FALSE)</f>
        <v>218886.78286226501</v>
      </c>
      <c r="Q182" s="1">
        <f>VLOOKUP($E182,[1]AllProteinsNorm!$A$1:$Q$3226,8,FALSE)</f>
        <v>275950.48091583402</v>
      </c>
      <c r="R182" s="1">
        <f>VLOOKUP($E182,[1]AllProteinsNorm!$A$1:$Q$3226,13,FALSE)</f>
        <v>314371.020722477</v>
      </c>
      <c r="S182" s="1">
        <f>VLOOKUP($E182,[1]AllProteinsNorm!$A$1:$Q$3226,16,FALSE)</f>
        <v>240251.62586610299</v>
      </c>
      <c r="T182" s="1">
        <f>VLOOKUP($E182,[1]AllProteinsNorm!$A$1:$Q$3226,17,FALSE)</f>
        <v>300375.97469044803</v>
      </c>
      <c r="U182" s="1">
        <f>VLOOKUP($E182,[1]AllProteinsNorm!$A$1:$Q$3226,3,FALSE)</f>
        <v>273591.37027281401</v>
      </c>
      <c r="V182" s="1">
        <f>VLOOKUP($E182,[1]AllProteinsNorm!$A$1:$Q$3226,7,FALSE)</f>
        <v>221955.42280834101</v>
      </c>
      <c r="W182" s="1">
        <f>VLOOKUP($E182,[1]AllProteinsNorm!$A$1:$Q$3226,9,FALSE)</f>
        <v>293045.006335265</v>
      </c>
      <c r="X182" s="1">
        <f>VLOOKUP($E182,[1]AllProteinsNorm!$A$1:$Q$3226,12,FALSE)</f>
        <v>343781.139825725</v>
      </c>
      <c r="Y182" s="29">
        <f>VLOOKUP($E182,[1]AllProteinsNorm!$A$1:$Q$3226,14,FALSE)</f>
        <v>376582.57572264399</v>
      </c>
      <c r="Z182" s="25">
        <f t="shared" si="49"/>
        <v>1.121748948087955</v>
      </c>
      <c r="AA182" s="1">
        <f t="shared" si="49"/>
        <v>0.79460089770288922</v>
      </c>
      <c r="AB182" s="1">
        <f t="shared" si="49"/>
        <v>1.0898792152469066</v>
      </c>
      <c r="AC182" s="1">
        <f t="shared" si="49"/>
        <v>1.1408490880994238</v>
      </c>
      <c r="AD182" s="1">
        <f t="shared" si="49"/>
        <v>0.85292185086282502</v>
      </c>
      <c r="AE182" s="1">
        <f t="shared" si="49"/>
        <v>0.69330600565073364</v>
      </c>
      <c r="AF182" s="1">
        <f t="shared" si="49"/>
        <v>0.87405060817008418</v>
      </c>
      <c r="AG182" s="1">
        <f t="shared" si="49"/>
        <v>0.99574452974894057</v>
      </c>
      <c r="AH182" s="1">
        <f t="shared" si="49"/>
        <v>0.76097740074664788</v>
      </c>
      <c r="AI182" s="1">
        <f t="shared" si="49"/>
        <v>0.95141636458298029</v>
      </c>
      <c r="AJ182" s="1">
        <f t="shared" si="49"/>
        <v>0.86657831790471196</v>
      </c>
      <c r="AK182" s="1">
        <f t="shared" si="49"/>
        <v>0.703025672027908</v>
      </c>
      <c r="AL182" s="1">
        <f t="shared" si="49"/>
        <v>0.92819612112459793</v>
      </c>
      <c r="AM182" s="1">
        <f t="shared" si="49"/>
        <v>1.0888986797371369</v>
      </c>
      <c r="AN182" s="29">
        <f t="shared" si="49"/>
        <v>1.1927945486604405</v>
      </c>
      <c r="AO182" s="1">
        <f t="shared" si="45"/>
        <v>46090.065859809554</v>
      </c>
      <c r="AP182" s="1">
        <f t="shared" si="46"/>
        <v>35845.269937651407</v>
      </c>
      <c r="AQ182" s="29">
        <f t="shared" si="47"/>
        <v>54041.433269420442</v>
      </c>
    </row>
    <row r="183" spans="1:43" x14ac:dyDescent="0.2">
      <c r="A183" s="26"/>
      <c r="E183" s="25" t="s">
        <v>364</v>
      </c>
      <c r="F183" s="26" t="s">
        <v>365</v>
      </c>
      <c r="G183" s="1">
        <v>0.144627987081142</v>
      </c>
      <c r="H183" s="1">
        <v>0.75900589593211698</v>
      </c>
      <c r="I183" s="1">
        <f>VLOOKUP(F183,'[1]SUSMB vs SHAM all proteins sum'!$B$2:$E$3214,2,FALSE)</f>
        <v>0.296633494892515</v>
      </c>
      <c r="J183" s="29">
        <f>VLOOKUP(F183,'[1]SUSMB vs SHAM all proteins sum'!$B$2:$E$3214,3,FALSE)</f>
        <v>1.1676532002014499</v>
      </c>
      <c r="K183" s="25">
        <f>VLOOKUP($E183,[1]AllProteinsNorm!$A$1:$Q$3226,4,FALSE)</f>
        <v>82578.034240594294</v>
      </c>
      <c r="L183" s="1">
        <f>VLOOKUP($E183,[1]AllProteinsNorm!$A$1:$Q$3226,5,FALSE)</f>
        <v>101928.174075674</v>
      </c>
      <c r="M183" s="1">
        <f>VLOOKUP($E183,[1]AllProteinsNorm!$A$1:$Q$3226,10,FALSE)</f>
        <v>108423.22999064899</v>
      </c>
      <c r="N183" s="1">
        <f>VLOOKUP($E183,[1]AllProteinsNorm!$A$1:$Q$3226,11,FALSE)</f>
        <v>102791.44637318701</v>
      </c>
      <c r="O183" s="1">
        <f>VLOOKUP($E183,[1]AllProteinsNorm!$A$1:$Q$3226,15,FALSE)</f>
        <v>87387.203219451796</v>
      </c>
      <c r="P183" s="1">
        <f>VLOOKUP($E183,[1]AllProteinsNorm!$A$1:$Q$3226,6,FALSE)</f>
        <v>44077.268513052099</v>
      </c>
      <c r="Q183" s="1">
        <f>VLOOKUP($E183,[1]AllProteinsNorm!$A$1:$Q$3226,8,FALSE)</f>
        <v>95951.537805099899</v>
      </c>
      <c r="R183" s="1">
        <f>VLOOKUP($E183,[1]AllProteinsNorm!$A$1:$Q$3226,13,FALSE)</f>
        <v>70337.653516539402</v>
      </c>
      <c r="S183" s="1">
        <f>VLOOKUP($E183,[1]AllProteinsNorm!$A$1:$Q$3226,16,FALSE)</f>
        <v>110719.149467144</v>
      </c>
      <c r="T183" s="1">
        <f>VLOOKUP($E183,[1]AllProteinsNorm!$A$1:$Q$3226,17,FALSE)</f>
        <v>62695.224338764398</v>
      </c>
      <c r="U183" s="1">
        <f>VLOOKUP($E183,[1]AllProteinsNorm!$A$1:$Q$3226,3,FALSE)</f>
        <v>136361.91728722901</v>
      </c>
      <c r="V183" s="1">
        <f>VLOOKUP($E183,[1]AllProteinsNorm!$A$1:$Q$3226,7,FALSE)</f>
        <v>140565.526505338</v>
      </c>
      <c r="W183" s="1">
        <f>VLOOKUP($E183,[1]AllProteinsNorm!$A$1:$Q$3226,9,FALSE)</f>
        <v>69399.152254401197</v>
      </c>
      <c r="X183" s="1">
        <f>VLOOKUP($E183,[1]AllProteinsNorm!$A$1:$Q$3226,12,FALSE)</f>
        <v>107987.303549055</v>
      </c>
      <c r="Y183" s="29">
        <f>VLOOKUP($E183,[1]AllProteinsNorm!$A$1:$Q$3226,14,FALSE)</f>
        <v>123867.259126971</v>
      </c>
      <c r="Z183" s="25">
        <f t="shared" si="49"/>
        <v>0.8546538167020219</v>
      </c>
      <c r="AA183" s="1">
        <f t="shared" si="49"/>
        <v>1.0549210065891723</v>
      </c>
      <c r="AB183" s="1">
        <f t="shared" si="49"/>
        <v>1.1221425671224892</v>
      </c>
      <c r="AC183" s="1">
        <f t="shared" si="49"/>
        <v>1.0638555733987067</v>
      </c>
      <c r="AD183" s="1">
        <f t="shared" si="49"/>
        <v>0.90442703618761022</v>
      </c>
      <c r="AE183" s="1">
        <f t="shared" si="49"/>
        <v>0.45618433656006491</v>
      </c>
      <c r="AF183" s="1">
        <f t="shared" si="49"/>
        <v>0.99306490833423355</v>
      </c>
      <c r="AG183" s="1">
        <f t="shared" si="49"/>
        <v>0.72797015076223937</v>
      </c>
      <c r="AH183" s="1">
        <f t="shared" si="49"/>
        <v>1.1459045319291346</v>
      </c>
      <c r="AI183" s="1">
        <f t="shared" si="49"/>
        <v>0.64887367764167392</v>
      </c>
      <c r="AJ183" s="1">
        <f t="shared" si="49"/>
        <v>1.4112982239657752</v>
      </c>
      <c r="AK183" s="1">
        <f t="shared" si="49"/>
        <v>1.4548041113996342</v>
      </c>
      <c r="AL183" s="1">
        <f t="shared" si="49"/>
        <v>0.71825699044009905</v>
      </c>
      <c r="AM183" s="1">
        <f t="shared" si="49"/>
        <v>1.1176308806850987</v>
      </c>
      <c r="AN183" s="29">
        <f t="shared" si="49"/>
        <v>1.2819828753594007</v>
      </c>
      <c r="AO183" s="1">
        <f t="shared" si="45"/>
        <v>9879.2816162244762</v>
      </c>
      <c r="AP183" s="1">
        <f t="shared" si="46"/>
        <v>23785.559773059689</v>
      </c>
      <c r="AQ183" s="29">
        <f t="shared" si="47"/>
        <v>25749.358099077421</v>
      </c>
    </row>
    <row r="184" spans="1:43" x14ac:dyDescent="0.2">
      <c r="A184" s="26"/>
      <c r="E184" s="25" t="s">
        <v>366</v>
      </c>
      <c r="F184" s="26" t="s">
        <v>367</v>
      </c>
      <c r="G184" s="1">
        <v>0.68979982009253504</v>
      </c>
      <c r="H184" s="1">
        <v>0.92086177792558199</v>
      </c>
      <c r="I184" s="1">
        <f>VLOOKUP(F184,'[1]SUSMB vs SHAM all proteins sum'!$B$2:$E$3214,2,FALSE)</f>
        <v>0.129582901067612</v>
      </c>
      <c r="J184" s="29">
        <f>VLOOKUP(F184,'[1]SUSMB vs SHAM all proteins sum'!$B$2:$E$3214,3,FALSE)</f>
        <v>0.739061435528239</v>
      </c>
      <c r="K184" s="25">
        <f>VLOOKUP($E184,[1]AllProteinsNorm!$A$1:$Q$3226,4,FALSE)</f>
        <v>167966.27894377301</v>
      </c>
      <c r="L184" s="1">
        <f>VLOOKUP($E184,[1]AllProteinsNorm!$A$1:$Q$3226,5,FALSE)</f>
        <v>149106.843118666</v>
      </c>
      <c r="M184" s="1">
        <f>VLOOKUP($E184,[1]AllProteinsNorm!$A$1:$Q$3226,10,FALSE)</f>
        <v>306796.44300049799</v>
      </c>
      <c r="N184" s="1">
        <f>VLOOKUP($E184,[1]AllProteinsNorm!$A$1:$Q$3226,11,FALSE)</f>
        <v>170306.435395671</v>
      </c>
      <c r="O184" s="1">
        <f>VLOOKUP($E184,[1]AllProteinsNorm!$A$1:$Q$3226,15,FALSE)</f>
        <v>311868.53419318999</v>
      </c>
      <c r="P184" s="1">
        <f>VLOOKUP($E184,[1]AllProteinsNorm!$A$1:$Q$3226,6,FALSE)</f>
        <v>195450.58848707101</v>
      </c>
      <c r="Q184" s="1">
        <f>VLOOKUP($E184,[1]AllProteinsNorm!$A$1:$Q$3226,8,FALSE)</f>
        <v>296388.43885444599</v>
      </c>
      <c r="R184" s="1">
        <f>VLOOKUP($E184,[1]AllProteinsNorm!$A$1:$Q$3226,13,FALSE)</f>
        <v>185672.35323889999</v>
      </c>
      <c r="S184" s="1">
        <f>VLOOKUP($E184,[1]AllProteinsNorm!$A$1:$Q$3226,16,FALSE)</f>
        <v>143754.405489998</v>
      </c>
      <c r="T184" s="1">
        <f>VLOOKUP($E184,[1]AllProteinsNorm!$A$1:$Q$3226,17,FALSE)</f>
        <v>174774.554659702</v>
      </c>
      <c r="U184" s="1">
        <f>VLOOKUP($E184,[1]AllProteinsNorm!$A$1:$Q$3226,3,FALSE)</f>
        <v>147787.86951336401</v>
      </c>
      <c r="V184" s="1">
        <f>VLOOKUP($E184,[1]AllProteinsNorm!$A$1:$Q$3226,7,FALSE)</f>
        <v>147033.74689479999</v>
      </c>
      <c r="W184" s="1">
        <f>VLOOKUP($E184,[1]AllProteinsNorm!$A$1:$Q$3226,9,FALSE)</f>
        <v>211786.697305701</v>
      </c>
      <c r="X184" s="1">
        <f>VLOOKUP($E184,[1]AllProteinsNorm!$A$1:$Q$3226,12,FALSE)</f>
        <v>132540.268187423</v>
      </c>
      <c r="Y184" s="29">
        <f>VLOOKUP($E184,[1]AllProteinsNorm!$A$1:$Q$3226,14,FALSE)</f>
        <v>147527.500721833</v>
      </c>
      <c r="Z184" s="25">
        <f t="shared" si="49"/>
        <v>0.75931065016587107</v>
      </c>
      <c r="AA184" s="1">
        <f t="shared" si="49"/>
        <v>0.67405442749919386</v>
      </c>
      <c r="AB184" s="1">
        <f t="shared" si="49"/>
        <v>1.3869081822147551</v>
      </c>
      <c r="AC184" s="1">
        <f t="shared" si="49"/>
        <v>0.76988959332133222</v>
      </c>
      <c r="AD184" s="1">
        <f t="shared" si="49"/>
        <v>1.4098371467988475</v>
      </c>
      <c r="AE184" s="1">
        <f t="shared" si="49"/>
        <v>0.88355659452990398</v>
      </c>
      <c r="AF184" s="1">
        <f t="shared" si="49"/>
        <v>1.3398576167991021</v>
      </c>
      <c r="AG184" s="1">
        <f t="shared" si="49"/>
        <v>0.8393529709784826</v>
      </c>
      <c r="AH184" s="1">
        <f t="shared" si="49"/>
        <v>0.64985812499518558</v>
      </c>
      <c r="AI184" s="1">
        <f t="shared" si="49"/>
        <v>0.790088234171891</v>
      </c>
      <c r="AJ184" s="1">
        <f t="shared" si="49"/>
        <v>0.6680918574399457</v>
      </c>
      <c r="AK184" s="1">
        <f t="shared" si="49"/>
        <v>0.66468276045091057</v>
      </c>
      <c r="AL184" s="1">
        <f t="shared" si="49"/>
        <v>0.95740583073526564</v>
      </c>
      <c r="AM184" s="1">
        <f t="shared" si="49"/>
        <v>0.59916334304363694</v>
      </c>
      <c r="AN184" s="29">
        <f t="shared" si="49"/>
        <v>0.66691483073182589</v>
      </c>
      <c r="AO184" s="1">
        <f t="shared" si="45"/>
        <v>72344.925178143574</v>
      </c>
      <c r="AP184" s="1">
        <f t="shared" si="46"/>
        <v>51601.286739218594</v>
      </c>
      <c r="AQ184" s="29">
        <f t="shared" si="47"/>
        <v>27832.414997812866</v>
      </c>
    </row>
    <row r="185" spans="1:43" x14ac:dyDescent="0.2">
      <c r="A185" s="26"/>
      <c r="E185" s="25" t="s">
        <v>368</v>
      </c>
      <c r="F185" s="26" t="s">
        <v>369</v>
      </c>
      <c r="G185" s="1">
        <v>0.29723259513996297</v>
      </c>
      <c r="H185" s="1">
        <v>1.3299308378992101</v>
      </c>
      <c r="I185" s="1">
        <f>VLOOKUP(F185,'[1]SUSMB vs SHAM all proteins sum'!$B$2:$E$3214,2,FALSE)</f>
        <v>8.9659850482761497E-2</v>
      </c>
      <c r="J185" s="29">
        <f>VLOOKUP(F185,'[1]SUSMB vs SHAM all proteins sum'!$B$2:$E$3214,3,FALSE)</f>
        <v>1.92582601433625</v>
      </c>
      <c r="K185" s="25">
        <f>VLOOKUP($E185,[1]AllProteinsNorm!$A$1:$Q$3226,4,FALSE)</f>
        <v>80130.331076423099</v>
      </c>
      <c r="L185" s="1">
        <f>VLOOKUP($E185,[1]AllProteinsNorm!$A$1:$Q$3226,5,FALSE)</f>
        <v>46321.532680738601</v>
      </c>
      <c r="M185" s="1">
        <f>VLOOKUP($E185,[1]AllProteinsNorm!$A$1:$Q$3226,10,FALSE)</f>
        <v>80207.409876966907</v>
      </c>
      <c r="N185" s="1">
        <f>VLOOKUP($E185,[1]AllProteinsNorm!$A$1:$Q$3226,11,FALSE)</f>
        <v>59451.381230422303</v>
      </c>
      <c r="O185" s="1">
        <f>VLOOKUP($E185,[1]AllProteinsNorm!$A$1:$Q$3226,15,FALSE)</f>
        <v>89725.157679856595</v>
      </c>
      <c r="P185" s="1">
        <f>VLOOKUP($E185,[1]AllProteinsNorm!$A$1:$Q$3226,6,FALSE)</f>
        <v>59225.579726572199</v>
      </c>
      <c r="Q185" s="1">
        <f>VLOOKUP($E185,[1]AllProteinsNorm!$A$1:$Q$3226,8,FALSE)</f>
        <v>117401.06440306699</v>
      </c>
      <c r="R185" s="1">
        <f>VLOOKUP($E185,[1]AllProteinsNorm!$A$1:$Q$3226,13,FALSE)</f>
        <v>61084.048733088399</v>
      </c>
      <c r="S185" s="1">
        <f>VLOOKUP($E185,[1]AllProteinsNorm!$A$1:$Q$3226,16,FALSE)</f>
        <v>79457.684995182106</v>
      </c>
      <c r="T185" s="1">
        <f>VLOOKUP($E185,[1]AllProteinsNorm!$A$1:$Q$3226,17,FALSE)</f>
        <v>195781.086133854</v>
      </c>
      <c r="U185" s="1">
        <f>VLOOKUP($E185,[1]AllProteinsNorm!$A$1:$Q$3226,3,FALSE)</f>
        <v>56687.806333113098</v>
      </c>
      <c r="V185" s="1">
        <f>VLOOKUP($E185,[1]AllProteinsNorm!$A$1:$Q$3226,7,FALSE)</f>
        <v>252668.19820709401</v>
      </c>
      <c r="W185" s="1">
        <f>VLOOKUP($E185,[1]AllProteinsNorm!$A$1:$Q$3226,9,FALSE)</f>
        <v>76891.215560050594</v>
      </c>
      <c r="X185" s="1">
        <f>VLOOKUP($E185,[1]AllProteinsNorm!$A$1:$Q$3226,12,FALSE)</f>
        <v>134941.037656795</v>
      </c>
      <c r="Y185" s="29">
        <f>VLOOKUP($E185,[1]AllProteinsNorm!$A$1:$Q$3226,14,FALSE)</f>
        <v>283070.60104558698</v>
      </c>
      <c r="Z185" s="25">
        <f t="shared" si="49"/>
        <v>1.1259452850382086</v>
      </c>
      <c r="AA185" s="1">
        <f t="shared" si="49"/>
        <v>0.65088351211076845</v>
      </c>
      <c r="AB185" s="1">
        <f t="shared" si="49"/>
        <v>1.1270283519728246</v>
      </c>
      <c r="AC185" s="1">
        <f t="shared" si="49"/>
        <v>0.83537658569713102</v>
      </c>
      <c r="AD185" s="1">
        <f t="shared" si="49"/>
        <v>1.2607662651810672</v>
      </c>
      <c r="AE185" s="1">
        <f t="shared" si="49"/>
        <v>0.83220375294829241</v>
      </c>
      <c r="AF185" s="1">
        <f t="shared" si="49"/>
        <v>1.6496521747430297</v>
      </c>
      <c r="AG185" s="1">
        <f t="shared" si="49"/>
        <v>0.85831788959501154</v>
      </c>
      <c r="AH185" s="1">
        <f t="shared" si="49"/>
        <v>1.1164936495151954</v>
      </c>
      <c r="AI185" s="1">
        <f t="shared" si="49"/>
        <v>2.7510031204267973</v>
      </c>
      <c r="AJ185" s="1">
        <f t="shared" si="49"/>
        <v>0.79654442209970899</v>
      </c>
      <c r="AK185" s="1">
        <f t="shared" si="49"/>
        <v>3.5503480720558667</v>
      </c>
      <c r="AL185" s="1">
        <f t="shared" si="49"/>
        <v>1.0804310984079875</v>
      </c>
      <c r="AM185" s="1">
        <f t="shared" si="49"/>
        <v>1.8961137819700857</v>
      </c>
      <c r="AN185" s="29">
        <f t="shared" si="49"/>
        <v>3.9775451355147173</v>
      </c>
      <c r="AO185" s="1">
        <f t="shared" si="45"/>
        <v>15880.985489156999</v>
      </c>
      <c r="AP185" s="1">
        <f t="shared" si="46"/>
        <v>51073.020465223279</v>
      </c>
      <c r="AQ185" s="29">
        <f t="shared" si="47"/>
        <v>91584.465091061822</v>
      </c>
    </row>
    <row r="186" spans="1:43" x14ac:dyDescent="0.2">
      <c r="A186" s="26"/>
      <c r="E186" s="25" t="s">
        <v>370</v>
      </c>
      <c r="F186" s="26" t="s">
        <v>371</v>
      </c>
      <c r="G186" s="1">
        <v>0.60465466414054503</v>
      </c>
      <c r="H186" s="1">
        <v>1.35451583744263</v>
      </c>
      <c r="I186" s="1">
        <f>VLOOKUP(F186,'[1]SUSMB vs SHAM all proteins sum'!$B$2:$E$3214,2,FALSE)</f>
        <v>5.7776052878792797E-2</v>
      </c>
      <c r="J186" s="29">
        <f>VLOOKUP(F186,'[1]SUSMB vs SHAM all proteins sum'!$B$2:$E$3214,3,FALSE)</f>
        <v>2.7774956416705199</v>
      </c>
      <c r="K186" s="25">
        <f>VLOOKUP($E186,[1]AllProteinsNorm!$A$1:$Q$3226,4,FALSE)</f>
        <v>15783.4896435917</v>
      </c>
      <c r="L186" s="1">
        <f>VLOOKUP($E186,[1]AllProteinsNorm!$A$1:$Q$3226,5,FALSE)</f>
        <v>11489.474935526599</v>
      </c>
      <c r="M186" s="1">
        <f>VLOOKUP($E186,[1]AllProteinsNorm!$A$1:$Q$3226,10,FALSE)</f>
        <v>7962.2854592703297</v>
      </c>
      <c r="N186" s="1">
        <f>VLOOKUP($E186,[1]AllProteinsNorm!$A$1:$Q$3226,11,FALSE)</f>
        <v>1419.63604721705</v>
      </c>
      <c r="O186" s="1">
        <f>VLOOKUP($E186,[1]AllProteinsNorm!$A$1:$Q$3226,15,FALSE)</f>
        <v>14410.081665137301</v>
      </c>
      <c r="P186" s="1">
        <f>VLOOKUP($E186,[1]AllProteinsNorm!$A$1:$Q$3226,6,FALSE)</f>
        <v>2837.4153695444202</v>
      </c>
      <c r="Q186" s="1">
        <f>VLOOKUP($E186,[1]AllProteinsNorm!$A$1:$Q$3226,8,FALSE)</f>
        <v>12804.831674781901</v>
      </c>
      <c r="R186" s="1">
        <f>VLOOKUP($E186,[1]AllProteinsNorm!$A$1:$Q$3226,13,FALSE)</f>
        <v>16981.913421877001</v>
      </c>
      <c r="S186" s="1">
        <f>VLOOKUP($E186,[1]AllProteinsNorm!$A$1:$Q$3226,16,FALSE)</f>
        <v>20275.9319707053</v>
      </c>
      <c r="T186" s="1">
        <f>VLOOKUP($E186,[1]AllProteinsNorm!$A$1:$Q$3226,17,FALSE)</f>
        <v>10765.6588570202</v>
      </c>
      <c r="U186" s="1">
        <f>VLOOKUP($E186,[1]AllProteinsNorm!$A$1:$Q$3226,3,FALSE)</f>
        <v>19579.7809635632</v>
      </c>
      <c r="V186" s="1">
        <f>VLOOKUP($E186,[1]AllProteinsNorm!$A$1:$Q$3226,7,FALSE)</f>
        <v>20323.0322267745</v>
      </c>
      <c r="W186" s="1">
        <f>VLOOKUP($E186,[1]AllProteinsNorm!$A$1:$Q$3226,9,FALSE)</f>
        <v>35820.629898860199</v>
      </c>
      <c r="X186" s="1">
        <f>VLOOKUP($E186,[1]AllProteinsNorm!$A$1:$Q$3226,12,FALSE)</f>
        <v>20298.989097766698</v>
      </c>
      <c r="Y186" s="29">
        <f>VLOOKUP($E186,[1]AllProteinsNorm!$A$1:$Q$3226,14,FALSE)</f>
        <v>16875.139924967702</v>
      </c>
      <c r="Z186" s="25">
        <f t="shared" si="49"/>
        <v>1.5454322541271022</v>
      </c>
      <c r="AA186" s="1">
        <f t="shared" si="49"/>
        <v>1.1249860169900363</v>
      </c>
      <c r="AB186" s="1">
        <f t="shared" si="49"/>
        <v>0.77962307722738944</v>
      </c>
      <c r="AC186" s="1">
        <f t="shared" si="49"/>
        <v>0.13900293192649618</v>
      </c>
      <c r="AD186" s="1">
        <f t="shared" si="49"/>
        <v>1.4109557197289759</v>
      </c>
      <c r="AE186" s="1">
        <f t="shared" si="49"/>
        <v>0.27782406359231832</v>
      </c>
      <c r="AF186" s="1">
        <f t="shared" si="49"/>
        <v>1.2537784942198062</v>
      </c>
      <c r="AG186" s="1">
        <f t="shared" si="49"/>
        <v>1.6627753007471466</v>
      </c>
      <c r="AH186" s="1">
        <f t="shared" si="49"/>
        <v>1.9853074293198092</v>
      </c>
      <c r="AI186" s="1">
        <f t="shared" si="49"/>
        <v>1.0541139386956297</v>
      </c>
      <c r="AJ186" s="1">
        <f t="shared" si="49"/>
        <v>1.9171441622303109</v>
      </c>
      <c r="AK186" s="1">
        <f t="shared" si="49"/>
        <v>1.9899192266188013</v>
      </c>
      <c r="AL186" s="1">
        <f t="shared" si="49"/>
        <v>3.5073585156958234</v>
      </c>
      <c r="AM186" s="1">
        <f t="shared" si="49"/>
        <v>1.9875650560330917</v>
      </c>
      <c r="AN186" s="29">
        <f t="shared" si="49"/>
        <v>1.6523206288250494</v>
      </c>
      <c r="AO186" s="1">
        <f t="shared" si="45"/>
        <v>5151.0038474838739</v>
      </c>
      <c r="AP186" s="1">
        <f t="shared" si="46"/>
        <v>5945.5407493226039</v>
      </c>
      <c r="AQ186" s="29">
        <f t="shared" si="47"/>
        <v>6740.2957790803666</v>
      </c>
    </row>
    <row r="187" spans="1:43" x14ac:dyDescent="0.2">
      <c r="A187" s="26"/>
      <c r="E187" s="25" t="s">
        <v>372</v>
      </c>
      <c r="F187" s="26" t="s">
        <v>373</v>
      </c>
      <c r="G187" s="1">
        <v>0.51630684298691498</v>
      </c>
      <c r="H187" s="1">
        <v>0.93563071415208698</v>
      </c>
      <c r="I187" s="1">
        <f>VLOOKUP(F187,'[1]SUSMB vs SHAM all proteins sum'!$B$2:$E$3214,2,FALSE)</f>
        <v>0.38563001425433302</v>
      </c>
      <c r="J187" s="29">
        <f>VLOOKUP(F187,'[1]SUSMB vs SHAM all proteins sum'!$B$2:$E$3214,3,FALSE)</f>
        <v>0.92459872056199999</v>
      </c>
      <c r="K187" s="25">
        <f>VLOOKUP($E187,[1]AllProteinsNorm!$A$1:$Q$3226,4,FALSE)</f>
        <v>2829360.7681982899</v>
      </c>
      <c r="L187" s="1">
        <f>VLOOKUP($E187,[1]AllProteinsNorm!$A$1:$Q$3226,5,FALSE)</f>
        <v>2371067.1063283002</v>
      </c>
      <c r="M187" s="1">
        <f>VLOOKUP($E187,[1]AllProteinsNorm!$A$1:$Q$3226,10,FALSE)</f>
        <v>3031458.70038791</v>
      </c>
      <c r="N187" s="1">
        <f>VLOOKUP($E187,[1]AllProteinsNorm!$A$1:$Q$3226,11,FALSE)</f>
        <v>2998600.3536733501</v>
      </c>
      <c r="O187" s="1">
        <f>VLOOKUP($E187,[1]AllProteinsNorm!$A$1:$Q$3226,15,FALSE)</f>
        <v>3723566.5024505798</v>
      </c>
      <c r="P187" s="1">
        <f>VLOOKUP($E187,[1]AllProteinsNorm!$A$1:$Q$3226,6,FALSE)</f>
        <v>3091507.2308205902</v>
      </c>
      <c r="Q187" s="1">
        <f>VLOOKUP($E187,[1]AllProteinsNorm!$A$1:$Q$3226,8,FALSE)</f>
        <v>3027711.5948084202</v>
      </c>
      <c r="R187" s="1">
        <f>VLOOKUP($E187,[1]AllProteinsNorm!$A$1:$Q$3226,13,FALSE)</f>
        <v>2898795.6058626398</v>
      </c>
      <c r="S187" s="1">
        <f>VLOOKUP($E187,[1]AllProteinsNorm!$A$1:$Q$3226,16,FALSE)</f>
        <v>2796695.6394691099</v>
      </c>
      <c r="T187" s="1">
        <f>VLOOKUP($E187,[1]AllProteinsNorm!$A$1:$Q$3226,17,FALSE)</f>
        <v>2145538.4973933799</v>
      </c>
      <c r="U187" s="1">
        <f>VLOOKUP($E187,[1]AllProteinsNorm!$A$1:$Q$3226,3,FALSE)</f>
        <v>2900189.7613418298</v>
      </c>
      <c r="V187" s="1">
        <f>VLOOKUP($E187,[1]AllProteinsNorm!$A$1:$Q$3226,7,FALSE)</f>
        <v>2326539.0173734701</v>
      </c>
      <c r="W187" s="1">
        <f>VLOOKUP($E187,[1]AllProteinsNorm!$A$1:$Q$3226,9,FALSE)</f>
        <v>2812045.4394384301</v>
      </c>
      <c r="X187" s="1">
        <f>VLOOKUP($E187,[1]AllProteinsNorm!$A$1:$Q$3226,12,FALSE)</f>
        <v>3028138.0677478998</v>
      </c>
      <c r="Y187" s="29">
        <f>VLOOKUP($E187,[1]AllProteinsNorm!$A$1:$Q$3226,14,FALSE)</f>
        <v>2670503.8586162399</v>
      </c>
      <c r="Z187" s="25">
        <f t="shared" si="49"/>
        <v>0.9460180081762003</v>
      </c>
      <c r="AA187" s="1">
        <f t="shared" si="49"/>
        <v>0.7927840826778596</v>
      </c>
      <c r="AB187" s="1">
        <f t="shared" si="49"/>
        <v>1.0135909686185338</v>
      </c>
      <c r="AC187" s="1">
        <f t="shared" si="49"/>
        <v>1.0026045337812877</v>
      </c>
      <c r="AD187" s="1">
        <f t="shared" si="49"/>
        <v>1.2450024067461187</v>
      </c>
      <c r="AE187" s="1">
        <f t="shared" si="49"/>
        <v>1.0336686454536466</v>
      </c>
      <c r="AF187" s="1">
        <f t="shared" si="49"/>
        <v>1.0123380957447106</v>
      </c>
      <c r="AG187" s="1">
        <f t="shared" si="49"/>
        <v>0.96923406728169736</v>
      </c>
      <c r="AH187" s="1">
        <f t="shared" si="49"/>
        <v>0.93509617722253369</v>
      </c>
      <c r="AI187" s="1">
        <f t="shared" si="49"/>
        <v>0.71737689961041906</v>
      </c>
      <c r="AJ187" s="1">
        <f t="shared" si="49"/>
        <v>0.96970021362978254</v>
      </c>
      <c r="AK187" s="1">
        <f t="shared" si="49"/>
        <v>0.77789578193713593</v>
      </c>
      <c r="AL187" s="1">
        <f t="shared" si="49"/>
        <v>0.94022849804782249</v>
      </c>
      <c r="AM187" s="1">
        <f t="shared" si="49"/>
        <v>1.0124806901728522</v>
      </c>
      <c r="AN187" s="29">
        <f t="shared" si="49"/>
        <v>0.89290300818150692</v>
      </c>
      <c r="AO187" s="1">
        <f t="shared" si="45"/>
        <v>435612.71952062391</v>
      </c>
      <c r="AP187" s="1">
        <f t="shared" si="46"/>
        <v>338999.80817035871</v>
      </c>
      <c r="AQ187" s="29">
        <f t="shared" si="47"/>
        <v>240572.04962993224</v>
      </c>
    </row>
    <row r="188" spans="1:43" x14ac:dyDescent="0.2">
      <c r="A188" s="26"/>
      <c r="E188" s="25" t="s">
        <v>374</v>
      </c>
      <c r="F188" s="26" t="s">
        <v>375</v>
      </c>
      <c r="G188" s="1">
        <v>0.28238632401494601</v>
      </c>
      <c r="H188" s="1">
        <v>1.3618291852418301</v>
      </c>
      <c r="I188" s="1">
        <f>VLOOKUP(F188,'[1]SUSMB vs SHAM all proteins sum'!$B$2:$E$3214,2,FALSE)</f>
        <v>0.788536444750217</v>
      </c>
      <c r="J188" s="29">
        <f>VLOOKUP(F188,'[1]SUSMB vs SHAM all proteins sum'!$B$2:$E$3214,3,FALSE)</f>
        <v>0.92985272498981397</v>
      </c>
      <c r="K188" s="25">
        <f>VLOOKUP($E188,[1]AllProteinsNorm!$A$1:$Q$3226,4,FALSE)</f>
        <v>89961.572403957005</v>
      </c>
      <c r="L188" s="1">
        <f>VLOOKUP($E188,[1]AllProteinsNorm!$A$1:$Q$3226,5,FALSE)</f>
        <v>78993.031601381299</v>
      </c>
      <c r="M188" s="1">
        <f>VLOOKUP($E188,[1]AllProteinsNorm!$A$1:$Q$3226,10,FALSE)</f>
        <v>48070.454495594196</v>
      </c>
      <c r="N188" s="1">
        <f>VLOOKUP($E188,[1]AllProteinsNorm!$A$1:$Q$3226,11,FALSE)</f>
        <v>101369.370910738</v>
      </c>
      <c r="O188" s="1">
        <f>VLOOKUP($E188,[1]AllProteinsNorm!$A$1:$Q$3226,15,FALSE)</f>
        <v>131538.87870004799</v>
      </c>
      <c r="P188" s="1">
        <f>VLOOKUP($E188,[1]AllProteinsNorm!$A$1:$Q$3226,6,FALSE)</f>
        <v>97548.811721038306</v>
      </c>
      <c r="Q188" s="1">
        <f>VLOOKUP($E188,[1]AllProteinsNorm!$A$1:$Q$3226,8,FALSE)</f>
        <v>266232.06123857002</v>
      </c>
      <c r="R188" s="1">
        <f>VLOOKUP($E188,[1]AllProteinsNorm!$A$1:$Q$3226,13,FALSE)</f>
        <v>89074.248612832802</v>
      </c>
      <c r="S188" s="1">
        <f>VLOOKUP($E188,[1]AllProteinsNorm!$A$1:$Q$3226,16,FALSE)</f>
        <v>106084.487785791</v>
      </c>
      <c r="T188" s="1">
        <f>VLOOKUP($E188,[1]AllProteinsNorm!$A$1:$Q$3226,17,FALSE)</f>
        <v>86938.417610267294</v>
      </c>
      <c r="U188" s="1">
        <f>VLOOKUP($E188,[1]AllProteinsNorm!$A$1:$Q$3226,3,FALSE)</f>
        <v>86583.798688807598</v>
      </c>
      <c r="V188" s="1">
        <f>VLOOKUP($E188,[1]AllProteinsNorm!$A$1:$Q$3226,7,FALSE)</f>
        <v>36328.068152239401</v>
      </c>
      <c r="W188" s="1">
        <f>VLOOKUP($E188,[1]AllProteinsNorm!$A$1:$Q$3226,9,FALSE)</f>
        <v>87865.125645084496</v>
      </c>
      <c r="X188" s="1">
        <f>VLOOKUP($E188,[1]AllProteinsNorm!$A$1:$Q$3226,12,FALSE)</f>
        <v>115884.84135981801</v>
      </c>
      <c r="Y188" s="29">
        <f>VLOOKUP($E188,[1]AllProteinsNorm!$A$1:$Q$3226,14,FALSE)</f>
        <v>98862.973965202502</v>
      </c>
      <c r="Z188" s="25">
        <f t="shared" si="49"/>
        <v>0.99972118958594114</v>
      </c>
      <c r="AA188" s="1">
        <f t="shared" si="49"/>
        <v>0.87783044928257814</v>
      </c>
      <c r="AB188" s="1">
        <f t="shared" si="49"/>
        <v>0.53419533105179995</v>
      </c>
      <c r="AC188" s="1">
        <f t="shared" si="49"/>
        <v>1.126493294485857</v>
      </c>
      <c r="AD188" s="1">
        <f t="shared" si="49"/>
        <v>1.4617597355938234</v>
      </c>
      <c r="AE188" s="1">
        <f t="shared" si="49"/>
        <v>1.0840363445243859</v>
      </c>
      <c r="AF188" s="1">
        <f t="shared" si="49"/>
        <v>2.9585724866191119</v>
      </c>
      <c r="AG188" s="1">
        <f t="shared" si="49"/>
        <v>0.98986057496676427</v>
      </c>
      <c r="AH188" s="1">
        <f t="shared" si="49"/>
        <v>1.1788912475829663</v>
      </c>
      <c r="AI188" s="1">
        <f t="shared" si="49"/>
        <v>0.96612560176007767</v>
      </c>
      <c r="AJ188" s="1">
        <f t="shared" si="49"/>
        <v>0.96218480747938795</v>
      </c>
      <c r="AK188" s="1">
        <f t="shared" si="49"/>
        <v>0.40370503247138056</v>
      </c>
      <c r="AL188" s="1">
        <f t="shared" si="49"/>
        <v>0.97642388395112523</v>
      </c>
      <c r="AM188" s="1">
        <f t="shared" si="49"/>
        <v>1.2878002058367701</v>
      </c>
      <c r="AN188" s="29">
        <f t="shared" si="49"/>
        <v>1.0986403116065238</v>
      </c>
      <c r="AO188" s="1">
        <f t="shared" si="45"/>
        <v>27327.57495723325</v>
      </c>
      <c r="AP188" s="1">
        <f t="shared" si="46"/>
        <v>68862.217110214464</v>
      </c>
      <c r="AQ188" s="29">
        <f t="shared" si="47"/>
        <v>26554.377045508398</v>
      </c>
    </row>
    <row r="189" spans="1:43" x14ac:dyDescent="0.2">
      <c r="A189" s="26"/>
      <c r="E189" s="25" t="s">
        <v>376</v>
      </c>
      <c r="F189" s="26" t="s">
        <v>377</v>
      </c>
      <c r="G189" s="1">
        <v>0.111287948482456</v>
      </c>
      <c r="H189" s="1">
        <v>1.1245367017517101</v>
      </c>
      <c r="I189" s="1">
        <f>VLOOKUP(F189,'[1]SUSMB vs SHAM all proteins sum'!$B$2:$E$3214,2,FALSE)</f>
        <v>0.86264287981091303</v>
      </c>
      <c r="J189" s="29">
        <f>VLOOKUP(F189,'[1]SUSMB vs SHAM all proteins sum'!$B$2:$E$3214,3,FALSE)</f>
        <v>1.01418745967478</v>
      </c>
      <c r="K189" s="25">
        <f>VLOOKUP($E189,[1]AllProteinsNorm!$A$1:$Q$3226,4,FALSE)</f>
        <v>138948.761096017</v>
      </c>
      <c r="L189" s="1">
        <f>VLOOKUP($E189,[1]AllProteinsNorm!$A$1:$Q$3226,5,FALSE)</f>
        <v>122046.611649753</v>
      </c>
      <c r="M189" s="1">
        <f>VLOOKUP($E189,[1]AllProteinsNorm!$A$1:$Q$3226,10,FALSE)</f>
        <v>148412.032776493</v>
      </c>
      <c r="N189" s="1">
        <f>VLOOKUP($E189,[1]AllProteinsNorm!$A$1:$Q$3226,11,FALSE)</f>
        <v>130228.435323728</v>
      </c>
      <c r="O189" s="1">
        <f>VLOOKUP($E189,[1]AllProteinsNorm!$A$1:$Q$3226,15,FALSE)</f>
        <v>165716.597079859</v>
      </c>
      <c r="P189" s="1">
        <f>VLOOKUP($E189,[1]AllProteinsNorm!$A$1:$Q$3226,6,FALSE)</f>
        <v>147211.193334754</v>
      </c>
      <c r="Q189" s="1">
        <f>VLOOKUP($E189,[1]AllProteinsNorm!$A$1:$Q$3226,8,FALSE)</f>
        <v>177756.94719519501</v>
      </c>
      <c r="R189" s="1">
        <f>VLOOKUP($E189,[1]AllProteinsNorm!$A$1:$Q$3226,13,FALSE)</f>
        <v>152902.46025966699</v>
      </c>
      <c r="S189" s="1">
        <f>VLOOKUP($E189,[1]AllProteinsNorm!$A$1:$Q$3226,16,FALSE)</f>
        <v>145644.46477421001</v>
      </c>
      <c r="T189" s="1">
        <f>VLOOKUP($E189,[1]AllProteinsNorm!$A$1:$Q$3226,17,FALSE)</f>
        <v>167615.29495399899</v>
      </c>
      <c r="U189" s="1">
        <f>VLOOKUP($E189,[1]AllProteinsNorm!$A$1:$Q$3226,3,FALSE)</f>
        <v>127034.299512748</v>
      </c>
      <c r="V189" s="1">
        <f>VLOOKUP($E189,[1]AllProteinsNorm!$A$1:$Q$3226,7,FALSE)</f>
        <v>158737.611749915</v>
      </c>
      <c r="W189" s="1">
        <f>VLOOKUP($E189,[1]AllProteinsNorm!$A$1:$Q$3226,9,FALSE)</f>
        <v>138261.94346897499</v>
      </c>
      <c r="X189" s="1">
        <f>VLOOKUP($E189,[1]AllProteinsNorm!$A$1:$Q$3226,12,FALSE)</f>
        <v>167192.58475946099</v>
      </c>
      <c r="Y189" s="29">
        <f>VLOOKUP($E189,[1]AllProteinsNorm!$A$1:$Q$3226,14,FALSE)</f>
        <v>125023.606129148</v>
      </c>
      <c r="Z189" s="25">
        <f t="shared" si="49"/>
        <v>0.98495981317231895</v>
      </c>
      <c r="AA189" s="1">
        <f t="shared" si="49"/>
        <v>0.86514630904687606</v>
      </c>
      <c r="AB189" s="1">
        <f t="shared" si="49"/>
        <v>1.052041680134483</v>
      </c>
      <c r="AC189" s="1">
        <f t="shared" si="49"/>
        <v>0.92314443334651253</v>
      </c>
      <c r="AD189" s="1">
        <f t="shared" si="49"/>
        <v>1.1747077642998087</v>
      </c>
      <c r="AE189" s="1">
        <f t="shared" si="49"/>
        <v>1.0435293437677855</v>
      </c>
      <c r="AF189" s="1">
        <f t="shared" si="49"/>
        <v>1.2600576508809178</v>
      </c>
      <c r="AG189" s="1">
        <f t="shared" si="49"/>
        <v>1.0838727708185847</v>
      </c>
      <c r="AH189" s="1">
        <f t="shared" si="49"/>
        <v>1.0324233457141665</v>
      </c>
      <c r="AI189" s="1">
        <f t="shared" si="49"/>
        <v>1.1881669782476847</v>
      </c>
      <c r="AJ189" s="1">
        <f t="shared" si="49"/>
        <v>0.90050230694816447</v>
      </c>
      <c r="AK189" s="1">
        <f t="shared" si="49"/>
        <v>1.1252361458953533</v>
      </c>
      <c r="AL189" s="1">
        <f t="shared" si="49"/>
        <v>0.98009120004990846</v>
      </c>
      <c r="AM189" s="1">
        <f t="shared" si="49"/>
        <v>1.1851705315650802</v>
      </c>
      <c r="AN189" s="29">
        <f t="shared" si="49"/>
        <v>0.88624919548581083</v>
      </c>
      <c r="AO189" s="1">
        <f t="shared" si="45"/>
        <v>15134.65344936039</v>
      </c>
      <c r="AP189" s="1">
        <f t="shared" si="46"/>
        <v>12470.588020828362</v>
      </c>
      <c r="AQ189" s="29">
        <f t="shared" si="47"/>
        <v>16930.118525657464</v>
      </c>
    </row>
    <row r="190" spans="1:43" x14ac:dyDescent="0.2">
      <c r="A190" s="26"/>
      <c r="E190" s="25" t="s">
        <v>378</v>
      </c>
      <c r="F190" s="26" t="s">
        <v>379</v>
      </c>
      <c r="G190" s="1">
        <v>0.80569439356608497</v>
      </c>
      <c r="H190" s="1">
        <v>1.0545315405646001</v>
      </c>
      <c r="I190" s="1">
        <f>VLOOKUP(F190,'[1]SUSMB vs SHAM all proteins sum'!$B$2:$E$3214,2,FALSE)</f>
        <v>0.52118222911482803</v>
      </c>
      <c r="J190" s="29">
        <f>VLOOKUP(F190,'[1]SUSMB vs SHAM all proteins sum'!$B$2:$E$3214,3,FALSE)</f>
        <v>0.90041845578146895</v>
      </c>
      <c r="K190" s="25">
        <f>VLOOKUP($E190,[1]AllProteinsNorm!$A$1:$Q$3226,4,FALSE)</f>
        <v>38939.563736687101</v>
      </c>
      <c r="L190" s="1">
        <f>VLOOKUP($E190,[1]AllProteinsNorm!$A$1:$Q$3226,5,FALSE)</f>
        <v>28285.9653355626</v>
      </c>
      <c r="M190" s="1">
        <f>VLOOKUP($E190,[1]AllProteinsNorm!$A$1:$Q$3226,10,FALSE)</f>
        <v>41211.835701501303</v>
      </c>
      <c r="N190" s="1">
        <f>VLOOKUP($E190,[1]AllProteinsNorm!$A$1:$Q$3226,11,FALSE)</f>
        <v>25920.8320982199</v>
      </c>
      <c r="O190" s="1">
        <f>VLOOKUP($E190,[1]AllProteinsNorm!$A$1:$Q$3226,15,FALSE)</f>
        <v>29811.128057112299</v>
      </c>
      <c r="P190" s="1">
        <f>VLOOKUP($E190,[1]AllProteinsNorm!$A$1:$Q$3226,6,FALSE)</f>
        <v>16992.546982003099</v>
      </c>
      <c r="Q190" s="1">
        <f>VLOOKUP($E190,[1]AllProteinsNorm!$A$1:$Q$3226,8,FALSE)</f>
        <v>44268.117500867302</v>
      </c>
      <c r="R190" s="1">
        <f>VLOOKUP($E190,[1]AllProteinsNorm!$A$1:$Q$3226,13,FALSE)</f>
        <v>41272.205813320397</v>
      </c>
      <c r="S190" s="1">
        <f>VLOOKUP($E190,[1]AllProteinsNorm!$A$1:$Q$3226,16,FALSE)</f>
        <v>47320.1439583877</v>
      </c>
      <c r="T190" s="1">
        <f>VLOOKUP($E190,[1]AllProteinsNorm!$A$1:$Q$3226,17,FALSE)</f>
        <v>31135.510664859601</v>
      </c>
      <c r="U190" s="1">
        <f>VLOOKUP($E190,[1]AllProteinsNorm!$A$1:$Q$3226,3,FALSE)</f>
        <v>45796.173552967302</v>
      </c>
      <c r="V190" s="1">
        <f>VLOOKUP($E190,[1]AllProteinsNorm!$A$1:$Q$3226,7,FALSE)</f>
        <v>22497.534915575601</v>
      </c>
      <c r="W190" s="1">
        <f>VLOOKUP($E190,[1]AllProteinsNorm!$A$1:$Q$3226,9,FALSE)</f>
        <v>25483.3865115642</v>
      </c>
      <c r="X190" s="1">
        <f>VLOOKUP($E190,[1]AllProteinsNorm!$A$1:$Q$3226,12,FALSE)</f>
        <v>24860.415717689801</v>
      </c>
      <c r="Y190" s="29">
        <f>VLOOKUP($E190,[1]AllProteinsNorm!$A$1:$Q$3226,14,FALSE)</f>
        <v>31805.606437525199</v>
      </c>
      <c r="Z190" s="25">
        <f t="shared" si="49"/>
        <v>1.1859573569394881</v>
      </c>
      <c r="AA190" s="1">
        <f t="shared" si="49"/>
        <v>0.86148753269776157</v>
      </c>
      <c r="AB190" s="1">
        <f t="shared" si="49"/>
        <v>1.2551624890735138</v>
      </c>
      <c r="AC190" s="1">
        <f t="shared" si="49"/>
        <v>0.78945418425205238</v>
      </c>
      <c r="AD190" s="1">
        <f t="shared" si="49"/>
        <v>0.90793843703718458</v>
      </c>
      <c r="AE190" s="1">
        <f t="shared" si="49"/>
        <v>0.51753112188721706</v>
      </c>
      <c r="AF190" s="1">
        <f t="shared" si="49"/>
        <v>1.3482457066808906</v>
      </c>
      <c r="AG190" s="1">
        <f t="shared" si="49"/>
        <v>1.2570011429098857</v>
      </c>
      <c r="AH190" s="1">
        <f t="shared" si="49"/>
        <v>1.4411993220666757</v>
      </c>
      <c r="AI190" s="1">
        <f t="shared" si="49"/>
        <v>0.94827431002440066</v>
      </c>
      <c r="AJ190" s="1">
        <f t="shared" si="49"/>
        <v>1.3947847313360775</v>
      </c>
      <c r="AK190" s="1">
        <f t="shared" si="49"/>
        <v>0.68519301414237832</v>
      </c>
      <c r="AL190" s="1">
        <f t="shared" si="49"/>
        <v>0.77613118414698812</v>
      </c>
      <c r="AM190" s="1">
        <f t="shared" si="49"/>
        <v>0.75715776161072856</v>
      </c>
      <c r="AN190" s="29">
        <f t="shared" si="49"/>
        <v>0.96868298786220808</v>
      </c>
      <c r="AO190" s="1">
        <f t="shared" si="45"/>
        <v>6084.0825770723868</v>
      </c>
      <c r="AP190" s="1">
        <f t="shared" si="46"/>
        <v>11036.799090357326</v>
      </c>
      <c r="AQ190" s="29">
        <f t="shared" si="47"/>
        <v>8436.1383263371281</v>
      </c>
    </row>
    <row r="191" spans="1:43" x14ac:dyDescent="0.2">
      <c r="A191" s="26"/>
      <c r="E191" s="25" t="s">
        <v>380</v>
      </c>
      <c r="F191" s="26" t="s">
        <v>381</v>
      </c>
      <c r="G191" s="1">
        <v>0.80198962517397399</v>
      </c>
      <c r="H191" s="1">
        <v>1.01868125517268</v>
      </c>
      <c r="I191" s="1">
        <f>VLOOKUP(F191,'[1]SUSMB vs SHAM all proteins sum'!$B$2:$E$3214,2,FALSE)</f>
        <v>0.91677438823429602</v>
      </c>
      <c r="J191" s="29">
        <f>VLOOKUP(F191,'[1]SUSMB vs SHAM all proteins sum'!$B$2:$E$3214,3,FALSE)</f>
        <v>0.991180927485665</v>
      </c>
      <c r="K191" s="25">
        <f>VLOOKUP($E191,[1]AllProteinsNorm!$A$1:$Q$3226,4,FALSE)</f>
        <v>112574.67951878101</v>
      </c>
      <c r="L191" s="1">
        <f>VLOOKUP($E191,[1]AllProteinsNorm!$A$1:$Q$3226,5,FALSE)</f>
        <v>100558.699227904</v>
      </c>
      <c r="M191" s="1">
        <f>VLOOKUP($E191,[1]AllProteinsNorm!$A$1:$Q$3226,10,FALSE)</f>
        <v>95433.068864379893</v>
      </c>
      <c r="N191" s="1">
        <f>VLOOKUP($E191,[1]AllProteinsNorm!$A$1:$Q$3226,11,FALSE)</f>
        <v>88717.214281376597</v>
      </c>
      <c r="O191" s="1">
        <f>VLOOKUP($E191,[1]AllProteinsNorm!$A$1:$Q$3226,15,FALSE)</f>
        <v>120225.60997750799</v>
      </c>
      <c r="P191" s="1">
        <f>VLOOKUP($E191,[1]AllProteinsNorm!$A$1:$Q$3226,6,FALSE)</f>
        <v>97828.498267746007</v>
      </c>
      <c r="Q191" s="1">
        <f>VLOOKUP($E191,[1]AllProteinsNorm!$A$1:$Q$3226,8,FALSE)</f>
        <v>115167.10889155199</v>
      </c>
      <c r="R191" s="1">
        <f>VLOOKUP($E191,[1]AllProteinsNorm!$A$1:$Q$3226,13,FALSE)</f>
        <v>91200.606733196095</v>
      </c>
      <c r="S191" s="1">
        <f>VLOOKUP($E191,[1]AllProteinsNorm!$A$1:$Q$3226,16,FALSE)</f>
        <v>114540.248400047</v>
      </c>
      <c r="T191" s="1">
        <f>VLOOKUP($E191,[1]AllProteinsNorm!$A$1:$Q$3226,17,FALSE)</f>
        <v>107400.428901195</v>
      </c>
      <c r="U191" s="1">
        <f>VLOOKUP($E191,[1]AllProteinsNorm!$A$1:$Q$3226,3,FALSE)</f>
        <v>80480.651428740399</v>
      </c>
      <c r="V191" s="1">
        <f>VLOOKUP($E191,[1]AllProteinsNorm!$A$1:$Q$3226,7,FALSE)</f>
        <v>110250.19143794999</v>
      </c>
      <c r="W191" s="1">
        <f>VLOOKUP($E191,[1]AllProteinsNorm!$A$1:$Q$3226,9,FALSE)</f>
        <v>105889.935759891</v>
      </c>
      <c r="X191" s="1">
        <f>VLOOKUP($E191,[1]AllProteinsNorm!$A$1:$Q$3226,12,FALSE)</f>
        <v>113028.0110403</v>
      </c>
      <c r="Y191" s="29">
        <f>VLOOKUP($E191,[1]AllProteinsNorm!$A$1:$Q$3226,14,FALSE)</f>
        <v>103804.74825082401</v>
      </c>
      <c r="Z191" s="25">
        <f t="shared" si="49"/>
        <v>1.087658575777857</v>
      </c>
      <c r="AA191" s="1">
        <f t="shared" si="49"/>
        <v>0.97156422786927854</v>
      </c>
      <c r="AB191" s="1">
        <f t="shared" si="49"/>
        <v>0.92204211645856571</v>
      </c>
      <c r="AC191" s="1">
        <f t="shared" si="49"/>
        <v>0.85715579511077156</v>
      </c>
      <c r="AD191" s="1">
        <f t="shared" si="49"/>
        <v>1.1615792847835276</v>
      </c>
      <c r="AE191" s="1">
        <f t="shared" si="49"/>
        <v>0.94518594724164096</v>
      </c>
      <c r="AF191" s="1">
        <f t="shared" si="49"/>
        <v>1.1127057538062197</v>
      </c>
      <c r="AG191" s="1">
        <f t="shared" si="49"/>
        <v>0.88114949519314978</v>
      </c>
      <c r="AH191" s="1">
        <f t="shared" si="49"/>
        <v>1.1066492392123852</v>
      </c>
      <c r="AI191" s="1">
        <f t="shared" si="49"/>
        <v>1.0376667118747278</v>
      </c>
      <c r="AJ191" s="1">
        <f t="shared" si="49"/>
        <v>0.77757690348169506</v>
      </c>
      <c r="AK191" s="1">
        <f t="shared" si="49"/>
        <v>1.0652001561206421</v>
      </c>
      <c r="AL191" s="1">
        <f t="shared" si="49"/>
        <v>1.0230728367172255</v>
      </c>
      <c r="AM191" s="1">
        <f t="shared" si="49"/>
        <v>1.0920385120047089</v>
      </c>
      <c r="AN191" s="29">
        <f t="shared" si="49"/>
        <v>1.002926458454934</v>
      </c>
      <c r="AO191" s="1">
        <f t="shared" si="45"/>
        <v>11439.870646788908</v>
      </c>
      <c r="AP191" s="1">
        <f t="shared" si="46"/>
        <v>9399.4009273710981</v>
      </c>
      <c r="AQ191" s="29">
        <f t="shared" si="47"/>
        <v>11565.192439681197</v>
      </c>
    </row>
    <row r="192" spans="1:43" x14ac:dyDescent="0.2">
      <c r="A192" s="26"/>
      <c r="E192" s="25" t="s">
        <v>382</v>
      </c>
      <c r="F192" s="26" t="s">
        <v>383</v>
      </c>
      <c r="G192" s="1">
        <v>6.3702531976790502E-2</v>
      </c>
      <c r="H192" s="1">
        <v>0.84072973529681805</v>
      </c>
      <c r="I192" s="1">
        <f>VLOOKUP(F192,'[1]SUSMB vs SHAM all proteins sum'!$B$2:$E$3214,2,FALSE)</f>
        <v>0.49098240182707198</v>
      </c>
      <c r="J192" s="29">
        <f>VLOOKUP(F192,'[1]SUSMB vs SHAM all proteins sum'!$B$2:$E$3214,3,FALSE)</f>
        <v>0.92932527312638102</v>
      </c>
      <c r="K192" s="25">
        <f>VLOOKUP($E192,[1]AllProteinsNorm!$A$1:$Q$3226,4,FALSE)</f>
        <v>436546.750802294</v>
      </c>
      <c r="L192" s="1">
        <f>VLOOKUP($E192,[1]AllProteinsNorm!$A$1:$Q$3226,5,FALSE)</f>
        <v>476390.48050473799</v>
      </c>
      <c r="M192" s="1">
        <f>VLOOKUP($E192,[1]AllProteinsNorm!$A$1:$Q$3226,10,FALSE)</f>
        <v>512474.38562911999</v>
      </c>
      <c r="N192" s="1">
        <f>VLOOKUP($E192,[1]AllProteinsNorm!$A$1:$Q$3226,11,FALSE)</f>
        <v>564289.52322373097</v>
      </c>
      <c r="O192" s="1">
        <f>VLOOKUP($E192,[1]AllProteinsNorm!$A$1:$Q$3226,15,FALSE)</f>
        <v>611987.95186200598</v>
      </c>
      <c r="P192" s="1">
        <f>VLOOKUP($E192,[1]AllProteinsNorm!$A$1:$Q$3226,6,FALSE)</f>
        <v>431931.51999661699</v>
      </c>
      <c r="Q192" s="1">
        <f>VLOOKUP($E192,[1]AllProteinsNorm!$A$1:$Q$3226,8,FALSE)</f>
        <v>512428.80201043701</v>
      </c>
      <c r="R192" s="1">
        <f>VLOOKUP($E192,[1]AllProteinsNorm!$A$1:$Q$3226,13,FALSE)</f>
        <v>412778.49038715399</v>
      </c>
      <c r="S192" s="1">
        <f>VLOOKUP($E192,[1]AllProteinsNorm!$A$1:$Q$3226,16,FALSE)</f>
        <v>457671.43244177598</v>
      </c>
      <c r="T192" s="1">
        <f>VLOOKUP($E192,[1]AllProteinsNorm!$A$1:$Q$3226,17,FALSE)</f>
        <v>369720.56208097102</v>
      </c>
      <c r="U192" s="1">
        <f>VLOOKUP($E192,[1]AllProteinsNorm!$A$1:$Q$3226,3,FALSE)</f>
        <v>422866.12650754402</v>
      </c>
      <c r="V192" s="1">
        <f>VLOOKUP($E192,[1]AllProteinsNorm!$A$1:$Q$3226,7,FALSE)</f>
        <v>380056.26558879798</v>
      </c>
      <c r="W192" s="1">
        <f>VLOOKUP($E192,[1]AllProteinsNorm!$A$1:$Q$3226,9,FALSE)</f>
        <v>574536.19845968694</v>
      </c>
      <c r="X192" s="1">
        <f>VLOOKUP($E192,[1]AllProteinsNorm!$A$1:$Q$3226,12,FALSE)</f>
        <v>573798.51345880202</v>
      </c>
      <c r="Y192" s="29">
        <f>VLOOKUP($E192,[1]AllProteinsNorm!$A$1:$Q$3226,14,FALSE)</f>
        <v>481528.49060627999</v>
      </c>
      <c r="Z192" s="25">
        <f t="shared" si="49"/>
        <v>0.83896794613347514</v>
      </c>
      <c r="AA192" s="1">
        <f t="shared" si="49"/>
        <v>0.91554075766700016</v>
      </c>
      <c r="AB192" s="1">
        <f t="shared" si="49"/>
        <v>0.98488783152573633</v>
      </c>
      <c r="AC192" s="1">
        <f t="shared" si="49"/>
        <v>1.0844676348033506</v>
      </c>
      <c r="AD192" s="1">
        <f t="shared" si="49"/>
        <v>1.1761358298704376</v>
      </c>
      <c r="AE192" s="1">
        <f t="shared" si="49"/>
        <v>0.83009826447199286</v>
      </c>
      <c r="AF192" s="1">
        <f t="shared" si="49"/>
        <v>0.98480022763251407</v>
      </c>
      <c r="AG192" s="1">
        <f t="shared" si="49"/>
        <v>0.79328942811219105</v>
      </c>
      <c r="AH192" s="1">
        <f t="shared" si="49"/>
        <v>0.87956595937083903</v>
      </c>
      <c r="AI192" s="1">
        <f t="shared" si="49"/>
        <v>0.71053947840025078</v>
      </c>
      <c r="AJ192" s="1">
        <f t="shared" si="49"/>
        <v>0.81267613375531322</v>
      </c>
      <c r="AK192" s="1">
        <f t="shared" si="49"/>
        <v>0.73040292699509157</v>
      </c>
      <c r="AL192" s="1">
        <f t="shared" si="49"/>
        <v>1.1041599863363942</v>
      </c>
      <c r="AM192" s="1">
        <f t="shared" si="49"/>
        <v>1.1027422823471915</v>
      </c>
      <c r="AN192" s="29">
        <f t="shared" si="49"/>
        <v>0.92541513142921827</v>
      </c>
      <c r="AO192" s="1">
        <f t="shared" si="45"/>
        <v>62202.322163568075</v>
      </c>
      <c r="AP192" s="1">
        <f t="shared" si="46"/>
        <v>47446.100045557039</v>
      </c>
      <c r="AQ192" s="29">
        <f t="shared" si="47"/>
        <v>78454.624765147644</v>
      </c>
    </row>
    <row r="193" spans="1:43" x14ac:dyDescent="0.2">
      <c r="A193" s="26"/>
      <c r="E193" s="25" t="s">
        <v>384</v>
      </c>
      <c r="F193" s="26" t="s">
        <v>385</v>
      </c>
      <c r="G193" s="1">
        <v>0.201708114493097</v>
      </c>
      <c r="H193" s="1">
        <v>1.0859995985774</v>
      </c>
      <c r="I193" s="1">
        <f>VLOOKUP(F193,'[1]SUSMB vs SHAM all proteins sum'!$B$2:$E$3214,2,FALSE)</f>
        <v>0.37651862091062999</v>
      </c>
      <c r="J193" s="29">
        <f>VLOOKUP(F193,'[1]SUSMB vs SHAM all proteins sum'!$B$2:$E$3214,3,FALSE)</f>
        <v>1.05949476080531</v>
      </c>
      <c r="K193" s="25">
        <f>VLOOKUP($E193,[1]AllProteinsNorm!$A$1:$Q$3226,4,FALSE)</f>
        <v>2370203.5001355298</v>
      </c>
      <c r="L193" s="1">
        <f>VLOOKUP($E193,[1]AllProteinsNorm!$A$1:$Q$3226,5,FALSE)</f>
        <v>2723187.8284147498</v>
      </c>
      <c r="M193" s="1">
        <f>VLOOKUP($E193,[1]AllProteinsNorm!$A$1:$Q$3226,10,FALSE)</f>
        <v>2941434.6245546099</v>
      </c>
      <c r="N193" s="1">
        <f>VLOOKUP($E193,[1]AllProteinsNorm!$A$1:$Q$3226,11,FALSE)</f>
        <v>2634710.1187050701</v>
      </c>
      <c r="O193" s="1">
        <f>VLOOKUP($E193,[1]AllProteinsNorm!$A$1:$Q$3226,15,FALSE)</f>
        <v>3225490.92863619</v>
      </c>
      <c r="P193" s="1">
        <f>VLOOKUP($E193,[1]AllProteinsNorm!$A$1:$Q$3226,6,FALSE)</f>
        <v>2703792.3116488098</v>
      </c>
      <c r="Q193" s="1">
        <f>VLOOKUP($E193,[1]AllProteinsNorm!$A$1:$Q$3226,8,FALSE)</f>
        <v>3126652.1003686199</v>
      </c>
      <c r="R193" s="1">
        <f>VLOOKUP($E193,[1]AllProteinsNorm!$A$1:$Q$3226,13,FALSE)</f>
        <v>3154800.1929612202</v>
      </c>
      <c r="S193" s="1">
        <f>VLOOKUP($E193,[1]AllProteinsNorm!$A$1:$Q$3226,16,FALSE)</f>
        <v>3102390.4355150098</v>
      </c>
      <c r="T193" s="1">
        <f>VLOOKUP($E193,[1]AllProteinsNorm!$A$1:$Q$3226,17,FALSE)</f>
        <v>2945630.1731792102</v>
      </c>
      <c r="U193" s="1">
        <f>VLOOKUP($E193,[1]AllProteinsNorm!$A$1:$Q$3226,3,FALSE)</f>
        <v>2851906.9582369998</v>
      </c>
      <c r="V193" s="1">
        <f>VLOOKUP($E193,[1]AllProteinsNorm!$A$1:$Q$3226,7,FALSE)</f>
        <v>2616274.3912168802</v>
      </c>
      <c r="W193" s="1">
        <f>VLOOKUP($E193,[1]AllProteinsNorm!$A$1:$Q$3226,9,FALSE)</f>
        <v>3010130.7783573801</v>
      </c>
      <c r="X193" s="1">
        <f>VLOOKUP($E193,[1]AllProteinsNorm!$A$1:$Q$3226,12,FALSE)</f>
        <v>3194481.6721086199</v>
      </c>
      <c r="Y193" s="29">
        <f>VLOOKUP($E193,[1]AllProteinsNorm!$A$1:$Q$3226,14,FALSE)</f>
        <v>3002207.84904713</v>
      </c>
      <c r="Z193" s="25">
        <f t="shared" ref="Z193:AN209" si="50">K193/AVERAGE($K193:$O193)</f>
        <v>0.85289632760678558</v>
      </c>
      <c r="AA193" s="1">
        <f t="shared" si="50"/>
        <v>0.97991455084157542</v>
      </c>
      <c r="AB193" s="1">
        <f t="shared" si="50"/>
        <v>1.0584486897579131</v>
      </c>
      <c r="AC193" s="1">
        <f t="shared" si="50"/>
        <v>0.94807664591816687</v>
      </c>
      <c r="AD193" s="1">
        <f t="shared" si="50"/>
        <v>1.16066378587556</v>
      </c>
      <c r="AE193" s="1">
        <f t="shared" si="50"/>
        <v>0.97293524926651653</v>
      </c>
      <c r="AF193" s="1">
        <f t="shared" si="50"/>
        <v>1.1250975259955336</v>
      </c>
      <c r="AG193" s="1">
        <f t="shared" si="50"/>
        <v>1.1352263629498254</v>
      </c>
      <c r="AH193" s="1">
        <f t="shared" si="50"/>
        <v>1.1163671849703485</v>
      </c>
      <c r="AI193" s="1">
        <f t="shared" si="50"/>
        <v>1.059958420046478</v>
      </c>
      <c r="AJ193" s="1">
        <f t="shared" si="50"/>
        <v>1.026232967429797</v>
      </c>
      <c r="AK193" s="1">
        <f t="shared" si="50"/>
        <v>0.94144271584822248</v>
      </c>
      <c r="AL193" s="1">
        <f t="shared" si="50"/>
        <v>1.0831683804071519</v>
      </c>
      <c r="AM193" s="1">
        <f t="shared" si="50"/>
        <v>1.1495053849143475</v>
      </c>
      <c r="AN193" s="29">
        <f t="shared" si="50"/>
        <v>1.0803173858354984</v>
      </c>
      <c r="AO193" s="1">
        <f t="shared" si="45"/>
        <v>288717.2676184848</v>
      </c>
      <c r="AP193" s="1">
        <f t="shared" si="46"/>
        <v>167905.57666278121</v>
      </c>
      <c r="AQ193" s="29">
        <f t="shared" si="47"/>
        <v>192864.06314991249</v>
      </c>
    </row>
    <row r="194" spans="1:43" x14ac:dyDescent="0.2">
      <c r="A194" s="26"/>
      <c r="E194" s="25" t="s">
        <v>386</v>
      </c>
      <c r="F194" s="26" t="s">
        <v>387</v>
      </c>
      <c r="G194" s="1">
        <v>0.291075065281648</v>
      </c>
      <c r="H194" s="1">
        <v>0.86760184391393902</v>
      </c>
      <c r="I194" s="1">
        <f>VLOOKUP(F194,'[1]SUSMB vs SHAM all proteins sum'!$B$2:$E$3214,2,FALSE)</f>
        <v>0.75245449170224898</v>
      </c>
      <c r="J194" s="29">
        <f>VLOOKUP(F194,'[1]SUSMB vs SHAM all proteins sum'!$B$2:$E$3214,3,FALSE)</f>
        <v>0.95850387180533503</v>
      </c>
      <c r="K194" s="25">
        <f>VLOOKUP($E194,[1]AllProteinsNorm!$A$1:$Q$3226,4,FALSE)</f>
        <v>194956.48129577501</v>
      </c>
      <c r="L194" s="1">
        <f>VLOOKUP($E194,[1]AllProteinsNorm!$A$1:$Q$3226,5,FALSE)</f>
        <v>234388.01130968201</v>
      </c>
      <c r="M194" s="1">
        <f>VLOOKUP($E194,[1]AllProteinsNorm!$A$1:$Q$3226,10,FALSE)</f>
        <v>191720.431470474</v>
      </c>
      <c r="N194" s="1">
        <f>VLOOKUP($E194,[1]AllProteinsNorm!$A$1:$Q$3226,11,FALSE)</f>
        <v>289892.52678771398</v>
      </c>
      <c r="O194" s="1">
        <f>VLOOKUP($E194,[1]AllProteinsNorm!$A$1:$Q$3226,15,FALSE)</f>
        <v>329441.81069533498</v>
      </c>
      <c r="P194" s="1">
        <f>VLOOKUP($E194,[1]AllProteinsNorm!$A$1:$Q$3226,6,FALSE)</f>
        <v>198258.23576683999</v>
      </c>
      <c r="Q194" s="1">
        <f>VLOOKUP($E194,[1]AllProteinsNorm!$A$1:$Q$3226,8,FALSE)</f>
        <v>255682.382340966</v>
      </c>
      <c r="R194" s="1">
        <f>VLOOKUP($E194,[1]AllProteinsNorm!$A$1:$Q$3226,13,FALSE)</f>
        <v>173162.029606717</v>
      </c>
      <c r="S194" s="1">
        <f>VLOOKUP($E194,[1]AllProteinsNorm!$A$1:$Q$3226,16,FALSE)</f>
        <v>227465.51878386101</v>
      </c>
      <c r="T194" s="1">
        <f>VLOOKUP($E194,[1]AllProteinsNorm!$A$1:$Q$3226,17,FALSE)</f>
        <v>205996.222625978</v>
      </c>
      <c r="U194" s="1">
        <f>VLOOKUP($E194,[1]AllProteinsNorm!$A$1:$Q$3226,3,FALSE)</f>
        <v>193793.596212326</v>
      </c>
      <c r="V194" s="1">
        <f>VLOOKUP($E194,[1]AllProteinsNorm!$A$1:$Q$3226,7,FALSE)</f>
        <v>265782.97089728899</v>
      </c>
      <c r="W194" s="1">
        <f>VLOOKUP($E194,[1]AllProteinsNorm!$A$1:$Q$3226,9,FALSE)</f>
        <v>249743.728939422</v>
      </c>
      <c r="X194" s="1">
        <f>VLOOKUP($E194,[1]AllProteinsNorm!$A$1:$Q$3226,12,FALSE)</f>
        <v>195596.29953164299</v>
      </c>
      <c r="Y194" s="29">
        <f>VLOOKUP($E194,[1]AllProteinsNorm!$A$1:$Q$3226,14,FALSE)</f>
        <v>269032.51011336298</v>
      </c>
      <c r="Z194" s="25">
        <f t="shared" si="50"/>
        <v>0.78586180811953421</v>
      </c>
      <c r="AA194" s="1">
        <f t="shared" si="50"/>
        <v>0.94480873446786173</v>
      </c>
      <c r="AB194" s="1">
        <f t="shared" si="50"/>
        <v>0.77281742021320066</v>
      </c>
      <c r="AC194" s="1">
        <f t="shared" si="50"/>
        <v>1.1685452247986921</v>
      </c>
      <c r="AD194" s="1">
        <f t="shared" si="50"/>
        <v>1.3279668124007113</v>
      </c>
      <c r="AE194" s="1">
        <f t="shared" si="50"/>
        <v>0.79917104883496004</v>
      </c>
      <c r="AF194" s="1">
        <f t="shared" si="50"/>
        <v>1.0306454956270084</v>
      </c>
      <c r="AG194" s="1">
        <f t="shared" si="50"/>
        <v>0.69800924175446755</v>
      </c>
      <c r="AH194" s="1">
        <f t="shared" si="50"/>
        <v>0.91690444292095874</v>
      </c>
      <c r="AI194" s="1">
        <f t="shared" si="50"/>
        <v>0.83036256554633181</v>
      </c>
      <c r="AJ194" s="1">
        <f t="shared" si="50"/>
        <v>0.7811742646829658</v>
      </c>
      <c r="AK194" s="1">
        <f t="shared" si="50"/>
        <v>1.071360565642562</v>
      </c>
      <c r="AL194" s="1">
        <f t="shared" si="50"/>
        <v>1.0067070203892849</v>
      </c>
      <c r="AM194" s="1">
        <f t="shared" si="50"/>
        <v>0.78844088993494843</v>
      </c>
      <c r="AN194" s="29">
        <f t="shared" si="50"/>
        <v>1.0844593287456206</v>
      </c>
      <c r="AO194" s="1">
        <f t="shared" si="45"/>
        <v>53951.851487295658</v>
      </c>
      <c r="AP194" s="1">
        <f t="shared" si="46"/>
        <v>27858.709454982458</v>
      </c>
      <c r="AQ194" s="29">
        <f t="shared" si="47"/>
        <v>33387.35998207402</v>
      </c>
    </row>
    <row r="195" spans="1:43" x14ac:dyDescent="0.2">
      <c r="A195" s="26"/>
      <c r="E195" s="25" t="s">
        <v>388</v>
      </c>
      <c r="F195" s="26" t="s">
        <v>389</v>
      </c>
      <c r="G195" s="1">
        <v>0.471476841402794</v>
      </c>
      <c r="H195" s="1">
        <v>1.3680579516470399</v>
      </c>
      <c r="I195" s="1">
        <f>VLOOKUP(F195,'[1]SUSMB vs SHAM all proteins sum'!$B$2:$E$3214,2,FALSE)</f>
        <v>0.70687206367616395</v>
      </c>
      <c r="J195" s="29">
        <f>VLOOKUP(F195,'[1]SUSMB vs SHAM all proteins sum'!$B$2:$E$3214,3,FALSE)</f>
        <v>1.1406202516970001</v>
      </c>
      <c r="K195" s="25">
        <f>VLOOKUP($E195,[1]AllProteinsNorm!$A$1:$Q$3226,4,FALSE)</f>
        <v>36098.052905042903</v>
      </c>
      <c r="L195" s="1">
        <f>VLOOKUP($E195,[1]AllProteinsNorm!$A$1:$Q$3226,5,FALSE)</f>
        <v>64375.830578157802</v>
      </c>
      <c r="M195" s="1">
        <f>VLOOKUP($E195,[1]AllProteinsNorm!$A$1:$Q$3226,10,FALSE)</f>
        <v>149405.37196851199</v>
      </c>
      <c r="N195" s="1">
        <f>VLOOKUP($E195,[1]AllProteinsNorm!$A$1:$Q$3226,11,FALSE)</f>
        <v>36595.3348365852</v>
      </c>
      <c r="O195" s="1">
        <f>VLOOKUP($E195,[1]AllProteinsNorm!$A$1:$Q$3226,15,FALSE)</f>
        <v>59735.1630650472</v>
      </c>
      <c r="P195" s="1">
        <f>VLOOKUP($E195,[1]AllProteinsNorm!$A$1:$Q$3226,6,FALSE)</f>
        <v>68916.120657755295</v>
      </c>
      <c r="Q195" s="1">
        <f>VLOOKUP($E195,[1]AllProteinsNorm!$A$1:$Q$3226,8,FALSE)</f>
        <v>32281.341020771401</v>
      </c>
      <c r="R195" s="1">
        <f>VLOOKUP($E195,[1]AllProteinsNorm!$A$1:$Q$3226,13,FALSE)</f>
        <v>179368.10331642299</v>
      </c>
      <c r="S195" s="1">
        <f>VLOOKUP($E195,[1]AllProteinsNorm!$A$1:$Q$3226,16,FALSE)</f>
        <v>160632.52621563099</v>
      </c>
      <c r="T195" s="1">
        <f>VLOOKUP($E195,[1]AllProteinsNorm!$A$1:$Q$3226,17,FALSE)</f>
        <v>56741.392829768403</v>
      </c>
      <c r="U195" s="1">
        <f>VLOOKUP($E195,[1]AllProteinsNorm!$A$1:$Q$3226,3,FALSE)</f>
        <v>44583.007044727201</v>
      </c>
      <c r="V195" s="1">
        <f>VLOOKUP($E195,[1]AllProteinsNorm!$A$1:$Q$3226,7,FALSE)</f>
        <v>70658.735818622503</v>
      </c>
      <c r="W195" s="1">
        <f>VLOOKUP($E195,[1]AllProteinsNorm!$A$1:$Q$3226,9,FALSE)</f>
        <v>70880.797525035596</v>
      </c>
      <c r="X195" s="1">
        <f>VLOOKUP($E195,[1]AllProteinsNorm!$A$1:$Q$3226,12,FALSE)</f>
        <v>146151.82531751599</v>
      </c>
      <c r="Y195" s="29">
        <f>VLOOKUP($E195,[1]AllProteinsNorm!$A$1:$Q$3226,14,FALSE)</f>
        <v>44902.026893285001</v>
      </c>
      <c r="Z195" s="25">
        <f t="shared" si="50"/>
        <v>0.52133211955182668</v>
      </c>
      <c r="AA195" s="1">
        <f t="shared" si="50"/>
        <v>0.92972294908825392</v>
      </c>
      <c r="AB195" s="1">
        <f t="shared" si="50"/>
        <v>2.1577291009480515</v>
      </c>
      <c r="AC195" s="1">
        <f t="shared" si="50"/>
        <v>0.5285139208547317</v>
      </c>
      <c r="AD195" s="1">
        <f t="shared" si="50"/>
        <v>0.86270190955713644</v>
      </c>
      <c r="AE195" s="1">
        <f t="shared" si="50"/>
        <v>0.99529432649199268</v>
      </c>
      <c r="AF195" s="1">
        <f t="shared" si="50"/>
        <v>0.46621073941589314</v>
      </c>
      <c r="AG195" s="1">
        <f t="shared" si="50"/>
        <v>2.5904542200080387</v>
      </c>
      <c r="AH195" s="1">
        <f t="shared" si="50"/>
        <v>2.3198729189424054</v>
      </c>
      <c r="AI195" s="1">
        <f t="shared" si="50"/>
        <v>0.81946554480597744</v>
      </c>
      <c r="AJ195" s="1">
        <f t="shared" si="50"/>
        <v>0.64387277673291521</v>
      </c>
      <c r="AK195" s="1">
        <f t="shared" si="50"/>
        <v>1.0204613696499114</v>
      </c>
      <c r="AL195" s="1">
        <f t="shared" si="50"/>
        <v>1.0236684096634037</v>
      </c>
      <c r="AM195" s="1">
        <f t="shared" si="50"/>
        <v>2.1107410161312239</v>
      </c>
      <c r="AN195" s="29">
        <f t="shared" si="50"/>
        <v>0.64848009708521337</v>
      </c>
      <c r="AO195" s="1">
        <f t="shared" si="45"/>
        <v>41724.217749468087</v>
      </c>
      <c r="AP195" s="1">
        <f t="shared" si="46"/>
        <v>58988.272287545893</v>
      </c>
      <c r="AQ195" s="29">
        <f t="shared" si="47"/>
        <v>37225.07423326667</v>
      </c>
    </row>
    <row r="196" spans="1:43" x14ac:dyDescent="0.2">
      <c r="A196" s="26"/>
      <c r="E196" s="25" t="s">
        <v>390</v>
      </c>
      <c r="F196" s="26" t="s">
        <v>391</v>
      </c>
      <c r="G196" s="1">
        <v>0.53340537311002301</v>
      </c>
      <c r="H196" s="1">
        <v>0.67048503347408595</v>
      </c>
      <c r="I196" s="1">
        <f>VLOOKUP(F196,'[1]SUSMB vs SHAM all proteins sum'!$B$2:$E$3214,2,FALSE)</f>
        <v>0.82261828729409103</v>
      </c>
      <c r="J196" s="29">
        <f>VLOOKUP(F196,'[1]SUSMB vs SHAM all proteins sum'!$B$2:$E$3214,3,FALSE)</f>
        <v>1.1116489274538399</v>
      </c>
      <c r="K196" s="25">
        <f>VLOOKUP($E196,[1]AllProteinsNorm!$A$1:$Q$3226,4,FALSE)</f>
        <v>9005.3345398117599</v>
      </c>
      <c r="L196" s="1">
        <f>VLOOKUP($E196,[1]AllProteinsNorm!$A$1:$Q$3226,5,FALSE)</f>
        <v>39075.745837550698</v>
      </c>
      <c r="M196" s="1">
        <f>VLOOKUP($E196,[1]AllProteinsNorm!$A$1:$Q$3226,10,FALSE)</f>
        <v>25490.101882085699</v>
      </c>
      <c r="N196" s="1">
        <f>VLOOKUP($E196,[1]AllProteinsNorm!$A$1:$Q$3226,11,FALSE)</f>
        <v>63779.900141253704</v>
      </c>
      <c r="O196" s="1">
        <f>VLOOKUP($E196,[1]AllProteinsNorm!$A$1:$Q$3226,15,FALSE)</f>
        <v>49154.183371992003</v>
      </c>
      <c r="P196" s="1">
        <f>VLOOKUP($E196,[1]AllProteinsNorm!$A$1:$Q$3226,6,FALSE)</f>
        <v>36165.025367176</v>
      </c>
      <c r="Q196" s="1">
        <f>VLOOKUP($E196,[1]AllProteinsNorm!$A$1:$Q$3226,8,FALSE)</f>
        <v>8079.13318310452</v>
      </c>
      <c r="R196" s="1">
        <f>VLOOKUP($E196,[1]AllProteinsNorm!$A$1:$Q$3226,13,FALSE)</f>
        <v>52921.549530591103</v>
      </c>
      <c r="S196" s="1">
        <f>VLOOKUP($E196,[1]AllProteinsNorm!$A$1:$Q$3226,16,FALSE)</f>
        <v>4648.5736482986604</v>
      </c>
      <c r="T196" s="1">
        <f>VLOOKUP($E196,[1]AllProteinsNorm!$A$1:$Q$3226,17,FALSE)</f>
        <v>53010.591425709099</v>
      </c>
      <c r="U196" s="1">
        <f>VLOOKUP($E196,[1]AllProteinsNorm!$A$1:$Q$3226,3,FALSE)</f>
        <v>12867.6335385576</v>
      </c>
      <c r="V196" s="1">
        <f>VLOOKUP($E196,[1]AllProteinsNorm!$A$1:$Q$3226,7,FALSE)</f>
        <v>48785.723831787</v>
      </c>
      <c r="W196" s="1">
        <f>VLOOKUP($E196,[1]AllProteinsNorm!$A$1:$Q$3226,9,FALSE)</f>
        <v>58206.5682330325</v>
      </c>
      <c r="X196" s="1">
        <f>VLOOKUP($E196,[1]AllProteinsNorm!$A$1:$Q$3226,12,FALSE)</f>
        <v>22473.469902424498</v>
      </c>
      <c r="Y196" s="29">
        <f>VLOOKUP($E196,[1]AllProteinsNorm!$A$1:$Q$3226,14,FALSE)</f>
        <v>58133.667319793298</v>
      </c>
      <c r="Z196" s="25">
        <f t="shared" si="50"/>
        <v>0.2414230639146443</v>
      </c>
      <c r="AA196" s="1">
        <f t="shared" si="50"/>
        <v>1.0475775489678358</v>
      </c>
      <c r="AB196" s="1">
        <f t="shared" si="50"/>
        <v>0.6833614529991916</v>
      </c>
      <c r="AC196" s="1">
        <f t="shared" si="50"/>
        <v>1.7098686162294854</v>
      </c>
      <c r="AD196" s="1">
        <f t="shared" si="50"/>
        <v>1.3177693178888419</v>
      </c>
      <c r="AE196" s="1">
        <f t="shared" si="50"/>
        <v>0.96954435086172497</v>
      </c>
      <c r="AF196" s="1">
        <f t="shared" si="50"/>
        <v>0.21659262942610655</v>
      </c>
      <c r="AG196" s="1">
        <f t="shared" si="50"/>
        <v>1.4187682399029431</v>
      </c>
      <c r="AH196" s="1">
        <f t="shared" si="50"/>
        <v>0.12462312066738586</v>
      </c>
      <c r="AI196" s="1">
        <f t="shared" si="50"/>
        <v>1.4211553546782041</v>
      </c>
      <c r="AJ196" s="1">
        <f t="shared" si="50"/>
        <v>0.34496703042798327</v>
      </c>
      <c r="AK196" s="1">
        <f t="shared" si="50"/>
        <v>1.3078913249357083</v>
      </c>
      <c r="AL196" s="1">
        <f t="shared" si="50"/>
        <v>1.5604537489030641</v>
      </c>
      <c r="AM196" s="1">
        <f t="shared" si="50"/>
        <v>0.60248888441075921</v>
      </c>
      <c r="AN196" s="29">
        <f t="shared" si="50"/>
        <v>1.5584993560086551</v>
      </c>
      <c r="AO196" s="1">
        <f t="shared" si="45"/>
        <v>18894.029902066784</v>
      </c>
      <c r="AP196" s="1">
        <f t="shared" si="46"/>
        <v>21030.718619675623</v>
      </c>
      <c r="AQ196" s="29">
        <f t="shared" si="47"/>
        <v>18872.195940377744</v>
      </c>
    </row>
    <row r="197" spans="1:43" x14ac:dyDescent="0.2">
      <c r="A197" s="26"/>
      <c r="E197" s="25" t="s">
        <v>392</v>
      </c>
      <c r="F197" s="26" t="s">
        <v>393</v>
      </c>
      <c r="G197" s="1">
        <v>0.50509683855838505</v>
      </c>
      <c r="H197" s="1">
        <v>0.93848059613971402</v>
      </c>
      <c r="I197" s="1">
        <f>VLOOKUP(F197,'[1]SUSMB vs SHAM all proteins sum'!$B$2:$E$3214,2,FALSE)</f>
        <v>0.72759349105057802</v>
      </c>
      <c r="J197" s="29">
        <f>VLOOKUP(F197,'[1]SUSMB vs SHAM all proteins sum'!$B$2:$E$3214,3,FALSE)</f>
        <v>0.960546817057224</v>
      </c>
      <c r="K197" s="25">
        <f>VLOOKUP($E197,[1]AllProteinsNorm!$A$1:$Q$3226,4,FALSE)</f>
        <v>331106.29345350602</v>
      </c>
      <c r="L197" s="1">
        <f>VLOOKUP($E197,[1]AllProteinsNorm!$A$1:$Q$3226,5,FALSE)</f>
        <v>301149.700554198</v>
      </c>
      <c r="M197" s="1">
        <f>VLOOKUP($E197,[1]AllProteinsNorm!$A$1:$Q$3226,10,FALSE)</f>
        <v>390825.63354623201</v>
      </c>
      <c r="N197" s="1">
        <f>VLOOKUP($E197,[1]AllProteinsNorm!$A$1:$Q$3226,11,FALSE)</f>
        <v>318393.94825524802</v>
      </c>
      <c r="O197" s="1">
        <f>VLOOKUP($E197,[1]AllProteinsNorm!$A$1:$Q$3226,15,FALSE)</f>
        <v>477914.44430601998</v>
      </c>
      <c r="P197" s="1">
        <f>VLOOKUP($E197,[1]AllProteinsNorm!$A$1:$Q$3226,6,FALSE)</f>
        <v>338534.83527952101</v>
      </c>
      <c r="Q197" s="1">
        <f>VLOOKUP($E197,[1]AllProteinsNorm!$A$1:$Q$3226,8,FALSE)</f>
        <v>383288.52855531999</v>
      </c>
      <c r="R197" s="1">
        <f>VLOOKUP($E197,[1]AllProteinsNorm!$A$1:$Q$3226,13,FALSE)</f>
        <v>311811.31687518401</v>
      </c>
      <c r="S197" s="1">
        <f>VLOOKUP($E197,[1]AllProteinsNorm!$A$1:$Q$3226,16,FALSE)</f>
        <v>329500.797783232</v>
      </c>
      <c r="T197" s="1">
        <f>VLOOKUP($E197,[1]AllProteinsNorm!$A$1:$Q$3226,17,FALSE)</f>
        <v>323814.90238842199</v>
      </c>
      <c r="U197" s="1">
        <f>VLOOKUP($E197,[1]AllProteinsNorm!$A$1:$Q$3226,3,FALSE)</f>
        <v>325353.986818748</v>
      </c>
      <c r="V197" s="1">
        <f>VLOOKUP($E197,[1]AllProteinsNorm!$A$1:$Q$3226,7,FALSE)</f>
        <v>264406.87842442602</v>
      </c>
      <c r="W197" s="1">
        <f>VLOOKUP($E197,[1]AllProteinsNorm!$A$1:$Q$3226,9,FALSE)</f>
        <v>388533.40233027301</v>
      </c>
      <c r="X197" s="1">
        <f>VLOOKUP($E197,[1]AllProteinsNorm!$A$1:$Q$3226,12,FALSE)</f>
        <v>377784.62865415099</v>
      </c>
      <c r="Y197" s="29">
        <f>VLOOKUP($E197,[1]AllProteinsNorm!$A$1:$Q$3226,14,FALSE)</f>
        <v>384006.90428077499</v>
      </c>
      <c r="Z197" s="25">
        <f t="shared" si="50"/>
        <v>0.90993764336615512</v>
      </c>
      <c r="AA197" s="1">
        <f t="shared" si="50"/>
        <v>0.82761171938034817</v>
      </c>
      <c r="AB197" s="1">
        <f t="shared" si="50"/>
        <v>1.0740567696460293</v>
      </c>
      <c r="AC197" s="1">
        <f t="shared" si="50"/>
        <v>0.87500190925277066</v>
      </c>
      <c r="AD197" s="1">
        <f t="shared" si="50"/>
        <v>1.3133919583546974</v>
      </c>
      <c r="AE197" s="1">
        <f t="shared" si="50"/>
        <v>0.93035256744478834</v>
      </c>
      <c r="AF197" s="1">
        <f t="shared" si="50"/>
        <v>1.0533434951211016</v>
      </c>
      <c r="AG197" s="1">
        <f t="shared" si="50"/>
        <v>0.85691169410569845</v>
      </c>
      <c r="AH197" s="1">
        <f t="shared" si="50"/>
        <v>0.90552546221608932</v>
      </c>
      <c r="AI197" s="1">
        <f t="shared" si="50"/>
        <v>0.88989963341647338</v>
      </c>
      <c r="AJ197" s="1">
        <f t="shared" si="50"/>
        <v>0.89412930493635057</v>
      </c>
      <c r="AK197" s="1">
        <f t="shared" si="50"/>
        <v>0.72663605796761421</v>
      </c>
      <c r="AL197" s="1">
        <f t="shared" si="50"/>
        <v>1.0677573198562205</v>
      </c>
      <c r="AM197" s="1">
        <f t="shared" si="50"/>
        <v>1.038217821570302</v>
      </c>
      <c r="AN197" s="29">
        <f t="shared" si="50"/>
        <v>1.0553177164741721</v>
      </c>
      <c r="AO197" s="1">
        <f t="shared" si="45"/>
        <v>64510.63299666642</v>
      </c>
      <c r="AP197" s="1">
        <f t="shared" si="46"/>
        <v>24530.704794246823</v>
      </c>
      <c r="AQ197" s="29">
        <f t="shared" si="47"/>
        <v>47596.698162429399</v>
      </c>
    </row>
    <row r="198" spans="1:43" x14ac:dyDescent="0.2">
      <c r="A198" s="26"/>
      <c r="E198" s="25" t="s">
        <v>394</v>
      </c>
      <c r="F198" s="26" t="s">
        <v>395</v>
      </c>
      <c r="G198" s="1">
        <v>0.171398694812921</v>
      </c>
      <c r="H198" s="1">
        <v>1.07602094685548</v>
      </c>
      <c r="I198" s="1">
        <f>VLOOKUP(F198,'[1]SUSMB vs SHAM all proteins sum'!$B$2:$E$3214,2,FALSE)</f>
        <v>0.63943831723924605</v>
      </c>
      <c r="J198" s="29">
        <f>VLOOKUP(F198,'[1]SUSMB vs SHAM all proteins sum'!$B$2:$E$3214,3,FALSE)</f>
        <v>1.0178921311443301</v>
      </c>
      <c r="K198" s="25">
        <f>VLOOKUP($E198,[1]AllProteinsNorm!$A$1:$Q$3226,4,FALSE)</f>
        <v>3506895.9523677002</v>
      </c>
      <c r="L198" s="1">
        <f>VLOOKUP($E198,[1]AllProteinsNorm!$A$1:$Q$3226,5,FALSE)</f>
        <v>4217815.6063663699</v>
      </c>
      <c r="M198" s="1">
        <f>VLOOKUP($E198,[1]AllProteinsNorm!$A$1:$Q$3226,10,FALSE)</f>
        <v>3898370.1974490602</v>
      </c>
      <c r="N198" s="1">
        <f>VLOOKUP($E198,[1]AllProteinsNorm!$A$1:$Q$3226,11,FALSE)</f>
        <v>3947549.2498325999</v>
      </c>
      <c r="O198" s="1">
        <f>VLOOKUP($E198,[1]AllProteinsNorm!$A$1:$Q$3226,15,FALSE)</f>
        <v>4091928.0074961102</v>
      </c>
      <c r="P198" s="1">
        <f>VLOOKUP($E198,[1]AllProteinsNorm!$A$1:$Q$3226,6,FALSE)</f>
        <v>4257708.5143576702</v>
      </c>
      <c r="Q198" s="1">
        <f>VLOOKUP($E198,[1]AllProteinsNorm!$A$1:$Q$3226,8,FALSE)</f>
        <v>4504999.9797209604</v>
      </c>
      <c r="R198" s="1">
        <f>VLOOKUP($E198,[1]AllProteinsNorm!$A$1:$Q$3226,13,FALSE)</f>
        <v>3896630.9162415601</v>
      </c>
      <c r="S198" s="1">
        <f>VLOOKUP($E198,[1]AllProteinsNorm!$A$1:$Q$3226,16,FALSE)</f>
        <v>4651099.7793418597</v>
      </c>
      <c r="T198" s="1">
        <f>VLOOKUP($E198,[1]AllProteinsNorm!$A$1:$Q$3226,17,FALSE)</f>
        <v>3864889.4047683398</v>
      </c>
      <c r="U198" s="1">
        <f>VLOOKUP($E198,[1]AllProteinsNorm!$A$1:$Q$3226,3,FALSE)</f>
        <v>3959656.3606941998</v>
      </c>
      <c r="V198" s="1">
        <f>VLOOKUP($E198,[1]AllProteinsNorm!$A$1:$Q$3226,7,FALSE)</f>
        <v>3922245.2881183201</v>
      </c>
      <c r="W198" s="1">
        <f>VLOOKUP($E198,[1]AllProteinsNorm!$A$1:$Q$3226,9,FALSE)</f>
        <v>4251371.1561955698</v>
      </c>
      <c r="X198" s="1">
        <f>VLOOKUP($E198,[1]AllProteinsNorm!$A$1:$Q$3226,12,FALSE)</f>
        <v>3804781.72557418</v>
      </c>
      <c r="Y198" s="29">
        <f>VLOOKUP($E198,[1]AllProteinsNorm!$A$1:$Q$3226,14,FALSE)</f>
        <v>4051416.1875296901</v>
      </c>
      <c r="Z198" s="25">
        <f t="shared" si="50"/>
        <v>0.8917699750978012</v>
      </c>
      <c r="AA198" s="1">
        <f t="shared" si="50"/>
        <v>1.0725500184050165</v>
      </c>
      <c r="AB198" s="1">
        <f t="shared" si="50"/>
        <v>0.99131811753753762</v>
      </c>
      <c r="AC198" s="1">
        <f t="shared" si="50"/>
        <v>1.0038238784483491</v>
      </c>
      <c r="AD198" s="1">
        <f t="shared" si="50"/>
        <v>1.0405380105112954</v>
      </c>
      <c r="AE198" s="1">
        <f t="shared" si="50"/>
        <v>1.0826944019422475</v>
      </c>
      <c r="AF198" s="1">
        <f t="shared" si="50"/>
        <v>1.1455782476292089</v>
      </c>
      <c r="AG198" s="1">
        <f t="shared" si="50"/>
        <v>0.99087583502326648</v>
      </c>
      <c r="AH198" s="1">
        <f t="shared" si="50"/>
        <v>1.1827300241402168</v>
      </c>
      <c r="AI198" s="1">
        <f t="shared" si="50"/>
        <v>0.98280427336859888</v>
      </c>
      <c r="AJ198" s="1">
        <f t="shared" si="50"/>
        <v>1.0069026005143018</v>
      </c>
      <c r="AK198" s="1">
        <f t="shared" si="50"/>
        <v>0.99738932389802537</v>
      </c>
      <c r="AL198" s="1">
        <f t="shared" si="50"/>
        <v>1.0810828725991581</v>
      </c>
      <c r="AM198" s="1">
        <f t="shared" si="50"/>
        <v>0.96751946757275753</v>
      </c>
      <c r="AN198" s="29">
        <f t="shared" si="50"/>
        <v>1.0302362436002386</v>
      </c>
      <c r="AO198" s="1">
        <f t="shared" si="45"/>
        <v>240562.84535129578</v>
      </c>
      <c r="AP198" s="1">
        <f t="shared" si="46"/>
        <v>315604.23317610804</v>
      </c>
      <c r="AQ198" s="29">
        <f t="shared" si="47"/>
        <v>149393.76725540095</v>
      </c>
    </row>
    <row r="199" spans="1:43" x14ac:dyDescent="0.2">
      <c r="A199" s="26"/>
      <c r="E199" s="25" t="s">
        <v>396</v>
      </c>
      <c r="F199" s="26" t="s">
        <v>397</v>
      </c>
      <c r="G199" s="1">
        <v>0.37776878011112502</v>
      </c>
      <c r="H199" s="1">
        <v>0.92234417885183895</v>
      </c>
      <c r="I199" s="1">
        <f>VLOOKUP(F199,'[1]SUSMB vs SHAM all proteins sum'!$B$2:$E$3214,2,FALSE)</f>
        <v>0.78771872772297502</v>
      </c>
      <c r="J199" s="29">
        <f>VLOOKUP(F199,'[1]SUSMB vs SHAM all proteins sum'!$B$2:$E$3214,3,FALSE)</f>
        <v>1.0237515950406999</v>
      </c>
      <c r="K199" s="25">
        <f>VLOOKUP($E199,[1]AllProteinsNorm!$A$1:$Q$3226,4,FALSE)</f>
        <v>1394539.3361887899</v>
      </c>
      <c r="L199" s="1">
        <f>VLOOKUP($E199,[1]AllProteinsNorm!$A$1:$Q$3226,5,FALSE)</f>
        <v>1160226.1434061499</v>
      </c>
      <c r="M199" s="1">
        <f>VLOOKUP($E199,[1]AllProteinsNorm!$A$1:$Q$3226,10,FALSE)</f>
        <v>1453513.2485335399</v>
      </c>
      <c r="N199" s="1">
        <f>VLOOKUP($E199,[1]AllProteinsNorm!$A$1:$Q$3226,11,FALSE)</f>
        <v>1463908.4145104301</v>
      </c>
      <c r="O199" s="1">
        <f>VLOOKUP($E199,[1]AllProteinsNorm!$A$1:$Q$3226,15,FALSE)</f>
        <v>1811224.0986566499</v>
      </c>
      <c r="P199" s="1">
        <f>VLOOKUP($E199,[1]AllProteinsNorm!$A$1:$Q$3226,6,FALSE)</f>
        <v>1266071.80181008</v>
      </c>
      <c r="Q199" s="1">
        <f>VLOOKUP($E199,[1]AllProteinsNorm!$A$1:$Q$3226,8,FALSE)</f>
        <v>1278265.15722082</v>
      </c>
      <c r="R199" s="1">
        <f>VLOOKUP($E199,[1]AllProteinsNorm!$A$1:$Q$3226,13,FALSE)</f>
        <v>1310341.3348749301</v>
      </c>
      <c r="S199" s="1">
        <f>VLOOKUP($E199,[1]AllProteinsNorm!$A$1:$Q$3226,16,FALSE)</f>
        <v>1612746.14917922</v>
      </c>
      <c r="T199" s="1">
        <f>VLOOKUP($E199,[1]AllProteinsNorm!$A$1:$Q$3226,17,FALSE)</f>
        <v>1217065.1301048901</v>
      </c>
      <c r="U199" s="1">
        <f>VLOOKUP($E199,[1]AllProteinsNorm!$A$1:$Q$3226,3,FALSE)</f>
        <v>1617108.1796361101</v>
      </c>
      <c r="V199" s="1">
        <f>VLOOKUP($E199,[1]AllProteinsNorm!$A$1:$Q$3226,7,FALSE)</f>
        <v>1252235.8002456899</v>
      </c>
      <c r="W199" s="1">
        <f>VLOOKUP($E199,[1]AllProteinsNorm!$A$1:$Q$3226,9,FALSE)</f>
        <v>1574124.3921824701</v>
      </c>
      <c r="X199" s="1">
        <f>VLOOKUP($E199,[1]AllProteinsNorm!$A$1:$Q$3226,12,FALSE)</f>
        <v>1437970.0415606101</v>
      </c>
      <c r="Y199" s="29">
        <f>VLOOKUP($E199,[1]AllProteinsNorm!$A$1:$Q$3226,14,FALSE)</f>
        <v>1529809.6166553299</v>
      </c>
      <c r="Z199" s="25">
        <f t="shared" si="50"/>
        <v>0.9573394182948346</v>
      </c>
      <c r="AA199" s="1">
        <f t="shared" si="50"/>
        <v>0.79648540015692648</v>
      </c>
      <c r="AB199" s="1">
        <f t="shared" si="50"/>
        <v>0.99782450858493055</v>
      </c>
      <c r="AC199" s="1">
        <f t="shared" si="50"/>
        <v>1.0049607018002411</v>
      </c>
      <c r="AD199" s="1">
        <f t="shared" si="50"/>
        <v>1.2433899711630678</v>
      </c>
      <c r="AE199" s="1">
        <f t="shared" si="50"/>
        <v>0.86914754629787561</v>
      </c>
      <c r="AF199" s="1">
        <f t="shared" si="50"/>
        <v>0.87751818129758985</v>
      </c>
      <c r="AG199" s="1">
        <f t="shared" si="50"/>
        <v>0.89953820501411719</v>
      </c>
      <c r="AH199" s="1">
        <f t="shared" si="50"/>
        <v>1.1071365434065124</v>
      </c>
      <c r="AI199" s="1">
        <f t="shared" si="50"/>
        <v>0.83550488211098251</v>
      </c>
      <c r="AJ199" s="1">
        <f t="shared" si="50"/>
        <v>1.110131040292915</v>
      </c>
      <c r="AK199" s="1">
        <f t="shared" si="50"/>
        <v>0.85964924865545878</v>
      </c>
      <c r="AL199" s="1">
        <f t="shared" si="50"/>
        <v>1.0806230350261452</v>
      </c>
      <c r="AM199" s="1">
        <f t="shared" si="50"/>
        <v>0.98715422891926863</v>
      </c>
      <c r="AN199" s="29">
        <f t="shared" si="50"/>
        <v>1.0502013177435319</v>
      </c>
      <c r="AO199" s="1">
        <f t="shared" si="45"/>
        <v>208571.40136961939</v>
      </c>
      <c r="AP199" s="1">
        <f t="shared" si="46"/>
        <v>141146.40284316937</v>
      </c>
      <c r="AQ199" s="29">
        <f t="shared" si="47"/>
        <v>129427.0423808714</v>
      </c>
    </row>
    <row r="200" spans="1:43" x14ac:dyDescent="0.2">
      <c r="A200" s="26"/>
      <c r="E200" s="25" t="s">
        <v>398</v>
      </c>
      <c r="F200" s="26" t="s">
        <v>399</v>
      </c>
      <c r="G200" s="1">
        <v>0.357926533284046</v>
      </c>
      <c r="H200" s="1">
        <v>0.77948541543273997</v>
      </c>
      <c r="I200" s="1">
        <f>VLOOKUP(F200,'[1]SUSMB vs SHAM all proteins sum'!$B$2:$E$3214,2,FALSE)</f>
        <v>5.7903432587934102E-2</v>
      </c>
      <c r="J200" s="29">
        <f>VLOOKUP(F200,'[1]SUSMB vs SHAM all proteins sum'!$B$2:$E$3214,3,FALSE)</f>
        <v>0.62047353123206594</v>
      </c>
      <c r="K200" s="25">
        <f>VLOOKUP($E200,[1]AllProteinsNorm!$A$1:$Q$3226,4,FALSE)</f>
        <v>67578.518579399402</v>
      </c>
      <c r="L200" s="1">
        <f>VLOOKUP($E200,[1]AllProteinsNorm!$A$1:$Q$3226,5,FALSE)</f>
        <v>118080.65705495499</v>
      </c>
      <c r="M200" s="1">
        <f>VLOOKUP($E200,[1]AllProteinsNorm!$A$1:$Q$3226,10,FALSE)</f>
        <v>78127.654576441797</v>
      </c>
      <c r="N200" s="1">
        <f>VLOOKUP($E200,[1]AllProteinsNorm!$A$1:$Q$3226,11,FALSE)</f>
        <v>65388.7292679151</v>
      </c>
      <c r="O200" s="1">
        <f>VLOOKUP($E200,[1]AllProteinsNorm!$A$1:$Q$3226,15,FALSE)</f>
        <v>57850.850055160401</v>
      </c>
      <c r="P200" s="1">
        <f>VLOOKUP($E200,[1]AllProteinsNorm!$A$1:$Q$3226,6,FALSE)</f>
        <v>104582.553594175</v>
      </c>
      <c r="Q200" s="1">
        <f>VLOOKUP($E200,[1]AllProteinsNorm!$A$1:$Q$3226,8,FALSE)</f>
        <v>35377.879938828301</v>
      </c>
      <c r="R200" s="1">
        <f>VLOOKUP($E200,[1]AllProteinsNorm!$A$1:$Q$3226,13,FALSE)</f>
        <v>61996.788392124603</v>
      </c>
      <c r="S200" s="1">
        <f>VLOOKUP($E200,[1]AllProteinsNorm!$A$1:$Q$3226,16,FALSE)</f>
        <v>84852.010479611199</v>
      </c>
      <c r="T200" s="1">
        <f>VLOOKUP($E200,[1]AllProteinsNorm!$A$1:$Q$3226,17,FALSE)</f>
        <v>34867.631803133198</v>
      </c>
      <c r="U200" s="1">
        <f>VLOOKUP($E200,[1]AllProteinsNorm!$A$1:$Q$3226,3,FALSE)</f>
        <v>82302.101344783398</v>
      </c>
      <c r="V200" s="1">
        <f>VLOOKUP($E200,[1]AllProteinsNorm!$A$1:$Q$3226,7,FALSE)</f>
        <v>28933.2544397325</v>
      </c>
      <c r="W200" s="1">
        <f>VLOOKUP($E200,[1]AllProteinsNorm!$A$1:$Q$3226,9,FALSE)</f>
        <v>36186.021057862199</v>
      </c>
      <c r="X200" s="1">
        <f>VLOOKUP($E200,[1]AllProteinsNorm!$A$1:$Q$3226,12,FALSE)</f>
        <v>51227.598309546302</v>
      </c>
      <c r="Y200" s="29">
        <f>VLOOKUP($E200,[1]AllProteinsNorm!$A$1:$Q$3226,14,FALSE)</f>
        <v>49132.4158229288</v>
      </c>
      <c r="Z200" s="25">
        <f t="shared" si="50"/>
        <v>0.87304789692245877</v>
      </c>
      <c r="AA200" s="1">
        <f t="shared" si="50"/>
        <v>1.5254857827036841</v>
      </c>
      <c r="AB200" s="1">
        <f t="shared" si="50"/>
        <v>1.0093323433733818</v>
      </c>
      <c r="AC200" s="1">
        <f t="shared" si="50"/>
        <v>0.84475797590490276</v>
      </c>
      <c r="AD200" s="1">
        <f t="shared" si="50"/>
        <v>0.74737600109557134</v>
      </c>
      <c r="AE200" s="1">
        <f t="shared" si="50"/>
        <v>1.3511035812792789</v>
      </c>
      <c r="AF200" s="1">
        <f t="shared" si="50"/>
        <v>0.45704736249700423</v>
      </c>
      <c r="AG200" s="1">
        <f t="shared" si="50"/>
        <v>0.80093744076525053</v>
      </c>
      <c r="AH200" s="1">
        <f t="shared" si="50"/>
        <v>1.0962043983226566</v>
      </c>
      <c r="AI200" s="1">
        <f t="shared" si="50"/>
        <v>0.45045545916526986</v>
      </c>
      <c r="AJ200" s="1">
        <f t="shared" si="50"/>
        <v>1.0632620838963767</v>
      </c>
      <c r="AK200" s="1">
        <f t="shared" si="50"/>
        <v>0.37378914884102138</v>
      </c>
      <c r="AL200" s="1">
        <f t="shared" si="50"/>
        <v>0.46748774975645779</v>
      </c>
      <c r="AM200" s="1">
        <f t="shared" si="50"/>
        <v>0.66181011227688535</v>
      </c>
      <c r="AN200" s="29">
        <f t="shared" si="50"/>
        <v>0.6347424182512903</v>
      </c>
      <c r="AO200" s="1">
        <f t="shared" si="45"/>
        <v>21346.412277351134</v>
      </c>
      <c r="AP200" s="1">
        <f t="shared" si="46"/>
        <v>27397.522197642047</v>
      </c>
      <c r="AQ200" s="29">
        <f t="shared" si="47"/>
        <v>18326.673395442758</v>
      </c>
    </row>
    <row r="201" spans="1:43" x14ac:dyDescent="0.2">
      <c r="A201" s="26"/>
      <c r="E201" s="25" t="s">
        <v>400</v>
      </c>
      <c r="F201" s="26" t="s">
        <v>401</v>
      </c>
      <c r="G201" s="1">
        <v>0.117010549571824</v>
      </c>
      <c r="H201" s="43">
        <v>0.43123023038591402</v>
      </c>
      <c r="I201" s="1">
        <f>VLOOKUP(F201,'[1]SUSMB vs SHAM all proteins sum'!$B$2:$E$3214,2,FALSE)</f>
        <v>0.104583214546086</v>
      </c>
      <c r="J201" s="29">
        <f>VLOOKUP(F201,'[1]SUSMB vs SHAM all proteins sum'!$B$2:$E$3214,3,FALSE)</f>
        <v>0.58749288946200595</v>
      </c>
      <c r="K201" s="25">
        <f>VLOOKUP($E201,[1]AllProteinsNorm!$A$1:$Q$3226,4,FALSE)</f>
        <v>11586.817940589001</v>
      </c>
      <c r="L201" s="1">
        <f>VLOOKUP($E201,[1]AllProteinsNorm!$A$1:$Q$3226,5,FALSE)</f>
        <v>12231.8656933651</v>
      </c>
      <c r="M201" s="1">
        <f>VLOOKUP($E201,[1]AllProteinsNorm!$A$1:$Q$3226,10,FALSE)</f>
        <v>10391.389645359901</v>
      </c>
      <c r="N201" s="1">
        <f>VLOOKUP($E201,[1]AllProteinsNorm!$A$1:$Q$3226,11,FALSE)</f>
        <v>16613.196925481701</v>
      </c>
      <c r="O201" s="1">
        <f>VLOOKUP($E201,[1]AllProteinsNorm!$A$1:$Q$3226,15,FALSE)</f>
        <v>5906.7138641207603</v>
      </c>
      <c r="P201" s="1">
        <f>VLOOKUP($E201,[1]AllProteinsNorm!$A$1:$Q$3226,6,FALSE)</f>
        <v>11649.573855496999</v>
      </c>
      <c r="Q201" s="1">
        <f>VLOOKUP($E201,[1]AllProteinsNorm!$A$1:$Q$3226,8,FALSE)</f>
        <v>1512.4142357834901</v>
      </c>
      <c r="R201" s="1">
        <f>VLOOKUP($E201,[1]AllProteinsNorm!$A$1:$Q$3226,13,FALSE)</f>
        <v>2941.3827791110898</v>
      </c>
      <c r="S201" s="1">
        <f>VLOOKUP($E201,[1]AllProteinsNorm!$A$1:$Q$3226,16,FALSE)</f>
        <v>15261.971691774401</v>
      </c>
      <c r="T201" s="1">
        <f>VLOOKUP($E201,[1]AllProteinsNorm!$A$1:$Q$3226,17,FALSE)</f>
        <v>2724.78770149007</v>
      </c>
      <c r="U201" s="1">
        <f>VLOOKUP($E201,[1]AllProteinsNorm!$A$1:$Q$3226,3,FALSE)</f>
        <v>4380.4023670330298</v>
      </c>
      <c r="V201" s="1">
        <f>VLOOKUP($E201,[1]AllProteinsNorm!$A$1:$Q$3226,7,FALSE)</f>
        <v>5177.1424432034501</v>
      </c>
      <c r="W201" s="1">
        <f>VLOOKUP($E201,[1]AllProteinsNorm!$A$1:$Q$3226,9,FALSE)</f>
        <v>14715.700826555299</v>
      </c>
      <c r="X201" s="1">
        <f>VLOOKUP($E201,[1]AllProteinsNorm!$A$1:$Q$3226,12,FALSE)</f>
        <v>4042.3145646777398</v>
      </c>
      <c r="Y201" s="29">
        <f>VLOOKUP($E201,[1]AllProteinsNorm!$A$1:$Q$3226,14,FALSE)</f>
        <v>7497.6913873985004</v>
      </c>
      <c r="Z201" s="25">
        <f t="shared" si="50"/>
        <v>1.0212252066308667</v>
      </c>
      <c r="AA201" s="1">
        <f t="shared" si="50"/>
        <v>1.0780776598232107</v>
      </c>
      <c r="AB201" s="1">
        <f t="shared" si="50"/>
        <v>0.91586396646403756</v>
      </c>
      <c r="AC201" s="1">
        <f t="shared" si="50"/>
        <v>1.464234231522058</v>
      </c>
      <c r="AD201" s="1">
        <f t="shared" si="50"/>
        <v>0.52059893555982595</v>
      </c>
      <c r="AE201" s="1">
        <f t="shared" si="50"/>
        <v>1.0267563129706607</v>
      </c>
      <c r="AF201" s="1">
        <f t="shared" si="50"/>
        <v>0.13329937074776765</v>
      </c>
      <c r="AG201" s="1">
        <f t="shared" si="50"/>
        <v>0.25924410410003396</v>
      </c>
      <c r="AH201" s="1">
        <f t="shared" si="50"/>
        <v>1.3451415457153943</v>
      </c>
      <c r="AI201" s="1">
        <f t="shared" si="50"/>
        <v>0.24015410423700764</v>
      </c>
      <c r="AJ201" s="1">
        <f t="shared" si="50"/>
        <v>0.3860747044906313</v>
      </c>
      <c r="AK201" s="1">
        <f t="shared" si="50"/>
        <v>0.45629683563053502</v>
      </c>
      <c r="AL201" s="1">
        <f t="shared" si="50"/>
        <v>1.2969949725949539</v>
      </c>
      <c r="AM201" s="1">
        <f t="shared" si="50"/>
        <v>0.3562767230612186</v>
      </c>
      <c r="AN201" s="29">
        <f t="shared" si="50"/>
        <v>0.66082262408977477</v>
      </c>
      <c r="AO201" s="1">
        <f t="shared" si="45"/>
        <v>3437.5348538188814</v>
      </c>
      <c r="AP201" s="1">
        <f t="shared" si="46"/>
        <v>5560.153813495418</v>
      </c>
      <c r="AQ201" s="29">
        <f t="shared" si="47"/>
        <v>3964.3527819297651</v>
      </c>
    </row>
    <row r="202" spans="1:43" x14ac:dyDescent="0.2">
      <c r="A202" s="26"/>
      <c r="E202" s="25" t="s">
        <v>402</v>
      </c>
      <c r="F202" s="26" t="s">
        <v>403</v>
      </c>
      <c r="G202" s="1">
        <v>0.28608273119989902</v>
      </c>
      <c r="H202" s="1">
        <v>1.19892161035051</v>
      </c>
      <c r="I202" s="1">
        <f>VLOOKUP(F202,'[1]SUSMB vs SHAM all proteins sum'!$B$2:$E$3214,2,FALSE)</f>
        <v>0.24972220039327001</v>
      </c>
      <c r="J202" s="29">
        <f>VLOOKUP(F202,'[1]SUSMB vs SHAM all proteins sum'!$B$2:$E$3214,3,FALSE)</f>
        <v>1.21989158079632</v>
      </c>
      <c r="K202" s="25">
        <f>VLOOKUP($E202,[1]AllProteinsNorm!$A$1:$Q$3226,4,FALSE)</f>
        <v>1334631.8023411699</v>
      </c>
      <c r="L202" s="1">
        <f>VLOOKUP($E202,[1]AllProteinsNorm!$A$1:$Q$3226,5,FALSE)</f>
        <v>1413204.9406936399</v>
      </c>
      <c r="M202" s="1">
        <f>VLOOKUP($E202,[1]AllProteinsNorm!$A$1:$Q$3226,10,FALSE)</f>
        <v>1555878.45851118</v>
      </c>
      <c r="N202" s="1">
        <f>VLOOKUP($E202,[1]AllProteinsNorm!$A$1:$Q$3226,11,FALSE)</f>
        <v>2341440.8866588701</v>
      </c>
      <c r="O202" s="1">
        <f>VLOOKUP($E202,[1]AllProteinsNorm!$A$1:$Q$3226,15,FALSE)</f>
        <v>2566740.9317351901</v>
      </c>
      <c r="P202" s="1">
        <f>VLOOKUP($E202,[1]AllProteinsNorm!$A$1:$Q$3226,6,FALSE)</f>
        <v>2423319.3223159998</v>
      </c>
      <c r="Q202" s="1">
        <f>VLOOKUP($E202,[1]AllProteinsNorm!$A$1:$Q$3226,8,FALSE)</f>
        <v>1535949.56518011</v>
      </c>
      <c r="R202" s="1">
        <f>VLOOKUP($E202,[1]AllProteinsNorm!$A$1:$Q$3226,13,FALSE)</f>
        <v>2220279.5691959802</v>
      </c>
      <c r="S202" s="1">
        <f>VLOOKUP($E202,[1]AllProteinsNorm!$A$1:$Q$3226,16,FALSE)</f>
        <v>2204836.9979661698</v>
      </c>
      <c r="T202" s="1">
        <f>VLOOKUP($E202,[1]AllProteinsNorm!$A$1:$Q$3226,17,FALSE)</f>
        <v>2397671.6552059799</v>
      </c>
      <c r="U202" s="1">
        <f>VLOOKUP($E202,[1]AllProteinsNorm!$A$1:$Q$3226,3,FALSE)</f>
        <v>2199075.9027637402</v>
      </c>
      <c r="V202" s="1">
        <f>VLOOKUP($E202,[1]AllProteinsNorm!$A$1:$Q$3226,7,FALSE)</f>
        <v>2199477.78883476</v>
      </c>
      <c r="W202" s="1">
        <f>VLOOKUP($E202,[1]AllProteinsNorm!$A$1:$Q$3226,9,FALSE)</f>
        <v>2516266.3030822701</v>
      </c>
      <c r="X202" s="1">
        <f>VLOOKUP($E202,[1]AllProteinsNorm!$A$1:$Q$3226,12,FALSE)</f>
        <v>1564512.8396497101</v>
      </c>
      <c r="Y202" s="29">
        <f>VLOOKUP($E202,[1]AllProteinsNorm!$A$1:$Q$3226,14,FALSE)</f>
        <v>2502177.73149142</v>
      </c>
      <c r="Z202" s="25">
        <f t="shared" si="50"/>
        <v>0.72440660129625267</v>
      </c>
      <c r="AA202" s="1">
        <f t="shared" si="50"/>
        <v>0.76705424389494359</v>
      </c>
      <c r="AB202" s="1">
        <f t="shared" si="50"/>
        <v>0.84449405759928131</v>
      </c>
      <c r="AC202" s="1">
        <f t="shared" si="50"/>
        <v>1.2708787786004299</v>
      </c>
      <c r="AD202" s="1">
        <f t="shared" si="50"/>
        <v>1.3931663186090926</v>
      </c>
      <c r="AE202" s="1">
        <f t="shared" si="50"/>
        <v>1.3153204584628382</v>
      </c>
      <c r="AF202" s="1">
        <f t="shared" si="50"/>
        <v>0.83367712527365279</v>
      </c>
      <c r="AG202" s="1">
        <f t="shared" si="50"/>
        <v>1.2051152788562272</v>
      </c>
      <c r="AH202" s="1">
        <f t="shared" si="50"/>
        <v>1.1967334161430512</v>
      </c>
      <c r="AI202" s="1">
        <f t="shared" si="50"/>
        <v>1.3013995108803245</v>
      </c>
      <c r="AJ202" s="1">
        <f t="shared" si="50"/>
        <v>1.1936064298176725</v>
      </c>
      <c r="AK202" s="1">
        <f t="shared" si="50"/>
        <v>1.1938245640793508</v>
      </c>
      <c r="AL202" s="1">
        <f t="shared" si="50"/>
        <v>1.3657698830303715</v>
      </c>
      <c r="AM202" s="1">
        <f t="shared" si="50"/>
        <v>0.8491805956271381</v>
      </c>
      <c r="AN202" s="29">
        <f t="shared" si="50"/>
        <v>1.3581229393224936</v>
      </c>
      <c r="AO202" s="1">
        <f t="shared" si="45"/>
        <v>509478.77778119716</v>
      </c>
      <c r="AP202" s="1">
        <f t="shared" si="46"/>
        <v>322751.73734001321</v>
      </c>
      <c r="AQ202" s="29">
        <f t="shared" si="47"/>
        <v>344996.35988504463</v>
      </c>
    </row>
    <row r="203" spans="1:43" x14ac:dyDescent="0.2">
      <c r="A203" s="26"/>
      <c r="E203" s="25" t="s">
        <v>404</v>
      </c>
      <c r="F203" s="26" t="s">
        <v>405</v>
      </c>
      <c r="G203" s="1">
        <v>6.4823719102116498E-2</v>
      </c>
      <c r="H203" s="1">
        <v>1.0964945791479901</v>
      </c>
      <c r="I203" s="1">
        <f>VLOOKUP(F203,'[1]SUSMB vs SHAM all proteins sum'!$B$2:$E$3214,2,FALSE)</f>
        <v>0.31763059275983802</v>
      </c>
      <c r="J203" s="29">
        <f>VLOOKUP(F203,'[1]SUSMB vs SHAM all proteins sum'!$B$2:$E$3214,3,FALSE)</f>
        <v>1.0557930450908599</v>
      </c>
      <c r="K203" s="25">
        <f>VLOOKUP($E203,[1]AllProteinsNorm!$A$1:$Q$3226,4,FALSE)</f>
        <v>1224938.7721497901</v>
      </c>
      <c r="L203" s="1">
        <f>VLOOKUP($E203,[1]AllProteinsNorm!$A$1:$Q$3226,5,FALSE)</f>
        <v>1372418.04595504</v>
      </c>
      <c r="M203" s="1">
        <f>VLOOKUP($E203,[1]AllProteinsNorm!$A$1:$Q$3226,10,FALSE)</f>
        <v>1322410.72706465</v>
      </c>
      <c r="N203" s="1">
        <f>VLOOKUP($E203,[1]AllProteinsNorm!$A$1:$Q$3226,11,FALSE)</f>
        <v>1302648.66140709</v>
      </c>
      <c r="O203" s="1">
        <f>VLOOKUP($E203,[1]AllProteinsNorm!$A$1:$Q$3226,15,FALSE)</f>
        <v>1425698.5466404001</v>
      </c>
      <c r="P203" s="1">
        <f>VLOOKUP($E203,[1]AllProteinsNorm!$A$1:$Q$3226,6,FALSE)</f>
        <v>1286705.4643232201</v>
      </c>
      <c r="Q203" s="1">
        <f>VLOOKUP($E203,[1]AllProteinsNorm!$A$1:$Q$3226,8,FALSE)</f>
        <v>1492642.6361513999</v>
      </c>
      <c r="R203" s="1">
        <f>VLOOKUP($E203,[1]AllProteinsNorm!$A$1:$Q$3226,13,FALSE)</f>
        <v>1438536.24110812</v>
      </c>
      <c r="S203" s="1">
        <f>VLOOKUP($E203,[1]AllProteinsNorm!$A$1:$Q$3226,16,FALSE)</f>
        <v>1493015.01745089</v>
      </c>
      <c r="T203" s="1">
        <f>VLOOKUP($E203,[1]AllProteinsNorm!$A$1:$Q$3226,17,FALSE)</f>
        <v>1586480.1486118899</v>
      </c>
      <c r="U203" s="1">
        <f>VLOOKUP($E203,[1]AllProteinsNorm!$A$1:$Q$3226,3,FALSE)</f>
        <v>1201741.3315626599</v>
      </c>
      <c r="V203" s="1">
        <f>VLOOKUP($E203,[1]AllProteinsNorm!$A$1:$Q$3226,7,FALSE)</f>
        <v>1540499.0696048599</v>
      </c>
      <c r="W203" s="1">
        <f>VLOOKUP($E203,[1]AllProteinsNorm!$A$1:$Q$3226,9,FALSE)</f>
        <v>1515564.5678630399</v>
      </c>
      <c r="X203" s="1">
        <f>VLOOKUP($E203,[1]AllProteinsNorm!$A$1:$Q$3226,12,FALSE)</f>
        <v>1387359.2297247699</v>
      </c>
      <c r="Y203" s="29">
        <f>VLOOKUP($E203,[1]AllProteinsNorm!$A$1:$Q$3226,14,FALSE)</f>
        <v>1391490.81353884</v>
      </c>
      <c r="Z203" s="25">
        <f t="shared" si="50"/>
        <v>0.92126777110537394</v>
      </c>
      <c r="AA203" s="1">
        <f t="shared" si="50"/>
        <v>1.0321858879548806</v>
      </c>
      <c r="AB203" s="1">
        <f t="shared" si="50"/>
        <v>0.9945757377493718</v>
      </c>
      <c r="AC203" s="1">
        <f t="shared" si="50"/>
        <v>0.97971282819445071</v>
      </c>
      <c r="AD203" s="1">
        <f t="shared" si="50"/>
        <v>1.0722577749959235</v>
      </c>
      <c r="AE203" s="1">
        <f t="shared" si="50"/>
        <v>0.96772206263481964</v>
      </c>
      <c r="AF203" s="1">
        <f t="shared" si="50"/>
        <v>1.1226059503779791</v>
      </c>
      <c r="AG203" s="1">
        <f t="shared" si="50"/>
        <v>1.0819129140423034</v>
      </c>
      <c r="AH203" s="1">
        <f t="shared" si="50"/>
        <v>1.12288601571478</v>
      </c>
      <c r="AI203" s="1">
        <f t="shared" si="50"/>
        <v>1.1931804786042577</v>
      </c>
      <c r="AJ203" s="1">
        <f t="shared" si="50"/>
        <v>0.90382114040762229</v>
      </c>
      <c r="AK203" s="1">
        <f t="shared" si="50"/>
        <v>1.1585984348866909</v>
      </c>
      <c r="AL203" s="1">
        <f t="shared" si="50"/>
        <v>1.1398453728026208</v>
      </c>
      <c r="AM203" s="1">
        <f t="shared" si="50"/>
        <v>1.0434230464008145</v>
      </c>
      <c r="AN203" s="29">
        <f t="shared" si="50"/>
        <v>1.0465303813126186</v>
      </c>
      <c r="AO203" s="1">
        <f t="shared" si="45"/>
        <v>67528.284451105515</v>
      </c>
      <c r="AP203" s="1">
        <f t="shared" si="46"/>
        <v>98633.743425102279</v>
      </c>
      <c r="AQ203" s="29">
        <f t="shared" si="47"/>
        <v>120303.89424941683</v>
      </c>
    </row>
    <row r="204" spans="1:43" x14ac:dyDescent="0.2">
      <c r="A204" s="26"/>
      <c r="E204" s="25" t="s">
        <v>406</v>
      </c>
      <c r="F204" s="26" t="s">
        <v>407</v>
      </c>
      <c r="G204" s="1">
        <v>7.0241767895670701E-2</v>
      </c>
      <c r="H204" s="1">
        <v>1.1147225718653</v>
      </c>
      <c r="I204" s="1">
        <f>VLOOKUP(F204,'[1]SUSMB vs SHAM all proteins sum'!$B$2:$E$3214,2,FALSE)</f>
        <v>0.45091704285378897</v>
      </c>
      <c r="J204" s="29">
        <f>VLOOKUP(F204,'[1]SUSMB vs SHAM all proteins sum'!$B$2:$E$3214,3,FALSE)</f>
        <v>1.0328750880064801</v>
      </c>
      <c r="K204" s="25">
        <f>VLOOKUP($E204,[1]AllProteinsNorm!$A$1:$Q$3226,4,FALSE)</f>
        <v>450430.36128444102</v>
      </c>
      <c r="L204" s="1">
        <f>VLOOKUP($E204,[1]AllProteinsNorm!$A$1:$Q$3226,5,FALSE)</f>
        <v>459407.65900160902</v>
      </c>
      <c r="M204" s="1">
        <f>VLOOKUP($E204,[1]AllProteinsNorm!$A$1:$Q$3226,10,FALSE)</f>
        <v>480436.07211964001</v>
      </c>
      <c r="N204" s="1">
        <f>VLOOKUP($E204,[1]AllProteinsNorm!$A$1:$Q$3226,11,FALSE)</f>
        <v>489341.81820944499</v>
      </c>
      <c r="O204" s="1">
        <f>VLOOKUP($E204,[1]AllProteinsNorm!$A$1:$Q$3226,15,FALSE)</f>
        <v>438164.243341255</v>
      </c>
      <c r="P204" s="1">
        <f>VLOOKUP($E204,[1]AllProteinsNorm!$A$1:$Q$3226,6,FALSE)</f>
        <v>504881.17720615101</v>
      </c>
      <c r="Q204" s="1">
        <f>VLOOKUP($E204,[1]AllProteinsNorm!$A$1:$Q$3226,8,FALSE)</f>
        <v>494894.30647870101</v>
      </c>
      <c r="R204" s="1">
        <f>VLOOKUP($E204,[1]AllProteinsNorm!$A$1:$Q$3226,13,FALSE)</f>
        <v>450985.247801536</v>
      </c>
      <c r="S204" s="1">
        <f>VLOOKUP($E204,[1]AllProteinsNorm!$A$1:$Q$3226,16,FALSE)</f>
        <v>542160.94340104505</v>
      </c>
      <c r="T204" s="1">
        <f>VLOOKUP($E204,[1]AllProteinsNorm!$A$1:$Q$3226,17,FALSE)</f>
        <v>600554.65131828899</v>
      </c>
      <c r="U204" s="1">
        <f>VLOOKUP($E204,[1]AllProteinsNorm!$A$1:$Q$3226,3,FALSE)</f>
        <v>464398.480217651</v>
      </c>
      <c r="V204" s="1">
        <f>VLOOKUP($E204,[1]AllProteinsNorm!$A$1:$Q$3226,7,FALSE)</f>
        <v>472948.23040376301</v>
      </c>
      <c r="W204" s="1">
        <f>VLOOKUP($E204,[1]AllProteinsNorm!$A$1:$Q$3226,9,FALSE)</f>
        <v>428824.101540306</v>
      </c>
      <c r="X204" s="1">
        <f>VLOOKUP($E204,[1]AllProteinsNorm!$A$1:$Q$3226,12,FALSE)</f>
        <v>525651.27147631301</v>
      </c>
      <c r="Y204" s="29">
        <f>VLOOKUP($E204,[1]AllProteinsNorm!$A$1:$Q$3226,14,FALSE)</f>
        <v>506137.45161940501</v>
      </c>
      <c r="Z204" s="25">
        <f t="shared" si="50"/>
        <v>0.97168482635328501</v>
      </c>
      <c r="AA204" s="1">
        <f t="shared" si="50"/>
        <v>0.99105098086505783</v>
      </c>
      <c r="AB204" s="1">
        <f t="shared" si="50"/>
        <v>1.0364142416603841</v>
      </c>
      <c r="AC204" s="1">
        <f t="shared" si="50"/>
        <v>1.0556260423883415</v>
      </c>
      <c r="AD204" s="1">
        <f t="shared" si="50"/>
        <v>0.94522390873293161</v>
      </c>
      <c r="AE204" s="1">
        <f t="shared" si="50"/>
        <v>1.0891481151573674</v>
      </c>
      <c r="AF204" s="1">
        <f t="shared" si="50"/>
        <v>1.0676040728753531</v>
      </c>
      <c r="AG204" s="1">
        <f t="shared" si="50"/>
        <v>0.97288184781398701</v>
      </c>
      <c r="AH204" s="1">
        <f t="shared" si="50"/>
        <v>1.1695693883554714</v>
      </c>
      <c r="AI204" s="1">
        <f t="shared" si="50"/>
        <v>1.2955384277778847</v>
      </c>
      <c r="AJ204" s="1">
        <f t="shared" si="50"/>
        <v>1.001817362671207</v>
      </c>
      <c r="AK204" s="1">
        <f t="shared" si="50"/>
        <v>1.0202611960337411</v>
      </c>
      <c r="AL204" s="1">
        <f t="shared" si="50"/>
        <v>0.92507501371153444</v>
      </c>
      <c r="AM204" s="1">
        <f t="shared" si="50"/>
        <v>1.1339541210995359</v>
      </c>
      <c r="AN204" s="29">
        <f t="shared" si="50"/>
        <v>1.091858196204333</v>
      </c>
      <c r="AO204" s="1">
        <f t="shared" si="45"/>
        <v>18889.561595957093</v>
      </c>
      <c r="AP204" s="1">
        <f t="shared" si="46"/>
        <v>50186.767714913069</v>
      </c>
      <c r="AQ204" s="29">
        <f t="shared" si="47"/>
        <v>33700.088196923134</v>
      </c>
    </row>
    <row r="205" spans="1:43" x14ac:dyDescent="0.2">
      <c r="A205" s="26"/>
      <c r="E205" s="25" t="s">
        <v>408</v>
      </c>
      <c r="F205" s="26" t="s">
        <v>409</v>
      </c>
      <c r="G205" s="1">
        <v>0.81088255562400402</v>
      </c>
      <c r="H205" s="1">
        <v>1.12429875274242</v>
      </c>
      <c r="I205" s="1">
        <f>VLOOKUP(F205,'[1]SUSMB vs SHAM all proteins sum'!$B$2:$E$3214,2,FALSE)</f>
        <v>0.90807520491420601</v>
      </c>
      <c r="J205" s="29">
        <f>VLOOKUP(F205,'[1]SUSMB vs SHAM all proteins sum'!$B$2:$E$3214,3,FALSE)</f>
        <v>0.92899033604489301</v>
      </c>
      <c r="K205" s="25">
        <f>VLOOKUP($E205,[1]AllProteinsNorm!$A$1:$Q$3226,4,FALSE)</f>
        <v>3984.89090836578</v>
      </c>
      <c r="L205" s="1">
        <f>VLOOKUP($E205,[1]AllProteinsNorm!$A$1:$Q$3226,5,FALSE)</f>
        <v>18652.402012882299</v>
      </c>
      <c r="M205" s="1">
        <f>VLOOKUP($E205,[1]AllProteinsNorm!$A$1:$Q$3226,10,FALSE)</f>
        <v>7481.9590499639198</v>
      </c>
      <c r="N205" s="1">
        <f>VLOOKUP($E205,[1]AllProteinsNorm!$A$1:$Q$3226,11,FALSE)</f>
        <v>23871.178283085301</v>
      </c>
      <c r="O205" s="1">
        <f>VLOOKUP($E205,[1]AllProteinsNorm!$A$1:$Q$3226,15,FALSE)</f>
        <v>25322.331419628899</v>
      </c>
      <c r="P205" s="1">
        <f>VLOOKUP($E205,[1]AllProteinsNorm!$A$1:$Q$3226,6,FALSE)</f>
        <v>22566.3072189909</v>
      </c>
      <c r="Q205" s="1">
        <f>VLOOKUP($E205,[1]AllProteinsNorm!$A$1:$Q$3226,8,FALSE)</f>
        <v>22551.668473011501</v>
      </c>
      <c r="R205" s="1">
        <f>VLOOKUP($E205,[1]AllProteinsNorm!$A$1:$Q$3226,13,FALSE)</f>
        <v>24912.082330502399</v>
      </c>
      <c r="S205" s="1">
        <f>VLOOKUP($E205,[1]AllProteinsNorm!$A$1:$Q$3226,16,FALSE)</f>
        <v>8171.1640997214699</v>
      </c>
      <c r="T205" s="1">
        <f>VLOOKUP($E205,[1]AllProteinsNorm!$A$1:$Q$3226,17,FALSE)</f>
        <v>5829.3426248810902</v>
      </c>
      <c r="U205" s="1">
        <f>VLOOKUP($E205,[1]AllProteinsNorm!$A$1:$Q$3226,3,FALSE)</f>
        <v>2714.5087814143299</v>
      </c>
      <c r="V205" s="1">
        <f>VLOOKUP($E205,[1]AllProteinsNorm!$A$1:$Q$3226,7,FALSE)</f>
        <v>16463.098522338001</v>
      </c>
      <c r="W205" s="1">
        <f>VLOOKUP($E205,[1]AllProteinsNorm!$A$1:$Q$3226,9,FALSE)</f>
        <v>5126.8032887816498</v>
      </c>
      <c r="X205" s="1">
        <f>VLOOKUP($E205,[1]AllProteinsNorm!$A$1:$Q$3226,12,FALSE)</f>
        <v>37654.010056699699</v>
      </c>
      <c r="Y205" s="29">
        <f>VLOOKUP($E205,[1]AllProteinsNorm!$A$1:$Q$3226,14,FALSE)</f>
        <v>26961.207563561999</v>
      </c>
      <c r="Z205" s="25">
        <f t="shared" si="50"/>
        <v>0.25121372804723552</v>
      </c>
      <c r="AA205" s="1">
        <f t="shared" si="50"/>
        <v>1.1758764679993619</v>
      </c>
      <c r="AB205" s="1">
        <f t="shared" si="50"/>
        <v>0.4716743492506319</v>
      </c>
      <c r="AC205" s="1">
        <f t="shared" si="50"/>
        <v>1.5048762506357707</v>
      </c>
      <c r="AD205" s="1">
        <f t="shared" si="50"/>
        <v>1.596359204067</v>
      </c>
      <c r="AE205" s="1">
        <f t="shared" si="50"/>
        <v>1.4226151468389416</v>
      </c>
      <c r="AF205" s="1">
        <f t="shared" si="50"/>
        <v>1.4216922974972694</v>
      </c>
      <c r="AG205" s="1">
        <f t="shared" si="50"/>
        <v>1.570496462657671</v>
      </c>
      <c r="AH205" s="1">
        <f t="shared" si="50"/>
        <v>0.51512290880218536</v>
      </c>
      <c r="AI205" s="1">
        <f t="shared" si="50"/>
        <v>0.36749083639571883</v>
      </c>
      <c r="AJ205" s="1">
        <f t="shared" si="50"/>
        <v>0.17112686055330711</v>
      </c>
      <c r="AK205" s="1">
        <f t="shared" si="50"/>
        <v>1.0378593668205471</v>
      </c>
      <c r="AL205" s="1">
        <f t="shared" si="50"/>
        <v>0.32320166266931727</v>
      </c>
      <c r="AM205" s="1">
        <f t="shared" si="50"/>
        <v>2.3737674279647689</v>
      </c>
      <c r="AN205" s="29">
        <f t="shared" si="50"/>
        <v>1.6996765082021728</v>
      </c>
      <c r="AO205" s="1">
        <f t="shared" si="45"/>
        <v>8633.9093799559178</v>
      </c>
      <c r="AP205" s="1">
        <f t="shared" si="46"/>
        <v>8086.4060533651627</v>
      </c>
      <c r="AQ205" s="29">
        <f t="shared" si="47"/>
        <v>13176.322804011737</v>
      </c>
    </row>
    <row r="206" spans="1:43" x14ac:dyDescent="0.2">
      <c r="A206" s="26"/>
      <c r="E206" s="25" t="s">
        <v>410</v>
      </c>
      <c r="F206" s="26" t="s">
        <v>411</v>
      </c>
      <c r="G206" s="1">
        <v>0.845110359414881</v>
      </c>
      <c r="H206" s="1">
        <v>1.0540469361896101</v>
      </c>
      <c r="I206" s="1">
        <f>VLOOKUP(F206,'[1]SUSMB vs SHAM all proteins sum'!$B$2:$E$3214,2,FALSE)</f>
        <v>0.44467592878366802</v>
      </c>
      <c r="J206" s="29">
        <f>VLOOKUP(F206,'[1]SUSMB vs SHAM all proteins sum'!$B$2:$E$3214,3,FALSE)</f>
        <v>1.22872810367334</v>
      </c>
      <c r="K206" s="25">
        <f>VLOOKUP($E206,[1]AllProteinsNorm!$A$1:$Q$3226,4,FALSE)</f>
        <v>87164.508984004904</v>
      </c>
      <c r="L206" s="1">
        <f>VLOOKUP($E206,[1]AllProteinsNorm!$A$1:$Q$3226,5,FALSE)</f>
        <v>177106.615104742</v>
      </c>
      <c r="M206" s="1">
        <f>VLOOKUP($E206,[1]AllProteinsNorm!$A$1:$Q$3226,10,FALSE)</f>
        <v>142163.85707163499</v>
      </c>
      <c r="N206" s="1">
        <f>VLOOKUP($E206,[1]AllProteinsNorm!$A$1:$Q$3226,11,FALSE)</f>
        <v>168027.72622260699</v>
      </c>
      <c r="O206" s="1">
        <f>VLOOKUP($E206,[1]AllProteinsNorm!$A$1:$Q$3226,15,FALSE)</f>
        <v>166514.45461009999</v>
      </c>
      <c r="P206" s="1">
        <f>VLOOKUP($E206,[1]AllProteinsNorm!$A$1:$Q$3226,6,FALSE)</f>
        <v>146361.027390387</v>
      </c>
      <c r="Q206" s="1">
        <f>VLOOKUP($E206,[1]AllProteinsNorm!$A$1:$Q$3226,8,FALSE)</f>
        <v>203880.84141252801</v>
      </c>
      <c r="R206" s="1">
        <f>VLOOKUP($E206,[1]AllProteinsNorm!$A$1:$Q$3226,13,FALSE)</f>
        <v>302104.326204237</v>
      </c>
      <c r="S206" s="1">
        <f>VLOOKUP($E206,[1]AllProteinsNorm!$A$1:$Q$3226,16,FALSE)</f>
        <v>91007.048567071906</v>
      </c>
      <c r="T206" s="1">
        <f>VLOOKUP($E206,[1]AllProteinsNorm!$A$1:$Q$3226,17,FALSE)</f>
        <v>97378.362754270202</v>
      </c>
      <c r="U206" s="1">
        <f>VLOOKUP($E206,[1]AllProteinsNorm!$A$1:$Q$3226,3,FALSE)</f>
        <v>263743.87835256901</v>
      </c>
      <c r="V206" s="1">
        <f>VLOOKUP($E206,[1]AllProteinsNorm!$A$1:$Q$3226,7,FALSE)</f>
        <v>89801.059850537</v>
      </c>
      <c r="W206" s="1">
        <f>VLOOKUP($E206,[1]AllProteinsNorm!$A$1:$Q$3226,9,FALSE)</f>
        <v>136506.07676891901</v>
      </c>
      <c r="X206" s="1">
        <f>VLOOKUP($E206,[1]AllProteinsNorm!$A$1:$Q$3226,12,FALSE)</f>
        <v>302177.06050059298</v>
      </c>
      <c r="Y206" s="29">
        <f>VLOOKUP($E206,[1]AllProteinsNorm!$A$1:$Q$3226,14,FALSE)</f>
        <v>176034.661258951</v>
      </c>
      <c r="Z206" s="25">
        <f t="shared" si="50"/>
        <v>0.58817270932850885</v>
      </c>
      <c r="AA206" s="1">
        <f t="shared" si="50"/>
        <v>1.1950882172154846</v>
      </c>
      <c r="AB206" s="1">
        <f t="shared" si="50"/>
        <v>0.95929985675429597</v>
      </c>
      <c r="AC206" s="1">
        <f t="shared" si="50"/>
        <v>1.1338252704755709</v>
      </c>
      <c r="AD206" s="1">
        <f t="shared" si="50"/>
        <v>1.1236139462261392</v>
      </c>
      <c r="AE206" s="1">
        <f t="shared" si="50"/>
        <v>0.98762171695483436</v>
      </c>
      <c r="AF206" s="1">
        <f t="shared" si="50"/>
        <v>1.3757565811078911</v>
      </c>
      <c r="AG206" s="1">
        <f t="shared" si="50"/>
        <v>2.0385535594081827</v>
      </c>
      <c r="AH206" s="1">
        <f t="shared" si="50"/>
        <v>0.61410157583183866</v>
      </c>
      <c r="AI206" s="1">
        <f t="shared" si="50"/>
        <v>0.65709422468798329</v>
      </c>
      <c r="AJ206" s="1">
        <f t="shared" si="50"/>
        <v>1.7797031533546033</v>
      </c>
      <c r="AK206" s="1">
        <f t="shared" si="50"/>
        <v>0.60596374933465602</v>
      </c>
      <c r="AL206" s="1">
        <f t="shared" si="50"/>
        <v>0.92112202487957517</v>
      </c>
      <c r="AM206" s="1">
        <f t="shared" si="50"/>
        <v>2.0390443592606391</v>
      </c>
      <c r="AN206" s="29">
        <f t="shared" si="50"/>
        <v>1.1878548374247522</v>
      </c>
      <c r="AO206" s="1">
        <f t="shared" ref="AO206:AO269" si="51">_xlfn.STDEV.P(K206:O206)</f>
        <v>32637.145868896376</v>
      </c>
      <c r="AP206" s="1">
        <f t="shared" ref="AP206:AP269" si="52">_xlfn.STDEV.P(P206:T206)</f>
        <v>78300.540727149142</v>
      </c>
      <c r="AQ206" s="29">
        <f t="shared" ref="AQ206:AQ269" si="53">_xlfn.STDEV.P(U206:Y206)</f>
        <v>78805.590033102999</v>
      </c>
    </row>
    <row r="207" spans="1:43" x14ac:dyDescent="0.2">
      <c r="A207" s="26"/>
      <c r="E207" s="25" t="s">
        <v>412</v>
      </c>
      <c r="F207" s="26" t="s">
        <v>413</v>
      </c>
      <c r="G207" s="1">
        <v>0.37388759904034502</v>
      </c>
      <c r="H207" s="1">
        <v>1.1515609299015701</v>
      </c>
      <c r="I207" s="1">
        <f>VLOOKUP(F207,'[1]SUSMB vs SHAM all proteins sum'!$B$2:$E$3214,2,FALSE)</f>
        <v>0.631194039927233</v>
      </c>
      <c r="J207" s="29">
        <f>VLOOKUP(F207,'[1]SUSMB vs SHAM all proteins sum'!$B$2:$E$3214,3,FALSE)</f>
        <v>0.92937189901077299</v>
      </c>
      <c r="K207" s="25">
        <f>VLOOKUP($E207,[1]AllProteinsNorm!$A$1:$Q$3226,4,FALSE)</f>
        <v>198466.84567964499</v>
      </c>
      <c r="L207" s="1">
        <f>VLOOKUP($E207,[1]AllProteinsNorm!$A$1:$Q$3226,5,FALSE)</f>
        <v>167900.952071192</v>
      </c>
      <c r="M207" s="1">
        <f>VLOOKUP($E207,[1]AllProteinsNorm!$A$1:$Q$3226,10,FALSE)</f>
        <v>267586.42289804301</v>
      </c>
      <c r="N207" s="1">
        <f>VLOOKUP($E207,[1]AllProteinsNorm!$A$1:$Q$3226,11,FALSE)</f>
        <v>225895.22433257499</v>
      </c>
      <c r="O207" s="1">
        <f>VLOOKUP($E207,[1]AllProteinsNorm!$A$1:$Q$3226,15,FALSE)</f>
        <v>142544.58373595399</v>
      </c>
      <c r="P207" s="1">
        <f>VLOOKUP($E207,[1]AllProteinsNorm!$A$1:$Q$3226,6,FALSE)</f>
        <v>238365.55991332501</v>
      </c>
      <c r="Q207" s="1">
        <f>VLOOKUP($E207,[1]AllProteinsNorm!$A$1:$Q$3226,8,FALSE)</f>
        <v>289560.13390031201</v>
      </c>
      <c r="R207" s="1">
        <f>VLOOKUP($E207,[1]AllProteinsNorm!$A$1:$Q$3226,13,FALSE)</f>
        <v>232715.43307445999</v>
      </c>
      <c r="S207" s="1">
        <f>VLOOKUP($E207,[1]AllProteinsNorm!$A$1:$Q$3226,16,FALSE)</f>
        <v>155353.98932754499</v>
      </c>
      <c r="T207" s="1">
        <f>VLOOKUP($E207,[1]AllProteinsNorm!$A$1:$Q$3226,17,FALSE)</f>
        <v>233006.32341863401</v>
      </c>
      <c r="U207" s="1">
        <f>VLOOKUP($E207,[1]AllProteinsNorm!$A$1:$Q$3226,3,FALSE)</f>
        <v>176529.277766182</v>
      </c>
      <c r="V207" s="1">
        <f>VLOOKUP($E207,[1]AllProteinsNorm!$A$1:$Q$3226,7,FALSE)</f>
        <v>200559.75802657599</v>
      </c>
      <c r="W207" s="1">
        <f>VLOOKUP($E207,[1]AllProteinsNorm!$A$1:$Q$3226,9,FALSE)</f>
        <v>131927.252350469</v>
      </c>
      <c r="X207" s="1">
        <f>VLOOKUP($E207,[1]AllProteinsNorm!$A$1:$Q$3226,12,FALSE)</f>
        <v>238904.303945483</v>
      </c>
      <c r="Y207" s="29">
        <f>VLOOKUP($E207,[1]AllProteinsNorm!$A$1:$Q$3226,14,FALSE)</f>
        <v>178398.673551821</v>
      </c>
      <c r="Z207" s="25">
        <f t="shared" si="50"/>
        <v>0.98996422561290021</v>
      </c>
      <c r="AA207" s="1">
        <f t="shared" si="50"/>
        <v>0.83749976187520758</v>
      </c>
      <c r="AB207" s="1">
        <f t="shared" si="50"/>
        <v>1.3347367164608277</v>
      </c>
      <c r="AC207" s="1">
        <f t="shared" si="50"/>
        <v>1.1267785813808877</v>
      </c>
      <c r="AD207" s="1">
        <f t="shared" si="50"/>
        <v>0.71102071467017691</v>
      </c>
      <c r="AE207" s="1">
        <f t="shared" si="50"/>
        <v>1.1889813440844235</v>
      </c>
      <c r="AF207" s="1">
        <f t="shared" si="50"/>
        <v>1.444342871190146</v>
      </c>
      <c r="AG207" s="1">
        <f t="shared" si="50"/>
        <v>1.1607981811914116</v>
      </c>
      <c r="AH207" s="1">
        <f t="shared" si="50"/>
        <v>0.77491477840467959</v>
      </c>
      <c r="AI207" s="1">
        <f t="shared" si="50"/>
        <v>1.162249159229191</v>
      </c>
      <c r="AJ207" s="1">
        <f t="shared" si="50"/>
        <v>0.8805383547229233</v>
      </c>
      <c r="AK207" s="1">
        <f t="shared" si="50"/>
        <v>1.000403794719317</v>
      </c>
      <c r="AL207" s="1">
        <f t="shared" si="50"/>
        <v>0.65806084519115504</v>
      </c>
      <c r="AM207" s="1">
        <f t="shared" si="50"/>
        <v>1.1916686308036357</v>
      </c>
      <c r="AN207" s="29">
        <f t="shared" si="50"/>
        <v>0.88986301015822622</v>
      </c>
      <c r="AO207" s="1">
        <f t="shared" si="51"/>
        <v>43751.949046569884</v>
      </c>
      <c r="AP207" s="1">
        <f t="shared" si="52"/>
        <v>42908.346938369192</v>
      </c>
      <c r="AQ207" s="29">
        <f t="shared" si="53"/>
        <v>34869.697877771338</v>
      </c>
    </row>
    <row r="208" spans="1:43" x14ac:dyDescent="0.2">
      <c r="A208" s="26"/>
      <c r="E208" s="25" t="s">
        <v>414</v>
      </c>
      <c r="F208" s="26" t="s">
        <v>415</v>
      </c>
      <c r="G208" s="1">
        <v>0.16396048065868199</v>
      </c>
      <c r="H208" s="1">
        <v>1.36707615971761</v>
      </c>
      <c r="I208" s="1">
        <f>VLOOKUP(F208,'[1]SUSMB vs SHAM all proteins sum'!$B$2:$E$3214,2,FALSE)</f>
        <v>0.13647320765350701</v>
      </c>
      <c r="J208" s="29">
        <f>VLOOKUP(F208,'[1]SUSMB vs SHAM all proteins sum'!$B$2:$E$3214,3,FALSE)</f>
        <v>1.3613692475769501</v>
      </c>
      <c r="K208" s="25">
        <f>VLOOKUP($E208,[1]AllProteinsNorm!$A$1:$Q$3226,4,FALSE)</f>
        <v>63716.698982520698</v>
      </c>
      <c r="L208" s="1">
        <f>VLOOKUP($E208,[1]AllProteinsNorm!$A$1:$Q$3226,5,FALSE)</f>
        <v>156162.38673100699</v>
      </c>
      <c r="M208" s="1">
        <f>VLOOKUP($E208,[1]AllProteinsNorm!$A$1:$Q$3226,10,FALSE)</f>
        <v>142890.91252465101</v>
      </c>
      <c r="N208" s="1">
        <f>VLOOKUP($E208,[1]AllProteinsNorm!$A$1:$Q$3226,11,FALSE)</f>
        <v>135308.013421121</v>
      </c>
      <c r="O208" s="1">
        <f>VLOOKUP($E208,[1]AllProteinsNorm!$A$1:$Q$3226,15,FALSE)</f>
        <v>129661.288007198</v>
      </c>
      <c r="P208" s="1">
        <f>VLOOKUP($E208,[1]AllProteinsNorm!$A$1:$Q$3226,6,FALSE)</f>
        <v>153627.69394257999</v>
      </c>
      <c r="Q208" s="1">
        <f>VLOOKUP($E208,[1]AllProteinsNorm!$A$1:$Q$3226,8,FALSE)</f>
        <v>214304.79735928701</v>
      </c>
      <c r="R208" s="1">
        <f>VLOOKUP($E208,[1]AllProteinsNorm!$A$1:$Q$3226,13,FALSE)</f>
        <v>105499.241896256</v>
      </c>
      <c r="S208" s="1">
        <f>VLOOKUP($E208,[1]AllProteinsNorm!$A$1:$Q$3226,16,FALSE)</f>
        <v>171558.57531014</v>
      </c>
      <c r="T208" s="1">
        <f>VLOOKUP($E208,[1]AllProteinsNorm!$A$1:$Q$3226,17,FALSE)</f>
        <v>199879.63101341299</v>
      </c>
      <c r="U208" s="1">
        <f>VLOOKUP($E208,[1]AllProteinsNorm!$A$1:$Q$3226,3,FALSE)</f>
        <v>114805.329904403</v>
      </c>
      <c r="V208" s="1">
        <f>VLOOKUP($E208,[1]AllProteinsNorm!$A$1:$Q$3226,7,FALSE)</f>
        <v>191766.80094199401</v>
      </c>
      <c r="W208" s="1">
        <f>VLOOKUP($E208,[1]AllProteinsNorm!$A$1:$Q$3226,9,FALSE)</f>
        <v>161438.72483460899</v>
      </c>
      <c r="X208" s="1">
        <f>VLOOKUP($E208,[1]AllProteinsNorm!$A$1:$Q$3226,12,FALSE)</f>
        <v>187048.41217709999</v>
      </c>
      <c r="Y208" s="29">
        <f>VLOOKUP($E208,[1]AllProteinsNorm!$A$1:$Q$3226,14,FALSE)</f>
        <v>175448.89038291399</v>
      </c>
      <c r="Z208" s="25">
        <f t="shared" si="50"/>
        <v>0.50750924003301856</v>
      </c>
      <c r="AA208" s="1">
        <f t="shared" si="50"/>
        <v>1.243847460354738</v>
      </c>
      <c r="AB208" s="1">
        <f t="shared" si="50"/>
        <v>1.1381389742570318</v>
      </c>
      <c r="AC208" s="1">
        <f t="shared" si="50"/>
        <v>1.0777405006585281</v>
      </c>
      <c r="AD208" s="1">
        <f t="shared" si="50"/>
        <v>1.0327638246966842</v>
      </c>
      <c r="AE208" s="1">
        <f t="shared" si="50"/>
        <v>1.2236584042467835</v>
      </c>
      <c r="AF208" s="1">
        <f t="shared" si="50"/>
        <v>1.7069569921234966</v>
      </c>
      <c r="AG208" s="1">
        <f t="shared" si="50"/>
        <v>0.84031095354636187</v>
      </c>
      <c r="AH208" s="1">
        <f t="shared" si="50"/>
        <v>1.3664794875936941</v>
      </c>
      <c r="AI208" s="1">
        <f t="shared" si="50"/>
        <v>1.5920592443360173</v>
      </c>
      <c r="AJ208" s="1">
        <f t="shared" si="50"/>
        <v>0.91443478180668503</v>
      </c>
      <c r="AK208" s="1">
        <f t="shared" si="50"/>
        <v>1.5274398229000079</v>
      </c>
      <c r="AL208" s="1">
        <f t="shared" si="50"/>
        <v>1.2858739680658626</v>
      </c>
      <c r="AM208" s="1">
        <f t="shared" si="50"/>
        <v>1.4898574318707958</v>
      </c>
      <c r="AN208" s="29">
        <f t="shared" si="50"/>
        <v>1.3974661971627844</v>
      </c>
      <c r="AO208" s="1">
        <f t="shared" si="51"/>
        <v>32166.143926122164</v>
      </c>
      <c r="AP208" s="1">
        <f t="shared" si="52"/>
        <v>38160.904792826557</v>
      </c>
      <c r="AQ208" s="29">
        <f t="shared" si="53"/>
        <v>27705.209069059962</v>
      </c>
    </row>
    <row r="209" spans="1:43" x14ac:dyDescent="0.2">
      <c r="A209" s="26"/>
      <c r="E209" s="25" t="s">
        <v>416</v>
      </c>
      <c r="F209" s="26" t="s">
        <v>417</v>
      </c>
      <c r="G209" s="1">
        <v>5.7472896918262802E-2</v>
      </c>
      <c r="H209" s="1">
        <v>1.1194389743553299</v>
      </c>
      <c r="I209" s="1">
        <f>VLOOKUP(F209,'[1]SUSMB vs SHAM all proteins sum'!$B$2:$E$3214,2,FALSE)</f>
        <v>0.96959270026830602</v>
      </c>
      <c r="J209" s="29">
        <f>VLOOKUP(F209,'[1]SUSMB vs SHAM all proteins sum'!$B$2:$E$3214,3,FALSE)</f>
        <v>1.00244072940166</v>
      </c>
      <c r="K209" s="25">
        <f>VLOOKUP($E209,[1]AllProteinsNorm!$A$1:$Q$3226,4,FALSE)</f>
        <v>3548704.2405172498</v>
      </c>
      <c r="L209" s="1">
        <f>VLOOKUP($E209,[1]AllProteinsNorm!$A$1:$Q$3226,5,FALSE)</f>
        <v>3551761.8379215598</v>
      </c>
      <c r="M209" s="1">
        <f>VLOOKUP($E209,[1]AllProteinsNorm!$A$1:$Q$3226,10,FALSE)</f>
        <v>3879975.91757773</v>
      </c>
      <c r="N209" s="1">
        <f>VLOOKUP($E209,[1]AllProteinsNorm!$A$1:$Q$3226,11,FALSE)</f>
        <v>3564721.9885601401</v>
      </c>
      <c r="O209" s="1">
        <f>VLOOKUP($E209,[1]AllProteinsNorm!$A$1:$Q$3226,15,FALSE)</f>
        <v>4350988.2776900996</v>
      </c>
      <c r="P209" s="1">
        <f>VLOOKUP($E209,[1]AllProteinsNorm!$A$1:$Q$3226,6,FALSE)</f>
        <v>3941000.1392987501</v>
      </c>
      <c r="Q209" s="1">
        <f>VLOOKUP($E209,[1]AllProteinsNorm!$A$1:$Q$3226,8,FALSE)</f>
        <v>4607740.5522453003</v>
      </c>
      <c r="R209" s="1">
        <f>VLOOKUP($E209,[1]AllProteinsNorm!$A$1:$Q$3226,13,FALSE)</f>
        <v>4268282.8476506099</v>
      </c>
      <c r="S209" s="1">
        <f>VLOOKUP($E209,[1]AllProteinsNorm!$A$1:$Q$3226,16,FALSE)</f>
        <v>3909988.3864059998</v>
      </c>
      <c r="T209" s="1">
        <f>VLOOKUP($E209,[1]AllProteinsNorm!$A$1:$Q$3226,17,FALSE)</f>
        <v>4399823.3505139304</v>
      </c>
      <c r="U209" s="1">
        <f>VLOOKUP($E209,[1]AllProteinsNorm!$A$1:$Q$3226,3,FALSE)</f>
        <v>3252632.1568306899</v>
      </c>
      <c r="V209" s="1">
        <f>VLOOKUP($E209,[1]AllProteinsNorm!$A$1:$Q$3226,7,FALSE)</f>
        <v>3741337.3250950598</v>
      </c>
      <c r="W209" s="1">
        <f>VLOOKUP($E209,[1]AllProteinsNorm!$A$1:$Q$3226,9,FALSE)</f>
        <v>3809806.8582957098</v>
      </c>
      <c r="X209" s="1">
        <f>VLOOKUP($E209,[1]AllProteinsNorm!$A$1:$Q$3226,12,FALSE)</f>
        <v>4390021.8973072004</v>
      </c>
      <c r="Y209" s="29">
        <f>VLOOKUP($E209,[1]AllProteinsNorm!$A$1:$Q$3226,14,FALSE)</f>
        <v>3772404.9477926102</v>
      </c>
      <c r="Z209" s="25">
        <f t="shared" si="50"/>
        <v>0.93900181139087313</v>
      </c>
      <c r="AA209" s="1">
        <f t="shared" si="50"/>
        <v>0.9398108643033054</v>
      </c>
      <c r="AB209" s="1">
        <f t="shared" si="50"/>
        <v>1.0266576665254625</v>
      </c>
      <c r="AC209" s="1">
        <f t="shared" si="50"/>
        <v>0.94324017373590885</v>
      </c>
      <c r="AD209" s="1">
        <f t="shared" si="50"/>
        <v>1.1512894840444508</v>
      </c>
      <c r="AE209" s="1">
        <f t="shared" si="50"/>
        <v>1.0428049278498959</v>
      </c>
      <c r="AF209" s="1">
        <f t="shared" si="50"/>
        <v>1.219227197233792</v>
      </c>
      <c r="AG209" s="1">
        <f t="shared" si="50"/>
        <v>1.1294052853749041</v>
      </c>
      <c r="AH209" s="1">
        <f t="shared" si="50"/>
        <v>1.0345990898405681</v>
      </c>
      <c r="AI209" s="1">
        <f t="shared" si="50"/>
        <v>1.1642114461841579</v>
      </c>
      <c r="AJ209" s="1">
        <f t="shared" si="50"/>
        <v>0.86065991416828924</v>
      </c>
      <c r="AK209" s="1">
        <f t="shared" si="50"/>
        <v>0.98997332186141318</v>
      </c>
      <c r="AL209" s="1">
        <f t="shared" si="50"/>
        <v>1.0080906433801902</v>
      </c>
      <c r="AM209" s="1">
        <f t="shared" si="50"/>
        <v>1.1616179411491931</v>
      </c>
      <c r="AN209" s="29">
        <f t="shared" si="50"/>
        <v>0.99819394325204114</v>
      </c>
      <c r="AO209" s="1">
        <f t="shared" si="51"/>
        <v>312395.53310859919</v>
      </c>
      <c r="AP209" s="1">
        <f t="shared" si="52"/>
        <v>267885.98434723739</v>
      </c>
      <c r="AQ209" s="29">
        <f t="shared" si="53"/>
        <v>361056.20640124404</v>
      </c>
    </row>
    <row r="210" spans="1:43" x14ac:dyDescent="0.2">
      <c r="A210" s="26"/>
      <c r="E210" s="25" t="s">
        <v>418</v>
      </c>
      <c r="F210" s="26" t="s">
        <v>419</v>
      </c>
      <c r="G210" s="1">
        <v>0.42813417093640999</v>
      </c>
      <c r="H210" s="1">
        <v>1.11507719975214</v>
      </c>
      <c r="I210" s="1">
        <f>VLOOKUP(F210,'[1]SUSMB vs SHAM all proteins sum'!$B$2:$E$3214,2,FALSE)</f>
        <v>0.78782855339749402</v>
      </c>
      <c r="J210" s="29">
        <f>VLOOKUP(F210,'[1]SUSMB vs SHAM all proteins sum'!$B$2:$E$3214,3,FALSE)</f>
        <v>0.94315625657554303</v>
      </c>
      <c r="K210" s="25">
        <f>VLOOKUP($E210,[1]AllProteinsNorm!$A$1:$Q$3226,4,FALSE)</f>
        <v>99783.732389026205</v>
      </c>
      <c r="L210" s="1">
        <f>VLOOKUP($E210,[1]AllProteinsNorm!$A$1:$Q$3226,5,FALSE)</f>
        <v>64277.2386251727</v>
      </c>
      <c r="M210" s="1">
        <f>VLOOKUP($E210,[1]AllProteinsNorm!$A$1:$Q$3226,10,FALSE)</f>
        <v>101445.552130513</v>
      </c>
      <c r="N210" s="1">
        <f>VLOOKUP($E210,[1]AllProteinsNorm!$A$1:$Q$3226,11,FALSE)</f>
        <v>96061.369488056298</v>
      </c>
      <c r="O210" s="1">
        <f>VLOOKUP($E210,[1]AllProteinsNorm!$A$1:$Q$3226,15,FALSE)</f>
        <v>113216.754624336</v>
      </c>
      <c r="P210" s="1">
        <f>VLOOKUP($E210,[1]AllProteinsNorm!$A$1:$Q$3226,6,FALSE)</f>
        <v>94579.666433698701</v>
      </c>
      <c r="Q210" s="1">
        <f>VLOOKUP($E210,[1]AllProteinsNorm!$A$1:$Q$3226,8,FALSE)</f>
        <v>109557.60048825599</v>
      </c>
      <c r="R210" s="1">
        <f>VLOOKUP($E210,[1]AllProteinsNorm!$A$1:$Q$3226,13,FALSE)</f>
        <v>142879.58462251199</v>
      </c>
      <c r="S210" s="1">
        <f>VLOOKUP($E210,[1]AllProteinsNorm!$A$1:$Q$3226,16,FALSE)</f>
        <v>87704.538545161195</v>
      </c>
      <c r="T210" s="1">
        <f>VLOOKUP($E210,[1]AllProteinsNorm!$A$1:$Q$3226,17,FALSE)</f>
        <v>93951.038173572</v>
      </c>
      <c r="U210" s="1">
        <f>VLOOKUP($E210,[1]AllProteinsNorm!$A$1:$Q$3226,3,FALSE)</f>
        <v>42774.186753288399</v>
      </c>
      <c r="V210" s="1">
        <f>VLOOKUP($E210,[1]AllProteinsNorm!$A$1:$Q$3226,7,FALSE)</f>
        <v>88611.934155648603</v>
      </c>
      <c r="W210" s="1">
        <f>VLOOKUP($E210,[1]AllProteinsNorm!$A$1:$Q$3226,9,FALSE)</f>
        <v>106118.797869804</v>
      </c>
      <c r="X210" s="1">
        <f>VLOOKUP($E210,[1]AllProteinsNorm!$A$1:$Q$3226,12,FALSE)</f>
        <v>116873.91786576</v>
      </c>
      <c r="Y210" s="29">
        <f>VLOOKUP($E210,[1]AllProteinsNorm!$A$1:$Q$3226,14,FALSE)</f>
        <v>112342.423851196</v>
      </c>
      <c r="Z210" s="25">
        <f t="shared" ref="Z210:AN226" si="54">K210/AVERAGE($K210:$O210)</f>
        <v>1.0508314976641566</v>
      </c>
      <c r="AA210" s="1">
        <f t="shared" si="54"/>
        <v>0.67690940510093467</v>
      </c>
      <c r="AB210" s="1">
        <f t="shared" si="54"/>
        <v>1.0683322714474639</v>
      </c>
      <c r="AC210" s="1">
        <f t="shared" si="54"/>
        <v>1.0116309577722866</v>
      </c>
      <c r="AD210" s="1">
        <f t="shared" si="54"/>
        <v>1.1922958680151587</v>
      </c>
      <c r="AE210" s="1">
        <f t="shared" si="54"/>
        <v>0.9960270090882084</v>
      </c>
      <c r="AF210" s="1">
        <f t="shared" si="54"/>
        <v>1.1537609853349855</v>
      </c>
      <c r="AG210" s="1">
        <f t="shared" si="54"/>
        <v>1.5046778096969531</v>
      </c>
      <c r="AH210" s="1">
        <f t="shared" si="54"/>
        <v>0.9236244163732158</v>
      </c>
      <c r="AI210" s="1">
        <f t="shared" si="54"/>
        <v>0.98940686810683531</v>
      </c>
      <c r="AJ210" s="1">
        <f t="shared" si="54"/>
        <v>0.45045882380991809</v>
      </c>
      <c r="AK210" s="1">
        <f t="shared" si="54"/>
        <v>0.93318028149785237</v>
      </c>
      <c r="AL210" s="1">
        <f t="shared" si="54"/>
        <v>1.1175466443877957</v>
      </c>
      <c r="AM210" s="1">
        <f t="shared" si="54"/>
        <v>1.2308097844039041</v>
      </c>
      <c r="AN210" s="29">
        <f t="shared" si="54"/>
        <v>1.1830882116788479</v>
      </c>
      <c r="AO210" s="1">
        <f t="shared" si="51"/>
        <v>16378.551115432865</v>
      </c>
      <c r="AP210" s="1">
        <f t="shared" si="52"/>
        <v>19913.478869979488</v>
      </c>
      <c r="AQ210" s="29">
        <f t="shared" si="53"/>
        <v>27046.223628662963</v>
      </c>
    </row>
    <row r="211" spans="1:43" x14ac:dyDescent="0.2">
      <c r="A211" s="26"/>
      <c r="E211" s="25" t="s">
        <v>420</v>
      </c>
      <c r="F211" s="26" t="s">
        <v>421</v>
      </c>
      <c r="G211" s="1">
        <v>0.99641010718775902</v>
      </c>
      <c r="H211" s="1">
        <v>0.99877798103120896</v>
      </c>
      <c r="I211" s="1">
        <f>VLOOKUP(F211,'[1]SUSMB vs SHAM all proteins sum'!$B$2:$E$3214,2,FALSE)</f>
        <v>0.68097215071186401</v>
      </c>
      <c r="J211" s="29">
        <f>VLOOKUP(F211,'[1]SUSMB vs SHAM all proteins sum'!$B$2:$E$3214,3,FALSE)</f>
        <v>0.86914373451651195</v>
      </c>
      <c r="K211" s="25">
        <f>VLOOKUP($E211,[1]AllProteinsNorm!$A$1:$Q$3226,4,FALSE)</f>
        <v>150558.640492292</v>
      </c>
      <c r="L211" s="1">
        <f>VLOOKUP($E211,[1]AllProteinsNorm!$A$1:$Q$3226,5,FALSE)</f>
        <v>386832.59970168798</v>
      </c>
      <c r="M211" s="1">
        <f>VLOOKUP($E211,[1]AllProteinsNorm!$A$1:$Q$3226,10,FALSE)</f>
        <v>512601.083150658</v>
      </c>
      <c r="N211" s="1">
        <f>VLOOKUP($E211,[1]AllProteinsNorm!$A$1:$Q$3226,11,FALSE)</f>
        <v>407807.301284299</v>
      </c>
      <c r="O211" s="1">
        <f>VLOOKUP($E211,[1]AllProteinsNorm!$A$1:$Q$3226,15,FALSE)</f>
        <v>466065.21214233601</v>
      </c>
      <c r="P211" s="1">
        <f>VLOOKUP($E211,[1]AllProteinsNorm!$A$1:$Q$3226,6,FALSE)</f>
        <v>283971.81900659198</v>
      </c>
      <c r="Q211" s="1">
        <f>VLOOKUP($E211,[1]AllProteinsNorm!$A$1:$Q$3226,8,FALSE)</f>
        <v>225281.92138450799</v>
      </c>
      <c r="R211" s="1">
        <f>VLOOKUP($E211,[1]AllProteinsNorm!$A$1:$Q$3226,13,FALSE)</f>
        <v>472091.61446006998</v>
      </c>
      <c r="S211" s="1">
        <f>VLOOKUP($E211,[1]AllProteinsNorm!$A$1:$Q$3226,16,FALSE)</f>
        <v>443101.797669188</v>
      </c>
      <c r="T211" s="1">
        <f>VLOOKUP($E211,[1]AllProteinsNorm!$A$1:$Q$3226,17,FALSE)</f>
        <v>421427.98234003701</v>
      </c>
      <c r="U211" s="1">
        <f>VLOOKUP($E211,[1]AllProteinsNorm!$A$1:$Q$3226,3,FALSE)</f>
        <v>158038.576358605</v>
      </c>
      <c r="V211" s="1">
        <f>VLOOKUP($E211,[1]AllProteinsNorm!$A$1:$Q$3226,7,FALSE)</f>
        <v>387305.73800181999</v>
      </c>
      <c r="W211" s="1">
        <f>VLOOKUP($E211,[1]AllProteinsNorm!$A$1:$Q$3226,9,FALSE)</f>
        <v>188370.779502055</v>
      </c>
      <c r="X211" s="1">
        <f>VLOOKUP($E211,[1]AllProteinsNorm!$A$1:$Q$3226,12,FALSE)</f>
        <v>519211.973183077</v>
      </c>
      <c r="Y211" s="29">
        <f>VLOOKUP($E211,[1]AllProteinsNorm!$A$1:$Q$3226,14,FALSE)</f>
        <v>470102.65099598898</v>
      </c>
      <c r="Z211" s="25">
        <f t="shared" si="54"/>
        <v>0.39129214697059256</v>
      </c>
      <c r="AA211" s="1">
        <f t="shared" si="54"/>
        <v>1.0053528509593479</v>
      </c>
      <c r="AB211" s="1">
        <f t="shared" si="54"/>
        <v>1.3322169867477045</v>
      </c>
      <c r="AC211" s="1">
        <f t="shared" si="54"/>
        <v>1.0598647407286204</v>
      </c>
      <c r="AD211" s="1">
        <f t="shared" si="54"/>
        <v>1.2112732745937342</v>
      </c>
      <c r="AE211" s="1">
        <f t="shared" si="54"/>
        <v>0.73802434968136277</v>
      </c>
      <c r="AF211" s="1">
        <f t="shared" si="54"/>
        <v>0.58549311021918637</v>
      </c>
      <c r="AG211" s="1">
        <f t="shared" si="54"/>
        <v>1.2269355035678025</v>
      </c>
      <c r="AH211" s="1">
        <f t="shared" si="54"/>
        <v>1.1515928489363727</v>
      </c>
      <c r="AI211" s="1">
        <f t="shared" si="54"/>
        <v>1.0952640078585216</v>
      </c>
      <c r="AJ211" s="1">
        <f t="shared" si="54"/>
        <v>0.41073201541495324</v>
      </c>
      <c r="AK211" s="1">
        <f t="shared" si="54"/>
        <v>1.0065825067311278</v>
      </c>
      <c r="AL211" s="1">
        <f t="shared" si="54"/>
        <v>0.48956344515914207</v>
      </c>
      <c r="AM211" s="1">
        <f t="shared" si="54"/>
        <v>1.3493982614039681</v>
      </c>
      <c r="AN211" s="29">
        <f t="shared" si="54"/>
        <v>1.2217663164553154</v>
      </c>
      <c r="AO211" s="1">
        <f t="shared" si="51"/>
        <v>125171.58605941982</v>
      </c>
      <c r="AP211" s="1">
        <f t="shared" si="52"/>
        <v>96697.647576151518</v>
      </c>
      <c r="AQ211" s="29">
        <f t="shared" si="53"/>
        <v>146476.46267988297</v>
      </c>
    </row>
    <row r="212" spans="1:43" x14ac:dyDescent="0.2">
      <c r="A212" s="26"/>
      <c r="E212" s="25" t="s">
        <v>422</v>
      </c>
      <c r="F212" s="26" t="s">
        <v>423</v>
      </c>
      <c r="G212" s="1">
        <v>0.89913873854891102</v>
      </c>
      <c r="H212" s="1">
        <v>1.0264286096595301</v>
      </c>
      <c r="I212" s="1">
        <f>VLOOKUP(F212,'[1]SUSMB vs SHAM all proteins sum'!$B$2:$E$3214,2,FALSE)</f>
        <v>0.69740775316724701</v>
      </c>
      <c r="J212" s="29">
        <f>VLOOKUP(F212,'[1]SUSMB vs SHAM all proteins sum'!$B$2:$E$3214,3,FALSE)</f>
        <v>0.90169144797559198</v>
      </c>
      <c r="K212" s="25">
        <f>VLOOKUP($E212,[1]AllProteinsNorm!$A$1:$Q$3226,4,FALSE)</f>
        <v>118585.791700587</v>
      </c>
      <c r="L212" s="1">
        <f>VLOOKUP($E212,[1]AllProteinsNorm!$A$1:$Q$3226,5,FALSE)</f>
        <v>63049.103652708502</v>
      </c>
      <c r="M212" s="1">
        <f>VLOOKUP($E212,[1]AllProteinsNorm!$A$1:$Q$3226,10,FALSE)</f>
        <v>107719.7043998</v>
      </c>
      <c r="N212" s="1">
        <f>VLOOKUP($E212,[1]AllProteinsNorm!$A$1:$Q$3226,11,FALSE)</f>
        <v>144503.34426061701</v>
      </c>
      <c r="O212" s="1">
        <f>VLOOKUP($E212,[1]AllProteinsNorm!$A$1:$Q$3226,15,FALSE)</f>
        <v>61531.512145546301</v>
      </c>
      <c r="P212" s="1">
        <f>VLOOKUP($E212,[1]AllProteinsNorm!$A$1:$Q$3226,6,FALSE)</f>
        <v>98952.808971384497</v>
      </c>
      <c r="Q212" s="1">
        <f>VLOOKUP($E212,[1]AllProteinsNorm!$A$1:$Q$3226,8,FALSE)</f>
        <v>98337.928242086302</v>
      </c>
      <c r="R212" s="1">
        <f>VLOOKUP($E212,[1]AllProteinsNorm!$A$1:$Q$3226,13,FALSE)</f>
        <v>83265.187778944106</v>
      </c>
      <c r="S212" s="1">
        <f>VLOOKUP($E212,[1]AllProteinsNorm!$A$1:$Q$3226,16,FALSE)</f>
        <v>74779.067629384095</v>
      </c>
      <c r="T212" s="1">
        <f>VLOOKUP($E212,[1]AllProteinsNorm!$A$1:$Q$3226,17,FALSE)</f>
        <v>134658.34211970001</v>
      </c>
      <c r="U212" s="1">
        <f>VLOOKUP($E212,[1]AllProteinsNorm!$A$1:$Q$3226,3,FALSE)</f>
        <v>62751.603729224298</v>
      </c>
      <c r="V212" s="1">
        <f>VLOOKUP($E212,[1]AllProteinsNorm!$A$1:$Q$3226,7,FALSE)</f>
        <v>106201.117993861</v>
      </c>
      <c r="W212" s="1">
        <f>VLOOKUP($E212,[1]AllProteinsNorm!$A$1:$Q$3226,9,FALSE)</f>
        <v>159132.92339928701</v>
      </c>
      <c r="X212" s="1">
        <f>VLOOKUP($E212,[1]AllProteinsNorm!$A$1:$Q$3226,12,FALSE)</f>
        <v>69318.918517350001</v>
      </c>
      <c r="Y212" s="29">
        <f>VLOOKUP($E212,[1]AllProteinsNorm!$A$1:$Q$3226,14,FALSE)</f>
        <v>58063.903470709898</v>
      </c>
      <c r="Z212" s="25">
        <f t="shared" si="54"/>
        <v>1.1968945869375125</v>
      </c>
      <c r="AA212" s="1">
        <f t="shared" si="54"/>
        <v>0.63635895827826572</v>
      </c>
      <c r="AB212" s="1">
        <f t="shared" si="54"/>
        <v>1.0872224172366121</v>
      </c>
      <c r="AC212" s="1">
        <f t="shared" si="54"/>
        <v>1.4584822351786368</v>
      </c>
      <c r="AD212" s="1">
        <f t="shared" si="54"/>
        <v>0.62104180236897322</v>
      </c>
      <c r="AE212" s="1">
        <f t="shared" si="54"/>
        <v>0.99873753610505744</v>
      </c>
      <c r="AF212" s="1">
        <f t="shared" si="54"/>
        <v>0.99253150243141663</v>
      </c>
      <c r="AG212" s="1">
        <f t="shared" si="54"/>
        <v>0.84040129178865541</v>
      </c>
      <c r="AH212" s="1">
        <f t="shared" si="54"/>
        <v>0.75475029494111778</v>
      </c>
      <c r="AI212" s="1">
        <f t="shared" si="54"/>
        <v>1.3591159485276749</v>
      </c>
      <c r="AJ212" s="1">
        <f t="shared" si="54"/>
        <v>0.63335627100075775</v>
      </c>
      <c r="AK212" s="1">
        <f t="shared" si="54"/>
        <v>1.0718952197452427</v>
      </c>
      <c r="AL212" s="1">
        <f t="shared" si="54"/>
        <v>1.6061395879621694</v>
      </c>
      <c r="AM212" s="1">
        <f t="shared" si="54"/>
        <v>0.69964063279402156</v>
      </c>
      <c r="AN212" s="29">
        <f t="shared" si="54"/>
        <v>0.58604298848907477</v>
      </c>
      <c r="AO212" s="1">
        <f t="shared" si="51"/>
        <v>32331.146021481982</v>
      </c>
      <c r="AP212" s="1">
        <f t="shared" si="52"/>
        <v>20499.670582051214</v>
      </c>
      <c r="AQ212" s="29">
        <f t="shared" si="53"/>
        <v>38015.662529079986</v>
      </c>
    </row>
    <row r="213" spans="1:43" x14ac:dyDescent="0.2">
      <c r="A213" s="26"/>
      <c r="E213" s="25" t="s">
        <v>424</v>
      </c>
      <c r="F213" s="26" t="s">
        <v>425</v>
      </c>
      <c r="G213" s="1">
        <v>0.20689482149218499</v>
      </c>
      <c r="H213" s="43">
        <v>1.7844950084242599</v>
      </c>
      <c r="I213" s="1">
        <f>VLOOKUP(F213,'[1]SUSMB vs SHAM all proteins sum'!$B$2:$E$3214,2,FALSE)</f>
        <v>0.98395244220904199</v>
      </c>
      <c r="J213" s="29">
        <f>VLOOKUP(F213,'[1]SUSMB vs SHAM all proteins sum'!$B$2:$E$3214,3,FALSE)</f>
        <v>0.98559777051152997</v>
      </c>
      <c r="K213" s="25">
        <f>VLOOKUP($E213,[1]AllProteinsNorm!$A$1:$Q$3226,4,FALSE)</f>
        <v>11226.985977709701</v>
      </c>
      <c r="L213" s="1">
        <f>VLOOKUP($E213,[1]AllProteinsNorm!$A$1:$Q$3226,5,FALSE)</f>
        <v>29114.923434290002</v>
      </c>
      <c r="M213" s="1">
        <f>VLOOKUP($E213,[1]AllProteinsNorm!$A$1:$Q$3226,10,FALSE)</f>
        <v>94575.641947598298</v>
      </c>
      <c r="N213" s="1">
        <f>VLOOKUP($E213,[1]AllProteinsNorm!$A$1:$Q$3226,11,FALSE)</f>
        <v>66054.023460791097</v>
      </c>
      <c r="O213" s="1">
        <f>VLOOKUP($E213,[1]AllProteinsNorm!$A$1:$Q$3226,15,FALSE)</f>
        <v>102747.70205797799</v>
      </c>
      <c r="P213" s="1">
        <f>VLOOKUP($E213,[1]AllProteinsNorm!$A$1:$Q$3226,6,FALSE)</f>
        <v>71897.115475919694</v>
      </c>
      <c r="Q213" s="1">
        <f>VLOOKUP($E213,[1]AllProteinsNorm!$A$1:$Q$3226,8,FALSE)</f>
        <v>87464.5315436698</v>
      </c>
      <c r="R213" s="1">
        <f>VLOOKUP($E213,[1]AllProteinsNorm!$A$1:$Q$3226,13,FALSE)</f>
        <v>77668.448072991698</v>
      </c>
      <c r="S213" s="1">
        <f>VLOOKUP($E213,[1]AllProteinsNorm!$A$1:$Q$3226,16,FALSE)</f>
        <v>78447.013233394799</v>
      </c>
      <c r="T213" s="1">
        <f>VLOOKUP($E213,[1]AllProteinsNorm!$A$1:$Q$3226,17,FALSE)</f>
        <v>99092.715596713606</v>
      </c>
      <c r="U213" s="1">
        <f>VLOOKUP($E213,[1]AllProteinsNorm!$A$1:$Q$3226,3,FALSE)</f>
        <v>4850.6617513294404</v>
      </c>
      <c r="V213" s="1">
        <f>VLOOKUP($E213,[1]AllProteinsNorm!$A$1:$Q$3226,7,FALSE)</f>
        <v>88570.863874721501</v>
      </c>
      <c r="W213" s="1">
        <f>VLOOKUP($E213,[1]AllProteinsNorm!$A$1:$Q$3226,9,FALSE)</f>
        <v>75995.456423228999</v>
      </c>
      <c r="X213" s="1">
        <f>VLOOKUP($E213,[1]AllProteinsNorm!$A$1:$Q$3226,12,FALSE)</f>
        <v>76669.4372668375</v>
      </c>
      <c r="Y213" s="29">
        <f>VLOOKUP($E213,[1]AllProteinsNorm!$A$1:$Q$3226,14,FALSE)</f>
        <v>77951.829318267904</v>
      </c>
      <c r="Z213" s="25">
        <f t="shared" si="54"/>
        <v>0.18482504787152287</v>
      </c>
      <c r="AA213" s="1">
        <f t="shared" si="54"/>
        <v>0.47930647888954864</v>
      </c>
      <c r="AB213" s="1">
        <f t="shared" si="54"/>
        <v>1.5569581707102802</v>
      </c>
      <c r="AC213" s="1">
        <f t="shared" si="54"/>
        <v>1.0874190163313917</v>
      </c>
      <c r="AD213" s="1">
        <f t="shared" si="54"/>
        <v>1.6914912861972571</v>
      </c>
      <c r="AE213" s="1">
        <f t="shared" si="54"/>
        <v>1.1836113304180051</v>
      </c>
      <c r="AF213" s="1">
        <f t="shared" si="54"/>
        <v>1.4398910145353967</v>
      </c>
      <c r="AG213" s="1">
        <f t="shared" si="54"/>
        <v>1.2786223000276702</v>
      </c>
      <c r="AH213" s="1">
        <f t="shared" si="54"/>
        <v>1.2914394838496062</v>
      </c>
      <c r="AI213" s="1">
        <f t="shared" si="54"/>
        <v>1.631320813996243</v>
      </c>
      <c r="AJ213" s="1">
        <f t="shared" si="54"/>
        <v>7.9854360928035939E-2</v>
      </c>
      <c r="AK213" s="1">
        <f t="shared" si="54"/>
        <v>1.4581040885032825</v>
      </c>
      <c r="AL213" s="1">
        <f t="shared" si="54"/>
        <v>1.2510805570906109</v>
      </c>
      <c r="AM213" s="1">
        <f t="shared" si="54"/>
        <v>1.2621760142268141</v>
      </c>
      <c r="AN213" s="29">
        <f t="shared" si="54"/>
        <v>1.2832874837491119</v>
      </c>
      <c r="AO213" s="1">
        <f t="shared" si="51"/>
        <v>35747.504792862659</v>
      </c>
      <c r="AP213" s="1">
        <f t="shared" si="52"/>
        <v>9500.5232076130815</v>
      </c>
      <c r="AQ213" s="29">
        <f t="shared" si="53"/>
        <v>30325.465316084108</v>
      </c>
    </row>
    <row r="214" spans="1:43" x14ac:dyDescent="0.2">
      <c r="A214" s="26"/>
      <c r="E214" s="25" t="s">
        <v>426</v>
      </c>
      <c r="F214" s="26" t="s">
        <v>427</v>
      </c>
      <c r="G214" s="1">
        <v>9.9552121507383698E-2</v>
      </c>
      <c r="H214" s="1">
        <v>1.0752526847575199</v>
      </c>
      <c r="I214" s="1">
        <f>VLOOKUP(F214,'[1]SUSMB vs SHAM all proteins sum'!$B$2:$E$3214,2,FALSE)</f>
        <v>0.93058404754964397</v>
      </c>
      <c r="J214" s="29">
        <f>VLOOKUP(F214,'[1]SUSMB vs SHAM all proteins sum'!$B$2:$E$3214,3,FALSE)</f>
        <v>0.99375876911698402</v>
      </c>
      <c r="K214" s="25">
        <f>VLOOKUP($E214,[1]AllProteinsNorm!$A$1:$Q$3226,4,FALSE)</f>
        <v>4079261.0981131401</v>
      </c>
      <c r="L214" s="1">
        <f>VLOOKUP($E214,[1]AllProteinsNorm!$A$1:$Q$3226,5,FALSE)</f>
        <v>5018144.4655337101</v>
      </c>
      <c r="M214" s="1">
        <f>VLOOKUP($E214,[1]AllProteinsNorm!$A$1:$Q$3226,10,FALSE)</f>
        <v>4296780.9160719002</v>
      </c>
      <c r="N214" s="1">
        <f>VLOOKUP($E214,[1]AllProteinsNorm!$A$1:$Q$3226,11,FALSE)</f>
        <v>4356491.4912490603</v>
      </c>
      <c r="O214" s="1">
        <f>VLOOKUP($E214,[1]AllProteinsNorm!$A$1:$Q$3226,15,FALSE)</f>
        <v>4318831.9476200696</v>
      </c>
      <c r="P214" s="1">
        <f>VLOOKUP($E214,[1]AllProteinsNorm!$A$1:$Q$3226,6,FALSE)</f>
        <v>4501586.7316128397</v>
      </c>
      <c r="Q214" s="1">
        <f>VLOOKUP($E214,[1]AllProteinsNorm!$A$1:$Q$3226,8,FALSE)</f>
        <v>4654296.47597335</v>
      </c>
      <c r="R214" s="1">
        <f>VLOOKUP($E214,[1]AllProteinsNorm!$A$1:$Q$3226,13,FALSE)</f>
        <v>5012962.1674537798</v>
      </c>
      <c r="S214" s="1">
        <f>VLOOKUP($E214,[1]AllProteinsNorm!$A$1:$Q$3226,16,FALSE)</f>
        <v>4804349.1380091002</v>
      </c>
      <c r="T214" s="1">
        <f>VLOOKUP($E214,[1]AllProteinsNorm!$A$1:$Q$3226,17,FALSE)</f>
        <v>4713842.5660047196</v>
      </c>
      <c r="U214" s="1">
        <f>VLOOKUP($E214,[1]AllProteinsNorm!$A$1:$Q$3226,3,FALSE)</f>
        <v>3461055.7652467801</v>
      </c>
      <c r="V214" s="1">
        <f>VLOOKUP($E214,[1]AllProteinsNorm!$A$1:$Q$3226,7,FALSE)</f>
        <v>4862612.2456464898</v>
      </c>
      <c r="W214" s="1">
        <f>VLOOKUP($E214,[1]AllProteinsNorm!$A$1:$Q$3226,9,FALSE)</f>
        <v>4678986.6800708203</v>
      </c>
      <c r="X214" s="1">
        <f>VLOOKUP($E214,[1]AllProteinsNorm!$A$1:$Q$3226,12,FALSE)</f>
        <v>4443512.1161904596</v>
      </c>
      <c r="Y214" s="29">
        <f>VLOOKUP($E214,[1]AllProteinsNorm!$A$1:$Q$3226,14,FALSE)</f>
        <v>4583735.0412876103</v>
      </c>
      <c r="Z214" s="25">
        <f t="shared" si="54"/>
        <v>0.92418479457883507</v>
      </c>
      <c r="AA214" s="1">
        <f t="shared" si="54"/>
        <v>1.1368953103274884</v>
      </c>
      <c r="AB214" s="1">
        <f t="shared" si="54"/>
        <v>0.97346541267166264</v>
      </c>
      <c r="AC214" s="1">
        <f t="shared" si="54"/>
        <v>0.98699325615287858</v>
      </c>
      <c r="AD214" s="1">
        <f t="shared" si="54"/>
        <v>0.97846122626913568</v>
      </c>
      <c r="AE214" s="1">
        <f t="shared" si="54"/>
        <v>1.0198655856470589</v>
      </c>
      <c r="AF214" s="1">
        <f t="shared" si="54"/>
        <v>1.0544630336474541</v>
      </c>
      <c r="AG214" s="1">
        <f t="shared" si="54"/>
        <v>1.1357212248813124</v>
      </c>
      <c r="AH214" s="1">
        <f t="shared" si="54"/>
        <v>1.0884585012834094</v>
      </c>
      <c r="AI214" s="1">
        <f t="shared" si="54"/>
        <v>1.0679536118820929</v>
      </c>
      <c r="AJ214" s="1">
        <f t="shared" si="54"/>
        <v>0.78412610384513615</v>
      </c>
      <c r="AK214" s="1">
        <f t="shared" si="54"/>
        <v>1.1016584109896774</v>
      </c>
      <c r="AL214" s="1">
        <f t="shared" si="54"/>
        <v>1.0600567700259576</v>
      </c>
      <c r="AM214" s="1">
        <f t="shared" si="54"/>
        <v>1.0067083801548182</v>
      </c>
      <c r="AN214" s="29">
        <f t="shared" si="54"/>
        <v>1.0384768529515451</v>
      </c>
      <c r="AO214" s="1">
        <f t="shared" si="51"/>
        <v>317220.7811745517</v>
      </c>
      <c r="AP214" s="1">
        <f t="shared" si="52"/>
        <v>169402.3263633296</v>
      </c>
      <c r="AQ214" s="29">
        <f t="shared" si="53"/>
        <v>491718.00434794684</v>
      </c>
    </row>
    <row r="215" spans="1:43" x14ac:dyDescent="0.2">
      <c r="A215" s="26"/>
      <c r="E215" s="25" t="s">
        <v>428</v>
      </c>
      <c r="F215" s="26" t="s">
        <v>429</v>
      </c>
      <c r="G215" s="1">
        <v>0.56418178763858096</v>
      </c>
      <c r="H215" s="1">
        <v>0.90808957607180696</v>
      </c>
      <c r="I215" s="1">
        <f>VLOOKUP(F215,'[1]SUSMB vs SHAM all proteins sum'!$B$2:$E$3214,2,FALSE)</f>
        <v>0.14135537396464301</v>
      </c>
      <c r="J215" s="29">
        <f>VLOOKUP(F215,'[1]SUSMB vs SHAM all proteins sum'!$B$2:$E$3214,3,FALSE)</f>
        <v>0.64477137649288896</v>
      </c>
      <c r="K215" s="25">
        <f>VLOOKUP($E215,[1]AllProteinsNorm!$A$1:$Q$3226,4,FALSE)</f>
        <v>35585.517861096698</v>
      </c>
      <c r="L215" s="1">
        <f>VLOOKUP($E215,[1]AllProteinsNorm!$A$1:$Q$3226,5,FALSE)</f>
        <v>34515.469522096602</v>
      </c>
      <c r="M215" s="1">
        <f>VLOOKUP($E215,[1]AllProteinsNorm!$A$1:$Q$3226,10,FALSE)</f>
        <v>32814.925805696199</v>
      </c>
      <c r="N215" s="1">
        <f>VLOOKUP($E215,[1]AllProteinsNorm!$A$1:$Q$3226,11,FALSE)</f>
        <v>29231.1608940113</v>
      </c>
      <c r="O215" s="1">
        <f>VLOOKUP($E215,[1]AllProteinsNorm!$A$1:$Q$3226,15,FALSE)</f>
        <v>38146.509656620299</v>
      </c>
      <c r="P215" s="1">
        <f>VLOOKUP($E215,[1]AllProteinsNorm!$A$1:$Q$3226,6,FALSE)</f>
        <v>19005.416496400601</v>
      </c>
      <c r="Q215" s="1">
        <f>VLOOKUP($E215,[1]AllProteinsNorm!$A$1:$Q$3226,8,FALSE)</f>
        <v>32517.950534629599</v>
      </c>
      <c r="R215" s="1">
        <f>VLOOKUP($E215,[1]AllProteinsNorm!$A$1:$Q$3226,13,FALSE)</f>
        <v>49961.757681076</v>
      </c>
      <c r="S215" s="1">
        <f>VLOOKUP($E215,[1]AllProteinsNorm!$A$1:$Q$3226,16,FALSE)</f>
        <v>28882.775839232199</v>
      </c>
      <c r="T215" s="1">
        <f>VLOOKUP($E215,[1]AllProteinsNorm!$A$1:$Q$3226,17,FALSE)</f>
        <v>31118.999754410001</v>
      </c>
      <c r="U215" s="1">
        <f>VLOOKUP($E215,[1]AllProteinsNorm!$A$1:$Q$3226,3,FALSE)</f>
        <v>18852.115441007601</v>
      </c>
      <c r="V215" s="1">
        <f>VLOOKUP($E215,[1]AllProteinsNorm!$A$1:$Q$3226,7,FALSE)</f>
        <v>43348.752281284404</v>
      </c>
      <c r="W215" s="1">
        <f>VLOOKUP($E215,[1]AllProteinsNorm!$A$1:$Q$3226,9,FALSE)</f>
        <v>12938.243135406001</v>
      </c>
      <c r="X215" s="1">
        <f>VLOOKUP($E215,[1]AllProteinsNorm!$A$1:$Q$3226,12,FALSE)</f>
        <v>38338.465848992098</v>
      </c>
      <c r="Y215" s="29">
        <f>VLOOKUP($E215,[1]AllProteinsNorm!$A$1:$Q$3226,14,FALSE)</f>
        <v>12354.9613115094</v>
      </c>
      <c r="Z215" s="25">
        <f t="shared" si="54"/>
        <v>1.0448284979288431</v>
      </c>
      <c r="AA215" s="1">
        <f t="shared" si="54"/>
        <v>1.01341074526011</v>
      </c>
      <c r="AB215" s="1">
        <f t="shared" si="54"/>
        <v>0.96348098046634256</v>
      </c>
      <c r="AC215" s="1">
        <f t="shared" si="54"/>
        <v>0.85825784659987292</v>
      </c>
      <c r="AD215" s="1">
        <f t="shared" si="54"/>
        <v>1.1200219297448317</v>
      </c>
      <c r="AE215" s="1">
        <f t="shared" si="54"/>
        <v>0.55801915959062343</v>
      </c>
      <c r="AF215" s="1">
        <f t="shared" si="54"/>
        <v>0.95476147194038286</v>
      </c>
      <c r="AG215" s="1">
        <f t="shared" si="54"/>
        <v>1.4669301269006374</v>
      </c>
      <c r="AH215" s="1">
        <f t="shared" si="54"/>
        <v>0.84802889236892587</v>
      </c>
      <c r="AI215" s="1">
        <f t="shared" si="54"/>
        <v>0.91368679521153384</v>
      </c>
      <c r="AJ215" s="1">
        <f t="shared" si="54"/>
        <v>0.55351807822200627</v>
      </c>
      <c r="AK215" s="1">
        <f t="shared" si="54"/>
        <v>1.2727652836172063</v>
      </c>
      <c r="AL215" s="1">
        <f t="shared" si="54"/>
        <v>0.37988052313222126</v>
      </c>
      <c r="AM215" s="1">
        <f t="shared" si="54"/>
        <v>1.1256579668801301</v>
      </c>
      <c r="AN215" s="29">
        <f t="shared" si="54"/>
        <v>0.36275475094843834</v>
      </c>
      <c r="AO215" s="1">
        <f t="shared" si="51"/>
        <v>2969.9194275569903</v>
      </c>
      <c r="AP215" s="1">
        <f t="shared" si="52"/>
        <v>10018.016625853557</v>
      </c>
      <c r="AQ215" s="29">
        <f t="shared" si="53"/>
        <v>13096.810483617914</v>
      </c>
    </row>
    <row r="216" spans="1:43" x14ac:dyDescent="0.2">
      <c r="A216" s="26"/>
      <c r="E216" s="25" t="s">
        <v>430</v>
      </c>
      <c r="F216" s="26" t="s">
        <v>431</v>
      </c>
      <c r="G216" s="1">
        <v>0.70616943249238195</v>
      </c>
      <c r="H216" s="1">
        <v>1.0251425085377399</v>
      </c>
      <c r="I216" s="1">
        <f>VLOOKUP(F216,'[1]SUSMB vs SHAM all proteins sum'!$B$2:$E$3214,2,FALSE)</f>
        <v>0.76308759551948002</v>
      </c>
      <c r="J216" s="29">
        <f>VLOOKUP(F216,'[1]SUSMB vs SHAM all proteins sum'!$B$2:$E$3214,3,FALSE)</f>
        <v>0.97861803959679206</v>
      </c>
      <c r="K216" s="25">
        <f>VLOOKUP($E216,[1]AllProteinsNorm!$A$1:$Q$3226,4,FALSE)</f>
        <v>1208069.1158686599</v>
      </c>
      <c r="L216" s="1">
        <f>VLOOKUP($E216,[1]AllProteinsNorm!$A$1:$Q$3226,5,FALSE)</f>
        <v>1181636.83393682</v>
      </c>
      <c r="M216" s="1">
        <f>VLOOKUP($E216,[1]AllProteinsNorm!$A$1:$Q$3226,10,FALSE)</f>
        <v>1267332.38418687</v>
      </c>
      <c r="N216" s="1">
        <f>VLOOKUP($E216,[1]AllProteinsNorm!$A$1:$Q$3226,11,FALSE)</f>
        <v>1170000.8774679501</v>
      </c>
      <c r="O216" s="1">
        <f>VLOOKUP($E216,[1]AllProteinsNorm!$A$1:$Q$3226,15,FALSE)</f>
        <v>1465058.95949393</v>
      </c>
      <c r="P216" s="1">
        <f>VLOOKUP($E216,[1]AllProteinsNorm!$A$1:$Q$3226,6,FALSE)</f>
        <v>1087835.6533681401</v>
      </c>
      <c r="Q216" s="1">
        <f>VLOOKUP($E216,[1]AllProteinsNorm!$A$1:$Q$3226,8,FALSE)</f>
        <v>1335907.67626009</v>
      </c>
      <c r="R216" s="1">
        <f>VLOOKUP($E216,[1]AllProteinsNorm!$A$1:$Q$3226,13,FALSE)</f>
        <v>1466160.8741647799</v>
      </c>
      <c r="S216" s="1">
        <f>VLOOKUP($E216,[1]AllProteinsNorm!$A$1:$Q$3226,16,FALSE)</f>
        <v>1276172.2164831399</v>
      </c>
      <c r="T216" s="1">
        <f>VLOOKUP($E216,[1]AllProteinsNorm!$A$1:$Q$3226,17,FALSE)</f>
        <v>1291213.89653829</v>
      </c>
      <c r="U216" s="1">
        <f>VLOOKUP($E216,[1]AllProteinsNorm!$A$1:$Q$3226,3,FALSE)</f>
        <v>1177850.1534954</v>
      </c>
      <c r="V216" s="1">
        <f>VLOOKUP($E216,[1]AllProteinsNorm!$A$1:$Q$3226,7,FALSE)</f>
        <v>1032363.65354389</v>
      </c>
      <c r="W216" s="1">
        <f>VLOOKUP($E216,[1]AllProteinsNorm!$A$1:$Q$3226,9,FALSE)</f>
        <v>1262509.7845395601</v>
      </c>
      <c r="X216" s="1">
        <f>VLOOKUP($E216,[1]AllProteinsNorm!$A$1:$Q$3226,12,FALSE)</f>
        <v>1456835.47206333</v>
      </c>
      <c r="Y216" s="29">
        <f>VLOOKUP($E216,[1]AllProteinsNorm!$A$1:$Q$3226,14,FALSE)</f>
        <v>1244530.9510538599</v>
      </c>
      <c r="Z216" s="25">
        <f t="shared" si="54"/>
        <v>0.95998908714217512</v>
      </c>
      <c r="AA216" s="1">
        <f t="shared" si="54"/>
        <v>0.9389847407272881</v>
      </c>
      <c r="AB216" s="1">
        <f t="shared" si="54"/>
        <v>1.0070824943872996</v>
      </c>
      <c r="AC216" s="1">
        <f t="shared" si="54"/>
        <v>0.92973825715954583</v>
      </c>
      <c r="AD216" s="1">
        <f t="shared" si="54"/>
        <v>1.1642054205836925</v>
      </c>
      <c r="AE216" s="1">
        <f t="shared" si="54"/>
        <v>0.86444586830338999</v>
      </c>
      <c r="AF216" s="1">
        <f t="shared" si="54"/>
        <v>1.061575677908958</v>
      </c>
      <c r="AG216" s="1">
        <f t="shared" si="54"/>
        <v>1.1650810543078582</v>
      </c>
      <c r="AH216" s="1">
        <f t="shared" si="54"/>
        <v>1.0141070449077259</v>
      </c>
      <c r="AI216" s="1">
        <f t="shared" si="54"/>
        <v>1.0260598781649897</v>
      </c>
      <c r="AJ216" s="1">
        <f t="shared" si="54"/>
        <v>0.93597566463014437</v>
      </c>
      <c r="AK216" s="1">
        <f t="shared" si="54"/>
        <v>0.82036518303983075</v>
      </c>
      <c r="AL216" s="1">
        <f t="shared" si="54"/>
        <v>1.0032502276963791</v>
      </c>
      <c r="AM216" s="1">
        <f t="shared" si="54"/>
        <v>1.1576706469619444</v>
      </c>
      <c r="AN216" s="29">
        <f t="shared" si="54"/>
        <v>0.9889633928463647</v>
      </c>
      <c r="AO216" s="1">
        <f t="shared" si="51"/>
        <v>108653.48363010776</v>
      </c>
      <c r="AP216" s="1">
        <f t="shared" si="52"/>
        <v>121813.49906568752</v>
      </c>
      <c r="AQ216" s="29">
        <f t="shared" si="53"/>
        <v>137394.34645202607</v>
      </c>
    </row>
    <row r="217" spans="1:43" x14ac:dyDescent="0.2">
      <c r="A217" s="26"/>
      <c r="E217" s="25" t="s">
        <v>432</v>
      </c>
      <c r="F217" s="26" t="s">
        <v>433</v>
      </c>
      <c r="G217" s="1">
        <v>0.190036744549963</v>
      </c>
      <c r="H217" s="1">
        <v>1.1232198316172299</v>
      </c>
      <c r="I217" s="1">
        <f>VLOOKUP(F217,'[1]SUSMB vs SHAM all proteins sum'!$B$2:$E$3214,2,FALSE)</f>
        <v>0.97769026751050103</v>
      </c>
      <c r="J217" s="29">
        <f>VLOOKUP(F217,'[1]SUSMB vs SHAM all proteins sum'!$B$2:$E$3214,3,FALSE)</f>
        <v>1.0028069967064499</v>
      </c>
      <c r="K217" s="25">
        <f>VLOOKUP($E217,[1]AllProteinsNorm!$A$1:$Q$3226,4,FALSE)</f>
        <v>360829.79703699902</v>
      </c>
      <c r="L217" s="1">
        <f>VLOOKUP($E217,[1]AllProteinsNorm!$A$1:$Q$3226,5,FALSE)</f>
        <v>239628.065648602</v>
      </c>
      <c r="M217" s="1">
        <f>VLOOKUP($E217,[1]AllProteinsNorm!$A$1:$Q$3226,10,FALSE)</f>
        <v>333201.04850231</v>
      </c>
      <c r="N217" s="1">
        <f>VLOOKUP($E217,[1]AllProteinsNorm!$A$1:$Q$3226,11,FALSE)</f>
        <v>302542.08931713202</v>
      </c>
      <c r="O217" s="1">
        <f>VLOOKUP($E217,[1]AllProteinsNorm!$A$1:$Q$3226,15,FALSE)</f>
        <v>364806.47797093401</v>
      </c>
      <c r="P217" s="1">
        <f>VLOOKUP($E217,[1]AllProteinsNorm!$A$1:$Q$3226,6,FALSE)</f>
        <v>328629.09748152999</v>
      </c>
      <c r="Q217" s="1">
        <f>VLOOKUP($E217,[1]AllProteinsNorm!$A$1:$Q$3226,8,FALSE)</f>
        <v>374820.93219213799</v>
      </c>
      <c r="R217" s="1">
        <f>VLOOKUP($E217,[1]AllProteinsNorm!$A$1:$Q$3226,13,FALSE)</f>
        <v>356343.63875267003</v>
      </c>
      <c r="S217" s="1">
        <f>VLOOKUP($E217,[1]AllProteinsNorm!$A$1:$Q$3226,16,FALSE)</f>
        <v>346307.73987953702</v>
      </c>
      <c r="T217" s="1">
        <f>VLOOKUP($E217,[1]AllProteinsNorm!$A$1:$Q$3226,17,FALSE)</f>
        <v>373987.88484485401</v>
      </c>
      <c r="U217" s="1">
        <f>VLOOKUP($E217,[1]AllProteinsNorm!$A$1:$Q$3226,3,FALSE)</f>
        <v>321127.41325015202</v>
      </c>
      <c r="V217" s="1">
        <f>VLOOKUP($E217,[1]AllProteinsNorm!$A$1:$Q$3226,7,FALSE)</f>
        <v>329632.77002895501</v>
      </c>
      <c r="W217" s="1">
        <f>VLOOKUP($E217,[1]AllProteinsNorm!$A$1:$Q$3226,9,FALSE)</f>
        <v>285232.02347372001</v>
      </c>
      <c r="X217" s="1">
        <f>VLOOKUP($E217,[1]AllProteinsNorm!$A$1:$Q$3226,12,FALSE)</f>
        <v>277012.72514806601</v>
      </c>
      <c r="Y217" s="29">
        <f>VLOOKUP($E217,[1]AllProteinsNorm!$A$1:$Q$3226,14,FALSE)</f>
        <v>385545.636516153</v>
      </c>
      <c r="Z217" s="25">
        <f t="shared" si="54"/>
        <v>1.1268835464169047</v>
      </c>
      <c r="AA217" s="1">
        <f t="shared" si="54"/>
        <v>0.74836647820254887</v>
      </c>
      <c r="AB217" s="1">
        <f t="shared" si="54"/>
        <v>1.0405980389907019</v>
      </c>
      <c r="AC217" s="1">
        <f t="shared" si="54"/>
        <v>0.94484908217020436</v>
      </c>
      <c r="AD217" s="1">
        <f t="shared" si="54"/>
        <v>1.1393028542196404</v>
      </c>
      <c r="AE217" s="1">
        <f t="shared" si="54"/>
        <v>1.026319682761123</v>
      </c>
      <c r="AF217" s="1">
        <f t="shared" si="54"/>
        <v>1.170578330305289</v>
      </c>
      <c r="AG217" s="1">
        <f t="shared" si="54"/>
        <v>1.1128731237779066</v>
      </c>
      <c r="AH217" s="1">
        <f t="shared" si="54"/>
        <v>1.081530675325741</v>
      </c>
      <c r="AI217" s="1">
        <f t="shared" si="54"/>
        <v>1.1679766955269275</v>
      </c>
      <c r="AJ217" s="1">
        <f t="shared" si="54"/>
        <v>1.0028916715487113</v>
      </c>
      <c r="AK217" s="1">
        <f t="shared" si="54"/>
        <v>1.0294541857566379</v>
      </c>
      <c r="AL217" s="1">
        <f t="shared" si="54"/>
        <v>0.89078916653542628</v>
      </c>
      <c r="AM217" s="1">
        <f t="shared" si="54"/>
        <v>0.86512002246160202</v>
      </c>
      <c r="AN217" s="29">
        <f t="shared" si="54"/>
        <v>1.204071941260261</v>
      </c>
      <c r="AO217" s="1">
        <f t="shared" si="51"/>
        <v>46072.082544689125</v>
      </c>
      <c r="AP217" s="1">
        <f t="shared" si="52"/>
        <v>17441.411603594894</v>
      </c>
      <c r="AQ217" s="29">
        <f t="shared" si="53"/>
        <v>38591.682020663015</v>
      </c>
    </row>
    <row r="218" spans="1:43" x14ac:dyDescent="0.2">
      <c r="A218" s="26"/>
      <c r="E218" s="25" t="s">
        <v>434</v>
      </c>
      <c r="F218" s="26" t="s">
        <v>435</v>
      </c>
      <c r="G218" s="1">
        <v>0.57627253967951197</v>
      </c>
      <c r="H218" s="1">
        <v>0.74727082328262595</v>
      </c>
      <c r="I218" s="1">
        <f>VLOOKUP(F218,'[1]SUSMB vs SHAM all proteins sum'!$B$2:$E$3214,2,FALSE)</f>
        <v>0.15682252891710199</v>
      </c>
      <c r="J218" s="29">
        <f>VLOOKUP(F218,'[1]SUSMB vs SHAM all proteins sum'!$B$2:$E$3214,3,FALSE)</f>
        <v>1.2446128235048399</v>
      </c>
      <c r="K218" s="25">
        <f>VLOOKUP($E218,[1]AllProteinsNorm!$A$1:$Q$3226,4,FALSE)</f>
        <v>47808.408738592203</v>
      </c>
      <c r="L218" s="1">
        <f>VLOOKUP($E218,[1]AllProteinsNorm!$A$1:$Q$3226,5,FALSE)</f>
        <v>52190.156843543598</v>
      </c>
      <c r="M218" s="1">
        <f>VLOOKUP($E218,[1]AllProteinsNorm!$A$1:$Q$3226,10,FALSE)</f>
        <v>52701.167245290802</v>
      </c>
      <c r="N218" s="1">
        <f>VLOOKUP($E218,[1]AllProteinsNorm!$A$1:$Q$3226,11,FALSE)</f>
        <v>35263.4097014988</v>
      </c>
      <c r="O218" s="1">
        <f>VLOOKUP($E218,[1]AllProteinsNorm!$A$1:$Q$3226,15,FALSE)</f>
        <v>52342.478230898203</v>
      </c>
      <c r="P218" s="1">
        <f>VLOOKUP($E218,[1]AllProteinsNorm!$A$1:$Q$3226,6,FALSE)</f>
        <v>47997.099317565197</v>
      </c>
      <c r="Q218" s="1">
        <f>VLOOKUP($E218,[1]AllProteinsNorm!$A$1:$Q$3226,8,FALSE)</f>
        <v>5011.07075972028</v>
      </c>
      <c r="R218" s="1">
        <f>VLOOKUP($E218,[1]AllProteinsNorm!$A$1:$Q$3226,13,FALSE)</f>
        <v>72408.806998386703</v>
      </c>
      <c r="S218" s="1">
        <f>VLOOKUP($E218,[1]AllProteinsNorm!$A$1:$Q$3226,16,FALSE)</f>
        <v>54375.921718076897</v>
      </c>
      <c r="T218" s="1">
        <f>VLOOKUP($E218,[1]AllProteinsNorm!$A$1:$Q$3226,17,FALSE)</f>
        <v>59722.542386877198</v>
      </c>
      <c r="U218" s="1">
        <f>VLOOKUP($E218,[1]AllProteinsNorm!$A$1:$Q$3226,3,FALSE)</f>
        <v>45855.234483861699</v>
      </c>
      <c r="V218" s="1">
        <f>VLOOKUP($E218,[1]AllProteinsNorm!$A$1:$Q$3226,7,FALSE)</f>
        <v>55236.346649019797</v>
      </c>
      <c r="W218" s="1">
        <f>VLOOKUP($E218,[1]AllProteinsNorm!$A$1:$Q$3226,9,FALSE)</f>
        <v>50683.414532683099</v>
      </c>
      <c r="X218" s="1">
        <f>VLOOKUP($E218,[1]AllProteinsNorm!$A$1:$Q$3226,12,FALSE)</f>
        <v>90180.148373291202</v>
      </c>
      <c r="Y218" s="29">
        <f>VLOOKUP($E218,[1]AllProteinsNorm!$A$1:$Q$3226,14,FALSE)</f>
        <v>62614.135607267301</v>
      </c>
      <c r="Z218" s="25">
        <f t="shared" si="54"/>
        <v>0.99474179146177566</v>
      </c>
      <c r="AA218" s="1">
        <f t="shared" si="54"/>
        <v>1.0859121122203315</v>
      </c>
      <c r="AB218" s="1">
        <f t="shared" si="54"/>
        <v>1.0965446226071347</v>
      </c>
      <c r="AC218" s="1">
        <f t="shared" si="54"/>
        <v>0.73372003513690687</v>
      </c>
      <c r="AD218" s="1">
        <f t="shared" si="54"/>
        <v>1.0890814385738512</v>
      </c>
      <c r="AE218" s="1">
        <f t="shared" si="54"/>
        <v>0.9986678456750806</v>
      </c>
      <c r="AF218" s="1">
        <f t="shared" si="54"/>
        <v>0.10426453496750823</v>
      </c>
      <c r="AG218" s="1">
        <f t="shared" si="54"/>
        <v>1.5065982803364506</v>
      </c>
      <c r="AH218" s="1">
        <f t="shared" si="54"/>
        <v>1.1313909667644348</v>
      </c>
      <c r="AI218" s="1">
        <f t="shared" si="54"/>
        <v>1.2426372341612355</v>
      </c>
      <c r="AJ218" s="1">
        <f t="shared" si="54"/>
        <v>0.95410241214649472</v>
      </c>
      <c r="AK218" s="1">
        <f t="shared" si="54"/>
        <v>1.1492936884781908</v>
      </c>
      <c r="AL218" s="1">
        <f t="shared" si="54"/>
        <v>1.0545615698132016</v>
      </c>
      <c r="AM218" s="1">
        <f t="shared" si="54"/>
        <v>1.8763636923712004</v>
      </c>
      <c r="AN218" s="29">
        <f t="shared" si="54"/>
        <v>1.3028021443961098</v>
      </c>
      <c r="AO218" s="1">
        <f t="shared" si="51"/>
        <v>6644.6108066773968</v>
      </c>
      <c r="AP218" s="1">
        <f t="shared" si="52"/>
        <v>22899.176068328386</v>
      </c>
      <c r="AQ218" s="29">
        <f t="shared" si="53"/>
        <v>15640.108356624754</v>
      </c>
    </row>
    <row r="219" spans="1:43" x14ac:dyDescent="0.2">
      <c r="A219" s="26"/>
      <c r="E219" s="25" t="s">
        <v>436</v>
      </c>
      <c r="F219" s="26" t="s">
        <v>437</v>
      </c>
      <c r="G219" s="1">
        <v>0.78735117759482198</v>
      </c>
      <c r="H219" s="1">
        <v>1.0192067325807199</v>
      </c>
      <c r="I219" s="1">
        <f>VLOOKUP(F219,'[1]SUSMB vs SHAM all proteins sum'!$B$2:$E$3214,2,FALSE)</f>
        <v>0.88248333297507997</v>
      </c>
      <c r="J219" s="29">
        <f>VLOOKUP(F219,'[1]SUSMB vs SHAM all proteins sum'!$B$2:$E$3214,3,FALSE)</f>
        <v>1.0118373317467899</v>
      </c>
      <c r="K219" s="25">
        <f>VLOOKUP($E219,[1]AllProteinsNorm!$A$1:$Q$3226,4,FALSE)</f>
        <v>1531099.6461682599</v>
      </c>
      <c r="L219" s="1">
        <f>VLOOKUP($E219,[1]AllProteinsNorm!$A$1:$Q$3226,5,FALSE)</f>
        <v>1813202.5169873401</v>
      </c>
      <c r="M219" s="1">
        <f>VLOOKUP($E219,[1]AllProteinsNorm!$A$1:$Q$3226,10,FALSE)</f>
        <v>2105710.5286626699</v>
      </c>
      <c r="N219" s="1">
        <f>VLOOKUP($E219,[1]AllProteinsNorm!$A$1:$Q$3226,11,FALSE)</f>
        <v>1998539.8302372601</v>
      </c>
      <c r="O219" s="1">
        <f>VLOOKUP($E219,[1]AllProteinsNorm!$A$1:$Q$3226,15,FALSE)</f>
        <v>2220928.7555798902</v>
      </c>
      <c r="P219" s="1">
        <f>VLOOKUP($E219,[1]AllProteinsNorm!$A$1:$Q$3226,6,FALSE)</f>
        <v>1866179.03651103</v>
      </c>
      <c r="Q219" s="1">
        <f>VLOOKUP($E219,[1]AllProteinsNorm!$A$1:$Q$3226,8,FALSE)</f>
        <v>1957509.73498302</v>
      </c>
      <c r="R219" s="1">
        <f>VLOOKUP($E219,[1]AllProteinsNorm!$A$1:$Q$3226,13,FALSE)</f>
        <v>1886961.7801148901</v>
      </c>
      <c r="S219" s="1">
        <f>VLOOKUP($E219,[1]AllProteinsNorm!$A$1:$Q$3226,16,FALSE)</f>
        <v>2069663.83761591</v>
      </c>
      <c r="T219" s="1">
        <f>VLOOKUP($E219,[1]AllProteinsNorm!$A$1:$Q$3226,17,FALSE)</f>
        <v>2000263.1769012499</v>
      </c>
      <c r="U219" s="1">
        <f>VLOOKUP($E219,[1]AllProteinsNorm!$A$1:$Q$3226,3,FALSE)</f>
        <v>2044408.7980160001</v>
      </c>
      <c r="V219" s="1">
        <f>VLOOKUP($E219,[1]AllProteinsNorm!$A$1:$Q$3226,7,FALSE)</f>
        <v>2048892.8696389201</v>
      </c>
      <c r="W219" s="1">
        <f>VLOOKUP($E219,[1]AllProteinsNorm!$A$1:$Q$3226,9,FALSE)</f>
        <v>2119924.2644414199</v>
      </c>
      <c r="X219" s="1">
        <f>VLOOKUP($E219,[1]AllProteinsNorm!$A$1:$Q$3226,12,FALSE)</f>
        <v>1791840.6434617699</v>
      </c>
      <c r="Y219" s="29">
        <f>VLOOKUP($E219,[1]AllProteinsNorm!$A$1:$Q$3226,14,FALSE)</f>
        <v>1729587.9273341401</v>
      </c>
      <c r="Z219" s="25">
        <f t="shared" si="54"/>
        <v>0.791717571091195</v>
      </c>
      <c r="AA219" s="1">
        <f t="shared" si="54"/>
        <v>0.93759037580490645</v>
      </c>
      <c r="AB219" s="1">
        <f t="shared" si="54"/>
        <v>1.0888435833331493</v>
      </c>
      <c r="AC219" s="1">
        <f t="shared" si="54"/>
        <v>1.0334265990357159</v>
      </c>
      <c r="AD219" s="1">
        <f t="shared" si="54"/>
        <v>1.1484218707350335</v>
      </c>
      <c r="AE219" s="1">
        <f t="shared" si="54"/>
        <v>0.96498404771066815</v>
      </c>
      <c r="AF219" s="1">
        <f t="shared" si="54"/>
        <v>1.0122103134480189</v>
      </c>
      <c r="AG219" s="1">
        <f t="shared" si="54"/>
        <v>0.97573061363656144</v>
      </c>
      <c r="AH219" s="1">
        <f t="shared" si="54"/>
        <v>1.0702041703120329</v>
      </c>
      <c r="AI219" s="1">
        <f t="shared" si="54"/>
        <v>1.0343177257748388</v>
      </c>
      <c r="AJ219" s="1">
        <f t="shared" si="54"/>
        <v>1.0571450211835669</v>
      </c>
      <c r="AK219" s="1">
        <f t="shared" si="54"/>
        <v>1.0594636934546904</v>
      </c>
      <c r="AL219" s="1">
        <f t="shared" si="54"/>
        <v>1.0961933756180906</v>
      </c>
      <c r="AM219" s="1">
        <f t="shared" si="54"/>
        <v>0.92654434711307887</v>
      </c>
      <c r="AN219" s="29">
        <f t="shared" si="54"/>
        <v>0.89435403910161682</v>
      </c>
      <c r="AO219" s="1">
        <f t="shared" si="51"/>
        <v>242032.50993395623</v>
      </c>
      <c r="AP219" s="1">
        <f t="shared" si="52"/>
        <v>74451.313865037882</v>
      </c>
      <c r="AQ219" s="29">
        <f t="shared" si="53"/>
        <v>155637.94102682959</v>
      </c>
    </row>
    <row r="220" spans="1:43" x14ac:dyDescent="0.2">
      <c r="A220" s="26"/>
      <c r="E220" s="25" t="s">
        <v>438</v>
      </c>
      <c r="F220" s="26" t="s">
        <v>439</v>
      </c>
      <c r="G220" s="43">
        <v>1.4471876527635799E-2</v>
      </c>
      <c r="H220" s="1">
        <v>0.93509555009166601</v>
      </c>
      <c r="I220" s="1">
        <f>VLOOKUP(F220,'[1]SUSMB vs SHAM all proteins sum'!$B$2:$E$3214,2,FALSE)</f>
        <v>0.53717862890438595</v>
      </c>
      <c r="J220" s="29">
        <f>VLOOKUP(F220,'[1]SUSMB vs SHAM all proteins sum'!$B$2:$E$3214,3,FALSE)</f>
        <v>0.97131951281697004</v>
      </c>
      <c r="K220" s="25">
        <f>VLOOKUP($E220,[1]AllProteinsNorm!$A$1:$Q$3226,4,FALSE)</f>
        <v>4074400.0809312598</v>
      </c>
      <c r="L220" s="1">
        <f>VLOOKUP($E220,[1]AllProteinsNorm!$A$1:$Q$3226,5,FALSE)</f>
        <v>4121445.3140734001</v>
      </c>
      <c r="M220" s="1">
        <f>VLOOKUP($E220,[1]AllProteinsNorm!$A$1:$Q$3226,10,FALSE)</f>
        <v>4133739.7458481998</v>
      </c>
      <c r="N220" s="1">
        <f>VLOOKUP($E220,[1]AllProteinsNorm!$A$1:$Q$3226,11,FALSE)</f>
        <v>4101695.2962976298</v>
      </c>
      <c r="O220" s="1">
        <f>VLOOKUP($E220,[1]AllProteinsNorm!$A$1:$Q$3226,15,FALSE)</f>
        <v>3811135.4253802099</v>
      </c>
      <c r="P220" s="1">
        <f>VLOOKUP($E220,[1]AllProteinsNorm!$A$1:$Q$3226,6,FALSE)</f>
        <v>3738426.0016331398</v>
      </c>
      <c r="Q220" s="1">
        <f>VLOOKUP($E220,[1]AllProteinsNorm!$A$1:$Q$3226,8,FALSE)</f>
        <v>3810637.2953120298</v>
      </c>
      <c r="R220" s="1">
        <f>VLOOKUP($E220,[1]AllProteinsNorm!$A$1:$Q$3226,13,FALSE)</f>
        <v>3948786.7257004702</v>
      </c>
      <c r="S220" s="1">
        <f>VLOOKUP($E220,[1]AllProteinsNorm!$A$1:$Q$3226,16,FALSE)</f>
        <v>3832618.2959232698</v>
      </c>
      <c r="T220" s="1">
        <f>VLOOKUP($E220,[1]AllProteinsNorm!$A$1:$Q$3226,17,FALSE)</f>
        <v>3598391.5871460899</v>
      </c>
      <c r="U220" s="1">
        <f>VLOOKUP($E220,[1]AllProteinsNorm!$A$1:$Q$3226,3,FALSE)</f>
        <v>3361055.2381017902</v>
      </c>
      <c r="V220" s="1">
        <f>VLOOKUP($E220,[1]AllProteinsNorm!$A$1:$Q$3226,7,FALSE)</f>
        <v>3979751.3394639501</v>
      </c>
      <c r="W220" s="1">
        <f>VLOOKUP($E220,[1]AllProteinsNorm!$A$1:$Q$3226,9,FALSE)</f>
        <v>4159151.1899169702</v>
      </c>
      <c r="X220" s="1">
        <f>VLOOKUP($E220,[1]AllProteinsNorm!$A$1:$Q$3226,12,FALSE)</f>
        <v>3917332.7476755702</v>
      </c>
      <c r="Y220" s="29">
        <f>VLOOKUP($E220,[1]AllProteinsNorm!$A$1:$Q$3226,14,FALSE)</f>
        <v>4304849.0591749502</v>
      </c>
      <c r="Z220" s="25">
        <f t="shared" si="54"/>
        <v>1.0064016342222009</v>
      </c>
      <c r="AA220" s="1">
        <f t="shared" si="54"/>
        <v>1.0180220933268926</v>
      </c>
      <c r="AB220" s="1">
        <f t="shared" si="54"/>
        <v>1.0210588928517845</v>
      </c>
      <c r="AC220" s="1">
        <f t="shared" si="54"/>
        <v>1.013143718653164</v>
      </c>
      <c r="AD220" s="1">
        <f t="shared" si="54"/>
        <v>0.94137366094595765</v>
      </c>
      <c r="AE220" s="1">
        <f t="shared" si="54"/>
        <v>0.92341399045977379</v>
      </c>
      <c r="AF220" s="1">
        <f t="shared" si="54"/>
        <v>0.94125061978536617</v>
      </c>
      <c r="AG220" s="1">
        <f t="shared" si="54"/>
        <v>0.97537437045984943</v>
      </c>
      <c r="AH220" s="1">
        <f t="shared" si="54"/>
        <v>0.94668006080676304</v>
      </c>
      <c r="AI220" s="1">
        <f t="shared" si="54"/>
        <v>0.88882463723285554</v>
      </c>
      <c r="AJ220" s="1">
        <f t="shared" si="54"/>
        <v>0.8302011135743933</v>
      </c>
      <c r="AK220" s="1">
        <f t="shared" si="54"/>
        <v>0.98302281864255769</v>
      </c>
      <c r="AL220" s="1">
        <f t="shared" si="54"/>
        <v>1.0273356742995483</v>
      </c>
      <c r="AM220" s="1">
        <f t="shared" si="54"/>
        <v>0.96760504632420552</v>
      </c>
      <c r="AN220" s="29">
        <f t="shared" si="54"/>
        <v>1.0633239353469046</v>
      </c>
      <c r="AO220" s="1">
        <f t="shared" si="51"/>
        <v>120357.24051886721</v>
      </c>
      <c r="AP220" s="1">
        <f t="shared" si="52"/>
        <v>115533.30414260582</v>
      </c>
      <c r="AQ220" s="29">
        <f t="shared" si="53"/>
        <v>321967.4078285041</v>
      </c>
    </row>
    <row r="221" spans="1:43" x14ac:dyDescent="0.2">
      <c r="A221" s="26"/>
      <c r="E221" s="25" t="s">
        <v>440</v>
      </c>
      <c r="F221" s="26" t="s">
        <v>441</v>
      </c>
      <c r="G221" s="1">
        <v>0.94612888799894601</v>
      </c>
      <c r="H221" s="1">
        <v>0.99730773694035302</v>
      </c>
      <c r="I221" s="1">
        <f>VLOOKUP(F221,'[1]SUSMB vs SHAM all proteins sum'!$B$2:$E$3214,2,FALSE)</f>
        <v>0.86279165306440697</v>
      </c>
      <c r="J221" s="29">
        <f>VLOOKUP(F221,'[1]SUSMB vs SHAM all proteins sum'!$B$2:$E$3214,3,FALSE)</f>
        <v>0.992962396756356</v>
      </c>
      <c r="K221" s="25">
        <f>VLOOKUP($E221,[1]AllProteinsNorm!$A$1:$Q$3226,4,FALSE)</f>
        <v>295557.68464954803</v>
      </c>
      <c r="L221" s="1">
        <f>VLOOKUP($E221,[1]AllProteinsNorm!$A$1:$Q$3226,5,FALSE)</f>
        <v>331802.03458116</v>
      </c>
      <c r="M221" s="1">
        <f>VLOOKUP($E221,[1]AllProteinsNorm!$A$1:$Q$3226,10,FALSE)</f>
        <v>324148.25947327999</v>
      </c>
      <c r="N221" s="1">
        <f>VLOOKUP($E221,[1]AllProteinsNorm!$A$1:$Q$3226,11,FALSE)</f>
        <v>320339.69338402897</v>
      </c>
      <c r="O221" s="1">
        <f>VLOOKUP($E221,[1]AllProteinsNorm!$A$1:$Q$3226,15,FALSE)</f>
        <v>339609.74001901899</v>
      </c>
      <c r="P221" s="1">
        <f>VLOOKUP($E221,[1]AllProteinsNorm!$A$1:$Q$3226,6,FALSE)</f>
        <v>313836.69701073098</v>
      </c>
      <c r="Q221" s="1">
        <f>VLOOKUP($E221,[1]AllProteinsNorm!$A$1:$Q$3226,8,FALSE)</f>
        <v>318214.60959104798</v>
      </c>
      <c r="R221" s="1">
        <f>VLOOKUP($E221,[1]AllProteinsNorm!$A$1:$Q$3226,13,FALSE)</f>
        <v>361736.73412774701</v>
      </c>
      <c r="S221" s="1">
        <f>VLOOKUP($E221,[1]AllProteinsNorm!$A$1:$Q$3226,16,FALSE)</f>
        <v>309556.64199973101</v>
      </c>
      <c r="T221" s="1">
        <f>VLOOKUP($E221,[1]AllProteinsNorm!$A$1:$Q$3226,17,FALSE)</f>
        <v>305102.13674922998</v>
      </c>
      <c r="U221" s="1">
        <f>VLOOKUP($E221,[1]AllProteinsNorm!$A$1:$Q$3226,3,FALSE)</f>
        <v>338083.329456062</v>
      </c>
      <c r="V221" s="1">
        <f>VLOOKUP($E221,[1]AllProteinsNorm!$A$1:$Q$3226,7,FALSE)</f>
        <v>293784.42048189498</v>
      </c>
      <c r="W221" s="1">
        <f>VLOOKUP($E221,[1]AllProteinsNorm!$A$1:$Q$3226,9,FALSE)</f>
        <v>300087.68695131101</v>
      </c>
      <c r="X221" s="1">
        <f>VLOOKUP($E221,[1]AllProteinsNorm!$A$1:$Q$3226,12,FALSE)</f>
        <v>325028.66407967301</v>
      </c>
      <c r="Y221" s="29">
        <f>VLOOKUP($E221,[1]AllProteinsNorm!$A$1:$Q$3226,14,FALSE)</f>
        <v>344585.930732376</v>
      </c>
      <c r="Z221" s="25">
        <f t="shared" si="54"/>
        <v>0.91705087093519955</v>
      </c>
      <c r="AA221" s="1">
        <f t="shared" si="54"/>
        <v>1.0295091638423055</v>
      </c>
      <c r="AB221" s="1">
        <f t="shared" si="54"/>
        <v>1.0057611732023528</v>
      </c>
      <c r="AC221" s="1">
        <f t="shared" si="54"/>
        <v>0.99394402538126592</v>
      </c>
      <c r="AD221" s="1">
        <f t="shared" si="54"/>
        <v>1.0537347666388763</v>
      </c>
      <c r="AE221" s="1">
        <f t="shared" si="54"/>
        <v>0.97376664953366254</v>
      </c>
      <c r="AF221" s="1">
        <f t="shared" si="54"/>
        <v>0.98735035502728996</v>
      </c>
      <c r="AG221" s="1">
        <f t="shared" si="54"/>
        <v>1.1223899912277664</v>
      </c>
      <c r="AH221" s="1">
        <f t="shared" si="54"/>
        <v>0.96048657468078869</v>
      </c>
      <c r="AI221" s="1">
        <f t="shared" si="54"/>
        <v>0.94666521887878641</v>
      </c>
      <c r="AJ221" s="1">
        <f t="shared" si="54"/>
        <v>1.0489986484160523</v>
      </c>
      <c r="AK221" s="1">
        <f t="shared" si="54"/>
        <v>0.91154881995224979</v>
      </c>
      <c r="AL221" s="1">
        <f t="shared" si="54"/>
        <v>0.93110647757962173</v>
      </c>
      <c r="AM221" s="1">
        <f t="shared" si="54"/>
        <v>1.0084928761930074</v>
      </c>
      <c r="AN221" s="29">
        <f t="shared" si="54"/>
        <v>1.0691747983641033</v>
      </c>
      <c r="AO221" s="1">
        <f t="shared" si="51"/>
        <v>14915.265290125219</v>
      </c>
      <c r="AP221" s="1">
        <f t="shared" si="52"/>
        <v>20493.263294068856</v>
      </c>
      <c r="AQ221" s="29">
        <f t="shared" si="53"/>
        <v>20199.138977344122</v>
      </c>
    </row>
    <row r="222" spans="1:43" x14ac:dyDescent="0.2">
      <c r="A222" s="26"/>
      <c r="E222" s="25" t="s">
        <v>442</v>
      </c>
      <c r="F222" s="26" t="s">
        <v>443</v>
      </c>
      <c r="G222" s="1">
        <v>0.281932733571789</v>
      </c>
      <c r="H222" s="1">
        <v>0.93305255728145198</v>
      </c>
      <c r="I222" s="1">
        <f>VLOOKUP(F222,'[1]SUSMB vs SHAM all proteins sum'!$B$2:$E$3214,2,FALSE)</f>
        <v>0.68950513103268496</v>
      </c>
      <c r="J222" s="29">
        <f>VLOOKUP(F222,'[1]SUSMB vs SHAM all proteins sum'!$B$2:$E$3214,3,FALSE)</f>
        <v>1.02241300362673</v>
      </c>
      <c r="K222" s="25">
        <f>VLOOKUP($E222,[1]AllProteinsNorm!$A$1:$Q$3226,4,FALSE)</f>
        <v>50180676.998783901</v>
      </c>
      <c r="L222" s="1">
        <f>VLOOKUP($E222,[1]AllProteinsNorm!$A$1:$Q$3226,5,FALSE)</f>
        <v>53366369.708395302</v>
      </c>
      <c r="M222" s="1">
        <f>VLOOKUP($E222,[1]AllProteinsNorm!$A$1:$Q$3226,10,FALSE)</f>
        <v>54780450.254480198</v>
      </c>
      <c r="N222" s="1">
        <f>VLOOKUP($E222,[1]AllProteinsNorm!$A$1:$Q$3226,11,FALSE)</f>
        <v>60765504.011889897</v>
      </c>
      <c r="O222" s="1">
        <f>VLOOKUP($E222,[1]AllProteinsNorm!$A$1:$Q$3226,15,FALSE)</f>
        <v>54397250.391666196</v>
      </c>
      <c r="P222" s="1">
        <f>VLOOKUP($E222,[1]AllProteinsNorm!$A$1:$Q$3226,6,FALSE)</f>
        <v>53423453.138831504</v>
      </c>
      <c r="Q222" s="1">
        <f>VLOOKUP($E222,[1]AllProteinsNorm!$A$1:$Q$3226,8,FALSE)</f>
        <v>50889472.1093475</v>
      </c>
      <c r="R222" s="1">
        <f>VLOOKUP($E222,[1]AllProteinsNorm!$A$1:$Q$3226,13,FALSE)</f>
        <v>41782344.345935397</v>
      </c>
      <c r="S222" s="1">
        <f>VLOOKUP($E222,[1]AllProteinsNorm!$A$1:$Q$3226,16,FALSE)</f>
        <v>54687924.4603137</v>
      </c>
      <c r="T222" s="1">
        <f>VLOOKUP($E222,[1]AllProteinsNorm!$A$1:$Q$3226,17,FALSE)</f>
        <v>55201415.879346997</v>
      </c>
      <c r="U222" s="1">
        <f>VLOOKUP($E222,[1]AllProteinsNorm!$A$1:$Q$3226,3,FALSE)</f>
        <v>63230250.464028299</v>
      </c>
      <c r="V222" s="1">
        <f>VLOOKUP($E222,[1]AllProteinsNorm!$A$1:$Q$3226,7,FALSE)</f>
        <v>55806688.238483101</v>
      </c>
      <c r="W222" s="1">
        <f>VLOOKUP($E222,[1]AllProteinsNorm!$A$1:$Q$3226,9,FALSE)</f>
        <v>56596392.289956301</v>
      </c>
      <c r="X222" s="1">
        <f>VLOOKUP($E222,[1]AllProteinsNorm!$A$1:$Q$3226,12,FALSE)</f>
        <v>48081027.530105598</v>
      </c>
      <c r="Y222" s="29">
        <f>VLOOKUP($E222,[1]AllProteinsNorm!$A$1:$Q$3226,14,FALSE)</f>
        <v>56418561.354143098</v>
      </c>
      <c r="Z222" s="25">
        <f t="shared" si="54"/>
        <v>0.91741253569900105</v>
      </c>
      <c r="AA222" s="1">
        <f t="shared" si="54"/>
        <v>0.97565396649423008</v>
      </c>
      <c r="AB222" s="1">
        <f t="shared" si="54"/>
        <v>1.0015064518940946</v>
      </c>
      <c r="AC222" s="1">
        <f t="shared" si="54"/>
        <v>1.1109263256836237</v>
      </c>
      <c r="AD222" s="1">
        <f t="shared" si="54"/>
        <v>0.99450072022905101</v>
      </c>
      <c r="AE222" s="1">
        <f t="shared" si="54"/>
        <v>0.97669757646115307</v>
      </c>
      <c r="AF222" s="1">
        <f t="shared" si="54"/>
        <v>0.93037086066717478</v>
      </c>
      <c r="AG222" s="1">
        <f t="shared" si="54"/>
        <v>0.76387264513753683</v>
      </c>
      <c r="AH222" s="1">
        <f t="shared" si="54"/>
        <v>0.99981487799512325</v>
      </c>
      <c r="AI222" s="1">
        <f t="shared" si="54"/>
        <v>1.0092026242944891</v>
      </c>
      <c r="AJ222" s="1">
        <f t="shared" si="54"/>
        <v>1.1559872819669796</v>
      </c>
      <c r="AK222" s="1">
        <f t="shared" si="54"/>
        <v>1.0202683269313235</v>
      </c>
      <c r="AL222" s="1">
        <f t="shared" si="54"/>
        <v>1.034705844311397</v>
      </c>
      <c r="AM222" s="1">
        <f t="shared" si="54"/>
        <v>0.87902635084968339</v>
      </c>
      <c r="AN222" s="29">
        <f t="shared" si="54"/>
        <v>1.0314547058352448</v>
      </c>
      <c r="AO222" s="1">
        <f t="shared" si="51"/>
        <v>3437769.6148484158</v>
      </c>
      <c r="AP222" s="1">
        <f t="shared" si="52"/>
        <v>4937799.2701102169</v>
      </c>
      <c r="AQ222" s="29">
        <f t="shared" si="53"/>
        <v>4807314.4274250213</v>
      </c>
    </row>
    <row r="223" spans="1:43" x14ac:dyDescent="0.2">
      <c r="A223" s="26"/>
      <c r="E223" s="25" t="s">
        <v>444</v>
      </c>
      <c r="F223" s="26" t="s">
        <v>445</v>
      </c>
      <c r="G223" s="1">
        <v>0.52529698296493399</v>
      </c>
      <c r="H223" s="1">
        <v>0.78655517415695997</v>
      </c>
      <c r="I223" s="1">
        <f>VLOOKUP(F223,'[1]SUSMB vs SHAM all proteins sum'!$B$2:$E$3214,2,FALSE)</f>
        <v>0.69057159389422096</v>
      </c>
      <c r="J223" s="29">
        <f>VLOOKUP(F223,'[1]SUSMB vs SHAM all proteins sum'!$B$2:$E$3214,3,FALSE)</f>
        <v>1.09598984145006</v>
      </c>
      <c r="K223" s="25">
        <f>VLOOKUP($E223,[1]AllProteinsNorm!$A$1:$Q$3226,4,FALSE)</f>
        <v>128961.46248596199</v>
      </c>
      <c r="L223" s="1">
        <f>VLOOKUP($E223,[1]AllProteinsNorm!$A$1:$Q$3226,5,FALSE)</f>
        <v>46022.782393440903</v>
      </c>
      <c r="M223" s="1">
        <f>VLOOKUP($E223,[1]AllProteinsNorm!$A$1:$Q$3226,10,FALSE)</f>
        <v>153589.50172726999</v>
      </c>
      <c r="N223" s="1">
        <f>VLOOKUP($E223,[1]AllProteinsNorm!$A$1:$Q$3226,11,FALSE)</f>
        <v>137747.290163636</v>
      </c>
      <c r="O223" s="1">
        <f>VLOOKUP($E223,[1]AllProteinsNorm!$A$1:$Q$3226,15,FALSE)</f>
        <v>102234.30894653501</v>
      </c>
      <c r="P223" s="1">
        <f>VLOOKUP($E223,[1]AllProteinsNorm!$A$1:$Q$3226,6,FALSE)</f>
        <v>27511.211799793298</v>
      </c>
      <c r="Q223" s="1">
        <f>VLOOKUP($E223,[1]AllProteinsNorm!$A$1:$Q$3226,8,FALSE)</f>
        <v>107140.78885783099</v>
      </c>
      <c r="R223" s="1">
        <f>VLOOKUP($E223,[1]AllProteinsNorm!$A$1:$Q$3226,13,FALSE)</f>
        <v>79387.269709342101</v>
      </c>
      <c r="S223" s="1">
        <f>VLOOKUP($E223,[1]AllProteinsNorm!$A$1:$Q$3226,16,FALSE)</f>
        <v>123121.12251931601</v>
      </c>
      <c r="T223" s="1">
        <f>VLOOKUP($E223,[1]AllProteinsNorm!$A$1:$Q$3226,17,FALSE)</f>
        <v>134144.24672014001</v>
      </c>
      <c r="U223" s="1">
        <f>VLOOKUP($E223,[1]AllProteinsNorm!$A$1:$Q$3226,3,FALSE)</f>
        <v>108609.55585295</v>
      </c>
      <c r="V223" s="1">
        <f>VLOOKUP($E223,[1]AllProteinsNorm!$A$1:$Q$3226,7,FALSE)</f>
        <v>98619.571338523805</v>
      </c>
      <c r="W223" s="1">
        <f>VLOOKUP($E223,[1]AllProteinsNorm!$A$1:$Q$3226,9,FALSE)</f>
        <v>120285.57934974199</v>
      </c>
      <c r="X223" s="1">
        <f>VLOOKUP($E223,[1]AllProteinsNorm!$A$1:$Q$3226,12,FALSE)</f>
        <v>125097.688467656</v>
      </c>
      <c r="Y223" s="29">
        <f>VLOOKUP($E223,[1]AllProteinsNorm!$A$1:$Q$3226,14,FALSE)</f>
        <v>125954.221604359</v>
      </c>
      <c r="Z223" s="25">
        <f t="shared" si="54"/>
        <v>1.1341152928864409</v>
      </c>
      <c r="AA223" s="1">
        <f t="shared" si="54"/>
        <v>0.40473440923692861</v>
      </c>
      <c r="AB223" s="1">
        <f t="shared" si="54"/>
        <v>1.3506996538184144</v>
      </c>
      <c r="AC223" s="1">
        <f t="shared" si="54"/>
        <v>1.2113797821209646</v>
      </c>
      <c r="AD223" s="1">
        <f t="shared" si="54"/>
        <v>0.89907086193725183</v>
      </c>
      <c r="AE223" s="1">
        <f t="shared" si="54"/>
        <v>0.24193961069090567</v>
      </c>
      <c r="AF223" s="1">
        <f t="shared" si="54"/>
        <v>0.94221951886448396</v>
      </c>
      <c r="AG223" s="1">
        <f t="shared" si="54"/>
        <v>0.69814900437924243</v>
      </c>
      <c r="AH223" s="1">
        <f t="shared" si="54"/>
        <v>1.082754066484793</v>
      </c>
      <c r="AI223" s="1">
        <f t="shared" si="54"/>
        <v>1.1796938304309561</v>
      </c>
      <c r="AJ223" s="1">
        <f t="shared" si="54"/>
        <v>0.95513617690124164</v>
      </c>
      <c r="AK223" s="1">
        <f t="shared" si="54"/>
        <v>0.86728206920807893</v>
      </c>
      <c r="AL223" s="1">
        <f t="shared" si="54"/>
        <v>1.0578176799840302</v>
      </c>
      <c r="AM223" s="1">
        <f t="shared" si="54"/>
        <v>1.1001364195242136</v>
      </c>
      <c r="AN223" s="29">
        <f t="shared" si="54"/>
        <v>1.1076689591718978</v>
      </c>
      <c r="AO223" s="1">
        <f t="shared" si="51"/>
        <v>37720.084812056819</v>
      </c>
      <c r="AP223" s="1">
        <f t="shared" si="52"/>
        <v>38121.466601634071</v>
      </c>
      <c r="AQ223" s="29">
        <f t="shared" si="53"/>
        <v>10549.954512951979</v>
      </c>
    </row>
    <row r="224" spans="1:43" x14ac:dyDescent="0.2">
      <c r="A224" s="26"/>
      <c r="E224" s="25" t="s">
        <v>446</v>
      </c>
      <c r="F224" s="26" t="s">
        <v>447</v>
      </c>
      <c r="G224" s="1">
        <v>0.73502281151832205</v>
      </c>
      <c r="H224" s="1">
        <v>1.0945586443271</v>
      </c>
      <c r="I224" s="1">
        <f>VLOOKUP(F224,'[1]SUSMB vs SHAM all proteins sum'!$B$2:$E$3214,2,FALSE)</f>
        <v>0.77474660186475397</v>
      </c>
      <c r="J224" s="29">
        <f>VLOOKUP(F224,'[1]SUSMB vs SHAM all proteins sum'!$B$2:$E$3214,3,FALSE)</f>
        <v>1.09875120580604</v>
      </c>
      <c r="K224" s="25">
        <f>VLOOKUP($E224,[1]AllProteinsNorm!$A$1:$Q$3226,4,FALSE)</f>
        <v>148907.40818651099</v>
      </c>
      <c r="L224" s="1">
        <f>VLOOKUP($E224,[1]AllProteinsNorm!$A$1:$Q$3226,5,FALSE)</f>
        <v>125667.023588105</v>
      </c>
      <c r="M224" s="1">
        <f>VLOOKUP($E224,[1]AllProteinsNorm!$A$1:$Q$3226,10,FALSE)</f>
        <v>94019.515790253805</v>
      </c>
      <c r="N224" s="1">
        <f>VLOOKUP($E224,[1]AllProteinsNorm!$A$1:$Q$3226,11,FALSE)</f>
        <v>261760.86551486599</v>
      </c>
      <c r="O224" s="1">
        <f>VLOOKUP($E224,[1]AllProteinsNorm!$A$1:$Q$3226,15,FALSE)</f>
        <v>95314.892500024798</v>
      </c>
      <c r="P224" s="1">
        <f>VLOOKUP($E224,[1]AllProteinsNorm!$A$1:$Q$3226,6,FALSE)</f>
        <v>129034.19148643099</v>
      </c>
      <c r="Q224" s="1">
        <f>VLOOKUP($E224,[1]AllProteinsNorm!$A$1:$Q$3226,8,FALSE)</f>
        <v>104074.199061912</v>
      </c>
      <c r="R224" s="1">
        <f>VLOOKUP($E224,[1]AllProteinsNorm!$A$1:$Q$3226,13,FALSE)</f>
        <v>130317.970665446</v>
      </c>
      <c r="S224" s="1">
        <f>VLOOKUP($E224,[1]AllProteinsNorm!$A$1:$Q$3226,16,FALSE)</f>
        <v>135406.55351268401</v>
      </c>
      <c r="T224" s="1">
        <f>VLOOKUP($E224,[1]AllProteinsNorm!$A$1:$Q$3226,17,FALSE)</f>
        <v>291021.06465596298</v>
      </c>
      <c r="U224" s="1">
        <f>VLOOKUP($E224,[1]AllProteinsNorm!$A$1:$Q$3226,3,FALSE)</f>
        <v>81768.627190817599</v>
      </c>
      <c r="V224" s="1">
        <f>VLOOKUP($E224,[1]AllProteinsNorm!$A$1:$Q$3226,7,FALSE)</f>
        <v>114568.010584362</v>
      </c>
      <c r="W224" s="1">
        <f>VLOOKUP($E224,[1]AllProteinsNorm!$A$1:$Q$3226,9,FALSE)</f>
        <v>124410.47212786799</v>
      </c>
      <c r="X224" s="1">
        <f>VLOOKUP($E224,[1]AllProteinsNorm!$A$1:$Q$3226,12,FALSE)</f>
        <v>374982.74631215801</v>
      </c>
      <c r="Y224" s="29">
        <f>VLOOKUP($E224,[1]AllProteinsNorm!$A$1:$Q$3226,14,FALSE)</f>
        <v>160842.06699190699</v>
      </c>
      <c r="Z224" s="25">
        <f t="shared" si="54"/>
        <v>1.0259998939017587</v>
      </c>
      <c r="AA224" s="1">
        <f t="shared" si="54"/>
        <v>0.86586929715982575</v>
      </c>
      <c r="AB224" s="1">
        <f t="shared" si="54"/>
        <v>0.64781204911357448</v>
      </c>
      <c r="AC224" s="1">
        <f t="shared" si="54"/>
        <v>1.8035813228949451</v>
      </c>
      <c r="AD224" s="1">
        <f t="shared" si="54"/>
        <v>0.65673743692989561</v>
      </c>
      <c r="AE224" s="1">
        <f t="shared" si="54"/>
        <v>0.88906971377109834</v>
      </c>
      <c r="AF224" s="1">
        <f t="shared" si="54"/>
        <v>0.71709069747347254</v>
      </c>
      <c r="AG224" s="1">
        <f t="shared" si="54"/>
        <v>0.8979151924313199</v>
      </c>
      <c r="AH224" s="1">
        <f t="shared" si="54"/>
        <v>0.93297648001237288</v>
      </c>
      <c r="AI224" s="1">
        <f t="shared" si="54"/>
        <v>2.0051895677762723</v>
      </c>
      <c r="AJ224" s="1">
        <f t="shared" si="54"/>
        <v>0.56340113526917901</v>
      </c>
      <c r="AK224" s="1">
        <f t="shared" si="54"/>
        <v>0.78939502161544672</v>
      </c>
      <c r="AL224" s="1">
        <f t="shared" si="54"/>
        <v>0.85721142257463057</v>
      </c>
      <c r="AM224" s="1">
        <f t="shared" si="54"/>
        <v>2.5837012584986745</v>
      </c>
      <c r="AN224" s="29">
        <f t="shared" si="54"/>
        <v>1.1082319253179045</v>
      </c>
      <c r="AO224" s="1">
        <f t="shared" si="51"/>
        <v>61789.419009877558</v>
      </c>
      <c r="AP224" s="1">
        <f t="shared" si="52"/>
        <v>67406.777136598204</v>
      </c>
      <c r="AQ224" s="29">
        <f t="shared" si="53"/>
        <v>104908.57127775546</v>
      </c>
    </row>
    <row r="225" spans="1:43" x14ac:dyDescent="0.2">
      <c r="A225" s="26"/>
      <c r="E225" s="25" t="s">
        <v>448</v>
      </c>
      <c r="F225" s="26" t="s">
        <v>449</v>
      </c>
      <c r="G225" s="1">
        <v>0.51790428273266298</v>
      </c>
      <c r="H225" s="1">
        <v>1.0416286783554201</v>
      </c>
      <c r="I225" s="1">
        <f>VLOOKUP(F225,'[1]SUSMB vs SHAM all proteins sum'!$B$2:$E$3214,2,FALSE)</f>
        <v>0.59561305033932299</v>
      </c>
      <c r="J225" s="29">
        <f>VLOOKUP(F225,'[1]SUSMB vs SHAM all proteins sum'!$B$2:$E$3214,3,FALSE)</f>
        <v>0.97252994409083804</v>
      </c>
      <c r="K225" s="25">
        <f>VLOOKUP($E225,[1]AllProteinsNorm!$A$1:$Q$3226,4,FALSE)</f>
        <v>7311692.9496203102</v>
      </c>
      <c r="L225" s="1">
        <f>VLOOKUP($E225,[1]AllProteinsNorm!$A$1:$Q$3226,5,FALSE)</f>
        <v>7443436.57830997</v>
      </c>
      <c r="M225" s="1">
        <f>VLOOKUP($E225,[1]AllProteinsNorm!$A$1:$Q$3226,10,FALSE)</f>
        <v>8242641.4915664196</v>
      </c>
      <c r="N225" s="1">
        <f>VLOOKUP($E225,[1]AllProteinsNorm!$A$1:$Q$3226,11,FALSE)</f>
        <v>7065275.8272768697</v>
      </c>
      <c r="O225" s="1">
        <f>VLOOKUP($E225,[1]AllProteinsNorm!$A$1:$Q$3226,15,FALSE)</f>
        <v>8400429.4436865691</v>
      </c>
      <c r="P225" s="1">
        <f>VLOOKUP($E225,[1]AllProteinsNorm!$A$1:$Q$3226,6,FALSE)</f>
        <v>8136262.7594467802</v>
      </c>
      <c r="Q225" s="1">
        <f>VLOOKUP($E225,[1]AllProteinsNorm!$A$1:$Q$3226,8,FALSE)</f>
        <v>9131174.8605782501</v>
      </c>
      <c r="R225" s="1">
        <f>VLOOKUP($E225,[1]AllProteinsNorm!$A$1:$Q$3226,13,FALSE)</f>
        <v>8622105.7969934009</v>
      </c>
      <c r="S225" s="1">
        <f>VLOOKUP($E225,[1]AllProteinsNorm!$A$1:$Q$3226,16,FALSE)</f>
        <v>7109047.3346412797</v>
      </c>
      <c r="T225" s="1">
        <f>VLOOKUP($E225,[1]AllProteinsNorm!$A$1:$Q$3226,17,FALSE)</f>
        <v>7169299.4732499998</v>
      </c>
      <c r="U225" s="1">
        <f>VLOOKUP($E225,[1]AllProteinsNorm!$A$1:$Q$3226,3,FALSE)</f>
        <v>7592257.5050123697</v>
      </c>
      <c r="V225" s="1">
        <f>VLOOKUP($E225,[1]AllProteinsNorm!$A$1:$Q$3226,7,FALSE)</f>
        <v>7372263.3253358202</v>
      </c>
      <c r="W225" s="1">
        <f>VLOOKUP($E225,[1]AllProteinsNorm!$A$1:$Q$3226,9,FALSE)</f>
        <v>7375625.12412633</v>
      </c>
      <c r="X225" s="1">
        <f>VLOOKUP($E225,[1]AllProteinsNorm!$A$1:$Q$3226,12,FALSE)</f>
        <v>8410037.1625306495</v>
      </c>
      <c r="Y225" s="29">
        <f>VLOOKUP($E225,[1]AllProteinsNorm!$A$1:$Q$3226,14,FALSE)</f>
        <v>6671674.5057676798</v>
      </c>
      <c r="Z225" s="25">
        <f t="shared" si="54"/>
        <v>0.95047219528539917</v>
      </c>
      <c r="AA225" s="1">
        <f t="shared" si="54"/>
        <v>0.96759800415597375</v>
      </c>
      <c r="AB225" s="1">
        <f t="shared" si="54"/>
        <v>1.0714894084613449</v>
      </c>
      <c r="AC225" s="1">
        <f t="shared" si="54"/>
        <v>0.91843958329752251</v>
      </c>
      <c r="AD225" s="1">
        <f t="shared" si="54"/>
        <v>1.0920008087997595</v>
      </c>
      <c r="AE225" s="1">
        <f t="shared" si="54"/>
        <v>1.057660870016677</v>
      </c>
      <c r="AF225" s="1">
        <f t="shared" si="54"/>
        <v>1.1869929269553567</v>
      </c>
      <c r="AG225" s="1">
        <f t="shared" si="54"/>
        <v>1.1208172828533298</v>
      </c>
      <c r="AH225" s="1">
        <f t="shared" si="54"/>
        <v>0.92412959257201788</v>
      </c>
      <c r="AI225" s="1">
        <f t="shared" si="54"/>
        <v>0.93196197596785568</v>
      </c>
      <c r="AJ225" s="1">
        <f t="shared" si="54"/>
        <v>0.98694374991989875</v>
      </c>
      <c r="AK225" s="1">
        <f t="shared" si="54"/>
        <v>0.95834594742081558</v>
      </c>
      <c r="AL225" s="1">
        <f t="shared" si="54"/>
        <v>0.95878295924537393</v>
      </c>
      <c r="AM225" s="1">
        <f t="shared" si="54"/>
        <v>1.0932497493234301</v>
      </c>
      <c r="AN225" s="29">
        <f t="shared" si="54"/>
        <v>0.86727398940568645</v>
      </c>
      <c r="AO225" s="1">
        <f t="shared" si="51"/>
        <v>529957.7960260096</v>
      </c>
      <c r="AP225" s="1">
        <f t="shared" si="52"/>
        <v>795407.10570091812</v>
      </c>
      <c r="AQ225" s="29">
        <f t="shared" si="53"/>
        <v>557380.79091268871</v>
      </c>
    </row>
    <row r="226" spans="1:43" x14ac:dyDescent="0.2">
      <c r="A226" s="26"/>
      <c r="E226" s="25" t="s">
        <v>450</v>
      </c>
      <c r="F226" s="26" t="s">
        <v>451</v>
      </c>
      <c r="G226" s="1">
        <v>0.125497510897672</v>
      </c>
      <c r="H226" s="43">
        <v>2.4158563887799098</v>
      </c>
      <c r="I226" s="1">
        <f>VLOOKUP(F226,'[1]SUSMB vs SHAM all proteins sum'!$B$2:$E$3214,2,FALSE)</f>
        <v>0.117240722659048</v>
      </c>
      <c r="J226" s="29">
        <f>VLOOKUP(F226,'[1]SUSMB vs SHAM all proteins sum'!$B$2:$E$3214,3,FALSE)</f>
        <v>1.84313012054467</v>
      </c>
      <c r="K226" s="25">
        <f>VLOOKUP($E226,[1]AllProteinsNorm!$A$1:$Q$3226,4,FALSE)</f>
        <v>188782.32175893601</v>
      </c>
      <c r="L226" s="1">
        <f>VLOOKUP($E226,[1]AllProteinsNorm!$A$1:$Q$3226,5,FALSE)</f>
        <v>307449.38825596601</v>
      </c>
      <c r="M226" s="1">
        <f>VLOOKUP($E226,[1]AllProteinsNorm!$A$1:$Q$3226,10,FALSE)</f>
        <v>174984.319505427</v>
      </c>
      <c r="N226" s="1">
        <f>VLOOKUP($E226,[1]AllProteinsNorm!$A$1:$Q$3226,11,FALSE)</f>
        <v>105745.948636766</v>
      </c>
      <c r="O226" s="1">
        <f>VLOOKUP($E226,[1]AllProteinsNorm!$A$1:$Q$3226,15,FALSE)</f>
        <v>194660.67896342199</v>
      </c>
      <c r="P226" s="1">
        <f>VLOOKUP($E226,[1]AllProteinsNorm!$A$1:$Q$3226,6,FALSE)</f>
        <v>646463.981002443</v>
      </c>
      <c r="Q226" s="1">
        <f>VLOOKUP($E226,[1]AllProteinsNorm!$A$1:$Q$3226,8,FALSE)</f>
        <v>1112855.0366146399</v>
      </c>
      <c r="R226" s="1">
        <f>VLOOKUP($E226,[1]AllProteinsNorm!$A$1:$Q$3226,13,FALSE)</f>
        <v>1120157.31340709</v>
      </c>
      <c r="S226" s="1">
        <f>VLOOKUP($E226,[1]AllProteinsNorm!$A$1:$Q$3226,16,FALSE)</f>
        <v>92011.156423741806</v>
      </c>
      <c r="T226" s="1">
        <f>VLOOKUP($E226,[1]AllProteinsNorm!$A$1:$Q$3226,17,FALSE)</f>
        <v>232022.01527370501</v>
      </c>
      <c r="U226" s="1">
        <f>VLOOKUP($E226,[1]AllProteinsNorm!$A$1:$Q$3226,3,FALSE)</f>
        <v>167678.017274212</v>
      </c>
      <c r="V226" s="1">
        <f>VLOOKUP($E226,[1]AllProteinsNorm!$A$1:$Q$3226,7,FALSE)</f>
        <v>633531.28968423698</v>
      </c>
      <c r="W226" s="1">
        <f>VLOOKUP($E226,[1]AllProteinsNorm!$A$1:$Q$3226,9,FALSE)</f>
        <v>589706.91068628896</v>
      </c>
      <c r="X226" s="1">
        <f>VLOOKUP($E226,[1]AllProteinsNorm!$A$1:$Q$3226,12,FALSE)</f>
        <v>448095.098091433</v>
      </c>
      <c r="Y226" s="29">
        <f>VLOOKUP($E226,[1]AllProteinsNorm!$A$1:$Q$3226,14,FALSE)</f>
        <v>158418.33093591101</v>
      </c>
      <c r="Z226" s="25">
        <f t="shared" si="54"/>
        <v>0.97147961904474212</v>
      </c>
      <c r="AA226" s="1">
        <f t="shared" si="54"/>
        <v>1.5821439835867832</v>
      </c>
      <c r="AB226" s="1">
        <f t="shared" si="54"/>
        <v>0.90047467616701782</v>
      </c>
      <c r="AC226" s="1">
        <f t="shared" si="54"/>
        <v>0.54417189565212865</v>
      </c>
      <c r="AD226" s="1">
        <f t="shared" si="54"/>
        <v>1.0017298255493279</v>
      </c>
      <c r="AE226" s="1">
        <f t="shared" si="54"/>
        <v>3.326723477807175</v>
      </c>
      <c r="AF226" s="1">
        <f t="shared" si="54"/>
        <v>5.7267861574609453</v>
      </c>
      <c r="AG226" s="1">
        <f t="shared" si="54"/>
        <v>5.76436389784676</v>
      </c>
      <c r="AH226" s="1">
        <f t="shared" si="54"/>
        <v>0.4734922335818329</v>
      </c>
      <c r="AI226" s="1">
        <f t="shared" si="54"/>
        <v>1.193992408335357</v>
      </c>
      <c r="AJ226" s="1">
        <f t="shared" si="54"/>
        <v>0.86287622074983028</v>
      </c>
      <c r="AK226" s="1">
        <f t="shared" si="54"/>
        <v>3.2601714515476541</v>
      </c>
      <c r="AL226" s="1">
        <f t="shared" si="54"/>
        <v>3.0346498528242098</v>
      </c>
      <c r="AM226" s="1">
        <f t="shared" si="54"/>
        <v>2.3059111209870267</v>
      </c>
      <c r="AN226" s="29">
        <f t="shared" si="54"/>
        <v>0.8152255907936351</v>
      </c>
      <c r="AO226" s="1">
        <f t="shared" si="51"/>
        <v>64881.848682112548</v>
      </c>
      <c r="AP226" s="1">
        <f t="shared" si="52"/>
        <v>429166.64821582998</v>
      </c>
      <c r="AQ226" s="29">
        <f t="shared" si="53"/>
        <v>202569.78986331067</v>
      </c>
    </row>
    <row r="227" spans="1:43" x14ac:dyDescent="0.2">
      <c r="A227" s="26"/>
      <c r="E227" s="25" t="s">
        <v>452</v>
      </c>
      <c r="F227" s="26" t="s">
        <v>453</v>
      </c>
      <c r="G227" s="1">
        <v>0.99477012935388598</v>
      </c>
      <c r="H227" s="1">
        <v>0.99954587320836596</v>
      </c>
      <c r="I227" s="1">
        <f>VLOOKUP(F227,'[1]SUSMB vs SHAM all proteins sum'!$B$2:$E$3214,2,FALSE)</f>
        <v>0.55467081325569101</v>
      </c>
      <c r="J227" s="29">
        <f>VLOOKUP(F227,'[1]SUSMB vs SHAM all proteins sum'!$B$2:$E$3214,3,FALSE)</f>
        <v>0.95209004105920203</v>
      </c>
      <c r="K227" s="25">
        <f>VLOOKUP($E227,[1]AllProteinsNorm!$A$1:$Q$3226,4,FALSE)</f>
        <v>28902000.565563802</v>
      </c>
      <c r="L227" s="1">
        <f>VLOOKUP($E227,[1]AllProteinsNorm!$A$1:$Q$3226,5,FALSE)</f>
        <v>23386554.250733301</v>
      </c>
      <c r="M227" s="1">
        <f>VLOOKUP($E227,[1]AllProteinsNorm!$A$1:$Q$3226,10,FALSE)</f>
        <v>29909910.773986202</v>
      </c>
      <c r="N227" s="1">
        <f>VLOOKUP($E227,[1]AllProteinsNorm!$A$1:$Q$3226,11,FALSE)</f>
        <v>27017123.0966934</v>
      </c>
      <c r="O227" s="1">
        <f>VLOOKUP($E227,[1]AllProteinsNorm!$A$1:$Q$3226,15,FALSE)</f>
        <v>33944916.164362103</v>
      </c>
      <c r="P227" s="1">
        <f>VLOOKUP($E227,[1]AllProteinsNorm!$A$1:$Q$3226,6,FALSE)</f>
        <v>29761172.968887899</v>
      </c>
      <c r="Q227" s="1">
        <f>VLOOKUP($E227,[1]AllProteinsNorm!$A$1:$Q$3226,8,FALSE)</f>
        <v>30257502.4714058</v>
      </c>
      <c r="R227" s="1">
        <f>VLOOKUP($E227,[1]AllProteinsNorm!$A$1:$Q$3226,13,FALSE)</f>
        <v>26522239.019134302</v>
      </c>
      <c r="S227" s="1">
        <f>VLOOKUP($E227,[1]AllProteinsNorm!$A$1:$Q$3226,16,FALSE)</f>
        <v>29023268.670129798</v>
      </c>
      <c r="T227" s="1">
        <f>VLOOKUP($E227,[1]AllProteinsNorm!$A$1:$Q$3226,17,FALSE)</f>
        <v>26686838.458725698</v>
      </c>
      <c r="U227" s="1">
        <f>VLOOKUP($E227,[1]AllProteinsNorm!$A$1:$Q$3226,3,FALSE)</f>
        <v>28652157.683134601</v>
      </c>
      <c r="V227" s="1">
        <f>VLOOKUP($E227,[1]AllProteinsNorm!$A$1:$Q$3226,7,FALSE)</f>
        <v>31127382.094375301</v>
      </c>
      <c r="W227" s="1">
        <f>VLOOKUP($E227,[1]AllProteinsNorm!$A$1:$Q$3226,9,FALSE)</f>
        <v>24503178.213119101</v>
      </c>
      <c r="X227" s="1">
        <f>VLOOKUP($E227,[1]AllProteinsNorm!$A$1:$Q$3226,12,FALSE)</f>
        <v>28032276.5450368</v>
      </c>
      <c r="Y227" s="29">
        <f>VLOOKUP($E227,[1]AllProteinsNorm!$A$1:$Q$3226,14,FALSE)</f>
        <v>23677317.499932799</v>
      </c>
      <c r="Z227" s="25">
        <f t="shared" ref="Z227:AN243" si="55">K227/AVERAGE($K227:$O227)</f>
        <v>1.0094264684095766</v>
      </c>
      <c r="AA227" s="1">
        <f t="shared" si="55"/>
        <v>0.81679490705269731</v>
      </c>
      <c r="AB227" s="1">
        <f t="shared" si="55"/>
        <v>1.044628572840161</v>
      </c>
      <c r="AC227" s="1">
        <f t="shared" si="55"/>
        <v>0.94359555118741056</v>
      </c>
      <c r="AD227" s="1">
        <f t="shared" si="55"/>
        <v>1.1855545005101544</v>
      </c>
      <c r="AE227" s="1">
        <f t="shared" si="55"/>
        <v>1.0394337809786502</v>
      </c>
      <c r="AF227" s="1">
        <f t="shared" si="55"/>
        <v>1.0567685026965326</v>
      </c>
      <c r="AG227" s="1">
        <f t="shared" si="55"/>
        <v>0.92631131214141815</v>
      </c>
      <c r="AH227" s="1">
        <f t="shared" si="55"/>
        <v>1.0136618580755996</v>
      </c>
      <c r="AI227" s="1">
        <f t="shared" si="55"/>
        <v>0.93206008481312397</v>
      </c>
      <c r="AJ227" s="1">
        <f t="shared" si="55"/>
        <v>1.0007004974202789</v>
      </c>
      <c r="AK227" s="1">
        <f t="shared" si="55"/>
        <v>1.0871497738394642</v>
      </c>
      <c r="AL227" s="1">
        <f t="shared" si="55"/>
        <v>0.85579392998661785</v>
      </c>
      <c r="AM227" s="1">
        <f t="shared" si="55"/>
        <v>0.97905063181169161</v>
      </c>
      <c r="AN227" s="29">
        <f t="shared" si="55"/>
        <v>0.82695005597108906</v>
      </c>
      <c r="AO227" s="1">
        <f t="shared" si="51"/>
        <v>3465705.2064932934</v>
      </c>
      <c r="AP227" s="1">
        <f t="shared" si="52"/>
        <v>1558196.2339757658</v>
      </c>
      <c r="AQ227" s="29">
        <f t="shared" si="53"/>
        <v>2753467.0589945908</v>
      </c>
    </row>
    <row r="228" spans="1:43" x14ac:dyDescent="0.2">
      <c r="A228" s="26"/>
      <c r="E228" s="25" t="s">
        <v>454</v>
      </c>
      <c r="F228" s="26" t="s">
        <v>455</v>
      </c>
      <c r="G228" s="1">
        <v>0.78144804080037999</v>
      </c>
      <c r="H228" s="1">
        <v>0.81478992254139504</v>
      </c>
      <c r="I228" s="1">
        <f>VLOOKUP(F228,'[1]SUSMB vs SHAM all proteins sum'!$B$2:$E$3214,2,FALSE)</f>
        <v>0.954024990391381</v>
      </c>
      <c r="J228" s="29">
        <f>VLOOKUP(F228,'[1]SUSMB vs SHAM all proteins sum'!$B$2:$E$3214,3,FALSE)</f>
        <v>0.96527606879250505</v>
      </c>
      <c r="K228" s="25">
        <f>VLOOKUP($E228,[1]AllProteinsNorm!$A$1:$Q$3226,4,FALSE)</f>
        <v>42985.696802462197</v>
      </c>
      <c r="L228" s="1">
        <f>VLOOKUP($E228,[1]AllProteinsNorm!$A$1:$Q$3226,5,FALSE)</f>
        <v>51382.743902240603</v>
      </c>
      <c r="M228" s="1">
        <f>VLOOKUP($E228,[1]AllProteinsNorm!$A$1:$Q$3226,10,FALSE)</f>
        <v>424619.709067024</v>
      </c>
      <c r="N228" s="1">
        <f>VLOOKUP($E228,[1]AllProteinsNorm!$A$1:$Q$3226,11,FALSE)</f>
        <v>58877.472724697102</v>
      </c>
      <c r="O228" s="1">
        <f>VLOOKUP($E228,[1]AllProteinsNorm!$A$1:$Q$3226,15,FALSE)</f>
        <v>109257.29738561501</v>
      </c>
      <c r="P228" s="1">
        <f>VLOOKUP($E228,[1]AllProteinsNorm!$A$1:$Q$3226,6,FALSE)</f>
        <v>61799.281241890902</v>
      </c>
      <c r="Q228" s="1">
        <f>VLOOKUP($E228,[1]AllProteinsNorm!$A$1:$Q$3226,8,FALSE)</f>
        <v>218039.54663941599</v>
      </c>
      <c r="R228" s="1">
        <f>VLOOKUP($E228,[1]AllProteinsNorm!$A$1:$Q$3226,13,FALSE)</f>
        <v>312381.68038562598</v>
      </c>
      <c r="S228" s="1">
        <f>VLOOKUP($E228,[1]AllProteinsNorm!$A$1:$Q$3226,16,FALSE)</f>
        <v>12905.3052399353</v>
      </c>
      <c r="T228" s="1">
        <f>VLOOKUP($E228,[1]AllProteinsNorm!$A$1:$Q$3226,17,FALSE)</f>
        <v>39883.819104807597</v>
      </c>
      <c r="U228" s="1">
        <f>VLOOKUP($E228,[1]AllProteinsNorm!$A$1:$Q$3226,3,FALSE)</f>
        <v>68258.886391349602</v>
      </c>
      <c r="V228" s="1">
        <f>VLOOKUP($E228,[1]AllProteinsNorm!$A$1:$Q$3226,7,FALSE)</f>
        <v>59646.601499017001</v>
      </c>
      <c r="W228" s="1">
        <f>VLOOKUP($E228,[1]AllProteinsNorm!$A$1:$Q$3226,9,FALSE)</f>
        <v>56438.904856077097</v>
      </c>
      <c r="X228" s="1">
        <f>VLOOKUP($E228,[1]AllProteinsNorm!$A$1:$Q$3226,12,FALSE)</f>
        <v>465619.58416670101</v>
      </c>
      <c r="Y228" s="29">
        <f>VLOOKUP($E228,[1]AllProteinsNorm!$A$1:$Q$3226,14,FALSE)</f>
        <v>47254.590327828198</v>
      </c>
      <c r="Z228" s="25">
        <f t="shared" si="55"/>
        <v>0.31279481122418185</v>
      </c>
      <c r="AA228" s="1">
        <f t="shared" si="55"/>
        <v>0.37389775843208434</v>
      </c>
      <c r="AB228" s="1">
        <f t="shared" si="55"/>
        <v>3.0898380535750443</v>
      </c>
      <c r="AC228" s="1">
        <f t="shared" si="55"/>
        <v>0.42843478962108289</v>
      </c>
      <c r="AD228" s="1">
        <f t="shared" si="55"/>
        <v>0.79503458714760711</v>
      </c>
      <c r="AE228" s="1">
        <f t="shared" si="55"/>
        <v>0.44969596744422552</v>
      </c>
      <c r="AF228" s="1">
        <f t="shared" si="55"/>
        <v>1.5866123828095249</v>
      </c>
      <c r="AG228" s="1">
        <f t="shared" si="55"/>
        <v>2.2731135241366554</v>
      </c>
      <c r="AH228" s="1">
        <f t="shared" si="55"/>
        <v>9.390827220660028E-2</v>
      </c>
      <c r="AI228" s="1">
        <f t="shared" si="55"/>
        <v>0.29022332068077872</v>
      </c>
      <c r="AJ228" s="1">
        <f t="shared" si="55"/>
        <v>0.49670069514685872</v>
      </c>
      <c r="AK228" s="1">
        <f t="shared" si="55"/>
        <v>0.4340315231316747</v>
      </c>
      <c r="AL228" s="1">
        <f t="shared" si="55"/>
        <v>0.41069001792114712</v>
      </c>
      <c r="AM228" s="1">
        <f t="shared" si="55"/>
        <v>3.388182599458593</v>
      </c>
      <c r="AN228" s="29">
        <f t="shared" si="55"/>
        <v>0.34385834732409004</v>
      </c>
      <c r="AO228" s="1">
        <f t="shared" si="51"/>
        <v>145441.38767881237</v>
      </c>
      <c r="AP228" s="1">
        <f t="shared" si="52"/>
        <v>116183.03662638096</v>
      </c>
      <c r="AQ228" s="29">
        <f t="shared" si="53"/>
        <v>163226.33977923688</v>
      </c>
    </row>
    <row r="229" spans="1:43" x14ac:dyDescent="0.2">
      <c r="A229" s="26"/>
      <c r="E229" s="25" t="s">
        <v>456</v>
      </c>
      <c r="F229" s="26" t="s">
        <v>457</v>
      </c>
      <c r="G229" s="1">
        <v>0.89322734138743998</v>
      </c>
      <c r="H229" s="1">
        <v>1.03988711718496</v>
      </c>
      <c r="I229" s="1">
        <f>VLOOKUP(F229,'[1]SUSMB vs SHAM all proteins sum'!$B$2:$E$3214,2,FALSE)</f>
        <v>0.13097552938561299</v>
      </c>
      <c r="J229" s="29">
        <f>VLOOKUP(F229,'[1]SUSMB vs SHAM all proteins sum'!$B$2:$E$3214,3,FALSE)</f>
        <v>0.63793978465919199</v>
      </c>
      <c r="K229" s="25">
        <f>VLOOKUP($E229,[1]AllProteinsNorm!$A$1:$Q$3226,4,FALSE)</f>
        <v>4978.43335691218</v>
      </c>
      <c r="L229" s="1">
        <f>VLOOKUP($E229,[1]AllProteinsNorm!$A$1:$Q$3226,5,FALSE)</f>
        <v>6698.0723184703002</v>
      </c>
      <c r="M229" s="1">
        <f>VLOOKUP($E229,[1]AllProteinsNorm!$A$1:$Q$3226,10,FALSE)</f>
        <v>4458.0129705459804</v>
      </c>
      <c r="N229" s="1">
        <f>VLOOKUP($E229,[1]AllProteinsNorm!$A$1:$Q$3226,11,FALSE)</f>
        <v>4363.3122319355698</v>
      </c>
      <c r="O229" s="1">
        <f>VLOOKUP($E229,[1]AllProteinsNorm!$A$1:$Q$3226,15,FALSE)</f>
        <v>7321.94226815812</v>
      </c>
      <c r="P229" s="1">
        <f>VLOOKUP($E229,[1]AllProteinsNorm!$A$1:$Q$3226,6,FALSE)</f>
        <v>6437.6451121118498</v>
      </c>
      <c r="Q229" s="1">
        <f>VLOOKUP($E229,[1]AllProteinsNorm!$A$1:$Q$3226,8,FALSE)</f>
        <v>2469.3587880392902</v>
      </c>
      <c r="R229" s="1">
        <f>VLOOKUP($E229,[1]AllProteinsNorm!$A$1:$Q$3226,13,FALSE)</f>
        <v>12261.511946095299</v>
      </c>
      <c r="S229" s="1">
        <f>VLOOKUP($E229,[1]AllProteinsNorm!$A$1:$Q$3226,16,FALSE)</f>
        <v>6480.3936869148602</v>
      </c>
      <c r="T229" s="1">
        <f>VLOOKUP($E229,[1]AllProteinsNorm!$A$1:$Q$3226,17,FALSE)</f>
        <v>4571.9428804703002</v>
      </c>
      <c r="U229" s="1">
        <f>VLOOKUP($E229,[1]AllProteinsNorm!$A$1:$Q$3226,3,FALSE)</f>
        <v>6626.8198210167202</v>
      </c>
      <c r="V229" s="1">
        <f>VLOOKUP($E229,[1]AllProteinsNorm!$A$1:$Q$3226,7,FALSE)</f>
        <v>2350.6886700094301</v>
      </c>
      <c r="W229" s="1">
        <f>VLOOKUP($E229,[1]AllProteinsNorm!$A$1:$Q$3226,9,FALSE)</f>
        <v>6010.1654513286203</v>
      </c>
      <c r="X229" s="1">
        <f>VLOOKUP($E229,[1]AllProteinsNorm!$A$1:$Q$3226,12,FALSE)</f>
        <v>2347.59906927878</v>
      </c>
      <c r="Y229" s="29">
        <f>VLOOKUP($E229,[1]AllProteinsNorm!$A$1:$Q$3226,14,FALSE)</f>
        <v>2283.0438551941602</v>
      </c>
      <c r="Z229" s="25">
        <f t="shared" si="55"/>
        <v>0.8947652683544669</v>
      </c>
      <c r="AA229" s="1">
        <f t="shared" si="55"/>
        <v>1.2038330225255689</v>
      </c>
      <c r="AB229" s="1">
        <f t="shared" si="55"/>
        <v>0.80123100701549321</v>
      </c>
      <c r="AC229" s="1">
        <f t="shared" si="55"/>
        <v>0.78421060607380699</v>
      </c>
      <c r="AD229" s="1">
        <f t="shared" si="55"/>
        <v>1.3159600960306641</v>
      </c>
      <c r="AE229" s="1">
        <f t="shared" si="55"/>
        <v>1.1570268884511636</v>
      </c>
      <c r="AF229" s="1">
        <f t="shared" si="55"/>
        <v>0.44381360967215061</v>
      </c>
      <c r="AG229" s="1">
        <f t="shared" si="55"/>
        <v>2.2037404621770844</v>
      </c>
      <c r="AH229" s="1">
        <f t="shared" si="55"/>
        <v>1.1647100163074962</v>
      </c>
      <c r="AI229" s="1">
        <f t="shared" si="55"/>
        <v>0.82170743385878875</v>
      </c>
      <c r="AJ229" s="1">
        <f t="shared" si="55"/>
        <v>1.1910269336549686</v>
      </c>
      <c r="AK229" s="1">
        <f t="shared" si="55"/>
        <v>0.42248523337537475</v>
      </c>
      <c r="AL229" s="1">
        <f t="shared" si="55"/>
        <v>1.080196703938255</v>
      </c>
      <c r="AM229" s="1">
        <f t="shared" si="55"/>
        <v>0.4219299447476722</v>
      </c>
      <c r="AN229" s="29">
        <f t="shared" si="55"/>
        <v>0.41032754710305835</v>
      </c>
      <c r="AO229" s="1">
        <f t="shared" si="51"/>
        <v>1215.255343588517</v>
      </c>
      <c r="AP229" s="1">
        <f t="shared" si="52"/>
        <v>3260.281601496577</v>
      </c>
      <c r="AQ229" s="29">
        <f t="shared" si="53"/>
        <v>1965.2178613701844</v>
      </c>
    </row>
    <row r="230" spans="1:43" x14ac:dyDescent="0.2">
      <c r="A230" s="26"/>
      <c r="E230" s="25" t="s">
        <v>458</v>
      </c>
      <c r="F230" s="26" t="s">
        <v>459</v>
      </c>
      <c r="G230" s="1">
        <v>0.14284780216321299</v>
      </c>
      <c r="H230" s="43">
        <v>0.28405976136037198</v>
      </c>
      <c r="I230" s="1">
        <f>VLOOKUP(F230,'[1]SUSMB vs SHAM all proteins sum'!$B$2:$E$3214,2,FALSE)</f>
        <v>0.43360409532286998</v>
      </c>
      <c r="J230" s="29">
        <f>VLOOKUP(F230,'[1]SUSMB vs SHAM all proteins sum'!$B$2:$E$3214,3,FALSE)</f>
        <v>0.55353731493728697</v>
      </c>
      <c r="K230" s="25">
        <f>VLOOKUP($E230,[1]AllProteinsNorm!$A$1:$Q$3226,4,FALSE)</f>
        <v>50862.251729803298</v>
      </c>
      <c r="L230" s="1">
        <f>VLOOKUP($E230,[1]AllProteinsNorm!$A$1:$Q$3226,5,FALSE)</f>
        <v>73704.584893768697</v>
      </c>
      <c r="M230" s="1">
        <f>VLOOKUP($E230,[1]AllProteinsNorm!$A$1:$Q$3226,10,FALSE)</f>
        <v>43009.561694738397</v>
      </c>
      <c r="N230" s="1">
        <f>VLOOKUP($E230,[1]AllProteinsNorm!$A$1:$Q$3226,11,FALSE)</f>
        <v>46139.650316279702</v>
      </c>
      <c r="O230" s="1">
        <f>VLOOKUP($E230,[1]AllProteinsNorm!$A$1:$Q$3226,15,FALSE)</f>
        <v>3689.5933383912002</v>
      </c>
      <c r="P230" s="1">
        <f>VLOOKUP($E230,[1]AllProteinsNorm!$A$1:$Q$3226,6,FALSE)</f>
        <v>11823.169794283</v>
      </c>
      <c r="Q230" s="1">
        <f>VLOOKUP($E230,[1]AllProteinsNorm!$A$1:$Q$3226,8,FALSE)</f>
        <v>6103.2586081914496</v>
      </c>
      <c r="R230" s="1">
        <f>VLOOKUP($E230,[1]AllProteinsNorm!$A$1:$Q$3226,13,FALSE)</f>
        <v>29815.7357560364</v>
      </c>
      <c r="S230" s="1">
        <f>VLOOKUP($E230,[1]AllProteinsNorm!$A$1:$Q$3226,16,FALSE)</f>
        <v>19250.920886493299</v>
      </c>
      <c r="T230" s="1">
        <f>VLOOKUP($E230,[1]AllProteinsNorm!$A$1:$Q$3226,17,FALSE)</f>
        <v>1225.64233872357</v>
      </c>
      <c r="U230" s="1">
        <f>VLOOKUP($E230,[1]AllProteinsNorm!$A$1:$Q$3226,3,FALSE)</f>
        <v>7049.5957564191303</v>
      </c>
      <c r="V230" s="1">
        <f>VLOOKUP($E230,[1]AllProteinsNorm!$A$1:$Q$3226,7,FALSE)</f>
        <v>4472.6386800553701</v>
      </c>
      <c r="W230" s="1">
        <f>VLOOKUP($E230,[1]AllProteinsNorm!$A$1:$Q$3226,9,FALSE)</f>
        <v>38490.898778255199</v>
      </c>
      <c r="X230" s="1">
        <f>VLOOKUP($E230,[1]AllProteinsNorm!$A$1:$Q$3226,12,FALSE)</f>
        <v>23376.941901960399</v>
      </c>
      <c r="Y230" s="29">
        <f>VLOOKUP($E230,[1]AllProteinsNorm!$A$1:$Q$3226,14,FALSE)</f>
        <v>50276.917071382697</v>
      </c>
      <c r="Z230" s="25">
        <f t="shared" si="55"/>
        <v>1.16975464086908</v>
      </c>
      <c r="AA230" s="1">
        <f t="shared" si="55"/>
        <v>1.6950936559164491</v>
      </c>
      <c r="AB230" s="1">
        <f t="shared" si="55"/>
        <v>0.98915468118540217</v>
      </c>
      <c r="AC230" s="1">
        <f t="shared" si="55"/>
        <v>1.0611419716976305</v>
      </c>
      <c r="AD230" s="1">
        <f t="shared" si="55"/>
        <v>8.4855050331438392E-2</v>
      </c>
      <c r="AE230" s="1">
        <f t="shared" si="55"/>
        <v>0.27191497163979667</v>
      </c>
      <c r="AF230" s="1">
        <f t="shared" si="55"/>
        <v>0.14036569043939415</v>
      </c>
      <c r="AG230" s="1">
        <f t="shared" si="55"/>
        <v>0.68571669726358431</v>
      </c>
      <c r="AH230" s="1">
        <f t="shared" si="55"/>
        <v>0.4427419801940044</v>
      </c>
      <c r="AI230" s="1">
        <f t="shared" si="55"/>
        <v>2.8187914710968959E-2</v>
      </c>
      <c r="AJ230" s="1">
        <f t="shared" si="55"/>
        <v>0.16213000942485289</v>
      </c>
      <c r="AK230" s="1">
        <f t="shared" si="55"/>
        <v>0.10286390545032911</v>
      </c>
      <c r="AL230" s="1">
        <f t="shared" si="55"/>
        <v>0.88523228810774757</v>
      </c>
      <c r="AM230" s="1">
        <f t="shared" si="55"/>
        <v>0.53763420511565285</v>
      </c>
      <c r="AN230" s="29">
        <f t="shared" si="55"/>
        <v>1.1562928315731338</v>
      </c>
      <c r="AO230" s="1">
        <f t="shared" si="51"/>
        <v>22621.205452126502</v>
      </c>
      <c r="AP230" s="1">
        <f t="shared" si="52"/>
        <v>10073.295481083833</v>
      </c>
      <c r="AQ230" s="29">
        <f t="shared" si="53"/>
        <v>17701.951290015975</v>
      </c>
    </row>
    <row r="231" spans="1:43" x14ac:dyDescent="0.2">
      <c r="A231" s="26"/>
      <c r="E231" s="25" t="s">
        <v>460</v>
      </c>
      <c r="F231" s="26" t="s">
        <v>461</v>
      </c>
      <c r="G231" s="1">
        <v>0.23388317021089999</v>
      </c>
      <c r="H231" s="1">
        <v>1.2113124135284601</v>
      </c>
      <c r="I231" s="1">
        <f>VLOOKUP(F231,'[1]SUSMB vs SHAM all proteins sum'!$B$2:$E$3214,2,FALSE)</f>
        <v>0.405632597201318</v>
      </c>
      <c r="J231" s="29">
        <f>VLOOKUP(F231,'[1]SUSMB vs SHAM all proteins sum'!$B$2:$E$3214,3,FALSE)</f>
        <v>1.12757383093208</v>
      </c>
      <c r="K231" s="25">
        <f>VLOOKUP($E231,[1]AllProteinsNorm!$A$1:$Q$3226,4,FALSE)</f>
        <v>7592476.9104640698</v>
      </c>
      <c r="L231" s="1">
        <f>VLOOKUP($E231,[1]AllProteinsNorm!$A$1:$Q$3226,5,FALSE)</f>
        <v>4964568.2695732797</v>
      </c>
      <c r="M231" s="1">
        <f>VLOOKUP($E231,[1]AllProteinsNorm!$A$1:$Q$3226,10,FALSE)</f>
        <v>7515239.8347735601</v>
      </c>
      <c r="N231" s="1">
        <f>VLOOKUP($E231,[1]AllProteinsNorm!$A$1:$Q$3226,11,FALSE)</f>
        <v>5271604.3441248201</v>
      </c>
      <c r="O231" s="1">
        <f>VLOOKUP($E231,[1]AllProteinsNorm!$A$1:$Q$3226,15,FALSE)</f>
        <v>5062427.6081953999</v>
      </c>
      <c r="P231" s="1">
        <f>VLOOKUP($E231,[1]AllProteinsNorm!$A$1:$Q$3226,6,FALSE)</f>
        <v>5472006.4704967402</v>
      </c>
      <c r="Q231" s="1">
        <f>VLOOKUP($E231,[1]AllProteinsNorm!$A$1:$Q$3226,8,FALSE)</f>
        <v>7344883.4220141601</v>
      </c>
      <c r="R231" s="1">
        <f>VLOOKUP($E231,[1]AllProteinsNorm!$A$1:$Q$3226,13,FALSE)</f>
        <v>5920062.7860905696</v>
      </c>
      <c r="S231" s="1">
        <f>VLOOKUP($E231,[1]AllProteinsNorm!$A$1:$Q$3226,16,FALSE)</f>
        <v>10329154.1351816</v>
      </c>
      <c r="T231" s="1">
        <f>VLOOKUP($E231,[1]AllProteinsNorm!$A$1:$Q$3226,17,FALSE)</f>
        <v>8021723.7966592899</v>
      </c>
      <c r="U231" s="1">
        <f>VLOOKUP($E231,[1]AllProteinsNorm!$A$1:$Q$3226,3,FALSE)</f>
        <v>8455450.52802369</v>
      </c>
      <c r="V231" s="1">
        <f>VLOOKUP($E231,[1]AllProteinsNorm!$A$1:$Q$3226,7,FALSE)</f>
        <v>5805756.6412511002</v>
      </c>
      <c r="W231" s="1">
        <f>VLOOKUP($E231,[1]AllProteinsNorm!$A$1:$Q$3226,9,FALSE)</f>
        <v>5030837.1466954704</v>
      </c>
      <c r="X231" s="1">
        <f>VLOOKUP($E231,[1]AllProteinsNorm!$A$1:$Q$3226,12,FALSE)</f>
        <v>7059392.0823837398</v>
      </c>
      <c r="Y231" s="29">
        <f>VLOOKUP($E231,[1]AllProteinsNorm!$A$1:$Q$3226,14,FALSE)</f>
        <v>7903714.4682555897</v>
      </c>
      <c r="Z231" s="25">
        <f t="shared" si="55"/>
        <v>1.2485032170570751</v>
      </c>
      <c r="AA231" s="1">
        <f t="shared" si="55"/>
        <v>0.81637119598205843</v>
      </c>
      <c r="AB231" s="1">
        <f t="shared" si="55"/>
        <v>1.2358023898286408</v>
      </c>
      <c r="AC231" s="1">
        <f t="shared" si="55"/>
        <v>0.86686005901723673</v>
      </c>
      <c r="AD231" s="1">
        <f t="shared" si="55"/>
        <v>0.8324631381149884</v>
      </c>
      <c r="AE231" s="1">
        <f t="shared" si="55"/>
        <v>0.89981408738386737</v>
      </c>
      <c r="AF231" s="1">
        <f t="shared" si="55"/>
        <v>1.2077890640214486</v>
      </c>
      <c r="AG231" s="1">
        <f t="shared" si="55"/>
        <v>0.97349225039160237</v>
      </c>
      <c r="AH231" s="1">
        <f t="shared" si="55"/>
        <v>1.6985210912500999</v>
      </c>
      <c r="AI231" s="1">
        <f t="shared" si="55"/>
        <v>1.3190883666263622</v>
      </c>
      <c r="AJ231" s="1">
        <f t="shared" si="55"/>
        <v>1.3904101797603325</v>
      </c>
      <c r="AK231" s="1">
        <f t="shared" si="55"/>
        <v>0.9546958034291122</v>
      </c>
      <c r="AL231" s="1">
        <f t="shared" si="55"/>
        <v>0.82726841796290973</v>
      </c>
      <c r="AM231" s="1">
        <f t="shared" si="55"/>
        <v>1.1608430067368665</v>
      </c>
      <c r="AN231" s="29">
        <f t="shared" si="55"/>
        <v>1.2996829699564421</v>
      </c>
      <c r="AO231" s="1">
        <f t="shared" si="51"/>
        <v>1206701.0285432388</v>
      </c>
      <c r="AP231" s="1">
        <f t="shared" si="52"/>
        <v>1724839.2752860771</v>
      </c>
      <c r="AQ231" s="29">
        <f t="shared" si="53"/>
        <v>1275258.6400849556</v>
      </c>
    </row>
    <row r="232" spans="1:43" x14ac:dyDescent="0.2">
      <c r="A232" s="26"/>
      <c r="E232" s="25" t="s">
        <v>462</v>
      </c>
      <c r="F232" s="26" t="s">
        <v>463</v>
      </c>
      <c r="G232" s="1">
        <v>0.38765499718822599</v>
      </c>
      <c r="H232" s="1">
        <v>1.4613996138376499</v>
      </c>
      <c r="I232" s="1">
        <f>VLOOKUP(F232,'[1]SUSMB vs SHAM all proteins sum'!$B$2:$E$3214,2,FALSE)</f>
        <v>0.38988384737719101</v>
      </c>
      <c r="J232" s="29">
        <f>VLOOKUP(F232,'[1]SUSMB vs SHAM all proteins sum'!$B$2:$E$3214,3,FALSE)</f>
        <v>0.63052090663923199</v>
      </c>
      <c r="K232" s="25">
        <f>VLOOKUP($E232,[1]AllProteinsNorm!$A$1:$Q$3226,4,FALSE)</f>
        <v>25595.077657957601</v>
      </c>
      <c r="L232" s="1">
        <f>VLOOKUP($E232,[1]AllProteinsNorm!$A$1:$Q$3226,5,FALSE)</f>
        <v>14915.606986331301</v>
      </c>
      <c r="M232" s="1">
        <f>VLOOKUP($E232,[1]AllProteinsNorm!$A$1:$Q$3226,10,FALSE)</f>
        <v>25393.2509107634</v>
      </c>
      <c r="N232" s="1">
        <f>VLOOKUP($E232,[1]AllProteinsNorm!$A$1:$Q$3226,11,FALSE)</f>
        <v>10097.933302658101</v>
      </c>
      <c r="O232" s="1">
        <f>VLOOKUP($E232,[1]AllProteinsNorm!$A$1:$Q$3226,15,FALSE)</f>
        <v>7902.10399287771</v>
      </c>
      <c r="P232" s="1">
        <f>VLOOKUP($E232,[1]AllProteinsNorm!$A$1:$Q$3226,6,FALSE)</f>
        <v>6036.2701922321203</v>
      </c>
      <c r="Q232" s="1">
        <f>VLOOKUP($E232,[1]AllProteinsNorm!$A$1:$Q$3226,8,FALSE)</f>
        <v>35173.290343852801</v>
      </c>
      <c r="R232" s="1">
        <f>VLOOKUP($E232,[1]AllProteinsNorm!$A$1:$Q$3226,13,FALSE)</f>
        <v>25666.423452874998</v>
      </c>
      <c r="S232" s="1">
        <f>VLOOKUP($E232,[1]AllProteinsNorm!$A$1:$Q$3226,16,FALSE)</f>
        <v>22821.5247663882</v>
      </c>
      <c r="T232" s="1">
        <f>VLOOKUP($E232,[1]AllProteinsNorm!$A$1:$Q$3226,17,FALSE)</f>
        <v>41461.421351316902</v>
      </c>
      <c r="U232" s="1">
        <f>VLOOKUP($E232,[1]AllProteinsNorm!$A$1:$Q$3226,3,FALSE)</f>
        <v>3436.0080513968001</v>
      </c>
      <c r="V232" s="1">
        <f>VLOOKUP($E232,[1]AllProteinsNorm!$A$1:$Q$3226,7,FALSE)</f>
        <v>26446.2906366672</v>
      </c>
      <c r="W232" s="1">
        <f>VLOOKUP($E232,[1]AllProteinsNorm!$A$1:$Q$3226,9,FALSE)</f>
        <v>3041.1842311837199</v>
      </c>
      <c r="X232" s="1">
        <f>VLOOKUP($E232,[1]AllProteinsNorm!$A$1:$Q$3226,12,FALSE)</f>
        <v>17157.671824569399</v>
      </c>
      <c r="Y232" s="29">
        <f>VLOOKUP($E232,[1]AllProteinsNorm!$A$1:$Q$3226,14,FALSE)</f>
        <v>16258.0463193633</v>
      </c>
      <c r="Z232" s="25">
        <f t="shared" si="55"/>
        <v>1.5252601747199741</v>
      </c>
      <c r="AA232" s="1">
        <f t="shared" si="55"/>
        <v>0.88884986488615059</v>
      </c>
      <c r="AB232" s="1">
        <f t="shared" si="55"/>
        <v>1.5132329285516906</v>
      </c>
      <c r="AC232" s="1">
        <f t="shared" si="55"/>
        <v>0.60175537341002794</v>
      </c>
      <c r="AD232" s="1">
        <f t="shared" si="55"/>
        <v>0.47090165843215614</v>
      </c>
      <c r="AE232" s="1">
        <f t="shared" si="55"/>
        <v>0.35971301400597561</v>
      </c>
      <c r="AF232" s="1">
        <f t="shared" si="55"/>
        <v>2.0960443915145466</v>
      </c>
      <c r="AG232" s="1">
        <f t="shared" si="55"/>
        <v>1.5295118086112827</v>
      </c>
      <c r="AH232" s="1">
        <f t="shared" si="55"/>
        <v>1.3599787942716131</v>
      </c>
      <c r="AI232" s="1">
        <f t="shared" si="55"/>
        <v>2.4707662785616402</v>
      </c>
      <c r="AJ232" s="1">
        <f t="shared" si="55"/>
        <v>0.20475836451245677</v>
      </c>
      <c r="AK232" s="1">
        <f t="shared" si="55"/>
        <v>1.5759856022408731</v>
      </c>
      <c r="AL232" s="1">
        <f t="shared" si="55"/>
        <v>0.18123004953527672</v>
      </c>
      <c r="AM232" s="1">
        <f t="shared" si="55"/>
        <v>1.0224588444174687</v>
      </c>
      <c r="AN232" s="29">
        <f t="shared" si="55"/>
        <v>0.96884842082000056</v>
      </c>
      <c r="AO232" s="1">
        <f t="shared" si="51"/>
        <v>7467.753295085492</v>
      </c>
      <c r="AP232" s="1">
        <f t="shared" si="52"/>
        <v>12097.112614985354</v>
      </c>
      <c r="AQ232" s="29">
        <f t="shared" si="53"/>
        <v>8933.0072687567535</v>
      </c>
    </row>
    <row r="233" spans="1:43" x14ac:dyDescent="0.2">
      <c r="A233" s="26"/>
      <c r="E233" s="25" t="s">
        <v>464</v>
      </c>
      <c r="F233" s="26" t="s">
        <v>465</v>
      </c>
      <c r="G233" s="1">
        <v>0.28222033455644402</v>
      </c>
      <c r="H233" s="43">
        <v>0.62391548908150796</v>
      </c>
      <c r="I233" s="1">
        <f>VLOOKUP(F233,'[1]SUSMB vs SHAM all proteins sum'!$B$2:$E$3214,2,FALSE)</f>
        <v>0.334136453267742</v>
      </c>
      <c r="J233" s="29">
        <f>VLOOKUP(F233,'[1]SUSMB vs SHAM all proteins sum'!$B$2:$E$3214,3,FALSE)</f>
        <v>1.3013200544999699</v>
      </c>
      <c r="K233" s="25">
        <f>VLOOKUP($E233,[1]AllProteinsNorm!$A$1:$Q$3226,4,FALSE)</f>
        <v>9408.2833303214993</v>
      </c>
      <c r="L233" s="1">
        <f>VLOOKUP($E233,[1]AllProteinsNorm!$A$1:$Q$3226,5,FALSE)</f>
        <v>27102.122859777101</v>
      </c>
      <c r="M233" s="1">
        <f>VLOOKUP($E233,[1]AllProteinsNorm!$A$1:$Q$3226,10,FALSE)</f>
        <v>16791.6011620791</v>
      </c>
      <c r="N233" s="1">
        <f>VLOOKUP($E233,[1]AllProteinsNorm!$A$1:$Q$3226,11,FALSE)</f>
        <v>21337.344669164198</v>
      </c>
      <c r="O233" s="1">
        <f>VLOOKUP($E233,[1]AllProteinsNorm!$A$1:$Q$3226,15,FALSE)</f>
        <v>30644.304413349699</v>
      </c>
      <c r="P233" s="1">
        <f>VLOOKUP($E233,[1]AllProteinsNorm!$A$1:$Q$3226,6,FALSE)</f>
        <v>34410.954414763699</v>
      </c>
      <c r="Q233" s="1">
        <f>VLOOKUP($E233,[1]AllProteinsNorm!$A$1:$Q$3226,8,FALSE)</f>
        <v>16985.35265556</v>
      </c>
      <c r="R233" s="1">
        <f>VLOOKUP($E233,[1]AllProteinsNorm!$A$1:$Q$3226,13,FALSE)</f>
        <v>10699.191913635599</v>
      </c>
      <c r="S233" s="1">
        <f>VLOOKUP($E233,[1]AllProteinsNorm!$A$1:$Q$3226,16,FALSE)</f>
        <v>3983.0844500745302</v>
      </c>
      <c r="T233" s="1">
        <f>VLOOKUP($E233,[1]AllProteinsNorm!$A$1:$Q$3226,17,FALSE)</f>
        <v>10626.322845164101</v>
      </c>
      <c r="U233" s="1">
        <f>VLOOKUP($E233,[1]AllProteinsNorm!$A$1:$Q$3226,3,FALSE)</f>
        <v>17392.316675080801</v>
      </c>
      <c r="V233" s="1">
        <f>VLOOKUP($E233,[1]AllProteinsNorm!$A$1:$Q$3226,7,FALSE)</f>
        <v>42032.677885775804</v>
      </c>
      <c r="W233" s="1">
        <f>VLOOKUP($E233,[1]AllProteinsNorm!$A$1:$Q$3226,9,FALSE)</f>
        <v>22684.680177629201</v>
      </c>
      <c r="X233" s="1">
        <f>VLOOKUP($E233,[1]AllProteinsNorm!$A$1:$Q$3226,12,FALSE)</f>
        <v>22255.059017246102</v>
      </c>
      <c r="Y233" s="29">
        <f>VLOOKUP($E233,[1]AllProteinsNorm!$A$1:$Q$3226,14,FALSE)</f>
        <v>28308.095796653</v>
      </c>
      <c r="Z233" s="25">
        <f t="shared" si="55"/>
        <v>0.44680644883175868</v>
      </c>
      <c r="AA233" s="1">
        <f t="shared" si="55"/>
        <v>1.2871001909298616</v>
      </c>
      <c r="AB233" s="1">
        <f t="shared" si="55"/>
        <v>0.79744576369719267</v>
      </c>
      <c r="AC233" s="1">
        <f t="shared" si="55"/>
        <v>1.0133265404968124</v>
      </c>
      <c r="AD233" s="1">
        <f t="shared" si="55"/>
        <v>1.4553210560443746</v>
      </c>
      <c r="AE233" s="1">
        <f t="shared" si="55"/>
        <v>1.6342020965100659</v>
      </c>
      <c r="AF233" s="1">
        <f t="shared" si="55"/>
        <v>0.80664716779171541</v>
      </c>
      <c r="AG233" s="1">
        <f t="shared" si="55"/>
        <v>0.50811266800333843</v>
      </c>
      <c r="AH233" s="1">
        <f t="shared" si="55"/>
        <v>0.18915967515552964</v>
      </c>
      <c r="AI233" s="1">
        <f t="shared" si="55"/>
        <v>0.5046520611561256</v>
      </c>
      <c r="AJ233" s="1">
        <f t="shared" si="55"/>
        <v>0.82597419504846947</v>
      </c>
      <c r="AK233" s="1">
        <f t="shared" si="55"/>
        <v>1.9961634744253516</v>
      </c>
      <c r="AL233" s="1">
        <f t="shared" si="55"/>
        <v>1.0773125167675341</v>
      </c>
      <c r="AM233" s="1">
        <f t="shared" si="55"/>
        <v>1.0569094848568028</v>
      </c>
      <c r="AN233" s="29">
        <f t="shared" si="55"/>
        <v>1.3443727523945166</v>
      </c>
      <c r="AO233" s="1">
        <f t="shared" si="51"/>
        <v>7515.6468300940305</v>
      </c>
      <c r="AP233" s="1">
        <f t="shared" si="52"/>
        <v>10384.063421026129</v>
      </c>
      <c r="AQ233" s="29">
        <f t="shared" si="53"/>
        <v>8485.9107176938542</v>
      </c>
    </row>
    <row r="234" spans="1:43" x14ac:dyDescent="0.2">
      <c r="A234" s="26"/>
      <c r="E234" s="25" t="s">
        <v>466</v>
      </c>
      <c r="F234" s="26" t="s">
        <v>467</v>
      </c>
      <c r="G234" s="1">
        <v>0.91959875290081405</v>
      </c>
      <c r="H234" s="1">
        <v>0.99534188151168002</v>
      </c>
      <c r="I234" s="1">
        <f>VLOOKUP(F234,'[1]SUSMB vs SHAM all proteins sum'!$B$2:$E$3214,2,FALSE)</f>
        <v>0.22926564116445899</v>
      </c>
      <c r="J234" s="29">
        <f>VLOOKUP(F234,'[1]SUSMB vs SHAM all proteins sum'!$B$2:$E$3214,3,FALSE)</f>
        <v>0.93142221507696599</v>
      </c>
      <c r="K234" s="25">
        <f>VLOOKUP($E234,[1]AllProteinsNorm!$A$1:$Q$3226,4,FALSE)</f>
        <v>4961858.1679442897</v>
      </c>
      <c r="L234" s="1">
        <f>VLOOKUP($E234,[1]AllProteinsNorm!$A$1:$Q$3226,5,FALSE)</f>
        <v>6036180.9372537397</v>
      </c>
      <c r="M234" s="1">
        <f>VLOOKUP($E234,[1]AllProteinsNorm!$A$1:$Q$3226,10,FALSE)</f>
        <v>5477203.9552022796</v>
      </c>
      <c r="N234" s="1">
        <f>VLOOKUP($E234,[1]AllProteinsNorm!$A$1:$Q$3226,11,FALSE)</f>
        <v>5360468.2156978799</v>
      </c>
      <c r="O234" s="1">
        <f>VLOOKUP($E234,[1]AllProteinsNorm!$A$1:$Q$3226,15,FALSE)</f>
        <v>4859990.3772734897</v>
      </c>
      <c r="P234" s="1">
        <f>VLOOKUP($E234,[1]AllProteinsNorm!$A$1:$Q$3226,6,FALSE)</f>
        <v>5428728.9643491097</v>
      </c>
      <c r="Q234" s="1">
        <f>VLOOKUP($E234,[1]AllProteinsNorm!$A$1:$Q$3226,8,FALSE)</f>
        <v>5236755.1710455501</v>
      </c>
      <c r="R234" s="1">
        <f>VLOOKUP($E234,[1]AllProteinsNorm!$A$1:$Q$3226,13,FALSE)</f>
        <v>5092850.3961746404</v>
      </c>
      <c r="S234" s="1">
        <f>VLOOKUP($E234,[1]AllProteinsNorm!$A$1:$Q$3226,16,FALSE)</f>
        <v>5712208.6198706003</v>
      </c>
      <c r="T234" s="1">
        <f>VLOOKUP($E234,[1]AllProteinsNorm!$A$1:$Q$3226,17,FALSE)</f>
        <v>5048235.7355454499</v>
      </c>
      <c r="U234" s="1">
        <f>VLOOKUP($E234,[1]AllProteinsNorm!$A$1:$Q$3226,3,FALSE)</f>
        <v>4401531.18329209</v>
      </c>
      <c r="V234" s="1">
        <f>VLOOKUP($E234,[1]AllProteinsNorm!$A$1:$Q$3226,7,FALSE)</f>
        <v>4799493.06442405</v>
      </c>
      <c r="W234" s="1">
        <f>VLOOKUP($E234,[1]AllProteinsNorm!$A$1:$Q$3226,9,FALSE)</f>
        <v>5574317.1530496702</v>
      </c>
      <c r="X234" s="1">
        <f>VLOOKUP($E234,[1]AllProteinsNorm!$A$1:$Q$3226,12,FALSE)</f>
        <v>5002226.29062948</v>
      </c>
      <c r="Y234" s="29">
        <f>VLOOKUP($E234,[1]AllProteinsNorm!$A$1:$Q$3226,14,FALSE)</f>
        <v>5086071.2826707195</v>
      </c>
      <c r="Z234" s="25">
        <f t="shared" si="55"/>
        <v>0.92933653371826719</v>
      </c>
      <c r="AA234" s="1">
        <f t="shared" si="55"/>
        <v>1.1305529660973281</v>
      </c>
      <c r="AB234" s="1">
        <f t="shared" si="55"/>
        <v>1.0258587742552381</v>
      </c>
      <c r="AC234" s="1">
        <f t="shared" si="55"/>
        <v>1.0039946290418724</v>
      </c>
      <c r="AD234" s="1">
        <f t="shared" si="55"/>
        <v>0.91025709688729439</v>
      </c>
      <c r="AE234" s="1">
        <f t="shared" si="55"/>
        <v>1.0167795989852657</v>
      </c>
      <c r="AF234" s="1">
        <f t="shared" si="55"/>
        <v>0.98082366199656457</v>
      </c>
      <c r="AG234" s="1">
        <f t="shared" si="55"/>
        <v>0.95387086323902848</v>
      </c>
      <c r="AH234" s="1">
        <f t="shared" si="55"/>
        <v>1.0698742243302577</v>
      </c>
      <c r="AI234" s="1">
        <f t="shared" si="55"/>
        <v>0.94551471264810449</v>
      </c>
      <c r="AJ234" s="1">
        <f t="shared" si="55"/>
        <v>0.82438949169485021</v>
      </c>
      <c r="AK234" s="1">
        <f t="shared" si="55"/>
        <v>0.89892618795765433</v>
      </c>
      <c r="AL234" s="1">
        <f t="shared" si="55"/>
        <v>1.0440476945369277</v>
      </c>
      <c r="AM234" s="1">
        <f t="shared" si="55"/>
        <v>0.93689732444205998</v>
      </c>
      <c r="AN234" s="29">
        <f t="shared" si="55"/>
        <v>0.95260116192307442</v>
      </c>
      <c r="AO234" s="1">
        <f t="shared" si="51"/>
        <v>418881.50077945623</v>
      </c>
      <c r="AP234" s="1">
        <f t="shared" si="52"/>
        <v>243603.23267541398</v>
      </c>
      <c r="AQ234" s="29">
        <f t="shared" si="53"/>
        <v>382597.04762705584</v>
      </c>
    </row>
    <row r="235" spans="1:43" x14ac:dyDescent="0.2">
      <c r="A235" s="26"/>
      <c r="E235" s="25" t="s">
        <v>468</v>
      </c>
      <c r="F235" s="26" t="s">
        <v>469</v>
      </c>
      <c r="G235" s="1">
        <v>8.1172903743369301E-2</v>
      </c>
      <c r="H235" s="1">
        <v>1.20614704743865</v>
      </c>
      <c r="I235" s="1">
        <f>VLOOKUP(F235,'[1]SUSMB vs SHAM all proteins sum'!$B$2:$E$3214,2,FALSE)</f>
        <v>0.337491795986052</v>
      </c>
      <c r="J235" s="29">
        <f>VLOOKUP(F235,'[1]SUSMB vs SHAM all proteins sum'!$B$2:$E$3214,3,FALSE)</f>
        <v>1.08896284198746</v>
      </c>
      <c r="K235" s="25">
        <f>VLOOKUP($E235,[1]AllProteinsNorm!$A$1:$Q$3226,4,FALSE)</f>
        <v>548948.45404941298</v>
      </c>
      <c r="L235" s="1">
        <f>VLOOKUP($E235,[1]AllProteinsNorm!$A$1:$Q$3226,5,FALSE)</f>
        <v>416968.54977928998</v>
      </c>
      <c r="M235" s="1">
        <f>VLOOKUP($E235,[1]AllProteinsNorm!$A$1:$Q$3226,10,FALSE)</f>
        <v>623368.79144307703</v>
      </c>
      <c r="N235" s="1">
        <f>VLOOKUP($E235,[1]AllProteinsNorm!$A$1:$Q$3226,11,FALSE)</f>
        <v>494628.690767325</v>
      </c>
      <c r="O235" s="1">
        <f>VLOOKUP($E235,[1]AllProteinsNorm!$A$1:$Q$3226,15,FALSE)</f>
        <v>625386.05365937599</v>
      </c>
      <c r="P235" s="1">
        <f>VLOOKUP($E235,[1]AllProteinsNorm!$A$1:$Q$3226,6,FALSE)</f>
        <v>572534.17210370803</v>
      </c>
      <c r="Q235" s="1">
        <f>VLOOKUP($E235,[1]AllProteinsNorm!$A$1:$Q$3226,8,FALSE)</f>
        <v>564259.05085999297</v>
      </c>
      <c r="R235" s="1">
        <f>VLOOKUP($E235,[1]AllProteinsNorm!$A$1:$Q$3226,13,FALSE)</f>
        <v>665810.47140437504</v>
      </c>
      <c r="S235" s="1">
        <f>VLOOKUP($E235,[1]AllProteinsNorm!$A$1:$Q$3226,16,FALSE)</f>
        <v>715221.51796868502</v>
      </c>
      <c r="T235" s="1">
        <f>VLOOKUP($E235,[1]AllProteinsNorm!$A$1:$Q$3226,17,FALSE)</f>
        <v>732381.84048410098</v>
      </c>
      <c r="U235" s="1">
        <f>VLOOKUP($E235,[1]AllProteinsNorm!$A$1:$Q$3226,3,FALSE)</f>
        <v>575352.28428736399</v>
      </c>
      <c r="V235" s="1">
        <f>VLOOKUP($E235,[1]AllProteinsNorm!$A$1:$Q$3226,7,FALSE)</f>
        <v>532793.23105057701</v>
      </c>
      <c r="W235" s="1">
        <f>VLOOKUP($E235,[1]AllProteinsNorm!$A$1:$Q$3226,9,FALSE)</f>
        <v>566922.033476057</v>
      </c>
      <c r="X235" s="1">
        <f>VLOOKUP($E235,[1]AllProteinsNorm!$A$1:$Q$3226,12,FALSE)</f>
        <v>654799.21848430997</v>
      </c>
      <c r="Y235" s="29">
        <f>VLOOKUP($E235,[1]AllProteinsNorm!$A$1:$Q$3226,14,FALSE)</f>
        <v>593948.36691139301</v>
      </c>
      <c r="Z235" s="25">
        <f t="shared" si="55"/>
        <v>1.0130815057352509</v>
      </c>
      <c r="AA235" s="1">
        <f t="shared" si="55"/>
        <v>0.76951328150861875</v>
      </c>
      <c r="AB235" s="1">
        <f t="shared" si="55"/>
        <v>1.1504238498259258</v>
      </c>
      <c r="AC235" s="1">
        <f t="shared" si="55"/>
        <v>0.91283466621678744</v>
      </c>
      <c r="AD235" s="1">
        <f t="shared" si="55"/>
        <v>1.1541466967134171</v>
      </c>
      <c r="AE235" s="1">
        <f t="shared" si="55"/>
        <v>1.0566088252568422</v>
      </c>
      <c r="AF235" s="1">
        <f t="shared" si="55"/>
        <v>1.0413371322082814</v>
      </c>
      <c r="AG235" s="1">
        <f t="shared" si="55"/>
        <v>1.2287497485946564</v>
      </c>
      <c r="AH235" s="1">
        <f t="shared" si="55"/>
        <v>1.3199375770402391</v>
      </c>
      <c r="AI235" s="1">
        <f t="shared" si="55"/>
        <v>1.3516068626436106</v>
      </c>
      <c r="AJ235" s="1">
        <f t="shared" si="55"/>
        <v>1.0618096365776297</v>
      </c>
      <c r="AK235" s="1">
        <f t="shared" si="55"/>
        <v>0.98326712604182298</v>
      </c>
      <c r="AL235" s="1">
        <f t="shared" si="55"/>
        <v>1.0462516527220527</v>
      </c>
      <c r="AM235" s="1">
        <f t="shared" si="55"/>
        <v>1.2084285388234981</v>
      </c>
      <c r="AN235" s="29">
        <f t="shared" si="55"/>
        <v>1.0961286099649428</v>
      </c>
      <c r="AO235" s="1">
        <f t="shared" si="51"/>
        <v>79371.533704770132</v>
      </c>
      <c r="AP235" s="1">
        <f t="shared" si="52"/>
        <v>70204.047362854646</v>
      </c>
      <c r="AQ235" s="29">
        <f t="shared" si="53"/>
        <v>40242.170434170745</v>
      </c>
    </row>
    <row r="236" spans="1:43" x14ac:dyDescent="0.2">
      <c r="A236" s="26"/>
      <c r="E236" s="25" t="s">
        <v>470</v>
      </c>
      <c r="F236" s="26" t="s">
        <v>471</v>
      </c>
      <c r="G236" s="43">
        <v>1.6470427632748301E-2</v>
      </c>
      <c r="H236" s="1">
        <v>1.30876738545489</v>
      </c>
      <c r="I236" s="1">
        <f>VLOOKUP(F236,'[1]SUSMB vs SHAM all proteins sum'!$B$2:$E$3214,2,FALSE)</f>
        <v>0.12962738077660799</v>
      </c>
      <c r="J236" s="29">
        <f>VLOOKUP(F236,'[1]SUSMB vs SHAM all proteins sum'!$B$2:$E$3214,3,FALSE)</f>
        <v>1.1786489969727101</v>
      </c>
      <c r="K236" s="25">
        <f>VLOOKUP($E236,[1]AllProteinsNorm!$A$1:$Q$3226,4,FALSE)</f>
        <v>226278.59398983201</v>
      </c>
      <c r="L236" s="1">
        <f>VLOOKUP($E236,[1]AllProteinsNorm!$A$1:$Q$3226,5,FALSE)</f>
        <v>302612.74512754602</v>
      </c>
      <c r="M236" s="1">
        <f>VLOOKUP($E236,[1]AllProteinsNorm!$A$1:$Q$3226,10,FALSE)</f>
        <v>291344.04752133298</v>
      </c>
      <c r="N236" s="1">
        <f>VLOOKUP($E236,[1]AllProteinsNorm!$A$1:$Q$3226,11,FALSE)</f>
        <v>330955.73139352002</v>
      </c>
      <c r="O236" s="1">
        <f>VLOOKUP($E236,[1]AllProteinsNorm!$A$1:$Q$3226,15,FALSE)</f>
        <v>250783.10234204601</v>
      </c>
      <c r="P236" s="1">
        <f>VLOOKUP($E236,[1]AllProteinsNorm!$A$1:$Q$3226,6,FALSE)</f>
        <v>361630.58127079799</v>
      </c>
      <c r="Q236" s="1">
        <f>VLOOKUP($E236,[1]AllProteinsNorm!$A$1:$Q$3226,8,FALSE)</f>
        <v>428927.04037373402</v>
      </c>
      <c r="R236" s="1">
        <f>VLOOKUP($E236,[1]AllProteinsNorm!$A$1:$Q$3226,13,FALSE)</f>
        <v>336103.64763346699</v>
      </c>
      <c r="S236" s="1">
        <f>VLOOKUP($E236,[1]AllProteinsNorm!$A$1:$Q$3226,16,FALSE)</f>
        <v>309697.43453682098</v>
      </c>
      <c r="T236" s="1">
        <f>VLOOKUP($E236,[1]AllProteinsNorm!$A$1:$Q$3226,17,FALSE)</f>
        <v>393783.87063884002</v>
      </c>
      <c r="U236" s="1">
        <f>VLOOKUP($E236,[1]AllProteinsNorm!$A$1:$Q$3226,3,FALSE)</f>
        <v>260254.171659443</v>
      </c>
      <c r="V236" s="1">
        <f>VLOOKUP($E236,[1]AllProteinsNorm!$A$1:$Q$3226,7,FALSE)</f>
        <v>343369.200807955</v>
      </c>
      <c r="W236" s="1">
        <f>VLOOKUP($E236,[1]AllProteinsNorm!$A$1:$Q$3226,9,FALSE)</f>
        <v>307875.04122913</v>
      </c>
      <c r="X236" s="1">
        <f>VLOOKUP($E236,[1]AllProteinsNorm!$A$1:$Q$3226,12,FALSE)</f>
        <v>393998.64314612601</v>
      </c>
      <c r="Y236" s="29">
        <f>VLOOKUP($E236,[1]AllProteinsNorm!$A$1:$Q$3226,14,FALSE)</f>
        <v>347455.52465561999</v>
      </c>
      <c r="Z236" s="25">
        <f t="shared" si="55"/>
        <v>0.80699983887515303</v>
      </c>
      <c r="AA236" s="1">
        <f t="shared" si="55"/>
        <v>1.0792379086926405</v>
      </c>
      <c r="AB236" s="1">
        <f t="shared" si="55"/>
        <v>1.03904923245862</v>
      </c>
      <c r="AC236" s="1">
        <f t="shared" si="55"/>
        <v>1.1803203175346784</v>
      </c>
      <c r="AD236" s="1">
        <f t="shared" si="55"/>
        <v>0.89439270243890734</v>
      </c>
      <c r="AE236" s="1">
        <f t="shared" si="55"/>
        <v>1.2897190833304177</v>
      </c>
      <c r="AF236" s="1">
        <f t="shared" si="55"/>
        <v>1.5297251338160334</v>
      </c>
      <c r="AG236" s="1">
        <f t="shared" si="55"/>
        <v>1.1986798428566656</v>
      </c>
      <c r="AH236" s="1">
        <f t="shared" si="55"/>
        <v>1.104504740658294</v>
      </c>
      <c r="AI236" s="1">
        <f t="shared" si="55"/>
        <v>1.4043905548195947</v>
      </c>
      <c r="AJ236" s="1">
        <f t="shared" si="55"/>
        <v>0.92817031824581053</v>
      </c>
      <c r="AK236" s="1">
        <f t="shared" si="55"/>
        <v>1.2245917072436883</v>
      </c>
      <c r="AL236" s="1">
        <f t="shared" si="55"/>
        <v>1.0980053582830442</v>
      </c>
      <c r="AM236" s="1">
        <f t="shared" si="55"/>
        <v>1.4051565193579036</v>
      </c>
      <c r="AN236" s="29">
        <f t="shared" si="55"/>
        <v>1.2391651701086976</v>
      </c>
      <c r="AO236" s="1">
        <f t="shared" si="51"/>
        <v>37350.628593011992</v>
      </c>
      <c r="AP236" s="1">
        <f t="shared" si="52"/>
        <v>41987.17517282784</v>
      </c>
      <c r="AQ236" s="29">
        <f t="shared" si="53"/>
        <v>44567.943681112025</v>
      </c>
    </row>
    <row r="237" spans="1:43" x14ac:dyDescent="0.2">
      <c r="A237" s="26"/>
      <c r="E237" s="25" t="s">
        <v>472</v>
      </c>
      <c r="F237" s="26" t="s">
        <v>473</v>
      </c>
      <c r="G237" s="1">
        <v>0.25804152590891699</v>
      </c>
      <c r="H237" s="1">
        <v>1.4059387752077599</v>
      </c>
      <c r="I237" s="1">
        <f>VLOOKUP(F237,'[1]SUSMB vs SHAM all proteins sum'!$B$2:$E$3214,2,FALSE)</f>
        <v>0.68505553383614004</v>
      </c>
      <c r="J237" s="29">
        <f>VLOOKUP(F237,'[1]SUSMB vs SHAM all proteins sum'!$B$2:$E$3214,3,FALSE)</f>
        <v>0.896509261924615</v>
      </c>
      <c r="K237" s="25">
        <f>VLOOKUP($E237,[1]AllProteinsNorm!$A$1:$Q$3226,4,FALSE)</f>
        <v>549152.55083254504</v>
      </c>
      <c r="L237" s="1">
        <f>VLOOKUP($E237,[1]AllProteinsNorm!$A$1:$Q$3226,5,FALSE)</f>
        <v>203312.61647739299</v>
      </c>
      <c r="M237" s="1">
        <f>VLOOKUP($E237,[1]AllProteinsNorm!$A$1:$Q$3226,10,FALSE)</f>
        <v>339931.36652116699</v>
      </c>
      <c r="N237" s="1">
        <f>VLOOKUP($E237,[1]AllProteinsNorm!$A$1:$Q$3226,11,FALSE)</f>
        <v>169488.90454365901</v>
      </c>
      <c r="O237" s="1">
        <f>VLOOKUP($E237,[1]AllProteinsNorm!$A$1:$Q$3226,15,FALSE)</f>
        <v>469315.81993121398</v>
      </c>
      <c r="P237" s="1">
        <f>VLOOKUP($E237,[1]AllProteinsNorm!$A$1:$Q$3226,6,FALSE)</f>
        <v>329412.84477336903</v>
      </c>
      <c r="Q237" s="1">
        <f>VLOOKUP($E237,[1]AllProteinsNorm!$A$1:$Q$3226,8,FALSE)</f>
        <v>607252.13611022697</v>
      </c>
      <c r="R237" s="1">
        <f>VLOOKUP($E237,[1]AllProteinsNorm!$A$1:$Q$3226,13,FALSE)</f>
        <v>687274.87195707206</v>
      </c>
      <c r="S237" s="1">
        <f>VLOOKUP($E237,[1]AllProteinsNorm!$A$1:$Q$3226,16,FALSE)</f>
        <v>315854.88572223898</v>
      </c>
      <c r="T237" s="1">
        <f>VLOOKUP($E237,[1]AllProteinsNorm!$A$1:$Q$3226,17,FALSE)</f>
        <v>381908.60146247997</v>
      </c>
      <c r="U237" s="1">
        <f>VLOOKUP($E237,[1]AllProteinsNorm!$A$1:$Q$3226,3,FALSE)</f>
        <v>239508.700951871</v>
      </c>
      <c r="V237" s="1">
        <f>VLOOKUP($E237,[1]AllProteinsNorm!$A$1:$Q$3226,7,FALSE)</f>
        <v>375154.70061959198</v>
      </c>
      <c r="W237" s="1">
        <f>VLOOKUP($E237,[1]AllProteinsNorm!$A$1:$Q$3226,9,FALSE)</f>
        <v>212977.769157659</v>
      </c>
      <c r="X237" s="1">
        <f>VLOOKUP($E237,[1]AllProteinsNorm!$A$1:$Q$3226,12,FALSE)</f>
        <v>379204.85459700302</v>
      </c>
      <c r="Y237" s="29">
        <f>VLOOKUP($E237,[1]AllProteinsNorm!$A$1:$Q$3226,14,FALSE)</f>
        <v>240929.009285751</v>
      </c>
      <c r="Z237" s="25">
        <f t="shared" si="55"/>
        <v>1.586044800388789</v>
      </c>
      <c r="AA237" s="1">
        <f t="shared" si="55"/>
        <v>0.58720098400442267</v>
      </c>
      <c r="AB237" s="1">
        <f t="shared" si="55"/>
        <v>0.98177888009912262</v>
      </c>
      <c r="AC237" s="1">
        <f t="shared" si="55"/>
        <v>0.48951242303713427</v>
      </c>
      <c r="AD237" s="1">
        <f t="shared" si="55"/>
        <v>1.3554629124705315</v>
      </c>
      <c r="AE237" s="1">
        <f t="shared" si="55"/>
        <v>0.95139962264037226</v>
      </c>
      <c r="AF237" s="1">
        <f t="shared" si="55"/>
        <v>1.753846160857224</v>
      </c>
      <c r="AG237" s="1">
        <f t="shared" si="55"/>
        <v>1.9849652622988128</v>
      </c>
      <c r="AH237" s="1">
        <f t="shared" si="55"/>
        <v>0.9122419597572109</v>
      </c>
      <c r="AI237" s="1">
        <f t="shared" si="55"/>
        <v>1.1030161849471698</v>
      </c>
      <c r="AJ237" s="1">
        <f t="shared" si="55"/>
        <v>0.69174135532409453</v>
      </c>
      <c r="AK237" s="1">
        <f t="shared" si="55"/>
        <v>1.0835097849532811</v>
      </c>
      <c r="AL237" s="1">
        <f t="shared" si="55"/>
        <v>0.61511556826750136</v>
      </c>
      <c r="AM237" s="1">
        <f t="shared" si="55"/>
        <v>1.0952073098885802</v>
      </c>
      <c r="AN237" s="29">
        <f t="shared" si="55"/>
        <v>0.69584344434195311</v>
      </c>
      <c r="AO237" s="1">
        <f t="shared" si="51"/>
        <v>146989.89509405012</v>
      </c>
      <c r="AP237" s="1">
        <f t="shared" si="52"/>
        <v>153082.94328523701</v>
      </c>
      <c r="AQ237" s="29">
        <f t="shared" si="53"/>
        <v>72246.240705334116</v>
      </c>
    </row>
    <row r="238" spans="1:43" x14ac:dyDescent="0.2">
      <c r="A238" s="26"/>
      <c r="E238" s="25" t="s">
        <v>474</v>
      </c>
      <c r="F238" s="26" t="s">
        <v>475</v>
      </c>
      <c r="G238" s="1">
        <v>8.4598200324139505E-2</v>
      </c>
      <c r="H238" s="1">
        <v>1.1456518408721099</v>
      </c>
      <c r="I238" s="1">
        <f>VLOOKUP(F238,'[1]SUSMB vs SHAM all proteins sum'!$B$2:$E$3214,2,FALSE)</f>
        <v>0.27269989299755099</v>
      </c>
      <c r="J238" s="29">
        <f>VLOOKUP(F238,'[1]SUSMB vs SHAM all proteins sum'!$B$2:$E$3214,3,FALSE)</f>
        <v>1.08594614228372</v>
      </c>
      <c r="K238" s="25">
        <f>VLOOKUP($E238,[1]AllProteinsNorm!$A$1:$Q$3226,4,FALSE)</f>
        <v>883227.37932432001</v>
      </c>
      <c r="L238" s="1">
        <f>VLOOKUP($E238,[1]AllProteinsNorm!$A$1:$Q$3226,5,FALSE)</f>
        <v>1078605.9383082199</v>
      </c>
      <c r="M238" s="1">
        <f>VLOOKUP($E238,[1]AllProteinsNorm!$A$1:$Q$3226,10,FALSE)</f>
        <v>1055058.48714109</v>
      </c>
      <c r="N238" s="1">
        <f>VLOOKUP($E238,[1]AllProteinsNorm!$A$1:$Q$3226,11,FALSE)</f>
        <v>881672.92676044605</v>
      </c>
      <c r="O238" s="1">
        <f>VLOOKUP($E238,[1]AllProteinsNorm!$A$1:$Q$3226,15,FALSE)</f>
        <v>952054.08440256398</v>
      </c>
      <c r="P238" s="1">
        <f>VLOOKUP($E238,[1]AllProteinsNorm!$A$1:$Q$3226,6,FALSE)</f>
        <v>939029.65820428496</v>
      </c>
      <c r="Q238" s="1">
        <f>VLOOKUP($E238,[1]AllProteinsNorm!$A$1:$Q$3226,8,FALSE)</f>
        <v>1173499.29706414</v>
      </c>
      <c r="R238" s="1">
        <f>VLOOKUP($E238,[1]AllProteinsNorm!$A$1:$Q$3226,13,FALSE)</f>
        <v>1301915.6452808499</v>
      </c>
      <c r="S238" s="1">
        <f>VLOOKUP($E238,[1]AllProteinsNorm!$A$1:$Q$3226,16,FALSE)</f>
        <v>1097604.19828786</v>
      </c>
      <c r="T238" s="1">
        <f>VLOOKUP($E238,[1]AllProteinsNorm!$A$1:$Q$3226,17,FALSE)</f>
        <v>1057434.6310141201</v>
      </c>
      <c r="U238" s="1">
        <f>VLOOKUP($E238,[1]AllProteinsNorm!$A$1:$Q$3226,3,FALSE)</f>
        <v>862639.34764836903</v>
      </c>
      <c r="V238" s="1">
        <f>VLOOKUP($E238,[1]AllProteinsNorm!$A$1:$Q$3226,7,FALSE)</f>
        <v>1015984.63718778</v>
      </c>
      <c r="W238" s="1">
        <f>VLOOKUP($E238,[1]AllProteinsNorm!$A$1:$Q$3226,9,FALSE)</f>
        <v>1094676.38223371</v>
      </c>
      <c r="X238" s="1">
        <f>VLOOKUP($E238,[1]AllProteinsNorm!$A$1:$Q$3226,12,FALSE)</f>
        <v>1195661.1395966399</v>
      </c>
      <c r="Y238" s="29">
        <f>VLOOKUP($E238,[1]AllProteinsNorm!$A$1:$Q$3226,14,FALSE)</f>
        <v>1110739.3517145701</v>
      </c>
      <c r="Z238" s="25">
        <f t="shared" si="55"/>
        <v>0.91042752774397451</v>
      </c>
      <c r="AA238" s="1">
        <f t="shared" si="55"/>
        <v>1.1118230263368409</v>
      </c>
      <c r="AB238" s="1">
        <f t="shared" si="55"/>
        <v>1.0875504004506704</v>
      </c>
      <c r="AC238" s="1">
        <f t="shared" si="55"/>
        <v>0.90882520376959119</v>
      </c>
      <c r="AD238" s="1">
        <f t="shared" si="55"/>
        <v>0.98137384169892272</v>
      </c>
      <c r="AE238" s="1">
        <f t="shared" si="55"/>
        <v>0.96794831117126356</v>
      </c>
      <c r="AF238" s="1">
        <f t="shared" si="55"/>
        <v>1.2096387508420827</v>
      </c>
      <c r="AG238" s="1">
        <f t="shared" si="55"/>
        <v>1.3420098493448138</v>
      </c>
      <c r="AH238" s="1">
        <f t="shared" si="55"/>
        <v>1.1314063627115956</v>
      </c>
      <c r="AI238" s="1">
        <f t="shared" si="55"/>
        <v>1.0899997207984407</v>
      </c>
      <c r="AJ238" s="1">
        <f t="shared" si="55"/>
        <v>0.88920546056327865</v>
      </c>
      <c r="AK238" s="1">
        <f t="shared" si="55"/>
        <v>1.0472732199134849</v>
      </c>
      <c r="AL238" s="1">
        <f t="shared" si="55"/>
        <v>1.1283883807125454</v>
      </c>
      <c r="AM238" s="1">
        <f t="shared" si="55"/>
        <v>1.2324830964539122</v>
      </c>
      <c r="AN238" s="29">
        <f t="shared" si="55"/>
        <v>1.1449460304582701</v>
      </c>
      <c r="AO238" s="1">
        <f t="shared" si="51"/>
        <v>83286.655517589883</v>
      </c>
      <c r="AP238" s="1">
        <f t="shared" si="52"/>
        <v>120777.0561935548</v>
      </c>
      <c r="AQ238" s="29">
        <f t="shared" si="53"/>
        <v>112238.18095813098</v>
      </c>
    </row>
    <row r="239" spans="1:43" x14ac:dyDescent="0.2">
      <c r="A239" s="26"/>
      <c r="E239" s="25" t="s">
        <v>476</v>
      </c>
      <c r="F239" s="26" t="s">
        <v>477</v>
      </c>
      <c r="G239" s="1">
        <v>0.57378883717659301</v>
      </c>
      <c r="H239" s="1">
        <v>0.93539618952108305</v>
      </c>
      <c r="I239" s="1">
        <f>VLOOKUP(F239,'[1]SUSMB vs SHAM all proteins sum'!$B$2:$E$3214,2,FALSE)</f>
        <v>0.69233381504021596</v>
      </c>
      <c r="J239" s="29">
        <f>VLOOKUP(F239,'[1]SUSMB vs SHAM all proteins sum'!$B$2:$E$3214,3,FALSE)</f>
        <v>1.05961075011119</v>
      </c>
      <c r="K239" s="25">
        <f>VLOOKUP($E239,[1]AllProteinsNorm!$A$1:$Q$3226,4,FALSE)</f>
        <v>599897.04659315699</v>
      </c>
      <c r="L239" s="1">
        <f>VLOOKUP($E239,[1]AllProteinsNorm!$A$1:$Q$3226,5,FALSE)</f>
        <v>712450.725083892</v>
      </c>
      <c r="M239" s="1">
        <f>VLOOKUP($E239,[1]AllProteinsNorm!$A$1:$Q$3226,10,FALSE)</f>
        <v>675756.07434732595</v>
      </c>
      <c r="N239" s="1">
        <f>VLOOKUP($E239,[1]AllProteinsNorm!$A$1:$Q$3226,11,FALSE)</f>
        <v>622011.61885768897</v>
      </c>
      <c r="O239" s="1">
        <f>VLOOKUP($E239,[1]AllProteinsNorm!$A$1:$Q$3226,15,FALSE)</f>
        <v>1060518.0233372799</v>
      </c>
      <c r="P239" s="1">
        <f>VLOOKUP($E239,[1]AllProteinsNorm!$A$1:$Q$3226,6,FALSE)</f>
        <v>561411.33326341305</v>
      </c>
      <c r="Q239" s="1">
        <f>VLOOKUP($E239,[1]AllProteinsNorm!$A$1:$Q$3226,8,FALSE)</f>
        <v>699226.12482185301</v>
      </c>
      <c r="R239" s="1">
        <f>VLOOKUP($E239,[1]AllProteinsNorm!$A$1:$Q$3226,13,FALSE)</f>
        <v>691844.42514694505</v>
      </c>
      <c r="S239" s="1">
        <f>VLOOKUP($E239,[1]AllProteinsNorm!$A$1:$Q$3226,16,FALSE)</f>
        <v>659804.05877471005</v>
      </c>
      <c r="T239" s="1">
        <f>VLOOKUP($E239,[1]AllProteinsNorm!$A$1:$Q$3226,17,FALSE)</f>
        <v>761366.55864237295</v>
      </c>
      <c r="U239" s="1">
        <f>VLOOKUP($E239,[1]AllProteinsNorm!$A$1:$Q$3226,3,FALSE)</f>
        <v>826462.49220649898</v>
      </c>
      <c r="V239" s="1">
        <f>VLOOKUP($E239,[1]AllProteinsNorm!$A$1:$Q$3226,7,FALSE)</f>
        <v>703469.84200228797</v>
      </c>
      <c r="W239" s="1">
        <f>VLOOKUP($E239,[1]AllProteinsNorm!$A$1:$Q$3226,9,FALSE)</f>
        <v>557521.10139554297</v>
      </c>
      <c r="X239" s="1">
        <f>VLOOKUP($E239,[1]AllProteinsNorm!$A$1:$Q$3226,12,FALSE)</f>
        <v>1008267.2744062</v>
      </c>
      <c r="Y239" s="29">
        <f>VLOOKUP($E239,[1]AllProteinsNorm!$A$1:$Q$3226,14,FALSE)</f>
        <v>778689.34299273102</v>
      </c>
      <c r="Z239" s="25">
        <f t="shared" si="55"/>
        <v>0.81715737694663204</v>
      </c>
      <c r="AA239" s="1">
        <f t="shared" si="55"/>
        <v>0.97047379882853413</v>
      </c>
      <c r="AB239" s="1">
        <f t="shared" si="55"/>
        <v>0.92048971453581585</v>
      </c>
      <c r="AC239" s="1">
        <f t="shared" si="55"/>
        <v>0.84728102227312296</v>
      </c>
      <c r="AD239" s="1">
        <f t="shared" si="55"/>
        <v>1.4445980874158952</v>
      </c>
      <c r="AE239" s="1">
        <f t="shared" si="55"/>
        <v>0.76473357400735553</v>
      </c>
      <c r="AF239" s="1">
        <f t="shared" si="55"/>
        <v>0.952459741712123</v>
      </c>
      <c r="AG239" s="1">
        <f t="shared" si="55"/>
        <v>0.94240466579866133</v>
      </c>
      <c r="AH239" s="1">
        <f t="shared" si="55"/>
        <v>0.89876047403303505</v>
      </c>
      <c r="AI239" s="1">
        <f t="shared" si="55"/>
        <v>1.0371051224344909</v>
      </c>
      <c r="AJ239" s="1">
        <f t="shared" si="55"/>
        <v>1.1257763746489209</v>
      </c>
      <c r="AK239" s="1">
        <f t="shared" si="55"/>
        <v>0.95824037493804282</v>
      </c>
      <c r="AL239" s="1">
        <f t="shared" si="55"/>
        <v>0.75943444528699233</v>
      </c>
      <c r="AM239" s="1">
        <f t="shared" si="55"/>
        <v>1.3734240665026451</v>
      </c>
      <c r="AN239" s="29">
        <f t="shared" si="55"/>
        <v>1.0607015730280389</v>
      </c>
      <c r="AO239" s="1">
        <f t="shared" si="51"/>
        <v>167925.97479292913</v>
      </c>
      <c r="AP239" s="1">
        <f t="shared" si="52"/>
        <v>65517.571572761051</v>
      </c>
      <c r="AQ239" s="29">
        <f t="shared" si="53"/>
        <v>147979.17819653769</v>
      </c>
    </row>
    <row r="240" spans="1:43" x14ac:dyDescent="0.2">
      <c r="A240" s="26"/>
      <c r="E240" s="25" t="s">
        <v>478</v>
      </c>
      <c r="F240" s="26" t="s">
        <v>479</v>
      </c>
      <c r="G240" s="1">
        <v>0.76220566294438996</v>
      </c>
      <c r="H240" s="1">
        <v>0.94005882583594802</v>
      </c>
      <c r="I240" s="1">
        <f>VLOOKUP(F240,'[1]SUSMB vs SHAM all proteins sum'!$B$2:$E$3214,2,FALSE)</f>
        <v>0.45717351562045</v>
      </c>
      <c r="J240" s="29">
        <f>VLOOKUP(F240,'[1]SUSMB vs SHAM all proteins sum'!$B$2:$E$3214,3,FALSE)</f>
        <v>1.1572302845967799</v>
      </c>
      <c r="K240" s="25">
        <f>VLOOKUP($E240,[1]AllProteinsNorm!$A$1:$Q$3226,4,FALSE)</f>
        <v>341565.58472084103</v>
      </c>
      <c r="L240" s="1">
        <f>VLOOKUP($E240,[1]AllProteinsNorm!$A$1:$Q$3226,5,FALSE)</f>
        <v>153386.29601405401</v>
      </c>
      <c r="M240" s="1">
        <f>VLOOKUP($E240,[1]AllProteinsNorm!$A$1:$Q$3226,10,FALSE)</f>
        <v>177743.58695396499</v>
      </c>
      <c r="N240" s="1">
        <f>VLOOKUP($E240,[1]AllProteinsNorm!$A$1:$Q$3226,11,FALSE)</f>
        <v>193179.21250311501</v>
      </c>
      <c r="O240" s="1">
        <f>VLOOKUP($E240,[1]AllProteinsNorm!$A$1:$Q$3226,15,FALSE)</f>
        <v>209572.72877042601</v>
      </c>
      <c r="P240" s="1">
        <f>VLOOKUP($E240,[1]AllProteinsNorm!$A$1:$Q$3226,6,FALSE)</f>
        <v>199837.33365655199</v>
      </c>
      <c r="Q240" s="1">
        <f>VLOOKUP($E240,[1]AllProteinsNorm!$A$1:$Q$3226,8,FALSE)</f>
        <v>273252.97798103699</v>
      </c>
      <c r="R240" s="1">
        <f>VLOOKUP($E240,[1]AllProteinsNorm!$A$1:$Q$3226,13,FALSE)</f>
        <v>137973.03952706099</v>
      </c>
      <c r="S240" s="1">
        <f>VLOOKUP($E240,[1]AllProteinsNorm!$A$1:$Q$3226,16,FALSE)</f>
        <v>257859.77295589101</v>
      </c>
      <c r="T240" s="1">
        <f>VLOOKUP($E240,[1]AllProteinsNorm!$A$1:$Q$3226,17,FALSE)</f>
        <v>142464.140984967</v>
      </c>
      <c r="U240" s="1">
        <f>VLOOKUP($E240,[1]AllProteinsNorm!$A$1:$Q$3226,3,FALSE)</f>
        <v>183479.91315060199</v>
      </c>
      <c r="V240" s="1">
        <f>VLOOKUP($E240,[1]AllProteinsNorm!$A$1:$Q$3226,7,FALSE)</f>
        <v>196108.41040027401</v>
      </c>
      <c r="W240" s="1">
        <f>VLOOKUP($E240,[1]AllProteinsNorm!$A$1:$Q$3226,9,FALSE)</f>
        <v>214751.116227875</v>
      </c>
      <c r="X240" s="1">
        <f>VLOOKUP($E240,[1]AllProteinsNorm!$A$1:$Q$3226,12,FALSE)</f>
        <v>273567.223299034</v>
      </c>
      <c r="Y240" s="29">
        <f>VLOOKUP($E240,[1]AllProteinsNorm!$A$1:$Q$3226,14,FALSE)</f>
        <v>370138.68782853801</v>
      </c>
      <c r="Z240" s="25">
        <f t="shared" si="55"/>
        <v>1.5880162148067556</v>
      </c>
      <c r="AA240" s="1">
        <f t="shared" si="55"/>
        <v>0.71312783282467596</v>
      </c>
      <c r="AB240" s="1">
        <f t="shared" si="55"/>
        <v>0.82637042719482301</v>
      </c>
      <c r="AC240" s="1">
        <f t="shared" si="55"/>
        <v>0.89813416673482716</v>
      </c>
      <c r="AD240" s="1">
        <f t="shared" si="55"/>
        <v>0.97435135843891796</v>
      </c>
      <c r="AE240" s="1">
        <f t="shared" si="55"/>
        <v>0.92908928875172236</v>
      </c>
      <c r="AF240" s="1">
        <f t="shared" si="55"/>
        <v>1.2704153439017223</v>
      </c>
      <c r="AG240" s="1">
        <f t="shared" si="55"/>
        <v>0.64146809215049527</v>
      </c>
      <c r="AH240" s="1">
        <f t="shared" si="55"/>
        <v>1.1988488270415558</v>
      </c>
      <c r="AI240" s="1">
        <f t="shared" si="55"/>
        <v>0.66234824593802022</v>
      </c>
      <c r="AJ240" s="1">
        <f t="shared" si="55"/>
        <v>0.85303991446510918</v>
      </c>
      <c r="AK240" s="1">
        <f t="shared" si="55"/>
        <v>0.91175267505400714</v>
      </c>
      <c r="AL240" s="1">
        <f t="shared" si="55"/>
        <v>0.99842686140770154</v>
      </c>
      <c r="AM240" s="1">
        <f t="shared" si="55"/>
        <v>1.2718763419727492</v>
      </c>
      <c r="AN240" s="29">
        <f t="shared" si="55"/>
        <v>1.7208590803415031</v>
      </c>
      <c r="AO240" s="1">
        <f t="shared" si="51"/>
        <v>65891.878213753502</v>
      </c>
      <c r="AP240" s="1">
        <f t="shared" si="52"/>
        <v>56294.87278026218</v>
      </c>
      <c r="AQ240" s="29">
        <f t="shared" si="53"/>
        <v>68602.980680749446</v>
      </c>
    </row>
    <row r="241" spans="1:43" x14ac:dyDescent="0.2">
      <c r="A241" s="26"/>
      <c r="E241" s="25" t="s">
        <v>242</v>
      </c>
      <c r="F241" s="26" t="s">
        <v>243</v>
      </c>
      <c r="G241" s="1">
        <v>0.21327078110160899</v>
      </c>
      <c r="H241" s="43">
        <v>1.92636208348514</v>
      </c>
      <c r="I241" s="1">
        <f>VLOOKUP(F241,'[1]SUSMB vs SHAM all proteins sum'!$B$2:$E$3214,2,FALSE)</f>
        <v>2.8503150881632602E-2</v>
      </c>
      <c r="J241" s="29">
        <f>VLOOKUP(F241,'[1]SUSMB vs SHAM all proteins sum'!$B$2:$E$3214,3,FALSE)</f>
        <v>2.58106298755439</v>
      </c>
      <c r="K241" s="25">
        <f>VLOOKUP($E241,[1]AllProteinsNorm!$A$1:$Q$3226,4,FALSE)</f>
        <v>67509.457748893707</v>
      </c>
      <c r="L241" s="1">
        <f>VLOOKUP($E241,[1]AllProteinsNorm!$A$1:$Q$3226,5,FALSE)</f>
        <v>22014.494184663701</v>
      </c>
      <c r="M241" s="1">
        <f>VLOOKUP($E241,[1]AllProteinsNorm!$A$1:$Q$3226,10,FALSE)</f>
        <v>10707.093495577799</v>
      </c>
      <c r="N241" s="1">
        <f>VLOOKUP($E241,[1]AllProteinsNorm!$A$1:$Q$3226,11,FALSE)</f>
        <v>58950.548170369002</v>
      </c>
      <c r="O241" s="1">
        <f>VLOOKUP($E241,[1]AllProteinsNorm!$A$1:$Q$3226,15,FALSE)</f>
        <v>47426.358322594402</v>
      </c>
      <c r="P241" s="1">
        <f>VLOOKUP($E241,[1]AllProteinsNorm!$A$1:$Q$3226,6,FALSE)</f>
        <v>90960.624238387405</v>
      </c>
      <c r="Q241" s="1">
        <f>VLOOKUP($E241,[1]AllProteinsNorm!$A$1:$Q$3226,8,FALSE)</f>
        <v>141185.47061380101</v>
      </c>
      <c r="R241" s="1">
        <f>VLOOKUP($E241,[1]AllProteinsNorm!$A$1:$Q$3226,13,FALSE)</f>
        <v>75675.418331798093</v>
      </c>
      <c r="S241" s="1">
        <f>VLOOKUP($E241,[1]AllProteinsNorm!$A$1:$Q$3226,16,FALSE)</f>
        <v>65029.864010309597</v>
      </c>
      <c r="T241" s="1">
        <f>VLOOKUP($E241,[1]AllProteinsNorm!$A$1:$Q$3226,17,FALSE)</f>
        <v>18673.7287148506</v>
      </c>
      <c r="U241" s="1">
        <f>VLOOKUP($E241,[1]AllProteinsNorm!$A$1:$Q$3226,3,FALSE)</f>
        <v>92023.780755633896</v>
      </c>
      <c r="V241" s="1">
        <f>VLOOKUP($E241,[1]AllProteinsNorm!$A$1:$Q$3226,7,FALSE)</f>
        <v>99261.992641418299</v>
      </c>
      <c r="W241" s="1">
        <f>VLOOKUP($E241,[1]AllProteinsNorm!$A$1:$Q$3226,9,FALSE)</f>
        <v>65446.014160930397</v>
      </c>
      <c r="X241" s="1">
        <f>VLOOKUP($E241,[1]AllProteinsNorm!$A$1:$Q$3226,12,FALSE)</f>
        <v>99714.919939819199</v>
      </c>
      <c r="Y241" s="29">
        <f>VLOOKUP($E241,[1]AllProteinsNorm!$A$1:$Q$3226,14,FALSE)</f>
        <v>85490.756335936094</v>
      </c>
      <c r="Z241" s="25">
        <f t="shared" si="55"/>
        <v>1.6337574890231741</v>
      </c>
      <c r="AA241" s="1">
        <f t="shared" si="55"/>
        <v>0.53276008933490249</v>
      </c>
      <c r="AB241" s="1">
        <f t="shared" si="55"/>
        <v>0.25911620041649946</v>
      </c>
      <c r="AC241" s="1">
        <f t="shared" si="55"/>
        <v>1.4266282498312617</v>
      </c>
      <c r="AD241" s="1">
        <f t="shared" si="55"/>
        <v>1.147737971394162</v>
      </c>
      <c r="AE241" s="1">
        <f t="shared" si="55"/>
        <v>2.2012856570177908</v>
      </c>
      <c r="AF241" s="1">
        <f t="shared" si="55"/>
        <v>3.4167482253305259</v>
      </c>
      <c r="AG241" s="1">
        <f t="shared" si="55"/>
        <v>1.8313771959835179</v>
      </c>
      <c r="AH241" s="1">
        <f t="shared" si="55"/>
        <v>1.5737502696611856</v>
      </c>
      <c r="AI241" s="1">
        <f t="shared" si="55"/>
        <v>0.4519121490999416</v>
      </c>
      <c r="AJ241" s="1">
        <f t="shared" si="55"/>
        <v>2.2270144953165065</v>
      </c>
      <c r="AK241" s="1">
        <f t="shared" si="55"/>
        <v>2.4021822906130197</v>
      </c>
      <c r="AL241" s="1">
        <f t="shared" si="55"/>
        <v>1.5838212796767563</v>
      </c>
      <c r="AM241" s="1">
        <f t="shared" si="55"/>
        <v>2.4131433231915644</v>
      </c>
      <c r="AN241" s="29">
        <f t="shared" si="55"/>
        <v>2.0689125355680966</v>
      </c>
      <c r="AO241" s="1">
        <f t="shared" si="51"/>
        <v>21651.162207699483</v>
      </c>
      <c r="AP241" s="1">
        <f t="shared" si="52"/>
        <v>39631.176767418103</v>
      </c>
      <c r="AQ241" s="29">
        <f t="shared" si="53"/>
        <v>12605.478704074112</v>
      </c>
    </row>
    <row r="242" spans="1:43" x14ac:dyDescent="0.2">
      <c r="A242" s="26"/>
      <c r="E242" s="25" t="s">
        <v>480</v>
      </c>
      <c r="F242" s="26" t="s">
        <v>481</v>
      </c>
      <c r="G242" s="1">
        <v>0.487102738889088</v>
      </c>
      <c r="H242" s="1">
        <v>1.1159101839843799</v>
      </c>
      <c r="I242" s="1">
        <f>VLOOKUP(F242,'[1]SUSMB vs SHAM all proteins sum'!$B$2:$E$3214,2,FALSE)</f>
        <v>0.63547799600524302</v>
      </c>
      <c r="J242" s="29">
        <f>VLOOKUP(F242,'[1]SUSMB vs SHAM all proteins sum'!$B$2:$E$3214,3,FALSE)</f>
        <v>1.06276728118778</v>
      </c>
      <c r="K242" s="25">
        <f>VLOOKUP($E242,[1]AllProteinsNorm!$A$1:$Q$3226,4,FALSE)</f>
        <v>157447.246284722</v>
      </c>
      <c r="L242" s="1">
        <f>VLOOKUP($E242,[1]AllProteinsNorm!$A$1:$Q$3226,5,FALSE)</f>
        <v>90664.978246359606</v>
      </c>
      <c r="M242" s="1">
        <f>VLOOKUP($E242,[1]AllProteinsNorm!$A$1:$Q$3226,10,FALSE)</f>
        <v>113684.37167327901</v>
      </c>
      <c r="N242" s="1">
        <f>VLOOKUP($E242,[1]AllProteinsNorm!$A$1:$Q$3226,11,FALSE)</f>
        <v>90784.945026369096</v>
      </c>
      <c r="O242" s="1">
        <f>VLOOKUP($E242,[1]AllProteinsNorm!$A$1:$Q$3226,15,FALSE)</f>
        <v>92177.242154020496</v>
      </c>
      <c r="P242" s="1">
        <f>VLOOKUP($E242,[1]AllProteinsNorm!$A$1:$Q$3226,6,FALSE)</f>
        <v>79794.204459181798</v>
      </c>
      <c r="Q242" s="1">
        <f>VLOOKUP($E242,[1]AllProteinsNorm!$A$1:$Q$3226,8,FALSE)</f>
        <v>126800.895735001</v>
      </c>
      <c r="R242" s="1">
        <f>VLOOKUP($E242,[1]AllProteinsNorm!$A$1:$Q$3226,13,FALSE)</f>
        <v>118971.577931055</v>
      </c>
      <c r="S242" s="1">
        <f>VLOOKUP($E242,[1]AllProteinsNorm!$A$1:$Q$3226,16,FALSE)</f>
        <v>130801.495398378</v>
      </c>
      <c r="T242" s="1">
        <f>VLOOKUP($E242,[1]AllProteinsNorm!$A$1:$Q$3226,17,FALSE)</f>
        <v>149248.352506289</v>
      </c>
      <c r="U242" s="1">
        <f>VLOOKUP($E242,[1]AllProteinsNorm!$A$1:$Q$3226,3,FALSE)</f>
        <v>113418.175525452</v>
      </c>
      <c r="V242" s="1">
        <f>VLOOKUP($E242,[1]AllProteinsNorm!$A$1:$Q$3226,7,FALSE)</f>
        <v>110304.121059144</v>
      </c>
      <c r="W242" s="1">
        <f>VLOOKUP($E242,[1]AllProteinsNorm!$A$1:$Q$3226,9,FALSE)</f>
        <v>97442.909441223106</v>
      </c>
      <c r="X242" s="1">
        <f>VLOOKUP($E242,[1]AllProteinsNorm!$A$1:$Q$3226,12,FALSE)</f>
        <v>141408.40664527001</v>
      </c>
      <c r="Y242" s="29">
        <f>VLOOKUP($E242,[1]AllProteinsNorm!$A$1:$Q$3226,14,FALSE)</f>
        <v>106808.04192197</v>
      </c>
      <c r="Z242" s="25">
        <f t="shared" si="55"/>
        <v>1.4451097539580262</v>
      </c>
      <c r="AA242" s="1">
        <f t="shared" si="55"/>
        <v>0.83215710339749671</v>
      </c>
      <c r="AB242" s="1">
        <f t="shared" si="55"/>
        <v>1.0434377117053883</v>
      </c>
      <c r="AC242" s="1">
        <f t="shared" si="55"/>
        <v>0.83325820340421985</v>
      </c>
      <c r="AD242" s="1">
        <f t="shared" si="55"/>
        <v>0.84603722753486943</v>
      </c>
      <c r="AE242" s="1">
        <f t="shared" si="55"/>
        <v>0.73238107298974064</v>
      </c>
      <c r="AF242" s="1">
        <f t="shared" si="55"/>
        <v>1.163826078646671</v>
      </c>
      <c r="AG242" s="1">
        <f t="shared" si="55"/>
        <v>1.0919656695744198</v>
      </c>
      <c r="AH242" s="1">
        <f t="shared" si="55"/>
        <v>1.200545079655889</v>
      </c>
      <c r="AI242" s="1">
        <f t="shared" si="55"/>
        <v>1.3698572382712593</v>
      </c>
      <c r="AJ242" s="1">
        <f t="shared" si="55"/>
        <v>1.0409944638317785</v>
      </c>
      <c r="AK242" s="1">
        <f t="shared" si="55"/>
        <v>1.0124125064472695</v>
      </c>
      <c r="AL242" s="1">
        <f t="shared" si="55"/>
        <v>0.89436749267061844</v>
      </c>
      <c r="AM242" s="1">
        <f t="shared" si="55"/>
        <v>1.2978992809134444</v>
      </c>
      <c r="AN242" s="29">
        <f t="shared" si="55"/>
        <v>0.98032418365372209</v>
      </c>
      <c r="AO242" s="1">
        <f t="shared" si="51"/>
        <v>25768.328643504101</v>
      </c>
      <c r="AP242" s="1">
        <f t="shared" si="52"/>
        <v>22933.142759180311</v>
      </c>
      <c r="AQ242" s="29">
        <f t="shared" si="53"/>
        <v>14771.620319087273</v>
      </c>
    </row>
    <row r="243" spans="1:43" x14ac:dyDescent="0.2">
      <c r="A243" s="26"/>
      <c r="E243" s="25" t="s">
        <v>482</v>
      </c>
      <c r="F243" s="26" t="s">
        <v>483</v>
      </c>
      <c r="G243" s="1">
        <v>0.72569635353768103</v>
      </c>
      <c r="H243" s="1">
        <v>1.15740120238938</v>
      </c>
      <c r="I243" s="1">
        <f>VLOOKUP(F243,'[1]SUSMB vs SHAM all proteins sum'!$B$2:$E$3214,2,FALSE)</f>
        <v>0.90295676005067904</v>
      </c>
      <c r="J243" s="29">
        <f>VLOOKUP(F243,'[1]SUSMB vs SHAM all proteins sum'!$B$2:$E$3214,3,FALSE)</f>
        <v>0.92938432301141405</v>
      </c>
      <c r="K243" s="25">
        <f>VLOOKUP($E243,[1]AllProteinsNorm!$A$1:$Q$3226,4,FALSE)</f>
        <v>105729.722253495</v>
      </c>
      <c r="L243" s="1">
        <f>VLOOKUP($E243,[1]AllProteinsNorm!$A$1:$Q$3226,5,FALSE)</f>
        <v>51787.940985048102</v>
      </c>
      <c r="M243" s="1">
        <f>VLOOKUP($E243,[1]AllProteinsNorm!$A$1:$Q$3226,10,FALSE)</f>
        <v>145372.96793111399</v>
      </c>
      <c r="N243" s="1">
        <f>VLOOKUP($E243,[1]AllProteinsNorm!$A$1:$Q$3226,11,FALSE)</f>
        <v>47379.707181127</v>
      </c>
      <c r="O243" s="1">
        <f>VLOOKUP($E243,[1]AllProteinsNorm!$A$1:$Q$3226,15,FALSE)</f>
        <v>238981.10277686099</v>
      </c>
      <c r="P243" s="1">
        <f>VLOOKUP($E243,[1]AllProteinsNorm!$A$1:$Q$3226,6,FALSE)</f>
        <v>132329.002089941</v>
      </c>
      <c r="Q243" s="1">
        <f>VLOOKUP($E243,[1]AllProteinsNorm!$A$1:$Q$3226,8,FALSE)</f>
        <v>189538.70127491801</v>
      </c>
      <c r="R243" s="1">
        <f>VLOOKUP($E243,[1]AllProteinsNorm!$A$1:$Q$3226,13,FALSE)</f>
        <v>126555.789877834</v>
      </c>
      <c r="S243" s="1">
        <f>VLOOKUP($E243,[1]AllProteinsNorm!$A$1:$Q$3226,16,FALSE)</f>
        <v>41781.660713946301</v>
      </c>
      <c r="T243" s="1">
        <f>VLOOKUP($E243,[1]AllProteinsNorm!$A$1:$Q$3226,17,FALSE)</f>
        <v>141144.61624743999</v>
      </c>
      <c r="U243" s="1">
        <f>VLOOKUP($E243,[1]AllProteinsNorm!$A$1:$Q$3226,3,FALSE)</f>
        <v>154896.49180557899</v>
      </c>
      <c r="V243" s="1">
        <f>VLOOKUP($E243,[1]AllProteinsNorm!$A$1:$Q$3226,7,FALSE)</f>
        <v>130825.076962322</v>
      </c>
      <c r="W243" s="1">
        <f>VLOOKUP($E243,[1]AllProteinsNorm!$A$1:$Q$3226,9,FALSE)</f>
        <v>107445.000828384</v>
      </c>
      <c r="X243" s="1">
        <f>VLOOKUP($E243,[1]AllProteinsNorm!$A$1:$Q$3226,12,FALSE)</f>
        <v>215626.16038404999</v>
      </c>
      <c r="Y243" s="29">
        <f>VLOOKUP($E243,[1]AllProteinsNorm!$A$1:$Q$3226,14,FALSE)</f>
        <v>13311.3405591726</v>
      </c>
      <c r="Z243" s="25">
        <f t="shared" si="55"/>
        <v>0.89715285253406418</v>
      </c>
      <c r="AA243" s="1">
        <f t="shared" si="55"/>
        <v>0.43943839056160811</v>
      </c>
      <c r="AB243" s="1">
        <f t="shared" si="55"/>
        <v>1.2335393499667568</v>
      </c>
      <c r="AC243" s="1">
        <f t="shared" si="55"/>
        <v>0.40203301913404649</v>
      </c>
      <c r="AD243" s="1">
        <f t="shared" si="55"/>
        <v>2.0278363878035246</v>
      </c>
      <c r="AE243" s="1">
        <f t="shared" si="55"/>
        <v>1.1228568388114946</v>
      </c>
      <c r="AF243" s="1">
        <f t="shared" si="55"/>
        <v>1.6083007019227611</v>
      </c>
      <c r="AG243" s="1">
        <f t="shared" si="55"/>
        <v>1.0738691587724023</v>
      </c>
      <c r="AH243" s="1">
        <f t="shared" si="55"/>
        <v>0.35453168034675586</v>
      </c>
      <c r="AI243" s="1">
        <f t="shared" si="55"/>
        <v>1.1976603398485783</v>
      </c>
      <c r="AJ243" s="1">
        <f t="shared" si="55"/>
        <v>1.3143497070550645</v>
      </c>
      <c r="AK243" s="1">
        <f t="shared" si="55"/>
        <v>1.1100955197662583</v>
      </c>
      <c r="AL243" s="1">
        <f t="shared" si="55"/>
        <v>0.91170757786156187</v>
      </c>
      <c r="AM243" s="1">
        <f t="shared" si="55"/>
        <v>1.8296617142879463</v>
      </c>
      <c r="AN243" s="29">
        <f t="shared" si="55"/>
        <v>0.11295127707875274</v>
      </c>
      <c r="AO243" s="1">
        <f t="shared" si="51"/>
        <v>70579.624208669935</v>
      </c>
      <c r="AP243" s="1">
        <f t="shared" si="52"/>
        <v>47747.786183253251</v>
      </c>
      <c r="AQ243" s="29">
        <f t="shared" si="53"/>
        <v>66214.333874124422</v>
      </c>
    </row>
    <row r="244" spans="1:43" x14ac:dyDescent="0.2">
      <c r="A244" s="26"/>
      <c r="E244" s="25" t="s">
        <v>484</v>
      </c>
      <c r="F244" s="26" t="s">
        <v>485</v>
      </c>
      <c r="G244" s="1">
        <v>0.30633302647236399</v>
      </c>
      <c r="H244" s="1">
        <v>1.11989115130233</v>
      </c>
      <c r="I244" s="1">
        <f>VLOOKUP(F244,'[1]SUSMB vs SHAM all proteins sum'!$B$2:$E$3214,2,FALSE)</f>
        <v>0.82781511331470303</v>
      </c>
      <c r="J244" s="29">
        <f>VLOOKUP(F244,'[1]SUSMB vs SHAM all proteins sum'!$B$2:$E$3214,3,FALSE)</f>
        <v>1.03437440726816</v>
      </c>
      <c r="K244" s="25">
        <f>VLOOKUP($E244,[1]AllProteinsNorm!$A$1:$Q$3226,4,FALSE)</f>
        <v>191466.67856584</v>
      </c>
      <c r="L244" s="1">
        <f>VLOOKUP($E244,[1]AllProteinsNorm!$A$1:$Q$3226,5,FALSE)</f>
        <v>195350.17087223</v>
      </c>
      <c r="M244" s="1">
        <f>VLOOKUP($E244,[1]AllProteinsNorm!$A$1:$Q$3226,10,FALSE)</f>
        <v>142120.46745954</v>
      </c>
      <c r="N244" s="1">
        <f>VLOOKUP($E244,[1]AllProteinsNorm!$A$1:$Q$3226,11,FALSE)</f>
        <v>155794.54442161601</v>
      </c>
      <c r="O244" s="1">
        <f>VLOOKUP($E244,[1]AllProteinsNorm!$A$1:$Q$3226,15,FALSE)</f>
        <v>113456.04380875301</v>
      </c>
      <c r="P244" s="1">
        <f>VLOOKUP($E244,[1]AllProteinsNorm!$A$1:$Q$3226,6,FALSE)</f>
        <v>184340.13819570901</v>
      </c>
      <c r="Q244" s="1">
        <f>VLOOKUP($E244,[1]AllProteinsNorm!$A$1:$Q$3226,8,FALSE)</f>
        <v>173815.733984224</v>
      </c>
      <c r="R244" s="1">
        <f>VLOOKUP($E244,[1]AllProteinsNorm!$A$1:$Q$3226,13,FALSE)</f>
        <v>182804.725181902</v>
      </c>
      <c r="S244" s="1">
        <f>VLOOKUP($E244,[1]AllProteinsNorm!$A$1:$Q$3226,16,FALSE)</f>
        <v>176066.022164742</v>
      </c>
      <c r="T244" s="1">
        <f>VLOOKUP($E244,[1]AllProteinsNorm!$A$1:$Q$3226,17,FALSE)</f>
        <v>160490.97227552201</v>
      </c>
      <c r="U244" s="1">
        <f>VLOOKUP($E244,[1]AllProteinsNorm!$A$1:$Q$3226,3,FALSE)</f>
        <v>105037.068551558</v>
      </c>
      <c r="V244" s="1">
        <f>VLOOKUP($E244,[1]AllProteinsNorm!$A$1:$Q$3226,7,FALSE)</f>
        <v>185116.75283150401</v>
      </c>
      <c r="W244" s="1">
        <f>VLOOKUP($E244,[1]AllProteinsNorm!$A$1:$Q$3226,9,FALSE)</f>
        <v>188552.921774702</v>
      </c>
      <c r="X244" s="1">
        <f>VLOOKUP($E244,[1]AllProteinsNorm!$A$1:$Q$3226,12,FALSE)</f>
        <v>161980.57671274501</v>
      </c>
      <c r="Y244" s="29">
        <f>VLOOKUP($E244,[1]AllProteinsNorm!$A$1:$Q$3226,14,FALSE)</f>
        <v>187347.46317066299</v>
      </c>
      <c r="Z244" s="25">
        <f t="shared" ref="Z244:AN260" si="56">K244/AVERAGE($K244:$O244)</f>
        <v>1.199383486869178</v>
      </c>
      <c r="AA244" s="1">
        <f t="shared" si="56"/>
        <v>1.2237104171661692</v>
      </c>
      <c r="AB244" s="1">
        <f t="shared" si="56"/>
        <v>0.89026948758859503</v>
      </c>
      <c r="AC244" s="1">
        <f t="shared" si="56"/>
        <v>0.97592649187434366</v>
      </c>
      <c r="AD244" s="1">
        <f t="shared" si="56"/>
        <v>0.71071011650171401</v>
      </c>
      <c r="AE244" s="1">
        <f t="shared" si="56"/>
        <v>1.1547414901391702</v>
      </c>
      <c r="AF244" s="1">
        <f t="shared" si="56"/>
        <v>1.0888146316646763</v>
      </c>
      <c r="AG244" s="1">
        <f t="shared" si="56"/>
        <v>1.1451233726260963</v>
      </c>
      <c r="AH244" s="1">
        <f t="shared" si="56"/>
        <v>1.1029108624272632</v>
      </c>
      <c r="AI244" s="1">
        <f t="shared" si="56"/>
        <v>1.0053458041924939</v>
      </c>
      <c r="AJ244" s="1">
        <f t="shared" si="56"/>
        <v>0.65797206319930812</v>
      </c>
      <c r="AK244" s="1">
        <f t="shared" si="56"/>
        <v>1.1596063510998889</v>
      </c>
      <c r="AL244" s="1">
        <f t="shared" si="56"/>
        <v>1.1811311632470176</v>
      </c>
      <c r="AM244" s="1">
        <f t="shared" si="56"/>
        <v>1.0146769681180119</v>
      </c>
      <c r="AN244" s="29">
        <f t="shared" si="56"/>
        <v>1.1735799425614215</v>
      </c>
      <c r="AO244" s="1">
        <f t="shared" si="51"/>
        <v>30798.808748120689</v>
      </c>
      <c r="AP244" s="1">
        <f t="shared" si="52"/>
        <v>8484.515752181409</v>
      </c>
      <c r="AQ244" s="29">
        <f t="shared" si="53"/>
        <v>31817.168516478585</v>
      </c>
    </row>
    <row r="245" spans="1:43" x14ac:dyDescent="0.2">
      <c r="A245" s="26"/>
      <c r="E245" s="25" t="s">
        <v>486</v>
      </c>
      <c r="F245" s="26" t="s">
        <v>487</v>
      </c>
      <c r="G245" s="1">
        <v>0.65878748311406499</v>
      </c>
      <c r="H245" s="1">
        <v>1.0504009112419801</v>
      </c>
      <c r="I245" s="1">
        <f>VLOOKUP(F245,'[1]SUSMB vs SHAM all proteins sum'!$B$2:$E$3214,2,FALSE)</f>
        <v>0.81249495742410704</v>
      </c>
      <c r="J245" s="29">
        <f>VLOOKUP(F245,'[1]SUSMB vs SHAM all proteins sum'!$B$2:$E$3214,3,FALSE)</f>
        <v>1.0272935600800599</v>
      </c>
      <c r="K245" s="25">
        <f>VLOOKUP($E245,[1]AllProteinsNorm!$A$1:$Q$3226,4,FALSE)</f>
        <v>198907.959440779</v>
      </c>
      <c r="L245" s="1">
        <f>VLOOKUP($E245,[1]AllProteinsNorm!$A$1:$Q$3226,5,FALSE)</f>
        <v>167702.32822805899</v>
      </c>
      <c r="M245" s="1">
        <f>VLOOKUP($E245,[1]AllProteinsNorm!$A$1:$Q$3226,10,FALSE)</f>
        <v>196581.78352470201</v>
      </c>
      <c r="N245" s="1">
        <f>VLOOKUP($E245,[1]AllProteinsNorm!$A$1:$Q$3226,11,FALSE)</f>
        <v>176062.33399923801</v>
      </c>
      <c r="O245" s="1">
        <f>VLOOKUP($E245,[1]AllProteinsNorm!$A$1:$Q$3226,15,FALSE)</f>
        <v>128734.969938375</v>
      </c>
      <c r="P245" s="1">
        <f>VLOOKUP($E245,[1]AllProteinsNorm!$A$1:$Q$3226,6,FALSE)</f>
        <v>156683.66425601</v>
      </c>
      <c r="Q245" s="1">
        <f>VLOOKUP($E245,[1]AllProteinsNorm!$A$1:$Q$3226,8,FALSE)</f>
        <v>156933.89813756099</v>
      </c>
      <c r="R245" s="1">
        <f>VLOOKUP($E245,[1]AllProteinsNorm!$A$1:$Q$3226,13,FALSE)</f>
        <v>233044.39349228999</v>
      </c>
      <c r="S245" s="1">
        <f>VLOOKUP($E245,[1]AllProteinsNorm!$A$1:$Q$3226,16,FALSE)</f>
        <v>178228.99894725301</v>
      </c>
      <c r="T245" s="1">
        <f>VLOOKUP($E245,[1]AllProteinsNorm!$A$1:$Q$3226,17,FALSE)</f>
        <v>186086.752098823</v>
      </c>
      <c r="U245" s="1">
        <f>VLOOKUP($E245,[1]AllProteinsNorm!$A$1:$Q$3226,3,FALSE)</f>
        <v>154240.07220524299</v>
      </c>
      <c r="V245" s="1">
        <f>VLOOKUP($E245,[1]AllProteinsNorm!$A$1:$Q$3226,7,FALSE)</f>
        <v>168116.634853931</v>
      </c>
      <c r="W245" s="1">
        <f>VLOOKUP($E245,[1]AllProteinsNorm!$A$1:$Q$3226,9,FALSE)</f>
        <v>154313.22510473101</v>
      </c>
      <c r="X245" s="1">
        <f>VLOOKUP($E245,[1]AllProteinsNorm!$A$1:$Q$3226,12,FALSE)</f>
        <v>233192.55835787099</v>
      </c>
      <c r="Y245" s="29">
        <f>VLOOKUP($E245,[1]AllProteinsNorm!$A$1:$Q$3226,14,FALSE)</f>
        <v>182240.37510495901</v>
      </c>
      <c r="Z245" s="25">
        <f t="shared" si="56"/>
        <v>1.1457972017844344</v>
      </c>
      <c r="AA245" s="1">
        <f t="shared" si="56"/>
        <v>0.9660390612656935</v>
      </c>
      <c r="AB245" s="1">
        <f t="shared" si="56"/>
        <v>1.1323974069094944</v>
      </c>
      <c r="AC245" s="1">
        <f t="shared" si="56"/>
        <v>1.0141963660133226</v>
      </c>
      <c r="AD245" s="1">
        <f t="shared" si="56"/>
        <v>0.74156996402705488</v>
      </c>
      <c r="AE245" s="1">
        <f t="shared" si="56"/>
        <v>0.90256671766480512</v>
      </c>
      <c r="AF245" s="1">
        <f t="shared" si="56"/>
        <v>0.90400817471900674</v>
      </c>
      <c r="AG245" s="1">
        <f t="shared" si="56"/>
        <v>1.3424380537899845</v>
      </c>
      <c r="AH245" s="1">
        <f t="shared" si="56"/>
        <v>1.0266773076589943</v>
      </c>
      <c r="AI245" s="1">
        <f t="shared" si="56"/>
        <v>1.071941416740875</v>
      </c>
      <c r="AJ245" s="1">
        <f t="shared" si="56"/>
        <v>0.88849055428781798</v>
      </c>
      <c r="AK245" s="1">
        <f t="shared" si="56"/>
        <v>0.9684256493838338</v>
      </c>
      <c r="AL245" s="1">
        <f t="shared" si="56"/>
        <v>0.88891194711579447</v>
      </c>
      <c r="AM245" s="1">
        <f t="shared" si="56"/>
        <v>1.3432915484860377</v>
      </c>
      <c r="AN245" s="29">
        <f t="shared" si="56"/>
        <v>1.0497845960235546</v>
      </c>
      <c r="AO245" s="1">
        <f t="shared" si="51"/>
        <v>25386.499191257732</v>
      </c>
      <c r="AP245" s="1">
        <f t="shared" si="52"/>
        <v>27948.120632931397</v>
      </c>
      <c r="AQ245" s="29">
        <f t="shared" si="53"/>
        <v>29280.00427155252</v>
      </c>
    </row>
    <row r="246" spans="1:43" x14ac:dyDescent="0.2">
      <c r="A246" s="26"/>
      <c r="E246" s="25" t="s">
        <v>488</v>
      </c>
      <c r="F246" s="26" t="s">
        <v>489</v>
      </c>
      <c r="G246" s="1">
        <v>0.90295431563195405</v>
      </c>
      <c r="H246" s="1">
        <v>1.0081090232591801</v>
      </c>
      <c r="I246" s="1">
        <f>VLOOKUP(F246,'[1]SUSMB vs SHAM all proteins sum'!$B$2:$E$3214,2,FALSE)</f>
        <v>0.99842998623716395</v>
      </c>
      <c r="J246" s="29">
        <f>VLOOKUP(F246,'[1]SUSMB vs SHAM all proteins sum'!$B$2:$E$3214,3,FALSE)</f>
        <v>0.99984432461641803</v>
      </c>
      <c r="K246" s="25">
        <f>VLOOKUP($E246,[1]AllProteinsNorm!$A$1:$Q$3226,4,FALSE)</f>
        <v>1251485.3172802001</v>
      </c>
      <c r="L246" s="1">
        <f>VLOOKUP($E246,[1]AllProteinsNorm!$A$1:$Q$3226,5,FALSE)</f>
        <v>1129523.34215285</v>
      </c>
      <c r="M246" s="1">
        <f>VLOOKUP($E246,[1]AllProteinsNorm!$A$1:$Q$3226,10,FALSE)</f>
        <v>1414394.2818171</v>
      </c>
      <c r="N246" s="1">
        <f>VLOOKUP($E246,[1]AllProteinsNorm!$A$1:$Q$3226,11,FALSE)</f>
        <v>1059976.1012615201</v>
      </c>
      <c r="O246" s="1">
        <f>VLOOKUP($E246,[1]AllProteinsNorm!$A$1:$Q$3226,15,FALSE)</f>
        <v>1447680.367698</v>
      </c>
      <c r="P246" s="1">
        <f>VLOOKUP($E246,[1]AllProteinsNorm!$A$1:$Q$3226,6,FALSE)</f>
        <v>1194163.16687051</v>
      </c>
      <c r="Q246" s="1">
        <f>VLOOKUP($E246,[1]AllProteinsNorm!$A$1:$Q$3226,8,FALSE)</f>
        <v>1284839.60112951</v>
      </c>
      <c r="R246" s="1">
        <f>VLOOKUP($E246,[1]AllProteinsNorm!$A$1:$Q$3226,13,FALSE)</f>
        <v>1247415.79168113</v>
      </c>
      <c r="S246" s="1">
        <f>VLOOKUP($E246,[1]AllProteinsNorm!$A$1:$Q$3226,16,FALSE)</f>
        <v>1239171.5277112301</v>
      </c>
      <c r="T246" s="1">
        <f>VLOOKUP($E246,[1]AllProteinsNorm!$A$1:$Q$3226,17,FALSE)</f>
        <v>1346922.1037024099</v>
      </c>
      <c r="U246" s="1">
        <f>VLOOKUP($E246,[1]AllProteinsNorm!$A$1:$Q$3226,3,FALSE)</f>
        <v>1228570.87972154</v>
      </c>
      <c r="V246" s="1">
        <f>VLOOKUP($E246,[1]AllProteinsNorm!$A$1:$Q$3226,7,FALSE)</f>
        <v>1253176.4334277101</v>
      </c>
      <c r="W246" s="1">
        <f>VLOOKUP($E246,[1]AllProteinsNorm!$A$1:$Q$3226,9,FALSE)</f>
        <v>1149121.16557994</v>
      </c>
      <c r="X246" s="1">
        <f>VLOOKUP($E246,[1]AllProteinsNorm!$A$1:$Q$3226,12,FALSE)</f>
        <v>1489741.25878437</v>
      </c>
      <c r="Y246" s="29">
        <f>VLOOKUP($E246,[1]AllProteinsNorm!$A$1:$Q$3226,14,FALSE)</f>
        <v>1163142.8142462401</v>
      </c>
      <c r="Z246" s="25">
        <f t="shared" si="56"/>
        <v>0.99276021042499563</v>
      </c>
      <c r="AA246" s="1">
        <f t="shared" si="56"/>
        <v>0.89601197501268415</v>
      </c>
      <c r="AB246" s="1">
        <f t="shared" si="56"/>
        <v>1.12199028262852</v>
      </c>
      <c r="AC246" s="1">
        <f t="shared" si="56"/>
        <v>0.84084254349925303</v>
      </c>
      <c r="AD246" s="1">
        <f t="shared" si="56"/>
        <v>1.1483949884345477</v>
      </c>
      <c r="AE246" s="1">
        <f t="shared" si="56"/>
        <v>0.94728852225017057</v>
      </c>
      <c r="AF246" s="1">
        <f t="shared" si="56"/>
        <v>1.019219015331136</v>
      </c>
      <c r="AG246" s="1">
        <f t="shared" si="56"/>
        <v>0.98953199589121033</v>
      </c>
      <c r="AH246" s="1">
        <f t="shared" si="56"/>
        <v>0.98299210515454216</v>
      </c>
      <c r="AI246" s="1">
        <f t="shared" si="56"/>
        <v>1.0684669269661897</v>
      </c>
      <c r="AJ246" s="1">
        <f t="shared" si="56"/>
        <v>0.97458297611117706</v>
      </c>
      <c r="AK246" s="1">
        <f t="shared" si="56"/>
        <v>0.99410171463545149</v>
      </c>
      <c r="AL246" s="1">
        <f t="shared" si="56"/>
        <v>0.91155825353525799</v>
      </c>
      <c r="AM246" s="1">
        <f t="shared" si="56"/>
        <v>1.1817604450715578</v>
      </c>
      <c r="AN246" s="29">
        <f t="shared" si="56"/>
        <v>0.92268114462175788</v>
      </c>
      <c r="AO246" s="1">
        <f t="shared" si="51"/>
        <v>152424.31617706723</v>
      </c>
      <c r="AP246" s="1">
        <f t="shared" si="52"/>
        <v>51123.034073779767</v>
      </c>
      <c r="AQ246" s="29">
        <f t="shared" si="53"/>
        <v>122831.61733828721</v>
      </c>
    </row>
    <row r="247" spans="1:43" x14ac:dyDescent="0.2">
      <c r="A247" s="26"/>
      <c r="E247" s="25" t="s">
        <v>490</v>
      </c>
      <c r="F247" s="26" t="s">
        <v>491</v>
      </c>
      <c r="G247" s="1">
        <v>0.76935370049072305</v>
      </c>
      <c r="H247" s="1">
        <v>1.0361483830093501</v>
      </c>
      <c r="I247" s="1">
        <f>VLOOKUP(F247,'[1]SUSMB vs SHAM all proteins sum'!$B$2:$E$3214,2,FALSE)</f>
        <v>0.39901543745913698</v>
      </c>
      <c r="J247" s="29">
        <f>VLOOKUP(F247,'[1]SUSMB vs SHAM all proteins sum'!$B$2:$E$3214,3,FALSE)</f>
        <v>0.88409981282616601</v>
      </c>
      <c r="K247" s="25">
        <f>VLOOKUP($E247,[1]AllProteinsNorm!$A$1:$Q$3226,4,FALSE)</f>
        <v>196878.078638907</v>
      </c>
      <c r="L247" s="1">
        <f>VLOOKUP($E247,[1]AllProteinsNorm!$A$1:$Q$3226,5,FALSE)</f>
        <v>118993.855174968</v>
      </c>
      <c r="M247" s="1">
        <f>VLOOKUP($E247,[1]AllProteinsNorm!$A$1:$Q$3226,10,FALSE)</f>
        <v>114555.26278509499</v>
      </c>
      <c r="N247" s="1">
        <f>VLOOKUP($E247,[1]AllProteinsNorm!$A$1:$Q$3226,11,FALSE)</f>
        <v>126452.025383172</v>
      </c>
      <c r="O247" s="1">
        <f>VLOOKUP($E247,[1]AllProteinsNorm!$A$1:$Q$3226,15,FALSE)</f>
        <v>170619.01572048099</v>
      </c>
      <c r="P247" s="1">
        <f>VLOOKUP($E247,[1]AllProteinsNorm!$A$1:$Q$3226,6,FALSE)</f>
        <v>127225.240386926</v>
      </c>
      <c r="Q247" s="1">
        <f>VLOOKUP($E247,[1]AllProteinsNorm!$A$1:$Q$3226,8,FALSE)</f>
        <v>154639.10849509301</v>
      </c>
      <c r="R247" s="1">
        <f>VLOOKUP($E247,[1]AllProteinsNorm!$A$1:$Q$3226,13,FALSE)</f>
        <v>168522.21319305501</v>
      </c>
      <c r="S247" s="1">
        <f>VLOOKUP($E247,[1]AllProteinsNorm!$A$1:$Q$3226,16,FALSE)</f>
        <v>143937.67344508501</v>
      </c>
      <c r="T247" s="1">
        <f>VLOOKUP($E247,[1]AllProteinsNorm!$A$1:$Q$3226,17,FALSE)</f>
        <v>144902.43487840999</v>
      </c>
      <c r="U247" s="1">
        <f>VLOOKUP($E247,[1]AllProteinsNorm!$A$1:$Q$3226,3,FALSE)</f>
        <v>106985.033352677</v>
      </c>
      <c r="V247" s="1">
        <f>VLOOKUP($E247,[1]AllProteinsNorm!$A$1:$Q$3226,7,FALSE)</f>
        <v>143724.06709410201</v>
      </c>
      <c r="W247" s="1">
        <f>VLOOKUP($E247,[1]AllProteinsNorm!$A$1:$Q$3226,9,FALSE)</f>
        <v>144454.75339392101</v>
      </c>
      <c r="X247" s="1">
        <f>VLOOKUP($E247,[1]AllProteinsNorm!$A$1:$Q$3226,12,FALSE)</f>
        <v>97004.726289980099</v>
      </c>
      <c r="Y247" s="29">
        <f>VLOOKUP($E247,[1]AllProteinsNorm!$A$1:$Q$3226,14,FALSE)</f>
        <v>145150.78937554799</v>
      </c>
      <c r="Z247" s="25">
        <f t="shared" si="56"/>
        <v>1.353117220329159</v>
      </c>
      <c r="AA247" s="1">
        <f t="shared" si="56"/>
        <v>0.81782916444402931</v>
      </c>
      <c r="AB247" s="1">
        <f t="shared" si="56"/>
        <v>0.78732330092544744</v>
      </c>
      <c r="AC247" s="1">
        <f t="shared" si="56"/>
        <v>0.86908819038858875</v>
      </c>
      <c r="AD247" s="1">
        <f t="shared" si="56"/>
        <v>1.1726421239127753</v>
      </c>
      <c r="AE247" s="1">
        <f t="shared" si="56"/>
        <v>0.87440239572739309</v>
      </c>
      <c r="AF247" s="1">
        <f t="shared" si="56"/>
        <v>1.0628143167977289</v>
      </c>
      <c r="AG247" s="1">
        <f t="shared" si="56"/>
        <v>1.1582310750692242</v>
      </c>
      <c r="AH247" s="1">
        <f t="shared" si="56"/>
        <v>0.98926475684413906</v>
      </c>
      <c r="AI247" s="1">
        <f t="shared" si="56"/>
        <v>0.99589543567830097</v>
      </c>
      <c r="AJ247" s="1">
        <f t="shared" si="56"/>
        <v>0.73529410662578754</v>
      </c>
      <c r="AK247" s="1">
        <f t="shared" si="56"/>
        <v>0.98779666840135771</v>
      </c>
      <c r="AL247" s="1">
        <f t="shared" si="56"/>
        <v>0.99281857953427299</v>
      </c>
      <c r="AM247" s="1">
        <f t="shared" si="56"/>
        <v>0.66670076477650786</v>
      </c>
      <c r="AN247" s="29">
        <f t="shared" si="56"/>
        <v>0.99760234357351651</v>
      </c>
      <c r="AO247" s="1">
        <f t="shared" si="51"/>
        <v>32538.130636404891</v>
      </c>
      <c r="AP247" s="1">
        <f t="shared" si="52"/>
        <v>13585.340863729525</v>
      </c>
      <c r="AQ247" s="29">
        <f t="shared" si="53"/>
        <v>21038.314718709335</v>
      </c>
    </row>
    <row r="248" spans="1:43" x14ac:dyDescent="0.2">
      <c r="A248" s="26"/>
      <c r="E248" s="25" t="s">
        <v>492</v>
      </c>
      <c r="F248" s="26" t="s">
        <v>493</v>
      </c>
      <c r="G248" s="1">
        <v>0.56611520497419598</v>
      </c>
      <c r="H248" s="1">
        <v>1.0613623800146801</v>
      </c>
      <c r="I248" s="1">
        <f>VLOOKUP(F248,'[1]SUSMB vs SHAM all proteins sum'!$B$2:$E$3214,2,FALSE)</f>
        <v>0.19720572285016599</v>
      </c>
      <c r="J248" s="29">
        <f>VLOOKUP(F248,'[1]SUSMB vs SHAM all proteins sum'!$B$2:$E$3214,3,FALSE)</f>
        <v>1.1322670993288599</v>
      </c>
      <c r="K248" s="25">
        <f>VLOOKUP($E248,[1]AllProteinsNorm!$A$1:$Q$3226,4,FALSE)</f>
        <v>149263.253210989</v>
      </c>
      <c r="L248" s="1">
        <f>VLOOKUP($E248,[1]AllProteinsNorm!$A$1:$Q$3226,5,FALSE)</f>
        <v>200668.75605302799</v>
      </c>
      <c r="M248" s="1">
        <f>VLOOKUP($E248,[1]AllProteinsNorm!$A$1:$Q$3226,10,FALSE)</f>
        <v>237065.69558125999</v>
      </c>
      <c r="N248" s="1">
        <f>VLOOKUP($E248,[1]AllProteinsNorm!$A$1:$Q$3226,11,FALSE)</f>
        <v>202716.33672421399</v>
      </c>
      <c r="O248" s="1">
        <f>VLOOKUP($E248,[1]AllProteinsNorm!$A$1:$Q$3226,15,FALSE)</f>
        <v>166196.777480752</v>
      </c>
      <c r="P248" s="1">
        <f>VLOOKUP($E248,[1]AllProteinsNorm!$A$1:$Q$3226,6,FALSE)</f>
        <v>196228.10182914601</v>
      </c>
      <c r="Q248" s="1">
        <f>VLOOKUP($E248,[1]AllProteinsNorm!$A$1:$Q$3226,8,FALSE)</f>
        <v>249135.27899825099</v>
      </c>
      <c r="R248" s="1">
        <f>VLOOKUP($E248,[1]AllProteinsNorm!$A$1:$Q$3226,13,FALSE)</f>
        <v>178675.19753145301</v>
      </c>
      <c r="S248" s="1">
        <f>VLOOKUP($E248,[1]AllProteinsNorm!$A$1:$Q$3226,16,FALSE)</f>
        <v>187045.965238209</v>
      </c>
      <c r="T248" s="1">
        <f>VLOOKUP($E248,[1]AllProteinsNorm!$A$1:$Q$3226,17,FALSE)</f>
        <v>197206.90855423099</v>
      </c>
      <c r="U248" s="1">
        <f>VLOOKUP($E248,[1]AllProteinsNorm!$A$1:$Q$3226,3,FALSE)</f>
        <v>209090.99776219</v>
      </c>
      <c r="V248" s="1">
        <f>VLOOKUP($E248,[1]AllProteinsNorm!$A$1:$Q$3226,7,FALSE)</f>
        <v>213997.040409557</v>
      </c>
      <c r="W248" s="1">
        <f>VLOOKUP($E248,[1]AllProteinsNorm!$A$1:$Q$3226,9,FALSE)</f>
        <v>207280.42284316701</v>
      </c>
      <c r="X248" s="1">
        <f>VLOOKUP($E248,[1]AllProteinsNorm!$A$1:$Q$3226,12,FALSE)</f>
        <v>197618.830977976</v>
      </c>
      <c r="Y248" s="29">
        <f>VLOOKUP($E248,[1]AllProteinsNorm!$A$1:$Q$3226,14,FALSE)</f>
        <v>242899.96383910399</v>
      </c>
      <c r="Z248" s="25">
        <f t="shared" si="56"/>
        <v>0.78073838184660027</v>
      </c>
      <c r="AA248" s="1">
        <f t="shared" si="56"/>
        <v>1.0496206971085698</v>
      </c>
      <c r="AB248" s="1">
        <f t="shared" si="56"/>
        <v>1.2399990190340118</v>
      </c>
      <c r="AC248" s="1">
        <f t="shared" si="56"/>
        <v>1.0603308001348144</v>
      </c>
      <c r="AD248" s="1">
        <f t="shared" si="56"/>
        <v>0.8693111018760038</v>
      </c>
      <c r="AE248" s="1">
        <f t="shared" si="56"/>
        <v>1.0263933513385217</v>
      </c>
      <c r="AF248" s="1">
        <f t="shared" si="56"/>
        <v>1.3031303445533884</v>
      </c>
      <c r="AG248" s="1">
        <f t="shared" si="56"/>
        <v>0.9345808937960236</v>
      </c>
      <c r="AH248" s="1">
        <f t="shared" si="56"/>
        <v>0.97836514406255404</v>
      </c>
      <c r="AI248" s="1">
        <f t="shared" si="56"/>
        <v>1.0315131109728852</v>
      </c>
      <c r="AJ248" s="1">
        <f t="shared" si="56"/>
        <v>1.0936741879851037</v>
      </c>
      <c r="AK248" s="1">
        <f t="shared" si="56"/>
        <v>1.1193358007087753</v>
      </c>
      <c r="AL248" s="1">
        <f t="shared" si="56"/>
        <v>1.0842037704370426</v>
      </c>
      <c r="AM248" s="1">
        <f t="shared" si="56"/>
        <v>1.0336677179484308</v>
      </c>
      <c r="AN248" s="29">
        <f t="shared" si="56"/>
        <v>1.270515821132981</v>
      </c>
      <c r="AO248" s="1">
        <f t="shared" si="51"/>
        <v>30691.352726246365</v>
      </c>
      <c r="AP248" s="1">
        <f t="shared" si="52"/>
        <v>24678.366230561274</v>
      </c>
      <c r="AQ248" s="29">
        <f t="shared" si="53"/>
        <v>15314.334414162349</v>
      </c>
    </row>
    <row r="249" spans="1:43" x14ac:dyDescent="0.2">
      <c r="A249" s="26"/>
      <c r="E249" s="25" t="s">
        <v>494</v>
      </c>
      <c r="F249" s="26" t="s">
        <v>495</v>
      </c>
      <c r="G249" s="1">
        <v>0.70207227413247697</v>
      </c>
      <c r="H249" s="1">
        <v>0.81562153793615999</v>
      </c>
      <c r="I249" s="1">
        <f>VLOOKUP(F249,'[1]SUSMB vs SHAM all proteins sum'!$B$2:$E$3214,2,FALSE)</f>
        <v>0.96180716049013804</v>
      </c>
      <c r="J249" s="29">
        <f>VLOOKUP(F249,'[1]SUSMB vs SHAM all proteins sum'!$B$2:$E$3214,3,FALSE)</f>
        <v>0.97639470196304801</v>
      </c>
      <c r="K249" s="25">
        <f>VLOOKUP($E249,[1]AllProteinsNorm!$A$1:$Q$3226,4,FALSE)</f>
        <v>470954.31342830497</v>
      </c>
      <c r="L249" s="1">
        <f>VLOOKUP($E249,[1]AllProteinsNorm!$A$1:$Q$3226,5,FALSE)</f>
        <v>98022.998297662707</v>
      </c>
      <c r="M249" s="1">
        <f>VLOOKUP($E249,[1]AllProteinsNorm!$A$1:$Q$3226,10,FALSE)</f>
        <v>476384.15351299301</v>
      </c>
      <c r="N249" s="1">
        <f>VLOOKUP($E249,[1]AllProteinsNorm!$A$1:$Q$3226,11,FALSE)</f>
        <v>620716.97950597794</v>
      </c>
      <c r="O249" s="1">
        <f>VLOOKUP($E249,[1]AllProteinsNorm!$A$1:$Q$3226,15,FALSE)</f>
        <v>318949.11855835601</v>
      </c>
      <c r="P249" s="1">
        <f>VLOOKUP($E249,[1]AllProteinsNorm!$A$1:$Q$3226,6,FALSE)</f>
        <v>639913.65914889297</v>
      </c>
      <c r="Q249" s="1">
        <f>VLOOKUP($E249,[1]AllProteinsNorm!$A$1:$Q$3226,8,FALSE)</f>
        <v>252197.13803249199</v>
      </c>
      <c r="R249" s="1">
        <f>VLOOKUP($E249,[1]AllProteinsNorm!$A$1:$Q$3226,13,FALSE)</f>
        <v>453198.72627327399</v>
      </c>
      <c r="S249" s="1">
        <f>VLOOKUP($E249,[1]AllProteinsNorm!$A$1:$Q$3226,16,FALSE)</f>
        <v>63720.667799152201</v>
      </c>
      <c r="T249" s="1">
        <f>VLOOKUP($E249,[1]AllProteinsNorm!$A$1:$Q$3226,17,FALSE)</f>
        <v>337203.43827966799</v>
      </c>
      <c r="U249" s="1">
        <f>VLOOKUP($E249,[1]AllProteinsNorm!$A$1:$Q$3226,3,FALSE)</f>
        <v>97297.130339687006</v>
      </c>
      <c r="V249" s="1">
        <f>VLOOKUP($E249,[1]AllProteinsNorm!$A$1:$Q$3226,7,FALSE)</f>
        <v>246829.33187295101</v>
      </c>
      <c r="W249" s="1">
        <f>VLOOKUP($E249,[1]AllProteinsNorm!$A$1:$Q$3226,9,FALSE)</f>
        <v>690244.22474597604</v>
      </c>
      <c r="X249" s="1">
        <f>VLOOKUP($E249,[1]AllProteinsNorm!$A$1:$Q$3226,12,FALSE)</f>
        <v>373103.907561047</v>
      </c>
      <c r="Y249" s="29">
        <f>VLOOKUP($E249,[1]AllProteinsNorm!$A$1:$Q$3226,14,FALSE)</f>
        <v>624707.60463287297</v>
      </c>
      <c r="Z249" s="25">
        <f t="shared" si="56"/>
        <v>1.186266433108333</v>
      </c>
      <c r="AA249" s="1">
        <f t="shared" si="56"/>
        <v>0.24690588712668082</v>
      </c>
      <c r="AB249" s="1">
        <f t="shared" si="56"/>
        <v>1.1999434222470939</v>
      </c>
      <c r="AC249" s="1">
        <f t="shared" si="56"/>
        <v>1.5634971296646369</v>
      </c>
      <c r="AD249" s="1">
        <f t="shared" si="56"/>
        <v>0.8033871278532555</v>
      </c>
      <c r="AE249" s="1">
        <f t="shared" si="56"/>
        <v>1.6118508150184307</v>
      </c>
      <c r="AF249" s="1">
        <f t="shared" si="56"/>
        <v>0.63524845371116523</v>
      </c>
      <c r="AG249" s="1">
        <f t="shared" si="56"/>
        <v>1.1415426532392923</v>
      </c>
      <c r="AH249" s="1">
        <f t="shared" si="56"/>
        <v>0.16050323173627451</v>
      </c>
      <c r="AI249" s="1">
        <f t="shared" si="56"/>
        <v>0.84936714359403154</v>
      </c>
      <c r="AJ249" s="1">
        <f t="shared" si="56"/>
        <v>0.24507752974919489</v>
      </c>
      <c r="AK249" s="1">
        <f t="shared" si="56"/>
        <v>0.62172771914109104</v>
      </c>
      <c r="AL249" s="1">
        <f t="shared" si="56"/>
        <v>1.738626297957639</v>
      </c>
      <c r="AM249" s="1">
        <f t="shared" si="56"/>
        <v>0.93979528158330172</v>
      </c>
      <c r="AN249" s="29">
        <f t="shared" si="56"/>
        <v>1.5735489425479157</v>
      </c>
      <c r="AO249" s="1">
        <f t="shared" si="51"/>
        <v>177369.42166658508</v>
      </c>
      <c r="AP249" s="1">
        <f t="shared" si="52"/>
        <v>193071.01160064893</v>
      </c>
      <c r="AQ249" s="29">
        <f t="shared" si="53"/>
        <v>223759.58502523965</v>
      </c>
    </row>
    <row r="250" spans="1:43" x14ac:dyDescent="0.2">
      <c r="A250" s="26"/>
      <c r="E250" s="25" t="s">
        <v>496</v>
      </c>
      <c r="F250" s="26" t="s">
        <v>497</v>
      </c>
      <c r="G250" s="1">
        <v>0.42362539156127199</v>
      </c>
      <c r="H250" s="43">
        <v>1.95238227764915</v>
      </c>
      <c r="I250" s="1">
        <f>VLOOKUP(F250,'[1]SUSMB vs SHAM all proteins sum'!$B$2:$E$3214,2,FALSE)</f>
        <v>0.58400828857005005</v>
      </c>
      <c r="J250" s="29">
        <f>VLOOKUP(F250,'[1]SUSMB vs SHAM all proteins sum'!$B$2:$E$3214,3,FALSE)</f>
        <v>1.54362322552853</v>
      </c>
      <c r="K250" s="25">
        <f>VLOOKUP($E250,[1]AllProteinsNorm!$A$1:$Q$3226,4,FALSE)</f>
        <v>73191.938012790793</v>
      </c>
      <c r="L250" s="1">
        <f>VLOOKUP($E250,[1]AllProteinsNorm!$A$1:$Q$3226,5,FALSE)</f>
        <v>6987.5010005362501</v>
      </c>
      <c r="M250" s="1">
        <f>VLOOKUP($E250,[1]AllProteinsNorm!$A$1:$Q$3226,10,FALSE)</f>
        <v>3101.0144176372</v>
      </c>
      <c r="N250" s="1">
        <f>VLOOKUP($E250,[1]AllProteinsNorm!$A$1:$Q$3226,11,FALSE)</f>
        <v>83413.415144853905</v>
      </c>
      <c r="O250" s="1">
        <f>VLOOKUP($E250,[1]AllProteinsNorm!$A$1:$Q$3226,15,FALSE)</f>
        <v>37946.214108022097</v>
      </c>
      <c r="P250" s="1">
        <f>VLOOKUP($E250,[1]AllProteinsNorm!$A$1:$Q$3226,6,FALSE)</f>
        <v>37763.0111831576</v>
      </c>
      <c r="Q250" s="1">
        <f>VLOOKUP($E250,[1]AllProteinsNorm!$A$1:$Q$3226,8,FALSE)</f>
        <v>68500.950920684001</v>
      </c>
      <c r="R250" s="1">
        <f>VLOOKUP($E250,[1]AllProteinsNorm!$A$1:$Q$3226,13,FALSE)</f>
        <v>76534.657897617202</v>
      </c>
      <c r="S250" s="1">
        <f>VLOOKUP($E250,[1]AllProteinsNorm!$A$1:$Q$3226,16,FALSE)</f>
        <v>8030.0538110184398</v>
      </c>
      <c r="T250" s="1">
        <f>VLOOKUP($E250,[1]AllProteinsNorm!$A$1:$Q$3226,17,FALSE)</f>
        <v>89573.127110254005</v>
      </c>
      <c r="U250" s="1">
        <f>VLOOKUP($E250,[1]AllProteinsNorm!$A$1:$Q$3226,3,FALSE)</f>
        <v>40277.655512245998</v>
      </c>
      <c r="V250" s="1">
        <f>VLOOKUP($E250,[1]AllProteinsNorm!$A$1:$Q$3226,7,FALSE)</f>
        <v>8510.4927716283601</v>
      </c>
      <c r="W250" s="1">
        <f>VLOOKUP($E250,[1]AllProteinsNorm!$A$1:$Q$3226,9,FALSE)</f>
        <v>44332.044201903802</v>
      </c>
      <c r="X250" s="1">
        <f>VLOOKUP($E250,[1]AllProteinsNorm!$A$1:$Q$3226,12,FALSE)</f>
        <v>87396.584829476298</v>
      </c>
      <c r="Y250" s="29">
        <f>VLOOKUP($E250,[1]AllProteinsNorm!$A$1:$Q$3226,14,FALSE)</f>
        <v>33125.975981551201</v>
      </c>
      <c r="Z250" s="25">
        <f t="shared" si="56"/>
        <v>1.7883089435091037</v>
      </c>
      <c r="AA250" s="1">
        <f t="shared" si="56"/>
        <v>0.17072659737270598</v>
      </c>
      <c r="AB250" s="1">
        <f t="shared" si="56"/>
        <v>7.5767522593023204E-2</v>
      </c>
      <c r="AC250" s="1">
        <f t="shared" si="56"/>
        <v>2.0380517357814965</v>
      </c>
      <c r="AD250" s="1">
        <f t="shared" si="56"/>
        <v>0.92714520074367102</v>
      </c>
      <c r="AE250" s="1">
        <f t="shared" si="56"/>
        <v>0.92266897784389001</v>
      </c>
      <c r="AF250" s="1">
        <f t="shared" si="56"/>
        <v>1.6736933943316203</v>
      </c>
      <c r="AG250" s="1">
        <f t="shared" si="56"/>
        <v>1.8699820898689683</v>
      </c>
      <c r="AH250" s="1">
        <f t="shared" si="56"/>
        <v>0.19619943721935731</v>
      </c>
      <c r="AI250" s="1">
        <f t="shared" si="56"/>
        <v>2.1885528469180811</v>
      </c>
      <c r="AJ250" s="1">
        <f t="shared" si="56"/>
        <v>0.98410963736936063</v>
      </c>
      <c r="AK250" s="1">
        <f t="shared" si="56"/>
        <v>0.20793807009882542</v>
      </c>
      <c r="AL250" s="1">
        <f t="shared" si="56"/>
        <v>1.0831710880022176</v>
      </c>
      <c r="AM250" s="1">
        <f t="shared" si="56"/>
        <v>2.1353730824205175</v>
      </c>
      <c r="AN250" s="29">
        <f t="shared" si="56"/>
        <v>0.8093716428156783</v>
      </c>
      <c r="AO250" s="1">
        <f t="shared" si="51"/>
        <v>32977.876080211419</v>
      </c>
      <c r="AP250" s="1">
        <f t="shared" si="52"/>
        <v>29457.67140334726</v>
      </c>
      <c r="AQ250" s="29">
        <f t="shared" si="53"/>
        <v>25561.284323119809</v>
      </c>
    </row>
    <row r="251" spans="1:43" x14ac:dyDescent="0.2">
      <c r="A251" s="26"/>
      <c r="E251" s="25" t="s">
        <v>498</v>
      </c>
      <c r="F251" s="26" t="s">
        <v>499</v>
      </c>
      <c r="G251" s="1">
        <v>0.16000005241593901</v>
      </c>
      <c r="H251" s="1">
        <v>1.24792719223357</v>
      </c>
      <c r="I251" s="1">
        <f>VLOOKUP(F251,'[1]SUSMB vs SHAM all proteins sum'!$B$2:$E$3214,2,FALSE)</f>
        <v>0.59800649116068205</v>
      </c>
      <c r="J251" s="29">
        <f>VLOOKUP(F251,'[1]SUSMB vs SHAM all proteins sum'!$B$2:$E$3214,3,FALSE)</f>
        <v>1.0825498197229699</v>
      </c>
      <c r="K251" s="25">
        <f>VLOOKUP($E251,[1]AllProteinsNorm!$A$1:$Q$3226,4,FALSE)</f>
        <v>875826.765639761</v>
      </c>
      <c r="L251" s="1">
        <f>VLOOKUP($E251,[1]AllProteinsNorm!$A$1:$Q$3226,5,FALSE)</f>
        <v>646632.01675750501</v>
      </c>
      <c r="M251" s="1">
        <f>VLOOKUP($E251,[1]AllProteinsNorm!$A$1:$Q$3226,10,FALSE)</f>
        <v>1135180.5901148201</v>
      </c>
      <c r="N251" s="1">
        <f>VLOOKUP($E251,[1]AllProteinsNorm!$A$1:$Q$3226,11,FALSE)</f>
        <v>749919.97503849305</v>
      </c>
      <c r="O251" s="1">
        <f>VLOOKUP($E251,[1]AllProteinsNorm!$A$1:$Q$3226,15,FALSE)</f>
        <v>1325090.7161015</v>
      </c>
      <c r="P251" s="1">
        <f>VLOOKUP($E251,[1]AllProteinsNorm!$A$1:$Q$3226,6,FALSE)</f>
        <v>952816.50106251705</v>
      </c>
      <c r="Q251" s="1">
        <f>VLOOKUP($E251,[1]AllProteinsNorm!$A$1:$Q$3226,8,FALSE)</f>
        <v>1281798.5029356</v>
      </c>
      <c r="R251" s="1">
        <f>VLOOKUP($E251,[1]AllProteinsNorm!$A$1:$Q$3226,13,FALSE)</f>
        <v>1242976.72842772</v>
      </c>
      <c r="S251" s="1">
        <f>VLOOKUP($E251,[1]AllProteinsNorm!$A$1:$Q$3226,16,FALSE)</f>
        <v>1052541.5120647401</v>
      </c>
      <c r="T251" s="1">
        <f>VLOOKUP($E251,[1]AllProteinsNorm!$A$1:$Q$3226,17,FALSE)</f>
        <v>1210085.0251543201</v>
      </c>
      <c r="U251" s="1">
        <f>VLOOKUP($E251,[1]AllProteinsNorm!$A$1:$Q$3226,3,FALSE)</f>
        <v>919146.35687959404</v>
      </c>
      <c r="V251" s="1">
        <f>VLOOKUP($E251,[1]AllProteinsNorm!$A$1:$Q$3226,7,FALSE)</f>
        <v>899090.44349502202</v>
      </c>
      <c r="W251" s="1">
        <f>VLOOKUP($E251,[1]AllProteinsNorm!$A$1:$Q$3226,9,FALSE)</f>
        <v>890412.29645104497</v>
      </c>
      <c r="X251" s="1">
        <f>VLOOKUP($E251,[1]AllProteinsNorm!$A$1:$Q$3226,12,FALSE)</f>
        <v>1210058.5237621199</v>
      </c>
      <c r="Y251" s="29">
        <f>VLOOKUP($E251,[1]AllProteinsNorm!$A$1:$Q$3226,14,FALSE)</f>
        <v>1066730.69333224</v>
      </c>
      <c r="Z251" s="25">
        <f t="shared" si="56"/>
        <v>0.92530268862082865</v>
      </c>
      <c r="AA251" s="1">
        <f t="shared" si="56"/>
        <v>0.68316060564439196</v>
      </c>
      <c r="AB251" s="1">
        <f t="shared" si="56"/>
        <v>1.199307549519969</v>
      </c>
      <c r="AC251" s="1">
        <f t="shared" si="56"/>
        <v>0.79228335599758737</v>
      </c>
      <c r="AD251" s="1">
        <f t="shared" si="56"/>
        <v>1.3999458002172225</v>
      </c>
      <c r="AE251" s="1">
        <f t="shared" si="56"/>
        <v>1.0066416154242872</v>
      </c>
      <c r="AF251" s="1">
        <f t="shared" si="56"/>
        <v>1.35420798674735</v>
      </c>
      <c r="AG251" s="1">
        <f t="shared" si="56"/>
        <v>1.3131931494091313</v>
      </c>
      <c r="AH251" s="1">
        <f t="shared" si="56"/>
        <v>1.1120001456990436</v>
      </c>
      <c r="AI251" s="1">
        <f t="shared" si="56"/>
        <v>1.278443376204879</v>
      </c>
      <c r="AJ251" s="1">
        <f t="shared" si="56"/>
        <v>0.97106942676669139</v>
      </c>
      <c r="AK251" s="1">
        <f t="shared" si="56"/>
        <v>0.94988054409543032</v>
      </c>
      <c r="AL251" s="1">
        <f t="shared" si="56"/>
        <v>0.94071216387794143</v>
      </c>
      <c r="AM251" s="1">
        <f t="shared" si="56"/>
        <v>1.2784153777348426</v>
      </c>
      <c r="AN251" s="29">
        <f t="shared" si="56"/>
        <v>1.1269908814144056</v>
      </c>
      <c r="AO251" s="1">
        <f t="shared" si="51"/>
        <v>249996.20418847486</v>
      </c>
      <c r="AP251" s="1">
        <f t="shared" si="52"/>
        <v>124888.81481308873</v>
      </c>
      <c r="AQ251" s="29">
        <f t="shared" si="53"/>
        <v>124309.83490169332</v>
      </c>
    </row>
    <row r="252" spans="1:43" x14ac:dyDescent="0.2">
      <c r="A252" s="26"/>
      <c r="E252" s="25" t="s">
        <v>500</v>
      </c>
      <c r="F252" s="26" t="s">
        <v>501</v>
      </c>
      <c r="G252" s="1">
        <v>0.64606343007529499</v>
      </c>
      <c r="H252" s="1">
        <v>1.0564208800111701</v>
      </c>
      <c r="I252" s="1">
        <f>VLOOKUP(F252,'[1]SUSMB vs SHAM all proteins sum'!$B$2:$E$3214,2,FALSE)</f>
        <v>0.51030143081206103</v>
      </c>
      <c r="J252" s="29">
        <f>VLOOKUP(F252,'[1]SUSMB vs SHAM all proteins sum'!$B$2:$E$3214,3,FALSE)</f>
        <v>1.0830899626995201</v>
      </c>
      <c r="K252" s="25">
        <f>VLOOKUP($E252,[1]AllProteinsNorm!$A$1:$Q$3226,4,FALSE)</f>
        <v>1045620.33408034</v>
      </c>
      <c r="L252" s="1">
        <f>VLOOKUP($E252,[1]AllProteinsNorm!$A$1:$Q$3226,5,FALSE)</f>
        <v>1677188.5014575301</v>
      </c>
      <c r="M252" s="1">
        <f>VLOOKUP($E252,[1]AllProteinsNorm!$A$1:$Q$3226,10,FALSE)</f>
        <v>1120935.7134292601</v>
      </c>
      <c r="N252" s="1">
        <f>VLOOKUP($E252,[1]AllProteinsNorm!$A$1:$Q$3226,11,FALSE)</f>
        <v>1234302.0322008601</v>
      </c>
      <c r="O252" s="1">
        <f>VLOOKUP($E252,[1]AllProteinsNorm!$A$1:$Q$3226,15,FALSE)</f>
        <v>986987.65012083203</v>
      </c>
      <c r="P252" s="1">
        <f>VLOOKUP($E252,[1]AllProteinsNorm!$A$1:$Q$3226,6,FALSE)</f>
        <v>1436338.6735336699</v>
      </c>
      <c r="Q252" s="1">
        <f>VLOOKUP($E252,[1]AllProteinsNorm!$A$1:$Q$3226,8,FALSE)</f>
        <v>1108804.37008876</v>
      </c>
      <c r="R252" s="1">
        <f>VLOOKUP($E252,[1]AllProteinsNorm!$A$1:$Q$3226,13,FALSE)</f>
        <v>1255124.7651607301</v>
      </c>
      <c r="S252" s="1">
        <f>VLOOKUP($E252,[1]AllProteinsNorm!$A$1:$Q$3226,16,FALSE)</f>
        <v>1485989.87639947</v>
      </c>
      <c r="T252" s="1">
        <f>VLOOKUP($E252,[1]AllProteinsNorm!$A$1:$Q$3226,17,FALSE)</f>
        <v>1060816.1301774499</v>
      </c>
      <c r="U252" s="1">
        <f>VLOOKUP($E252,[1]AllProteinsNorm!$A$1:$Q$3226,3,FALSE)</f>
        <v>1455476.5218648601</v>
      </c>
      <c r="V252" s="1">
        <f>VLOOKUP($E252,[1]AllProteinsNorm!$A$1:$Q$3226,7,FALSE)</f>
        <v>1168225.69180243</v>
      </c>
      <c r="W252" s="1">
        <f>VLOOKUP($E252,[1]AllProteinsNorm!$A$1:$Q$3226,9,FALSE)</f>
        <v>1508844.1681202</v>
      </c>
      <c r="X252" s="1">
        <f>VLOOKUP($E252,[1]AllProteinsNorm!$A$1:$Q$3226,12,FALSE)</f>
        <v>1045657.13447782</v>
      </c>
      <c r="Y252" s="29">
        <f>VLOOKUP($E252,[1]AllProteinsNorm!$A$1:$Q$3226,14,FALSE)</f>
        <v>1330536.4300340901</v>
      </c>
      <c r="Z252" s="25">
        <f t="shared" si="56"/>
        <v>0.86200695182073628</v>
      </c>
      <c r="AA252" s="1">
        <f t="shared" si="56"/>
        <v>1.3826702682114351</v>
      </c>
      <c r="AB252" s="1">
        <f t="shared" si="56"/>
        <v>0.92409677396912304</v>
      </c>
      <c r="AC252" s="1">
        <f t="shared" si="56"/>
        <v>1.0175557013621097</v>
      </c>
      <c r="AD252" s="1">
        <f t="shared" si="56"/>
        <v>0.81367030463659629</v>
      </c>
      <c r="AE252" s="1">
        <f t="shared" si="56"/>
        <v>1.1841142347752647</v>
      </c>
      <c r="AF252" s="1">
        <f t="shared" si="56"/>
        <v>0.91409572296275299</v>
      </c>
      <c r="AG252" s="1">
        <f t="shared" si="56"/>
        <v>1.0347219135925765</v>
      </c>
      <c r="AH252" s="1">
        <f t="shared" si="56"/>
        <v>1.2250465700040218</v>
      </c>
      <c r="AI252" s="1">
        <f t="shared" si="56"/>
        <v>0.87453433049464102</v>
      </c>
      <c r="AJ252" s="1">
        <f t="shared" si="56"/>
        <v>1.1998914320682827</v>
      </c>
      <c r="AK252" s="1">
        <f t="shared" si="56"/>
        <v>0.9630825212623586</v>
      </c>
      <c r="AL252" s="1">
        <f t="shared" si="56"/>
        <v>1.2438875945136836</v>
      </c>
      <c r="AM252" s="1">
        <f t="shared" si="56"/>
        <v>0.86203728998213547</v>
      </c>
      <c r="AN252" s="29">
        <f t="shared" si="56"/>
        <v>1.0968911133015573</v>
      </c>
      <c r="AO252" s="1">
        <f t="shared" si="51"/>
        <v>246372.93234037628</v>
      </c>
      <c r="AP252" s="1">
        <f t="shared" si="52"/>
        <v>169871.51828168915</v>
      </c>
      <c r="AQ252" s="29">
        <f t="shared" si="53"/>
        <v>173643.7693549408</v>
      </c>
    </row>
    <row r="253" spans="1:43" x14ac:dyDescent="0.2">
      <c r="A253" s="26"/>
      <c r="E253" s="25" t="s">
        <v>502</v>
      </c>
      <c r="F253" s="26" t="s">
        <v>503</v>
      </c>
      <c r="G253" s="1">
        <v>0.39471419850971201</v>
      </c>
      <c r="H253" s="43">
        <v>0.564550079182639</v>
      </c>
      <c r="I253" s="1">
        <f>VLOOKUP(F253,'[1]SUSMB vs SHAM all proteins sum'!$B$2:$E$3214,2,FALSE)</f>
        <v>9.9746739453666397E-2</v>
      </c>
      <c r="J253" s="29">
        <f>VLOOKUP(F253,'[1]SUSMB vs SHAM all proteins sum'!$B$2:$E$3214,3,FALSE)</f>
        <v>0.29124645491409901</v>
      </c>
      <c r="K253" s="25">
        <f>VLOOKUP($E253,[1]AllProteinsNorm!$A$1:$Q$3226,4,FALSE)</f>
        <v>80753.028678282295</v>
      </c>
      <c r="L253" s="1">
        <f>VLOOKUP($E253,[1]AllProteinsNorm!$A$1:$Q$3226,5,FALSE)</f>
        <v>97303.904903527393</v>
      </c>
      <c r="M253" s="1">
        <f>VLOOKUP($E253,[1]AllProteinsNorm!$A$1:$Q$3226,10,FALSE)</f>
        <v>148261.15768865499</v>
      </c>
      <c r="N253" s="1">
        <f>VLOOKUP($E253,[1]AllProteinsNorm!$A$1:$Q$3226,11,FALSE)</f>
        <v>14499.396481629999</v>
      </c>
      <c r="O253" s="1">
        <f>VLOOKUP($E253,[1]AllProteinsNorm!$A$1:$Q$3226,15,FALSE)</f>
        <v>93192.054298328498</v>
      </c>
      <c r="P253" s="1">
        <f>VLOOKUP($E253,[1]AllProteinsNorm!$A$1:$Q$3226,6,FALSE)</f>
        <v>105494.327604925</v>
      </c>
      <c r="Q253" s="1">
        <f>VLOOKUP($E253,[1]AllProteinsNorm!$A$1:$Q$3226,8,FALSE)</f>
        <v>21304.931437517898</v>
      </c>
      <c r="R253" s="1">
        <f>VLOOKUP($E253,[1]AllProteinsNorm!$A$1:$Q$3226,13,FALSE)</f>
        <v>75402.567654004699</v>
      </c>
      <c r="S253" s="1">
        <f>VLOOKUP($E253,[1]AllProteinsNorm!$A$1:$Q$3226,16,FALSE)</f>
        <v>7563.3840549352999</v>
      </c>
      <c r="T253" s="1">
        <f>VLOOKUP($E253,[1]AllProteinsNorm!$A$1:$Q$3226,17,FALSE)</f>
        <v>70428.122714070996</v>
      </c>
      <c r="U253" s="1">
        <f>VLOOKUP($E253,[1]AllProteinsNorm!$A$1:$Q$3226,3,FALSE)</f>
        <v>30035.644355291501</v>
      </c>
      <c r="V253" s="1">
        <f>VLOOKUP($E253,[1]AllProteinsNorm!$A$1:$Q$3226,7,FALSE)</f>
        <v>12874.7373947167</v>
      </c>
      <c r="W253" s="1">
        <f>VLOOKUP($E253,[1]AllProteinsNorm!$A$1:$Q$3226,9,FALSE)</f>
        <v>108740.83764006</v>
      </c>
      <c r="X253" s="1">
        <f>VLOOKUP($E253,[1]AllProteinsNorm!$A$1:$Q$3226,12,FALSE)</f>
        <v>17841.571527975499</v>
      </c>
      <c r="Y253" s="29">
        <f>VLOOKUP($E253,[1]AllProteinsNorm!$A$1:$Q$3226,14,FALSE)</f>
        <v>4396.9083532963195</v>
      </c>
      <c r="Z253" s="25">
        <f t="shared" si="56"/>
        <v>0.93031397762333545</v>
      </c>
      <c r="AA253" s="1">
        <f t="shared" si="56"/>
        <v>1.1209880829327783</v>
      </c>
      <c r="AB253" s="1">
        <f t="shared" si="56"/>
        <v>1.7080403000843472</v>
      </c>
      <c r="AC253" s="1">
        <f t="shared" si="56"/>
        <v>0.1670400656760844</v>
      </c>
      <c r="AD253" s="1">
        <f t="shared" si="56"/>
        <v>1.0736175736834543</v>
      </c>
      <c r="AE253" s="1">
        <f t="shared" si="56"/>
        <v>1.215345716899799</v>
      </c>
      <c r="AF253" s="1">
        <f t="shared" si="56"/>
        <v>0.24544312248142569</v>
      </c>
      <c r="AG253" s="1">
        <f t="shared" si="56"/>
        <v>0.86867407681608566</v>
      </c>
      <c r="AH253" s="1">
        <f t="shared" si="56"/>
        <v>8.7133845251455164E-2</v>
      </c>
      <c r="AI253" s="1">
        <f t="shared" si="56"/>
        <v>0.81136606330522409</v>
      </c>
      <c r="AJ253" s="1">
        <f t="shared" si="56"/>
        <v>0.34602516126018679</v>
      </c>
      <c r="AK253" s="1">
        <f t="shared" si="56"/>
        <v>0.14832320660384138</v>
      </c>
      <c r="AL253" s="1">
        <f t="shared" si="56"/>
        <v>1.2527470839273218</v>
      </c>
      <c r="AM253" s="1">
        <f t="shared" si="56"/>
        <v>0.2055435399379153</v>
      </c>
      <c r="AN253" s="29">
        <f t="shared" si="56"/>
        <v>5.0654512485182726E-2</v>
      </c>
      <c r="AO253" s="1">
        <f t="shared" si="51"/>
        <v>42877.983613693643</v>
      </c>
      <c r="AP253" s="1">
        <f t="shared" si="52"/>
        <v>36288.193377139687</v>
      </c>
      <c r="AQ253" s="29">
        <f t="shared" si="53"/>
        <v>37901.444670624631</v>
      </c>
    </row>
    <row r="254" spans="1:43" x14ac:dyDescent="0.2">
      <c r="A254" s="26"/>
      <c r="E254" s="25" t="s">
        <v>504</v>
      </c>
      <c r="F254" s="26" t="s">
        <v>505</v>
      </c>
      <c r="G254" s="1">
        <v>0.37972666400496502</v>
      </c>
      <c r="H254" s="1">
        <v>0.89720627382372797</v>
      </c>
      <c r="I254" s="1">
        <f>VLOOKUP(F254,'[1]SUSMB vs SHAM all proteins sum'!$B$2:$E$3214,2,FALSE)</f>
        <v>0.652986129013987</v>
      </c>
      <c r="J254" s="29">
        <f>VLOOKUP(F254,'[1]SUSMB vs SHAM all proteins sum'!$B$2:$E$3214,3,FALSE)</f>
        <v>0.96140432473163595</v>
      </c>
      <c r="K254" s="25">
        <f>VLOOKUP($E254,[1]AllProteinsNorm!$A$1:$Q$3226,4,FALSE)</f>
        <v>273248.93651588698</v>
      </c>
      <c r="L254" s="1">
        <f>VLOOKUP($E254,[1]AllProteinsNorm!$A$1:$Q$3226,5,FALSE)</f>
        <v>348697.84884735901</v>
      </c>
      <c r="M254" s="1">
        <f>VLOOKUP($E254,[1]AllProteinsNorm!$A$1:$Q$3226,10,FALSE)</f>
        <v>378756.77704305103</v>
      </c>
      <c r="N254" s="1">
        <f>VLOOKUP($E254,[1]AllProteinsNorm!$A$1:$Q$3226,11,FALSE)</f>
        <v>400912.46042332798</v>
      </c>
      <c r="O254" s="1">
        <f>VLOOKUP($E254,[1]AllProteinsNorm!$A$1:$Q$3226,15,FALSE)</f>
        <v>370689.438930645</v>
      </c>
      <c r="P254" s="1">
        <f>VLOOKUP($E254,[1]AllProteinsNorm!$A$1:$Q$3226,6,FALSE)</f>
        <v>278659.708893153</v>
      </c>
      <c r="Q254" s="1">
        <f>VLOOKUP($E254,[1]AllProteinsNorm!$A$1:$Q$3226,8,FALSE)</f>
        <v>256864.60035984599</v>
      </c>
      <c r="R254" s="1">
        <f>VLOOKUP($E254,[1]AllProteinsNorm!$A$1:$Q$3226,13,FALSE)</f>
        <v>288820.85914089199</v>
      </c>
      <c r="S254" s="1">
        <f>VLOOKUP($E254,[1]AllProteinsNorm!$A$1:$Q$3226,16,FALSE)</f>
        <v>440042.31226997898</v>
      </c>
      <c r="T254" s="1">
        <f>VLOOKUP($E254,[1]AllProteinsNorm!$A$1:$Q$3226,17,FALSE)</f>
        <v>342758.32207282598</v>
      </c>
      <c r="U254" s="1">
        <f>VLOOKUP($E254,[1]AllProteinsNorm!$A$1:$Q$3226,3,FALSE)</f>
        <v>300183.220914256</v>
      </c>
      <c r="V254" s="1">
        <f>VLOOKUP($E254,[1]AllProteinsNorm!$A$1:$Q$3226,7,FALSE)</f>
        <v>316291.19051588699</v>
      </c>
      <c r="W254" s="1">
        <f>VLOOKUP($E254,[1]AllProteinsNorm!$A$1:$Q$3226,9,FALSE)</f>
        <v>406559.40509689401</v>
      </c>
      <c r="X254" s="1">
        <f>VLOOKUP($E254,[1]AllProteinsNorm!$A$1:$Q$3226,12,FALSE)</f>
        <v>333554.978986901</v>
      </c>
      <c r="Y254" s="29">
        <f>VLOOKUP($E254,[1]AllProteinsNorm!$A$1:$Q$3226,14,FALSE)</f>
        <v>342131.71644701</v>
      </c>
      <c r="Z254" s="25">
        <f t="shared" si="56"/>
        <v>0.77088555672703751</v>
      </c>
      <c r="AA254" s="1">
        <f t="shared" si="56"/>
        <v>0.98374082902455529</v>
      </c>
      <c r="AB254" s="1">
        <f t="shared" si="56"/>
        <v>1.0685425994988087</v>
      </c>
      <c r="AC254" s="1">
        <f t="shared" si="56"/>
        <v>1.1310478613126265</v>
      </c>
      <c r="AD254" s="1">
        <f t="shared" si="56"/>
        <v>1.0457831534369726</v>
      </c>
      <c r="AE254" s="1">
        <f t="shared" si="56"/>
        <v>0.78615034175989518</v>
      </c>
      <c r="AF254" s="1">
        <f t="shared" si="56"/>
        <v>0.72466232797343455</v>
      </c>
      <c r="AG254" s="1">
        <f t="shared" si="56"/>
        <v>0.81481681733924272</v>
      </c>
      <c r="AH254" s="1">
        <f t="shared" si="56"/>
        <v>1.2414403774192655</v>
      </c>
      <c r="AI254" s="1">
        <f t="shared" si="56"/>
        <v>0.96698433049005927</v>
      </c>
      <c r="AJ254" s="1">
        <f t="shared" si="56"/>
        <v>0.84687213178283416</v>
      </c>
      <c r="AK254" s="1">
        <f t="shared" si="56"/>
        <v>0.89231567960565816</v>
      </c>
      <c r="AL254" s="1">
        <f t="shared" si="56"/>
        <v>1.1469789318741239</v>
      </c>
      <c r="AM254" s="1">
        <f t="shared" si="56"/>
        <v>0.94102000525239926</v>
      </c>
      <c r="AN254" s="29">
        <f t="shared" si="56"/>
        <v>0.96521656065766925</v>
      </c>
      <c r="AO254" s="1">
        <f t="shared" si="51"/>
        <v>43908.993052049169</v>
      </c>
      <c r="AP254" s="1">
        <f t="shared" si="52"/>
        <v>65704.067820152908</v>
      </c>
      <c r="AQ254" s="29">
        <f t="shared" si="53"/>
        <v>36396.13453022352</v>
      </c>
    </row>
    <row r="255" spans="1:43" x14ac:dyDescent="0.2">
      <c r="A255" s="26"/>
      <c r="E255" s="25" t="s">
        <v>506</v>
      </c>
      <c r="F255" s="26" t="s">
        <v>507</v>
      </c>
      <c r="G255" s="1">
        <v>0.75166654478533002</v>
      </c>
      <c r="H255" s="1">
        <v>0.80197909105696896</v>
      </c>
      <c r="I255" s="1">
        <f>VLOOKUP(F255,'[1]SUSMB vs SHAM all proteins sum'!$B$2:$E$3214,2,FALSE)</f>
        <v>0.93701292905811895</v>
      </c>
      <c r="J255" s="29">
        <f>VLOOKUP(F255,'[1]SUSMB vs SHAM all proteins sum'!$B$2:$E$3214,3,FALSE)</f>
        <v>1.04504335064043</v>
      </c>
      <c r="K255" s="25">
        <f>VLOOKUP($E255,[1]AllProteinsNorm!$A$1:$Q$3226,4,FALSE)</f>
        <v>70061.138803137495</v>
      </c>
      <c r="L255" s="1">
        <f>VLOOKUP($E255,[1]AllProteinsNorm!$A$1:$Q$3226,5,FALSE)</f>
        <v>54214.4058497519</v>
      </c>
      <c r="M255" s="1">
        <f>VLOOKUP($E255,[1]AllProteinsNorm!$A$1:$Q$3226,10,FALSE)</f>
        <v>65321.530288244103</v>
      </c>
      <c r="N255" s="1">
        <f>VLOOKUP($E255,[1]AllProteinsNorm!$A$1:$Q$3226,11,FALSE)</f>
        <v>85705.454382038399</v>
      </c>
      <c r="O255" s="1">
        <f>VLOOKUP($E255,[1]AllProteinsNorm!$A$1:$Q$3226,15,FALSE)</f>
        <v>9809.5268379024292</v>
      </c>
      <c r="P255" s="1">
        <f>VLOOKUP($E255,[1]AllProteinsNorm!$A$1:$Q$3226,6,FALSE)</f>
        <v>4342.6171170344796</v>
      </c>
      <c r="Q255" s="1">
        <f>VLOOKUP($E255,[1]AllProteinsNorm!$A$1:$Q$3226,8,FALSE)</f>
        <v>75417.147897228002</v>
      </c>
      <c r="R255" s="1">
        <f>VLOOKUP($E255,[1]AllProteinsNorm!$A$1:$Q$3226,13,FALSE)</f>
        <v>65749.4624198151</v>
      </c>
      <c r="S255" s="1">
        <f>VLOOKUP($E255,[1]AllProteinsNorm!$A$1:$Q$3226,16,FALSE)</f>
        <v>76795.431915281093</v>
      </c>
      <c r="T255" s="1">
        <f>VLOOKUP($E255,[1]AllProteinsNorm!$A$1:$Q$3226,17,FALSE)</f>
        <v>41847.619390410102</v>
      </c>
      <c r="U255" s="1">
        <f>VLOOKUP($E255,[1]AllProteinsNorm!$A$1:$Q$3226,3,FALSE)</f>
        <v>58202.910224377498</v>
      </c>
      <c r="V255" s="1">
        <f>VLOOKUP($E255,[1]AllProteinsNorm!$A$1:$Q$3226,7,FALSE)</f>
        <v>65899.570897050304</v>
      </c>
      <c r="W255" s="1">
        <f>VLOOKUP($E255,[1]AllProteinsNorm!$A$1:$Q$3226,9,FALSE)</f>
        <v>64151.4944553854</v>
      </c>
      <c r="X255" s="1">
        <f>VLOOKUP($E255,[1]AllProteinsNorm!$A$1:$Q$3226,12,FALSE)</f>
        <v>11358.943312572999</v>
      </c>
      <c r="Y255" s="29">
        <f>VLOOKUP($E255,[1]AllProteinsNorm!$A$1:$Q$3226,14,FALSE)</f>
        <v>93025.990030043904</v>
      </c>
      <c r="Z255" s="25">
        <f t="shared" si="56"/>
        <v>1.2286597021971668</v>
      </c>
      <c r="AA255" s="1">
        <f t="shared" si="56"/>
        <v>0.95075610936500388</v>
      </c>
      <c r="AB255" s="1">
        <f t="shared" si="56"/>
        <v>1.1455413560509107</v>
      </c>
      <c r="AC255" s="1">
        <f t="shared" si="56"/>
        <v>1.5030135087240755</v>
      </c>
      <c r="AD255" s="1">
        <f t="shared" si="56"/>
        <v>0.17202932366284307</v>
      </c>
      <c r="AE255" s="1">
        <f t="shared" si="56"/>
        <v>7.615632210552882E-2</v>
      </c>
      <c r="AF255" s="1">
        <f t="shared" si="56"/>
        <v>1.3225878434025431</v>
      </c>
      <c r="AG255" s="1">
        <f t="shared" si="56"/>
        <v>1.1530459866395457</v>
      </c>
      <c r="AH255" s="1">
        <f t="shared" si="56"/>
        <v>1.3467587612621936</v>
      </c>
      <c r="AI255" s="1">
        <f t="shared" si="56"/>
        <v>0.73388021457023633</v>
      </c>
      <c r="AJ255" s="1">
        <f t="shared" si="56"/>
        <v>1.0207023688871246</v>
      </c>
      <c r="AK255" s="1">
        <f t="shared" si="56"/>
        <v>1.1556784336720627</v>
      </c>
      <c r="AL255" s="1">
        <f t="shared" si="56"/>
        <v>1.1250224792167847</v>
      </c>
      <c r="AM255" s="1">
        <f t="shared" si="56"/>
        <v>0.19920138533453938</v>
      </c>
      <c r="AN255" s="29">
        <f t="shared" si="56"/>
        <v>1.6313934823136484</v>
      </c>
      <c r="AO255" s="1">
        <f t="shared" si="51"/>
        <v>25684.789682487855</v>
      </c>
      <c r="AP255" s="1">
        <f t="shared" si="52"/>
        <v>27287.626015792936</v>
      </c>
      <c r="AQ255" s="29">
        <f t="shared" si="53"/>
        <v>26461.672870016457</v>
      </c>
    </row>
    <row r="256" spans="1:43" x14ac:dyDescent="0.2">
      <c r="A256" s="26"/>
      <c r="E256" s="25" t="s">
        <v>508</v>
      </c>
      <c r="F256" s="26" t="s">
        <v>509</v>
      </c>
      <c r="G256" s="1">
        <v>0.17036229934144401</v>
      </c>
      <c r="H256" s="1">
        <v>1.0709443459058701</v>
      </c>
      <c r="I256" s="1">
        <f>VLOOKUP(F256,'[1]SUSMB vs SHAM all proteins sum'!$B$2:$E$3214,2,FALSE)</f>
        <v>0.75843161470199405</v>
      </c>
      <c r="J256" s="29">
        <f>VLOOKUP(F256,'[1]SUSMB vs SHAM all proteins sum'!$B$2:$E$3214,3,FALSE)</f>
        <v>0.97731331865412596</v>
      </c>
      <c r="K256" s="25">
        <f>VLOOKUP($E256,[1]AllProteinsNorm!$A$1:$Q$3226,4,FALSE)</f>
        <v>104173.114877995</v>
      </c>
      <c r="L256" s="1">
        <f>VLOOKUP($E256,[1]AllProteinsNorm!$A$1:$Q$3226,5,FALSE)</f>
        <v>91371.964332475603</v>
      </c>
      <c r="M256" s="1">
        <f>VLOOKUP($E256,[1]AllProteinsNorm!$A$1:$Q$3226,10,FALSE)</f>
        <v>99149.096032779897</v>
      </c>
      <c r="N256" s="1">
        <f>VLOOKUP($E256,[1]AllProteinsNorm!$A$1:$Q$3226,11,FALSE)</f>
        <v>90122.832581668103</v>
      </c>
      <c r="O256" s="1">
        <f>VLOOKUP($E256,[1]AllProteinsNorm!$A$1:$Q$3226,15,FALSE)</f>
        <v>97847.249569363805</v>
      </c>
      <c r="P256" s="1">
        <f>VLOOKUP($E256,[1]AllProteinsNorm!$A$1:$Q$3226,6,FALSE)</f>
        <v>99950.208227552706</v>
      </c>
      <c r="Q256" s="1">
        <f>VLOOKUP($E256,[1]AllProteinsNorm!$A$1:$Q$3226,8,FALSE)</f>
        <v>101260.99537188</v>
      </c>
      <c r="R256" s="1">
        <f>VLOOKUP($E256,[1]AllProteinsNorm!$A$1:$Q$3226,13,FALSE)</f>
        <v>94502.433734963503</v>
      </c>
      <c r="S256" s="1">
        <f>VLOOKUP($E256,[1]AllProteinsNorm!$A$1:$Q$3226,16,FALSE)</f>
        <v>103947.162581625</v>
      </c>
      <c r="T256" s="1">
        <f>VLOOKUP($E256,[1]AllProteinsNorm!$A$1:$Q$3226,17,FALSE)</f>
        <v>117921.72144161499</v>
      </c>
      <c r="U256" s="1">
        <f>VLOOKUP($E256,[1]AllProteinsNorm!$A$1:$Q$3226,3,FALSE)</f>
        <v>76593.467966513999</v>
      </c>
      <c r="V256" s="1">
        <f>VLOOKUP($E256,[1]AllProteinsNorm!$A$1:$Q$3226,7,FALSE)</f>
        <v>85933.108304594003</v>
      </c>
      <c r="W256" s="1">
        <f>VLOOKUP($E256,[1]AllProteinsNorm!$A$1:$Q$3226,9,FALSE)</f>
        <v>104784.73211195599</v>
      </c>
      <c r="X256" s="1">
        <f>VLOOKUP($E256,[1]AllProteinsNorm!$A$1:$Q$3226,12,FALSE)</f>
        <v>97212.857747204995</v>
      </c>
      <c r="Y256" s="29">
        <f>VLOOKUP($E256,[1]AllProteinsNorm!$A$1:$Q$3226,14,FALSE)</f>
        <v>110671.53674495799</v>
      </c>
      <c r="Z256" s="25">
        <f t="shared" si="56"/>
        <v>1.0791467700590194</v>
      </c>
      <c r="AA256" s="1">
        <f t="shared" si="56"/>
        <v>0.94653750441101125</v>
      </c>
      <c r="AB256" s="1">
        <f t="shared" si="56"/>
        <v>1.0271021161588338</v>
      </c>
      <c r="AC256" s="1">
        <f t="shared" si="56"/>
        <v>0.93359753908655274</v>
      </c>
      <c r="AD256" s="1">
        <f t="shared" si="56"/>
        <v>1.0136160702845831</v>
      </c>
      <c r="AE256" s="1">
        <f t="shared" si="56"/>
        <v>1.0354009717556591</v>
      </c>
      <c r="AF256" s="1">
        <f t="shared" si="56"/>
        <v>1.0489796356430963</v>
      </c>
      <c r="AG256" s="1">
        <f t="shared" si="56"/>
        <v>0.97896656202745969</v>
      </c>
      <c r="AH256" s="1">
        <f t="shared" si="56"/>
        <v>1.0768060923217675</v>
      </c>
      <c r="AI256" s="1">
        <f t="shared" si="56"/>
        <v>1.221570891516069</v>
      </c>
      <c r="AJ256" s="1">
        <f t="shared" si="56"/>
        <v>0.79344458174728438</v>
      </c>
      <c r="AK256" s="1">
        <f t="shared" si="56"/>
        <v>0.89019548255461889</v>
      </c>
      <c r="AL256" s="1">
        <f t="shared" si="56"/>
        <v>1.0854826155726574</v>
      </c>
      <c r="AM256" s="1">
        <f t="shared" si="56"/>
        <v>1.0070442989918045</v>
      </c>
      <c r="AN256" s="29">
        <f t="shared" si="56"/>
        <v>1.146465012164261</v>
      </c>
      <c r="AO256" s="1">
        <f t="shared" si="51"/>
        <v>5189.780363646817</v>
      </c>
      <c r="AP256" s="1">
        <f t="shared" si="52"/>
        <v>7832.6879652549687</v>
      </c>
      <c r="AQ256" s="29">
        <f t="shared" si="53"/>
        <v>12387.381260408325</v>
      </c>
    </row>
    <row r="257" spans="1:43" x14ac:dyDescent="0.2">
      <c r="A257" s="26"/>
      <c r="E257" s="25" t="s">
        <v>510</v>
      </c>
      <c r="F257" s="26" t="s">
        <v>511</v>
      </c>
      <c r="G257" s="1">
        <v>9.8416896353335601E-2</v>
      </c>
      <c r="H257" s="43">
        <v>0.61793949132887205</v>
      </c>
      <c r="I257" s="1">
        <f>VLOOKUP(F257,'[1]SUSMB vs SHAM all proteins sum'!$B$2:$E$3214,2,FALSE)</f>
        <v>0.231119975589613</v>
      </c>
      <c r="J257" s="29">
        <f>VLOOKUP(F257,'[1]SUSMB vs SHAM all proteins sum'!$B$2:$E$3214,3,FALSE)</f>
        <v>0.75690248100312596</v>
      </c>
      <c r="K257" s="25">
        <f>VLOOKUP($E257,[1]AllProteinsNorm!$A$1:$Q$3226,4,FALSE)</f>
        <v>83002.757736017797</v>
      </c>
      <c r="L257" s="1">
        <f>VLOOKUP($E257,[1]AllProteinsNorm!$A$1:$Q$3226,5,FALSE)</f>
        <v>82919.2478857151</v>
      </c>
      <c r="M257" s="1">
        <f>VLOOKUP($E257,[1]AllProteinsNorm!$A$1:$Q$3226,10,FALSE)</f>
        <v>110392.451296418</v>
      </c>
      <c r="N257" s="1">
        <f>VLOOKUP($E257,[1]AllProteinsNorm!$A$1:$Q$3226,11,FALSE)</f>
        <v>95922.991053539095</v>
      </c>
      <c r="O257" s="1">
        <f>VLOOKUP($E257,[1]AllProteinsNorm!$A$1:$Q$3226,15,FALSE)</f>
        <v>120784.0121777</v>
      </c>
      <c r="P257" s="1">
        <f>VLOOKUP($E257,[1]AllProteinsNorm!$A$1:$Q$3226,6,FALSE)</f>
        <v>58259.250633803204</v>
      </c>
      <c r="Q257" s="1">
        <f>VLOOKUP($E257,[1]AllProteinsNorm!$A$1:$Q$3226,8,FALSE)</f>
        <v>65368.536441039403</v>
      </c>
      <c r="R257" s="1">
        <f>VLOOKUP($E257,[1]AllProteinsNorm!$A$1:$Q$3226,13,FALSE)</f>
        <v>106249.98966557599</v>
      </c>
      <c r="S257" s="1">
        <f>VLOOKUP($E257,[1]AllProteinsNorm!$A$1:$Q$3226,16,FALSE)</f>
        <v>79732.036521069094</v>
      </c>
      <c r="T257" s="1">
        <f>VLOOKUP($E257,[1]AllProteinsNorm!$A$1:$Q$3226,17,FALSE)</f>
        <v>24584.068840460601</v>
      </c>
      <c r="U257" s="1">
        <f>VLOOKUP($E257,[1]AllProteinsNorm!$A$1:$Q$3226,3,FALSE)</f>
        <v>74685.472441616395</v>
      </c>
      <c r="V257" s="1">
        <f>VLOOKUP($E257,[1]AllProteinsNorm!$A$1:$Q$3226,7,FALSE)</f>
        <v>88220.3568458964</v>
      </c>
      <c r="W257" s="1">
        <f>VLOOKUP($E257,[1]AllProteinsNorm!$A$1:$Q$3226,9,FALSE)</f>
        <v>93352.613097524794</v>
      </c>
      <c r="X257" s="1">
        <f>VLOOKUP($E257,[1]AllProteinsNorm!$A$1:$Q$3226,12,FALSE)</f>
        <v>33988.9728593049</v>
      </c>
      <c r="Y257" s="29">
        <f>VLOOKUP($E257,[1]AllProteinsNorm!$A$1:$Q$3226,14,FALSE)</f>
        <v>104604.314800975</v>
      </c>
      <c r="Z257" s="25">
        <f t="shared" si="56"/>
        <v>0.84177631650017026</v>
      </c>
      <c r="AA257" s="1">
        <f t="shared" si="56"/>
        <v>0.84092939748089079</v>
      </c>
      <c r="AB257" s="1">
        <f t="shared" si="56"/>
        <v>1.1195501638302732</v>
      </c>
      <c r="AC257" s="1">
        <f t="shared" si="56"/>
        <v>0.97280746181386868</v>
      </c>
      <c r="AD257" s="1">
        <f t="shared" si="56"/>
        <v>1.2249366603747973</v>
      </c>
      <c r="AE257" s="1">
        <f t="shared" si="56"/>
        <v>0.59083889184205207</v>
      </c>
      <c r="AF257" s="1">
        <f t="shared" si="56"/>
        <v>0.66293804352078456</v>
      </c>
      <c r="AG257" s="1">
        <f t="shared" si="56"/>
        <v>1.0775391971110273</v>
      </c>
      <c r="AH257" s="1">
        <f t="shared" si="56"/>
        <v>0.80860614563217559</v>
      </c>
      <c r="AI257" s="1">
        <f t="shared" si="56"/>
        <v>0.24932047413322947</v>
      </c>
      <c r="AJ257" s="1">
        <f t="shared" si="56"/>
        <v>0.75742618200621548</v>
      </c>
      <c r="AK257" s="1">
        <f t="shared" si="56"/>
        <v>0.89469083981825892</v>
      </c>
      <c r="AL257" s="1">
        <f t="shared" si="56"/>
        <v>0.94673985458196996</v>
      </c>
      <c r="AM257" s="1">
        <f t="shared" si="56"/>
        <v>0.3447007443550828</v>
      </c>
      <c r="AN257" s="29">
        <f t="shared" si="56"/>
        <v>1.0608495091600976</v>
      </c>
      <c r="AO257" s="1">
        <f t="shared" si="51"/>
        <v>15016.780891932647</v>
      </c>
      <c r="AP257" s="1">
        <f t="shared" si="52"/>
        <v>26760.829831924944</v>
      </c>
      <c r="AQ257" s="29">
        <f t="shared" si="53"/>
        <v>24458.931845184397</v>
      </c>
    </row>
    <row r="258" spans="1:43" x14ac:dyDescent="0.2">
      <c r="A258" s="26"/>
      <c r="E258" s="25" t="s">
        <v>512</v>
      </c>
      <c r="F258" s="26" t="s">
        <v>513</v>
      </c>
      <c r="G258" s="1">
        <v>0.56475757720403696</v>
      </c>
      <c r="H258" s="1">
        <v>0.74095374108755596</v>
      </c>
      <c r="I258" s="1">
        <f>VLOOKUP(F258,'[1]SUSMB vs SHAM all proteins sum'!$B$2:$E$3214,2,FALSE)</f>
        <v>0.47945702046529598</v>
      </c>
      <c r="J258" s="29">
        <f>VLOOKUP(F258,'[1]SUSMB vs SHAM all proteins sum'!$B$2:$E$3214,3,FALSE)</f>
        <v>1.58767321014521</v>
      </c>
      <c r="K258" s="25">
        <f>VLOOKUP($E258,[1]AllProteinsNorm!$A$1:$Q$3226,4,FALSE)</f>
        <v>686773.04918128403</v>
      </c>
      <c r="L258" s="1">
        <f>VLOOKUP($E258,[1]AllProteinsNorm!$A$1:$Q$3226,5,FALSE)</f>
        <v>85847.394503708696</v>
      </c>
      <c r="M258" s="1">
        <f>VLOOKUP($E258,[1]AllProteinsNorm!$A$1:$Q$3226,10,FALSE)</f>
        <v>101634.13151925099</v>
      </c>
      <c r="N258" s="1">
        <f>VLOOKUP($E258,[1]AllProteinsNorm!$A$1:$Q$3226,11,FALSE)</f>
        <v>46392.584460764403</v>
      </c>
      <c r="O258" s="1">
        <f>VLOOKUP($E258,[1]AllProteinsNorm!$A$1:$Q$3226,15,FALSE)</f>
        <v>107878.26603298599</v>
      </c>
      <c r="P258" s="1">
        <f>VLOOKUP($E258,[1]AllProteinsNorm!$A$1:$Q$3226,6,FALSE)</f>
        <v>66516.978456472905</v>
      </c>
      <c r="Q258" s="1">
        <f>VLOOKUP($E258,[1]AllProteinsNorm!$A$1:$Q$3226,8,FALSE)</f>
        <v>131842.19254617</v>
      </c>
      <c r="R258" s="1">
        <f>VLOOKUP($E258,[1]AllProteinsNorm!$A$1:$Q$3226,13,FALSE)</f>
        <v>161974.681280433</v>
      </c>
      <c r="S258" s="1">
        <f>VLOOKUP($E258,[1]AllProteinsNorm!$A$1:$Q$3226,16,FALSE)</f>
        <v>51375.146010173099</v>
      </c>
      <c r="T258" s="1">
        <f>VLOOKUP($E258,[1]AllProteinsNorm!$A$1:$Q$3226,17,FALSE)</f>
        <v>91776.356009774696</v>
      </c>
      <c r="U258" s="1">
        <f>VLOOKUP($E258,[1]AllProteinsNorm!$A$1:$Q$3226,3,FALSE)</f>
        <v>104697.852096223</v>
      </c>
      <c r="V258" s="1">
        <f>VLOOKUP($E258,[1]AllProteinsNorm!$A$1:$Q$3226,7,FALSE)</f>
        <v>95722.617945341699</v>
      </c>
      <c r="W258" s="1">
        <f>VLOOKUP($E258,[1]AllProteinsNorm!$A$1:$Q$3226,9,FALSE)</f>
        <v>94650.875202009105</v>
      </c>
      <c r="X258" s="1">
        <f>VLOOKUP($E258,[1]AllProteinsNorm!$A$1:$Q$3226,12,FALSE)</f>
        <v>548488.18379059702</v>
      </c>
      <c r="Y258" s="29">
        <f>VLOOKUP($E258,[1]AllProteinsNorm!$A$1:$Q$3226,14,FALSE)</f>
        <v>581465.29810478701</v>
      </c>
      <c r="Z258" s="25">
        <f t="shared" si="56"/>
        <v>3.3386294204405069</v>
      </c>
      <c r="AA258" s="1">
        <f t="shared" si="56"/>
        <v>0.41733238847960213</v>
      </c>
      <c r="AB258" s="1">
        <f t="shared" si="56"/>
        <v>0.49407690359369788</v>
      </c>
      <c r="AC258" s="1">
        <f t="shared" si="56"/>
        <v>0.2255295946100736</v>
      </c>
      <c r="AD258" s="1">
        <f t="shared" si="56"/>
        <v>0.5244316928761189</v>
      </c>
      <c r="AE258" s="1">
        <f t="shared" si="56"/>
        <v>0.32336088537301888</v>
      </c>
      <c r="AF258" s="1">
        <f t="shared" si="56"/>
        <v>0.64092821262389876</v>
      </c>
      <c r="AG258" s="1">
        <f t="shared" si="56"/>
        <v>0.78741213991142311</v>
      </c>
      <c r="AH258" s="1">
        <f t="shared" si="56"/>
        <v>0.24975146324315747</v>
      </c>
      <c r="AI258" s="1">
        <f t="shared" si="56"/>
        <v>0.44615501822666159</v>
      </c>
      <c r="AJ258" s="1">
        <f t="shared" si="56"/>
        <v>0.50897065585506207</v>
      </c>
      <c r="AK258" s="1">
        <f t="shared" si="56"/>
        <v>0.465339093977093</v>
      </c>
      <c r="AL258" s="1">
        <f t="shared" si="56"/>
        <v>0.46012900039770832</v>
      </c>
      <c r="AM258" s="1">
        <f t="shared" si="56"/>
        <v>2.6663812584816426</v>
      </c>
      <c r="AN258" s="29">
        <f t="shared" si="56"/>
        <v>2.8266938452697161</v>
      </c>
      <c r="AO258" s="1">
        <f t="shared" si="51"/>
        <v>241484.39901090547</v>
      </c>
      <c r="AP258" s="1">
        <f t="shared" si="52"/>
        <v>41001.156775704148</v>
      </c>
      <c r="AQ258" s="29">
        <f t="shared" si="53"/>
        <v>228860.34040955716</v>
      </c>
    </row>
    <row r="259" spans="1:43" x14ac:dyDescent="0.2">
      <c r="A259" s="26"/>
      <c r="E259" s="25" t="s">
        <v>514</v>
      </c>
      <c r="F259" s="26" t="s">
        <v>515</v>
      </c>
      <c r="G259" s="1">
        <v>0.91902354830770905</v>
      </c>
      <c r="H259" s="1">
        <v>1.01042282184411</v>
      </c>
      <c r="I259" s="1">
        <f>VLOOKUP(F259,'[1]SUSMB vs SHAM all proteins sum'!$B$2:$E$3214,2,FALSE)</f>
        <v>0.87474698260539796</v>
      </c>
      <c r="J259" s="29">
        <f>VLOOKUP(F259,'[1]SUSMB vs SHAM all proteins sum'!$B$2:$E$3214,3,FALSE)</f>
        <v>0.98925942895607599</v>
      </c>
      <c r="K259" s="25">
        <f>VLOOKUP($E259,[1]AllProteinsNorm!$A$1:$Q$3226,4,FALSE)</f>
        <v>946165.93528706697</v>
      </c>
      <c r="L259" s="1">
        <f>VLOOKUP($E259,[1]AllProteinsNorm!$A$1:$Q$3226,5,FALSE)</f>
        <v>935470.55907071102</v>
      </c>
      <c r="M259" s="1">
        <f>VLOOKUP($E259,[1]AllProteinsNorm!$A$1:$Q$3226,10,FALSE)</f>
        <v>1230506.30540902</v>
      </c>
      <c r="N259" s="1">
        <f>VLOOKUP($E259,[1]AllProteinsNorm!$A$1:$Q$3226,11,FALSE)</f>
        <v>1209336.2229875</v>
      </c>
      <c r="O259" s="1">
        <f>VLOOKUP($E259,[1]AllProteinsNorm!$A$1:$Q$3226,15,FALSE)</f>
        <v>1211723.6341216699</v>
      </c>
      <c r="P259" s="1">
        <f>VLOOKUP($E259,[1]AllProteinsNorm!$A$1:$Q$3226,6,FALSE)</f>
        <v>1074774.97899918</v>
      </c>
      <c r="Q259" s="1">
        <f>VLOOKUP($E259,[1]AllProteinsNorm!$A$1:$Q$3226,8,FALSE)</f>
        <v>1244649.0710817401</v>
      </c>
      <c r="R259" s="1">
        <f>VLOOKUP($E259,[1]AllProteinsNorm!$A$1:$Q$3226,13,FALSE)</f>
        <v>839516.54559271201</v>
      </c>
      <c r="S259" s="1">
        <f>VLOOKUP($E259,[1]AllProteinsNorm!$A$1:$Q$3226,16,FALSE)</f>
        <v>1282337.40141896</v>
      </c>
      <c r="T259" s="1">
        <f>VLOOKUP($E259,[1]AllProteinsNorm!$A$1:$Q$3226,17,FALSE)</f>
        <v>1167217.0259867599</v>
      </c>
      <c r="U259" s="1">
        <f>VLOOKUP($E259,[1]AllProteinsNorm!$A$1:$Q$3226,3,FALSE)</f>
        <v>1144834.94805773</v>
      </c>
      <c r="V259" s="1">
        <f>VLOOKUP($E259,[1]AllProteinsNorm!$A$1:$Q$3226,7,FALSE)</f>
        <v>1099191.24534664</v>
      </c>
      <c r="W259" s="1">
        <f>VLOOKUP($E259,[1]AllProteinsNorm!$A$1:$Q$3226,9,FALSE)</f>
        <v>1033756.31680995</v>
      </c>
      <c r="X259" s="1">
        <f>VLOOKUP($E259,[1]AllProteinsNorm!$A$1:$Q$3226,12,FALSE)</f>
        <v>1118821.4017306501</v>
      </c>
      <c r="Y259" s="29">
        <f>VLOOKUP($E259,[1]AllProteinsNorm!$A$1:$Q$3226,14,FALSE)</f>
        <v>1038933.68286951</v>
      </c>
      <c r="Z259" s="25">
        <f t="shared" si="56"/>
        <v>0.85498941025708786</v>
      </c>
      <c r="AA259" s="1">
        <f t="shared" si="56"/>
        <v>0.84532468543170569</v>
      </c>
      <c r="AB259" s="1">
        <f t="shared" si="56"/>
        <v>1.111929547601064</v>
      </c>
      <c r="AC259" s="1">
        <f t="shared" si="56"/>
        <v>1.0927995032720239</v>
      </c>
      <c r="AD259" s="1">
        <f t="shared" si="56"/>
        <v>1.0949568534381191</v>
      </c>
      <c r="AE259" s="1">
        <f t="shared" si="56"/>
        <v>0.97120514614044096</v>
      </c>
      <c r="AF259" s="1">
        <f t="shared" si="56"/>
        <v>1.1247094569498977</v>
      </c>
      <c r="AG259" s="1">
        <f t="shared" si="56"/>
        <v>0.75861720386245624</v>
      </c>
      <c r="AH259" s="1">
        <f t="shared" si="56"/>
        <v>1.1587659814207532</v>
      </c>
      <c r="AI259" s="1">
        <f t="shared" si="56"/>
        <v>1.0547390890665189</v>
      </c>
      <c r="AJ259" s="1">
        <f t="shared" si="56"/>
        <v>1.0345138422095144</v>
      </c>
      <c r="AK259" s="1">
        <f t="shared" si="56"/>
        <v>0.99326855847282547</v>
      </c>
      <c r="AL259" s="1">
        <f t="shared" si="56"/>
        <v>0.9341392145878914</v>
      </c>
      <c r="AM259" s="1">
        <f t="shared" si="56"/>
        <v>1.0110070705076379</v>
      </c>
      <c r="AN259" s="29">
        <f t="shared" si="56"/>
        <v>0.93881766790021148</v>
      </c>
      <c r="AO259" s="1">
        <f t="shared" si="51"/>
        <v>135633.9551468734</v>
      </c>
      <c r="AP259" s="1">
        <f t="shared" si="52"/>
        <v>158001.33417245743</v>
      </c>
      <c r="AQ259" s="29">
        <f t="shared" si="53"/>
        <v>43934.751913582142</v>
      </c>
    </row>
    <row r="260" spans="1:43" x14ac:dyDescent="0.2">
      <c r="A260" s="26"/>
      <c r="E260" s="25" t="s">
        <v>516</v>
      </c>
      <c r="F260" s="26" t="s">
        <v>517</v>
      </c>
      <c r="G260" s="1">
        <v>0.26454057577454698</v>
      </c>
      <c r="H260" s="43">
        <v>0.60624618050452295</v>
      </c>
      <c r="I260" s="1">
        <f>VLOOKUP(F260,'[1]SUSMB vs SHAM all proteins sum'!$B$2:$E$3214,2,FALSE)</f>
        <v>0.54311904828945501</v>
      </c>
      <c r="J260" s="29">
        <f>VLOOKUP(F260,'[1]SUSMB vs SHAM all proteins sum'!$B$2:$E$3214,3,FALSE)</f>
        <v>0.78189638440214704</v>
      </c>
      <c r="K260" s="25">
        <f>VLOOKUP($E260,[1]AllProteinsNorm!$A$1:$Q$3226,4,FALSE)</f>
        <v>38677.247592774802</v>
      </c>
      <c r="L260" s="1">
        <f>VLOOKUP($E260,[1]AllProteinsNorm!$A$1:$Q$3226,5,FALSE)</f>
        <v>12318.224933822599</v>
      </c>
      <c r="M260" s="1">
        <f>VLOOKUP($E260,[1]AllProteinsNorm!$A$1:$Q$3226,10,FALSE)</f>
        <v>42874.551103489102</v>
      </c>
      <c r="N260" s="1">
        <f>VLOOKUP($E260,[1]AllProteinsNorm!$A$1:$Q$3226,11,FALSE)</f>
        <v>34098.888773034501</v>
      </c>
      <c r="O260" s="1">
        <f>VLOOKUP($E260,[1]AllProteinsNorm!$A$1:$Q$3226,15,FALSE)</f>
        <v>19732.5886209284</v>
      </c>
      <c r="P260" s="1">
        <f>VLOOKUP($E260,[1]AllProteinsNorm!$A$1:$Q$3226,6,FALSE)</f>
        <v>5069.7218040562902</v>
      </c>
      <c r="Q260" s="1">
        <f>VLOOKUP($E260,[1]AllProteinsNorm!$A$1:$Q$3226,8,FALSE)</f>
        <v>28082.285087299799</v>
      </c>
      <c r="R260" s="1">
        <f>VLOOKUP($E260,[1]AllProteinsNorm!$A$1:$Q$3226,13,FALSE)</f>
        <v>18201.097414829001</v>
      </c>
      <c r="S260" s="1">
        <f>VLOOKUP($E260,[1]AllProteinsNorm!$A$1:$Q$3226,16,FALSE)</f>
        <v>35642.235266167103</v>
      </c>
      <c r="T260" s="1">
        <f>VLOOKUP($E260,[1]AllProteinsNorm!$A$1:$Q$3226,17,FALSE)</f>
        <v>12186.908858816099</v>
      </c>
      <c r="U260" s="1">
        <f>VLOOKUP($E260,[1]AllProteinsNorm!$A$1:$Q$3226,3,FALSE)</f>
        <v>13847.7059847685</v>
      </c>
      <c r="V260" s="1">
        <f>VLOOKUP($E260,[1]AllProteinsNorm!$A$1:$Q$3226,7,FALSE)</f>
        <v>38678.175855965397</v>
      </c>
      <c r="W260" s="1">
        <f>VLOOKUP($E260,[1]AllProteinsNorm!$A$1:$Q$3226,9,FALSE)</f>
        <v>36684.079909130902</v>
      </c>
      <c r="X260" s="1">
        <f>VLOOKUP($E260,[1]AllProteinsNorm!$A$1:$Q$3226,12,FALSE)</f>
        <v>7790.4531128567696</v>
      </c>
      <c r="Y260" s="29">
        <f>VLOOKUP($E260,[1]AllProteinsNorm!$A$1:$Q$3226,14,FALSE)</f>
        <v>26241.5463228064</v>
      </c>
      <c r="Z260" s="25">
        <f t="shared" si="56"/>
        <v>1.3093044865697472</v>
      </c>
      <c r="AA260" s="1">
        <f t="shared" si="56"/>
        <v>0.41699728331863367</v>
      </c>
      <c r="AB260" s="1">
        <f t="shared" si="56"/>
        <v>1.4513918547282765</v>
      </c>
      <c r="AC260" s="1">
        <f t="shared" si="56"/>
        <v>1.1543176114196148</v>
      </c>
      <c r="AD260" s="1">
        <f t="shared" si="56"/>
        <v>0.66798876396372753</v>
      </c>
      <c r="AE260" s="1">
        <f t="shared" si="56"/>
        <v>0.17162052412828274</v>
      </c>
      <c r="AF260" s="1">
        <f t="shared" si="56"/>
        <v>0.950643185499087</v>
      </c>
      <c r="AG260" s="1">
        <f t="shared" si="56"/>
        <v>0.6161446325405121</v>
      </c>
      <c r="AH260" s="1">
        <f t="shared" si="56"/>
        <v>1.206563068724795</v>
      </c>
      <c r="AI260" s="1">
        <f t="shared" si="56"/>
        <v>0.41255196373501218</v>
      </c>
      <c r="AJ260" s="1">
        <f t="shared" si="56"/>
        <v>0.46877336685000087</v>
      </c>
      <c r="AK260" s="1">
        <f t="shared" si="56"/>
        <v>1.3093359101905013</v>
      </c>
      <c r="AL260" s="1">
        <f t="shared" si="56"/>
        <v>1.2418316555617752</v>
      </c>
      <c r="AM260" s="1">
        <f t="shared" si="56"/>
        <v>0.26372288226063095</v>
      </c>
      <c r="AN260" s="29">
        <f t="shared" si="56"/>
        <v>0.88833038733078395</v>
      </c>
      <c r="AO260" s="1">
        <f t="shared" si="51"/>
        <v>11617.726692308343</v>
      </c>
      <c r="AP260" s="1">
        <f t="shared" si="52"/>
        <v>10927.605076397098</v>
      </c>
      <c r="AQ260" s="29">
        <f t="shared" si="53"/>
        <v>12207.175603796777</v>
      </c>
    </row>
    <row r="261" spans="1:43" x14ac:dyDescent="0.2">
      <c r="A261" s="26"/>
      <c r="E261" s="25" t="s">
        <v>518</v>
      </c>
      <c r="F261" s="26" t="s">
        <v>519</v>
      </c>
      <c r="G261" s="1">
        <v>0.83842759954055801</v>
      </c>
      <c r="H261" s="1">
        <v>1.1009949450795</v>
      </c>
      <c r="I261" s="1">
        <f>VLOOKUP(F261,'[1]SUSMB vs SHAM all proteins sum'!$B$2:$E$3214,2,FALSE)</f>
        <v>0.57629645673523899</v>
      </c>
      <c r="J261" s="29">
        <f>VLOOKUP(F261,'[1]SUSMB vs SHAM all proteins sum'!$B$2:$E$3214,3,FALSE)</f>
        <v>0.728474418526461</v>
      </c>
      <c r="K261" s="25">
        <f>VLOOKUP($E261,[1]AllProteinsNorm!$A$1:$Q$3226,4,FALSE)</f>
        <v>50440.351753822397</v>
      </c>
      <c r="L261" s="1">
        <f>VLOOKUP($E261,[1]AllProteinsNorm!$A$1:$Q$3226,5,FALSE)</f>
        <v>41988.059573133003</v>
      </c>
      <c r="M261" s="1">
        <f>VLOOKUP($E261,[1]AllProteinsNorm!$A$1:$Q$3226,10,FALSE)</f>
        <v>32767.7919433848</v>
      </c>
      <c r="N261" s="1">
        <f>VLOOKUP($E261,[1]AllProteinsNorm!$A$1:$Q$3226,11,FALSE)</f>
        <v>27276.692912544</v>
      </c>
      <c r="O261" s="1">
        <f>VLOOKUP($E261,[1]AllProteinsNorm!$A$1:$Q$3226,15,FALSE)</f>
        <v>6136.7065446766701</v>
      </c>
      <c r="P261" s="1">
        <f>VLOOKUP($E261,[1]AllProteinsNorm!$A$1:$Q$3226,6,FALSE)</f>
        <v>21481.996875178</v>
      </c>
      <c r="Q261" s="1">
        <f>VLOOKUP($E261,[1]AllProteinsNorm!$A$1:$Q$3226,8,FALSE)</f>
        <v>12585.778391608599</v>
      </c>
      <c r="R261" s="1">
        <f>VLOOKUP($E261,[1]AllProteinsNorm!$A$1:$Q$3226,13,FALSE)</f>
        <v>32595.975720095401</v>
      </c>
      <c r="S261" s="1">
        <f>VLOOKUP($E261,[1]AllProteinsNorm!$A$1:$Q$3226,16,FALSE)</f>
        <v>35736.442511880901</v>
      </c>
      <c r="T261" s="1">
        <f>VLOOKUP($E261,[1]AllProteinsNorm!$A$1:$Q$3226,17,FALSE)</f>
        <v>59672.571254438197</v>
      </c>
      <c r="U261" s="1">
        <f>VLOOKUP($E261,[1]AllProteinsNorm!$A$1:$Q$3226,3,FALSE)</f>
        <v>4056.33740299292</v>
      </c>
      <c r="V261" s="1">
        <f>VLOOKUP($E261,[1]AllProteinsNorm!$A$1:$Q$3226,7,FALSE)</f>
        <v>29881.5774188496</v>
      </c>
      <c r="W261" s="1">
        <f>VLOOKUP($E261,[1]AllProteinsNorm!$A$1:$Q$3226,9,FALSE)</f>
        <v>20519.383938811501</v>
      </c>
      <c r="X261" s="1">
        <f>VLOOKUP($E261,[1]AllProteinsNorm!$A$1:$Q$3226,12,FALSE)</f>
        <v>35386.3394818097</v>
      </c>
      <c r="Y261" s="29">
        <f>VLOOKUP($E261,[1]AllProteinsNorm!$A$1:$Q$3226,14,FALSE)</f>
        <v>27077.722754166301</v>
      </c>
      <c r="Z261" s="25">
        <f t="shared" ref="Z261:AN277" si="57">K261/AVERAGE($K261:$O261)</f>
        <v>1.5900787495339208</v>
      </c>
      <c r="AA261" s="1">
        <f t="shared" si="57"/>
        <v>1.3236291766411734</v>
      </c>
      <c r="AB261" s="1">
        <f t="shared" si="57"/>
        <v>1.0329699898331215</v>
      </c>
      <c r="AC261" s="1">
        <f t="shared" si="57"/>
        <v>0.85986889959608515</v>
      </c>
      <c r="AD261" s="1">
        <f t="shared" si="57"/>
        <v>0.1934531843956987</v>
      </c>
      <c r="AE261" s="1">
        <f t="shared" si="57"/>
        <v>0.67719723477515426</v>
      </c>
      <c r="AF261" s="1">
        <f t="shared" si="57"/>
        <v>0.3967533546259121</v>
      </c>
      <c r="AG261" s="1">
        <f t="shared" si="57"/>
        <v>1.0275536650856052</v>
      </c>
      <c r="AH261" s="1">
        <f t="shared" si="57"/>
        <v>1.1265535597256475</v>
      </c>
      <c r="AI261" s="1">
        <f t="shared" si="57"/>
        <v>1.8811147064322469</v>
      </c>
      <c r="AJ261" s="1">
        <f t="shared" si="57"/>
        <v>0.12787174714636834</v>
      </c>
      <c r="AK261" s="1">
        <f t="shared" si="57"/>
        <v>0.94198512905225285</v>
      </c>
      <c r="AL261" s="1">
        <f t="shared" si="57"/>
        <v>0.64685187989711601</v>
      </c>
      <c r="AM261" s="1">
        <f t="shared" si="57"/>
        <v>1.1155169319285096</v>
      </c>
      <c r="AN261" s="29">
        <f t="shared" si="57"/>
        <v>0.8535965757595686</v>
      </c>
      <c r="AO261" s="1">
        <f t="shared" si="51"/>
        <v>15041.478308949703</v>
      </c>
      <c r="AP261" s="1">
        <f t="shared" si="52"/>
        <v>15917.088359273295</v>
      </c>
      <c r="AQ261" s="29">
        <f t="shared" si="53"/>
        <v>10785.942883276375</v>
      </c>
    </row>
    <row r="262" spans="1:43" x14ac:dyDescent="0.2">
      <c r="A262" s="26"/>
      <c r="E262" s="25" t="s">
        <v>520</v>
      </c>
      <c r="F262" s="26" t="s">
        <v>521</v>
      </c>
      <c r="G262" s="1">
        <v>0.99974118748195195</v>
      </c>
      <c r="H262" s="1">
        <v>1.0001501368176799</v>
      </c>
      <c r="I262" s="1">
        <f>VLOOKUP(F262,'[1]SUSMB vs SHAM all proteins sum'!$B$2:$E$3214,2,FALSE)</f>
        <v>0.94555194740318804</v>
      </c>
      <c r="J262" s="29">
        <f>VLOOKUP(F262,'[1]SUSMB vs SHAM all proteins sum'!$B$2:$E$3214,3,FALSE)</f>
        <v>0.97599606536735795</v>
      </c>
      <c r="K262" s="25">
        <f>VLOOKUP($E262,[1]AllProteinsNorm!$A$1:$Q$3226,4,FALSE)</f>
        <v>87914.248610870607</v>
      </c>
      <c r="L262" s="1">
        <f>VLOOKUP($E262,[1]AllProteinsNorm!$A$1:$Q$3226,5,FALSE)</f>
        <v>117137.12271687201</v>
      </c>
      <c r="M262" s="1">
        <f>VLOOKUP($E262,[1]AllProteinsNorm!$A$1:$Q$3226,10,FALSE)</f>
        <v>38233.020581530604</v>
      </c>
      <c r="N262" s="1">
        <f>VLOOKUP($E262,[1]AllProteinsNorm!$A$1:$Q$3226,11,FALSE)</f>
        <v>153340.49855036</v>
      </c>
      <c r="O262" s="1">
        <f>VLOOKUP($E262,[1]AllProteinsNorm!$A$1:$Q$3226,15,FALSE)</f>
        <v>251742.22375254499</v>
      </c>
      <c r="P262" s="1">
        <f>VLOOKUP($E262,[1]AllProteinsNorm!$A$1:$Q$3226,6,FALSE)</f>
        <v>33883.910334522603</v>
      </c>
      <c r="Q262" s="1">
        <f>VLOOKUP($E262,[1]AllProteinsNorm!$A$1:$Q$3226,8,FALSE)</f>
        <v>117512.779384471</v>
      </c>
      <c r="R262" s="1">
        <f>VLOOKUP($E262,[1]AllProteinsNorm!$A$1:$Q$3226,13,FALSE)</f>
        <v>235362.48720757899</v>
      </c>
      <c r="S262" s="1">
        <f>VLOOKUP($E262,[1]AllProteinsNorm!$A$1:$Q$3226,16,FALSE)</f>
        <v>148495.99507313699</v>
      </c>
      <c r="T262" s="1">
        <f>VLOOKUP($E262,[1]AllProteinsNorm!$A$1:$Q$3226,17,FALSE)</f>
        <v>109295.115185143</v>
      </c>
      <c r="U262" s="1">
        <f>VLOOKUP($E262,[1]AllProteinsNorm!$A$1:$Q$3226,3,FALSE)</f>
        <v>92403.940265061203</v>
      </c>
      <c r="V262" s="1">
        <f>VLOOKUP($E262,[1]AllProteinsNorm!$A$1:$Q$3226,7,FALSE)</f>
        <v>71501.811581963106</v>
      </c>
      <c r="W262" s="1">
        <f>VLOOKUP($E262,[1]AllProteinsNorm!$A$1:$Q$3226,9,FALSE)</f>
        <v>150038.37697201301</v>
      </c>
      <c r="X262" s="1">
        <f>VLOOKUP($E262,[1]AllProteinsNorm!$A$1:$Q$3226,12,FALSE)</f>
        <v>145578.839308414</v>
      </c>
      <c r="Y262" s="29">
        <f>VLOOKUP($E262,[1]AllProteinsNorm!$A$1:$Q$3226,14,FALSE)</f>
        <v>93269.050311691404</v>
      </c>
      <c r="Z262" s="25">
        <f t="shared" si="57"/>
        <v>0.67796659241187751</v>
      </c>
      <c r="AA262" s="1">
        <f t="shared" si="57"/>
        <v>0.90332405938882088</v>
      </c>
      <c r="AB262" s="1">
        <f t="shared" si="57"/>
        <v>0.29484083741652301</v>
      </c>
      <c r="AC262" s="1">
        <f t="shared" si="57"/>
        <v>1.1825129250785793</v>
      </c>
      <c r="AD262" s="1">
        <f t="shared" si="57"/>
        <v>1.9413555857042</v>
      </c>
      <c r="AE262" s="1">
        <f t="shared" si="57"/>
        <v>0.26130188894369261</v>
      </c>
      <c r="AF262" s="1">
        <f t="shared" si="57"/>
        <v>0.90622100356878177</v>
      </c>
      <c r="AG262" s="1">
        <f t="shared" si="57"/>
        <v>1.8150402915913206</v>
      </c>
      <c r="AH262" s="1">
        <f t="shared" si="57"/>
        <v>1.1451536623165444</v>
      </c>
      <c r="AI262" s="1">
        <f t="shared" si="57"/>
        <v>0.84284900320666312</v>
      </c>
      <c r="AJ262" s="1">
        <f t="shared" si="57"/>
        <v>0.7125896597743081</v>
      </c>
      <c r="AK262" s="1">
        <f t="shared" si="57"/>
        <v>0.55139912261623547</v>
      </c>
      <c r="AL262" s="1">
        <f t="shared" si="57"/>
        <v>1.1570480186546981</v>
      </c>
      <c r="AM262" s="1">
        <f t="shared" si="57"/>
        <v>1.1226574892320442</v>
      </c>
      <c r="AN262" s="29">
        <f t="shared" si="57"/>
        <v>0.71926111200921516</v>
      </c>
      <c r="AO262" s="1">
        <f t="shared" si="51"/>
        <v>71726.225673979381</v>
      </c>
      <c r="AP262" s="1">
        <f t="shared" si="52"/>
        <v>65207.884947817038</v>
      </c>
      <c r="AQ262" s="29">
        <f t="shared" si="53"/>
        <v>31429.358475263129</v>
      </c>
    </row>
    <row r="263" spans="1:43" x14ac:dyDescent="0.2">
      <c r="A263" s="26"/>
      <c r="E263" s="25" t="s">
        <v>522</v>
      </c>
      <c r="F263" s="26" t="s">
        <v>523</v>
      </c>
      <c r="G263" s="1">
        <v>0.135304730382832</v>
      </c>
      <c r="H263" s="1">
        <v>1.06784235360244</v>
      </c>
      <c r="I263" s="1">
        <f>VLOOKUP(F263,'[1]SUSMB vs SHAM all proteins sum'!$B$2:$E$3214,2,FALSE)</f>
        <v>0.33026066599668402</v>
      </c>
      <c r="J263" s="29">
        <f>VLOOKUP(F263,'[1]SUSMB vs SHAM all proteins sum'!$B$2:$E$3214,3,FALSE)</f>
        <v>1.0230641353014001</v>
      </c>
      <c r="K263" s="25">
        <f>VLOOKUP($E263,[1]AllProteinsNorm!$A$1:$Q$3226,4,FALSE)</f>
        <v>3751149.2593897302</v>
      </c>
      <c r="L263" s="1">
        <f>VLOOKUP($E263,[1]AllProteinsNorm!$A$1:$Q$3226,5,FALSE)</f>
        <v>4006077.5826767702</v>
      </c>
      <c r="M263" s="1">
        <f>VLOOKUP($E263,[1]AllProteinsNorm!$A$1:$Q$3226,10,FALSE)</f>
        <v>4029155.8572523701</v>
      </c>
      <c r="N263" s="1">
        <f>VLOOKUP($E263,[1]AllProteinsNorm!$A$1:$Q$3226,11,FALSE)</f>
        <v>3685661.2694087401</v>
      </c>
      <c r="O263" s="1">
        <f>VLOOKUP($E263,[1]AllProteinsNorm!$A$1:$Q$3226,15,FALSE)</f>
        <v>3862265.0939596002</v>
      </c>
      <c r="P263" s="1">
        <f>VLOOKUP($E263,[1]AllProteinsNorm!$A$1:$Q$3226,6,FALSE)</f>
        <v>4185261.5891058999</v>
      </c>
      <c r="Q263" s="1">
        <f>VLOOKUP($E263,[1]AllProteinsNorm!$A$1:$Q$3226,8,FALSE)</f>
        <v>4090968.3828463499</v>
      </c>
      <c r="R263" s="1">
        <f>VLOOKUP($E263,[1]AllProteinsNorm!$A$1:$Q$3226,13,FALSE)</f>
        <v>3644352.1634790199</v>
      </c>
      <c r="S263" s="1">
        <f>VLOOKUP($E263,[1]AllProteinsNorm!$A$1:$Q$3226,16,FALSE)</f>
        <v>4529823.9295620704</v>
      </c>
      <c r="T263" s="1">
        <f>VLOOKUP($E263,[1]AllProteinsNorm!$A$1:$Q$3226,17,FALSE)</f>
        <v>4233899.9132776</v>
      </c>
      <c r="U263" s="1">
        <f>VLOOKUP($E263,[1]AllProteinsNorm!$A$1:$Q$3226,3,FALSE)</f>
        <v>3901665.0281423698</v>
      </c>
      <c r="V263" s="1">
        <f>VLOOKUP($E263,[1]AllProteinsNorm!$A$1:$Q$3226,7,FALSE)</f>
        <v>3992049.5504276399</v>
      </c>
      <c r="W263" s="1">
        <f>VLOOKUP($E263,[1]AllProteinsNorm!$A$1:$Q$3226,9,FALSE)</f>
        <v>4135590.6535494099</v>
      </c>
      <c r="X263" s="1">
        <f>VLOOKUP($E263,[1]AllProteinsNorm!$A$1:$Q$3226,12,FALSE)</f>
        <v>3821008.22454907</v>
      </c>
      <c r="Y263" s="29">
        <f>VLOOKUP($E263,[1]AllProteinsNorm!$A$1:$Q$3226,14,FALSE)</f>
        <v>3924715.1838869401</v>
      </c>
      <c r="Z263" s="25">
        <f t="shared" si="57"/>
        <v>0.97007584993791618</v>
      </c>
      <c r="AA263" s="1">
        <f t="shared" si="57"/>
        <v>1.0360022614948257</v>
      </c>
      <c r="AB263" s="1">
        <f t="shared" si="57"/>
        <v>1.0419704795730547</v>
      </c>
      <c r="AC263" s="1">
        <f t="shared" si="57"/>
        <v>0.95314015552839271</v>
      </c>
      <c r="AD263" s="1">
        <f t="shared" si="57"/>
        <v>0.99881125346581101</v>
      </c>
      <c r="AE263" s="1">
        <f t="shared" si="57"/>
        <v>1.0823406141735186</v>
      </c>
      <c r="AF263" s="1">
        <f t="shared" si="57"/>
        <v>1.0579556708187223</v>
      </c>
      <c r="AG263" s="1">
        <f t="shared" si="57"/>
        <v>0.94245730521401516</v>
      </c>
      <c r="AH263" s="1">
        <f t="shared" si="57"/>
        <v>1.1714470671993296</v>
      </c>
      <c r="AI263" s="1">
        <f t="shared" si="57"/>
        <v>1.094918856306196</v>
      </c>
      <c r="AJ263" s="1">
        <f t="shared" si="57"/>
        <v>1.0090003773840808</v>
      </c>
      <c r="AK263" s="1">
        <f t="shared" si="57"/>
        <v>1.0323745052084108</v>
      </c>
      <c r="AL263" s="1">
        <f t="shared" si="57"/>
        <v>1.0694953308495987</v>
      </c>
      <c r="AM263" s="1">
        <f t="shared" si="57"/>
        <v>0.98814191191428102</v>
      </c>
      <c r="AN263" s="29">
        <f t="shared" si="57"/>
        <v>1.0149613237178328</v>
      </c>
      <c r="AO263" s="1">
        <f t="shared" si="51"/>
        <v>135620.46247760684</v>
      </c>
      <c r="AP263" s="1">
        <f t="shared" si="52"/>
        <v>286653.14164898667</v>
      </c>
      <c r="AQ263" s="29">
        <f t="shared" si="53"/>
        <v>105547.37170653323</v>
      </c>
    </row>
    <row r="264" spans="1:43" x14ac:dyDescent="0.2">
      <c r="A264" s="26"/>
      <c r="E264" s="25" t="s">
        <v>524</v>
      </c>
      <c r="F264" s="26" t="s">
        <v>525</v>
      </c>
      <c r="G264" s="1">
        <v>0.83543962987898701</v>
      </c>
      <c r="H264" s="1">
        <v>0.98333705912103797</v>
      </c>
      <c r="I264" s="1">
        <f>VLOOKUP(F264,'[1]SUSMB vs SHAM all proteins sum'!$B$2:$E$3214,2,FALSE)</f>
        <v>0.66544854339331105</v>
      </c>
      <c r="J264" s="29">
        <f>VLOOKUP(F264,'[1]SUSMB vs SHAM all proteins sum'!$B$2:$E$3214,3,FALSE)</f>
        <v>0.96236700589770297</v>
      </c>
      <c r="K264" s="25">
        <f>VLOOKUP($E264,[1]AllProteinsNorm!$A$1:$Q$3226,4,FALSE)</f>
        <v>1018630.5743515</v>
      </c>
      <c r="L264" s="1">
        <f>VLOOKUP($E264,[1]AllProteinsNorm!$A$1:$Q$3226,5,FALSE)</f>
        <v>937102.45545857504</v>
      </c>
      <c r="M264" s="1">
        <f>VLOOKUP($E264,[1]AllProteinsNorm!$A$1:$Q$3226,10,FALSE)</f>
        <v>1085631.5032664</v>
      </c>
      <c r="N264" s="1">
        <f>VLOOKUP($E264,[1]AllProteinsNorm!$A$1:$Q$3226,11,FALSE)</f>
        <v>967958.475257001</v>
      </c>
      <c r="O264" s="1">
        <f>VLOOKUP($E264,[1]AllProteinsNorm!$A$1:$Q$3226,15,FALSE)</f>
        <v>1314213.4979266101</v>
      </c>
      <c r="P264" s="1">
        <f>VLOOKUP($E264,[1]AllProteinsNorm!$A$1:$Q$3226,6,FALSE)</f>
        <v>982863.06947341305</v>
      </c>
      <c r="Q264" s="1">
        <f>VLOOKUP($E264,[1]AllProteinsNorm!$A$1:$Q$3226,8,FALSE)</f>
        <v>1128883.50634451</v>
      </c>
      <c r="R264" s="1">
        <f>VLOOKUP($E264,[1]AllProteinsNorm!$A$1:$Q$3226,13,FALSE)</f>
        <v>873815.92205532105</v>
      </c>
      <c r="S264" s="1">
        <f>VLOOKUP($E264,[1]AllProteinsNorm!$A$1:$Q$3226,16,FALSE)</f>
        <v>1109013.9043703</v>
      </c>
      <c r="T264" s="1">
        <f>VLOOKUP($E264,[1]AllProteinsNorm!$A$1:$Q$3226,17,FALSE)</f>
        <v>1127254.0773251301</v>
      </c>
      <c r="U264" s="1">
        <f>VLOOKUP($E264,[1]AllProteinsNorm!$A$1:$Q$3226,3,FALSE)</f>
        <v>830026.27175705996</v>
      </c>
      <c r="V264" s="1">
        <f>VLOOKUP($E264,[1]AllProteinsNorm!$A$1:$Q$3226,7,FALSE)</f>
        <v>1128489.8336472099</v>
      </c>
      <c r="W264" s="1">
        <f>VLOOKUP($E264,[1]AllProteinsNorm!$A$1:$Q$3226,9,FALSE)</f>
        <v>1008984.85383204</v>
      </c>
      <c r="X264" s="1">
        <f>VLOOKUP($E264,[1]AllProteinsNorm!$A$1:$Q$3226,12,FALSE)</f>
        <v>1174759.16467036</v>
      </c>
      <c r="Y264" s="29">
        <f>VLOOKUP($E264,[1]AllProteinsNorm!$A$1:$Q$3226,14,FALSE)</f>
        <v>980143.169794271</v>
      </c>
      <c r="Z264" s="25">
        <f t="shared" si="57"/>
        <v>0.95672357384387763</v>
      </c>
      <c r="AA264" s="1">
        <f t="shared" si="57"/>
        <v>0.88015030455469934</v>
      </c>
      <c r="AB264" s="1">
        <f t="shared" si="57"/>
        <v>1.0196525392375702</v>
      </c>
      <c r="AC264" s="1">
        <f t="shared" si="57"/>
        <v>0.90913105800885674</v>
      </c>
      <c r="AD264" s="1">
        <f t="shared" si="57"/>
        <v>1.2343425243549959</v>
      </c>
      <c r="AE264" s="1">
        <f t="shared" si="57"/>
        <v>0.92312982950115829</v>
      </c>
      <c r="AF264" s="1">
        <f t="shared" si="57"/>
        <v>1.0602759134055211</v>
      </c>
      <c r="AG264" s="1">
        <f t="shared" si="57"/>
        <v>0.82070999327963468</v>
      </c>
      <c r="AH264" s="1">
        <f t="shared" si="57"/>
        <v>1.0416138811729585</v>
      </c>
      <c r="AI264" s="1">
        <f t="shared" si="57"/>
        <v>1.058745512498658</v>
      </c>
      <c r="AJ264" s="1">
        <f t="shared" si="57"/>
        <v>0.77958164725742962</v>
      </c>
      <c r="AK264" s="1">
        <f t="shared" si="57"/>
        <v>1.0599061660610283</v>
      </c>
      <c r="AL264" s="1">
        <f t="shared" si="57"/>
        <v>0.94766406940719594</v>
      </c>
      <c r="AM264" s="1">
        <f t="shared" si="57"/>
        <v>1.1033634908757832</v>
      </c>
      <c r="AN264" s="29">
        <f t="shared" si="57"/>
        <v>0.92057523099700256</v>
      </c>
      <c r="AO264" s="1">
        <f t="shared" si="51"/>
        <v>134504.6922394961</v>
      </c>
      <c r="AP264" s="1">
        <f t="shared" si="52"/>
        <v>101057.34345515989</v>
      </c>
      <c r="AQ264" s="29">
        <f t="shared" si="53"/>
        <v>121177.53861356433</v>
      </c>
    </row>
    <row r="265" spans="1:43" x14ac:dyDescent="0.2">
      <c r="A265" s="26"/>
      <c r="E265" s="25" t="s">
        <v>526</v>
      </c>
      <c r="F265" s="26" t="s">
        <v>527</v>
      </c>
      <c r="G265" s="1">
        <v>8.1562069692004899E-2</v>
      </c>
      <c r="H265" s="1">
        <v>0.74151605570969104</v>
      </c>
      <c r="I265" s="1">
        <f>VLOOKUP(F265,'[1]SUSMB vs SHAM all proteins sum'!$B$2:$E$3214,2,FALSE)</f>
        <v>0.93381969819279698</v>
      </c>
      <c r="J265" s="29">
        <f>VLOOKUP(F265,'[1]SUSMB vs SHAM all proteins sum'!$B$2:$E$3214,3,FALSE)</f>
        <v>0.98757683707931598</v>
      </c>
      <c r="K265" s="25">
        <f>VLOOKUP($E265,[1]AllProteinsNorm!$A$1:$Q$3226,4,FALSE)</f>
        <v>517388.32020077202</v>
      </c>
      <c r="L265" s="1">
        <f>VLOOKUP($E265,[1]AllProteinsNorm!$A$1:$Q$3226,5,FALSE)</f>
        <v>516861.68960279302</v>
      </c>
      <c r="M265" s="1">
        <f>VLOOKUP($E265,[1]AllProteinsNorm!$A$1:$Q$3226,10,FALSE)</f>
        <v>552180.51559554297</v>
      </c>
      <c r="N265" s="1">
        <f>VLOOKUP($E265,[1]AllProteinsNorm!$A$1:$Q$3226,11,FALSE)</f>
        <v>784266.33050819405</v>
      </c>
      <c r="O265" s="1">
        <f>VLOOKUP($E265,[1]AllProteinsNorm!$A$1:$Q$3226,15,FALSE)</f>
        <v>415599.96241056698</v>
      </c>
      <c r="P265" s="1">
        <f>VLOOKUP($E265,[1]AllProteinsNorm!$A$1:$Q$3226,6,FALSE)</f>
        <v>594619.60304811504</v>
      </c>
      <c r="Q265" s="1">
        <f>VLOOKUP($E265,[1]AllProteinsNorm!$A$1:$Q$3226,8,FALSE)</f>
        <v>379385.05531305698</v>
      </c>
      <c r="R265" s="1">
        <f>VLOOKUP($E265,[1]AllProteinsNorm!$A$1:$Q$3226,13,FALSE)</f>
        <v>321321.67006655602</v>
      </c>
      <c r="S265" s="1">
        <f>VLOOKUP($E265,[1]AllProteinsNorm!$A$1:$Q$3226,16,FALSE)</f>
        <v>435446.77575451299</v>
      </c>
      <c r="T265" s="1">
        <f>VLOOKUP($E265,[1]AllProteinsNorm!$A$1:$Q$3226,17,FALSE)</f>
        <v>341837.23757462</v>
      </c>
      <c r="U265" s="1">
        <f>VLOOKUP($E265,[1]AllProteinsNorm!$A$1:$Q$3226,3,FALSE)</f>
        <v>754606.58043723297</v>
      </c>
      <c r="V265" s="1">
        <f>VLOOKUP($E265,[1]AllProteinsNorm!$A$1:$Q$3226,7,FALSE)</f>
        <v>490377.39844816498</v>
      </c>
      <c r="W265" s="1">
        <f>VLOOKUP($E265,[1]AllProteinsNorm!$A$1:$Q$3226,9,FALSE)</f>
        <v>552452.70813223196</v>
      </c>
      <c r="X265" s="1">
        <f>VLOOKUP($E265,[1]AllProteinsNorm!$A$1:$Q$3226,12,FALSE)</f>
        <v>398972.028858757</v>
      </c>
      <c r="Y265" s="29">
        <f>VLOOKUP($E265,[1]AllProteinsNorm!$A$1:$Q$3226,14,FALSE)</f>
        <v>554340.99715640198</v>
      </c>
      <c r="Z265" s="25">
        <f t="shared" si="57"/>
        <v>0.92845155045815886</v>
      </c>
      <c r="AA265" s="1">
        <f t="shared" si="57"/>
        <v>0.92750651367220549</v>
      </c>
      <c r="AB265" s="1">
        <f t="shared" si="57"/>
        <v>0.99088602471452236</v>
      </c>
      <c r="AC265" s="1">
        <f t="shared" si="57"/>
        <v>1.4073632165679821</v>
      </c>
      <c r="AD265" s="1">
        <f t="shared" si="57"/>
        <v>0.7457926945871316</v>
      </c>
      <c r="AE265" s="1">
        <f t="shared" si="57"/>
        <v>1.0670428203106808</v>
      </c>
      <c r="AF265" s="1">
        <f t="shared" si="57"/>
        <v>0.68080516910272626</v>
      </c>
      <c r="AG265" s="1">
        <f t="shared" si="57"/>
        <v>0.57661062517478479</v>
      </c>
      <c r="AH265" s="1">
        <f t="shared" si="57"/>
        <v>0.78140773246369177</v>
      </c>
      <c r="AI265" s="1">
        <f t="shared" si="57"/>
        <v>0.61342574008499307</v>
      </c>
      <c r="AJ265" s="1">
        <f t="shared" si="57"/>
        <v>1.3541388976871473</v>
      </c>
      <c r="AK265" s="1">
        <f t="shared" si="57"/>
        <v>0.87998054482977439</v>
      </c>
      <c r="AL265" s="1">
        <f t="shared" si="57"/>
        <v>0.99137447327983597</v>
      </c>
      <c r="AM265" s="1">
        <f t="shared" si="57"/>
        <v>0.71595392536036895</v>
      </c>
      <c r="AN265" s="29">
        <f t="shared" si="57"/>
        <v>0.99476300140030727</v>
      </c>
      <c r="AO265" s="1">
        <f t="shared" si="51"/>
        <v>122349.51232709292</v>
      </c>
      <c r="AP265" s="1">
        <f t="shared" si="52"/>
        <v>98058.119433833534</v>
      </c>
      <c r="AQ265" s="29">
        <f t="shared" si="53"/>
        <v>116835.69921957431</v>
      </c>
    </row>
    <row r="266" spans="1:43" x14ac:dyDescent="0.2">
      <c r="A266" s="26"/>
      <c r="E266" s="25" t="s">
        <v>528</v>
      </c>
      <c r="F266" s="26" t="s">
        <v>529</v>
      </c>
      <c r="G266" s="1">
        <v>0.90597523344799102</v>
      </c>
      <c r="H266" s="1">
        <v>1.0339212950004499</v>
      </c>
      <c r="I266" s="1">
        <f>VLOOKUP(F266,'[1]SUSMB vs SHAM all proteins sum'!$B$2:$E$3214,2,FALSE)</f>
        <v>0.440177832108954</v>
      </c>
      <c r="J266" s="29">
        <f>VLOOKUP(F266,'[1]SUSMB vs SHAM all proteins sum'!$B$2:$E$3214,3,FALSE)</f>
        <v>0.87976245337598402</v>
      </c>
      <c r="K266" s="25">
        <f>VLOOKUP($E266,[1]AllProteinsNorm!$A$1:$Q$3226,4,FALSE)</f>
        <v>81508.100510250006</v>
      </c>
      <c r="L266" s="1">
        <f>VLOOKUP($E266,[1]AllProteinsNorm!$A$1:$Q$3226,5,FALSE)</f>
        <v>87524.053371773596</v>
      </c>
      <c r="M266" s="1">
        <f>VLOOKUP($E266,[1]AllProteinsNorm!$A$1:$Q$3226,10,FALSE)</f>
        <v>44690.497678213702</v>
      </c>
      <c r="N266" s="1">
        <f>VLOOKUP($E266,[1]AllProteinsNorm!$A$1:$Q$3226,11,FALSE)</f>
        <v>52261.558736159503</v>
      </c>
      <c r="O266" s="1">
        <f>VLOOKUP($E266,[1]AllProteinsNorm!$A$1:$Q$3226,15,FALSE)</f>
        <v>83908.486192493903</v>
      </c>
      <c r="P266" s="1">
        <f>VLOOKUP($E266,[1]AllProteinsNorm!$A$1:$Q$3226,6,FALSE)</f>
        <v>99815.936875996194</v>
      </c>
      <c r="Q266" s="1">
        <f>VLOOKUP($E266,[1]AllProteinsNorm!$A$1:$Q$3226,8,FALSE)</f>
        <v>119818.121550836</v>
      </c>
      <c r="R266" s="1">
        <f>VLOOKUP($E266,[1]AllProteinsNorm!$A$1:$Q$3226,13,FALSE)</f>
        <v>77592.549916464806</v>
      </c>
      <c r="S266" s="1">
        <f>VLOOKUP($E266,[1]AllProteinsNorm!$A$1:$Q$3226,16,FALSE)</f>
        <v>56641.394165362501</v>
      </c>
      <c r="T266" s="1">
        <f>VLOOKUP($E266,[1]AllProteinsNorm!$A$1:$Q$3226,17,FALSE)</f>
        <v>31426.258533179102</v>
      </c>
      <c r="U266" s="1">
        <f>VLOOKUP($E266,[1]AllProteinsNorm!$A$1:$Q$3226,3,FALSE)</f>
        <v>52792.832945360802</v>
      </c>
      <c r="V266" s="1">
        <f>VLOOKUP($E266,[1]AllProteinsNorm!$A$1:$Q$3226,7,FALSE)</f>
        <v>68541.830274172098</v>
      </c>
      <c r="W266" s="1">
        <f>VLOOKUP($E266,[1]AllProteinsNorm!$A$1:$Q$3226,9,FALSE)</f>
        <v>62274.733237139801</v>
      </c>
      <c r="X266" s="1">
        <f>VLOOKUP($E266,[1]AllProteinsNorm!$A$1:$Q$3226,12,FALSE)</f>
        <v>69138.885677968196</v>
      </c>
      <c r="Y266" s="29">
        <f>VLOOKUP($E266,[1]AllProteinsNorm!$A$1:$Q$3226,14,FALSE)</f>
        <v>47292.669584614297</v>
      </c>
      <c r="Z266" s="25">
        <f t="shared" si="57"/>
        <v>1.1647585292315175</v>
      </c>
      <c r="AA266" s="1">
        <f t="shared" si="57"/>
        <v>1.2507270693281325</v>
      </c>
      <c r="AB266" s="1">
        <f t="shared" si="57"/>
        <v>0.63863147368714313</v>
      </c>
      <c r="AC266" s="1">
        <f t="shared" si="57"/>
        <v>0.74682265821199911</v>
      </c>
      <c r="AD266" s="1">
        <f t="shared" si="57"/>
        <v>1.1990602695412087</v>
      </c>
      <c r="AE266" s="1">
        <f t="shared" si="57"/>
        <v>1.4263792568068854</v>
      </c>
      <c r="AF266" s="1">
        <f t="shared" si="57"/>
        <v>1.7122123832990654</v>
      </c>
      <c r="AG266" s="1">
        <f t="shared" si="57"/>
        <v>1.1088049378436859</v>
      </c>
      <c r="AH266" s="1">
        <f t="shared" si="57"/>
        <v>0.80941092417401894</v>
      </c>
      <c r="AI266" s="1">
        <f t="shared" si="57"/>
        <v>0.44908423137344494</v>
      </c>
      <c r="AJ266" s="1">
        <f t="shared" si="57"/>
        <v>0.7544146173259294</v>
      </c>
      <c r="AK266" s="1">
        <f t="shared" si="57"/>
        <v>0.97946929104232316</v>
      </c>
      <c r="AL266" s="1">
        <f t="shared" si="57"/>
        <v>0.88991187672757077</v>
      </c>
      <c r="AM266" s="1">
        <f t="shared" si="57"/>
        <v>0.98800126970017232</v>
      </c>
      <c r="AN266" s="29">
        <f t="shared" si="57"/>
        <v>0.67581675838317867</v>
      </c>
      <c r="AO266" s="1">
        <f t="shared" si="51"/>
        <v>17822.43370326349</v>
      </c>
      <c r="AP266" s="1">
        <f t="shared" si="52"/>
        <v>31131.113211633521</v>
      </c>
      <c r="AQ266" s="29">
        <f t="shared" si="53"/>
        <v>8661.1278133796113</v>
      </c>
    </row>
    <row r="267" spans="1:43" x14ac:dyDescent="0.2">
      <c r="A267" s="26"/>
      <c r="E267" s="25" t="s">
        <v>530</v>
      </c>
      <c r="F267" s="26" t="s">
        <v>531</v>
      </c>
      <c r="G267" s="1">
        <v>0.53335895063436101</v>
      </c>
      <c r="H267" s="1">
        <v>1.1531670408005299</v>
      </c>
      <c r="I267" s="1">
        <f>VLOOKUP(F267,'[1]SUSMB vs SHAM all proteins sum'!$B$2:$E$3214,2,FALSE)</f>
        <v>0.84466939236016303</v>
      </c>
      <c r="J267" s="29">
        <f>VLOOKUP(F267,'[1]SUSMB vs SHAM all proteins sum'!$B$2:$E$3214,3,FALSE)</f>
        <v>0.96431675564748898</v>
      </c>
      <c r="K267" s="25">
        <f>VLOOKUP($E267,[1]AllProteinsNorm!$A$1:$Q$3226,4,FALSE)</f>
        <v>196867.40699985699</v>
      </c>
      <c r="L267" s="1">
        <f>VLOOKUP($E267,[1]AllProteinsNorm!$A$1:$Q$3226,5,FALSE)</f>
        <v>157966.955164821</v>
      </c>
      <c r="M267" s="1">
        <f>VLOOKUP($E267,[1]AllProteinsNorm!$A$1:$Q$3226,10,FALSE)</f>
        <v>118199.54510872401</v>
      </c>
      <c r="N267" s="1">
        <f>VLOOKUP($E267,[1]AllProteinsNorm!$A$1:$Q$3226,11,FALSE)</f>
        <v>151859.625418307</v>
      </c>
      <c r="O267" s="1">
        <f>VLOOKUP($E267,[1]AllProteinsNorm!$A$1:$Q$3226,15,FALSE)</f>
        <v>128742.31153788599</v>
      </c>
      <c r="P267" s="1">
        <f>VLOOKUP($E267,[1]AllProteinsNorm!$A$1:$Q$3226,6,FALSE)</f>
        <v>79038.457410127405</v>
      </c>
      <c r="Q267" s="1">
        <f>VLOOKUP($E267,[1]AllProteinsNorm!$A$1:$Q$3226,8,FALSE)</f>
        <v>244952.63298197399</v>
      </c>
      <c r="R267" s="1">
        <f>VLOOKUP($E267,[1]AllProteinsNorm!$A$1:$Q$3226,13,FALSE)</f>
        <v>209166.87932878299</v>
      </c>
      <c r="S267" s="1">
        <f>VLOOKUP($E267,[1]AllProteinsNorm!$A$1:$Q$3226,16,FALSE)</f>
        <v>174731.87986311401</v>
      </c>
      <c r="T267" s="1">
        <f>VLOOKUP($E267,[1]AllProteinsNorm!$A$1:$Q$3226,17,FALSE)</f>
        <v>207107.092569909</v>
      </c>
      <c r="U267" s="1">
        <f>VLOOKUP($E267,[1]AllProteinsNorm!$A$1:$Q$3226,3,FALSE)</f>
        <v>174438.18371699101</v>
      </c>
      <c r="V267" s="1">
        <f>VLOOKUP($E267,[1]AllProteinsNorm!$A$1:$Q$3226,7,FALSE)</f>
        <v>77339.2620132437</v>
      </c>
      <c r="W267" s="1">
        <f>VLOOKUP($E267,[1]AllProteinsNorm!$A$1:$Q$3226,9,FALSE)</f>
        <v>150051.36002234701</v>
      </c>
      <c r="X267" s="1">
        <f>VLOOKUP($E267,[1]AllProteinsNorm!$A$1:$Q$3226,12,FALSE)</f>
        <v>169689.63682868899</v>
      </c>
      <c r="Y267" s="29">
        <f>VLOOKUP($E267,[1]AllProteinsNorm!$A$1:$Q$3226,14,FALSE)</f>
        <v>174454.119489137</v>
      </c>
      <c r="Z267" s="25">
        <f t="shared" si="57"/>
        <v>1.306117593179932</v>
      </c>
      <c r="AA267" s="1">
        <f t="shared" si="57"/>
        <v>1.0480323910701386</v>
      </c>
      <c r="AB267" s="1">
        <f t="shared" si="57"/>
        <v>0.78419535120143868</v>
      </c>
      <c r="AC267" s="1">
        <f t="shared" si="57"/>
        <v>1.007513287624646</v>
      </c>
      <c r="AD267" s="1">
        <f t="shared" si="57"/>
        <v>0.85414137692384395</v>
      </c>
      <c r="AE267" s="1">
        <f t="shared" si="57"/>
        <v>0.52438095942029228</v>
      </c>
      <c r="AF267" s="1">
        <f t="shared" si="57"/>
        <v>1.6251392158262923</v>
      </c>
      <c r="AG267" s="1">
        <f t="shared" si="57"/>
        <v>1.3877184911673357</v>
      </c>
      <c r="AH267" s="1">
        <f t="shared" si="57"/>
        <v>1.1592593505271358</v>
      </c>
      <c r="AI267" s="1">
        <f t="shared" si="57"/>
        <v>1.3740528277395325</v>
      </c>
      <c r="AJ267" s="1">
        <f t="shared" si="57"/>
        <v>1.1573108222798945</v>
      </c>
      <c r="AK267" s="1">
        <f t="shared" si="57"/>
        <v>0.51310764081493387</v>
      </c>
      <c r="AL267" s="1">
        <f t="shared" si="57"/>
        <v>0.99551634367747699</v>
      </c>
      <c r="AM267" s="1">
        <f t="shared" si="57"/>
        <v>1.1258065691007197</v>
      </c>
      <c r="AN267" s="29">
        <f t="shared" si="57"/>
        <v>1.1574165482234517</v>
      </c>
      <c r="AO267" s="1">
        <f t="shared" si="51"/>
        <v>27291.019759535935</v>
      </c>
      <c r="AP267" s="1">
        <f t="shared" si="52"/>
        <v>56533.795849516762</v>
      </c>
      <c r="AQ267" s="29">
        <f t="shared" si="53"/>
        <v>37038.498925298467</v>
      </c>
    </row>
    <row r="268" spans="1:43" x14ac:dyDescent="0.2">
      <c r="A268" s="26"/>
      <c r="E268" s="25" t="s">
        <v>532</v>
      </c>
      <c r="F268" s="26" t="s">
        <v>533</v>
      </c>
      <c r="G268" s="1">
        <v>0.26447324078850198</v>
      </c>
      <c r="H268" s="1">
        <v>1.3657643447640599</v>
      </c>
      <c r="I268" s="1">
        <f>VLOOKUP(F268,'[1]SUSMB vs SHAM all proteins sum'!$B$2:$E$3214,2,FALSE)</f>
        <v>9.4585361223253006E-2</v>
      </c>
      <c r="J268" s="29">
        <f>VLOOKUP(F268,'[1]SUSMB vs SHAM all proteins sum'!$B$2:$E$3214,3,FALSE)</f>
        <v>1.57909569594722</v>
      </c>
      <c r="K268" s="25">
        <f>VLOOKUP($E268,[1]AllProteinsNorm!$A$1:$Q$3226,4,FALSE)</f>
        <v>58406.389112566903</v>
      </c>
      <c r="L268" s="1">
        <f>VLOOKUP($E268,[1]AllProteinsNorm!$A$1:$Q$3226,5,FALSE)</f>
        <v>96601.544665918205</v>
      </c>
      <c r="M268" s="1">
        <f>VLOOKUP($E268,[1]AllProteinsNorm!$A$1:$Q$3226,10,FALSE)</f>
        <v>128223.428524277</v>
      </c>
      <c r="N268" s="1">
        <f>VLOOKUP($E268,[1]AllProteinsNorm!$A$1:$Q$3226,11,FALSE)</f>
        <v>208329.753651821</v>
      </c>
      <c r="O268" s="1">
        <f>VLOOKUP($E268,[1]AllProteinsNorm!$A$1:$Q$3226,15,FALSE)</f>
        <v>103280.992369766</v>
      </c>
      <c r="P268" s="1">
        <f>VLOOKUP($E268,[1]AllProteinsNorm!$A$1:$Q$3226,6,FALSE)</f>
        <v>123932.31099908899</v>
      </c>
      <c r="Q268" s="1">
        <f>VLOOKUP($E268,[1]AllProteinsNorm!$A$1:$Q$3226,8,FALSE)</f>
        <v>91412.833415986301</v>
      </c>
      <c r="R268" s="1">
        <f>VLOOKUP($E268,[1]AllProteinsNorm!$A$1:$Q$3226,13,FALSE)</f>
        <v>206620.496860835</v>
      </c>
      <c r="S268" s="1">
        <f>VLOOKUP($E268,[1]AllProteinsNorm!$A$1:$Q$3226,16,FALSE)</f>
        <v>209832.68977724199</v>
      </c>
      <c r="T268" s="1">
        <f>VLOOKUP($E268,[1]AllProteinsNorm!$A$1:$Q$3226,17,FALSE)</f>
        <v>150599.698108713</v>
      </c>
      <c r="U268" s="1">
        <f>VLOOKUP($E268,[1]AllProteinsNorm!$A$1:$Q$3226,3,FALSE)</f>
        <v>161531.22412177199</v>
      </c>
      <c r="V268" s="1">
        <f>VLOOKUP($E268,[1]AllProteinsNorm!$A$1:$Q$3226,7,FALSE)</f>
        <v>124840.96617782299</v>
      </c>
      <c r="W268" s="1">
        <f>VLOOKUP($E268,[1]AllProteinsNorm!$A$1:$Q$3226,9,FALSE)</f>
        <v>242597.02659694501</v>
      </c>
      <c r="X268" s="1">
        <f>VLOOKUP($E268,[1]AllProteinsNorm!$A$1:$Q$3226,12,FALSE)</f>
        <v>144276.895200723</v>
      </c>
      <c r="Y268" s="29">
        <f>VLOOKUP($E268,[1]AllProteinsNorm!$A$1:$Q$3226,14,FALSE)</f>
        <v>216535.894408908</v>
      </c>
      <c r="Z268" s="25">
        <f t="shared" si="57"/>
        <v>0.4909402704954412</v>
      </c>
      <c r="AA268" s="1">
        <f t="shared" si="57"/>
        <v>0.81199316015170486</v>
      </c>
      <c r="AB268" s="1">
        <f t="shared" si="57"/>
        <v>1.0777938105750298</v>
      </c>
      <c r="AC268" s="1">
        <f t="shared" si="57"/>
        <v>1.7511348871945123</v>
      </c>
      <c r="AD268" s="1">
        <f t="shared" si="57"/>
        <v>0.86813787158331135</v>
      </c>
      <c r="AE268" s="1">
        <f t="shared" si="57"/>
        <v>1.0417244279175382</v>
      </c>
      <c r="AF268" s="1">
        <f t="shared" si="57"/>
        <v>0.76837897096334751</v>
      </c>
      <c r="AG268" s="1">
        <f t="shared" si="57"/>
        <v>1.7367675721787603</v>
      </c>
      <c r="AH268" s="1">
        <f t="shared" si="57"/>
        <v>1.7637679548975933</v>
      </c>
      <c r="AI268" s="1">
        <f t="shared" si="57"/>
        <v>1.2658796006636739</v>
      </c>
      <c r="AJ268" s="1">
        <f t="shared" si="57"/>
        <v>1.3577655470356678</v>
      </c>
      <c r="AK268" s="1">
        <f t="shared" si="57"/>
        <v>1.0493622125163258</v>
      </c>
      <c r="AL268" s="1">
        <f t="shared" si="57"/>
        <v>2.0391715986645003</v>
      </c>
      <c r="AM268" s="1">
        <f t="shared" si="57"/>
        <v>1.212732699834804</v>
      </c>
      <c r="AN268" s="29">
        <f t="shared" si="57"/>
        <v>1.8201123573689375</v>
      </c>
      <c r="AO268" s="1">
        <f t="shared" si="51"/>
        <v>49970.461710676791</v>
      </c>
      <c r="AP268" s="1">
        <f t="shared" si="52"/>
        <v>46234.716627325899</v>
      </c>
      <c r="AQ268" s="29">
        <f t="shared" si="53"/>
        <v>44479.507083523233</v>
      </c>
    </row>
    <row r="269" spans="1:43" x14ac:dyDescent="0.2">
      <c r="A269" s="26"/>
      <c r="E269" s="25" t="s">
        <v>534</v>
      </c>
      <c r="F269" s="26" t="s">
        <v>535</v>
      </c>
      <c r="G269" s="1">
        <v>0.28495442171354701</v>
      </c>
      <c r="H269" s="1">
        <v>0.77063236431540805</v>
      </c>
      <c r="I269" s="1">
        <f>VLOOKUP(F269,'[1]SUSMB vs SHAM all proteins sum'!$B$2:$E$3214,2,FALSE)</f>
        <v>0.20104166265151499</v>
      </c>
      <c r="J269" s="29">
        <f>VLOOKUP(F269,'[1]SUSMB vs SHAM all proteins sum'!$B$2:$E$3214,3,FALSE)</f>
        <v>0.63867324973799999</v>
      </c>
      <c r="K269" s="25">
        <f>VLOOKUP($E269,[1]AllProteinsNorm!$A$1:$Q$3226,4,FALSE)</f>
        <v>218487.82958708401</v>
      </c>
      <c r="L269" s="1">
        <f>VLOOKUP($E269,[1]AllProteinsNorm!$A$1:$Q$3226,5,FALSE)</f>
        <v>166428.65074768901</v>
      </c>
      <c r="M269" s="1">
        <f>VLOOKUP($E269,[1]AllProteinsNorm!$A$1:$Q$3226,10,FALSE)</f>
        <v>170112.74479201599</v>
      </c>
      <c r="N269" s="1">
        <f>VLOOKUP($E269,[1]AllProteinsNorm!$A$1:$Q$3226,11,FALSE)</f>
        <v>187751.52123284101</v>
      </c>
      <c r="O269" s="1">
        <f>VLOOKUP($E269,[1]AllProteinsNorm!$A$1:$Q$3226,15,FALSE)</f>
        <v>199775.173777544</v>
      </c>
      <c r="P269" s="1">
        <f>VLOOKUP($E269,[1]AllProteinsNorm!$A$1:$Q$3226,6,FALSE)</f>
        <v>161798.18509069801</v>
      </c>
      <c r="Q269" s="1">
        <f>VLOOKUP($E269,[1]AllProteinsNorm!$A$1:$Q$3226,8,FALSE)</f>
        <v>62978.506641367901</v>
      </c>
      <c r="R269" s="1">
        <f>VLOOKUP($E269,[1]AllProteinsNorm!$A$1:$Q$3226,13,FALSE)</f>
        <v>140594.58044480701</v>
      </c>
      <c r="S269" s="1">
        <f>VLOOKUP($E269,[1]AllProteinsNorm!$A$1:$Q$3226,16,FALSE)</f>
        <v>204101.80975386899</v>
      </c>
      <c r="T269" s="1">
        <f>VLOOKUP($E269,[1]AllProteinsNorm!$A$1:$Q$3226,17,FALSE)</f>
        <v>215661.17025633599</v>
      </c>
      <c r="U269" s="1">
        <f>VLOOKUP($E269,[1]AllProteinsNorm!$A$1:$Q$3226,3,FALSE)</f>
        <v>203032.658995437</v>
      </c>
      <c r="V269" s="1">
        <f>VLOOKUP($E269,[1]AllProteinsNorm!$A$1:$Q$3226,7,FALSE)</f>
        <v>58152.064865575499</v>
      </c>
      <c r="W269" s="1">
        <f>VLOOKUP($E269,[1]AllProteinsNorm!$A$1:$Q$3226,9,FALSE)</f>
        <v>187833.50079336201</v>
      </c>
      <c r="X269" s="1">
        <f>VLOOKUP($E269,[1]AllProteinsNorm!$A$1:$Q$3226,12,FALSE)</f>
        <v>52272.873884456501</v>
      </c>
      <c r="Y269" s="29">
        <f>VLOOKUP($E269,[1]AllProteinsNorm!$A$1:$Q$3226,14,FALSE)</f>
        <v>212681.804236258</v>
      </c>
      <c r="Z269" s="25">
        <f t="shared" si="57"/>
        <v>1.159017862596877</v>
      </c>
      <c r="AA269" s="1">
        <f t="shared" si="57"/>
        <v>0.88285823255700302</v>
      </c>
      <c r="AB269" s="1">
        <f t="shared" si="57"/>
        <v>0.902401338518243</v>
      </c>
      <c r="AC269" s="1">
        <f t="shared" si="57"/>
        <v>0.99597019774443074</v>
      </c>
      <c r="AD269" s="1">
        <f t="shared" si="57"/>
        <v>1.0597523685834465</v>
      </c>
      <c r="AE269" s="1">
        <f t="shared" si="57"/>
        <v>0.85829488539603505</v>
      </c>
      <c r="AF269" s="1">
        <f t="shared" si="57"/>
        <v>0.33408366175347126</v>
      </c>
      <c r="AG269" s="1">
        <f t="shared" si="57"/>
        <v>0.74581559269367126</v>
      </c>
      <c r="AH269" s="1">
        <f t="shared" si="57"/>
        <v>1.0827039828266383</v>
      </c>
      <c r="AI269" s="1">
        <f t="shared" si="57"/>
        <v>1.1440232120389735</v>
      </c>
      <c r="AJ269" s="1">
        <f t="shared" si="57"/>
        <v>1.0770324320168125</v>
      </c>
      <c r="AK269" s="1">
        <f t="shared" si="57"/>
        <v>0.30848071516601577</v>
      </c>
      <c r="AL269" s="1">
        <f t="shared" si="57"/>
        <v>0.99640507677266432</v>
      </c>
      <c r="AM269" s="1">
        <f t="shared" si="57"/>
        <v>0.27729322349834173</v>
      </c>
      <c r="AN269" s="29">
        <f t="shared" si="57"/>
        <v>1.1282184944809723</v>
      </c>
      <c r="AO269" s="1">
        <f t="shared" si="51"/>
        <v>19246.790246747125</v>
      </c>
      <c r="AP269" s="1">
        <f t="shared" si="52"/>
        <v>54391.012782511003</v>
      </c>
      <c r="AQ269" s="29">
        <f t="shared" si="53"/>
        <v>71972.063059343171</v>
      </c>
    </row>
    <row r="270" spans="1:43" x14ac:dyDescent="0.2">
      <c r="A270" s="26"/>
      <c r="E270" s="25" t="s">
        <v>536</v>
      </c>
      <c r="F270" s="26" t="s">
        <v>537</v>
      </c>
      <c r="G270" s="1">
        <v>0.17275859651542699</v>
      </c>
      <c r="H270" s="1">
        <v>1.2837148291356</v>
      </c>
      <c r="I270" s="1">
        <f>VLOOKUP(F270,'[1]SUSMB vs SHAM all proteins sum'!$B$2:$E$3214,2,FALSE)</f>
        <v>0.78575654393285199</v>
      </c>
      <c r="J270" s="29">
        <f>VLOOKUP(F270,'[1]SUSMB vs SHAM all proteins sum'!$B$2:$E$3214,3,FALSE)</f>
        <v>0.96057318751622001</v>
      </c>
      <c r="K270" s="25">
        <f>VLOOKUP($E270,[1]AllProteinsNorm!$A$1:$Q$3226,4,FALSE)</f>
        <v>424370.65713704698</v>
      </c>
      <c r="L270" s="1">
        <f>VLOOKUP($E270,[1]AllProteinsNorm!$A$1:$Q$3226,5,FALSE)</f>
        <v>466058.32495367603</v>
      </c>
      <c r="M270" s="1">
        <f>VLOOKUP($E270,[1]AllProteinsNorm!$A$1:$Q$3226,10,FALSE)</f>
        <v>327880.59074830299</v>
      </c>
      <c r="N270" s="1">
        <f>VLOOKUP($E270,[1]AllProteinsNorm!$A$1:$Q$3226,11,FALSE)</f>
        <v>490787.50728474301</v>
      </c>
      <c r="O270" s="1">
        <f>VLOOKUP($E270,[1]AllProteinsNorm!$A$1:$Q$3226,15,FALSE)</f>
        <v>398794.06750309502</v>
      </c>
      <c r="P270" s="1">
        <f>VLOOKUP($E270,[1]AllProteinsNorm!$A$1:$Q$3226,6,FALSE)</f>
        <v>445932.429697624</v>
      </c>
      <c r="Q270" s="1">
        <f>VLOOKUP($E270,[1]AllProteinsNorm!$A$1:$Q$3226,8,FALSE)</f>
        <v>486406.57766365801</v>
      </c>
      <c r="R270" s="1">
        <f>VLOOKUP($E270,[1]AllProteinsNorm!$A$1:$Q$3226,13,FALSE)</f>
        <v>502047.10860567499</v>
      </c>
      <c r="S270" s="1">
        <f>VLOOKUP($E270,[1]AllProteinsNorm!$A$1:$Q$3226,16,FALSE)</f>
        <v>419516.10507458099</v>
      </c>
      <c r="T270" s="1">
        <f>VLOOKUP($E270,[1]AllProteinsNorm!$A$1:$Q$3226,17,FALSE)</f>
        <v>968555.92197514896</v>
      </c>
      <c r="U270" s="1">
        <f>VLOOKUP($E270,[1]AllProteinsNorm!$A$1:$Q$3226,3,FALSE)</f>
        <v>285161.07601056999</v>
      </c>
      <c r="V270" s="1">
        <f>VLOOKUP($E270,[1]AllProteinsNorm!$A$1:$Q$3226,7,FALSE)</f>
        <v>467236.06506186601</v>
      </c>
      <c r="W270" s="1">
        <f>VLOOKUP($E270,[1]AllProteinsNorm!$A$1:$Q$3226,9,FALSE)</f>
        <v>505356.20551309601</v>
      </c>
      <c r="X270" s="1">
        <f>VLOOKUP($E270,[1]AllProteinsNorm!$A$1:$Q$3226,12,FALSE)</f>
        <v>308435.29922996601</v>
      </c>
      <c r="Y270" s="29">
        <f>VLOOKUP($E270,[1]AllProteinsNorm!$A$1:$Q$3226,14,FALSE)</f>
        <v>499812.983629247</v>
      </c>
      <c r="Z270" s="25">
        <f t="shared" si="57"/>
        <v>1.0066237471864192</v>
      </c>
      <c r="AA270" s="1">
        <f t="shared" si="57"/>
        <v>1.1055085208702085</v>
      </c>
      <c r="AB270" s="1">
        <f t="shared" si="57"/>
        <v>0.7777455470540835</v>
      </c>
      <c r="AC270" s="1">
        <f t="shared" si="57"/>
        <v>1.1641671056811649</v>
      </c>
      <c r="AD270" s="1">
        <f t="shared" si="57"/>
        <v>0.94595507920812494</v>
      </c>
      <c r="AE270" s="1">
        <f t="shared" si="57"/>
        <v>1.0577691125077071</v>
      </c>
      <c r="AF270" s="1">
        <f t="shared" si="57"/>
        <v>1.1537753697843252</v>
      </c>
      <c r="AG270" s="1">
        <f t="shared" si="57"/>
        <v>1.1908753190858477</v>
      </c>
      <c r="AH270" s="1">
        <f t="shared" si="57"/>
        <v>0.99510856038957862</v>
      </c>
      <c r="AI270" s="1">
        <f t="shared" si="57"/>
        <v>2.2974524160452559</v>
      </c>
      <c r="AJ270" s="1">
        <f t="shared" si="57"/>
        <v>0.6764131922362645</v>
      </c>
      <c r="AK270" s="1">
        <f t="shared" si="57"/>
        <v>1.1083021663331536</v>
      </c>
      <c r="AL270" s="1">
        <f t="shared" si="57"/>
        <v>1.1987246259894477</v>
      </c>
      <c r="AM270" s="1">
        <f t="shared" si="57"/>
        <v>0.7316205572977833</v>
      </c>
      <c r="AN270" s="29">
        <f t="shared" si="57"/>
        <v>1.1855758875214064</v>
      </c>
      <c r="AO270" s="1">
        <f t="shared" ref="AO270:AO333" si="58">_xlfn.STDEV.P(K270:O270)</f>
        <v>56700.204974421096</v>
      </c>
      <c r="AP270" s="1">
        <f t="shared" ref="AP270:AP333" si="59">_xlfn.STDEV.P(P270:T270)</f>
        <v>204126.79025725817</v>
      </c>
      <c r="AQ270" s="29">
        <f t="shared" ref="AQ270:AQ333" si="60">_xlfn.STDEV.P(U270:Y270)</f>
        <v>96212.348540483261</v>
      </c>
    </row>
    <row r="271" spans="1:43" x14ac:dyDescent="0.2">
      <c r="A271" s="26"/>
      <c r="E271" s="25" t="s">
        <v>538</v>
      </c>
      <c r="F271" s="26" t="s">
        <v>539</v>
      </c>
      <c r="G271" s="1">
        <v>0.54968836404746901</v>
      </c>
      <c r="H271" s="1">
        <v>1.04288255114295</v>
      </c>
      <c r="I271" s="1">
        <f>VLOOKUP(F271,'[1]SUSMB vs SHAM all proteins sum'!$B$2:$E$3214,2,FALSE)</f>
        <v>0.15185127785409</v>
      </c>
      <c r="J271" s="29">
        <f>VLOOKUP(F271,'[1]SUSMB vs SHAM all proteins sum'!$B$2:$E$3214,3,FALSE)</f>
        <v>1.1374707464960101</v>
      </c>
      <c r="K271" s="25">
        <f>VLOOKUP($E271,[1]AllProteinsNorm!$A$1:$Q$3226,4,FALSE)</f>
        <v>366938.00452667498</v>
      </c>
      <c r="L271" s="1">
        <f>VLOOKUP($E271,[1]AllProteinsNorm!$A$1:$Q$3226,5,FALSE)</f>
        <v>405722.40202173899</v>
      </c>
      <c r="M271" s="1">
        <f>VLOOKUP($E271,[1]AllProteinsNorm!$A$1:$Q$3226,10,FALSE)</f>
        <v>474704.85517955001</v>
      </c>
      <c r="N271" s="1">
        <f>VLOOKUP($E271,[1]AllProteinsNorm!$A$1:$Q$3226,11,FALSE)</f>
        <v>485669.05662391102</v>
      </c>
      <c r="O271" s="1">
        <f>VLOOKUP($E271,[1]AllProteinsNorm!$A$1:$Q$3226,15,FALSE)</f>
        <v>409527.01932228298</v>
      </c>
      <c r="P271" s="1">
        <f>VLOOKUP($E271,[1]AllProteinsNorm!$A$1:$Q$3226,6,FALSE)</f>
        <v>450702.33157990698</v>
      </c>
      <c r="Q271" s="1">
        <f>VLOOKUP($E271,[1]AllProteinsNorm!$A$1:$Q$3226,8,FALSE)</f>
        <v>425697.77276139101</v>
      </c>
      <c r="R271" s="1">
        <f>VLOOKUP($E271,[1]AllProteinsNorm!$A$1:$Q$3226,13,FALSE)</f>
        <v>387114.33869934001</v>
      </c>
      <c r="S271" s="1">
        <f>VLOOKUP($E271,[1]AllProteinsNorm!$A$1:$Q$3226,16,FALSE)</f>
        <v>488157.09092790901</v>
      </c>
      <c r="T271" s="1">
        <f>VLOOKUP($E271,[1]AllProteinsNorm!$A$1:$Q$3226,17,FALSE)</f>
        <v>478250.36942498502</v>
      </c>
      <c r="U271" s="1">
        <f>VLOOKUP($E271,[1]AllProteinsNorm!$A$1:$Q$3226,3,FALSE)</f>
        <v>418071.38052395999</v>
      </c>
      <c r="V271" s="1">
        <f>VLOOKUP($E271,[1]AllProteinsNorm!$A$1:$Q$3226,7,FALSE)</f>
        <v>415148.03634971299</v>
      </c>
      <c r="W271" s="1">
        <f>VLOOKUP($E271,[1]AllProteinsNorm!$A$1:$Q$3226,9,FALSE)</f>
        <v>540935.49352920102</v>
      </c>
      <c r="X271" s="1">
        <f>VLOOKUP($E271,[1]AllProteinsNorm!$A$1:$Q$3226,12,FALSE)</f>
        <v>542558.50635166501</v>
      </c>
      <c r="Y271" s="29">
        <f>VLOOKUP($E271,[1]AllProteinsNorm!$A$1:$Q$3226,14,FALSE)</f>
        <v>525441.11227640405</v>
      </c>
      <c r="Z271" s="25">
        <f t="shared" si="57"/>
        <v>0.856306883902334</v>
      </c>
      <c r="AA271" s="1">
        <f t="shared" si="57"/>
        <v>0.94681630553029572</v>
      </c>
      <c r="AB271" s="1">
        <f t="shared" si="57"/>
        <v>1.1077975851437289</v>
      </c>
      <c r="AC271" s="1">
        <f t="shared" si="57"/>
        <v>1.1333842538928791</v>
      </c>
      <c r="AD271" s="1">
        <f t="shared" si="57"/>
        <v>0.95569497153076144</v>
      </c>
      <c r="AE271" s="1">
        <f t="shared" si="57"/>
        <v>1.0517839644888851</v>
      </c>
      <c r="AF271" s="1">
        <f t="shared" si="57"/>
        <v>0.99343193885759207</v>
      </c>
      <c r="AG271" s="1">
        <f t="shared" si="57"/>
        <v>0.90339149664571361</v>
      </c>
      <c r="AH271" s="1">
        <f t="shared" si="57"/>
        <v>1.1391904687728203</v>
      </c>
      <c r="AI271" s="1">
        <f t="shared" si="57"/>
        <v>1.1160715938805892</v>
      </c>
      <c r="AJ271" s="1">
        <f t="shared" si="57"/>
        <v>0.97563456684464001</v>
      </c>
      <c r="AK271" s="1">
        <f t="shared" si="57"/>
        <v>0.96881248870189618</v>
      </c>
      <c r="AL271" s="1">
        <f t="shared" si="57"/>
        <v>1.2623570770590156</v>
      </c>
      <c r="AM271" s="1">
        <f t="shared" si="57"/>
        <v>1.2661446298210426</v>
      </c>
      <c r="AN271" s="29">
        <f t="shared" si="57"/>
        <v>1.2261985293891113</v>
      </c>
      <c r="AO271" s="1">
        <f t="shared" si="58"/>
        <v>44881.758381513559</v>
      </c>
      <c r="AP271" s="1">
        <f t="shared" si="59"/>
        <v>36658.202039073221</v>
      </c>
      <c r="AQ271" s="29">
        <f t="shared" si="60"/>
        <v>58952.737017813219</v>
      </c>
    </row>
    <row r="272" spans="1:43" x14ac:dyDescent="0.2">
      <c r="A272" s="26"/>
      <c r="E272" s="25" t="s">
        <v>540</v>
      </c>
      <c r="F272" s="26" t="s">
        <v>541</v>
      </c>
      <c r="G272" s="1">
        <v>0.35132224045320298</v>
      </c>
      <c r="H272" s="1">
        <v>1.2919851916707099</v>
      </c>
      <c r="I272" s="1">
        <f>VLOOKUP(F272,'[1]SUSMB vs SHAM all proteins sum'!$B$2:$E$3214,2,FALSE)</f>
        <v>0.38025587847909098</v>
      </c>
      <c r="J272" s="29">
        <f>VLOOKUP(F272,'[1]SUSMB vs SHAM all proteins sum'!$B$2:$E$3214,3,FALSE)</f>
        <v>1.34545490326118</v>
      </c>
      <c r="K272" s="25">
        <f>VLOOKUP($E272,[1]AllProteinsNorm!$A$1:$Q$3226,4,FALSE)</f>
        <v>76291.103503421793</v>
      </c>
      <c r="L272" s="1">
        <f>VLOOKUP($E272,[1]AllProteinsNorm!$A$1:$Q$3226,5,FALSE)</f>
        <v>42783.999949209203</v>
      </c>
      <c r="M272" s="1">
        <f>VLOOKUP($E272,[1]AllProteinsNorm!$A$1:$Q$3226,10,FALSE)</f>
        <v>82141.410780570499</v>
      </c>
      <c r="N272" s="1">
        <f>VLOOKUP($E272,[1]AllProteinsNorm!$A$1:$Q$3226,11,FALSE)</f>
        <v>23680.305719256299</v>
      </c>
      <c r="O272" s="1">
        <f>VLOOKUP($E272,[1]AllProteinsNorm!$A$1:$Q$3226,15,FALSE)</f>
        <v>76767.231221997499</v>
      </c>
      <c r="P272" s="1">
        <f>VLOOKUP($E272,[1]AllProteinsNorm!$A$1:$Q$3226,6,FALSE)</f>
        <v>68455.834796419906</v>
      </c>
      <c r="Q272" s="1">
        <f>VLOOKUP($E272,[1]AllProteinsNorm!$A$1:$Q$3226,8,FALSE)</f>
        <v>84283.318405029204</v>
      </c>
      <c r="R272" s="1">
        <f>VLOOKUP($E272,[1]AllProteinsNorm!$A$1:$Q$3226,13,FALSE)</f>
        <v>70155.816072504502</v>
      </c>
      <c r="S272" s="1">
        <f>VLOOKUP($E272,[1]AllProteinsNorm!$A$1:$Q$3226,16,FALSE)</f>
        <v>50257.6346707423</v>
      </c>
      <c r="T272" s="1">
        <f>VLOOKUP($E272,[1]AllProteinsNorm!$A$1:$Q$3226,17,FALSE)</f>
        <v>86248.286968491302</v>
      </c>
      <c r="U272" s="1">
        <f>VLOOKUP($E272,[1]AllProteinsNorm!$A$1:$Q$3226,3,FALSE)</f>
        <v>62738.672171136401</v>
      </c>
      <c r="V272" s="1">
        <f>VLOOKUP($E272,[1]AllProteinsNorm!$A$1:$Q$3226,7,FALSE)</f>
        <v>67134.744485134899</v>
      </c>
      <c r="W272" s="1">
        <f>VLOOKUP($E272,[1]AllProteinsNorm!$A$1:$Q$3226,9,FALSE)</f>
        <v>39141.294313049701</v>
      </c>
      <c r="X272" s="1">
        <f>VLOOKUP($E272,[1]AllProteinsNorm!$A$1:$Q$3226,12,FALSE)</f>
        <v>94465.075760567794</v>
      </c>
      <c r="Y272" s="29">
        <f>VLOOKUP($E272,[1]AllProteinsNorm!$A$1:$Q$3226,14,FALSE)</f>
        <v>137986.69954641</v>
      </c>
      <c r="Z272" s="25">
        <f t="shared" si="57"/>
        <v>1.2645043916635246</v>
      </c>
      <c r="AA272" s="1">
        <f t="shared" si="57"/>
        <v>0.70913321926560602</v>
      </c>
      <c r="AB272" s="1">
        <f t="shared" si="57"/>
        <v>1.3614716513415002</v>
      </c>
      <c r="AC272" s="1">
        <f t="shared" si="57"/>
        <v>0.39249465799890326</v>
      </c>
      <c r="AD272" s="1">
        <f t="shared" si="57"/>
        <v>1.2723960797304656</v>
      </c>
      <c r="AE272" s="1">
        <f t="shared" si="57"/>
        <v>1.1346369335342383</v>
      </c>
      <c r="AF272" s="1">
        <f t="shared" si="57"/>
        <v>1.3969731904894316</v>
      </c>
      <c r="AG272" s="1">
        <f t="shared" si="57"/>
        <v>1.1628136630693973</v>
      </c>
      <c r="AH272" s="1">
        <f t="shared" si="57"/>
        <v>0.83300669196539123</v>
      </c>
      <c r="AI272" s="1">
        <f t="shared" si="57"/>
        <v>1.4295420125915677</v>
      </c>
      <c r="AJ272" s="1">
        <f t="shared" si="57"/>
        <v>1.0398765104240744</v>
      </c>
      <c r="AK272" s="1">
        <f t="shared" si="57"/>
        <v>1.1127402191902245</v>
      </c>
      <c r="AL272" s="1">
        <f t="shared" si="57"/>
        <v>0.64875635927885056</v>
      </c>
      <c r="AM272" s="1">
        <f t="shared" si="57"/>
        <v>1.5657330628689612</v>
      </c>
      <c r="AN272" s="29">
        <f t="shared" si="57"/>
        <v>2.2870921975819209</v>
      </c>
      <c r="AO272" s="1">
        <f t="shared" si="58"/>
        <v>23029.282249772197</v>
      </c>
      <c r="AP272" s="1">
        <f t="shared" si="59"/>
        <v>12980.865746904869</v>
      </c>
      <c r="AQ272" s="29">
        <f t="shared" si="60"/>
        <v>33776.227417922149</v>
      </c>
    </row>
    <row r="273" spans="1:43" x14ac:dyDescent="0.2">
      <c r="A273" s="26"/>
      <c r="E273" s="25" t="s">
        <v>542</v>
      </c>
      <c r="F273" s="26" t="s">
        <v>543</v>
      </c>
      <c r="G273" s="1">
        <v>0.78640086345100602</v>
      </c>
      <c r="H273" s="1">
        <v>0.95897348288344897</v>
      </c>
      <c r="I273" s="1">
        <f>VLOOKUP(F273,'[1]SUSMB vs SHAM all proteins sum'!$B$2:$E$3214,2,FALSE)</f>
        <v>0.83846482490704699</v>
      </c>
      <c r="J273" s="29">
        <f>VLOOKUP(F273,'[1]SUSMB vs SHAM all proteins sum'!$B$2:$E$3214,3,FALSE)</f>
        <v>0.97194968760031097</v>
      </c>
      <c r="K273" s="25">
        <f>VLOOKUP($E273,[1]AllProteinsNorm!$A$1:$Q$3226,4,FALSE)</f>
        <v>183123.97125734101</v>
      </c>
      <c r="L273" s="1">
        <f>VLOOKUP($E273,[1]AllProteinsNorm!$A$1:$Q$3226,5,FALSE)</f>
        <v>145989.44689254</v>
      </c>
      <c r="M273" s="1">
        <f>VLOOKUP($E273,[1]AllProteinsNorm!$A$1:$Q$3226,10,FALSE)</f>
        <v>107066.951032532</v>
      </c>
      <c r="N273" s="1">
        <f>VLOOKUP($E273,[1]AllProteinsNorm!$A$1:$Q$3226,11,FALSE)</f>
        <v>124535.363132075</v>
      </c>
      <c r="O273" s="1">
        <f>VLOOKUP($E273,[1]AllProteinsNorm!$A$1:$Q$3226,15,FALSE)</f>
        <v>113708.118852781</v>
      </c>
      <c r="P273" s="1">
        <f>VLOOKUP($E273,[1]AllProteinsNorm!$A$1:$Q$3226,6,FALSE)</f>
        <v>156118.418409662</v>
      </c>
      <c r="Q273" s="1">
        <f>VLOOKUP($E273,[1]AllProteinsNorm!$A$1:$Q$3226,8,FALSE)</f>
        <v>110948.656933618</v>
      </c>
      <c r="R273" s="1">
        <f>VLOOKUP($E273,[1]AllProteinsNorm!$A$1:$Q$3226,13,FALSE)</f>
        <v>130952.037228393</v>
      </c>
      <c r="S273" s="1">
        <f>VLOOKUP($E273,[1]AllProteinsNorm!$A$1:$Q$3226,16,FALSE)</f>
        <v>164193.98247755499</v>
      </c>
      <c r="T273" s="1">
        <f>VLOOKUP($E273,[1]AllProteinsNorm!$A$1:$Q$3226,17,FALSE)</f>
        <v>88266.024556234101</v>
      </c>
      <c r="U273" s="1">
        <f>VLOOKUP($E273,[1]AllProteinsNorm!$A$1:$Q$3226,3,FALSE)</f>
        <v>143158.19178542501</v>
      </c>
      <c r="V273" s="1">
        <f>VLOOKUP($E273,[1]AllProteinsNorm!$A$1:$Q$3226,7,FALSE)</f>
        <v>107166.842012918</v>
      </c>
      <c r="W273" s="1">
        <f>VLOOKUP($E273,[1]AllProteinsNorm!$A$1:$Q$3226,9,FALSE)</f>
        <v>153336.50081187399</v>
      </c>
      <c r="X273" s="1">
        <f>VLOOKUP($E273,[1]AllProteinsNorm!$A$1:$Q$3226,12,FALSE)</f>
        <v>98036.430126792504</v>
      </c>
      <c r="Y273" s="29">
        <f>VLOOKUP($E273,[1]AllProteinsNorm!$A$1:$Q$3226,14,FALSE)</f>
        <v>152445.81660673901</v>
      </c>
      <c r="Z273" s="25">
        <f t="shared" si="57"/>
        <v>1.3576326737288171</v>
      </c>
      <c r="AA273" s="1">
        <f t="shared" si="57"/>
        <v>1.0823271347822785</v>
      </c>
      <c r="AB273" s="1">
        <f t="shared" si="57"/>
        <v>0.79376604821451913</v>
      </c>
      <c r="AC273" s="1">
        <f t="shared" si="57"/>
        <v>0.92327223389663349</v>
      </c>
      <c r="AD273" s="1">
        <f t="shared" si="57"/>
        <v>0.84300190937775277</v>
      </c>
      <c r="AE273" s="1">
        <f t="shared" si="57"/>
        <v>1.1574206497846851</v>
      </c>
      <c r="AF273" s="1">
        <f t="shared" si="57"/>
        <v>0.82254398878088308</v>
      </c>
      <c r="AG273" s="1">
        <f t="shared" si="57"/>
        <v>0.97084375798502576</v>
      </c>
      <c r="AH273" s="1">
        <f t="shared" si="57"/>
        <v>1.2172907452292343</v>
      </c>
      <c r="AI273" s="1">
        <f t="shared" si="57"/>
        <v>0.65438095348693848</v>
      </c>
      <c r="AJ273" s="1">
        <f t="shared" si="57"/>
        <v>1.0613369584842818</v>
      </c>
      <c r="AK273" s="1">
        <f t="shared" si="57"/>
        <v>0.79450661351490925</v>
      </c>
      <c r="AL273" s="1">
        <f t="shared" si="57"/>
        <v>1.1367962487275962</v>
      </c>
      <c r="AM273" s="1">
        <f t="shared" si="57"/>
        <v>0.72681615542744027</v>
      </c>
      <c r="AN273" s="29">
        <f t="shared" si="57"/>
        <v>1.1301929516793572</v>
      </c>
      <c r="AO273" s="1">
        <f t="shared" si="58"/>
        <v>27494.45840626672</v>
      </c>
      <c r="AP273" s="1">
        <f t="shared" si="59"/>
        <v>28131.61588190871</v>
      </c>
      <c r="AQ273" s="29">
        <f t="shared" si="60"/>
        <v>23499.505025789258</v>
      </c>
    </row>
    <row r="274" spans="1:43" x14ac:dyDescent="0.2">
      <c r="A274" s="26"/>
      <c r="E274" s="25" t="s">
        <v>544</v>
      </c>
      <c r="F274" s="26" t="s">
        <v>545</v>
      </c>
      <c r="G274" s="1">
        <v>0.54605869293896403</v>
      </c>
      <c r="H274" s="1">
        <v>0.72163673279425999</v>
      </c>
      <c r="I274" s="1">
        <f>VLOOKUP(F274,'[1]SUSMB vs SHAM all proteins sum'!$B$2:$E$3214,2,FALSE)</f>
        <v>0.48475015687617701</v>
      </c>
      <c r="J274" s="29">
        <f>VLOOKUP(F274,'[1]SUSMB vs SHAM all proteins sum'!$B$2:$E$3214,3,FALSE)</f>
        <v>1.2614363360763401</v>
      </c>
      <c r="K274" s="25">
        <f>VLOOKUP($E274,[1]AllProteinsNorm!$A$1:$Q$3226,4,FALSE)</f>
        <v>45137.477661305697</v>
      </c>
      <c r="L274" s="1">
        <f>VLOOKUP($E274,[1]AllProteinsNorm!$A$1:$Q$3226,5,FALSE)</f>
        <v>82903.594440823596</v>
      </c>
      <c r="M274" s="1">
        <f>VLOOKUP($E274,[1]AllProteinsNorm!$A$1:$Q$3226,10,FALSE)</f>
        <v>79911.365779962507</v>
      </c>
      <c r="N274" s="1">
        <f>VLOOKUP($E274,[1]AllProteinsNorm!$A$1:$Q$3226,11,FALSE)</f>
        <v>65077.795685759302</v>
      </c>
      <c r="O274" s="1">
        <f>VLOOKUP($E274,[1]AllProteinsNorm!$A$1:$Q$3226,15,FALSE)</f>
        <v>22433.0966285863</v>
      </c>
      <c r="P274" s="1">
        <f>VLOOKUP($E274,[1]AllProteinsNorm!$A$1:$Q$3226,6,FALSE)</f>
        <v>71491.460539376698</v>
      </c>
      <c r="Q274" s="1">
        <f>VLOOKUP($E274,[1]AllProteinsNorm!$A$1:$Q$3226,8,FALSE)</f>
        <v>50619.209448081798</v>
      </c>
      <c r="R274" s="1">
        <f>VLOOKUP($E274,[1]AllProteinsNorm!$A$1:$Q$3226,13,FALSE)</f>
        <v>9530.8802081965605</v>
      </c>
      <c r="S274" s="1">
        <f>VLOOKUP($E274,[1]AllProteinsNorm!$A$1:$Q$3226,16,FALSE)</f>
        <v>20106.834382243502</v>
      </c>
      <c r="T274" s="1">
        <f>VLOOKUP($E274,[1]AllProteinsNorm!$A$1:$Q$3226,17,FALSE)</f>
        <v>123193.609483775</v>
      </c>
      <c r="U274" s="1">
        <f>VLOOKUP($E274,[1]AllProteinsNorm!$A$1:$Q$3226,3,FALSE)</f>
        <v>50759.852293319404</v>
      </c>
      <c r="V274" s="1">
        <f>VLOOKUP($E274,[1]AllProteinsNorm!$A$1:$Q$3226,7,FALSE)</f>
        <v>148668.98123062801</v>
      </c>
      <c r="W274" s="1">
        <f>VLOOKUP($E274,[1]AllProteinsNorm!$A$1:$Q$3226,9,FALSE)</f>
        <v>49421.224934253099</v>
      </c>
      <c r="X274" s="1">
        <f>VLOOKUP($E274,[1]AllProteinsNorm!$A$1:$Q$3226,12,FALSE)</f>
        <v>56321.641489797599</v>
      </c>
      <c r="Y274" s="29">
        <f>VLOOKUP($E274,[1]AllProteinsNorm!$A$1:$Q$3226,14,FALSE)</f>
        <v>66380.179341803901</v>
      </c>
      <c r="Z274" s="25">
        <f t="shared" si="57"/>
        <v>0.7638422952739391</v>
      </c>
      <c r="AA274" s="1">
        <f t="shared" si="57"/>
        <v>1.4029421922799274</v>
      </c>
      <c r="AB274" s="1">
        <f t="shared" si="57"/>
        <v>1.3523059820457892</v>
      </c>
      <c r="AC274" s="1">
        <f t="shared" si="57"/>
        <v>1.1012837979334464</v>
      </c>
      <c r="AD274" s="1">
        <f t="shared" si="57"/>
        <v>0.37962573246689807</v>
      </c>
      <c r="AE274" s="1">
        <f t="shared" si="57"/>
        <v>1.2098195145205657</v>
      </c>
      <c r="AF274" s="1">
        <f t="shared" si="57"/>
        <v>0.85660730579371491</v>
      </c>
      <c r="AG274" s="1">
        <f t="shared" si="57"/>
        <v>0.16128702336530223</v>
      </c>
      <c r="AH274" s="1">
        <f t="shared" si="57"/>
        <v>0.34025938800722866</v>
      </c>
      <c r="AI274" s="1">
        <f t="shared" si="57"/>
        <v>2.0847529438233554</v>
      </c>
      <c r="AJ274" s="1">
        <f t="shared" si="57"/>
        <v>0.85898734471671934</v>
      </c>
      <c r="AK274" s="1">
        <f t="shared" si="57"/>
        <v>2.5158618013914982</v>
      </c>
      <c r="AL274" s="1">
        <f t="shared" si="57"/>
        <v>0.83633432448953371</v>
      </c>
      <c r="AM274" s="1">
        <f t="shared" si="57"/>
        <v>0.95310713265758606</v>
      </c>
      <c r="AN274" s="29">
        <f t="shared" si="57"/>
        <v>1.1233234814227431</v>
      </c>
      <c r="AO274" s="1">
        <f t="shared" si="58"/>
        <v>22693.045891477472</v>
      </c>
      <c r="AP274" s="1">
        <f t="shared" si="59"/>
        <v>40562.300623951247</v>
      </c>
      <c r="AQ274" s="29">
        <f t="shared" si="60"/>
        <v>37655.761226651848</v>
      </c>
    </row>
    <row r="275" spans="1:43" x14ac:dyDescent="0.2">
      <c r="A275" s="26"/>
      <c r="E275" s="25" t="s">
        <v>546</v>
      </c>
      <c r="F275" s="26" t="s">
        <v>547</v>
      </c>
      <c r="G275" s="1">
        <v>0.77559439600464297</v>
      </c>
      <c r="H275" s="1">
        <v>1.15623929561316</v>
      </c>
      <c r="I275" s="1">
        <f>VLOOKUP(F275,'[1]SUSMB vs SHAM all proteins sum'!$B$2:$E$3214,2,FALSE)</f>
        <v>0.36084355316080502</v>
      </c>
      <c r="J275" s="29">
        <f>VLOOKUP(F275,'[1]SUSMB vs SHAM all proteins sum'!$B$2:$E$3214,3,FALSE)</f>
        <v>1.4671833378333401</v>
      </c>
      <c r="K275" s="25">
        <f>VLOOKUP($E275,[1]AllProteinsNorm!$A$1:$Q$3226,4,FALSE)</f>
        <v>39683.905229816002</v>
      </c>
      <c r="L275" s="1">
        <f>VLOOKUP($E275,[1]AllProteinsNorm!$A$1:$Q$3226,5,FALSE)</f>
        <v>65589.969511123694</v>
      </c>
      <c r="M275" s="1">
        <f>VLOOKUP($E275,[1]AllProteinsNorm!$A$1:$Q$3226,10,FALSE)</f>
        <v>8105.6858076910103</v>
      </c>
      <c r="N275" s="1">
        <f>VLOOKUP($E275,[1]AllProteinsNorm!$A$1:$Q$3226,11,FALSE)</f>
        <v>43982.167017283202</v>
      </c>
      <c r="O275" s="1">
        <f>VLOOKUP($E275,[1]AllProteinsNorm!$A$1:$Q$3226,15,FALSE)</f>
        <v>66550.989488108506</v>
      </c>
      <c r="P275" s="1">
        <f>VLOOKUP($E275,[1]AllProteinsNorm!$A$1:$Q$3226,6,FALSE)</f>
        <v>12468.7060482571</v>
      </c>
      <c r="Q275" s="1">
        <f>VLOOKUP($E275,[1]AllProteinsNorm!$A$1:$Q$3226,8,FALSE)</f>
        <v>55034.088430853903</v>
      </c>
      <c r="R275" s="1">
        <f>VLOOKUP($E275,[1]AllProteinsNorm!$A$1:$Q$3226,13,FALSE)</f>
        <v>56527.205390799201</v>
      </c>
      <c r="S275" s="1">
        <f>VLOOKUP($E275,[1]AllProteinsNorm!$A$1:$Q$3226,16,FALSE)</f>
        <v>60921.015980402903</v>
      </c>
      <c r="T275" s="1">
        <f>VLOOKUP($E275,[1]AllProteinsNorm!$A$1:$Q$3226,17,FALSE)</f>
        <v>54004.947452415799</v>
      </c>
      <c r="U275" s="1">
        <f>VLOOKUP($E275,[1]AllProteinsNorm!$A$1:$Q$3226,3,FALSE)</f>
        <v>43490.521176562899</v>
      </c>
      <c r="V275" s="1">
        <f>VLOOKUP($E275,[1]AllProteinsNorm!$A$1:$Q$3226,7,FALSE)</f>
        <v>64750.413467846403</v>
      </c>
      <c r="W275" s="1">
        <f>VLOOKUP($E275,[1]AllProteinsNorm!$A$1:$Q$3226,9,FALSE)</f>
        <v>47584.496046780499</v>
      </c>
      <c r="X275" s="1">
        <f>VLOOKUP($E275,[1]AllProteinsNorm!$A$1:$Q$3226,12,FALSE)</f>
        <v>62214.915453058398</v>
      </c>
      <c r="Y275" s="29">
        <f>VLOOKUP($E275,[1]AllProteinsNorm!$A$1:$Q$3226,14,FALSE)</f>
        <v>50361.368456988297</v>
      </c>
      <c r="Z275" s="25">
        <f t="shared" si="57"/>
        <v>0.8861467484279073</v>
      </c>
      <c r="AA275" s="1">
        <f t="shared" si="57"/>
        <v>1.4646325223077681</v>
      </c>
      <c r="AB275" s="1">
        <f t="shared" si="57"/>
        <v>0.18100101491188164</v>
      </c>
      <c r="AC275" s="1">
        <f t="shared" si="57"/>
        <v>0.982127491371377</v>
      </c>
      <c r="AD275" s="1">
        <f t="shared" si="57"/>
        <v>1.4860922229810656</v>
      </c>
      <c r="AE275" s="1">
        <f t="shared" si="57"/>
        <v>0.27842782250837567</v>
      </c>
      <c r="AF275" s="1">
        <f t="shared" si="57"/>
        <v>1.2289183293143657</v>
      </c>
      <c r="AG275" s="1">
        <f t="shared" si="57"/>
        <v>1.2622598245985539</v>
      </c>
      <c r="AH275" s="1">
        <f t="shared" si="57"/>
        <v>1.3603741846807378</v>
      </c>
      <c r="AI275" s="1">
        <f t="shared" si="57"/>
        <v>1.2059374778473673</v>
      </c>
      <c r="AJ275" s="1">
        <f t="shared" si="57"/>
        <v>0.97114897601082062</v>
      </c>
      <c r="AK275" s="1">
        <f t="shared" si="57"/>
        <v>1.4458851270208193</v>
      </c>
      <c r="AL275" s="1">
        <f t="shared" si="57"/>
        <v>1.0625679656082241</v>
      </c>
      <c r="AM275" s="1">
        <f t="shared" si="57"/>
        <v>1.3892671276470661</v>
      </c>
      <c r="AN275" s="29">
        <f t="shared" si="57"/>
        <v>1.1245758865236277</v>
      </c>
      <c r="AO275" s="1">
        <f t="shared" si="58"/>
        <v>21347.799993684312</v>
      </c>
      <c r="AP275" s="1">
        <f t="shared" si="59"/>
        <v>17818.296927945488</v>
      </c>
      <c r="AQ275" s="29">
        <f t="shared" si="60"/>
        <v>8335.3799914247156</v>
      </c>
    </row>
    <row r="276" spans="1:43" x14ac:dyDescent="0.2">
      <c r="A276" s="26"/>
      <c r="E276" s="25" t="s">
        <v>548</v>
      </c>
      <c r="F276" s="26" t="s">
        <v>549</v>
      </c>
      <c r="G276" s="1">
        <v>9.9615789683016903E-2</v>
      </c>
      <c r="H276" s="1">
        <v>1.0867327068552901</v>
      </c>
      <c r="I276" s="1">
        <f>VLOOKUP(F276,'[1]SUSMB vs SHAM all proteins sum'!$B$2:$E$3214,2,FALSE)</f>
        <v>0.44032164640502403</v>
      </c>
      <c r="J276" s="29">
        <f>VLOOKUP(F276,'[1]SUSMB vs SHAM all proteins sum'!$B$2:$E$3214,3,FALSE)</f>
        <v>0.91527063497226602</v>
      </c>
      <c r="K276" s="25">
        <f>VLOOKUP($E276,[1]AllProteinsNorm!$A$1:$Q$3226,4,FALSE)</f>
        <v>1729768.1369795001</v>
      </c>
      <c r="L276" s="1">
        <f>VLOOKUP($E276,[1]AllProteinsNorm!$A$1:$Q$3226,5,FALSE)</f>
        <v>2172190.8995206398</v>
      </c>
      <c r="M276" s="1">
        <f>VLOOKUP($E276,[1]AllProteinsNorm!$A$1:$Q$3226,10,FALSE)</f>
        <v>2036946.69963222</v>
      </c>
      <c r="N276" s="1">
        <f>VLOOKUP($E276,[1]AllProteinsNorm!$A$1:$Q$3226,11,FALSE)</f>
        <v>2070792.9173973701</v>
      </c>
      <c r="O276" s="1">
        <f>VLOOKUP($E276,[1]AllProteinsNorm!$A$1:$Q$3226,15,FALSE)</f>
        <v>1928972.43996705</v>
      </c>
      <c r="P276" s="1">
        <f>VLOOKUP($E276,[1]AllProteinsNorm!$A$1:$Q$3226,6,FALSE)</f>
        <v>2069299.6465097901</v>
      </c>
      <c r="Q276" s="1">
        <f>VLOOKUP($E276,[1]AllProteinsNorm!$A$1:$Q$3226,8,FALSE)</f>
        <v>2221249.1752302502</v>
      </c>
      <c r="R276" s="1">
        <f>VLOOKUP($E276,[1]AllProteinsNorm!$A$1:$Q$3226,13,FALSE)</f>
        <v>2020906.6187904</v>
      </c>
      <c r="S276" s="1">
        <f>VLOOKUP($E276,[1]AllProteinsNorm!$A$1:$Q$3226,16,FALSE)</f>
        <v>2262283.73868419</v>
      </c>
      <c r="T276" s="1">
        <f>VLOOKUP($E276,[1]AllProteinsNorm!$A$1:$Q$3226,17,FALSE)</f>
        <v>2205098.26916626</v>
      </c>
      <c r="U276" s="1">
        <f>VLOOKUP($E276,[1]AllProteinsNorm!$A$1:$Q$3226,3,FALSE)</f>
        <v>1934060.7418432799</v>
      </c>
      <c r="V276" s="1">
        <f>VLOOKUP($E276,[1]AllProteinsNorm!$A$1:$Q$3226,7,FALSE)</f>
        <v>2077986.6432080199</v>
      </c>
      <c r="W276" s="1">
        <f>VLOOKUP($E276,[1]AllProteinsNorm!$A$1:$Q$3226,9,FALSE)</f>
        <v>2058477.6757566</v>
      </c>
      <c r="X276" s="1">
        <f>VLOOKUP($E276,[1]AllProteinsNorm!$A$1:$Q$3226,12,FALSE)</f>
        <v>1959352.64344492</v>
      </c>
      <c r="Y276" s="29">
        <f>VLOOKUP($E276,[1]AllProteinsNorm!$A$1:$Q$3226,14,FALSE)</f>
        <v>1211446.5468075101</v>
      </c>
      <c r="Z276" s="25">
        <f t="shared" si="57"/>
        <v>0.8702210389633217</v>
      </c>
      <c r="AA276" s="1">
        <f t="shared" si="57"/>
        <v>1.0927974570674648</v>
      </c>
      <c r="AB276" s="1">
        <f t="shared" si="57"/>
        <v>1.0247580790580069</v>
      </c>
      <c r="AC276" s="1">
        <f t="shared" si="57"/>
        <v>1.0417856159624612</v>
      </c>
      <c r="AD276" s="1">
        <f t="shared" si="57"/>
        <v>0.97043780894874576</v>
      </c>
      <c r="AE276" s="1">
        <f t="shared" si="57"/>
        <v>1.0410343732291358</v>
      </c>
      <c r="AF276" s="1">
        <f t="shared" si="57"/>
        <v>1.1174779577340532</v>
      </c>
      <c r="AG276" s="1">
        <f t="shared" si="57"/>
        <v>1.0166885490922171</v>
      </c>
      <c r="AH276" s="1">
        <f t="shared" si="57"/>
        <v>1.1381218461714069</v>
      </c>
      <c r="AI276" s="1">
        <f t="shared" si="57"/>
        <v>1.1093526732206347</v>
      </c>
      <c r="AJ276" s="1">
        <f t="shared" si="57"/>
        <v>0.97299765916833869</v>
      </c>
      <c r="AK276" s="1">
        <f t="shared" si="57"/>
        <v>1.045404674155944</v>
      </c>
      <c r="AL276" s="1">
        <f t="shared" si="57"/>
        <v>1.035589998095185</v>
      </c>
      <c r="AM276" s="1">
        <f t="shared" si="57"/>
        <v>0.98572164478156088</v>
      </c>
      <c r="AN276" s="29">
        <f t="shared" si="57"/>
        <v>0.60946103126413043</v>
      </c>
      <c r="AO276" s="1">
        <f t="shared" si="58"/>
        <v>150561.8336539907</v>
      </c>
      <c r="AP276" s="1">
        <f t="shared" si="59"/>
        <v>93521.367236322898</v>
      </c>
      <c r="AQ276" s="29">
        <f t="shared" si="60"/>
        <v>323171.94141134649</v>
      </c>
    </row>
    <row r="277" spans="1:43" x14ac:dyDescent="0.2">
      <c r="A277" s="26"/>
      <c r="E277" s="25" t="s">
        <v>550</v>
      </c>
      <c r="F277" s="26" t="s">
        <v>551</v>
      </c>
      <c r="G277" s="1">
        <v>0.74400144493138998</v>
      </c>
      <c r="H277" s="1">
        <v>1.0176378149049401</v>
      </c>
      <c r="I277" s="1">
        <f>VLOOKUP(F277,'[1]SUSMB vs SHAM all proteins sum'!$B$2:$E$3214,2,FALSE)</f>
        <v>0.885703658516097</v>
      </c>
      <c r="J277" s="29">
        <f>VLOOKUP(F277,'[1]SUSMB vs SHAM all proteins sum'!$B$2:$E$3214,3,FALSE)</f>
        <v>0.98584225754327703</v>
      </c>
      <c r="K277" s="25">
        <f>VLOOKUP($E277,[1]AllProteinsNorm!$A$1:$Q$3226,4,FALSE)</f>
        <v>638243.42175478896</v>
      </c>
      <c r="L277" s="1">
        <f>VLOOKUP($E277,[1]AllProteinsNorm!$A$1:$Q$3226,5,FALSE)</f>
        <v>659275.42294745101</v>
      </c>
      <c r="M277" s="1">
        <f>VLOOKUP($E277,[1]AllProteinsNorm!$A$1:$Q$3226,10,FALSE)</f>
        <v>591185.65226162097</v>
      </c>
      <c r="N277" s="1">
        <f>VLOOKUP($E277,[1]AllProteinsNorm!$A$1:$Q$3226,11,FALSE)</f>
        <v>633908.29888562497</v>
      </c>
      <c r="O277" s="1">
        <f>VLOOKUP($E277,[1]AllProteinsNorm!$A$1:$Q$3226,15,FALSE)</f>
        <v>773952.12748117</v>
      </c>
      <c r="P277" s="1">
        <f>VLOOKUP($E277,[1]AllProteinsNorm!$A$1:$Q$3226,6,FALSE)</f>
        <v>624342.63075019699</v>
      </c>
      <c r="Q277" s="1">
        <f>VLOOKUP($E277,[1]AllProteinsNorm!$A$1:$Q$3226,8,FALSE)</f>
        <v>705780.47824562399</v>
      </c>
      <c r="R277" s="1">
        <f>VLOOKUP($E277,[1]AllProteinsNorm!$A$1:$Q$3226,13,FALSE)</f>
        <v>708349.76792994596</v>
      </c>
      <c r="S277" s="1">
        <f>VLOOKUP($E277,[1]AllProteinsNorm!$A$1:$Q$3226,16,FALSE)</f>
        <v>636507.32572897302</v>
      </c>
      <c r="T277" s="1">
        <f>VLOOKUP($E277,[1]AllProteinsNorm!$A$1:$Q$3226,17,FALSE)</f>
        <v>670409.32176588895</v>
      </c>
      <c r="U277" s="1">
        <f>VLOOKUP($E277,[1]AllProteinsNorm!$A$1:$Q$3226,3,FALSE)</f>
        <v>489473.43106906401</v>
      </c>
      <c r="V277" s="1">
        <f>VLOOKUP($E277,[1]AllProteinsNorm!$A$1:$Q$3226,7,FALSE)</f>
        <v>590021.42547766794</v>
      </c>
      <c r="W277" s="1">
        <f>VLOOKUP($E277,[1]AllProteinsNorm!$A$1:$Q$3226,9,FALSE)</f>
        <v>753331.393308089</v>
      </c>
      <c r="X277" s="1">
        <f>VLOOKUP($E277,[1]AllProteinsNorm!$A$1:$Q$3226,12,FALSE)</f>
        <v>777148.55479471805</v>
      </c>
      <c r="Y277" s="29">
        <f>VLOOKUP($E277,[1]AllProteinsNorm!$A$1:$Q$3226,14,FALSE)</f>
        <v>672152.45522795501</v>
      </c>
      <c r="Z277" s="25">
        <f t="shared" si="57"/>
        <v>0.96804315491827964</v>
      </c>
      <c r="AA277" s="1">
        <f t="shared" si="57"/>
        <v>0.99994302900207677</v>
      </c>
      <c r="AB277" s="1">
        <f t="shared" si="57"/>
        <v>0.89666920872336653</v>
      </c>
      <c r="AC277" s="1">
        <f t="shared" si="57"/>
        <v>0.96146794258364121</v>
      </c>
      <c r="AD277" s="1">
        <f t="shared" si="57"/>
        <v>1.1738766647726357</v>
      </c>
      <c r="AE277" s="1">
        <f t="shared" si="57"/>
        <v>0.94695940360761621</v>
      </c>
      <c r="AF277" s="1">
        <f t="shared" si="57"/>
        <v>1.070478656814295</v>
      </c>
      <c r="AG277" s="1">
        <f t="shared" si="57"/>
        <v>1.0743755764019216</v>
      </c>
      <c r="AH277" s="1">
        <f t="shared" si="57"/>
        <v>0.96540996542225432</v>
      </c>
      <c r="AI277" s="1">
        <f t="shared" si="57"/>
        <v>1.0168301510175426</v>
      </c>
      <c r="AJ277" s="1">
        <f t="shared" si="57"/>
        <v>0.74239919803327992</v>
      </c>
      <c r="AK277" s="1">
        <f t="shared" si="57"/>
        <v>0.89490339065056979</v>
      </c>
      <c r="AL277" s="1">
        <f t="shared" si="57"/>
        <v>1.1426005718506631</v>
      </c>
      <c r="AM277" s="1">
        <f t="shared" si="57"/>
        <v>1.1787247830228271</v>
      </c>
      <c r="AN277" s="29">
        <f t="shared" si="57"/>
        <v>1.0194740144065653</v>
      </c>
      <c r="AO277" s="1">
        <f t="shared" si="58"/>
        <v>61437.435554693307</v>
      </c>
      <c r="AP277" s="1">
        <f t="shared" si="59"/>
        <v>34505.704362318669</v>
      </c>
      <c r="AQ277" s="29">
        <f t="shared" si="60"/>
        <v>106296.41543441225</v>
      </c>
    </row>
    <row r="278" spans="1:43" x14ac:dyDescent="0.2">
      <c r="A278" s="26"/>
      <c r="E278" s="25" t="s">
        <v>552</v>
      </c>
      <c r="F278" s="26" t="s">
        <v>553</v>
      </c>
      <c r="G278" s="1">
        <v>0.78016186596311599</v>
      </c>
      <c r="H278" s="1">
        <v>1.1625460840808099</v>
      </c>
      <c r="I278" s="1">
        <f>VLOOKUP(F278,'[1]SUSMB vs SHAM all proteins sum'!$B$2:$E$3214,2,FALSE)</f>
        <v>0.10258222659736201</v>
      </c>
      <c r="J278" s="29">
        <f>VLOOKUP(F278,'[1]SUSMB vs SHAM all proteins sum'!$B$2:$E$3214,3,FALSE)</f>
        <v>0.37430422577846001</v>
      </c>
      <c r="K278" s="25">
        <f>VLOOKUP($E278,[1]AllProteinsNorm!$A$1:$Q$3226,4,FALSE)</f>
        <v>22637.3778173789</v>
      </c>
      <c r="L278" s="1">
        <f>VLOOKUP($E278,[1]AllProteinsNorm!$A$1:$Q$3226,5,FALSE)</f>
        <v>42124.214512698898</v>
      </c>
      <c r="M278" s="1">
        <f>VLOOKUP($E278,[1]AllProteinsNorm!$A$1:$Q$3226,10,FALSE)</f>
        <v>12172.9997170488</v>
      </c>
      <c r="N278" s="1">
        <f>VLOOKUP($E278,[1]AllProteinsNorm!$A$1:$Q$3226,11,FALSE)</f>
        <v>21445.185525174398</v>
      </c>
      <c r="O278" s="1">
        <f>VLOOKUP($E278,[1]AllProteinsNorm!$A$1:$Q$3226,15,FALSE)</f>
        <v>14280.0362506986</v>
      </c>
      <c r="P278" s="1">
        <f>VLOOKUP($E278,[1]AllProteinsNorm!$A$1:$Q$3226,6,FALSE)</f>
        <v>22839.141381261099</v>
      </c>
      <c r="Q278" s="1">
        <f>VLOOKUP($E278,[1]AllProteinsNorm!$A$1:$Q$3226,8,FALSE)</f>
        <v>14474.639472121</v>
      </c>
      <c r="R278" s="1">
        <f>VLOOKUP($E278,[1]AllProteinsNorm!$A$1:$Q$3226,13,FALSE)</f>
        <v>148643.187172962</v>
      </c>
      <c r="S278" s="1">
        <f>VLOOKUP($E278,[1]AllProteinsNorm!$A$1:$Q$3226,16,FALSE)</f>
        <v>10502.172275152399</v>
      </c>
      <c r="T278" s="1">
        <f>VLOOKUP($E278,[1]AllProteinsNorm!$A$1:$Q$3226,17,FALSE)</f>
        <v>14626.9533912225</v>
      </c>
      <c r="U278" s="1">
        <f>VLOOKUP($E278,[1]AllProteinsNorm!$A$1:$Q$3226,3,FALSE)</f>
        <v>22759.574757471601</v>
      </c>
      <c r="V278" s="1">
        <f>VLOOKUP($E278,[1]AllProteinsNorm!$A$1:$Q$3226,7,FALSE)</f>
        <v>4132.6502002462003</v>
      </c>
      <c r="W278" s="1">
        <f>VLOOKUP($E278,[1]AllProteinsNorm!$A$1:$Q$3226,9,FALSE)</f>
        <v>2759.5538376601799</v>
      </c>
      <c r="X278" s="1">
        <f>VLOOKUP($E278,[1]AllProteinsNorm!$A$1:$Q$3226,12,FALSE)</f>
        <v>27261.6011296488</v>
      </c>
      <c r="Y278" s="29">
        <f>VLOOKUP($E278,[1]AllProteinsNorm!$A$1:$Q$3226,14,FALSE)</f>
        <v>3691.0956083400802</v>
      </c>
      <c r="Z278" s="25">
        <f t="shared" ref="Z278:AN294" si="61">K278/AVERAGE($K278:$O278)</f>
        <v>1.0046784673789981</v>
      </c>
      <c r="AA278" s="1">
        <f t="shared" si="61"/>
        <v>1.869531516308045</v>
      </c>
      <c r="AB278" s="1">
        <f t="shared" si="61"/>
        <v>0.54025474141888163</v>
      </c>
      <c r="AC278" s="1">
        <f t="shared" si="61"/>
        <v>0.95176730714587532</v>
      </c>
      <c r="AD278" s="1">
        <f t="shared" si="61"/>
        <v>0.63376796774819977</v>
      </c>
      <c r="AE278" s="1">
        <f t="shared" si="61"/>
        <v>1.0136330163452865</v>
      </c>
      <c r="AF278" s="1">
        <f t="shared" si="61"/>
        <v>0.64240473070824433</v>
      </c>
      <c r="AG278" s="1">
        <f t="shared" si="61"/>
        <v>6.5969924025658369</v>
      </c>
      <c r="AH278" s="1">
        <f t="shared" si="61"/>
        <v>0.46610108426294822</v>
      </c>
      <c r="AI278" s="1">
        <f t="shared" si="61"/>
        <v>0.64916463532431268</v>
      </c>
      <c r="AJ278" s="1">
        <f t="shared" si="61"/>
        <v>1.0101017383727122</v>
      </c>
      <c r="AK278" s="1">
        <f t="shared" si="61"/>
        <v>0.18341279201557298</v>
      </c>
      <c r="AL278" s="1">
        <f t="shared" si="61"/>
        <v>0.12247285629264969</v>
      </c>
      <c r="AM278" s="1">
        <f t="shared" si="61"/>
        <v>1.2099079611688173</v>
      </c>
      <c r="AN278" s="29">
        <f t="shared" si="61"/>
        <v>0.16381598207410403</v>
      </c>
      <c r="AO278" s="1">
        <f t="shared" si="58"/>
        <v>10587.265296323976</v>
      </c>
      <c r="AP278" s="1">
        <f t="shared" si="59"/>
        <v>53364.246940686855</v>
      </c>
      <c r="AQ278" s="29">
        <f t="shared" si="60"/>
        <v>10629.494533688439</v>
      </c>
    </row>
    <row r="279" spans="1:43" x14ac:dyDescent="0.2">
      <c r="A279" s="26"/>
      <c r="E279" s="25" t="s">
        <v>554</v>
      </c>
      <c r="F279" s="26" t="s">
        <v>555</v>
      </c>
      <c r="G279" s="1">
        <v>0.919775288475427</v>
      </c>
      <c r="H279" s="1">
        <v>0.97431563827497503</v>
      </c>
      <c r="I279" s="1">
        <f>VLOOKUP(F279,'[1]SUSMB vs SHAM all proteins sum'!$B$2:$E$3214,2,FALSE)</f>
        <v>0.99295419433666698</v>
      </c>
      <c r="J279" s="29">
        <f>VLOOKUP(F279,'[1]SUSMB vs SHAM all proteins sum'!$B$2:$E$3214,3,FALSE)</f>
        <v>0.99780482790323899</v>
      </c>
      <c r="K279" s="25">
        <f>VLOOKUP($E279,[1]AllProteinsNorm!$A$1:$Q$3226,4,FALSE)</f>
        <v>138937.25370385899</v>
      </c>
      <c r="L279" s="1">
        <f>VLOOKUP($E279,[1]AllProteinsNorm!$A$1:$Q$3226,5,FALSE)</f>
        <v>236379.758029302</v>
      </c>
      <c r="M279" s="1">
        <f>VLOOKUP($E279,[1]AllProteinsNorm!$A$1:$Q$3226,10,FALSE)</f>
        <v>296530.04976249899</v>
      </c>
      <c r="N279" s="1">
        <f>VLOOKUP($E279,[1]AllProteinsNorm!$A$1:$Q$3226,11,FALSE)</f>
        <v>188065.10167987901</v>
      </c>
      <c r="O279" s="1">
        <f>VLOOKUP($E279,[1]AllProteinsNorm!$A$1:$Q$3226,15,FALSE)</f>
        <v>323591.13854214502</v>
      </c>
      <c r="P279" s="1">
        <f>VLOOKUP($E279,[1]AllProteinsNorm!$A$1:$Q$3226,6,FALSE)</f>
        <v>261245.38318367599</v>
      </c>
      <c r="Q279" s="1">
        <f>VLOOKUP($E279,[1]AllProteinsNorm!$A$1:$Q$3226,8,FALSE)</f>
        <v>194997.29603190199</v>
      </c>
      <c r="R279" s="1">
        <f>VLOOKUP($E279,[1]AllProteinsNorm!$A$1:$Q$3226,13,FALSE)</f>
        <v>295551.85759761703</v>
      </c>
      <c r="S279" s="1">
        <f>VLOOKUP($E279,[1]AllProteinsNorm!$A$1:$Q$3226,16,FALSE)</f>
        <v>320072.39335157099</v>
      </c>
      <c r="T279" s="1">
        <f>VLOOKUP($E279,[1]AllProteinsNorm!$A$1:$Q$3226,17,FALSE)</f>
        <v>107979.61629401401</v>
      </c>
      <c r="U279" s="1">
        <f>VLOOKUP($E279,[1]AllProteinsNorm!$A$1:$Q$3226,3,FALSE)</f>
        <v>126854.378427719</v>
      </c>
      <c r="V279" s="1">
        <f>VLOOKUP($E279,[1]AllProteinsNorm!$A$1:$Q$3226,7,FALSE)</f>
        <v>301825.26901160402</v>
      </c>
      <c r="W279" s="1">
        <f>VLOOKUP($E279,[1]AllProteinsNorm!$A$1:$Q$3226,9,FALSE)</f>
        <v>256919.20733911399</v>
      </c>
      <c r="X279" s="1">
        <f>VLOOKUP($E279,[1]AllProteinsNorm!$A$1:$Q$3226,12,FALSE)</f>
        <v>345944.517156897</v>
      </c>
      <c r="Y279" s="29">
        <f>VLOOKUP($E279,[1]AllProteinsNorm!$A$1:$Q$3226,14,FALSE)</f>
        <v>172252.86694267701</v>
      </c>
      <c r="Z279" s="25">
        <f t="shared" si="61"/>
        <v>0.5869745082342045</v>
      </c>
      <c r="AA279" s="1">
        <f t="shared" si="61"/>
        <v>0.99864426945928642</v>
      </c>
      <c r="AB279" s="1">
        <f t="shared" si="61"/>
        <v>1.2527639311699783</v>
      </c>
      <c r="AC279" s="1">
        <f t="shared" si="61"/>
        <v>0.79452715259403872</v>
      </c>
      <c r="AD279" s="1">
        <f t="shared" si="61"/>
        <v>1.3670901385424918</v>
      </c>
      <c r="AE279" s="1">
        <f t="shared" si="61"/>
        <v>1.1036952022208812</v>
      </c>
      <c r="AF279" s="1">
        <f t="shared" si="61"/>
        <v>0.82381390803427246</v>
      </c>
      <c r="AG279" s="1">
        <f t="shared" si="61"/>
        <v>1.2486313184283737</v>
      </c>
      <c r="AH279" s="1">
        <f t="shared" si="61"/>
        <v>1.3522243363708075</v>
      </c>
      <c r="AI279" s="1">
        <f t="shared" si="61"/>
        <v>0.45618637538778806</v>
      </c>
      <c r="AJ279" s="1">
        <f t="shared" si="61"/>
        <v>0.53592743781790975</v>
      </c>
      <c r="AK279" s="1">
        <f t="shared" si="61"/>
        <v>1.2751348837538021</v>
      </c>
      <c r="AL279" s="1">
        <f t="shared" si="61"/>
        <v>1.0854182111965081</v>
      </c>
      <c r="AM279" s="1">
        <f t="shared" si="61"/>
        <v>1.461527469567717</v>
      </c>
      <c r="AN279" s="29">
        <f t="shared" si="61"/>
        <v>0.72772448835874326</v>
      </c>
      <c r="AO279" s="1">
        <f t="shared" si="58"/>
        <v>67900.979760891481</v>
      </c>
      <c r="AP279" s="1">
        <f t="shared" si="59"/>
        <v>76579.835605209082</v>
      </c>
      <c r="AQ279" s="29">
        <f t="shared" si="60"/>
        <v>80896.956201688881</v>
      </c>
    </row>
    <row r="280" spans="1:43" x14ac:dyDescent="0.2">
      <c r="A280" s="26"/>
      <c r="E280" s="25" t="s">
        <v>556</v>
      </c>
      <c r="F280" s="26" t="s">
        <v>557</v>
      </c>
      <c r="G280" s="1">
        <v>0.19901483641473799</v>
      </c>
      <c r="H280" s="1">
        <v>1.0911042347815401</v>
      </c>
      <c r="I280" s="1">
        <f>VLOOKUP(F280,'[1]SUSMB vs SHAM all proteins sum'!$B$2:$E$3214,2,FALSE)</f>
        <v>0.54344982635664296</v>
      </c>
      <c r="J280" s="29">
        <f>VLOOKUP(F280,'[1]SUSMB vs SHAM all proteins sum'!$B$2:$E$3214,3,FALSE)</f>
        <v>1.04100891345008</v>
      </c>
      <c r="K280" s="25">
        <f>VLOOKUP($E280,[1]AllProteinsNorm!$A$1:$Q$3226,4,FALSE)</f>
        <v>1335653.5987641299</v>
      </c>
      <c r="L280" s="1">
        <f>VLOOKUP($E280,[1]AllProteinsNorm!$A$1:$Q$3226,5,FALSE)</f>
        <v>1093575.2715445801</v>
      </c>
      <c r="M280" s="1">
        <f>VLOOKUP($E280,[1]AllProteinsNorm!$A$1:$Q$3226,10,FALSE)</f>
        <v>1452378.38291658</v>
      </c>
      <c r="N280" s="1">
        <f>VLOOKUP($E280,[1]AllProteinsNorm!$A$1:$Q$3226,11,FALSE)</f>
        <v>1218087.4492765199</v>
      </c>
      <c r="O280" s="1">
        <f>VLOOKUP($E280,[1]AllProteinsNorm!$A$1:$Q$3226,15,FALSE)</f>
        <v>1443816.5272671699</v>
      </c>
      <c r="P280" s="1">
        <f>VLOOKUP($E280,[1]AllProteinsNorm!$A$1:$Q$3226,6,FALSE)</f>
        <v>1302502.6660334601</v>
      </c>
      <c r="Q280" s="1">
        <f>VLOOKUP($E280,[1]AllProteinsNorm!$A$1:$Q$3226,8,FALSE)</f>
        <v>1475070.5242456901</v>
      </c>
      <c r="R280" s="1">
        <f>VLOOKUP($E280,[1]AllProteinsNorm!$A$1:$Q$3226,13,FALSE)</f>
        <v>1453484.2614927699</v>
      </c>
      <c r="S280" s="1">
        <f>VLOOKUP($E280,[1]AllProteinsNorm!$A$1:$Q$3226,16,FALSE)</f>
        <v>1340945.38971298</v>
      </c>
      <c r="T280" s="1">
        <f>VLOOKUP($E280,[1]AllProteinsNorm!$A$1:$Q$3226,17,FALSE)</f>
        <v>1540746.3567373899</v>
      </c>
      <c r="U280" s="1">
        <f>VLOOKUP($E280,[1]AllProteinsNorm!$A$1:$Q$3226,3,FALSE)</f>
        <v>1351012.845192</v>
      </c>
      <c r="V280" s="1">
        <f>VLOOKUP($E280,[1]AllProteinsNorm!$A$1:$Q$3226,7,FALSE)</f>
        <v>1313089.0444369901</v>
      </c>
      <c r="W280" s="1">
        <f>VLOOKUP($E280,[1]AllProteinsNorm!$A$1:$Q$3226,9,FALSE)</f>
        <v>1242922.3111064599</v>
      </c>
      <c r="X280" s="1">
        <f>VLOOKUP($E280,[1]AllProteinsNorm!$A$1:$Q$3226,12,FALSE)</f>
        <v>1522756.81169768</v>
      </c>
      <c r="Y280" s="29">
        <f>VLOOKUP($E280,[1]AllProteinsNorm!$A$1:$Q$3226,14,FALSE)</f>
        <v>1358491.1794530901</v>
      </c>
      <c r="Z280" s="25">
        <f t="shared" si="61"/>
        <v>1.0205939532033825</v>
      </c>
      <c r="AA280" s="1">
        <f t="shared" si="61"/>
        <v>0.83561809030714318</v>
      </c>
      <c r="AB280" s="1">
        <f t="shared" si="61"/>
        <v>1.1097851993507288</v>
      </c>
      <c r="AC280" s="1">
        <f t="shared" si="61"/>
        <v>0.93075980655077506</v>
      </c>
      <c r="AD280" s="1">
        <f t="shared" si="61"/>
        <v>1.1032429505879706</v>
      </c>
      <c r="AE280" s="1">
        <f t="shared" si="61"/>
        <v>0.99526280333093065</v>
      </c>
      <c r="AF280" s="1">
        <f t="shared" si="61"/>
        <v>1.1271246219728486</v>
      </c>
      <c r="AG280" s="1">
        <f t="shared" si="61"/>
        <v>1.1106302185899095</v>
      </c>
      <c r="AH280" s="1">
        <f t="shared" si="61"/>
        <v>1.0246374940204102</v>
      </c>
      <c r="AI280" s="1">
        <f t="shared" si="61"/>
        <v>1.1773085600647668</v>
      </c>
      <c r="AJ280" s="1">
        <f t="shared" si="61"/>
        <v>1.0323301953282487</v>
      </c>
      <c r="AK280" s="1">
        <f t="shared" si="61"/>
        <v>1.0033520218191396</v>
      </c>
      <c r="AL280" s="1">
        <f t="shared" si="61"/>
        <v>0.94973651565838424</v>
      </c>
      <c r="AM280" s="1">
        <f t="shared" si="61"/>
        <v>1.1635624653397603</v>
      </c>
      <c r="AN280" s="29">
        <f t="shared" si="61"/>
        <v>1.0380445083312342</v>
      </c>
      <c r="AO280" s="1">
        <f t="shared" si="58"/>
        <v>137197.47319904325</v>
      </c>
      <c r="AP280" s="1">
        <f t="shared" si="59"/>
        <v>88041.339789418635</v>
      </c>
      <c r="AQ280" s="29">
        <f t="shared" si="60"/>
        <v>92144.603680124783</v>
      </c>
    </row>
    <row r="281" spans="1:43" x14ac:dyDescent="0.2">
      <c r="A281" s="26"/>
      <c r="E281" s="25" t="s">
        <v>558</v>
      </c>
      <c r="F281" s="26" t="s">
        <v>559</v>
      </c>
      <c r="G281" s="1">
        <v>0.68731069817340296</v>
      </c>
      <c r="H281" s="1">
        <v>1.1695789793178699</v>
      </c>
      <c r="I281" s="1">
        <f>VLOOKUP(F281,'[1]SUSMB vs SHAM all proteins sum'!$B$2:$E$3214,2,FALSE)</f>
        <v>0.89989186917247899</v>
      </c>
      <c r="J281" s="29">
        <f>VLOOKUP(F281,'[1]SUSMB vs SHAM all proteins sum'!$B$2:$E$3214,3,FALSE)</f>
        <v>1.0504114892004599</v>
      </c>
      <c r="K281" s="25">
        <f>VLOOKUP($E281,[1]AllProteinsNorm!$A$1:$Q$3226,4,FALSE)</f>
        <v>187492.19993079299</v>
      </c>
      <c r="L281" s="1">
        <f>VLOOKUP($E281,[1]AllProteinsNorm!$A$1:$Q$3226,5,FALSE)</f>
        <v>26347.5427275646</v>
      </c>
      <c r="M281" s="1">
        <f>VLOOKUP($E281,[1]AllProteinsNorm!$A$1:$Q$3226,10,FALSE)</f>
        <v>158390.631329439</v>
      </c>
      <c r="N281" s="1">
        <f>VLOOKUP($E281,[1]AllProteinsNorm!$A$1:$Q$3226,11,FALSE)</f>
        <v>118128.676307063</v>
      </c>
      <c r="O281" s="1">
        <f>VLOOKUP($E281,[1]AllProteinsNorm!$A$1:$Q$3226,15,FALSE)</f>
        <v>183008.630614895</v>
      </c>
      <c r="P281" s="1">
        <f>VLOOKUP($E281,[1]AllProteinsNorm!$A$1:$Q$3226,6,FALSE)</f>
        <v>102386.341058494</v>
      </c>
      <c r="Q281" s="1">
        <f>VLOOKUP($E281,[1]AllProteinsNorm!$A$1:$Q$3226,8,FALSE)</f>
        <v>149522.09997407501</v>
      </c>
      <c r="R281" s="1">
        <f>VLOOKUP($E281,[1]AllProteinsNorm!$A$1:$Q$3226,13,FALSE)</f>
        <v>127429.44629639199</v>
      </c>
      <c r="S281" s="1">
        <f>VLOOKUP($E281,[1]AllProteinsNorm!$A$1:$Q$3226,16,FALSE)</f>
        <v>128955.594791326</v>
      </c>
      <c r="T281" s="1">
        <f>VLOOKUP($E281,[1]AllProteinsNorm!$A$1:$Q$3226,17,FALSE)</f>
        <v>147153.33055199499</v>
      </c>
      <c r="U281" s="1">
        <f>VLOOKUP($E281,[1]AllProteinsNorm!$A$1:$Q$3226,3,FALSE)</f>
        <v>108218.98786204901</v>
      </c>
      <c r="V281" s="1">
        <f>VLOOKUP($E281,[1]AllProteinsNorm!$A$1:$Q$3226,7,FALSE)</f>
        <v>140453.07579867801</v>
      </c>
      <c r="W281" s="1">
        <f>VLOOKUP($E281,[1]AllProteinsNorm!$A$1:$Q$3226,9,FALSE)</f>
        <v>98856.3687695189</v>
      </c>
      <c r="X281" s="1">
        <f>VLOOKUP($E281,[1]AllProteinsNorm!$A$1:$Q$3226,12,FALSE)</f>
        <v>145956.06422985299</v>
      </c>
      <c r="Y281" s="29">
        <f>VLOOKUP($E281,[1]AllProteinsNorm!$A$1:$Q$3226,14,FALSE)</f>
        <v>98631.4727558554</v>
      </c>
      <c r="Z281" s="25">
        <f t="shared" si="61"/>
        <v>1.3921977936146366</v>
      </c>
      <c r="AA281" s="1">
        <f t="shared" si="61"/>
        <v>0.19564008991319354</v>
      </c>
      <c r="AB281" s="1">
        <f t="shared" si="61"/>
        <v>1.1761080596817852</v>
      </c>
      <c r="AC281" s="1">
        <f t="shared" si="61"/>
        <v>0.87714839645604203</v>
      </c>
      <c r="AD281" s="1">
        <f t="shared" si="61"/>
        <v>1.3589056603343426</v>
      </c>
      <c r="AE281" s="1">
        <f t="shared" si="61"/>
        <v>0.76025583021867604</v>
      </c>
      <c r="AF281" s="1">
        <f t="shared" si="61"/>
        <v>1.1102559880217515</v>
      </c>
      <c r="AG281" s="1">
        <f t="shared" si="61"/>
        <v>0.94620999722045041</v>
      </c>
      <c r="AH281" s="1">
        <f t="shared" si="61"/>
        <v>0.95754220500381249</v>
      </c>
      <c r="AI281" s="1">
        <f t="shared" si="61"/>
        <v>1.0926670133112362</v>
      </c>
      <c r="AJ281" s="1">
        <f t="shared" si="61"/>
        <v>0.80356535463537215</v>
      </c>
      <c r="AK281" s="1">
        <f t="shared" si="61"/>
        <v>1.0429151842342554</v>
      </c>
      <c r="AL281" s="1">
        <f t="shared" si="61"/>
        <v>0.73404450177916791</v>
      </c>
      <c r="AM281" s="1">
        <f t="shared" si="61"/>
        <v>1.0837768753072525</v>
      </c>
      <c r="AN281" s="29">
        <f t="shared" si="61"/>
        <v>0.73237456706118698</v>
      </c>
      <c r="AO281" s="1">
        <f t="shared" si="58"/>
        <v>59492.598602598111</v>
      </c>
      <c r="AP281" s="1">
        <f t="shared" si="59"/>
        <v>16968.372175829099</v>
      </c>
      <c r="AQ281" s="29">
        <f t="shared" si="60"/>
        <v>20601.32683818966</v>
      </c>
    </row>
    <row r="282" spans="1:43" x14ac:dyDescent="0.2">
      <c r="A282" s="26"/>
      <c r="E282" s="25" t="s">
        <v>560</v>
      </c>
      <c r="F282" s="26" t="s">
        <v>561</v>
      </c>
      <c r="G282" s="1">
        <v>0.639424657555133</v>
      </c>
      <c r="H282" s="1">
        <v>0.82853450057737199</v>
      </c>
      <c r="I282" s="1">
        <f>VLOOKUP(F282,'[1]SUSMB vs SHAM all proteins sum'!$B$2:$E$3214,2,FALSE)</f>
        <v>0.42429708170000002</v>
      </c>
      <c r="J282" s="29">
        <f>VLOOKUP(F282,'[1]SUSMB vs SHAM all proteins sum'!$B$2:$E$3214,3,FALSE)</f>
        <v>0.79462047649358103</v>
      </c>
      <c r="K282" s="25">
        <f>VLOOKUP($E282,[1]AllProteinsNorm!$A$1:$Q$3226,4,FALSE)</f>
        <v>8497.6771675233394</v>
      </c>
      <c r="L282" s="1">
        <f>VLOOKUP($E282,[1]AllProteinsNorm!$A$1:$Q$3226,5,FALSE)</f>
        <v>18889.584584644399</v>
      </c>
      <c r="M282" s="1">
        <f>VLOOKUP($E282,[1]AllProteinsNorm!$A$1:$Q$3226,10,FALSE)</f>
        <v>22494.018954748699</v>
      </c>
      <c r="N282" s="1">
        <f>VLOOKUP($E282,[1]AllProteinsNorm!$A$1:$Q$3226,11,FALSE)</f>
        <v>17534.577513148299</v>
      </c>
      <c r="O282" s="1">
        <f>VLOOKUP($E282,[1]AllProteinsNorm!$A$1:$Q$3226,15,FALSE)</f>
        <v>9195.7692032374707</v>
      </c>
      <c r="P282" s="1">
        <f>VLOOKUP($E282,[1]AllProteinsNorm!$A$1:$Q$3226,6,FALSE)</f>
        <v>3334.9860480683201</v>
      </c>
      <c r="Q282" s="1">
        <f>VLOOKUP($E282,[1]AllProteinsNorm!$A$1:$Q$3226,8,FALSE)</f>
        <v>17741.7029368607</v>
      </c>
      <c r="R282" s="1">
        <f>VLOOKUP($E282,[1]AllProteinsNorm!$A$1:$Q$3226,13,FALSE)</f>
        <v>14110.726846634399</v>
      </c>
      <c r="S282" s="1">
        <f>VLOOKUP($E282,[1]AllProteinsNorm!$A$1:$Q$3226,16,FALSE)</f>
        <v>12268.8281415287</v>
      </c>
      <c r="T282" s="1">
        <f>VLOOKUP($E282,[1]AllProteinsNorm!$A$1:$Q$3226,17,FALSE)</f>
        <v>22191.377179355499</v>
      </c>
      <c r="U282" s="1">
        <f>VLOOKUP($E282,[1]AllProteinsNorm!$A$1:$Q$3226,3,FALSE)</f>
        <v>18294.4511150535</v>
      </c>
      <c r="V282" s="1">
        <f>VLOOKUP($E282,[1]AllProteinsNorm!$A$1:$Q$3226,7,FALSE)</f>
        <v>8848.5130002998794</v>
      </c>
      <c r="W282" s="1">
        <f>VLOOKUP($E282,[1]AllProteinsNorm!$A$1:$Q$3226,9,FALSE)</f>
        <v>7212.3300158269503</v>
      </c>
      <c r="X282" s="1">
        <f>VLOOKUP($E282,[1]AllProteinsNorm!$A$1:$Q$3226,12,FALSE)</f>
        <v>9271.9662336506299</v>
      </c>
      <c r="Y282" s="29">
        <f>VLOOKUP($E282,[1]AllProteinsNorm!$A$1:$Q$3226,14,FALSE)</f>
        <v>17038.631577229098</v>
      </c>
      <c r="Z282" s="25">
        <f t="shared" si="61"/>
        <v>0.55459448215158813</v>
      </c>
      <c r="AA282" s="1">
        <f t="shared" si="61"/>
        <v>1.2328144708553037</v>
      </c>
      <c r="AB282" s="1">
        <f t="shared" si="61"/>
        <v>1.4680551576370058</v>
      </c>
      <c r="AC282" s="1">
        <f t="shared" si="61"/>
        <v>1.1443809577536121</v>
      </c>
      <c r="AD282" s="1">
        <f t="shared" si="61"/>
        <v>0.60015493160248956</v>
      </c>
      <c r="AE282" s="1">
        <f t="shared" si="61"/>
        <v>0.21765534555489352</v>
      </c>
      <c r="AF282" s="1">
        <f t="shared" si="61"/>
        <v>1.1578988420930201</v>
      </c>
      <c r="AG282" s="1">
        <f t="shared" si="61"/>
        <v>0.92092592999417711</v>
      </c>
      <c r="AH282" s="1">
        <f t="shared" si="61"/>
        <v>0.80071580216797544</v>
      </c>
      <c r="AI282" s="1">
        <f t="shared" si="61"/>
        <v>1.4483034707474287</v>
      </c>
      <c r="AJ282" s="1">
        <f t="shared" si="61"/>
        <v>1.1939735344591476</v>
      </c>
      <c r="AK282" s="1">
        <f t="shared" si="61"/>
        <v>0.577491517795934</v>
      </c>
      <c r="AL282" s="1">
        <f t="shared" si="61"/>
        <v>0.47070727110237875</v>
      </c>
      <c r="AM282" s="1">
        <f t="shared" si="61"/>
        <v>0.60512787324176243</v>
      </c>
      <c r="AN282" s="29">
        <f t="shared" si="61"/>
        <v>1.1120134208274646</v>
      </c>
      <c r="AO282" s="1">
        <f t="shared" si="58"/>
        <v>5534.6743404633798</v>
      </c>
      <c r="AP282" s="1">
        <f t="shared" si="59"/>
        <v>6290.0859425728595</v>
      </c>
      <c r="AQ282" s="29">
        <f t="shared" si="60"/>
        <v>4587.2663539873329</v>
      </c>
    </row>
    <row r="283" spans="1:43" x14ac:dyDescent="0.2">
      <c r="A283" s="26"/>
      <c r="E283" s="25" t="s">
        <v>562</v>
      </c>
      <c r="F283" s="26" t="s">
        <v>563</v>
      </c>
      <c r="G283" s="1">
        <v>0.99813241582137302</v>
      </c>
      <c r="H283" s="1">
        <v>1.00027770493635</v>
      </c>
      <c r="I283" s="1">
        <f>VLOOKUP(F283,'[1]SUSMB vs SHAM all proteins sum'!$B$2:$E$3214,2,FALSE)</f>
        <v>0.65548840585353796</v>
      </c>
      <c r="J283" s="29">
        <f>VLOOKUP(F283,'[1]SUSMB vs SHAM all proteins sum'!$B$2:$E$3214,3,FALSE)</f>
        <v>1.0569536937556401</v>
      </c>
      <c r="K283" s="25">
        <f>VLOOKUP($E283,[1]AllProteinsNorm!$A$1:$Q$3226,4,FALSE)</f>
        <v>86125.090624222401</v>
      </c>
      <c r="L283" s="1">
        <f>VLOOKUP($E283,[1]AllProteinsNorm!$A$1:$Q$3226,5,FALSE)</f>
        <v>109025.47083723301</v>
      </c>
      <c r="M283" s="1">
        <f>VLOOKUP($E283,[1]AllProteinsNorm!$A$1:$Q$3226,10,FALSE)</f>
        <v>136367.08129640101</v>
      </c>
      <c r="N283" s="1">
        <f>VLOOKUP($E283,[1]AllProteinsNorm!$A$1:$Q$3226,11,FALSE)</f>
        <v>153877.32623544199</v>
      </c>
      <c r="O283" s="1">
        <f>VLOOKUP($E283,[1]AllProteinsNorm!$A$1:$Q$3226,15,FALSE)</f>
        <v>129433.556402552</v>
      </c>
      <c r="P283" s="1">
        <f>VLOOKUP($E283,[1]AllProteinsNorm!$A$1:$Q$3226,6,FALSE)</f>
        <v>106260.607948866</v>
      </c>
      <c r="Q283" s="1">
        <f>VLOOKUP($E283,[1]AllProteinsNorm!$A$1:$Q$3226,8,FALSE)</f>
        <v>132787.271958645</v>
      </c>
      <c r="R283" s="1">
        <f>VLOOKUP($E283,[1]AllProteinsNorm!$A$1:$Q$3226,13,FALSE)</f>
        <v>105072.669081587</v>
      </c>
      <c r="S283" s="1">
        <f>VLOOKUP($E283,[1]AllProteinsNorm!$A$1:$Q$3226,16,FALSE)</f>
        <v>136278.276600279</v>
      </c>
      <c r="T283" s="1">
        <f>VLOOKUP($E283,[1]AllProteinsNorm!$A$1:$Q$3226,17,FALSE)</f>
        <v>126399.840666416</v>
      </c>
      <c r="U283" s="1">
        <f>VLOOKUP($E283,[1]AllProteinsNorm!$A$1:$Q$3226,3,FALSE)</f>
        <v>123589.845871856</v>
      </c>
      <c r="V283" s="1">
        <f>VLOOKUP($E283,[1]AllProteinsNorm!$A$1:$Q$3226,7,FALSE)</f>
        <v>132329.73727579499</v>
      </c>
      <c r="W283" s="1">
        <f>VLOOKUP($E283,[1]AllProteinsNorm!$A$1:$Q$3226,9,FALSE)</f>
        <v>149638.952559856</v>
      </c>
      <c r="X283" s="1">
        <f>VLOOKUP($E283,[1]AllProteinsNorm!$A$1:$Q$3226,12,FALSE)</f>
        <v>101636.66240502</v>
      </c>
      <c r="Y283" s="29">
        <f>VLOOKUP($E283,[1]AllProteinsNorm!$A$1:$Q$3226,14,FALSE)</f>
        <v>135248.74143199099</v>
      </c>
      <c r="Z283" s="25">
        <f t="shared" si="61"/>
        <v>0.70039927448691264</v>
      </c>
      <c r="AA283" s="1">
        <f t="shared" si="61"/>
        <v>0.88663315326040038</v>
      </c>
      <c r="AB283" s="1">
        <f t="shared" si="61"/>
        <v>1.10898466534716</v>
      </c>
      <c r="AC283" s="1">
        <f t="shared" si="61"/>
        <v>1.2513840841750941</v>
      </c>
      <c r="AD283" s="1">
        <f t="shared" si="61"/>
        <v>1.0525988227304326</v>
      </c>
      <c r="AE283" s="1">
        <f t="shared" si="61"/>
        <v>0.86414832396115082</v>
      </c>
      <c r="AF283" s="1">
        <f t="shared" si="61"/>
        <v>1.0798724072956065</v>
      </c>
      <c r="AG283" s="1">
        <f t="shared" si="61"/>
        <v>0.85448759077937331</v>
      </c>
      <c r="AH283" s="1">
        <f t="shared" si="61"/>
        <v>1.1082624745862089</v>
      </c>
      <c r="AI283" s="1">
        <f t="shared" si="61"/>
        <v>1.0279275883063077</v>
      </c>
      <c r="AJ283" s="1">
        <f t="shared" si="61"/>
        <v>1.0050757306054079</v>
      </c>
      <c r="AK283" s="1">
        <f t="shared" si="61"/>
        <v>1.0761515756819837</v>
      </c>
      <c r="AL283" s="1">
        <f t="shared" si="61"/>
        <v>1.2169161512432483</v>
      </c>
      <c r="AM283" s="1">
        <f t="shared" si="61"/>
        <v>0.82654478612213367</v>
      </c>
      <c r="AN283" s="29">
        <f t="shared" si="61"/>
        <v>1.099889935530501</v>
      </c>
      <c r="AO283" s="1">
        <f t="shared" si="58"/>
        <v>23360.305271567675</v>
      </c>
      <c r="AP283" s="1">
        <f t="shared" si="59"/>
        <v>13204.592409355893</v>
      </c>
      <c r="AQ283" s="29">
        <f t="shared" si="60"/>
        <v>15829.185737708587</v>
      </c>
    </row>
    <row r="284" spans="1:43" x14ac:dyDescent="0.2">
      <c r="A284" s="26"/>
      <c r="E284" s="25" t="s">
        <v>564</v>
      </c>
      <c r="F284" s="26" t="s">
        <v>565</v>
      </c>
      <c r="G284" s="1">
        <v>0.56569529972448396</v>
      </c>
      <c r="H284" s="1">
        <v>1.2725314875845699</v>
      </c>
      <c r="I284" s="1">
        <f>VLOOKUP(F284,'[1]SUSMB vs SHAM all proteins sum'!$B$2:$E$3214,2,FALSE)</f>
        <v>0.81885641137966303</v>
      </c>
      <c r="J284" s="29">
        <f>VLOOKUP(F284,'[1]SUSMB vs SHAM all proteins sum'!$B$2:$E$3214,3,FALSE)</f>
        <v>0.91054381361752401</v>
      </c>
      <c r="K284" s="25">
        <f>VLOOKUP($E284,[1]AllProteinsNorm!$A$1:$Q$3226,4,FALSE)</f>
        <v>31161.090187210099</v>
      </c>
      <c r="L284" s="1">
        <f>VLOOKUP($E284,[1]AllProteinsNorm!$A$1:$Q$3226,5,FALSE)</f>
        <v>25336.203176275802</v>
      </c>
      <c r="M284" s="1">
        <f>VLOOKUP($E284,[1]AllProteinsNorm!$A$1:$Q$3226,10,FALSE)</f>
        <v>10518.2758443974</v>
      </c>
      <c r="N284" s="1">
        <f>VLOOKUP($E284,[1]AllProteinsNorm!$A$1:$Q$3226,11,FALSE)</f>
        <v>38693.876979419903</v>
      </c>
      <c r="O284" s="1">
        <f>VLOOKUP($E284,[1]AllProteinsNorm!$A$1:$Q$3226,15,FALSE)</f>
        <v>11147.1359230247</v>
      </c>
      <c r="P284" s="1">
        <f>VLOOKUP($E284,[1]AllProteinsNorm!$A$1:$Q$3226,6,FALSE)</f>
        <v>7994.5132288441</v>
      </c>
      <c r="Q284" s="1">
        <f>VLOOKUP($E284,[1]AllProteinsNorm!$A$1:$Q$3226,8,FALSE)</f>
        <v>32200.076356236299</v>
      </c>
      <c r="R284" s="1">
        <f>VLOOKUP($E284,[1]AllProteinsNorm!$A$1:$Q$3226,13,FALSE)</f>
        <v>39770.226266760998</v>
      </c>
      <c r="S284" s="1">
        <f>VLOOKUP($E284,[1]AllProteinsNorm!$A$1:$Q$3226,16,FALSE)</f>
        <v>30218.758601091798</v>
      </c>
      <c r="T284" s="1">
        <f>VLOOKUP($E284,[1]AllProteinsNorm!$A$1:$Q$3226,17,FALSE)</f>
        <v>38633.437679849201</v>
      </c>
      <c r="U284" s="1">
        <f>VLOOKUP($E284,[1]AllProteinsNorm!$A$1:$Q$3226,3,FALSE)</f>
        <v>41618.346102704803</v>
      </c>
      <c r="V284" s="1">
        <f>VLOOKUP($E284,[1]AllProteinsNorm!$A$1:$Q$3226,7,FALSE)</f>
        <v>25994.7208525186</v>
      </c>
      <c r="W284" s="1">
        <f>VLOOKUP($E284,[1]AllProteinsNorm!$A$1:$Q$3226,9,FALSE)</f>
        <v>7395.3996612059</v>
      </c>
      <c r="X284" s="1">
        <f>VLOOKUP($E284,[1]AllProteinsNorm!$A$1:$Q$3226,12,FALSE)</f>
        <v>14039.1050063207</v>
      </c>
      <c r="Y284" s="29">
        <f>VLOOKUP($E284,[1]AllProteinsNorm!$A$1:$Q$3226,14,FALSE)</f>
        <v>19958.939834321201</v>
      </c>
      <c r="Z284" s="25">
        <f t="shared" si="61"/>
        <v>1.3333048778454752</v>
      </c>
      <c r="AA284" s="1">
        <f t="shared" si="61"/>
        <v>1.0840725750627855</v>
      </c>
      <c r="AB284" s="1">
        <f t="shared" si="61"/>
        <v>0.45005063704784598</v>
      </c>
      <c r="AC284" s="1">
        <f t="shared" si="61"/>
        <v>1.6556139278011666</v>
      </c>
      <c r="AD284" s="1">
        <f t="shared" si="61"/>
        <v>0.47695798224272656</v>
      </c>
      <c r="AE284" s="1">
        <f t="shared" si="61"/>
        <v>0.34206516588411912</v>
      </c>
      <c r="AF284" s="1">
        <f t="shared" si="61"/>
        <v>1.3777604895989175</v>
      </c>
      <c r="AG284" s="1">
        <f t="shared" si="61"/>
        <v>1.7016682136575199</v>
      </c>
      <c r="AH284" s="1">
        <f t="shared" si="61"/>
        <v>1.2929848732252556</v>
      </c>
      <c r="AI284" s="1">
        <f t="shared" si="61"/>
        <v>1.6530278817916384</v>
      </c>
      <c r="AJ284" s="1">
        <f t="shared" si="61"/>
        <v>1.7807446252112542</v>
      </c>
      <c r="AK284" s="1">
        <f t="shared" si="61"/>
        <v>1.1122488944600561</v>
      </c>
      <c r="AL284" s="1">
        <f t="shared" si="61"/>
        <v>0.31643059927183542</v>
      </c>
      <c r="AM284" s="1">
        <f t="shared" si="61"/>
        <v>0.60069808447186768</v>
      </c>
      <c r="AN284" s="29">
        <f t="shared" si="61"/>
        <v>0.85399296615903719</v>
      </c>
      <c r="AO284" s="1">
        <f t="shared" si="58"/>
        <v>11081.096139526193</v>
      </c>
      <c r="AP284" s="1">
        <f t="shared" si="59"/>
        <v>11479.05322534126</v>
      </c>
      <c r="AQ284" s="29">
        <f t="shared" si="60"/>
        <v>11674.553707566622</v>
      </c>
    </row>
    <row r="285" spans="1:43" x14ac:dyDescent="0.2">
      <c r="A285" s="26"/>
      <c r="E285" s="25" t="s">
        <v>566</v>
      </c>
      <c r="F285" s="26" t="s">
        <v>567</v>
      </c>
      <c r="G285" s="1">
        <v>0.55507760923893701</v>
      </c>
      <c r="H285" s="1">
        <v>0.94972155476706699</v>
      </c>
      <c r="I285" s="1">
        <f>VLOOKUP(F285,'[1]SUSMB vs SHAM all proteins sum'!$B$2:$E$3214,2,FALSE)</f>
        <v>0.40756015220521502</v>
      </c>
      <c r="J285" s="29">
        <f>VLOOKUP(F285,'[1]SUSMB vs SHAM all proteins sum'!$B$2:$E$3214,3,FALSE)</f>
        <v>0.93432280016619895</v>
      </c>
      <c r="K285" s="25">
        <f>VLOOKUP($E285,[1]AllProteinsNorm!$A$1:$Q$3226,4,FALSE)</f>
        <v>2516182.4771078001</v>
      </c>
      <c r="L285" s="1">
        <f>VLOOKUP($E285,[1]AllProteinsNorm!$A$1:$Q$3226,5,FALSE)</f>
        <v>2560373.8870412698</v>
      </c>
      <c r="M285" s="1">
        <f>VLOOKUP($E285,[1]AllProteinsNorm!$A$1:$Q$3226,10,FALSE)</f>
        <v>3343819.6746533802</v>
      </c>
      <c r="N285" s="1">
        <f>VLOOKUP($E285,[1]AllProteinsNorm!$A$1:$Q$3226,11,FALSE)</f>
        <v>2772107.7311725402</v>
      </c>
      <c r="O285" s="1">
        <f>VLOOKUP($E285,[1]AllProteinsNorm!$A$1:$Q$3226,15,FALSE)</f>
        <v>3338363.8285541902</v>
      </c>
      <c r="P285" s="1">
        <f>VLOOKUP($E285,[1]AllProteinsNorm!$A$1:$Q$3226,6,FALSE)</f>
        <v>2210991.55977245</v>
      </c>
      <c r="Q285" s="1">
        <f>VLOOKUP($E285,[1]AllProteinsNorm!$A$1:$Q$3226,8,FALSE)</f>
        <v>2986304.2255782699</v>
      </c>
      <c r="R285" s="1">
        <f>VLOOKUP($E285,[1]AllProteinsNorm!$A$1:$Q$3226,13,FALSE)</f>
        <v>2726661.7097373302</v>
      </c>
      <c r="S285" s="1">
        <f>VLOOKUP($E285,[1]AllProteinsNorm!$A$1:$Q$3226,16,FALSE)</f>
        <v>2979583.2392319101</v>
      </c>
      <c r="T285" s="1">
        <f>VLOOKUP($E285,[1]AllProteinsNorm!$A$1:$Q$3226,17,FALSE)</f>
        <v>2871479.3687323602</v>
      </c>
      <c r="U285" s="1">
        <f>VLOOKUP($E285,[1]AllProteinsNorm!$A$1:$Q$3226,3,FALSE)</f>
        <v>2539641.5590743502</v>
      </c>
      <c r="V285" s="1">
        <f>VLOOKUP($E285,[1]AllProteinsNorm!$A$1:$Q$3226,7,FALSE)</f>
        <v>3177222.47380711</v>
      </c>
      <c r="W285" s="1">
        <f>VLOOKUP($E285,[1]AllProteinsNorm!$A$1:$Q$3226,9,FALSE)</f>
        <v>2558488.6184346098</v>
      </c>
      <c r="X285" s="1">
        <f>VLOOKUP($E285,[1]AllProteinsNorm!$A$1:$Q$3226,12,FALSE)</f>
        <v>2797190.76425202</v>
      </c>
      <c r="Y285" s="29">
        <f>VLOOKUP($E285,[1]AllProteinsNorm!$A$1:$Q$3226,14,FALSE)</f>
        <v>2458053.0446824902</v>
      </c>
      <c r="Z285" s="25">
        <f t="shared" si="61"/>
        <v>0.8658071939872557</v>
      </c>
      <c r="AA285" s="1">
        <f t="shared" si="61"/>
        <v>0.88101326150459125</v>
      </c>
      <c r="AB285" s="1">
        <f t="shared" si="61"/>
        <v>1.1505934708832277</v>
      </c>
      <c r="AC285" s="1">
        <f t="shared" si="61"/>
        <v>0.95386993510727303</v>
      </c>
      <c r="AD285" s="1">
        <f t="shared" si="61"/>
        <v>1.1487161385176532</v>
      </c>
      <c r="AE285" s="1">
        <f t="shared" si="61"/>
        <v>0.76079235735575668</v>
      </c>
      <c r="AF285" s="1">
        <f t="shared" si="61"/>
        <v>1.0275739957112155</v>
      </c>
      <c r="AG285" s="1">
        <f t="shared" si="61"/>
        <v>0.9382321613548974</v>
      </c>
      <c r="AH285" s="1">
        <f t="shared" si="61"/>
        <v>1.025261334216149</v>
      </c>
      <c r="AI285" s="1">
        <f t="shared" si="61"/>
        <v>0.98806327341256162</v>
      </c>
      <c r="AJ285" s="1">
        <f t="shared" si="61"/>
        <v>0.87387935970487163</v>
      </c>
      <c r="AK285" s="1">
        <f t="shared" si="61"/>
        <v>1.0932681153880901</v>
      </c>
      <c r="AL285" s="1">
        <f t="shared" si="61"/>
        <v>0.88036454896601546</v>
      </c>
      <c r="AM285" s="1">
        <f t="shared" si="61"/>
        <v>0.96250089517667003</v>
      </c>
      <c r="AN285" s="29">
        <f t="shared" si="61"/>
        <v>0.84580511495120758</v>
      </c>
      <c r="AO285" s="1">
        <f t="shared" si="58"/>
        <v>365504.21470498119</v>
      </c>
      <c r="AP285" s="1">
        <f t="shared" si="59"/>
        <v>287838.48287104961</v>
      </c>
      <c r="AQ285" s="29">
        <f t="shared" si="60"/>
        <v>261258.00862846675</v>
      </c>
    </row>
    <row r="286" spans="1:43" x14ac:dyDescent="0.2">
      <c r="A286" s="26"/>
      <c r="E286" s="25" t="s">
        <v>568</v>
      </c>
      <c r="F286" s="26" t="s">
        <v>569</v>
      </c>
      <c r="G286" s="1">
        <v>0.46357647495274501</v>
      </c>
      <c r="H286" s="1">
        <v>0.85425932013351502</v>
      </c>
      <c r="I286" s="1">
        <f>VLOOKUP(F286,'[1]SUSMB vs SHAM all proteins sum'!$B$2:$E$3214,2,FALSE)</f>
        <v>0.27150007701318002</v>
      </c>
      <c r="J286" s="29">
        <f>VLOOKUP(F286,'[1]SUSMB vs SHAM all proteins sum'!$B$2:$E$3214,3,FALSE)</f>
        <v>0.85119325804008905</v>
      </c>
      <c r="K286" s="25">
        <f>VLOOKUP($E286,[1]AllProteinsNorm!$A$1:$Q$3226,4,FALSE)</f>
        <v>126142.251717648</v>
      </c>
      <c r="L286" s="1">
        <f>VLOOKUP($E286,[1]AllProteinsNorm!$A$1:$Q$3226,5,FALSE)</f>
        <v>100571.473056986</v>
      </c>
      <c r="M286" s="1">
        <f>VLOOKUP($E286,[1]AllProteinsNorm!$A$1:$Q$3226,10,FALSE)</f>
        <v>115134.354977147</v>
      </c>
      <c r="N286" s="1">
        <f>VLOOKUP($E286,[1]AllProteinsNorm!$A$1:$Q$3226,11,FALSE)</f>
        <v>129839.874259385</v>
      </c>
      <c r="O286" s="1">
        <f>VLOOKUP($E286,[1]AllProteinsNorm!$A$1:$Q$3226,15,FALSE)</f>
        <v>132871.76531148099</v>
      </c>
      <c r="P286" s="1">
        <f>VLOOKUP($E286,[1]AllProteinsNorm!$A$1:$Q$3226,6,FALSE)</f>
        <v>79844.619197368898</v>
      </c>
      <c r="Q286" s="1">
        <f>VLOOKUP($E286,[1]AllProteinsNorm!$A$1:$Q$3226,8,FALSE)</f>
        <v>56498.3829644785</v>
      </c>
      <c r="R286" s="1">
        <f>VLOOKUP($E286,[1]AllProteinsNorm!$A$1:$Q$3226,13,FALSE)</f>
        <v>141270.73804299501</v>
      </c>
      <c r="S286" s="1">
        <f>VLOOKUP($E286,[1]AllProteinsNorm!$A$1:$Q$3226,16,FALSE)</f>
        <v>104882.935012257</v>
      </c>
      <c r="T286" s="1">
        <f>VLOOKUP($E286,[1]AllProteinsNorm!$A$1:$Q$3226,17,FALSE)</f>
        <v>171510.62296889801</v>
      </c>
      <c r="U286" s="1">
        <f>VLOOKUP($E286,[1]AllProteinsNorm!$A$1:$Q$3226,3,FALSE)</f>
        <v>88896.295518221494</v>
      </c>
      <c r="V286" s="1">
        <f>VLOOKUP($E286,[1]AllProteinsNorm!$A$1:$Q$3226,7,FALSE)</f>
        <v>74786.022782255095</v>
      </c>
      <c r="W286" s="1">
        <f>VLOOKUP($E286,[1]AllProteinsNorm!$A$1:$Q$3226,9,FALSE)</f>
        <v>108224.31214521801</v>
      </c>
      <c r="X286" s="1">
        <f>VLOOKUP($E286,[1]AllProteinsNorm!$A$1:$Q$3226,12,FALSE)</f>
        <v>159532.63360796499</v>
      </c>
      <c r="Y286" s="29">
        <f>VLOOKUP($E286,[1]AllProteinsNorm!$A$1:$Q$3226,14,FALSE)</f>
        <v>98094.242870065107</v>
      </c>
      <c r="Z286" s="25">
        <f t="shared" si="61"/>
        <v>1.0432571645608368</v>
      </c>
      <c r="AA286" s="1">
        <f t="shared" si="61"/>
        <v>0.83177451162034899</v>
      </c>
      <c r="AB286" s="1">
        <f t="shared" si="61"/>
        <v>0.95221655774672143</v>
      </c>
      <c r="AC286" s="1">
        <f t="shared" si="61"/>
        <v>1.0738382835434233</v>
      </c>
      <c r="AD286" s="1">
        <f t="shared" si="61"/>
        <v>1.0989134825286695</v>
      </c>
      <c r="AE286" s="1">
        <f t="shared" si="61"/>
        <v>0.66035344934018581</v>
      </c>
      <c r="AF286" s="1">
        <f t="shared" si="61"/>
        <v>0.46726883348910253</v>
      </c>
      <c r="AG286" s="1">
        <f t="shared" si="61"/>
        <v>1.1683770314806596</v>
      </c>
      <c r="AH286" s="1">
        <f t="shared" si="61"/>
        <v>0.86743237814263074</v>
      </c>
      <c r="AI286" s="1">
        <f t="shared" si="61"/>
        <v>1.4184754416078178</v>
      </c>
      <c r="AJ286" s="1">
        <f t="shared" si="61"/>
        <v>0.73521517128052738</v>
      </c>
      <c r="AK286" s="1">
        <f t="shared" si="61"/>
        <v>0.61851642105800475</v>
      </c>
      <c r="AL286" s="1">
        <f t="shared" si="61"/>
        <v>0.89506717604733321</v>
      </c>
      <c r="AM286" s="1">
        <f t="shared" si="61"/>
        <v>1.3194117016818991</v>
      </c>
      <c r="AN286" s="29">
        <f t="shared" si="61"/>
        <v>0.81128662508288341</v>
      </c>
      <c r="AO286" s="1">
        <f t="shared" si="58"/>
        <v>11808.612758837289</v>
      </c>
      <c r="AP286" s="1">
        <f t="shared" si="59"/>
        <v>41367.036342675849</v>
      </c>
      <c r="AQ286" s="29">
        <f t="shared" si="60"/>
        <v>28982.743068637774</v>
      </c>
    </row>
    <row r="287" spans="1:43" x14ac:dyDescent="0.2">
      <c r="A287" s="26"/>
      <c r="E287" s="25" t="s">
        <v>570</v>
      </c>
      <c r="F287" s="26" t="s">
        <v>571</v>
      </c>
      <c r="G287" s="1">
        <v>0.13647351306375399</v>
      </c>
      <c r="H287" s="1">
        <v>1.19774066160271</v>
      </c>
      <c r="I287" s="1">
        <f>VLOOKUP(F287,'[1]SUSMB vs SHAM all proteins sum'!$B$2:$E$3214,2,FALSE)</f>
        <v>0.35961412131081499</v>
      </c>
      <c r="J287" s="29">
        <f>VLOOKUP(F287,'[1]SUSMB vs SHAM all proteins sum'!$B$2:$E$3214,3,FALSE)</f>
        <v>1.1363086212484801</v>
      </c>
      <c r="K287" s="25">
        <f>VLOOKUP($E287,[1]AllProteinsNorm!$A$1:$Q$3226,4,FALSE)</f>
        <v>316013.64288052899</v>
      </c>
      <c r="L287" s="1">
        <f>VLOOKUP($E287,[1]AllProteinsNorm!$A$1:$Q$3226,5,FALSE)</f>
        <v>414324.688240555</v>
      </c>
      <c r="M287" s="1">
        <f>VLOOKUP($E287,[1]AllProteinsNorm!$A$1:$Q$3226,10,FALSE)</f>
        <v>421155.14683921298</v>
      </c>
      <c r="N287" s="1">
        <f>VLOOKUP($E287,[1]AllProteinsNorm!$A$1:$Q$3226,11,FALSE)</f>
        <v>265887.68069435999</v>
      </c>
      <c r="O287" s="1">
        <f>VLOOKUP($E287,[1]AllProteinsNorm!$A$1:$Q$3226,15,FALSE)</f>
        <v>356639.44128336699</v>
      </c>
      <c r="P287" s="1">
        <f>VLOOKUP($E287,[1]AllProteinsNorm!$A$1:$Q$3226,6,FALSE)</f>
        <v>433284.064435901</v>
      </c>
      <c r="Q287" s="1">
        <f>VLOOKUP($E287,[1]AllProteinsNorm!$A$1:$Q$3226,8,FALSE)</f>
        <v>476171.39849579299</v>
      </c>
      <c r="R287" s="1">
        <f>VLOOKUP($E287,[1]AllProteinsNorm!$A$1:$Q$3226,13,FALSE)</f>
        <v>323783.764879141</v>
      </c>
      <c r="S287" s="1">
        <f>VLOOKUP($E287,[1]AllProteinsNorm!$A$1:$Q$3226,16,FALSE)</f>
        <v>443883.62317686999</v>
      </c>
      <c r="T287" s="1">
        <f>VLOOKUP($E287,[1]AllProteinsNorm!$A$1:$Q$3226,17,FALSE)</f>
        <v>434680.43975025101</v>
      </c>
      <c r="U287" s="1">
        <f>VLOOKUP($E287,[1]AllProteinsNorm!$A$1:$Q$3226,3,FALSE)</f>
        <v>272571.18253819703</v>
      </c>
      <c r="V287" s="1">
        <f>VLOOKUP($E287,[1]AllProteinsNorm!$A$1:$Q$3226,7,FALSE)</f>
        <v>486456.63446215802</v>
      </c>
      <c r="W287" s="1">
        <f>VLOOKUP($E287,[1]AllProteinsNorm!$A$1:$Q$3226,9,FALSE)</f>
        <v>442105.63745687698</v>
      </c>
      <c r="X287" s="1">
        <f>VLOOKUP($E287,[1]AllProteinsNorm!$A$1:$Q$3226,12,FALSE)</f>
        <v>408794.35157172102</v>
      </c>
      <c r="Y287" s="29">
        <f>VLOOKUP($E287,[1]AllProteinsNorm!$A$1:$Q$3226,14,FALSE)</f>
        <v>413373.70151210198</v>
      </c>
      <c r="Z287" s="25">
        <f t="shared" si="61"/>
        <v>0.89067072527672186</v>
      </c>
      <c r="AA287" s="1">
        <f t="shared" si="61"/>
        <v>1.1677561361323245</v>
      </c>
      <c r="AB287" s="1">
        <f t="shared" si="61"/>
        <v>1.1870074869872598</v>
      </c>
      <c r="AC287" s="1">
        <f t="shared" si="61"/>
        <v>0.7493928782553283</v>
      </c>
      <c r="AD287" s="1">
        <f t="shared" si="61"/>
        <v>1.0051727733483655</v>
      </c>
      <c r="AE287" s="1">
        <f t="shared" si="61"/>
        <v>1.2211923143706391</v>
      </c>
      <c r="AF287" s="1">
        <f t="shared" si="61"/>
        <v>1.3420684024538052</v>
      </c>
      <c r="AG287" s="1">
        <f t="shared" si="61"/>
        <v>0.91257047660678947</v>
      </c>
      <c r="AH287" s="1">
        <f t="shared" si="61"/>
        <v>1.2510667102523421</v>
      </c>
      <c r="AI287" s="1">
        <f t="shared" si="61"/>
        <v>1.2251279375375819</v>
      </c>
      <c r="AJ287" s="1">
        <f t="shared" si="61"/>
        <v>0.76823003788039268</v>
      </c>
      <c r="AK287" s="1">
        <f t="shared" si="61"/>
        <v>1.3710568932490201</v>
      </c>
      <c r="AL287" s="1">
        <f t="shared" si="61"/>
        <v>1.2460555347337063</v>
      </c>
      <c r="AM287" s="1">
        <f t="shared" si="61"/>
        <v>1.1521691224611552</v>
      </c>
      <c r="AN287" s="29">
        <f t="shared" si="61"/>
        <v>1.1650758213476871</v>
      </c>
      <c r="AO287" s="1">
        <f t="shared" si="58"/>
        <v>58922.592448838448</v>
      </c>
      <c r="AP287" s="1">
        <f t="shared" si="59"/>
        <v>51666.885934047496</v>
      </c>
      <c r="AQ287" s="29">
        <f t="shared" si="60"/>
        <v>71600.757438523462</v>
      </c>
    </row>
    <row r="288" spans="1:43" x14ac:dyDescent="0.2">
      <c r="A288" s="26"/>
      <c r="E288" s="25" t="s">
        <v>572</v>
      </c>
      <c r="F288" s="26" t="s">
        <v>573</v>
      </c>
      <c r="G288" s="1">
        <v>0.31759013362564098</v>
      </c>
      <c r="H288" s="1">
        <v>0.81882050604119305</v>
      </c>
      <c r="I288" s="1">
        <f>VLOOKUP(F288,'[1]SUSMB vs SHAM all proteins sum'!$B$2:$E$3214,2,FALSE)</f>
        <v>0.77281258873238001</v>
      </c>
      <c r="J288" s="29">
        <f>VLOOKUP(F288,'[1]SUSMB vs SHAM all proteins sum'!$B$2:$E$3214,3,FALSE)</f>
        <v>0.94125236867112705</v>
      </c>
      <c r="K288" s="25">
        <f>VLOOKUP($E288,[1]AllProteinsNorm!$A$1:$Q$3226,4,FALSE)</f>
        <v>133357.62479881101</v>
      </c>
      <c r="L288" s="1">
        <f>VLOOKUP($E288,[1]AllProteinsNorm!$A$1:$Q$3226,5,FALSE)</f>
        <v>184151.674931958</v>
      </c>
      <c r="M288" s="1">
        <f>VLOOKUP($E288,[1]AllProteinsNorm!$A$1:$Q$3226,10,FALSE)</f>
        <v>246894.77634421899</v>
      </c>
      <c r="N288" s="1">
        <f>VLOOKUP($E288,[1]AllProteinsNorm!$A$1:$Q$3226,11,FALSE)</f>
        <v>285031.26294286503</v>
      </c>
      <c r="O288" s="1">
        <f>VLOOKUP($E288,[1]AllProteinsNorm!$A$1:$Q$3226,15,FALSE)</f>
        <v>337625.859184534</v>
      </c>
      <c r="P288" s="1">
        <f>VLOOKUP($E288,[1]AllProteinsNorm!$A$1:$Q$3226,6,FALSE)</f>
        <v>222931.32518611901</v>
      </c>
      <c r="Q288" s="1">
        <f>VLOOKUP($E288,[1]AllProteinsNorm!$A$1:$Q$3226,8,FALSE)</f>
        <v>133585.74266813701</v>
      </c>
      <c r="R288" s="1">
        <f>VLOOKUP($E288,[1]AllProteinsNorm!$A$1:$Q$3226,13,FALSE)</f>
        <v>197509.721655856</v>
      </c>
      <c r="S288" s="1">
        <f>VLOOKUP($E288,[1]AllProteinsNorm!$A$1:$Q$3226,16,FALSE)</f>
        <v>207301.37457516399</v>
      </c>
      <c r="T288" s="1">
        <f>VLOOKUP($E288,[1]AllProteinsNorm!$A$1:$Q$3226,17,FALSE)</f>
        <v>176138.91306530399</v>
      </c>
      <c r="U288" s="1">
        <f>VLOOKUP($E288,[1]AllProteinsNorm!$A$1:$Q$3226,3,FALSE)</f>
        <v>232737.86550359899</v>
      </c>
      <c r="V288" s="1">
        <f>VLOOKUP($E288,[1]AllProteinsNorm!$A$1:$Q$3226,7,FALSE)</f>
        <v>133027.506698346</v>
      </c>
      <c r="W288" s="1">
        <f>VLOOKUP($E288,[1]AllProteinsNorm!$A$1:$Q$3226,9,FALSE)</f>
        <v>254594.917120939</v>
      </c>
      <c r="X288" s="1">
        <f>VLOOKUP($E288,[1]AllProteinsNorm!$A$1:$Q$3226,12,FALSE)</f>
        <v>236666.72656574901</v>
      </c>
      <c r="Y288" s="29">
        <f>VLOOKUP($E288,[1]AllProteinsNorm!$A$1:$Q$3226,14,FALSE)</f>
        <v>231083.32376715599</v>
      </c>
      <c r="Z288" s="25">
        <f t="shared" si="61"/>
        <v>0.56171335142939405</v>
      </c>
      <c r="AA288" s="1">
        <f t="shared" si="61"/>
        <v>0.77566209396291463</v>
      </c>
      <c r="AB288" s="1">
        <f t="shared" si="61"/>
        <v>1.0399412293068857</v>
      </c>
      <c r="AC288" s="1">
        <f t="shared" si="61"/>
        <v>1.2005752667785745</v>
      </c>
      <c r="AD288" s="1">
        <f t="shared" si="61"/>
        <v>1.4221080585222312</v>
      </c>
      <c r="AE288" s="1">
        <f t="shared" si="61"/>
        <v>0.93900518997551508</v>
      </c>
      <c r="AF288" s="1">
        <f t="shared" si="61"/>
        <v>0.56267420277249014</v>
      </c>
      <c r="AG288" s="1">
        <f t="shared" si="61"/>
        <v>0.8319272921857469</v>
      </c>
      <c r="AH288" s="1">
        <f t="shared" si="61"/>
        <v>0.8731705445729695</v>
      </c>
      <c r="AI288" s="1">
        <f t="shared" si="61"/>
        <v>0.74191167789848578</v>
      </c>
      <c r="AJ288" s="1">
        <f t="shared" si="61"/>
        <v>0.98031114931581875</v>
      </c>
      <c r="AK288" s="1">
        <f t="shared" si="61"/>
        <v>0.56032286667188991</v>
      </c>
      <c r="AL288" s="1">
        <f t="shared" si="61"/>
        <v>1.0723748594701015</v>
      </c>
      <c r="AM288" s="1">
        <f t="shared" si="61"/>
        <v>0.99685983723561444</v>
      </c>
      <c r="AN288" s="29">
        <f t="shared" si="61"/>
        <v>0.97334208260321564</v>
      </c>
      <c r="AO288" s="1">
        <f t="shared" si="58"/>
        <v>72200.152420407117</v>
      </c>
      <c r="AP288" s="1">
        <f t="shared" si="59"/>
        <v>30930.531810298475</v>
      </c>
      <c r="AQ288" s="29">
        <f t="shared" si="60"/>
        <v>43117.567498233329</v>
      </c>
    </row>
    <row r="289" spans="1:43" x14ac:dyDescent="0.2">
      <c r="A289" s="26"/>
      <c r="E289" s="25" t="s">
        <v>574</v>
      </c>
      <c r="F289" s="26" t="s">
        <v>575</v>
      </c>
      <c r="G289" s="1">
        <v>0.89765458977442503</v>
      </c>
      <c r="H289" s="1">
        <v>1.0295401505920401</v>
      </c>
      <c r="I289" s="1">
        <f>VLOOKUP(F289,'[1]SUSMB vs SHAM all proteins sum'!$B$2:$E$3214,2,FALSE)</f>
        <v>0.550504094738131</v>
      </c>
      <c r="J289" s="29">
        <f>VLOOKUP(F289,'[1]SUSMB vs SHAM all proteins sum'!$B$2:$E$3214,3,FALSE)</f>
        <v>1.1341604118251001</v>
      </c>
      <c r="K289" s="25">
        <f>VLOOKUP($E289,[1]AllProteinsNorm!$A$1:$Q$3226,4,FALSE)</f>
        <v>52469.2663761453</v>
      </c>
      <c r="L289" s="1">
        <f>VLOOKUP($E289,[1]AllProteinsNorm!$A$1:$Q$3226,5,FALSE)</f>
        <v>149442.494599286</v>
      </c>
      <c r="M289" s="1">
        <f>VLOOKUP($E289,[1]AllProteinsNorm!$A$1:$Q$3226,10,FALSE)</f>
        <v>130518.07401742401</v>
      </c>
      <c r="N289" s="1">
        <f>VLOOKUP($E289,[1]AllProteinsNorm!$A$1:$Q$3226,11,FALSE)</f>
        <v>125933.694020626</v>
      </c>
      <c r="O289" s="1">
        <f>VLOOKUP($E289,[1]AllProteinsNorm!$A$1:$Q$3226,15,FALSE)</f>
        <v>104316.04715235801</v>
      </c>
      <c r="P289" s="1">
        <f>VLOOKUP($E289,[1]AllProteinsNorm!$A$1:$Q$3226,6,FALSE)</f>
        <v>142495.91445513701</v>
      </c>
      <c r="Q289" s="1">
        <f>VLOOKUP($E289,[1]AllProteinsNorm!$A$1:$Q$3226,8,FALSE)</f>
        <v>98955.861829011206</v>
      </c>
      <c r="R289" s="1">
        <f>VLOOKUP($E289,[1]AllProteinsNorm!$A$1:$Q$3226,13,FALSE)</f>
        <v>72736.036154150293</v>
      </c>
      <c r="S289" s="1">
        <f>VLOOKUP($E289,[1]AllProteinsNorm!$A$1:$Q$3226,16,FALSE)</f>
        <v>126396.63185484899</v>
      </c>
      <c r="T289" s="1">
        <f>VLOOKUP($E289,[1]AllProteinsNorm!$A$1:$Q$3226,17,FALSE)</f>
        <v>119958.26975181101</v>
      </c>
      <c r="U289" s="1">
        <f>VLOOKUP($E289,[1]AllProteinsNorm!$A$1:$Q$3226,3,FALSE)</f>
        <v>120056.906386471</v>
      </c>
      <c r="V289" s="1">
        <f>VLOOKUP($E289,[1]AllProteinsNorm!$A$1:$Q$3226,7,FALSE)</f>
        <v>147664.580468523</v>
      </c>
      <c r="W289" s="1">
        <f>VLOOKUP($E289,[1]AllProteinsNorm!$A$1:$Q$3226,9,FALSE)</f>
        <v>136906.29208423401</v>
      </c>
      <c r="X289" s="1">
        <f>VLOOKUP($E289,[1]AllProteinsNorm!$A$1:$Q$3226,12,FALSE)</f>
        <v>111795.492945291</v>
      </c>
      <c r="Y289" s="29">
        <f>VLOOKUP($E289,[1]AllProteinsNorm!$A$1:$Q$3226,14,FALSE)</f>
        <v>92983.107054309294</v>
      </c>
      <c r="Z289" s="25">
        <f t="shared" si="61"/>
        <v>0.46624463192423538</v>
      </c>
      <c r="AA289" s="1">
        <f t="shared" si="61"/>
        <v>1.3279537851507215</v>
      </c>
      <c r="AB289" s="1">
        <f t="shared" si="61"/>
        <v>1.1597903988873077</v>
      </c>
      <c r="AC289" s="1">
        <f t="shared" si="61"/>
        <v>1.1190533596292234</v>
      </c>
      <c r="AD289" s="1">
        <f t="shared" si="61"/>
        <v>0.92695782440851193</v>
      </c>
      <c r="AE289" s="1">
        <f t="shared" si="61"/>
        <v>1.2662261124361389</v>
      </c>
      <c r="AF289" s="1">
        <f t="shared" si="61"/>
        <v>0.87932693863981493</v>
      </c>
      <c r="AG289" s="1">
        <f t="shared" si="61"/>
        <v>0.64633620301079409</v>
      </c>
      <c r="AH289" s="1">
        <f t="shared" si="61"/>
        <v>1.1231670493189889</v>
      </c>
      <c r="AI289" s="1">
        <f t="shared" si="61"/>
        <v>1.0659554285693102</v>
      </c>
      <c r="AJ289" s="1">
        <f t="shared" si="61"/>
        <v>1.066831918838711</v>
      </c>
      <c r="AK289" s="1">
        <f t="shared" si="61"/>
        <v>1.3121551476483804</v>
      </c>
      <c r="AL289" s="1">
        <f t="shared" si="61"/>
        <v>1.2165564371211817</v>
      </c>
      <c r="AM289" s="1">
        <f t="shared" si="61"/>
        <v>0.99342056901263254</v>
      </c>
      <c r="AN289" s="29">
        <f t="shared" si="61"/>
        <v>0.82625272884353151</v>
      </c>
      <c r="AO289" s="1">
        <f t="shared" si="58"/>
        <v>33288.204059895485</v>
      </c>
      <c r="AP289" s="1">
        <f t="shared" si="59"/>
        <v>24134.404299533981</v>
      </c>
      <c r="AQ289" s="29">
        <f t="shared" si="60"/>
        <v>19134.708831728582</v>
      </c>
    </row>
    <row r="290" spans="1:43" x14ac:dyDescent="0.2">
      <c r="A290" s="26"/>
      <c r="E290" s="25" t="s">
        <v>576</v>
      </c>
      <c r="F290" s="26" t="s">
        <v>577</v>
      </c>
      <c r="G290" s="1">
        <v>0.102183180181772</v>
      </c>
      <c r="H290" s="1">
        <v>0.83846458918129396</v>
      </c>
      <c r="I290" s="1">
        <f>VLOOKUP(F290,'[1]SUSMB vs SHAM all proteins sum'!$B$2:$E$3214,2,FALSE)</f>
        <v>5.5083012387202597E-2</v>
      </c>
      <c r="J290" s="29">
        <f>VLOOKUP(F290,'[1]SUSMB vs SHAM all proteins sum'!$B$2:$E$3214,3,FALSE)</f>
        <v>0.83146839856329902</v>
      </c>
      <c r="K290" s="25">
        <f>VLOOKUP($E290,[1]AllProteinsNorm!$A$1:$Q$3226,4,FALSE)</f>
        <v>713603.13648330001</v>
      </c>
      <c r="L290" s="1">
        <f>VLOOKUP($E290,[1]AllProteinsNorm!$A$1:$Q$3226,5,FALSE)</f>
        <v>612430.56295797694</v>
      </c>
      <c r="M290" s="1">
        <f>VLOOKUP($E290,[1]AllProteinsNorm!$A$1:$Q$3226,10,FALSE)</f>
        <v>583833.32202187099</v>
      </c>
      <c r="N290" s="1">
        <f>VLOOKUP($E290,[1]AllProteinsNorm!$A$1:$Q$3226,11,FALSE)</f>
        <v>476639.98340521101</v>
      </c>
      <c r="O290" s="1">
        <f>VLOOKUP($E290,[1]AllProteinsNorm!$A$1:$Q$3226,15,FALSE)</f>
        <v>582343.62432361895</v>
      </c>
      <c r="P290" s="1">
        <f>VLOOKUP($E290,[1]AllProteinsNorm!$A$1:$Q$3226,6,FALSE)</f>
        <v>564055.96734089695</v>
      </c>
      <c r="Q290" s="1">
        <f>VLOOKUP($E290,[1]AllProteinsNorm!$A$1:$Q$3226,8,FALSE)</f>
        <v>480678.794513172</v>
      </c>
      <c r="R290" s="1">
        <f>VLOOKUP($E290,[1]AllProteinsNorm!$A$1:$Q$3226,13,FALSE)</f>
        <v>506532.70951293898</v>
      </c>
      <c r="S290" s="1">
        <f>VLOOKUP($E290,[1]AllProteinsNorm!$A$1:$Q$3226,16,FALSE)</f>
        <v>558241.33258807298</v>
      </c>
      <c r="T290" s="1">
        <f>VLOOKUP($E290,[1]AllProteinsNorm!$A$1:$Q$3226,17,FALSE)</f>
        <v>382815.27951682499</v>
      </c>
      <c r="U290" s="1">
        <f>VLOOKUP($E290,[1]AllProteinsNorm!$A$1:$Q$3226,3,FALSE)</f>
        <v>423053.45862187003</v>
      </c>
      <c r="V290" s="1">
        <f>VLOOKUP($E290,[1]AllProteinsNorm!$A$1:$Q$3226,7,FALSE)</f>
        <v>523477.259401966</v>
      </c>
      <c r="W290" s="1">
        <f>VLOOKUP($E290,[1]AllProteinsNorm!$A$1:$Q$3226,9,FALSE)</f>
        <v>570480.52661143197</v>
      </c>
      <c r="X290" s="1">
        <f>VLOOKUP($E290,[1]AllProteinsNorm!$A$1:$Q$3226,12,FALSE)</f>
        <v>474598.85028662998</v>
      </c>
      <c r="Y290" s="29">
        <f>VLOOKUP($E290,[1]AllProteinsNorm!$A$1:$Q$3226,14,FALSE)</f>
        <v>469397.14398954099</v>
      </c>
      <c r="Z290" s="25">
        <f t="shared" si="61"/>
        <v>1.2018171771031791</v>
      </c>
      <c r="AA290" s="1">
        <f t="shared" si="61"/>
        <v>1.0314270393668477</v>
      </c>
      <c r="AB290" s="1">
        <f t="shared" si="61"/>
        <v>0.98326489766979441</v>
      </c>
      <c r="AC290" s="1">
        <f t="shared" si="61"/>
        <v>0.8027348676934557</v>
      </c>
      <c r="AD290" s="1">
        <f t="shared" si="61"/>
        <v>0.98075601816672309</v>
      </c>
      <c r="AE290" s="1">
        <f t="shared" si="61"/>
        <v>0.94995679774973085</v>
      </c>
      <c r="AF290" s="1">
        <f t="shared" si="61"/>
        <v>0.8095368453144387</v>
      </c>
      <c r="AG290" s="1">
        <f t="shared" si="61"/>
        <v>0.85307880519876522</v>
      </c>
      <c r="AH290" s="1">
        <f t="shared" si="61"/>
        <v>0.94016406062841851</v>
      </c>
      <c r="AI290" s="1">
        <f t="shared" si="61"/>
        <v>0.64471966988284379</v>
      </c>
      <c r="AJ290" s="1">
        <f t="shared" si="61"/>
        <v>0.71248693764194371</v>
      </c>
      <c r="AK290" s="1">
        <f t="shared" si="61"/>
        <v>0.88161602718362264</v>
      </c>
      <c r="AL290" s="1">
        <f t="shared" si="61"/>
        <v>0.96077674134568658</v>
      </c>
      <c r="AM290" s="1">
        <f t="shared" si="61"/>
        <v>0.79929728633029939</v>
      </c>
      <c r="AN290" s="29">
        <f t="shared" si="61"/>
        <v>0.79053681477618709</v>
      </c>
      <c r="AO290" s="1">
        <f t="shared" si="58"/>
        <v>75705.927941065049</v>
      </c>
      <c r="AP290" s="1">
        <f t="shared" si="59"/>
        <v>65774.888558579813</v>
      </c>
      <c r="AQ290" s="29">
        <f t="shared" si="60"/>
        <v>50432.375890500945</v>
      </c>
    </row>
    <row r="291" spans="1:43" x14ac:dyDescent="0.2">
      <c r="A291" s="26"/>
      <c r="E291" s="25" t="s">
        <v>578</v>
      </c>
      <c r="F291" s="26" t="s">
        <v>579</v>
      </c>
      <c r="G291" s="43">
        <v>4.5510047724930504E-3</v>
      </c>
      <c r="H291" s="1">
        <v>1.2857554517216701</v>
      </c>
      <c r="I291" s="1">
        <f>VLOOKUP(F291,'[1]SUSMB vs SHAM all proteins sum'!$B$2:$E$3214,2,FALSE)</f>
        <v>0.41277924787432302</v>
      </c>
      <c r="J291" s="29">
        <f>VLOOKUP(F291,'[1]SUSMB vs SHAM all proteins sum'!$B$2:$E$3214,3,FALSE)</f>
        <v>1.08548479408646</v>
      </c>
      <c r="K291" s="25">
        <f>VLOOKUP($E291,[1]AllProteinsNorm!$A$1:$Q$3226,4,FALSE)</f>
        <v>319843.47183934803</v>
      </c>
      <c r="L291" s="1">
        <f>VLOOKUP($E291,[1]AllProteinsNorm!$A$1:$Q$3226,5,FALSE)</f>
        <v>281490.906193314</v>
      </c>
      <c r="M291" s="1">
        <f>VLOOKUP($E291,[1]AllProteinsNorm!$A$1:$Q$3226,10,FALSE)</f>
        <v>374954.69936223701</v>
      </c>
      <c r="N291" s="1">
        <f>VLOOKUP($E291,[1]AllProteinsNorm!$A$1:$Q$3226,11,FALSE)</f>
        <v>336814.43258135603</v>
      </c>
      <c r="O291" s="1">
        <f>VLOOKUP($E291,[1]AllProteinsNorm!$A$1:$Q$3226,15,FALSE)</f>
        <v>290015.59615743201</v>
      </c>
      <c r="P291" s="1">
        <f>VLOOKUP($E291,[1]AllProteinsNorm!$A$1:$Q$3226,6,FALSE)</f>
        <v>376923.565216024</v>
      </c>
      <c r="Q291" s="1">
        <f>VLOOKUP($E291,[1]AllProteinsNorm!$A$1:$Q$3226,8,FALSE)</f>
        <v>464091.40964145202</v>
      </c>
      <c r="R291" s="1">
        <f>VLOOKUP($E291,[1]AllProteinsNorm!$A$1:$Q$3226,13,FALSE)</f>
        <v>379127.52788917703</v>
      </c>
      <c r="S291" s="1">
        <f>VLOOKUP($E291,[1]AllProteinsNorm!$A$1:$Q$3226,16,FALSE)</f>
        <v>418700.39181733999</v>
      </c>
      <c r="T291" s="1">
        <f>VLOOKUP($E291,[1]AllProteinsNorm!$A$1:$Q$3226,17,FALSE)</f>
        <v>417291.05320674798</v>
      </c>
      <c r="U291" s="1">
        <f>VLOOKUP($E291,[1]AllProteinsNorm!$A$1:$Q$3226,3,FALSE)</f>
        <v>335321.47625842801</v>
      </c>
      <c r="V291" s="1">
        <f>VLOOKUP($E291,[1]AllProteinsNorm!$A$1:$Q$3226,7,FALSE)</f>
        <v>267263.02495877002</v>
      </c>
      <c r="W291" s="1">
        <f>VLOOKUP($E291,[1]AllProteinsNorm!$A$1:$Q$3226,9,FALSE)</f>
        <v>342980.35396465001</v>
      </c>
      <c r="X291" s="1">
        <f>VLOOKUP($E291,[1]AllProteinsNorm!$A$1:$Q$3226,12,FALSE)</f>
        <v>436687.08373785298</v>
      </c>
      <c r="Y291" s="29">
        <f>VLOOKUP($E291,[1]AllProteinsNorm!$A$1:$Q$3226,14,FALSE)</f>
        <v>370229.983788602</v>
      </c>
      <c r="Z291" s="25">
        <f t="shared" si="61"/>
        <v>0.99756615280672634</v>
      </c>
      <c r="AA291" s="1">
        <f t="shared" si="61"/>
        <v>0.87794757456355821</v>
      </c>
      <c r="AB291" s="1">
        <f t="shared" si="61"/>
        <v>1.1694536542157861</v>
      </c>
      <c r="AC291" s="1">
        <f t="shared" si="61"/>
        <v>1.050497219117007</v>
      </c>
      <c r="AD291" s="1">
        <f t="shared" si="61"/>
        <v>0.9045353992969225</v>
      </c>
      <c r="AE291" s="1">
        <f t="shared" si="61"/>
        <v>1.1755943890066509</v>
      </c>
      <c r="AF291" s="1">
        <f t="shared" si="61"/>
        <v>1.4474639091562003</v>
      </c>
      <c r="AG291" s="1">
        <f t="shared" si="61"/>
        <v>1.1824683719338096</v>
      </c>
      <c r="AH291" s="1">
        <f t="shared" si="61"/>
        <v>1.3058929627104818</v>
      </c>
      <c r="AI291" s="1">
        <f t="shared" si="61"/>
        <v>1.3014973485443238</v>
      </c>
      <c r="AJ291" s="1">
        <f t="shared" si="61"/>
        <v>1.0458408080081385</v>
      </c>
      <c r="AK291" s="1">
        <f t="shared" si="61"/>
        <v>0.83357195337575396</v>
      </c>
      <c r="AL291" s="1">
        <f t="shared" si="61"/>
        <v>1.0697282337050764</v>
      </c>
      <c r="AM291" s="1">
        <f t="shared" si="61"/>
        <v>1.3619920131543766</v>
      </c>
      <c r="AN291" s="29">
        <f t="shared" si="61"/>
        <v>1.1547176450335681</v>
      </c>
      <c r="AO291" s="1">
        <f t="shared" si="58"/>
        <v>33713.01719242434</v>
      </c>
      <c r="AP291" s="1">
        <f t="shared" si="59"/>
        <v>31919.811656209873</v>
      </c>
      <c r="AQ291" s="29">
        <f t="shared" si="60"/>
        <v>54832.129762869939</v>
      </c>
    </row>
    <row r="292" spans="1:43" x14ac:dyDescent="0.2">
      <c r="A292" s="26"/>
      <c r="E292" s="25" t="s">
        <v>580</v>
      </c>
      <c r="F292" s="26" t="s">
        <v>581</v>
      </c>
      <c r="G292" s="1">
        <v>0.79934552717359797</v>
      </c>
      <c r="H292" s="1">
        <v>0.99424922245825798</v>
      </c>
      <c r="I292" s="1">
        <f>VLOOKUP(F292,'[1]SUSMB vs SHAM all proteins sum'!$B$2:$E$3214,2,FALSE)</f>
        <v>0.67384859403480202</v>
      </c>
      <c r="J292" s="29">
        <f>VLOOKUP(F292,'[1]SUSMB vs SHAM all proteins sum'!$B$2:$E$3214,3,FALSE)</f>
        <v>0.97805434911433098</v>
      </c>
      <c r="K292" s="25">
        <f>VLOOKUP($E292,[1]AllProteinsNorm!$A$1:$Q$3226,4,FALSE)</f>
        <v>3900942.0307406601</v>
      </c>
      <c r="L292" s="1">
        <f>VLOOKUP($E292,[1]AllProteinsNorm!$A$1:$Q$3226,5,FALSE)</f>
        <v>4115994.9389566202</v>
      </c>
      <c r="M292" s="1">
        <f>VLOOKUP($E292,[1]AllProteinsNorm!$A$1:$Q$3226,10,FALSE)</f>
        <v>4146246.04182882</v>
      </c>
      <c r="N292" s="1">
        <f>VLOOKUP($E292,[1]AllProteinsNorm!$A$1:$Q$3226,11,FALSE)</f>
        <v>3962464.8902935698</v>
      </c>
      <c r="O292" s="1">
        <f>VLOOKUP($E292,[1]AllProteinsNorm!$A$1:$Q$3226,15,FALSE)</f>
        <v>4163460.3001361699</v>
      </c>
      <c r="P292" s="1">
        <f>VLOOKUP($E292,[1]AllProteinsNorm!$A$1:$Q$3226,6,FALSE)</f>
        <v>3991012.6664722399</v>
      </c>
      <c r="Q292" s="1">
        <f>VLOOKUP($E292,[1]AllProteinsNorm!$A$1:$Q$3226,8,FALSE)</f>
        <v>4134220.4451094698</v>
      </c>
      <c r="R292" s="1">
        <f>VLOOKUP($E292,[1]AllProteinsNorm!$A$1:$Q$3226,13,FALSE)</f>
        <v>4247122.1726467498</v>
      </c>
      <c r="S292" s="1">
        <f>VLOOKUP($E292,[1]AllProteinsNorm!$A$1:$Q$3226,16,FALSE)</f>
        <v>3971067.4855228001</v>
      </c>
      <c r="T292" s="1">
        <f>VLOOKUP($E292,[1]AllProteinsNorm!$A$1:$Q$3226,17,FALSE)</f>
        <v>3834571.1063236301</v>
      </c>
      <c r="U292" s="1">
        <f>VLOOKUP($E292,[1]AllProteinsNorm!$A$1:$Q$3226,3,FALSE)</f>
        <v>3406093.3422269002</v>
      </c>
      <c r="V292" s="1">
        <f>VLOOKUP($E292,[1]AllProteinsNorm!$A$1:$Q$3226,7,FALSE)</f>
        <v>4233771.8501251303</v>
      </c>
      <c r="W292" s="1">
        <f>VLOOKUP($E292,[1]AllProteinsNorm!$A$1:$Q$3226,9,FALSE)</f>
        <v>4454860.0319820195</v>
      </c>
      <c r="X292" s="1">
        <f>VLOOKUP($E292,[1]AllProteinsNorm!$A$1:$Q$3226,12,FALSE)</f>
        <v>3689123.6662514699</v>
      </c>
      <c r="Y292" s="29">
        <f>VLOOKUP($E292,[1]AllProteinsNorm!$A$1:$Q$3226,14,FALSE)</f>
        <v>4147562.3452687399</v>
      </c>
      <c r="Z292" s="25">
        <f t="shared" si="61"/>
        <v>0.96133895879283027</v>
      </c>
      <c r="AA292" s="1">
        <f t="shared" si="61"/>
        <v>1.0143360905729322</v>
      </c>
      <c r="AB292" s="1">
        <f t="shared" si="61"/>
        <v>1.0217911010571494</v>
      </c>
      <c r="AC292" s="1">
        <f t="shared" si="61"/>
        <v>0.97650050727995863</v>
      </c>
      <c r="AD292" s="1">
        <f t="shared" si="61"/>
        <v>1.0260333422971293</v>
      </c>
      <c r="AE292" s="1">
        <f t="shared" si="61"/>
        <v>0.9835357539488877</v>
      </c>
      <c r="AF292" s="1">
        <f t="shared" si="61"/>
        <v>1.0188275413482533</v>
      </c>
      <c r="AG292" s="1">
        <f t="shared" si="61"/>
        <v>1.0466507769516782</v>
      </c>
      <c r="AH292" s="1">
        <f t="shared" si="61"/>
        <v>0.97862051057029575</v>
      </c>
      <c r="AI292" s="1">
        <f t="shared" si="61"/>
        <v>0.94498266462839975</v>
      </c>
      <c r="AJ292" s="1">
        <f t="shared" si="61"/>
        <v>0.83938961444805094</v>
      </c>
      <c r="AK292" s="1">
        <f t="shared" si="61"/>
        <v>1.0433607549387016</v>
      </c>
      <c r="AL292" s="1">
        <f t="shared" si="61"/>
        <v>1.0978452053285854</v>
      </c>
      <c r="AM292" s="1">
        <f t="shared" si="61"/>
        <v>0.9091389403443183</v>
      </c>
      <c r="AN292" s="29">
        <f t="shared" si="61"/>
        <v>1.0221154877741054</v>
      </c>
      <c r="AO292" s="1">
        <f t="shared" si="58"/>
        <v>105893.0173161423</v>
      </c>
      <c r="AP292" s="1">
        <f t="shared" si="59"/>
        <v>142149.71933556662</v>
      </c>
      <c r="AQ292" s="29">
        <f t="shared" si="60"/>
        <v>382557.15956326172</v>
      </c>
    </row>
    <row r="293" spans="1:43" x14ac:dyDescent="0.2">
      <c r="A293" s="26"/>
      <c r="E293" s="25" t="s">
        <v>582</v>
      </c>
      <c r="F293" s="26" t="s">
        <v>583</v>
      </c>
      <c r="G293" s="1">
        <v>0.71782349054428296</v>
      </c>
      <c r="H293" s="1">
        <v>0.82998804834713003</v>
      </c>
      <c r="I293" s="1">
        <f>VLOOKUP(F293,'[1]SUSMB vs SHAM all proteins sum'!$B$2:$E$3214,2,FALSE)</f>
        <v>0.57308378534950699</v>
      </c>
      <c r="J293" s="29">
        <f>VLOOKUP(F293,'[1]SUSMB vs SHAM all proteins sum'!$B$2:$E$3214,3,FALSE)</f>
        <v>1.1703998938584601</v>
      </c>
      <c r="K293" s="25">
        <f>VLOOKUP($E293,[1]AllProteinsNorm!$A$1:$Q$3226,4,FALSE)</f>
        <v>109215.672808527</v>
      </c>
      <c r="L293" s="1">
        <f>VLOOKUP($E293,[1]AllProteinsNorm!$A$1:$Q$3226,5,FALSE)</f>
        <v>130582.46993085201</v>
      </c>
      <c r="M293" s="1">
        <f>VLOOKUP($E293,[1]AllProteinsNorm!$A$1:$Q$3226,10,FALSE)</f>
        <v>181021.904334074</v>
      </c>
      <c r="N293" s="1">
        <f>VLOOKUP($E293,[1]AllProteinsNorm!$A$1:$Q$3226,11,FALSE)</f>
        <v>65148.880548805399</v>
      </c>
      <c r="O293" s="1">
        <f>VLOOKUP($E293,[1]AllProteinsNorm!$A$1:$Q$3226,15,FALSE)</f>
        <v>166598.93318868699</v>
      </c>
      <c r="P293" s="1">
        <f>VLOOKUP($E293,[1]AllProteinsNorm!$A$1:$Q$3226,6,FALSE)</f>
        <v>88748.1869060514</v>
      </c>
      <c r="Q293" s="1">
        <f>VLOOKUP($E293,[1]AllProteinsNorm!$A$1:$Q$3226,8,FALSE)</f>
        <v>170534.414868102</v>
      </c>
      <c r="R293" s="1">
        <f>VLOOKUP($E293,[1]AllProteinsNorm!$A$1:$Q$3226,13,FALSE)</f>
        <v>216522.65686275499</v>
      </c>
      <c r="S293" s="1">
        <f>VLOOKUP($E293,[1]AllProteinsNorm!$A$1:$Q$3226,16,FALSE)</f>
        <v>189663.49461704999</v>
      </c>
      <c r="T293" s="1">
        <f>VLOOKUP($E293,[1]AllProteinsNorm!$A$1:$Q$3226,17,FALSE)</f>
        <v>17757.454897571599</v>
      </c>
      <c r="U293" s="1">
        <f>VLOOKUP($E293,[1]AllProteinsNorm!$A$1:$Q$3226,3,FALSE)</f>
        <v>91734.015726477097</v>
      </c>
      <c r="V293" s="1">
        <f>VLOOKUP($E293,[1]AllProteinsNorm!$A$1:$Q$3226,7,FALSE)</f>
        <v>110564.191390116</v>
      </c>
      <c r="W293" s="1">
        <f>VLOOKUP($E293,[1]AllProteinsNorm!$A$1:$Q$3226,9,FALSE)</f>
        <v>116580.235989022</v>
      </c>
      <c r="X293" s="1">
        <f>VLOOKUP($E293,[1]AllProteinsNorm!$A$1:$Q$3226,12,FALSE)</f>
        <v>258134.201133189</v>
      </c>
      <c r="Y293" s="29">
        <f>VLOOKUP($E293,[1]AllProteinsNorm!$A$1:$Q$3226,14,FALSE)</f>
        <v>201621.172910908</v>
      </c>
      <c r="Z293" s="25">
        <f t="shared" si="61"/>
        <v>0.83681467757854944</v>
      </c>
      <c r="AA293" s="1">
        <f t="shared" si="61"/>
        <v>1.0005278973483103</v>
      </c>
      <c r="AB293" s="1">
        <f t="shared" si="61"/>
        <v>1.3869967799909595</v>
      </c>
      <c r="AC293" s="1">
        <f t="shared" si="61"/>
        <v>0.499173223669374</v>
      </c>
      <c r="AD293" s="1">
        <f t="shared" si="61"/>
        <v>1.2764874214128066</v>
      </c>
      <c r="AE293" s="1">
        <f t="shared" si="61"/>
        <v>0.67999201489760863</v>
      </c>
      <c r="AF293" s="1">
        <f t="shared" si="61"/>
        <v>1.3066412331138946</v>
      </c>
      <c r="AG293" s="1">
        <f t="shared" si="61"/>
        <v>1.6590049086518182</v>
      </c>
      <c r="AH293" s="1">
        <f t="shared" si="61"/>
        <v>1.453208976468404</v>
      </c>
      <c r="AI293" s="1">
        <f t="shared" si="61"/>
        <v>0.13605830108997727</v>
      </c>
      <c r="AJ293" s="1">
        <f t="shared" si="61"/>
        <v>0.70286954993829553</v>
      </c>
      <c r="AK293" s="1">
        <f t="shared" si="61"/>
        <v>0.84714707871697814</v>
      </c>
      <c r="AL293" s="1">
        <f t="shared" si="61"/>
        <v>0.89324224337487179</v>
      </c>
      <c r="AM293" s="1">
        <f t="shared" si="61"/>
        <v>1.9778341582161729</v>
      </c>
      <c r="AN293" s="29">
        <f t="shared" si="61"/>
        <v>1.5448291665816454</v>
      </c>
      <c r="AO293" s="1">
        <f t="shared" si="58"/>
        <v>41423.165192177556</v>
      </c>
      <c r="AP293" s="1">
        <f t="shared" si="59"/>
        <v>73168.635851970321</v>
      </c>
      <c r="AQ293" s="29">
        <f t="shared" si="60"/>
        <v>63656.516400326902</v>
      </c>
    </row>
    <row r="294" spans="1:43" x14ac:dyDescent="0.2">
      <c r="A294" s="26"/>
      <c r="E294" s="25" t="s">
        <v>584</v>
      </c>
      <c r="F294" s="26" t="s">
        <v>585</v>
      </c>
      <c r="G294" s="1">
        <v>0.853991191596017</v>
      </c>
      <c r="H294" s="1">
        <v>1.0105959801103299</v>
      </c>
      <c r="I294" s="1">
        <f>VLOOKUP(F294,'[1]SUSMB vs SHAM all proteins sum'!$B$2:$E$3214,2,FALSE)</f>
        <v>0.92934723450683099</v>
      </c>
      <c r="J294" s="29">
        <f>VLOOKUP(F294,'[1]SUSMB vs SHAM all proteins sum'!$B$2:$E$3214,3,FALSE)</f>
        <v>1.0053032709060501</v>
      </c>
      <c r="K294" s="25">
        <f>VLOOKUP($E294,[1]AllProteinsNorm!$A$1:$Q$3226,4,FALSE)</f>
        <v>751601.82062627701</v>
      </c>
      <c r="L294" s="1">
        <f>VLOOKUP($E294,[1]AllProteinsNorm!$A$1:$Q$3226,5,FALSE)</f>
        <v>699504.70208286599</v>
      </c>
      <c r="M294" s="1">
        <f>VLOOKUP($E294,[1]AllProteinsNorm!$A$1:$Q$3226,10,FALSE)</f>
        <v>817128.71472748404</v>
      </c>
      <c r="N294" s="1">
        <f>VLOOKUP($E294,[1]AllProteinsNorm!$A$1:$Q$3226,11,FALSE)</f>
        <v>764256.15820397704</v>
      </c>
      <c r="O294" s="1">
        <f>VLOOKUP($E294,[1]AllProteinsNorm!$A$1:$Q$3226,15,FALSE)</f>
        <v>875618.443808401</v>
      </c>
      <c r="P294" s="1">
        <f>VLOOKUP($E294,[1]AllProteinsNorm!$A$1:$Q$3226,6,FALSE)</f>
        <v>698811.50371896301</v>
      </c>
      <c r="Q294" s="1">
        <f>VLOOKUP($E294,[1]AllProteinsNorm!$A$1:$Q$3226,8,FALSE)</f>
        <v>783447.39086895797</v>
      </c>
      <c r="R294" s="1">
        <f>VLOOKUP($E294,[1]AllProteinsNorm!$A$1:$Q$3226,13,FALSE)</f>
        <v>829804.70595884405</v>
      </c>
      <c r="S294" s="1">
        <f>VLOOKUP($E294,[1]AllProteinsNorm!$A$1:$Q$3226,16,FALSE)</f>
        <v>884267.07196013595</v>
      </c>
      <c r="T294" s="1">
        <f>VLOOKUP($E294,[1]AllProteinsNorm!$A$1:$Q$3226,17,FALSE)</f>
        <v>754364.74353846197</v>
      </c>
      <c r="U294" s="1">
        <f>VLOOKUP($E294,[1]AllProteinsNorm!$A$1:$Q$3226,3,FALSE)</f>
        <v>659611.293825706</v>
      </c>
      <c r="V294" s="1">
        <f>VLOOKUP($E294,[1]AllProteinsNorm!$A$1:$Q$3226,7,FALSE)</f>
        <v>832257.538105121</v>
      </c>
      <c r="W294" s="1">
        <f>VLOOKUP($E294,[1]AllProteinsNorm!$A$1:$Q$3226,9,FALSE)</f>
        <v>820472.11749529699</v>
      </c>
      <c r="X294" s="1">
        <f>VLOOKUP($E294,[1]AllProteinsNorm!$A$1:$Q$3226,12,FALSE)</f>
        <v>815643.06807492604</v>
      </c>
      <c r="Y294" s="29">
        <f>VLOOKUP($E294,[1]AllProteinsNorm!$A$1:$Q$3226,14,FALSE)</f>
        <v>803523.27811846696</v>
      </c>
      <c r="Z294" s="25">
        <f t="shared" si="61"/>
        <v>0.96159249804023361</v>
      </c>
      <c r="AA294" s="1">
        <f t="shared" si="61"/>
        <v>0.89493992085632812</v>
      </c>
      <c r="AB294" s="1">
        <f t="shared" si="61"/>
        <v>1.0454270072955383</v>
      </c>
      <c r="AC294" s="1">
        <f t="shared" si="61"/>
        <v>0.9777823418490813</v>
      </c>
      <c r="AD294" s="1">
        <f t="shared" si="61"/>
        <v>1.1202582319588186</v>
      </c>
      <c r="AE294" s="1">
        <f t="shared" si="61"/>
        <v>0.89405304920688555</v>
      </c>
      <c r="AF294" s="1">
        <f t="shared" si="61"/>
        <v>1.0023354294712126</v>
      </c>
      <c r="AG294" s="1">
        <f t="shared" si="61"/>
        <v>1.0616445545909172</v>
      </c>
      <c r="AH294" s="1">
        <f t="shared" si="61"/>
        <v>1.1313232077489492</v>
      </c>
      <c r="AI294" s="1">
        <f t="shared" si="61"/>
        <v>0.96512735635498159</v>
      </c>
      <c r="AJ294" s="1">
        <f t="shared" si="61"/>
        <v>0.84390065904430034</v>
      </c>
      <c r="AK294" s="1">
        <f t="shared" si="61"/>
        <v>1.064782685614664</v>
      </c>
      <c r="AL294" s="1">
        <f t="shared" si="61"/>
        <v>1.0497045262307332</v>
      </c>
      <c r="AM294" s="1">
        <f t="shared" si="61"/>
        <v>1.0435262845502848</v>
      </c>
      <c r="AN294" s="29">
        <f t="shared" si="61"/>
        <v>1.0280203360811293</v>
      </c>
      <c r="AO294" s="1">
        <f t="shared" si="58"/>
        <v>60070.113180326218</v>
      </c>
      <c r="AP294" s="1">
        <f t="shared" si="59"/>
        <v>63401.496504755713</v>
      </c>
      <c r="AQ294" s="29">
        <f t="shared" si="60"/>
        <v>64011.739763051621</v>
      </c>
    </row>
    <row r="295" spans="1:43" x14ac:dyDescent="0.2">
      <c r="A295" s="26"/>
      <c r="E295" s="25" t="s">
        <v>586</v>
      </c>
      <c r="F295" s="26" t="s">
        <v>587</v>
      </c>
      <c r="G295" s="1">
        <v>0.50087352397679097</v>
      </c>
      <c r="H295" s="1">
        <v>0.89733620131379799</v>
      </c>
      <c r="I295" s="1">
        <f>VLOOKUP(F295,'[1]SUSMB vs SHAM all proteins sum'!$B$2:$E$3214,2,FALSE)</f>
        <v>0.82757817488444496</v>
      </c>
      <c r="J295" s="29">
        <f>VLOOKUP(F295,'[1]SUSMB vs SHAM all proteins sum'!$B$2:$E$3214,3,FALSE)</f>
        <v>1.0214919493008701</v>
      </c>
      <c r="K295" s="25">
        <f>VLOOKUP($E295,[1]AllProteinsNorm!$A$1:$Q$3226,4,FALSE)</f>
        <v>84170.113195598198</v>
      </c>
      <c r="L295" s="1">
        <f>VLOOKUP($E295,[1]AllProteinsNorm!$A$1:$Q$3226,5,FALSE)</f>
        <v>74516.477275786703</v>
      </c>
      <c r="M295" s="1">
        <f>VLOOKUP($E295,[1]AllProteinsNorm!$A$1:$Q$3226,10,FALSE)</f>
        <v>63532.666277013399</v>
      </c>
      <c r="N295" s="1">
        <f>VLOOKUP($E295,[1]AllProteinsNorm!$A$1:$Q$3226,11,FALSE)</f>
        <v>73964.152612946695</v>
      </c>
      <c r="O295" s="1">
        <f>VLOOKUP($E295,[1]AllProteinsNorm!$A$1:$Q$3226,15,FALSE)</f>
        <v>53842.602005713699</v>
      </c>
      <c r="P295" s="1">
        <f>VLOOKUP($E295,[1]AllProteinsNorm!$A$1:$Q$3226,6,FALSE)</f>
        <v>67513.065786261403</v>
      </c>
      <c r="Q295" s="1">
        <f>VLOOKUP($E295,[1]AllProteinsNorm!$A$1:$Q$3226,8,FALSE)</f>
        <v>78097.030719727307</v>
      </c>
      <c r="R295" s="1">
        <f>VLOOKUP($E295,[1]AllProteinsNorm!$A$1:$Q$3226,13,FALSE)</f>
        <v>41816.263474022999</v>
      </c>
      <c r="S295" s="1">
        <f>VLOOKUP($E295,[1]AllProteinsNorm!$A$1:$Q$3226,16,FALSE)</f>
        <v>83867.265186566801</v>
      </c>
      <c r="T295" s="1">
        <f>VLOOKUP($E295,[1]AllProteinsNorm!$A$1:$Q$3226,17,FALSE)</f>
        <v>49931.029627835604</v>
      </c>
      <c r="U295" s="1">
        <f>VLOOKUP($E295,[1]AllProteinsNorm!$A$1:$Q$3226,3,FALSE)</f>
        <v>71097.346487068004</v>
      </c>
      <c r="V295" s="1">
        <f>VLOOKUP($E295,[1]AllProteinsNorm!$A$1:$Q$3226,7,FALSE)</f>
        <v>61247.120599610404</v>
      </c>
      <c r="W295" s="1">
        <f>VLOOKUP($E295,[1]AllProteinsNorm!$A$1:$Q$3226,9,FALSE)</f>
        <v>80611.428100666599</v>
      </c>
      <c r="X295" s="1">
        <f>VLOOKUP($E295,[1]AllProteinsNorm!$A$1:$Q$3226,12,FALSE)</f>
        <v>63825.2497340146</v>
      </c>
      <c r="Y295" s="29">
        <f>VLOOKUP($E295,[1]AllProteinsNorm!$A$1:$Q$3226,14,FALSE)</f>
        <v>78777.313982293897</v>
      </c>
      <c r="Z295" s="25">
        <f t="shared" ref="Z295:AN311" si="62">K295/AVERAGE($K295:$O295)</f>
        <v>1.2023408327121763</v>
      </c>
      <c r="AA295" s="1">
        <f t="shared" si="62"/>
        <v>1.0644419965355685</v>
      </c>
      <c r="AB295" s="1">
        <f t="shared" si="62"/>
        <v>0.90754207135750775</v>
      </c>
      <c r="AC295" s="1">
        <f t="shared" si="62"/>
        <v>1.056552230562422</v>
      </c>
      <c r="AD295" s="1">
        <f t="shared" si="62"/>
        <v>0.76912286883232595</v>
      </c>
      <c r="AE295" s="1">
        <f t="shared" si="62"/>
        <v>0.96440069585947252</v>
      </c>
      <c r="AF295" s="1">
        <f t="shared" si="62"/>
        <v>1.1155889588706878</v>
      </c>
      <c r="AG295" s="1">
        <f t="shared" si="62"/>
        <v>0.59733079994120653</v>
      </c>
      <c r="AH295" s="1">
        <f t="shared" si="62"/>
        <v>1.1980147540894963</v>
      </c>
      <c r="AI295" s="1">
        <f t="shared" si="62"/>
        <v>0.71324741599667685</v>
      </c>
      <c r="AJ295" s="1">
        <f t="shared" si="62"/>
        <v>1.0156009007643574</v>
      </c>
      <c r="AK295" s="1">
        <f t="shared" si="62"/>
        <v>0.87489384518030755</v>
      </c>
      <c r="AL295" s="1">
        <f t="shared" si="62"/>
        <v>1.1515062521472514</v>
      </c>
      <c r="AM295" s="1">
        <f t="shared" si="62"/>
        <v>0.91172152441956011</v>
      </c>
      <c r="AN295" s="29">
        <f t="shared" si="62"/>
        <v>1.1253065689978565</v>
      </c>
      <c r="AO295" s="1">
        <f t="shared" si="58"/>
        <v>10390.312420803362</v>
      </c>
      <c r="AP295" s="1">
        <f t="shared" si="59"/>
        <v>16096.771539899632</v>
      </c>
      <c r="AQ295" s="29">
        <f t="shared" si="60"/>
        <v>7738.3326622781005</v>
      </c>
    </row>
    <row r="296" spans="1:43" x14ac:dyDescent="0.2">
      <c r="A296" s="26"/>
      <c r="E296" s="25" t="s">
        <v>588</v>
      </c>
      <c r="F296" s="26" t="s">
        <v>589</v>
      </c>
      <c r="G296" s="1">
        <v>0.20564277372362499</v>
      </c>
      <c r="H296" s="43">
        <v>0.37682868245623302</v>
      </c>
      <c r="I296" s="1">
        <f>VLOOKUP(F296,'[1]SUSMB vs SHAM all proteins sum'!$B$2:$E$3214,2,FALSE)</f>
        <v>0.42332909685730402</v>
      </c>
      <c r="J296" s="29">
        <f>VLOOKUP(F296,'[1]SUSMB vs SHAM all proteins sum'!$B$2:$E$3214,3,FALSE)</f>
        <v>0.83716152445187497</v>
      </c>
      <c r="K296" s="25">
        <f>VLOOKUP($E296,[1]AllProteinsNorm!$A$1:$Q$3226,4,FALSE)</f>
        <v>91665.1123254454</v>
      </c>
      <c r="L296" s="1">
        <f>VLOOKUP($E296,[1]AllProteinsNorm!$A$1:$Q$3226,5,FALSE)</f>
        <v>73950.265818931293</v>
      </c>
      <c r="M296" s="1">
        <f>VLOOKUP($E296,[1]AllProteinsNorm!$A$1:$Q$3226,10,FALSE)</f>
        <v>125254.953605811</v>
      </c>
      <c r="N296" s="1">
        <f>VLOOKUP($E296,[1]AllProteinsNorm!$A$1:$Q$3226,11,FALSE)</f>
        <v>140715.34476726101</v>
      </c>
      <c r="O296" s="1">
        <f>VLOOKUP($E296,[1]AllProteinsNorm!$A$1:$Q$3226,15,FALSE)</f>
        <v>238109.11453701201</v>
      </c>
      <c r="P296" s="1">
        <f>VLOOKUP($E296,[1]AllProteinsNorm!$A$1:$Q$3226,6,FALSE)</f>
        <v>126044.18443448099</v>
      </c>
      <c r="Q296" s="1">
        <f>VLOOKUP($E296,[1]AllProteinsNorm!$A$1:$Q$3226,8,FALSE)</f>
        <v>60628.710143175398</v>
      </c>
      <c r="R296" s="1">
        <f>VLOOKUP($E296,[1]AllProteinsNorm!$A$1:$Q$3226,13,FALSE)</f>
        <v>3191.4119313626702</v>
      </c>
      <c r="S296" s="1">
        <f>VLOOKUP($E296,[1]AllProteinsNorm!$A$1:$Q$3226,16,FALSE)</f>
        <v>96866.612937905404</v>
      </c>
      <c r="T296" s="1">
        <f>VLOOKUP($E296,[1]AllProteinsNorm!$A$1:$Q$3226,17,FALSE)</f>
        <v>91499.315082510002</v>
      </c>
      <c r="U296" s="1">
        <f>VLOOKUP($E296,[1]AllProteinsNorm!$A$1:$Q$3226,3,FALSE)</f>
        <v>92094.399993093102</v>
      </c>
      <c r="V296" s="1">
        <f>VLOOKUP($E296,[1]AllProteinsNorm!$A$1:$Q$3226,7,FALSE)</f>
        <v>85802.530073322501</v>
      </c>
      <c r="W296" s="1">
        <f>VLOOKUP($E296,[1]AllProteinsNorm!$A$1:$Q$3226,9,FALSE)</f>
        <v>107676.350133033</v>
      </c>
      <c r="X296" s="1">
        <f>VLOOKUP($E296,[1]AllProteinsNorm!$A$1:$Q$3226,12,FALSE)</f>
        <v>110992.926565223</v>
      </c>
      <c r="Y296" s="29">
        <f>VLOOKUP($E296,[1]AllProteinsNorm!$A$1:$Q$3226,14,FALSE)</f>
        <v>123866.412412997</v>
      </c>
      <c r="Z296" s="25">
        <f t="shared" si="62"/>
        <v>0.68437976186969507</v>
      </c>
      <c r="AA296" s="1">
        <f t="shared" si="62"/>
        <v>0.55211916537751249</v>
      </c>
      <c r="AB296" s="1">
        <f t="shared" si="62"/>
        <v>0.93516446057906599</v>
      </c>
      <c r="AC296" s="1">
        <f t="shared" si="62"/>
        <v>1.050593095891482</v>
      </c>
      <c r="AD296" s="1">
        <f t="shared" si="62"/>
        <v>1.7777435162822446</v>
      </c>
      <c r="AE296" s="1">
        <f t="shared" si="62"/>
        <v>0.94105692711167344</v>
      </c>
      <c r="AF296" s="1">
        <f t="shared" si="62"/>
        <v>0.45265926324223849</v>
      </c>
      <c r="AG296" s="1">
        <f t="shared" si="62"/>
        <v>2.3827361165058989E-2</v>
      </c>
      <c r="AH296" s="1">
        <f t="shared" si="62"/>
        <v>0.72321462128580338</v>
      </c>
      <c r="AI296" s="1">
        <f t="shared" si="62"/>
        <v>0.6831419051239801</v>
      </c>
      <c r="AJ296" s="1">
        <f t="shared" si="62"/>
        <v>0.68758486121780094</v>
      </c>
      <c r="AK296" s="1">
        <f t="shared" si="62"/>
        <v>0.64060920899670626</v>
      </c>
      <c r="AL296" s="1">
        <f t="shared" si="62"/>
        <v>0.80392106651667672</v>
      </c>
      <c r="AM296" s="1">
        <f t="shared" si="62"/>
        <v>0.82868291681394357</v>
      </c>
      <c r="AN296" s="29">
        <f t="shared" si="62"/>
        <v>0.92479749034604619</v>
      </c>
      <c r="AO296" s="1">
        <f t="shared" si="58"/>
        <v>57198.730896051282</v>
      </c>
      <c r="AP296" s="1">
        <f t="shared" si="59"/>
        <v>41753.575496444624</v>
      </c>
      <c r="AQ296" s="29">
        <f t="shared" si="60"/>
        <v>13637.776254190116</v>
      </c>
    </row>
    <row r="297" spans="1:43" x14ac:dyDescent="0.2">
      <c r="A297" s="26"/>
      <c r="E297" s="25" t="s">
        <v>590</v>
      </c>
      <c r="F297" s="26" t="s">
        <v>591</v>
      </c>
      <c r="G297" s="1">
        <v>0.39426565614585202</v>
      </c>
      <c r="H297" s="1">
        <v>1.0815308003086099</v>
      </c>
      <c r="I297" s="1">
        <f>VLOOKUP(F297,'[1]SUSMB vs SHAM all proteins sum'!$B$2:$E$3214,2,FALSE)</f>
        <v>0.31986708897323302</v>
      </c>
      <c r="J297" s="29">
        <f>VLOOKUP(F297,'[1]SUSMB vs SHAM all proteins sum'!$B$2:$E$3214,3,FALSE)</f>
        <v>1.10704482257924</v>
      </c>
      <c r="K297" s="25">
        <f>VLOOKUP($E297,[1]AllProteinsNorm!$A$1:$Q$3226,4,FALSE)</f>
        <v>612304.11846618098</v>
      </c>
      <c r="L297" s="1">
        <f>VLOOKUP($E297,[1]AllProteinsNorm!$A$1:$Q$3226,5,FALSE)</f>
        <v>665500.33975354501</v>
      </c>
      <c r="M297" s="1">
        <f>VLOOKUP($E297,[1]AllProteinsNorm!$A$1:$Q$3226,10,FALSE)</f>
        <v>639196.70256928902</v>
      </c>
      <c r="N297" s="1">
        <f>VLOOKUP($E297,[1]AllProteinsNorm!$A$1:$Q$3226,11,FALSE)</f>
        <v>577258.95719941496</v>
      </c>
      <c r="O297" s="1">
        <f>VLOOKUP($E297,[1]AllProteinsNorm!$A$1:$Q$3226,15,FALSE)</f>
        <v>774990.73872272903</v>
      </c>
      <c r="P297" s="1">
        <f>VLOOKUP($E297,[1]AllProteinsNorm!$A$1:$Q$3226,6,FALSE)</f>
        <v>646975.01203721506</v>
      </c>
      <c r="Q297" s="1">
        <f>VLOOKUP($E297,[1]AllProteinsNorm!$A$1:$Q$3226,8,FALSE)</f>
        <v>803655.81206431403</v>
      </c>
      <c r="R297" s="1">
        <f>VLOOKUP($E297,[1]AllProteinsNorm!$A$1:$Q$3226,13,FALSE)</f>
        <v>864840.06816729601</v>
      </c>
      <c r="S297" s="1">
        <f>VLOOKUP($E297,[1]AllProteinsNorm!$A$1:$Q$3226,16,FALSE)</f>
        <v>640364.92415500805</v>
      </c>
      <c r="T297" s="1">
        <f>VLOOKUP($E297,[1]AllProteinsNorm!$A$1:$Q$3226,17,FALSE)</f>
        <v>598812.29107101006</v>
      </c>
      <c r="U297" s="1">
        <f>VLOOKUP($E297,[1]AllProteinsNorm!$A$1:$Q$3226,3,FALSE)</f>
        <v>697599.97814466595</v>
      </c>
      <c r="V297" s="1">
        <f>VLOOKUP($E297,[1]AllProteinsNorm!$A$1:$Q$3226,7,FALSE)</f>
        <v>557716.30487364903</v>
      </c>
      <c r="W297" s="1">
        <f>VLOOKUP($E297,[1]AllProteinsNorm!$A$1:$Q$3226,9,FALSE)</f>
        <v>694881.816565405</v>
      </c>
      <c r="X297" s="1">
        <f>VLOOKUP($E297,[1]AllProteinsNorm!$A$1:$Q$3226,12,FALSE)</f>
        <v>921921.25817985903</v>
      </c>
      <c r="Y297" s="29">
        <f>VLOOKUP($E297,[1]AllProteinsNorm!$A$1:$Q$3226,14,FALSE)</f>
        <v>777353.62961367297</v>
      </c>
      <c r="Z297" s="25">
        <f t="shared" si="62"/>
        <v>0.93645936837369859</v>
      </c>
      <c r="AA297" s="1">
        <f t="shared" si="62"/>
        <v>1.0178177951493039</v>
      </c>
      <c r="AB297" s="1">
        <f t="shared" si="62"/>
        <v>0.97758895016749481</v>
      </c>
      <c r="AC297" s="1">
        <f t="shared" si="62"/>
        <v>0.88286121576508969</v>
      </c>
      <c r="AD297" s="1">
        <f t="shared" si="62"/>
        <v>1.185272670544413</v>
      </c>
      <c r="AE297" s="1">
        <f t="shared" si="62"/>
        <v>0.98948511508239978</v>
      </c>
      <c r="AF297" s="1">
        <f t="shared" si="62"/>
        <v>1.2291131015757928</v>
      </c>
      <c r="AG297" s="1">
        <f t="shared" si="62"/>
        <v>1.3226884477095746</v>
      </c>
      <c r="AH297" s="1">
        <f t="shared" si="62"/>
        <v>0.9793756310263847</v>
      </c>
      <c r="AI297" s="1">
        <f t="shared" si="62"/>
        <v>0.91582493561447065</v>
      </c>
      <c r="AJ297" s="1">
        <f t="shared" si="62"/>
        <v>1.066911058098561</v>
      </c>
      <c r="AK297" s="1">
        <f t="shared" si="62"/>
        <v>0.85297263703206205</v>
      </c>
      <c r="AL297" s="1">
        <f t="shared" si="62"/>
        <v>1.0627538953441626</v>
      </c>
      <c r="AM297" s="1">
        <f t="shared" si="62"/>
        <v>1.4099885548509188</v>
      </c>
      <c r="AN297" s="29">
        <f t="shared" si="62"/>
        <v>1.1888864814670181</v>
      </c>
      <c r="AO297" s="1">
        <f t="shared" si="58"/>
        <v>67257.380605865023</v>
      </c>
      <c r="AP297" s="1">
        <f t="shared" si="59"/>
        <v>103852.23769890302</v>
      </c>
      <c r="AQ297" s="29">
        <f t="shared" si="60"/>
        <v>119197.98644342084</v>
      </c>
    </row>
    <row r="298" spans="1:43" x14ac:dyDescent="0.2">
      <c r="A298" s="26"/>
      <c r="E298" s="25" t="s">
        <v>592</v>
      </c>
      <c r="F298" s="26" t="s">
        <v>593</v>
      </c>
      <c r="G298" s="1">
        <v>0.23388184410933599</v>
      </c>
      <c r="H298" s="1">
        <v>0.73714436104731695</v>
      </c>
      <c r="I298" s="1">
        <f>VLOOKUP(F298,'[1]SUSMB vs SHAM all proteins sum'!$B$2:$E$3214,2,FALSE)</f>
        <v>0.90724247897010801</v>
      </c>
      <c r="J298" s="29">
        <f>VLOOKUP(F298,'[1]SUSMB vs SHAM all proteins sum'!$B$2:$E$3214,3,FALSE)</f>
        <v>0.96728868635078102</v>
      </c>
      <c r="K298" s="25">
        <f>VLOOKUP($E298,[1]AllProteinsNorm!$A$1:$Q$3226,4,FALSE)</f>
        <v>46934.151589543602</v>
      </c>
      <c r="L298" s="1">
        <f>VLOOKUP($E298,[1]AllProteinsNorm!$A$1:$Q$3226,5,FALSE)</f>
        <v>64008.3241201399</v>
      </c>
      <c r="M298" s="1">
        <f>VLOOKUP($E298,[1]AllProteinsNorm!$A$1:$Q$3226,10,FALSE)</f>
        <v>45034.941410840402</v>
      </c>
      <c r="N298" s="1">
        <f>VLOOKUP($E298,[1]AllProteinsNorm!$A$1:$Q$3226,11,FALSE)</f>
        <v>30731.768981841498</v>
      </c>
      <c r="O298" s="1">
        <f>VLOOKUP($E298,[1]AllProteinsNorm!$A$1:$Q$3226,15,FALSE)</f>
        <v>65504.146475665897</v>
      </c>
      <c r="P298" s="1">
        <f>VLOOKUP($E298,[1]AllProteinsNorm!$A$1:$Q$3226,6,FALSE)</f>
        <v>39502.251297633498</v>
      </c>
      <c r="Q298" s="1">
        <f>VLOOKUP($E298,[1]AllProteinsNorm!$A$1:$Q$3226,8,FALSE)</f>
        <v>17540.0921480986</v>
      </c>
      <c r="R298" s="1">
        <f>VLOOKUP($E298,[1]AllProteinsNorm!$A$1:$Q$3226,13,FALSE)</f>
        <v>56069.887303556003</v>
      </c>
      <c r="S298" s="1">
        <f>VLOOKUP($E298,[1]AllProteinsNorm!$A$1:$Q$3226,16,FALSE)</f>
        <v>37199.461537201401</v>
      </c>
      <c r="T298" s="1">
        <f>VLOOKUP($E298,[1]AllProteinsNorm!$A$1:$Q$3226,17,FALSE)</f>
        <v>41017.960801245499</v>
      </c>
      <c r="U298" s="1">
        <f>VLOOKUP($E298,[1]AllProteinsNorm!$A$1:$Q$3226,3,FALSE)</f>
        <v>22212.7605139482</v>
      </c>
      <c r="V298" s="1">
        <f>VLOOKUP($E298,[1]AllProteinsNorm!$A$1:$Q$3226,7,FALSE)</f>
        <v>63706.9176612788</v>
      </c>
      <c r="W298" s="1">
        <f>VLOOKUP($E298,[1]AllProteinsNorm!$A$1:$Q$3226,9,FALSE)</f>
        <v>58664.490229054398</v>
      </c>
      <c r="X298" s="1">
        <f>VLOOKUP($E298,[1]AllProteinsNorm!$A$1:$Q$3226,12,FALSE)</f>
        <v>83255.415683139305</v>
      </c>
      <c r="Y298" s="29">
        <f>VLOOKUP($E298,[1]AllProteinsNorm!$A$1:$Q$3226,14,FALSE)</f>
        <v>33368.3706654895</v>
      </c>
      <c r="Z298" s="25">
        <f t="shared" si="62"/>
        <v>0.9304454905258196</v>
      </c>
      <c r="AA298" s="1">
        <f t="shared" si="62"/>
        <v>1.2689322064355304</v>
      </c>
      <c r="AB298" s="1">
        <f t="shared" si="62"/>
        <v>0.89279462252272523</v>
      </c>
      <c r="AC298" s="1">
        <f t="shared" si="62"/>
        <v>0.60924156284112219</v>
      </c>
      <c r="AD298" s="1">
        <f t="shared" si="62"/>
        <v>1.2985861176748026</v>
      </c>
      <c r="AE298" s="1">
        <f t="shared" si="62"/>
        <v>0.7831118778269196</v>
      </c>
      <c r="AF298" s="1">
        <f t="shared" si="62"/>
        <v>0.34772333343384887</v>
      </c>
      <c r="AG298" s="1">
        <f t="shared" si="62"/>
        <v>1.1115567668534883</v>
      </c>
      <c r="AH298" s="1">
        <f t="shared" si="62"/>
        <v>0.73746025154503692</v>
      </c>
      <c r="AI298" s="1">
        <f t="shared" si="62"/>
        <v>0.81316004158017918</v>
      </c>
      <c r="AJ298" s="1">
        <f t="shared" si="62"/>
        <v>0.44035658795071592</v>
      </c>
      <c r="AK298" s="1">
        <f t="shared" si="62"/>
        <v>1.2629569779299588</v>
      </c>
      <c r="AL298" s="1">
        <f t="shared" si="62"/>
        <v>1.162993439510269</v>
      </c>
      <c r="AM298" s="1">
        <f t="shared" si="62"/>
        <v>1.6504959280330915</v>
      </c>
      <c r="AN298" s="29">
        <f t="shared" si="62"/>
        <v>0.6615108393440261</v>
      </c>
      <c r="AO298" s="1">
        <f t="shared" si="58"/>
        <v>12968.792497471892</v>
      </c>
      <c r="AP298" s="1">
        <f t="shared" si="59"/>
        <v>12302.688886534366</v>
      </c>
      <c r="AQ298" s="29">
        <f t="shared" si="60"/>
        <v>21874.614408432124</v>
      </c>
    </row>
    <row r="299" spans="1:43" x14ac:dyDescent="0.2">
      <c r="A299" s="26"/>
      <c r="E299" s="25" t="s">
        <v>594</v>
      </c>
      <c r="F299" s="26" t="s">
        <v>595</v>
      </c>
      <c r="G299" s="1">
        <v>0.65767694752020101</v>
      </c>
      <c r="H299" s="1">
        <v>0.96184957236876001</v>
      </c>
      <c r="I299" s="1">
        <f>VLOOKUP(F299,'[1]SUSMB vs SHAM all proteins sum'!$B$2:$E$3214,2,FALSE)</f>
        <v>0.392467913512838</v>
      </c>
      <c r="J299" s="29">
        <f>VLOOKUP(F299,'[1]SUSMB vs SHAM all proteins sum'!$B$2:$E$3214,3,FALSE)</f>
        <v>0.93658433790187701</v>
      </c>
      <c r="K299" s="25">
        <f>VLOOKUP($E299,[1]AllProteinsNorm!$A$1:$Q$3226,4,FALSE)</f>
        <v>821462.085052307</v>
      </c>
      <c r="L299" s="1">
        <f>VLOOKUP($E299,[1]AllProteinsNorm!$A$1:$Q$3226,5,FALSE)</f>
        <v>984569.21312289301</v>
      </c>
      <c r="M299" s="1">
        <f>VLOOKUP($E299,[1]AllProteinsNorm!$A$1:$Q$3226,10,FALSE)</f>
        <v>1044952.65397664</v>
      </c>
      <c r="N299" s="1">
        <f>VLOOKUP($E299,[1]AllProteinsNorm!$A$1:$Q$3226,11,FALSE)</f>
        <v>1073038.11880158</v>
      </c>
      <c r="O299" s="1">
        <f>VLOOKUP($E299,[1]AllProteinsNorm!$A$1:$Q$3226,15,FALSE)</f>
        <v>963769.80100416904</v>
      </c>
      <c r="P299" s="1">
        <f>VLOOKUP($E299,[1]AllProteinsNorm!$A$1:$Q$3226,6,FALSE)</f>
        <v>866040.22973235499</v>
      </c>
      <c r="Q299" s="1">
        <f>VLOOKUP($E299,[1]AllProteinsNorm!$A$1:$Q$3226,8,FALSE)</f>
        <v>939368.31039821706</v>
      </c>
      <c r="R299" s="1">
        <f>VLOOKUP($E299,[1]AllProteinsNorm!$A$1:$Q$3226,13,FALSE)</f>
        <v>757021.64411374903</v>
      </c>
      <c r="S299" s="1">
        <f>VLOOKUP($E299,[1]AllProteinsNorm!$A$1:$Q$3226,16,FALSE)</f>
        <v>1019458.5772532</v>
      </c>
      <c r="T299" s="1">
        <f>VLOOKUP($E299,[1]AllProteinsNorm!$A$1:$Q$3226,17,FALSE)</f>
        <v>1146047.9292365201</v>
      </c>
      <c r="U299" s="1">
        <f>VLOOKUP($E299,[1]AllProteinsNorm!$A$1:$Q$3226,3,FALSE)</f>
        <v>884347.53878469497</v>
      </c>
      <c r="V299" s="1">
        <f>VLOOKUP($E299,[1]AllProteinsNorm!$A$1:$Q$3226,7,FALSE)</f>
        <v>877480.52893729601</v>
      </c>
      <c r="W299" s="1">
        <f>VLOOKUP($E299,[1]AllProteinsNorm!$A$1:$Q$3226,9,FALSE)</f>
        <v>1032995.23965864</v>
      </c>
      <c r="X299" s="1">
        <f>VLOOKUP($E299,[1]AllProteinsNorm!$A$1:$Q$3226,12,FALSE)</f>
        <v>766924.88433065196</v>
      </c>
      <c r="Y299" s="29">
        <f>VLOOKUP($E299,[1]AllProteinsNorm!$A$1:$Q$3226,14,FALSE)</f>
        <v>1024570.1467580399</v>
      </c>
      <c r="Z299" s="25">
        <f t="shared" si="62"/>
        <v>0.84032023720693594</v>
      </c>
      <c r="AA299" s="1">
        <f t="shared" si="62"/>
        <v>1.0071717852509208</v>
      </c>
      <c r="AB299" s="1">
        <f t="shared" si="62"/>
        <v>1.0689414375147384</v>
      </c>
      <c r="AC299" s="1">
        <f t="shared" si="62"/>
        <v>1.0976716551269827</v>
      </c>
      <c r="AD299" s="1">
        <f t="shared" si="62"/>
        <v>0.98589488490042188</v>
      </c>
      <c r="AE299" s="1">
        <f t="shared" si="62"/>
        <v>0.88592175405527329</v>
      </c>
      <c r="AF299" s="1">
        <f t="shared" si="62"/>
        <v>0.9609332138174641</v>
      </c>
      <c r="AG299" s="1">
        <f t="shared" si="62"/>
        <v>0.7744004490626536</v>
      </c>
      <c r="AH299" s="1">
        <f t="shared" si="62"/>
        <v>1.0428620980182006</v>
      </c>
      <c r="AI299" s="1">
        <f t="shared" si="62"/>
        <v>1.1723575381878129</v>
      </c>
      <c r="AJ299" s="1">
        <f t="shared" si="62"/>
        <v>0.90464934059324897</v>
      </c>
      <c r="AK299" s="1">
        <f t="shared" si="62"/>
        <v>0.89762468607921708</v>
      </c>
      <c r="AL299" s="1">
        <f t="shared" si="62"/>
        <v>1.0567095190623566</v>
      </c>
      <c r="AM299" s="1">
        <f t="shared" si="62"/>
        <v>0.78453103612152586</v>
      </c>
      <c r="AN299" s="29">
        <f t="shared" si="62"/>
        <v>1.0480910128725403</v>
      </c>
      <c r="AO299" s="1">
        <f t="shared" si="58"/>
        <v>87479.939042793907</v>
      </c>
      <c r="AP299" s="1">
        <f t="shared" si="59"/>
        <v>132336.57716335222</v>
      </c>
      <c r="AQ299" s="29">
        <f t="shared" si="60"/>
        <v>100176.24134834505</v>
      </c>
    </row>
    <row r="300" spans="1:43" x14ac:dyDescent="0.2">
      <c r="A300" s="26"/>
      <c r="E300" s="25" t="s">
        <v>596</v>
      </c>
      <c r="F300" s="26" t="s">
        <v>597</v>
      </c>
      <c r="G300" s="1">
        <v>0.62679956136517601</v>
      </c>
      <c r="H300" s="1">
        <v>0.88905660824589805</v>
      </c>
      <c r="I300" s="1">
        <f>VLOOKUP(F300,'[1]SUSMB vs SHAM all proteins sum'!$B$2:$E$3214,2,FALSE)</f>
        <v>0.71244949620803699</v>
      </c>
      <c r="J300" s="29">
        <f>VLOOKUP(F300,'[1]SUSMB vs SHAM all proteins sum'!$B$2:$E$3214,3,FALSE)</f>
        <v>0.93820360067722097</v>
      </c>
      <c r="K300" s="25">
        <f>VLOOKUP($E300,[1]AllProteinsNorm!$A$1:$Q$3226,4,FALSE)</f>
        <v>108874.482106899</v>
      </c>
      <c r="L300" s="1">
        <f>VLOOKUP($E300,[1]AllProteinsNorm!$A$1:$Q$3226,5,FALSE)</f>
        <v>148777.053573713</v>
      </c>
      <c r="M300" s="1">
        <f>VLOOKUP($E300,[1]AllProteinsNorm!$A$1:$Q$3226,10,FALSE)</f>
        <v>196042.449156446</v>
      </c>
      <c r="N300" s="1">
        <f>VLOOKUP($E300,[1]AllProteinsNorm!$A$1:$Q$3226,11,FALSE)</f>
        <v>167153.87080630401</v>
      </c>
      <c r="O300" s="1">
        <f>VLOOKUP($E300,[1]AllProteinsNorm!$A$1:$Q$3226,15,FALSE)</f>
        <v>190519.65953651801</v>
      </c>
      <c r="P300" s="1">
        <f>VLOOKUP($E300,[1]AllProteinsNorm!$A$1:$Q$3226,6,FALSE)</f>
        <v>66019.290475407703</v>
      </c>
      <c r="Q300" s="1">
        <f>VLOOKUP($E300,[1]AllProteinsNorm!$A$1:$Q$3226,8,FALSE)</f>
        <v>212183.536222756</v>
      </c>
      <c r="R300" s="1">
        <f>VLOOKUP($E300,[1]AllProteinsNorm!$A$1:$Q$3226,13,FALSE)</f>
        <v>142982.82614345799</v>
      </c>
      <c r="S300" s="1">
        <f>VLOOKUP($E300,[1]AllProteinsNorm!$A$1:$Q$3226,16,FALSE)</f>
        <v>142306.98114240501</v>
      </c>
      <c r="T300" s="1">
        <f>VLOOKUP($E300,[1]AllProteinsNorm!$A$1:$Q$3226,17,FALSE)</f>
        <v>197071.06501270301</v>
      </c>
      <c r="U300" s="1">
        <f>VLOOKUP($E300,[1]AllProteinsNorm!$A$1:$Q$3226,3,FALSE)</f>
        <v>185512.329173473</v>
      </c>
      <c r="V300" s="1">
        <f>VLOOKUP($E300,[1]AllProteinsNorm!$A$1:$Q$3226,7,FALSE)</f>
        <v>157985.14639669901</v>
      </c>
      <c r="W300" s="1">
        <f>VLOOKUP($E300,[1]AllProteinsNorm!$A$1:$Q$3226,9,FALSE)</f>
        <v>154126.360171988</v>
      </c>
      <c r="X300" s="1">
        <f>VLOOKUP($E300,[1]AllProteinsNorm!$A$1:$Q$3226,12,FALSE)</f>
        <v>90872.726979126906</v>
      </c>
      <c r="Y300" s="29">
        <f>VLOOKUP($E300,[1]AllProteinsNorm!$A$1:$Q$3226,14,FALSE)</f>
        <v>179083.00309537799</v>
      </c>
      <c r="Z300" s="25">
        <f t="shared" si="62"/>
        <v>0.67093197638533464</v>
      </c>
      <c r="AA300" s="1">
        <f t="shared" si="62"/>
        <v>0.91682900036199455</v>
      </c>
      <c r="AB300" s="1">
        <f t="shared" si="62"/>
        <v>1.2080989532405879</v>
      </c>
      <c r="AC300" s="1">
        <f t="shared" si="62"/>
        <v>1.0300749517266907</v>
      </c>
      <c r="AD300" s="1">
        <f t="shared" si="62"/>
        <v>1.1740651182853914</v>
      </c>
      <c r="AE300" s="1">
        <f t="shared" si="62"/>
        <v>0.40683962101176324</v>
      </c>
      <c r="AF300" s="1">
        <f t="shared" si="62"/>
        <v>1.3075673616025589</v>
      </c>
      <c r="AG300" s="1">
        <f t="shared" si="62"/>
        <v>0.88112244740140178</v>
      </c>
      <c r="AH300" s="1">
        <f t="shared" si="62"/>
        <v>0.87695759615699898</v>
      </c>
      <c r="AI300" s="1">
        <f t="shared" si="62"/>
        <v>1.2144377321355562</v>
      </c>
      <c r="AJ300" s="1">
        <f t="shared" si="62"/>
        <v>1.1432077677668975</v>
      </c>
      <c r="AK300" s="1">
        <f t="shared" si="62"/>
        <v>0.97357327869894883</v>
      </c>
      <c r="AL300" s="1">
        <f t="shared" si="62"/>
        <v>0.9497937573814389</v>
      </c>
      <c r="AM300" s="1">
        <f t="shared" si="62"/>
        <v>0.55999732105974465</v>
      </c>
      <c r="AN300" s="29">
        <f t="shared" si="62"/>
        <v>1.103587460336487</v>
      </c>
      <c r="AO300" s="1">
        <f t="shared" si="58"/>
        <v>31608.905874722561</v>
      </c>
      <c r="AP300" s="1">
        <f t="shared" si="59"/>
        <v>51422.450022589197</v>
      </c>
      <c r="AQ300" s="29">
        <f t="shared" si="60"/>
        <v>33531.961444690249</v>
      </c>
    </row>
    <row r="301" spans="1:43" x14ac:dyDescent="0.2">
      <c r="A301" s="26"/>
      <c r="E301" s="25" t="s">
        <v>598</v>
      </c>
      <c r="F301" s="26" t="s">
        <v>599</v>
      </c>
      <c r="G301" s="1">
        <v>0.83523963360798603</v>
      </c>
      <c r="H301" s="1">
        <v>1.02148654599084</v>
      </c>
      <c r="I301" s="1">
        <f>VLOOKUP(F301,'[1]SUSMB vs SHAM all proteins sum'!$B$2:$E$3214,2,FALSE)</f>
        <v>0.298554078931832</v>
      </c>
      <c r="J301" s="29">
        <f>VLOOKUP(F301,'[1]SUSMB vs SHAM all proteins sum'!$B$2:$E$3214,3,FALSE)</f>
        <v>1.1530814649860199</v>
      </c>
      <c r="K301" s="25">
        <f>VLOOKUP($E301,[1]AllProteinsNorm!$A$1:$Q$3226,4,FALSE)</f>
        <v>163829.41944474899</v>
      </c>
      <c r="L301" s="1">
        <f>VLOOKUP($E301,[1]AllProteinsNorm!$A$1:$Q$3226,5,FALSE)</f>
        <v>167116.37313191901</v>
      </c>
      <c r="M301" s="1">
        <f>VLOOKUP($E301,[1]AllProteinsNorm!$A$1:$Q$3226,10,FALSE)</f>
        <v>231072.38283133</v>
      </c>
      <c r="N301" s="1">
        <f>VLOOKUP($E301,[1]AllProteinsNorm!$A$1:$Q$3226,11,FALSE)</f>
        <v>220676.75963198199</v>
      </c>
      <c r="O301" s="1">
        <f>VLOOKUP($E301,[1]AllProteinsNorm!$A$1:$Q$3226,15,FALSE)</f>
        <v>171869.03896137699</v>
      </c>
      <c r="P301" s="1">
        <f>VLOOKUP($E301,[1]AllProteinsNorm!$A$1:$Q$3226,6,FALSE)</f>
        <v>184337.32674029999</v>
      </c>
      <c r="Q301" s="1">
        <f>VLOOKUP($E301,[1]AllProteinsNorm!$A$1:$Q$3226,8,FALSE)</f>
        <v>173329.26986445501</v>
      </c>
      <c r="R301" s="1">
        <f>VLOOKUP($E301,[1]AllProteinsNorm!$A$1:$Q$3226,13,FALSE)</f>
        <v>167413.735363958</v>
      </c>
      <c r="S301" s="1">
        <f>VLOOKUP($E301,[1]AllProteinsNorm!$A$1:$Q$3226,16,FALSE)</f>
        <v>239890.30592692099</v>
      </c>
      <c r="T301" s="1">
        <f>VLOOKUP($E301,[1]AllProteinsNorm!$A$1:$Q$3226,17,FALSE)</f>
        <v>207963.664112472</v>
      </c>
      <c r="U301" s="1">
        <f>VLOOKUP($E301,[1]AllProteinsNorm!$A$1:$Q$3226,3,FALSE)</f>
        <v>164571.43283553101</v>
      </c>
      <c r="V301" s="1">
        <f>VLOOKUP($E301,[1]AllProteinsNorm!$A$1:$Q$3226,7,FALSE)</f>
        <v>268890.111247844</v>
      </c>
      <c r="W301" s="1">
        <f>VLOOKUP($E301,[1]AllProteinsNorm!$A$1:$Q$3226,9,FALSE)</f>
        <v>247262.99450325099</v>
      </c>
      <c r="X301" s="1">
        <f>VLOOKUP($E301,[1]AllProteinsNorm!$A$1:$Q$3226,12,FALSE)</f>
        <v>257762.44003935199</v>
      </c>
      <c r="Y301" s="29">
        <f>VLOOKUP($E301,[1]AllProteinsNorm!$A$1:$Q$3226,14,FALSE)</f>
        <v>173422.363101289</v>
      </c>
      <c r="Z301" s="25">
        <f t="shared" si="62"/>
        <v>0.8581374528414587</v>
      </c>
      <c r="AA301" s="1">
        <f t="shared" si="62"/>
        <v>0.87535449526446008</v>
      </c>
      <c r="AB301" s="1">
        <f t="shared" si="62"/>
        <v>1.2103556656486678</v>
      </c>
      <c r="AC301" s="1">
        <f t="shared" si="62"/>
        <v>1.1559034577166447</v>
      </c>
      <c r="AD301" s="1">
        <f t="shared" si="62"/>
        <v>0.90024892852876859</v>
      </c>
      <c r="AE301" s="1">
        <f t="shared" si="62"/>
        <v>0.96555774029262675</v>
      </c>
      <c r="AF301" s="1">
        <f t="shared" si="62"/>
        <v>0.90789760867409719</v>
      </c>
      <c r="AG301" s="1">
        <f t="shared" si="62"/>
        <v>0.87691207673693328</v>
      </c>
      <c r="AH301" s="1">
        <f t="shared" si="62"/>
        <v>1.2565438905123607</v>
      </c>
      <c r="AI301" s="1">
        <f t="shared" si="62"/>
        <v>1.0893123445709274</v>
      </c>
      <c r="AJ301" s="1">
        <f t="shared" si="62"/>
        <v>0.86202411424389802</v>
      </c>
      <c r="AK301" s="1">
        <f t="shared" si="62"/>
        <v>1.4084446855914015</v>
      </c>
      <c r="AL301" s="1">
        <f t="shared" si="62"/>
        <v>1.2951619861933921</v>
      </c>
      <c r="AM301" s="1">
        <f t="shared" si="62"/>
        <v>1.3501580148623207</v>
      </c>
      <c r="AN301" s="29">
        <f t="shared" si="62"/>
        <v>0.90838523045414277</v>
      </c>
      <c r="AO301" s="1">
        <f t="shared" si="58"/>
        <v>28848.326310707314</v>
      </c>
      <c r="AP301" s="1">
        <f t="shared" si="59"/>
        <v>26558.079275487085</v>
      </c>
      <c r="AQ301" s="29">
        <f t="shared" si="60"/>
        <v>44210.748823640955</v>
      </c>
    </row>
    <row r="302" spans="1:43" x14ac:dyDescent="0.2">
      <c r="A302" s="26"/>
      <c r="E302" s="25" t="s">
        <v>600</v>
      </c>
      <c r="F302" s="26" t="s">
        <v>601</v>
      </c>
      <c r="G302" s="1">
        <v>0.158079646850488</v>
      </c>
      <c r="H302" s="1">
        <v>1.2273258917221199</v>
      </c>
      <c r="I302" s="1">
        <f>VLOOKUP(F302,'[1]SUSMB vs SHAM all proteins sum'!$B$2:$E$3214,2,FALSE)</f>
        <v>0.53726692618463001</v>
      </c>
      <c r="J302" s="29">
        <f>VLOOKUP(F302,'[1]SUSMB vs SHAM all proteins sum'!$B$2:$E$3214,3,FALSE)</f>
        <v>1.10296044812878</v>
      </c>
      <c r="K302" s="25">
        <f>VLOOKUP($E302,[1]AllProteinsNorm!$A$1:$Q$3226,4,FALSE)</f>
        <v>743519.19193689094</v>
      </c>
      <c r="L302" s="1">
        <f>VLOOKUP($E302,[1]AllProteinsNorm!$A$1:$Q$3226,5,FALSE)</f>
        <v>564124.03071342595</v>
      </c>
      <c r="M302" s="1">
        <f>VLOOKUP($E302,[1]AllProteinsNorm!$A$1:$Q$3226,10,FALSE)</f>
        <v>870141.86365214596</v>
      </c>
      <c r="N302" s="1">
        <f>VLOOKUP($E302,[1]AllProteinsNorm!$A$1:$Q$3226,11,FALSE)</f>
        <v>793025.66301352403</v>
      </c>
      <c r="O302" s="1">
        <f>VLOOKUP($E302,[1]AllProteinsNorm!$A$1:$Q$3226,15,FALSE)</f>
        <v>1012357.60364113</v>
      </c>
      <c r="P302" s="1">
        <f>VLOOKUP($E302,[1]AllProteinsNorm!$A$1:$Q$3226,6,FALSE)</f>
        <v>1022181.79327952</v>
      </c>
      <c r="Q302" s="1">
        <f>VLOOKUP($E302,[1]AllProteinsNorm!$A$1:$Q$3226,8,FALSE)</f>
        <v>1115445.3439247501</v>
      </c>
      <c r="R302" s="1">
        <f>VLOOKUP($E302,[1]AllProteinsNorm!$A$1:$Q$3226,13,FALSE)</f>
        <v>1178545.02062752</v>
      </c>
      <c r="S302" s="1">
        <f>VLOOKUP($E302,[1]AllProteinsNorm!$A$1:$Q$3226,16,FALSE)</f>
        <v>810699.23233469005</v>
      </c>
      <c r="T302" s="1">
        <f>VLOOKUP($E302,[1]AllProteinsNorm!$A$1:$Q$3226,17,FALSE)</f>
        <v>749022.98281987302</v>
      </c>
      <c r="U302" s="1">
        <f>VLOOKUP($E302,[1]AllProteinsNorm!$A$1:$Q$3226,3,FALSE)</f>
        <v>565658.334791929</v>
      </c>
      <c r="V302" s="1">
        <f>VLOOKUP($E302,[1]AllProteinsNorm!$A$1:$Q$3226,7,FALSE)</f>
        <v>942475.36070972704</v>
      </c>
      <c r="W302" s="1">
        <f>VLOOKUP($E302,[1]AllProteinsNorm!$A$1:$Q$3226,9,FALSE)</f>
        <v>855391.17956826999</v>
      </c>
      <c r="X302" s="1">
        <f>VLOOKUP($E302,[1]AllProteinsNorm!$A$1:$Q$3226,12,FALSE)</f>
        <v>1157570.25104673</v>
      </c>
      <c r="Y302" s="29">
        <f>VLOOKUP($E302,[1]AllProteinsNorm!$A$1:$Q$3226,14,FALSE)</f>
        <v>906027.56818473898</v>
      </c>
      <c r="Z302" s="25">
        <f t="shared" si="62"/>
        <v>0.93332634482408949</v>
      </c>
      <c r="AA302" s="1">
        <f t="shared" si="62"/>
        <v>0.70813480717507016</v>
      </c>
      <c r="AB302" s="1">
        <f t="shared" si="62"/>
        <v>1.0922735201565732</v>
      </c>
      <c r="AC302" s="1">
        <f t="shared" si="62"/>
        <v>0.99547093261169739</v>
      </c>
      <c r="AD302" s="1">
        <f t="shared" si="62"/>
        <v>1.2707943952325698</v>
      </c>
      <c r="AE302" s="1">
        <f t="shared" si="62"/>
        <v>1.2831265247935717</v>
      </c>
      <c r="AF302" s="1">
        <f t="shared" si="62"/>
        <v>1.4001985920286797</v>
      </c>
      <c r="AG302" s="1">
        <f t="shared" si="62"/>
        <v>1.4794064877430606</v>
      </c>
      <c r="AH302" s="1">
        <f t="shared" si="62"/>
        <v>1.017656248113169</v>
      </c>
      <c r="AI302" s="1">
        <f t="shared" si="62"/>
        <v>0.94023515509179512</v>
      </c>
      <c r="AJ302" s="1">
        <f t="shared" si="62"/>
        <v>0.71006079164590474</v>
      </c>
      <c r="AK302" s="1">
        <f t="shared" si="62"/>
        <v>1.1830724654282192</v>
      </c>
      <c r="AL302" s="1">
        <f t="shared" si="62"/>
        <v>1.0737572502217045</v>
      </c>
      <c r="AM302" s="1">
        <f t="shared" si="62"/>
        <v>1.4530772345930922</v>
      </c>
      <c r="AN302" s="29">
        <f t="shared" si="62"/>
        <v>1.1373202032900533</v>
      </c>
      <c r="AO302" s="1">
        <f t="shared" si="58"/>
        <v>147536.55000379248</v>
      </c>
      <c r="AP302" s="1">
        <f t="shared" si="59"/>
        <v>168191.43036308407</v>
      </c>
      <c r="AQ302" s="29">
        <f t="shared" si="60"/>
        <v>190207.77990774039</v>
      </c>
    </row>
    <row r="303" spans="1:43" x14ac:dyDescent="0.2">
      <c r="A303" s="26"/>
      <c r="E303" s="25" t="s">
        <v>602</v>
      </c>
      <c r="F303" s="26" t="s">
        <v>603</v>
      </c>
      <c r="G303" s="1">
        <v>0.64645773470935997</v>
      </c>
      <c r="H303" s="1">
        <v>1.0632360302513599</v>
      </c>
      <c r="I303" s="1">
        <f>VLOOKUP(F303,'[1]SUSMB vs SHAM all proteins sum'!$B$2:$E$3214,2,FALSE)</f>
        <v>0.45267656778334098</v>
      </c>
      <c r="J303" s="29">
        <f>VLOOKUP(F303,'[1]SUSMB vs SHAM all proteins sum'!$B$2:$E$3214,3,FALSE)</f>
        <v>1.0741197089374399</v>
      </c>
      <c r="K303" s="25">
        <f>VLOOKUP($E303,[1]AllProteinsNorm!$A$1:$Q$3226,4,FALSE)</f>
        <v>306412.15112546599</v>
      </c>
      <c r="L303" s="1">
        <f>VLOOKUP($E303,[1]AllProteinsNorm!$A$1:$Q$3226,5,FALSE)</f>
        <v>479552.12345788401</v>
      </c>
      <c r="M303" s="1">
        <f>VLOOKUP($E303,[1]AllProteinsNorm!$A$1:$Q$3226,10,FALSE)</f>
        <v>456078.73846996902</v>
      </c>
      <c r="N303" s="1">
        <f>VLOOKUP($E303,[1]AllProteinsNorm!$A$1:$Q$3226,11,FALSE)</f>
        <v>425584.01344870299</v>
      </c>
      <c r="O303" s="1">
        <f>VLOOKUP($E303,[1]AllProteinsNorm!$A$1:$Q$3226,15,FALSE)</f>
        <v>426234.219827817</v>
      </c>
      <c r="P303" s="1">
        <f>VLOOKUP($E303,[1]AllProteinsNorm!$A$1:$Q$3226,6,FALSE)</f>
        <v>459952.29179729603</v>
      </c>
      <c r="Q303" s="1">
        <f>VLOOKUP($E303,[1]AllProteinsNorm!$A$1:$Q$3226,8,FALSE)</f>
        <v>489384.62661212299</v>
      </c>
      <c r="R303" s="1">
        <f>VLOOKUP($E303,[1]AllProteinsNorm!$A$1:$Q$3226,13,FALSE)</f>
        <v>519102.74629056698</v>
      </c>
      <c r="S303" s="1">
        <f>VLOOKUP($E303,[1]AllProteinsNorm!$A$1:$Q$3226,16,FALSE)</f>
        <v>294912.43471190298</v>
      </c>
      <c r="T303" s="1">
        <f>VLOOKUP($E303,[1]AllProteinsNorm!$A$1:$Q$3226,17,FALSE)</f>
        <v>479351.57000386203</v>
      </c>
      <c r="U303" s="1">
        <f>VLOOKUP($E303,[1]AllProteinsNorm!$A$1:$Q$3226,3,FALSE)</f>
        <v>491016.76740391599</v>
      </c>
      <c r="V303" s="1">
        <f>VLOOKUP($E303,[1]AllProteinsNorm!$A$1:$Q$3226,7,FALSE)</f>
        <v>394962.40002435702</v>
      </c>
      <c r="W303" s="1">
        <f>VLOOKUP($E303,[1]AllProteinsNorm!$A$1:$Q$3226,9,FALSE)</f>
        <v>422108.58628308598</v>
      </c>
      <c r="X303" s="1">
        <f>VLOOKUP($E303,[1]AllProteinsNorm!$A$1:$Q$3226,12,FALSE)</f>
        <v>497637.80956412799</v>
      </c>
      <c r="Y303" s="29">
        <f>VLOOKUP($E303,[1]AllProteinsNorm!$A$1:$Q$3226,14,FALSE)</f>
        <v>426666.98958635499</v>
      </c>
      <c r="Z303" s="25">
        <f t="shared" si="62"/>
        <v>0.73169163348944732</v>
      </c>
      <c r="AA303" s="1">
        <f t="shared" si="62"/>
        <v>1.1451382566501298</v>
      </c>
      <c r="AB303" s="1">
        <f t="shared" si="62"/>
        <v>1.0890853901360291</v>
      </c>
      <c r="AC303" s="1">
        <f t="shared" si="62"/>
        <v>1.0162660352845132</v>
      </c>
      <c r="AD303" s="1">
        <f t="shared" si="62"/>
        <v>1.0178186844398802</v>
      </c>
      <c r="AE303" s="1">
        <f t="shared" si="62"/>
        <v>1.0983351752736945</v>
      </c>
      <c r="AF303" s="1">
        <f t="shared" si="62"/>
        <v>1.1686176136788575</v>
      </c>
      <c r="AG303" s="1">
        <f t="shared" si="62"/>
        <v>1.2395824871405887</v>
      </c>
      <c r="AH303" s="1">
        <f t="shared" si="62"/>
        <v>0.70423108319338557</v>
      </c>
      <c r="AI303" s="1">
        <f t="shared" si="62"/>
        <v>1.1446593484742096</v>
      </c>
      <c r="AJ303" s="1">
        <f t="shared" si="62"/>
        <v>1.1725150562497391</v>
      </c>
      <c r="AK303" s="1">
        <f t="shared" si="62"/>
        <v>0.9431436794502378</v>
      </c>
      <c r="AL303" s="1">
        <f t="shared" si="62"/>
        <v>1.007966948676676</v>
      </c>
      <c r="AM303" s="1">
        <f t="shared" si="62"/>
        <v>1.1883256601563195</v>
      </c>
      <c r="AN303" s="29">
        <f t="shared" si="62"/>
        <v>1.0188521095517318</v>
      </c>
      <c r="AO303" s="1">
        <f t="shared" si="58"/>
        <v>59687.251626462945</v>
      </c>
      <c r="AP303" s="1">
        <f t="shared" si="59"/>
        <v>79156.056939410235</v>
      </c>
      <c r="AQ303" s="29">
        <f t="shared" si="60"/>
        <v>40598.594592819798</v>
      </c>
    </row>
    <row r="304" spans="1:43" x14ac:dyDescent="0.2">
      <c r="A304" s="26"/>
      <c r="E304" s="25" t="s">
        <v>604</v>
      </c>
      <c r="F304" s="26" t="s">
        <v>605</v>
      </c>
      <c r="G304" s="1">
        <v>0.29513222759253999</v>
      </c>
      <c r="H304" s="43">
        <v>1.7966580525632401</v>
      </c>
      <c r="I304" s="1">
        <f>VLOOKUP(F304,'[1]SUSMB vs SHAM all proteins sum'!$B$2:$E$3214,2,FALSE)</f>
        <v>0.70163629207077605</v>
      </c>
      <c r="J304" s="29">
        <f>VLOOKUP(F304,'[1]SUSMB vs SHAM all proteins sum'!$B$2:$E$3214,3,FALSE)</f>
        <v>1.22195068872579</v>
      </c>
      <c r="K304" s="25">
        <f>VLOOKUP($E304,[1]AllProteinsNorm!$A$1:$Q$3226,4,FALSE)</f>
        <v>3782.8381174495498</v>
      </c>
      <c r="L304" s="1">
        <f>VLOOKUP($E304,[1]AllProteinsNorm!$A$1:$Q$3226,5,FALSE)</f>
        <v>19927.690945410701</v>
      </c>
      <c r="M304" s="1">
        <f>VLOOKUP($E304,[1]AllProteinsNorm!$A$1:$Q$3226,10,FALSE)</f>
        <v>27353.299424518998</v>
      </c>
      <c r="N304" s="1">
        <f>VLOOKUP($E304,[1]AllProteinsNorm!$A$1:$Q$3226,11,FALSE)</f>
        <v>36915.432072917101</v>
      </c>
      <c r="O304" s="1">
        <f>VLOOKUP($E304,[1]AllProteinsNorm!$A$1:$Q$3226,15,FALSE)</f>
        <v>4484.3319622871304</v>
      </c>
      <c r="P304" s="1">
        <f>VLOOKUP($E304,[1]AllProteinsNorm!$A$1:$Q$3226,6,FALSE)</f>
        <v>26946.681610318399</v>
      </c>
      <c r="Q304" s="1">
        <f>VLOOKUP($E304,[1]AllProteinsNorm!$A$1:$Q$3226,8,FALSE)</f>
        <v>23168.9720968371</v>
      </c>
      <c r="R304" s="1">
        <f>VLOOKUP($E304,[1]AllProteinsNorm!$A$1:$Q$3226,13,FALSE)</f>
        <v>9787.4990753115908</v>
      </c>
      <c r="S304" s="1">
        <f>VLOOKUP($E304,[1]AllProteinsNorm!$A$1:$Q$3226,16,FALSE)</f>
        <v>33825.439071016197</v>
      </c>
      <c r="T304" s="1">
        <f>VLOOKUP($E304,[1]AllProteinsNorm!$A$1:$Q$3226,17,FALSE)</f>
        <v>30916.4822418353</v>
      </c>
      <c r="U304" s="1">
        <f>VLOOKUP($E304,[1]AllProteinsNorm!$A$1:$Q$3226,3,FALSE)</f>
        <v>21434.271345044901</v>
      </c>
      <c r="V304" s="1">
        <f>VLOOKUP($E304,[1]AllProteinsNorm!$A$1:$Q$3226,7,FALSE)</f>
        <v>18502.885217722702</v>
      </c>
      <c r="W304" s="1">
        <f>VLOOKUP($E304,[1]AllProteinsNorm!$A$1:$Q$3226,9,FALSE)</f>
        <v>9699.2109389122197</v>
      </c>
      <c r="X304" s="1">
        <f>VLOOKUP($E304,[1]AllProteinsNorm!$A$1:$Q$3226,12,FALSE)</f>
        <v>10855.458223621499</v>
      </c>
      <c r="Y304" s="29">
        <f>VLOOKUP($E304,[1]AllProteinsNorm!$A$1:$Q$3226,14,FALSE)</f>
        <v>22270.287546729101</v>
      </c>
      <c r="Z304" s="25">
        <f t="shared" si="62"/>
        <v>0.20455824904951761</v>
      </c>
      <c r="AA304" s="1">
        <f t="shared" si="62"/>
        <v>1.0775966194772024</v>
      </c>
      <c r="AB304" s="1">
        <f t="shared" si="62"/>
        <v>1.4791389063667504</v>
      </c>
      <c r="AC304" s="1">
        <f t="shared" si="62"/>
        <v>1.9962144594317381</v>
      </c>
      <c r="AD304" s="1">
        <f t="shared" si="62"/>
        <v>0.24249176567479075</v>
      </c>
      <c r="AE304" s="1">
        <f t="shared" si="62"/>
        <v>1.4571509107077409</v>
      </c>
      <c r="AF304" s="1">
        <f t="shared" si="62"/>
        <v>1.2528699926502567</v>
      </c>
      <c r="AG304" s="1">
        <f t="shared" si="62"/>
        <v>0.52926231872945406</v>
      </c>
      <c r="AH304" s="1">
        <f t="shared" si="62"/>
        <v>1.8291220440496405</v>
      </c>
      <c r="AI304" s="1">
        <f t="shared" si="62"/>
        <v>1.6718192208616702</v>
      </c>
      <c r="AJ304" s="1">
        <f t="shared" si="62"/>
        <v>1.1590654635125577</v>
      </c>
      <c r="AK304" s="1">
        <f t="shared" si="62"/>
        <v>1.0005497684509457</v>
      </c>
      <c r="AL304" s="1">
        <f t="shared" si="62"/>
        <v>0.52448810792979217</v>
      </c>
      <c r="AM304" s="1">
        <f t="shared" si="62"/>
        <v>0.58701257043252675</v>
      </c>
      <c r="AN304" s="29">
        <f t="shared" si="62"/>
        <v>1.2042733220261672</v>
      </c>
      <c r="AO304" s="1">
        <f t="shared" si="58"/>
        <v>12904.114769233098</v>
      </c>
      <c r="AP304" s="1">
        <f t="shared" si="59"/>
        <v>8383.6788976244461</v>
      </c>
      <c r="AQ304" s="29">
        <f t="shared" si="60"/>
        <v>5286.8259725294238</v>
      </c>
    </row>
    <row r="305" spans="1:43" x14ac:dyDescent="0.2">
      <c r="A305" s="26"/>
      <c r="E305" s="25" t="s">
        <v>606</v>
      </c>
      <c r="F305" s="26" t="s">
        <v>607</v>
      </c>
      <c r="G305" s="1">
        <v>0.42890729731279897</v>
      </c>
      <c r="H305" s="1">
        <v>0.88703998151305097</v>
      </c>
      <c r="I305" s="1">
        <f>VLOOKUP(F305,'[1]SUSMB vs SHAM all proteins sum'!$B$2:$E$3214,2,FALSE)</f>
        <v>0.61935469124809495</v>
      </c>
      <c r="J305" s="29">
        <f>VLOOKUP(F305,'[1]SUSMB vs SHAM all proteins sum'!$B$2:$E$3214,3,FALSE)</f>
        <v>0.95600176216577404</v>
      </c>
      <c r="K305" s="25">
        <f>VLOOKUP($E305,[1]AllProteinsNorm!$A$1:$Q$3226,4,FALSE)</f>
        <v>799215.56426681206</v>
      </c>
      <c r="L305" s="1">
        <f>VLOOKUP($E305,[1]AllProteinsNorm!$A$1:$Q$3226,5,FALSE)</f>
        <v>738176.54168207396</v>
      </c>
      <c r="M305" s="1">
        <f>VLOOKUP($E305,[1]AllProteinsNorm!$A$1:$Q$3226,10,FALSE)</f>
        <v>752496.29716665403</v>
      </c>
      <c r="N305" s="1">
        <f>VLOOKUP($E305,[1]AllProteinsNorm!$A$1:$Q$3226,11,FALSE)</f>
        <v>840467.98147000605</v>
      </c>
      <c r="O305" s="1">
        <f>VLOOKUP($E305,[1]AllProteinsNorm!$A$1:$Q$3226,15,FALSE)</f>
        <v>1074193.72121331</v>
      </c>
      <c r="P305" s="1">
        <f>VLOOKUP($E305,[1]AllProteinsNorm!$A$1:$Q$3226,6,FALSE)</f>
        <v>879540.19225375203</v>
      </c>
      <c r="Q305" s="1">
        <f>VLOOKUP($E305,[1]AllProteinsNorm!$A$1:$Q$3226,8,FALSE)</f>
        <v>1056813.15755847</v>
      </c>
      <c r="R305" s="1">
        <f>VLOOKUP($E305,[1]AllProteinsNorm!$A$1:$Q$3226,13,FALSE)</f>
        <v>550324.85524667799</v>
      </c>
      <c r="S305" s="1">
        <f>VLOOKUP($E305,[1]AllProteinsNorm!$A$1:$Q$3226,16,FALSE)</f>
        <v>767070.75311258005</v>
      </c>
      <c r="T305" s="1">
        <f>VLOOKUP($E305,[1]AllProteinsNorm!$A$1:$Q$3226,17,FALSE)</f>
        <v>560970.268908486</v>
      </c>
      <c r="U305" s="1">
        <f>VLOOKUP($E305,[1]AllProteinsNorm!$A$1:$Q$3226,3,FALSE)</f>
        <v>972103.54704424995</v>
      </c>
      <c r="V305" s="1">
        <f>VLOOKUP($E305,[1]AllProteinsNorm!$A$1:$Q$3226,7,FALSE)</f>
        <v>772165.022415185</v>
      </c>
      <c r="W305" s="1">
        <f>VLOOKUP($E305,[1]AllProteinsNorm!$A$1:$Q$3226,9,FALSE)</f>
        <v>807876.42314164306</v>
      </c>
      <c r="X305" s="1">
        <f>VLOOKUP($E305,[1]AllProteinsNorm!$A$1:$Q$3226,12,FALSE)</f>
        <v>701264.35603695095</v>
      </c>
      <c r="Y305" s="29">
        <f>VLOOKUP($E305,[1]AllProteinsNorm!$A$1:$Q$3226,14,FALSE)</f>
        <v>752621.17793754302</v>
      </c>
      <c r="Z305" s="25">
        <f t="shared" si="62"/>
        <v>0.95041745746417117</v>
      </c>
      <c r="AA305" s="1">
        <f t="shared" si="62"/>
        <v>0.87783059198651403</v>
      </c>
      <c r="AB305" s="1">
        <f t="shared" si="62"/>
        <v>0.89485947156251255</v>
      </c>
      <c r="AC305" s="1">
        <f t="shared" si="62"/>
        <v>0.99947433176125622</v>
      </c>
      <c r="AD305" s="1">
        <f t="shared" si="62"/>
        <v>1.2774181472255466</v>
      </c>
      <c r="AE305" s="1">
        <f t="shared" si="62"/>
        <v>1.0459385310222642</v>
      </c>
      <c r="AF305" s="1">
        <f t="shared" si="62"/>
        <v>1.2567493916898842</v>
      </c>
      <c r="AG305" s="1">
        <f t="shared" si="62"/>
        <v>0.65443964443149072</v>
      </c>
      <c r="AH305" s="1">
        <f t="shared" si="62"/>
        <v>0.91219123783855849</v>
      </c>
      <c r="AI305" s="1">
        <f t="shared" si="62"/>
        <v>0.66709904126817732</v>
      </c>
      <c r="AJ305" s="1">
        <f t="shared" si="62"/>
        <v>1.1560137500841512</v>
      </c>
      <c r="AK305" s="1">
        <f t="shared" si="62"/>
        <v>0.91824928111836035</v>
      </c>
      <c r="AL305" s="1">
        <f t="shared" si="62"/>
        <v>0.9607168458135763</v>
      </c>
      <c r="AM305" s="1">
        <f t="shared" si="62"/>
        <v>0.83393506842715126</v>
      </c>
      <c r="AN305" s="29">
        <f t="shared" si="62"/>
        <v>0.89500797826090672</v>
      </c>
      <c r="AO305" s="1">
        <f t="shared" si="58"/>
        <v>122091.00068496616</v>
      </c>
      <c r="AP305" s="1">
        <f t="shared" si="59"/>
        <v>192858.01651473684</v>
      </c>
      <c r="AQ305" s="29">
        <f t="shared" si="60"/>
        <v>92133.231401633122</v>
      </c>
    </row>
    <row r="306" spans="1:43" x14ac:dyDescent="0.2">
      <c r="A306" s="26"/>
      <c r="E306" s="25" t="s">
        <v>608</v>
      </c>
      <c r="F306" s="26" t="s">
        <v>609</v>
      </c>
      <c r="G306" s="1">
        <v>0.29823640307362098</v>
      </c>
      <c r="H306" s="1">
        <v>0.94316031149752499</v>
      </c>
      <c r="I306" s="1">
        <f>VLOOKUP(F306,'[1]SUSMB vs SHAM all proteins sum'!$B$2:$E$3214,2,FALSE)</f>
        <v>0.35745446384934698</v>
      </c>
      <c r="J306" s="29">
        <f>VLOOKUP(F306,'[1]SUSMB vs SHAM all proteins sum'!$B$2:$E$3214,3,FALSE)</f>
        <v>0.91909790317653495</v>
      </c>
      <c r="K306" s="25">
        <f>VLOOKUP($E306,[1]AllProteinsNorm!$A$1:$Q$3226,4,FALSE)</f>
        <v>609310.202377512</v>
      </c>
      <c r="L306" s="1">
        <f>VLOOKUP($E306,[1]AllProteinsNorm!$A$1:$Q$3226,5,FALSE)</f>
        <v>576128.02677829796</v>
      </c>
      <c r="M306" s="1">
        <f>VLOOKUP($E306,[1]AllProteinsNorm!$A$1:$Q$3226,10,FALSE)</f>
        <v>700483.34820030502</v>
      </c>
      <c r="N306" s="1">
        <f>VLOOKUP($E306,[1]AllProteinsNorm!$A$1:$Q$3226,11,FALSE)</f>
        <v>673054.80459271697</v>
      </c>
      <c r="O306" s="1">
        <f>VLOOKUP($E306,[1]AllProteinsNorm!$A$1:$Q$3226,15,FALSE)</f>
        <v>667775.83780095703</v>
      </c>
      <c r="P306" s="1">
        <f>VLOOKUP($E306,[1]AllProteinsNorm!$A$1:$Q$3226,6,FALSE)</f>
        <v>580715.07398865605</v>
      </c>
      <c r="Q306" s="1">
        <f>VLOOKUP($E306,[1]AllProteinsNorm!$A$1:$Q$3226,8,FALSE)</f>
        <v>635252.86164449796</v>
      </c>
      <c r="R306" s="1">
        <f>VLOOKUP($E306,[1]AllProteinsNorm!$A$1:$Q$3226,13,FALSE)</f>
        <v>635912.57318967604</v>
      </c>
      <c r="S306" s="1">
        <f>VLOOKUP($E306,[1]AllProteinsNorm!$A$1:$Q$3226,16,FALSE)</f>
        <v>658927.83571120002</v>
      </c>
      <c r="T306" s="1">
        <f>VLOOKUP($E306,[1]AllProteinsNorm!$A$1:$Q$3226,17,FALSE)</f>
        <v>533603.892122505</v>
      </c>
      <c r="U306" s="1">
        <f>VLOOKUP($E306,[1]AllProteinsNorm!$A$1:$Q$3226,3,FALSE)</f>
        <v>498442.81889198802</v>
      </c>
      <c r="V306" s="1">
        <f>VLOOKUP($E306,[1]AllProteinsNorm!$A$1:$Q$3226,7,FALSE)</f>
        <v>489017.353912308</v>
      </c>
      <c r="W306" s="1">
        <f>VLOOKUP($E306,[1]AllProteinsNorm!$A$1:$Q$3226,9,FALSE)</f>
        <v>645396.03241902997</v>
      </c>
      <c r="X306" s="1">
        <f>VLOOKUP($E306,[1]AllProteinsNorm!$A$1:$Q$3226,12,FALSE)</f>
        <v>734630.49710375699</v>
      </c>
      <c r="Y306" s="29">
        <f>VLOOKUP($E306,[1]AllProteinsNorm!$A$1:$Q$3226,14,FALSE)</f>
        <v>627206.30478545499</v>
      </c>
      <c r="Z306" s="25">
        <f t="shared" si="62"/>
        <v>0.94415399894690333</v>
      </c>
      <c r="AA306" s="1">
        <f t="shared" si="62"/>
        <v>0.89273670170895947</v>
      </c>
      <c r="AB306" s="1">
        <f t="shared" si="62"/>
        <v>1.0854309542469649</v>
      </c>
      <c r="AC306" s="1">
        <f t="shared" si="62"/>
        <v>1.0429291726727432</v>
      </c>
      <c r="AD306" s="1">
        <f t="shared" si="62"/>
        <v>1.0347491724244295</v>
      </c>
      <c r="AE306" s="1">
        <f t="shared" si="62"/>
        <v>0.89984454095097255</v>
      </c>
      <c r="AF306" s="1">
        <f t="shared" si="62"/>
        <v>0.98435333484291709</v>
      </c>
      <c r="AG306" s="1">
        <f t="shared" si="62"/>
        <v>0.98537558802545189</v>
      </c>
      <c r="AH306" s="1">
        <f t="shared" si="62"/>
        <v>1.0210387889069077</v>
      </c>
      <c r="AI306" s="1">
        <f t="shared" si="62"/>
        <v>0.82684361206371482</v>
      </c>
      <c r="AJ306" s="1">
        <f t="shared" si="62"/>
        <v>0.7723599225270521</v>
      </c>
      <c r="AK306" s="1">
        <f t="shared" si="62"/>
        <v>0.75775473387638637</v>
      </c>
      <c r="AL306" s="1">
        <f t="shared" si="62"/>
        <v>1.000070641415838</v>
      </c>
      <c r="AM306" s="1">
        <f t="shared" si="62"/>
        <v>1.1383435217110074</v>
      </c>
      <c r="AN306" s="29">
        <f t="shared" si="62"/>
        <v>0.97188482732970793</v>
      </c>
      <c r="AO306" s="1">
        <f t="shared" si="58"/>
        <v>45608.571717961102</v>
      </c>
      <c r="AP306" s="1">
        <f t="shared" si="59"/>
        <v>45586.904146721528</v>
      </c>
      <c r="AQ306" s="29">
        <f t="shared" si="60"/>
        <v>93329.233857782339</v>
      </c>
    </row>
    <row r="307" spans="1:43" x14ac:dyDescent="0.2">
      <c r="A307" s="26"/>
      <c r="E307" s="25" t="s">
        <v>610</v>
      </c>
      <c r="F307" s="26" t="s">
        <v>611</v>
      </c>
      <c r="G307" s="1">
        <v>0.47870888652556598</v>
      </c>
      <c r="H307" s="1">
        <v>1.20301771460981</v>
      </c>
      <c r="I307" s="1">
        <f>VLOOKUP(F307,'[1]SUSMB vs SHAM all proteins sum'!$B$2:$E$3214,2,FALSE)</f>
        <v>0.72175822292636005</v>
      </c>
      <c r="J307" s="29">
        <f>VLOOKUP(F307,'[1]SUSMB vs SHAM all proteins sum'!$B$2:$E$3214,3,FALSE)</f>
        <v>1.0877715917311499</v>
      </c>
      <c r="K307" s="25">
        <f>VLOOKUP($E307,[1]AllProteinsNorm!$A$1:$Q$3226,4,FALSE)</f>
        <v>22876.856350571601</v>
      </c>
      <c r="L307" s="1">
        <f>VLOOKUP($E307,[1]AllProteinsNorm!$A$1:$Q$3226,5,FALSE)</f>
        <v>67450.829415698303</v>
      </c>
      <c r="M307" s="1">
        <f>VLOOKUP($E307,[1]AllProteinsNorm!$A$1:$Q$3226,10,FALSE)</f>
        <v>58364.605493204697</v>
      </c>
      <c r="N307" s="1">
        <f>VLOOKUP($E307,[1]AllProteinsNorm!$A$1:$Q$3226,11,FALSE)</f>
        <v>64740.493152552001</v>
      </c>
      <c r="O307" s="1">
        <f>VLOOKUP($E307,[1]AllProteinsNorm!$A$1:$Q$3226,15,FALSE)</f>
        <v>44068.454616932802</v>
      </c>
      <c r="P307" s="1">
        <f>VLOOKUP($E307,[1]AllProteinsNorm!$A$1:$Q$3226,6,FALSE)</f>
        <v>32579.416435911698</v>
      </c>
      <c r="Q307" s="1">
        <f>VLOOKUP($E307,[1]AllProteinsNorm!$A$1:$Q$3226,8,FALSE)</f>
        <v>62983.134148538898</v>
      </c>
      <c r="R307" s="1">
        <f>VLOOKUP($E307,[1]AllProteinsNorm!$A$1:$Q$3226,13,FALSE)</f>
        <v>73978.5668555226</v>
      </c>
      <c r="S307" s="1">
        <f>VLOOKUP($E307,[1]AllProteinsNorm!$A$1:$Q$3226,16,FALSE)</f>
        <v>60673.026318542201</v>
      </c>
      <c r="T307" s="1">
        <f>VLOOKUP($E307,[1]AllProteinsNorm!$A$1:$Q$3226,17,FALSE)</f>
        <v>70295.575351423002</v>
      </c>
      <c r="U307" s="1">
        <f>VLOOKUP($E307,[1]AllProteinsNorm!$A$1:$Q$3226,3,FALSE)</f>
        <v>54336.856585896698</v>
      </c>
      <c r="V307" s="1">
        <f>VLOOKUP($E307,[1]AllProteinsNorm!$A$1:$Q$3226,7,FALSE)</f>
        <v>53609.374250504297</v>
      </c>
      <c r="W307" s="1">
        <f>VLOOKUP($E307,[1]AllProteinsNorm!$A$1:$Q$3226,9,FALSE)</f>
        <v>69547.088085778902</v>
      </c>
      <c r="X307" s="1">
        <f>VLOOKUP($E307,[1]AllProteinsNorm!$A$1:$Q$3226,12,FALSE)</f>
        <v>35289.447851499703</v>
      </c>
      <c r="Y307" s="29">
        <f>VLOOKUP($E307,[1]AllProteinsNorm!$A$1:$Q$3226,14,FALSE)</f>
        <v>54735.175905776603</v>
      </c>
      <c r="Z307" s="25">
        <f t="shared" si="62"/>
        <v>0.44420866549692212</v>
      </c>
      <c r="AA307" s="1">
        <f t="shared" si="62"/>
        <v>1.3097185409681189</v>
      </c>
      <c r="AB307" s="1">
        <f t="shared" si="62"/>
        <v>1.133287857435141</v>
      </c>
      <c r="AC307" s="1">
        <f t="shared" si="62"/>
        <v>1.2570909055950423</v>
      </c>
      <c r="AD307" s="1">
        <f t="shared" si="62"/>
        <v>0.8556940305047761</v>
      </c>
      <c r="AE307" s="1">
        <f t="shared" si="62"/>
        <v>0.63260698392693393</v>
      </c>
      <c r="AF307" s="1">
        <f t="shared" si="62"/>
        <v>1.2229675939822491</v>
      </c>
      <c r="AG307" s="1">
        <f t="shared" si="62"/>
        <v>1.4364701143671534</v>
      </c>
      <c r="AH307" s="1">
        <f t="shared" si="62"/>
        <v>1.1781113471014935</v>
      </c>
      <c r="AI307" s="1">
        <f t="shared" si="62"/>
        <v>1.3649560603379727</v>
      </c>
      <c r="AJ307" s="1">
        <f t="shared" si="62"/>
        <v>1.055079517108378</v>
      </c>
      <c r="AK307" s="1">
        <f t="shared" si="62"/>
        <v>1.0409537144882479</v>
      </c>
      <c r="AL307" s="1">
        <f t="shared" si="62"/>
        <v>1.3504223969570379</v>
      </c>
      <c r="AM307" s="1">
        <f t="shared" si="62"/>
        <v>0.68522869995842894</v>
      </c>
      <c r="AN307" s="29">
        <f t="shared" si="62"/>
        <v>1.0628138356184942</v>
      </c>
      <c r="AO307" s="1">
        <f t="shared" si="58"/>
        <v>16440.040422080361</v>
      </c>
      <c r="AP307" s="1">
        <f t="shared" si="59"/>
        <v>14577.981322568081</v>
      </c>
      <c r="AQ307" s="29">
        <f t="shared" si="60"/>
        <v>10875.395463046789</v>
      </c>
    </row>
    <row r="308" spans="1:43" x14ac:dyDescent="0.2">
      <c r="A308" s="26"/>
      <c r="E308" s="25" t="s">
        <v>612</v>
      </c>
      <c r="F308" s="26" t="s">
        <v>613</v>
      </c>
      <c r="G308" s="1">
        <v>0.64905483162629596</v>
      </c>
      <c r="H308" s="1">
        <v>0.75142261666828003</v>
      </c>
      <c r="I308" s="1">
        <f>VLOOKUP(F308,'[1]SUSMB vs SHAM all proteins sum'!$B$2:$E$3214,2,FALSE)</f>
        <v>0.18003325783174701</v>
      </c>
      <c r="J308" s="29">
        <f>VLOOKUP(F308,'[1]SUSMB vs SHAM all proteins sum'!$B$2:$E$3214,3,FALSE)</f>
        <v>1.6152122572128</v>
      </c>
      <c r="K308" s="25">
        <f>VLOOKUP($E308,[1]AllProteinsNorm!$A$1:$Q$3226,4,FALSE)</f>
        <v>15383.758630173301</v>
      </c>
      <c r="L308" s="1">
        <f>VLOOKUP($E308,[1]AllProteinsNorm!$A$1:$Q$3226,5,FALSE)</f>
        <v>34444.301654080497</v>
      </c>
      <c r="M308" s="1">
        <f>VLOOKUP($E308,[1]AllProteinsNorm!$A$1:$Q$3226,10,FALSE)</f>
        <v>31461.971821516701</v>
      </c>
      <c r="N308" s="1">
        <f>VLOOKUP($E308,[1]AllProteinsNorm!$A$1:$Q$3226,11,FALSE)</f>
        <v>8100.2779531673896</v>
      </c>
      <c r="O308" s="1">
        <f>VLOOKUP($E308,[1]AllProteinsNorm!$A$1:$Q$3226,15,FALSE)</f>
        <v>21454.8455430262</v>
      </c>
      <c r="P308" s="1">
        <f>VLOOKUP($E308,[1]AllProteinsNorm!$A$1:$Q$3226,6,FALSE)</f>
        <v>2174.1533176235898</v>
      </c>
      <c r="Q308" s="1">
        <f>VLOOKUP($E308,[1]AllProteinsNorm!$A$1:$Q$3226,8,FALSE)</f>
        <v>13926.5139545815</v>
      </c>
      <c r="R308" s="1">
        <f>VLOOKUP($E308,[1]AllProteinsNorm!$A$1:$Q$3226,13,FALSE)</f>
        <v>12821.6190949297</v>
      </c>
      <c r="S308" s="1">
        <f>VLOOKUP($E308,[1]AllProteinsNorm!$A$1:$Q$3226,16,FALSE)</f>
        <v>45983.446559144199</v>
      </c>
      <c r="T308" s="1">
        <f>VLOOKUP($E308,[1]AllProteinsNorm!$A$1:$Q$3226,17,FALSE)</f>
        <v>38880.821291053697</v>
      </c>
      <c r="U308" s="1">
        <f>VLOOKUP($E308,[1]AllProteinsNorm!$A$1:$Q$3226,3,FALSE)</f>
        <v>42777.242614838302</v>
      </c>
      <c r="V308" s="1">
        <f>VLOOKUP($E308,[1]AllProteinsNorm!$A$1:$Q$3226,7,FALSE)</f>
        <v>28288.3546069027</v>
      </c>
      <c r="W308" s="1">
        <f>VLOOKUP($E308,[1]AllProteinsNorm!$A$1:$Q$3226,9,FALSE)</f>
        <v>55459.177711836397</v>
      </c>
      <c r="X308" s="1">
        <f>VLOOKUP($E308,[1]AllProteinsNorm!$A$1:$Q$3226,12,FALSE)</f>
        <v>18775.4489326035</v>
      </c>
      <c r="Y308" s="29">
        <f>VLOOKUP($E308,[1]AllProteinsNorm!$A$1:$Q$3226,14,FALSE)</f>
        <v>25278.707845099001</v>
      </c>
      <c r="Z308" s="25">
        <f t="shared" si="62"/>
        <v>0.69393012922527364</v>
      </c>
      <c r="AA308" s="1">
        <f t="shared" si="62"/>
        <v>1.5537125401207057</v>
      </c>
      <c r="AB308" s="1">
        <f t="shared" si="62"/>
        <v>1.4191856942532552</v>
      </c>
      <c r="AC308" s="1">
        <f t="shared" si="62"/>
        <v>0.36538709829840588</v>
      </c>
      <c r="AD308" s="1">
        <f t="shared" si="62"/>
        <v>0.96778453810235965</v>
      </c>
      <c r="AE308" s="1">
        <f t="shared" si="62"/>
        <v>9.8071643538072018E-2</v>
      </c>
      <c r="AF308" s="1">
        <f t="shared" si="62"/>
        <v>0.62819677950520791</v>
      </c>
      <c r="AG308" s="1">
        <f t="shared" si="62"/>
        <v>0.57835721485975844</v>
      </c>
      <c r="AH308" s="1">
        <f t="shared" si="62"/>
        <v>2.074219947160659</v>
      </c>
      <c r="AI308" s="1">
        <f t="shared" si="62"/>
        <v>1.7538349366692918</v>
      </c>
      <c r="AJ308" s="1">
        <f t="shared" si="62"/>
        <v>1.9295945944831314</v>
      </c>
      <c r="AK308" s="1">
        <f t="shared" si="62"/>
        <v>1.2760302628147266</v>
      </c>
      <c r="AL308" s="1">
        <f t="shared" si="62"/>
        <v>2.5016509476961617</v>
      </c>
      <c r="AM308" s="1">
        <f t="shared" si="62"/>
        <v>0.84692239505822908</v>
      </c>
      <c r="AN308" s="29">
        <f t="shared" si="62"/>
        <v>1.1402712057111806</v>
      </c>
      <c r="AO308" s="1">
        <f t="shared" si="58"/>
        <v>9813.4684290070418</v>
      </c>
      <c r="AP308" s="1">
        <f t="shared" si="59"/>
        <v>16731.93525797228</v>
      </c>
      <c r="AQ308" s="29">
        <f t="shared" si="60"/>
        <v>13250.962597140144</v>
      </c>
    </row>
    <row r="309" spans="1:43" x14ac:dyDescent="0.2">
      <c r="A309" s="26"/>
      <c r="E309" s="25" t="s">
        <v>614</v>
      </c>
      <c r="F309" s="26" t="s">
        <v>615</v>
      </c>
      <c r="G309" s="1">
        <v>0.25160077069578102</v>
      </c>
      <c r="H309" s="43">
        <v>1.8229000815749901</v>
      </c>
      <c r="I309" s="1">
        <f>VLOOKUP(F309,'[1]SUSMB vs SHAM all proteins sum'!$B$2:$E$3214,2,FALSE)</f>
        <v>0.94524739842745098</v>
      </c>
      <c r="J309" s="29">
        <f>VLOOKUP(F309,'[1]SUSMB vs SHAM all proteins sum'!$B$2:$E$3214,3,FALSE)</f>
        <v>0.95617509042294901</v>
      </c>
      <c r="K309" s="25">
        <f>VLOOKUP($E309,[1]AllProteinsNorm!$A$1:$Q$3226,4,FALSE)</f>
        <v>7864.1445848904796</v>
      </c>
      <c r="L309" s="1">
        <f>VLOOKUP($E309,[1]AllProteinsNorm!$A$1:$Q$3226,5,FALSE)</f>
        <v>75244.160364160096</v>
      </c>
      <c r="M309" s="1">
        <f>VLOOKUP($E309,[1]AllProteinsNorm!$A$1:$Q$3226,10,FALSE)</f>
        <v>104329.246575539</v>
      </c>
      <c r="N309" s="1">
        <f>VLOOKUP($E309,[1]AllProteinsNorm!$A$1:$Q$3226,11,FALSE)</f>
        <v>52753.003776129401</v>
      </c>
      <c r="O309" s="1">
        <f>VLOOKUP($E309,[1]AllProteinsNorm!$A$1:$Q$3226,15,FALSE)</f>
        <v>80521.270621569201</v>
      </c>
      <c r="P309" s="1">
        <f>VLOOKUP($E309,[1]AllProteinsNorm!$A$1:$Q$3226,6,FALSE)</f>
        <v>81821.821700593602</v>
      </c>
      <c r="Q309" s="1">
        <f>VLOOKUP($E309,[1]AllProteinsNorm!$A$1:$Q$3226,8,FALSE)</f>
        <v>58654.032926802101</v>
      </c>
      <c r="R309" s="1">
        <f>VLOOKUP($E309,[1]AllProteinsNorm!$A$1:$Q$3226,13,FALSE)</f>
        <v>136130.36179786801</v>
      </c>
      <c r="S309" s="1">
        <f>VLOOKUP($E309,[1]AllProteinsNorm!$A$1:$Q$3226,16,FALSE)</f>
        <v>95430.831455333202</v>
      </c>
      <c r="T309" s="1">
        <f>VLOOKUP($E309,[1]AllProteinsNorm!$A$1:$Q$3226,17,FALSE)</f>
        <v>84662.632092456101</v>
      </c>
      <c r="U309" s="1">
        <f>VLOOKUP($E309,[1]AllProteinsNorm!$A$1:$Q$3226,3,FALSE)</f>
        <v>49894.525128746202</v>
      </c>
      <c r="V309" s="1">
        <f>VLOOKUP($E309,[1]AllProteinsNorm!$A$1:$Q$3226,7,FALSE)</f>
        <v>79877.203224826604</v>
      </c>
      <c r="W309" s="1">
        <f>VLOOKUP($E309,[1]AllProteinsNorm!$A$1:$Q$3226,9,FALSE)</f>
        <v>59827.070949616602</v>
      </c>
      <c r="X309" s="1">
        <f>VLOOKUP($E309,[1]AllProteinsNorm!$A$1:$Q$3226,12,FALSE)</f>
        <v>98432.951015927494</v>
      </c>
      <c r="Y309" s="29">
        <f>VLOOKUP($E309,[1]AllProteinsNorm!$A$1:$Q$3226,14,FALSE)</f>
        <v>8930.2025953147004</v>
      </c>
      <c r="Z309" s="25">
        <f t="shared" si="62"/>
        <v>0.12260453075397419</v>
      </c>
      <c r="AA309" s="1">
        <f t="shared" si="62"/>
        <v>1.1730805396367352</v>
      </c>
      <c r="AB309" s="1">
        <f t="shared" si="62"/>
        <v>1.6265263414517659</v>
      </c>
      <c r="AC309" s="1">
        <f t="shared" si="62"/>
        <v>0.82243621083233776</v>
      </c>
      <c r="AD309" s="1">
        <f t="shared" si="62"/>
        <v>1.2553523773251869</v>
      </c>
      <c r="AE309" s="1">
        <f t="shared" si="62"/>
        <v>1.2756283848482077</v>
      </c>
      <c r="AF309" s="1">
        <f t="shared" si="62"/>
        <v>0.91443514373265711</v>
      </c>
      <c r="AG309" s="1">
        <f t="shared" si="62"/>
        <v>2.1223159047283433</v>
      </c>
      <c r="AH309" s="1">
        <f t="shared" si="62"/>
        <v>1.4877972020660237</v>
      </c>
      <c r="AI309" s="1">
        <f t="shared" si="62"/>
        <v>1.319917527970589</v>
      </c>
      <c r="AJ309" s="1">
        <f t="shared" si="62"/>
        <v>0.77787161395221149</v>
      </c>
      <c r="AK309" s="1">
        <f t="shared" si="62"/>
        <v>1.2453111604961782</v>
      </c>
      <c r="AL309" s="1">
        <f t="shared" si="62"/>
        <v>0.93272318190276715</v>
      </c>
      <c r="AM309" s="1">
        <f t="shared" si="62"/>
        <v>1.5346012067509294</v>
      </c>
      <c r="AN309" s="29">
        <f t="shared" si="62"/>
        <v>0.13922471629528532</v>
      </c>
      <c r="AO309" s="1">
        <f t="shared" si="58"/>
        <v>32568.265236618932</v>
      </c>
      <c r="AP309" s="1">
        <f t="shared" si="59"/>
        <v>25402.625123327485</v>
      </c>
      <c r="AQ309" s="29">
        <f t="shared" si="60"/>
        <v>30267.55265825276</v>
      </c>
    </row>
    <row r="310" spans="1:43" x14ac:dyDescent="0.2">
      <c r="A310" s="26"/>
      <c r="E310" s="25" t="s">
        <v>616</v>
      </c>
      <c r="F310" s="26" t="s">
        <v>617</v>
      </c>
      <c r="G310" s="1">
        <v>0.807911392238161</v>
      </c>
      <c r="H310" s="1">
        <v>0.95401599101128098</v>
      </c>
      <c r="I310" s="1">
        <f>VLOOKUP(F310,'[1]SUSMB vs SHAM all proteins sum'!$B$2:$E$3214,2,FALSE)</f>
        <v>0.87935705755275495</v>
      </c>
      <c r="J310" s="29">
        <f>VLOOKUP(F310,'[1]SUSMB vs SHAM all proteins sum'!$B$2:$E$3214,3,FALSE)</f>
        <v>0.97348791778427202</v>
      </c>
      <c r="K310" s="25">
        <f>VLOOKUP($E310,[1]AllProteinsNorm!$A$1:$Q$3226,4,FALSE)</f>
        <v>496853.75693490898</v>
      </c>
      <c r="L310" s="1">
        <f>VLOOKUP($E310,[1]AllProteinsNorm!$A$1:$Q$3226,5,FALSE)</f>
        <v>266669.69962020998</v>
      </c>
      <c r="M310" s="1">
        <f>VLOOKUP($E310,[1]AllProteinsNorm!$A$1:$Q$3226,10,FALSE)</f>
        <v>435339.02223056101</v>
      </c>
      <c r="N310" s="1">
        <f>VLOOKUP($E310,[1]AllProteinsNorm!$A$1:$Q$3226,11,FALSE)</f>
        <v>383729.29656514898</v>
      </c>
      <c r="O310" s="1">
        <f>VLOOKUP($E310,[1]AllProteinsNorm!$A$1:$Q$3226,15,FALSE)</f>
        <v>580580.72057516396</v>
      </c>
      <c r="P310" s="1">
        <f>VLOOKUP($E310,[1]AllProteinsNorm!$A$1:$Q$3226,6,FALSE)</f>
        <v>362631.58404462098</v>
      </c>
      <c r="Q310" s="1">
        <f>VLOOKUP($E310,[1]AllProteinsNorm!$A$1:$Q$3226,8,FALSE)</f>
        <v>318019.60324165301</v>
      </c>
      <c r="R310" s="1">
        <f>VLOOKUP($E310,[1]AllProteinsNorm!$A$1:$Q$3226,13,FALSE)</f>
        <v>305573.42723784101</v>
      </c>
      <c r="S310" s="1">
        <f>VLOOKUP($E310,[1]AllProteinsNorm!$A$1:$Q$3226,16,FALSE)</f>
        <v>461926.154181185</v>
      </c>
      <c r="T310" s="1">
        <f>VLOOKUP($E310,[1]AllProteinsNorm!$A$1:$Q$3226,17,FALSE)</f>
        <v>623861.27748487506</v>
      </c>
      <c r="U310" s="1">
        <f>VLOOKUP($E310,[1]AllProteinsNorm!$A$1:$Q$3226,3,FALSE)</f>
        <v>604825.83801263105</v>
      </c>
      <c r="V310" s="1">
        <f>VLOOKUP($E310,[1]AllProteinsNorm!$A$1:$Q$3226,7,FALSE)</f>
        <v>440392.61390682001</v>
      </c>
      <c r="W310" s="1">
        <f>VLOOKUP($E310,[1]AllProteinsNorm!$A$1:$Q$3226,9,FALSE)</f>
        <v>337023.19564807502</v>
      </c>
      <c r="X310" s="1">
        <f>VLOOKUP($E310,[1]AllProteinsNorm!$A$1:$Q$3226,12,FALSE)</f>
        <v>362503.11630642402</v>
      </c>
      <c r="Y310" s="29">
        <f>VLOOKUP($E310,[1]AllProteinsNorm!$A$1:$Q$3226,14,FALSE)</f>
        <v>345245.75277349498</v>
      </c>
      <c r="Z310" s="25">
        <f t="shared" si="62"/>
        <v>1.1484376716851235</v>
      </c>
      <c r="AA310" s="1">
        <f t="shared" si="62"/>
        <v>0.61638565607329476</v>
      </c>
      <c r="AB310" s="1">
        <f t="shared" si="62"/>
        <v>1.0062512884443009</v>
      </c>
      <c r="AC310" s="1">
        <f t="shared" si="62"/>
        <v>0.88695954041539649</v>
      </c>
      <c r="AD310" s="1">
        <f t="shared" si="62"/>
        <v>1.3419658433818837</v>
      </c>
      <c r="AE310" s="1">
        <f t="shared" si="62"/>
        <v>0.83819386740443147</v>
      </c>
      <c r="AF310" s="1">
        <f t="shared" si="62"/>
        <v>0.73507684625381153</v>
      </c>
      <c r="AG310" s="1">
        <f t="shared" si="62"/>
        <v>0.70630850709627213</v>
      </c>
      <c r="AH310" s="1">
        <f t="shared" si="62"/>
        <v>1.0677053148816211</v>
      </c>
      <c r="AI310" s="1">
        <f t="shared" si="62"/>
        <v>1.4420053848221144</v>
      </c>
      <c r="AJ310" s="1">
        <f t="shared" si="62"/>
        <v>1.3980064908178351</v>
      </c>
      <c r="AK310" s="1">
        <f t="shared" si="62"/>
        <v>1.0179322609182406</v>
      </c>
      <c r="AL310" s="1">
        <f t="shared" si="62"/>
        <v>0.77900212831571924</v>
      </c>
      <c r="AM310" s="1">
        <f t="shared" si="62"/>
        <v>0.83789692451513598</v>
      </c>
      <c r="AN310" s="29">
        <f t="shared" si="62"/>
        <v>0.79800791065833387</v>
      </c>
      <c r="AO310" s="1">
        <f t="shared" si="58"/>
        <v>105788.03852265151</v>
      </c>
      <c r="AP310" s="1">
        <f t="shared" si="59"/>
        <v>118275.21699562461</v>
      </c>
      <c r="AQ310" s="29">
        <f t="shared" si="60"/>
        <v>100335.08889811032</v>
      </c>
    </row>
    <row r="311" spans="1:43" x14ac:dyDescent="0.2">
      <c r="A311" s="26"/>
      <c r="E311" s="25" t="s">
        <v>618</v>
      </c>
      <c r="F311" s="26" t="s">
        <v>619</v>
      </c>
      <c r="G311" s="43">
        <v>2.49711005155017E-2</v>
      </c>
      <c r="H311" s="1">
        <v>0.789296415610659</v>
      </c>
      <c r="I311" s="1">
        <f>VLOOKUP(F311,'[1]SUSMB vs SHAM all proteins sum'!$B$2:$E$3214,2,FALSE)</f>
        <v>0.32501331940016398</v>
      </c>
      <c r="J311" s="29">
        <f>VLOOKUP(F311,'[1]SUSMB vs SHAM all proteins sum'!$B$2:$E$3214,3,FALSE)</f>
        <v>1.0530515555848201</v>
      </c>
      <c r="K311" s="25">
        <f>VLOOKUP($E311,[1]AllProteinsNorm!$A$1:$Q$3226,4,FALSE)</f>
        <v>524312.19176433899</v>
      </c>
      <c r="L311" s="1">
        <f>VLOOKUP($E311,[1]AllProteinsNorm!$A$1:$Q$3226,5,FALSE)</f>
        <v>522137.11946599098</v>
      </c>
      <c r="M311" s="1">
        <f>VLOOKUP($E311,[1]AllProteinsNorm!$A$1:$Q$3226,10,FALSE)</f>
        <v>531773.41096885095</v>
      </c>
      <c r="N311" s="1">
        <f>VLOOKUP($E311,[1]AllProteinsNorm!$A$1:$Q$3226,11,FALSE)</f>
        <v>583804.59445990995</v>
      </c>
      <c r="O311" s="1">
        <f>VLOOKUP($E311,[1]AllProteinsNorm!$A$1:$Q$3226,15,FALSE)</f>
        <v>538358.42464005202</v>
      </c>
      <c r="P311" s="1">
        <f>VLOOKUP($E311,[1]AllProteinsNorm!$A$1:$Q$3226,6,FALSE)</f>
        <v>548849.22423613502</v>
      </c>
      <c r="Q311" s="1">
        <f>VLOOKUP($E311,[1]AllProteinsNorm!$A$1:$Q$3226,8,FALSE)</f>
        <v>347357.413987723</v>
      </c>
      <c r="R311" s="1">
        <f>VLOOKUP($E311,[1]AllProteinsNorm!$A$1:$Q$3226,13,FALSE)</f>
        <v>483371.81812717702</v>
      </c>
      <c r="S311" s="1">
        <f>VLOOKUP($E311,[1]AllProteinsNorm!$A$1:$Q$3226,16,FALSE)</f>
        <v>377617.85640627</v>
      </c>
      <c r="T311" s="1">
        <f>VLOOKUP($E311,[1]AllProteinsNorm!$A$1:$Q$3226,17,FALSE)</f>
        <v>402788.75956219301</v>
      </c>
      <c r="U311" s="1">
        <f>VLOOKUP($E311,[1]AllProteinsNorm!$A$1:$Q$3226,3,FALSE)</f>
        <v>493137.72495981999</v>
      </c>
      <c r="V311" s="1">
        <f>VLOOKUP($E311,[1]AllProteinsNorm!$A$1:$Q$3226,7,FALSE)</f>
        <v>574724.92543477402</v>
      </c>
      <c r="W311" s="1">
        <f>VLOOKUP($E311,[1]AllProteinsNorm!$A$1:$Q$3226,9,FALSE)</f>
        <v>629250.696683869</v>
      </c>
      <c r="X311" s="1">
        <f>VLOOKUP($E311,[1]AllProteinsNorm!$A$1:$Q$3226,12,FALSE)</f>
        <v>538502.00439604197</v>
      </c>
      <c r="Y311" s="29">
        <f>VLOOKUP($E311,[1]AllProteinsNorm!$A$1:$Q$3226,14,FALSE)</f>
        <v>616948.69079607504</v>
      </c>
      <c r="Z311" s="25">
        <f t="shared" si="62"/>
        <v>0.97080980643916237</v>
      </c>
      <c r="AA311" s="1">
        <f t="shared" si="62"/>
        <v>0.96678247014960406</v>
      </c>
      <c r="AB311" s="1">
        <f t="shared" si="62"/>
        <v>0.98462490531633695</v>
      </c>
      <c r="AC311" s="1">
        <f t="shared" si="62"/>
        <v>1.0809651849573245</v>
      </c>
      <c r="AD311" s="1">
        <f t="shared" si="62"/>
        <v>0.99681763313757232</v>
      </c>
      <c r="AE311" s="1">
        <f t="shared" si="62"/>
        <v>1.0162422646552827</v>
      </c>
      <c r="AF311" s="1">
        <f t="shared" si="62"/>
        <v>0.6431625835437329</v>
      </c>
      <c r="AG311" s="1">
        <f t="shared" si="62"/>
        <v>0.89500512970163504</v>
      </c>
      <c r="AH311" s="1">
        <f t="shared" si="62"/>
        <v>0.69919243504929751</v>
      </c>
      <c r="AI311" s="1">
        <f t="shared" si="62"/>
        <v>0.74579856018720725</v>
      </c>
      <c r="AJ311" s="1">
        <f t="shared" si="62"/>
        <v>0.91308755896958216</v>
      </c>
      <c r="AK311" s="1">
        <f t="shared" si="62"/>
        <v>1.0641533849128468</v>
      </c>
      <c r="AL311" s="1">
        <f t="shared" si="62"/>
        <v>1.1651126116173673</v>
      </c>
      <c r="AM311" s="1">
        <f t="shared" si="62"/>
        <v>0.99708348359329435</v>
      </c>
      <c r="AN311" s="29">
        <f t="shared" si="62"/>
        <v>1.1423343734944771</v>
      </c>
      <c r="AO311" s="1">
        <f t="shared" si="58"/>
        <v>22602.540129322464</v>
      </c>
      <c r="AP311" s="1">
        <f t="shared" si="59"/>
        <v>73848.339635121243</v>
      </c>
      <c r="AQ311" s="29">
        <f t="shared" si="60"/>
        <v>50270.802130500473</v>
      </c>
    </row>
    <row r="312" spans="1:43" x14ac:dyDescent="0.2">
      <c r="A312" s="26"/>
      <c r="E312" s="25" t="s">
        <v>620</v>
      </c>
      <c r="F312" s="26" t="s">
        <v>621</v>
      </c>
      <c r="G312" s="1">
        <v>0.60700862420216495</v>
      </c>
      <c r="H312" s="1">
        <v>1.1679332180954201</v>
      </c>
      <c r="I312" s="1">
        <f>VLOOKUP(F312,'[1]SUSMB vs SHAM all proteins sum'!$B$2:$E$3214,2,FALSE)</f>
        <v>0.910089037088192</v>
      </c>
      <c r="J312" s="29">
        <f>VLOOKUP(F312,'[1]SUSMB vs SHAM all proteins sum'!$B$2:$E$3214,3,FALSE)</f>
        <v>1.03911874481841</v>
      </c>
      <c r="K312" s="25">
        <f>VLOOKUP($E312,[1]AllProteinsNorm!$A$1:$Q$3226,4,FALSE)</f>
        <v>39481.099026917698</v>
      </c>
      <c r="L312" s="1">
        <f>VLOOKUP($E312,[1]AllProteinsNorm!$A$1:$Q$3226,5,FALSE)</f>
        <v>141979.541315852</v>
      </c>
      <c r="M312" s="1">
        <f>VLOOKUP($E312,[1]AllProteinsNorm!$A$1:$Q$3226,10,FALSE)</f>
        <v>109892.82937170001</v>
      </c>
      <c r="N312" s="1">
        <f>VLOOKUP($E312,[1]AllProteinsNorm!$A$1:$Q$3226,11,FALSE)</f>
        <v>145946.61599035701</v>
      </c>
      <c r="O312" s="1">
        <f>VLOOKUP($E312,[1]AllProteinsNorm!$A$1:$Q$3226,15,FALSE)</f>
        <v>141988.176535406</v>
      </c>
      <c r="P312" s="1">
        <f>VLOOKUP($E312,[1]AllProteinsNorm!$A$1:$Q$3226,6,FALSE)</f>
        <v>141576.12308267699</v>
      </c>
      <c r="Q312" s="1">
        <f>VLOOKUP($E312,[1]AllProteinsNorm!$A$1:$Q$3226,8,FALSE)</f>
        <v>163913.882028555</v>
      </c>
      <c r="R312" s="1">
        <f>VLOOKUP($E312,[1]AllProteinsNorm!$A$1:$Q$3226,13,FALSE)</f>
        <v>80888.216601076696</v>
      </c>
      <c r="S312" s="1">
        <f>VLOOKUP($E312,[1]AllProteinsNorm!$A$1:$Q$3226,16,FALSE)</f>
        <v>160528.697230972</v>
      </c>
      <c r="T312" s="1">
        <f>VLOOKUP($E312,[1]AllProteinsNorm!$A$1:$Q$3226,17,FALSE)</f>
        <v>92061.263186693293</v>
      </c>
      <c r="U312" s="1">
        <f>VLOOKUP($E312,[1]AllProteinsNorm!$A$1:$Q$3226,3,FALSE)</f>
        <v>120524.050998212</v>
      </c>
      <c r="V312" s="1">
        <f>VLOOKUP($E312,[1]AllProteinsNorm!$A$1:$Q$3226,7,FALSE)</f>
        <v>141027.900414237</v>
      </c>
      <c r="W312" s="1">
        <f>VLOOKUP($E312,[1]AllProteinsNorm!$A$1:$Q$3226,9,FALSE)</f>
        <v>151334.066634958</v>
      </c>
      <c r="X312" s="1">
        <f>VLOOKUP($E312,[1]AllProteinsNorm!$A$1:$Q$3226,12,FALSE)</f>
        <v>127999.97596173501</v>
      </c>
      <c r="Y312" s="29">
        <f>VLOOKUP($E312,[1]AllProteinsNorm!$A$1:$Q$3226,14,FALSE)</f>
        <v>46971.141374166997</v>
      </c>
      <c r="Z312" s="25">
        <f t="shared" ref="Z312:AN328" si="63">K312/AVERAGE($K312:$O312)</f>
        <v>0.34077247547046591</v>
      </c>
      <c r="AA312" s="1">
        <f t="shared" si="63"/>
        <v>1.2254653733772067</v>
      </c>
      <c r="AB312" s="1">
        <f t="shared" si="63"/>
        <v>0.94851593355888775</v>
      </c>
      <c r="AC312" s="1">
        <f t="shared" si="63"/>
        <v>1.2597063112063585</v>
      </c>
      <c r="AD312" s="1">
        <f t="shared" si="63"/>
        <v>1.2255399063870818</v>
      </c>
      <c r="AE312" s="1">
        <f t="shared" si="63"/>
        <v>1.2219833570869501</v>
      </c>
      <c r="AF312" s="1">
        <f t="shared" si="63"/>
        <v>1.4147868402741726</v>
      </c>
      <c r="AG312" s="1">
        <f t="shared" si="63"/>
        <v>0.69816895899344233</v>
      </c>
      <c r="AH312" s="1">
        <f t="shared" si="63"/>
        <v>1.3855683577134197</v>
      </c>
      <c r="AI312" s="1">
        <f t="shared" si="63"/>
        <v>0.79460666810917702</v>
      </c>
      <c r="AJ312" s="1">
        <f t="shared" si="63"/>
        <v>1.0402769989859582</v>
      </c>
      <c r="AK312" s="1">
        <f t="shared" si="63"/>
        <v>1.217251492968731</v>
      </c>
      <c r="AL312" s="1">
        <f t="shared" si="63"/>
        <v>1.3062069137195749</v>
      </c>
      <c r="AM312" s="1">
        <f t="shared" si="63"/>
        <v>1.1048038110312428</v>
      </c>
      <c r="AN312" s="29">
        <f t="shared" si="63"/>
        <v>0.40542113862724805</v>
      </c>
      <c r="AO312" s="1">
        <f t="shared" si="58"/>
        <v>40347.143940990936</v>
      </c>
      <c r="AP312" s="1">
        <f t="shared" si="59"/>
        <v>34765.310851482405</v>
      </c>
      <c r="AQ312" s="29">
        <f t="shared" si="60"/>
        <v>36856.464650110283</v>
      </c>
    </row>
    <row r="313" spans="1:43" x14ac:dyDescent="0.2">
      <c r="A313" s="26"/>
      <c r="E313" s="25" t="s">
        <v>622</v>
      </c>
      <c r="F313" s="26" t="s">
        <v>623</v>
      </c>
      <c r="G313" s="43">
        <v>9.7854899915568901E-3</v>
      </c>
      <c r="H313" s="1">
        <v>1.45321177666071</v>
      </c>
      <c r="I313" s="1">
        <f>VLOOKUP(F313,'[1]SUSMB vs SHAM all proteins sum'!$B$2:$E$3214,2,FALSE)</f>
        <v>0.834360658655661</v>
      </c>
      <c r="J313" s="29">
        <f>VLOOKUP(F313,'[1]SUSMB vs SHAM all proteins sum'!$B$2:$E$3214,3,FALSE)</f>
        <v>0.97138393968993797</v>
      </c>
      <c r="K313" s="25">
        <f>VLOOKUP($E313,[1]AllProteinsNorm!$A$1:$Q$3226,4,FALSE)</f>
        <v>638777.88173031702</v>
      </c>
      <c r="L313" s="1">
        <f>VLOOKUP($E313,[1]AllProteinsNorm!$A$1:$Q$3226,5,FALSE)</f>
        <v>673606.14579036401</v>
      </c>
      <c r="M313" s="1">
        <f>VLOOKUP($E313,[1]AllProteinsNorm!$A$1:$Q$3226,10,FALSE)</f>
        <v>802813.51024437498</v>
      </c>
      <c r="N313" s="1">
        <f>VLOOKUP($E313,[1]AllProteinsNorm!$A$1:$Q$3226,11,FALSE)</f>
        <v>1161257.1834609299</v>
      </c>
      <c r="O313" s="1">
        <f>VLOOKUP($E313,[1]AllProteinsNorm!$A$1:$Q$3226,15,FALSE)</f>
        <v>890377.17149469804</v>
      </c>
      <c r="P313" s="1">
        <f>VLOOKUP($E313,[1]AllProteinsNorm!$A$1:$Q$3226,6,FALSE)</f>
        <v>1205385.7545575299</v>
      </c>
      <c r="Q313" s="1">
        <f>VLOOKUP($E313,[1]AllProteinsNorm!$A$1:$Q$3226,8,FALSE)</f>
        <v>1256350.7890206601</v>
      </c>
      <c r="R313" s="1">
        <f>VLOOKUP($E313,[1]AllProteinsNorm!$A$1:$Q$3226,13,FALSE)</f>
        <v>1131674.0892183799</v>
      </c>
      <c r="S313" s="1">
        <f>VLOOKUP($E313,[1]AllProteinsNorm!$A$1:$Q$3226,16,FALSE)</f>
        <v>1249072.5206044</v>
      </c>
      <c r="T313" s="1">
        <f>VLOOKUP($E313,[1]AllProteinsNorm!$A$1:$Q$3226,17,FALSE)</f>
        <v>1081363.1322879801</v>
      </c>
      <c r="U313" s="1">
        <f>VLOOKUP($E313,[1]AllProteinsNorm!$A$1:$Q$3226,3,FALSE)</f>
        <v>1088414.07325784</v>
      </c>
      <c r="V313" s="1">
        <f>VLOOKUP($E313,[1]AllProteinsNorm!$A$1:$Q$3226,7,FALSE)</f>
        <v>718452.17524292006</v>
      </c>
      <c r="W313" s="1">
        <f>VLOOKUP($E313,[1]AllProteinsNorm!$A$1:$Q$3226,9,FALSE)</f>
        <v>764935.29435513797</v>
      </c>
      <c r="X313" s="1">
        <f>VLOOKUP($E313,[1]AllProteinsNorm!$A$1:$Q$3226,12,FALSE)</f>
        <v>699454.7399397</v>
      </c>
      <c r="Y313" s="29">
        <f>VLOOKUP($E313,[1]AllProteinsNorm!$A$1:$Q$3226,14,FALSE)</f>
        <v>738331.29575876403</v>
      </c>
      <c r="Z313" s="25">
        <f t="shared" si="63"/>
        <v>0.76650306297002369</v>
      </c>
      <c r="AA313" s="1">
        <f t="shared" si="63"/>
        <v>0.8082953226012447</v>
      </c>
      <c r="AB313" s="1">
        <f t="shared" si="63"/>
        <v>0.96333801184403833</v>
      </c>
      <c r="AC313" s="1">
        <f t="shared" si="63"/>
        <v>1.3934533638009341</v>
      </c>
      <c r="AD313" s="1">
        <f t="shared" si="63"/>
        <v>1.0684102387837595</v>
      </c>
      <c r="AE313" s="1">
        <f t="shared" si="63"/>
        <v>1.4464055493374939</v>
      </c>
      <c r="AF313" s="1">
        <f t="shared" si="63"/>
        <v>1.5075611656129719</v>
      </c>
      <c r="AG313" s="1">
        <f t="shared" si="63"/>
        <v>1.3579550583686575</v>
      </c>
      <c r="AH313" s="1">
        <f t="shared" si="63"/>
        <v>1.498827589836883</v>
      </c>
      <c r="AI313" s="1">
        <f t="shared" si="63"/>
        <v>1.2975843040093427</v>
      </c>
      <c r="AJ313" s="1">
        <f t="shared" si="63"/>
        <v>1.3060450976667226</v>
      </c>
      <c r="AK313" s="1">
        <f t="shared" si="63"/>
        <v>0.86210842402597521</v>
      </c>
      <c r="AL313" s="1">
        <f t="shared" si="63"/>
        <v>0.91788595514430804</v>
      </c>
      <c r="AM313" s="1">
        <f t="shared" si="63"/>
        <v>0.83931240562119158</v>
      </c>
      <c r="AN313" s="29">
        <f t="shared" si="63"/>
        <v>0.88596242273248904</v>
      </c>
      <c r="AO313" s="1">
        <f t="shared" si="58"/>
        <v>187127.81903553419</v>
      </c>
      <c r="AP313" s="1">
        <f t="shared" si="59"/>
        <v>68111.363042971876</v>
      </c>
      <c r="AQ313" s="29">
        <f t="shared" si="60"/>
        <v>144883.57603857663</v>
      </c>
    </row>
    <row r="314" spans="1:43" x14ac:dyDescent="0.2">
      <c r="A314" s="26"/>
      <c r="E314" s="25" t="s">
        <v>624</v>
      </c>
      <c r="F314" s="26" t="s">
        <v>625</v>
      </c>
      <c r="G314" s="1">
        <v>0.384186641172094</v>
      </c>
      <c r="H314" s="1">
        <v>0.94899145695763498</v>
      </c>
      <c r="I314" s="1">
        <f>VLOOKUP(F314,'[1]SUSMB vs SHAM all proteins sum'!$B$2:$E$3214,2,FALSE)</f>
        <v>0.15965568588485399</v>
      </c>
      <c r="J314" s="29">
        <f>VLOOKUP(F314,'[1]SUSMB vs SHAM all proteins sum'!$B$2:$E$3214,3,FALSE)</f>
        <v>0.90925963822973999</v>
      </c>
      <c r="K314" s="25">
        <f>VLOOKUP($E314,[1]AllProteinsNorm!$A$1:$Q$3226,4,FALSE)</f>
        <v>266363.00238787098</v>
      </c>
      <c r="L314" s="1">
        <f>VLOOKUP($E314,[1]AllProteinsNorm!$A$1:$Q$3226,5,FALSE)</f>
        <v>241303.42988926001</v>
      </c>
      <c r="M314" s="1">
        <f>VLOOKUP($E314,[1]AllProteinsNorm!$A$1:$Q$3226,10,FALSE)</f>
        <v>293104.60800557199</v>
      </c>
      <c r="N314" s="1">
        <f>VLOOKUP($E314,[1]AllProteinsNorm!$A$1:$Q$3226,11,FALSE)</f>
        <v>310820.69878351002</v>
      </c>
      <c r="O314" s="1">
        <f>VLOOKUP($E314,[1]AllProteinsNorm!$A$1:$Q$3226,15,FALSE)</f>
        <v>288796.97323595698</v>
      </c>
      <c r="P314" s="1">
        <f>VLOOKUP($E314,[1]AllProteinsNorm!$A$1:$Q$3226,6,FALSE)</f>
        <v>296692.68036849302</v>
      </c>
      <c r="Q314" s="1">
        <f>VLOOKUP($E314,[1]AllProteinsNorm!$A$1:$Q$3226,8,FALSE)</f>
        <v>261748.56842359301</v>
      </c>
      <c r="R314" s="1">
        <f>VLOOKUP($E314,[1]AllProteinsNorm!$A$1:$Q$3226,13,FALSE)</f>
        <v>251532.22685964601</v>
      </c>
      <c r="S314" s="1">
        <f>VLOOKUP($E314,[1]AllProteinsNorm!$A$1:$Q$3226,16,FALSE)</f>
        <v>241231.99212219199</v>
      </c>
      <c r="T314" s="1">
        <f>VLOOKUP($E314,[1]AllProteinsNorm!$A$1:$Q$3226,17,FALSE)</f>
        <v>276219.567185199</v>
      </c>
      <c r="U314" s="1">
        <f>VLOOKUP($E314,[1]AllProteinsNorm!$A$1:$Q$3226,3,FALSE)</f>
        <v>222372.19609729</v>
      </c>
      <c r="V314" s="1">
        <f>VLOOKUP($E314,[1]AllProteinsNorm!$A$1:$Q$3226,7,FALSE)</f>
        <v>251344.585379817</v>
      </c>
      <c r="W314" s="1">
        <f>VLOOKUP($E314,[1]AllProteinsNorm!$A$1:$Q$3226,9,FALSE)</f>
        <v>291436.650364745</v>
      </c>
      <c r="X314" s="1">
        <f>VLOOKUP($E314,[1]AllProteinsNorm!$A$1:$Q$3226,12,FALSE)</f>
        <v>255778.731622647</v>
      </c>
      <c r="Y314" s="29">
        <f>VLOOKUP($E314,[1]AllProteinsNorm!$A$1:$Q$3226,14,FALSE)</f>
        <v>252257.19602964699</v>
      </c>
      <c r="Z314" s="25">
        <f t="shared" si="63"/>
        <v>0.95103238139496049</v>
      </c>
      <c r="AA314" s="1">
        <f t="shared" si="63"/>
        <v>0.86155875068633292</v>
      </c>
      <c r="AB314" s="1">
        <f t="shared" si="63"/>
        <v>1.0465116057802355</v>
      </c>
      <c r="AC314" s="1">
        <f t="shared" si="63"/>
        <v>1.1097657959286751</v>
      </c>
      <c r="AD314" s="1">
        <f t="shared" si="63"/>
        <v>1.0311314662097961</v>
      </c>
      <c r="AE314" s="1">
        <f t="shared" si="63"/>
        <v>1.059322592941873</v>
      </c>
      <c r="AF314" s="1">
        <f t="shared" si="63"/>
        <v>0.93455683455663996</v>
      </c>
      <c r="AG314" s="1">
        <f t="shared" si="63"/>
        <v>0.89808002824494149</v>
      </c>
      <c r="AH314" s="1">
        <f t="shared" si="63"/>
        <v>0.8613036866229038</v>
      </c>
      <c r="AI314" s="1">
        <f t="shared" si="63"/>
        <v>0.98622462734331695</v>
      </c>
      <c r="AJ314" s="1">
        <f t="shared" si="63"/>
        <v>0.79396596867637237</v>
      </c>
      <c r="AK314" s="1">
        <f t="shared" si="63"/>
        <v>0.89741006611878105</v>
      </c>
      <c r="AL314" s="1">
        <f t="shared" si="63"/>
        <v>1.04055626771526</v>
      </c>
      <c r="AM314" s="1">
        <f t="shared" si="63"/>
        <v>0.91324190696367225</v>
      </c>
      <c r="AN314" s="29">
        <f t="shared" si="63"/>
        <v>0.90066848516276821</v>
      </c>
      <c r="AO314" s="1">
        <f t="shared" si="58"/>
        <v>24009.977031873885</v>
      </c>
      <c r="AP314" s="1">
        <f t="shared" si="59"/>
        <v>19421.634519204112</v>
      </c>
      <c r="AQ314" s="29">
        <f t="shared" si="60"/>
        <v>21968.335604289299</v>
      </c>
    </row>
    <row r="315" spans="1:43" x14ac:dyDescent="0.2">
      <c r="A315" s="26"/>
      <c r="E315" s="25" t="s">
        <v>626</v>
      </c>
      <c r="F315" s="26" t="s">
        <v>627</v>
      </c>
      <c r="G315" s="1">
        <v>0.84923191229057304</v>
      </c>
      <c r="H315" s="1">
        <v>1.04725293770488</v>
      </c>
      <c r="I315" s="1">
        <f>VLOOKUP(F315,'[1]SUSMB vs SHAM all proteins sum'!$B$2:$E$3214,2,FALSE)</f>
        <v>0.41352975298801897</v>
      </c>
      <c r="J315" s="29">
        <f>VLOOKUP(F315,'[1]SUSMB vs SHAM all proteins sum'!$B$2:$E$3214,3,FALSE)</f>
        <v>1.1801780229027601</v>
      </c>
      <c r="K315" s="25">
        <f>VLOOKUP($E315,[1]AllProteinsNorm!$A$1:$Q$3226,4,FALSE)</f>
        <v>387002.70951122598</v>
      </c>
      <c r="L315" s="1">
        <f>VLOOKUP($E315,[1]AllProteinsNorm!$A$1:$Q$3226,5,FALSE)</f>
        <v>173583.43407184401</v>
      </c>
      <c r="M315" s="1">
        <f>VLOOKUP($E315,[1]AllProteinsNorm!$A$1:$Q$3226,10,FALSE)</f>
        <v>264566.16725085198</v>
      </c>
      <c r="N315" s="1">
        <f>VLOOKUP($E315,[1]AllProteinsNorm!$A$1:$Q$3226,11,FALSE)</f>
        <v>156270.870837436</v>
      </c>
      <c r="O315" s="1">
        <f>VLOOKUP($E315,[1]AllProteinsNorm!$A$1:$Q$3226,15,FALSE)</f>
        <v>183792.147006819</v>
      </c>
      <c r="P315" s="1">
        <f>VLOOKUP($E315,[1]AllProteinsNorm!$A$1:$Q$3226,6,FALSE)</f>
        <v>145682.934178286</v>
      </c>
      <c r="Q315" s="1">
        <f>VLOOKUP($E315,[1]AllProteinsNorm!$A$1:$Q$3226,8,FALSE)</f>
        <v>281417.43529241701</v>
      </c>
      <c r="R315" s="1">
        <f>VLOOKUP($E315,[1]AllProteinsNorm!$A$1:$Q$3226,13,FALSE)</f>
        <v>260859.82860353799</v>
      </c>
      <c r="S315" s="1">
        <f>VLOOKUP($E315,[1]AllProteinsNorm!$A$1:$Q$3226,16,FALSE)</f>
        <v>355055.16864541901</v>
      </c>
      <c r="T315" s="1">
        <f>VLOOKUP($E315,[1]AllProteinsNorm!$A$1:$Q$3226,17,FALSE)</f>
        <v>169338.918891626</v>
      </c>
      <c r="U315" s="1">
        <f>VLOOKUP($E315,[1]AllProteinsNorm!$A$1:$Q$3226,3,FALSE)</f>
        <v>358232.76530383201</v>
      </c>
      <c r="V315" s="1">
        <f>VLOOKUP($E315,[1]AllProteinsNorm!$A$1:$Q$3226,7,FALSE)</f>
        <v>262380.64136115601</v>
      </c>
      <c r="W315" s="1">
        <f>VLOOKUP($E315,[1]AllProteinsNorm!$A$1:$Q$3226,9,FALSE)</f>
        <v>206475.48833940201</v>
      </c>
      <c r="X315" s="1">
        <f>VLOOKUP($E315,[1]AllProteinsNorm!$A$1:$Q$3226,12,FALSE)</f>
        <v>268979.63021395798</v>
      </c>
      <c r="Y315" s="29">
        <f>VLOOKUP($E315,[1]AllProteinsNorm!$A$1:$Q$3226,14,FALSE)</f>
        <v>223879.43223779701</v>
      </c>
      <c r="Z315" s="25">
        <f t="shared" si="63"/>
        <v>1.6606488946135078</v>
      </c>
      <c r="AA315" s="1">
        <f t="shared" si="63"/>
        <v>0.74485560651161986</v>
      </c>
      <c r="AB315" s="1">
        <f t="shared" si="63"/>
        <v>1.1352672795292542</v>
      </c>
      <c r="AC315" s="1">
        <f t="shared" si="63"/>
        <v>0.67056649097943999</v>
      </c>
      <c r="AD315" s="1">
        <f t="shared" si="63"/>
        <v>0.78866172836617776</v>
      </c>
      <c r="AE315" s="1">
        <f t="shared" si="63"/>
        <v>0.62513310026374724</v>
      </c>
      <c r="AF315" s="1">
        <f t="shared" si="63"/>
        <v>1.2075769532299991</v>
      </c>
      <c r="AG315" s="1">
        <f t="shared" si="63"/>
        <v>1.1193631862853108</v>
      </c>
      <c r="AH315" s="1">
        <f t="shared" si="63"/>
        <v>1.523560323602138</v>
      </c>
      <c r="AI315" s="1">
        <f t="shared" si="63"/>
        <v>0.72664216957961092</v>
      </c>
      <c r="AJ315" s="1">
        <f t="shared" si="63"/>
        <v>1.5371955572804388</v>
      </c>
      <c r="AK315" s="1">
        <f t="shared" si="63"/>
        <v>1.1258890734762357</v>
      </c>
      <c r="AL315" s="1">
        <f t="shared" si="63"/>
        <v>0.88599713399594682</v>
      </c>
      <c r="AM315" s="1">
        <f t="shared" si="63"/>
        <v>1.1542056802457668</v>
      </c>
      <c r="AN315" s="29">
        <f t="shared" si="63"/>
        <v>0.96067836874308188</v>
      </c>
      <c r="AO315" s="1">
        <f t="shared" si="58"/>
        <v>85501.284836379782</v>
      </c>
      <c r="AP315" s="1">
        <f t="shared" si="59"/>
        <v>76480.585564736873</v>
      </c>
      <c r="AQ315" s="29">
        <f t="shared" si="60"/>
        <v>52585.09666044663</v>
      </c>
    </row>
    <row r="316" spans="1:43" x14ac:dyDescent="0.2">
      <c r="A316" s="26"/>
      <c r="E316" s="25" t="s">
        <v>628</v>
      </c>
      <c r="F316" s="26" t="s">
        <v>629</v>
      </c>
      <c r="G316" s="1">
        <v>0.12854879684648901</v>
      </c>
      <c r="H316" s="43">
        <v>1.62553280607512</v>
      </c>
      <c r="I316" s="1">
        <f>VLOOKUP(F316,'[1]SUSMB vs SHAM all proteins sum'!$B$2:$E$3214,2,FALSE)</f>
        <v>0.53796041160646402</v>
      </c>
      <c r="J316" s="29">
        <f>VLOOKUP(F316,'[1]SUSMB vs SHAM all proteins sum'!$B$2:$E$3214,3,FALSE)</f>
        <v>1.2227036339045301</v>
      </c>
      <c r="K316" s="25">
        <f>VLOOKUP($E316,[1]AllProteinsNorm!$A$1:$Q$3226,4,FALSE)</f>
        <v>64466.339083156097</v>
      </c>
      <c r="L316" s="1">
        <f>VLOOKUP($E316,[1]AllProteinsNorm!$A$1:$Q$3226,5,FALSE)</f>
        <v>20048.825402749699</v>
      </c>
      <c r="M316" s="1">
        <f>VLOOKUP($E316,[1]AllProteinsNorm!$A$1:$Q$3226,10,FALSE)</f>
        <v>82309.751098896304</v>
      </c>
      <c r="N316" s="1">
        <f>VLOOKUP($E316,[1]AllProteinsNorm!$A$1:$Q$3226,11,FALSE)</f>
        <v>98924.384138409005</v>
      </c>
      <c r="O316" s="1">
        <f>VLOOKUP($E316,[1]AllProteinsNorm!$A$1:$Q$3226,15,FALSE)</f>
        <v>64495.789407328099</v>
      </c>
      <c r="P316" s="1">
        <f>VLOOKUP($E316,[1]AllProteinsNorm!$A$1:$Q$3226,6,FALSE)</f>
        <v>96139.917248810903</v>
      </c>
      <c r="Q316" s="1">
        <f>VLOOKUP($E316,[1]AllProteinsNorm!$A$1:$Q$3226,8,FALSE)</f>
        <v>116890.452344483</v>
      </c>
      <c r="R316" s="1">
        <f>VLOOKUP($E316,[1]AllProteinsNorm!$A$1:$Q$3226,13,FALSE)</f>
        <v>77933.9014810636</v>
      </c>
      <c r="S316" s="1">
        <f>VLOOKUP($E316,[1]AllProteinsNorm!$A$1:$Q$3226,16,FALSE)</f>
        <v>90541.457349898206</v>
      </c>
      <c r="T316" s="1">
        <f>VLOOKUP($E316,[1]AllProteinsNorm!$A$1:$Q$3226,17,FALSE)</f>
        <v>97147.126671689301</v>
      </c>
      <c r="U316" s="1">
        <f>VLOOKUP($E316,[1]AllProteinsNorm!$A$1:$Q$3226,3,FALSE)</f>
        <v>46154.123649942499</v>
      </c>
      <c r="V316" s="1">
        <f>VLOOKUP($E316,[1]AllProteinsNorm!$A$1:$Q$3226,7,FALSE)</f>
        <v>98720.871632616603</v>
      </c>
      <c r="W316" s="1">
        <f>VLOOKUP($E316,[1]AllProteinsNorm!$A$1:$Q$3226,9,FALSE)</f>
        <v>87453.742244645196</v>
      </c>
      <c r="X316" s="1">
        <f>VLOOKUP($E316,[1]AllProteinsNorm!$A$1:$Q$3226,12,FALSE)</f>
        <v>80443.540311186807</v>
      </c>
      <c r="Y316" s="29">
        <f>VLOOKUP($E316,[1]AllProteinsNorm!$A$1:$Q$3226,14,FALSE)</f>
        <v>57866.191350551097</v>
      </c>
      <c r="Z316" s="25">
        <f t="shared" si="63"/>
        <v>0.97603781562477465</v>
      </c>
      <c r="AA316" s="1">
        <f t="shared" si="63"/>
        <v>0.30354464097458245</v>
      </c>
      <c r="AB316" s="1">
        <f t="shared" si="63"/>
        <v>1.2461919012270448</v>
      </c>
      <c r="AC316" s="1">
        <f t="shared" si="63"/>
        <v>1.4977419406728285</v>
      </c>
      <c r="AD316" s="1">
        <f t="shared" si="63"/>
        <v>0.97648370150076957</v>
      </c>
      <c r="AE316" s="1">
        <f t="shared" si="63"/>
        <v>1.4555843586035695</v>
      </c>
      <c r="AF316" s="1">
        <f t="shared" si="63"/>
        <v>1.7697530741824077</v>
      </c>
      <c r="AG316" s="1">
        <f t="shared" si="63"/>
        <v>1.1799403540904421</v>
      </c>
      <c r="AH316" s="1">
        <f t="shared" si="63"/>
        <v>1.3708221610240054</v>
      </c>
      <c r="AI316" s="1">
        <f t="shared" si="63"/>
        <v>1.4708337817748594</v>
      </c>
      <c r="AJ316" s="1">
        <f t="shared" si="63"/>
        <v>0.69878591944328217</v>
      </c>
      <c r="AK316" s="1">
        <f t="shared" si="63"/>
        <v>1.4946607062731256</v>
      </c>
      <c r="AL316" s="1">
        <f t="shared" si="63"/>
        <v>1.3240733189233966</v>
      </c>
      <c r="AM316" s="1">
        <f t="shared" si="63"/>
        <v>1.2179369649822271</v>
      </c>
      <c r="AN316" s="29">
        <f t="shared" si="63"/>
        <v>0.87610979322811011</v>
      </c>
      <c r="AO316" s="1">
        <f t="shared" si="58"/>
        <v>26329.209066157029</v>
      </c>
      <c r="AP316" s="1">
        <f t="shared" si="59"/>
        <v>12598.119853969547</v>
      </c>
      <c r="AQ316" s="29">
        <f t="shared" si="60"/>
        <v>19335.226758754216</v>
      </c>
    </row>
    <row r="317" spans="1:43" x14ac:dyDescent="0.2">
      <c r="A317" s="26"/>
      <c r="E317" s="25" t="s">
        <v>630</v>
      </c>
      <c r="F317" s="26" t="s">
        <v>631</v>
      </c>
      <c r="G317" s="1">
        <v>0.311753904910122</v>
      </c>
      <c r="H317" s="1">
        <v>1.1313848608700301</v>
      </c>
      <c r="I317" s="1">
        <f>VLOOKUP(F317,'[1]SUSMB vs SHAM all proteins sum'!$B$2:$E$3214,2,FALSE)</f>
        <v>0.95146694823773104</v>
      </c>
      <c r="J317" s="29">
        <f>VLOOKUP(F317,'[1]SUSMB vs SHAM all proteins sum'!$B$2:$E$3214,3,FALSE)</f>
        <v>1.00927483264041</v>
      </c>
      <c r="K317" s="25">
        <f>VLOOKUP($E317,[1]AllProteinsNorm!$A$1:$Q$3226,4,FALSE)</f>
        <v>169768.040810059</v>
      </c>
      <c r="L317" s="1">
        <f>VLOOKUP($E317,[1]AllProteinsNorm!$A$1:$Q$3226,5,FALSE)</f>
        <v>184643.22637470599</v>
      </c>
      <c r="M317" s="1">
        <f>VLOOKUP($E317,[1]AllProteinsNorm!$A$1:$Q$3226,10,FALSE)</f>
        <v>195410.576909842</v>
      </c>
      <c r="N317" s="1">
        <f>VLOOKUP($E317,[1]AllProteinsNorm!$A$1:$Q$3226,11,FALSE)</f>
        <v>242954.17829486501</v>
      </c>
      <c r="O317" s="1">
        <f>VLOOKUP($E317,[1]AllProteinsNorm!$A$1:$Q$3226,15,FALSE)</f>
        <v>245038.72531889399</v>
      </c>
      <c r="P317" s="1">
        <f>VLOOKUP($E317,[1]AllProteinsNorm!$A$1:$Q$3226,6,FALSE)</f>
        <v>167470.49100884801</v>
      </c>
      <c r="Q317" s="1">
        <f>VLOOKUP($E317,[1]AllProteinsNorm!$A$1:$Q$3226,8,FALSE)</f>
        <v>280339.78513636498</v>
      </c>
      <c r="R317" s="1">
        <f>VLOOKUP($E317,[1]AllProteinsNorm!$A$1:$Q$3226,13,FALSE)</f>
        <v>233363.52131571001</v>
      </c>
      <c r="S317" s="1">
        <f>VLOOKUP($E317,[1]AllProteinsNorm!$A$1:$Q$3226,16,FALSE)</f>
        <v>244268.93623194</v>
      </c>
      <c r="T317" s="1">
        <f>VLOOKUP($E317,[1]AllProteinsNorm!$A$1:$Q$3226,17,FALSE)</f>
        <v>252594.59668869601</v>
      </c>
      <c r="U317" s="1">
        <f>VLOOKUP($E317,[1]AllProteinsNorm!$A$1:$Q$3226,3,FALSE)</f>
        <v>150538.82227965401</v>
      </c>
      <c r="V317" s="1">
        <f>VLOOKUP($E317,[1]AllProteinsNorm!$A$1:$Q$3226,7,FALSE)</f>
        <v>153648.45456564301</v>
      </c>
      <c r="W317" s="1">
        <f>VLOOKUP($E317,[1]AllProteinsNorm!$A$1:$Q$3226,9,FALSE)</f>
        <v>242236.82216232701</v>
      </c>
      <c r="X317" s="1">
        <f>VLOOKUP($E317,[1]AllProteinsNorm!$A$1:$Q$3226,12,FALSE)</f>
        <v>262497.52376925701</v>
      </c>
      <c r="Y317" s="29">
        <f>VLOOKUP($E317,[1]AllProteinsNorm!$A$1:$Q$3226,14,FALSE)</f>
        <v>259657.946407165</v>
      </c>
      <c r="Z317" s="25">
        <f t="shared" si="63"/>
        <v>0.81791110207736772</v>
      </c>
      <c r="AA317" s="1">
        <f t="shared" si="63"/>
        <v>0.88957700197661949</v>
      </c>
      <c r="AB317" s="1">
        <f t="shared" si="63"/>
        <v>0.94145211051073774</v>
      </c>
      <c r="AC317" s="1">
        <f t="shared" si="63"/>
        <v>1.1705084112137565</v>
      </c>
      <c r="AD317" s="1">
        <f t="shared" si="63"/>
        <v>1.1805513742215183</v>
      </c>
      <c r="AE317" s="1">
        <f t="shared" si="63"/>
        <v>0.8068419309835656</v>
      </c>
      <c r="AF317" s="1">
        <f t="shared" si="63"/>
        <v>1.3506253681371978</v>
      </c>
      <c r="AG317" s="1">
        <f t="shared" si="63"/>
        <v>1.1243023951577482</v>
      </c>
      <c r="AH317" s="1">
        <f t="shared" si="63"/>
        <v>1.1768426724100738</v>
      </c>
      <c r="AI317" s="1">
        <f t="shared" si="63"/>
        <v>1.216954168585765</v>
      </c>
      <c r="AJ317" s="1">
        <f t="shared" si="63"/>
        <v>0.72526827457435872</v>
      </c>
      <c r="AK317" s="1">
        <f t="shared" si="63"/>
        <v>0.74024990926810097</v>
      </c>
      <c r="AL317" s="1">
        <f t="shared" si="63"/>
        <v>1.1670523217039377</v>
      </c>
      <c r="AM317" s="1">
        <f t="shared" si="63"/>
        <v>1.2646646443832423</v>
      </c>
      <c r="AN317" s="29">
        <f t="shared" si="63"/>
        <v>1.2509840844935212</v>
      </c>
      <c r="AO317" s="1">
        <f t="shared" si="58"/>
        <v>30849.381969270031</v>
      </c>
      <c r="AP317" s="1">
        <f t="shared" si="59"/>
        <v>37449.290245937278</v>
      </c>
      <c r="AQ317" s="29">
        <f t="shared" si="60"/>
        <v>50800.005112055194</v>
      </c>
    </row>
    <row r="318" spans="1:43" x14ac:dyDescent="0.2">
      <c r="A318" s="26"/>
      <c r="E318" s="25" t="s">
        <v>632</v>
      </c>
      <c r="F318" s="26" t="s">
        <v>633</v>
      </c>
      <c r="G318" s="1">
        <v>0.43756031937048101</v>
      </c>
      <c r="H318" s="1">
        <v>0.90755272123673203</v>
      </c>
      <c r="I318" s="1">
        <f>VLOOKUP(F318,'[1]SUSMB vs SHAM all proteins sum'!$B$2:$E$3214,2,FALSE)</f>
        <v>0.43045612772394698</v>
      </c>
      <c r="J318" s="29">
        <f>VLOOKUP(F318,'[1]SUSMB vs SHAM all proteins sum'!$B$2:$E$3214,3,FALSE)</f>
        <v>0.84406027600682298</v>
      </c>
      <c r="K318" s="25">
        <f>VLOOKUP($E318,[1]AllProteinsNorm!$A$1:$Q$3226,4,FALSE)</f>
        <v>49784.486806752597</v>
      </c>
      <c r="L318" s="1">
        <f>VLOOKUP($E318,[1]AllProteinsNorm!$A$1:$Q$3226,5,FALSE)</f>
        <v>47874.332065712202</v>
      </c>
      <c r="M318" s="1">
        <f>VLOOKUP($E318,[1]AllProteinsNorm!$A$1:$Q$3226,10,FALSE)</f>
        <v>47590.032294535798</v>
      </c>
      <c r="N318" s="1">
        <f>VLOOKUP($E318,[1]AllProteinsNorm!$A$1:$Q$3226,11,FALSE)</f>
        <v>44582.626908742801</v>
      </c>
      <c r="O318" s="1">
        <f>VLOOKUP($E318,[1]AllProteinsNorm!$A$1:$Q$3226,15,FALSE)</f>
        <v>32754.387166390901</v>
      </c>
      <c r="P318" s="1">
        <f>VLOOKUP($E318,[1]AllProteinsNorm!$A$1:$Q$3226,6,FALSE)</f>
        <v>37633.861465489397</v>
      </c>
      <c r="Q318" s="1">
        <f>VLOOKUP($E318,[1]AllProteinsNorm!$A$1:$Q$3226,8,FALSE)</f>
        <v>30404.188377378799</v>
      </c>
      <c r="R318" s="1">
        <f>VLOOKUP($E318,[1]AllProteinsNorm!$A$1:$Q$3226,13,FALSE)</f>
        <v>53668.886986931197</v>
      </c>
      <c r="S318" s="1">
        <f>VLOOKUP($E318,[1]AllProteinsNorm!$A$1:$Q$3226,16,FALSE)</f>
        <v>40549.035193994401</v>
      </c>
      <c r="T318" s="1">
        <f>VLOOKUP($E318,[1]AllProteinsNorm!$A$1:$Q$3226,17,FALSE)</f>
        <v>40953.582705876703</v>
      </c>
      <c r="U318" s="1">
        <f>VLOOKUP($E318,[1]AllProteinsNorm!$A$1:$Q$3226,3,FALSE)</f>
        <v>38740.797803153298</v>
      </c>
      <c r="V318" s="1">
        <f>VLOOKUP($E318,[1]AllProteinsNorm!$A$1:$Q$3226,7,FALSE)</f>
        <v>41231.047567575297</v>
      </c>
      <c r="W318" s="1">
        <f>VLOOKUP($E318,[1]AllProteinsNorm!$A$1:$Q$3226,9,FALSE)</f>
        <v>52353.360587908202</v>
      </c>
      <c r="X318" s="1">
        <f>VLOOKUP($E318,[1]AllProteinsNorm!$A$1:$Q$3226,12,FALSE)</f>
        <v>17944.768479951199</v>
      </c>
      <c r="Y318" s="29">
        <f>VLOOKUP($E318,[1]AllProteinsNorm!$A$1:$Q$3226,14,FALSE)</f>
        <v>47286.791712516402</v>
      </c>
      <c r="Z318" s="25">
        <f t="shared" si="63"/>
        <v>1.1183209399347041</v>
      </c>
      <c r="AA318" s="1">
        <f t="shared" si="63"/>
        <v>1.0754126730741269</v>
      </c>
      <c r="AB318" s="1">
        <f t="shared" si="63"/>
        <v>1.0690263787138103</v>
      </c>
      <c r="AC318" s="1">
        <f t="shared" si="63"/>
        <v>1.0014703058580279</v>
      </c>
      <c r="AD318" s="1">
        <f t="shared" si="63"/>
        <v>0.73576970241933126</v>
      </c>
      <c r="AE318" s="1">
        <f t="shared" si="63"/>
        <v>0.84537851099732619</v>
      </c>
      <c r="AF318" s="1">
        <f t="shared" si="63"/>
        <v>0.6829766199283227</v>
      </c>
      <c r="AG318" s="1">
        <f t="shared" si="63"/>
        <v>1.2055771584720549</v>
      </c>
      <c r="AH318" s="1">
        <f t="shared" si="63"/>
        <v>0.91086276188032389</v>
      </c>
      <c r="AI318" s="1">
        <f t="shared" si="63"/>
        <v>0.9199502102554088</v>
      </c>
      <c r="AJ318" s="1">
        <f t="shared" si="63"/>
        <v>0.87024388904951633</v>
      </c>
      <c r="AK318" s="1">
        <f t="shared" si="63"/>
        <v>0.92618297039488939</v>
      </c>
      <c r="AL318" s="1">
        <f t="shared" si="63"/>
        <v>1.1760261715396203</v>
      </c>
      <c r="AM318" s="1">
        <f t="shared" si="63"/>
        <v>0.4030976643649507</v>
      </c>
      <c r="AN318" s="29">
        <f t="shared" si="63"/>
        <v>1.0622146123491869</v>
      </c>
      <c r="AO318" s="1">
        <f t="shared" si="58"/>
        <v>6112.6915635723108</v>
      </c>
      <c r="AP318" s="1">
        <f t="shared" si="59"/>
        <v>7532.1603146967755</v>
      </c>
      <c r="AQ318" s="29">
        <f t="shared" si="60"/>
        <v>11781.708523279085</v>
      </c>
    </row>
    <row r="319" spans="1:43" x14ac:dyDescent="0.2">
      <c r="A319" s="26"/>
      <c r="E319" s="25" t="s">
        <v>634</v>
      </c>
      <c r="F319" s="26" t="s">
        <v>635</v>
      </c>
      <c r="G319" s="1">
        <v>0.66090403942123099</v>
      </c>
      <c r="H319" s="1">
        <v>1.16945413428893</v>
      </c>
      <c r="I319" s="1">
        <f>VLOOKUP(F319,'[1]SUSMB vs SHAM all proteins sum'!$B$2:$E$3214,2,FALSE)</f>
        <v>0.81883760738355704</v>
      </c>
      <c r="J319" s="29">
        <f>VLOOKUP(F319,'[1]SUSMB vs SHAM all proteins sum'!$B$2:$E$3214,3,FALSE)</f>
        <v>0.90477146785314799</v>
      </c>
      <c r="K319" s="25">
        <f>VLOOKUP($E319,[1]AllProteinsNorm!$A$1:$Q$3226,4,FALSE)</f>
        <v>47374.006757243696</v>
      </c>
      <c r="L319" s="1">
        <f>VLOOKUP($E319,[1]AllProteinsNorm!$A$1:$Q$3226,5,FALSE)</f>
        <v>100816.062334178</v>
      </c>
      <c r="M319" s="1">
        <f>VLOOKUP($E319,[1]AllProteinsNorm!$A$1:$Q$3226,10,FALSE)</f>
        <v>43889.784552479003</v>
      </c>
      <c r="N319" s="1">
        <f>VLOOKUP($E319,[1]AllProteinsNorm!$A$1:$Q$3226,11,FALSE)</f>
        <v>63926.736718439097</v>
      </c>
      <c r="O319" s="1">
        <f>VLOOKUP($E319,[1]AllProteinsNorm!$A$1:$Q$3226,15,FALSE)</f>
        <v>60314.805344517699</v>
      </c>
      <c r="P319" s="1">
        <f>VLOOKUP($E319,[1]AllProteinsNorm!$A$1:$Q$3226,6,FALSE)</f>
        <v>141534.95271431</v>
      </c>
      <c r="Q319" s="1">
        <f>VLOOKUP($E319,[1]AllProteinsNorm!$A$1:$Q$3226,8,FALSE)</f>
        <v>97179.408243200101</v>
      </c>
      <c r="R319" s="1">
        <f>VLOOKUP($E319,[1]AllProteinsNorm!$A$1:$Q$3226,13,FALSE)</f>
        <v>85471.300755563905</v>
      </c>
      <c r="S319" s="1">
        <f>VLOOKUP($E319,[1]AllProteinsNorm!$A$1:$Q$3226,16,FALSE)</f>
        <v>22468.058059148101</v>
      </c>
      <c r="T319" s="1">
        <f>VLOOKUP($E319,[1]AllProteinsNorm!$A$1:$Q$3226,17,FALSE)</f>
        <v>66931.710830003503</v>
      </c>
      <c r="U319" s="1">
        <f>VLOOKUP($E319,[1]AllProteinsNorm!$A$1:$Q$3226,3,FALSE)</f>
        <v>34588.916236126097</v>
      </c>
      <c r="V319" s="1">
        <f>VLOOKUP($E319,[1]AllProteinsNorm!$A$1:$Q$3226,7,FALSE)</f>
        <v>17319.595185357801</v>
      </c>
      <c r="W319" s="1">
        <f>VLOOKUP($E319,[1]AllProteinsNorm!$A$1:$Q$3226,9,FALSE)</f>
        <v>46087.807178269002</v>
      </c>
      <c r="X319" s="1">
        <f>VLOOKUP($E319,[1]AllProteinsNorm!$A$1:$Q$3226,12,FALSE)</f>
        <v>129669.60075788001</v>
      </c>
      <c r="Y319" s="29">
        <f>VLOOKUP($E319,[1]AllProteinsNorm!$A$1:$Q$3226,14,FALSE)</f>
        <v>136878.53106136399</v>
      </c>
      <c r="Z319" s="25">
        <f t="shared" si="63"/>
        <v>0.74882710117317364</v>
      </c>
      <c r="AA319" s="1">
        <f t="shared" si="63"/>
        <v>1.5935700793949237</v>
      </c>
      <c r="AB319" s="1">
        <f t="shared" si="63"/>
        <v>0.69375301747139329</v>
      </c>
      <c r="AC319" s="1">
        <f t="shared" si="63"/>
        <v>1.0104712736169372</v>
      </c>
      <c r="AD319" s="1">
        <f t="shared" si="63"/>
        <v>0.95337852834357195</v>
      </c>
      <c r="AE319" s="1">
        <f t="shared" si="63"/>
        <v>2.237201697944482</v>
      </c>
      <c r="AF319" s="1">
        <f t="shared" si="63"/>
        <v>1.5360865493470848</v>
      </c>
      <c r="AG319" s="1">
        <f t="shared" si="63"/>
        <v>1.3510199106919119</v>
      </c>
      <c r="AH319" s="1">
        <f t="shared" si="63"/>
        <v>0.35514603760742414</v>
      </c>
      <c r="AI319" s="1">
        <f t="shared" si="63"/>
        <v>1.057970022553117</v>
      </c>
      <c r="AJ319" s="1">
        <f t="shared" si="63"/>
        <v>0.54673690596921332</v>
      </c>
      <c r="AK319" s="1">
        <f t="shared" si="63"/>
        <v>0.27376578727238987</v>
      </c>
      <c r="AL319" s="1">
        <f t="shared" si="63"/>
        <v>0.7284965197387353</v>
      </c>
      <c r="AM319" s="1">
        <f t="shared" si="63"/>
        <v>2.0496495418547007</v>
      </c>
      <c r="AN319" s="29">
        <f t="shared" si="63"/>
        <v>2.1635989996107083</v>
      </c>
      <c r="AO319" s="1">
        <f t="shared" si="58"/>
        <v>20234.359212468713</v>
      </c>
      <c r="AP319" s="1">
        <f t="shared" si="59"/>
        <v>38872.636508174648</v>
      </c>
      <c r="AQ319" s="29">
        <f t="shared" si="60"/>
        <v>50183.371417717244</v>
      </c>
    </row>
    <row r="320" spans="1:43" x14ac:dyDescent="0.2">
      <c r="A320" s="26"/>
      <c r="E320" s="25" t="s">
        <v>636</v>
      </c>
      <c r="F320" s="26" t="s">
        <v>637</v>
      </c>
      <c r="G320" s="1">
        <v>0.950919217794857</v>
      </c>
      <c r="H320" s="1">
        <v>0.99543380444588103</v>
      </c>
      <c r="I320" s="1">
        <f>VLOOKUP(F320,'[1]SUSMB vs SHAM all proteins sum'!$B$2:$E$3214,2,FALSE)</f>
        <v>0.71398553307759005</v>
      </c>
      <c r="J320" s="29">
        <f>VLOOKUP(F320,'[1]SUSMB vs SHAM all proteins sum'!$B$2:$E$3214,3,FALSE)</f>
        <v>0.96457020857798903</v>
      </c>
      <c r="K320" s="25">
        <f>VLOOKUP($E320,[1]AllProteinsNorm!$A$1:$Q$3226,4,FALSE)</f>
        <v>6322775.3670779597</v>
      </c>
      <c r="L320" s="1">
        <f>VLOOKUP($E320,[1]AllProteinsNorm!$A$1:$Q$3226,5,FALSE)</f>
        <v>9163648.8003750294</v>
      </c>
      <c r="M320" s="1">
        <f>VLOOKUP($E320,[1]AllProteinsNorm!$A$1:$Q$3226,10,FALSE)</f>
        <v>8151407.6539211003</v>
      </c>
      <c r="N320" s="1">
        <f>VLOOKUP($E320,[1]AllProteinsNorm!$A$1:$Q$3226,11,FALSE)</f>
        <v>7811492.4134530704</v>
      </c>
      <c r="O320" s="1">
        <f>VLOOKUP($E320,[1]AllProteinsNorm!$A$1:$Q$3226,15,FALSE)</f>
        <v>7136783.5630180296</v>
      </c>
      <c r="P320" s="1">
        <f>VLOOKUP($E320,[1]AllProteinsNorm!$A$1:$Q$3226,6,FALSE)</f>
        <v>7337817.0555633102</v>
      </c>
      <c r="Q320" s="1">
        <f>VLOOKUP($E320,[1]AllProteinsNorm!$A$1:$Q$3226,8,FALSE)</f>
        <v>7906462.2182437498</v>
      </c>
      <c r="R320" s="1">
        <f>VLOOKUP($E320,[1]AllProteinsNorm!$A$1:$Q$3226,13,FALSE)</f>
        <v>8275300.1741671497</v>
      </c>
      <c r="S320" s="1">
        <f>VLOOKUP($E320,[1]AllProteinsNorm!$A$1:$Q$3226,16,FALSE)</f>
        <v>6756619.3777519101</v>
      </c>
      <c r="T320" s="1">
        <f>VLOOKUP($E320,[1]AllProteinsNorm!$A$1:$Q$3226,17,FALSE)</f>
        <v>7933137.4402204296</v>
      </c>
      <c r="U320" s="1">
        <f>VLOOKUP($E320,[1]AllProteinsNorm!$A$1:$Q$3226,3,FALSE)</f>
        <v>7198366.5739361001</v>
      </c>
      <c r="V320" s="1">
        <f>VLOOKUP($E320,[1]AllProteinsNorm!$A$1:$Q$3226,7,FALSE)</f>
        <v>5707527.4760865001</v>
      </c>
      <c r="W320" s="1">
        <f>VLOOKUP($E320,[1]AllProteinsNorm!$A$1:$Q$3226,9,FALSE)</f>
        <v>7886155.5826173201</v>
      </c>
      <c r="X320" s="1">
        <f>VLOOKUP($E320,[1]AllProteinsNorm!$A$1:$Q$3226,12,FALSE)</f>
        <v>8740222.0272810403</v>
      </c>
      <c r="Y320" s="29">
        <f>VLOOKUP($E320,[1]AllProteinsNorm!$A$1:$Q$3226,14,FALSE)</f>
        <v>7763271.7525365101</v>
      </c>
      <c r="Z320" s="25">
        <f t="shared" si="63"/>
        <v>0.81930722323735505</v>
      </c>
      <c r="AA320" s="1">
        <f t="shared" si="63"/>
        <v>1.1874284973731875</v>
      </c>
      <c r="AB320" s="1">
        <f t="shared" si="63"/>
        <v>1.0562619708402292</v>
      </c>
      <c r="AC320" s="1">
        <f t="shared" si="63"/>
        <v>1.0122156469341146</v>
      </c>
      <c r="AD320" s="1">
        <f t="shared" si="63"/>
        <v>0.92478666161511336</v>
      </c>
      <c r="AE320" s="1">
        <f t="shared" si="63"/>
        <v>0.95083664488869279</v>
      </c>
      <c r="AF320" s="1">
        <f t="shared" si="63"/>
        <v>1.0245218641468263</v>
      </c>
      <c r="AG320" s="1">
        <f t="shared" si="63"/>
        <v>1.0723160026300032</v>
      </c>
      <c r="AH320" s="1">
        <f t="shared" si="63"/>
        <v>0.87552486676684549</v>
      </c>
      <c r="AI320" s="1">
        <f t="shared" si="63"/>
        <v>1.027978447811138</v>
      </c>
      <c r="AJ320" s="1">
        <f t="shared" si="63"/>
        <v>0.93276660756362773</v>
      </c>
      <c r="AK320" s="1">
        <f t="shared" si="63"/>
        <v>0.73958320776852648</v>
      </c>
      <c r="AL320" s="1">
        <f t="shared" si="63"/>
        <v>1.0218905239073783</v>
      </c>
      <c r="AM320" s="1">
        <f t="shared" si="63"/>
        <v>1.1325607227699097</v>
      </c>
      <c r="AN320" s="29">
        <f t="shared" si="63"/>
        <v>1.0059671985068734</v>
      </c>
      <c r="AO320" s="1">
        <f t="shared" si="58"/>
        <v>956132.28927375423</v>
      </c>
      <c r="AP320" s="1">
        <f t="shared" si="59"/>
        <v>535200.22541225853</v>
      </c>
      <c r="AQ320" s="29">
        <f t="shared" si="60"/>
        <v>1005202.3477976163</v>
      </c>
    </row>
    <row r="321" spans="1:43" x14ac:dyDescent="0.2">
      <c r="A321" s="26"/>
      <c r="E321" s="25" t="s">
        <v>638</v>
      </c>
      <c r="F321" s="26" t="s">
        <v>639</v>
      </c>
      <c r="G321" s="1">
        <v>0.46680388830250402</v>
      </c>
      <c r="H321" s="1">
        <v>1.0636853398720101</v>
      </c>
      <c r="I321" s="1">
        <f>VLOOKUP(F321,'[1]SUSMB vs SHAM all proteins sum'!$B$2:$E$3214,2,FALSE)</f>
        <v>0.52284089229876396</v>
      </c>
      <c r="J321" s="29">
        <f>VLOOKUP(F321,'[1]SUSMB vs SHAM all proteins sum'!$B$2:$E$3214,3,FALSE)</f>
        <v>0.93518698595695604</v>
      </c>
      <c r="K321" s="25">
        <f>VLOOKUP($E321,[1]AllProteinsNorm!$A$1:$Q$3226,4,FALSE)</f>
        <v>622686.58428125305</v>
      </c>
      <c r="L321" s="1">
        <f>VLOOKUP($E321,[1]AllProteinsNorm!$A$1:$Q$3226,5,FALSE)</f>
        <v>419280.40716245899</v>
      </c>
      <c r="M321" s="1">
        <f>VLOOKUP($E321,[1]AllProteinsNorm!$A$1:$Q$3226,10,FALSE)</f>
        <v>592379.620796895</v>
      </c>
      <c r="N321" s="1">
        <f>VLOOKUP($E321,[1]AllProteinsNorm!$A$1:$Q$3226,11,FALSE)</f>
        <v>529676.85054166499</v>
      </c>
      <c r="O321" s="1">
        <f>VLOOKUP($E321,[1]AllProteinsNorm!$A$1:$Q$3226,15,FALSE)</f>
        <v>611452.50965828996</v>
      </c>
      <c r="P321" s="1">
        <f>VLOOKUP($E321,[1]AllProteinsNorm!$A$1:$Q$3226,6,FALSE)</f>
        <v>540018.15467452002</v>
      </c>
      <c r="Q321" s="1">
        <f>VLOOKUP($E321,[1]AllProteinsNorm!$A$1:$Q$3226,8,FALSE)</f>
        <v>663473.07947203994</v>
      </c>
      <c r="R321" s="1">
        <f>VLOOKUP($E321,[1]AllProteinsNorm!$A$1:$Q$3226,13,FALSE)</f>
        <v>583313.20027562499</v>
      </c>
      <c r="S321" s="1">
        <f>VLOOKUP($E321,[1]AllProteinsNorm!$A$1:$Q$3226,16,FALSE)</f>
        <v>568833.15849137702</v>
      </c>
      <c r="T321" s="1">
        <f>VLOOKUP($E321,[1]AllProteinsNorm!$A$1:$Q$3226,17,FALSE)</f>
        <v>573713.94232043799</v>
      </c>
      <c r="U321" s="1">
        <f>VLOOKUP($E321,[1]AllProteinsNorm!$A$1:$Q$3226,3,FALSE)</f>
        <v>429711.89801412303</v>
      </c>
      <c r="V321" s="1">
        <f>VLOOKUP($E321,[1]AllProteinsNorm!$A$1:$Q$3226,7,FALSE)</f>
        <v>570763.19302264799</v>
      </c>
      <c r="W321" s="1">
        <f>VLOOKUP($E321,[1]AllProteinsNorm!$A$1:$Q$3226,9,FALSE)</f>
        <v>453208.52310533001</v>
      </c>
      <c r="X321" s="1">
        <f>VLOOKUP($E321,[1]AllProteinsNorm!$A$1:$Q$3226,12,FALSE)</f>
        <v>619617.50677162001</v>
      </c>
      <c r="Y321" s="29">
        <f>VLOOKUP($E321,[1]AllProteinsNorm!$A$1:$Q$3226,14,FALSE)</f>
        <v>520217.66795475601</v>
      </c>
      <c r="Z321" s="25">
        <f t="shared" si="63"/>
        <v>1.1217654025188792</v>
      </c>
      <c r="AA321" s="1">
        <f t="shared" si="63"/>
        <v>0.75533063756587426</v>
      </c>
      <c r="AB321" s="1">
        <f t="shared" si="63"/>
        <v>1.0671676258036513</v>
      </c>
      <c r="AC321" s="1">
        <f t="shared" si="63"/>
        <v>0.9542090362178558</v>
      </c>
      <c r="AD321" s="1">
        <f t="shared" si="63"/>
        <v>1.1015272978937389</v>
      </c>
      <c r="AE321" s="1">
        <f t="shared" si="63"/>
        <v>0.97283882122687815</v>
      </c>
      <c r="AF321" s="1">
        <f t="shared" si="63"/>
        <v>1.1952419802226344</v>
      </c>
      <c r="AG321" s="1">
        <f t="shared" si="63"/>
        <v>1.0508345344504992</v>
      </c>
      <c r="AH321" s="1">
        <f t="shared" si="63"/>
        <v>1.0247488433329588</v>
      </c>
      <c r="AI321" s="1">
        <f t="shared" si="63"/>
        <v>1.0335415402929131</v>
      </c>
      <c r="AJ321" s="1">
        <f t="shared" si="63"/>
        <v>0.77412289330010664</v>
      </c>
      <c r="AK321" s="1">
        <f t="shared" si="63"/>
        <v>1.0282257866580595</v>
      </c>
      <c r="AL321" s="1">
        <f t="shared" si="63"/>
        <v>0.81645189438770327</v>
      </c>
      <c r="AM321" s="1">
        <f t="shared" si="63"/>
        <v>1.1162364814615402</v>
      </c>
      <c r="AN321" s="29">
        <f t="shared" si="63"/>
        <v>0.93716838682864267</v>
      </c>
      <c r="AO321" s="1">
        <f t="shared" si="58"/>
        <v>75135.371241281522</v>
      </c>
      <c r="AP321" s="1">
        <f t="shared" si="59"/>
        <v>41398.527979998129</v>
      </c>
      <c r="AQ321" s="29">
        <f t="shared" si="60"/>
        <v>70859.35129116528</v>
      </c>
    </row>
    <row r="322" spans="1:43" x14ac:dyDescent="0.2">
      <c r="A322" s="26"/>
      <c r="E322" s="25" t="s">
        <v>640</v>
      </c>
      <c r="F322" s="26" t="s">
        <v>641</v>
      </c>
      <c r="G322" s="1">
        <v>0.58697840571401105</v>
      </c>
      <c r="H322" s="1">
        <v>0.858003402223527</v>
      </c>
      <c r="I322" s="1">
        <f>VLOOKUP(F322,'[1]SUSMB vs SHAM all proteins sum'!$B$2:$E$3214,2,FALSE)</f>
        <v>0.89338749101747905</v>
      </c>
      <c r="J322" s="29">
        <f>VLOOKUP(F322,'[1]SUSMB vs SHAM all proteins sum'!$B$2:$E$3214,3,FALSE)</f>
        <v>1.0363788317132501</v>
      </c>
      <c r="K322" s="25">
        <f>VLOOKUP($E322,[1]AllProteinsNorm!$A$1:$Q$3226,4,FALSE)</f>
        <v>149991.47748987901</v>
      </c>
      <c r="L322" s="1">
        <f>VLOOKUP($E322,[1]AllProteinsNorm!$A$1:$Q$3226,5,FALSE)</f>
        <v>474659.182069464</v>
      </c>
      <c r="M322" s="1">
        <f>VLOOKUP($E322,[1]AllProteinsNorm!$A$1:$Q$3226,10,FALSE)</f>
        <v>584060.12675782305</v>
      </c>
      <c r="N322" s="1">
        <f>VLOOKUP($E322,[1]AllProteinsNorm!$A$1:$Q$3226,11,FALSE)</f>
        <v>442757.01926622598</v>
      </c>
      <c r="O322" s="1">
        <f>VLOOKUP($E322,[1]AllProteinsNorm!$A$1:$Q$3226,15,FALSE)</f>
        <v>517314.86032851198</v>
      </c>
      <c r="P322" s="1">
        <f>VLOOKUP($E322,[1]AllProteinsNorm!$A$1:$Q$3226,6,FALSE)</f>
        <v>314461.12602505099</v>
      </c>
      <c r="Q322" s="1">
        <f>VLOOKUP($E322,[1]AllProteinsNorm!$A$1:$Q$3226,8,FALSE)</f>
        <v>338202.37738535501</v>
      </c>
      <c r="R322" s="1">
        <f>VLOOKUP($E322,[1]AllProteinsNorm!$A$1:$Q$3226,13,FALSE)</f>
        <v>230899.399516273</v>
      </c>
      <c r="S322" s="1">
        <f>VLOOKUP($E322,[1]AllProteinsNorm!$A$1:$Q$3226,16,FALSE)</f>
        <v>425093.04721160402</v>
      </c>
      <c r="T322" s="1">
        <f>VLOOKUP($E322,[1]AllProteinsNorm!$A$1:$Q$3226,17,FALSE)</f>
        <v>424249.22764458798</v>
      </c>
      <c r="U322" s="1">
        <f>VLOOKUP($E322,[1]AllProteinsNorm!$A$1:$Q$3226,3,FALSE)</f>
        <v>415379.93538339803</v>
      </c>
      <c r="V322" s="1">
        <f>VLOOKUP($E322,[1]AllProteinsNorm!$A$1:$Q$3226,7,FALSE)</f>
        <v>394634.200416432</v>
      </c>
      <c r="W322" s="1">
        <f>VLOOKUP($E322,[1]AllProteinsNorm!$A$1:$Q$3226,9,FALSE)</f>
        <v>463251.62597451999</v>
      </c>
      <c r="X322" s="1">
        <f>VLOOKUP($E322,[1]AllProteinsNorm!$A$1:$Q$3226,12,FALSE)</f>
        <v>309256.87834195001</v>
      </c>
      <c r="Y322" s="29">
        <f>VLOOKUP($E322,[1]AllProteinsNorm!$A$1:$Q$3226,14,FALSE)</f>
        <v>484889.24532936298</v>
      </c>
      <c r="Z322" s="25">
        <f t="shared" si="63"/>
        <v>0.3457964687918888</v>
      </c>
      <c r="AA322" s="1">
        <f t="shared" si="63"/>
        <v>1.0942986347363788</v>
      </c>
      <c r="AB322" s="1">
        <f t="shared" si="63"/>
        <v>1.3465160339435036</v>
      </c>
      <c r="AC322" s="1">
        <f t="shared" si="63"/>
        <v>1.0207500876535751</v>
      </c>
      <c r="AD322" s="1">
        <f t="shared" si="63"/>
        <v>1.1926387748746545</v>
      </c>
      <c r="AE322" s="1">
        <f t="shared" si="63"/>
        <v>0.72497150352506656</v>
      </c>
      <c r="AF322" s="1">
        <f t="shared" si="63"/>
        <v>0.77970555256893792</v>
      </c>
      <c r="AG322" s="1">
        <f t="shared" si="63"/>
        <v>0.53232489162114172</v>
      </c>
      <c r="AH322" s="1">
        <f t="shared" si="63"/>
        <v>0.98002684614981006</v>
      </c>
      <c r="AI322" s="1">
        <f t="shared" si="63"/>
        <v>0.97808147010941915</v>
      </c>
      <c r="AJ322" s="1">
        <f t="shared" si="63"/>
        <v>0.95763384204462021</v>
      </c>
      <c r="AK322" s="1">
        <f t="shared" si="63"/>
        <v>0.90980577864979606</v>
      </c>
      <c r="AL322" s="1">
        <f t="shared" si="63"/>
        <v>1.0679991897199563</v>
      </c>
      <c r="AM322" s="1">
        <f t="shared" si="63"/>
        <v>0.7129734186895057</v>
      </c>
      <c r="AN322" s="29">
        <f t="shared" si="63"/>
        <v>1.1178834397532464</v>
      </c>
      <c r="AO322" s="1">
        <f t="shared" si="58"/>
        <v>149565.90958172662</v>
      </c>
      <c r="AP322" s="1">
        <f t="shared" si="59"/>
        <v>73048.772001128615</v>
      </c>
      <c r="AQ322" s="29">
        <f t="shared" si="60"/>
        <v>61315.133608201024</v>
      </c>
    </row>
    <row r="323" spans="1:43" x14ac:dyDescent="0.2">
      <c r="A323" s="26"/>
      <c r="E323" s="25" t="s">
        <v>642</v>
      </c>
      <c r="F323" s="26" t="s">
        <v>643</v>
      </c>
      <c r="G323" s="43">
        <v>4.1871665712446798E-2</v>
      </c>
      <c r="H323" s="1">
        <v>1.1653390689610801</v>
      </c>
      <c r="I323" s="1">
        <f>VLOOKUP(F323,'[1]SUSMB vs SHAM all proteins sum'!$B$2:$E$3214,2,FALSE)</f>
        <v>0.24810923130134399</v>
      </c>
      <c r="J323" s="29">
        <f>VLOOKUP(F323,'[1]SUSMB vs SHAM all proteins sum'!$B$2:$E$3214,3,FALSE)</f>
        <v>1.0784071716999999</v>
      </c>
      <c r="K323" s="25">
        <f>VLOOKUP($E323,[1]AllProteinsNorm!$A$1:$Q$3226,4,FALSE)</f>
        <v>2193247.2830563402</v>
      </c>
      <c r="L323" s="1">
        <f>VLOOKUP($E323,[1]AllProteinsNorm!$A$1:$Q$3226,5,FALSE)</f>
        <v>1902024.7492515501</v>
      </c>
      <c r="M323" s="1">
        <f>VLOOKUP($E323,[1]AllProteinsNorm!$A$1:$Q$3226,10,FALSE)</f>
        <v>2169196.7905652002</v>
      </c>
      <c r="N323" s="1">
        <f>VLOOKUP($E323,[1]AllProteinsNorm!$A$1:$Q$3226,11,FALSE)</f>
        <v>2179070.8651440302</v>
      </c>
      <c r="O323" s="1">
        <f>VLOOKUP($E323,[1]AllProteinsNorm!$A$1:$Q$3226,15,FALSE)</f>
        <v>2483052.0261136</v>
      </c>
      <c r="P323" s="1">
        <f>VLOOKUP($E323,[1]AllProteinsNorm!$A$1:$Q$3226,6,FALSE)</f>
        <v>2269037.61366709</v>
      </c>
      <c r="Q323" s="1">
        <f>VLOOKUP($E323,[1]AllProteinsNorm!$A$1:$Q$3226,8,FALSE)</f>
        <v>2485234.9237143002</v>
      </c>
      <c r="R323" s="1">
        <f>VLOOKUP($E323,[1]AllProteinsNorm!$A$1:$Q$3226,13,FALSE)</f>
        <v>2397252.0623138198</v>
      </c>
      <c r="S323" s="1">
        <f>VLOOKUP($E323,[1]AllProteinsNorm!$A$1:$Q$3226,16,FALSE)</f>
        <v>2996599.8830076102</v>
      </c>
      <c r="T323" s="1">
        <f>VLOOKUP($E323,[1]AllProteinsNorm!$A$1:$Q$3226,17,FALSE)</f>
        <v>2597585.3237564098</v>
      </c>
      <c r="U323" s="1">
        <f>VLOOKUP($E323,[1]AllProteinsNorm!$A$1:$Q$3226,3,FALSE)</f>
        <v>1983710.34334958</v>
      </c>
      <c r="V323" s="1">
        <f>VLOOKUP($E323,[1]AllProteinsNorm!$A$1:$Q$3226,7,FALSE)</f>
        <v>2469068.3688843502</v>
      </c>
      <c r="W323" s="1">
        <f>VLOOKUP($E323,[1]AllProteinsNorm!$A$1:$Q$3226,9,FALSE)</f>
        <v>2353373.23215369</v>
      </c>
      <c r="X323" s="1">
        <f>VLOOKUP($E323,[1]AllProteinsNorm!$A$1:$Q$3226,12,FALSE)</f>
        <v>2474801.9822203899</v>
      </c>
      <c r="Y323" s="29">
        <f>VLOOKUP($E323,[1]AllProteinsNorm!$A$1:$Q$3226,14,FALSE)</f>
        <v>2503404.8480941602</v>
      </c>
      <c r="Z323" s="25">
        <f t="shared" si="63"/>
        <v>1.0036282769767733</v>
      </c>
      <c r="AA323" s="1">
        <f t="shared" si="63"/>
        <v>0.87036506854730067</v>
      </c>
      <c r="AB323" s="1">
        <f t="shared" si="63"/>
        <v>0.99262279003246057</v>
      </c>
      <c r="AC323" s="1">
        <f t="shared" si="63"/>
        <v>0.99714115899744193</v>
      </c>
      <c r="AD323" s="1">
        <f t="shared" si="63"/>
        <v>1.1362427054460242</v>
      </c>
      <c r="AE323" s="1">
        <f t="shared" si="63"/>
        <v>1.0383098742184522</v>
      </c>
      <c r="AF323" s="1">
        <f t="shared" si="63"/>
        <v>1.1372415977162813</v>
      </c>
      <c r="AG323" s="1">
        <f t="shared" si="63"/>
        <v>1.096980707723157</v>
      </c>
      <c r="AH323" s="1">
        <f t="shared" si="63"/>
        <v>1.3712418114480673</v>
      </c>
      <c r="AI323" s="1">
        <f t="shared" si="63"/>
        <v>1.188653054729365</v>
      </c>
      <c r="AJ323" s="1">
        <f t="shared" si="63"/>
        <v>0.90774433384573339</v>
      </c>
      <c r="AK323" s="1">
        <f t="shared" si="63"/>
        <v>1.129843794607631</v>
      </c>
      <c r="AL323" s="1">
        <f t="shared" si="63"/>
        <v>1.0769017886475114</v>
      </c>
      <c r="AM323" s="1">
        <f t="shared" si="63"/>
        <v>1.1324674916789808</v>
      </c>
      <c r="AN323" s="29">
        <f t="shared" si="63"/>
        <v>1.1455561411966431</v>
      </c>
      <c r="AO323" s="1">
        <f t="shared" si="58"/>
        <v>183990.43988326527</v>
      </c>
      <c r="AP323" s="1">
        <f t="shared" si="59"/>
        <v>248265.36105338865</v>
      </c>
      <c r="AQ323" s="29">
        <f t="shared" si="60"/>
        <v>193509.2994344969</v>
      </c>
    </row>
    <row r="324" spans="1:43" x14ac:dyDescent="0.2">
      <c r="A324" s="26"/>
      <c r="E324" s="25" t="s">
        <v>644</v>
      </c>
      <c r="F324" s="26" t="s">
        <v>645</v>
      </c>
      <c r="G324" s="1">
        <v>0.32588386131935398</v>
      </c>
      <c r="H324" s="1">
        <v>1.0526521596396501</v>
      </c>
      <c r="I324" s="1">
        <f>VLOOKUP(F324,'[1]SUSMB vs SHAM all proteins sum'!$B$2:$E$3214,2,FALSE)</f>
        <v>0.49515702772715697</v>
      </c>
      <c r="J324" s="29">
        <f>VLOOKUP(F324,'[1]SUSMB vs SHAM all proteins sum'!$B$2:$E$3214,3,FALSE)</f>
        <v>0.96934790694536099</v>
      </c>
      <c r="K324" s="25">
        <f>VLOOKUP($E324,[1]AllProteinsNorm!$A$1:$Q$3226,4,FALSE)</f>
        <v>272331.26137808</v>
      </c>
      <c r="L324" s="1">
        <f>VLOOKUP($E324,[1]AllProteinsNorm!$A$1:$Q$3226,5,FALSE)</f>
        <v>305200.47177492001</v>
      </c>
      <c r="M324" s="1">
        <f>VLOOKUP($E324,[1]AllProteinsNorm!$A$1:$Q$3226,10,FALSE)</f>
        <v>271138.22041150503</v>
      </c>
      <c r="N324" s="1">
        <f>VLOOKUP($E324,[1]AllProteinsNorm!$A$1:$Q$3226,11,FALSE)</f>
        <v>256358.741958072</v>
      </c>
      <c r="O324" s="1">
        <f>VLOOKUP($E324,[1]AllProteinsNorm!$A$1:$Q$3226,15,FALSE)</f>
        <v>298292.670358203</v>
      </c>
      <c r="P324" s="1">
        <f>VLOOKUP($E324,[1]AllProteinsNorm!$A$1:$Q$3226,6,FALSE)</f>
        <v>273043.53873912699</v>
      </c>
      <c r="Q324" s="1">
        <f>VLOOKUP($E324,[1]AllProteinsNorm!$A$1:$Q$3226,8,FALSE)</f>
        <v>312490.534327431</v>
      </c>
      <c r="R324" s="1">
        <f>VLOOKUP($E324,[1]AllProteinsNorm!$A$1:$Q$3226,13,FALSE)</f>
        <v>276334.49550089397</v>
      </c>
      <c r="S324" s="1">
        <f>VLOOKUP($E324,[1]AllProteinsNorm!$A$1:$Q$3226,16,FALSE)</f>
        <v>286251.11087258602</v>
      </c>
      <c r="T324" s="1">
        <f>VLOOKUP($E324,[1]AllProteinsNorm!$A$1:$Q$3226,17,FALSE)</f>
        <v>330017.92445693101</v>
      </c>
      <c r="U324" s="1">
        <f>VLOOKUP($E324,[1]AllProteinsNorm!$A$1:$Q$3226,3,FALSE)</f>
        <v>249543.58969802599</v>
      </c>
      <c r="V324" s="1">
        <f>VLOOKUP($E324,[1]AllProteinsNorm!$A$1:$Q$3226,7,FALSE)</f>
        <v>261066.648333302</v>
      </c>
      <c r="W324" s="1">
        <f>VLOOKUP($E324,[1]AllProteinsNorm!$A$1:$Q$3226,9,FALSE)</f>
        <v>277568.495274505</v>
      </c>
      <c r="X324" s="1">
        <f>VLOOKUP($E324,[1]AllProteinsNorm!$A$1:$Q$3226,12,FALSE)</f>
        <v>296239.53846655099</v>
      </c>
      <c r="Y324" s="29">
        <f>VLOOKUP($E324,[1]AllProteinsNorm!$A$1:$Q$3226,14,FALSE)</f>
        <v>275328.73061000399</v>
      </c>
      <c r="Z324" s="25">
        <f t="shared" si="63"/>
        <v>0.97030968101577408</v>
      </c>
      <c r="AA324" s="1">
        <f t="shared" si="63"/>
        <v>1.0874218806729423</v>
      </c>
      <c r="AB324" s="1">
        <f t="shared" si="63"/>
        <v>0.96605890497978686</v>
      </c>
      <c r="AC324" s="1">
        <f t="shared" si="63"/>
        <v>0.91339998161137925</v>
      </c>
      <c r="AD324" s="1">
        <f t="shared" si="63"/>
        <v>1.0628095517201177</v>
      </c>
      <c r="AE324" s="1">
        <f t="shared" si="63"/>
        <v>0.97284750798244302</v>
      </c>
      <c r="AF324" s="1">
        <f t="shared" si="63"/>
        <v>1.1133961967838335</v>
      </c>
      <c r="AG324" s="1">
        <f t="shared" si="63"/>
        <v>0.98457310712808654</v>
      </c>
      <c r="AH324" s="1">
        <f t="shared" si="63"/>
        <v>1.0199057672471321</v>
      </c>
      <c r="AI324" s="1">
        <f t="shared" si="63"/>
        <v>1.175845862824866</v>
      </c>
      <c r="AJ324" s="1">
        <f t="shared" si="63"/>
        <v>0.88911775935728943</v>
      </c>
      <c r="AK324" s="1">
        <f t="shared" si="63"/>
        <v>0.93017413787271119</v>
      </c>
      <c r="AL324" s="1">
        <f t="shared" si="63"/>
        <v>0.98896981840040621</v>
      </c>
      <c r="AM324" s="1">
        <f t="shared" si="63"/>
        <v>1.0554942925728896</v>
      </c>
      <c r="AN324" s="29">
        <f t="shared" si="63"/>
        <v>0.98098959120884188</v>
      </c>
      <c r="AO324" s="1">
        <f t="shared" si="58"/>
        <v>18241.321462991851</v>
      </c>
      <c r="AP324" s="1">
        <f t="shared" si="59"/>
        <v>22078.202929394691</v>
      </c>
      <c r="AQ324" s="29">
        <f t="shared" si="60"/>
        <v>15833.253316529463</v>
      </c>
    </row>
    <row r="325" spans="1:43" x14ac:dyDescent="0.2">
      <c r="A325" s="26"/>
      <c r="E325" s="25" t="s">
        <v>646</v>
      </c>
      <c r="F325" s="26" t="s">
        <v>647</v>
      </c>
      <c r="G325" s="1">
        <v>0.69063575041335901</v>
      </c>
      <c r="H325" s="1">
        <v>0.82283631622221998</v>
      </c>
      <c r="I325" s="1">
        <f>VLOOKUP(F325,'[1]SUSMB vs SHAM all proteins sum'!$B$2:$E$3214,2,FALSE)</f>
        <v>0.686950872310511</v>
      </c>
      <c r="J325" s="29">
        <f>VLOOKUP(F325,'[1]SUSMB vs SHAM all proteins sum'!$B$2:$E$3214,3,FALSE)</f>
        <v>1.0981225065951301</v>
      </c>
      <c r="K325" s="25">
        <f>VLOOKUP($E325,[1]AllProteinsNorm!$A$1:$Q$3226,4,FALSE)</f>
        <v>27150.499335124099</v>
      </c>
      <c r="L325" s="1">
        <f>VLOOKUP($E325,[1]AllProteinsNorm!$A$1:$Q$3226,5,FALSE)</f>
        <v>48357.131767233797</v>
      </c>
      <c r="M325" s="1">
        <f>VLOOKUP($E325,[1]AllProteinsNorm!$A$1:$Q$3226,10,FALSE)</f>
        <v>68574.632481552995</v>
      </c>
      <c r="N325" s="1">
        <f>VLOOKUP($E325,[1]AllProteinsNorm!$A$1:$Q$3226,11,FALSE)</f>
        <v>57390.0784368971</v>
      </c>
      <c r="O325" s="1">
        <f>VLOOKUP($E325,[1]AllProteinsNorm!$A$1:$Q$3226,15,FALSE)</f>
        <v>95053.027060702094</v>
      </c>
      <c r="P325" s="1">
        <f>VLOOKUP($E325,[1]AllProteinsNorm!$A$1:$Q$3226,6,FALSE)</f>
        <v>69406.4274213397</v>
      </c>
      <c r="Q325" s="1">
        <f>VLOOKUP($E325,[1]AllProteinsNorm!$A$1:$Q$3226,8,FALSE)</f>
        <v>85773.690296545596</v>
      </c>
      <c r="R325" s="1">
        <f>VLOOKUP($E325,[1]AllProteinsNorm!$A$1:$Q$3226,13,FALSE)</f>
        <v>8419.4114002780898</v>
      </c>
      <c r="S325" s="1">
        <f>VLOOKUP($E325,[1]AllProteinsNorm!$A$1:$Q$3226,16,FALSE)</f>
        <v>63992.497823530197</v>
      </c>
      <c r="T325" s="1">
        <f>VLOOKUP($E325,[1]AllProteinsNorm!$A$1:$Q$3226,17,FALSE)</f>
        <v>57757.354203474599</v>
      </c>
      <c r="U325" s="1">
        <f>VLOOKUP($E325,[1]AllProteinsNorm!$A$1:$Q$3226,3,FALSE)</f>
        <v>58878.953124110703</v>
      </c>
      <c r="V325" s="1">
        <f>VLOOKUP($E325,[1]AllProteinsNorm!$A$1:$Q$3226,7,FALSE)</f>
        <v>65369.869415254499</v>
      </c>
      <c r="W325" s="1">
        <f>VLOOKUP($E325,[1]AllProteinsNorm!$A$1:$Q$3226,9,FALSE)</f>
        <v>70151.044357936596</v>
      </c>
      <c r="X325" s="1">
        <f>VLOOKUP($E325,[1]AllProteinsNorm!$A$1:$Q$3226,12,FALSE)</f>
        <v>43950.639735934303</v>
      </c>
      <c r="Y325" s="29">
        <f>VLOOKUP($E325,[1]AllProteinsNorm!$A$1:$Q$3226,14,FALSE)</f>
        <v>66087.837078246899</v>
      </c>
      <c r="Z325" s="25">
        <f t="shared" si="63"/>
        <v>0.45781073334843164</v>
      </c>
      <c r="AA325" s="1">
        <f t="shared" si="63"/>
        <v>0.81539619893266524</v>
      </c>
      <c r="AB325" s="1">
        <f t="shared" si="63"/>
        <v>1.1563029614289582</v>
      </c>
      <c r="AC325" s="1">
        <f t="shared" si="63"/>
        <v>0.96770941748868511</v>
      </c>
      <c r="AD325" s="1">
        <f t="shared" si="63"/>
        <v>1.6027806888012595</v>
      </c>
      <c r="AE325" s="1">
        <f t="shared" si="63"/>
        <v>1.1703286574826077</v>
      </c>
      <c r="AF325" s="1">
        <f t="shared" si="63"/>
        <v>1.4463128494238173</v>
      </c>
      <c r="AG325" s="1">
        <f t="shared" si="63"/>
        <v>0.14196780913480167</v>
      </c>
      <c r="AH325" s="1">
        <f t="shared" si="63"/>
        <v>1.0790391733049269</v>
      </c>
      <c r="AI325" s="1">
        <f t="shared" si="63"/>
        <v>0.97390240812073692</v>
      </c>
      <c r="AJ325" s="1">
        <f t="shared" si="63"/>
        <v>0.9928147683702202</v>
      </c>
      <c r="AK325" s="1">
        <f t="shared" si="63"/>
        <v>1.1022643630414868</v>
      </c>
      <c r="AL325" s="1">
        <f t="shared" si="63"/>
        <v>1.1828843612138493</v>
      </c>
      <c r="AM325" s="1">
        <f t="shared" si="63"/>
        <v>0.74109409039893936</v>
      </c>
      <c r="AN325" s="29">
        <f t="shared" si="63"/>
        <v>1.1143707076894389</v>
      </c>
      <c r="AO325" s="1">
        <f t="shared" si="58"/>
        <v>22455.654884642561</v>
      </c>
      <c r="AP325" s="1">
        <f t="shared" si="59"/>
        <v>26043.665184081114</v>
      </c>
      <c r="AQ325" s="29">
        <f t="shared" si="60"/>
        <v>9206.9527139919501</v>
      </c>
    </row>
    <row r="326" spans="1:43" x14ac:dyDescent="0.2">
      <c r="A326" s="26"/>
      <c r="E326" s="25" t="s">
        <v>648</v>
      </c>
      <c r="F326" s="26" t="s">
        <v>649</v>
      </c>
      <c r="G326" s="1">
        <v>0.38422846751704698</v>
      </c>
      <c r="H326" s="1">
        <v>1.12213374602341</v>
      </c>
      <c r="I326" s="1">
        <f>VLOOKUP(F326,'[1]SUSMB vs SHAM all proteins sum'!$B$2:$E$3214,2,FALSE)</f>
        <v>0.58737285126321304</v>
      </c>
      <c r="J326" s="29">
        <f>VLOOKUP(F326,'[1]SUSMB vs SHAM all proteins sum'!$B$2:$E$3214,3,FALSE)</f>
        <v>0.93136409207221005</v>
      </c>
      <c r="K326" s="25">
        <f>VLOOKUP($E326,[1]AllProteinsNorm!$A$1:$Q$3226,4,FALSE)</f>
        <v>1311466.73229067</v>
      </c>
      <c r="L326" s="1">
        <f>VLOOKUP($E326,[1]AllProteinsNorm!$A$1:$Q$3226,5,FALSE)</f>
        <v>1107604.3399245201</v>
      </c>
      <c r="M326" s="1">
        <f>VLOOKUP($E326,[1]AllProteinsNorm!$A$1:$Q$3226,10,FALSE)</f>
        <v>1670559.29084085</v>
      </c>
      <c r="N326" s="1">
        <f>VLOOKUP($E326,[1]AllProteinsNorm!$A$1:$Q$3226,11,FALSE)</f>
        <v>1178795.93990047</v>
      </c>
      <c r="O326" s="1">
        <f>VLOOKUP($E326,[1]AllProteinsNorm!$A$1:$Q$3226,15,FALSE)</f>
        <v>1875004.56970511</v>
      </c>
      <c r="P326" s="1">
        <f>VLOOKUP($E326,[1]AllProteinsNorm!$A$1:$Q$3226,6,FALSE)</f>
        <v>1308496.65116152</v>
      </c>
      <c r="Q326" s="1">
        <f>VLOOKUP($E326,[1]AllProteinsNorm!$A$1:$Q$3226,8,FALSE)</f>
        <v>1846512.0207107901</v>
      </c>
      <c r="R326" s="1">
        <f>VLOOKUP($E326,[1]AllProteinsNorm!$A$1:$Q$3226,13,FALSE)</f>
        <v>1789156.6371963001</v>
      </c>
      <c r="S326" s="1">
        <f>VLOOKUP($E326,[1]AllProteinsNorm!$A$1:$Q$3226,16,FALSE)</f>
        <v>1327227.20528372</v>
      </c>
      <c r="T326" s="1">
        <f>VLOOKUP($E326,[1]AllProteinsNorm!$A$1:$Q$3226,17,FALSE)</f>
        <v>1663219.25824471</v>
      </c>
      <c r="U326" s="1">
        <f>VLOOKUP($E326,[1]AllProteinsNorm!$A$1:$Q$3226,3,FALSE)</f>
        <v>1122723.74577779</v>
      </c>
      <c r="V326" s="1">
        <f>VLOOKUP($E326,[1]AllProteinsNorm!$A$1:$Q$3226,7,FALSE)</f>
        <v>1230254.10008095</v>
      </c>
      <c r="W326" s="1">
        <f>VLOOKUP($E326,[1]AllProteinsNorm!$A$1:$Q$3226,9,FALSE)</f>
        <v>1189726.1493271701</v>
      </c>
      <c r="X326" s="1">
        <f>VLOOKUP($E326,[1]AllProteinsNorm!$A$1:$Q$3226,12,FALSE)</f>
        <v>1719630.76949289</v>
      </c>
      <c r="Y326" s="29">
        <f>VLOOKUP($E326,[1]AllProteinsNorm!$A$1:$Q$3226,14,FALSE)</f>
        <v>1330124.4900700699</v>
      </c>
      <c r="Z326" s="25">
        <f t="shared" si="63"/>
        <v>0.91795298062569586</v>
      </c>
      <c r="AA326" s="1">
        <f t="shared" si="63"/>
        <v>0.77526076731798077</v>
      </c>
      <c r="AB326" s="1">
        <f t="shared" si="63"/>
        <v>1.1692975830662757</v>
      </c>
      <c r="AC326" s="1">
        <f t="shared" si="63"/>
        <v>0.82509088483784421</v>
      </c>
      <c r="AD326" s="1">
        <f t="shared" si="63"/>
        <v>1.3123977841522032</v>
      </c>
      <c r="AE326" s="1">
        <f t="shared" si="63"/>
        <v>0.91587409081623705</v>
      </c>
      <c r="AF326" s="1">
        <f t="shared" si="63"/>
        <v>1.29245460173592</v>
      </c>
      <c r="AG326" s="1">
        <f t="shared" si="63"/>
        <v>1.2523090578530831</v>
      </c>
      <c r="AH326" s="1">
        <f t="shared" si="63"/>
        <v>0.92898442565119921</v>
      </c>
      <c r="AI326" s="1">
        <f t="shared" si="63"/>
        <v>1.1641599729129875</v>
      </c>
      <c r="AJ326" s="1">
        <f t="shared" si="63"/>
        <v>0.78584350138707693</v>
      </c>
      <c r="AK326" s="1">
        <f t="shared" si="63"/>
        <v>0.86110870393469707</v>
      </c>
      <c r="AL326" s="1">
        <f t="shared" si="63"/>
        <v>0.83274141692917492</v>
      </c>
      <c r="AM326" s="1">
        <f t="shared" si="63"/>
        <v>1.203644859274855</v>
      </c>
      <c r="AN326" s="29">
        <f t="shared" si="63"/>
        <v>0.93101236211338156</v>
      </c>
      <c r="AO326" s="1">
        <f t="shared" si="58"/>
        <v>295628.74886632041</v>
      </c>
      <c r="AP326" s="1">
        <f t="shared" si="59"/>
        <v>227626.51876621824</v>
      </c>
      <c r="AQ326" s="29">
        <f t="shared" si="60"/>
        <v>211536.9508422701</v>
      </c>
    </row>
    <row r="327" spans="1:43" x14ac:dyDescent="0.2">
      <c r="A327" s="26"/>
      <c r="E327" s="25" t="s">
        <v>650</v>
      </c>
      <c r="F327" s="26" t="s">
        <v>651</v>
      </c>
      <c r="G327" s="1">
        <v>0.91562866186086</v>
      </c>
      <c r="H327" s="1">
        <v>0.997219366613319</v>
      </c>
      <c r="I327" s="1">
        <f>VLOOKUP(F327,'[1]SUSMB vs SHAM all proteins sum'!$B$2:$E$3214,2,FALSE)</f>
        <v>0.16142713446090101</v>
      </c>
      <c r="J327" s="29">
        <f>VLOOKUP(F327,'[1]SUSMB vs SHAM all proteins sum'!$B$2:$E$3214,3,FALSE)</f>
        <v>0.89893622490605796</v>
      </c>
      <c r="K327" s="25">
        <f>VLOOKUP($E327,[1]AllProteinsNorm!$A$1:$Q$3226,4,FALSE)</f>
        <v>1974732.08156989</v>
      </c>
      <c r="L327" s="1">
        <f>VLOOKUP($E327,[1]AllProteinsNorm!$A$1:$Q$3226,5,FALSE)</f>
        <v>1753554.6861668201</v>
      </c>
      <c r="M327" s="1">
        <f>VLOOKUP($E327,[1]AllProteinsNorm!$A$1:$Q$3226,10,FALSE)</f>
        <v>1900977.26305443</v>
      </c>
      <c r="N327" s="1">
        <f>VLOOKUP($E327,[1]AllProteinsNorm!$A$1:$Q$3226,11,FALSE)</f>
        <v>1829246.7031300201</v>
      </c>
      <c r="O327" s="1">
        <f>VLOOKUP($E327,[1]AllProteinsNorm!$A$1:$Q$3226,15,FALSE)</f>
        <v>1886101.8534200899</v>
      </c>
      <c r="P327" s="1">
        <f>VLOOKUP($E327,[1]AllProteinsNorm!$A$1:$Q$3226,6,FALSE)</f>
        <v>1782881.3346416301</v>
      </c>
      <c r="Q327" s="1">
        <f>VLOOKUP($E327,[1]AllProteinsNorm!$A$1:$Q$3226,8,FALSE)</f>
        <v>1898777.5949550199</v>
      </c>
      <c r="R327" s="1">
        <f>VLOOKUP($E327,[1]AllProteinsNorm!$A$1:$Q$3226,13,FALSE)</f>
        <v>1912996.54595161</v>
      </c>
      <c r="S327" s="1">
        <f>VLOOKUP($E327,[1]AllProteinsNorm!$A$1:$Q$3226,16,FALSE)</f>
        <v>1801130.3519798301</v>
      </c>
      <c r="T327" s="1">
        <f>VLOOKUP($E327,[1]AllProteinsNorm!$A$1:$Q$3226,17,FALSE)</f>
        <v>1920169.18001296</v>
      </c>
      <c r="U327" s="1">
        <f>VLOOKUP($E327,[1]AllProteinsNorm!$A$1:$Q$3226,3,FALSE)</f>
        <v>1343904.53686707</v>
      </c>
      <c r="V327" s="1">
        <f>VLOOKUP($E327,[1]AllProteinsNorm!$A$1:$Q$3226,7,FALSE)</f>
        <v>1682241.45459118</v>
      </c>
      <c r="W327" s="1">
        <f>VLOOKUP($E327,[1]AllProteinsNorm!$A$1:$Q$3226,9,FALSE)</f>
        <v>1619568.3511013901</v>
      </c>
      <c r="X327" s="1">
        <f>VLOOKUP($E327,[1]AllProteinsNorm!$A$1:$Q$3226,12,FALSE)</f>
        <v>1993685.50735453</v>
      </c>
      <c r="Y327" s="29">
        <f>VLOOKUP($E327,[1]AllProteinsNorm!$A$1:$Q$3226,14,FALSE)</f>
        <v>1826306.0845423799</v>
      </c>
      <c r="Z327" s="25">
        <f t="shared" si="63"/>
        <v>1.0566152759746166</v>
      </c>
      <c r="AA327" s="1">
        <f t="shared" si="63"/>
        <v>0.93827040435164022</v>
      </c>
      <c r="AB327" s="1">
        <f t="shared" si="63"/>
        <v>1.0171514577445422</v>
      </c>
      <c r="AC327" s="1">
        <f t="shared" si="63"/>
        <v>0.9787707548240272</v>
      </c>
      <c r="AD327" s="1">
        <f t="shared" si="63"/>
        <v>1.0091921071051742</v>
      </c>
      <c r="AE327" s="1">
        <f t="shared" si="63"/>
        <v>0.95396214555583814</v>
      </c>
      <c r="AF327" s="1">
        <f t="shared" si="63"/>
        <v>1.0159744864796285</v>
      </c>
      <c r="AG327" s="1">
        <f t="shared" si="63"/>
        <v>1.0235825873311566</v>
      </c>
      <c r="AH327" s="1">
        <f t="shared" si="63"/>
        <v>0.96372660457842041</v>
      </c>
      <c r="AI327" s="1">
        <f t="shared" si="63"/>
        <v>1.0274204318615261</v>
      </c>
      <c r="AJ327" s="1">
        <f t="shared" si="63"/>
        <v>0.71907985714014544</v>
      </c>
      <c r="AK327" s="1">
        <f t="shared" si="63"/>
        <v>0.90011300033456776</v>
      </c>
      <c r="AL327" s="1">
        <f t="shared" si="63"/>
        <v>0.86657864944307628</v>
      </c>
      <c r="AM327" s="1">
        <f t="shared" si="63"/>
        <v>1.0667566411770195</v>
      </c>
      <c r="AN327" s="29">
        <f t="shared" si="63"/>
        <v>0.97719732491446432</v>
      </c>
      <c r="AO327" s="1">
        <f t="shared" si="58"/>
        <v>74030.003236953678</v>
      </c>
      <c r="AP327" s="1">
        <f t="shared" si="59"/>
        <v>58812.715509958602</v>
      </c>
      <c r="AQ327" s="29">
        <f t="shared" si="60"/>
        <v>217051.96731642401</v>
      </c>
    </row>
    <row r="328" spans="1:43" x14ac:dyDescent="0.2">
      <c r="A328" s="26"/>
      <c r="E328" s="25" t="s">
        <v>652</v>
      </c>
      <c r="F328" s="26" t="s">
        <v>653</v>
      </c>
      <c r="G328" s="1">
        <v>0.822718345016903</v>
      </c>
      <c r="H328" s="1">
        <v>0.98258445122226601</v>
      </c>
      <c r="I328" s="1">
        <f>VLOOKUP(F328,'[1]SUSMB vs SHAM all proteins sum'!$B$2:$E$3214,2,FALSE)</f>
        <v>0.570273411324558</v>
      </c>
      <c r="J328" s="29">
        <f>VLOOKUP(F328,'[1]SUSMB vs SHAM all proteins sum'!$B$2:$E$3214,3,FALSE)</f>
        <v>0.95942105396231303</v>
      </c>
      <c r="K328" s="25">
        <f>VLOOKUP($E328,[1]AllProteinsNorm!$A$1:$Q$3226,4,FALSE)</f>
        <v>263246.96933936299</v>
      </c>
      <c r="L328" s="1">
        <f>VLOOKUP($E328,[1]AllProteinsNorm!$A$1:$Q$3226,5,FALSE)</f>
        <v>249325.88561710701</v>
      </c>
      <c r="M328" s="1">
        <f>VLOOKUP($E328,[1]AllProteinsNorm!$A$1:$Q$3226,10,FALSE)</f>
        <v>325000.64623779902</v>
      </c>
      <c r="N328" s="1">
        <f>VLOOKUP($E328,[1]AllProteinsNorm!$A$1:$Q$3226,11,FALSE)</f>
        <v>304575.561071428</v>
      </c>
      <c r="O328" s="1">
        <f>VLOOKUP($E328,[1]AllProteinsNorm!$A$1:$Q$3226,15,FALSE)</f>
        <v>315672.99304095301</v>
      </c>
      <c r="P328" s="1">
        <f>VLOOKUP($E328,[1]AllProteinsNorm!$A$1:$Q$3226,6,FALSE)</f>
        <v>286437.88171099901</v>
      </c>
      <c r="Q328" s="1">
        <f>VLOOKUP($E328,[1]AllProteinsNorm!$A$1:$Q$3226,8,FALSE)</f>
        <v>280556.56258313102</v>
      </c>
      <c r="R328" s="1">
        <f>VLOOKUP($E328,[1]AllProteinsNorm!$A$1:$Q$3226,13,FALSE)</f>
        <v>287822.93312477501</v>
      </c>
      <c r="S328" s="1">
        <f>VLOOKUP($E328,[1]AllProteinsNorm!$A$1:$Q$3226,16,FALSE)</f>
        <v>239653.38354943099</v>
      </c>
      <c r="T328" s="1">
        <f>VLOOKUP($E328,[1]AllProteinsNorm!$A$1:$Q$3226,17,FALSE)</f>
        <v>338873.06296506</v>
      </c>
      <c r="U328" s="1">
        <f>VLOOKUP($E328,[1]AllProteinsNorm!$A$1:$Q$3226,3,FALSE)</f>
        <v>277422.37850998098</v>
      </c>
      <c r="V328" s="1">
        <f>VLOOKUP($E328,[1]AllProteinsNorm!$A$1:$Q$3226,7,FALSE)</f>
        <v>254702.453238596</v>
      </c>
      <c r="W328" s="1">
        <f>VLOOKUP($E328,[1]AllProteinsNorm!$A$1:$Q$3226,9,FALSE)</f>
        <v>281672.95229953103</v>
      </c>
      <c r="X328" s="1">
        <f>VLOOKUP($E328,[1]AllProteinsNorm!$A$1:$Q$3226,12,FALSE)</f>
        <v>328517.39035577298</v>
      </c>
      <c r="Y328" s="29">
        <f>VLOOKUP($E328,[1]AllProteinsNorm!$A$1:$Q$3226,14,FALSE)</f>
        <v>254985.538335463</v>
      </c>
      <c r="Z328" s="25">
        <f t="shared" si="63"/>
        <v>0.90287757816913228</v>
      </c>
      <c r="AA328" s="1">
        <f t="shared" si="63"/>
        <v>0.85513140890388639</v>
      </c>
      <c r="AB328" s="1">
        <f t="shared" si="63"/>
        <v>1.1146787258937298</v>
      </c>
      <c r="AC328" s="1">
        <f t="shared" si="63"/>
        <v>1.044625302391111</v>
      </c>
      <c r="AD328" s="1">
        <f t="shared" si="63"/>
        <v>1.0826869846421407</v>
      </c>
      <c r="AE328" s="1">
        <f t="shared" si="63"/>
        <v>0.98241716356372233</v>
      </c>
      <c r="AF328" s="1">
        <f t="shared" si="63"/>
        <v>0.9622455688671705</v>
      </c>
      <c r="AG328" s="1">
        <f t="shared" si="63"/>
        <v>0.98716757671851807</v>
      </c>
      <c r="AH328" s="1">
        <f t="shared" si="63"/>
        <v>0.82195691400422799</v>
      </c>
      <c r="AI328" s="1">
        <f t="shared" si="63"/>
        <v>1.1622579783709566</v>
      </c>
      <c r="AJ328" s="1">
        <f t="shared" si="63"/>
        <v>0.95149602621297191</v>
      </c>
      <c r="AK328" s="1">
        <f t="shared" si="63"/>
        <v>0.87357182007038525</v>
      </c>
      <c r="AL328" s="1">
        <f t="shared" si="63"/>
        <v>0.96607453315103564</v>
      </c>
      <c r="AM328" s="1">
        <f t="shared" si="63"/>
        <v>1.1267403629953656</v>
      </c>
      <c r="AN328" s="29">
        <f t="shared" si="63"/>
        <v>0.87454273794008175</v>
      </c>
      <c r="AO328" s="1">
        <f t="shared" si="58"/>
        <v>29847.834460171263</v>
      </c>
      <c r="AP328" s="1">
        <f t="shared" si="59"/>
        <v>31541.969654748638</v>
      </c>
      <c r="AQ328" s="29">
        <f t="shared" si="60"/>
        <v>26935.52302460701</v>
      </c>
    </row>
    <row r="329" spans="1:43" x14ac:dyDescent="0.2">
      <c r="A329" s="26"/>
      <c r="E329" s="25" t="s">
        <v>654</v>
      </c>
      <c r="F329" s="26" t="s">
        <v>655</v>
      </c>
      <c r="G329" s="1">
        <v>0.88144247705128598</v>
      </c>
      <c r="H329" s="1">
        <v>1.0197935703402199</v>
      </c>
      <c r="I329" s="1">
        <f>VLOOKUP(F329,'[1]SUSMB vs SHAM all proteins sum'!$B$2:$E$3214,2,FALSE)</f>
        <v>0.98632795121150396</v>
      </c>
      <c r="J329" s="29">
        <f>VLOOKUP(F329,'[1]SUSMB vs SHAM all proteins sum'!$B$2:$E$3214,3,FALSE)</f>
        <v>0.998504021964712</v>
      </c>
      <c r="K329" s="25">
        <f>VLOOKUP($E329,[1]AllProteinsNorm!$A$1:$Q$3226,4,FALSE)</f>
        <v>305696.23912752001</v>
      </c>
      <c r="L329" s="1">
        <f>VLOOKUP($E329,[1]AllProteinsNorm!$A$1:$Q$3226,5,FALSE)</f>
        <v>348604.704192926</v>
      </c>
      <c r="M329" s="1">
        <f>VLOOKUP($E329,[1]AllProteinsNorm!$A$1:$Q$3226,10,FALSE)</f>
        <v>372812.48917891202</v>
      </c>
      <c r="N329" s="1">
        <f>VLOOKUP($E329,[1]AllProteinsNorm!$A$1:$Q$3226,11,FALSE)</f>
        <v>321186.660157128</v>
      </c>
      <c r="O329" s="1">
        <f>VLOOKUP($E329,[1]AllProteinsNorm!$A$1:$Q$3226,15,FALSE)</f>
        <v>470326.93884684402</v>
      </c>
      <c r="P329" s="1">
        <f>VLOOKUP($E329,[1]AllProteinsNorm!$A$1:$Q$3226,6,FALSE)</f>
        <v>258169.31517433701</v>
      </c>
      <c r="Q329" s="1">
        <f>VLOOKUP($E329,[1]AllProteinsNorm!$A$1:$Q$3226,8,FALSE)</f>
        <v>462933.91803252598</v>
      </c>
      <c r="R329" s="1">
        <f>VLOOKUP($E329,[1]AllProteinsNorm!$A$1:$Q$3226,13,FALSE)</f>
        <v>339995.13416578999</v>
      </c>
      <c r="S329" s="1">
        <f>VLOOKUP($E329,[1]AllProteinsNorm!$A$1:$Q$3226,16,FALSE)</f>
        <v>377369.54771556798</v>
      </c>
      <c r="T329" s="1">
        <f>VLOOKUP($E329,[1]AllProteinsNorm!$A$1:$Q$3226,17,FALSE)</f>
        <v>431687.34333526902</v>
      </c>
      <c r="U329" s="1">
        <f>VLOOKUP($E329,[1]AllProteinsNorm!$A$1:$Q$3226,3,FALSE)</f>
        <v>396584.10133610602</v>
      </c>
      <c r="V329" s="1">
        <f>VLOOKUP($E329,[1]AllProteinsNorm!$A$1:$Q$3226,7,FALSE)</f>
        <v>336705.03770053497</v>
      </c>
      <c r="W329" s="1">
        <f>VLOOKUP($E329,[1]AllProteinsNorm!$A$1:$Q$3226,9,FALSE)</f>
        <v>376062.961376925</v>
      </c>
      <c r="X329" s="1">
        <f>VLOOKUP($E329,[1]AllProteinsNorm!$A$1:$Q$3226,12,FALSE)</f>
        <v>320518.16306605202</v>
      </c>
      <c r="Y329" s="29">
        <f>VLOOKUP($E329,[1]AllProteinsNorm!$A$1:$Q$3226,14,FALSE)</f>
        <v>370102.58438947803</v>
      </c>
      <c r="Z329" s="25">
        <f t="shared" ref="Z329:AN345" si="64">K329/AVERAGE($K329:$O329)</f>
        <v>0.84045885668713116</v>
      </c>
      <c r="AA329" s="1">
        <f t="shared" si="64"/>
        <v>0.95842824876731114</v>
      </c>
      <c r="AB329" s="1">
        <f t="shared" si="64"/>
        <v>1.024983360306523</v>
      </c>
      <c r="AC329" s="1">
        <f t="shared" si="64"/>
        <v>0.88304708605267401</v>
      </c>
      <c r="AD329" s="1">
        <f t="shared" si="64"/>
        <v>1.293082448186361</v>
      </c>
      <c r="AE329" s="1">
        <f t="shared" si="64"/>
        <v>0.70979181190583851</v>
      </c>
      <c r="AF329" s="1">
        <f t="shared" si="64"/>
        <v>1.2727566180786705</v>
      </c>
      <c r="AG329" s="1">
        <f t="shared" si="64"/>
        <v>0.93475772732999618</v>
      </c>
      <c r="AH329" s="1">
        <f t="shared" si="64"/>
        <v>1.0375122033780158</v>
      </c>
      <c r="AI329" s="1">
        <f t="shared" si="64"/>
        <v>1.1868495734895783</v>
      </c>
      <c r="AJ329" s="1">
        <f t="shared" si="64"/>
        <v>1.0903392902069593</v>
      </c>
      <c r="AK329" s="1">
        <f t="shared" si="64"/>
        <v>0.92571217701027131</v>
      </c>
      <c r="AL329" s="1">
        <f t="shared" si="64"/>
        <v>1.0339199705671933</v>
      </c>
      <c r="AM329" s="1">
        <f t="shared" si="64"/>
        <v>0.8812091690980266</v>
      </c>
      <c r="AN329" s="29">
        <f t="shared" si="64"/>
        <v>1.0175329464984926</v>
      </c>
      <c r="AO329" s="1">
        <f t="shared" si="58"/>
        <v>58055.192041598275</v>
      </c>
      <c r="AP329" s="1">
        <f t="shared" si="59"/>
        <v>71863.06260667411</v>
      </c>
      <c r="AQ329" s="29">
        <f t="shared" si="60"/>
        <v>27567.908803093123</v>
      </c>
    </row>
    <row r="330" spans="1:43" x14ac:dyDescent="0.2">
      <c r="A330" s="26"/>
      <c r="E330" s="25" t="s">
        <v>656</v>
      </c>
      <c r="F330" s="26" t="s">
        <v>657</v>
      </c>
      <c r="G330" s="1">
        <v>0.88044852221718795</v>
      </c>
      <c r="H330" s="1">
        <v>1.11582912072131</v>
      </c>
      <c r="I330" s="1">
        <f>VLOOKUP(F330,'[1]SUSMB vs SHAM all proteins sum'!$B$2:$E$3214,2,FALSE)</f>
        <v>0.61452799186484797</v>
      </c>
      <c r="J330" s="29">
        <f>VLOOKUP(F330,'[1]SUSMB vs SHAM all proteins sum'!$B$2:$E$3214,3,FALSE)</f>
        <v>0.74955865643435904</v>
      </c>
      <c r="K330" s="25">
        <f>VLOOKUP($E330,[1]AllProteinsNorm!$A$1:$Q$3226,4,FALSE)</f>
        <v>310872.303582447</v>
      </c>
      <c r="L330" s="1">
        <f>VLOOKUP($E330,[1]AllProteinsNorm!$A$1:$Q$3226,5,FALSE)</f>
        <v>102763.522145464</v>
      </c>
      <c r="M330" s="1">
        <f>VLOOKUP($E330,[1]AllProteinsNorm!$A$1:$Q$3226,10,FALSE)</f>
        <v>29692.1718322456</v>
      </c>
      <c r="N330" s="1">
        <f>VLOOKUP($E330,[1]AllProteinsNorm!$A$1:$Q$3226,11,FALSE)</f>
        <v>274518.61524728301</v>
      </c>
      <c r="O330" s="1">
        <f>VLOOKUP($E330,[1]AllProteinsNorm!$A$1:$Q$3226,15,FALSE)</f>
        <v>435945.24085153698</v>
      </c>
      <c r="P330" s="1">
        <f>VLOOKUP($E330,[1]AllProteinsNorm!$A$1:$Q$3226,6,FALSE)</f>
        <v>41923.210066483</v>
      </c>
      <c r="Q330" s="1">
        <f>VLOOKUP($E330,[1]AllProteinsNorm!$A$1:$Q$3226,8,FALSE)</f>
        <v>445029.914407123</v>
      </c>
      <c r="R330" s="1">
        <f>VLOOKUP($E330,[1]AllProteinsNorm!$A$1:$Q$3226,13,FALSE)</f>
        <v>439796.02347109601</v>
      </c>
      <c r="S330" s="1">
        <f>VLOOKUP($E330,[1]AllProteinsNorm!$A$1:$Q$3226,16,FALSE)</f>
        <v>66839.726255412897</v>
      </c>
      <c r="T330" s="1">
        <f>VLOOKUP($E330,[1]AllProteinsNorm!$A$1:$Q$3226,17,FALSE)</f>
        <v>358034.99707352102</v>
      </c>
      <c r="U330" s="1">
        <f>VLOOKUP($E330,[1]AllProteinsNorm!$A$1:$Q$3226,3,FALSE)</f>
        <v>88929.025579210705</v>
      </c>
      <c r="V330" s="1">
        <f>VLOOKUP($E330,[1]AllProteinsNorm!$A$1:$Q$3226,7,FALSE)</f>
        <v>90383.924249724805</v>
      </c>
      <c r="W330" s="1">
        <f>VLOOKUP($E330,[1]AllProteinsNorm!$A$1:$Q$3226,9,FALSE)</f>
        <v>100517.635531525</v>
      </c>
      <c r="X330" s="1">
        <f>VLOOKUP($E330,[1]AllProteinsNorm!$A$1:$Q$3226,12,FALSE)</f>
        <v>99430.369298072794</v>
      </c>
      <c r="Y330" s="29">
        <f>VLOOKUP($E330,[1]AllProteinsNorm!$A$1:$Q$3226,14,FALSE)</f>
        <v>334348.04997843702</v>
      </c>
      <c r="Z330" s="25">
        <f t="shared" si="64"/>
        <v>1.3471767138786317</v>
      </c>
      <c r="AA330" s="1">
        <f t="shared" si="64"/>
        <v>0.44532955324469453</v>
      </c>
      <c r="AB330" s="1">
        <f t="shared" si="64"/>
        <v>0.12867213327119592</v>
      </c>
      <c r="AC330" s="1">
        <f t="shared" si="64"/>
        <v>1.1896366505653186</v>
      </c>
      <c r="AD330" s="1">
        <f t="shared" si="64"/>
        <v>1.8891849490401598</v>
      </c>
      <c r="AE330" s="1">
        <f t="shared" si="64"/>
        <v>0.18167579331373118</v>
      </c>
      <c r="AF330" s="1">
        <f t="shared" si="64"/>
        <v>1.9285537204818028</v>
      </c>
      <c r="AG330" s="1">
        <f t="shared" si="64"/>
        <v>1.9058724590418432</v>
      </c>
      <c r="AH330" s="1">
        <f t="shared" si="64"/>
        <v>0.28965244486449876</v>
      </c>
      <c r="AI330" s="1">
        <f t="shared" si="64"/>
        <v>1.5515580038899486</v>
      </c>
      <c r="AJ330" s="1">
        <f t="shared" si="64"/>
        <v>0.38537724675899493</v>
      </c>
      <c r="AK330" s="1">
        <f t="shared" si="64"/>
        <v>0.39168210437217804</v>
      </c>
      <c r="AL330" s="1">
        <f t="shared" si="64"/>
        <v>0.43559691989832144</v>
      </c>
      <c r="AM330" s="1">
        <f t="shared" si="64"/>
        <v>0.43088521115291734</v>
      </c>
      <c r="AN330" s="29">
        <f t="shared" si="64"/>
        <v>1.4489097358337715</v>
      </c>
      <c r="AO330" s="1">
        <f t="shared" si="58"/>
        <v>146454.87394480317</v>
      </c>
      <c r="AP330" s="1">
        <f t="shared" si="59"/>
        <v>179169.70322935027</v>
      </c>
      <c r="AQ330" s="29">
        <f t="shared" si="60"/>
        <v>95925.882815262579</v>
      </c>
    </row>
    <row r="331" spans="1:43" x14ac:dyDescent="0.2">
      <c r="A331" s="26"/>
      <c r="E331" s="25" t="s">
        <v>658</v>
      </c>
      <c r="F331" s="26" t="s">
        <v>659</v>
      </c>
      <c r="G331" s="1">
        <v>0.24779281318340299</v>
      </c>
      <c r="H331" s="1">
        <v>0.77836581143456796</v>
      </c>
      <c r="I331" s="1">
        <f>VLOOKUP(F331,'[1]SUSMB vs SHAM all proteins sum'!$B$2:$E$3214,2,FALSE)</f>
        <v>0.97816966002998595</v>
      </c>
      <c r="J331" s="29">
        <f>VLOOKUP(F331,'[1]SUSMB vs SHAM all proteins sum'!$B$2:$E$3214,3,FALSE)</f>
        <v>0.99233032490556805</v>
      </c>
      <c r="K331" s="25">
        <f>VLOOKUP($E331,[1]AllProteinsNorm!$A$1:$Q$3226,4,FALSE)</f>
        <v>927641.222705747</v>
      </c>
      <c r="L331" s="1">
        <f>VLOOKUP($E331,[1]AllProteinsNorm!$A$1:$Q$3226,5,FALSE)</f>
        <v>1829370.5659710499</v>
      </c>
      <c r="M331" s="1">
        <f>VLOOKUP($E331,[1]AllProteinsNorm!$A$1:$Q$3226,10,FALSE)</f>
        <v>963163.00524657394</v>
      </c>
      <c r="N331" s="1">
        <f>VLOOKUP($E331,[1]AllProteinsNorm!$A$1:$Q$3226,11,FALSE)</f>
        <v>2291087.94622376</v>
      </c>
      <c r="O331" s="1">
        <f>VLOOKUP($E331,[1]AllProteinsNorm!$A$1:$Q$3226,15,FALSE)</f>
        <v>943227.69925005303</v>
      </c>
      <c r="P331" s="1">
        <f>VLOOKUP($E331,[1]AllProteinsNorm!$A$1:$Q$3226,6,FALSE)</f>
        <v>1032734.30463155</v>
      </c>
      <c r="Q331" s="1">
        <f>VLOOKUP($E331,[1]AllProteinsNorm!$A$1:$Q$3226,8,FALSE)</f>
        <v>972422.40479695599</v>
      </c>
      <c r="R331" s="1">
        <f>VLOOKUP($E331,[1]AllProteinsNorm!$A$1:$Q$3226,13,FALSE)</f>
        <v>840052.44181384705</v>
      </c>
      <c r="S331" s="1">
        <f>VLOOKUP($E331,[1]AllProteinsNorm!$A$1:$Q$3226,16,FALSE)</f>
        <v>1194829.3394869801</v>
      </c>
      <c r="T331" s="1">
        <f>VLOOKUP($E331,[1]AllProteinsNorm!$A$1:$Q$3226,17,FALSE)</f>
        <v>1001158.29332727</v>
      </c>
      <c r="U331" s="1">
        <f>VLOOKUP($E331,[1]AllProteinsNorm!$A$1:$Q$3226,3,FALSE)</f>
        <v>815534.93670038006</v>
      </c>
      <c r="V331" s="1">
        <f>VLOOKUP($E331,[1]AllProteinsNorm!$A$1:$Q$3226,7,FALSE)</f>
        <v>1210246.83092664</v>
      </c>
      <c r="W331" s="1">
        <f>VLOOKUP($E331,[1]AllProteinsNorm!$A$1:$Q$3226,9,FALSE)</f>
        <v>1906814.6798135899</v>
      </c>
      <c r="X331" s="1">
        <f>VLOOKUP($E331,[1]AllProteinsNorm!$A$1:$Q$3226,12,FALSE)</f>
        <v>872246.611909725</v>
      </c>
      <c r="Y331" s="29">
        <f>VLOOKUP($E331,[1]AllProteinsNorm!$A$1:$Q$3226,14,FALSE)</f>
        <v>2070412.30555896</v>
      </c>
      <c r="Z331" s="25">
        <f t="shared" si="64"/>
        <v>0.66693687394453816</v>
      </c>
      <c r="AA331" s="1">
        <f t="shared" si="64"/>
        <v>1.3152441447094867</v>
      </c>
      <c r="AB331" s="1">
        <f t="shared" si="64"/>
        <v>0.69247561244045741</v>
      </c>
      <c r="AC331" s="1">
        <f t="shared" si="64"/>
        <v>1.6472004427849585</v>
      </c>
      <c r="AD331" s="1">
        <f t="shared" si="64"/>
        <v>0.67814292612056004</v>
      </c>
      <c r="AE331" s="1">
        <f t="shared" si="64"/>
        <v>0.74249458938149582</v>
      </c>
      <c r="AF331" s="1">
        <f t="shared" si="64"/>
        <v>0.69913274974697204</v>
      </c>
      <c r="AG331" s="1">
        <f t="shared" si="64"/>
        <v>0.60396404965556549</v>
      </c>
      <c r="AH331" s="1">
        <f t="shared" si="64"/>
        <v>0.85903442523860041</v>
      </c>
      <c r="AI331" s="1">
        <f t="shared" si="64"/>
        <v>0.71979270232058201</v>
      </c>
      <c r="AJ331" s="1">
        <f t="shared" si="64"/>
        <v>0.58633694575261419</v>
      </c>
      <c r="AK331" s="1">
        <f t="shared" si="64"/>
        <v>0.8701189838946306</v>
      </c>
      <c r="AL331" s="1">
        <f t="shared" si="64"/>
        <v>1.3709233598276922</v>
      </c>
      <c r="AM331" s="1">
        <f t="shared" si="64"/>
        <v>0.6271103681216158</v>
      </c>
      <c r="AN331" s="29">
        <f t="shared" si="64"/>
        <v>1.4885434983345982</v>
      </c>
      <c r="AO331" s="1">
        <f t="shared" si="58"/>
        <v>565786.69054880657</v>
      </c>
      <c r="AP331" s="1">
        <f t="shared" si="59"/>
        <v>114048.81234949427</v>
      </c>
      <c r="AQ331" s="29">
        <f t="shared" si="60"/>
        <v>521407.87265913526</v>
      </c>
    </row>
    <row r="332" spans="1:43" x14ac:dyDescent="0.2">
      <c r="A332" s="26"/>
      <c r="E332" s="25" t="s">
        <v>660</v>
      </c>
      <c r="F332" s="26" t="s">
        <v>661</v>
      </c>
      <c r="G332" s="1">
        <v>0.20237733389566101</v>
      </c>
      <c r="H332" s="43">
        <v>2.5437494709255999</v>
      </c>
      <c r="I332" s="1">
        <f>VLOOKUP(F332,'[1]SUSMB vs SHAM all proteins sum'!$B$2:$E$3214,2,FALSE)</f>
        <v>0.25195013610510097</v>
      </c>
      <c r="J332" s="29">
        <f>VLOOKUP(F332,'[1]SUSMB vs SHAM all proteins sum'!$B$2:$E$3214,3,FALSE)</f>
        <v>1.7410909401638801</v>
      </c>
      <c r="K332" s="25">
        <f>VLOOKUP($E332,[1]AllProteinsNorm!$A$1:$Q$3226,4,FALSE)</f>
        <v>957.034603357734</v>
      </c>
      <c r="L332" s="1">
        <f>VLOOKUP($E332,[1]AllProteinsNorm!$A$1:$Q$3226,5,FALSE)</f>
        <v>3651.1192107008201</v>
      </c>
      <c r="M332" s="1">
        <f>VLOOKUP($E332,[1]AllProteinsNorm!$A$1:$Q$3226,10,FALSE)</f>
        <v>2674.0640981616302</v>
      </c>
      <c r="N332" s="1">
        <f>VLOOKUP($E332,[1]AllProteinsNorm!$A$1:$Q$3226,11,FALSE)</f>
        <v>954.53001270901802</v>
      </c>
      <c r="O332" s="1">
        <f>VLOOKUP($E332,[1]AllProteinsNorm!$A$1:$Q$3226,15,FALSE)</f>
        <v>4244.7305274030095</v>
      </c>
      <c r="P332" s="1">
        <f>VLOOKUP($E332,[1]AllProteinsNorm!$A$1:$Q$3226,6,FALSE)</f>
        <v>983.27252123182404</v>
      </c>
      <c r="Q332" s="1">
        <f>VLOOKUP($E332,[1]AllProteinsNorm!$A$1:$Q$3226,8,FALSE)</f>
        <v>3145.3040068427199</v>
      </c>
      <c r="R332" s="1">
        <f>VLOOKUP($E332,[1]AllProteinsNorm!$A$1:$Q$3226,13,FALSE)</f>
        <v>10921.9917330474</v>
      </c>
      <c r="S332" s="1">
        <f>VLOOKUP($E332,[1]AllProteinsNorm!$A$1:$Q$3226,16,FALSE)</f>
        <v>3770.54945938935</v>
      </c>
      <c r="T332" s="1">
        <f>VLOOKUP($E332,[1]AllProteinsNorm!$A$1:$Q$3226,17,FALSE)</f>
        <v>31658.755961983799</v>
      </c>
      <c r="U332" s="1">
        <f>VLOOKUP($E332,[1]AllProteinsNorm!$A$1:$Q$3226,3,FALSE)</f>
        <v>5668.2630467875697</v>
      </c>
      <c r="V332" s="1">
        <f>VLOOKUP($E332,[1]AllProteinsNorm!$A$1:$Q$3226,7,FALSE)</f>
        <v>3541.9189606745499</v>
      </c>
      <c r="W332" s="1">
        <f>VLOOKUP($E332,[1]AllProteinsNorm!$A$1:$Q$3226,9,FALSE)</f>
        <v>1382.72863570287</v>
      </c>
      <c r="X332" s="1">
        <f>VLOOKUP($E332,[1]AllProteinsNorm!$A$1:$Q$3226,12,FALSE)</f>
        <v>8362.0919462465808</v>
      </c>
      <c r="Y332" s="29">
        <f>VLOOKUP($E332,[1]AllProteinsNorm!$A$1:$Q$3226,14,FALSE)</f>
        <v>2609.3476559933501</v>
      </c>
      <c r="Z332" s="25">
        <f t="shared" si="64"/>
        <v>0.3833819074449904</v>
      </c>
      <c r="AA332" s="1">
        <f t="shared" si="64"/>
        <v>1.4626148755713289</v>
      </c>
      <c r="AB332" s="1">
        <f t="shared" si="64"/>
        <v>1.0712128808995265</v>
      </c>
      <c r="AC332" s="1">
        <f t="shared" si="64"/>
        <v>0.38237858453806023</v>
      </c>
      <c r="AD332" s="1">
        <f t="shared" si="64"/>
        <v>1.7004117515460939</v>
      </c>
      <c r="AE332" s="1">
        <f t="shared" si="64"/>
        <v>0.39389264861010748</v>
      </c>
      <c r="AF332" s="1">
        <f t="shared" si="64"/>
        <v>1.2599885577878027</v>
      </c>
      <c r="AG332" s="1">
        <f t="shared" si="64"/>
        <v>4.3752796492656616</v>
      </c>
      <c r="AH332" s="1">
        <f t="shared" si="64"/>
        <v>1.5104578651436955</v>
      </c>
      <c r="AI332" s="1">
        <f t="shared" si="64"/>
        <v>12.682294041884212</v>
      </c>
      <c r="AJ332" s="1">
        <f t="shared" si="64"/>
        <v>2.2706697241176719</v>
      </c>
      <c r="AK332" s="1">
        <f t="shared" si="64"/>
        <v>1.4188699576742565</v>
      </c>
      <c r="AL332" s="1">
        <f t="shared" si="64"/>
        <v>0.55391219917721435</v>
      </c>
      <c r="AM332" s="1">
        <f t="shared" si="64"/>
        <v>3.3498002573100991</v>
      </c>
      <c r="AN332" s="29">
        <f t="shared" si="64"/>
        <v>1.0452878903563638</v>
      </c>
      <c r="AO332" s="1">
        <f t="shared" si="58"/>
        <v>1354.149877086897</v>
      </c>
      <c r="AP332" s="1">
        <f t="shared" si="59"/>
        <v>11287.160922475057</v>
      </c>
      <c r="AQ332" s="29">
        <f t="shared" si="60"/>
        <v>2462.3310491311672</v>
      </c>
    </row>
    <row r="333" spans="1:43" x14ac:dyDescent="0.2">
      <c r="A333" s="26"/>
      <c r="E333" s="25" t="s">
        <v>662</v>
      </c>
      <c r="F333" s="26" t="s">
        <v>663</v>
      </c>
      <c r="G333" s="1">
        <v>0.10884085383377</v>
      </c>
      <c r="H333" s="1">
        <v>0.90046144841325104</v>
      </c>
      <c r="I333" s="1">
        <f>VLOOKUP(F333,'[1]SUSMB vs SHAM all proteins sum'!$B$2:$E$3214,2,FALSE)</f>
        <v>0.28489810403153298</v>
      </c>
      <c r="J333" s="29">
        <f>VLOOKUP(F333,'[1]SUSMB vs SHAM all proteins sum'!$B$2:$E$3214,3,FALSE)</f>
        <v>0.869856435895344</v>
      </c>
      <c r="K333" s="25">
        <f>VLOOKUP($E333,[1]AllProteinsNorm!$A$1:$Q$3226,4,FALSE)</f>
        <v>224811.57673348099</v>
      </c>
      <c r="L333" s="1">
        <f>VLOOKUP($E333,[1]AllProteinsNorm!$A$1:$Q$3226,5,FALSE)</f>
        <v>218966.328042095</v>
      </c>
      <c r="M333" s="1">
        <f>VLOOKUP($E333,[1]AllProteinsNorm!$A$1:$Q$3226,10,FALSE)</f>
        <v>221213.77728030601</v>
      </c>
      <c r="N333" s="1">
        <f>VLOOKUP($E333,[1]AllProteinsNorm!$A$1:$Q$3226,11,FALSE)</f>
        <v>229754.46778608501</v>
      </c>
      <c r="O333" s="1">
        <f>VLOOKUP($E333,[1]AllProteinsNorm!$A$1:$Q$3226,15,FALSE)</f>
        <v>181396.781430237</v>
      </c>
      <c r="P333" s="1">
        <f>VLOOKUP($E333,[1]AllProteinsNorm!$A$1:$Q$3226,6,FALSE)</f>
        <v>204948.50412346699</v>
      </c>
      <c r="Q333" s="1">
        <f>VLOOKUP($E333,[1]AllProteinsNorm!$A$1:$Q$3226,8,FALSE)</f>
        <v>166153.09277711701</v>
      </c>
      <c r="R333" s="1">
        <f>VLOOKUP($E333,[1]AllProteinsNorm!$A$1:$Q$3226,13,FALSE)</f>
        <v>198912.31017144499</v>
      </c>
      <c r="S333" s="1">
        <f>VLOOKUP($E333,[1]AllProteinsNorm!$A$1:$Q$3226,16,FALSE)</f>
        <v>205902.09404028999</v>
      </c>
      <c r="T333" s="1">
        <f>VLOOKUP($E333,[1]AllProteinsNorm!$A$1:$Q$3226,17,FALSE)</f>
        <v>192642.335126777</v>
      </c>
      <c r="U333" s="1">
        <f>VLOOKUP($E333,[1]AllProteinsNorm!$A$1:$Q$3226,3,FALSE)</f>
        <v>179232.87601085499</v>
      </c>
      <c r="V333" s="1">
        <f>VLOOKUP($E333,[1]AllProteinsNorm!$A$1:$Q$3226,7,FALSE)</f>
        <v>191250.682178027</v>
      </c>
      <c r="W333" s="1">
        <f>VLOOKUP($E333,[1]AllProteinsNorm!$A$1:$Q$3226,9,FALSE)</f>
        <v>212762.63005386299</v>
      </c>
      <c r="X333" s="1">
        <f>VLOOKUP($E333,[1]AllProteinsNorm!$A$1:$Q$3226,12,FALSE)</f>
        <v>247725.14056408199</v>
      </c>
      <c r="Y333" s="29">
        <f>VLOOKUP($E333,[1]AllProteinsNorm!$A$1:$Q$3226,14,FALSE)</f>
        <v>125098.91013277099</v>
      </c>
      <c r="Z333" s="25">
        <f t="shared" si="64"/>
        <v>1.0445247104290845</v>
      </c>
      <c r="AA333" s="1">
        <f t="shared" si="64"/>
        <v>1.0173663817279155</v>
      </c>
      <c r="AB333" s="1">
        <f t="shared" si="64"/>
        <v>1.0278085319892851</v>
      </c>
      <c r="AC333" s="1">
        <f t="shared" si="64"/>
        <v>1.0674904843470554</v>
      </c>
      <c r="AD333" s="1">
        <f t="shared" si="64"/>
        <v>0.84280989150665964</v>
      </c>
      <c r="AE333" s="1">
        <f t="shared" si="64"/>
        <v>0.95223644632957438</v>
      </c>
      <c r="AF333" s="1">
        <f t="shared" si="64"/>
        <v>0.77198431522796285</v>
      </c>
      <c r="AG333" s="1">
        <f t="shared" si="64"/>
        <v>0.92419094337354013</v>
      </c>
      <c r="AH333" s="1">
        <f t="shared" si="64"/>
        <v>0.95666703769951289</v>
      </c>
      <c r="AI333" s="1">
        <f t="shared" si="64"/>
        <v>0.89505924133626658</v>
      </c>
      <c r="AJ333" s="1">
        <f t="shared" si="64"/>
        <v>0.83275590445484737</v>
      </c>
      <c r="AK333" s="1">
        <f t="shared" si="64"/>
        <v>0.88859331144763731</v>
      </c>
      <c r="AL333" s="1">
        <f t="shared" si="64"/>
        <v>0.98854261767225204</v>
      </c>
      <c r="AM333" s="1">
        <f t="shared" si="64"/>
        <v>1.1509862368896673</v>
      </c>
      <c r="AN333" s="29">
        <f t="shared" si="64"/>
        <v>0.58123742905080689</v>
      </c>
      <c r="AO333" s="1">
        <f t="shared" si="58"/>
        <v>17304.445577614042</v>
      </c>
      <c r="AP333" s="1">
        <f t="shared" si="59"/>
        <v>14577.641738044584</v>
      </c>
      <c r="AQ333" s="29">
        <f t="shared" si="60"/>
        <v>40429.212831361197</v>
      </c>
    </row>
    <row r="334" spans="1:43" x14ac:dyDescent="0.2">
      <c r="A334" s="26"/>
      <c r="E334" s="25" t="s">
        <v>664</v>
      </c>
      <c r="F334" s="26" t="s">
        <v>665</v>
      </c>
      <c r="G334" s="1">
        <v>0.40221629234008399</v>
      </c>
      <c r="H334" s="1">
        <v>1.03634325035732</v>
      </c>
      <c r="I334" s="1">
        <f>VLOOKUP(F334,'[1]SUSMB vs SHAM all proteins sum'!$B$2:$E$3214,2,FALSE)</f>
        <v>0.225791395070952</v>
      </c>
      <c r="J334" s="29">
        <f>VLOOKUP(F334,'[1]SUSMB vs SHAM all proteins sum'!$B$2:$E$3214,3,FALSE)</f>
        <v>0.90911524106076302</v>
      </c>
      <c r="K334" s="25">
        <f>VLOOKUP($E334,[1]AllProteinsNorm!$A$1:$Q$3226,4,FALSE)</f>
        <v>3541226.4793388899</v>
      </c>
      <c r="L334" s="1">
        <f>VLOOKUP($E334,[1]AllProteinsNorm!$A$1:$Q$3226,5,FALSE)</f>
        <v>3304719.6991162598</v>
      </c>
      <c r="M334" s="1">
        <f>VLOOKUP($E334,[1]AllProteinsNorm!$A$1:$Q$3226,10,FALSE)</f>
        <v>3449120.8054129402</v>
      </c>
      <c r="N334" s="1">
        <f>VLOOKUP($E334,[1]AllProteinsNorm!$A$1:$Q$3226,11,FALSE)</f>
        <v>3134977.7078947099</v>
      </c>
      <c r="O334" s="1">
        <f>VLOOKUP($E334,[1]AllProteinsNorm!$A$1:$Q$3226,15,FALSE)</f>
        <v>3512581.84050343</v>
      </c>
      <c r="P334" s="1">
        <f>VLOOKUP($E334,[1]AllProteinsNorm!$A$1:$Q$3226,6,FALSE)</f>
        <v>3442227.53128774</v>
      </c>
      <c r="Q334" s="1">
        <f>VLOOKUP($E334,[1]AllProteinsNorm!$A$1:$Q$3226,8,FALSE)</f>
        <v>3861862.7587675098</v>
      </c>
      <c r="R334" s="1">
        <f>VLOOKUP($E334,[1]AllProteinsNorm!$A$1:$Q$3226,13,FALSE)</f>
        <v>3717342.3224669499</v>
      </c>
      <c r="S334" s="1">
        <f>VLOOKUP($E334,[1]AllProteinsNorm!$A$1:$Q$3226,16,FALSE)</f>
        <v>3239466.9029886401</v>
      </c>
      <c r="T334" s="1">
        <f>VLOOKUP($E334,[1]AllProteinsNorm!$A$1:$Q$3226,17,FALSE)</f>
        <v>3319198.6842651898</v>
      </c>
      <c r="U334" s="1">
        <f>VLOOKUP($E334,[1]AllProteinsNorm!$A$1:$Q$3226,3,FALSE)</f>
        <v>2429353.6611708398</v>
      </c>
      <c r="V334" s="1">
        <f>VLOOKUP($E334,[1]AllProteinsNorm!$A$1:$Q$3226,7,FALSE)</f>
        <v>3397948.8361713402</v>
      </c>
      <c r="W334" s="1">
        <f>VLOOKUP($E334,[1]AllProteinsNorm!$A$1:$Q$3226,9,FALSE)</f>
        <v>3318376.60902208</v>
      </c>
      <c r="X334" s="1">
        <f>VLOOKUP($E334,[1]AllProteinsNorm!$A$1:$Q$3226,12,FALSE)</f>
        <v>3524256.5975639001</v>
      </c>
      <c r="Y334" s="29">
        <f>VLOOKUP($E334,[1]AllProteinsNorm!$A$1:$Q$3226,14,FALSE)</f>
        <v>2859246.2924469099</v>
      </c>
      <c r="Z334" s="25">
        <f t="shared" si="64"/>
        <v>1.0450641972762706</v>
      </c>
      <c r="AA334" s="1">
        <f t="shared" si="64"/>
        <v>0.9752678230918379</v>
      </c>
      <c r="AB334" s="1">
        <f t="shared" si="64"/>
        <v>1.0178825575964547</v>
      </c>
      <c r="AC334" s="1">
        <f t="shared" si="64"/>
        <v>0.92517464807606142</v>
      </c>
      <c r="AD334" s="1">
        <f t="shared" si="64"/>
        <v>1.0366107739593757</v>
      </c>
      <c r="AE334" s="1">
        <f t="shared" si="64"/>
        <v>1.0158482584539716</v>
      </c>
      <c r="AF334" s="1">
        <f t="shared" si="64"/>
        <v>1.1396883332737167</v>
      </c>
      <c r="AG334" s="1">
        <f t="shared" si="64"/>
        <v>1.0970383828586117</v>
      </c>
      <c r="AH334" s="1">
        <f t="shared" si="64"/>
        <v>0.95601083362702566</v>
      </c>
      <c r="AI334" s="1">
        <f t="shared" si="64"/>
        <v>0.97954076894275288</v>
      </c>
      <c r="AJ334" s="1">
        <f t="shared" si="64"/>
        <v>0.71693537496806636</v>
      </c>
      <c r="AK334" s="1">
        <f t="shared" si="64"/>
        <v>1.0027810120526908</v>
      </c>
      <c r="AL334" s="1">
        <f t="shared" si="64"/>
        <v>0.97929816333448305</v>
      </c>
      <c r="AM334" s="1">
        <f t="shared" si="64"/>
        <v>1.0400561538826822</v>
      </c>
      <c r="AN334" s="29">
        <f t="shared" si="64"/>
        <v>0.8438025494458149</v>
      </c>
      <c r="AO334" s="1">
        <f t="shared" ref="AO334:AO397" si="65">_xlfn.STDEV.P(K334:O334)</f>
        <v>150790.7496441952</v>
      </c>
      <c r="AP334" s="1">
        <f t="shared" ref="AP334:AP397" si="66">_xlfn.STDEV.P(P334:T334)</f>
        <v>236982.47426658653</v>
      </c>
      <c r="AQ334" s="29">
        <f t="shared" ref="AQ334:AQ397" si="67">_xlfn.STDEV.P(U334:Y334)</f>
        <v>405959.12469689763</v>
      </c>
    </row>
    <row r="335" spans="1:43" x14ac:dyDescent="0.2">
      <c r="A335" s="26"/>
      <c r="E335" s="25" t="s">
        <v>666</v>
      </c>
      <c r="F335" s="26" t="s">
        <v>667</v>
      </c>
      <c r="G335" s="1">
        <v>0.57777980104401905</v>
      </c>
      <c r="H335" s="1">
        <v>0.88127764491793203</v>
      </c>
      <c r="I335" s="1">
        <f>VLOOKUP(F335,'[1]SUSMB vs SHAM all proteins sum'!$B$2:$E$3214,2,FALSE)</f>
        <v>0.93860820926765398</v>
      </c>
      <c r="J335" s="29">
        <f>VLOOKUP(F335,'[1]SUSMB vs SHAM all proteins sum'!$B$2:$E$3214,3,FALSE)</f>
        <v>0.97943126037343298</v>
      </c>
      <c r="K335" s="25">
        <f>VLOOKUP($E335,[1]AllProteinsNorm!$A$1:$Q$3226,4,FALSE)</f>
        <v>28449.576836976699</v>
      </c>
      <c r="L335" s="1">
        <f>VLOOKUP($E335,[1]AllProteinsNorm!$A$1:$Q$3226,5,FALSE)</f>
        <v>22190.119950889599</v>
      </c>
      <c r="M335" s="1">
        <f>VLOOKUP($E335,[1]AllProteinsNorm!$A$1:$Q$3226,10,FALSE)</f>
        <v>14530.4428283127</v>
      </c>
      <c r="N335" s="1">
        <f>VLOOKUP($E335,[1]AllProteinsNorm!$A$1:$Q$3226,11,FALSE)</f>
        <v>23152.768099811499</v>
      </c>
      <c r="O335" s="1">
        <f>VLOOKUP($E335,[1]AllProteinsNorm!$A$1:$Q$3226,15,FALSE)</f>
        <v>43301.616258594302</v>
      </c>
      <c r="P335" s="1">
        <f>VLOOKUP($E335,[1]AllProteinsNorm!$A$1:$Q$3226,6,FALSE)</f>
        <v>22565.448065703698</v>
      </c>
      <c r="Q335" s="1">
        <f>VLOOKUP($E335,[1]AllProteinsNorm!$A$1:$Q$3226,8,FALSE)</f>
        <v>21118.2363086357</v>
      </c>
      <c r="R335" s="1">
        <f>VLOOKUP($E335,[1]AllProteinsNorm!$A$1:$Q$3226,13,FALSE)</f>
        <v>16289.9307387505</v>
      </c>
      <c r="S335" s="1">
        <f>VLOOKUP($E335,[1]AllProteinsNorm!$A$1:$Q$3226,16,FALSE)</f>
        <v>34157.162302678997</v>
      </c>
      <c r="T335" s="1">
        <f>VLOOKUP($E335,[1]AllProteinsNorm!$A$1:$Q$3226,17,FALSE)</f>
        <v>18436.6699127266</v>
      </c>
      <c r="U335" s="1">
        <f>VLOOKUP($E335,[1]AllProteinsNorm!$A$1:$Q$3226,3,FALSE)</f>
        <v>38258.2616909356</v>
      </c>
      <c r="V335" s="1">
        <f>VLOOKUP($E335,[1]AllProteinsNorm!$A$1:$Q$3226,7,FALSE)</f>
        <v>12588.748930894601</v>
      </c>
      <c r="W335" s="1">
        <f>VLOOKUP($E335,[1]AllProteinsNorm!$A$1:$Q$3226,9,FALSE)</f>
        <v>32745.650313629001</v>
      </c>
      <c r="X335" s="1">
        <f>VLOOKUP($E335,[1]AllProteinsNorm!$A$1:$Q$3226,12,FALSE)</f>
        <v>23511.424564995399</v>
      </c>
      <c r="Y335" s="29">
        <f>VLOOKUP($E335,[1]AllProteinsNorm!$A$1:$Q$3226,14,FALSE)</f>
        <v>22353.769919345901</v>
      </c>
      <c r="Z335" s="25">
        <f t="shared" si="64"/>
        <v>1.0807095812354084</v>
      </c>
      <c r="AA335" s="1">
        <f t="shared" si="64"/>
        <v>0.84293258128607784</v>
      </c>
      <c r="AB335" s="1">
        <f t="shared" si="64"/>
        <v>0.55196563640064389</v>
      </c>
      <c r="AC335" s="1">
        <f t="shared" si="64"/>
        <v>0.87950054445332837</v>
      </c>
      <c r="AD335" s="1">
        <f t="shared" si="64"/>
        <v>1.644891656624542</v>
      </c>
      <c r="AE335" s="1">
        <f t="shared" si="64"/>
        <v>0.85719011109437449</v>
      </c>
      <c r="AF335" s="1">
        <f t="shared" si="64"/>
        <v>0.80221510668913765</v>
      </c>
      <c r="AG335" s="1">
        <f t="shared" si="64"/>
        <v>0.61880302571486989</v>
      </c>
      <c r="AH335" s="1">
        <f t="shared" si="64"/>
        <v>1.2975227287155986</v>
      </c>
      <c r="AI335" s="1">
        <f t="shared" si="64"/>
        <v>0.70035086760452459</v>
      </c>
      <c r="AJ335" s="1">
        <f t="shared" si="64"/>
        <v>1.4533105433423197</v>
      </c>
      <c r="AK335" s="1">
        <f t="shared" si="64"/>
        <v>0.47820681704138002</v>
      </c>
      <c r="AL335" s="1">
        <f t="shared" si="64"/>
        <v>1.2439038457587059</v>
      </c>
      <c r="AM335" s="1">
        <f t="shared" si="64"/>
        <v>0.89312477094067932</v>
      </c>
      <c r="AN335" s="29">
        <f t="shared" si="64"/>
        <v>0.84914912678666787</v>
      </c>
      <c r="AO335" s="1">
        <f t="shared" si="65"/>
        <v>9581.1397381289808</v>
      </c>
      <c r="AP335" s="1">
        <f t="shared" si="66"/>
        <v>6210.9208511831876</v>
      </c>
      <c r="AQ335" s="29">
        <f t="shared" si="67"/>
        <v>8888.8655116770751</v>
      </c>
    </row>
    <row r="336" spans="1:43" x14ac:dyDescent="0.2">
      <c r="A336" s="26"/>
      <c r="E336" s="25" t="s">
        <v>668</v>
      </c>
      <c r="F336" s="26" t="s">
        <v>669</v>
      </c>
      <c r="G336" s="1">
        <v>0.388067370872822</v>
      </c>
      <c r="H336" s="1">
        <v>1.0791601613106401</v>
      </c>
      <c r="I336" s="1">
        <f>VLOOKUP(F336,'[1]SUSMB vs SHAM all proteins sum'!$B$2:$E$3214,2,FALSE)</f>
        <v>0.50137781723474495</v>
      </c>
      <c r="J336" s="29">
        <f>VLOOKUP(F336,'[1]SUSMB vs SHAM all proteins sum'!$B$2:$E$3214,3,FALSE)</f>
        <v>1.0567757540357501</v>
      </c>
      <c r="K336" s="25">
        <f>VLOOKUP($E336,[1]AllProteinsNorm!$A$1:$Q$3226,4,FALSE)</f>
        <v>521606.21979729302</v>
      </c>
      <c r="L336" s="1">
        <f>VLOOKUP($E336,[1]AllProteinsNorm!$A$1:$Q$3226,5,FALSE)</f>
        <v>462425.82733665599</v>
      </c>
      <c r="M336" s="1">
        <f>VLOOKUP($E336,[1]AllProteinsNorm!$A$1:$Q$3226,10,FALSE)</f>
        <v>394323.14260090899</v>
      </c>
      <c r="N336" s="1">
        <f>VLOOKUP($E336,[1]AllProteinsNorm!$A$1:$Q$3226,11,FALSE)</f>
        <v>519522.54242465802</v>
      </c>
      <c r="O336" s="1">
        <f>VLOOKUP($E336,[1]AllProteinsNorm!$A$1:$Q$3226,15,FALSE)</f>
        <v>576593.09461201297</v>
      </c>
      <c r="P336" s="1">
        <f>VLOOKUP($E336,[1]AllProteinsNorm!$A$1:$Q$3226,6,FALSE)</f>
        <v>450294.91719442699</v>
      </c>
      <c r="Q336" s="1">
        <f>VLOOKUP($E336,[1]AllProteinsNorm!$A$1:$Q$3226,8,FALSE)</f>
        <v>612029.56256284204</v>
      </c>
      <c r="R336" s="1">
        <f>VLOOKUP($E336,[1]AllProteinsNorm!$A$1:$Q$3226,13,FALSE)</f>
        <v>530044.74276558298</v>
      </c>
      <c r="S336" s="1">
        <f>VLOOKUP($E336,[1]AllProteinsNorm!$A$1:$Q$3226,16,FALSE)</f>
        <v>502353.24436111399</v>
      </c>
      <c r="T336" s="1">
        <f>VLOOKUP($E336,[1]AllProteinsNorm!$A$1:$Q$3226,17,FALSE)</f>
        <v>568262.86644049606</v>
      </c>
      <c r="U336" s="1">
        <f>VLOOKUP($E336,[1]AllProteinsNorm!$A$1:$Q$3226,3,FALSE)</f>
        <v>531034.88772326498</v>
      </c>
      <c r="V336" s="1">
        <f>VLOOKUP($E336,[1]AllProteinsNorm!$A$1:$Q$3226,7,FALSE)</f>
        <v>544004.03008892306</v>
      </c>
      <c r="W336" s="1">
        <f>VLOOKUP($E336,[1]AllProteinsNorm!$A$1:$Q$3226,9,FALSE)</f>
        <v>509755.66472612799</v>
      </c>
      <c r="X336" s="1">
        <f>VLOOKUP($E336,[1]AllProteinsNorm!$A$1:$Q$3226,12,FALSE)</f>
        <v>575452.02009465301</v>
      </c>
      <c r="Y336" s="29">
        <f>VLOOKUP($E336,[1]AllProteinsNorm!$A$1:$Q$3226,14,FALSE)</f>
        <v>443127.5946751</v>
      </c>
      <c r="Z336" s="25">
        <f t="shared" si="64"/>
        <v>1.0539752866632879</v>
      </c>
      <c r="AA336" s="1">
        <f t="shared" si="64"/>
        <v>0.93439337076361573</v>
      </c>
      <c r="AB336" s="1">
        <f t="shared" si="64"/>
        <v>0.79678276731875441</v>
      </c>
      <c r="AC336" s="1">
        <f t="shared" si="64"/>
        <v>1.0497649372219215</v>
      </c>
      <c r="AD336" s="1">
        <f t="shared" si="64"/>
        <v>1.1650836380324208</v>
      </c>
      <c r="AE336" s="1">
        <f t="shared" si="64"/>
        <v>0.90988124071345799</v>
      </c>
      <c r="AF336" s="1">
        <f t="shared" si="64"/>
        <v>1.236687771666648</v>
      </c>
      <c r="AG336" s="1">
        <f t="shared" si="64"/>
        <v>1.0710264534763956</v>
      </c>
      <c r="AH336" s="1">
        <f t="shared" si="64"/>
        <v>1.0150720689977586</v>
      </c>
      <c r="AI336" s="1">
        <f t="shared" si="64"/>
        <v>1.1482512953727471</v>
      </c>
      <c r="AJ336" s="1">
        <f t="shared" si="64"/>
        <v>1.0730271740890001</v>
      </c>
      <c r="AK336" s="1">
        <f t="shared" si="64"/>
        <v>1.099233064708812</v>
      </c>
      <c r="AL336" s="1">
        <f t="shared" si="64"/>
        <v>1.030029651614871</v>
      </c>
      <c r="AM336" s="1">
        <f t="shared" si="64"/>
        <v>1.1627779440128863</v>
      </c>
      <c r="AN336" s="29">
        <f t="shared" si="64"/>
        <v>0.89539870480763317</v>
      </c>
      <c r="AO336" s="1">
        <f t="shared" si="65"/>
        <v>61908.85145572191</v>
      </c>
      <c r="AP336" s="1">
        <f t="shared" si="66"/>
        <v>55274.619185480093</v>
      </c>
      <c r="AQ336" s="29">
        <f t="shared" si="67"/>
        <v>44237.822740947013</v>
      </c>
    </row>
    <row r="337" spans="1:43" x14ac:dyDescent="0.2">
      <c r="A337" s="26"/>
      <c r="E337" s="25" t="s">
        <v>670</v>
      </c>
      <c r="F337" s="26" t="s">
        <v>671</v>
      </c>
      <c r="G337" s="1">
        <v>7.4811102035187593E-2</v>
      </c>
      <c r="H337" s="1">
        <v>1.13422174574623</v>
      </c>
      <c r="I337" s="1">
        <f>VLOOKUP(F337,'[1]SUSMB vs SHAM all proteins sum'!$B$2:$E$3214,2,FALSE)</f>
        <v>0.84515650973384304</v>
      </c>
      <c r="J337" s="29">
        <f>VLOOKUP(F337,'[1]SUSMB vs SHAM all proteins sum'!$B$2:$E$3214,3,FALSE)</f>
        <v>1.01198092904735</v>
      </c>
      <c r="K337" s="25">
        <f>VLOOKUP($E337,[1]AllProteinsNorm!$A$1:$Q$3226,4,FALSE)</f>
        <v>1170630.9941709801</v>
      </c>
      <c r="L337" s="1">
        <f>VLOOKUP($E337,[1]AllProteinsNorm!$A$1:$Q$3226,5,FALSE)</f>
        <v>1125130.2544238099</v>
      </c>
      <c r="M337" s="1">
        <f>VLOOKUP($E337,[1]AllProteinsNorm!$A$1:$Q$3226,10,FALSE)</f>
        <v>1416215.57628406</v>
      </c>
      <c r="N337" s="1">
        <f>VLOOKUP($E337,[1]AllProteinsNorm!$A$1:$Q$3226,11,FALSE)</f>
        <v>1108801.9431362599</v>
      </c>
      <c r="O337" s="1">
        <f>VLOOKUP($E337,[1]AllProteinsNorm!$A$1:$Q$3226,15,FALSE)</f>
        <v>1273002.8889730701</v>
      </c>
      <c r="P337" s="1">
        <f>VLOOKUP($E337,[1]AllProteinsNorm!$A$1:$Q$3226,6,FALSE)</f>
        <v>1512572.2960872899</v>
      </c>
      <c r="Q337" s="1">
        <f>VLOOKUP($E337,[1]AllProteinsNorm!$A$1:$Q$3226,8,FALSE)</f>
        <v>1433604.07386725</v>
      </c>
      <c r="R337" s="1">
        <f>VLOOKUP($E337,[1]AllProteinsNorm!$A$1:$Q$3226,13,FALSE)</f>
        <v>1198564.18154356</v>
      </c>
      <c r="S337" s="1">
        <f>VLOOKUP($E337,[1]AllProteinsNorm!$A$1:$Q$3226,16,FALSE)</f>
        <v>1447269.7519596</v>
      </c>
      <c r="T337" s="1">
        <f>VLOOKUP($E337,[1]AllProteinsNorm!$A$1:$Q$3226,17,FALSE)</f>
        <v>1313921.0024540599</v>
      </c>
      <c r="U337" s="1">
        <f>VLOOKUP($E337,[1]AllProteinsNorm!$A$1:$Q$3226,3,FALSE)</f>
        <v>1207039.2945872799</v>
      </c>
      <c r="V337" s="1">
        <f>VLOOKUP($E337,[1]AllProteinsNorm!$A$1:$Q$3226,7,FALSE)</f>
        <v>1145219.2130660601</v>
      </c>
      <c r="W337" s="1">
        <f>VLOOKUP($E337,[1]AllProteinsNorm!$A$1:$Q$3226,9,FALSE)</f>
        <v>1358051.7931963301</v>
      </c>
      <c r="X337" s="1">
        <f>VLOOKUP($E337,[1]AllProteinsNorm!$A$1:$Q$3226,12,FALSE)</f>
        <v>1322562.21057766</v>
      </c>
      <c r="Y337" s="29">
        <f>VLOOKUP($E337,[1]AllProteinsNorm!$A$1:$Q$3226,14,FALSE)</f>
        <v>1125523.8960534099</v>
      </c>
      <c r="Z337" s="25">
        <f t="shared" si="64"/>
        <v>0.96051274895001593</v>
      </c>
      <c r="AA337" s="1">
        <f t="shared" si="64"/>
        <v>0.92317900259319408</v>
      </c>
      <c r="AB337" s="1">
        <f t="shared" si="64"/>
        <v>1.16201700028092</v>
      </c>
      <c r="AC337" s="1">
        <f t="shared" si="64"/>
        <v>0.90978148344445231</v>
      </c>
      <c r="AD337" s="1">
        <f t="shared" si="64"/>
        <v>1.0445097647314172</v>
      </c>
      <c r="AE337" s="1">
        <f t="shared" si="64"/>
        <v>1.2410785134980293</v>
      </c>
      <c r="AF337" s="1">
        <f t="shared" si="64"/>
        <v>1.176284411358284</v>
      </c>
      <c r="AG337" s="1">
        <f t="shared" si="64"/>
        <v>0.98343216824078339</v>
      </c>
      <c r="AH337" s="1">
        <f t="shared" si="64"/>
        <v>1.1874972171836113</v>
      </c>
      <c r="AI337" s="1">
        <f t="shared" si="64"/>
        <v>1.0780834270188295</v>
      </c>
      <c r="AJ337" s="1">
        <f t="shared" si="64"/>
        <v>0.99038607102297516</v>
      </c>
      <c r="AK337" s="1">
        <f t="shared" si="64"/>
        <v>0.93966216507999945</v>
      </c>
      <c r="AL337" s="1">
        <f t="shared" si="64"/>
        <v>1.1142931184931395</v>
      </c>
      <c r="AM337" s="1">
        <f t="shared" si="64"/>
        <v>1.0851736122355009</v>
      </c>
      <c r="AN337" s="29">
        <f t="shared" si="64"/>
        <v>0.92350198891905666</v>
      </c>
      <c r="AO337" s="1">
        <f t="shared" si="65"/>
        <v>114109.33377294187</v>
      </c>
      <c r="AP337" s="1">
        <f t="shared" si="66"/>
        <v>111581.70460375537</v>
      </c>
      <c r="AQ337" s="29">
        <f t="shared" si="67"/>
        <v>93360.759163739422</v>
      </c>
    </row>
    <row r="338" spans="1:43" x14ac:dyDescent="0.2">
      <c r="A338" s="26"/>
      <c r="E338" s="25" t="s">
        <v>672</v>
      </c>
      <c r="F338" s="26" t="s">
        <v>673</v>
      </c>
      <c r="G338" s="1">
        <v>0.60212229077127399</v>
      </c>
      <c r="H338" s="1">
        <v>0.96697944509023404</v>
      </c>
      <c r="I338" s="1">
        <f>VLOOKUP(F338,'[1]SUSMB vs SHAM all proteins sum'!$B$2:$E$3214,2,FALSE)</f>
        <v>0.31309973690943399</v>
      </c>
      <c r="J338" s="29">
        <f>VLOOKUP(F338,'[1]SUSMB vs SHAM all proteins sum'!$B$2:$E$3214,3,FALSE)</f>
        <v>0.91467099270677599</v>
      </c>
      <c r="K338" s="25">
        <f>VLOOKUP($E338,[1]AllProteinsNorm!$A$1:$Q$3226,4,FALSE)</f>
        <v>679477.55593750405</v>
      </c>
      <c r="L338" s="1">
        <f>VLOOKUP($E338,[1]AllProteinsNorm!$A$1:$Q$3226,5,FALSE)</f>
        <v>919730.00978923705</v>
      </c>
      <c r="M338" s="1">
        <f>VLOOKUP($E338,[1]AllProteinsNorm!$A$1:$Q$3226,10,FALSE)</f>
        <v>795820.58553323802</v>
      </c>
      <c r="N338" s="1">
        <f>VLOOKUP($E338,[1]AllProteinsNorm!$A$1:$Q$3226,11,FALSE)</f>
        <v>819842.44832260499</v>
      </c>
      <c r="O338" s="1">
        <f>VLOOKUP($E338,[1]AllProteinsNorm!$A$1:$Q$3226,15,FALSE)</f>
        <v>767589.92152247997</v>
      </c>
      <c r="P338" s="1">
        <f>VLOOKUP($E338,[1]AllProteinsNorm!$A$1:$Q$3226,6,FALSE)</f>
        <v>698167.46132248605</v>
      </c>
      <c r="Q338" s="1">
        <f>VLOOKUP($E338,[1]AllProteinsNorm!$A$1:$Q$3226,8,FALSE)</f>
        <v>861089.04532000201</v>
      </c>
      <c r="R338" s="1">
        <f>VLOOKUP($E338,[1]AllProteinsNorm!$A$1:$Q$3226,13,FALSE)</f>
        <v>721811.00961363001</v>
      </c>
      <c r="S338" s="1">
        <f>VLOOKUP($E338,[1]AllProteinsNorm!$A$1:$Q$3226,16,FALSE)</f>
        <v>805795.94994679897</v>
      </c>
      <c r="T338" s="1">
        <f>VLOOKUP($E338,[1]AllProteinsNorm!$A$1:$Q$3226,17,FALSE)</f>
        <v>756728.80922811304</v>
      </c>
      <c r="U338" s="1">
        <f>VLOOKUP($E338,[1]AllProteinsNorm!$A$1:$Q$3226,3,FALSE)</f>
        <v>646015.22106266604</v>
      </c>
      <c r="V338" s="1">
        <f>VLOOKUP($E338,[1]AllProteinsNorm!$A$1:$Q$3226,7,FALSE)</f>
        <v>728434.34178839996</v>
      </c>
      <c r="W338" s="1">
        <f>VLOOKUP($E338,[1]AllProteinsNorm!$A$1:$Q$3226,9,FALSE)</f>
        <v>847978.16867028899</v>
      </c>
      <c r="X338" s="1">
        <f>VLOOKUP($E338,[1]AllProteinsNorm!$A$1:$Q$3226,12,FALSE)</f>
        <v>604652.88805295702</v>
      </c>
      <c r="Y338" s="29">
        <f>VLOOKUP($E338,[1]AllProteinsNorm!$A$1:$Q$3226,14,FALSE)</f>
        <v>830444.99583339097</v>
      </c>
      <c r="Z338" s="25">
        <f t="shared" si="64"/>
        <v>0.85308762301171637</v>
      </c>
      <c r="AA338" s="1">
        <f t="shared" si="64"/>
        <v>1.1547258345878439</v>
      </c>
      <c r="AB338" s="1">
        <f t="shared" si="64"/>
        <v>0.99915690477756647</v>
      </c>
      <c r="AC338" s="1">
        <f t="shared" si="64"/>
        <v>1.0293164790684641</v>
      </c>
      <c r="AD338" s="1">
        <f t="shared" si="64"/>
        <v>0.96371315855440931</v>
      </c>
      <c r="AE338" s="1">
        <f t="shared" si="64"/>
        <v>0.87655289691202842</v>
      </c>
      <c r="AF338" s="1">
        <f t="shared" si="64"/>
        <v>1.08110179718877</v>
      </c>
      <c r="AG338" s="1">
        <f t="shared" si="64"/>
        <v>0.90623749537301113</v>
      </c>
      <c r="AH338" s="1">
        <f t="shared" si="64"/>
        <v>1.0116810269385978</v>
      </c>
      <c r="AI338" s="1">
        <f t="shared" si="64"/>
        <v>0.9500769752993482</v>
      </c>
      <c r="AJ338" s="1">
        <f t="shared" si="64"/>
        <v>0.81107548667351004</v>
      </c>
      <c r="AK338" s="1">
        <f t="shared" si="64"/>
        <v>0.91455312353764651</v>
      </c>
      <c r="AL338" s="1">
        <f t="shared" si="64"/>
        <v>1.0646410230263748</v>
      </c>
      <c r="AM338" s="1">
        <f t="shared" si="64"/>
        <v>0.75914486138481074</v>
      </c>
      <c r="AN338" s="29">
        <f t="shared" si="64"/>
        <v>1.042628032886258</v>
      </c>
      <c r="AO338" s="1">
        <f t="shared" si="65"/>
        <v>77795.901628024498</v>
      </c>
      <c r="AP338" s="1">
        <f t="shared" si="66"/>
        <v>58700.203295884385</v>
      </c>
      <c r="AQ338" s="29">
        <f t="shared" si="67"/>
        <v>96710.404140986648</v>
      </c>
    </row>
    <row r="339" spans="1:43" x14ac:dyDescent="0.2">
      <c r="A339" s="26"/>
      <c r="E339" s="25" t="s">
        <v>674</v>
      </c>
      <c r="F339" s="26" t="s">
        <v>675</v>
      </c>
      <c r="G339" s="1">
        <v>0.10573434977952299</v>
      </c>
      <c r="H339" s="1">
        <v>1.0804122982303299</v>
      </c>
      <c r="I339" s="1">
        <f>VLOOKUP(F339,'[1]SUSMB vs SHAM all proteins sum'!$B$2:$E$3214,2,FALSE)</f>
        <v>6.7087700404216105E-2</v>
      </c>
      <c r="J339" s="29">
        <f>VLOOKUP(F339,'[1]SUSMB vs SHAM all proteins sum'!$B$2:$E$3214,3,FALSE)</f>
        <v>1.11869936551961</v>
      </c>
      <c r="K339" s="25">
        <f>VLOOKUP($E339,[1]AllProteinsNorm!$A$1:$Q$3226,4,FALSE)</f>
        <v>6819898.4313040497</v>
      </c>
      <c r="L339" s="1">
        <f>VLOOKUP($E339,[1]AllProteinsNorm!$A$1:$Q$3226,5,FALSE)</f>
        <v>5978302.8182620304</v>
      </c>
      <c r="M339" s="1">
        <f>VLOOKUP($E339,[1]AllProteinsNorm!$A$1:$Q$3226,10,FALSE)</f>
        <v>5467834.6847827202</v>
      </c>
      <c r="N339" s="1">
        <f>VLOOKUP($E339,[1]AllProteinsNorm!$A$1:$Q$3226,11,FALSE)</f>
        <v>5872708.4720026096</v>
      </c>
      <c r="O339" s="1">
        <f>VLOOKUP($E339,[1]AllProteinsNorm!$A$1:$Q$3226,15,FALSE)</f>
        <v>5909112.2551328698</v>
      </c>
      <c r="P339" s="1">
        <f>VLOOKUP($E339,[1]AllProteinsNorm!$A$1:$Q$3226,6,FALSE)</f>
        <v>6164984.6909397803</v>
      </c>
      <c r="Q339" s="1">
        <f>VLOOKUP($E339,[1]AllProteinsNorm!$A$1:$Q$3226,8,FALSE)</f>
        <v>6694863.4303030502</v>
      </c>
      <c r="R339" s="1">
        <f>VLOOKUP($E339,[1]AllProteinsNorm!$A$1:$Q$3226,13,FALSE)</f>
        <v>6156483.37976983</v>
      </c>
      <c r="S339" s="1">
        <f>VLOOKUP($E339,[1]AllProteinsNorm!$A$1:$Q$3226,16,FALSE)</f>
        <v>6488227.1929667098</v>
      </c>
      <c r="T339" s="1">
        <f>VLOOKUP($E339,[1]AllProteinsNorm!$A$1:$Q$3226,17,FALSE)</f>
        <v>6907915.0027864398</v>
      </c>
      <c r="U339" s="1">
        <f>VLOOKUP($E339,[1]AllProteinsNorm!$A$1:$Q$3226,3,FALSE)</f>
        <v>6766553.5737637402</v>
      </c>
      <c r="V339" s="1">
        <f>VLOOKUP($E339,[1]AllProteinsNorm!$A$1:$Q$3226,7,FALSE)</f>
        <v>7058568.33702916</v>
      </c>
      <c r="W339" s="1">
        <f>VLOOKUP($E339,[1]AllProteinsNorm!$A$1:$Q$3226,9,FALSE)</f>
        <v>5763786.30522756</v>
      </c>
      <c r="X339" s="1">
        <f>VLOOKUP($E339,[1]AllProteinsNorm!$A$1:$Q$3226,12,FALSE)</f>
        <v>6892050.2564917402</v>
      </c>
      <c r="Y339" s="29">
        <f>VLOOKUP($E339,[1]AllProteinsNorm!$A$1:$Q$3226,14,FALSE)</f>
        <v>7144278.5458675204</v>
      </c>
      <c r="Z339" s="25">
        <f t="shared" si="64"/>
        <v>1.1348394176889631</v>
      </c>
      <c r="AA339" s="1">
        <f t="shared" si="64"/>
        <v>0.99479688112415254</v>
      </c>
      <c r="AB339" s="1">
        <f t="shared" si="64"/>
        <v>0.90985436105854756</v>
      </c>
      <c r="AC339" s="1">
        <f t="shared" si="64"/>
        <v>0.9772258531055763</v>
      </c>
      <c r="AD339" s="1">
        <f t="shared" si="64"/>
        <v>0.98328348702276069</v>
      </c>
      <c r="AE339" s="1">
        <f t="shared" si="64"/>
        <v>1.0258609724470191</v>
      </c>
      <c r="AF339" s="1">
        <f t="shared" si="64"/>
        <v>1.1140334410082251</v>
      </c>
      <c r="AG339" s="1">
        <f t="shared" si="64"/>
        <v>1.0244463438986795</v>
      </c>
      <c r="AH339" s="1">
        <f t="shared" si="64"/>
        <v>1.0796489190663974</v>
      </c>
      <c r="AI339" s="1">
        <f t="shared" si="64"/>
        <v>1.149485482543767</v>
      </c>
      <c r="AJ339" s="1">
        <f t="shared" si="64"/>
        <v>1.1259627683257012</v>
      </c>
      <c r="AK339" s="1">
        <f t="shared" si="64"/>
        <v>1.1745543811244483</v>
      </c>
      <c r="AL339" s="1">
        <f t="shared" si="64"/>
        <v>0.9591010716940177</v>
      </c>
      <c r="AM339" s="1">
        <f t="shared" si="64"/>
        <v>1.1468455694089583</v>
      </c>
      <c r="AN339" s="29">
        <f t="shared" si="64"/>
        <v>1.1888166644220495</v>
      </c>
      <c r="AO339" s="1">
        <f t="shared" si="65"/>
        <v>442698.49589258322</v>
      </c>
      <c r="AP339" s="1">
        <f t="shared" si="66"/>
        <v>294350.72953219624</v>
      </c>
      <c r="AQ339" s="29">
        <f t="shared" si="67"/>
        <v>498121.7879117956</v>
      </c>
    </row>
    <row r="340" spans="1:43" x14ac:dyDescent="0.2">
      <c r="A340" s="26"/>
      <c r="E340" s="25" t="s">
        <v>676</v>
      </c>
      <c r="F340" s="26" t="s">
        <v>677</v>
      </c>
      <c r="G340" s="1">
        <v>0.354833157884826</v>
      </c>
      <c r="H340" s="43">
        <v>1.7272933094688501</v>
      </c>
      <c r="I340" s="1">
        <f>VLOOKUP(F340,'[1]SUSMB vs SHAM all proteins sum'!$B$2:$E$3214,2,FALSE)</f>
        <v>0.58442696020604901</v>
      </c>
      <c r="J340" s="29">
        <f>VLOOKUP(F340,'[1]SUSMB vs SHAM all proteins sum'!$B$2:$E$3214,3,FALSE)</f>
        <v>1.42705447665359</v>
      </c>
      <c r="K340" s="25">
        <f>VLOOKUP($E340,[1]AllProteinsNorm!$A$1:$Q$3226,4,FALSE)</f>
        <v>88288.833194514402</v>
      </c>
      <c r="L340" s="1">
        <f>VLOOKUP($E340,[1]AllProteinsNorm!$A$1:$Q$3226,5,FALSE)</f>
        <v>6284.3246424712497</v>
      </c>
      <c r="M340" s="1">
        <f>VLOOKUP($E340,[1]AllProteinsNorm!$A$1:$Q$3226,10,FALSE)</f>
        <v>101044.535993514</v>
      </c>
      <c r="N340" s="1">
        <f>VLOOKUP($E340,[1]AllProteinsNorm!$A$1:$Q$3226,11,FALSE)</f>
        <v>97028.333755825195</v>
      </c>
      <c r="O340" s="1">
        <f>VLOOKUP($E340,[1]AllProteinsNorm!$A$1:$Q$3226,15,FALSE)</f>
        <v>113500.613395301</v>
      </c>
      <c r="P340" s="1">
        <f>VLOOKUP($E340,[1]AllProteinsNorm!$A$1:$Q$3226,6,FALSE)</f>
        <v>99525.376902212694</v>
      </c>
      <c r="Q340" s="1">
        <f>VLOOKUP($E340,[1]AllProteinsNorm!$A$1:$Q$3226,8,FALSE)</f>
        <v>107569.923123366</v>
      </c>
      <c r="R340" s="1">
        <f>VLOOKUP($E340,[1]AllProteinsNorm!$A$1:$Q$3226,13,FALSE)</f>
        <v>81502.451194521302</v>
      </c>
      <c r="S340" s="1">
        <f>VLOOKUP($E340,[1]AllProteinsNorm!$A$1:$Q$3226,16,FALSE)</f>
        <v>110219.777035754</v>
      </c>
      <c r="T340" s="1">
        <f>VLOOKUP($E340,[1]AllProteinsNorm!$A$1:$Q$3226,17,FALSE)</f>
        <v>98707.3680212896</v>
      </c>
      <c r="U340" s="1">
        <f>VLOOKUP($E340,[1]AllProteinsNorm!$A$1:$Q$3226,3,FALSE)</f>
        <v>26069.860105218599</v>
      </c>
      <c r="V340" s="1">
        <f>VLOOKUP($E340,[1]AllProteinsNorm!$A$1:$Q$3226,7,FALSE)</f>
        <v>114101.334101575</v>
      </c>
      <c r="W340" s="1">
        <f>VLOOKUP($E340,[1]AllProteinsNorm!$A$1:$Q$3226,9,FALSE)</f>
        <v>114864.496947434</v>
      </c>
      <c r="X340" s="1">
        <f>VLOOKUP($E340,[1]AllProteinsNorm!$A$1:$Q$3226,12,FALSE)</f>
        <v>97530.393756384306</v>
      </c>
      <c r="Y340" s="29">
        <f>VLOOKUP($E340,[1]AllProteinsNorm!$A$1:$Q$3226,14,FALSE)</f>
        <v>109653.260881055</v>
      </c>
      <c r="Z340" s="25">
        <f t="shared" si="64"/>
        <v>1.0869083267699438</v>
      </c>
      <c r="AA340" s="1">
        <f t="shared" si="64"/>
        <v>7.7365217489950316E-2</v>
      </c>
      <c r="AB340" s="1">
        <f t="shared" si="64"/>
        <v>1.2439415447250404</v>
      </c>
      <c r="AC340" s="1">
        <f t="shared" si="64"/>
        <v>1.1944987840021897</v>
      </c>
      <c r="AD340" s="1">
        <f t="shared" si="64"/>
        <v>1.397286127012876</v>
      </c>
      <c r="AE340" s="1">
        <f t="shared" si="64"/>
        <v>1.2252394438332341</v>
      </c>
      <c r="AF340" s="1">
        <f t="shared" si="64"/>
        <v>1.3242744401797537</v>
      </c>
      <c r="AG340" s="1">
        <f t="shared" si="64"/>
        <v>1.0033623692853402</v>
      </c>
      <c r="AH340" s="1">
        <f t="shared" si="64"/>
        <v>1.356896326525822</v>
      </c>
      <c r="AI340" s="1">
        <f t="shared" si="64"/>
        <v>1.2151690800977859</v>
      </c>
      <c r="AJ340" s="1">
        <f t="shared" si="64"/>
        <v>0.32094147131451967</v>
      </c>
      <c r="AK340" s="1">
        <f t="shared" si="64"/>
        <v>1.4046814941741324</v>
      </c>
      <c r="AL340" s="1">
        <f t="shared" si="64"/>
        <v>1.4140766579998689</v>
      </c>
      <c r="AM340" s="1">
        <f t="shared" si="64"/>
        <v>1.200679556534811</v>
      </c>
      <c r="AN340" s="29">
        <f t="shared" si="64"/>
        <v>1.3499220455945584</v>
      </c>
      <c r="AO340" s="1">
        <f t="shared" si="65"/>
        <v>38341.301630526752</v>
      </c>
      <c r="AP340" s="1">
        <f t="shared" si="66"/>
        <v>10045.673968378929</v>
      </c>
      <c r="AQ340" s="29">
        <f t="shared" si="67"/>
        <v>33761.739623309564</v>
      </c>
    </row>
    <row r="341" spans="1:43" x14ac:dyDescent="0.2">
      <c r="A341" s="26"/>
      <c r="E341" s="25" t="s">
        <v>678</v>
      </c>
      <c r="F341" s="26" t="s">
        <v>679</v>
      </c>
      <c r="G341" s="1">
        <v>8.6514621489221996E-2</v>
      </c>
      <c r="H341" s="43">
        <v>1.51424382690837</v>
      </c>
      <c r="I341" s="1">
        <f>VLOOKUP(F341,'[1]SUSMB vs SHAM all proteins sum'!$B$2:$E$3214,2,FALSE)</f>
        <v>0.86807503818145604</v>
      </c>
      <c r="J341" s="29">
        <f>VLOOKUP(F341,'[1]SUSMB vs SHAM all proteins sum'!$B$2:$E$3214,3,FALSE)</f>
        <v>1.05756851409939</v>
      </c>
      <c r="K341" s="25">
        <f>VLOOKUP($E341,[1]AllProteinsNorm!$A$1:$Q$3226,4,FALSE)</f>
        <v>228504.777735121</v>
      </c>
      <c r="L341" s="1">
        <f>VLOOKUP($E341,[1]AllProteinsNorm!$A$1:$Q$3226,5,FALSE)</f>
        <v>507731.788747688</v>
      </c>
      <c r="M341" s="1">
        <f>VLOOKUP($E341,[1]AllProteinsNorm!$A$1:$Q$3226,10,FALSE)</f>
        <v>615364.13111999899</v>
      </c>
      <c r="N341" s="1">
        <f>VLOOKUP($E341,[1]AllProteinsNorm!$A$1:$Q$3226,11,FALSE)</f>
        <v>488940.55360205699</v>
      </c>
      <c r="O341" s="1">
        <f>VLOOKUP($E341,[1]AllProteinsNorm!$A$1:$Q$3226,15,FALSE)</f>
        <v>673959.06625446095</v>
      </c>
      <c r="P341" s="1">
        <f>VLOOKUP($E341,[1]AllProteinsNorm!$A$1:$Q$3226,6,FALSE)</f>
        <v>667367.92804939905</v>
      </c>
      <c r="Q341" s="1">
        <f>VLOOKUP($E341,[1]AllProteinsNorm!$A$1:$Q$3226,8,FALSE)</f>
        <v>828445.913370686</v>
      </c>
      <c r="R341" s="1">
        <f>VLOOKUP($E341,[1]AllProteinsNorm!$A$1:$Q$3226,13,FALSE)</f>
        <v>946918.74179577699</v>
      </c>
      <c r="S341" s="1">
        <f>VLOOKUP($E341,[1]AllProteinsNorm!$A$1:$Q$3226,16,FALSE)</f>
        <v>575065.75269993895</v>
      </c>
      <c r="T341" s="1">
        <f>VLOOKUP($E341,[1]AllProteinsNorm!$A$1:$Q$3226,17,FALSE)</f>
        <v>622115.10876149905</v>
      </c>
      <c r="U341" s="1">
        <f>VLOOKUP($E341,[1]AllProteinsNorm!$A$1:$Q$3226,3,FALSE)</f>
        <v>178869.81629772601</v>
      </c>
      <c r="V341" s="1">
        <f>VLOOKUP($E341,[1]AllProteinsNorm!$A$1:$Q$3226,7,FALSE)</f>
        <v>598824.01160573994</v>
      </c>
      <c r="W341" s="1">
        <f>VLOOKUP($E341,[1]AllProteinsNorm!$A$1:$Q$3226,9,FALSE)</f>
        <v>621194.12072471902</v>
      </c>
      <c r="X341" s="1">
        <f>VLOOKUP($E341,[1]AllProteinsNorm!$A$1:$Q$3226,12,FALSE)</f>
        <v>821625.21276296605</v>
      </c>
      <c r="Y341" s="29">
        <f>VLOOKUP($E341,[1]AllProteinsNorm!$A$1:$Q$3226,14,FALSE)</f>
        <v>569320.20756881102</v>
      </c>
      <c r="Z341" s="25">
        <f t="shared" si="64"/>
        <v>0.45437412783070213</v>
      </c>
      <c r="AA341" s="1">
        <f t="shared" si="64"/>
        <v>1.0096077244895814</v>
      </c>
      <c r="AB341" s="1">
        <f t="shared" si="64"/>
        <v>1.2236310467873961</v>
      </c>
      <c r="AC341" s="1">
        <f t="shared" si="64"/>
        <v>0.97224198025969422</v>
      </c>
      <c r="AD341" s="1">
        <f t="shared" si="64"/>
        <v>1.3401451206326258</v>
      </c>
      <c r="AE341" s="1">
        <f t="shared" si="64"/>
        <v>1.3270388621857754</v>
      </c>
      <c r="AF341" s="1">
        <f t="shared" si="64"/>
        <v>1.6473370625933252</v>
      </c>
      <c r="AG341" s="1">
        <f t="shared" si="64"/>
        <v>1.8829163297790956</v>
      </c>
      <c r="AH341" s="1">
        <f t="shared" si="64"/>
        <v>1.1434990656135422</v>
      </c>
      <c r="AI341" s="1">
        <f t="shared" si="64"/>
        <v>1.2370551406215167</v>
      </c>
      <c r="AJ341" s="1">
        <f t="shared" si="64"/>
        <v>0.35567666278614291</v>
      </c>
      <c r="AK341" s="1">
        <f t="shared" si="64"/>
        <v>1.1907415708954794</v>
      </c>
      <c r="AL341" s="1">
        <f t="shared" si="64"/>
        <v>1.2352237866336386</v>
      </c>
      <c r="AM341" s="1">
        <f t="shared" si="64"/>
        <v>1.6337743269667662</v>
      </c>
      <c r="AN341" s="29">
        <f t="shared" si="64"/>
        <v>1.1320742407860527</v>
      </c>
      <c r="AO341" s="1">
        <f t="shared" si="65"/>
        <v>153245.12081266113</v>
      </c>
      <c r="AP341" s="1">
        <f t="shared" si="66"/>
        <v>138774.30443911467</v>
      </c>
      <c r="AQ341" s="29">
        <f t="shared" si="67"/>
        <v>209297.00779629653</v>
      </c>
    </row>
    <row r="342" spans="1:43" x14ac:dyDescent="0.2">
      <c r="A342" s="26"/>
      <c r="E342" s="25" t="s">
        <v>680</v>
      </c>
      <c r="F342" s="26" t="s">
        <v>681</v>
      </c>
      <c r="G342" s="1">
        <v>0.35640092087576603</v>
      </c>
      <c r="H342" s="1">
        <v>1.03507692045065</v>
      </c>
      <c r="I342" s="1">
        <f>VLOOKUP(F342,'[1]SUSMB vs SHAM all proteins sum'!$B$2:$E$3214,2,FALSE)</f>
        <v>0.762400187046818</v>
      </c>
      <c r="J342" s="29">
        <f>VLOOKUP(F342,'[1]SUSMB vs SHAM all proteins sum'!$B$2:$E$3214,3,FALSE)</f>
        <v>0.98415732829781999</v>
      </c>
      <c r="K342" s="25">
        <f>VLOOKUP($E342,[1]AllProteinsNorm!$A$1:$Q$3226,4,FALSE)</f>
        <v>6356649.2563612098</v>
      </c>
      <c r="L342" s="1">
        <f>VLOOKUP($E342,[1]AllProteinsNorm!$A$1:$Q$3226,5,FALSE)</f>
        <v>6387462.8947884496</v>
      </c>
      <c r="M342" s="1">
        <f>VLOOKUP($E342,[1]AllProteinsNorm!$A$1:$Q$3226,10,FALSE)</f>
        <v>5765029.4051983897</v>
      </c>
      <c r="N342" s="1">
        <f>VLOOKUP($E342,[1]AllProteinsNorm!$A$1:$Q$3226,11,FALSE)</f>
        <v>5941955.2281130003</v>
      </c>
      <c r="O342" s="1">
        <f>VLOOKUP($E342,[1]AllProteinsNorm!$A$1:$Q$3226,15,FALSE)</f>
        <v>6745457.11393358</v>
      </c>
      <c r="P342" s="1">
        <f>VLOOKUP($E342,[1]AllProteinsNorm!$A$1:$Q$3226,6,FALSE)</f>
        <v>6095376.2470338596</v>
      </c>
      <c r="Q342" s="1">
        <f>VLOOKUP($E342,[1]AllProteinsNorm!$A$1:$Q$3226,8,FALSE)</f>
        <v>6813608.4367650803</v>
      </c>
      <c r="R342" s="1">
        <f>VLOOKUP($E342,[1]AllProteinsNorm!$A$1:$Q$3226,13,FALSE)</f>
        <v>6465128.89966508</v>
      </c>
      <c r="S342" s="1">
        <f>VLOOKUP($E342,[1]AllProteinsNorm!$A$1:$Q$3226,16,FALSE)</f>
        <v>6697716.1446951702</v>
      </c>
      <c r="T342" s="1">
        <f>VLOOKUP($E342,[1]AllProteinsNorm!$A$1:$Q$3226,17,FALSE)</f>
        <v>6198411.9389606901</v>
      </c>
      <c r="U342" s="1">
        <f>VLOOKUP($E342,[1]AllProteinsNorm!$A$1:$Q$3226,3,FALSE)</f>
        <v>5235776.99478376</v>
      </c>
      <c r="V342" s="1">
        <f>VLOOKUP($E342,[1]AllProteinsNorm!$A$1:$Q$3226,7,FALSE)</f>
        <v>6163813.9542021398</v>
      </c>
      <c r="W342" s="1">
        <f>VLOOKUP($E342,[1]AllProteinsNorm!$A$1:$Q$3226,9,FALSE)</f>
        <v>6504143.5134445904</v>
      </c>
      <c r="X342" s="1">
        <f>VLOOKUP($E342,[1]AllProteinsNorm!$A$1:$Q$3226,12,FALSE)</f>
        <v>6152748.3846786702</v>
      </c>
      <c r="Y342" s="29">
        <f>VLOOKUP($E342,[1]AllProteinsNorm!$A$1:$Q$3226,14,FALSE)</f>
        <v>6707051.5969808605</v>
      </c>
      <c r="Z342" s="25">
        <f t="shared" si="64"/>
        <v>1.018806320253264</v>
      </c>
      <c r="AA342" s="1">
        <f t="shared" si="64"/>
        <v>1.0237449488158286</v>
      </c>
      <c r="AB342" s="1">
        <f t="shared" si="64"/>
        <v>0.92398497346449815</v>
      </c>
      <c r="AC342" s="1">
        <f t="shared" si="64"/>
        <v>0.95234160277215307</v>
      </c>
      <c r="AD342" s="1">
        <f t="shared" si="64"/>
        <v>1.0811221546942562</v>
      </c>
      <c r="AE342" s="1">
        <f t="shared" si="64"/>
        <v>0.97693102047202829</v>
      </c>
      <c r="AF342" s="1">
        <f t="shared" si="64"/>
        <v>1.0920450475005363</v>
      </c>
      <c r="AG342" s="1">
        <f t="shared" si="64"/>
        <v>1.0361927988459287</v>
      </c>
      <c r="AH342" s="1">
        <f t="shared" si="64"/>
        <v>1.0734705132030358</v>
      </c>
      <c r="AI342" s="1">
        <f t="shared" si="64"/>
        <v>0.99344497458734693</v>
      </c>
      <c r="AJ342" s="1">
        <f t="shared" si="64"/>
        <v>0.83915951291228874</v>
      </c>
      <c r="AK342" s="1">
        <f t="shared" si="64"/>
        <v>0.98789981327381948</v>
      </c>
      <c r="AL342" s="1">
        <f t="shared" si="64"/>
        <v>1.0424458314575722</v>
      </c>
      <c r="AM342" s="1">
        <f t="shared" si="64"/>
        <v>0.98612628893528043</v>
      </c>
      <c r="AN342" s="29">
        <f t="shared" si="64"/>
        <v>1.0749667445361657</v>
      </c>
      <c r="AO342" s="1">
        <f t="shared" si="65"/>
        <v>347926.60870568408</v>
      </c>
      <c r="AP342" s="1">
        <f t="shared" si="66"/>
        <v>276686.06066884228</v>
      </c>
      <c r="AQ342" s="29">
        <f t="shared" si="67"/>
        <v>504319.25519339321</v>
      </c>
    </row>
    <row r="343" spans="1:43" x14ac:dyDescent="0.2">
      <c r="A343" s="26"/>
      <c r="E343" s="25" t="s">
        <v>682</v>
      </c>
      <c r="F343" s="26" t="s">
        <v>683</v>
      </c>
      <c r="G343" s="1">
        <v>0.77527467519239801</v>
      </c>
      <c r="H343" s="1">
        <v>0.974827895211411</v>
      </c>
      <c r="I343" s="1">
        <f>VLOOKUP(F343,'[1]SUSMB vs SHAM all proteins sum'!$B$2:$E$3214,2,FALSE)</f>
        <v>1.09137188339126E-2</v>
      </c>
      <c r="J343" s="29">
        <f>VLOOKUP(F343,'[1]SUSMB vs SHAM all proteins sum'!$B$2:$E$3214,3,FALSE)</f>
        <v>0.75115928286363498</v>
      </c>
      <c r="K343" s="25">
        <f>VLOOKUP($E343,[1]AllProteinsNorm!$A$1:$Q$3226,4,FALSE)</f>
        <v>1432722.15089618</v>
      </c>
      <c r="L343" s="1">
        <f>VLOOKUP($E343,[1]AllProteinsNorm!$A$1:$Q$3226,5,FALSE)</f>
        <v>1254712.5571759799</v>
      </c>
      <c r="M343" s="1">
        <f>VLOOKUP($E343,[1]AllProteinsNorm!$A$1:$Q$3226,10,FALSE)</f>
        <v>1607133.8998149999</v>
      </c>
      <c r="N343" s="1">
        <f>VLOOKUP($E343,[1]AllProteinsNorm!$A$1:$Q$3226,11,FALSE)</f>
        <v>1404022.00898862</v>
      </c>
      <c r="O343" s="1">
        <f>VLOOKUP($E343,[1]AllProteinsNorm!$A$1:$Q$3226,15,FALSE)</f>
        <v>1698808.70221953</v>
      </c>
      <c r="P343" s="1">
        <f>VLOOKUP($E343,[1]AllProteinsNorm!$A$1:$Q$3226,6,FALSE)</f>
        <v>1567005.22278502</v>
      </c>
      <c r="Q343" s="1">
        <f>VLOOKUP($E343,[1]AllProteinsNorm!$A$1:$Q$3226,8,FALSE)</f>
        <v>1711752.55622427</v>
      </c>
      <c r="R343" s="1">
        <f>VLOOKUP($E343,[1]AllProteinsNorm!$A$1:$Q$3226,13,FALSE)</f>
        <v>1287668.87344616</v>
      </c>
      <c r="S343" s="1">
        <f>VLOOKUP($E343,[1]AllProteinsNorm!$A$1:$Q$3226,16,FALSE)</f>
        <v>1495142.4175094301</v>
      </c>
      <c r="T343" s="1">
        <f>VLOOKUP($E343,[1]AllProteinsNorm!$A$1:$Q$3226,17,FALSE)</f>
        <v>1174676.3533338499</v>
      </c>
      <c r="U343" s="1">
        <f>VLOOKUP($E343,[1]AllProteinsNorm!$A$1:$Q$3226,3,FALSE)</f>
        <v>1049163.01475785</v>
      </c>
      <c r="V343" s="1">
        <f>VLOOKUP($E343,[1]AllProteinsNorm!$A$1:$Q$3226,7,FALSE)</f>
        <v>1295626.5204396299</v>
      </c>
      <c r="W343" s="1">
        <f>VLOOKUP($E343,[1]AllProteinsNorm!$A$1:$Q$3226,9,FALSE)</f>
        <v>1298084.75236393</v>
      </c>
      <c r="X343" s="1">
        <f>VLOOKUP($E343,[1]AllProteinsNorm!$A$1:$Q$3226,12,FALSE)</f>
        <v>1011001.11188371</v>
      </c>
      <c r="Y343" s="29">
        <f>VLOOKUP($E343,[1]AllProteinsNorm!$A$1:$Q$3226,14,FALSE)</f>
        <v>923760.49269504996</v>
      </c>
      <c r="Z343" s="25">
        <f t="shared" si="64"/>
        <v>0.96839584365671338</v>
      </c>
      <c r="AA343" s="1">
        <f t="shared" si="64"/>
        <v>0.84807680581547218</v>
      </c>
      <c r="AB343" s="1">
        <f t="shared" si="64"/>
        <v>1.0862830506299812</v>
      </c>
      <c r="AC343" s="1">
        <f t="shared" si="64"/>
        <v>0.94899703829989379</v>
      </c>
      <c r="AD343" s="1">
        <f t="shared" si="64"/>
        <v>1.1482472615979393</v>
      </c>
      <c r="AE343" s="1">
        <f t="shared" si="64"/>
        <v>1.0591595472884803</v>
      </c>
      <c r="AF343" s="1">
        <f t="shared" si="64"/>
        <v>1.1569961836490494</v>
      </c>
      <c r="AG343" s="1">
        <f t="shared" si="64"/>
        <v>0.8703524156944118</v>
      </c>
      <c r="AH343" s="1">
        <f t="shared" si="64"/>
        <v>1.0105865271122634</v>
      </c>
      <c r="AI343" s="1">
        <f t="shared" si="64"/>
        <v>0.7939792774885045</v>
      </c>
      <c r="AJ343" s="1">
        <f t="shared" si="64"/>
        <v>0.70914315254659044</v>
      </c>
      <c r="AK343" s="1">
        <f t="shared" si="64"/>
        <v>0.87573109450449604</v>
      </c>
      <c r="AL343" s="1">
        <f t="shared" si="64"/>
        <v>0.87739264596215127</v>
      </c>
      <c r="AM343" s="1">
        <f t="shared" si="64"/>
        <v>0.68334901785953195</v>
      </c>
      <c r="AN343" s="29">
        <f t="shared" si="64"/>
        <v>0.62438192995104147</v>
      </c>
      <c r="AO343" s="1">
        <f t="shared" si="65"/>
        <v>156717.07371510391</v>
      </c>
      <c r="AP343" s="1">
        <f t="shared" si="66"/>
        <v>193059.12467078413</v>
      </c>
      <c r="AQ343" s="29">
        <f t="shared" si="67"/>
        <v>153536.57763429187</v>
      </c>
    </row>
    <row r="344" spans="1:43" x14ac:dyDescent="0.2">
      <c r="A344" s="26"/>
      <c r="E344" s="25" t="s">
        <v>684</v>
      </c>
      <c r="F344" s="26" t="s">
        <v>685</v>
      </c>
      <c r="G344" s="1">
        <v>9.3920397009293999E-2</v>
      </c>
      <c r="H344" s="1">
        <v>1.1082135196644001</v>
      </c>
      <c r="I344" s="1">
        <f>VLOOKUP(F344,'[1]SUSMB vs SHAM all proteins sum'!$B$2:$E$3214,2,FALSE)</f>
        <v>0.83211492659561803</v>
      </c>
      <c r="J344" s="29">
        <f>VLOOKUP(F344,'[1]SUSMB vs SHAM all proteins sum'!$B$2:$E$3214,3,FALSE)</f>
        <v>1.0175463232092301</v>
      </c>
      <c r="K344" s="25">
        <f>VLOOKUP($E344,[1]AllProteinsNorm!$A$1:$Q$3226,4,FALSE)</f>
        <v>986737.874245835</v>
      </c>
      <c r="L344" s="1">
        <f>VLOOKUP($E344,[1]AllProteinsNorm!$A$1:$Q$3226,5,FALSE)</f>
        <v>790295.83382383303</v>
      </c>
      <c r="M344" s="1">
        <f>VLOOKUP($E344,[1]AllProteinsNorm!$A$1:$Q$3226,10,FALSE)</f>
        <v>1036344.84967397</v>
      </c>
      <c r="N344" s="1">
        <f>VLOOKUP($E344,[1]AllProteinsNorm!$A$1:$Q$3226,11,FALSE)</f>
        <v>1001206.63157775</v>
      </c>
      <c r="O344" s="1">
        <f>VLOOKUP($E344,[1]AllProteinsNorm!$A$1:$Q$3226,15,FALSE)</f>
        <v>902346.03959321405</v>
      </c>
      <c r="P344" s="1">
        <f>VLOOKUP($E344,[1]AllProteinsNorm!$A$1:$Q$3226,6,FALSE)</f>
        <v>982376.49686926603</v>
      </c>
      <c r="Q344" s="1">
        <f>VLOOKUP($E344,[1]AllProteinsNorm!$A$1:$Q$3226,8,FALSE)</f>
        <v>1017865.6373021899</v>
      </c>
      <c r="R344" s="1">
        <f>VLOOKUP($E344,[1]AllProteinsNorm!$A$1:$Q$3226,13,FALSE)</f>
        <v>1029220.74836364</v>
      </c>
      <c r="S344" s="1">
        <f>VLOOKUP($E344,[1]AllProteinsNorm!$A$1:$Q$3226,16,FALSE)</f>
        <v>1048956.5142936399</v>
      </c>
      <c r="T344" s="1">
        <f>VLOOKUP($E344,[1]AllProteinsNorm!$A$1:$Q$3226,17,FALSE)</f>
        <v>1130512.5938655401</v>
      </c>
      <c r="U344" s="1">
        <f>VLOOKUP($E344,[1]AllProteinsNorm!$A$1:$Q$3226,3,FALSE)</f>
        <v>768033.46857829799</v>
      </c>
      <c r="V344" s="1">
        <f>VLOOKUP($E344,[1]AllProteinsNorm!$A$1:$Q$3226,7,FALSE)</f>
        <v>908152.36673586897</v>
      </c>
      <c r="W344" s="1">
        <f>VLOOKUP($E344,[1]AllProteinsNorm!$A$1:$Q$3226,9,FALSE)</f>
        <v>1030482.17554305</v>
      </c>
      <c r="X344" s="1">
        <f>VLOOKUP($E344,[1]AllProteinsNorm!$A$1:$Q$3226,12,FALSE)</f>
        <v>1007910.76350985</v>
      </c>
      <c r="Y344" s="29">
        <f>VLOOKUP($E344,[1]AllProteinsNorm!$A$1:$Q$3226,14,FALSE)</f>
        <v>1099416.2023851101</v>
      </c>
      <c r="Z344" s="25">
        <f t="shared" si="64"/>
        <v>1.0459532123313253</v>
      </c>
      <c r="AA344" s="1">
        <f t="shared" si="64"/>
        <v>0.83772244651284156</v>
      </c>
      <c r="AB344" s="1">
        <f t="shared" si="64"/>
        <v>1.0985371625954783</v>
      </c>
      <c r="AC344" s="1">
        <f t="shared" si="64"/>
        <v>1.0612902573609646</v>
      </c>
      <c r="AD344" s="1">
        <f t="shared" si="64"/>
        <v>0.95649692119938956</v>
      </c>
      <c r="AE344" s="1">
        <f t="shared" si="64"/>
        <v>1.0413301034021196</v>
      </c>
      <c r="AF344" s="1">
        <f t="shared" si="64"/>
        <v>1.0789489902489078</v>
      </c>
      <c r="AG344" s="1">
        <f t="shared" si="64"/>
        <v>1.0909855353143134</v>
      </c>
      <c r="AH344" s="1">
        <f t="shared" si="64"/>
        <v>1.1119056685240372</v>
      </c>
      <c r="AI344" s="1">
        <f t="shared" si="64"/>
        <v>1.1983560274692393</v>
      </c>
      <c r="AJ344" s="1">
        <f t="shared" si="64"/>
        <v>0.81412408969446393</v>
      </c>
      <c r="AK344" s="1">
        <f t="shared" si="64"/>
        <v>0.9626516930848289</v>
      </c>
      <c r="AL344" s="1">
        <f t="shared" si="64"/>
        <v>1.0923226622705828</v>
      </c>
      <c r="AM344" s="1">
        <f t="shared" si="64"/>
        <v>1.0683967123915192</v>
      </c>
      <c r="AN344" s="29">
        <f t="shared" si="64"/>
        <v>1.1653935037739496</v>
      </c>
      <c r="AO344" s="1">
        <f t="shared" si="65"/>
        <v>88300.436577764747</v>
      </c>
      <c r="AP344" s="1">
        <f t="shared" si="66"/>
        <v>49362.704739395595</v>
      </c>
      <c r="AQ344" s="29">
        <f t="shared" si="67"/>
        <v>115065.38159079521</v>
      </c>
    </row>
    <row r="345" spans="1:43" x14ac:dyDescent="0.2">
      <c r="A345" s="26"/>
      <c r="E345" s="25" t="s">
        <v>686</v>
      </c>
      <c r="F345" s="26" t="s">
        <v>687</v>
      </c>
      <c r="G345" s="1">
        <v>0.63165211754455397</v>
      </c>
      <c r="H345" s="1">
        <v>1.09276519184621</v>
      </c>
      <c r="I345" s="1">
        <f>VLOOKUP(F345,'[1]SUSMB vs SHAM all proteins sum'!$B$2:$E$3214,2,FALSE)</f>
        <v>0.96949200177259998</v>
      </c>
      <c r="J345" s="29">
        <f>VLOOKUP(F345,'[1]SUSMB vs SHAM all proteins sum'!$B$2:$E$3214,3,FALSE)</f>
        <v>1.0114457169478901</v>
      </c>
      <c r="K345" s="25">
        <f>VLOOKUP($E345,[1]AllProteinsNorm!$A$1:$Q$3226,4,FALSE)</f>
        <v>34120.964849926</v>
      </c>
      <c r="L345" s="1">
        <f>VLOOKUP($E345,[1]AllProteinsNorm!$A$1:$Q$3226,5,FALSE)</f>
        <v>30798.010639141299</v>
      </c>
      <c r="M345" s="1">
        <f>VLOOKUP($E345,[1]AllProteinsNorm!$A$1:$Q$3226,10,FALSE)</f>
        <v>36400.486961148097</v>
      </c>
      <c r="N345" s="1">
        <f>VLOOKUP($E345,[1]AllProteinsNorm!$A$1:$Q$3226,11,FALSE)</f>
        <v>22075.897554915999</v>
      </c>
      <c r="O345" s="1">
        <f>VLOOKUP($E345,[1]AllProteinsNorm!$A$1:$Q$3226,15,FALSE)</f>
        <v>57627.030679585601</v>
      </c>
      <c r="P345" s="1">
        <f>VLOOKUP($E345,[1]AllProteinsNorm!$A$1:$Q$3226,6,FALSE)</f>
        <v>44457.8397437288</v>
      </c>
      <c r="Q345" s="1">
        <f>VLOOKUP($E345,[1]AllProteinsNorm!$A$1:$Q$3226,8,FALSE)</f>
        <v>35768.783264230296</v>
      </c>
      <c r="R345" s="1">
        <f>VLOOKUP($E345,[1]AllProteinsNorm!$A$1:$Q$3226,13,FALSE)</f>
        <v>45471.164083359203</v>
      </c>
      <c r="S345" s="1">
        <f>VLOOKUP($E345,[1]AllProteinsNorm!$A$1:$Q$3226,16,FALSE)</f>
        <v>27916.523111812701</v>
      </c>
      <c r="T345" s="1">
        <f>VLOOKUP($E345,[1]AllProteinsNorm!$A$1:$Q$3226,17,FALSE)</f>
        <v>37564.716453807298</v>
      </c>
      <c r="U345" s="1">
        <f>VLOOKUP($E345,[1]AllProteinsNorm!$A$1:$Q$3226,3,FALSE)</f>
        <v>13208.6409766528</v>
      </c>
      <c r="V345" s="1">
        <f>VLOOKUP($E345,[1]AllProteinsNorm!$A$1:$Q$3226,7,FALSE)</f>
        <v>46500.467136755302</v>
      </c>
      <c r="W345" s="1">
        <f>VLOOKUP($E345,[1]AllProteinsNorm!$A$1:$Q$3226,9,FALSE)</f>
        <v>43360.256502985103</v>
      </c>
      <c r="X345" s="1">
        <f>VLOOKUP($E345,[1]AllProteinsNorm!$A$1:$Q$3226,12,FALSE)</f>
        <v>41853.068994080902</v>
      </c>
      <c r="Y345" s="29">
        <f>VLOOKUP($E345,[1]AllProteinsNorm!$A$1:$Q$3226,14,FALSE)</f>
        <v>46214.054157060797</v>
      </c>
      <c r="Z345" s="25">
        <f t="shared" si="64"/>
        <v>0.9424515033986538</v>
      </c>
      <c r="AA345" s="1">
        <f t="shared" si="64"/>
        <v>0.85066854223524113</v>
      </c>
      <c r="AB345" s="1">
        <f t="shared" si="64"/>
        <v>1.0054139386697771</v>
      </c>
      <c r="AC345" s="1">
        <f t="shared" si="64"/>
        <v>0.60975599403515612</v>
      </c>
      <c r="AD345" s="1">
        <f t="shared" si="64"/>
        <v>1.5917100216611719</v>
      </c>
      <c r="AE345" s="1">
        <f t="shared" si="64"/>
        <v>1.2279652140148816</v>
      </c>
      <c r="AF345" s="1">
        <f t="shared" si="64"/>
        <v>0.98796571874161299</v>
      </c>
      <c r="AG345" s="1">
        <f t="shared" si="64"/>
        <v>1.255954136705536</v>
      </c>
      <c r="AH345" s="1">
        <f t="shared" si="64"/>
        <v>0.77107928489449518</v>
      </c>
      <c r="AI345" s="1">
        <f t="shared" si="64"/>
        <v>1.0375709963756086</v>
      </c>
      <c r="AJ345" s="1">
        <f t="shared" si="64"/>
        <v>0.36483445298372014</v>
      </c>
      <c r="AK345" s="1">
        <f t="shared" si="64"/>
        <v>1.284384405732002</v>
      </c>
      <c r="AL345" s="1">
        <f t="shared" si="64"/>
        <v>1.1976489852712413</v>
      </c>
      <c r="AM345" s="1">
        <f t="shared" si="64"/>
        <v>1.156019121053802</v>
      </c>
      <c r="AN345" s="29">
        <f t="shared" si="64"/>
        <v>1.2764734235984894</v>
      </c>
      <c r="AO345" s="1">
        <f t="shared" si="65"/>
        <v>11765.643922762942</v>
      </c>
      <c r="AP345" s="1">
        <f t="shared" si="66"/>
        <v>6388.8695742952323</v>
      </c>
      <c r="AQ345" s="29">
        <f t="shared" si="67"/>
        <v>12630.599978025379</v>
      </c>
    </row>
    <row r="346" spans="1:43" x14ac:dyDescent="0.2">
      <c r="A346" s="26"/>
      <c r="E346" s="25" t="s">
        <v>688</v>
      </c>
      <c r="F346" s="26" t="s">
        <v>689</v>
      </c>
      <c r="G346" s="1">
        <v>0.15719698510456001</v>
      </c>
      <c r="H346" s="1">
        <v>1.1408025327675</v>
      </c>
      <c r="I346" s="1">
        <f>VLOOKUP(F346,'[1]SUSMB vs SHAM all proteins sum'!$B$2:$E$3214,2,FALSE)</f>
        <v>0.11728615662063099</v>
      </c>
      <c r="J346" s="29">
        <f>VLOOKUP(F346,'[1]SUSMB vs SHAM all proteins sum'!$B$2:$E$3214,3,FALSE)</f>
        <v>1.1390540892762899</v>
      </c>
      <c r="K346" s="25">
        <f>VLOOKUP($E346,[1]AllProteinsNorm!$A$1:$Q$3226,4,FALSE)</f>
        <v>398228.21221354598</v>
      </c>
      <c r="L346" s="1">
        <f>VLOOKUP($E346,[1]AllProteinsNorm!$A$1:$Q$3226,5,FALSE)</f>
        <v>388423.93185420003</v>
      </c>
      <c r="M346" s="1">
        <f>VLOOKUP($E346,[1]AllProteinsNorm!$A$1:$Q$3226,10,FALSE)</f>
        <v>467114.75371424702</v>
      </c>
      <c r="N346" s="1">
        <f>VLOOKUP($E346,[1]AllProteinsNorm!$A$1:$Q$3226,11,FALSE)</f>
        <v>508031.633654106</v>
      </c>
      <c r="O346" s="1">
        <f>VLOOKUP($E346,[1]AllProteinsNorm!$A$1:$Q$3226,15,FALSE)</f>
        <v>536894.68596375897</v>
      </c>
      <c r="P346" s="1">
        <f>VLOOKUP($E346,[1]AllProteinsNorm!$A$1:$Q$3226,6,FALSE)</f>
        <v>505153.773721379</v>
      </c>
      <c r="Q346" s="1">
        <f>VLOOKUP($E346,[1]AllProteinsNorm!$A$1:$Q$3226,8,FALSE)</f>
        <v>618983.75500638096</v>
      </c>
      <c r="R346" s="1">
        <f>VLOOKUP($E346,[1]AllProteinsNorm!$A$1:$Q$3226,13,FALSE)</f>
        <v>460019.93027832999</v>
      </c>
      <c r="S346" s="1">
        <f>VLOOKUP($E346,[1]AllProteinsNorm!$A$1:$Q$3226,16,FALSE)</f>
        <v>557763.86421542906</v>
      </c>
      <c r="T346" s="1">
        <f>VLOOKUP($E346,[1]AllProteinsNorm!$A$1:$Q$3226,17,FALSE)</f>
        <v>474639.58778920502</v>
      </c>
      <c r="U346" s="1">
        <f>VLOOKUP($E346,[1]AllProteinsNorm!$A$1:$Q$3226,3,FALSE)</f>
        <v>535646.455313746</v>
      </c>
      <c r="V346" s="1">
        <f>VLOOKUP($E346,[1]AllProteinsNorm!$A$1:$Q$3226,7,FALSE)</f>
        <v>469449.43734725303</v>
      </c>
      <c r="W346" s="1">
        <f>VLOOKUP($E346,[1]AllProteinsNorm!$A$1:$Q$3226,9,FALSE)</f>
        <v>502384.77974224201</v>
      </c>
      <c r="X346" s="1">
        <f>VLOOKUP($E346,[1]AllProteinsNorm!$A$1:$Q$3226,12,FALSE)</f>
        <v>510651.35908549197</v>
      </c>
      <c r="Y346" s="29">
        <f>VLOOKUP($E346,[1]AllProteinsNorm!$A$1:$Q$3226,14,FALSE)</f>
        <v>585780.84142505005</v>
      </c>
      <c r="Z346" s="25">
        <f t="shared" ref="Z346:AN362" si="68">K346/AVERAGE($K346:$O346)</f>
        <v>0.86620565371484748</v>
      </c>
      <c r="AA346" s="1">
        <f t="shared" si="68"/>
        <v>0.84487988417515236</v>
      </c>
      <c r="AB346" s="1">
        <f t="shared" si="68"/>
        <v>1.0160441379877103</v>
      </c>
      <c r="AC346" s="1">
        <f t="shared" si="68"/>
        <v>1.1050444439662126</v>
      </c>
      <c r="AD346" s="1">
        <f t="shared" si="68"/>
        <v>1.1678258801560777</v>
      </c>
      <c r="AE346" s="1">
        <f t="shared" si="68"/>
        <v>1.0987846701283137</v>
      </c>
      <c r="AF346" s="1">
        <f t="shared" si="68"/>
        <v>1.3463818275553485</v>
      </c>
      <c r="AG346" s="1">
        <f t="shared" si="68"/>
        <v>1.0006118406671869</v>
      </c>
      <c r="AH346" s="1">
        <f t="shared" si="68"/>
        <v>1.2132194500628877</v>
      </c>
      <c r="AI346" s="1">
        <f t="shared" si="68"/>
        <v>1.03241177247238</v>
      </c>
      <c r="AJ346" s="1">
        <f t="shared" si="68"/>
        <v>1.1651107926433888</v>
      </c>
      <c r="AK346" s="1">
        <f t="shared" si="68"/>
        <v>1.0211224225002624</v>
      </c>
      <c r="AL346" s="1">
        <f t="shared" si="68"/>
        <v>1.092761695948512</v>
      </c>
      <c r="AM346" s="1">
        <f t="shared" si="68"/>
        <v>1.11074273683008</v>
      </c>
      <c r="AN346" s="29">
        <f t="shared" si="68"/>
        <v>1.2741605469381638</v>
      </c>
      <c r="AO346" s="1">
        <f t="shared" si="65"/>
        <v>58666.849315019557</v>
      </c>
      <c r="AP346" s="1">
        <f t="shared" si="66"/>
        <v>58386.002835284715</v>
      </c>
      <c r="AQ346" s="29">
        <f t="shared" si="67"/>
        <v>38786.391953291517</v>
      </c>
    </row>
    <row r="347" spans="1:43" x14ac:dyDescent="0.2">
      <c r="A347" s="26"/>
      <c r="E347" s="25" t="s">
        <v>690</v>
      </c>
      <c r="F347" s="26" t="s">
        <v>691</v>
      </c>
      <c r="G347" s="1">
        <v>0.40284225428984999</v>
      </c>
      <c r="H347" s="43">
        <v>1.5468975525690101</v>
      </c>
      <c r="I347" s="1">
        <f>VLOOKUP(F347,'[1]SUSMB vs SHAM all proteins sum'!$B$2:$E$3214,2,FALSE)</f>
        <v>0.34454518285807301</v>
      </c>
      <c r="J347" s="29">
        <f>VLOOKUP(F347,'[1]SUSMB vs SHAM all proteins sum'!$B$2:$E$3214,3,FALSE)</f>
        <v>1.6512889331305201</v>
      </c>
      <c r="K347" s="25">
        <f>VLOOKUP($E347,[1]AllProteinsNorm!$A$1:$Q$3226,4,FALSE)</f>
        <v>6634.9795157174503</v>
      </c>
      <c r="L347" s="1">
        <f>VLOOKUP($E347,[1]AllProteinsNorm!$A$1:$Q$3226,5,FALSE)</f>
        <v>57133.026378073402</v>
      </c>
      <c r="M347" s="1">
        <f>VLOOKUP($E347,[1]AllProteinsNorm!$A$1:$Q$3226,10,FALSE)</f>
        <v>82020.2377702339</v>
      </c>
      <c r="N347" s="1">
        <f>VLOOKUP($E347,[1]AllProteinsNorm!$A$1:$Q$3226,11,FALSE)</f>
        <v>70900.627121572194</v>
      </c>
      <c r="O347" s="1">
        <f>VLOOKUP($E347,[1]AllProteinsNorm!$A$1:$Q$3226,15,FALSE)</f>
        <v>95296.248462587406</v>
      </c>
      <c r="P347" s="1">
        <f>VLOOKUP($E347,[1]AllProteinsNorm!$A$1:$Q$3226,6,FALSE)</f>
        <v>68680.589090366906</v>
      </c>
      <c r="Q347" s="1">
        <f>VLOOKUP($E347,[1]AllProteinsNorm!$A$1:$Q$3226,8,FALSE)</f>
        <v>72304.67181801</v>
      </c>
      <c r="R347" s="1">
        <f>VLOOKUP($E347,[1]AllProteinsNorm!$A$1:$Q$3226,13,FALSE)</f>
        <v>82319.436253414795</v>
      </c>
      <c r="S347" s="1">
        <f>VLOOKUP($E347,[1]AllProteinsNorm!$A$1:$Q$3226,16,FALSE)</f>
        <v>65334.166937415102</v>
      </c>
      <c r="T347" s="1">
        <f>VLOOKUP($E347,[1]AllProteinsNorm!$A$1:$Q$3226,17,FALSE)</f>
        <v>69668.805741067597</v>
      </c>
      <c r="U347" s="1">
        <f>VLOOKUP($E347,[1]AllProteinsNorm!$A$1:$Q$3226,3,FALSE)</f>
        <v>85282.823732143297</v>
      </c>
      <c r="V347" s="1">
        <f>VLOOKUP($E347,[1]AllProteinsNorm!$A$1:$Q$3226,7,FALSE)</f>
        <v>58377.976709803901</v>
      </c>
      <c r="W347" s="1">
        <f>VLOOKUP($E347,[1]AllProteinsNorm!$A$1:$Q$3226,9,FALSE)</f>
        <v>74940.871337041594</v>
      </c>
      <c r="X347" s="1">
        <f>VLOOKUP($E347,[1]AllProteinsNorm!$A$1:$Q$3226,12,FALSE)</f>
        <v>95555.996888341004</v>
      </c>
      <c r="Y347" s="29">
        <f>VLOOKUP($E347,[1]AllProteinsNorm!$A$1:$Q$3226,14,FALSE)</f>
        <v>72343.8763537138</v>
      </c>
      <c r="Z347" s="25">
        <f t="shared" si="68"/>
        <v>0.10633487154301291</v>
      </c>
      <c r="AA347" s="1">
        <f t="shared" si="68"/>
        <v>0.91563704249342803</v>
      </c>
      <c r="AB347" s="1">
        <f t="shared" si="68"/>
        <v>1.3144895815525539</v>
      </c>
      <c r="AC347" s="1">
        <f t="shared" si="68"/>
        <v>1.1362821934011971</v>
      </c>
      <c r="AD347" s="1">
        <f t="shared" si="68"/>
        <v>1.5272563110098076</v>
      </c>
      <c r="AE347" s="1">
        <f t="shared" si="68"/>
        <v>1.1007029639085357</v>
      </c>
      <c r="AF347" s="1">
        <f t="shared" si="68"/>
        <v>1.158783982906755</v>
      </c>
      <c r="AG347" s="1">
        <f t="shared" si="68"/>
        <v>1.3192846577392305</v>
      </c>
      <c r="AH347" s="1">
        <f t="shared" si="68"/>
        <v>1.0470718458440598</v>
      </c>
      <c r="AI347" s="1">
        <f t="shared" si="68"/>
        <v>1.1165405245762061</v>
      </c>
      <c r="AJ347" s="1">
        <f t="shared" si="68"/>
        <v>1.366777106832149</v>
      </c>
      <c r="AK347" s="1">
        <f t="shared" si="68"/>
        <v>0.935589121213249</v>
      </c>
      <c r="AL347" s="1">
        <f t="shared" si="68"/>
        <v>1.2010327851154028</v>
      </c>
      <c r="AM347" s="1">
        <f t="shared" si="68"/>
        <v>1.5314191445830809</v>
      </c>
      <c r="AN347" s="29">
        <f t="shared" si="68"/>
        <v>1.159412290689483</v>
      </c>
      <c r="AO347" s="1">
        <f t="shared" si="65"/>
        <v>30583.8389709074</v>
      </c>
      <c r="AP347" s="1">
        <f t="shared" si="66"/>
        <v>5777.4921741045791</v>
      </c>
      <c r="AQ347" s="29">
        <f t="shared" si="67"/>
        <v>12531.388683530296</v>
      </c>
    </row>
    <row r="348" spans="1:43" x14ac:dyDescent="0.2">
      <c r="A348" s="26"/>
      <c r="E348" s="25" t="s">
        <v>692</v>
      </c>
      <c r="F348" s="26" t="s">
        <v>693</v>
      </c>
      <c r="G348" s="1">
        <v>0.38875137963038697</v>
      </c>
      <c r="H348" s="1">
        <v>0.96402101286614394</v>
      </c>
      <c r="I348" s="1">
        <f>VLOOKUP(F348,'[1]SUSMB vs SHAM all proteins sum'!$B$2:$E$3214,2,FALSE)</f>
        <v>0.91120363383510805</v>
      </c>
      <c r="J348" s="29">
        <f>VLOOKUP(F348,'[1]SUSMB vs SHAM all proteins sum'!$B$2:$E$3214,3,FALSE)</f>
        <v>1.00691042170367</v>
      </c>
      <c r="K348" s="25">
        <f>VLOOKUP($E348,[1]AllProteinsNorm!$A$1:$Q$3226,4,FALSE)</f>
        <v>755851.24445551296</v>
      </c>
      <c r="L348" s="1">
        <f>VLOOKUP($E348,[1]AllProteinsNorm!$A$1:$Q$3226,5,FALSE)</f>
        <v>726508.58247304801</v>
      </c>
      <c r="M348" s="1">
        <f>VLOOKUP($E348,[1]AllProteinsNorm!$A$1:$Q$3226,10,FALSE)</f>
        <v>715009.778028236</v>
      </c>
      <c r="N348" s="1">
        <f>VLOOKUP($E348,[1]AllProteinsNorm!$A$1:$Q$3226,11,FALSE)</f>
        <v>796593.14853414299</v>
      </c>
      <c r="O348" s="1">
        <f>VLOOKUP($E348,[1]AllProteinsNorm!$A$1:$Q$3226,15,FALSE)</f>
        <v>871828.45991860295</v>
      </c>
      <c r="P348" s="1">
        <f>VLOOKUP($E348,[1]AllProteinsNorm!$A$1:$Q$3226,6,FALSE)</f>
        <v>703495.547215648</v>
      </c>
      <c r="Q348" s="1">
        <f>VLOOKUP($E348,[1]AllProteinsNorm!$A$1:$Q$3226,8,FALSE)</f>
        <v>744750.56849704299</v>
      </c>
      <c r="R348" s="1">
        <f>VLOOKUP($E348,[1]AllProteinsNorm!$A$1:$Q$3226,13,FALSE)</f>
        <v>732855.72403170995</v>
      </c>
      <c r="S348" s="1">
        <f>VLOOKUP($E348,[1]AllProteinsNorm!$A$1:$Q$3226,16,FALSE)</f>
        <v>786463.41987336695</v>
      </c>
      <c r="T348" s="1">
        <f>VLOOKUP($E348,[1]AllProteinsNorm!$A$1:$Q$3226,17,FALSE)</f>
        <v>751830.543338908</v>
      </c>
      <c r="U348" s="1">
        <f>VLOOKUP($E348,[1]AllProteinsNorm!$A$1:$Q$3226,3,FALSE)</f>
        <v>707828.93737200601</v>
      </c>
      <c r="V348" s="1">
        <f>VLOOKUP($E348,[1]AllProteinsNorm!$A$1:$Q$3226,7,FALSE)</f>
        <v>691328.89379534498</v>
      </c>
      <c r="W348" s="1">
        <f>VLOOKUP($E348,[1]AllProteinsNorm!$A$1:$Q$3226,9,FALSE)</f>
        <v>840746.17571305495</v>
      </c>
      <c r="X348" s="1">
        <f>VLOOKUP($E348,[1]AllProteinsNorm!$A$1:$Q$3226,12,FALSE)</f>
        <v>774239.52069722104</v>
      </c>
      <c r="Y348" s="29">
        <f>VLOOKUP($E348,[1]AllProteinsNorm!$A$1:$Q$3226,14,FALSE)</f>
        <v>886048.69961749204</v>
      </c>
      <c r="Z348" s="25">
        <f t="shared" si="68"/>
        <v>0.97761519276265918</v>
      </c>
      <c r="AA348" s="1">
        <f t="shared" si="68"/>
        <v>0.93966350271705867</v>
      </c>
      <c r="AB348" s="1">
        <f t="shared" si="68"/>
        <v>0.92479099174837875</v>
      </c>
      <c r="AC348" s="1">
        <f t="shared" si="68"/>
        <v>1.0303106202049195</v>
      </c>
      <c r="AD348" s="1">
        <f t="shared" si="68"/>
        <v>1.1276196925669835</v>
      </c>
      <c r="AE348" s="1">
        <f t="shared" si="68"/>
        <v>0.90989852837290242</v>
      </c>
      <c r="AF348" s="1">
        <f t="shared" si="68"/>
        <v>0.96325761969978363</v>
      </c>
      <c r="AG348" s="1">
        <f t="shared" si="68"/>
        <v>0.94787287203923676</v>
      </c>
      <c r="AH348" s="1">
        <f t="shared" si="68"/>
        <v>1.0172088667713166</v>
      </c>
      <c r="AI348" s="1">
        <f t="shared" si="68"/>
        <v>0.97241483286911645</v>
      </c>
      <c r="AJ348" s="1">
        <f t="shared" si="68"/>
        <v>0.91550331910930649</v>
      </c>
      <c r="AK348" s="1">
        <f t="shared" si="68"/>
        <v>0.89416222401934642</v>
      </c>
      <c r="AL348" s="1">
        <f t="shared" si="68"/>
        <v>1.087417981598048</v>
      </c>
      <c r="AM348" s="1">
        <f t="shared" si="68"/>
        <v>1.0013985209697327</v>
      </c>
      <c r="AN348" s="29">
        <f t="shared" si="68"/>
        <v>1.1460120977873718</v>
      </c>
      <c r="AO348" s="1">
        <f t="shared" si="65"/>
        <v>56818.964278891195</v>
      </c>
      <c r="AP348" s="1">
        <f t="shared" si="66"/>
        <v>26943.479214076644</v>
      </c>
      <c r="AQ348" s="29">
        <f t="shared" si="67"/>
        <v>74887.686093605909</v>
      </c>
    </row>
    <row r="349" spans="1:43" x14ac:dyDescent="0.2">
      <c r="A349" s="26"/>
      <c r="E349" s="25" t="s">
        <v>694</v>
      </c>
      <c r="F349" s="26" t="s">
        <v>695</v>
      </c>
      <c r="G349" s="1">
        <v>0.958452234657307</v>
      </c>
      <c r="H349" s="1">
        <v>1.0066764698891999</v>
      </c>
      <c r="I349" s="1">
        <f>VLOOKUP(F349,'[1]SUSMB vs SHAM all proteins sum'!$B$2:$E$3214,2,FALSE)</f>
        <v>0.19492720025073701</v>
      </c>
      <c r="J349" s="29">
        <f>VLOOKUP(F349,'[1]SUSMB vs SHAM all proteins sum'!$B$2:$E$3214,3,FALSE)</f>
        <v>0.84266280228358803</v>
      </c>
      <c r="K349" s="25">
        <f>VLOOKUP($E349,[1]AllProteinsNorm!$A$1:$Q$3226,4,FALSE)</f>
        <v>122075.10043237</v>
      </c>
      <c r="L349" s="1">
        <f>VLOOKUP($E349,[1]AllProteinsNorm!$A$1:$Q$3226,5,FALSE)</f>
        <v>78280.689003285093</v>
      </c>
      <c r="M349" s="1">
        <f>VLOOKUP($E349,[1]AllProteinsNorm!$A$1:$Q$3226,10,FALSE)</f>
        <v>94170.680657776902</v>
      </c>
      <c r="N349" s="1">
        <f>VLOOKUP($E349,[1]AllProteinsNorm!$A$1:$Q$3226,11,FALSE)</f>
        <v>77753.470447707601</v>
      </c>
      <c r="O349" s="1">
        <f>VLOOKUP($E349,[1]AllProteinsNorm!$A$1:$Q$3226,15,FALSE)</f>
        <v>92625.2508953488</v>
      </c>
      <c r="P349" s="1">
        <f>VLOOKUP($E349,[1]AllProteinsNorm!$A$1:$Q$3226,6,FALSE)</f>
        <v>95840.861462430694</v>
      </c>
      <c r="Q349" s="1">
        <f>VLOOKUP($E349,[1]AllProteinsNorm!$A$1:$Q$3226,8,FALSE)</f>
        <v>122865.04701318999</v>
      </c>
      <c r="R349" s="1">
        <f>VLOOKUP($E349,[1]AllProteinsNorm!$A$1:$Q$3226,13,FALSE)</f>
        <v>85193.120257327304</v>
      </c>
      <c r="S349" s="1">
        <f>VLOOKUP($E349,[1]AllProteinsNorm!$A$1:$Q$3226,16,FALSE)</f>
        <v>69518.513909313493</v>
      </c>
      <c r="T349" s="1">
        <f>VLOOKUP($E349,[1]AllProteinsNorm!$A$1:$Q$3226,17,FALSE)</f>
        <v>96075.386926133695</v>
      </c>
      <c r="U349" s="1">
        <f>VLOOKUP($E349,[1]AllProteinsNorm!$A$1:$Q$3226,3,FALSE)</f>
        <v>66363.865065459497</v>
      </c>
      <c r="V349" s="1">
        <f>VLOOKUP($E349,[1]AllProteinsNorm!$A$1:$Q$3226,7,FALSE)</f>
        <v>108345.847894095</v>
      </c>
      <c r="W349" s="1">
        <f>VLOOKUP($E349,[1]AllProteinsNorm!$A$1:$Q$3226,9,FALSE)</f>
        <v>77575.983256965599</v>
      </c>
      <c r="X349" s="1">
        <f>VLOOKUP($E349,[1]AllProteinsNorm!$A$1:$Q$3226,12,FALSE)</f>
        <v>67820.486805736495</v>
      </c>
      <c r="Y349" s="29">
        <f>VLOOKUP($E349,[1]AllProteinsNorm!$A$1:$Q$3226,14,FALSE)</f>
        <v>72791.991189380598</v>
      </c>
      <c r="Z349" s="25">
        <f t="shared" si="68"/>
        <v>1.3129031755396834</v>
      </c>
      <c r="AA349" s="1">
        <f t="shared" si="68"/>
        <v>0.84189949311395429</v>
      </c>
      <c r="AB349" s="1">
        <f t="shared" si="68"/>
        <v>1.0127944621010083</v>
      </c>
      <c r="AC349" s="1">
        <f t="shared" si="68"/>
        <v>0.83622932029927288</v>
      </c>
      <c r="AD349" s="1">
        <f t="shared" si="68"/>
        <v>0.99617354894608134</v>
      </c>
      <c r="AE349" s="1">
        <f t="shared" si="68"/>
        <v>1.0307570578669663</v>
      </c>
      <c r="AF349" s="1">
        <f t="shared" si="68"/>
        <v>1.321398956995459</v>
      </c>
      <c r="AG349" s="1">
        <f t="shared" si="68"/>
        <v>0.9162418685204734</v>
      </c>
      <c r="AH349" s="1">
        <f t="shared" si="68"/>
        <v>0.74766334286902192</v>
      </c>
      <c r="AI349" s="1">
        <f t="shared" si="68"/>
        <v>1.0332793513154257</v>
      </c>
      <c r="AJ349" s="1">
        <f t="shared" si="68"/>
        <v>0.71373547002567295</v>
      </c>
      <c r="AK349" s="1">
        <f t="shared" si="68"/>
        <v>1.1652466985722651</v>
      </c>
      <c r="AL349" s="1">
        <f t="shared" si="68"/>
        <v>0.83432046668770532</v>
      </c>
      <c r="AM349" s="1">
        <f t="shared" si="68"/>
        <v>0.72940126347246426</v>
      </c>
      <c r="AN349" s="29">
        <f t="shared" si="68"/>
        <v>0.78286920140065652</v>
      </c>
      <c r="AO349" s="1">
        <f t="shared" si="65"/>
        <v>16099.598610651958</v>
      </c>
      <c r="AP349" s="1">
        <f t="shared" si="66"/>
        <v>17422.627866177667</v>
      </c>
      <c r="AQ349" s="29">
        <f t="shared" si="67"/>
        <v>15398.154907106471</v>
      </c>
    </row>
    <row r="350" spans="1:43" x14ac:dyDescent="0.2">
      <c r="A350" s="26"/>
      <c r="E350" s="25" t="s">
        <v>696</v>
      </c>
      <c r="F350" s="26" t="s">
        <v>697</v>
      </c>
      <c r="G350" s="1">
        <v>0.29938363102256899</v>
      </c>
      <c r="H350" s="1">
        <v>0.81594349463031302</v>
      </c>
      <c r="I350" s="1">
        <f>VLOOKUP(F350,'[1]SUSMB vs SHAM all proteins sum'!$B$2:$E$3214,2,FALSE)</f>
        <v>0.65083309760768904</v>
      </c>
      <c r="J350" s="29">
        <f>VLOOKUP(F350,'[1]SUSMB vs SHAM all proteins sum'!$B$2:$E$3214,3,FALSE)</f>
        <v>0.89809566597873902</v>
      </c>
      <c r="K350" s="25">
        <f>VLOOKUP($E350,[1]AllProteinsNorm!$A$1:$Q$3226,4,FALSE)</f>
        <v>183956.676978292</v>
      </c>
      <c r="L350" s="1">
        <f>VLOOKUP($E350,[1]AllProteinsNorm!$A$1:$Q$3226,5,FALSE)</f>
        <v>200366.33698569599</v>
      </c>
      <c r="M350" s="1">
        <f>VLOOKUP($E350,[1]AllProteinsNorm!$A$1:$Q$3226,10,FALSE)</f>
        <v>274353.95279147499</v>
      </c>
      <c r="N350" s="1">
        <f>VLOOKUP($E350,[1]AllProteinsNorm!$A$1:$Q$3226,11,FALSE)</f>
        <v>183308.11161111001</v>
      </c>
      <c r="O350" s="1">
        <f>VLOOKUP($E350,[1]AllProteinsNorm!$A$1:$Q$3226,15,FALSE)</f>
        <v>232666.72361940099</v>
      </c>
      <c r="P350" s="1">
        <f>VLOOKUP($E350,[1]AllProteinsNorm!$A$1:$Q$3226,6,FALSE)</f>
        <v>148947.28431696599</v>
      </c>
      <c r="Q350" s="1">
        <f>VLOOKUP($E350,[1]AllProteinsNorm!$A$1:$Q$3226,8,FALSE)</f>
        <v>292578.25337461999</v>
      </c>
      <c r="R350" s="1">
        <f>VLOOKUP($E350,[1]AllProteinsNorm!$A$1:$Q$3226,13,FALSE)</f>
        <v>189364.83302086999</v>
      </c>
      <c r="S350" s="1">
        <f>VLOOKUP($E350,[1]AllProteinsNorm!$A$1:$Q$3226,16,FALSE)</f>
        <v>179153.69670672901</v>
      </c>
      <c r="T350" s="1">
        <f>VLOOKUP($E350,[1]AllProteinsNorm!$A$1:$Q$3226,17,FALSE)</f>
        <v>105503.818781023</v>
      </c>
      <c r="U350" s="1">
        <f>VLOOKUP($E350,[1]AllProteinsNorm!$A$1:$Q$3226,3,FALSE)</f>
        <v>231143.50302818199</v>
      </c>
      <c r="V350" s="1">
        <f>VLOOKUP($E350,[1]AllProteinsNorm!$A$1:$Q$3226,7,FALSE)</f>
        <v>217462.26238510601</v>
      </c>
      <c r="W350" s="1">
        <f>VLOOKUP($E350,[1]AllProteinsNorm!$A$1:$Q$3226,9,FALSE)</f>
        <v>226595.60782576801</v>
      </c>
      <c r="X350" s="1">
        <f>VLOOKUP($E350,[1]AllProteinsNorm!$A$1:$Q$3226,12,FALSE)</f>
        <v>270840.10023013398</v>
      </c>
      <c r="Y350" s="29">
        <f>VLOOKUP($E350,[1]AllProteinsNorm!$A$1:$Q$3226,14,FALSE)</f>
        <v>81686.530524087793</v>
      </c>
      <c r="Z350" s="25">
        <f t="shared" si="68"/>
        <v>0.85588967811870353</v>
      </c>
      <c r="AA350" s="1">
        <f t="shared" si="68"/>
        <v>0.9322384078983339</v>
      </c>
      <c r="AB350" s="1">
        <f t="shared" si="68"/>
        <v>1.2764783545910612</v>
      </c>
      <c r="AC350" s="1">
        <f t="shared" si="68"/>
        <v>0.85287211761220538</v>
      </c>
      <c r="AD350" s="1">
        <f t="shared" si="68"/>
        <v>1.082521441779696</v>
      </c>
      <c r="AE350" s="1">
        <f t="shared" si="68"/>
        <v>0.69300253366583009</v>
      </c>
      <c r="AF350" s="1">
        <f t="shared" si="68"/>
        <v>1.3612700078012741</v>
      </c>
      <c r="AG350" s="1">
        <f t="shared" si="68"/>
        <v>0.88105204248911462</v>
      </c>
      <c r="AH350" s="1">
        <f t="shared" si="68"/>
        <v>0.83354299679044908</v>
      </c>
      <c r="AI350" s="1">
        <f t="shared" si="68"/>
        <v>0.49087443293748834</v>
      </c>
      <c r="AJ350" s="1">
        <f t="shared" si="68"/>
        <v>1.0754343993143873</v>
      </c>
      <c r="AK350" s="1">
        <f t="shared" si="68"/>
        <v>1.0117801039519601</v>
      </c>
      <c r="AL350" s="1">
        <f t="shared" si="68"/>
        <v>1.0542745445874451</v>
      </c>
      <c r="AM350" s="1">
        <f t="shared" si="68"/>
        <v>1.2601295588469543</v>
      </c>
      <c r="AN350" s="29">
        <f t="shared" si="68"/>
        <v>0.38006045480559264</v>
      </c>
      <c r="AO350" s="1">
        <f t="shared" si="65"/>
        <v>34690.599228452957</v>
      </c>
      <c r="AP350" s="1">
        <f t="shared" si="66"/>
        <v>62012.715267267879</v>
      </c>
      <c r="AQ350" s="29">
        <f t="shared" si="67"/>
        <v>64567.488975563407</v>
      </c>
    </row>
    <row r="351" spans="1:43" x14ac:dyDescent="0.2">
      <c r="A351" s="26"/>
      <c r="E351" s="25" t="s">
        <v>698</v>
      </c>
      <c r="F351" s="26" t="s">
        <v>699</v>
      </c>
      <c r="G351" s="1">
        <v>0.41868623729299198</v>
      </c>
      <c r="H351" s="1">
        <v>1.33220653915192</v>
      </c>
      <c r="I351" s="1">
        <f>VLOOKUP(F351,'[1]SUSMB vs SHAM all proteins sum'!$B$2:$E$3214,2,FALSE)</f>
        <v>0.60402833441139103</v>
      </c>
      <c r="J351" s="29">
        <f>VLOOKUP(F351,'[1]SUSMB vs SHAM all proteins sum'!$B$2:$E$3214,3,FALSE)</f>
        <v>1.21740508998997</v>
      </c>
      <c r="K351" s="25">
        <f>VLOOKUP($E351,[1]AllProteinsNorm!$A$1:$Q$3226,4,FALSE)</f>
        <v>19567.899724079401</v>
      </c>
      <c r="L351" s="1">
        <f>VLOOKUP($E351,[1]AllProteinsNorm!$A$1:$Q$3226,5,FALSE)</f>
        <v>54914.928207307203</v>
      </c>
      <c r="M351" s="1">
        <f>VLOOKUP($E351,[1]AllProteinsNorm!$A$1:$Q$3226,10,FALSE)</f>
        <v>28394.734833963601</v>
      </c>
      <c r="N351" s="1">
        <f>VLOOKUP($E351,[1]AllProteinsNorm!$A$1:$Q$3226,11,FALSE)</f>
        <v>17335.090262825099</v>
      </c>
      <c r="O351" s="1">
        <f>VLOOKUP($E351,[1]AllProteinsNorm!$A$1:$Q$3226,15,FALSE)</f>
        <v>14198.1976540675</v>
      </c>
      <c r="P351" s="1">
        <f>VLOOKUP($E351,[1]AllProteinsNorm!$A$1:$Q$3226,6,FALSE)</f>
        <v>19536.070153342702</v>
      </c>
      <c r="Q351" s="1">
        <f>VLOOKUP($E351,[1]AllProteinsNorm!$A$1:$Q$3226,8,FALSE)</f>
        <v>17454.043927660299</v>
      </c>
      <c r="R351" s="1">
        <f>VLOOKUP($E351,[1]AllProteinsNorm!$A$1:$Q$3226,13,FALSE)</f>
        <v>32706.014966006998</v>
      </c>
      <c r="S351" s="1">
        <f>VLOOKUP($E351,[1]AllProteinsNorm!$A$1:$Q$3226,16,FALSE)</f>
        <v>54938.907646583102</v>
      </c>
      <c r="T351" s="1">
        <f>VLOOKUP($E351,[1]AllProteinsNorm!$A$1:$Q$3226,17,FALSE)</f>
        <v>51433.805718653603</v>
      </c>
      <c r="U351" s="1">
        <f>VLOOKUP($E351,[1]AllProteinsNorm!$A$1:$Q$3226,3,FALSE)</f>
        <v>9662.1870718109294</v>
      </c>
      <c r="V351" s="1">
        <f>VLOOKUP($E351,[1]AllProteinsNorm!$A$1:$Q$3226,7,FALSE)</f>
        <v>36798.041035055401</v>
      </c>
      <c r="W351" s="1">
        <f>VLOOKUP($E351,[1]AllProteinsNorm!$A$1:$Q$3226,9,FALSE)</f>
        <v>36367.8101895496</v>
      </c>
      <c r="X351" s="1">
        <f>VLOOKUP($E351,[1]AllProteinsNorm!$A$1:$Q$3226,12,FALSE)</f>
        <v>43147.452586159598</v>
      </c>
      <c r="Y351" s="29">
        <f>VLOOKUP($E351,[1]AllProteinsNorm!$A$1:$Q$3226,14,FALSE)</f>
        <v>35994.395957690598</v>
      </c>
      <c r="Z351" s="25">
        <f t="shared" si="68"/>
        <v>0.72791369241235437</v>
      </c>
      <c r="AA351" s="1">
        <f t="shared" si="68"/>
        <v>2.0428011551362824</v>
      </c>
      <c r="AB351" s="1">
        <f t="shared" si="68"/>
        <v>1.0562664654615888</v>
      </c>
      <c r="AC351" s="1">
        <f t="shared" si="68"/>
        <v>0.64485456995605694</v>
      </c>
      <c r="AD351" s="1">
        <f t="shared" si="68"/>
        <v>0.52816411703371657</v>
      </c>
      <c r="AE351" s="1">
        <f t="shared" si="68"/>
        <v>0.72672965218884789</v>
      </c>
      <c r="AF351" s="1">
        <f t="shared" si="68"/>
        <v>0.64927957226172706</v>
      </c>
      <c r="AG351" s="1">
        <f t="shared" si="68"/>
        <v>1.2166434034156375</v>
      </c>
      <c r="AH351" s="1">
        <f t="shared" si="68"/>
        <v>2.0436931753546719</v>
      </c>
      <c r="AI351" s="1">
        <f t="shared" si="68"/>
        <v>1.9133055648999244</v>
      </c>
      <c r="AJ351" s="1">
        <f t="shared" si="68"/>
        <v>0.35942734618401651</v>
      </c>
      <c r="AK351" s="1">
        <f t="shared" si="68"/>
        <v>1.3688642266705344</v>
      </c>
      <c r="AL351" s="1">
        <f t="shared" si="68"/>
        <v>1.3528599069551976</v>
      </c>
      <c r="AM351" s="1">
        <f t="shared" si="68"/>
        <v>1.6050583850616107</v>
      </c>
      <c r="AN351" s="29">
        <f t="shared" si="68"/>
        <v>1.338969129909906</v>
      </c>
      <c r="AO351" s="1">
        <f t="shared" si="65"/>
        <v>14789.535629869271</v>
      </c>
      <c r="AP351" s="1">
        <f t="shared" si="66"/>
        <v>15618.307154413214</v>
      </c>
      <c r="AQ351" s="29">
        <f t="shared" si="67"/>
        <v>11666.376107734388</v>
      </c>
    </row>
    <row r="352" spans="1:43" x14ac:dyDescent="0.2">
      <c r="A352" s="26"/>
      <c r="E352" s="25" t="s">
        <v>700</v>
      </c>
      <c r="F352" s="26" t="s">
        <v>701</v>
      </c>
      <c r="G352" s="1">
        <v>0.346264739931469</v>
      </c>
      <c r="H352" s="1">
        <v>0.81238859634016902</v>
      </c>
      <c r="I352" s="1">
        <f>VLOOKUP(F352,'[1]SUSMB vs SHAM all proteins sum'!$B$2:$E$3214,2,FALSE)</f>
        <v>0.60671834689334803</v>
      </c>
      <c r="J352" s="29">
        <f>VLOOKUP(F352,'[1]SUSMB vs SHAM all proteins sum'!$B$2:$E$3214,3,FALSE)</f>
        <v>0.90669988955506398</v>
      </c>
      <c r="K352" s="25">
        <f>VLOOKUP($E352,[1]AllProteinsNorm!$A$1:$Q$3226,4,FALSE)</f>
        <v>408694.74696266599</v>
      </c>
      <c r="L352" s="1">
        <f>VLOOKUP($E352,[1]AllProteinsNorm!$A$1:$Q$3226,5,FALSE)</f>
        <v>535550.00286157499</v>
      </c>
      <c r="M352" s="1">
        <f>VLOOKUP($E352,[1]AllProteinsNorm!$A$1:$Q$3226,10,FALSE)</f>
        <v>422431.69963176199</v>
      </c>
      <c r="N352" s="1">
        <f>VLOOKUP($E352,[1]AllProteinsNorm!$A$1:$Q$3226,11,FALSE)</f>
        <v>262418.81427505001</v>
      </c>
      <c r="O352" s="1">
        <f>VLOOKUP($E352,[1]AllProteinsNorm!$A$1:$Q$3226,15,FALSE)</f>
        <v>348935.82756759698</v>
      </c>
      <c r="P352" s="1">
        <f>VLOOKUP($E352,[1]AllProteinsNorm!$A$1:$Q$3226,6,FALSE)</f>
        <v>395201.39075581601</v>
      </c>
      <c r="Q352" s="1">
        <f>VLOOKUP($E352,[1]AllProteinsNorm!$A$1:$Q$3226,8,FALSE)</f>
        <v>308956.55861354398</v>
      </c>
      <c r="R352" s="1">
        <f>VLOOKUP($E352,[1]AllProteinsNorm!$A$1:$Q$3226,13,FALSE)</f>
        <v>311083.26828822499</v>
      </c>
      <c r="S352" s="1">
        <f>VLOOKUP($E352,[1]AllProteinsNorm!$A$1:$Q$3226,16,FALSE)</f>
        <v>464504.42065607198</v>
      </c>
      <c r="T352" s="1">
        <f>VLOOKUP($E352,[1]AllProteinsNorm!$A$1:$Q$3226,17,FALSE)</f>
        <v>169798.09730307301</v>
      </c>
      <c r="U352" s="1">
        <f>VLOOKUP($E352,[1]AllProteinsNorm!$A$1:$Q$3226,3,FALSE)</f>
        <v>314622.63128860999</v>
      </c>
      <c r="V352" s="1">
        <f>VLOOKUP($E352,[1]AllProteinsNorm!$A$1:$Q$3226,7,FALSE)</f>
        <v>212491.19380301001</v>
      </c>
      <c r="W352" s="1">
        <f>VLOOKUP($E352,[1]AllProteinsNorm!$A$1:$Q$3226,9,FALSE)</f>
        <v>423337.82696420501</v>
      </c>
      <c r="X352" s="1">
        <f>VLOOKUP($E352,[1]AllProteinsNorm!$A$1:$Q$3226,12,FALSE)</f>
        <v>394977.682083541</v>
      </c>
      <c r="Y352" s="29">
        <f>VLOOKUP($E352,[1]AllProteinsNorm!$A$1:$Q$3226,14,FALSE)</f>
        <v>464112.644252976</v>
      </c>
      <c r="Z352" s="25">
        <f t="shared" si="68"/>
        <v>1.0330847395688378</v>
      </c>
      <c r="AA352" s="1">
        <f t="shared" si="68"/>
        <v>1.3537451590560357</v>
      </c>
      <c r="AB352" s="1">
        <f t="shared" si="68"/>
        <v>1.0678085432783062</v>
      </c>
      <c r="AC352" s="1">
        <f t="shared" si="68"/>
        <v>0.66333339104079103</v>
      </c>
      <c r="AD352" s="1">
        <f t="shared" si="68"/>
        <v>0.88202816705602882</v>
      </c>
      <c r="AE352" s="1">
        <f t="shared" si="68"/>
        <v>0.99897669074643258</v>
      </c>
      <c r="AF352" s="1">
        <f t="shared" si="68"/>
        <v>0.7809699250245421</v>
      </c>
      <c r="AG352" s="1">
        <f t="shared" si="68"/>
        <v>0.78634574971212257</v>
      </c>
      <c r="AH352" s="1">
        <f t="shared" si="68"/>
        <v>1.1741585425512895</v>
      </c>
      <c r="AI352" s="1">
        <f t="shared" si="68"/>
        <v>0.42920987958686313</v>
      </c>
      <c r="AJ352" s="1">
        <f t="shared" si="68"/>
        <v>0.7952924316322264</v>
      </c>
      <c r="AK352" s="1">
        <f t="shared" si="68"/>
        <v>0.53712804297606298</v>
      </c>
      <c r="AL352" s="1">
        <f t="shared" si="68"/>
        <v>1.0700990212602477</v>
      </c>
      <c r="AM352" s="1">
        <f t="shared" si="68"/>
        <v>0.99841120754129209</v>
      </c>
      <c r="AN352" s="29">
        <f t="shared" si="68"/>
        <v>1.1731682234283511</v>
      </c>
      <c r="AO352" s="1">
        <f t="shared" si="65"/>
        <v>89880.12998507623</v>
      </c>
      <c r="AP352" s="1">
        <f t="shared" si="66"/>
        <v>98800.746645799198</v>
      </c>
      <c r="AQ352" s="29">
        <f t="shared" si="67"/>
        <v>89302.077118434681</v>
      </c>
    </row>
    <row r="353" spans="1:43" x14ac:dyDescent="0.2">
      <c r="A353" s="26"/>
      <c r="E353" s="25" t="s">
        <v>702</v>
      </c>
      <c r="F353" s="26" t="s">
        <v>703</v>
      </c>
      <c r="G353" s="1">
        <v>0.14384966698483001</v>
      </c>
      <c r="H353" s="1">
        <v>1.2054158713085199</v>
      </c>
      <c r="I353" s="1">
        <f>VLOOKUP(F353,'[1]SUSMB vs SHAM all proteins sum'!$B$2:$E$3214,2,FALSE)</f>
        <v>0.36723837475198001</v>
      </c>
      <c r="J353" s="29">
        <f>VLOOKUP(F353,'[1]SUSMB vs SHAM all proteins sum'!$B$2:$E$3214,3,FALSE)</f>
        <v>0.76302675826455502</v>
      </c>
      <c r="K353" s="25">
        <f>VLOOKUP($E353,[1]AllProteinsNorm!$A$1:$Q$3226,4,FALSE)</f>
        <v>83492.004728163694</v>
      </c>
      <c r="L353" s="1">
        <f>VLOOKUP($E353,[1]AllProteinsNorm!$A$1:$Q$3226,5,FALSE)</f>
        <v>86551.643626415695</v>
      </c>
      <c r="M353" s="1">
        <f>VLOOKUP($E353,[1]AllProteinsNorm!$A$1:$Q$3226,10,FALSE)</f>
        <v>58008.37648657</v>
      </c>
      <c r="N353" s="1">
        <f>VLOOKUP($E353,[1]AllProteinsNorm!$A$1:$Q$3226,11,FALSE)</f>
        <v>104241.27711367101</v>
      </c>
      <c r="O353" s="1">
        <f>VLOOKUP($E353,[1]AllProteinsNorm!$A$1:$Q$3226,15,FALSE)</f>
        <v>96751.401625598301</v>
      </c>
      <c r="P353" s="1">
        <f>VLOOKUP($E353,[1]AllProteinsNorm!$A$1:$Q$3226,6,FALSE)</f>
        <v>117228.799166581</v>
      </c>
      <c r="Q353" s="1">
        <f>VLOOKUP($E353,[1]AllProteinsNorm!$A$1:$Q$3226,8,FALSE)</f>
        <v>84374.245928087403</v>
      </c>
      <c r="R353" s="1">
        <f>VLOOKUP($E353,[1]AllProteinsNorm!$A$1:$Q$3226,13,FALSE)</f>
        <v>109457.839788125</v>
      </c>
      <c r="S353" s="1">
        <f>VLOOKUP($E353,[1]AllProteinsNorm!$A$1:$Q$3226,16,FALSE)</f>
        <v>98931.996998199596</v>
      </c>
      <c r="T353" s="1">
        <f>VLOOKUP($E353,[1]AllProteinsNorm!$A$1:$Q$3226,17,FALSE)</f>
        <v>100453.38268923599</v>
      </c>
      <c r="U353" s="1">
        <f>VLOOKUP($E353,[1]AllProteinsNorm!$A$1:$Q$3226,3,FALSE)</f>
        <v>32161.793473271198</v>
      </c>
      <c r="V353" s="1">
        <f>VLOOKUP($E353,[1]AllProteinsNorm!$A$1:$Q$3226,7,FALSE)</f>
        <v>94978.123085359897</v>
      </c>
      <c r="W353" s="1">
        <f>VLOOKUP($E353,[1]AllProteinsNorm!$A$1:$Q$3226,9,FALSE)</f>
        <v>89685.092857117299</v>
      </c>
      <c r="X353" s="1">
        <f>VLOOKUP($E353,[1]AllProteinsNorm!$A$1:$Q$3226,12,FALSE)</f>
        <v>35663.079812778204</v>
      </c>
      <c r="Y353" s="29">
        <f>VLOOKUP($E353,[1]AllProteinsNorm!$A$1:$Q$3226,14,FALSE)</f>
        <v>111918.994663822</v>
      </c>
      <c r="Z353" s="25">
        <f t="shared" si="68"/>
        <v>0.9729988976837961</v>
      </c>
      <c r="AA353" s="1">
        <f t="shared" si="68"/>
        <v>1.008655309156995</v>
      </c>
      <c r="AB353" s="1">
        <f t="shared" si="68"/>
        <v>0.67601786017266496</v>
      </c>
      <c r="AC353" s="1">
        <f t="shared" si="68"/>
        <v>1.2148067117921242</v>
      </c>
      <c r="AD353" s="1">
        <f t="shared" si="68"/>
        <v>1.1275212211944197</v>
      </c>
      <c r="AE353" s="1">
        <f t="shared" si="68"/>
        <v>1.3661606609788626</v>
      </c>
      <c r="AF353" s="1">
        <f t="shared" si="68"/>
        <v>0.98328035778062661</v>
      </c>
      <c r="AG353" s="1">
        <f t="shared" si="68"/>
        <v>1.2755994757036848</v>
      </c>
      <c r="AH353" s="1">
        <f t="shared" si="68"/>
        <v>1.1529334376185361</v>
      </c>
      <c r="AI353" s="1">
        <f t="shared" si="68"/>
        <v>1.1706633580480426</v>
      </c>
      <c r="AJ353" s="1">
        <f t="shared" si="68"/>
        <v>0.37480702132992183</v>
      </c>
      <c r="AK353" s="1">
        <f t="shared" si="68"/>
        <v>1.1068557925637872</v>
      </c>
      <c r="AL353" s="1">
        <f t="shared" si="68"/>
        <v>1.0451718912818022</v>
      </c>
      <c r="AM353" s="1">
        <f t="shared" si="68"/>
        <v>0.41561030255316544</v>
      </c>
      <c r="AN353" s="29">
        <f t="shared" si="68"/>
        <v>1.3042812757021283</v>
      </c>
      <c r="AO353" s="1">
        <f t="shared" si="65"/>
        <v>15737.087705763892</v>
      </c>
      <c r="AP353" s="1">
        <f t="shared" si="66"/>
        <v>11045.068963810263</v>
      </c>
      <c r="AQ353" s="29">
        <f t="shared" si="67"/>
        <v>32673.698214720174</v>
      </c>
    </row>
    <row r="354" spans="1:43" x14ac:dyDescent="0.2">
      <c r="A354" s="26"/>
      <c r="E354" s="25" t="s">
        <v>212</v>
      </c>
      <c r="F354" s="26" t="s">
        <v>213</v>
      </c>
      <c r="G354" s="1">
        <v>0.93995322063373998</v>
      </c>
      <c r="H354" s="1">
        <v>0.97974295850087401</v>
      </c>
      <c r="I354" s="1">
        <f>VLOOKUP(F354,'[1]SUSMB vs SHAM all proteins sum'!$B$2:$E$3214,2,FALSE)</f>
        <v>1.7309553285090502E-2</v>
      </c>
      <c r="J354" s="29">
        <f>VLOOKUP(F354,'[1]SUSMB vs SHAM all proteins sum'!$B$2:$E$3214,3,FALSE)</f>
        <v>1.5317711157387099</v>
      </c>
      <c r="K354" s="25">
        <f>VLOOKUP($E354,[1]AllProteinsNorm!$A$1:$Q$3226,4,FALSE)</f>
        <v>123183.15603549</v>
      </c>
      <c r="L354" s="1">
        <f>VLOOKUP($E354,[1]AllProteinsNorm!$A$1:$Q$3226,5,FALSE)</f>
        <v>189021.70715580101</v>
      </c>
      <c r="M354" s="1">
        <f>VLOOKUP($E354,[1]AllProteinsNorm!$A$1:$Q$3226,10,FALSE)</f>
        <v>142070.46211654801</v>
      </c>
      <c r="N354" s="1">
        <f>VLOOKUP($E354,[1]AllProteinsNorm!$A$1:$Q$3226,11,FALSE)</f>
        <v>104681.91837611501</v>
      </c>
      <c r="O354" s="1">
        <f>VLOOKUP($E354,[1]AllProteinsNorm!$A$1:$Q$3226,15,FALSE)</f>
        <v>104715.075464575</v>
      </c>
      <c r="P354" s="1">
        <f>VLOOKUP($E354,[1]AllProteinsNorm!$A$1:$Q$3226,6,FALSE)</f>
        <v>187060.456523828</v>
      </c>
      <c r="Q354" s="1">
        <f>VLOOKUP($E354,[1]AllProteinsNorm!$A$1:$Q$3226,8,FALSE)</f>
        <v>52695.653458825203</v>
      </c>
      <c r="R354" s="1">
        <f>VLOOKUP($E354,[1]AllProteinsNorm!$A$1:$Q$3226,13,FALSE)</f>
        <v>130366.45109684599</v>
      </c>
      <c r="S354" s="1">
        <f>VLOOKUP($E354,[1]AllProteinsNorm!$A$1:$Q$3226,16,FALSE)</f>
        <v>202448.10358033801</v>
      </c>
      <c r="T354" s="1">
        <f>VLOOKUP($E354,[1]AllProteinsNorm!$A$1:$Q$3226,17,FALSE)</f>
        <v>125826.49464154401</v>
      </c>
      <c r="U354" s="1">
        <f>VLOOKUP($E354,[1]AllProteinsNorm!$A$1:$Q$3226,3,FALSE)</f>
        <v>149623.03753884</v>
      </c>
      <c r="V354" s="1">
        <f>VLOOKUP($E354,[1]AllProteinsNorm!$A$1:$Q$3226,7,FALSE)</f>
        <v>174136.37753618401</v>
      </c>
      <c r="W354" s="1">
        <f>VLOOKUP($E354,[1]AllProteinsNorm!$A$1:$Q$3226,9,FALSE)</f>
        <v>246694.68827449801</v>
      </c>
      <c r="X354" s="1">
        <f>VLOOKUP($E354,[1]AllProteinsNorm!$A$1:$Q$3226,12,FALSE)</f>
        <v>218346.80924240401</v>
      </c>
      <c r="Y354" s="29">
        <f>VLOOKUP($E354,[1]AllProteinsNorm!$A$1:$Q$3226,14,FALSE)</f>
        <v>217882.54622048099</v>
      </c>
      <c r="Z354" s="25">
        <f t="shared" si="68"/>
        <v>0.92804199061315518</v>
      </c>
      <c r="AA354" s="1">
        <f t="shared" si="68"/>
        <v>1.4240589949442974</v>
      </c>
      <c r="AB354" s="1">
        <f t="shared" si="68"/>
        <v>1.0703359023532879</v>
      </c>
      <c r="AC354" s="1">
        <f t="shared" si="68"/>
        <v>0.78865665597156942</v>
      </c>
      <c r="AD354" s="1">
        <f t="shared" si="68"/>
        <v>0.78890645611769072</v>
      </c>
      <c r="AE354" s="1">
        <f t="shared" si="68"/>
        <v>1.4092832496300343</v>
      </c>
      <c r="AF354" s="1">
        <f t="shared" si="68"/>
        <v>0.39700053730154139</v>
      </c>
      <c r="AG354" s="1">
        <f t="shared" si="68"/>
        <v>0.98215977475226124</v>
      </c>
      <c r="AH354" s="1">
        <f t="shared" si="68"/>
        <v>1.5252112958400366</v>
      </c>
      <c r="AI354" s="1">
        <f t="shared" si="68"/>
        <v>0.94795647649562598</v>
      </c>
      <c r="AJ354" s="1">
        <f t="shared" si="68"/>
        <v>1.1272357850543</v>
      </c>
      <c r="AK354" s="1">
        <f t="shared" si="68"/>
        <v>1.3119153271270647</v>
      </c>
      <c r="AL354" s="1">
        <f t="shared" si="68"/>
        <v>1.8585579144765272</v>
      </c>
      <c r="AM354" s="1">
        <f t="shared" si="68"/>
        <v>1.6449895749949028</v>
      </c>
      <c r="AN354" s="29">
        <f t="shared" si="68"/>
        <v>1.6414918924147504</v>
      </c>
      <c r="AO354" s="1">
        <f t="shared" si="65"/>
        <v>31364.545386868384</v>
      </c>
      <c r="AP354" s="1">
        <f t="shared" si="66"/>
        <v>52971.088025351819</v>
      </c>
      <c r="AQ354" s="29">
        <f t="shared" si="67"/>
        <v>34740.801289497802</v>
      </c>
    </row>
    <row r="355" spans="1:43" x14ac:dyDescent="0.2">
      <c r="A355" s="26"/>
      <c r="E355" s="25" t="s">
        <v>704</v>
      </c>
      <c r="F355" s="26" t="s">
        <v>705</v>
      </c>
      <c r="G355" s="1">
        <v>0.98335456279788502</v>
      </c>
      <c r="H355" s="1">
        <v>0.99810131901167498</v>
      </c>
      <c r="I355" s="1">
        <f>VLOOKUP(F355,'[1]SUSMB vs SHAM all proteins sum'!$B$2:$E$3214,2,FALSE)</f>
        <v>0.55126229676623995</v>
      </c>
      <c r="J355" s="29">
        <f>VLOOKUP(F355,'[1]SUSMB vs SHAM all proteins sum'!$B$2:$E$3214,3,FALSE)</f>
        <v>1.07165152286618</v>
      </c>
      <c r="K355" s="25">
        <f>VLOOKUP($E355,[1]AllProteinsNorm!$A$1:$Q$3226,4,FALSE)</f>
        <v>1293259.42754194</v>
      </c>
      <c r="L355" s="1">
        <f>VLOOKUP($E355,[1]AllProteinsNorm!$A$1:$Q$3226,5,FALSE)</f>
        <v>1767649.6929099199</v>
      </c>
      <c r="M355" s="1">
        <f>VLOOKUP($E355,[1]AllProteinsNorm!$A$1:$Q$3226,10,FALSE)</f>
        <v>1498480.13820761</v>
      </c>
      <c r="N355" s="1">
        <f>VLOOKUP($E355,[1]AllProteinsNorm!$A$1:$Q$3226,11,FALSE)</f>
        <v>1626529.32465772</v>
      </c>
      <c r="O355" s="1">
        <f>VLOOKUP($E355,[1]AllProteinsNorm!$A$1:$Q$3226,15,FALSE)</f>
        <v>1195193.7328168601</v>
      </c>
      <c r="P355" s="1">
        <f>VLOOKUP($E355,[1]AllProteinsNorm!$A$1:$Q$3226,6,FALSE)</f>
        <v>1752069.4926913299</v>
      </c>
      <c r="Q355" s="1">
        <f>VLOOKUP($E355,[1]AllProteinsNorm!$A$1:$Q$3226,8,FALSE)</f>
        <v>1434468.02927194</v>
      </c>
      <c r="R355" s="1">
        <f>VLOOKUP($E355,[1]AllProteinsNorm!$A$1:$Q$3226,13,FALSE)</f>
        <v>1286588.88411402</v>
      </c>
      <c r="S355" s="1">
        <f>VLOOKUP($E355,[1]AllProteinsNorm!$A$1:$Q$3226,16,FALSE)</f>
        <v>1471089.7893168</v>
      </c>
      <c r="T355" s="1">
        <f>VLOOKUP($E355,[1]AllProteinsNorm!$A$1:$Q$3226,17,FALSE)</f>
        <v>1386708.00116641</v>
      </c>
      <c r="U355" s="1">
        <f>VLOOKUP($E355,[1]AllProteinsNorm!$A$1:$Q$3226,3,FALSE)</f>
        <v>1993058.33252044</v>
      </c>
      <c r="V355" s="1">
        <f>VLOOKUP($E355,[1]AllProteinsNorm!$A$1:$Q$3226,7,FALSE)</f>
        <v>1270719.92258235</v>
      </c>
      <c r="W355" s="1">
        <f>VLOOKUP($E355,[1]AllProteinsNorm!$A$1:$Q$3226,9,FALSE)</f>
        <v>1459672.6873210799</v>
      </c>
      <c r="X355" s="1">
        <f>VLOOKUP($E355,[1]AllProteinsNorm!$A$1:$Q$3226,12,FALSE)</f>
        <v>1394140.0646231701</v>
      </c>
      <c r="Y355" s="29">
        <f>VLOOKUP($E355,[1]AllProteinsNorm!$A$1:$Q$3226,14,FALSE)</f>
        <v>1826287.8906348499</v>
      </c>
      <c r="Z355" s="25">
        <f t="shared" si="68"/>
        <v>0.87605998401830354</v>
      </c>
      <c r="AA355" s="1">
        <f t="shared" si="68"/>
        <v>1.197414168218313</v>
      </c>
      <c r="AB355" s="1">
        <f t="shared" si="68"/>
        <v>1.0150774531178368</v>
      </c>
      <c r="AC355" s="1">
        <f t="shared" si="68"/>
        <v>1.1018185708286545</v>
      </c>
      <c r="AD355" s="1">
        <f t="shared" si="68"/>
        <v>0.80962982381689164</v>
      </c>
      <c r="AE355" s="1">
        <f t="shared" si="68"/>
        <v>1.1868600677309555</v>
      </c>
      <c r="AF355" s="1">
        <f t="shared" si="68"/>
        <v>0.97171535117843899</v>
      </c>
      <c r="AG355" s="1">
        <f t="shared" si="68"/>
        <v>0.87154132670608575</v>
      </c>
      <c r="AH355" s="1">
        <f t="shared" si="68"/>
        <v>0.99652310269091093</v>
      </c>
      <c r="AI355" s="1">
        <f t="shared" si="68"/>
        <v>0.93936248479464657</v>
      </c>
      <c r="AJ355" s="1">
        <f t="shared" si="68"/>
        <v>1.3501070347919655</v>
      </c>
      <c r="AK355" s="1">
        <f t="shared" si="68"/>
        <v>0.8607916179548839</v>
      </c>
      <c r="AL355" s="1">
        <f t="shared" si="68"/>
        <v>0.98878910440804779</v>
      </c>
      <c r="AM355" s="1">
        <f t="shared" si="68"/>
        <v>0.94439699933557464</v>
      </c>
      <c r="AN355" s="29">
        <f t="shared" si="68"/>
        <v>1.2371359575729848</v>
      </c>
      <c r="AO355" s="1">
        <f t="shared" si="65"/>
        <v>209985.71695826421</v>
      </c>
      <c r="AP355" s="1">
        <f t="shared" si="66"/>
        <v>155776.32974016384</v>
      </c>
      <c r="AQ355" s="29">
        <f t="shared" si="67"/>
        <v>274068.08776209358</v>
      </c>
    </row>
    <row r="356" spans="1:43" x14ac:dyDescent="0.2">
      <c r="A356" s="26"/>
      <c r="E356" s="25" t="s">
        <v>706</v>
      </c>
      <c r="F356" s="26" t="s">
        <v>707</v>
      </c>
      <c r="G356" s="1">
        <v>0.383354671653307</v>
      </c>
      <c r="H356" s="1">
        <v>1.1166678085383901</v>
      </c>
      <c r="I356" s="1">
        <f>VLOOKUP(F356,'[1]SUSMB vs SHAM all proteins sum'!$B$2:$E$3214,2,FALSE)</f>
        <v>0.32922337518957501</v>
      </c>
      <c r="J356" s="29">
        <f>VLOOKUP(F356,'[1]SUSMB vs SHAM all proteins sum'!$B$2:$E$3214,3,FALSE)</f>
        <v>1.13291233392386</v>
      </c>
      <c r="K356" s="25">
        <f>VLOOKUP($E356,[1]AllProteinsNorm!$A$1:$Q$3226,4,FALSE)</f>
        <v>191748.015797492</v>
      </c>
      <c r="L356" s="1">
        <f>VLOOKUP($E356,[1]AllProteinsNorm!$A$1:$Q$3226,5,FALSE)</f>
        <v>110905.50178281299</v>
      </c>
      <c r="M356" s="1">
        <f>VLOOKUP($E356,[1]AllProteinsNorm!$A$1:$Q$3226,10,FALSE)</f>
        <v>150986.54221003299</v>
      </c>
      <c r="N356" s="1">
        <f>VLOOKUP($E356,[1]AllProteinsNorm!$A$1:$Q$3226,11,FALSE)</f>
        <v>138498.69167855999</v>
      </c>
      <c r="O356" s="1">
        <f>VLOOKUP($E356,[1]AllProteinsNorm!$A$1:$Q$3226,15,FALSE)</f>
        <v>155944.111558807</v>
      </c>
      <c r="P356" s="1">
        <f>VLOOKUP($E356,[1]AllProteinsNorm!$A$1:$Q$3226,6,FALSE)</f>
        <v>177014.84483928801</v>
      </c>
      <c r="Q356" s="1">
        <f>VLOOKUP($E356,[1]AllProteinsNorm!$A$1:$Q$3226,8,FALSE)</f>
        <v>191125.99606683699</v>
      </c>
      <c r="R356" s="1">
        <f>VLOOKUP($E356,[1]AllProteinsNorm!$A$1:$Q$3226,13,FALSE)</f>
        <v>157538.97385128899</v>
      </c>
      <c r="S356" s="1">
        <f>VLOOKUP($E356,[1]AllProteinsNorm!$A$1:$Q$3226,16,FALSE)</f>
        <v>184158.311324418</v>
      </c>
      <c r="T356" s="1">
        <f>VLOOKUP($E356,[1]AllProteinsNorm!$A$1:$Q$3226,17,FALSE)</f>
        <v>122672.73714479701</v>
      </c>
      <c r="U356" s="1">
        <f>VLOOKUP($E356,[1]AllProteinsNorm!$A$1:$Q$3226,3,FALSE)</f>
        <v>192132.471185598</v>
      </c>
      <c r="V356" s="1">
        <f>VLOOKUP($E356,[1]AllProteinsNorm!$A$1:$Q$3226,7,FALSE)</f>
        <v>127568.818596375</v>
      </c>
      <c r="W356" s="1">
        <f>VLOOKUP($E356,[1]AllProteinsNorm!$A$1:$Q$3226,9,FALSE)</f>
        <v>150014.929055304</v>
      </c>
      <c r="X356" s="1">
        <f>VLOOKUP($E356,[1]AllProteinsNorm!$A$1:$Q$3226,12,FALSE)</f>
        <v>188297.46182570199</v>
      </c>
      <c r="Y356" s="29">
        <f>VLOOKUP($E356,[1]AllProteinsNorm!$A$1:$Q$3226,14,FALSE)</f>
        <v>186936.512405527</v>
      </c>
      <c r="Z356" s="25">
        <f t="shared" si="68"/>
        <v>1.2815960990032107</v>
      </c>
      <c r="AA356" s="1">
        <f t="shared" si="68"/>
        <v>0.74126482014269612</v>
      </c>
      <c r="AB356" s="1">
        <f t="shared" si="68"/>
        <v>1.0091565364761019</v>
      </c>
      <c r="AC356" s="1">
        <f t="shared" si="68"/>
        <v>0.92569084605157392</v>
      </c>
      <c r="AD356" s="1">
        <f t="shared" si="68"/>
        <v>1.042291698326417</v>
      </c>
      <c r="AE356" s="1">
        <f t="shared" si="68"/>
        <v>1.1831232446821356</v>
      </c>
      <c r="AF356" s="1">
        <f t="shared" si="68"/>
        <v>1.2774386736603984</v>
      </c>
      <c r="AG356" s="1">
        <f t="shared" si="68"/>
        <v>1.0529513616558717</v>
      </c>
      <c r="AH356" s="1">
        <f t="shared" si="68"/>
        <v>1.2308683999194736</v>
      </c>
      <c r="AI356" s="1">
        <f t="shared" si="68"/>
        <v>0.81991409780666147</v>
      </c>
      <c r="AJ356" s="1">
        <f t="shared" si="68"/>
        <v>1.2841657033017908</v>
      </c>
      <c r="AK356" s="1">
        <f t="shared" si="68"/>
        <v>0.85263828982839918</v>
      </c>
      <c r="AL356" s="1">
        <f t="shared" si="68"/>
        <v>1.002662515541064</v>
      </c>
      <c r="AM356" s="1">
        <f t="shared" si="68"/>
        <v>1.258533453524175</v>
      </c>
      <c r="AN356" s="29">
        <f t="shared" si="68"/>
        <v>1.2494372057190399</v>
      </c>
      <c r="AO356" s="1">
        <f t="shared" si="65"/>
        <v>26226.426946527485</v>
      </c>
      <c r="AP356" s="1">
        <f t="shared" si="66"/>
        <v>24616.850076820319</v>
      </c>
      <c r="AQ356" s="29">
        <f t="shared" si="67"/>
        <v>25714.575432892925</v>
      </c>
    </row>
    <row r="357" spans="1:43" x14ac:dyDescent="0.2">
      <c r="A357" s="26"/>
      <c r="E357" s="25" t="s">
        <v>708</v>
      </c>
      <c r="F357" s="26" t="s">
        <v>709</v>
      </c>
      <c r="G357" s="1">
        <v>0.42515703538288102</v>
      </c>
      <c r="H357" s="43">
        <v>0.60328842226080603</v>
      </c>
      <c r="I357" s="1">
        <f>VLOOKUP(F357,'[1]SUSMB vs SHAM all proteins sum'!$B$2:$E$3214,2,FALSE)</f>
        <v>0.69192150609060499</v>
      </c>
      <c r="J357" s="29">
        <f>VLOOKUP(F357,'[1]SUSMB vs SHAM all proteins sum'!$B$2:$E$3214,3,FALSE)</f>
        <v>0.82795651194833098</v>
      </c>
      <c r="K357" s="25">
        <f>VLOOKUP($E357,[1]AllProteinsNorm!$A$1:$Q$3226,4,FALSE)</f>
        <v>58290.885565663397</v>
      </c>
      <c r="L357" s="1">
        <f>VLOOKUP($E357,[1]AllProteinsNorm!$A$1:$Q$3226,5,FALSE)</f>
        <v>11201.206930244</v>
      </c>
      <c r="M357" s="1">
        <f>VLOOKUP($E357,[1]AllProteinsNorm!$A$1:$Q$3226,10,FALSE)</f>
        <v>12956.014350486201</v>
      </c>
      <c r="N357" s="1">
        <f>VLOOKUP($E357,[1]AllProteinsNorm!$A$1:$Q$3226,11,FALSE)</f>
        <v>28459.790825725198</v>
      </c>
      <c r="O357" s="1">
        <f>VLOOKUP($E357,[1]AllProteinsNorm!$A$1:$Q$3226,15,FALSE)</f>
        <v>44882.430183258701</v>
      </c>
      <c r="P357" s="1">
        <f>VLOOKUP($E357,[1]AllProteinsNorm!$A$1:$Q$3226,6,FALSE)</f>
        <v>19613.030993361699</v>
      </c>
      <c r="Q357" s="1">
        <f>VLOOKUP($E357,[1]AllProteinsNorm!$A$1:$Q$3226,8,FALSE)</f>
        <v>44457.041556725002</v>
      </c>
      <c r="R357" s="1">
        <f>VLOOKUP($E357,[1]AllProteinsNorm!$A$1:$Q$3226,13,FALSE)</f>
        <v>2597.0729383517901</v>
      </c>
      <c r="S357" s="1">
        <f>VLOOKUP($E357,[1]AllProteinsNorm!$A$1:$Q$3226,16,FALSE)</f>
        <v>11189.024955328399</v>
      </c>
      <c r="T357" s="1">
        <f>VLOOKUP($E357,[1]AllProteinsNorm!$A$1:$Q$3226,17,FALSE)</f>
        <v>34080.680137818097</v>
      </c>
      <c r="U357" s="1">
        <f>VLOOKUP($E357,[1]AllProteinsNorm!$A$1:$Q$3226,3,FALSE)</f>
        <v>8743.7289795767501</v>
      </c>
      <c r="V357" s="1">
        <f>VLOOKUP($E357,[1]AllProteinsNorm!$A$1:$Q$3226,7,FALSE)</f>
        <v>19968.453370220101</v>
      </c>
      <c r="W357" s="1">
        <f>VLOOKUP($E357,[1]AllProteinsNorm!$A$1:$Q$3226,9,FALSE)</f>
        <v>39585.040044875001</v>
      </c>
      <c r="X357" s="1">
        <f>VLOOKUP($E357,[1]AllProteinsNorm!$A$1:$Q$3226,12,FALSE)</f>
        <v>47293.636629353001</v>
      </c>
      <c r="Y357" s="29">
        <f>VLOOKUP($E357,[1]AllProteinsNorm!$A$1:$Q$3226,14,FALSE)</f>
        <v>12861.975500750599</v>
      </c>
      <c r="Z357" s="25">
        <f t="shared" si="68"/>
        <v>1.8708120833976196</v>
      </c>
      <c r="AA357" s="1">
        <f t="shared" si="68"/>
        <v>0.35949622433050687</v>
      </c>
      <c r="AB357" s="1">
        <f t="shared" si="68"/>
        <v>0.41581574828295709</v>
      </c>
      <c r="AC357" s="1">
        <f t="shared" si="68"/>
        <v>0.91340044075601567</v>
      </c>
      <c r="AD357" s="1">
        <f t="shared" si="68"/>
        <v>1.4404755032329009</v>
      </c>
      <c r="AE357" s="1">
        <f t="shared" si="68"/>
        <v>0.62946882721656416</v>
      </c>
      <c r="AF357" s="1">
        <f t="shared" si="68"/>
        <v>1.4268229025743866</v>
      </c>
      <c r="AG357" s="1">
        <f t="shared" si="68"/>
        <v>8.3351546084513409E-2</v>
      </c>
      <c r="AH357" s="1">
        <f t="shared" si="68"/>
        <v>0.35910525092787982</v>
      </c>
      <c r="AI357" s="1">
        <f t="shared" si="68"/>
        <v>1.0937996153861267</v>
      </c>
      <c r="AJ357" s="1">
        <f t="shared" si="68"/>
        <v>0.28062489821876763</v>
      </c>
      <c r="AK357" s="1">
        <f t="shared" si="68"/>
        <v>0.64087590176834075</v>
      </c>
      <c r="AL357" s="1">
        <f t="shared" si="68"/>
        <v>1.2704588465088278</v>
      </c>
      <c r="AM357" s="1">
        <f t="shared" si="68"/>
        <v>1.5178617723064425</v>
      </c>
      <c r="AN357" s="29">
        <f t="shared" si="68"/>
        <v>0.41279762607247883</v>
      </c>
      <c r="AO357" s="1">
        <f t="shared" si="65"/>
        <v>18228.656927570606</v>
      </c>
      <c r="AP357" s="1">
        <f t="shared" si="66"/>
        <v>15156.250532717346</v>
      </c>
      <c r="AQ357" s="29">
        <f t="shared" si="67"/>
        <v>15127.852866435625</v>
      </c>
    </row>
    <row r="358" spans="1:43" x14ac:dyDescent="0.2">
      <c r="A358" s="26"/>
      <c r="E358" s="25" t="s">
        <v>710</v>
      </c>
      <c r="F358" s="26" t="s">
        <v>711</v>
      </c>
      <c r="G358" s="1">
        <v>7.1566996562135596E-2</v>
      </c>
      <c r="H358" s="43">
        <v>0.365835962381164</v>
      </c>
      <c r="I358" s="1">
        <f>VLOOKUP(F358,'[1]SUSMB vs SHAM all proteins sum'!$B$2:$E$3214,2,FALSE)</f>
        <v>0.86809372321794898</v>
      </c>
      <c r="J358" s="29">
        <f>VLOOKUP(F358,'[1]SUSMB vs SHAM all proteins sum'!$B$2:$E$3214,3,FALSE)</f>
        <v>0.90901860794804001</v>
      </c>
      <c r="K358" s="25">
        <f>VLOOKUP($E358,[1]AllProteinsNorm!$A$1:$Q$3226,4,FALSE)</f>
        <v>35188.595683342297</v>
      </c>
      <c r="L358" s="1">
        <f>VLOOKUP($E358,[1]AllProteinsNorm!$A$1:$Q$3226,5,FALSE)</f>
        <v>64318.297300190301</v>
      </c>
      <c r="M358" s="1">
        <f>VLOOKUP($E358,[1]AllProteinsNorm!$A$1:$Q$3226,10,FALSE)</f>
        <v>13525.063230788301</v>
      </c>
      <c r="N358" s="1">
        <f>VLOOKUP($E358,[1]AllProteinsNorm!$A$1:$Q$3226,11,FALSE)</f>
        <v>105337.404105104</v>
      </c>
      <c r="O358" s="1">
        <f>VLOOKUP($E358,[1]AllProteinsNorm!$A$1:$Q$3226,15,FALSE)</f>
        <v>40200.5491641095</v>
      </c>
      <c r="P358" s="1">
        <f>VLOOKUP($E358,[1]AllProteinsNorm!$A$1:$Q$3226,6,FALSE)</f>
        <v>7553.2464147504897</v>
      </c>
      <c r="Q358" s="1">
        <f>VLOOKUP($E358,[1]AllProteinsNorm!$A$1:$Q$3226,8,FALSE)</f>
        <v>30160.780461544098</v>
      </c>
      <c r="R358" s="1">
        <f>VLOOKUP($E358,[1]AllProteinsNorm!$A$1:$Q$3226,13,FALSE)</f>
        <v>11768.785196881499</v>
      </c>
      <c r="S358" s="1">
        <f>VLOOKUP($E358,[1]AllProteinsNorm!$A$1:$Q$3226,16,FALSE)</f>
        <v>8010.3193672265297</v>
      </c>
      <c r="T358" s="1">
        <f>VLOOKUP($E358,[1]AllProteinsNorm!$A$1:$Q$3226,17,FALSE)</f>
        <v>39551.654498091797</v>
      </c>
      <c r="U358" s="1">
        <f>VLOOKUP($E358,[1]AllProteinsNorm!$A$1:$Q$3226,3,FALSE)</f>
        <v>137567.66969810001</v>
      </c>
      <c r="V358" s="1">
        <f>VLOOKUP($E358,[1]AllProteinsNorm!$A$1:$Q$3226,7,FALSE)</f>
        <v>28468.029605162399</v>
      </c>
      <c r="W358" s="1">
        <f>VLOOKUP($E358,[1]AllProteinsNorm!$A$1:$Q$3226,9,FALSE)</f>
        <v>22609.331045310701</v>
      </c>
      <c r="X358" s="1">
        <f>VLOOKUP($E358,[1]AllProteinsNorm!$A$1:$Q$3226,12,FALSE)</f>
        <v>11898.7984246907</v>
      </c>
      <c r="Y358" s="29">
        <f>VLOOKUP($E358,[1]AllProteinsNorm!$A$1:$Q$3226,14,FALSE)</f>
        <v>76364.169582693095</v>
      </c>
      <c r="Z358" s="25">
        <f t="shared" si="68"/>
        <v>0.68044645553745475</v>
      </c>
      <c r="AA358" s="1">
        <f t="shared" si="68"/>
        <v>1.2437312877716358</v>
      </c>
      <c r="AB358" s="1">
        <f t="shared" si="68"/>
        <v>0.26153590837006441</v>
      </c>
      <c r="AC358" s="1">
        <f t="shared" si="68"/>
        <v>2.0369230958757756</v>
      </c>
      <c r="AD358" s="1">
        <f t="shared" si="68"/>
        <v>0.77736325244506943</v>
      </c>
      <c r="AE358" s="1">
        <f t="shared" si="68"/>
        <v>0.14605810919447834</v>
      </c>
      <c r="AF358" s="1">
        <f t="shared" si="68"/>
        <v>0.58322293807866155</v>
      </c>
      <c r="AG358" s="1">
        <f t="shared" si="68"/>
        <v>0.22757453139826639</v>
      </c>
      <c r="AH358" s="1">
        <f t="shared" si="68"/>
        <v>0.15489658837770956</v>
      </c>
      <c r="AI358" s="1">
        <f t="shared" si="68"/>
        <v>0.76481549181596531</v>
      </c>
      <c r="AJ358" s="1">
        <f t="shared" si="68"/>
        <v>2.6601639373443851</v>
      </c>
      <c r="AK358" s="1">
        <f t="shared" si="68"/>
        <v>0.55048999440855717</v>
      </c>
      <c r="AL358" s="1">
        <f t="shared" si="68"/>
        <v>0.43719957767843926</v>
      </c>
      <c r="AM358" s="1">
        <f t="shared" si="68"/>
        <v>0.23008861410937706</v>
      </c>
      <c r="AN358" s="29">
        <f t="shared" si="68"/>
        <v>1.4766638882154215</v>
      </c>
      <c r="AO358" s="1">
        <f t="shared" si="65"/>
        <v>31299.78021581479</v>
      </c>
      <c r="AP358" s="1">
        <f t="shared" si="66"/>
        <v>13039.854361099955</v>
      </c>
      <c r="AQ358" s="29">
        <f t="shared" si="67"/>
        <v>46656.048258264665</v>
      </c>
    </row>
    <row r="359" spans="1:43" x14ac:dyDescent="0.2">
      <c r="A359" s="26"/>
      <c r="E359" s="25" t="s">
        <v>712</v>
      </c>
      <c r="F359" s="26" t="s">
        <v>713</v>
      </c>
      <c r="G359" s="1">
        <v>0.620035834263305</v>
      </c>
      <c r="H359" s="1">
        <v>1.0505096474025899</v>
      </c>
      <c r="I359" s="1">
        <f>VLOOKUP(F359,'[1]SUSMB vs SHAM all proteins sum'!$B$2:$E$3214,2,FALSE)</f>
        <v>0.91382174617888901</v>
      </c>
      <c r="J359" s="29">
        <f>VLOOKUP(F359,'[1]SUSMB vs SHAM all proteins sum'!$B$2:$E$3214,3,FALSE)</f>
        <v>0.98878886201180205</v>
      </c>
      <c r="K359" s="25">
        <f>VLOOKUP($E359,[1]AllProteinsNorm!$A$1:$Q$3226,4,FALSE)</f>
        <v>103007.09939525</v>
      </c>
      <c r="L359" s="1">
        <f>VLOOKUP($E359,[1]AllProteinsNorm!$A$1:$Q$3226,5,FALSE)</f>
        <v>109514.318490791</v>
      </c>
      <c r="M359" s="1">
        <f>VLOOKUP($E359,[1]AllProteinsNorm!$A$1:$Q$3226,10,FALSE)</f>
        <v>116594.32631807101</v>
      </c>
      <c r="N359" s="1">
        <f>VLOOKUP($E359,[1]AllProteinsNorm!$A$1:$Q$3226,11,FALSE)</f>
        <v>133033.887270056</v>
      </c>
      <c r="O359" s="1">
        <f>VLOOKUP($E359,[1]AllProteinsNorm!$A$1:$Q$3226,15,FALSE)</f>
        <v>148414.15334778701</v>
      </c>
      <c r="P359" s="1">
        <f>VLOOKUP($E359,[1]AllProteinsNorm!$A$1:$Q$3226,6,FALSE)</f>
        <v>116572.976464712</v>
      </c>
      <c r="Q359" s="1">
        <f>VLOOKUP($E359,[1]AllProteinsNorm!$A$1:$Q$3226,8,FALSE)</f>
        <v>150917.97037039499</v>
      </c>
      <c r="R359" s="1">
        <f>VLOOKUP($E359,[1]AllProteinsNorm!$A$1:$Q$3226,13,FALSE)</f>
        <v>102104.657294458</v>
      </c>
      <c r="S359" s="1">
        <f>VLOOKUP($E359,[1]AllProteinsNorm!$A$1:$Q$3226,16,FALSE)</f>
        <v>138386.185614455</v>
      </c>
      <c r="T359" s="1">
        <f>VLOOKUP($E359,[1]AllProteinsNorm!$A$1:$Q$3226,17,FALSE)</f>
        <v>133652.21907331899</v>
      </c>
      <c r="U359" s="1">
        <f>VLOOKUP($E359,[1]AllProteinsNorm!$A$1:$Q$3226,3,FALSE)</f>
        <v>131086.744973325</v>
      </c>
      <c r="V359" s="1">
        <f>VLOOKUP($E359,[1]AllProteinsNorm!$A$1:$Q$3226,7,FALSE)</f>
        <v>90487.125920168299</v>
      </c>
      <c r="W359" s="1">
        <f>VLOOKUP($E359,[1]AllProteinsNorm!$A$1:$Q$3226,9,FALSE)</f>
        <v>118753.763182729</v>
      </c>
      <c r="X359" s="1">
        <f>VLOOKUP($E359,[1]AllProteinsNorm!$A$1:$Q$3226,12,FALSE)</f>
        <v>141735.865941592</v>
      </c>
      <c r="Y359" s="29">
        <f>VLOOKUP($E359,[1]AllProteinsNorm!$A$1:$Q$3226,14,FALSE)</f>
        <v>122941.41102008001</v>
      </c>
      <c r="Z359" s="25">
        <f t="shared" si="68"/>
        <v>0.84354085482885</v>
      </c>
      <c r="AA359" s="1">
        <f t="shared" si="68"/>
        <v>0.89682946494055649</v>
      </c>
      <c r="AB359" s="1">
        <f t="shared" si="68"/>
        <v>0.95480872937846106</v>
      </c>
      <c r="AC359" s="1">
        <f t="shared" si="68"/>
        <v>1.0894348025313167</v>
      </c>
      <c r="AD359" s="1">
        <f t="shared" si="68"/>
        <v>1.2153861483208153</v>
      </c>
      <c r="AE359" s="1">
        <f t="shared" si="68"/>
        <v>0.95463389217152428</v>
      </c>
      <c r="AF359" s="1">
        <f t="shared" si="68"/>
        <v>1.2358902879770686</v>
      </c>
      <c r="AG359" s="1">
        <f t="shared" si="68"/>
        <v>0.83615061876158014</v>
      </c>
      <c r="AH359" s="1">
        <f t="shared" si="68"/>
        <v>1.1332655903822517</v>
      </c>
      <c r="AI359" s="1">
        <f t="shared" si="68"/>
        <v>1.0944984160196545</v>
      </c>
      <c r="AJ359" s="1">
        <f t="shared" si="68"/>
        <v>1.073489357148417</v>
      </c>
      <c r="AK359" s="1">
        <f t="shared" si="68"/>
        <v>0.74101288161526824</v>
      </c>
      <c r="AL359" s="1">
        <f t="shared" si="68"/>
        <v>0.97249268737220051</v>
      </c>
      <c r="AM359" s="1">
        <f t="shared" si="68"/>
        <v>1.1606966337098035</v>
      </c>
      <c r="AN359" s="29">
        <f t="shared" si="68"/>
        <v>1.0067859745065837</v>
      </c>
      <c r="AO359" s="1">
        <f t="shared" si="65"/>
        <v>16524.130348011844</v>
      </c>
      <c r="AP359" s="1">
        <f t="shared" si="66"/>
        <v>17121.129879301017</v>
      </c>
      <c r="AQ359" s="29">
        <f t="shared" si="67"/>
        <v>17155.574586009792</v>
      </c>
    </row>
    <row r="360" spans="1:43" x14ac:dyDescent="0.2">
      <c r="A360" s="26"/>
      <c r="E360" s="25" t="s">
        <v>714</v>
      </c>
      <c r="F360" s="26" t="s">
        <v>715</v>
      </c>
      <c r="G360" s="1">
        <v>0.39923475036496398</v>
      </c>
      <c r="H360" s="1">
        <v>0.70369694549178297</v>
      </c>
      <c r="I360" s="1">
        <f>VLOOKUP(F360,'[1]SUSMB vs SHAM all proteins sum'!$B$2:$E$3214,2,FALSE)</f>
        <v>0.39542111320259199</v>
      </c>
      <c r="J360" s="29">
        <f>VLOOKUP(F360,'[1]SUSMB vs SHAM all proteins sum'!$B$2:$E$3214,3,FALSE)</f>
        <v>0.83241611951292604</v>
      </c>
      <c r="K360" s="25">
        <f>VLOOKUP($E360,[1]AllProteinsNorm!$A$1:$Q$3226,4,FALSE)</f>
        <v>56827.216745928701</v>
      </c>
      <c r="L360" s="1">
        <f>VLOOKUP($E360,[1]AllProteinsNorm!$A$1:$Q$3226,5,FALSE)</f>
        <v>38071.345315233302</v>
      </c>
      <c r="M360" s="1">
        <f>VLOOKUP($E360,[1]AllProteinsNorm!$A$1:$Q$3226,10,FALSE)</f>
        <v>48154.773668542402</v>
      </c>
      <c r="N360" s="1">
        <f>VLOOKUP($E360,[1]AllProteinsNorm!$A$1:$Q$3226,11,FALSE)</f>
        <v>34742.663117226097</v>
      </c>
      <c r="O360" s="1">
        <f>VLOOKUP($E360,[1]AllProteinsNorm!$A$1:$Q$3226,15,FALSE)</f>
        <v>59552.9771882817</v>
      </c>
      <c r="P360" s="1">
        <f>VLOOKUP($E360,[1]AllProteinsNorm!$A$1:$Q$3226,6,FALSE)</f>
        <v>30821.294680612798</v>
      </c>
      <c r="Q360" s="1">
        <f>VLOOKUP($E360,[1]AllProteinsNorm!$A$1:$Q$3226,8,FALSE)</f>
        <v>60496.055371852497</v>
      </c>
      <c r="R360" s="1">
        <f>VLOOKUP($E360,[1]AllProteinsNorm!$A$1:$Q$3226,13,FALSE)</f>
        <v>80856.039709928795</v>
      </c>
      <c r="S360" s="1">
        <f>VLOOKUP($E360,[1]AllProteinsNorm!$A$1:$Q$3226,16,FALSE)</f>
        <v>9038.9131759548309</v>
      </c>
      <c r="T360" s="1">
        <f>VLOOKUP($E360,[1]AllProteinsNorm!$A$1:$Q$3226,17,FALSE)</f>
        <v>27294.946786556698</v>
      </c>
      <c r="U360" s="1">
        <f>VLOOKUP($E360,[1]AllProteinsNorm!$A$1:$Q$3226,3,FALSE)</f>
        <v>24028.984834385599</v>
      </c>
      <c r="V360" s="1">
        <f>VLOOKUP($E360,[1]AllProteinsNorm!$A$1:$Q$3226,7,FALSE)</f>
        <v>31186.317366496802</v>
      </c>
      <c r="W360" s="1">
        <f>VLOOKUP($E360,[1]AllProteinsNorm!$A$1:$Q$3226,9,FALSE)</f>
        <v>41379.960175173903</v>
      </c>
      <c r="X360" s="1">
        <f>VLOOKUP($E360,[1]AllProteinsNorm!$A$1:$Q$3226,12,FALSE)</f>
        <v>68528.348092100801</v>
      </c>
      <c r="Y360" s="29">
        <f>VLOOKUP($E360,[1]AllProteinsNorm!$A$1:$Q$3226,14,FALSE)</f>
        <v>40541.806605686397</v>
      </c>
      <c r="Z360" s="25">
        <f t="shared" si="68"/>
        <v>1.1971236972494463</v>
      </c>
      <c r="AA360" s="1">
        <f t="shared" si="68"/>
        <v>0.80201199834932457</v>
      </c>
      <c r="AB360" s="1">
        <f t="shared" si="68"/>
        <v>1.0144297749445175</v>
      </c>
      <c r="AC360" s="1">
        <f t="shared" si="68"/>
        <v>0.731889888416283</v>
      </c>
      <c r="AD360" s="1">
        <f t="shared" si="68"/>
        <v>1.2545446410404282</v>
      </c>
      <c r="AE360" s="1">
        <f t="shared" si="68"/>
        <v>0.64928223402236762</v>
      </c>
      <c r="AF360" s="1">
        <f t="shared" si="68"/>
        <v>1.2744115517666594</v>
      </c>
      <c r="AG360" s="1">
        <f t="shared" si="68"/>
        <v>1.7033155369065778</v>
      </c>
      <c r="AH360" s="1">
        <f t="shared" si="68"/>
        <v>0.19041399139244339</v>
      </c>
      <c r="AI360" s="1">
        <f t="shared" si="68"/>
        <v>0.57499609314740252</v>
      </c>
      <c r="AJ360" s="1">
        <f t="shared" si="68"/>
        <v>0.50619524962308549</v>
      </c>
      <c r="AK360" s="1">
        <f t="shared" si="68"/>
        <v>0.65697181187480902</v>
      </c>
      <c r="AL360" s="1">
        <f t="shared" si="68"/>
        <v>0.87171136919155967</v>
      </c>
      <c r="AM360" s="1">
        <f t="shared" si="68"/>
        <v>1.4436200491957081</v>
      </c>
      <c r="AN360" s="29">
        <f t="shared" si="68"/>
        <v>0.85405480324616534</v>
      </c>
      <c r="AO360" s="1">
        <f t="shared" si="65"/>
        <v>9842.2006862424259</v>
      </c>
      <c r="AP360" s="1">
        <f t="shared" si="66"/>
        <v>25608.926228296179</v>
      </c>
      <c r="AQ360" s="29">
        <f t="shared" si="67"/>
        <v>15115.55110611178</v>
      </c>
    </row>
    <row r="361" spans="1:43" x14ac:dyDescent="0.2">
      <c r="A361" s="26"/>
      <c r="E361" s="25" t="s">
        <v>716</v>
      </c>
      <c r="F361" s="26" t="s">
        <v>717</v>
      </c>
      <c r="G361" s="1">
        <v>0.77557031665075904</v>
      </c>
      <c r="H361" s="1">
        <v>0.97769059101278499</v>
      </c>
      <c r="I361" s="1">
        <f>VLOOKUP(F361,'[1]SUSMB vs SHAM all proteins sum'!$B$2:$E$3214,2,FALSE)</f>
        <v>0.87695917419089697</v>
      </c>
      <c r="J361" s="29">
        <f>VLOOKUP(F361,'[1]SUSMB vs SHAM all proteins sum'!$B$2:$E$3214,3,FALSE)</f>
        <v>0.98640617425126897</v>
      </c>
      <c r="K361" s="25">
        <f>VLOOKUP($E361,[1]AllProteinsNorm!$A$1:$Q$3226,4,FALSE)</f>
        <v>363544.03962641099</v>
      </c>
      <c r="L361" s="1">
        <f>VLOOKUP($E361,[1]AllProteinsNorm!$A$1:$Q$3226,5,FALSE)</f>
        <v>357513.92106549302</v>
      </c>
      <c r="M361" s="1">
        <f>VLOOKUP($E361,[1]AllProteinsNorm!$A$1:$Q$3226,10,FALSE)</f>
        <v>470790.60414611403</v>
      </c>
      <c r="N361" s="1">
        <f>VLOOKUP($E361,[1]AllProteinsNorm!$A$1:$Q$3226,11,FALSE)</f>
        <v>441515.69877105701</v>
      </c>
      <c r="O361" s="1">
        <f>VLOOKUP($E361,[1]AllProteinsNorm!$A$1:$Q$3226,15,FALSE)</f>
        <v>503055.58621252899</v>
      </c>
      <c r="P361" s="1">
        <f>VLOOKUP($E361,[1]AllProteinsNorm!$A$1:$Q$3226,6,FALSE)</f>
        <v>424404.10471657402</v>
      </c>
      <c r="Q361" s="1">
        <f>VLOOKUP($E361,[1]AllProteinsNorm!$A$1:$Q$3226,8,FALSE)</f>
        <v>438376.23700353998</v>
      </c>
      <c r="R361" s="1">
        <f>VLOOKUP($E361,[1]AllProteinsNorm!$A$1:$Q$3226,13,FALSE)</f>
        <v>379663.17106861097</v>
      </c>
      <c r="S361" s="1">
        <f>VLOOKUP($E361,[1]AllProteinsNorm!$A$1:$Q$3226,16,FALSE)</f>
        <v>446651.37495659001</v>
      </c>
      <c r="T361" s="1">
        <f>VLOOKUP($E361,[1]AllProteinsNorm!$A$1:$Q$3226,17,FALSE)</f>
        <v>384816.20414799202</v>
      </c>
      <c r="U361" s="1">
        <f>VLOOKUP($E361,[1]AllProteinsNorm!$A$1:$Q$3226,3,FALSE)</f>
        <v>348215.04722923</v>
      </c>
      <c r="V361" s="1">
        <f>VLOOKUP($E361,[1]AllProteinsNorm!$A$1:$Q$3226,7,FALSE)</f>
        <v>399787.04145704699</v>
      </c>
      <c r="W361" s="1">
        <f>VLOOKUP($E361,[1]AllProteinsNorm!$A$1:$Q$3226,9,FALSE)</f>
        <v>444126.06045193301</v>
      </c>
      <c r="X361" s="1">
        <f>VLOOKUP($E361,[1]AllProteinsNorm!$A$1:$Q$3226,12,FALSE)</f>
        <v>455444.267710343</v>
      </c>
      <c r="Y361" s="29">
        <f>VLOOKUP($E361,[1]AllProteinsNorm!$A$1:$Q$3226,14,FALSE)</f>
        <v>450714.016338646</v>
      </c>
      <c r="Z361" s="25">
        <f t="shared" si="68"/>
        <v>0.85082536481948479</v>
      </c>
      <c r="AA361" s="1">
        <f t="shared" si="68"/>
        <v>0.83671269272129789</v>
      </c>
      <c r="AB361" s="1">
        <f t="shared" si="68"/>
        <v>1.1018213582536835</v>
      </c>
      <c r="AC361" s="1">
        <f t="shared" si="68"/>
        <v>1.0333074250548755</v>
      </c>
      <c r="AD361" s="1">
        <f t="shared" si="68"/>
        <v>1.1773331591506588</v>
      </c>
      <c r="AE361" s="1">
        <f t="shared" si="68"/>
        <v>0.9932600671914108</v>
      </c>
      <c r="AF361" s="1">
        <f t="shared" si="68"/>
        <v>1.0259599419096987</v>
      </c>
      <c r="AG361" s="1">
        <f t="shared" si="68"/>
        <v>0.88854999896278286</v>
      </c>
      <c r="AH361" s="1">
        <f t="shared" si="68"/>
        <v>1.0453267764617673</v>
      </c>
      <c r="AI361" s="1">
        <f t="shared" si="68"/>
        <v>0.90060997181833213</v>
      </c>
      <c r="AJ361" s="1">
        <f t="shared" si="68"/>
        <v>0.81494994361315909</v>
      </c>
      <c r="AK361" s="1">
        <f t="shared" si="68"/>
        <v>0.93564717976766165</v>
      </c>
      <c r="AL361" s="1">
        <f t="shared" si="68"/>
        <v>1.0394166214309855</v>
      </c>
      <c r="AM361" s="1">
        <f t="shared" si="68"/>
        <v>1.065905345684683</v>
      </c>
      <c r="AN361" s="29">
        <f t="shared" si="68"/>
        <v>1.0548348358967965</v>
      </c>
      <c r="AO361" s="1">
        <f t="shared" si="65"/>
        <v>57909.14538196713</v>
      </c>
      <c r="AP361" s="1">
        <f t="shared" si="66"/>
        <v>27554.350093579043</v>
      </c>
      <c r="AQ361" s="29">
        <f t="shared" si="67"/>
        <v>40847.936499215801</v>
      </c>
    </row>
    <row r="362" spans="1:43" x14ac:dyDescent="0.2">
      <c r="A362" s="26"/>
      <c r="E362" s="25" t="s">
        <v>718</v>
      </c>
      <c r="F362" s="26" t="s">
        <v>719</v>
      </c>
      <c r="G362" s="1">
        <v>0.468920510630779</v>
      </c>
      <c r="H362" s="1">
        <v>0.944869222223781</v>
      </c>
      <c r="I362" s="1">
        <f>VLOOKUP(F362,'[1]SUSMB vs SHAM all proteins sum'!$B$2:$E$3214,2,FALSE)</f>
        <v>0.77108230032034897</v>
      </c>
      <c r="J362" s="29">
        <f>VLOOKUP(F362,'[1]SUSMB vs SHAM all proteins sum'!$B$2:$E$3214,3,FALSE)</f>
        <v>1.0215748674910401</v>
      </c>
      <c r="K362" s="25">
        <f>VLOOKUP($E362,[1]AllProteinsNorm!$A$1:$Q$3226,4,FALSE)</f>
        <v>524286.082291739</v>
      </c>
      <c r="L362" s="1">
        <f>VLOOKUP($E362,[1]AllProteinsNorm!$A$1:$Q$3226,5,FALSE)</f>
        <v>548461.86189496401</v>
      </c>
      <c r="M362" s="1">
        <f>VLOOKUP($E362,[1]AllProteinsNorm!$A$1:$Q$3226,10,FALSE)</f>
        <v>670005.00256660802</v>
      </c>
      <c r="N362" s="1">
        <f>VLOOKUP($E362,[1]AllProteinsNorm!$A$1:$Q$3226,11,FALSE)</f>
        <v>673341.82680983003</v>
      </c>
      <c r="O362" s="1">
        <f>VLOOKUP($E362,[1]AllProteinsNorm!$A$1:$Q$3226,15,FALSE)</f>
        <v>764231.36811298702</v>
      </c>
      <c r="P362" s="1">
        <f>VLOOKUP($E362,[1]AllProteinsNorm!$A$1:$Q$3226,6,FALSE)</f>
        <v>614149.74786644499</v>
      </c>
      <c r="Q362" s="1">
        <f>VLOOKUP($E362,[1]AllProteinsNorm!$A$1:$Q$3226,8,FALSE)</f>
        <v>613333.61250644305</v>
      </c>
      <c r="R362" s="1">
        <f>VLOOKUP($E362,[1]AllProteinsNorm!$A$1:$Q$3226,13,FALSE)</f>
        <v>538520.43492164696</v>
      </c>
      <c r="S362" s="1">
        <f>VLOOKUP($E362,[1]AllProteinsNorm!$A$1:$Q$3226,16,FALSE)</f>
        <v>600968.83164918097</v>
      </c>
      <c r="T362" s="1">
        <f>VLOOKUP($E362,[1]AllProteinsNorm!$A$1:$Q$3226,17,FALSE)</f>
        <v>612472.49999109702</v>
      </c>
      <c r="U362" s="1">
        <f>VLOOKUP($E362,[1]AllProteinsNorm!$A$1:$Q$3226,3,FALSE)</f>
        <v>626618.25539337995</v>
      </c>
      <c r="V362" s="1">
        <f>VLOOKUP($E362,[1]AllProteinsNorm!$A$1:$Q$3226,7,FALSE)</f>
        <v>635878.665990312</v>
      </c>
      <c r="W362" s="1">
        <f>VLOOKUP($E362,[1]AllProteinsNorm!$A$1:$Q$3226,9,FALSE)</f>
        <v>637364.36719372799</v>
      </c>
      <c r="X362" s="1">
        <f>VLOOKUP($E362,[1]AllProteinsNorm!$A$1:$Q$3226,12,FALSE)</f>
        <v>657083.50075172202</v>
      </c>
      <c r="Y362" s="29">
        <f>VLOOKUP($E362,[1]AllProteinsNorm!$A$1:$Q$3226,14,FALSE)</f>
        <v>661026.11995397694</v>
      </c>
      <c r="Z362" s="25">
        <f t="shared" si="68"/>
        <v>0.82426464918378528</v>
      </c>
      <c r="AA362" s="1">
        <f t="shared" si="68"/>
        <v>0.86227298311912759</v>
      </c>
      <c r="AB362" s="1">
        <f t="shared" si="68"/>
        <v>1.0533589523832532</v>
      </c>
      <c r="AC362" s="1">
        <f t="shared" si="68"/>
        <v>1.0586049933466235</v>
      </c>
      <c r="AD362" s="1">
        <f t="shared" si="68"/>
        <v>1.2014984219672105</v>
      </c>
      <c r="AE362" s="1">
        <f t="shared" si="68"/>
        <v>0.96554523106672563</v>
      </c>
      <c r="AF362" s="1">
        <f t="shared" si="68"/>
        <v>0.96426213096370939</v>
      </c>
      <c r="AG362" s="1">
        <f t="shared" si="68"/>
        <v>0.84664341160594048</v>
      </c>
      <c r="AH362" s="1">
        <f t="shared" si="68"/>
        <v>0.94482264534739235</v>
      </c>
      <c r="AI362" s="1">
        <f t="shared" si="68"/>
        <v>0.96290831931517795</v>
      </c>
      <c r="AJ362" s="1">
        <f t="shared" si="68"/>
        <v>0.98514779220588555</v>
      </c>
      <c r="AK362" s="1">
        <f t="shared" si="68"/>
        <v>0.99970669306133608</v>
      </c>
      <c r="AL362" s="1">
        <f t="shared" si="68"/>
        <v>1.002042461685734</v>
      </c>
      <c r="AM362" s="1">
        <f t="shared" si="68"/>
        <v>1.0330442091159544</v>
      </c>
      <c r="AN362" s="29">
        <f t="shared" si="68"/>
        <v>1.0392426601971019</v>
      </c>
      <c r="AO362" s="1">
        <f t="shared" si="65"/>
        <v>88472.526533523385</v>
      </c>
      <c r="AP362" s="1">
        <f t="shared" si="66"/>
        <v>29085.181240028625</v>
      </c>
      <c r="AQ362" s="29">
        <f t="shared" si="67"/>
        <v>13208.7550146591</v>
      </c>
    </row>
    <row r="363" spans="1:43" x14ac:dyDescent="0.2">
      <c r="A363" s="26"/>
      <c r="E363" s="25" t="s">
        <v>720</v>
      </c>
      <c r="F363" s="26" t="s">
        <v>721</v>
      </c>
      <c r="G363" s="1">
        <v>0.93426535578970005</v>
      </c>
      <c r="H363" s="1">
        <v>0.99639567832324405</v>
      </c>
      <c r="I363" s="1">
        <f>VLOOKUP(F363,'[1]SUSMB vs SHAM all proteins sum'!$B$2:$E$3214,2,FALSE)</f>
        <v>0.25165646208610798</v>
      </c>
      <c r="J363" s="29">
        <f>VLOOKUP(F363,'[1]SUSMB vs SHAM all proteins sum'!$B$2:$E$3214,3,FALSE)</f>
        <v>0.92567604488865995</v>
      </c>
      <c r="K363" s="25">
        <f>VLOOKUP($E363,[1]AllProteinsNorm!$A$1:$Q$3226,4,FALSE)</f>
        <v>1613936.8043209601</v>
      </c>
      <c r="L363" s="1">
        <f>VLOOKUP($E363,[1]AllProteinsNorm!$A$1:$Q$3226,5,FALSE)</f>
        <v>1602884.828891</v>
      </c>
      <c r="M363" s="1">
        <f>VLOOKUP($E363,[1]AllProteinsNorm!$A$1:$Q$3226,10,FALSE)</f>
        <v>1657618.03426948</v>
      </c>
      <c r="N363" s="1">
        <f>VLOOKUP($E363,[1]AllProteinsNorm!$A$1:$Q$3226,11,FALSE)</f>
        <v>1553325.0358633799</v>
      </c>
      <c r="O363" s="1">
        <f>VLOOKUP($E363,[1]AllProteinsNorm!$A$1:$Q$3226,15,FALSE)</f>
        <v>1710420.2901282101</v>
      </c>
      <c r="P363" s="1">
        <f>VLOOKUP($E363,[1]AllProteinsNorm!$A$1:$Q$3226,6,FALSE)</f>
        <v>1679384.5243404</v>
      </c>
      <c r="Q363" s="1">
        <f>VLOOKUP($E363,[1]AllProteinsNorm!$A$1:$Q$3226,8,FALSE)</f>
        <v>1841870.59485555</v>
      </c>
      <c r="R363" s="1">
        <f>VLOOKUP($E363,[1]AllProteinsNorm!$A$1:$Q$3226,13,FALSE)</f>
        <v>1462146.2228492701</v>
      </c>
      <c r="S363" s="1">
        <f>VLOOKUP($E363,[1]AllProteinsNorm!$A$1:$Q$3226,16,FALSE)</f>
        <v>1602456.09356321</v>
      </c>
      <c r="T363" s="1">
        <f>VLOOKUP($E363,[1]AllProteinsNorm!$A$1:$Q$3226,17,FALSE)</f>
        <v>1543872.59344202</v>
      </c>
      <c r="U363" s="1">
        <f>VLOOKUP($E363,[1]AllProteinsNorm!$A$1:$Q$3226,3,FALSE)</f>
        <v>1201980.8906497699</v>
      </c>
      <c r="V363" s="1">
        <f>VLOOKUP($E363,[1]AllProteinsNorm!$A$1:$Q$3226,7,FALSE)</f>
        <v>1658933.1048354199</v>
      </c>
      <c r="W363" s="1">
        <f>VLOOKUP($E363,[1]AllProteinsNorm!$A$1:$Q$3226,9,FALSE)</f>
        <v>1676664.88554144</v>
      </c>
      <c r="X363" s="1">
        <f>VLOOKUP($E363,[1]AllProteinsNorm!$A$1:$Q$3226,12,FALSE)</f>
        <v>1554712.7271318899</v>
      </c>
      <c r="Y363" s="29">
        <f>VLOOKUP($E363,[1]AllProteinsNorm!$A$1:$Q$3226,14,FALSE)</f>
        <v>1489740.9431517201</v>
      </c>
      <c r="Z363" s="25">
        <f t="shared" ref="Z363:AN379" si="69">K363/AVERAGE($K363:$O363)</f>
        <v>0.99158277036917086</v>
      </c>
      <c r="AA363" s="1">
        <f t="shared" si="69"/>
        <v>0.98479257363683803</v>
      </c>
      <c r="AB363" s="1">
        <f t="shared" si="69"/>
        <v>1.0184199766894702</v>
      </c>
      <c r="AC363" s="1">
        <f t="shared" si="69"/>
        <v>0.9543436510162735</v>
      </c>
      <c r="AD363" s="1">
        <f t="shared" si="69"/>
        <v>1.0508610282882471</v>
      </c>
      <c r="AE363" s="1">
        <f t="shared" si="69"/>
        <v>1.0317930384276692</v>
      </c>
      <c r="AF363" s="1">
        <f t="shared" si="69"/>
        <v>1.1316224663931596</v>
      </c>
      <c r="AG363" s="1">
        <f t="shared" si="69"/>
        <v>0.89832451831823523</v>
      </c>
      <c r="AH363" s="1">
        <f t="shared" si="69"/>
        <v>0.98452916396494328</v>
      </c>
      <c r="AI363" s="1">
        <f t="shared" si="69"/>
        <v>0.94853618754073132</v>
      </c>
      <c r="AJ363" s="1">
        <f t="shared" si="69"/>
        <v>0.73848216255453769</v>
      </c>
      <c r="AK363" s="1">
        <f t="shared" si="69"/>
        <v>1.0192279397469546</v>
      </c>
      <c r="AL363" s="1">
        <f t="shared" si="69"/>
        <v>1.0301221260552291</v>
      </c>
      <c r="AM363" s="1">
        <f t="shared" si="69"/>
        <v>0.95519623133339759</v>
      </c>
      <c r="AN363" s="29">
        <f t="shared" si="69"/>
        <v>0.91527837247894883</v>
      </c>
      <c r="AO363" s="1">
        <f t="shared" si="65"/>
        <v>53055.761026328968</v>
      </c>
      <c r="AP363" s="1">
        <f t="shared" si="66"/>
        <v>129303.74573869248</v>
      </c>
      <c r="AQ363" s="29">
        <f t="shared" si="67"/>
        <v>171486.71435224125</v>
      </c>
    </row>
    <row r="364" spans="1:43" x14ac:dyDescent="0.2">
      <c r="A364" s="26"/>
      <c r="E364" s="25" t="s">
        <v>722</v>
      </c>
      <c r="F364" s="26" t="s">
        <v>723</v>
      </c>
      <c r="G364" s="1">
        <v>0.85768017896238502</v>
      </c>
      <c r="H364" s="1">
        <v>0.905316285690137</v>
      </c>
      <c r="I364" s="1">
        <f>VLOOKUP(F364,'[1]SUSMB vs SHAM all proteins sum'!$B$2:$E$3214,2,FALSE)</f>
        <v>0.38949963324692799</v>
      </c>
      <c r="J364" s="29">
        <f>VLOOKUP(F364,'[1]SUSMB vs SHAM all proteins sum'!$B$2:$E$3214,3,FALSE)</f>
        <v>1.4202291075692299</v>
      </c>
      <c r="K364" s="25">
        <f>VLOOKUP($E364,[1]AllProteinsNorm!$A$1:$Q$3226,4,FALSE)</f>
        <v>65907.504647558206</v>
      </c>
      <c r="L364" s="1">
        <f>VLOOKUP($E364,[1]AllProteinsNorm!$A$1:$Q$3226,5,FALSE)</f>
        <v>29466.595447573702</v>
      </c>
      <c r="M364" s="1">
        <f>VLOOKUP($E364,[1]AllProteinsNorm!$A$1:$Q$3226,10,FALSE)</f>
        <v>11958.219535550999</v>
      </c>
      <c r="N364" s="1">
        <f>VLOOKUP($E364,[1]AllProteinsNorm!$A$1:$Q$3226,11,FALSE)</f>
        <v>49458.607552441499</v>
      </c>
      <c r="O364" s="1">
        <f>VLOOKUP($E364,[1]AllProteinsNorm!$A$1:$Q$3226,15,FALSE)</f>
        <v>97974.999204565494</v>
      </c>
      <c r="P364" s="1">
        <f>VLOOKUP($E364,[1]AllProteinsNorm!$A$1:$Q$3226,6,FALSE)</f>
        <v>11335.351790324799</v>
      </c>
      <c r="Q364" s="1">
        <f>VLOOKUP($E364,[1]AllProteinsNorm!$A$1:$Q$3226,8,FALSE)</f>
        <v>68862.548159076003</v>
      </c>
      <c r="R364" s="1">
        <f>VLOOKUP($E364,[1]AllProteinsNorm!$A$1:$Q$3226,13,FALSE)</f>
        <v>28950.136077982301</v>
      </c>
      <c r="S364" s="1">
        <f>VLOOKUP($E364,[1]AllProteinsNorm!$A$1:$Q$3226,16,FALSE)</f>
        <v>27502.909694099399</v>
      </c>
      <c r="T364" s="1">
        <f>VLOOKUP($E364,[1]AllProteinsNorm!$A$1:$Q$3226,17,FALSE)</f>
        <v>110114.072733569</v>
      </c>
      <c r="U364" s="1">
        <f>VLOOKUP($E364,[1]AllProteinsNorm!$A$1:$Q$3226,3,FALSE)</f>
        <v>53198.7237696226</v>
      </c>
      <c r="V364" s="1">
        <f>VLOOKUP($E364,[1]AllProteinsNorm!$A$1:$Q$3226,7,FALSE)</f>
        <v>64973.972252421299</v>
      </c>
      <c r="W364" s="1">
        <f>VLOOKUP($E364,[1]AllProteinsNorm!$A$1:$Q$3226,9,FALSE)</f>
        <v>81857.270183556393</v>
      </c>
      <c r="X364" s="1">
        <f>VLOOKUP($E364,[1]AllProteinsNorm!$A$1:$Q$3226,12,FALSE)</f>
        <v>37703.831918062599</v>
      </c>
      <c r="Y364" s="29">
        <f>VLOOKUP($E364,[1]AllProteinsNorm!$A$1:$Q$3226,14,FALSE)</f>
        <v>60953.292710890499</v>
      </c>
      <c r="Z364" s="25">
        <f t="shared" si="69"/>
        <v>1.293491354633969</v>
      </c>
      <c r="AA364" s="1">
        <f t="shared" si="69"/>
        <v>0.57830723019712071</v>
      </c>
      <c r="AB364" s="1">
        <f t="shared" si="69"/>
        <v>0.23469032348842414</v>
      </c>
      <c r="AC364" s="1">
        <f t="shared" si="69"/>
        <v>0.97066762917851679</v>
      </c>
      <c r="AD364" s="1">
        <f t="shared" si="69"/>
        <v>1.9228434625019692</v>
      </c>
      <c r="AE364" s="1">
        <f t="shared" si="69"/>
        <v>0.22246600930995838</v>
      </c>
      <c r="AF364" s="1">
        <f t="shared" si="69"/>
        <v>1.3514866201982689</v>
      </c>
      <c r="AG364" s="1">
        <f t="shared" si="69"/>
        <v>0.56817127173292881</v>
      </c>
      <c r="AH364" s="1">
        <f t="shared" si="69"/>
        <v>0.53976821162981703</v>
      </c>
      <c r="AI364" s="1">
        <f t="shared" si="69"/>
        <v>2.1610832008595016</v>
      </c>
      <c r="AJ364" s="1">
        <f t="shared" si="69"/>
        <v>1.0440706205088719</v>
      </c>
      <c r="AK364" s="1">
        <f t="shared" si="69"/>
        <v>1.2751699800221163</v>
      </c>
      <c r="AL364" s="1">
        <f t="shared" si="69"/>
        <v>1.6065191947801947</v>
      </c>
      <c r="AM364" s="1">
        <f t="shared" si="69"/>
        <v>0.73997006688969102</v>
      </c>
      <c r="AN364" s="29">
        <f t="shared" si="69"/>
        <v>1.1962606926119088</v>
      </c>
      <c r="AO364" s="1">
        <f t="shared" si="65"/>
        <v>29729.437637213323</v>
      </c>
      <c r="AP364" s="1">
        <f t="shared" si="66"/>
        <v>35809.42699093718</v>
      </c>
      <c r="AQ364" s="29">
        <f t="shared" si="67"/>
        <v>14466.659256663495</v>
      </c>
    </row>
    <row r="365" spans="1:43" x14ac:dyDescent="0.2">
      <c r="A365" s="26"/>
      <c r="E365" s="25" t="s">
        <v>724</v>
      </c>
      <c r="F365" s="26" t="s">
        <v>725</v>
      </c>
      <c r="G365" s="43">
        <v>2.4130468135518598E-2</v>
      </c>
      <c r="H365" s="1">
        <v>1.16178837189689</v>
      </c>
      <c r="I365" s="1">
        <f>VLOOKUP(F365,'[1]SUSMB vs SHAM all proteins sum'!$B$2:$E$3214,2,FALSE)</f>
        <v>2.5819753995614401E-2</v>
      </c>
      <c r="J365" s="29">
        <f>VLOOKUP(F365,'[1]SUSMB vs SHAM all proteins sum'!$B$2:$E$3214,3,FALSE)</f>
        <v>1.1774402929555601</v>
      </c>
      <c r="K365" s="25">
        <f>VLOOKUP($E365,[1]AllProteinsNorm!$A$1:$Q$3226,4,FALSE)</f>
        <v>438854.55668577697</v>
      </c>
      <c r="L365" s="1">
        <f>VLOOKUP($E365,[1]AllProteinsNorm!$A$1:$Q$3226,5,FALSE)</f>
        <v>567799.25092521997</v>
      </c>
      <c r="M365" s="1">
        <f>VLOOKUP($E365,[1]AllProteinsNorm!$A$1:$Q$3226,10,FALSE)</f>
        <v>473318.08909492701</v>
      </c>
      <c r="N365" s="1">
        <f>VLOOKUP($E365,[1]AllProteinsNorm!$A$1:$Q$3226,11,FALSE)</f>
        <v>556522.58985653101</v>
      </c>
      <c r="O365" s="1">
        <f>VLOOKUP($E365,[1]AllProteinsNorm!$A$1:$Q$3226,15,FALSE)</f>
        <v>476954.43620304897</v>
      </c>
      <c r="P365" s="1">
        <f>VLOOKUP($E365,[1]AllProteinsNorm!$A$1:$Q$3226,6,FALSE)</f>
        <v>552240.35563022096</v>
      </c>
      <c r="Q365" s="1">
        <f>VLOOKUP($E365,[1]AllProteinsNorm!$A$1:$Q$3226,8,FALSE)</f>
        <v>604774.87467686203</v>
      </c>
      <c r="R365" s="1">
        <f>VLOOKUP($E365,[1]AllProteinsNorm!$A$1:$Q$3226,13,FALSE)</f>
        <v>615314.63169357402</v>
      </c>
      <c r="S365" s="1">
        <f>VLOOKUP($E365,[1]AllProteinsNorm!$A$1:$Q$3226,16,FALSE)</f>
        <v>566432.19101923297</v>
      </c>
      <c r="T365" s="1">
        <f>VLOOKUP($E365,[1]AllProteinsNorm!$A$1:$Q$3226,17,FALSE)</f>
        <v>569241.16316830902</v>
      </c>
      <c r="U365" s="1">
        <f>VLOOKUP($E365,[1]AllProteinsNorm!$A$1:$Q$3226,3,FALSE)</f>
        <v>594128.17617315298</v>
      </c>
      <c r="V365" s="1">
        <f>VLOOKUP($E365,[1]AllProteinsNorm!$A$1:$Q$3226,7,FALSE)</f>
        <v>561608.17771034595</v>
      </c>
      <c r="W365" s="1">
        <f>VLOOKUP($E365,[1]AllProteinsNorm!$A$1:$Q$3226,9,FALSE)</f>
        <v>595209.48587986303</v>
      </c>
      <c r="X365" s="1">
        <f>VLOOKUP($E365,[1]AllProteinsNorm!$A$1:$Q$3226,12,FALSE)</f>
        <v>542031.07436403201</v>
      </c>
      <c r="Y365" s="29">
        <f>VLOOKUP($E365,[1]AllProteinsNorm!$A$1:$Q$3226,14,FALSE)</f>
        <v>658135.15071257902</v>
      </c>
      <c r="Z365" s="25">
        <f t="shared" si="69"/>
        <v>0.87301268132179299</v>
      </c>
      <c r="AA365" s="1">
        <f t="shared" si="69"/>
        <v>1.1295221593372988</v>
      </c>
      <c r="AB365" s="1">
        <f t="shared" si="69"/>
        <v>0.94157093229120281</v>
      </c>
      <c r="AC365" s="1">
        <f t="shared" si="69"/>
        <v>1.1070895151595102</v>
      </c>
      <c r="AD365" s="1">
        <f t="shared" si="69"/>
        <v>0.94880471189019489</v>
      </c>
      <c r="AE365" s="1">
        <f t="shared" si="69"/>
        <v>1.0985708733293067</v>
      </c>
      <c r="AF365" s="1">
        <f t="shared" si="69"/>
        <v>1.2030777096743999</v>
      </c>
      <c r="AG365" s="1">
        <f t="shared" si="69"/>
        <v>1.2240444317773405</v>
      </c>
      <c r="AH365" s="1">
        <f t="shared" si="69"/>
        <v>1.1268026692103961</v>
      </c>
      <c r="AI365" s="1">
        <f t="shared" si="69"/>
        <v>1.1323905531010012</v>
      </c>
      <c r="AJ365" s="1">
        <f t="shared" si="69"/>
        <v>1.1818982490391015</v>
      </c>
      <c r="AK365" s="1">
        <f t="shared" si="69"/>
        <v>1.1172062671009408</v>
      </c>
      <c r="AL365" s="1">
        <f t="shared" si="69"/>
        <v>1.1840492967427489</v>
      </c>
      <c r="AM365" s="1">
        <f t="shared" si="69"/>
        <v>1.0782615661185679</v>
      </c>
      <c r="AN365" s="29">
        <f t="shared" si="69"/>
        <v>1.3092272231027562</v>
      </c>
      <c r="AO365" s="1">
        <f t="shared" si="65"/>
        <v>50472.080408397116</v>
      </c>
      <c r="AP365" s="1">
        <f t="shared" si="66"/>
        <v>24160.062910026249</v>
      </c>
      <c r="AQ365" s="29">
        <f t="shared" si="67"/>
        <v>39480.236590551482</v>
      </c>
    </row>
    <row r="366" spans="1:43" x14ac:dyDescent="0.2">
      <c r="A366" s="26"/>
      <c r="E366" s="25" t="s">
        <v>726</v>
      </c>
      <c r="F366" s="26" t="s">
        <v>727</v>
      </c>
      <c r="G366" s="1">
        <v>0.70934233704656902</v>
      </c>
      <c r="H366" s="1">
        <v>1.0510959431543301</v>
      </c>
      <c r="I366" s="1">
        <f>VLOOKUP(F366,'[1]SUSMB vs SHAM all proteins sum'!$B$2:$E$3214,2,FALSE)</f>
        <v>0.514078699671634</v>
      </c>
      <c r="J366" s="29">
        <f>VLOOKUP(F366,'[1]SUSMB vs SHAM all proteins sum'!$B$2:$E$3214,3,FALSE)</f>
        <v>1.09408150783298</v>
      </c>
      <c r="K366" s="25">
        <f>VLOOKUP($E366,[1]AllProteinsNorm!$A$1:$Q$3226,4,FALSE)</f>
        <v>437081.22182797699</v>
      </c>
      <c r="L366" s="1">
        <f>VLOOKUP($E366,[1]AllProteinsNorm!$A$1:$Q$3226,5,FALSE)</f>
        <v>686603.92177904595</v>
      </c>
      <c r="M366" s="1">
        <f>VLOOKUP($E366,[1]AllProteinsNorm!$A$1:$Q$3226,10,FALSE)</f>
        <v>508257.23432901897</v>
      </c>
      <c r="N366" s="1">
        <f>VLOOKUP($E366,[1]AllProteinsNorm!$A$1:$Q$3226,11,FALSE)</f>
        <v>726446.40905765805</v>
      </c>
      <c r="O366" s="1">
        <f>VLOOKUP($E366,[1]AllProteinsNorm!$A$1:$Q$3226,15,FALSE)</f>
        <v>446526.41947778</v>
      </c>
      <c r="P366" s="1">
        <f>VLOOKUP($E366,[1]AllProteinsNorm!$A$1:$Q$3226,6,FALSE)</f>
        <v>680995.94866052002</v>
      </c>
      <c r="Q366" s="1">
        <f>VLOOKUP($E366,[1]AllProteinsNorm!$A$1:$Q$3226,8,FALSE)</f>
        <v>505576.355385134</v>
      </c>
      <c r="R366" s="1">
        <f>VLOOKUP($E366,[1]AllProteinsNorm!$A$1:$Q$3226,13,FALSE)</f>
        <v>508392.262048712</v>
      </c>
      <c r="S366" s="1">
        <f>VLOOKUP($E366,[1]AllProteinsNorm!$A$1:$Q$3226,16,FALSE)</f>
        <v>692668.76910761604</v>
      </c>
      <c r="T366" s="1">
        <f>VLOOKUP($E366,[1]AllProteinsNorm!$A$1:$Q$3226,17,FALSE)</f>
        <v>523550.66549380001</v>
      </c>
      <c r="U366" s="1">
        <f>VLOOKUP($E366,[1]AllProteinsNorm!$A$1:$Q$3226,3,FALSE)</f>
        <v>552544.42265934695</v>
      </c>
      <c r="V366" s="1">
        <f>VLOOKUP($E366,[1]AllProteinsNorm!$A$1:$Q$3226,7,FALSE)</f>
        <v>525024.40925856796</v>
      </c>
      <c r="W366" s="1">
        <f>VLOOKUP($E366,[1]AllProteinsNorm!$A$1:$Q$3226,9,FALSE)</f>
        <v>725515.70207266603</v>
      </c>
      <c r="X366" s="1">
        <f>VLOOKUP($E366,[1]AllProteinsNorm!$A$1:$Q$3226,12,FALSE)</f>
        <v>512819.925997891</v>
      </c>
      <c r="Y366" s="29">
        <f>VLOOKUP($E366,[1]AllProteinsNorm!$A$1:$Q$3226,14,FALSE)</f>
        <v>718609.11913605302</v>
      </c>
      <c r="Z366" s="25">
        <f t="shared" si="69"/>
        <v>0.77913446513382356</v>
      </c>
      <c r="AA366" s="1">
        <f t="shared" si="69"/>
        <v>1.2239299073906376</v>
      </c>
      <c r="AB366" s="1">
        <f t="shared" si="69"/>
        <v>0.90601176312990062</v>
      </c>
      <c r="AC366" s="1">
        <f t="shared" si="69"/>
        <v>1.2949525307959509</v>
      </c>
      <c r="AD366" s="1">
        <f t="shared" si="69"/>
        <v>0.79597133354968708</v>
      </c>
      <c r="AE366" s="1">
        <f t="shared" si="69"/>
        <v>1.2139332181759561</v>
      </c>
      <c r="AF366" s="1">
        <f t="shared" si="69"/>
        <v>0.90123286832106697</v>
      </c>
      <c r="AG366" s="1">
        <f t="shared" si="69"/>
        <v>0.90625246152852146</v>
      </c>
      <c r="AH366" s="1">
        <f t="shared" si="69"/>
        <v>1.2347410137559518</v>
      </c>
      <c r="AI366" s="1">
        <f t="shared" si="69"/>
        <v>0.93327360535867121</v>
      </c>
      <c r="AJ366" s="1">
        <f t="shared" si="69"/>
        <v>0.98495744431867394</v>
      </c>
      <c r="AK366" s="1">
        <f t="shared" si="69"/>
        <v>0.93590067900668694</v>
      </c>
      <c r="AL366" s="1">
        <f t="shared" si="69"/>
        <v>1.2932934664098961</v>
      </c>
      <c r="AM366" s="1">
        <f t="shared" si="69"/>
        <v>0.91414514922717904</v>
      </c>
      <c r="AN366" s="29">
        <f t="shared" si="69"/>
        <v>1.2809818947076961</v>
      </c>
      <c r="AO366" s="1">
        <f t="shared" si="65"/>
        <v>121975.99890979401</v>
      </c>
      <c r="AP366" s="1">
        <f t="shared" si="66"/>
        <v>85700.048053900755</v>
      </c>
      <c r="AQ366" s="29">
        <f t="shared" si="67"/>
        <v>94929.251035707173</v>
      </c>
    </row>
    <row r="367" spans="1:43" x14ac:dyDescent="0.2">
      <c r="A367" s="26"/>
      <c r="E367" s="25" t="s">
        <v>728</v>
      </c>
      <c r="F367" s="26" t="s">
        <v>729</v>
      </c>
      <c r="G367" s="1">
        <v>0.39959944766515598</v>
      </c>
      <c r="H367" s="1">
        <v>1.10198493747516</v>
      </c>
      <c r="I367" s="1">
        <f>VLOOKUP(F367,'[1]SUSMB vs SHAM all proteins sum'!$B$2:$E$3214,2,FALSE)</f>
        <v>0.47998157511147899</v>
      </c>
      <c r="J367" s="29">
        <f>VLOOKUP(F367,'[1]SUSMB vs SHAM all proteins sum'!$B$2:$E$3214,3,FALSE)</f>
        <v>1.12173394812683</v>
      </c>
      <c r="K367" s="25">
        <f>VLOOKUP($E367,[1]AllProteinsNorm!$A$1:$Q$3226,4,FALSE)</f>
        <v>60213.583532891498</v>
      </c>
      <c r="L367" s="1">
        <f>VLOOKUP($E367,[1]AllProteinsNorm!$A$1:$Q$3226,5,FALSE)</f>
        <v>68054.991925806506</v>
      </c>
      <c r="M367" s="1">
        <f>VLOOKUP($E367,[1]AllProteinsNorm!$A$1:$Q$3226,10,FALSE)</f>
        <v>68269.6371833374</v>
      </c>
      <c r="N367" s="1">
        <f>VLOOKUP($E367,[1]AllProteinsNorm!$A$1:$Q$3226,11,FALSE)</f>
        <v>69305.055218759706</v>
      </c>
      <c r="O367" s="1">
        <f>VLOOKUP($E367,[1]AllProteinsNorm!$A$1:$Q$3226,15,FALSE)</f>
        <v>43588.159445980898</v>
      </c>
      <c r="P367" s="1">
        <f>VLOOKUP($E367,[1]AllProteinsNorm!$A$1:$Q$3226,6,FALSE)</f>
        <v>63260.435127738303</v>
      </c>
      <c r="Q367" s="1">
        <f>VLOOKUP($E367,[1]AllProteinsNorm!$A$1:$Q$3226,8,FALSE)</f>
        <v>82662.886717439702</v>
      </c>
      <c r="R367" s="1">
        <f>VLOOKUP($E367,[1]AllProteinsNorm!$A$1:$Q$3226,13,FALSE)</f>
        <v>58971.971551659699</v>
      </c>
      <c r="S367" s="1">
        <f>VLOOKUP($E367,[1]AllProteinsNorm!$A$1:$Q$3226,16,FALSE)</f>
        <v>73850.728004426099</v>
      </c>
      <c r="T367" s="1">
        <f>VLOOKUP($E367,[1]AllProteinsNorm!$A$1:$Q$3226,17,FALSE)</f>
        <v>60304.625150757201</v>
      </c>
      <c r="U367" s="1">
        <f>VLOOKUP($E367,[1]AllProteinsNorm!$A$1:$Q$3226,3,FALSE)</f>
        <v>48394.8662735256</v>
      </c>
      <c r="V367" s="1">
        <f>VLOOKUP($E367,[1]AllProteinsNorm!$A$1:$Q$3226,7,FALSE)</f>
        <v>53807.999607228099</v>
      </c>
      <c r="W367" s="1">
        <f>VLOOKUP($E367,[1]AllProteinsNorm!$A$1:$Q$3226,9,FALSE)</f>
        <v>79920.091849876597</v>
      </c>
      <c r="X367" s="1">
        <f>VLOOKUP($E367,[1]AllProteinsNorm!$A$1:$Q$3226,12,FALSE)</f>
        <v>74879.702110219703</v>
      </c>
      <c r="Y367" s="29">
        <f>VLOOKUP($E367,[1]AllProteinsNorm!$A$1:$Q$3226,14,FALSE)</f>
        <v>96316.034870705596</v>
      </c>
      <c r="Z367" s="25">
        <f t="shared" si="69"/>
        <v>0.97297136326742029</v>
      </c>
      <c r="AA367" s="1">
        <f t="shared" si="69"/>
        <v>1.0996780856770496</v>
      </c>
      <c r="AB367" s="1">
        <f t="shared" si="69"/>
        <v>1.1031464673375537</v>
      </c>
      <c r="AC367" s="1">
        <f t="shared" si="69"/>
        <v>1.1198774446082589</v>
      </c>
      <c r="AD367" s="1">
        <f t="shared" si="69"/>
        <v>0.70432663910971782</v>
      </c>
      <c r="AE367" s="1">
        <f t="shared" si="69"/>
        <v>1.0222044295620423</v>
      </c>
      <c r="AF367" s="1">
        <f t="shared" si="69"/>
        <v>1.335722221833114</v>
      </c>
      <c r="AG367" s="1">
        <f t="shared" si="69"/>
        <v>0.95290856628460374</v>
      </c>
      <c r="AH367" s="1">
        <f t="shared" si="69"/>
        <v>1.1933294663571636</v>
      </c>
      <c r="AI367" s="1">
        <f t="shared" si="69"/>
        <v>0.97444247463219191</v>
      </c>
      <c r="AJ367" s="1">
        <f t="shared" si="69"/>
        <v>0.78199662352890298</v>
      </c>
      <c r="AK367" s="1">
        <f t="shared" si="69"/>
        <v>0.8694656531103071</v>
      </c>
      <c r="AL367" s="1">
        <f t="shared" si="69"/>
        <v>1.291402307540054</v>
      </c>
      <c r="AM367" s="1">
        <f t="shared" si="69"/>
        <v>1.2099563183021904</v>
      </c>
      <c r="AN367" s="29">
        <f t="shared" si="69"/>
        <v>1.5563389231181117</v>
      </c>
      <c r="AO367" s="1">
        <f t="shared" si="65"/>
        <v>9710.3821838327349</v>
      </c>
      <c r="AP367" s="1">
        <f t="shared" si="66"/>
        <v>9080.0724401205589</v>
      </c>
      <c r="AQ367" s="29">
        <f t="shared" si="67"/>
        <v>17558.549709194838</v>
      </c>
    </row>
    <row r="368" spans="1:43" x14ac:dyDescent="0.2">
      <c r="A368" s="26"/>
      <c r="E368" s="25" t="s">
        <v>730</v>
      </c>
      <c r="F368" s="26" t="s">
        <v>731</v>
      </c>
      <c r="G368" s="1">
        <v>0.91563224833743595</v>
      </c>
      <c r="H368" s="1">
        <v>1.06957394615831</v>
      </c>
      <c r="I368" s="1">
        <f>VLOOKUP(F368,'[1]SUSMB vs SHAM all proteins sum'!$B$2:$E$3214,2,FALSE)</f>
        <v>0.99278376090717901</v>
      </c>
      <c r="J368" s="29">
        <f>VLOOKUP(F368,'[1]SUSMB vs SHAM all proteins sum'!$B$2:$E$3214,3,FALSE)</f>
        <v>1.00613440756898</v>
      </c>
      <c r="K368" s="25">
        <f>VLOOKUP($E368,[1]AllProteinsNorm!$A$1:$Q$3226,4,FALSE)</f>
        <v>10965.293200334099</v>
      </c>
      <c r="L368" s="1">
        <f>VLOOKUP($E368,[1]AllProteinsNorm!$A$1:$Q$3226,5,FALSE)</f>
        <v>89065.978963782094</v>
      </c>
      <c r="M368" s="1">
        <f>VLOOKUP($E368,[1]AllProteinsNorm!$A$1:$Q$3226,10,FALSE)</f>
        <v>160160.87251944299</v>
      </c>
      <c r="N368" s="1">
        <f>VLOOKUP($E368,[1]AllProteinsNorm!$A$1:$Q$3226,11,FALSE)</f>
        <v>30587.767619771199</v>
      </c>
      <c r="O368" s="1">
        <f>VLOOKUP($E368,[1]AllProteinsNorm!$A$1:$Q$3226,15,FALSE)</f>
        <v>154816.45547009399</v>
      </c>
      <c r="P368" s="1">
        <f>VLOOKUP($E368,[1]AllProteinsNorm!$A$1:$Q$3226,6,FALSE)</f>
        <v>115913.795735533</v>
      </c>
      <c r="Q368" s="1">
        <f>VLOOKUP($E368,[1]AllProteinsNorm!$A$1:$Q$3226,8,FALSE)</f>
        <v>48282.932786901802</v>
      </c>
      <c r="R368" s="1">
        <f>VLOOKUP($E368,[1]AllProteinsNorm!$A$1:$Q$3226,13,FALSE)</f>
        <v>110386.183049277</v>
      </c>
      <c r="S368" s="1">
        <f>VLOOKUP($E368,[1]AllProteinsNorm!$A$1:$Q$3226,16,FALSE)</f>
        <v>19636.772121801801</v>
      </c>
      <c r="T368" s="1">
        <f>VLOOKUP($E368,[1]AllProteinsNorm!$A$1:$Q$3226,17,FALSE)</f>
        <v>85466.105237081007</v>
      </c>
      <c r="U368" s="1">
        <f>VLOOKUP($E368,[1]AllProteinsNorm!$A$1:$Q$3226,3,FALSE)</f>
        <v>27214.495791826099</v>
      </c>
      <c r="V368" s="1">
        <f>VLOOKUP($E368,[1]AllProteinsNorm!$A$1:$Q$3226,7,FALSE)</f>
        <v>103884.854949795</v>
      </c>
      <c r="W368" s="1">
        <f>VLOOKUP($E368,[1]AllProteinsNorm!$A$1:$Q$3226,9,FALSE)</f>
        <v>134206.42202024499</v>
      </c>
      <c r="X368" s="1">
        <f>VLOOKUP($E368,[1]AllProteinsNorm!$A$1:$Q$3226,12,FALSE)</f>
        <v>18937.7056199092</v>
      </c>
      <c r="Y368" s="29">
        <f>VLOOKUP($E368,[1]AllProteinsNorm!$A$1:$Q$3226,14,FALSE)</f>
        <v>106287.02200553101</v>
      </c>
      <c r="Z368" s="25">
        <f t="shared" si="69"/>
        <v>0.12304064836890347</v>
      </c>
      <c r="AA368" s="1">
        <f t="shared" si="69"/>
        <v>0.9994019858019817</v>
      </c>
      <c r="AB368" s="1">
        <f t="shared" si="69"/>
        <v>1.7971519081241834</v>
      </c>
      <c r="AC368" s="1">
        <f t="shared" si="69"/>
        <v>0.34322281140456229</v>
      </c>
      <c r="AD368" s="1">
        <f t="shared" si="69"/>
        <v>1.7371826463003694</v>
      </c>
      <c r="AE368" s="1">
        <f t="shared" si="69"/>
        <v>1.3006591179674127</v>
      </c>
      <c r="AF368" s="1">
        <f t="shared" si="69"/>
        <v>0.54177879667381601</v>
      </c>
      <c r="AG368" s="1">
        <f t="shared" si="69"/>
        <v>1.2386342330488416</v>
      </c>
      <c r="AH368" s="1">
        <f t="shared" si="69"/>
        <v>0.22034259637173093</v>
      </c>
      <c r="AI368" s="1">
        <f t="shared" si="69"/>
        <v>0.95900810035932094</v>
      </c>
      <c r="AJ368" s="1">
        <f t="shared" si="69"/>
        <v>0.305371607131951</v>
      </c>
      <c r="AK368" s="1">
        <f t="shared" si="69"/>
        <v>1.1656833679871701</v>
      </c>
      <c r="AL368" s="1">
        <f t="shared" si="69"/>
        <v>1.505919165037785</v>
      </c>
      <c r="AM368" s="1">
        <f t="shared" si="69"/>
        <v>0.21249842895418972</v>
      </c>
      <c r="AN368" s="29">
        <f t="shared" si="69"/>
        <v>1.192637885903679</v>
      </c>
      <c r="AO368" s="1">
        <f t="shared" si="65"/>
        <v>61476.846320621196</v>
      </c>
      <c r="AP368" s="1">
        <f t="shared" si="66"/>
        <v>36905.710531302888</v>
      </c>
      <c r="AQ368" s="29">
        <f t="shared" si="67"/>
        <v>46253.235508487334</v>
      </c>
    </row>
    <row r="369" spans="1:43" x14ac:dyDescent="0.2">
      <c r="A369" s="26"/>
      <c r="E369" s="25" t="s">
        <v>732</v>
      </c>
      <c r="F369" s="26" t="s">
        <v>733</v>
      </c>
      <c r="G369" s="1">
        <v>0.47109280583234697</v>
      </c>
      <c r="H369" s="1">
        <v>1.1720109938160299</v>
      </c>
      <c r="I369" s="1">
        <f>VLOOKUP(F369,'[1]SUSMB vs SHAM all proteins sum'!$B$2:$E$3214,2,FALSE)</f>
        <v>0.65025794389061597</v>
      </c>
      <c r="J369" s="29">
        <f>VLOOKUP(F369,'[1]SUSMB vs SHAM all proteins sum'!$B$2:$E$3214,3,FALSE)</f>
        <v>0.91509762112076198</v>
      </c>
      <c r="K369" s="25">
        <f>VLOOKUP($E369,[1]AllProteinsNorm!$A$1:$Q$3226,4,FALSE)</f>
        <v>90769.618938040207</v>
      </c>
      <c r="L369" s="1">
        <f>VLOOKUP($E369,[1]AllProteinsNorm!$A$1:$Q$3226,5,FALSE)</f>
        <v>146588.814624483</v>
      </c>
      <c r="M369" s="1">
        <f>VLOOKUP($E369,[1]AllProteinsNorm!$A$1:$Q$3226,10,FALSE)</f>
        <v>213693.813228813</v>
      </c>
      <c r="N369" s="1">
        <f>VLOOKUP($E369,[1]AllProteinsNorm!$A$1:$Q$3226,11,FALSE)</f>
        <v>192383.29500645699</v>
      </c>
      <c r="O369" s="1">
        <f>VLOOKUP($E369,[1]AllProteinsNorm!$A$1:$Q$3226,15,FALSE)</f>
        <v>196861.04778988601</v>
      </c>
      <c r="P369" s="1">
        <f>VLOOKUP($E369,[1]AllProteinsNorm!$A$1:$Q$3226,6,FALSE)</f>
        <v>241235.18911066899</v>
      </c>
      <c r="Q369" s="1">
        <f>VLOOKUP($E369,[1]AllProteinsNorm!$A$1:$Q$3226,8,FALSE)</f>
        <v>252398.511841523</v>
      </c>
      <c r="R369" s="1">
        <f>VLOOKUP($E369,[1]AllProteinsNorm!$A$1:$Q$3226,13,FALSE)</f>
        <v>215108.516378503</v>
      </c>
      <c r="S369" s="1">
        <f>VLOOKUP($E369,[1]AllProteinsNorm!$A$1:$Q$3226,16,FALSE)</f>
        <v>129606.90737304901</v>
      </c>
      <c r="T369" s="1">
        <f>VLOOKUP($E369,[1]AllProteinsNorm!$A$1:$Q$3226,17,FALSE)</f>
        <v>140283.20230683501</v>
      </c>
      <c r="U369" s="1">
        <f>VLOOKUP($E369,[1]AllProteinsNorm!$A$1:$Q$3226,3,FALSE)</f>
        <v>122368.022471915</v>
      </c>
      <c r="V369" s="1">
        <f>VLOOKUP($E369,[1]AllProteinsNorm!$A$1:$Q$3226,7,FALSE)</f>
        <v>219885.80214640501</v>
      </c>
      <c r="W369" s="1">
        <f>VLOOKUP($E369,[1]AllProteinsNorm!$A$1:$Q$3226,9,FALSE)</f>
        <v>145543.27131705399</v>
      </c>
      <c r="X369" s="1">
        <f>VLOOKUP($E369,[1]AllProteinsNorm!$A$1:$Q$3226,12,FALSE)</f>
        <v>127061.4910125</v>
      </c>
      <c r="Y369" s="29">
        <f>VLOOKUP($E369,[1]AllProteinsNorm!$A$1:$Q$3226,14,FALSE)</f>
        <v>138875.734081164</v>
      </c>
      <c r="Z369" s="25">
        <f t="shared" si="69"/>
        <v>0.54010464913691658</v>
      </c>
      <c r="AA369" s="1">
        <f t="shared" si="69"/>
        <v>0.87224449343779864</v>
      </c>
      <c r="AB369" s="1">
        <f t="shared" si="69"/>
        <v>1.2715380252445705</v>
      </c>
      <c r="AC369" s="1">
        <f t="shared" si="69"/>
        <v>1.1447344746505312</v>
      </c>
      <c r="AD369" s="1">
        <f t="shared" si="69"/>
        <v>1.1713783575301833</v>
      </c>
      <c r="AE369" s="1">
        <f t="shared" si="69"/>
        <v>1.4354169236188346</v>
      </c>
      <c r="AF369" s="1">
        <f t="shared" si="69"/>
        <v>1.5018418197161263</v>
      </c>
      <c r="AG369" s="1">
        <f t="shared" si="69"/>
        <v>1.2799559051171057</v>
      </c>
      <c r="AH369" s="1">
        <f t="shared" si="69"/>
        <v>0.77119739017770594</v>
      </c>
      <c r="AI369" s="1">
        <f t="shared" si="69"/>
        <v>0.83472433450949657</v>
      </c>
      <c r="AJ369" s="1">
        <f t="shared" si="69"/>
        <v>0.72812399805144479</v>
      </c>
      <c r="AK369" s="1">
        <f t="shared" si="69"/>
        <v>1.3083820931267831</v>
      </c>
      <c r="AL369" s="1">
        <f t="shared" si="69"/>
        <v>0.86602321799538584</v>
      </c>
      <c r="AM369" s="1">
        <f t="shared" si="69"/>
        <v>0.75605145008887364</v>
      </c>
      <c r="AN369" s="29">
        <f t="shared" si="69"/>
        <v>0.82634950446072986</v>
      </c>
      <c r="AO369" s="1">
        <f t="shared" si="65"/>
        <v>44583.366286935248</v>
      </c>
      <c r="AP369" s="1">
        <f t="shared" si="66"/>
        <v>51194.101335748986</v>
      </c>
      <c r="AQ369" s="29">
        <f t="shared" si="67"/>
        <v>35537.443381328005</v>
      </c>
    </row>
    <row r="370" spans="1:43" x14ac:dyDescent="0.2">
      <c r="A370" s="26"/>
      <c r="E370" s="25" t="s">
        <v>734</v>
      </c>
      <c r="F370" s="26" t="s">
        <v>735</v>
      </c>
      <c r="G370" s="1">
        <v>0.29187364521581299</v>
      </c>
      <c r="H370" s="1">
        <v>0.878855304243924</v>
      </c>
      <c r="I370" s="1">
        <f>VLOOKUP(F370,'[1]SUSMB vs SHAM all proteins sum'!$B$2:$E$3214,2,FALSE)</f>
        <v>0.70132041924920596</v>
      </c>
      <c r="J370" s="29">
        <f>VLOOKUP(F370,'[1]SUSMB vs SHAM all proteins sum'!$B$2:$E$3214,3,FALSE)</f>
        <v>0.924965527794265</v>
      </c>
      <c r="K370" s="25">
        <f>VLOOKUP($E370,[1]AllProteinsNorm!$A$1:$Q$3226,4,FALSE)</f>
        <v>111303.23533522899</v>
      </c>
      <c r="L370" s="1">
        <f>VLOOKUP($E370,[1]AllProteinsNorm!$A$1:$Q$3226,5,FALSE)</f>
        <v>181010.42122845599</v>
      </c>
      <c r="M370" s="1">
        <f>VLOOKUP($E370,[1]AllProteinsNorm!$A$1:$Q$3226,10,FALSE)</f>
        <v>185194.43357747101</v>
      </c>
      <c r="N370" s="1">
        <f>VLOOKUP($E370,[1]AllProteinsNorm!$A$1:$Q$3226,11,FALSE)</f>
        <v>184994.33795836</v>
      </c>
      <c r="O370" s="1">
        <f>VLOOKUP($E370,[1]AllProteinsNorm!$A$1:$Q$3226,15,FALSE)</f>
        <v>163270.16653431801</v>
      </c>
      <c r="P370" s="1">
        <f>VLOOKUP($E370,[1]AllProteinsNorm!$A$1:$Q$3226,6,FALSE)</f>
        <v>138033.25856484301</v>
      </c>
      <c r="Q370" s="1">
        <f>VLOOKUP($E370,[1]AllProteinsNorm!$A$1:$Q$3226,8,FALSE)</f>
        <v>133653.11026176799</v>
      </c>
      <c r="R370" s="1">
        <f>VLOOKUP($E370,[1]AllProteinsNorm!$A$1:$Q$3226,13,FALSE)</f>
        <v>140616.52866513401</v>
      </c>
      <c r="S370" s="1">
        <f>VLOOKUP($E370,[1]AllProteinsNorm!$A$1:$Q$3226,16,FALSE)</f>
        <v>179801.16064164601</v>
      </c>
      <c r="T370" s="1">
        <f>VLOOKUP($E370,[1]AllProteinsNorm!$A$1:$Q$3226,17,FALSE)</f>
        <v>126677.58808109</v>
      </c>
      <c r="U370" s="1">
        <f>VLOOKUP($E370,[1]AllProteinsNorm!$A$1:$Q$3226,3,FALSE)</f>
        <v>79737.531612563194</v>
      </c>
      <c r="V370" s="1">
        <f>VLOOKUP($E370,[1]AllProteinsNorm!$A$1:$Q$3226,7,FALSE)</f>
        <v>152608.77673734399</v>
      </c>
      <c r="W370" s="1">
        <f>VLOOKUP($E370,[1]AllProteinsNorm!$A$1:$Q$3226,9,FALSE)</f>
        <v>221295.85058762101</v>
      </c>
      <c r="X370" s="1">
        <f>VLOOKUP($E370,[1]AllProteinsNorm!$A$1:$Q$3226,12,FALSE)</f>
        <v>175556.70076912199</v>
      </c>
      <c r="Y370" s="29">
        <f>VLOOKUP($E370,[1]AllProteinsNorm!$A$1:$Q$3226,14,FALSE)</f>
        <v>161398.43749051099</v>
      </c>
      <c r="Z370" s="25">
        <f t="shared" si="69"/>
        <v>0.67393393809940705</v>
      </c>
      <c r="AA370" s="1">
        <f t="shared" si="69"/>
        <v>1.096006469606321</v>
      </c>
      <c r="AB370" s="1">
        <f t="shared" si="69"/>
        <v>1.1213403955334118</v>
      </c>
      <c r="AC370" s="1">
        <f t="shared" si="69"/>
        <v>1.1201288294169574</v>
      </c>
      <c r="AD370" s="1">
        <f t="shared" si="69"/>
        <v>0.98859036734390326</v>
      </c>
      <c r="AE370" s="1">
        <f t="shared" si="69"/>
        <v>0.83578251120122271</v>
      </c>
      <c r="AF370" s="1">
        <f t="shared" si="69"/>
        <v>0.80926099467513068</v>
      </c>
      <c r="AG370" s="1">
        <f t="shared" si="69"/>
        <v>0.85142404566893215</v>
      </c>
      <c r="AH370" s="1">
        <f t="shared" si="69"/>
        <v>1.0886844744549429</v>
      </c>
      <c r="AI370" s="1">
        <f t="shared" si="69"/>
        <v>0.76702465608744064</v>
      </c>
      <c r="AJ370" s="1">
        <f t="shared" si="69"/>
        <v>0.48280563033168111</v>
      </c>
      <c r="AK370" s="1">
        <f t="shared" si="69"/>
        <v>0.92403633717715061</v>
      </c>
      <c r="AL370" s="1">
        <f t="shared" si="69"/>
        <v>1.3399321558119071</v>
      </c>
      <c r="AM370" s="1">
        <f t="shared" si="69"/>
        <v>1.0629845426570965</v>
      </c>
      <c r="AN370" s="29">
        <f t="shared" si="69"/>
        <v>0.97725716825271169</v>
      </c>
      <c r="AO370" s="1">
        <f t="shared" si="65"/>
        <v>28107.428785322008</v>
      </c>
      <c r="AP370" s="1">
        <f t="shared" si="66"/>
        <v>18631.157718569226</v>
      </c>
      <c r="AQ370" s="29">
        <f t="shared" si="67"/>
        <v>45782.441425633609</v>
      </c>
    </row>
    <row r="371" spans="1:43" x14ac:dyDescent="0.2">
      <c r="A371" s="26"/>
      <c r="E371" s="25" t="s">
        <v>736</v>
      </c>
      <c r="F371" s="26" t="s">
        <v>737</v>
      </c>
      <c r="G371" s="1">
        <v>0.64252643369025697</v>
      </c>
      <c r="H371" s="1">
        <v>1.3884271461428901</v>
      </c>
      <c r="I371" s="1">
        <f>VLOOKUP(F371,'[1]SUSMB vs SHAM all proteins sum'!$B$2:$E$3214,2,FALSE)</f>
        <v>0.76298883609370505</v>
      </c>
      <c r="J371" s="29">
        <f>VLOOKUP(F371,'[1]SUSMB vs SHAM all proteins sum'!$B$2:$E$3214,3,FALSE)</f>
        <v>0.87209474359038797</v>
      </c>
      <c r="K371" s="25">
        <f>VLOOKUP($E371,[1]AllProteinsNorm!$A$1:$Q$3226,4,FALSE)</f>
        <v>20339.0706304532</v>
      </c>
      <c r="L371" s="1">
        <f>VLOOKUP($E371,[1]AllProteinsNorm!$A$1:$Q$3226,5,FALSE)</f>
        <v>30270.4386905219</v>
      </c>
      <c r="M371" s="1">
        <f>VLOOKUP($E371,[1]AllProteinsNorm!$A$1:$Q$3226,10,FALSE)</f>
        <v>83597.759771620593</v>
      </c>
      <c r="N371" s="1">
        <f>VLOOKUP($E371,[1]AllProteinsNorm!$A$1:$Q$3226,11,FALSE)</f>
        <v>10092.3125730088</v>
      </c>
      <c r="O371" s="1">
        <f>VLOOKUP($E371,[1]AllProteinsNorm!$A$1:$Q$3226,15,FALSE)</f>
        <v>48620.3842844635</v>
      </c>
      <c r="P371" s="1">
        <f>VLOOKUP($E371,[1]AllProteinsNorm!$A$1:$Q$3226,6,FALSE)</f>
        <v>19349.6380323349</v>
      </c>
      <c r="Q371" s="1">
        <f>VLOOKUP($E371,[1]AllProteinsNorm!$A$1:$Q$3226,8,FALSE)</f>
        <v>6292.5426996513497</v>
      </c>
      <c r="R371" s="1">
        <f>VLOOKUP($E371,[1]AllProteinsNorm!$A$1:$Q$3226,13,FALSE)</f>
        <v>124505.263876324</v>
      </c>
      <c r="S371" s="1">
        <f>VLOOKUP($E371,[1]AllProteinsNorm!$A$1:$Q$3226,16,FALSE)</f>
        <v>93994.663720083903</v>
      </c>
      <c r="T371" s="1">
        <f>VLOOKUP($E371,[1]AllProteinsNorm!$A$1:$Q$3226,17,FALSE)</f>
        <v>91449.027671071497</v>
      </c>
      <c r="U371" s="1">
        <f>VLOOKUP($E371,[1]AllProteinsNorm!$A$1:$Q$3226,3,FALSE)</f>
        <v>20593.979088501299</v>
      </c>
      <c r="V371" s="1">
        <f>VLOOKUP($E371,[1]AllProteinsNorm!$A$1:$Q$3226,7,FALSE)</f>
        <v>18775.340114246999</v>
      </c>
      <c r="W371" s="1">
        <f>VLOOKUP($E371,[1]AllProteinsNorm!$A$1:$Q$3226,9,FALSE)</f>
        <v>16141.0303138487</v>
      </c>
      <c r="X371" s="1">
        <f>VLOOKUP($E371,[1]AllProteinsNorm!$A$1:$Q$3226,12,FALSE)</f>
        <v>32214.332037567401</v>
      </c>
      <c r="Y371" s="29">
        <f>VLOOKUP($E371,[1]AllProteinsNorm!$A$1:$Q$3226,14,FALSE)</f>
        <v>63367.0397072263</v>
      </c>
      <c r="Z371" s="25">
        <f t="shared" si="69"/>
        <v>0.5271375238506264</v>
      </c>
      <c r="AA371" s="1">
        <f t="shared" si="69"/>
        <v>0.78453358991252797</v>
      </c>
      <c r="AB371" s="1">
        <f t="shared" si="69"/>
        <v>2.1666435446411381</v>
      </c>
      <c r="AC371" s="1">
        <f t="shared" si="69"/>
        <v>0.26156734279180094</v>
      </c>
      <c r="AD371" s="1">
        <f t="shared" si="69"/>
        <v>1.2601179988039066</v>
      </c>
      <c r="AE371" s="1">
        <f t="shared" si="69"/>
        <v>0.50149392099060963</v>
      </c>
      <c r="AF371" s="1">
        <f t="shared" si="69"/>
        <v>0.16308687047145759</v>
      </c>
      <c r="AG371" s="1">
        <f t="shared" si="69"/>
        <v>3.226863100021196</v>
      </c>
      <c r="AH371" s="1">
        <f t="shared" si="69"/>
        <v>2.4361051293263194</v>
      </c>
      <c r="AI371" s="1">
        <f t="shared" si="69"/>
        <v>2.3701286494820488</v>
      </c>
      <c r="AJ371" s="1">
        <f t="shared" si="69"/>
        <v>0.5337441095607357</v>
      </c>
      <c r="AK371" s="1">
        <f t="shared" si="69"/>
        <v>0.48660956427668239</v>
      </c>
      <c r="AL371" s="1">
        <f t="shared" si="69"/>
        <v>0.41833488395976492</v>
      </c>
      <c r="AM371" s="1">
        <f t="shared" si="69"/>
        <v>0.83491441331441019</v>
      </c>
      <c r="AN371" s="29">
        <f t="shared" si="69"/>
        <v>1.6423141947792772</v>
      </c>
      <c r="AO371" s="1">
        <f t="shared" si="65"/>
        <v>25848.545723370724</v>
      </c>
      <c r="AP371" s="1">
        <f t="shared" si="66"/>
        <v>46020.00581502806</v>
      </c>
      <c r="AQ371" s="29">
        <f t="shared" si="67"/>
        <v>17461.738137045479</v>
      </c>
    </row>
    <row r="372" spans="1:43" x14ac:dyDescent="0.2">
      <c r="A372" s="26"/>
      <c r="E372" s="25" t="s">
        <v>738</v>
      </c>
      <c r="F372" s="26" t="s">
        <v>739</v>
      </c>
      <c r="G372" s="1">
        <v>0.52590690791134198</v>
      </c>
      <c r="H372" s="1">
        <v>1.3738799868384599</v>
      </c>
      <c r="I372" s="1">
        <f>VLOOKUP(F372,'[1]SUSMB vs SHAM all proteins sum'!$B$2:$E$3214,2,FALSE)</f>
        <v>0.15149822117747</v>
      </c>
      <c r="J372" s="29">
        <f>VLOOKUP(F372,'[1]SUSMB vs SHAM all proteins sum'!$B$2:$E$3214,3,FALSE)</f>
        <v>0.435716907895838</v>
      </c>
      <c r="K372" s="25">
        <f>VLOOKUP($E372,[1]AllProteinsNorm!$A$1:$Q$3226,4,FALSE)</f>
        <v>8508.0397919849693</v>
      </c>
      <c r="L372" s="1">
        <f>VLOOKUP($E372,[1]AllProteinsNorm!$A$1:$Q$3226,5,FALSE)</f>
        <v>32523.8074884452</v>
      </c>
      <c r="M372" s="1">
        <f>VLOOKUP($E372,[1]AllProteinsNorm!$A$1:$Q$3226,10,FALSE)</f>
        <v>76843.865752064201</v>
      </c>
      <c r="N372" s="1">
        <f>VLOOKUP($E372,[1]AllProteinsNorm!$A$1:$Q$3226,11,FALSE)</f>
        <v>86805.657801498295</v>
      </c>
      <c r="O372" s="1">
        <f>VLOOKUP($E372,[1]AllProteinsNorm!$A$1:$Q$3226,15,FALSE)</f>
        <v>53711.5740255403</v>
      </c>
      <c r="P372" s="1">
        <f>VLOOKUP($E372,[1]AllProteinsNorm!$A$1:$Q$3226,6,FALSE)</f>
        <v>22355.805317037601</v>
      </c>
      <c r="Q372" s="1">
        <f>VLOOKUP($E372,[1]AllProteinsNorm!$A$1:$Q$3226,8,FALSE)</f>
        <v>67363.463554361995</v>
      </c>
      <c r="R372" s="1">
        <f>VLOOKUP($E372,[1]AllProteinsNorm!$A$1:$Q$3226,13,FALSE)</f>
        <v>77420.570845907394</v>
      </c>
      <c r="S372" s="1">
        <f>VLOOKUP($E372,[1]AllProteinsNorm!$A$1:$Q$3226,16,FALSE)</f>
        <v>70957.993111916396</v>
      </c>
      <c r="T372" s="1">
        <f>VLOOKUP($E372,[1]AllProteinsNorm!$A$1:$Q$3226,17,FALSE)</f>
        <v>58658.043916742201</v>
      </c>
      <c r="U372" s="1">
        <f>VLOOKUP($E372,[1]AllProteinsNorm!$A$1:$Q$3226,3,FALSE)</f>
        <v>13457.346760590401</v>
      </c>
      <c r="V372" s="1">
        <f>VLOOKUP($E372,[1]AllProteinsNorm!$A$1:$Q$3226,7,FALSE)</f>
        <v>26788.167462735299</v>
      </c>
      <c r="W372" s="1">
        <f>VLOOKUP($E372,[1]AllProteinsNorm!$A$1:$Q$3226,9,FALSE)</f>
        <v>6634.5206059694601</v>
      </c>
      <c r="X372" s="1">
        <f>VLOOKUP($E372,[1]AllProteinsNorm!$A$1:$Q$3226,12,FALSE)</f>
        <v>41298.008033342398</v>
      </c>
      <c r="Y372" s="29">
        <f>VLOOKUP($E372,[1]AllProteinsNorm!$A$1:$Q$3226,14,FALSE)</f>
        <v>15762.931039770499</v>
      </c>
      <c r="Z372" s="25">
        <f t="shared" si="69"/>
        <v>0.1646337479649472</v>
      </c>
      <c r="AA372" s="1">
        <f t="shared" si="69"/>
        <v>0.62934782345016671</v>
      </c>
      <c r="AB372" s="1">
        <f t="shared" si="69"/>
        <v>1.486957505628451</v>
      </c>
      <c r="AC372" s="1">
        <f t="shared" si="69"/>
        <v>1.6797219027920327</v>
      </c>
      <c r="AD372" s="1">
        <f t="shared" si="69"/>
        <v>1.0393390201644026</v>
      </c>
      <c r="AE372" s="1">
        <f t="shared" si="69"/>
        <v>0.4325931834011687</v>
      </c>
      <c r="AF372" s="1">
        <f t="shared" si="69"/>
        <v>1.3035081819084107</v>
      </c>
      <c r="AG372" s="1">
        <f t="shared" si="69"/>
        <v>1.4981169646097461</v>
      </c>
      <c r="AH372" s="1">
        <f t="shared" si="69"/>
        <v>1.3730636715040814</v>
      </c>
      <c r="AI372" s="1">
        <f t="shared" si="69"/>
        <v>1.135055060203555</v>
      </c>
      <c r="AJ372" s="1">
        <f t="shared" si="69"/>
        <v>0.26040468651158521</v>
      </c>
      <c r="AK372" s="1">
        <f t="shared" si="69"/>
        <v>0.51836104653124004</v>
      </c>
      <c r="AL372" s="1">
        <f t="shared" si="69"/>
        <v>0.12838045190390365</v>
      </c>
      <c r="AM372" s="1">
        <f t="shared" si="69"/>
        <v>0.79913188140242641</v>
      </c>
      <c r="AN372" s="29">
        <f t="shared" si="69"/>
        <v>0.3050186035137204</v>
      </c>
      <c r="AO372" s="1">
        <f t="shared" si="65"/>
        <v>28642.406038544661</v>
      </c>
      <c r="AP372" s="1">
        <f t="shared" si="66"/>
        <v>19465.640854979294</v>
      </c>
      <c r="AQ372" s="29">
        <f t="shared" si="67"/>
        <v>12132.379921909103</v>
      </c>
    </row>
    <row r="373" spans="1:43" x14ac:dyDescent="0.2">
      <c r="A373" s="26"/>
      <c r="E373" s="25" t="s">
        <v>157</v>
      </c>
      <c r="F373" s="26" t="s">
        <v>158</v>
      </c>
      <c r="G373" s="43">
        <v>2.4931261895484698E-3</v>
      </c>
      <c r="H373" s="43">
        <v>2.7942553065001898</v>
      </c>
      <c r="I373" s="1">
        <f>VLOOKUP(F373,'[1]SUSMB vs SHAM all proteins sum'!$B$2:$E$3214,2,FALSE)</f>
        <v>0.490458032540383</v>
      </c>
      <c r="J373" s="29">
        <f>VLOOKUP(F373,'[1]SUSMB vs SHAM all proteins sum'!$B$2:$E$3214,3,FALSE)</f>
        <v>1.2367484863867499</v>
      </c>
      <c r="K373" s="25">
        <f>VLOOKUP($E373,[1]AllProteinsNorm!$A$1:$Q$3226,4,FALSE)</f>
        <v>52507.477820321597</v>
      </c>
      <c r="L373" s="1">
        <f>VLOOKUP($E373,[1]AllProteinsNorm!$A$1:$Q$3226,5,FALSE)</f>
        <v>64549.742317687502</v>
      </c>
      <c r="M373" s="1">
        <f>VLOOKUP($E373,[1]AllProteinsNorm!$A$1:$Q$3226,10,FALSE)</f>
        <v>34514.165465622304</v>
      </c>
      <c r="N373" s="1">
        <f>VLOOKUP($E373,[1]AllProteinsNorm!$A$1:$Q$3226,11,FALSE)</f>
        <v>50137.527165717103</v>
      </c>
      <c r="O373" s="1">
        <f>VLOOKUP($E373,[1]AllProteinsNorm!$A$1:$Q$3226,15,FALSE)</f>
        <v>28651.991114394899</v>
      </c>
      <c r="P373" s="1">
        <f>VLOOKUP($E373,[1]AllProteinsNorm!$A$1:$Q$3226,6,FALSE)</f>
        <v>82473.406186377193</v>
      </c>
      <c r="Q373" s="1">
        <f>VLOOKUP($E373,[1]AllProteinsNorm!$A$1:$Q$3226,8,FALSE)</f>
        <v>227045.888203701</v>
      </c>
      <c r="R373" s="1">
        <f>VLOOKUP($E373,[1]AllProteinsNorm!$A$1:$Q$3226,13,FALSE)</f>
        <v>116869.56798648099</v>
      </c>
      <c r="S373" s="1">
        <f>VLOOKUP($E373,[1]AllProteinsNorm!$A$1:$Q$3226,16,FALSE)</f>
        <v>148549.10523170899</v>
      </c>
      <c r="T373" s="1">
        <f>VLOOKUP($E373,[1]AllProteinsNorm!$A$1:$Q$3226,17,FALSE)</f>
        <v>88056.645209688504</v>
      </c>
      <c r="U373" s="1">
        <f>VLOOKUP($E373,[1]AllProteinsNorm!$A$1:$Q$3226,3,FALSE)</f>
        <v>32351.1924819823</v>
      </c>
      <c r="V373" s="1">
        <f>VLOOKUP($E373,[1]AllProteinsNorm!$A$1:$Q$3226,7,FALSE)</f>
        <v>103026.64424189299</v>
      </c>
      <c r="W373" s="1">
        <f>VLOOKUP($E373,[1]AllProteinsNorm!$A$1:$Q$3226,9,FALSE)</f>
        <v>79756.567272067507</v>
      </c>
      <c r="X373" s="1">
        <f>VLOOKUP($E373,[1]AllProteinsNorm!$A$1:$Q$3226,12,FALSE)</f>
        <v>28132.276956719699</v>
      </c>
      <c r="Y373" s="29">
        <f>VLOOKUP($E373,[1]AllProteinsNorm!$A$1:$Q$3226,14,FALSE)</f>
        <v>65016.938715053802</v>
      </c>
      <c r="Z373" s="25">
        <f t="shared" si="69"/>
        <v>1.1396785855385563</v>
      </c>
      <c r="AA373" s="1">
        <f t="shared" si="69"/>
        <v>1.4010568032469592</v>
      </c>
      <c r="AB373" s="1">
        <f t="shared" si="69"/>
        <v>0.74913244573481585</v>
      </c>
      <c r="AC373" s="1">
        <f t="shared" si="69"/>
        <v>1.0882386359931131</v>
      </c>
      <c r="AD373" s="1">
        <f t="shared" si="69"/>
        <v>0.62189352948655618</v>
      </c>
      <c r="AE373" s="1">
        <f t="shared" si="69"/>
        <v>1.7900912176486159</v>
      </c>
      <c r="AF373" s="1">
        <f t="shared" si="69"/>
        <v>4.9280473460523631</v>
      </c>
      <c r="AG373" s="1">
        <f t="shared" si="69"/>
        <v>2.5366623853295382</v>
      </c>
      <c r="AH373" s="1">
        <f t="shared" si="69"/>
        <v>3.2242690215063039</v>
      </c>
      <c r="AI373" s="1">
        <f t="shared" si="69"/>
        <v>1.9112758225269033</v>
      </c>
      <c r="AJ373" s="1">
        <f t="shared" si="69"/>
        <v>0.70218496143575282</v>
      </c>
      <c r="AK373" s="1">
        <f t="shared" si="69"/>
        <v>2.2362007290500916</v>
      </c>
      <c r="AL373" s="1">
        <f t="shared" si="69"/>
        <v>1.7311220334575173</v>
      </c>
      <c r="AM373" s="1">
        <f t="shared" si="69"/>
        <v>0.61061309628558458</v>
      </c>
      <c r="AN373" s="29">
        <f t="shared" si="69"/>
        <v>1.4111973346802373</v>
      </c>
      <c r="AO373" s="1">
        <f t="shared" si="65"/>
        <v>12933.762759577034</v>
      </c>
      <c r="AP373" s="1">
        <f t="shared" si="66"/>
        <v>52761.03127335028</v>
      </c>
      <c r="AQ373" s="29">
        <f t="shared" si="67"/>
        <v>28400.945045320233</v>
      </c>
    </row>
    <row r="374" spans="1:43" x14ac:dyDescent="0.2">
      <c r="A374" s="26"/>
      <c r="E374" s="25" t="s">
        <v>740</v>
      </c>
      <c r="F374" s="26" t="s">
        <v>741</v>
      </c>
      <c r="G374" s="1">
        <v>0.48802108319585902</v>
      </c>
      <c r="H374" s="43">
        <v>1.6360586429919299</v>
      </c>
      <c r="I374" s="1">
        <f>VLOOKUP(F374,'[1]SUSMB vs SHAM all proteins sum'!$B$2:$E$3214,2,FALSE)</f>
        <v>0.39389998410015098</v>
      </c>
      <c r="J374" s="29">
        <f>VLOOKUP(F374,'[1]SUSMB vs SHAM all proteins sum'!$B$2:$E$3214,3,FALSE)</f>
        <v>1.92772072225014</v>
      </c>
      <c r="K374" s="25">
        <f>VLOOKUP($E374,[1]AllProteinsNorm!$A$1:$Q$3226,4,FALSE)</f>
        <v>46549.026466022398</v>
      </c>
      <c r="L374" s="1">
        <f>VLOOKUP($E374,[1]AllProteinsNorm!$A$1:$Q$3226,5,FALSE)</f>
        <v>3732.9907258529602</v>
      </c>
      <c r="M374" s="1">
        <f>VLOOKUP($E374,[1]AllProteinsNorm!$A$1:$Q$3226,10,FALSE)</f>
        <v>56417.019227042998</v>
      </c>
      <c r="N374" s="1">
        <f>VLOOKUP($E374,[1]AllProteinsNorm!$A$1:$Q$3226,11,FALSE)</f>
        <v>27854.201614571</v>
      </c>
      <c r="O374" s="1">
        <f>VLOOKUP($E374,[1]AllProteinsNorm!$A$1:$Q$3226,15,FALSE)</f>
        <v>5601.2767129461499</v>
      </c>
      <c r="P374" s="1">
        <f>VLOOKUP($E374,[1]AllProteinsNorm!$A$1:$Q$3226,6,FALSE)</f>
        <v>36732.790222416297</v>
      </c>
      <c r="Q374" s="1">
        <f>VLOOKUP($E374,[1]AllProteinsNorm!$A$1:$Q$3226,8,FALSE)</f>
        <v>43707.184865879302</v>
      </c>
      <c r="R374" s="1">
        <f>VLOOKUP($E374,[1]AllProteinsNorm!$A$1:$Q$3226,13,FALSE)</f>
        <v>53778.582168090099</v>
      </c>
      <c r="S374" s="1">
        <f>VLOOKUP($E374,[1]AllProteinsNorm!$A$1:$Q$3226,16,FALSE)</f>
        <v>6305.0672113096298</v>
      </c>
      <c r="T374" s="1">
        <f>VLOOKUP($E374,[1]AllProteinsNorm!$A$1:$Q$3226,17,FALSE)</f>
        <v>32933.956177581</v>
      </c>
      <c r="U374" s="1">
        <f>VLOOKUP($E374,[1]AllProteinsNorm!$A$1:$Q$3226,3,FALSE)</f>
        <v>23672.7012540578</v>
      </c>
      <c r="V374" s="1">
        <f>VLOOKUP($E374,[1]AllProteinsNorm!$A$1:$Q$3226,7,FALSE)</f>
        <v>6099.8365256164998</v>
      </c>
      <c r="W374" s="1">
        <f>VLOOKUP($E374,[1]AllProteinsNorm!$A$1:$Q$3226,9,FALSE)</f>
        <v>68966.7385311783</v>
      </c>
      <c r="X374" s="1">
        <f>VLOOKUP($E374,[1]AllProteinsNorm!$A$1:$Q$3226,12,FALSE)</f>
        <v>60260.289148363503</v>
      </c>
      <c r="Y374" s="29">
        <f>VLOOKUP($E374,[1]AllProteinsNorm!$A$1:$Q$3226,14,FALSE)</f>
        <v>67848.313853896398</v>
      </c>
      <c r="Z374" s="25">
        <f t="shared" si="69"/>
        <v>1.6606324295095982</v>
      </c>
      <c r="AA374" s="1">
        <f t="shared" si="69"/>
        <v>0.13317411617480199</v>
      </c>
      <c r="AB374" s="1">
        <f t="shared" si="69"/>
        <v>2.0126722042850864</v>
      </c>
      <c r="AC374" s="1">
        <f t="shared" si="69"/>
        <v>0.99369619540848242</v>
      </c>
      <c r="AD374" s="1">
        <f t="shared" si="69"/>
        <v>0.19982505462203118</v>
      </c>
      <c r="AE374" s="1">
        <f t="shared" si="69"/>
        <v>1.3104390639456909</v>
      </c>
      <c r="AF374" s="1">
        <f t="shared" si="69"/>
        <v>1.559249980100655</v>
      </c>
      <c r="AG374" s="1">
        <f t="shared" si="69"/>
        <v>1.9185461940125559</v>
      </c>
      <c r="AH374" s="1">
        <f t="shared" si="69"/>
        <v>0.22493271881810656</v>
      </c>
      <c r="AI374" s="1">
        <f t="shared" si="69"/>
        <v>1.1749159931510018</v>
      </c>
      <c r="AJ374" s="1">
        <f t="shared" si="69"/>
        <v>0.84452153742196368</v>
      </c>
      <c r="AK374" s="1">
        <f t="shared" si="69"/>
        <v>0.21761113213699149</v>
      </c>
      <c r="AL374" s="1">
        <f t="shared" si="69"/>
        <v>2.4603823378772858</v>
      </c>
      <c r="AM374" s="1">
        <f t="shared" si="69"/>
        <v>2.149780521069375</v>
      </c>
      <c r="AN374" s="29">
        <f t="shared" si="69"/>
        <v>2.4204826357768812</v>
      </c>
      <c r="AO374" s="1">
        <f t="shared" si="65"/>
        <v>21176.403806107865</v>
      </c>
      <c r="AP374" s="1">
        <f t="shared" si="66"/>
        <v>15865.967804188065</v>
      </c>
      <c r="AQ374" s="29">
        <f t="shared" si="67"/>
        <v>25677.694153568162</v>
      </c>
    </row>
    <row r="375" spans="1:43" x14ac:dyDescent="0.2">
      <c r="A375" s="26"/>
      <c r="E375" s="25" t="s">
        <v>742</v>
      </c>
      <c r="F375" s="26" t="s">
        <v>743</v>
      </c>
      <c r="G375" s="1">
        <v>0.55400085226719697</v>
      </c>
      <c r="H375" s="1">
        <v>1.03304945069647</v>
      </c>
      <c r="I375" s="1">
        <f>VLOOKUP(F375,'[1]SUSMB vs SHAM all proteins sum'!$B$2:$E$3214,2,FALSE)</f>
        <v>0.57387931755691501</v>
      </c>
      <c r="J375" s="29">
        <f>VLOOKUP(F375,'[1]SUSMB vs SHAM all proteins sum'!$B$2:$E$3214,3,FALSE)</f>
        <v>1.0321049062869101</v>
      </c>
      <c r="K375" s="25">
        <f>VLOOKUP($E375,[1]AllProteinsNorm!$A$1:$Q$3226,4,FALSE)</f>
        <v>5063684.9156688098</v>
      </c>
      <c r="L375" s="1">
        <f>VLOOKUP($E375,[1]AllProteinsNorm!$A$1:$Q$3226,5,FALSE)</f>
        <v>6371675.2514633602</v>
      </c>
      <c r="M375" s="1">
        <f>VLOOKUP($E375,[1]AllProteinsNorm!$A$1:$Q$3226,10,FALSE)</f>
        <v>5195019.0999109503</v>
      </c>
      <c r="N375" s="1">
        <f>VLOOKUP($E375,[1]AllProteinsNorm!$A$1:$Q$3226,11,FALSE)</f>
        <v>5850139.9526740899</v>
      </c>
      <c r="O375" s="1">
        <f>VLOOKUP($E375,[1]AllProteinsNorm!$A$1:$Q$3226,15,FALSE)</f>
        <v>5298209.37661268</v>
      </c>
      <c r="P375" s="1">
        <f>VLOOKUP($E375,[1]AllProteinsNorm!$A$1:$Q$3226,6,FALSE)</f>
        <v>5569140.2348299501</v>
      </c>
      <c r="Q375" s="1">
        <f>VLOOKUP($E375,[1]AllProteinsNorm!$A$1:$Q$3226,8,FALSE)</f>
        <v>5545744.9933239101</v>
      </c>
      <c r="R375" s="1">
        <f>VLOOKUP($E375,[1]AllProteinsNorm!$A$1:$Q$3226,13,FALSE)</f>
        <v>5669212.2347811498</v>
      </c>
      <c r="S375" s="1">
        <f>VLOOKUP($E375,[1]AllProteinsNorm!$A$1:$Q$3226,16,FALSE)</f>
        <v>6440066.0797065198</v>
      </c>
      <c r="T375" s="1">
        <f>VLOOKUP($E375,[1]AllProteinsNorm!$A$1:$Q$3226,17,FALSE)</f>
        <v>5420599.1784354197</v>
      </c>
      <c r="U375" s="1">
        <f>VLOOKUP($E375,[1]AllProteinsNorm!$A$1:$Q$3226,3,FALSE)</f>
        <v>6198047.5155865196</v>
      </c>
      <c r="V375" s="1">
        <f>VLOOKUP($E375,[1]AllProteinsNorm!$A$1:$Q$3226,7,FALSE)</f>
        <v>5206568.3591336301</v>
      </c>
      <c r="W375" s="1">
        <f>VLOOKUP($E375,[1]AllProteinsNorm!$A$1:$Q$3226,9,FALSE)</f>
        <v>5485055.0332965599</v>
      </c>
      <c r="X375" s="1">
        <f>VLOOKUP($E375,[1]AllProteinsNorm!$A$1:$Q$3226,12,FALSE)</f>
        <v>5635873.9293230996</v>
      </c>
      <c r="Y375" s="29">
        <f>VLOOKUP($E375,[1]AllProteinsNorm!$A$1:$Q$3226,14,FALSE)</f>
        <v>6099206.0570335602</v>
      </c>
      <c r="Z375" s="25">
        <f t="shared" si="69"/>
        <v>0.91143208698504319</v>
      </c>
      <c r="AA375" s="1">
        <f t="shared" si="69"/>
        <v>1.1468622887775328</v>
      </c>
      <c r="AB375" s="1">
        <f t="shared" si="69"/>
        <v>0.93507143098646228</v>
      </c>
      <c r="AC375" s="1">
        <f t="shared" si="69"/>
        <v>1.0529891482231133</v>
      </c>
      <c r="AD375" s="1">
        <f t="shared" si="69"/>
        <v>0.95364504502784853</v>
      </c>
      <c r="AE375" s="1">
        <f t="shared" si="69"/>
        <v>1.0024109302766546</v>
      </c>
      <c r="AF375" s="1">
        <f t="shared" si="69"/>
        <v>0.9981999309458337</v>
      </c>
      <c r="AG375" s="1">
        <f t="shared" si="69"/>
        <v>1.0204232737149395</v>
      </c>
      <c r="AH375" s="1">
        <f t="shared" si="69"/>
        <v>1.1591722164990261</v>
      </c>
      <c r="AI375" s="1">
        <f t="shared" si="69"/>
        <v>0.97567445530095043</v>
      </c>
      <c r="AJ375" s="1">
        <f t="shared" si="69"/>
        <v>1.1156103660563865</v>
      </c>
      <c r="AK375" s="1">
        <f t="shared" si="69"/>
        <v>0.93715022649048074</v>
      </c>
      <c r="AL375" s="1">
        <f t="shared" si="69"/>
        <v>0.98727611205741839</v>
      </c>
      <c r="AM375" s="1">
        <f t="shared" si="69"/>
        <v>1.0144225841329015</v>
      </c>
      <c r="AN375" s="29">
        <f t="shared" si="69"/>
        <v>1.0978195124883046</v>
      </c>
      <c r="AO375" s="1">
        <f t="shared" si="65"/>
        <v>488053.5754015175</v>
      </c>
      <c r="AP375" s="1">
        <f t="shared" si="66"/>
        <v>364263.13128083415</v>
      </c>
      <c r="AQ375" s="29">
        <f t="shared" si="67"/>
        <v>373655.59610006528</v>
      </c>
    </row>
    <row r="376" spans="1:43" x14ac:dyDescent="0.2">
      <c r="A376" s="26"/>
      <c r="E376" s="25" t="s">
        <v>744</v>
      </c>
      <c r="F376" s="26" t="s">
        <v>745</v>
      </c>
      <c r="G376" s="1">
        <v>0.72158276439964397</v>
      </c>
      <c r="H376" s="1">
        <v>1.03032327376127</v>
      </c>
      <c r="I376" s="1">
        <f>VLOOKUP(F376,'[1]SUSMB vs SHAM all proteins sum'!$B$2:$E$3214,2,FALSE)</f>
        <v>0.45630958498274399</v>
      </c>
      <c r="J376" s="29">
        <f>VLOOKUP(F376,'[1]SUSMB vs SHAM all proteins sum'!$B$2:$E$3214,3,FALSE)</f>
        <v>0.95575637051610496</v>
      </c>
      <c r="K376" s="25">
        <f>VLOOKUP($E376,[1]AllProteinsNorm!$A$1:$Q$3226,4,FALSE)</f>
        <v>508061.66437421902</v>
      </c>
      <c r="L376" s="1">
        <f>VLOOKUP($E376,[1]AllProteinsNorm!$A$1:$Q$3226,5,FALSE)</f>
        <v>441931.29779736203</v>
      </c>
      <c r="M376" s="1">
        <f>VLOOKUP($E376,[1]AllProteinsNorm!$A$1:$Q$3226,10,FALSE)</f>
        <v>495015.49195518298</v>
      </c>
      <c r="N376" s="1">
        <f>VLOOKUP($E376,[1]AllProteinsNorm!$A$1:$Q$3226,11,FALSE)</f>
        <v>450468.25153297302</v>
      </c>
      <c r="O376" s="1">
        <f>VLOOKUP($E376,[1]AllProteinsNorm!$A$1:$Q$3226,15,FALSE)</f>
        <v>599376.45325474604</v>
      </c>
      <c r="P376" s="1">
        <f>VLOOKUP($E376,[1]AllProteinsNorm!$A$1:$Q$3226,6,FALSE)</f>
        <v>479398.33409295802</v>
      </c>
      <c r="Q376" s="1">
        <f>VLOOKUP($E376,[1]AllProteinsNorm!$A$1:$Q$3226,8,FALSE)</f>
        <v>522306.64875885099</v>
      </c>
      <c r="R376" s="1">
        <f>VLOOKUP($E376,[1]AllProteinsNorm!$A$1:$Q$3226,13,FALSE)</f>
        <v>639875.67514771596</v>
      </c>
      <c r="S376" s="1">
        <f>VLOOKUP($E376,[1]AllProteinsNorm!$A$1:$Q$3226,16,FALSE)</f>
        <v>469262.10512914101</v>
      </c>
      <c r="T376" s="1">
        <f>VLOOKUP($E376,[1]AllProteinsNorm!$A$1:$Q$3226,17,FALSE)</f>
        <v>463434.362854217</v>
      </c>
      <c r="U376" s="1">
        <f>VLOOKUP($E376,[1]AllProteinsNorm!$A$1:$Q$3226,3,FALSE)</f>
        <v>484236.63326643402</v>
      </c>
      <c r="V376" s="1">
        <f>VLOOKUP($E376,[1]AllProteinsNorm!$A$1:$Q$3226,7,FALSE)</f>
        <v>503169.078539184</v>
      </c>
      <c r="W376" s="1">
        <f>VLOOKUP($E376,[1]AllProteinsNorm!$A$1:$Q$3226,9,FALSE)</f>
        <v>476431.22905886499</v>
      </c>
      <c r="X376" s="1">
        <f>VLOOKUP($E376,[1]AllProteinsNorm!$A$1:$Q$3226,12,FALSE)</f>
        <v>451148.790258847</v>
      </c>
      <c r="Y376" s="29">
        <f>VLOOKUP($E376,[1]AllProteinsNorm!$A$1:$Q$3226,14,FALSE)</f>
        <v>456981.107483019</v>
      </c>
      <c r="Z376" s="25">
        <f t="shared" si="69"/>
        <v>1.0182195744844516</v>
      </c>
      <c r="AA376" s="1">
        <f t="shared" si="69"/>
        <v>0.88568598961080225</v>
      </c>
      <c r="AB376" s="1">
        <f t="shared" si="69"/>
        <v>0.9920734015675805</v>
      </c>
      <c r="AC376" s="1">
        <f t="shared" si="69"/>
        <v>0.90279512027267539</v>
      </c>
      <c r="AD376" s="1">
        <f t="shared" si="69"/>
        <v>1.2012259140644899</v>
      </c>
      <c r="AE376" s="1">
        <f t="shared" si="69"/>
        <v>0.96077464996285677</v>
      </c>
      <c r="AF376" s="1">
        <f t="shared" si="69"/>
        <v>1.0467683175913005</v>
      </c>
      <c r="AG376" s="1">
        <f t="shared" si="69"/>
        <v>1.2823914563094516</v>
      </c>
      <c r="AH376" s="1">
        <f t="shared" si="69"/>
        <v>0.9404603702875205</v>
      </c>
      <c r="AI376" s="1">
        <f t="shared" si="69"/>
        <v>0.92878084066450317</v>
      </c>
      <c r="AJ376" s="1">
        <f t="shared" si="69"/>
        <v>0.9704712109732474</v>
      </c>
      <c r="AK376" s="1">
        <f t="shared" si="69"/>
        <v>1.0084142161659608</v>
      </c>
      <c r="AL376" s="1">
        <f t="shared" si="69"/>
        <v>0.9548281977167774</v>
      </c>
      <c r="AM376" s="1">
        <f t="shared" si="69"/>
        <v>0.90415900560484885</v>
      </c>
      <c r="AN376" s="29">
        <f t="shared" si="69"/>
        <v>0.91584770400245241</v>
      </c>
      <c r="AO376" s="1">
        <f t="shared" si="65"/>
        <v>56188.229197033077</v>
      </c>
      <c r="AP376" s="1">
        <f t="shared" si="66"/>
        <v>65826.537850838038</v>
      </c>
      <c r="AQ376" s="29">
        <f t="shared" si="67"/>
        <v>18828.60311606387</v>
      </c>
    </row>
    <row r="377" spans="1:43" x14ac:dyDescent="0.2">
      <c r="A377" s="26"/>
      <c r="E377" s="25" t="s">
        <v>746</v>
      </c>
      <c r="F377" s="26" t="s">
        <v>747</v>
      </c>
      <c r="G377" s="1">
        <v>0.22915756085202199</v>
      </c>
      <c r="H377" s="1">
        <v>0.75729426729228699</v>
      </c>
      <c r="I377" s="1">
        <f>VLOOKUP(F377,'[1]SUSMB vs SHAM all proteins sum'!$B$2:$E$3214,2,FALSE)</f>
        <v>0.218060550871992</v>
      </c>
      <c r="J377" s="29">
        <f>VLOOKUP(F377,'[1]SUSMB vs SHAM all proteins sum'!$B$2:$E$3214,3,FALSE)</f>
        <v>0.73065407087386103</v>
      </c>
      <c r="K377" s="25">
        <f>VLOOKUP($E377,[1]AllProteinsNorm!$A$1:$Q$3226,4,FALSE)</f>
        <v>212506.39127914701</v>
      </c>
      <c r="L377" s="1">
        <f>VLOOKUP($E377,[1]AllProteinsNorm!$A$1:$Q$3226,5,FALSE)</f>
        <v>182326.39049156901</v>
      </c>
      <c r="M377" s="1">
        <f>VLOOKUP($E377,[1]AllProteinsNorm!$A$1:$Q$3226,10,FALSE)</f>
        <v>167206.074144149</v>
      </c>
      <c r="N377" s="1">
        <f>VLOOKUP($E377,[1]AllProteinsNorm!$A$1:$Q$3226,11,FALSE)</f>
        <v>125568.79430836601</v>
      </c>
      <c r="O377" s="1">
        <f>VLOOKUP($E377,[1]AllProteinsNorm!$A$1:$Q$3226,15,FALSE)</f>
        <v>238898.87026523901</v>
      </c>
      <c r="P377" s="1">
        <f>VLOOKUP($E377,[1]AllProteinsNorm!$A$1:$Q$3226,6,FALSE)</f>
        <v>68430.205940138199</v>
      </c>
      <c r="Q377" s="1">
        <f>VLOOKUP($E377,[1]AllProteinsNorm!$A$1:$Q$3226,8,FALSE)</f>
        <v>175307.07809773</v>
      </c>
      <c r="R377" s="1">
        <f>VLOOKUP($E377,[1]AllProteinsNorm!$A$1:$Q$3226,13,FALSE)</f>
        <v>184931.690243627</v>
      </c>
      <c r="S377" s="1">
        <f>VLOOKUP($E377,[1]AllProteinsNorm!$A$1:$Q$3226,16,FALSE)</f>
        <v>165198.25592100099</v>
      </c>
      <c r="T377" s="1">
        <f>VLOOKUP($E377,[1]AllProteinsNorm!$A$1:$Q$3226,17,FALSE)</f>
        <v>132077.44283361</v>
      </c>
      <c r="U377" s="1">
        <f>VLOOKUP($E377,[1]AllProteinsNorm!$A$1:$Q$3226,3,FALSE)</f>
        <v>217242.32384477201</v>
      </c>
      <c r="V377" s="1">
        <f>VLOOKUP($E377,[1]AllProteinsNorm!$A$1:$Q$3226,7,FALSE)</f>
        <v>125967.21776797999</v>
      </c>
      <c r="W377" s="1">
        <f>VLOOKUP($E377,[1]AllProteinsNorm!$A$1:$Q$3226,9,FALSE)</f>
        <v>87633.908751283307</v>
      </c>
      <c r="X377" s="1">
        <f>VLOOKUP($E377,[1]AllProteinsNorm!$A$1:$Q$3226,12,FALSE)</f>
        <v>81239.316840818894</v>
      </c>
      <c r="Y377" s="29">
        <f>VLOOKUP($E377,[1]AllProteinsNorm!$A$1:$Q$3226,14,FALSE)</f>
        <v>207724.642364439</v>
      </c>
      <c r="Z377" s="25">
        <f t="shared" si="69"/>
        <v>1.1468154113319677</v>
      </c>
      <c r="AA377" s="1">
        <f t="shared" si="69"/>
        <v>0.98394553335384738</v>
      </c>
      <c r="AB377" s="1">
        <f t="shared" si="69"/>
        <v>0.90234699080150615</v>
      </c>
      <c r="AC377" s="1">
        <f t="shared" si="69"/>
        <v>0.67764657631423897</v>
      </c>
      <c r="AD377" s="1">
        <f t="shared" si="69"/>
        <v>1.2892454881984394</v>
      </c>
      <c r="AE377" s="1">
        <f t="shared" si="69"/>
        <v>0.36929155071709924</v>
      </c>
      <c r="AF377" s="1">
        <f t="shared" si="69"/>
        <v>0.94606499911789665</v>
      </c>
      <c r="AG377" s="1">
        <f t="shared" si="69"/>
        <v>0.99800533592644247</v>
      </c>
      <c r="AH377" s="1">
        <f t="shared" si="69"/>
        <v>0.89151156666391096</v>
      </c>
      <c r="AI377" s="1">
        <f t="shared" si="69"/>
        <v>0.71277125369812022</v>
      </c>
      <c r="AJ377" s="1">
        <f t="shared" si="69"/>
        <v>1.1723734212374357</v>
      </c>
      <c r="AK377" s="1">
        <f t="shared" si="69"/>
        <v>0.67979671476876335</v>
      </c>
      <c r="AL377" s="1">
        <f t="shared" si="69"/>
        <v>0.47292656237908182</v>
      </c>
      <c r="AM377" s="1">
        <f t="shared" si="69"/>
        <v>0.43841740475818852</v>
      </c>
      <c r="AN377" s="29">
        <f t="shared" si="69"/>
        <v>1.1210101481796535</v>
      </c>
      <c r="AO377" s="1">
        <f t="shared" si="65"/>
        <v>38773.898569533965</v>
      </c>
      <c r="AP377" s="1">
        <f t="shared" si="66"/>
        <v>42310.225183622919</v>
      </c>
      <c r="AQ377" s="29">
        <f t="shared" si="67"/>
        <v>58080.085152720807</v>
      </c>
    </row>
    <row r="378" spans="1:43" x14ac:dyDescent="0.2">
      <c r="A378" s="26"/>
      <c r="E378" s="25" t="s">
        <v>748</v>
      </c>
      <c r="F378" s="26" t="s">
        <v>749</v>
      </c>
      <c r="G378" s="1">
        <v>0.45641167867210303</v>
      </c>
      <c r="H378" s="1">
        <v>0.84700639824700596</v>
      </c>
      <c r="I378" s="1">
        <f>VLOOKUP(F378,'[1]SUSMB vs SHAM all proteins sum'!$B$2:$E$3214,2,FALSE)</f>
        <v>0.26415211659656401</v>
      </c>
      <c r="J378" s="29">
        <f>VLOOKUP(F378,'[1]SUSMB vs SHAM all proteins sum'!$B$2:$E$3214,3,FALSE)</f>
        <v>0.84553228905768696</v>
      </c>
      <c r="K378" s="25">
        <f>VLOOKUP($E378,[1]AllProteinsNorm!$A$1:$Q$3226,4,FALSE)</f>
        <v>72940.434048681098</v>
      </c>
      <c r="L378" s="1">
        <f>VLOOKUP($E378,[1]AllProteinsNorm!$A$1:$Q$3226,5,FALSE)</f>
        <v>63072.611735535698</v>
      </c>
      <c r="M378" s="1">
        <f>VLOOKUP($E378,[1]AllProteinsNorm!$A$1:$Q$3226,10,FALSE)</f>
        <v>50572.214435681599</v>
      </c>
      <c r="N378" s="1">
        <f>VLOOKUP($E378,[1]AllProteinsNorm!$A$1:$Q$3226,11,FALSE)</f>
        <v>79983.263610567097</v>
      </c>
      <c r="O378" s="1">
        <f>VLOOKUP($E378,[1]AllProteinsNorm!$A$1:$Q$3226,15,FALSE)</f>
        <v>74172.790257799905</v>
      </c>
      <c r="P378" s="1">
        <f>VLOOKUP($E378,[1]AllProteinsNorm!$A$1:$Q$3226,6,FALSE)</f>
        <v>58578.746336239703</v>
      </c>
      <c r="Q378" s="1">
        <f>VLOOKUP($E378,[1]AllProteinsNorm!$A$1:$Q$3226,8,FALSE)</f>
        <v>81183.396281142006</v>
      </c>
      <c r="R378" s="1">
        <f>VLOOKUP($E378,[1]AllProteinsNorm!$A$1:$Q$3226,13,FALSE)</f>
        <v>27637.543431523201</v>
      </c>
      <c r="S378" s="1">
        <f>VLOOKUP($E378,[1]AllProteinsNorm!$A$1:$Q$3226,16,FALSE)</f>
        <v>80476.851148490998</v>
      </c>
      <c r="T378" s="1">
        <f>VLOOKUP($E378,[1]AllProteinsNorm!$A$1:$Q$3226,17,FALSE)</f>
        <v>56887.993941484303</v>
      </c>
      <c r="U378" s="1">
        <f>VLOOKUP($E378,[1]AllProteinsNorm!$A$1:$Q$3226,3,FALSE)</f>
        <v>47986.884668307597</v>
      </c>
      <c r="V378" s="1">
        <f>VLOOKUP($E378,[1]AllProteinsNorm!$A$1:$Q$3226,7,FALSE)</f>
        <v>43352.526040318502</v>
      </c>
      <c r="W378" s="1">
        <f>VLOOKUP($E378,[1]AllProteinsNorm!$A$1:$Q$3226,9,FALSE)</f>
        <v>52259.9376471449</v>
      </c>
      <c r="X378" s="1">
        <f>VLOOKUP($E378,[1]AllProteinsNorm!$A$1:$Q$3226,12,FALSE)</f>
        <v>79362.4846689556</v>
      </c>
      <c r="Y378" s="29">
        <f>VLOOKUP($E378,[1]AllProteinsNorm!$A$1:$Q$3226,14,FALSE)</f>
        <v>69134.4869587828</v>
      </c>
      <c r="Z378" s="25">
        <f t="shared" si="69"/>
        <v>1.070319785609952</v>
      </c>
      <c r="AA378" s="1">
        <f t="shared" si="69"/>
        <v>0.92552046270499244</v>
      </c>
      <c r="AB378" s="1">
        <f t="shared" si="69"/>
        <v>0.7420910283656037</v>
      </c>
      <c r="AC378" s="1">
        <f t="shared" si="69"/>
        <v>1.1736654802864366</v>
      </c>
      <c r="AD378" s="1">
        <f t="shared" si="69"/>
        <v>1.0884032430330159</v>
      </c>
      <c r="AE378" s="1">
        <f t="shared" si="69"/>
        <v>0.85957798356476245</v>
      </c>
      <c r="AF378" s="1">
        <f t="shared" si="69"/>
        <v>1.1912760931025863</v>
      </c>
      <c r="AG378" s="1">
        <f t="shared" si="69"/>
        <v>0.40555022665029689</v>
      </c>
      <c r="AH378" s="1">
        <f t="shared" si="69"/>
        <v>1.180908328710095</v>
      </c>
      <c r="AI378" s="1">
        <f t="shared" si="69"/>
        <v>0.8347680716924758</v>
      </c>
      <c r="AJ378" s="1">
        <f t="shared" si="69"/>
        <v>0.70415418800487917</v>
      </c>
      <c r="AK378" s="1">
        <f t="shared" si="69"/>
        <v>0.63615012691253081</v>
      </c>
      <c r="AL378" s="1">
        <f t="shared" si="69"/>
        <v>0.76685649034046288</v>
      </c>
      <c r="AM378" s="1">
        <f t="shared" si="69"/>
        <v>1.1645562394056743</v>
      </c>
      <c r="AN378" s="29">
        <f t="shared" si="69"/>
        <v>1.0144717429374335</v>
      </c>
      <c r="AO378" s="1">
        <f t="shared" si="65"/>
        <v>10334.474252574793</v>
      </c>
      <c r="AP378" s="1">
        <f t="shared" si="66"/>
        <v>19608.828105719254</v>
      </c>
      <c r="AQ378" s="29">
        <f t="shared" si="67"/>
        <v>13617.730555654278</v>
      </c>
    </row>
    <row r="379" spans="1:43" x14ac:dyDescent="0.2">
      <c r="A379" s="26"/>
      <c r="E379" s="25" t="s">
        <v>750</v>
      </c>
      <c r="F379" s="26" t="s">
        <v>751</v>
      </c>
      <c r="G379" s="1">
        <v>0.49472879839967099</v>
      </c>
      <c r="H379" s="43">
        <v>1.51333547232063</v>
      </c>
      <c r="I379" s="1">
        <f>VLOOKUP(F379,'[1]SUSMB vs SHAM all proteins sum'!$B$2:$E$3214,2,FALSE)</f>
        <v>0.88713502159420499</v>
      </c>
      <c r="J379" s="29">
        <f>VLOOKUP(F379,'[1]SUSMB vs SHAM all proteins sum'!$B$2:$E$3214,3,FALSE)</f>
        <v>1.0643973430940199</v>
      </c>
      <c r="K379" s="25">
        <f>VLOOKUP($E379,[1]AllProteinsNorm!$A$1:$Q$3226,4,FALSE)</f>
        <v>16262.9236451423</v>
      </c>
      <c r="L379" s="1">
        <f>VLOOKUP($E379,[1]AllProteinsNorm!$A$1:$Q$3226,5,FALSE)</f>
        <v>11068.3132383675</v>
      </c>
      <c r="M379" s="1">
        <f>VLOOKUP($E379,[1]AllProteinsNorm!$A$1:$Q$3226,10,FALSE)</f>
        <v>36658.407068921901</v>
      </c>
      <c r="N379" s="1">
        <f>VLOOKUP($E379,[1]AllProteinsNorm!$A$1:$Q$3226,11,FALSE)</f>
        <v>37233.805403559498</v>
      </c>
      <c r="O379" s="1">
        <f>VLOOKUP($E379,[1]AllProteinsNorm!$A$1:$Q$3226,15,FALSE)</f>
        <v>44899.9827577467</v>
      </c>
      <c r="P379" s="1">
        <f>VLOOKUP($E379,[1]AllProteinsNorm!$A$1:$Q$3226,6,FALSE)</f>
        <v>91509.453585797601</v>
      </c>
      <c r="Q379" s="1">
        <f>VLOOKUP($E379,[1]AllProteinsNorm!$A$1:$Q$3226,8,FALSE)</f>
        <v>112006.494064766</v>
      </c>
      <c r="R379" s="1">
        <f>VLOOKUP($E379,[1]AllProteinsNorm!$A$1:$Q$3226,13,FALSE)</f>
        <v>6320.4988943511898</v>
      </c>
      <c r="S379" s="1">
        <f>VLOOKUP($E379,[1]AllProteinsNorm!$A$1:$Q$3226,16,FALSE)</f>
        <v>31096.192929004399</v>
      </c>
      <c r="T379" s="1">
        <f>VLOOKUP($E379,[1]AllProteinsNorm!$A$1:$Q$3226,17,FALSE)</f>
        <v>43465.588606281402</v>
      </c>
      <c r="U379" s="1">
        <f>VLOOKUP($E379,[1]AllProteinsNorm!$A$1:$Q$3226,3,FALSE)</f>
        <v>53590.256690937102</v>
      </c>
      <c r="V379" s="1">
        <f>VLOOKUP($E379,[1]AllProteinsNorm!$A$1:$Q$3226,7,FALSE)</f>
        <v>8980.2407405890408</v>
      </c>
      <c r="W379" s="1">
        <f>VLOOKUP($E379,[1]AllProteinsNorm!$A$1:$Q$3226,9,FALSE)</f>
        <v>19557.1685328975</v>
      </c>
      <c r="X379" s="1">
        <f>VLOOKUP($E379,[1]AllProteinsNorm!$A$1:$Q$3226,12,FALSE)</f>
        <v>34756.773149632303</v>
      </c>
      <c r="Y379" s="29">
        <f>VLOOKUP($E379,[1]AllProteinsNorm!$A$1:$Q$3226,14,FALSE)</f>
        <v>46071.984303703597</v>
      </c>
      <c r="Z379" s="25">
        <f t="shared" si="69"/>
        <v>0.55647897841886673</v>
      </c>
      <c r="AA379" s="1">
        <f t="shared" si="69"/>
        <v>0.37873163387485559</v>
      </c>
      <c r="AB379" s="1">
        <f t="shared" si="69"/>
        <v>1.2543644280264421</v>
      </c>
      <c r="AC379" s="1">
        <f t="shared" si="69"/>
        <v>1.2740532050526252</v>
      </c>
      <c r="AD379" s="1">
        <f t="shared" si="69"/>
        <v>1.53637175462721</v>
      </c>
      <c r="AE379" s="1">
        <f t="shared" si="69"/>
        <v>3.1312381683784127</v>
      </c>
      <c r="AF379" s="1">
        <f t="shared" si="69"/>
        <v>3.8325986614379426</v>
      </c>
      <c r="AG379" s="1">
        <f t="shared" si="69"/>
        <v>0.21627259923074868</v>
      </c>
      <c r="AH379" s="1">
        <f t="shared" si="69"/>
        <v>1.0640385487524031</v>
      </c>
      <c r="AI379" s="1">
        <f t="shared" si="69"/>
        <v>1.4872901620750718</v>
      </c>
      <c r="AJ379" s="1">
        <f t="shared" si="69"/>
        <v>1.8337324793064032</v>
      </c>
      <c r="AK379" s="1">
        <f t="shared" si="69"/>
        <v>0.3072827064997728</v>
      </c>
      <c r="AL379" s="1">
        <f t="shared" si="69"/>
        <v>0.66920028670264231</v>
      </c>
      <c r="AM379" s="1">
        <f t="shared" si="69"/>
        <v>1.1892949900936736</v>
      </c>
      <c r="AN379" s="29">
        <f t="shared" si="69"/>
        <v>1.576474889661865</v>
      </c>
      <c r="AO379" s="1">
        <f t="shared" si="65"/>
        <v>13136.074651109335</v>
      </c>
      <c r="AP379" s="1">
        <f t="shared" si="66"/>
        <v>39087.449891396092</v>
      </c>
      <c r="AQ379" s="29">
        <f t="shared" si="67"/>
        <v>16460.528593078085</v>
      </c>
    </row>
    <row r="380" spans="1:43" x14ac:dyDescent="0.2">
      <c r="A380" s="26"/>
      <c r="E380" s="25" t="s">
        <v>752</v>
      </c>
      <c r="F380" s="26" t="s">
        <v>753</v>
      </c>
      <c r="G380" s="1">
        <v>0.26789135079948301</v>
      </c>
      <c r="H380" s="1">
        <v>0.82599996386151198</v>
      </c>
      <c r="I380" s="1">
        <f>VLOOKUP(F380,'[1]SUSMB vs SHAM all proteins sum'!$B$2:$E$3214,2,FALSE)</f>
        <v>0.84122063397692004</v>
      </c>
      <c r="J380" s="29">
        <f>VLOOKUP(F380,'[1]SUSMB vs SHAM all proteins sum'!$B$2:$E$3214,3,FALSE)</f>
        <v>0.97044932957027097</v>
      </c>
      <c r="K380" s="25">
        <f>VLOOKUP($E380,[1]AllProteinsNorm!$A$1:$Q$3226,4,FALSE)</f>
        <v>139553.5179332</v>
      </c>
      <c r="L380" s="1">
        <f>VLOOKUP($E380,[1]AllProteinsNorm!$A$1:$Q$3226,5,FALSE)</f>
        <v>164638.66390474199</v>
      </c>
      <c r="M380" s="1">
        <f>VLOOKUP($E380,[1]AllProteinsNorm!$A$1:$Q$3226,10,FALSE)</f>
        <v>150260.313493389</v>
      </c>
      <c r="N380" s="1">
        <f>VLOOKUP($E380,[1]AllProteinsNorm!$A$1:$Q$3226,11,FALSE)</f>
        <v>133909.827228854</v>
      </c>
      <c r="O380" s="1">
        <f>VLOOKUP($E380,[1]AllProteinsNorm!$A$1:$Q$3226,15,FALSE)</f>
        <v>155822.954525799</v>
      </c>
      <c r="P380" s="1">
        <f>VLOOKUP($E380,[1]AllProteinsNorm!$A$1:$Q$3226,6,FALSE)</f>
        <v>205291.85668470099</v>
      </c>
      <c r="Q380" s="1">
        <f>VLOOKUP($E380,[1]AllProteinsNorm!$A$1:$Q$3226,8,FALSE)</f>
        <v>109662.106757075</v>
      </c>
      <c r="R380" s="1">
        <f>VLOOKUP($E380,[1]AllProteinsNorm!$A$1:$Q$3226,13,FALSE)</f>
        <v>90363.3694256483</v>
      </c>
      <c r="S380" s="1">
        <f>VLOOKUP($E380,[1]AllProteinsNorm!$A$1:$Q$3226,16,FALSE)</f>
        <v>92129.951726779196</v>
      </c>
      <c r="T380" s="1">
        <f>VLOOKUP($E380,[1]AllProteinsNorm!$A$1:$Q$3226,17,FALSE)</f>
        <v>147788.067729409</v>
      </c>
      <c r="U380" s="1">
        <f>VLOOKUP($E380,[1]AllProteinsNorm!$A$1:$Q$3226,3,FALSE)</f>
        <v>96443.781893312203</v>
      </c>
      <c r="V380" s="1">
        <f>VLOOKUP($E380,[1]AllProteinsNorm!$A$1:$Q$3226,7,FALSE)</f>
        <v>205938.44032056301</v>
      </c>
      <c r="W380" s="1">
        <f>VLOOKUP($E380,[1]AllProteinsNorm!$A$1:$Q$3226,9,FALSE)</f>
        <v>158563.52343272301</v>
      </c>
      <c r="X380" s="1">
        <f>VLOOKUP($E380,[1]AllProteinsNorm!$A$1:$Q$3226,12,FALSE)</f>
        <v>113068.74898937999</v>
      </c>
      <c r="Y380" s="29">
        <f>VLOOKUP($E380,[1]AllProteinsNorm!$A$1:$Q$3226,14,FALSE)</f>
        <v>174127.59119824399</v>
      </c>
      <c r="Z380" s="25">
        <f t="shared" ref="Z380:AN396" si="70">K380/AVERAGE($K380:$O380)</f>
        <v>0.93762616804011178</v>
      </c>
      <c r="AA380" s="1">
        <f t="shared" si="70"/>
        <v>1.1061671667935957</v>
      </c>
      <c r="AB380" s="1">
        <f t="shared" si="70"/>
        <v>1.0095625250862612</v>
      </c>
      <c r="AC380" s="1">
        <f t="shared" si="70"/>
        <v>0.89970758191566536</v>
      </c>
      <c r="AD380" s="1">
        <f t="shared" si="70"/>
        <v>1.0469365581643659</v>
      </c>
      <c r="AE380" s="1">
        <f t="shared" si="70"/>
        <v>1.3793060881865669</v>
      </c>
      <c r="AF380" s="1">
        <f t="shared" si="70"/>
        <v>0.73679304155599767</v>
      </c>
      <c r="AG380" s="1">
        <f t="shared" si="70"/>
        <v>0.60712951604931853</v>
      </c>
      <c r="AH380" s="1">
        <f t="shared" si="70"/>
        <v>0.6189987531568325</v>
      </c>
      <c r="AI380" s="1">
        <f t="shared" si="70"/>
        <v>0.99295210668574807</v>
      </c>
      <c r="AJ380" s="1">
        <f t="shared" si="70"/>
        <v>0.64798232955480106</v>
      </c>
      <c r="AK380" s="1">
        <f t="shared" si="70"/>
        <v>1.3836503264815911</v>
      </c>
      <c r="AL380" s="1">
        <f t="shared" si="70"/>
        <v>1.0653497745454752</v>
      </c>
      <c r="AM380" s="1">
        <f t="shared" si="70"/>
        <v>0.75968144271897431</v>
      </c>
      <c r="AN380" s="29">
        <f t="shared" si="70"/>
        <v>1.1699209629628637</v>
      </c>
      <c r="AO380" s="1">
        <f t="shared" si="65"/>
        <v>11041.064172481789</v>
      </c>
      <c r="AP380" s="1">
        <f t="shared" si="66"/>
        <v>43357.978744733759</v>
      </c>
      <c r="AQ380" s="29">
        <f t="shared" si="67"/>
        <v>40040.17763746962</v>
      </c>
    </row>
    <row r="381" spans="1:43" x14ac:dyDescent="0.2">
      <c r="A381" s="26"/>
      <c r="E381" s="25" t="s">
        <v>754</v>
      </c>
      <c r="F381" s="26" t="s">
        <v>755</v>
      </c>
      <c r="G381" s="1">
        <v>0.44347503280155598</v>
      </c>
      <c r="H381" s="1">
        <v>0.92306405875046105</v>
      </c>
      <c r="I381" s="1">
        <f>VLOOKUP(F381,'[1]SUSMB vs SHAM all proteins sum'!$B$2:$E$3214,2,FALSE)</f>
        <v>0.34967724766864</v>
      </c>
      <c r="J381" s="29">
        <f>VLOOKUP(F381,'[1]SUSMB vs SHAM all proteins sum'!$B$2:$E$3214,3,FALSE)</f>
        <v>1.09890083924464</v>
      </c>
      <c r="K381" s="25">
        <f>VLOOKUP($E381,[1]AllProteinsNorm!$A$1:$Q$3226,4,FALSE)</f>
        <v>559274.04046476097</v>
      </c>
      <c r="L381" s="1">
        <f>VLOOKUP($E381,[1]AllProteinsNorm!$A$1:$Q$3226,5,FALSE)</f>
        <v>691452.53784838796</v>
      </c>
      <c r="M381" s="1">
        <f>VLOOKUP($E381,[1]AllProteinsNorm!$A$1:$Q$3226,10,FALSE)</f>
        <v>760612.26921601</v>
      </c>
      <c r="N381" s="1">
        <f>VLOOKUP($E381,[1]AllProteinsNorm!$A$1:$Q$3226,11,FALSE)</f>
        <v>879617.01327291201</v>
      </c>
      <c r="O381" s="1">
        <f>VLOOKUP($E381,[1]AllProteinsNorm!$A$1:$Q$3226,15,FALSE)</f>
        <v>645455.24942817399</v>
      </c>
      <c r="P381" s="1">
        <f>VLOOKUP($E381,[1]AllProteinsNorm!$A$1:$Q$3226,6,FALSE)</f>
        <v>659581.52946709795</v>
      </c>
      <c r="Q381" s="1">
        <f>VLOOKUP($E381,[1]AllProteinsNorm!$A$1:$Q$3226,8,FALSE)</f>
        <v>612303.44344409194</v>
      </c>
      <c r="R381" s="1">
        <f>VLOOKUP($E381,[1]AllProteinsNorm!$A$1:$Q$3226,13,FALSE)</f>
        <v>520843.484687271</v>
      </c>
      <c r="S381" s="1">
        <f>VLOOKUP($E381,[1]AllProteinsNorm!$A$1:$Q$3226,16,FALSE)</f>
        <v>752435.19919550198</v>
      </c>
      <c r="T381" s="1">
        <f>VLOOKUP($E381,[1]AllProteinsNorm!$A$1:$Q$3226,17,FALSE)</f>
        <v>707062.49290127598</v>
      </c>
      <c r="U381" s="1">
        <f>VLOOKUP($E381,[1]AllProteinsNorm!$A$1:$Q$3226,3,FALSE)</f>
        <v>772571.50979561603</v>
      </c>
      <c r="V381" s="1">
        <f>VLOOKUP($E381,[1]AllProteinsNorm!$A$1:$Q$3226,7,FALSE)</f>
        <v>877100.14192454901</v>
      </c>
      <c r="W381" s="1">
        <f>VLOOKUP($E381,[1]AllProteinsNorm!$A$1:$Q$3226,9,FALSE)</f>
        <v>779408.66076858004</v>
      </c>
      <c r="X381" s="1">
        <f>VLOOKUP($E381,[1]AllProteinsNorm!$A$1:$Q$3226,12,FALSE)</f>
        <v>623957.18381307297</v>
      </c>
      <c r="Y381" s="29">
        <f>VLOOKUP($E381,[1]AllProteinsNorm!$A$1:$Q$3226,14,FALSE)</f>
        <v>812072.417669471</v>
      </c>
      <c r="Z381" s="25">
        <f t="shared" si="70"/>
        <v>0.79073674274870753</v>
      </c>
      <c r="AA381" s="1">
        <f t="shared" si="70"/>
        <v>0.97761899888863535</v>
      </c>
      <c r="AB381" s="1">
        <f t="shared" si="70"/>
        <v>1.0754013680927621</v>
      </c>
      <c r="AC381" s="1">
        <f t="shared" si="70"/>
        <v>1.2436577448933004</v>
      </c>
      <c r="AD381" s="1">
        <f t="shared" si="70"/>
        <v>0.91258514537659374</v>
      </c>
      <c r="AE381" s="1">
        <f t="shared" si="70"/>
        <v>0.93255776676959157</v>
      </c>
      <c r="AF381" s="1">
        <f t="shared" si="70"/>
        <v>0.86571304121401582</v>
      </c>
      <c r="AG381" s="1">
        <f t="shared" si="70"/>
        <v>0.73640121079327847</v>
      </c>
      <c r="AH381" s="1">
        <f t="shared" si="70"/>
        <v>1.0638401132419713</v>
      </c>
      <c r="AI381" s="1">
        <f t="shared" si="70"/>
        <v>0.99968933314322894</v>
      </c>
      <c r="AJ381" s="1">
        <f t="shared" si="70"/>
        <v>1.0923100930781153</v>
      </c>
      <c r="AK381" s="1">
        <f t="shared" si="70"/>
        <v>1.2400992342027841</v>
      </c>
      <c r="AL381" s="1">
        <f t="shared" si="70"/>
        <v>1.101976886275865</v>
      </c>
      <c r="AM381" s="1">
        <f t="shared" si="70"/>
        <v>0.88218983082604463</v>
      </c>
      <c r="AN381" s="29">
        <f t="shared" si="70"/>
        <v>1.1481589560109138</v>
      </c>
      <c r="AO381" s="1">
        <f t="shared" si="65"/>
        <v>108187.75296515306</v>
      </c>
      <c r="AP381" s="1">
        <f t="shared" si="66"/>
        <v>79927.903153612642</v>
      </c>
      <c r="AQ381" s="29">
        <f t="shared" si="67"/>
        <v>83208.781446029636</v>
      </c>
    </row>
    <row r="382" spans="1:43" x14ac:dyDescent="0.2">
      <c r="A382" s="26"/>
      <c r="E382" s="25" t="s">
        <v>756</v>
      </c>
      <c r="F382" s="26" t="s">
        <v>757</v>
      </c>
      <c r="G382" s="1">
        <v>0.53145792772005995</v>
      </c>
      <c r="H382" s="1">
        <v>1.10103259445655</v>
      </c>
      <c r="I382" s="1">
        <f>VLOOKUP(F382,'[1]SUSMB vs SHAM all proteins sum'!$B$2:$E$3214,2,FALSE)</f>
        <v>0.75528599215117298</v>
      </c>
      <c r="J382" s="29">
        <f>VLOOKUP(F382,'[1]SUSMB vs SHAM all proteins sum'!$B$2:$E$3214,3,FALSE)</f>
        <v>0.96215519834070995</v>
      </c>
      <c r="K382" s="25">
        <f>VLOOKUP($E382,[1]AllProteinsNorm!$A$1:$Q$3226,4,FALSE)</f>
        <v>56839.1614201095</v>
      </c>
      <c r="L382" s="1">
        <f>VLOOKUP($E382,[1]AllProteinsNorm!$A$1:$Q$3226,5,FALSE)</f>
        <v>78618.699372533898</v>
      </c>
      <c r="M382" s="1">
        <f>VLOOKUP($E382,[1]AllProteinsNorm!$A$1:$Q$3226,10,FALSE)</f>
        <v>103598.916047238</v>
      </c>
      <c r="N382" s="1">
        <f>VLOOKUP($E382,[1]AllProteinsNorm!$A$1:$Q$3226,11,FALSE)</f>
        <v>74496.7097046665</v>
      </c>
      <c r="O382" s="1">
        <f>VLOOKUP($E382,[1]AllProteinsNorm!$A$1:$Q$3226,15,FALSE)</f>
        <v>94519.811010819496</v>
      </c>
      <c r="P382" s="1">
        <f>VLOOKUP($E382,[1]AllProteinsNorm!$A$1:$Q$3226,6,FALSE)</f>
        <v>103161.561553117</v>
      </c>
      <c r="Q382" s="1">
        <f>VLOOKUP($E382,[1]AllProteinsNorm!$A$1:$Q$3226,8,FALSE)</f>
        <v>83238.094565877705</v>
      </c>
      <c r="R382" s="1">
        <f>VLOOKUP($E382,[1]AllProteinsNorm!$A$1:$Q$3226,13,FALSE)</f>
        <v>120685.37044412</v>
      </c>
      <c r="S382" s="1">
        <f>VLOOKUP($E382,[1]AllProteinsNorm!$A$1:$Q$3226,16,FALSE)</f>
        <v>70759.650273557505</v>
      </c>
      <c r="T382" s="1">
        <f>VLOOKUP($E382,[1]AllProteinsNorm!$A$1:$Q$3226,17,FALSE)</f>
        <v>71929.857582890996</v>
      </c>
      <c r="U382" s="1">
        <f>VLOOKUP($E382,[1]AllProteinsNorm!$A$1:$Q$3226,3,FALSE)</f>
        <v>66921.894090398593</v>
      </c>
      <c r="V382" s="1">
        <f>VLOOKUP($E382,[1]AllProteinsNorm!$A$1:$Q$3226,7,FALSE)</f>
        <v>69590.447137946598</v>
      </c>
      <c r="W382" s="1">
        <f>VLOOKUP($E382,[1]AllProteinsNorm!$A$1:$Q$3226,9,FALSE)</f>
        <v>78913.246321672894</v>
      </c>
      <c r="X382" s="1">
        <f>VLOOKUP($E382,[1]AllProteinsNorm!$A$1:$Q$3226,12,FALSE)</f>
        <v>93701.885171426504</v>
      </c>
      <c r="Y382" s="29">
        <f>VLOOKUP($E382,[1]AllProteinsNorm!$A$1:$Q$3226,14,FALSE)</f>
        <v>78054.550678479194</v>
      </c>
      <c r="Z382" s="25">
        <f t="shared" si="70"/>
        <v>0.69643323589921446</v>
      </c>
      <c r="AA382" s="1">
        <f t="shared" si="70"/>
        <v>0.96329139695628963</v>
      </c>
      <c r="AB382" s="1">
        <f t="shared" si="70"/>
        <v>1.2693665166021026</v>
      </c>
      <c r="AC382" s="1">
        <f t="shared" si="70"/>
        <v>0.91278589105133479</v>
      </c>
      <c r="AD382" s="1">
        <f t="shared" si="70"/>
        <v>1.1581229594910587</v>
      </c>
      <c r="AE382" s="1">
        <f t="shared" si="70"/>
        <v>1.2640077428629111</v>
      </c>
      <c r="AF382" s="1">
        <f t="shared" si="70"/>
        <v>1.0198914639175081</v>
      </c>
      <c r="AG382" s="1">
        <f t="shared" si="70"/>
        <v>1.4787217292470038</v>
      </c>
      <c r="AH382" s="1">
        <f t="shared" si="70"/>
        <v>0.86699682014793966</v>
      </c>
      <c r="AI382" s="1">
        <f t="shared" si="70"/>
        <v>0.88133502012749987</v>
      </c>
      <c r="AJ382" s="1">
        <f t="shared" si="70"/>
        <v>0.81997394207493601</v>
      </c>
      <c r="AK382" s="1">
        <f t="shared" si="70"/>
        <v>0.85267092400850564</v>
      </c>
      <c r="AL382" s="1">
        <f t="shared" si="70"/>
        <v>0.96690039258162863</v>
      </c>
      <c r="AM382" s="1">
        <f t="shared" si="70"/>
        <v>1.1481011589433028</v>
      </c>
      <c r="AN382" s="29">
        <f t="shared" si="70"/>
        <v>0.95637905182816763</v>
      </c>
      <c r="AO382" s="1">
        <f t="shared" si="65"/>
        <v>16268.477266990281</v>
      </c>
      <c r="AP382" s="1">
        <f t="shared" si="66"/>
        <v>19273.053543920774</v>
      </c>
      <c r="AQ382" s="29">
        <f t="shared" si="67"/>
        <v>9372.7584415425463</v>
      </c>
    </row>
    <row r="383" spans="1:43" x14ac:dyDescent="0.2">
      <c r="A383" s="26"/>
      <c r="E383" s="25" t="s">
        <v>758</v>
      </c>
      <c r="F383" s="26" t="s">
        <v>759</v>
      </c>
      <c r="G383" s="1">
        <v>0.879980654596204</v>
      </c>
      <c r="H383" s="1">
        <v>0.97770065116282701</v>
      </c>
      <c r="I383" s="1">
        <f>VLOOKUP(F383,'[1]SUSMB vs SHAM all proteins sum'!$B$2:$E$3214,2,FALSE)</f>
        <v>0.65630333070875801</v>
      </c>
      <c r="J383" s="29">
        <f>VLOOKUP(F383,'[1]SUSMB vs SHAM all proteins sum'!$B$2:$E$3214,3,FALSE)</f>
        <v>1.05866444141349</v>
      </c>
      <c r="K383" s="25">
        <f>VLOOKUP($E383,[1]AllProteinsNorm!$A$1:$Q$3226,4,FALSE)</f>
        <v>97122.375665905798</v>
      </c>
      <c r="L383" s="1">
        <f>VLOOKUP($E383,[1]AllProteinsNorm!$A$1:$Q$3226,5,FALSE)</f>
        <v>136423.39018247699</v>
      </c>
      <c r="M383" s="1">
        <f>VLOOKUP($E383,[1]AllProteinsNorm!$A$1:$Q$3226,10,FALSE)</f>
        <v>127798.43928532999</v>
      </c>
      <c r="N383" s="1">
        <f>VLOOKUP($E383,[1]AllProteinsNorm!$A$1:$Q$3226,11,FALSE)</f>
        <v>87587.371770508704</v>
      </c>
      <c r="O383" s="1">
        <f>VLOOKUP($E383,[1]AllProteinsNorm!$A$1:$Q$3226,15,FALSE)</f>
        <v>106394.82893973</v>
      </c>
      <c r="P383" s="1">
        <f>VLOOKUP($E383,[1]AllProteinsNorm!$A$1:$Q$3226,6,FALSE)</f>
        <v>70691.849472747504</v>
      </c>
      <c r="Q383" s="1">
        <f>VLOOKUP($E383,[1]AllProteinsNorm!$A$1:$Q$3226,8,FALSE)</f>
        <v>132276.54324279699</v>
      </c>
      <c r="R383" s="1">
        <f>VLOOKUP($E383,[1]AllProteinsNorm!$A$1:$Q$3226,13,FALSE)</f>
        <v>113648.334585152</v>
      </c>
      <c r="S383" s="1">
        <f>VLOOKUP($E383,[1]AllProteinsNorm!$A$1:$Q$3226,16,FALSE)</f>
        <v>134907.68803285901</v>
      </c>
      <c r="T383" s="1">
        <f>VLOOKUP($E383,[1]AllProteinsNorm!$A$1:$Q$3226,17,FALSE)</f>
        <v>98327.107946205506</v>
      </c>
      <c r="U383" s="1">
        <f>VLOOKUP($E383,[1]AllProteinsNorm!$A$1:$Q$3226,3,FALSE)</f>
        <v>131401.860452447</v>
      </c>
      <c r="V383" s="1">
        <f>VLOOKUP($E383,[1]AllProteinsNorm!$A$1:$Q$3226,7,FALSE)</f>
        <v>99266.367904922896</v>
      </c>
      <c r="W383" s="1">
        <f>VLOOKUP($E383,[1]AllProteinsNorm!$A$1:$Q$3226,9,FALSE)</f>
        <v>127263.74937491</v>
      </c>
      <c r="X383" s="1">
        <f>VLOOKUP($E383,[1]AllProteinsNorm!$A$1:$Q$3226,12,FALSE)</f>
        <v>88301.371281257103</v>
      </c>
      <c r="Y383" s="29">
        <f>VLOOKUP($E383,[1]AllProteinsNorm!$A$1:$Q$3226,14,FALSE)</f>
        <v>143156.64873818299</v>
      </c>
      <c r="Z383" s="25">
        <f t="shared" si="70"/>
        <v>0.87446206990918329</v>
      </c>
      <c r="AA383" s="1">
        <f t="shared" si="70"/>
        <v>1.228317154981573</v>
      </c>
      <c r="AB383" s="1">
        <f t="shared" si="70"/>
        <v>1.1506605659342783</v>
      </c>
      <c r="AC383" s="1">
        <f t="shared" si="70"/>
        <v>0.78861162416181807</v>
      </c>
      <c r="AD383" s="1">
        <f t="shared" si="70"/>
        <v>0.95794858501314706</v>
      </c>
      <c r="AE383" s="1">
        <f t="shared" si="70"/>
        <v>0.63648917761540891</v>
      </c>
      <c r="AF383" s="1">
        <f t="shared" si="70"/>
        <v>1.1909801321420246</v>
      </c>
      <c r="AG383" s="1">
        <f t="shared" si="70"/>
        <v>1.0232570735803219</v>
      </c>
      <c r="AH383" s="1">
        <f t="shared" si="70"/>
        <v>1.2146702066853319</v>
      </c>
      <c r="AI383" s="1">
        <f t="shared" si="70"/>
        <v>0.88530913451498772</v>
      </c>
      <c r="AJ383" s="1">
        <f t="shared" si="70"/>
        <v>1.1831047386694173</v>
      </c>
      <c r="AK383" s="1">
        <f t="shared" si="70"/>
        <v>0.89376596232682171</v>
      </c>
      <c r="AL383" s="1">
        <f t="shared" si="70"/>
        <v>1.1458463710320261</v>
      </c>
      <c r="AM383" s="1">
        <f t="shared" si="70"/>
        <v>0.7950402713793342</v>
      </c>
      <c r="AN383" s="29">
        <f t="shared" si="70"/>
        <v>1.2889414876699603</v>
      </c>
      <c r="AO383" s="1">
        <f t="shared" si="65"/>
        <v>18387.290398007775</v>
      </c>
      <c r="AP383" s="1">
        <f t="shared" si="66"/>
        <v>23712.15023966011</v>
      </c>
      <c r="AQ383" s="29">
        <f t="shared" si="67"/>
        <v>20645.420753780661</v>
      </c>
    </row>
    <row r="384" spans="1:43" x14ac:dyDescent="0.2">
      <c r="A384" s="26"/>
      <c r="E384" s="25" t="s">
        <v>760</v>
      </c>
      <c r="F384" s="26" t="s">
        <v>761</v>
      </c>
      <c r="G384" s="1">
        <v>0.94977527359873504</v>
      </c>
      <c r="H384" s="1">
        <v>1.0051760549108699</v>
      </c>
      <c r="I384" s="1">
        <f>VLOOKUP(F384,'[1]SUSMB vs SHAM all proteins sum'!$B$2:$E$3214,2,FALSE)</f>
        <v>0.72763627554625299</v>
      </c>
      <c r="J384" s="29">
        <f>VLOOKUP(F384,'[1]SUSMB vs SHAM all proteins sum'!$B$2:$E$3214,3,FALSE)</f>
        <v>1.02761035301169</v>
      </c>
      <c r="K384" s="25">
        <f>VLOOKUP($E384,[1]AllProteinsNorm!$A$1:$Q$3226,4,FALSE)</f>
        <v>813563.23654076504</v>
      </c>
      <c r="L384" s="1">
        <f>VLOOKUP($E384,[1]AllProteinsNorm!$A$1:$Q$3226,5,FALSE)</f>
        <v>808693.37934629503</v>
      </c>
      <c r="M384" s="1">
        <f>VLOOKUP($E384,[1]AllProteinsNorm!$A$1:$Q$3226,10,FALSE)</f>
        <v>1034713.21760778</v>
      </c>
      <c r="N384" s="1">
        <f>VLOOKUP($E384,[1]AllProteinsNorm!$A$1:$Q$3226,11,FALSE)</f>
        <v>921791.97407142504</v>
      </c>
      <c r="O384" s="1">
        <f>VLOOKUP($E384,[1]AllProteinsNorm!$A$1:$Q$3226,15,FALSE)</f>
        <v>1139324.13046845</v>
      </c>
      <c r="P384" s="1">
        <f>VLOOKUP($E384,[1]AllProteinsNorm!$A$1:$Q$3226,6,FALSE)</f>
        <v>866490.14500389795</v>
      </c>
      <c r="Q384" s="1">
        <f>VLOOKUP($E384,[1]AllProteinsNorm!$A$1:$Q$3226,8,FALSE)</f>
        <v>964296.28023816703</v>
      </c>
      <c r="R384" s="1">
        <f>VLOOKUP($E384,[1]AllProteinsNorm!$A$1:$Q$3226,13,FALSE)</f>
        <v>1077225.62028427</v>
      </c>
      <c r="S384" s="1">
        <f>VLOOKUP($E384,[1]AllProteinsNorm!$A$1:$Q$3226,16,FALSE)</f>
        <v>850441.634659654</v>
      </c>
      <c r="T384" s="1">
        <f>VLOOKUP($E384,[1]AllProteinsNorm!$A$1:$Q$3226,17,FALSE)</f>
        <v>958430.84750407597</v>
      </c>
      <c r="U384" s="1">
        <f>VLOOKUP($E384,[1]AllProteinsNorm!$A$1:$Q$3226,3,FALSE)</f>
        <v>1008708.36412992</v>
      </c>
      <c r="V384" s="1">
        <f>VLOOKUP($E384,[1]AllProteinsNorm!$A$1:$Q$3226,7,FALSE)</f>
        <v>887623.10013451602</v>
      </c>
      <c r="W384" s="1">
        <f>VLOOKUP($E384,[1]AllProteinsNorm!$A$1:$Q$3226,9,FALSE)</f>
        <v>1007348.78737669</v>
      </c>
      <c r="X384" s="1">
        <f>VLOOKUP($E384,[1]AllProteinsNorm!$A$1:$Q$3226,12,FALSE)</f>
        <v>1033230.5641444901</v>
      </c>
      <c r="Y384" s="29">
        <f>VLOOKUP($E384,[1]AllProteinsNorm!$A$1:$Q$3226,14,FALSE)</f>
        <v>879116.52290407498</v>
      </c>
      <c r="Z384" s="25">
        <f t="shared" si="70"/>
        <v>0.86217509306289675</v>
      </c>
      <c r="AA384" s="1">
        <f t="shared" si="70"/>
        <v>0.85701425320280455</v>
      </c>
      <c r="AB384" s="1">
        <f t="shared" si="70"/>
        <v>1.0965391805037599</v>
      </c>
      <c r="AC384" s="1">
        <f t="shared" si="70"/>
        <v>0.97687069097282153</v>
      </c>
      <c r="AD384" s="1">
        <f t="shared" si="70"/>
        <v>1.2074007822577171</v>
      </c>
      <c r="AE384" s="1">
        <f t="shared" si="70"/>
        <v>0.91826447884163398</v>
      </c>
      <c r="AF384" s="1">
        <f t="shared" si="70"/>
        <v>1.021914705351719</v>
      </c>
      <c r="AG384" s="1">
        <f t="shared" si="70"/>
        <v>1.1415917751733244</v>
      </c>
      <c r="AH384" s="1">
        <f t="shared" si="70"/>
        <v>0.90125704133941587</v>
      </c>
      <c r="AI384" s="1">
        <f t="shared" si="70"/>
        <v>1.0156988025352749</v>
      </c>
      <c r="AJ384" s="1">
        <f t="shared" si="70"/>
        <v>1.0689804905822573</v>
      </c>
      <c r="AK384" s="1">
        <f t="shared" si="70"/>
        <v>0.94066016578774847</v>
      </c>
      <c r="AL384" s="1">
        <f t="shared" si="70"/>
        <v>1.0675396766896257</v>
      </c>
      <c r="AM384" s="1">
        <f t="shared" si="70"/>
        <v>1.0949679358478099</v>
      </c>
      <c r="AN384" s="29">
        <f t="shared" si="70"/>
        <v>0.93164530537384049</v>
      </c>
      <c r="AO384" s="1">
        <f t="shared" si="65"/>
        <v>128214.27247811449</v>
      </c>
      <c r="AP384" s="1">
        <f t="shared" si="66"/>
        <v>81398.10607680284</v>
      </c>
      <c r="AQ384" s="29">
        <f t="shared" si="67"/>
        <v>65888.246768823126</v>
      </c>
    </row>
    <row r="385" spans="1:43" x14ac:dyDescent="0.2">
      <c r="A385" s="26"/>
      <c r="E385" s="25" t="s">
        <v>762</v>
      </c>
      <c r="F385" s="26" t="s">
        <v>763</v>
      </c>
      <c r="G385" s="1">
        <v>0.98677321019541198</v>
      </c>
      <c r="H385" s="1">
        <v>0.99765888959232796</v>
      </c>
      <c r="I385" s="1">
        <f>VLOOKUP(F385,'[1]SUSMB vs SHAM all proteins sum'!$B$2:$E$3214,2,FALSE)</f>
        <v>0.96022072735948505</v>
      </c>
      <c r="J385" s="29">
        <f>VLOOKUP(F385,'[1]SUSMB vs SHAM all proteins sum'!$B$2:$E$3214,3,FALSE)</f>
        <v>1.00696885775747</v>
      </c>
      <c r="K385" s="25">
        <f>VLOOKUP($E385,[1]AllProteinsNorm!$A$1:$Q$3226,4,FALSE)</f>
        <v>280389.95926440798</v>
      </c>
      <c r="L385" s="1">
        <f>VLOOKUP($E385,[1]AllProteinsNorm!$A$1:$Q$3226,5,FALSE)</f>
        <v>192501.79524058601</v>
      </c>
      <c r="M385" s="1">
        <f>VLOOKUP($E385,[1]AllProteinsNorm!$A$1:$Q$3226,10,FALSE)</f>
        <v>338971.55899003398</v>
      </c>
      <c r="N385" s="1">
        <f>VLOOKUP($E385,[1]AllProteinsNorm!$A$1:$Q$3226,11,FALSE)</f>
        <v>230738.70721186299</v>
      </c>
      <c r="O385" s="1">
        <f>VLOOKUP($E385,[1]AllProteinsNorm!$A$1:$Q$3226,15,FALSE)</f>
        <v>340676.143253916</v>
      </c>
      <c r="P385" s="1">
        <f>VLOOKUP($E385,[1]AllProteinsNorm!$A$1:$Q$3226,6,FALSE)</f>
        <v>250740.22619965801</v>
      </c>
      <c r="Q385" s="1">
        <f>VLOOKUP($E385,[1]AllProteinsNorm!$A$1:$Q$3226,8,FALSE)</f>
        <v>316849.02138967201</v>
      </c>
      <c r="R385" s="1">
        <f>VLOOKUP($E385,[1]AllProteinsNorm!$A$1:$Q$3226,13,FALSE)</f>
        <v>336414.95378503099</v>
      </c>
      <c r="S385" s="1">
        <f>VLOOKUP($E385,[1]AllProteinsNorm!$A$1:$Q$3226,16,FALSE)</f>
        <v>229150.67041203301</v>
      </c>
      <c r="T385" s="1">
        <f>VLOOKUP($E385,[1]AllProteinsNorm!$A$1:$Q$3226,17,FALSE)</f>
        <v>232092.044886313</v>
      </c>
      <c r="U385" s="1">
        <f>VLOOKUP($E385,[1]AllProteinsNorm!$A$1:$Q$3226,3,FALSE)</f>
        <v>218712.203794425</v>
      </c>
      <c r="V385" s="1">
        <f>VLOOKUP($E385,[1]AllProteinsNorm!$A$1:$Q$3226,7,FALSE)</f>
        <v>285084.61770098098</v>
      </c>
      <c r="W385" s="1">
        <f>VLOOKUP($E385,[1]AllProteinsNorm!$A$1:$Q$3226,9,FALSE)</f>
        <v>267172.96129864699</v>
      </c>
      <c r="X385" s="1">
        <f>VLOOKUP($E385,[1]AllProteinsNorm!$A$1:$Q$3226,12,FALSE)</f>
        <v>350135.21989853698</v>
      </c>
      <c r="Y385" s="29">
        <f>VLOOKUP($E385,[1]AllProteinsNorm!$A$1:$Q$3226,14,FALSE)</f>
        <v>255286.455082537</v>
      </c>
      <c r="Z385" s="25">
        <f t="shared" si="70"/>
        <v>1.0134981038866178</v>
      </c>
      <c r="AA385" s="1">
        <f t="shared" si="70"/>
        <v>0.69581737157400914</v>
      </c>
      <c r="AB385" s="1">
        <f t="shared" si="70"/>
        <v>1.2252472706553841</v>
      </c>
      <c r="AC385" s="1">
        <f t="shared" si="70"/>
        <v>0.83402858956139991</v>
      </c>
      <c r="AD385" s="1">
        <f t="shared" si="70"/>
        <v>1.2314086643225883</v>
      </c>
      <c r="AE385" s="1">
        <f t="shared" si="70"/>
        <v>0.9063261198373197</v>
      </c>
      <c r="AF385" s="1">
        <f t="shared" si="70"/>
        <v>1.1452831022880565</v>
      </c>
      <c r="AG385" s="1">
        <f t="shared" si="70"/>
        <v>1.2160061604014547</v>
      </c>
      <c r="AH385" s="1">
        <f t="shared" si="70"/>
        <v>0.8282884685893358</v>
      </c>
      <c r="AI385" s="1">
        <f t="shared" si="70"/>
        <v>0.83892036660852309</v>
      </c>
      <c r="AJ385" s="1">
        <f t="shared" si="70"/>
        <v>0.79055756641229624</v>
      </c>
      <c r="AK385" s="1">
        <f t="shared" si="70"/>
        <v>1.0304674255996511</v>
      </c>
      <c r="AL385" s="1">
        <f t="shared" si="70"/>
        <v>0.96572391677765568</v>
      </c>
      <c r="AM385" s="1">
        <f t="shared" si="70"/>
        <v>1.2655994615572399</v>
      </c>
      <c r="AN385" s="29">
        <f t="shared" si="70"/>
        <v>0.92275892779064395</v>
      </c>
      <c r="AO385" s="1">
        <f t="shared" si="65"/>
        <v>58627.771646698646</v>
      </c>
      <c r="AP385" s="1">
        <f t="shared" si="66"/>
        <v>44801.568886281064</v>
      </c>
      <c r="AQ385" s="29">
        <f t="shared" si="67"/>
        <v>43277.744724405638</v>
      </c>
    </row>
    <row r="386" spans="1:43" x14ac:dyDescent="0.2">
      <c r="A386" s="26"/>
      <c r="E386" s="25" t="s">
        <v>764</v>
      </c>
      <c r="F386" s="26" t="s">
        <v>765</v>
      </c>
      <c r="G386" s="1">
        <v>0.47574324225201597</v>
      </c>
      <c r="H386" s="43">
        <v>1.5265664113675099</v>
      </c>
      <c r="I386" s="1">
        <f>VLOOKUP(F386,'[1]SUSMB vs SHAM all proteins sum'!$B$2:$E$3214,2,FALSE)</f>
        <v>0.73809494499996398</v>
      </c>
      <c r="J386" s="29">
        <f>VLOOKUP(F386,'[1]SUSMB vs SHAM all proteins sum'!$B$2:$E$3214,3,FALSE)</f>
        <v>0.81456989313146699</v>
      </c>
      <c r="K386" s="25">
        <f>VLOOKUP($E386,[1]AllProteinsNorm!$A$1:$Q$3226,4,FALSE)</f>
        <v>66660.269053002907</v>
      </c>
      <c r="L386" s="1">
        <f>VLOOKUP($E386,[1]AllProteinsNorm!$A$1:$Q$3226,5,FALSE)</f>
        <v>7691.64212083039</v>
      </c>
      <c r="M386" s="1">
        <f>VLOOKUP($E386,[1]AllProteinsNorm!$A$1:$Q$3226,10,FALSE)</f>
        <v>48964.7200884505</v>
      </c>
      <c r="N386" s="1">
        <f>VLOOKUP($E386,[1]AllProteinsNorm!$A$1:$Q$3226,11,FALSE)</f>
        <v>5207.0939715362101</v>
      </c>
      <c r="O386" s="1">
        <f>VLOOKUP($E386,[1]AllProteinsNorm!$A$1:$Q$3226,15,FALSE)</f>
        <v>56542.328254353597</v>
      </c>
      <c r="P386" s="1">
        <f>VLOOKUP($E386,[1]AllProteinsNorm!$A$1:$Q$3226,6,FALSE)</f>
        <v>32692.856603264001</v>
      </c>
      <c r="Q386" s="1">
        <f>VLOOKUP($E386,[1]AllProteinsNorm!$A$1:$Q$3226,8,FALSE)</f>
        <v>50856.978669988297</v>
      </c>
      <c r="R386" s="1">
        <f>VLOOKUP($E386,[1]AllProteinsNorm!$A$1:$Q$3226,13,FALSE)</f>
        <v>42988.219744321897</v>
      </c>
      <c r="S386" s="1">
        <f>VLOOKUP($E386,[1]AllProteinsNorm!$A$1:$Q$3226,16,FALSE)</f>
        <v>41172.628851135603</v>
      </c>
      <c r="T386" s="1">
        <f>VLOOKUP($E386,[1]AllProteinsNorm!$A$1:$Q$3226,17,FALSE)</f>
        <v>20823.586906682998</v>
      </c>
      <c r="U386" s="1">
        <f>VLOOKUP($E386,[1]AllProteinsNorm!$A$1:$Q$3226,3,FALSE)</f>
        <v>17582.148276296801</v>
      </c>
      <c r="V386" s="1">
        <f>VLOOKUP($E386,[1]AllProteinsNorm!$A$1:$Q$3226,7,FALSE)</f>
        <v>21687.562841274299</v>
      </c>
      <c r="W386" s="1">
        <f>VLOOKUP($E386,[1]AllProteinsNorm!$A$1:$Q$3226,9,FALSE)</f>
        <v>43412.610841510701</v>
      </c>
      <c r="X386" s="1">
        <f>VLOOKUP($E386,[1]AllProteinsNorm!$A$1:$Q$3226,12,FALSE)</f>
        <v>15195.1406295038</v>
      </c>
      <c r="Y386" s="29">
        <f>VLOOKUP($E386,[1]AllProteinsNorm!$A$1:$Q$3226,14,FALSE)</f>
        <v>10538.455456862701</v>
      </c>
      <c r="Z386" s="25">
        <f t="shared" si="70"/>
        <v>1.8009858587399645</v>
      </c>
      <c r="AA386" s="1">
        <f t="shared" si="70"/>
        <v>0.20780802248322419</v>
      </c>
      <c r="AB386" s="1">
        <f t="shared" si="70"/>
        <v>1.3228984777475552</v>
      </c>
      <c r="AC386" s="1">
        <f t="shared" si="70"/>
        <v>0.14068203955808034</v>
      </c>
      <c r="AD386" s="1">
        <f t="shared" si="70"/>
        <v>1.5276256014711758</v>
      </c>
      <c r="AE386" s="1">
        <f t="shared" si="70"/>
        <v>0.8832753491810208</v>
      </c>
      <c r="AF386" s="1">
        <f t="shared" si="70"/>
        <v>1.3740223480055527</v>
      </c>
      <c r="AG386" s="1">
        <f t="shared" si="70"/>
        <v>1.1614290933985092</v>
      </c>
      <c r="AH386" s="1">
        <f t="shared" si="70"/>
        <v>1.1123765832550885</v>
      </c>
      <c r="AI386" s="1">
        <f t="shared" si="70"/>
        <v>0.56259877255159874</v>
      </c>
      <c r="AJ386" s="1">
        <f t="shared" si="70"/>
        <v>0.47502359143948475</v>
      </c>
      <c r="AK386" s="1">
        <f t="shared" si="70"/>
        <v>0.58594113919061375</v>
      </c>
      <c r="AL386" s="1">
        <f t="shared" si="70"/>
        <v>1.1728950291871039</v>
      </c>
      <c r="AM386" s="1">
        <f t="shared" si="70"/>
        <v>0.4105328973926281</v>
      </c>
      <c r="AN386" s="29">
        <f t="shared" si="70"/>
        <v>0.28472146183027963</v>
      </c>
      <c r="AO386" s="1">
        <f t="shared" si="65"/>
        <v>25591.234918963761</v>
      </c>
      <c r="AP386" s="1">
        <f t="shared" si="66"/>
        <v>10227.561546322291</v>
      </c>
      <c r="AQ386" s="29">
        <f t="shared" si="67"/>
        <v>11448.023280196145</v>
      </c>
    </row>
    <row r="387" spans="1:43" x14ac:dyDescent="0.2">
      <c r="A387" s="26"/>
      <c r="E387" s="25" t="s">
        <v>766</v>
      </c>
      <c r="F387" s="26" t="s">
        <v>767</v>
      </c>
      <c r="G387" s="1">
        <v>0.83808950310811303</v>
      </c>
      <c r="H387" s="1">
        <v>0.98587836660724404</v>
      </c>
      <c r="I387" s="1">
        <f>VLOOKUP(F387,'[1]SUSMB vs SHAM all proteins sum'!$B$2:$E$3214,2,FALSE)</f>
        <v>0.501867894466418</v>
      </c>
      <c r="J387" s="29">
        <f>VLOOKUP(F387,'[1]SUSMB vs SHAM all proteins sum'!$B$2:$E$3214,3,FALSE)</f>
        <v>1.05543987531362</v>
      </c>
      <c r="K387" s="25">
        <f>VLOOKUP($E387,[1]AllProteinsNorm!$A$1:$Q$3226,4,FALSE)</f>
        <v>383514.82694176998</v>
      </c>
      <c r="L387" s="1">
        <f>VLOOKUP($E387,[1]AllProteinsNorm!$A$1:$Q$3226,5,FALSE)</f>
        <v>396549.85037617298</v>
      </c>
      <c r="M387" s="1">
        <f>VLOOKUP($E387,[1]AllProteinsNorm!$A$1:$Q$3226,10,FALSE)</f>
        <v>428358.190215279</v>
      </c>
      <c r="N387" s="1">
        <f>VLOOKUP($E387,[1]AllProteinsNorm!$A$1:$Q$3226,11,FALSE)</f>
        <v>396132.98752647202</v>
      </c>
      <c r="O387" s="1">
        <f>VLOOKUP($E387,[1]AllProteinsNorm!$A$1:$Q$3226,15,FALSE)</f>
        <v>321493.21143147</v>
      </c>
      <c r="P387" s="1">
        <f>VLOOKUP($E387,[1]AllProteinsNorm!$A$1:$Q$3226,6,FALSE)</f>
        <v>419006.53405370598</v>
      </c>
      <c r="Q387" s="1">
        <f>VLOOKUP($E387,[1]AllProteinsNorm!$A$1:$Q$3226,8,FALSE)</f>
        <v>383836.96413922502</v>
      </c>
      <c r="R387" s="1">
        <f>VLOOKUP($E387,[1]AllProteinsNorm!$A$1:$Q$3226,13,FALSE)</f>
        <v>392122.76583005302</v>
      </c>
      <c r="S387" s="1">
        <f>VLOOKUP($E387,[1]AllProteinsNorm!$A$1:$Q$3226,16,FALSE)</f>
        <v>388062.20517590799</v>
      </c>
      <c r="T387" s="1">
        <f>VLOOKUP($E387,[1]AllProteinsNorm!$A$1:$Q$3226,17,FALSE)</f>
        <v>315737.03697148402</v>
      </c>
      <c r="U387" s="1">
        <f>VLOOKUP($E387,[1]AllProteinsNorm!$A$1:$Q$3226,3,FALSE)</f>
        <v>325698.42649161298</v>
      </c>
      <c r="V387" s="1">
        <f>VLOOKUP($E387,[1]AllProteinsNorm!$A$1:$Q$3226,7,FALSE)</f>
        <v>392766.97005843098</v>
      </c>
      <c r="W387" s="1">
        <f>VLOOKUP($E387,[1]AllProteinsNorm!$A$1:$Q$3226,9,FALSE)</f>
        <v>455216.20469659002</v>
      </c>
      <c r="X387" s="1">
        <f>VLOOKUP($E387,[1]AllProteinsNorm!$A$1:$Q$3226,12,FALSE)</f>
        <v>445264.16687163903</v>
      </c>
      <c r="Y387" s="29">
        <f>VLOOKUP($E387,[1]AllProteinsNorm!$A$1:$Q$3226,14,FALSE)</f>
        <v>419064.86673153401</v>
      </c>
      <c r="Z387" s="25">
        <f t="shared" si="70"/>
        <v>0.99559983599080726</v>
      </c>
      <c r="AA387" s="1">
        <f t="shared" si="70"/>
        <v>1.0294385986193988</v>
      </c>
      <c r="AB387" s="1">
        <f t="shared" si="70"/>
        <v>1.1120126627813618</v>
      </c>
      <c r="AC387" s="1">
        <f t="shared" si="70"/>
        <v>1.0283564277210728</v>
      </c>
      <c r="AD387" s="1">
        <f t="shared" si="70"/>
        <v>0.83459247488736021</v>
      </c>
      <c r="AE387" s="1">
        <f t="shared" si="70"/>
        <v>1.0877358768877146</v>
      </c>
      <c r="AF387" s="1">
        <f t="shared" si="70"/>
        <v>0.9964361002455957</v>
      </c>
      <c r="AG387" s="1">
        <f t="shared" si="70"/>
        <v>1.0179459408695495</v>
      </c>
      <c r="AH387" s="1">
        <f t="shared" si="70"/>
        <v>1.0074047746947374</v>
      </c>
      <c r="AI387" s="1">
        <f t="shared" si="70"/>
        <v>0.81964951585238488</v>
      </c>
      <c r="AJ387" s="1">
        <f t="shared" si="70"/>
        <v>0.84550916214446092</v>
      </c>
      <c r="AK387" s="1">
        <f t="shared" si="70"/>
        <v>1.0196182872276607</v>
      </c>
      <c r="AL387" s="1">
        <f t="shared" si="70"/>
        <v>1.1817357423969823</v>
      </c>
      <c r="AM387" s="1">
        <f t="shared" si="70"/>
        <v>1.155900372992086</v>
      </c>
      <c r="AN387" s="29">
        <f t="shared" si="70"/>
        <v>1.0878873078113678</v>
      </c>
      <c r="AO387" s="1">
        <f t="shared" si="65"/>
        <v>35135.090547545682</v>
      </c>
      <c r="AP387" s="1">
        <f t="shared" si="66"/>
        <v>34285.904446459332</v>
      </c>
      <c r="AQ387" s="29">
        <f t="shared" si="67"/>
        <v>46357.787011011016</v>
      </c>
    </row>
    <row r="388" spans="1:43" x14ac:dyDescent="0.2">
      <c r="A388" s="26"/>
      <c r="E388" s="25" t="s">
        <v>275</v>
      </c>
      <c r="F388" s="26" t="s">
        <v>276</v>
      </c>
      <c r="G388" s="1">
        <v>0.934955849611942</v>
      </c>
      <c r="H388" s="1">
        <v>1.0821415811795201</v>
      </c>
      <c r="I388" s="1">
        <f>VLOOKUP(F388,'[1]SUSMB vs SHAM all proteins sum'!$B$2:$E$3214,2,FALSE)</f>
        <v>4.08107284022763E-2</v>
      </c>
      <c r="J388" s="29">
        <f>VLOOKUP(F388,'[1]SUSMB vs SHAM all proteins sum'!$B$2:$E$3214,3,FALSE)</f>
        <v>5.2422633734298403</v>
      </c>
      <c r="K388" s="25">
        <f>VLOOKUP($E388,[1]AllProteinsNorm!$A$1:$Q$3226,4,FALSE)</f>
        <v>1694171.3362130499</v>
      </c>
      <c r="L388" s="1">
        <f>VLOOKUP($E388,[1]AllProteinsNorm!$A$1:$Q$3226,5,FALSE)</f>
        <v>158472.083248921</v>
      </c>
      <c r="M388" s="1">
        <f>VLOOKUP($E388,[1]AllProteinsNorm!$A$1:$Q$3226,10,FALSE)</f>
        <v>2814881.2919274298</v>
      </c>
      <c r="N388" s="1">
        <f>VLOOKUP($E388,[1]AllProteinsNorm!$A$1:$Q$3226,11,FALSE)</f>
        <v>141111.18513170199</v>
      </c>
      <c r="O388" s="1">
        <f>VLOOKUP($E388,[1]AllProteinsNorm!$A$1:$Q$3226,15,FALSE)</f>
        <v>147324.174308199</v>
      </c>
      <c r="P388" s="1">
        <f>VLOOKUP($E388,[1]AllProteinsNorm!$A$1:$Q$3226,6,FALSE)</f>
        <v>140214.174347174</v>
      </c>
      <c r="Q388" s="1">
        <f>VLOOKUP($E388,[1]AllProteinsNorm!$A$1:$Q$3226,8,FALSE)</f>
        <v>180249.688873815</v>
      </c>
      <c r="R388" s="1">
        <f>VLOOKUP($E388,[1]AllProteinsNorm!$A$1:$Q$3226,13,FALSE)</f>
        <v>2229611.6652310798</v>
      </c>
      <c r="S388" s="1">
        <f>VLOOKUP($E388,[1]AllProteinsNorm!$A$1:$Q$3226,16,FALSE)</f>
        <v>2542305.3221564898</v>
      </c>
      <c r="T388" s="1">
        <f>VLOOKUP($E388,[1]AllProteinsNorm!$A$1:$Q$3226,17,FALSE)</f>
        <v>162743.137555578</v>
      </c>
      <c r="U388" s="1">
        <f>VLOOKUP($E388,[1]AllProteinsNorm!$A$1:$Q$3226,3,FALSE)</f>
        <v>3217528.9538100199</v>
      </c>
      <c r="V388" s="1">
        <f>VLOOKUP($E388,[1]AllProteinsNorm!$A$1:$Q$3226,7,FALSE)</f>
        <v>2090753.3767380901</v>
      </c>
      <c r="W388" s="1">
        <f>VLOOKUP($E388,[1]AllProteinsNorm!$A$1:$Q$3226,9,FALSE)</f>
        <v>1334060.08536901</v>
      </c>
      <c r="X388" s="1">
        <f>VLOOKUP($E388,[1]AllProteinsNorm!$A$1:$Q$3226,12,FALSE)</f>
        <v>2680818.29654457</v>
      </c>
      <c r="Y388" s="29">
        <f>VLOOKUP($E388,[1]AllProteinsNorm!$A$1:$Q$3226,14,FALSE)</f>
        <v>2585424.0122663099</v>
      </c>
      <c r="Z388" s="25">
        <f t="shared" si="70"/>
        <v>1.709226176160008</v>
      </c>
      <c r="AA388" s="1">
        <f t="shared" si="70"/>
        <v>0.15988030672571904</v>
      </c>
      <c r="AB388" s="1">
        <f t="shared" si="70"/>
        <v>2.8398950472742648</v>
      </c>
      <c r="AC388" s="1">
        <f t="shared" si="70"/>
        <v>0.14236513522604841</v>
      </c>
      <c r="AD388" s="1">
        <f t="shared" si="70"/>
        <v>0.14863333461395969</v>
      </c>
      <c r="AE388" s="1">
        <f t="shared" si="70"/>
        <v>0.14146015337418907</v>
      </c>
      <c r="AF388" s="1">
        <f t="shared" si="70"/>
        <v>0.18185143372599152</v>
      </c>
      <c r="AG388" s="1">
        <f t="shared" si="70"/>
        <v>2.2494245649339839</v>
      </c>
      <c r="AH388" s="1">
        <f t="shared" si="70"/>
        <v>2.5648968976974373</v>
      </c>
      <c r="AI388" s="1">
        <f t="shared" si="70"/>
        <v>0.1641893147136933</v>
      </c>
      <c r="AJ388" s="1">
        <f t="shared" si="70"/>
        <v>3.2461207392976608</v>
      </c>
      <c r="AK388" s="1">
        <f t="shared" si="70"/>
        <v>2.1093323461625828</v>
      </c>
      <c r="AL388" s="1">
        <f t="shared" si="70"/>
        <v>1.3459148846065825</v>
      </c>
      <c r="AM388" s="1">
        <f t="shared" si="70"/>
        <v>2.7046407338144447</v>
      </c>
      <c r="AN388" s="29">
        <f t="shared" si="70"/>
        <v>2.6083987515194811</v>
      </c>
      <c r="AO388" s="1">
        <f t="shared" si="65"/>
        <v>1090705.7659545208</v>
      </c>
      <c r="AP388" s="1">
        <f t="shared" si="66"/>
        <v>1094518.5422323823</v>
      </c>
      <c r="AQ388" s="29">
        <f t="shared" si="67"/>
        <v>634316.10343875771</v>
      </c>
    </row>
    <row r="389" spans="1:43" x14ac:dyDescent="0.2">
      <c r="A389" s="26"/>
      <c r="E389" s="25" t="s">
        <v>768</v>
      </c>
      <c r="F389" s="26" t="s">
        <v>769</v>
      </c>
      <c r="G389" s="1">
        <v>0.17576879752767399</v>
      </c>
      <c r="H389" s="1">
        <v>1.2934543234151501</v>
      </c>
      <c r="I389" s="1">
        <f>VLOOKUP(F389,'[1]SUSMB vs SHAM all proteins sum'!$B$2:$E$3214,2,FALSE)</f>
        <v>6.7727394398913607E-2</v>
      </c>
      <c r="J389" s="29">
        <f>VLOOKUP(F389,'[1]SUSMB vs SHAM all proteins sum'!$B$2:$E$3214,3,FALSE)</f>
        <v>1.475889529906</v>
      </c>
      <c r="K389" s="25">
        <f>VLOOKUP($E389,[1]AllProteinsNorm!$A$1:$Q$3226,4,FALSE)</f>
        <v>281087.46270829998</v>
      </c>
      <c r="L389" s="1">
        <f>VLOOKUP($E389,[1]AllProteinsNorm!$A$1:$Q$3226,5,FALSE)</f>
        <v>163504.03189492799</v>
      </c>
      <c r="M389" s="1">
        <f>VLOOKUP($E389,[1]AllProteinsNorm!$A$1:$Q$3226,10,FALSE)</f>
        <v>221435.86430667801</v>
      </c>
      <c r="N389" s="1">
        <f>VLOOKUP($E389,[1]AllProteinsNorm!$A$1:$Q$3226,11,FALSE)</f>
        <v>259593.218239949</v>
      </c>
      <c r="O389" s="1">
        <f>VLOOKUP($E389,[1]AllProteinsNorm!$A$1:$Q$3226,15,FALSE)</f>
        <v>234430.856671546</v>
      </c>
      <c r="P389" s="1">
        <f>VLOOKUP($E389,[1]AllProteinsNorm!$A$1:$Q$3226,6,FALSE)</f>
        <v>213774.683888475</v>
      </c>
      <c r="Q389" s="1">
        <f>VLOOKUP($E389,[1]AllProteinsNorm!$A$1:$Q$3226,8,FALSE)</f>
        <v>452791.81464657199</v>
      </c>
      <c r="R389" s="1">
        <f>VLOOKUP($E389,[1]AllProteinsNorm!$A$1:$Q$3226,13,FALSE)</f>
        <v>364492.32443974097</v>
      </c>
      <c r="S389" s="1">
        <f>VLOOKUP($E389,[1]AllProteinsNorm!$A$1:$Q$3226,16,FALSE)</f>
        <v>216626.38892635499</v>
      </c>
      <c r="T389" s="1">
        <f>VLOOKUP($E389,[1]AllProteinsNorm!$A$1:$Q$3226,17,FALSE)</f>
        <v>293377.57661391899</v>
      </c>
      <c r="U389" s="1">
        <f>VLOOKUP($E389,[1]AllProteinsNorm!$A$1:$Q$3226,3,FALSE)</f>
        <v>238452.36915427801</v>
      </c>
      <c r="V389" s="1">
        <f>VLOOKUP($E389,[1]AllProteinsNorm!$A$1:$Q$3226,7,FALSE)</f>
        <v>396325.06044705602</v>
      </c>
      <c r="W389" s="1">
        <f>VLOOKUP($E389,[1]AllProteinsNorm!$A$1:$Q$3226,9,FALSE)</f>
        <v>462425.512831726</v>
      </c>
      <c r="X389" s="1">
        <f>VLOOKUP($E389,[1]AllProteinsNorm!$A$1:$Q$3226,12,FALSE)</f>
        <v>449210.71183447499</v>
      </c>
      <c r="Y389" s="29">
        <f>VLOOKUP($E389,[1]AllProteinsNorm!$A$1:$Q$3226,14,FALSE)</f>
        <v>220927.721078845</v>
      </c>
      <c r="Z389" s="25">
        <f t="shared" si="70"/>
        <v>1.2115301723405121</v>
      </c>
      <c r="AA389" s="1">
        <f t="shared" si="70"/>
        <v>0.70472751090147234</v>
      </c>
      <c r="AB389" s="1">
        <f t="shared" si="70"/>
        <v>0.95442261373373649</v>
      </c>
      <c r="AC389" s="1">
        <f t="shared" si="70"/>
        <v>1.1188866746399602</v>
      </c>
      <c r="AD389" s="1">
        <f t="shared" si="70"/>
        <v>1.0104330283843195</v>
      </c>
      <c r="AE389" s="1">
        <f t="shared" si="70"/>
        <v>0.92140174847362555</v>
      </c>
      <c r="AF389" s="1">
        <f t="shared" si="70"/>
        <v>1.9516023231616595</v>
      </c>
      <c r="AG389" s="1">
        <f t="shared" si="70"/>
        <v>1.5710179471915444</v>
      </c>
      <c r="AH389" s="1">
        <f t="shared" si="70"/>
        <v>0.93369303554391514</v>
      </c>
      <c r="AI389" s="1">
        <f t="shared" si="70"/>
        <v>1.2645024524795632</v>
      </c>
      <c r="AJ389" s="1">
        <f t="shared" si="70"/>
        <v>1.027766365361821</v>
      </c>
      <c r="AK389" s="1">
        <f t="shared" si="70"/>
        <v>1.7082219326323138</v>
      </c>
      <c r="AL389" s="1">
        <f t="shared" si="70"/>
        <v>1.9931250432078691</v>
      </c>
      <c r="AM389" s="1">
        <f t="shared" si="70"/>
        <v>1.9361672195632773</v>
      </c>
      <c r="AN389" s="29">
        <f t="shared" si="70"/>
        <v>0.95223243831125937</v>
      </c>
      <c r="AO389" s="1">
        <f t="shared" si="65"/>
        <v>39950.398828157493</v>
      </c>
      <c r="AP389" s="1">
        <f t="shared" si="66"/>
        <v>91210.95182926557</v>
      </c>
      <c r="AQ389" s="29">
        <f t="shared" si="67"/>
        <v>103605.65136807568</v>
      </c>
    </row>
    <row r="390" spans="1:43" x14ac:dyDescent="0.2">
      <c r="A390" s="26"/>
      <c r="E390" s="25" t="s">
        <v>770</v>
      </c>
      <c r="F390" s="26" t="s">
        <v>771</v>
      </c>
      <c r="G390" s="1">
        <v>0.78404915581969103</v>
      </c>
      <c r="H390" s="1">
        <v>1.0794082354928201</v>
      </c>
      <c r="I390" s="1">
        <f>VLOOKUP(F390,'[1]SUSMB vs SHAM all proteins sum'!$B$2:$E$3214,2,FALSE)</f>
        <v>0.59853367445635697</v>
      </c>
      <c r="J390" s="29">
        <f>VLOOKUP(F390,'[1]SUSMB vs SHAM all proteins sum'!$B$2:$E$3214,3,FALSE)</f>
        <v>1.16591718440704</v>
      </c>
      <c r="K390" s="25">
        <f>VLOOKUP($E390,[1]AllProteinsNorm!$A$1:$Q$3226,4,FALSE)</f>
        <v>2285830.9874946601</v>
      </c>
      <c r="L390" s="1">
        <f>VLOOKUP($E390,[1]AllProteinsNorm!$A$1:$Q$3226,5,FALSE)</f>
        <v>1022329.26045658</v>
      </c>
      <c r="M390" s="1">
        <f>VLOOKUP($E390,[1]AllProteinsNorm!$A$1:$Q$3226,10,FALSE)</f>
        <v>1135869.0175707799</v>
      </c>
      <c r="N390" s="1">
        <f>VLOOKUP($E390,[1]AllProteinsNorm!$A$1:$Q$3226,11,FALSE)</f>
        <v>1174270.7668179199</v>
      </c>
      <c r="O390" s="1">
        <f>VLOOKUP($E390,[1]AllProteinsNorm!$A$1:$Q$3226,15,FALSE)</f>
        <v>1216375.7340915001</v>
      </c>
      <c r="P390" s="1">
        <f>VLOOKUP($E390,[1]AllProteinsNorm!$A$1:$Q$3226,6,FALSE)</f>
        <v>1115681.92319257</v>
      </c>
      <c r="Q390" s="1">
        <f>VLOOKUP($E390,[1]AllProteinsNorm!$A$1:$Q$3226,8,FALSE)</f>
        <v>3514697.0679639699</v>
      </c>
      <c r="R390" s="1">
        <f>VLOOKUP($E390,[1]AllProteinsNorm!$A$1:$Q$3226,13,FALSE)</f>
        <v>1140592.09542783</v>
      </c>
      <c r="S390" s="1">
        <f>VLOOKUP($E390,[1]AllProteinsNorm!$A$1:$Q$3226,16,FALSE)</f>
        <v>1112066.79700951</v>
      </c>
      <c r="T390" s="1">
        <f>VLOOKUP($E390,[1]AllProteinsNorm!$A$1:$Q$3226,17,FALSE)</f>
        <v>1116961.66139115</v>
      </c>
      <c r="U390" s="1">
        <f>VLOOKUP($E390,[1]AllProteinsNorm!$A$1:$Q$3226,3,FALSE)</f>
        <v>1216414.7339500799</v>
      </c>
      <c r="V390" s="1">
        <f>VLOOKUP($E390,[1]AllProteinsNorm!$A$1:$Q$3226,7,FALSE)</f>
        <v>831848.15308151697</v>
      </c>
      <c r="W390" s="1">
        <f>VLOOKUP($E390,[1]AllProteinsNorm!$A$1:$Q$3226,9,FALSE)</f>
        <v>1136168.82600484</v>
      </c>
      <c r="X390" s="1">
        <f>VLOOKUP($E390,[1]AllProteinsNorm!$A$1:$Q$3226,12,FALSE)</f>
        <v>3016180.63946336</v>
      </c>
      <c r="Y390" s="29">
        <f>VLOOKUP($E390,[1]AllProteinsNorm!$A$1:$Q$3226,14,FALSE)</f>
        <v>2355655.2352208099</v>
      </c>
      <c r="Z390" s="25">
        <f t="shared" si="70"/>
        <v>1.6722307433525492</v>
      </c>
      <c r="AA390" s="1">
        <f t="shared" si="70"/>
        <v>0.74789887289003354</v>
      </c>
      <c r="AB390" s="1">
        <f t="shared" si="70"/>
        <v>0.83096042620603072</v>
      </c>
      <c r="AC390" s="1">
        <f t="shared" si="70"/>
        <v>0.85905374808367596</v>
      </c>
      <c r="AD390" s="1">
        <f t="shared" si="70"/>
        <v>0.88985620946771049</v>
      </c>
      <c r="AE390" s="1">
        <f t="shared" si="70"/>
        <v>0.81619228279434253</v>
      </c>
      <c r="AF390" s="1">
        <f t="shared" si="70"/>
        <v>2.5712244355660805</v>
      </c>
      <c r="AG390" s="1">
        <f t="shared" si="70"/>
        <v>0.83441565804032458</v>
      </c>
      <c r="AH390" s="1">
        <f t="shared" si="70"/>
        <v>0.81354758807391725</v>
      </c>
      <c r="AI390" s="1">
        <f t="shared" si="70"/>
        <v>0.81712849267635734</v>
      </c>
      <c r="AJ390" s="1">
        <f t="shared" si="70"/>
        <v>0.88988474034460396</v>
      </c>
      <c r="AK390" s="1">
        <f t="shared" si="70"/>
        <v>0.60854982848428985</v>
      </c>
      <c r="AL390" s="1">
        <f t="shared" si="70"/>
        <v>0.83117975514298825</v>
      </c>
      <c r="AM390" s="1">
        <f t="shared" si="70"/>
        <v>2.2065279630947185</v>
      </c>
      <c r="AN390" s="29">
        <f t="shared" si="70"/>
        <v>1.7233116212993072</v>
      </c>
      <c r="AO390" s="1">
        <f t="shared" si="65"/>
        <v>463961.6447713027</v>
      </c>
      <c r="AP390" s="1">
        <f t="shared" si="66"/>
        <v>957401.62225914141</v>
      </c>
      <c r="AQ390" s="29">
        <f t="shared" si="67"/>
        <v>832710.03194417676</v>
      </c>
    </row>
    <row r="391" spans="1:43" x14ac:dyDescent="0.2">
      <c r="A391" s="26"/>
      <c r="E391" s="25" t="s">
        <v>772</v>
      </c>
      <c r="F391" s="26" t="s">
        <v>773</v>
      </c>
      <c r="G391" s="1">
        <v>0.48306669588233198</v>
      </c>
      <c r="H391" s="1">
        <v>0.72236346899776904</v>
      </c>
      <c r="I391" s="1">
        <f>VLOOKUP(F391,'[1]SUSMB vs SHAM all proteins sum'!$B$2:$E$3214,2,FALSE)</f>
        <v>0.30716350724630098</v>
      </c>
      <c r="J391" s="29">
        <f>VLOOKUP(F391,'[1]SUSMB vs SHAM all proteins sum'!$B$2:$E$3214,3,FALSE)</f>
        <v>1.0969683018712799</v>
      </c>
      <c r="K391" s="25">
        <f>VLOOKUP($E391,[1]AllProteinsNorm!$A$1:$Q$3226,4,FALSE)</f>
        <v>278309.46805358399</v>
      </c>
      <c r="L391" s="1">
        <f>VLOOKUP($E391,[1]AllProteinsNorm!$A$1:$Q$3226,5,FALSE)</f>
        <v>251387.94789747801</v>
      </c>
      <c r="M391" s="1">
        <f>VLOOKUP($E391,[1]AllProteinsNorm!$A$1:$Q$3226,10,FALSE)</f>
        <v>268811.75902318902</v>
      </c>
      <c r="N391" s="1">
        <f>VLOOKUP($E391,[1]AllProteinsNorm!$A$1:$Q$3226,11,FALSE)</f>
        <v>199068.45924076901</v>
      </c>
      <c r="O391" s="1">
        <f>VLOOKUP($E391,[1]AllProteinsNorm!$A$1:$Q$3226,15,FALSE)</f>
        <v>258091.008714239</v>
      </c>
      <c r="P391" s="1">
        <f>VLOOKUP($E391,[1]AllProteinsNorm!$A$1:$Q$3226,6,FALSE)</f>
        <v>245273.923095342</v>
      </c>
      <c r="Q391" s="1">
        <f>VLOOKUP($E391,[1]AllProteinsNorm!$A$1:$Q$3226,8,FALSE)</f>
        <v>287133.66533346102</v>
      </c>
      <c r="R391" s="1">
        <f>VLOOKUP($E391,[1]AllProteinsNorm!$A$1:$Q$3226,13,FALSE)</f>
        <v>292984.969717809</v>
      </c>
      <c r="S391" s="1">
        <f>VLOOKUP($E391,[1]AllProteinsNorm!$A$1:$Q$3226,16,FALSE)</f>
        <v>31380.997878219699</v>
      </c>
      <c r="T391" s="1">
        <f>VLOOKUP($E391,[1]AllProteinsNorm!$A$1:$Q$3226,17,FALSE)</f>
        <v>293512.98437492701</v>
      </c>
      <c r="U391" s="1">
        <f>VLOOKUP($E391,[1]AllProteinsNorm!$A$1:$Q$3226,3,FALSE)</f>
        <v>216464.33076274101</v>
      </c>
      <c r="V391" s="1">
        <f>VLOOKUP($E391,[1]AllProteinsNorm!$A$1:$Q$3226,7,FALSE)</f>
        <v>284933.401142927</v>
      </c>
      <c r="W391" s="1">
        <f>VLOOKUP($E391,[1]AllProteinsNorm!$A$1:$Q$3226,9,FALSE)</f>
        <v>306946.26065351203</v>
      </c>
      <c r="X391" s="1">
        <f>VLOOKUP($E391,[1]AllProteinsNorm!$A$1:$Q$3226,12,FALSE)</f>
        <v>292334.81597009802</v>
      </c>
      <c r="Y391" s="29">
        <f>VLOOKUP($E391,[1]AllProteinsNorm!$A$1:$Q$3226,14,FALSE)</f>
        <v>277328.06732807501</v>
      </c>
      <c r="Z391" s="25">
        <f t="shared" si="70"/>
        <v>1.108212224701</v>
      </c>
      <c r="AA391" s="1">
        <f t="shared" si="70"/>
        <v>1.0010122866134219</v>
      </c>
      <c r="AB391" s="1">
        <f t="shared" si="70"/>
        <v>1.0703928959956241</v>
      </c>
      <c r="AC391" s="1">
        <f t="shared" si="70"/>
        <v>0.79267910511955009</v>
      </c>
      <c r="AD391" s="1">
        <f t="shared" si="70"/>
        <v>1.0277034875704032</v>
      </c>
      <c r="AE391" s="1">
        <f t="shared" si="70"/>
        <v>0.97666659303986469</v>
      </c>
      <c r="AF391" s="1">
        <f t="shared" si="70"/>
        <v>1.1433496685225311</v>
      </c>
      <c r="AG391" s="1">
        <f t="shared" si="70"/>
        <v>1.166649224569013</v>
      </c>
      <c r="AH391" s="1">
        <f t="shared" si="70"/>
        <v>0.1249573207666205</v>
      </c>
      <c r="AI391" s="1">
        <f t="shared" si="70"/>
        <v>1.1687517484318619</v>
      </c>
      <c r="AJ391" s="1">
        <f t="shared" si="70"/>
        <v>0.86194846061364927</v>
      </c>
      <c r="AK391" s="1">
        <f t="shared" si="70"/>
        <v>1.1345883436183704</v>
      </c>
      <c r="AL391" s="1">
        <f t="shared" si="70"/>
        <v>1.2222422785738247</v>
      </c>
      <c r="AM391" s="1">
        <f t="shared" si="70"/>
        <v>1.1640603499030251</v>
      </c>
      <c r="AN391" s="29">
        <f t="shared" si="70"/>
        <v>1.1043043437045472</v>
      </c>
      <c r="AO391" s="1">
        <f t="shared" si="65"/>
        <v>27605.413316886468</v>
      </c>
      <c r="AP391" s="1">
        <f t="shared" si="66"/>
        <v>100943.59377245598</v>
      </c>
      <c r="AQ391" s="29">
        <f t="shared" si="67"/>
        <v>31144.078354573452</v>
      </c>
    </row>
    <row r="392" spans="1:43" x14ac:dyDescent="0.2">
      <c r="A392" s="26"/>
      <c r="E392" s="25" t="s">
        <v>774</v>
      </c>
      <c r="F392" s="26" t="s">
        <v>775</v>
      </c>
      <c r="G392" s="1">
        <v>0.57378013883673795</v>
      </c>
      <c r="H392" s="1">
        <v>1.0608353319385799</v>
      </c>
      <c r="I392" s="1">
        <f>VLOOKUP(F392,'[1]SUSMB vs SHAM all proteins sum'!$B$2:$E$3214,2,FALSE)</f>
        <v>0.75286316298004297</v>
      </c>
      <c r="J392" s="29">
        <f>VLOOKUP(F392,'[1]SUSMB vs SHAM all proteins sum'!$B$2:$E$3214,3,FALSE)</f>
        <v>1.0361256097240199</v>
      </c>
      <c r="K392" s="25">
        <f>VLOOKUP($E392,[1]AllProteinsNorm!$A$1:$Q$3226,4,FALSE)</f>
        <v>3198661.6993221198</v>
      </c>
      <c r="L392" s="1">
        <f>VLOOKUP($E392,[1]AllProteinsNorm!$A$1:$Q$3226,5,FALSE)</f>
        <v>2281607.1995830098</v>
      </c>
      <c r="M392" s="1">
        <f>VLOOKUP($E392,[1]AllProteinsNorm!$A$1:$Q$3226,10,FALSE)</f>
        <v>3220979.2364679002</v>
      </c>
      <c r="N392" s="1">
        <f>VLOOKUP($E392,[1]AllProteinsNorm!$A$1:$Q$3226,11,FALSE)</f>
        <v>2647153.8194699902</v>
      </c>
      <c r="O392" s="1">
        <f>VLOOKUP($E392,[1]AllProteinsNorm!$A$1:$Q$3226,15,FALSE)</f>
        <v>3164450.9409944098</v>
      </c>
      <c r="P392" s="1">
        <f>VLOOKUP($E392,[1]AllProteinsNorm!$A$1:$Q$3226,6,FALSE)</f>
        <v>2854462.2747860299</v>
      </c>
      <c r="Q392" s="1">
        <f>VLOOKUP($E392,[1]AllProteinsNorm!$A$1:$Q$3226,8,FALSE)</f>
        <v>3277711.7507441598</v>
      </c>
      <c r="R392" s="1">
        <f>VLOOKUP($E392,[1]AllProteinsNorm!$A$1:$Q$3226,13,FALSE)</f>
        <v>3239760.1779490402</v>
      </c>
      <c r="S392" s="1">
        <f>VLOOKUP($E392,[1]AllProteinsNorm!$A$1:$Q$3226,16,FALSE)</f>
        <v>2378883.1177968401</v>
      </c>
      <c r="T392" s="1">
        <f>VLOOKUP($E392,[1]AllProteinsNorm!$A$1:$Q$3226,17,FALSE)</f>
        <v>3668879.9808096802</v>
      </c>
      <c r="U392" s="1">
        <f>VLOOKUP($E392,[1]AllProteinsNorm!$A$1:$Q$3226,3,FALSE)</f>
        <v>2346491.4658433599</v>
      </c>
      <c r="V392" s="1">
        <f>VLOOKUP($E392,[1]AllProteinsNorm!$A$1:$Q$3226,7,FALSE)</f>
        <v>3448944.7062187199</v>
      </c>
      <c r="W392" s="1">
        <f>VLOOKUP($E392,[1]AllProteinsNorm!$A$1:$Q$3226,9,FALSE)</f>
        <v>2655826.33980405</v>
      </c>
      <c r="X392" s="1">
        <f>VLOOKUP($E392,[1]AllProteinsNorm!$A$1:$Q$3226,12,FALSE)</f>
        <v>3737841.3712354698</v>
      </c>
      <c r="Y392" s="29">
        <f>VLOOKUP($E392,[1]AllProteinsNorm!$A$1:$Q$3226,14,FALSE)</f>
        <v>2926920.6502132998</v>
      </c>
      <c r="Z392" s="25">
        <f t="shared" si="70"/>
        <v>1.1020099639539371</v>
      </c>
      <c r="AA392" s="1">
        <f t="shared" si="70"/>
        <v>0.78606433068629089</v>
      </c>
      <c r="AB392" s="1">
        <f t="shared" si="70"/>
        <v>1.1096988509377574</v>
      </c>
      <c r="AC392" s="1">
        <f t="shared" si="70"/>
        <v>0.91200325617206712</v>
      </c>
      <c r="AD392" s="1">
        <f t="shared" si="70"/>
        <v>1.0902235982499471</v>
      </c>
      <c r="AE392" s="1">
        <f t="shared" si="70"/>
        <v>0.98342562116258525</v>
      </c>
      <c r="AF392" s="1">
        <f t="shared" si="70"/>
        <v>1.129244461536667</v>
      </c>
      <c r="AG392" s="1">
        <f t="shared" si="70"/>
        <v>1.1161693022046226</v>
      </c>
      <c r="AH392" s="1">
        <f t="shared" si="70"/>
        <v>0.81957804398305112</v>
      </c>
      <c r="AI392" s="1">
        <f t="shared" si="70"/>
        <v>1.2640106005146605</v>
      </c>
      <c r="AJ392" s="1">
        <f t="shared" si="70"/>
        <v>0.80841840080814831</v>
      </c>
      <c r="AK392" s="1">
        <f t="shared" si="70"/>
        <v>1.1882380159754615</v>
      </c>
      <c r="AL392" s="1">
        <f t="shared" si="70"/>
        <v>0.91499113195235127</v>
      </c>
      <c r="AM392" s="1">
        <f t="shared" si="70"/>
        <v>1.2877693304214348</v>
      </c>
      <c r="AN392" s="29">
        <f t="shared" si="70"/>
        <v>1.0083891400335208</v>
      </c>
      <c r="AO392" s="1">
        <f t="shared" si="65"/>
        <v>376422.25978499698</v>
      </c>
      <c r="AP392" s="1">
        <f t="shared" si="66"/>
        <v>436748.76849331241</v>
      </c>
      <c r="AQ392" s="29">
        <f t="shared" si="67"/>
        <v>508751.09903286572</v>
      </c>
    </row>
    <row r="393" spans="1:43" x14ac:dyDescent="0.2">
      <c r="A393" s="26"/>
      <c r="E393" s="25" t="s">
        <v>776</v>
      </c>
      <c r="F393" s="26" t="s">
        <v>777</v>
      </c>
      <c r="G393" s="1">
        <v>0.40372700635421099</v>
      </c>
      <c r="H393" s="43">
        <v>1.50615280103706</v>
      </c>
      <c r="I393" s="1">
        <f>VLOOKUP(F393,'[1]SUSMB vs SHAM all proteins sum'!$B$2:$E$3214,2,FALSE)</f>
        <v>0.66620052859691703</v>
      </c>
      <c r="J393" s="29">
        <f>VLOOKUP(F393,'[1]SUSMB vs SHAM all proteins sum'!$B$2:$E$3214,3,FALSE)</f>
        <v>1.23868872166966</v>
      </c>
      <c r="K393" s="25">
        <f>VLOOKUP($E393,[1]AllProteinsNorm!$A$1:$Q$3226,4,FALSE)</f>
        <v>11669.627737328499</v>
      </c>
      <c r="L393" s="1">
        <f>VLOOKUP($E393,[1]AllProteinsNorm!$A$1:$Q$3226,5,FALSE)</f>
        <v>1318.31670141119</v>
      </c>
      <c r="M393" s="1">
        <f>VLOOKUP($E393,[1]AllProteinsNorm!$A$1:$Q$3226,10,FALSE)</f>
        <v>10079.126575243799</v>
      </c>
      <c r="N393" s="1">
        <f>VLOOKUP($E393,[1]AllProteinsNorm!$A$1:$Q$3226,11,FALSE)</f>
        <v>2344.3646096042999</v>
      </c>
      <c r="O393" s="1">
        <f>VLOOKUP($E393,[1]AllProteinsNorm!$A$1:$Q$3226,15,FALSE)</f>
        <v>3606.4463873875102</v>
      </c>
      <c r="P393" s="1">
        <f>VLOOKUP($E393,[1]AllProteinsNorm!$A$1:$Q$3226,6,FALSE)</f>
        <v>3797.1259132360601</v>
      </c>
      <c r="Q393" s="1">
        <f>VLOOKUP($E393,[1]AllProteinsNorm!$A$1:$Q$3226,8,FALSE)</f>
        <v>7514.3605585327005</v>
      </c>
      <c r="R393" s="1">
        <f>VLOOKUP($E393,[1]AllProteinsNorm!$A$1:$Q$3226,13,FALSE)</f>
        <v>6570.6392329999398</v>
      </c>
      <c r="S393" s="1">
        <f>VLOOKUP($E393,[1]AllProteinsNorm!$A$1:$Q$3226,16,FALSE)</f>
        <v>4550.7200371841</v>
      </c>
      <c r="T393" s="1">
        <f>VLOOKUP($E393,[1]AllProteinsNorm!$A$1:$Q$3226,17,FALSE)</f>
        <v>11910.0803761478</v>
      </c>
      <c r="U393" s="1">
        <f>VLOOKUP($E393,[1]AllProteinsNorm!$A$1:$Q$3226,3,FALSE)</f>
        <v>2566.50528919824</v>
      </c>
      <c r="V393" s="1">
        <f>VLOOKUP($E393,[1]AllProteinsNorm!$A$1:$Q$3226,7,FALSE)</f>
        <v>3646.49014220359</v>
      </c>
      <c r="W393" s="1">
        <f>VLOOKUP($E393,[1]AllProteinsNorm!$A$1:$Q$3226,9,FALSE)</f>
        <v>6176.1168569703796</v>
      </c>
      <c r="X393" s="1">
        <f>VLOOKUP($E393,[1]AllProteinsNorm!$A$1:$Q$3226,12,FALSE)</f>
        <v>8156.5177109178803</v>
      </c>
      <c r="Y393" s="29">
        <f>VLOOKUP($E393,[1]AllProteinsNorm!$A$1:$Q$3226,14,FALSE)</f>
        <v>8109.1944351306001</v>
      </c>
      <c r="Z393" s="25">
        <f t="shared" si="70"/>
        <v>2.0107649022962377</v>
      </c>
      <c r="AA393" s="1">
        <f t="shared" si="70"/>
        <v>0.22715591387968445</v>
      </c>
      <c r="AB393" s="1">
        <f t="shared" si="70"/>
        <v>1.7367095523084037</v>
      </c>
      <c r="AC393" s="1">
        <f t="shared" si="70"/>
        <v>0.40395170962470689</v>
      </c>
      <c r="AD393" s="1">
        <f t="shared" si="70"/>
        <v>0.62141792189096723</v>
      </c>
      <c r="AE393" s="1">
        <f t="shared" si="70"/>
        <v>0.65427344280328437</v>
      </c>
      <c r="AF393" s="1">
        <f t="shared" si="70"/>
        <v>1.2947810173896528</v>
      </c>
      <c r="AG393" s="1">
        <f t="shared" si="70"/>
        <v>1.1321707129615382</v>
      </c>
      <c r="AH393" s="1">
        <f t="shared" si="70"/>
        <v>0.78412339595682801</v>
      </c>
      <c r="AI393" s="1">
        <f t="shared" si="70"/>
        <v>2.052196706093695</v>
      </c>
      <c r="AJ393" s="1">
        <f t="shared" si="70"/>
        <v>0.44222822469047235</v>
      </c>
      <c r="AK393" s="1">
        <f t="shared" si="70"/>
        <v>0.62831776296154129</v>
      </c>
      <c r="AL393" s="1">
        <f t="shared" si="70"/>
        <v>1.0641915310418617</v>
      </c>
      <c r="AM393" s="1">
        <f t="shared" si="70"/>
        <v>1.4054295395909457</v>
      </c>
      <c r="AN393" s="29">
        <f t="shared" si="70"/>
        <v>1.3972753821356598</v>
      </c>
      <c r="AO393" s="1">
        <f t="shared" si="65"/>
        <v>4233.2486026719707</v>
      </c>
      <c r="AP393" s="1">
        <f t="shared" si="66"/>
        <v>2854.078915773187</v>
      </c>
      <c r="AQ393" s="29">
        <f t="shared" si="67"/>
        <v>2284.5691965620003</v>
      </c>
    </row>
    <row r="394" spans="1:43" x14ac:dyDescent="0.2">
      <c r="A394" s="26"/>
      <c r="E394" s="25" t="s">
        <v>778</v>
      </c>
      <c r="F394" s="26" t="s">
        <v>779</v>
      </c>
      <c r="G394" s="1">
        <v>0.43131677829569898</v>
      </c>
      <c r="H394" s="1">
        <v>1.20991788015518</v>
      </c>
      <c r="I394" s="1">
        <f>VLOOKUP(F394,'[1]SUSMB vs SHAM all proteins sum'!$B$2:$E$3214,2,FALSE)</f>
        <v>0.88076496040802299</v>
      </c>
      <c r="J394" s="29">
        <f>VLOOKUP(F394,'[1]SUSMB vs SHAM all proteins sum'!$B$2:$E$3214,3,FALSE)</f>
        <v>0.94159709158402405</v>
      </c>
      <c r="K394" s="25">
        <f>VLOOKUP($E394,[1]AllProteinsNorm!$A$1:$Q$3226,4,FALSE)</f>
        <v>141108.690321809</v>
      </c>
      <c r="L394" s="1">
        <f>VLOOKUP($E394,[1]AllProteinsNorm!$A$1:$Q$3226,5,FALSE)</f>
        <v>70072.401376807393</v>
      </c>
      <c r="M394" s="1">
        <f>VLOOKUP($E394,[1]AllProteinsNorm!$A$1:$Q$3226,10,FALSE)</f>
        <v>88573.176457010399</v>
      </c>
      <c r="N394" s="1">
        <f>VLOOKUP($E394,[1]AllProteinsNorm!$A$1:$Q$3226,11,FALSE)</f>
        <v>117667.997316967</v>
      </c>
      <c r="O394" s="1">
        <f>VLOOKUP($E394,[1]AllProteinsNorm!$A$1:$Q$3226,15,FALSE)</f>
        <v>40576.660397583299</v>
      </c>
      <c r="P394" s="1">
        <f>VLOOKUP($E394,[1]AllProteinsNorm!$A$1:$Q$3226,6,FALSE)</f>
        <v>97857.022166135604</v>
      </c>
      <c r="Q394" s="1">
        <f>VLOOKUP($E394,[1]AllProteinsNorm!$A$1:$Q$3226,8,FALSE)</f>
        <v>100097.173479416</v>
      </c>
      <c r="R394" s="1">
        <f>VLOOKUP($E394,[1]AllProteinsNorm!$A$1:$Q$3226,13,FALSE)</f>
        <v>89737.430054373704</v>
      </c>
      <c r="S394" s="1">
        <f>VLOOKUP($E394,[1]AllProteinsNorm!$A$1:$Q$3226,16,FALSE)</f>
        <v>91292.124582488104</v>
      </c>
      <c r="T394" s="1">
        <f>VLOOKUP($E394,[1]AllProteinsNorm!$A$1:$Q$3226,17,FALSE)</f>
        <v>135112.76007324801</v>
      </c>
      <c r="U394" s="1">
        <f>VLOOKUP($E394,[1]AllProteinsNorm!$A$1:$Q$3226,3,FALSE)</f>
        <v>91053.072510740894</v>
      </c>
      <c r="V394" s="1">
        <f>VLOOKUP($E394,[1]AllProteinsNorm!$A$1:$Q$3226,7,FALSE)</f>
        <v>147539.541193529</v>
      </c>
      <c r="W394" s="1">
        <f>VLOOKUP($E394,[1]AllProteinsNorm!$A$1:$Q$3226,9,FALSE)</f>
        <v>97423.800251517299</v>
      </c>
      <c r="X394" s="1">
        <f>VLOOKUP($E394,[1]AllProteinsNorm!$A$1:$Q$3226,12,FALSE)</f>
        <v>22803.4392000849</v>
      </c>
      <c r="Y394" s="29">
        <f>VLOOKUP($E394,[1]AllProteinsNorm!$A$1:$Q$3226,14,FALSE)</f>
        <v>103703.81512979401</v>
      </c>
      <c r="Z394" s="25">
        <f t="shared" si="70"/>
        <v>1.540491498464859</v>
      </c>
      <c r="AA394" s="1">
        <f t="shared" si="70"/>
        <v>0.76498434187015851</v>
      </c>
      <c r="AB394" s="1">
        <f t="shared" si="70"/>
        <v>0.96695834262848313</v>
      </c>
      <c r="AC394" s="1">
        <f t="shared" si="70"/>
        <v>1.2845881362429308</v>
      </c>
      <c r="AD394" s="1">
        <f t="shared" si="70"/>
        <v>0.44297768079356836</v>
      </c>
      <c r="AE394" s="1">
        <f t="shared" si="70"/>
        <v>1.0683106077182574</v>
      </c>
      <c r="AF394" s="1">
        <f t="shared" si="70"/>
        <v>1.0927664654369651</v>
      </c>
      <c r="AG394" s="1">
        <f t="shared" si="70"/>
        <v>0.97966856454823192</v>
      </c>
      <c r="AH394" s="1">
        <f t="shared" si="70"/>
        <v>0.99664125204046294</v>
      </c>
      <c r="AI394" s="1">
        <f t="shared" si="70"/>
        <v>1.47503359114369</v>
      </c>
      <c r="AJ394" s="1">
        <f t="shared" si="70"/>
        <v>0.99403150714539557</v>
      </c>
      <c r="AK394" s="1">
        <f t="shared" si="70"/>
        <v>1.6106974586589977</v>
      </c>
      <c r="AL394" s="1">
        <f t="shared" si="70"/>
        <v>1.0635810997418444</v>
      </c>
      <c r="AM394" s="1">
        <f t="shared" si="70"/>
        <v>0.24894642664018701</v>
      </c>
      <c r="AN394" s="29">
        <f t="shared" si="70"/>
        <v>1.1321403749229486</v>
      </c>
      <c r="AO394" s="1">
        <f t="shared" si="65"/>
        <v>35232.460171531173</v>
      </c>
      <c r="AP394" s="1">
        <f t="shared" si="66"/>
        <v>16606.702453993388</v>
      </c>
      <c r="AQ394" s="29">
        <f t="shared" si="67"/>
        <v>40096.943653180118</v>
      </c>
    </row>
    <row r="395" spans="1:43" x14ac:dyDescent="0.2">
      <c r="A395" s="26"/>
      <c r="E395" s="25" t="s">
        <v>780</v>
      </c>
      <c r="F395" s="26" t="s">
        <v>781</v>
      </c>
      <c r="G395" s="1">
        <v>0.81504837852413603</v>
      </c>
      <c r="H395" s="1">
        <v>0.97585009025932601</v>
      </c>
      <c r="I395" s="1">
        <f>VLOOKUP(F395,'[1]SUSMB vs SHAM all proteins sum'!$B$2:$E$3214,2,FALSE)</f>
        <v>0.78255085967834603</v>
      </c>
      <c r="J395" s="29">
        <f>VLOOKUP(F395,'[1]SUSMB vs SHAM all proteins sum'!$B$2:$E$3214,3,FALSE)</f>
        <v>0.97209316870875895</v>
      </c>
      <c r="K395" s="25">
        <f>VLOOKUP($E395,[1]AllProteinsNorm!$A$1:$Q$3226,4,FALSE)</f>
        <v>587361.91045046202</v>
      </c>
      <c r="L395" s="1">
        <f>VLOOKUP($E395,[1]AllProteinsNorm!$A$1:$Q$3226,5,FALSE)</f>
        <v>564046.67072851304</v>
      </c>
      <c r="M395" s="1">
        <f>VLOOKUP($E395,[1]AllProteinsNorm!$A$1:$Q$3226,10,FALSE)</f>
        <v>666942.72313271998</v>
      </c>
      <c r="N395" s="1">
        <f>VLOOKUP($E395,[1]AllProteinsNorm!$A$1:$Q$3226,11,FALSE)</f>
        <v>719842.60204530496</v>
      </c>
      <c r="O395" s="1">
        <f>VLOOKUP($E395,[1]AllProteinsNorm!$A$1:$Q$3226,15,FALSE)</f>
        <v>802248.53015066602</v>
      </c>
      <c r="P395" s="1">
        <f>VLOOKUP($E395,[1]AllProteinsNorm!$A$1:$Q$3226,6,FALSE)</f>
        <v>605087.53048437403</v>
      </c>
      <c r="Q395" s="1">
        <f>VLOOKUP($E395,[1]AllProteinsNorm!$A$1:$Q$3226,8,FALSE)</f>
        <v>691041.38819157297</v>
      </c>
      <c r="R395" s="1">
        <f>VLOOKUP($E395,[1]AllProteinsNorm!$A$1:$Q$3226,13,FALSE)</f>
        <v>513689.83402602101</v>
      </c>
      <c r="S395" s="1">
        <f>VLOOKUP($E395,[1]AllProteinsNorm!$A$1:$Q$3226,16,FALSE)</f>
        <v>823719.28158945404</v>
      </c>
      <c r="T395" s="1">
        <f>VLOOKUP($E395,[1]AllProteinsNorm!$A$1:$Q$3226,17,FALSE)</f>
        <v>638217.78414756095</v>
      </c>
      <c r="U395" s="1">
        <f>VLOOKUP($E395,[1]AllProteinsNorm!$A$1:$Q$3226,3,FALSE)</f>
        <v>501254.35125972098</v>
      </c>
      <c r="V395" s="1">
        <f>VLOOKUP($E395,[1]AllProteinsNorm!$A$1:$Q$3226,7,FALSE)</f>
        <v>682372.93884111103</v>
      </c>
      <c r="W395" s="1">
        <f>VLOOKUP($E395,[1]AllProteinsNorm!$A$1:$Q$3226,9,FALSE)</f>
        <v>617574.84598619305</v>
      </c>
      <c r="X395" s="1">
        <f>VLOOKUP($E395,[1]AllProteinsNorm!$A$1:$Q$3226,12,FALSE)</f>
        <v>659832.53583548905</v>
      </c>
      <c r="Y395" s="29">
        <f>VLOOKUP($E395,[1]AllProteinsNorm!$A$1:$Q$3226,14,FALSE)</f>
        <v>794679.50690130598</v>
      </c>
      <c r="Z395" s="25">
        <f t="shared" si="70"/>
        <v>0.87916783721699387</v>
      </c>
      <c r="AA395" s="1">
        <f t="shared" si="70"/>
        <v>0.84426940659723981</v>
      </c>
      <c r="AB395" s="1">
        <f t="shared" si="70"/>
        <v>0.99828501135614378</v>
      </c>
      <c r="AC395" s="1">
        <f t="shared" si="70"/>
        <v>1.0774659580691339</v>
      </c>
      <c r="AD395" s="1">
        <f t="shared" si="70"/>
        <v>1.2008117867604884</v>
      </c>
      <c r="AE395" s="1">
        <f t="shared" si="70"/>
        <v>0.90569968198131134</v>
      </c>
      <c r="AF395" s="1">
        <f t="shared" si="70"/>
        <v>1.0343560790618447</v>
      </c>
      <c r="AG395" s="1">
        <f t="shared" si="70"/>
        <v>0.76889490507591052</v>
      </c>
      <c r="AH395" s="1">
        <f t="shared" si="70"/>
        <v>1.2329493730935657</v>
      </c>
      <c r="AI395" s="1">
        <f t="shared" si="70"/>
        <v>0.95528930116035582</v>
      </c>
      <c r="AJ395" s="1">
        <f t="shared" si="70"/>
        <v>0.75028137857056987</v>
      </c>
      <c r="AK395" s="1">
        <f t="shared" si="70"/>
        <v>1.0213810772241771</v>
      </c>
      <c r="AL395" s="1">
        <f t="shared" si="70"/>
        <v>0.92439079212490383</v>
      </c>
      <c r="AM395" s="1">
        <f t="shared" si="70"/>
        <v>0.98764242817685621</v>
      </c>
      <c r="AN395" s="29">
        <f t="shared" si="70"/>
        <v>1.1894824143895739</v>
      </c>
      <c r="AO395" s="1">
        <f t="shared" si="65"/>
        <v>87201.144570044387</v>
      </c>
      <c r="AP395" s="1">
        <f t="shared" si="66"/>
        <v>102473.93140667189</v>
      </c>
      <c r="AQ395" s="29">
        <f t="shared" si="67"/>
        <v>95128.306945336575</v>
      </c>
    </row>
    <row r="396" spans="1:43" x14ac:dyDescent="0.2">
      <c r="A396" s="26"/>
      <c r="E396" s="25" t="s">
        <v>782</v>
      </c>
      <c r="F396" s="26" t="s">
        <v>783</v>
      </c>
      <c r="G396" s="1">
        <v>0.46021059445187401</v>
      </c>
      <c r="H396" s="1">
        <v>1.0417743607660499</v>
      </c>
      <c r="I396" s="1">
        <f>VLOOKUP(F396,'[1]SUSMB vs SHAM all proteins sum'!$B$2:$E$3214,2,FALSE)</f>
        <v>0.19718267878512899</v>
      </c>
      <c r="J396" s="29">
        <f>VLOOKUP(F396,'[1]SUSMB vs SHAM all proteins sum'!$B$2:$E$3214,3,FALSE)</f>
        <v>0.92793002014958403</v>
      </c>
      <c r="K396" s="25">
        <f>VLOOKUP($E396,[1]AllProteinsNorm!$A$1:$Q$3226,4,FALSE)</f>
        <v>677641.63194208499</v>
      </c>
      <c r="L396" s="1">
        <f>VLOOKUP($E396,[1]AllProteinsNorm!$A$1:$Q$3226,5,FALSE)</f>
        <v>582000.60125115805</v>
      </c>
      <c r="M396" s="1">
        <f>VLOOKUP($E396,[1]AllProteinsNorm!$A$1:$Q$3226,10,FALSE)</f>
        <v>600345.911434368</v>
      </c>
      <c r="N396" s="1">
        <f>VLOOKUP($E396,[1]AllProteinsNorm!$A$1:$Q$3226,11,FALSE)</f>
        <v>562185.08279323799</v>
      </c>
      <c r="O396" s="1">
        <f>VLOOKUP($E396,[1]AllProteinsNorm!$A$1:$Q$3226,15,FALSE)</f>
        <v>530186.55845864001</v>
      </c>
      <c r="P396" s="1">
        <f>VLOOKUP($E396,[1]AllProteinsNorm!$A$1:$Q$3226,6,FALSE)</f>
        <v>630233.51503777702</v>
      </c>
      <c r="Q396" s="1">
        <f>VLOOKUP($E396,[1]AllProteinsNorm!$A$1:$Q$3226,8,FALSE)</f>
        <v>675203.24244342302</v>
      </c>
      <c r="R396" s="1">
        <f>VLOOKUP($E396,[1]AllProteinsNorm!$A$1:$Q$3226,13,FALSE)</f>
        <v>574614.98911047901</v>
      </c>
      <c r="S396" s="1">
        <f>VLOOKUP($E396,[1]AllProteinsNorm!$A$1:$Q$3226,16,FALSE)</f>
        <v>562820.941928274</v>
      </c>
      <c r="T396" s="1">
        <f>VLOOKUP($E396,[1]AllProteinsNorm!$A$1:$Q$3226,17,FALSE)</f>
        <v>629242.73742915399</v>
      </c>
      <c r="U396" s="1">
        <f>VLOOKUP($E396,[1]AllProteinsNorm!$A$1:$Q$3226,3,FALSE)</f>
        <v>575749.82047860394</v>
      </c>
      <c r="V396" s="1">
        <f>VLOOKUP($E396,[1]AllProteinsNorm!$A$1:$Q$3226,7,FALSE)</f>
        <v>572745.97847890202</v>
      </c>
      <c r="W396" s="1">
        <f>VLOOKUP($E396,[1]AllProteinsNorm!$A$1:$Q$3226,9,FALSE)</f>
        <v>482393.187925648</v>
      </c>
      <c r="X396" s="1">
        <f>VLOOKUP($E396,[1]AllProteinsNorm!$A$1:$Q$3226,12,FALSE)</f>
        <v>572110.20252838195</v>
      </c>
      <c r="Y396" s="29">
        <f>VLOOKUP($E396,[1]AllProteinsNorm!$A$1:$Q$3226,14,FALSE)</f>
        <v>533497.64667424595</v>
      </c>
      <c r="Z396" s="25">
        <f t="shared" si="70"/>
        <v>1.1476271204869768</v>
      </c>
      <c r="AA396" s="1">
        <f t="shared" si="70"/>
        <v>0.98565324598096671</v>
      </c>
      <c r="AB396" s="1">
        <f t="shared" si="70"/>
        <v>1.0167221391947134</v>
      </c>
      <c r="AC396" s="1">
        <f t="shared" si="70"/>
        <v>0.95209446606414649</v>
      </c>
      <c r="AD396" s="1">
        <f t="shared" si="70"/>
        <v>0.89790302827319679</v>
      </c>
      <c r="AE396" s="1">
        <f t="shared" si="70"/>
        <v>1.0673386049560258</v>
      </c>
      <c r="AF396" s="1">
        <f t="shared" si="70"/>
        <v>1.1434975602783526</v>
      </c>
      <c r="AG396" s="1">
        <f t="shared" si="70"/>
        <v>0.97314526477894181</v>
      </c>
      <c r="AH396" s="1">
        <f t="shared" si="70"/>
        <v>0.95317133199708126</v>
      </c>
      <c r="AI396" s="1">
        <f t="shared" si="70"/>
        <v>1.0656606631053041</v>
      </c>
      <c r="AJ396" s="1">
        <f t="shared" si="70"/>
        <v>0.97506717039077229</v>
      </c>
      <c r="AK396" s="1">
        <f t="shared" si="70"/>
        <v>0.96997998214551062</v>
      </c>
      <c r="AL396" s="1">
        <f t="shared" si="70"/>
        <v>0.8169620624031535</v>
      </c>
      <c r="AM396" s="1">
        <f t="shared" si="70"/>
        <v>0.96890325709058867</v>
      </c>
      <c r="AN396" s="29">
        <f t="shared" si="70"/>
        <v>0.90351055658231783</v>
      </c>
      <c r="AO396" s="1">
        <f t="shared" si="65"/>
        <v>49400.987041928543</v>
      </c>
      <c r="AP396" s="1">
        <f t="shared" si="66"/>
        <v>41015.32641072564</v>
      </c>
      <c r="AQ396" s="29">
        <f t="shared" si="67"/>
        <v>35988.429986580399</v>
      </c>
    </row>
    <row r="397" spans="1:43" x14ac:dyDescent="0.2">
      <c r="A397" s="26"/>
      <c r="E397" s="25" t="s">
        <v>784</v>
      </c>
      <c r="F397" s="26" t="s">
        <v>785</v>
      </c>
      <c r="G397" s="1">
        <v>0.420372677728301</v>
      </c>
      <c r="H397" s="1">
        <v>1.1323665876178599</v>
      </c>
      <c r="I397" s="1">
        <f>VLOOKUP(F397,'[1]SUSMB vs SHAM all proteins sum'!$B$2:$E$3214,2,FALSE)</f>
        <v>0.75519520291507103</v>
      </c>
      <c r="J397" s="29">
        <f>VLOOKUP(F397,'[1]SUSMB vs SHAM all proteins sum'!$B$2:$E$3214,3,FALSE)</f>
        <v>0.95318504616159905</v>
      </c>
      <c r="K397" s="25">
        <f>VLOOKUP($E397,[1]AllProteinsNorm!$A$1:$Q$3226,4,FALSE)</f>
        <v>129899.353837824</v>
      </c>
      <c r="L397" s="1">
        <f>VLOOKUP($E397,[1]AllProteinsNorm!$A$1:$Q$3226,5,FALSE)</f>
        <v>91973.374387454198</v>
      </c>
      <c r="M397" s="1">
        <f>VLOOKUP($E397,[1]AllProteinsNorm!$A$1:$Q$3226,10,FALSE)</f>
        <v>81879.557543285293</v>
      </c>
      <c r="N397" s="1">
        <f>VLOOKUP($E397,[1]AllProteinsNorm!$A$1:$Q$3226,11,FALSE)</f>
        <v>89807.869040693506</v>
      </c>
      <c r="O397" s="1">
        <f>VLOOKUP($E397,[1]AllProteinsNorm!$A$1:$Q$3226,15,FALSE)</f>
        <v>160532.37734555901</v>
      </c>
      <c r="P397" s="1">
        <f>VLOOKUP($E397,[1]AllProteinsNorm!$A$1:$Q$3226,6,FALSE)</f>
        <v>122934.511636123</v>
      </c>
      <c r="Q397" s="1">
        <f>VLOOKUP($E397,[1]AllProteinsNorm!$A$1:$Q$3226,8,FALSE)</f>
        <v>114917.26692002099</v>
      </c>
      <c r="R397" s="1">
        <f>VLOOKUP($E397,[1]AllProteinsNorm!$A$1:$Q$3226,13,FALSE)</f>
        <v>158341.65191354201</v>
      </c>
      <c r="S397" s="1">
        <f>VLOOKUP($E397,[1]AllProteinsNorm!$A$1:$Q$3226,16,FALSE)</f>
        <v>111275.060167295</v>
      </c>
      <c r="T397" s="1">
        <f>VLOOKUP($E397,[1]AllProteinsNorm!$A$1:$Q$3226,17,FALSE)</f>
        <v>105488.408598512</v>
      </c>
      <c r="U397" s="1">
        <f>VLOOKUP($E397,[1]AllProteinsNorm!$A$1:$Q$3226,3,FALSE)</f>
        <v>82838.2082647645</v>
      </c>
      <c r="V397" s="1">
        <f>VLOOKUP($E397,[1]AllProteinsNorm!$A$1:$Q$3226,7,FALSE)</f>
        <v>119647.958862984</v>
      </c>
      <c r="W397" s="1">
        <f>VLOOKUP($E397,[1]AllProteinsNorm!$A$1:$Q$3226,9,FALSE)</f>
        <v>93661.764374767605</v>
      </c>
      <c r="X397" s="1">
        <f>VLOOKUP($E397,[1]AllProteinsNorm!$A$1:$Q$3226,12,FALSE)</f>
        <v>123193.464975927</v>
      </c>
      <c r="Y397" s="29">
        <f>VLOOKUP($E397,[1]AllProteinsNorm!$A$1:$Q$3226,14,FALSE)</f>
        <v>97033.508144446299</v>
      </c>
      <c r="Z397" s="25">
        <f t="shared" ref="Z397:AN413" si="71">K397/AVERAGE($K397:$O397)</f>
        <v>1.1721810555058114</v>
      </c>
      <c r="AA397" s="1">
        <f t="shared" si="71"/>
        <v>0.82994598420031052</v>
      </c>
      <c r="AB397" s="1">
        <f t="shared" si="71"/>
        <v>0.73886176759018085</v>
      </c>
      <c r="AC397" s="1">
        <f t="shared" si="71"/>
        <v>0.81040497596528493</v>
      </c>
      <c r="AD397" s="1">
        <f t="shared" si="71"/>
        <v>1.4486062167384124</v>
      </c>
      <c r="AE397" s="1">
        <f t="shared" si="71"/>
        <v>1.109331966251573</v>
      </c>
      <c r="AF397" s="1">
        <f t="shared" si="71"/>
        <v>1.0369862455384309</v>
      </c>
      <c r="AG397" s="1">
        <f t="shared" si="71"/>
        <v>1.4288376284170947</v>
      </c>
      <c r="AH397" s="1">
        <f t="shared" si="71"/>
        <v>1.0041198329686587</v>
      </c>
      <c r="AI397" s="1">
        <f t="shared" si="71"/>
        <v>0.9519024574133591</v>
      </c>
      <c r="AJ397" s="1">
        <f t="shared" si="71"/>
        <v>0.74751240503652128</v>
      </c>
      <c r="AK397" s="1">
        <f t="shared" si="71"/>
        <v>1.0796748911024288</v>
      </c>
      <c r="AL397" s="1">
        <f t="shared" si="71"/>
        <v>0.84518161624129307</v>
      </c>
      <c r="AM397" s="1">
        <f t="shared" si="71"/>
        <v>1.1116686999627905</v>
      </c>
      <c r="AN397" s="29">
        <f t="shared" si="71"/>
        <v>0.87560743480057124</v>
      </c>
      <c r="AO397" s="1">
        <f t="shared" si="65"/>
        <v>29898.482727668095</v>
      </c>
      <c r="AP397" s="1">
        <f t="shared" si="66"/>
        <v>18749.199546073334</v>
      </c>
      <c r="AQ397" s="29">
        <f t="shared" si="67"/>
        <v>15581.091137163414</v>
      </c>
    </row>
    <row r="398" spans="1:43" x14ac:dyDescent="0.2">
      <c r="A398" s="26"/>
      <c r="E398" s="25" t="s">
        <v>786</v>
      </c>
      <c r="F398" s="26" t="s">
        <v>787</v>
      </c>
      <c r="G398" s="1">
        <v>0.86915033156973498</v>
      </c>
      <c r="H398" s="1">
        <v>1.0299361916682399</v>
      </c>
      <c r="I398" s="1">
        <f>VLOOKUP(F398,'[1]SUSMB vs SHAM all proteins sum'!$B$2:$E$3214,2,FALSE)</f>
        <v>0.91216688309932403</v>
      </c>
      <c r="J398" s="29">
        <f>VLOOKUP(F398,'[1]SUSMB vs SHAM all proteins sum'!$B$2:$E$3214,3,FALSE)</f>
        <v>1.03290211568523</v>
      </c>
      <c r="K398" s="25">
        <f>VLOOKUP($E398,[1]AllProteinsNorm!$A$1:$Q$3226,4,FALSE)</f>
        <v>295685.05493730499</v>
      </c>
      <c r="L398" s="1">
        <f>VLOOKUP($E398,[1]AllProteinsNorm!$A$1:$Q$3226,5,FALSE)</f>
        <v>210182.72954861799</v>
      </c>
      <c r="M398" s="1">
        <f>VLOOKUP($E398,[1]AllProteinsNorm!$A$1:$Q$3226,10,FALSE)</f>
        <v>342377.597210793</v>
      </c>
      <c r="N398" s="1">
        <f>VLOOKUP($E398,[1]AllProteinsNorm!$A$1:$Q$3226,11,FALSE)</f>
        <v>165003.21878493601</v>
      </c>
      <c r="O398" s="1">
        <f>VLOOKUP($E398,[1]AllProteinsNorm!$A$1:$Q$3226,15,FALSE)</f>
        <v>413767.28071669099</v>
      </c>
      <c r="P398" s="1">
        <f>VLOOKUP($E398,[1]AllProteinsNorm!$A$1:$Q$3226,6,FALSE)</f>
        <v>318462.72227758198</v>
      </c>
      <c r="Q398" s="1">
        <f>VLOOKUP($E398,[1]AllProteinsNorm!$A$1:$Q$3226,8,FALSE)</f>
        <v>281656.04567610001</v>
      </c>
      <c r="R398" s="1">
        <f>VLOOKUP($E398,[1]AllProteinsNorm!$A$1:$Q$3226,13,FALSE)</f>
        <v>285968.81997260102</v>
      </c>
      <c r="S398" s="1">
        <f>VLOOKUP($E398,[1]AllProteinsNorm!$A$1:$Q$3226,16,FALSE)</f>
        <v>233924.331161918</v>
      </c>
      <c r="T398" s="1">
        <f>VLOOKUP($E398,[1]AllProteinsNorm!$A$1:$Q$3226,17,FALSE)</f>
        <v>280582.21507092903</v>
      </c>
      <c r="U398" s="1">
        <f>VLOOKUP($E398,[1]AllProteinsNorm!$A$1:$Q$3226,3,FALSE)</f>
        <v>208774.85120014899</v>
      </c>
      <c r="V398" s="1">
        <f>VLOOKUP($E398,[1]AllProteinsNorm!$A$1:$Q$3226,7,FALSE)</f>
        <v>339785.81849520898</v>
      </c>
      <c r="W398" s="1">
        <f>VLOOKUP($E398,[1]AllProteinsNorm!$A$1:$Q$3226,9,FALSE)</f>
        <v>143550.74769687501</v>
      </c>
      <c r="X398" s="1">
        <f>VLOOKUP($E398,[1]AllProteinsNorm!$A$1:$Q$3226,12,FALSE)</f>
        <v>564503.260255581</v>
      </c>
      <c r="Y398" s="29">
        <f>VLOOKUP($E398,[1]AllProteinsNorm!$A$1:$Q$3226,14,FALSE)</f>
        <v>297112.410509318</v>
      </c>
      <c r="Z398" s="25">
        <f t="shared" si="71"/>
        <v>1.0360258033323433</v>
      </c>
      <c r="AA398" s="1">
        <f t="shared" si="71"/>
        <v>0.73644145211655287</v>
      </c>
      <c r="AB398" s="1">
        <f t="shared" si="71"/>
        <v>1.1996278447976343</v>
      </c>
      <c r="AC398" s="1">
        <f t="shared" si="71"/>
        <v>0.578140793522122</v>
      </c>
      <c r="AD398" s="1">
        <f t="shared" si="71"/>
        <v>1.449764106231348</v>
      </c>
      <c r="AE398" s="1">
        <f t="shared" si="71"/>
        <v>1.1158345414143238</v>
      </c>
      <c r="AF398" s="1">
        <f t="shared" si="71"/>
        <v>0.98687074680478715</v>
      </c>
      <c r="AG398" s="1">
        <f t="shared" si="71"/>
        <v>1.0019819111349253</v>
      </c>
      <c r="AH398" s="1">
        <f t="shared" si="71"/>
        <v>0.81962763779993475</v>
      </c>
      <c r="AI398" s="1">
        <f t="shared" si="71"/>
        <v>0.98310824275938991</v>
      </c>
      <c r="AJ398" s="1">
        <f t="shared" si="71"/>
        <v>0.73150850649548971</v>
      </c>
      <c r="AK398" s="1">
        <f t="shared" si="71"/>
        <v>1.1905467310212146</v>
      </c>
      <c r="AL398" s="1">
        <f t="shared" si="71"/>
        <v>0.50297529827183018</v>
      </c>
      <c r="AM398" s="1">
        <f t="shared" si="71"/>
        <v>1.9779151293731114</v>
      </c>
      <c r="AN398" s="29">
        <f t="shared" si="71"/>
        <v>1.0410269935461984</v>
      </c>
      <c r="AO398" s="1">
        <f t="shared" ref="AO398:AO461" si="72">_xlfn.STDEV.P(K398:O398)</f>
        <v>89424.169381927539</v>
      </c>
      <c r="AP398" s="1">
        <f t="shared" ref="AP398:AP461" si="73">_xlfn.STDEV.P(P398:T398)</f>
        <v>26985.129009640328</v>
      </c>
      <c r="AQ398" s="29">
        <f t="shared" ref="AQ398:AQ461" si="74">_xlfn.STDEV.P(U398:Y398)</f>
        <v>144065.47159651047</v>
      </c>
    </row>
    <row r="399" spans="1:43" x14ac:dyDescent="0.2">
      <c r="A399" s="26"/>
      <c r="E399" s="25" t="s">
        <v>788</v>
      </c>
      <c r="F399" s="26" t="s">
        <v>789</v>
      </c>
      <c r="G399" s="1">
        <v>0.886294114600234</v>
      </c>
      <c r="H399" s="1">
        <v>1.0107537831586599</v>
      </c>
      <c r="I399" s="1">
        <f>VLOOKUP(F399,'[1]SUSMB vs SHAM all proteins sum'!$B$2:$E$3214,2,FALSE)</f>
        <v>0.49524027511628699</v>
      </c>
      <c r="J399" s="29">
        <f>VLOOKUP(F399,'[1]SUSMB vs SHAM all proteins sum'!$B$2:$E$3214,3,FALSE)</f>
        <v>0.94882331700889</v>
      </c>
      <c r="K399" s="25">
        <f>VLOOKUP($E399,[1]AllProteinsNorm!$A$1:$Q$3226,4,FALSE)</f>
        <v>1538375.31171793</v>
      </c>
      <c r="L399" s="1">
        <f>VLOOKUP($E399,[1]AllProteinsNorm!$A$1:$Q$3226,5,FALSE)</f>
        <v>1423388.39278153</v>
      </c>
      <c r="M399" s="1">
        <f>VLOOKUP($E399,[1]AllProteinsNorm!$A$1:$Q$3226,10,FALSE)</f>
        <v>1649201.22695153</v>
      </c>
      <c r="N399" s="1">
        <f>VLOOKUP($E399,[1]AllProteinsNorm!$A$1:$Q$3226,11,FALSE)</f>
        <v>1352485.1483342</v>
      </c>
      <c r="O399" s="1">
        <f>VLOOKUP($E399,[1]AllProteinsNorm!$A$1:$Q$3226,15,FALSE)</f>
        <v>1699726.5154280299</v>
      </c>
      <c r="P399" s="1">
        <f>VLOOKUP($E399,[1]AllProteinsNorm!$A$1:$Q$3226,6,FALSE)</f>
        <v>1514184.0349753001</v>
      </c>
      <c r="Q399" s="1">
        <f>VLOOKUP($E399,[1]AllProteinsNorm!$A$1:$Q$3226,8,FALSE)</f>
        <v>1888086.2268354599</v>
      </c>
      <c r="R399" s="1">
        <f>VLOOKUP($E399,[1]AllProteinsNorm!$A$1:$Q$3226,13,FALSE)</f>
        <v>1544234.1192765201</v>
      </c>
      <c r="S399" s="1">
        <f>VLOOKUP($E399,[1]AllProteinsNorm!$A$1:$Q$3226,16,FALSE)</f>
        <v>1512344.52002101</v>
      </c>
      <c r="T399" s="1">
        <f>VLOOKUP($E399,[1]AllProteinsNorm!$A$1:$Q$3226,17,FALSE)</f>
        <v>1311696.7270467901</v>
      </c>
      <c r="U399" s="1">
        <f>VLOOKUP($E399,[1]AllProteinsNorm!$A$1:$Q$3226,3,FALSE)</f>
        <v>1377975.1760766399</v>
      </c>
      <c r="V399" s="1">
        <f>VLOOKUP($E399,[1]AllProteinsNorm!$A$1:$Q$3226,7,FALSE)</f>
        <v>1502231.97434203</v>
      </c>
      <c r="W399" s="1">
        <f>VLOOKUP($E399,[1]AllProteinsNorm!$A$1:$Q$3226,9,FALSE)</f>
        <v>1335206.51794543</v>
      </c>
      <c r="X399" s="1">
        <f>VLOOKUP($E399,[1]AllProteinsNorm!$A$1:$Q$3226,12,FALSE)</f>
        <v>1796402.1411331701</v>
      </c>
      <c r="Y399" s="29">
        <f>VLOOKUP($E399,[1]AllProteinsNorm!$A$1:$Q$3226,14,FALSE)</f>
        <v>1285781.77533287</v>
      </c>
      <c r="Z399" s="25">
        <f t="shared" si="71"/>
        <v>1.0037451783891236</v>
      </c>
      <c r="AA399" s="1">
        <f t="shared" si="71"/>
        <v>0.92871955585014532</v>
      </c>
      <c r="AB399" s="1">
        <f t="shared" si="71"/>
        <v>1.0760558669505924</v>
      </c>
      <c r="AC399" s="1">
        <f t="shared" si="71"/>
        <v>0.8824572496339349</v>
      </c>
      <c r="AD399" s="1">
        <f t="shared" si="71"/>
        <v>1.1090221491762038</v>
      </c>
      <c r="AE399" s="1">
        <f t="shared" si="71"/>
        <v>0.98796107342817241</v>
      </c>
      <c r="AF399" s="1">
        <f t="shared" si="71"/>
        <v>1.23192138624004</v>
      </c>
      <c r="AG399" s="1">
        <f t="shared" si="71"/>
        <v>1.0075678800362771</v>
      </c>
      <c r="AH399" s="1">
        <f t="shared" si="71"/>
        <v>0.98676084338555592</v>
      </c>
      <c r="AI399" s="1">
        <f t="shared" si="71"/>
        <v>0.85584399024951185</v>
      </c>
      <c r="AJ399" s="1">
        <f t="shared" si="71"/>
        <v>0.89908875187437798</v>
      </c>
      <c r="AK399" s="1">
        <f t="shared" si="71"/>
        <v>0.98016270124871885</v>
      </c>
      <c r="AL399" s="1">
        <f t="shared" si="71"/>
        <v>0.8711834455044809</v>
      </c>
      <c r="AM399" s="1">
        <f t="shared" si="71"/>
        <v>1.1721001850950996</v>
      </c>
      <c r="AN399" s="29">
        <f t="shared" si="71"/>
        <v>0.83893523746799048</v>
      </c>
      <c r="AO399" s="1">
        <f t="shared" si="72"/>
        <v>131094.6232427689</v>
      </c>
      <c r="AP399" s="1">
        <f t="shared" si="73"/>
        <v>186408.30776143333</v>
      </c>
      <c r="AQ399" s="29">
        <f t="shared" si="74"/>
        <v>183085.91458941056</v>
      </c>
    </row>
    <row r="400" spans="1:43" x14ac:dyDescent="0.2">
      <c r="A400" s="26"/>
      <c r="E400" s="25" t="s">
        <v>790</v>
      </c>
      <c r="F400" s="26" t="s">
        <v>791</v>
      </c>
      <c r="G400" s="1">
        <v>0.38278464866215001</v>
      </c>
      <c r="H400" s="1">
        <v>0.73001682998028805</v>
      </c>
      <c r="I400" s="1">
        <f>VLOOKUP(F400,'[1]SUSMB vs SHAM all proteins sum'!$B$2:$E$3214,2,FALSE)</f>
        <v>0.52852884333653705</v>
      </c>
      <c r="J400" s="29">
        <f>VLOOKUP(F400,'[1]SUSMB vs SHAM all proteins sum'!$B$2:$E$3214,3,FALSE)</f>
        <v>0.78948382214103996</v>
      </c>
      <c r="K400" s="25">
        <f>VLOOKUP($E400,[1]AllProteinsNorm!$A$1:$Q$3226,4,FALSE)</f>
        <v>70337.838497665303</v>
      </c>
      <c r="L400" s="1">
        <f>VLOOKUP($E400,[1]AllProteinsNorm!$A$1:$Q$3226,5,FALSE)</f>
        <v>267466.01050099003</v>
      </c>
      <c r="M400" s="1">
        <f>VLOOKUP($E400,[1]AllProteinsNorm!$A$1:$Q$3226,10,FALSE)</f>
        <v>270536.00898300798</v>
      </c>
      <c r="N400" s="1">
        <f>VLOOKUP($E400,[1]AllProteinsNorm!$A$1:$Q$3226,11,FALSE)</f>
        <v>125648.61352742001</v>
      </c>
      <c r="O400" s="1">
        <f>VLOOKUP($E400,[1]AllProteinsNorm!$A$1:$Q$3226,15,FALSE)</f>
        <v>141404.39956360901</v>
      </c>
      <c r="P400" s="1">
        <f>VLOOKUP($E400,[1]AllProteinsNorm!$A$1:$Q$3226,6,FALSE)</f>
        <v>89072.1575027402</v>
      </c>
      <c r="Q400" s="1">
        <f>VLOOKUP($E400,[1]AllProteinsNorm!$A$1:$Q$3226,8,FALSE)</f>
        <v>86693.318863121196</v>
      </c>
      <c r="R400" s="1">
        <f>VLOOKUP($E400,[1]AllProteinsNorm!$A$1:$Q$3226,13,FALSE)</f>
        <v>277035.45000172302</v>
      </c>
      <c r="S400" s="1">
        <f>VLOOKUP($E400,[1]AllProteinsNorm!$A$1:$Q$3226,16,FALSE)</f>
        <v>107091.37728010101</v>
      </c>
      <c r="T400" s="1">
        <f>VLOOKUP($E400,[1]AllProteinsNorm!$A$1:$Q$3226,17,FALSE)</f>
        <v>81837.100066131505</v>
      </c>
      <c r="U400" s="1">
        <f>VLOOKUP($E400,[1]AllProteinsNorm!$A$1:$Q$3226,3,FALSE)</f>
        <v>102159.506383443</v>
      </c>
      <c r="V400" s="1">
        <f>VLOOKUP($E400,[1]AllProteinsNorm!$A$1:$Q$3226,7,FALSE)</f>
        <v>304332.95042532898</v>
      </c>
      <c r="W400" s="1">
        <f>VLOOKUP($E400,[1]AllProteinsNorm!$A$1:$Q$3226,9,FALSE)</f>
        <v>96068.290844993899</v>
      </c>
      <c r="X400" s="1">
        <f>VLOOKUP($E400,[1]AllProteinsNorm!$A$1:$Q$3226,12,FALSE)</f>
        <v>67437.702920576601</v>
      </c>
      <c r="Y400" s="29">
        <f>VLOOKUP($E400,[1]AllProteinsNorm!$A$1:$Q$3226,14,FALSE)</f>
        <v>137692.06064963</v>
      </c>
      <c r="Z400" s="25">
        <f t="shared" si="71"/>
        <v>0.40175012169949731</v>
      </c>
      <c r="AA400" s="1">
        <f t="shared" si="71"/>
        <v>1.5276912763365407</v>
      </c>
      <c r="AB400" s="1">
        <f t="shared" si="71"/>
        <v>1.5452262516799886</v>
      </c>
      <c r="AC400" s="1">
        <f t="shared" si="71"/>
        <v>0.71766984675950252</v>
      </c>
      <c r="AD400" s="1">
        <f t="shared" si="71"/>
        <v>0.80766250352447089</v>
      </c>
      <c r="AE400" s="1">
        <f t="shared" si="71"/>
        <v>0.5087553282995817</v>
      </c>
      <c r="AF400" s="1">
        <f t="shared" si="71"/>
        <v>0.49516806526473423</v>
      </c>
      <c r="AG400" s="1">
        <f t="shared" si="71"/>
        <v>1.5823492465859827</v>
      </c>
      <c r="AH400" s="1">
        <f t="shared" si="71"/>
        <v>0.61167608749699409</v>
      </c>
      <c r="AI400" s="1">
        <f t="shared" si="71"/>
        <v>0.46743069752127198</v>
      </c>
      <c r="AJ400" s="1">
        <f t="shared" si="71"/>
        <v>0.58350661605376331</v>
      </c>
      <c r="AK400" s="1">
        <f t="shared" si="71"/>
        <v>1.7382649578377549</v>
      </c>
      <c r="AL400" s="1">
        <f t="shared" si="71"/>
        <v>0.54871529126844132</v>
      </c>
      <c r="AM400" s="1">
        <f t="shared" si="71"/>
        <v>0.38518535590733977</v>
      </c>
      <c r="AN400" s="29">
        <f t="shared" si="71"/>
        <v>0.78645865873287479</v>
      </c>
      <c r="AO400" s="1">
        <f t="shared" si="72"/>
        <v>80243.944328058802</v>
      </c>
      <c r="AP400" s="1">
        <f t="shared" si="73"/>
        <v>74834.176486626384</v>
      </c>
      <c r="AQ400" s="29">
        <f t="shared" si="74"/>
        <v>84410.901394107408</v>
      </c>
    </row>
    <row r="401" spans="1:43" x14ac:dyDescent="0.2">
      <c r="A401" s="26"/>
      <c r="E401" s="25" t="s">
        <v>792</v>
      </c>
      <c r="F401" s="26" t="s">
        <v>793</v>
      </c>
      <c r="G401" s="1">
        <v>0.81393805411616904</v>
      </c>
      <c r="H401" s="1">
        <v>0.87246196499674999</v>
      </c>
      <c r="I401" s="1">
        <f>VLOOKUP(F401,'[1]SUSMB vs SHAM all proteins sum'!$B$2:$E$3214,2,FALSE)</f>
        <v>0.68308001435112897</v>
      </c>
      <c r="J401" s="29">
        <f>VLOOKUP(F401,'[1]SUSMB vs SHAM all proteins sum'!$B$2:$E$3214,3,FALSE)</f>
        <v>1.1777434762879899</v>
      </c>
      <c r="K401" s="25">
        <f>VLOOKUP($E401,[1]AllProteinsNorm!$A$1:$Q$3226,4,FALSE)</f>
        <v>30073.383080881598</v>
      </c>
      <c r="L401" s="1">
        <f>VLOOKUP($E401,[1]AllProteinsNorm!$A$1:$Q$3226,5,FALSE)</f>
        <v>13667.054852613201</v>
      </c>
      <c r="M401" s="1">
        <f>VLOOKUP($E401,[1]AllProteinsNorm!$A$1:$Q$3226,10,FALSE)</f>
        <v>25454.885610993901</v>
      </c>
      <c r="N401" s="1">
        <f>VLOOKUP($E401,[1]AllProteinsNorm!$A$1:$Q$3226,11,FALSE)</f>
        <v>22411.286502199298</v>
      </c>
      <c r="O401" s="1">
        <f>VLOOKUP($E401,[1]AllProteinsNorm!$A$1:$Q$3226,15,FALSE)</f>
        <v>4121.3478485130699</v>
      </c>
      <c r="P401" s="1">
        <f>VLOOKUP($E401,[1]AllProteinsNorm!$A$1:$Q$3226,6,FALSE)</f>
        <v>17630.0072852704</v>
      </c>
      <c r="Q401" s="1">
        <f>VLOOKUP($E401,[1]AllProteinsNorm!$A$1:$Q$3226,8,FALSE)</f>
        <v>21828.697899119801</v>
      </c>
      <c r="R401" s="1">
        <f>VLOOKUP($E401,[1]AllProteinsNorm!$A$1:$Q$3226,13,FALSE)</f>
        <v>30442.732224753101</v>
      </c>
      <c r="S401" s="1">
        <f>VLOOKUP($E401,[1]AllProteinsNorm!$A$1:$Q$3226,16,FALSE)</f>
        <v>16023.087168898701</v>
      </c>
      <c r="T401" s="1">
        <f>VLOOKUP($E401,[1]AllProteinsNorm!$A$1:$Q$3226,17,FALSE)</f>
        <v>2602.2966468936202</v>
      </c>
      <c r="U401" s="1">
        <f>VLOOKUP($E401,[1]AllProteinsNorm!$A$1:$Q$3226,3,FALSE)</f>
        <v>17646.5625147805</v>
      </c>
      <c r="V401" s="1">
        <f>VLOOKUP($E401,[1]AllProteinsNorm!$A$1:$Q$3226,7,FALSE)</f>
        <v>19060.0307383295</v>
      </c>
      <c r="W401" s="1">
        <f>VLOOKUP($E401,[1]AllProteinsNorm!$A$1:$Q$3226,9,FALSE)</f>
        <v>19152.992239029802</v>
      </c>
      <c r="X401" s="1">
        <f>VLOOKUP($E401,[1]AllProteinsNorm!$A$1:$Q$3226,12,FALSE)</f>
        <v>28663.525949229901</v>
      </c>
      <c r="Y401" s="29">
        <f>VLOOKUP($E401,[1]AllProteinsNorm!$A$1:$Q$3226,14,FALSE)</f>
        <v>11858.725269394399</v>
      </c>
      <c r="Z401" s="25">
        <f t="shared" si="71"/>
        <v>1.5707732485949752</v>
      </c>
      <c r="AA401" s="1">
        <f t="shared" si="71"/>
        <v>0.71384865785893581</v>
      </c>
      <c r="AB401" s="1">
        <f t="shared" si="71"/>
        <v>1.3295429136209527</v>
      </c>
      <c r="AC401" s="1">
        <f t="shared" si="71"/>
        <v>1.1705716383678753</v>
      </c>
      <c r="AD401" s="1">
        <f t="shared" si="71"/>
        <v>0.21526354155726102</v>
      </c>
      <c r="AE401" s="1">
        <f t="shared" si="71"/>
        <v>0.92083899379588707</v>
      </c>
      <c r="AF401" s="1">
        <f t="shared" si="71"/>
        <v>1.1401422520167483</v>
      </c>
      <c r="AG401" s="1">
        <f t="shared" si="71"/>
        <v>1.5900648511733908</v>
      </c>
      <c r="AH401" s="1">
        <f t="shared" si="71"/>
        <v>0.83690739472579689</v>
      </c>
      <c r="AI401" s="1">
        <f t="shared" si="71"/>
        <v>0.13592145409298842</v>
      </c>
      <c r="AJ401" s="1">
        <f t="shared" si="71"/>
        <v>0.92170369570085331</v>
      </c>
      <c r="AK401" s="1">
        <f t="shared" si="71"/>
        <v>0.99553104220585265</v>
      </c>
      <c r="AL401" s="1">
        <f t="shared" si="71"/>
        <v>1.0003865464255328</v>
      </c>
      <c r="AM401" s="1">
        <f t="shared" si="71"/>
        <v>1.4971345142768804</v>
      </c>
      <c r="AN401" s="29">
        <f t="shared" si="71"/>
        <v>0.61939717142910489</v>
      </c>
      <c r="AO401" s="1">
        <f t="shared" si="72"/>
        <v>9226.3844051459619</v>
      </c>
      <c r="AP401" s="1">
        <f t="shared" si="73"/>
        <v>9057.3816214175622</v>
      </c>
      <c r="AQ401" s="29">
        <f t="shared" si="74"/>
        <v>5401.0822499111819</v>
      </c>
    </row>
    <row r="402" spans="1:43" x14ac:dyDescent="0.2">
      <c r="A402" s="26"/>
      <c r="E402" s="25" t="s">
        <v>794</v>
      </c>
      <c r="F402" s="26" t="s">
        <v>795</v>
      </c>
      <c r="G402" s="1">
        <v>0.71104692403086001</v>
      </c>
      <c r="H402" s="1">
        <v>1.0195378810523601</v>
      </c>
      <c r="I402" s="1">
        <f>VLOOKUP(F402,'[1]SUSMB vs SHAM all proteins sum'!$B$2:$E$3214,2,FALSE)</f>
        <v>0.45015392218233002</v>
      </c>
      <c r="J402" s="29">
        <f>VLOOKUP(F402,'[1]SUSMB vs SHAM all proteins sum'!$B$2:$E$3214,3,FALSE)</f>
        <v>0.95523931721669197</v>
      </c>
      <c r="K402" s="25">
        <f>VLOOKUP($E402,[1]AllProteinsNorm!$A$1:$Q$3226,4,FALSE)</f>
        <v>4722157.9949923102</v>
      </c>
      <c r="L402" s="1">
        <f>VLOOKUP($E402,[1]AllProteinsNorm!$A$1:$Q$3226,5,FALSE)</f>
        <v>4574725.4160830798</v>
      </c>
      <c r="M402" s="1">
        <f>VLOOKUP($E402,[1]AllProteinsNorm!$A$1:$Q$3226,10,FALSE)</f>
        <v>4804305.3526014397</v>
      </c>
      <c r="N402" s="1">
        <f>VLOOKUP($E402,[1]AllProteinsNorm!$A$1:$Q$3226,11,FALSE)</f>
        <v>5386163.0020184899</v>
      </c>
      <c r="O402" s="1">
        <f>VLOOKUP($E402,[1]AllProteinsNorm!$A$1:$Q$3226,15,FALSE)</f>
        <v>5876388.7777260998</v>
      </c>
      <c r="P402" s="1">
        <f>VLOOKUP($E402,[1]AllProteinsNorm!$A$1:$Q$3226,6,FALSE)</f>
        <v>5021079.00527211</v>
      </c>
      <c r="Q402" s="1">
        <f>VLOOKUP($E402,[1]AllProteinsNorm!$A$1:$Q$3226,8,FALSE)</f>
        <v>5424595.8025267301</v>
      </c>
      <c r="R402" s="1">
        <f>VLOOKUP($E402,[1]AllProteinsNorm!$A$1:$Q$3226,13,FALSE)</f>
        <v>5296092.0820556199</v>
      </c>
      <c r="S402" s="1">
        <f>VLOOKUP($E402,[1]AllProteinsNorm!$A$1:$Q$3226,16,FALSE)</f>
        <v>4885086.5006457604</v>
      </c>
      <c r="T402" s="1">
        <f>VLOOKUP($E402,[1]AllProteinsNorm!$A$1:$Q$3226,17,FALSE)</f>
        <v>5135122.0529134404</v>
      </c>
      <c r="U402" s="1">
        <f>VLOOKUP($E402,[1]AllProteinsNorm!$A$1:$Q$3226,3,FALSE)</f>
        <v>4323898.9756032601</v>
      </c>
      <c r="V402" s="1">
        <f>VLOOKUP($E402,[1]AllProteinsNorm!$A$1:$Q$3226,7,FALSE)</f>
        <v>4742634.6287797699</v>
      </c>
      <c r="W402" s="1">
        <f>VLOOKUP($E402,[1]AllProteinsNorm!$A$1:$Q$3226,9,FALSE)</f>
        <v>5218158.8161756601</v>
      </c>
      <c r="X402" s="1">
        <f>VLOOKUP($E402,[1]AllProteinsNorm!$A$1:$Q$3226,12,FALSE)</f>
        <v>5138602.6830153801</v>
      </c>
      <c r="Y402" s="29">
        <f>VLOOKUP($E402,[1]AllProteinsNorm!$A$1:$Q$3226,14,FALSE)</f>
        <v>4751487.2720425902</v>
      </c>
      <c r="Z402" s="25">
        <f t="shared" si="71"/>
        <v>0.93088753744902464</v>
      </c>
      <c r="AA402" s="1">
        <f t="shared" si="71"/>
        <v>0.90182388679055148</v>
      </c>
      <c r="AB402" s="1">
        <f t="shared" si="71"/>
        <v>0.94708139447663808</v>
      </c>
      <c r="AC402" s="1">
        <f t="shared" si="71"/>
        <v>1.0617840441944388</v>
      </c>
      <c r="AD402" s="1">
        <f t="shared" si="71"/>
        <v>1.158423137089347</v>
      </c>
      <c r="AE402" s="1">
        <f t="shared" si="71"/>
        <v>0.98981437628970403</v>
      </c>
      <c r="AF402" s="1">
        <f t="shared" si="71"/>
        <v>1.0693603715982076</v>
      </c>
      <c r="AG402" s="1">
        <f t="shared" si="71"/>
        <v>1.0440282010039061</v>
      </c>
      <c r="AH402" s="1">
        <f t="shared" si="71"/>
        <v>0.96300592814430186</v>
      </c>
      <c r="AI402" s="1">
        <f t="shared" si="71"/>
        <v>1.01229588832183</v>
      </c>
      <c r="AJ402" s="1">
        <f t="shared" si="71"/>
        <v>0.85237801739080388</v>
      </c>
      <c r="AK402" s="1">
        <f t="shared" si="71"/>
        <v>0.93492413326429979</v>
      </c>
      <c r="AL402" s="1">
        <f t="shared" si="71"/>
        <v>1.0286650754927966</v>
      </c>
      <c r="AM402" s="1">
        <f t="shared" si="71"/>
        <v>1.012982031222555</v>
      </c>
      <c r="AN402" s="29">
        <f t="shared" si="71"/>
        <v>0.93666927082547002</v>
      </c>
      <c r="AO402" s="1">
        <f t="shared" si="72"/>
        <v>487251.22139597085</v>
      </c>
      <c r="AP402" s="1">
        <f t="shared" si="73"/>
        <v>191696.74347098439</v>
      </c>
      <c r="AQ402" s="29">
        <f t="shared" si="74"/>
        <v>321158.91790393501</v>
      </c>
    </row>
    <row r="403" spans="1:43" x14ac:dyDescent="0.2">
      <c r="A403" s="26"/>
      <c r="E403" s="25" t="s">
        <v>796</v>
      </c>
      <c r="F403" s="26" t="s">
        <v>797</v>
      </c>
      <c r="G403" s="1">
        <v>0.17547721125079399</v>
      </c>
      <c r="H403" s="1">
        <v>1.4728341040592401</v>
      </c>
      <c r="I403" s="1">
        <f>VLOOKUP(F403,'[1]SUSMB vs SHAM all proteins sum'!$B$2:$E$3214,2,FALSE)</f>
        <v>0.65830862520462996</v>
      </c>
      <c r="J403" s="29">
        <f>VLOOKUP(F403,'[1]SUSMB vs SHAM all proteins sum'!$B$2:$E$3214,3,FALSE)</f>
        <v>1.0865610360402</v>
      </c>
      <c r="K403" s="25">
        <f>VLOOKUP($E403,[1]AllProteinsNorm!$A$1:$Q$3226,4,FALSE)</f>
        <v>77215.392898496299</v>
      </c>
      <c r="L403" s="1">
        <f>VLOOKUP($E403,[1]AllProteinsNorm!$A$1:$Q$3226,5,FALSE)</f>
        <v>60255.9162411902</v>
      </c>
      <c r="M403" s="1">
        <f>VLOOKUP($E403,[1]AllProteinsNorm!$A$1:$Q$3226,10,FALSE)</f>
        <v>102565.197653503</v>
      </c>
      <c r="N403" s="1">
        <f>VLOOKUP($E403,[1]AllProteinsNorm!$A$1:$Q$3226,11,FALSE)</f>
        <v>70413.7502675305</v>
      </c>
      <c r="O403" s="1">
        <f>VLOOKUP($E403,[1]AllProteinsNorm!$A$1:$Q$3226,15,FALSE)</f>
        <v>55724.758864267002</v>
      </c>
      <c r="P403" s="1">
        <f>VLOOKUP($E403,[1]AllProteinsNorm!$A$1:$Q$3226,6,FALSE)</f>
        <v>75397.397234062504</v>
      </c>
      <c r="Q403" s="1">
        <f>VLOOKUP($E403,[1]AllProteinsNorm!$A$1:$Q$3226,8,FALSE)</f>
        <v>89429.903060875498</v>
      </c>
      <c r="R403" s="1">
        <f>VLOOKUP($E403,[1]AllProteinsNorm!$A$1:$Q$3226,13,FALSE)</f>
        <v>116358.12476316</v>
      </c>
      <c r="S403" s="1">
        <f>VLOOKUP($E403,[1]AllProteinsNorm!$A$1:$Q$3226,16,FALSE)</f>
        <v>65729.646485676698</v>
      </c>
      <c r="T403" s="1">
        <f>VLOOKUP($E403,[1]AllProteinsNorm!$A$1:$Q$3226,17,FALSE)</f>
        <v>251640.946718872</v>
      </c>
      <c r="U403" s="1">
        <f>VLOOKUP($E403,[1]AllProteinsNorm!$A$1:$Q$3226,3,FALSE)</f>
        <v>44847.974069732401</v>
      </c>
      <c r="V403" s="1">
        <f>VLOOKUP($E403,[1]AllProteinsNorm!$A$1:$Q$3226,7,FALSE)</f>
        <v>75170.309648618393</v>
      </c>
      <c r="W403" s="1">
        <f>VLOOKUP($E403,[1]AllProteinsNorm!$A$1:$Q$3226,9,FALSE)</f>
        <v>87821.456211897195</v>
      </c>
      <c r="X403" s="1">
        <f>VLOOKUP($E403,[1]AllProteinsNorm!$A$1:$Q$3226,12,FALSE)</f>
        <v>95402.549038242898</v>
      </c>
      <c r="Y403" s="29">
        <f>VLOOKUP($E403,[1]AllProteinsNorm!$A$1:$Q$3226,14,FALSE)</f>
        <v>100399.17170339001</v>
      </c>
      <c r="Z403" s="25">
        <f t="shared" si="71"/>
        <v>1.0543509188283111</v>
      </c>
      <c r="AA403" s="1">
        <f t="shared" si="71"/>
        <v>0.82277481560257459</v>
      </c>
      <c r="AB403" s="1">
        <f t="shared" si="71"/>
        <v>1.4004942062256105</v>
      </c>
      <c r="AC403" s="1">
        <f t="shared" si="71"/>
        <v>0.96147671475701046</v>
      </c>
      <c r="AD403" s="1">
        <f t="shared" si="71"/>
        <v>0.76090334458649311</v>
      </c>
      <c r="AE403" s="1">
        <f t="shared" si="71"/>
        <v>1.0295267830275465</v>
      </c>
      <c r="AF403" s="1">
        <f t="shared" si="71"/>
        <v>1.2211360575074803</v>
      </c>
      <c r="AG403" s="1">
        <f t="shared" si="71"/>
        <v>1.5888321117325575</v>
      </c>
      <c r="AH403" s="1">
        <f t="shared" si="71"/>
        <v>0.89751681063819189</v>
      </c>
      <c r="AI403" s="1">
        <f t="shared" si="71"/>
        <v>3.4360747699185197</v>
      </c>
      <c r="AJ403" s="1">
        <f t="shared" si="71"/>
        <v>0.61238440799193894</v>
      </c>
      <c r="AK403" s="1">
        <f t="shared" si="71"/>
        <v>1.0264259763699641</v>
      </c>
      <c r="AL403" s="1">
        <f t="shared" si="71"/>
        <v>1.1991732422002257</v>
      </c>
      <c r="AM403" s="1">
        <f t="shared" si="71"/>
        <v>1.3026905835894964</v>
      </c>
      <c r="AN403" s="29">
        <f t="shared" si="71"/>
        <v>1.3709178307779104</v>
      </c>
      <c r="AO403" s="1">
        <f t="shared" si="72"/>
        <v>16487.138210875615</v>
      </c>
      <c r="AP403" s="1">
        <f t="shared" si="73"/>
        <v>68134.248895196855</v>
      </c>
      <c r="AQ403" s="29">
        <f t="shared" si="74"/>
        <v>19853.859519307327</v>
      </c>
    </row>
    <row r="404" spans="1:43" x14ac:dyDescent="0.2">
      <c r="A404" s="26"/>
      <c r="E404" s="25" t="s">
        <v>136</v>
      </c>
      <c r="F404" s="26" t="s">
        <v>137</v>
      </c>
      <c r="G404" s="43">
        <v>4.05722975150676E-2</v>
      </c>
      <c r="H404" s="43">
        <v>1.8549226691696401</v>
      </c>
      <c r="I404" s="1">
        <f>VLOOKUP(F404,'[1]SUSMB vs SHAM all proteins sum'!$B$2:$E$3214,2,FALSE)</f>
        <v>0.153133447153362</v>
      </c>
      <c r="J404" s="29">
        <f>VLOOKUP(F404,'[1]SUSMB vs SHAM all proteins sum'!$B$2:$E$3214,3,FALSE)</f>
        <v>1.46355125719888</v>
      </c>
      <c r="K404" s="25">
        <f>VLOOKUP($E404,[1]AllProteinsNorm!$A$1:$Q$3226,4,FALSE)</f>
        <v>557851.56080181699</v>
      </c>
      <c r="L404" s="1">
        <f>VLOOKUP($E404,[1]AllProteinsNorm!$A$1:$Q$3226,5,FALSE)</f>
        <v>537206.65897661005</v>
      </c>
      <c r="M404" s="1">
        <f>VLOOKUP($E404,[1]AllProteinsNorm!$A$1:$Q$3226,10,FALSE)</f>
        <v>234248.09638782701</v>
      </c>
      <c r="N404" s="1">
        <f>VLOOKUP($E404,[1]AllProteinsNorm!$A$1:$Q$3226,11,FALSE)</f>
        <v>491798.51365706202</v>
      </c>
      <c r="O404" s="1">
        <f>VLOOKUP($E404,[1]AllProteinsNorm!$A$1:$Q$3226,15,FALSE)</f>
        <v>194294.49445872899</v>
      </c>
      <c r="P404" s="1">
        <f>VLOOKUP($E404,[1]AllProteinsNorm!$A$1:$Q$3226,6,FALSE)</f>
        <v>581527.27232226101</v>
      </c>
      <c r="Q404" s="1">
        <f>VLOOKUP($E404,[1]AllProteinsNorm!$A$1:$Q$3226,8,FALSE)</f>
        <v>858451.49821711297</v>
      </c>
      <c r="R404" s="1">
        <f>VLOOKUP($E404,[1]AllProteinsNorm!$A$1:$Q$3226,13,FALSE)</f>
        <v>897267.47219737503</v>
      </c>
      <c r="S404" s="1">
        <f>VLOOKUP($E404,[1]AllProteinsNorm!$A$1:$Q$3226,16,FALSE)</f>
        <v>484707.55762304098</v>
      </c>
      <c r="T404" s="1">
        <f>VLOOKUP($E404,[1]AllProteinsNorm!$A$1:$Q$3226,17,FALSE)</f>
        <v>678461.63620030403</v>
      </c>
      <c r="U404" s="1">
        <f>VLOOKUP($E404,[1]AllProteinsNorm!$A$1:$Q$3226,3,FALSE)</f>
        <v>484892.03149387002</v>
      </c>
      <c r="V404" s="1">
        <f>VLOOKUP($E404,[1]AllProteinsNorm!$A$1:$Q$3226,7,FALSE)</f>
        <v>557196.72794630704</v>
      </c>
      <c r="W404" s="1">
        <f>VLOOKUP($E404,[1]AllProteinsNorm!$A$1:$Q$3226,9,FALSE)</f>
        <v>430404.1999073</v>
      </c>
      <c r="X404" s="1">
        <f>VLOOKUP($E404,[1]AllProteinsNorm!$A$1:$Q$3226,12,FALSE)</f>
        <v>726704.55076003203</v>
      </c>
      <c r="Y404" s="29">
        <f>VLOOKUP($E404,[1]AllProteinsNorm!$A$1:$Q$3226,14,FALSE)</f>
        <v>533010.19647360197</v>
      </c>
      <c r="Z404" s="25">
        <f t="shared" si="71"/>
        <v>1.383972779192389</v>
      </c>
      <c r="AA404" s="1">
        <f t="shared" si="71"/>
        <v>1.3327548851093856</v>
      </c>
      <c r="AB404" s="1">
        <f t="shared" si="71"/>
        <v>0.58114561607108373</v>
      </c>
      <c r="AC404" s="1">
        <f t="shared" si="71"/>
        <v>1.22010191164537</v>
      </c>
      <c r="AD404" s="1">
        <f t="shared" si="71"/>
        <v>0.48202480798177155</v>
      </c>
      <c r="AE404" s="1">
        <f t="shared" si="71"/>
        <v>1.4427098027568832</v>
      </c>
      <c r="AF404" s="1">
        <f t="shared" si="71"/>
        <v>2.129730539933874</v>
      </c>
      <c r="AG404" s="1">
        <f t="shared" si="71"/>
        <v>2.226029009206433</v>
      </c>
      <c r="AH404" s="1">
        <f t="shared" si="71"/>
        <v>1.2025099735401334</v>
      </c>
      <c r="AI404" s="1">
        <f t="shared" si="71"/>
        <v>1.6831940648833836</v>
      </c>
      <c r="AJ404" s="1">
        <f t="shared" si="71"/>
        <v>1.2029676343833382</v>
      </c>
      <c r="AK404" s="1">
        <f t="shared" si="71"/>
        <v>1.3823482057204712</v>
      </c>
      <c r="AL404" s="1">
        <f t="shared" si="71"/>
        <v>1.0677888861072851</v>
      </c>
      <c r="AM404" s="1">
        <f t="shared" si="71"/>
        <v>1.8028798114708837</v>
      </c>
      <c r="AN404" s="29">
        <f t="shared" si="71"/>
        <v>1.3223438899967841</v>
      </c>
      <c r="AO404" s="1">
        <f t="shared" si="72"/>
        <v>156147.85963830535</v>
      </c>
      <c r="AP404" s="1">
        <f t="shared" si="73"/>
        <v>158032.79559641448</v>
      </c>
      <c r="AQ404" s="29">
        <f t="shared" si="74"/>
        <v>100043.82479502771</v>
      </c>
    </row>
    <row r="405" spans="1:43" x14ac:dyDescent="0.2">
      <c r="A405" s="26"/>
      <c r="E405" s="25" t="s">
        <v>798</v>
      </c>
      <c r="F405" s="26" t="s">
        <v>799</v>
      </c>
      <c r="G405" s="1">
        <v>0.28898455645014098</v>
      </c>
      <c r="H405" s="1">
        <v>1.0492993748111601</v>
      </c>
      <c r="I405" s="1">
        <f>VLOOKUP(F405,'[1]SUSMB vs SHAM all proteins sum'!$B$2:$E$3214,2,FALSE)</f>
        <v>0.20437782175160199</v>
      </c>
      <c r="J405" s="29">
        <f>VLOOKUP(F405,'[1]SUSMB vs SHAM all proteins sum'!$B$2:$E$3214,3,FALSE)</f>
        <v>1.0643043316624199</v>
      </c>
      <c r="K405" s="25">
        <f>VLOOKUP($E405,[1]AllProteinsNorm!$A$1:$Q$3226,4,FALSE)</f>
        <v>310956.99506351002</v>
      </c>
      <c r="L405" s="1">
        <f>VLOOKUP($E405,[1]AllProteinsNorm!$A$1:$Q$3226,5,FALSE)</f>
        <v>260307.424816827</v>
      </c>
      <c r="M405" s="1">
        <f>VLOOKUP($E405,[1]AllProteinsNorm!$A$1:$Q$3226,10,FALSE)</f>
        <v>286679.78240825702</v>
      </c>
      <c r="N405" s="1">
        <f>VLOOKUP($E405,[1]AllProteinsNorm!$A$1:$Q$3226,11,FALSE)</f>
        <v>263378.65115621802</v>
      </c>
      <c r="O405" s="1">
        <f>VLOOKUP($E405,[1]AllProteinsNorm!$A$1:$Q$3226,15,FALSE)</f>
        <v>306789.72477872297</v>
      </c>
      <c r="P405" s="1">
        <f>VLOOKUP($E405,[1]AllProteinsNorm!$A$1:$Q$3226,6,FALSE)</f>
        <v>298026.86511642497</v>
      </c>
      <c r="Q405" s="1">
        <f>VLOOKUP($E405,[1]AllProteinsNorm!$A$1:$Q$3226,8,FALSE)</f>
        <v>307768.02056085097</v>
      </c>
      <c r="R405" s="1">
        <f>VLOOKUP($E405,[1]AllProteinsNorm!$A$1:$Q$3226,13,FALSE)</f>
        <v>315746.64751651901</v>
      </c>
      <c r="S405" s="1">
        <f>VLOOKUP($E405,[1]AllProteinsNorm!$A$1:$Q$3226,16,FALSE)</f>
        <v>279941.36098672601</v>
      </c>
      <c r="T405" s="1">
        <f>VLOOKUP($E405,[1]AllProteinsNorm!$A$1:$Q$3226,17,FALSE)</f>
        <v>294183.071919907</v>
      </c>
      <c r="U405" s="1">
        <f>VLOOKUP($E405,[1]AllProteinsNorm!$A$1:$Q$3226,3,FALSE)</f>
        <v>290454.53641712398</v>
      </c>
      <c r="V405" s="1">
        <f>VLOOKUP($E405,[1]AllProteinsNorm!$A$1:$Q$3226,7,FALSE)</f>
        <v>292335.07180383202</v>
      </c>
      <c r="W405" s="1">
        <f>VLOOKUP($E405,[1]AllProteinsNorm!$A$1:$Q$3226,9,FALSE)</f>
        <v>289516.07189681299</v>
      </c>
      <c r="X405" s="1">
        <f>VLOOKUP($E405,[1]AllProteinsNorm!$A$1:$Q$3226,12,FALSE)</f>
        <v>324725.63545927202</v>
      </c>
      <c r="Y405" s="29">
        <f>VLOOKUP($E405,[1]AllProteinsNorm!$A$1:$Q$3226,14,FALSE)</f>
        <v>320764.38519162202</v>
      </c>
      <c r="Z405" s="25">
        <f t="shared" si="71"/>
        <v>1.0886991677165858</v>
      </c>
      <c r="AA405" s="1">
        <f t="shared" si="71"/>
        <v>0.911368714154979</v>
      </c>
      <c r="AB405" s="1">
        <f t="shared" si="71"/>
        <v>1.0037016226160025</v>
      </c>
      <c r="AC405" s="1">
        <f t="shared" si="71"/>
        <v>0.92212146007369145</v>
      </c>
      <c r="AD405" s="1">
        <f t="shared" si="71"/>
        <v>1.074109035438741</v>
      </c>
      <c r="AE405" s="1">
        <f t="shared" si="71"/>
        <v>1.0434291723946163</v>
      </c>
      <c r="AF405" s="1">
        <f t="shared" si="71"/>
        <v>1.0775341708133799</v>
      </c>
      <c r="AG405" s="1">
        <f t="shared" si="71"/>
        <v>1.105468337479683</v>
      </c>
      <c r="AH405" s="1">
        <f t="shared" si="71"/>
        <v>0.98010956998555421</v>
      </c>
      <c r="AI405" s="1">
        <f t="shared" si="71"/>
        <v>1.0299715736901103</v>
      </c>
      <c r="AJ405" s="1">
        <f t="shared" si="71"/>
        <v>1.0169175065260878</v>
      </c>
      <c r="AK405" s="1">
        <f t="shared" si="71"/>
        <v>1.0235014951253876</v>
      </c>
      <c r="AL405" s="1">
        <f t="shared" si="71"/>
        <v>1.0136318253598371</v>
      </c>
      <c r="AM405" s="1">
        <f t="shared" si="71"/>
        <v>1.1369048925512804</v>
      </c>
      <c r="AN405" s="29">
        <f t="shared" si="71"/>
        <v>1.1230360620121029</v>
      </c>
      <c r="AO405" s="1">
        <f t="shared" si="72"/>
        <v>21102.832672228182</v>
      </c>
      <c r="AP405" s="1">
        <f t="shared" si="73"/>
        <v>12203.451922282989</v>
      </c>
      <c r="AQ405" s="29">
        <f t="shared" si="74"/>
        <v>15741.404612159107</v>
      </c>
    </row>
    <row r="406" spans="1:43" x14ac:dyDescent="0.2">
      <c r="A406" s="26"/>
      <c r="E406" s="25" t="s">
        <v>800</v>
      </c>
      <c r="F406" s="26" t="s">
        <v>801</v>
      </c>
      <c r="G406" s="1">
        <v>0.48515767324342701</v>
      </c>
      <c r="H406" s="1">
        <v>0.95367188302244899</v>
      </c>
      <c r="I406" s="1">
        <f>VLOOKUP(F406,'[1]SUSMB vs SHAM all proteins sum'!$B$2:$E$3214,2,FALSE)</f>
        <v>0.20024108566447199</v>
      </c>
      <c r="J406" s="29">
        <f>VLOOKUP(F406,'[1]SUSMB vs SHAM all proteins sum'!$B$2:$E$3214,3,FALSE)</f>
        <v>0.92099849474366602</v>
      </c>
      <c r="K406" s="25">
        <f>VLOOKUP($E406,[1]AllProteinsNorm!$A$1:$Q$3226,4,FALSE)</f>
        <v>918364.06797774602</v>
      </c>
      <c r="L406" s="1">
        <f>VLOOKUP($E406,[1]AllProteinsNorm!$A$1:$Q$3226,5,FALSE)</f>
        <v>1015844.12007525</v>
      </c>
      <c r="M406" s="1">
        <f>VLOOKUP($E406,[1]AllProteinsNorm!$A$1:$Q$3226,10,FALSE)</f>
        <v>970673.61120982503</v>
      </c>
      <c r="N406" s="1">
        <f>VLOOKUP($E406,[1]AllProteinsNorm!$A$1:$Q$3226,11,FALSE)</f>
        <v>992584.52578260901</v>
      </c>
      <c r="O406" s="1">
        <f>VLOOKUP($E406,[1]AllProteinsNorm!$A$1:$Q$3226,15,FALSE)</f>
        <v>769696.84400779498</v>
      </c>
      <c r="P406" s="1">
        <f>VLOOKUP($E406,[1]AllProteinsNorm!$A$1:$Q$3226,6,FALSE)</f>
        <v>922176.99912900501</v>
      </c>
      <c r="Q406" s="1">
        <f>VLOOKUP($E406,[1]AllProteinsNorm!$A$1:$Q$3226,8,FALSE)</f>
        <v>863847.03059908899</v>
      </c>
      <c r="R406" s="1">
        <f>VLOOKUP($E406,[1]AllProteinsNorm!$A$1:$Q$3226,13,FALSE)</f>
        <v>980139.10299806402</v>
      </c>
      <c r="S406" s="1">
        <f>VLOOKUP($E406,[1]AllProteinsNorm!$A$1:$Q$3226,16,FALSE)</f>
        <v>766601.56453473901</v>
      </c>
      <c r="T406" s="1">
        <f>VLOOKUP($E406,[1]AllProteinsNorm!$A$1:$Q$3226,17,FALSE)</f>
        <v>911777.20132491295</v>
      </c>
      <c r="U406" s="1">
        <f>VLOOKUP($E406,[1]AllProteinsNorm!$A$1:$Q$3226,3,FALSE)</f>
        <v>771634.86343398201</v>
      </c>
      <c r="V406" s="1">
        <f>VLOOKUP($E406,[1]AllProteinsNorm!$A$1:$Q$3226,7,FALSE)</f>
        <v>834702.15718435205</v>
      </c>
      <c r="W406" s="1">
        <f>VLOOKUP($E406,[1]AllProteinsNorm!$A$1:$Q$3226,9,FALSE)</f>
        <v>855944.922903609</v>
      </c>
      <c r="X406" s="1">
        <f>VLOOKUP($E406,[1]AllProteinsNorm!$A$1:$Q$3226,12,FALSE)</f>
        <v>901043.64216574596</v>
      </c>
      <c r="Y406" s="29">
        <f>VLOOKUP($E406,[1]AllProteinsNorm!$A$1:$Q$3226,14,FALSE)</f>
        <v>922915.54571819701</v>
      </c>
      <c r="Z406" s="25">
        <f t="shared" si="71"/>
        <v>0.98385682556288712</v>
      </c>
      <c r="AA406" s="1">
        <f t="shared" si="71"/>
        <v>1.0882886276732886</v>
      </c>
      <c r="AB406" s="1">
        <f t="shared" si="71"/>
        <v>1.0398968024581994</v>
      </c>
      <c r="AC406" s="1">
        <f t="shared" si="71"/>
        <v>1.0633702849347386</v>
      </c>
      <c r="AD406" s="1">
        <f t="shared" si="71"/>
        <v>0.82458745937088673</v>
      </c>
      <c r="AE406" s="1">
        <f t="shared" si="71"/>
        <v>0.98794167433841484</v>
      </c>
      <c r="AF406" s="1">
        <f t="shared" si="71"/>
        <v>0.92545192797954823</v>
      </c>
      <c r="AG406" s="1">
        <f t="shared" si="71"/>
        <v>1.0500373219187169</v>
      </c>
      <c r="AH406" s="1">
        <f t="shared" si="71"/>
        <v>0.82127144130922991</v>
      </c>
      <c r="AI406" s="1">
        <f t="shared" si="71"/>
        <v>0.97680021921097204</v>
      </c>
      <c r="AJ406" s="1">
        <f t="shared" si="71"/>
        <v>0.82666368785914435</v>
      </c>
      <c r="AK406" s="1">
        <f t="shared" si="71"/>
        <v>0.89422859984738734</v>
      </c>
      <c r="AL406" s="1">
        <f t="shared" si="71"/>
        <v>0.91698628470840993</v>
      </c>
      <c r="AM406" s="1">
        <f t="shared" si="71"/>
        <v>0.9653012006740388</v>
      </c>
      <c r="AN406" s="29">
        <f t="shared" si="71"/>
        <v>0.98873289007529874</v>
      </c>
      <c r="AO406" s="1">
        <f t="shared" si="72"/>
        <v>87993.136469242658</v>
      </c>
      <c r="AP406" s="1">
        <f t="shared" si="73"/>
        <v>71470.073694293926</v>
      </c>
      <c r="AQ406" s="29">
        <f t="shared" si="74"/>
        <v>53046.973568648071</v>
      </c>
    </row>
    <row r="407" spans="1:43" x14ac:dyDescent="0.2">
      <c r="A407" s="26"/>
      <c r="E407" s="25" t="s">
        <v>802</v>
      </c>
      <c r="F407" s="26" t="s">
        <v>803</v>
      </c>
      <c r="G407" s="1">
        <v>0.95548072095190695</v>
      </c>
      <c r="H407" s="1">
        <v>0.99255585154725101</v>
      </c>
      <c r="I407" s="1">
        <f>VLOOKUP(F407,'[1]SUSMB vs SHAM all proteins sum'!$B$2:$E$3214,2,FALSE)</f>
        <v>0.467789683394078</v>
      </c>
      <c r="J407" s="29">
        <f>VLOOKUP(F407,'[1]SUSMB vs SHAM all proteins sum'!$B$2:$E$3214,3,FALSE)</f>
        <v>0.88997013107402301</v>
      </c>
      <c r="K407" s="25">
        <f>VLOOKUP($E407,[1]AllProteinsNorm!$A$1:$Q$3226,4,FALSE)</f>
        <v>66820.533977421204</v>
      </c>
      <c r="L407" s="1">
        <f>VLOOKUP($E407,[1]AllProteinsNorm!$A$1:$Q$3226,5,FALSE)</f>
        <v>78796.823040971096</v>
      </c>
      <c r="M407" s="1">
        <f>VLOOKUP($E407,[1]AllProteinsNorm!$A$1:$Q$3226,10,FALSE)</f>
        <v>95263.963289416599</v>
      </c>
      <c r="N407" s="1">
        <f>VLOOKUP($E407,[1]AllProteinsNorm!$A$1:$Q$3226,11,FALSE)</f>
        <v>109373.280553483</v>
      </c>
      <c r="O407" s="1">
        <f>VLOOKUP($E407,[1]AllProteinsNorm!$A$1:$Q$3226,15,FALSE)</f>
        <v>71866.934434389303</v>
      </c>
      <c r="P407" s="1">
        <f>VLOOKUP($E407,[1]AllProteinsNorm!$A$1:$Q$3226,6,FALSE)</f>
        <v>103813.356371973</v>
      </c>
      <c r="Q407" s="1">
        <f>VLOOKUP($E407,[1]AllProteinsNorm!$A$1:$Q$3226,8,FALSE)</f>
        <v>82235.065244048499</v>
      </c>
      <c r="R407" s="1">
        <f>VLOOKUP($E407,[1]AllProteinsNorm!$A$1:$Q$3226,13,FALSE)</f>
        <v>76953.591755373694</v>
      </c>
      <c r="S407" s="1">
        <f>VLOOKUP($E407,[1]AllProteinsNorm!$A$1:$Q$3226,16,FALSE)</f>
        <v>60798.906044102201</v>
      </c>
      <c r="T407" s="1">
        <f>VLOOKUP($E407,[1]AllProteinsNorm!$A$1:$Q$3226,17,FALSE)</f>
        <v>95088.389152755597</v>
      </c>
      <c r="U407" s="1">
        <f>VLOOKUP($E407,[1]AllProteinsNorm!$A$1:$Q$3226,3,FALSE)</f>
        <v>50035.349153465802</v>
      </c>
      <c r="V407" s="1">
        <f>VLOOKUP($E407,[1]AllProteinsNorm!$A$1:$Q$3226,7,FALSE)</f>
        <v>102957.663323687</v>
      </c>
      <c r="W407" s="1">
        <f>VLOOKUP($E407,[1]AllProteinsNorm!$A$1:$Q$3226,9,FALSE)</f>
        <v>83365.0286536606</v>
      </c>
      <c r="X407" s="1">
        <f>VLOOKUP($E407,[1]AllProteinsNorm!$A$1:$Q$3226,12,FALSE)</f>
        <v>64229.6941286168</v>
      </c>
      <c r="Y407" s="29">
        <f>VLOOKUP($E407,[1]AllProteinsNorm!$A$1:$Q$3226,14,FALSE)</f>
        <v>79801.203314691695</v>
      </c>
      <c r="Z407" s="25">
        <f t="shared" si="71"/>
        <v>0.79148454165712945</v>
      </c>
      <c r="AA407" s="1">
        <f t="shared" si="71"/>
        <v>0.93334284622290964</v>
      </c>
      <c r="AB407" s="1">
        <f t="shared" si="71"/>
        <v>1.1283949683198178</v>
      </c>
      <c r="AC407" s="1">
        <f t="shared" si="71"/>
        <v>1.2955188424214237</v>
      </c>
      <c r="AD407" s="1">
        <f t="shared" si="71"/>
        <v>0.85125880137871979</v>
      </c>
      <c r="AE407" s="1">
        <f t="shared" si="71"/>
        <v>1.2296619301743918</v>
      </c>
      <c r="AF407" s="1">
        <f t="shared" si="71"/>
        <v>0.97406858413946773</v>
      </c>
      <c r="AG407" s="1">
        <f t="shared" si="71"/>
        <v>0.91150990083306738</v>
      </c>
      <c r="AH407" s="1">
        <f t="shared" si="71"/>
        <v>0.72015878082972862</v>
      </c>
      <c r="AI407" s="1">
        <f t="shared" si="71"/>
        <v>1.1263153049766763</v>
      </c>
      <c r="AJ407" s="1">
        <f t="shared" si="71"/>
        <v>0.59266520385435695</v>
      </c>
      <c r="AK407" s="1">
        <f t="shared" si="71"/>
        <v>1.2195263059911028</v>
      </c>
      <c r="AL407" s="1">
        <f t="shared" si="71"/>
        <v>0.98745292152965325</v>
      </c>
      <c r="AM407" s="1">
        <f t="shared" si="71"/>
        <v>0.7607962252343532</v>
      </c>
      <c r="AN407" s="29">
        <f t="shared" si="71"/>
        <v>0.94523966017030836</v>
      </c>
      <c r="AO407" s="1">
        <f t="shared" si="72"/>
        <v>15742.924988300254</v>
      </c>
      <c r="AP407" s="1">
        <f t="shared" si="73"/>
        <v>14875.028485535973</v>
      </c>
      <c r="AQ407" s="29">
        <f t="shared" si="74"/>
        <v>17933.663010258566</v>
      </c>
    </row>
    <row r="408" spans="1:43" x14ac:dyDescent="0.2">
      <c r="A408" s="26"/>
      <c r="E408" s="25" t="s">
        <v>804</v>
      </c>
      <c r="F408" s="26" t="s">
        <v>805</v>
      </c>
      <c r="G408" s="43">
        <v>3.9003357442267003E-2</v>
      </c>
      <c r="H408" s="1">
        <v>0.81712498908720499</v>
      </c>
      <c r="I408" s="1">
        <f>VLOOKUP(F408,'[1]SUSMB vs SHAM all proteins sum'!$B$2:$E$3214,2,FALSE)</f>
        <v>0.380350596852156</v>
      </c>
      <c r="J408" s="29">
        <f>VLOOKUP(F408,'[1]SUSMB vs SHAM all proteins sum'!$B$2:$E$3214,3,FALSE)</f>
        <v>0.92663272375767602</v>
      </c>
      <c r="K408" s="25">
        <f>VLOOKUP($E408,[1]AllProteinsNorm!$A$1:$Q$3226,4,FALSE)</f>
        <v>12696319.4143961</v>
      </c>
      <c r="L408" s="1">
        <f>VLOOKUP($E408,[1]AllProteinsNorm!$A$1:$Q$3226,5,FALSE)</f>
        <v>14023064.744361499</v>
      </c>
      <c r="M408" s="1">
        <f>VLOOKUP($E408,[1]AllProteinsNorm!$A$1:$Q$3226,10,FALSE)</f>
        <v>13196766.3565844</v>
      </c>
      <c r="N408" s="1">
        <f>VLOOKUP($E408,[1]AllProteinsNorm!$A$1:$Q$3226,11,FALSE)</f>
        <v>16956333.644025799</v>
      </c>
      <c r="O408" s="1">
        <f>VLOOKUP($E408,[1]AllProteinsNorm!$A$1:$Q$3226,15,FALSE)</f>
        <v>17323040.944664799</v>
      </c>
      <c r="P408" s="1">
        <f>VLOOKUP($E408,[1]AllProteinsNorm!$A$1:$Q$3226,6,FALSE)</f>
        <v>13132001.5646</v>
      </c>
      <c r="Q408" s="1">
        <f>VLOOKUP($E408,[1]AllProteinsNorm!$A$1:$Q$3226,8,FALSE)</f>
        <v>11271147.417493001</v>
      </c>
      <c r="R408" s="1">
        <f>VLOOKUP($E408,[1]AllProteinsNorm!$A$1:$Q$3226,13,FALSE)</f>
        <v>10993269.242705099</v>
      </c>
      <c r="S408" s="1">
        <f>VLOOKUP($E408,[1]AllProteinsNorm!$A$1:$Q$3226,16,FALSE)</f>
        <v>14031778.631023601</v>
      </c>
      <c r="T408" s="1">
        <f>VLOOKUP($E408,[1]AllProteinsNorm!$A$1:$Q$3226,17,FALSE)</f>
        <v>11011543.7332165</v>
      </c>
      <c r="U408" s="1">
        <f>VLOOKUP($E408,[1]AllProteinsNorm!$A$1:$Q$3226,3,FALSE)</f>
        <v>12944400.4414127</v>
      </c>
      <c r="V408" s="1">
        <f>VLOOKUP($E408,[1]AllProteinsNorm!$A$1:$Q$3226,7,FALSE)</f>
        <v>13222419.2756991</v>
      </c>
      <c r="W408" s="1">
        <f>VLOOKUP($E408,[1]AllProteinsNorm!$A$1:$Q$3226,9,FALSE)</f>
        <v>16014391.571981199</v>
      </c>
      <c r="X408" s="1">
        <f>VLOOKUP($E408,[1]AllProteinsNorm!$A$1:$Q$3226,12,FALSE)</f>
        <v>11882137.0014986</v>
      </c>
      <c r="Y408" s="29">
        <f>VLOOKUP($E408,[1]AllProteinsNorm!$A$1:$Q$3226,14,FALSE)</f>
        <v>14477204.028791901</v>
      </c>
      <c r="Z408" s="25">
        <f t="shared" si="71"/>
        <v>0.85559873028690525</v>
      </c>
      <c r="AA408" s="1">
        <f t="shared" si="71"/>
        <v>0.94500744652047286</v>
      </c>
      <c r="AB408" s="1">
        <f t="shared" si="71"/>
        <v>0.88932360395594412</v>
      </c>
      <c r="AC408" s="1">
        <f t="shared" si="71"/>
        <v>1.1426789971666502</v>
      </c>
      <c r="AD408" s="1">
        <f t="shared" si="71"/>
        <v>1.1673912220700271</v>
      </c>
      <c r="AE408" s="1">
        <f t="shared" si="71"/>
        <v>0.88495913642952717</v>
      </c>
      <c r="AF408" s="1">
        <f t="shared" si="71"/>
        <v>0.75955708930486443</v>
      </c>
      <c r="AG408" s="1">
        <f t="shared" si="71"/>
        <v>0.74083101556940145</v>
      </c>
      <c r="AH408" s="1">
        <f t="shared" si="71"/>
        <v>0.94559467106331985</v>
      </c>
      <c r="AI408" s="1">
        <f t="shared" si="71"/>
        <v>0.74206252451052546</v>
      </c>
      <c r="AJ408" s="1">
        <f t="shared" si="71"/>
        <v>0.87231678886717379</v>
      </c>
      <c r="AK408" s="1">
        <f t="shared" si="71"/>
        <v>0.89105234157716384</v>
      </c>
      <c r="AL408" s="1">
        <f t="shared" si="71"/>
        <v>1.0792019835109166</v>
      </c>
      <c r="AM408" s="1">
        <f t="shared" si="71"/>
        <v>0.80073137731946542</v>
      </c>
      <c r="AN408" s="29">
        <f t="shared" si="71"/>
        <v>0.97561166987448478</v>
      </c>
      <c r="AO408" s="1">
        <f t="shared" si="72"/>
        <v>1929109.7891323552</v>
      </c>
      <c r="AP408" s="1">
        <f t="shared" si="73"/>
        <v>1256396.1386971707</v>
      </c>
      <c r="AQ408" s="29">
        <f t="shared" si="74"/>
        <v>1418715.2973862092</v>
      </c>
    </row>
    <row r="409" spans="1:43" x14ac:dyDescent="0.2">
      <c r="A409" s="26"/>
      <c r="E409" s="25" t="s">
        <v>806</v>
      </c>
      <c r="F409" s="26" t="s">
        <v>807</v>
      </c>
      <c r="G409" s="1">
        <v>0.73027179386243901</v>
      </c>
      <c r="H409" s="1">
        <v>0.97230159885061396</v>
      </c>
      <c r="I409" s="1">
        <f>VLOOKUP(F409,'[1]SUSMB vs SHAM all proteins sum'!$B$2:$E$3214,2,FALSE)</f>
        <v>0.59924453459807403</v>
      </c>
      <c r="J409" s="29">
        <f>VLOOKUP(F409,'[1]SUSMB vs SHAM all proteins sum'!$B$2:$E$3214,3,FALSE)</f>
        <v>0.955742049754295</v>
      </c>
      <c r="K409" s="25">
        <f>VLOOKUP($E409,[1]AllProteinsNorm!$A$1:$Q$3226,4,FALSE)</f>
        <v>886269.183250339</v>
      </c>
      <c r="L409" s="1">
        <f>VLOOKUP($E409,[1]AllProteinsNorm!$A$1:$Q$3226,5,FALSE)</f>
        <v>797504.04482293897</v>
      </c>
      <c r="M409" s="1">
        <f>VLOOKUP($E409,[1]AllProteinsNorm!$A$1:$Q$3226,10,FALSE)</f>
        <v>1075060.64861095</v>
      </c>
      <c r="N409" s="1">
        <f>VLOOKUP($E409,[1]AllProteinsNorm!$A$1:$Q$3226,11,FALSE)</f>
        <v>932000.16575118504</v>
      </c>
      <c r="O409" s="1">
        <f>VLOOKUP($E409,[1]AllProteinsNorm!$A$1:$Q$3226,15,FALSE)</f>
        <v>1215153.9392697101</v>
      </c>
      <c r="P409" s="1">
        <f>VLOOKUP($E409,[1]AllProteinsNorm!$A$1:$Q$3226,6,FALSE)</f>
        <v>911819.06157232495</v>
      </c>
      <c r="Q409" s="1">
        <f>VLOOKUP($E409,[1]AllProteinsNorm!$A$1:$Q$3226,8,FALSE)</f>
        <v>1047783.92857638</v>
      </c>
      <c r="R409" s="1">
        <f>VLOOKUP($E409,[1]AllProteinsNorm!$A$1:$Q$3226,13,FALSE)</f>
        <v>938456.48835600202</v>
      </c>
      <c r="S409" s="1">
        <f>VLOOKUP($E409,[1]AllProteinsNorm!$A$1:$Q$3226,16,FALSE)</f>
        <v>910441.746643233</v>
      </c>
      <c r="T409" s="1">
        <f>VLOOKUP($E409,[1]AllProteinsNorm!$A$1:$Q$3226,17,FALSE)</f>
        <v>916087.78486703499</v>
      </c>
      <c r="U409" s="1">
        <f>VLOOKUP($E409,[1]AllProteinsNorm!$A$1:$Q$3226,3,FALSE)</f>
        <v>821455.76546041295</v>
      </c>
      <c r="V409" s="1">
        <f>VLOOKUP($E409,[1]AllProteinsNorm!$A$1:$Q$3226,7,FALSE)</f>
        <v>1004523.63504059</v>
      </c>
      <c r="W409" s="1">
        <f>VLOOKUP($E409,[1]AllProteinsNorm!$A$1:$Q$3226,9,FALSE)</f>
        <v>928307.99612407002</v>
      </c>
      <c r="X409" s="1">
        <f>VLOOKUP($E409,[1]AllProteinsNorm!$A$1:$Q$3226,12,FALSE)</f>
        <v>997754.37154067203</v>
      </c>
      <c r="Y409" s="29">
        <f>VLOOKUP($E409,[1]AllProteinsNorm!$A$1:$Q$3226,14,FALSE)</f>
        <v>897888.05728785903</v>
      </c>
      <c r="Z409" s="25">
        <f t="shared" si="71"/>
        <v>0.90325250138740409</v>
      </c>
      <c r="AA409" s="1">
        <f t="shared" si="71"/>
        <v>0.81278638247474744</v>
      </c>
      <c r="AB409" s="1">
        <f t="shared" si="71"/>
        <v>1.0956617225928285</v>
      </c>
      <c r="AC409" s="1">
        <f t="shared" si="71"/>
        <v>0.94985981338182912</v>
      </c>
      <c r="AD409" s="1">
        <f t="shared" si="71"/>
        <v>1.2384395801631902</v>
      </c>
      <c r="AE409" s="1">
        <f t="shared" si="71"/>
        <v>0.92929198458351436</v>
      </c>
      <c r="AF409" s="1">
        <f t="shared" si="71"/>
        <v>1.067862306719525</v>
      </c>
      <c r="AG409" s="1">
        <f t="shared" si="71"/>
        <v>0.95643985661562136</v>
      </c>
      <c r="AH409" s="1">
        <f t="shared" si="71"/>
        <v>0.92788827656972794</v>
      </c>
      <c r="AI409" s="1">
        <f t="shared" si="71"/>
        <v>0.93364250817899452</v>
      </c>
      <c r="AJ409" s="1">
        <f t="shared" si="71"/>
        <v>0.83719708295627338</v>
      </c>
      <c r="AK409" s="1">
        <f t="shared" si="71"/>
        <v>1.0237730287829385</v>
      </c>
      <c r="AL409" s="1">
        <f t="shared" si="71"/>
        <v>0.94609689178389256</v>
      </c>
      <c r="AM409" s="1">
        <f t="shared" si="71"/>
        <v>1.0168740478588503</v>
      </c>
      <c r="AN409" s="29">
        <f t="shared" si="71"/>
        <v>0.91509402452285393</v>
      </c>
      <c r="AO409" s="1">
        <f t="shared" si="72"/>
        <v>147459.11612096132</v>
      </c>
      <c r="AP409" s="1">
        <f t="shared" si="73"/>
        <v>52418.476646278985</v>
      </c>
      <c r="AQ409" s="29">
        <f t="shared" si="74"/>
        <v>67764.764666144823</v>
      </c>
    </row>
    <row r="410" spans="1:43" x14ac:dyDescent="0.2">
      <c r="A410" s="26"/>
      <c r="E410" s="25" t="s">
        <v>808</v>
      </c>
      <c r="F410" s="26" t="s">
        <v>809</v>
      </c>
      <c r="G410" s="1">
        <v>0.522749139886032</v>
      </c>
      <c r="H410" s="1">
        <v>1.1953689951747399</v>
      </c>
      <c r="I410" s="1">
        <f>VLOOKUP(F410,'[1]SUSMB vs SHAM all proteins sum'!$B$2:$E$3214,2,FALSE)</f>
        <v>0.58932273034822302</v>
      </c>
      <c r="J410" s="29">
        <f>VLOOKUP(F410,'[1]SUSMB vs SHAM all proteins sum'!$B$2:$E$3214,3,FALSE)</f>
        <v>1.1645030054344201</v>
      </c>
      <c r="K410" s="25">
        <f>VLOOKUP($E410,[1]AllProteinsNorm!$A$1:$Q$3226,4,FALSE)</f>
        <v>69620.034791740298</v>
      </c>
      <c r="L410" s="1">
        <f>VLOOKUP($E410,[1]AllProteinsNorm!$A$1:$Q$3226,5,FALSE)</f>
        <v>86486.673574251399</v>
      </c>
      <c r="M410" s="1">
        <f>VLOOKUP($E410,[1]AllProteinsNorm!$A$1:$Q$3226,10,FALSE)</f>
        <v>70564.403783859307</v>
      </c>
      <c r="N410" s="1">
        <f>VLOOKUP($E410,[1]AllProteinsNorm!$A$1:$Q$3226,11,FALSE)</f>
        <v>76113.3071260133</v>
      </c>
      <c r="O410" s="1">
        <f>VLOOKUP($E410,[1]AllProteinsNorm!$A$1:$Q$3226,15,FALSE)</f>
        <v>20340.890382998299</v>
      </c>
      <c r="P410" s="1">
        <f>VLOOKUP($E410,[1]AllProteinsNorm!$A$1:$Q$3226,6,FALSE)</f>
        <v>67158.670949903506</v>
      </c>
      <c r="Q410" s="1">
        <f>VLOOKUP($E410,[1]AllProteinsNorm!$A$1:$Q$3226,8,FALSE)</f>
        <v>72231.215045573001</v>
      </c>
      <c r="R410" s="1">
        <f>VLOOKUP($E410,[1]AllProteinsNorm!$A$1:$Q$3226,13,FALSE)</f>
        <v>65545.479552554505</v>
      </c>
      <c r="S410" s="1">
        <f>VLOOKUP($E410,[1]AllProteinsNorm!$A$1:$Q$3226,16,FALSE)</f>
        <v>77663.7686526857</v>
      </c>
      <c r="T410" s="1">
        <f>VLOOKUP($E410,[1]AllProteinsNorm!$A$1:$Q$3226,17,FALSE)</f>
        <v>65016.168767657902</v>
      </c>
      <c r="U410" s="1">
        <f>VLOOKUP($E410,[1]AllProteinsNorm!$A$1:$Q$3226,3,FALSE)</f>
        <v>59605.0889512629</v>
      </c>
      <c r="V410" s="1">
        <f>VLOOKUP($E410,[1]AllProteinsNorm!$A$1:$Q$3226,7,FALSE)</f>
        <v>66390.016266655104</v>
      </c>
      <c r="W410" s="1">
        <f>VLOOKUP($E410,[1]AllProteinsNorm!$A$1:$Q$3226,9,FALSE)</f>
        <v>76064.219781999302</v>
      </c>
      <c r="X410" s="1">
        <f>VLOOKUP($E410,[1]AllProteinsNorm!$A$1:$Q$3226,12,FALSE)</f>
        <v>60094.296154475102</v>
      </c>
      <c r="Y410" s="29">
        <f>VLOOKUP($E410,[1]AllProteinsNorm!$A$1:$Q$3226,14,FALSE)</f>
        <v>77875.875709994594</v>
      </c>
      <c r="Z410" s="25">
        <f t="shared" si="71"/>
        <v>1.0772915756002088</v>
      </c>
      <c r="AA410" s="1">
        <f t="shared" si="71"/>
        <v>1.3382838018098788</v>
      </c>
      <c r="AB410" s="1">
        <f t="shared" si="71"/>
        <v>1.091904621435523</v>
      </c>
      <c r="AC410" s="1">
        <f t="shared" si="71"/>
        <v>1.1777676469597727</v>
      </c>
      <c r="AD410" s="1">
        <f t="shared" si="71"/>
        <v>0.31475235419461661</v>
      </c>
      <c r="AE410" s="1">
        <f t="shared" si="71"/>
        <v>1.0392047441409933</v>
      </c>
      <c r="AF410" s="1">
        <f t="shared" si="71"/>
        <v>1.117696647189764</v>
      </c>
      <c r="AG410" s="1">
        <f t="shared" si="71"/>
        <v>1.0142424253574212</v>
      </c>
      <c r="AH410" s="1">
        <f t="shared" si="71"/>
        <v>1.2017592916921103</v>
      </c>
      <c r="AI410" s="1">
        <f t="shared" si="71"/>
        <v>1.0060519375021766</v>
      </c>
      <c r="AJ410" s="1">
        <f t="shared" si="71"/>
        <v>0.92232157570990925</v>
      </c>
      <c r="AK410" s="1">
        <f t="shared" si="71"/>
        <v>1.0273106792028444</v>
      </c>
      <c r="AL410" s="1">
        <f t="shared" si="71"/>
        <v>1.1770080756333139</v>
      </c>
      <c r="AM410" s="1">
        <f t="shared" si="71"/>
        <v>0.92989150583591318</v>
      </c>
      <c r="AN410" s="29">
        <f t="shared" si="71"/>
        <v>1.2050414093561959</v>
      </c>
      <c r="AO410" s="1">
        <f t="shared" si="72"/>
        <v>22940.022783417633</v>
      </c>
      <c r="AP410" s="1">
        <f t="shared" si="73"/>
        <v>4802.6824066359322</v>
      </c>
      <c r="AQ410" s="29">
        <f t="shared" si="74"/>
        <v>7721.8018641978379</v>
      </c>
    </row>
    <row r="411" spans="1:43" x14ac:dyDescent="0.2">
      <c r="A411" s="26"/>
      <c r="E411" s="25" t="s">
        <v>810</v>
      </c>
      <c r="F411" s="26" t="s">
        <v>811</v>
      </c>
      <c r="G411" s="1">
        <v>0.82261437088489497</v>
      </c>
      <c r="H411" s="1">
        <v>1.0460745384339001</v>
      </c>
      <c r="I411" s="1">
        <f>VLOOKUP(F411,'[1]SUSMB vs SHAM all proteins sum'!$B$2:$E$3214,2,FALSE)</f>
        <v>0.94527769742267398</v>
      </c>
      <c r="J411" s="29">
        <f>VLOOKUP(F411,'[1]SUSMB vs SHAM all proteins sum'!$B$2:$E$3214,3,FALSE)</f>
        <v>0.98814829969226603</v>
      </c>
      <c r="K411" s="25">
        <f>VLOOKUP($E411,[1]AllProteinsNorm!$A$1:$Q$3226,4,FALSE)</f>
        <v>41327.046115503101</v>
      </c>
      <c r="L411" s="1">
        <f>VLOOKUP($E411,[1]AllProteinsNorm!$A$1:$Q$3226,5,FALSE)</f>
        <v>78556.627247400305</v>
      </c>
      <c r="M411" s="1">
        <f>VLOOKUP($E411,[1]AllProteinsNorm!$A$1:$Q$3226,10,FALSE)</f>
        <v>95015.172023164399</v>
      </c>
      <c r="N411" s="1">
        <f>VLOOKUP($E411,[1]AllProteinsNorm!$A$1:$Q$3226,11,FALSE)</f>
        <v>68742.874649713107</v>
      </c>
      <c r="O411" s="1">
        <f>VLOOKUP($E411,[1]AllProteinsNorm!$A$1:$Q$3226,15,FALSE)</f>
        <v>68507.1031735859</v>
      </c>
      <c r="P411" s="1">
        <f>VLOOKUP($E411,[1]AllProteinsNorm!$A$1:$Q$3226,6,FALSE)</f>
        <v>82376.880425305601</v>
      </c>
      <c r="Q411" s="1">
        <f>VLOOKUP($E411,[1]AllProteinsNorm!$A$1:$Q$3226,8,FALSE)</f>
        <v>89581.304116938205</v>
      </c>
      <c r="R411" s="1">
        <f>VLOOKUP($E411,[1]AllProteinsNorm!$A$1:$Q$3226,13,FALSE)</f>
        <v>42507.503803218402</v>
      </c>
      <c r="S411" s="1">
        <f>VLOOKUP($E411,[1]AllProteinsNorm!$A$1:$Q$3226,16,FALSE)</f>
        <v>85378.399680392497</v>
      </c>
      <c r="T411" s="1">
        <f>VLOOKUP($E411,[1]AllProteinsNorm!$A$1:$Q$3226,17,FALSE)</f>
        <v>67943.868213857699</v>
      </c>
      <c r="U411" s="1">
        <f>VLOOKUP($E411,[1]AllProteinsNorm!$A$1:$Q$3226,3,FALSE)</f>
        <v>70709.420987063495</v>
      </c>
      <c r="V411" s="1">
        <f>VLOOKUP($E411,[1]AllProteinsNorm!$A$1:$Q$3226,7,FALSE)</f>
        <v>46668.0035031199</v>
      </c>
      <c r="W411" s="1">
        <f>VLOOKUP($E411,[1]AllProteinsNorm!$A$1:$Q$3226,9,FALSE)</f>
        <v>67860.998880762403</v>
      </c>
      <c r="X411" s="1">
        <f>VLOOKUP($E411,[1]AllProteinsNorm!$A$1:$Q$3226,12,FALSE)</f>
        <v>74568.433854028102</v>
      </c>
      <c r="Y411" s="29">
        <f>VLOOKUP($E411,[1]AllProteinsNorm!$A$1:$Q$3226,14,FALSE)</f>
        <v>81961.955570628503</v>
      </c>
      <c r="Z411" s="25">
        <f t="shared" si="71"/>
        <v>0.5867838168371855</v>
      </c>
      <c r="AA411" s="1">
        <f t="shared" si="71"/>
        <v>1.1153896033424366</v>
      </c>
      <c r="AB411" s="1">
        <f t="shared" si="71"/>
        <v>1.3490769493026817</v>
      </c>
      <c r="AC411" s="1">
        <f t="shared" si="71"/>
        <v>0.97604862090995359</v>
      </c>
      <c r="AD411" s="1">
        <f t="shared" si="71"/>
        <v>0.97270100960774242</v>
      </c>
      <c r="AE411" s="1">
        <f t="shared" si="71"/>
        <v>1.1696316300953418</v>
      </c>
      <c r="AF411" s="1">
        <f t="shared" si="71"/>
        <v>1.2719239454007556</v>
      </c>
      <c r="AG411" s="1">
        <f t="shared" si="71"/>
        <v>0.60354459537617078</v>
      </c>
      <c r="AH411" s="1">
        <f t="shared" si="71"/>
        <v>1.2122488285248587</v>
      </c>
      <c r="AI411" s="1">
        <f t="shared" si="71"/>
        <v>0.96470389414679802</v>
      </c>
      <c r="AJ411" s="1">
        <f t="shared" si="71"/>
        <v>1.0039707124766375</v>
      </c>
      <c r="AK411" s="1">
        <f t="shared" si="71"/>
        <v>0.66261762680055691</v>
      </c>
      <c r="AL411" s="1">
        <f t="shared" si="71"/>
        <v>0.96352727040658426</v>
      </c>
      <c r="AM411" s="1">
        <f t="shared" si="71"/>
        <v>1.0587630703183428</v>
      </c>
      <c r="AN411" s="29">
        <f t="shared" si="71"/>
        <v>1.1637403019503885</v>
      </c>
      <c r="AO411" s="1">
        <f t="shared" si="72"/>
        <v>17458.514269579598</v>
      </c>
      <c r="AP411" s="1">
        <f t="shared" si="73"/>
        <v>17145.801610464787</v>
      </c>
      <c r="AQ411" s="29">
        <f t="shared" si="74"/>
        <v>11831.053586633434</v>
      </c>
    </row>
    <row r="412" spans="1:43" x14ac:dyDescent="0.2">
      <c r="A412" s="26"/>
      <c r="E412" s="25" t="s">
        <v>812</v>
      </c>
      <c r="F412" s="26" t="s">
        <v>813</v>
      </c>
      <c r="G412" s="1">
        <v>0.77395187663458798</v>
      </c>
      <c r="H412" s="1">
        <v>1.13117369508911</v>
      </c>
      <c r="I412" s="1">
        <f>VLOOKUP(F412,'[1]SUSMB vs SHAM all proteins sum'!$B$2:$E$3214,2,FALSE)</f>
        <v>0.27109964354113603</v>
      </c>
      <c r="J412" s="29">
        <f>VLOOKUP(F412,'[1]SUSMB vs SHAM all proteins sum'!$B$2:$E$3214,3,FALSE)</f>
        <v>1.5788174794481999</v>
      </c>
      <c r="K412" s="25">
        <f>VLOOKUP($E412,[1]AllProteinsNorm!$A$1:$Q$3226,4,FALSE)</f>
        <v>72152.635697007703</v>
      </c>
      <c r="L412" s="1">
        <f>VLOOKUP($E412,[1]AllProteinsNorm!$A$1:$Q$3226,5,FALSE)</f>
        <v>68336.186245596007</v>
      </c>
      <c r="M412" s="1">
        <f>VLOOKUP($E412,[1]AllProteinsNorm!$A$1:$Q$3226,10,FALSE)</f>
        <v>56349.853504819403</v>
      </c>
      <c r="N412" s="1">
        <f>VLOOKUP($E412,[1]AllProteinsNorm!$A$1:$Q$3226,11,FALSE)</f>
        <v>189382.40434156399</v>
      </c>
      <c r="O412" s="1">
        <f>VLOOKUP($E412,[1]AllProteinsNorm!$A$1:$Q$3226,15,FALSE)</f>
        <v>27032.3672789376</v>
      </c>
      <c r="P412" s="1">
        <f>VLOOKUP($E412,[1]AllProteinsNorm!$A$1:$Q$3226,6,FALSE)</f>
        <v>31385.146879755001</v>
      </c>
      <c r="Q412" s="1">
        <f>VLOOKUP($E412,[1]AllProteinsNorm!$A$1:$Q$3226,8,FALSE)</f>
        <v>106404.012069684</v>
      </c>
      <c r="R412" s="1">
        <f>VLOOKUP($E412,[1]AllProteinsNorm!$A$1:$Q$3226,13,FALSE)</f>
        <v>73994.737197759605</v>
      </c>
      <c r="S412" s="1">
        <f>VLOOKUP($E412,[1]AllProteinsNorm!$A$1:$Q$3226,16,FALSE)</f>
        <v>65308.661891286698</v>
      </c>
      <c r="T412" s="1">
        <f>VLOOKUP($E412,[1]AllProteinsNorm!$A$1:$Q$3226,17,FALSE)</f>
        <v>163234.567937563</v>
      </c>
      <c r="U412" s="1">
        <f>VLOOKUP($E412,[1]AllProteinsNorm!$A$1:$Q$3226,3,FALSE)</f>
        <v>162466.125609829</v>
      </c>
      <c r="V412" s="1">
        <f>VLOOKUP($E412,[1]AllProteinsNorm!$A$1:$Q$3226,7,FALSE)</f>
        <v>68363.635011539998</v>
      </c>
      <c r="W412" s="1">
        <f>VLOOKUP($E412,[1]AllProteinsNorm!$A$1:$Q$3226,9,FALSE)</f>
        <v>75372.737384307504</v>
      </c>
      <c r="X412" s="1">
        <f>VLOOKUP($E412,[1]AllProteinsNorm!$A$1:$Q$3226,12,FALSE)</f>
        <v>210459.63076994001</v>
      </c>
      <c r="Y412" s="29">
        <f>VLOOKUP($E412,[1]AllProteinsNorm!$A$1:$Q$3226,14,FALSE)</f>
        <v>79196.866968572096</v>
      </c>
      <c r="Z412" s="25">
        <f t="shared" si="71"/>
        <v>0.87298286570793293</v>
      </c>
      <c r="AA412" s="1">
        <f t="shared" si="71"/>
        <v>0.82680721395608681</v>
      </c>
      <c r="AB412" s="1">
        <f t="shared" si="71"/>
        <v>0.6817832241282844</v>
      </c>
      <c r="AC412" s="1">
        <f t="shared" si="71"/>
        <v>2.2913590398973249</v>
      </c>
      <c r="AD412" s="1">
        <f t="shared" si="71"/>
        <v>0.32706765631037077</v>
      </c>
      <c r="AE412" s="1">
        <f t="shared" si="71"/>
        <v>0.37973242694568932</v>
      </c>
      <c r="AF412" s="1">
        <f t="shared" si="71"/>
        <v>1.2873941261062829</v>
      </c>
      <c r="AG412" s="1">
        <f t="shared" si="71"/>
        <v>0.89527065923780913</v>
      </c>
      <c r="AH412" s="1">
        <f t="shared" si="71"/>
        <v>0.79017685580916874</v>
      </c>
      <c r="AI412" s="1">
        <f t="shared" si="71"/>
        <v>1.9749934222657897</v>
      </c>
      <c r="AJ412" s="1">
        <f t="shared" si="71"/>
        <v>1.965695951994384</v>
      </c>
      <c r="AK412" s="1">
        <f t="shared" si="71"/>
        <v>0.82713931966674381</v>
      </c>
      <c r="AL412" s="1">
        <f t="shared" si="71"/>
        <v>0.91194323869631033</v>
      </c>
      <c r="AM412" s="1">
        <f t="shared" si="71"/>
        <v>2.5463747763409175</v>
      </c>
      <c r="AN412" s="29">
        <f t="shared" si="71"/>
        <v>0.95821181324054194</v>
      </c>
      <c r="AO412" s="1">
        <f t="shared" si="72"/>
        <v>55663.102376391325</v>
      </c>
      <c r="AP412" s="1">
        <f t="shared" si="73"/>
        <v>44531.364847448102</v>
      </c>
      <c r="AQ412" s="29">
        <f t="shared" si="74"/>
        <v>57106.373485043063</v>
      </c>
    </row>
    <row r="413" spans="1:43" x14ac:dyDescent="0.2">
      <c r="A413" s="26"/>
      <c r="E413" s="25" t="s">
        <v>814</v>
      </c>
      <c r="F413" s="26" t="s">
        <v>815</v>
      </c>
      <c r="G413" s="1">
        <v>0.117929797324989</v>
      </c>
      <c r="H413" s="1">
        <v>1.22851614942712</v>
      </c>
      <c r="I413" s="1">
        <f>VLOOKUP(F413,'[1]SUSMB vs SHAM all proteins sum'!$B$2:$E$3214,2,FALSE)</f>
        <v>0.33796725313398301</v>
      </c>
      <c r="J413" s="29">
        <f>VLOOKUP(F413,'[1]SUSMB vs SHAM all proteins sum'!$B$2:$E$3214,3,FALSE)</f>
        <v>0.726837868230091</v>
      </c>
      <c r="K413" s="25">
        <f>VLOOKUP($E413,[1]AllProteinsNorm!$A$1:$Q$3226,4,FALSE)</f>
        <v>211399.021067441</v>
      </c>
      <c r="L413" s="1">
        <f>VLOOKUP($E413,[1]AllProteinsNorm!$A$1:$Q$3226,5,FALSE)</f>
        <v>325184.60010513698</v>
      </c>
      <c r="M413" s="1">
        <f>VLOOKUP($E413,[1]AllProteinsNorm!$A$1:$Q$3226,10,FALSE)</f>
        <v>302731.79720169801</v>
      </c>
      <c r="N413" s="1">
        <f>VLOOKUP($E413,[1]AllProteinsNorm!$A$1:$Q$3226,11,FALSE)</f>
        <v>296914.76266331697</v>
      </c>
      <c r="O413" s="1">
        <f>VLOOKUP($E413,[1]AllProteinsNorm!$A$1:$Q$3226,15,FALSE)</f>
        <v>244657.77705645599</v>
      </c>
      <c r="P413" s="1">
        <f>VLOOKUP($E413,[1]AllProteinsNorm!$A$1:$Q$3226,6,FALSE)</f>
        <v>238104.097411622</v>
      </c>
      <c r="Q413" s="1">
        <f>VLOOKUP($E413,[1]AllProteinsNorm!$A$1:$Q$3226,8,FALSE)</f>
        <v>363743.14530998498</v>
      </c>
      <c r="R413" s="1">
        <f>VLOOKUP($E413,[1]AllProteinsNorm!$A$1:$Q$3226,13,FALSE)</f>
        <v>361900.599636667</v>
      </c>
      <c r="S413" s="1">
        <f>VLOOKUP($E413,[1]AllProteinsNorm!$A$1:$Q$3226,16,FALSE)</f>
        <v>384186.21226105897</v>
      </c>
      <c r="T413" s="1">
        <f>VLOOKUP($E413,[1]AllProteinsNorm!$A$1:$Q$3226,17,FALSE)</f>
        <v>351312.32242810499</v>
      </c>
      <c r="U413" s="1">
        <f>VLOOKUP($E413,[1]AllProteinsNorm!$A$1:$Q$3226,3,FALSE)</f>
        <v>276002.68344547699</v>
      </c>
      <c r="V413" s="1">
        <f>VLOOKUP($E413,[1]AllProteinsNorm!$A$1:$Q$3226,7,FALSE)</f>
        <v>254640.516435317</v>
      </c>
      <c r="W413" s="1">
        <f>VLOOKUP($E413,[1]AllProteinsNorm!$A$1:$Q$3226,9,FALSE)</f>
        <v>268464.16707066301</v>
      </c>
      <c r="X413" s="1">
        <f>VLOOKUP($E413,[1]AllProteinsNorm!$A$1:$Q$3226,12,FALSE)</f>
        <v>59130.667052471399</v>
      </c>
      <c r="Y413" s="29">
        <f>VLOOKUP($E413,[1]AllProteinsNorm!$A$1:$Q$3226,14,FALSE)</f>
        <v>274871.43625840399</v>
      </c>
      <c r="Z413" s="25">
        <f t="shared" si="71"/>
        <v>0.76544595753887779</v>
      </c>
      <c r="AA413" s="1">
        <f t="shared" si="71"/>
        <v>1.1774474467645022</v>
      </c>
      <c r="AB413" s="1">
        <f t="shared" si="71"/>
        <v>1.0961490229067508</v>
      </c>
      <c r="AC413" s="1">
        <f t="shared" si="71"/>
        <v>1.0750863635349872</v>
      </c>
      <c r="AD413" s="1">
        <f t="shared" si="71"/>
        <v>0.88587120925488194</v>
      </c>
      <c r="AE413" s="1">
        <f t="shared" si="71"/>
        <v>0.86214126213491571</v>
      </c>
      <c r="AF413" s="1">
        <f t="shared" si="71"/>
        <v>1.3170624856923088</v>
      </c>
      <c r="AG413" s="1">
        <f t="shared" si="71"/>
        <v>1.3103908883968225</v>
      </c>
      <c r="AH413" s="1">
        <f t="shared" si="71"/>
        <v>1.3910839398995358</v>
      </c>
      <c r="AI413" s="1">
        <f t="shared" si="71"/>
        <v>1.2720522341037677</v>
      </c>
      <c r="AJ413" s="1">
        <f t="shared" si="71"/>
        <v>0.99936668224127967</v>
      </c>
      <c r="AK413" s="1">
        <f t="shared" si="71"/>
        <v>0.92201729670660959</v>
      </c>
      <c r="AL413" s="1">
        <f t="shared" si="71"/>
        <v>0.97207078060557095</v>
      </c>
      <c r="AM413" s="1">
        <f t="shared" si="71"/>
        <v>0.21410378266345978</v>
      </c>
      <c r="AN413" s="29">
        <f t="shared" si="71"/>
        <v>0.99527059616694535</v>
      </c>
      <c r="AO413" s="1">
        <f t="shared" si="72"/>
        <v>41777.03888637924</v>
      </c>
      <c r="AP413" s="1">
        <f t="shared" si="73"/>
        <v>51973.886868585796</v>
      </c>
      <c r="AQ413" s="29">
        <f t="shared" si="74"/>
        <v>84089.964701723293</v>
      </c>
    </row>
    <row r="414" spans="1:43" x14ac:dyDescent="0.2">
      <c r="A414" s="26"/>
      <c r="E414" s="25" t="s">
        <v>816</v>
      </c>
      <c r="F414" s="26" t="s">
        <v>817</v>
      </c>
      <c r="G414" s="1">
        <v>0.346583309148775</v>
      </c>
      <c r="H414" s="1">
        <v>1.2721302333022</v>
      </c>
      <c r="I414" s="1">
        <f>VLOOKUP(F414,'[1]SUSMB vs SHAM all proteins sum'!$B$2:$E$3214,2,FALSE)</f>
        <v>0.90000013333801598</v>
      </c>
      <c r="J414" s="29">
        <f>VLOOKUP(F414,'[1]SUSMB vs SHAM all proteins sum'!$B$2:$E$3214,3,FALSE)</f>
        <v>1.02600314545587</v>
      </c>
      <c r="K414" s="25">
        <f>VLOOKUP($E414,[1]AllProteinsNorm!$A$1:$Q$3226,4,FALSE)</f>
        <v>61413.984495256504</v>
      </c>
      <c r="L414" s="1">
        <f>VLOOKUP($E414,[1]AllProteinsNorm!$A$1:$Q$3226,5,FALSE)</f>
        <v>68670.876944035204</v>
      </c>
      <c r="M414" s="1">
        <f>VLOOKUP($E414,[1]AllProteinsNorm!$A$1:$Q$3226,10,FALSE)</f>
        <v>70416.581440930604</v>
      </c>
      <c r="N414" s="1">
        <f>VLOOKUP($E414,[1]AllProteinsNorm!$A$1:$Q$3226,11,FALSE)</f>
        <v>27344.509487509</v>
      </c>
      <c r="O414" s="1">
        <f>VLOOKUP($E414,[1]AllProteinsNorm!$A$1:$Q$3226,15,FALSE)</f>
        <v>57392.465617023197</v>
      </c>
      <c r="P414" s="1">
        <f>VLOOKUP($E414,[1]AllProteinsNorm!$A$1:$Q$3226,6,FALSE)</f>
        <v>51983.679718183601</v>
      </c>
      <c r="Q414" s="1">
        <f>VLOOKUP($E414,[1]AllProteinsNorm!$A$1:$Q$3226,8,FALSE)</f>
        <v>98895.566962391706</v>
      </c>
      <c r="R414" s="1">
        <f>VLOOKUP($E414,[1]AllProteinsNorm!$A$1:$Q$3226,13,FALSE)</f>
        <v>71422.479561179993</v>
      </c>
      <c r="S414" s="1">
        <f>VLOOKUP($E414,[1]AllProteinsNorm!$A$1:$Q$3226,16,FALSE)</f>
        <v>43343.303467068101</v>
      </c>
      <c r="T414" s="1">
        <f>VLOOKUP($E414,[1]AllProteinsNorm!$A$1:$Q$3226,17,FALSE)</f>
        <v>97565.645364348398</v>
      </c>
      <c r="U414" s="1">
        <f>VLOOKUP($E414,[1]AllProteinsNorm!$A$1:$Q$3226,3,FALSE)</f>
        <v>51514.434538762398</v>
      </c>
      <c r="V414" s="1">
        <f>VLOOKUP($E414,[1]AllProteinsNorm!$A$1:$Q$3226,7,FALSE)</f>
        <v>45170.3227167191</v>
      </c>
      <c r="W414" s="1">
        <f>VLOOKUP($E414,[1]AllProteinsNorm!$A$1:$Q$3226,9,FALSE)</f>
        <v>76870.903403344404</v>
      </c>
      <c r="X414" s="1">
        <f>VLOOKUP($E414,[1]AllProteinsNorm!$A$1:$Q$3226,12,FALSE)</f>
        <v>49622.415703049301</v>
      </c>
      <c r="Y414" s="29">
        <f>VLOOKUP($E414,[1]AllProteinsNorm!$A$1:$Q$3226,14,FALSE)</f>
        <v>59698.204417102999</v>
      </c>
      <c r="Z414" s="25">
        <f t="shared" ref="Z414:AN430" si="75">K414/AVERAGE($K414:$O414)</f>
        <v>1.0765377421659059</v>
      </c>
      <c r="AA414" s="1">
        <f t="shared" si="75"/>
        <v>1.2037452288019903</v>
      </c>
      <c r="AB414" s="1">
        <f t="shared" si="75"/>
        <v>1.2343460242563513</v>
      </c>
      <c r="AC414" s="1">
        <f t="shared" si="75"/>
        <v>0.47932725333251774</v>
      </c>
      <c r="AD414" s="1">
        <f t="shared" si="75"/>
        <v>1.0060437514432352</v>
      </c>
      <c r="AE414" s="1">
        <f t="shared" si="75"/>
        <v>0.91123208587144178</v>
      </c>
      <c r="AF414" s="1">
        <f t="shared" si="75"/>
        <v>1.7335597298060583</v>
      </c>
      <c r="AG414" s="1">
        <f t="shared" si="75"/>
        <v>1.2519786090840928</v>
      </c>
      <c r="AH414" s="1">
        <f t="shared" si="75"/>
        <v>0.75977324115899292</v>
      </c>
      <c r="AI414" s="1">
        <f t="shared" si="75"/>
        <v>1.7102472740814865</v>
      </c>
      <c r="AJ414" s="1">
        <f t="shared" si="75"/>
        <v>0.9030065953723625</v>
      </c>
      <c r="AK414" s="1">
        <f t="shared" si="75"/>
        <v>0.7917994188134464</v>
      </c>
      <c r="AL414" s="1">
        <f t="shared" si="75"/>
        <v>1.3474850959146223</v>
      </c>
      <c r="AM414" s="1">
        <f t="shared" si="75"/>
        <v>0.86984102726480439</v>
      </c>
      <c r="AN414" s="29">
        <f t="shared" si="75"/>
        <v>1.0464614976986335</v>
      </c>
      <c r="AO414" s="1">
        <f t="shared" si="72"/>
        <v>15590.305086804423</v>
      </c>
      <c r="AP414" s="1">
        <f t="shared" si="73"/>
        <v>22790.809208543167</v>
      </c>
      <c r="AQ414" s="29">
        <f t="shared" si="74"/>
        <v>11186.532220400388</v>
      </c>
    </row>
    <row r="415" spans="1:43" x14ac:dyDescent="0.2">
      <c r="A415" s="26"/>
      <c r="E415" s="25" t="s">
        <v>818</v>
      </c>
      <c r="F415" s="26" t="s">
        <v>819</v>
      </c>
      <c r="G415" s="1">
        <v>0.55921077721354995</v>
      </c>
      <c r="H415" s="1">
        <v>1.3659659082403901</v>
      </c>
      <c r="I415" s="1">
        <f>VLOOKUP(F415,'[1]SUSMB vs SHAM all proteins sum'!$B$2:$E$3214,2,FALSE)</f>
        <v>0.82685159496014005</v>
      </c>
      <c r="J415" s="29">
        <f>VLOOKUP(F415,'[1]SUSMB vs SHAM all proteins sum'!$B$2:$E$3214,3,FALSE)</f>
        <v>0.86301067283291</v>
      </c>
      <c r="K415" s="25">
        <f>VLOOKUP($E415,[1]AllProteinsNorm!$A$1:$Q$3226,4,FALSE)</f>
        <v>6453.8917077404103</v>
      </c>
      <c r="L415" s="1">
        <f>VLOOKUP($E415,[1]AllProteinsNorm!$A$1:$Q$3226,5,FALSE)</f>
        <v>43416.909398971198</v>
      </c>
      <c r="M415" s="1">
        <f>VLOOKUP($E415,[1]AllProteinsNorm!$A$1:$Q$3226,10,FALSE)</f>
        <v>59964.981149275802</v>
      </c>
      <c r="N415" s="1">
        <f>VLOOKUP($E415,[1]AllProteinsNorm!$A$1:$Q$3226,11,FALSE)</f>
        <v>20262.2279584924</v>
      </c>
      <c r="O415" s="1">
        <f>VLOOKUP($E415,[1]AllProteinsNorm!$A$1:$Q$3226,15,FALSE)</f>
        <v>36295.890841945999</v>
      </c>
      <c r="P415" s="1">
        <f>VLOOKUP($E415,[1]AllProteinsNorm!$A$1:$Q$3226,6,FALSE)</f>
        <v>17501.019556907198</v>
      </c>
      <c r="Q415" s="1">
        <f>VLOOKUP($E415,[1]AllProteinsNorm!$A$1:$Q$3226,8,FALSE)</f>
        <v>71935.028576238401</v>
      </c>
      <c r="R415" s="1">
        <f>VLOOKUP($E415,[1]AllProteinsNorm!$A$1:$Q$3226,13,FALSE)</f>
        <v>61500.501226496301</v>
      </c>
      <c r="S415" s="1">
        <f>VLOOKUP($E415,[1]AllProteinsNorm!$A$1:$Q$3226,16,FALSE)</f>
        <v>15032.9158864497</v>
      </c>
      <c r="T415" s="1">
        <f>VLOOKUP($E415,[1]AllProteinsNorm!$A$1:$Q$3226,17,FALSE)</f>
        <v>50488.978769929498</v>
      </c>
      <c r="U415" s="1">
        <f>VLOOKUP($E415,[1]AllProteinsNorm!$A$1:$Q$3226,3,FALSE)</f>
        <v>3775.5179252889998</v>
      </c>
      <c r="V415" s="1">
        <f>VLOOKUP($E415,[1]AllProteinsNorm!$A$1:$Q$3226,7,FALSE)</f>
        <v>18568.809746839499</v>
      </c>
      <c r="W415" s="1">
        <f>VLOOKUP($E415,[1]AllProteinsNorm!$A$1:$Q$3226,9,FALSE)</f>
        <v>21158.0976030089</v>
      </c>
      <c r="X415" s="1">
        <f>VLOOKUP($E415,[1]AllProteinsNorm!$A$1:$Q$3226,12,FALSE)</f>
        <v>75609.788033708202</v>
      </c>
      <c r="Y415" s="29">
        <f>VLOOKUP($E415,[1]AllProteinsNorm!$A$1:$Q$3226,14,FALSE)</f>
        <v>52745.878658410802</v>
      </c>
      <c r="Z415" s="25">
        <f t="shared" si="75"/>
        <v>0.19393414262076328</v>
      </c>
      <c r="AA415" s="1">
        <f t="shared" si="75"/>
        <v>1.3046424515357717</v>
      </c>
      <c r="AB415" s="1">
        <f t="shared" si="75"/>
        <v>1.8018984099946396</v>
      </c>
      <c r="AC415" s="1">
        <f t="shared" si="75"/>
        <v>0.60886330057317672</v>
      </c>
      <c r="AD415" s="1">
        <f t="shared" si="75"/>
        <v>1.0906616952756492</v>
      </c>
      <c r="AE415" s="1">
        <f t="shared" si="75"/>
        <v>0.52589125700503991</v>
      </c>
      <c r="AF415" s="1">
        <f t="shared" si="75"/>
        <v>2.1615884993237984</v>
      </c>
      <c r="AG415" s="1">
        <f t="shared" si="75"/>
        <v>1.8480395265701741</v>
      </c>
      <c r="AH415" s="1">
        <f t="shared" si="75"/>
        <v>0.45172676976158799</v>
      </c>
      <c r="AI415" s="1">
        <f t="shared" si="75"/>
        <v>1.5171523249763883</v>
      </c>
      <c r="AJ415" s="1">
        <f t="shared" si="75"/>
        <v>0.11345121129195369</v>
      </c>
      <c r="AK415" s="1">
        <f t="shared" si="75"/>
        <v>0.55797747480367788</v>
      </c>
      <c r="AL415" s="1">
        <f t="shared" si="75"/>
        <v>0.6357834472500884</v>
      </c>
      <c r="AM415" s="1">
        <f t="shared" si="75"/>
        <v>2.2720120014515492</v>
      </c>
      <c r="AN415" s="29">
        <f t="shared" si="75"/>
        <v>1.5849703121187164</v>
      </c>
      <c r="AO415" s="1">
        <f t="shared" si="72"/>
        <v>18509.690522879977</v>
      </c>
      <c r="AP415" s="1">
        <f t="shared" si="73"/>
        <v>23097.703838337835</v>
      </c>
      <c r="AQ415" s="29">
        <f t="shared" si="74"/>
        <v>26071.621860643198</v>
      </c>
    </row>
    <row r="416" spans="1:43" x14ac:dyDescent="0.2">
      <c r="A416" s="26"/>
      <c r="E416" s="25" t="s">
        <v>820</v>
      </c>
      <c r="F416" s="26" t="s">
        <v>821</v>
      </c>
      <c r="G416" s="1">
        <v>0.39836019010587698</v>
      </c>
      <c r="H416" s="1">
        <v>0.67054337486978199</v>
      </c>
      <c r="I416" s="1">
        <f>VLOOKUP(F416,'[1]SUSMB vs SHAM all proteins sum'!$B$2:$E$3214,2,FALSE)</f>
        <v>0.28870061494293098</v>
      </c>
      <c r="J416" s="29">
        <f>VLOOKUP(F416,'[1]SUSMB vs SHAM all proteins sum'!$B$2:$E$3214,3,FALSE)</f>
        <v>1.4382685514487701</v>
      </c>
      <c r="K416" s="25">
        <f>VLOOKUP($E416,[1]AllProteinsNorm!$A$1:$Q$3226,4,FALSE)</f>
        <v>75336.783380581197</v>
      </c>
      <c r="L416" s="1">
        <f>VLOOKUP($E416,[1]AllProteinsNorm!$A$1:$Q$3226,5,FALSE)</f>
        <v>69893.484818130702</v>
      </c>
      <c r="M416" s="1">
        <f>VLOOKUP($E416,[1]AllProteinsNorm!$A$1:$Q$3226,10,FALSE)</f>
        <v>67390.966767657097</v>
      </c>
      <c r="N416" s="1">
        <f>VLOOKUP($E416,[1]AllProteinsNorm!$A$1:$Q$3226,11,FALSE)</f>
        <v>27297.328153539998</v>
      </c>
      <c r="O416" s="1">
        <f>VLOOKUP($E416,[1]AllProteinsNorm!$A$1:$Q$3226,15,FALSE)</f>
        <v>55510.163220267699</v>
      </c>
      <c r="P416" s="1">
        <f>VLOOKUP($E416,[1]AllProteinsNorm!$A$1:$Q$3226,6,FALSE)</f>
        <v>17117.951819308</v>
      </c>
      <c r="Q416" s="1">
        <f>VLOOKUP($E416,[1]AllProteinsNorm!$A$1:$Q$3226,8,FALSE)</f>
        <v>115222.84784201899</v>
      </c>
      <c r="R416" s="1">
        <f>VLOOKUP($E416,[1]AllProteinsNorm!$A$1:$Q$3226,13,FALSE)</f>
        <v>28854.2298700834</v>
      </c>
      <c r="S416" s="1">
        <f>VLOOKUP($E416,[1]AllProteinsNorm!$A$1:$Q$3226,16,FALSE)</f>
        <v>15603.557311341299</v>
      </c>
      <c r="T416" s="1">
        <f>VLOOKUP($E416,[1]AllProteinsNorm!$A$1:$Q$3226,17,FALSE)</f>
        <v>82082.195966707193</v>
      </c>
      <c r="U416" s="1">
        <f>VLOOKUP($E416,[1]AllProteinsNorm!$A$1:$Q$3226,3,FALSE)</f>
        <v>59812.010138496698</v>
      </c>
      <c r="V416" s="1">
        <f>VLOOKUP($E416,[1]AllProteinsNorm!$A$1:$Q$3226,7,FALSE)</f>
        <v>40392.025319566703</v>
      </c>
      <c r="W416" s="1">
        <f>VLOOKUP($E416,[1]AllProteinsNorm!$A$1:$Q$3226,9,FALSE)</f>
        <v>64715.240226993497</v>
      </c>
      <c r="X416" s="1">
        <f>VLOOKUP($E416,[1]AllProteinsNorm!$A$1:$Q$3226,12,FALSE)</f>
        <v>169384.138832614</v>
      </c>
      <c r="Y416" s="29">
        <f>VLOOKUP($E416,[1]AllProteinsNorm!$A$1:$Q$3226,14,FALSE)</f>
        <v>124961.05568741501</v>
      </c>
      <c r="Z416" s="25">
        <f t="shared" si="75"/>
        <v>1.2750416033313108</v>
      </c>
      <c r="AA416" s="1">
        <f t="shared" si="75"/>
        <v>1.1829161924093088</v>
      </c>
      <c r="AB416" s="1">
        <f t="shared" si="75"/>
        <v>1.1405621857174877</v>
      </c>
      <c r="AC416" s="1">
        <f t="shared" si="75"/>
        <v>0.46199515686412967</v>
      </c>
      <c r="AD416" s="1">
        <f t="shared" si="75"/>
        <v>0.93948486167776257</v>
      </c>
      <c r="AE416" s="1">
        <f t="shared" si="75"/>
        <v>0.28971373284122048</v>
      </c>
      <c r="AF416" s="1">
        <f t="shared" si="75"/>
        <v>1.9500955318296227</v>
      </c>
      <c r="AG416" s="1">
        <f t="shared" si="75"/>
        <v>0.48834502703130295</v>
      </c>
      <c r="AH416" s="1">
        <f t="shared" si="75"/>
        <v>0.26408327830270478</v>
      </c>
      <c r="AI416" s="1">
        <f t="shared" si="75"/>
        <v>1.389204715864228</v>
      </c>
      <c r="AJ416" s="1">
        <f t="shared" si="75"/>
        <v>1.0122917104145297</v>
      </c>
      <c r="AK416" s="1">
        <f t="shared" si="75"/>
        <v>0.68361709133621251</v>
      </c>
      <c r="AL416" s="1">
        <f t="shared" si="75"/>
        <v>1.0952767022472278</v>
      </c>
      <c r="AM416" s="1">
        <f t="shared" si="75"/>
        <v>2.8667513300242438</v>
      </c>
      <c r="AN416" s="29">
        <f t="shared" si="75"/>
        <v>2.1149103750920677</v>
      </c>
      <c r="AO416" s="1">
        <f t="shared" si="72"/>
        <v>17164.896898620445</v>
      </c>
      <c r="AP416" s="1">
        <f t="shared" si="73"/>
        <v>39947.469192894852</v>
      </c>
      <c r="AQ416" s="29">
        <f t="shared" si="74"/>
        <v>47996.949469501647</v>
      </c>
    </row>
    <row r="417" spans="1:43" x14ac:dyDescent="0.2">
      <c r="A417" s="26"/>
      <c r="E417" s="25" t="s">
        <v>822</v>
      </c>
      <c r="F417" s="26" t="s">
        <v>823</v>
      </c>
      <c r="G417" s="1">
        <v>0.97659219835752697</v>
      </c>
      <c r="H417" s="1">
        <v>1.00093700926568</v>
      </c>
      <c r="I417" s="1">
        <f>VLOOKUP(F417,'[1]SUSMB vs SHAM all proteins sum'!$B$2:$E$3214,2,FALSE)</f>
        <v>0.59524065710181695</v>
      </c>
      <c r="J417" s="29">
        <f>VLOOKUP(F417,'[1]SUSMB vs SHAM all proteins sum'!$B$2:$E$3214,3,FALSE)</f>
        <v>0.97466335148258698</v>
      </c>
      <c r="K417" s="25">
        <f>VLOOKUP($E417,[1]AllProteinsNorm!$A$1:$Q$3226,4,FALSE)</f>
        <v>4603881.2974324897</v>
      </c>
      <c r="L417" s="1">
        <f>VLOOKUP($E417,[1]AllProteinsNorm!$A$1:$Q$3226,5,FALSE)</f>
        <v>5256953.4844817696</v>
      </c>
      <c r="M417" s="1">
        <f>VLOOKUP($E417,[1]AllProteinsNorm!$A$1:$Q$3226,10,FALSE)</f>
        <v>5375467.0362216197</v>
      </c>
      <c r="N417" s="1">
        <f>VLOOKUP($E417,[1]AllProteinsNorm!$A$1:$Q$3226,11,FALSE)</f>
        <v>4970988.7759438902</v>
      </c>
      <c r="O417" s="1">
        <f>VLOOKUP($E417,[1]AllProteinsNorm!$A$1:$Q$3226,15,FALSE)</f>
        <v>5398370.2510825498</v>
      </c>
      <c r="P417" s="1">
        <f>VLOOKUP($E417,[1]AllProteinsNorm!$A$1:$Q$3226,6,FALSE)</f>
        <v>5048592.0928768003</v>
      </c>
      <c r="Q417" s="1">
        <f>VLOOKUP($E417,[1]AllProteinsNorm!$A$1:$Q$3226,8,FALSE)</f>
        <v>5085646.7511952603</v>
      </c>
      <c r="R417" s="1">
        <f>VLOOKUP($E417,[1]AllProteinsNorm!$A$1:$Q$3226,13,FALSE)</f>
        <v>5184922.7515590005</v>
      </c>
      <c r="S417" s="1">
        <f>VLOOKUP($E417,[1]AllProteinsNorm!$A$1:$Q$3226,16,FALSE)</f>
        <v>5037183.2364921803</v>
      </c>
      <c r="T417" s="1">
        <f>VLOOKUP($E417,[1]AllProteinsNorm!$A$1:$Q$3226,17,FALSE)</f>
        <v>5230788.1212603999</v>
      </c>
      <c r="U417" s="1">
        <f>VLOOKUP($E417,[1]AllProteinsNorm!$A$1:$Q$3226,3,FALSE)</f>
        <v>4482994.9445905397</v>
      </c>
      <c r="V417" s="1">
        <f>VLOOKUP($E417,[1]AllProteinsNorm!$A$1:$Q$3226,7,FALSE)</f>
        <v>4934236.5488217901</v>
      </c>
      <c r="W417" s="1">
        <f>VLOOKUP($E417,[1]AllProteinsNorm!$A$1:$Q$3226,9,FALSE)</f>
        <v>5181725.7665286902</v>
      </c>
      <c r="X417" s="1">
        <f>VLOOKUP($E417,[1]AllProteinsNorm!$A$1:$Q$3226,12,FALSE)</f>
        <v>5541772.9296103697</v>
      </c>
      <c r="Y417" s="29">
        <f>VLOOKUP($E417,[1]AllProteinsNorm!$A$1:$Q$3226,14,FALSE)</f>
        <v>4834390.4133394901</v>
      </c>
      <c r="Z417" s="25">
        <f t="shared" si="75"/>
        <v>0.89899677365724029</v>
      </c>
      <c r="AA417" s="1">
        <f t="shared" si="75"/>
        <v>1.0265217360080294</v>
      </c>
      <c r="AB417" s="1">
        <f t="shared" si="75"/>
        <v>1.0496637967532103</v>
      </c>
      <c r="AC417" s="1">
        <f t="shared" si="75"/>
        <v>0.97068160161995187</v>
      </c>
      <c r="AD417" s="1">
        <f t="shared" si="75"/>
        <v>1.0541360919615681</v>
      </c>
      <c r="AE417" s="1">
        <f t="shared" si="75"/>
        <v>0.985835148603601</v>
      </c>
      <c r="AF417" s="1">
        <f t="shared" si="75"/>
        <v>0.99307078656321657</v>
      </c>
      <c r="AG417" s="1">
        <f t="shared" si="75"/>
        <v>1.0124563437187344</v>
      </c>
      <c r="AH417" s="1">
        <f t="shared" si="75"/>
        <v>0.98360734896710467</v>
      </c>
      <c r="AI417" s="1">
        <f t="shared" si="75"/>
        <v>1.0214124433052181</v>
      </c>
      <c r="AJ417" s="1">
        <f t="shared" si="75"/>
        <v>0.87539137765263197</v>
      </c>
      <c r="AK417" s="1">
        <f t="shared" si="75"/>
        <v>0.96350501919461617</v>
      </c>
      <c r="AL417" s="1">
        <f t="shared" si="75"/>
        <v>1.0118320706234916</v>
      </c>
      <c r="AM417" s="1">
        <f t="shared" si="75"/>
        <v>1.0821382355881235</v>
      </c>
      <c r="AN417" s="29">
        <f t="shared" si="75"/>
        <v>0.94400813214177448</v>
      </c>
      <c r="AO417" s="1">
        <f t="shared" si="72"/>
        <v>300028.70235909044</v>
      </c>
      <c r="AP417" s="1">
        <f t="shared" si="73"/>
        <v>76933.36145748639</v>
      </c>
      <c r="AQ417" s="29">
        <f t="shared" si="74"/>
        <v>353684.59356398683</v>
      </c>
    </row>
    <row r="418" spans="1:43" x14ac:dyDescent="0.2">
      <c r="A418" s="26"/>
      <c r="E418" s="25" t="s">
        <v>824</v>
      </c>
      <c r="F418" s="26" t="s">
        <v>825</v>
      </c>
      <c r="G418" s="1">
        <v>0.33219583805251701</v>
      </c>
      <c r="H418" s="1">
        <v>0.85478159831121303</v>
      </c>
      <c r="I418" s="1">
        <f>VLOOKUP(F418,'[1]SUSMB vs SHAM all proteins sum'!$B$2:$E$3214,2,FALSE)</f>
        <v>0.181286518440505</v>
      </c>
      <c r="J418" s="29">
        <f>VLOOKUP(F418,'[1]SUSMB vs SHAM all proteins sum'!$B$2:$E$3214,3,FALSE)</f>
        <v>1.28990667326638</v>
      </c>
      <c r="K418" s="25">
        <f>VLOOKUP($E418,[1]AllProteinsNorm!$A$1:$Q$3226,4,FALSE)</f>
        <v>990432.09467427898</v>
      </c>
      <c r="L418" s="1">
        <f>VLOOKUP($E418,[1]AllProteinsNorm!$A$1:$Q$3226,5,FALSE)</f>
        <v>516997.39859396301</v>
      </c>
      <c r="M418" s="1">
        <f>VLOOKUP($E418,[1]AllProteinsNorm!$A$1:$Q$3226,10,FALSE)</f>
        <v>491068.38074445003</v>
      </c>
      <c r="N418" s="1">
        <f>VLOOKUP($E418,[1]AllProteinsNorm!$A$1:$Q$3226,11,FALSE)</f>
        <v>413535.01589315198</v>
      </c>
      <c r="O418" s="1">
        <f>VLOOKUP($E418,[1]AllProteinsNorm!$A$1:$Q$3226,15,FALSE)</f>
        <v>545697.32924211503</v>
      </c>
      <c r="P418" s="1">
        <f>VLOOKUP($E418,[1]AllProteinsNorm!$A$1:$Q$3226,6,FALSE)</f>
        <v>490473.58966887399</v>
      </c>
      <c r="Q418" s="1">
        <f>VLOOKUP($E418,[1]AllProteinsNorm!$A$1:$Q$3226,8,FALSE)</f>
        <v>506009.80905943201</v>
      </c>
      <c r="R418" s="1">
        <f>VLOOKUP($E418,[1]AllProteinsNorm!$A$1:$Q$3226,13,FALSE)</f>
        <v>425468.83295019501</v>
      </c>
      <c r="S418" s="1">
        <f>VLOOKUP($E418,[1]AllProteinsNorm!$A$1:$Q$3226,16,FALSE)</f>
        <v>508206.39099331899</v>
      </c>
      <c r="T418" s="1">
        <f>VLOOKUP($E418,[1]AllProteinsNorm!$A$1:$Q$3226,17,FALSE)</f>
        <v>482516.90693017101</v>
      </c>
      <c r="U418" s="1">
        <f>VLOOKUP($E418,[1]AllProteinsNorm!$A$1:$Q$3226,3,FALSE)</f>
        <v>819444.86106447096</v>
      </c>
      <c r="V418" s="1">
        <f>VLOOKUP($E418,[1]AllProteinsNorm!$A$1:$Q$3226,7,FALSE)</f>
        <v>538588.14772444498</v>
      </c>
      <c r="W418" s="1">
        <f>VLOOKUP($E418,[1]AllProteinsNorm!$A$1:$Q$3226,9,FALSE)</f>
        <v>676391.50462156499</v>
      </c>
      <c r="X418" s="1">
        <f>VLOOKUP($E418,[1]AllProteinsNorm!$A$1:$Q$3226,12,FALSE)</f>
        <v>916126.84330067004</v>
      </c>
      <c r="Y418" s="29">
        <f>VLOOKUP($E418,[1]AllProteinsNorm!$A$1:$Q$3226,14,FALSE)</f>
        <v>740935.35549041897</v>
      </c>
      <c r="Z418" s="25">
        <f t="shared" si="75"/>
        <v>1.6743110785803776</v>
      </c>
      <c r="AA418" s="1">
        <f t="shared" si="75"/>
        <v>0.87397659740396449</v>
      </c>
      <c r="AB418" s="1">
        <f t="shared" si="75"/>
        <v>0.83014396912425881</v>
      </c>
      <c r="AC418" s="1">
        <f t="shared" si="75"/>
        <v>0.69907494134519166</v>
      </c>
      <c r="AD418" s="1">
        <f t="shared" si="75"/>
        <v>0.92249341354620829</v>
      </c>
      <c r="AE418" s="1">
        <f t="shared" si="75"/>
        <v>0.82913848344519747</v>
      </c>
      <c r="AF418" s="1">
        <f t="shared" si="75"/>
        <v>0.855402236795619</v>
      </c>
      <c r="AG418" s="1">
        <f t="shared" si="75"/>
        <v>0.71924888584456659</v>
      </c>
      <c r="AH418" s="1">
        <f t="shared" si="75"/>
        <v>0.85911552666848601</v>
      </c>
      <c r="AI418" s="1">
        <f t="shared" si="75"/>
        <v>0.8156878267774722</v>
      </c>
      <c r="AJ418" s="1">
        <f t="shared" si="75"/>
        <v>1.3852596422748298</v>
      </c>
      <c r="AK418" s="1">
        <f t="shared" si="75"/>
        <v>0.91047544539000846</v>
      </c>
      <c r="AL418" s="1">
        <f t="shared" si="75"/>
        <v>1.1434300198217791</v>
      </c>
      <c r="AM418" s="1">
        <f t="shared" si="75"/>
        <v>1.548699129774894</v>
      </c>
      <c r="AN418" s="29">
        <f t="shared" si="75"/>
        <v>1.2525404627739549</v>
      </c>
      <c r="AO418" s="1">
        <f t="shared" si="72"/>
        <v>204231.9140292728</v>
      </c>
      <c r="AP418" s="1">
        <f t="shared" si="73"/>
        <v>30098.690771854952</v>
      </c>
      <c r="AQ418" s="29">
        <f t="shared" si="74"/>
        <v>128008.83210002055</v>
      </c>
    </row>
    <row r="419" spans="1:43" x14ac:dyDescent="0.2">
      <c r="A419" s="26"/>
      <c r="E419" s="25" t="s">
        <v>826</v>
      </c>
      <c r="F419" s="26" t="s">
        <v>827</v>
      </c>
      <c r="G419" s="1">
        <v>0.95794111246080704</v>
      </c>
      <c r="H419" s="1">
        <v>1.0573283855791999</v>
      </c>
      <c r="I419" s="1">
        <f>VLOOKUP(F419,'[1]SUSMB vs SHAM all proteins sum'!$B$2:$E$3214,2,FALSE)</f>
        <v>0.12143393976204001</v>
      </c>
      <c r="J419" s="29">
        <f>VLOOKUP(F419,'[1]SUSMB vs SHAM all proteins sum'!$B$2:$E$3214,3,FALSE)</f>
        <v>5.5498206137875501</v>
      </c>
      <c r="K419" s="25">
        <f>VLOOKUP($E419,[1]AllProteinsNorm!$A$1:$Q$3226,4,FALSE)</f>
        <v>324340.05593958899</v>
      </c>
      <c r="L419" s="1">
        <f>VLOOKUP($E419,[1]AllProteinsNorm!$A$1:$Q$3226,5,FALSE)</f>
        <v>188041.75493900001</v>
      </c>
      <c r="M419" s="1">
        <f>VLOOKUP($E419,[1]AllProteinsNorm!$A$1:$Q$3226,10,FALSE)</f>
        <v>2456.55793504857</v>
      </c>
      <c r="N419" s="1">
        <f>VLOOKUP($E419,[1]AllProteinsNorm!$A$1:$Q$3226,11,FALSE)</f>
        <v>19638.475950984299</v>
      </c>
      <c r="O419" s="1">
        <f>VLOOKUP($E419,[1]AllProteinsNorm!$A$1:$Q$3226,15,FALSE)</f>
        <v>15150.291523874301</v>
      </c>
      <c r="P419" s="1">
        <f>VLOOKUP($E419,[1]AllProteinsNorm!$A$1:$Q$3226,6,FALSE)</f>
        <v>33664.227903914703</v>
      </c>
      <c r="Q419" s="1">
        <f>VLOOKUP($E419,[1]AllProteinsNorm!$A$1:$Q$3226,8,FALSE)</f>
        <v>29914.852658525899</v>
      </c>
      <c r="R419" s="1">
        <f>VLOOKUP($E419,[1]AllProteinsNorm!$A$1:$Q$3226,13,FALSE)</f>
        <v>14919.631585833</v>
      </c>
      <c r="S419" s="1">
        <f>VLOOKUP($E419,[1]AllProteinsNorm!$A$1:$Q$3226,16,FALSE)</f>
        <v>16086.2952806542</v>
      </c>
      <c r="T419" s="1">
        <f>VLOOKUP($E419,[1]AllProteinsNorm!$A$1:$Q$3226,17,FALSE)</f>
        <v>243719.602506383</v>
      </c>
      <c r="U419" s="1">
        <f>VLOOKUP($E419,[1]AllProteinsNorm!$A$1:$Q$3226,3,FALSE)</f>
        <v>34321.725394761401</v>
      </c>
      <c r="V419" s="1">
        <f>VLOOKUP($E419,[1]AllProteinsNorm!$A$1:$Q$3226,7,FALSE)</f>
        <v>252859.805777086</v>
      </c>
      <c r="W419" s="1">
        <f>VLOOKUP($E419,[1]AllProteinsNorm!$A$1:$Q$3226,9,FALSE)</f>
        <v>253641.249574127</v>
      </c>
      <c r="X419" s="1">
        <f>VLOOKUP($E419,[1]AllProteinsNorm!$A$1:$Q$3226,12,FALSE)</f>
        <v>361897.39259672799</v>
      </c>
      <c r="Y419" s="29">
        <f>VLOOKUP($E419,[1]AllProteinsNorm!$A$1:$Q$3226,14,FALSE)</f>
        <v>294612.48195529199</v>
      </c>
      <c r="Z419" s="25">
        <f t="shared" si="75"/>
        <v>2.9505462387627155</v>
      </c>
      <c r="AA419" s="1">
        <f t="shared" si="75"/>
        <v>1.7106301938510724</v>
      </c>
      <c r="AB419" s="1">
        <f t="shared" si="75"/>
        <v>2.2347494991214703E-2</v>
      </c>
      <c r="AC419" s="1">
        <f t="shared" si="75"/>
        <v>0.17865271430736065</v>
      </c>
      <c r="AD419" s="1">
        <f t="shared" si="75"/>
        <v>0.13782335808763632</v>
      </c>
      <c r="AE419" s="1">
        <f t="shared" si="75"/>
        <v>0.30624605010627187</v>
      </c>
      <c r="AF419" s="1">
        <f t="shared" si="75"/>
        <v>0.27213769739003352</v>
      </c>
      <c r="AG419" s="1">
        <f t="shared" si="75"/>
        <v>0.13572502702997699</v>
      </c>
      <c r="AH419" s="1">
        <f t="shared" si="75"/>
        <v>0.14633825568803971</v>
      </c>
      <c r="AI419" s="1">
        <f t="shared" si="75"/>
        <v>2.2171358218606581</v>
      </c>
      <c r="AJ419" s="1">
        <f t="shared" si="75"/>
        <v>0.31222735495310516</v>
      </c>
      <c r="AK419" s="1">
        <f t="shared" si="75"/>
        <v>2.3002849484887999</v>
      </c>
      <c r="AL419" s="1">
        <f t="shared" si="75"/>
        <v>2.3073938023412306</v>
      </c>
      <c r="AM419" s="1">
        <f t="shared" si="75"/>
        <v>3.2922081962740837</v>
      </c>
      <c r="AN419" s="29">
        <f t="shared" si="75"/>
        <v>2.6801122297630839</v>
      </c>
      <c r="AO419" s="1">
        <f t="shared" si="72"/>
        <v>127090.05582367176</v>
      </c>
      <c r="AP419" s="1">
        <f t="shared" si="73"/>
        <v>88338.876807025546</v>
      </c>
      <c r="AQ419" s="29">
        <f t="shared" si="74"/>
        <v>109995.53218272277</v>
      </c>
    </row>
    <row r="420" spans="1:43" x14ac:dyDescent="0.2">
      <c r="A420" s="26"/>
      <c r="E420" s="25" t="s">
        <v>828</v>
      </c>
      <c r="F420" s="26" t="s">
        <v>829</v>
      </c>
      <c r="G420" s="1">
        <v>0.97197599449942595</v>
      </c>
      <c r="H420" s="1">
        <v>0.96513091137474705</v>
      </c>
      <c r="I420" s="1">
        <f>VLOOKUP(F420,'[1]SUSMB vs SHAM all proteins sum'!$B$2:$E$3214,2,FALSE)</f>
        <v>0.19387488789235699</v>
      </c>
      <c r="J420" s="29">
        <f>VLOOKUP(F420,'[1]SUSMB vs SHAM all proteins sum'!$B$2:$E$3214,3,FALSE)</f>
        <v>3.0347345153790002</v>
      </c>
      <c r="K420" s="25">
        <f>VLOOKUP($E420,[1]AllProteinsNorm!$A$1:$Q$3226,4,FALSE)</f>
        <v>561728.45990433102</v>
      </c>
      <c r="L420" s="1">
        <f>VLOOKUP($E420,[1]AllProteinsNorm!$A$1:$Q$3226,5,FALSE)</f>
        <v>44339.423133205099</v>
      </c>
      <c r="M420" s="1">
        <f>VLOOKUP($E420,[1]AllProteinsNorm!$A$1:$Q$3226,10,FALSE)</f>
        <v>470460.56035095302</v>
      </c>
      <c r="N420" s="1">
        <f>VLOOKUP($E420,[1]AllProteinsNorm!$A$1:$Q$3226,11,FALSE)</f>
        <v>50422.113993100698</v>
      </c>
      <c r="O420" s="1">
        <f>VLOOKUP($E420,[1]AllProteinsNorm!$A$1:$Q$3226,15,FALSE)</f>
        <v>25235.564931045999</v>
      </c>
      <c r="P420" s="1">
        <f>VLOOKUP($E420,[1]AllProteinsNorm!$A$1:$Q$3226,6,FALSE)</f>
        <v>63498.985208271202</v>
      </c>
      <c r="Q420" s="1">
        <f>VLOOKUP($E420,[1]AllProteinsNorm!$A$1:$Q$3226,8,FALSE)</f>
        <v>10600.4311281913</v>
      </c>
      <c r="R420" s="1">
        <f>VLOOKUP($E420,[1]AllProteinsNorm!$A$1:$Q$3226,13,FALSE)</f>
        <v>469750.12502746499</v>
      </c>
      <c r="S420" s="1">
        <f>VLOOKUP($E420,[1]AllProteinsNorm!$A$1:$Q$3226,16,FALSE)</f>
        <v>68995.219080388299</v>
      </c>
      <c r="T420" s="1">
        <f>VLOOKUP($E420,[1]AllProteinsNorm!$A$1:$Q$3226,17,FALSE)</f>
        <v>572306.50324833801</v>
      </c>
      <c r="U420" s="1">
        <f>VLOOKUP($E420,[1]AllProteinsNorm!$A$1:$Q$3226,3,FALSE)</f>
        <v>788556.96482528804</v>
      </c>
      <c r="V420" s="1">
        <f>VLOOKUP($E420,[1]AllProteinsNorm!$A$1:$Q$3226,7,FALSE)</f>
        <v>315795.67098172999</v>
      </c>
      <c r="W420" s="1">
        <f>VLOOKUP($E420,[1]AllProteinsNorm!$A$1:$Q$3226,9,FALSE)</f>
        <v>62516.317423058899</v>
      </c>
      <c r="X420" s="1">
        <f>VLOOKUP($E420,[1]AllProteinsNorm!$A$1:$Q$3226,12,FALSE)</f>
        <v>549606.86900938395</v>
      </c>
      <c r="Y420" s="29">
        <f>VLOOKUP($E420,[1]AllProteinsNorm!$A$1:$Q$3226,14,FALSE)</f>
        <v>448531.04308887402</v>
      </c>
      <c r="Z420" s="25">
        <f t="shared" si="75"/>
        <v>2.437663711731076</v>
      </c>
      <c r="AA420" s="1">
        <f t="shared" si="75"/>
        <v>0.19241432557878865</v>
      </c>
      <c r="AB420" s="1">
        <f t="shared" si="75"/>
        <v>2.0415996653676829</v>
      </c>
      <c r="AC420" s="1">
        <f t="shared" si="75"/>
        <v>0.21881062884134919</v>
      </c>
      <c r="AD420" s="1">
        <f t="shared" si="75"/>
        <v>0.1095116684811039</v>
      </c>
      <c r="AE420" s="1">
        <f t="shared" si="75"/>
        <v>0.2755587139030013</v>
      </c>
      <c r="AF420" s="1">
        <f t="shared" si="75"/>
        <v>4.6001383469688087E-2</v>
      </c>
      <c r="AG420" s="1">
        <f t="shared" si="75"/>
        <v>2.0385166768221255</v>
      </c>
      <c r="AH420" s="1">
        <f t="shared" si="75"/>
        <v>0.29941004211152544</v>
      </c>
      <c r="AI420" s="1">
        <f t="shared" si="75"/>
        <v>2.4835679416951337</v>
      </c>
      <c r="AJ420" s="1">
        <f t="shared" si="75"/>
        <v>3.4220033966496604</v>
      </c>
      <c r="AK420" s="1">
        <f t="shared" si="75"/>
        <v>1.3704195219253021</v>
      </c>
      <c r="AL420" s="1">
        <f t="shared" si="75"/>
        <v>0.27129435172148186</v>
      </c>
      <c r="AM420" s="1">
        <f t="shared" si="75"/>
        <v>2.3850611388472047</v>
      </c>
      <c r="AN420" s="29">
        <f t="shared" si="75"/>
        <v>1.946434844175154</v>
      </c>
      <c r="AO420" s="1">
        <f t="shared" si="72"/>
        <v>235164.04367290781</v>
      </c>
      <c r="AP420" s="1">
        <f t="shared" si="73"/>
        <v>235026.82424597183</v>
      </c>
      <c r="AQ420" s="29">
        <f t="shared" si="74"/>
        <v>241352.08481483613</v>
      </c>
    </row>
    <row r="421" spans="1:43" x14ac:dyDescent="0.2">
      <c r="A421" s="26"/>
      <c r="E421" s="25" t="s">
        <v>830</v>
      </c>
      <c r="F421" s="26" t="s">
        <v>831</v>
      </c>
      <c r="G421" s="1">
        <v>9.5813639966085301E-2</v>
      </c>
      <c r="H421" s="43">
        <v>1.51829955075852</v>
      </c>
      <c r="I421" s="1">
        <f>VLOOKUP(F421,'[1]SUSMB vs SHAM all proteins sum'!$B$2:$E$3214,2,FALSE)</f>
        <v>0.92241602617249796</v>
      </c>
      <c r="J421" s="29">
        <f>VLOOKUP(F421,'[1]SUSMB vs SHAM all proteins sum'!$B$2:$E$3214,3,FALSE)</f>
        <v>1.0191118881125001</v>
      </c>
      <c r="K421" s="25">
        <f>VLOOKUP($E421,[1]AllProteinsNorm!$A$1:$Q$3226,4,FALSE)</f>
        <v>218092.868225938</v>
      </c>
      <c r="L421" s="1">
        <f>VLOOKUP($E421,[1]AllProteinsNorm!$A$1:$Q$3226,5,FALSE)</f>
        <v>99889.398509080507</v>
      </c>
      <c r="M421" s="1">
        <f>VLOOKUP($E421,[1]AllProteinsNorm!$A$1:$Q$3226,10,FALSE)</f>
        <v>172342.14462996399</v>
      </c>
      <c r="N421" s="1">
        <f>VLOOKUP($E421,[1]AllProteinsNorm!$A$1:$Q$3226,11,FALSE)</f>
        <v>129456.221879886</v>
      </c>
      <c r="O421" s="1">
        <f>VLOOKUP($E421,[1]AllProteinsNorm!$A$1:$Q$3226,15,FALSE)</f>
        <v>253498.26663513799</v>
      </c>
      <c r="P421" s="1">
        <f>VLOOKUP($E421,[1]AllProteinsNorm!$A$1:$Q$3226,6,FALSE)</f>
        <v>230838.623448862</v>
      </c>
      <c r="Q421" s="1">
        <f>VLOOKUP($E421,[1]AllProteinsNorm!$A$1:$Q$3226,8,FALSE)</f>
        <v>301354.594543638</v>
      </c>
      <c r="R421" s="1">
        <f>VLOOKUP($E421,[1]AllProteinsNorm!$A$1:$Q$3226,13,FALSE)</f>
        <v>388909.13205318298</v>
      </c>
      <c r="S421" s="1">
        <f>VLOOKUP($E421,[1]AllProteinsNorm!$A$1:$Q$3226,16,FALSE)</f>
        <v>170769.08263001</v>
      </c>
      <c r="T421" s="1">
        <f>VLOOKUP($E421,[1]AllProteinsNorm!$A$1:$Q$3226,17,FALSE)</f>
        <v>215176.042388776</v>
      </c>
      <c r="U421" s="1">
        <f>VLOOKUP($E421,[1]AllProteinsNorm!$A$1:$Q$3226,3,FALSE)</f>
        <v>170406.67185723101</v>
      </c>
      <c r="V421" s="1">
        <f>VLOOKUP($E421,[1]AllProteinsNorm!$A$1:$Q$3226,7,FALSE)</f>
        <v>187145.55026179799</v>
      </c>
      <c r="W421" s="1">
        <f>VLOOKUP($E421,[1]AllProteinsNorm!$A$1:$Q$3226,9,FALSE)</f>
        <v>169834.168203054</v>
      </c>
      <c r="X421" s="1">
        <f>VLOOKUP($E421,[1]AllProteinsNorm!$A$1:$Q$3226,12,FALSE)</f>
        <v>124355.611044401</v>
      </c>
      <c r="Y421" s="29">
        <f>VLOOKUP($E421,[1]AllProteinsNorm!$A$1:$Q$3226,14,FALSE)</f>
        <v>201095.82852049699</v>
      </c>
      <c r="Z421" s="25">
        <f t="shared" si="75"/>
        <v>1.248701120889931</v>
      </c>
      <c r="AA421" s="1">
        <f t="shared" si="75"/>
        <v>0.57192151626934928</v>
      </c>
      <c r="AB421" s="1">
        <f t="shared" si="75"/>
        <v>0.98675317045702571</v>
      </c>
      <c r="AC421" s="1">
        <f t="shared" si="75"/>
        <v>0.74120777392923398</v>
      </c>
      <c r="AD421" s="1">
        <f t="shared" si="75"/>
        <v>1.45141641845446</v>
      </c>
      <c r="AE421" s="1">
        <f t="shared" si="75"/>
        <v>1.3216775504399598</v>
      </c>
      <c r="AF421" s="1">
        <f t="shared" si="75"/>
        <v>1.7254201068240962</v>
      </c>
      <c r="AG421" s="1">
        <f t="shared" si="75"/>
        <v>2.2267177880206503</v>
      </c>
      <c r="AH421" s="1">
        <f t="shared" si="75"/>
        <v>0.97774652893522707</v>
      </c>
      <c r="AI421" s="1">
        <f t="shared" si="75"/>
        <v>1.2320006954155334</v>
      </c>
      <c r="AJ421" s="1">
        <f t="shared" si="75"/>
        <v>0.97567152876730368</v>
      </c>
      <c r="AK421" s="1">
        <f t="shared" si="75"/>
        <v>1.0715107755810478</v>
      </c>
      <c r="AL421" s="1">
        <f t="shared" si="75"/>
        <v>0.9723936317847035</v>
      </c>
      <c r="AM421" s="1">
        <f t="shared" si="75"/>
        <v>0.71200398327205761</v>
      </c>
      <c r="AN421" s="29">
        <f t="shared" si="75"/>
        <v>1.1513837592327532</v>
      </c>
      <c r="AO421" s="1">
        <f t="shared" si="72"/>
        <v>56109.327382324933</v>
      </c>
      <c r="AP421" s="1">
        <f t="shared" si="73"/>
        <v>76340.766447025904</v>
      </c>
      <c r="AQ421" s="29">
        <f t="shared" si="74"/>
        <v>25856.96391603964</v>
      </c>
    </row>
    <row r="422" spans="1:43" x14ac:dyDescent="0.2">
      <c r="A422" s="26"/>
      <c r="E422" s="25" t="s">
        <v>832</v>
      </c>
      <c r="F422" s="26" t="s">
        <v>833</v>
      </c>
      <c r="G422" s="1">
        <v>8.4293351051750204E-2</v>
      </c>
      <c r="H422" s="1">
        <v>1.1155092661714201</v>
      </c>
      <c r="I422" s="1">
        <f>VLOOKUP(F422,'[1]SUSMB vs SHAM all proteins sum'!$B$2:$E$3214,2,FALSE)</f>
        <v>0.84372969231920703</v>
      </c>
      <c r="J422" s="29">
        <f>VLOOKUP(F422,'[1]SUSMB vs SHAM all proteins sum'!$B$2:$E$3214,3,FALSE)</f>
        <v>0.98625516625015897</v>
      </c>
      <c r="K422" s="25">
        <f>VLOOKUP($E422,[1]AllProteinsNorm!$A$1:$Q$3226,4,FALSE)</f>
        <v>11406539.3572376</v>
      </c>
      <c r="L422" s="1">
        <f>VLOOKUP($E422,[1]AllProteinsNorm!$A$1:$Q$3226,5,FALSE)</f>
        <v>11470512.338123299</v>
      </c>
      <c r="M422" s="1">
        <f>VLOOKUP($E422,[1]AllProteinsNorm!$A$1:$Q$3226,10,FALSE)</f>
        <v>12929428.869436501</v>
      </c>
      <c r="N422" s="1">
        <f>VLOOKUP($E422,[1]AllProteinsNorm!$A$1:$Q$3226,11,FALSE)</f>
        <v>9753705.5166224409</v>
      </c>
      <c r="O422" s="1">
        <f>VLOOKUP($E422,[1]AllProteinsNorm!$A$1:$Q$3226,15,FALSE)</f>
        <v>11460800.921289699</v>
      </c>
      <c r="P422" s="1">
        <f>VLOOKUP($E422,[1]AllProteinsNorm!$A$1:$Q$3226,6,FALSE)</f>
        <v>13000014.5746255</v>
      </c>
      <c r="Q422" s="1">
        <f>VLOOKUP($E422,[1]AllProteinsNorm!$A$1:$Q$3226,8,FALSE)</f>
        <v>14031268.454163101</v>
      </c>
      <c r="R422" s="1">
        <f>VLOOKUP($E422,[1]AllProteinsNorm!$A$1:$Q$3226,13,FALSE)</f>
        <v>12704778.127328699</v>
      </c>
      <c r="S422" s="1">
        <f>VLOOKUP($E422,[1]AllProteinsNorm!$A$1:$Q$3226,16,FALSE)</f>
        <v>12237140.501570599</v>
      </c>
      <c r="T422" s="1">
        <f>VLOOKUP($E422,[1]AllProteinsNorm!$A$1:$Q$3226,17,FALSE)</f>
        <v>11518045.1137593</v>
      </c>
      <c r="U422" s="1">
        <f>VLOOKUP($E422,[1]AllProteinsNorm!$A$1:$Q$3226,3,FALSE)</f>
        <v>11628263.731785299</v>
      </c>
      <c r="V422" s="1">
        <f>VLOOKUP($E422,[1]AllProteinsNorm!$A$1:$Q$3226,7,FALSE)</f>
        <v>11131583.371233599</v>
      </c>
      <c r="W422" s="1">
        <f>VLOOKUP($E422,[1]AllProteinsNorm!$A$1:$Q$3226,9,FALSE)</f>
        <v>11095404.1536169</v>
      </c>
      <c r="X422" s="1">
        <f>VLOOKUP($E422,[1]AllProteinsNorm!$A$1:$Q$3226,12,FALSE)</f>
        <v>12992893.903030699</v>
      </c>
      <c r="Y422" s="29">
        <f>VLOOKUP($E422,[1]AllProteinsNorm!$A$1:$Q$3226,14,FALSE)</f>
        <v>9456409.9223391302</v>
      </c>
      <c r="Z422" s="25">
        <f t="shared" si="75"/>
        <v>1.0002053591860469</v>
      </c>
      <c r="AA422" s="1">
        <f t="shared" si="75"/>
        <v>1.005814958760556</v>
      </c>
      <c r="AB422" s="1">
        <f t="shared" si="75"/>
        <v>1.1337429908765098</v>
      </c>
      <c r="AC422" s="1">
        <f t="shared" si="75"/>
        <v>0.85527329754560033</v>
      </c>
      <c r="AD422" s="1">
        <f t="shared" si="75"/>
        <v>1.0049633936312872</v>
      </c>
      <c r="AE422" s="1">
        <f t="shared" si="75"/>
        <v>1.1399324404896536</v>
      </c>
      <c r="AF422" s="1">
        <f t="shared" si="75"/>
        <v>1.2303600123140941</v>
      </c>
      <c r="AG422" s="1">
        <f t="shared" si="75"/>
        <v>1.1140440384454404</v>
      </c>
      <c r="AH422" s="1">
        <f t="shared" si="75"/>
        <v>1.0730382921106847</v>
      </c>
      <c r="AI422" s="1">
        <f t="shared" si="75"/>
        <v>1.0099829658518522</v>
      </c>
      <c r="AJ422" s="1">
        <f t="shared" si="75"/>
        <v>1.0196477071882977</v>
      </c>
      <c r="AK422" s="1">
        <f t="shared" si="75"/>
        <v>0.97609529020469654</v>
      </c>
      <c r="AL422" s="1">
        <f t="shared" si="75"/>
        <v>0.97292284269734453</v>
      </c>
      <c r="AM422" s="1">
        <f t="shared" si="75"/>
        <v>1.1393080500705206</v>
      </c>
      <c r="AN422" s="29">
        <f t="shared" si="75"/>
        <v>0.82920433505384417</v>
      </c>
      <c r="AO422" s="1">
        <f t="shared" si="72"/>
        <v>1005789.4020975785</v>
      </c>
      <c r="AP422" s="1">
        <f t="shared" si="73"/>
        <v>833492.43753388233</v>
      </c>
      <c r="AQ422" s="29">
        <f t="shared" si="74"/>
        <v>1134465.0807302797</v>
      </c>
    </row>
    <row r="423" spans="1:43" x14ac:dyDescent="0.2">
      <c r="A423" s="26"/>
      <c r="E423" s="25" t="s">
        <v>834</v>
      </c>
      <c r="F423" s="26" t="s">
        <v>835</v>
      </c>
      <c r="G423" s="1">
        <v>0.35473411826972601</v>
      </c>
      <c r="H423" s="1">
        <v>0.82597863569946905</v>
      </c>
      <c r="I423" s="1">
        <f>VLOOKUP(F423,'[1]SUSMB vs SHAM all proteins sum'!$B$2:$E$3214,2,FALSE)</f>
        <v>0.159440073914936</v>
      </c>
      <c r="J423" s="29">
        <f>VLOOKUP(F423,'[1]SUSMB vs SHAM all proteins sum'!$B$2:$E$3214,3,FALSE)</f>
        <v>0.73713686536295997</v>
      </c>
      <c r="K423" s="25">
        <f>VLOOKUP($E423,[1]AllProteinsNorm!$A$1:$Q$3226,4,FALSE)</f>
        <v>313708.58331231598</v>
      </c>
      <c r="L423" s="1">
        <f>VLOOKUP($E423,[1]AllProteinsNorm!$A$1:$Q$3226,5,FALSE)</f>
        <v>452536.523835395</v>
      </c>
      <c r="M423" s="1">
        <f>VLOOKUP($E423,[1]AllProteinsNorm!$A$1:$Q$3226,10,FALSE)</f>
        <v>373651.89431431401</v>
      </c>
      <c r="N423" s="1">
        <f>VLOOKUP($E423,[1]AllProteinsNorm!$A$1:$Q$3226,11,FALSE)</f>
        <v>307747.88287848601</v>
      </c>
      <c r="O423" s="1">
        <f>VLOOKUP($E423,[1]AllProteinsNorm!$A$1:$Q$3226,15,FALSE)</f>
        <v>209980.90117707799</v>
      </c>
      <c r="P423" s="1">
        <f>VLOOKUP($E423,[1]AllProteinsNorm!$A$1:$Q$3226,6,FALSE)</f>
        <v>373136.40654888999</v>
      </c>
      <c r="Q423" s="1">
        <f>VLOOKUP($E423,[1]AllProteinsNorm!$A$1:$Q$3226,8,FALSE)</f>
        <v>262164.34627302497</v>
      </c>
      <c r="R423" s="1">
        <f>VLOOKUP($E423,[1]AllProteinsNorm!$A$1:$Q$3226,13,FALSE)</f>
        <v>366944.55985817098</v>
      </c>
      <c r="S423" s="1">
        <f>VLOOKUP($E423,[1]AllProteinsNorm!$A$1:$Q$3226,16,FALSE)</f>
        <v>195363.740656721</v>
      </c>
      <c r="T423" s="1">
        <f>VLOOKUP($E423,[1]AllProteinsNorm!$A$1:$Q$3226,17,FALSE)</f>
        <v>187923.24279428399</v>
      </c>
      <c r="U423" s="1">
        <f>VLOOKUP($E423,[1]AllProteinsNorm!$A$1:$Q$3226,3,FALSE)</f>
        <v>144175.775029418</v>
      </c>
      <c r="V423" s="1">
        <f>VLOOKUP($E423,[1]AllProteinsNorm!$A$1:$Q$3226,7,FALSE)</f>
        <v>329117.78535467503</v>
      </c>
      <c r="W423" s="1">
        <f>VLOOKUP($E423,[1]AllProteinsNorm!$A$1:$Q$3226,9,FALSE)</f>
        <v>290012.64445696602</v>
      </c>
      <c r="X423" s="1">
        <f>VLOOKUP($E423,[1]AllProteinsNorm!$A$1:$Q$3226,12,FALSE)</f>
        <v>274160.05262419599</v>
      </c>
      <c r="Y423" s="29">
        <f>VLOOKUP($E423,[1]AllProteinsNorm!$A$1:$Q$3226,14,FALSE)</f>
        <v>197741.57916398699</v>
      </c>
      <c r="Z423" s="25">
        <f t="shared" si="75"/>
        <v>0.94625875771581736</v>
      </c>
      <c r="AA423" s="1">
        <f t="shared" si="75"/>
        <v>1.3650141298148655</v>
      </c>
      <c r="AB423" s="1">
        <f t="shared" si="75"/>
        <v>1.1270695038013123</v>
      </c>
      <c r="AC423" s="1">
        <f t="shared" si="75"/>
        <v>0.92827912538291191</v>
      </c>
      <c r="AD423" s="1">
        <f t="shared" si="75"/>
        <v>0.63337848328509205</v>
      </c>
      <c r="AE423" s="1">
        <f t="shared" si="75"/>
        <v>1.125514605916857</v>
      </c>
      <c r="AF423" s="1">
        <f t="shared" si="75"/>
        <v>0.79078266205651737</v>
      </c>
      <c r="AG423" s="1">
        <f t="shared" si="75"/>
        <v>1.1068377527186979</v>
      </c>
      <c r="AH423" s="1">
        <f t="shared" si="75"/>
        <v>0.58928783071421387</v>
      </c>
      <c r="AI423" s="1">
        <f t="shared" si="75"/>
        <v>0.56684459314080182</v>
      </c>
      <c r="AJ423" s="1">
        <f t="shared" si="75"/>
        <v>0.43488637872630431</v>
      </c>
      <c r="AK423" s="1">
        <f t="shared" si="75"/>
        <v>0.99273849450860485</v>
      </c>
      <c r="AL423" s="1">
        <f t="shared" si="75"/>
        <v>0.87478322004507891</v>
      </c>
      <c r="AM423" s="1">
        <f t="shared" si="75"/>
        <v>0.82696605898474917</v>
      </c>
      <c r="AN423" s="29">
        <f t="shared" si="75"/>
        <v>0.59646025324781826</v>
      </c>
      <c r="AO423" s="1">
        <f t="shared" si="72"/>
        <v>80092.706392387365</v>
      </c>
      <c r="AP423" s="1">
        <f t="shared" si="73"/>
        <v>80189.051596505742</v>
      </c>
      <c r="AQ423" s="29">
        <f t="shared" si="74"/>
        <v>66828.573736288527</v>
      </c>
    </row>
    <row r="424" spans="1:43" x14ac:dyDescent="0.2">
      <c r="A424" s="26"/>
      <c r="E424" s="25" t="s">
        <v>836</v>
      </c>
      <c r="F424" s="26" t="s">
        <v>837</v>
      </c>
      <c r="G424" s="1">
        <v>0.6148090898452</v>
      </c>
      <c r="H424" s="1">
        <v>0.95850075062732498</v>
      </c>
      <c r="I424" s="1">
        <f>VLOOKUP(F424,'[1]SUSMB vs SHAM all proteins sum'!$B$2:$E$3214,2,FALSE)</f>
        <v>0.13383135797904</v>
      </c>
      <c r="J424" s="29">
        <f>VLOOKUP(F424,'[1]SUSMB vs SHAM all proteins sum'!$B$2:$E$3214,3,FALSE)</f>
        <v>1.1780707934610599</v>
      </c>
      <c r="K424" s="25">
        <f>VLOOKUP($E424,[1]AllProteinsNorm!$A$1:$Q$3226,4,FALSE)</f>
        <v>5011954.8087360803</v>
      </c>
      <c r="L424" s="1">
        <f>VLOOKUP($E424,[1]AllProteinsNorm!$A$1:$Q$3226,5,FALSE)</f>
        <v>5967250.4480448002</v>
      </c>
      <c r="M424" s="1">
        <f>VLOOKUP($E424,[1]AllProteinsNorm!$A$1:$Q$3226,10,FALSE)</f>
        <v>4818006.1065708101</v>
      </c>
      <c r="N424" s="1">
        <f>VLOOKUP($E424,[1]AllProteinsNorm!$A$1:$Q$3226,11,FALSE)</f>
        <v>5071696.20233161</v>
      </c>
      <c r="O424" s="1">
        <f>VLOOKUP($E424,[1]AllProteinsNorm!$A$1:$Q$3226,15,FALSE)</f>
        <v>4285320.1165405596</v>
      </c>
      <c r="P424" s="1">
        <f>VLOOKUP($E424,[1]AllProteinsNorm!$A$1:$Q$3226,6,FALSE)</f>
        <v>4803389.8394601503</v>
      </c>
      <c r="Q424" s="1">
        <f>VLOOKUP($E424,[1]AllProteinsNorm!$A$1:$Q$3226,8,FALSE)</f>
        <v>3786561.1698910901</v>
      </c>
      <c r="R424" s="1">
        <f>VLOOKUP($E424,[1]AllProteinsNorm!$A$1:$Q$3226,13,FALSE)</f>
        <v>5168306.7803154001</v>
      </c>
      <c r="S424" s="1">
        <f>VLOOKUP($E424,[1]AllProteinsNorm!$A$1:$Q$3226,16,FALSE)</f>
        <v>5269821.4282755097</v>
      </c>
      <c r="T424" s="1">
        <f>VLOOKUP($E424,[1]AllProteinsNorm!$A$1:$Q$3226,17,FALSE)</f>
        <v>5114586.7578773899</v>
      </c>
      <c r="U424" s="1">
        <f>VLOOKUP($E424,[1]AllProteinsNorm!$A$1:$Q$3226,3,FALSE)</f>
        <v>6597124.0953011801</v>
      </c>
      <c r="V424" s="1">
        <f>VLOOKUP($E424,[1]AllProteinsNorm!$A$1:$Q$3226,7,FALSE)</f>
        <v>4682712.8902879804</v>
      </c>
      <c r="W424" s="1">
        <f>VLOOKUP($E424,[1]AllProteinsNorm!$A$1:$Q$3226,9,FALSE)</f>
        <v>6341445.7118008696</v>
      </c>
      <c r="X424" s="1">
        <f>VLOOKUP($E424,[1]AllProteinsNorm!$A$1:$Q$3226,12,FALSE)</f>
        <v>5033184.2797458796</v>
      </c>
      <c r="Y424" s="29">
        <f>VLOOKUP($E424,[1]AllProteinsNorm!$A$1:$Q$3226,14,FALSE)</f>
        <v>7207072.8204059098</v>
      </c>
      <c r="Z424" s="25">
        <f t="shared" si="75"/>
        <v>0.99624501933684062</v>
      </c>
      <c r="AA424" s="1">
        <f t="shared" si="75"/>
        <v>1.1861327096641039</v>
      </c>
      <c r="AB424" s="1">
        <f t="shared" si="75"/>
        <v>0.95769310977009792</v>
      </c>
      <c r="AC424" s="1">
        <f t="shared" si="75"/>
        <v>1.0081200397807695</v>
      </c>
      <c r="AD424" s="1">
        <f t="shared" si="75"/>
        <v>0.8518091214481881</v>
      </c>
      <c r="AE424" s="1">
        <f t="shared" si="75"/>
        <v>0.95478777964124073</v>
      </c>
      <c r="AF424" s="1">
        <f t="shared" si="75"/>
        <v>0.7526689385432811</v>
      </c>
      <c r="AG424" s="1">
        <f t="shared" si="75"/>
        <v>1.0273236860235169</v>
      </c>
      <c r="AH424" s="1">
        <f t="shared" si="75"/>
        <v>1.0475021326136</v>
      </c>
      <c r="AI424" s="1">
        <f t="shared" si="75"/>
        <v>1.0166455560652725</v>
      </c>
      <c r="AJ424" s="1">
        <f t="shared" si="75"/>
        <v>1.3113350524300285</v>
      </c>
      <c r="AK424" s="1">
        <f t="shared" si="75"/>
        <v>0.93080037070611155</v>
      </c>
      <c r="AL424" s="1">
        <f t="shared" si="75"/>
        <v>1.2605129030223179</v>
      </c>
      <c r="AM424" s="1">
        <f t="shared" si="75"/>
        <v>1.0004648807609307</v>
      </c>
      <c r="AN424" s="29">
        <f t="shared" si="75"/>
        <v>1.4325768438319113</v>
      </c>
      <c r="AO424" s="1">
        <f t="shared" si="72"/>
        <v>544056.71939566196</v>
      </c>
      <c r="AP424" s="1">
        <f t="shared" si="73"/>
        <v>543754.71020997595</v>
      </c>
      <c r="AQ424" s="29">
        <f t="shared" si="74"/>
        <v>958781.60953056719</v>
      </c>
    </row>
    <row r="425" spans="1:43" x14ac:dyDescent="0.2">
      <c r="A425" s="26"/>
      <c r="E425" s="25" t="s">
        <v>838</v>
      </c>
      <c r="F425" s="26" t="s">
        <v>839</v>
      </c>
      <c r="G425" s="1">
        <v>5.0863923774004297E-2</v>
      </c>
      <c r="H425" s="43">
        <v>1.7840167465994401</v>
      </c>
      <c r="I425" s="1">
        <f>VLOOKUP(F425,'[1]SUSMB vs SHAM all proteins sum'!$B$2:$E$3214,2,FALSE)</f>
        <v>0.11502891350712401</v>
      </c>
      <c r="J425" s="29">
        <f>VLOOKUP(F425,'[1]SUSMB vs SHAM all proteins sum'!$B$2:$E$3214,3,FALSE)</f>
        <v>1.78484719520644</v>
      </c>
      <c r="K425" s="25">
        <f>VLOOKUP($E425,[1]AllProteinsNorm!$A$1:$Q$3226,4,FALSE)</f>
        <v>21512.100449433299</v>
      </c>
      <c r="L425" s="1">
        <f>VLOOKUP($E425,[1]AllProteinsNorm!$A$1:$Q$3226,5,FALSE)</f>
        <v>24103.706940049298</v>
      </c>
      <c r="M425" s="1">
        <f>VLOOKUP($E425,[1]AllProteinsNorm!$A$1:$Q$3226,10,FALSE)</f>
        <v>18369.953217048602</v>
      </c>
      <c r="N425" s="1">
        <f>VLOOKUP($E425,[1]AllProteinsNorm!$A$1:$Q$3226,11,FALSE)</f>
        <v>41997.5453409123</v>
      </c>
      <c r="O425" s="1">
        <f>VLOOKUP($E425,[1]AllProteinsNorm!$A$1:$Q$3226,15,FALSE)</f>
        <v>29650.191290243401</v>
      </c>
      <c r="P425" s="1">
        <f>VLOOKUP($E425,[1]AllProteinsNorm!$A$1:$Q$3226,6,FALSE)</f>
        <v>25248.299657093601</v>
      </c>
      <c r="Q425" s="1">
        <f>VLOOKUP($E425,[1]AllProteinsNorm!$A$1:$Q$3226,8,FALSE)</f>
        <v>35820.733002936897</v>
      </c>
      <c r="R425" s="1">
        <f>VLOOKUP($E425,[1]AllProteinsNorm!$A$1:$Q$3226,13,FALSE)</f>
        <v>59739.9950926335</v>
      </c>
      <c r="S425" s="1">
        <f>VLOOKUP($E425,[1]AllProteinsNorm!$A$1:$Q$3226,16,FALSE)</f>
        <v>84660.5552549563</v>
      </c>
      <c r="T425" s="1">
        <f>VLOOKUP($E425,[1]AllProteinsNorm!$A$1:$Q$3226,17,FALSE)</f>
        <v>46860.600256099402</v>
      </c>
      <c r="U425" s="1">
        <f>VLOOKUP($E425,[1]AllProteinsNorm!$A$1:$Q$3226,3,FALSE)</f>
        <v>27799.036902017098</v>
      </c>
      <c r="V425" s="1">
        <f>VLOOKUP($E425,[1]AllProteinsNorm!$A$1:$Q$3226,7,FALSE)</f>
        <v>40789.708858315302</v>
      </c>
      <c r="W425" s="1">
        <f>VLOOKUP($E425,[1]AllProteinsNorm!$A$1:$Q$3226,9,FALSE)</f>
        <v>22715.126027558901</v>
      </c>
      <c r="X425" s="1">
        <f>VLOOKUP($E425,[1]AllProteinsNorm!$A$1:$Q$3226,12,FALSE)</f>
        <v>103528.607960111</v>
      </c>
      <c r="Y425" s="29">
        <f>VLOOKUP($E425,[1]AllProteinsNorm!$A$1:$Q$3226,14,FALSE)</f>
        <v>80570.384800201195</v>
      </c>
      <c r="Z425" s="25">
        <f t="shared" si="75"/>
        <v>0.79302314279101183</v>
      </c>
      <c r="AA425" s="1">
        <f t="shared" si="75"/>
        <v>0.88856025358578894</v>
      </c>
      <c r="AB425" s="1">
        <f t="shared" si="75"/>
        <v>0.67719087066142369</v>
      </c>
      <c r="AC425" s="1">
        <f t="shared" si="75"/>
        <v>1.5481996039413088</v>
      </c>
      <c r="AD425" s="1">
        <f t="shared" si="75"/>
        <v>1.0930261290204661</v>
      </c>
      <c r="AE425" s="1">
        <f t="shared" si="75"/>
        <v>0.93075457653532168</v>
      </c>
      <c r="AF425" s="1">
        <f t="shared" si="75"/>
        <v>1.320497286159477</v>
      </c>
      <c r="AG425" s="1">
        <f t="shared" si="75"/>
        <v>2.2022581555920477</v>
      </c>
      <c r="AH425" s="1">
        <f t="shared" si="75"/>
        <v>3.1209309270627821</v>
      </c>
      <c r="AI425" s="1">
        <f t="shared" si="75"/>
        <v>1.727471502632566</v>
      </c>
      <c r="AJ425" s="1">
        <f t="shared" si="75"/>
        <v>1.0247850814206132</v>
      </c>
      <c r="AK425" s="1">
        <f t="shared" si="75"/>
        <v>1.503673859667372</v>
      </c>
      <c r="AL425" s="1">
        <f t="shared" si="75"/>
        <v>0.8373715376428158</v>
      </c>
      <c r="AM425" s="1">
        <f t="shared" si="75"/>
        <v>3.8164837620711549</v>
      </c>
      <c r="AN425" s="29">
        <f t="shared" si="75"/>
        <v>2.9701506796292367</v>
      </c>
      <c r="AO425" s="1">
        <f t="shared" si="72"/>
        <v>8304.8525431789349</v>
      </c>
      <c r="AP425" s="1">
        <f t="shared" si="73"/>
        <v>20584.89619778996</v>
      </c>
      <c r="AQ425" s="29">
        <f t="shared" si="74"/>
        <v>31600.556212235693</v>
      </c>
    </row>
    <row r="426" spans="1:43" x14ac:dyDescent="0.2">
      <c r="A426" s="26"/>
      <c r="E426" s="25" t="s">
        <v>840</v>
      </c>
      <c r="F426" s="26" t="s">
        <v>841</v>
      </c>
      <c r="G426" s="1">
        <v>0.55658559570215205</v>
      </c>
      <c r="H426" s="1">
        <v>0.94399644346692202</v>
      </c>
      <c r="I426" s="1">
        <f>VLOOKUP(F426,'[1]SUSMB vs SHAM all proteins sum'!$B$2:$E$3214,2,FALSE)</f>
        <v>0.71128545900792794</v>
      </c>
      <c r="J426" s="29">
        <f>VLOOKUP(F426,'[1]SUSMB vs SHAM all proteins sum'!$B$2:$E$3214,3,FALSE)</f>
        <v>1.0332855493305799</v>
      </c>
      <c r="K426" s="25">
        <f>VLOOKUP($E426,[1]AllProteinsNorm!$A$1:$Q$3226,4,FALSE)</f>
        <v>5900290.2662412804</v>
      </c>
      <c r="L426" s="1">
        <f>VLOOKUP($E426,[1]AllProteinsNorm!$A$1:$Q$3226,5,FALSE)</f>
        <v>7894641.8321078597</v>
      </c>
      <c r="M426" s="1">
        <f>VLOOKUP($E426,[1]AllProteinsNorm!$A$1:$Q$3226,10,FALSE)</f>
        <v>6754267.1099153198</v>
      </c>
      <c r="N426" s="1">
        <f>VLOOKUP($E426,[1]AllProteinsNorm!$A$1:$Q$3226,11,FALSE)</f>
        <v>8470321.7892360091</v>
      </c>
      <c r="O426" s="1">
        <f>VLOOKUP($E426,[1]AllProteinsNorm!$A$1:$Q$3226,15,FALSE)</f>
        <v>6140990.0987655297</v>
      </c>
      <c r="P426" s="1">
        <f>VLOOKUP($E426,[1]AllProteinsNorm!$A$1:$Q$3226,6,FALSE)</f>
        <v>7753100.5615568096</v>
      </c>
      <c r="Q426" s="1">
        <f>VLOOKUP($E426,[1]AllProteinsNorm!$A$1:$Q$3226,8,FALSE)</f>
        <v>6164843.3785135904</v>
      </c>
      <c r="R426" s="1">
        <f>VLOOKUP($E426,[1]AllProteinsNorm!$A$1:$Q$3226,13,FALSE)</f>
        <v>5897413.5338602299</v>
      </c>
      <c r="S426" s="1">
        <f>VLOOKUP($E426,[1]AllProteinsNorm!$A$1:$Q$3226,16,FALSE)</f>
        <v>7530728.9079247098</v>
      </c>
      <c r="T426" s="1">
        <f>VLOOKUP($E426,[1]AllProteinsNorm!$A$1:$Q$3226,17,FALSE)</f>
        <v>5779337.7646263205</v>
      </c>
      <c r="U426" s="1">
        <f>VLOOKUP($E426,[1]AllProteinsNorm!$A$1:$Q$3226,3,FALSE)</f>
        <v>7553322.8070335304</v>
      </c>
      <c r="V426" s="1">
        <f>VLOOKUP($E426,[1]AllProteinsNorm!$A$1:$Q$3226,7,FALSE)</f>
        <v>7128689.6004963601</v>
      </c>
      <c r="W426" s="1">
        <f>VLOOKUP($E426,[1]AllProteinsNorm!$A$1:$Q$3226,9,FALSE)</f>
        <v>7780741.7257956397</v>
      </c>
      <c r="X426" s="1">
        <f>VLOOKUP($E426,[1]AllProteinsNorm!$A$1:$Q$3226,12,FALSE)</f>
        <v>5978161.3514946196</v>
      </c>
      <c r="Y426" s="29">
        <f>VLOOKUP($E426,[1]AllProteinsNorm!$A$1:$Q$3226,14,FALSE)</f>
        <v>7696401.9930764502</v>
      </c>
      <c r="Z426" s="25">
        <f t="shared" si="75"/>
        <v>0.83905069668738164</v>
      </c>
      <c r="AA426" s="1">
        <f t="shared" si="75"/>
        <v>1.1226574338599788</v>
      </c>
      <c r="AB426" s="1">
        <f t="shared" si="75"/>
        <v>0.96049046207303479</v>
      </c>
      <c r="AC426" s="1">
        <f t="shared" si="75"/>
        <v>1.2045219942971117</v>
      </c>
      <c r="AD426" s="1">
        <f t="shared" si="75"/>
        <v>0.87327941308249279</v>
      </c>
      <c r="AE426" s="1">
        <f t="shared" si="75"/>
        <v>1.1025295594153321</v>
      </c>
      <c r="AF426" s="1">
        <f t="shared" si="75"/>
        <v>0.87667146840312693</v>
      </c>
      <c r="AG426" s="1">
        <f t="shared" si="75"/>
        <v>0.83864161099844303</v>
      </c>
      <c r="AH426" s="1">
        <f t="shared" si="75"/>
        <v>1.070907201449137</v>
      </c>
      <c r="AI426" s="1">
        <f t="shared" si="75"/>
        <v>0.82185064784796014</v>
      </c>
      <c r="AJ426" s="1">
        <f t="shared" si="75"/>
        <v>1.0741201665631765</v>
      </c>
      <c r="AK426" s="1">
        <f t="shared" si="75"/>
        <v>1.0137352072298826</v>
      </c>
      <c r="AL426" s="1">
        <f t="shared" si="75"/>
        <v>1.1064602707982172</v>
      </c>
      <c r="AM426" s="1">
        <f t="shared" si="75"/>
        <v>0.85012435330177727</v>
      </c>
      <c r="AN426" s="29">
        <f t="shared" si="75"/>
        <v>1.09446674025933</v>
      </c>
      <c r="AO426" s="1">
        <f t="shared" si="72"/>
        <v>996465.91225856799</v>
      </c>
      <c r="AP426" s="1">
        <f t="shared" si="73"/>
        <v>842523.17404329893</v>
      </c>
      <c r="AQ426" s="29">
        <f t="shared" si="74"/>
        <v>663734.36477133981</v>
      </c>
    </row>
    <row r="427" spans="1:43" x14ac:dyDescent="0.2">
      <c r="A427" s="26"/>
      <c r="E427" s="25" t="s">
        <v>842</v>
      </c>
      <c r="F427" s="26" t="s">
        <v>843</v>
      </c>
      <c r="G427" s="1">
        <v>0.49368268609977201</v>
      </c>
      <c r="H427" s="43">
        <v>1.5913389380848399</v>
      </c>
      <c r="I427" s="1">
        <f>VLOOKUP(F427,'[1]SUSMB vs SHAM all proteins sum'!$B$2:$E$3214,2,FALSE)</f>
        <v>0.54445951329866704</v>
      </c>
      <c r="J427" s="29">
        <f>VLOOKUP(F427,'[1]SUSMB vs SHAM all proteins sum'!$B$2:$E$3214,3,FALSE)</f>
        <v>1.4769432782413501</v>
      </c>
      <c r="K427" s="25">
        <f>VLOOKUP($E427,[1]AllProteinsNorm!$A$1:$Q$3226,4,FALSE)</f>
        <v>289546.16187828901</v>
      </c>
      <c r="L427" s="1">
        <f>VLOOKUP($E427,[1]AllProteinsNorm!$A$1:$Q$3226,5,FALSE)</f>
        <v>609200.26038895396</v>
      </c>
      <c r="M427" s="1">
        <f>VLOOKUP($E427,[1]AllProteinsNorm!$A$1:$Q$3226,10,FALSE)</f>
        <v>74355.796849731501</v>
      </c>
      <c r="N427" s="1">
        <f>VLOOKUP($E427,[1]AllProteinsNorm!$A$1:$Q$3226,11,FALSE)</f>
        <v>116234.21353439899</v>
      </c>
      <c r="O427" s="1">
        <f>VLOOKUP($E427,[1]AllProteinsNorm!$A$1:$Q$3226,15,FALSE)</f>
        <v>58710.870026839802</v>
      </c>
      <c r="P427" s="1">
        <f>VLOOKUP($E427,[1]AllProteinsNorm!$A$1:$Q$3226,6,FALSE)</f>
        <v>600947.58037514298</v>
      </c>
      <c r="Q427" s="1">
        <f>VLOOKUP($E427,[1]AllProteinsNorm!$A$1:$Q$3226,8,FALSE)</f>
        <v>54950.122336571199</v>
      </c>
      <c r="R427" s="1">
        <f>VLOOKUP($E427,[1]AllProteinsNorm!$A$1:$Q$3226,13,FALSE)</f>
        <v>171731.32552581601</v>
      </c>
      <c r="S427" s="1">
        <f>VLOOKUP($E427,[1]AllProteinsNorm!$A$1:$Q$3226,16,FALSE)</f>
        <v>204320.69812105401</v>
      </c>
      <c r="T427" s="1">
        <f>VLOOKUP($E427,[1]AllProteinsNorm!$A$1:$Q$3226,17,FALSE)</f>
        <v>788300.00601678295</v>
      </c>
      <c r="U427" s="1">
        <f>VLOOKUP($E427,[1]AllProteinsNorm!$A$1:$Q$3226,3,FALSE)</f>
        <v>62526.641750062401</v>
      </c>
      <c r="V427" s="1">
        <f>VLOOKUP($E427,[1]AllProteinsNorm!$A$1:$Q$3226,7,FALSE)</f>
        <v>111269.257736952</v>
      </c>
      <c r="W427" s="1">
        <f>VLOOKUP($E427,[1]AllProteinsNorm!$A$1:$Q$3226,9,FALSE)</f>
        <v>374424.13222998602</v>
      </c>
      <c r="X427" s="1">
        <f>VLOOKUP($E427,[1]AllProteinsNorm!$A$1:$Q$3226,12,FALSE)</f>
        <v>646631.23399725603</v>
      </c>
      <c r="Y427" s="29">
        <f>VLOOKUP($E427,[1]AllProteinsNorm!$A$1:$Q$3226,14,FALSE)</f>
        <v>373425.09546965797</v>
      </c>
      <c r="Z427" s="25">
        <f t="shared" si="75"/>
        <v>1.2610375948918806</v>
      </c>
      <c r="AA427" s="1">
        <f t="shared" si="75"/>
        <v>2.6532019149724309</v>
      </c>
      <c r="AB427" s="1">
        <f t="shared" si="75"/>
        <v>0.32383594594173576</v>
      </c>
      <c r="AC427" s="1">
        <f t="shared" si="75"/>
        <v>0.50622571588837362</v>
      </c>
      <c r="AD427" s="1">
        <f t="shared" si="75"/>
        <v>0.2556988283055785</v>
      </c>
      <c r="AE427" s="1">
        <f t="shared" si="75"/>
        <v>2.6172596676688626</v>
      </c>
      <c r="AF427" s="1">
        <f t="shared" si="75"/>
        <v>0.23931994007730004</v>
      </c>
      <c r="AG427" s="1">
        <f t="shared" si="75"/>
        <v>0.74792791692987681</v>
      </c>
      <c r="AH427" s="1">
        <f t="shared" si="75"/>
        <v>0.88986184473586594</v>
      </c>
      <c r="AI427" s="1">
        <f t="shared" si="75"/>
        <v>3.4332209316541369</v>
      </c>
      <c r="AJ427" s="1">
        <f t="shared" si="75"/>
        <v>0.27231735837102528</v>
      </c>
      <c r="AK427" s="1">
        <f t="shared" si="75"/>
        <v>0.48460223493134102</v>
      </c>
      <c r="AL427" s="1">
        <f t="shared" si="75"/>
        <v>1.630699934386473</v>
      </c>
      <c r="AM427" s="1">
        <f t="shared" si="75"/>
        <v>2.8162220863581457</v>
      </c>
      <c r="AN427" s="29">
        <f t="shared" si="75"/>
        <v>1.6263489082658704</v>
      </c>
      <c r="AO427" s="1">
        <f t="shared" si="72"/>
        <v>206806.94304568239</v>
      </c>
      <c r="AP427" s="1">
        <f t="shared" si="73"/>
        <v>280767.23027967947</v>
      </c>
      <c r="AQ427" s="29">
        <f t="shared" si="74"/>
        <v>210790.87510598561</v>
      </c>
    </row>
    <row r="428" spans="1:43" x14ac:dyDescent="0.2">
      <c r="A428" s="26"/>
      <c r="E428" s="25" t="s">
        <v>844</v>
      </c>
      <c r="F428" s="26" t="s">
        <v>845</v>
      </c>
      <c r="G428" s="1">
        <v>0.40852674871307798</v>
      </c>
      <c r="H428" s="43">
        <v>1.67598539728562</v>
      </c>
      <c r="I428" s="1">
        <f>VLOOKUP(F428,'[1]SUSMB vs SHAM all proteins sum'!$B$2:$E$3214,2,FALSE)</f>
        <v>0.38185858146233997</v>
      </c>
      <c r="J428" s="29">
        <f>VLOOKUP(F428,'[1]SUSMB vs SHAM all proteins sum'!$B$2:$E$3214,3,FALSE)</f>
        <v>1.5867791936194899</v>
      </c>
      <c r="K428" s="25">
        <f>VLOOKUP($E428,[1]AllProteinsNorm!$A$1:$Q$3226,4,FALSE)</f>
        <v>588500.914520666</v>
      </c>
      <c r="L428" s="1">
        <f>VLOOKUP($E428,[1]AllProteinsNorm!$A$1:$Q$3226,5,FALSE)</f>
        <v>1299094.2283707601</v>
      </c>
      <c r="M428" s="1">
        <f>VLOOKUP($E428,[1]AllProteinsNorm!$A$1:$Q$3226,10,FALSE)</f>
        <v>188862.43277384399</v>
      </c>
      <c r="N428" s="1">
        <f>VLOOKUP($E428,[1]AllProteinsNorm!$A$1:$Q$3226,11,FALSE)</f>
        <v>270975.89857197698</v>
      </c>
      <c r="O428" s="1">
        <f>VLOOKUP($E428,[1]AllProteinsNorm!$A$1:$Q$3226,15,FALSE)</f>
        <v>387113.79588671302</v>
      </c>
      <c r="P428" s="1">
        <f>VLOOKUP($E428,[1]AllProteinsNorm!$A$1:$Q$3226,6,FALSE)</f>
        <v>1582431.2288104601</v>
      </c>
      <c r="Q428" s="1">
        <f>VLOOKUP($E428,[1]AllProteinsNorm!$A$1:$Q$3226,8,FALSE)</f>
        <v>160422.859018366</v>
      </c>
      <c r="R428" s="1">
        <f>VLOOKUP($E428,[1]AllProteinsNorm!$A$1:$Q$3226,13,FALSE)</f>
        <v>410795.67407493701</v>
      </c>
      <c r="S428" s="1">
        <f>VLOOKUP($E428,[1]AllProteinsNorm!$A$1:$Q$3226,16,FALSE)</f>
        <v>753458.392117335</v>
      </c>
      <c r="T428" s="1">
        <f>VLOOKUP($E428,[1]AllProteinsNorm!$A$1:$Q$3226,17,FALSE)</f>
        <v>2549045.61768704</v>
      </c>
      <c r="U428" s="1">
        <f>VLOOKUP($E428,[1]AllProteinsNorm!$A$1:$Q$3226,3,FALSE)</f>
        <v>241992.37815852099</v>
      </c>
      <c r="V428" s="1">
        <f>VLOOKUP($E428,[1]AllProteinsNorm!$A$1:$Q$3226,7,FALSE)</f>
        <v>367265.13412711199</v>
      </c>
      <c r="W428" s="1">
        <f>VLOOKUP($E428,[1]AllProteinsNorm!$A$1:$Q$3226,9,FALSE)</f>
        <v>921309.29788088403</v>
      </c>
      <c r="X428" s="1">
        <f>VLOOKUP($E428,[1]AllProteinsNorm!$A$1:$Q$3226,12,FALSE)</f>
        <v>1941737.2724399599</v>
      </c>
      <c r="Y428" s="29">
        <f>VLOOKUP($E428,[1]AllProteinsNorm!$A$1:$Q$3226,14,FALSE)</f>
        <v>958314.07150469802</v>
      </c>
      <c r="Z428" s="25">
        <f t="shared" si="75"/>
        <v>1.0760481651757818</v>
      </c>
      <c r="AA428" s="1">
        <f t="shared" si="75"/>
        <v>2.3753369388854466</v>
      </c>
      <c r="AB428" s="1">
        <f t="shared" si="75"/>
        <v>0.34532669235094748</v>
      </c>
      <c r="AC428" s="1">
        <f t="shared" si="75"/>
        <v>0.49546757068802355</v>
      </c>
      <c r="AD428" s="1">
        <f t="shared" si="75"/>
        <v>0.70782063289980135</v>
      </c>
      <c r="AE428" s="1">
        <f t="shared" si="75"/>
        <v>2.8934062433280352</v>
      </c>
      <c r="AF428" s="1">
        <f t="shared" si="75"/>
        <v>0.29332617645899001</v>
      </c>
      <c r="AG428" s="1">
        <f t="shared" si="75"/>
        <v>0.75112191067795153</v>
      </c>
      <c r="AH428" s="1">
        <f t="shared" si="75"/>
        <v>1.3776656932377329</v>
      </c>
      <c r="AI428" s="1">
        <f t="shared" si="75"/>
        <v>4.6608183474032421</v>
      </c>
      <c r="AJ428" s="1">
        <f t="shared" si="75"/>
        <v>0.4424724721389644</v>
      </c>
      <c r="AK428" s="1">
        <f t="shared" si="75"/>
        <v>0.67152822359231601</v>
      </c>
      <c r="AL428" s="1">
        <f t="shared" si="75"/>
        <v>1.6845737280656337</v>
      </c>
      <c r="AM428" s="1">
        <f t="shared" si="75"/>
        <v>3.5503816182924113</v>
      </c>
      <c r="AN428" s="29">
        <f t="shared" si="75"/>
        <v>1.7522353370422021</v>
      </c>
      <c r="AO428" s="1">
        <f t="shared" si="72"/>
        <v>399345.32253561338</v>
      </c>
      <c r="AP428" s="1">
        <f t="shared" si="73"/>
        <v>872924.68026118341</v>
      </c>
      <c r="AQ428" s="29">
        <f t="shared" si="74"/>
        <v>600814.25773904077</v>
      </c>
    </row>
    <row r="429" spans="1:43" x14ac:dyDescent="0.2">
      <c r="A429" s="26"/>
      <c r="E429" s="25" t="s">
        <v>846</v>
      </c>
      <c r="F429" s="26" t="s">
        <v>847</v>
      </c>
      <c r="G429" s="1">
        <v>0.46119501695850501</v>
      </c>
      <c r="H429" s="43">
        <v>1.6120912474435001</v>
      </c>
      <c r="I429" s="1">
        <f>VLOOKUP(F429,'[1]SUSMB vs SHAM all proteins sum'!$B$2:$E$3214,2,FALSE)</f>
        <v>0.39536944836786703</v>
      </c>
      <c r="J429" s="29">
        <f>VLOOKUP(F429,'[1]SUSMB vs SHAM all proteins sum'!$B$2:$E$3214,3,FALSE)</f>
        <v>1.58356204659244</v>
      </c>
      <c r="K429" s="25">
        <f>VLOOKUP($E429,[1]AllProteinsNorm!$A$1:$Q$3226,4,FALSE)</f>
        <v>470182.27082118299</v>
      </c>
      <c r="L429" s="1">
        <f>VLOOKUP($E429,[1]AllProteinsNorm!$A$1:$Q$3226,5,FALSE)</f>
        <v>996329.26903243701</v>
      </c>
      <c r="M429" s="1">
        <f>VLOOKUP($E429,[1]AllProteinsNorm!$A$1:$Q$3226,10,FALSE)</f>
        <v>136304.47283082499</v>
      </c>
      <c r="N429" s="1">
        <f>VLOOKUP($E429,[1]AllProteinsNorm!$A$1:$Q$3226,11,FALSE)</f>
        <v>216126.55429306801</v>
      </c>
      <c r="O429" s="1">
        <f>VLOOKUP($E429,[1]AllProteinsNorm!$A$1:$Q$3226,15,FALSE)</f>
        <v>298839.77310933202</v>
      </c>
      <c r="P429" s="1">
        <f>VLOOKUP($E429,[1]AllProteinsNorm!$A$1:$Q$3226,6,FALSE)</f>
        <v>1233688.0416270001</v>
      </c>
      <c r="Q429" s="1">
        <f>VLOOKUP($E429,[1]AllProteinsNorm!$A$1:$Q$3226,8,FALSE)</f>
        <v>117332.624699704</v>
      </c>
      <c r="R429" s="1">
        <f>VLOOKUP($E429,[1]AllProteinsNorm!$A$1:$Q$3226,13,FALSE)</f>
        <v>264131.85926299001</v>
      </c>
      <c r="S429" s="1">
        <f>VLOOKUP($E429,[1]AllProteinsNorm!$A$1:$Q$3226,16,FALSE)</f>
        <v>575331.36135883303</v>
      </c>
      <c r="T429" s="1">
        <f>VLOOKUP($E429,[1]AllProteinsNorm!$A$1:$Q$3226,17,FALSE)</f>
        <v>2041319.08401591</v>
      </c>
      <c r="U429" s="1">
        <f>VLOOKUP($E429,[1]AllProteinsNorm!$A$1:$Q$3226,3,FALSE)</f>
        <v>180211.54860002501</v>
      </c>
      <c r="V429" s="1">
        <f>VLOOKUP($E429,[1]AllProteinsNorm!$A$1:$Q$3226,7,FALSE)</f>
        <v>275810.95702914201</v>
      </c>
      <c r="W429" s="1">
        <f>VLOOKUP($E429,[1]AllProteinsNorm!$A$1:$Q$3226,9,FALSE)</f>
        <v>717870.88841357303</v>
      </c>
      <c r="X429" s="1">
        <f>VLOOKUP($E429,[1]AllProteinsNorm!$A$1:$Q$3226,12,FALSE)</f>
        <v>1523862.9821039899</v>
      </c>
      <c r="Y429" s="29">
        <f>VLOOKUP($E429,[1]AllProteinsNorm!$A$1:$Q$3226,14,FALSE)</f>
        <v>755291.85258463596</v>
      </c>
      <c r="Z429" s="25">
        <f t="shared" si="75"/>
        <v>1.1100816687372648</v>
      </c>
      <c r="AA429" s="1">
        <f t="shared" si="75"/>
        <v>2.3522938362768193</v>
      </c>
      <c r="AB429" s="1">
        <f t="shared" si="75"/>
        <v>0.32180944720040366</v>
      </c>
      <c r="AC429" s="1">
        <f t="shared" si="75"/>
        <v>0.51026621150359852</v>
      </c>
      <c r="AD429" s="1">
        <f t="shared" si="75"/>
        <v>0.70554883628191301</v>
      </c>
      <c r="AE429" s="1">
        <f t="shared" si="75"/>
        <v>2.9126884719805752</v>
      </c>
      <c r="AF429" s="1">
        <f t="shared" si="75"/>
        <v>0.27701766720486598</v>
      </c>
      <c r="AG429" s="1">
        <f t="shared" si="75"/>
        <v>0.62360483006992729</v>
      </c>
      <c r="AH429" s="1">
        <f t="shared" si="75"/>
        <v>1.3583344956385841</v>
      </c>
      <c r="AI429" s="1">
        <f t="shared" si="75"/>
        <v>4.8194732890543426</v>
      </c>
      <c r="AJ429" s="1">
        <f t="shared" si="75"/>
        <v>0.42547230937961961</v>
      </c>
      <c r="AK429" s="1">
        <f t="shared" si="75"/>
        <v>0.65117871607577871</v>
      </c>
      <c r="AL429" s="1">
        <f t="shared" si="75"/>
        <v>1.6948646582446589</v>
      </c>
      <c r="AM429" s="1">
        <f t="shared" si="75"/>
        <v>3.5977799825299797</v>
      </c>
      <c r="AN429" s="29">
        <f t="shared" si="75"/>
        <v>1.7832140685280793</v>
      </c>
      <c r="AO429" s="1">
        <f t="shared" si="72"/>
        <v>307030.21965430456</v>
      </c>
      <c r="AP429" s="1">
        <f t="shared" si="73"/>
        <v>710193.95506692154</v>
      </c>
      <c r="AQ429" s="29">
        <f t="shared" si="74"/>
        <v>475773.52921667986</v>
      </c>
    </row>
    <row r="430" spans="1:43" x14ac:dyDescent="0.2">
      <c r="A430" s="26"/>
      <c r="E430" s="25" t="s">
        <v>848</v>
      </c>
      <c r="F430" s="26" t="s">
        <v>849</v>
      </c>
      <c r="G430" s="1">
        <v>0.18769508165797699</v>
      </c>
      <c r="H430" s="43">
        <v>0.66849085369591199</v>
      </c>
      <c r="I430" s="1">
        <f>VLOOKUP(F430,'[1]SUSMB vs SHAM all proteins sum'!$B$2:$E$3214,2,FALSE)</f>
        <v>0.80195636482425503</v>
      </c>
      <c r="J430" s="29">
        <f>VLOOKUP(F430,'[1]SUSMB vs SHAM all proteins sum'!$B$2:$E$3214,3,FALSE)</f>
        <v>1.0800911936236099</v>
      </c>
      <c r="K430" s="25">
        <f>VLOOKUP($E430,[1]AllProteinsNorm!$A$1:$Q$3226,4,FALSE)</f>
        <v>195848.11587484999</v>
      </c>
      <c r="L430" s="1">
        <f>VLOOKUP($E430,[1]AllProteinsNorm!$A$1:$Q$3226,5,FALSE)</f>
        <v>160305.80098830999</v>
      </c>
      <c r="M430" s="1">
        <f>VLOOKUP($E430,[1]AllProteinsNorm!$A$1:$Q$3226,10,FALSE)</f>
        <v>401751.71455248003</v>
      </c>
      <c r="N430" s="1">
        <f>VLOOKUP($E430,[1]AllProteinsNorm!$A$1:$Q$3226,11,FALSE)</f>
        <v>171660.26733722299</v>
      </c>
      <c r="O430" s="1">
        <f>VLOOKUP($E430,[1]AllProteinsNorm!$A$1:$Q$3226,15,FALSE)</f>
        <v>440684.08815999998</v>
      </c>
      <c r="P430" s="1">
        <f>VLOOKUP($E430,[1]AllProteinsNorm!$A$1:$Q$3226,6,FALSE)</f>
        <v>95528.080359465501</v>
      </c>
      <c r="Q430" s="1">
        <f>VLOOKUP($E430,[1]AllProteinsNorm!$A$1:$Q$3226,8,FALSE)</f>
        <v>241941.20654215399</v>
      </c>
      <c r="R430" s="1">
        <f>VLOOKUP($E430,[1]AllProteinsNorm!$A$1:$Q$3226,13,FALSE)</f>
        <v>209002.707809132</v>
      </c>
      <c r="S430" s="1">
        <f>VLOOKUP($E430,[1]AllProteinsNorm!$A$1:$Q$3226,16,FALSE)</f>
        <v>127447.96702237301</v>
      </c>
      <c r="T430" s="1">
        <f>VLOOKUP($E430,[1]AllProteinsNorm!$A$1:$Q$3226,17,FALSE)</f>
        <v>206906.98848232301</v>
      </c>
      <c r="U430" s="1">
        <f>VLOOKUP($E430,[1]AllProteinsNorm!$A$1:$Q$3226,3,FALSE)</f>
        <v>127784.193326843</v>
      </c>
      <c r="V430" s="1">
        <f>VLOOKUP($E430,[1]AllProteinsNorm!$A$1:$Q$3226,7,FALSE)</f>
        <v>261203.00298141001</v>
      </c>
      <c r="W430" s="1">
        <f>VLOOKUP($E430,[1]AllProteinsNorm!$A$1:$Q$3226,9,FALSE)</f>
        <v>332638.25970303098</v>
      </c>
      <c r="X430" s="1">
        <f>VLOOKUP($E430,[1]AllProteinsNorm!$A$1:$Q$3226,12,FALSE)</f>
        <v>426146.02212058299</v>
      </c>
      <c r="Y430" s="29">
        <f>VLOOKUP($E430,[1]AllProteinsNorm!$A$1:$Q$3226,14,FALSE)</f>
        <v>296441.986605037</v>
      </c>
      <c r="Z430" s="25">
        <f t="shared" si="75"/>
        <v>0.71464374291325705</v>
      </c>
      <c r="AA430" s="1">
        <f t="shared" si="75"/>
        <v>0.58495093055784186</v>
      </c>
      <c r="AB430" s="1">
        <f t="shared" si="75"/>
        <v>1.4659796328756622</v>
      </c>
      <c r="AC430" s="1">
        <f t="shared" si="75"/>
        <v>0.626383028559515</v>
      </c>
      <c r="AD430" s="1">
        <f t="shared" si="75"/>
        <v>1.6080426650937234</v>
      </c>
      <c r="AE430" s="1">
        <f t="shared" si="75"/>
        <v>0.34857902306822031</v>
      </c>
      <c r="AF430" s="1">
        <f t="shared" si="75"/>
        <v>0.88283601113998589</v>
      </c>
      <c r="AG430" s="1">
        <f t="shared" si="75"/>
        <v>0.76264444373398443</v>
      </c>
      <c r="AH430" s="1">
        <f t="shared" si="75"/>
        <v>0.46505370640254445</v>
      </c>
      <c r="AI430" s="1">
        <f t="shared" si="75"/>
        <v>0.75499722845638906</v>
      </c>
      <c r="AJ430" s="1">
        <f t="shared" si="75"/>
        <v>0.46628058583214221</v>
      </c>
      <c r="AK430" s="1">
        <f t="shared" si="75"/>
        <v>0.95312171310394778</v>
      </c>
      <c r="AL430" s="1">
        <f t="shared" si="75"/>
        <v>1.2137867647510663</v>
      </c>
      <c r="AM430" s="1">
        <f t="shared" si="75"/>
        <v>1.5549937098728921</v>
      </c>
      <c r="AN430" s="29">
        <f t="shared" si="75"/>
        <v>1.0817076790232742</v>
      </c>
      <c r="AO430" s="1">
        <f t="shared" si="72"/>
        <v>121335.55297673219</v>
      </c>
      <c r="AP430" s="1">
        <f t="shared" si="73"/>
        <v>55182.526885922605</v>
      </c>
      <c r="AQ430" s="29">
        <f t="shared" si="74"/>
        <v>97500.56194199335</v>
      </c>
    </row>
    <row r="431" spans="1:43" x14ac:dyDescent="0.2">
      <c r="A431" s="26"/>
      <c r="E431" s="25" t="s">
        <v>850</v>
      </c>
      <c r="F431" s="26" t="s">
        <v>851</v>
      </c>
      <c r="G431" s="1">
        <v>0.49870020587318997</v>
      </c>
      <c r="H431" s="1">
        <v>0.74067301400959096</v>
      </c>
      <c r="I431" s="1">
        <f>VLOOKUP(F431,'[1]SUSMB vs SHAM all proteins sum'!$B$2:$E$3214,2,FALSE)</f>
        <v>0.89992292347178704</v>
      </c>
      <c r="J431" s="29">
        <f>VLOOKUP(F431,'[1]SUSMB vs SHAM all proteins sum'!$B$2:$E$3214,3,FALSE)</f>
        <v>0.935910383599588</v>
      </c>
      <c r="K431" s="25">
        <f>VLOOKUP($E431,[1]AllProteinsNorm!$A$1:$Q$3226,4,FALSE)</f>
        <v>194289.50327255399</v>
      </c>
      <c r="L431" s="1">
        <f>VLOOKUP($E431,[1]AllProteinsNorm!$A$1:$Q$3226,5,FALSE)</f>
        <v>35659.0650952836</v>
      </c>
      <c r="M431" s="1">
        <f>VLOOKUP($E431,[1]AllProteinsNorm!$A$1:$Q$3226,10,FALSE)</f>
        <v>82120.8097282401</v>
      </c>
      <c r="N431" s="1">
        <f>VLOOKUP($E431,[1]AllProteinsNorm!$A$1:$Q$3226,11,FALSE)</f>
        <v>115403.317424159</v>
      </c>
      <c r="O431" s="1">
        <f>VLOOKUP($E431,[1]AllProteinsNorm!$A$1:$Q$3226,15,FALSE)</f>
        <v>244030.77565640301</v>
      </c>
      <c r="P431" s="1">
        <f>VLOOKUP($E431,[1]AllProteinsNorm!$A$1:$Q$3226,6,FALSE)</f>
        <v>45620.330144551001</v>
      </c>
      <c r="Q431" s="1">
        <f>VLOOKUP($E431,[1]AllProteinsNorm!$A$1:$Q$3226,8,FALSE)</f>
        <v>176014.38534009</v>
      </c>
      <c r="R431" s="1">
        <f>VLOOKUP($E431,[1]AllProteinsNorm!$A$1:$Q$3226,13,FALSE)</f>
        <v>47793.017490599101</v>
      </c>
      <c r="S431" s="1">
        <f>VLOOKUP($E431,[1]AllProteinsNorm!$A$1:$Q$3226,16,FALSE)</f>
        <v>92739.001640042799</v>
      </c>
      <c r="T431" s="1">
        <f>VLOOKUP($E431,[1]AllProteinsNorm!$A$1:$Q$3226,17,FALSE)</f>
        <v>100353.970706473</v>
      </c>
      <c r="U431" s="1">
        <f>VLOOKUP($E431,[1]AllProteinsNorm!$A$1:$Q$3226,3,FALSE)</f>
        <v>46949.7382090463</v>
      </c>
      <c r="V431" s="1">
        <f>VLOOKUP($E431,[1]AllProteinsNorm!$A$1:$Q$3226,7,FALSE)</f>
        <v>42669.126862313002</v>
      </c>
      <c r="W431" s="1">
        <f>VLOOKUP($E431,[1]AllProteinsNorm!$A$1:$Q$3226,9,FALSE)</f>
        <v>175406.96940711199</v>
      </c>
      <c r="X431" s="1">
        <f>VLOOKUP($E431,[1]AllProteinsNorm!$A$1:$Q$3226,12,FALSE)</f>
        <v>310015.37627904798</v>
      </c>
      <c r="Y431" s="29">
        <f>VLOOKUP($E431,[1]AllProteinsNorm!$A$1:$Q$3226,14,FALSE)</f>
        <v>105616.00228217299</v>
      </c>
      <c r="Z431" s="25">
        <f t="shared" ref="Z431:AN447" si="76">K431/AVERAGE($K431:$O431)</f>
        <v>1.4466753457886885</v>
      </c>
      <c r="AA431" s="1">
        <f t="shared" si="76"/>
        <v>0.26551661030731621</v>
      </c>
      <c r="AB431" s="1">
        <f t="shared" si="76"/>
        <v>0.61146973361391699</v>
      </c>
      <c r="AC431" s="1">
        <f t="shared" si="76"/>
        <v>0.85929055006926414</v>
      </c>
      <c r="AD431" s="1">
        <f t="shared" si="76"/>
        <v>1.8170477602208139</v>
      </c>
      <c r="AE431" s="1">
        <f t="shared" si="76"/>
        <v>0.33968796962890546</v>
      </c>
      <c r="AF431" s="1">
        <f t="shared" si="76"/>
        <v>1.3105992217111653</v>
      </c>
      <c r="AG431" s="1">
        <f t="shared" si="76"/>
        <v>0.35586575157127592</v>
      </c>
      <c r="AH431" s="1">
        <f t="shared" si="76"/>
        <v>0.69053255582983952</v>
      </c>
      <c r="AI431" s="1">
        <f t="shared" si="76"/>
        <v>0.74723344713786877</v>
      </c>
      <c r="AJ431" s="1">
        <f t="shared" si="76"/>
        <v>0.34958671268503483</v>
      </c>
      <c r="AK431" s="1">
        <f t="shared" si="76"/>
        <v>0.31771337523800264</v>
      </c>
      <c r="AL431" s="1">
        <f t="shared" si="76"/>
        <v>1.3060764161036704</v>
      </c>
      <c r="AM431" s="1">
        <f t="shared" si="76"/>
        <v>2.3083676375925846</v>
      </c>
      <c r="AN431" s="29">
        <f t="shared" si="76"/>
        <v>0.78641441791140487</v>
      </c>
      <c r="AO431" s="1">
        <f t="shared" si="72"/>
        <v>75431.253702028436</v>
      </c>
      <c r="AP431" s="1">
        <f t="shared" si="73"/>
        <v>47397.915948878639</v>
      </c>
      <c r="AQ431" s="29">
        <f t="shared" si="74"/>
        <v>99396.139116761566</v>
      </c>
    </row>
    <row r="432" spans="1:43" x14ac:dyDescent="0.2">
      <c r="A432" s="26"/>
      <c r="E432" s="25" t="s">
        <v>852</v>
      </c>
      <c r="F432" s="26" t="s">
        <v>853</v>
      </c>
      <c r="G432" s="1">
        <v>0.103476806655606</v>
      </c>
      <c r="H432" s="43">
        <v>0.36059132969832902</v>
      </c>
      <c r="I432" s="1">
        <f>VLOOKUP(F432,'[1]SUSMB vs SHAM all proteins sum'!$B$2:$E$3214,2,FALSE)</f>
        <v>0.401642692265263</v>
      </c>
      <c r="J432" s="29">
        <f>VLOOKUP(F432,'[1]SUSMB vs SHAM all proteins sum'!$B$2:$E$3214,3,FALSE)</f>
        <v>0.75108719336464203</v>
      </c>
      <c r="K432" s="25">
        <f>VLOOKUP($E432,[1]AllProteinsNorm!$A$1:$Q$3226,4,FALSE)</f>
        <v>27585.6620216671</v>
      </c>
      <c r="L432" s="1">
        <f>VLOOKUP($E432,[1]AllProteinsNorm!$A$1:$Q$3226,5,FALSE)</f>
        <v>44568.877907048598</v>
      </c>
      <c r="M432" s="1">
        <f>VLOOKUP($E432,[1]AllProteinsNorm!$A$1:$Q$3226,10,FALSE)</f>
        <v>10908.751442768</v>
      </c>
      <c r="N432" s="1">
        <f>VLOOKUP($E432,[1]AllProteinsNorm!$A$1:$Q$3226,11,FALSE)</f>
        <v>25255.226619845202</v>
      </c>
      <c r="O432" s="1">
        <f>VLOOKUP($E432,[1]AllProteinsNorm!$A$1:$Q$3226,15,FALSE)</f>
        <v>26343.560199612501</v>
      </c>
      <c r="P432" s="1">
        <f>VLOOKUP($E432,[1]AllProteinsNorm!$A$1:$Q$3226,6,FALSE)</f>
        <v>10490.965524124</v>
      </c>
      <c r="Q432" s="1">
        <f>VLOOKUP($E432,[1]AllProteinsNorm!$A$1:$Q$3226,8,FALSE)</f>
        <v>19091.6027372151</v>
      </c>
      <c r="R432" s="1">
        <f>VLOOKUP($E432,[1]AllProteinsNorm!$A$1:$Q$3226,13,FALSE)</f>
        <v>1303.00122708962</v>
      </c>
      <c r="S432" s="1">
        <f>VLOOKUP($E432,[1]AllProteinsNorm!$A$1:$Q$3226,16,FALSE)</f>
        <v>22097.0741666428</v>
      </c>
      <c r="T432" s="1">
        <f>VLOOKUP($E432,[1]AllProteinsNorm!$A$1:$Q$3226,17,FALSE)</f>
        <v>9433.1088996709896</v>
      </c>
      <c r="U432" s="1">
        <f>VLOOKUP($E432,[1]AllProteinsNorm!$A$1:$Q$3226,3,FALSE)</f>
        <v>16969.209491122299</v>
      </c>
      <c r="V432" s="1">
        <f>VLOOKUP($E432,[1]AllProteinsNorm!$A$1:$Q$3226,7,FALSE)</f>
        <v>11454.7866302682</v>
      </c>
      <c r="W432" s="1">
        <f>VLOOKUP($E432,[1]AllProteinsNorm!$A$1:$Q$3226,9,FALSE)</f>
        <v>21754.044970324601</v>
      </c>
      <c r="X432" s="1">
        <f>VLOOKUP($E432,[1]AllProteinsNorm!$A$1:$Q$3226,12,FALSE)</f>
        <v>12338.8174206681</v>
      </c>
      <c r="Y432" s="29">
        <f>VLOOKUP($E432,[1]AllProteinsNorm!$A$1:$Q$3226,14,FALSE)</f>
        <v>40879.493336404303</v>
      </c>
      <c r="Z432" s="25">
        <f t="shared" si="76"/>
        <v>1.0242550238439274</v>
      </c>
      <c r="AA432" s="1">
        <f t="shared" si="76"/>
        <v>1.6548414559536595</v>
      </c>
      <c r="AB432" s="1">
        <f t="shared" si="76"/>
        <v>0.40504170102365994</v>
      </c>
      <c r="AC432" s="1">
        <f t="shared" si="76"/>
        <v>0.93772600865534916</v>
      </c>
      <c r="AD432" s="1">
        <f t="shared" si="76"/>
        <v>0.97813581052340426</v>
      </c>
      <c r="AE432" s="1">
        <f t="shared" si="76"/>
        <v>0.38952931905775823</v>
      </c>
      <c r="AF432" s="1">
        <f t="shared" si="76"/>
        <v>0.70887078952340776</v>
      </c>
      <c r="AG432" s="1">
        <f t="shared" si="76"/>
        <v>4.8380406889386315E-2</v>
      </c>
      <c r="AH432" s="1">
        <f t="shared" si="76"/>
        <v>0.82046387756286876</v>
      </c>
      <c r="AI432" s="1">
        <f t="shared" si="76"/>
        <v>0.35025112586987933</v>
      </c>
      <c r="AJ432" s="1">
        <f t="shared" si="76"/>
        <v>0.63006637499909768</v>
      </c>
      <c r="AK432" s="1">
        <f t="shared" si="76"/>
        <v>0.42531597552007605</v>
      </c>
      <c r="AL432" s="1">
        <f t="shared" si="76"/>
        <v>0.80772721105190759</v>
      </c>
      <c r="AM432" s="1">
        <f t="shared" si="76"/>
        <v>0.45814001931458836</v>
      </c>
      <c r="AN432" s="29">
        <f t="shared" si="76"/>
        <v>1.5178546880302874</v>
      </c>
      <c r="AO432" s="1">
        <f t="shared" si="72"/>
        <v>10690.080076190703</v>
      </c>
      <c r="AP432" s="1">
        <f t="shared" si="73"/>
        <v>7407.6509332714922</v>
      </c>
      <c r="AQ432" s="29">
        <f t="shared" si="74"/>
        <v>10748.23665280519</v>
      </c>
    </row>
    <row r="433" spans="1:43" x14ac:dyDescent="0.2">
      <c r="A433" s="26"/>
      <c r="E433" s="25" t="s">
        <v>854</v>
      </c>
      <c r="F433" s="26" t="s">
        <v>855</v>
      </c>
      <c r="G433" s="1">
        <v>7.3489263109077704E-2</v>
      </c>
      <c r="H433" s="43">
        <v>0.55294671004629603</v>
      </c>
      <c r="I433" s="1">
        <f>VLOOKUP(F433,'[1]SUSMB vs SHAM all proteins sum'!$B$2:$E$3214,2,FALSE)</f>
        <v>0.428146606077426</v>
      </c>
      <c r="J433" s="29">
        <f>VLOOKUP(F433,'[1]SUSMB vs SHAM all proteins sum'!$B$2:$E$3214,3,FALSE)</f>
        <v>0.754836660292452</v>
      </c>
      <c r="K433" s="25">
        <f>VLOOKUP($E433,[1]AllProteinsNorm!$A$1:$Q$3226,4,FALSE)</f>
        <v>65693.532475802102</v>
      </c>
      <c r="L433" s="1">
        <f>VLOOKUP($E433,[1]AllProteinsNorm!$A$1:$Q$3226,5,FALSE)</f>
        <v>88934.334169971597</v>
      </c>
      <c r="M433" s="1">
        <f>VLOOKUP($E433,[1]AllProteinsNorm!$A$1:$Q$3226,10,FALSE)</f>
        <v>33711.204934237001</v>
      </c>
      <c r="N433" s="1">
        <f>VLOOKUP($E433,[1]AllProteinsNorm!$A$1:$Q$3226,11,FALSE)</f>
        <v>59622.823666413802</v>
      </c>
      <c r="O433" s="1">
        <f>VLOOKUP($E433,[1]AllProteinsNorm!$A$1:$Q$3226,15,FALSE)</f>
        <v>53367.183682743998</v>
      </c>
      <c r="P433" s="1">
        <f>VLOOKUP($E433,[1]AllProteinsNorm!$A$1:$Q$3226,6,FALSE)</f>
        <v>49738.618285474397</v>
      </c>
      <c r="Q433" s="1">
        <f>VLOOKUP($E433,[1]AllProteinsNorm!$A$1:$Q$3226,8,FALSE)</f>
        <v>36562.861504626002</v>
      </c>
      <c r="R433" s="1">
        <f>VLOOKUP($E433,[1]AllProteinsNorm!$A$1:$Q$3226,13,FALSE)</f>
        <v>28585.0359361802</v>
      </c>
      <c r="S433" s="1">
        <f>VLOOKUP($E433,[1]AllProteinsNorm!$A$1:$Q$3226,16,FALSE)</f>
        <v>47139.5195453044</v>
      </c>
      <c r="T433" s="1">
        <f>VLOOKUP($E433,[1]AllProteinsNorm!$A$1:$Q$3226,17,FALSE)</f>
        <v>13219.4010155249</v>
      </c>
      <c r="U433" s="1">
        <f>VLOOKUP($E433,[1]AllProteinsNorm!$A$1:$Q$3226,3,FALSE)</f>
        <v>46994.420051353198</v>
      </c>
      <c r="V433" s="1">
        <f>VLOOKUP($E433,[1]AllProteinsNorm!$A$1:$Q$3226,7,FALSE)</f>
        <v>44311.820963834602</v>
      </c>
      <c r="W433" s="1">
        <f>VLOOKUP($E433,[1]AllProteinsNorm!$A$1:$Q$3226,9,FALSE)</f>
        <v>69754.794887790005</v>
      </c>
      <c r="X433" s="1">
        <f>VLOOKUP($E433,[1]AllProteinsNorm!$A$1:$Q$3226,12,FALSE)</f>
        <v>14200.8726564645</v>
      </c>
      <c r="Y433" s="29">
        <f>VLOOKUP($E433,[1]AllProteinsNorm!$A$1:$Q$3226,14,FALSE)</f>
        <v>74449.726216751107</v>
      </c>
      <c r="Z433" s="25">
        <f t="shared" si="76"/>
        <v>1.0900629423030934</v>
      </c>
      <c r="AA433" s="1">
        <f t="shared" si="76"/>
        <v>1.4757011584480502</v>
      </c>
      <c r="AB433" s="1">
        <f t="shared" si="76"/>
        <v>0.55937523610459905</v>
      </c>
      <c r="AC433" s="1">
        <f t="shared" si="76"/>
        <v>0.98933073233912738</v>
      </c>
      <c r="AD433" s="1">
        <f t="shared" si="76"/>
        <v>0.88552993080512943</v>
      </c>
      <c r="AE433" s="1">
        <f t="shared" si="76"/>
        <v>0.82532058409746323</v>
      </c>
      <c r="AF433" s="1">
        <f t="shared" si="76"/>
        <v>0.60669321451748437</v>
      </c>
      <c r="AG433" s="1">
        <f t="shared" si="76"/>
        <v>0.4743159212805263</v>
      </c>
      <c r="AH433" s="1">
        <f t="shared" si="76"/>
        <v>0.78219333681342418</v>
      </c>
      <c r="AI433" s="1">
        <f t="shared" si="76"/>
        <v>0.21935156511450224</v>
      </c>
      <c r="AJ433" s="1">
        <f t="shared" si="76"/>
        <v>0.77978567847412883</v>
      </c>
      <c r="AK433" s="1">
        <f t="shared" si="76"/>
        <v>0.7352728970152046</v>
      </c>
      <c r="AL433" s="1">
        <f t="shared" si="76"/>
        <v>1.1574520974822149</v>
      </c>
      <c r="AM433" s="1">
        <f t="shared" si="76"/>
        <v>0.23563727581370611</v>
      </c>
      <c r="AN433" s="29">
        <f t="shared" si="76"/>
        <v>1.235355818982401</v>
      </c>
      <c r="AO433" s="1">
        <f t="shared" si="72"/>
        <v>17913.659458900998</v>
      </c>
      <c r="AP433" s="1">
        <f t="shared" si="73"/>
        <v>13285.868794375487</v>
      </c>
      <c r="AQ433" s="29">
        <f t="shared" si="74"/>
        <v>21498.794442322247</v>
      </c>
    </row>
    <row r="434" spans="1:43" x14ac:dyDescent="0.2">
      <c r="A434" s="26"/>
      <c r="E434" s="25" t="s">
        <v>856</v>
      </c>
      <c r="F434" s="26" t="s">
        <v>857</v>
      </c>
      <c r="G434" s="1">
        <v>0.33326995526370801</v>
      </c>
      <c r="H434" s="1">
        <v>1.2200899789883</v>
      </c>
      <c r="I434" s="1">
        <f>VLOOKUP(F434,'[1]SUSMB vs SHAM all proteins sum'!$B$2:$E$3214,2,FALSE)</f>
        <v>0.38744336751105501</v>
      </c>
      <c r="J434" s="29">
        <f>VLOOKUP(F434,'[1]SUSMB vs SHAM all proteins sum'!$B$2:$E$3214,3,FALSE)</f>
        <v>0.83707764695861597</v>
      </c>
      <c r="K434" s="25">
        <f>VLOOKUP($E434,[1]AllProteinsNorm!$A$1:$Q$3226,4,FALSE)</f>
        <v>137760.524034131</v>
      </c>
      <c r="L434" s="1">
        <f>VLOOKUP($E434,[1]AllProteinsNorm!$A$1:$Q$3226,5,FALSE)</f>
        <v>62071.198487686801</v>
      </c>
      <c r="M434" s="1">
        <f>VLOOKUP($E434,[1]AllProteinsNorm!$A$1:$Q$3226,10,FALSE)</f>
        <v>102203.020948648</v>
      </c>
      <c r="N434" s="1">
        <f>VLOOKUP($E434,[1]AllProteinsNorm!$A$1:$Q$3226,11,FALSE)</f>
        <v>64933.847111412397</v>
      </c>
      <c r="O434" s="1">
        <f>VLOOKUP($E434,[1]AllProteinsNorm!$A$1:$Q$3226,15,FALSE)</f>
        <v>128137.411762502</v>
      </c>
      <c r="P434" s="1">
        <f>VLOOKUP($E434,[1]AllProteinsNorm!$A$1:$Q$3226,6,FALSE)</f>
        <v>127109.031454219</v>
      </c>
      <c r="Q434" s="1">
        <f>VLOOKUP($E434,[1]AllProteinsNorm!$A$1:$Q$3226,8,FALSE)</f>
        <v>149270.00870903299</v>
      </c>
      <c r="R434" s="1">
        <f>VLOOKUP($E434,[1]AllProteinsNorm!$A$1:$Q$3226,13,FALSE)</f>
        <v>123645.905900848</v>
      </c>
      <c r="S434" s="1">
        <f>VLOOKUP($E434,[1]AllProteinsNorm!$A$1:$Q$3226,16,FALSE)</f>
        <v>93608.829445146795</v>
      </c>
      <c r="T434" s="1">
        <f>VLOOKUP($E434,[1]AllProteinsNorm!$A$1:$Q$3226,17,FALSE)</f>
        <v>89524.006345576505</v>
      </c>
      <c r="U434" s="1">
        <f>VLOOKUP($E434,[1]AllProteinsNorm!$A$1:$Q$3226,3,FALSE)</f>
        <v>58890.726526766797</v>
      </c>
      <c r="V434" s="1">
        <f>VLOOKUP($E434,[1]AllProteinsNorm!$A$1:$Q$3226,7,FALSE)</f>
        <v>87076.648784486693</v>
      </c>
      <c r="W434" s="1">
        <f>VLOOKUP($E434,[1]AllProteinsNorm!$A$1:$Q$3226,9,FALSE)</f>
        <v>68890.1388478429</v>
      </c>
      <c r="X434" s="1">
        <f>VLOOKUP($E434,[1]AllProteinsNorm!$A$1:$Q$3226,12,FALSE)</f>
        <v>105654.328402452</v>
      </c>
      <c r="Y434" s="29">
        <f>VLOOKUP($E434,[1]AllProteinsNorm!$A$1:$Q$3226,14,FALSE)</f>
        <v>80068.461425558795</v>
      </c>
      <c r="Z434" s="25">
        <f t="shared" si="76"/>
        <v>1.3912225198424186</v>
      </c>
      <c r="AA434" s="1">
        <f t="shared" si="76"/>
        <v>0.62684756591288526</v>
      </c>
      <c r="AB434" s="1">
        <f t="shared" si="76"/>
        <v>1.0321327197075545</v>
      </c>
      <c r="AC434" s="1">
        <f t="shared" si="76"/>
        <v>0.65575701772896755</v>
      </c>
      <c r="AD434" s="1">
        <f t="shared" si="76"/>
        <v>1.2940401768081742</v>
      </c>
      <c r="AE434" s="1">
        <f t="shared" si="76"/>
        <v>1.2836547209319222</v>
      </c>
      <c r="AF434" s="1">
        <f t="shared" si="76"/>
        <v>1.5074550500521449</v>
      </c>
      <c r="AG434" s="1">
        <f t="shared" si="76"/>
        <v>1.2486811441930752</v>
      </c>
      <c r="AH434" s="1">
        <f t="shared" si="76"/>
        <v>0.94534129057109906</v>
      </c>
      <c r="AI434" s="1">
        <f t="shared" si="76"/>
        <v>0.90408928513965403</v>
      </c>
      <c r="AJ434" s="1">
        <f t="shared" si="76"/>
        <v>0.5947284646915294</v>
      </c>
      <c r="AK434" s="1">
        <f t="shared" si="76"/>
        <v>0.87937379442149155</v>
      </c>
      <c r="AL434" s="1">
        <f t="shared" si="76"/>
        <v>0.69571100452873402</v>
      </c>
      <c r="AM434" s="1">
        <f t="shared" si="76"/>
        <v>1.066986947261469</v>
      </c>
      <c r="AN434" s="29">
        <f t="shared" si="76"/>
        <v>0.80859917923056901</v>
      </c>
      <c r="AO434" s="1">
        <f t="shared" si="72"/>
        <v>31259.760834915422</v>
      </c>
      <c r="AP434" s="1">
        <f t="shared" si="73"/>
        <v>22311.935720379173</v>
      </c>
      <c r="AQ434" s="29">
        <f t="shared" si="74"/>
        <v>15982.435994622987</v>
      </c>
    </row>
    <row r="435" spans="1:43" x14ac:dyDescent="0.2">
      <c r="A435" s="26"/>
      <c r="E435" s="25" t="s">
        <v>858</v>
      </c>
      <c r="F435" s="26" t="s">
        <v>859</v>
      </c>
      <c r="G435" s="1">
        <v>0.79352499976850399</v>
      </c>
      <c r="H435" s="1">
        <v>1.0394104085795799</v>
      </c>
      <c r="I435" s="1">
        <f>VLOOKUP(F435,'[1]SUSMB vs SHAM all proteins sum'!$B$2:$E$3214,2,FALSE)</f>
        <v>0.168593306304581</v>
      </c>
      <c r="J435" s="29">
        <f>VLOOKUP(F435,'[1]SUSMB vs SHAM all proteins sum'!$B$2:$E$3214,3,FALSE)</f>
        <v>0.55423257771075896</v>
      </c>
      <c r="K435" s="25">
        <f>VLOOKUP($E435,[1]AllProteinsNorm!$A$1:$Q$3226,4,FALSE)</f>
        <v>59508.499367999502</v>
      </c>
      <c r="L435" s="1">
        <f>VLOOKUP($E435,[1]AllProteinsNorm!$A$1:$Q$3226,5,FALSE)</f>
        <v>36778.582297186302</v>
      </c>
      <c r="M435" s="1">
        <f>VLOOKUP($E435,[1]AllProteinsNorm!$A$1:$Q$3226,10,FALSE)</f>
        <v>47308.809402528903</v>
      </c>
      <c r="N435" s="1">
        <f>VLOOKUP($E435,[1]AllProteinsNorm!$A$1:$Q$3226,11,FALSE)</f>
        <v>33908.028803701098</v>
      </c>
      <c r="O435" s="1">
        <f>VLOOKUP($E435,[1]AllProteinsNorm!$A$1:$Q$3226,15,FALSE)</f>
        <v>54340.120552111803</v>
      </c>
      <c r="P435" s="1">
        <f>VLOOKUP($E435,[1]AllProteinsNorm!$A$1:$Q$3226,6,FALSE)</f>
        <v>48079.490159449902</v>
      </c>
      <c r="Q435" s="1">
        <f>VLOOKUP($E435,[1]AllProteinsNorm!$A$1:$Q$3226,8,FALSE)</f>
        <v>43340.299363150298</v>
      </c>
      <c r="R435" s="1">
        <f>VLOOKUP($E435,[1]AllProteinsNorm!$A$1:$Q$3226,13,FALSE)</f>
        <v>66809.444067341494</v>
      </c>
      <c r="S435" s="1">
        <f>VLOOKUP($E435,[1]AllProteinsNorm!$A$1:$Q$3226,16,FALSE)</f>
        <v>40471.031817067204</v>
      </c>
      <c r="T435" s="1">
        <f>VLOOKUP($E435,[1]AllProteinsNorm!$A$1:$Q$3226,17,FALSE)</f>
        <v>41080.957255744899</v>
      </c>
      <c r="U435" s="1">
        <f>VLOOKUP($E435,[1]AllProteinsNorm!$A$1:$Q$3226,3,FALSE)</f>
        <v>18934.8074333326</v>
      </c>
      <c r="V435" s="1">
        <f>VLOOKUP($E435,[1]AllProteinsNorm!$A$1:$Q$3226,7,FALSE)</f>
        <v>39267.488936137299</v>
      </c>
      <c r="W435" s="1">
        <f>VLOOKUP($E435,[1]AllProteinsNorm!$A$1:$Q$3226,9,FALSE)</f>
        <v>44666.926849211501</v>
      </c>
      <c r="X435" s="1">
        <f>VLOOKUP($E435,[1]AllProteinsNorm!$A$1:$Q$3226,12,FALSE)</f>
        <v>46146.767106687199</v>
      </c>
      <c r="Y435" s="29">
        <f>VLOOKUP($E435,[1]AllProteinsNorm!$A$1:$Q$3226,14,FALSE)</f>
        <v>6509.9554301183098</v>
      </c>
      <c r="Z435" s="25">
        <f t="shared" si="76"/>
        <v>1.2833734966680765</v>
      </c>
      <c r="AA435" s="1">
        <f t="shared" si="76"/>
        <v>0.79317506350389666</v>
      </c>
      <c r="AB435" s="1">
        <f t="shared" si="76"/>
        <v>1.0202722769174097</v>
      </c>
      <c r="AC435" s="1">
        <f t="shared" si="76"/>
        <v>0.73126807015954887</v>
      </c>
      <c r="AD435" s="1">
        <f t="shared" si="76"/>
        <v>1.1719110927510679</v>
      </c>
      <c r="AE435" s="1">
        <f t="shared" si="76"/>
        <v>1.0368929490622087</v>
      </c>
      <c r="AF435" s="1">
        <f t="shared" si="76"/>
        <v>0.93468650917179463</v>
      </c>
      <c r="AG435" s="1">
        <f t="shared" si="76"/>
        <v>1.4408272894419771</v>
      </c>
      <c r="AH435" s="1">
        <f t="shared" si="76"/>
        <v>0.87280724885435068</v>
      </c>
      <c r="AI435" s="1">
        <f t="shared" si="76"/>
        <v>0.88596103614954058</v>
      </c>
      <c r="AJ435" s="1">
        <f t="shared" si="76"/>
        <v>0.40835225694701721</v>
      </c>
      <c r="AK435" s="1">
        <f t="shared" si="76"/>
        <v>0.84685137613208239</v>
      </c>
      <c r="AL435" s="1">
        <f t="shared" si="76"/>
        <v>0.96329685178913671</v>
      </c>
      <c r="AM435" s="1">
        <f t="shared" si="76"/>
        <v>0.99521141501820132</v>
      </c>
      <c r="AN435" s="29">
        <f t="shared" si="76"/>
        <v>0.14039514274824719</v>
      </c>
      <c r="AO435" s="1">
        <f t="shared" si="72"/>
        <v>9841.954713331239</v>
      </c>
      <c r="AP435" s="1">
        <f t="shared" si="73"/>
        <v>9798.6045590659396</v>
      </c>
      <c r="AQ435" s="29">
        <f t="shared" si="74"/>
        <v>15683.345609359545</v>
      </c>
    </row>
    <row r="436" spans="1:43" x14ac:dyDescent="0.2">
      <c r="A436" s="26"/>
      <c r="E436" s="25" t="s">
        <v>860</v>
      </c>
      <c r="F436" s="26" t="s">
        <v>861</v>
      </c>
      <c r="G436" s="1">
        <v>0.44929887190310602</v>
      </c>
      <c r="H436" s="43">
        <v>2.26587411332111</v>
      </c>
      <c r="I436" s="1">
        <f>VLOOKUP(F436,'[1]SUSMB vs SHAM all proteins sum'!$B$2:$E$3214,2,FALSE)</f>
        <v>0.109669581980134</v>
      </c>
      <c r="J436" s="29">
        <f>VLOOKUP(F436,'[1]SUSMB vs SHAM all proteins sum'!$B$2:$E$3214,3,FALSE)</f>
        <v>4.6629811339750296</v>
      </c>
      <c r="K436" s="25">
        <f>VLOOKUP($E436,[1]AllProteinsNorm!$A$1:$Q$3226,4,FALSE)</f>
        <v>45702.147384664699</v>
      </c>
      <c r="L436" s="1">
        <f>VLOOKUP($E436,[1]AllProteinsNorm!$A$1:$Q$3226,5,FALSE)</f>
        <v>17235.2122212957</v>
      </c>
      <c r="M436" s="1">
        <f>VLOOKUP($E436,[1]AllProteinsNorm!$A$1:$Q$3226,10,FALSE)</f>
        <v>1990.7402211563499</v>
      </c>
      <c r="N436" s="1">
        <f>VLOOKUP($E436,[1]AllProteinsNorm!$A$1:$Q$3226,11,FALSE)</f>
        <v>581.73037319481705</v>
      </c>
      <c r="O436" s="1">
        <f>VLOOKUP($E436,[1]AllProteinsNorm!$A$1:$Q$3226,15,FALSE)</f>
        <v>30341.132334190101</v>
      </c>
      <c r="P436" s="1">
        <f>VLOOKUP($E436,[1]AllProteinsNorm!$A$1:$Q$3226,6,FALSE)</f>
        <v>23174.843647976199</v>
      </c>
      <c r="Q436" s="1">
        <f>VLOOKUP($E436,[1]AllProteinsNorm!$A$1:$Q$3226,8,FALSE)</f>
        <v>37645.6236880125</v>
      </c>
      <c r="R436" s="1">
        <f>VLOOKUP($E436,[1]AllProteinsNorm!$A$1:$Q$3226,13,FALSE)</f>
        <v>1737.2413918080099</v>
      </c>
      <c r="S436" s="1">
        <f>VLOOKUP($E436,[1]AllProteinsNorm!$A$1:$Q$3226,16,FALSE)</f>
        <v>25434.513657009898</v>
      </c>
      <c r="T436" s="1">
        <f>VLOOKUP($E436,[1]AllProteinsNorm!$A$1:$Q$3226,17,FALSE)</f>
        <v>42883.016861654003</v>
      </c>
      <c r="U436" s="1">
        <f>VLOOKUP($E436,[1]AllProteinsNorm!$A$1:$Q$3226,3,FALSE)</f>
        <v>41485.528761159803</v>
      </c>
      <c r="V436" s="1">
        <f>VLOOKUP($E436,[1]AllProteinsNorm!$A$1:$Q$3226,7,FALSE)</f>
        <v>32816.543132597399</v>
      </c>
      <c r="W436" s="1">
        <f>VLOOKUP($E436,[1]AllProteinsNorm!$A$1:$Q$3226,9,FALSE)</f>
        <v>22072.668834554399</v>
      </c>
      <c r="X436" s="1">
        <f>VLOOKUP($E436,[1]AllProteinsNorm!$A$1:$Q$3226,12,FALSE)</f>
        <v>54527.252971262998</v>
      </c>
      <c r="Y436" s="29">
        <f>VLOOKUP($E436,[1]AllProteinsNorm!$A$1:$Q$3226,14,FALSE)</f>
        <v>37237.603379583401</v>
      </c>
      <c r="Z436" s="25">
        <f t="shared" si="76"/>
        <v>2.3840213064221523</v>
      </c>
      <c r="AA436" s="1">
        <f t="shared" si="76"/>
        <v>0.89906307488001813</v>
      </c>
      <c r="AB436" s="1">
        <f t="shared" si="76"/>
        <v>0.10384560407725589</v>
      </c>
      <c r="AC436" s="1">
        <f t="shared" si="76"/>
        <v>3.0345567629820221E-2</v>
      </c>
      <c r="AD436" s="1">
        <f t="shared" si="76"/>
        <v>1.5827244469907524</v>
      </c>
      <c r="AE436" s="1">
        <f t="shared" si="76"/>
        <v>1.2088998918312575</v>
      </c>
      <c r="AF436" s="1">
        <f t="shared" si="76"/>
        <v>1.9637582499216899</v>
      </c>
      <c r="AG436" s="1">
        <f t="shared" si="76"/>
        <v>9.0622010769202621E-2</v>
      </c>
      <c r="AH436" s="1">
        <f t="shared" si="76"/>
        <v>1.3267740346297885</v>
      </c>
      <c r="AI436" s="1">
        <f t="shared" si="76"/>
        <v>2.2369632879908847</v>
      </c>
      <c r="AJ436" s="1">
        <f t="shared" si="76"/>
        <v>2.1640642756314019</v>
      </c>
      <c r="AK436" s="1">
        <f t="shared" si="76"/>
        <v>1.7118525607285915</v>
      </c>
      <c r="AL436" s="1">
        <f t="shared" si="76"/>
        <v>1.1514056954101692</v>
      </c>
      <c r="AM436" s="1">
        <f t="shared" si="76"/>
        <v>2.844376912315087</v>
      </c>
      <c r="AN436" s="29">
        <f t="shared" si="76"/>
        <v>1.9424741491865392</v>
      </c>
      <c r="AO436" s="1">
        <f t="shared" si="72"/>
        <v>17164.749810589663</v>
      </c>
      <c r="AP436" s="1">
        <f t="shared" si="73"/>
        <v>14265.246855087129</v>
      </c>
      <c r="AQ436" s="29">
        <f t="shared" si="74"/>
        <v>10637.068519777789</v>
      </c>
    </row>
    <row r="437" spans="1:43" x14ac:dyDescent="0.2">
      <c r="A437" s="26"/>
      <c r="E437" s="25" t="s">
        <v>862</v>
      </c>
      <c r="F437" s="26" t="s">
        <v>863</v>
      </c>
      <c r="G437" s="1">
        <v>0.69119199461781999</v>
      </c>
      <c r="H437" s="1">
        <v>1.04893277129811</v>
      </c>
      <c r="I437" s="1">
        <f>VLOOKUP(F437,'[1]SUSMB vs SHAM all proteins sum'!$B$2:$E$3214,2,FALSE)</f>
        <v>0.69843425527732195</v>
      </c>
      <c r="J437" s="29">
        <f>VLOOKUP(F437,'[1]SUSMB vs SHAM all proteins sum'!$B$2:$E$3214,3,FALSE)</f>
        <v>0.94426183671499098</v>
      </c>
      <c r="K437" s="25">
        <f>VLOOKUP($E437,[1]AllProteinsNorm!$A$1:$Q$3226,4,FALSE)</f>
        <v>537625.26038158196</v>
      </c>
      <c r="L437" s="1">
        <f>VLOOKUP($E437,[1]AllProteinsNorm!$A$1:$Q$3226,5,FALSE)</f>
        <v>802326.97554910195</v>
      </c>
      <c r="M437" s="1">
        <f>VLOOKUP($E437,[1]AllProteinsNorm!$A$1:$Q$3226,10,FALSE)</f>
        <v>573458.12355935702</v>
      </c>
      <c r="N437" s="1">
        <f>VLOOKUP($E437,[1]AllProteinsNorm!$A$1:$Q$3226,11,FALSE)</f>
        <v>664746.18031961401</v>
      </c>
      <c r="O437" s="1">
        <f>VLOOKUP($E437,[1]AllProteinsNorm!$A$1:$Q$3226,15,FALSE)</f>
        <v>422472.43665478501</v>
      </c>
      <c r="P437" s="1">
        <f>VLOOKUP($E437,[1]AllProteinsNorm!$A$1:$Q$3226,6,FALSE)</f>
        <v>605793.15981414099</v>
      </c>
      <c r="Q437" s="1">
        <f>VLOOKUP($E437,[1]AllProteinsNorm!$A$1:$Q$3226,8,FALSE)</f>
        <v>572440.063440111</v>
      </c>
      <c r="R437" s="1">
        <f>VLOOKUP($E437,[1]AllProteinsNorm!$A$1:$Q$3226,13,FALSE)</f>
        <v>549671.379043311</v>
      </c>
      <c r="S437" s="1">
        <f>VLOOKUP($E437,[1]AllProteinsNorm!$A$1:$Q$3226,16,FALSE)</f>
        <v>696277.41768994101</v>
      </c>
      <c r="T437" s="1">
        <f>VLOOKUP($E437,[1]AllProteinsNorm!$A$1:$Q$3226,17,FALSE)</f>
        <v>664638.43033594196</v>
      </c>
      <c r="U437" s="1">
        <f>VLOOKUP($E437,[1]AllProteinsNorm!$A$1:$Q$3226,3,FALSE)</f>
        <v>398464.66769099201</v>
      </c>
      <c r="V437" s="1">
        <f>VLOOKUP($E437,[1]AllProteinsNorm!$A$1:$Q$3226,7,FALSE)</f>
        <v>575423.49871156202</v>
      </c>
      <c r="W437" s="1">
        <f>VLOOKUP($E437,[1]AllProteinsNorm!$A$1:$Q$3226,9,FALSE)</f>
        <v>705899.61725870997</v>
      </c>
      <c r="X437" s="1">
        <f>VLOOKUP($E437,[1]AllProteinsNorm!$A$1:$Q$3226,12,FALSE)</f>
        <v>532378.38824133598</v>
      </c>
      <c r="Y437" s="29">
        <f>VLOOKUP($E437,[1]AllProteinsNorm!$A$1:$Q$3226,14,FALSE)</f>
        <v>605213.22910576197</v>
      </c>
      <c r="Z437" s="25">
        <f t="shared" si="76"/>
        <v>0.8958542768840605</v>
      </c>
      <c r="AA437" s="1">
        <f t="shared" si="76"/>
        <v>1.3369313264688627</v>
      </c>
      <c r="AB437" s="1">
        <f t="shared" si="76"/>
        <v>0.95556319701185977</v>
      </c>
      <c r="AC437" s="1">
        <f t="shared" si="76"/>
        <v>1.1076780660547816</v>
      </c>
      <c r="AD437" s="1">
        <f t="shared" si="76"/>
        <v>0.7039731335804349</v>
      </c>
      <c r="AE437" s="1">
        <f t="shared" si="76"/>
        <v>1.0094436275955894</v>
      </c>
      <c r="AF437" s="1">
        <f t="shared" si="76"/>
        <v>0.95386678581402218</v>
      </c>
      <c r="AG437" s="1">
        <f t="shared" si="76"/>
        <v>0.91592693291086902</v>
      </c>
      <c r="AH437" s="1">
        <f t="shared" si="76"/>
        <v>1.1602191126447525</v>
      </c>
      <c r="AI437" s="1">
        <f t="shared" si="76"/>
        <v>1.1074985203919936</v>
      </c>
      <c r="AJ437" s="1">
        <f t="shared" si="76"/>
        <v>0.66396857261655207</v>
      </c>
      <c r="AK437" s="1">
        <f t="shared" si="76"/>
        <v>0.95883813564576037</v>
      </c>
      <c r="AL437" s="1">
        <f t="shared" si="76"/>
        <v>1.1762527503324525</v>
      </c>
      <c r="AM437" s="1">
        <f t="shared" si="76"/>
        <v>0.88711132302105367</v>
      </c>
      <c r="AN437" s="29">
        <f t="shared" si="76"/>
        <v>1.0084772790184615</v>
      </c>
      <c r="AO437" s="1">
        <f t="shared" si="72"/>
        <v>127467.10075411033</v>
      </c>
      <c r="AP437" s="1">
        <f t="shared" si="73"/>
        <v>55128.457706388268</v>
      </c>
      <c r="AQ437" s="29">
        <f t="shared" si="74"/>
        <v>100364.36321659194</v>
      </c>
    </row>
    <row r="438" spans="1:43" x14ac:dyDescent="0.2">
      <c r="A438" s="26"/>
      <c r="E438" s="25" t="s">
        <v>864</v>
      </c>
      <c r="F438" s="26" t="s">
        <v>865</v>
      </c>
      <c r="G438" s="1">
        <v>0.56030286838987897</v>
      </c>
      <c r="H438" s="1">
        <v>1.12446279561967</v>
      </c>
      <c r="I438" s="1">
        <f>VLOOKUP(F438,'[1]SUSMB vs SHAM all proteins sum'!$B$2:$E$3214,2,FALSE)</f>
        <v>0.13280845076060299</v>
      </c>
      <c r="J438" s="29">
        <f>VLOOKUP(F438,'[1]SUSMB vs SHAM all proteins sum'!$B$2:$E$3214,3,FALSE)</f>
        <v>0.70478793035103804</v>
      </c>
      <c r="K438" s="25">
        <f>VLOOKUP($E438,[1]AllProteinsNorm!$A$1:$Q$3226,4,FALSE)</f>
        <v>33405.636589583097</v>
      </c>
      <c r="L438" s="1">
        <f>VLOOKUP($E438,[1]AllProteinsNorm!$A$1:$Q$3226,5,FALSE)</f>
        <v>39258.651382117299</v>
      </c>
      <c r="M438" s="1">
        <f>VLOOKUP($E438,[1]AllProteinsNorm!$A$1:$Q$3226,10,FALSE)</f>
        <v>49822.821993293997</v>
      </c>
      <c r="N438" s="1">
        <f>VLOOKUP($E438,[1]AllProteinsNorm!$A$1:$Q$3226,11,FALSE)</f>
        <v>46060.960731856299</v>
      </c>
      <c r="O438" s="1">
        <f>VLOOKUP($E438,[1]AllProteinsNorm!$A$1:$Q$3226,15,FALSE)</f>
        <v>80039.067627487006</v>
      </c>
      <c r="P438" s="1">
        <f>VLOOKUP($E438,[1]AllProteinsNorm!$A$1:$Q$3226,6,FALSE)</f>
        <v>49343.091657136298</v>
      </c>
      <c r="Q438" s="1">
        <f>VLOOKUP($E438,[1]AllProteinsNorm!$A$1:$Q$3226,8,FALSE)</f>
        <v>47269.713869323801</v>
      </c>
      <c r="R438" s="1">
        <f>VLOOKUP($E438,[1]AllProteinsNorm!$A$1:$Q$3226,13,FALSE)</f>
        <v>39175.647958554699</v>
      </c>
      <c r="S438" s="1">
        <f>VLOOKUP($E438,[1]AllProteinsNorm!$A$1:$Q$3226,16,FALSE)</f>
        <v>57593.170482298498</v>
      </c>
      <c r="T438" s="1">
        <f>VLOOKUP($E438,[1]AllProteinsNorm!$A$1:$Q$3226,17,FALSE)</f>
        <v>82290.066323774605</v>
      </c>
      <c r="U438" s="1">
        <f>VLOOKUP($E438,[1]AllProteinsNorm!$A$1:$Q$3226,3,FALSE)</f>
        <v>37798.9395191527</v>
      </c>
      <c r="V438" s="1">
        <f>VLOOKUP($E438,[1]AllProteinsNorm!$A$1:$Q$3226,7,FALSE)</f>
        <v>23172.967905789301</v>
      </c>
      <c r="W438" s="1">
        <f>VLOOKUP($E438,[1]AllProteinsNorm!$A$1:$Q$3226,9,FALSE)</f>
        <v>34410.575262161801</v>
      </c>
      <c r="X438" s="1">
        <f>VLOOKUP($E438,[1]AllProteinsNorm!$A$1:$Q$3226,12,FALSE)</f>
        <v>25911.930681340898</v>
      </c>
      <c r="Y438" s="29">
        <f>VLOOKUP($E438,[1]AllProteinsNorm!$A$1:$Q$3226,14,FALSE)</f>
        <v>53636.171776157302</v>
      </c>
      <c r="Z438" s="25">
        <f t="shared" si="76"/>
        <v>0.6719099953191856</v>
      </c>
      <c r="AA438" s="1">
        <f t="shared" si="76"/>
        <v>0.78963561121363368</v>
      </c>
      <c r="AB438" s="1">
        <f t="shared" si="76"/>
        <v>1.0021198668832365</v>
      </c>
      <c r="AC438" s="1">
        <f t="shared" si="76"/>
        <v>0.92645502583805128</v>
      </c>
      <c r="AD438" s="1">
        <f t="shared" si="76"/>
        <v>1.609879500745893</v>
      </c>
      <c r="AE438" s="1">
        <f t="shared" si="76"/>
        <v>0.99247072856917418</v>
      </c>
      <c r="AF438" s="1">
        <f t="shared" si="76"/>
        <v>0.9507674891781781</v>
      </c>
      <c r="AG438" s="1">
        <f t="shared" si="76"/>
        <v>0.78796610763186947</v>
      </c>
      <c r="AH438" s="1">
        <f t="shared" si="76"/>
        <v>1.1584101026006279</v>
      </c>
      <c r="AI438" s="1">
        <f t="shared" si="76"/>
        <v>1.6551553487133503</v>
      </c>
      <c r="AJ438" s="1">
        <f t="shared" si="76"/>
        <v>0.76027544654855606</v>
      </c>
      <c r="AK438" s="1">
        <f t="shared" si="76"/>
        <v>0.46609346046606331</v>
      </c>
      <c r="AL438" s="1">
        <f t="shared" si="76"/>
        <v>0.69212300149787898</v>
      </c>
      <c r="AM438" s="1">
        <f t="shared" si="76"/>
        <v>0.52118405755033415</v>
      </c>
      <c r="AN438" s="29">
        <f t="shared" si="76"/>
        <v>1.0788203311262403</v>
      </c>
      <c r="AO438" s="1">
        <f t="shared" si="72"/>
        <v>16175.557102219029</v>
      </c>
      <c r="AP438" s="1">
        <f t="shared" si="73"/>
        <v>14788.847640909235</v>
      </c>
      <c r="AQ438" s="29">
        <f t="shared" si="74"/>
        <v>10751.363735244995</v>
      </c>
    </row>
    <row r="439" spans="1:43" x14ac:dyDescent="0.2">
      <c r="A439" s="26"/>
      <c r="E439" s="25" t="s">
        <v>866</v>
      </c>
      <c r="F439" s="26" t="s">
        <v>867</v>
      </c>
      <c r="G439" s="1">
        <v>0.97192603922143295</v>
      </c>
      <c r="H439" s="1">
        <v>0.99590408274016295</v>
      </c>
      <c r="I439" s="1">
        <f>VLOOKUP(F439,'[1]SUSMB vs SHAM all proteins sum'!$B$2:$E$3214,2,FALSE)</f>
        <v>9.2849263542247001E-4</v>
      </c>
      <c r="J439" s="29">
        <f>VLOOKUP(F439,'[1]SUSMB vs SHAM all proteins sum'!$B$2:$E$3214,3,FALSE)</f>
        <v>1.4251693538974</v>
      </c>
      <c r="K439" s="25">
        <f>VLOOKUP($E439,[1]AllProteinsNorm!$A$1:$Q$3226,4,FALSE)</f>
        <v>34319961.055535503</v>
      </c>
      <c r="L439" s="1">
        <f>VLOOKUP($E439,[1]AllProteinsNorm!$A$1:$Q$3226,5,FALSE)</f>
        <v>32058795.6422249</v>
      </c>
      <c r="M439" s="1">
        <f>VLOOKUP($E439,[1]AllProteinsNorm!$A$1:$Q$3226,10,FALSE)</f>
        <v>29951442.550144002</v>
      </c>
      <c r="N439" s="1">
        <f>VLOOKUP($E439,[1]AllProteinsNorm!$A$1:$Q$3226,11,FALSE)</f>
        <v>30663485.162084799</v>
      </c>
      <c r="O439" s="1">
        <f>VLOOKUP($E439,[1]AllProteinsNorm!$A$1:$Q$3226,15,FALSE)</f>
        <v>34856972.086826101</v>
      </c>
      <c r="P439" s="1">
        <f>VLOOKUP($E439,[1]AllProteinsNorm!$A$1:$Q$3226,6,FALSE)</f>
        <v>24081501.085333802</v>
      </c>
      <c r="Q439" s="1">
        <f>VLOOKUP($E439,[1]AllProteinsNorm!$A$1:$Q$3226,8,FALSE)</f>
        <v>26296936.424935501</v>
      </c>
      <c r="R439" s="1">
        <f>VLOOKUP($E439,[1]AllProteinsNorm!$A$1:$Q$3226,13,FALSE)</f>
        <v>35461334.517825298</v>
      </c>
      <c r="S439" s="1">
        <f>VLOOKUP($E439,[1]AllProteinsNorm!$A$1:$Q$3226,16,FALSE)</f>
        <v>43887133.183487199</v>
      </c>
      <c r="T439" s="1">
        <f>VLOOKUP($E439,[1]AllProteinsNorm!$A$1:$Q$3226,17,FALSE)</f>
        <v>35013011.9288866</v>
      </c>
      <c r="U439" s="1">
        <f>VLOOKUP($E439,[1]AllProteinsNorm!$A$1:$Q$3226,3,FALSE)</f>
        <v>42480663.029942103</v>
      </c>
      <c r="V439" s="1">
        <f>VLOOKUP($E439,[1]AllProteinsNorm!$A$1:$Q$3226,7,FALSE)</f>
        <v>41012934.020901904</v>
      </c>
      <c r="W439" s="1">
        <f>VLOOKUP($E439,[1]AllProteinsNorm!$A$1:$Q$3226,9,FALSE)</f>
        <v>45982103.4090029</v>
      </c>
      <c r="X439" s="1">
        <f>VLOOKUP($E439,[1]AllProteinsNorm!$A$1:$Q$3226,12,FALSE)</f>
        <v>44216383.175275996</v>
      </c>
      <c r="Y439" s="29">
        <f>VLOOKUP($E439,[1]AllProteinsNorm!$A$1:$Q$3226,14,FALSE)</f>
        <v>58461655.1300449</v>
      </c>
      <c r="Z439" s="25">
        <f t="shared" si="76"/>
        <v>1.0602354602191806</v>
      </c>
      <c r="AA439" s="1">
        <f t="shared" si="76"/>
        <v>0.99038200820815669</v>
      </c>
      <c r="AB439" s="1">
        <f t="shared" si="76"/>
        <v>0.92528023050475994</v>
      </c>
      <c r="AC439" s="1">
        <f t="shared" si="76"/>
        <v>0.94727713269078251</v>
      </c>
      <c r="AD439" s="1">
        <f t="shared" si="76"/>
        <v>1.0768251683771195</v>
      </c>
      <c r="AE439" s="1">
        <f t="shared" si="76"/>
        <v>0.74394202675994847</v>
      </c>
      <c r="AF439" s="1">
        <f t="shared" si="76"/>
        <v>0.81238275438978325</v>
      </c>
      <c r="AG439" s="1">
        <f t="shared" si="76"/>
        <v>1.0954955415495351</v>
      </c>
      <c r="AH439" s="1">
        <f t="shared" si="76"/>
        <v>1.3557910154152124</v>
      </c>
      <c r="AI439" s="1">
        <f t="shared" si="76"/>
        <v>1.0816456567655486</v>
      </c>
      <c r="AJ439" s="1">
        <f t="shared" si="76"/>
        <v>1.3123413877155938</v>
      </c>
      <c r="AK439" s="1">
        <f t="shared" si="76"/>
        <v>1.2669993099999843</v>
      </c>
      <c r="AL439" s="1">
        <f t="shared" si="76"/>
        <v>1.4205102532255613</v>
      </c>
      <c r="AM439" s="1">
        <f t="shared" si="76"/>
        <v>1.3659624289551777</v>
      </c>
      <c r="AN439" s="29">
        <f t="shared" si="76"/>
        <v>1.8060370095315377</v>
      </c>
      <c r="AO439" s="1">
        <f t="shared" si="72"/>
        <v>1941434.4889867695</v>
      </c>
      <c r="AP439" s="1">
        <f t="shared" si="73"/>
        <v>7114734.1363252746</v>
      </c>
      <c r="AQ439" s="29">
        <f t="shared" si="74"/>
        <v>6241847.474915714</v>
      </c>
    </row>
    <row r="440" spans="1:43" x14ac:dyDescent="0.2">
      <c r="A440" s="26"/>
      <c r="E440" s="25" t="s">
        <v>868</v>
      </c>
      <c r="F440" s="26" t="s">
        <v>869</v>
      </c>
      <c r="G440" s="1">
        <v>0.59526218888916105</v>
      </c>
      <c r="H440" s="43">
        <v>0.64517483344462201</v>
      </c>
      <c r="I440" s="1">
        <f>VLOOKUP(F440,'[1]SUSMB vs SHAM all proteins sum'!$B$2:$E$3214,2,FALSE)</f>
        <v>0.63590270813991101</v>
      </c>
      <c r="J440" s="29">
        <f>VLOOKUP(F440,'[1]SUSMB vs SHAM all proteins sum'!$B$2:$E$3214,3,FALSE)</f>
        <v>1.4139802511510999</v>
      </c>
      <c r="K440" s="25">
        <f>VLOOKUP($E440,[1]AllProteinsNorm!$A$1:$Q$3226,4,FALSE)</f>
        <v>130928.824433503</v>
      </c>
      <c r="L440" s="1">
        <f>VLOOKUP($E440,[1]AllProteinsNorm!$A$1:$Q$3226,5,FALSE)</f>
        <v>5221.2060445882898</v>
      </c>
      <c r="M440" s="1">
        <f>VLOOKUP($E440,[1]AllProteinsNorm!$A$1:$Q$3226,10,FALSE)</f>
        <v>43069.5174914542</v>
      </c>
      <c r="N440" s="1">
        <f>VLOOKUP($E440,[1]AllProteinsNorm!$A$1:$Q$3226,11,FALSE)</f>
        <v>99327.657937493103</v>
      </c>
      <c r="O440" s="1">
        <f>VLOOKUP($E440,[1]AllProteinsNorm!$A$1:$Q$3226,15,FALSE)</f>
        <v>118901.144748822</v>
      </c>
      <c r="P440" s="1">
        <f>VLOOKUP($E440,[1]AllProteinsNorm!$A$1:$Q$3226,6,FALSE)</f>
        <v>10335.2552523984</v>
      </c>
      <c r="Q440" s="1">
        <f>VLOOKUP($E440,[1]AllProteinsNorm!$A$1:$Q$3226,8,FALSE)</f>
        <v>100651.388203072</v>
      </c>
      <c r="R440" s="1">
        <f>VLOOKUP($E440,[1]AllProteinsNorm!$A$1:$Q$3226,13,FALSE)</f>
        <v>64816.521249756101</v>
      </c>
      <c r="S440" s="1">
        <f>VLOOKUP($E440,[1]AllProteinsNorm!$A$1:$Q$3226,16,FALSE)</f>
        <v>65761.314458180495</v>
      </c>
      <c r="T440" s="1">
        <f>VLOOKUP($E440,[1]AllProteinsNorm!$A$1:$Q$3226,17,FALSE)</f>
        <v>8766.4195199040696</v>
      </c>
      <c r="U440" s="1">
        <f>VLOOKUP($E440,[1]AllProteinsNorm!$A$1:$Q$3226,3,FALSE)</f>
        <v>34995.148589636803</v>
      </c>
      <c r="V440" s="1">
        <f>VLOOKUP($E440,[1]AllProteinsNorm!$A$1:$Q$3226,7,FALSE)</f>
        <v>32967.367709407998</v>
      </c>
      <c r="W440" s="1">
        <f>VLOOKUP($E440,[1]AllProteinsNorm!$A$1:$Q$3226,9,FALSE)</f>
        <v>136028.29331721601</v>
      </c>
      <c r="X440" s="1">
        <f>VLOOKUP($E440,[1]AllProteinsNorm!$A$1:$Q$3226,12,FALSE)</f>
        <v>203547.40485312001</v>
      </c>
      <c r="Y440" s="29">
        <f>VLOOKUP($E440,[1]AllProteinsNorm!$A$1:$Q$3226,14,FALSE)</f>
        <v>61526.487778385199</v>
      </c>
      <c r="Z440" s="25">
        <f t="shared" si="76"/>
        <v>1.6471174709549945</v>
      </c>
      <c r="AA440" s="1">
        <f t="shared" si="76"/>
        <v>6.5684082421934437E-2</v>
      </c>
      <c r="AB440" s="1">
        <f t="shared" si="76"/>
        <v>0.54182533932247823</v>
      </c>
      <c r="AC440" s="1">
        <f t="shared" si="76"/>
        <v>1.2495668654000547</v>
      </c>
      <c r="AD440" s="1">
        <f t="shared" si="76"/>
        <v>1.4958062419005378</v>
      </c>
      <c r="AE440" s="1">
        <f t="shared" si="76"/>
        <v>0.13002010494374158</v>
      </c>
      <c r="AF440" s="1">
        <f t="shared" si="76"/>
        <v>1.2662197243614077</v>
      </c>
      <c r="AG440" s="1">
        <f t="shared" si="76"/>
        <v>0.81540810450964618</v>
      </c>
      <c r="AH440" s="1">
        <f t="shared" si="76"/>
        <v>0.8272938401890787</v>
      </c>
      <c r="AI440" s="1">
        <f t="shared" si="76"/>
        <v>0.11028375769377222</v>
      </c>
      <c r="AJ440" s="1">
        <f t="shared" si="76"/>
        <v>0.44024775209015926</v>
      </c>
      <c r="AK440" s="1">
        <f t="shared" si="76"/>
        <v>0.41473775969891385</v>
      </c>
      <c r="AL440" s="1">
        <f t="shared" si="76"/>
        <v>1.7112700693403946</v>
      </c>
      <c r="AM440" s="1">
        <f t="shared" si="76"/>
        <v>2.5606774379265946</v>
      </c>
      <c r="AN440" s="29">
        <f t="shared" si="76"/>
        <v>0.77401865773069034</v>
      </c>
      <c r="AO440" s="1">
        <f t="shared" si="72"/>
        <v>47822.649368601393</v>
      </c>
      <c r="AP440" s="1">
        <f t="shared" si="73"/>
        <v>35516.164484937384</v>
      </c>
      <c r="AQ440" s="29">
        <f t="shared" si="74"/>
        <v>66374.573570184672</v>
      </c>
    </row>
    <row r="441" spans="1:43" x14ac:dyDescent="0.2">
      <c r="A441" s="26"/>
      <c r="E441" s="25" t="s">
        <v>870</v>
      </c>
      <c r="F441" s="26" t="s">
        <v>871</v>
      </c>
      <c r="G441" s="1">
        <v>0.76464786818469899</v>
      </c>
      <c r="H441" s="1">
        <v>1.03370607157967</v>
      </c>
      <c r="I441" s="1">
        <f>VLOOKUP(F441,'[1]SUSMB vs SHAM all proteins sum'!$B$2:$E$3214,2,FALSE)</f>
        <v>0.41119571689691398</v>
      </c>
      <c r="J441" s="29">
        <f>VLOOKUP(F441,'[1]SUSMB vs SHAM all proteins sum'!$B$2:$E$3214,3,FALSE)</f>
        <v>0.81115024405939495</v>
      </c>
      <c r="K441" s="25">
        <f>VLOOKUP($E441,[1]AllProteinsNorm!$A$1:$Q$3226,4,FALSE)</f>
        <v>118250933.28798699</v>
      </c>
      <c r="L441" s="1">
        <f>VLOOKUP($E441,[1]AllProteinsNorm!$A$1:$Q$3226,5,FALSE)</f>
        <v>87464980.515808195</v>
      </c>
      <c r="M441" s="1">
        <f>VLOOKUP($E441,[1]AllProteinsNorm!$A$1:$Q$3226,10,FALSE)</f>
        <v>96936810.239358202</v>
      </c>
      <c r="N441" s="1">
        <f>VLOOKUP($E441,[1]AllProteinsNorm!$A$1:$Q$3226,11,FALSE)</f>
        <v>83562661.111298606</v>
      </c>
      <c r="O441" s="1">
        <f>VLOOKUP($E441,[1]AllProteinsNorm!$A$1:$Q$3226,15,FALSE)</f>
        <v>94941888.086774394</v>
      </c>
      <c r="P441" s="1">
        <f>VLOOKUP($E441,[1]AllProteinsNorm!$A$1:$Q$3226,6,FALSE)</f>
        <v>100552603.07955</v>
      </c>
      <c r="Q441" s="1">
        <f>VLOOKUP($E441,[1]AllProteinsNorm!$A$1:$Q$3226,8,FALSE)</f>
        <v>97551448.1418764</v>
      </c>
      <c r="R441" s="1">
        <f>VLOOKUP($E441,[1]AllProteinsNorm!$A$1:$Q$3226,13,FALSE)</f>
        <v>133244435.114214</v>
      </c>
      <c r="S441" s="1">
        <f>VLOOKUP($E441,[1]AllProteinsNorm!$A$1:$Q$3226,16,FALSE)</f>
        <v>76571354.307130903</v>
      </c>
      <c r="T441" s="1">
        <f>VLOOKUP($E441,[1]AllProteinsNorm!$A$1:$Q$3226,17,FALSE)</f>
        <v>93808138.993466899</v>
      </c>
      <c r="U441" s="1">
        <f>VLOOKUP($E441,[1]AllProteinsNorm!$A$1:$Q$3226,3,FALSE)</f>
        <v>81348997.828862801</v>
      </c>
      <c r="V441" s="1">
        <f>VLOOKUP($E441,[1]AllProteinsNorm!$A$1:$Q$3226,7,FALSE)</f>
        <v>98704004.590758696</v>
      </c>
      <c r="W441" s="1">
        <f>VLOOKUP($E441,[1]AllProteinsNorm!$A$1:$Q$3226,9,FALSE)</f>
        <v>31021750.2279929</v>
      </c>
      <c r="X441" s="1">
        <f>VLOOKUP($E441,[1]AllProteinsNorm!$A$1:$Q$3226,12,FALSE)</f>
        <v>106564445.971279</v>
      </c>
      <c r="Y441" s="29">
        <f>VLOOKUP($E441,[1]AllProteinsNorm!$A$1:$Q$3226,14,FALSE)</f>
        <v>105229750.199543</v>
      </c>
      <c r="Z441" s="25">
        <f t="shared" si="76"/>
        <v>1.2288178924472197</v>
      </c>
      <c r="AA441" s="1">
        <f t="shared" si="76"/>
        <v>0.90890219664161598</v>
      </c>
      <c r="AB441" s="1">
        <f t="shared" si="76"/>
        <v>1.0073297820727245</v>
      </c>
      <c r="AC441" s="1">
        <f t="shared" si="76"/>
        <v>0.86835080501219786</v>
      </c>
      <c r="AD441" s="1">
        <f t="shared" si="76"/>
        <v>0.98659932382624116</v>
      </c>
      <c r="AE441" s="1">
        <f t="shared" si="76"/>
        <v>1.0449037006361361</v>
      </c>
      <c r="AF441" s="1">
        <f t="shared" si="76"/>
        <v>1.0137168610664369</v>
      </c>
      <c r="AG441" s="1">
        <f t="shared" si="76"/>
        <v>1.3846245554664243</v>
      </c>
      <c r="AH441" s="1">
        <f t="shared" si="76"/>
        <v>0.79569985289136569</v>
      </c>
      <c r="AI441" s="1">
        <f t="shared" si="76"/>
        <v>0.9748178424233912</v>
      </c>
      <c r="AJ441" s="1">
        <f t="shared" si="76"/>
        <v>0.84534727367696649</v>
      </c>
      <c r="AK441" s="1">
        <f t="shared" si="76"/>
        <v>1.0256937812231075</v>
      </c>
      <c r="AL441" s="1">
        <f t="shared" si="76"/>
        <v>0.32236601162672501</v>
      </c>
      <c r="AM441" s="1">
        <f t="shared" si="76"/>
        <v>1.1073764431890163</v>
      </c>
      <c r="AN441" s="29">
        <f t="shared" si="76"/>
        <v>1.0935068017436624</v>
      </c>
      <c r="AO441" s="1">
        <f t="shared" si="72"/>
        <v>12036339.529847795</v>
      </c>
      <c r="AP441" s="1">
        <f t="shared" si="73"/>
        <v>18428980.663239021</v>
      </c>
      <c r="AQ441" s="29">
        <f t="shared" si="74"/>
        <v>28242311.713040762</v>
      </c>
    </row>
    <row r="442" spans="1:43" x14ac:dyDescent="0.2">
      <c r="A442" s="26"/>
      <c r="E442" s="25" t="s">
        <v>872</v>
      </c>
      <c r="F442" s="26" t="s">
        <v>873</v>
      </c>
      <c r="G442" s="1">
        <v>7.3556120088599394E-2</v>
      </c>
      <c r="H442" s="43">
        <v>1.6539029945263899</v>
      </c>
      <c r="I442" s="1">
        <f>VLOOKUP(F442,'[1]SUSMB vs SHAM all proteins sum'!$B$2:$E$3214,2,FALSE)</f>
        <v>0.36382839036924403</v>
      </c>
      <c r="J442" s="29">
        <f>VLOOKUP(F442,'[1]SUSMB vs SHAM all proteins sum'!$B$2:$E$3214,3,FALSE)</f>
        <v>1.26002016842926</v>
      </c>
      <c r="K442" s="25">
        <f>VLOOKUP($E442,[1]AllProteinsNorm!$A$1:$Q$3226,4,FALSE)</f>
        <v>206902.11325472</v>
      </c>
      <c r="L442" s="1">
        <f>VLOOKUP($E442,[1]AllProteinsNorm!$A$1:$Q$3226,5,FALSE)</f>
        <v>130339.03092814601</v>
      </c>
      <c r="M442" s="1">
        <f>VLOOKUP($E442,[1]AllProteinsNorm!$A$1:$Q$3226,10,FALSE)</f>
        <v>271067.59833302</v>
      </c>
      <c r="N442" s="1">
        <f>VLOOKUP($E442,[1]AllProteinsNorm!$A$1:$Q$3226,11,FALSE)</f>
        <v>150940.112688283</v>
      </c>
      <c r="O442" s="1">
        <f>VLOOKUP($E442,[1]AllProteinsNorm!$A$1:$Q$3226,15,FALSE)</f>
        <v>387837.26887108397</v>
      </c>
      <c r="P442" s="1">
        <f>VLOOKUP($E442,[1]AllProteinsNorm!$A$1:$Q$3226,6,FALSE)</f>
        <v>217837.985877984</v>
      </c>
      <c r="Q442" s="1">
        <f>VLOOKUP($E442,[1]AllProteinsNorm!$A$1:$Q$3226,8,FALSE)</f>
        <v>401591.11051091301</v>
      </c>
      <c r="R442" s="1">
        <f>VLOOKUP($E442,[1]AllProteinsNorm!$A$1:$Q$3226,13,FALSE)</f>
        <v>516230.43088810198</v>
      </c>
      <c r="S442" s="1">
        <f>VLOOKUP($E442,[1]AllProteinsNorm!$A$1:$Q$3226,16,FALSE)</f>
        <v>308705.45565606502</v>
      </c>
      <c r="T442" s="1">
        <f>VLOOKUP($E442,[1]AllProteinsNorm!$A$1:$Q$3226,17,FALSE)</f>
        <v>379853.19984161202</v>
      </c>
      <c r="U442" s="1">
        <f>VLOOKUP($E442,[1]AllProteinsNorm!$A$1:$Q$3226,3,FALSE)</f>
        <v>244378.329252731</v>
      </c>
      <c r="V442" s="1">
        <f>VLOOKUP($E442,[1]AllProteinsNorm!$A$1:$Q$3226,7,FALSE)</f>
        <v>208833.65692750801</v>
      </c>
      <c r="W442" s="1">
        <f>VLOOKUP($E442,[1]AllProteinsNorm!$A$1:$Q$3226,9,FALSE)</f>
        <v>208689.96243386701</v>
      </c>
      <c r="X442" s="1">
        <f>VLOOKUP($E442,[1]AllProteinsNorm!$A$1:$Q$3226,12,FALSE)</f>
        <v>434227.42760206899</v>
      </c>
      <c r="Y442" s="29">
        <f>VLOOKUP($E442,[1]AllProteinsNorm!$A$1:$Q$3226,14,FALSE)</f>
        <v>293884.52468109003</v>
      </c>
      <c r="Z442" s="25">
        <f t="shared" si="76"/>
        <v>0.90185954180867789</v>
      </c>
      <c r="AA442" s="1">
        <f t="shared" si="76"/>
        <v>0.56813097200186902</v>
      </c>
      <c r="AB442" s="1">
        <f t="shared" si="76"/>
        <v>1.1815485892637168</v>
      </c>
      <c r="AC442" s="1">
        <f t="shared" si="76"/>
        <v>0.65792842193940082</v>
      </c>
      <c r="AD442" s="1">
        <f t="shared" si="76"/>
        <v>1.6905324749863351</v>
      </c>
      <c r="AE442" s="1">
        <f t="shared" si="76"/>
        <v>0.9495275956441307</v>
      </c>
      <c r="AF442" s="1">
        <f t="shared" si="76"/>
        <v>1.7504836911642703</v>
      </c>
      <c r="AG442" s="1">
        <f t="shared" si="76"/>
        <v>2.2501816561693295</v>
      </c>
      <c r="AH442" s="1">
        <f t="shared" si="76"/>
        <v>1.3456071395900384</v>
      </c>
      <c r="AI442" s="1">
        <f t="shared" si="76"/>
        <v>1.6557309510994149</v>
      </c>
      <c r="AJ442" s="1">
        <f t="shared" si="76"/>
        <v>1.0652135185130132</v>
      </c>
      <c r="AK442" s="1">
        <f t="shared" si="76"/>
        <v>0.91027889076708834</v>
      </c>
      <c r="AL442" s="1">
        <f t="shared" si="76"/>
        <v>0.90965254506110738</v>
      </c>
      <c r="AM442" s="1">
        <f t="shared" si="76"/>
        <v>1.8927411747401719</v>
      </c>
      <c r="AN442" s="29">
        <f t="shared" si="76"/>
        <v>1.281004619064724</v>
      </c>
      <c r="AO442" s="1">
        <f t="shared" si="72"/>
        <v>93073.884471557656</v>
      </c>
      <c r="AP442" s="1">
        <f t="shared" si="73"/>
        <v>99252.99191083631</v>
      </c>
      <c r="AQ442" s="29">
        <f t="shared" si="74"/>
        <v>84116.120079489046</v>
      </c>
    </row>
    <row r="443" spans="1:43" x14ac:dyDescent="0.2">
      <c r="A443" s="26"/>
      <c r="E443" s="25" t="s">
        <v>874</v>
      </c>
      <c r="F443" s="26" t="s">
        <v>875</v>
      </c>
      <c r="G443" s="1">
        <v>0.13695301166629101</v>
      </c>
      <c r="H443" s="1">
        <v>1.1375457574327299</v>
      </c>
      <c r="I443" s="1">
        <f>VLOOKUP(F443,'[1]SUSMB vs SHAM all proteins sum'!$B$2:$E$3214,2,FALSE)</f>
        <v>0.65543415182098497</v>
      </c>
      <c r="J443" s="29">
        <f>VLOOKUP(F443,'[1]SUSMB vs SHAM all proteins sum'!$B$2:$E$3214,3,FALSE)</f>
        <v>1.0364607040015501</v>
      </c>
      <c r="K443" s="25">
        <f>VLOOKUP($E443,[1]AllProteinsNorm!$A$1:$Q$3226,4,FALSE)</f>
        <v>14733240.009941399</v>
      </c>
      <c r="L443" s="1">
        <f>VLOOKUP($E443,[1]AllProteinsNorm!$A$1:$Q$3226,5,FALSE)</f>
        <v>11751779.5281475</v>
      </c>
      <c r="M443" s="1">
        <f>VLOOKUP($E443,[1]AllProteinsNorm!$A$1:$Q$3226,10,FALSE)</f>
        <v>15928654.6467325</v>
      </c>
      <c r="N443" s="1">
        <f>VLOOKUP($E443,[1]AllProteinsNorm!$A$1:$Q$3226,11,FALSE)</f>
        <v>13362044.1956583</v>
      </c>
      <c r="O443" s="1">
        <f>VLOOKUP($E443,[1]AllProteinsNorm!$A$1:$Q$3226,15,FALSE)</f>
        <v>15217971.015786201</v>
      </c>
      <c r="P443" s="1">
        <f>VLOOKUP($E443,[1]AllProteinsNorm!$A$1:$Q$3226,6,FALSE)</f>
        <v>15319744.5596673</v>
      </c>
      <c r="Q443" s="1">
        <f>VLOOKUP($E443,[1]AllProteinsNorm!$A$1:$Q$3226,8,FALSE)</f>
        <v>19992864.625526398</v>
      </c>
      <c r="R443" s="1">
        <f>VLOOKUP($E443,[1]AllProteinsNorm!$A$1:$Q$3226,13,FALSE)</f>
        <v>15582940.159503801</v>
      </c>
      <c r="S443" s="1">
        <f>VLOOKUP($E443,[1]AllProteinsNorm!$A$1:$Q$3226,16,FALSE)</f>
        <v>15404260.697314201</v>
      </c>
      <c r="T443" s="1">
        <f>VLOOKUP($E443,[1]AllProteinsNorm!$A$1:$Q$3226,17,FALSE)</f>
        <v>14529083.3365837</v>
      </c>
      <c r="U443" s="1">
        <f>VLOOKUP($E443,[1]AllProteinsNorm!$A$1:$Q$3226,3,FALSE)</f>
        <v>16858588.561797898</v>
      </c>
      <c r="V443" s="1">
        <f>VLOOKUP($E443,[1]AllProteinsNorm!$A$1:$Q$3226,7,FALSE)</f>
        <v>13420789.2398168</v>
      </c>
      <c r="W443" s="1">
        <f>VLOOKUP($E443,[1]AllProteinsNorm!$A$1:$Q$3226,9,FALSE)</f>
        <v>12722004.6598734</v>
      </c>
      <c r="X443" s="1">
        <f>VLOOKUP($E443,[1]AllProteinsNorm!$A$1:$Q$3226,12,FALSE)</f>
        <v>16388231.110871</v>
      </c>
      <c r="Y443" s="29">
        <f>VLOOKUP($E443,[1]AllProteinsNorm!$A$1:$Q$3226,14,FALSE)</f>
        <v>14219618.959826199</v>
      </c>
      <c r="Z443" s="25">
        <f t="shared" si="76"/>
        <v>1.0376443410135221</v>
      </c>
      <c r="AA443" s="1">
        <f t="shared" si="76"/>
        <v>0.82766367180556877</v>
      </c>
      <c r="AB443" s="1">
        <f t="shared" si="76"/>
        <v>1.1218359534622462</v>
      </c>
      <c r="AC443" s="1">
        <f t="shared" si="76"/>
        <v>0.94107267204239098</v>
      </c>
      <c r="AD443" s="1">
        <f t="shared" si="76"/>
        <v>1.0717833616762726</v>
      </c>
      <c r="AE443" s="1">
        <f t="shared" si="76"/>
        <v>1.0789511497393094</v>
      </c>
      <c r="AF443" s="1">
        <f t="shared" si="76"/>
        <v>1.4080733650798247</v>
      </c>
      <c r="AG443" s="1">
        <f t="shared" si="76"/>
        <v>1.0974876986970217</v>
      </c>
      <c r="AH443" s="1">
        <f t="shared" si="76"/>
        <v>1.0849035194756642</v>
      </c>
      <c r="AI443" s="1">
        <f t="shared" si="76"/>
        <v>1.0232658325084805</v>
      </c>
      <c r="AJ443" s="1">
        <f t="shared" si="76"/>
        <v>1.1873300785720697</v>
      </c>
      <c r="AK443" s="1">
        <f t="shared" si="76"/>
        <v>0.94521001471735755</v>
      </c>
      <c r="AL443" s="1">
        <f t="shared" si="76"/>
        <v>0.89599545875570097</v>
      </c>
      <c r="AM443" s="1">
        <f t="shared" si="76"/>
        <v>1.1542033700627048</v>
      </c>
      <c r="AN443" s="29">
        <f t="shared" si="76"/>
        <v>1.0014706293440019</v>
      </c>
      <c r="AO443" s="1">
        <f t="shared" si="72"/>
        <v>1483563.4282993632</v>
      </c>
      <c r="AP443" s="1">
        <f t="shared" si="73"/>
        <v>1947343.9651638947</v>
      </c>
      <c r="AQ443" s="29">
        <f t="shared" si="74"/>
        <v>1630144.4225533761</v>
      </c>
    </row>
    <row r="444" spans="1:43" x14ac:dyDescent="0.2">
      <c r="A444" s="26"/>
      <c r="E444" s="25" t="s">
        <v>876</v>
      </c>
      <c r="F444" s="26" t="s">
        <v>877</v>
      </c>
      <c r="G444" s="1">
        <v>0.95195480256527298</v>
      </c>
      <c r="H444" s="1">
        <v>1.0046530208231499</v>
      </c>
      <c r="I444" s="1">
        <f>VLOOKUP(F444,'[1]SUSMB vs SHAM all proteins sum'!$B$2:$E$3214,2,FALSE)</f>
        <v>0.34163712962792198</v>
      </c>
      <c r="J444" s="29">
        <f>VLOOKUP(F444,'[1]SUSMB vs SHAM all proteins sum'!$B$2:$E$3214,3,FALSE)</f>
        <v>0.92792951335903096</v>
      </c>
      <c r="K444" s="25">
        <f>VLOOKUP($E444,[1]AllProteinsNorm!$A$1:$Q$3226,4,FALSE)</f>
        <v>38055453.242599502</v>
      </c>
      <c r="L444" s="1">
        <f>VLOOKUP($E444,[1]AllProteinsNorm!$A$1:$Q$3226,5,FALSE)</f>
        <v>55679201.5391251</v>
      </c>
      <c r="M444" s="1">
        <f>VLOOKUP($E444,[1]AllProteinsNorm!$A$1:$Q$3226,10,FALSE)</f>
        <v>45552708.896205299</v>
      </c>
      <c r="N444" s="1">
        <f>VLOOKUP($E444,[1]AllProteinsNorm!$A$1:$Q$3226,11,FALSE)</f>
        <v>46850131.826459303</v>
      </c>
      <c r="O444" s="1">
        <f>VLOOKUP($E444,[1]AllProteinsNorm!$A$1:$Q$3226,15,FALSE)</f>
        <v>39922085.135565601</v>
      </c>
      <c r="P444" s="1">
        <f>VLOOKUP($E444,[1]AllProteinsNorm!$A$1:$Q$3226,6,FALSE)</f>
        <v>46936168.973545097</v>
      </c>
      <c r="Q444" s="1">
        <f>VLOOKUP($E444,[1]AllProteinsNorm!$A$1:$Q$3226,8,FALSE)</f>
        <v>46412054.648539901</v>
      </c>
      <c r="R444" s="1">
        <f>VLOOKUP($E444,[1]AllProteinsNorm!$A$1:$Q$3226,13,FALSE)</f>
        <v>44531982.043605</v>
      </c>
      <c r="S444" s="1">
        <f>VLOOKUP($E444,[1]AllProteinsNorm!$A$1:$Q$3226,16,FALSE)</f>
        <v>47903069.221206903</v>
      </c>
      <c r="T444" s="1">
        <f>VLOOKUP($E444,[1]AllProteinsNorm!$A$1:$Q$3226,17,FALSE)</f>
        <v>39760772.411342002</v>
      </c>
      <c r="U444" s="1">
        <f>VLOOKUP($E444,[1]AllProteinsNorm!$A$1:$Q$3226,3,FALSE)</f>
        <v>40156577.753479697</v>
      </c>
      <c r="V444" s="1">
        <f>VLOOKUP($E444,[1]AllProteinsNorm!$A$1:$Q$3226,7,FALSE)</f>
        <v>38327490.0849296</v>
      </c>
      <c r="W444" s="1">
        <f>VLOOKUP($E444,[1]AllProteinsNorm!$A$1:$Q$3226,9,FALSE)</f>
        <v>45822781.156451501</v>
      </c>
      <c r="X444" s="1">
        <f>VLOOKUP($E444,[1]AllProteinsNorm!$A$1:$Q$3226,12,FALSE)</f>
        <v>40485243.341545902</v>
      </c>
      <c r="Y444" s="29">
        <f>VLOOKUP($E444,[1]AllProteinsNorm!$A$1:$Q$3226,14,FALSE)</f>
        <v>43498853.127148099</v>
      </c>
      <c r="Z444" s="25">
        <f t="shared" si="76"/>
        <v>0.841712904511011</v>
      </c>
      <c r="AA444" s="1">
        <f t="shared" si="76"/>
        <v>1.2315160760163795</v>
      </c>
      <c r="AB444" s="1">
        <f t="shared" si="76"/>
        <v>1.0075376758474375</v>
      </c>
      <c r="AC444" s="1">
        <f t="shared" si="76"/>
        <v>1.0362341576904348</v>
      </c>
      <c r="AD444" s="1">
        <f t="shared" si="76"/>
        <v>0.88299918593473636</v>
      </c>
      <c r="AE444" s="1">
        <f t="shared" si="76"/>
        <v>1.0381371327123787</v>
      </c>
      <c r="AF444" s="1">
        <f t="shared" si="76"/>
        <v>1.0265447391601685</v>
      </c>
      <c r="AG444" s="1">
        <f t="shared" si="76"/>
        <v>0.98496117522510807</v>
      </c>
      <c r="AH444" s="1">
        <f t="shared" si="76"/>
        <v>1.0595230931066384</v>
      </c>
      <c r="AI444" s="1">
        <f t="shared" si="76"/>
        <v>0.87943126097073043</v>
      </c>
      <c r="AJ444" s="1">
        <f t="shared" si="76"/>
        <v>0.88818570838271815</v>
      </c>
      <c r="AK444" s="1">
        <f t="shared" si="76"/>
        <v>0.84772983247221456</v>
      </c>
      <c r="AL444" s="1">
        <f t="shared" si="76"/>
        <v>1.0135111510587436</v>
      </c>
      <c r="AM444" s="1">
        <f t="shared" si="76"/>
        <v>0.89545515449811353</v>
      </c>
      <c r="AN444" s="29">
        <f t="shared" si="76"/>
        <v>0.96211036497561087</v>
      </c>
      <c r="AO444" s="1">
        <f t="shared" si="72"/>
        <v>6189688.6387301385</v>
      </c>
      <c r="AP444" s="1">
        <f t="shared" si="73"/>
        <v>2890668.0393438367</v>
      </c>
      <c r="AQ444" s="29">
        <f t="shared" si="74"/>
        <v>2662933.1713267197</v>
      </c>
    </row>
    <row r="445" spans="1:43" x14ac:dyDescent="0.2">
      <c r="A445" s="26"/>
      <c r="E445" s="25" t="s">
        <v>878</v>
      </c>
      <c r="F445" s="26" t="s">
        <v>879</v>
      </c>
      <c r="G445" s="1">
        <v>0.26342309356746901</v>
      </c>
      <c r="H445" s="43">
        <v>1.59955232897388</v>
      </c>
      <c r="I445" s="1">
        <f>VLOOKUP(F445,'[1]SUSMB vs SHAM all proteins sum'!$B$2:$E$3214,2,FALSE)</f>
        <v>0.66015171004288997</v>
      </c>
      <c r="J445" s="29">
        <f>VLOOKUP(F445,'[1]SUSMB vs SHAM all proteins sum'!$B$2:$E$3214,3,FALSE)</f>
        <v>1.2455177149684999</v>
      </c>
      <c r="K445" s="25">
        <f>VLOOKUP($E445,[1]AllProteinsNorm!$A$1:$Q$3226,4,FALSE)</f>
        <v>703583.07532906299</v>
      </c>
      <c r="L445" s="1">
        <f>VLOOKUP($E445,[1]AllProteinsNorm!$A$1:$Q$3226,5,FALSE)</f>
        <v>439800.43196342699</v>
      </c>
      <c r="M445" s="1">
        <f>VLOOKUP($E445,[1]AllProteinsNorm!$A$1:$Q$3226,10,FALSE)</f>
        <v>642564.11260202504</v>
      </c>
      <c r="N445" s="1">
        <f>VLOOKUP($E445,[1]AllProteinsNorm!$A$1:$Q$3226,11,FALSE)</f>
        <v>98036.925723553097</v>
      </c>
      <c r="O445" s="1">
        <f>VLOOKUP($E445,[1]AllProteinsNorm!$A$1:$Q$3226,15,FALSE)</f>
        <v>766243.70260209101</v>
      </c>
      <c r="P445" s="1">
        <f>VLOOKUP($E445,[1]AllProteinsNorm!$A$1:$Q$3226,6,FALSE)</f>
        <v>722610.27672431199</v>
      </c>
      <c r="Q445" s="1">
        <f>VLOOKUP($E445,[1]AllProteinsNorm!$A$1:$Q$3226,8,FALSE)</f>
        <v>872480.42716112302</v>
      </c>
      <c r="R445" s="1">
        <f>VLOOKUP($E445,[1]AllProteinsNorm!$A$1:$Q$3226,13,FALSE)</f>
        <v>535676.43826486601</v>
      </c>
      <c r="S445" s="1">
        <f>VLOOKUP($E445,[1]AllProteinsNorm!$A$1:$Q$3226,16,FALSE)</f>
        <v>649036.82143935596</v>
      </c>
      <c r="T445" s="1">
        <f>VLOOKUP($E445,[1]AllProteinsNorm!$A$1:$Q$3226,17,FALSE)</f>
        <v>713517.54998840601</v>
      </c>
      <c r="U445" s="1">
        <f>VLOOKUP($E445,[1]AllProteinsNorm!$A$1:$Q$3226,3,FALSE)</f>
        <v>786417.49154769001</v>
      </c>
      <c r="V445" s="1">
        <f>VLOOKUP($E445,[1]AllProteinsNorm!$A$1:$Q$3226,7,FALSE)</f>
        <v>806613.63823906798</v>
      </c>
      <c r="W445" s="1">
        <f>VLOOKUP($E445,[1]AllProteinsNorm!$A$1:$Q$3226,9,FALSE)</f>
        <v>172328.67121386001</v>
      </c>
      <c r="X445" s="1">
        <f>VLOOKUP($E445,[1]AllProteinsNorm!$A$1:$Q$3226,12,FALSE)</f>
        <v>733737.02524095098</v>
      </c>
      <c r="Y445" s="29">
        <f>VLOOKUP($E445,[1]AllProteinsNorm!$A$1:$Q$3226,14,FALSE)</f>
        <v>558183.44201228395</v>
      </c>
      <c r="Z445" s="25">
        <f t="shared" si="76"/>
        <v>1.3274009055664835</v>
      </c>
      <c r="AA445" s="1">
        <f t="shared" si="76"/>
        <v>0.82974066905140753</v>
      </c>
      <c r="AB445" s="1">
        <f t="shared" si="76"/>
        <v>1.212280702678266</v>
      </c>
      <c r="AC445" s="1">
        <f t="shared" si="76"/>
        <v>0.1849594007410357</v>
      </c>
      <c r="AD445" s="1">
        <f t="shared" si="76"/>
        <v>1.4456183219628065</v>
      </c>
      <c r="AE445" s="1">
        <f t="shared" si="76"/>
        <v>1.363298193673701</v>
      </c>
      <c r="AF445" s="1">
        <f t="shared" si="76"/>
        <v>1.6460477088097289</v>
      </c>
      <c r="AG445" s="1">
        <f t="shared" si="76"/>
        <v>1.0106232144808955</v>
      </c>
      <c r="AH445" s="1">
        <f t="shared" si="76"/>
        <v>1.2244923090591087</v>
      </c>
      <c r="AI445" s="1">
        <f t="shared" si="76"/>
        <v>1.3461435830434421</v>
      </c>
      <c r="AJ445" s="1">
        <f t="shared" si="76"/>
        <v>1.4836787964882503</v>
      </c>
      <c r="AK445" s="1">
        <f t="shared" si="76"/>
        <v>1.5217814518066013</v>
      </c>
      <c r="AL445" s="1">
        <f t="shared" si="76"/>
        <v>0.3251204331732418</v>
      </c>
      <c r="AM445" s="1">
        <f t="shared" si="76"/>
        <v>1.3842902507240917</v>
      </c>
      <c r="AN445" s="29">
        <f t="shared" si="76"/>
        <v>1.0530856019423023</v>
      </c>
      <c r="AO445" s="1">
        <f t="shared" si="72"/>
        <v>242215.15216790844</v>
      </c>
      <c r="AP445" s="1">
        <f t="shared" si="73"/>
        <v>109575.54891404335</v>
      </c>
      <c r="AQ445" s="29">
        <f t="shared" si="74"/>
        <v>236356.27884319591</v>
      </c>
    </row>
    <row r="446" spans="1:43" x14ac:dyDescent="0.2">
      <c r="A446" s="26"/>
      <c r="E446" s="25" t="s">
        <v>880</v>
      </c>
      <c r="F446" s="26" t="s">
        <v>881</v>
      </c>
      <c r="G446" s="43">
        <v>7.0540060167790103E-3</v>
      </c>
      <c r="H446" s="1">
        <v>1.16159846528337</v>
      </c>
      <c r="I446" s="1">
        <f>VLOOKUP(F446,'[1]SUSMB vs SHAM all proteins sum'!$B$2:$E$3214,2,FALSE)</f>
        <v>7.1784622782252894E-2</v>
      </c>
      <c r="J446" s="29">
        <f>VLOOKUP(F446,'[1]SUSMB vs SHAM all proteins sum'!$B$2:$E$3214,3,FALSE)</f>
        <v>1.1331793728244499</v>
      </c>
      <c r="K446" s="25">
        <f>VLOOKUP($E446,[1]AllProteinsNorm!$A$1:$Q$3226,4,FALSE)</f>
        <v>19943274.3997567</v>
      </c>
      <c r="L446" s="1">
        <f>VLOOKUP($E446,[1]AllProteinsNorm!$A$1:$Q$3226,5,FALSE)</f>
        <v>19437784.139619101</v>
      </c>
      <c r="M446" s="1">
        <f>VLOOKUP($E446,[1]AllProteinsNorm!$A$1:$Q$3226,10,FALSE)</f>
        <v>22101297.197901201</v>
      </c>
      <c r="N446" s="1">
        <f>VLOOKUP($E446,[1]AllProteinsNorm!$A$1:$Q$3226,11,FALSE)</f>
        <v>21439021.761624102</v>
      </c>
      <c r="O446" s="1">
        <f>VLOOKUP($E446,[1]AllProteinsNorm!$A$1:$Q$3226,15,FALSE)</f>
        <v>23150240.3410118</v>
      </c>
      <c r="P446" s="1">
        <f>VLOOKUP($E446,[1]AllProteinsNorm!$A$1:$Q$3226,6,FALSE)</f>
        <v>23275128.925916001</v>
      </c>
      <c r="Q446" s="1">
        <f>VLOOKUP($E446,[1]AllProteinsNorm!$A$1:$Q$3226,8,FALSE)</f>
        <v>24490405.666555699</v>
      </c>
      <c r="R446" s="1">
        <f>VLOOKUP($E446,[1]AllProteinsNorm!$A$1:$Q$3226,13,FALSE)</f>
        <v>23673067.0672036</v>
      </c>
      <c r="S446" s="1">
        <f>VLOOKUP($E446,[1]AllProteinsNorm!$A$1:$Q$3226,16,FALSE)</f>
        <v>24594643.821397401</v>
      </c>
      <c r="T446" s="1">
        <f>VLOOKUP($E446,[1]AllProteinsNorm!$A$1:$Q$3226,17,FALSE)</f>
        <v>27096828.400485601</v>
      </c>
      <c r="U446" s="1">
        <f>VLOOKUP($E446,[1]AllProteinsNorm!$A$1:$Q$3226,3,FALSE)</f>
        <v>27312823.303415801</v>
      </c>
      <c r="V446" s="1">
        <f>VLOOKUP($E446,[1]AllProteinsNorm!$A$1:$Q$3226,7,FALSE)</f>
        <v>23044428.964946602</v>
      </c>
      <c r="W446" s="1">
        <f>VLOOKUP($E446,[1]AllProteinsNorm!$A$1:$Q$3226,9,FALSE)</f>
        <v>20301099.788497899</v>
      </c>
      <c r="X446" s="1">
        <f>VLOOKUP($E446,[1]AllProteinsNorm!$A$1:$Q$3226,12,FALSE)</f>
        <v>25835486.776193801</v>
      </c>
      <c r="Y446" s="29">
        <f>VLOOKUP($E446,[1]AllProteinsNorm!$A$1:$Q$3226,14,FALSE)</f>
        <v>24068332.0993452</v>
      </c>
      <c r="Z446" s="25">
        <f t="shared" si="76"/>
        <v>0.94008533130209293</v>
      </c>
      <c r="AA446" s="1">
        <f t="shared" si="76"/>
        <v>0.91625755010898891</v>
      </c>
      <c r="AB446" s="1">
        <f t="shared" si="76"/>
        <v>1.0418101301734304</v>
      </c>
      <c r="AC446" s="1">
        <f t="shared" si="76"/>
        <v>1.0105918151442097</v>
      </c>
      <c r="AD446" s="1">
        <f t="shared" si="76"/>
        <v>1.0912551732712787</v>
      </c>
      <c r="AE446" s="1">
        <f t="shared" si="76"/>
        <v>1.097142166769044</v>
      </c>
      <c r="AF446" s="1">
        <f t="shared" si="76"/>
        <v>1.1544278368374423</v>
      </c>
      <c r="AG446" s="1">
        <f t="shared" si="76"/>
        <v>1.1159001601602725</v>
      </c>
      <c r="AH446" s="1">
        <f t="shared" si="76"/>
        <v>1.1593414111264206</v>
      </c>
      <c r="AI446" s="1">
        <f t="shared" si="76"/>
        <v>1.2772892953033446</v>
      </c>
      <c r="AJ446" s="1">
        <f t="shared" si="76"/>
        <v>1.2874708550517868</v>
      </c>
      <c r="AK446" s="1">
        <f t="shared" si="76"/>
        <v>1.0862674405384334</v>
      </c>
      <c r="AL446" s="1">
        <f t="shared" si="76"/>
        <v>0.95695249124685977</v>
      </c>
      <c r="AM446" s="1">
        <f t="shared" si="76"/>
        <v>1.2178322204524896</v>
      </c>
      <c r="AN446" s="29">
        <f t="shared" si="76"/>
        <v>1.1345321486314084</v>
      </c>
      <c r="AO446" s="1">
        <f t="shared" si="72"/>
        <v>1367965.1734653469</v>
      </c>
      <c r="AP446" s="1">
        <f t="shared" si="73"/>
        <v>1330961.7462540467</v>
      </c>
      <c r="AQ446" s="29">
        <f t="shared" si="74"/>
        <v>2403341.4558599195</v>
      </c>
    </row>
    <row r="447" spans="1:43" x14ac:dyDescent="0.2">
      <c r="A447" s="26"/>
      <c r="E447" s="25" t="s">
        <v>882</v>
      </c>
      <c r="F447" s="26" t="s">
        <v>883</v>
      </c>
      <c r="G447" s="43">
        <v>2.39223526992671E-2</v>
      </c>
      <c r="H447" s="1">
        <v>1.1532892292861101</v>
      </c>
      <c r="I447" s="1">
        <f>VLOOKUP(F447,'[1]SUSMB vs SHAM all proteins sum'!$B$2:$E$3214,2,FALSE)</f>
        <v>0.51181505851720499</v>
      </c>
      <c r="J447" s="29">
        <f>VLOOKUP(F447,'[1]SUSMB vs SHAM all proteins sum'!$B$2:$E$3214,3,FALSE)</f>
        <v>1.0379086746027499</v>
      </c>
      <c r="K447" s="25">
        <f>VLOOKUP($E447,[1]AllProteinsNorm!$A$1:$Q$3226,4,FALSE)</f>
        <v>18611361.942783799</v>
      </c>
      <c r="L447" s="1">
        <f>VLOOKUP($E447,[1]AllProteinsNorm!$A$1:$Q$3226,5,FALSE)</f>
        <v>17706889.076204401</v>
      </c>
      <c r="M447" s="1">
        <f>VLOOKUP($E447,[1]AllProteinsNorm!$A$1:$Q$3226,10,FALSE)</f>
        <v>19400418.1234685</v>
      </c>
      <c r="N447" s="1">
        <f>VLOOKUP($E447,[1]AllProteinsNorm!$A$1:$Q$3226,11,FALSE)</f>
        <v>17943710.432449799</v>
      </c>
      <c r="O447" s="1">
        <f>VLOOKUP($E447,[1]AllProteinsNorm!$A$1:$Q$3226,15,FALSE)</f>
        <v>19912681.9956926</v>
      </c>
      <c r="P447" s="1">
        <f>VLOOKUP($E447,[1]AllProteinsNorm!$A$1:$Q$3226,6,FALSE)</f>
        <v>21959498.824823901</v>
      </c>
      <c r="Q447" s="1">
        <f>VLOOKUP($E447,[1]AllProteinsNorm!$A$1:$Q$3226,8,FALSE)</f>
        <v>21156145.689384699</v>
      </c>
      <c r="R447" s="1">
        <f>VLOOKUP($E447,[1]AllProteinsNorm!$A$1:$Q$3226,13,FALSE)</f>
        <v>19124577.346082099</v>
      </c>
      <c r="S447" s="1">
        <f>VLOOKUP($E447,[1]AllProteinsNorm!$A$1:$Q$3226,16,FALSE)</f>
        <v>20710957.215596501</v>
      </c>
      <c r="T447" s="1">
        <f>VLOOKUP($E447,[1]AllProteinsNorm!$A$1:$Q$3226,17,FALSE)</f>
        <v>25328747.353585102</v>
      </c>
      <c r="U447" s="1">
        <f>VLOOKUP($E447,[1]AllProteinsNorm!$A$1:$Q$3226,3,FALSE)</f>
        <v>21088140.345120501</v>
      </c>
      <c r="V447" s="1">
        <f>VLOOKUP($E447,[1]AllProteinsNorm!$A$1:$Q$3226,7,FALSE)</f>
        <v>22393475.1019467</v>
      </c>
      <c r="W447" s="1">
        <f>VLOOKUP($E447,[1]AllProteinsNorm!$A$1:$Q$3226,9,FALSE)</f>
        <v>17415818.566931501</v>
      </c>
      <c r="X447" s="1">
        <f>VLOOKUP($E447,[1]AllProteinsNorm!$A$1:$Q$3226,12,FALSE)</f>
        <v>18965479.372766301</v>
      </c>
      <c r="Y447" s="29">
        <f>VLOOKUP($E447,[1]AllProteinsNorm!$A$1:$Q$3226,14,FALSE)</f>
        <v>17640128.202106301</v>
      </c>
      <c r="Z447" s="25">
        <f t="shared" si="76"/>
        <v>0.99446164557114292</v>
      </c>
      <c r="AA447" s="1">
        <f t="shared" si="76"/>
        <v>0.94613291078869211</v>
      </c>
      <c r="AB447" s="1">
        <f t="shared" si="76"/>
        <v>1.0366233159692642</v>
      </c>
      <c r="AC447" s="1">
        <f t="shared" si="76"/>
        <v>0.95878699576980242</v>
      </c>
      <c r="AD447" s="1">
        <f t="shared" si="76"/>
        <v>1.0639951319010985</v>
      </c>
      <c r="AE447" s="1">
        <f t="shared" si="76"/>
        <v>1.1733627772318498</v>
      </c>
      <c r="AF447" s="1">
        <f t="shared" si="76"/>
        <v>1.1304371770796608</v>
      </c>
      <c r="AG447" s="1">
        <f t="shared" si="76"/>
        <v>1.0218843047008457</v>
      </c>
      <c r="AH447" s="1">
        <f t="shared" si="76"/>
        <v>1.106649403589802</v>
      </c>
      <c r="AI447" s="1">
        <f t="shared" si="76"/>
        <v>1.3533919683544879</v>
      </c>
      <c r="AJ447" s="1">
        <f t="shared" si="76"/>
        <v>1.1268034448051225</v>
      </c>
      <c r="AK447" s="1">
        <f t="shared" si="76"/>
        <v>1.1965514489697455</v>
      </c>
      <c r="AL447" s="1">
        <f t="shared" si="76"/>
        <v>0.93058012864847961</v>
      </c>
      <c r="AM447" s="1">
        <f t="shared" si="76"/>
        <v>1.0133832163421828</v>
      </c>
      <c r="AN447" s="29">
        <f t="shared" si="76"/>
        <v>0.94256567433821259</v>
      </c>
      <c r="AO447" s="1">
        <f t="shared" si="72"/>
        <v>839780.47662689106</v>
      </c>
      <c r="AP447" s="1">
        <f t="shared" si="73"/>
        <v>2055832.9459280439</v>
      </c>
      <c r="AQ447" s="29">
        <f t="shared" si="74"/>
        <v>1948488.3229118141</v>
      </c>
    </row>
    <row r="448" spans="1:43" x14ac:dyDescent="0.2">
      <c r="A448" s="26"/>
      <c r="E448" s="25" t="s">
        <v>884</v>
      </c>
      <c r="F448" s="26" t="s">
        <v>885</v>
      </c>
      <c r="G448" s="1">
        <v>0.750304734906868</v>
      </c>
      <c r="H448" s="1">
        <v>1.07886973907746</v>
      </c>
      <c r="I448" s="1">
        <f>VLOOKUP(F448,'[1]SUSMB vs SHAM all proteins sum'!$B$2:$E$3214,2,FALSE)</f>
        <v>0.46406887564342902</v>
      </c>
      <c r="J448" s="29">
        <f>VLOOKUP(F448,'[1]SUSMB vs SHAM all proteins sum'!$B$2:$E$3214,3,FALSE)</f>
        <v>1.1817943299025999</v>
      </c>
      <c r="K448" s="25">
        <f>VLOOKUP($E448,[1]AllProteinsNorm!$A$1:$Q$3226,4,FALSE)</f>
        <v>103372895.771052</v>
      </c>
      <c r="L448" s="1">
        <f>VLOOKUP($E448,[1]AllProteinsNorm!$A$1:$Q$3226,5,FALSE)</f>
        <v>54806480.051184602</v>
      </c>
      <c r="M448" s="1">
        <f>VLOOKUP($E448,[1]AllProteinsNorm!$A$1:$Q$3226,10,FALSE)</f>
        <v>64694069.136864103</v>
      </c>
      <c r="N448" s="1">
        <f>VLOOKUP($E448,[1]AllProteinsNorm!$A$1:$Q$3226,11,FALSE)</f>
        <v>33873978.008505203</v>
      </c>
      <c r="O448" s="1">
        <f>VLOOKUP($E448,[1]AllProteinsNorm!$A$1:$Q$3226,15,FALSE)</f>
        <v>37554827.739833899</v>
      </c>
      <c r="P448" s="1">
        <f>VLOOKUP($E448,[1]AllProteinsNorm!$A$1:$Q$3226,6,FALSE)</f>
        <v>38035558.474896297</v>
      </c>
      <c r="Q448" s="1">
        <f>VLOOKUP($E448,[1]AllProteinsNorm!$A$1:$Q$3226,8,FALSE)</f>
        <v>71503403.446374193</v>
      </c>
      <c r="R448" s="1">
        <f>VLOOKUP($E448,[1]AllProteinsNorm!$A$1:$Q$3226,13,FALSE)</f>
        <v>63063229.442597598</v>
      </c>
      <c r="S448" s="1">
        <f>VLOOKUP($E448,[1]AllProteinsNorm!$A$1:$Q$3226,16,FALSE)</f>
        <v>57657932.6103535</v>
      </c>
      <c r="T448" s="1">
        <f>VLOOKUP($E448,[1]AllProteinsNorm!$A$1:$Q$3226,17,FALSE)</f>
        <v>68917308.977454796</v>
      </c>
      <c r="U448" s="1">
        <f>VLOOKUP($E448,[1]AllProteinsNorm!$A$1:$Q$3226,3,FALSE)</f>
        <v>70903161.705524296</v>
      </c>
      <c r="V448" s="1">
        <f>VLOOKUP($E448,[1]AllProteinsNorm!$A$1:$Q$3226,7,FALSE)</f>
        <v>78989754.274822801</v>
      </c>
      <c r="W448" s="1">
        <f>VLOOKUP($E448,[1]AllProteinsNorm!$A$1:$Q$3226,9,FALSE)</f>
        <v>47808513.360123798</v>
      </c>
      <c r="X448" s="1">
        <f>VLOOKUP($E448,[1]AllProteinsNorm!$A$1:$Q$3226,12,FALSE)</f>
        <v>63614532.744091101</v>
      </c>
      <c r="Y448" s="29">
        <f>VLOOKUP($E448,[1]AllProteinsNorm!$A$1:$Q$3226,14,FALSE)</f>
        <v>63102505.165711202</v>
      </c>
      <c r="Z448" s="25">
        <f t="shared" ref="Z448:AN464" si="77">K448/AVERAGE($K448:$O448)</f>
        <v>1.7562369217796607</v>
      </c>
      <c r="AA448" s="1">
        <f t="shared" si="77"/>
        <v>0.93112573756132555</v>
      </c>
      <c r="AB448" s="1">
        <f t="shared" si="77"/>
        <v>1.0991093167203678</v>
      </c>
      <c r="AC448" s="1">
        <f t="shared" si="77"/>
        <v>0.575496414435829</v>
      </c>
      <c r="AD448" s="1">
        <f t="shared" si="77"/>
        <v>0.63803160950281745</v>
      </c>
      <c r="AE448" s="1">
        <f t="shared" si="77"/>
        <v>0.64619890577572781</v>
      </c>
      <c r="AF448" s="1">
        <f t="shared" si="77"/>
        <v>1.2147953893403003</v>
      </c>
      <c r="AG448" s="1">
        <f t="shared" si="77"/>
        <v>1.0714024322105431</v>
      </c>
      <c r="AH448" s="1">
        <f t="shared" si="77"/>
        <v>0.9795700248937298</v>
      </c>
      <c r="AI448" s="1">
        <f t="shared" si="77"/>
        <v>1.1708593599232133</v>
      </c>
      <c r="AJ448" s="1">
        <f t="shared" si="77"/>
        <v>1.2045976803624205</v>
      </c>
      <c r="AK448" s="1">
        <f t="shared" si="77"/>
        <v>1.3419835234856052</v>
      </c>
      <c r="AL448" s="1">
        <f t="shared" si="77"/>
        <v>0.81223492591718782</v>
      </c>
      <c r="AM448" s="1">
        <f t="shared" si="77"/>
        <v>1.0807687095694196</v>
      </c>
      <c r="AN448" s="29">
        <f t="shared" si="77"/>
        <v>1.0720697006908078</v>
      </c>
      <c r="AO448" s="1">
        <f t="shared" si="72"/>
        <v>24940236.308324635</v>
      </c>
      <c r="AP448" s="1">
        <f t="shared" si="73"/>
        <v>11908120.865400989</v>
      </c>
      <c r="AQ448" s="29">
        <f t="shared" si="74"/>
        <v>10310772.287041098</v>
      </c>
    </row>
    <row r="449" spans="1:43" x14ac:dyDescent="0.2">
      <c r="A449" s="26"/>
      <c r="E449" s="25" t="s">
        <v>886</v>
      </c>
      <c r="F449" s="26" t="s">
        <v>887</v>
      </c>
      <c r="G449" s="1">
        <v>0.21873713591251101</v>
      </c>
      <c r="H449" s="1">
        <v>1.14014622439696</v>
      </c>
      <c r="I449" s="1">
        <f>VLOOKUP(F449,'[1]SUSMB vs SHAM all proteins sum'!$B$2:$E$3214,2,FALSE)</f>
        <v>0.73654683338445903</v>
      </c>
      <c r="J449" s="29">
        <f>VLOOKUP(F449,'[1]SUSMB vs SHAM all proteins sum'!$B$2:$E$3214,3,FALSE)</f>
        <v>1.0322030624523999</v>
      </c>
      <c r="K449" s="25">
        <f>VLOOKUP($E449,[1]AllProteinsNorm!$A$1:$Q$3226,4,FALSE)</f>
        <v>363840.202009484</v>
      </c>
      <c r="L449" s="1">
        <f>VLOOKUP($E449,[1]AllProteinsNorm!$A$1:$Q$3226,5,FALSE)</f>
        <v>344757.89931560401</v>
      </c>
      <c r="M449" s="1">
        <f>VLOOKUP($E449,[1]AllProteinsNorm!$A$1:$Q$3226,10,FALSE)</f>
        <v>514235.39036928897</v>
      </c>
      <c r="N449" s="1">
        <f>VLOOKUP($E449,[1]AllProteinsNorm!$A$1:$Q$3226,11,FALSE)</f>
        <v>463363.00056618999</v>
      </c>
      <c r="O449" s="1">
        <f>VLOOKUP($E449,[1]AllProteinsNorm!$A$1:$Q$3226,15,FALSE)</f>
        <v>446050.62498595699</v>
      </c>
      <c r="P449" s="1">
        <f>VLOOKUP($E449,[1]AllProteinsNorm!$A$1:$Q$3226,6,FALSE)</f>
        <v>382913.74812616501</v>
      </c>
      <c r="Q449" s="1">
        <f>VLOOKUP($E449,[1]AllProteinsNorm!$A$1:$Q$3226,8,FALSE)</f>
        <v>468636.54555952398</v>
      </c>
      <c r="R449" s="1">
        <f>VLOOKUP($E449,[1]AllProteinsNorm!$A$1:$Q$3226,13,FALSE)</f>
        <v>541922.221706182</v>
      </c>
      <c r="S449" s="1">
        <f>VLOOKUP($E449,[1]AllProteinsNorm!$A$1:$Q$3226,16,FALSE)</f>
        <v>536588.77528874902</v>
      </c>
      <c r="T449" s="1">
        <f>VLOOKUP($E449,[1]AllProteinsNorm!$A$1:$Q$3226,17,FALSE)</f>
        <v>492242.93085302803</v>
      </c>
      <c r="U449" s="1">
        <f>VLOOKUP($E449,[1]AllProteinsNorm!$A$1:$Q$3226,3,FALSE)</f>
        <v>377519.283737419</v>
      </c>
      <c r="V449" s="1">
        <f>VLOOKUP($E449,[1]AllProteinsNorm!$A$1:$Q$3226,7,FALSE)</f>
        <v>454672.20704815403</v>
      </c>
      <c r="W449" s="1">
        <f>VLOOKUP($E449,[1]AllProteinsNorm!$A$1:$Q$3226,9,FALSE)</f>
        <v>438143.006782051</v>
      </c>
      <c r="X449" s="1">
        <f>VLOOKUP($E449,[1]AllProteinsNorm!$A$1:$Q$3226,12,FALSE)</f>
        <v>510079.65213047701</v>
      </c>
      <c r="Y449" s="29">
        <f>VLOOKUP($E449,[1]AllProteinsNorm!$A$1:$Q$3226,14,FALSE)</f>
        <v>407217.71385791298</v>
      </c>
      <c r="Z449" s="25">
        <f t="shared" si="77"/>
        <v>0.85318488430958428</v>
      </c>
      <c r="AA449" s="1">
        <f t="shared" si="77"/>
        <v>0.80843795385407047</v>
      </c>
      <c r="AB449" s="1">
        <f t="shared" si="77"/>
        <v>1.2058531729505784</v>
      </c>
      <c r="AC449" s="1">
        <f t="shared" si="77"/>
        <v>1.086560269722755</v>
      </c>
      <c r="AD449" s="1">
        <f t="shared" si="77"/>
        <v>1.045963719163012</v>
      </c>
      <c r="AE449" s="1">
        <f t="shared" si="77"/>
        <v>0.89791128108228013</v>
      </c>
      <c r="AF449" s="1">
        <f t="shared" si="77"/>
        <v>1.0989264372055936</v>
      </c>
      <c r="AG449" s="1">
        <f t="shared" si="77"/>
        <v>1.2707772408809561</v>
      </c>
      <c r="AH449" s="1">
        <f t="shared" si="77"/>
        <v>1.258270607915448</v>
      </c>
      <c r="AI449" s="1">
        <f t="shared" si="77"/>
        <v>1.1542820878301518</v>
      </c>
      <c r="AJ449" s="1">
        <f t="shared" si="77"/>
        <v>0.88526156439345627</v>
      </c>
      <c r="AK449" s="1">
        <f t="shared" si="77"/>
        <v>1.0661808459501982</v>
      </c>
      <c r="AL449" s="1">
        <f t="shared" si="77"/>
        <v>1.0274207976133807</v>
      </c>
      <c r="AM449" s="1">
        <f t="shared" si="77"/>
        <v>1.1961081996658252</v>
      </c>
      <c r="AN449" s="29">
        <f t="shared" si="77"/>
        <v>0.95490271874250054</v>
      </c>
      <c r="AO449" s="1">
        <f t="shared" si="72"/>
        <v>63319.215077113498</v>
      </c>
      <c r="AP449" s="1">
        <f t="shared" si="73"/>
        <v>57692.136597058969</v>
      </c>
      <c r="AQ449" s="29">
        <f t="shared" si="74"/>
        <v>44894.996950153552</v>
      </c>
    </row>
    <row r="450" spans="1:43" x14ac:dyDescent="0.2">
      <c r="A450" s="26"/>
      <c r="E450" s="25" t="s">
        <v>888</v>
      </c>
      <c r="F450" s="26" t="s">
        <v>889</v>
      </c>
      <c r="G450" s="1">
        <v>0.241584584315617</v>
      </c>
      <c r="H450" s="43">
        <v>1.65011864999144</v>
      </c>
      <c r="I450" s="1">
        <f>VLOOKUP(F450,'[1]SUSMB vs SHAM all proteins sum'!$B$2:$E$3214,2,FALSE)</f>
        <v>0.94853536657494697</v>
      </c>
      <c r="J450" s="29">
        <f>VLOOKUP(F450,'[1]SUSMB vs SHAM all proteins sum'!$B$2:$E$3214,3,FALSE)</f>
        <v>0.97687439943502496</v>
      </c>
      <c r="K450" s="25">
        <f>VLOOKUP($E450,[1]AllProteinsNorm!$A$1:$Q$3226,4,FALSE)</f>
        <v>18666.618490362402</v>
      </c>
      <c r="L450" s="1">
        <f>VLOOKUP($E450,[1]AllProteinsNorm!$A$1:$Q$3226,5,FALSE)</f>
        <v>50489.088392467398</v>
      </c>
      <c r="M450" s="1">
        <f>VLOOKUP($E450,[1]AllProteinsNorm!$A$1:$Q$3226,10,FALSE)</f>
        <v>22178.122857332801</v>
      </c>
      <c r="N450" s="1">
        <f>VLOOKUP($E450,[1]AllProteinsNorm!$A$1:$Q$3226,11,FALSE)</f>
        <v>9246.3924028428501</v>
      </c>
      <c r="O450" s="1">
        <f>VLOOKUP($E450,[1]AllProteinsNorm!$A$1:$Q$3226,15,FALSE)</f>
        <v>13350.068320590701</v>
      </c>
      <c r="P450" s="1">
        <f>VLOOKUP($E450,[1]AllProteinsNorm!$A$1:$Q$3226,6,FALSE)</f>
        <v>32318.151007127799</v>
      </c>
      <c r="Q450" s="1">
        <f>VLOOKUP($E450,[1]AllProteinsNorm!$A$1:$Q$3226,8,FALSE)</f>
        <v>54968.833961475801</v>
      </c>
      <c r="R450" s="1">
        <f>VLOOKUP($E450,[1]AllProteinsNorm!$A$1:$Q$3226,13,FALSE)</f>
        <v>27935.279637089701</v>
      </c>
      <c r="S450" s="1">
        <f>VLOOKUP($E450,[1]AllProteinsNorm!$A$1:$Q$3226,16,FALSE)</f>
        <v>12051.765589008201</v>
      </c>
      <c r="T450" s="1">
        <f>VLOOKUP($E450,[1]AllProteinsNorm!$A$1:$Q$3226,17,FALSE)</f>
        <v>52777.9975921445</v>
      </c>
      <c r="U450" s="1">
        <f>VLOOKUP($E450,[1]AllProteinsNorm!$A$1:$Q$3226,3,FALSE)</f>
        <v>33919.323281487901</v>
      </c>
      <c r="V450" s="1">
        <f>VLOOKUP($E450,[1]AllProteinsNorm!$A$1:$Q$3226,7,FALSE)</f>
        <v>25820.336582859502</v>
      </c>
      <c r="W450" s="1">
        <f>VLOOKUP($E450,[1]AllProteinsNorm!$A$1:$Q$3226,9,FALSE)</f>
        <v>14794.0987634908</v>
      </c>
      <c r="X450" s="1">
        <f>VLOOKUP($E450,[1]AllProteinsNorm!$A$1:$Q$3226,12,FALSE)</f>
        <v>16670.055026296101</v>
      </c>
      <c r="Y450" s="29">
        <f>VLOOKUP($E450,[1]AllProteinsNorm!$A$1:$Q$3226,14,FALSE)</f>
        <v>10626.806938886401</v>
      </c>
      <c r="Z450" s="25">
        <f t="shared" si="77"/>
        <v>0.81921227508530314</v>
      </c>
      <c r="AA450" s="1">
        <f t="shared" si="77"/>
        <v>2.2157886277223198</v>
      </c>
      <c r="AB450" s="1">
        <f t="shared" si="77"/>
        <v>0.97331985932307097</v>
      </c>
      <c r="AC450" s="1">
        <f t="shared" si="77"/>
        <v>0.40579166283251628</v>
      </c>
      <c r="AD450" s="1">
        <f t="shared" si="77"/>
        <v>0.58588757503679034</v>
      </c>
      <c r="AE450" s="1">
        <f t="shared" si="77"/>
        <v>1.4183300540892738</v>
      </c>
      <c r="AF450" s="1">
        <f t="shared" si="77"/>
        <v>2.4123889150901383</v>
      </c>
      <c r="AG450" s="1">
        <f t="shared" si="77"/>
        <v>1.2259812348155028</v>
      </c>
      <c r="AH450" s="1">
        <f t="shared" si="77"/>
        <v>0.52890963149343817</v>
      </c>
      <c r="AI450" s="1">
        <f t="shared" si="77"/>
        <v>2.3162408073122802</v>
      </c>
      <c r="AJ450" s="1">
        <f t="shared" si="77"/>
        <v>1.4885998773226186</v>
      </c>
      <c r="AK450" s="1">
        <f t="shared" si="77"/>
        <v>1.1331638178834367</v>
      </c>
      <c r="AL450" s="1">
        <f t="shared" si="77"/>
        <v>0.64926099561810213</v>
      </c>
      <c r="AM450" s="1">
        <f t="shared" si="77"/>
        <v>0.73159012227844011</v>
      </c>
      <c r="AN450" s="29">
        <f t="shared" si="77"/>
        <v>0.46637320486258033</v>
      </c>
      <c r="AO450" s="1">
        <f t="shared" si="72"/>
        <v>14540.685717324235</v>
      </c>
      <c r="AP450" s="1">
        <f t="shared" si="73"/>
        <v>16083.724578741019</v>
      </c>
      <c r="AQ450" s="29">
        <f t="shared" si="74"/>
        <v>8402.3845850367725</v>
      </c>
    </row>
    <row r="451" spans="1:43" x14ac:dyDescent="0.2">
      <c r="A451" s="26"/>
      <c r="E451" s="25" t="s">
        <v>890</v>
      </c>
      <c r="F451" s="26" t="s">
        <v>891</v>
      </c>
      <c r="G451" s="1">
        <v>0.79552523593132896</v>
      </c>
      <c r="H451" s="1">
        <v>1.0113631664249201</v>
      </c>
      <c r="I451" s="1">
        <f>VLOOKUP(F451,'[1]SUSMB vs SHAM all proteins sum'!$B$2:$E$3214,2,FALSE)</f>
        <v>0.47686393012115602</v>
      </c>
      <c r="J451" s="29">
        <f>VLOOKUP(F451,'[1]SUSMB vs SHAM all proteins sum'!$B$2:$E$3214,3,FALSE)</f>
        <v>1.0411109173579001</v>
      </c>
      <c r="K451" s="25">
        <f>VLOOKUP($E451,[1]AllProteinsNorm!$A$1:$Q$3226,4,FALSE)</f>
        <v>12639627.5694627</v>
      </c>
      <c r="L451" s="1">
        <f>VLOOKUP($E451,[1]AllProteinsNorm!$A$1:$Q$3226,5,FALSE)</f>
        <v>14839911.5611792</v>
      </c>
      <c r="M451" s="1">
        <f>VLOOKUP($E451,[1]AllProteinsNorm!$A$1:$Q$3226,10,FALSE)</f>
        <v>14920728.8892374</v>
      </c>
      <c r="N451" s="1">
        <f>VLOOKUP($E451,[1]AllProteinsNorm!$A$1:$Q$3226,11,FALSE)</f>
        <v>15598958.6893747</v>
      </c>
      <c r="O451" s="1">
        <f>VLOOKUP($E451,[1]AllProteinsNorm!$A$1:$Q$3226,15,FALSE)</f>
        <v>14431391.4476298</v>
      </c>
      <c r="P451" s="1">
        <f>VLOOKUP($E451,[1]AllProteinsNorm!$A$1:$Q$3226,6,FALSE)</f>
        <v>15342592.0984664</v>
      </c>
      <c r="Q451" s="1">
        <f>VLOOKUP($E451,[1]AllProteinsNorm!$A$1:$Q$3226,8,FALSE)</f>
        <v>15145730.9446152</v>
      </c>
      <c r="R451" s="1">
        <f>VLOOKUP($E451,[1]AllProteinsNorm!$A$1:$Q$3226,13,FALSE)</f>
        <v>13512395.8433588</v>
      </c>
      <c r="S451" s="1">
        <f>VLOOKUP($E451,[1]AllProteinsNorm!$A$1:$Q$3226,16,FALSE)</f>
        <v>14407953.1597968</v>
      </c>
      <c r="T451" s="1">
        <f>VLOOKUP($E451,[1]AllProteinsNorm!$A$1:$Q$3226,17,FALSE)</f>
        <v>14735724.1893273</v>
      </c>
      <c r="U451" s="1">
        <f>VLOOKUP($E451,[1]AllProteinsNorm!$A$1:$Q$3226,3,FALSE)</f>
        <v>17647165.445144098</v>
      </c>
      <c r="V451" s="1">
        <f>VLOOKUP($E451,[1]AllProteinsNorm!$A$1:$Q$3226,7,FALSE)</f>
        <v>14152297.8799752</v>
      </c>
      <c r="W451" s="1">
        <f>VLOOKUP($E451,[1]AllProteinsNorm!$A$1:$Q$3226,9,FALSE)</f>
        <v>14743487.5399996</v>
      </c>
      <c r="X451" s="1">
        <f>VLOOKUP($E451,[1]AllProteinsNorm!$A$1:$Q$3226,12,FALSE)</f>
        <v>14573795.6312951</v>
      </c>
      <c r="Y451" s="29">
        <f>VLOOKUP($E451,[1]AllProteinsNorm!$A$1:$Q$3226,14,FALSE)</f>
        <v>14360502.1714551</v>
      </c>
      <c r="Z451" s="25">
        <f t="shared" si="77"/>
        <v>0.87253345968174867</v>
      </c>
      <c r="AA451" s="1">
        <f t="shared" si="77"/>
        <v>1.0244225397218163</v>
      </c>
      <c r="AB451" s="1">
        <f t="shared" si="77"/>
        <v>1.0300014875559458</v>
      </c>
      <c r="AC451" s="1">
        <f t="shared" si="77"/>
        <v>1.0768207621525165</v>
      </c>
      <c r="AD451" s="1">
        <f t="shared" si="77"/>
        <v>0.99622175088797327</v>
      </c>
      <c r="AE451" s="1">
        <f t="shared" si="77"/>
        <v>1.059123371364479</v>
      </c>
      <c r="AF451" s="1">
        <f t="shared" si="77"/>
        <v>1.0455337349054332</v>
      </c>
      <c r="AG451" s="1">
        <f t="shared" si="77"/>
        <v>0.93278203246112878</v>
      </c>
      <c r="AH451" s="1">
        <f t="shared" si="77"/>
        <v>0.99460376885016766</v>
      </c>
      <c r="AI451" s="1">
        <f t="shared" si="77"/>
        <v>1.0172303208437288</v>
      </c>
      <c r="AJ451" s="1">
        <f t="shared" si="77"/>
        <v>1.2182117103377859</v>
      </c>
      <c r="AK451" s="1">
        <f t="shared" si="77"/>
        <v>0.97695548099020113</v>
      </c>
      <c r="AL451" s="1">
        <f t="shared" si="77"/>
        <v>1.0177662372054725</v>
      </c>
      <c r="AM451" s="1">
        <f t="shared" si="77"/>
        <v>1.0060521366619049</v>
      </c>
      <c r="AN451" s="29">
        <f t="shared" si="77"/>
        <v>0.99132815216007386</v>
      </c>
      <c r="AO451" s="1">
        <f t="shared" si="72"/>
        <v>996493.13237424102</v>
      </c>
      <c r="AP451" s="1">
        <f t="shared" si="73"/>
        <v>645489.12926401675</v>
      </c>
      <c r="AQ451" s="29">
        <f t="shared" si="74"/>
        <v>1291273.5418039949</v>
      </c>
    </row>
    <row r="452" spans="1:43" x14ac:dyDescent="0.2">
      <c r="A452" s="26"/>
      <c r="E452" s="25" t="s">
        <v>892</v>
      </c>
      <c r="F452" s="26" t="s">
        <v>893</v>
      </c>
      <c r="G452" s="1">
        <v>0.97715359731729401</v>
      </c>
      <c r="H452" s="1">
        <v>0.99896190799765805</v>
      </c>
      <c r="I452" s="1">
        <f>VLOOKUP(F452,'[1]SUSMB vs SHAM all proteins sum'!$B$2:$E$3214,2,FALSE)</f>
        <v>0.247662157213034</v>
      </c>
      <c r="J452" s="29">
        <f>VLOOKUP(F452,'[1]SUSMB vs SHAM all proteins sum'!$B$2:$E$3214,3,FALSE)</f>
        <v>0.94300258207143295</v>
      </c>
      <c r="K452" s="25">
        <f>VLOOKUP($E452,[1]AllProteinsNorm!$A$1:$Q$3226,4,FALSE)</f>
        <v>10833114.4386958</v>
      </c>
      <c r="L452" s="1">
        <f>VLOOKUP($E452,[1]AllProteinsNorm!$A$1:$Q$3226,5,FALSE)</f>
        <v>12286945.913535699</v>
      </c>
      <c r="M452" s="1">
        <f>VLOOKUP($E452,[1]AllProteinsNorm!$A$1:$Q$3226,10,FALSE)</f>
        <v>11761110.248162899</v>
      </c>
      <c r="N452" s="1">
        <f>VLOOKUP($E452,[1]AllProteinsNorm!$A$1:$Q$3226,11,FALSE)</f>
        <v>10926496.343912899</v>
      </c>
      <c r="O452" s="1">
        <f>VLOOKUP($E452,[1]AllProteinsNorm!$A$1:$Q$3226,15,FALSE)</f>
        <v>10289684.736857001</v>
      </c>
      <c r="P452" s="1">
        <f>VLOOKUP($E452,[1]AllProteinsNorm!$A$1:$Q$3226,6,FALSE)</f>
        <v>11048650.0547207</v>
      </c>
      <c r="Q452" s="1">
        <f>VLOOKUP($E452,[1]AllProteinsNorm!$A$1:$Q$3226,8,FALSE)</f>
        <v>11321905.328039801</v>
      </c>
      <c r="R452" s="1">
        <f>VLOOKUP($E452,[1]AllProteinsNorm!$A$1:$Q$3226,13,FALSE)</f>
        <v>11753482.848591</v>
      </c>
      <c r="S452" s="1">
        <f>VLOOKUP($E452,[1]AllProteinsNorm!$A$1:$Q$3226,16,FALSE)</f>
        <v>10687455.5161805</v>
      </c>
      <c r="T452" s="1">
        <f>VLOOKUP($E452,[1]AllProteinsNorm!$A$1:$Q$3226,17,FALSE)</f>
        <v>11143037.643556301</v>
      </c>
      <c r="U452" s="1">
        <f>VLOOKUP($E452,[1]AllProteinsNorm!$A$1:$Q$3226,3,FALSE)</f>
        <v>10643181.6338042</v>
      </c>
      <c r="V452" s="1">
        <f>VLOOKUP($E452,[1]AllProteinsNorm!$A$1:$Q$3226,7,FALSE)</f>
        <v>9655958.4553448893</v>
      </c>
      <c r="W452" s="1">
        <f>VLOOKUP($E452,[1]AllProteinsNorm!$A$1:$Q$3226,9,FALSE)</f>
        <v>10519135.582673799</v>
      </c>
      <c r="X452" s="1">
        <f>VLOOKUP($E452,[1]AllProteinsNorm!$A$1:$Q$3226,12,FALSE)</f>
        <v>11933249.0241582</v>
      </c>
      <c r="Y452" s="29">
        <f>VLOOKUP($E452,[1]AllProteinsNorm!$A$1:$Q$3226,14,FALSE)</f>
        <v>10173898.0827043</v>
      </c>
      <c r="Z452" s="25">
        <f t="shared" si="77"/>
        <v>0.96556380239365325</v>
      </c>
      <c r="AA452" s="1">
        <f t="shared" si="77"/>
        <v>1.0951449173010839</v>
      </c>
      <c r="AB452" s="1">
        <f t="shared" si="77"/>
        <v>1.0482767809618279</v>
      </c>
      <c r="AC452" s="1">
        <f t="shared" si="77"/>
        <v>0.97388700325952005</v>
      </c>
      <c r="AD452" s="1">
        <f t="shared" si="77"/>
        <v>0.91712749608391486</v>
      </c>
      <c r="AE452" s="1">
        <f t="shared" si="77"/>
        <v>0.98477465723488722</v>
      </c>
      <c r="AF452" s="1">
        <f t="shared" si="77"/>
        <v>1.0091301094202398</v>
      </c>
      <c r="AG452" s="1">
        <f t="shared" si="77"/>
        <v>1.0475969449853231</v>
      </c>
      <c r="AH452" s="1">
        <f t="shared" si="77"/>
        <v>0.95258111086276176</v>
      </c>
      <c r="AI452" s="1">
        <f t="shared" si="77"/>
        <v>0.99318749545335283</v>
      </c>
      <c r="AJ452" s="1">
        <f t="shared" si="77"/>
        <v>0.94863494575429674</v>
      </c>
      <c r="AK452" s="1">
        <f t="shared" si="77"/>
        <v>0.86064298634146152</v>
      </c>
      <c r="AL452" s="1">
        <f t="shared" si="77"/>
        <v>0.93757862603394426</v>
      </c>
      <c r="AM452" s="1">
        <f t="shared" si="77"/>
        <v>1.0636196421519311</v>
      </c>
      <c r="AN452" s="29">
        <f t="shared" si="77"/>
        <v>0.90680734275379082</v>
      </c>
      <c r="AO452" s="1">
        <f t="shared" si="72"/>
        <v>711685.85806912032</v>
      </c>
      <c r="AP452" s="1">
        <f t="shared" si="73"/>
        <v>349183.06307468284</v>
      </c>
      <c r="AQ452" s="29">
        <f t="shared" si="74"/>
        <v>755992.2747589919</v>
      </c>
    </row>
    <row r="453" spans="1:43" x14ac:dyDescent="0.2">
      <c r="A453" s="26"/>
      <c r="E453" s="25" t="s">
        <v>894</v>
      </c>
      <c r="F453" s="26" t="s">
        <v>895</v>
      </c>
      <c r="G453" s="1">
        <v>0.199466493091153</v>
      </c>
      <c r="H453" s="1">
        <v>1.16168174136782</v>
      </c>
      <c r="I453" s="1">
        <f>VLOOKUP(F453,'[1]SUSMB vs SHAM all proteins sum'!$B$2:$E$3214,2,FALSE)</f>
        <v>0.75403158288398198</v>
      </c>
      <c r="J453" s="29">
        <f>VLOOKUP(F453,'[1]SUSMB vs SHAM all proteins sum'!$B$2:$E$3214,3,FALSE)</f>
        <v>0.96654423046711102</v>
      </c>
      <c r="K453" s="25">
        <f>VLOOKUP($E453,[1]AllProteinsNorm!$A$1:$Q$3226,4,FALSE)</f>
        <v>843958.59236045496</v>
      </c>
      <c r="L453" s="1">
        <f>VLOOKUP($E453,[1]AllProteinsNorm!$A$1:$Q$3226,5,FALSE)</f>
        <v>862850.39770739304</v>
      </c>
      <c r="M453" s="1">
        <f>VLOOKUP($E453,[1]AllProteinsNorm!$A$1:$Q$3226,10,FALSE)</f>
        <v>835787.31794780295</v>
      </c>
      <c r="N453" s="1">
        <f>VLOOKUP($E453,[1]AllProteinsNorm!$A$1:$Q$3226,11,FALSE)</f>
        <v>807914.26837282896</v>
      </c>
      <c r="O453" s="1">
        <f>VLOOKUP($E453,[1]AllProteinsNorm!$A$1:$Q$3226,15,FALSE)</f>
        <v>955650.57832480501</v>
      </c>
      <c r="P453" s="1">
        <f>VLOOKUP($E453,[1]AllProteinsNorm!$A$1:$Q$3226,6,FALSE)</f>
        <v>929324.62788886996</v>
      </c>
      <c r="Q453" s="1">
        <f>VLOOKUP($E453,[1]AllProteinsNorm!$A$1:$Q$3226,8,FALSE)</f>
        <v>944331.77308201801</v>
      </c>
      <c r="R453" s="1">
        <f>VLOOKUP($E453,[1]AllProteinsNorm!$A$1:$Q$3226,13,FALSE)</f>
        <v>1495473.2625825501</v>
      </c>
      <c r="S453" s="1">
        <f>VLOOKUP($E453,[1]AllProteinsNorm!$A$1:$Q$3226,16,FALSE)</f>
        <v>911401.45741431101</v>
      </c>
      <c r="T453" s="1">
        <f>VLOOKUP($E453,[1]AllProteinsNorm!$A$1:$Q$3226,17,FALSE)</f>
        <v>831136.24480449699</v>
      </c>
      <c r="U453" s="1">
        <f>VLOOKUP($E453,[1]AllProteinsNorm!$A$1:$Q$3226,3,FALSE)</f>
        <v>789695.29809484805</v>
      </c>
      <c r="V453" s="1">
        <f>VLOOKUP($E453,[1]AllProteinsNorm!$A$1:$Q$3226,7,FALSE)</f>
        <v>822523.88409987895</v>
      </c>
      <c r="W453" s="1">
        <f>VLOOKUP($E453,[1]AllProteinsNorm!$A$1:$Q$3226,9,FALSE)</f>
        <v>588855.92258796596</v>
      </c>
      <c r="X453" s="1">
        <f>VLOOKUP($E453,[1]AllProteinsNorm!$A$1:$Q$3226,12,FALSE)</f>
        <v>1029436.36766186</v>
      </c>
      <c r="Y453" s="29">
        <f>VLOOKUP($E453,[1]AllProteinsNorm!$A$1:$Q$3226,14,FALSE)</f>
        <v>1006720.38916087</v>
      </c>
      <c r="Z453" s="25">
        <f t="shared" si="77"/>
        <v>0.97994311178612614</v>
      </c>
      <c r="AA453" s="1">
        <f t="shared" si="77"/>
        <v>1.0018788971273926</v>
      </c>
      <c r="AB453" s="1">
        <f t="shared" si="77"/>
        <v>0.97045522440909648</v>
      </c>
      <c r="AC453" s="1">
        <f t="shared" si="77"/>
        <v>0.93809107386579205</v>
      </c>
      <c r="AD453" s="1">
        <f t="shared" si="77"/>
        <v>1.1096316928115928</v>
      </c>
      <c r="AE453" s="1">
        <f t="shared" si="77"/>
        <v>1.079063920856379</v>
      </c>
      <c r="AF453" s="1">
        <f t="shared" si="77"/>
        <v>1.0964891223919997</v>
      </c>
      <c r="AG453" s="1">
        <f t="shared" si="77"/>
        <v>1.7364343888357361</v>
      </c>
      <c r="AH453" s="1">
        <f t="shared" si="77"/>
        <v>1.0582528436223777</v>
      </c>
      <c r="AI453" s="1">
        <f t="shared" si="77"/>
        <v>0.96505473778516326</v>
      </c>
      <c r="AJ453" s="1">
        <f t="shared" si="77"/>
        <v>0.91693653549228116</v>
      </c>
      <c r="AK453" s="1">
        <f t="shared" si="77"/>
        <v>0.95505469320346958</v>
      </c>
      <c r="AL453" s="1">
        <f t="shared" si="77"/>
        <v>0.6837365131393619</v>
      </c>
      <c r="AM453" s="1">
        <f t="shared" si="77"/>
        <v>1.195306365316932</v>
      </c>
      <c r="AN453" s="29">
        <f t="shared" si="77"/>
        <v>1.1689302292588026</v>
      </c>
      <c r="AO453" s="1">
        <f t="shared" si="72"/>
        <v>50410.455474705421</v>
      </c>
      <c r="AP453" s="1">
        <f t="shared" si="73"/>
        <v>239774.25345385488</v>
      </c>
      <c r="AQ453" s="29">
        <f t="shared" si="74"/>
        <v>160819.09621124805</v>
      </c>
    </row>
    <row r="454" spans="1:43" x14ac:dyDescent="0.2">
      <c r="A454" s="26"/>
      <c r="E454" s="25" t="s">
        <v>109</v>
      </c>
      <c r="F454" s="26" t="s">
        <v>110</v>
      </c>
      <c r="G454" s="43">
        <v>8.8602887216793699E-3</v>
      </c>
      <c r="H454" s="43">
        <v>0.62882217655223205</v>
      </c>
      <c r="I454" s="1">
        <f>VLOOKUP(F454,'[1]SUSMB vs SHAM all proteins sum'!$B$2:$E$3214,2,FALSE)</f>
        <v>4.1724221258695703E-2</v>
      </c>
      <c r="J454" s="29">
        <f>VLOOKUP(F454,'[1]SUSMB vs SHAM all proteins sum'!$B$2:$E$3214,3,FALSE)</f>
        <v>0.80209536959146099</v>
      </c>
      <c r="K454" s="25">
        <f>VLOOKUP($E454,[1]AllProteinsNorm!$A$1:$Q$3226,4,FALSE)</f>
        <v>888220.23100952699</v>
      </c>
      <c r="L454" s="1">
        <f>VLOOKUP($E454,[1]AllProteinsNorm!$A$1:$Q$3226,5,FALSE)</f>
        <v>1371885.70194594</v>
      </c>
      <c r="M454" s="1">
        <f>VLOOKUP($E454,[1]AllProteinsNorm!$A$1:$Q$3226,10,FALSE)</f>
        <v>1173136.75099866</v>
      </c>
      <c r="N454" s="1">
        <f>VLOOKUP($E454,[1]AllProteinsNorm!$A$1:$Q$3226,11,FALSE)</f>
        <v>1107048.7422396301</v>
      </c>
      <c r="O454" s="1">
        <f>VLOOKUP($E454,[1]AllProteinsNorm!$A$1:$Q$3226,15,FALSE)</f>
        <v>871180.92082354403</v>
      </c>
      <c r="P454" s="1">
        <f>VLOOKUP($E454,[1]AllProteinsNorm!$A$1:$Q$3226,6,FALSE)</f>
        <v>778290.43883129698</v>
      </c>
      <c r="Q454" s="1">
        <f>VLOOKUP($E454,[1]AllProteinsNorm!$A$1:$Q$3226,8,FALSE)</f>
        <v>797432.16626195097</v>
      </c>
      <c r="R454" s="1">
        <f>VLOOKUP($E454,[1]AllProteinsNorm!$A$1:$Q$3226,13,FALSE)</f>
        <v>718179.824494562</v>
      </c>
      <c r="S454" s="1">
        <f>VLOOKUP($E454,[1]AllProteinsNorm!$A$1:$Q$3226,16,FALSE)</f>
        <v>675782.42778270401</v>
      </c>
      <c r="T454" s="1">
        <f>VLOOKUP($E454,[1]AllProteinsNorm!$A$1:$Q$3226,17,FALSE)</f>
        <v>450014.01183988201</v>
      </c>
      <c r="U454" s="1">
        <f>VLOOKUP($E454,[1]AllProteinsNorm!$A$1:$Q$3226,3,FALSE)</f>
        <v>820164.06217598997</v>
      </c>
      <c r="V454" s="1">
        <f>VLOOKUP($E454,[1]AllProteinsNorm!$A$1:$Q$3226,7,FALSE)</f>
        <v>800120.57927167905</v>
      </c>
      <c r="W454" s="1">
        <f>VLOOKUP($E454,[1]AllProteinsNorm!$A$1:$Q$3226,9,FALSE)</f>
        <v>950589.57128353999</v>
      </c>
      <c r="X454" s="1">
        <f>VLOOKUP($E454,[1]AllProteinsNorm!$A$1:$Q$3226,12,FALSE)</f>
        <v>848269.57784925099</v>
      </c>
      <c r="Y454" s="29">
        <f>VLOOKUP($E454,[1]AllProteinsNorm!$A$1:$Q$3226,14,FALSE)</f>
        <v>864986.36569763999</v>
      </c>
      <c r="Z454" s="25">
        <f t="shared" si="77"/>
        <v>0.82068259251024067</v>
      </c>
      <c r="AA454" s="1">
        <f t="shared" si="77"/>
        <v>1.2675715719974963</v>
      </c>
      <c r="AB454" s="1">
        <f t="shared" si="77"/>
        <v>1.083934903266456</v>
      </c>
      <c r="AC454" s="1">
        <f t="shared" si="77"/>
        <v>1.0228720311670945</v>
      </c>
      <c r="AD454" s="1">
        <f t="shared" si="77"/>
        <v>0.80493890105871291</v>
      </c>
      <c r="AE454" s="1">
        <f t="shared" si="77"/>
        <v>0.71911153649364545</v>
      </c>
      <c r="AF454" s="1">
        <f t="shared" si="77"/>
        <v>0.73679778360271975</v>
      </c>
      <c r="AG454" s="1">
        <f t="shared" si="77"/>
        <v>0.66357155542928059</v>
      </c>
      <c r="AH454" s="1">
        <f t="shared" si="77"/>
        <v>0.62439793132749011</v>
      </c>
      <c r="AI454" s="1">
        <f t="shared" si="77"/>
        <v>0.41579627778003991</v>
      </c>
      <c r="AJ454" s="1">
        <f t="shared" si="77"/>
        <v>0.75780121340548712</v>
      </c>
      <c r="AK454" s="1">
        <f t="shared" si="77"/>
        <v>0.73928177764106107</v>
      </c>
      <c r="AL454" s="1">
        <f t="shared" si="77"/>
        <v>0.87830955267422428</v>
      </c>
      <c r="AM454" s="1">
        <f t="shared" si="77"/>
        <v>0.78376966881924548</v>
      </c>
      <c r="AN454" s="29">
        <f t="shared" si="77"/>
        <v>0.79921536157752315</v>
      </c>
      <c r="AO454" s="1">
        <f t="shared" si="72"/>
        <v>187062.51175301374</v>
      </c>
      <c r="AP454" s="1">
        <f t="shared" si="73"/>
        <v>124693.83033078993</v>
      </c>
      <c r="AQ454" s="29">
        <f t="shared" si="74"/>
        <v>51944.227115565242</v>
      </c>
    </row>
    <row r="455" spans="1:43" x14ac:dyDescent="0.2">
      <c r="A455" s="26"/>
      <c r="E455" s="25" t="s">
        <v>896</v>
      </c>
      <c r="F455" s="26" t="s">
        <v>897</v>
      </c>
      <c r="G455" s="1">
        <v>9.3710594353292806E-2</v>
      </c>
      <c r="H455" s="43">
        <v>1.51497500512716</v>
      </c>
      <c r="I455" s="1">
        <f>VLOOKUP(F455,'[1]SUSMB vs SHAM all proteins sum'!$B$2:$E$3214,2,FALSE)</f>
        <v>0.32110085817862799</v>
      </c>
      <c r="J455" s="29">
        <f>VLOOKUP(F455,'[1]SUSMB vs SHAM all proteins sum'!$B$2:$E$3214,3,FALSE)</f>
        <v>1.4621868215390901</v>
      </c>
      <c r="K455" s="25">
        <f>VLOOKUP($E455,[1]AllProteinsNorm!$A$1:$Q$3226,4,FALSE)</f>
        <v>165427.46370364801</v>
      </c>
      <c r="L455" s="1">
        <f>VLOOKUP($E455,[1]AllProteinsNorm!$A$1:$Q$3226,5,FALSE)</f>
        <v>104018.54118077</v>
      </c>
      <c r="M455" s="1">
        <f>VLOOKUP($E455,[1]AllProteinsNorm!$A$1:$Q$3226,10,FALSE)</f>
        <v>185572.77199486</v>
      </c>
      <c r="N455" s="1">
        <f>VLOOKUP($E455,[1]AllProteinsNorm!$A$1:$Q$3226,11,FALSE)</f>
        <v>117431.16462559901</v>
      </c>
      <c r="O455" s="1">
        <f>VLOOKUP($E455,[1]AllProteinsNorm!$A$1:$Q$3226,15,FALSE)</f>
        <v>207681.168156186</v>
      </c>
      <c r="P455" s="1">
        <f>VLOOKUP($E455,[1]AllProteinsNorm!$A$1:$Q$3226,6,FALSE)</f>
        <v>168376.82503004401</v>
      </c>
      <c r="Q455" s="1">
        <f>VLOOKUP($E455,[1]AllProteinsNorm!$A$1:$Q$3226,8,FALSE)</f>
        <v>328381.18244033202</v>
      </c>
      <c r="R455" s="1">
        <f>VLOOKUP($E455,[1]AllProteinsNorm!$A$1:$Q$3226,13,FALSE)</f>
        <v>270427.68830657401</v>
      </c>
      <c r="S455" s="1">
        <f>VLOOKUP($E455,[1]AllProteinsNorm!$A$1:$Q$3226,16,FALSE)</f>
        <v>136614.816608177</v>
      </c>
      <c r="T455" s="1">
        <f>VLOOKUP($E455,[1]AllProteinsNorm!$A$1:$Q$3226,17,FALSE)</f>
        <v>304250.22760853701</v>
      </c>
      <c r="U455" s="1">
        <f>VLOOKUP($E455,[1]AllProteinsNorm!$A$1:$Q$3226,3,FALSE)</f>
        <v>142987.70182119901</v>
      </c>
      <c r="V455" s="1">
        <f>VLOOKUP($E455,[1]AllProteinsNorm!$A$1:$Q$3226,7,FALSE)</f>
        <v>178158.05250530399</v>
      </c>
      <c r="W455" s="1">
        <f>VLOOKUP($E455,[1]AllProteinsNorm!$A$1:$Q$3226,9,FALSE)</f>
        <v>104264.744963812</v>
      </c>
      <c r="X455" s="1">
        <f>VLOOKUP($E455,[1]AllProteinsNorm!$A$1:$Q$3226,12,FALSE)</f>
        <v>715392.82973884197</v>
      </c>
      <c r="Y455" s="29">
        <f>VLOOKUP($E455,[1]AllProteinsNorm!$A$1:$Q$3226,14,FALSE)</f>
        <v>273931.02773626399</v>
      </c>
      <c r="Z455" s="25">
        <f t="shared" si="77"/>
        <v>1.060254242235769</v>
      </c>
      <c r="AA455" s="1">
        <f t="shared" si="77"/>
        <v>0.66667345970834346</v>
      </c>
      <c r="AB455" s="1">
        <f t="shared" si="77"/>
        <v>1.1893691310136589</v>
      </c>
      <c r="AC455" s="1">
        <f t="shared" si="77"/>
        <v>0.75263736551038407</v>
      </c>
      <c r="AD455" s="1">
        <f t="shared" si="77"/>
        <v>1.3310658015318442</v>
      </c>
      <c r="AE455" s="1">
        <f t="shared" si="77"/>
        <v>1.0791572271947805</v>
      </c>
      <c r="AF455" s="1">
        <f t="shared" si="77"/>
        <v>2.1046538099410048</v>
      </c>
      <c r="AG455" s="1">
        <f t="shared" si="77"/>
        <v>1.7332194868120592</v>
      </c>
      <c r="AH455" s="1">
        <f t="shared" si="77"/>
        <v>0.87558882677766103</v>
      </c>
      <c r="AI455" s="1">
        <f t="shared" si="77"/>
        <v>1.9499941986720797</v>
      </c>
      <c r="AJ455" s="1">
        <f t="shared" si="77"/>
        <v>0.9164337894647071</v>
      </c>
      <c r="AK455" s="1">
        <f t="shared" si="77"/>
        <v>1.1418468658601937</v>
      </c>
      <c r="AL455" s="1">
        <f t="shared" si="77"/>
        <v>0.66825142384791592</v>
      </c>
      <c r="AM455" s="1">
        <f t="shared" si="77"/>
        <v>4.5850807696263551</v>
      </c>
      <c r="AN455" s="29">
        <f t="shared" si="77"/>
        <v>1.755673016650217</v>
      </c>
      <c r="AO455" s="1">
        <f t="shared" si="72"/>
        <v>39557.534661542923</v>
      </c>
      <c r="AP455" s="1">
        <f t="shared" si="73"/>
        <v>75723.948428262403</v>
      </c>
      <c r="AQ455" s="29">
        <f t="shared" si="74"/>
        <v>223422.18347463137</v>
      </c>
    </row>
    <row r="456" spans="1:43" x14ac:dyDescent="0.2">
      <c r="A456" s="26"/>
      <c r="E456" s="25" t="s">
        <v>898</v>
      </c>
      <c r="F456" s="26" t="s">
        <v>899</v>
      </c>
      <c r="G456" s="1">
        <v>0.91554808543645105</v>
      </c>
      <c r="H456" s="1">
        <v>1.0308550607939699</v>
      </c>
      <c r="I456" s="1">
        <f>VLOOKUP(F456,'[1]SUSMB vs SHAM all proteins sum'!$B$2:$E$3214,2,FALSE)</f>
        <v>0.31046876737644102</v>
      </c>
      <c r="J456" s="29">
        <f>VLOOKUP(F456,'[1]SUSMB vs SHAM all proteins sum'!$B$2:$E$3214,3,FALSE)</f>
        <v>1.3685720560618599</v>
      </c>
      <c r="K456" s="25">
        <f>VLOOKUP($E456,[1]AllProteinsNorm!$A$1:$Q$3226,4,FALSE)</f>
        <v>2524804.7259555599</v>
      </c>
      <c r="L456" s="1">
        <f>VLOOKUP($E456,[1]AllProteinsNorm!$A$1:$Q$3226,5,FALSE)</f>
        <v>3596320.7283247402</v>
      </c>
      <c r="M456" s="1">
        <f>VLOOKUP($E456,[1]AllProteinsNorm!$A$1:$Q$3226,10,FALSE)</f>
        <v>1057331.5484106201</v>
      </c>
      <c r="N456" s="1">
        <f>VLOOKUP($E456,[1]AllProteinsNorm!$A$1:$Q$3226,11,FALSE)</f>
        <v>2000204.5456461699</v>
      </c>
      <c r="O456" s="1">
        <f>VLOOKUP($E456,[1]AllProteinsNorm!$A$1:$Q$3226,15,FALSE)</f>
        <v>1802077.5826904001</v>
      </c>
      <c r="P456" s="1">
        <f>VLOOKUP($E456,[1]AllProteinsNorm!$A$1:$Q$3226,6,FALSE)</f>
        <v>2149232.9640341699</v>
      </c>
      <c r="Q456" s="1">
        <f>VLOOKUP($E456,[1]AllProteinsNorm!$A$1:$Q$3226,8,FALSE)</f>
        <v>1627627.76774314</v>
      </c>
      <c r="R456" s="1">
        <f>VLOOKUP($E456,[1]AllProteinsNorm!$A$1:$Q$3226,13,FALSE)</f>
        <v>2522344.66033008</v>
      </c>
      <c r="S456" s="1">
        <f>VLOOKUP($E456,[1]AllProteinsNorm!$A$1:$Q$3226,16,FALSE)</f>
        <v>1220118.9741130001</v>
      </c>
      <c r="T456" s="1">
        <f>VLOOKUP($E456,[1]AllProteinsNorm!$A$1:$Q$3226,17,FALSE)</f>
        <v>3741865.2037227801</v>
      </c>
      <c r="U456" s="1">
        <f>VLOOKUP($E456,[1]AllProteinsNorm!$A$1:$Q$3226,3,FALSE)</f>
        <v>2325670.7405788498</v>
      </c>
      <c r="V456" s="1">
        <f>VLOOKUP($E456,[1]AllProteinsNorm!$A$1:$Q$3226,7,FALSE)</f>
        <v>1688224.2273160501</v>
      </c>
      <c r="W456" s="1">
        <f>VLOOKUP($E456,[1]AllProteinsNorm!$A$1:$Q$3226,9,FALSE)</f>
        <v>2636722.28396879</v>
      </c>
      <c r="X456" s="1">
        <f>VLOOKUP($E456,[1]AllProteinsNorm!$A$1:$Q$3226,12,FALSE)</f>
        <v>2694444.16402057</v>
      </c>
      <c r="Y456" s="29">
        <f>VLOOKUP($E456,[1]AllProteinsNorm!$A$1:$Q$3226,14,FALSE)</f>
        <v>5956233.3110300396</v>
      </c>
      <c r="Z456" s="25">
        <f t="shared" si="77"/>
        <v>1.1496515379467487</v>
      </c>
      <c r="AA456" s="1">
        <f t="shared" si="77"/>
        <v>1.6375585857252877</v>
      </c>
      <c r="AB456" s="1">
        <f t="shared" si="77"/>
        <v>0.48144825944502856</v>
      </c>
      <c r="AC456" s="1">
        <f t="shared" si="77"/>
        <v>0.91077864694660438</v>
      </c>
      <c r="AD456" s="1">
        <f t="shared" si="77"/>
        <v>0.82056296993633071</v>
      </c>
      <c r="AE456" s="1">
        <f t="shared" si="77"/>
        <v>0.97863765744203679</v>
      </c>
      <c r="AF456" s="1">
        <f t="shared" si="77"/>
        <v>0.74112851071385011</v>
      </c>
      <c r="AG456" s="1">
        <f t="shared" si="77"/>
        <v>1.1485313648891224</v>
      </c>
      <c r="AH456" s="1">
        <f t="shared" si="77"/>
        <v>0.55557233422720931</v>
      </c>
      <c r="AI456" s="1">
        <f t="shared" si="77"/>
        <v>1.703831208023902</v>
      </c>
      <c r="AJ456" s="1">
        <f t="shared" si="77"/>
        <v>1.0589773205736981</v>
      </c>
      <c r="AK456" s="1">
        <f t="shared" si="77"/>
        <v>0.76872066951565921</v>
      </c>
      <c r="AL456" s="1">
        <f t="shared" si="77"/>
        <v>1.2006123870652714</v>
      </c>
      <c r="AM456" s="1">
        <f t="shared" si="77"/>
        <v>1.2268956269105198</v>
      </c>
      <c r="AN456" s="29">
        <f t="shared" si="77"/>
        <v>2.7121276810046129</v>
      </c>
      <c r="AO456" s="1">
        <f t="shared" si="72"/>
        <v>843692.73484762514</v>
      </c>
      <c r="AP456" s="1">
        <f t="shared" si="73"/>
        <v>866944.57461798599</v>
      </c>
      <c r="AQ456" s="29">
        <f t="shared" si="74"/>
        <v>1491440.2691712703</v>
      </c>
    </row>
    <row r="457" spans="1:43" x14ac:dyDescent="0.2">
      <c r="A457" s="26"/>
      <c r="E457" s="25" t="s">
        <v>900</v>
      </c>
      <c r="F457" s="26" t="s">
        <v>901</v>
      </c>
      <c r="G457" s="1">
        <v>5.54248537436439E-2</v>
      </c>
      <c r="H457" s="1">
        <v>0.929191311858239</v>
      </c>
      <c r="I457" s="1">
        <f>VLOOKUP(F457,'[1]SUSMB vs SHAM all proteins sum'!$B$2:$E$3214,2,FALSE)</f>
        <v>0.39131726536927097</v>
      </c>
      <c r="J457" s="29">
        <f>VLOOKUP(F457,'[1]SUSMB vs SHAM all proteins sum'!$B$2:$E$3214,3,FALSE)</f>
        <v>0.95872257590951704</v>
      </c>
      <c r="K457" s="25">
        <f>VLOOKUP($E457,[1]AllProteinsNorm!$A$1:$Q$3226,4,FALSE)</f>
        <v>12487911.7355021</v>
      </c>
      <c r="L457" s="1">
        <f>VLOOKUP($E457,[1]AllProteinsNorm!$A$1:$Q$3226,5,FALSE)</f>
        <v>14752528.935562801</v>
      </c>
      <c r="M457" s="1">
        <f>VLOOKUP($E457,[1]AllProteinsNorm!$A$1:$Q$3226,10,FALSE)</f>
        <v>13224671.3519531</v>
      </c>
      <c r="N457" s="1">
        <f>VLOOKUP($E457,[1]AllProteinsNorm!$A$1:$Q$3226,11,FALSE)</f>
        <v>14036396.277853001</v>
      </c>
      <c r="O457" s="1">
        <f>VLOOKUP($E457,[1]AllProteinsNorm!$A$1:$Q$3226,15,FALSE)</f>
        <v>13771350.364375699</v>
      </c>
      <c r="P457" s="1">
        <f>VLOOKUP($E457,[1]AllProteinsNorm!$A$1:$Q$3226,6,FALSE)</f>
        <v>13380537.4817647</v>
      </c>
      <c r="Q457" s="1">
        <f>VLOOKUP($E457,[1]AllProteinsNorm!$A$1:$Q$3226,8,FALSE)</f>
        <v>12665643.6054745</v>
      </c>
      <c r="R457" s="1">
        <f>VLOOKUP($E457,[1]AllProteinsNorm!$A$1:$Q$3226,13,FALSE)</f>
        <v>12862559.458827101</v>
      </c>
      <c r="S457" s="1">
        <f>VLOOKUP($E457,[1]AllProteinsNorm!$A$1:$Q$3226,16,FALSE)</f>
        <v>12278816.740089901</v>
      </c>
      <c r="T457" s="1">
        <f>VLOOKUP($E457,[1]AllProteinsNorm!$A$1:$Q$3226,17,FALSE)</f>
        <v>12187490.741625501</v>
      </c>
      <c r="U457" s="1">
        <f>VLOOKUP($E457,[1]AllProteinsNorm!$A$1:$Q$3226,3,FALSE)</f>
        <v>13300041.618186601</v>
      </c>
      <c r="V457" s="1">
        <f>VLOOKUP($E457,[1]AllProteinsNorm!$A$1:$Q$3226,7,FALSE)</f>
        <v>11436498.0523003</v>
      </c>
      <c r="W457" s="1">
        <f>VLOOKUP($E457,[1]AllProteinsNorm!$A$1:$Q$3226,9,FALSE)</f>
        <v>14026550.889187099</v>
      </c>
      <c r="X457" s="1">
        <f>VLOOKUP($E457,[1]AllProteinsNorm!$A$1:$Q$3226,12,FALSE)</f>
        <v>12837414.131229101</v>
      </c>
      <c r="Y457" s="29">
        <f>VLOOKUP($E457,[1]AllProteinsNorm!$A$1:$Q$3226,14,FALSE)</f>
        <v>13927193.1773027</v>
      </c>
      <c r="Z457" s="25">
        <f t="shared" si="77"/>
        <v>0.91455901947305518</v>
      </c>
      <c r="AA457" s="1">
        <f t="shared" si="77"/>
        <v>1.0804094939027624</v>
      </c>
      <c r="AB457" s="1">
        <f t="shared" si="77"/>
        <v>0.96851601137692855</v>
      </c>
      <c r="AC457" s="1">
        <f t="shared" si="77"/>
        <v>1.0279631285600483</v>
      </c>
      <c r="AD457" s="1">
        <f t="shared" si="77"/>
        <v>1.0085523466872059</v>
      </c>
      <c r="AE457" s="1">
        <f t="shared" si="77"/>
        <v>0.9799309523109121</v>
      </c>
      <c r="AF457" s="1">
        <f t="shared" si="77"/>
        <v>0.92757530980036151</v>
      </c>
      <c r="AG457" s="1">
        <f t="shared" si="77"/>
        <v>0.94199654960211876</v>
      </c>
      <c r="AH457" s="1">
        <f t="shared" si="77"/>
        <v>0.89924583356726018</v>
      </c>
      <c r="AI457" s="1">
        <f t="shared" si="77"/>
        <v>0.89255752431451696</v>
      </c>
      <c r="AJ457" s="1">
        <f t="shared" si="77"/>
        <v>0.9740357938869193</v>
      </c>
      <c r="AK457" s="1">
        <f t="shared" si="77"/>
        <v>0.83755816556439899</v>
      </c>
      <c r="AL457" s="1">
        <f t="shared" si="77"/>
        <v>1.0272420961572473</v>
      </c>
      <c r="AM457" s="1">
        <f t="shared" si="77"/>
        <v>0.94015501783608479</v>
      </c>
      <c r="AN457" s="29">
        <f t="shared" si="77"/>
        <v>1.0199655799964427</v>
      </c>
      <c r="AO457" s="1">
        <f t="shared" si="72"/>
        <v>763000.28018917318</v>
      </c>
      <c r="AP457" s="1">
        <f t="shared" si="73"/>
        <v>430737.89776647702</v>
      </c>
      <c r="AQ457" s="29">
        <f t="shared" si="74"/>
        <v>940084.93083704798</v>
      </c>
    </row>
    <row r="458" spans="1:43" x14ac:dyDescent="0.2">
      <c r="A458" s="26"/>
      <c r="E458" s="25" t="s">
        <v>902</v>
      </c>
      <c r="F458" s="26" t="s">
        <v>903</v>
      </c>
      <c r="G458" s="1">
        <v>0.66636295793323697</v>
      </c>
      <c r="H458" s="1">
        <v>1.1520553803245199</v>
      </c>
      <c r="I458" s="1">
        <f>VLOOKUP(F458,'[1]SUSMB vs SHAM all proteins sum'!$B$2:$E$3214,2,FALSE)</f>
        <v>0.14302793111611201</v>
      </c>
      <c r="J458" s="29">
        <f>VLOOKUP(F458,'[1]SUSMB vs SHAM all proteins sum'!$B$2:$E$3214,3,FALSE)</f>
        <v>0.70494078950275196</v>
      </c>
      <c r="K458" s="25">
        <f>VLOOKUP($E458,[1]AllProteinsNorm!$A$1:$Q$3226,4,FALSE)</f>
        <v>291662.07970886503</v>
      </c>
      <c r="L458" s="1">
        <f>VLOOKUP($E458,[1]AllProteinsNorm!$A$1:$Q$3226,5,FALSE)</f>
        <v>442345.55443654599</v>
      </c>
      <c r="M458" s="1">
        <f>VLOOKUP($E458,[1]AllProteinsNorm!$A$1:$Q$3226,10,FALSE)</f>
        <v>706737.28763672803</v>
      </c>
      <c r="N458" s="1">
        <f>VLOOKUP($E458,[1]AllProteinsNorm!$A$1:$Q$3226,11,FALSE)</f>
        <v>421786.732301799</v>
      </c>
      <c r="O458" s="1">
        <f>VLOOKUP($E458,[1]AllProteinsNorm!$A$1:$Q$3226,15,FALSE)</f>
        <v>290445.353265176</v>
      </c>
      <c r="P458" s="1">
        <f>VLOOKUP($E458,[1]AllProteinsNorm!$A$1:$Q$3226,6,FALSE)</f>
        <v>459712.44312928902</v>
      </c>
      <c r="Q458" s="1">
        <f>VLOOKUP($E458,[1]AllProteinsNorm!$A$1:$Q$3226,8,FALSE)</f>
        <v>214812.09480596599</v>
      </c>
      <c r="R458" s="1">
        <f>VLOOKUP($E458,[1]AllProteinsNorm!$A$1:$Q$3226,13,FALSE)</f>
        <v>971032.09026559</v>
      </c>
      <c r="S458" s="1">
        <f>VLOOKUP($E458,[1]AllProteinsNorm!$A$1:$Q$3226,16,FALSE)</f>
        <v>325752.21370376198</v>
      </c>
      <c r="T458" s="1">
        <f>VLOOKUP($E458,[1]AllProteinsNorm!$A$1:$Q$3226,17,FALSE)</f>
        <v>725701.16922451695</v>
      </c>
      <c r="U458" s="1">
        <f>VLOOKUP($E458,[1]AllProteinsNorm!$A$1:$Q$3226,3,FALSE)</f>
        <v>184060.343909458</v>
      </c>
      <c r="V458" s="1">
        <f>VLOOKUP($E458,[1]AllProteinsNorm!$A$1:$Q$3226,7,FALSE)</f>
        <v>252898.11529625201</v>
      </c>
      <c r="W458" s="1">
        <f>VLOOKUP($E458,[1]AllProteinsNorm!$A$1:$Q$3226,9,FALSE)</f>
        <v>396992.72913048899</v>
      </c>
      <c r="X458" s="1">
        <f>VLOOKUP($E458,[1]AllProteinsNorm!$A$1:$Q$3226,12,FALSE)</f>
        <v>281194.44191538799</v>
      </c>
      <c r="Y458" s="29">
        <f>VLOOKUP($E458,[1]AllProteinsNorm!$A$1:$Q$3226,14,FALSE)</f>
        <v>374218.35364571499</v>
      </c>
      <c r="Z458" s="25">
        <f t="shared" si="77"/>
        <v>0.67734601603567157</v>
      </c>
      <c r="AA458" s="1">
        <f t="shared" si="77"/>
        <v>1.0272881524665949</v>
      </c>
      <c r="AB458" s="1">
        <f t="shared" si="77"/>
        <v>1.6413024505703133</v>
      </c>
      <c r="AC458" s="1">
        <f t="shared" si="77"/>
        <v>0.97954304867642406</v>
      </c>
      <c r="AD458" s="1">
        <f t="shared" si="77"/>
        <v>0.67452033225099628</v>
      </c>
      <c r="AE458" s="1">
        <f t="shared" si="77"/>
        <v>1.067620419447296</v>
      </c>
      <c r="AF458" s="1">
        <f t="shared" si="77"/>
        <v>0.49887224543669578</v>
      </c>
      <c r="AG458" s="1">
        <f t="shared" si="77"/>
        <v>2.2550916404378794</v>
      </c>
      <c r="AH458" s="1">
        <f t="shared" si="77"/>
        <v>0.75651577465021191</v>
      </c>
      <c r="AI458" s="1">
        <f t="shared" si="77"/>
        <v>1.6853435191071726</v>
      </c>
      <c r="AJ458" s="1">
        <f t="shared" si="77"/>
        <v>0.42745543329346819</v>
      </c>
      <c r="AK458" s="1">
        <f t="shared" si="77"/>
        <v>0.58732191387319255</v>
      </c>
      <c r="AL458" s="1">
        <f t="shared" si="77"/>
        <v>0.92196230562464854</v>
      </c>
      <c r="AM458" s="1">
        <f t="shared" si="77"/>
        <v>0.65303633284410445</v>
      </c>
      <c r="AN458" s="29">
        <f t="shared" si="77"/>
        <v>0.86907187668129604</v>
      </c>
      <c r="AO458" s="1">
        <f t="shared" si="72"/>
        <v>151930.57885124243</v>
      </c>
      <c r="AP458" s="1">
        <f t="shared" si="73"/>
        <v>275088.05080881895</v>
      </c>
      <c r="AQ458" s="29">
        <f t="shared" si="74"/>
        <v>78622.603577171903</v>
      </c>
    </row>
    <row r="459" spans="1:43" x14ac:dyDescent="0.2">
      <c r="A459" s="26"/>
      <c r="E459" s="25" t="s">
        <v>904</v>
      </c>
      <c r="F459" s="26" t="s">
        <v>905</v>
      </c>
      <c r="G459" s="1">
        <v>0.81618680845000902</v>
      </c>
      <c r="H459" s="1">
        <v>1.0248502416821901</v>
      </c>
      <c r="I459" s="1">
        <f>VLOOKUP(F459,'[1]SUSMB vs SHAM all proteins sum'!$B$2:$E$3214,2,FALSE)</f>
        <v>0.50740621619371695</v>
      </c>
      <c r="J459" s="29">
        <f>VLOOKUP(F459,'[1]SUSMB vs SHAM all proteins sum'!$B$2:$E$3214,3,FALSE)</f>
        <v>0.90730788595267498</v>
      </c>
      <c r="K459" s="25">
        <f>VLOOKUP($E459,[1]AllProteinsNorm!$A$1:$Q$3226,4,FALSE)</f>
        <v>183701.44667803901</v>
      </c>
      <c r="L459" s="1">
        <f>VLOOKUP($E459,[1]AllProteinsNorm!$A$1:$Q$3226,5,FALSE)</f>
        <v>157279.80173356799</v>
      </c>
      <c r="M459" s="1">
        <f>VLOOKUP($E459,[1]AllProteinsNorm!$A$1:$Q$3226,10,FALSE)</f>
        <v>148522.82467927199</v>
      </c>
      <c r="N459" s="1">
        <f>VLOOKUP($E459,[1]AllProteinsNorm!$A$1:$Q$3226,11,FALSE)</f>
        <v>133323.643835711</v>
      </c>
      <c r="O459" s="1">
        <f>VLOOKUP($E459,[1]AllProteinsNorm!$A$1:$Q$3226,15,FALSE)</f>
        <v>142304.229648376</v>
      </c>
      <c r="P459" s="1">
        <f>VLOOKUP($E459,[1]AllProteinsNorm!$A$1:$Q$3226,6,FALSE)</f>
        <v>130243.669154469</v>
      </c>
      <c r="Q459" s="1">
        <f>VLOOKUP($E459,[1]AllProteinsNorm!$A$1:$Q$3226,8,FALSE)</f>
        <v>186830.976574787</v>
      </c>
      <c r="R459" s="1">
        <f>VLOOKUP($E459,[1]AllProteinsNorm!$A$1:$Q$3226,13,FALSE)</f>
        <v>175645.27202882999</v>
      </c>
      <c r="S459" s="1">
        <f>VLOOKUP($E459,[1]AllProteinsNorm!$A$1:$Q$3226,16,FALSE)</f>
        <v>122876.017712913</v>
      </c>
      <c r="T459" s="1">
        <f>VLOOKUP($E459,[1]AllProteinsNorm!$A$1:$Q$3226,17,FALSE)</f>
        <v>175265.58799263599</v>
      </c>
      <c r="U459" s="1">
        <f>VLOOKUP($E459,[1]AllProteinsNorm!$A$1:$Q$3226,3,FALSE)</f>
        <v>152031.23321109501</v>
      </c>
      <c r="V459" s="1">
        <f>VLOOKUP($E459,[1]AllProteinsNorm!$A$1:$Q$3226,7,FALSE)</f>
        <v>125113.91568203599</v>
      </c>
      <c r="W459" s="1">
        <f>VLOOKUP($E459,[1]AllProteinsNorm!$A$1:$Q$3226,9,FALSE)</f>
        <v>88823.767499519701</v>
      </c>
      <c r="X459" s="1">
        <f>VLOOKUP($E459,[1]AllProteinsNorm!$A$1:$Q$3226,12,FALSE)</f>
        <v>191683.88206355899</v>
      </c>
      <c r="Y459" s="29">
        <f>VLOOKUP($E459,[1]AllProteinsNorm!$A$1:$Q$3226,14,FALSE)</f>
        <v>154569.54199876799</v>
      </c>
      <c r="Z459" s="25">
        <f t="shared" si="77"/>
        <v>1.2004559965138006</v>
      </c>
      <c r="AA459" s="1">
        <f t="shared" si="77"/>
        <v>1.0277952870587532</v>
      </c>
      <c r="AB459" s="1">
        <f t="shared" si="77"/>
        <v>0.97057001308152813</v>
      </c>
      <c r="AC459" s="1">
        <f t="shared" si="77"/>
        <v>0.87124609312498635</v>
      </c>
      <c r="AD459" s="1">
        <f t="shared" si="77"/>
        <v>0.92993261022093077</v>
      </c>
      <c r="AE459" s="1">
        <f t="shared" si="77"/>
        <v>0.85111901115546984</v>
      </c>
      <c r="AF459" s="1">
        <f t="shared" si="77"/>
        <v>1.2209069129260417</v>
      </c>
      <c r="AG459" s="1">
        <f t="shared" si="77"/>
        <v>1.1478103405241922</v>
      </c>
      <c r="AH459" s="1">
        <f t="shared" si="77"/>
        <v>0.80297273080123477</v>
      </c>
      <c r="AI459" s="1">
        <f t="shared" si="77"/>
        <v>1.1453291734660553</v>
      </c>
      <c r="AJ459" s="1">
        <f t="shared" si="77"/>
        <v>0.99349683340008921</v>
      </c>
      <c r="AK459" s="1">
        <f t="shared" si="77"/>
        <v>0.8175969925324349</v>
      </c>
      <c r="AL459" s="1">
        <f t="shared" si="77"/>
        <v>0.58044738490615955</v>
      </c>
      <c r="AM459" s="1">
        <f t="shared" si="77"/>
        <v>1.2526197796446223</v>
      </c>
      <c r="AN459" s="29">
        <f t="shared" si="77"/>
        <v>1.0100842259343799</v>
      </c>
      <c r="AO459" s="1">
        <f t="shared" si="72"/>
        <v>17219.150055647526</v>
      </c>
      <c r="AP459" s="1">
        <f t="shared" si="73"/>
        <v>26247.441601547762</v>
      </c>
      <c r="AQ459" s="29">
        <f t="shared" si="74"/>
        <v>34173.003818273755</v>
      </c>
    </row>
    <row r="460" spans="1:43" x14ac:dyDescent="0.2">
      <c r="A460" s="26"/>
      <c r="E460" s="25" t="s">
        <v>906</v>
      </c>
      <c r="F460" s="26" t="s">
        <v>907</v>
      </c>
      <c r="G460" s="1">
        <v>0.88177037612651898</v>
      </c>
      <c r="H460" s="1">
        <v>1.00764457929166</v>
      </c>
      <c r="I460" s="1">
        <f>VLOOKUP(F460,'[1]SUSMB vs SHAM all proteins sum'!$B$2:$E$3214,2,FALSE)</f>
        <v>0.84802694052230598</v>
      </c>
      <c r="J460" s="29">
        <f>VLOOKUP(F460,'[1]SUSMB vs SHAM all proteins sum'!$B$2:$E$3214,3,FALSE)</f>
        <v>0.98956324153779596</v>
      </c>
      <c r="K460" s="25">
        <f>VLOOKUP($E460,[1]AllProteinsNorm!$A$1:$Q$3226,4,FALSE)</f>
        <v>2180598.5046816398</v>
      </c>
      <c r="L460" s="1">
        <f>VLOOKUP($E460,[1]AllProteinsNorm!$A$1:$Q$3226,5,FALSE)</f>
        <v>2253899.8734506299</v>
      </c>
      <c r="M460" s="1">
        <f>VLOOKUP($E460,[1]AllProteinsNorm!$A$1:$Q$3226,10,FALSE)</f>
        <v>2408389.1068398799</v>
      </c>
      <c r="N460" s="1">
        <f>VLOOKUP($E460,[1]AllProteinsNorm!$A$1:$Q$3226,11,FALSE)</f>
        <v>2223694.2991222301</v>
      </c>
      <c r="O460" s="1">
        <f>VLOOKUP($E460,[1]AllProteinsNorm!$A$1:$Q$3226,15,FALSE)</f>
        <v>2722697.0371504701</v>
      </c>
      <c r="P460" s="1">
        <f>VLOOKUP($E460,[1]AllProteinsNorm!$A$1:$Q$3226,6,FALSE)</f>
        <v>2119729.5756351999</v>
      </c>
      <c r="Q460" s="1">
        <f>VLOOKUP($E460,[1]AllProteinsNorm!$A$1:$Q$3226,8,FALSE)</f>
        <v>2377781.3688969901</v>
      </c>
      <c r="R460" s="1">
        <f>VLOOKUP($E460,[1]AllProteinsNorm!$A$1:$Q$3226,13,FALSE)</f>
        <v>2474256.7850831901</v>
      </c>
      <c r="S460" s="1">
        <f>VLOOKUP($E460,[1]AllProteinsNorm!$A$1:$Q$3226,16,FALSE)</f>
        <v>2410603.0743776201</v>
      </c>
      <c r="T460" s="1">
        <f>VLOOKUP($E460,[1]AllProteinsNorm!$A$1:$Q$3226,17,FALSE)</f>
        <v>2476426.22296981</v>
      </c>
      <c r="U460" s="1">
        <f>VLOOKUP($E460,[1]AllProteinsNorm!$A$1:$Q$3226,3,FALSE)</f>
        <v>2402432.3622231898</v>
      </c>
      <c r="V460" s="1">
        <f>VLOOKUP($E460,[1]AllProteinsNorm!$A$1:$Q$3226,7,FALSE)</f>
        <v>2131288.3697653702</v>
      </c>
      <c r="W460" s="1">
        <f>VLOOKUP($E460,[1]AllProteinsNorm!$A$1:$Q$3226,9,FALSE)</f>
        <v>2212336.1247748402</v>
      </c>
      <c r="X460" s="1">
        <f>VLOOKUP($E460,[1]AllProteinsNorm!$A$1:$Q$3226,12,FALSE)</f>
        <v>2310224.4345531799</v>
      </c>
      <c r="Y460" s="29">
        <f>VLOOKUP($E460,[1]AllProteinsNorm!$A$1:$Q$3226,14,FALSE)</f>
        <v>2598546.4786419999</v>
      </c>
      <c r="Z460" s="25">
        <f t="shared" si="77"/>
        <v>0.92482268752185925</v>
      </c>
      <c r="AA460" s="1">
        <f t="shared" si="77"/>
        <v>0.95591083544015998</v>
      </c>
      <c r="AB460" s="1">
        <f t="shared" si="77"/>
        <v>1.021431905783688</v>
      </c>
      <c r="AC460" s="1">
        <f t="shared" si="77"/>
        <v>0.94310022387248393</v>
      </c>
      <c r="AD460" s="1">
        <f t="shared" si="77"/>
        <v>1.1547343473818086</v>
      </c>
      <c r="AE460" s="1">
        <f t="shared" si="77"/>
        <v>0.89900731324436267</v>
      </c>
      <c r="AF460" s="1">
        <f t="shared" si="77"/>
        <v>1.008450730935345</v>
      </c>
      <c r="AG460" s="1">
        <f t="shared" si="77"/>
        <v>1.0493673203421314</v>
      </c>
      <c r="AH460" s="1">
        <f t="shared" si="77"/>
        <v>1.0223708807503971</v>
      </c>
      <c r="AI460" s="1">
        <f t="shared" si="77"/>
        <v>1.0502874096535788</v>
      </c>
      <c r="AJ460" s="1">
        <f t="shared" si="77"/>
        <v>1.0189055660868291</v>
      </c>
      <c r="AK460" s="1">
        <f t="shared" si="77"/>
        <v>0.90390956142486234</v>
      </c>
      <c r="AL460" s="1">
        <f t="shared" si="77"/>
        <v>0.93828306138120321</v>
      </c>
      <c r="AM460" s="1">
        <f t="shared" si="77"/>
        <v>0.97979887895688911</v>
      </c>
      <c r="AN460" s="29">
        <f t="shared" si="77"/>
        <v>1.1020803384339735</v>
      </c>
      <c r="AO460" s="1">
        <f t="shared" si="72"/>
        <v>197933.84508554713</v>
      </c>
      <c r="AP460" s="1">
        <f t="shared" si="73"/>
        <v>131548.45897796602</v>
      </c>
      <c r="AQ460" s="29">
        <f t="shared" si="74"/>
        <v>161914.27937519443</v>
      </c>
    </row>
    <row r="461" spans="1:43" x14ac:dyDescent="0.2">
      <c r="A461" s="26"/>
      <c r="E461" s="25" t="s">
        <v>908</v>
      </c>
      <c r="F461" s="26" t="s">
        <v>909</v>
      </c>
      <c r="G461" s="1">
        <v>9.7810356937918994E-2</v>
      </c>
      <c r="H461" s="43">
        <v>0.66064592944501499</v>
      </c>
      <c r="I461" s="1">
        <f>VLOOKUP(F461,'[1]SUSMB vs SHAM all proteins sum'!$B$2:$E$3214,2,FALSE)</f>
        <v>0.60190892577597799</v>
      </c>
      <c r="J461" s="29">
        <f>VLOOKUP(F461,'[1]SUSMB vs SHAM all proteins sum'!$B$2:$E$3214,3,FALSE)</f>
        <v>0.86406224058761705</v>
      </c>
      <c r="K461" s="25">
        <f>VLOOKUP($E461,[1]AllProteinsNorm!$A$1:$Q$3226,4,FALSE)</f>
        <v>276945.54345629102</v>
      </c>
      <c r="L461" s="1">
        <f>VLOOKUP($E461,[1]AllProteinsNorm!$A$1:$Q$3226,5,FALSE)</f>
        <v>230222.722824147</v>
      </c>
      <c r="M461" s="1">
        <f>VLOOKUP($E461,[1]AllProteinsNorm!$A$1:$Q$3226,10,FALSE)</f>
        <v>546180.46998335095</v>
      </c>
      <c r="N461" s="1">
        <f>VLOOKUP($E461,[1]AllProteinsNorm!$A$1:$Q$3226,11,FALSE)</f>
        <v>391716.30204478401</v>
      </c>
      <c r="O461" s="1">
        <f>VLOOKUP($E461,[1]AllProteinsNorm!$A$1:$Q$3226,15,FALSE)</f>
        <v>602929.86987391405</v>
      </c>
      <c r="P461" s="1">
        <f>VLOOKUP($E461,[1]AllProteinsNorm!$A$1:$Q$3226,6,FALSE)</f>
        <v>169684.654398896</v>
      </c>
      <c r="Q461" s="1">
        <f>VLOOKUP($E461,[1]AllProteinsNorm!$A$1:$Q$3226,8,FALSE)</f>
        <v>340876.05214784999</v>
      </c>
      <c r="R461" s="1">
        <f>VLOOKUP($E461,[1]AllProteinsNorm!$A$1:$Q$3226,13,FALSE)</f>
        <v>242153.02366108401</v>
      </c>
      <c r="S461" s="1">
        <f>VLOOKUP($E461,[1]AllProteinsNorm!$A$1:$Q$3226,16,FALSE)</f>
        <v>245104.41813867999</v>
      </c>
      <c r="T461" s="1">
        <f>VLOOKUP($E461,[1]AllProteinsNorm!$A$1:$Q$3226,17,FALSE)</f>
        <v>301495.54629901203</v>
      </c>
      <c r="U461" s="1">
        <f>VLOOKUP($E461,[1]AllProteinsNorm!$A$1:$Q$3226,3,FALSE)</f>
        <v>169454.693710263</v>
      </c>
      <c r="V461" s="1">
        <f>VLOOKUP($E461,[1]AllProteinsNorm!$A$1:$Q$3226,7,FALSE)</f>
        <v>317545.80473169702</v>
      </c>
      <c r="W461" s="1">
        <f>VLOOKUP($E461,[1]AllProteinsNorm!$A$1:$Q$3226,9,FALSE)</f>
        <v>556287.26822216704</v>
      </c>
      <c r="X461" s="1">
        <f>VLOOKUP($E461,[1]AllProteinsNorm!$A$1:$Q$3226,12,FALSE)</f>
        <v>395550.72309896501</v>
      </c>
      <c r="Y461" s="29">
        <f>VLOOKUP($E461,[1]AllProteinsNorm!$A$1:$Q$3226,14,FALSE)</f>
        <v>334565.40286687203</v>
      </c>
      <c r="Z461" s="25">
        <f t="shared" si="77"/>
        <v>0.67613826174516489</v>
      </c>
      <c r="AA461" s="1">
        <f t="shared" si="77"/>
        <v>0.56206859183175517</v>
      </c>
      <c r="AB461" s="1">
        <f t="shared" si="77"/>
        <v>1.3334517283250087</v>
      </c>
      <c r="AC461" s="1">
        <f t="shared" si="77"/>
        <v>0.95634100573134839</v>
      </c>
      <c r="AD461" s="1">
        <f t="shared" si="77"/>
        <v>1.4720004123667234</v>
      </c>
      <c r="AE461" s="1">
        <f t="shared" si="77"/>
        <v>0.41427020575330509</v>
      </c>
      <c r="AF461" s="1">
        <f t="shared" si="77"/>
        <v>0.83221899328442128</v>
      </c>
      <c r="AG461" s="1">
        <f t="shared" si="77"/>
        <v>0.59119537527557886</v>
      </c>
      <c r="AH461" s="1">
        <f t="shared" si="77"/>
        <v>0.59840094611416861</v>
      </c>
      <c r="AI461" s="1">
        <f t="shared" si="77"/>
        <v>0.73607494113981276</v>
      </c>
      <c r="AJ461" s="1">
        <f t="shared" si="77"/>
        <v>0.41370877689497587</v>
      </c>
      <c r="AK461" s="1">
        <f t="shared" si="77"/>
        <v>0.77526023981550363</v>
      </c>
      <c r="AL461" s="1">
        <f t="shared" si="77"/>
        <v>1.3581265900603474</v>
      </c>
      <c r="AM461" s="1">
        <f t="shared" si="77"/>
        <v>0.9657024085328425</v>
      </c>
      <c r="AN461" s="29">
        <f t="shared" si="77"/>
        <v>0.81681209638305541</v>
      </c>
      <c r="AO461" s="1">
        <f t="shared" si="72"/>
        <v>145687.26946554749</v>
      </c>
      <c r="AP461" s="1">
        <f t="shared" si="73"/>
        <v>58240.838842075776</v>
      </c>
      <c r="AQ461" s="29">
        <f t="shared" si="74"/>
        <v>125226.08847184028</v>
      </c>
    </row>
    <row r="462" spans="1:43" x14ac:dyDescent="0.2">
      <c r="A462" s="26"/>
      <c r="E462" s="25" t="s">
        <v>910</v>
      </c>
      <c r="F462" s="26" t="s">
        <v>911</v>
      </c>
      <c r="G462" s="1">
        <v>0.64277050558132198</v>
      </c>
      <c r="H462" s="1">
        <v>1.02815924299827</v>
      </c>
      <c r="I462" s="1">
        <f>VLOOKUP(F462,'[1]SUSMB vs SHAM all proteins sum'!$B$2:$E$3214,2,FALSE)</f>
        <v>4.8486737097539701E-2</v>
      </c>
      <c r="J462" s="29">
        <f>VLOOKUP(F462,'[1]SUSMB vs SHAM all proteins sum'!$B$2:$E$3214,3,FALSE)</f>
        <v>1.1435736091925399</v>
      </c>
      <c r="K462" s="25">
        <f>VLOOKUP($E462,[1]AllProteinsNorm!$A$1:$Q$3226,4,FALSE)</f>
        <v>2527715.5559706502</v>
      </c>
      <c r="L462" s="1">
        <f>VLOOKUP($E462,[1]AllProteinsNorm!$A$1:$Q$3226,5,FALSE)</f>
        <v>2426459.9779081699</v>
      </c>
      <c r="M462" s="1">
        <f>VLOOKUP($E462,[1]AllProteinsNorm!$A$1:$Q$3226,10,FALSE)</f>
        <v>3105827.6691317698</v>
      </c>
      <c r="N462" s="1">
        <f>VLOOKUP($E462,[1]AllProteinsNorm!$A$1:$Q$3226,11,FALSE)</f>
        <v>2688510.6916739098</v>
      </c>
      <c r="O462" s="1">
        <f>VLOOKUP($E462,[1]AllProteinsNorm!$A$1:$Q$3226,15,FALSE)</f>
        <v>3163520.4788644901</v>
      </c>
      <c r="P462" s="1">
        <f>VLOOKUP($E462,[1]AllProteinsNorm!$A$1:$Q$3226,6,FALSE)</f>
        <v>2799117.9724452798</v>
      </c>
      <c r="Q462" s="1">
        <f>VLOOKUP($E462,[1]AllProteinsNorm!$A$1:$Q$3226,8,FALSE)</f>
        <v>3005216.5212501301</v>
      </c>
      <c r="R462" s="1">
        <f>VLOOKUP($E462,[1]AllProteinsNorm!$A$1:$Q$3226,13,FALSE)</f>
        <v>2668135.5670762002</v>
      </c>
      <c r="S462" s="1">
        <f>VLOOKUP($E462,[1]AllProteinsNorm!$A$1:$Q$3226,16,FALSE)</f>
        <v>2951086.9691824801</v>
      </c>
      <c r="T462" s="1">
        <f>VLOOKUP($E462,[1]AllProteinsNorm!$A$1:$Q$3226,17,FALSE)</f>
        <v>2810451.8935310701</v>
      </c>
      <c r="U462" s="1">
        <f>VLOOKUP($E462,[1]AllProteinsNorm!$A$1:$Q$3226,3,FALSE)</f>
        <v>3306844.1008738298</v>
      </c>
      <c r="V462" s="1">
        <f>VLOOKUP($E462,[1]AllProteinsNorm!$A$1:$Q$3226,7,FALSE)</f>
        <v>3069775.8122852799</v>
      </c>
      <c r="W462" s="1">
        <f>VLOOKUP($E462,[1]AllProteinsNorm!$A$1:$Q$3226,9,FALSE)</f>
        <v>2959476.5907243202</v>
      </c>
      <c r="X462" s="1">
        <f>VLOOKUP($E462,[1]AllProteinsNorm!$A$1:$Q$3226,12,FALSE)</f>
        <v>3206587.7838636502</v>
      </c>
      <c r="Y462" s="29">
        <f>VLOOKUP($E462,[1]AllProteinsNorm!$A$1:$Q$3226,14,FALSE)</f>
        <v>3289298.6349185701</v>
      </c>
      <c r="Z462" s="25">
        <f t="shared" si="77"/>
        <v>0.90846366825279234</v>
      </c>
      <c r="AA462" s="1">
        <f t="shared" si="77"/>
        <v>0.8720723054428362</v>
      </c>
      <c r="AB462" s="1">
        <f t="shared" si="77"/>
        <v>1.1162377786518749</v>
      </c>
      <c r="AC462" s="1">
        <f t="shared" si="77"/>
        <v>0.96625361161613676</v>
      </c>
      <c r="AD462" s="1">
        <f t="shared" si="77"/>
        <v>1.1369726360363606</v>
      </c>
      <c r="AE462" s="1">
        <f t="shared" si="77"/>
        <v>1.006005986359283</v>
      </c>
      <c r="AF462" s="1">
        <f t="shared" si="77"/>
        <v>1.0800780247366129</v>
      </c>
      <c r="AG462" s="1">
        <f t="shared" si="77"/>
        <v>0.95893077009252436</v>
      </c>
      <c r="AH462" s="1">
        <f t="shared" si="77"/>
        <v>1.060623805959463</v>
      </c>
      <c r="AI462" s="1">
        <f t="shared" si="77"/>
        <v>1.0100794096924439</v>
      </c>
      <c r="AJ462" s="1">
        <f t="shared" si="77"/>
        <v>1.1884832987334861</v>
      </c>
      <c r="AK462" s="1">
        <f t="shared" si="77"/>
        <v>1.1032807028287173</v>
      </c>
      <c r="AL462" s="1">
        <f t="shared" si="77"/>
        <v>1.0636390448945361</v>
      </c>
      <c r="AM462" s="1">
        <f t="shared" si="77"/>
        <v>1.1524510714120826</v>
      </c>
      <c r="AN462" s="29">
        <f t="shared" si="77"/>
        <v>1.1821774395456239</v>
      </c>
      <c r="AO462" s="1">
        <f t="shared" ref="AO462:AO525" si="78">_xlfn.STDEV.P(K462:O462)</f>
        <v>300076.97142860905</v>
      </c>
      <c r="AP462" s="1">
        <f t="shared" ref="AP462:AP525" si="79">_xlfn.STDEV.P(P462:T462)</f>
        <v>119571.99196962766</v>
      </c>
      <c r="AQ462" s="29">
        <f t="shared" ref="AQ462:AQ525" si="80">_xlfn.STDEV.P(U462:Y462)</f>
        <v>133114.39351659222</v>
      </c>
    </row>
    <row r="463" spans="1:43" x14ac:dyDescent="0.2">
      <c r="A463" s="26"/>
      <c r="E463" s="25" t="s">
        <v>912</v>
      </c>
      <c r="F463" s="26" t="s">
        <v>913</v>
      </c>
      <c r="G463" s="1">
        <v>0.10760397561504401</v>
      </c>
      <c r="H463" s="1">
        <v>0.912768295813148</v>
      </c>
      <c r="I463" s="1">
        <f>VLOOKUP(F463,'[1]SUSMB vs SHAM all proteins sum'!$B$2:$E$3214,2,FALSE)</f>
        <v>7.9721755152750803E-2</v>
      </c>
      <c r="J463" s="29">
        <f>VLOOKUP(F463,'[1]SUSMB vs SHAM all proteins sum'!$B$2:$E$3214,3,FALSE)</f>
        <v>0.889285048800881</v>
      </c>
      <c r="K463" s="25">
        <f>VLOOKUP($E463,[1]AllProteinsNorm!$A$1:$Q$3226,4,FALSE)</f>
        <v>7341859.5150881503</v>
      </c>
      <c r="L463" s="1">
        <f>VLOOKUP($E463,[1]AllProteinsNorm!$A$1:$Q$3226,5,FALSE)</f>
        <v>8490626.0909070093</v>
      </c>
      <c r="M463" s="1">
        <f>VLOOKUP($E463,[1]AllProteinsNorm!$A$1:$Q$3226,10,FALSE)</f>
        <v>8178064.1113474397</v>
      </c>
      <c r="N463" s="1">
        <f>VLOOKUP($E463,[1]AllProteinsNorm!$A$1:$Q$3226,11,FALSE)</f>
        <v>7621334.8448912399</v>
      </c>
      <c r="O463" s="1">
        <f>VLOOKUP($E463,[1]AllProteinsNorm!$A$1:$Q$3226,15,FALSE)</f>
        <v>6557582.0885746097</v>
      </c>
      <c r="P463" s="1">
        <f>VLOOKUP($E463,[1]AllProteinsNorm!$A$1:$Q$3226,6,FALSE)</f>
        <v>6734885.0478741704</v>
      </c>
      <c r="Q463" s="1">
        <f>VLOOKUP($E463,[1]AllProteinsNorm!$A$1:$Q$3226,8,FALSE)</f>
        <v>6544490.7421165602</v>
      </c>
      <c r="R463" s="1">
        <f>VLOOKUP($E463,[1]AllProteinsNorm!$A$1:$Q$3226,13,FALSE)</f>
        <v>6868543.18315781</v>
      </c>
      <c r="S463" s="1">
        <f>VLOOKUP($E463,[1]AllProteinsNorm!$A$1:$Q$3226,16,FALSE)</f>
        <v>7185229.7616305295</v>
      </c>
      <c r="T463" s="1">
        <f>VLOOKUP($E463,[1]AllProteinsNorm!$A$1:$Q$3226,17,FALSE)</f>
        <v>7421000.6811255096</v>
      </c>
      <c r="U463" s="1">
        <f>VLOOKUP($E463,[1]AllProteinsNorm!$A$1:$Q$3226,3,FALSE)</f>
        <v>6066506.6591518503</v>
      </c>
      <c r="V463" s="1">
        <f>VLOOKUP($E463,[1]AllProteinsNorm!$A$1:$Q$3226,7,FALSE)</f>
        <v>6554520.2754291901</v>
      </c>
      <c r="W463" s="1">
        <f>VLOOKUP($E463,[1]AllProteinsNorm!$A$1:$Q$3226,9,FALSE)</f>
        <v>6670513.2180452002</v>
      </c>
      <c r="X463" s="1">
        <f>VLOOKUP($E463,[1]AllProteinsNorm!$A$1:$Q$3226,12,FALSE)</f>
        <v>7584870.5575451404</v>
      </c>
      <c r="Y463" s="29">
        <f>VLOOKUP($E463,[1]AllProteinsNorm!$A$1:$Q$3226,14,FALSE)</f>
        <v>7043508.07456512</v>
      </c>
      <c r="Z463" s="25">
        <f t="shared" si="77"/>
        <v>0.96124143107569793</v>
      </c>
      <c r="AA463" s="1">
        <f t="shared" si="77"/>
        <v>1.1116450209350159</v>
      </c>
      <c r="AB463" s="1">
        <f t="shared" si="77"/>
        <v>1.0707224829983735</v>
      </c>
      <c r="AC463" s="1">
        <f t="shared" si="77"/>
        <v>0.99783206120396306</v>
      </c>
      <c r="AD463" s="1">
        <f t="shared" si="77"/>
        <v>0.85855900378695005</v>
      </c>
      <c r="AE463" s="1">
        <f t="shared" si="77"/>
        <v>0.88177259837845856</v>
      </c>
      <c r="AF463" s="1">
        <f t="shared" si="77"/>
        <v>0.85684500414173992</v>
      </c>
      <c r="AG463" s="1">
        <f t="shared" si="77"/>
        <v>0.89927194401030053</v>
      </c>
      <c r="AH463" s="1">
        <f t="shared" si="77"/>
        <v>0.94073449982030888</v>
      </c>
      <c r="AI463" s="1">
        <f t="shared" si="77"/>
        <v>0.97160307958482739</v>
      </c>
      <c r="AJ463" s="1">
        <f t="shared" si="77"/>
        <v>0.79426438638459307</v>
      </c>
      <c r="AK463" s="1">
        <f t="shared" si="77"/>
        <v>0.8581581323669043</v>
      </c>
      <c r="AL463" s="1">
        <f t="shared" si="77"/>
        <v>0.87334464225935848</v>
      </c>
      <c r="AM463" s="1">
        <f t="shared" si="77"/>
        <v>0.99305793229565487</v>
      </c>
      <c r="AN463" s="29">
        <f t="shared" si="77"/>
        <v>0.92217942436439004</v>
      </c>
      <c r="AO463" s="1">
        <f t="shared" si="78"/>
        <v>674376.78131679806</v>
      </c>
      <c r="AP463" s="1">
        <f t="shared" si="79"/>
        <v>314489.6350324818</v>
      </c>
      <c r="AQ463" s="29">
        <f t="shared" si="80"/>
        <v>507754.85762658465</v>
      </c>
    </row>
    <row r="464" spans="1:43" x14ac:dyDescent="0.2">
      <c r="A464" s="26"/>
      <c r="E464" s="25" t="s">
        <v>914</v>
      </c>
      <c r="F464" s="26" t="s">
        <v>915</v>
      </c>
      <c r="G464" s="1">
        <v>0.80229018993860801</v>
      </c>
      <c r="H464" s="1">
        <v>1.0143609223785599</v>
      </c>
      <c r="I464" s="1">
        <f>VLOOKUP(F464,'[1]SUSMB vs SHAM all proteins sum'!$B$2:$E$3214,2,FALSE)</f>
        <v>0.75514575516215399</v>
      </c>
      <c r="J464" s="29">
        <f>VLOOKUP(F464,'[1]SUSMB vs SHAM all proteins sum'!$B$2:$E$3214,3,FALSE)</f>
        <v>0.98515060309022495</v>
      </c>
      <c r="K464" s="25">
        <f>VLOOKUP($E464,[1]AllProteinsNorm!$A$1:$Q$3226,4,FALSE)</f>
        <v>38943987.323658399</v>
      </c>
      <c r="L464" s="1">
        <f>VLOOKUP($E464,[1]AllProteinsNorm!$A$1:$Q$3226,5,FALSE)</f>
        <v>43840961.609608904</v>
      </c>
      <c r="M464" s="1">
        <f>VLOOKUP($E464,[1]AllProteinsNorm!$A$1:$Q$3226,10,FALSE)</f>
        <v>36876799.1227732</v>
      </c>
      <c r="N464" s="1">
        <f>VLOOKUP($E464,[1]AllProteinsNorm!$A$1:$Q$3226,11,FALSE)</f>
        <v>36520720.980823703</v>
      </c>
      <c r="O464" s="1">
        <f>VLOOKUP($E464,[1]AllProteinsNorm!$A$1:$Q$3226,15,FALSE)</f>
        <v>35022276.516420797</v>
      </c>
      <c r="P464" s="1">
        <f>VLOOKUP($E464,[1]AllProteinsNorm!$A$1:$Q$3226,6,FALSE)</f>
        <v>41146680.230969101</v>
      </c>
      <c r="Q464" s="1">
        <f>VLOOKUP($E464,[1]AllProteinsNorm!$A$1:$Q$3226,8,FALSE)</f>
        <v>38785386.898751497</v>
      </c>
      <c r="R464" s="1">
        <f>VLOOKUP($E464,[1]AllProteinsNorm!$A$1:$Q$3226,13,FALSE)</f>
        <v>35435687.665706404</v>
      </c>
      <c r="S464" s="1">
        <f>VLOOKUP($E464,[1]AllProteinsNorm!$A$1:$Q$3226,16,FALSE)</f>
        <v>43088796.457519203</v>
      </c>
      <c r="T464" s="1">
        <f>VLOOKUP($E464,[1]AllProteinsNorm!$A$1:$Q$3226,17,FALSE)</f>
        <v>35490474.911289901</v>
      </c>
      <c r="U464" s="1">
        <f>VLOOKUP($E464,[1]AllProteinsNorm!$A$1:$Q$3226,3,FALSE)</f>
        <v>37043522.124328002</v>
      </c>
      <c r="V464" s="1">
        <f>VLOOKUP($E464,[1]AllProteinsNorm!$A$1:$Q$3226,7,FALSE)</f>
        <v>35973772.3887797</v>
      </c>
      <c r="W464" s="1">
        <f>VLOOKUP($E464,[1]AllProteinsNorm!$A$1:$Q$3226,9,FALSE)</f>
        <v>39566550.913683802</v>
      </c>
      <c r="X464" s="1">
        <f>VLOOKUP($E464,[1]AllProteinsNorm!$A$1:$Q$3226,12,FALSE)</f>
        <v>35329669.346040502</v>
      </c>
      <c r="Y464" s="29">
        <f>VLOOKUP($E464,[1]AllProteinsNorm!$A$1:$Q$3226,14,FALSE)</f>
        <v>40114791.124812201</v>
      </c>
      <c r="Z464" s="25">
        <f t="shared" si="77"/>
        <v>1.018384434208655</v>
      </c>
      <c r="AA464" s="1">
        <f t="shared" si="77"/>
        <v>1.1464402068773782</v>
      </c>
      <c r="AB464" s="1">
        <f t="shared" si="77"/>
        <v>0.9643275070413031</v>
      </c>
      <c r="AC464" s="1">
        <f t="shared" si="77"/>
        <v>0.95501607125765864</v>
      </c>
      <c r="AD464" s="1">
        <f t="shared" si="77"/>
        <v>0.91583178061500514</v>
      </c>
      <c r="AE464" s="1">
        <f t="shared" si="77"/>
        <v>1.0759848065460889</v>
      </c>
      <c r="AF464" s="1">
        <f t="shared" si="77"/>
        <v>1.014237036495069</v>
      </c>
      <c r="AG464" s="1">
        <f t="shared" si="77"/>
        <v>0.92664247331223204</v>
      </c>
      <c r="AH464" s="1">
        <f t="shared" si="77"/>
        <v>1.1267711042640205</v>
      </c>
      <c r="AI464" s="1">
        <f t="shared" si="77"/>
        <v>0.92807515861052214</v>
      </c>
      <c r="AJ464" s="1">
        <f t="shared" si="77"/>
        <v>0.96868730996022012</v>
      </c>
      <c r="AK464" s="1">
        <f t="shared" si="77"/>
        <v>0.94071337729309956</v>
      </c>
      <c r="AL464" s="1">
        <f t="shared" si="77"/>
        <v>1.0346644587505121</v>
      </c>
      <c r="AM464" s="1">
        <f t="shared" si="77"/>
        <v>0.92387009652422092</v>
      </c>
      <c r="AN464" s="29">
        <f t="shared" si="77"/>
        <v>1.0490009285264574</v>
      </c>
      <c r="AO464" s="1">
        <f t="shared" si="78"/>
        <v>3067061.9815829643</v>
      </c>
      <c r="AP464" s="1">
        <f t="shared" si="79"/>
        <v>3038811.9143245793</v>
      </c>
      <c r="AQ464" s="29">
        <f t="shared" si="80"/>
        <v>1913113.7865110054</v>
      </c>
    </row>
    <row r="465" spans="1:43" x14ac:dyDescent="0.2">
      <c r="A465" s="26"/>
      <c r="E465" s="25" t="s">
        <v>916</v>
      </c>
      <c r="F465" s="26" t="s">
        <v>917</v>
      </c>
      <c r="G465" s="1">
        <v>0.56671914761876196</v>
      </c>
      <c r="H465" s="1">
        <v>1.0829129849474699</v>
      </c>
      <c r="I465" s="1">
        <f>VLOOKUP(F465,'[1]SUSMB vs SHAM all proteins sum'!$B$2:$E$3214,2,FALSE)</f>
        <v>0.80339656587978203</v>
      </c>
      <c r="J465" s="29">
        <f>VLOOKUP(F465,'[1]SUSMB vs SHAM all proteins sum'!$B$2:$E$3214,3,FALSE)</f>
        <v>1.0318141094233599</v>
      </c>
      <c r="K465" s="25">
        <f>VLOOKUP($E465,[1]AllProteinsNorm!$A$1:$Q$3226,4,FALSE)</f>
        <v>302493.49327935599</v>
      </c>
      <c r="L465" s="1">
        <f>VLOOKUP($E465,[1]AllProteinsNorm!$A$1:$Q$3226,5,FALSE)</f>
        <v>278986.04050649598</v>
      </c>
      <c r="M465" s="1">
        <f>VLOOKUP($E465,[1]AllProteinsNorm!$A$1:$Q$3226,10,FALSE)</f>
        <v>284264.77770134498</v>
      </c>
      <c r="N465" s="1">
        <f>VLOOKUP($E465,[1]AllProteinsNorm!$A$1:$Q$3226,11,FALSE)</f>
        <v>360869.61961015803</v>
      </c>
      <c r="O465" s="1">
        <f>VLOOKUP($E465,[1]AllProteinsNorm!$A$1:$Q$3226,15,FALSE)</f>
        <v>445748.29018791602</v>
      </c>
      <c r="P465" s="1">
        <f>VLOOKUP($E465,[1]AllProteinsNorm!$A$1:$Q$3226,6,FALSE)</f>
        <v>342351.68722264899</v>
      </c>
      <c r="Q465" s="1">
        <f>VLOOKUP($E465,[1]AllProteinsNorm!$A$1:$Q$3226,8,FALSE)</f>
        <v>280350.89906351099</v>
      </c>
      <c r="R465" s="1">
        <f>VLOOKUP($E465,[1]AllProteinsNorm!$A$1:$Q$3226,13,FALSE)</f>
        <v>297219.24014901603</v>
      </c>
      <c r="S465" s="1">
        <f>VLOOKUP($E465,[1]AllProteinsNorm!$A$1:$Q$3226,16,FALSE)</f>
        <v>441472.393032238</v>
      </c>
      <c r="T465" s="1">
        <f>VLOOKUP($E465,[1]AllProteinsNorm!$A$1:$Q$3226,17,FALSE)</f>
        <v>456325.22827578202</v>
      </c>
      <c r="U465" s="1">
        <f>VLOOKUP($E465,[1]AllProteinsNorm!$A$1:$Q$3226,3,FALSE)</f>
        <v>348785.48881795898</v>
      </c>
      <c r="V465" s="1">
        <f>VLOOKUP($E465,[1]AllProteinsNorm!$A$1:$Q$3226,7,FALSE)</f>
        <v>425191.334406865</v>
      </c>
      <c r="W465" s="1">
        <f>VLOOKUP($E465,[1]AllProteinsNorm!$A$1:$Q$3226,9,FALSE)</f>
        <v>255707.337187325</v>
      </c>
      <c r="X465" s="1">
        <f>VLOOKUP($E465,[1]AllProteinsNorm!$A$1:$Q$3226,12,FALSE)</f>
        <v>366846.89824927901</v>
      </c>
      <c r="Y465" s="29">
        <f>VLOOKUP($E465,[1]AllProteinsNorm!$A$1:$Q$3226,14,FALSE)</f>
        <v>324412.83409444097</v>
      </c>
      <c r="Z465" s="25">
        <f t="shared" ref="Z465:AN481" si="81">K465/AVERAGE($K465:$O465)</f>
        <v>0.90438987866778875</v>
      </c>
      <c r="AA465" s="1">
        <f t="shared" si="81"/>
        <v>0.83410769794860917</v>
      </c>
      <c r="AB465" s="1">
        <f t="shared" si="81"/>
        <v>0.84988997623635987</v>
      </c>
      <c r="AC465" s="1">
        <f t="shared" si="81"/>
        <v>1.0789218239240559</v>
      </c>
      <c r="AD465" s="1">
        <f t="shared" si="81"/>
        <v>1.3326906232231863</v>
      </c>
      <c r="AE465" s="1">
        <f t="shared" si="81"/>
        <v>1.0235572260163213</v>
      </c>
      <c r="AF465" s="1">
        <f t="shared" si="81"/>
        <v>0.83818832874630222</v>
      </c>
      <c r="AG465" s="1">
        <f t="shared" si="81"/>
        <v>0.88862100675950539</v>
      </c>
      <c r="AH465" s="1">
        <f t="shared" si="81"/>
        <v>1.3199066189528919</v>
      </c>
      <c r="AI465" s="1">
        <f t="shared" si="81"/>
        <v>1.3643133720309693</v>
      </c>
      <c r="AJ465" s="1">
        <f t="shared" si="81"/>
        <v>1.0427928961164428</v>
      </c>
      <c r="AK465" s="1">
        <f t="shared" si="81"/>
        <v>1.2712297880063628</v>
      </c>
      <c r="AL465" s="1">
        <f t="shared" si="81"/>
        <v>0.76450942843831005</v>
      </c>
      <c r="AM465" s="1">
        <f t="shared" si="81"/>
        <v>1.0967925894886092</v>
      </c>
      <c r="AN465" s="29">
        <f t="shared" si="81"/>
        <v>0.96992394938555226</v>
      </c>
      <c r="AO465" s="1">
        <f t="shared" si="78"/>
        <v>62771.536291578377</v>
      </c>
      <c r="AP465" s="1">
        <f t="shared" si="79"/>
        <v>72732.895851136607</v>
      </c>
      <c r="AQ465" s="29">
        <f t="shared" si="80"/>
        <v>55346.160903290925</v>
      </c>
    </row>
    <row r="466" spans="1:43" x14ac:dyDescent="0.2">
      <c r="A466" s="26"/>
      <c r="E466" s="25" t="s">
        <v>918</v>
      </c>
      <c r="F466" s="26" t="s">
        <v>919</v>
      </c>
      <c r="G466" s="1">
        <v>0.24863251735629699</v>
      </c>
      <c r="H466" s="1">
        <v>1.0743286960951499</v>
      </c>
      <c r="I466" s="1">
        <f>VLOOKUP(F466,'[1]SUSMB vs SHAM all proteins sum'!$B$2:$E$3214,2,FALSE)</f>
        <v>5.70245693403168E-2</v>
      </c>
      <c r="J466" s="29">
        <f>VLOOKUP(F466,'[1]SUSMB vs SHAM all proteins sum'!$B$2:$E$3214,3,FALSE)</f>
        <v>1.1215293551391701</v>
      </c>
      <c r="K466" s="25">
        <f>VLOOKUP($E466,[1]AllProteinsNorm!$A$1:$Q$3226,4,FALSE)</f>
        <v>21666150.2943311</v>
      </c>
      <c r="L466" s="1">
        <f>VLOOKUP($E466,[1]AllProteinsNorm!$A$1:$Q$3226,5,FALSE)</f>
        <v>17293817.441712901</v>
      </c>
      <c r="M466" s="1">
        <f>VLOOKUP($E466,[1]AllProteinsNorm!$A$1:$Q$3226,10,FALSE)</f>
        <v>17816250.257534299</v>
      </c>
      <c r="N466" s="1">
        <f>VLOOKUP($E466,[1]AllProteinsNorm!$A$1:$Q$3226,11,FALSE)</f>
        <v>19976365.4769064</v>
      </c>
      <c r="O466" s="1">
        <f>VLOOKUP($E466,[1]AllProteinsNorm!$A$1:$Q$3226,15,FALSE)</f>
        <v>18775295.837055199</v>
      </c>
      <c r="P466" s="1">
        <f>VLOOKUP($E466,[1]AllProteinsNorm!$A$1:$Q$3226,6,FALSE)</f>
        <v>22481788.495092802</v>
      </c>
      <c r="Q466" s="1">
        <f>VLOOKUP($E466,[1]AllProteinsNorm!$A$1:$Q$3226,8,FALSE)</f>
        <v>18297422.440900799</v>
      </c>
      <c r="R466" s="1">
        <f>VLOOKUP($E466,[1]AllProteinsNorm!$A$1:$Q$3226,13,FALSE)</f>
        <v>21759279.906888399</v>
      </c>
      <c r="S466" s="1">
        <f>VLOOKUP($E466,[1]AllProteinsNorm!$A$1:$Q$3226,16,FALSE)</f>
        <v>21262801.305215601</v>
      </c>
      <c r="T466" s="1">
        <f>VLOOKUP($E466,[1]AllProteinsNorm!$A$1:$Q$3226,17,FALSE)</f>
        <v>18827484.4872084</v>
      </c>
      <c r="U466" s="1">
        <f>VLOOKUP($E466,[1]AllProteinsNorm!$A$1:$Q$3226,3,FALSE)</f>
        <v>20463496.003951501</v>
      </c>
      <c r="V466" s="1">
        <f>VLOOKUP($E466,[1]AllProteinsNorm!$A$1:$Q$3226,7,FALSE)</f>
        <v>19988530.542206701</v>
      </c>
      <c r="W466" s="1">
        <f>VLOOKUP($E466,[1]AllProteinsNorm!$A$1:$Q$3226,9,FALSE)</f>
        <v>21588992.810664099</v>
      </c>
      <c r="X466" s="1">
        <f>VLOOKUP($E466,[1]AllProteinsNorm!$A$1:$Q$3226,12,FALSE)</f>
        <v>20951086.319929101</v>
      </c>
      <c r="Y466" s="29">
        <f>VLOOKUP($E466,[1]AllProteinsNorm!$A$1:$Q$3226,14,FALSE)</f>
        <v>24012965.102317501</v>
      </c>
      <c r="Z466" s="25">
        <f t="shared" si="81"/>
        <v>1.134022363491378</v>
      </c>
      <c r="AA466" s="1">
        <f t="shared" si="81"/>
        <v>0.90517122158849805</v>
      </c>
      <c r="AB466" s="1">
        <f t="shared" si="81"/>
        <v>0.93251574235083445</v>
      </c>
      <c r="AC466" s="1">
        <f t="shared" si="81"/>
        <v>1.0455777738242791</v>
      </c>
      <c r="AD466" s="1">
        <f t="shared" si="81"/>
        <v>0.98271289874500989</v>
      </c>
      <c r="AE466" s="1">
        <f t="shared" si="81"/>
        <v>1.1767134714000889</v>
      </c>
      <c r="AF466" s="1">
        <f t="shared" si="81"/>
        <v>0.95770065103165147</v>
      </c>
      <c r="AG466" s="1">
        <f t="shared" si="81"/>
        <v>1.1388968364322813</v>
      </c>
      <c r="AH466" s="1">
        <f t="shared" si="81"/>
        <v>1.1129107784735126</v>
      </c>
      <c r="AI466" s="1">
        <f t="shared" si="81"/>
        <v>0.98544449137176482</v>
      </c>
      <c r="AJ466" s="1">
        <f t="shared" si="81"/>
        <v>1.0710745466290457</v>
      </c>
      <c r="AK466" s="1">
        <f t="shared" si="81"/>
        <v>1.0462145023577964</v>
      </c>
      <c r="AL466" s="1">
        <f t="shared" si="81"/>
        <v>1.1299838836137601</v>
      </c>
      <c r="AM466" s="1">
        <f t="shared" si="81"/>
        <v>1.0965953851272952</v>
      </c>
      <c r="AN466" s="29">
        <f t="shared" si="81"/>
        <v>1.2568563897985634</v>
      </c>
      <c r="AO466" s="1">
        <f t="shared" si="78"/>
        <v>1572814.6718304835</v>
      </c>
      <c r="AP466" s="1">
        <f t="shared" si="79"/>
        <v>1657738.0199796027</v>
      </c>
      <c r="AQ466" s="29">
        <f t="shared" si="80"/>
        <v>1409546.6663367101</v>
      </c>
    </row>
    <row r="467" spans="1:43" x14ac:dyDescent="0.2">
      <c r="A467" s="26"/>
      <c r="E467" s="25" t="s">
        <v>920</v>
      </c>
      <c r="F467" s="26" t="s">
        <v>921</v>
      </c>
      <c r="G467" s="1">
        <v>0.454572957198839</v>
      </c>
      <c r="H467" s="1">
        <v>1.04082767846484</v>
      </c>
      <c r="I467" s="1">
        <f>VLOOKUP(F467,'[1]SUSMB vs SHAM all proteins sum'!$B$2:$E$3214,2,FALSE)</f>
        <v>0.202188816209603</v>
      </c>
      <c r="J467" s="29">
        <f>VLOOKUP(F467,'[1]SUSMB vs SHAM all proteins sum'!$B$2:$E$3214,3,FALSE)</f>
        <v>1.08255479808376</v>
      </c>
      <c r="K467" s="25">
        <f>VLOOKUP($E467,[1]AllProteinsNorm!$A$1:$Q$3226,4,FALSE)</f>
        <v>12800607.199491501</v>
      </c>
      <c r="L467" s="1">
        <f>VLOOKUP($E467,[1]AllProteinsNorm!$A$1:$Q$3226,5,FALSE)</f>
        <v>10919478.528931599</v>
      </c>
      <c r="M467" s="1">
        <f>VLOOKUP($E467,[1]AllProteinsNorm!$A$1:$Q$3226,10,FALSE)</f>
        <v>11180435.038418399</v>
      </c>
      <c r="N467" s="1">
        <f>VLOOKUP($E467,[1]AllProteinsNorm!$A$1:$Q$3226,11,FALSE)</f>
        <v>12617466.7135824</v>
      </c>
      <c r="O467" s="1">
        <f>VLOOKUP($E467,[1]AllProteinsNorm!$A$1:$Q$3226,15,FALSE)</f>
        <v>11175629.4448456</v>
      </c>
      <c r="P467" s="1">
        <f>VLOOKUP($E467,[1]AllProteinsNorm!$A$1:$Q$3226,6,FALSE)</f>
        <v>13447216.297791701</v>
      </c>
      <c r="Q467" s="1">
        <f>VLOOKUP($E467,[1]AllProteinsNorm!$A$1:$Q$3226,8,FALSE)</f>
        <v>11048902.098076699</v>
      </c>
      <c r="R467" s="1">
        <f>VLOOKUP($E467,[1]AllProteinsNorm!$A$1:$Q$3226,13,FALSE)</f>
        <v>12575296.563988701</v>
      </c>
      <c r="S467" s="1">
        <f>VLOOKUP($E467,[1]AllProteinsNorm!$A$1:$Q$3226,16,FALSE)</f>
        <v>12806407.7219832</v>
      </c>
      <c r="T467" s="1">
        <f>VLOOKUP($E467,[1]AllProteinsNorm!$A$1:$Q$3226,17,FALSE)</f>
        <v>11249479.298826201</v>
      </c>
      <c r="U467" s="1">
        <f>VLOOKUP($E467,[1]AllProteinsNorm!$A$1:$Q$3226,3,FALSE)</f>
        <v>11580110.8925447</v>
      </c>
      <c r="V467" s="1">
        <f>VLOOKUP($E467,[1]AllProteinsNorm!$A$1:$Q$3226,7,FALSE)</f>
        <v>11572269.204397401</v>
      </c>
      <c r="W467" s="1">
        <f>VLOOKUP($E467,[1]AllProteinsNorm!$A$1:$Q$3226,9,FALSE)</f>
        <v>12605914.7254935</v>
      </c>
      <c r="X467" s="1">
        <f>VLOOKUP($E467,[1]AllProteinsNorm!$A$1:$Q$3226,12,FALSE)</f>
        <v>13058361.965044601</v>
      </c>
      <c r="Y467" s="29">
        <f>VLOOKUP($E467,[1]AllProteinsNorm!$A$1:$Q$3226,14,FALSE)</f>
        <v>14852188.9408</v>
      </c>
      <c r="Z467" s="25">
        <f t="shared" si="81"/>
        <v>1.0904599060396656</v>
      </c>
      <c r="AA467" s="1">
        <f t="shared" si="81"/>
        <v>0.93021005528033929</v>
      </c>
      <c r="AB467" s="1">
        <f t="shared" si="81"/>
        <v>0.95244045469660443</v>
      </c>
      <c r="AC467" s="1">
        <f t="shared" si="81"/>
        <v>1.0748585088602858</v>
      </c>
      <c r="AD467" s="1">
        <f t="shared" si="81"/>
        <v>0.95203107512310514</v>
      </c>
      <c r="AE467" s="1">
        <f t="shared" si="81"/>
        <v>1.1455433318169084</v>
      </c>
      <c r="AF467" s="1">
        <f t="shared" si="81"/>
        <v>0.94123540828506946</v>
      </c>
      <c r="AG467" s="1">
        <f t="shared" si="81"/>
        <v>1.0712661122929221</v>
      </c>
      <c r="AH467" s="1">
        <f t="shared" si="81"/>
        <v>1.0909540417562533</v>
      </c>
      <c r="AI467" s="1">
        <f t="shared" si="81"/>
        <v>0.9583222067528554</v>
      </c>
      <c r="AJ467" s="1">
        <f t="shared" si="81"/>
        <v>0.98648809693299788</v>
      </c>
      <c r="AK467" s="1">
        <f t="shared" si="81"/>
        <v>0.98582007811271599</v>
      </c>
      <c r="AL467" s="1">
        <f t="shared" si="81"/>
        <v>1.0738744164926601</v>
      </c>
      <c r="AM467" s="1">
        <f t="shared" si="81"/>
        <v>1.1124175548485029</v>
      </c>
      <c r="AN467" s="29">
        <f t="shared" si="81"/>
        <v>1.265230336691489</v>
      </c>
      <c r="AO467" s="1">
        <f t="shared" si="78"/>
        <v>799963.73299907241</v>
      </c>
      <c r="AP467" s="1">
        <f t="shared" si="79"/>
        <v>926218.241454534</v>
      </c>
      <c r="AQ467" s="29">
        <f t="shared" si="80"/>
        <v>1207428.6031171551</v>
      </c>
    </row>
    <row r="468" spans="1:43" x14ac:dyDescent="0.2">
      <c r="A468" s="26"/>
      <c r="E468" s="25" t="s">
        <v>922</v>
      </c>
      <c r="F468" s="26" t="s">
        <v>923</v>
      </c>
      <c r="G468" s="1">
        <v>0.55095010634396402</v>
      </c>
      <c r="H468" s="1">
        <v>0.97335569597725302</v>
      </c>
      <c r="I468" s="1">
        <f>VLOOKUP(F468,'[1]SUSMB vs SHAM all proteins sum'!$B$2:$E$3214,2,FALSE)</f>
        <v>0.36055090132517498</v>
      </c>
      <c r="J468" s="29">
        <f>VLOOKUP(F468,'[1]SUSMB vs SHAM all proteins sum'!$B$2:$E$3214,3,FALSE)</f>
        <v>1.0653311184697101</v>
      </c>
      <c r="K468" s="25">
        <f>VLOOKUP($E468,[1]AllProteinsNorm!$A$1:$Q$3226,4,FALSE)</f>
        <v>1405270.6999840999</v>
      </c>
      <c r="L468" s="1">
        <f>VLOOKUP($E468,[1]AllProteinsNorm!$A$1:$Q$3226,5,FALSE)</f>
        <v>1406550.70214522</v>
      </c>
      <c r="M468" s="1">
        <f>VLOOKUP($E468,[1]AllProteinsNorm!$A$1:$Q$3226,10,FALSE)</f>
        <v>1205487.7804978499</v>
      </c>
      <c r="N468" s="1">
        <f>VLOOKUP($E468,[1]AllProteinsNorm!$A$1:$Q$3226,11,FALSE)</f>
        <v>1221718.0414714001</v>
      </c>
      <c r="O468" s="1">
        <f>VLOOKUP($E468,[1]AllProteinsNorm!$A$1:$Q$3226,15,FALSE)</f>
        <v>1234665.2308932601</v>
      </c>
      <c r="P468" s="1">
        <f>VLOOKUP($E468,[1]AllProteinsNorm!$A$1:$Q$3226,6,FALSE)</f>
        <v>1260246.8977009801</v>
      </c>
      <c r="Q468" s="1">
        <f>VLOOKUP($E468,[1]AllProteinsNorm!$A$1:$Q$3226,8,FALSE)</f>
        <v>1308844.09823827</v>
      </c>
      <c r="R468" s="1">
        <f>VLOOKUP($E468,[1]AllProteinsNorm!$A$1:$Q$3226,13,FALSE)</f>
        <v>1348477.8351789601</v>
      </c>
      <c r="S468" s="1">
        <f>VLOOKUP($E468,[1]AllProteinsNorm!$A$1:$Q$3226,16,FALSE)</f>
        <v>1170339.6595806801</v>
      </c>
      <c r="T468" s="1">
        <f>VLOOKUP($E468,[1]AllProteinsNorm!$A$1:$Q$3226,17,FALSE)</f>
        <v>1206304.5994523601</v>
      </c>
      <c r="U468" s="1">
        <f>VLOOKUP($E468,[1]AllProteinsNorm!$A$1:$Q$3226,3,FALSE)</f>
        <v>1239870.89133653</v>
      </c>
      <c r="V468" s="1">
        <f>VLOOKUP($E468,[1]AllProteinsNorm!$A$1:$Q$3226,7,FALSE)</f>
        <v>1291028.14249853</v>
      </c>
      <c r="W468" s="1">
        <f>VLOOKUP($E468,[1]AllProteinsNorm!$A$1:$Q$3226,9,FALSE)</f>
        <v>1479089.67786663</v>
      </c>
      <c r="X468" s="1">
        <f>VLOOKUP($E468,[1]AllProteinsNorm!$A$1:$Q$3226,12,FALSE)</f>
        <v>1261615.23547518</v>
      </c>
      <c r="Y468" s="29">
        <f>VLOOKUP($E468,[1]AllProteinsNorm!$A$1:$Q$3226,14,FALSE)</f>
        <v>1651155.06658644</v>
      </c>
      <c r="Z468" s="25">
        <f t="shared" si="81"/>
        <v>1.0853702965920966</v>
      </c>
      <c r="AA468" s="1">
        <f t="shared" si="81"/>
        <v>1.0863589148883928</v>
      </c>
      <c r="AB468" s="1">
        <f t="shared" si="81"/>
        <v>0.93106661219927489</v>
      </c>
      <c r="AC468" s="1">
        <f t="shared" si="81"/>
        <v>0.94360216365340299</v>
      </c>
      <c r="AD468" s="1">
        <f t="shared" si="81"/>
        <v>0.95360201266683309</v>
      </c>
      <c r="AE468" s="1">
        <f t="shared" si="81"/>
        <v>0.97336018544502412</v>
      </c>
      <c r="AF468" s="1">
        <f t="shared" si="81"/>
        <v>1.010894560822879</v>
      </c>
      <c r="AG468" s="1">
        <f t="shared" si="81"/>
        <v>1.0415059446785706</v>
      </c>
      <c r="AH468" s="1">
        <f t="shared" si="81"/>
        <v>0.90391972411219301</v>
      </c>
      <c r="AI468" s="1">
        <f t="shared" si="81"/>
        <v>0.93169748782411266</v>
      </c>
      <c r="AJ468" s="1">
        <f t="shared" si="81"/>
        <v>0.95762263959610272</v>
      </c>
      <c r="AK468" s="1">
        <f t="shared" si="81"/>
        <v>0.99713428732857479</v>
      </c>
      <c r="AL468" s="1">
        <f t="shared" si="81"/>
        <v>1.1423848816961577</v>
      </c>
      <c r="AM468" s="1">
        <f t="shared" si="81"/>
        <v>0.97441703034746052</v>
      </c>
      <c r="AN468" s="29">
        <f t="shared" si="81"/>
        <v>1.275280744386647</v>
      </c>
      <c r="AO468" s="1">
        <f t="shared" si="78"/>
        <v>91242.327609983127</v>
      </c>
      <c r="AP468" s="1">
        <f t="shared" si="79"/>
        <v>65007.090733396253</v>
      </c>
      <c r="AQ468" s="29">
        <f t="shared" si="80"/>
        <v>157991.99400437294</v>
      </c>
    </row>
    <row r="469" spans="1:43" x14ac:dyDescent="0.2">
      <c r="A469" s="26"/>
      <c r="E469" s="25" t="s">
        <v>924</v>
      </c>
      <c r="F469" s="26" t="s">
        <v>925</v>
      </c>
      <c r="G469" s="1">
        <v>0.75346312206183297</v>
      </c>
      <c r="H469" s="1">
        <v>0.97844275581019202</v>
      </c>
      <c r="I469" s="1">
        <f>VLOOKUP(F469,'[1]SUSMB vs SHAM all proteins sum'!$B$2:$E$3214,2,FALSE)</f>
        <v>0.89075170364211098</v>
      </c>
      <c r="J469" s="29">
        <f>VLOOKUP(F469,'[1]SUSMB vs SHAM all proteins sum'!$B$2:$E$3214,3,FALSE)</f>
        <v>0.987010747694124</v>
      </c>
      <c r="K469" s="25">
        <f>VLOOKUP($E469,[1]AllProteinsNorm!$A$1:$Q$3226,4,FALSE)</f>
        <v>1115966.61923929</v>
      </c>
      <c r="L469" s="1">
        <f>VLOOKUP($E469,[1]AllProteinsNorm!$A$1:$Q$3226,5,FALSE)</f>
        <v>1094170.8285556999</v>
      </c>
      <c r="M469" s="1">
        <f>VLOOKUP($E469,[1]AllProteinsNorm!$A$1:$Q$3226,10,FALSE)</f>
        <v>1180491.0899902999</v>
      </c>
      <c r="N469" s="1">
        <f>VLOOKUP($E469,[1]AllProteinsNorm!$A$1:$Q$3226,11,FALSE)</f>
        <v>914213.82288133597</v>
      </c>
      <c r="O469" s="1">
        <f>VLOOKUP($E469,[1]AllProteinsNorm!$A$1:$Q$3226,15,FALSE)</f>
        <v>894864.94072233001</v>
      </c>
      <c r="P469" s="1">
        <f>VLOOKUP($E469,[1]AllProteinsNorm!$A$1:$Q$3226,6,FALSE)</f>
        <v>963687.99338075705</v>
      </c>
      <c r="Q469" s="1">
        <f>VLOOKUP($E469,[1]AllProteinsNorm!$A$1:$Q$3226,8,FALSE)</f>
        <v>1130399.9042788399</v>
      </c>
      <c r="R469" s="1">
        <f>VLOOKUP($E469,[1]AllProteinsNorm!$A$1:$Q$3226,13,FALSE)</f>
        <v>1079555.7659505899</v>
      </c>
      <c r="S469" s="1">
        <f>VLOOKUP($E469,[1]AllProteinsNorm!$A$1:$Q$3226,16,FALSE)</f>
        <v>947592.29132582003</v>
      </c>
      <c r="T469" s="1">
        <f>VLOOKUP($E469,[1]AllProteinsNorm!$A$1:$Q$3226,17,FALSE)</f>
        <v>948956.438791233</v>
      </c>
      <c r="U469" s="1">
        <f>VLOOKUP($E469,[1]AllProteinsNorm!$A$1:$Q$3226,3,FALSE)</f>
        <v>788767.07879533002</v>
      </c>
      <c r="V469" s="1">
        <f>VLOOKUP($E469,[1]AllProteinsNorm!$A$1:$Q$3226,7,FALSE)</f>
        <v>1124979.4727036699</v>
      </c>
      <c r="W469" s="1">
        <f>VLOOKUP($E469,[1]AllProteinsNorm!$A$1:$Q$3226,9,FALSE)</f>
        <v>1080161.26582433</v>
      </c>
      <c r="X469" s="1">
        <f>VLOOKUP($E469,[1]AllProteinsNorm!$A$1:$Q$3226,12,FALSE)</f>
        <v>1195684.61135548</v>
      </c>
      <c r="Y469" s="29">
        <f>VLOOKUP($E469,[1]AllProteinsNorm!$A$1:$Q$3226,14,FALSE)</f>
        <v>963862.58494476695</v>
      </c>
      <c r="Z469" s="25">
        <f t="shared" si="81"/>
        <v>1.0731052293474199</v>
      </c>
      <c r="AA469" s="1">
        <f t="shared" si="81"/>
        <v>1.0521465585797711</v>
      </c>
      <c r="AB469" s="1">
        <f t="shared" si="81"/>
        <v>1.1351514821564712</v>
      </c>
      <c r="AC469" s="1">
        <f t="shared" si="81"/>
        <v>0.87910123579180044</v>
      </c>
      <c r="AD469" s="1">
        <f t="shared" si="81"/>
        <v>0.86049549412453641</v>
      </c>
      <c r="AE469" s="1">
        <f t="shared" si="81"/>
        <v>0.92667523143402197</v>
      </c>
      <c r="AF469" s="1">
        <f t="shared" si="81"/>
        <v>1.086984169259763</v>
      </c>
      <c r="AG469" s="1">
        <f t="shared" si="81"/>
        <v>1.0380928227077482</v>
      </c>
      <c r="AH469" s="1">
        <f t="shared" si="81"/>
        <v>0.91119772364176843</v>
      </c>
      <c r="AI469" s="1">
        <f t="shared" si="81"/>
        <v>0.91250947773324254</v>
      </c>
      <c r="AJ469" s="1">
        <f t="shared" si="81"/>
        <v>0.75847257650890554</v>
      </c>
      <c r="AK469" s="1">
        <f t="shared" si="81"/>
        <v>1.0817719224341369</v>
      </c>
      <c r="AL469" s="1">
        <f t="shared" si="81"/>
        <v>1.03867506689828</v>
      </c>
      <c r="AM469" s="1">
        <f t="shared" si="81"/>
        <v>1.149761459684554</v>
      </c>
      <c r="AN469" s="29">
        <f t="shared" si="81"/>
        <v>0.92684311738787484</v>
      </c>
      <c r="AO469" s="1">
        <f t="shared" si="78"/>
        <v>114306.15287278735</v>
      </c>
      <c r="AP469" s="1">
        <f t="shared" si="79"/>
        <v>76181.934076985068</v>
      </c>
      <c r="AQ469" s="29">
        <f t="shared" si="80"/>
        <v>142515.77862361964</v>
      </c>
    </row>
    <row r="470" spans="1:43" x14ac:dyDescent="0.2">
      <c r="A470" s="26"/>
      <c r="E470" s="25" t="s">
        <v>926</v>
      </c>
      <c r="F470" s="26" t="s">
        <v>927</v>
      </c>
      <c r="G470" s="1">
        <v>0.10552391448701801</v>
      </c>
      <c r="H470" s="43">
        <v>0.41317529899085398</v>
      </c>
      <c r="I470" s="1">
        <f>VLOOKUP(F470,'[1]SUSMB vs SHAM all proteins sum'!$B$2:$E$3214,2,FALSE)</f>
        <v>0.64153635721245905</v>
      </c>
      <c r="J470" s="29">
        <f>VLOOKUP(F470,'[1]SUSMB vs SHAM all proteins sum'!$B$2:$E$3214,3,FALSE)</f>
        <v>0.86818537238507199</v>
      </c>
      <c r="K470" s="25">
        <f>VLOOKUP($E470,[1]AllProteinsNorm!$A$1:$Q$3226,4,FALSE)</f>
        <v>120554.57327374299</v>
      </c>
      <c r="L470" s="1">
        <f>VLOOKUP($E470,[1]AllProteinsNorm!$A$1:$Q$3226,5,FALSE)</f>
        <v>187233.20968690401</v>
      </c>
      <c r="M470" s="1">
        <f>VLOOKUP($E470,[1]AllProteinsNorm!$A$1:$Q$3226,10,FALSE)</f>
        <v>154966.34884932201</v>
      </c>
      <c r="N470" s="1">
        <f>VLOOKUP($E470,[1]AllProteinsNorm!$A$1:$Q$3226,11,FALSE)</f>
        <v>51521.367966421501</v>
      </c>
      <c r="O470" s="1">
        <f>VLOOKUP($E470,[1]AllProteinsNorm!$A$1:$Q$3226,15,FALSE)</f>
        <v>123473.041021249</v>
      </c>
      <c r="P470" s="1">
        <f>VLOOKUP($E470,[1]AllProteinsNorm!$A$1:$Q$3226,6,FALSE)</f>
        <v>45110.510018733599</v>
      </c>
      <c r="Q470" s="1">
        <f>VLOOKUP($E470,[1]AllProteinsNorm!$A$1:$Q$3226,8,FALSE)</f>
        <v>28215.6267969779</v>
      </c>
      <c r="R470" s="1">
        <f>VLOOKUP($E470,[1]AllProteinsNorm!$A$1:$Q$3226,13,FALSE)</f>
        <v>165673.682002802</v>
      </c>
      <c r="S470" s="1">
        <f>VLOOKUP($E470,[1]AllProteinsNorm!$A$1:$Q$3226,16,FALSE)</f>
        <v>14101.2621236387</v>
      </c>
      <c r="T470" s="1">
        <f>VLOOKUP($E470,[1]AllProteinsNorm!$A$1:$Q$3226,17,FALSE)</f>
        <v>90106.5380382851</v>
      </c>
      <c r="U470" s="1">
        <f>VLOOKUP($E470,[1]AllProteinsNorm!$A$1:$Q$3226,3,FALSE)</f>
        <v>105911.233137456</v>
      </c>
      <c r="V470" s="1">
        <f>VLOOKUP($E470,[1]AllProteinsNorm!$A$1:$Q$3226,7,FALSE)</f>
        <v>151385.24306961201</v>
      </c>
      <c r="W470" s="1">
        <f>VLOOKUP($E470,[1]AllProteinsNorm!$A$1:$Q$3226,9,FALSE)</f>
        <v>50089.126130731602</v>
      </c>
      <c r="X470" s="1">
        <f>VLOOKUP($E470,[1]AllProteinsNorm!$A$1:$Q$3226,12,FALSE)</f>
        <v>132377.296359901</v>
      </c>
      <c r="Y470" s="29">
        <f>VLOOKUP($E470,[1]AllProteinsNorm!$A$1:$Q$3226,14,FALSE)</f>
        <v>103238.88281723599</v>
      </c>
      <c r="Z470" s="25">
        <f t="shared" si="81"/>
        <v>0.94515757827500468</v>
      </c>
      <c r="AA470" s="1">
        <f t="shared" si="81"/>
        <v>1.4679234659849576</v>
      </c>
      <c r="AB470" s="1">
        <f t="shared" si="81"/>
        <v>1.2149486744062463</v>
      </c>
      <c r="AC470" s="1">
        <f t="shared" si="81"/>
        <v>0.40393168051770945</v>
      </c>
      <c r="AD470" s="1">
        <f t="shared" si="81"/>
        <v>0.96803860081608206</v>
      </c>
      <c r="AE470" s="1">
        <f t="shared" si="81"/>
        <v>0.35367003711457623</v>
      </c>
      <c r="AF470" s="1">
        <f t="shared" si="81"/>
        <v>0.22121278993197138</v>
      </c>
      <c r="AG470" s="1">
        <f t="shared" si="81"/>
        <v>1.2988950299720954</v>
      </c>
      <c r="AH470" s="1">
        <f t="shared" si="81"/>
        <v>0.11055503244274058</v>
      </c>
      <c r="AI470" s="1">
        <f t="shared" si="81"/>
        <v>0.70644252612156355</v>
      </c>
      <c r="AJ470" s="1">
        <f t="shared" si="81"/>
        <v>0.83035261048964215</v>
      </c>
      <c r="AK470" s="1">
        <f t="shared" si="81"/>
        <v>1.1868725162449822</v>
      </c>
      <c r="AL470" s="1">
        <f t="shared" si="81"/>
        <v>0.3927027890027357</v>
      </c>
      <c r="AM470" s="1">
        <f t="shared" si="81"/>
        <v>1.0378486808792629</v>
      </c>
      <c r="AN470" s="29">
        <f t="shared" si="81"/>
        <v>0.80940116843006749</v>
      </c>
      <c r="AO470" s="1">
        <f t="shared" si="78"/>
        <v>45076.939072716421</v>
      </c>
      <c r="AP470" s="1">
        <f t="shared" si="79"/>
        <v>54842.663070902112</v>
      </c>
      <c r="AQ470" s="29">
        <f t="shared" si="80"/>
        <v>34221.134556619974</v>
      </c>
    </row>
    <row r="471" spans="1:43" x14ac:dyDescent="0.2">
      <c r="A471" s="26"/>
      <c r="E471" s="25" t="s">
        <v>928</v>
      </c>
      <c r="F471" s="26" t="s">
        <v>929</v>
      </c>
      <c r="G471" s="1">
        <v>0.67772860644197697</v>
      </c>
      <c r="H471" s="1">
        <v>0.97678082843172198</v>
      </c>
      <c r="I471" s="1">
        <f>VLOOKUP(F471,'[1]SUSMB vs SHAM all proteins sum'!$B$2:$E$3214,2,FALSE)</f>
        <v>0.31837632885210498</v>
      </c>
      <c r="J471" s="29">
        <f>VLOOKUP(F471,'[1]SUSMB vs SHAM all proteins sum'!$B$2:$E$3214,3,FALSE)</f>
        <v>0.92810673002824795</v>
      </c>
      <c r="K471" s="25">
        <f>VLOOKUP($E471,[1]AllProteinsNorm!$A$1:$Q$3226,4,FALSE)</f>
        <v>869826.97032317996</v>
      </c>
      <c r="L471" s="1">
        <f>VLOOKUP($E471,[1]AllProteinsNorm!$A$1:$Q$3226,5,FALSE)</f>
        <v>1010205.33831138</v>
      </c>
      <c r="M471" s="1">
        <f>VLOOKUP($E471,[1]AllProteinsNorm!$A$1:$Q$3226,10,FALSE)</f>
        <v>975063.09957726498</v>
      </c>
      <c r="N471" s="1">
        <f>VLOOKUP($E471,[1]AllProteinsNorm!$A$1:$Q$3226,11,FALSE)</f>
        <v>756226.39057299902</v>
      </c>
      <c r="O471" s="1">
        <f>VLOOKUP($E471,[1]AllProteinsNorm!$A$1:$Q$3226,15,FALSE)</f>
        <v>829417.14644939103</v>
      </c>
      <c r="P471" s="1">
        <f>VLOOKUP($E471,[1]AllProteinsNorm!$A$1:$Q$3226,6,FALSE)</f>
        <v>880627.45952000597</v>
      </c>
      <c r="Q471" s="1">
        <f>VLOOKUP($E471,[1]AllProteinsNorm!$A$1:$Q$3226,8,FALSE)</f>
        <v>836231.00827701401</v>
      </c>
      <c r="R471" s="1">
        <f>VLOOKUP($E471,[1]AllProteinsNorm!$A$1:$Q$3226,13,FALSE)</f>
        <v>870230.10164852894</v>
      </c>
      <c r="S471" s="1">
        <f>VLOOKUP($E471,[1]AllProteinsNorm!$A$1:$Q$3226,16,FALSE)</f>
        <v>889739.96838215995</v>
      </c>
      <c r="T471" s="1">
        <f>VLOOKUP($E471,[1]AllProteinsNorm!$A$1:$Q$3226,17,FALSE)</f>
        <v>838050.19317962497</v>
      </c>
      <c r="U471" s="1">
        <f>VLOOKUP($E471,[1]AllProteinsNorm!$A$1:$Q$3226,3,FALSE)</f>
        <v>715367.253854946</v>
      </c>
      <c r="V471" s="1">
        <f>VLOOKUP($E471,[1]AllProteinsNorm!$A$1:$Q$3226,7,FALSE)</f>
        <v>773484.71958062297</v>
      </c>
      <c r="W471" s="1">
        <f>VLOOKUP($E471,[1]AllProteinsNorm!$A$1:$Q$3226,9,FALSE)</f>
        <v>840985.234598318</v>
      </c>
      <c r="X471" s="1">
        <f>VLOOKUP($E471,[1]AllProteinsNorm!$A$1:$Q$3226,12,FALSE)</f>
        <v>939583.15158750897</v>
      </c>
      <c r="Y471" s="29">
        <f>VLOOKUP($E471,[1]AllProteinsNorm!$A$1:$Q$3226,14,FALSE)</f>
        <v>846418.82084912795</v>
      </c>
      <c r="Z471" s="25">
        <f t="shared" si="81"/>
        <v>0.97937188050276536</v>
      </c>
      <c r="AA471" s="1">
        <f t="shared" si="81"/>
        <v>1.1374293228782664</v>
      </c>
      <c r="AB471" s="1">
        <f t="shared" si="81"/>
        <v>1.097861314977431</v>
      </c>
      <c r="AC471" s="1">
        <f t="shared" si="81"/>
        <v>0.85146458719959039</v>
      </c>
      <c r="AD471" s="1">
        <f t="shared" si="81"/>
        <v>0.9338728944419471</v>
      </c>
      <c r="AE471" s="1">
        <f t="shared" si="81"/>
        <v>0.991532569669618</v>
      </c>
      <c r="AF471" s="1">
        <f t="shared" si="81"/>
        <v>0.94154488542324033</v>
      </c>
      <c r="AG471" s="1">
        <f t="shared" si="81"/>
        <v>0.9798257816781335</v>
      </c>
      <c r="AH471" s="1">
        <f t="shared" si="81"/>
        <v>1.0017926963901196</v>
      </c>
      <c r="AI471" s="1">
        <f t="shared" si="81"/>
        <v>0.9435931761751245</v>
      </c>
      <c r="AJ471" s="1">
        <f t="shared" si="81"/>
        <v>0.80545970240231701</v>
      </c>
      <c r="AK471" s="1">
        <f t="shared" si="81"/>
        <v>0.87089640836771554</v>
      </c>
      <c r="AL471" s="1">
        <f t="shared" si="81"/>
        <v>0.94689785300356411</v>
      </c>
      <c r="AM471" s="1">
        <f t="shared" si="81"/>
        <v>1.057913067143776</v>
      </c>
      <c r="AN471" s="29">
        <f t="shared" si="81"/>
        <v>0.95301573824498464</v>
      </c>
      <c r="AO471" s="1">
        <f t="shared" si="78"/>
        <v>93424.314491436555</v>
      </c>
      <c r="AP471" s="1">
        <f t="shared" si="79"/>
        <v>21986.798061846257</v>
      </c>
      <c r="AQ471" s="29">
        <f t="shared" si="80"/>
        <v>75498.306286378283</v>
      </c>
    </row>
    <row r="472" spans="1:43" x14ac:dyDescent="0.2">
      <c r="A472" s="26"/>
      <c r="E472" s="25" t="s">
        <v>930</v>
      </c>
      <c r="F472" s="26" t="s">
        <v>931</v>
      </c>
      <c r="G472" s="1">
        <v>0.49760784269033198</v>
      </c>
      <c r="H472" s="1">
        <v>0.95720990857176003</v>
      </c>
      <c r="I472" s="1">
        <f>VLOOKUP(F472,'[1]SUSMB vs SHAM all proteins sum'!$B$2:$E$3214,2,FALSE)</f>
        <v>0.32989684912936701</v>
      </c>
      <c r="J472" s="29">
        <f>VLOOKUP(F472,'[1]SUSMB vs SHAM all proteins sum'!$B$2:$E$3214,3,FALSE)</f>
        <v>0.92557789119178102</v>
      </c>
      <c r="K472" s="25">
        <f>VLOOKUP($E472,[1]AllProteinsNorm!$A$1:$Q$3226,4,FALSE)</f>
        <v>1811697.07028549</v>
      </c>
      <c r="L472" s="1">
        <f>VLOOKUP($E472,[1]AllProteinsNorm!$A$1:$Q$3226,5,FALSE)</f>
        <v>2279714.7974455501</v>
      </c>
      <c r="M472" s="1">
        <f>VLOOKUP($E472,[1]AllProteinsNorm!$A$1:$Q$3226,10,FALSE)</f>
        <v>2276633.0835943799</v>
      </c>
      <c r="N472" s="1">
        <f>VLOOKUP($E472,[1]AllProteinsNorm!$A$1:$Q$3226,11,FALSE)</f>
        <v>2310360.3749370701</v>
      </c>
      <c r="O472" s="1">
        <f>VLOOKUP($E472,[1]AllProteinsNorm!$A$1:$Q$3226,15,FALSE)</f>
        <v>2313561.5400538198</v>
      </c>
      <c r="P472" s="1">
        <f>VLOOKUP($E472,[1]AllProteinsNorm!$A$1:$Q$3226,6,FALSE)</f>
        <v>2165060.6411029501</v>
      </c>
      <c r="Q472" s="1">
        <f>VLOOKUP($E472,[1]AllProteinsNorm!$A$1:$Q$3226,8,FALSE)</f>
        <v>2203352.1977627398</v>
      </c>
      <c r="R472" s="1">
        <f>VLOOKUP($E472,[1]AllProteinsNorm!$A$1:$Q$3226,13,FALSE)</f>
        <v>1829862.7117574599</v>
      </c>
      <c r="S472" s="1">
        <f>VLOOKUP($E472,[1]AllProteinsNorm!$A$1:$Q$3226,16,FALSE)</f>
        <v>2286869.83369974</v>
      </c>
      <c r="T472" s="1">
        <f>VLOOKUP($E472,[1]AllProteinsNorm!$A$1:$Q$3226,17,FALSE)</f>
        <v>2023214.4263531901</v>
      </c>
      <c r="U472" s="1">
        <f>VLOOKUP($E472,[1]AllProteinsNorm!$A$1:$Q$3226,3,FALSE)</f>
        <v>1947068.85999336</v>
      </c>
      <c r="V472" s="1">
        <f>VLOOKUP($E472,[1]AllProteinsNorm!$A$1:$Q$3226,7,FALSE)</f>
        <v>1858548.4040290599</v>
      </c>
      <c r="W472" s="1">
        <f>VLOOKUP($E472,[1]AllProteinsNorm!$A$1:$Q$3226,9,FALSE)</f>
        <v>2349861.0298488401</v>
      </c>
      <c r="X472" s="1">
        <f>VLOOKUP($E472,[1]AllProteinsNorm!$A$1:$Q$3226,12,FALSE)</f>
        <v>1755640.7665295501</v>
      </c>
      <c r="Y472" s="29">
        <f>VLOOKUP($E472,[1]AllProteinsNorm!$A$1:$Q$3226,14,FALSE)</f>
        <v>2286924.1712313602</v>
      </c>
      <c r="Z472" s="25">
        <f t="shared" si="81"/>
        <v>0.82410049644401628</v>
      </c>
      <c r="AA472" s="1">
        <f t="shared" si="81"/>
        <v>1.0369912979047855</v>
      </c>
      <c r="AB472" s="1">
        <f t="shared" si="81"/>
        <v>1.0355894951661813</v>
      </c>
      <c r="AC472" s="1">
        <f t="shared" si="81"/>
        <v>1.0509312860180278</v>
      </c>
      <c r="AD472" s="1">
        <f t="shared" si="81"/>
        <v>1.0523874244669886</v>
      </c>
      <c r="AE472" s="1">
        <f t="shared" si="81"/>
        <v>0.98483768529977256</v>
      </c>
      <c r="AF472" s="1">
        <f t="shared" si="81"/>
        <v>1.0022556584093578</v>
      </c>
      <c r="AG472" s="1">
        <f t="shared" si="81"/>
        <v>0.83236364065328272</v>
      </c>
      <c r="AH472" s="1">
        <f t="shared" si="81"/>
        <v>1.0402459639446351</v>
      </c>
      <c r="AI472" s="1">
        <f t="shared" si="81"/>
        <v>0.92031501320892395</v>
      </c>
      <c r="AJ472" s="1">
        <f t="shared" si="81"/>
        <v>0.88567809732029901</v>
      </c>
      <c r="AK472" s="1">
        <f t="shared" si="81"/>
        <v>0.84541212079358596</v>
      </c>
      <c r="AL472" s="1">
        <f t="shared" si="81"/>
        <v>1.0688992508928197</v>
      </c>
      <c r="AM472" s="1">
        <f t="shared" si="81"/>
        <v>0.79860173701465598</v>
      </c>
      <c r="AN472" s="29">
        <f t="shared" si="81"/>
        <v>1.0402706808730433</v>
      </c>
      <c r="AO472" s="1">
        <f t="shared" si="78"/>
        <v>193942.76121893796</v>
      </c>
      <c r="AP472" s="1">
        <f t="shared" si="79"/>
        <v>160431.35608881371</v>
      </c>
      <c r="AQ472" s="29">
        <f t="shared" si="80"/>
        <v>236391.91631357791</v>
      </c>
    </row>
    <row r="473" spans="1:43" x14ac:dyDescent="0.2">
      <c r="A473" s="26"/>
      <c r="E473" s="25" t="s">
        <v>932</v>
      </c>
      <c r="F473" s="26" t="s">
        <v>933</v>
      </c>
      <c r="G473" s="1">
        <v>0.69129233758727104</v>
      </c>
      <c r="H473" s="1">
        <v>0.96553371777298003</v>
      </c>
      <c r="I473" s="1">
        <f>VLOOKUP(F473,'[1]SUSMB vs SHAM all proteins sum'!$B$2:$E$3214,2,FALSE)</f>
        <v>0.39347783836137801</v>
      </c>
      <c r="J473" s="29">
        <f>VLOOKUP(F473,'[1]SUSMB vs SHAM all proteins sum'!$B$2:$E$3214,3,FALSE)</f>
        <v>0.91314014053425796</v>
      </c>
      <c r="K473" s="25">
        <f>VLOOKUP($E473,[1]AllProteinsNorm!$A$1:$Q$3226,4,FALSE)</f>
        <v>5693285.8394789202</v>
      </c>
      <c r="L473" s="1">
        <f>VLOOKUP($E473,[1]AllProteinsNorm!$A$1:$Q$3226,5,FALSE)</f>
        <v>8210783.3239775803</v>
      </c>
      <c r="M473" s="1">
        <f>VLOOKUP($E473,[1]AllProteinsNorm!$A$1:$Q$3226,10,FALSE)</f>
        <v>6184913.5256175604</v>
      </c>
      <c r="N473" s="1">
        <f>VLOOKUP($E473,[1]AllProteinsNorm!$A$1:$Q$3226,11,FALSE)</f>
        <v>6871099.7621953003</v>
      </c>
      <c r="O473" s="1">
        <f>VLOOKUP($E473,[1]AllProteinsNorm!$A$1:$Q$3226,15,FALSE)</f>
        <v>5306269.2032993501</v>
      </c>
      <c r="P473" s="1">
        <f>VLOOKUP($E473,[1]AllProteinsNorm!$A$1:$Q$3226,6,FALSE)</f>
        <v>6913487.47988455</v>
      </c>
      <c r="Q473" s="1">
        <f>VLOOKUP($E473,[1]AllProteinsNorm!$A$1:$Q$3226,8,FALSE)</f>
        <v>5638623.57949962</v>
      </c>
      <c r="R473" s="1">
        <f>VLOOKUP($E473,[1]AllProteinsNorm!$A$1:$Q$3226,13,FALSE)</f>
        <v>6073442.9965275303</v>
      </c>
      <c r="S473" s="1">
        <f>VLOOKUP($E473,[1]AllProteinsNorm!$A$1:$Q$3226,16,FALSE)</f>
        <v>6473608.2056142697</v>
      </c>
      <c r="T473" s="1">
        <f>VLOOKUP($E473,[1]AllProteinsNorm!$A$1:$Q$3226,17,FALSE)</f>
        <v>5771415.12574849</v>
      </c>
      <c r="U473" s="1">
        <f>VLOOKUP($E473,[1]AllProteinsNorm!$A$1:$Q$3226,3,FALSE)</f>
        <v>4649407.1952861603</v>
      </c>
      <c r="V473" s="1">
        <f>VLOOKUP($E473,[1]AllProteinsNorm!$A$1:$Q$3226,7,FALSE)</f>
        <v>6410349.7534390399</v>
      </c>
      <c r="W473" s="1">
        <f>VLOOKUP($E473,[1]AllProteinsNorm!$A$1:$Q$3226,9,FALSE)</f>
        <v>6705152.27738728</v>
      </c>
      <c r="X473" s="1">
        <f>VLOOKUP($E473,[1]AllProteinsNorm!$A$1:$Q$3226,12,FALSE)</f>
        <v>5475325.7444163496</v>
      </c>
      <c r="Y473" s="29">
        <f>VLOOKUP($E473,[1]AllProteinsNorm!$A$1:$Q$3226,14,FALSE)</f>
        <v>6116260.87322318</v>
      </c>
      <c r="Z473" s="25">
        <f t="shared" si="81"/>
        <v>0.88223265840976883</v>
      </c>
      <c r="AA473" s="1">
        <f t="shared" si="81"/>
        <v>1.2723445482586786</v>
      </c>
      <c r="AB473" s="1">
        <f t="shared" si="81"/>
        <v>0.95841537832211265</v>
      </c>
      <c r="AC473" s="1">
        <f t="shared" si="81"/>
        <v>1.0647469282791373</v>
      </c>
      <c r="AD473" s="1">
        <f t="shared" si="81"/>
        <v>0.82226048673030183</v>
      </c>
      <c r="AE473" s="1">
        <f t="shared" si="81"/>
        <v>1.071315337088264</v>
      </c>
      <c r="AF473" s="1">
        <f t="shared" si="81"/>
        <v>0.87376218418874541</v>
      </c>
      <c r="AG473" s="1">
        <f t="shared" si="81"/>
        <v>0.94114188389618703</v>
      </c>
      <c r="AH473" s="1">
        <f t="shared" si="81"/>
        <v>1.003151560938506</v>
      </c>
      <c r="AI473" s="1">
        <f t="shared" si="81"/>
        <v>0.89433958749583231</v>
      </c>
      <c r="AJ473" s="1">
        <f t="shared" si="81"/>
        <v>0.72047302481869424</v>
      </c>
      <c r="AK473" s="1">
        <f t="shared" si="81"/>
        <v>0.99334901913699536</v>
      </c>
      <c r="AL473" s="1">
        <f t="shared" si="81"/>
        <v>1.0390316744158263</v>
      </c>
      <c r="AM473" s="1">
        <f t="shared" si="81"/>
        <v>0.84845752055161117</v>
      </c>
      <c r="AN473" s="29">
        <f t="shared" si="81"/>
        <v>0.94777695022690234</v>
      </c>
      <c r="AO473" s="1">
        <f t="shared" si="78"/>
        <v>1022608.1109938622</v>
      </c>
      <c r="AP473" s="1">
        <f t="shared" si="79"/>
        <v>468064.30042323429</v>
      </c>
      <c r="AQ473" s="29">
        <f t="shared" si="80"/>
        <v>734262.58571302681</v>
      </c>
    </row>
    <row r="474" spans="1:43" x14ac:dyDescent="0.2">
      <c r="A474" s="26"/>
      <c r="E474" s="25" t="s">
        <v>934</v>
      </c>
      <c r="F474" s="26" t="s">
        <v>935</v>
      </c>
      <c r="G474" s="1">
        <v>0.82011464779895404</v>
      </c>
      <c r="H474" s="1">
        <v>1.12414644251586</v>
      </c>
      <c r="I474" s="1">
        <f>VLOOKUP(F474,'[1]SUSMB vs SHAM all proteins sum'!$B$2:$E$3214,2,FALSE)</f>
        <v>0.77002100912638105</v>
      </c>
      <c r="J474" s="29">
        <f>VLOOKUP(F474,'[1]SUSMB vs SHAM all proteins sum'!$B$2:$E$3214,3,FALSE)</f>
        <v>1.2393600454851199</v>
      </c>
      <c r="K474" s="25">
        <f>VLOOKUP($E474,[1]AllProteinsNorm!$A$1:$Q$3226,4,FALSE)</f>
        <v>10897.491741591401</v>
      </c>
      <c r="L474" s="1">
        <f>VLOOKUP($E474,[1]AllProteinsNorm!$A$1:$Q$3226,5,FALSE)</f>
        <v>13794.861454509801</v>
      </c>
      <c r="M474" s="1">
        <f>VLOOKUP($E474,[1]AllProteinsNorm!$A$1:$Q$3226,10,FALSE)</f>
        <v>39347.932224253796</v>
      </c>
      <c r="N474" s="1">
        <f>VLOOKUP($E474,[1]AllProteinsNorm!$A$1:$Q$3226,11,FALSE)</f>
        <v>5858.0051443174898</v>
      </c>
      <c r="O474" s="1">
        <f>VLOOKUP($E474,[1]AllProteinsNorm!$A$1:$Q$3226,15,FALSE)</f>
        <v>26612.221525969999</v>
      </c>
      <c r="P474" s="1">
        <f>VLOOKUP($E474,[1]AllProteinsNorm!$A$1:$Q$3226,6,FALSE)</f>
        <v>12937.880512841401</v>
      </c>
      <c r="Q474" s="1">
        <f>VLOOKUP($E474,[1]AllProteinsNorm!$A$1:$Q$3226,8,FALSE)</f>
        <v>37376.468708240704</v>
      </c>
      <c r="R474" s="1">
        <f>VLOOKUP($E474,[1]AllProteinsNorm!$A$1:$Q$3226,13,FALSE)</f>
        <v>20841.0629207743</v>
      </c>
      <c r="S474" s="1">
        <f>VLOOKUP($E474,[1]AllProteinsNorm!$A$1:$Q$3226,16,FALSE)</f>
        <v>4932.31220195488</v>
      </c>
      <c r="T474" s="1">
        <f>VLOOKUP($E474,[1]AllProteinsNorm!$A$1:$Q$3226,17,FALSE)</f>
        <v>33302.689700302297</v>
      </c>
      <c r="U474" s="1">
        <f>VLOOKUP($E474,[1]AllProteinsNorm!$A$1:$Q$3226,3,FALSE)</f>
        <v>104595.270406822</v>
      </c>
      <c r="V474" s="1">
        <f>VLOOKUP($E474,[1]AllProteinsNorm!$A$1:$Q$3226,7,FALSE)</f>
        <v>35377.0622291701</v>
      </c>
      <c r="W474" s="1">
        <f>VLOOKUP($E474,[1]AllProteinsNorm!$A$1:$Q$3226,9,FALSE)</f>
        <v>2312.1913291313299</v>
      </c>
      <c r="X474" s="1">
        <f>VLOOKUP($E474,[1]AllProteinsNorm!$A$1:$Q$3226,12,FALSE)</f>
        <v>21794.317945718802</v>
      </c>
      <c r="Y474" s="29">
        <f>VLOOKUP($E474,[1]AllProteinsNorm!$A$1:$Q$3226,14,FALSE)</f>
        <v>14460.498946547399</v>
      </c>
      <c r="Z474" s="25">
        <f t="shared" si="81"/>
        <v>0.56457537658470291</v>
      </c>
      <c r="AA474" s="1">
        <f t="shared" si="81"/>
        <v>0.7146818080062457</v>
      </c>
      <c r="AB474" s="1">
        <f t="shared" si="81"/>
        <v>2.0385309005146661</v>
      </c>
      <c r="AC474" s="1">
        <f t="shared" si="81"/>
        <v>0.30349052229749146</v>
      </c>
      <c r="AD474" s="1">
        <f t="shared" si="81"/>
        <v>1.3787213925968942</v>
      </c>
      <c r="AE474" s="1">
        <f t="shared" si="81"/>
        <v>0.67028348687499295</v>
      </c>
      <c r="AF474" s="1">
        <f t="shared" si="81"/>
        <v>1.9363936579849872</v>
      </c>
      <c r="AG474" s="1">
        <f t="shared" si="81"/>
        <v>1.0797302008510956</v>
      </c>
      <c r="AH474" s="1">
        <f t="shared" si="81"/>
        <v>0.25553238166027253</v>
      </c>
      <c r="AI474" s="1">
        <f t="shared" si="81"/>
        <v>1.7253400162784587</v>
      </c>
      <c r="AJ474" s="1">
        <f t="shared" si="81"/>
        <v>5.4188537673795754</v>
      </c>
      <c r="AK474" s="1">
        <f t="shared" si="81"/>
        <v>1.8328087512344786</v>
      </c>
      <c r="AL474" s="1">
        <f t="shared" si="81"/>
        <v>0.11978961042915845</v>
      </c>
      <c r="AM474" s="1">
        <f t="shared" si="81"/>
        <v>1.1291162731190165</v>
      </c>
      <c r="AN474" s="29">
        <f t="shared" si="81"/>
        <v>0.74916704063108319</v>
      </c>
      <c r="AO474" s="1">
        <f t="shared" si="78"/>
        <v>12140.708950882437</v>
      </c>
      <c r="AP474" s="1">
        <f t="shared" si="79"/>
        <v>12156.343010247654</v>
      </c>
      <c r="AQ474" s="29">
        <f t="shared" si="80"/>
        <v>36071.851712739248</v>
      </c>
    </row>
    <row r="475" spans="1:43" x14ac:dyDescent="0.2">
      <c r="A475" s="26"/>
      <c r="E475" s="25" t="s">
        <v>936</v>
      </c>
      <c r="F475" s="26" t="s">
        <v>937</v>
      </c>
      <c r="G475" s="1">
        <v>0.40611608599673399</v>
      </c>
      <c r="H475" s="1">
        <v>0.81423238139795995</v>
      </c>
      <c r="I475" s="1">
        <f>VLOOKUP(F475,'[1]SUSMB vs SHAM all proteins sum'!$B$2:$E$3214,2,FALSE)</f>
        <v>9.3893853650768397E-2</v>
      </c>
      <c r="J475" s="29">
        <f>VLOOKUP(F475,'[1]SUSMB vs SHAM all proteins sum'!$B$2:$E$3214,3,FALSE)</f>
        <v>0.79516957948068701</v>
      </c>
      <c r="K475" s="25">
        <f>VLOOKUP($E475,[1]AllProteinsNorm!$A$1:$Q$3226,4,FALSE)</f>
        <v>95955.201778253104</v>
      </c>
      <c r="L475" s="1">
        <f>VLOOKUP($E475,[1]AllProteinsNorm!$A$1:$Q$3226,5,FALSE)</f>
        <v>143646.06994337801</v>
      </c>
      <c r="M475" s="1">
        <f>VLOOKUP($E475,[1]AllProteinsNorm!$A$1:$Q$3226,10,FALSE)</f>
        <v>111007.191980674</v>
      </c>
      <c r="N475" s="1">
        <f>VLOOKUP($E475,[1]AllProteinsNorm!$A$1:$Q$3226,11,FALSE)</f>
        <v>126499.400795539</v>
      </c>
      <c r="O475" s="1">
        <f>VLOOKUP($E475,[1]AllProteinsNorm!$A$1:$Q$3226,15,FALSE)</f>
        <v>120291.416411967</v>
      </c>
      <c r="P475" s="1">
        <f>VLOOKUP($E475,[1]AllProteinsNorm!$A$1:$Q$3226,6,FALSE)</f>
        <v>128060.369536604</v>
      </c>
      <c r="Q475" s="1">
        <f>VLOOKUP($E475,[1]AllProteinsNorm!$A$1:$Q$3226,8,FALSE)</f>
        <v>39921.232240293801</v>
      </c>
      <c r="R475" s="1">
        <f>VLOOKUP($E475,[1]AllProteinsNorm!$A$1:$Q$3226,13,FALSE)</f>
        <v>103228.920239243</v>
      </c>
      <c r="S475" s="1">
        <f>VLOOKUP($E475,[1]AllProteinsNorm!$A$1:$Q$3226,16,FALSE)</f>
        <v>132221.95052559301</v>
      </c>
      <c r="T475" s="1">
        <f>VLOOKUP($E475,[1]AllProteinsNorm!$A$1:$Q$3226,17,FALSE)</f>
        <v>119413.85318310899</v>
      </c>
      <c r="U475" s="1">
        <f>VLOOKUP($E475,[1]AllProteinsNorm!$A$1:$Q$3226,3,FALSE)</f>
        <v>68375.012718429905</v>
      </c>
      <c r="V475" s="1">
        <f>VLOOKUP($E475,[1]AllProteinsNorm!$A$1:$Q$3226,7,FALSE)</f>
        <v>106109.941174924</v>
      </c>
      <c r="W475" s="1">
        <f>VLOOKUP($E475,[1]AllProteinsNorm!$A$1:$Q$3226,9,FALSE)</f>
        <v>112764.152178046</v>
      </c>
      <c r="X475" s="1">
        <f>VLOOKUP($E475,[1]AllProteinsNorm!$A$1:$Q$3226,12,FALSE)</f>
        <v>81055.671059246306</v>
      </c>
      <c r="Y475" s="29">
        <f>VLOOKUP($E475,[1]AllProteinsNorm!$A$1:$Q$3226,14,FALSE)</f>
        <v>111616.222988233</v>
      </c>
      <c r="Z475" s="25">
        <f t="shared" si="81"/>
        <v>0.80310777770034991</v>
      </c>
      <c r="AA475" s="1">
        <f t="shared" si="81"/>
        <v>1.2022618249942632</v>
      </c>
      <c r="AB475" s="1">
        <f t="shared" si="81"/>
        <v>0.92908709072778972</v>
      </c>
      <c r="AC475" s="1">
        <f t="shared" si="81"/>
        <v>1.0587508625963387</v>
      </c>
      <c r="AD475" s="1">
        <f t="shared" si="81"/>
        <v>1.0067924439812583</v>
      </c>
      <c r="AE475" s="1">
        <f t="shared" si="81"/>
        <v>1.071815564805954</v>
      </c>
      <c r="AF475" s="1">
        <f t="shared" si="81"/>
        <v>0.33412521169673681</v>
      </c>
      <c r="AG475" s="1">
        <f t="shared" si="81"/>
        <v>0.86398597669911981</v>
      </c>
      <c r="AH475" s="1">
        <f t="shared" si="81"/>
        <v>1.1066463816647483</v>
      </c>
      <c r="AI475" s="1">
        <f t="shared" si="81"/>
        <v>0.99944758052978644</v>
      </c>
      <c r="AJ475" s="1">
        <f t="shared" si="81"/>
        <v>0.57227230516831196</v>
      </c>
      <c r="AK475" s="1">
        <f t="shared" si="81"/>
        <v>0.88809900317693324</v>
      </c>
      <c r="AL475" s="1">
        <f t="shared" si="81"/>
        <v>0.94379216531957888</v>
      </c>
      <c r="AM475" s="1">
        <f t="shared" si="81"/>
        <v>0.67840449134624259</v>
      </c>
      <c r="AN475" s="29">
        <f t="shared" si="81"/>
        <v>0.93418444376302834</v>
      </c>
      <c r="AO475" s="1">
        <f t="shared" si="78"/>
        <v>15869.051185455957</v>
      </c>
      <c r="AP475" s="1">
        <f t="shared" si="79"/>
        <v>33817.24255828921</v>
      </c>
      <c r="AQ475" s="29">
        <f t="shared" si="80"/>
        <v>17964.330050561013</v>
      </c>
    </row>
    <row r="476" spans="1:43" x14ac:dyDescent="0.2">
      <c r="A476" s="26"/>
      <c r="E476" s="25" t="s">
        <v>938</v>
      </c>
      <c r="F476" s="26" t="s">
        <v>939</v>
      </c>
      <c r="G476" s="1">
        <v>5.9341174217907203E-2</v>
      </c>
      <c r="H476" s="1">
        <v>1.1402247327949</v>
      </c>
      <c r="I476" s="1">
        <f>VLOOKUP(F476,'[1]SUSMB vs SHAM all proteins sum'!$B$2:$E$3214,2,FALSE)</f>
        <v>0.360044455655889</v>
      </c>
      <c r="J476" s="29">
        <f>VLOOKUP(F476,'[1]SUSMB vs SHAM all proteins sum'!$B$2:$E$3214,3,FALSE)</f>
        <v>0.39593383666476401</v>
      </c>
      <c r="K476" s="25">
        <f>VLOOKUP($E476,[1]AllProteinsNorm!$A$1:$Q$3226,4,FALSE)</f>
        <v>3629806.3204053799</v>
      </c>
      <c r="L476" s="1">
        <f>VLOOKUP($E476,[1]AllProteinsNorm!$A$1:$Q$3226,5,FALSE)</f>
        <v>3941381.1530133002</v>
      </c>
      <c r="M476" s="1">
        <f>VLOOKUP($E476,[1]AllProteinsNorm!$A$1:$Q$3226,10,FALSE)</f>
        <v>4350657.6735795001</v>
      </c>
      <c r="N476" s="1">
        <f>VLOOKUP($E476,[1]AllProteinsNorm!$A$1:$Q$3226,11,FALSE)</f>
        <v>4020643.4414413101</v>
      </c>
      <c r="O476" s="1">
        <f>VLOOKUP($E476,[1]AllProteinsNorm!$A$1:$Q$3226,15,FALSE)</f>
        <v>4579881.2969343504</v>
      </c>
      <c r="P476" s="1">
        <f>VLOOKUP($E476,[1]AllProteinsNorm!$A$1:$Q$3226,6,FALSE)</f>
        <v>4637874.0872355103</v>
      </c>
      <c r="Q476" s="1">
        <f>VLOOKUP($E476,[1]AllProteinsNorm!$A$1:$Q$3226,8,FALSE)</f>
        <v>5212951.1365034897</v>
      </c>
      <c r="R476" s="1">
        <f>VLOOKUP($E476,[1]AllProteinsNorm!$A$1:$Q$3226,13,FALSE)</f>
        <v>4024736.7030259999</v>
      </c>
      <c r="S476" s="1">
        <f>VLOOKUP($E476,[1]AllProteinsNorm!$A$1:$Q$3226,16,FALSE)</f>
        <v>4560781.2360589197</v>
      </c>
      <c r="T476" s="1">
        <f>VLOOKUP($E476,[1]AllProteinsNorm!$A$1:$Q$3226,17,FALSE)</f>
        <v>4977480.2511302102</v>
      </c>
      <c r="U476" s="1">
        <f>VLOOKUP($E476,[1]AllProteinsNorm!$A$1:$Q$3226,3,FALSE)</f>
        <v>35765.704452938502</v>
      </c>
      <c r="V476" s="1">
        <f>VLOOKUP($E476,[1]AllProteinsNorm!$A$1:$Q$3226,7,FALSE)</f>
        <v>4266263.6775752502</v>
      </c>
      <c r="W476" s="1">
        <f>VLOOKUP($E476,[1]AllProteinsNorm!$A$1:$Q$3226,9,FALSE)</f>
        <v>4188195.95206019</v>
      </c>
      <c r="X476" s="1">
        <f>VLOOKUP($E476,[1]AllProteinsNorm!$A$1:$Q$3226,12,FALSE)</f>
        <v>4420785.1150678797</v>
      </c>
      <c r="Y476" s="29">
        <f>VLOOKUP($E476,[1]AllProteinsNorm!$A$1:$Q$3226,14,FALSE)</f>
        <v>3947378.7596792099</v>
      </c>
      <c r="Z476" s="25">
        <f t="shared" si="81"/>
        <v>0.88435359577850681</v>
      </c>
      <c r="AA476" s="1">
        <f t="shared" si="81"/>
        <v>0.9602646222214074</v>
      </c>
      <c r="AB476" s="1">
        <f t="shared" si="81"/>
        <v>1.0599793537198121</v>
      </c>
      <c r="AC476" s="1">
        <f t="shared" si="81"/>
        <v>0.9795758150492152</v>
      </c>
      <c r="AD476" s="1">
        <f t="shared" si="81"/>
        <v>1.1158266132310581</v>
      </c>
      <c r="AE476" s="1">
        <f t="shared" si="81"/>
        <v>1.1299557782897414</v>
      </c>
      <c r="AF476" s="1">
        <f t="shared" si="81"/>
        <v>1.2700655834633225</v>
      </c>
      <c r="AG476" s="1">
        <f t="shared" si="81"/>
        <v>0.9805730833002877</v>
      </c>
      <c r="AH476" s="1">
        <f t="shared" si="81"/>
        <v>1.1111731397330866</v>
      </c>
      <c r="AI476" s="1">
        <f t="shared" si="81"/>
        <v>1.2126962624033075</v>
      </c>
      <c r="AJ476" s="1">
        <f t="shared" si="81"/>
        <v>8.7138338926510839E-3</v>
      </c>
      <c r="AK476" s="1">
        <f t="shared" si="81"/>
        <v>1.0394178892116617</v>
      </c>
      <c r="AL476" s="1">
        <f t="shared" si="81"/>
        <v>1.02039773560584</v>
      </c>
      <c r="AM476" s="1">
        <f t="shared" si="81"/>
        <v>1.07706496368593</v>
      </c>
      <c r="AN476" s="29">
        <f t="shared" si="81"/>
        <v>0.96172585859406057</v>
      </c>
      <c r="AO476" s="1">
        <f t="shared" si="78"/>
        <v>330319.46489837707</v>
      </c>
      <c r="AP476" s="1">
        <f t="shared" si="79"/>
        <v>404438.10179588711</v>
      </c>
      <c r="AQ476" s="29">
        <f t="shared" si="80"/>
        <v>1674953.912662826</v>
      </c>
    </row>
    <row r="477" spans="1:43" x14ac:dyDescent="0.2">
      <c r="A477" s="26"/>
      <c r="E477" s="25" t="s">
        <v>940</v>
      </c>
      <c r="F477" s="26" t="s">
        <v>941</v>
      </c>
      <c r="G477" s="1">
        <v>0.323276076764136</v>
      </c>
      <c r="H477" s="1">
        <v>0.87384412650483001</v>
      </c>
      <c r="I477" s="1">
        <f>VLOOKUP(F477,'[1]SUSMB vs SHAM all proteins sum'!$B$2:$E$3214,2,FALSE)</f>
        <v>0.64316053680666396</v>
      </c>
      <c r="J477" s="29">
        <f>VLOOKUP(F477,'[1]SUSMB vs SHAM all proteins sum'!$B$2:$E$3214,3,FALSE)</f>
        <v>0.94205245484955602</v>
      </c>
      <c r="K477" s="25">
        <f>VLOOKUP($E477,[1]AllProteinsNorm!$A$1:$Q$3226,4,FALSE)</f>
        <v>1973451.98754366</v>
      </c>
      <c r="L477" s="1">
        <f>VLOOKUP($E477,[1]AllProteinsNorm!$A$1:$Q$3226,5,FALSE)</f>
        <v>2295477.34971001</v>
      </c>
      <c r="M477" s="1">
        <f>VLOOKUP($E477,[1]AllProteinsNorm!$A$1:$Q$3226,10,FALSE)</f>
        <v>1852344.10822572</v>
      </c>
      <c r="N477" s="1">
        <f>VLOOKUP($E477,[1]AllProteinsNorm!$A$1:$Q$3226,11,FALSE)</f>
        <v>2517196.21480936</v>
      </c>
      <c r="O477" s="1">
        <f>VLOOKUP($E477,[1]AllProteinsNorm!$A$1:$Q$3226,15,FALSE)</f>
        <v>1417141.5790506799</v>
      </c>
      <c r="P477" s="1">
        <f>VLOOKUP($E477,[1]AllProteinsNorm!$A$1:$Q$3226,6,FALSE)</f>
        <v>2191336.8032977101</v>
      </c>
      <c r="Q477" s="1">
        <f>VLOOKUP($E477,[1]AllProteinsNorm!$A$1:$Q$3226,8,FALSE)</f>
        <v>1450228.7721066601</v>
      </c>
      <c r="R477" s="1">
        <f>VLOOKUP($E477,[1]AllProteinsNorm!$A$1:$Q$3226,13,FALSE)</f>
        <v>1465255.5743420201</v>
      </c>
      <c r="S477" s="1">
        <f>VLOOKUP($E477,[1]AllProteinsNorm!$A$1:$Q$3226,16,FALSE)</f>
        <v>1967301.11052029</v>
      </c>
      <c r="T477" s="1">
        <f>VLOOKUP($E477,[1]AllProteinsNorm!$A$1:$Q$3226,17,FALSE)</f>
        <v>1664912.9971205201</v>
      </c>
      <c r="U477" s="1">
        <f>VLOOKUP($E477,[1]AllProteinsNorm!$A$1:$Q$3226,3,FALSE)</f>
        <v>2046384.0128292299</v>
      </c>
      <c r="V477" s="1">
        <f>VLOOKUP($E477,[1]AllProteinsNorm!$A$1:$Q$3226,7,FALSE)</f>
        <v>1871924.89914047</v>
      </c>
      <c r="W477" s="1">
        <f>VLOOKUP($E477,[1]AllProteinsNorm!$A$1:$Q$3226,9,FALSE)</f>
        <v>2226170.1596826599</v>
      </c>
      <c r="X477" s="1">
        <f>VLOOKUP($E477,[1]AllProteinsNorm!$A$1:$Q$3226,12,FALSE)</f>
        <v>1427533.8596691501</v>
      </c>
      <c r="Y477" s="29">
        <f>VLOOKUP($E477,[1]AllProteinsNorm!$A$1:$Q$3226,14,FALSE)</f>
        <v>1824343.66561133</v>
      </c>
      <c r="Z477" s="25">
        <f t="shared" si="81"/>
        <v>0.98126903505534635</v>
      </c>
      <c r="AA477" s="1">
        <f t="shared" si="81"/>
        <v>1.141391256619823</v>
      </c>
      <c r="AB477" s="1">
        <f t="shared" si="81"/>
        <v>0.921049981019057</v>
      </c>
      <c r="AC477" s="1">
        <f t="shared" si="81"/>
        <v>1.2516375956150818</v>
      </c>
      <c r="AD477" s="1">
        <f t="shared" si="81"/>
        <v>0.70465213169069074</v>
      </c>
      <c r="AE477" s="1">
        <f t="shared" si="81"/>
        <v>1.0896089512315226</v>
      </c>
      <c r="AF477" s="1">
        <f t="shared" si="81"/>
        <v>0.72110423602748974</v>
      </c>
      <c r="AG477" s="1">
        <f t="shared" si="81"/>
        <v>0.72857608526554118</v>
      </c>
      <c r="AH477" s="1">
        <f t="shared" si="81"/>
        <v>0.97821060485305955</v>
      </c>
      <c r="AI477" s="1">
        <f t="shared" si="81"/>
        <v>0.82785270705726421</v>
      </c>
      <c r="AJ477" s="1">
        <f t="shared" si="81"/>
        <v>1.017533377197098</v>
      </c>
      <c r="AK477" s="1">
        <f t="shared" si="81"/>
        <v>0.93078623197819621</v>
      </c>
      <c r="AL477" s="1">
        <f t="shared" si="81"/>
        <v>1.1069293087691505</v>
      </c>
      <c r="AM477" s="1">
        <f t="shared" si="81"/>
        <v>0.70981953542732967</v>
      </c>
      <c r="AN477" s="29">
        <f t="shared" si="81"/>
        <v>0.90712718609991416</v>
      </c>
      <c r="AO477" s="1">
        <f t="shared" si="78"/>
        <v>378526.42312767939</v>
      </c>
      <c r="AP477" s="1">
        <f t="shared" si="79"/>
        <v>289881.31244951463</v>
      </c>
      <c r="AQ477" s="29">
        <f t="shared" si="80"/>
        <v>266609.52993472142</v>
      </c>
    </row>
    <row r="478" spans="1:43" x14ac:dyDescent="0.2">
      <c r="A478" s="26"/>
      <c r="E478" s="25" t="s">
        <v>942</v>
      </c>
      <c r="F478" s="26" t="s">
        <v>943</v>
      </c>
      <c r="G478" s="1">
        <v>0.93032313415284895</v>
      </c>
      <c r="H478" s="1">
        <v>1.0085972404779</v>
      </c>
      <c r="I478" s="1">
        <f>VLOOKUP(F478,'[1]SUSMB vs SHAM all proteins sum'!$B$2:$E$3214,2,FALSE)</f>
        <v>0.39690796702838199</v>
      </c>
      <c r="J478" s="29">
        <f>VLOOKUP(F478,'[1]SUSMB vs SHAM all proteins sum'!$B$2:$E$3214,3,FALSE)</f>
        <v>0.70607921603618296</v>
      </c>
      <c r="K478" s="25">
        <f>VLOOKUP($E478,[1]AllProteinsNorm!$A$1:$Q$3226,4,FALSE)</f>
        <v>48726.1221470987</v>
      </c>
      <c r="L478" s="1">
        <f>VLOOKUP($E478,[1]AllProteinsNorm!$A$1:$Q$3226,5,FALSE)</f>
        <v>49882.123918526297</v>
      </c>
      <c r="M478" s="1">
        <f>VLOOKUP($E478,[1]AllProteinsNorm!$A$1:$Q$3226,10,FALSE)</f>
        <v>63777.122702514003</v>
      </c>
      <c r="N478" s="1">
        <f>VLOOKUP($E478,[1]AllProteinsNorm!$A$1:$Q$3226,11,FALSE)</f>
        <v>45580.199620996304</v>
      </c>
      <c r="O478" s="1">
        <f>VLOOKUP($E478,[1]AllProteinsNorm!$A$1:$Q$3226,15,FALSE)</f>
        <v>53567.381606460804</v>
      </c>
      <c r="P478" s="1">
        <f>VLOOKUP($E478,[1]AllProteinsNorm!$A$1:$Q$3226,6,FALSE)</f>
        <v>41556.050454759497</v>
      </c>
      <c r="Q478" s="1">
        <f>VLOOKUP($E478,[1]AllProteinsNorm!$A$1:$Q$3226,8,FALSE)</f>
        <v>51296.329927917403</v>
      </c>
      <c r="R478" s="1">
        <f>VLOOKUP($E478,[1]AllProteinsNorm!$A$1:$Q$3226,13,FALSE)</f>
        <v>66685.006378217004</v>
      </c>
      <c r="S478" s="1">
        <f>VLOOKUP($E478,[1]AllProteinsNorm!$A$1:$Q$3226,16,FALSE)</f>
        <v>54296.825481998501</v>
      </c>
      <c r="T478" s="1">
        <f>VLOOKUP($E478,[1]AllProteinsNorm!$A$1:$Q$3226,17,FALSE)</f>
        <v>51181.620601504801</v>
      </c>
      <c r="U478" s="1">
        <f>VLOOKUP($E478,[1]AllProteinsNorm!$A$1:$Q$3226,3,FALSE)</f>
        <v>34259.2312626438</v>
      </c>
      <c r="V478" s="1">
        <f>VLOOKUP($E478,[1]AllProteinsNorm!$A$1:$Q$3226,7,FALSE)</f>
        <v>8630.0998746749701</v>
      </c>
      <c r="W478" s="1">
        <f>VLOOKUP($E478,[1]AllProteinsNorm!$A$1:$Q$3226,9,FALSE)</f>
        <v>58628.395392324797</v>
      </c>
      <c r="X478" s="1">
        <f>VLOOKUP($E478,[1]AllProteinsNorm!$A$1:$Q$3226,12,FALSE)</f>
        <v>76722.973715109198</v>
      </c>
      <c r="Y478" s="29">
        <f>VLOOKUP($E478,[1]AllProteinsNorm!$A$1:$Q$3226,14,FALSE)</f>
        <v>49944.609123485003</v>
      </c>
      <c r="Z478" s="25">
        <f t="shared" si="81"/>
        <v>0.93154843678242438</v>
      </c>
      <c r="AA478" s="1">
        <f t="shared" si="81"/>
        <v>0.9536489363838524</v>
      </c>
      <c r="AB478" s="1">
        <f t="shared" si="81"/>
        <v>1.2192942171070209</v>
      </c>
      <c r="AC478" s="1">
        <f t="shared" si="81"/>
        <v>0.87140453280865415</v>
      </c>
      <c r="AD478" s="1">
        <f t="shared" si="81"/>
        <v>1.0241038769180482</v>
      </c>
      <c r="AE478" s="1">
        <f t="shared" si="81"/>
        <v>0.79447064806670153</v>
      </c>
      <c r="AF478" s="1">
        <f t="shared" si="81"/>
        <v>0.98068579750240215</v>
      </c>
      <c r="AG478" s="1">
        <f t="shared" si="81"/>
        <v>1.2748872824502591</v>
      </c>
      <c r="AH478" s="1">
        <f t="shared" si="81"/>
        <v>1.0380494213618743</v>
      </c>
      <c r="AI478" s="1">
        <f t="shared" si="81"/>
        <v>0.97849277887101105</v>
      </c>
      <c r="AJ478" s="1">
        <f t="shared" si="81"/>
        <v>0.65496969431998309</v>
      </c>
      <c r="AK478" s="1">
        <f t="shared" si="81"/>
        <v>0.16499068042516804</v>
      </c>
      <c r="AL478" s="1">
        <f t="shared" si="81"/>
        <v>1.1208605912431306</v>
      </c>
      <c r="AM478" s="1">
        <f t="shared" si="81"/>
        <v>1.4667936433325346</v>
      </c>
      <c r="AN478" s="29">
        <f t="shared" si="81"/>
        <v>0.95484353165300984</v>
      </c>
      <c r="AO478" s="1">
        <f t="shared" si="78"/>
        <v>6278.6117782674773</v>
      </c>
      <c r="AP478" s="1">
        <f t="shared" si="79"/>
        <v>8076.3120582627434</v>
      </c>
      <c r="AQ478" s="29">
        <f t="shared" si="80"/>
        <v>23033.166915230366</v>
      </c>
    </row>
    <row r="479" spans="1:43" x14ac:dyDescent="0.2">
      <c r="A479" s="26"/>
      <c r="E479" s="25" t="s">
        <v>944</v>
      </c>
      <c r="F479" s="26" t="s">
        <v>945</v>
      </c>
      <c r="G479" s="1">
        <v>0.10380624957013</v>
      </c>
      <c r="H479" s="43">
        <v>0.66494705117268205</v>
      </c>
      <c r="I479" s="1">
        <f>VLOOKUP(F479,'[1]SUSMB vs SHAM all proteins sum'!$B$2:$E$3214,2,FALSE)</f>
        <v>0.689727811176578</v>
      </c>
      <c r="J479" s="29">
        <f>VLOOKUP(F479,'[1]SUSMB vs SHAM all proteins sum'!$B$2:$E$3214,3,FALSE)</f>
        <v>0.95965433720637106</v>
      </c>
      <c r="K479" s="25">
        <f>VLOOKUP($E479,[1]AllProteinsNorm!$A$1:$Q$3226,4,FALSE)</f>
        <v>259147.342100284</v>
      </c>
      <c r="L479" s="1">
        <f>VLOOKUP($E479,[1]AllProteinsNorm!$A$1:$Q$3226,5,FALSE)</f>
        <v>215092.85905070699</v>
      </c>
      <c r="M479" s="1">
        <f>VLOOKUP($E479,[1]AllProteinsNorm!$A$1:$Q$3226,10,FALSE)</f>
        <v>178606.513398524</v>
      </c>
      <c r="N479" s="1">
        <f>VLOOKUP($E479,[1]AllProteinsNorm!$A$1:$Q$3226,11,FALSE)</f>
        <v>294830.20310789801</v>
      </c>
      <c r="O479" s="1">
        <f>VLOOKUP($E479,[1]AllProteinsNorm!$A$1:$Q$3226,15,FALSE)</f>
        <v>288197.15283334901</v>
      </c>
      <c r="P479" s="1">
        <f>VLOOKUP($E479,[1]AllProteinsNorm!$A$1:$Q$3226,6,FALSE)</f>
        <v>209635.49768584</v>
      </c>
      <c r="Q479" s="1">
        <f>VLOOKUP($E479,[1]AllProteinsNorm!$A$1:$Q$3226,8,FALSE)</f>
        <v>77526.125186618199</v>
      </c>
      <c r="R479" s="1">
        <f>VLOOKUP($E479,[1]AllProteinsNorm!$A$1:$Q$3226,13,FALSE)</f>
        <v>199354.619583033</v>
      </c>
      <c r="S479" s="1">
        <f>VLOOKUP($E479,[1]AllProteinsNorm!$A$1:$Q$3226,16,FALSE)</f>
        <v>236032.542448119</v>
      </c>
      <c r="T479" s="1">
        <f>VLOOKUP($E479,[1]AllProteinsNorm!$A$1:$Q$3226,17,FALSE)</f>
        <v>143799.02227660199</v>
      </c>
      <c r="U479" s="1">
        <f>VLOOKUP($E479,[1]AllProteinsNorm!$A$1:$Q$3226,3,FALSE)</f>
        <v>215766.09832175099</v>
      </c>
      <c r="V479" s="1">
        <f>VLOOKUP($E479,[1]AllProteinsNorm!$A$1:$Q$3226,7,FALSE)</f>
        <v>247402.242850465</v>
      </c>
      <c r="W479" s="1">
        <f>VLOOKUP($E479,[1]AllProteinsNorm!$A$1:$Q$3226,9,FALSE)</f>
        <v>230917.04793953901</v>
      </c>
      <c r="X479" s="1">
        <f>VLOOKUP($E479,[1]AllProteinsNorm!$A$1:$Q$3226,12,FALSE)</f>
        <v>251360.56207201001</v>
      </c>
      <c r="Y479" s="29">
        <f>VLOOKUP($E479,[1]AllProteinsNorm!$A$1:$Q$3226,14,FALSE)</f>
        <v>222211.16556721801</v>
      </c>
      <c r="Z479" s="25">
        <f t="shared" si="81"/>
        <v>1.0484374916830212</v>
      </c>
      <c r="AA479" s="1">
        <f t="shared" si="81"/>
        <v>0.87020540436330307</v>
      </c>
      <c r="AB479" s="1">
        <f t="shared" si="81"/>
        <v>0.72259187915318857</v>
      </c>
      <c r="AC479" s="1">
        <f t="shared" si="81"/>
        <v>1.1928003432858729</v>
      </c>
      <c r="AD479" s="1">
        <f t="shared" si="81"/>
        <v>1.165964881514614</v>
      </c>
      <c r="AE479" s="1">
        <f t="shared" si="81"/>
        <v>0.84812645030490175</v>
      </c>
      <c r="AF479" s="1">
        <f t="shared" si="81"/>
        <v>0.31364896730875175</v>
      </c>
      <c r="AG479" s="1">
        <f t="shared" si="81"/>
        <v>0.80653289984419629</v>
      </c>
      <c r="AH479" s="1">
        <f t="shared" si="81"/>
        <v>0.95492149274719851</v>
      </c>
      <c r="AI479" s="1">
        <f t="shared" si="81"/>
        <v>0.58177052868946344</v>
      </c>
      <c r="AJ479" s="1">
        <f t="shared" si="81"/>
        <v>0.87292914170482949</v>
      </c>
      <c r="AK479" s="1">
        <f t="shared" si="81"/>
        <v>1.0009201129700143</v>
      </c>
      <c r="AL479" s="1">
        <f t="shared" si="81"/>
        <v>0.93422563614366672</v>
      </c>
      <c r="AM479" s="1">
        <f t="shared" si="81"/>
        <v>1.0169343627874459</v>
      </c>
      <c r="AN479" s="29">
        <f t="shared" si="81"/>
        <v>0.89900407684327655</v>
      </c>
      <c r="AO479" s="1">
        <f t="shared" si="78"/>
        <v>44335.253476749371</v>
      </c>
      <c r="AP479" s="1">
        <f t="shared" si="79"/>
        <v>56528.615101688403</v>
      </c>
      <c r="AQ479" s="29">
        <f t="shared" si="80"/>
        <v>13862.667777869792</v>
      </c>
    </row>
    <row r="480" spans="1:43" x14ac:dyDescent="0.2">
      <c r="A480" s="26"/>
      <c r="E480" s="25" t="s">
        <v>946</v>
      </c>
      <c r="F480" s="26" t="s">
        <v>947</v>
      </c>
      <c r="G480" s="1">
        <v>0.70739455988072897</v>
      </c>
      <c r="H480" s="1">
        <v>0.91934042469059396</v>
      </c>
      <c r="I480" s="1">
        <f>VLOOKUP(F480,'[1]SUSMB vs SHAM all proteins sum'!$B$2:$E$3214,2,FALSE)</f>
        <v>0.98940419629571397</v>
      </c>
      <c r="J480" s="29">
        <f>VLOOKUP(F480,'[1]SUSMB vs SHAM all proteins sum'!$B$2:$E$3214,3,FALSE)</f>
        <v>1.0035019387633299</v>
      </c>
      <c r="K480" s="25">
        <f>VLOOKUP($E480,[1]AllProteinsNorm!$A$1:$Q$3226,4,FALSE)</f>
        <v>717951.26609285304</v>
      </c>
      <c r="L480" s="1">
        <f>VLOOKUP($E480,[1]AllProteinsNorm!$A$1:$Q$3226,5,FALSE)</f>
        <v>884477.77745973202</v>
      </c>
      <c r="M480" s="1">
        <f>VLOOKUP($E480,[1]AllProteinsNorm!$A$1:$Q$3226,10,FALSE)</f>
        <v>343558.46590126801</v>
      </c>
      <c r="N480" s="1">
        <f>VLOOKUP($E480,[1]AllProteinsNorm!$A$1:$Q$3226,11,FALSE)</f>
        <v>955400.21901126904</v>
      </c>
      <c r="O480" s="1">
        <f>VLOOKUP($E480,[1]AllProteinsNorm!$A$1:$Q$3226,15,FALSE)</f>
        <v>797460.64014270296</v>
      </c>
      <c r="P480" s="1">
        <f>VLOOKUP($E480,[1]AllProteinsNorm!$A$1:$Q$3226,6,FALSE)</f>
        <v>662137.98086179094</v>
      </c>
      <c r="Q480" s="1">
        <f>VLOOKUP($E480,[1]AllProteinsNorm!$A$1:$Q$3226,8,FALSE)</f>
        <v>775415.62759366597</v>
      </c>
      <c r="R480" s="1">
        <f>VLOOKUP($E480,[1]AllProteinsNorm!$A$1:$Q$3226,13,FALSE)</f>
        <v>625091.53236577602</v>
      </c>
      <c r="S480" s="1">
        <f>VLOOKUP($E480,[1]AllProteinsNorm!$A$1:$Q$3226,16,FALSE)</f>
        <v>802117.73951469501</v>
      </c>
      <c r="T480" s="1">
        <f>VLOOKUP($E480,[1]AllProteinsNorm!$A$1:$Q$3226,17,FALSE)</f>
        <v>424027.61231905699</v>
      </c>
      <c r="U480" s="1">
        <f>VLOOKUP($E480,[1]AllProteinsNorm!$A$1:$Q$3226,3,FALSE)</f>
        <v>674425.898748231</v>
      </c>
      <c r="V480" s="1">
        <f>VLOOKUP($E480,[1]AllProteinsNorm!$A$1:$Q$3226,7,FALSE)</f>
        <v>427153.36010472698</v>
      </c>
      <c r="W480" s="1">
        <f>VLOOKUP($E480,[1]AllProteinsNorm!$A$1:$Q$3226,9,FALSE)</f>
        <v>964942.44590312697</v>
      </c>
      <c r="X480" s="1">
        <f>VLOOKUP($E480,[1]AllProteinsNorm!$A$1:$Q$3226,12,FALSE)</f>
        <v>545968.60800855595</v>
      </c>
      <c r="Y480" s="29">
        <f>VLOOKUP($E480,[1]AllProteinsNorm!$A$1:$Q$3226,14,FALSE)</f>
        <v>1114502.55843954</v>
      </c>
      <c r="Z480" s="25">
        <f t="shared" si="81"/>
        <v>0.97050648545925111</v>
      </c>
      <c r="AA480" s="1">
        <f t="shared" si="81"/>
        <v>1.1956123762281072</v>
      </c>
      <c r="AB480" s="1">
        <f t="shared" si="81"/>
        <v>0.46441274643352948</v>
      </c>
      <c r="AC480" s="1">
        <f t="shared" si="81"/>
        <v>1.2914833534672079</v>
      </c>
      <c r="AD480" s="1">
        <f t="shared" si="81"/>
        <v>1.0779850384119041</v>
      </c>
      <c r="AE480" s="1">
        <f t="shared" si="81"/>
        <v>0.89505964407917438</v>
      </c>
      <c r="AF480" s="1">
        <f t="shared" si="81"/>
        <v>1.0481852056637799</v>
      </c>
      <c r="AG480" s="1">
        <f t="shared" si="81"/>
        <v>0.8449812888667404</v>
      </c>
      <c r="AH480" s="1">
        <f t="shared" si="81"/>
        <v>1.084280375376129</v>
      </c>
      <c r="AI480" s="1">
        <f t="shared" si="81"/>
        <v>0.57318869288855545</v>
      </c>
      <c r="AJ480" s="1">
        <f t="shared" si="81"/>
        <v>0.91167010855607444</v>
      </c>
      <c r="AK480" s="1">
        <f t="shared" si="81"/>
        <v>0.57741399151420092</v>
      </c>
      <c r="AL480" s="1">
        <f t="shared" si="81"/>
        <v>1.3043822694823153</v>
      </c>
      <c r="AM480" s="1">
        <f t="shared" si="81"/>
        <v>0.73802512782383667</v>
      </c>
      <c r="AN480" s="29">
        <f t="shared" si="81"/>
        <v>1.5065534557976719</v>
      </c>
      <c r="AO480" s="1">
        <f t="shared" si="78"/>
        <v>213646.70794089342</v>
      </c>
      <c r="AP480" s="1">
        <f t="shared" si="79"/>
        <v>134461.31651088613</v>
      </c>
      <c r="AQ480" s="29">
        <f t="shared" si="80"/>
        <v>257109.59186866242</v>
      </c>
    </row>
    <row r="481" spans="1:43" x14ac:dyDescent="0.2">
      <c r="A481" s="26"/>
      <c r="E481" s="25" t="s">
        <v>948</v>
      </c>
      <c r="F481" s="26" t="s">
        <v>949</v>
      </c>
      <c r="G481" s="1">
        <v>0.12427961802887701</v>
      </c>
      <c r="H481" s="1">
        <v>1.17927487663067</v>
      </c>
      <c r="I481" s="1">
        <f>VLOOKUP(F481,'[1]SUSMB vs SHAM all proteins sum'!$B$2:$E$3214,2,FALSE)</f>
        <v>0.381701991706835</v>
      </c>
      <c r="J481" s="29">
        <f>VLOOKUP(F481,'[1]SUSMB vs SHAM all proteins sum'!$B$2:$E$3214,3,FALSE)</f>
        <v>0.922062858976888</v>
      </c>
      <c r="K481" s="25">
        <f>VLOOKUP($E481,[1]AllProteinsNorm!$A$1:$Q$3226,4,FALSE)</f>
        <v>1667139.8361025399</v>
      </c>
      <c r="L481" s="1">
        <f>VLOOKUP($E481,[1]AllProteinsNorm!$A$1:$Q$3226,5,FALSE)</f>
        <v>1305985.3457492201</v>
      </c>
      <c r="M481" s="1">
        <f>VLOOKUP($E481,[1]AllProteinsNorm!$A$1:$Q$3226,10,FALSE)</f>
        <v>1669173.03749015</v>
      </c>
      <c r="N481" s="1">
        <f>VLOOKUP($E481,[1]AllProteinsNorm!$A$1:$Q$3226,11,FALSE)</f>
        <v>1159327.6643369601</v>
      </c>
      <c r="O481" s="1">
        <f>VLOOKUP($E481,[1]AllProteinsNorm!$A$1:$Q$3226,15,FALSE)</f>
        <v>1747744.4431524801</v>
      </c>
      <c r="P481" s="1">
        <f>VLOOKUP($E481,[1]AllProteinsNorm!$A$1:$Q$3226,6,FALSE)</f>
        <v>1513677.2655019199</v>
      </c>
      <c r="Q481" s="1">
        <f>VLOOKUP($E481,[1]AllProteinsNorm!$A$1:$Q$3226,8,FALSE)</f>
        <v>1788754.1833582199</v>
      </c>
      <c r="R481" s="1">
        <f>VLOOKUP($E481,[1]AllProteinsNorm!$A$1:$Q$3226,13,FALSE)</f>
        <v>1756533.4443909901</v>
      </c>
      <c r="S481" s="1">
        <f>VLOOKUP($E481,[1]AllProteinsNorm!$A$1:$Q$3226,16,FALSE)</f>
        <v>1693896.7252523</v>
      </c>
      <c r="T481" s="1">
        <f>VLOOKUP($E481,[1]AllProteinsNorm!$A$1:$Q$3226,17,FALSE)</f>
        <v>2084700.8946348899</v>
      </c>
      <c r="U481" s="1">
        <f>VLOOKUP($E481,[1]AllProteinsNorm!$A$1:$Q$3226,3,FALSE)</f>
        <v>1402707.9576445101</v>
      </c>
      <c r="V481" s="1">
        <f>VLOOKUP($E481,[1]AllProteinsNorm!$A$1:$Q$3226,7,FALSE)</f>
        <v>1421802.69778729</v>
      </c>
      <c r="W481" s="1">
        <f>VLOOKUP($E481,[1]AllProteinsNorm!$A$1:$Q$3226,9,FALSE)</f>
        <v>1217967.0704177499</v>
      </c>
      <c r="X481" s="1">
        <f>VLOOKUP($E481,[1]AllProteinsNorm!$A$1:$Q$3226,12,FALSE)</f>
        <v>1359735.4209433601</v>
      </c>
      <c r="Y481" s="29">
        <f>VLOOKUP($E481,[1]AllProteinsNorm!$A$1:$Q$3226,14,FALSE)</f>
        <v>1485942.1937676601</v>
      </c>
      <c r="Z481" s="25">
        <f t="shared" si="81"/>
        <v>1.1041582038818052</v>
      </c>
      <c r="AA481" s="1">
        <f t="shared" si="81"/>
        <v>0.86496309573501429</v>
      </c>
      <c r="AB481" s="1">
        <f t="shared" si="81"/>
        <v>1.1055048071742573</v>
      </c>
      <c r="AC481" s="1">
        <f t="shared" si="81"/>
        <v>0.76783070252665531</v>
      </c>
      <c r="AD481" s="1">
        <f t="shared" si="81"/>
        <v>1.1575431906822686</v>
      </c>
      <c r="AE481" s="1">
        <f t="shared" si="81"/>
        <v>1.0025188856626446</v>
      </c>
      <c r="AF481" s="1">
        <f t="shared" si="81"/>
        <v>1.1847042242720411</v>
      </c>
      <c r="AG481" s="1">
        <f t="shared" si="81"/>
        <v>1.1633642067789838</v>
      </c>
      <c r="AH481" s="1">
        <f t="shared" si="81"/>
        <v>1.1218794759822499</v>
      </c>
      <c r="AI481" s="1">
        <f t="shared" si="81"/>
        <v>1.3807117709046661</v>
      </c>
      <c r="AJ481" s="1">
        <f t="shared" si="81"/>
        <v>0.92902314823470855</v>
      </c>
      <c r="AK481" s="1">
        <f t="shared" si="81"/>
        <v>0.94166972623798584</v>
      </c>
      <c r="AL481" s="1">
        <f t="shared" si="81"/>
        <v>0.80666798533445361</v>
      </c>
      <c r="AM481" s="1">
        <f t="shared" si="81"/>
        <v>0.90056214099783971</v>
      </c>
      <c r="AN481" s="29">
        <f t="shared" si="81"/>
        <v>0.98414975649455616</v>
      </c>
      <c r="AO481" s="1">
        <f t="shared" si="78"/>
        <v>232870.94754598991</v>
      </c>
      <c r="AP481" s="1">
        <f t="shared" si="79"/>
        <v>184949.63370032326</v>
      </c>
      <c r="AQ481" s="29">
        <f t="shared" si="80"/>
        <v>89581.392649240268</v>
      </c>
    </row>
    <row r="482" spans="1:43" x14ac:dyDescent="0.2">
      <c r="A482" s="26"/>
      <c r="E482" s="25" t="s">
        <v>121</v>
      </c>
      <c r="F482" s="26" t="s">
        <v>122</v>
      </c>
      <c r="G482" s="43">
        <v>2.48859040385324E-2</v>
      </c>
      <c r="H482" s="43">
        <v>1.5416149493054501</v>
      </c>
      <c r="I482" s="1">
        <f>VLOOKUP(F482,'[1]SUSMB vs SHAM all proteins sum'!$B$2:$E$3214,2,FALSE)</f>
        <v>0.27050056055791399</v>
      </c>
      <c r="J482" s="29">
        <f>VLOOKUP(F482,'[1]SUSMB vs SHAM all proteins sum'!$B$2:$E$3214,3,FALSE)</f>
        <v>1.2315606143332301</v>
      </c>
      <c r="K482" s="25">
        <f>VLOOKUP($E482,[1]AllProteinsNorm!$A$1:$Q$3226,4,FALSE)</f>
        <v>417921.84841535799</v>
      </c>
      <c r="L482" s="1">
        <f>VLOOKUP($E482,[1]AllProteinsNorm!$A$1:$Q$3226,5,FALSE)</f>
        <v>175118.686047797</v>
      </c>
      <c r="M482" s="1">
        <f>VLOOKUP($E482,[1]AllProteinsNorm!$A$1:$Q$3226,10,FALSE)</f>
        <v>246937.33354616401</v>
      </c>
      <c r="N482" s="1">
        <f>VLOOKUP($E482,[1]AllProteinsNorm!$A$1:$Q$3226,11,FALSE)</f>
        <v>243681.73852661101</v>
      </c>
      <c r="O482" s="1">
        <f>VLOOKUP($E482,[1]AllProteinsNorm!$A$1:$Q$3226,15,FALSE)</f>
        <v>336580.27521194302</v>
      </c>
      <c r="P482" s="1">
        <f>VLOOKUP($E482,[1]AllProteinsNorm!$A$1:$Q$3226,6,FALSE)</f>
        <v>392412.265822644</v>
      </c>
      <c r="Q482" s="1">
        <f>VLOOKUP($E482,[1]AllProteinsNorm!$A$1:$Q$3226,8,FALSE)</f>
        <v>498774.94365449599</v>
      </c>
      <c r="R482" s="1">
        <f>VLOOKUP($E482,[1]AllProteinsNorm!$A$1:$Q$3226,13,FALSE)</f>
        <v>400113.54822231299</v>
      </c>
      <c r="S482" s="1">
        <f>VLOOKUP($E482,[1]AllProteinsNorm!$A$1:$Q$3226,16,FALSE)</f>
        <v>435505.984599446</v>
      </c>
      <c r="T482" s="1">
        <f>VLOOKUP($E482,[1]AllProteinsNorm!$A$1:$Q$3226,17,FALSE)</f>
        <v>378425.98042358598</v>
      </c>
      <c r="U482" s="1">
        <f>VLOOKUP($E482,[1]AllProteinsNorm!$A$1:$Q$3226,3,FALSE)</f>
        <v>403769.804216497</v>
      </c>
      <c r="V482" s="1">
        <f>VLOOKUP($E482,[1]AllProteinsNorm!$A$1:$Q$3226,7,FALSE)</f>
        <v>344740.575416209</v>
      </c>
      <c r="W482" s="1">
        <f>VLOOKUP($E482,[1]AllProteinsNorm!$A$1:$Q$3226,9,FALSE)</f>
        <v>234613.44440977401</v>
      </c>
      <c r="X482" s="1">
        <f>VLOOKUP($E482,[1]AllProteinsNorm!$A$1:$Q$3226,12,FALSE)</f>
        <v>370724.16221015097</v>
      </c>
      <c r="Y482" s="29">
        <f>VLOOKUP($E482,[1]AllProteinsNorm!$A$1:$Q$3226,14,FALSE)</f>
        <v>346876.51442529203</v>
      </c>
      <c r="Z482" s="25">
        <f t="shared" ref="Z482:AN498" si="82">K482/AVERAGE($K482:$O482)</f>
        <v>1.4713072551554682</v>
      </c>
      <c r="AA482" s="1">
        <f t="shared" si="82"/>
        <v>0.61651094402545725</v>
      </c>
      <c r="AB482" s="1">
        <f t="shared" si="82"/>
        <v>0.86935079319931863</v>
      </c>
      <c r="AC482" s="1">
        <f t="shared" si="82"/>
        <v>0.85788936664246696</v>
      </c>
      <c r="AD482" s="1">
        <f t="shared" si="82"/>
        <v>1.1849416409772886</v>
      </c>
      <c r="AE482" s="1">
        <f t="shared" si="82"/>
        <v>1.3814999524577027</v>
      </c>
      <c r="AF482" s="1">
        <f t="shared" si="82"/>
        <v>1.7559531670123898</v>
      </c>
      <c r="AG482" s="1">
        <f t="shared" si="82"/>
        <v>1.4086125638504736</v>
      </c>
      <c r="AH482" s="1">
        <f t="shared" si="82"/>
        <v>1.5332127698860059</v>
      </c>
      <c r="AI482" s="1">
        <f t="shared" si="82"/>
        <v>1.332260786670282</v>
      </c>
      <c r="AJ482" s="1">
        <f t="shared" si="82"/>
        <v>1.4214845302033838</v>
      </c>
      <c r="AK482" s="1">
        <f t="shared" si="82"/>
        <v>1.2136702392554302</v>
      </c>
      <c r="AL482" s="1">
        <f t="shared" si="82"/>
        <v>0.82596414670822327</v>
      </c>
      <c r="AM482" s="1">
        <f t="shared" si="82"/>
        <v>1.3051462889279835</v>
      </c>
      <c r="AN482" s="29">
        <f t="shared" si="82"/>
        <v>1.2211898809600918</v>
      </c>
      <c r="AO482" s="1">
        <f t="shared" si="78"/>
        <v>84325.653625171864</v>
      </c>
      <c r="AP482" s="1">
        <f t="shared" si="79"/>
        <v>43186.581651795808</v>
      </c>
      <c r="AQ482" s="29">
        <f t="shared" si="80"/>
        <v>56897.350901723257</v>
      </c>
    </row>
    <row r="483" spans="1:43" x14ac:dyDescent="0.2">
      <c r="A483" s="26"/>
      <c r="E483" s="25" t="s">
        <v>950</v>
      </c>
      <c r="F483" s="26" t="s">
        <v>951</v>
      </c>
      <c r="G483" s="1">
        <v>0.22438096345795799</v>
      </c>
      <c r="H483" s="1">
        <v>0.81743082074750195</v>
      </c>
      <c r="I483" s="1">
        <f>VLOOKUP(F483,'[1]SUSMB vs SHAM all proteins sum'!$B$2:$E$3214,2,FALSE)</f>
        <v>0.15068190845467599</v>
      </c>
      <c r="J483" s="29">
        <f>VLOOKUP(F483,'[1]SUSMB vs SHAM all proteins sum'!$B$2:$E$3214,3,FALSE)</f>
        <v>0.78151091594548805</v>
      </c>
      <c r="K483" s="25">
        <f>VLOOKUP($E483,[1]AllProteinsNorm!$A$1:$Q$3226,4,FALSE)</f>
        <v>9361136.2314210292</v>
      </c>
      <c r="L483" s="1">
        <f>VLOOKUP($E483,[1]AllProteinsNorm!$A$1:$Q$3226,5,FALSE)</f>
        <v>5761826.02858401</v>
      </c>
      <c r="M483" s="1">
        <f>VLOOKUP($E483,[1]AllProteinsNorm!$A$1:$Q$3226,10,FALSE)</f>
        <v>9991277.2078489605</v>
      </c>
      <c r="N483" s="1">
        <f>VLOOKUP($E483,[1]AllProteinsNorm!$A$1:$Q$3226,11,FALSE)</f>
        <v>8203725.8547655297</v>
      </c>
      <c r="O483" s="1">
        <f>VLOOKUP($E483,[1]AllProteinsNorm!$A$1:$Q$3226,15,FALSE)</f>
        <v>7800170.4515939802</v>
      </c>
      <c r="P483" s="1">
        <f>VLOOKUP($E483,[1]AllProteinsNorm!$A$1:$Q$3226,6,FALSE)</f>
        <v>8022853.7540800301</v>
      </c>
      <c r="Q483" s="1">
        <f>VLOOKUP($E483,[1]AllProteinsNorm!$A$1:$Q$3226,8,FALSE)</f>
        <v>5835940.0415928802</v>
      </c>
      <c r="R483" s="1">
        <f>VLOOKUP($E483,[1]AllProteinsNorm!$A$1:$Q$3226,13,FALSE)</f>
        <v>9474697.6223463193</v>
      </c>
      <c r="S483" s="1">
        <f>VLOOKUP($E483,[1]AllProteinsNorm!$A$1:$Q$3226,16,FALSE)</f>
        <v>5722868.5590219703</v>
      </c>
      <c r="T483" s="1">
        <f>VLOOKUP($E483,[1]AllProteinsNorm!$A$1:$Q$3226,17,FALSE)</f>
        <v>4957482.19427031</v>
      </c>
      <c r="U483" s="1">
        <f>VLOOKUP($E483,[1]AllProteinsNorm!$A$1:$Q$3226,3,FALSE)</f>
        <v>4125959.9443013701</v>
      </c>
      <c r="V483" s="1">
        <f>VLOOKUP($E483,[1]AllProteinsNorm!$A$1:$Q$3226,7,FALSE)</f>
        <v>8062136.0303292098</v>
      </c>
      <c r="W483" s="1">
        <f>VLOOKUP($E483,[1]AllProteinsNorm!$A$1:$Q$3226,9,FALSE)</f>
        <v>6721933.7099755602</v>
      </c>
      <c r="X483" s="1">
        <f>VLOOKUP($E483,[1]AllProteinsNorm!$A$1:$Q$3226,12,FALSE)</f>
        <v>7813966.0161616597</v>
      </c>
      <c r="Y483" s="29">
        <f>VLOOKUP($E483,[1]AllProteinsNorm!$A$1:$Q$3226,14,FALSE)</f>
        <v>5753860.3574836003</v>
      </c>
      <c r="Z483" s="25">
        <f t="shared" si="82"/>
        <v>1.1383220633864066</v>
      </c>
      <c r="AA483" s="1">
        <f t="shared" si="82"/>
        <v>0.70064290611606894</v>
      </c>
      <c r="AB483" s="1">
        <f t="shared" si="82"/>
        <v>1.2149477377467595</v>
      </c>
      <c r="AC483" s="1">
        <f t="shared" si="82"/>
        <v>0.99757998512062251</v>
      </c>
      <c r="AD483" s="1">
        <f t="shared" si="82"/>
        <v>0.94850730763014257</v>
      </c>
      <c r="AE483" s="1">
        <f t="shared" si="82"/>
        <v>0.97558578508214089</v>
      </c>
      <c r="AF483" s="1">
        <f t="shared" si="82"/>
        <v>0.70965523262520869</v>
      </c>
      <c r="AG483" s="1">
        <f t="shared" si="82"/>
        <v>1.152131224330482</v>
      </c>
      <c r="AH483" s="1">
        <f t="shared" si="82"/>
        <v>0.69590564495034368</v>
      </c>
      <c r="AI483" s="1">
        <f t="shared" si="82"/>
        <v>0.60283401726827612</v>
      </c>
      <c r="AJ483" s="1">
        <f t="shared" si="82"/>
        <v>0.50172021014737866</v>
      </c>
      <c r="AK483" s="1">
        <f t="shared" si="82"/>
        <v>0.98036254301504977</v>
      </c>
      <c r="AL483" s="1">
        <f t="shared" si="82"/>
        <v>0.81739281018074494</v>
      </c>
      <c r="AM483" s="1">
        <f t="shared" si="82"/>
        <v>0.95018485992038171</v>
      </c>
      <c r="AN483" s="29">
        <f t="shared" si="82"/>
        <v>0.69967427378991598</v>
      </c>
      <c r="AO483" s="1">
        <f t="shared" si="78"/>
        <v>1460047.2619549478</v>
      </c>
      <c r="AP483" s="1">
        <f t="shared" si="79"/>
        <v>1681299.2572822692</v>
      </c>
      <c r="AQ483" s="29">
        <f t="shared" si="80"/>
        <v>1442825.1953628201</v>
      </c>
    </row>
    <row r="484" spans="1:43" x14ac:dyDescent="0.2">
      <c r="A484" s="26"/>
      <c r="E484" s="25" t="s">
        <v>952</v>
      </c>
      <c r="F484" s="26" t="s">
        <v>953</v>
      </c>
      <c r="G484" s="43">
        <v>5.4226416585736797E-4</v>
      </c>
      <c r="H484" s="1">
        <v>1.23343666836195</v>
      </c>
      <c r="I484" s="1">
        <f>VLOOKUP(F484,'[1]SUSMB vs SHAM all proteins sum'!$B$2:$E$3214,2,FALSE)</f>
        <v>0.57511773078370498</v>
      </c>
      <c r="J484" s="29">
        <f>VLOOKUP(F484,'[1]SUSMB vs SHAM all proteins sum'!$B$2:$E$3214,3,FALSE)</f>
        <v>1.0499540775660201</v>
      </c>
      <c r="K484" s="25">
        <f>VLOOKUP($E484,[1]AllProteinsNorm!$A$1:$Q$3226,4,FALSE)</f>
        <v>344025.87225724099</v>
      </c>
      <c r="L484" s="1">
        <f>VLOOKUP($E484,[1]AllProteinsNorm!$A$1:$Q$3226,5,FALSE)</f>
        <v>315717.15471698198</v>
      </c>
      <c r="M484" s="1">
        <f>VLOOKUP($E484,[1]AllProteinsNorm!$A$1:$Q$3226,10,FALSE)</f>
        <v>344338.05742213898</v>
      </c>
      <c r="N484" s="1">
        <f>VLOOKUP($E484,[1]AllProteinsNorm!$A$1:$Q$3226,11,FALSE)</f>
        <v>355565.89321265201</v>
      </c>
      <c r="O484" s="1">
        <f>VLOOKUP($E484,[1]AllProteinsNorm!$A$1:$Q$3226,15,FALSE)</f>
        <v>390693.29610480001</v>
      </c>
      <c r="P484" s="1">
        <f>VLOOKUP($E484,[1]AllProteinsNorm!$A$1:$Q$3226,6,FALSE)</f>
        <v>428295.86450347601</v>
      </c>
      <c r="Q484" s="1">
        <f>VLOOKUP($E484,[1]AllProteinsNorm!$A$1:$Q$3226,8,FALSE)</f>
        <v>449441.24312140601</v>
      </c>
      <c r="R484" s="1">
        <f>VLOOKUP($E484,[1]AllProteinsNorm!$A$1:$Q$3226,13,FALSE)</f>
        <v>424753.07586804498</v>
      </c>
      <c r="S484" s="1">
        <f>VLOOKUP($E484,[1]AllProteinsNorm!$A$1:$Q$3226,16,FALSE)</f>
        <v>442166.16708311799</v>
      </c>
      <c r="T484" s="1">
        <f>VLOOKUP($E484,[1]AllProteinsNorm!$A$1:$Q$3226,17,FALSE)</f>
        <v>410275.70046764298</v>
      </c>
      <c r="U484" s="1">
        <f>VLOOKUP($E484,[1]AllProteinsNorm!$A$1:$Q$3226,3,FALSE)</f>
        <v>274244.01369533798</v>
      </c>
      <c r="V484" s="1">
        <f>VLOOKUP($E484,[1]AllProteinsNorm!$A$1:$Q$3226,7,FALSE)</f>
        <v>363350.59007866</v>
      </c>
      <c r="W484" s="1">
        <f>VLOOKUP($E484,[1]AllProteinsNorm!$A$1:$Q$3226,9,FALSE)</f>
        <v>398373.54127435503</v>
      </c>
      <c r="X484" s="1">
        <f>VLOOKUP($E484,[1]AllProteinsNorm!$A$1:$Q$3226,12,FALSE)</f>
        <v>400289.33158157201</v>
      </c>
      <c r="Y484" s="29">
        <f>VLOOKUP($E484,[1]AllProteinsNorm!$A$1:$Q$3226,14,FALSE)</f>
        <v>417209.66377701098</v>
      </c>
      <c r="Z484" s="25">
        <f t="shared" si="82"/>
        <v>0.98273997754533271</v>
      </c>
      <c r="AA484" s="1">
        <f t="shared" si="82"/>
        <v>0.90187365125040464</v>
      </c>
      <c r="AB484" s="1">
        <f t="shared" si="82"/>
        <v>0.98363176175891198</v>
      </c>
      <c r="AC484" s="1">
        <f t="shared" si="82"/>
        <v>1.0157050561895149</v>
      </c>
      <c r="AD484" s="1">
        <f t="shared" si="82"/>
        <v>1.1160495532558363</v>
      </c>
      <c r="AE484" s="1">
        <f t="shared" si="82"/>
        <v>1.2234645769611758</v>
      </c>
      <c r="AF484" s="1">
        <f t="shared" si="82"/>
        <v>1.2838681994324352</v>
      </c>
      <c r="AG484" s="1">
        <f t="shared" si="82"/>
        <v>1.2133442915268642</v>
      </c>
      <c r="AH484" s="1">
        <f t="shared" si="82"/>
        <v>1.2630863087693929</v>
      </c>
      <c r="AI484" s="1">
        <f t="shared" si="82"/>
        <v>1.1719884031381327</v>
      </c>
      <c r="AJ484" s="1">
        <f t="shared" si="82"/>
        <v>0.78340199849671555</v>
      </c>
      <c r="AK484" s="1">
        <f t="shared" si="82"/>
        <v>1.0379427232960674</v>
      </c>
      <c r="AL484" s="1">
        <f t="shared" si="82"/>
        <v>1.1379888449606981</v>
      </c>
      <c r="AM484" s="1">
        <f t="shared" si="82"/>
        <v>1.143461467444417</v>
      </c>
      <c r="AN484" s="29">
        <f t="shared" si="82"/>
        <v>1.1917958754722286</v>
      </c>
      <c r="AO484" s="1">
        <f t="shared" si="78"/>
        <v>24207.278387413418</v>
      </c>
      <c r="AP484" s="1">
        <f t="shared" si="79"/>
        <v>13715.64663280296</v>
      </c>
      <c r="AQ484" s="29">
        <f t="shared" si="80"/>
        <v>51307.452010414214</v>
      </c>
    </row>
    <row r="485" spans="1:43" x14ac:dyDescent="0.2">
      <c r="A485" s="26"/>
      <c r="E485" s="25" t="s">
        <v>954</v>
      </c>
      <c r="F485" s="26" t="s">
        <v>955</v>
      </c>
      <c r="G485" s="1">
        <v>0.54205965904247899</v>
      </c>
      <c r="H485" s="1">
        <v>0.93686661955592399</v>
      </c>
      <c r="I485" s="1">
        <f>VLOOKUP(F485,'[1]SUSMB vs SHAM all proteins sum'!$B$2:$E$3214,2,FALSE)</f>
        <v>0.91142521200722204</v>
      </c>
      <c r="J485" s="29">
        <f>VLOOKUP(F485,'[1]SUSMB vs SHAM all proteins sum'!$B$2:$E$3214,3,FALSE)</f>
        <v>0.98700954141747499</v>
      </c>
      <c r="K485" s="25">
        <f>VLOOKUP($E485,[1]AllProteinsNorm!$A$1:$Q$3226,4,FALSE)</f>
        <v>8448303.9081670009</v>
      </c>
      <c r="L485" s="1">
        <f>VLOOKUP($E485,[1]AllProteinsNorm!$A$1:$Q$3226,5,FALSE)</f>
        <v>11775759.3098653</v>
      </c>
      <c r="M485" s="1">
        <f>VLOOKUP($E485,[1]AllProteinsNorm!$A$1:$Q$3226,10,FALSE)</f>
        <v>9520747.8851562999</v>
      </c>
      <c r="N485" s="1">
        <f>VLOOKUP($E485,[1]AllProteinsNorm!$A$1:$Q$3226,11,FALSE)</f>
        <v>10216452.1061798</v>
      </c>
      <c r="O485" s="1">
        <f>VLOOKUP($E485,[1]AllProteinsNorm!$A$1:$Q$3226,15,FALSE)</f>
        <v>6646516.9455351001</v>
      </c>
      <c r="P485" s="1">
        <f>VLOOKUP($E485,[1]AllProteinsNorm!$A$1:$Q$3226,6,FALSE)</f>
        <v>9225860.4158173595</v>
      </c>
      <c r="Q485" s="1">
        <f>VLOOKUP($E485,[1]AllProteinsNorm!$A$1:$Q$3226,8,FALSE)</f>
        <v>8129193.7619679198</v>
      </c>
      <c r="R485" s="1">
        <f>VLOOKUP($E485,[1]AllProteinsNorm!$A$1:$Q$3226,13,FALSE)</f>
        <v>8140914.1699496303</v>
      </c>
      <c r="S485" s="1">
        <f>VLOOKUP($E485,[1]AllProteinsNorm!$A$1:$Q$3226,16,FALSE)</f>
        <v>9433313.0149411093</v>
      </c>
      <c r="T485" s="1">
        <f>VLOOKUP($E485,[1]AllProteinsNorm!$A$1:$Q$3226,17,FALSE)</f>
        <v>8059735.3940747697</v>
      </c>
      <c r="U485" s="1">
        <f>VLOOKUP($E485,[1]AllProteinsNorm!$A$1:$Q$3226,3,FALSE)</f>
        <v>8738384.5555328801</v>
      </c>
      <c r="V485" s="1">
        <f>VLOOKUP($E485,[1]AllProteinsNorm!$A$1:$Q$3226,7,FALSE)</f>
        <v>9346660.6086941492</v>
      </c>
      <c r="W485" s="1">
        <f>VLOOKUP($E485,[1]AllProteinsNorm!$A$1:$Q$3226,9,FALSE)</f>
        <v>10245295.233787499</v>
      </c>
      <c r="X485" s="1">
        <f>VLOOKUP($E485,[1]AllProteinsNorm!$A$1:$Q$3226,12,FALSE)</f>
        <v>7272895.2695866004</v>
      </c>
      <c r="Y485" s="29">
        <f>VLOOKUP($E485,[1]AllProteinsNorm!$A$1:$Q$3226,14,FALSE)</f>
        <v>9899449.6396090295</v>
      </c>
      <c r="Z485" s="25">
        <f t="shared" si="82"/>
        <v>0.90631906090448866</v>
      </c>
      <c r="AA485" s="1">
        <f t="shared" si="82"/>
        <v>1.2632825754335351</v>
      </c>
      <c r="AB485" s="1">
        <f t="shared" si="82"/>
        <v>1.0213689488657876</v>
      </c>
      <c r="AC485" s="1">
        <f t="shared" si="82"/>
        <v>1.0960028639236694</v>
      </c>
      <c r="AD485" s="1">
        <f t="shared" si="82"/>
        <v>0.71302655087251932</v>
      </c>
      <c r="AE485" s="1">
        <f t="shared" si="82"/>
        <v>0.9897339441134837</v>
      </c>
      <c r="AF485" s="1">
        <f t="shared" si="82"/>
        <v>0.87208549033552984</v>
      </c>
      <c r="AG485" s="1">
        <f t="shared" si="82"/>
        <v>0.87334283491863995</v>
      </c>
      <c r="AH485" s="1">
        <f t="shared" si="82"/>
        <v>1.0119890910475653</v>
      </c>
      <c r="AI485" s="1">
        <f t="shared" si="82"/>
        <v>0.86463411980658578</v>
      </c>
      <c r="AJ485" s="1">
        <f t="shared" si="82"/>
        <v>0.93743839832002096</v>
      </c>
      <c r="AK485" s="1">
        <f t="shared" si="82"/>
        <v>1.0026931745762202</v>
      </c>
      <c r="AL485" s="1">
        <f t="shared" si="82"/>
        <v>1.0990971035025376</v>
      </c>
      <c r="AM485" s="1">
        <f t="shared" si="82"/>
        <v>0.78022330664695205</v>
      </c>
      <c r="AN485" s="29">
        <f t="shared" si="82"/>
        <v>1.0619954014874413</v>
      </c>
      <c r="AO485" s="1">
        <f t="shared" si="78"/>
        <v>1719420.4542766642</v>
      </c>
      <c r="AP485" s="1">
        <f t="shared" si="79"/>
        <v>601729.48609310586</v>
      </c>
      <c r="AQ485" s="29">
        <f t="shared" si="80"/>
        <v>1046970.7100095828</v>
      </c>
    </row>
    <row r="486" spans="1:43" x14ac:dyDescent="0.2">
      <c r="A486" s="26"/>
      <c r="E486" s="25" t="s">
        <v>956</v>
      </c>
      <c r="F486" s="26" t="s">
        <v>957</v>
      </c>
      <c r="G486" s="1">
        <v>0.88889535093264405</v>
      </c>
      <c r="H486" s="1">
        <v>1.03954051571297</v>
      </c>
      <c r="I486" s="1">
        <f>VLOOKUP(F486,'[1]SUSMB vs SHAM all proteins sum'!$B$2:$E$3214,2,FALSE)</f>
        <v>0.91984706399442895</v>
      </c>
      <c r="J486" s="29">
        <f>VLOOKUP(F486,'[1]SUSMB vs SHAM all proteins sum'!$B$2:$E$3214,3,FALSE)</f>
        <v>0.95625505001332001</v>
      </c>
      <c r="K486" s="25">
        <f>VLOOKUP($E486,[1]AllProteinsNorm!$A$1:$Q$3226,4,FALSE)</f>
        <v>163002.38372095599</v>
      </c>
      <c r="L486" s="1">
        <f>VLOOKUP($E486,[1]AllProteinsNorm!$A$1:$Q$3226,5,FALSE)</f>
        <v>92255.802812538706</v>
      </c>
      <c r="M486" s="1">
        <f>VLOOKUP($E486,[1]AllProteinsNorm!$A$1:$Q$3226,10,FALSE)</f>
        <v>366722.20814311999</v>
      </c>
      <c r="N486" s="1">
        <f>VLOOKUP($E486,[1]AllProteinsNorm!$A$1:$Q$3226,11,FALSE)</f>
        <v>156282.27359781199</v>
      </c>
      <c r="O486" s="1">
        <f>VLOOKUP($E486,[1]AllProteinsNorm!$A$1:$Q$3226,15,FALSE)</f>
        <v>268897.293109035</v>
      </c>
      <c r="P486" s="1">
        <f>VLOOKUP($E486,[1]AllProteinsNorm!$A$1:$Q$3226,6,FALSE)</f>
        <v>166942.948865585</v>
      </c>
      <c r="Q486" s="1">
        <f>VLOOKUP($E486,[1]AllProteinsNorm!$A$1:$Q$3226,8,FALSE)</f>
        <v>213810.49345258099</v>
      </c>
      <c r="R486" s="1">
        <f>VLOOKUP($E486,[1]AllProteinsNorm!$A$1:$Q$3226,13,FALSE)</f>
        <v>236086.51442230199</v>
      </c>
      <c r="S486" s="1">
        <f>VLOOKUP($E486,[1]AllProteinsNorm!$A$1:$Q$3226,16,FALSE)</f>
        <v>129914.460447181</v>
      </c>
      <c r="T486" s="1">
        <f>VLOOKUP($E486,[1]AllProteinsNorm!$A$1:$Q$3226,17,FALSE)</f>
        <v>256981.78515438101</v>
      </c>
      <c r="U486" s="1">
        <f>VLOOKUP($E486,[1]AllProteinsNorm!$A$1:$Q$3226,3,FALSE)</f>
        <v>47091.833147470003</v>
      </c>
      <c r="V486" s="1">
        <f>VLOOKUP($E486,[1]AllProteinsNorm!$A$1:$Q$3226,7,FALSE)</f>
        <v>209917.258478031</v>
      </c>
      <c r="W486" s="1">
        <f>VLOOKUP($E486,[1]AllProteinsNorm!$A$1:$Q$3226,9,FALSE)</f>
        <v>204585.430174679</v>
      </c>
      <c r="X486" s="1">
        <f>VLOOKUP($E486,[1]AllProteinsNorm!$A$1:$Q$3226,12,FALSE)</f>
        <v>414204.20635917399</v>
      </c>
      <c r="Y486" s="29">
        <f>VLOOKUP($E486,[1]AllProteinsNorm!$A$1:$Q$3226,14,FALSE)</f>
        <v>221211.02569374401</v>
      </c>
      <c r="Z486" s="25">
        <f t="shared" si="82"/>
        <v>0.7783069909663296</v>
      </c>
      <c r="AA486" s="1">
        <f t="shared" si="82"/>
        <v>0.44050482359282722</v>
      </c>
      <c r="AB486" s="1">
        <f t="shared" si="82"/>
        <v>1.7510324194339075</v>
      </c>
      <c r="AC486" s="1">
        <f t="shared" si="82"/>
        <v>0.74621967684544932</v>
      </c>
      <c r="AD486" s="1">
        <f t="shared" si="82"/>
        <v>1.2839360891614866</v>
      </c>
      <c r="AE486" s="1">
        <f t="shared" si="82"/>
        <v>0.79712247900037791</v>
      </c>
      <c r="AF486" s="1">
        <f t="shared" si="82"/>
        <v>1.0209065536181501</v>
      </c>
      <c r="AG486" s="1">
        <f t="shared" si="82"/>
        <v>1.1272705371125673</v>
      </c>
      <c r="AH486" s="1">
        <f t="shared" si="82"/>
        <v>0.62031812348680582</v>
      </c>
      <c r="AI486" s="1">
        <f t="shared" si="82"/>
        <v>1.2270416871882115</v>
      </c>
      <c r="AJ486" s="1">
        <f t="shared" si="82"/>
        <v>0.2248550120520954</v>
      </c>
      <c r="AK486" s="1">
        <f t="shared" si="82"/>
        <v>1.0023170586120269</v>
      </c>
      <c r="AL486" s="1">
        <f t="shared" si="82"/>
        <v>0.97685853985665061</v>
      </c>
      <c r="AM486" s="1">
        <f t="shared" si="82"/>
        <v>1.9777503993370107</v>
      </c>
      <c r="AN486" s="29">
        <f t="shared" si="82"/>
        <v>1.0562427606642339</v>
      </c>
      <c r="AO486" s="1">
        <f t="shared" si="78"/>
        <v>96940.388418873947</v>
      </c>
      <c r="AP486" s="1">
        <f t="shared" si="79"/>
        <v>46350.511829881107</v>
      </c>
      <c r="AQ486" s="29">
        <f t="shared" si="80"/>
        <v>116577.40504937022</v>
      </c>
    </row>
    <row r="487" spans="1:43" x14ac:dyDescent="0.2">
      <c r="A487" s="26"/>
      <c r="E487" s="25" t="s">
        <v>958</v>
      </c>
      <c r="F487" s="26" t="s">
        <v>959</v>
      </c>
      <c r="G487" s="1">
        <v>0.154671960737326</v>
      </c>
      <c r="H487" s="43">
        <v>1.91400584086387</v>
      </c>
      <c r="I487" s="1">
        <f>VLOOKUP(F487,'[1]SUSMB vs SHAM all proteins sum'!$B$2:$E$3214,2,FALSE)</f>
        <v>0.114478148526215</v>
      </c>
      <c r="J487" s="29">
        <f>VLOOKUP(F487,'[1]SUSMB vs SHAM all proteins sum'!$B$2:$E$3214,3,FALSE)</f>
        <v>2.0641327343399598</v>
      </c>
      <c r="K487" s="25">
        <f>VLOOKUP($E487,[1]AllProteinsNorm!$A$1:$Q$3226,4,FALSE)</f>
        <v>23907.3126210884</v>
      </c>
      <c r="L487" s="1">
        <f>VLOOKUP($E487,[1]AllProteinsNorm!$A$1:$Q$3226,5,FALSE)</f>
        <v>7607.1527153306997</v>
      </c>
      <c r="M487" s="1">
        <f>VLOOKUP($E487,[1]AllProteinsNorm!$A$1:$Q$3226,10,FALSE)</f>
        <v>44193.784336353798</v>
      </c>
      <c r="N487" s="1">
        <f>VLOOKUP($E487,[1]AllProteinsNorm!$A$1:$Q$3226,11,FALSE)</f>
        <v>69346.689346048996</v>
      </c>
      <c r="O487" s="1">
        <f>VLOOKUP($E487,[1]AllProteinsNorm!$A$1:$Q$3226,15,FALSE)</f>
        <v>61788.679108759199</v>
      </c>
      <c r="P487" s="1">
        <f>VLOOKUP($E487,[1]AllProteinsNorm!$A$1:$Q$3226,6,FALSE)</f>
        <v>70161.056131895995</v>
      </c>
      <c r="Q487" s="1">
        <f>VLOOKUP($E487,[1]AllProteinsNorm!$A$1:$Q$3226,8,FALSE)</f>
        <v>78276.9787600727</v>
      </c>
      <c r="R487" s="1">
        <f>VLOOKUP($E487,[1]AllProteinsNorm!$A$1:$Q$3226,13,FALSE)</f>
        <v>53948.428593803001</v>
      </c>
      <c r="S487" s="1">
        <f>VLOOKUP($E487,[1]AllProteinsNorm!$A$1:$Q$3226,16,FALSE)</f>
        <v>58134.116089484603</v>
      </c>
      <c r="T487" s="1">
        <f>VLOOKUP($E487,[1]AllProteinsNorm!$A$1:$Q$3226,17,FALSE)</f>
        <v>51359.995786867497</v>
      </c>
      <c r="U487" s="1">
        <f>VLOOKUP($E487,[1]AllProteinsNorm!$A$1:$Q$3226,3,FALSE)</f>
        <v>61489.831810463198</v>
      </c>
      <c r="V487" s="1">
        <f>VLOOKUP($E487,[1]AllProteinsNorm!$A$1:$Q$3226,7,FALSE)</f>
        <v>68993.706045293395</v>
      </c>
      <c r="W487" s="1">
        <f>VLOOKUP($E487,[1]AllProteinsNorm!$A$1:$Q$3226,9,FALSE)</f>
        <v>57459.620294481101</v>
      </c>
      <c r="X487" s="1">
        <f>VLOOKUP($E487,[1]AllProteinsNorm!$A$1:$Q$3226,12,FALSE)</f>
        <v>80248.767249035198</v>
      </c>
      <c r="Y487" s="29">
        <f>VLOOKUP($E487,[1]AllProteinsNorm!$A$1:$Q$3226,14,FALSE)</f>
        <v>65966.423198792996</v>
      </c>
      <c r="Z487" s="25">
        <f t="shared" si="82"/>
        <v>0.57790791027312183</v>
      </c>
      <c r="AA487" s="1">
        <f t="shared" si="82"/>
        <v>0.18388657054525634</v>
      </c>
      <c r="AB487" s="1">
        <f t="shared" si="82"/>
        <v>1.0682897721576086</v>
      </c>
      <c r="AC487" s="1">
        <f t="shared" si="82"/>
        <v>1.6763072018803109</v>
      </c>
      <c r="AD487" s="1">
        <f t="shared" si="82"/>
        <v>1.4936085451437029</v>
      </c>
      <c r="AE487" s="1">
        <f t="shared" si="82"/>
        <v>1.6959927690063099</v>
      </c>
      <c r="AF487" s="1">
        <f t="shared" si="82"/>
        <v>1.8921777589432682</v>
      </c>
      <c r="AG487" s="1">
        <f t="shared" si="82"/>
        <v>1.3040873361760581</v>
      </c>
      <c r="AH487" s="1">
        <f t="shared" si="82"/>
        <v>1.4052673371248878</v>
      </c>
      <c r="AI487" s="1">
        <f t="shared" si="82"/>
        <v>1.2415175351261907</v>
      </c>
      <c r="AJ487" s="1">
        <f t="shared" si="82"/>
        <v>1.4863845538743259</v>
      </c>
      <c r="AK487" s="1">
        <f t="shared" si="82"/>
        <v>1.6677745890796134</v>
      </c>
      <c r="AL487" s="1">
        <f t="shared" si="82"/>
        <v>1.3889628506459413</v>
      </c>
      <c r="AM487" s="1">
        <f t="shared" si="82"/>
        <v>1.9398415086594014</v>
      </c>
      <c r="AN487" s="29">
        <f t="shared" si="82"/>
        <v>1.5945965313298893</v>
      </c>
      <c r="AO487" s="1">
        <f t="shared" si="78"/>
        <v>23032.440862426593</v>
      </c>
      <c r="AP487" s="1">
        <f t="shared" si="79"/>
        <v>10235.410223136574</v>
      </c>
      <c r="AQ487" s="29">
        <f t="shared" si="80"/>
        <v>7769.3256001293048</v>
      </c>
    </row>
    <row r="488" spans="1:43" x14ac:dyDescent="0.2">
      <c r="A488" s="26"/>
      <c r="E488" s="25" t="s">
        <v>960</v>
      </c>
      <c r="F488" s="26" t="s">
        <v>961</v>
      </c>
      <c r="G488" s="1">
        <v>0.25947597887373097</v>
      </c>
      <c r="H488" s="1">
        <v>1.1010245754632599</v>
      </c>
      <c r="I488" s="1">
        <f>VLOOKUP(F488,'[1]SUSMB vs SHAM all proteins sum'!$B$2:$E$3214,2,FALSE)</f>
        <v>0.788185601477839</v>
      </c>
      <c r="J488" s="29">
        <f>VLOOKUP(F488,'[1]SUSMB vs SHAM all proteins sum'!$B$2:$E$3214,3,FALSE)</f>
        <v>1.0214429496050601</v>
      </c>
      <c r="K488" s="25">
        <f>VLOOKUP($E488,[1]AllProteinsNorm!$A$1:$Q$3226,4,FALSE)</f>
        <v>617062.75294917601</v>
      </c>
      <c r="L488" s="1">
        <f>VLOOKUP($E488,[1]AllProteinsNorm!$A$1:$Q$3226,5,FALSE)</f>
        <v>537926.332843557</v>
      </c>
      <c r="M488" s="1">
        <f>VLOOKUP($E488,[1]AllProteinsNorm!$A$1:$Q$3226,10,FALSE)</f>
        <v>732750.89866918605</v>
      </c>
      <c r="N488" s="1">
        <f>VLOOKUP($E488,[1]AllProteinsNorm!$A$1:$Q$3226,11,FALSE)</f>
        <v>616805.82912331098</v>
      </c>
      <c r="O488" s="1">
        <f>VLOOKUP($E488,[1]AllProteinsNorm!$A$1:$Q$3226,15,FALSE)</f>
        <v>766137.28159416805</v>
      </c>
      <c r="P488" s="1">
        <f>VLOOKUP($E488,[1]AllProteinsNorm!$A$1:$Q$3226,6,FALSE)</f>
        <v>679876.32866194902</v>
      </c>
      <c r="Q488" s="1">
        <f>VLOOKUP($E488,[1]AllProteinsNorm!$A$1:$Q$3226,8,FALSE)</f>
        <v>647695.81344782596</v>
      </c>
      <c r="R488" s="1">
        <f>VLOOKUP($E488,[1]AllProteinsNorm!$A$1:$Q$3226,13,FALSE)</f>
        <v>661480.83799228596</v>
      </c>
      <c r="S488" s="1">
        <f>VLOOKUP($E488,[1]AllProteinsNorm!$A$1:$Q$3226,16,FALSE)</f>
        <v>803700.55624701804</v>
      </c>
      <c r="T488" s="1">
        <f>VLOOKUP($E488,[1]AllProteinsNorm!$A$1:$Q$3226,17,FALSE)</f>
        <v>794394.22638398304</v>
      </c>
      <c r="U488" s="1">
        <f>VLOOKUP($E488,[1]AllProteinsNorm!$A$1:$Q$3226,3,FALSE)</f>
        <v>672611.731261465</v>
      </c>
      <c r="V488" s="1">
        <f>VLOOKUP($E488,[1]AllProteinsNorm!$A$1:$Q$3226,7,FALSE)</f>
        <v>637685.44829599396</v>
      </c>
      <c r="W488" s="1">
        <f>VLOOKUP($E488,[1]AllProteinsNorm!$A$1:$Q$3226,9,FALSE)</f>
        <v>605222.70852570899</v>
      </c>
      <c r="X488" s="1">
        <f>VLOOKUP($E488,[1]AllProteinsNorm!$A$1:$Q$3226,12,FALSE)</f>
        <v>770531.82440192194</v>
      </c>
      <c r="Y488" s="29">
        <f>VLOOKUP($E488,[1]AllProteinsNorm!$A$1:$Q$3226,14,FALSE)</f>
        <v>638936.05831928202</v>
      </c>
      <c r="Z488" s="25">
        <f t="shared" si="82"/>
        <v>0.94332397085283781</v>
      </c>
      <c r="AA488" s="1">
        <f t="shared" si="82"/>
        <v>0.8223455424898809</v>
      </c>
      <c r="AB488" s="1">
        <f t="shared" si="82"/>
        <v>1.1201802151806983</v>
      </c>
      <c r="AC488" s="1">
        <f t="shared" si="82"/>
        <v>0.94293120301445621</v>
      </c>
      <c r="AD488" s="1">
        <f t="shared" si="82"/>
        <v>1.1712190684621269</v>
      </c>
      <c r="AE488" s="1">
        <f t="shared" si="82"/>
        <v>1.0393491342282697</v>
      </c>
      <c r="AF488" s="1">
        <f t="shared" si="82"/>
        <v>0.99015373027495901</v>
      </c>
      <c r="AG488" s="1">
        <f t="shared" si="82"/>
        <v>1.0112273472279092</v>
      </c>
      <c r="AH488" s="1">
        <f t="shared" si="82"/>
        <v>1.228643272458249</v>
      </c>
      <c r="AI488" s="1">
        <f t="shared" si="82"/>
        <v>1.2144163822456946</v>
      </c>
      <c r="AJ488" s="1">
        <f t="shared" si="82"/>
        <v>1.0282435070716811</v>
      </c>
      <c r="AK488" s="1">
        <f t="shared" si="82"/>
        <v>0.97485055833728929</v>
      </c>
      <c r="AL488" s="1">
        <f t="shared" si="82"/>
        <v>0.92522370849339708</v>
      </c>
      <c r="AM488" s="1">
        <f t="shared" si="82"/>
        <v>1.1779371494865938</v>
      </c>
      <c r="AN488" s="29">
        <f t="shared" si="82"/>
        <v>0.97676240669876968</v>
      </c>
      <c r="AO488" s="1">
        <f t="shared" si="78"/>
        <v>83662.707839003473</v>
      </c>
      <c r="AP488" s="1">
        <f t="shared" si="79"/>
        <v>67482.656662996043</v>
      </c>
      <c r="AQ488" s="29">
        <f t="shared" si="80"/>
        <v>56909.828239440751</v>
      </c>
    </row>
    <row r="489" spans="1:43" x14ac:dyDescent="0.2">
      <c r="A489" s="26"/>
      <c r="E489" s="25" t="s">
        <v>962</v>
      </c>
      <c r="F489" s="26" t="s">
        <v>963</v>
      </c>
      <c r="G489" s="1">
        <v>0.77267615439944803</v>
      </c>
      <c r="H489" s="1">
        <v>1.01151745751899</v>
      </c>
      <c r="I489" s="1">
        <f>VLOOKUP(F489,'[1]SUSMB vs SHAM all proteins sum'!$B$2:$E$3214,2,FALSE)</f>
        <v>0.56362302672136799</v>
      </c>
      <c r="J489" s="29">
        <f>VLOOKUP(F489,'[1]SUSMB vs SHAM all proteins sum'!$B$2:$E$3214,3,FALSE)</f>
        <v>1.02254449993019</v>
      </c>
      <c r="K489" s="25">
        <f>VLOOKUP($E489,[1]AllProteinsNorm!$A$1:$Q$3226,4,FALSE)</f>
        <v>2174132.8871603399</v>
      </c>
      <c r="L489" s="1">
        <f>VLOOKUP($E489,[1]AllProteinsNorm!$A$1:$Q$3226,5,FALSE)</f>
        <v>1880600.0675327999</v>
      </c>
      <c r="M489" s="1">
        <f>VLOOKUP($E489,[1]AllProteinsNorm!$A$1:$Q$3226,10,FALSE)</f>
        <v>1944267.35684829</v>
      </c>
      <c r="N489" s="1">
        <f>VLOOKUP($E489,[1]AllProteinsNorm!$A$1:$Q$3226,11,FALSE)</f>
        <v>2011407.07904099</v>
      </c>
      <c r="O489" s="1">
        <f>VLOOKUP($E489,[1]AllProteinsNorm!$A$1:$Q$3226,15,FALSE)</f>
        <v>2206745.4519992098</v>
      </c>
      <c r="P489" s="1">
        <f>VLOOKUP($E489,[1]AllProteinsNorm!$A$1:$Q$3226,6,FALSE)</f>
        <v>1947262.39979879</v>
      </c>
      <c r="Q489" s="1">
        <f>VLOOKUP($E489,[1]AllProteinsNorm!$A$1:$Q$3226,8,FALSE)</f>
        <v>2222106.2054981501</v>
      </c>
      <c r="R489" s="1">
        <f>VLOOKUP($E489,[1]AllProteinsNorm!$A$1:$Q$3226,13,FALSE)</f>
        <v>2039752.6243378201</v>
      </c>
      <c r="S489" s="1">
        <f>VLOOKUP($E489,[1]AllProteinsNorm!$A$1:$Q$3226,16,FALSE)</f>
        <v>2011667.7788843899</v>
      </c>
      <c r="T489" s="1">
        <f>VLOOKUP($E489,[1]AllProteinsNorm!$A$1:$Q$3226,17,FALSE)</f>
        <v>2104430.5320478398</v>
      </c>
      <c r="U489" s="1">
        <f>VLOOKUP($E489,[1]AllProteinsNorm!$A$1:$Q$3226,3,FALSE)</f>
        <v>2085203.5823715101</v>
      </c>
      <c r="V489" s="1">
        <f>VLOOKUP($E489,[1]AllProteinsNorm!$A$1:$Q$3226,7,FALSE)</f>
        <v>2182555.9063505698</v>
      </c>
      <c r="W489" s="1">
        <f>VLOOKUP($E489,[1]AllProteinsNorm!$A$1:$Q$3226,9,FALSE)</f>
        <v>1946556.3304526601</v>
      </c>
      <c r="X489" s="1">
        <f>VLOOKUP($E489,[1]AllProteinsNorm!$A$1:$Q$3226,12,FALSE)</f>
        <v>2156450.3994795098</v>
      </c>
      <c r="Y489" s="29">
        <f>VLOOKUP($E489,[1]AllProteinsNorm!$A$1:$Q$3226,14,FALSE)</f>
        <v>2064816.8161865701</v>
      </c>
      <c r="Z489" s="25">
        <f t="shared" si="82"/>
        <v>1.0639622019254185</v>
      </c>
      <c r="AA489" s="1">
        <f t="shared" si="82"/>
        <v>0.92031512913024871</v>
      </c>
      <c r="AB489" s="1">
        <f t="shared" si="82"/>
        <v>0.95147218936827616</v>
      </c>
      <c r="AC489" s="1">
        <f t="shared" si="82"/>
        <v>0.98432856492961873</v>
      </c>
      <c r="AD489" s="1">
        <f t="shared" si="82"/>
        <v>1.0799219146464378</v>
      </c>
      <c r="AE489" s="1">
        <f t="shared" si="82"/>
        <v>0.95293788289202275</v>
      </c>
      <c r="AF489" s="1">
        <f t="shared" si="82"/>
        <v>1.0874390545657517</v>
      </c>
      <c r="AG489" s="1">
        <f t="shared" si="82"/>
        <v>0.99820011296925237</v>
      </c>
      <c r="AH489" s="1">
        <f t="shared" si="82"/>
        <v>0.98445614442628304</v>
      </c>
      <c r="AI489" s="1">
        <f t="shared" si="82"/>
        <v>1.0298517426876921</v>
      </c>
      <c r="AJ489" s="1">
        <f t="shared" si="82"/>
        <v>1.0204425902689291</v>
      </c>
      <c r="AK489" s="1">
        <f t="shared" si="82"/>
        <v>1.0680842011359646</v>
      </c>
      <c r="AL489" s="1">
        <f t="shared" si="82"/>
        <v>0.95259235153068922</v>
      </c>
      <c r="AM489" s="1">
        <f t="shared" si="82"/>
        <v>1.0553088676975426</v>
      </c>
      <c r="AN489" s="29">
        <f t="shared" si="82"/>
        <v>1.0104658548226437</v>
      </c>
      <c r="AO489" s="1">
        <f t="shared" si="78"/>
        <v>127379.3277914372</v>
      </c>
      <c r="AP489" s="1">
        <f t="shared" si="79"/>
        <v>93360.607658778768</v>
      </c>
      <c r="AQ489" s="29">
        <f t="shared" si="80"/>
        <v>82672.808488324634</v>
      </c>
    </row>
    <row r="490" spans="1:43" x14ac:dyDescent="0.2">
      <c r="A490" s="26"/>
      <c r="E490" s="25" t="s">
        <v>964</v>
      </c>
      <c r="F490" s="26" t="s">
        <v>965</v>
      </c>
      <c r="G490" s="43">
        <v>3.03797488179549E-2</v>
      </c>
      <c r="H490" s="1">
        <v>0.85460766670521904</v>
      </c>
      <c r="I490" s="1">
        <f>VLOOKUP(F490,'[1]SUSMB vs SHAM all proteins sum'!$B$2:$E$3214,2,FALSE)</f>
        <v>0.161169177433308</v>
      </c>
      <c r="J490" s="29">
        <f>VLOOKUP(F490,'[1]SUSMB vs SHAM all proteins sum'!$B$2:$E$3214,3,FALSE)</f>
        <v>0.89566328170949205</v>
      </c>
      <c r="K490" s="25">
        <f>VLOOKUP($E490,[1]AllProteinsNorm!$A$1:$Q$3226,4,FALSE)</f>
        <v>5618981.7403352195</v>
      </c>
      <c r="L490" s="1">
        <f>VLOOKUP($E490,[1]AllProteinsNorm!$A$1:$Q$3226,5,FALSE)</f>
        <v>5703201.3977413299</v>
      </c>
      <c r="M490" s="1">
        <f>VLOOKUP($E490,[1]AllProteinsNorm!$A$1:$Q$3226,10,FALSE)</f>
        <v>6111069.5007537203</v>
      </c>
      <c r="N490" s="1">
        <f>VLOOKUP($E490,[1]AllProteinsNorm!$A$1:$Q$3226,11,FALSE)</f>
        <v>6739184.5614279099</v>
      </c>
      <c r="O490" s="1">
        <f>VLOOKUP($E490,[1]AllProteinsNorm!$A$1:$Q$3226,15,FALSE)</f>
        <v>6324957.5349377999</v>
      </c>
      <c r="P490" s="1">
        <f>VLOOKUP($E490,[1]AllProteinsNorm!$A$1:$Q$3226,6,FALSE)</f>
        <v>5141284.0484575098</v>
      </c>
      <c r="Q490" s="1">
        <f>VLOOKUP($E490,[1]AllProteinsNorm!$A$1:$Q$3226,8,FALSE)</f>
        <v>5713681.6961647104</v>
      </c>
      <c r="R490" s="1">
        <f>VLOOKUP($E490,[1]AllProteinsNorm!$A$1:$Q$3226,13,FALSE)</f>
        <v>4802536.6084709102</v>
      </c>
      <c r="S490" s="1">
        <f>VLOOKUP($E490,[1]AllProteinsNorm!$A$1:$Q$3226,16,FALSE)</f>
        <v>5914489.5879675699</v>
      </c>
      <c r="T490" s="1">
        <f>VLOOKUP($E490,[1]AllProteinsNorm!$A$1:$Q$3226,17,FALSE)</f>
        <v>4560546.0160162803</v>
      </c>
      <c r="U490" s="1">
        <f>VLOOKUP($E490,[1]AllProteinsNorm!$A$1:$Q$3226,3,FALSE)</f>
        <v>4407091.7731114104</v>
      </c>
      <c r="V490" s="1">
        <f>VLOOKUP($E490,[1]AllProteinsNorm!$A$1:$Q$3226,7,FALSE)</f>
        <v>5271183.0400075698</v>
      </c>
      <c r="W490" s="1">
        <f>VLOOKUP($E490,[1]AllProteinsNorm!$A$1:$Q$3226,9,FALSE)</f>
        <v>6249674.9467909504</v>
      </c>
      <c r="X490" s="1">
        <f>VLOOKUP($E490,[1]AllProteinsNorm!$A$1:$Q$3226,12,FALSE)</f>
        <v>5395418.1417093799</v>
      </c>
      <c r="Y490" s="29">
        <f>VLOOKUP($E490,[1]AllProteinsNorm!$A$1:$Q$3226,14,FALSE)</f>
        <v>6142421.8409268502</v>
      </c>
      <c r="Z490" s="25">
        <f t="shared" si="82"/>
        <v>0.92122323711975118</v>
      </c>
      <c r="AA490" s="1">
        <f t="shared" si="82"/>
        <v>0.93503091776548763</v>
      </c>
      <c r="AB490" s="1">
        <f t="shared" si="82"/>
        <v>1.0019002530896759</v>
      </c>
      <c r="AC490" s="1">
        <f t="shared" si="82"/>
        <v>1.104878731436435</v>
      </c>
      <c r="AD490" s="1">
        <f t="shared" si="82"/>
        <v>1.03696686058865</v>
      </c>
      <c r="AE490" s="1">
        <f t="shared" si="82"/>
        <v>0.84290545030132247</v>
      </c>
      <c r="AF490" s="1">
        <f t="shared" si="82"/>
        <v>0.93674914624276895</v>
      </c>
      <c r="AG490" s="1">
        <f t="shared" si="82"/>
        <v>0.78736833919267046</v>
      </c>
      <c r="AH490" s="1">
        <f t="shared" si="82"/>
        <v>0.96967128492812915</v>
      </c>
      <c r="AI490" s="1">
        <f t="shared" si="82"/>
        <v>0.74769436137328693</v>
      </c>
      <c r="AJ490" s="1">
        <f t="shared" si="82"/>
        <v>0.72253577910137667</v>
      </c>
      <c r="AK490" s="1">
        <f t="shared" si="82"/>
        <v>0.86420218608448562</v>
      </c>
      <c r="AL490" s="1">
        <f t="shared" si="82"/>
        <v>1.0246243984208949</v>
      </c>
      <c r="AM490" s="1">
        <f t="shared" si="82"/>
        <v>0.88457033601672141</v>
      </c>
      <c r="AN490" s="29">
        <f t="shared" si="82"/>
        <v>1.0070404200523553</v>
      </c>
      <c r="AO490" s="1">
        <f t="shared" si="78"/>
        <v>411852.32046073169</v>
      </c>
      <c r="AP490" s="1">
        <f t="shared" si="79"/>
        <v>517914.49149053392</v>
      </c>
      <c r="AQ490" s="29">
        <f t="shared" si="80"/>
        <v>668165.73361215927</v>
      </c>
    </row>
    <row r="491" spans="1:43" x14ac:dyDescent="0.2">
      <c r="A491" s="26"/>
      <c r="E491" s="25" t="s">
        <v>966</v>
      </c>
      <c r="F491" s="26" t="s">
        <v>967</v>
      </c>
      <c r="G491" s="1">
        <v>0.77680872379012</v>
      </c>
      <c r="H491" s="1">
        <v>1.02174349865813</v>
      </c>
      <c r="I491" s="1">
        <f>VLOOKUP(F491,'[1]SUSMB vs SHAM all proteins sum'!$B$2:$E$3214,2,FALSE)</f>
        <v>0.38545546624907701</v>
      </c>
      <c r="J491" s="29">
        <f>VLOOKUP(F491,'[1]SUSMB vs SHAM all proteins sum'!$B$2:$E$3214,3,FALSE)</f>
        <v>0.94565841601313805</v>
      </c>
      <c r="K491" s="25">
        <f>VLOOKUP($E491,[1]AllProteinsNorm!$A$1:$Q$3226,4,FALSE)</f>
        <v>2037315.78832771</v>
      </c>
      <c r="L491" s="1">
        <f>VLOOKUP($E491,[1]AllProteinsNorm!$A$1:$Q$3226,5,FALSE)</f>
        <v>2659366.6708356198</v>
      </c>
      <c r="M491" s="1">
        <f>VLOOKUP($E491,[1]AllProteinsNorm!$A$1:$Q$3226,10,FALSE)</f>
        <v>2302489.1861231402</v>
      </c>
      <c r="N491" s="1">
        <f>VLOOKUP($E491,[1]AllProteinsNorm!$A$1:$Q$3226,11,FALSE)</f>
        <v>2203121.1812045001</v>
      </c>
      <c r="O491" s="1">
        <f>VLOOKUP($E491,[1]AllProteinsNorm!$A$1:$Q$3226,15,FALSE)</f>
        <v>2012232.3531263799</v>
      </c>
      <c r="P491" s="1">
        <f>VLOOKUP($E491,[1]AllProteinsNorm!$A$1:$Q$3226,6,FALSE)</f>
        <v>2489100.1137957401</v>
      </c>
      <c r="Q491" s="1">
        <f>VLOOKUP($E491,[1]AllProteinsNorm!$A$1:$Q$3226,8,FALSE)</f>
        <v>2285870.5273905299</v>
      </c>
      <c r="R491" s="1">
        <f>VLOOKUP($E491,[1]AllProteinsNorm!$A$1:$Q$3226,13,FALSE)</f>
        <v>2491760.0711445999</v>
      </c>
      <c r="S491" s="1">
        <f>VLOOKUP($E491,[1]AllProteinsNorm!$A$1:$Q$3226,16,FALSE)</f>
        <v>2330685.2728400598</v>
      </c>
      <c r="T491" s="1">
        <f>VLOOKUP($E491,[1]AllProteinsNorm!$A$1:$Q$3226,17,FALSE)</f>
        <v>1863701.0620102801</v>
      </c>
      <c r="U491" s="1">
        <f>VLOOKUP($E491,[1]AllProteinsNorm!$A$1:$Q$3226,3,FALSE)</f>
        <v>1855861.7779039601</v>
      </c>
      <c r="V491" s="1">
        <f>VLOOKUP($E491,[1]AllProteinsNorm!$A$1:$Q$3226,7,FALSE)</f>
        <v>2235360.1700669099</v>
      </c>
      <c r="W491" s="1">
        <f>VLOOKUP($E491,[1]AllProteinsNorm!$A$1:$Q$3226,9,FALSE)</f>
        <v>2156472.22996306</v>
      </c>
      <c r="X491" s="1">
        <f>VLOOKUP($E491,[1]AllProteinsNorm!$A$1:$Q$3226,12,FALSE)</f>
        <v>2099724.7749509201</v>
      </c>
      <c r="Y491" s="29">
        <f>VLOOKUP($E491,[1]AllProteinsNorm!$A$1:$Q$3226,14,FALSE)</f>
        <v>2226500.3434349699</v>
      </c>
      <c r="Z491" s="25">
        <f t="shared" si="82"/>
        <v>0.9083379615708459</v>
      </c>
      <c r="AA491" s="1">
        <f t="shared" si="82"/>
        <v>1.1856795665629598</v>
      </c>
      <c r="AB491" s="1">
        <f t="shared" si="82"/>
        <v>1.0265656143462789</v>
      </c>
      <c r="AC491" s="1">
        <f t="shared" si="82"/>
        <v>0.98226235436553377</v>
      </c>
      <c r="AD491" s="1">
        <f t="shared" si="82"/>
        <v>0.89715450315438094</v>
      </c>
      <c r="AE491" s="1">
        <f t="shared" si="82"/>
        <v>1.1097661621553692</v>
      </c>
      <c r="AF491" s="1">
        <f t="shared" si="82"/>
        <v>1.0191561794988655</v>
      </c>
      <c r="AG491" s="1">
        <f t="shared" si="82"/>
        <v>1.1109521050759372</v>
      </c>
      <c r="AH491" s="1">
        <f t="shared" si="82"/>
        <v>1.0391368495369435</v>
      </c>
      <c r="AI491" s="1">
        <f t="shared" si="82"/>
        <v>0.83093177471195934</v>
      </c>
      <c r="AJ491" s="1">
        <f t="shared" si="82"/>
        <v>0.82743662713292132</v>
      </c>
      <c r="AK491" s="1">
        <f t="shared" si="82"/>
        <v>0.9966361189012829</v>
      </c>
      <c r="AL491" s="1">
        <f t="shared" si="82"/>
        <v>0.96146390302930351</v>
      </c>
      <c r="AM491" s="1">
        <f t="shared" si="82"/>
        <v>0.93616303023119363</v>
      </c>
      <c r="AN491" s="29">
        <f t="shared" si="82"/>
        <v>0.99268596207786119</v>
      </c>
      <c r="AO491" s="1">
        <f t="shared" si="78"/>
        <v>234115.41799753919</v>
      </c>
      <c r="AP491" s="1">
        <f t="shared" si="79"/>
        <v>229663.40255922813</v>
      </c>
      <c r="AQ491" s="29">
        <f t="shared" si="80"/>
        <v>138581.78816140909</v>
      </c>
    </row>
    <row r="492" spans="1:43" x14ac:dyDescent="0.2">
      <c r="A492" s="26"/>
      <c r="E492" s="25" t="s">
        <v>968</v>
      </c>
      <c r="F492" s="26" t="s">
        <v>969</v>
      </c>
      <c r="G492" s="1">
        <v>0.60844665691196098</v>
      </c>
      <c r="H492" s="1">
        <v>1.0463434228898401</v>
      </c>
      <c r="I492" s="1">
        <f>VLOOKUP(F492,'[1]SUSMB vs SHAM all proteins sum'!$B$2:$E$3214,2,FALSE)</f>
        <v>0.37470928259272501</v>
      </c>
      <c r="J492" s="29">
        <f>VLOOKUP(F492,'[1]SUSMB vs SHAM all proteins sum'!$B$2:$E$3214,3,FALSE)</f>
        <v>0.93802305686434295</v>
      </c>
      <c r="K492" s="25">
        <f>VLOOKUP($E492,[1]AllProteinsNorm!$A$1:$Q$3226,4,FALSE)</f>
        <v>4657459.28676131</v>
      </c>
      <c r="L492" s="1">
        <f>VLOOKUP($E492,[1]AllProteinsNorm!$A$1:$Q$3226,5,FALSE)</f>
        <v>6235232.8117903396</v>
      </c>
      <c r="M492" s="1">
        <f>VLOOKUP($E492,[1]AllProteinsNorm!$A$1:$Q$3226,10,FALSE)</f>
        <v>4897825.9225002304</v>
      </c>
      <c r="N492" s="1">
        <f>VLOOKUP($E492,[1]AllProteinsNorm!$A$1:$Q$3226,11,FALSE)</f>
        <v>5294928.1058744201</v>
      </c>
      <c r="O492" s="1">
        <f>VLOOKUP($E492,[1]AllProteinsNorm!$A$1:$Q$3226,15,FALSE)</f>
        <v>4623979.6787351202</v>
      </c>
      <c r="P492" s="1">
        <f>VLOOKUP($E492,[1]AllProteinsNorm!$A$1:$Q$3226,6,FALSE)</f>
        <v>4974454.3135722</v>
      </c>
      <c r="Q492" s="1">
        <f>VLOOKUP($E492,[1]AllProteinsNorm!$A$1:$Q$3226,8,FALSE)</f>
        <v>5810229.7905975003</v>
      </c>
      <c r="R492" s="1">
        <f>VLOOKUP($E492,[1]AllProteinsNorm!$A$1:$Q$3226,13,FALSE)</f>
        <v>4862152.6200750899</v>
      </c>
      <c r="S492" s="1">
        <f>VLOOKUP($E492,[1]AllProteinsNorm!$A$1:$Q$3226,16,FALSE)</f>
        <v>6615047.77561065</v>
      </c>
      <c r="T492" s="1">
        <f>VLOOKUP($E492,[1]AllProteinsNorm!$A$1:$Q$3226,17,FALSE)</f>
        <v>4698421.6317653405</v>
      </c>
      <c r="U492" s="1">
        <f>VLOOKUP($E492,[1]AllProteinsNorm!$A$1:$Q$3226,3,FALSE)</f>
        <v>4696231.1664462304</v>
      </c>
      <c r="V492" s="1">
        <f>VLOOKUP($E492,[1]AllProteinsNorm!$A$1:$Q$3226,7,FALSE)</f>
        <v>4519138.1351517001</v>
      </c>
      <c r="W492" s="1">
        <f>VLOOKUP($E492,[1]AllProteinsNorm!$A$1:$Q$3226,9,FALSE)</f>
        <v>5274987.9956947695</v>
      </c>
      <c r="X492" s="1">
        <f>VLOOKUP($E492,[1]AllProteinsNorm!$A$1:$Q$3226,12,FALSE)</f>
        <v>4320586.4861257197</v>
      </c>
      <c r="Y492" s="29">
        <f>VLOOKUP($E492,[1]AllProteinsNorm!$A$1:$Q$3226,14,FALSE)</f>
        <v>5228527.2697411599</v>
      </c>
      <c r="Z492" s="25">
        <f t="shared" si="82"/>
        <v>0.90578827430204623</v>
      </c>
      <c r="AA492" s="1">
        <f t="shared" si="82"/>
        <v>1.2126355638828177</v>
      </c>
      <c r="AB492" s="1">
        <f t="shared" si="82"/>
        <v>0.95253506622884021</v>
      </c>
      <c r="AC492" s="1">
        <f t="shared" si="82"/>
        <v>1.0297639756521586</v>
      </c>
      <c r="AD492" s="1">
        <f t="shared" si="82"/>
        <v>0.89927711993413784</v>
      </c>
      <c r="AE492" s="1">
        <f t="shared" si="82"/>
        <v>0.96743784773224806</v>
      </c>
      <c r="AF492" s="1">
        <f t="shared" si="82"/>
        <v>1.1299804660199844</v>
      </c>
      <c r="AG492" s="1">
        <f t="shared" si="82"/>
        <v>0.94559727954025441</v>
      </c>
      <c r="AH492" s="1">
        <f t="shared" si="82"/>
        <v>1.286502434090528</v>
      </c>
      <c r="AI492" s="1">
        <f t="shared" si="82"/>
        <v>0.91375468034192953</v>
      </c>
      <c r="AJ492" s="1">
        <f t="shared" si="82"/>
        <v>0.91332867601657663</v>
      </c>
      <c r="AK492" s="1">
        <f t="shared" si="82"/>
        <v>0.87888741065476272</v>
      </c>
      <c r="AL492" s="1">
        <f t="shared" si="82"/>
        <v>1.0258859990823241</v>
      </c>
      <c r="AM492" s="1">
        <f t="shared" si="82"/>
        <v>0.84027284755116793</v>
      </c>
      <c r="AN492" s="29">
        <f t="shared" si="82"/>
        <v>1.0168502613134591</v>
      </c>
      <c r="AO492" s="1">
        <f t="shared" si="78"/>
        <v>596873.63093935547</v>
      </c>
      <c r="AP492" s="1">
        <f t="shared" si="79"/>
        <v>722065.86951287207</v>
      </c>
      <c r="AQ492" s="29">
        <f t="shared" si="80"/>
        <v>381687.38501210685</v>
      </c>
    </row>
    <row r="493" spans="1:43" x14ac:dyDescent="0.2">
      <c r="A493" s="26"/>
      <c r="E493" s="25" t="s">
        <v>970</v>
      </c>
      <c r="F493" s="26" t="s">
        <v>971</v>
      </c>
      <c r="G493" s="1">
        <v>0.78714316090594105</v>
      </c>
      <c r="H493" s="1">
        <v>0.90481744965895605</v>
      </c>
      <c r="I493" s="1">
        <f>VLOOKUP(F493,'[1]SUSMB vs SHAM all proteins sum'!$B$2:$E$3214,2,FALSE)</f>
        <v>0.291880027519968</v>
      </c>
      <c r="J493" s="29">
        <f>VLOOKUP(F493,'[1]SUSMB vs SHAM all proteins sum'!$B$2:$E$3214,3,FALSE)</f>
        <v>0.44461723939622499</v>
      </c>
      <c r="K493" s="25">
        <f>VLOOKUP($E493,[1]AllProteinsNorm!$A$1:$Q$3226,4,FALSE)</f>
        <v>72245.090668838893</v>
      </c>
      <c r="L493" s="1">
        <f>VLOOKUP($E493,[1]AllProteinsNorm!$A$1:$Q$3226,5,FALSE)</f>
        <v>85387.819896672198</v>
      </c>
      <c r="M493" s="1">
        <f>VLOOKUP($E493,[1]AllProteinsNorm!$A$1:$Q$3226,10,FALSE)</f>
        <v>18853.1453527351</v>
      </c>
      <c r="N493" s="1">
        <f>VLOOKUP($E493,[1]AllProteinsNorm!$A$1:$Q$3226,11,FALSE)</f>
        <v>73978.311563954107</v>
      </c>
      <c r="O493" s="1">
        <f>VLOOKUP($E493,[1]AllProteinsNorm!$A$1:$Q$3226,15,FALSE)</f>
        <v>73908.610368421607</v>
      </c>
      <c r="P493" s="1">
        <f>VLOOKUP($E493,[1]AllProteinsNorm!$A$1:$Q$3226,6,FALSE)</f>
        <v>60000.6507919344</v>
      </c>
      <c r="Q493" s="1">
        <f>VLOOKUP($E493,[1]AllProteinsNorm!$A$1:$Q$3226,8,FALSE)</f>
        <v>34348.171847674501</v>
      </c>
      <c r="R493" s="1">
        <f>VLOOKUP($E493,[1]AllProteinsNorm!$A$1:$Q$3226,13,FALSE)</f>
        <v>76082.643782682906</v>
      </c>
      <c r="S493" s="1">
        <f>VLOOKUP($E493,[1]AllProteinsNorm!$A$1:$Q$3226,16,FALSE)</f>
        <v>87543.456603655606</v>
      </c>
      <c r="T493" s="1">
        <f>VLOOKUP($E493,[1]AllProteinsNorm!$A$1:$Q$3226,17,FALSE)</f>
        <v>28094.641648696201</v>
      </c>
      <c r="U493" s="1">
        <f>VLOOKUP($E493,[1]AllProteinsNorm!$A$1:$Q$3226,3,FALSE)</f>
        <v>38929.393138418098</v>
      </c>
      <c r="V493" s="1">
        <f>VLOOKUP($E493,[1]AllProteinsNorm!$A$1:$Q$3226,7,FALSE)</f>
        <v>1872.8495615425099</v>
      </c>
      <c r="W493" s="1">
        <f>VLOOKUP($E493,[1]AllProteinsNorm!$A$1:$Q$3226,9,FALSE)</f>
        <v>65348.898364420696</v>
      </c>
      <c r="X493" s="1">
        <f>VLOOKUP($E493,[1]AllProteinsNorm!$A$1:$Q$3226,12,FALSE)</f>
        <v>41050.454949724997</v>
      </c>
      <c r="Y493" s="29">
        <f>VLOOKUP($E493,[1]AllProteinsNorm!$A$1:$Q$3226,14,FALSE)</f>
        <v>56491.388571061601</v>
      </c>
      <c r="Z493" s="25">
        <f t="shared" si="82"/>
        <v>1.11361142268313</v>
      </c>
      <c r="AA493" s="1">
        <f t="shared" si="82"/>
        <v>1.3161981072294258</v>
      </c>
      <c r="AB493" s="1">
        <f t="shared" si="82"/>
        <v>0.29060906179147306</v>
      </c>
      <c r="AC493" s="1">
        <f t="shared" si="82"/>
        <v>1.1403279036088836</v>
      </c>
      <c r="AD493" s="1">
        <f t="shared" si="82"/>
        <v>1.1392535046870875</v>
      </c>
      <c r="AE493" s="1">
        <f t="shared" si="82"/>
        <v>0.92487128843953059</v>
      </c>
      <c r="AF493" s="1">
        <f t="shared" si="82"/>
        <v>0.52945488978882038</v>
      </c>
      <c r="AG493" s="1">
        <f t="shared" si="82"/>
        <v>1.1727648259547683</v>
      </c>
      <c r="AH493" s="1">
        <f t="shared" si="82"/>
        <v>1.3494258551335083</v>
      </c>
      <c r="AI493" s="1">
        <f t="shared" si="82"/>
        <v>0.43306075979044961</v>
      </c>
      <c r="AJ493" s="1">
        <f t="shared" si="82"/>
        <v>0.60007145780721605</v>
      </c>
      <c r="AK493" s="1">
        <f t="shared" si="82"/>
        <v>2.8868766657945567E-2</v>
      </c>
      <c r="AL493" s="1">
        <f t="shared" si="82"/>
        <v>1.0073110713080844</v>
      </c>
      <c r="AM493" s="1">
        <f t="shared" si="82"/>
        <v>0.63276625602008807</v>
      </c>
      <c r="AN493" s="29">
        <f t="shared" si="82"/>
        <v>0.87077827729960666</v>
      </c>
      <c r="AO493" s="1">
        <f t="shared" si="78"/>
        <v>23484.38425275507</v>
      </c>
      <c r="AP493" s="1">
        <f t="shared" si="79"/>
        <v>23041.051219735727</v>
      </c>
      <c r="AQ493" s="29">
        <f t="shared" si="80"/>
        <v>21761.131282506663</v>
      </c>
    </row>
    <row r="494" spans="1:43" x14ac:dyDescent="0.2">
      <c r="A494" s="26"/>
      <c r="E494" s="25" t="s">
        <v>972</v>
      </c>
      <c r="F494" s="26" t="s">
        <v>973</v>
      </c>
      <c r="G494" s="1">
        <v>0.782757083621614</v>
      </c>
      <c r="H494" s="1">
        <v>1.0385723273059599</v>
      </c>
      <c r="I494" s="1">
        <f>VLOOKUP(F494,'[1]SUSMB vs SHAM all proteins sum'!$B$2:$E$3214,2,FALSE)</f>
        <v>0.32288539322676502</v>
      </c>
      <c r="J494" s="29">
        <f>VLOOKUP(F494,'[1]SUSMB vs SHAM all proteins sum'!$B$2:$E$3214,3,FALSE)</f>
        <v>0.88004386132679802</v>
      </c>
      <c r="K494" s="25">
        <f>VLOOKUP($E494,[1]AllProteinsNorm!$A$1:$Q$3226,4,FALSE)</f>
        <v>298275.54231072002</v>
      </c>
      <c r="L494" s="1">
        <f>VLOOKUP($E494,[1]AllProteinsNorm!$A$1:$Q$3226,5,FALSE)</f>
        <v>238893.14499752899</v>
      </c>
      <c r="M494" s="1">
        <f>VLOOKUP($E494,[1]AllProteinsNorm!$A$1:$Q$3226,10,FALSE)</f>
        <v>187260.798957561</v>
      </c>
      <c r="N494" s="1">
        <f>VLOOKUP($E494,[1]AllProteinsNorm!$A$1:$Q$3226,11,FALSE)</f>
        <v>185005.810239627</v>
      </c>
      <c r="O494" s="1">
        <f>VLOOKUP($E494,[1]AllProteinsNorm!$A$1:$Q$3226,15,FALSE)</f>
        <v>296203.78842570999</v>
      </c>
      <c r="P494" s="1">
        <f>VLOOKUP($E494,[1]AllProteinsNorm!$A$1:$Q$3226,6,FALSE)</f>
        <v>231929.85004707001</v>
      </c>
      <c r="Q494" s="1">
        <f>VLOOKUP($E494,[1]AllProteinsNorm!$A$1:$Q$3226,8,FALSE)</f>
        <v>307774.22284053499</v>
      </c>
      <c r="R494" s="1">
        <f>VLOOKUP($E494,[1]AllProteinsNorm!$A$1:$Q$3226,13,FALSE)</f>
        <v>189597.830420507</v>
      </c>
      <c r="S494" s="1">
        <f>VLOOKUP($E494,[1]AllProteinsNorm!$A$1:$Q$3226,16,FALSE)</f>
        <v>272820.65573095402</v>
      </c>
      <c r="T494" s="1">
        <f>VLOOKUP($E494,[1]AllProteinsNorm!$A$1:$Q$3226,17,FALSE)</f>
        <v>239292.12788119999</v>
      </c>
      <c r="U494" s="1">
        <f>VLOOKUP($E494,[1]AllProteinsNorm!$A$1:$Q$3226,3,FALSE)</f>
        <v>191525.022892268</v>
      </c>
      <c r="V494" s="1">
        <f>VLOOKUP($E494,[1]AllProteinsNorm!$A$1:$Q$3226,7,FALSE)</f>
        <v>224843.15471482801</v>
      </c>
      <c r="W494" s="1">
        <f>VLOOKUP($E494,[1]AllProteinsNorm!$A$1:$Q$3226,9,FALSE)</f>
        <v>254547.75506056799</v>
      </c>
      <c r="X494" s="1">
        <f>VLOOKUP($E494,[1]AllProteinsNorm!$A$1:$Q$3226,12,FALSE)</f>
        <v>187693.23319004601</v>
      </c>
      <c r="Y494" s="29">
        <f>VLOOKUP($E494,[1]AllProteinsNorm!$A$1:$Q$3226,14,FALSE)</f>
        <v>187604.25764206299</v>
      </c>
      <c r="Z494" s="25">
        <f t="shared" si="82"/>
        <v>1.2370017944787941</v>
      </c>
      <c r="AA494" s="1">
        <f t="shared" si="82"/>
        <v>0.99073241728544303</v>
      </c>
      <c r="AB494" s="1">
        <f t="shared" si="82"/>
        <v>0.77660388294501614</v>
      </c>
      <c r="AC494" s="1">
        <f t="shared" si="82"/>
        <v>0.76725204313607875</v>
      </c>
      <c r="AD494" s="1">
        <f t="shared" si="82"/>
        <v>1.2284098621546675</v>
      </c>
      <c r="AE494" s="1">
        <f t="shared" si="82"/>
        <v>0.96185439301810338</v>
      </c>
      <c r="AF494" s="1">
        <f t="shared" si="82"/>
        <v>1.2763945142758526</v>
      </c>
      <c r="AG494" s="1">
        <f t="shared" si="82"/>
        <v>0.78629596862868278</v>
      </c>
      <c r="AH494" s="1">
        <f t="shared" si="82"/>
        <v>1.1314358465184238</v>
      </c>
      <c r="AI494" s="1">
        <f t="shared" si="82"/>
        <v>0.9923870703597244</v>
      </c>
      <c r="AJ494" s="1">
        <f t="shared" si="82"/>
        <v>0.79428837902682048</v>
      </c>
      <c r="AK494" s="1">
        <f t="shared" si="82"/>
        <v>0.93246460539087694</v>
      </c>
      <c r="AL494" s="1">
        <f t="shared" si="82"/>
        <v>1.0556548731791695</v>
      </c>
      <c r="AM494" s="1">
        <f t="shared" si="82"/>
        <v>0.77839726472024995</v>
      </c>
      <c r="AN494" s="29">
        <f t="shared" si="82"/>
        <v>0.77802826727692265</v>
      </c>
      <c r="AO494" s="1">
        <f t="shared" si="78"/>
        <v>49710.268901363917</v>
      </c>
      <c r="AP494" s="1">
        <f t="shared" si="79"/>
        <v>39833.434617735023</v>
      </c>
      <c r="AQ494" s="29">
        <f t="shared" si="80"/>
        <v>26617.437859096088</v>
      </c>
    </row>
    <row r="495" spans="1:43" x14ac:dyDescent="0.2">
      <c r="A495" s="26"/>
      <c r="E495" s="25" t="s">
        <v>974</v>
      </c>
      <c r="F495" s="26" t="s">
        <v>975</v>
      </c>
      <c r="G495" s="1">
        <v>7.6674788239121203E-2</v>
      </c>
      <c r="H495" s="1">
        <v>1.06201394788907</v>
      </c>
      <c r="I495" s="1">
        <f>VLOOKUP(F495,'[1]SUSMB vs SHAM all proteins sum'!$B$2:$E$3214,2,FALSE)</f>
        <v>0.23131288103923001</v>
      </c>
      <c r="J495" s="29">
        <f>VLOOKUP(F495,'[1]SUSMB vs SHAM all proteins sum'!$B$2:$E$3214,3,FALSE)</f>
        <v>1.0562691254272101</v>
      </c>
      <c r="K495" s="25">
        <f>VLOOKUP($E495,[1]AllProteinsNorm!$A$1:$Q$3226,4,FALSE)</f>
        <v>6120981.5393693196</v>
      </c>
      <c r="L495" s="1">
        <f>VLOOKUP($E495,[1]AllProteinsNorm!$A$1:$Q$3226,5,FALSE)</f>
        <v>6151446.1003884403</v>
      </c>
      <c r="M495" s="1">
        <f>VLOOKUP($E495,[1]AllProteinsNorm!$A$1:$Q$3226,10,FALSE)</f>
        <v>6572351.25305025</v>
      </c>
      <c r="N495" s="1">
        <f>VLOOKUP($E495,[1]AllProteinsNorm!$A$1:$Q$3226,11,FALSE)</f>
        <v>6454454.6294557704</v>
      </c>
      <c r="O495" s="1">
        <f>VLOOKUP($E495,[1]AllProteinsNorm!$A$1:$Q$3226,15,FALSE)</f>
        <v>7050967.2609037999</v>
      </c>
      <c r="P495" s="1">
        <f>VLOOKUP($E495,[1]AllProteinsNorm!$A$1:$Q$3226,6,FALSE)</f>
        <v>6775653.9163416</v>
      </c>
      <c r="Q495" s="1">
        <f>VLOOKUP($E495,[1]AllProteinsNorm!$A$1:$Q$3226,8,FALSE)</f>
        <v>6616263.0904094903</v>
      </c>
      <c r="R495" s="1">
        <f>VLOOKUP($E495,[1]AllProteinsNorm!$A$1:$Q$3226,13,FALSE)</f>
        <v>6909025.2251420198</v>
      </c>
      <c r="S495" s="1">
        <f>VLOOKUP($E495,[1]AllProteinsNorm!$A$1:$Q$3226,16,FALSE)</f>
        <v>6799079.6988304202</v>
      </c>
      <c r="T495" s="1">
        <f>VLOOKUP($E495,[1]AllProteinsNorm!$A$1:$Q$3226,17,FALSE)</f>
        <v>7225160.8512247596</v>
      </c>
      <c r="U495" s="1">
        <f>VLOOKUP($E495,[1]AllProteinsNorm!$A$1:$Q$3226,3,FALSE)</f>
        <v>7522804.7475608299</v>
      </c>
      <c r="V495" s="1">
        <f>VLOOKUP($E495,[1]AllProteinsNorm!$A$1:$Q$3226,7,FALSE)</f>
        <v>6112751.0084665399</v>
      </c>
      <c r="W495" s="1">
        <f>VLOOKUP($E495,[1]AllProteinsNorm!$A$1:$Q$3226,9,FALSE)</f>
        <v>6706688.1162795601</v>
      </c>
      <c r="X495" s="1">
        <f>VLOOKUP($E495,[1]AllProteinsNorm!$A$1:$Q$3226,12,FALSE)</f>
        <v>6889305.0005599204</v>
      </c>
      <c r="Y495" s="29">
        <f>VLOOKUP($E495,[1]AllProteinsNorm!$A$1:$Q$3226,14,FALSE)</f>
        <v>6969477.4697305104</v>
      </c>
      <c r="Z495" s="25">
        <f t="shared" si="82"/>
        <v>0.94605000760214475</v>
      </c>
      <c r="AA495" s="1">
        <f t="shared" si="82"/>
        <v>0.95075856586169227</v>
      </c>
      <c r="AB495" s="1">
        <f t="shared" si="82"/>
        <v>1.0158130543149471</v>
      </c>
      <c r="AC495" s="1">
        <f t="shared" si="82"/>
        <v>0.997591123578767</v>
      </c>
      <c r="AD495" s="1">
        <f t="shared" si="82"/>
        <v>1.0897872486424491</v>
      </c>
      <c r="AE495" s="1">
        <f t="shared" si="82"/>
        <v>1.0472352183772382</v>
      </c>
      <c r="AF495" s="1">
        <f t="shared" si="82"/>
        <v>1.0226000040550067</v>
      </c>
      <c r="AG495" s="1">
        <f t="shared" si="82"/>
        <v>1.067848893960639</v>
      </c>
      <c r="AH495" s="1">
        <f t="shared" si="82"/>
        <v>1.0508558732606244</v>
      </c>
      <c r="AI495" s="1">
        <f t="shared" si="82"/>
        <v>1.1167103567072987</v>
      </c>
      <c r="AJ495" s="1">
        <f t="shared" si="82"/>
        <v>1.1627137645889183</v>
      </c>
      <c r="AK495" s="1">
        <f t="shared" si="82"/>
        <v>0.94477790871194833</v>
      </c>
      <c r="AL495" s="1">
        <f t="shared" si="82"/>
        <v>1.0365759645870849</v>
      </c>
      <c r="AM495" s="1">
        <f t="shared" si="82"/>
        <v>1.0648009647199093</v>
      </c>
      <c r="AN495" s="29">
        <f t="shared" si="82"/>
        <v>1.0771923049944192</v>
      </c>
      <c r="AO495" s="1">
        <f t="shared" si="78"/>
        <v>338091.95806595078</v>
      </c>
      <c r="AP495" s="1">
        <f t="shared" si="79"/>
        <v>202905.05734747971</v>
      </c>
      <c r="AQ495" s="29">
        <f t="shared" si="80"/>
        <v>454330.42268625129</v>
      </c>
    </row>
    <row r="496" spans="1:43" x14ac:dyDescent="0.2">
      <c r="A496" s="26"/>
      <c r="E496" s="25" t="s">
        <v>976</v>
      </c>
      <c r="F496" s="26" t="s">
        <v>977</v>
      </c>
      <c r="G496" s="1">
        <v>0.60781438790934506</v>
      </c>
      <c r="H496" s="1">
        <v>1.0639046784283199</v>
      </c>
      <c r="I496" s="1">
        <f>VLOOKUP(F496,'[1]SUSMB vs SHAM all proteins sum'!$B$2:$E$3214,2,FALSE)</f>
        <v>0.194805112504743</v>
      </c>
      <c r="J496" s="29">
        <f>VLOOKUP(F496,'[1]SUSMB vs SHAM all proteins sum'!$B$2:$E$3214,3,FALSE)</f>
        <v>1.1955392787205199</v>
      </c>
      <c r="K496" s="25">
        <f>VLOOKUP($E496,[1]AllProteinsNorm!$A$1:$Q$3226,4,FALSE)</f>
        <v>2409378.8333409</v>
      </c>
      <c r="L496" s="1">
        <f>VLOOKUP($E496,[1]AllProteinsNorm!$A$1:$Q$3226,5,FALSE)</f>
        <v>3657659.1777933501</v>
      </c>
      <c r="M496" s="1">
        <f>VLOOKUP($E496,[1]AllProteinsNorm!$A$1:$Q$3226,10,FALSE)</f>
        <v>4233773.7882369095</v>
      </c>
      <c r="N496" s="1">
        <f>VLOOKUP($E496,[1]AllProteinsNorm!$A$1:$Q$3226,11,FALSE)</f>
        <v>4513752.4585762704</v>
      </c>
      <c r="O496" s="1">
        <f>VLOOKUP($E496,[1]AllProteinsNorm!$A$1:$Q$3226,15,FALSE)</f>
        <v>3597823.2472539698</v>
      </c>
      <c r="P496" s="1">
        <f>VLOOKUP($E496,[1]AllProteinsNorm!$A$1:$Q$3226,6,FALSE)</f>
        <v>3748109.26894783</v>
      </c>
      <c r="Q496" s="1">
        <f>VLOOKUP($E496,[1]AllProteinsNorm!$A$1:$Q$3226,8,FALSE)</f>
        <v>3824996.54747034</v>
      </c>
      <c r="R496" s="1">
        <f>VLOOKUP($E496,[1]AllProteinsNorm!$A$1:$Q$3226,13,FALSE)</f>
        <v>3776003.5456772898</v>
      </c>
      <c r="S496" s="1">
        <f>VLOOKUP($E496,[1]AllProteinsNorm!$A$1:$Q$3226,16,FALSE)</f>
        <v>4402694.8918628404</v>
      </c>
      <c r="T496" s="1">
        <f>VLOOKUP($E496,[1]AllProteinsNorm!$A$1:$Q$3226,17,FALSE)</f>
        <v>3465236.3118572598</v>
      </c>
      <c r="U496" s="1">
        <f>VLOOKUP($E496,[1]AllProteinsNorm!$A$1:$Q$3226,3,FALSE)</f>
        <v>3884464.4146813401</v>
      </c>
      <c r="V496" s="1">
        <f>VLOOKUP($E496,[1]AllProteinsNorm!$A$1:$Q$3226,7,FALSE)</f>
        <v>3879013.5693454901</v>
      </c>
      <c r="W496" s="1">
        <f>VLOOKUP($E496,[1]AllProteinsNorm!$A$1:$Q$3226,9,FALSE)</f>
        <v>4948277.3724170998</v>
      </c>
      <c r="X496" s="1">
        <f>VLOOKUP($E496,[1]AllProteinsNorm!$A$1:$Q$3226,12,FALSE)</f>
        <v>3892175.0155820502</v>
      </c>
      <c r="Y496" s="29">
        <f>VLOOKUP($E496,[1]AllProteinsNorm!$A$1:$Q$3226,14,FALSE)</f>
        <v>5099574.5016962504</v>
      </c>
      <c r="Z496" s="25">
        <f t="shared" si="82"/>
        <v>0.65428202416994097</v>
      </c>
      <c r="AA496" s="1">
        <f t="shared" si="82"/>
        <v>0.99326042773108081</v>
      </c>
      <c r="AB496" s="1">
        <f t="shared" si="82"/>
        <v>1.1497079851922765</v>
      </c>
      <c r="AC496" s="1">
        <f t="shared" si="82"/>
        <v>1.225737959648405</v>
      </c>
      <c r="AD496" s="1">
        <f t="shared" si="82"/>
        <v>0.97701160325829672</v>
      </c>
      <c r="AE496" s="1">
        <f t="shared" si="82"/>
        <v>1.0178227206789476</v>
      </c>
      <c r="AF496" s="1">
        <f t="shared" si="82"/>
        <v>1.0387019462820342</v>
      </c>
      <c r="AG496" s="1">
        <f t="shared" si="82"/>
        <v>1.0253975875237769</v>
      </c>
      <c r="AH496" s="1">
        <f t="shared" si="82"/>
        <v>1.1955795766896344</v>
      </c>
      <c r="AI496" s="1">
        <f t="shared" si="82"/>
        <v>0.9410067843940253</v>
      </c>
      <c r="AJ496" s="1">
        <f t="shared" si="82"/>
        <v>1.054850820835701</v>
      </c>
      <c r="AK496" s="1">
        <f t="shared" si="82"/>
        <v>1.0533706093926412</v>
      </c>
      <c r="AL496" s="1">
        <f t="shared" si="82"/>
        <v>1.343735941636911</v>
      </c>
      <c r="AM496" s="1">
        <f t="shared" si="82"/>
        <v>1.0569446831603266</v>
      </c>
      <c r="AN496" s="29">
        <f t="shared" si="82"/>
        <v>1.3848216317019313</v>
      </c>
      <c r="AO496" s="1">
        <f t="shared" si="78"/>
        <v>724362.91468490777</v>
      </c>
      <c r="AP496" s="1">
        <f t="shared" si="79"/>
        <v>306522.37872925703</v>
      </c>
      <c r="AQ496" s="29">
        <f t="shared" si="80"/>
        <v>559914.40488737647</v>
      </c>
    </row>
    <row r="497" spans="1:43" x14ac:dyDescent="0.2">
      <c r="A497" s="26"/>
      <c r="E497" s="25" t="s">
        <v>978</v>
      </c>
      <c r="F497" s="26" t="s">
        <v>979</v>
      </c>
      <c r="G497" s="1">
        <v>0.60169006013094795</v>
      </c>
      <c r="H497" s="1">
        <v>0.93868975949204403</v>
      </c>
      <c r="I497" s="1">
        <f>VLOOKUP(F497,'[1]SUSMB vs SHAM all proteins sum'!$B$2:$E$3214,2,FALSE)</f>
        <v>0.16663012185869999</v>
      </c>
      <c r="J497" s="29">
        <f>VLOOKUP(F497,'[1]SUSMB vs SHAM all proteins sum'!$B$2:$E$3214,3,FALSE)</f>
        <v>0.76967616578283404</v>
      </c>
      <c r="K497" s="25">
        <f>VLOOKUP($E497,[1]AllProteinsNorm!$A$1:$Q$3226,4,FALSE)</f>
        <v>250340.87209425101</v>
      </c>
      <c r="L497" s="1">
        <f>VLOOKUP($E497,[1]AllProteinsNorm!$A$1:$Q$3226,5,FALSE)</f>
        <v>193095.15847492599</v>
      </c>
      <c r="M497" s="1">
        <f>VLOOKUP($E497,[1]AllProteinsNorm!$A$1:$Q$3226,10,FALSE)</f>
        <v>274592.83022963197</v>
      </c>
      <c r="N497" s="1">
        <f>VLOOKUP($E497,[1]AllProteinsNorm!$A$1:$Q$3226,11,FALSE)</f>
        <v>199575.165323614</v>
      </c>
      <c r="O497" s="1">
        <f>VLOOKUP($E497,[1]AllProteinsNorm!$A$1:$Q$3226,15,FALSE)</f>
        <v>281798.197879799</v>
      </c>
      <c r="P497" s="1">
        <f>VLOOKUP($E497,[1]AllProteinsNorm!$A$1:$Q$3226,6,FALSE)</f>
        <v>259844.02783584999</v>
      </c>
      <c r="Q497" s="1">
        <f>VLOOKUP($E497,[1]AllProteinsNorm!$A$1:$Q$3226,8,FALSE)</f>
        <v>225070.40178991799</v>
      </c>
      <c r="R497" s="1">
        <f>VLOOKUP($E497,[1]AllProteinsNorm!$A$1:$Q$3226,13,FALSE)</f>
        <v>268071.45822421002</v>
      </c>
      <c r="S497" s="1">
        <f>VLOOKUP($E497,[1]AllProteinsNorm!$A$1:$Q$3226,16,FALSE)</f>
        <v>167350.41565638699</v>
      </c>
      <c r="T497" s="1">
        <f>VLOOKUP($E497,[1]AllProteinsNorm!$A$1:$Q$3226,17,FALSE)</f>
        <v>207366.668362347</v>
      </c>
      <c r="U497" s="1">
        <f>VLOOKUP($E497,[1]AllProteinsNorm!$A$1:$Q$3226,3,FALSE)</f>
        <v>106062.057323378</v>
      </c>
      <c r="V497" s="1">
        <f>VLOOKUP($E497,[1]AllProteinsNorm!$A$1:$Q$3226,7,FALSE)</f>
        <v>221993.563402459</v>
      </c>
      <c r="W497" s="1">
        <f>VLOOKUP($E497,[1]AllProteinsNorm!$A$1:$Q$3226,9,FALSE)</f>
        <v>196999.217099945</v>
      </c>
      <c r="X497" s="1">
        <f>VLOOKUP($E497,[1]AllProteinsNorm!$A$1:$Q$3226,12,FALSE)</f>
        <v>258276.17254016001</v>
      </c>
      <c r="Y497" s="29">
        <f>VLOOKUP($E497,[1]AllProteinsNorm!$A$1:$Q$3226,14,FALSE)</f>
        <v>168316.994351531</v>
      </c>
      <c r="Z497" s="25">
        <f t="shared" si="82"/>
        <v>1.0436068363242723</v>
      </c>
      <c r="AA497" s="1">
        <f t="shared" si="82"/>
        <v>0.80496415051906833</v>
      </c>
      <c r="AB497" s="1">
        <f t="shared" si="82"/>
        <v>1.1447070246099662</v>
      </c>
      <c r="AC497" s="1">
        <f t="shared" si="82"/>
        <v>0.83197763573283257</v>
      </c>
      <c r="AD497" s="1">
        <f t="shared" si="82"/>
        <v>1.1747443528138604</v>
      </c>
      <c r="AE497" s="1">
        <f t="shared" si="82"/>
        <v>1.0832230532672773</v>
      </c>
      <c r="AF497" s="1">
        <f t="shared" si="82"/>
        <v>0.93826073224582007</v>
      </c>
      <c r="AG497" s="1">
        <f t="shared" si="82"/>
        <v>1.1175210986757074</v>
      </c>
      <c r="AH497" s="1">
        <f t="shared" si="82"/>
        <v>0.69764092606883876</v>
      </c>
      <c r="AI497" s="1">
        <f t="shared" si="82"/>
        <v>0.86445841191788064</v>
      </c>
      <c r="AJ497" s="1">
        <f t="shared" si="82"/>
        <v>0.44214549214968568</v>
      </c>
      <c r="AK497" s="1">
        <f t="shared" si="82"/>
        <v>0.92543418279524436</v>
      </c>
      <c r="AL497" s="1">
        <f t="shared" si="82"/>
        <v>0.82123916880272529</v>
      </c>
      <c r="AM497" s="1">
        <f t="shared" si="82"/>
        <v>1.0766870669888033</v>
      </c>
      <c r="AN497" s="29">
        <f t="shared" si="82"/>
        <v>0.70167034453997801</v>
      </c>
      <c r="AO497" s="1">
        <f t="shared" si="78"/>
        <v>37107.537872624634</v>
      </c>
      <c r="AP497" s="1">
        <f t="shared" si="79"/>
        <v>36612.045815680955</v>
      </c>
      <c r="AQ497" s="29">
        <f t="shared" si="80"/>
        <v>51476.986405108575</v>
      </c>
    </row>
    <row r="498" spans="1:43" x14ac:dyDescent="0.2">
      <c r="A498" s="26"/>
      <c r="E498" s="25" t="s">
        <v>980</v>
      </c>
      <c r="F498" s="26" t="s">
        <v>981</v>
      </c>
      <c r="G498" s="1">
        <v>9.6702738838017402E-2</v>
      </c>
      <c r="H498" s="43">
        <v>0.55183897228035705</v>
      </c>
      <c r="I498" s="1">
        <f>VLOOKUP(F498,'[1]SUSMB vs SHAM all proteins sum'!$B$2:$E$3214,2,FALSE)</f>
        <v>0.38975022006749099</v>
      </c>
      <c r="J498" s="29">
        <f>VLOOKUP(F498,'[1]SUSMB vs SHAM all proteins sum'!$B$2:$E$3214,3,FALSE)</f>
        <v>0.63480390166874201</v>
      </c>
      <c r="K498" s="25">
        <f>VLOOKUP($E498,[1]AllProteinsNorm!$A$1:$Q$3226,4,FALSE)</f>
        <v>138511.002885244</v>
      </c>
      <c r="L498" s="1">
        <f>VLOOKUP($E498,[1]AllProteinsNorm!$A$1:$Q$3226,5,FALSE)</f>
        <v>180686.94595991401</v>
      </c>
      <c r="M498" s="1">
        <f>VLOOKUP($E498,[1]AllProteinsNorm!$A$1:$Q$3226,10,FALSE)</f>
        <v>336426.423341988</v>
      </c>
      <c r="N498" s="1">
        <f>VLOOKUP($E498,[1]AllProteinsNorm!$A$1:$Q$3226,11,FALSE)</f>
        <v>200531.12850226101</v>
      </c>
      <c r="O498" s="1">
        <f>VLOOKUP($E498,[1]AllProteinsNorm!$A$1:$Q$3226,15,FALSE)</f>
        <v>596886.40365125902</v>
      </c>
      <c r="P498" s="1">
        <f>VLOOKUP($E498,[1]AllProteinsNorm!$A$1:$Q$3226,6,FALSE)</f>
        <v>120773.664798745</v>
      </c>
      <c r="Q498" s="1">
        <f>VLOOKUP($E498,[1]AllProteinsNorm!$A$1:$Q$3226,8,FALSE)</f>
        <v>158709.68633182099</v>
      </c>
      <c r="R498" s="1">
        <f>VLOOKUP($E498,[1]AllProteinsNorm!$A$1:$Q$3226,13,FALSE)</f>
        <v>142959.08501164801</v>
      </c>
      <c r="S498" s="1">
        <f>VLOOKUP($E498,[1]AllProteinsNorm!$A$1:$Q$3226,16,FALSE)</f>
        <v>78954.655569067894</v>
      </c>
      <c r="T498" s="1">
        <f>VLOOKUP($E498,[1]AllProteinsNorm!$A$1:$Q$3226,17,FALSE)</f>
        <v>238380.81125352901</v>
      </c>
      <c r="U498" s="1">
        <f>VLOOKUP($E498,[1]AllProteinsNorm!$A$1:$Q$3226,3,FALSE)</f>
        <v>48798.622432233497</v>
      </c>
      <c r="V498" s="1">
        <f>VLOOKUP($E498,[1]AllProteinsNorm!$A$1:$Q$3226,7,FALSE)</f>
        <v>212051.69754636701</v>
      </c>
      <c r="W498" s="1">
        <f>VLOOKUP($E498,[1]AllProteinsNorm!$A$1:$Q$3226,9,FALSE)</f>
        <v>413943.31014645798</v>
      </c>
      <c r="X498" s="1">
        <f>VLOOKUP($E498,[1]AllProteinsNorm!$A$1:$Q$3226,12,FALSE)</f>
        <v>343624.44328537898</v>
      </c>
      <c r="Y498" s="29">
        <f>VLOOKUP($E498,[1]AllProteinsNorm!$A$1:$Q$3226,14,FALSE)</f>
        <v>70582.711388106196</v>
      </c>
      <c r="Z498" s="25">
        <f t="shared" si="82"/>
        <v>0.47662425450866441</v>
      </c>
      <c r="AA498" s="1">
        <f t="shared" si="82"/>
        <v>0.62175407818641926</v>
      </c>
      <c r="AB498" s="1">
        <f t="shared" si="82"/>
        <v>1.1576624952693475</v>
      </c>
      <c r="AC498" s="1">
        <f t="shared" si="82"/>
        <v>0.69003904121145854</v>
      </c>
      <c r="AD498" s="1">
        <f t="shared" si="82"/>
        <v>2.0539201308241104</v>
      </c>
      <c r="AE498" s="1">
        <f t="shared" si="82"/>
        <v>0.41558906332280687</v>
      </c>
      <c r="AF498" s="1">
        <f t="shared" si="82"/>
        <v>0.54612907534775224</v>
      </c>
      <c r="AG498" s="1">
        <f t="shared" si="82"/>
        <v>0.4919303585966342</v>
      </c>
      <c r="AH498" s="1">
        <f t="shared" si="82"/>
        <v>0.27168746934691623</v>
      </c>
      <c r="AI498" s="1">
        <f t="shared" si="82"/>
        <v>0.82028195656785607</v>
      </c>
      <c r="AJ498" s="1">
        <f t="shared" si="82"/>
        <v>0.16791884076590488</v>
      </c>
      <c r="AK498" s="1">
        <f t="shared" si="82"/>
        <v>0.72968197583602323</v>
      </c>
      <c r="AL498" s="1">
        <f t="shared" si="82"/>
        <v>1.4244025203605168</v>
      </c>
      <c r="AM498" s="1">
        <f t="shared" si="82"/>
        <v>1.1824312921013189</v>
      </c>
      <c r="AN498" s="29">
        <f t="shared" si="82"/>
        <v>0.24287913231289046</v>
      </c>
      <c r="AO498" s="1">
        <f t="shared" si="78"/>
        <v>166874.66308065684</v>
      </c>
      <c r="AP498" s="1">
        <f t="shared" si="79"/>
        <v>52568.664237833415</v>
      </c>
      <c r="AQ498" s="29">
        <f t="shared" si="80"/>
        <v>144617.72181188641</v>
      </c>
    </row>
    <row r="499" spans="1:43" x14ac:dyDescent="0.2">
      <c r="A499" s="26"/>
      <c r="E499" s="25" t="s">
        <v>982</v>
      </c>
      <c r="F499" s="26" t="s">
        <v>983</v>
      </c>
      <c r="G499" s="1">
        <v>0.30549177164251201</v>
      </c>
      <c r="H499" s="1">
        <v>1.1619067941504799</v>
      </c>
      <c r="I499" s="1">
        <f>VLOOKUP(F499,'[1]SUSMB vs SHAM all proteins sum'!$B$2:$E$3214,2,FALSE)</f>
        <v>0.46940500602853202</v>
      </c>
      <c r="J499" s="29">
        <f>VLOOKUP(F499,'[1]SUSMB vs SHAM all proteins sum'!$B$2:$E$3214,3,FALSE)</f>
        <v>0.85106989360382801</v>
      </c>
      <c r="K499" s="25">
        <f>VLOOKUP($E499,[1]AllProteinsNorm!$A$1:$Q$3226,4,FALSE)</f>
        <v>177920.635524365</v>
      </c>
      <c r="L499" s="1">
        <f>VLOOKUP($E499,[1]AllProteinsNorm!$A$1:$Q$3226,5,FALSE)</f>
        <v>141137.621146191</v>
      </c>
      <c r="M499" s="1">
        <f>VLOOKUP($E499,[1]AllProteinsNorm!$A$1:$Q$3226,10,FALSE)</f>
        <v>162406.714311277</v>
      </c>
      <c r="N499" s="1">
        <f>VLOOKUP($E499,[1]AllProteinsNorm!$A$1:$Q$3226,11,FALSE)</f>
        <v>135294.314577371</v>
      </c>
      <c r="O499" s="1">
        <f>VLOOKUP($E499,[1]AllProteinsNorm!$A$1:$Q$3226,15,FALSE)</f>
        <v>221904.62554512199</v>
      </c>
      <c r="P499" s="1">
        <f>VLOOKUP($E499,[1]AllProteinsNorm!$A$1:$Q$3226,6,FALSE)</f>
        <v>136222.47343499301</v>
      </c>
      <c r="Q499" s="1">
        <f>VLOOKUP($E499,[1]AllProteinsNorm!$A$1:$Q$3226,8,FALSE)</f>
        <v>245346.932148936</v>
      </c>
      <c r="R499" s="1">
        <f>VLOOKUP($E499,[1]AllProteinsNorm!$A$1:$Q$3226,13,FALSE)</f>
        <v>225370.79148617099</v>
      </c>
      <c r="S499" s="1">
        <f>VLOOKUP($E499,[1]AllProteinsNorm!$A$1:$Q$3226,16,FALSE)</f>
        <v>200697.05986942799</v>
      </c>
      <c r="T499" s="1">
        <f>VLOOKUP($E499,[1]AllProteinsNorm!$A$1:$Q$3226,17,FALSE)</f>
        <v>171517.097498177</v>
      </c>
      <c r="U499" s="1">
        <f>VLOOKUP($E499,[1]AllProteinsNorm!$A$1:$Q$3226,3,FALSE)</f>
        <v>174990.992545557</v>
      </c>
      <c r="V499" s="1">
        <f>VLOOKUP($E499,[1]AllProteinsNorm!$A$1:$Q$3226,7,FALSE)</f>
        <v>161838.64600289799</v>
      </c>
      <c r="W499" s="1">
        <f>VLOOKUP($E499,[1]AllProteinsNorm!$A$1:$Q$3226,9,FALSE)</f>
        <v>65074.878248984402</v>
      </c>
      <c r="X499" s="1">
        <f>VLOOKUP($E499,[1]AllProteinsNorm!$A$1:$Q$3226,12,FALSE)</f>
        <v>175861.930916643</v>
      </c>
      <c r="Y499" s="29">
        <f>VLOOKUP($E499,[1]AllProteinsNorm!$A$1:$Q$3226,14,FALSE)</f>
        <v>168679.382570783</v>
      </c>
      <c r="Z499" s="25">
        <f t="shared" ref="Z499:AN515" si="83">K499/AVERAGE($K499:$O499)</f>
        <v>1.0607385936643248</v>
      </c>
      <c r="AA499" s="1">
        <f t="shared" si="83"/>
        <v>0.84144327231361049</v>
      </c>
      <c r="AB499" s="1">
        <f t="shared" si="83"/>
        <v>0.96824670860956086</v>
      </c>
      <c r="AC499" s="1">
        <f t="shared" si="83"/>
        <v>0.80660627449212496</v>
      </c>
      <c r="AD499" s="1">
        <f t="shared" si="83"/>
        <v>1.322965150920379</v>
      </c>
      <c r="AE499" s="1">
        <f t="shared" si="83"/>
        <v>0.81213983117277333</v>
      </c>
      <c r="AF499" s="1">
        <f t="shared" si="83"/>
        <v>1.4627249897153138</v>
      </c>
      <c r="AG499" s="1">
        <f t="shared" si="83"/>
        <v>1.343629960119602</v>
      </c>
      <c r="AH499" s="1">
        <f t="shared" si="83"/>
        <v>1.1965285331352609</v>
      </c>
      <c r="AI499" s="1">
        <f t="shared" si="83"/>
        <v>1.0225615722055379</v>
      </c>
      <c r="AJ499" s="1">
        <f t="shared" si="83"/>
        <v>1.0432724612838915</v>
      </c>
      <c r="AK499" s="1">
        <f t="shared" si="83"/>
        <v>0.96485996273402308</v>
      </c>
      <c r="AL499" s="1">
        <f t="shared" si="83"/>
        <v>0.38796755999251159</v>
      </c>
      <c r="AM499" s="1">
        <f t="shared" si="83"/>
        <v>1.0484648772180598</v>
      </c>
      <c r="AN499" s="29">
        <f t="shared" si="83"/>
        <v>1.0056435023457213</v>
      </c>
      <c r="AO499" s="1">
        <f t="shared" si="78"/>
        <v>31068.648953904911</v>
      </c>
      <c r="AP499" s="1">
        <f t="shared" si="79"/>
        <v>38710.328467511819</v>
      </c>
      <c r="AQ499" s="29">
        <f t="shared" si="80"/>
        <v>42408.046244808153</v>
      </c>
    </row>
    <row r="500" spans="1:43" x14ac:dyDescent="0.2">
      <c r="A500" s="26"/>
      <c r="E500" s="25" t="s">
        <v>984</v>
      </c>
      <c r="F500" s="26" t="s">
        <v>985</v>
      </c>
      <c r="G500" s="1">
        <v>6.2326217733047001E-2</v>
      </c>
      <c r="H500" s="1">
        <v>1.2319406879078201</v>
      </c>
      <c r="I500" s="1">
        <f>VLOOKUP(F500,'[1]SUSMB vs SHAM all proteins sum'!$B$2:$E$3214,2,FALSE)</f>
        <v>0.71056368939921299</v>
      </c>
      <c r="J500" s="29">
        <f>VLOOKUP(F500,'[1]SUSMB vs SHAM all proteins sum'!$B$2:$E$3214,3,FALSE)</f>
        <v>0.94129850525563596</v>
      </c>
      <c r="K500" s="25">
        <f>VLOOKUP($E500,[1]AllProteinsNorm!$A$1:$Q$3226,4,FALSE)</f>
        <v>1030430.68348705</v>
      </c>
      <c r="L500" s="1">
        <f>VLOOKUP($E500,[1]AllProteinsNorm!$A$1:$Q$3226,5,FALSE)</f>
        <v>970388.29480042995</v>
      </c>
      <c r="M500" s="1">
        <f>VLOOKUP($E500,[1]AllProteinsNorm!$A$1:$Q$3226,10,FALSE)</f>
        <v>1288446.2192623101</v>
      </c>
      <c r="N500" s="1">
        <f>VLOOKUP($E500,[1]AllProteinsNorm!$A$1:$Q$3226,11,FALSE)</f>
        <v>824673.54918284598</v>
      </c>
      <c r="O500" s="1">
        <f>VLOOKUP($E500,[1]AllProteinsNorm!$A$1:$Q$3226,15,FALSE)</f>
        <v>1242181.1792425101</v>
      </c>
      <c r="P500" s="1">
        <f>VLOOKUP($E500,[1]AllProteinsNorm!$A$1:$Q$3226,6,FALSE)</f>
        <v>1376835.55782641</v>
      </c>
      <c r="Q500" s="1">
        <f>VLOOKUP($E500,[1]AllProteinsNorm!$A$1:$Q$3226,8,FALSE)</f>
        <v>1504470.18469195</v>
      </c>
      <c r="R500" s="1">
        <f>VLOOKUP($E500,[1]AllProteinsNorm!$A$1:$Q$3226,13,FALSE)</f>
        <v>1125000.5859506</v>
      </c>
      <c r="S500" s="1">
        <f>VLOOKUP($E500,[1]AllProteinsNorm!$A$1:$Q$3226,16,FALSE)</f>
        <v>1211725.0307276901</v>
      </c>
      <c r="T500" s="1">
        <f>VLOOKUP($E500,[1]AllProteinsNorm!$A$1:$Q$3226,17,FALSE)</f>
        <v>1326246.1794272601</v>
      </c>
      <c r="U500" s="1">
        <f>VLOOKUP($E500,[1]AllProteinsNorm!$A$1:$Q$3226,3,FALSE)</f>
        <v>1305697.7847293001</v>
      </c>
      <c r="V500" s="1">
        <f>VLOOKUP($E500,[1]AllProteinsNorm!$A$1:$Q$3226,7,FALSE)</f>
        <v>1327989.7509741399</v>
      </c>
      <c r="W500" s="1">
        <f>VLOOKUP($E500,[1]AllProteinsNorm!$A$1:$Q$3226,9,FALSE)</f>
        <v>661482.18273078103</v>
      </c>
      <c r="X500" s="1">
        <f>VLOOKUP($E500,[1]AllProteinsNorm!$A$1:$Q$3226,12,FALSE)</f>
        <v>1030262.05624201</v>
      </c>
      <c r="Y500" s="29">
        <f>VLOOKUP($E500,[1]AllProteinsNorm!$A$1:$Q$3226,14,FALSE)</f>
        <v>825336.84875544999</v>
      </c>
      <c r="Z500" s="25">
        <f t="shared" si="83"/>
        <v>0.96191898027698441</v>
      </c>
      <c r="AA500" s="1">
        <f t="shared" si="83"/>
        <v>0.90586871486429521</v>
      </c>
      <c r="AB500" s="1">
        <f t="shared" si="83"/>
        <v>1.2027794719586427</v>
      </c>
      <c r="AC500" s="1">
        <f t="shared" si="83"/>
        <v>0.76984231176704299</v>
      </c>
      <c r="AD500" s="1">
        <f t="shared" si="83"/>
        <v>1.1595905211330346</v>
      </c>
      <c r="AE500" s="1">
        <f t="shared" si="83"/>
        <v>1.2852919434731855</v>
      </c>
      <c r="AF500" s="1">
        <f t="shared" si="83"/>
        <v>1.4044403462624513</v>
      </c>
      <c r="AG500" s="1">
        <f t="shared" si="83"/>
        <v>1.0502010797917114</v>
      </c>
      <c r="AH500" s="1">
        <f t="shared" si="83"/>
        <v>1.131159353668767</v>
      </c>
      <c r="AI500" s="1">
        <f t="shared" si="83"/>
        <v>1.2380661726742432</v>
      </c>
      <c r="AJ500" s="1">
        <f t="shared" si="83"/>
        <v>1.2188840081764805</v>
      </c>
      <c r="AK500" s="1">
        <f t="shared" si="83"/>
        <v>1.2396938169120282</v>
      </c>
      <c r="AL500" s="1">
        <f t="shared" si="83"/>
        <v>0.61750128065919863</v>
      </c>
      <c r="AM500" s="1">
        <f t="shared" si="83"/>
        <v>0.96176156479024155</v>
      </c>
      <c r="AN500" s="29">
        <f t="shared" si="83"/>
        <v>0.77046150960220283</v>
      </c>
      <c r="AO500" s="1">
        <f t="shared" si="78"/>
        <v>172644.66895282888</v>
      </c>
      <c r="AP500" s="1">
        <f t="shared" si="79"/>
        <v>131473.02867229149</v>
      </c>
      <c r="AQ500" s="29">
        <f t="shared" si="80"/>
        <v>261724.85469651886</v>
      </c>
    </row>
    <row r="501" spans="1:43" x14ac:dyDescent="0.2">
      <c r="A501" s="26"/>
      <c r="E501" s="25" t="s">
        <v>986</v>
      </c>
      <c r="F501" s="26" t="s">
        <v>987</v>
      </c>
      <c r="G501" s="1">
        <v>0.38278917452713601</v>
      </c>
      <c r="H501" s="1">
        <v>0.91204643100874705</v>
      </c>
      <c r="I501" s="1">
        <f>VLOOKUP(F501,'[1]SUSMB vs SHAM all proteins sum'!$B$2:$E$3214,2,FALSE)</f>
        <v>0.62598720689512699</v>
      </c>
      <c r="J501" s="29">
        <f>VLOOKUP(F501,'[1]SUSMB vs SHAM all proteins sum'!$B$2:$E$3214,3,FALSE)</f>
        <v>0.93859125991935299</v>
      </c>
      <c r="K501" s="25">
        <f>VLOOKUP($E501,[1]AllProteinsNorm!$A$1:$Q$3226,4,FALSE)</f>
        <v>104468.44870612401</v>
      </c>
      <c r="L501" s="1">
        <f>VLOOKUP($E501,[1]AllProteinsNorm!$A$1:$Q$3226,5,FALSE)</f>
        <v>151671.185615764</v>
      </c>
      <c r="M501" s="1">
        <f>VLOOKUP($E501,[1]AllProteinsNorm!$A$1:$Q$3226,10,FALSE)</f>
        <v>125298.293927124</v>
      </c>
      <c r="N501" s="1">
        <f>VLOOKUP($E501,[1]AllProteinsNorm!$A$1:$Q$3226,11,FALSE)</f>
        <v>127712.82103292699</v>
      </c>
      <c r="O501" s="1">
        <f>VLOOKUP($E501,[1]AllProteinsNorm!$A$1:$Q$3226,15,FALSE)</f>
        <v>131783.988402344</v>
      </c>
      <c r="P501" s="1">
        <f>VLOOKUP($E501,[1]AllProteinsNorm!$A$1:$Q$3226,6,FALSE)</f>
        <v>109449.25238794601</v>
      </c>
      <c r="Q501" s="1">
        <f>VLOOKUP($E501,[1]AllProteinsNorm!$A$1:$Q$3226,8,FALSE)</f>
        <v>100949.823630293</v>
      </c>
      <c r="R501" s="1">
        <f>VLOOKUP($E501,[1]AllProteinsNorm!$A$1:$Q$3226,13,FALSE)</f>
        <v>134651.630766032</v>
      </c>
      <c r="S501" s="1">
        <f>VLOOKUP($E501,[1]AllProteinsNorm!$A$1:$Q$3226,16,FALSE)</f>
        <v>145649.98855742399</v>
      </c>
      <c r="T501" s="1">
        <f>VLOOKUP($E501,[1]AllProteinsNorm!$A$1:$Q$3226,17,FALSE)</f>
        <v>97313.890415291797</v>
      </c>
      <c r="U501" s="1">
        <f>VLOOKUP($E501,[1]AllProteinsNorm!$A$1:$Q$3226,3,FALSE)</f>
        <v>111821.512543231</v>
      </c>
      <c r="V501" s="1">
        <f>VLOOKUP($E501,[1]AllProteinsNorm!$A$1:$Q$3226,7,FALSE)</f>
        <v>87888.821264052996</v>
      </c>
      <c r="W501" s="1">
        <f>VLOOKUP($E501,[1]AllProteinsNorm!$A$1:$Q$3226,9,FALSE)</f>
        <v>141904.99912995301</v>
      </c>
      <c r="X501" s="1">
        <f>VLOOKUP($E501,[1]AllProteinsNorm!$A$1:$Q$3226,12,FALSE)</f>
        <v>106468.115296895</v>
      </c>
      <c r="Y501" s="29">
        <f>VLOOKUP($E501,[1]AllProteinsNorm!$A$1:$Q$3226,14,FALSE)</f>
        <v>163921.83057399199</v>
      </c>
      <c r="Z501" s="25">
        <f t="shared" si="83"/>
        <v>0.81496947008654697</v>
      </c>
      <c r="AA501" s="1">
        <f t="shared" si="83"/>
        <v>1.1832030368938706</v>
      </c>
      <c r="AB501" s="1">
        <f t="shared" si="83"/>
        <v>0.97746530621690608</v>
      </c>
      <c r="AC501" s="1">
        <f t="shared" si="83"/>
        <v>0.9963012887580206</v>
      </c>
      <c r="AD501" s="1">
        <f t="shared" si="83"/>
        <v>1.0280608980446559</v>
      </c>
      <c r="AE501" s="1">
        <f t="shared" si="83"/>
        <v>0.85382524891215561</v>
      </c>
      <c r="AF501" s="1">
        <f t="shared" si="83"/>
        <v>0.78752030195014733</v>
      </c>
      <c r="AG501" s="1">
        <f t="shared" si="83"/>
        <v>1.0504316808645175</v>
      </c>
      <c r="AH501" s="1">
        <f t="shared" si="83"/>
        <v>1.1362310387767551</v>
      </c>
      <c r="AI501" s="1">
        <f t="shared" si="83"/>
        <v>0.75915600055389332</v>
      </c>
      <c r="AJ501" s="1">
        <f t="shared" si="83"/>
        <v>0.87233150248062374</v>
      </c>
      <c r="AK501" s="1">
        <f t="shared" si="83"/>
        <v>0.68563003451488702</v>
      </c>
      <c r="AL501" s="1">
        <f t="shared" si="83"/>
        <v>1.1070159782777584</v>
      </c>
      <c r="AM501" s="1">
        <f t="shared" si="83"/>
        <v>0.83056908166319399</v>
      </c>
      <c r="AN501" s="29">
        <f t="shared" si="83"/>
        <v>1.2787716200735713</v>
      </c>
      <c r="AO501" s="1">
        <f t="shared" si="78"/>
        <v>15070.397762083281</v>
      </c>
      <c r="AP501" s="1">
        <f t="shared" si="79"/>
        <v>19145.491527586164</v>
      </c>
      <c r="AQ501" s="29">
        <f t="shared" si="80"/>
        <v>27060.148575024941</v>
      </c>
    </row>
    <row r="502" spans="1:43" x14ac:dyDescent="0.2">
      <c r="A502" s="26"/>
      <c r="E502" s="25" t="s">
        <v>988</v>
      </c>
      <c r="F502" s="26" t="s">
        <v>989</v>
      </c>
      <c r="G502" s="1">
        <v>0.111435288974674</v>
      </c>
      <c r="H502" s="1">
        <v>0.92001999152129199</v>
      </c>
      <c r="I502" s="1">
        <f>VLOOKUP(F502,'[1]SUSMB vs SHAM all proteins sum'!$B$2:$E$3214,2,FALSE)</f>
        <v>0.34258281177581601</v>
      </c>
      <c r="J502" s="29">
        <f>VLOOKUP(F502,'[1]SUSMB vs SHAM all proteins sum'!$B$2:$E$3214,3,FALSE)</f>
        <v>0.94694791240060905</v>
      </c>
      <c r="K502" s="25">
        <f>VLOOKUP($E502,[1]AllProteinsNorm!$A$1:$Q$3226,4,FALSE)</f>
        <v>11662525.184775099</v>
      </c>
      <c r="L502" s="1">
        <f>VLOOKUP($E502,[1]AllProteinsNorm!$A$1:$Q$3226,5,FALSE)</f>
        <v>13689782.2461654</v>
      </c>
      <c r="M502" s="1">
        <f>VLOOKUP($E502,[1]AllProteinsNorm!$A$1:$Q$3226,10,FALSE)</f>
        <v>12218163.7000803</v>
      </c>
      <c r="N502" s="1">
        <f>VLOOKUP($E502,[1]AllProteinsNorm!$A$1:$Q$3226,11,FALSE)</f>
        <v>13133296.2759319</v>
      </c>
      <c r="O502" s="1">
        <f>VLOOKUP($E502,[1]AllProteinsNorm!$A$1:$Q$3226,15,FALSE)</f>
        <v>13115722.6628471</v>
      </c>
      <c r="P502" s="1">
        <f>VLOOKUP($E502,[1]AllProteinsNorm!$A$1:$Q$3226,6,FALSE)</f>
        <v>12612559.4159158</v>
      </c>
      <c r="Q502" s="1">
        <f>VLOOKUP($E502,[1]AllProteinsNorm!$A$1:$Q$3226,8,FALSE)</f>
        <v>12374347.8975814</v>
      </c>
      <c r="R502" s="1">
        <f>VLOOKUP($E502,[1]AllProteinsNorm!$A$1:$Q$3226,13,FALSE)</f>
        <v>11999817.243729301</v>
      </c>
      <c r="S502" s="1">
        <f>VLOOKUP($E502,[1]AllProteinsNorm!$A$1:$Q$3226,16,FALSE)</f>
        <v>11529605.4683003</v>
      </c>
      <c r="T502" s="1">
        <f>VLOOKUP($E502,[1]AllProteinsNorm!$A$1:$Q$3226,17,FALSE)</f>
        <v>10257292.4420048</v>
      </c>
      <c r="U502" s="1">
        <f>VLOOKUP($E502,[1]AllProteinsNorm!$A$1:$Q$3226,3,FALSE)</f>
        <v>12617077.4753864</v>
      </c>
      <c r="V502" s="1">
        <f>VLOOKUP($E502,[1]AllProteinsNorm!$A$1:$Q$3226,7,FALSE)</f>
        <v>10234308.873600001</v>
      </c>
      <c r="W502" s="1">
        <f>VLOOKUP($E502,[1]AllProteinsNorm!$A$1:$Q$3226,9,FALSE)</f>
        <v>12759411.155706201</v>
      </c>
      <c r="X502" s="1">
        <f>VLOOKUP($E502,[1]AllProteinsNorm!$A$1:$Q$3226,12,FALSE)</f>
        <v>11717091.3505689</v>
      </c>
      <c r="Y502" s="29">
        <f>VLOOKUP($E502,[1]AllProteinsNorm!$A$1:$Q$3226,14,FALSE)</f>
        <v>13253291.7287156</v>
      </c>
      <c r="Z502" s="25">
        <f t="shared" si="83"/>
        <v>0.91371187485356875</v>
      </c>
      <c r="AA502" s="1">
        <f t="shared" si="83"/>
        <v>1.0725393003918391</v>
      </c>
      <c r="AB502" s="1">
        <f t="shared" si="83"/>
        <v>0.95724391457196012</v>
      </c>
      <c r="AC502" s="1">
        <f t="shared" si="83"/>
        <v>1.0289408659931258</v>
      </c>
      <c r="AD502" s="1">
        <f t="shared" si="83"/>
        <v>1.027564044189506</v>
      </c>
      <c r="AE502" s="1">
        <f t="shared" si="83"/>
        <v>0.98814323039257745</v>
      </c>
      <c r="AF502" s="1">
        <f t="shared" si="83"/>
        <v>0.96948031738012108</v>
      </c>
      <c r="AG502" s="1">
        <f t="shared" si="83"/>
        <v>0.94013734915501679</v>
      </c>
      <c r="AH502" s="1">
        <f t="shared" si="83"/>
        <v>0.90329815043102768</v>
      </c>
      <c r="AI502" s="1">
        <f t="shared" si="83"/>
        <v>0.80361754934004725</v>
      </c>
      <c r="AJ502" s="1">
        <f t="shared" si="83"/>
        <v>0.98849720215462533</v>
      </c>
      <c r="AK502" s="1">
        <f t="shared" si="83"/>
        <v>0.80181687932688495</v>
      </c>
      <c r="AL502" s="1">
        <f t="shared" si="83"/>
        <v>0.99964847272762181</v>
      </c>
      <c r="AM502" s="1">
        <f t="shared" si="83"/>
        <v>0.91798691416633371</v>
      </c>
      <c r="AN502" s="29">
        <f t="shared" si="83"/>
        <v>1.038342026410771</v>
      </c>
      <c r="AO502" s="1">
        <f t="shared" si="78"/>
        <v>725030.38849023101</v>
      </c>
      <c r="AP502" s="1">
        <f t="shared" si="79"/>
        <v>833410.54679773457</v>
      </c>
      <c r="AQ502" s="29">
        <f t="shared" si="80"/>
        <v>1063802.4586209089</v>
      </c>
    </row>
    <row r="503" spans="1:43" x14ac:dyDescent="0.2">
      <c r="A503" s="26"/>
      <c r="E503" s="25" t="s">
        <v>990</v>
      </c>
      <c r="F503" s="26" t="s">
        <v>991</v>
      </c>
      <c r="G503" s="1">
        <v>0.10467493648664999</v>
      </c>
      <c r="H503" s="1">
        <v>1.45723927346486</v>
      </c>
      <c r="I503" s="1">
        <f>VLOOKUP(F503,'[1]SUSMB vs SHAM all proteins sum'!$B$2:$E$3214,2,FALSE)</f>
        <v>0.71391378518586701</v>
      </c>
      <c r="J503" s="29">
        <f>VLOOKUP(F503,'[1]SUSMB vs SHAM all proteins sum'!$B$2:$E$3214,3,FALSE)</f>
        <v>1.12297841478134</v>
      </c>
      <c r="K503" s="25">
        <f>VLOOKUP($E503,[1]AllProteinsNorm!$A$1:$Q$3226,4,FALSE)</f>
        <v>81725.154567098798</v>
      </c>
      <c r="L503" s="1">
        <f>VLOOKUP($E503,[1]AllProteinsNorm!$A$1:$Q$3226,5,FALSE)</f>
        <v>46758.068473993102</v>
      </c>
      <c r="M503" s="1">
        <f>VLOOKUP($E503,[1]AllProteinsNorm!$A$1:$Q$3226,10,FALSE)</f>
        <v>52937.288274566701</v>
      </c>
      <c r="N503" s="1">
        <f>VLOOKUP($E503,[1]AllProteinsNorm!$A$1:$Q$3226,11,FALSE)</f>
        <v>51490.575104187701</v>
      </c>
      <c r="O503" s="1">
        <f>VLOOKUP($E503,[1]AllProteinsNorm!$A$1:$Q$3226,15,FALSE)</f>
        <v>55344.397850687099</v>
      </c>
      <c r="P503" s="1">
        <f>VLOOKUP($E503,[1]AllProteinsNorm!$A$1:$Q$3226,6,FALSE)</f>
        <v>58624.535294612797</v>
      </c>
      <c r="Q503" s="1">
        <f>VLOOKUP($E503,[1]AllProteinsNorm!$A$1:$Q$3226,8,FALSE)</f>
        <v>114344.574779214</v>
      </c>
      <c r="R503" s="1">
        <f>VLOOKUP($E503,[1]AllProteinsNorm!$A$1:$Q$3226,13,FALSE)</f>
        <v>100034.27702842301</v>
      </c>
      <c r="S503" s="1">
        <f>VLOOKUP($E503,[1]AllProteinsNorm!$A$1:$Q$3226,16,FALSE)</f>
        <v>48498.442983478802</v>
      </c>
      <c r="T503" s="1">
        <f>VLOOKUP($E503,[1]AllProteinsNorm!$A$1:$Q$3226,17,FALSE)</f>
        <v>116481.81752454099</v>
      </c>
      <c r="U503" s="1">
        <f>VLOOKUP($E503,[1]AllProteinsNorm!$A$1:$Q$3226,3,FALSE)</f>
        <v>103743.487576071</v>
      </c>
      <c r="V503" s="1">
        <f>VLOOKUP($E503,[1]AllProteinsNorm!$A$1:$Q$3226,7,FALSE)</f>
        <v>120758.955658049</v>
      </c>
      <c r="W503" s="1">
        <f>VLOOKUP($E503,[1]AllProteinsNorm!$A$1:$Q$3226,9,FALSE)</f>
        <v>57920.211191244103</v>
      </c>
      <c r="X503" s="1">
        <f>VLOOKUP($E503,[1]AllProteinsNorm!$A$1:$Q$3226,12,FALSE)</f>
        <v>23186.383298347399</v>
      </c>
      <c r="Y503" s="29">
        <f>VLOOKUP($E503,[1]AllProteinsNorm!$A$1:$Q$3226,14,FALSE)</f>
        <v>61191.220582211798</v>
      </c>
      <c r="Z503" s="25">
        <f t="shared" si="83"/>
        <v>1.4175819546662665</v>
      </c>
      <c r="AA503" s="1">
        <f t="shared" si="83"/>
        <v>0.8110525389017359</v>
      </c>
      <c r="AB503" s="1">
        <f t="shared" si="83"/>
        <v>0.9182355785620373</v>
      </c>
      <c r="AC503" s="1">
        <f t="shared" si="83"/>
        <v>0.89314129156104427</v>
      </c>
      <c r="AD503" s="1">
        <f t="shared" si="83"/>
        <v>0.95998863630891573</v>
      </c>
      <c r="AE503" s="1">
        <f t="shared" si="83"/>
        <v>1.0168849942780711</v>
      </c>
      <c r="AF503" s="1">
        <f t="shared" si="83"/>
        <v>1.9833894065984081</v>
      </c>
      <c r="AG503" s="1">
        <f t="shared" si="83"/>
        <v>1.7351669350120478</v>
      </c>
      <c r="AH503" s="1">
        <f t="shared" si="83"/>
        <v>0.84124059436735754</v>
      </c>
      <c r="AI503" s="1">
        <f t="shared" si="83"/>
        <v>2.020461428848662</v>
      </c>
      <c r="AJ503" s="1">
        <f t="shared" si="83"/>
        <v>1.7995058765075516</v>
      </c>
      <c r="AK503" s="1">
        <f t="shared" si="83"/>
        <v>2.0946514853593272</v>
      </c>
      <c r="AL503" s="1">
        <f t="shared" si="83"/>
        <v>1.0046679829495431</v>
      </c>
      <c r="AM503" s="1">
        <f t="shared" si="83"/>
        <v>0.40218459948860025</v>
      </c>
      <c r="AN503" s="29">
        <f t="shared" si="83"/>
        <v>1.0614060082337</v>
      </c>
      <c r="AO503" s="1">
        <f t="shared" si="78"/>
        <v>12358.89316975092</v>
      </c>
      <c r="AP503" s="1">
        <f t="shared" si="79"/>
        <v>28539.629189569714</v>
      </c>
      <c r="AQ503" s="29">
        <f t="shared" si="80"/>
        <v>34853.049790937184</v>
      </c>
    </row>
    <row r="504" spans="1:43" x14ac:dyDescent="0.2">
      <c r="A504" s="26"/>
      <c r="E504" s="25" t="s">
        <v>992</v>
      </c>
      <c r="F504" s="26" t="s">
        <v>993</v>
      </c>
      <c r="G504" s="1">
        <v>0.82498419682308</v>
      </c>
      <c r="H504" s="1">
        <v>0.97238547247882601</v>
      </c>
      <c r="I504" s="1">
        <f>VLOOKUP(F504,'[1]SUSMB vs SHAM all proteins sum'!$B$2:$E$3214,2,FALSE)</f>
        <v>0.93596761384468496</v>
      </c>
      <c r="J504" s="29">
        <f>VLOOKUP(F504,'[1]SUSMB vs SHAM all proteins sum'!$B$2:$E$3214,3,FALSE)</f>
        <v>0.99000750029892604</v>
      </c>
      <c r="K504" s="25">
        <f>VLOOKUP($E504,[1]AllProteinsNorm!$A$1:$Q$3226,4,FALSE)</f>
        <v>269810.31827937998</v>
      </c>
      <c r="L504" s="1">
        <f>VLOOKUP($E504,[1]AllProteinsNorm!$A$1:$Q$3226,5,FALSE)</f>
        <v>313617.43600497802</v>
      </c>
      <c r="M504" s="1">
        <f>VLOOKUP($E504,[1]AllProteinsNorm!$A$1:$Q$3226,10,FALSE)</f>
        <v>380735.95415122801</v>
      </c>
      <c r="N504" s="1">
        <f>VLOOKUP($E504,[1]AllProteinsNorm!$A$1:$Q$3226,11,FALSE)</f>
        <v>293233.534870581</v>
      </c>
      <c r="O504" s="1">
        <f>VLOOKUP($E504,[1]AllProteinsNorm!$A$1:$Q$3226,15,FALSE)</f>
        <v>518229.11023406498</v>
      </c>
      <c r="P504" s="1">
        <f>VLOOKUP($E504,[1]AllProteinsNorm!$A$1:$Q$3226,6,FALSE)</f>
        <v>353330.10537364602</v>
      </c>
      <c r="Q504" s="1">
        <f>VLOOKUP($E504,[1]AllProteinsNorm!$A$1:$Q$3226,8,FALSE)</f>
        <v>354233.98415590299</v>
      </c>
      <c r="R504" s="1">
        <f>VLOOKUP($E504,[1]AllProteinsNorm!$A$1:$Q$3226,13,FALSE)</f>
        <v>295310.57864697301</v>
      </c>
      <c r="S504" s="1">
        <f>VLOOKUP($E504,[1]AllProteinsNorm!$A$1:$Q$3226,16,FALSE)</f>
        <v>359968.20106855</v>
      </c>
      <c r="T504" s="1">
        <f>VLOOKUP($E504,[1]AllProteinsNorm!$A$1:$Q$3226,17,FALSE)</f>
        <v>319886.848562292</v>
      </c>
      <c r="U504" s="1">
        <f>VLOOKUP($E504,[1]AllProteinsNorm!$A$1:$Q$3226,3,FALSE)</f>
        <v>355675.66730553302</v>
      </c>
      <c r="V504" s="1">
        <f>VLOOKUP($E504,[1]AllProteinsNorm!$A$1:$Q$3226,7,FALSE)</f>
        <v>354675.59080953599</v>
      </c>
      <c r="W504" s="1">
        <f>VLOOKUP($E504,[1]AllProteinsNorm!$A$1:$Q$3226,9,FALSE)</f>
        <v>342140.82303466601</v>
      </c>
      <c r="X504" s="1">
        <f>VLOOKUP($E504,[1]AllProteinsNorm!$A$1:$Q$3226,12,FALSE)</f>
        <v>300202.51557834703</v>
      </c>
      <c r="Y504" s="29">
        <f>VLOOKUP($E504,[1]AllProteinsNorm!$A$1:$Q$3226,14,FALSE)</f>
        <v>359340.22106789798</v>
      </c>
      <c r="Z504" s="25">
        <f t="shared" si="83"/>
        <v>0.75976096474754939</v>
      </c>
      <c r="AA504" s="1">
        <f t="shared" si="83"/>
        <v>0.88311776680856779</v>
      </c>
      <c r="AB504" s="1">
        <f t="shared" si="83"/>
        <v>1.0721173218456665</v>
      </c>
      <c r="AC504" s="1">
        <f t="shared" si="83"/>
        <v>0.82571858174422208</v>
      </c>
      <c r="AD504" s="1">
        <f t="shared" si="83"/>
        <v>1.4592853648539943</v>
      </c>
      <c r="AE504" s="1">
        <f t="shared" si="83"/>
        <v>0.99494498003247933</v>
      </c>
      <c r="AF504" s="1">
        <f t="shared" si="83"/>
        <v>0.99749021929538739</v>
      </c>
      <c r="AG504" s="1">
        <f t="shared" si="83"/>
        <v>0.83156734539951138</v>
      </c>
      <c r="AH504" s="1">
        <f t="shared" si="83"/>
        <v>1.0136372451074738</v>
      </c>
      <c r="AI504" s="1">
        <f t="shared" si="83"/>
        <v>0.90077185418121253</v>
      </c>
      <c r="AJ504" s="1">
        <f t="shared" si="83"/>
        <v>1.0015498660413247</v>
      </c>
      <c r="AK504" s="1">
        <f t="shared" si="83"/>
        <v>0.99873374289130756</v>
      </c>
      <c r="AL504" s="1">
        <f t="shared" si="83"/>
        <v>0.96343699324046395</v>
      </c>
      <c r="AM504" s="1">
        <f t="shared" si="83"/>
        <v>0.84534258848942312</v>
      </c>
      <c r="AN504" s="29">
        <f t="shared" si="83"/>
        <v>1.011868911360343</v>
      </c>
      <c r="AO504" s="1">
        <f t="shared" si="78"/>
        <v>89544.288471318636</v>
      </c>
      <c r="AP504" s="1">
        <f t="shared" si="79"/>
        <v>24984.226145145862</v>
      </c>
      <c r="AQ504" s="29">
        <f t="shared" si="80"/>
        <v>21884.237175276816</v>
      </c>
    </row>
    <row r="505" spans="1:43" x14ac:dyDescent="0.2">
      <c r="A505" s="26"/>
      <c r="E505" s="25" t="s">
        <v>172</v>
      </c>
      <c r="F505" s="26" t="s">
        <v>173</v>
      </c>
      <c r="G505" s="43">
        <v>4.6471577772857799E-2</v>
      </c>
      <c r="H505" s="43">
        <v>3.7415907888453099</v>
      </c>
      <c r="I505" s="1">
        <f>VLOOKUP(F505,'[1]SUSMB vs SHAM all proteins sum'!$B$2:$E$3214,2,FALSE)</f>
        <v>0.224921961272668</v>
      </c>
      <c r="J505" s="29">
        <f>VLOOKUP(F505,'[1]SUSMB vs SHAM all proteins sum'!$B$2:$E$3214,3,FALSE)</f>
        <v>2.20470954938969</v>
      </c>
      <c r="K505" s="25">
        <f>VLOOKUP($E505,[1]AllProteinsNorm!$A$1:$Q$3226,4,FALSE)</f>
        <v>62041.453415357297</v>
      </c>
      <c r="L505" s="1">
        <f>VLOOKUP($E505,[1]AllProteinsNorm!$A$1:$Q$3226,5,FALSE)</f>
        <v>261339.36068358901</v>
      </c>
      <c r="M505" s="1">
        <f>VLOOKUP($E505,[1]AllProteinsNorm!$A$1:$Q$3226,10,FALSE)</f>
        <v>1263793.9966549799</v>
      </c>
      <c r="N505" s="1">
        <f>VLOOKUP($E505,[1]AllProteinsNorm!$A$1:$Q$3226,11,FALSE)</f>
        <v>1007085.60511445</v>
      </c>
      <c r="O505" s="1">
        <f>VLOOKUP($E505,[1]AllProteinsNorm!$A$1:$Q$3226,15,FALSE)</f>
        <v>254812.89351258101</v>
      </c>
      <c r="P505" s="1">
        <f>VLOOKUP($E505,[1]AllProteinsNorm!$A$1:$Q$3226,6,FALSE)</f>
        <v>832118.46178163297</v>
      </c>
      <c r="Q505" s="1">
        <f>VLOOKUP($E505,[1]AllProteinsNorm!$A$1:$Q$3226,8,FALSE)</f>
        <v>1211636.5622330799</v>
      </c>
      <c r="R505" s="1">
        <f>VLOOKUP($E505,[1]AllProteinsNorm!$A$1:$Q$3226,13,FALSE)</f>
        <v>1556995.4838483499</v>
      </c>
      <c r="S505" s="1">
        <f>VLOOKUP($E505,[1]AllProteinsNorm!$A$1:$Q$3226,16,FALSE)</f>
        <v>1363105.39355142</v>
      </c>
      <c r="T505" s="1">
        <f>VLOOKUP($E505,[1]AllProteinsNorm!$A$1:$Q$3226,17,FALSE)</f>
        <v>1802013.27272696</v>
      </c>
      <c r="U505" s="1">
        <f>VLOOKUP($E505,[1]AllProteinsNorm!$A$1:$Q$3226,3,FALSE)</f>
        <v>744023.32314461598</v>
      </c>
      <c r="V505" s="1">
        <f>VLOOKUP($E505,[1]AllProteinsNorm!$A$1:$Q$3226,7,FALSE)</f>
        <v>828211.29065717396</v>
      </c>
      <c r="W505" s="1">
        <f>VLOOKUP($E505,[1]AllProteinsNorm!$A$1:$Q$3226,9,FALSE)</f>
        <v>307357.04148193198</v>
      </c>
      <c r="X505" s="1">
        <f>VLOOKUP($E505,[1]AllProteinsNorm!$A$1:$Q$3226,12,FALSE)</f>
        <v>1374750.7528383001</v>
      </c>
      <c r="Y505" s="29">
        <f>VLOOKUP($E505,[1]AllProteinsNorm!$A$1:$Q$3226,14,FALSE)</f>
        <v>1051993.2412529199</v>
      </c>
      <c r="Z505" s="25">
        <f t="shared" si="83"/>
        <v>0.10888005796670353</v>
      </c>
      <c r="AA505" s="1">
        <f t="shared" si="83"/>
        <v>0.45863923512093208</v>
      </c>
      <c r="AB505" s="1">
        <f t="shared" si="83"/>
        <v>2.2179036118406783</v>
      </c>
      <c r="AC505" s="1">
        <f t="shared" si="83"/>
        <v>1.7673915265684548</v>
      </c>
      <c r="AD505" s="1">
        <f t="shared" si="83"/>
        <v>0.44718556850323093</v>
      </c>
      <c r="AE505" s="1">
        <f t="shared" si="83"/>
        <v>1.4603317840958512</v>
      </c>
      <c r="AF505" s="1">
        <f t="shared" si="83"/>
        <v>2.126369578212683</v>
      </c>
      <c r="AG505" s="1">
        <f t="shared" si="83"/>
        <v>2.732459496078484</v>
      </c>
      <c r="AH505" s="1">
        <f t="shared" si="83"/>
        <v>2.392190802994103</v>
      </c>
      <c r="AI505" s="1">
        <f t="shared" si="83"/>
        <v>3.1624550810847665</v>
      </c>
      <c r="AJ505" s="1">
        <f t="shared" si="83"/>
        <v>1.3057286393698944</v>
      </c>
      <c r="AK505" s="1">
        <f t="shared" si="83"/>
        <v>1.4534748683548731</v>
      </c>
      <c r="AL505" s="1">
        <f t="shared" si="83"/>
        <v>0.53939826762252407</v>
      </c>
      <c r="AM505" s="1">
        <f t="shared" si="83"/>
        <v>2.4126279031005415</v>
      </c>
      <c r="AN505" s="29">
        <f t="shared" si="83"/>
        <v>1.8462024788710956</v>
      </c>
      <c r="AO505" s="1">
        <f t="shared" si="78"/>
        <v>474347.96334529866</v>
      </c>
      <c r="AP505" s="1">
        <f t="shared" si="79"/>
        <v>326995.48706231551</v>
      </c>
      <c r="AQ505" s="29">
        <f t="shared" si="80"/>
        <v>352617.94207314635</v>
      </c>
    </row>
    <row r="506" spans="1:43" x14ac:dyDescent="0.2">
      <c r="A506" s="26"/>
      <c r="E506" s="25" t="s">
        <v>994</v>
      </c>
      <c r="F506" s="26" t="s">
        <v>995</v>
      </c>
      <c r="G506" s="1">
        <v>0.58636788299666698</v>
      </c>
      <c r="H506" s="1">
        <v>1.0492276780997201</v>
      </c>
      <c r="I506" s="1">
        <f>VLOOKUP(F506,'[1]SUSMB vs SHAM all proteins sum'!$B$2:$E$3214,2,FALSE)</f>
        <v>0.54952109317709097</v>
      </c>
      <c r="J506" s="29">
        <f>VLOOKUP(F506,'[1]SUSMB vs SHAM all proteins sum'!$B$2:$E$3214,3,FALSE)</f>
        <v>1.0669119069644799</v>
      </c>
      <c r="K506" s="25">
        <f>VLOOKUP($E506,[1]AllProteinsNorm!$A$1:$Q$3226,4,FALSE)</f>
        <v>36399119.809460402</v>
      </c>
      <c r="L506" s="1">
        <f>VLOOKUP($E506,[1]AllProteinsNorm!$A$1:$Q$3226,5,FALSE)</f>
        <v>58347675.5598014</v>
      </c>
      <c r="M506" s="1">
        <f>VLOOKUP($E506,[1]AllProteinsNorm!$A$1:$Q$3226,10,FALSE)</f>
        <v>43552677.699570604</v>
      </c>
      <c r="N506" s="1">
        <f>VLOOKUP($E506,[1]AllProteinsNorm!$A$1:$Q$3226,11,FALSE)</f>
        <v>51766253.701854803</v>
      </c>
      <c r="O506" s="1">
        <f>VLOOKUP($E506,[1]AllProteinsNorm!$A$1:$Q$3226,15,FALSE)</f>
        <v>43705169.931375504</v>
      </c>
      <c r="P506" s="1">
        <f>VLOOKUP($E506,[1]AllProteinsNorm!$A$1:$Q$3226,6,FALSE)</f>
        <v>47373381.3497774</v>
      </c>
      <c r="Q506" s="1">
        <f>VLOOKUP($E506,[1]AllProteinsNorm!$A$1:$Q$3226,8,FALSE)</f>
        <v>50640829.735396303</v>
      </c>
      <c r="R506" s="1">
        <f>VLOOKUP($E506,[1]AllProteinsNorm!$A$1:$Q$3226,13,FALSE)</f>
        <v>47453445.494929098</v>
      </c>
      <c r="S506" s="1">
        <f>VLOOKUP($E506,[1]AllProteinsNorm!$A$1:$Q$3226,16,FALSE)</f>
        <v>51889159.571110301</v>
      </c>
      <c r="T506" s="1">
        <f>VLOOKUP($E506,[1]AllProteinsNorm!$A$1:$Q$3226,17,FALSE)</f>
        <v>45048253.6848341</v>
      </c>
      <c r="U506" s="1">
        <f>VLOOKUP($E506,[1]AllProteinsNorm!$A$1:$Q$3226,3,FALSE)</f>
        <v>49345247.455822803</v>
      </c>
      <c r="V506" s="1">
        <f>VLOOKUP($E506,[1]AllProteinsNorm!$A$1:$Q$3226,7,FALSE)</f>
        <v>46556755.607051998</v>
      </c>
      <c r="W506" s="1">
        <f>VLOOKUP($E506,[1]AllProteinsNorm!$A$1:$Q$3226,9,FALSE)</f>
        <v>59894836.479921304</v>
      </c>
      <c r="X506" s="1">
        <f>VLOOKUP($E506,[1]AllProteinsNorm!$A$1:$Q$3226,12,FALSE)</f>
        <v>40371205.1184384</v>
      </c>
      <c r="Y506" s="29">
        <f>VLOOKUP($E506,[1]AllProteinsNorm!$A$1:$Q$3226,14,FALSE)</f>
        <v>52078986.694961399</v>
      </c>
      <c r="Z506" s="25">
        <f t="shared" si="83"/>
        <v>0.77852120009298031</v>
      </c>
      <c r="AA506" s="1">
        <f t="shared" si="83"/>
        <v>1.2479670562705798</v>
      </c>
      <c r="AB506" s="1">
        <f t="shared" si="83"/>
        <v>0.9315248030014146</v>
      </c>
      <c r="AC506" s="1">
        <f t="shared" si="83"/>
        <v>1.107200563289751</v>
      </c>
      <c r="AD506" s="1">
        <f t="shared" si="83"/>
        <v>0.93478637734527426</v>
      </c>
      <c r="AE506" s="1">
        <f t="shared" si="83"/>
        <v>1.0132437788043827</v>
      </c>
      <c r="AF506" s="1">
        <f t="shared" si="83"/>
        <v>1.083129475264349</v>
      </c>
      <c r="AG506" s="1">
        <f t="shared" si="83"/>
        <v>1.0149562277507913</v>
      </c>
      <c r="AH506" s="1">
        <f t="shared" si="83"/>
        <v>1.1098293308350142</v>
      </c>
      <c r="AI506" s="1">
        <f t="shared" si="83"/>
        <v>0.96351287350895909</v>
      </c>
      <c r="AJ506" s="1">
        <f t="shared" si="83"/>
        <v>1.0554189625818251</v>
      </c>
      <c r="AK506" s="1">
        <f t="shared" si="83"/>
        <v>0.99577740993113961</v>
      </c>
      <c r="AL506" s="1">
        <f t="shared" si="83"/>
        <v>1.2810584492101325</v>
      </c>
      <c r="AM506" s="1">
        <f t="shared" si="83"/>
        <v>0.86347799679039727</v>
      </c>
      <c r="AN506" s="29">
        <f t="shared" si="83"/>
        <v>1.1138894411081299</v>
      </c>
      <c r="AO506" s="1">
        <f t="shared" si="78"/>
        <v>7567078.3399656275</v>
      </c>
      <c r="AP506" s="1">
        <f t="shared" si="79"/>
        <v>2463609.171381488</v>
      </c>
      <c r="AQ506" s="29">
        <f t="shared" si="80"/>
        <v>6428276.8848865991</v>
      </c>
    </row>
    <row r="507" spans="1:43" x14ac:dyDescent="0.2">
      <c r="A507" s="26"/>
      <c r="E507" s="25" t="s">
        <v>996</v>
      </c>
      <c r="F507" s="26" t="s">
        <v>997</v>
      </c>
      <c r="G507" s="1">
        <v>0.538437019878098</v>
      </c>
      <c r="H507" s="1">
        <v>1.29935089199536</v>
      </c>
      <c r="I507" s="1">
        <f>VLOOKUP(F507,'[1]SUSMB vs SHAM all proteins sum'!$B$2:$E$3214,2,FALSE)</f>
        <v>0.71432103364856603</v>
      </c>
      <c r="J507" s="29">
        <f>VLOOKUP(F507,'[1]SUSMB vs SHAM all proteins sum'!$B$2:$E$3214,3,FALSE)</f>
        <v>0.82021231623416302</v>
      </c>
      <c r="K507" s="25">
        <f>VLOOKUP($E507,[1]AllProteinsNorm!$A$1:$Q$3226,4,FALSE)</f>
        <v>48594.916421034803</v>
      </c>
      <c r="L507" s="1">
        <f>VLOOKUP($E507,[1]AllProteinsNorm!$A$1:$Q$3226,5,FALSE)</f>
        <v>78905.890249696895</v>
      </c>
      <c r="M507" s="1">
        <f>VLOOKUP($E507,[1]AllProteinsNorm!$A$1:$Q$3226,10,FALSE)</f>
        <v>20463.495923782699</v>
      </c>
      <c r="N507" s="1">
        <f>VLOOKUP($E507,[1]AllProteinsNorm!$A$1:$Q$3226,11,FALSE)</f>
        <v>89278.4458740439</v>
      </c>
      <c r="O507" s="1">
        <f>VLOOKUP($E507,[1]AllProteinsNorm!$A$1:$Q$3226,15,FALSE)</f>
        <v>13748.5020881537</v>
      </c>
      <c r="P507" s="1">
        <f>VLOOKUP($E507,[1]AllProteinsNorm!$A$1:$Q$3226,6,FALSE)</f>
        <v>50779.675206017302</v>
      </c>
      <c r="Q507" s="1">
        <f>VLOOKUP($E507,[1]AllProteinsNorm!$A$1:$Q$3226,8,FALSE)</f>
        <v>75015.0196670203</v>
      </c>
      <c r="R507" s="1">
        <f>VLOOKUP($E507,[1]AllProteinsNorm!$A$1:$Q$3226,13,FALSE)</f>
        <v>56488.5787407342</v>
      </c>
      <c r="S507" s="1">
        <f>VLOOKUP($E507,[1]AllProteinsNorm!$A$1:$Q$3226,16,FALSE)</f>
        <v>61014.662902049298</v>
      </c>
      <c r="T507" s="1">
        <f>VLOOKUP($E507,[1]AllProteinsNorm!$A$1:$Q$3226,17,FALSE)</f>
        <v>27169.480385173301</v>
      </c>
      <c r="U507" s="1">
        <f>VLOOKUP($E507,[1]AllProteinsNorm!$A$1:$Q$3226,3,FALSE)</f>
        <v>31020.520137973599</v>
      </c>
      <c r="V507" s="1">
        <f>VLOOKUP($E507,[1]AllProteinsNorm!$A$1:$Q$3226,7,FALSE)</f>
        <v>27097.873725458299</v>
      </c>
      <c r="W507" s="1">
        <f>VLOOKUP($E507,[1]AllProteinsNorm!$A$1:$Q$3226,9,FALSE)</f>
        <v>9618.7955435165695</v>
      </c>
      <c r="X507" s="1">
        <f>VLOOKUP($E507,[1]AllProteinsNorm!$A$1:$Q$3226,12,FALSE)</f>
        <v>49085.799240036999</v>
      </c>
      <c r="Y507" s="29">
        <f>VLOOKUP($E507,[1]AllProteinsNorm!$A$1:$Q$3226,14,FALSE)</f>
        <v>90085.040805350407</v>
      </c>
      <c r="Z507" s="25">
        <f t="shared" si="83"/>
        <v>0.96805996848991116</v>
      </c>
      <c r="AA507" s="1">
        <f t="shared" si="83"/>
        <v>1.5718852763727702</v>
      </c>
      <c r="AB507" s="1">
        <f t="shared" si="83"/>
        <v>0.40765357115822903</v>
      </c>
      <c r="AC507" s="1">
        <f t="shared" si="83"/>
        <v>1.7785170932456718</v>
      </c>
      <c r="AD507" s="1">
        <f t="shared" si="83"/>
        <v>0.27388409073341774</v>
      </c>
      <c r="AE507" s="1">
        <f t="shared" si="83"/>
        <v>1.0115825769500983</v>
      </c>
      <c r="AF507" s="1">
        <f t="shared" si="83"/>
        <v>1.4943751923748931</v>
      </c>
      <c r="AG507" s="1">
        <f t="shared" si="83"/>
        <v>1.1253097192718773</v>
      </c>
      <c r="AH507" s="1">
        <f t="shared" si="83"/>
        <v>1.215473901315594</v>
      </c>
      <c r="AI507" s="1">
        <f t="shared" si="83"/>
        <v>0.54124357572046722</v>
      </c>
      <c r="AJ507" s="1">
        <f t="shared" si="83"/>
        <v>0.61796018923305951</v>
      </c>
      <c r="AK507" s="1">
        <f t="shared" si="83"/>
        <v>0.5398170985114773</v>
      </c>
      <c r="AL507" s="1">
        <f t="shared" si="83"/>
        <v>0.19161615239936786</v>
      </c>
      <c r="AM507" s="1">
        <f t="shared" si="83"/>
        <v>0.97783885157673966</v>
      </c>
      <c r="AN507" s="29">
        <f t="shared" si="83"/>
        <v>1.7945852814697121</v>
      </c>
      <c r="AO507" s="1">
        <f t="shared" si="78"/>
        <v>30221.517895815075</v>
      </c>
      <c r="AP507" s="1">
        <f t="shared" si="79"/>
        <v>15666.736419892606</v>
      </c>
      <c r="AQ507" s="29">
        <f t="shared" si="80"/>
        <v>27392.087877138576</v>
      </c>
    </row>
    <row r="508" spans="1:43" x14ac:dyDescent="0.2">
      <c r="A508" s="26"/>
      <c r="E508" s="25" t="s">
        <v>998</v>
      </c>
      <c r="F508" s="26" t="s">
        <v>999</v>
      </c>
      <c r="G508" s="1">
        <v>0.87601675896309095</v>
      </c>
      <c r="H508" s="1">
        <v>1.0283129584211901</v>
      </c>
      <c r="I508" s="1">
        <f>VLOOKUP(F508,'[1]SUSMB vs SHAM all proteins sum'!$B$2:$E$3214,2,FALSE)</f>
        <v>0.80770177686976197</v>
      </c>
      <c r="J508" s="29">
        <f>VLOOKUP(F508,'[1]SUSMB vs SHAM all proteins sum'!$B$2:$E$3214,3,FALSE)</f>
        <v>1.04174830754666</v>
      </c>
      <c r="K508" s="25">
        <f>VLOOKUP($E508,[1]AllProteinsNorm!$A$1:$Q$3226,4,FALSE)</f>
        <v>701184.00744166004</v>
      </c>
      <c r="L508" s="1">
        <f>VLOOKUP($E508,[1]AllProteinsNorm!$A$1:$Q$3226,5,FALSE)</f>
        <v>574095.44276824396</v>
      </c>
      <c r="M508" s="1">
        <f>VLOOKUP($E508,[1]AllProteinsNorm!$A$1:$Q$3226,10,FALSE)</f>
        <v>423282.55955706298</v>
      </c>
      <c r="N508" s="1">
        <f>VLOOKUP($E508,[1]AllProteinsNorm!$A$1:$Q$3226,11,FALSE)</f>
        <v>573322.77353561495</v>
      </c>
      <c r="O508" s="1">
        <f>VLOOKUP($E508,[1]AllProteinsNorm!$A$1:$Q$3226,15,FALSE)</f>
        <v>1057570.0149433</v>
      </c>
      <c r="P508" s="1">
        <f>VLOOKUP($E508,[1]AllProteinsNorm!$A$1:$Q$3226,6,FALSE)</f>
        <v>526540.90369885694</v>
      </c>
      <c r="Q508" s="1">
        <f>VLOOKUP($E508,[1]AllProteinsNorm!$A$1:$Q$3226,8,FALSE)</f>
        <v>687874.97380082402</v>
      </c>
      <c r="R508" s="1">
        <f>VLOOKUP($E508,[1]AllProteinsNorm!$A$1:$Q$3226,13,FALSE)</f>
        <v>549431.40416978602</v>
      </c>
      <c r="S508" s="1">
        <f>VLOOKUP($E508,[1]AllProteinsNorm!$A$1:$Q$3226,16,FALSE)</f>
        <v>719392.20415055298</v>
      </c>
      <c r="T508" s="1">
        <f>VLOOKUP($E508,[1]AllProteinsNorm!$A$1:$Q$3226,17,FALSE)</f>
        <v>829775.31646902906</v>
      </c>
      <c r="U508" s="1">
        <f>VLOOKUP($E508,[1]AllProteinsNorm!$A$1:$Q$3226,3,FALSE)</f>
        <v>619075.06895838003</v>
      </c>
      <c r="V508" s="1">
        <f>VLOOKUP($E508,[1]AllProteinsNorm!$A$1:$Q$3226,7,FALSE)</f>
        <v>661392.74130353797</v>
      </c>
      <c r="W508" s="1">
        <f>VLOOKUP($E508,[1]AllProteinsNorm!$A$1:$Q$3226,9,FALSE)</f>
        <v>564607.59452194395</v>
      </c>
      <c r="X508" s="1">
        <f>VLOOKUP($E508,[1]AllProteinsNorm!$A$1:$Q$3226,12,FALSE)</f>
        <v>672549.44620122504</v>
      </c>
      <c r="Y508" s="29">
        <f>VLOOKUP($E508,[1]AllProteinsNorm!$A$1:$Q$3226,14,FALSE)</f>
        <v>815258.13704184303</v>
      </c>
      <c r="Z508" s="25">
        <f t="shared" si="83"/>
        <v>1.053001241841574</v>
      </c>
      <c r="AA508" s="1">
        <f t="shared" si="83"/>
        <v>0.86214632358232535</v>
      </c>
      <c r="AB508" s="1">
        <f t="shared" si="83"/>
        <v>0.63566347225988584</v>
      </c>
      <c r="AC508" s="1">
        <f t="shared" si="83"/>
        <v>0.86098596959128149</v>
      </c>
      <c r="AD508" s="1">
        <f t="shared" si="83"/>
        <v>1.5882029927249339</v>
      </c>
      <c r="AE508" s="1">
        <f t="shared" si="83"/>
        <v>0.79073141941477065</v>
      </c>
      <c r="AF508" s="1">
        <f t="shared" si="83"/>
        <v>1.0330144355214401</v>
      </c>
      <c r="AG508" s="1">
        <f t="shared" si="83"/>
        <v>0.82510716838572662</v>
      </c>
      <c r="AH508" s="1">
        <f t="shared" si="83"/>
        <v>1.080345353433787</v>
      </c>
      <c r="AI508" s="1">
        <f t="shared" si="83"/>
        <v>1.2461129024881115</v>
      </c>
      <c r="AJ508" s="1">
        <f t="shared" si="83"/>
        <v>0.92969435909527709</v>
      </c>
      <c r="AK508" s="1">
        <f t="shared" si="83"/>
        <v>0.99324481241191764</v>
      </c>
      <c r="AL508" s="1">
        <f t="shared" si="83"/>
        <v>0.84789797239386855</v>
      </c>
      <c r="AM508" s="1">
        <f t="shared" si="83"/>
        <v>1.0099993646941186</v>
      </c>
      <c r="AN508" s="29">
        <f t="shared" si="83"/>
        <v>1.2243117664059602</v>
      </c>
      <c r="AO508" s="1">
        <f t="shared" si="78"/>
        <v>214714.78913834871</v>
      </c>
      <c r="AP508" s="1">
        <f t="shared" si="79"/>
        <v>112366.34185918362</v>
      </c>
      <c r="AQ508" s="29">
        <f t="shared" si="80"/>
        <v>83453.963679786408</v>
      </c>
    </row>
    <row r="509" spans="1:43" x14ac:dyDescent="0.2">
      <c r="A509" s="26"/>
      <c r="E509" s="25" t="s">
        <v>1000</v>
      </c>
      <c r="F509" s="26" t="s">
        <v>1001</v>
      </c>
      <c r="G509" s="1">
        <v>0.69657730386900196</v>
      </c>
      <c r="H509" s="1">
        <v>1.03179371001733</v>
      </c>
      <c r="I509" s="1">
        <f>VLOOKUP(F509,'[1]SUSMB vs SHAM all proteins sum'!$B$2:$E$3214,2,FALSE)</f>
        <v>0.87929827085215195</v>
      </c>
      <c r="J509" s="29">
        <f>VLOOKUP(F509,'[1]SUSMB vs SHAM all proteins sum'!$B$2:$E$3214,3,FALSE)</f>
        <v>0.98664244165735004</v>
      </c>
      <c r="K509" s="25">
        <f>VLOOKUP($E509,[1]AllProteinsNorm!$A$1:$Q$3226,4,FALSE)</f>
        <v>2479730.4690791699</v>
      </c>
      <c r="L509" s="1">
        <f>VLOOKUP($E509,[1]AllProteinsNorm!$A$1:$Q$3226,5,FALSE)</f>
        <v>2168308.16731762</v>
      </c>
      <c r="M509" s="1">
        <f>VLOOKUP($E509,[1]AllProteinsNorm!$A$1:$Q$3226,10,FALSE)</f>
        <v>2149564.3340337798</v>
      </c>
      <c r="N509" s="1">
        <f>VLOOKUP($E509,[1]AllProteinsNorm!$A$1:$Q$3226,11,FALSE)</f>
        <v>2670523.5351877799</v>
      </c>
      <c r="O509" s="1">
        <f>VLOOKUP($E509,[1]AllProteinsNorm!$A$1:$Q$3226,15,FALSE)</f>
        <v>2499773.6677520401</v>
      </c>
      <c r="P509" s="1">
        <f>VLOOKUP($E509,[1]AllProteinsNorm!$A$1:$Q$3226,6,FALSE)</f>
        <v>2200697.47429709</v>
      </c>
      <c r="Q509" s="1">
        <f>VLOOKUP($E509,[1]AllProteinsNorm!$A$1:$Q$3226,8,FALSE)</f>
        <v>2274292.27734558</v>
      </c>
      <c r="R509" s="1">
        <f>VLOOKUP($E509,[1]AllProteinsNorm!$A$1:$Q$3226,13,FALSE)</f>
        <v>2555901.15191516</v>
      </c>
      <c r="S509" s="1">
        <f>VLOOKUP($E509,[1]AllProteinsNorm!$A$1:$Q$3226,16,FALSE)</f>
        <v>3119060.6434418</v>
      </c>
      <c r="T509" s="1">
        <f>VLOOKUP($E509,[1]AllProteinsNorm!$A$1:$Q$3226,17,FALSE)</f>
        <v>2261324.6465775501</v>
      </c>
      <c r="U509" s="1">
        <f>VLOOKUP($E509,[1]AllProteinsNorm!$A$1:$Q$3226,3,FALSE)</f>
        <v>1826871.63718567</v>
      </c>
      <c r="V509" s="1">
        <f>VLOOKUP($E509,[1]AllProteinsNorm!$A$1:$Q$3226,7,FALSE)</f>
        <v>2267406.7569873701</v>
      </c>
      <c r="W509" s="1">
        <f>VLOOKUP($E509,[1]AllProteinsNorm!$A$1:$Q$3226,9,FALSE)</f>
        <v>2329911.1137973601</v>
      </c>
      <c r="X509" s="1">
        <f>VLOOKUP($E509,[1]AllProteinsNorm!$A$1:$Q$3226,12,FALSE)</f>
        <v>2759858.09908335</v>
      </c>
      <c r="Y509" s="29">
        <f>VLOOKUP($E509,[1]AllProteinsNorm!$A$1:$Q$3226,14,FALSE)</f>
        <v>2708372.6580237201</v>
      </c>
      <c r="Z509" s="25">
        <f t="shared" si="83"/>
        <v>1.0359922931997647</v>
      </c>
      <c r="AA509" s="1">
        <f t="shared" si="83"/>
        <v>0.90588496557745901</v>
      </c>
      <c r="AB509" s="1">
        <f t="shared" si="83"/>
        <v>0.89805408755695759</v>
      </c>
      <c r="AC509" s="1">
        <f t="shared" si="83"/>
        <v>1.1157026280725191</v>
      </c>
      <c r="AD509" s="1">
        <f t="shared" si="83"/>
        <v>1.0443660255933001</v>
      </c>
      <c r="AE509" s="1">
        <f t="shared" si="83"/>
        <v>0.91941670736602221</v>
      </c>
      <c r="AF509" s="1">
        <f t="shared" si="83"/>
        <v>0.95016345574392269</v>
      </c>
      <c r="AG509" s="1">
        <f t="shared" si="83"/>
        <v>1.0678152035401585</v>
      </c>
      <c r="AH509" s="1">
        <f t="shared" si="83"/>
        <v>1.3030943600206406</v>
      </c>
      <c r="AI509" s="1">
        <f t="shared" si="83"/>
        <v>0.94474578406377119</v>
      </c>
      <c r="AJ509" s="1">
        <f t="shared" si="83"/>
        <v>0.76323816656267618</v>
      </c>
      <c r="AK509" s="1">
        <f t="shared" si="83"/>
        <v>0.94728679389912773</v>
      </c>
      <c r="AL509" s="1">
        <f t="shared" si="83"/>
        <v>0.9734001286966002</v>
      </c>
      <c r="AM509" s="1">
        <f t="shared" si="83"/>
        <v>1.1530252003706851</v>
      </c>
      <c r="AN509" s="29">
        <f t="shared" si="83"/>
        <v>1.1315153948434844</v>
      </c>
      <c r="AO509" s="1">
        <f t="shared" si="78"/>
        <v>202823.94528876856</v>
      </c>
      <c r="AP509" s="1">
        <f t="shared" si="79"/>
        <v>341256.0735190236</v>
      </c>
      <c r="AQ509" s="29">
        <f t="shared" si="80"/>
        <v>338598.99826882611</v>
      </c>
    </row>
    <row r="510" spans="1:43" x14ac:dyDescent="0.2">
      <c r="A510" s="26"/>
      <c r="E510" s="25" t="s">
        <v>1002</v>
      </c>
      <c r="F510" s="26" t="s">
        <v>1003</v>
      </c>
      <c r="G510" s="1">
        <v>0.39971594784713399</v>
      </c>
      <c r="H510" s="1">
        <v>0.90691007903252796</v>
      </c>
      <c r="I510" s="1">
        <f>VLOOKUP(F510,'[1]SUSMB vs SHAM all proteins sum'!$B$2:$E$3214,2,FALSE)</f>
        <v>0.31803191705572798</v>
      </c>
      <c r="J510" s="29">
        <f>VLOOKUP(F510,'[1]SUSMB vs SHAM all proteins sum'!$B$2:$E$3214,3,FALSE)</f>
        <v>1.11755232804691</v>
      </c>
      <c r="K510" s="25">
        <f>VLOOKUP($E510,[1]AllProteinsNorm!$A$1:$Q$3226,4,FALSE)</f>
        <v>284334.935749923</v>
      </c>
      <c r="L510" s="1">
        <f>VLOOKUP($E510,[1]AllProteinsNorm!$A$1:$Q$3226,5,FALSE)</f>
        <v>310769.78833443503</v>
      </c>
      <c r="M510" s="1">
        <f>VLOOKUP($E510,[1]AllProteinsNorm!$A$1:$Q$3226,10,FALSE)</f>
        <v>304888.75824636797</v>
      </c>
      <c r="N510" s="1">
        <f>VLOOKUP($E510,[1]AllProteinsNorm!$A$1:$Q$3226,11,FALSE)</f>
        <v>285378.41849044402</v>
      </c>
      <c r="O510" s="1">
        <f>VLOOKUP($E510,[1]AllProteinsNorm!$A$1:$Q$3226,15,FALSE)</f>
        <v>294097.00972309901</v>
      </c>
      <c r="P510" s="1">
        <f>VLOOKUP($E510,[1]AllProteinsNorm!$A$1:$Q$3226,6,FALSE)</f>
        <v>262265.92756985902</v>
      </c>
      <c r="Q510" s="1">
        <f>VLOOKUP($E510,[1]AllProteinsNorm!$A$1:$Q$3226,8,FALSE)</f>
        <v>177686.665282762</v>
      </c>
      <c r="R510" s="1">
        <f>VLOOKUP($E510,[1]AllProteinsNorm!$A$1:$Q$3226,13,FALSE)</f>
        <v>303017.92838137603</v>
      </c>
      <c r="S510" s="1">
        <f>VLOOKUP($E510,[1]AllProteinsNorm!$A$1:$Q$3226,16,FALSE)</f>
        <v>304536.65870746103</v>
      </c>
      <c r="T510" s="1">
        <f>VLOOKUP($E510,[1]AllProteinsNorm!$A$1:$Q$3226,17,FALSE)</f>
        <v>322580.93240316899</v>
      </c>
      <c r="U510" s="1">
        <f>VLOOKUP($E510,[1]AllProteinsNorm!$A$1:$Q$3226,3,FALSE)</f>
        <v>286384.82013923198</v>
      </c>
      <c r="V510" s="1">
        <f>VLOOKUP($E510,[1]AllProteinsNorm!$A$1:$Q$3226,7,FALSE)</f>
        <v>331238.86667381501</v>
      </c>
      <c r="W510" s="1">
        <f>VLOOKUP($E510,[1]AllProteinsNorm!$A$1:$Q$3226,9,FALSE)</f>
        <v>284362.48942452797</v>
      </c>
      <c r="X510" s="1">
        <f>VLOOKUP($E510,[1]AllProteinsNorm!$A$1:$Q$3226,12,FALSE)</f>
        <v>491398.949942109</v>
      </c>
      <c r="Y510" s="29">
        <f>VLOOKUP($E510,[1]AllProteinsNorm!$A$1:$Q$3226,14,FALSE)</f>
        <v>297347.08476663701</v>
      </c>
      <c r="Z510" s="25">
        <f t="shared" si="83"/>
        <v>0.960935825428469</v>
      </c>
      <c r="AA510" s="1">
        <f t="shared" si="83"/>
        <v>1.0502748186175423</v>
      </c>
      <c r="AB510" s="1">
        <f t="shared" si="83"/>
        <v>1.0303993415252135</v>
      </c>
      <c r="AC510" s="1">
        <f t="shared" si="83"/>
        <v>0.96446237043757355</v>
      </c>
      <c r="AD510" s="1">
        <f t="shared" si="83"/>
        <v>0.99392764399120159</v>
      </c>
      <c r="AE510" s="1">
        <f t="shared" si="83"/>
        <v>0.8863516012424224</v>
      </c>
      <c r="AF510" s="1">
        <f t="shared" si="83"/>
        <v>0.60050827704582987</v>
      </c>
      <c r="AG510" s="1">
        <f t="shared" si="83"/>
        <v>1.0240767015168348</v>
      </c>
      <c r="AH510" s="1">
        <f t="shared" si="83"/>
        <v>1.0292093890483567</v>
      </c>
      <c r="AI510" s="1">
        <f t="shared" si="83"/>
        <v>1.0901916562900178</v>
      </c>
      <c r="AJ510" s="1">
        <f t="shared" si="83"/>
        <v>0.96786359651814635</v>
      </c>
      <c r="AK510" s="1">
        <f t="shared" si="83"/>
        <v>1.1194519341131624</v>
      </c>
      <c r="AL510" s="1">
        <f t="shared" si="83"/>
        <v>0.96102894558262908</v>
      </c>
      <c r="AM510" s="1">
        <f t="shared" si="83"/>
        <v>1.6607275301288098</v>
      </c>
      <c r="AN510" s="29">
        <f t="shared" si="83"/>
        <v>1.0049115687643904</v>
      </c>
      <c r="AO510" s="1">
        <f t="shared" si="78"/>
        <v>10484.401262074394</v>
      </c>
      <c r="AP510" s="1">
        <f t="shared" si="79"/>
        <v>52054.932586868723</v>
      </c>
      <c r="AQ510" s="29">
        <f t="shared" si="80"/>
        <v>78448.215263811231</v>
      </c>
    </row>
    <row r="511" spans="1:43" x14ac:dyDescent="0.2">
      <c r="A511" s="26"/>
      <c r="E511" s="25" t="s">
        <v>1004</v>
      </c>
      <c r="F511" s="26" t="s">
        <v>1005</v>
      </c>
      <c r="G511" s="1">
        <v>0.650019415570391</v>
      </c>
      <c r="H511" s="1">
        <v>0.89066381454597598</v>
      </c>
      <c r="I511" s="1">
        <f>VLOOKUP(F511,'[1]SUSMB vs SHAM all proteins sum'!$B$2:$E$3214,2,FALSE)</f>
        <v>0.98512390888564605</v>
      </c>
      <c r="J511" s="29">
        <f>VLOOKUP(F511,'[1]SUSMB vs SHAM all proteins sum'!$B$2:$E$3214,3,FALSE)</f>
        <v>1.0038113529217201</v>
      </c>
      <c r="K511" s="25">
        <f>VLOOKUP($E511,[1]AllProteinsNorm!$A$1:$Q$3226,4,FALSE)</f>
        <v>321108.29653704498</v>
      </c>
      <c r="L511" s="1">
        <f>VLOOKUP($E511,[1]AllProteinsNorm!$A$1:$Q$3226,5,FALSE)</f>
        <v>246451.96671033799</v>
      </c>
      <c r="M511" s="1">
        <f>VLOOKUP($E511,[1]AllProteinsNorm!$A$1:$Q$3226,10,FALSE)</f>
        <v>234605.167564003</v>
      </c>
      <c r="N511" s="1">
        <f>VLOOKUP($E511,[1]AllProteinsNorm!$A$1:$Q$3226,11,FALSE)</f>
        <v>209437.935884682</v>
      </c>
      <c r="O511" s="1">
        <f>VLOOKUP($E511,[1]AllProteinsNorm!$A$1:$Q$3226,15,FALSE)</f>
        <v>193291.267833805</v>
      </c>
      <c r="P511" s="1">
        <f>VLOOKUP($E511,[1]AllProteinsNorm!$A$1:$Q$3226,6,FALSE)</f>
        <v>191528.72140362</v>
      </c>
      <c r="Q511" s="1">
        <f>VLOOKUP($E511,[1]AllProteinsNorm!$A$1:$Q$3226,8,FALSE)</f>
        <v>213490.78250817899</v>
      </c>
      <c r="R511" s="1">
        <f>VLOOKUP($E511,[1]AllProteinsNorm!$A$1:$Q$3226,13,FALSE)</f>
        <v>151723.51021897601</v>
      </c>
      <c r="S511" s="1">
        <f>VLOOKUP($E511,[1]AllProteinsNorm!$A$1:$Q$3226,16,FALSE)</f>
        <v>135820.291279595</v>
      </c>
      <c r="T511" s="1">
        <f>VLOOKUP($E511,[1]AllProteinsNorm!$A$1:$Q$3226,17,FALSE)</f>
        <v>499950.994453152</v>
      </c>
      <c r="U511" s="1">
        <f>VLOOKUP($E511,[1]AllProteinsNorm!$A$1:$Q$3226,3,FALSE)</f>
        <v>203838.14860015901</v>
      </c>
      <c r="V511" s="1">
        <f>VLOOKUP($E511,[1]AllProteinsNorm!$A$1:$Q$3226,7,FALSE)</f>
        <v>146771.78329730799</v>
      </c>
      <c r="W511" s="1">
        <f>VLOOKUP($E511,[1]AllProteinsNorm!$A$1:$Q$3226,9,FALSE)</f>
        <v>212869.605762778</v>
      </c>
      <c r="X511" s="1">
        <f>VLOOKUP($E511,[1]AllProteinsNorm!$A$1:$Q$3226,12,FALSE)</f>
        <v>422422.19484617998</v>
      </c>
      <c r="Y511" s="29">
        <f>VLOOKUP($E511,[1]AllProteinsNorm!$A$1:$Q$3226,14,FALSE)</f>
        <v>284748.25194942497</v>
      </c>
      <c r="Z511" s="25">
        <f t="shared" si="83"/>
        <v>1.3325160861984224</v>
      </c>
      <c r="AA511" s="1">
        <f t="shared" si="83"/>
        <v>1.0227116946474697</v>
      </c>
      <c r="AB511" s="1">
        <f t="shared" si="83"/>
        <v>0.97355055305537763</v>
      </c>
      <c r="AC511" s="1">
        <f t="shared" si="83"/>
        <v>0.86911307380168012</v>
      </c>
      <c r="AD511" s="1">
        <f t="shared" si="83"/>
        <v>0.80210859229705</v>
      </c>
      <c r="AE511" s="1">
        <f t="shared" si="83"/>
        <v>0.79479448208494541</v>
      </c>
      <c r="AF511" s="1">
        <f t="shared" si="83"/>
        <v>0.88593133536310853</v>
      </c>
      <c r="AG511" s="1">
        <f t="shared" si="83"/>
        <v>0.62961318720692805</v>
      </c>
      <c r="AH511" s="1">
        <f t="shared" si="83"/>
        <v>0.56361895632720405</v>
      </c>
      <c r="AI511" s="1">
        <f t="shared" si="83"/>
        <v>2.0746668634980825</v>
      </c>
      <c r="AJ511" s="1">
        <f t="shared" si="83"/>
        <v>0.84587541000916144</v>
      </c>
      <c r="AK511" s="1">
        <f t="shared" si="83"/>
        <v>0.60906480571463228</v>
      </c>
      <c r="AL511" s="1">
        <f t="shared" si="83"/>
        <v>0.88335361309761196</v>
      </c>
      <c r="AM511" s="1">
        <f t="shared" si="83"/>
        <v>1.7529424679154666</v>
      </c>
      <c r="AN511" s="29">
        <f t="shared" si="83"/>
        <v>1.181631338496782</v>
      </c>
      <c r="AO511" s="1">
        <f t="shared" si="78"/>
        <v>44181.991337446496</v>
      </c>
      <c r="AP511" s="1">
        <f t="shared" si="79"/>
        <v>133612.62380014863</v>
      </c>
      <c r="AQ511" s="29">
        <f t="shared" si="80"/>
        <v>94886.476741419596</v>
      </c>
    </row>
    <row r="512" spans="1:43" x14ac:dyDescent="0.2">
      <c r="A512" s="26"/>
      <c r="E512" s="25" t="s">
        <v>1006</v>
      </c>
      <c r="F512" s="26" t="s">
        <v>1007</v>
      </c>
      <c r="G512" s="1">
        <v>0.89100532357925699</v>
      </c>
      <c r="H512" s="1">
        <v>0.99529915118064904</v>
      </c>
      <c r="I512" s="1">
        <f>VLOOKUP(F512,'[1]SUSMB vs SHAM all proteins sum'!$B$2:$E$3214,2,FALSE)</f>
        <v>0.50320837303778898</v>
      </c>
      <c r="J512" s="29">
        <f>VLOOKUP(F512,'[1]SUSMB vs SHAM all proteins sum'!$B$2:$E$3214,3,FALSE)</f>
        <v>0.97552146723949895</v>
      </c>
      <c r="K512" s="25">
        <f>VLOOKUP($E512,[1]AllProteinsNorm!$A$1:$Q$3226,4,FALSE)</f>
        <v>3286262.7237201901</v>
      </c>
      <c r="L512" s="1">
        <f>VLOOKUP($E512,[1]AllProteinsNorm!$A$1:$Q$3226,5,FALSE)</f>
        <v>3278695.4343560799</v>
      </c>
      <c r="M512" s="1">
        <f>VLOOKUP($E512,[1]AllProteinsNorm!$A$1:$Q$3226,10,FALSE)</f>
        <v>3325941.7543361699</v>
      </c>
      <c r="N512" s="1">
        <f>VLOOKUP($E512,[1]AllProteinsNorm!$A$1:$Q$3226,11,FALSE)</f>
        <v>3243301.3359673698</v>
      </c>
      <c r="O512" s="1">
        <f>VLOOKUP($E512,[1]AllProteinsNorm!$A$1:$Q$3226,15,FALSE)</f>
        <v>3797563.85273484</v>
      </c>
      <c r="P512" s="1">
        <f>VLOOKUP($E512,[1]AllProteinsNorm!$A$1:$Q$3226,6,FALSE)</f>
        <v>3366092.1699661999</v>
      </c>
      <c r="Q512" s="1">
        <f>VLOOKUP($E512,[1]AllProteinsNorm!$A$1:$Q$3226,8,FALSE)</f>
        <v>3536513.6125797299</v>
      </c>
      <c r="R512" s="1">
        <f>VLOOKUP($E512,[1]AllProteinsNorm!$A$1:$Q$3226,13,FALSE)</f>
        <v>3248764.5447513699</v>
      </c>
      <c r="S512" s="1">
        <f>VLOOKUP($E512,[1]AllProteinsNorm!$A$1:$Q$3226,16,FALSE)</f>
        <v>3418335.2789861001</v>
      </c>
      <c r="T512" s="1">
        <f>VLOOKUP($E512,[1]AllProteinsNorm!$A$1:$Q$3226,17,FALSE)</f>
        <v>3260951.3411760498</v>
      </c>
      <c r="U512" s="1">
        <f>VLOOKUP($E512,[1]AllProteinsNorm!$A$1:$Q$3226,3,FALSE)</f>
        <v>3461950.3707796</v>
      </c>
      <c r="V512" s="1">
        <f>VLOOKUP($E512,[1]AllProteinsNorm!$A$1:$Q$3226,7,FALSE)</f>
        <v>3071038.6930648098</v>
      </c>
      <c r="W512" s="1">
        <f>VLOOKUP($E512,[1]AllProteinsNorm!$A$1:$Q$3226,9,FALSE)</f>
        <v>3301614.7066529202</v>
      </c>
      <c r="X512" s="1">
        <f>VLOOKUP($E512,[1]AllProteinsNorm!$A$1:$Q$3226,12,FALSE)</f>
        <v>3310609.5755151901</v>
      </c>
      <c r="Y512" s="29">
        <f>VLOOKUP($E512,[1]AllProteinsNorm!$A$1:$Q$3226,14,FALSE)</f>
        <v>3355475.3510636599</v>
      </c>
      <c r="Z512" s="25">
        <f t="shared" si="83"/>
        <v>0.9704430412585423</v>
      </c>
      <c r="AA512" s="1">
        <f t="shared" si="83"/>
        <v>0.96820839846763451</v>
      </c>
      <c r="AB512" s="1">
        <f t="shared" si="83"/>
        <v>0.98216037562357195</v>
      </c>
      <c r="AC512" s="1">
        <f t="shared" si="83"/>
        <v>0.9577564171835391</v>
      </c>
      <c r="AD512" s="1">
        <f t="shared" si="83"/>
        <v>1.1214317674667125</v>
      </c>
      <c r="AE512" s="1">
        <f t="shared" si="83"/>
        <v>0.99401691136873971</v>
      </c>
      <c r="AF512" s="1">
        <f t="shared" si="83"/>
        <v>1.0443428642731745</v>
      </c>
      <c r="AG512" s="1">
        <f t="shared" si="83"/>
        <v>0.959369718794852</v>
      </c>
      <c r="AH512" s="1">
        <f t="shared" si="83"/>
        <v>1.0094444550146355</v>
      </c>
      <c r="AI512" s="1">
        <f t="shared" si="83"/>
        <v>0.96296851559834584</v>
      </c>
      <c r="AJ512" s="1">
        <f t="shared" si="83"/>
        <v>1.0223241198142106</v>
      </c>
      <c r="AK512" s="1">
        <f t="shared" si="83"/>
        <v>0.9068867524221198</v>
      </c>
      <c r="AL512" s="1">
        <f t="shared" si="83"/>
        <v>0.97497652694094161</v>
      </c>
      <c r="AM512" s="1">
        <f t="shared" si="83"/>
        <v>0.97763273815358054</v>
      </c>
      <c r="AN512" s="29">
        <f t="shared" si="83"/>
        <v>0.99088173354199283</v>
      </c>
      <c r="AO512" s="1">
        <f t="shared" si="78"/>
        <v>207275.60273134705</v>
      </c>
      <c r="AP512" s="1">
        <f t="shared" si="79"/>
        <v>106389.06745424285</v>
      </c>
      <c r="AQ512" s="29">
        <f t="shared" si="80"/>
        <v>127940.44923651907</v>
      </c>
    </row>
    <row r="513" spans="1:43" x14ac:dyDescent="0.2">
      <c r="A513" s="26"/>
      <c r="E513" s="25" t="s">
        <v>1008</v>
      </c>
      <c r="F513" s="26" t="s">
        <v>1009</v>
      </c>
      <c r="G513" s="1">
        <v>0.136667939136871</v>
      </c>
      <c r="H513" s="43">
        <v>2.0882671965122102</v>
      </c>
      <c r="I513" s="1">
        <f>VLOOKUP(F513,'[1]SUSMB vs SHAM all proteins sum'!$B$2:$E$3214,2,FALSE)</f>
        <v>0.55097516981729</v>
      </c>
      <c r="J513" s="29">
        <f>VLOOKUP(F513,'[1]SUSMB vs SHAM all proteins sum'!$B$2:$E$3214,3,FALSE)</f>
        <v>1.3746649798249799</v>
      </c>
      <c r="K513" s="25">
        <f>VLOOKUP($E513,[1]AllProteinsNorm!$A$1:$Q$3226,4,FALSE)</f>
        <v>14291.900420989001</v>
      </c>
      <c r="L513" s="1">
        <f>VLOOKUP($E513,[1]AllProteinsNorm!$A$1:$Q$3226,5,FALSE)</f>
        <v>52759.569542022902</v>
      </c>
      <c r="M513" s="1">
        <f>VLOOKUP($E513,[1]AllProteinsNorm!$A$1:$Q$3226,10,FALSE)</f>
        <v>77989.375490887294</v>
      </c>
      <c r="N513" s="1">
        <f>VLOOKUP($E513,[1]AllProteinsNorm!$A$1:$Q$3226,11,FALSE)</f>
        <v>9469.0146265998301</v>
      </c>
      <c r="O513" s="1">
        <f>VLOOKUP($E513,[1]AllProteinsNorm!$A$1:$Q$3226,15,FALSE)</f>
        <v>48090.1655138856</v>
      </c>
      <c r="P513" s="1">
        <f>VLOOKUP($E513,[1]AllProteinsNorm!$A$1:$Q$3226,6,FALSE)</f>
        <v>70761.550205958105</v>
      </c>
      <c r="Q513" s="1">
        <f>VLOOKUP($E513,[1]AllProteinsNorm!$A$1:$Q$3226,8,FALSE)</f>
        <v>100163.74785363799</v>
      </c>
      <c r="R513" s="1">
        <f>VLOOKUP($E513,[1]AllProteinsNorm!$A$1:$Q$3226,13,FALSE)</f>
        <v>52362.342114206003</v>
      </c>
      <c r="S513" s="1">
        <f>VLOOKUP($E513,[1]AllProteinsNorm!$A$1:$Q$3226,16,FALSE)</f>
        <v>35977.722938802799</v>
      </c>
      <c r="T513" s="1">
        <f>VLOOKUP($E513,[1]AllProteinsNorm!$A$1:$Q$3226,17,FALSE)</f>
        <v>79644.798417571306</v>
      </c>
      <c r="U513" s="1">
        <f>VLOOKUP($E513,[1]AllProteinsNorm!$A$1:$Q$3226,3,FALSE)</f>
        <v>16356.1007640565</v>
      </c>
      <c r="V513" s="1">
        <f>VLOOKUP($E513,[1]AllProteinsNorm!$A$1:$Q$3226,7,FALSE)</f>
        <v>29321.396078997201</v>
      </c>
      <c r="W513" s="1">
        <f>VLOOKUP($E513,[1]AllProteinsNorm!$A$1:$Q$3226,9,FALSE)</f>
        <v>41680.667020679</v>
      </c>
      <c r="X513" s="1">
        <f>VLOOKUP($E513,[1]AllProteinsNorm!$A$1:$Q$3226,12,FALSE)</f>
        <v>87297.481788801102</v>
      </c>
      <c r="Y513" s="29">
        <f>VLOOKUP($E513,[1]AllProteinsNorm!$A$1:$Q$3226,14,FALSE)</f>
        <v>75330.573442685098</v>
      </c>
      <c r="Z513" s="25">
        <f t="shared" si="83"/>
        <v>0.35271220670036102</v>
      </c>
      <c r="AA513" s="1">
        <f t="shared" si="83"/>
        <v>1.3020622625105243</v>
      </c>
      <c r="AB513" s="1">
        <f t="shared" si="83"/>
        <v>1.9247128736060957</v>
      </c>
      <c r="AC513" s="1">
        <f t="shared" si="83"/>
        <v>0.233687399565222</v>
      </c>
      <c r="AD513" s="1">
        <f t="shared" si="83"/>
        <v>1.1868252576177982</v>
      </c>
      <c r="AE513" s="1">
        <f t="shared" si="83"/>
        <v>1.7463361615665904</v>
      </c>
      <c r="AF513" s="1">
        <f t="shared" si="83"/>
        <v>2.4719579269493988</v>
      </c>
      <c r="AG513" s="1">
        <f t="shared" si="83"/>
        <v>1.292259020219426</v>
      </c>
      <c r="AH513" s="1">
        <f t="shared" si="83"/>
        <v>0.88790025650914794</v>
      </c>
      <c r="AI513" s="1">
        <f t="shared" si="83"/>
        <v>1.9655673335655</v>
      </c>
      <c r="AJ513" s="1">
        <f t="shared" si="83"/>
        <v>0.40365495305519444</v>
      </c>
      <c r="AK513" s="1">
        <f t="shared" si="83"/>
        <v>0.72362764992192319</v>
      </c>
      <c r="AL513" s="1">
        <f t="shared" si="83"/>
        <v>1.0286441696736452</v>
      </c>
      <c r="AM513" s="1">
        <f t="shared" si="83"/>
        <v>2.1544291895494387</v>
      </c>
      <c r="AN513" s="29">
        <f t="shared" si="83"/>
        <v>1.8590958520780418</v>
      </c>
      <c r="AO513" s="1">
        <f t="shared" si="78"/>
        <v>25546.606304338133</v>
      </c>
      <c r="AP513" s="1">
        <f t="shared" si="79"/>
        <v>22124.462427265691</v>
      </c>
      <c r="AQ513" s="29">
        <f t="shared" si="80"/>
        <v>27060.92377536065</v>
      </c>
    </row>
    <row r="514" spans="1:43" x14ac:dyDescent="0.2">
      <c r="A514" s="26"/>
      <c r="E514" s="25" t="s">
        <v>1010</v>
      </c>
      <c r="F514" s="26" t="s">
        <v>1011</v>
      </c>
      <c r="G514" s="1">
        <v>0.15420069695045099</v>
      </c>
      <c r="H514" s="1">
        <v>0.849502250256714</v>
      </c>
      <c r="I514" s="1">
        <f>VLOOKUP(F514,'[1]SUSMB vs SHAM all proteins sum'!$B$2:$E$3214,2,FALSE)</f>
        <v>9.6003637808495704E-2</v>
      </c>
      <c r="J514" s="29">
        <f>VLOOKUP(F514,'[1]SUSMB vs SHAM all proteins sum'!$B$2:$E$3214,3,FALSE)</f>
        <v>0.77491532447462397</v>
      </c>
      <c r="K514" s="25">
        <f>VLOOKUP($E514,[1]AllProteinsNorm!$A$1:$Q$3226,4,FALSE)</f>
        <v>907344.33549295506</v>
      </c>
      <c r="L514" s="1">
        <f>VLOOKUP($E514,[1]AllProteinsNorm!$A$1:$Q$3226,5,FALSE)</f>
        <v>809454.93811200897</v>
      </c>
      <c r="M514" s="1">
        <f>VLOOKUP($E514,[1]AllProteinsNorm!$A$1:$Q$3226,10,FALSE)</f>
        <v>977364.05445924005</v>
      </c>
      <c r="N514" s="1">
        <f>VLOOKUP($E514,[1]AllProteinsNorm!$A$1:$Q$3226,11,FALSE)</f>
        <v>689087.54315906798</v>
      </c>
      <c r="O514" s="1">
        <f>VLOOKUP($E514,[1]AllProteinsNorm!$A$1:$Q$3226,15,FALSE)</f>
        <v>859109.58167474205</v>
      </c>
      <c r="P514" s="1">
        <f>VLOOKUP($E514,[1]AllProteinsNorm!$A$1:$Q$3226,6,FALSE)</f>
        <v>787666.89315103996</v>
      </c>
      <c r="Q514" s="1">
        <f>VLOOKUP($E514,[1]AllProteinsNorm!$A$1:$Q$3226,8,FALSE)</f>
        <v>812762.70424589701</v>
      </c>
      <c r="R514" s="1">
        <f>VLOOKUP($E514,[1]AllProteinsNorm!$A$1:$Q$3226,13,FALSE)</f>
        <v>855624.31504373194</v>
      </c>
      <c r="S514" s="1">
        <f>VLOOKUP($E514,[1]AllProteinsNorm!$A$1:$Q$3226,16,FALSE)</f>
        <v>551025.04580605298</v>
      </c>
      <c r="T514" s="1">
        <f>VLOOKUP($E514,[1]AllProteinsNorm!$A$1:$Q$3226,17,FALSE)</f>
        <v>622882.29420371295</v>
      </c>
      <c r="U514" s="1">
        <f>VLOOKUP($E514,[1]AllProteinsNorm!$A$1:$Q$3226,3,FALSE)</f>
        <v>414160.58812295098</v>
      </c>
      <c r="V514" s="1">
        <f>VLOOKUP($E514,[1]AllProteinsNorm!$A$1:$Q$3226,7,FALSE)</f>
        <v>787149.769901669</v>
      </c>
      <c r="W514" s="1">
        <f>VLOOKUP($E514,[1]AllProteinsNorm!$A$1:$Q$3226,9,FALSE)</f>
        <v>658667.02157481702</v>
      </c>
      <c r="X514" s="1">
        <f>VLOOKUP($E514,[1]AllProteinsNorm!$A$1:$Q$3226,12,FALSE)</f>
        <v>820956.71134409495</v>
      </c>
      <c r="Y514" s="29">
        <f>VLOOKUP($E514,[1]AllProteinsNorm!$A$1:$Q$3226,14,FALSE)</f>
        <v>673601.52555380203</v>
      </c>
      <c r="Z514" s="25">
        <f t="shared" si="83"/>
        <v>1.0693861890885954</v>
      </c>
      <c r="AA514" s="1">
        <f t="shared" si="83"/>
        <v>0.9540148074394047</v>
      </c>
      <c r="AB514" s="1">
        <f t="shared" si="83"/>
        <v>1.1519106701454249</v>
      </c>
      <c r="AC514" s="1">
        <f t="shared" si="83"/>
        <v>0.81215110173906002</v>
      </c>
      <c r="AD514" s="1">
        <f t="shared" si="83"/>
        <v>1.0125372315875147</v>
      </c>
      <c r="AE514" s="1">
        <f t="shared" si="83"/>
        <v>0.92833565404959162</v>
      </c>
      <c r="AF514" s="1">
        <f t="shared" si="83"/>
        <v>0.95791330471540637</v>
      </c>
      <c r="AG514" s="1">
        <f t="shared" si="83"/>
        <v>1.0084295341514926</v>
      </c>
      <c r="AH514" s="1">
        <f t="shared" si="83"/>
        <v>0.64943214034257779</v>
      </c>
      <c r="AI514" s="1">
        <f t="shared" si="83"/>
        <v>0.73412231364995584</v>
      </c>
      <c r="AJ514" s="1">
        <f t="shared" si="83"/>
        <v>0.48812517550227519</v>
      </c>
      <c r="AK514" s="1">
        <f t="shared" si="83"/>
        <v>0.92772617819869152</v>
      </c>
      <c r="AL514" s="1">
        <f t="shared" si="83"/>
        <v>0.77629780506377366</v>
      </c>
      <c r="AM514" s="1">
        <f t="shared" si="83"/>
        <v>0.96757067257602802</v>
      </c>
      <c r="AN514" s="29">
        <f t="shared" si="83"/>
        <v>0.79389944941342228</v>
      </c>
      <c r="AO514" s="1">
        <f t="shared" si="78"/>
        <v>97075.23673297331</v>
      </c>
      <c r="AP514" s="1">
        <f t="shared" si="79"/>
        <v>117798.58331330492</v>
      </c>
      <c r="AQ514" s="29">
        <f t="shared" si="80"/>
        <v>142900.73126498048</v>
      </c>
    </row>
    <row r="515" spans="1:43" x14ac:dyDescent="0.2">
      <c r="A515" s="26"/>
      <c r="E515" s="25" t="s">
        <v>1012</v>
      </c>
      <c r="F515" s="26" t="s">
        <v>1013</v>
      </c>
      <c r="G515" s="1">
        <v>0.40259068708502599</v>
      </c>
      <c r="H515" s="1">
        <v>1.0403488639313101</v>
      </c>
      <c r="I515" s="1">
        <f>VLOOKUP(F515,'[1]SUSMB vs SHAM all proteins sum'!$B$2:$E$3214,2,FALSE)</f>
        <v>0.58743565334018299</v>
      </c>
      <c r="J515" s="29">
        <f>VLOOKUP(F515,'[1]SUSMB vs SHAM all proteins sum'!$B$2:$E$3214,3,FALSE)</f>
        <v>0.97725363109191699</v>
      </c>
      <c r="K515" s="25">
        <f>VLOOKUP($E515,[1]AllProteinsNorm!$A$1:$Q$3226,4,FALSE)</f>
        <v>4785118.1596653303</v>
      </c>
      <c r="L515" s="1">
        <f>VLOOKUP($E515,[1]AllProteinsNorm!$A$1:$Q$3226,5,FALSE)</f>
        <v>5614233.48943293</v>
      </c>
      <c r="M515" s="1">
        <f>VLOOKUP($E515,[1]AllProteinsNorm!$A$1:$Q$3226,10,FALSE)</f>
        <v>5933745.71727762</v>
      </c>
      <c r="N515" s="1">
        <f>VLOOKUP($E515,[1]AllProteinsNorm!$A$1:$Q$3226,11,FALSE)</f>
        <v>5345493.3114531804</v>
      </c>
      <c r="O515" s="1">
        <f>VLOOKUP($E515,[1]AllProteinsNorm!$A$1:$Q$3226,15,FALSE)</f>
        <v>5853068.5261757504</v>
      </c>
      <c r="P515" s="1">
        <f>VLOOKUP($E515,[1]AllProteinsNorm!$A$1:$Q$3226,6,FALSE)</f>
        <v>6163237.8240003698</v>
      </c>
      <c r="Q515" s="1">
        <f>VLOOKUP($E515,[1]AllProteinsNorm!$A$1:$Q$3226,8,FALSE)</f>
        <v>5668056.4406494005</v>
      </c>
      <c r="R515" s="1">
        <f>VLOOKUP($E515,[1]AllProteinsNorm!$A$1:$Q$3226,13,FALSE)</f>
        <v>5799946.7464732695</v>
      </c>
      <c r="S515" s="1">
        <f>VLOOKUP($E515,[1]AllProteinsNorm!$A$1:$Q$3226,16,FALSE)</f>
        <v>5535919.8531438801</v>
      </c>
      <c r="T515" s="1">
        <f>VLOOKUP($E515,[1]AllProteinsNorm!$A$1:$Q$3226,17,FALSE)</f>
        <v>5419030.0721321097</v>
      </c>
      <c r="U515" s="1">
        <f>VLOOKUP($E515,[1]AllProteinsNorm!$A$1:$Q$3226,3,FALSE)</f>
        <v>5328006.6511496399</v>
      </c>
      <c r="V515" s="1">
        <f>VLOOKUP($E515,[1]AllProteinsNorm!$A$1:$Q$3226,7,FALSE)</f>
        <v>5311637.84746648</v>
      </c>
      <c r="W515" s="1">
        <f>VLOOKUP($E515,[1]AllProteinsNorm!$A$1:$Q$3226,9,FALSE)</f>
        <v>5270725.93735532</v>
      </c>
      <c r="X515" s="1">
        <f>VLOOKUP($E515,[1]AllProteinsNorm!$A$1:$Q$3226,12,FALSE)</f>
        <v>5627297.31736462</v>
      </c>
      <c r="Y515" s="29">
        <f>VLOOKUP($E515,[1]AllProteinsNorm!$A$1:$Q$3226,14,FALSE)</f>
        <v>5296102.9629915198</v>
      </c>
      <c r="Z515" s="25">
        <f t="shared" si="83"/>
        <v>0.86902102852000973</v>
      </c>
      <c r="AA515" s="1">
        <f t="shared" si="83"/>
        <v>1.0195959218862249</v>
      </c>
      <c r="AB515" s="1">
        <f t="shared" si="83"/>
        <v>1.0776222517701524</v>
      </c>
      <c r="AC515" s="1">
        <f t="shared" si="83"/>
        <v>0.97079025856088152</v>
      </c>
      <c r="AD515" s="1">
        <f t="shared" si="83"/>
        <v>1.0629705392627322</v>
      </c>
      <c r="AE515" s="1">
        <f t="shared" si="83"/>
        <v>1.1193001079832947</v>
      </c>
      <c r="AF515" s="1">
        <f t="shared" si="83"/>
        <v>1.0293706599101216</v>
      </c>
      <c r="AG515" s="1">
        <f t="shared" si="83"/>
        <v>1.0533231403702683</v>
      </c>
      <c r="AH515" s="1">
        <f t="shared" si="83"/>
        <v>1.0053734524540778</v>
      </c>
      <c r="AI515" s="1">
        <f t="shared" si="83"/>
        <v>0.98414520388655824</v>
      </c>
      <c r="AJ515" s="1">
        <f t="shared" si="83"/>
        <v>0.96761452182558938</v>
      </c>
      <c r="AK515" s="1">
        <f t="shared" si="83"/>
        <v>0.96464179803116246</v>
      </c>
      <c r="AL515" s="1">
        <f t="shared" si="83"/>
        <v>0.95721182263301996</v>
      </c>
      <c r="AM515" s="1">
        <f t="shared" si="83"/>
        <v>1.0219684319908446</v>
      </c>
      <c r="AN515" s="29">
        <f t="shared" si="83"/>
        <v>0.96182052155816655</v>
      </c>
      <c r="AO515" s="1">
        <f t="shared" si="78"/>
        <v>414866.22493207647</v>
      </c>
      <c r="AP515" s="1">
        <f t="shared" si="79"/>
        <v>256896.72794884714</v>
      </c>
      <c r="AQ515" s="29">
        <f t="shared" si="80"/>
        <v>131632.00627655303</v>
      </c>
    </row>
    <row r="516" spans="1:43" x14ac:dyDescent="0.2">
      <c r="A516" s="26"/>
      <c r="E516" s="25" t="s">
        <v>1014</v>
      </c>
      <c r="F516" s="26" t="s">
        <v>1015</v>
      </c>
      <c r="G516" s="1">
        <v>0.67529702671584702</v>
      </c>
      <c r="H516" s="1">
        <v>1.04314409117535</v>
      </c>
      <c r="I516" s="1">
        <f>VLOOKUP(F516,'[1]SUSMB vs SHAM all proteins sum'!$B$2:$E$3214,2,FALSE)</f>
        <v>0.82543524520214095</v>
      </c>
      <c r="J516" s="29">
        <f>VLOOKUP(F516,'[1]SUSMB vs SHAM all proteins sum'!$B$2:$E$3214,3,FALSE)</f>
        <v>1.01008291842724</v>
      </c>
      <c r="K516" s="25">
        <f>VLOOKUP($E516,[1]AllProteinsNorm!$A$1:$Q$3226,4,FALSE)</f>
        <v>285504.06115673302</v>
      </c>
      <c r="L516" s="1">
        <f>VLOOKUP($E516,[1]AllProteinsNorm!$A$1:$Q$3226,5,FALSE)</f>
        <v>286931.92484989599</v>
      </c>
      <c r="M516" s="1">
        <f>VLOOKUP($E516,[1]AllProteinsNorm!$A$1:$Q$3226,10,FALSE)</f>
        <v>285270.876161872</v>
      </c>
      <c r="N516" s="1">
        <f>VLOOKUP($E516,[1]AllProteinsNorm!$A$1:$Q$3226,11,FALSE)</f>
        <v>271494.73807515</v>
      </c>
      <c r="O516" s="1">
        <f>VLOOKUP($E516,[1]AllProteinsNorm!$A$1:$Q$3226,15,FALSE)</f>
        <v>245056.48775524501</v>
      </c>
      <c r="P516" s="1">
        <f>VLOOKUP($E516,[1]AllProteinsNorm!$A$1:$Q$3226,6,FALSE)</f>
        <v>199483.22236266901</v>
      </c>
      <c r="Q516" s="1">
        <f>VLOOKUP($E516,[1]AllProteinsNorm!$A$1:$Q$3226,8,FALSE)</f>
        <v>328496.05215384997</v>
      </c>
      <c r="R516" s="1">
        <f>VLOOKUP($E516,[1]AllProteinsNorm!$A$1:$Q$3226,13,FALSE)</f>
        <v>291687.895933074</v>
      </c>
      <c r="S516" s="1">
        <f>VLOOKUP($E516,[1]AllProteinsNorm!$A$1:$Q$3226,16,FALSE)</f>
        <v>312630.855004335</v>
      </c>
      <c r="T516" s="1">
        <f>VLOOKUP($E516,[1]AllProteinsNorm!$A$1:$Q$3226,17,FALSE)</f>
        <v>321374.16087421798</v>
      </c>
      <c r="U516" s="1">
        <f>VLOOKUP($E516,[1]AllProteinsNorm!$A$1:$Q$3226,3,FALSE)</f>
        <v>247907.04606352199</v>
      </c>
      <c r="V516" s="1">
        <f>VLOOKUP($E516,[1]AllProteinsNorm!$A$1:$Q$3226,7,FALSE)</f>
        <v>285988.26691096998</v>
      </c>
      <c r="W516" s="1">
        <f>VLOOKUP($E516,[1]AllProteinsNorm!$A$1:$Q$3226,9,FALSE)</f>
        <v>300955.707059582</v>
      </c>
      <c r="X516" s="1">
        <f>VLOOKUP($E516,[1]AllProteinsNorm!$A$1:$Q$3226,12,FALSE)</f>
        <v>272202.347557206</v>
      </c>
      <c r="Y516" s="29">
        <f>VLOOKUP($E516,[1]AllProteinsNorm!$A$1:$Q$3226,14,FALSE)</f>
        <v>281468.51208395202</v>
      </c>
      <c r="Z516" s="25">
        <f t="shared" ref="Z516:AN532" si="84">K516/AVERAGE($K516:$O516)</f>
        <v>1.0387570706331635</v>
      </c>
      <c r="AA516" s="1">
        <f t="shared" si="84"/>
        <v>1.0439521053418261</v>
      </c>
      <c r="AB516" s="1">
        <f t="shared" si="84"/>
        <v>1.0379086674223788</v>
      </c>
      <c r="AC516" s="1">
        <f t="shared" si="84"/>
        <v>0.9877865753385624</v>
      </c>
      <c r="AD516" s="1">
        <f t="shared" si="84"/>
        <v>0.89159558126407001</v>
      </c>
      <c r="AE516" s="1">
        <f t="shared" si="84"/>
        <v>0.72578514947342732</v>
      </c>
      <c r="AF516" s="1">
        <f t="shared" si="84"/>
        <v>1.1951759826721642</v>
      </c>
      <c r="AG516" s="1">
        <f t="shared" si="84"/>
        <v>1.0612558822841303</v>
      </c>
      <c r="AH516" s="1">
        <f t="shared" si="84"/>
        <v>1.137453211061568</v>
      </c>
      <c r="AI516" s="1">
        <f t="shared" si="84"/>
        <v>1.1692642149269861</v>
      </c>
      <c r="AJ516" s="1">
        <f t="shared" si="84"/>
        <v>0.90196684388631809</v>
      </c>
      <c r="AK516" s="1">
        <f t="shared" si="84"/>
        <v>1.0405187693943547</v>
      </c>
      <c r="AL516" s="1">
        <f t="shared" si="84"/>
        <v>1.0949752076693755</v>
      </c>
      <c r="AM516" s="1">
        <f t="shared" si="84"/>
        <v>0.99036108986474714</v>
      </c>
      <c r="AN516" s="29">
        <f t="shared" si="84"/>
        <v>1.0240744243819877</v>
      </c>
      <c r="AO516" s="1">
        <f t="shared" si="78"/>
        <v>15918.465557776493</v>
      </c>
      <c r="AP516" s="1">
        <f t="shared" si="79"/>
        <v>47269.183695641856</v>
      </c>
      <c r="AQ516" s="29">
        <f t="shared" si="80"/>
        <v>17558.867579968166</v>
      </c>
    </row>
    <row r="517" spans="1:43" x14ac:dyDescent="0.2">
      <c r="A517" s="26"/>
      <c r="E517" s="25" t="s">
        <v>1016</v>
      </c>
      <c r="F517" s="26" t="s">
        <v>1017</v>
      </c>
      <c r="G517" s="1">
        <v>0.90500791704428596</v>
      </c>
      <c r="H517" s="1">
        <v>0.92823848156977495</v>
      </c>
      <c r="I517" s="1">
        <f>VLOOKUP(F517,'[1]SUSMB vs SHAM all proteins sum'!$B$2:$E$3214,2,FALSE)</f>
        <v>0.99528474136927203</v>
      </c>
      <c r="J517" s="29">
        <f>VLOOKUP(F517,'[1]SUSMB vs SHAM all proteins sum'!$B$2:$E$3214,3,FALSE)</f>
        <v>1.0037661858998701</v>
      </c>
      <c r="K517" s="25">
        <f>VLOOKUP($E517,[1]AllProteinsNorm!$A$1:$Q$3226,4,FALSE)</f>
        <v>12200.694571894601</v>
      </c>
      <c r="L517" s="1">
        <f>VLOOKUP($E517,[1]AllProteinsNorm!$A$1:$Q$3226,5,FALSE)</f>
        <v>68518.318407264102</v>
      </c>
      <c r="M517" s="1">
        <f>VLOOKUP($E517,[1]AllProteinsNorm!$A$1:$Q$3226,10,FALSE)</f>
        <v>32868.719368817801</v>
      </c>
      <c r="N517" s="1">
        <f>VLOOKUP($E517,[1]AllProteinsNorm!$A$1:$Q$3226,11,FALSE)</f>
        <v>48682.884349668697</v>
      </c>
      <c r="O517" s="1">
        <f>VLOOKUP($E517,[1]AllProteinsNorm!$A$1:$Q$3226,15,FALSE)</f>
        <v>128938.777410123</v>
      </c>
      <c r="P517" s="1">
        <f>VLOOKUP($E517,[1]AllProteinsNorm!$A$1:$Q$3226,6,FALSE)</f>
        <v>80298.556328475606</v>
      </c>
      <c r="Q517" s="1">
        <f>VLOOKUP($E517,[1]AllProteinsNorm!$A$1:$Q$3226,8,FALSE)</f>
        <v>66605.935031851201</v>
      </c>
      <c r="R517" s="1">
        <f>VLOOKUP($E517,[1]AllProteinsNorm!$A$1:$Q$3226,13,FALSE)</f>
        <v>7425.8107741083104</v>
      </c>
      <c r="S517" s="1">
        <f>VLOOKUP($E517,[1]AllProteinsNorm!$A$1:$Q$3226,16,FALSE)</f>
        <v>34135.901768139498</v>
      </c>
      <c r="T517" s="1">
        <f>VLOOKUP($E517,[1]AllProteinsNorm!$A$1:$Q$3226,17,FALSE)</f>
        <v>87670.968212492604</v>
      </c>
      <c r="U517" s="1">
        <f>VLOOKUP($E517,[1]AllProteinsNorm!$A$1:$Q$3226,3,FALSE)</f>
        <v>35113.657133499903</v>
      </c>
      <c r="V517" s="1">
        <f>VLOOKUP($E517,[1]AllProteinsNorm!$A$1:$Q$3226,7,FALSE)</f>
        <v>87851.933694943596</v>
      </c>
      <c r="W517" s="1">
        <f>VLOOKUP($E517,[1]AllProteinsNorm!$A$1:$Q$3226,9,FALSE)</f>
        <v>96107.254787456899</v>
      </c>
      <c r="X517" s="1">
        <f>VLOOKUP($E517,[1]AllProteinsNorm!$A$1:$Q$3226,12,FALSE)</f>
        <v>7664.6642214834601</v>
      </c>
      <c r="Y517" s="29">
        <f>VLOOKUP($E517,[1]AllProteinsNorm!$A$1:$Q$3226,14,FALSE)</f>
        <v>77342.8187086533</v>
      </c>
      <c r="Z517" s="25">
        <f t="shared" si="84"/>
        <v>0.20948319008176425</v>
      </c>
      <c r="AA517" s="1">
        <f t="shared" si="84"/>
        <v>1.1764441634377263</v>
      </c>
      <c r="AB517" s="1">
        <f t="shared" si="84"/>
        <v>0.56434854152840341</v>
      </c>
      <c r="AC517" s="1">
        <f t="shared" si="84"/>
        <v>0.83587420829653192</v>
      </c>
      <c r="AD517" s="1">
        <f t="shared" si="84"/>
        <v>2.2138498966555744</v>
      </c>
      <c r="AE517" s="1">
        <f t="shared" si="84"/>
        <v>1.3787082071047376</v>
      </c>
      <c r="AF517" s="1">
        <f t="shared" si="84"/>
        <v>1.1436089696887022</v>
      </c>
      <c r="AG517" s="1">
        <f t="shared" si="84"/>
        <v>0.12749950592871725</v>
      </c>
      <c r="AH517" s="1">
        <f t="shared" si="84"/>
        <v>0.58610577918902551</v>
      </c>
      <c r="AI517" s="1">
        <f t="shared" si="84"/>
        <v>1.5052908660640272</v>
      </c>
      <c r="AJ517" s="1">
        <f t="shared" si="84"/>
        <v>0.60289361957371046</v>
      </c>
      <c r="AK517" s="1">
        <f t="shared" si="84"/>
        <v>1.5083980028204744</v>
      </c>
      <c r="AL517" s="1">
        <f t="shared" si="84"/>
        <v>1.6501400149181036</v>
      </c>
      <c r="AM517" s="1">
        <f t="shared" si="84"/>
        <v>0.13160056606290299</v>
      </c>
      <c r="AN517" s="29">
        <f t="shared" si="84"/>
        <v>1.3279588549267567</v>
      </c>
      <c r="AO517" s="1">
        <f t="shared" si="78"/>
        <v>39896.413181236618</v>
      </c>
      <c r="AP517" s="1">
        <f t="shared" si="79"/>
        <v>30134.572463056844</v>
      </c>
      <c r="AQ517" s="29">
        <f t="shared" si="80"/>
        <v>33868.05289858106</v>
      </c>
    </row>
    <row r="518" spans="1:43" x14ac:dyDescent="0.2">
      <c r="A518" s="26"/>
      <c r="E518" s="25" t="s">
        <v>1018</v>
      </c>
      <c r="F518" s="26" t="s">
        <v>1019</v>
      </c>
      <c r="G518" s="1">
        <v>0.80912836498301999</v>
      </c>
      <c r="H518" s="1">
        <v>1.0079009485178001</v>
      </c>
      <c r="I518" s="1">
        <f>VLOOKUP(F518,'[1]SUSMB vs SHAM all proteins sum'!$B$2:$E$3214,2,FALSE)</f>
        <v>0.917948733376582</v>
      </c>
      <c r="J518" s="29">
        <f>VLOOKUP(F518,'[1]SUSMB vs SHAM all proteins sum'!$B$2:$E$3214,3,FALSE)</f>
        <v>0.99454750727615904</v>
      </c>
      <c r="K518" s="25">
        <f>VLOOKUP($E518,[1]AllProteinsNorm!$A$1:$Q$3226,4,FALSE)</f>
        <v>13192538.732185099</v>
      </c>
      <c r="L518" s="1">
        <f>VLOOKUP($E518,[1]AllProteinsNorm!$A$1:$Q$3226,5,FALSE)</f>
        <v>13801561.656530101</v>
      </c>
      <c r="M518" s="1">
        <f>VLOOKUP($E518,[1]AllProteinsNorm!$A$1:$Q$3226,10,FALSE)</f>
        <v>14178826.747080101</v>
      </c>
      <c r="N518" s="1">
        <f>VLOOKUP($E518,[1]AllProteinsNorm!$A$1:$Q$3226,11,FALSE)</f>
        <v>14995778.5498439</v>
      </c>
      <c r="O518" s="1">
        <f>VLOOKUP($E518,[1]AllProteinsNorm!$A$1:$Q$3226,15,FALSE)</f>
        <v>15134377.0230156</v>
      </c>
      <c r="P518" s="1">
        <f>VLOOKUP($E518,[1]AllProteinsNorm!$A$1:$Q$3226,6,FALSE)</f>
        <v>14254585.078505401</v>
      </c>
      <c r="Q518" s="1">
        <f>VLOOKUP($E518,[1]AllProteinsNorm!$A$1:$Q$3226,8,FALSE)</f>
        <v>14542562.330239899</v>
      </c>
      <c r="R518" s="1">
        <f>VLOOKUP($E518,[1]AllProteinsNorm!$A$1:$Q$3226,13,FALSE)</f>
        <v>13673592.752422299</v>
      </c>
      <c r="S518" s="1">
        <f>VLOOKUP($E518,[1]AllProteinsNorm!$A$1:$Q$3226,16,FALSE)</f>
        <v>15258276.329859</v>
      </c>
      <c r="T518" s="1">
        <f>VLOOKUP($E518,[1]AllProteinsNorm!$A$1:$Q$3226,17,FALSE)</f>
        <v>14090814.879417</v>
      </c>
      <c r="U518" s="1">
        <f>VLOOKUP($E518,[1]AllProteinsNorm!$A$1:$Q$3226,3,FALSE)</f>
        <v>12358585.857353199</v>
      </c>
      <c r="V518" s="1">
        <f>VLOOKUP($E518,[1]AllProteinsNorm!$A$1:$Q$3226,7,FALSE)</f>
        <v>13321760.8542374</v>
      </c>
      <c r="W518" s="1">
        <f>VLOOKUP($E518,[1]AllProteinsNorm!$A$1:$Q$3226,9,FALSE)</f>
        <v>15942842.8204014</v>
      </c>
      <c r="X518" s="1">
        <f>VLOOKUP($E518,[1]AllProteinsNorm!$A$1:$Q$3226,12,FALSE)</f>
        <v>14875502.850149799</v>
      </c>
      <c r="Y518" s="29">
        <f>VLOOKUP($E518,[1]AllProteinsNorm!$A$1:$Q$3226,14,FALSE)</f>
        <v>14601259.0038931</v>
      </c>
      <c r="Z518" s="25">
        <f t="shared" si="84"/>
        <v>0.9251029710798031</v>
      </c>
      <c r="AA518" s="1">
        <f t="shared" si="84"/>
        <v>0.96780960459475762</v>
      </c>
      <c r="AB518" s="1">
        <f t="shared" si="84"/>
        <v>0.99426463824957934</v>
      </c>
      <c r="AC518" s="1">
        <f t="shared" si="84"/>
        <v>1.0515519091311114</v>
      </c>
      <c r="AD518" s="1">
        <f t="shared" si="84"/>
        <v>1.0612708769447483</v>
      </c>
      <c r="AE518" s="1">
        <f t="shared" si="84"/>
        <v>0.9995770545258047</v>
      </c>
      <c r="AF518" s="1">
        <f t="shared" si="84"/>
        <v>1.0197709396142782</v>
      </c>
      <c r="AG518" s="1">
        <f t="shared" si="84"/>
        <v>0.95883601612939739</v>
      </c>
      <c r="AH518" s="1">
        <f t="shared" si="84"/>
        <v>1.0699590922460174</v>
      </c>
      <c r="AI518" s="1">
        <f t="shared" si="84"/>
        <v>0.98809296485765052</v>
      </c>
      <c r="AJ518" s="1">
        <f t="shared" si="84"/>
        <v>0.86662353069996423</v>
      </c>
      <c r="AK518" s="1">
        <f t="shared" si="84"/>
        <v>0.93416443919193959</v>
      </c>
      <c r="AL518" s="1">
        <f t="shared" si="84"/>
        <v>1.1179630820131603</v>
      </c>
      <c r="AM518" s="1">
        <f t="shared" si="84"/>
        <v>1.0431177927419542</v>
      </c>
      <c r="AN518" s="29">
        <f t="shared" si="84"/>
        <v>1.0238869379290378</v>
      </c>
      <c r="AO518" s="1">
        <f t="shared" si="78"/>
        <v>729675.50626391498</v>
      </c>
      <c r="AP518" s="1">
        <f t="shared" si="79"/>
        <v>528181.51366760919</v>
      </c>
      <c r="AQ518" s="29">
        <f t="shared" si="80"/>
        <v>1250194.0626451483</v>
      </c>
    </row>
    <row r="519" spans="1:43" x14ac:dyDescent="0.2">
      <c r="A519" s="26"/>
      <c r="E519" s="25" t="s">
        <v>1020</v>
      </c>
      <c r="F519" s="26" t="s">
        <v>1021</v>
      </c>
      <c r="G519" s="1">
        <v>0.57175728393959002</v>
      </c>
      <c r="H519" s="1">
        <v>0.73972051049397702</v>
      </c>
      <c r="I519" s="1">
        <f>VLOOKUP(F519,'[1]SUSMB vs SHAM all proteins sum'!$B$2:$E$3214,2,FALSE)</f>
        <v>0.88418008438708096</v>
      </c>
      <c r="J519" s="29">
        <f>VLOOKUP(F519,'[1]SUSMB vs SHAM all proteins sum'!$B$2:$E$3214,3,FALSE)</f>
        <v>0.93906977446601803</v>
      </c>
      <c r="K519" s="25">
        <f>VLOOKUP($E519,[1]AllProteinsNorm!$A$1:$Q$3226,4,FALSE)</f>
        <v>11606.0738739965</v>
      </c>
      <c r="L519" s="1">
        <f>VLOOKUP($E519,[1]AllProteinsNorm!$A$1:$Q$3226,5,FALSE)</f>
        <v>43880.734659557602</v>
      </c>
      <c r="M519" s="1">
        <f>VLOOKUP($E519,[1]AllProteinsNorm!$A$1:$Q$3226,10,FALSE)</f>
        <v>62957.588093806902</v>
      </c>
      <c r="N519" s="1">
        <f>VLOOKUP($E519,[1]AllProteinsNorm!$A$1:$Q$3226,11,FALSE)</f>
        <v>46995.636646011597</v>
      </c>
      <c r="O519" s="1">
        <f>VLOOKUP($E519,[1]AllProteinsNorm!$A$1:$Q$3226,15,FALSE)</f>
        <v>50061.2679770428</v>
      </c>
      <c r="P519" s="1">
        <f>VLOOKUP($E519,[1]AllProteinsNorm!$A$1:$Q$3226,6,FALSE)</f>
        <v>35617.581093750297</v>
      </c>
      <c r="Q519" s="1">
        <f>VLOOKUP($E519,[1]AllProteinsNorm!$A$1:$Q$3226,8,FALSE)</f>
        <v>56490.557610880802</v>
      </c>
      <c r="R519" s="1">
        <f>VLOOKUP($E519,[1]AllProteinsNorm!$A$1:$Q$3226,13,FALSE)</f>
        <v>5482.6985342886301</v>
      </c>
      <c r="S519" s="1">
        <f>VLOOKUP($E519,[1]AllProteinsNorm!$A$1:$Q$3226,16,FALSE)</f>
        <v>39811.238592954804</v>
      </c>
      <c r="T519" s="1">
        <f>VLOOKUP($E519,[1]AllProteinsNorm!$A$1:$Q$3226,17,FALSE)</f>
        <v>38042.114555871602</v>
      </c>
      <c r="U519" s="1">
        <f>VLOOKUP($E519,[1]AllProteinsNorm!$A$1:$Q$3226,3,FALSE)</f>
        <v>38457.431979840003</v>
      </c>
      <c r="V519" s="1">
        <f>VLOOKUP($E519,[1]AllProteinsNorm!$A$1:$Q$3226,7,FALSE)</f>
        <v>49052.346702379</v>
      </c>
      <c r="W519" s="1">
        <f>VLOOKUP($E519,[1]AllProteinsNorm!$A$1:$Q$3226,9,FALSE)</f>
        <v>48770.527624921</v>
      </c>
      <c r="X519" s="1">
        <f>VLOOKUP($E519,[1]AllProteinsNorm!$A$1:$Q$3226,12,FALSE)</f>
        <v>11266.3247146675</v>
      </c>
      <c r="Y519" s="29">
        <f>VLOOKUP($E519,[1]AllProteinsNorm!$A$1:$Q$3226,14,FALSE)</f>
        <v>53146.6884002433</v>
      </c>
      <c r="Z519" s="25">
        <f t="shared" si="84"/>
        <v>0.26928083047883977</v>
      </c>
      <c r="AA519" s="1">
        <f t="shared" si="84"/>
        <v>1.0181083456328552</v>
      </c>
      <c r="AB519" s="1">
        <f t="shared" si="84"/>
        <v>1.4607240821402125</v>
      </c>
      <c r="AC519" s="1">
        <f t="shared" si="84"/>
        <v>1.0903794170458867</v>
      </c>
      <c r="AD519" s="1">
        <f t="shared" si="84"/>
        <v>1.1615073247022052</v>
      </c>
      <c r="AE519" s="1">
        <f t="shared" si="84"/>
        <v>0.82638900292212591</v>
      </c>
      <c r="AF519" s="1">
        <f t="shared" si="84"/>
        <v>1.3106778771891965</v>
      </c>
      <c r="AG519" s="1">
        <f t="shared" si="84"/>
        <v>0.12720801457986697</v>
      </c>
      <c r="AH519" s="1">
        <f t="shared" si="84"/>
        <v>0.92368905342927854</v>
      </c>
      <c r="AI519" s="1">
        <f t="shared" si="84"/>
        <v>0.88264233986378926</v>
      </c>
      <c r="AJ519" s="1">
        <f t="shared" si="84"/>
        <v>0.89227841680528763</v>
      </c>
      <c r="AK519" s="1">
        <f t="shared" si="84"/>
        <v>1.1380986197707343</v>
      </c>
      <c r="AL519" s="1">
        <f t="shared" si="84"/>
        <v>1.1315599335581039</v>
      </c>
      <c r="AM519" s="1">
        <f t="shared" si="84"/>
        <v>0.26139806695588996</v>
      </c>
      <c r="AN519" s="29">
        <f t="shared" si="84"/>
        <v>1.2330943732559214</v>
      </c>
      <c r="AO519" s="1">
        <f t="shared" si="78"/>
        <v>17031.946281792923</v>
      </c>
      <c r="AP519" s="1">
        <f t="shared" si="79"/>
        <v>16527.913210087358</v>
      </c>
      <c r="AQ519" s="29">
        <f t="shared" si="80"/>
        <v>15228.985683020484</v>
      </c>
    </row>
    <row r="520" spans="1:43" x14ac:dyDescent="0.2">
      <c r="A520" s="26"/>
      <c r="E520" s="25" t="s">
        <v>1022</v>
      </c>
      <c r="F520" s="26" t="s">
        <v>1023</v>
      </c>
      <c r="G520" s="1">
        <v>0.53915035502046005</v>
      </c>
      <c r="H520" s="1">
        <v>0.94235226840383501</v>
      </c>
      <c r="I520" s="1">
        <f>VLOOKUP(F520,'[1]SUSMB vs SHAM all proteins sum'!$B$2:$E$3214,2,FALSE)</f>
        <v>0.89673841779618602</v>
      </c>
      <c r="J520" s="29">
        <f>VLOOKUP(F520,'[1]SUSMB vs SHAM all proteins sum'!$B$2:$E$3214,3,FALSE)</f>
        <v>1.0150500639408999</v>
      </c>
      <c r="K520" s="25">
        <f>VLOOKUP($E520,[1]AllProteinsNorm!$A$1:$Q$3226,4,FALSE)</f>
        <v>1006882.3708559</v>
      </c>
      <c r="L520" s="1">
        <f>VLOOKUP($E520,[1]AllProteinsNorm!$A$1:$Q$3226,5,FALSE)</f>
        <v>1442157.35737924</v>
      </c>
      <c r="M520" s="1">
        <f>VLOOKUP($E520,[1]AllProteinsNorm!$A$1:$Q$3226,10,FALSE)</f>
        <v>1200849.452692</v>
      </c>
      <c r="N520" s="1">
        <f>VLOOKUP($E520,[1]AllProteinsNorm!$A$1:$Q$3226,11,FALSE)</f>
        <v>1408624.6377378099</v>
      </c>
      <c r="O520" s="1">
        <f>VLOOKUP($E520,[1]AllProteinsNorm!$A$1:$Q$3226,15,FALSE)</f>
        <v>1039319.3897337</v>
      </c>
      <c r="P520" s="1">
        <f>VLOOKUP($E520,[1]AllProteinsNorm!$A$1:$Q$3226,6,FALSE)</f>
        <v>1290948.6344165099</v>
      </c>
      <c r="Q520" s="1">
        <f>VLOOKUP($E520,[1]AllProteinsNorm!$A$1:$Q$3226,8,FALSE)</f>
        <v>1083873.8819978901</v>
      </c>
      <c r="R520" s="1">
        <f>VLOOKUP($E520,[1]AllProteinsNorm!$A$1:$Q$3226,13,FALSE)</f>
        <v>1107290.51968111</v>
      </c>
      <c r="S520" s="1">
        <f>VLOOKUP($E520,[1]AllProteinsNorm!$A$1:$Q$3226,16,FALSE)</f>
        <v>1274547.0295553899</v>
      </c>
      <c r="T520" s="1">
        <f>VLOOKUP($E520,[1]AllProteinsNorm!$A$1:$Q$3226,17,FALSE)</f>
        <v>960694.93794075795</v>
      </c>
      <c r="U520" s="1">
        <f>VLOOKUP($E520,[1]AllProteinsNorm!$A$1:$Q$3226,3,FALSE)</f>
        <v>1163480.16025079</v>
      </c>
      <c r="V520" s="1">
        <f>VLOOKUP($E520,[1]AllProteinsNorm!$A$1:$Q$3226,7,FALSE)</f>
        <v>1158294.7498614499</v>
      </c>
      <c r="W520" s="1">
        <f>VLOOKUP($E520,[1]AllProteinsNorm!$A$1:$Q$3226,9,FALSE)</f>
        <v>1488383.57738145</v>
      </c>
      <c r="X520" s="1">
        <f>VLOOKUP($E520,[1]AllProteinsNorm!$A$1:$Q$3226,12,FALSE)</f>
        <v>947126.24762457702</v>
      </c>
      <c r="Y520" s="29">
        <f>VLOOKUP($E520,[1]AllProteinsNorm!$A$1:$Q$3226,14,FALSE)</f>
        <v>1447974.0012280699</v>
      </c>
      <c r="Z520" s="25">
        <f t="shared" si="84"/>
        <v>0.82560668391938286</v>
      </c>
      <c r="AA520" s="1">
        <f t="shared" si="84"/>
        <v>1.1825162382212522</v>
      </c>
      <c r="AB520" s="1">
        <f t="shared" si="84"/>
        <v>0.98465259023324025</v>
      </c>
      <c r="AC520" s="1">
        <f t="shared" si="84"/>
        <v>1.1550206356888275</v>
      </c>
      <c r="AD520" s="1">
        <f t="shared" si="84"/>
        <v>0.85220385193729775</v>
      </c>
      <c r="AE520" s="1">
        <f t="shared" si="84"/>
        <v>1.058530620875678</v>
      </c>
      <c r="AF520" s="1">
        <f t="shared" si="84"/>
        <v>0.88873690453278731</v>
      </c>
      <c r="AG520" s="1">
        <f t="shared" si="84"/>
        <v>0.9079376901913454</v>
      </c>
      <c r="AH520" s="1">
        <f t="shared" si="84"/>
        <v>1.0450819053232996</v>
      </c>
      <c r="AI520" s="1">
        <f t="shared" si="84"/>
        <v>0.78773467976918143</v>
      </c>
      <c r="AJ520" s="1">
        <f t="shared" si="84"/>
        <v>0.9540111384551393</v>
      </c>
      <c r="AK520" s="1">
        <f t="shared" si="84"/>
        <v>0.94975929176458196</v>
      </c>
      <c r="AL520" s="1">
        <f t="shared" si="84"/>
        <v>1.2204200463629229</v>
      </c>
      <c r="AM520" s="1">
        <f t="shared" si="84"/>
        <v>0.77660885043566297</v>
      </c>
      <c r="AN520" s="29">
        <f t="shared" si="84"/>
        <v>1.187285673240251</v>
      </c>
      <c r="AO520" s="1">
        <f t="shared" si="78"/>
        <v>180755.94410291445</v>
      </c>
      <c r="AP520" s="1">
        <f t="shared" si="79"/>
        <v>124256.59794895639</v>
      </c>
      <c r="AQ520" s="29">
        <f t="shared" si="80"/>
        <v>201617.52128420581</v>
      </c>
    </row>
    <row r="521" spans="1:43" x14ac:dyDescent="0.2">
      <c r="A521" s="26"/>
      <c r="E521" s="25" t="s">
        <v>1024</v>
      </c>
      <c r="F521" s="26" t="s">
        <v>1025</v>
      </c>
      <c r="G521" s="1">
        <v>0.45773874169107498</v>
      </c>
      <c r="H521" s="1">
        <v>1.0565398922659699</v>
      </c>
      <c r="I521" s="1">
        <f>VLOOKUP(F521,'[1]SUSMB vs SHAM all proteins sum'!$B$2:$E$3214,2,FALSE)</f>
        <v>6.6888535444306396E-2</v>
      </c>
      <c r="J521" s="29">
        <f>VLOOKUP(F521,'[1]SUSMB vs SHAM all proteins sum'!$B$2:$E$3214,3,FALSE)</f>
        <v>1.1621829706337801</v>
      </c>
      <c r="K521" s="25">
        <f>VLOOKUP($E521,[1]AllProteinsNorm!$A$1:$Q$3226,4,FALSE)</f>
        <v>663901.37450401904</v>
      </c>
      <c r="L521" s="1">
        <f>VLOOKUP($E521,[1]AllProteinsNorm!$A$1:$Q$3226,5,FALSE)</f>
        <v>684277.243920543</v>
      </c>
      <c r="M521" s="1">
        <f>VLOOKUP($E521,[1]AllProteinsNorm!$A$1:$Q$3226,10,FALSE)</f>
        <v>609135.90469914803</v>
      </c>
      <c r="N521" s="1">
        <f>VLOOKUP($E521,[1]AllProteinsNorm!$A$1:$Q$3226,11,FALSE)</f>
        <v>586046.46443607996</v>
      </c>
      <c r="O521" s="1">
        <f>VLOOKUP($E521,[1]AllProteinsNorm!$A$1:$Q$3226,15,FALSE)</f>
        <v>659922.75288029504</v>
      </c>
      <c r="P521" s="1">
        <f>VLOOKUP($E521,[1]AllProteinsNorm!$A$1:$Q$3226,6,FALSE)</f>
        <v>608025.33641829202</v>
      </c>
      <c r="Q521" s="1">
        <f>VLOOKUP($E521,[1]AllProteinsNorm!$A$1:$Q$3226,8,FALSE)</f>
        <v>560135.447057212</v>
      </c>
      <c r="R521" s="1">
        <f>VLOOKUP($E521,[1]AllProteinsNorm!$A$1:$Q$3226,13,FALSE)</f>
        <v>789064.30681706802</v>
      </c>
      <c r="S521" s="1">
        <f>VLOOKUP($E521,[1]AllProteinsNorm!$A$1:$Q$3226,16,FALSE)</f>
        <v>750105.53609840199</v>
      </c>
      <c r="T521" s="1">
        <f>VLOOKUP($E521,[1]AllProteinsNorm!$A$1:$Q$3226,17,FALSE)</f>
        <v>698964.32767594804</v>
      </c>
      <c r="U521" s="1">
        <f>VLOOKUP($E521,[1]AllProteinsNorm!$A$1:$Q$3226,3,FALSE)</f>
        <v>676821.14584335801</v>
      </c>
      <c r="V521" s="1">
        <f>VLOOKUP($E521,[1]AllProteinsNorm!$A$1:$Q$3226,7,FALSE)</f>
        <v>630422.99805998302</v>
      </c>
      <c r="W521" s="1">
        <f>VLOOKUP($E521,[1]AllProteinsNorm!$A$1:$Q$3226,9,FALSE)</f>
        <v>738207.65166292305</v>
      </c>
      <c r="X521" s="1">
        <f>VLOOKUP($E521,[1]AllProteinsNorm!$A$1:$Q$3226,12,FALSE)</f>
        <v>784309.96992706798</v>
      </c>
      <c r="Y521" s="29">
        <f>VLOOKUP($E521,[1]AllProteinsNorm!$A$1:$Q$3226,14,FALSE)</f>
        <v>918491.85483017797</v>
      </c>
      <c r="Z521" s="25">
        <f t="shared" si="84"/>
        <v>1.0362824968056197</v>
      </c>
      <c r="AA521" s="1">
        <f t="shared" si="84"/>
        <v>1.0680871558173821</v>
      </c>
      <c r="AB521" s="1">
        <f t="shared" si="84"/>
        <v>0.95079917056529883</v>
      </c>
      <c r="AC521" s="1">
        <f t="shared" si="84"/>
        <v>0.91475890355495915</v>
      </c>
      <c r="AD521" s="1">
        <f t="shared" si="84"/>
        <v>1.0300722732567413</v>
      </c>
      <c r="AE521" s="1">
        <f t="shared" si="84"/>
        <v>0.94906568647390288</v>
      </c>
      <c r="AF521" s="1">
        <f t="shared" si="84"/>
        <v>0.87431444174885609</v>
      </c>
      <c r="AG521" s="1">
        <f t="shared" si="84"/>
        <v>1.2316490994154987</v>
      </c>
      <c r="AH521" s="1">
        <f t="shared" si="84"/>
        <v>1.1708384221925787</v>
      </c>
      <c r="AI521" s="1">
        <f t="shared" si="84"/>
        <v>1.0910121992189186</v>
      </c>
      <c r="AJ521" s="1">
        <f t="shared" si="84"/>
        <v>1.0564489453412775</v>
      </c>
      <c r="AK521" s="1">
        <f t="shared" si="84"/>
        <v>0.98402615744144495</v>
      </c>
      <c r="AL521" s="1">
        <f t="shared" si="84"/>
        <v>1.1522670351417326</v>
      </c>
      <c r="AM521" s="1">
        <f t="shared" si="84"/>
        <v>1.2242280632612883</v>
      </c>
      <c r="AN521" s="29">
        <f t="shared" si="84"/>
        <v>1.4336723332288863</v>
      </c>
      <c r="AO521" s="1">
        <f t="shared" si="78"/>
        <v>36851.284653432711</v>
      </c>
      <c r="AP521" s="1">
        <f t="shared" si="79"/>
        <v>85684.762820312928</v>
      </c>
      <c r="AQ521" s="29">
        <f t="shared" si="80"/>
        <v>99356.864664763401</v>
      </c>
    </row>
    <row r="522" spans="1:43" x14ac:dyDescent="0.2">
      <c r="A522" s="26"/>
      <c r="E522" s="25" t="s">
        <v>1026</v>
      </c>
      <c r="F522" s="26" t="s">
        <v>1027</v>
      </c>
      <c r="G522" s="1">
        <v>0.35187914795889103</v>
      </c>
      <c r="H522" s="1">
        <v>1.14428935534689</v>
      </c>
      <c r="I522" s="1">
        <f>VLOOKUP(F522,'[1]SUSMB vs SHAM all proteins sum'!$B$2:$E$3214,2,FALSE)</f>
        <v>0.48742173627364199</v>
      </c>
      <c r="J522" s="29">
        <f>VLOOKUP(F522,'[1]SUSMB vs SHAM all proteins sum'!$B$2:$E$3214,3,FALSE)</f>
        <v>1.1066987989289401</v>
      </c>
      <c r="K522" s="25">
        <f>VLOOKUP($E522,[1]AllProteinsNorm!$A$1:$Q$3226,4,FALSE)</f>
        <v>7146560.2477137297</v>
      </c>
      <c r="L522" s="1">
        <f>VLOOKUP($E522,[1]AllProteinsNorm!$A$1:$Q$3226,5,FALSE)</f>
        <v>7390387.5920262896</v>
      </c>
      <c r="M522" s="1">
        <f>VLOOKUP($E522,[1]AllProteinsNorm!$A$1:$Q$3226,10,FALSE)</f>
        <v>4376938.4085112195</v>
      </c>
      <c r="N522" s="1">
        <f>VLOOKUP($E522,[1]AllProteinsNorm!$A$1:$Q$3226,11,FALSE)</f>
        <v>4883421.54836585</v>
      </c>
      <c r="O522" s="1">
        <f>VLOOKUP($E522,[1]AllProteinsNorm!$A$1:$Q$3226,15,FALSE)</f>
        <v>4089293.35315882</v>
      </c>
      <c r="P522" s="1">
        <f>VLOOKUP($E522,[1]AllProteinsNorm!$A$1:$Q$3226,6,FALSE)</f>
        <v>5331481.099525</v>
      </c>
      <c r="Q522" s="1">
        <f>VLOOKUP($E522,[1]AllProteinsNorm!$A$1:$Q$3226,8,FALSE)</f>
        <v>7362974.7376614604</v>
      </c>
      <c r="R522" s="1">
        <f>VLOOKUP($E522,[1]AllProteinsNorm!$A$1:$Q$3226,13,FALSE)</f>
        <v>6503733.6399786398</v>
      </c>
      <c r="S522" s="1">
        <f>VLOOKUP($E522,[1]AllProteinsNorm!$A$1:$Q$3226,16,FALSE)</f>
        <v>5650666.1978795398</v>
      </c>
      <c r="T522" s="1">
        <f>VLOOKUP($E522,[1]AllProteinsNorm!$A$1:$Q$3226,17,FALSE)</f>
        <v>6278022.9404177899</v>
      </c>
      <c r="U522" s="1">
        <f>VLOOKUP($E522,[1]AllProteinsNorm!$A$1:$Q$3226,3,FALSE)</f>
        <v>5994739.7253813902</v>
      </c>
      <c r="V522" s="1">
        <f>VLOOKUP($E522,[1]AllProteinsNorm!$A$1:$Q$3226,7,FALSE)</f>
        <v>6126436.5121607799</v>
      </c>
      <c r="W522" s="1">
        <f>VLOOKUP($E522,[1]AllProteinsNorm!$A$1:$Q$3226,9,FALSE)</f>
        <v>4720833.2002148097</v>
      </c>
      <c r="X522" s="1">
        <f>VLOOKUP($E522,[1]AllProteinsNorm!$A$1:$Q$3226,12,FALSE)</f>
        <v>6753540.3730217302</v>
      </c>
      <c r="Y522" s="29">
        <f>VLOOKUP($E522,[1]AllProteinsNorm!$A$1:$Q$3226,14,FALSE)</f>
        <v>6545245.78440216</v>
      </c>
      <c r="Z522" s="25">
        <f t="shared" si="84"/>
        <v>1.2813609319634061</v>
      </c>
      <c r="AA522" s="1">
        <f t="shared" si="84"/>
        <v>1.3250785838570502</v>
      </c>
      <c r="AB522" s="1">
        <f t="shared" si="84"/>
        <v>0.78477444866858437</v>
      </c>
      <c r="AC522" s="1">
        <f t="shared" si="84"/>
        <v>0.87558564812856232</v>
      </c>
      <c r="AD522" s="1">
        <f t="shared" si="84"/>
        <v>0.73320038738239723</v>
      </c>
      <c r="AE522" s="1">
        <f t="shared" si="84"/>
        <v>0.95592163973124478</v>
      </c>
      <c r="AF522" s="1">
        <f t="shared" si="84"/>
        <v>1.3201635255074153</v>
      </c>
      <c r="AG522" s="1">
        <f t="shared" si="84"/>
        <v>1.1661036791554109</v>
      </c>
      <c r="AH522" s="1">
        <f t="shared" si="84"/>
        <v>1.0131507542870544</v>
      </c>
      <c r="AI522" s="1">
        <f t="shared" si="84"/>
        <v>1.125634297758126</v>
      </c>
      <c r="AJ522" s="1">
        <f t="shared" si="84"/>
        <v>1.0748423038692119</v>
      </c>
      <c r="AK522" s="1">
        <f t="shared" si="84"/>
        <v>1.0984552185575349</v>
      </c>
      <c r="AL522" s="1">
        <f t="shared" si="84"/>
        <v>0.84643395135529909</v>
      </c>
      <c r="AM522" s="1">
        <f t="shared" si="84"/>
        <v>1.2108934209567523</v>
      </c>
      <c r="AN522" s="29">
        <f t="shared" si="84"/>
        <v>1.1735467060414346</v>
      </c>
      <c r="AO522" s="1">
        <f t="shared" si="78"/>
        <v>1406155.2813523263</v>
      </c>
      <c r="AP522" s="1">
        <f t="shared" si="79"/>
        <v>707633.38159628259</v>
      </c>
      <c r="AQ522" s="29">
        <f t="shared" si="80"/>
        <v>709003.9411775826</v>
      </c>
    </row>
    <row r="523" spans="1:43" x14ac:dyDescent="0.2">
      <c r="A523" s="26"/>
      <c r="E523" s="25" t="s">
        <v>1028</v>
      </c>
      <c r="F523" s="26" t="s">
        <v>1029</v>
      </c>
      <c r="G523" s="1">
        <v>0.20033743619069599</v>
      </c>
      <c r="H523" s="1">
        <v>1.0821866600511001</v>
      </c>
      <c r="I523" s="1">
        <f>VLOOKUP(F523,'[1]SUSMB vs SHAM all proteins sum'!$B$2:$E$3214,2,FALSE)</f>
        <v>7.3017238094854997E-2</v>
      </c>
      <c r="J523" s="29">
        <f>VLOOKUP(F523,'[1]SUSMB vs SHAM all proteins sum'!$B$2:$E$3214,3,FALSE)</f>
        <v>1.0918452001474801</v>
      </c>
      <c r="K523" s="25">
        <f>VLOOKUP($E523,[1]AllProteinsNorm!$A$1:$Q$3226,4,FALSE)</f>
        <v>2031215.544312</v>
      </c>
      <c r="L523" s="1">
        <f>VLOOKUP($E523,[1]AllProteinsNorm!$A$1:$Q$3226,5,FALSE)</f>
        <v>2174142.85891318</v>
      </c>
      <c r="M523" s="1">
        <f>VLOOKUP($E523,[1]AllProteinsNorm!$A$1:$Q$3226,10,FALSE)</f>
        <v>2061228.08295459</v>
      </c>
      <c r="N523" s="1">
        <f>VLOOKUP($E523,[1]AllProteinsNorm!$A$1:$Q$3226,11,FALSE)</f>
        <v>2240781.8130984399</v>
      </c>
      <c r="O523" s="1">
        <f>VLOOKUP($E523,[1]AllProteinsNorm!$A$1:$Q$3226,15,FALSE)</f>
        <v>2159916.8027667999</v>
      </c>
      <c r="P523" s="1">
        <f>VLOOKUP($E523,[1]AllProteinsNorm!$A$1:$Q$3226,6,FALSE)</f>
        <v>2087065.0313742401</v>
      </c>
      <c r="Q523" s="1">
        <f>VLOOKUP($E523,[1]AllProteinsNorm!$A$1:$Q$3226,8,FALSE)</f>
        <v>2770665.5263179401</v>
      </c>
      <c r="R523" s="1">
        <f>VLOOKUP($E523,[1]AllProteinsNorm!$A$1:$Q$3226,13,FALSE)</f>
        <v>2057258.3203112099</v>
      </c>
      <c r="S523" s="1">
        <f>VLOOKUP($E523,[1]AllProteinsNorm!$A$1:$Q$3226,16,FALSE)</f>
        <v>2315261.4233993902</v>
      </c>
      <c r="T523" s="1">
        <f>VLOOKUP($E523,[1]AllProteinsNorm!$A$1:$Q$3226,17,FALSE)</f>
        <v>2374152.8105129399</v>
      </c>
      <c r="U523" s="1">
        <f>VLOOKUP($E523,[1]AllProteinsNorm!$A$1:$Q$3226,3,FALSE)</f>
        <v>2431105.91615482</v>
      </c>
      <c r="V523" s="1">
        <f>VLOOKUP($E523,[1]AllProteinsNorm!$A$1:$Q$3226,7,FALSE)</f>
        <v>2012928.2504769601</v>
      </c>
      <c r="W523" s="1">
        <f>VLOOKUP($E523,[1]AllProteinsNorm!$A$1:$Q$3226,9,FALSE)</f>
        <v>2299990.8235780299</v>
      </c>
      <c r="X523" s="1">
        <f>VLOOKUP($E523,[1]AllProteinsNorm!$A$1:$Q$3226,12,FALSE)</f>
        <v>2482443.7583639598</v>
      </c>
      <c r="Y523" s="29">
        <f>VLOOKUP($E523,[1]AllProteinsNorm!$A$1:$Q$3226,14,FALSE)</f>
        <v>2446664.2896608501</v>
      </c>
      <c r="Z523" s="25">
        <f t="shared" si="84"/>
        <v>0.95207708656938339</v>
      </c>
      <c r="AA523" s="1">
        <f t="shared" si="84"/>
        <v>1.0190703811302364</v>
      </c>
      <c r="AB523" s="1">
        <f t="shared" si="84"/>
        <v>0.96614464844453951</v>
      </c>
      <c r="AC523" s="1">
        <f t="shared" si="84"/>
        <v>1.0503055799403276</v>
      </c>
      <c r="AD523" s="1">
        <f t="shared" si="84"/>
        <v>1.0124023039155132</v>
      </c>
      <c r="AE523" s="1">
        <f t="shared" si="84"/>
        <v>0.97825501587753183</v>
      </c>
      <c r="AF523" s="1">
        <f t="shared" si="84"/>
        <v>1.2986741705191605</v>
      </c>
      <c r="AG523" s="1">
        <f t="shared" si="84"/>
        <v>0.96428393008677338</v>
      </c>
      <c r="AH523" s="1">
        <f t="shared" si="84"/>
        <v>1.0852158732288568</v>
      </c>
      <c r="AI523" s="1">
        <f t="shared" si="84"/>
        <v>1.11281961052011</v>
      </c>
      <c r="AJ523" s="1">
        <f t="shared" si="84"/>
        <v>1.1395148310457908</v>
      </c>
      <c r="AK523" s="1">
        <f t="shared" si="84"/>
        <v>0.94350541455532322</v>
      </c>
      <c r="AL523" s="1">
        <f t="shared" si="84"/>
        <v>1.0780581945527554</v>
      </c>
      <c r="AM523" s="1">
        <f t="shared" si="84"/>
        <v>1.1635780494364278</v>
      </c>
      <c r="AN523" s="29">
        <f t="shared" si="84"/>
        <v>1.1468073958161125</v>
      </c>
      <c r="AO523" s="1">
        <f t="shared" si="78"/>
        <v>76869.249382738359</v>
      </c>
      <c r="AP523" s="1">
        <f t="shared" si="79"/>
        <v>256648.55736260724</v>
      </c>
      <c r="AQ523" s="29">
        <f t="shared" si="80"/>
        <v>172278.89003080968</v>
      </c>
    </row>
    <row r="524" spans="1:43" x14ac:dyDescent="0.2">
      <c r="A524" s="26"/>
      <c r="E524" s="25" t="s">
        <v>1030</v>
      </c>
      <c r="F524" s="26" t="s">
        <v>1031</v>
      </c>
      <c r="G524" s="1">
        <v>0.56386159660010904</v>
      </c>
      <c r="H524" s="1">
        <v>0.96161786124973103</v>
      </c>
      <c r="I524" s="1">
        <f>VLOOKUP(F524,'[1]SUSMB vs SHAM all proteins sum'!$B$2:$E$3214,2,FALSE)</f>
        <v>0.80887058985789595</v>
      </c>
      <c r="J524" s="29">
        <f>VLOOKUP(F524,'[1]SUSMB vs SHAM all proteins sum'!$B$2:$E$3214,3,FALSE)</f>
        <v>0.98102541544746402</v>
      </c>
      <c r="K524" s="25">
        <f>VLOOKUP($E524,[1]AllProteinsNorm!$A$1:$Q$3226,4,FALSE)</f>
        <v>19729615.965569101</v>
      </c>
      <c r="L524" s="1">
        <f>VLOOKUP($E524,[1]AllProteinsNorm!$A$1:$Q$3226,5,FALSE)</f>
        <v>21876491.506796099</v>
      </c>
      <c r="M524" s="1">
        <f>VLOOKUP($E524,[1]AllProteinsNorm!$A$1:$Q$3226,10,FALSE)</f>
        <v>16622793.9191084</v>
      </c>
      <c r="N524" s="1">
        <f>VLOOKUP($E524,[1]AllProteinsNorm!$A$1:$Q$3226,11,FALSE)</f>
        <v>19456419.384724699</v>
      </c>
      <c r="O524" s="1">
        <f>VLOOKUP($E524,[1]AllProteinsNorm!$A$1:$Q$3226,15,FALSE)</f>
        <v>17060776.016515899</v>
      </c>
      <c r="P524" s="1">
        <f>VLOOKUP($E524,[1]AllProteinsNorm!$A$1:$Q$3226,6,FALSE)</f>
        <v>20440164.3413039</v>
      </c>
      <c r="Q524" s="1">
        <f>VLOOKUP($E524,[1]AllProteinsNorm!$A$1:$Q$3226,8,FALSE)</f>
        <v>18215446.948356599</v>
      </c>
      <c r="R524" s="1">
        <f>VLOOKUP($E524,[1]AllProteinsNorm!$A$1:$Q$3226,13,FALSE)</f>
        <v>16874722.194209699</v>
      </c>
      <c r="S524" s="1">
        <f>VLOOKUP($E524,[1]AllProteinsNorm!$A$1:$Q$3226,16,FALSE)</f>
        <v>19110972.9929487</v>
      </c>
      <c r="T524" s="1">
        <f>VLOOKUP($E524,[1]AllProteinsNorm!$A$1:$Q$3226,17,FALSE)</f>
        <v>16309137.204750599</v>
      </c>
      <c r="U524" s="1">
        <f>VLOOKUP($E524,[1]AllProteinsNorm!$A$1:$Q$3226,3,FALSE)</f>
        <v>15614772.810112299</v>
      </c>
      <c r="V524" s="1">
        <f>VLOOKUP($E524,[1]AllProteinsNorm!$A$1:$Q$3226,7,FALSE)</f>
        <v>20366672.740442701</v>
      </c>
      <c r="W524" s="1">
        <f>VLOOKUP($E524,[1]AllProteinsNorm!$A$1:$Q$3226,9,FALSE)</f>
        <v>21034853.6747347</v>
      </c>
      <c r="X524" s="1">
        <f>VLOOKUP($E524,[1]AllProteinsNorm!$A$1:$Q$3226,12,FALSE)</f>
        <v>16738207.0441148</v>
      </c>
      <c r="Y524" s="29">
        <f>VLOOKUP($E524,[1]AllProteinsNorm!$A$1:$Q$3226,14,FALSE)</f>
        <v>19326763.555359501</v>
      </c>
      <c r="Z524" s="25">
        <f t="shared" si="84"/>
        <v>1.0411835755478993</v>
      </c>
      <c r="AA524" s="1">
        <f t="shared" si="84"/>
        <v>1.1544798280533686</v>
      </c>
      <c r="AB524" s="1">
        <f t="shared" si="84"/>
        <v>0.87722842849536076</v>
      </c>
      <c r="AC524" s="1">
        <f t="shared" si="84"/>
        <v>1.0267662755169491</v>
      </c>
      <c r="AD524" s="1">
        <f t="shared" si="84"/>
        <v>0.90034189238642304</v>
      </c>
      <c r="AE524" s="1">
        <f t="shared" si="84"/>
        <v>1.0786810767531119</v>
      </c>
      <c r="AF524" s="1">
        <f t="shared" si="84"/>
        <v>0.96127690559160506</v>
      </c>
      <c r="AG524" s="1">
        <f t="shared" si="84"/>
        <v>0.89052334425597868</v>
      </c>
      <c r="AH524" s="1">
        <f t="shared" si="84"/>
        <v>1.0085361634875445</v>
      </c>
      <c r="AI524" s="1">
        <f t="shared" si="84"/>
        <v>0.86067594111194801</v>
      </c>
      <c r="AJ524" s="1">
        <f t="shared" si="84"/>
        <v>0.82403251103179209</v>
      </c>
      <c r="AK524" s="1">
        <f t="shared" si="84"/>
        <v>1.0748027322434703</v>
      </c>
      <c r="AL524" s="1">
        <f t="shared" si="84"/>
        <v>1.1100643924548586</v>
      </c>
      <c r="AM524" s="1">
        <f t="shared" si="84"/>
        <v>0.8833190817736114</v>
      </c>
      <c r="AN524" s="29">
        <f t="shared" si="84"/>
        <v>1.0199239973781007</v>
      </c>
      <c r="AO524" s="1">
        <f t="shared" si="78"/>
        <v>1919044.8948396284</v>
      </c>
      <c r="AP524" s="1">
        <f t="shared" si="79"/>
        <v>1495304.5766922827</v>
      </c>
      <c r="AQ524" s="29">
        <f t="shared" si="80"/>
        <v>2095440.9408778956</v>
      </c>
    </row>
    <row r="525" spans="1:43" x14ac:dyDescent="0.2">
      <c r="A525" s="26"/>
      <c r="E525" s="25" t="s">
        <v>1032</v>
      </c>
      <c r="F525" s="26" t="s">
        <v>1033</v>
      </c>
      <c r="G525" s="1">
        <v>0.53210000525974899</v>
      </c>
      <c r="H525" s="1">
        <v>0.90139700729165395</v>
      </c>
      <c r="I525" s="1">
        <f>VLOOKUP(F525,'[1]SUSMB vs SHAM all proteins sum'!$B$2:$E$3214,2,FALSE)</f>
        <v>0.20664672039566401</v>
      </c>
      <c r="J525" s="29">
        <f>VLOOKUP(F525,'[1]SUSMB vs SHAM all proteins sum'!$B$2:$E$3214,3,FALSE)</f>
        <v>1.2003025909512599</v>
      </c>
      <c r="K525" s="25">
        <f>VLOOKUP($E525,[1]AllProteinsNorm!$A$1:$Q$3226,4,FALSE)</f>
        <v>384910.291159924</v>
      </c>
      <c r="L525" s="1">
        <f>VLOOKUP($E525,[1]AllProteinsNorm!$A$1:$Q$3226,5,FALSE)</f>
        <v>464798.45608398097</v>
      </c>
      <c r="M525" s="1">
        <f>VLOOKUP($E525,[1]AllProteinsNorm!$A$1:$Q$3226,10,FALSE)</f>
        <v>359568.44795556198</v>
      </c>
      <c r="N525" s="1">
        <f>VLOOKUP($E525,[1]AllProteinsNorm!$A$1:$Q$3226,11,FALSE)</f>
        <v>367717.82256809802</v>
      </c>
      <c r="O525" s="1">
        <f>VLOOKUP($E525,[1]AllProteinsNorm!$A$1:$Q$3226,15,FALSE)</f>
        <v>479556.28533441602</v>
      </c>
      <c r="P525" s="1">
        <f>VLOOKUP($E525,[1]AllProteinsNorm!$A$1:$Q$3226,6,FALSE)</f>
        <v>396240.38902988599</v>
      </c>
      <c r="Q525" s="1">
        <f>VLOOKUP($E525,[1]AllProteinsNorm!$A$1:$Q$3226,8,FALSE)</f>
        <v>371061.006888907</v>
      </c>
      <c r="R525" s="1">
        <f>VLOOKUP($E525,[1]AllProteinsNorm!$A$1:$Q$3226,13,FALSE)</f>
        <v>328463.09064212401</v>
      </c>
      <c r="S525" s="1">
        <f>VLOOKUP($E525,[1]AllProteinsNorm!$A$1:$Q$3226,16,FALSE)</f>
        <v>589048.84225074202</v>
      </c>
      <c r="T525" s="1">
        <f>VLOOKUP($E525,[1]AllProteinsNorm!$A$1:$Q$3226,17,FALSE)</f>
        <v>237300.50350634201</v>
      </c>
      <c r="U525" s="1">
        <f>VLOOKUP($E525,[1]AllProteinsNorm!$A$1:$Q$3226,3,FALSE)</f>
        <v>527337.72342929197</v>
      </c>
      <c r="V525" s="1">
        <f>VLOOKUP($E525,[1]AllProteinsNorm!$A$1:$Q$3226,7,FALSE)</f>
        <v>499893.53653254599</v>
      </c>
      <c r="W525" s="1">
        <f>VLOOKUP($E525,[1]AllProteinsNorm!$A$1:$Q$3226,9,FALSE)</f>
        <v>516157.583288425</v>
      </c>
      <c r="X525" s="1">
        <f>VLOOKUP($E525,[1]AllProteinsNorm!$A$1:$Q$3226,12,FALSE)</f>
        <v>317624.47263678699</v>
      </c>
      <c r="Y525" s="29">
        <f>VLOOKUP($E525,[1]AllProteinsNorm!$A$1:$Q$3226,14,FALSE)</f>
        <v>653959.91600758699</v>
      </c>
      <c r="Z525" s="25">
        <f t="shared" si="84"/>
        <v>0.93581495044482466</v>
      </c>
      <c r="AA525" s="1">
        <f t="shared" si="84"/>
        <v>1.1300434260572694</v>
      </c>
      <c r="AB525" s="1">
        <f t="shared" si="84"/>
        <v>0.87420247531197026</v>
      </c>
      <c r="AC525" s="1">
        <f t="shared" si="84"/>
        <v>0.89401568055572955</v>
      </c>
      <c r="AD525" s="1">
        <f t="shared" si="84"/>
        <v>1.1659234676302057</v>
      </c>
      <c r="AE525" s="1">
        <f t="shared" si="84"/>
        <v>0.96336130402441278</v>
      </c>
      <c r="AF525" s="1">
        <f t="shared" si="84"/>
        <v>0.90214381311378022</v>
      </c>
      <c r="AG525" s="1">
        <f t="shared" si="84"/>
        <v>0.79857742947304444</v>
      </c>
      <c r="AH525" s="1">
        <f t="shared" si="84"/>
        <v>1.4321277601056082</v>
      </c>
      <c r="AI525" s="1">
        <f t="shared" si="84"/>
        <v>0.57693796198619474</v>
      </c>
      <c r="AJ525" s="1">
        <f t="shared" si="84"/>
        <v>1.2820923130725859</v>
      </c>
      <c r="AK525" s="1">
        <f t="shared" si="84"/>
        <v>1.2153685049785432</v>
      </c>
      <c r="AL525" s="1">
        <f t="shared" si="84"/>
        <v>1.2549105449250968</v>
      </c>
      <c r="AM525" s="1">
        <f t="shared" si="84"/>
        <v>0.77222598861915304</v>
      </c>
      <c r="AN525" s="29">
        <f t="shared" si="84"/>
        <v>1.5899431125817096</v>
      </c>
      <c r="AO525" s="1">
        <f t="shared" si="78"/>
        <v>50582.568467639685</v>
      </c>
      <c r="AP525" s="1">
        <f t="shared" si="79"/>
        <v>115729.39928108628</v>
      </c>
      <c r="AQ525" s="29">
        <f t="shared" si="80"/>
        <v>107636.49858471604</v>
      </c>
    </row>
    <row r="526" spans="1:43" x14ac:dyDescent="0.2">
      <c r="A526" s="26"/>
      <c r="E526" s="25" t="s">
        <v>1034</v>
      </c>
      <c r="F526" s="26" t="s">
        <v>1035</v>
      </c>
      <c r="G526" s="1">
        <v>0.25403736344719302</v>
      </c>
      <c r="H526" s="1">
        <v>1.09203938257181</v>
      </c>
      <c r="I526" s="1">
        <f>VLOOKUP(F526,'[1]SUSMB vs SHAM all proteins sum'!$B$2:$E$3214,2,FALSE)</f>
        <v>0.70227051828425602</v>
      </c>
      <c r="J526" s="29">
        <f>VLOOKUP(F526,'[1]SUSMB vs SHAM all proteins sum'!$B$2:$E$3214,3,FALSE)</f>
        <v>1.0247956287667199</v>
      </c>
      <c r="K526" s="25">
        <f>VLOOKUP($E526,[1]AllProteinsNorm!$A$1:$Q$3226,4,FALSE)</f>
        <v>1309574.54436327</v>
      </c>
      <c r="L526" s="1">
        <f>VLOOKUP($E526,[1]AllProteinsNorm!$A$1:$Q$3226,5,FALSE)</f>
        <v>1130742.5108155401</v>
      </c>
      <c r="M526" s="1">
        <f>VLOOKUP($E526,[1]AllProteinsNorm!$A$1:$Q$3226,10,FALSE)</f>
        <v>1300670.4626776199</v>
      </c>
      <c r="N526" s="1">
        <f>VLOOKUP($E526,[1]AllProteinsNorm!$A$1:$Q$3226,11,FALSE)</f>
        <v>1187419.64707817</v>
      </c>
      <c r="O526" s="1">
        <f>VLOOKUP($E526,[1]AllProteinsNorm!$A$1:$Q$3226,15,FALSE)</f>
        <v>1541021.4525939601</v>
      </c>
      <c r="P526" s="1">
        <f>VLOOKUP($E526,[1]AllProteinsNorm!$A$1:$Q$3226,6,FALSE)</f>
        <v>1257505.5151082701</v>
      </c>
      <c r="Q526" s="1">
        <f>VLOOKUP($E526,[1]AllProteinsNorm!$A$1:$Q$3226,8,FALSE)</f>
        <v>1600980.40446867</v>
      </c>
      <c r="R526" s="1">
        <f>VLOOKUP($E526,[1]AllProteinsNorm!$A$1:$Q$3226,13,FALSE)</f>
        <v>1435625.33265341</v>
      </c>
      <c r="S526" s="1">
        <f>VLOOKUP($E526,[1]AllProteinsNorm!$A$1:$Q$3226,16,FALSE)</f>
        <v>1258784.44641147</v>
      </c>
      <c r="T526" s="1">
        <f>VLOOKUP($E526,[1]AllProteinsNorm!$A$1:$Q$3226,17,FALSE)</f>
        <v>1504448.2215434201</v>
      </c>
      <c r="U526" s="1">
        <f>VLOOKUP($E526,[1]AllProteinsNorm!$A$1:$Q$3226,3,FALSE)</f>
        <v>1218930.8366090299</v>
      </c>
      <c r="V526" s="1">
        <f>VLOOKUP($E526,[1]AllProteinsNorm!$A$1:$Q$3226,7,FALSE)</f>
        <v>1265796.2914869599</v>
      </c>
      <c r="W526" s="1">
        <f>VLOOKUP($E526,[1]AllProteinsNorm!$A$1:$Q$3226,9,FALSE)</f>
        <v>1317329.9354445101</v>
      </c>
      <c r="X526" s="1">
        <f>VLOOKUP($E526,[1]AllProteinsNorm!$A$1:$Q$3226,12,FALSE)</f>
        <v>1473860.42925828</v>
      </c>
      <c r="Y526" s="29">
        <f>VLOOKUP($E526,[1]AllProteinsNorm!$A$1:$Q$3226,14,FALSE)</f>
        <v>1329739.7643474899</v>
      </c>
      <c r="Z526" s="25">
        <f t="shared" si="84"/>
        <v>1.0121253527823542</v>
      </c>
      <c r="AA526" s="1">
        <f t="shared" si="84"/>
        <v>0.87391219353735172</v>
      </c>
      <c r="AB526" s="1">
        <f t="shared" si="84"/>
        <v>1.0052436927378139</v>
      </c>
      <c r="AC526" s="1">
        <f t="shared" si="84"/>
        <v>0.91771601271008851</v>
      </c>
      <c r="AD526" s="1">
        <f t="shared" si="84"/>
        <v>1.1910027482323924</v>
      </c>
      <c r="AE526" s="1">
        <f t="shared" si="84"/>
        <v>0.97188298183021016</v>
      </c>
      <c r="AF526" s="1">
        <f t="shared" si="84"/>
        <v>1.2373429703906942</v>
      </c>
      <c r="AG526" s="1">
        <f t="shared" si="84"/>
        <v>1.1095456936982522</v>
      </c>
      <c r="AH526" s="1">
        <f t="shared" si="84"/>
        <v>0.97287142407048366</v>
      </c>
      <c r="AI526" s="1">
        <f t="shared" si="84"/>
        <v>1.1627365494590982</v>
      </c>
      <c r="AJ526" s="1">
        <f t="shared" si="84"/>
        <v>0.94206993281168927</v>
      </c>
      <c r="AK526" s="1">
        <f t="shared" si="84"/>
        <v>0.97829063918980019</v>
      </c>
      <c r="AL526" s="1">
        <f t="shared" si="84"/>
        <v>1.0181192291659864</v>
      </c>
      <c r="AM526" s="1">
        <f t="shared" si="84"/>
        <v>1.1390962914908254</v>
      </c>
      <c r="AN526" s="29">
        <f t="shared" si="84"/>
        <v>1.0277103612710352</v>
      </c>
      <c r="AO526" s="1">
        <f t="shared" ref="AO526:AO589" si="85">_xlfn.STDEV.P(K526:O526)</f>
        <v>140938.97520150899</v>
      </c>
      <c r="AP526" s="1">
        <f t="shared" ref="AP526:AP589" si="86">_xlfn.STDEV.P(P526:T526)</f>
        <v>135764.91745224307</v>
      </c>
      <c r="AQ526" s="29">
        <f t="shared" ref="AQ526:AQ589" si="87">_xlfn.STDEV.P(U526:Y526)</f>
        <v>85932.113716876207</v>
      </c>
    </row>
    <row r="527" spans="1:43" x14ac:dyDescent="0.2">
      <c r="A527" s="26"/>
      <c r="E527" s="25" t="s">
        <v>1036</v>
      </c>
      <c r="F527" s="26" t="s">
        <v>1037</v>
      </c>
      <c r="G527" s="1">
        <v>0.25237961036291001</v>
      </c>
      <c r="H527" s="1">
        <v>1.08732241159887</v>
      </c>
      <c r="I527" s="1">
        <f>VLOOKUP(F527,'[1]SUSMB vs SHAM all proteins sum'!$B$2:$E$3214,2,FALSE)</f>
        <v>0.261939360560699</v>
      </c>
      <c r="J527" s="29">
        <f>VLOOKUP(F527,'[1]SUSMB vs SHAM all proteins sum'!$B$2:$E$3214,3,FALSE)</f>
        <v>1.072125659141</v>
      </c>
      <c r="K527" s="25">
        <f>VLOOKUP($E527,[1]AllProteinsNorm!$A$1:$Q$3226,4,FALSE)</f>
        <v>810652.11086982803</v>
      </c>
      <c r="L527" s="1">
        <f>VLOOKUP($E527,[1]AllProteinsNorm!$A$1:$Q$3226,5,FALSE)</f>
        <v>1051306.8856910099</v>
      </c>
      <c r="M527" s="1">
        <f>VLOOKUP($E527,[1]AllProteinsNorm!$A$1:$Q$3226,10,FALSE)</f>
        <v>898635.297142984</v>
      </c>
      <c r="N527" s="1">
        <f>VLOOKUP($E527,[1]AllProteinsNorm!$A$1:$Q$3226,11,FALSE)</f>
        <v>1085202.44521891</v>
      </c>
      <c r="O527" s="1">
        <f>VLOOKUP($E527,[1]AllProteinsNorm!$A$1:$Q$3226,15,FALSE)</f>
        <v>918404.95289608603</v>
      </c>
      <c r="P527" s="1">
        <f>VLOOKUP($E527,[1]AllProteinsNorm!$A$1:$Q$3226,6,FALSE)</f>
        <v>986941.54805209104</v>
      </c>
      <c r="Q527" s="1">
        <f>VLOOKUP($E527,[1]AllProteinsNorm!$A$1:$Q$3226,8,FALSE)</f>
        <v>1021695.3843008</v>
      </c>
      <c r="R527" s="1">
        <f>VLOOKUP($E527,[1]AllProteinsNorm!$A$1:$Q$3226,13,FALSE)</f>
        <v>937538.272804023</v>
      </c>
      <c r="S527" s="1">
        <f>VLOOKUP($E527,[1]AllProteinsNorm!$A$1:$Q$3226,16,FALSE)</f>
        <v>1020491.15555317</v>
      </c>
      <c r="T527" s="1">
        <f>VLOOKUP($E527,[1]AllProteinsNorm!$A$1:$Q$3226,17,FALSE)</f>
        <v>1202466.717706</v>
      </c>
      <c r="U527" s="1">
        <f>VLOOKUP($E527,[1]AllProteinsNorm!$A$1:$Q$3226,3,FALSE)</f>
        <v>960907.03662801499</v>
      </c>
      <c r="V527" s="1">
        <f>VLOOKUP($E527,[1]AllProteinsNorm!$A$1:$Q$3226,7,FALSE)</f>
        <v>1015758.30740789</v>
      </c>
      <c r="W527" s="1">
        <f>VLOOKUP($E527,[1]AllProteinsNorm!$A$1:$Q$3226,9,FALSE)</f>
        <v>978052.33422200696</v>
      </c>
      <c r="X527" s="1">
        <f>VLOOKUP($E527,[1]AllProteinsNorm!$A$1:$Q$3226,12,FALSE)</f>
        <v>1049260.2925814099</v>
      </c>
      <c r="Y527" s="29">
        <f>VLOOKUP($E527,[1]AllProteinsNorm!$A$1:$Q$3226,14,FALSE)</f>
        <v>1079453.2608743</v>
      </c>
      <c r="Z527" s="25">
        <f t="shared" si="84"/>
        <v>0.85077434091622939</v>
      </c>
      <c r="AA527" s="1">
        <f t="shared" si="84"/>
        <v>1.1033400280852246</v>
      </c>
      <c r="AB527" s="1">
        <f t="shared" si="84"/>
        <v>0.94311214687461531</v>
      </c>
      <c r="AC527" s="1">
        <f t="shared" si="84"/>
        <v>1.1389132066789291</v>
      </c>
      <c r="AD527" s="1">
        <f t="shared" si="84"/>
        <v>0.96386027744500113</v>
      </c>
      <c r="AE527" s="1">
        <f t="shared" si="84"/>
        <v>1.0357890071561062</v>
      </c>
      <c r="AF527" s="1">
        <f t="shared" si="84"/>
        <v>1.0722629418222109</v>
      </c>
      <c r="AG527" s="1">
        <f t="shared" si="84"/>
        <v>0.98394057750953567</v>
      </c>
      <c r="AH527" s="1">
        <f t="shared" si="84"/>
        <v>1.0709991112525501</v>
      </c>
      <c r="AI527" s="1">
        <f t="shared" si="84"/>
        <v>1.2619813302309384</v>
      </c>
      <c r="AJ527" s="1">
        <f t="shared" si="84"/>
        <v>1.0084659495819663</v>
      </c>
      <c r="AK527" s="1">
        <f t="shared" si="84"/>
        <v>1.0660320166043455</v>
      </c>
      <c r="AL527" s="1">
        <f t="shared" si="84"/>
        <v>1.026459832611136</v>
      </c>
      <c r="AM527" s="1">
        <f t="shared" si="84"/>
        <v>1.1011921413646493</v>
      </c>
      <c r="AN527" s="29">
        <f t="shared" si="84"/>
        <v>1.1328794735201477</v>
      </c>
      <c r="AO527" s="1">
        <f t="shared" si="85"/>
        <v>101544.92855638075</v>
      </c>
      <c r="AP527" s="1">
        <f t="shared" si="86"/>
        <v>89704.113420940674</v>
      </c>
      <c r="AQ527" s="29">
        <f t="shared" si="87"/>
        <v>43830.41654920172</v>
      </c>
    </row>
    <row r="528" spans="1:43" x14ac:dyDescent="0.2">
      <c r="A528" s="26"/>
      <c r="E528" s="25" t="s">
        <v>1038</v>
      </c>
      <c r="F528" s="26" t="s">
        <v>1039</v>
      </c>
      <c r="G528" s="1">
        <v>0.85010234091108305</v>
      </c>
      <c r="H528" s="1">
        <v>1.0147157673279299</v>
      </c>
      <c r="I528" s="1">
        <f>VLOOKUP(F528,'[1]SUSMB vs SHAM all proteins sum'!$B$2:$E$3214,2,FALSE)</f>
        <v>0.94095497092563296</v>
      </c>
      <c r="J528" s="29">
        <f>VLOOKUP(F528,'[1]SUSMB vs SHAM all proteins sum'!$B$2:$E$3214,3,FALSE)</f>
        <v>1.0047248429493301</v>
      </c>
      <c r="K528" s="25">
        <f>VLOOKUP($E528,[1]AllProteinsNorm!$A$1:$Q$3226,4,FALSE)</f>
        <v>1102826.3825451799</v>
      </c>
      <c r="L528" s="1">
        <f>VLOOKUP($E528,[1]AllProteinsNorm!$A$1:$Q$3226,5,FALSE)</f>
        <v>1225743.8024404999</v>
      </c>
      <c r="M528" s="1">
        <f>VLOOKUP($E528,[1]AllProteinsNorm!$A$1:$Q$3226,10,FALSE)</f>
        <v>1220314.5018670601</v>
      </c>
      <c r="N528" s="1">
        <f>VLOOKUP($E528,[1]AllProteinsNorm!$A$1:$Q$3226,11,FALSE)</f>
        <v>1228787.20193734</v>
      </c>
      <c r="O528" s="1">
        <f>VLOOKUP($E528,[1]AllProteinsNorm!$A$1:$Q$3226,15,FALSE)</f>
        <v>1252861.5062793901</v>
      </c>
      <c r="P528" s="1">
        <f>VLOOKUP($E528,[1]AllProteinsNorm!$A$1:$Q$3226,6,FALSE)</f>
        <v>1008230.07058953</v>
      </c>
      <c r="Q528" s="1">
        <f>VLOOKUP($E528,[1]AllProteinsNorm!$A$1:$Q$3226,8,FALSE)</f>
        <v>1275918.49151507</v>
      </c>
      <c r="R528" s="1">
        <f>VLOOKUP($E528,[1]AllProteinsNorm!$A$1:$Q$3226,13,FALSE)</f>
        <v>1231983.41865407</v>
      </c>
      <c r="S528" s="1">
        <f>VLOOKUP($E528,[1]AllProteinsNorm!$A$1:$Q$3226,16,FALSE)</f>
        <v>1544116.6347143101</v>
      </c>
      <c r="T528" s="1">
        <f>VLOOKUP($E528,[1]AllProteinsNorm!$A$1:$Q$3226,17,FALSE)</f>
        <v>1116382.1210904799</v>
      </c>
      <c r="U528" s="1">
        <f>VLOOKUP($E528,[1]AllProteinsNorm!$A$1:$Q$3226,3,FALSE)</f>
        <v>1206170.2812775299</v>
      </c>
      <c r="V528" s="1">
        <f>VLOOKUP($E528,[1]AllProteinsNorm!$A$1:$Q$3226,7,FALSE)</f>
        <v>1037794.95910819</v>
      </c>
      <c r="W528" s="1">
        <f>VLOOKUP($E528,[1]AllProteinsNorm!$A$1:$Q$3226,9,FALSE)</f>
        <v>1200059.4254077801</v>
      </c>
      <c r="X528" s="1">
        <f>VLOOKUP($E528,[1]AllProteinsNorm!$A$1:$Q$3226,12,FALSE)</f>
        <v>1168287.11093602</v>
      </c>
      <c r="Y528" s="29">
        <f>VLOOKUP($E528,[1]AllProteinsNorm!$A$1:$Q$3226,14,FALSE)</f>
        <v>1481567.88860402</v>
      </c>
      <c r="Z528" s="25">
        <f t="shared" si="84"/>
        <v>0.91436885454182593</v>
      </c>
      <c r="AA528" s="1">
        <f t="shared" si="84"/>
        <v>1.016281415042541</v>
      </c>
      <c r="AB528" s="1">
        <f t="shared" si="84"/>
        <v>1.0117799056255807</v>
      </c>
      <c r="AC528" s="1">
        <f t="shared" si="84"/>
        <v>1.0188047403418656</v>
      </c>
      <c r="AD528" s="1">
        <f t="shared" si="84"/>
        <v>1.038765084448187</v>
      </c>
      <c r="AE528" s="1">
        <f t="shared" si="84"/>
        <v>0.83593772270115718</v>
      </c>
      <c r="AF528" s="1">
        <f t="shared" si="84"/>
        <v>1.0578819549844909</v>
      </c>
      <c r="AG528" s="1">
        <f t="shared" si="84"/>
        <v>1.0214547685461228</v>
      </c>
      <c r="AH528" s="1">
        <f t="shared" si="84"/>
        <v>1.2802488051693497</v>
      </c>
      <c r="AI528" s="1">
        <f t="shared" si="84"/>
        <v>0.92560810790238524</v>
      </c>
      <c r="AJ528" s="1">
        <f t="shared" si="84"/>
        <v>1.0000527335307421</v>
      </c>
      <c r="AK528" s="1">
        <f t="shared" si="84"/>
        <v>0.86045038732119894</v>
      </c>
      <c r="AL528" s="1">
        <f t="shared" si="84"/>
        <v>0.9949861370380122</v>
      </c>
      <c r="AM528" s="1">
        <f t="shared" si="84"/>
        <v>0.96864326453378491</v>
      </c>
      <c r="AN528" s="29">
        <f t="shared" si="84"/>
        <v>1.2283887606155548</v>
      </c>
      <c r="AO528" s="1">
        <f t="shared" si="85"/>
        <v>52829.382881255595</v>
      </c>
      <c r="AP528" s="1">
        <f t="shared" si="86"/>
        <v>180405.53582939797</v>
      </c>
      <c r="AQ528" s="29">
        <f t="shared" si="87"/>
        <v>144825.45087533497</v>
      </c>
    </row>
    <row r="529" spans="1:43" x14ac:dyDescent="0.2">
      <c r="A529" s="26"/>
      <c r="E529" s="25" t="s">
        <v>1040</v>
      </c>
      <c r="F529" s="26" t="s">
        <v>1041</v>
      </c>
      <c r="G529" s="1">
        <v>6.5594265703010995E-2</v>
      </c>
      <c r="H529" s="1">
        <v>0.81806598045400603</v>
      </c>
      <c r="I529" s="1">
        <f>VLOOKUP(F529,'[1]SUSMB vs SHAM all proteins sum'!$B$2:$E$3214,2,FALSE)</f>
        <v>0.58334156848324503</v>
      </c>
      <c r="J529" s="29">
        <f>VLOOKUP(F529,'[1]SUSMB vs SHAM all proteins sum'!$B$2:$E$3214,3,FALSE)</f>
        <v>0.97898567032879202</v>
      </c>
      <c r="K529" s="25">
        <f>VLOOKUP($E529,[1]AllProteinsNorm!$A$1:$Q$3226,4,FALSE)</f>
        <v>29192486.643278301</v>
      </c>
      <c r="L529" s="1">
        <f>VLOOKUP($E529,[1]AllProteinsNorm!$A$1:$Q$3226,5,FALSE)</f>
        <v>33751581.927800298</v>
      </c>
      <c r="M529" s="1">
        <f>VLOOKUP($E529,[1]AllProteinsNorm!$A$1:$Q$3226,10,FALSE)</f>
        <v>32352783.869989201</v>
      </c>
      <c r="N529" s="1">
        <f>VLOOKUP($E529,[1]AllProteinsNorm!$A$1:$Q$3226,11,FALSE)</f>
        <v>33205278.630316</v>
      </c>
      <c r="O529" s="1">
        <f>VLOOKUP($E529,[1]AllProteinsNorm!$A$1:$Q$3226,15,FALSE)</f>
        <v>31179439.7606415</v>
      </c>
      <c r="P529" s="1">
        <f>VLOOKUP($E529,[1]AllProteinsNorm!$A$1:$Q$3226,6,FALSE)</f>
        <v>20874143.7110539</v>
      </c>
      <c r="Q529" s="1">
        <f>VLOOKUP($E529,[1]AllProteinsNorm!$A$1:$Q$3226,8,FALSE)</f>
        <v>30663667.9462156</v>
      </c>
      <c r="R529" s="1">
        <f>VLOOKUP($E529,[1]AllProteinsNorm!$A$1:$Q$3226,13,FALSE)</f>
        <v>28671601.161481898</v>
      </c>
      <c r="S529" s="1">
        <f>VLOOKUP($E529,[1]AllProteinsNorm!$A$1:$Q$3226,16,FALSE)</f>
        <v>21047625.3023891</v>
      </c>
      <c r="T529" s="1">
        <f>VLOOKUP($E529,[1]AllProteinsNorm!$A$1:$Q$3226,17,FALSE)</f>
        <v>31304455.6822525</v>
      </c>
      <c r="U529" s="1">
        <f>VLOOKUP($E529,[1]AllProteinsNorm!$A$1:$Q$3226,3,FALSE)</f>
        <v>33677247.224640504</v>
      </c>
      <c r="V529" s="1">
        <f>VLOOKUP($E529,[1]AllProteinsNorm!$A$1:$Q$3226,7,FALSE)</f>
        <v>29759684.536671702</v>
      </c>
      <c r="W529" s="1">
        <f>VLOOKUP($E529,[1]AllProteinsNorm!$A$1:$Q$3226,9,FALSE)</f>
        <v>32787949.9136599</v>
      </c>
      <c r="X529" s="1">
        <f>VLOOKUP($E529,[1]AllProteinsNorm!$A$1:$Q$3226,12,FALSE)</f>
        <v>29422392.163798299</v>
      </c>
      <c r="Y529" s="29">
        <f>VLOOKUP($E529,[1]AllProteinsNorm!$A$1:$Q$3226,14,FALSE)</f>
        <v>30695650.3730524</v>
      </c>
      <c r="Z529" s="25">
        <f t="shared" si="84"/>
        <v>0.91408440220026743</v>
      </c>
      <c r="AA529" s="1">
        <f t="shared" si="84"/>
        <v>1.0568402399831345</v>
      </c>
      <c r="AB529" s="1">
        <f t="shared" si="84"/>
        <v>1.0130406314709366</v>
      </c>
      <c r="AC529" s="1">
        <f t="shared" si="84"/>
        <v>1.0397342178342488</v>
      </c>
      <c r="AD529" s="1">
        <f t="shared" si="84"/>
        <v>0.97630050851141292</v>
      </c>
      <c r="AE529" s="1">
        <f t="shared" si="84"/>
        <v>0.65361780956589388</v>
      </c>
      <c r="AF529" s="1">
        <f t="shared" si="84"/>
        <v>0.96015049784523343</v>
      </c>
      <c r="AG529" s="1">
        <f t="shared" si="84"/>
        <v>0.89777427075922778</v>
      </c>
      <c r="AH529" s="1">
        <f t="shared" si="84"/>
        <v>0.65904992018552477</v>
      </c>
      <c r="AI529" s="1">
        <f t="shared" si="84"/>
        <v>0.98021504670638437</v>
      </c>
      <c r="AJ529" s="1">
        <f t="shared" si="84"/>
        <v>1.0545126481773777</v>
      </c>
      <c r="AK529" s="1">
        <f t="shared" si="84"/>
        <v>0.9318446825644322</v>
      </c>
      <c r="AL529" s="1">
        <f t="shared" si="84"/>
        <v>1.0266666886735072</v>
      </c>
      <c r="AM529" s="1">
        <f t="shared" si="84"/>
        <v>0.92128327678930322</v>
      </c>
      <c r="AN529" s="29">
        <f t="shared" si="84"/>
        <v>0.96115194173979668</v>
      </c>
      <c r="AO529" s="1">
        <f t="shared" si="85"/>
        <v>1623598.6704232662</v>
      </c>
      <c r="AP529" s="1">
        <f t="shared" si="86"/>
        <v>4615466.8085270077</v>
      </c>
      <c r="AQ529" s="29">
        <f t="shared" si="87"/>
        <v>1680689.5094990742</v>
      </c>
    </row>
    <row r="530" spans="1:43" x14ac:dyDescent="0.2">
      <c r="A530" s="26"/>
      <c r="E530" s="25" t="s">
        <v>1042</v>
      </c>
      <c r="F530" s="26" t="s">
        <v>1043</v>
      </c>
      <c r="G530" s="1">
        <v>0.57641952527949503</v>
      </c>
      <c r="H530" s="1">
        <v>1.0305653974140701</v>
      </c>
      <c r="I530" s="1">
        <f>VLOOKUP(F530,'[1]SUSMB vs SHAM all proteins sum'!$B$2:$E$3214,2,FALSE)</f>
        <v>0.31418465438413001</v>
      </c>
      <c r="J530" s="29">
        <f>VLOOKUP(F530,'[1]SUSMB vs SHAM all proteins sum'!$B$2:$E$3214,3,FALSE)</f>
        <v>1.05775258894848</v>
      </c>
      <c r="K530" s="25">
        <f>VLOOKUP($E530,[1]AllProteinsNorm!$A$1:$Q$3226,4,FALSE)</f>
        <v>1447989.65093954</v>
      </c>
      <c r="L530" s="1">
        <f>VLOOKUP($E530,[1]AllProteinsNorm!$A$1:$Q$3226,5,FALSE)</f>
        <v>1445693.88676449</v>
      </c>
      <c r="M530" s="1">
        <f>VLOOKUP($E530,[1]AllProteinsNorm!$A$1:$Q$3226,10,FALSE)</f>
        <v>1814598.23937749</v>
      </c>
      <c r="N530" s="1">
        <f>VLOOKUP($E530,[1]AllProteinsNorm!$A$1:$Q$3226,11,FALSE)</f>
        <v>1674624.7595008099</v>
      </c>
      <c r="O530" s="1">
        <f>VLOOKUP($E530,[1]AllProteinsNorm!$A$1:$Q$3226,15,FALSE)</f>
        <v>1741028.01053905</v>
      </c>
      <c r="P530" s="1">
        <f>VLOOKUP($E530,[1]AllProteinsNorm!$A$1:$Q$3226,6,FALSE)</f>
        <v>1643658.5426881399</v>
      </c>
      <c r="Q530" s="1">
        <f>VLOOKUP($E530,[1]AllProteinsNorm!$A$1:$Q$3226,8,FALSE)</f>
        <v>1656475.7754564499</v>
      </c>
      <c r="R530" s="1">
        <f>VLOOKUP($E530,[1]AllProteinsNorm!$A$1:$Q$3226,13,FALSE)</f>
        <v>1559756.86236204</v>
      </c>
      <c r="S530" s="1">
        <f>VLOOKUP($E530,[1]AllProteinsNorm!$A$1:$Q$3226,16,FALSE)</f>
        <v>1763201.7736025299</v>
      </c>
      <c r="T530" s="1">
        <f>VLOOKUP($E530,[1]AllProteinsNorm!$A$1:$Q$3226,17,FALSE)</f>
        <v>1719363.59263886</v>
      </c>
      <c r="U530" s="1">
        <f>VLOOKUP($E530,[1]AllProteinsNorm!$A$1:$Q$3226,3,FALSE)</f>
        <v>1692012.30475607</v>
      </c>
      <c r="V530" s="1">
        <f>VLOOKUP($E530,[1]AllProteinsNorm!$A$1:$Q$3226,7,FALSE)</f>
        <v>1684051.2758615499</v>
      </c>
      <c r="W530" s="1">
        <f>VLOOKUP($E530,[1]AllProteinsNorm!$A$1:$Q$3226,9,FALSE)</f>
        <v>1598578.5324315799</v>
      </c>
      <c r="X530" s="1">
        <f>VLOOKUP($E530,[1]AllProteinsNorm!$A$1:$Q$3226,12,FALSE)</f>
        <v>1767535.12234063</v>
      </c>
      <c r="Y530" s="29">
        <f>VLOOKUP($E530,[1]AllProteinsNorm!$A$1:$Q$3226,14,FALSE)</f>
        <v>1821399.3712424</v>
      </c>
      <c r="Z530" s="25">
        <f t="shared" si="84"/>
        <v>0.89118741820280789</v>
      </c>
      <c r="AA530" s="1">
        <f t="shared" si="84"/>
        <v>0.8897744549633001</v>
      </c>
      <c r="AB530" s="1">
        <f t="shared" si="84"/>
        <v>1.1168222914969639</v>
      </c>
      <c r="AC530" s="1">
        <f t="shared" si="84"/>
        <v>1.0306734684945198</v>
      </c>
      <c r="AD530" s="1">
        <f t="shared" si="84"/>
        <v>1.071542366842408</v>
      </c>
      <c r="AE530" s="1">
        <f t="shared" si="84"/>
        <v>1.0116148358621075</v>
      </c>
      <c r="AF530" s="1">
        <f t="shared" si="84"/>
        <v>1.0195033981677033</v>
      </c>
      <c r="AG530" s="1">
        <f t="shared" si="84"/>
        <v>0.9599762610807353</v>
      </c>
      <c r="AH530" s="1">
        <f t="shared" si="84"/>
        <v>1.0851895490881935</v>
      </c>
      <c r="AI530" s="1">
        <f t="shared" si="84"/>
        <v>1.0582086688820604</v>
      </c>
      <c r="AJ530" s="1">
        <f t="shared" si="84"/>
        <v>1.0413748996510652</v>
      </c>
      <c r="AK530" s="1">
        <f t="shared" si="84"/>
        <v>1.0364751624311606</v>
      </c>
      <c r="AL530" s="1">
        <f t="shared" si="84"/>
        <v>0.98386965278912619</v>
      </c>
      <c r="AM530" s="1">
        <f t="shared" si="84"/>
        <v>1.0878565749689202</v>
      </c>
      <c r="AN530" s="29">
        <f t="shared" si="84"/>
        <v>1.1210081523169035</v>
      </c>
      <c r="AO530" s="1">
        <f t="shared" si="85"/>
        <v>151891.88736754257</v>
      </c>
      <c r="AP530" s="1">
        <f t="shared" si="86"/>
        <v>69487.093136148236</v>
      </c>
      <c r="AQ530" s="29">
        <f t="shared" si="87"/>
        <v>76282.215838459291</v>
      </c>
    </row>
    <row r="531" spans="1:43" x14ac:dyDescent="0.2">
      <c r="A531" s="26"/>
      <c r="E531" s="25" t="s">
        <v>1044</v>
      </c>
      <c r="F531" s="26" t="s">
        <v>1045</v>
      </c>
      <c r="G531" s="1">
        <v>0.20173679161649699</v>
      </c>
      <c r="H531" s="1">
        <v>0.88997584392241902</v>
      </c>
      <c r="I531" s="1">
        <f>VLOOKUP(F531,'[1]SUSMB vs SHAM all proteins sum'!$B$2:$E$3214,2,FALSE)</f>
        <v>0.16758282278414399</v>
      </c>
      <c r="J531" s="29">
        <f>VLOOKUP(F531,'[1]SUSMB vs SHAM all proteins sum'!$B$2:$E$3214,3,FALSE)</f>
        <v>0.88072581632498703</v>
      </c>
      <c r="K531" s="25">
        <f>VLOOKUP($E531,[1]AllProteinsNorm!$A$1:$Q$3226,4,FALSE)</f>
        <v>2188494.7947114701</v>
      </c>
      <c r="L531" s="1">
        <f>VLOOKUP($E531,[1]AllProteinsNorm!$A$1:$Q$3226,5,FALSE)</f>
        <v>3112928.6153058899</v>
      </c>
      <c r="M531" s="1">
        <f>VLOOKUP($E531,[1]AllProteinsNorm!$A$1:$Q$3226,10,FALSE)</f>
        <v>2504760.2456203699</v>
      </c>
      <c r="N531" s="1">
        <f>VLOOKUP($E531,[1]AllProteinsNorm!$A$1:$Q$3226,11,FALSE)</f>
        <v>2449663.72171142</v>
      </c>
      <c r="O531" s="1">
        <f>VLOOKUP($E531,[1]AllProteinsNorm!$A$1:$Q$3226,15,FALSE)</f>
        <v>2340453.3601555</v>
      </c>
      <c r="P531" s="1">
        <f>VLOOKUP($E531,[1]AllProteinsNorm!$A$1:$Q$3226,6,FALSE)</f>
        <v>2563726.5823826101</v>
      </c>
      <c r="Q531" s="1">
        <f>VLOOKUP($E531,[1]AllProteinsNorm!$A$1:$Q$3226,8,FALSE)</f>
        <v>2234025.1567739798</v>
      </c>
      <c r="R531" s="1">
        <f>VLOOKUP($E531,[1]AllProteinsNorm!$A$1:$Q$3226,13,FALSE)</f>
        <v>2313859.04168692</v>
      </c>
      <c r="S531" s="1">
        <f>VLOOKUP($E531,[1]AllProteinsNorm!$A$1:$Q$3226,16,FALSE)</f>
        <v>1790773.9684502899</v>
      </c>
      <c r="T531" s="1">
        <f>VLOOKUP($E531,[1]AllProteinsNorm!$A$1:$Q$3226,17,FALSE)</f>
        <v>2301658.8916369802</v>
      </c>
      <c r="U531" s="1">
        <f>VLOOKUP($E531,[1]AllProteinsNorm!$A$1:$Q$3226,3,FALSE)</f>
        <v>1787446.57167157</v>
      </c>
      <c r="V531" s="1">
        <f>VLOOKUP($E531,[1]AllProteinsNorm!$A$1:$Q$3226,7,FALSE)</f>
        <v>2167106.1975840102</v>
      </c>
      <c r="W531" s="1">
        <f>VLOOKUP($E531,[1]AllProteinsNorm!$A$1:$Q$3226,9,FALSE)</f>
        <v>2459299.4854800901</v>
      </c>
      <c r="X531" s="1">
        <f>VLOOKUP($E531,[1]AllProteinsNorm!$A$1:$Q$3226,12,FALSE)</f>
        <v>2199892.3050655602</v>
      </c>
      <c r="Y531" s="29">
        <f>VLOOKUP($E531,[1]AllProteinsNorm!$A$1:$Q$3226,14,FALSE)</f>
        <v>2473801.4183319998</v>
      </c>
      <c r="Z531" s="25">
        <f t="shared" si="84"/>
        <v>0.86870536053310166</v>
      </c>
      <c r="AA531" s="1">
        <f t="shared" si="84"/>
        <v>1.235651910896884</v>
      </c>
      <c r="AB531" s="1">
        <f t="shared" si="84"/>
        <v>0.99424438087708267</v>
      </c>
      <c r="AC531" s="1">
        <f t="shared" si="84"/>
        <v>0.97237426001496963</v>
      </c>
      <c r="AD531" s="1">
        <f t="shared" si="84"/>
        <v>0.9290240876779623</v>
      </c>
      <c r="AE531" s="1">
        <f t="shared" si="84"/>
        <v>1.0176505927447748</v>
      </c>
      <c r="AF531" s="1">
        <f t="shared" si="84"/>
        <v>0.88677827059269798</v>
      </c>
      <c r="AG531" s="1">
        <f t="shared" si="84"/>
        <v>0.91846768742094187</v>
      </c>
      <c r="AH531" s="1">
        <f t="shared" si="84"/>
        <v>0.71083328580683192</v>
      </c>
      <c r="AI531" s="1">
        <f t="shared" si="84"/>
        <v>0.91362493624177443</v>
      </c>
      <c r="AJ531" s="1">
        <f t="shared" si="84"/>
        <v>0.70951250248795916</v>
      </c>
      <c r="AK531" s="1">
        <f t="shared" si="84"/>
        <v>0.86021532938301293</v>
      </c>
      <c r="AL531" s="1">
        <f t="shared" si="84"/>
        <v>0.97619909873923905</v>
      </c>
      <c r="AM531" s="1">
        <f t="shared" si="84"/>
        <v>0.87322951035756347</v>
      </c>
      <c r="AN531" s="29">
        <f t="shared" si="84"/>
        <v>0.98195552403985575</v>
      </c>
      <c r="AO531" s="1">
        <f t="shared" si="85"/>
        <v>315871.41216318944</v>
      </c>
      <c r="AP531" s="1">
        <f t="shared" si="86"/>
        <v>251353.27054367872</v>
      </c>
      <c r="AQ531" s="29">
        <f t="shared" si="87"/>
        <v>249781.07424483245</v>
      </c>
    </row>
    <row r="532" spans="1:43" x14ac:dyDescent="0.2">
      <c r="A532" s="26"/>
      <c r="E532" s="25" t="s">
        <v>1046</v>
      </c>
      <c r="F532" s="26" t="s">
        <v>1047</v>
      </c>
      <c r="G532" s="1">
        <v>0.67772368071912903</v>
      </c>
      <c r="H532" s="1">
        <v>0.95911929170183896</v>
      </c>
      <c r="I532" s="1">
        <f>VLOOKUP(F532,'[1]SUSMB vs SHAM all proteins sum'!$B$2:$E$3214,2,FALSE)</f>
        <v>0.26146472867406201</v>
      </c>
      <c r="J532" s="29">
        <f>VLOOKUP(F532,'[1]SUSMB vs SHAM all proteins sum'!$B$2:$E$3214,3,FALSE)</f>
        <v>0.87559123192958999</v>
      </c>
      <c r="K532" s="25">
        <f>VLOOKUP($E532,[1]AllProteinsNorm!$A$1:$Q$3226,4,FALSE)</f>
        <v>2898955.27538375</v>
      </c>
      <c r="L532" s="1">
        <f>VLOOKUP($E532,[1]AllProteinsNorm!$A$1:$Q$3226,5,FALSE)</f>
        <v>1908545.45041236</v>
      </c>
      <c r="M532" s="1">
        <f>VLOOKUP($E532,[1]AllProteinsNorm!$A$1:$Q$3226,10,FALSE)</f>
        <v>2138574.0550731202</v>
      </c>
      <c r="N532" s="1">
        <f>VLOOKUP($E532,[1]AllProteinsNorm!$A$1:$Q$3226,11,FALSE)</f>
        <v>2028695.53216739</v>
      </c>
      <c r="O532" s="1">
        <f>VLOOKUP($E532,[1]AllProteinsNorm!$A$1:$Q$3226,15,FALSE)</f>
        <v>2521547.6542030498</v>
      </c>
      <c r="P532" s="1">
        <f>VLOOKUP($E532,[1]AllProteinsNorm!$A$1:$Q$3226,6,FALSE)</f>
        <v>2400883.40215556</v>
      </c>
      <c r="Q532" s="1">
        <f>VLOOKUP($E532,[1]AllProteinsNorm!$A$1:$Q$3226,8,FALSE)</f>
        <v>2236844.3253221</v>
      </c>
      <c r="R532" s="1">
        <f>VLOOKUP($E532,[1]AllProteinsNorm!$A$1:$Q$3226,13,FALSE)</f>
        <v>2502762.5980840698</v>
      </c>
      <c r="S532" s="1">
        <f>VLOOKUP($E532,[1]AllProteinsNorm!$A$1:$Q$3226,16,FALSE)</f>
        <v>1803577.03453215</v>
      </c>
      <c r="T532" s="1">
        <f>VLOOKUP($E532,[1]AllProteinsNorm!$A$1:$Q$3226,17,FALSE)</f>
        <v>2026535.9798121001</v>
      </c>
      <c r="U532" s="1">
        <f>VLOOKUP($E532,[1]AllProteinsNorm!$A$1:$Q$3226,3,FALSE)</f>
        <v>1518381.19455985</v>
      </c>
      <c r="V532" s="1">
        <f>VLOOKUP($E532,[1]AllProteinsNorm!$A$1:$Q$3226,7,FALSE)</f>
        <v>2454200.3310625302</v>
      </c>
      <c r="W532" s="1">
        <f>VLOOKUP($E532,[1]AllProteinsNorm!$A$1:$Q$3226,9,FALSE)</f>
        <v>1972098.60554529</v>
      </c>
      <c r="X532" s="1">
        <f>VLOOKUP($E532,[1]AllProteinsNorm!$A$1:$Q$3226,12,FALSE)</f>
        <v>2166360.3233928699</v>
      </c>
      <c r="Y532" s="29">
        <f>VLOOKUP($E532,[1]AllProteinsNorm!$A$1:$Q$3226,14,FALSE)</f>
        <v>1956632.4084858301</v>
      </c>
      <c r="Z532" s="25">
        <f t="shared" si="84"/>
        <v>1.2608190220750328</v>
      </c>
      <c r="AA532" s="1">
        <f t="shared" si="84"/>
        <v>0.83006813827306336</v>
      </c>
      <c r="AB532" s="1">
        <f t="shared" si="84"/>
        <v>0.93011260699611797</v>
      </c>
      <c r="AC532" s="1">
        <f t="shared" si="84"/>
        <v>0.88232403537742932</v>
      </c>
      <c r="AD532" s="1">
        <f t="shared" si="84"/>
        <v>1.0966761972783567</v>
      </c>
      <c r="AE532" s="1">
        <f t="shared" si="84"/>
        <v>1.0441966762737451</v>
      </c>
      <c r="AF532" s="1">
        <f t="shared" si="84"/>
        <v>0.97285249577138255</v>
      </c>
      <c r="AG532" s="1">
        <f t="shared" si="84"/>
        <v>1.0885061657202046</v>
      </c>
      <c r="AH532" s="1">
        <f t="shared" si="84"/>
        <v>0.78441507953750478</v>
      </c>
      <c r="AI532" s="1">
        <f t="shared" si="84"/>
        <v>0.88138479884907128</v>
      </c>
      <c r="AJ532" s="1">
        <f t="shared" si="84"/>
        <v>0.66037717419032982</v>
      </c>
      <c r="AK532" s="1">
        <f t="shared" si="84"/>
        <v>1.0673853741937678</v>
      </c>
      <c r="AL532" s="1">
        <f t="shared" si="84"/>
        <v>0.8577087947484815</v>
      </c>
      <c r="AM532" s="1">
        <f t="shared" si="84"/>
        <v>0.94219746251200165</v>
      </c>
      <c r="AN532" s="29">
        <f t="shared" si="84"/>
        <v>0.85098220754746068</v>
      </c>
      <c r="AO532" s="1">
        <f t="shared" si="85"/>
        <v>363518.68944366014</v>
      </c>
      <c r="AP532" s="1">
        <f t="shared" si="86"/>
        <v>253158.02870688547</v>
      </c>
      <c r="AQ532" s="29">
        <f t="shared" si="87"/>
        <v>305834.49256680277</v>
      </c>
    </row>
    <row r="533" spans="1:43" x14ac:dyDescent="0.2">
      <c r="A533" s="26"/>
      <c r="E533" s="25" t="s">
        <v>1048</v>
      </c>
      <c r="F533" s="26" t="s">
        <v>1049</v>
      </c>
      <c r="G533" s="1">
        <v>0.10239384301976499</v>
      </c>
      <c r="H533" s="43">
        <v>1.5745294723387799</v>
      </c>
      <c r="I533" s="1">
        <f>VLOOKUP(F533,'[1]SUSMB vs SHAM all proteins sum'!$B$2:$E$3214,2,FALSE)</f>
        <v>0.139277106328103</v>
      </c>
      <c r="J533" s="29">
        <f>VLOOKUP(F533,'[1]SUSMB vs SHAM all proteins sum'!$B$2:$E$3214,3,FALSE)</f>
        <v>0.58486926904123304</v>
      </c>
      <c r="K533" s="25">
        <f>VLOOKUP($E533,[1]AllProteinsNorm!$A$1:$Q$3226,4,FALSE)</f>
        <v>43674.492516551501</v>
      </c>
      <c r="L533" s="1">
        <f>VLOOKUP($E533,[1]AllProteinsNorm!$A$1:$Q$3226,5,FALSE)</f>
        <v>22357.6448317781</v>
      </c>
      <c r="M533" s="1">
        <f>VLOOKUP($E533,[1]AllProteinsNorm!$A$1:$Q$3226,10,FALSE)</f>
        <v>55867.270357461697</v>
      </c>
      <c r="N533" s="1">
        <f>VLOOKUP($E533,[1]AllProteinsNorm!$A$1:$Q$3226,11,FALSE)</f>
        <v>17619.832084512898</v>
      </c>
      <c r="O533" s="1">
        <f>VLOOKUP($E533,[1]AllProteinsNorm!$A$1:$Q$3226,15,FALSE)</f>
        <v>49979.590039167197</v>
      </c>
      <c r="P533" s="1">
        <f>VLOOKUP($E533,[1]AllProteinsNorm!$A$1:$Q$3226,6,FALSE)</f>
        <v>56266.792000735499</v>
      </c>
      <c r="Q533" s="1">
        <f>VLOOKUP($E533,[1]AllProteinsNorm!$A$1:$Q$3226,8,FALSE)</f>
        <v>65195.088085133502</v>
      </c>
      <c r="R533" s="1">
        <f>VLOOKUP($E533,[1]AllProteinsNorm!$A$1:$Q$3226,13,FALSE)</f>
        <v>50775.525349266303</v>
      </c>
      <c r="S533" s="1">
        <f>VLOOKUP($E533,[1]AllProteinsNorm!$A$1:$Q$3226,16,FALSE)</f>
        <v>40225.392677540302</v>
      </c>
      <c r="T533" s="1">
        <f>VLOOKUP($E533,[1]AllProteinsNorm!$A$1:$Q$3226,17,FALSE)</f>
        <v>62049.466154421003</v>
      </c>
      <c r="U533" s="1">
        <f>VLOOKUP($E533,[1]AllProteinsNorm!$A$1:$Q$3226,3,FALSE)</f>
        <v>31055.247880706</v>
      </c>
      <c r="V533" s="1">
        <f>VLOOKUP($E533,[1]AllProteinsNorm!$A$1:$Q$3226,7,FALSE)</f>
        <v>20943.6808286099</v>
      </c>
      <c r="W533" s="1">
        <f>VLOOKUP($E533,[1]AllProteinsNorm!$A$1:$Q$3226,9,FALSE)</f>
        <v>11698.166906091799</v>
      </c>
      <c r="X533" s="1">
        <f>VLOOKUP($E533,[1]AllProteinsNorm!$A$1:$Q$3226,12,FALSE)</f>
        <v>35678.785041334602</v>
      </c>
      <c r="Y533" s="29">
        <f>VLOOKUP($E533,[1]AllProteinsNorm!$A$1:$Q$3226,14,FALSE)</f>
        <v>12111.110300471701</v>
      </c>
      <c r="Z533" s="25">
        <f t="shared" ref="Z533:AN549" si="88">K533/AVERAGE($K533:$O533)</f>
        <v>1.1523683960437607</v>
      </c>
      <c r="AA533" s="1">
        <f t="shared" si="88"/>
        <v>0.58991511588482048</v>
      </c>
      <c r="AB533" s="1">
        <f t="shared" si="88"/>
        <v>1.4740795604842585</v>
      </c>
      <c r="AC533" s="1">
        <f t="shared" si="88"/>
        <v>0.46490609204206845</v>
      </c>
      <c r="AD533" s="1">
        <f t="shared" si="88"/>
        <v>1.3187308355450917</v>
      </c>
      <c r="AE533" s="1">
        <f t="shared" si="88"/>
        <v>1.4846210937389315</v>
      </c>
      <c r="AF533" s="1">
        <f t="shared" si="88"/>
        <v>1.7201976430092492</v>
      </c>
      <c r="AG533" s="1">
        <f t="shared" si="88"/>
        <v>1.3397318968924194</v>
      </c>
      <c r="AH533" s="1">
        <f t="shared" si="88"/>
        <v>1.0613625612817461</v>
      </c>
      <c r="AI533" s="1">
        <f t="shared" si="88"/>
        <v>1.6371991903659475</v>
      </c>
      <c r="AJ533" s="1">
        <f t="shared" si="88"/>
        <v>0.81940474008869579</v>
      </c>
      <c r="AK533" s="1">
        <f t="shared" si="88"/>
        <v>0.5526071281668854</v>
      </c>
      <c r="AL533" s="1">
        <f t="shared" si="88"/>
        <v>0.30866066340934384</v>
      </c>
      <c r="AM533" s="1">
        <f t="shared" si="88"/>
        <v>0.94139855832992947</v>
      </c>
      <c r="AN533" s="29">
        <f t="shared" si="88"/>
        <v>0.31955633476392437</v>
      </c>
      <c r="AO533" s="1">
        <f t="shared" si="85"/>
        <v>15198.250412582531</v>
      </c>
      <c r="AP533" s="1">
        <f t="shared" si="86"/>
        <v>8846.7755309788154</v>
      </c>
      <c r="AQ533" s="29">
        <f t="shared" si="87"/>
        <v>9733.4285916395165</v>
      </c>
    </row>
    <row r="534" spans="1:43" x14ac:dyDescent="0.2">
      <c r="A534" s="26"/>
      <c r="E534" s="25" t="s">
        <v>1050</v>
      </c>
      <c r="F534" s="26" t="s">
        <v>1051</v>
      </c>
      <c r="G534" s="1">
        <v>0.27812039570059699</v>
      </c>
      <c r="H534" s="1">
        <v>1.40550297279015</v>
      </c>
      <c r="I534" s="1">
        <f>VLOOKUP(F534,'[1]SUSMB vs SHAM all proteins sum'!$B$2:$E$3214,2,FALSE)</f>
        <v>0.17117112651448199</v>
      </c>
      <c r="J534" s="29">
        <f>VLOOKUP(F534,'[1]SUSMB vs SHAM all proteins sum'!$B$2:$E$3214,3,FALSE)</f>
        <v>1.54834299926744</v>
      </c>
      <c r="K534" s="25">
        <f>VLOOKUP($E534,[1]AllProteinsNorm!$A$1:$Q$3226,4,FALSE)</f>
        <v>50657.674739323098</v>
      </c>
      <c r="L534" s="1">
        <f>VLOOKUP($E534,[1]AllProteinsNorm!$A$1:$Q$3226,5,FALSE)</f>
        <v>62016.083419857401</v>
      </c>
      <c r="M534" s="1">
        <f>VLOOKUP($E534,[1]AllProteinsNorm!$A$1:$Q$3226,10,FALSE)</f>
        <v>135896.743778231</v>
      </c>
      <c r="N534" s="1">
        <f>VLOOKUP($E534,[1]AllProteinsNorm!$A$1:$Q$3226,11,FALSE)</f>
        <v>91452.761259318097</v>
      </c>
      <c r="O534" s="1">
        <f>VLOOKUP($E534,[1]AllProteinsNorm!$A$1:$Q$3226,15,FALSE)</f>
        <v>87615.158537254203</v>
      </c>
      <c r="P534" s="1">
        <f>VLOOKUP($E534,[1]AllProteinsNorm!$A$1:$Q$3226,6,FALSE)</f>
        <v>80627.917438039294</v>
      </c>
      <c r="Q534" s="1">
        <f>VLOOKUP($E534,[1]AllProteinsNorm!$A$1:$Q$3226,8,FALSE)</f>
        <v>63422.817465933498</v>
      </c>
      <c r="R534" s="1">
        <f>VLOOKUP($E534,[1]AllProteinsNorm!$A$1:$Q$3226,13,FALSE)</f>
        <v>194070.19839793601</v>
      </c>
      <c r="S534" s="1">
        <f>VLOOKUP($E534,[1]AllProteinsNorm!$A$1:$Q$3226,16,FALSE)</f>
        <v>92490.872832290304</v>
      </c>
      <c r="T534" s="1">
        <f>VLOOKUP($E534,[1]AllProteinsNorm!$A$1:$Q$3226,17,FALSE)</f>
        <v>204411.27753226599</v>
      </c>
      <c r="U534" s="1">
        <f>VLOOKUP($E534,[1]AllProteinsNorm!$A$1:$Q$3226,3,FALSE)</f>
        <v>206053.872358236</v>
      </c>
      <c r="V534" s="1">
        <f>VLOOKUP($E534,[1]AllProteinsNorm!$A$1:$Q$3226,7,FALSE)</f>
        <v>82091.589323196997</v>
      </c>
      <c r="W534" s="1">
        <f>VLOOKUP($E534,[1]AllProteinsNorm!$A$1:$Q$3226,9,FALSE)</f>
        <v>62041.771098218</v>
      </c>
      <c r="X534" s="1">
        <f>VLOOKUP($E534,[1]AllProteinsNorm!$A$1:$Q$3226,12,FALSE)</f>
        <v>164266.23038137201</v>
      </c>
      <c r="Y534" s="29">
        <f>VLOOKUP($E534,[1]AllProteinsNorm!$A$1:$Q$3226,14,FALSE)</f>
        <v>176586.973222242</v>
      </c>
      <c r="Z534" s="25">
        <f t="shared" si="88"/>
        <v>0.59229564235501675</v>
      </c>
      <c r="AA534" s="1">
        <f t="shared" si="88"/>
        <v>0.72509952646905806</v>
      </c>
      <c r="AB534" s="1">
        <f t="shared" si="88"/>
        <v>1.5889211173682467</v>
      </c>
      <c r="AC534" s="1">
        <f t="shared" si="88"/>
        <v>1.0692767138239871</v>
      </c>
      <c r="AD534" s="1">
        <f t="shared" si="88"/>
        <v>1.0244069999836916</v>
      </c>
      <c r="AE534" s="1">
        <f t="shared" si="88"/>
        <v>0.94271133439214916</v>
      </c>
      <c r="AF534" s="1">
        <f t="shared" si="88"/>
        <v>0.74154723058755245</v>
      </c>
      <c r="AG534" s="1">
        <f t="shared" si="88"/>
        <v>2.2690921644858548</v>
      </c>
      <c r="AH534" s="1">
        <f t="shared" si="88"/>
        <v>1.0814144395311731</v>
      </c>
      <c r="AI534" s="1">
        <f t="shared" si="88"/>
        <v>2.3900013088559873</v>
      </c>
      <c r="AJ534" s="1">
        <f t="shared" si="88"/>
        <v>2.4092067256577523</v>
      </c>
      <c r="AK534" s="1">
        <f t="shared" si="88"/>
        <v>0.95982476259187477</v>
      </c>
      <c r="AL534" s="1">
        <f t="shared" si="88"/>
        <v>0.72539986990237781</v>
      </c>
      <c r="AM534" s="1">
        <f t="shared" si="88"/>
        <v>1.9206205760851307</v>
      </c>
      <c r="AN534" s="29">
        <f t="shared" si="88"/>
        <v>2.0646761872590749</v>
      </c>
      <c r="AO534" s="1">
        <f t="shared" si="85"/>
        <v>29479.549457532197</v>
      </c>
      <c r="AP534" s="1">
        <f t="shared" si="86"/>
        <v>59790.008084504167</v>
      </c>
      <c r="AQ534" s="29">
        <f t="shared" si="87"/>
        <v>56045.312604321261</v>
      </c>
    </row>
    <row r="535" spans="1:43" x14ac:dyDescent="0.2">
      <c r="A535" s="26"/>
      <c r="E535" s="25" t="s">
        <v>1052</v>
      </c>
      <c r="F535" s="26" t="s">
        <v>1053</v>
      </c>
      <c r="G535" s="1">
        <v>0.182784447513401</v>
      </c>
      <c r="H535" s="1">
        <v>1.1402949608116699</v>
      </c>
      <c r="I535" s="1">
        <f>VLOOKUP(F535,'[1]SUSMB vs SHAM all proteins sum'!$B$2:$E$3214,2,FALSE)</f>
        <v>0.95848876102297398</v>
      </c>
      <c r="J535" s="29">
        <f>VLOOKUP(F535,'[1]SUSMB vs SHAM all proteins sum'!$B$2:$E$3214,3,FALSE)</f>
        <v>0.99509334001994898</v>
      </c>
      <c r="K535" s="25">
        <f>VLOOKUP($E535,[1]AllProteinsNorm!$A$1:$Q$3226,4,FALSE)</f>
        <v>360314.47802870901</v>
      </c>
      <c r="L535" s="1">
        <f>VLOOKUP($E535,[1]AllProteinsNorm!$A$1:$Q$3226,5,FALSE)</f>
        <v>322439.446291851</v>
      </c>
      <c r="M535" s="1">
        <f>VLOOKUP($E535,[1]AllProteinsNorm!$A$1:$Q$3226,10,FALSE)</f>
        <v>365980.17987044499</v>
      </c>
      <c r="N535" s="1">
        <f>VLOOKUP($E535,[1]AllProteinsNorm!$A$1:$Q$3226,11,FALSE)</f>
        <v>371175.62354179198</v>
      </c>
      <c r="O535" s="1">
        <f>VLOOKUP($E535,[1]AllProteinsNorm!$A$1:$Q$3226,15,FALSE)</f>
        <v>400002.18973269401</v>
      </c>
      <c r="P535" s="1">
        <f>VLOOKUP($E535,[1]AllProteinsNorm!$A$1:$Q$3226,6,FALSE)</f>
        <v>394711.57553239499</v>
      </c>
      <c r="Q535" s="1">
        <f>VLOOKUP($E535,[1]AllProteinsNorm!$A$1:$Q$3226,8,FALSE)</f>
        <v>385940.351612103</v>
      </c>
      <c r="R535" s="1">
        <f>VLOOKUP($E535,[1]AllProteinsNorm!$A$1:$Q$3226,13,FALSE)</f>
        <v>547768.20972473605</v>
      </c>
      <c r="S535" s="1">
        <f>VLOOKUP($E535,[1]AllProteinsNorm!$A$1:$Q$3226,16,FALSE)</f>
        <v>331935.67061164801</v>
      </c>
      <c r="T535" s="1">
        <f>VLOOKUP($E535,[1]AllProteinsNorm!$A$1:$Q$3226,17,FALSE)</f>
        <v>439404.48638283898</v>
      </c>
      <c r="U535" s="1">
        <f>VLOOKUP($E535,[1]AllProteinsNorm!$A$1:$Q$3226,3,FALSE)</f>
        <v>313621.28680773301</v>
      </c>
      <c r="V535" s="1">
        <f>VLOOKUP($E535,[1]AllProteinsNorm!$A$1:$Q$3226,7,FALSE)</f>
        <v>325379.42310928402</v>
      </c>
      <c r="W535" s="1">
        <f>VLOOKUP($E535,[1]AllProteinsNorm!$A$1:$Q$3226,9,FALSE)</f>
        <v>323816.58815285802</v>
      </c>
      <c r="X535" s="1">
        <f>VLOOKUP($E535,[1]AllProteinsNorm!$A$1:$Q$3226,12,FALSE)</f>
        <v>494879.22924555501</v>
      </c>
      <c r="Y535" s="29">
        <f>VLOOKUP($E535,[1]AllProteinsNorm!$A$1:$Q$3226,14,FALSE)</f>
        <v>376664.26836351602</v>
      </c>
      <c r="Z535" s="25">
        <f t="shared" si="88"/>
        <v>0.98992284893244364</v>
      </c>
      <c r="AA535" s="1">
        <f t="shared" si="88"/>
        <v>0.88586552787922235</v>
      </c>
      <c r="AB535" s="1">
        <f t="shared" si="88"/>
        <v>1.0054887172235485</v>
      </c>
      <c r="AC535" s="1">
        <f t="shared" si="88"/>
        <v>1.0197626049361539</v>
      </c>
      <c r="AD535" s="1">
        <f t="shared" si="88"/>
        <v>1.0989603010286315</v>
      </c>
      <c r="AE535" s="1">
        <f t="shared" si="88"/>
        <v>1.084424943164535</v>
      </c>
      <c r="AF535" s="1">
        <f t="shared" si="88"/>
        <v>1.0603270078850429</v>
      </c>
      <c r="AG535" s="1">
        <f t="shared" si="88"/>
        <v>1.5049305531434403</v>
      </c>
      <c r="AH535" s="1">
        <f t="shared" si="88"/>
        <v>0.91195531889785031</v>
      </c>
      <c r="AI535" s="1">
        <f t="shared" si="88"/>
        <v>1.2072136078837754</v>
      </c>
      <c r="AJ535" s="1">
        <f t="shared" si="88"/>
        <v>0.86163864250226785</v>
      </c>
      <c r="AK535" s="1">
        <f t="shared" si="88"/>
        <v>0.89394277818243317</v>
      </c>
      <c r="AL535" s="1">
        <f t="shared" si="88"/>
        <v>0.88964906775219854</v>
      </c>
      <c r="AM535" s="1">
        <f t="shared" si="88"/>
        <v>1.359624123827792</v>
      </c>
      <c r="AN535" s="29">
        <f t="shared" si="88"/>
        <v>1.0348420293001854</v>
      </c>
      <c r="AO535" s="1">
        <f t="shared" si="85"/>
        <v>24869.376735672176</v>
      </c>
      <c r="AP535" s="1">
        <f t="shared" si="86"/>
        <v>72465.340939266811</v>
      </c>
      <c r="AQ535" s="29">
        <f t="shared" si="87"/>
        <v>67665.028102476441</v>
      </c>
    </row>
    <row r="536" spans="1:43" x14ac:dyDescent="0.2">
      <c r="A536" s="26"/>
      <c r="E536" s="25" t="s">
        <v>1054</v>
      </c>
      <c r="F536" s="26" t="s">
        <v>1055</v>
      </c>
      <c r="G536" s="1">
        <v>0.152509421289796</v>
      </c>
      <c r="H536" s="1">
        <v>0.722183596983761</v>
      </c>
      <c r="I536" s="1">
        <f>VLOOKUP(F536,'[1]SUSMB vs SHAM all proteins sum'!$B$2:$E$3214,2,FALSE)</f>
        <v>0.83116924849862495</v>
      </c>
      <c r="J536" s="29">
        <f>VLOOKUP(F536,'[1]SUSMB vs SHAM all proteins sum'!$B$2:$E$3214,3,FALSE)</f>
        <v>1.0349717529670399</v>
      </c>
      <c r="K536" s="25">
        <f>VLOOKUP($E536,[1]AllProteinsNorm!$A$1:$Q$3226,4,FALSE)</f>
        <v>153415.516037113</v>
      </c>
      <c r="L536" s="1">
        <f>VLOOKUP($E536,[1]AllProteinsNorm!$A$1:$Q$3226,5,FALSE)</f>
        <v>117456.28130535199</v>
      </c>
      <c r="M536" s="1">
        <f>VLOOKUP($E536,[1]AllProteinsNorm!$A$1:$Q$3226,10,FALSE)</f>
        <v>208921.042785567</v>
      </c>
      <c r="N536" s="1">
        <f>VLOOKUP($E536,[1]AllProteinsNorm!$A$1:$Q$3226,11,FALSE)</f>
        <v>220888.79189414001</v>
      </c>
      <c r="O536" s="1">
        <f>VLOOKUP($E536,[1]AllProteinsNorm!$A$1:$Q$3226,15,FALSE)</f>
        <v>278627.34463743801</v>
      </c>
      <c r="P536" s="1">
        <f>VLOOKUP($E536,[1]AllProteinsNorm!$A$1:$Q$3226,6,FALSE)</f>
        <v>163357.92626728301</v>
      </c>
      <c r="Q536" s="1">
        <f>VLOOKUP($E536,[1]AllProteinsNorm!$A$1:$Q$3226,8,FALSE)</f>
        <v>174856.570077907</v>
      </c>
      <c r="R536" s="1">
        <f>VLOOKUP($E536,[1]AllProteinsNorm!$A$1:$Q$3226,13,FALSE)</f>
        <v>105376.570501197</v>
      </c>
      <c r="S536" s="1">
        <f>VLOOKUP($E536,[1]AllProteinsNorm!$A$1:$Q$3226,16,FALSE)</f>
        <v>170164.50364591501</v>
      </c>
      <c r="T536" s="1">
        <f>VLOOKUP($E536,[1]AllProteinsNorm!$A$1:$Q$3226,17,FALSE)</f>
        <v>88864.445381249796</v>
      </c>
      <c r="U536" s="1">
        <f>VLOOKUP($E536,[1]AllProteinsNorm!$A$1:$Q$3226,3,FALSE)</f>
        <v>191811.88643310699</v>
      </c>
      <c r="V536" s="1">
        <f>VLOOKUP($E536,[1]AllProteinsNorm!$A$1:$Q$3226,7,FALSE)</f>
        <v>168924.760985979</v>
      </c>
      <c r="W536" s="1">
        <f>VLOOKUP($E536,[1]AllProteinsNorm!$A$1:$Q$3226,9,FALSE)</f>
        <v>203134.71619367501</v>
      </c>
      <c r="X536" s="1">
        <f>VLOOKUP($E536,[1]AllProteinsNorm!$A$1:$Q$3226,12,FALSE)</f>
        <v>215604.45487631799</v>
      </c>
      <c r="Y536" s="29">
        <f>VLOOKUP($E536,[1]AllProteinsNorm!$A$1:$Q$3226,14,FALSE)</f>
        <v>193890.66768566699</v>
      </c>
      <c r="Z536" s="25">
        <f t="shared" si="88"/>
        <v>0.78328453886131111</v>
      </c>
      <c r="AA536" s="1">
        <f t="shared" si="88"/>
        <v>0.59968959799588195</v>
      </c>
      <c r="AB536" s="1">
        <f t="shared" si="88"/>
        <v>1.0666758283896758</v>
      </c>
      <c r="AC536" s="1">
        <f t="shared" si="88"/>
        <v>1.1277788581474271</v>
      </c>
      <c r="AD536" s="1">
        <f t="shared" si="88"/>
        <v>1.422571176605705</v>
      </c>
      <c r="AE536" s="1">
        <f t="shared" si="88"/>
        <v>0.83404691553268218</v>
      </c>
      <c r="AF536" s="1">
        <f t="shared" si="88"/>
        <v>0.89275486207803845</v>
      </c>
      <c r="AG536" s="1">
        <f t="shared" si="88"/>
        <v>0.53801493202192907</v>
      </c>
      <c r="AH536" s="1">
        <f t="shared" si="88"/>
        <v>0.86879885562950943</v>
      </c>
      <c r="AI536" s="1">
        <f t="shared" si="88"/>
        <v>0.45370995007297615</v>
      </c>
      <c r="AJ536" s="1">
        <f t="shared" si="88"/>
        <v>0.97932261934007236</v>
      </c>
      <c r="AK536" s="1">
        <f t="shared" si="88"/>
        <v>0.86246917475512019</v>
      </c>
      <c r="AL536" s="1">
        <f t="shared" si="88"/>
        <v>1.0371329224743795</v>
      </c>
      <c r="AM536" s="1">
        <f t="shared" si="88"/>
        <v>1.1007989307508319</v>
      </c>
      <c r="AN536" s="29">
        <f t="shared" si="88"/>
        <v>0.98993612999965319</v>
      </c>
      <c r="AO536" s="1">
        <f t="shared" si="85"/>
        <v>55850.052656319422</v>
      </c>
      <c r="AP536" s="1">
        <f t="shared" si="86"/>
        <v>36007.566974452813</v>
      </c>
      <c r="AQ536" s="29">
        <f t="shared" si="87"/>
        <v>15372.028303094927</v>
      </c>
    </row>
    <row r="537" spans="1:43" x14ac:dyDescent="0.2">
      <c r="A537" s="26"/>
      <c r="E537" s="25" t="s">
        <v>1056</v>
      </c>
      <c r="F537" s="26" t="s">
        <v>1057</v>
      </c>
      <c r="G537" s="1">
        <v>0.51473349587454797</v>
      </c>
      <c r="H537" s="1">
        <v>0.94547227710951698</v>
      </c>
      <c r="I537" s="1">
        <f>VLOOKUP(F537,'[1]SUSMB vs SHAM all proteins sum'!$B$2:$E$3214,2,FALSE)</f>
        <v>0.304004079402174</v>
      </c>
      <c r="J537" s="29">
        <f>VLOOKUP(F537,'[1]SUSMB vs SHAM all proteins sum'!$B$2:$E$3214,3,FALSE)</f>
        <v>0.89908167366767799</v>
      </c>
      <c r="K537" s="25">
        <f>VLOOKUP($E537,[1]AllProteinsNorm!$A$1:$Q$3226,4,FALSE)</f>
        <v>2807305.41643281</v>
      </c>
      <c r="L537" s="1">
        <f>VLOOKUP($E537,[1]AllProteinsNorm!$A$1:$Q$3226,5,FALSE)</f>
        <v>2145464.9854788501</v>
      </c>
      <c r="M537" s="1">
        <f>VLOOKUP($E537,[1]AllProteinsNorm!$A$1:$Q$3226,10,FALSE)</f>
        <v>2822581.2040990498</v>
      </c>
      <c r="N537" s="1">
        <f>VLOOKUP($E537,[1]AllProteinsNorm!$A$1:$Q$3226,11,FALSE)</f>
        <v>2305181.4966181898</v>
      </c>
      <c r="O537" s="1">
        <f>VLOOKUP($E537,[1]AllProteinsNorm!$A$1:$Q$3226,15,FALSE)</f>
        <v>2804502.7408276</v>
      </c>
      <c r="P537" s="1">
        <f>VLOOKUP($E537,[1]AllProteinsNorm!$A$1:$Q$3226,6,FALSE)</f>
        <v>2818187.4401660901</v>
      </c>
      <c r="Q537" s="1">
        <f>VLOOKUP($E537,[1]AllProteinsNorm!$A$1:$Q$3226,8,FALSE)</f>
        <v>2230818.34948368</v>
      </c>
      <c r="R537" s="1">
        <f>VLOOKUP($E537,[1]AllProteinsNorm!$A$1:$Q$3226,13,FALSE)</f>
        <v>2557372.7082119002</v>
      </c>
      <c r="S537" s="1">
        <f>VLOOKUP($E537,[1]AllProteinsNorm!$A$1:$Q$3226,16,FALSE)</f>
        <v>2547067.9385862802</v>
      </c>
      <c r="T537" s="1">
        <f>VLOOKUP($E537,[1]AllProteinsNorm!$A$1:$Q$3226,17,FALSE)</f>
        <v>2027654.19556487</v>
      </c>
      <c r="U537" s="1">
        <f>VLOOKUP($E537,[1]AllProteinsNorm!$A$1:$Q$3226,3,FALSE)</f>
        <v>1823994.18928052</v>
      </c>
      <c r="V537" s="1">
        <f>VLOOKUP($E537,[1]AllProteinsNorm!$A$1:$Q$3226,7,FALSE)</f>
        <v>2775126.6534290798</v>
      </c>
      <c r="W537" s="1">
        <f>VLOOKUP($E537,[1]AllProteinsNorm!$A$1:$Q$3226,9,FALSE)</f>
        <v>2384636.95271827</v>
      </c>
      <c r="X537" s="1">
        <f>VLOOKUP($E537,[1]AllProteinsNorm!$A$1:$Q$3226,12,FALSE)</f>
        <v>2051879.4175239599</v>
      </c>
      <c r="Y537" s="29">
        <f>VLOOKUP($E537,[1]AllProteinsNorm!$A$1:$Q$3226,14,FALSE)</f>
        <v>2606957.1734176502</v>
      </c>
      <c r="Z537" s="25">
        <f t="shared" si="88"/>
        <v>1.0893665530074812</v>
      </c>
      <c r="AA537" s="1">
        <f t="shared" si="88"/>
        <v>0.83254133381724238</v>
      </c>
      <c r="AB537" s="1">
        <f t="shared" si="88"/>
        <v>1.095294277172097</v>
      </c>
      <c r="AC537" s="1">
        <f t="shared" si="88"/>
        <v>0.89451885296417188</v>
      </c>
      <c r="AD537" s="1">
        <f t="shared" si="88"/>
        <v>1.0882789830390076</v>
      </c>
      <c r="AE537" s="1">
        <f t="shared" si="88"/>
        <v>1.0935892900900508</v>
      </c>
      <c r="AF537" s="1">
        <f t="shared" si="88"/>
        <v>0.86566245394519903</v>
      </c>
      <c r="AG537" s="1">
        <f t="shared" si="88"/>
        <v>0.99238090575845361</v>
      </c>
      <c r="AH537" s="1">
        <f t="shared" si="88"/>
        <v>0.98838217042282273</v>
      </c>
      <c r="AI537" s="1">
        <f t="shared" si="88"/>
        <v>0.78682520568795633</v>
      </c>
      <c r="AJ537" s="1">
        <f t="shared" si="88"/>
        <v>0.70779554338873341</v>
      </c>
      <c r="AK537" s="1">
        <f t="shared" si="88"/>
        <v>1.0768796793213393</v>
      </c>
      <c r="AL537" s="1">
        <f t="shared" si="88"/>
        <v>0.92535130739635363</v>
      </c>
      <c r="AM537" s="1">
        <f t="shared" si="88"/>
        <v>0.79622573132614938</v>
      </c>
      <c r="AN537" s="29">
        <f t="shared" si="88"/>
        <v>1.0116220106370757</v>
      </c>
      <c r="AO537" s="1">
        <f t="shared" si="85"/>
        <v>291621.6648367024</v>
      </c>
      <c r="AP537" s="1">
        <f t="shared" si="86"/>
        <v>276398.34447095328</v>
      </c>
      <c r="AQ537" s="29">
        <f t="shared" si="87"/>
        <v>349631.28588810528</v>
      </c>
    </row>
    <row r="538" spans="1:43" x14ac:dyDescent="0.2">
      <c r="A538" s="26"/>
      <c r="E538" s="25" t="s">
        <v>1058</v>
      </c>
      <c r="F538" s="26" t="s">
        <v>1059</v>
      </c>
      <c r="G538" s="1">
        <v>0.68629992863900602</v>
      </c>
      <c r="H538" s="1">
        <v>0.96741950903901097</v>
      </c>
      <c r="I538" s="1">
        <f>VLOOKUP(F538,'[1]SUSMB vs SHAM all proteins sum'!$B$2:$E$3214,2,FALSE)</f>
        <v>0.75337985553997799</v>
      </c>
      <c r="J538" s="29">
        <f>VLOOKUP(F538,'[1]SUSMB vs SHAM all proteins sum'!$B$2:$E$3214,3,FALSE)</f>
        <v>0.96050389835755501</v>
      </c>
      <c r="K538" s="25">
        <f>VLOOKUP($E538,[1]AllProteinsNorm!$A$1:$Q$3226,4,FALSE)</f>
        <v>531207.07841583795</v>
      </c>
      <c r="L538" s="1">
        <f>VLOOKUP($E538,[1]AllProteinsNorm!$A$1:$Q$3226,5,FALSE)</f>
        <v>769322.86172368994</v>
      </c>
      <c r="M538" s="1">
        <f>VLOOKUP($E538,[1]AllProteinsNorm!$A$1:$Q$3226,10,FALSE)</f>
        <v>704841.39753503399</v>
      </c>
      <c r="N538" s="1">
        <f>VLOOKUP($E538,[1]AllProteinsNorm!$A$1:$Q$3226,11,FALSE)</f>
        <v>733440.19067207503</v>
      </c>
      <c r="O538" s="1">
        <f>VLOOKUP($E538,[1]AllProteinsNorm!$A$1:$Q$3226,15,FALSE)</f>
        <v>598522.26727764495</v>
      </c>
      <c r="P538" s="1">
        <f>VLOOKUP($E538,[1]AllProteinsNorm!$A$1:$Q$3226,6,FALSE)</f>
        <v>691742.02176670602</v>
      </c>
      <c r="Q538" s="1">
        <f>VLOOKUP($E538,[1]AllProteinsNorm!$A$1:$Q$3226,8,FALSE)</f>
        <v>597550.86692522105</v>
      </c>
      <c r="R538" s="1">
        <f>VLOOKUP($E538,[1]AllProteinsNorm!$A$1:$Q$3226,13,FALSE)</f>
        <v>628713.30641930294</v>
      </c>
      <c r="S538" s="1">
        <f>VLOOKUP($E538,[1]AllProteinsNorm!$A$1:$Q$3226,16,FALSE)</f>
        <v>706619.98402957199</v>
      </c>
      <c r="T538" s="1">
        <f>VLOOKUP($E538,[1]AllProteinsNorm!$A$1:$Q$3226,17,FALSE)</f>
        <v>583479.37726837199</v>
      </c>
      <c r="U538" s="1">
        <f>VLOOKUP($E538,[1]AllProteinsNorm!$A$1:$Q$3226,3,FALSE)</f>
        <v>519425.119009313</v>
      </c>
      <c r="V538" s="1">
        <f>VLOOKUP($E538,[1]AllProteinsNorm!$A$1:$Q$3226,7,FALSE)</f>
        <v>673308.28672514204</v>
      </c>
      <c r="W538" s="1">
        <f>VLOOKUP($E538,[1]AllProteinsNorm!$A$1:$Q$3226,9,FALSE)</f>
        <v>785101.09916956199</v>
      </c>
      <c r="X538" s="1">
        <f>VLOOKUP($E538,[1]AllProteinsNorm!$A$1:$Q$3226,12,FALSE)</f>
        <v>480111.227571906</v>
      </c>
      <c r="Y538" s="29">
        <f>VLOOKUP($E538,[1]AllProteinsNorm!$A$1:$Q$3226,14,FALSE)</f>
        <v>784151.93156379298</v>
      </c>
      <c r="Z538" s="25">
        <f t="shared" si="88"/>
        <v>0.79585548067191514</v>
      </c>
      <c r="AA538" s="1">
        <f t="shared" si="88"/>
        <v>1.1526010115206058</v>
      </c>
      <c r="AB538" s="1">
        <f t="shared" si="88"/>
        <v>1.0559947561421352</v>
      </c>
      <c r="AC538" s="1">
        <f t="shared" si="88"/>
        <v>1.0988415237842244</v>
      </c>
      <c r="AD538" s="1">
        <f t="shared" si="88"/>
        <v>0.89670722788111967</v>
      </c>
      <c r="AE538" s="1">
        <f t="shared" si="88"/>
        <v>1.0363692458238341</v>
      </c>
      <c r="AF538" s="1">
        <f t="shared" si="88"/>
        <v>0.89525187397900541</v>
      </c>
      <c r="AG538" s="1">
        <f t="shared" si="88"/>
        <v>0.94193950159201234</v>
      </c>
      <c r="AH538" s="1">
        <f t="shared" si="88"/>
        <v>1.0586594378962799</v>
      </c>
      <c r="AI538" s="1">
        <f t="shared" si="88"/>
        <v>0.87416994073741783</v>
      </c>
      <c r="AJ538" s="1">
        <f t="shared" si="88"/>
        <v>0.77820372611566913</v>
      </c>
      <c r="AK538" s="1">
        <f t="shared" si="88"/>
        <v>1.0087517880410177</v>
      </c>
      <c r="AL538" s="1">
        <f t="shared" si="88"/>
        <v>1.1762399976276585</v>
      </c>
      <c r="AM538" s="1">
        <f t="shared" si="88"/>
        <v>0.71930357730683092</v>
      </c>
      <c r="AN538" s="29">
        <f t="shared" si="88"/>
        <v>1.1748179528699338</v>
      </c>
      <c r="AO538" s="1">
        <f t="shared" si="85"/>
        <v>88818.991714638818</v>
      </c>
      <c r="AP538" s="1">
        <f t="shared" si="86"/>
        <v>49449.404899193905</v>
      </c>
      <c r="AQ538" s="29">
        <f t="shared" si="87"/>
        <v>128601.57785137232</v>
      </c>
    </row>
    <row r="539" spans="1:43" x14ac:dyDescent="0.2">
      <c r="A539" s="26"/>
      <c r="E539" s="25" t="s">
        <v>1060</v>
      </c>
      <c r="F539" s="26" t="s">
        <v>1061</v>
      </c>
      <c r="G539" s="1">
        <v>0.64841369509177704</v>
      </c>
      <c r="H539" s="1">
        <v>0.98323202646790298</v>
      </c>
      <c r="I539" s="1">
        <f>VLOOKUP(F539,'[1]SUSMB vs SHAM all proteins sum'!$B$2:$E$3214,2,FALSE)</f>
        <v>0.63591598517733605</v>
      </c>
      <c r="J539" s="29">
        <f>VLOOKUP(F539,'[1]SUSMB vs SHAM all proteins sum'!$B$2:$E$3214,3,FALSE)</f>
        <v>0.94050289053089597</v>
      </c>
      <c r="K539" s="25">
        <f>VLOOKUP($E539,[1]AllProteinsNorm!$A$1:$Q$3226,4,FALSE)</f>
        <v>6910292.2650365504</v>
      </c>
      <c r="L539" s="1">
        <f>VLOOKUP($E539,[1]AllProteinsNorm!$A$1:$Q$3226,5,FALSE)</f>
        <v>8069627.5996333798</v>
      </c>
      <c r="M539" s="1">
        <f>VLOOKUP($E539,[1]AllProteinsNorm!$A$1:$Q$3226,10,FALSE)</f>
        <v>7399629.7549959105</v>
      </c>
      <c r="N539" s="1">
        <f>VLOOKUP($E539,[1]AllProteinsNorm!$A$1:$Q$3226,11,FALSE)</f>
        <v>7992283.3409397602</v>
      </c>
      <c r="O539" s="1">
        <f>VLOOKUP($E539,[1]AllProteinsNorm!$A$1:$Q$3226,15,FALSE)</f>
        <v>7071595.9993836395</v>
      </c>
      <c r="P539" s="1">
        <f>VLOOKUP($E539,[1]AllProteinsNorm!$A$1:$Q$3226,6,FALSE)</f>
        <v>7441029.0619473001</v>
      </c>
      <c r="Q539" s="1">
        <f>VLOOKUP($E539,[1]AllProteinsNorm!$A$1:$Q$3226,8,FALSE)</f>
        <v>7545315.2311643995</v>
      </c>
      <c r="R539" s="1">
        <f>VLOOKUP($E539,[1]AllProteinsNorm!$A$1:$Q$3226,13,FALSE)</f>
        <v>7638219.57742183</v>
      </c>
      <c r="S539" s="1">
        <f>VLOOKUP($E539,[1]AllProteinsNorm!$A$1:$Q$3226,16,FALSE)</f>
        <v>6963762.8295249399</v>
      </c>
      <c r="T539" s="1">
        <f>VLOOKUP($E539,[1]AllProteinsNorm!$A$1:$Q$3226,17,FALSE)</f>
        <v>7175989.4884149004</v>
      </c>
      <c r="U539" s="1">
        <f>VLOOKUP($E539,[1]AllProteinsNorm!$A$1:$Q$3226,3,FALSE)</f>
        <v>4446994.0078860102</v>
      </c>
      <c r="V539" s="1">
        <f>VLOOKUP($E539,[1]AllProteinsNorm!$A$1:$Q$3226,7,FALSE)</f>
        <v>7332772.4260845399</v>
      </c>
      <c r="W539" s="1">
        <f>VLOOKUP($E539,[1]AllProteinsNorm!$A$1:$Q$3226,9,FALSE)</f>
        <v>8876376.27695233</v>
      </c>
      <c r="X539" s="1">
        <f>VLOOKUP($E539,[1]AllProteinsNorm!$A$1:$Q$3226,12,FALSE)</f>
        <v>7208585.0098082405</v>
      </c>
      <c r="Y539" s="29">
        <f>VLOOKUP($E539,[1]AllProteinsNorm!$A$1:$Q$3226,14,FALSE)</f>
        <v>8224857.9552589403</v>
      </c>
      <c r="Z539" s="25">
        <f t="shared" si="88"/>
        <v>0.92276434837480448</v>
      </c>
      <c r="AA539" s="1">
        <f t="shared" si="88"/>
        <v>1.077575935721099</v>
      </c>
      <c r="AB539" s="1">
        <f t="shared" si="88"/>
        <v>0.98810792180690787</v>
      </c>
      <c r="AC539" s="1">
        <f t="shared" si="88"/>
        <v>1.0672477872526098</v>
      </c>
      <c r="AD539" s="1">
        <f t="shared" si="88"/>
        <v>0.94430400684457938</v>
      </c>
      <c r="AE539" s="1">
        <f t="shared" si="88"/>
        <v>0.99363616909905994</v>
      </c>
      <c r="AF539" s="1">
        <f t="shared" si="88"/>
        <v>1.0075619996270995</v>
      </c>
      <c r="AG539" s="1">
        <f t="shared" si="88"/>
        <v>1.0199679609449992</v>
      </c>
      <c r="AH539" s="1">
        <f t="shared" si="88"/>
        <v>0.9299045283708095</v>
      </c>
      <c r="AI539" s="1">
        <f t="shared" si="88"/>
        <v>0.95824416830025327</v>
      </c>
      <c r="AJ539" s="1">
        <f t="shared" si="88"/>
        <v>0.59382836073025191</v>
      </c>
      <c r="AK539" s="1">
        <f t="shared" si="88"/>
        <v>0.9791801431861501</v>
      </c>
      <c r="AL539" s="1">
        <f t="shared" si="88"/>
        <v>1.1853049418146668</v>
      </c>
      <c r="AM539" s="1">
        <f t="shared" si="88"/>
        <v>0.96259680403617509</v>
      </c>
      <c r="AN539" s="29">
        <f t="shared" si="88"/>
        <v>1.0983045869073238</v>
      </c>
      <c r="AO539" s="1">
        <f t="shared" si="85"/>
        <v>470645.90086801437</v>
      </c>
      <c r="AP539" s="1">
        <f t="shared" si="86"/>
        <v>248564.95078801204</v>
      </c>
      <c r="AQ539" s="29">
        <f t="shared" si="87"/>
        <v>1513651.8981492938</v>
      </c>
    </row>
    <row r="540" spans="1:43" x14ac:dyDescent="0.2">
      <c r="A540" s="26"/>
      <c r="E540" s="25" t="s">
        <v>1062</v>
      </c>
      <c r="F540" s="26" t="s">
        <v>1063</v>
      </c>
      <c r="G540" s="1">
        <v>0.24496958046036399</v>
      </c>
      <c r="H540" s="1">
        <v>1.1403833085466899</v>
      </c>
      <c r="I540" s="1">
        <f>VLOOKUP(F540,'[1]SUSMB vs SHAM all proteins sum'!$B$2:$E$3214,2,FALSE)</f>
        <v>0.96212719885923803</v>
      </c>
      <c r="J540" s="29">
        <f>VLOOKUP(F540,'[1]SUSMB vs SHAM all proteins sum'!$B$2:$E$3214,3,FALSE)</f>
        <v>1.0040973191184299</v>
      </c>
      <c r="K540" s="25">
        <f>VLOOKUP($E540,[1]AllProteinsNorm!$A$1:$Q$3226,4,FALSE)</f>
        <v>12285523.888964299</v>
      </c>
      <c r="L540" s="1">
        <f>VLOOKUP($E540,[1]AllProteinsNorm!$A$1:$Q$3226,5,FALSE)</f>
        <v>14193967.599836299</v>
      </c>
      <c r="M540" s="1">
        <f>VLOOKUP($E540,[1]AllProteinsNorm!$A$1:$Q$3226,10,FALSE)</f>
        <v>10162389.792673299</v>
      </c>
      <c r="N540" s="1">
        <f>VLOOKUP($E540,[1]AllProteinsNorm!$A$1:$Q$3226,11,FALSE)</f>
        <v>11346101.2886116</v>
      </c>
      <c r="O540" s="1">
        <f>VLOOKUP($E540,[1]AllProteinsNorm!$A$1:$Q$3226,15,FALSE)</f>
        <v>9112550.5284283906</v>
      </c>
      <c r="P540" s="1">
        <f>VLOOKUP($E540,[1]AllProteinsNorm!$A$1:$Q$3226,6,FALSE)</f>
        <v>12024867.5664618</v>
      </c>
      <c r="Q540" s="1">
        <f>VLOOKUP($E540,[1]AllProteinsNorm!$A$1:$Q$3226,8,FALSE)</f>
        <v>11382988.827365501</v>
      </c>
      <c r="R540" s="1">
        <f>VLOOKUP($E540,[1]AllProteinsNorm!$A$1:$Q$3226,13,FALSE)</f>
        <v>13326734.789565001</v>
      </c>
      <c r="S540" s="1">
        <f>VLOOKUP($E540,[1]AllProteinsNorm!$A$1:$Q$3226,16,FALSE)</f>
        <v>11551386.103337601</v>
      </c>
      <c r="T540" s="1">
        <f>VLOOKUP($E540,[1]AllProteinsNorm!$A$1:$Q$3226,17,FALSE)</f>
        <v>16770257.770538</v>
      </c>
      <c r="U540" s="1">
        <f>VLOOKUP($E540,[1]AllProteinsNorm!$A$1:$Q$3226,3,FALSE)</f>
        <v>11138329.8372344</v>
      </c>
      <c r="V540" s="1">
        <f>VLOOKUP($E540,[1]AllProteinsNorm!$A$1:$Q$3226,7,FALSE)</f>
        <v>12957209.764762999</v>
      </c>
      <c r="W540" s="1">
        <f>VLOOKUP($E540,[1]AllProteinsNorm!$A$1:$Q$3226,9,FALSE)</f>
        <v>10852223.9295786</v>
      </c>
      <c r="X540" s="1">
        <f>VLOOKUP($E540,[1]AllProteinsNorm!$A$1:$Q$3226,12,FALSE)</f>
        <v>10928934.9550662</v>
      </c>
      <c r="Y540" s="29">
        <f>VLOOKUP($E540,[1]AllProteinsNorm!$A$1:$Q$3226,14,FALSE)</f>
        <v>10925236.090460001</v>
      </c>
      <c r="Z540" s="25">
        <f t="shared" si="88"/>
        <v>1.0757801391948867</v>
      </c>
      <c r="AA540" s="1">
        <f t="shared" si="88"/>
        <v>1.2428927393153983</v>
      </c>
      <c r="AB540" s="1">
        <f t="shared" si="88"/>
        <v>0.88986820623376883</v>
      </c>
      <c r="AC540" s="1">
        <f t="shared" si="88"/>
        <v>0.99351973378571634</v>
      </c>
      <c r="AD540" s="1">
        <f t="shared" si="88"/>
        <v>0.79793918147023013</v>
      </c>
      <c r="AE540" s="1">
        <f t="shared" si="88"/>
        <v>1.052955805659086</v>
      </c>
      <c r="AF540" s="1">
        <f t="shared" si="88"/>
        <v>0.99674978583183826</v>
      </c>
      <c r="AG540" s="1">
        <f t="shared" si="88"/>
        <v>1.1669536225321027</v>
      </c>
      <c r="AH540" s="1">
        <f t="shared" si="88"/>
        <v>1.0114954691761224</v>
      </c>
      <c r="AI540" s="1">
        <f t="shared" si="88"/>
        <v>1.4684852190087931</v>
      </c>
      <c r="AJ540" s="1">
        <f t="shared" si="88"/>
        <v>0.97532625641320758</v>
      </c>
      <c r="AK540" s="1">
        <f t="shared" si="88"/>
        <v>1.1345962166770232</v>
      </c>
      <c r="AL540" s="1">
        <f t="shared" si="88"/>
        <v>0.95027343359961058</v>
      </c>
      <c r="AM540" s="1">
        <f t="shared" si="88"/>
        <v>0.95699062355607323</v>
      </c>
      <c r="AN540" s="29">
        <f t="shared" si="88"/>
        <v>0.9566667330067663</v>
      </c>
      <c r="AO540" s="1">
        <f t="shared" si="85"/>
        <v>1752449.4462005971</v>
      </c>
      <c r="AP540" s="1">
        <f t="shared" si="86"/>
        <v>1999252.7313797672</v>
      </c>
      <c r="AQ540" s="29">
        <f t="shared" si="87"/>
        <v>804100.64207062684</v>
      </c>
    </row>
    <row r="541" spans="1:43" x14ac:dyDescent="0.2">
      <c r="A541" s="26"/>
      <c r="E541" s="25" t="s">
        <v>1064</v>
      </c>
      <c r="F541" s="26" t="s">
        <v>1065</v>
      </c>
      <c r="G541" s="1">
        <v>0.97850936140637601</v>
      </c>
      <c r="H541" s="1">
        <v>1.01074402435541</v>
      </c>
      <c r="I541" s="1">
        <f>VLOOKUP(F541,'[1]SUSMB vs SHAM all proteins sum'!$B$2:$E$3214,2,FALSE)</f>
        <v>0.32667662713731999</v>
      </c>
      <c r="J541" s="29">
        <f>VLOOKUP(F541,'[1]SUSMB vs SHAM all proteins sum'!$B$2:$E$3214,3,FALSE)</f>
        <v>1.20374736275654</v>
      </c>
      <c r="K541" s="25">
        <f>VLOOKUP($E541,[1]AllProteinsNorm!$A$1:$Q$3226,4,FALSE)</f>
        <v>544582.60262613196</v>
      </c>
      <c r="L541" s="1">
        <f>VLOOKUP($E541,[1]AllProteinsNorm!$A$1:$Q$3226,5,FALSE)</f>
        <v>554999.1120045</v>
      </c>
      <c r="M541" s="1">
        <f>VLOOKUP($E541,[1]AllProteinsNorm!$A$1:$Q$3226,10,FALSE)</f>
        <v>303203.133762774</v>
      </c>
      <c r="N541" s="1">
        <f>VLOOKUP($E541,[1]AllProteinsNorm!$A$1:$Q$3226,11,FALSE)</f>
        <v>328421.04028898902</v>
      </c>
      <c r="O541" s="1">
        <f>VLOOKUP($E541,[1]AllProteinsNorm!$A$1:$Q$3226,15,FALSE)</f>
        <v>290802.24069393199</v>
      </c>
      <c r="P541" s="1">
        <f>VLOOKUP($E541,[1]AllProteinsNorm!$A$1:$Q$3226,6,FALSE)</f>
        <v>420770.13603954099</v>
      </c>
      <c r="Q541" s="1">
        <f>VLOOKUP($E541,[1]AllProteinsNorm!$A$1:$Q$3226,8,FALSE)</f>
        <v>647932.50437649898</v>
      </c>
      <c r="R541" s="1">
        <f>VLOOKUP($E541,[1]AllProteinsNorm!$A$1:$Q$3226,13,FALSE)</f>
        <v>676988.80073658505</v>
      </c>
      <c r="S541" s="1">
        <f>VLOOKUP($E541,[1]AllProteinsNorm!$A$1:$Q$3226,16,FALSE)</f>
        <v>509650.04476503102</v>
      </c>
      <c r="T541" s="1">
        <f>VLOOKUP($E541,[1]AllProteinsNorm!$A$1:$Q$3226,17,FALSE)</f>
        <v>98151.319672875601</v>
      </c>
      <c r="U541" s="1">
        <f>VLOOKUP($E541,[1]AllProteinsNorm!$A$1:$Q$3226,3,FALSE)</f>
        <v>455046.835141527</v>
      </c>
      <c r="V541" s="1">
        <f>VLOOKUP($E541,[1]AllProteinsNorm!$A$1:$Q$3226,7,FALSE)</f>
        <v>486897.02128697903</v>
      </c>
      <c r="W541" s="1">
        <f>VLOOKUP($E541,[1]AllProteinsNorm!$A$1:$Q$3226,9,FALSE)</f>
        <v>320692.10447613598</v>
      </c>
      <c r="X541" s="1">
        <f>VLOOKUP($E541,[1]AllProteinsNorm!$A$1:$Q$3226,12,FALSE)</f>
        <v>595010.56092731201</v>
      </c>
      <c r="Y541" s="29">
        <f>VLOOKUP($E541,[1]AllProteinsNorm!$A$1:$Q$3226,14,FALSE)</f>
        <v>523225.67104626098</v>
      </c>
      <c r="Z541" s="25">
        <f t="shared" si="88"/>
        <v>1.3466380147395953</v>
      </c>
      <c r="AA541" s="1">
        <f t="shared" si="88"/>
        <v>1.3723958473294695</v>
      </c>
      <c r="AB541" s="1">
        <f t="shared" si="88"/>
        <v>0.74975745487307877</v>
      </c>
      <c r="AC541" s="1">
        <f t="shared" si="88"/>
        <v>0.81211602346595901</v>
      </c>
      <c r="AD541" s="1">
        <f t="shared" si="88"/>
        <v>0.71909265959189717</v>
      </c>
      <c r="AE541" s="1">
        <f t="shared" si="88"/>
        <v>1.0404758762501225</v>
      </c>
      <c r="AF541" s="1">
        <f t="shared" si="88"/>
        <v>1.6022005425278603</v>
      </c>
      <c r="AG541" s="1">
        <f t="shared" si="88"/>
        <v>1.6740506403042927</v>
      </c>
      <c r="AH541" s="1">
        <f t="shared" si="88"/>
        <v>1.2602571605936834</v>
      </c>
      <c r="AI541" s="1">
        <f t="shared" si="88"/>
        <v>0.24270752982370458</v>
      </c>
      <c r="AJ541" s="1">
        <f t="shared" si="88"/>
        <v>1.1252349298958624</v>
      </c>
      <c r="AK541" s="1">
        <f t="shared" si="88"/>
        <v>1.2039937283465787</v>
      </c>
      <c r="AL541" s="1">
        <f t="shared" si="88"/>
        <v>0.79300399394301901</v>
      </c>
      <c r="AM541" s="1">
        <f t="shared" si="88"/>
        <v>1.4713357287807702</v>
      </c>
      <c r="AN541" s="29">
        <f t="shared" si="88"/>
        <v>1.2938268235539834</v>
      </c>
      <c r="AO541" s="1">
        <f t="shared" si="85"/>
        <v>119372.78883960491</v>
      </c>
      <c r="AP541" s="1">
        <f t="shared" si="86"/>
        <v>208215.77578192396</v>
      </c>
      <c r="AQ541" s="29">
        <f t="shared" si="87"/>
        <v>90633.269913963406</v>
      </c>
    </row>
    <row r="542" spans="1:43" x14ac:dyDescent="0.2">
      <c r="A542" s="26"/>
      <c r="E542" s="25" t="s">
        <v>1066</v>
      </c>
      <c r="F542" s="26" t="s">
        <v>1067</v>
      </c>
      <c r="G542" s="1">
        <v>0.18039159077408401</v>
      </c>
      <c r="H542" s="1">
        <v>0.77493272338897801</v>
      </c>
      <c r="I542" s="1">
        <f>VLOOKUP(F542,'[1]SUSMB vs SHAM all proteins sum'!$B$2:$E$3214,2,FALSE)</f>
        <v>0.74387886904785205</v>
      </c>
      <c r="J542" s="29">
        <f>VLOOKUP(F542,'[1]SUSMB vs SHAM all proteins sum'!$B$2:$E$3214,3,FALSE)</f>
        <v>0.94215473780219805</v>
      </c>
      <c r="K542" s="25">
        <f>VLOOKUP($E542,[1]AllProteinsNorm!$A$1:$Q$3226,4,FALSE)</f>
        <v>154452.19574262199</v>
      </c>
      <c r="L542" s="1">
        <f>VLOOKUP($E542,[1]AllProteinsNorm!$A$1:$Q$3226,5,FALSE)</f>
        <v>201923.28710758299</v>
      </c>
      <c r="M542" s="1">
        <f>VLOOKUP($E542,[1]AllProteinsNorm!$A$1:$Q$3226,10,FALSE)</f>
        <v>235305.92988675801</v>
      </c>
      <c r="N542" s="1">
        <f>VLOOKUP($E542,[1]AllProteinsNorm!$A$1:$Q$3226,11,FALSE)</f>
        <v>205788.32157451799</v>
      </c>
      <c r="O542" s="1">
        <f>VLOOKUP($E542,[1]AllProteinsNorm!$A$1:$Q$3226,15,FALSE)</f>
        <v>233449.647908213</v>
      </c>
      <c r="P542" s="1">
        <f>VLOOKUP($E542,[1]AllProteinsNorm!$A$1:$Q$3226,6,FALSE)</f>
        <v>155462.92344032999</v>
      </c>
      <c r="Q542" s="1">
        <f>VLOOKUP($E542,[1]AllProteinsNorm!$A$1:$Q$3226,8,FALSE)</f>
        <v>200330.23596418099</v>
      </c>
      <c r="R542" s="1">
        <f>VLOOKUP($E542,[1]AllProteinsNorm!$A$1:$Q$3226,13,FALSE)</f>
        <v>156700.27564347399</v>
      </c>
      <c r="S542" s="1">
        <f>VLOOKUP($E542,[1]AllProteinsNorm!$A$1:$Q$3226,16,FALSE)</f>
        <v>223245.656349959</v>
      </c>
      <c r="T542" s="1">
        <f>VLOOKUP($E542,[1]AllProteinsNorm!$A$1:$Q$3226,17,FALSE)</f>
        <v>90431.806290959605</v>
      </c>
      <c r="U542" s="1">
        <f>VLOOKUP($E542,[1]AllProteinsNorm!$A$1:$Q$3226,3,FALSE)</f>
        <v>219463.51656689899</v>
      </c>
      <c r="V542" s="1">
        <f>VLOOKUP($E542,[1]AllProteinsNorm!$A$1:$Q$3226,7,FALSE)</f>
        <v>239667.011046698</v>
      </c>
      <c r="W542" s="1">
        <f>VLOOKUP($E542,[1]AllProteinsNorm!$A$1:$Q$3226,9,FALSE)</f>
        <v>102185.73887440401</v>
      </c>
      <c r="X542" s="1">
        <f>VLOOKUP($E542,[1]AllProteinsNorm!$A$1:$Q$3226,12,FALSE)</f>
        <v>216025.024752097</v>
      </c>
      <c r="Y542" s="29">
        <f>VLOOKUP($E542,[1]AllProteinsNorm!$A$1:$Q$3226,14,FALSE)</f>
        <v>225410.192435</v>
      </c>
      <c r="Z542" s="25">
        <f t="shared" si="88"/>
        <v>0.74909929140175713</v>
      </c>
      <c r="AA542" s="1">
        <f t="shared" si="88"/>
        <v>0.97933597228920932</v>
      </c>
      <c r="AB542" s="1">
        <f t="shared" si="88"/>
        <v>1.1412431172848643</v>
      </c>
      <c r="AC542" s="1">
        <f t="shared" si="88"/>
        <v>0.9980815431534078</v>
      </c>
      <c r="AD542" s="1">
        <f t="shared" si="88"/>
        <v>1.1322400758707616</v>
      </c>
      <c r="AE542" s="1">
        <f t="shared" si="88"/>
        <v>0.75400136092891934</v>
      </c>
      <c r="AF542" s="1">
        <f t="shared" si="88"/>
        <v>0.97160961089336484</v>
      </c>
      <c r="AG542" s="1">
        <f t="shared" si="88"/>
        <v>0.76000256831954871</v>
      </c>
      <c r="AH542" s="1">
        <f t="shared" si="88"/>
        <v>1.082750311034429</v>
      </c>
      <c r="AI542" s="1">
        <f t="shared" si="88"/>
        <v>0.43859785668326945</v>
      </c>
      <c r="AJ542" s="1">
        <f t="shared" si="88"/>
        <v>1.06440678268347</v>
      </c>
      <c r="AK542" s="1">
        <f t="shared" si="88"/>
        <v>1.1623945343362638</v>
      </c>
      <c r="AL542" s="1">
        <f t="shared" si="88"/>
        <v>0.49560489712777428</v>
      </c>
      <c r="AM542" s="1">
        <f t="shared" si="88"/>
        <v>1.0477299606442991</v>
      </c>
      <c r="AN542" s="29">
        <f t="shared" si="88"/>
        <v>1.0932483971232776</v>
      </c>
      <c r="AO542" s="1">
        <f t="shared" si="85"/>
        <v>29277.951306740091</v>
      </c>
      <c r="AP542" s="1">
        <f t="shared" si="86"/>
        <v>45520.906457079684</v>
      </c>
      <c r="AQ542" s="29">
        <f t="shared" si="87"/>
        <v>49841.539076319306</v>
      </c>
    </row>
    <row r="543" spans="1:43" x14ac:dyDescent="0.2">
      <c r="A543" s="26"/>
      <c r="E543" s="25" t="s">
        <v>1068</v>
      </c>
      <c r="F543" s="26" t="s">
        <v>1069</v>
      </c>
      <c r="G543" s="1">
        <v>0.63529629155274203</v>
      </c>
      <c r="H543" s="1">
        <v>1.04503014283916</v>
      </c>
      <c r="I543" s="1">
        <f>VLOOKUP(F543,'[1]SUSMB vs SHAM all proteins sum'!$B$2:$E$3214,2,FALSE)</f>
        <v>5.4067830650145601E-2</v>
      </c>
      <c r="J543" s="29">
        <f>VLOOKUP(F543,'[1]SUSMB vs SHAM all proteins sum'!$B$2:$E$3214,3,FALSE)</f>
        <v>1.2315174236631099</v>
      </c>
      <c r="K543" s="25">
        <f>VLOOKUP($E543,[1]AllProteinsNorm!$A$1:$Q$3226,4,FALSE)</f>
        <v>51541.345272374703</v>
      </c>
      <c r="L543" s="1">
        <f>VLOOKUP($E543,[1]AllProteinsNorm!$A$1:$Q$3226,5,FALSE)</f>
        <v>38812.9735040819</v>
      </c>
      <c r="M543" s="1">
        <f>VLOOKUP($E543,[1]AllProteinsNorm!$A$1:$Q$3226,10,FALSE)</f>
        <v>34963.678414299997</v>
      </c>
      <c r="N543" s="1">
        <f>VLOOKUP($E543,[1]AllProteinsNorm!$A$1:$Q$3226,11,FALSE)</f>
        <v>34044.775745220897</v>
      </c>
      <c r="O543" s="1">
        <f>VLOOKUP($E543,[1]AllProteinsNorm!$A$1:$Q$3226,15,FALSE)</f>
        <v>32272.1262016732</v>
      </c>
      <c r="P543" s="1">
        <f>VLOOKUP($E543,[1]AllProteinsNorm!$A$1:$Q$3226,6,FALSE)</f>
        <v>41204.573407855001</v>
      </c>
      <c r="Q543" s="1">
        <f>VLOOKUP($E543,[1]AllProteinsNorm!$A$1:$Q$3226,8,FALSE)</f>
        <v>39369.948837736898</v>
      </c>
      <c r="R543" s="1">
        <f>VLOOKUP($E543,[1]AllProteinsNorm!$A$1:$Q$3226,13,FALSE)</f>
        <v>35896.847883545597</v>
      </c>
      <c r="S543" s="1">
        <f>VLOOKUP($E543,[1]AllProteinsNorm!$A$1:$Q$3226,16,FALSE)</f>
        <v>43283.079944533398</v>
      </c>
      <c r="T543" s="1">
        <f>VLOOKUP($E543,[1]AllProteinsNorm!$A$1:$Q$3226,17,FALSE)</f>
        <v>38000.313769529901</v>
      </c>
      <c r="U543" s="1">
        <f>VLOOKUP($E543,[1]AllProteinsNorm!$A$1:$Q$3226,3,FALSE)</f>
        <v>48607.4917570818</v>
      </c>
      <c r="V543" s="1">
        <f>VLOOKUP($E543,[1]AllProteinsNorm!$A$1:$Q$3226,7,FALSE)</f>
        <v>51884.827641661097</v>
      </c>
      <c r="W543" s="1">
        <f>VLOOKUP($E543,[1]AllProteinsNorm!$A$1:$Q$3226,9,FALSE)</f>
        <v>40765.176648415698</v>
      </c>
      <c r="X543" s="1">
        <f>VLOOKUP($E543,[1]AllProteinsNorm!$A$1:$Q$3226,12,FALSE)</f>
        <v>46232.978439801998</v>
      </c>
      <c r="Y543" s="29">
        <f>VLOOKUP($E543,[1]AllProteinsNorm!$A$1:$Q$3226,14,FALSE)</f>
        <v>45797.930343676599</v>
      </c>
      <c r="Z543" s="25">
        <f t="shared" si="88"/>
        <v>1.344779721864563</v>
      </c>
      <c r="AA543" s="1">
        <f t="shared" si="88"/>
        <v>1.0126801975720161</v>
      </c>
      <c r="AB543" s="1">
        <f t="shared" si="88"/>
        <v>0.91224715778898136</v>
      </c>
      <c r="AC543" s="1">
        <f t="shared" si="88"/>
        <v>0.88827181005184885</v>
      </c>
      <c r="AD543" s="1">
        <f t="shared" si="88"/>
        <v>0.84202111272259017</v>
      </c>
      <c r="AE543" s="1">
        <f t="shared" si="88"/>
        <v>1.0750801026659005</v>
      </c>
      <c r="AF543" s="1">
        <f t="shared" si="88"/>
        <v>1.0272123975043186</v>
      </c>
      <c r="AG543" s="1">
        <f t="shared" si="88"/>
        <v>0.93659474461801995</v>
      </c>
      <c r="AH543" s="1">
        <f t="shared" si="88"/>
        <v>1.1293110007442668</v>
      </c>
      <c r="AI543" s="1">
        <f t="shared" si="88"/>
        <v>0.99147686409233848</v>
      </c>
      <c r="AJ543" s="1">
        <f t="shared" si="88"/>
        <v>1.2682317254271938</v>
      </c>
      <c r="AK543" s="1">
        <f t="shared" si="88"/>
        <v>1.3537416168751286</v>
      </c>
      <c r="AL543" s="1">
        <f t="shared" si="88"/>
        <v>1.0636156783513164</v>
      </c>
      <c r="AM543" s="1">
        <f t="shared" si="88"/>
        <v>1.2062776312625865</v>
      </c>
      <c r="AN543" s="29">
        <f t="shared" si="88"/>
        <v>1.1949266691444365</v>
      </c>
      <c r="AO543" s="1">
        <f t="shared" si="85"/>
        <v>6945.0120891598863</v>
      </c>
      <c r="AP543" s="1">
        <f t="shared" si="86"/>
        <v>2547.6640561625932</v>
      </c>
      <c r="AQ543" s="29">
        <f t="shared" si="87"/>
        <v>3654.2023751015208</v>
      </c>
    </row>
    <row r="544" spans="1:43" x14ac:dyDescent="0.2">
      <c r="A544" s="26"/>
      <c r="E544" s="25" t="s">
        <v>1070</v>
      </c>
      <c r="F544" s="26" t="s">
        <v>1071</v>
      </c>
      <c r="G544" s="1">
        <v>0.44606399835007199</v>
      </c>
      <c r="H544" s="1">
        <v>1.05262850985709</v>
      </c>
      <c r="I544" s="1">
        <f>VLOOKUP(F544,'[1]SUSMB vs SHAM all proteins sum'!$B$2:$E$3214,2,FALSE)</f>
        <v>0.65038457441198505</v>
      </c>
      <c r="J544" s="29">
        <f>VLOOKUP(F544,'[1]SUSMB vs SHAM all proteins sum'!$B$2:$E$3214,3,FALSE)</f>
        <v>0.96343852426371701</v>
      </c>
      <c r="K544" s="25">
        <f>VLOOKUP($E544,[1]AllProteinsNorm!$A$1:$Q$3226,4,FALSE)</f>
        <v>704358.34698524</v>
      </c>
      <c r="L544" s="1">
        <f>VLOOKUP($E544,[1]AllProteinsNorm!$A$1:$Q$3226,5,FALSE)</f>
        <v>744030.04951667797</v>
      </c>
      <c r="M544" s="1">
        <f>VLOOKUP($E544,[1]AllProteinsNorm!$A$1:$Q$3226,10,FALSE)</f>
        <v>787673.14062706602</v>
      </c>
      <c r="N544" s="1">
        <f>VLOOKUP($E544,[1]AllProteinsNorm!$A$1:$Q$3226,11,FALSE)</f>
        <v>690967.05462972005</v>
      </c>
      <c r="O544" s="1">
        <f>VLOOKUP($E544,[1]AllProteinsNorm!$A$1:$Q$3226,15,FALSE)</f>
        <v>817889.79691230296</v>
      </c>
      <c r="P544" s="1">
        <f>VLOOKUP($E544,[1]AllProteinsNorm!$A$1:$Q$3226,6,FALSE)</f>
        <v>736286.02806730499</v>
      </c>
      <c r="Q544" s="1">
        <f>VLOOKUP($E544,[1]AllProteinsNorm!$A$1:$Q$3226,8,FALSE)</f>
        <v>687658.48884779401</v>
      </c>
      <c r="R544" s="1">
        <f>VLOOKUP($E544,[1]AllProteinsNorm!$A$1:$Q$3226,13,FALSE)</f>
        <v>913732.25709535205</v>
      </c>
      <c r="S544" s="1">
        <f>VLOOKUP($E544,[1]AllProteinsNorm!$A$1:$Q$3226,16,FALSE)</f>
        <v>740027.90660146601</v>
      </c>
      <c r="T544" s="1">
        <f>VLOOKUP($E544,[1]AllProteinsNorm!$A$1:$Q$3226,17,FALSE)</f>
        <v>880585.498731161</v>
      </c>
      <c r="U544" s="1">
        <f>VLOOKUP($E544,[1]AllProteinsNorm!$A$1:$Q$3226,3,FALSE)</f>
        <v>546610.17372852704</v>
      </c>
      <c r="V544" s="1">
        <f>VLOOKUP($E544,[1]AllProteinsNorm!$A$1:$Q$3226,7,FALSE)</f>
        <v>754350.84623265197</v>
      </c>
      <c r="W544" s="1">
        <f>VLOOKUP($E544,[1]AllProteinsNorm!$A$1:$Q$3226,9,FALSE)</f>
        <v>731992.82340970903</v>
      </c>
      <c r="X544" s="1">
        <f>VLOOKUP($E544,[1]AllProteinsNorm!$A$1:$Q$3226,12,FALSE)</f>
        <v>835441.32023749501</v>
      </c>
      <c r="Y544" s="29">
        <f>VLOOKUP($E544,[1]AllProteinsNorm!$A$1:$Q$3226,14,FALSE)</f>
        <v>767942.10985548794</v>
      </c>
      <c r="Z544" s="25">
        <f t="shared" si="88"/>
        <v>0.94041882076260941</v>
      </c>
      <c r="AA544" s="1">
        <f t="shared" si="88"/>
        <v>0.99338620004042144</v>
      </c>
      <c r="AB544" s="1">
        <f t="shared" si="88"/>
        <v>1.0516559493124158</v>
      </c>
      <c r="AC544" s="1">
        <f t="shared" si="88"/>
        <v>0.92253953613516493</v>
      </c>
      <c r="AD544" s="1">
        <f t="shared" si="88"/>
        <v>1.0919994937493882</v>
      </c>
      <c r="AE544" s="1">
        <f t="shared" si="88"/>
        <v>0.98304682726156478</v>
      </c>
      <c r="AF544" s="1">
        <f t="shared" si="88"/>
        <v>0.91812212908040114</v>
      </c>
      <c r="AG544" s="1">
        <f t="shared" si="88"/>
        <v>1.2199628433286318</v>
      </c>
      <c r="AH544" s="1">
        <f t="shared" si="88"/>
        <v>0.98804276862237095</v>
      </c>
      <c r="AI544" s="1">
        <f t="shared" si="88"/>
        <v>1.1757071948417843</v>
      </c>
      <c r="AJ544" s="1">
        <f t="shared" si="88"/>
        <v>0.72980251770253868</v>
      </c>
      <c r="AK544" s="1">
        <f t="shared" si="88"/>
        <v>1.0071659351972624</v>
      </c>
      <c r="AL544" s="1">
        <f t="shared" si="88"/>
        <v>0.97731478691779705</v>
      </c>
      <c r="AM544" s="1">
        <f t="shared" si="88"/>
        <v>1.1154332798878104</v>
      </c>
      <c r="AN544" s="29">
        <f t="shared" si="88"/>
        <v>1.0253122099785124</v>
      </c>
      <c r="AO544" s="1">
        <f t="shared" si="85"/>
        <v>48222.017652819479</v>
      </c>
      <c r="AP544" s="1">
        <f t="shared" si="86"/>
        <v>88721.862487112987</v>
      </c>
      <c r="AQ544" s="29">
        <f t="shared" si="87"/>
        <v>96694.265736600908</v>
      </c>
    </row>
    <row r="545" spans="1:43" x14ac:dyDescent="0.2">
      <c r="A545" s="26"/>
      <c r="E545" s="25" t="s">
        <v>1072</v>
      </c>
      <c r="F545" s="26" t="s">
        <v>1073</v>
      </c>
      <c r="G545" s="43">
        <v>3.7308897804396501E-2</v>
      </c>
      <c r="H545" s="1">
        <v>0.89680420042097297</v>
      </c>
      <c r="I545" s="1">
        <f>VLOOKUP(F545,'[1]SUSMB vs SHAM all proteins sum'!$B$2:$E$3214,2,FALSE)</f>
        <v>0.24162212429074301</v>
      </c>
      <c r="J545" s="29">
        <f>VLOOKUP(F545,'[1]SUSMB vs SHAM all proteins sum'!$B$2:$E$3214,3,FALSE)</f>
        <v>0.93401717189422695</v>
      </c>
      <c r="K545" s="25">
        <f>VLOOKUP($E545,[1]AllProteinsNorm!$A$1:$Q$3226,4,FALSE)</f>
        <v>2164270.4376834901</v>
      </c>
      <c r="L545" s="1">
        <f>VLOOKUP($E545,[1]AllProteinsNorm!$A$1:$Q$3226,5,FALSE)</f>
        <v>2300148.7518190299</v>
      </c>
      <c r="M545" s="1">
        <f>VLOOKUP($E545,[1]AllProteinsNorm!$A$1:$Q$3226,10,FALSE)</f>
        <v>2213840.5037081302</v>
      </c>
      <c r="N545" s="1">
        <f>VLOOKUP($E545,[1]AllProteinsNorm!$A$1:$Q$3226,11,FALSE)</f>
        <v>2421931.34664908</v>
      </c>
      <c r="O545" s="1">
        <f>VLOOKUP($E545,[1]AllProteinsNorm!$A$1:$Q$3226,15,FALSE)</f>
        <v>2128437.2110579498</v>
      </c>
      <c r="P545" s="1">
        <f>VLOOKUP($E545,[1]AllProteinsNorm!$A$1:$Q$3226,6,FALSE)</f>
        <v>2267482.1181361899</v>
      </c>
      <c r="Q545" s="1">
        <f>VLOOKUP($E545,[1]AllProteinsNorm!$A$1:$Q$3226,8,FALSE)</f>
        <v>2106049.2505041999</v>
      </c>
      <c r="R545" s="1">
        <f>VLOOKUP($E545,[1]AllProteinsNorm!$A$1:$Q$3226,13,FALSE)</f>
        <v>1837252.6729532599</v>
      </c>
      <c r="S545" s="1">
        <f>VLOOKUP($E545,[1]AllProteinsNorm!$A$1:$Q$3226,16,FALSE)</f>
        <v>1939182.34883854</v>
      </c>
      <c r="T545" s="1">
        <f>VLOOKUP($E545,[1]AllProteinsNorm!$A$1:$Q$3226,17,FALSE)</f>
        <v>1936977.99942075</v>
      </c>
      <c r="U545" s="1">
        <f>VLOOKUP($E545,[1]AllProteinsNorm!$A$1:$Q$3226,3,FALSE)</f>
        <v>2321840.3345778701</v>
      </c>
      <c r="V545" s="1">
        <f>VLOOKUP($E545,[1]AllProteinsNorm!$A$1:$Q$3226,7,FALSE)</f>
        <v>2281903.18464348</v>
      </c>
      <c r="W545" s="1">
        <f>VLOOKUP($E545,[1]AllProteinsNorm!$A$1:$Q$3226,9,FALSE)</f>
        <v>2111165.0040637599</v>
      </c>
      <c r="X545" s="1">
        <f>VLOOKUP($E545,[1]AllProteinsNorm!$A$1:$Q$3226,12,FALSE)</f>
        <v>1766956.97263757</v>
      </c>
      <c r="Y545" s="29">
        <f>VLOOKUP($E545,[1]AllProteinsNorm!$A$1:$Q$3226,14,FALSE)</f>
        <v>2043304.24085247</v>
      </c>
      <c r="Z545" s="25">
        <f t="shared" si="88"/>
        <v>0.96372877849376259</v>
      </c>
      <c r="AA545" s="1">
        <f t="shared" si="88"/>
        <v>1.0242340829259557</v>
      </c>
      <c r="AB545" s="1">
        <f t="shared" si="88"/>
        <v>0.9858018514092316</v>
      </c>
      <c r="AC545" s="1">
        <f t="shared" si="88"/>
        <v>1.0784626993288977</v>
      </c>
      <c r="AD545" s="1">
        <f t="shared" si="88"/>
        <v>0.94777258784215224</v>
      </c>
      <c r="AE545" s="1">
        <f t="shared" si="88"/>
        <v>1.0096879456094183</v>
      </c>
      <c r="AF545" s="1">
        <f t="shared" si="88"/>
        <v>0.93780344466033916</v>
      </c>
      <c r="AG545" s="1">
        <f t="shared" si="88"/>
        <v>0.81811091786884427</v>
      </c>
      <c r="AH545" s="1">
        <f t="shared" si="88"/>
        <v>0.86349922069957952</v>
      </c>
      <c r="AI545" s="1">
        <f t="shared" si="88"/>
        <v>0.86251764513730644</v>
      </c>
      <c r="AJ545" s="1">
        <f t="shared" si="88"/>
        <v>1.0338931357835777</v>
      </c>
      <c r="AK545" s="1">
        <f t="shared" si="88"/>
        <v>1.0161095076137137</v>
      </c>
      <c r="AL545" s="1">
        <f t="shared" si="88"/>
        <v>0.94008144044274555</v>
      </c>
      <c r="AM545" s="1">
        <f t="shared" si="88"/>
        <v>0.78680891964392985</v>
      </c>
      <c r="AN545" s="29">
        <f t="shared" si="88"/>
        <v>0.9098636962558081</v>
      </c>
      <c r="AO545" s="1">
        <f t="shared" si="85"/>
        <v>105279.16566941135</v>
      </c>
      <c r="AP545" s="1">
        <f t="shared" si="86"/>
        <v>151946.38092459575</v>
      </c>
      <c r="AQ545" s="29">
        <f t="shared" si="87"/>
        <v>198207.93323930606</v>
      </c>
    </row>
    <row r="546" spans="1:43" x14ac:dyDescent="0.2">
      <c r="A546" s="26"/>
      <c r="E546" s="25" t="s">
        <v>1074</v>
      </c>
      <c r="F546" s="26" t="s">
        <v>1075</v>
      </c>
      <c r="G546" s="1">
        <v>0.62623066258165805</v>
      </c>
      <c r="H546" s="1">
        <v>0.94141216099597402</v>
      </c>
      <c r="I546" s="1">
        <f>VLOOKUP(F546,'[1]SUSMB vs SHAM all proteins sum'!$B$2:$E$3214,2,FALSE)</f>
        <v>0.39375787790912098</v>
      </c>
      <c r="J546" s="29">
        <f>VLOOKUP(F546,'[1]SUSMB vs SHAM all proteins sum'!$B$2:$E$3214,3,FALSE)</f>
        <v>1.12828365644568</v>
      </c>
      <c r="K546" s="25">
        <f>VLOOKUP($E546,[1]AllProteinsNorm!$A$1:$Q$3226,4,FALSE)</f>
        <v>412294.04169156501</v>
      </c>
      <c r="L546" s="1">
        <f>VLOOKUP($E546,[1]AllProteinsNorm!$A$1:$Q$3226,5,FALSE)</f>
        <v>633358.72041832597</v>
      </c>
      <c r="M546" s="1">
        <f>VLOOKUP($E546,[1]AllProteinsNorm!$A$1:$Q$3226,10,FALSE)</f>
        <v>607996.547201326</v>
      </c>
      <c r="N546" s="1">
        <f>VLOOKUP($E546,[1]AllProteinsNorm!$A$1:$Q$3226,11,FALSE)</f>
        <v>659681.99706440396</v>
      </c>
      <c r="O546" s="1">
        <f>VLOOKUP($E546,[1]AllProteinsNorm!$A$1:$Q$3226,15,FALSE)</f>
        <v>418012.24803596002</v>
      </c>
      <c r="P546" s="1">
        <f>VLOOKUP($E546,[1]AllProteinsNorm!$A$1:$Q$3226,6,FALSE)</f>
        <v>556657.10780087102</v>
      </c>
      <c r="Q546" s="1">
        <f>VLOOKUP($E546,[1]AllProteinsNorm!$A$1:$Q$3226,8,FALSE)</f>
        <v>479045.20276825398</v>
      </c>
      <c r="R546" s="1">
        <f>VLOOKUP($E546,[1]AllProteinsNorm!$A$1:$Q$3226,13,FALSE)</f>
        <v>498415.61095811101</v>
      </c>
      <c r="S546" s="1">
        <f>VLOOKUP($E546,[1]AllProteinsNorm!$A$1:$Q$3226,16,FALSE)</f>
        <v>581068.41779879201</v>
      </c>
      <c r="T546" s="1">
        <f>VLOOKUP($E546,[1]AllProteinsNorm!$A$1:$Q$3226,17,FALSE)</f>
        <v>419176.97959711001</v>
      </c>
      <c r="U546" s="1">
        <f>VLOOKUP($E546,[1]AllProteinsNorm!$A$1:$Q$3226,3,FALSE)</f>
        <v>508763.21651456598</v>
      </c>
      <c r="V546" s="1">
        <f>VLOOKUP($E546,[1]AllProteinsNorm!$A$1:$Q$3226,7,FALSE)</f>
        <v>631345.00530735496</v>
      </c>
      <c r="W546" s="1">
        <f>VLOOKUP($E546,[1]AllProteinsNorm!$A$1:$Q$3226,9,FALSE)</f>
        <v>724196.84388502198</v>
      </c>
      <c r="X546" s="1">
        <f>VLOOKUP($E546,[1]AllProteinsNorm!$A$1:$Q$3226,12,FALSE)</f>
        <v>483269.110573899</v>
      </c>
      <c r="Y546" s="29">
        <f>VLOOKUP($E546,[1]AllProteinsNorm!$A$1:$Q$3226,14,FALSE)</f>
        <v>712106.47327143501</v>
      </c>
      <c r="Z546" s="25">
        <f t="shared" si="88"/>
        <v>0.75474584847746562</v>
      </c>
      <c r="AA546" s="1">
        <f t="shared" si="88"/>
        <v>1.1594270508287849</v>
      </c>
      <c r="AB546" s="1">
        <f t="shared" si="88"/>
        <v>1.1129990334231463</v>
      </c>
      <c r="AC546" s="1">
        <f t="shared" si="88"/>
        <v>1.207614465047625</v>
      </c>
      <c r="AD546" s="1">
        <f t="shared" si="88"/>
        <v>0.76521360222297874</v>
      </c>
      <c r="AE546" s="1">
        <f t="shared" si="88"/>
        <v>1.0190170088668924</v>
      </c>
      <c r="AF546" s="1">
        <f t="shared" si="88"/>
        <v>0.87694058478018111</v>
      </c>
      <c r="AG546" s="1">
        <f t="shared" si="88"/>
        <v>0.91240007166635217</v>
      </c>
      <c r="AH546" s="1">
        <f t="shared" si="88"/>
        <v>1.0637043751970867</v>
      </c>
      <c r="AI546" s="1">
        <f t="shared" si="88"/>
        <v>0.7673457608803339</v>
      </c>
      <c r="AJ546" s="1">
        <f t="shared" si="88"/>
        <v>0.931342407828608</v>
      </c>
      <c r="AK546" s="1">
        <f t="shared" si="88"/>
        <v>1.1557407421113801</v>
      </c>
      <c r="AL546" s="1">
        <f t="shared" si="88"/>
        <v>1.3257154024350433</v>
      </c>
      <c r="AM546" s="1">
        <f t="shared" si="88"/>
        <v>0.88467287425878349</v>
      </c>
      <c r="AN546" s="29">
        <f t="shared" si="88"/>
        <v>1.3035827589708788</v>
      </c>
      <c r="AO546" s="1">
        <f t="shared" si="85"/>
        <v>108311.12709861253</v>
      </c>
      <c r="AP546" s="1">
        <f t="shared" si="86"/>
        <v>57480.297727103716</v>
      </c>
      <c r="AQ546" s="29">
        <f t="shared" si="87"/>
        <v>100212.89533673579</v>
      </c>
    </row>
    <row r="547" spans="1:43" x14ac:dyDescent="0.2">
      <c r="A547" s="26"/>
      <c r="E547" s="25" t="s">
        <v>1076</v>
      </c>
      <c r="F547" s="26" t="s">
        <v>1077</v>
      </c>
      <c r="G547" s="1">
        <v>0.176192275922126</v>
      </c>
      <c r="H547" s="1">
        <v>0.80720785918416504</v>
      </c>
      <c r="I547" s="1">
        <f>VLOOKUP(F547,'[1]SUSMB vs SHAM all proteins sum'!$B$2:$E$3214,2,FALSE)</f>
        <v>0.990509845962949</v>
      </c>
      <c r="J547" s="29">
        <f>VLOOKUP(F547,'[1]SUSMB vs SHAM all proteins sum'!$B$2:$E$3214,3,FALSE)</f>
        <v>1.0020902804504399</v>
      </c>
      <c r="K547" s="25">
        <f>VLOOKUP($E547,[1]AllProteinsNorm!$A$1:$Q$3226,4,FALSE)</f>
        <v>62742.261914852897</v>
      </c>
      <c r="L547" s="1">
        <f>VLOOKUP($E547,[1]AllProteinsNorm!$A$1:$Q$3226,5,FALSE)</f>
        <v>92586.263180964001</v>
      </c>
      <c r="M547" s="1">
        <f>VLOOKUP($E547,[1]AllProteinsNorm!$A$1:$Q$3226,10,FALSE)</f>
        <v>82611.514744976099</v>
      </c>
      <c r="N547" s="1">
        <f>VLOOKUP($E547,[1]AllProteinsNorm!$A$1:$Q$3226,11,FALSE)</f>
        <v>86320.809597898595</v>
      </c>
      <c r="O547" s="1">
        <f>VLOOKUP($E547,[1]AllProteinsNorm!$A$1:$Q$3226,15,FALSE)</f>
        <v>49869.457352613499</v>
      </c>
      <c r="P547" s="1">
        <f>VLOOKUP($E547,[1]AllProteinsNorm!$A$1:$Q$3226,6,FALSE)</f>
        <v>73443.391345025797</v>
      </c>
      <c r="Q547" s="1">
        <f>VLOOKUP($E547,[1]AllProteinsNorm!$A$1:$Q$3226,8,FALSE)</f>
        <v>47170.430331698</v>
      </c>
      <c r="R547" s="1">
        <f>VLOOKUP($E547,[1]AllProteinsNorm!$A$1:$Q$3226,13,FALSE)</f>
        <v>57196.453073998498</v>
      </c>
      <c r="S547" s="1">
        <f>VLOOKUP($E547,[1]AllProteinsNorm!$A$1:$Q$3226,16,FALSE)</f>
        <v>69952.949457291601</v>
      </c>
      <c r="T547" s="1">
        <f>VLOOKUP($E547,[1]AllProteinsNorm!$A$1:$Q$3226,17,FALSE)</f>
        <v>51077.152669501796</v>
      </c>
      <c r="U547" s="1">
        <f>VLOOKUP($E547,[1]AllProteinsNorm!$A$1:$Q$3226,3,FALSE)</f>
        <v>54064.569458367201</v>
      </c>
      <c r="V547" s="1">
        <f>VLOOKUP($E547,[1]AllProteinsNorm!$A$1:$Q$3226,7,FALSE)</f>
        <v>55618.952229365197</v>
      </c>
      <c r="W547" s="1">
        <f>VLOOKUP($E547,[1]AllProteinsNorm!$A$1:$Q$3226,9,FALSE)</f>
        <v>95787.889540752396</v>
      </c>
      <c r="X547" s="1">
        <f>VLOOKUP($E547,[1]AllProteinsNorm!$A$1:$Q$3226,12,FALSE)</f>
        <v>75972.245067612297</v>
      </c>
      <c r="Y547" s="29">
        <f>VLOOKUP($E547,[1]AllProteinsNorm!$A$1:$Q$3226,14,FALSE)</f>
        <v>95396.093832864703</v>
      </c>
      <c r="Z547" s="25">
        <f t="shared" si="88"/>
        <v>0.83850814510265492</v>
      </c>
      <c r="AA547" s="1">
        <f t="shared" si="88"/>
        <v>1.237353156110524</v>
      </c>
      <c r="AB547" s="1">
        <f t="shared" si="88"/>
        <v>1.1040473498857433</v>
      </c>
      <c r="AC547" s="1">
        <f t="shared" si="88"/>
        <v>1.1536195816134389</v>
      </c>
      <c r="AD547" s="1">
        <f t="shared" si="88"/>
        <v>0.66647176728763846</v>
      </c>
      <c r="AE547" s="1">
        <f t="shared" si="88"/>
        <v>0.9815215449251683</v>
      </c>
      <c r="AF547" s="1">
        <f t="shared" si="88"/>
        <v>0.63040108587100241</v>
      </c>
      <c r="AG547" s="1">
        <f t="shared" si="88"/>
        <v>0.76439213872485667</v>
      </c>
      <c r="AH547" s="1">
        <f t="shared" si="88"/>
        <v>0.93487413592922708</v>
      </c>
      <c r="AI547" s="1">
        <f t="shared" si="88"/>
        <v>0.68261180319178627</v>
      </c>
      <c r="AJ547" s="1">
        <f t="shared" si="88"/>
        <v>0.7225366199553187</v>
      </c>
      <c r="AK547" s="1">
        <f t="shared" si="88"/>
        <v>0.74330990058485413</v>
      </c>
      <c r="AL547" s="1">
        <f t="shared" si="88"/>
        <v>1.2801407397634879</v>
      </c>
      <c r="AM547" s="1">
        <f t="shared" si="88"/>
        <v>1.015317974627362</v>
      </c>
      <c r="AN547" s="29">
        <f t="shared" si="88"/>
        <v>1.2749046535553443</v>
      </c>
      <c r="AO547" s="1">
        <f t="shared" si="85"/>
        <v>15981.349021879945</v>
      </c>
      <c r="AP547" s="1">
        <f t="shared" si="86"/>
        <v>10311.081090954147</v>
      </c>
      <c r="AQ547" s="29">
        <f t="shared" si="87"/>
        <v>18233.609539599147</v>
      </c>
    </row>
    <row r="548" spans="1:43" x14ac:dyDescent="0.2">
      <c r="A548" s="26"/>
      <c r="E548" s="25" t="s">
        <v>1078</v>
      </c>
      <c r="F548" s="26" t="s">
        <v>1079</v>
      </c>
      <c r="G548" s="1">
        <v>0.56861260492310395</v>
      </c>
      <c r="H548" s="1">
        <v>0.94341351130786399</v>
      </c>
      <c r="I548" s="1">
        <f>VLOOKUP(F548,'[1]SUSMB vs SHAM all proteins sum'!$B$2:$E$3214,2,FALSE)</f>
        <v>0.84476428510872503</v>
      </c>
      <c r="J548" s="29">
        <f>VLOOKUP(F548,'[1]SUSMB vs SHAM all proteins sum'!$B$2:$E$3214,3,FALSE)</f>
        <v>1.02777748309303</v>
      </c>
      <c r="K548" s="25">
        <f>VLOOKUP($E548,[1]AllProteinsNorm!$A$1:$Q$3226,4,FALSE)</f>
        <v>151118.953322532</v>
      </c>
      <c r="L548" s="1">
        <f>VLOOKUP($E548,[1]AllProteinsNorm!$A$1:$Q$3226,5,FALSE)</f>
        <v>208175.454813961</v>
      </c>
      <c r="M548" s="1">
        <f>VLOOKUP($E548,[1]AllProteinsNorm!$A$1:$Q$3226,10,FALSE)</f>
        <v>174232.65391553199</v>
      </c>
      <c r="N548" s="1">
        <f>VLOOKUP($E548,[1]AllProteinsNorm!$A$1:$Q$3226,11,FALSE)</f>
        <v>179616.809428762</v>
      </c>
      <c r="O548" s="1">
        <f>VLOOKUP($E548,[1]AllProteinsNorm!$A$1:$Q$3226,15,FALSE)</f>
        <v>159992.94367499999</v>
      </c>
      <c r="P548" s="1">
        <f>VLOOKUP($E548,[1]AllProteinsNorm!$A$1:$Q$3226,6,FALSE)</f>
        <v>187337.360899855</v>
      </c>
      <c r="Q548" s="1">
        <f>VLOOKUP($E548,[1]AllProteinsNorm!$A$1:$Q$3226,8,FALSE)</f>
        <v>120804.84804793401</v>
      </c>
      <c r="R548" s="1">
        <f>VLOOKUP($E548,[1]AllProteinsNorm!$A$1:$Q$3226,13,FALSE)</f>
        <v>159248.005703562</v>
      </c>
      <c r="S548" s="1">
        <f>VLOOKUP($E548,[1]AllProteinsNorm!$A$1:$Q$3226,16,FALSE)</f>
        <v>185000.281410536</v>
      </c>
      <c r="T548" s="1">
        <f>VLOOKUP($E548,[1]AllProteinsNorm!$A$1:$Q$3226,17,FALSE)</f>
        <v>176555.44832437701</v>
      </c>
      <c r="U548" s="1">
        <f>VLOOKUP($E548,[1]AllProteinsNorm!$A$1:$Q$3226,3,FALSE)</f>
        <v>189091.29069944299</v>
      </c>
      <c r="V548" s="1">
        <f>VLOOKUP($E548,[1]AllProteinsNorm!$A$1:$Q$3226,7,FALSE)</f>
        <v>161829.533263655</v>
      </c>
      <c r="W548" s="1">
        <f>VLOOKUP($E548,[1]AllProteinsNorm!$A$1:$Q$3226,9,FALSE)</f>
        <v>220489.23224757801</v>
      </c>
      <c r="X548" s="1">
        <f>VLOOKUP($E548,[1]AllProteinsNorm!$A$1:$Q$3226,12,FALSE)</f>
        <v>116204.152490261</v>
      </c>
      <c r="Y548" s="29">
        <f>VLOOKUP($E548,[1]AllProteinsNorm!$A$1:$Q$3226,14,FALSE)</f>
        <v>230400.26315343499</v>
      </c>
      <c r="Z548" s="25">
        <f t="shared" si="88"/>
        <v>0.86537957568293034</v>
      </c>
      <c r="AA548" s="1">
        <f t="shared" si="88"/>
        <v>1.1921124570656083</v>
      </c>
      <c r="AB548" s="1">
        <f t="shared" si="88"/>
        <v>0.99773970637376597</v>
      </c>
      <c r="AC548" s="1">
        <f t="shared" si="88"/>
        <v>1.0285719620968816</v>
      </c>
      <c r="AD548" s="1">
        <f t="shared" si="88"/>
        <v>0.91619629878081432</v>
      </c>
      <c r="AE548" s="1">
        <f t="shared" si="88"/>
        <v>1.0727835411820876</v>
      </c>
      <c r="AF548" s="1">
        <f t="shared" si="88"/>
        <v>0.69178647579062258</v>
      </c>
      <c r="AG548" s="1">
        <f t="shared" si="88"/>
        <v>0.91193042682061598</v>
      </c>
      <c r="AH548" s="1">
        <f t="shared" si="88"/>
        <v>1.0594003035911839</v>
      </c>
      <c r="AI548" s="1">
        <f t="shared" si="88"/>
        <v>1.0110411407453688</v>
      </c>
      <c r="AJ548" s="1">
        <f t="shared" si="88"/>
        <v>1.0828273840778604</v>
      </c>
      <c r="AK548" s="1">
        <f t="shared" si="88"/>
        <v>0.92671349125727243</v>
      </c>
      <c r="AL548" s="1">
        <f t="shared" si="88"/>
        <v>1.2626270500817094</v>
      </c>
      <c r="AM548" s="1">
        <f t="shared" si="88"/>
        <v>0.66544068737685513</v>
      </c>
      <c r="AN548" s="29">
        <f t="shared" si="88"/>
        <v>1.319382364562915</v>
      </c>
      <c r="AO548" s="1">
        <f t="shared" si="85"/>
        <v>19582.320545984545</v>
      </c>
      <c r="AP548" s="1">
        <f t="shared" si="86"/>
        <v>24558.827877082749</v>
      </c>
      <c r="AQ548" s="29">
        <f t="shared" si="87"/>
        <v>41466.583660050142</v>
      </c>
    </row>
    <row r="549" spans="1:43" x14ac:dyDescent="0.2">
      <c r="A549" s="26"/>
      <c r="E549" s="25" t="s">
        <v>1080</v>
      </c>
      <c r="F549" s="26" t="s">
        <v>1081</v>
      </c>
      <c r="G549" s="1">
        <v>0.60630445044880499</v>
      </c>
      <c r="H549" s="1">
        <v>0.91338142599860495</v>
      </c>
      <c r="I549" s="1">
        <f>VLOOKUP(F549,'[1]SUSMB vs SHAM all proteins sum'!$B$2:$E$3214,2,FALSE)</f>
        <v>0.76978411252712198</v>
      </c>
      <c r="J549" s="29">
        <f>VLOOKUP(F549,'[1]SUSMB vs SHAM all proteins sum'!$B$2:$E$3214,3,FALSE)</f>
        <v>0.97170058799800996</v>
      </c>
      <c r="K549" s="25">
        <f>VLOOKUP($E549,[1]AllProteinsNorm!$A$1:$Q$3226,4,FALSE)</f>
        <v>714014.15731101099</v>
      </c>
      <c r="L549" s="1">
        <f>VLOOKUP($E549,[1]AllProteinsNorm!$A$1:$Q$3226,5,FALSE)</f>
        <v>691246.14330919203</v>
      </c>
      <c r="M549" s="1">
        <f>VLOOKUP($E549,[1]AllProteinsNorm!$A$1:$Q$3226,10,FALSE)</f>
        <v>542329.44655508106</v>
      </c>
      <c r="N549" s="1">
        <f>VLOOKUP($E549,[1]AllProteinsNorm!$A$1:$Q$3226,11,FALSE)</f>
        <v>617844.30306524003</v>
      </c>
      <c r="O549" s="1">
        <f>VLOOKUP($E549,[1]AllProteinsNorm!$A$1:$Q$3226,15,FALSE)</f>
        <v>515895.57216985599</v>
      </c>
      <c r="P549" s="1">
        <f>VLOOKUP($E549,[1]AllProteinsNorm!$A$1:$Q$3226,6,FALSE)</f>
        <v>406863.203474604</v>
      </c>
      <c r="Q549" s="1">
        <f>VLOOKUP($E549,[1]AllProteinsNorm!$A$1:$Q$3226,8,FALSE)</f>
        <v>505535.79057791998</v>
      </c>
      <c r="R549" s="1">
        <f>VLOOKUP($E549,[1]AllProteinsNorm!$A$1:$Q$3226,13,FALSE)</f>
        <v>985508.90954072599</v>
      </c>
      <c r="S549" s="1">
        <f>VLOOKUP($E549,[1]AllProteinsNorm!$A$1:$Q$3226,16,FALSE)</f>
        <v>599659.10585980804</v>
      </c>
      <c r="T549" s="1">
        <f>VLOOKUP($E549,[1]AllProteinsNorm!$A$1:$Q$3226,17,FALSE)</f>
        <v>446209.84277958103</v>
      </c>
      <c r="U549" s="1">
        <f>VLOOKUP($E549,[1]AllProteinsNorm!$A$1:$Q$3226,3,FALSE)</f>
        <v>496539.78816780797</v>
      </c>
      <c r="V549" s="1">
        <f>VLOOKUP($E549,[1]AllProteinsNorm!$A$1:$Q$3226,7,FALSE)</f>
        <v>606890.38200851099</v>
      </c>
      <c r="W549" s="1">
        <f>VLOOKUP($E549,[1]AllProteinsNorm!$A$1:$Q$3226,9,FALSE)</f>
        <v>713089.08064616704</v>
      </c>
      <c r="X549" s="1">
        <f>VLOOKUP($E549,[1]AllProteinsNorm!$A$1:$Q$3226,12,FALSE)</f>
        <v>517783.28407084499</v>
      </c>
      <c r="Y549" s="29">
        <f>VLOOKUP($E549,[1]AllProteinsNorm!$A$1:$Q$3226,14,FALSE)</f>
        <v>664277.86795638001</v>
      </c>
      <c r="Z549" s="25">
        <f t="shared" si="88"/>
        <v>1.1586137233063547</v>
      </c>
      <c r="AA549" s="1">
        <f t="shared" si="88"/>
        <v>1.1216686106572111</v>
      </c>
      <c r="AB549" s="1">
        <f t="shared" si="88"/>
        <v>0.88002504277819205</v>
      </c>
      <c r="AC549" s="1">
        <f t="shared" si="88"/>
        <v>1.0025611972371999</v>
      </c>
      <c r="AD549" s="1">
        <f t="shared" si="88"/>
        <v>0.83713142602104174</v>
      </c>
      <c r="AE549" s="1">
        <f t="shared" si="88"/>
        <v>0.66020720489542095</v>
      </c>
      <c r="AF549" s="1">
        <f t="shared" si="88"/>
        <v>0.82032085581039349</v>
      </c>
      <c r="AG549" s="1">
        <f t="shared" si="88"/>
        <v>1.599161774795467</v>
      </c>
      <c r="AH549" s="1">
        <f t="shared" si="88"/>
        <v>0.97305251197163822</v>
      </c>
      <c r="AI549" s="1">
        <f t="shared" si="88"/>
        <v>0.72405405694722769</v>
      </c>
      <c r="AJ549" s="1">
        <f t="shared" si="88"/>
        <v>0.80572325751275531</v>
      </c>
      <c r="AK549" s="1">
        <f t="shared" si="88"/>
        <v>0.984786531104337</v>
      </c>
      <c r="AL549" s="1">
        <f t="shared" si="88"/>
        <v>1.1571126234919826</v>
      </c>
      <c r="AM549" s="1">
        <f t="shared" si="88"/>
        <v>0.8401945710465849</v>
      </c>
      <c r="AN549" s="29">
        <f t="shared" si="88"/>
        <v>1.0779078342107822</v>
      </c>
      <c r="AO549" s="1">
        <f t="shared" si="85"/>
        <v>78383.737990761176</v>
      </c>
      <c r="AP549" s="1">
        <f t="shared" si="86"/>
        <v>208739.90924920526</v>
      </c>
      <c r="AQ549" s="29">
        <f t="shared" si="87"/>
        <v>82983.688269393955</v>
      </c>
    </row>
    <row r="550" spans="1:43" x14ac:dyDescent="0.2">
      <c r="A550" s="26"/>
      <c r="E550" s="25" t="s">
        <v>1082</v>
      </c>
      <c r="F550" s="26" t="s">
        <v>1083</v>
      </c>
      <c r="G550" s="1">
        <v>0.43461981574133102</v>
      </c>
      <c r="H550" s="1">
        <v>0.95416511959428896</v>
      </c>
      <c r="I550" s="1">
        <f>VLOOKUP(F550,'[1]SUSMB vs SHAM all proteins sum'!$B$2:$E$3214,2,FALSE)</f>
        <v>0.88090992446223404</v>
      </c>
      <c r="J550" s="29">
        <f>VLOOKUP(F550,'[1]SUSMB vs SHAM all proteins sum'!$B$2:$E$3214,3,FALSE)</f>
        <v>0.99122308464861097</v>
      </c>
      <c r="K550" s="25">
        <f>VLOOKUP($E550,[1]AllProteinsNorm!$A$1:$Q$3226,4,FALSE)</f>
        <v>19613752.537425499</v>
      </c>
      <c r="L550" s="1">
        <f>VLOOKUP($E550,[1]AllProteinsNorm!$A$1:$Q$3226,5,FALSE)</f>
        <v>20247818.000034701</v>
      </c>
      <c r="M550" s="1">
        <f>VLOOKUP($E550,[1]AllProteinsNorm!$A$1:$Q$3226,10,FALSE)</f>
        <v>20653917.702996001</v>
      </c>
      <c r="N550" s="1">
        <f>VLOOKUP($E550,[1]AllProteinsNorm!$A$1:$Q$3226,11,FALSE)</f>
        <v>22367877.2709575</v>
      </c>
      <c r="O550" s="1">
        <f>VLOOKUP($E550,[1]AllProteinsNorm!$A$1:$Q$3226,15,FALSE)</f>
        <v>22480639.540167999</v>
      </c>
      <c r="P550" s="1">
        <f>VLOOKUP($E550,[1]AllProteinsNorm!$A$1:$Q$3226,6,FALSE)</f>
        <v>22011155.764531799</v>
      </c>
      <c r="Q550" s="1">
        <f>VLOOKUP($E550,[1]AllProteinsNorm!$A$1:$Q$3226,8,FALSE)</f>
        <v>18174427.199345801</v>
      </c>
      <c r="R550" s="1">
        <f>VLOOKUP($E550,[1]AllProteinsNorm!$A$1:$Q$3226,13,FALSE)</f>
        <v>17907170.893584799</v>
      </c>
      <c r="S550" s="1">
        <f>VLOOKUP($E550,[1]AllProteinsNorm!$A$1:$Q$3226,16,FALSE)</f>
        <v>23006345.0422455</v>
      </c>
      <c r="T550" s="1">
        <f>VLOOKUP($E550,[1]AllProteinsNorm!$A$1:$Q$3226,17,FALSE)</f>
        <v>19793121.537976</v>
      </c>
      <c r="U550" s="1">
        <f>VLOOKUP($E550,[1]AllProteinsNorm!$A$1:$Q$3226,3,FALSE)</f>
        <v>23904376.798519202</v>
      </c>
      <c r="V550" s="1">
        <f>VLOOKUP($E550,[1]AllProteinsNorm!$A$1:$Q$3226,7,FALSE)</f>
        <v>20060650.053753801</v>
      </c>
      <c r="W550" s="1">
        <f>VLOOKUP($E550,[1]AllProteinsNorm!$A$1:$Q$3226,9,FALSE)</f>
        <v>21452309.206248101</v>
      </c>
      <c r="X550" s="1">
        <f>VLOOKUP($E550,[1]AllProteinsNorm!$A$1:$Q$3226,12,FALSE)</f>
        <v>17666613.012886502</v>
      </c>
      <c r="Y550" s="29">
        <f>VLOOKUP($E550,[1]AllProteinsNorm!$A$1:$Q$3226,14,FALSE)</f>
        <v>21716111.489069499</v>
      </c>
      <c r="Z550" s="25">
        <f t="shared" ref="Z550:AN566" si="89">K550/AVERAGE($K550:$O550)</f>
        <v>0.93076153131344275</v>
      </c>
      <c r="AA550" s="1">
        <f t="shared" si="89"/>
        <v>0.96085081381076198</v>
      </c>
      <c r="AB550" s="1">
        <f t="shared" si="89"/>
        <v>0.98012208689697822</v>
      </c>
      <c r="AC550" s="1">
        <f t="shared" si="89"/>
        <v>1.0614572433919509</v>
      </c>
      <c r="AD550" s="1">
        <f t="shared" si="89"/>
        <v>1.0668083245868665</v>
      </c>
      <c r="AE550" s="1">
        <f t="shared" si="89"/>
        <v>1.0445291897245212</v>
      </c>
      <c r="AF550" s="1">
        <f t="shared" si="89"/>
        <v>0.86245901484327503</v>
      </c>
      <c r="AG550" s="1">
        <f t="shared" si="89"/>
        <v>0.84977649078630868</v>
      </c>
      <c r="AH550" s="1">
        <f t="shared" si="89"/>
        <v>1.0917554354061703</v>
      </c>
      <c r="AI550" s="1">
        <f t="shared" si="89"/>
        <v>0.9392734040570182</v>
      </c>
      <c r="AJ550" s="1">
        <f t="shared" si="89"/>
        <v>1.1343711159620711</v>
      </c>
      <c r="AK550" s="1">
        <f t="shared" si="89"/>
        <v>0.95196884571410167</v>
      </c>
      <c r="AL550" s="1">
        <f t="shared" si="89"/>
        <v>1.0180093854512255</v>
      </c>
      <c r="AM550" s="1">
        <f t="shared" si="89"/>
        <v>0.83836092811001661</v>
      </c>
      <c r="AN550" s="29">
        <f t="shared" si="89"/>
        <v>1.0305280004513033</v>
      </c>
      <c r="AO550" s="1">
        <f t="shared" si="85"/>
        <v>1152745.8076836579</v>
      </c>
      <c r="AP550" s="1">
        <f t="shared" si="86"/>
        <v>2033671.3096051486</v>
      </c>
      <c r="AQ550" s="29">
        <f t="shared" si="87"/>
        <v>2056144.7343066959</v>
      </c>
    </row>
    <row r="551" spans="1:43" x14ac:dyDescent="0.2">
      <c r="A551" s="26"/>
      <c r="E551" s="25" t="s">
        <v>1084</v>
      </c>
      <c r="F551" s="26" t="s">
        <v>1085</v>
      </c>
      <c r="G551" s="1">
        <v>0.121706235890308</v>
      </c>
      <c r="H551" s="43">
        <v>0.52333474814280301</v>
      </c>
      <c r="I551" s="1">
        <f>VLOOKUP(F551,'[1]SUSMB vs SHAM all proteins sum'!$B$2:$E$3214,2,FALSE)</f>
        <v>0.57189711144369104</v>
      </c>
      <c r="J551" s="29">
        <f>VLOOKUP(F551,'[1]SUSMB vs SHAM all proteins sum'!$B$2:$E$3214,3,FALSE)</f>
        <v>0.83956588589491499</v>
      </c>
      <c r="K551" s="25">
        <f>VLOOKUP($E551,[1]AllProteinsNorm!$A$1:$Q$3226,4,FALSE)</f>
        <v>80156.848921061304</v>
      </c>
      <c r="L551" s="1">
        <f>VLOOKUP($E551,[1]AllProteinsNorm!$A$1:$Q$3226,5,FALSE)</f>
        <v>39252.819161946398</v>
      </c>
      <c r="M551" s="1">
        <f>VLOOKUP($E551,[1]AllProteinsNorm!$A$1:$Q$3226,10,FALSE)</f>
        <v>51003.725042843202</v>
      </c>
      <c r="N551" s="1">
        <f>VLOOKUP($E551,[1]AllProteinsNorm!$A$1:$Q$3226,11,FALSE)</f>
        <v>36963.559513282598</v>
      </c>
      <c r="O551" s="1">
        <f>VLOOKUP($E551,[1]AllProteinsNorm!$A$1:$Q$3226,15,FALSE)</f>
        <v>52519.7578456146</v>
      </c>
      <c r="P551" s="1">
        <f>VLOOKUP($E551,[1]AllProteinsNorm!$A$1:$Q$3226,6,FALSE)</f>
        <v>7076.9594649332703</v>
      </c>
      <c r="Q551" s="1">
        <f>VLOOKUP($E551,[1]AllProteinsNorm!$A$1:$Q$3226,8,FALSE)</f>
        <v>34226.139507195701</v>
      </c>
      <c r="R551" s="1">
        <f>VLOOKUP($E551,[1]AllProteinsNorm!$A$1:$Q$3226,13,FALSE)</f>
        <v>24198.807527259301</v>
      </c>
      <c r="S551" s="1">
        <f>VLOOKUP($E551,[1]AllProteinsNorm!$A$1:$Q$3226,16,FALSE)</f>
        <v>49752.401706794102</v>
      </c>
      <c r="T551" s="1">
        <f>VLOOKUP($E551,[1]AllProteinsNorm!$A$1:$Q$3226,17,FALSE)</f>
        <v>41936.782352192902</v>
      </c>
      <c r="U551" s="1">
        <f>VLOOKUP($E551,[1]AllProteinsNorm!$A$1:$Q$3226,3,FALSE)</f>
        <v>73548.823626369805</v>
      </c>
      <c r="V551" s="1">
        <f>VLOOKUP($E551,[1]AllProteinsNorm!$A$1:$Q$3226,7,FALSE)</f>
        <v>17291.3420036227</v>
      </c>
      <c r="W551" s="1">
        <f>VLOOKUP($E551,[1]AllProteinsNorm!$A$1:$Q$3226,9,FALSE)</f>
        <v>70157.065828417501</v>
      </c>
      <c r="X551" s="1">
        <f>VLOOKUP($E551,[1]AllProteinsNorm!$A$1:$Q$3226,12,FALSE)</f>
        <v>36857.592355323301</v>
      </c>
      <c r="Y551" s="29">
        <f>VLOOKUP($E551,[1]AllProteinsNorm!$A$1:$Q$3226,14,FALSE)</f>
        <v>39516.729418363902</v>
      </c>
      <c r="Z551" s="25">
        <f t="shared" si="89"/>
        <v>1.5420904860926523</v>
      </c>
      <c r="AA551" s="1">
        <f t="shared" si="89"/>
        <v>0.75516190814292605</v>
      </c>
      <c r="AB551" s="1">
        <f t="shared" si="89"/>
        <v>0.9812306771354139</v>
      </c>
      <c r="AC551" s="1">
        <f t="shared" si="89"/>
        <v>0.71112018779190711</v>
      </c>
      <c r="AD551" s="1">
        <f t="shared" si="89"/>
        <v>1.0103967408371006</v>
      </c>
      <c r="AE551" s="1">
        <f t="shared" si="89"/>
        <v>0.13614946206386436</v>
      </c>
      <c r="AF551" s="1">
        <f t="shared" si="89"/>
        <v>0.65845657383193856</v>
      </c>
      <c r="AG551" s="1">
        <f t="shared" si="89"/>
        <v>0.46554662970002064</v>
      </c>
      <c r="AH551" s="1">
        <f t="shared" si="89"/>
        <v>0.95715720322119646</v>
      </c>
      <c r="AI551" s="1">
        <f t="shared" si="89"/>
        <v>0.80679709785426346</v>
      </c>
      <c r="AJ551" s="1">
        <f t="shared" si="89"/>
        <v>1.4149625728080537</v>
      </c>
      <c r="AK551" s="1">
        <f t="shared" si="89"/>
        <v>0.33265796191440122</v>
      </c>
      <c r="AL551" s="1">
        <f t="shared" si="89"/>
        <v>1.3497105388052733</v>
      </c>
      <c r="AM551" s="1">
        <f t="shared" si="89"/>
        <v>0.70908154794606892</v>
      </c>
      <c r="AN551" s="29">
        <f t="shared" si="89"/>
        <v>0.76023912239325786</v>
      </c>
      <c r="AO551" s="1">
        <f t="shared" si="85"/>
        <v>15379.557088912878</v>
      </c>
      <c r="AP551" s="1">
        <f t="shared" si="86"/>
        <v>14827.553176696489</v>
      </c>
      <c r="AQ551" s="29">
        <f t="shared" si="87"/>
        <v>21360.884870031521</v>
      </c>
    </row>
    <row r="552" spans="1:43" x14ac:dyDescent="0.2">
      <c r="A552" s="26"/>
      <c r="E552" s="25" t="s">
        <v>1086</v>
      </c>
      <c r="F552" s="26" t="s">
        <v>1087</v>
      </c>
      <c r="G552" s="1">
        <v>0.95282771330638705</v>
      </c>
      <c r="H552" s="1">
        <v>0.99500094722782595</v>
      </c>
      <c r="I552" s="1">
        <f>VLOOKUP(F552,'[1]SUSMB vs SHAM all proteins sum'!$B$2:$E$3214,2,FALSE)</f>
        <v>0.83632640293490201</v>
      </c>
      <c r="J552" s="29">
        <f>VLOOKUP(F552,'[1]SUSMB vs SHAM all proteins sum'!$B$2:$E$3214,3,FALSE)</f>
        <v>0.98125662313352402</v>
      </c>
      <c r="K552" s="25">
        <f>VLOOKUP($E552,[1]AllProteinsNorm!$A$1:$Q$3226,4,FALSE)</f>
        <v>31978375.143629901</v>
      </c>
      <c r="L552" s="1">
        <f>VLOOKUP($E552,[1]AllProteinsNorm!$A$1:$Q$3226,5,FALSE)</f>
        <v>37534416.673341997</v>
      </c>
      <c r="M552" s="1">
        <f>VLOOKUP($E552,[1]AllProteinsNorm!$A$1:$Q$3226,10,FALSE)</f>
        <v>31070127.6852438</v>
      </c>
      <c r="N552" s="1">
        <f>VLOOKUP($E552,[1]AllProteinsNorm!$A$1:$Q$3226,11,FALSE)</f>
        <v>30494363.845758598</v>
      </c>
      <c r="O552" s="1">
        <f>VLOOKUP($E552,[1]AllProteinsNorm!$A$1:$Q$3226,15,FALSE)</f>
        <v>25381044.598808799</v>
      </c>
      <c r="P552" s="1">
        <f>VLOOKUP($E552,[1]AllProteinsNorm!$A$1:$Q$3226,6,FALSE)</f>
        <v>33492453.807482298</v>
      </c>
      <c r="Q552" s="1">
        <f>VLOOKUP($E552,[1]AllProteinsNorm!$A$1:$Q$3226,8,FALSE)</f>
        <v>26072321.296163399</v>
      </c>
      <c r="R552" s="1">
        <f>VLOOKUP($E552,[1]AllProteinsNorm!$A$1:$Q$3226,13,FALSE)</f>
        <v>32608800.986984901</v>
      </c>
      <c r="S552" s="1">
        <f>VLOOKUP($E552,[1]AllProteinsNorm!$A$1:$Q$3226,16,FALSE)</f>
        <v>34586888.508340403</v>
      </c>
      <c r="T552" s="1">
        <f>VLOOKUP($E552,[1]AllProteinsNorm!$A$1:$Q$3226,17,FALSE)</f>
        <v>28582660.584654599</v>
      </c>
      <c r="U552" s="1">
        <f>VLOOKUP($E552,[1]AllProteinsNorm!$A$1:$Q$3226,3,FALSE)</f>
        <v>24955484.387809802</v>
      </c>
      <c r="V552" s="1">
        <f>VLOOKUP($E552,[1]AllProteinsNorm!$A$1:$Q$3226,7,FALSE)</f>
        <v>31344174.0063444</v>
      </c>
      <c r="W552" s="1">
        <f>VLOOKUP($E552,[1]AllProteinsNorm!$A$1:$Q$3226,9,FALSE)</f>
        <v>33759656.990079902</v>
      </c>
      <c r="X552" s="1">
        <f>VLOOKUP($E552,[1]AllProteinsNorm!$A$1:$Q$3226,12,FALSE)</f>
        <v>28145104.702883299</v>
      </c>
      <c r="Y552" s="29">
        <f>VLOOKUP($E552,[1]AllProteinsNorm!$A$1:$Q$3226,14,FALSE)</f>
        <v>35330310.135364801</v>
      </c>
      <c r="Z552" s="25">
        <f t="shared" si="89"/>
        <v>1.0219454458987589</v>
      </c>
      <c r="AA552" s="1">
        <f t="shared" si="89"/>
        <v>1.1995020388466875</v>
      </c>
      <c r="AB552" s="1">
        <f t="shared" si="89"/>
        <v>0.9929202265222925</v>
      </c>
      <c r="AC552" s="1">
        <f t="shared" si="89"/>
        <v>0.97452031623816116</v>
      </c>
      <c r="AD552" s="1">
        <f t="shared" si="89"/>
        <v>0.81111197249409994</v>
      </c>
      <c r="AE552" s="1">
        <f t="shared" si="89"/>
        <v>1.0703314501377723</v>
      </c>
      <c r="AF552" s="1">
        <f t="shared" si="89"/>
        <v>0.83320337237118813</v>
      </c>
      <c r="AG552" s="1">
        <f t="shared" si="89"/>
        <v>1.042092211226886</v>
      </c>
      <c r="AH552" s="1">
        <f t="shared" si="89"/>
        <v>1.1053067280670608</v>
      </c>
      <c r="AI552" s="1">
        <f t="shared" si="89"/>
        <v>0.91342726717546652</v>
      </c>
      <c r="AJ552" s="1">
        <f t="shared" si="89"/>
        <v>0.79751217833217636</v>
      </c>
      <c r="AK552" s="1">
        <f t="shared" si="89"/>
        <v>1.0016780320254235</v>
      </c>
      <c r="AL552" s="1">
        <f t="shared" si="89"/>
        <v>1.0788705667864076</v>
      </c>
      <c r="AM552" s="1">
        <f t="shared" si="89"/>
        <v>0.89944412266940577</v>
      </c>
      <c r="AN552" s="29">
        <f t="shared" si="89"/>
        <v>1.1290645438631386</v>
      </c>
      <c r="AO552" s="1">
        <f t="shared" si="85"/>
        <v>3874628.2587040113</v>
      </c>
      <c r="AP552" s="1">
        <f t="shared" si="86"/>
        <v>3217711.4863928496</v>
      </c>
      <c r="AQ552" s="29">
        <f t="shared" si="87"/>
        <v>3761460.9224957265</v>
      </c>
    </row>
    <row r="553" spans="1:43" x14ac:dyDescent="0.2">
      <c r="A553" s="26"/>
      <c r="E553" s="25" t="s">
        <v>1088</v>
      </c>
      <c r="F553" s="26" t="s">
        <v>1089</v>
      </c>
      <c r="G553" s="1">
        <v>0.85305719920548195</v>
      </c>
      <c r="H553" s="1">
        <v>0.98195636738631698</v>
      </c>
      <c r="I553" s="1">
        <f>VLOOKUP(F553,'[1]SUSMB vs SHAM all proteins sum'!$B$2:$E$3214,2,FALSE)</f>
        <v>0.65153881756700704</v>
      </c>
      <c r="J553" s="29">
        <f>VLOOKUP(F553,'[1]SUSMB vs SHAM all proteins sum'!$B$2:$E$3214,3,FALSE)</f>
        <v>1.05143807819544</v>
      </c>
      <c r="K553" s="25">
        <f>VLOOKUP($E553,[1]AllProteinsNorm!$A$1:$Q$3226,4,FALSE)</f>
        <v>227648.31760752801</v>
      </c>
      <c r="L553" s="1">
        <f>VLOOKUP($E553,[1]AllProteinsNorm!$A$1:$Q$3226,5,FALSE)</f>
        <v>286839.62962317403</v>
      </c>
      <c r="M553" s="1">
        <f>VLOOKUP($E553,[1]AllProteinsNorm!$A$1:$Q$3226,10,FALSE)</f>
        <v>238790.419018304</v>
      </c>
      <c r="N553" s="1">
        <f>VLOOKUP($E553,[1]AllProteinsNorm!$A$1:$Q$3226,11,FALSE)</f>
        <v>192454.914291411</v>
      </c>
      <c r="O553" s="1">
        <f>VLOOKUP($E553,[1]AllProteinsNorm!$A$1:$Q$3226,15,FALSE)</f>
        <v>216555.97165818</v>
      </c>
      <c r="P553" s="1">
        <f>VLOOKUP($E553,[1]AllProteinsNorm!$A$1:$Q$3226,6,FALSE)</f>
        <v>220402.88320984101</v>
      </c>
      <c r="Q553" s="1">
        <f>VLOOKUP($E553,[1]AllProteinsNorm!$A$1:$Q$3226,8,FALSE)</f>
        <v>225034.54027772899</v>
      </c>
      <c r="R553" s="1">
        <f>VLOOKUP($E553,[1]AllProteinsNorm!$A$1:$Q$3226,13,FALSE)</f>
        <v>197400.983027846</v>
      </c>
      <c r="S553" s="1">
        <f>VLOOKUP($E553,[1]AllProteinsNorm!$A$1:$Q$3226,16,FALSE)</f>
        <v>293553.05950703198</v>
      </c>
      <c r="T553" s="1">
        <f>VLOOKUP($E553,[1]AllProteinsNorm!$A$1:$Q$3226,17,FALSE)</f>
        <v>206432.58074238201</v>
      </c>
      <c r="U553" s="1">
        <f>VLOOKUP($E553,[1]AllProteinsNorm!$A$1:$Q$3226,3,FALSE)</f>
        <v>255474.31663004999</v>
      </c>
      <c r="V553" s="1">
        <f>VLOOKUP($E553,[1]AllProteinsNorm!$A$1:$Q$3226,7,FALSE)</f>
        <v>179432.52244419901</v>
      </c>
      <c r="W553" s="1">
        <f>VLOOKUP($E553,[1]AllProteinsNorm!$A$1:$Q$3226,9,FALSE)</f>
        <v>242240.005172579</v>
      </c>
      <c r="X553" s="1">
        <f>VLOOKUP($E553,[1]AllProteinsNorm!$A$1:$Q$3226,12,FALSE)</f>
        <v>248542.905050876</v>
      </c>
      <c r="Y553" s="29">
        <f>VLOOKUP($E553,[1]AllProteinsNorm!$A$1:$Q$3226,14,FALSE)</f>
        <v>302581.60673453001</v>
      </c>
      <c r="Z553" s="25">
        <f t="shared" si="89"/>
        <v>0.9793100864389237</v>
      </c>
      <c r="AA553" s="1">
        <f t="shared" si="89"/>
        <v>1.2339425365957122</v>
      </c>
      <c r="AB553" s="1">
        <f t="shared" si="89"/>
        <v>1.0272417927233082</v>
      </c>
      <c r="AC553" s="1">
        <f t="shared" si="89"/>
        <v>0.82791316329976172</v>
      </c>
      <c r="AD553" s="1">
        <f t="shared" si="89"/>
        <v>0.93159242094229444</v>
      </c>
      <c r="AE553" s="1">
        <f t="shared" si="89"/>
        <v>0.9481412771946609</v>
      </c>
      <c r="AF553" s="1">
        <f t="shared" si="89"/>
        <v>0.96806599498382861</v>
      </c>
      <c r="AG553" s="1">
        <f t="shared" si="89"/>
        <v>0.84919043454303866</v>
      </c>
      <c r="AH553" s="1">
        <f t="shared" si="89"/>
        <v>1.2628227394847897</v>
      </c>
      <c r="AI553" s="1">
        <f t="shared" si="89"/>
        <v>0.88804305964239216</v>
      </c>
      <c r="AJ553" s="1">
        <f t="shared" si="89"/>
        <v>1.0990135035095285</v>
      </c>
      <c r="AK553" s="1">
        <f t="shared" si="89"/>
        <v>0.77189271992657082</v>
      </c>
      <c r="AL553" s="1">
        <f t="shared" si="89"/>
        <v>1.0420814126705362</v>
      </c>
      <c r="AM553" s="1">
        <f t="shared" si="89"/>
        <v>1.069195574942855</v>
      </c>
      <c r="AN553" s="29">
        <f t="shared" si="89"/>
        <v>1.3016622418307831</v>
      </c>
      <c r="AO553" s="1">
        <f t="shared" si="85"/>
        <v>31220.876308306502</v>
      </c>
      <c r="AP553" s="1">
        <f t="shared" si="86"/>
        <v>33951.648297808119</v>
      </c>
      <c r="AQ553" s="29">
        <f t="shared" si="87"/>
        <v>39350.92438460909</v>
      </c>
    </row>
    <row r="554" spans="1:43" x14ac:dyDescent="0.2">
      <c r="A554" s="26"/>
      <c r="E554" s="25" t="s">
        <v>1090</v>
      </c>
      <c r="F554" s="26" t="s">
        <v>1091</v>
      </c>
      <c r="G554" s="1">
        <v>0.61842333562118401</v>
      </c>
      <c r="H554" s="1">
        <v>0.87921806592035301</v>
      </c>
      <c r="I554" s="1">
        <f>VLOOKUP(F554,'[1]SUSMB vs SHAM all proteins sum'!$B$2:$E$3214,2,FALSE)</f>
        <v>0.43834143758205002</v>
      </c>
      <c r="J554" s="29">
        <f>VLOOKUP(F554,'[1]SUSMB vs SHAM all proteins sum'!$B$2:$E$3214,3,FALSE)</f>
        <v>1.11442222321979</v>
      </c>
      <c r="K554" s="25">
        <f>VLOOKUP($E554,[1]AllProteinsNorm!$A$1:$Q$3226,4,FALSE)</f>
        <v>46988.799193528997</v>
      </c>
      <c r="L554" s="1">
        <f>VLOOKUP($E554,[1]AllProteinsNorm!$A$1:$Q$3226,5,FALSE)</f>
        <v>58209.827276029297</v>
      </c>
      <c r="M554" s="1">
        <f>VLOOKUP($E554,[1]AllProteinsNorm!$A$1:$Q$3226,10,FALSE)</f>
        <v>41789.421212875997</v>
      </c>
      <c r="N554" s="1">
        <f>VLOOKUP($E554,[1]AllProteinsNorm!$A$1:$Q$3226,11,FALSE)</f>
        <v>38411.113468735399</v>
      </c>
      <c r="O554" s="1">
        <f>VLOOKUP($E554,[1]AllProteinsNorm!$A$1:$Q$3226,15,FALSE)</f>
        <v>39786.071351443199</v>
      </c>
      <c r="P554" s="1">
        <f>VLOOKUP($E554,[1]AllProteinsNorm!$A$1:$Q$3226,6,FALSE)</f>
        <v>43064.616350741599</v>
      </c>
      <c r="Q554" s="1">
        <f>VLOOKUP($E554,[1]AllProteinsNorm!$A$1:$Q$3226,8,FALSE)</f>
        <v>45095.650129229398</v>
      </c>
      <c r="R554" s="1">
        <f>VLOOKUP($E554,[1]AllProteinsNorm!$A$1:$Q$3226,13,FALSE)</f>
        <v>15828.8047680483</v>
      </c>
      <c r="S554" s="1">
        <f>VLOOKUP($E554,[1]AllProteinsNorm!$A$1:$Q$3226,16,FALSE)</f>
        <v>64003.928049217197</v>
      </c>
      <c r="T554" s="1">
        <f>VLOOKUP($E554,[1]AllProteinsNorm!$A$1:$Q$3226,17,FALSE)</f>
        <v>46646.385583789197</v>
      </c>
      <c r="U554" s="1">
        <f>VLOOKUP($E554,[1]AllProteinsNorm!$A$1:$Q$3226,3,FALSE)</f>
        <v>37948.291658269103</v>
      </c>
      <c r="V554" s="1">
        <f>VLOOKUP($E554,[1]AllProteinsNorm!$A$1:$Q$3226,7,FALSE)</f>
        <v>56717.446706759802</v>
      </c>
      <c r="W554" s="1">
        <f>VLOOKUP($E554,[1]AllProteinsNorm!$A$1:$Q$3226,9,FALSE)</f>
        <v>59896.829578387304</v>
      </c>
      <c r="X554" s="1">
        <f>VLOOKUP($E554,[1]AllProteinsNorm!$A$1:$Q$3226,12,FALSE)</f>
        <v>38054.557765400197</v>
      </c>
      <c r="Y554" s="29">
        <f>VLOOKUP($E554,[1]AllProteinsNorm!$A$1:$Q$3226,14,FALSE)</f>
        <v>61203.234041776399</v>
      </c>
      <c r="Z554" s="25">
        <f t="shared" si="89"/>
        <v>1.0433366049655095</v>
      </c>
      <c r="AA554" s="1">
        <f t="shared" si="89"/>
        <v>1.2924876695756211</v>
      </c>
      <c r="AB554" s="1">
        <f t="shared" si="89"/>
        <v>0.92788991419299904</v>
      </c>
      <c r="AC554" s="1">
        <f t="shared" si="89"/>
        <v>0.85287816260974636</v>
      </c>
      <c r="AD554" s="1">
        <f t="shared" si="89"/>
        <v>0.88340764865612487</v>
      </c>
      <c r="AE554" s="1">
        <f t="shared" si="89"/>
        <v>0.95620427396902929</v>
      </c>
      <c r="AF554" s="1">
        <f t="shared" si="89"/>
        <v>1.0013012316139813</v>
      </c>
      <c r="AG554" s="1">
        <f t="shared" si="89"/>
        <v>0.35146187412322066</v>
      </c>
      <c r="AH554" s="1">
        <f t="shared" si="89"/>
        <v>1.421139551157613</v>
      </c>
      <c r="AI554" s="1">
        <f t="shared" si="89"/>
        <v>1.0357336727941953</v>
      </c>
      <c r="AJ554" s="1">
        <f t="shared" si="89"/>
        <v>0.8426016936485563</v>
      </c>
      <c r="AK554" s="1">
        <f t="shared" si="89"/>
        <v>1.2593509369248204</v>
      </c>
      <c r="AL554" s="1">
        <f t="shared" si="89"/>
        <v>1.3299457720366346</v>
      </c>
      <c r="AM554" s="1">
        <f t="shared" si="89"/>
        <v>0.8449612202025425</v>
      </c>
      <c r="AN554" s="29">
        <f t="shared" si="89"/>
        <v>1.3589531018883809</v>
      </c>
      <c r="AO554" s="1">
        <f t="shared" si="85"/>
        <v>7202.142604824714</v>
      </c>
      <c r="AP554" s="1">
        <f t="shared" si="86"/>
        <v>15473.234230368958</v>
      </c>
      <c r="AQ554" s="29">
        <f t="shared" si="87"/>
        <v>10522.376284529424</v>
      </c>
    </row>
    <row r="555" spans="1:43" x14ac:dyDescent="0.2">
      <c r="A555" s="26"/>
      <c r="E555" s="25" t="s">
        <v>1092</v>
      </c>
      <c r="F555" s="26" t="s">
        <v>1093</v>
      </c>
      <c r="G555" s="1">
        <v>0.49193139878109399</v>
      </c>
      <c r="H555" s="1">
        <v>0.70017306235965804</v>
      </c>
      <c r="I555" s="1">
        <f>VLOOKUP(F555,'[1]SUSMB vs SHAM all proteins sum'!$B$2:$E$3214,2,FALSE)</f>
        <v>0.781415679550585</v>
      </c>
      <c r="J555" s="29">
        <f>VLOOKUP(F555,'[1]SUSMB vs SHAM all proteins sum'!$B$2:$E$3214,3,FALSE)</f>
        <v>0.87300411997744098</v>
      </c>
      <c r="K555" s="25">
        <f>VLOOKUP($E555,[1]AllProteinsNorm!$A$1:$Q$3226,4,FALSE)</f>
        <v>6824.90316318435</v>
      </c>
      <c r="L555" s="1">
        <f>VLOOKUP($E555,[1]AllProteinsNorm!$A$1:$Q$3226,5,FALSE)</f>
        <v>4179.2793435781696</v>
      </c>
      <c r="M555" s="1">
        <f>VLOOKUP($E555,[1]AllProteinsNorm!$A$1:$Q$3226,10,FALSE)</f>
        <v>4129.0865289264602</v>
      </c>
      <c r="N555" s="1">
        <f>VLOOKUP($E555,[1]AllProteinsNorm!$A$1:$Q$3226,11,FALSE)</f>
        <v>8942.7403441989609</v>
      </c>
      <c r="O555" s="1">
        <f>VLOOKUP($E555,[1]AllProteinsNorm!$A$1:$Q$3226,15,FALSE)</f>
        <v>3557.0323392150699</v>
      </c>
      <c r="P555" s="1">
        <f>VLOOKUP($E555,[1]AllProteinsNorm!$A$1:$Q$3226,6,FALSE)</f>
        <v>5381.3225790843899</v>
      </c>
      <c r="Q555" s="1">
        <f>VLOOKUP($E555,[1]AllProteinsNorm!$A$1:$Q$3226,8,FALSE)</f>
        <v>6364.7506584637104</v>
      </c>
      <c r="R555" s="1">
        <f>VLOOKUP($E555,[1]AllProteinsNorm!$A$1:$Q$3226,13,FALSE)</f>
        <v>3494.2870045906998</v>
      </c>
      <c r="S555" s="1">
        <f>VLOOKUP($E555,[1]AllProteinsNorm!$A$1:$Q$3226,16,FALSE)</f>
        <v>8444.1815981749005</v>
      </c>
      <c r="T555" s="1">
        <f>VLOOKUP($E555,[1]AllProteinsNorm!$A$1:$Q$3226,17,FALSE)</f>
        <v>623.80772027188402</v>
      </c>
      <c r="U555" s="1">
        <f>VLOOKUP($E555,[1]AllProteinsNorm!$A$1:$Q$3226,3,FALSE)</f>
        <v>8269.4381751598794</v>
      </c>
      <c r="V555" s="1">
        <f>VLOOKUP($E555,[1]AllProteinsNorm!$A$1:$Q$3226,7,FALSE)</f>
        <v>7873.25634859817</v>
      </c>
      <c r="W555" s="1">
        <f>VLOOKUP($E555,[1]AllProteinsNorm!$A$1:$Q$3226,9,FALSE)</f>
        <v>8494.3830333623391</v>
      </c>
      <c r="X555" s="1">
        <f>VLOOKUP($E555,[1]AllProteinsNorm!$A$1:$Q$3226,12,FALSE)</f>
        <v>4028.8657419559499</v>
      </c>
      <c r="Y555" s="29">
        <f>VLOOKUP($E555,[1]AllProteinsNorm!$A$1:$Q$3226,14,FALSE)</f>
        <v>852.60278472535401</v>
      </c>
      <c r="Z555" s="25">
        <f t="shared" si="89"/>
        <v>1.2349171026051438</v>
      </c>
      <c r="AA555" s="1">
        <f t="shared" si="89"/>
        <v>0.75621051530657046</v>
      </c>
      <c r="AB555" s="1">
        <f t="shared" si="89"/>
        <v>0.74712848677675237</v>
      </c>
      <c r="AC555" s="1">
        <f t="shared" si="89"/>
        <v>1.6181244965907517</v>
      </c>
      <c r="AD555" s="1">
        <f t="shared" si="89"/>
        <v>0.64361939872078144</v>
      </c>
      <c r="AE555" s="1">
        <f t="shared" si="89"/>
        <v>0.97371158661918589</v>
      </c>
      <c r="AF555" s="1">
        <f t="shared" si="89"/>
        <v>1.1516558189943475</v>
      </c>
      <c r="AG555" s="1">
        <f t="shared" si="89"/>
        <v>0.63226608205333079</v>
      </c>
      <c r="AH555" s="1">
        <f t="shared" si="89"/>
        <v>1.5279138800592751</v>
      </c>
      <c r="AI555" s="1">
        <f t="shared" si="89"/>
        <v>0.11287351689565163</v>
      </c>
      <c r="AJ555" s="1">
        <f t="shared" si="89"/>
        <v>1.4962953154453369</v>
      </c>
      <c r="AK555" s="1">
        <f t="shared" si="89"/>
        <v>1.4246090655947052</v>
      </c>
      <c r="AL555" s="1">
        <f t="shared" si="89"/>
        <v>1.5369974684129839</v>
      </c>
      <c r="AM555" s="1">
        <f t="shared" si="89"/>
        <v>0.72899425675074214</v>
      </c>
      <c r="AN555" s="29">
        <f t="shared" si="89"/>
        <v>0.1542723369711306</v>
      </c>
      <c r="AO555" s="1">
        <f t="shared" si="85"/>
        <v>2049.5423673548676</v>
      </c>
      <c r="AP555" s="1">
        <f t="shared" si="86"/>
        <v>2653.0319477130797</v>
      </c>
      <c r="AQ555" s="29">
        <f t="shared" si="87"/>
        <v>3007.1945223390444</v>
      </c>
    </row>
    <row r="556" spans="1:43" x14ac:dyDescent="0.2">
      <c r="A556" s="26"/>
      <c r="E556" s="25" t="s">
        <v>1094</v>
      </c>
      <c r="F556" s="26" t="s">
        <v>1095</v>
      </c>
      <c r="G556" s="1">
        <v>0.333680117951352</v>
      </c>
      <c r="H556" s="1">
        <v>1.0930857158204199</v>
      </c>
      <c r="I556" s="1">
        <f>VLOOKUP(F556,'[1]SUSMB vs SHAM all proteins sum'!$B$2:$E$3214,2,FALSE)</f>
        <v>0.34296249066256002</v>
      </c>
      <c r="J556" s="29">
        <f>VLOOKUP(F556,'[1]SUSMB vs SHAM all proteins sum'!$B$2:$E$3214,3,FALSE)</f>
        <v>0.93068772513200804</v>
      </c>
      <c r="K556" s="25">
        <f>VLOOKUP($E556,[1]AllProteinsNorm!$A$1:$Q$3226,4,FALSE)</f>
        <v>531502.03940147697</v>
      </c>
      <c r="L556" s="1">
        <f>VLOOKUP($E556,[1]AllProteinsNorm!$A$1:$Q$3226,5,FALSE)</f>
        <v>381844.116411453</v>
      </c>
      <c r="M556" s="1">
        <f>VLOOKUP($E556,[1]AllProteinsNorm!$A$1:$Q$3226,10,FALSE)</f>
        <v>472787.88648520998</v>
      </c>
      <c r="N556" s="1">
        <f>VLOOKUP($E556,[1]AllProteinsNorm!$A$1:$Q$3226,11,FALSE)</f>
        <v>479482.28645804699</v>
      </c>
      <c r="O556" s="1">
        <f>VLOOKUP($E556,[1]AllProteinsNorm!$A$1:$Q$3226,15,FALSE)</f>
        <v>546396.40482618497</v>
      </c>
      <c r="P556" s="1">
        <f>VLOOKUP($E556,[1]AllProteinsNorm!$A$1:$Q$3226,6,FALSE)</f>
        <v>559550.73706940503</v>
      </c>
      <c r="Q556" s="1">
        <f>VLOOKUP($E556,[1]AllProteinsNorm!$A$1:$Q$3226,8,FALSE)</f>
        <v>566447.35672097595</v>
      </c>
      <c r="R556" s="1">
        <f>VLOOKUP($E556,[1]AllProteinsNorm!$A$1:$Q$3226,13,FALSE)</f>
        <v>461523.72976799798</v>
      </c>
      <c r="S556" s="1">
        <f>VLOOKUP($E556,[1]AllProteinsNorm!$A$1:$Q$3226,16,FALSE)</f>
        <v>599869.35567535495</v>
      </c>
      <c r="T556" s="1">
        <f>VLOOKUP($E556,[1]AllProteinsNorm!$A$1:$Q$3226,17,FALSE)</f>
        <v>447053.12649301498</v>
      </c>
      <c r="U556" s="1">
        <f>VLOOKUP($E556,[1]AllProteinsNorm!$A$1:$Q$3226,3,FALSE)</f>
        <v>453097.81646812201</v>
      </c>
      <c r="V556" s="1">
        <f>VLOOKUP($E556,[1]AllProteinsNorm!$A$1:$Q$3226,7,FALSE)</f>
        <v>501015.34279202903</v>
      </c>
      <c r="W556" s="1">
        <f>VLOOKUP($E556,[1]AllProteinsNorm!$A$1:$Q$3226,9,FALSE)</f>
        <v>419646.04371348902</v>
      </c>
      <c r="X556" s="1">
        <f>VLOOKUP($E556,[1]AllProteinsNorm!$A$1:$Q$3226,12,FALSE)</f>
        <v>440952.49843848898</v>
      </c>
      <c r="Y556" s="29">
        <f>VLOOKUP($E556,[1]AllProteinsNorm!$A$1:$Q$3226,14,FALSE)</f>
        <v>417868.63504561101</v>
      </c>
      <c r="Z556" s="25">
        <f t="shared" si="89"/>
        <v>1.101781163924618</v>
      </c>
      <c r="AA556" s="1">
        <f t="shared" si="89"/>
        <v>0.79154664296554134</v>
      </c>
      <c r="AB556" s="1">
        <f t="shared" si="89"/>
        <v>0.98006921750992482</v>
      </c>
      <c r="AC556" s="1">
        <f t="shared" si="89"/>
        <v>0.99394642445753156</v>
      </c>
      <c r="AD556" s="1">
        <f t="shared" si="89"/>
        <v>1.1326565511423847</v>
      </c>
      <c r="AE556" s="1">
        <f t="shared" si="89"/>
        <v>1.1599249234442237</v>
      </c>
      <c r="AF556" s="1">
        <f t="shared" si="89"/>
        <v>1.1742213232010523</v>
      </c>
      <c r="AG556" s="1">
        <f t="shared" si="89"/>
        <v>0.95671909883023976</v>
      </c>
      <c r="AH556" s="1">
        <f t="shared" si="89"/>
        <v>1.2435037081757367</v>
      </c>
      <c r="AI556" s="1">
        <f t="shared" si="89"/>
        <v>0.92672215255895918</v>
      </c>
      <c r="AJ556" s="1">
        <f t="shared" si="89"/>
        <v>0.93925253826328614</v>
      </c>
      <c r="AK556" s="1">
        <f t="shared" si="89"/>
        <v>1.0385835360991453</v>
      </c>
      <c r="AL556" s="1">
        <f t="shared" si="89"/>
        <v>0.86990843346465663</v>
      </c>
      <c r="AM556" s="1">
        <f t="shared" si="89"/>
        <v>0.91407580959072532</v>
      </c>
      <c r="AN556" s="29">
        <f t="shared" si="89"/>
        <v>0.86622394075213649</v>
      </c>
      <c r="AO556" s="1">
        <f t="shared" si="85"/>
        <v>57825.498829564531</v>
      </c>
      <c r="AP556" s="1">
        <f t="shared" si="86"/>
        <v>60998.639690382515</v>
      </c>
      <c r="AQ556" s="29">
        <f t="shared" si="87"/>
        <v>30288.998966801093</v>
      </c>
    </row>
    <row r="557" spans="1:43" x14ac:dyDescent="0.2">
      <c r="A557" s="26"/>
      <c r="E557" s="25" t="s">
        <v>1096</v>
      </c>
      <c r="F557" s="26" t="s">
        <v>1097</v>
      </c>
      <c r="G557" s="1">
        <v>0.820559650659763</v>
      </c>
      <c r="H557" s="1">
        <v>1.0091106434578401</v>
      </c>
      <c r="I557" s="1">
        <f>VLOOKUP(F557,'[1]SUSMB vs SHAM all proteins sum'!$B$2:$E$3214,2,FALSE)</f>
        <v>0.20443105143257201</v>
      </c>
      <c r="J557" s="29">
        <f>VLOOKUP(F557,'[1]SUSMB vs SHAM all proteins sum'!$B$2:$E$3214,3,FALSE)</f>
        <v>0.92307135136532403</v>
      </c>
      <c r="K557" s="25">
        <f>VLOOKUP($E557,[1]AllProteinsNorm!$A$1:$Q$3226,4,FALSE)</f>
        <v>42942774.648378603</v>
      </c>
      <c r="L557" s="1">
        <f>VLOOKUP($E557,[1]AllProteinsNorm!$A$1:$Q$3226,5,FALSE)</f>
        <v>43177966.634084001</v>
      </c>
      <c r="M557" s="1">
        <f>VLOOKUP($E557,[1]AllProteinsNorm!$A$1:$Q$3226,10,FALSE)</f>
        <v>47046829.359526299</v>
      </c>
      <c r="N557" s="1">
        <f>VLOOKUP($E557,[1]AllProteinsNorm!$A$1:$Q$3226,11,FALSE)</f>
        <v>42037089.605384298</v>
      </c>
      <c r="O557" s="1">
        <f>VLOOKUP($E557,[1]AllProteinsNorm!$A$1:$Q$3226,15,FALSE)</f>
        <v>48301214.036907896</v>
      </c>
      <c r="P557" s="1">
        <f>VLOOKUP($E557,[1]AllProteinsNorm!$A$1:$Q$3226,6,FALSE)</f>
        <v>45470303.277496897</v>
      </c>
      <c r="Q557" s="1">
        <f>VLOOKUP($E557,[1]AllProteinsNorm!$A$1:$Q$3226,8,FALSE)</f>
        <v>46295193.019159898</v>
      </c>
      <c r="R557" s="1">
        <f>VLOOKUP($E557,[1]AllProteinsNorm!$A$1:$Q$3226,13,FALSE)</f>
        <v>48806396.997364998</v>
      </c>
      <c r="S557" s="1">
        <f>VLOOKUP($E557,[1]AllProteinsNorm!$A$1:$Q$3226,16,FALSE)</f>
        <v>41764560.432267196</v>
      </c>
      <c r="T557" s="1">
        <f>VLOOKUP($E557,[1]AllProteinsNorm!$A$1:$Q$3226,17,FALSE)</f>
        <v>43193545.782707803</v>
      </c>
      <c r="U557" s="1">
        <f>VLOOKUP($E557,[1]AllProteinsNorm!$A$1:$Q$3226,3,FALSE)</f>
        <v>34465784.065320998</v>
      </c>
      <c r="V557" s="1">
        <f>VLOOKUP($E557,[1]AllProteinsNorm!$A$1:$Q$3226,7,FALSE)</f>
        <v>44983004.696801201</v>
      </c>
      <c r="W557" s="1">
        <f>VLOOKUP($E557,[1]AllProteinsNorm!$A$1:$Q$3226,9,FALSE)</f>
        <v>41858086.288192503</v>
      </c>
      <c r="X557" s="1">
        <f>VLOOKUP($E557,[1]AllProteinsNorm!$A$1:$Q$3226,12,FALSE)</f>
        <v>45791137.881403998</v>
      </c>
      <c r="Y557" s="29">
        <f>VLOOKUP($E557,[1]AllProteinsNorm!$A$1:$Q$3226,14,FALSE)</f>
        <v>39944065.829045199</v>
      </c>
      <c r="Z557" s="25">
        <f t="shared" si="89"/>
        <v>0.96066322162429907</v>
      </c>
      <c r="AA557" s="1">
        <f t="shared" si="89"/>
        <v>0.96592464901314368</v>
      </c>
      <c r="AB557" s="1">
        <f t="shared" si="89"/>
        <v>1.0524741130447115</v>
      </c>
      <c r="AC557" s="1">
        <f t="shared" si="89"/>
        <v>0.94040234378619914</v>
      </c>
      <c r="AD557" s="1">
        <f t="shared" si="89"/>
        <v>1.0805356725316475</v>
      </c>
      <c r="AE557" s="1">
        <f t="shared" si="89"/>
        <v>1.0172060001354242</v>
      </c>
      <c r="AF557" s="1">
        <f t="shared" si="89"/>
        <v>1.03565942433075</v>
      </c>
      <c r="AG557" s="1">
        <f t="shared" si="89"/>
        <v>1.0918370077219375</v>
      </c>
      <c r="AH557" s="1">
        <f t="shared" si="89"/>
        <v>0.93430565451595504</v>
      </c>
      <c r="AI557" s="1">
        <f t="shared" si="89"/>
        <v>0.96627316666785168</v>
      </c>
      <c r="AJ557" s="1">
        <f t="shared" si="89"/>
        <v>0.77102635838294253</v>
      </c>
      <c r="AK557" s="1">
        <f t="shared" si="89"/>
        <v>1.0063047524108142</v>
      </c>
      <c r="AL557" s="1">
        <f t="shared" si="89"/>
        <v>0.93639790055254801</v>
      </c>
      <c r="AM557" s="1">
        <f t="shared" si="89"/>
        <v>1.0243833194102416</v>
      </c>
      <c r="AN557" s="29">
        <f t="shared" si="89"/>
        <v>0.89357977630242591</v>
      </c>
      <c r="AO557" s="1">
        <f t="shared" si="85"/>
        <v>2488849.6119295279</v>
      </c>
      <c r="AP557" s="1">
        <f t="shared" si="86"/>
        <v>2452041.3687770669</v>
      </c>
      <c r="AQ557" s="29">
        <f t="shared" si="87"/>
        <v>4062821.6405035355</v>
      </c>
    </row>
    <row r="558" spans="1:43" x14ac:dyDescent="0.2">
      <c r="A558" s="26"/>
      <c r="E558" s="25" t="s">
        <v>1098</v>
      </c>
      <c r="F558" s="26" t="s">
        <v>1099</v>
      </c>
      <c r="G558" s="1">
        <v>0.31367385694736599</v>
      </c>
      <c r="H558" s="1">
        <v>1.12904248211389</v>
      </c>
      <c r="I558" s="1">
        <f>VLOOKUP(F558,'[1]SUSMB vs SHAM all proteins sum'!$B$2:$E$3214,2,FALSE)</f>
        <v>0.65901342624348203</v>
      </c>
      <c r="J558" s="29">
        <f>VLOOKUP(F558,'[1]SUSMB vs SHAM all proteins sum'!$B$2:$E$3214,3,FALSE)</f>
        <v>1.05543359429325</v>
      </c>
      <c r="K558" s="25">
        <f>VLOOKUP($E558,[1]AllProteinsNorm!$A$1:$Q$3226,4,FALSE)</f>
        <v>284008.29025581299</v>
      </c>
      <c r="L558" s="1">
        <f>VLOOKUP($E558,[1]AllProteinsNorm!$A$1:$Q$3226,5,FALSE)</f>
        <v>200641.30769440901</v>
      </c>
      <c r="M558" s="1">
        <f>VLOOKUP($E558,[1]AllProteinsNorm!$A$1:$Q$3226,10,FALSE)</f>
        <v>276751.45926799002</v>
      </c>
      <c r="N558" s="1">
        <f>VLOOKUP($E558,[1]AllProteinsNorm!$A$1:$Q$3226,11,FALSE)</f>
        <v>209104.80701689699</v>
      </c>
      <c r="O558" s="1">
        <f>VLOOKUP($E558,[1]AllProteinsNorm!$A$1:$Q$3226,15,FALSE)</f>
        <v>357245.96827695199</v>
      </c>
      <c r="P558" s="1">
        <f>VLOOKUP($E558,[1]AllProteinsNorm!$A$1:$Q$3226,6,FALSE)</f>
        <v>262743.79571046802</v>
      </c>
      <c r="Q558" s="1">
        <f>VLOOKUP($E558,[1]AllProteinsNorm!$A$1:$Q$3226,8,FALSE)</f>
        <v>318950.543315513</v>
      </c>
      <c r="R558" s="1">
        <f>VLOOKUP($E558,[1]AllProteinsNorm!$A$1:$Q$3226,13,FALSE)</f>
        <v>302323.71463117498</v>
      </c>
      <c r="S558" s="1">
        <f>VLOOKUP($E558,[1]AllProteinsNorm!$A$1:$Q$3226,16,FALSE)</f>
        <v>274692.86497351399</v>
      </c>
      <c r="T558" s="1">
        <f>VLOOKUP($E558,[1]AllProteinsNorm!$A$1:$Q$3226,17,FALSE)</f>
        <v>310562.23681960901</v>
      </c>
      <c r="U558" s="1">
        <f>VLOOKUP($E558,[1]AllProteinsNorm!$A$1:$Q$3226,3,FALSE)</f>
        <v>302465.33994342998</v>
      </c>
      <c r="V558" s="1">
        <f>VLOOKUP($E558,[1]AllProteinsNorm!$A$1:$Q$3226,7,FALSE)</f>
        <v>238075.704206911</v>
      </c>
      <c r="W558" s="1">
        <f>VLOOKUP($E558,[1]AllProteinsNorm!$A$1:$Q$3226,9,FALSE)</f>
        <v>247938.308835081</v>
      </c>
      <c r="X558" s="1">
        <f>VLOOKUP($E558,[1]AllProteinsNorm!$A$1:$Q$3226,12,FALSE)</f>
        <v>299280.23602517502</v>
      </c>
      <c r="Y558" s="29">
        <f>VLOOKUP($E558,[1]AllProteinsNorm!$A$1:$Q$3226,14,FALSE)</f>
        <v>288745.24585995998</v>
      </c>
      <c r="Z558" s="25">
        <f t="shared" si="89"/>
        <v>1.0695081840650864</v>
      </c>
      <c r="AA558" s="1">
        <f t="shared" si="89"/>
        <v>0.75556780559964487</v>
      </c>
      <c r="AB558" s="1">
        <f t="shared" si="89"/>
        <v>1.0421806714602146</v>
      </c>
      <c r="AC558" s="1">
        <f t="shared" si="89"/>
        <v>0.78743934633205459</v>
      </c>
      <c r="AD558" s="1">
        <f t="shared" si="89"/>
        <v>1.3453039925429997</v>
      </c>
      <c r="AE558" s="1">
        <f t="shared" si="89"/>
        <v>0.98943111685775564</v>
      </c>
      <c r="AF558" s="1">
        <f t="shared" si="89"/>
        <v>1.2010924613527723</v>
      </c>
      <c r="AG558" s="1">
        <f t="shared" si="89"/>
        <v>1.138479749107892</v>
      </c>
      <c r="AH558" s="1">
        <f t="shared" si="89"/>
        <v>1.0344284912557964</v>
      </c>
      <c r="AI558" s="1">
        <f t="shared" si="89"/>
        <v>1.1695040790568367</v>
      </c>
      <c r="AJ558" s="1">
        <f t="shared" si="89"/>
        <v>1.1390130766047444</v>
      </c>
      <c r="AK558" s="1">
        <f t="shared" si="89"/>
        <v>0.89653690688748644</v>
      </c>
      <c r="AL558" s="1">
        <f t="shared" si="89"/>
        <v>0.93367714795765044</v>
      </c>
      <c r="AM558" s="1">
        <f t="shared" si="89"/>
        <v>1.1270187270574015</v>
      </c>
      <c r="AN558" s="29">
        <f t="shared" si="89"/>
        <v>1.0873464407639486</v>
      </c>
      <c r="AO558" s="1">
        <f t="shared" si="85"/>
        <v>57050.030524440815</v>
      </c>
      <c r="AP558" s="1">
        <f t="shared" si="86"/>
        <v>21520.834716104149</v>
      </c>
      <c r="AQ558" s="29">
        <f t="shared" si="87"/>
        <v>26937.306421840251</v>
      </c>
    </row>
    <row r="559" spans="1:43" x14ac:dyDescent="0.2">
      <c r="A559" s="26"/>
      <c r="E559" s="25" t="s">
        <v>1100</v>
      </c>
      <c r="F559" s="26" t="s">
        <v>1101</v>
      </c>
      <c r="G559" s="1">
        <v>0.26570953285802601</v>
      </c>
      <c r="H559" s="1">
        <v>0.85254727954145304</v>
      </c>
      <c r="I559" s="1">
        <f>VLOOKUP(F559,'[1]SUSMB vs SHAM all proteins sum'!$B$2:$E$3214,2,FALSE)</f>
        <v>0.68851284362106202</v>
      </c>
      <c r="J559" s="29">
        <f>VLOOKUP(F559,'[1]SUSMB vs SHAM all proteins sum'!$B$2:$E$3214,3,FALSE)</f>
        <v>1.0552603834884</v>
      </c>
      <c r="K559" s="25">
        <f>VLOOKUP($E559,[1]AllProteinsNorm!$A$1:$Q$3226,4,FALSE)</f>
        <v>43646443.984730497</v>
      </c>
      <c r="L559" s="1">
        <f>VLOOKUP($E559,[1]AllProteinsNorm!$A$1:$Q$3226,5,FALSE)</f>
        <v>65985646.944360599</v>
      </c>
      <c r="M559" s="1">
        <f>VLOOKUP($E559,[1]AllProteinsNorm!$A$1:$Q$3226,10,FALSE)</f>
        <v>44559053.991029799</v>
      </c>
      <c r="N559" s="1">
        <f>VLOOKUP($E559,[1]AllProteinsNorm!$A$1:$Q$3226,11,FALSE)</f>
        <v>63465080.884813301</v>
      </c>
      <c r="O559" s="1">
        <f>VLOOKUP($E559,[1]AllProteinsNorm!$A$1:$Q$3226,15,FALSE)</f>
        <v>43953335.110281199</v>
      </c>
      <c r="P559" s="1">
        <f>VLOOKUP($E559,[1]AllProteinsNorm!$A$1:$Q$3226,6,FALSE)</f>
        <v>53303736.545189299</v>
      </c>
      <c r="Q559" s="1">
        <f>VLOOKUP($E559,[1]AllProteinsNorm!$A$1:$Q$3226,8,FALSE)</f>
        <v>46712558.520661198</v>
      </c>
      <c r="R559" s="1">
        <f>VLOOKUP($E559,[1]AllProteinsNorm!$A$1:$Q$3226,13,FALSE)</f>
        <v>38773154.476242699</v>
      </c>
      <c r="S559" s="1">
        <f>VLOOKUP($E559,[1]AllProteinsNorm!$A$1:$Q$3226,16,FALSE)</f>
        <v>51655464.1101631</v>
      </c>
      <c r="T559" s="1">
        <f>VLOOKUP($E559,[1]AllProteinsNorm!$A$1:$Q$3226,17,FALSE)</f>
        <v>32330664.5687913</v>
      </c>
      <c r="U559" s="1">
        <f>VLOOKUP($E559,[1]AllProteinsNorm!$A$1:$Q$3226,3,FALSE)</f>
        <v>54280397.745714404</v>
      </c>
      <c r="V559" s="1">
        <f>VLOOKUP($E559,[1]AllProteinsNorm!$A$1:$Q$3226,7,FALSE)</f>
        <v>53365943.345494397</v>
      </c>
      <c r="W559" s="1">
        <f>VLOOKUP($E559,[1]AllProteinsNorm!$A$1:$Q$3226,9,FALSE)</f>
        <v>67575346.004028901</v>
      </c>
      <c r="X559" s="1">
        <f>VLOOKUP($E559,[1]AllProteinsNorm!$A$1:$Q$3226,12,FALSE)</f>
        <v>39741509.140782498</v>
      </c>
      <c r="Y559" s="29">
        <f>VLOOKUP($E559,[1]AllProteinsNorm!$A$1:$Q$3226,14,FALSE)</f>
        <v>60217026.3156657</v>
      </c>
      <c r="Z559" s="25">
        <f t="shared" si="89"/>
        <v>0.8341905363098675</v>
      </c>
      <c r="AA559" s="1">
        <f t="shared" si="89"/>
        <v>1.2611474655879602</v>
      </c>
      <c r="AB559" s="1">
        <f t="shared" si="89"/>
        <v>0.85163275063694766</v>
      </c>
      <c r="AC559" s="1">
        <f t="shared" si="89"/>
        <v>1.2129732694551938</v>
      </c>
      <c r="AD559" s="1">
        <f t="shared" si="89"/>
        <v>0.84005597801003085</v>
      </c>
      <c r="AE559" s="1">
        <f t="shared" si="89"/>
        <v>1.0187650703344213</v>
      </c>
      <c r="AF559" s="1">
        <f t="shared" si="89"/>
        <v>0.89279150114471917</v>
      </c>
      <c r="AG559" s="1">
        <f t="shared" si="89"/>
        <v>0.74105002777036555</v>
      </c>
      <c r="AH559" s="1">
        <f t="shared" si="89"/>
        <v>0.98726254364426758</v>
      </c>
      <c r="AI559" s="1">
        <f t="shared" si="89"/>
        <v>0.6179182529813827</v>
      </c>
      <c r="AJ559" s="1">
        <f t="shared" si="89"/>
        <v>1.0374314599936592</v>
      </c>
      <c r="AK559" s="1">
        <f t="shared" si="89"/>
        <v>1.0199539947775393</v>
      </c>
      <c r="AL559" s="1">
        <f t="shared" si="89"/>
        <v>1.2915305114924542</v>
      </c>
      <c r="AM559" s="1">
        <f t="shared" si="89"/>
        <v>0.75955765916487772</v>
      </c>
      <c r="AN559" s="29">
        <f t="shared" si="89"/>
        <v>1.1508949845908218</v>
      </c>
      <c r="AO559" s="1">
        <f t="shared" si="85"/>
        <v>10162939.08606899</v>
      </c>
      <c r="AP559" s="1">
        <f t="shared" si="86"/>
        <v>7930651.3580582021</v>
      </c>
      <c r="AQ559" s="29">
        <f t="shared" si="87"/>
        <v>9179975.0165356584</v>
      </c>
    </row>
    <row r="560" spans="1:43" x14ac:dyDescent="0.2">
      <c r="A560" s="26"/>
      <c r="E560" s="25" t="s">
        <v>1102</v>
      </c>
      <c r="F560" s="26" t="s">
        <v>1103</v>
      </c>
      <c r="G560" s="1">
        <v>0.35042927199690999</v>
      </c>
      <c r="H560" s="43">
        <v>0.48370317332541701</v>
      </c>
      <c r="I560" s="1">
        <f>VLOOKUP(F560,'[1]SUSMB vs SHAM all proteins sum'!$B$2:$E$3214,2,FALSE)</f>
        <v>0.41029053722814901</v>
      </c>
      <c r="J560" s="29">
        <f>VLOOKUP(F560,'[1]SUSMB vs SHAM all proteins sum'!$B$2:$E$3214,3,FALSE)</f>
        <v>1.56996375395418</v>
      </c>
      <c r="K560" s="25">
        <f>VLOOKUP($E560,[1]AllProteinsNorm!$A$1:$Q$3226,4,FALSE)</f>
        <v>8437.7271356463298</v>
      </c>
      <c r="L560" s="1">
        <f>VLOOKUP($E560,[1]AllProteinsNorm!$A$1:$Q$3226,5,FALSE)</f>
        <v>88159.813159413403</v>
      </c>
      <c r="M560" s="1">
        <f>VLOOKUP($E560,[1]AllProteinsNorm!$A$1:$Q$3226,10,FALSE)</f>
        <v>39580.101785886603</v>
      </c>
      <c r="N560" s="1">
        <f>VLOOKUP($E560,[1]AllProteinsNorm!$A$1:$Q$3226,11,FALSE)</f>
        <v>45172.916732492296</v>
      </c>
      <c r="O560" s="1">
        <f>VLOOKUP($E560,[1]AllProteinsNorm!$A$1:$Q$3226,15,FALSE)</f>
        <v>39381.722070613097</v>
      </c>
      <c r="P560" s="1">
        <f>VLOOKUP($E560,[1]AllProteinsNorm!$A$1:$Q$3226,6,FALSE)</f>
        <v>34701.956563836502</v>
      </c>
      <c r="Q560" s="1">
        <f>VLOOKUP($E560,[1]AllProteinsNorm!$A$1:$Q$3226,8,FALSE)</f>
        <v>2345.8885894180798</v>
      </c>
      <c r="R560" s="1">
        <f>VLOOKUP($E560,[1]AllProteinsNorm!$A$1:$Q$3226,13,FALSE)</f>
        <v>39997.564325724503</v>
      </c>
      <c r="S560" s="1">
        <f>VLOOKUP($E560,[1]AllProteinsNorm!$A$1:$Q$3226,16,FALSE)</f>
        <v>63392.745717371399</v>
      </c>
      <c r="T560" s="1">
        <f>VLOOKUP($E560,[1]AllProteinsNorm!$A$1:$Q$3226,17,FALSE)</f>
        <v>6719.0227345961202</v>
      </c>
      <c r="U560" s="1">
        <f>VLOOKUP($E560,[1]AllProteinsNorm!$A$1:$Q$3226,3,FALSE)</f>
        <v>84979.377571332807</v>
      </c>
      <c r="V560" s="1">
        <f>VLOOKUP($E560,[1]AllProteinsNorm!$A$1:$Q$3226,7,FALSE)</f>
        <v>85892.349826620601</v>
      </c>
      <c r="W560" s="1">
        <f>VLOOKUP($E560,[1]AllProteinsNorm!$A$1:$Q$3226,9,FALSE)</f>
        <v>66883.342278865806</v>
      </c>
      <c r="X560" s="1">
        <f>VLOOKUP($E560,[1]AllProteinsNorm!$A$1:$Q$3226,12,FALSE)</f>
        <v>13830.2775606538</v>
      </c>
      <c r="Y560" s="29">
        <f>VLOOKUP($E560,[1]AllProteinsNorm!$A$1:$Q$3226,14,FALSE)</f>
        <v>73990.6966618726</v>
      </c>
      <c r="Z560" s="25">
        <f t="shared" si="89"/>
        <v>0.19113033902092863</v>
      </c>
      <c r="AA560" s="1">
        <f t="shared" si="89"/>
        <v>1.9969850537113509</v>
      </c>
      <c r="AB560" s="1">
        <f t="shared" si="89"/>
        <v>0.89656351185619299</v>
      </c>
      <c r="AC560" s="1">
        <f t="shared" si="89"/>
        <v>1.0232512560367448</v>
      </c>
      <c r="AD560" s="1">
        <f t="shared" si="89"/>
        <v>0.8920698393747829</v>
      </c>
      <c r="AE560" s="1">
        <f t="shared" si="89"/>
        <v>0.78606437682907526</v>
      </c>
      <c r="AF560" s="1">
        <f t="shared" si="89"/>
        <v>5.3138774718917293E-2</v>
      </c>
      <c r="AG560" s="1">
        <f t="shared" si="89"/>
        <v>0.90601982105949397</v>
      </c>
      <c r="AH560" s="1">
        <f t="shared" si="89"/>
        <v>1.4359645418304476</v>
      </c>
      <c r="AI560" s="1">
        <f t="shared" si="89"/>
        <v>0.1521984620393052</v>
      </c>
      <c r="AJ560" s="1">
        <f t="shared" si="89"/>
        <v>1.9249422248296242</v>
      </c>
      <c r="AK560" s="1">
        <f t="shared" si="89"/>
        <v>1.945622758089899</v>
      </c>
      <c r="AL560" s="1">
        <f t="shared" si="89"/>
        <v>1.5150330982625713</v>
      </c>
      <c r="AM560" s="1">
        <f t="shared" si="89"/>
        <v>0.31328171632310309</v>
      </c>
      <c r="AN560" s="29">
        <f t="shared" si="89"/>
        <v>1.6760280001985552</v>
      </c>
      <c r="AO560" s="1">
        <f t="shared" si="85"/>
        <v>25522.134814360499</v>
      </c>
      <c r="AP560" s="1">
        <f t="shared" si="86"/>
        <v>22548.936149619567</v>
      </c>
      <c r="AQ560" s="29">
        <f t="shared" si="87"/>
        <v>26601.953098319223</v>
      </c>
    </row>
    <row r="561" spans="1:43" x14ac:dyDescent="0.2">
      <c r="A561" s="26"/>
      <c r="E561" s="25" t="s">
        <v>1104</v>
      </c>
      <c r="F561" s="26" t="s">
        <v>1105</v>
      </c>
      <c r="G561" s="1">
        <v>0.66550988657960297</v>
      </c>
      <c r="H561" s="1">
        <v>1.0271076652867199</v>
      </c>
      <c r="I561" s="1">
        <f>VLOOKUP(F561,'[1]SUSMB vs SHAM all proteins sum'!$B$2:$E$3214,2,FALSE)</f>
        <v>0.34219743599506602</v>
      </c>
      <c r="J561" s="29">
        <f>VLOOKUP(F561,'[1]SUSMB vs SHAM all proteins sum'!$B$2:$E$3214,3,FALSE)</f>
        <v>0.93921548491770601</v>
      </c>
      <c r="K561" s="25">
        <f>VLOOKUP($E561,[1]AllProteinsNorm!$A$1:$Q$3226,4,FALSE)</f>
        <v>1146083.2222931799</v>
      </c>
      <c r="L561" s="1">
        <f>VLOOKUP($E561,[1]AllProteinsNorm!$A$1:$Q$3226,5,FALSE)</f>
        <v>1076872.0032194499</v>
      </c>
      <c r="M561" s="1">
        <f>VLOOKUP($E561,[1]AllProteinsNorm!$A$1:$Q$3226,10,FALSE)</f>
        <v>1331990.6813719801</v>
      </c>
      <c r="N561" s="1">
        <f>VLOOKUP($E561,[1]AllProteinsNorm!$A$1:$Q$3226,11,FALSE)</f>
        <v>1177111.4410571</v>
      </c>
      <c r="O561" s="1">
        <f>VLOOKUP($E561,[1]AllProteinsNorm!$A$1:$Q$3226,15,FALSE)</f>
        <v>1420024.99886601</v>
      </c>
      <c r="P561" s="1">
        <f>VLOOKUP($E561,[1]AllProteinsNorm!$A$1:$Q$3226,6,FALSE)</f>
        <v>1122066.0901482501</v>
      </c>
      <c r="Q561" s="1">
        <f>VLOOKUP($E561,[1]AllProteinsNorm!$A$1:$Q$3226,8,FALSE)</f>
        <v>1297481.47482131</v>
      </c>
      <c r="R561" s="1">
        <f>VLOOKUP($E561,[1]AllProteinsNorm!$A$1:$Q$3226,13,FALSE)</f>
        <v>1343064.456521</v>
      </c>
      <c r="S561" s="1">
        <f>VLOOKUP($E561,[1]AllProteinsNorm!$A$1:$Q$3226,16,FALSE)</f>
        <v>1237343.72040216</v>
      </c>
      <c r="T561" s="1">
        <f>VLOOKUP($E561,[1]AllProteinsNorm!$A$1:$Q$3226,17,FALSE)</f>
        <v>1298278.9997311099</v>
      </c>
      <c r="U561" s="1">
        <f>VLOOKUP($E561,[1]AllProteinsNorm!$A$1:$Q$3226,3,FALSE)</f>
        <v>1088231.9723404299</v>
      </c>
      <c r="V561" s="1">
        <f>VLOOKUP($E561,[1]AllProteinsNorm!$A$1:$Q$3226,7,FALSE)</f>
        <v>1042380.44578761</v>
      </c>
      <c r="W561" s="1">
        <f>VLOOKUP($E561,[1]AllProteinsNorm!$A$1:$Q$3226,9,FALSE)</f>
        <v>1148690.15629531</v>
      </c>
      <c r="X561" s="1">
        <f>VLOOKUP($E561,[1]AllProteinsNorm!$A$1:$Q$3226,12,FALSE)</f>
        <v>1273046.6978651099</v>
      </c>
      <c r="Y561" s="29">
        <f>VLOOKUP($E561,[1]AllProteinsNorm!$A$1:$Q$3226,14,FALSE)</f>
        <v>1210671.3029783999</v>
      </c>
      <c r="Z561" s="25">
        <f t="shared" si="89"/>
        <v>0.93145959179811355</v>
      </c>
      <c r="AA561" s="1">
        <f t="shared" si="89"/>
        <v>0.87520935393382082</v>
      </c>
      <c r="AB561" s="1">
        <f t="shared" si="89"/>
        <v>1.0825527084037994</v>
      </c>
      <c r="AC561" s="1">
        <f t="shared" si="89"/>
        <v>0.95667724739404392</v>
      </c>
      <c r="AD561" s="1">
        <f t="shared" si="89"/>
        <v>1.1541010984702218</v>
      </c>
      <c r="AE561" s="1">
        <f t="shared" si="89"/>
        <v>0.9119400772735784</v>
      </c>
      <c r="AF561" s="1">
        <f t="shared" si="89"/>
        <v>1.0545059393544736</v>
      </c>
      <c r="AG561" s="1">
        <f t="shared" si="89"/>
        <v>1.0915527302864438</v>
      </c>
      <c r="AH561" s="1">
        <f t="shared" si="89"/>
        <v>1.0056300051349365</v>
      </c>
      <c r="AI561" s="1">
        <f t="shared" si="89"/>
        <v>1.055154114122659</v>
      </c>
      <c r="AJ561" s="1">
        <f t="shared" si="89"/>
        <v>0.88444197508596989</v>
      </c>
      <c r="AK561" s="1">
        <f t="shared" si="89"/>
        <v>0.84717692890480822</v>
      </c>
      <c r="AL561" s="1">
        <f t="shared" si="89"/>
        <v>0.93357833294555836</v>
      </c>
      <c r="AM561" s="1">
        <f t="shared" si="89"/>
        <v>1.0346469911327556</v>
      </c>
      <c r="AN561" s="29">
        <f t="shared" si="89"/>
        <v>0.98395245278747778</v>
      </c>
      <c r="AO561" s="1">
        <f t="shared" si="85"/>
        <v>126331.42181807195</v>
      </c>
      <c r="AP561" s="1">
        <f t="shared" si="86"/>
        <v>76561.470697868848</v>
      </c>
      <c r="AQ561" s="29">
        <f t="shared" si="87"/>
        <v>82688.04407519399</v>
      </c>
    </row>
    <row r="562" spans="1:43" x14ac:dyDescent="0.2">
      <c r="A562" s="26"/>
      <c r="E562" s="25" t="s">
        <v>1106</v>
      </c>
      <c r="F562" s="26" t="s">
        <v>1107</v>
      </c>
      <c r="G562" s="1">
        <v>0.83228525950241095</v>
      </c>
      <c r="H562" s="1">
        <v>0.982153564622959</v>
      </c>
      <c r="I562" s="1">
        <f>VLOOKUP(F562,'[1]SUSMB vs SHAM all proteins sum'!$B$2:$E$3214,2,FALSE)</f>
        <v>0.26132612383176201</v>
      </c>
      <c r="J562" s="29">
        <f>VLOOKUP(F562,'[1]SUSMB vs SHAM all proteins sum'!$B$2:$E$3214,3,FALSE)</f>
        <v>0.79320460820263905</v>
      </c>
      <c r="K562" s="25">
        <f>VLOOKUP($E562,[1]AllProteinsNorm!$A$1:$Q$3226,4,FALSE)</f>
        <v>17863656.1378011</v>
      </c>
      <c r="L562" s="1">
        <f>VLOOKUP($E562,[1]AllProteinsNorm!$A$1:$Q$3226,5,FALSE)</f>
        <v>25856943.864564799</v>
      </c>
      <c r="M562" s="1">
        <f>VLOOKUP($E562,[1]AllProteinsNorm!$A$1:$Q$3226,10,FALSE)</f>
        <v>19978013.6899276</v>
      </c>
      <c r="N562" s="1">
        <f>VLOOKUP($E562,[1]AllProteinsNorm!$A$1:$Q$3226,11,FALSE)</f>
        <v>21602611.967308398</v>
      </c>
      <c r="O562" s="1">
        <f>VLOOKUP($E562,[1]AllProteinsNorm!$A$1:$Q$3226,15,FALSE)</f>
        <v>16738743.258657699</v>
      </c>
      <c r="P562" s="1">
        <f>VLOOKUP($E562,[1]AllProteinsNorm!$A$1:$Q$3226,6,FALSE)</f>
        <v>21233605.153235499</v>
      </c>
      <c r="Q562" s="1">
        <f>VLOOKUP($E562,[1]AllProteinsNorm!$A$1:$Q$3226,8,FALSE)</f>
        <v>18707996.458143</v>
      </c>
      <c r="R562" s="1">
        <f>VLOOKUP($E562,[1]AllProteinsNorm!$A$1:$Q$3226,13,FALSE)</f>
        <v>18463208.8707917</v>
      </c>
      <c r="S562" s="1">
        <f>VLOOKUP($E562,[1]AllProteinsNorm!$A$1:$Q$3226,16,FALSE)</f>
        <v>21408392.098625299</v>
      </c>
      <c r="T562" s="1">
        <f>VLOOKUP($E562,[1]AllProteinsNorm!$A$1:$Q$3226,17,FALSE)</f>
        <v>19421541.5751798</v>
      </c>
      <c r="U562" s="1">
        <f>VLOOKUP($E562,[1]AllProteinsNorm!$A$1:$Q$3226,3,FALSE)</f>
        <v>8100938.3741799397</v>
      </c>
      <c r="V562" s="1">
        <f>VLOOKUP($E562,[1]AllProteinsNorm!$A$1:$Q$3226,7,FALSE)</f>
        <v>18194986.645768899</v>
      </c>
      <c r="W562" s="1">
        <f>VLOOKUP($E562,[1]AllProteinsNorm!$A$1:$Q$3226,9,FALSE)</f>
        <v>21573705.751735698</v>
      </c>
      <c r="X562" s="1">
        <f>VLOOKUP($E562,[1]AllProteinsNorm!$A$1:$Q$3226,12,FALSE)</f>
        <v>16511299.897895901</v>
      </c>
      <c r="Y562" s="29">
        <f>VLOOKUP($E562,[1]AllProteinsNorm!$A$1:$Q$3226,14,FALSE)</f>
        <v>19955472.670814801</v>
      </c>
      <c r="Z562" s="25">
        <f t="shared" si="89"/>
        <v>0.87532641998896565</v>
      </c>
      <c r="AA562" s="1">
        <f t="shared" si="89"/>
        <v>1.2670007712996185</v>
      </c>
      <c r="AB562" s="1">
        <f t="shared" si="89"/>
        <v>0.9789308004362115</v>
      </c>
      <c r="AC562" s="1">
        <f t="shared" si="89"/>
        <v>1.0585367771237486</v>
      </c>
      <c r="AD562" s="1">
        <f t="shared" si="89"/>
        <v>0.82020523115145605</v>
      </c>
      <c r="AE562" s="1">
        <f t="shared" si="89"/>
        <v>1.0404552930746651</v>
      </c>
      <c r="AF562" s="1">
        <f t="shared" si="89"/>
        <v>0.91669943927213837</v>
      </c>
      <c r="AG562" s="1">
        <f t="shared" si="89"/>
        <v>0.90470474788079791</v>
      </c>
      <c r="AH562" s="1">
        <f t="shared" si="89"/>
        <v>1.0490199245246126</v>
      </c>
      <c r="AI562" s="1">
        <f t="shared" si="89"/>
        <v>0.95166344036902206</v>
      </c>
      <c r="AJ562" s="1">
        <f t="shared" si="89"/>
        <v>0.39694927684020065</v>
      </c>
      <c r="AK562" s="1">
        <f t="shared" si="89"/>
        <v>0.89156174970732416</v>
      </c>
      <c r="AL562" s="1">
        <f t="shared" si="89"/>
        <v>1.0571203607979138</v>
      </c>
      <c r="AM562" s="1">
        <f t="shared" si="89"/>
        <v>0.80906041392086692</v>
      </c>
      <c r="AN562" s="29">
        <f t="shared" si="89"/>
        <v>0.9778262813270937</v>
      </c>
      <c r="AO562" s="1">
        <f t="shared" si="85"/>
        <v>3201253.0653250893</v>
      </c>
      <c r="AP562" s="1">
        <f t="shared" si="86"/>
        <v>1245298.434306121</v>
      </c>
      <c r="AQ562" s="29">
        <f t="shared" si="87"/>
        <v>4699481.877815281</v>
      </c>
    </row>
    <row r="563" spans="1:43" x14ac:dyDescent="0.2">
      <c r="A563" s="26"/>
      <c r="E563" s="25" t="s">
        <v>1108</v>
      </c>
      <c r="F563" s="26" t="s">
        <v>1109</v>
      </c>
      <c r="G563" s="1">
        <v>0.86775559664523405</v>
      </c>
      <c r="H563" s="1">
        <v>0.98482126937913705</v>
      </c>
      <c r="I563" s="1">
        <f>VLOOKUP(F563,'[1]SUSMB vs SHAM all proteins sum'!$B$2:$E$3214,2,FALSE)</f>
        <v>0.76710411511652898</v>
      </c>
      <c r="J563" s="29">
        <f>VLOOKUP(F563,'[1]SUSMB vs SHAM all proteins sum'!$B$2:$E$3214,3,FALSE)</f>
        <v>1.0284958039984</v>
      </c>
      <c r="K563" s="25">
        <f>VLOOKUP($E563,[1]AllProteinsNorm!$A$1:$Q$3226,4,FALSE)</f>
        <v>14997082.8879965</v>
      </c>
      <c r="L563" s="1">
        <f>VLOOKUP($E563,[1]AllProteinsNorm!$A$1:$Q$3226,5,FALSE)</f>
        <v>14873071.8141283</v>
      </c>
      <c r="M563" s="1">
        <f>VLOOKUP($E563,[1]AllProteinsNorm!$A$1:$Q$3226,10,FALSE)</f>
        <v>15597527.6449678</v>
      </c>
      <c r="N563" s="1">
        <f>VLOOKUP($E563,[1]AllProteinsNorm!$A$1:$Q$3226,11,FALSE)</f>
        <v>10880360.678034</v>
      </c>
      <c r="O563" s="1">
        <f>VLOOKUP($E563,[1]AllProteinsNorm!$A$1:$Q$3226,15,FALSE)</f>
        <v>10337670.7806342</v>
      </c>
      <c r="P563" s="1">
        <f>VLOOKUP($E563,[1]AllProteinsNorm!$A$1:$Q$3226,6,FALSE)</f>
        <v>12656662.193166601</v>
      </c>
      <c r="Q563" s="1">
        <f>VLOOKUP($E563,[1]AllProteinsNorm!$A$1:$Q$3226,8,FALSE)</f>
        <v>12559583.514495</v>
      </c>
      <c r="R563" s="1">
        <f>VLOOKUP($E563,[1]AllProteinsNorm!$A$1:$Q$3226,13,FALSE)</f>
        <v>13018871.416912099</v>
      </c>
      <c r="S563" s="1">
        <f>VLOOKUP($E563,[1]AllProteinsNorm!$A$1:$Q$3226,16,FALSE)</f>
        <v>13034014.2467888</v>
      </c>
      <c r="T563" s="1">
        <f>VLOOKUP($E563,[1]AllProteinsNorm!$A$1:$Q$3226,17,FALSE)</f>
        <v>13439105.463230399</v>
      </c>
      <c r="U563" s="1">
        <f>VLOOKUP($E563,[1]AllProteinsNorm!$A$1:$Q$3226,3,FALSE)</f>
        <v>12874436.6621331</v>
      </c>
      <c r="V563" s="1">
        <f>VLOOKUP($E563,[1]AllProteinsNorm!$A$1:$Q$3226,7,FALSE)</f>
        <v>12577987.7550455</v>
      </c>
      <c r="W563" s="1">
        <f>VLOOKUP($E563,[1]AllProteinsNorm!$A$1:$Q$3226,9,FALSE)</f>
        <v>14330399.6023362</v>
      </c>
      <c r="X563" s="1">
        <f>VLOOKUP($E563,[1]AllProteinsNorm!$A$1:$Q$3226,12,FALSE)</f>
        <v>13910970.162309101</v>
      </c>
      <c r="Y563" s="29">
        <f>VLOOKUP($E563,[1]AllProteinsNorm!$A$1:$Q$3226,14,FALSE)</f>
        <v>13950401.879418099</v>
      </c>
      <c r="Z563" s="25">
        <f t="shared" si="89"/>
        <v>1.1244599504235151</v>
      </c>
      <c r="AA563" s="1">
        <f t="shared" si="89"/>
        <v>1.1151617764375985</v>
      </c>
      <c r="AB563" s="1">
        <f t="shared" si="89"/>
        <v>1.1694804445221647</v>
      </c>
      <c r="AC563" s="1">
        <f t="shared" si="89"/>
        <v>0.81579397273348786</v>
      </c>
      <c r="AD563" s="1">
        <f t="shared" si="89"/>
        <v>0.77510385588323394</v>
      </c>
      <c r="AE563" s="1">
        <f t="shared" si="89"/>
        <v>0.94897853459530834</v>
      </c>
      <c r="AF563" s="1">
        <f t="shared" si="89"/>
        <v>0.94169971330576141</v>
      </c>
      <c r="AG563" s="1">
        <f t="shared" si="89"/>
        <v>0.97613646716243396</v>
      </c>
      <c r="AH563" s="1">
        <f t="shared" si="89"/>
        <v>0.97727185501483127</v>
      </c>
      <c r="AI563" s="1">
        <f t="shared" si="89"/>
        <v>1.0076450184199297</v>
      </c>
      <c r="AJ563" s="1">
        <f t="shared" si="89"/>
        <v>0.96530695462248406</v>
      </c>
      <c r="AK563" s="1">
        <f t="shared" si="89"/>
        <v>0.94307963709304421</v>
      </c>
      <c r="AL563" s="1">
        <f t="shared" si="89"/>
        <v>1.0744729856290625</v>
      </c>
      <c r="AM563" s="1">
        <f t="shared" si="89"/>
        <v>1.0430247626072024</v>
      </c>
      <c r="AN563" s="29">
        <f t="shared" si="89"/>
        <v>1.0459812966876394</v>
      </c>
      <c r="AO563" s="1">
        <f t="shared" si="85"/>
        <v>2247506.5948427874</v>
      </c>
      <c r="AP563" s="1">
        <f t="shared" si="86"/>
        <v>312777.58505613328</v>
      </c>
      <c r="AQ563" s="29">
        <f t="shared" si="87"/>
        <v>678026.45900665526</v>
      </c>
    </row>
    <row r="564" spans="1:43" x14ac:dyDescent="0.2">
      <c r="A564" s="26"/>
      <c r="E564" s="25" t="s">
        <v>1110</v>
      </c>
      <c r="F564" s="26" t="s">
        <v>1111</v>
      </c>
      <c r="G564" s="1">
        <v>0.48363881079096899</v>
      </c>
      <c r="H564" s="1">
        <v>1.0256886839036099</v>
      </c>
      <c r="I564" s="1">
        <f>VLOOKUP(F564,'[1]SUSMB vs SHAM all proteins sum'!$B$2:$E$3214,2,FALSE)</f>
        <v>0.94208382030746396</v>
      </c>
      <c r="J564" s="29">
        <f>VLOOKUP(F564,'[1]SUSMB vs SHAM all proteins sum'!$B$2:$E$3214,3,FALSE)</f>
        <v>0.99716859641327404</v>
      </c>
      <c r="K564" s="25">
        <f>VLOOKUP($E564,[1]AllProteinsNorm!$A$1:$Q$3226,4,FALSE)</f>
        <v>7175258.7672838503</v>
      </c>
      <c r="L564" s="1">
        <f>VLOOKUP($E564,[1]AllProteinsNorm!$A$1:$Q$3226,5,FALSE)</f>
        <v>7253874.0491188001</v>
      </c>
      <c r="M564" s="1">
        <f>VLOOKUP($E564,[1]AllProteinsNorm!$A$1:$Q$3226,10,FALSE)</f>
        <v>7150032.9928836199</v>
      </c>
      <c r="N564" s="1">
        <f>VLOOKUP($E564,[1]AllProteinsNorm!$A$1:$Q$3226,11,FALSE)</f>
        <v>6906486.7891997602</v>
      </c>
      <c r="O564" s="1">
        <f>VLOOKUP($E564,[1]AllProteinsNorm!$A$1:$Q$3226,15,FALSE)</f>
        <v>8136844.7469234103</v>
      </c>
      <c r="P564" s="1">
        <f>VLOOKUP($E564,[1]AllProteinsNorm!$A$1:$Q$3226,6,FALSE)</f>
        <v>7092727.1916945204</v>
      </c>
      <c r="Q564" s="1">
        <f>VLOOKUP($E564,[1]AllProteinsNorm!$A$1:$Q$3226,8,FALSE)</f>
        <v>7858736.4017250203</v>
      </c>
      <c r="R564" s="1">
        <f>VLOOKUP($E564,[1]AllProteinsNorm!$A$1:$Q$3226,13,FALSE)</f>
        <v>7820669.0942436196</v>
      </c>
      <c r="S564" s="1">
        <f>VLOOKUP($E564,[1]AllProteinsNorm!$A$1:$Q$3226,16,FALSE)</f>
        <v>7516853.5287578199</v>
      </c>
      <c r="T564" s="1">
        <f>VLOOKUP($E564,[1]AllProteinsNorm!$A$1:$Q$3226,17,FALSE)</f>
        <v>7245371.92441124</v>
      </c>
      <c r="U564" s="1">
        <f>VLOOKUP($E564,[1]AllProteinsNorm!$A$1:$Q$3226,3,FALSE)</f>
        <v>6707272.92945877</v>
      </c>
      <c r="V564" s="1">
        <f>VLOOKUP($E564,[1]AllProteinsNorm!$A$1:$Q$3226,7,FALSE)</f>
        <v>7461074.6337388996</v>
      </c>
      <c r="W564" s="1">
        <f>VLOOKUP($E564,[1]AllProteinsNorm!$A$1:$Q$3226,9,FALSE)</f>
        <v>7642826.8856232204</v>
      </c>
      <c r="X564" s="1">
        <f>VLOOKUP($E564,[1]AllProteinsNorm!$A$1:$Q$3226,12,FALSE)</f>
        <v>7054621.4259569896</v>
      </c>
      <c r="Y564" s="29">
        <f>VLOOKUP($E564,[1]AllProteinsNorm!$A$1:$Q$3226,14,FALSE)</f>
        <v>7641818.2632112503</v>
      </c>
      <c r="Z564" s="25">
        <f t="shared" si="89"/>
        <v>0.97962445045862712</v>
      </c>
      <c r="AA564" s="1">
        <f t="shared" si="89"/>
        <v>0.99035764556182837</v>
      </c>
      <c r="AB564" s="1">
        <f t="shared" si="89"/>
        <v>0.97618042339483746</v>
      </c>
      <c r="AC564" s="1">
        <f t="shared" si="89"/>
        <v>0.94292952280949172</v>
      </c>
      <c r="AD564" s="1">
        <f t="shared" si="89"/>
        <v>1.1109079577752154</v>
      </c>
      <c r="AE564" s="1">
        <f t="shared" si="89"/>
        <v>0.96835657120794083</v>
      </c>
      <c r="AF564" s="1">
        <f t="shared" si="89"/>
        <v>1.0729383536579187</v>
      </c>
      <c r="AG564" s="1">
        <f t="shared" si="89"/>
        <v>1.067741096474395</v>
      </c>
      <c r="AH564" s="1">
        <f t="shared" si="89"/>
        <v>1.026261734400814</v>
      </c>
      <c r="AI564" s="1">
        <f t="shared" si="89"/>
        <v>0.98919686662485806</v>
      </c>
      <c r="AJ564" s="1">
        <f t="shared" si="89"/>
        <v>0.91573123293563619</v>
      </c>
      <c r="AK564" s="1">
        <f t="shared" si="89"/>
        <v>1.0186463478130514</v>
      </c>
      <c r="AL564" s="1">
        <f t="shared" si="89"/>
        <v>1.0434606375336708</v>
      </c>
      <c r="AM564" s="1">
        <f t="shared" si="89"/>
        <v>0.96315406339175735</v>
      </c>
      <c r="AN564" s="29">
        <f t="shared" si="89"/>
        <v>1.0433229322315916</v>
      </c>
      <c r="AO564" s="1">
        <f t="shared" si="85"/>
        <v>422454.43288213527</v>
      </c>
      <c r="AP564" s="1">
        <f t="shared" si="86"/>
        <v>304064.14331584942</v>
      </c>
      <c r="AQ564" s="29">
        <f t="shared" si="87"/>
        <v>366562.26372535917</v>
      </c>
    </row>
    <row r="565" spans="1:43" x14ac:dyDescent="0.2">
      <c r="A565" s="26"/>
      <c r="E565" s="25" t="s">
        <v>1112</v>
      </c>
      <c r="F565" s="26" t="s">
        <v>1113</v>
      </c>
      <c r="G565" s="1">
        <v>0.78375646999486204</v>
      </c>
      <c r="H565" s="1">
        <v>1.01499695499002</v>
      </c>
      <c r="I565" s="1">
        <f>VLOOKUP(F565,'[1]SUSMB vs SHAM all proteins sum'!$B$2:$E$3214,2,FALSE)</f>
        <v>0.52888446628575403</v>
      </c>
      <c r="J565" s="29">
        <f>VLOOKUP(F565,'[1]SUSMB vs SHAM all proteins sum'!$B$2:$E$3214,3,FALSE)</f>
        <v>1.0310724029906499</v>
      </c>
      <c r="K565" s="25">
        <f>VLOOKUP($E565,[1]AllProteinsNorm!$A$1:$Q$3226,4,FALSE)</f>
        <v>5786111.2298290003</v>
      </c>
      <c r="L565" s="1">
        <f>VLOOKUP($E565,[1]AllProteinsNorm!$A$1:$Q$3226,5,FALSE)</f>
        <v>5479737.5701200301</v>
      </c>
      <c r="M565" s="1">
        <f>VLOOKUP($E565,[1]AllProteinsNorm!$A$1:$Q$3226,10,FALSE)</f>
        <v>5580462.6813854799</v>
      </c>
      <c r="N565" s="1">
        <f>VLOOKUP($E565,[1]AllProteinsNorm!$A$1:$Q$3226,11,FALSE)</f>
        <v>4887230.0422555497</v>
      </c>
      <c r="O565" s="1">
        <f>VLOOKUP($E565,[1]AllProteinsNorm!$A$1:$Q$3226,15,FALSE)</f>
        <v>5233843.2432904001</v>
      </c>
      <c r="P565" s="1">
        <f>VLOOKUP($E565,[1]AllProteinsNorm!$A$1:$Q$3226,6,FALSE)</f>
        <v>4823934.97687745</v>
      </c>
      <c r="Q565" s="1">
        <f>VLOOKUP($E565,[1]AllProteinsNorm!$A$1:$Q$3226,8,FALSE)</f>
        <v>6271259.5492427703</v>
      </c>
      <c r="R565" s="1">
        <f>VLOOKUP($E565,[1]AllProteinsNorm!$A$1:$Q$3226,13,FALSE)</f>
        <v>5211290.98769187</v>
      </c>
      <c r="S565" s="1">
        <f>VLOOKUP($E565,[1]AllProteinsNorm!$A$1:$Q$3226,16,FALSE)</f>
        <v>5458994.8868159298</v>
      </c>
      <c r="T565" s="1">
        <f>VLOOKUP($E565,[1]AllProteinsNorm!$A$1:$Q$3226,17,FALSE)</f>
        <v>5665127.7033757698</v>
      </c>
      <c r="U565" s="1">
        <f>VLOOKUP($E565,[1]AllProteinsNorm!$A$1:$Q$3226,3,FALSE)</f>
        <v>5429088.4365654998</v>
      </c>
      <c r="V565" s="1">
        <f>VLOOKUP($E565,[1]AllProteinsNorm!$A$1:$Q$3226,7,FALSE)</f>
        <v>6054493.10304265</v>
      </c>
      <c r="W565" s="1">
        <f>VLOOKUP($E565,[1]AllProteinsNorm!$A$1:$Q$3226,9,FALSE)</f>
        <v>4948860.9202483902</v>
      </c>
      <c r="X565" s="1">
        <f>VLOOKUP($E565,[1]AllProteinsNorm!$A$1:$Q$3226,12,FALSE)</f>
        <v>5452389.5930017997</v>
      </c>
      <c r="Y565" s="29">
        <f>VLOOKUP($E565,[1]AllProteinsNorm!$A$1:$Q$3226,14,FALSE)</f>
        <v>5946332.9161103703</v>
      </c>
      <c r="Z565" s="25">
        <f t="shared" si="89"/>
        <v>1.0727979890981338</v>
      </c>
      <c r="AA565" s="1">
        <f t="shared" si="89"/>
        <v>1.0159935079893023</v>
      </c>
      <c r="AB565" s="1">
        <f t="shared" si="89"/>
        <v>1.0346688656734395</v>
      </c>
      <c r="AC565" s="1">
        <f t="shared" si="89"/>
        <v>0.90613718840429036</v>
      </c>
      <c r="AD565" s="1">
        <f t="shared" si="89"/>
        <v>0.97040244883483406</v>
      </c>
      <c r="AE565" s="1">
        <f t="shared" si="89"/>
        <v>0.89440170386894258</v>
      </c>
      <c r="AF565" s="1">
        <f t="shared" si="89"/>
        <v>1.1627489286511594</v>
      </c>
      <c r="AG565" s="1">
        <f t="shared" si="89"/>
        <v>0.96622105419952131</v>
      </c>
      <c r="AH565" s="1">
        <f t="shared" si="89"/>
        <v>1.0121476246225223</v>
      </c>
      <c r="AI565" s="1">
        <f t="shared" si="89"/>
        <v>1.0503665357890581</v>
      </c>
      <c r="AJ565" s="1">
        <f t="shared" si="89"/>
        <v>1.0066026949771458</v>
      </c>
      <c r="AK565" s="1">
        <f t="shared" si="89"/>
        <v>1.1225584452071848</v>
      </c>
      <c r="AL565" s="1">
        <f t="shared" si="89"/>
        <v>0.91756411736414467</v>
      </c>
      <c r="AM565" s="1">
        <f t="shared" si="89"/>
        <v>1.0109229426833521</v>
      </c>
      <c r="AN565" s="29">
        <f t="shared" si="89"/>
        <v>1.1025045564324167</v>
      </c>
      <c r="AO565" s="1">
        <f t="shared" si="85"/>
        <v>309300.85287330108</v>
      </c>
      <c r="AP565" s="1">
        <f t="shared" si="86"/>
        <v>482336.73554047197</v>
      </c>
      <c r="AQ565" s="29">
        <f t="shared" si="87"/>
        <v>398946.39035934518</v>
      </c>
    </row>
    <row r="566" spans="1:43" x14ac:dyDescent="0.2">
      <c r="A566" s="26"/>
      <c r="E566" s="25" t="s">
        <v>1114</v>
      </c>
      <c r="F566" s="26" t="s">
        <v>1115</v>
      </c>
      <c r="G566" s="1">
        <v>0.40561930309017002</v>
      </c>
      <c r="H566" s="1">
        <v>1.10490684261989</v>
      </c>
      <c r="I566" s="1">
        <f>VLOOKUP(F566,'[1]SUSMB vs SHAM all proteins sum'!$B$2:$E$3214,2,FALSE)</f>
        <v>0.47735533191191099</v>
      </c>
      <c r="J566" s="29">
        <f>VLOOKUP(F566,'[1]SUSMB vs SHAM all proteins sum'!$B$2:$E$3214,3,FALSE)</f>
        <v>0.89817103922078301</v>
      </c>
      <c r="K566" s="25">
        <f>VLOOKUP($E566,[1]AllProteinsNorm!$A$1:$Q$3226,4,FALSE)</f>
        <v>225916.73655789599</v>
      </c>
      <c r="L566" s="1">
        <f>VLOOKUP($E566,[1]AllProteinsNorm!$A$1:$Q$3226,5,FALSE)</f>
        <v>208912.01203194499</v>
      </c>
      <c r="M566" s="1">
        <f>VLOOKUP($E566,[1]AllProteinsNorm!$A$1:$Q$3226,10,FALSE)</f>
        <v>294502.83359125798</v>
      </c>
      <c r="N566" s="1">
        <f>VLOOKUP($E566,[1]AllProteinsNorm!$A$1:$Q$3226,11,FALSE)</f>
        <v>232637.97761243201</v>
      </c>
      <c r="O566" s="1">
        <f>VLOOKUP($E566,[1]AllProteinsNorm!$A$1:$Q$3226,15,FALSE)</f>
        <v>271605.81737357401</v>
      </c>
      <c r="P566" s="1">
        <f>VLOOKUP($E566,[1]AllProteinsNorm!$A$1:$Q$3226,6,FALSE)</f>
        <v>244005.33916009901</v>
      </c>
      <c r="Q566" s="1">
        <f>VLOOKUP($E566,[1]AllProteinsNorm!$A$1:$Q$3226,8,FALSE)</f>
        <v>345713.15026385197</v>
      </c>
      <c r="R566" s="1">
        <f>VLOOKUP($E566,[1]AllProteinsNorm!$A$1:$Q$3226,13,FALSE)</f>
        <v>228704.14895039101</v>
      </c>
      <c r="S566" s="1">
        <f>VLOOKUP($E566,[1]AllProteinsNorm!$A$1:$Q$3226,16,FALSE)</f>
        <v>334366.01357573899</v>
      </c>
      <c r="T566" s="1">
        <f>VLOOKUP($E566,[1]AllProteinsNorm!$A$1:$Q$3226,17,FALSE)</f>
        <v>224201.179400455</v>
      </c>
      <c r="U566" s="1">
        <f>VLOOKUP($E566,[1]AllProteinsNorm!$A$1:$Q$3226,3,FALSE)</f>
        <v>136049.34013609099</v>
      </c>
      <c r="V566" s="1">
        <f>VLOOKUP($E566,[1]AllProteinsNorm!$A$1:$Q$3226,7,FALSE)</f>
        <v>232966.59708873299</v>
      </c>
      <c r="W566" s="1">
        <f>VLOOKUP($E566,[1]AllProteinsNorm!$A$1:$Q$3226,9,FALSE)</f>
        <v>288776.07322575198</v>
      </c>
      <c r="X566" s="1">
        <f>VLOOKUP($E566,[1]AllProteinsNorm!$A$1:$Q$3226,12,FALSE)</f>
        <v>216029.426846313</v>
      </c>
      <c r="Y566" s="29">
        <f>VLOOKUP($E566,[1]AllProteinsNorm!$A$1:$Q$3226,14,FALSE)</f>
        <v>259628.281366638</v>
      </c>
      <c r="Z566" s="25">
        <f t="shared" si="89"/>
        <v>0.91569895419245406</v>
      </c>
      <c r="AA566" s="1">
        <f t="shared" si="89"/>
        <v>0.84677440835317919</v>
      </c>
      <c r="AB566" s="1">
        <f t="shared" si="89"/>
        <v>1.1936961414858216</v>
      </c>
      <c r="AC566" s="1">
        <f t="shared" si="89"/>
        <v>0.94294188226536724</v>
      </c>
      <c r="AD566" s="1">
        <f t="shared" si="89"/>
        <v>1.100888613703179</v>
      </c>
      <c r="AE566" s="1">
        <f t="shared" si="89"/>
        <v>0.98901673816015678</v>
      </c>
      <c r="AF566" s="1">
        <f t="shared" si="89"/>
        <v>1.401264797688242</v>
      </c>
      <c r="AG566" s="1">
        <f t="shared" si="89"/>
        <v>0.92699705742995664</v>
      </c>
      <c r="AH566" s="1">
        <f t="shared" si="89"/>
        <v>1.3552719183792712</v>
      </c>
      <c r="AI566" s="1">
        <f t="shared" si="89"/>
        <v>0.90874535739895801</v>
      </c>
      <c r="AJ566" s="1">
        <f t="shared" si="89"/>
        <v>0.55144315724154258</v>
      </c>
      <c r="AK566" s="1">
        <f t="shared" si="89"/>
        <v>0.94427386198214647</v>
      </c>
      <c r="AL566" s="1">
        <f t="shared" si="89"/>
        <v>1.1704841008132141</v>
      </c>
      <c r="AM566" s="1">
        <f t="shared" si="89"/>
        <v>0.8756231311232181</v>
      </c>
      <c r="AN566" s="29">
        <f t="shared" si="89"/>
        <v>1.0523405629369489</v>
      </c>
      <c r="AO566" s="1">
        <f t="shared" si="85"/>
        <v>31505.637748384521</v>
      </c>
      <c r="AP566" s="1">
        <f t="shared" si="86"/>
        <v>53307.365910622648</v>
      </c>
      <c r="AQ566" s="29">
        <f t="shared" si="87"/>
        <v>51591.440335601539</v>
      </c>
    </row>
    <row r="567" spans="1:43" x14ac:dyDescent="0.2">
      <c r="A567" s="26"/>
      <c r="E567" s="25" t="s">
        <v>1116</v>
      </c>
      <c r="F567" s="26" t="s">
        <v>1117</v>
      </c>
      <c r="G567" s="1">
        <v>0.14194649094110001</v>
      </c>
      <c r="H567" s="1">
        <v>1.13104069882049</v>
      </c>
      <c r="I567" s="1">
        <f>VLOOKUP(F567,'[1]SUSMB vs SHAM all proteins sum'!$B$2:$E$3214,2,FALSE)</f>
        <v>0.294536587603074</v>
      </c>
      <c r="J567" s="29">
        <f>VLOOKUP(F567,'[1]SUSMB vs SHAM all proteins sum'!$B$2:$E$3214,3,FALSE)</f>
        <v>0.87469018284070799</v>
      </c>
      <c r="K567" s="25">
        <f>VLOOKUP($E567,[1]AllProteinsNorm!$A$1:$Q$3226,4,FALSE)</f>
        <v>1042844.96512088</v>
      </c>
      <c r="L567" s="1">
        <f>VLOOKUP($E567,[1]AllProteinsNorm!$A$1:$Q$3226,5,FALSE)</f>
        <v>1295017.3522928599</v>
      </c>
      <c r="M567" s="1">
        <f>VLOOKUP($E567,[1]AllProteinsNorm!$A$1:$Q$3226,10,FALSE)</f>
        <v>1127121.81936829</v>
      </c>
      <c r="N567" s="1">
        <f>VLOOKUP($E567,[1]AllProteinsNorm!$A$1:$Q$3226,11,FALSE)</f>
        <v>921794.97541366005</v>
      </c>
      <c r="O567" s="1">
        <f>VLOOKUP($E567,[1]AllProteinsNorm!$A$1:$Q$3226,15,FALSE)</f>
        <v>1005719.7674233</v>
      </c>
      <c r="P567" s="1">
        <f>VLOOKUP($E567,[1]AllProteinsNorm!$A$1:$Q$3226,6,FALSE)</f>
        <v>1410984.91531949</v>
      </c>
      <c r="Q567" s="1">
        <f>VLOOKUP($E567,[1]AllProteinsNorm!$A$1:$Q$3226,8,FALSE)</f>
        <v>1267447.79567343</v>
      </c>
      <c r="R567" s="1">
        <f>VLOOKUP($E567,[1]AllProteinsNorm!$A$1:$Q$3226,13,FALSE)</f>
        <v>1216782.94394323</v>
      </c>
      <c r="S567" s="1">
        <f>VLOOKUP($E567,[1]AllProteinsNorm!$A$1:$Q$3226,16,FALSE)</f>
        <v>1138129.1021004401</v>
      </c>
      <c r="T567" s="1">
        <f>VLOOKUP($E567,[1]AllProteinsNorm!$A$1:$Q$3226,17,FALSE)</f>
        <v>1054657.84257012</v>
      </c>
      <c r="U567" s="1">
        <f>VLOOKUP($E567,[1]AllProteinsNorm!$A$1:$Q$3226,3,FALSE)</f>
        <v>690358.45988340001</v>
      </c>
      <c r="V567" s="1">
        <f>VLOOKUP($E567,[1]AllProteinsNorm!$A$1:$Q$3226,7,FALSE)</f>
        <v>1301856.80502569</v>
      </c>
      <c r="W567" s="1">
        <f>VLOOKUP($E567,[1]AllProteinsNorm!$A$1:$Q$3226,9,FALSE)</f>
        <v>1035704.91806621</v>
      </c>
      <c r="X567" s="1">
        <f>VLOOKUP($E567,[1]AllProteinsNorm!$A$1:$Q$3226,12,FALSE)</f>
        <v>882687.19831660797</v>
      </c>
      <c r="Y567" s="29">
        <f>VLOOKUP($E567,[1]AllProteinsNorm!$A$1:$Q$3226,14,FALSE)</f>
        <v>879362.70384936</v>
      </c>
      <c r="Z567" s="25">
        <f t="shared" ref="Z567:AN583" si="90">K567/AVERAGE($K567:$O567)</f>
        <v>0.96694036327232669</v>
      </c>
      <c r="AA567" s="1">
        <f t="shared" si="90"/>
        <v>1.2007581097396169</v>
      </c>
      <c r="AB567" s="1">
        <f t="shared" si="90"/>
        <v>1.0450830352772624</v>
      </c>
      <c r="AC567" s="1">
        <f t="shared" si="90"/>
        <v>0.85470112835590439</v>
      </c>
      <c r="AD567" s="1">
        <f t="shared" si="90"/>
        <v>0.93251736335489033</v>
      </c>
      <c r="AE567" s="1">
        <f t="shared" si="90"/>
        <v>1.3082848479137599</v>
      </c>
      <c r="AF567" s="1">
        <f t="shared" si="90"/>
        <v>1.1751952332004771</v>
      </c>
      <c r="AG567" s="1">
        <f t="shared" si="90"/>
        <v>1.1282180776541975</v>
      </c>
      <c r="AH567" s="1">
        <f t="shared" si="90"/>
        <v>1.0552891409973324</v>
      </c>
      <c r="AI567" s="1">
        <f t="shared" si="90"/>
        <v>0.9778934276242609</v>
      </c>
      <c r="AJ567" s="1">
        <f t="shared" si="90"/>
        <v>0.64010997062291253</v>
      </c>
      <c r="AK567" s="1">
        <f t="shared" si="90"/>
        <v>1.2070997454872663</v>
      </c>
      <c r="AL567" s="1">
        <f t="shared" si="90"/>
        <v>0.96032001228657504</v>
      </c>
      <c r="AM567" s="1">
        <f t="shared" si="90"/>
        <v>0.81843985323087809</v>
      </c>
      <c r="AN567" s="29">
        <f t="shared" si="90"/>
        <v>0.81535733569915181</v>
      </c>
      <c r="AO567" s="1">
        <f t="shared" si="85"/>
        <v>126782.13885173135</v>
      </c>
      <c r="AP567" s="1">
        <f t="shared" si="86"/>
        <v>120622.52365685336</v>
      </c>
      <c r="AQ567" s="29">
        <f t="shared" si="87"/>
        <v>203844.74136677795</v>
      </c>
    </row>
    <row r="568" spans="1:43" x14ac:dyDescent="0.2">
      <c r="A568" s="26"/>
      <c r="E568" s="25" t="s">
        <v>1118</v>
      </c>
      <c r="F568" s="26" t="s">
        <v>1119</v>
      </c>
      <c r="G568" s="43">
        <v>1.8987145785177E-2</v>
      </c>
      <c r="H568" s="1">
        <v>1.0801047920873901</v>
      </c>
      <c r="I568" s="1">
        <f>VLOOKUP(F568,'[1]SUSMB vs SHAM all proteins sum'!$B$2:$E$3214,2,FALSE)</f>
        <v>0.76140875881681602</v>
      </c>
      <c r="J568" s="29">
        <f>VLOOKUP(F568,'[1]SUSMB vs SHAM all proteins sum'!$B$2:$E$3214,3,FALSE)</f>
        <v>1.0140930800113299</v>
      </c>
      <c r="K568" s="25">
        <f>VLOOKUP($E568,[1]AllProteinsNorm!$A$1:$Q$3226,4,FALSE)</f>
        <v>33761426.845056802</v>
      </c>
      <c r="L568" s="1">
        <f>VLOOKUP($E568,[1]AllProteinsNorm!$A$1:$Q$3226,5,FALSE)</f>
        <v>37915294.012120202</v>
      </c>
      <c r="M568" s="1">
        <f>VLOOKUP($E568,[1]AllProteinsNorm!$A$1:$Q$3226,10,FALSE)</f>
        <v>36881553.485932797</v>
      </c>
      <c r="N568" s="1">
        <f>VLOOKUP($E568,[1]AllProteinsNorm!$A$1:$Q$3226,11,FALSE)</f>
        <v>36919794.294578798</v>
      </c>
      <c r="O568" s="1">
        <f>VLOOKUP($E568,[1]AllProteinsNorm!$A$1:$Q$3226,15,FALSE)</f>
        <v>38401212.896308497</v>
      </c>
      <c r="P568" s="1">
        <f>VLOOKUP($E568,[1]AllProteinsNorm!$A$1:$Q$3226,6,FALSE)</f>
        <v>38693293.716353901</v>
      </c>
      <c r="Q568" s="1">
        <f>VLOOKUP($E568,[1]AllProteinsNorm!$A$1:$Q$3226,8,FALSE)</f>
        <v>40616809.208771303</v>
      </c>
      <c r="R568" s="1">
        <f>VLOOKUP($E568,[1]AllProteinsNorm!$A$1:$Q$3226,13,FALSE)</f>
        <v>38228138.144561298</v>
      </c>
      <c r="S568" s="1">
        <f>VLOOKUP($E568,[1]AllProteinsNorm!$A$1:$Q$3226,16,FALSE)</f>
        <v>41009662.191420197</v>
      </c>
      <c r="T568" s="1">
        <f>VLOOKUP($E568,[1]AllProteinsNorm!$A$1:$Q$3226,17,FALSE)</f>
        <v>39936248.286140002</v>
      </c>
      <c r="U568" s="1">
        <f>VLOOKUP($E568,[1]AllProteinsNorm!$A$1:$Q$3226,3,FALSE)</f>
        <v>42650371.201036498</v>
      </c>
      <c r="V568" s="1">
        <f>VLOOKUP($E568,[1]AllProteinsNorm!$A$1:$Q$3226,7,FALSE)</f>
        <v>33916396.758904502</v>
      </c>
      <c r="W568" s="1">
        <f>VLOOKUP($E568,[1]AllProteinsNorm!$A$1:$Q$3226,9,FALSE)</f>
        <v>36377347.326772399</v>
      </c>
      <c r="X568" s="1">
        <f>VLOOKUP($E568,[1]AllProteinsNorm!$A$1:$Q$3226,12,FALSE)</f>
        <v>38033979.196480699</v>
      </c>
      <c r="Y568" s="29">
        <f>VLOOKUP($E568,[1]AllProteinsNorm!$A$1:$Q$3226,14,FALSE)</f>
        <v>35867608.685673401</v>
      </c>
      <c r="Z568" s="25">
        <f t="shared" si="90"/>
        <v>0.91803237872709187</v>
      </c>
      <c r="AA568" s="1">
        <f t="shared" si="90"/>
        <v>1.0309833086091895</v>
      </c>
      <c r="AB568" s="1">
        <f t="shared" si="90"/>
        <v>1.0028740915847507</v>
      </c>
      <c r="AC568" s="1">
        <f t="shared" si="90"/>
        <v>1.0039139262068728</v>
      </c>
      <c r="AD568" s="1">
        <f t="shared" si="90"/>
        <v>1.0441962948720942</v>
      </c>
      <c r="AE568" s="1">
        <f t="shared" si="90"/>
        <v>1.0521384843784034</v>
      </c>
      <c r="AF568" s="1">
        <f t="shared" si="90"/>
        <v>1.1044422424845544</v>
      </c>
      <c r="AG568" s="1">
        <f t="shared" si="90"/>
        <v>1.0394900889770271</v>
      </c>
      <c r="AH568" s="1">
        <f t="shared" si="90"/>
        <v>1.1151246037427547</v>
      </c>
      <c r="AI568" s="1">
        <f t="shared" si="90"/>
        <v>1.0859365979944906</v>
      </c>
      <c r="AJ568" s="1">
        <f t="shared" si="90"/>
        <v>1.1597383578299152</v>
      </c>
      <c r="AK568" s="1">
        <f t="shared" si="90"/>
        <v>0.92224628234241157</v>
      </c>
      <c r="AL568" s="1">
        <f t="shared" si="90"/>
        <v>0.98916384225828757</v>
      </c>
      <c r="AM568" s="1">
        <f t="shared" si="90"/>
        <v>1.0342105668236652</v>
      </c>
      <c r="AN568" s="29">
        <f t="shared" si="90"/>
        <v>0.97530315504963239</v>
      </c>
      <c r="AO568" s="1">
        <f t="shared" si="85"/>
        <v>1616092.6548432726</v>
      </c>
      <c r="AP568" s="1">
        <f t="shared" si="86"/>
        <v>1076229.7210135546</v>
      </c>
      <c r="AQ568" s="29">
        <f t="shared" si="87"/>
        <v>2949342.2669971171</v>
      </c>
    </row>
    <row r="569" spans="1:43" x14ac:dyDescent="0.2">
      <c r="A569" s="26"/>
      <c r="E569" s="25" t="s">
        <v>1120</v>
      </c>
      <c r="F569" s="26" t="s">
        <v>1121</v>
      </c>
      <c r="G569" s="1">
        <v>0.804181828812644</v>
      </c>
      <c r="H569" s="1">
        <v>0.98348943511311904</v>
      </c>
      <c r="I569" s="1">
        <f>VLOOKUP(F569,'[1]SUSMB vs SHAM all proteins sum'!$B$2:$E$3214,2,FALSE)</f>
        <v>0.62460354351660896</v>
      </c>
      <c r="J569" s="29">
        <f>VLOOKUP(F569,'[1]SUSMB vs SHAM all proteins sum'!$B$2:$E$3214,3,FALSE)</f>
        <v>0.95986169441164104</v>
      </c>
      <c r="K569" s="25">
        <f>VLOOKUP($E569,[1]AllProteinsNorm!$A$1:$Q$3226,4,FALSE)</f>
        <v>13186385.1177436</v>
      </c>
      <c r="L569" s="1">
        <f>VLOOKUP($E569,[1]AllProteinsNorm!$A$1:$Q$3226,5,FALSE)</f>
        <v>16528052.9266387</v>
      </c>
      <c r="M569" s="1">
        <f>VLOOKUP($E569,[1]AllProteinsNorm!$A$1:$Q$3226,10,FALSE)</f>
        <v>13238654.9510251</v>
      </c>
      <c r="N569" s="1">
        <f>VLOOKUP($E569,[1]AllProteinsNorm!$A$1:$Q$3226,11,FALSE)</f>
        <v>13406863.5436568</v>
      </c>
      <c r="O569" s="1">
        <f>VLOOKUP($E569,[1]AllProteinsNorm!$A$1:$Q$3226,15,FALSE)</f>
        <v>11445766.066514</v>
      </c>
      <c r="P569" s="1">
        <f>VLOOKUP($E569,[1]AllProteinsNorm!$A$1:$Q$3226,6,FALSE)</f>
        <v>14316496.5126043</v>
      </c>
      <c r="Q569" s="1">
        <f>VLOOKUP($E569,[1]AllProteinsNorm!$A$1:$Q$3226,8,FALSE)</f>
        <v>12985989.202840799</v>
      </c>
      <c r="R569" s="1">
        <f>VLOOKUP($E569,[1]AllProteinsNorm!$A$1:$Q$3226,13,FALSE)</f>
        <v>13233800.3785838</v>
      </c>
      <c r="S569" s="1">
        <f>VLOOKUP($E569,[1]AllProteinsNorm!$A$1:$Q$3226,16,FALSE)</f>
        <v>13659045.043250799</v>
      </c>
      <c r="T569" s="1">
        <f>VLOOKUP($E569,[1]AllProteinsNorm!$A$1:$Q$3226,17,FALSE)</f>
        <v>12122582.737709699</v>
      </c>
      <c r="U569" s="1">
        <f>VLOOKUP($E569,[1]AllProteinsNorm!$A$1:$Q$3226,3,FALSE)</f>
        <v>10939159.9525939</v>
      </c>
      <c r="V569" s="1">
        <f>VLOOKUP($E569,[1]AllProteinsNorm!$A$1:$Q$3226,7,FALSE)</f>
        <v>13534591.802742001</v>
      </c>
      <c r="W569" s="1">
        <f>VLOOKUP($E569,[1]AllProteinsNorm!$A$1:$Q$3226,9,FALSE)</f>
        <v>14477613.1614375</v>
      </c>
      <c r="X569" s="1">
        <f>VLOOKUP($E569,[1]AllProteinsNorm!$A$1:$Q$3226,12,FALSE)</f>
        <v>11810140.4708916</v>
      </c>
      <c r="Y569" s="29">
        <f>VLOOKUP($E569,[1]AllProteinsNorm!$A$1:$Q$3226,14,FALSE)</f>
        <v>14250349.107314</v>
      </c>
      <c r="Z569" s="25">
        <f t="shared" si="90"/>
        <v>0.97236520835033402</v>
      </c>
      <c r="AA569" s="1">
        <f t="shared" si="90"/>
        <v>1.218780089018547</v>
      </c>
      <c r="AB569" s="1">
        <f t="shared" si="90"/>
        <v>0.97621959049338347</v>
      </c>
      <c r="AC569" s="1">
        <f t="shared" si="90"/>
        <v>0.98862330703587631</v>
      </c>
      <c r="AD569" s="1">
        <f t="shared" si="90"/>
        <v>0.84401180510185925</v>
      </c>
      <c r="AE569" s="1">
        <f t="shared" si="90"/>
        <v>1.0556997228598608</v>
      </c>
      <c r="AF569" s="1">
        <f t="shared" si="90"/>
        <v>0.95758799580822374</v>
      </c>
      <c r="AG569" s="1">
        <f t="shared" si="90"/>
        <v>0.97586161389091142</v>
      </c>
      <c r="AH569" s="1">
        <f t="shared" si="90"/>
        <v>1.0072191931870293</v>
      </c>
      <c r="AI569" s="1">
        <f t="shared" si="90"/>
        <v>0.89392032647642672</v>
      </c>
      <c r="AJ569" s="1">
        <f t="shared" si="90"/>
        <v>0.8066546253202207</v>
      </c>
      <c r="AK569" s="1">
        <f t="shared" si="90"/>
        <v>0.9980420001916287</v>
      </c>
      <c r="AL569" s="1">
        <f t="shared" si="90"/>
        <v>1.067580478837524</v>
      </c>
      <c r="AM569" s="1">
        <f t="shared" si="90"/>
        <v>0.87088080600441908</v>
      </c>
      <c r="AN569" s="29">
        <f t="shared" si="90"/>
        <v>1.0508220073257992</v>
      </c>
      <c r="AO569" s="1">
        <f t="shared" si="85"/>
        <v>1645941.5692055901</v>
      </c>
      <c r="AP569" s="1">
        <f t="shared" si="86"/>
        <v>727302.41467807442</v>
      </c>
      <c r="AQ569" s="29">
        <f t="shared" si="87"/>
        <v>1392501.4351709443</v>
      </c>
    </row>
    <row r="570" spans="1:43" x14ac:dyDescent="0.2">
      <c r="A570" s="26"/>
      <c r="E570" s="25" t="s">
        <v>1122</v>
      </c>
      <c r="F570" s="26" t="s">
        <v>1123</v>
      </c>
      <c r="G570" s="1">
        <v>0.26860812752351998</v>
      </c>
      <c r="H570" s="1">
        <v>0.896962467757214</v>
      </c>
      <c r="I570" s="1">
        <f>VLOOKUP(F570,'[1]SUSMB vs SHAM all proteins sum'!$B$2:$E$3214,2,FALSE)</f>
        <v>0.95535108349193398</v>
      </c>
      <c r="J570" s="29">
        <f>VLOOKUP(F570,'[1]SUSMB vs SHAM all proteins sum'!$B$2:$E$3214,3,FALSE)</f>
        <v>0.99396115264570595</v>
      </c>
      <c r="K570" s="25">
        <f>VLOOKUP($E570,[1]AllProteinsNorm!$A$1:$Q$3226,4,FALSE)</f>
        <v>21098293.387759101</v>
      </c>
      <c r="L570" s="1">
        <f>VLOOKUP($E570,[1]AllProteinsNorm!$A$1:$Q$3226,5,FALSE)</f>
        <v>31070513.4555148</v>
      </c>
      <c r="M570" s="1">
        <f>VLOOKUP($E570,[1]AllProteinsNorm!$A$1:$Q$3226,10,FALSE)</f>
        <v>22886623.920078699</v>
      </c>
      <c r="N570" s="1">
        <f>VLOOKUP($E570,[1]AllProteinsNorm!$A$1:$Q$3226,11,FALSE)</f>
        <v>27054423.897496399</v>
      </c>
      <c r="O570" s="1">
        <f>VLOOKUP($E570,[1]AllProteinsNorm!$A$1:$Q$3226,15,FALSE)</f>
        <v>21363921.106021501</v>
      </c>
      <c r="P570" s="1">
        <f>VLOOKUP($E570,[1]AllProteinsNorm!$A$1:$Q$3226,6,FALSE)</f>
        <v>24938383.730832402</v>
      </c>
      <c r="Q570" s="1">
        <f>VLOOKUP($E570,[1]AllProteinsNorm!$A$1:$Q$3226,8,FALSE)</f>
        <v>20721498.616434898</v>
      </c>
      <c r="R570" s="1">
        <f>VLOOKUP($E570,[1]AllProteinsNorm!$A$1:$Q$3226,13,FALSE)</f>
        <v>20146049.145384401</v>
      </c>
      <c r="S570" s="1">
        <f>VLOOKUP($E570,[1]AllProteinsNorm!$A$1:$Q$3226,16,FALSE)</f>
        <v>24775788.9385572</v>
      </c>
      <c r="T570" s="1">
        <f>VLOOKUP($E570,[1]AllProteinsNorm!$A$1:$Q$3226,17,FALSE)</f>
        <v>19519165.892870501</v>
      </c>
      <c r="U570" s="1">
        <f>VLOOKUP($E570,[1]AllProteinsNorm!$A$1:$Q$3226,3,FALSE)</f>
        <v>23975731.2084108</v>
      </c>
      <c r="V570" s="1">
        <f>VLOOKUP($E570,[1]AllProteinsNorm!$A$1:$Q$3226,7,FALSE)</f>
        <v>20967898.227067199</v>
      </c>
      <c r="W570" s="1">
        <f>VLOOKUP($E570,[1]AllProteinsNorm!$A$1:$Q$3226,9,FALSE)</f>
        <v>28822999.750476401</v>
      </c>
      <c r="X570" s="1">
        <f>VLOOKUP($E570,[1]AllProteinsNorm!$A$1:$Q$3226,12,FALSE)</f>
        <v>20361011.465781</v>
      </c>
      <c r="Y570" s="29">
        <f>VLOOKUP($E570,[1]AllProteinsNorm!$A$1:$Q$3226,14,FALSE)</f>
        <v>28515337.375761501</v>
      </c>
      <c r="Z570" s="25">
        <f t="shared" si="90"/>
        <v>0.85436333572541601</v>
      </c>
      <c r="AA570" s="1">
        <f t="shared" si="90"/>
        <v>1.2581826895039925</v>
      </c>
      <c r="AB570" s="1">
        <f t="shared" si="90"/>
        <v>0.92678075882650124</v>
      </c>
      <c r="AC570" s="1">
        <f t="shared" si="90"/>
        <v>1.0955534375403553</v>
      </c>
      <c r="AD570" s="1">
        <f t="shared" si="90"/>
        <v>0.86511977840373533</v>
      </c>
      <c r="AE570" s="1">
        <f t="shared" si="90"/>
        <v>1.0098656000411899</v>
      </c>
      <c r="AF570" s="1">
        <f t="shared" si="90"/>
        <v>0.83910524675129949</v>
      </c>
      <c r="AG570" s="1">
        <f t="shared" si="90"/>
        <v>0.81580274921785578</v>
      </c>
      <c r="AH570" s="1">
        <f t="shared" si="90"/>
        <v>1.0032814168304087</v>
      </c>
      <c r="AI570" s="1">
        <f t="shared" si="90"/>
        <v>0.79041747009196628</v>
      </c>
      <c r="AJ570" s="1">
        <f t="shared" si="90"/>
        <v>0.97088353618014889</v>
      </c>
      <c r="AK570" s="1">
        <f t="shared" si="90"/>
        <v>0.84908305819757479</v>
      </c>
      <c r="AL570" s="1">
        <f t="shared" si="90"/>
        <v>1.1671709061888897</v>
      </c>
      <c r="AM570" s="1">
        <f t="shared" si="90"/>
        <v>0.82450752555847995</v>
      </c>
      <c r="AN570" s="29">
        <f t="shared" si="90"/>
        <v>1.1547122941150274</v>
      </c>
      <c r="AO570" s="1">
        <f t="shared" si="85"/>
        <v>3834492.4500813922</v>
      </c>
      <c r="AP570" s="1">
        <f t="shared" si="86"/>
        <v>2347905.6623793212</v>
      </c>
      <c r="AQ570" s="29">
        <f t="shared" si="87"/>
        <v>3596915.3264185358</v>
      </c>
    </row>
    <row r="571" spans="1:43" x14ac:dyDescent="0.2">
      <c r="A571" s="26"/>
      <c r="E571" s="25" t="s">
        <v>1124</v>
      </c>
      <c r="F571" s="26" t="s">
        <v>1125</v>
      </c>
      <c r="G571" s="1">
        <v>0.73343270809307703</v>
      </c>
      <c r="H571" s="1">
        <v>1.0548076760723799</v>
      </c>
      <c r="I571" s="1">
        <f>VLOOKUP(F571,'[1]SUSMB vs SHAM all proteins sum'!$B$2:$E$3214,2,FALSE)</f>
        <v>0.70355680565755696</v>
      </c>
      <c r="J571" s="29">
        <f>VLOOKUP(F571,'[1]SUSMB vs SHAM all proteins sum'!$B$2:$E$3214,3,FALSE)</f>
        <v>0.94530195068026301</v>
      </c>
      <c r="K571" s="25">
        <f>VLOOKUP($E571,[1]AllProteinsNorm!$A$1:$Q$3226,4,FALSE)</f>
        <v>714189.11285647505</v>
      </c>
      <c r="L571" s="1">
        <f>VLOOKUP($E571,[1]AllProteinsNorm!$A$1:$Q$3226,5,FALSE)</f>
        <v>524170.90706211701</v>
      </c>
      <c r="M571" s="1">
        <f>VLOOKUP($E571,[1]AllProteinsNorm!$A$1:$Q$3226,10,FALSE)</f>
        <v>853989.23755047598</v>
      </c>
      <c r="N571" s="1">
        <f>VLOOKUP($E571,[1]AllProteinsNorm!$A$1:$Q$3226,11,FALSE)</f>
        <v>480126.83780985</v>
      </c>
      <c r="O571" s="1">
        <f>VLOOKUP($E571,[1]AllProteinsNorm!$A$1:$Q$3226,15,FALSE)</f>
        <v>861653.11720925104</v>
      </c>
      <c r="P571" s="1">
        <f>VLOOKUP($E571,[1]AllProteinsNorm!$A$1:$Q$3226,6,FALSE)</f>
        <v>591724.78338952898</v>
      </c>
      <c r="Q571" s="1">
        <f>VLOOKUP($E571,[1]AllProteinsNorm!$A$1:$Q$3226,8,FALSE)</f>
        <v>928255.987151006</v>
      </c>
      <c r="R571" s="1">
        <f>VLOOKUP($E571,[1]AllProteinsNorm!$A$1:$Q$3226,13,FALSE)</f>
        <v>666589.01980099001</v>
      </c>
      <c r="S571" s="1">
        <f>VLOOKUP($E571,[1]AllProteinsNorm!$A$1:$Q$3226,16,FALSE)</f>
        <v>586847.55803746404</v>
      </c>
      <c r="T571" s="1">
        <f>VLOOKUP($E571,[1]AllProteinsNorm!$A$1:$Q$3226,17,FALSE)</f>
        <v>803752.64290783997</v>
      </c>
      <c r="U571" s="1">
        <f>VLOOKUP($E571,[1]AllProteinsNorm!$A$1:$Q$3226,3,FALSE)</f>
        <v>537081.81348940998</v>
      </c>
      <c r="V571" s="1">
        <f>VLOOKUP($E571,[1]AllProteinsNorm!$A$1:$Q$3226,7,FALSE)</f>
        <v>647464.38106806902</v>
      </c>
      <c r="W571" s="1">
        <f>VLOOKUP($E571,[1]AllProteinsNorm!$A$1:$Q$3226,9,FALSE)</f>
        <v>598056.48026108195</v>
      </c>
      <c r="X571" s="1">
        <f>VLOOKUP($E571,[1]AllProteinsNorm!$A$1:$Q$3226,12,FALSE)</f>
        <v>826572.68627104396</v>
      </c>
      <c r="Y571" s="29">
        <f>VLOOKUP($E571,[1]AllProteinsNorm!$A$1:$Q$3226,14,FALSE)</f>
        <v>580764.64923958899</v>
      </c>
      <c r="Z571" s="25">
        <f t="shared" si="90"/>
        <v>1.0398401875202234</v>
      </c>
      <c r="AA571" s="1">
        <f t="shared" si="90"/>
        <v>0.76317877783394961</v>
      </c>
      <c r="AB571" s="1">
        <f t="shared" si="90"/>
        <v>1.2433854184125548</v>
      </c>
      <c r="AC571" s="1">
        <f t="shared" si="90"/>
        <v>0.69905179464982647</v>
      </c>
      <c r="AD571" s="1">
        <f t="shared" si="90"/>
        <v>1.2545438215834452</v>
      </c>
      <c r="AE571" s="1">
        <f t="shared" si="90"/>
        <v>0.86153540938082496</v>
      </c>
      <c r="AF571" s="1">
        <f t="shared" si="90"/>
        <v>1.3515158133471132</v>
      </c>
      <c r="AG571" s="1">
        <f t="shared" si="90"/>
        <v>0.97053572908227659</v>
      </c>
      <c r="AH571" s="1">
        <f t="shared" si="90"/>
        <v>0.85443430011806187</v>
      </c>
      <c r="AI571" s="1">
        <f t="shared" si="90"/>
        <v>1.1702422843977496</v>
      </c>
      <c r="AJ571" s="1">
        <f t="shared" si="90"/>
        <v>0.78197671120864998</v>
      </c>
      <c r="AK571" s="1">
        <f t="shared" si="90"/>
        <v>0.94269076817723196</v>
      </c>
      <c r="AL571" s="1">
        <f t="shared" si="90"/>
        <v>0.87075419015431443</v>
      </c>
      <c r="AM571" s="1">
        <f t="shared" si="90"/>
        <v>1.2034676553014114</v>
      </c>
      <c r="AN571" s="29">
        <f t="shared" si="90"/>
        <v>0.84557774810517516</v>
      </c>
      <c r="AO571" s="1">
        <f t="shared" si="85"/>
        <v>160273.53602754709</v>
      </c>
      <c r="AP571" s="1">
        <f t="shared" si="86"/>
        <v>132149.6548021131</v>
      </c>
      <c r="AQ571" s="29">
        <f t="shared" si="87"/>
        <v>100702.61397909596</v>
      </c>
    </row>
    <row r="572" spans="1:43" x14ac:dyDescent="0.2">
      <c r="A572" s="26"/>
      <c r="E572" s="25" t="s">
        <v>1126</v>
      </c>
      <c r="F572" s="26" t="s">
        <v>1127</v>
      </c>
      <c r="G572" s="1">
        <v>0.173761644178971</v>
      </c>
      <c r="H572" s="1">
        <v>1.11511543062221</v>
      </c>
      <c r="I572" s="1">
        <f>VLOOKUP(F572,'[1]SUSMB vs SHAM all proteins sum'!$B$2:$E$3214,2,FALSE)</f>
        <v>0.29090631891497098</v>
      </c>
      <c r="J572" s="29">
        <f>VLOOKUP(F572,'[1]SUSMB vs SHAM all proteins sum'!$B$2:$E$3214,3,FALSE)</f>
        <v>1.0908153493214401</v>
      </c>
      <c r="K572" s="25">
        <f>VLOOKUP($E572,[1]AllProteinsNorm!$A$1:$Q$3226,4,FALSE)</f>
        <v>383077.99123148702</v>
      </c>
      <c r="L572" s="1">
        <f>VLOOKUP($E572,[1]AllProteinsNorm!$A$1:$Q$3226,5,FALSE)</f>
        <v>271339.47431686299</v>
      </c>
      <c r="M572" s="1">
        <f>VLOOKUP($E572,[1]AllProteinsNorm!$A$1:$Q$3226,10,FALSE)</f>
        <v>368740.12847295799</v>
      </c>
      <c r="N572" s="1">
        <f>VLOOKUP($E572,[1]AllProteinsNorm!$A$1:$Q$3226,11,FALSE)</f>
        <v>324445.04308451101</v>
      </c>
      <c r="O572" s="1">
        <f>VLOOKUP($E572,[1]AllProteinsNorm!$A$1:$Q$3226,15,FALSE)</f>
        <v>397287.23014337401</v>
      </c>
      <c r="P572" s="1">
        <f>VLOOKUP($E572,[1]AllProteinsNorm!$A$1:$Q$3226,6,FALSE)</f>
        <v>371678.01335082098</v>
      </c>
      <c r="Q572" s="1">
        <f>VLOOKUP($E572,[1]AllProteinsNorm!$A$1:$Q$3226,8,FALSE)</f>
        <v>411150.23362433998</v>
      </c>
      <c r="R572" s="1">
        <f>VLOOKUP($E572,[1]AllProteinsNorm!$A$1:$Q$3226,13,FALSE)</f>
        <v>389839.71901400498</v>
      </c>
      <c r="S572" s="1">
        <f>VLOOKUP($E572,[1]AllProteinsNorm!$A$1:$Q$3226,16,FALSE)</f>
        <v>394103.403144354</v>
      </c>
      <c r="T572" s="1">
        <f>VLOOKUP($E572,[1]AllProteinsNorm!$A$1:$Q$3226,17,FALSE)</f>
        <v>362828.820633522</v>
      </c>
      <c r="U572" s="1">
        <f>VLOOKUP($E572,[1]AllProteinsNorm!$A$1:$Q$3226,3,FALSE)</f>
        <v>351403.37872139399</v>
      </c>
      <c r="V572" s="1">
        <f>VLOOKUP($E572,[1]AllProteinsNorm!$A$1:$Q$3226,7,FALSE)</f>
        <v>361047.64245226001</v>
      </c>
      <c r="W572" s="1">
        <f>VLOOKUP($E572,[1]AllProteinsNorm!$A$1:$Q$3226,9,FALSE)</f>
        <v>360792.12843675999</v>
      </c>
      <c r="X572" s="1">
        <f>VLOOKUP($E572,[1]AllProteinsNorm!$A$1:$Q$3226,12,FALSE)</f>
        <v>409088.16584829299</v>
      </c>
      <c r="Y572" s="29">
        <f>VLOOKUP($E572,[1]AllProteinsNorm!$A$1:$Q$3226,14,FALSE)</f>
        <v>407453.56156182801</v>
      </c>
      <c r="Z572" s="25">
        <f t="shared" si="90"/>
        <v>1.0977139543924535</v>
      </c>
      <c r="AA572" s="1">
        <f t="shared" si="90"/>
        <v>0.77752607602859136</v>
      </c>
      <c r="AB572" s="1">
        <f t="shared" si="90"/>
        <v>1.0566286600491133</v>
      </c>
      <c r="AC572" s="1">
        <f t="shared" si="90"/>
        <v>0.92970063375975809</v>
      </c>
      <c r="AD572" s="1">
        <f t="shared" si="90"/>
        <v>1.1384306757700833</v>
      </c>
      <c r="AE572" s="1">
        <f t="shared" si="90"/>
        <v>1.0650471996171564</v>
      </c>
      <c r="AF572" s="1">
        <f t="shared" si="90"/>
        <v>1.1781552559317554</v>
      </c>
      <c r="AG572" s="1">
        <f t="shared" si="90"/>
        <v>1.1170897554370711</v>
      </c>
      <c r="AH572" s="1">
        <f t="shared" si="90"/>
        <v>1.1293073865047292</v>
      </c>
      <c r="AI572" s="1">
        <f t="shared" si="90"/>
        <v>1.0396897461658114</v>
      </c>
      <c r="AJ572" s="1">
        <f t="shared" si="90"/>
        <v>1.0069500239444309</v>
      </c>
      <c r="AK572" s="1">
        <f t="shared" si="90"/>
        <v>1.0345857616258873</v>
      </c>
      <c r="AL572" s="1">
        <f t="shared" si="90"/>
        <v>1.0338535835661258</v>
      </c>
      <c r="AM572" s="1">
        <f t="shared" si="90"/>
        <v>1.1722463793466165</v>
      </c>
      <c r="AN572" s="29">
        <f t="shared" si="90"/>
        <v>1.1675624038214392</v>
      </c>
      <c r="AO572" s="1">
        <f t="shared" si="85"/>
        <v>45862.270955720218</v>
      </c>
      <c r="AP572" s="1">
        <f t="shared" si="86"/>
        <v>17058.333571328712</v>
      </c>
      <c r="AQ572" s="29">
        <f t="shared" si="87"/>
        <v>24999.402482895803</v>
      </c>
    </row>
    <row r="573" spans="1:43" x14ac:dyDescent="0.2">
      <c r="A573" s="26"/>
      <c r="E573" s="25" t="s">
        <v>1128</v>
      </c>
      <c r="F573" s="26" t="s">
        <v>1129</v>
      </c>
      <c r="G573" s="1">
        <v>0.422647299977363</v>
      </c>
      <c r="H573" s="1">
        <v>0.92652290890264699</v>
      </c>
      <c r="I573" s="1">
        <f>VLOOKUP(F573,'[1]SUSMB vs SHAM all proteins sum'!$B$2:$E$3214,2,FALSE)</f>
        <v>0.67643509822251902</v>
      </c>
      <c r="J573" s="29">
        <f>VLOOKUP(F573,'[1]SUSMB vs SHAM all proteins sum'!$B$2:$E$3214,3,FALSE)</f>
        <v>0.96140323111257697</v>
      </c>
      <c r="K573" s="25">
        <f>VLOOKUP($E573,[1]AllProteinsNorm!$A$1:$Q$3226,4,FALSE)</f>
        <v>171594.81044343501</v>
      </c>
      <c r="L573" s="1">
        <f>VLOOKUP($E573,[1]AllProteinsNorm!$A$1:$Q$3226,5,FALSE)</f>
        <v>212349.34697640999</v>
      </c>
      <c r="M573" s="1">
        <f>VLOOKUP($E573,[1]AllProteinsNorm!$A$1:$Q$3226,10,FALSE)</f>
        <v>182238.56347765401</v>
      </c>
      <c r="N573" s="1">
        <f>VLOOKUP($E573,[1]AllProteinsNorm!$A$1:$Q$3226,11,FALSE)</f>
        <v>263223.554800132</v>
      </c>
      <c r="O573" s="1">
        <f>VLOOKUP($E573,[1]AllProteinsNorm!$A$1:$Q$3226,15,FALSE)</f>
        <v>196698.28436920699</v>
      </c>
      <c r="P573" s="1">
        <f>VLOOKUP($E573,[1]AllProteinsNorm!$A$1:$Q$3226,6,FALSE)</f>
        <v>169577.360790023</v>
      </c>
      <c r="Q573" s="1">
        <f>VLOOKUP($E573,[1]AllProteinsNorm!$A$1:$Q$3226,8,FALSE)</f>
        <v>165172.54072538001</v>
      </c>
      <c r="R573" s="1">
        <f>VLOOKUP($E573,[1]AllProteinsNorm!$A$1:$Q$3226,13,FALSE)</f>
        <v>189379.099616619</v>
      </c>
      <c r="S573" s="1">
        <f>VLOOKUP($E573,[1]AllProteinsNorm!$A$1:$Q$3226,16,FALSE)</f>
        <v>210346.27630874701</v>
      </c>
      <c r="T573" s="1">
        <f>VLOOKUP($E573,[1]AllProteinsNorm!$A$1:$Q$3226,17,FALSE)</f>
        <v>210391.84280533399</v>
      </c>
      <c r="U573" s="1">
        <f>VLOOKUP($E573,[1]AllProteinsNorm!$A$1:$Q$3226,3,FALSE)</f>
        <v>191341.10676649</v>
      </c>
      <c r="V573" s="1">
        <f>VLOOKUP($E573,[1]AllProteinsNorm!$A$1:$Q$3226,7,FALSE)</f>
        <v>205323.279860254</v>
      </c>
      <c r="W573" s="1">
        <f>VLOOKUP($E573,[1]AllProteinsNorm!$A$1:$Q$3226,9,FALSE)</f>
        <v>160661.69394290901</v>
      </c>
      <c r="X573" s="1">
        <f>VLOOKUP($E573,[1]AllProteinsNorm!$A$1:$Q$3226,12,FALSE)</f>
        <v>206637.70429529899</v>
      </c>
      <c r="Y573" s="29">
        <f>VLOOKUP($E573,[1]AllProteinsNorm!$A$1:$Q$3226,14,FALSE)</f>
        <v>216511.10997442401</v>
      </c>
      <c r="Z573" s="25">
        <f t="shared" si="90"/>
        <v>0.83614680765212523</v>
      </c>
      <c r="AA573" s="1">
        <f t="shared" si="90"/>
        <v>1.0347354219075786</v>
      </c>
      <c r="AB573" s="1">
        <f t="shared" si="90"/>
        <v>0.8880116635763875</v>
      </c>
      <c r="AC573" s="1">
        <f t="shared" si="90"/>
        <v>1.2826351477425761</v>
      </c>
      <c r="AD573" s="1">
        <f t="shared" si="90"/>
        <v>0.95847095912133229</v>
      </c>
      <c r="AE573" s="1">
        <f t="shared" si="90"/>
        <v>0.82631618350364378</v>
      </c>
      <c r="AF573" s="1">
        <f t="shared" si="90"/>
        <v>0.80485238616725896</v>
      </c>
      <c r="AG573" s="1">
        <f t="shared" si="90"/>
        <v>0.92280605206687361</v>
      </c>
      <c r="AH573" s="1">
        <f t="shared" si="90"/>
        <v>1.0249748636486204</v>
      </c>
      <c r="AI573" s="1">
        <f t="shared" si="90"/>
        <v>1.0251968999710399</v>
      </c>
      <c r="AJ573" s="1">
        <f t="shared" si="90"/>
        <v>0.93236651610839005</v>
      </c>
      <c r="AK573" s="1">
        <f t="shared" si="90"/>
        <v>1.0004988178148226</v>
      </c>
      <c r="AL573" s="1">
        <f t="shared" si="90"/>
        <v>0.78287194207792965</v>
      </c>
      <c r="AM573" s="1">
        <f t="shared" si="90"/>
        <v>1.0069037422552682</v>
      </c>
      <c r="AN573" s="29">
        <f t="shared" si="90"/>
        <v>1.0550148513145725</v>
      </c>
      <c r="AO573" s="1">
        <f t="shared" si="85"/>
        <v>32083.202421955237</v>
      </c>
      <c r="AP573" s="1">
        <f t="shared" si="86"/>
        <v>19279.01120563822</v>
      </c>
      <c r="AQ573" s="29">
        <f t="shared" si="87"/>
        <v>19448.629712830374</v>
      </c>
    </row>
    <row r="574" spans="1:43" x14ac:dyDescent="0.2">
      <c r="A574" s="26"/>
      <c r="E574" s="25" t="s">
        <v>1130</v>
      </c>
      <c r="F574" s="26" t="s">
        <v>1131</v>
      </c>
      <c r="G574" s="1">
        <v>0.66796672137329705</v>
      </c>
      <c r="H574" s="1">
        <v>1.04133463802546</v>
      </c>
      <c r="I574" s="1">
        <f>VLOOKUP(F574,'[1]SUSMB vs SHAM all proteins sum'!$B$2:$E$3214,2,FALSE)</f>
        <v>0.59215299247122699</v>
      </c>
      <c r="J574" s="29">
        <f>VLOOKUP(F574,'[1]SUSMB vs SHAM all proteins sum'!$B$2:$E$3214,3,FALSE)</f>
        <v>1.06576274514171</v>
      </c>
      <c r="K574" s="25">
        <f>VLOOKUP($E574,[1]AllProteinsNorm!$A$1:$Q$3226,4,FALSE)</f>
        <v>855641.79866428894</v>
      </c>
      <c r="L574" s="1">
        <f>VLOOKUP($E574,[1]AllProteinsNorm!$A$1:$Q$3226,5,FALSE)</f>
        <v>1351876.3098881899</v>
      </c>
      <c r="M574" s="1">
        <f>VLOOKUP($E574,[1]AllProteinsNorm!$A$1:$Q$3226,10,FALSE)</f>
        <v>1059349.1898431999</v>
      </c>
      <c r="N574" s="1">
        <f>VLOOKUP($E574,[1]AllProteinsNorm!$A$1:$Q$3226,11,FALSE)</f>
        <v>1042642.3888786701</v>
      </c>
      <c r="O574" s="1">
        <f>VLOOKUP($E574,[1]AllProteinsNorm!$A$1:$Q$3226,15,FALSE)</f>
        <v>929747.76100552594</v>
      </c>
      <c r="P574" s="1">
        <f>VLOOKUP($E574,[1]AllProteinsNorm!$A$1:$Q$3226,6,FALSE)</f>
        <v>1042940.9485592</v>
      </c>
      <c r="Q574" s="1">
        <f>VLOOKUP($E574,[1]AllProteinsNorm!$A$1:$Q$3226,8,FALSE)</f>
        <v>1053397.7553258799</v>
      </c>
      <c r="R574" s="1">
        <f>VLOOKUP($E574,[1]AllProteinsNorm!$A$1:$Q$3226,13,FALSE)</f>
        <v>1064074.1819014</v>
      </c>
      <c r="S574" s="1">
        <f>VLOOKUP($E574,[1]AllProteinsNorm!$A$1:$Q$3226,16,FALSE)</f>
        <v>1288834.6874534299</v>
      </c>
      <c r="T574" s="1">
        <f>VLOOKUP($E574,[1]AllProteinsNorm!$A$1:$Q$3226,17,FALSE)</f>
        <v>965381.45127524296</v>
      </c>
      <c r="U574" s="1">
        <f>VLOOKUP($E574,[1]AllProteinsNorm!$A$1:$Q$3226,3,FALSE)</f>
        <v>1022005.09739162</v>
      </c>
      <c r="V574" s="1">
        <f>VLOOKUP($E574,[1]AllProteinsNorm!$A$1:$Q$3226,7,FALSE)</f>
        <v>1008659.46384585</v>
      </c>
      <c r="W574" s="1">
        <f>VLOOKUP($E574,[1]AllProteinsNorm!$A$1:$Q$3226,9,FALSE)</f>
        <v>1248948.4294848701</v>
      </c>
      <c r="X574" s="1">
        <f>VLOOKUP($E574,[1]AllProteinsNorm!$A$1:$Q$3226,12,FALSE)</f>
        <v>890070.66388460796</v>
      </c>
      <c r="Y574" s="29">
        <f>VLOOKUP($E574,[1]AllProteinsNorm!$A$1:$Q$3226,14,FALSE)</f>
        <v>1425294.66171663</v>
      </c>
      <c r="Z574" s="25">
        <f t="shared" si="90"/>
        <v>0.81656781243419219</v>
      </c>
      <c r="AA574" s="1">
        <f t="shared" si="90"/>
        <v>1.2901411347251421</v>
      </c>
      <c r="AB574" s="1">
        <f t="shared" si="90"/>
        <v>1.0109726428799561</v>
      </c>
      <c r="AC574" s="1">
        <f t="shared" si="90"/>
        <v>0.99502877952770286</v>
      </c>
      <c r="AD574" s="1">
        <f t="shared" si="90"/>
        <v>0.88728963043300713</v>
      </c>
      <c r="AE574" s="1">
        <f t="shared" si="90"/>
        <v>0.99531370509537853</v>
      </c>
      <c r="AF574" s="1">
        <f t="shared" si="90"/>
        <v>1.0052929882952459</v>
      </c>
      <c r="AG574" s="1">
        <f t="shared" si="90"/>
        <v>1.015481862082146</v>
      </c>
      <c r="AH574" s="1">
        <f t="shared" si="90"/>
        <v>1.2299783892816465</v>
      </c>
      <c r="AI574" s="1">
        <f t="shared" si="90"/>
        <v>0.92129606228091721</v>
      </c>
      <c r="AJ574" s="1">
        <f t="shared" si="90"/>
        <v>0.97533391657166935</v>
      </c>
      <c r="AK574" s="1">
        <f t="shared" si="90"/>
        <v>0.96259772859320714</v>
      </c>
      <c r="AL574" s="1">
        <f t="shared" si="90"/>
        <v>1.1919135887232628</v>
      </c>
      <c r="AM574" s="1">
        <f t="shared" si="90"/>
        <v>0.84942443912240972</v>
      </c>
      <c r="AN574" s="29">
        <f t="shared" si="90"/>
        <v>1.3602067428320164</v>
      </c>
      <c r="AO574" s="1">
        <f t="shared" si="85"/>
        <v>169400.99125447418</v>
      </c>
      <c r="AP574" s="1">
        <f t="shared" si="86"/>
        <v>108665.74540432839</v>
      </c>
      <c r="AQ574" s="29">
        <f t="shared" si="87"/>
        <v>192195.05717508955</v>
      </c>
    </row>
    <row r="575" spans="1:43" x14ac:dyDescent="0.2">
      <c r="A575" s="26"/>
      <c r="E575" s="25" t="s">
        <v>1132</v>
      </c>
      <c r="F575" s="26" t="s">
        <v>1133</v>
      </c>
      <c r="G575" s="1">
        <v>0.218613349109645</v>
      </c>
      <c r="H575" s="1">
        <v>0.94908465803875797</v>
      </c>
      <c r="I575" s="1">
        <f>VLOOKUP(F575,'[1]SUSMB vs SHAM all proteins sum'!$B$2:$E$3214,2,FALSE)</f>
        <v>0.13142742304185701</v>
      </c>
      <c r="J575" s="29">
        <f>VLOOKUP(F575,'[1]SUSMB vs SHAM all proteins sum'!$B$2:$E$3214,3,FALSE)</f>
        <v>0.89261545204688997</v>
      </c>
      <c r="K575" s="25">
        <f>VLOOKUP($E575,[1]AllProteinsNorm!$A$1:$Q$3226,4,FALSE)</f>
        <v>2119732.5615677801</v>
      </c>
      <c r="L575" s="1">
        <f>VLOOKUP($E575,[1]AllProteinsNorm!$A$1:$Q$3226,5,FALSE)</f>
        <v>2254206.7779750801</v>
      </c>
      <c r="M575" s="1">
        <f>VLOOKUP($E575,[1]AllProteinsNorm!$A$1:$Q$3226,10,FALSE)</f>
        <v>2161779.0141019798</v>
      </c>
      <c r="N575" s="1">
        <f>VLOOKUP($E575,[1]AllProteinsNorm!$A$1:$Q$3226,11,FALSE)</f>
        <v>2287208.61368596</v>
      </c>
      <c r="O575" s="1">
        <f>VLOOKUP($E575,[1]AllProteinsNorm!$A$1:$Q$3226,15,FALSE)</f>
        <v>2342376.5390442801</v>
      </c>
      <c r="P575" s="1">
        <f>VLOOKUP($E575,[1]AllProteinsNorm!$A$1:$Q$3226,6,FALSE)</f>
        <v>2057868.77014706</v>
      </c>
      <c r="Q575" s="1">
        <f>VLOOKUP($E575,[1]AllProteinsNorm!$A$1:$Q$3226,8,FALSE)</f>
        <v>2041046.1079518099</v>
      </c>
      <c r="R575" s="1">
        <f>VLOOKUP($E575,[1]AllProteinsNorm!$A$1:$Q$3226,13,FALSE)</f>
        <v>2043786.4504748499</v>
      </c>
      <c r="S575" s="1">
        <f>VLOOKUP($E575,[1]AllProteinsNorm!$A$1:$Q$3226,16,FALSE)</f>
        <v>2431940.80529356</v>
      </c>
      <c r="T575" s="1">
        <f>VLOOKUP($E575,[1]AllProteinsNorm!$A$1:$Q$3226,17,FALSE)</f>
        <v>2041335.3873532999</v>
      </c>
      <c r="U575" s="1">
        <f>VLOOKUP($E575,[1]AllProteinsNorm!$A$1:$Q$3226,3,FALSE)</f>
        <v>1615081.0888143899</v>
      </c>
      <c r="V575" s="1">
        <f>VLOOKUP($E575,[1]AllProteinsNorm!$A$1:$Q$3226,7,FALSE)</f>
        <v>2175260.2135970499</v>
      </c>
      <c r="W575" s="1">
        <f>VLOOKUP($E575,[1]AllProteinsNorm!$A$1:$Q$3226,9,FALSE)</f>
        <v>2324319.8626794298</v>
      </c>
      <c r="X575" s="1">
        <f>VLOOKUP($E575,[1]AllProteinsNorm!$A$1:$Q$3226,12,FALSE)</f>
        <v>2092734.4388816</v>
      </c>
      <c r="Y575" s="29">
        <f>VLOOKUP($E575,[1]AllProteinsNorm!$A$1:$Q$3226,14,FALSE)</f>
        <v>1835080.18728501</v>
      </c>
      <c r="Z575" s="25">
        <f t="shared" si="90"/>
        <v>0.94924986157226765</v>
      </c>
      <c r="AA575" s="1">
        <f t="shared" si="90"/>
        <v>1.0094695485384657</v>
      </c>
      <c r="AB575" s="1">
        <f t="shared" si="90"/>
        <v>0.96807892990444167</v>
      </c>
      <c r="AC575" s="1">
        <f t="shared" si="90"/>
        <v>1.0242482940029471</v>
      </c>
      <c r="AD575" s="1">
        <f t="shared" si="90"/>
        <v>1.0489533659818775</v>
      </c>
      <c r="AE575" s="1">
        <f t="shared" si="90"/>
        <v>0.92154627456928229</v>
      </c>
      <c r="AF575" s="1">
        <f t="shared" si="90"/>
        <v>0.91401281961857495</v>
      </c>
      <c r="AG575" s="1">
        <f t="shared" si="90"/>
        <v>0.9152399884642205</v>
      </c>
      <c r="AH575" s="1">
        <f t="shared" si="90"/>
        <v>1.0890616649627969</v>
      </c>
      <c r="AI575" s="1">
        <f t="shared" si="90"/>
        <v>0.91414236352274414</v>
      </c>
      <c r="AJ575" s="1">
        <f t="shared" si="90"/>
        <v>0.72325892793340685</v>
      </c>
      <c r="AK575" s="1">
        <f t="shared" si="90"/>
        <v>0.97411602485997639</v>
      </c>
      <c r="AL575" s="1">
        <f t="shared" si="90"/>
        <v>1.0408672999136599</v>
      </c>
      <c r="AM575" s="1">
        <f t="shared" si="90"/>
        <v>0.93715967402350786</v>
      </c>
      <c r="AN575" s="29">
        <f t="shared" si="90"/>
        <v>0.82177801357447644</v>
      </c>
      <c r="AO575" s="1">
        <f t="shared" si="85"/>
        <v>81551.764593050568</v>
      </c>
      <c r="AP575" s="1">
        <f t="shared" si="86"/>
        <v>154497.01807931304</v>
      </c>
      <c r="AQ575" s="29">
        <f t="shared" si="87"/>
        <v>252784.28202673001</v>
      </c>
    </row>
    <row r="576" spans="1:43" x14ac:dyDescent="0.2">
      <c r="A576" s="26"/>
      <c r="E576" s="25" t="s">
        <v>1134</v>
      </c>
      <c r="F576" s="26" t="s">
        <v>1135</v>
      </c>
      <c r="G576" s="1">
        <v>0.884595401781618</v>
      </c>
      <c r="H576" s="1">
        <v>1.0133759144416199</v>
      </c>
      <c r="I576" s="1">
        <f>VLOOKUP(F576,'[1]SUSMB vs SHAM all proteins sum'!$B$2:$E$3214,2,FALSE)</f>
        <v>0.59561927937876902</v>
      </c>
      <c r="J576" s="29">
        <f>VLOOKUP(F576,'[1]SUSMB vs SHAM all proteins sum'!$B$2:$E$3214,3,FALSE)</f>
        <v>0.94337012729070402</v>
      </c>
      <c r="K576" s="25">
        <f>VLOOKUP($E576,[1]AllProteinsNorm!$A$1:$Q$3226,4,FALSE)</f>
        <v>4008393.74437419</v>
      </c>
      <c r="L576" s="1">
        <f>VLOOKUP($E576,[1]AllProteinsNorm!$A$1:$Q$3226,5,FALSE)</f>
        <v>5598529.1403375296</v>
      </c>
      <c r="M576" s="1">
        <f>VLOOKUP($E576,[1]AllProteinsNorm!$A$1:$Q$3226,10,FALSE)</f>
        <v>4248342.0293111</v>
      </c>
      <c r="N576" s="1">
        <f>VLOOKUP($E576,[1]AllProteinsNorm!$A$1:$Q$3226,11,FALSE)</f>
        <v>4695618.0711051999</v>
      </c>
      <c r="O576" s="1">
        <f>VLOOKUP($E576,[1]AllProteinsNorm!$A$1:$Q$3226,15,FALSE)</f>
        <v>3523683.7709637899</v>
      </c>
      <c r="P576" s="1">
        <f>VLOOKUP($E576,[1]AllProteinsNorm!$A$1:$Q$3226,6,FALSE)</f>
        <v>5050167.8708332097</v>
      </c>
      <c r="Q576" s="1">
        <f>VLOOKUP($E576,[1]AllProteinsNorm!$A$1:$Q$3226,8,FALSE)</f>
        <v>4099115.9968773001</v>
      </c>
      <c r="R576" s="1">
        <f>VLOOKUP($E576,[1]AllProteinsNorm!$A$1:$Q$3226,13,FALSE)</f>
        <v>4407186.1894025505</v>
      </c>
      <c r="S576" s="1">
        <f>VLOOKUP($E576,[1]AllProteinsNorm!$A$1:$Q$3226,16,FALSE)</f>
        <v>4631682.4770699497</v>
      </c>
      <c r="T576" s="1">
        <f>VLOOKUP($E576,[1]AllProteinsNorm!$A$1:$Q$3226,17,FALSE)</f>
        <v>3989423.79662957</v>
      </c>
      <c r="U576" s="1">
        <f>VLOOKUP($E576,[1]AllProteinsNorm!$A$1:$Q$3226,3,FALSE)</f>
        <v>3179211.6375400098</v>
      </c>
      <c r="V576" s="1">
        <f>VLOOKUP($E576,[1]AllProteinsNorm!$A$1:$Q$3226,7,FALSE)</f>
        <v>4594097.0765929297</v>
      </c>
      <c r="W576" s="1">
        <f>VLOOKUP($E576,[1]AllProteinsNorm!$A$1:$Q$3226,9,FALSE)</f>
        <v>4626022.8481698297</v>
      </c>
      <c r="X576" s="1">
        <f>VLOOKUP($E576,[1]AllProteinsNorm!$A$1:$Q$3226,12,FALSE)</f>
        <v>3911278.7646041298</v>
      </c>
      <c r="Y576" s="29">
        <f>VLOOKUP($E576,[1]AllProteinsNorm!$A$1:$Q$3226,14,FALSE)</f>
        <v>4459826.1770740999</v>
      </c>
      <c r="Z576" s="25">
        <f t="shared" si="90"/>
        <v>0.90792127172054526</v>
      </c>
      <c r="AA576" s="1">
        <f t="shared" si="90"/>
        <v>1.2680949080897659</v>
      </c>
      <c r="AB576" s="1">
        <f t="shared" si="90"/>
        <v>0.96227076079278107</v>
      </c>
      <c r="AC576" s="1">
        <f t="shared" si="90"/>
        <v>1.0635810258449065</v>
      </c>
      <c r="AD576" s="1">
        <f t="shared" si="90"/>
        <v>0.79813203355200069</v>
      </c>
      <c r="AE576" s="1">
        <f t="shared" si="90"/>
        <v>1.1438883323586724</v>
      </c>
      <c r="AF576" s="1">
        <f t="shared" si="90"/>
        <v>0.92847031657961909</v>
      </c>
      <c r="AG576" s="1">
        <f t="shared" si="90"/>
        <v>0.9982497591229782</v>
      </c>
      <c r="AH576" s="1">
        <f t="shared" si="90"/>
        <v>1.0490992933738477</v>
      </c>
      <c r="AI576" s="1">
        <f t="shared" si="90"/>
        <v>0.90362448348587132</v>
      </c>
      <c r="AJ576" s="1">
        <f t="shared" si="90"/>
        <v>0.72010736896176186</v>
      </c>
      <c r="AK576" s="1">
        <f t="shared" si="90"/>
        <v>1.0405860118013683</v>
      </c>
      <c r="AL576" s="1">
        <f t="shared" si="90"/>
        <v>1.0478173590639572</v>
      </c>
      <c r="AM576" s="1">
        <f t="shared" si="90"/>
        <v>0.88592424209747023</v>
      </c>
      <c r="AN576" s="29">
        <f t="shared" si="90"/>
        <v>1.0101729801431647</v>
      </c>
      <c r="AO576" s="1">
        <f t="shared" si="85"/>
        <v>702429.47500376857</v>
      </c>
      <c r="AP576" s="1">
        <f t="shared" si="86"/>
        <v>381901.55883929878</v>
      </c>
      <c r="AQ576" s="29">
        <f t="shared" si="87"/>
        <v>551207.14222443628</v>
      </c>
    </row>
    <row r="577" spans="1:43" x14ac:dyDescent="0.2">
      <c r="A577" s="26"/>
      <c r="E577" s="25" t="s">
        <v>1136</v>
      </c>
      <c r="F577" s="26" t="s">
        <v>1137</v>
      </c>
      <c r="G577" s="1">
        <v>0.20117805983002501</v>
      </c>
      <c r="H577" s="1">
        <v>1.0418193483915501</v>
      </c>
      <c r="I577" s="1">
        <f>VLOOKUP(F577,'[1]SUSMB vs SHAM all proteins sum'!$B$2:$E$3214,2,FALSE)</f>
        <v>0.52497473913316495</v>
      </c>
      <c r="J577" s="29">
        <f>VLOOKUP(F577,'[1]SUSMB vs SHAM all proteins sum'!$B$2:$E$3214,3,FALSE)</f>
        <v>0.97329826967746902</v>
      </c>
      <c r="K577" s="25">
        <f>VLOOKUP($E577,[1]AllProteinsNorm!$A$1:$Q$3226,4,FALSE)</f>
        <v>31793924.4412033</v>
      </c>
      <c r="L577" s="1">
        <f>VLOOKUP($E577,[1]AllProteinsNorm!$A$1:$Q$3226,5,FALSE)</f>
        <v>32046810.5832933</v>
      </c>
      <c r="M577" s="1">
        <f>VLOOKUP($E577,[1]AllProteinsNorm!$A$1:$Q$3226,10,FALSE)</f>
        <v>34291038.249186903</v>
      </c>
      <c r="N577" s="1">
        <f>VLOOKUP($E577,[1]AllProteinsNorm!$A$1:$Q$3226,11,FALSE)</f>
        <v>33365570.7014217</v>
      </c>
      <c r="O577" s="1">
        <f>VLOOKUP($E577,[1]AllProteinsNorm!$A$1:$Q$3226,15,FALSE)</f>
        <v>35018839.044052802</v>
      </c>
      <c r="P577" s="1">
        <f>VLOOKUP($E577,[1]AllProteinsNorm!$A$1:$Q$3226,6,FALSE)</f>
        <v>36282353.792004302</v>
      </c>
      <c r="Q577" s="1">
        <f>VLOOKUP($E577,[1]AllProteinsNorm!$A$1:$Q$3226,8,FALSE)</f>
        <v>36445890.193694003</v>
      </c>
      <c r="R577" s="1">
        <f>VLOOKUP($E577,[1]AllProteinsNorm!$A$1:$Q$3226,13,FALSE)</f>
        <v>32217346.302586801</v>
      </c>
      <c r="S577" s="1">
        <f>VLOOKUP($E577,[1]AllProteinsNorm!$A$1:$Q$3226,16,FALSE)</f>
        <v>34035920.297650799</v>
      </c>
      <c r="T577" s="1">
        <f>VLOOKUP($E577,[1]AllProteinsNorm!$A$1:$Q$3226,17,FALSE)</f>
        <v>34554188.809935801</v>
      </c>
      <c r="U577" s="1">
        <f>VLOOKUP($E577,[1]AllProteinsNorm!$A$1:$Q$3226,3,FALSE)</f>
        <v>33758472.930539399</v>
      </c>
      <c r="V577" s="1">
        <f>VLOOKUP($E577,[1]AllProteinsNorm!$A$1:$Q$3226,7,FALSE)</f>
        <v>36143399.625236198</v>
      </c>
      <c r="W577" s="1">
        <f>VLOOKUP($E577,[1]AllProteinsNorm!$A$1:$Q$3226,9,FALSE)</f>
        <v>30071782.415628798</v>
      </c>
      <c r="X577" s="1">
        <f>VLOOKUP($E577,[1]AllProteinsNorm!$A$1:$Q$3226,12,FALSE)</f>
        <v>32594591.9864241</v>
      </c>
      <c r="Y577" s="29">
        <f>VLOOKUP($E577,[1]AllProteinsNorm!$A$1:$Q$3226,14,FALSE)</f>
        <v>29814198.052631699</v>
      </c>
      <c r="Z577" s="25">
        <f t="shared" si="90"/>
        <v>0.95467971535071006</v>
      </c>
      <c r="AA577" s="1">
        <f t="shared" si="90"/>
        <v>0.96227315574505612</v>
      </c>
      <c r="AB577" s="1">
        <f t="shared" si="90"/>
        <v>1.0296608301801409</v>
      </c>
      <c r="AC577" s="1">
        <f t="shared" si="90"/>
        <v>1.0018717129008095</v>
      </c>
      <c r="AD577" s="1">
        <f t="shared" si="90"/>
        <v>1.0515145858232835</v>
      </c>
      <c r="AE577" s="1">
        <f t="shared" si="90"/>
        <v>1.089454284086909</v>
      </c>
      <c r="AF577" s="1">
        <f t="shared" si="90"/>
        <v>1.0943648098605778</v>
      </c>
      <c r="AG577" s="1">
        <f t="shared" si="90"/>
        <v>0.96739385080908724</v>
      </c>
      <c r="AH577" s="1">
        <f t="shared" si="90"/>
        <v>1.0220003749946305</v>
      </c>
      <c r="AI577" s="1">
        <f t="shared" si="90"/>
        <v>1.0375624814184059</v>
      </c>
      <c r="AJ577" s="1">
        <f t="shared" si="90"/>
        <v>1.0136694319571156</v>
      </c>
      <c r="AK577" s="1">
        <f t="shared" si="90"/>
        <v>1.0852818918230258</v>
      </c>
      <c r="AL577" s="1">
        <f t="shared" si="90"/>
        <v>0.9029687646686263</v>
      </c>
      <c r="AM577" s="1">
        <f t="shared" si="90"/>
        <v>0.9787214490339966</v>
      </c>
      <c r="AN577" s="29">
        <f t="shared" si="90"/>
        <v>0.89523425027108383</v>
      </c>
      <c r="AO577" s="1">
        <f t="shared" si="85"/>
        <v>1247361.9292350865</v>
      </c>
      <c r="AP577" s="1">
        <f t="shared" si="86"/>
        <v>1560612.2732846697</v>
      </c>
      <c r="AQ577" s="29">
        <f t="shared" si="87"/>
        <v>2365335.9800413591</v>
      </c>
    </row>
    <row r="578" spans="1:43" x14ac:dyDescent="0.2">
      <c r="A578" s="26"/>
      <c r="E578" s="25" t="s">
        <v>1138</v>
      </c>
      <c r="F578" s="26" t="s">
        <v>1139</v>
      </c>
      <c r="G578" s="1">
        <v>0.26408399602140498</v>
      </c>
      <c r="H578" s="1">
        <v>1.4150417346514299</v>
      </c>
      <c r="I578" s="1">
        <f>VLOOKUP(F578,'[1]SUSMB vs SHAM all proteins sum'!$B$2:$E$3214,2,FALSE)</f>
        <v>0.13775925659261801</v>
      </c>
      <c r="J578" s="29">
        <f>VLOOKUP(F578,'[1]SUSMB vs SHAM all proteins sum'!$B$2:$E$3214,3,FALSE)</f>
        <v>2.1654678022725098</v>
      </c>
      <c r="K578" s="25">
        <f>VLOOKUP($E578,[1]AllProteinsNorm!$A$1:$Q$3226,4,FALSE)</f>
        <v>50316.593472737397</v>
      </c>
      <c r="L578" s="1">
        <f>VLOOKUP($E578,[1]AllProteinsNorm!$A$1:$Q$3226,5,FALSE)</f>
        <v>43227.862577797699</v>
      </c>
      <c r="M578" s="1">
        <f>VLOOKUP($E578,[1]AllProteinsNorm!$A$1:$Q$3226,10,FALSE)</f>
        <v>17397.776396098201</v>
      </c>
      <c r="N578" s="1">
        <f>VLOOKUP($E578,[1]AllProteinsNorm!$A$1:$Q$3226,11,FALSE)</f>
        <v>49957.842444163602</v>
      </c>
      <c r="O578" s="1">
        <f>VLOOKUP($E578,[1]AllProteinsNorm!$A$1:$Q$3226,15,FALSE)</f>
        <v>52717.947629779803</v>
      </c>
      <c r="P578" s="1">
        <f>VLOOKUP($E578,[1]AllProteinsNorm!$A$1:$Q$3226,6,FALSE)</f>
        <v>52652.817054949599</v>
      </c>
      <c r="Q578" s="1">
        <f>VLOOKUP($E578,[1]AllProteinsNorm!$A$1:$Q$3226,8,FALSE)</f>
        <v>43784.094032517001</v>
      </c>
      <c r="R578" s="1">
        <f>VLOOKUP($E578,[1]AllProteinsNorm!$A$1:$Q$3226,13,FALSE)</f>
        <v>74123.8596071762</v>
      </c>
      <c r="S578" s="1">
        <f>VLOOKUP($E578,[1]AllProteinsNorm!$A$1:$Q$3226,16,FALSE)</f>
        <v>32536.053765028701</v>
      </c>
      <c r="T578" s="1">
        <f>VLOOKUP($E578,[1]AllProteinsNorm!$A$1:$Q$3226,17,FALSE)</f>
        <v>101698.90321640699</v>
      </c>
      <c r="U578" s="1">
        <f>VLOOKUP($E578,[1]AllProteinsNorm!$A$1:$Q$3226,3,FALSE)</f>
        <v>64591.137522819903</v>
      </c>
      <c r="V578" s="1">
        <f>VLOOKUP($E578,[1]AllProteinsNorm!$A$1:$Q$3226,7,FALSE)</f>
        <v>19290.227371746802</v>
      </c>
      <c r="W578" s="1">
        <f>VLOOKUP($E578,[1]AllProteinsNorm!$A$1:$Q$3226,9,FALSE)</f>
        <v>122942.728308757</v>
      </c>
      <c r="X578" s="1">
        <f>VLOOKUP($E578,[1]AllProteinsNorm!$A$1:$Q$3226,12,FALSE)</f>
        <v>151823.31135630299</v>
      </c>
      <c r="Y578" s="29">
        <f>VLOOKUP($E578,[1]AllProteinsNorm!$A$1:$Q$3226,14,FALSE)</f>
        <v>204050.645995395</v>
      </c>
      <c r="Z578" s="25">
        <f t="shared" si="90"/>
        <v>1.1777235103814956</v>
      </c>
      <c r="AA578" s="1">
        <f t="shared" si="90"/>
        <v>1.0118027979973878</v>
      </c>
      <c r="AB578" s="1">
        <f t="shared" si="90"/>
        <v>0.40721696116305833</v>
      </c>
      <c r="AC578" s="1">
        <f t="shared" si="90"/>
        <v>1.1693264888113881</v>
      </c>
      <c r="AD578" s="1">
        <f t="shared" si="90"/>
        <v>1.23393024164667</v>
      </c>
      <c r="AE578" s="1">
        <f t="shared" si="90"/>
        <v>1.2324057781659745</v>
      </c>
      <c r="AF578" s="1">
        <f t="shared" si="90"/>
        <v>1.024822098713593</v>
      </c>
      <c r="AG578" s="1">
        <f t="shared" si="90"/>
        <v>1.7349626855579621</v>
      </c>
      <c r="AH578" s="1">
        <f t="shared" si="90"/>
        <v>0.76154748979325171</v>
      </c>
      <c r="AI578" s="1">
        <f t="shared" si="90"/>
        <v>2.3803914579962671</v>
      </c>
      <c r="AJ578" s="1">
        <f t="shared" si="90"/>
        <v>1.5118372682388765</v>
      </c>
      <c r="AK578" s="1">
        <f t="shared" si="90"/>
        <v>0.45151216980975178</v>
      </c>
      <c r="AL578" s="1">
        <f t="shared" si="90"/>
        <v>2.8776300533564432</v>
      </c>
      <c r="AM578" s="1">
        <f t="shared" si="90"/>
        <v>3.5536166275876524</v>
      </c>
      <c r="AN578" s="29">
        <f t="shared" si="90"/>
        <v>4.7760634516626483</v>
      </c>
      <c r="AO578" s="1">
        <f t="shared" si="85"/>
        <v>13050.106667196795</v>
      </c>
      <c r="AP578" s="1">
        <f t="shared" si="86"/>
        <v>24514.841158928855</v>
      </c>
      <c r="AQ578" s="29">
        <f t="shared" si="87"/>
        <v>64838.579788877134</v>
      </c>
    </row>
    <row r="579" spans="1:43" x14ac:dyDescent="0.2">
      <c r="A579" s="26"/>
      <c r="E579" s="25" t="s">
        <v>1140</v>
      </c>
      <c r="F579" s="26" t="s">
        <v>1141</v>
      </c>
      <c r="G579" s="1">
        <v>0.58578724212143995</v>
      </c>
      <c r="H579" s="1">
        <v>1.0279109572776599</v>
      </c>
      <c r="I579" s="1">
        <f>VLOOKUP(F579,'[1]SUSMB vs SHAM all proteins sum'!$B$2:$E$3214,2,FALSE)</f>
        <v>0.92963835749077095</v>
      </c>
      <c r="J579" s="29">
        <f>VLOOKUP(F579,'[1]SUSMB vs SHAM all proteins sum'!$B$2:$E$3214,3,FALSE)</f>
        <v>1.0063311854389201</v>
      </c>
      <c r="K579" s="25">
        <f>VLOOKUP($E579,[1]AllProteinsNorm!$A$1:$Q$3226,4,FALSE)</f>
        <v>3912003.7704604901</v>
      </c>
      <c r="L579" s="1">
        <f>VLOOKUP($E579,[1]AllProteinsNorm!$A$1:$Q$3226,5,FALSE)</f>
        <v>5106880.70191787</v>
      </c>
      <c r="M579" s="1">
        <f>VLOOKUP($E579,[1]AllProteinsNorm!$A$1:$Q$3226,10,FALSE)</f>
        <v>4463028.0156735098</v>
      </c>
      <c r="N579" s="1">
        <f>VLOOKUP($E579,[1]AllProteinsNorm!$A$1:$Q$3226,11,FALSE)</f>
        <v>4529302.4921180196</v>
      </c>
      <c r="O579" s="1">
        <f>VLOOKUP($E579,[1]AllProteinsNorm!$A$1:$Q$3226,15,FALSE)</f>
        <v>4716207.1844730601</v>
      </c>
      <c r="P579" s="1">
        <f>VLOOKUP($E579,[1]AllProteinsNorm!$A$1:$Q$3226,6,FALSE)</f>
        <v>4745375.9279630203</v>
      </c>
      <c r="Q579" s="1">
        <f>VLOOKUP($E579,[1]AllProteinsNorm!$A$1:$Q$3226,8,FALSE)</f>
        <v>4385872.9361861805</v>
      </c>
      <c r="R579" s="1">
        <f>VLOOKUP($E579,[1]AllProteinsNorm!$A$1:$Q$3226,13,FALSE)</f>
        <v>4632586.5859135101</v>
      </c>
      <c r="S579" s="1">
        <f>VLOOKUP($E579,[1]AllProteinsNorm!$A$1:$Q$3226,16,FALSE)</f>
        <v>4988228.7220668001</v>
      </c>
      <c r="T579" s="1">
        <f>VLOOKUP($E579,[1]AllProteinsNorm!$A$1:$Q$3226,17,FALSE)</f>
        <v>4544537.5654841503</v>
      </c>
      <c r="U579" s="1">
        <f>VLOOKUP($E579,[1]AllProteinsNorm!$A$1:$Q$3226,3,FALSE)</f>
        <v>3968110.17504801</v>
      </c>
      <c r="V579" s="1">
        <f>VLOOKUP($E579,[1]AllProteinsNorm!$A$1:$Q$3226,7,FALSE)</f>
        <v>4401443.3320819596</v>
      </c>
      <c r="W579" s="1">
        <f>VLOOKUP($E579,[1]AllProteinsNorm!$A$1:$Q$3226,9,FALSE)</f>
        <v>4996734.4628176596</v>
      </c>
      <c r="X579" s="1">
        <f>VLOOKUP($E579,[1]AllProteinsNorm!$A$1:$Q$3226,12,FALSE)</f>
        <v>4233779.1897402899</v>
      </c>
      <c r="Y579" s="29">
        <f>VLOOKUP($E579,[1]AllProteinsNorm!$A$1:$Q$3226,14,FALSE)</f>
        <v>5320104.1912058704</v>
      </c>
      <c r="Z579" s="25">
        <f t="shared" si="90"/>
        <v>0.86063517061481665</v>
      </c>
      <c r="AA579" s="1">
        <f t="shared" si="90"/>
        <v>1.1235063670931067</v>
      </c>
      <c r="AB579" s="1">
        <f t="shared" si="90"/>
        <v>0.98185970748073714</v>
      </c>
      <c r="AC579" s="1">
        <f t="shared" si="90"/>
        <v>0.9964399964295676</v>
      </c>
      <c r="AD579" s="1">
        <f t="shared" si="90"/>
        <v>1.0375587583817718</v>
      </c>
      <c r="AE579" s="1">
        <f t="shared" si="90"/>
        <v>1.0439758397556853</v>
      </c>
      <c r="AF579" s="1">
        <f t="shared" si="90"/>
        <v>0.9648857016017599</v>
      </c>
      <c r="AG579" s="1">
        <f t="shared" si="90"/>
        <v>1.0191623476595653</v>
      </c>
      <c r="AH579" s="1">
        <f t="shared" si="90"/>
        <v>1.0974031031612084</v>
      </c>
      <c r="AI579" s="1">
        <f t="shared" si="90"/>
        <v>0.99979169053190886</v>
      </c>
      <c r="AJ579" s="1">
        <f t="shared" si="90"/>
        <v>0.87297849846367503</v>
      </c>
      <c r="AK579" s="1">
        <f t="shared" si="90"/>
        <v>0.9683111661755649</v>
      </c>
      <c r="AL579" s="1">
        <f t="shared" si="90"/>
        <v>1.0992743538224672</v>
      </c>
      <c r="AM579" s="1">
        <f t="shared" si="90"/>
        <v>0.93142529739399571</v>
      </c>
      <c r="AN579" s="29">
        <f t="shared" si="90"/>
        <v>1.170415226299258</v>
      </c>
      <c r="AO579" s="1">
        <f t="shared" si="85"/>
        <v>387987.29216456617</v>
      </c>
      <c r="AP579" s="1">
        <f t="shared" si="86"/>
        <v>202113.60646878398</v>
      </c>
      <c r="AQ579" s="29">
        <f t="shared" si="87"/>
        <v>499499.93806920538</v>
      </c>
    </row>
    <row r="580" spans="1:43" x14ac:dyDescent="0.2">
      <c r="A580" s="26"/>
      <c r="E580" s="25" t="s">
        <v>1142</v>
      </c>
      <c r="F580" s="26" t="s">
        <v>1143</v>
      </c>
      <c r="G580" s="1">
        <v>0.32574979010146499</v>
      </c>
      <c r="H580" s="1">
        <v>0.94328241930808998</v>
      </c>
      <c r="I580" s="1">
        <f>VLOOKUP(F580,'[1]SUSMB vs SHAM all proteins sum'!$B$2:$E$3214,2,FALSE)</f>
        <v>0.94164604373112004</v>
      </c>
      <c r="J580" s="29">
        <f>VLOOKUP(F580,'[1]SUSMB vs SHAM all proteins sum'!$B$2:$E$3214,3,FALSE)</f>
        <v>0.99448443294321898</v>
      </c>
      <c r="K580" s="25">
        <f>VLOOKUP($E580,[1]AllProteinsNorm!$A$1:$Q$3226,4,FALSE)</f>
        <v>1566549.76150399</v>
      </c>
      <c r="L580" s="1">
        <f>VLOOKUP($E580,[1]AllProteinsNorm!$A$1:$Q$3226,5,FALSE)</f>
        <v>1418189.0363813799</v>
      </c>
      <c r="M580" s="1">
        <f>VLOOKUP($E580,[1]AllProteinsNorm!$A$1:$Q$3226,10,FALSE)</f>
        <v>1708389.9345945499</v>
      </c>
      <c r="N580" s="1">
        <f>VLOOKUP($E580,[1]AllProteinsNorm!$A$1:$Q$3226,11,FALSE)</f>
        <v>1491580.9906269801</v>
      </c>
      <c r="O580" s="1">
        <f>VLOOKUP($E580,[1]AllProteinsNorm!$A$1:$Q$3226,15,FALSE)</f>
        <v>1514833.42168045</v>
      </c>
      <c r="P580" s="1">
        <f>VLOOKUP($E580,[1]AllProteinsNorm!$A$1:$Q$3226,6,FALSE)</f>
        <v>1384691.8893528201</v>
      </c>
      <c r="Q580" s="1">
        <f>VLOOKUP($E580,[1]AllProteinsNorm!$A$1:$Q$3226,8,FALSE)</f>
        <v>1307346.0141652899</v>
      </c>
      <c r="R580" s="1">
        <f>VLOOKUP($E580,[1]AllProteinsNorm!$A$1:$Q$3226,13,FALSE)</f>
        <v>1359921.8232649299</v>
      </c>
      <c r="S580" s="1">
        <f>VLOOKUP($E580,[1]AllProteinsNorm!$A$1:$Q$3226,16,FALSE)</f>
        <v>1681352.02130049</v>
      </c>
      <c r="T580" s="1">
        <f>VLOOKUP($E580,[1]AllProteinsNorm!$A$1:$Q$3226,17,FALSE)</f>
        <v>1547281.92717847</v>
      </c>
      <c r="U580" s="1">
        <f>VLOOKUP($E580,[1]AllProteinsNorm!$A$1:$Q$3226,3,FALSE)</f>
        <v>1626558.0592048101</v>
      </c>
      <c r="V580" s="1">
        <f>VLOOKUP($E580,[1]AllProteinsNorm!$A$1:$Q$3226,7,FALSE)</f>
        <v>1180921.0956979201</v>
      </c>
      <c r="W580" s="1">
        <f>VLOOKUP($E580,[1]AllProteinsNorm!$A$1:$Q$3226,9,FALSE)</f>
        <v>1575136.4194183799</v>
      </c>
      <c r="X580" s="1">
        <f>VLOOKUP($E580,[1]AllProteinsNorm!$A$1:$Q$3226,12,FALSE)</f>
        <v>1596653.84086146</v>
      </c>
      <c r="Y580" s="29">
        <f>VLOOKUP($E580,[1]AllProteinsNorm!$A$1:$Q$3226,14,FALSE)</f>
        <v>1726822.0817082401</v>
      </c>
      <c r="Z580" s="25">
        <f t="shared" si="90"/>
        <v>1.0173004631869333</v>
      </c>
      <c r="AA580" s="1">
        <f t="shared" si="90"/>
        <v>0.92095661373201387</v>
      </c>
      <c r="AB580" s="1">
        <f t="shared" si="90"/>
        <v>1.1094099367123769</v>
      </c>
      <c r="AC580" s="1">
        <f t="shared" si="90"/>
        <v>0.96861655463077168</v>
      </c>
      <c r="AD580" s="1">
        <f t="shared" si="90"/>
        <v>0.98371643173790357</v>
      </c>
      <c r="AE580" s="1">
        <f t="shared" si="90"/>
        <v>0.89920392893068402</v>
      </c>
      <c r="AF580" s="1">
        <f t="shared" si="90"/>
        <v>0.84897635455836951</v>
      </c>
      <c r="AG580" s="1">
        <f t="shared" si="90"/>
        <v>0.88311851605481773</v>
      </c>
      <c r="AH580" s="1">
        <f t="shared" si="90"/>
        <v>1.0918518084016311</v>
      </c>
      <c r="AI580" s="1">
        <f t="shared" si="90"/>
        <v>1.0047881400768508</v>
      </c>
      <c r="AJ580" s="1">
        <f t="shared" si="90"/>
        <v>1.0562692023526112</v>
      </c>
      <c r="AK580" s="1">
        <f t="shared" si="90"/>
        <v>0.76687738057381538</v>
      </c>
      <c r="AL580" s="1">
        <f t="shared" si="90"/>
        <v>1.0228765459186753</v>
      </c>
      <c r="AM580" s="1">
        <f t="shared" si="90"/>
        <v>1.0368497265596899</v>
      </c>
      <c r="AN580" s="29">
        <f t="shared" si="90"/>
        <v>1.1213795735902277</v>
      </c>
      <c r="AO580" s="1">
        <f t="shared" si="85"/>
        <v>96825.292311476049</v>
      </c>
      <c r="AP580" s="1">
        <f t="shared" si="86"/>
        <v>138224.25506178042</v>
      </c>
      <c r="AQ580" s="29">
        <f t="shared" si="87"/>
        <v>187493.6008128869</v>
      </c>
    </row>
    <row r="581" spans="1:43" x14ac:dyDescent="0.2">
      <c r="A581" s="26"/>
      <c r="E581" s="25" t="s">
        <v>1144</v>
      </c>
      <c r="F581" s="26" t="s">
        <v>1145</v>
      </c>
      <c r="G581" s="1">
        <v>0.79812333165979399</v>
      </c>
      <c r="H581" s="1">
        <v>1.02046843463543</v>
      </c>
      <c r="I581" s="1">
        <f>VLOOKUP(F581,'[1]SUSMB vs SHAM all proteins sum'!$B$2:$E$3214,2,FALSE)</f>
        <v>0.477368887236166</v>
      </c>
      <c r="J581" s="29">
        <f>VLOOKUP(F581,'[1]SUSMB vs SHAM all proteins sum'!$B$2:$E$3214,3,FALSE)</f>
        <v>1.06350122386849</v>
      </c>
      <c r="K581" s="25">
        <f>VLOOKUP($E581,[1]AllProteinsNorm!$A$1:$Q$3226,4,FALSE)</f>
        <v>3367081.6051461101</v>
      </c>
      <c r="L581" s="1">
        <f>VLOOKUP($E581,[1]AllProteinsNorm!$A$1:$Q$3226,5,FALSE)</f>
        <v>2846706.28205988</v>
      </c>
      <c r="M581" s="1">
        <f>VLOOKUP($E581,[1]AllProteinsNorm!$A$1:$Q$3226,10,FALSE)</f>
        <v>3116629.59013682</v>
      </c>
      <c r="N581" s="1">
        <f>VLOOKUP($E581,[1]AllProteinsNorm!$A$1:$Q$3226,11,FALSE)</f>
        <v>3540030.4529219102</v>
      </c>
      <c r="O581" s="1">
        <f>VLOOKUP($E581,[1]AllProteinsNorm!$A$1:$Q$3226,15,FALSE)</f>
        <v>3560485.1062575202</v>
      </c>
      <c r="P581" s="1">
        <f>VLOOKUP($E581,[1]AllProteinsNorm!$A$1:$Q$3226,6,FALSE)</f>
        <v>3905292.4639872201</v>
      </c>
      <c r="Q581" s="1">
        <f>VLOOKUP($E581,[1]AllProteinsNorm!$A$1:$Q$3226,8,FALSE)</f>
        <v>2936765.0794396801</v>
      </c>
      <c r="R581" s="1">
        <f>VLOOKUP($E581,[1]AllProteinsNorm!$A$1:$Q$3226,13,FALSE)</f>
        <v>3664287.9357850999</v>
      </c>
      <c r="S581" s="1">
        <f>VLOOKUP($E581,[1]AllProteinsNorm!$A$1:$Q$3226,16,FALSE)</f>
        <v>3520964.5826773602</v>
      </c>
      <c r="T581" s="1">
        <f>VLOOKUP($E581,[1]AllProteinsNorm!$A$1:$Q$3226,17,FALSE)</f>
        <v>2815927.8352748798</v>
      </c>
      <c r="U581" s="1">
        <f>VLOOKUP($E581,[1]AllProteinsNorm!$A$1:$Q$3226,3,FALSE)</f>
        <v>2881659.5632847501</v>
      </c>
      <c r="V581" s="1">
        <f>VLOOKUP($E581,[1]AllProteinsNorm!$A$1:$Q$3226,7,FALSE)</f>
        <v>3025508.3560270201</v>
      </c>
      <c r="W581" s="1">
        <f>VLOOKUP($E581,[1]AllProteinsNorm!$A$1:$Q$3226,9,FALSE)</f>
        <v>3864181.9274669001</v>
      </c>
      <c r="X581" s="1">
        <f>VLOOKUP($E581,[1]AllProteinsNorm!$A$1:$Q$3226,12,FALSE)</f>
        <v>3653276.9534976999</v>
      </c>
      <c r="Y581" s="29">
        <f>VLOOKUP($E581,[1]AllProteinsNorm!$A$1:$Q$3226,14,FALSE)</f>
        <v>4162041.8413525498</v>
      </c>
      <c r="Z581" s="25">
        <f t="shared" si="90"/>
        <v>1.0246166780857333</v>
      </c>
      <c r="AA581" s="1">
        <f t="shared" si="90"/>
        <v>0.86626434291111065</v>
      </c>
      <c r="AB581" s="1">
        <f t="shared" si="90"/>
        <v>0.94840310748308043</v>
      </c>
      <c r="AC581" s="1">
        <f t="shared" si="90"/>
        <v>1.0772457185033937</v>
      </c>
      <c r="AD581" s="1">
        <f t="shared" si="90"/>
        <v>1.0834701530166815</v>
      </c>
      <c r="AE581" s="1">
        <f t="shared" si="90"/>
        <v>1.1883964396016464</v>
      </c>
      <c r="AF581" s="1">
        <f t="shared" si="90"/>
        <v>0.89366960260622963</v>
      </c>
      <c r="AG581" s="1">
        <f t="shared" si="90"/>
        <v>1.1150577778024588</v>
      </c>
      <c r="AH581" s="1">
        <f t="shared" si="90"/>
        <v>1.0714438963542283</v>
      </c>
      <c r="AI581" s="1">
        <f t="shared" si="90"/>
        <v>0.8568983359057305</v>
      </c>
      <c r="AJ581" s="1">
        <f t="shared" si="90"/>
        <v>0.87690076907972114</v>
      </c>
      <c r="AK581" s="1">
        <f t="shared" si="90"/>
        <v>0.92067454395377324</v>
      </c>
      <c r="AL581" s="1">
        <f t="shared" si="90"/>
        <v>1.1758863355104969</v>
      </c>
      <c r="AM581" s="1">
        <f t="shared" si="90"/>
        <v>1.1117070909416078</v>
      </c>
      <c r="AN581" s="29">
        <f t="shared" si="90"/>
        <v>1.2665263232773434</v>
      </c>
      <c r="AO581" s="1">
        <f t="shared" si="85"/>
        <v>271334.8129191784</v>
      </c>
      <c r="AP581" s="1">
        <f t="shared" si="86"/>
        <v>422045.73953121481</v>
      </c>
      <c r="AQ581" s="29">
        <f t="shared" si="87"/>
        <v>489980.9436411864</v>
      </c>
    </row>
    <row r="582" spans="1:43" x14ac:dyDescent="0.2">
      <c r="A582" s="26"/>
      <c r="E582" s="25" t="s">
        <v>1146</v>
      </c>
      <c r="F582" s="26" t="s">
        <v>1147</v>
      </c>
      <c r="G582" s="1">
        <v>0.67007663992238797</v>
      </c>
      <c r="H582" s="1">
        <v>0.95447424323441399</v>
      </c>
      <c r="I582" s="1">
        <f>VLOOKUP(F582,'[1]SUSMB vs SHAM all proteins sum'!$B$2:$E$3214,2,FALSE)</f>
        <v>0.83680666802250203</v>
      </c>
      <c r="J582" s="29">
        <f>VLOOKUP(F582,'[1]SUSMB vs SHAM all proteins sum'!$B$2:$E$3214,3,FALSE)</f>
        <v>0.97370442480520203</v>
      </c>
      <c r="K582" s="25">
        <f>VLOOKUP($E582,[1]AllProteinsNorm!$A$1:$Q$3226,4,FALSE)</f>
        <v>177537.888151969</v>
      </c>
      <c r="L582" s="1">
        <f>VLOOKUP($E582,[1]AllProteinsNorm!$A$1:$Q$3226,5,FALSE)</f>
        <v>271641.569906177</v>
      </c>
      <c r="M582" s="1">
        <f>VLOOKUP($E582,[1]AllProteinsNorm!$A$1:$Q$3226,10,FALSE)</f>
        <v>265638.23780947598</v>
      </c>
      <c r="N582" s="1">
        <f>VLOOKUP($E582,[1]AllProteinsNorm!$A$1:$Q$3226,11,FALSE)</f>
        <v>244287.054749217</v>
      </c>
      <c r="O582" s="1">
        <f>VLOOKUP($E582,[1]AllProteinsNorm!$A$1:$Q$3226,15,FALSE)</f>
        <v>269459.37153114798</v>
      </c>
      <c r="P582" s="1">
        <f>VLOOKUP($E582,[1]AllProteinsNorm!$A$1:$Q$3226,6,FALSE)</f>
        <v>195135.333228984</v>
      </c>
      <c r="Q582" s="1">
        <f>VLOOKUP($E582,[1]AllProteinsNorm!$A$1:$Q$3226,8,FALSE)</f>
        <v>240796.311552978</v>
      </c>
      <c r="R582" s="1">
        <f>VLOOKUP($E582,[1]AllProteinsNorm!$A$1:$Q$3226,13,FALSE)</f>
        <v>279655.33913303498</v>
      </c>
      <c r="S582" s="1">
        <f>VLOOKUP($E582,[1]AllProteinsNorm!$A$1:$Q$3226,16,FALSE)</f>
        <v>201774.654118918</v>
      </c>
      <c r="T582" s="1">
        <f>VLOOKUP($E582,[1]AllProteinsNorm!$A$1:$Q$3226,17,FALSE)</f>
        <v>251951.653631099</v>
      </c>
      <c r="U582" s="1">
        <f>VLOOKUP($E582,[1]AllProteinsNorm!$A$1:$Q$3226,3,FALSE)</f>
        <v>185092.21994854001</v>
      </c>
      <c r="V582" s="1">
        <f>VLOOKUP($E582,[1]AllProteinsNorm!$A$1:$Q$3226,7,FALSE)</f>
        <v>217512.04644007</v>
      </c>
      <c r="W582" s="1">
        <f>VLOOKUP($E582,[1]AllProteinsNorm!$A$1:$Q$3226,9,FALSE)</f>
        <v>211483.06829070699</v>
      </c>
      <c r="X582" s="1">
        <f>VLOOKUP($E582,[1]AllProteinsNorm!$A$1:$Q$3226,12,FALSE)</f>
        <v>314230.875267033</v>
      </c>
      <c r="Y582" s="29">
        <f>VLOOKUP($E582,[1]AllProteinsNorm!$A$1:$Q$3226,14,FALSE)</f>
        <v>275874.39845098299</v>
      </c>
      <c r="Z582" s="25">
        <f t="shared" si="90"/>
        <v>0.72254221392029072</v>
      </c>
      <c r="AA582" s="1">
        <f t="shared" si="90"/>
        <v>1.105524591712993</v>
      </c>
      <c r="AB582" s="1">
        <f t="shared" si="90"/>
        <v>1.08109228090204</v>
      </c>
      <c r="AC582" s="1">
        <f t="shared" si="90"/>
        <v>0.99419741446670429</v>
      </c>
      <c r="AD582" s="1">
        <f t="shared" si="90"/>
        <v>1.0966434989979716</v>
      </c>
      <c r="AE582" s="1">
        <f t="shared" si="90"/>
        <v>0.79416014887287634</v>
      </c>
      <c r="AF582" s="1">
        <f t="shared" si="90"/>
        <v>0.97999081697085733</v>
      </c>
      <c r="AG582" s="1">
        <f t="shared" si="90"/>
        <v>1.1381389627596052</v>
      </c>
      <c r="AH582" s="1">
        <f t="shared" si="90"/>
        <v>0.82118080156101603</v>
      </c>
      <c r="AI582" s="1">
        <f t="shared" si="90"/>
        <v>1.0253907349605562</v>
      </c>
      <c r="AJ582" s="1">
        <f t="shared" si="90"/>
        <v>0.7532867703515953</v>
      </c>
      <c r="AK582" s="1">
        <f t="shared" si="90"/>
        <v>0.88522870934802345</v>
      </c>
      <c r="AL582" s="1">
        <f t="shared" si="90"/>
        <v>0.86069202444621251</v>
      </c>
      <c r="AM582" s="1">
        <f t="shared" si="90"/>
        <v>1.278854190848584</v>
      </c>
      <c r="AN582" s="29">
        <f t="shared" si="90"/>
        <v>1.1227513219605174</v>
      </c>
      <c r="AO582" s="1">
        <f t="shared" si="85"/>
        <v>35448.766396687402</v>
      </c>
      <c r="AP582" s="1">
        <f t="shared" si="86"/>
        <v>31628.160353958665</v>
      </c>
      <c r="AQ582" s="29">
        <f t="shared" si="87"/>
        <v>47175.136404043573</v>
      </c>
    </row>
    <row r="583" spans="1:43" x14ac:dyDescent="0.2">
      <c r="A583" s="26"/>
      <c r="E583" s="25" t="s">
        <v>1148</v>
      </c>
      <c r="F583" s="26" t="s">
        <v>1149</v>
      </c>
      <c r="G583" s="1">
        <v>5.5791243210937799E-2</v>
      </c>
      <c r="H583" s="1">
        <v>0.846740476210877</v>
      </c>
      <c r="I583" s="1">
        <f>VLOOKUP(F583,'[1]SUSMB vs SHAM all proteins sum'!$B$2:$E$3214,2,FALSE)</f>
        <v>0.27275123023129899</v>
      </c>
      <c r="J583" s="29">
        <f>VLOOKUP(F583,'[1]SUSMB vs SHAM all proteins sum'!$B$2:$E$3214,3,FALSE)</f>
        <v>0.92229514784200095</v>
      </c>
      <c r="K583" s="25">
        <f>VLOOKUP($E583,[1]AllProteinsNorm!$A$1:$Q$3226,4,FALSE)</f>
        <v>4567539.7582697999</v>
      </c>
      <c r="L583" s="1">
        <f>VLOOKUP($E583,[1]AllProteinsNorm!$A$1:$Q$3226,5,FALSE)</f>
        <v>4887870.5677186903</v>
      </c>
      <c r="M583" s="1">
        <f>VLOOKUP($E583,[1]AllProteinsNorm!$A$1:$Q$3226,10,FALSE)</f>
        <v>5665808.1479996098</v>
      </c>
      <c r="N583" s="1">
        <f>VLOOKUP($E583,[1]AllProteinsNorm!$A$1:$Q$3226,11,FALSE)</f>
        <v>5188895.3417111998</v>
      </c>
      <c r="O583" s="1">
        <f>VLOOKUP($E583,[1]AllProteinsNorm!$A$1:$Q$3226,15,FALSE)</f>
        <v>5059244.6366908504</v>
      </c>
      <c r="P583" s="1">
        <f>VLOOKUP($E583,[1]AllProteinsNorm!$A$1:$Q$3226,6,FALSE)</f>
        <v>4698131.7717815898</v>
      </c>
      <c r="Q583" s="1">
        <f>VLOOKUP($E583,[1]AllProteinsNorm!$A$1:$Q$3226,8,FALSE)</f>
        <v>3896916.0337572</v>
      </c>
      <c r="R583" s="1">
        <f>VLOOKUP($E583,[1]AllProteinsNorm!$A$1:$Q$3226,13,FALSE)</f>
        <v>5268609.2908878699</v>
      </c>
      <c r="S583" s="1">
        <f>VLOOKUP($E583,[1]AllProteinsNorm!$A$1:$Q$3226,16,FALSE)</f>
        <v>3686094.29582491</v>
      </c>
      <c r="T583" s="1">
        <f>VLOOKUP($E583,[1]AllProteinsNorm!$A$1:$Q$3226,17,FALSE)</f>
        <v>4065064.2677768599</v>
      </c>
      <c r="U583" s="1">
        <f>VLOOKUP($E583,[1]AllProteinsNorm!$A$1:$Q$3226,3,FALSE)</f>
        <v>4349226.3742680503</v>
      </c>
      <c r="V583" s="1">
        <f>VLOOKUP($E583,[1]AllProteinsNorm!$A$1:$Q$3226,7,FALSE)</f>
        <v>4067044.04216721</v>
      </c>
      <c r="W583" s="1">
        <f>VLOOKUP($E583,[1]AllProteinsNorm!$A$1:$Q$3226,9,FALSE)</f>
        <v>5161802.7023668196</v>
      </c>
      <c r="X583" s="1">
        <f>VLOOKUP($E583,[1]AllProteinsNorm!$A$1:$Q$3226,12,FALSE)</f>
        <v>5560717.6931593502</v>
      </c>
      <c r="Y583" s="29">
        <f>VLOOKUP($E583,[1]AllProteinsNorm!$A$1:$Q$3226,14,FALSE)</f>
        <v>4364665.5634014998</v>
      </c>
      <c r="Z583" s="25">
        <f t="shared" si="90"/>
        <v>0.9002079746796815</v>
      </c>
      <c r="AA583" s="1">
        <f t="shared" si="90"/>
        <v>0.96334138226072952</v>
      </c>
      <c r="AB583" s="1">
        <f t="shared" si="90"/>
        <v>1.1166636631021725</v>
      </c>
      <c r="AC583" s="1">
        <f t="shared" si="90"/>
        <v>1.0226697989720612</v>
      </c>
      <c r="AD583" s="1">
        <f t="shared" si="90"/>
        <v>0.99711718098535473</v>
      </c>
      <c r="AE583" s="1">
        <f t="shared" si="90"/>
        <v>0.92594611341836264</v>
      </c>
      <c r="AF583" s="1">
        <f t="shared" si="90"/>
        <v>0.76803598346217838</v>
      </c>
      <c r="AG583" s="1">
        <f t="shared" si="90"/>
        <v>1.0383804739830724</v>
      </c>
      <c r="AH583" s="1">
        <f t="shared" si="90"/>
        <v>0.72648551652232018</v>
      </c>
      <c r="AI583" s="1">
        <f t="shared" si="90"/>
        <v>0.80117600833415503</v>
      </c>
      <c r="AJ583" s="1">
        <f t="shared" si="90"/>
        <v>0.8571809930531159</v>
      </c>
      <c r="AK583" s="1">
        <f t="shared" si="90"/>
        <v>0.80156619841209209</v>
      </c>
      <c r="AL583" s="1">
        <f t="shared" si="90"/>
        <v>1.0173301607239706</v>
      </c>
      <c r="AM583" s="1">
        <f t="shared" si="90"/>
        <v>1.095951579460507</v>
      </c>
      <c r="AN583" s="29">
        <f t="shared" si="90"/>
        <v>0.86022387432313774</v>
      </c>
      <c r="AO583" s="1">
        <f t="shared" si="85"/>
        <v>361884.40254593862</v>
      </c>
      <c r="AP583" s="1">
        <f t="shared" si="86"/>
        <v>581141.64102646918</v>
      </c>
      <c r="AQ583" s="29">
        <f t="shared" si="87"/>
        <v>563953.69656713842</v>
      </c>
    </row>
    <row r="584" spans="1:43" x14ac:dyDescent="0.2">
      <c r="A584" s="26"/>
      <c r="E584" s="25" t="s">
        <v>154</v>
      </c>
      <c r="F584" s="26" t="s">
        <v>155</v>
      </c>
      <c r="G584" s="43">
        <v>3.4412967270938899E-2</v>
      </c>
      <c r="H584" s="43">
        <v>2.7437074842434601</v>
      </c>
      <c r="I584" s="1">
        <f>VLOOKUP(F584,'[1]SUSMB vs SHAM all proteins sum'!$B$2:$E$3214,2,FALSE)</f>
        <v>0.93149773145228598</v>
      </c>
      <c r="J584" s="29">
        <f>VLOOKUP(F584,'[1]SUSMB vs SHAM all proteins sum'!$B$2:$E$3214,3,FALSE)</f>
        <v>1.0500363569945099</v>
      </c>
      <c r="K584" s="25">
        <f>VLOOKUP($E584,[1]AllProteinsNorm!$A$1:$Q$3226,4,FALSE)</f>
        <v>144490.17681139999</v>
      </c>
      <c r="L584" s="1">
        <f>VLOOKUP($E584,[1]AllProteinsNorm!$A$1:$Q$3226,5,FALSE)</f>
        <v>102211.975789084</v>
      </c>
      <c r="M584" s="1">
        <f>VLOOKUP($E584,[1]AllProteinsNorm!$A$1:$Q$3226,10,FALSE)</f>
        <v>37893.359436751103</v>
      </c>
      <c r="N584" s="1">
        <f>VLOOKUP($E584,[1]AllProteinsNorm!$A$1:$Q$3226,11,FALSE)</f>
        <v>23536.574460158401</v>
      </c>
      <c r="O584" s="1">
        <f>VLOOKUP($E584,[1]AllProteinsNorm!$A$1:$Q$3226,15,FALSE)</f>
        <v>20869.1136765458</v>
      </c>
      <c r="P584" s="1">
        <f>VLOOKUP($E584,[1]AllProteinsNorm!$A$1:$Q$3226,6,FALSE)</f>
        <v>119742.87380100301</v>
      </c>
      <c r="Q584" s="1">
        <f>VLOOKUP($E584,[1]AllProteinsNorm!$A$1:$Q$3226,8,FALSE)</f>
        <v>157303.07752224401</v>
      </c>
      <c r="R584" s="1">
        <f>VLOOKUP($E584,[1]AllProteinsNorm!$A$1:$Q$3226,13,FALSE)</f>
        <v>140935.85621248599</v>
      </c>
      <c r="S584" s="1">
        <f>VLOOKUP($E584,[1]AllProteinsNorm!$A$1:$Q$3226,16,FALSE)</f>
        <v>107444.210226924</v>
      </c>
      <c r="T584" s="1">
        <f>VLOOKUP($E584,[1]AllProteinsNorm!$A$1:$Q$3226,17,FALSE)</f>
        <v>149847.01724893399</v>
      </c>
      <c r="U584" s="1">
        <f>VLOOKUP($E584,[1]AllProteinsNorm!$A$1:$Q$3226,3,FALSE)</f>
        <v>15226.506054155399</v>
      </c>
      <c r="V584" s="1">
        <f>VLOOKUP($E584,[1]AllProteinsNorm!$A$1:$Q$3226,7,FALSE)</f>
        <v>86018.500333764896</v>
      </c>
      <c r="W584" s="1">
        <f>VLOOKUP($E584,[1]AllProteinsNorm!$A$1:$Q$3226,9,FALSE)</f>
        <v>76022.353753269694</v>
      </c>
      <c r="X584" s="1">
        <f>VLOOKUP($E584,[1]AllProteinsNorm!$A$1:$Q$3226,12,FALSE)</f>
        <v>28494.715404256702</v>
      </c>
      <c r="Y584" s="29">
        <f>VLOOKUP($E584,[1]AllProteinsNorm!$A$1:$Q$3226,14,FALSE)</f>
        <v>123672.857801365</v>
      </c>
      <c r="Z584" s="25">
        <f t="shared" ref="Z584:AN600" si="91">K584/AVERAGE($K584:$O584)</f>
        <v>2.1958913331472596</v>
      </c>
      <c r="AA584" s="1">
        <f t="shared" si="91"/>
        <v>1.5533678256347645</v>
      </c>
      <c r="AB584" s="1">
        <f t="shared" si="91"/>
        <v>0.57588482073495939</v>
      </c>
      <c r="AC584" s="1">
        <f t="shared" si="91"/>
        <v>0.35769739514194593</v>
      </c>
      <c r="AD584" s="1">
        <f t="shared" si="91"/>
        <v>0.31715862534107064</v>
      </c>
      <c r="AE584" s="1">
        <f t="shared" si="91"/>
        <v>1.8197938751848972</v>
      </c>
      <c r="AF584" s="1">
        <f t="shared" si="91"/>
        <v>2.3906155576192369</v>
      </c>
      <c r="AG584" s="1">
        <f t="shared" si="91"/>
        <v>2.1418744998190702</v>
      </c>
      <c r="AH584" s="1">
        <f t="shared" si="91"/>
        <v>1.6328847762579504</v>
      </c>
      <c r="AI584" s="1">
        <f t="shared" si="91"/>
        <v>2.2773019850643634</v>
      </c>
      <c r="AJ584" s="1">
        <f t="shared" si="91"/>
        <v>0.23140502293160806</v>
      </c>
      <c r="AK584" s="1">
        <f t="shared" si="91"/>
        <v>1.3072672727073316</v>
      </c>
      <c r="AL584" s="1">
        <f t="shared" si="91"/>
        <v>1.1553507056065071</v>
      </c>
      <c r="AM584" s="1">
        <f t="shared" si="91"/>
        <v>0.43304880634465559</v>
      </c>
      <c r="AN584" s="29">
        <f t="shared" si="91"/>
        <v>1.8795198579211949</v>
      </c>
      <c r="AO584" s="1">
        <f t="shared" si="85"/>
        <v>49197.028729152771</v>
      </c>
      <c r="AP584" s="1">
        <f t="shared" si="86"/>
        <v>18682.516518794957</v>
      </c>
      <c r="AQ584" s="29">
        <f t="shared" si="87"/>
        <v>39526.893774636534</v>
      </c>
    </row>
    <row r="585" spans="1:43" x14ac:dyDescent="0.2">
      <c r="A585" s="26"/>
      <c r="E585" s="25" t="s">
        <v>1150</v>
      </c>
      <c r="F585" s="26" t="s">
        <v>1151</v>
      </c>
      <c r="G585" s="1">
        <v>8.2455564741023404E-2</v>
      </c>
      <c r="H585" s="1">
        <v>1.0853976222395301</v>
      </c>
      <c r="I585" s="1">
        <f>VLOOKUP(F585,'[1]SUSMB vs SHAM all proteins sum'!$B$2:$E$3214,2,FALSE)</f>
        <v>0.61460659972294396</v>
      </c>
      <c r="J585" s="29">
        <f>VLOOKUP(F585,'[1]SUSMB vs SHAM all proteins sum'!$B$2:$E$3214,3,FALSE)</f>
        <v>0.97492302841070799</v>
      </c>
      <c r="K585" s="25">
        <f>VLOOKUP($E585,[1]AllProteinsNorm!$A$1:$Q$3226,4,FALSE)</f>
        <v>5615809.2683626004</v>
      </c>
      <c r="L585" s="1">
        <f>VLOOKUP($E585,[1]AllProteinsNorm!$A$1:$Q$3226,5,FALSE)</f>
        <v>6590254.2894824604</v>
      </c>
      <c r="M585" s="1">
        <f>VLOOKUP($E585,[1]AllProteinsNorm!$A$1:$Q$3226,10,FALSE)</f>
        <v>6198591.6593514802</v>
      </c>
      <c r="N585" s="1">
        <f>VLOOKUP($E585,[1]AllProteinsNorm!$A$1:$Q$3226,11,FALSE)</f>
        <v>5722351.8519987501</v>
      </c>
      <c r="O585" s="1">
        <f>VLOOKUP($E585,[1]AllProteinsNorm!$A$1:$Q$3226,15,FALSE)</f>
        <v>6594680.5077201501</v>
      </c>
      <c r="P585" s="1">
        <f>VLOOKUP($E585,[1]AllProteinsNorm!$A$1:$Q$3226,6,FALSE)</f>
        <v>7190962.5948082497</v>
      </c>
      <c r="Q585" s="1">
        <f>VLOOKUP($E585,[1]AllProteinsNorm!$A$1:$Q$3226,8,FALSE)</f>
        <v>6473255.35504751</v>
      </c>
      <c r="R585" s="1">
        <f>VLOOKUP($E585,[1]AllProteinsNorm!$A$1:$Q$3226,13,FALSE)</f>
        <v>6786611.0070255203</v>
      </c>
      <c r="S585" s="1">
        <f>VLOOKUP($E585,[1]AllProteinsNorm!$A$1:$Q$3226,16,FALSE)</f>
        <v>6594910.9316108702</v>
      </c>
      <c r="T585" s="1">
        <f>VLOOKUP($E585,[1]AllProteinsNorm!$A$1:$Q$3226,17,FALSE)</f>
        <v>6259628.1644516597</v>
      </c>
      <c r="U585" s="1">
        <f>VLOOKUP($E585,[1]AllProteinsNorm!$A$1:$Q$3226,3,FALSE)</f>
        <v>5283278.1000027703</v>
      </c>
      <c r="V585" s="1">
        <f>VLOOKUP($E585,[1]AllProteinsNorm!$A$1:$Q$3226,7,FALSE)</f>
        <v>6181208.8151815496</v>
      </c>
      <c r="W585" s="1">
        <f>VLOOKUP($E585,[1]AllProteinsNorm!$A$1:$Q$3226,9,FALSE)</f>
        <v>6023617.6699191201</v>
      </c>
      <c r="X585" s="1">
        <f>VLOOKUP($E585,[1]AllProteinsNorm!$A$1:$Q$3226,12,FALSE)</f>
        <v>6516451.0974200303</v>
      </c>
      <c r="Y585" s="29">
        <f>VLOOKUP($E585,[1]AllProteinsNorm!$A$1:$Q$3226,14,FALSE)</f>
        <v>5948152.3800586304</v>
      </c>
      <c r="Z585" s="25">
        <f t="shared" si="91"/>
        <v>0.9139812476614031</v>
      </c>
      <c r="AA585" s="1">
        <f t="shared" si="91"/>
        <v>1.0725736131817247</v>
      </c>
      <c r="AB585" s="1">
        <f t="shared" si="91"/>
        <v>1.0088299420128795</v>
      </c>
      <c r="AC585" s="1">
        <f t="shared" si="91"/>
        <v>0.93132121041074878</v>
      </c>
      <c r="AD585" s="1">
        <f t="shared" si="91"/>
        <v>1.0732939867332441</v>
      </c>
      <c r="AE585" s="1">
        <f t="shared" si="91"/>
        <v>1.1703397765511432</v>
      </c>
      <c r="AF585" s="1">
        <f t="shared" si="91"/>
        <v>1.0535318639057403</v>
      </c>
      <c r="AG585" s="1">
        <f t="shared" si="91"/>
        <v>1.1045309587948942</v>
      </c>
      <c r="AH585" s="1">
        <f t="shared" si="91"/>
        <v>1.0733314885615768</v>
      </c>
      <c r="AI585" s="1">
        <f t="shared" si="91"/>
        <v>1.0187637233110856</v>
      </c>
      <c r="AJ585" s="1">
        <f t="shared" si="91"/>
        <v>0.85986130917701842</v>
      </c>
      <c r="AK585" s="1">
        <f t="shared" si="91"/>
        <v>1.0060008584662139</v>
      </c>
      <c r="AL585" s="1">
        <f t="shared" si="91"/>
        <v>0.98035266696177881</v>
      </c>
      <c r="AM585" s="1">
        <f t="shared" si="91"/>
        <v>1.0605620347360982</v>
      </c>
      <c r="AN585" s="29">
        <f t="shared" si="91"/>
        <v>0.96807057964617271</v>
      </c>
      <c r="AO585" s="1">
        <f t="shared" si="85"/>
        <v>415212.74072660686</v>
      </c>
      <c r="AP585" s="1">
        <f t="shared" si="86"/>
        <v>315389.79594450677</v>
      </c>
      <c r="AQ585" s="29">
        <f t="shared" si="87"/>
        <v>403991.91012161097</v>
      </c>
    </row>
    <row r="586" spans="1:43" x14ac:dyDescent="0.2">
      <c r="A586" s="26"/>
      <c r="E586" s="25" t="s">
        <v>1152</v>
      </c>
      <c r="F586" s="26" t="s">
        <v>1153</v>
      </c>
      <c r="G586" s="1">
        <v>6.3085587624385306E-2</v>
      </c>
      <c r="H586" s="1">
        <v>0.89517472577121904</v>
      </c>
      <c r="I586" s="1">
        <f>VLOOKUP(F586,'[1]SUSMB vs SHAM all proteins sum'!$B$2:$E$3214,2,FALSE)</f>
        <v>7.0089222383637906E-2</v>
      </c>
      <c r="J586" s="29">
        <f>VLOOKUP(F586,'[1]SUSMB vs SHAM all proteins sum'!$B$2:$E$3214,3,FALSE)</f>
        <v>0.89936377886201202</v>
      </c>
      <c r="K586" s="25">
        <f>VLOOKUP($E586,[1]AllProteinsNorm!$A$1:$Q$3226,4,FALSE)</f>
        <v>4350594.3619822096</v>
      </c>
      <c r="L586" s="1">
        <f>VLOOKUP($E586,[1]AllProteinsNorm!$A$1:$Q$3226,5,FALSE)</f>
        <v>5429284.3971688095</v>
      </c>
      <c r="M586" s="1">
        <f>VLOOKUP($E586,[1]AllProteinsNorm!$A$1:$Q$3226,10,FALSE)</f>
        <v>5280621.5227635298</v>
      </c>
      <c r="N586" s="1">
        <f>VLOOKUP($E586,[1]AllProteinsNorm!$A$1:$Q$3226,11,FALSE)</f>
        <v>4872978.7682446903</v>
      </c>
      <c r="O586" s="1">
        <f>VLOOKUP($E586,[1]AllProteinsNorm!$A$1:$Q$3226,15,FALSE)</f>
        <v>5557236.9311443996</v>
      </c>
      <c r="P586" s="1">
        <f>VLOOKUP($E586,[1]AllProteinsNorm!$A$1:$Q$3226,6,FALSE)</f>
        <v>4367086.8951248899</v>
      </c>
      <c r="Q586" s="1">
        <f>VLOOKUP($E586,[1]AllProteinsNorm!$A$1:$Q$3226,8,FALSE)</f>
        <v>4276288.5629782705</v>
      </c>
      <c r="R586" s="1">
        <f>VLOOKUP($E586,[1]AllProteinsNorm!$A$1:$Q$3226,13,FALSE)</f>
        <v>4880308.6027717302</v>
      </c>
      <c r="S586" s="1">
        <f>VLOOKUP($E586,[1]AllProteinsNorm!$A$1:$Q$3226,16,FALSE)</f>
        <v>4467668.8464131001</v>
      </c>
      <c r="T586" s="1">
        <f>VLOOKUP($E586,[1]AllProteinsNorm!$A$1:$Q$3226,17,FALSE)</f>
        <v>4768498.1714201402</v>
      </c>
      <c r="U586" s="1">
        <f>VLOOKUP($E586,[1]AllProteinsNorm!$A$1:$Q$3226,3,FALSE)</f>
        <v>4733737.4781039003</v>
      </c>
      <c r="V586" s="1">
        <f>VLOOKUP($E586,[1]AllProteinsNorm!$A$1:$Q$3226,7,FALSE)</f>
        <v>4363418.6638158103</v>
      </c>
      <c r="W586" s="1">
        <f>VLOOKUP($E586,[1]AllProteinsNorm!$A$1:$Q$3226,9,FALSE)</f>
        <v>4727466.2432838697</v>
      </c>
      <c r="X586" s="1">
        <f>VLOOKUP($E586,[1]AllProteinsNorm!$A$1:$Q$3226,12,FALSE)</f>
        <v>4785429.6455019899</v>
      </c>
      <c r="Y586" s="29">
        <f>VLOOKUP($E586,[1]AllProteinsNorm!$A$1:$Q$3226,14,FALSE)</f>
        <v>4253301.7551977802</v>
      </c>
      <c r="Z586" s="25">
        <f t="shared" si="91"/>
        <v>0.85336841169412159</v>
      </c>
      <c r="AA586" s="1">
        <f t="shared" si="91"/>
        <v>1.0649532953783958</v>
      </c>
      <c r="AB586" s="1">
        <f t="shared" si="91"/>
        <v>1.0357930955404788</v>
      </c>
      <c r="AC586" s="1">
        <f t="shared" si="91"/>
        <v>0.95583403224507579</v>
      </c>
      <c r="AD586" s="1">
        <f t="shared" si="91"/>
        <v>1.090051165141928</v>
      </c>
      <c r="AE586" s="1">
        <f t="shared" si="91"/>
        <v>0.85660341952104502</v>
      </c>
      <c r="AF586" s="1">
        <f t="shared" si="91"/>
        <v>0.83879334070387568</v>
      </c>
      <c r="AG586" s="1">
        <f t="shared" si="91"/>
        <v>0.95727177815468778</v>
      </c>
      <c r="AH586" s="1">
        <f t="shared" si="91"/>
        <v>0.87633255372072438</v>
      </c>
      <c r="AI586" s="1">
        <f t="shared" si="91"/>
        <v>0.93534017932600078</v>
      </c>
      <c r="AJ586" s="1">
        <f t="shared" si="91"/>
        <v>0.92852187470447989</v>
      </c>
      <c r="AK586" s="1">
        <f t="shared" si="91"/>
        <v>0.85588389651671481</v>
      </c>
      <c r="AL586" s="1">
        <f t="shared" si="91"/>
        <v>0.92729177296378529</v>
      </c>
      <c r="AM586" s="1">
        <f t="shared" si="91"/>
        <v>0.93866128535030158</v>
      </c>
      <c r="AN586" s="29">
        <f t="shared" si="91"/>
        <v>0.83428448191047222</v>
      </c>
      <c r="AO586" s="1">
        <f t="shared" si="85"/>
        <v>438918.71030214918</v>
      </c>
      <c r="AP586" s="1">
        <f t="shared" si="86"/>
        <v>233229.23863491806</v>
      </c>
      <c r="AQ586" s="29">
        <f t="shared" si="87"/>
        <v>219523.79081627328</v>
      </c>
    </row>
    <row r="587" spans="1:43" x14ac:dyDescent="0.2">
      <c r="A587" s="26"/>
      <c r="E587" s="25" t="s">
        <v>1154</v>
      </c>
      <c r="F587" s="26" t="s">
        <v>1155</v>
      </c>
      <c r="G587" s="1">
        <v>0.25725247665149698</v>
      </c>
      <c r="H587" s="1">
        <v>1.1160794455982499</v>
      </c>
      <c r="I587" s="1">
        <f>VLOOKUP(F587,'[1]SUSMB vs SHAM all proteins sum'!$B$2:$E$3214,2,FALSE)</f>
        <v>0.618402081698884</v>
      </c>
      <c r="J587" s="29">
        <f>VLOOKUP(F587,'[1]SUSMB vs SHAM all proteins sum'!$B$2:$E$3214,3,FALSE)</f>
        <v>1.05499123952093</v>
      </c>
      <c r="K587" s="25">
        <f>VLOOKUP($E587,[1]AllProteinsNorm!$A$1:$Q$3226,4,FALSE)</f>
        <v>297455.486586663</v>
      </c>
      <c r="L587" s="1">
        <f>VLOOKUP($E587,[1]AllProteinsNorm!$A$1:$Q$3226,5,FALSE)</f>
        <v>366981.02899663599</v>
      </c>
      <c r="M587" s="1">
        <f>VLOOKUP($E587,[1]AllProteinsNorm!$A$1:$Q$3226,10,FALSE)</f>
        <v>398515.933334706</v>
      </c>
      <c r="N587" s="1">
        <f>VLOOKUP($E587,[1]AllProteinsNorm!$A$1:$Q$3226,11,FALSE)</f>
        <v>383379.98829205398</v>
      </c>
      <c r="O587" s="1">
        <f>VLOOKUP($E587,[1]AllProteinsNorm!$A$1:$Q$3226,15,FALSE)</f>
        <v>496797.64332418703</v>
      </c>
      <c r="P587" s="1">
        <f>VLOOKUP($E587,[1]AllProteinsNorm!$A$1:$Q$3226,6,FALSE)</f>
        <v>460260.87380961003</v>
      </c>
      <c r="Q587" s="1">
        <f>VLOOKUP($E587,[1]AllProteinsNorm!$A$1:$Q$3226,8,FALSE)</f>
        <v>407966.463732765</v>
      </c>
      <c r="R587" s="1">
        <f>VLOOKUP($E587,[1]AllProteinsNorm!$A$1:$Q$3226,13,FALSE)</f>
        <v>391411.58678144898</v>
      </c>
      <c r="S587" s="1">
        <f>VLOOKUP($E587,[1]AllProteinsNorm!$A$1:$Q$3226,16,FALSE)</f>
        <v>473437.80895258201</v>
      </c>
      <c r="T587" s="1">
        <f>VLOOKUP($E587,[1]AllProteinsNorm!$A$1:$Q$3226,17,FALSE)</f>
        <v>412354.43245613598</v>
      </c>
      <c r="U587" s="1">
        <f>VLOOKUP($E587,[1]AllProteinsNorm!$A$1:$Q$3226,3,FALSE)</f>
        <v>387941.46750465297</v>
      </c>
      <c r="V587" s="1">
        <f>VLOOKUP($E587,[1]AllProteinsNorm!$A$1:$Q$3226,7,FALSE)</f>
        <v>493902.35650772799</v>
      </c>
      <c r="W587" s="1">
        <f>VLOOKUP($E587,[1]AllProteinsNorm!$A$1:$Q$3226,9,FALSE)</f>
        <v>408232.73056102701</v>
      </c>
      <c r="X587" s="1">
        <f>VLOOKUP($E587,[1]AllProteinsNorm!$A$1:$Q$3226,12,FALSE)</f>
        <v>334336.07169682498</v>
      </c>
      <c r="Y587" s="29">
        <f>VLOOKUP($E587,[1]AllProteinsNorm!$A$1:$Q$3226,14,FALSE)</f>
        <v>414062.74938845501</v>
      </c>
      <c r="Z587" s="25">
        <f t="shared" si="91"/>
        <v>0.76540291760827539</v>
      </c>
      <c r="AA587" s="1">
        <f t="shared" si="91"/>
        <v>0.94430381340125691</v>
      </c>
      <c r="AB587" s="1">
        <f t="shared" si="91"/>
        <v>1.0254484178051984</v>
      </c>
      <c r="AC587" s="1">
        <f t="shared" si="91"/>
        <v>0.98650108948611182</v>
      </c>
      <c r="AD587" s="1">
        <f t="shared" si="91"/>
        <v>1.2783437616991578</v>
      </c>
      <c r="AE587" s="1">
        <f t="shared" si="91"/>
        <v>1.1843285182509899</v>
      </c>
      <c r="AF587" s="1">
        <f t="shared" si="91"/>
        <v>1.0497662195126904</v>
      </c>
      <c r="AG587" s="1">
        <f t="shared" si="91"/>
        <v>1.0071677411165234</v>
      </c>
      <c r="AH587" s="1">
        <f t="shared" si="91"/>
        <v>1.2182349851287737</v>
      </c>
      <c r="AI587" s="1">
        <f t="shared" si="91"/>
        <v>1.0610571998935936</v>
      </c>
      <c r="AJ587" s="1">
        <f t="shared" si="91"/>
        <v>0.99823854149278568</v>
      </c>
      <c r="AK587" s="1">
        <f t="shared" si="91"/>
        <v>1.2708937025253966</v>
      </c>
      <c r="AL587" s="1">
        <f t="shared" si="91"/>
        <v>1.0504513687750312</v>
      </c>
      <c r="AM587" s="1">
        <f t="shared" si="91"/>
        <v>0.86030285631958903</v>
      </c>
      <c r="AN587" s="29">
        <f t="shared" si="91"/>
        <v>1.0654529862319155</v>
      </c>
      <c r="AO587" s="1">
        <f t="shared" si="85"/>
        <v>64198.135682349188</v>
      </c>
      <c r="AP587" s="1">
        <f t="shared" si="86"/>
        <v>31888.233849242035</v>
      </c>
      <c r="AQ587" s="29">
        <f t="shared" si="87"/>
        <v>51467.038209494036</v>
      </c>
    </row>
    <row r="588" spans="1:43" x14ac:dyDescent="0.2">
      <c r="A588" s="26"/>
      <c r="E588" s="25" t="s">
        <v>1156</v>
      </c>
      <c r="F588" s="26" t="s">
        <v>1157</v>
      </c>
      <c r="G588" s="1">
        <v>9.8169304037273794E-2</v>
      </c>
      <c r="H588" s="43">
        <v>0.63023721646914999</v>
      </c>
      <c r="I588" s="1">
        <f>VLOOKUP(F588,'[1]SUSMB vs SHAM all proteins sum'!$B$2:$E$3214,2,FALSE)</f>
        <v>0.39679420606001198</v>
      </c>
      <c r="J588" s="29">
        <f>VLOOKUP(F588,'[1]SUSMB vs SHAM all proteins sum'!$B$2:$E$3214,3,FALSE)</f>
        <v>0.79039197164202402</v>
      </c>
      <c r="K588" s="25">
        <f>VLOOKUP($E588,[1]AllProteinsNorm!$A$1:$Q$3226,4,FALSE)</f>
        <v>1851765.05926417</v>
      </c>
      <c r="L588" s="1">
        <f>VLOOKUP($E588,[1]AllProteinsNorm!$A$1:$Q$3226,5,FALSE)</f>
        <v>4779102.1446983898</v>
      </c>
      <c r="M588" s="1">
        <f>VLOOKUP($E588,[1]AllProteinsNorm!$A$1:$Q$3226,10,FALSE)</f>
        <v>2344362.5976307201</v>
      </c>
      <c r="N588" s="1">
        <f>VLOOKUP($E588,[1]AllProteinsNorm!$A$1:$Q$3226,11,FALSE)</f>
        <v>4010924.1129809902</v>
      </c>
      <c r="O588" s="1">
        <f>VLOOKUP($E588,[1]AllProteinsNorm!$A$1:$Q$3226,15,FALSE)</f>
        <v>1545115.0970479299</v>
      </c>
      <c r="P588" s="1">
        <f>VLOOKUP($E588,[1]AllProteinsNorm!$A$1:$Q$3226,6,FALSE)</f>
        <v>2277045.6748489798</v>
      </c>
      <c r="Q588" s="1">
        <f>VLOOKUP($E588,[1]AllProteinsNorm!$A$1:$Q$3226,8,FALSE)</f>
        <v>1320180.2243430801</v>
      </c>
      <c r="R588" s="1">
        <f>VLOOKUP($E588,[1]AllProteinsNorm!$A$1:$Q$3226,13,FALSE)</f>
        <v>1563011.4743153199</v>
      </c>
      <c r="S588" s="1">
        <f>VLOOKUP($E588,[1]AllProteinsNorm!$A$1:$Q$3226,16,FALSE)</f>
        <v>2078616.3880735899</v>
      </c>
      <c r="T588" s="1">
        <f>VLOOKUP($E588,[1]AllProteinsNorm!$A$1:$Q$3226,17,FALSE)</f>
        <v>1309004.1142573899</v>
      </c>
      <c r="U588" s="1">
        <f>VLOOKUP($E588,[1]AllProteinsNorm!$A$1:$Q$3226,3,FALSE)</f>
        <v>1563121.92324721</v>
      </c>
      <c r="V588" s="1">
        <f>VLOOKUP($E588,[1]AllProteinsNorm!$A$1:$Q$3226,7,FALSE)</f>
        <v>1998441.8013084801</v>
      </c>
      <c r="W588" s="1">
        <f>VLOOKUP($E588,[1]AllProteinsNorm!$A$1:$Q$3226,9,FALSE)</f>
        <v>3052436.1300549302</v>
      </c>
      <c r="X588" s="1">
        <f>VLOOKUP($E588,[1]AllProteinsNorm!$A$1:$Q$3226,12,FALSE)</f>
        <v>1491590.1100298101</v>
      </c>
      <c r="Y588" s="29">
        <f>VLOOKUP($E588,[1]AllProteinsNorm!$A$1:$Q$3226,14,FALSE)</f>
        <v>2788652.6623709798</v>
      </c>
      <c r="Z588" s="25">
        <f t="shared" si="91"/>
        <v>0.6371656383840657</v>
      </c>
      <c r="AA588" s="1">
        <f t="shared" si="91"/>
        <v>1.6444200918983862</v>
      </c>
      <c r="AB588" s="1">
        <f t="shared" si="91"/>
        <v>0.80666134380819887</v>
      </c>
      <c r="AC588" s="1">
        <f t="shared" si="91"/>
        <v>1.3801011149724873</v>
      </c>
      <c r="AD588" s="1">
        <f t="shared" si="91"/>
        <v>0.5316518109368622</v>
      </c>
      <c r="AE588" s="1">
        <f t="shared" si="91"/>
        <v>0.78349856197273082</v>
      </c>
      <c r="AF588" s="1">
        <f t="shared" si="91"/>
        <v>0.45425496675038901</v>
      </c>
      <c r="AG588" s="1">
        <f t="shared" si="91"/>
        <v>0.53780969613363205</v>
      </c>
      <c r="AH588" s="1">
        <f t="shared" si="91"/>
        <v>0.71522190746420689</v>
      </c>
      <c r="AI588" s="1">
        <f t="shared" si="91"/>
        <v>0.45040942852631805</v>
      </c>
      <c r="AJ588" s="1">
        <f t="shared" si="91"/>
        <v>0.53784770001746418</v>
      </c>
      <c r="AK588" s="1">
        <f t="shared" si="91"/>
        <v>0.68763498897106434</v>
      </c>
      <c r="AL588" s="1">
        <f t="shared" si="91"/>
        <v>1.0502992297553548</v>
      </c>
      <c r="AM588" s="1">
        <f t="shared" si="91"/>
        <v>0.513234635198353</v>
      </c>
      <c r="AN588" s="29">
        <f t="shared" si="91"/>
        <v>0.95953514457016731</v>
      </c>
      <c r="AO588" s="1">
        <f t="shared" si="85"/>
        <v>1265561.0786472289</v>
      </c>
      <c r="AP588" s="1">
        <f t="shared" si="86"/>
        <v>397939.87127224071</v>
      </c>
      <c r="AQ588" s="29">
        <f t="shared" si="87"/>
        <v>635453.59431934182</v>
      </c>
    </row>
    <row r="589" spans="1:43" x14ac:dyDescent="0.2">
      <c r="A589" s="26"/>
      <c r="E589" s="25" t="s">
        <v>1158</v>
      </c>
      <c r="F589" s="26" t="s">
        <v>1159</v>
      </c>
      <c r="G589" s="1">
        <v>0.81637560387910602</v>
      </c>
      <c r="H589" s="1">
        <v>1.0086857566332399</v>
      </c>
      <c r="I589" s="1">
        <f>VLOOKUP(F589,'[1]SUSMB vs SHAM all proteins sum'!$B$2:$E$3214,2,FALSE)</f>
        <v>0.92656425403002796</v>
      </c>
      <c r="J589" s="29">
        <f>VLOOKUP(F589,'[1]SUSMB vs SHAM all proteins sum'!$B$2:$E$3214,3,FALSE)</f>
        <v>0.99699755121158595</v>
      </c>
      <c r="K589" s="25">
        <f>VLOOKUP($E589,[1]AllProteinsNorm!$A$1:$Q$3226,4,FALSE)</f>
        <v>3397689.1019958602</v>
      </c>
      <c r="L589" s="1">
        <f>VLOOKUP($E589,[1]AllProteinsNorm!$A$1:$Q$3226,5,FALSE)</f>
        <v>3590543.4753403501</v>
      </c>
      <c r="M589" s="1">
        <f>VLOOKUP($E589,[1]AllProteinsNorm!$A$1:$Q$3226,10,FALSE)</f>
        <v>3690034.8746551801</v>
      </c>
      <c r="N589" s="1">
        <f>VLOOKUP($E589,[1]AllProteinsNorm!$A$1:$Q$3226,11,FALSE)</f>
        <v>3357114.1419591699</v>
      </c>
      <c r="O589" s="1">
        <f>VLOOKUP($E589,[1]AllProteinsNorm!$A$1:$Q$3226,15,FALSE)</f>
        <v>3292256.0116444202</v>
      </c>
      <c r="P589" s="1">
        <f>VLOOKUP($E589,[1]AllProteinsNorm!$A$1:$Q$3226,6,FALSE)</f>
        <v>3681907.5613570302</v>
      </c>
      <c r="Q589" s="1">
        <f>VLOOKUP($E589,[1]AllProteinsNorm!$A$1:$Q$3226,8,FALSE)</f>
        <v>3173187.9767976501</v>
      </c>
      <c r="R589" s="1">
        <f>VLOOKUP($E589,[1]AllProteinsNorm!$A$1:$Q$3226,13,FALSE)</f>
        <v>3394879.0320636001</v>
      </c>
      <c r="S589" s="1">
        <f>VLOOKUP($E589,[1]AllProteinsNorm!$A$1:$Q$3226,16,FALSE)</f>
        <v>3717042.1846831501</v>
      </c>
      <c r="T589" s="1">
        <f>VLOOKUP($E589,[1]AllProteinsNorm!$A$1:$Q$3226,17,FALSE)</f>
        <v>3523895.0963476701</v>
      </c>
      <c r="U589" s="1">
        <f>VLOOKUP($E589,[1]AllProteinsNorm!$A$1:$Q$3226,3,FALSE)</f>
        <v>3372105.2947586402</v>
      </c>
      <c r="V589" s="1">
        <f>VLOOKUP($E589,[1]AllProteinsNorm!$A$1:$Q$3226,7,FALSE)</f>
        <v>3216709.5398232699</v>
      </c>
      <c r="W589" s="1">
        <f>VLOOKUP($E589,[1]AllProteinsNorm!$A$1:$Q$3226,9,FALSE)</f>
        <v>3638490.04322768</v>
      </c>
      <c r="X589" s="1">
        <f>VLOOKUP($E589,[1]AllProteinsNorm!$A$1:$Q$3226,12,FALSE)</f>
        <v>3625525.9863169701</v>
      </c>
      <c r="Y589" s="29">
        <f>VLOOKUP($E589,[1]AllProteinsNorm!$A$1:$Q$3226,14,FALSE)</f>
        <v>3425305.2107775402</v>
      </c>
      <c r="Z589" s="25">
        <f t="shared" si="91"/>
        <v>0.98042479284618944</v>
      </c>
      <c r="AA589" s="1">
        <f t="shared" si="91"/>
        <v>1.0360741484404623</v>
      </c>
      <c r="AB589" s="1">
        <f t="shared" si="91"/>
        <v>1.0647830242778427</v>
      </c>
      <c r="AC589" s="1">
        <f t="shared" si="91"/>
        <v>0.96871663015250842</v>
      </c>
      <c r="AD589" s="1">
        <f t="shared" si="91"/>
        <v>0.95000140428299706</v>
      </c>
      <c r="AE589" s="1">
        <f t="shared" si="91"/>
        <v>1.0624378363523042</v>
      </c>
      <c r="AF589" s="1">
        <f t="shared" si="91"/>
        <v>0.91564356579486883</v>
      </c>
      <c r="AG589" s="1">
        <f t="shared" si="91"/>
        <v>0.9796139293008459</v>
      </c>
      <c r="AH589" s="1">
        <f t="shared" si="91"/>
        <v>1.0725761552985564</v>
      </c>
      <c r="AI589" s="1">
        <f t="shared" si="91"/>
        <v>1.0168423349325553</v>
      </c>
      <c r="AJ589" s="1">
        <f t="shared" si="91"/>
        <v>0.97304242260635965</v>
      </c>
      <c r="AK589" s="1">
        <f t="shared" si="91"/>
        <v>0.92820198951547073</v>
      </c>
      <c r="AL589" s="1">
        <f t="shared" si="91"/>
        <v>1.0499094354480369</v>
      </c>
      <c r="AM589" s="1">
        <f t="shared" si="91"/>
        <v>1.046168574401138</v>
      </c>
      <c r="AN589" s="29">
        <f t="shared" si="91"/>
        <v>0.98839359661802129</v>
      </c>
      <c r="AO589" s="1">
        <f t="shared" si="85"/>
        <v>149940.70060345414</v>
      </c>
      <c r="AP589" s="1">
        <f t="shared" si="86"/>
        <v>199303.10783342842</v>
      </c>
      <c r="AQ589" s="29">
        <f t="shared" si="87"/>
        <v>159550.24102467948</v>
      </c>
    </row>
    <row r="590" spans="1:43" x14ac:dyDescent="0.2">
      <c r="A590" s="26"/>
      <c r="E590" s="25" t="s">
        <v>1160</v>
      </c>
      <c r="F590" s="26" t="s">
        <v>1161</v>
      </c>
      <c r="G590" s="1">
        <v>0.42062625614087901</v>
      </c>
      <c r="H590" s="1">
        <v>0.87067519233017598</v>
      </c>
      <c r="I590" s="1">
        <f>VLOOKUP(F590,'[1]SUSMB vs SHAM all proteins sum'!$B$2:$E$3214,2,FALSE)</f>
        <v>0.206327183263635</v>
      </c>
      <c r="J590" s="29">
        <f>VLOOKUP(F590,'[1]SUSMB vs SHAM all proteins sum'!$B$2:$E$3214,3,FALSE)</f>
        <v>1.2358193820930099</v>
      </c>
      <c r="K590" s="25">
        <f>VLOOKUP($E590,[1]AllProteinsNorm!$A$1:$Q$3226,4,FALSE)</f>
        <v>3490320.7070669499</v>
      </c>
      <c r="L590" s="1">
        <f>VLOOKUP($E590,[1]AllProteinsNorm!$A$1:$Q$3226,5,FALSE)</f>
        <v>3607433.9517157902</v>
      </c>
      <c r="M590" s="1">
        <f>VLOOKUP($E590,[1]AllProteinsNorm!$A$1:$Q$3226,10,FALSE)</f>
        <v>6015310.1664028699</v>
      </c>
      <c r="N590" s="1">
        <f>VLOOKUP($E590,[1]AllProteinsNorm!$A$1:$Q$3226,11,FALSE)</f>
        <v>3758375.7171346899</v>
      </c>
      <c r="O590" s="1">
        <f>VLOOKUP($E590,[1]AllProteinsNorm!$A$1:$Q$3226,15,FALSE)</f>
        <v>4728845.0135214496</v>
      </c>
      <c r="P590" s="1">
        <f>VLOOKUP($E590,[1]AllProteinsNorm!$A$1:$Q$3226,6,FALSE)</f>
        <v>2425385.1825808599</v>
      </c>
      <c r="Q590" s="1">
        <f>VLOOKUP($E590,[1]AllProteinsNorm!$A$1:$Q$3226,8,FALSE)</f>
        <v>3323845.38089245</v>
      </c>
      <c r="R590" s="1">
        <f>VLOOKUP($E590,[1]AllProteinsNorm!$A$1:$Q$3226,13,FALSE)</f>
        <v>3924991.56927726</v>
      </c>
      <c r="S590" s="1">
        <f>VLOOKUP($E590,[1]AllProteinsNorm!$A$1:$Q$3226,16,FALSE)</f>
        <v>5204566.7536128899</v>
      </c>
      <c r="T590" s="1">
        <f>VLOOKUP($E590,[1]AllProteinsNorm!$A$1:$Q$3226,17,FALSE)</f>
        <v>4089903.2065943801</v>
      </c>
      <c r="U590" s="1">
        <f>VLOOKUP($E590,[1]AllProteinsNorm!$A$1:$Q$3226,3,FALSE)</f>
        <v>4414672.9346666299</v>
      </c>
      <c r="V590" s="1">
        <f>VLOOKUP($E590,[1]AllProteinsNorm!$A$1:$Q$3226,7,FALSE)</f>
        <v>3966677.0745590199</v>
      </c>
      <c r="W590" s="1">
        <f>VLOOKUP($E590,[1]AllProteinsNorm!$A$1:$Q$3226,9,FALSE)</f>
        <v>5072532.1473355601</v>
      </c>
      <c r="X590" s="1">
        <f>VLOOKUP($E590,[1]AllProteinsNorm!$A$1:$Q$3226,12,FALSE)</f>
        <v>5681530.2697448004</v>
      </c>
      <c r="Y590" s="29">
        <f>VLOOKUP($E590,[1]AllProteinsNorm!$A$1:$Q$3226,14,FALSE)</f>
        <v>7688409.7328304397</v>
      </c>
      <c r="Z590" s="25">
        <f t="shared" si="91"/>
        <v>0.8079339270871353</v>
      </c>
      <c r="AA590" s="1">
        <f t="shared" si="91"/>
        <v>0.83504311607125203</v>
      </c>
      <c r="AB590" s="1">
        <f t="shared" si="91"/>
        <v>1.3924145009221978</v>
      </c>
      <c r="AC590" s="1">
        <f t="shared" si="91"/>
        <v>0.86998287763798687</v>
      </c>
      <c r="AD590" s="1">
        <f t="shared" si="91"/>
        <v>1.0946255782814278</v>
      </c>
      <c r="AE590" s="1">
        <f t="shared" si="91"/>
        <v>0.56142433309751305</v>
      </c>
      <c r="AF590" s="1">
        <f t="shared" si="91"/>
        <v>0.76939848139959499</v>
      </c>
      <c r="AG590" s="1">
        <f t="shared" si="91"/>
        <v>0.90855085205476704</v>
      </c>
      <c r="AH590" s="1">
        <f t="shared" si="91"/>
        <v>1.2047448956537814</v>
      </c>
      <c r="AI590" s="1">
        <f t="shared" si="91"/>
        <v>0.94672433751420348</v>
      </c>
      <c r="AJ590" s="1">
        <f t="shared" si="91"/>
        <v>1.0219015214529632</v>
      </c>
      <c r="AK590" s="1">
        <f t="shared" si="91"/>
        <v>0.91820014700829744</v>
      </c>
      <c r="AL590" s="1">
        <f t="shared" si="91"/>
        <v>1.1741817334363214</v>
      </c>
      <c r="AM590" s="1">
        <f t="shared" si="91"/>
        <v>1.3151516573835855</v>
      </c>
      <c r="AN590" s="29">
        <f t="shared" si="91"/>
        <v>1.7797009472291736</v>
      </c>
      <c r="AO590" s="1">
        <f t="shared" ref="AO590:AO653" si="92">_xlfn.STDEV.P(K590:O590)</f>
        <v>954229.60826785152</v>
      </c>
      <c r="AP590" s="1">
        <f t="shared" ref="AP590:AP653" si="93">_xlfn.STDEV.P(P590:T590)</f>
        <v>915266.91270861262</v>
      </c>
      <c r="AQ590" s="29">
        <f t="shared" ref="AQ590:AQ653" si="94">_xlfn.STDEV.P(U590:Y590)</f>
        <v>1299414.4758755961</v>
      </c>
    </row>
    <row r="591" spans="1:43" x14ac:dyDescent="0.2">
      <c r="A591" s="26"/>
      <c r="E591" s="25" t="s">
        <v>1162</v>
      </c>
      <c r="F591" s="26" t="s">
        <v>1163</v>
      </c>
      <c r="G591" s="1">
        <v>8.5116553731543698E-2</v>
      </c>
      <c r="H591" s="1">
        <v>1.2592433525329101</v>
      </c>
      <c r="I591" s="1">
        <f>VLOOKUP(F591,'[1]SUSMB vs SHAM all proteins sum'!$B$2:$E$3214,2,FALSE)</f>
        <v>0.86147483787613999</v>
      </c>
      <c r="J591" s="29">
        <f>VLOOKUP(F591,'[1]SUSMB vs SHAM all proteins sum'!$B$2:$E$3214,3,FALSE)</f>
        <v>1.0231946194013599</v>
      </c>
      <c r="K591" s="25">
        <f>VLOOKUP($E591,[1]AllProteinsNorm!$A$1:$Q$3226,4,FALSE)</f>
        <v>139226.524037072</v>
      </c>
      <c r="L591" s="1">
        <f>VLOOKUP($E591,[1]AllProteinsNorm!$A$1:$Q$3226,5,FALSE)</f>
        <v>128583.662411404</v>
      </c>
      <c r="M591" s="1">
        <f>VLOOKUP($E591,[1]AllProteinsNorm!$A$1:$Q$3226,10,FALSE)</f>
        <v>165912.43611639901</v>
      </c>
      <c r="N591" s="1">
        <f>VLOOKUP($E591,[1]AllProteinsNorm!$A$1:$Q$3226,11,FALSE)</f>
        <v>154753.02187153301</v>
      </c>
      <c r="O591" s="1">
        <f>VLOOKUP($E591,[1]AllProteinsNorm!$A$1:$Q$3226,15,FALSE)</f>
        <v>239014.54993278501</v>
      </c>
      <c r="P591" s="1">
        <f>VLOOKUP($E591,[1]AllProteinsNorm!$A$1:$Q$3226,6,FALSE)</f>
        <v>210906.71351531401</v>
      </c>
      <c r="Q591" s="1">
        <f>VLOOKUP($E591,[1]AllProteinsNorm!$A$1:$Q$3226,8,FALSE)</f>
        <v>181230.79450513099</v>
      </c>
      <c r="R591" s="1">
        <f>VLOOKUP($E591,[1]AllProteinsNorm!$A$1:$Q$3226,13,FALSE)</f>
        <v>182055.60174872901</v>
      </c>
      <c r="S591" s="1">
        <f>VLOOKUP($E591,[1]AllProteinsNorm!$A$1:$Q$3226,16,FALSE)</f>
        <v>226983.82675104399</v>
      </c>
      <c r="T591" s="1">
        <f>VLOOKUP($E591,[1]AllProteinsNorm!$A$1:$Q$3226,17,FALSE)</f>
        <v>220230.348335305</v>
      </c>
      <c r="U591" s="1">
        <f>VLOOKUP($E591,[1]AllProteinsNorm!$A$1:$Q$3226,3,FALSE)</f>
        <v>126979.173915932</v>
      </c>
      <c r="V591" s="1">
        <f>VLOOKUP($E591,[1]AllProteinsNorm!$A$1:$Q$3226,7,FALSE)</f>
        <v>175757.73433961999</v>
      </c>
      <c r="W591" s="1">
        <f>VLOOKUP($E591,[1]AllProteinsNorm!$A$1:$Q$3226,9,FALSE)</f>
        <v>170197.876768018</v>
      </c>
      <c r="X591" s="1">
        <f>VLOOKUP($E591,[1]AllProteinsNorm!$A$1:$Q$3226,12,FALSE)</f>
        <v>171547.16895456199</v>
      </c>
      <c r="Y591" s="29">
        <f>VLOOKUP($E591,[1]AllProteinsNorm!$A$1:$Q$3226,14,FALSE)</f>
        <v>189084.87557030501</v>
      </c>
      <c r="Z591" s="25">
        <f t="shared" si="91"/>
        <v>0.84125784803532477</v>
      </c>
      <c r="AA591" s="1">
        <f t="shared" si="91"/>
        <v>0.7769497650025029</v>
      </c>
      <c r="AB591" s="1">
        <f t="shared" si="91"/>
        <v>1.0025039405021368</v>
      </c>
      <c r="AC591" s="1">
        <f t="shared" si="91"/>
        <v>0.93507465662178224</v>
      </c>
      <c r="AD591" s="1">
        <f t="shared" si="91"/>
        <v>1.4442137898382532</v>
      </c>
      <c r="AE591" s="1">
        <f t="shared" si="91"/>
        <v>1.274375907717499</v>
      </c>
      <c r="AF591" s="1">
        <f t="shared" si="91"/>
        <v>1.0950630940302906</v>
      </c>
      <c r="AG591" s="1">
        <f t="shared" si="91"/>
        <v>1.1000468826552829</v>
      </c>
      <c r="AH591" s="1">
        <f t="shared" si="91"/>
        <v>1.3715197370047196</v>
      </c>
      <c r="AI591" s="1">
        <f t="shared" si="91"/>
        <v>1.3307127373466314</v>
      </c>
      <c r="AJ591" s="1">
        <f t="shared" si="91"/>
        <v>0.76725485558611328</v>
      </c>
      <c r="AK591" s="1">
        <f t="shared" si="91"/>
        <v>1.0619928522150193</v>
      </c>
      <c r="AL591" s="1">
        <f t="shared" si="91"/>
        <v>1.0283981485591025</v>
      </c>
      <c r="AM591" s="1">
        <f t="shared" si="91"/>
        <v>1.0365510680482124</v>
      </c>
      <c r="AN591" s="29">
        <f t="shared" si="91"/>
        <v>1.1425203395579024</v>
      </c>
      <c r="AO591" s="1">
        <f t="shared" si="92"/>
        <v>38918.294400354833</v>
      </c>
      <c r="AP591" s="1">
        <f t="shared" si="93"/>
        <v>19178.01050231752</v>
      </c>
      <c r="AQ591" s="29">
        <f t="shared" si="94"/>
        <v>20959.954799505285</v>
      </c>
    </row>
    <row r="592" spans="1:43" x14ac:dyDescent="0.2">
      <c r="A592" s="26"/>
      <c r="E592" s="25" t="s">
        <v>1164</v>
      </c>
      <c r="F592" s="26" t="s">
        <v>1165</v>
      </c>
      <c r="G592" s="43">
        <v>1.3173434305665E-2</v>
      </c>
      <c r="H592" s="1">
        <v>0.872118024963359</v>
      </c>
      <c r="I592" s="1">
        <f>VLOOKUP(F592,'[1]SUSMB vs SHAM all proteins sum'!$B$2:$E$3214,2,FALSE)</f>
        <v>0.227739146254614</v>
      </c>
      <c r="J592" s="29">
        <f>VLOOKUP(F592,'[1]SUSMB vs SHAM all proteins sum'!$B$2:$E$3214,3,FALSE)</f>
        <v>0.93970166889972395</v>
      </c>
      <c r="K592" s="25">
        <f>VLOOKUP($E592,[1]AllProteinsNorm!$A$1:$Q$3226,4,FALSE)</f>
        <v>14305749.1479246</v>
      </c>
      <c r="L592" s="1">
        <f>VLOOKUP($E592,[1]AllProteinsNorm!$A$1:$Q$3226,5,FALSE)</f>
        <v>16099456.8068166</v>
      </c>
      <c r="M592" s="1">
        <f>VLOOKUP($E592,[1]AllProteinsNorm!$A$1:$Q$3226,10,FALSE)</f>
        <v>16321782.903315</v>
      </c>
      <c r="N592" s="1">
        <f>VLOOKUP($E592,[1]AllProteinsNorm!$A$1:$Q$3226,11,FALSE)</f>
        <v>15564665.434766199</v>
      </c>
      <c r="O592" s="1">
        <f>VLOOKUP($E592,[1]AllProteinsNorm!$A$1:$Q$3226,15,FALSE)</f>
        <v>16201441.3616214</v>
      </c>
      <c r="P592" s="1">
        <f>VLOOKUP($E592,[1]AllProteinsNorm!$A$1:$Q$3226,6,FALSE)</f>
        <v>12861349.6660986</v>
      </c>
      <c r="Q592" s="1">
        <f>VLOOKUP($E592,[1]AllProteinsNorm!$A$1:$Q$3226,8,FALSE)</f>
        <v>14723144.129520901</v>
      </c>
      <c r="R592" s="1">
        <f>VLOOKUP($E592,[1]AllProteinsNorm!$A$1:$Q$3226,13,FALSE)</f>
        <v>14849983.8803444</v>
      </c>
      <c r="S592" s="1">
        <f>VLOOKUP($E592,[1]AllProteinsNorm!$A$1:$Q$3226,16,FALSE)</f>
        <v>13701762.692411801</v>
      </c>
      <c r="T592" s="1">
        <f>VLOOKUP($E592,[1]AllProteinsNorm!$A$1:$Q$3226,17,FALSE)</f>
        <v>12412796.881144499</v>
      </c>
      <c r="U592" s="1">
        <f>VLOOKUP($E592,[1]AllProteinsNorm!$A$1:$Q$3226,3,FALSE)</f>
        <v>13755954.8734379</v>
      </c>
      <c r="V592" s="1">
        <f>VLOOKUP($E592,[1]AllProteinsNorm!$A$1:$Q$3226,7,FALSE)</f>
        <v>12989735.370346799</v>
      </c>
      <c r="W592" s="1">
        <f>VLOOKUP($E592,[1]AllProteinsNorm!$A$1:$Q$3226,9,FALSE)</f>
        <v>15902924.129006401</v>
      </c>
      <c r="X592" s="1">
        <f>VLOOKUP($E592,[1]AllProteinsNorm!$A$1:$Q$3226,12,FALSE)</f>
        <v>15692239.127791399</v>
      </c>
      <c r="Y592" s="29">
        <f>VLOOKUP($E592,[1]AllProteinsNorm!$A$1:$Q$3226,14,FALSE)</f>
        <v>15576859.726590401</v>
      </c>
      <c r="Z592" s="25">
        <f t="shared" si="91"/>
        <v>0.91127436296460396</v>
      </c>
      <c r="AA592" s="1">
        <f t="shared" si="91"/>
        <v>1.0255333079034414</v>
      </c>
      <c r="AB592" s="1">
        <f t="shared" si="91"/>
        <v>1.0396954513789112</v>
      </c>
      <c r="AC592" s="1">
        <f t="shared" si="91"/>
        <v>0.99146716695234727</v>
      </c>
      <c r="AD592" s="1">
        <f t="shared" si="91"/>
        <v>1.0320297108006959</v>
      </c>
      <c r="AE592" s="1">
        <f t="shared" si="91"/>
        <v>0.81926630354337848</v>
      </c>
      <c r="AF592" s="1">
        <f t="shared" si="91"/>
        <v>0.93786236908897902</v>
      </c>
      <c r="AG592" s="1">
        <f t="shared" si="91"/>
        <v>0.94594204474490517</v>
      </c>
      <c r="AH592" s="1">
        <f t="shared" si="91"/>
        <v>0.87280050418269439</v>
      </c>
      <c r="AI592" s="1">
        <f t="shared" si="91"/>
        <v>0.79069354939129366</v>
      </c>
      <c r="AJ592" s="1">
        <f t="shared" si="91"/>
        <v>0.87625253907660872</v>
      </c>
      <c r="AK592" s="1">
        <f t="shared" si="91"/>
        <v>0.82744445623169915</v>
      </c>
      <c r="AL592" s="1">
        <f t="shared" si="91"/>
        <v>1.0130142018488524</v>
      </c>
      <c r="AM592" s="1">
        <f t="shared" si="91"/>
        <v>0.99959359463121134</v>
      </c>
      <c r="AN592" s="29">
        <f t="shared" si="91"/>
        <v>0.99224394175798658</v>
      </c>
      <c r="AO592" s="1">
        <f t="shared" si="92"/>
        <v>742948.78794896195</v>
      </c>
      <c r="AP592" s="1">
        <f t="shared" si="93"/>
        <v>972526.11926731723</v>
      </c>
      <c r="AQ592" s="29">
        <f t="shared" si="94"/>
        <v>1181674.8591198551</v>
      </c>
    </row>
    <row r="593" spans="1:43" x14ac:dyDescent="0.2">
      <c r="A593" s="26"/>
      <c r="E593" s="25" t="s">
        <v>1166</v>
      </c>
      <c r="F593" s="26" t="s">
        <v>1167</v>
      </c>
      <c r="G593" s="1">
        <v>0.57454145882345897</v>
      </c>
      <c r="H593" s="1">
        <v>0.83902768486239399</v>
      </c>
      <c r="I593" s="1">
        <f>VLOOKUP(F593,'[1]SUSMB vs SHAM all proteins sum'!$B$2:$E$3214,2,FALSE)</f>
        <v>0.66369582424954399</v>
      </c>
      <c r="J593" s="29">
        <f>VLOOKUP(F593,'[1]SUSMB vs SHAM all proteins sum'!$B$2:$E$3214,3,FALSE)</f>
        <v>0.916697983036599</v>
      </c>
      <c r="K593" s="25">
        <f>VLOOKUP($E593,[1]AllProteinsNorm!$A$1:$Q$3226,4,FALSE)</f>
        <v>119528.609081499</v>
      </c>
      <c r="L593" s="1">
        <f>VLOOKUP($E593,[1]AllProteinsNorm!$A$1:$Q$3226,5,FALSE)</f>
        <v>158790.936403067</v>
      </c>
      <c r="M593" s="1">
        <f>VLOOKUP($E593,[1]AllProteinsNorm!$A$1:$Q$3226,10,FALSE)</f>
        <v>121861.00584082</v>
      </c>
      <c r="N593" s="1">
        <f>VLOOKUP($E593,[1]AllProteinsNorm!$A$1:$Q$3226,11,FALSE)</f>
        <v>155042.34293681601</v>
      </c>
      <c r="O593" s="1">
        <f>VLOOKUP($E593,[1]AllProteinsNorm!$A$1:$Q$3226,15,FALSE)</f>
        <v>57427.049916472599</v>
      </c>
      <c r="P593" s="1">
        <f>VLOOKUP($E593,[1]AllProteinsNorm!$A$1:$Q$3226,6,FALSE)</f>
        <v>173056.918929632</v>
      </c>
      <c r="Q593" s="1">
        <f>VLOOKUP($E593,[1]AllProteinsNorm!$A$1:$Q$3226,8,FALSE)</f>
        <v>56483.317753198004</v>
      </c>
      <c r="R593" s="1">
        <f>VLOOKUP($E593,[1]AllProteinsNorm!$A$1:$Q$3226,13,FALSE)</f>
        <v>137396.21460619199</v>
      </c>
      <c r="S593" s="1">
        <f>VLOOKUP($E593,[1]AllProteinsNorm!$A$1:$Q$3226,16,FALSE)</f>
        <v>54413.746855671998</v>
      </c>
      <c r="T593" s="1">
        <f>VLOOKUP($E593,[1]AllProteinsNorm!$A$1:$Q$3226,17,FALSE)</f>
        <v>117170.438133383</v>
      </c>
      <c r="U593" s="1">
        <f>VLOOKUP($E593,[1]AllProteinsNorm!$A$1:$Q$3226,3,FALSE)</f>
        <v>93033.879609150099</v>
      </c>
      <c r="V593" s="1">
        <f>VLOOKUP($E593,[1]AllProteinsNorm!$A$1:$Q$3226,7,FALSE)</f>
        <v>102627.80336889499</v>
      </c>
      <c r="W593" s="1">
        <f>VLOOKUP($E593,[1]AllProteinsNorm!$A$1:$Q$3226,9,FALSE)</f>
        <v>124260.937469554</v>
      </c>
      <c r="X593" s="1">
        <f>VLOOKUP($E593,[1]AllProteinsNorm!$A$1:$Q$3226,12,FALSE)</f>
        <v>116831.47227462</v>
      </c>
      <c r="Y593" s="29">
        <f>VLOOKUP($E593,[1]AllProteinsNorm!$A$1:$Q$3226,14,FALSE)</f>
        <v>96174.492162390801</v>
      </c>
      <c r="Z593" s="25">
        <f t="shared" si="91"/>
        <v>0.97550493734019983</v>
      </c>
      <c r="AA593" s="1">
        <f t="shared" si="91"/>
        <v>1.2959352882659925</v>
      </c>
      <c r="AB593" s="1">
        <f t="shared" si="91"/>
        <v>0.99454025091105014</v>
      </c>
      <c r="AC593" s="1">
        <f t="shared" si="91"/>
        <v>1.2653420147182703</v>
      </c>
      <c r="AD593" s="1">
        <f t="shared" si="91"/>
        <v>0.46867750876448655</v>
      </c>
      <c r="AE593" s="1">
        <f t="shared" si="91"/>
        <v>1.4123637859922931</v>
      </c>
      <c r="AF593" s="1">
        <f t="shared" si="91"/>
        <v>0.46097545825226643</v>
      </c>
      <c r="AG593" s="1">
        <f t="shared" si="91"/>
        <v>1.1213272433280548</v>
      </c>
      <c r="AH593" s="1">
        <f t="shared" si="91"/>
        <v>0.44408513681185158</v>
      </c>
      <c r="AI593" s="1">
        <f t="shared" si="91"/>
        <v>0.95625927372329222</v>
      </c>
      <c r="AJ593" s="1">
        <f t="shared" si="91"/>
        <v>0.75927436616249389</v>
      </c>
      <c r="AK593" s="1">
        <f t="shared" si="91"/>
        <v>0.83757294311418706</v>
      </c>
      <c r="AL593" s="1">
        <f t="shared" si="91"/>
        <v>1.014126734608126</v>
      </c>
      <c r="AM593" s="1">
        <f t="shared" si="91"/>
        <v>0.95349288271988308</v>
      </c>
      <c r="AN593" s="29">
        <f t="shared" si="91"/>
        <v>0.78490574492195042</v>
      </c>
      <c r="AO593" s="1">
        <f t="shared" si="92"/>
        <v>36386.14561141836</v>
      </c>
      <c r="AP593" s="1">
        <f t="shared" si="93"/>
        <v>46272.355552121677</v>
      </c>
      <c r="AQ593" s="29">
        <f t="shared" si="94"/>
        <v>12042.424169521042</v>
      </c>
    </row>
    <row r="594" spans="1:43" x14ac:dyDescent="0.2">
      <c r="A594" s="26"/>
      <c r="E594" s="25" t="s">
        <v>1168</v>
      </c>
      <c r="F594" s="26" t="s">
        <v>1169</v>
      </c>
      <c r="G594" s="43">
        <v>8.7907922793619506E-3</v>
      </c>
      <c r="H594" s="1">
        <v>1.2337061720041</v>
      </c>
      <c r="I594" s="1">
        <f>VLOOKUP(F594,'[1]SUSMB vs SHAM all proteins sum'!$B$2:$E$3214,2,FALSE)</f>
        <v>0.105373200566188</v>
      </c>
      <c r="J594" s="29">
        <f>VLOOKUP(F594,'[1]SUSMB vs SHAM all proteins sum'!$B$2:$E$3214,3,FALSE)</f>
        <v>1.16094950140359</v>
      </c>
      <c r="K594" s="25">
        <f>VLOOKUP($E594,[1]AllProteinsNorm!$A$1:$Q$3226,4,FALSE)</f>
        <v>4031883.45217299</v>
      </c>
      <c r="L594" s="1">
        <f>VLOOKUP($E594,[1]AllProteinsNorm!$A$1:$Q$3226,5,FALSE)</f>
        <v>2952255.9590892699</v>
      </c>
      <c r="M594" s="1">
        <f>VLOOKUP($E594,[1]AllProteinsNorm!$A$1:$Q$3226,10,FALSE)</f>
        <v>3688801.6228784202</v>
      </c>
      <c r="N594" s="1">
        <f>VLOOKUP($E594,[1]AllProteinsNorm!$A$1:$Q$3226,11,FALSE)</f>
        <v>3387307.4517695298</v>
      </c>
      <c r="O594" s="1">
        <f>VLOOKUP($E594,[1]AllProteinsNorm!$A$1:$Q$3226,15,FALSE)</f>
        <v>3457907.6587978499</v>
      </c>
      <c r="P594" s="1">
        <f>VLOOKUP($E594,[1]AllProteinsNorm!$A$1:$Q$3226,6,FALSE)</f>
        <v>3892031.5997788399</v>
      </c>
      <c r="Q594" s="1">
        <f>VLOOKUP($E594,[1]AllProteinsNorm!$A$1:$Q$3226,8,FALSE)</f>
        <v>4686269.7886014003</v>
      </c>
      <c r="R594" s="1">
        <f>VLOOKUP($E594,[1]AllProteinsNorm!$A$1:$Q$3226,13,FALSE)</f>
        <v>4471595.7396806702</v>
      </c>
      <c r="S594" s="1">
        <f>VLOOKUP($E594,[1]AllProteinsNorm!$A$1:$Q$3226,16,FALSE)</f>
        <v>4394072.0868094396</v>
      </c>
      <c r="T594" s="1">
        <f>VLOOKUP($E594,[1]AllProteinsNorm!$A$1:$Q$3226,17,FALSE)</f>
        <v>4101480.1867298698</v>
      </c>
      <c r="U594" s="1">
        <f>VLOOKUP($E594,[1]AllProteinsNorm!$A$1:$Q$3226,3,FALSE)</f>
        <v>3923676.6809463901</v>
      </c>
      <c r="V594" s="1">
        <f>VLOOKUP($E594,[1]AllProteinsNorm!$A$1:$Q$3226,7,FALSE)</f>
        <v>4059632.5460860701</v>
      </c>
      <c r="W594" s="1">
        <f>VLOOKUP($E594,[1]AllProteinsNorm!$A$1:$Q$3226,9,FALSE)</f>
        <v>3244925.3536081701</v>
      </c>
      <c r="X594" s="1">
        <f>VLOOKUP($E594,[1]AllProteinsNorm!$A$1:$Q$3226,12,FALSE)</f>
        <v>4521269.7154180696</v>
      </c>
      <c r="Y594" s="29">
        <f>VLOOKUP($E594,[1]AllProteinsNorm!$A$1:$Q$3226,14,FALSE)</f>
        <v>4641270.3707599696</v>
      </c>
      <c r="Z594" s="25">
        <f t="shared" si="91"/>
        <v>1.1507727807846244</v>
      </c>
      <c r="AA594" s="1">
        <f t="shared" si="91"/>
        <v>0.84262748165453949</v>
      </c>
      <c r="AB594" s="1">
        <f t="shared" si="91"/>
        <v>1.0528509942505409</v>
      </c>
      <c r="AC594" s="1">
        <f t="shared" si="91"/>
        <v>0.96679908084755206</v>
      </c>
      <c r="AD594" s="1">
        <f t="shared" si="91"/>
        <v>0.98694966246274318</v>
      </c>
      <c r="AE594" s="1">
        <f t="shared" si="91"/>
        <v>1.1108565215508017</v>
      </c>
      <c r="AF594" s="1">
        <f t="shared" si="91"/>
        <v>1.3375465288386084</v>
      </c>
      <c r="AG594" s="1">
        <f t="shared" si="91"/>
        <v>1.2762746554897744</v>
      </c>
      <c r="AH594" s="1">
        <f t="shared" si="91"/>
        <v>1.254147996659116</v>
      </c>
      <c r="AI594" s="1">
        <f t="shared" si="91"/>
        <v>1.1706369531273011</v>
      </c>
      <c r="AJ594" s="1">
        <f t="shared" si="91"/>
        <v>1.1198886025832311</v>
      </c>
      <c r="AK594" s="1">
        <f t="shared" si="91"/>
        <v>1.1586928762797952</v>
      </c>
      <c r="AL594" s="1">
        <f t="shared" si="91"/>
        <v>0.92616064350711003</v>
      </c>
      <c r="AM594" s="1">
        <f t="shared" si="91"/>
        <v>1.2904525105468561</v>
      </c>
      <c r="AN594" s="29">
        <f t="shared" si="91"/>
        <v>1.3247028775234486</v>
      </c>
      <c r="AO594" s="1">
        <f t="shared" si="92"/>
        <v>355801.92252055777</v>
      </c>
      <c r="AP594" s="1">
        <f t="shared" si="93"/>
        <v>280333.44687998469</v>
      </c>
      <c r="AQ594" s="29">
        <f t="shared" si="94"/>
        <v>496372.4101496854</v>
      </c>
    </row>
    <row r="595" spans="1:43" x14ac:dyDescent="0.2">
      <c r="A595" s="26"/>
      <c r="E595" s="25" t="s">
        <v>1170</v>
      </c>
      <c r="F595" s="26" t="s">
        <v>1171</v>
      </c>
      <c r="G595" s="1">
        <v>0.62441221577578498</v>
      </c>
      <c r="H595" s="1">
        <v>0.95729539924893103</v>
      </c>
      <c r="I595" s="1">
        <f>VLOOKUP(F595,'[1]SUSMB vs SHAM all proteins sum'!$B$2:$E$3214,2,FALSE)</f>
        <v>0.12807429444851001</v>
      </c>
      <c r="J595" s="29">
        <f>VLOOKUP(F595,'[1]SUSMB vs SHAM all proteins sum'!$B$2:$E$3214,3,FALSE)</f>
        <v>0.83799431927248103</v>
      </c>
      <c r="K595" s="25">
        <f>VLOOKUP($E595,[1]AllProteinsNorm!$A$1:$Q$3226,4,FALSE)</f>
        <v>2997639.6329504699</v>
      </c>
      <c r="L595" s="1">
        <f>VLOOKUP($E595,[1]AllProteinsNorm!$A$1:$Q$3226,5,FALSE)</f>
        <v>2880766.7615137198</v>
      </c>
      <c r="M595" s="1">
        <f>VLOOKUP($E595,[1]AllProteinsNorm!$A$1:$Q$3226,10,FALSE)</f>
        <v>3392061.0418157</v>
      </c>
      <c r="N595" s="1">
        <f>VLOOKUP($E595,[1]AllProteinsNorm!$A$1:$Q$3226,11,FALSE)</f>
        <v>2499844.20508814</v>
      </c>
      <c r="O595" s="1">
        <f>VLOOKUP($E595,[1]AllProteinsNorm!$A$1:$Q$3226,15,FALSE)</f>
        <v>3032316.9085462098</v>
      </c>
      <c r="P595" s="1">
        <f>VLOOKUP($E595,[1]AllProteinsNorm!$A$1:$Q$3226,6,FALSE)</f>
        <v>2730235.1240461399</v>
      </c>
      <c r="Q595" s="1">
        <f>VLOOKUP($E595,[1]AllProteinsNorm!$A$1:$Q$3226,8,FALSE)</f>
        <v>3062166.0444742199</v>
      </c>
      <c r="R595" s="1">
        <f>VLOOKUP($E595,[1]AllProteinsNorm!$A$1:$Q$3226,13,FALSE)</f>
        <v>3455001.8361435998</v>
      </c>
      <c r="S595" s="1">
        <f>VLOOKUP($E595,[1]AllProteinsNorm!$A$1:$Q$3226,16,FALSE)</f>
        <v>2263249.6908933502</v>
      </c>
      <c r="T595" s="1">
        <f>VLOOKUP($E595,[1]AllProteinsNorm!$A$1:$Q$3226,17,FALSE)</f>
        <v>2730605.9362746798</v>
      </c>
      <c r="U595" s="1">
        <f>VLOOKUP($E595,[1]AllProteinsNorm!$A$1:$Q$3226,3,FALSE)</f>
        <v>1932850.47747911</v>
      </c>
      <c r="V595" s="1">
        <f>VLOOKUP($E595,[1]AllProteinsNorm!$A$1:$Q$3226,7,FALSE)</f>
        <v>2792127.5863068202</v>
      </c>
      <c r="W595" s="1">
        <f>VLOOKUP($E595,[1]AllProteinsNorm!$A$1:$Q$3226,9,FALSE)</f>
        <v>2234715.0299120201</v>
      </c>
      <c r="X595" s="1">
        <f>VLOOKUP($E595,[1]AllProteinsNorm!$A$1:$Q$3226,12,FALSE)</f>
        <v>3274370.54879488</v>
      </c>
      <c r="Y595" s="29">
        <f>VLOOKUP($E595,[1]AllProteinsNorm!$A$1:$Q$3226,14,FALSE)</f>
        <v>2323595.8320205901</v>
      </c>
      <c r="Z595" s="25">
        <f t="shared" si="91"/>
        <v>1.0125362609898891</v>
      </c>
      <c r="AA595" s="1">
        <f t="shared" si="91"/>
        <v>0.97305919411536201</v>
      </c>
      <c r="AB595" s="1">
        <f t="shared" si="91"/>
        <v>1.1457630752463057</v>
      </c>
      <c r="AC595" s="1">
        <f t="shared" si="91"/>
        <v>0.84439199317158542</v>
      </c>
      <c r="AD595" s="1">
        <f t="shared" si="91"/>
        <v>1.0242494764768579</v>
      </c>
      <c r="AE595" s="1">
        <f t="shared" si="91"/>
        <v>0.92221294172174506</v>
      </c>
      <c r="AF595" s="1">
        <f t="shared" si="91"/>
        <v>1.0343318533423447</v>
      </c>
      <c r="AG595" s="1">
        <f t="shared" si="91"/>
        <v>1.1670230812363447</v>
      </c>
      <c r="AH595" s="1">
        <f t="shared" si="91"/>
        <v>0.76447560757932498</v>
      </c>
      <c r="AI595" s="1">
        <f t="shared" si="91"/>
        <v>0.92233819387790417</v>
      </c>
      <c r="AJ595" s="1">
        <f t="shared" si="91"/>
        <v>0.65287407265593655</v>
      </c>
      <c r="AK595" s="1">
        <f t="shared" si="91"/>
        <v>0.94311884436328597</v>
      </c>
      <c r="AL595" s="1">
        <f t="shared" si="91"/>
        <v>0.75483723123112723</v>
      </c>
      <c r="AM595" s="1">
        <f t="shared" si="91"/>
        <v>1.1060098339135351</v>
      </c>
      <c r="AN595" s="29">
        <f t="shared" si="91"/>
        <v>0.78485919719780184</v>
      </c>
      <c r="AO595" s="1">
        <f t="shared" si="92"/>
        <v>286825.06895397208</v>
      </c>
      <c r="AP595" s="1">
        <f t="shared" si="93"/>
        <v>395954.76081575913</v>
      </c>
      <c r="AQ595" s="29">
        <f t="shared" si="94"/>
        <v>470632.86694680736</v>
      </c>
    </row>
    <row r="596" spans="1:43" x14ac:dyDescent="0.2">
      <c r="A596" s="26"/>
      <c r="E596" s="25" t="s">
        <v>1172</v>
      </c>
      <c r="F596" s="26" t="s">
        <v>1173</v>
      </c>
      <c r="G596" s="1">
        <v>0.45984059025192597</v>
      </c>
      <c r="H596" s="1">
        <v>0.77781822471110695</v>
      </c>
      <c r="I596" s="1">
        <f>VLOOKUP(F596,'[1]SUSMB vs SHAM all proteins sum'!$B$2:$E$3214,2,FALSE)</f>
        <v>0.98692867441481102</v>
      </c>
      <c r="J596" s="29">
        <f>VLOOKUP(F596,'[1]SUSMB vs SHAM all proteins sum'!$B$2:$E$3214,3,FALSE)</f>
        <v>0.993763838987062</v>
      </c>
      <c r="K596" s="25">
        <f>VLOOKUP($E596,[1]AllProteinsNorm!$A$1:$Q$3226,4,FALSE)</f>
        <v>32867.9974181832</v>
      </c>
      <c r="L596" s="1">
        <f>VLOOKUP($E596,[1]AllProteinsNorm!$A$1:$Q$3226,5,FALSE)</f>
        <v>35417.7165239717</v>
      </c>
      <c r="M596" s="1">
        <f>VLOOKUP($E596,[1]AllProteinsNorm!$A$1:$Q$3226,10,FALSE)</f>
        <v>42296.1388227512</v>
      </c>
      <c r="N596" s="1">
        <f>VLOOKUP($E596,[1]AllProteinsNorm!$A$1:$Q$3226,11,FALSE)</f>
        <v>59804.824185435202</v>
      </c>
      <c r="O596" s="1">
        <f>VLOOKUP($E596,[1]AllProteinsNorm!$A$1:$Q$3226,15,FALSE)</f>
        <v>70603.0586909829</v>
      </c>
      <c r="P596" s="1">
        <f>VLOOKUP($E596,[1]AllProteinsNorm!$A$1:$Q$3226,6,FALSE)</f>
        <v>20087.85400816</v>
      </c>
      <c r="Q596" s="1">
        <f>VLOOKUP($E596,[1]AllProteinsNorm!$A$1:$Q$3226,8,FALSE)</f>
        <v>38567.475295869001</v>
      </c>
      <c r="R596" s="1">
        <f>VLOOKUP($E596,[1]AllProteinsNorm!$A$1:$Q$3226,13,FALSE)</f>
        <v>20481.8989663221</v>
      </c>
      <c r="S596" s="1">
        <f>VLOOKUP($E596,[1]AllProteinsNorm!$A$1:$Q$3226,16,FALSE)</f>
        <v>97203.223372003602</v>
      </c>
      <c r="T596" s="1">
        <f>VLOOKUP($E596,[1]AllProteinsNorm!$A$1:$Q$3226,17,FALSE)</f>
        <v>38374.187424677999</v>
      </c>
      <c r="U596" s="1">
        <f>VLOOKUP($E596,[1]AllProteinsNorm!$A$1:$Q$3226,3,FALSE)</f>
        <v>90282.839115718598</v>
      </c>
      <c r="V596" s="1">
        <f>VLOOKUP($E596,[1]AllProteinsNorm!$A$1:$Q$3226,7,FALSE)</f>
        <v>49121.108816212298</v>
      </c>
      <c r="W596" s="1">
        <f>VLOOKUP($E596,[1]AllProteinsNorm!$A$1:$Q$3226,9,FALSE)</f>
        <v>47262.9196049042</v>
      </c>
      <c r="X596" s="1">
        <f>VLOOKUP($E596,[1]AllProteinsNorm!$A$1:$Q$3226,12,FALSE)</f>
        <v>74309.6730620444</v>
      </c>
      <c r="Y596" s="29">
        <f>VLOOKUP($E596,[1]AllProteinsNorm!$A$1:$Q$3226,14,FALSE)</f>
        <v>12936.9214345855</v>
      </c>
      <c r="Z596" s="25">
        <f t="shared" si="91"/>
        <v>0.68193770433239764</v>
      </c>
      <c r="AA596" s="1">
        <f t="shared" si="91"/>
        <v>0.7348386940571916</v>
      </c>
      <c r="AB596" s="1">
        <f t="shared" si="91"/>
        <v>0.87755062907953962</v>
      </c>
      <c r="AC596" s="1">
        <f t="shared" si="91"/>
        <v>1.240816834507122</v>
      </c>
      <c r="AD596" s="1">
        <f t="shared" si="91"/>
        <v>1.4648561380237495</v>
      </c>
      <c r="AE596" s="1">
        <f t="shared" si="91"/>
        <v>0.41677820747638922</v>
      </c>
      <c r="AF596" s="1">
        <f t="shared" si="91"/>
        <v>0.80018916974270438</v>
      </c>
      <c r="AG596" s="1">
        <f t="shared" si="91"/>
        <v>0.42495376227986381</v>
      </c>
      <c r="AH596" s="1">
        <f t="shared" si="91"/>
        <v>2.0167502801172312</v>
      </c>
      <c r="AI596" s="1">
        <f t="shared" si="91"/>
        <v>0.79617887713259328</v>
      </c>
      <c r="AJ596" s="1">
        <f t="shared" si="91"/>
        <v>1.8731677279834562</v>
      </c>
      <c r="AK596" s="1">
        <f t="shared" si="91"/>
        <v>1.0191535478781022</v>
      </c>
      <c r="AL596" s="1">
        <f t="shared" si="91"/>
        <v>0.9806002624785588</v>
      </c>
      <c r="AM596" s="1">
        <f t="shared" si="91"/>
        <v>1.5417601265110066</v>
      </c>
      <c r="AN596" s="29">
        <f t="shared" si="91"/>
        <v>0.26841229150606022</v>
      </c>
      <c r="AO596" s="1">
        <f t="shared" si="92"/>
        <v>14627.929538015189</v>
      </c>
      <c r="AP596" s="1">
        <f t="shared" si="93"/>
        <v>28323.311469854496</v>
      </c>
      <c r="AQ596" s="29">
        <f t="shared" si="94"/>
        <v>26386.483092179638</v>
      </c>
    </row>
    <row r="597" spans="1:43" x14ac:dyDescent="0.2">
      <c r="A597" s="26"/>
      <c r="E597" s="25" t="s">
        <v>1174</v>
      </c>
      <c r="F597" s="26" t="s">
        <v>1175</v>
      </c>
      <c r="G597" s="1">
        <v>0.140975988373572</v>
      </c>
      <c r="H597" s="1">
        <v>1.08055345459713</v>
      </c>
      <c r="I597" s="1">
        <f>VLOOKUP(F597,'[1]SUSMB vs SHAM all proteins sum'!$B$2:$E$3214,2,FALSE)</f>
        <v>0.96656216092481495</v>
      </c>
      <c r="J597" s="29">
        <f>VLOOKUP(F597,'[1]SUSMB vs SHAM all proteins sum'!$B$2:$E$3214,3,FALSE)</f>
        <v>1.0029627080466199</v>
      </c>
      <c r="K597" s="25">
        <f>VLOOKUP($E597,[1]AllProteinsNorm!$A$1:$Q$3226,4,FALSE)</f>
        <v>1929387.3241697701</v>
      </c>
      <c r="L597" s="1">
        <f>VLOOKUP($E597,[1]AllProteinsNorm!$A$1:$Q$3226,5,FALSE)</f>
        <v>2278805.9919002899</v>
      </c>
      <c r="M597" s="1">
        <f>VLOOKUP($E597,[1]AllProteinsNorm!$A$1:$Q$3226,10,FALSE)</f>
        <v>2010218.87460361</v>
      </c>
      <c r="N597" s="1">
        <f>VLOOKUP($E597,[1]AllProteinsNorm!$A$1:$Q$3226,11,FALSE)</f>
        <v>2070884.6983396001</v>
      </c>
      <c r="O597" s="1">
        <f>VLOOKUP($E597,[1]AllProteinsNorm!$A$1:$Q$3226,15,FALSE)</f>
        <v>1759640.07511528</v>
      </c>
      <c r="P597" s="1">
        <f>VLOOKUP($E597,[1]AllProteinsNorm!$A$1:$Q$3226,6,FALSE)</f>
        <v>2081429.1883539399</v>
      </c>
      <c r="Q597" s="1">
        <f>VLOOKUP($E597,[1]AllProteinsNorm!$A$1:$Q$3226,8,FALSE)</f>
        <v>2330533.3237748798</v>
      </c>
      <c r="R597" s="1">
        <f>VLOOKUP($E597,[1]AllProteinsNorm!$A$1:$Q$3226,13,FALSE)</f>
        <v>2138975.2161297398</v>
      </c>
      <c r="S597" s="1">
        <f>VLOOKUP($E597,[1]AllProteinsNorm!$A$1:$Q$3226,16,FALSE)</f>
        <v>2078667.42914763</v>
      </c>
      <c r="T597" s="1">
        <f>VLOOKUP($E597,[1]AllProteinsNorm!$A$1:$Q$3226,17,FALSE)</f>
        <v>2199750.5904392502</v>
      </c>
      <c r="U597" s="1">
        <f>VLOOKUP($E597,[1]AllProteinsNorm!$A$1:$Q$3226,3,FALSE)</f>
        <v>1663697.6215146999</v>
      </c>
      <c r="V597" s="1">
        <f>VLOOKUP($E597,[1]AllProteinsNorm!$A$1:$Q$3226,7,FALSE)</f>
        <v>2064405.4700974701</v>
      </c>
      <c r="W597" s="1">
        <f>VLOOKUP($E597,[1]AllProteinsNorm!$A$1:$Q$3226,9,FALSE)</f>
        <v>2116797.5488463598</v>
      </c>
      <c r="X597" s="1">
        <f>VLOOKUP($E597,[1]AllProteinsNorm!$A$1:$Q$3226,12,FALSE)</f>
        <v>1957581.2777583101</v>
      </c>
      <c r="Y597" s="29">
        <f>VLOOKUP($E597,[1]AllProteinsNorm!$A$1:$Q$3226,14,FALSE)</f>
        <v>2296705.3774468401</v>
      </c>
      <c r="Z597" s="25">
        <f t="shared" si="91"/>
        <v>0.9599957344030805</v>
      </c>
      <c r="AA597" s="1">
        <f t="shared" si="91"/>
        <v>1.133854257437821</v>
      </c>
      <c r="AB597" s="1">
        <f t="shared" si="91"/>
        <v>1.0002146902599947</v>
      </c>
      <c r="AC597" s="1">
        <f t="shared" si="91"/>
        <v>1.0303998849490188</v>
      </c>
      <c r="AD597" s="1">
        <f t="shared" si="91"/>
        <v>0.87553543295008462</v>
      </c>
      <c r="AE597" s="1">
        <f t="shared" si="91"/>
        <v>1.0356464548359532</v>
      </c>
      <c r="AF597" s="1">
        <f t="shared" si="91"/>
        <v>1.1595919708194651</v>
      </c>
      <c r="AG597" s="1">
        <f t="shared" si="91"/>
        <v>1.0642793480371049</v>
      </c>
      <c r="AH597" s="1">
        <f t="shared" si="91"/>
        <v>1.0342722999297336</v>
      </c>
      <c r="AI597" s="1">
        <f t="shared" si="91"/>
        <v>1.0945190512646499</v>
      </c>
      <c r="AJ597" s="1">
        <f t="shared" si="91"/>
        <v>0.82779781953731102</v>
      </c>
      <c r="AK597" s="1">
        <f t="shared" si="91"/>
        <v>1.0271760473106404</v>
      </c>
      <c r="AL597" s="1">
        <f t="shared" si="91"/>
        <v>1.0532445155157413</v>
      </c>
      <c r="AM597" s="1">
        <f t="shared" si="91"/>
        <v>0.97402406082665316</v>
      </c>
      <c r="AN597" s="29">
        <f t="shared" si="91"/>
        <v>1.1427603664175296</v>
      </c>
      <c r="AO597" s="1">
        <f t="shared" si="92"/>
        <v>170377.18460124554</v>
      </c>
      <c r="AP597" s="1">
        <f t="shared" si="93"/>
        <v>93509.115098616545</v>
      </c>
      <c r="AQ597" s="29">
        <f t="shared" si="94"/>
        <v>209167.31429558372</v>
      </c>
    </row>
    <row r="598" spans="1:43" x14ac:dyDescent="0.2">
      <c r="A598" s="26"/>
      <c r="E598" s="25" t="s">
        <v>1176</v>
      </c>
      <c r="F598" s="26" t="s">
        <v>1177</v>
      </c>
      <c r="G598" s="1">
        <v>0.13821650921991999</v>
      </c>
      <c r="H598" s="1">
        <v>1.09485709154413</v>
      </c>
      <c r="I598" s="1">
        <f>VLOOKUP(F598,'[1]SUSMB vs SHAM all proteins sum'!$B$2:$E$3214,2,FALSE)</f>
        <v>0.63963003653557904</v>
      </c>
      <c r="J598" s="29">
        <f>VLOOKUP(F598,'[1]SUSMB vs SHAM all proteins sum'!$B$2:$E$3214,3,FALSE)</f>
        <v>0.96475829778733202</v>
      </c>
      <c r="K598" s="25">
        <f>VLOOKUP($E598,[1]AllProteinsNorm!$A$1:$Q$3226,4,FALSE)</f>
        <v>2595714.8140958399</v>
      </c>
      <c r="L598" s="1">
        <f>VLOOKUP($E598,[1]AllProteinsNorm!$A$1:$Q$3226,5,FALSE)</f>
        <v>2997643.7185105998</v>
      </c>
      <c r="M598" s="1">
        <f>VLOOKUP($E598,[1]AllProteinsNorm!$A$1:$Q$3226,10,FALSE)</f>
        <v>2263076.0868344898</v>
      </c>
      <c r="N598" s="1">
        <f>VLOOKUP($E598,[1]AllProteinsNorm!$A$1:$Q$3226,11,FALSE)</f>
        <v>2733004.8494023499</v>
      </c>
      <c r="O598" s="1">
        <f>VLOOKUP($E598,[1]AllProteinsNorm!$A$1:$Q$3226,15,FALSE)</f>
        <v>2376627.9524073601</v>
      </c>
      <c r="P598" s="1">
        <f>VLOOKUP($E598,[1]AllProteinsNorm!$A$1:$Q$3226,6,FALSE)</f>
        <v>2600786.0464479099</v>
      </c>
      <c r="Q598" s="1">
        <f>VLOOKUP($E598,[1]AllProteinsNorm!$A$1:$Q$3226,8,FALSE)</f>
        <v>2904700.77898305</v>
      </c>
      <c r="R598" s="1">
        <f>VLOOKUP($E598,[1]AllProteinsNorm!$A$1:$Q$3226,13,FALSE)</f>
        <v>2821307.45430153</v>
      </c>
      <c r="S598" s="1">
        <f>VLOOKUP($E598,[1]AllProteinsNorm!$A$1:$Q$3226,16,FALSE)</f>
        <v>2988523.4615797</v>
      </c>
      <c r="T598" s="1">
        <f>VLOOKUP($E598,[1]AllProteinsNorm!$A$1:$Q$3226,17,FALSE)</f>
        <v>2824956.81542804</v>
      </c>
      <c r="U598" s="1">
        <f>VLOOKUP($E598,[1]AllProteinsNorm!$A$1:$Q$3226,3,FALSE)</f>
        <v>2022100.6935533099</v>
      </c>
      <c r="V598" s="1">
        <f>VLOOKUP($E598,[1]AllProteinsNorm!$A$1:$Q$3226,7,FALSE)</f>
        <v>2655828.1416544099</v>
      </c>
      <c r="W598" s="1">
        <f>VLOOKUP($E598,[1]AllProteinsNorm!$A$1:$Q$3226,9,FALSE)</f>
        <v>2594575.1582200802</v>
      </c>
      <c r="X598" s="1">
        <f>VLOOKUP($E598,[1]AllProteinsNorm!$A$1:$Q$3226,12,FALSE)</f>
        <v>2495747.5803138702</v>
      </c>
      <c r="Y598" s="29">
        <f>VLOOKUP($E598,[1]AllProteinsNorm!$A$1:$Q$3226,14,FALSE)</f>
        <v>2748911.1338281599</v>
      </c>
      <c r="Z598" s="25">
        <f t="shared" si="91"/>
        <v>1.000964567653571</v>
      </c>
      <c r="AA598" s="1">
        <f t="shared" si="91"/>
        <v>1.1559571692484161</v>
      </c>
      <c r="AB598" s="1">
        <f t="shared" si="91"/>
        <v>0.87269177820463828</v>
      </c>
      <c r="AC598" s="1">
        <f t="shared" si="91"/>
        <v>1.0539066166365572</v>
      </c>
      <c r="AD598" s="1">
        <f t="shared" si="91"/>
        <v>0.9164798682568176</v>
      </c>
      <c r="AE598" s="1">
        <f t="shared" si="91"/>
        <v>1.0029201460827557</v>
      </c>
      <c r="AF598" s="1">
        <f t="shared" si="91"/>
        <v>1.1201163331228761</v>
      </c>
      <c r="AG598" s="1">
        <f t="shared" si="91"/>
        <v>1.0879580379466365</v>
      </c>
      <c r="AH598" s="1">
        <f t="shared" si="91"/>
        <v>1.1524401981288799</v>
      </c>
      <c r="AI598" s="1">
        <f t="shared" si="91"/>
        <v>1.0893653116434125</v>
      </c>
      <c r="AJ598" s="1">
        <f t="shared" si="91"/>
        <v>0.77976638091484973</v>
      </c>
      <c r="AK598" s="1">
        <f t="shared" si="91"/>
        <v>1.024145585307408</v>
      </c>
      <c r="AL598" s="1">
        <f t="shared" si="91"/>
        <v>1.0005250913502581</v>
      </c>
      <c r="AM598" s="1">
        <f t="shared" si="91"/>
        <v>0.96241500959014115</v>
      </c>
      <c r="AN598" s="29">
        <f t="shared" si="91"/>
        <v>1.0600404288052878</v>
      </c>
      <c r="AO598" s="1">
        <f t="shared" si="92"/>
        <v>260388.82102812504</v>
      </c>
      <c r="AP598" s="1">
        <f t="shared" si="93"/>
        <v>129097.64363991458</v>
      </c>
      <c r="AQ598" s="29">
        <f t="shared" si="94"/>
        <v>254373.95357883294</v>
      </c>
    </row>
    <row r="599" spans="1:43" x14ac:dyDescent="0.2">
      <c r="A599" s="26"/>
      <c r="E599" s="25" t="s">
        <v>1178</v>
      </c>
      <c r="F599" s="26" t="s">
        <v>1179</v>
      </c>
      <c r="G599" s="1">
        <v>0.59995074628182399</v>
      </c>
      <c r="H599" s="1">
        <v>0.91611803119156499</v>
      </c>
      <c r="I599" s="1">
        <f>VLOOKUP(F599,'[1]SUSMB vs SHAM all proteins sum'!$B$2:$E$3214,2,FALSE)</f>
        <v>0.32103088123018803</v>
      </c>
      <c r="J599" s="29">
        <f>VLOOKUP(F599,'[1]SUSMB vs SHAM all proteins sum'!$B$2:$E$3214,3,FALSE)</f>
        <v>0.75361735731308499</v>
      </c>
      <c r="K599" s="25">
        <f>VLOOKUP($E599,[1]AllProteinsNorm!$A$1:$Q$3226,4,FALSE)</f>
        <v>146124.26107469399</v>
      </c>
      <c r="L599" s="1">
        <f>VLOOKUP($E599,[1]AllProteinsNorm!$A$1:$Q$3226,5,FALSE)</f>
        <v>86207.092788991795</v>
      </c>
      <c r="M599" s="1">
        <f>VLOOKUP($E599,[1]AllProteinsNorm!$A$1:$Q$3226,10,FALSE)</f>
        <v>77288.954447922893</v>
      </c>
      <c r="N599" s="1">
        <f>VLOOKUP($E599,[1]AllProteinsNorm!$A$1:$Q$3226,11,FALSE)</f>
        <v>144313.28371720001</v>
      </c>
      <c r="O599" s="1">
        <f>VLOOKUP($E599,[1]AllProteinsNorm!$A$1:$Q$3226,15,FALSE)</f>
        <v>69739.059554735097</v>
      </c>
      <c r="P599" s="1">
        <f>VLOOKUP($E599,[1]AllProteinsNorm!$A$1:$Q$3226,6,FALSE)</f>
        <v>89694.772347610196</v>
      </c>
      <c r="Q599" s="1">
        <f>VLOOKUP($E599,[1]AllProteinsNorm!$A$1:$Q$3226,8,FALSE)</f>
        <v>100668.07061138299</v>
      </c>
      <c r="R599" s="1">
        <f>VLOOKUP($E599,[1]AllProteinsNorm!$A$1:$Q$3226,13,FALSE)</f>
        <v>84420.859651062099</v>
      </c>
      <c r="S599" s="1">
        <f>VLOOKUP($E599,[1]AllProteinsNorm!$A$1:$Q$3226,16,FALSE)</f>
        <v>88042.469656030706</v>
      </c>
      <c r="T599" s="1">
        <f>VLOOKUP($E599,[1]AllProteinsNorm!$A$1:$Q$3226,17,FALSE)</f>
        <v>94215.302494429605</v>
      </c>
      <c r="U599" s="1">
        <f>VLOOKUP($E599,[1]AllProteinsNorm!$A$1:$Q$3226,3,FALSE)</f>
        <v>88624.526505310103</v>
      </c>
      <c r="V599" s="1">
        <f>VLOOKUP($E599,[1]AllProteinsNorm!$A$1:$Q$3226,7,FALSE)</f>
        <v>69587.014826297702</v>
      </c>
      <c r="W599" s="1">
        <f>VLOOKUP($E599,[1]AllProteinsNorm!$A$1:$Q$3226,9,FALSE)</f>
        <v>102350.30959659199</v>
      </c>
      <c r="X599" s="1">
        <f>VLOOKUP($E599,[1]AllProteinsNorm!$A$1:$Q$3226,12,FALSE)</f>
        <v>33660.970494082103</v>
      </c>
      <c r="Y599" s="29">
        <f>VLOOKUP($E599,[1]AllProteinsNorm!$A$1:$Q$3226,14,FALSE)</f>
        <v>112104.149910711</v>
      </c>
      <c r="Z599" s="25">
        <f t="shared" si="91"/>
        <v>1.3951870565784372</v>
      </c>
      <c r="AA599" s="1">
        <f t="shared" si="91"/>
        <v>0.82310096324782778</v>
      </c>
      <c r="AB599" s="1">
        <f t="shared" si="91"/>
        <v>0.73795102927570633</v>
      </c>
      <c r="AC599" s="1">
        <f t="shared" si="91"/>
        <v>1.3778959363335885</v>
      </c>
      <c r="AD599" s="1">
        <f t="shared" si="91"/>
        <v>0.66586501456444036</v>
      </c>
      <c r="AE599" s="1">
        <f t="shared" si="91"/>
        <v>0.8564011513335712</v>
      </c>
      <c r="AF599" s="1">
        <f t="shared" si="91"/>
        <v>0.96117364833709462</v>
      </c>
      <c r="AG599" s="1">
        <f t="shared" si="91"/>
        <v>0.80604609956029061</v>
      </c>
      <c r="AH599" s="1">
        <f t="shared" si="91"/>
        <v>0.84062504877615241</v>
      </c>
      <c r="AI599" s="1">
        <f t="shared" si="91"/>
        <v>0.89956294461368325</v>
      </c>
      <c r="AJ599" s="1">
        <f t="shared" si="91"/>
        <v>0.84618249814379931</v>
      </c>
      <c r="AK599" s="1">
        <f t="shared" si="91"/>
        <v>0.66441329918482661</v>
      </c>
      <c r="AL599" s="1">
        <f t="shared" si="91"/>
        <v>0.97723558111248443</v>
      </c>
      <c r="AM599" s="1">
        <f t="shared" si="91"/>
        <v>0.32139324435116146</v>
      </c>
      <c r="AN599" s="29">
        <f t="shared" si="91"/>
        <v>1.0703647552695097</v>
      </c>
      <c r="AO599" s="1">
        <f t="shared" si="92"/>
        <v>33468.779729533911</v>
      </c>
      <c r="AP599" s="1">
        <f t="shared" si="93"/>
        <v>5598.4270706850011</v>
      </c>
      <c r="AQ599" s="29">
        <f t="shared" si="94"/>
        <v>27757.251450826665</v>
      </c>
    </row>
    <row r="600" spans="1:43" x14ac:dyDescent="0.2">
      <c r="A600" s="26"/>
      <c r="E600" s="25" t="s">
        <v>1180</v>
      </c>
      <c r="F600" s="26" t="s">
        <v>1181</v>
      </c>
      <c r="G600" s="1">
        <v>0.37376922860889999</v>
      </c>
      <c r="H600" s="43">
        <v>1.9164738634191301</v>
      </c>
      <c r="I600" s="1">
        <f>VLOOKUP(F600,'[1]SUSMB vs SHAM all proteins sum'!$B$2:$E$3214,2,FALSE)</f>
        <v>0.197234347683306</v>
      </c>
      <c r="J600" s="29">
        <f>VLOOKUP(F600,'[1]SUSMB vs SHAM all proteins sum'!$B$2:$E$3214,3,FALSE)</f>
        <v>2.5804982643711201</v>
      </c>
      <c r="K600" s="25">
        <f>VLOOKUP($E600,[1]AllProteinsNorm!$A$1:$Q$3226,4,FALSE)</f>
        <v>94650.1463440589</v>
      </c>
      <c r="L600" s="1">
        <f>VLOOKUP($E600,[1]AllProteinsNorm!$A$1:$Q$3226,5,FALSE)</f>
        <v>12522.9863162069</v>
      </c>
      <c r="M600" s="1">
        <f>VLOOKUP($E600,[1]AllProteinsNorm!$A$1:$Q$3226,10,FALSE)</f>
        <v>2400.6104248399201</v>
      </c>
      <c r="N600" s="1">
        <f>VLOOKUP($E600,[1]AllProteinsNorm!$A$1:$Q$3226,11,FALSE)</f>
        <v>38579.358028125302</v>
      </c>
      <c r="O600" s="1">
        <f>VLOOKUP($E600,[1]AllProteinsNorm!$A$1:$Q$3226,15,FALSE)</f>
        <v>43892.727633971903</v>
      </c>
      <c r="P600" s="1">
        <f>VLOOKUP($E600,[1]AllProteinsNorm!$A$1:$Q$3226,6,FALSE)</f>
        <v>69196.384232160897</v>
      </c>
      <c r="Q600" s="1">
        <f>VLOOKUP($E600,[1]AllProteinsNorm!$A$1:$Q$3226,8,FALSE)</f>
        <v>28329.839281006702</v>
      </c>
      <c r="R600" s="1">
        <f>VLOOKUP($E600,[1]AllProteinsNorm!$A$1:$Q$3226,13,FALSE)</f>
        <v>78983.795142344403</v>
      </c>
      <c r="S600" s="1">
        <f>VLOOKUP($E600,[1]AllProteinsNorm!$A$1:$Q$3226,16,FALSE)</f>
        <v>19507.6213502836</v>
      </c>
      <c r="T600" s="1">
        <f>VLOOKUP($E600,[1]AllProteinsNorm!$A$1:$Q$3226,17,FALSE)</f>
        <v>41242.323752564698</v>
      </c>
      <c r="U600" s="1">
        <f>VLOOKUP($E600,[1]AllProteinsNorm!$A$1:$Q$3226,3,FALSE)</f>
        <v>93755.4184011045</v>
      </c>
      <c r="V600" s="1">
        <f>VLOOKUP($E600,[1]AllProteinsNorm!$A$1:$Q$3226,7,FALSE)</f>
        <v>69533.256668458605</v>
      </c>
      <c r="W600" s="1">
        <f>VLOOKUP($E600,[1]AllProteinsNorm!$A$1:$Q$3226,9,FALSE)</f>
        <v>71663.647656185698</v>
      </c>
      <c r="X600" s="1">
        <f>VLOOKUP($E600,[1]AllProteinsNorm!$A$1:$Q$3226,12,FALSE)</f>
        <v>42462.463341169001</v>
      </c>
      <c r="Y600" s="29">
        <f>VLOOKUP($E600,[1]AllProteinsNorm!$A$1:$Q$3226,14,FALSE)</f>
        <v>27792.221678227299</v>
      </c>
      <c r="Z600" s="25">
        <f t="shared" si="91"/>
        <v>2.4642593635462506</v>
      </c>
      <c r="AA600" s="1">
        <f t="shared" si="91"/>
        <v>0.3260416119917755</v>
      </c>
      <c r="AB600" s="1">
        <f t="shared" si="91"/>
        <v>6.2500978034777666E-2</v>
      </c>
      <c r="AC600" s="1">
        <f t="shared" si="91"/>
        <v>1.0044310329413286</v>
      </c>
      <c r="AD600" s="1">
        <f t="shared" si="91"/>
        <v>1.1427670134858681</v>
      </c>
      <c r="AE600" s="1">
        <f t="shared" si="91"/>
        <v>1.8015591560503685</v>
      </c>
      <c r="AF600" s="1">
        <f t="shared" si="91"/>
        <v>0.73758017723723457</v>
      </c>
      <c r="AG600" s="1">
        <f t="shared" si="91"/>
        <v>2.0563788252415969</v>
      </c>
      <c r="AH600" s="1">
        <f t="shared" si="91"/>
        <v>0.50788974375387785</v>
      </c>
      <c r="AI600" s="1">
        <f t="shared" si="91"/>
        <v>1.0737625498456806</v>
      </c>
      <c r="AJ600" s="1">
        <f t="shared" si="91"/>
        <v>2.4409647169300994</v>
      </c>
      <c r="AK600" s="1">
        <f t="shared" si="91"/>
        <v>1.8103297822726425</v>
      </c>
      <c r="AL600" s="1">
        <f t="shared" si="91"/>
        <v>1.8657954750612999</v>
      </c>
      <c r="AM600" s="1">
        <f t="shared" si="91"/>
        <v>1.1055294358166958</v>
      </c>
      <c r="AN600" s="29">
        <f t="shared" si="91"/>
        <v>0.72358305982295612</v>
      </c>
      <c r="AO600" s="1">
        <f t="shared" si="92"/>
        <v>32124.310597464482</v>
      </c>
      <c r="AP600" s="1">
        <f t="shared" si="93"/>
        <v>23031.186501411754</v>
      </c>
      <c r="AQ600" s="29">
        <f t="shared" si="94"/>
        <v>23262.998608694754</v>
      </c>
    </row>
    <row r="601" spans="1:43" x14ac:dyDescent="0.2">
      <c r="A601" s="26"/>
      <c r="E601" s="25" t="s">
        <v>1182</v>
      </c>
      <c r="F601" s="26" t="s">
        <v>1183</v>
      </c>
      <c r="G601" s="1">
        <v>0.73804037147169199</v>
      </c>
      <c r="H601" s="1">
        <v>1.0414481337578101</v>
      </c>
      <c r="I601" s="1">
        <f>VLOOKUP(F601,'[1]SUSMB vs SHAM all proteins sum'!$B$2:$E$3214,2,FALSE)</f>
        <v>0.59982999318709895</v>
      </c>
      <c r="J601" s="29">
        <f>VLOOKUP(F601,'[1]SUSMB vs SHAM all proteins sum'!$B$2:$E$3214,3,FALSE)</f>
        <v>0.94150680507600504</v>
      </c>
      <c r="K601" s="25">
        <f>VLOOKUP($E601,[1]AllProteinsNorm!$A$1:$Q$3226,4,FALSE)</f>
        <v>191425.698373386</v>
      </c>
      <c r="L601" s="1">
        <f>VLOOKUP($E601,[1]AllProteinsNorm!$A$1:$Q$3226,5,FALSE)</f>
        <v>235663.678976753</v>
      </c>
      <c r="M601" s="1">
        <f>VLOOKUP($E601,[1]AllProteinsNorm!$A$1:$Q$3226,10,FALSE)</f>
        <v>166830.564003284</v>
      </c>
      <c r="N601" s="1">
        <f>VLOOKUP($E601,[1]AllProteinsNorm!$A$1:$Q$3226,11,FALSE)</f>
        <v>173047.26333464301</v>
      </c>
      <c r="O601" s="1">
        <f>VLOOKUP($E601,[1]AllProteinsNorm!$A$1:$Q$3226,15,FALSE)</f>
        <v>147979.229406178</v>
      </c>
      <c r="P601" s="1">
        <f>VLOOKUP($E601,[1]AllProteinsNorm!$A$1:$Q$3226,6,FALSE)</f>
        <v>178090.26691843101</v>
      </c>
      <c r="Q601" s="1">
        <f>VLOOKUP($E601,[1]AllProteinsNorm!$A$1:$Q$3226,8,FALSE)</f>
        <v>161018.63804157599</v>
      </c>
      <c r="R601" s="1">
        <f>VLOOKUP($E601,[1]AllProteinsNorm!$A$1:$Q$3226,13,FALSE)</f>
        <v>172406.05862106601</v>
      </c>
      <c r="S601" s="1">
        <f>VLOOKUP($E601,[1]AllProteinsNorm!$A$1:$Q$3226,16,FALSE)</f>
        <v>264649.489655821</v>
      </c>
      <c r="T601" s="1">
        <f>VLOOKUP($E601,[1]AllProteinsNorm!$A$1:$Q$3226,17,FALSE)</f>
        <v>180460.56826722401</v>
      </c>
      <c r="U601" s="1">
        <f>VLOOKUP($E601,[1]AllProteinsNorm!$A$1:$Q$3226,3,FALSE)</f>
        <v>146363.41352012099</v>
      </c>
      <c r="V601" s="1">
        <f>VLOOKUP($E601,[1]AllProteinsNorm!$A$1:$Q$3226,7,FALSE)</f>
        <v>181825.96315734199</v>
      </c>
      <c r="W601" s="1">
        <f>VLOOKUP($E601,[1]AllProteinsNorm!$A$1:$Q$3226,9,FALSE)</f>
        <v>171554.50784350099</v>
      </c>
      <c r="X601" s="1">
        <f>VLOOKUP($E601,[1]AllProteinsNorm!$A$1:$Q$3226,12,FALSE)</f>
        <v>142683.625242332</v>
      </c>
      <c r="Y601" s="29">
        <f>VLOOKUP($E601,[1]AllProteinsNorm!$A$1:$Q$3226,14,FALSE)</f>
        <v>218870.19731729399</v>
      </c>
      <c r="Z601" s="25">
        <f t="shared" ref="Z601:AN617" si="95">K601/AVERAGE($K601:$O601)</f>
        <v>1.0461033085663036</v>
      </c>
      <c r="AA601" s="1">
        <f t="shared" si="95"/>
        <v>1.2878550601164402</v>
      </c>
      <c r="AB601" s="1">
        <f t="shared" si="95"/>
        <v>0.91169579871874584</v>
      </c>
      <c r="AC601" s="1">
        <f t="shared" si="95"/>
        <v>0.94566882216417436</v>
      </c>
      <c r="AD601" s="1">
        <f t="shared" si="95"/>
        <v>0.80867701043433671</v>
      </c>
      <c r="AE601" s="1">
        <f t="shared" si="95"/>
        <v>0.97322783215572839</v>
      </c>
      <c r="AF601" s="1">
        <f t="shared" si="95"/>
        <v>0.87993478110539469</v>
      </c>
      <c r="AG601" s="1">
        <f t="shared" si="95"/>
        <v>0.9421647661359559</v>
      </c>
      <c r="AH601" s="1">
        <f t="shared" si="95"/>
        <v>1.4462567413458045</v>
      </c>
      <c r="AI601" s="1">
        <f t="shared" si="95"/>
        <v>0.98618105684991231</v>
      </c>
      <c r="AJ601" s="1">
        <f t="shared" si="95"/>
        <v>0.79984689849638158</v>
      </c>
      <c r="AK601" s="1">
        <f t="shared" si="95"/>
        <v>0.99364266793029021</v>
      </c>
      <c r="AL601" s="1">
        <f t="shared" si="95"/>
        <v>0.93751121077012722</v>
      </c>
      <c r="AM601" s="1">
        <f t="shared" si="95"/>
        <v>0.77973758859218034</v>
      </c>
      <c r="AN601" s="29">
        <f t="shared" si="95"/>
        <v>1.1960820282007314</v>
      </c>
      <c r="AO601" s="1">
        <f t="shared" si="92"/>
        <v>29770.51193094112</v>
      </c>
      <c r="AP601" s="1">
        <f t="shared" si="93"/>
        <v>37272.179270757952</v>
      </c>
      <c r="AQ601" s="29">
        <f t="shared" si="94"/>
        <v>27604.025062776473</v>
      </c>
    </row>
    <row r="602" spans="1:43" x14ac:dyDescent="0.2">
      <c r="A602" s="26"/>
      <c r="E602" s="25" t="s">
        <v>1184</v>
      </c>
      <c r="F602" s="26" t="s">
        <v>1185</v>
      </c>
      <c r="G602" s="1">
        <v>0.93705246460088898</v>
      </c>
      <c r="H602" s="1">
        <v>0.99455875096214197</v>
      </c>
      <c r="I602" s="1">
        <f>VLOOKUP(F602,'[1]SUSMB vs SHAM all proteins sum'!$B$2:$E$3214,2,FALSE)</f>
        <v>0.89044239924539204</v>
      </c>
      <c r="J602" s="29">
        <f>VLOOKUP(F602,'[1]SUSMB vs SHAM all proteins sum'!$B$2:$E$3214,3,FALSE)</f>
        <v>1.01400211006759</v>
      </c>
      <c r="K602" s="25">
        <f>VLOOKUP($E602,[1]AllProteinsNorm!$A$1:$Q$3226,4,FALSE)</f>
        <v>965558.65659229294</v>
      </c>
      <c r="L602" s="1">
        <f>VLOOKUP($E602,[1]AllProteinsNorm!$A$1:$Q$3226,5,FALSE)</f>
        <v>808390.24406222301</v>
      </c>
      <c r="M602" s="1">
        <f>VLOOKUP($E602,[1]AllProteinsNorm!$A$1:$Q$3226,10,FALSE)</f>
        <v>927839.79159932199</v>
      </c>
      <c r="N602" s="1">
        <f>VLOOKUP($E602,[1]AllProteinsNorm!$A$1:$Q$3226,11,FALSE)</f>
        <v>874609.68281920196</v>
      </c>
      <c r="O602" s="1">
        <f>VLOOKUP($E602,[1]AllProteinsNorm!$A$1:$Q$3226,15,FALSE)</f>
        <v>1093434.91166993</v>
      </c>
      <c r="P602" s="1">
        <f>VLOOKUP($E602,[1]AllProteinsNorm!$A$1:$Q$3226,6,FALSE)</f>
        <v>826853.38305782701</v>
      </c>
      <c r="Q602" s="1">
        <f>VLOOKUP($E602,[1]AllProteinsNorm!$A$1:$Q$3226,8,FALSE)</f>
        <v>1030842.2716308601</v>
      </c>
      <c r="R602" s="1">
        <f>VLOOKUP($E602,[1]AllProteinsNorm!$A$1:$Q$3226,13,FALSE)</f>
        <v>976198.66740740999</v>
      </c>
      <c r="S602" s="1">
        <f>VLOOKUP($E602,[1]AllProteinsNorm!$A$1:$Q$3226,16,FALSE)</f>
        <v>838830.32446841395</v>
      </c>
      <c r="T602" s="1">
        <f>VLOOKUP($E602,[1]AllProteinsNorm!$A$1:$Q$3226,17,FALSE)</f>
        <v>965604.07988423295</v>
      </c>
      <c r="U602" s="1">
        <f>VLOOKUP($E602,[1]AllProteinsNorm!$A$1:$Q$3226,3,FALSE)</f>
        <v>696202.38582961005</v>
      </c>
      <c r="V602" s="1">
        <f>VLOOKUP($E602,[1]AllProteinsNorm!$A$1:$Q$3226,7,FALSE)</f>
        <v>1140291.3543047199</v>
      </c>
      <c r="W602" s="1">
        <f>VLOOKUP($E602,[1]AllProteinsNorm!$A$1:$Q$3226,9,FALSE)</f>
        <v>941776.30642862897</v>
      </c>
      <c r="X602" s="1">
        <f>VLOOKUP($E602,[1]AllProteinsNorm!$A$1:$Q$3226,12,FALSE)</f>
        <v>943526.85254950402</v>
      </c>
      <c r="Y602" s="29">
        <f>VLOOKUP($E602,[1]AllProteinsNorm!$A$1:$Q$3226,14,FALSE)</f>
        <v>1052497.00044371</v>
      </c>
      <c r="Z602" s="25">
        <f t="shared" si="95"/>
        <v>1.0338256178581195</v>
      </c>
      <c r="AA602" s="1">
        <f t="shared" si="95"/>
        <v>0.86554507883304355</v>
      </c>
      <c r="AB602" s="1">
        <f t="shared" si="95"/>
        <v>0.99343995237831573</v>
      </c>
      <c r="AC602" s="1">
        <f t="shared" si="95"/>
        <v>0.93644636662094705</v>
      </c>
      <c r="AD602" s="1">
        <f t="shared" si="95"/>
        <v>1.1707429843095736</v>
      </c>
      <c r="AE602" s="1">
        <f t="shared" si="95"/>
        <v>0.88531359931536824</v>
      </c>
      <c r="AF602" s="1">
        <f t="shared" si="95"/>
        <v>1.103724917286965</v>
      </c>
      <c r="AG602" s="1">
        <f t="shared" si="95"/>
        <v>1.0452178990829362</v>
      </c>
      <c r="AH602" s="1">
        <f t="shared" si="95"/>
        <v>0.89813733484848446</v>
      </c>
      <c r="AI602" s="1">
        <f t="shared" si="95"/>
        <v>1.0338742526692049</v>
      </c>
      <c r="AJ602" s="1">
        <f t="shared" si="95"/>
        <v>0.74542531079860508</v>
      </c>
      <c r="AK602" s="1">
        <f t="shared" si="95"/>
        <v>1.2209122727591304</v>
      </c>
      <c r="AL602" s="1">
        <f t="shared" si="95"/>
        <v>1.0083618071572336</v>
      </c>
      <c r="AM602" s="1">
        <f t="shared" si="95"/>
        <v>1.0102361204500063</v>
      </c>
      <c r="AN602" s="29">
        <f t="shared" si="95"/>
        <v>1.1269106794792949</v>
      </c>
      <c r="AO602" s="1">
        <f t="shared" si="92"/>
        <v>95664.416619315176</v>
      </c>
      <c r="AP602" s="1">
        <f t="shared" si="93"/>
        <v>80616.40245034988</v>
      </c>
      <c r="AQ602" s="29">
        <f t="shared" si="94"/>
        <v>149077.93642548652</v>
      </c>
    </row>
    <row r="603" spans="1:43" x14ac:dyDescent="0.2">
      <c r="A603" s="26"/>
      <c r="E603" s="25" t="s">
        <v>1186</v>
      </c>
      <c r="F603" s="26" t="s">
        <v>1187</v>
      </c>
      <c r="G603" s="1">
        <v>0.459807400282435</v>
      </c>
      <c r="H603" s="1">
        <v>1.2206957457046499</v>
      </c>
      <c r="I603" s="1">
        <f>VLOOKUP(F603,'[1]SUSMB vs SHAM all proteins sum'!$B$2:$E$3214,2,FALSE)</f>
        <v>0.53819404568011697</v>
      </c>
      <c r="J603" s="29">
        <f>VLOOKUP(F603,'[1]SUSMB vs SHAM all proteins sum'!$B$2:$E$3214,3,FALSE)</f>
        <v>1.2310810475879399</v>
      </c>
      <c r="K603" s="25">
        <f>VLOOKUP($E603,[1]AllProteinsNorm!$A$1:$Q$3226,4,FALSE)</f>
        <v>72928.171522033401</v>
      </c>
      <c r="L603" s="1">
        <f>VLOOKUP($E603,[1]AllProteinsNorm!$A$1:$Q$3226,5,FALSE)</f>
        <v>25255.302258223401</v>
      </c>
      <c r="M603" s="1">
        <f>VLOOKUP($E603,[1]AllProteinsNorm!$A$1:$Q$3226,10,FALSE)</f>
        <v>17670.4241573441</v>
      </c>
      <c r="N603" s="1">
        <f>VLOOKUP($E603,[1]AllProteinsNorm!$A$1:$Q$3226,11,FALSE)</f>
        <v>37006.020678706198</v>
      </c>
      <c r="O603" s="1">
        <f>VLOOKUP($E603,[1]AllProteinsNorm!$A$1:$Q$3226,15,FALSE)</f>
        <v>44992.370834400601</v>
      </c>
      <c r="P603" s="1">
        <f>VLOOKUP($E603,[1]AllProteinsNorm!$A$1:$Q$3226,6,FALSE)</f>
        <v>33833.056444425099</v>
      </c>
      <c r="Q603" s="1">
        <f>VLOOKUP($E603,[1]AllProteinsNorm!$A$1:$Q$3226,8,FALSE)</f>
        <v>49499.860622082597</v>
      </c>
      <c r="R603" s="1">
        <f>VLOOKUP($E603,[1]AllProteinsNorm!$A$1:$Q$3226,13,FALSE)</f>
        <v>42062.285043809403</v>
      </c>
      <c r="S603" s="1">
        <f>VLOOKUP($E603,[1]AllProteinsNorm!$A$1:$Q$3226,16,FALSE)</f>
        <v>38643.701229297301</v>
      </c>
      <c r="T603" s="1">
        <f>VLOOKUP($E603,[1]AllProteinsNorm!$A$1:$Q$3226,17,FALSE)</f>
        <v>53954.354775202097</v>
      </c>
      <c r="U603" s="1">
        <f>VLOOKUP($E603,[1]AllProteinsNorm!$A$1:$Q$3226,3,FALSE)</f>
        <v>26699.981344823402</v>
      </c>
      <c r="V603" s="1">
        <f>VLOOKUP($E603,[1]AllProteinsNorm!$A$1:$Q$3226,7,FALSE)</f>
        <v>37856.921919219101</v>
      </c>
      <c r="W603" s="1">
        <f>VLOOKUP($E603,[1]AllProteinsNorm!$A$1:$Q$3226,9,FALSE)</f>
        <v>53841.220195978902</v>
      </c>
      <c r="X603" s="1">
        <f>VLOOKUP($E603,[1]AllProteinsNorm!$A$1:$Q$3226,12,FALSE)</f>
        <v>88787.705316587104</v>
      </c>
      <c r="Y603" s="29">
        <f>VLOOKUP($E603,[1]AllProteinsNorm!$A$1:$Q$3226,14,FALSE)</f>
        <v>31711.397374174201</v>
      </c>
      <c r="Z603" s="25">
        <f t="shared" si="95"/>
        <v>1.8429953912714896</v>
      </c>
      <c r="AA603" s="1">
        <f t="shared" si="95"/>
        <v>0.63823629052610553</v>
      </c>
      <c r="AB603" s="1">
        <f t="shared" si="95"/>
        <v>0.4465559687583614</v>
      </c>
      <c r="AC603" s="1">
        <f t="shared" si="95"/>
        <v>0.93519313780611479</v>
      </c>
      <c r="AD603" s="1">
        <f t="shared" si="95"/>
        <v>1.1370192116379292</v>
      </c>
      <c r="AE603" s="1">
        <f t="shared" si="95"/>
        <v>0.8550079591789147</v>
      </c>
      <c r="AF603" s="1">
        <f t="shared" si="95"/>
        <v>1.2509296900103559</v>
      </c>
      <c r="AG603" s="1">
        <f t="shared" si="95"/>
        <v>1.0629719059755605</v>
      </c>
      <c r="AH603" s="1">
        <f t="shared" si="95"/>
        <v>0.97657958208577811</v>
      </c>
      <c r="AI603" s="1">
        <f t="shared" si="95"/>
        <v>1.3635008956680312</v>
      </c>
      <c r="AJ603" s="1">
        <f t="shared" si="95"/>
        <v>0.67474532184969616</v>
      </c>
      <c r="AK603" s="1">
        <f t="shared" si="95"/>
        <v>0.95669658471782959</v>
      </c>
      <c r="AL603" s="1">
        <f t="shared" si="95"/>
        <v>1.3606418289486799</v>
      </c>
      <c r="AM603" s="1">
        <f t="shared" si="95"/>
        <v>2.2437876651083029</v>
      </c>
      <c r="AN603" s="29">
        <f t="shared" si="95"/>
        <v>0.80139071077251001</v>
      </c>
      <c r="AO603" s="1">
        <f t="shared" si="92"/>
        <v>19148.084474419513</v>
      </c>
      <c r="AP603" s="1">
        <f t="shared" si="93"/>
        <v>7271.0887807658655</v>
      </c>
      <c r="AQ603" s="29">
        <f t="shared" si="94"/>
        <v>22447.293554029638</v>
      </c>
    </row>
    <row r="604" spans="1:43" x14ac:dyDescent="0.2">
      <c r="A604" s="26"/>
      <c r="E604" s="25" t="s">
        <v>1188</v>
      </c>
      <c r="F604" s="26" t="s">
        <v>1189</v>
      </c>
      <c r="G604" s="1">
        <v>0.95948663905593101</v>
      </c>
      <c r="H604" s="1">
        <v>0.98796820758451798</v>
      </c>
      <c r="I604" s="1">
        <f>VLOOKUP(F604,'[1]SUSMB vs SHAM all proteins sum'!$B$2:$E$3214,2,FALSE)</f>
        <v>0.36970918878989001</v>
      </c>
      <c r="J604" s="29">
        <f>VLOOKUP(F604,'[1]SUSMB vs SHAM all proteins sum'!$B$2:$E$3214,3,FALSE)</f>
        <v>1.15470758777522</v>
      </c>
      <c r="K604" s="25">
        <f>VLOOKUP($E604,[1]AllProteinsNorm!$A$1:$Q$3226,4,FALSE)</f>
        <v>24551.4536202196</v>
      </c>
      <c r="L604" s="1">
        <f>VLOOKUP($E604,[1]AllProteinsNorm!$A$1:$Q$3226,5,FALSE)</f>
        <v>16287.252061802399</v>
      </c>
      <c r="M604" s="1">
        <f>VLOOKUP($E604,[1]AllProteinsNorm!$A$1:$Q$3226,10,FALSE)</f>
        <v>24958.014053429099</v>
      </c>
      <c r="N604" s="1">
        <f>VLOOKUP($E604,[1]AllProteinsNorm!$A$1:$Q$3226,11,FALSE)</f>
        <v>18519.3074694803</v>
      </c>
      <c r="O604" s="1">
        <f>VLOOKUP($E604,[1]AllProteinsNorm!$A$1:$Q$3226,15,FALSE)</f>
        <v>33312.082164550702</v>
      </c>
      <c r="P604" s="1">
        <f>VLOOKUP($E604,[1]AllProteinsNorm!$A$1:$Q$3226,6,FALSE)</f>
        <v>28924.917688677</v>
      </c>
      <c r="Q604" s="1">
        <f>VLOOKUP($E604,[1]AllProteinsNorm!$A$1:$Q$3226,8,FALSE)</f>
        <v>12053.3811430223</v>
      </c>
      <c r="R604" s="1">
        <f>VLOOKUP($E604,[1]AllProteinsNorm!$A$1:$Q$3226,13,FALSE)</f>
        <v>38095.950102541297</v>
      </c>
      <c r="S604" s="1">
        <f>VLOOKUP($E604,[1]AllProteinsNorm!$A$1:$Q$3226,16,FALSE)</f>
        <v>19330.3699019575</v>
      </c>
      <c r="T604" s="1">
        <f>VLOOKUP($E604,[1]AllProteinsNorm!$A$1:$Q$3226,17,FALSE)</f>
        <v>22572.331815838199</v>
      </c>
      <c r="U604" s="1">
        <f>VLOOKUP($E604,[1]AllProteinsNorm!$A$1:$Q$3226,3,FALSE)</f>
        <v>33553.106328614202</v>
      </c>
      <c r="V604" s="1">
        <f>VLOOKUP($E604,[1]AllProteinsNorm!$A$1:$Q$3226,7,FALSE)</f>
        <v>21064.1978080066</v>
      </c>
      <c r="W604" s="1">
        <f>VLOOKUP($E604,[1]AllProteinsNorm!$A$1:$Q$3226,9,FALSE)</f>
        <v>22423.048417481899</v>
      </c>
      <c r="X604" s="1">
        <f>VLOOKUP($E604,[1]AllProteinsNorm!$A$1:$Q$3226,12,FALSE)</f>
        <v>28471.889795135699</v>
      </c>
      <c r="Y604" s="29">
        <f>VLOOKUP($E604,[1]AllProteinsNorm!$A$1:$Q$3226,14,FALSE)</f>
        <v>28011.287189404498</v>
      </c>
      <c r="Z604" s="25">
        <f t="shared" si="95"/>
        <v>1.0436048726712481</v>
      </c>
      <c r="AA604" s="1">
        <f t="shared" si="95"/>
        <v>0.69231972481349902</v>
      </c>
      <c r="AB604" s="1">
        <f t="shared" si="95"/>
        <v>1.0608864746364914</v>
      </c>
      <c r="AC604" s="1">
        <f t="shared" si="95"/>
        <v>0.78719736161486864</v>
      </c>
      <c r="AD604" s="1">
        <f t="shared" si="95"/>
        <v>1.4159915662638936</v>
      </c>
      <c r="AE604" s="1">
        <f t="shared" si="95"/>
        <v>1.2295070389094174</v>
      </c>
      <c r="AF604" s="1">
        <f t="shared" si="95"/>
        <v>0.51235122317410464</v>
      </c>
      <c r="AG604" s="1">
        <f t="shared" si="95"/>
        <v>1.6193387068255076</v>
      </c>
      <c r="AH604" s="1">
        <f t="shared" si="95"/>
        <v>0.82167306800956919</v>
      </c>
      <c r="AI604" s="1">
        <f t="shared" si="95"/>
        <v>0.95947864574343222</v>
      </c>
      <c r="AJ604" s="1">
        <f t="shared" si="95"/>
        <v>1.4262367434309609</v>
      </c>
      <c r="AK604" s="1">
        <f t="shared" si="95"/>
        <v>0.89537262483076097</v>
      </c>
      <c r="AL604" s="1">
        <f t="shared" si="95"/>
        <v>0.95313307923061064</v>
      </c>
      <c r="AM604" s="1">
        <f t="shared" si="95"/>
        <v>1.2102502517362812</v>
      </c>
      <c r="AN604" s="29">
        <f t="shared" si="95"/>
        <v>1.1906714874341022</v>
      </c>
      <c r="AO604" s="1">
        <f t="shared" si="92"/>
        <v>5938.6204559780272</v>
      </c>
      <c r="AP604" s="1">
        <f t="shared" si="93"/>
        <v>8824.1160557733092</v>
      </c>
      <c r="AQ604" s="29">
        <f t="shared" si="94"/>
        <v>4513.947371184956</v>
      </c>
    </row>
    <row r="605" spans="1:43" x14ac:dyDescent="0.2">
      <c r="A605" s="26"/>
      <c r="E605" s="25" t="s">
        <v>1190</v>
      </c>
      <c r="F605" s="26" t="s">
        <v>1191</v>
      </c>
      <c r="G605" s="1">
        <v>0.31370439309728199</v>
      </c>
      <c r="H605" s="1">
        <v>0.76490871405750405</v>
      </c>
      <c r="I605" s="1">
        <f>VLOOKUP(F605,'[1]SUSMB vs SHAM all proteins sum'!$B$2:$E$3214,2,FALSE)</f>
        <v>0.75584555906258799</v>
      </c>
      <c r="J605" s="29">
        <f>VLOOKUP(F605,'[1]SUSMB vs SHAM all proteins sum'!$B$2:$E$3214,3,FALSE)</f>
        <v>1.0830306786258099</v>
      </c>
      <c r="K605" s="25">
        <f>VLOOKUP($E605,[1]AllProteinsNorm!$A$1:$Q$3226,4,FALSE)</f>
        <v>43066.687278710597</v>
      </c>
      <c r="L605" s="1">
        <f>VLOOKUP($E605,[1]AllProteinsNorm!$A$1:$Q$3226,5,FALSE)</f>
        <v>31329.452107473298</v>
      </c>
      <c r="M605" s="1">
        <f>VLOOKUP($E605,[1]AllProteinsNorm!$A$1:$Q$3226,10,FALSE)</f>
        <v>99173.014833075606</v>
      </c>
      <c r="N605" s="1">
        <f>VLOOKUP($E605,[1]AllProteinsNorm!$A$1:$Q$3226,11,FALSE)</f>
        <v>81943.450496409496</v>
      </c>
      <c r="O605" s="1">
        <f>VLOOKUP($E605,[1]AllProteinsNorm!$A$1:$Q$3226,15,FALSE)</f>
        <v>71302.958721676303</v>
      </c>
      <c r="P605" s="1">
        <f>VLOOKUP($E605,[1]AllProteinsNorm!$A$1:$Q$3226,6,FALSE)</f>
        <v>28418.832849819999</v>
      </c>
      <c r="Q605" s="1">
        <f>VLOOKUP($E605,[1]AllProteinsNorm!$A$1:$Q$3226,8,FALSE)</f>
        <v>54830.654258374503</v>
      </c>
      <c r="R605" s="1">
        <f>VLOOKUP($E605,[1]AllProteinsNorm!$A$1:$Q$3226,13,FALSE)</f>
        <v>58932.178556897197</v>
      </c>
      <c r="S605" s="1">
        <f>VLOOKUP($E605,[1]AllProteinsNorm!$A$1:$Q$3226,16,FALSE)</f>
        <v>44744.865565606</v>
      </c>
      <c r="T605" s="1">
        <f>VLOOKUP($E605,[1]AllProteinsNorm!$A$1:$Q$3226,17,FALSE)</f>
        <v>49823.273098543999</v>
      </c>
      <c r="U605" s="1">
        <f>VLOOKUP($E605,[1]AllProteinsNorm!$A$1:$Q$3226,3,FALSE)</f>
        <v>73238.271716711795</v>
      </c>
      <c r="V605" s="1">
        <f>VLOOKUP($E605,[1]AllProteinsNorm!$A$1:$Q$3226,7,FALSE)</f>
        <v>45789.348883756298</v>
      </c>
      <c r="W605" s="1">
        <f>VLOOKUP($E605,[1]AllProteinsNorm!$A$1:$Q$3226,9,FALSE)</f>
        <v>52264.309984509397</v>
      </c>
      <c r="X605" s="1">
        <f>VLOOKUP($E605,[1]AllProteinsNorm!$A$1:$Q$3226,12,FALSE)</f>
        <v>92125.885669489697</v>
      </c>
      <c r="Y605" s="29">
        <f>VLOOKUP($E605,[1]AllProteinsNorm!$A$1:$Q$3226,14,FALSE)</f>
        <v>72147.938025195705</v>
      </c>
      <c r="Z605" s="25">
        <f t="shared" si="95"/>
        <v>0.65888366554132949</v>
      </c>
      <c r="AA605" s="1">
        <f t="shared" si="95"/>
        <v>0.47931395582817077</v>
      </c>
      <c r="AB605" s="1">
        <f t="shared" si="95"/>
        <v>1.5172627305444761</v>
      </c>
      <c r="AC605" s="1">
        <f t="shared" si="95"/>
        <v>1.2536650585815674</v>
      </c>
      <c r="AD605" s="1">
        <f t="shared" si="95"/>
        <v>1.0908745895044558</v>
      </c>
      <c r="AE605" s="1">
        <f t="shared" si="95"/>
        <v>0.43478395812793424</v>
      </c>
      <c r="AF605" s="1">
        <f t="shared" si="95"/>
        <v>0.83886234917460156</v>
      </c>
      <c r="AG605" s="1">
        <f t="shared" si="95"/>
        <v>0.90161218053795711</v>
      </c>
      <c r="AH605" s="1">
        <f t="shared" si="95"/>
        <v>0.68455836519829871</v>
      </c>
      <c r="AI605" s="1">
        <f t="shared" si="95"/>
        <v>0.76225367871894123</v>
      </c>
      <c r="AJ605" s="1">
        <f t="shared" si="95"/>
        <v>1.1204832313739015</v>
      </c>
      <c r="AK605" s="1">
        <f t="shared" si="95"/>
        <v>0.70053807110894661</v>
      </c>
      <c r="AL605" s="1">
        <f t="shared" si="95"/>
        <v>0.79959946574773699</v>
      </c>
      <c r="AM605" s="1">
        <f t="shared" si="95"/>
        <v>1.4094476514603227</v>
      </c>
      <c r="AN605" s="29">
        <f t="shared" si="95"/>
        <v>1.1038020537695012</v>
      </c>
      <c r="AO605" s="1">
        <f t="shared" si="92"/>
        <v>24934.792938169114</v>
      </c>
      <c r="AP605" s="1">
        <f t="shared" si="93"/>
        <v>10596.225206731218</v>
      </c>
      <c r="AQ605" s="29">
        <f t="shared" si="94"/>
        <v>16514.815748446617</v>
      </c>
    </row>
    <row r="606" spans="1:43" x14ac:dyDescent="0.2">
      <c r="A606" s="26"/>
      <c r="E606" s="25" t="s">
        <v>1192</v>
      </c>
      <c r="F606" s="26" t="s">
        <v>1193</v>
      </c>
      <c r="G606" s="1">
        <v>0.20431151045359799</v>
      </c>
      <c r="H606" s="43">
        <v>0.57364718400232795</v>
      </c>
      <c r="I606" s="1">
        <f>VLOOKUP(F606,'[1]SUSMB vs SHAM all proteins sum'!$B$2:$E$3214,2,FALSE)</f>
        <v>0.245696944498804</v>
      </c>
      <c r="J606" s="29">
        <f>VLOOKUP(F606,'[1]SUSMB vs SHAM all proteins sum'!$B$2:$E$3214,3,FALSE)</f>
        <v>0.48661132047245798</v>
      </c>
      <c r="K606" s="25">
        <f>VLOOKUP($E606,[1]AllProteinsNorm!$A$1:$Q$3226,4,FALSE)</f>
        <v>43886.514953114201</v>
      </c>
      <c r="L606" s="1">
        <f>VLOOKUP($E606,[1]AllProteinsNorm!$A$1:$Q$3226,5,FALSE)</f>
        <v>50284.710306298999</v>
      </c>
      <c r="M606" s="1">
        <f>VLOOKUP($E606,[1]AllProteinsNorm!$A$1:$Q$3226,10,FALSE)</f>
        <v>40541.641574422698</v>
      </c>
      <c r="N606" s="1">
        <f>VLOOKUP($E606,[1]AllProteinsNorm!$A$1:$Q$3226,11,FALSE)</f>
        <v>45852.971927071201</v>
      </c>
      <c r="O606" s="1">
        <f>VLOOKUP($E606,[1]AllProteinsNorm!$A$1:$Q$3226,15,FALSE)</f>
        <v>27901.8033300594</v>
      </c>
      <c r="P606" s="1">
        <f>VLOOKUP($E606,[1]AllProteinsNorm!$A$1:$Q$3226,6,FALSE)</f>
        <v>41453.519690125402</v>
      </c>
      <c r="Q606" s="1">
        <f>VLOOKUP($E606,[1]AllProteinsNorm!$A$1:$Q$3226,8,FALSE)</f>
        <v>19644.3979538567</v>
      </c>
      <c r="R606" s="1">
        <f>VLOOKUP($E606,[1]AllProteinsNorm!$A$1:$Q$3226,13,FALSE)</f>
        <v>5567.3639018153099</v>
      </c>
      <c r="S606" s="1">
        <f>VLOOKUP($E606,[1]AllProteinsNorm!$A$1:$Q$3226,16,FALSE)</f>
        <v>33603.1310383729</v>
      </c>
      <c r="T606" s="1">
        <f>VLOOKUP($E606,[1]AllProteinsNorm!$A$1:$Q$3226,17,FALSE)</f>
        <v>46672.705903850401</v>
      </c>
      <c r="U606" s="1">
        <f>VLOOKUP($E606,[1]AllProteinsNorm!$A$1:$Q$3226,3,FALSE)</f>
        <v>5283.69136445596</v>
      </c>
      <c r="V606" s="1">
        <f>VLOOKUP($E606,[1]AllProteinsNorm!$A$1:$Q$3226,7,FALSE)</f>
        <v>4697.2494166752404</v>
      </c>
      <c r="W606" s="1">
        <f>VLOOKUP($E606,[1]AllProteinsNorm!$A$1:$Q$3226,9,FALSE)</f>
        <v>50258.850126589699</v>
      </c>
      <c r="X606" s="1">
        <f>VLOOKUP($E606,[1]AllProteinsNorm!$A$1:$Q$3226,12,FALSE)</f>
        <v>47908.630817490201</v>
      </c>
      <c r="Y606" s="29">
        <f>VLOOKUP($E606,[1]AllProteinsNorm!$A$1:$Q$3226,14,FALSE)</f>
        <v>52260.289364599797</v>
      </c>
      <c r="Z606" s="25">
        <f t="shared" si="95"/>
        <v>1.0525977680019036</v>
      </c>
      <c r="AA606" s="1">
        <f t="shared" si="95"/>
        <v>1.2060555250190068</v>
      </c>
      <c r="AB606" s="1">
        <f t="shared" si="95"/>
        <v>0.97237252668526941</v>
      </c>
      <c r="AC606" s="1">
        <f t="shared" si="95"/>
        <v>1.0997623292314809</v>
      </c>
      <c r="AD606" s="1">
        <f t="shared" si="95"/>
        <v>0.66921185106233971</v>
      </c>
      <c r="AE606" s="1">
        <f t="shared" si="95"/>
        <v>0.99424350163745889</v>
      </c>
      <c r="AF606" s="1">
        <f t="shared" si="95"/>
        <v>0.47116180134288455</v>
      </c>
      <c r="AG606" s="1">
        <f t="shared" si="95"/>
        <v>0.13353064883292409</v>
      </c>
      <c r="AH606" s="1">
        <f t="shared" si="95"/>
        <v>0.80595555984918543</v>
      </c>
      <c r="AI606" s="1">
        <f t="shared" si="95"/>
        <v>1.1194232696190904</v>
      </c>
      <c r="AJ606" s="1">
        <f t="shared" si="95"/>
        <v>0.12672689419469665</v>
      </c>
      <c r="AK606" s="1">
        <f t="shared" si="95"/>
        <v>0.11266135524825381</v>
      </c>
      <c r="AL606" s="1">
        <f t="shared" si="95"/>
        <v>1.2054352805664406</v>
      </c>
      <c r="AM606" s="1">
        <f t="shared" si="95"/>
        <v>1.1490663571803843</v>
      </c>
      <c r="AN606" s="29">
        <f t="shared" si="95"/>
        <v>1.2534388752235135</v>
      </c>
      <c r="AO606" s="1">
        <f t="shared" si="92"/>
        <v>7582.309551685702</v>
      </c>
      <c r="AP606" s="1">
        <f t="shared" si="93"/>
        <v>14996.437163217164</v>
      </c>
      <c r="AQ606" s="29">
        <f t="shared" si="94"/>
        <v>22163.561966180787</v>
      </c>
    </row>
    <row r="607" spans="1:43" x14ac:dyDescent="0.2">
      <c r="A607" s="26"/>
      <c r="E607" s="25" t="s">
        <v>1194</v>
      </c>
      <c r="F607" s="26" t="s">
        <v>1195</v>
      </c>
      <c r="G607" s="1">
        <v>0.176907955755639</v>
      </c>
      <c r="H607" s="43">
        <v>0.54807802363998204</v>
      </c>
      <c r="I607" s="1">
        <f>VLOOKUP(F607,'[1]SUSMB vs SHAM all proteins sum'!$B$2:$E$3214,2,FALSE)</f>
        <v>0.317810514567753</v>
      </c>
      <c r="J607" s="29">
        <f>VLOOKUP(F607,'[1]SUSMB vs SHAM all proteins sum'!$B$2:$E$3214,3,FALSE)</f>
        <v>0.59016369272019897</v>
      </c>
      <c r="K607" s="25">
        <f>VLOOKUP($E607,[1]AllProteinsNorm!$A$1:$Q$3226,4,FALSE)</f>
        <v>97225.349331328194</v>
      </c>
      <c r="L607" s="1">
        <f>VLOOKUP($E607,[1]AllProteinsNorm!$A$1:$Q$3226,5,FALSE)</f>
        <v>335116.28966409498</v>
      </c>
      <c r="M607" s="1">
        <f>VLOOKUP($E607,[1]AllProteinsNorm!$A$1:$Q$3226,10,FALSE)</f>
        <v>414863.038456059</v>
      </c>
      <c r="N607" s="1">
        <f>VLOOKUP($E607,[1]AllProteinsNorm!$A$1:$Q$3226,11,FALSE)</f>
        <v>373920.56666923797</v>
      </c>
      <c r="O607" s="1">
        <f>VLOOKUP($E607,[1]AllProteinsNorm!$A$1:$Q$3226,15,FALSE)</f>
        <v>506634.48764870397</v>
      </c>
      <c r="P607" s="1">
        <f>VLOOKUP($E607,[1]AllProteinsNorm!$A$1:$Q$3226,6,FALSE)</f>
        <v>100598.384888253</v>
      </c>
      <c r="Q607" s="1">
        <f>VLOOKUP($E607,[1]AllProteinsNorm!$A$1:$Q$3226,8,FALSE)</f>
        <v>125858.603556439</v>
      </c>
      <c r="R607" s="1">
        <f>VLOOKUP($E607,[1]AllProteinsNorm!$A$1:$Q$3226,13,FALSE)</f>
        <v>146354.86037457801</v>
      </c>
      <c r="S607" s="1">
        <f>VLOOKUP($E607,[1]AllProteinsNorm!$A$1:$Q$3226,16,FALSE)</f>
        <v>137137.648037109</v>
      </c>
      <c r="T607" s="1">
        <f>VLOOKUP($E607,[1]AllProteinsNorm!$A$1:$Q$3226,17,FALSE)</f>
        <v>498342.672306958</v>
      </c>
      <c r="U607" s="1">
        <f>VLOOKUP($E607,[1]AllProteinsNorm!$A$1:$Q$3226,3,FALSE)</f>
        <v>179602.412117195</v>
      </c>
      <c r="V607" s="1">
        <f>VLOOKUP($E607,[1]AllProteinsNorm!$A$1:$Q$3226,7,FALSE)</f>
        <v>145427.14170349401</v>
      </c>
      <c r="W607" s="1">
        <f>VLOOKUP($E607,[1]AllProteinsNorm!$A$1:$Q$3226,9,FALSE)</f>
        <v>372745.96268569498</v>
      </c>
      <c r="X607" s="1">
        <f>VLOOKUP($E607,[1]AllProteinsNorm!$A$1:$Q$3226,12,FALSE)</f>
        <v>45177.178533836399</v>
      </c>
      <c r="Y607" s="29">
        <f>VLOOKUP($E607,[1]AllProteinsNorm!$A$1:$Q$3226,14,FALSE)</f>
        <v>416798.98387336399</v>
      </c>
      <c r="Z607" s="25">
        <f t="shared" si="95"/>
        <v>0.28136247055531938</v>
      </c>
      <c r="AA607" s="1">
        <f t="shared" si="95"/>
        <v>0.969800034987786</v>
      </c>
      <c r="AB607" s="1">
        <f t="shared" si="95"/>
        <v>1.2005808181187083</v>
      </c>
      <c r="AC607" s="1">
        <f t="shared" si="95"/>
        <v>1.0820965432684917</v>
      </c>
      <c r="AD607" s="1">
        <f t="shared" si="95"/>
        <v>1.4661601330696956</v>
      </c>
      <c r="AE607" s="1">
        <f t="shared" si="95"/>
        <v>0.29112376865395728</v>
      </c>
      <c r="AF607" s="1">
        <f t="shared" si="95"/>
        <v>0.36422484342642186</v>
      </c>
      <c r="AG607" s="1">
        <f t="shared" si="95"/>
        <v>0.42353938942856911</v>
      </c>
      <c r="AH607" s="1">
        <f t="shared" si="95"/>
        <v>0.39686550599447168</v>
      </c>
      <c r="AI607" s="1">
        <f t="shared" si="95"/>
        <v>1.4421642753434183</v>
      </c>
      <c r="AJ607" s="1">
        <f t="shared" si="95"/>
        <v>0.5197551743298866</v>
      </c>
      <c r="AK607" s="1">
        <f t="shared" si="95"/>
        <v>0.42085464497589592</v>
      </c>
      <c r="AL607" s="1">
        <f t="shared" si="95"/>
        <v>1.0786973322498969</v>
      </c>
      <c r="AM607" s="1">
        <f t="shared" si="95"/>
        <v>0.13073918121581002</v>
      </c>
      <c r="AN607" s="29">
        <f t="shared" si="95"/>
        <v>1.206183291025408</v>
      </c>
      <c r="AO607" s="1">
        <f t="shared" si="92"/>
        <v>136624.58998023777</v>
      </c>
      <c r="AP607" s="1">
        <f t="shared" si="93"/>
        <v>149131.95644028336</v>
      </c>
      <c r="AQ607" s="29">
        <f t="shared" si="94"/>
        <v>140785.80308427391</v>
      </c>
    </row>
    <row r="608" spans="1:43" x14ac:dyDescent="0.2">
      <c r="A608" s="26"/>
      <c r="E608" s="25" t="s">
        <v>1196</v>
      </c>
      <c r="F608" s="26" t="s">
        <v>1197</v>
      </c>
      <c r="G608" s="1">
        <v>0.86239817555859399</v>
      </c>
      <c r="H608" s="1">
        <v>0.93976289347702902</v>
      </c>
      <c r="I608" s="1">
        <f>VLOOKUP(F608,'[1]SUSMB vs SHAM all proteins sum'!$B$2:$E$3214,2,FALSE)</f>
        <v>0.17347640598054301</v>
      </c>
      <c r="J608" s="29">
        <f>VLOOKUP(F608,'[1]SUSMB vs SHAM all proteins sum'!$B$2:$E$3214,3,FALSE)</f>
        <v>0.50441313911898</v>
      </c>
      <c r="K608" s="25">
        <f>VLOOKUP($E608,[1]AllProteinsNorm!$A$1:$Q$3226,4,FALSE)</f>
        <v>10713.4957408146</v>
      </c>
      <c r="L608" s="1">
        <f>VLOOKUP($E608,[1]AllProteinsNorm!$A$1:$Q$3226,5,FALSE)</f>
        <v>9357.9751300227508</v>
      </c>
      <c r="M608" s="1">
        <f>VLOOKUP($E608,[1]AllProteinsNorm!$A$1:$Q$3226,10,FALSE)</f>
        <v>14400.8719844651</v>
      </c>
      <c r="N608" s="1">
        <f>VLOOKUP($E608,[1]AllProteinsNorm!$A$1:$Q$3226,11,FALSE)</f>
        <v>6604.6676847786803</v>
      </c>
      <c r="O608" s="1">
        <f>VLOOKUP($E608,[1]AllProteinsNorm!$A$1:$Q$3226,15,FALSE)</f>
        <v>2876.6821888641098</v>
      </c>
      <c r="P608" s="1">
        <f>VLOOKUP($E608,[1]AllProteinsNorm!$A$1:$Q$3226,6,FALSE)</f>
        <v>10113.729695988701</v>
      </c>
      <c r="Q608" s="1">
        <f>VLOOKUP($E608,[1]AllProteinsNorm!$A$1:$Q$3226,8,FALSE)</f>
        <v>4050.9277600963301</v>
      </c>
      <c r="R608" s="1">
        <f>VLOOKUP($E608,[1]AllProteinsNorm!$A$1:$Q$3226,13,FALSE)</f>
        <v>7410.0833968841498</v>
      </c>
      <c r="S608" s="1">
        <f>VLOOKUP($E608,[1]AllProteinsNorm!$A$1:$Q$3226,16,FALSE)</f>
        <v>12734.0057872954</v>
      </c>
      <c r="T608" s="1">
        <f>VLOOKUP($E608,[1]AllProteinsNorm!$A$1:$Q$3226,17,FALSE)</f>
        <v>5200.9444844918098</v>
      </c>
      <c r="U608" s="1">
        <f>VLOOKUP($E608,[1]AllProteinsNorm!$A$1:$Q$3226,3,FALSE)</f>
        <v>5835.0723802195998</v>
      </c>
      <c r="V608" s="1">
        <f>VLOOKUP($E608,[1]AllProteinsNorm!$A$1:$Q$3226,7,FALSE)</f>
        <v>11415.7958417398</v>
      </c>
      <c r="W608" s="1">
        <f>VLOOKUP($E608,[1]AllProteinsNorm!$A$1:$Q$3226,9,FALSE)</f>
        <v>3288.6138811391502</v>
      </c>
      <c r="X608" s="1">
        <f>VLOOKUP($E608,[1]AllProteinsNorm!$A$1:$Q$3226,12,FALSE)</f>
        <v>3259.0887151812099</v>
      </c>
      <c r="Y608" s="29">
        <f>VLOOKUP($E608,[1]AllProteinsNorm!$A$1:$Q$3226,14,FALSE)</f>
        <v>1254.6285832373801</v>
      </c>
      <c r="Z608" s="25">
        <f t="shared" si="95"/>
        <v>1.2187253306431907</v>
      </c>
      <c r="AA608" s="1">
        <f t="shared" si="95"/>
        <v>1.0645266130119886</v>
      </c>
      <c r="AB608" s="1">
        <f t="shared" si="95"/>
        <v>1.6381868155279655</v>
      </c>
      <c r="AC608" s="1">
        <f t="shared" si="95"/>
        <v>0.75132113762414843</v>
      </c>
      <c r="AD608" s="1">
        <f t="shared" si="95"/>
        <v>0.32724010319270636</v>
      </c>
      <c r="AE608" s="1">
        <f t="shared" si="95"/>
        <v>1.1504982935516144</v>
      </c>
      <c r="AF608" s="1">
        <f t="shared" si="95"/>
        <v>0.46081768204069851</v>
      </c>
      <c r="AG608" s="1">
        <f t="shared" si="95"/>
        <v>0.84294207571828395</v>
      </c>
      <c r="AH608" s="1">
        <f t="shared" si="95"/>
        <v>1.4485706429518668</v>
      </c>
      <c r="AI608" s="1">
        <f t="shared" si="95"/>
        <v>0.59163908213186178</v>
      </c>
      <c r="AJ608" s="1">
        <f t="shared" si="95"/>
        <v>0.6637749888505925</v>
      </c>
      <c r="AK608" s="1">
        <f t="shared" si="95"/>
        <v>1.2986162405214758</v>
      </c>
      <c r="AL608" s="1">
        <f t="shared" si="95"/>
        <v>0.37409983973581679</v>
      </c>
      <c r="AM608" s="1">
        <f t="shared" si="95"/>
        <v>0.37074117245158916</v>
      </c>
      <c r="AN608" s="29">
        <f t="shared" si="95"/>
        <v>0.14272163558298226</v>
      </c>
      <c r="AO608" s="1">
        <f t="shared" si="92"/>
        <v>3879.3638183472735</v>
      </c>
      <c r="AP608" s="1">
        <f t="shared" si="93"/>
        <v>3181.4609347508454</v>
      </c>
      <c r="AQ608" s="29">
        <f t="shared" si="94"/>
        <v>3517.0054798583546</v>
      </c>
    </row>
    <row r="609" spans="1:43" x14ac:dyDescent="0.2">
      <c r="A609" s="26"/>
      <c r="E609" s="25" t="s">
        <v>1198</v>
      </c>
      <c r="F609" s="26" t="s">
        <v>1199</v>
      </c>
      <c r="G609" s="1">
        <v>0.33092185915240102</v>
      </c>
      <c r="H609" s="1">
        <v>1.11742023113542</v>
      </c>
      <c r="I609" s="1">
        <f>VLOOKUP(F609,'[1]SUSMB vs SHAM all proteins sum'!$B$2:$E$3214,2,FALSE)</f>
        <v>0.5852518668508</v>
      </c>
      <c r="J609" s="29">
        <f>VLOOKUP(F609,'[1]SUSMB vs SHAM all proteins sum'!$B$2:$E$3214,3,FALSE)</f>
        <v>0.91549983734104301</v>
      </c>
      <c r="K609" s="25">
        <f>VLOOKUP($E609,[1]AllProteinsNorm!$A$1:$Q$3226,4,FALSE)</f>
        <v>188104.59522399399</v>
      </c>
      <c r="L609" s="1">
        <f>VLOOKUP($E609,[1]AllProteinsNorm!$A$1:$Q$3226,5,FALSE)</f>
        <v>160580.00827203601</v>
      </c>
      <c r="M609" s="1">
        <f>VLOOKUP($E609,[1]AllProteinsNorm!$A$1:$Q$3226,10,FALSE)</f>
        <v>188561.187592776</v>
      </c>
      <c r="N609" s="1">
        <f>VLOOKUP($E609,[1]AllProteinsNorm!$A$1:$Q$3226,11,FALSE)</f>
        <v>151787.60433197601</v>
      </c>
      <c r="O609" s="1">
        <f>VLOOKUP($E609,[1]AllProteinsNorm!$A$1:$Q$3226,15,FALSE)</f>
        <v>226497.14881039699</v>
      </c>
      <c r="P609" s="1">
        <f>VLOOKUP($E609,[1]AllProteinsNorm!$A$1:$Q$3226,6,FALSE)</f>
        <v>196893.621994366</v>
      </c>
      <c r="Q609" s="1">
        <f>VLOOKUP($E609,[1]AllProteinsNorm!$A$1:$Q$3226,8,FALSE)</f>
        <v>240522.997282158</v>
      </c>
      <c r="R609" s="1">
        <f>VLOOKUP($E609,[1]AllProteinsNorm!$A$1:$Q$3226,13,FALSE)</f>
        <v>150554.38269665799</v>
      </c>
      <c r="S609" s="1">
        <f>VLOOKUP($E609,[1]AllProteinsNorm!$A$1:$Q$3226,16,FALSE)</f>
        <v>213404.31814902401</v>
      </c>
      <c r="T609" s="1">
        <f>VLOOKUP($E609,[1]AllProteinsNorm!$A$1:$Q$3226,17,FALSE)</f>
        <v>224202.278249658</v>
      </c>
      <c r="U609" s="1">
        <f>VLOOKUP($E609,[1]AllProteinsNorm!$A$1:$Q$3226,3,FALSE)</f>
        <v>95736.231832923906</v>
      </c>
      <c r="V609" s="1">
        <f>VLOOKUP($E609,[1]AllProteinsNorm!$A$1:$Q$3226,7,FALSE)</f>
        <v>190410.90096399299</v>
      </c>
      <c r="W609" s="1">
        <f>VLOOKUP($E609,[1]AllProteinsNorm!$A$1:$Q$3226,9,FALSE)</f>
        <v>192454.216680877</v>
      </c>
      <c r="X609" s="1">
        <f>VLOOKUP($E609,[1]AllProteinsNorm!$A$1:$Q$3226,12,FALSE)</f>
        <v>199083.34938848301</v>
      </c>
      <c r="Y609" s="29">
        <f>VLOOKUP($E609,[1]AllProteinsNorm!$A$1:$Q$3226,14,FALSE)</f>
        <v>180303.05353220901</v>
      </c>
      <c r="Z609" s="25">
        <f t="shared" si="95"/>
        <v>1.0272983048422251</v>
      </c>
      <c r="AA609" s="1">
        <f t="shared" si="95"/>
        <v>0.8769778861222145</v>
      </c>
      <c r="AB609" s="1">
        <f t="shared" si="95"/>
        <v>1.0297918992485451</v>
      </c>
      <c r="AC609" s="1">
        <f t="shared" si="95"/>
        <v>0.82895980526482782</v>
      </c>
      <c r="AD609" s="1">
        <f t="shared" si="95"/>
        <v>1.2369721045221871</v>
      </c>
      <c r="AE609" s="1">
        <f t="shared" si="95"/>
        <v>1.0752979419146977</v>
      </c>
      <c r="AF609" s="1">
        <f t="shared" si="95"/>
        <v>1.3135716705341507</v>
      </c>
      <c r="AG609" s="1">
        <f t="shared" si="95"/>
        <v>0.82222479438458673</v>
      </c>
      <c r="AH609" s="1">
        <f t="shared" si="95"/>
        <v>1.165468041965936</v>
      </c>
      <c r="AI609" s="1">
        <f t="shared" si="95"/>
        <v>1.2244390952457676</v>
      </c>
      <c r="AJ609" s="1">
        <f t="shared" si="95"/>
        <v>0.52284564636409181</v>
      </c>
      <c r="AK609" s="1">
        <f t="shared" si="95"/>
        <v>1.0398937652259947</v>
      </c>
      <c r="AL609" s="1">
        <f t="shared" si="95"/>
        <v>1.0510529544510789</v>
      </c>
      <c r="AM609" s="1">
        <f t="shared" si="95"/>
        <v>1.0872567313178183</v>
      </c>
      <c r="AN609" s="29">
        <f t="shared" si="95"/>
        <v>0.98469163409299099</v>
      </c>
      <c r="AO609" s="1">
        <f t="shared" si="92"/>
        <v>26175.557420844612</v>
      </c>
      <c r="AP609" s="1">
        <f t="shared" si="93"/>
        <v>30761.063939245829</v>
      </c>
      <c r="AQ609" s="29">
        <f t="shared" si="94"/>
        <v>38406.086167041671</v>
      </c>
    </row>
    <row r="610" spans="1:43" x14ac:dyDescent="0.2">
      <c r="A610" s="26"/>
      <c r="E610" s="25" t="s">
        <v>1200</v>
      </c>
      <c r="F610" s="26" t="s">
        <v>1201</v>
      </c>
      <c r="G610" s="1">
        <v>0.33105223427735098</v>
      </c>
      <c r="H610" s="1">
        <v>1.0840204572285199</v>
      </c>
      <c r="I610" s="1">
        <f>VLOOKUP(F610,'[1]SUSMB vs SHAM all proteins sum'!$B$2:$E$3214,2,FALSE)</f>
        <v>0.64569469913351796</v>
      </c>
      <c r="J610" s="29">
        <f>VLOOKUP(F610,'[1]SUSMB vs SHAM all proteins sum'!$B$2:$E$3214,3,FALSE)</f>
        <v>1.0429831993895999</v>
      </c>
      <c r="K610" s="25">
        <f>VLOOKUP($E610,[1]AllProteinsNorm!$A$1:$Q$3226,4,FALSE)</f>
        <v>584295.76149943098</v>
      </c>
      <c r="L610" s="1">
        <f>VLOOKUP($E610,[1]AllProteinsNorm!$A$1:$Q$3226,5,FALSE)</f>
        <v>458014.32709732401</v>
      </c>
      <c r="M610" s="1">
        <f>VLOOKUP($E610,[1]AllProteinsNorm!$A$1:$Q$3226,10,FALSE)</f>
        <v>557933.65325355099</v>
      </c>
      <c r="N610" s="1">
        <f>VLOOKUP($E610,[1]AllProteinsNorm!$A$1:$Q$3226,11,FALSE)</f>
        <v>490171.86042448902</v>
      </c>
      <c r="O610" s="1">
        <f>VLOOKUP($E610,[1]AllProteinsNorm!$A$1:$Q$3226,15,FALSE)</f>
        <v>603257.70258067804</v>
      </c>
      <c r="P610" s="1">
        <f>VLOOKUP($E610,[1]AllProteinsNorm!$A$1:$Q$3226,6,FALSE)</f>
        <v>571533.12747478299</v>
      </c>
      <c r="Q610" s="1">
        <f>VLOOKUP($E610,[1]AllProteinsNorm!$A$1:$Q$3226,8,FALSE)</f>
        <v>720650.11335751705</v>
      </c>
      <c r="R610" s="1">
        <f>VLOOKUP($E610,[1]AllProteinsNorm!$A$1:$Q$3226,13,FALSE)</f>
        <v>574702.84320668504</v>
      </c>
      <c r="S610" s="1">
        <f>VLOOKUP($E610,[1]AllProteinsNorm!$A$1:$Q$3226,16,FALSE)</f>
        <v>540625.74332835397</v>
      </c>
      <c r="T610" s="1">
        <f>VLOOKUP($E610,[1]AllProteinsNorm!$A$1:$Q$3226,17,FALSE)</f>
        <v>516448.55211849202</v>
      </c>
      <c r="U610" s="1">
        <f>VLOOKUP($E610,[1]AllProteinsNorm!$A$1:$Q$3226,3,FALSE)</f>
        <v>429948.25230816501</v>
      </c>
      <c r="V610" s="1">
        <f>VLOOKUP($E610,[1]AllProteinsNorm!$A$1:$Q$3226,7,FALSE)</f>
        <v>553172.24129678204</v>
      </c>
      <c r="W610" s="1">
        <f>VLOOKUP($E610,[1]AllProteinsNorm!$A$1:$Q$3226,9,FALSE)</f>
        <v>593166.77610976901</v>
      </c>
      <c r="X610" s="1">
        <f>VLOOKUP($E610,[1]AllProteinsNorm!$A$1:$Q$3226,12,FALSE)</f>
        <v>651867.56318905205</v>
      </c>
      <c r="Y610" s="29">
        <f>VLOOKUP($E610,[1]AllProteinsNorm!$A$1:$Q$3226,14,FALSE)</f>
        <v>592542.37937980704</v>
      </c>
      <c r="Z610" s="25">
        <f t="shared" si="95"/>
        <v>1.0845705758864861</v>
      </c>
      <c r="AA610" s="1">
        <f t="shared" si="95"/>
        <v>0.85016680803817524</v>
      </c>
      <c r="AB610" s="1">
        <f t="shared" si="95"/>
        <v>1.035637195215636</v>
      </c>
      <c r="AC610" s="1">
        <f t="shared" si="95"/>
        <v>0.90985766451509009</v>
      </c>
      <c r="AD610" s="1">
        <f t="shared" si="95"/>
        <v>1.1197677563446125</v>
      </c>
      <c r="AE610" s="1">
        <f t="shared" si="95"/>
        <v>1.0608805574985052</v>
      </c>
      <c r="AF610" s="1">
        <f t="shared" si="95"/>
        <v>1.3376717066217927</v>
      </c>
      <c r="AG610" s="1">
        <f t="shared" si="95"/>
        <v>1.0667641880898402</v>
      </c>
      <c r="AH610" s="1">
        <f t="shared" si="95"/>
        <v>1.0035102296070029</v>
      </c>
      <c r="AI610" s="1">
        <f t="shared" si="95"/>
        <v>0.95863249486782443</v>
      </c>
      <c r="AJ610" s="1">
        <f t="shared" si="95"/>
        <v>0.79807052238510701</v>
      </c>
      <c r="AK610" s="1">
        <f t="shared" si="95"/>
        <v>1.0267990559576452</v>
      </c>
      <c r="AL610" s="1">
        <f t="shared" si="95"/>
        <v>1.1010369650999583</v>
      </c>
      <c r="AM610" s="1">
        <f t="shared" si="95"/>
        <v>1.2099974447792723</v>
      </c>
      <c r="AN610" s="29">
        <f t="shared" si="95"/>
        <v>1.0998779590526466</v>
      </c>
      <c r="AO610" s="1">
        <f t="shared" si="92"/>
        <v>55644.866757302327</v>
      </c>
      <c r="AP610" s="1">
        <f t="shared" si="93"/>
        <v>71213.061789525309</v>
      </c>
      <c r="AQ610" s="29">
        <f t="shared" si="94"/>
        <v>74125.692046492797</v>
      </c>
    </row>
    <row r="611" spans="1:43" x14ac:dyDescent="0.2">
      <c r="A611" s="26"/>
      <c r="E611" s="25" t="s">
        <v>1202</v>
      </c>
      <c r="F611" s="26" t="s">
        <v>1203</v>
      </c>
      <c r="G611" s="1">
        <v>0.85446398857625805</v>
      </c>
      <c r="H611" s="1">
        <v>1.0299643747521601</v>
      </c>
      <c r="I611" s="1">
        <f>VLOOKUP(F611,'[1]SUSMB vs SHAM all proteins sum'!$B$2:$E$3214,2,FALSE)</f>
        <v>0.28004221882863101</v>
      </c>
      <c r="J611" s="29">
        <f>VLOOKUP(F611,'[1]SUSMB vs SHAM all proteins sum'!$B$2:$E$3214,3,FALSE)</f>
        <v>1.2568703726054899</v>
      </c>
      <c r="K611" s="25">
        <f>VLOOKUP($E611,[1]AllProteinsNorm!$A$1:$Q$3226,4,FALSE)</f>
        <v>260110.38420949</v>
      </c>
      <c r="L611" s="1">
        <f>VLOOKUP($E611,[1]AllProteinsNorm!$A$1:$Q$3226,5,FALSE)</f>
        <v>234395.22357785999</v>
      </c>
      <c r="M611" s="1">
        <f>VLOOKUP($E611,[1]AllProteinsNorm!$A$1:$Q$3226,10,FALSE)</f>
        <v>386633.78333594598</v>
      </c>
      <c r="N611" s="1">
        <f>VLOOKUP($E611,[1]AllProteinsNorm!$A$1:$Q$3226,11,FALSE)</f>
        <v>386182.52414736402</v>
      </c>
      <c r="O611" s="1">
        <f>VLOOKUP($E611,[1]AllProteinsNorm!$A$1:$Q$3226,15,FALSE)</f>
        <v>269915.06952373299</v>
      </c>
      <c r="P611" s="1">
        <f>VLOOKUP($E611,[1]AllProteinsNorm!$A$1:$Q$3226,6,FALSE)</f>
        <v>259545.23457643</v>
      </c>
      <c r="Q611" s="1">
        <f>VLOOKUP($E611,[1]AllProteinsNorm!$A$1:$Q$3226,8,FALSE)</f>
        <v>323966.98775146197</v>
      </c>
      <c r="R611" s="1">
        <f>VLOOKUP($E611,[1]AllProteinsNorm!$A$1:$Q$3226,13,FALSE)</f>
        <v>219772.44078203701</v>
      </c>
      <c r="S611" s="1">
        <f>VLOOKUP($E611,[1]AllProteinsNorm!$A$1:$Q$3226,16,FALSE)</f>
        <v>380714.316203775</v>
      </c>
      <c r="T611" s="1">
        <f>VLOOKUP($E611,[1]AllProteinsNorm!$A$1:$Q$3226,17,FALSE)</f>
        <v>404809.55573460198</v>
      </c>
      <c r="U611" s="1">
        <f>VLOOKUP($E611,[1]AllProteinsNorm!$A$1:$Q$3226,3,FALSE)</f>
        <v>224930.87921906501</v>
      </c>
      <c r="V611" s="1">
        <f>VLOOKUP($E611,[1]AllProteinsNorm!$A$1:$Q$3226,7,FALSE)</f>
        <v>382300.29775129003</v>
      </c>
      <c r="W611" s="1">
        <f>VLOOKUP($E611,[1]AllProteinsNorm!$A$1:$Q$3226,9,FALSE)</f>
        <v>349530.700198529</v>
      </c>
      <c r="X611" s="1">
        <f>VLOOKUP($E611,[1]AllProteinsNorm!$A$1:$Q$3226,12,FALSE)</f>
        <v>641283.35761735798</v>
      </c>
      <c r="Y611" s="29">
        <f>VLOOKUP($E611,[1]AllProteinsNorm!$A$1:$Q$3226,14,FALSE)</f>
        <v>399842.93610207102</v>
      </c>
      <c r="Z611" s="25">
        <f t="shared" si="95"/>
        <v>0.84603215633756046</v>
      </c>
      <c r="AA611" s="1">
        <f t="shared" si="95"/>
        <v>0.76239130952606693</v>
      </c>
      <c r="AB611" s="1">
        <f t="shared" si="95"/>
        <v>1.2575607637610235</v>
      </c>
      <c r="AC611" s="1">
        <f t="shared" si="95"/>
        <v>1.2560930031195428</v>
      </c>
      <c r="AD611" s="1">
        <f t="shared" si="95"/>
        <v>0.87792276725580598</v>
      </c>
      <c r="AE611" s="1">
        <f t="shared" si="95"/>
        <v>0.84419395689710275</v>
      </c>
      <c r="AF611" s="1">
        <f t="shared" si="95"/>
        <v>1.0537314381451499</v>
      </c>
      <c r="AG611" s="1">
        <f t="shared" si="95"/>
        <v>0.71482940807409656</v>
      </c>
      <c r="AH611" s="1">
        <f t="shared" si="95"/>
        <v>1.2383071704936111</v>
      </c>
      <c r="AI611" s="1">
        <f t="shared" si="95"/>
        <v>1.3166790798646626</v>
      </c>
      <c r="AJ611" s="1">
        <f t="shared" si="95"/>
        <v>0.73160768783204155</v>
      </c>
      <c r="AK611" s="1">
        <f t="shared" si="95"/>
        <v>1.2434657165187288</v>
      </c>
      <c r="AL611" s="1">
        <f t="shared" si="95"/>
        <v>1.1368796862680188</v>
      </c>
      <c r="AM611" s="1">
        <f t="shared" si="95"/>
        <v>2.0858311501760096</v>
      </c>
      <c r="AN611" s="29">
        <f t="shared" si="95"/>
        <v>1.3005247078268496</v>
      </c>
      <c r="AO611" s="1">
        <f t="shared" si="92"/>
        <v>65506.934679116552</v>
      </c>
      <c r="AP611" s="1">
        <f t="shared" si="93"/>
        <v>70099.812324240702</v>
      </c>
      <c r="AQ611" s="29">
        <f t="shared" si="94"/>
        <v>135444.76224711526</v>
      </c>
    </row>
    <row r="612" spans="1:43" x14ac:dyDescent="0.2">
      <c r="A612" s="26"/>
      <c r="E612" s="25" t="s">
        <v>1204</v>
      </c>
      <c r="F612" s="26" t="s">
        <v>1205</v>
      </c>
      <c r="G612" s="1">
        <v>0.774573642395601</v>
      </c>
      <c r="H612" s="1">
        <v>1.1294445795507999</v>
      </c>
      <c r="I612" s="1">
        <f>VLOOKUP(F612,'[1]SUSMB vs SHAM all proteins sum'!$B$2:$E$3214,2,FALSE)</f>
        <v>0.33092545459538802</v>
      </c>
      <c r="J612" s="29">
        <f>VLOOKUP(F612,'[1]SUSMB vs SHAM all proteins sum'!$B$2:$E$3214,3,FALSE)</f>
        <v>1.4668572281341501</v>
      </c>
      <c r="K612" s="25">
        <f>VLOOKUP($E612,[1]AllProteinsNorm!$A$1:$Q$3226,4,FALSE)</f>
        <v>42567.6369431438</v>
      </c>
      <c r="L612" s="1">
        <f>VLOOKUP($E612,[1]AllProteinsNorm!$A$1:$Q$3226,5,FALSE)</f>
        <v>36367.803111331501</v>
      </c>
      <c r="M612" s="1">
        <f>VLOOKUP($E612,[1]AllProteinsNorm!$A$1:$Q$3226,10,FALSE)</f>
        <v>32021.7058958864</v>
      </c>
      <c r="N612" s="1">
        <f>VLOOKUP($E612,[1]AllProteinsNorm!$A$1:$Q$3226,11,FALSE)</f>
        <v>41389.9536965355</v>
      </c>
      <c r="O612" s="1">
        <f>VLOOKUP($E612,[1]AllProteinsNorm!$A$1:$Q$3226,15,FALSE)</f>
        <v>6398.9930061648402</v>
      </c>
      <c r="P612" s="1">
        <f>VLOOKUP($E612,[1]AllProteinsNorm!$A$1:$Q$3226,6,FALSE)</f>
        <v>41287.653632036301</v>
      </c>
      <c r="Q612" s="1">
        <f>VLOOKUP($E612,[1]AllProteinsNorm!$A$1:$Q$3226,8,FALSE)</f>
        <v>14701.180086160701</v>
      </c>
      <c r="R612" s="1">
        <f>VLOOKUP($E612,[1]AllProteinsNorm!$A$1:$Q$3226,13,FALSE)</f>
        <v>25271.829841948598</v>
      </c>
      <c r="S612" s="1">
        <f>VLOOKUP($E612,[1]AllProteinsNorm!$A$1:$Q$3226,16,FALSE)</f>
        <v>38594.518911224899</v>
      </c>
      <c r="T612" s="1">
        <f>VLOOKUP($E612,[1]AllProteinsNorm!$A$1:$Q$3226,17,FALSE)</f>
        <v>40760.317300100498</v>
      </c>
      <c r="U612" s="1">
        <f>VLOOKUP($E612,[1]AllProteinsNorm!$A$1:$Q$3226,3,FALSE)</f>
        <v>30405.6277766003</v>
      </c>
      <c r="V612" s="1">
        <f>VLOOKUP($E612,[1]AllProteinsNorm!$A$1:$Q$3226,7,FALSE)</f>
        <v>33223.970432672599</v>
      </c>
      <c r="W612" s="1">
        <f>VLOOKUP($E612,[1]AllProteinsNorm!$A$1:$Q$3226,9,FALSE)</f>
        <v>44997.2736463244</v>
      </c>
      <c r="X612" s="1">
        <f>VLOOKUP($E612,[1]AllProteinsNorm!$A$1:$Q$3226,12,FALSE)</f>
        <v>49084.791282201899</v>
      </c>
      <c r="Y612" s="29">
        <f>VLOOKUP($E612,[1]AllProteinsNorm!$A$1:$Q$3226,14,FALSE)</f>
        <v>39962.092422270602</v>
      </c>
      <c r="Z612" s="25">
        <f t="shared" si="95"/>
        <v>1.340745974648174</v>
      </c>
      <c r="AA612" s="1">
        <f t="shared" si="95"/>
        <v>1.1454708113922829</v>
      </c>
      <c r="AB612" s="1">
        <f t="shared" si="95"/>
        <v>1.0085824904638601</v>
      </c>
      <c r="AC612" s="1">
        <f t="shared" si="95"/>
        <v>1.303652675943112</v>
      </c>
      <c r="AD612" s="1">
        <f t="shared" si="95"/>
        <v>0.20154804755257105</v>
      </c>
      <c r="AE612" s="1">
        <f t="shared" si="95"/>
        <v>1.3004305473606221</v>
      </c>
      <c r="AF612" s="1">
        <f t="shared" si="95"/>
        <v>0.46304069096963474</v>
      </c>
      <c r="AG612" s="1">
        <f t="shared" si="95"/>
        <v>0.79598273631779781</v>
      </c>
      <c r="AH612" s="1">
        <f t="shared" si="95"/>
        <v>1.2156053187265787</v>
      </c>
      <c r="AI612" s="1">
        <f t="shared" si="95"/>
        <v>1.2838211202206329</v>
      </c>
      <c r="AJ612" s="1">
        <f t="shared" si="95"/>
        <v>0.9576811393730329</v>
      </c>
      <c r="AK612" s="1">
        <f t="shared" si="95"/>
        <v>1.0464500220891497</v>
      </c>
      <c r="AL612" s="1">
        <f t="shared" si="95"/>
        <v>1.4172718488468714</v>
      </c>
      <c r="AM612" s="1">
        <f t="shared" si="95"/>
        <v>1.5460157305879714</v>
      </c>
      <c r="AN612" s="29">
        <f t="shared" si="95"/>
        <v>1.2586795603721519</v>
      </c>
      <c r="AO612" s="1">
        <f t="shared" si="92"/>
        <v>13221.357407784626</v>
      </c>
      <c r="AP612" s="1">
        <f t="shared" si="93"/>
        <v>10496.98075592235</v>
      </c>
      <c r="AQ612" s="29">
        <f t="shared" si="94"/>
        <v>6991.3072588958494</v>
      </c>
    </row>
    <row r="613" spans="1:43" x14ac:dyDescent="0.2">
      <c r="A613" s="26"/>
      <c r="E613" s="25" t="s">
        <v>1206</v>
      </c>
      <c r="F613" s="26" t="s">
        <v>1207</v>
      </c>
      <c r="G613" s="1">
        <v>5.2562160532654098E-2</v>
      </c>
      <c r="H613" s="1">
        <v>1.2635699939777301</v>
      </c>
      <c r="I613" s="1">
        <f>VLOOKUP(F613,'[1]SUSMB vs SHAM all proteins sum'!$B$2:$E$3214,2,FALSE)</f>
        <v>0.30834664855153798</v>
      </c>
      <c r="J613" s="29">
        <f>VLOOKUP(F613,'[1]SUSMB vs SHAM all proteins sum'!$B$2:$E$3214,3,FALSE)</f>
        <v>1.16228368960553</v>
      </c>
      <c r="K613" s="25">
        <f>VLOOKUP($E613,[1]AllProteinsNorm!$A$1:$Q$3226,4,FALSE)</f>
        <v>180900.04539490701</v>
      </c>
      <c r="L613" s="1">
        <f>VLOOKUP($E613,[1]AllProteinsNorm!$A$1:$Q$3226,5,FALSE)</f>
        <v>290613.599616447</v>
      </c>
      <c r="M613" s="1">
        <f>VLOOKUP($E613,[1]AllProteinsNorm!$A$1:$Q$3226,10,FALSE)</f>
        <v>252789.48620011299</v>
      </c>
      <c r="N613" s="1">
        <f>VLOOKUP($E613,[1]AllProteinsNorm!$A$1:$Q$3226,11,FALSE)</f>
        <v>275360.431491272</v>
      </c>
      <c r="O613" s="1">
        <f>VLOOKUP($E613,[1]AllProteinsNorm!$A$1:$Q$3226,15,FALSE)</f>
        <v>197295.59136073399</v>
      </c>
      <c r="P613" s="1">
        <f>VLOOKUP($E613,[1]AllProteinsNorm!$A$1:$Q$3226,6,FALSE)</f>
        <v>319331.130699186</v>
      </c>
      <c r="Q613" s="1">
        <f>VLOOKUP($E613,[1]AllProteinsNorm!$A$1:$Q$3226,8,FALSE)</f>
        <v>329724.26246480102</v>
      </c>
      <c r="R613" s="1">
        <f>VLOOKUP($E613,[1]AllProteinsNorm!$A$1:$Q$3226,13,FALSE)</f>
        <v>300895.39947081398</v>
      </c>
      <c r="S613" s="1">
        <f>VLOOKUP($E613,[1]AllProteinsNorm!$A$1:$Q$3226,16,FALSE)</f>
        <v>259286.80710309101</v>
      </c>
      <c r="T613" s="1">
        <f>VLOOKUP($E613,[1]AllProteinsNorm!$A$1:$Q$3226,17,FALSE)</f>
        <v>283100.68507393601</v>
      </c>
      <c r="U613" s="1">
        <f>VLOOKUP($E613,[1]AllProteinsNorm!$A$1:$Q$3226,3,FALSE)</f>
        <v>192930.846893857</v>
      </c>
      <c r="V613" s="1">
        <f>VLOOKUP($E613,[1]AllProteinsNorm!$A$1:$Q$3226,7,FALSE)</f>
        <v>253014.54419408599</v>
      </c>
      <c r="W613" s="1">
        <f>VLOOKUP($E613,[1]AllProteinsNorm!$A$1:$Q$3226,9,FALSE)</f>
        <v>289468.63568114198</v>
      </c>
      <c r="X613" s="1">
        <f>VLOOKUP($E613,[1]AllProteinsNorm!$A$1:$Q$3226,12,FALSE)</f>
        <v>309248.16121478297</v>
      </c>
      <c r="Y613" s="29">
        <f>VLOOKUP($E613,[1]AllProteinsNorm!$A$1:$Q$3226,14,FALSE)</f>
        <v>350459.188042416</v>
      </c>
      <c r="Z613" s="25">
        <f t="shared" si="95"/>
        <v>0.75566507336855271</v>
      </c>
      <c r="AA613" s="1">
        <f t="shared" si="95"/>
        <v>1.2139662353133072</v>
      </c>
      <c r="AB613" s="1">
        <f t="shared" si="95"/>
        <v>1.0559653825359689</v>
      </c>
      <c r="AC613" s="1">
        <f t="shared" si="95"/>
        <v>1.1502499085138791</v>
      </c>
      <c r="AD613" s="1">
        <f t="shared" si="95"/>
        <v>0.82415340026829231</v>
      </c>
      <c r="AE613" s="1">
        <f t="shared" si="95"/>
        <v>1.3339265989783824</v>
      </c>
      <c r="AF613" s="1">
        <f t="shared" si="95"/>
        <v>1.3773413292569057</v>
      </c>
      <c r="AG613" s="1">
        <f t="shared" si="95"/>
        <v>1.2569159041447873</v>
      </c>
      <c r="AH613" s="1">
        <f t="shared" si="95"/>
        <v>1.0831063291627636</v>
      </c>
      <c r="AI613" s="1">
        <f t="shared" si="95"/>
        <v>1.1825828981417505</v>
      </c>
      <c r="AJ613" s="1">
        <f t="shared" si="95"/>
        <v>0.80592076278831049</v>
      </c>
      <c r="AK613" s="1">
        <f t="shared" si="95"/>
        <v>1.056905506487605</v>
      </c>
      <c r="AL613" s="1">
        <f t="shared" si="95"/>
        <v>1.2091834324439774</v>
      </c>
      <c r="AM613" s="1">
        <f t="shared" si="95"/>
        <v>1.2918074947041343</v>
      </c>
      <c r="AN613" s="29">
        <f t="shared" si="95"/>
        <v>1.4639563382454055</v>
      </c>
      <c r="AO613" s="1">
        <f t="shared" si="92"/>
        <v>43105.195374565497</v>
      </c>
      <c r="AP613" s="1">
        <f t="shared" si="93"/>
        <v>25256.431570211978</v>
      </c>
      <c r="AQ613" s="29">
        <f t="shared" si="94"/>
        <v>53318.100545693065</v>
      </c>
    </row>
    <row r="614" spans="1:43" x14ac:dyDescent="0.2">
      <c r="A614" s="26"/>
      <c r="E614" s="25" t="s">
        <v>1208</v>
      </c>
      <c r="F614" s="26" t="s">
        <v>1209</v>
      </c>
      <c r="G614" s="1">
        <v>0.35202360230022001</v>
      </c>
      <c r="H614" s="1">
        <v>0.87349469135132296</v>
      </c>
      <c r="I614" s="1">
        <f>VLOOKUP(F614,'[1]SUSMB vs SHAM all proteins sum'!$B$2:$E$3214,2,FALSE)</f>
        <v>0.75829978410614496</v>
      </c>
      <c r="J614" s="29">
        <f>VLOOKUP(F614,'[1]SUSMB vs SHAM all proteins sum'!$B$2:$E$3214,3,FALSE)</f>
        <v>0.95713034991686996</v>
      </c>
      <c r="K614" s="25">
        <f>VLOOKUP($E614,[1]AllProteinsNorm!$A$1:$Q$3226,4,FALSE)</f>
        <v>64436.487998868499</v>
      </c>
      <c r="L614" s="1">
        <f>VLOOKUP($E614,[1]AllProteinsNorm!$A$1:$Q$3226,5,FALSE)</f>
        <v>71637.920835217403</v>
      </c>
      <c r="M614" s="1">
        <f>VLOOKUP($E614,[1]AllProteinsNorm!$A$1:$Q$3226,10,FALSE)</f>
        <v>59145.644160703298</v>
      </c>
      <c r="N614" s="1">
        <f>VLOOKUP($E614,[1]AllProteinsNorm!$A$1:$Q$3226,11,FALSE)</f>
        <v>68516.593226264595</v>
      </c>
      <c r="O614" s="1">
        <f>VLOOKUP($E614,[1]AllProteinsNorm!$A$1:$Q$3226,15,FALSE)</f>
        <v>67112.368217441996</v>
      </c>
      <c r="P614" s="1">
        <f>VLOOKUP($E614,[1]AllProteinsNorm!$A$1:$Q$3226,6,FALSE)</f>
        <v>75148.633976818106</v>
      </c>
      <c r="Q614" s="1">
        <f>VLOOKUP($E614,[1]AllProteinsNorm!$A$1:$Q$3226,8,FALSE)</f>
        <v>63598.148058053499</v>
      </c>
      <c r="R614" s="1">
        <f>VLOOKUP($E614,[1]AllProteinsNorm!$A$1:$Q$3226,13,FALSE)</f>
        <v>46182.843329108298</v>
      </c>
      <c r="S614" s="1">
        <f>VLOOKUP($E614,[1]AllProteinsNorm!$A$1:$Q$3226,16,FALSE)</f>
        <v>74645.684332548597</v>
      </c>
      <c r="T614" s="1">
        <f>VLOOKUP($E614,[1]AllProteinsNorm!$A$1:$Q$3226,17,FALSE)</f>
        <v>38747.737059460604</v>
      </c>
      <c r="U614" s="1">
        <f>VLOOKUP($E614,[1]AllProteinsNorm!$A$1:$Q$3226,3,FALSE)</f>
        <v>72492.945719115</v>
      </c>
      <c r="V614" s="1">
        <f>VLOOKUP($E614,[1]AllProteinsNorm!$A$1:$Q$3226,7,FALSE)</f>
        <v>42129.595466970197</v>
      </c>
      <c r="W614" s="1">
        <f>VLOOKUP($E614,[1]AllProteinsNorm!$A$1:$Q$3226,9,FALSE)</f>
        <v>82940.777104242603</v>
      </c>
      <c r="X614" s="1">
        <f>VLOOKUP($E614,[1]AllProteinsNorm!$A$1:$Q$3226,12,FALSE)</f>
        <v>50428.152028999597</v>
      </c>
      <c r="Y614" s="29">
        <f>VLOOKUP($E614,[1]AllProteinsNorm!$A$1:$Q$3226,14,FALSE)</f>
        <v>78945.462580163497</v>
      </c>
      <c r="Z614" s="25">
        <f t="shared" si="95"/>
        <v>0.97380504681610769</v>
      </c>
      <c r="AA614" s="1">
        <f t="shared" si="95"/>
        <v>1.0826376641441493</v>
      </c>
      <c r="AB614" s="1">
        <f t="shared" si="95"/>
        <v>0.893846461369743</v>
      </c>
      <c r="AC614" s="1">
        <f t="shared" si="95"/>
        <v>1.0354661830041767</v>
      </c>
      <c r="AD614" s="1">
        <f t="shared" si="95"/>
        <v>1.0142446446658231</v>
      </c>
      <c r="AE614" s="1">
        <f t="shared" si="95"/>
        <v>1.1356937862480485</v>
      </c>
      <c r="AF614" s="1">
        <f t="shared" si="95"/>
        <v>0.96113552228634902</v>
      </c>
      <c r="AG614" s="1">
        <f t="shared" si="95"/>
        <v>0.69794439931290175</v>
      </c>
      <c r="AH614" s="1">
        <f t="shared" si="95"/>
        <v>1.1280928924517786</v>
      </c>
      <c r="AI614" s="1">
        <f t="shared" si="95"/>
        <v>0.58558036095742605</v>
      </c>
      <c r="AJ614" s="1">
        <f t="shared" si="95"/>
        <v>1.0955593421087748</v>
      </c>
      <c r="AK614" s="1">
        <f t="shared" si="95"/>
        <v>0.63668914865094772</v>
      </c>
      <c r="AL614" s="1">
        <f t="shared" si="95"/>
        <v>1.2534535918900422</v>
      </c>
      <c r="AM614" s="1">
        <f t="shared" si="95"/>
        <v>0.76210219508412791</v>
      </c>
      <c r="AN614" s="29">
        <f t="shared" si="95"/>
        <v>1.1930738665512832</v>
      </c>
      <c r="AO614" s="1">
        <f t="shared" si="92"/>
        <v>4210.4478267249096</v>
      </c>
      <c r="AP614" s="1">
        <f t="shared" si="93"/>
        <v>14825.207684921081</v>
      </c>
      <c r="AQ614" s="29">
        <f t="shared" si="94"/>
        <v>16168.707185247802</v>
      </c>
    </row>
    <row r="615" spans="1:43" x14ac:dyDescent="0.2">
      <c r="A615" s="26"/>
      <c r="E615" s="25" t="s">
        <v>1210</v>
      </c>
      <c r="F615" s="26" t="s">
        <v>1211</v>
      </c>
      <c r="G615" s="1">
        <v>0.28850199501266699</v>
      </c>
      <c r="H615" s="1">
        <v>0.88812818123786497</v>
      </c>
      <c r="I615" s="1">
        <f>VLOOKUP(F615,'[1]SUSMB vs SHAM all proteins sum'!$B$2:$E$3214,2,FALSE)</f>
        <v>0.56438808192486101</v>
      </c>
      <c r="J615" s="29">
        <f>VLOOKUP(F615,'[1]SUSMB vs SHAM all proteins sum'!$B$2:$E$3214,3,FALSE)</f>
        <v>0.96337383228845197</v>
      </c>
      <c r="K615" s="25">
        <f>VLOOKUP($E615,[1]AllProteinsNorm!$A$1:$Q$3226,4,FALSE)</f>
        <v>358947.11982078903</v>
      </c>
      <c r="L615" s="1">
        <f>VLOOKUP($E615,[1]AllProteinsNorm!$A$1:$Q$3226,5,FALSE)</f>
        <v>319994.585089428</v>
      </c>
      <c r="M615" s="1">
        <f>VLOOKUP($E615,[1]AllProteinsNorm!$A$1:$Q$3226,10,FALSE)</f>
        <v>349239.107212806</v>
      </c>
      <c r="N615" s="1">
        <f>VLOOKUP($E615,[1]AllProteinsNorm!$A$1:$Q$3226,11,FALSE)</f>
        <v>352160.03003601503</v>
      </c>
      <c r="O615" s="1">
        <f>VLOOKUP($E615,[1]AllProteinsNorm!$A$1:$Q$3226,15,FALSE)</f>
        <v>418317.85614727798</v>
      </c>
      <c r="P615" s="1">
        <f>VLOOKUP($E615,[1]AllProteinsNorm!$A$1:$Q$3226,6,FALSE)</f>
        <v>374681.72391226399</v>
      </c>
      <c r="Q615" s="1">
        <f>VLOOKUP($E615,[1]AllProteinsNorm!$A$1:$Q$3226,8,FALSE)</f>
        <v>364368.12481308699</v>
      </c>
      <c r="R615" s="1">
        <f>VLOOKUP($E615,[1]AllProteinsNorm!$A$1:$Q$3226,13,FALSE)</f>
        <v>307700.70871839701</v>
      </c>
      <c r="S615" s="1">
        <f>VLOOKUP($E615,[1]AllProteinsNorm!$A$1:$Q$3226,16,FALSE)</f>
        <v>348255.77904299402</v>
      </c>
      <c r="T615" s="1">
        <f>VLOOKUP($E615,[1]AllProteinsNorm!$A$1:$Q$3226,17,FALSE)</f>
        <v>223198.34785836001</v>
      </c>
      <c r="U615" s="1">
        <f>VLOOKUP($E615,[1]AllProteinsNorm!$A$1:$Q$3226,3,FALSE)</f>
        <v>295523.911072977</v>
      </c>
      <c r="V615" s="1">
        <f>VLOOKUP($E615,[1]AllProteinsNorm!$A$1:$Q$3226,7,FALSE)</f>
        <v>373413.74290941597</v>
      </c>
      <c r="W615" s="1">
        <f>VLOOKUP($E615,[1]AllProteinsNorm!$A$1:$Q$3226,9,FALSE)</f>
        <v>353685.93902389699</v>
      </c>
      <c r="X615" s="1">
        <f>VLOOKUP($E615,[1]AllProteinsNorm!$A$1:$Q$3226,12,FALSE)</f>
        <v>334050.300180247</v>
      </c>
      <c r="Y615" s="29">
        <f>VLOOKUP($E615,[1]AllProteinsNorm!$A$1:$Q$3226,14,FALSE)</f>
        <v>376100.64717137202</v>
      </c>
      <c r="Z615" s="25">
        <f t="shared" si="95"/>
        <v>0.99781887513953316</v>
      </c>
      <c r="AA615" s="1">
        <f t="shared" si="95"/>
        <v>0.88953670140629471</v>
      </c>
      <c r="AB615" s="1">
        <f t="shared" si="95"/>
        <v>0.97083206375301379</v>
      </c>
      <c r="AC615" s="1">
        <f t="shared" si="95"/>
        <v>0.9789517888180288</v>
      </c>
      <c r="AD615" s="1">
        <f t="shared" si="95"/>
        <v>1.1628605708831299</v>
      </c>
      <c r="AE615" s="1">
        <f t="shared" si="95"/>
        <v>1.0415587022292729</v>
      </c>
      <c r="AF615" s="1">
        <f t="shared" si="95"/>
        <v>1.0128884517006744</v>
      </c>
      <c r="AG615" s="1">
        <f t="shared" si="95"/>
        <v>0.85536157862561546</v>
      </c>
      <c r="AH615" s="1">
        <f t="shared" si="95"/>
        <v>0.96809855969596859</v>
      </c>
      <c r="AI615" s="1">
        <f t="shared" si="95"/>
        <v>0.62045775573912909</v>
      </c>
      <c r="AJ615" s="1">
        <f t="shared" si="95"/>
        <v>0.82151191705033677</v>
      </c>
      <c r="AK615" s="1">
        <f t="shared" si="95"/>
        <v>1.0380339062131028</v>
      </c>
      <c r="AL615" s="1">
        <f t="shared" si="95"/>
        <v>0.98319358574514681</v>
      </c>
      <c r="AM615" s="1">
        <f t="shared" si="95"/>
        <v>0.92860947019799034</v>
      </c>
      <c r="AN615" s="29">
        <f t="shared" si="95"/>
        <v>1.0455030949604902</v>
      </c>
      <c r="AO615" s="1">
        <f t="shared" si="92"/>
        <v>32185.14020171537</v>
      </c>
      <c r="AP615" s="1">
        <f t="shared" si="93"/>
        <v>55158.971701316383</v>
      </c>
      <c r="AQ615" s="29">
        <f t="shared" si="94"/>
        <v>29684.094001432652</v>
      </c>
    </row>
    <row r="616" spans="1:43" x14ac:dyDescent="0.2">
      <c r="A616" s="26"/>
      <c r="E616" s="25" t="s">
        <v>1212</v>
      </c>
      <c r="F616" s="26" t="s">
        <v>1213</v>
      </c>
      <c r="G616" s="1">
        <v>0.97819185812144205</v>
      </c>
      <c r="H616" s="1">
        <v>0.99841071831560502</v>
      </c>
      <c r="I616" s="1">
        <f>VLOOKUP(F616,'[1]SUSMB vs SHAM all proteins sum'!$B$2:$E$3214,2,FALSE)</f>
        <v>0.502772986189024</v>
      </c>
      <c r="J616" s="29">
        <f>VLOOKUP(F616,'[1]SUSMB vs SHAM all proteins sum'!$B$2:$E$3214,3,FALSE)</f>
        <v>0.92792718337010605</v>
      </c>
      <c r="K616" s="25">
        <f>VLOOKUP($E616,[1]AllProteinsNorm!$A$1:$Q$3226,4,FALSE)</f>
        <v>1828971.7354798899</v>
      </c>
      <c r="L616" s="1">
        <f>VLOOKUP($E616,[1]AllProteinsNorm!$A$1:$Q$3226,5,FALSE)</f>
        <v>2347236.6504356801</v>
      </c>
      <c r="M616" s="1">
        <f>VLOOKUP($E616,[1]AllProteinsNorm!$A$1:$Q$3226,10,FALSE)</f>
        <v>1859816.4521887801</v>
      </c>
      <c r="N616" s="1">
        <f>VLOOKUP($E616,[1]AllProteinsNorm!$A$1:$Q$3226,11,FALSE)</f>
        <v>1891079.84499224</v>
      </c>
      <c r="O616" s="1">
        <f>VLOOKUP($E616,[1]AllProteinsNorm!$A$1:$Q$3226,15,FALSE)</f>
        <v>1852670.7198886501</v>
      </c>
      <c r="P616" s="1">
        <f>VLOOKUP($E616,[1]AllProteinsNorm!$A$1:$Q$3226,6,FALSE)</f>
        <v>1847178.1074507399</v>
      </c>
      <c r="Q616" s="1">
        <f>VLOOKUP($E616,[1]AllProteinsNorm!$A$1:$Q$3226,8,FALSE)</f>
        <v>1889860.37393117</v>
      </c>
      <c r="R616" s="1">
        <f>VLOOKUP($E616,[1]AllProteinsNorm!$A$1:$Q$3226,13,FALSE)</f>
        <v>2190300.1361411298</v>
      </c>
      <c r="S616" s="1">
        <f>VLOOKUP($E616,[1]AllProteinsNorm!$A$1:$Q$3226,16,FALSE)</f>
        <v>1945650.5221100899</v>
      </c>
      <c r="T616" s="1">
        <f>VLOOKUP($E616,[1]AllProteinsNorm!$A$1:$Q$3226,17,FALSE)</f>
        <v>1865439.9678459901</v>
      </c>
      <c r="U616" s="1">
        <f>VLOOKUP($E616,[1]AllProteinsNorm!$A$1:$Q$3226,3,FALSE)</f>
        <v>1312574.1122789001</v>
      </c>
      <c r="V616" s="1">
        <f>VLOOKUP($E616,[1]AllProteinsNorm!$A$1:$Q$3226,7,FALSE)</f>
        <v>1818267.9964842501</v>
      </c>
      <c r="W616" s="1">
        <f>VLOOKUP($E616,[1]AllProteinsNorm!$A$1:$Q$3226,9,FALSE)</f>
        <v>2292468.44367962</v>
      </c>
      <c r="X616" s="1">
        <f>VLOOKUP($E616,[1]AllProteinsNorm!$A$1:$Q$3226,12,FALSE)</f>
        <v>1691243.68851038</v>
      </c>
      <c r="Y616" s="29">
        <f>VLOOKUP($E616,[1]AllProteinsNorm!$A$1:$Q$3226,14,FALSE)</f>
        <v>2079793.72597733</v>
      </c>
      <c r="Z616" s="25">
        <f t="shared" si="95"/>
        <v>0.93507859849296893</v>
      </c>
      <c r="AA616" s="1">
        <f t="shared" si="95"/>
        <v>1.2000462964206697</v>
      </c>
      <c r="AB616" s="1">
        <f t="shared" si="95"/>
        <v>0.95084824321276229</v>
      </c>
      <c r="AC616" s="1">
        <f t="shared" si="95"/>
        <v>0.96683193993135808</v>
      </c>
      <c r="AD616" s="1">
        <f t="shared" si="95"/>
        <v>0.94719492194224064</v>
      </c>
      <c r="AE616" s="1">
        <f t="shared" si="95"/>
        <v>0.94438677338484456</v>
      </c>
      <c r="AF616" s="1">
        <f t="shared" si="95"/>
        <v>0.96620847415079547</v>
      </c>
      <c r="AG616" s="1">
        <f t="shared" si="95"/>
        <v>1.1198110620580042</v>
      </c>
      <c r="AH616" s="1">
        <f t="shared" si="95"/>
        <v>0.99473169982829424</v>
      </c>
      <c r="AI616" s="1">
        <f t="shared" si="95"/>
        <v>0.95372331724334458</v>
      </c>
      <c r="AJ616" s="1">
        <f t="shared" si="95"/>
        <v>0.67106557062560024</v>
      </c>
      <c r="AK616" s="1">
        <f t="shared" si="95"/>
        <v>0.92960621361980889</v>
      </c>
      <c r="AL616" s="1">
        <f t="shared" si="95"/>
        <v>1.1720455476819296</v>
      </c>
      <c r="AM616" s="1">
        <f t="shared" si="95"/>
        <v>0.86466386947604845</v>
      </c>
      <c r="AN616" s="29">
        <f t="shared" si="95"/>
        <v>1.0633136448831333</v>
      </c>
      <c r="AO616" s="1">
        <f t="shared" si="92"/>
        <v>196644.41414211018</v>
      </c>
      <c r="AP616" s="1">
        <f t="shared" si="93"/>
        <v>125758.34884858486</v>
      </c>
      <c r="AQ616" s="29">
        <f t="shared" si="94"/>
        <v>335559.56898040662</v>
      </c>
    </row>
    <row r="617" spans="1:43" x14ac:dyDescent="0.2">
      <c r="A617" s="26"/>
      <c r="E617" s="25" t="s">
        <v>1214</v>
      </c>
      <c r="F617" s="26" t="s">
        <v>1215</v>
      </c>
      <c r="G617" s="1">
        <v>0.40144855934606799</v>
      </c>
      <c r="H617" s="1">
        <v>1.0387815316343401</v>
      </c>
      <c r="I617" s="1">
        <f>VLOOKUP(F617,'[1]SUSMB vs SHAM all proteins sum'!$B$2:$E$3214,2,FALSE)</f>
        <v>0.91208919863138105</v>
      </c>
      <c r="J617" s="29">
        <f>VLOOKUP(F617,'[1]SUSMB vs SHAM all proteins sum'!$B$2:$E$3214,3,FALSE)</f>
        <v>1.00754358790766</v>
      </c>
      <c r="K617" s="25">
        <f>VLOOKUP($E617,[1]AllProteinsNorm!$A$1:$Q$3226,4,FALSE)</f>
        <v>2084167.42977549</v>
      </c>
      <c r="L617" s="1">
        <f>VLOOKUP($E617,[1]AllProteinsNorm!$A$1:$Q$3226,5,FALSE)</f>
        <v>1847209.48660246</v>
      </c>
      <c r="M617" s="1">
        <f>VLOOKUP($E617,[1]AllProteinsNorm!$A$1:$Q$3226,10,FALSE)</f>
        <v>1994566.61265157</v>
      </c>
      <c r="N617" s="1">
        <f>VLOOKUP($E617,[1]AllProteinsNorm!$A$1:$Q$3226,11,FALSE)</f>
        <v>1925746.17186805</v>
      </c>
      <c r="O617" s="1">
        <f>VLOOKUP($E617,[1]AllProteinsNorm!$A$1:$Q$3226,15,FALSE)</f>
        <v>2004379.6168136101</v>
      </c>
      <c r="P617" s="1">
        <f>VLOOKUP($E617,[1]AllProteinsNorm!$A$1:$Q$3226,6,FALSE)</f>
        <v>2021752.3944274299</v>
      </c>
      <c r="Q617" s="1">
        <f>VLOOKUP($E617,[1]AllProteinsNorm!$A$1:$Q$3226,8,FALSE)</f>
        <v>2119266.24417132</v>
      </c>
      <c r="R617" s="1">
        <f>VLOOKUP($E617,[1]AllProteinsNorm!$A$1:$Q$3226,13,FALSE)</f>
        <v>2321840.26709336</v>
      </c>
      <c r="S617" s="1">
        <f>VLOOKUP($E617,[1]AllProteinsNorm!$A$1:$Q$3226,16,FALSE)</f>
        <v>1897593.8833232799</v>
      </c>
      <c r="T617" s="1">
        <f>VLOOKUP($E617,[1]AllProteinsNorm!$A$1:$Q$3226,17,FALSE)</f>
        <v>1899102.1359983601</v>
      </c>
      <c r="U617" s="1">
        <f>VLOOKUP($E617,[1]AllProteinsNorm!$A$1:$Q$3226,3,FALSE)</f>
        <v>1570014.6527478099</v>
      </c>
      <c r="V617" s="1">
        <f>VLOOKUP($E617,[1]AllProteinsNorm!$A$1:$Q$3226,7,FALSE)</f>
        <v>2295575.5727642099</v>
      </c>
      <c r="W617" s="1">
        <f>VLOOKUP($E617,[1]AllProteinsNorm!$A$1:$Q$3226,9,FALSE)</f>
        <v>2045703.2148724601</v>
      </c>
      <c r="X617" s="1">
        <f>VLOOKUP($E617,[1]AllProteinsNorm!$A$1:$Q$3226,12,FALSE)</f>
        <v>2038063.44503833</v>
      </c>
      <c r="Y617" s="29">
        <f>VLOOKUP($E617,[1]AllProteinsNorm!$A$1:$Q$3226,14,FALSE)</f>
        <v>2048046.96114399</v>
      </c>
      <c r="Z617" s="25">
        <f t="shared" si="95"/>
        <v>1.0573015279175637</v>
      </c>
      <c r="AA617" s="1">
        <f t="shared" si="95"/>
        <v>0.93709237783213317</v>
      </c>
      <c r="AB617" s="1">
        <f t="shared" si="95"/>
        <v>1.0118468876164302</v>
      </c>
      <c r="AC617" s="1">
        <f t="shared" si="95"/>
        <v>0.97693416604097882</v>
      </c>
      <c r="AD617" s="1">
        <f t="shared" si="95"/>
        <v>1.0168250405928942</v>
      </c>
      <c r="AE617" s="1">
        <f t="shared" si="95"/>
        <v>1.0256382789406611</v>
      </c>
      <c r="AF617" s="1">
        <f t="shared" si="95"/>
        <v>1.0751072135638478</v>
      </c>
      <c r="AG617" s="1">
        <f t="shared" si="95"/>
        <v>1.1778733449657537</v>
      </c>
      <c r="AH617" s="1">
        <f t="shared" si="95"/>
        <v>0.96265246426044193</v>
      </c>
      <c r="AI617" s="1">
        <f t="shared" si="95"/>
        <v>0.96341760329633019</v>
      </c>
      <c r="AJ617" s="1">
        <f t="shared" si="95"/>
        <v>0.79647098764135194</v>
      </c>
      <c r="AK617" s="1">
        <f t="shared" si="95"/>
        <v>1.1645492228017826</v>
      </c>
      <c r="AL617" s="1">
        <f t="shared" si="95"/>
        <v>1.0377885691187094</v>
      </c>
      <c r="AM617" s="1">
        <f t="shared" si="95"/>
        <v>1.0339129014524922</v>
      </c>
      <c r="AN617" s="29">
        <f t="shared" si="95"/>
        <v>1.0389775554153655</v>
      </c>
      <c r="AO617" s="1">
        <f t="shared" si="92"/>
        <v>79810.052865829042</v>
      </c>
      <c r="AP617" s="1">
        <f t="shared" si="93"/>
        <v>158412.37392192913</v>
      </c>
      <c r="AQ617" s="29">
        <f t="shared" si="94"/>
        <v>235837.69428867017</v>
      </c>
    </row>
    <row r="618" spans="1:43" x14ac:dyDescent="0.2">
      <c r="A618" s="26"/>
      <c r="E618" s="25" t="s">
        <v>1216</v>
      </c>
      <c r="F618" s="26" t="s">
        <v>1217</v>
      </c>
      <c r="G618" s="1">
        <v>0.95054197797515005</v>
      </c>
      <c r="H618" s="1">
        <v>1.0149179835725699</v>
      </c>
      <c r="I618" s="1">
        <f>VLOOKUP(F618,'[1]SUSMB vs SHAM all proteins sum'!$B$2:$E$3214,2,FALSE)</f>
        <v>0.56126809411284095</v>
      </c>
      <c r="J618" s="29">
        <f>VLOOKUP(F618,'[1]SUSMB vs SHAM all proteins sum'!$B$2:$E$3214,3,FALSE)</f>
        <v>1.06009059387583</v>
      </c>
      <c r="K618" s="25">
        <f>VLOOKUP($E618,[1]AllProteinsNorm!$A$1:$Q$3226,4,FALSE)</f>
        <v>289782.32271936198</v>
      </c>
      <c r="L618" s="1">
        <f>VLOOKUP($E618,[1]AllProteinsNorm!$A$1:$Q$3226,5,FALSE)</f>
        <v>321118.66823995102</v>
      </c>
      <c r="M618" s="1">
        <f>VLOOKUP($E618,[1]AllProteinsNorm!$A$1:$Q$3226,10,FALSE)</f>
        <v>236412.74926215599</v>
      </c>
      <c r="N618" s="1">
        <f>VLOOKUP($E618,[1]AllProteinsNorm!$A$1:$Q$3226,11,FALSE)</f>
        <v>239414.91425715</v>
      </c>
      <c r="O618" s="1">
        <f>VLOOKUP($E618,[1]AllProteinsNorm!$A$1:$Q$3226,15,FALSE)</f>
        <v>247648.58319433499</v>
      </c>
      <c r="P618" s="1">
        <f>VLOOKUP($E618,[1]AllProteinsNorm!$A$1:$Q$3226,6,FALSE)</f>
        <v>285099.46279744699</v>
      </c>
      <c r="Q618" s="1">
        <f>VLOOKUP($E618,[1]AllProteinsNorm!$A$1:$Q$3226,8,FALSE)</f>
        <v>112294.51567261999</v>
      </c>
      <c r="R618" s="1">
        <f>VLOOKUP($E618,[1]AllProteinsNorm!$A$1:$Q$3226,13,FALSE)</f>
        <v>357053.90690056799</v>
      </c>
      <c r="S618" s="1">
        <f>VLOOKUP($E618,[1]AllProteinsNorm!$A$1:$Q$3226,16,FALSE)</f>
        <v>325467.11259589402</v>
      </c>
      <c r="T618" s="1">
        <f>VLOOKUP($E618,[1]AllProteinsNorm!$A$1:$Q$3226,17,FALSE)</f>
        <v>377532.44375720498</v>
      </c>
      <c r="U618" s="1">
        <f>VLOOKUP($E618,[1]AllProteinsNorm!$A$1:$Q$3226,3,FALSE)</f>
        <v>214966.99474045701</v>
      </c>
      <c r="V618" s="1">
        <f>VLOOKUP($E618,[1]AllProteinsNorm!$A$1:$Q$3226,7,FALSE)</f>
        <v>305575.49141336099</v>
      </c>
      <c r="W618" s="1">
        <f>VLOOKUP($E618,[1]AllProteinsNorm!$A$1:$Q$3226,9,FALSE)</f>
        <v>281432.32830796298</v>
      </c>
      <c r="X618" s="1">
        <f>VLOOKUP($E618,[1]AllProteinsNorm!$A$1:$Q$3226,12,FALSE)</f>
        <v>337709.014892996</v>
      </c>
      <c r="Y618" s="29">
        <f>VLOOKUP($E618,[1]AllProteinsNorm!$A$1:$Q$3226,14,FALSE)</f>
        <v>279707.00902994501</v>
      </c>
      <c r="Z618" s="25">
        <f t="shared" ref="Z618:AN634" si="96">K618/AVERAGE($K618:$O618)</f>
        <v>1.0858335804075876</v>
      </c>
      <c r="AA618" s="1">
        <f t="shared" si="96"/>
        <v>1.203252945171472</v>
      </c>
      <c r="AB618" s="1">
        <f t="shared" si="96"/>
        <v>0.8858542494116608</v>
      </c>
      <c r="AC618" s="1">
        <f t="shared" si="96"/>
        <v>0.89710356073920394</v>
      </c>
      <c r="AD618" s="1">
        <f t="shared" si="96"/>
        <v>0.92795566427007592</v>
      </c>
      <c r="AE618" s="1">
        <f t="shared" si="96"/>
        <v>1.0682865937320596</v>
      </c>
      <c r="AF618" s="1">
        <f t="shared" si="96"/>
        <v>0.42077499713818767</v>
      </c>
      <c r="AG618" s="1">
        <f t="shared" si="96"/>
        <v>1.3379046675108202</v>
      </c>
      <c r="AH618" s="1">
        <f t="shared" si="96"/>
        <v>1.2195468545442305</v>
      </c>
      <c r="AI618" s="1">
        <f t="shared" si="96"/>
        <v>1.4146391031654251</v>
      </c>
      <c r="AJ618" s="1">
        <f t="shared" si="96"/>
        <v>0.80549558502414986</v>
      </c>
      <c r="AK618" s="1">
        <f t="shared" si="96"/>
        <v>1.1450116308423395</v>
      </c>
      <c r="AL618" s="1">
        <f t="shared" si="96"/>
        <v>1.054545597610606</v>
      </c>
      <c r="AM618" s="1">
        <f t="shared" si="96"/>
        <v>1.2654180742843502</v>
      </c>
      <c r="AN618" s="29">
        <f t="shared" si="96"/>
        <v>1.0480807118597566</v>
      </c>
      <c r="AO618" s="1">
        <f t="shared" si="92"/>
        <v>33222.826819819486</v>
      </c>
      <c r="AP618" s="1">
        <f t="shared" si="93"/>
        <v>94877.007503277389</v>
      </c>
      <c r="AQ618" s="29">
        <f t="shared" si="94"/>
        <v>40350.128672609251</v>
      </c>
    </row>
    <row r="619" spans="1:43" x14ac:dyDescent="0.2">
      <c r="A619" s="26"/>
      <c r="E619" s="25" t="s">
        <v>1218</v>
      </c>
      <c r="F619" s="26" t="s">
        <v>1219</v>
      </c>
      <c r="G619" s="1">
        <v>0.36754402245003498</v>
      </c>
      <c r="H619" s="1">
        <v>1.1205116668931201</v>
      </c>
      <c r="I619" s="1">
        <f>VLOOKUP(F619,'[1]SUSMB vs SHAM all proteins sum'!$B$2:$E$3214,2,FALSE)</f>
        <v>0.55020018745469002</v>
      </c>
      <c r="J619" s="29">
        <f>VLOOKUP(F619,'[1]SUSMB vs SHAM all proteins sum'!$B$2:$E$3214,3,FALSE)</f>
        <v>1.0702769267446901</v>
      </c>
      <c r="K619" s="25">
        <f>VLOOKUP($E619,[1]AllProteinsNorm!$A$1:$Q$3226,4,FALSE)</f>
        <v>77429.826532734194</v>
      </c>
      <c r="L619" s="1">
        <f>VLOOKUP($E619,[1]AllProteinsNorm!$A$1:$Q$3226,5,FALSE)</f>
        <v>86615.681349614097</v>
      </c>
      <c r="M619" s="1">
        <f>VLOOKUP($E619,[1]AllProteinsNorm!$A$1:$Q$3226,10,FALSE)</f>
        <v>72404.898777470298</v>
      </c>
      <c r="N619" s="1">
        <f>VLOOKUP($E619,[1]AllProteinsNorm!$A$1:$Q$3226,11,FALSE)</f>
        <v>55175.365347576299</v>
      </c>
      <c r="O619" s="1">
        <f>VLOOKUP($E619,[1]AllProteinsNorm!$A$1:$Q$3226,15,FALSE)</f>
        <v>84873.143023738405</v>
      </c>
      <c r="P619" s="1">
        <f>VLOOKUP($E619,[1]AllProteinsNorm!$A$1:$Q$3226,6,FALSE)</f>
        <v>78280.7250236775</v>
      </c>
      <c r="Q619" s="1">
        <f>VLOOKUP($E619,[1]AllProteinsNorm!$A$1:$Q$3226,8,FALSE)</f>
        <v>93223.375392717498</v>
      </c>
      <c r="R619" s="1">
        <f>VLOOKUP($E619,[1]AllProteinsNorm!$A$1:$Q$3226,13,FALSE)</f>
        <v>63821.027696014702</v>
      </c>
      <c r="S619" s="1">
        <f>VLOOKUP($E619,[1]AllProteinsNorm!$A$1:$Q$3226,16,FALSE)</f>
        <v>80528.147720719702</v>
      </c>
      <c r="T619" s="1">
        <f>VLOOKUP($E619,[1]AllProteinsNorm!$A$1:$Q$3226,17,FALSE)</f>
        <v>107097.42130750501</v>
      </c>
      <c r="U619" s="1">
        <f>VLOOKUP($E619,[1]AllProteinsNorm!$A$1:$Q$3226,3,FALSE)</f>
        <v>84534.744705765799</v>
      </c>
      <c r="V619" s="1">
        <f>VLOOKUP($E619,[1]AllProteinsNorm!$A$1:$Q$3226,7,FALSE)</f>
        <v>59865.990895075003</v>
      </c>
      <c r="W619" s="1">
        <f>VLOOKUP($E619,[1]AllProteinsNorm!$A$1:$Q$3226,9,FALSE)</f>
        <v>89591.310011746798</v>
      </c>
      <c r="X619" s="1">
        <f>VLOOKUP($E619,[1]AllProteinsNorm!$A$1:$Q$3226,12,FALSE)</f>
        <v>85450.736334504007</v>
      </c>
      <c r="Y619" s="29">
        <f>VLOOKUP($E619,[1]AllProteinsNorm!$A$1:$Q$3226,14,FALSE)</f>
        <v>82427.468758900795</v>
      </c>
      <c r="Z619" s="25">
        <f t="shared" si="96"/>
        <v>1.0282875121476962</v>
      </c>
      <c r="AA619" s="1">
        <f t="shared" si="96"/>
        <v>1.1502779675002741</v>
      </c>
      <c r="AB619" s="1">
        <f t="shared" si="96"/>
        <v>0.96155521154002543</v>
      </c>
      <c r="AC619" s="1">
        <f t="shared" si="96"/>
        <v>0.73274268722678459</v>
      </c>
      <c r="AD619" s="1">
        <f t="shared" si="96"/>
        <v>1.1271366215852188</v>
      </c>
      <c r="AE619" s="1">
        <f t="shared" si="96"/>
        <v>1.0395876574731209</v>
      </c>
      <c r="AF619" s="1">
        <f t="shared" si="96"/>
        <v>1.2380298012944964</v>
      </c>
      <c r="AG619" s="1">
        <f t="shared" si="96"/>
        <v>0.84755925114335628</v>
      </c>
      <c r="AH619" s="1">
        <f t="shared" si="96"/>
        <v>1.0694339944387448</v>
      </c>
      <c r="AI619" s="1">
        <f t="shared" si="96"/>
        <v>1.4222806100071885</v>
      </c>
      <c r="AJ619" s="1">
        <f t="shared" si="96"/>
        <v>1.1226426070680107</v>
      </c>
      <c r="AK619" s="1">
        <f t="shared" si="96"/>
        <v>0.79503537068791519</v>
      </c>
      <c r="AL619" s="1">
        <f t="shared" si="96"/>
        <v>1.1897950622824283</v>
      </c>
      <c r="AM619" s="1">
        <f t="shared" si="96"/>
        <v>1.1348072055856779</v>
      </c>
      <c r="AN619" s="29">
        <f t="shared" si="96"/>
        <v>1.0946574540870153</v>
      </c>
      <c r="AO619" s="1">
        <f t="shared" si="92"/>
        <v>11292.549787937915</v>
      </c>
      <c r="AP619" s="1">
        <f t="shared" si="93"/>
        <v>14620.362442273195</v>
      </c>
      <c r="AQ619" s="29">
        <f t="shared" si="94"/>
        <v>10515.122667360445</v>
      </c>
    </row>
    <row r="620" spans="1:43" x14ac:dyDescent="0.2">
      <c r="A620" s="26"/>
      <c r="E620" s="25" t="s">
        <v>1220</v>
      </c>
      <c r="F620" s="26" t="s">
        <v>1221</v>
      </c>
      <c r="G620" s="1">
        <v>0.69965581579335401</v>
      </c>
      <c r="H620" s="1">
        <v>1.0150593500291101</v>
      </c>
      <c r="I620" s="1">
        <f>VLOOKUP(F620,'[1]SUSMB vs SHAM all proteins sum'!$B$2:$E$3214,2,FALSE)</f>
        <v>0.34952875333165501</v>
      </c>
      <c r="J620" s="29">
        <f>VLOOKUP(F620,'[1]SUSMB vs SHAM all proteins sum'!$B$2:$E$3214,3,FALSE)</f>
        <v>0.95937518500618402</v>
      </c>
      <c r="K620" s="25">
        <f>VLOOKUP($E620,[1]AllProteinsNorm!$A$1:$Q$3226,4,FALSE)</f>
        <v>881174.39228786796</v>
      </c>
      <c r="L620" s="1">
        <f>VLOOKUP($E620,[1]AllProteinsNorm!$A$1:$Q$3226,5,FALSE)</f>
        <v>868017.91521073401</v>
      </c>
      <c r="M620" s="1">
        <f>VLOOKUP($E620,[1]AllProteinsNorm!$A$1:$Q$3226,10,FALSE)</f>
        <v>827984.89298846503</v>
      </c>
      <c r="N620" s="1">
        <f>VLOOKUP($E620,[1]AllProteinsNorm!$A$1:$Q$3226,11,FALSE)</f>
        <v>809862.10551621602</v>
      </c>
      <c r="O620" s="1">
        <f>VLOOKUP($E620,[1]AllProteinsNorm!$A$1:$Q$3226,15,FALSE)</f>
        <v>818413.19727553905</v>
      </c>
      <c r="P620" s="1">
        <f>VLOOKUP($E620,[1]AllProteinsNorm!$A$1:$Q$3226,6,FALSE)</f>
        <v>799010.40136321401</v>
      </c>
      <c r="Q620" s="1">
        <f>VLOOKUP($E620,[1]AllProteinsNorm!$A$1:$Q$3226,8,FALSE)</f>
        <v>874777.51757166104</v>
      </c>
      <c r="R620" s="1">
        <f>VLOOKUP($E620,[1]AllProteinsNorm!$A$1:$Q$3226,13,FALSE)</f>
        <v>961699.18580732902</v>
      </c>
      <c r="S620" s="1">
        <f>VLOOKUP($E620,[1]AllProteinsNorm!$A$1:$Q$3226,16,FALSE)</f>
        <v>820345.96614091401</v>
      </c>
      <c r="T620" s="1">
        <f>VLOOKUP($E620,[1]AllProteinsNorm!$A$1:$Q$3226,17,FALSE)</f>
        <v>820290.176225645</v>
      </c>
      <c r="U620" s="1">
        <f>VLOOKUP($E620,[1]AllProteinsNorm!$A$1:$Q$3226,3,FALSE)</f>
        <v>795061.11291680206</v>
      </c>
      <c r="V620" s="1">
        <f>VLOOKUP($E620,[1]AllProteinsNorm!$A$1:$Q$3226,7,FALSE)</f>
        <v>719756.76753036899</v>
      </c>
      <c r="W620" s="1">
        <f>VLOOKUP($E620,[1]AllProteinsNorm!$A$1:$Q$3226,9,FALSE)</f>
        <v>815513.29388369597</v>
      </c>
      <c r="X620" s="1">
        <f>VLOOKUP($E620,[1]AllProteinsNorm!$A$1:$Q$3226,12,FALSE)</f>
        <v>914885.09342185</v>
      </c>
      <c r="Y620" s="29">
        <f>VLOOKUP($E620,[1]AllProteinsNorm!$A$1:$Q$3226,14,FALSE)</f>
        <v>799015.51117433596</v>
      </c>
      <c r="Z620" s="25">
        <f t="shared" si="96"/>
        <v>1.0476570495099538</v>
      </c>
      <c r="AA620" s="1">
        <f t="shared" si="96"/>
        <v>1.0320148836944127</v>
      </c>
      <c r="AB620" s="1">
        <f t="shared" si="96"/>
        <v>0.98441831448924766</v>
      </c>
      <c r="AC620" s="1">
        <f t="shared" si="96"/>
        <v>0.96287153984594898</v>
      </c>
      <c r="AD620" s="1">
        <f t="shared" si="96"/>
        <v>0.97303821246043709</v>
      </c>
      <c r="AE620" s="1">
        <f t="shared" si="96"/>
        <v>0.9499695939262871</v>
      </c>
      <c r="AF620" s="1">
        <f t="shared" si="96"/>
        <v>1.040051595981208</v>
      </c>
      <c r="AG620" s="1">
        <f t="shared" si="96"/>
        <v>1.1433956096966151</v>
      </c>
      <c r="AH620" s="1">
        <f t="shared" si="96"/>
        <v>0.97533614456627837</v>
      </c>
      <c r="AI620" s="1">
        <f t="shared" si="96"/>
        <v>0.97526981411167746</v>
      </c>
      <c r="AJ620" s="1">
        <f t="shared" si="96"/>
        <v>0.94527415575009466</v>
      </c>
      <c r="AK620" s="1">
        <f t="shared" si="96"/>
        <v>0.85574235705813306</v>
      </c>
      <c r="AL620" s="1">
        <f t="shared" si="96"/>
        <v>0.9695904224906513</v>
      </c>
      <c r="AM620" s="1">
        <f t="shared" si="96"/>
        <v>1.0877368044325206</v>
      </c>
      <c r="AN620" s="29">
        <f t="shared" si="96"/>
        <v>0.9499756691478215</v>
      </c>
      <c r="AO620" s="1">
        <f t="shared" si="92"/>
        <v>28259.631019916505</v>
      </c>
      <c r="AP620" s="1">
        <f t="shared" si="93"/>
        <v>58849.168560129474</v>
      </c>
      <c r="AQ620" s="29">
        <f t="shared" si="94"/>
        <v>62469.664806692323</v>
      </c>
    </row>
    <row r="621" spans="1:43" x14ac:dyDescent="0.2">
      <c r="A621" s="26"/>
      <c r="E621" s="25" t="s">
        <v>1222</v>
      </c>
      <c r="F621" s="26" t="s">
        <v>1223</v>
      </c>
      <c r="G621" s="1">
        <v>0.234789502713113</v>
      </c>
      <c r="H621" s="43">
        <v>0.57217377190219998</v>
      </c>
      <c r="I621" s="1">
        <f>VLOOKUP(F621,'[1]SUSMB vs SHAM all proteins sum'!$B$2:$E$3214,2,FALSE)</f>
        <v>0.40411450511533697</v>
      </c>
      <c r="J621" s="29">
        <f>VLOOKUP(F621,'[1]SUSMB vs SHAM all proteins sum'!$B$2:$E$3214,3,FALSE)</f>
        <v>1.0565760679048599</v>
      </c>
      <c r="K621" s="25">
        <f>VLOOKUP($E621,[1]AllProteinsNorm!$A$1:$Q$3226,4,FALSE)</f>
        <v>2797949.82368663</v>
      </c>
      <c r="L621" s="1">
        <f>VLOOKUP($E621,[1]AllProteinsNorm!$A$1:$Q$3226,5,FALSE)</f>
        <v>2149160.2503839401</v>
      </c>
      <c r="M621" s="1">
        <f>VLOOKUP($E621,[1]AllProteinsNorm!$A$1:$Q$3226,10,FALSE)</f>
        <v>2491674.19924893</v>
      </c>
      <c r="N621" s="1">
        <f>VLOOKUP($E621,[1]AllProteinsNorm!$A$1:$Q$3226,11,FALSE)</f>
        <v>2184571.1721385098</v>
      </c>
      <c r="O621" s="1">
        <f>VLOOKUP($E621,[1]AllProteinsNorm!$A$1:$Q$3226,15,FALSE)</f>
        <v>2335601.0469422</v>
      </c>
      <c r="P621" s="1">
        <f>VLOOKUP($E621,[1]AllProteinsNorm!$A$1:$Q$3226,6,FALSE)</f>
        <v>2381641.80278613</v>
      </c>
      <c r="Q621" s="1">
        <f>VLOOKUP($E621,[1]AllProteinsNorm!$A$1:$Q$3226,8,FALSE)</f>
        <v>453119.61346591602</v>
      </c>
      <c r="R621" s="1">
        <f>VLOOKUP($E621,[1]AllProteinsNorm!$A$1:$Q$3226,13,FALSE)</f>
        <v>499337.11126269703</v>
      </c>
      <c r="S621" s="1">
        <f>VLOOKUP($E621,[1]AllProteinsNorm!$A$1:$Q$3226,16,FALSE)</f>
        <v>2800349.3814005801</v>
      </c>
      <c r="T621" s="1">
        <f>VLOOKUP($E621,[1]AllProteinsNorm!$A$1:$Q$3226,17,FALSE)</f>
        <v>3106770.6802402502</v>
      </c>
      <c r="U621" s="1">
        <f>VLOOKUP($E621,[1]AllProteinsNorm!$A$1:$Q$3226,3,FALSE)</f>
        <v>2716683.7873824802</v>
      </c>
      <c r="V621" s="1">
        <f>VLOOKUP($E621,[1]AllProteinsNorm!$A$1:$Q$3226,7,FALSE)</f>
        <v>2292966.37890246</v>
      </c>
      <c r="W621" s="1">
        <f>VLOOKUP($E621,[1]AllProteinsNorm!$A$1:$Q$3226,9,FALSE)</f>
        <v>2290389.05564345</v>
      </c>
      <c r="X621" s="1">
        <f>VLOOKUP($E621,[1]AllProteinsNorm!$A$1:$Q$3226,12,FALSE)</f>
        <v>2564198.3332350901</v>
      </c>
      <c r="Y621" s="29">
        <f>VLOOKUP($E621,[1]AllProteinsNorm!$A$1:$Q$3226,14,FALSE)</f>
        <v>2751509.5986912302</v>
      </c>
      <c r="Z621" s="25">
        <f t="shared" si="96"/>
        <v>1.1698135307477275</v>
      </c>
      <c r="AA621" s="1">
        <f t="shared" si="96"/>
        <v>0.89855676444249477</v>
      </c>
      <c r="AB621" s="1">
        <f t="shared" si="96"/>
        <v>1.0417607091523253</v>
      </c>
      <c r="AC621" s="1">
        <f t="shared" si="96"/>
        <v>0.91336195324683278</v>
      </c>
      <c r="AD621" s="1">
        <f t="shared" si="96"/>
        <v>0.97650704241061892</v>
      </c>
      <c r="AE621" s="1">
        <f t="shared" si="96"/>
        <v>0.9957565295515699</v>
      </c>
      <c r="AF621" s="1">
        <f t="shared" si="96"/>
        <v>0.18944780581561138</v>
      </c>
      <c r="AG621" s="1">
        <f t="shared" si="96"/>
        <v>0.20877118818018128</v>
      </c>
      <c r="AH621" s="1">
        <f t="shared" si="96"/>
        <v>1.1708167778602472</v>
      </c>
      <c r="AI621" s="1">
        <f t="shared" si="96"/>
        <v>1.2989305054394042</v>
      </c>
      <c r="AJ621" s="1">
        <f t="shared" si="96"/>
        <v>1.1358364708111881</v>
      </c>
      <c r="AK621" s="1">
        <f t="shared" si="96"/>
        <v>0.95868162927075429</v>
      </c>
      <c r="AL621" s="1">
        <f t="shared" si="96"/>
        <v>0.95760405897411183</v>
      </c>
      <c r="AM621" s="1">
        <f t="shared" si="96"/>
        <v>1.0720828087570227</v>
      </c>
      <c r="AN621" s="29">
        <f t="shared" si="96"/>
        <v>1.1503970268809762</v>
      </c>
      <c r="AO621" s="1">
        <f t="shared" si="92"/>
        <v>236604.60354485817</v>
      </c>
      <c r="AP621" s="1">
        <f t="shared" si="93"/>
        <v>1143750.7706288304</v>
      </c>
      <c r="AQ621" s="29">
        <f t="shared" si="94"/>
        <v>199223.77140899352</v>
      </c>
    </row>
    <row r="622" spans="1:43" x14ac:dyDescent="0.2">
      <c r="A622" s="26"/>
      <c r="E622" s="25" t="s">
        <v>203</v>
      </c>
      <c r="F622" s="26" t="s">
        <v>204</v>
      </c>
      <c r="G622" s="1">
        <v>0.19253135952168299</v>
      </c>
      <c r="H622" s="43">
        <v>2.19804612983582</v>
      </c>
      <c r="I622" s="1">
        <f>VLOOKUP(F622,'[1]SUSMB vs SHAM all proteins sum'!$B$2:$E$3214,2,FALSE)</f>
        <v>1.5022607328902199E-2</v>
      </c>
      <c r="J622" s="29">
        <f>VLOOKUP(F622,'[1]SUSMB vs SHAM all proteins sum'!$B$2:$E$3214,3,FALSE)</f>
        <v>2.8872943659013899</v>
      </c>
      <c r="K622" s="25">
        <f>VLOOKUP($E622,[1]AllProteinsNorm!$A$1:$Q$3226,4,FALSE)</f>
        <v>5057.9771907545701</v>
      </c>
      <c r="L622" s="1">
        <f>VLOOKUP($E622,[1]AllProteinsNorm!$A$1:$Q$3226,5,FALSE)</f>
        <v>11420.7028557637</v>
      </c>
      <c r="M622" s="1">
        <f>VLOOKUP($E622,[1]AllProteinsNorm!$A$1:$Q$3226,10,FALSE)</f>
        <v>8726.8571442757493</v>
      </c>
      <c r="N622" s="1">
        <f>VLOOKUP($E622,[1]AllProteinsNorm!$A$1:$Q$3226,11,FALSE)</f>
        <v>36767.287118965804</v>
      </c>
      <c r="O622" s="1">
        <f>VLOOKUP($E622,[1]AllProteinsNorm!$A$1:$Q$3226,15,FALSE)</f>
        <v>15125.1193554155</v>
      </c>
      <c r="P622" s="1">
        <f>VLOOKUP($E622,[1]AllProteinsNorm!$A$1:$Q$3226,6,FALSE)</f>
        <v>4748.1534994969898</v>
      </c>
      <c r="Q622" s="1">
        <f>VLOOKUP($E622,[1]AllProteinsNorm!$A$1:$Q$3226,8,FALSE)</f>
        <v>52840.534652829097</v>
      </c>
      <c r="R622" s="1">
        <f>VLOOKUP($E622,[1]AllProteinsNorm!$A$1:$Q$3226,13,FALSE)</f>
        <v>29109.511777549102</v>
      </c>
      <c r="S622" s="1">
        <f>VLOOKUP($E622,[1]AllProteinsNorm!$A$1:$Q$3226,16,FALSE)</f>
        <v>44281.971052207802</v>
      </c>
      <c r="T622" s="1">
        <f>VLOOKUP($E622,[1]AllProteinsNorm!$A$1:$Q$3226,17,FALSE)</f>
        <v>44475.225277745601</v>
      </c>
      <c r="U622" s="1">
        <f>VLOOKUP($E622,[1]AllProteinsNorm!$A$1:$Q$3226,3,FALSE)</f>
        <v>33900.429665113901</v>
      </c>
      <c r="V622" s="1">
        <f>VLOOKUP($E622,[1]AllProteinsNorm!$A$1:$Q$3226,7,FALSE)</f>
        <v>24847.1226456021</v>
      </c>
      <c r="W622" s="1">
        <f>VLOOKUP($E622,[1]AllProteinsNorm!$A$1:$Q$3226,9,FALSE)</f>
        <v>40216.970152666501</v>
      </c>
      <c r="X622" s="1">
        <f>VLOOKUP($E622,[1]AllProteinsNorm!$A$1:$Q$3226,12,FALSE)</f>
        <v>36344.548242281802</v>
      </c>
      <c r="Y622" s="29">
        <f>VLOOKUP($E622,[1]AllProteinsNorm!$A$1:$Q$3226,14,FALSE)</f>
        <v>45689.178493297703</v>
      </c>
      <c r="Z622" s="25">
        <f t="shared" si="96"/>
        <v>0.32802283370361979</v>
      </c>
      <c r="AA622" s="1">
        <f t="shared" si="96"/>
        <v>0.74066196274715712</v>
      </c>
      <c r="AB622" s="1">
        <f t="shared" si="96"/>
        <v>0.56595913778032569</v>
      </c>
      <c r="AC622" s="1">
        <f t="shared" si="96"/>
        <v>2.3844531625020089</v>
      </c>
      <c r="AD622" s="1">
        <f t="shared" si="96"/>
        <v>0.98090290326688867</v>
      </c>
      <c r="AE622" s="1">
        <f t="shared" si="96"/>
        <v>0.30792997022835661</v>
      </c>
      <c r="AF622" s="1">
        <f t="shared" si="96"/>
        <v>3.4268446174328289</v>
      </c>
      <c r="AG622" s="1">
        <f t="shared" si="96"/>
        <v>1.8878267301114604</v>
      </c>
      <c r="AH622" s="1">
        <f t="shared" si="96"/>
        <v>2.8717997489347895</v>
      </c>
      <c r="AI622" s="1">
        <f t="shared" si="96"/>
        <v>2.8843327826546687</v>
      </c>
      <c r="AJ622" s="1">
        <f t="shared" si="96"/>
        <v>2.1985300809278603</v>
      </c>
      <c r="AK622" s="1">
        <f t="shared" si="96"/>
        <v>1.6113998288663436</v>
      </c>
      <c r="AL622" s="1">
        <f t="shared" si="96"/>
        <v>2.6081739823906789</v>
      </c>
      <c r="AM622" s="1">
        <f t="shared" si="96"/>
        <v>2.3570374587499159</v>
      </c>
      <c r="AN622" s="29">
        <f t="shared" si="96"/>
        <v>2.9630607718747259</v>
      </c>
      <c r="AO622" s="1">
        <f t="shared" si="92"/>
        <v>11171.013174486579</v>
      </c>
      <c r="AP622" s="1">
        <f t="shared" si="93"/>
        <v>16994.41171923868</v>
      </c>
      <c r="AQ622" s="29">
        <f t="shared" si="94"/>
        <v>6933.646936720279</v>
      </c>
    </row>
    <row r="623" spans="1:43" x14ac:dyDescent="0.2">
      <c r="A623" s="26"/>
      <c r="E623" s="25" t="s">
        <v>1224</v>
      </c>
      <c r="F623" s="26" t="s">
        <v>1225</v>
      </c>
      <c r="G623" s="1">
        <v>0.60136261518357503</v>
      </c>
      <c r="H623" s="1">
        <v>0.94303141308599403</v>
      </c>
      <c r="I623" s="1">
        <f>VLOOKUP(F623,'[1]SUSMB vs SHAM all proteins sum'!$B$2:$E$3214,2,FALSE)</f>
        <v>0.50446025732510902</v>
      </c>
      <c r="J623" s="29">
        <f>VLOOKUP(F623,'[1]SUSMB vs SHAM all proteins sum'!$B$2:$E$3214,3,FALSE)</f>
        <v>0.92307149345536599</v>
      </c>
      <c r="K623" s="25">
        <f>VLOOKUP($E623,[1]AllProteinsNorm!$A$1:$Q$3226,4,FALSE)</f>
        <v>923269.07088624698</v>
      </c>
      <c r="L623" s="1">
        <f>VLOOKUP($E623,[1]AllProteinsNorm!$A$1:$Q$3226,5,FALSE)</f>
        <v>1462215.4868707999</v>
      </c>
      <c r="M623" s="1">
        <f>VLOOKUP($E623,[1]AllProteinsNorm!$A$1:$Q$3226,10,FALSE)</f>
        <v>971919.09453478898</v>
      </c>
      <c r="N623" s="1">
        <f>VLOOKUP($E623,[1]AllProteinsNorm!$A$1:$Q$3226,11,FALSE)</f>
        <v>1193987.1690028401</v>
      </c>
      <c r="O623" s="1">
        <f>VLOOKUP($E623,[1]AllProteinsNorm!$A$1:$Q$3226,15,FALSE)</f>
        <v>813890.05205408204</v>
      </c>
      <c r="P623" s="1">
        <f>VLOOKUP($E623,[1]AllProteinsNorm!$A$1:$Q$3226,6,FALSE)</f>
        <v>1061299.55975236</v>
      </c>
      <c r="Q623" s="1">
        <f>VLOOKUP($E623,[1]AllProteinsNorm!$A$1:$Q$3226,8,FALSE)</f>
        <v>883316.97958593199</v>
      </c>
      <c r="R623" s="1">
        <f>VLOOKUP($E623,[1]AllProteinsNorm!$A$1:$Q$3226,13,FALSE)</f>
        <v>991514.44597446197</v>
      </c>
      <c r="S623" s="1">
        <f>VLOOKUP($E623,[1]AllProteinsNorm!$A$1:$Q$3226,16,FALSE)</f>
        <v>1023855.190998</v>
      </c>
      <c r="T623" s="1">
        <f>VLOOKUP($E623,[1]AllProteinsNorm!$A$1:$Q$3226,17,FALSE)</f>
        <v>999249.25645908201</v>
      </c>
      <c r="U623" s="1">
        <f>VLOOKUP($E623,[1]AllProteinsNorm!$A$1:$Q$3226,3,FALSE)</f>
        <v>843390.89766370796</v>
      </c>
      <c r="V623" s="1">
        <f>VLOOKUP($E623,[1]AllProteinsNorm!$A$1:$Q$3226,7,FALSE)</f>
        <v>922442.04179733002</v>
      </c>
      <c r="W623" s="1">
        <f>VLOOKUP($E623,[1]AllProteinsNorm!$A$1:$Q$3226,9,FALSE)</f>
        <v>1106012.6782774499</v>
      </c>
      <c r="X623" s="1">
        <f>VLOOKUP($E623,[1]AllProteinsNorm!$A$1:$Q$3226,12,FALSE)</f>
        <v>935188.91948907205</v>
      </c>
      <c r="Y623" s="29">
        <f>VLOOKUP($E623,[1]AllProteinsNorm!$A$1:$Q$3226,14,FALSE)</f>
        <v>1061901.9566359301</v>
      </c>
      <c r="Z623" s="25">
        <f t="shared" si="96"/>
        <v>0.8604107526527176</v>
      </c>
      <c r="AA623" s="1">
        <f t="shared" si="96"/>
        <v>1.3626644358305078</v>
      </c>
      <c r="AB623" s="1">
        <f t="shared" si="96"/>
        <v>0.9057485688798268</v>
      </c>
      <c r="AC623" s="1">
        <f t="shared" si="96"/>
        <v>1.1126977293339808</v>
      </c>
      <c r="AD623" s="1">
        <f t="shared" si="96"/>
        <v>0.75847851330296689</v>
      </c>
      <c r="AE623" s="1">
        <f t="shared" si="96"/>
        <v>0.98904380292950655</v>
      </c>
      <c r="AF623" s="1">
        <f t="shared" si="96"/>
        <v>0.82317869319170112</v>
      </c>
      <c r="AG623" s="1">
        <f t="shared" si="96"/>
        <v>0.92400982295229295</v>
      </c>
      <c r="AH623" s="1">
        <f t="shared" si="96"/>
        <v>0.95414873439697223</v>
      </c>
      <c r="AI623" s="1">
        <f t="shared" si="96"/>
        <v>0.93121802944437204</v>
      </c>
      <c r="AJ623" s="1">
        <f t="shared" si="96"/>
        <v>0.78597087232946916</v>
      </c>
      <c r="AK623" s="1">
        <f t="shared" si="96"/>
        <v>0.85964002963891872</v>
      </c>
      <c r="AL623" s="1">
        <f t="shared" si="96"/>
        <v>1.0307127477439297</v>
      </c>
      <c r="AM623" s="1">
        <f t="shared" si="96"/>
        <v>0.87151907007747265</v>
      </c>
      <c r="AN623" s="29">
        <f t="shared" si="96"/>
        <v>0.98960518722400115</v>
      </c>
      <c r="AO623" s="1">
        <f t="shared" si="92"/>
        <v>230608.43012036593</v>
      </c>
      <c r="AP623" s="1">
        <f t="shared" si="93"/>
        <v>59467.388829552729</v>
      </c>
      <c r="AQ623" s="29">
        <f t="shared" si="94"/>
        <v>96309.018928546822</v>
      </c>
    </row>
    <row r="624" spans="1:43" x14ac:dyDescent="0.2">
      <c r="A624" s="26"/>
      <c r="E624" s="25" t="s">
        <v>1226</v>
      </c>
      <c r="F624" s="26" t="s">
        <v>1227</v>
      </c>
      <c r="G624" s="43">
        <v>4.2851018569844003E-2</v>
      </c>
      <c r="H624" s="1">
        <v>1.3491813979787901</v>
      </c>
      <c r="I624" s="1">
        <f>VLOOKUP(F624,'[1]SUSMB vs SHAM all proteins sum'!$B$2:$E$3214,2,FALSE)</f>
        <v>0.90350478301901704</v>
      </c>
      <c r="J624" s="29">
        <f>VLOOKUP(F624,'[1]SUSMB vs SHAM all proteins sum'!$B$2:$E$3214,3,FALSE)</f>
        <v>0.98208733230281597</v>
      </c>
      <c r="K624" s="25">
        <f>VLOOKUP($E624,[1]AllProteinsNorm!$A$1:$Q$3226,4,FALSE)</f>
        <v>758531.61473287002</v>
      </c>
      <c r="L624" s="1">
        <f>VLOOKUP($E624,[1]AllProteinsNorm!$A$1:$Q$3226,5,FALSE)</f>
        <v>869905.41082972405</v>
      </c>
      <c r="M624" s="1">
        <f>VLOOKUP($E624,[1]AllProteinsNorm!$A$1:$Q$3226,10,FALSE)</f>
        <v>866670.74670333206</v>
      </c>
      <c r="N624" s="1">
        <f>VLOOKUP($E624,[1]AllProteinsNorm!$A$1:$Q$3226,11,FALSE)</f>
        <v>1039515.3011564</v>
      </c>
      <c r="O624" s="1">
        <f>VLOOKUP($E624,[1]AllProteinsNorm!$A$1:$Q$3226,15,FALSE)</f>
        <v>779366.88970749197</v>
      </c>
      <c r="P624" s="1">
        <f>VLOOKUP($E624,[1]AllProteinsNorm!$A$1:$Q$3226,6,FALSE)</f>
        <v>1121353.5966475301</v>
      </c>
      <c r="Q624" s="1">
        <f>VLOOKUP($E624,[1]AllProteinsNorm!$A$1:$Q$3226,8,FALSE)</f>
        <v>1406997.82834098</v>
      </c>
      <c r="R624" s="1">
        <f>VLOOKUP($E624,[1]AllProteinsNorm!$A$1:$Q$3226,13,FALSE)</f>
        <v>1520477.02004709</v>
      </c>
      <c r="S624" s="1">
        <f>VLOOKUP($E624,[1]AllProteinsNorm!$A$1:$Q$3226,16,FALSE)</f>
        <v>1067702.6466286399</v>
      </c>
      <c r="T624" s="1">
        <f>VLOOKUP($E624,[1]AllProteinsNorm!$A$1:$Q$3226,17,FALSE)</f>
        <v>808645.60404896201</v>
      </c>
      <c r="U624" s="1">
        <f>VLOOKUP($E624,[1]AllProteinsNorm!$A$1:$Q$3226,3,FALSE)</f>
        <v>571701.50957466604</v>
      </c>
      <c r="V624" s="1">
        <f>VLOOKUP($E624,[1]AllProteinsNorm!$A$1:$Q$3226,7,FALSE)</f>
        <v>1124300.94622775</v>
      </c>
      <c r="W624" s="1">
        <f>VLOOKUP($E624,[1]AllProteinsNorm!$A$1:$Q$3226,9,FALSE)</f>
        <v>807082.53850102401</v>
      </c>
      <c r="X624" s="1">
        <f>VLOOKUP($E624,[1]AllProteinsNorm!$A$1:$Q$3226,12,FALSE)</f>
        <v>714009.062703214</v>
      </c>
      <c r="Y624" s="29">
        <f>VLOOKUP($E624,[1]AllProteinsNorm!$A$1:$Q$3226,14,FALSE)</f>
        <v>1142745.8417275201</v>
      </c>
      <c r="Z624" s="25">
        <f t="shared" si="96"/>
        <v>0.87915319833353556</v>
      </c>
      <c r="AA624" s="1">
        <f t="shared" si="96"/>
        <v>1.0082376387804621</v>
      </c>
      <c r="AB624" s="1">
        <f t="shared" si="96"/>
        <v>1.0044885988498671</v>
      </c>
      <c r="AC624" s="1">
        <f t="shared" si="96"/>
        <v>1.2048188684266519</v>
      </c>
      <c r="AD624" s="1">
        <f t="shared" si="96"/>
        <v>0.90330169560948403</v>
      </c>
      <c r="AE624" s="1">
        <f t="shared" si="96"/>
        <v>1.2996710773916398</v>
      </c>
      <c r="AF624" s="1">
        <f t="shared" si="96"/>
        <v>1.6307384119644512</v>
      </c>
      <c r="AG624" s="1">
        <f t="shared" si="96"/>
        <v>1.7622630477146237</v>
      </c>
      <c r="AH624" s="1">
        <f t="shared" si="96"/>
        <v>1.2374885613479931</v>
      </c>
      <c r="AI624" s="1">
        <f t="shared" si="96"/>
        <v>0.93723630671394309</v>
      </c>
      <c r="AJ624" s="1">
        <f t="shared" si="96"/>
        <v>0.66261339787621365</v>
      </c>
      <c r="AK624" s="1">
        <f t="shared" si="96"/>
        <v>1.3030871140600255</v>
      </c>
      <c r="AL624" s="1">
        <f t="shared" si="96"/>
        <v>0.93542468271702039</v>
      </c>
      <c r="AM624" s="1">
        <f t="shared" si="96"/>
        <v>0.82755067675817851</v>
      </c>
      <c r="AN624" s="29">
        <f t="shared" si="96"/>
        <v>1.3244651140755705</v>
      </c>
      <c r="AO624" s="1">
        <f t="shared" si="92"/>
        <v>99122.900729394387</v>
      </c>
      <c r="AP624" s="1">
        <f t="shared" si="93"/>
        <v>253487.68240007799</v>
      </c>
      <c r="AQ624" s="29">
        <f t="shared" si="94"/>
        <v>226412.75122254115</v>
      </c>
    </row>
    <row r="625" spans="1:43" x14ac:dyDescent="0.2">
      <c r="A625" s="26"/>
      <c r="E625" s="25" t="s">
        <v>1228</v>
      </c>
      <c r="F625" s="26" t="s">
        <v>1229</v>
      </c>
      <c r="G625" s="1">
        <v>0.53940450717622301</v>
      </c>
      <c r="H625" s="1">
        <v>0.86301472036068805</v>
      </c>
      <c r="I625" s="1">
        <f>VLOOKUP(F625,'[1]SUSMB vs SHAM all proteins sum'!$B$2:$E$3214,2,FALSE)</f>
        <v>0.40821352790354298</v>
      </c>
      <c r="J625" s="29">
        <f>VLOOKUP(F625,'[1]SUSMB vs SHAM all proteins sum'!$B$2:$E$3214,3,FALSE)</f>
        <v>0.78228785145695801</v>
      </c>
      <c r="K625" s="25">
        <f>VLOOKUP($E625,[1]AllProteinsNorm!$A$1:$Q$3226,4,FALSE)</f>
        <v>199836.66009621701</v>
      </c>
      <c r="L625" s="1">
        <f>VLOOKUP($E625,[1]AllProteinsNorm!$A$1:$Q$3226,5,FALSE)</f>
        <v>205608.46435812599</v>
      </c>
      <c r="M625" s="1">
        <f>VLOOKUP($E625,[1]AllProteinsNorm!$A$1:$Q$3226,10,FALSE)</f>
        <v>227778.24555378201</v>
      </c>
      <c r="N625" s="1">
        <f>VLOOKUP($E625,[1]AllProteinsNorm!$A$1:$Q$3226,11,FALSE)</f>
        <v>200569.828831908</v>
      </c>
      <c r="O625" s="1">
        <f>VLOOKUP($E625,[1]AllProteinsNorm!$A$1:$Q$3226,15,FALSE)</f>
        <v>231476.92094438401</v>
      </c>
      <c r="P625" s="1">
        <f>VLOOKUP($E625,[1]AllProteinsNorm!$A$1:$Q$3226,6,FALSE)</f>
        <v>212913.801597599</v>
      </c>
      <c r="Q625" s="1">
        <f>VLOOKUP($E625,[1]AllProteinsNorm!$A$1:$Q$3226,8,FALSE)</f>
        <v>273914.31028894702</v>
      </c>
      <c r="R625" s="1">
        <f>VLOOKUP($E625,[1]AllProteinsNorm!$A$1:$Q$3226,13,FALSE)</f>
        <v>75444.173505417901</v>
      </c>
      <c r="S625" s="1">
        <f>VLOOKUP($E625,[1]AllProteinsNorm!$A$1:$Q$3226,16,FALSE)</f>
        <v>229400.96190922699</v>
      </c>
      <c r="T625" s="1">
        <f>VLOOKUP($E625,[1]AllProteinsNorm!$A$1:$Q$3226,17,FALSE)</f>
        <v>206088.25293655001</v>
      </c>
      <c r="U625" s="1">
        <f>VLOOKUP($E625,[1]AllProteinsNorm!$A$1:$Q$3226,3,FALSE)</f>
        <v>170018.438694482</v>
      </c>
      <c r="V625" s="1">
        <f>VLOOKUP($E625,[1]AllProteinsNorm!$A$1:$Q$3226,7,FALSE)</f>
        <v>246831.149863839</v>
      </c>
      <c r="W625" s="1">
        <f>VLOOKUP($E625,[1]AllProteinsNorm!$A$1:$Q$3226,9,FALSE)</f>
        <v>241282.41856587899</v>
      </c>
      <c r="X625" s="1">
        <f>VLOOKUP($E625,[1]AllProteinsNorm!$A$1:$Q$3226,12,FALSE)</f>
        <v>56146.110714585899</v>
      </c>
      <c r="Y625" s="29">
        <f>VLOOKUP($E625,[1]AllProteinsNorm!$A$1:$Q$3226,14,FALSE)</f>
        <v>223920.203764723</v>
      </c>
      <c r="Z625" s="25">
        <f t="shared" si="96"/>
        <v>0.93796238336553905</v>
      </c>
      <c r="AA625" s="1">
        <f t="shared" si="96"/>
        <v>0.96505318481915081</v>
      </c>
      <c r="AB625" s="1">
        <f t="shared" si="96"/>
        <v>1.069110272237235</v>
      </c>
      <c r="AC625" s="1">
        <f t="shared" si="96"/>
        <v>0.94140361729332145</v>
      </c>
      <c r="AD625" s="1">
        <f t="shared" si="96"/>
        <v>1.0864705422847536</v>
      </c>
      <c r="AE625" s="1">
        <f t="shared" si="96"/>
        <v>0.99934184599436249</v>
      </c>
      <c r="AF625" s="1">
        <f t="shared" si="96"/>
        <v>1.2856565917026761</v>
      </c>
      <c r="AG625" s="1">
        <f t="shared" si="96"/>
        <v>0.35410818394439636</v>
      </c>
      <c r="AH625" s="1">
        <f t="shared" si="96"/>
        <v>1.0767267270936491</v>
      </c>
      <c r="AI625" s="1">
        <f t="shared" si="96"/>
        <v>0.96730514218429831</v>
      </c>
      <c r="AJ625" s="1">
        <f t="shared" si="96"/>
        <v>0.79800623117491232</v>
      </c>
      <c r="AK625" s="1">
        <f t="shared" si="96"/>
        <v>1.1585378453766788</v>
      </c>
      <c r="AL625" s="1">
        <f t="shared" si="96"/>
        <v>1.1324940692728163</v>
      </c>
      <c r="AM625" s="1">
        <f t="shared" si="96"/>
        <v>0.26352992387484037</v>
      </c>
      <c r="AN625" s="29">
        <f t="shared" si="96"/>
        <v>1.051001992856228</v>
      </c>
      <c r="AO625" s="1">
        <f t="shared" si="92"/>
        <v>13727.316038679903</v>
      </c>
      <c r="AP625" s="1">
        <f t="shared" si="93"/>
        <v>66399.889547666447</v>
      </c>
      <c r="AQ625" s="29">
        <f t="shared" si="94"/>
        <v>71131.591882504188</v>
      </c>
    </row>
    <row r="626" spans="1:43" x14ac:dyDescent="0.2">
      <c r="A626" s="26"/>
      <c r="E626" s="25" t="s">
        <v>1230</v>
      </c>
      <c r="F626" s="26" t="s">
        <v>1231</v>
      </c>
      <c r="G626" s="1">
        <v>0.90904506208575497</v>
      </c>
      <c r="H626" s="1">
        <v>1.0288314891672501</v>
      </c>
      <c r="I626" s="1">
        <f>VLOOKUP(F626,'[1]SUSMB vs SHAM all proteins sum'!$B$2:$E$3214,2,FALSE)</f>
        <v>0.52465305452379296</v>
      </c>
      <c r="J626" s="29">
        <f>VLOOKUP(F626,'[1]SUSMB vs SHAM all proteins sum'!$B$2:$E$3214,3,FALSE)</f>
        <v>1.1803244996542901</v>
      </c>
      <c r="K626" s="25">
        <f>VLOOKUP($E626,[1]AllProteinsNorm!$A$1:$Q$3226,4,FALSE)</f>
        <v>224764.342414235</v>
      </c>
      <c r="L626" s="1">
        <f>VLOOKUP($E626,[1]AllProteinsNorm!$A$1:$Q$3226,5,FALSE)</f>
        <v>182066.42821019801</v>
      </c>
      <c r="M626" s="1">
        <f>VLOOKUP($E626,[1]AllProteinsNorm!$A$1:$Q$3226,10,FALSE)</f>
        <v>115058.21707057201</v>
      </c>
      <c r="N626" s="1">
        <f>VLOOKUP($E626,[1]AllProteinsNorm!$A$1:$Q$3226,11,FALSE)</f>
        <v>74224.322518550296</v>
      </c>
      <c r="O626" s="1">
        <f>VLOOKUP($E626,[1]AllProteinsNorm!$A$1:$Q$3226,15,FALSE)</f>
        <v>223510.77781715101</v>
      </c>
      <c r="P626" s="1">
        <f>VLOOKUP($E626,[1]AllProteinsNorm!$A$1:$Q$3226,6,FALSE)</f>
        <v>151501.37069240201</v>
      </c>
      <c r="Q626" s="1">
        <f>VLOOKUP($E626,[1]AllProteinsNorm!$A$1:$Q$3226,8,FALSE)</f>
        <v>160965.205688644</v>
      </c>
      <c r="R626" s="1">
        <f>VLOOKUP($E626,[1]AllProteinsNorm!$A$1:$Q$3226,13,FALSE)</f>
        <v>228956.64585503499</v>
      </c>
      <c r="S626" s="1">
        <f>VLOOKUP($E626,[1]AllProteinsNorm!$A$1:$Q$3226,16,FALSE)</f>
        <v>132285.87164713</v>
      </c>
      <c r="T626" s="1">
        <f>VLOOKUP($E626,[1]AllProteinsNorm!$A$1:$Q$3226,17,FALSE)</f>
        <v>121906.142934309</v>
      </c>
      <c r="U626" s="1">
        <f>VLOOKUP($E626,[1]AllProteinsNorm!$A$1:$Q$3226,3,FALSE)</f>
        <v>264167.45230480301</v>
      </c>
      <c r="V626" s="1">
        <f>VLOOKUP($E626,[1]AllProteinsNorm!$A$1:$Q$3226,7,FALSE)</f>
        <v>119981.69748818901</v>
      </c>
      <c r="W626" s="1">
        <f>VLOOKUP($E626,[1]AllProteinsNorm!$A$1:$Q$3226,9,FALSE)</f>
        <v>188173.24255626899</v>
      </c>
      <c r="X626" s="1">
        <f>VLOOKUP($E626,[1]AllProteinsNorm!$A$1:$Q$3226,12,FALSE)</f>
        <v>169118.001779618</v>
      </c>
      <c r="Y626" s="29">
        <f>VLOOKUP($E626,[1]AllProteinsNorm!$A$1:$Q$3226,14,FALSE)</f>
        <v>177412.71013158001</v>
      </c>
      <c r="Z626" s="25">
        <f t="shared" si="96"/>
        <v>1.3711428549780156</v>
      </c>
      <c r="AA626" s="1">
        <f t="shared" si="96"/>
        <v>1.1106703113597187</v>
      </c>
      <c r="AB626" s="1">
        <f t="shared" si="96"/>
        <v>0.70189626409723982</v>
      </c>
      <c r="AC626" s="1">
        <f t="shared" si="96"/>
        <v>0.45279490685106344</v>
      </c>
      <c r="AD626" s="1">
        <f t="shared" si="96"/>
        <v>1.3634956627139625</v>
      </c>
      <c r="AE626" s="1">
        <f t="shared" si="96"/>
        <v>0.92421253172543516</v>
      </c>
      <c r="AF626" s="1">
        <f t="shared" si="96"/>
        <v>0.98194530907084332</v>
      </c>
      <c r="AG626" s="1">
        <f t="shared" si="96"/>
        <v>1.3967174049578286</v>
      </c>
      <c r="AH626" s="1">
        <f t="shared" si="96"/>
        <v>0.80699111689707959</v>
      </c>
      <c r="AI626" s="1">
        <f t="shared" si="96"/>
        <v>0.74367106039556707</v>
      </c>
      <c r="AJ626" s="1">
        <f t="shared" si="96"/>
        <v>1.6115159142010616</v>
      </c>
      <c r="AK626" s="1">
        <f t="shared" si="96"/>
        <v>0.73193125507369194</v>
      </c>
      <c r="AL626" s="1">
        <f t="shared" si="96"/>
        <v>1.1479240624100551</v>
      </c>
      <c r="AM626" s="1">
        <f t="shared" si="96"/>
        <v>1.031680280321887</v>
      </c>
      <c r="AN626" s="29">
        <f t="shared" si="96"/>
        <v>1.0822809671067979</v>
      </c>
      <c r="AO626" s="1">
        <f t="shared" si="92"/>
        <v>60025.287896541937</v>
      </c>
      <c r="AP626" s="1">
        <f t="shared" si="93"/>
        <v>37532.777559283932</v>
      </c>
      <c r="AQ626" s="29">
        <f t="shared" si="94"/>
        <v>46491.252088634057</v>
      </c>
    </row>
    <row r="627" spans="1:43" x14ac:dyDescent="0.2">
      <c r="A627" s="26"/>
      <c r="E627" s="25" t="s">
        <v>1232</v>
      </c>
      <c r="F627" s="26" t="s">
        <v>1233</v>
      </c>
      <c r="G627" s="1">
        <v>0.78038588900780703</v>
      </c>
      <c r="H627" s="1">
        <v>0.89220749148351797</v>
      </c>
      <c r="I627" s="1">
        <f>VLOOKUP(F627,'[1]SUSMB vs SHAM all proteins sum'!$B$2:$E$3214,2,FALSE)</f>
        <v>0.89583580002823704</v>
      </c>
      <c r="J627" s="29">
        <f>VLOOKUP(F627,'[1]SUSMB vs SHAM all proteins sum'!$B$2:$E$3214,3,FALSE)</f>
        <v>0.95359106832523599</v>
      </c>
      <c r="K627" s="25">
        <f>VLOOKUP($E627,[1]AllProteinsNorm!$A$1:$Q$3226,4,FALSE)</f>
        <v>37902.409399068398</v>
      </c>
      <c r="L627" s="1">
        <f>VLOOKUP($E627,[1]AllProteinsNorm!$A$1:$Q$3226,5,FALSE)</f>
        <v>22527.1151085846</v>
      </c>
      <c r="M627" s="1">
        <f>VLOOKUP($E627,[1]AllProteinsNorm!$A$1:$Q$3226,10,FALSE)</f>
        <v>99793.978788843902</v>
      </c>
      <c r="N627" s="1">
        <f>VLOOKUP($E627,[1]AllProteinsNorm!$A$1:$Q$3226,11,FALSE)</f>
        <v>75223.089112406698</v>
      </c>
      <c r="O627" s="1">
        <f>VLOOKUP($E627,[1]AllProteinsNorm!$A$1:$Q$3226,15,FALSE)</f>
        <v>30634.445945592801</v>
      </c>
      <c r="P627" s="1">
        <f>VLOOKUP($E627,[1]AllProteinsNorm!$A$1:$Q$3226,6,FALSE)</f>
        <v>58535.748445566998</v>
      </c>
      <c r="Q627" s="1">
        <f>VLOOKUP($E627,[1]AllProteinsNorm!$A$1:$Q$3226,8,FALSE)</f>
        <v>49992.738646392398</v>
      </c>
      <c r="R627" s="1">
        <f>VLOOKUP($E627,[1]AllProteinsNorm!$A$1:$Q$3226,13,FALSE)</f>
        <v>53900.519196059198</v>
      </c>
      <c r="S627" s="1">
        <f>VLOOKUP($E627,[1]AllProteinsNorm!$A$1:$Q$3226,16,FALSE)</f>
        <v>13291.6943221724</v>
      </c>
      <c r="T627" s="1">
        <f>VLOOKUP($E627,[1]AllProteinsNorm!$A$1:$Q$3226,17,FALSE)</f>
        <v>52949.987143308303</v>
      </c>
      <c r="U627" s="1">
        <f>VLOOKUP($E627,[1]AllProteinsNorm!$A$1:$Q$3226,3,FALSE)</f>
        <v>19325.6972478428</v>
      </c>
      <c r="V627" s="1">
        <f>VLOOKUP($E627,[1]AllProteinsNorm!$A$1:$Q$3226,7,FALSE)</f>
        <v>52053.903302294799</v>
      </c>
      <c r="W627" s="1">
        <f>VLOOKUP($E627,[1]AllProteinsNorm!$A$1:$Q$3226,9,FALSE)</f>
        <v>41523.178924333202</v>
      </c>
      <c r="X627" s="1">
        <f>VLOOKUP($E627,[1]AllProteinsNorm!$A$1:$Q$3226,12,FALSE)</f>
        <v>61852.383038906897</v>
      </c>
      <c r="Y627" s="29">
        <f>VLOOKUP($E627,[1]AllProteinsNorm!$A$1:$Q$3226,14,FALSE)</f>
        <v>59925.725174738298</v>
      </c>
      <c r="Z627" s="25">
        <f t="shared" si="96"/>
        <v>0.71223431841414242</v>
      </c>
      <c r="AA627" s="1">
        <f t="shared" si="96"/>
        <v>0.42331304868428871</v>
      </c>
      <c r="AB627" s="1">
        <f t="shared" si="96"/>
        <v>1.8752553621631931</v>
      </c>
      <c r="AC627" s="1">
        <f t="shared" si="96"/>
        <v>1.4135371986219467</v>
      </c>
      <c r="AD627" s="1">
        <f t="shared" si="96"/>
        <v>0.57566007211643022</v>
      </c>
      <c r="AE627" s="1">
        <f t="shared" si="96"/>
        <v>1.0999609143057494</v>
      </c>
      <c r="AF627" s="1">
        <f t="shared" si="96"/>
        <v>0.93942693089967044</v>
      </c>
      <c r="AG627" s="1">
        <f t="shared" si="96"/>
        <v>1.01285908100389</v>
      </c>
      <c r="AH627" s="1">
        <f t="shared" si="96"/>
        <v>0.24976778511484998</v>
      </c>
      <c r="AI627" s="1">
        <f t="shared" si="96"/>
        <v>0.9949973788204276</v>
      </c>
      <c r="AJ627" s="1">
        <f t="shared" si="96"/>
        <v>0.3631543489035739</v>
      </c>
      <c r="AK627" s="1">
        <f t="shared" si="96"/>
        <v>0.97815882755508599</v>
      </c>
      <c r="AL627" s="1">
        <f t="shared" si="96"/>
        <v>0.78027316754928633</v>
      </c>
      <c r="AM627" s="1">
        <f t="shared" si="96"/>
        <v>1.1622846825428756</v>
      </c>
      <c r="AN627" s="29">
        <f t="shared" si="96"/>
        <v>1.1260803390074723</v>
      </c>
      <c r="AO627" s="1">
        <f t="shared" si="92"/>
        <v>29462.04465247913</v>
      </c>
      <c r="AP627" s="1">
        <f t="shared" si="93"/>
        <v>16451.670565342902</v>
      </c>
      <c r="AQ627" s="29">
        <f t="shared" si="94"/>
        <v>15550.252905953805</v>
      </c>
    </row>
    <row r="628" spans="1:43" x14ac:dyDescent="0.2">
      <c r="A628" s="26"/>
      <c r="E628" s="25" t="s">
        <v>1234</v>
      </c>
      <c r="F628" s="26" t="s">
        <v>1235</v>
      </c>
      <c r="G628" s="1">
        <v>0.71593132421597505</v>
      </c>
      <c r="H628" s="1">
        <v>0.95557571804421104</v>
      </c>
      <c r="I628" s="1">
        <f>VLOOKUP(F628,'[1]SUSMB vs SHAM all proteins sum'!$B$2:$E$3214,2,FALSE)</f>
        <v>0.62114856298385801</v>
      </c>
      <c r="J628" s="29">
        <f>VLOOKUP(F628,'[1]SUSMB vs SHAM all proteins sum'!$B$2:$E$3214,3,FALSE)</f>
        <v>0.92871941174836703</v>
      </c>
      <c r="K628" s="25">
        <f>VLOOKUP($E628,[1]AllProteinsNorm!$A$1:$Q$3226,4,FALSE)</f>
        <v>609119.59347289999</v>
      </c>
      <c r="L628" s="1">
        <f>VLOOKUP($E628,[1]AllProteinsNorm!$A$1:$Q$3226,5,FALSE)</f>
        <v>991635.33080736699</v>
      </c>
      <c r="M628" s="1">
        <f>VLOOKUP($E628,[1]AllProteinsNorm!$A$1:$Q$3226,10,FALSE)</f>
        <v>781706.16669155401</v>
      </c>
      <c r="N628" s="1">
        <f>VLOOKUP($E628,[1]AllProteinsNorm!$A$1:$Q$3226,11,FALSE)</f>
        <v>882868.14559373795</v>
      </c>
      <c r="O628" s="1">
        <f>VLOOKUP($E628,[1]AllProteinsNorm!$A$1:$Q$3226,15,FALSE)</f>
        <v>636071.71419452096</v>
      </c>
      <c r="P628" s="1">
        <f>VLOOKUP($E628,[1]AllProteinsNorm!$A$1:$Q$3226,6,FALSE)</f>
        <v>805190.050679432</v>
      </c>
      <c r="Q628" s="1">
        <f>VLOOKUP($E628,[1]AllProteinsNorm!$A$1:$Q$3226,8,FALSE)</f>
        <v>607073.027350127</v>
      </c>
      <c r="R628" s="1">
        <f>VLOOKUP($E628,[1]AllProteinsNorm!$A$1:$Q$3226,13,FALSE)</f>
        <v>782500.73713776795</v>
      </c>
      <c r="S628" s="1">
        <f>VLOOKUP($E628,[1]AllProteinsNorm!$A$1:$Q$3226,16,FALSE)</f>
        <v>892676.14801007102</v>
      </c>
      <c r="T628" s="1">
        <f>VLOOKUP($E628,[1]AllProteinsNorm!$A$1:$Q$3226,17,FALSE)</f>
        <v>618739.06111628294</v>
      </c>
      <c r="U628" s="1">
        <f>VLOOKUP($E628,[1]AllProteinsNorm!$A$1:$Q$3226,3,FALSE)</f>
        <v>623273.61053298705</v>
      </c>
      <c r="V628" s="1">
        <f>VLOOKUP($E628,[1]AllProteinsNorm!$A$1:$Q$3226,7,FALSE)</f>
        <v>622279.51389396098</v>
      </c>
      <c r="W628" s="1">
        <f>VLOOKUP($E628,[1]AllProteinsNorm!$A$1:$Q$3226,9,FALSE)</f>
        <v>918192.43550289201</v>
      </c>
      <c r="X628" s="1">
        <f>VLOOKUP($E628,[1]AllProteinsNorm!$A$1:$Q$3226,12,FALSE)</f>
        <v>551001.435427472</v>
      </c>
      <c r="Y628" s="29">
        <f>VLOOKUP($E628,[1]AllProteinsNorm!$A$1:$Q$3226,14,FALSE)</f>
        <v>933623.90226847201</v>
      </c>
      <c r="Z628" s="25">
        <f t="shared" si="96"/>
        <v>0.78064213491595869</v>
      </c>
      <c r="AA628" s="1">
        <f t="shared" si="96"/>
        <v>1.2708708273295704</v>
      </c>
      <c r="AB628" s="1">
        <f t="shared" si="96"/>
        <v>1.0018275185728607</v>
      </c>
      <c r="AC628" s="1">
        <f t="shared" si="96"/>
        <v>1.1314757913073963</v>
      </c>
      <c r="AD628" s="1">
        <f t="shared" si="96"/>
        <v>0.815183727874214</v>
      </c>
      <c r="AE628" s="1">
        <f t="shared" si="96"/>
        <v>1.0319242508547641</v>
      </c>
      <c r="AF628" s="1">
        <f t="shared" si="96"/>
        <v>0.7780192743735499</v>
      </c>
      <c r="AG628" s="1">
        <f t="shared" si="96"/>
        <v>1.0028458328351504</v>
      </c>
      <c r="AH628" s="1">
        <f t="shared" si="96"/>
        <v>1.1440456380626014</v>
      </c>
      <c r="AI628" s="1">
        <f t="shared" si="96"/>
        <v>0.79297035721967868</v>
      </c>
      <c r="AJ628" s="1">
        <f t="shared" si="96"/>
        <v>0.79878179453916343</v>
      </c>
      <c r="AK628" s="1">
        <f t="shared" si="96"/>
        <v>0.79750776932159084</v>
      </c>
      <c r="AL628" s="1">
        <f t="shared" si="96"/>
        <v>1.1767470802046218</v>
      </c>
      <c r="AM628" s="1">
        <f t="shared" si="96"/>
        <v>0.70615843178092808</v>
      </c>
      <c r="AN628" s="29">
        <f t="shared" si="96"/>
        <v>1.1965239077600844</v>
      </c>
      <c r="AO628" s="1">
        <f t="shared" si="92"/>
        <v>145113.30186153302</v>
      </c>
      <c r="AP628" s="1">
        <f t="shared" si="93"/>
        <v>111114.55424435645</v>
      </c>
      <c r="AQ628" s="29">
        <f t="shared" si="94"/>
        <v>162427.37885914007</v>
      </c>
    </row>
    <row r="629" spans="1:43" x14ac:dyDescent="0.2">
      <c r="A629" s="26"/>
      <c r="E629" s="25" t="s">
        <v>1236</v>
      </c>
      <c r="F629" s="26" t="s">
        <v>1237</v>
      </c>
      <c r="G629" s="1">
        <v>0.67513992942670797</v>
      </c>
      <c r="H629" s="1">
        <v>1.05086129836676</v>
      </c>
      <c r="I629" s="1">
        <f>VLOOKUP(F629,'[1]SUSMB vs SHAM all proteins sum'!$B$2:$E$3214,2,FALSE)</f>
        <v>0.34642715201011898</v>
      </c>
      <c r="J629" s="29">
        <f>VLOOKUP(F629,'[1]SUSMB vs SHAM all proteins sum'!$B$2:$E$3214,3,FALSE)</f>
        <v>1.14861184372162</v>
      </c>
      <c r="K629" s="25">
        <f>VLOOKUP($E629,[1]AllProteinsNorm!$A$1:$Q$3226,4,FALSE)</f>
        <v>224225.81375434101</v>
      </c>
      <c r="L629" s="1">
        <f>VLOOKUP($E629,[1]AllProteinsNorm!$A$1:$Q$3226,5,FALSE)</f>
        <v>234014.624827661</v>
      </c>
      <c r="M629" s="1">
        <f>VLOOKUP($E629,[1]AllProteinsNorm!$A$1:$Q$3226,10,FALSE)</f>
        <v>293522.37712522002</v>
      </c>
      <c r="N629" s="1">
        <f>VLOOKUP($E629,[1]AllProteinsNorm!$A$1:$Q$3226,11,FALSE)</f>
        <v>277073.65522550797</v>
      </c>
      <c r="O629" s="1">
        <f>VLOOKUP($E629,[1]AllProteinsNorm!$A$1:$Q$3226,15,FALSE)</f>
        <v>372491.20829919702</v>
      </c>
      <c r="P629" s="1">
        <f>VLOOKUP($E629,[1]AllProteinsNorm!$A$1:$Q$3226,6,FALSE)</f>
        <v>291057.73766628501</v>
      </c>
      <c r="Q629" s="1">
        <f>VLOOKUP($E629,[1]AllProteinsNorm!$A$1:$Q$3226,8,FALSE)</f>
        <v>273076.55330927798</v>
      </c>
      <c r="R629" s="1">
        <f>VLOOKUP($E629,[1]AllProteinsNorm!$A$1:$Q$3226,13,FALSE)</f>
        <v>363405.38117577502</v>
      </c>
      <c r="S629" s="1">
        <f>VLOOKUP($E629,[1]AllProteinsNorm!$A$1:$Q$3226,16,FALSE)</f>
        <v>297757.57334938698</v>
      </c>
      <c r="T629" s="1">
        <f>VLOOKUP($E629,[1]AllProteinsNorm!$A$1:$Q$3226,17,FALSE)</f>
        <v>236859.246067381</v>
      </c>
      <c r="U629" s="1">
        <f>VLOOKUP($E629,[1]AllProteinsNorm!$A$1:$Q$3226,3,FALSE)</f>
        <v>383314.79930224101</v>
      </c>
      <c r="V629" s="1">
        <f>VLOOKUP($E629,[1]AllProteinsNorm!$A$1:$Q$3226,7,FALSE)</f>
        <v>291548.36379482999</v>
      </c>
      <c r="W629" s="1">
        <f>VLOOKUP($E629,[1]AllProteinsNorm!$A$1:$Q$3226,9,FALSE)</f>
        <v>221788.31909779401</v>
      </c>
      <c r="X629" s="1">
        <f>VLOOKUP($E629,[1]AllProteinsNorm!$A$1:$Q$3226,12,FALSE)</f>
        <v>394986.92215250997</v>
      </c>
      <c r="Y629" s="29">
        <f>VLOOKUP($E629,[1]AllProteinsNorm!$A$1:$Q$3226,14,FALSE)</f>
        <v>324608.54967756098</v>
      </c>
      <c r="Z629" s="25">
        <f t="shared" si="96"/>
        <v>0.80004775855580057</v>
      </c>
      <c r="AA629" s="1">
        <f t="shared" si="96"/>
        <v>0.83497467543039361</v>
      </c>
      <c r="AB629" s="1">
        <f t="shared" si="96"/>
        <v>1.0473010041666371</v>
      </c>
      <c r="AC629" s="1">
        <f t="shared" si="96"/>
        <v>0.98861122680946789</v>
      </c>
      <c r="AD629" s="1">
        <f t="shared" si="96"/>
        <v>1.3290653350377011</v>
      </c>
      <c r="AE629" s="1">
        <f t="shared" si="96"/>
        <v>1.038507060053987</v>
      </c>
      <c r="AF629" s="1">
        <f t="shared" si="96"/>
        <v>0.97434938792814063</v>
      </c>
      <c r="AG629" s="1">
        <f t="shared" si="96"/>
        <v>1.2966466964206362</v>
      </c>
      <c r="AH629" s="1">
        <f t="shared" si="96"/>
        <v>1.0624123742156761</v>
      </c>
      <c r="AI629" s="1">
        <f t="shared" si="96"/>
        <v>0.84512441157661444</v>
      </c>
      <c r="AJ629" s="1">
        <f t="shared" si="96"/>
        <v>1.3676843931047493</v>
      </c>
      <c r="AK629" s="1">
        <f t="shared" si="96"/>
        <v>1.0402576360820501</v>
      </c>
      <c r="AL629" s="1">
        <f t="shared" si="96"/>
        <v>0.79135066831534018</v>
      </c>
      <c r="AM629" s="1">
        <f t="shared" si="96"/>
        <v>1.4093310508538723</v>
      </c>
      <c r="AN629" s="29">
        <f t="shared" si="96"/>
        <v>1.1582178618475591</v>
      </c>
      <c r="AO629" s="1">
        <f t="shared" si="92"/>
        <v>52860.389374613958</v>
      </c>
      <c r="AP629" s="1">
        <f t="shared" si="93"/>
        <v>41304.807124049039</v>
      </c>
      <c r="AQ629" s="29">
        <f t="shared" si="94"/>
        <v>63332.895402137627</v>
      </c>
    </row>
    <row r="630" spans="1:43" x14ac:dyDescent="0.2">
      <c r="A630" s="26"/>
      <c r="E630" s="25" t="s">
        <v>1238</v>
      </c>
      <c r="F630" s="26" t="s">
        <v>1239</v>
      </c>
      <c r="G630" s="1">
        <v>0.241735497966833</v>
      </c>
      <c r="H630" s="1">
        <v>1.07137998330295</v>
      </c>
      <c r="I630" s="1">
        <f>VLOOKUP(F630,'[1]SUSMB vs SHAM all proteins sum'!$B$2:$E$3214,2,FALSE)</f>
        <v>0.94180647011127805</v>
      </c>
      <c r="J630" s="29">
        <f>VLOOKUP(F630,'[1]SUSMB vs SHAM all proteins sum'!$B$2:$E$3214,3,FALSE)</f>
        <v>1.00615971497709</v>
      </c>
      <c r="K630" s="25">
        <f>VLOOKUP($E630,[1]AllProteinsNorm!$A$1:$Q$3226,4,FALSE)</f>
        <v>1835309.4695685499</v>
      </c>
      <c r="L630" s="1">
        <f>VLOOKUP($E630,[1]AllProteinsNorm!$A$1:$Q$3226,5,FALSE)</f>
        <v>2226792.2270376799</v>
      </c>
      <c r="M630" s="1">
        <f>VLOOKUP($E630,[1]AllProteinsNorm!$A$1:$Q$3226,10,FALSE)</f>
        <v>1727559.7230485301</v>
      </c>
      <c r="N630" s="1">
        <f>VLOOKUP($E630,[1]AllProteinsNorm!$A$1:$Q$3226,11,FALSE)</f>
        <v>1710877.5825387901</v>
      </c>
      <c r="O630" s="1">
        <f>VLOOKUP($E630,[1]AllProteinsNorm!$A$1:$Q$3226,15,FALSE)</f>
        <v>1839767.99747865</v>
      </c>
      <c r="P630" s="1">
        <f>VLOOKUP($E630,[1]AllProteinsNorm!$A$1:$Q$3226,6,FALSE)</f>
        <v>1793646.5649526201</v>
      </c>
      <c r="Q630" s="1">
        <f>VLOOKUP($E630,[1]AllProteinsNorm!$A$1:$Q$3226,8,FALSE)</f>
        <v>2017848.59816172</v>
      </c>
      <c r="R630" s="1">
        <f>VLOOKUP($E630,[1]AllProteinsNorm!$A$1:$Q$3226,13,FALSE)</f>
        <v>2023739.58287712</v>
      </c>
      <c r="S630" s="1">
        <f>VLOOKUP($E630,[1]AllProteinsNorm!$A$1:$Q$3226,16,FALSE)</f>
        <v>2076102.73720685</v>
      </c>
      <c r="T630" s="1">
        <f>VLOOKUP($E630,[1]AllProteinsNorm!$A$1:$Q$3226,17,FALSE)</f>
        <v>2062969.43768636</v>
      </c>
      <c r="U630" s="1">
        <f>VLOOKUP($E630,[1]AllProteinsNorm!$A$1:$Q$3226,3,FALSE)</f>
        <v>1794785.5597305901</v>
      </c>
      <c r="V630" s="1">
        <f>VLOOKUP($E630,[1]AllProteinsNorm!$A$1:$Q$3226,7,FALSE)</f>
        <v>1556188.13187228</v>
      </c>
      <c r="W630" s="1">
        <f>VLOOKUP($E630,[1]AllProteinsNorm!$A$1:$Q$3226,9,FALSE)</f>
        <v>2112074.8530095699</v>
      </c>
      <c r="X630" s="1">
        <f>VLOOKUP($E630,[1]AllProteinsNorm!$A$1:$Q$3226,12,FALSE)</f>
        <v>1736713.7389297399</v>
      </c>
      <c r="Y630" s="29">
        <f>VLOOKUP($E630,[1]AllProteinsNorm!$A$1:$Q$3226,14,FALSE)</f>
        <v>2236796.5352121498</v>
      </c>
      <c r="Z630" s="25">
        <f t="shared" si="96"/>
        <v>0.98246742298350598</v>
      </c>
      <c r="AA630" s="1">
        <f t="shared" si="96"/>
        <v>1.1920337453125627</v>
      </c>
      <c r="AB630" s="1">
        <f t="shared" si="96"/>
        <v>0.92478744173460192</v>
      </c>
      <c r="AC630" s="1">
        <f t="shared" si="96"/>
        <v>0.91585725319244515</v>
      </c>
      <c r="AD630" s="1">
        <f t="shared" si="96"/>
        <v>0.98485413677688372</v>
      </c>
      <c r="AE630" s="1">
        <f t="shared" si="96"/>
        <v>0.96016467393179283</v>
      </c>
      <c r="AF630" s="1">
        <f t="shared" si="96"/>
        <v>1.0801832307185066</v>
      </c>
      <c r="AG630" s="1">
        <f t="shared" si="96"/>
        <v>1.0833367591387217</v>
      </c>
      <c r="AH630" s="1">
        <f t="shared" si="96"/>
        <v>1.1113675049865659</v>
      </c>
      <c r="AI630" s="1">
        <f t="shared" si="96"/>
        <v>1.1043370618111161</v>
      </c>
      <c r="AJ630" s="1">
        <f t="shared" si="96"/>
        <v>0.96077439413585564</v>
      </c>
      <c r="AK630" s="1">
        <f t="shared" si="96"/>
        <v>0.83304977659026336</v>
      </c>
      <c r="AL630" s="1">
        <f t="shared" si="96"/>
        <v>1.13062389334938</v>
      </c>
      <c r="AM630" s="1">
        <f t="shared" si="96"/>
        <v>0.92968771743299772</v>
      </c>
      <c r="AN630" s="29">
        <f t="shared" si="96"/>
        <v>1.1973891946435222</v>
      </c>
      <c r="AO630" s="1">
        <f t="shared" si="92"/>
        <v>187087.40499467816</v>
      </c>
      <c r="AP630" s="1">
        <f t="shared" si="93"/>
        <v>103042.35074705679</v>
      </c>
      <c r="AQ630" s="29">
        <f t="shared" si="94"/>
        <v>250416.36323345566</v>
      </c>
    </row>
    <row r="631" spans="1:43" x14ac:dyDescent="0.2">
      <c r="A631" s="26"/>
      <c r="E631" s="25" t="s">
        <v>1240</v>
      </c>
      <c r="F631" s="26" t="s">
        <v>1241</v>
      </c>
      <c r="G631" s="1">
        <v>0.64713045206355402</v>
      </c>
      <c r="H631" s="1">
        <v>1.0256234384910901</v>
      </c>
      <c r="I631" s="1">
        <f>VLOOKUP(F631,'[1]SUSMB vs SHAM all proteins sum'!$B$2:$E$3214,2,FALSE)</f>
        <v>0.15594210335755601</v>
      </c>
      <c r="J631" s="29">
        <f>VLOOKUP(F631,'[1]SUSMB vs SHAM all proteins sum'!$B$2:$E$3214,3,FALSE)</f>
        <v>1.1031407967192199</v>
      </c>
      <c r="K631" s="25">
        <f>VLOOKUP($E631,[1]AllProteinsNorm!$A$1:$Q$3226,4,FALSE)</f>
        <v>434009.976359213</v>
      </c>
      <c r="L631" s="1">
        <f>VLOOKUP($E631,[1]AllProteinsNorm!$A$1:$Q$3226,5,FALSE)</f>
        <v>480107.82602845598</v>
      </c>
      <c r="M631" s="1">
        <f>VLOOKUP($E631,[1]AllProteinsNorm!$A$1:$Q$3226,10,FALSE)</f>
        <v>408417.788423447</v>
      </c>
      <c r="N631" s="1">
        <f>VLOOKUP($E631,[1]AllProteinsNorm!$A$1:$Q$3226,11,FALSE)</f>
        <v>390307.46334468899</v>
      </c>
      <c r="O631" s="1">
        <f>VLOOKUP($E631,[1]AllProteinsNorm!$A$1:$Q$3226,15,FALSE)</f>
        <v>429487.69884444203</v>
      </c>
      <c r="P631" s="1">
        <f>VLOOKUP($E631,[1]AllProteinsNorm!$A$1:$Q$3226,6,FALSE)</f>
        <v>406077.34160698397</v>
      </c>
      <c r="Q631" s="1">
        <f>VLOOKUP($E631,[1]AllProteinsNorm!$A$1:$Q$3226,8,FALSE)</f>
        <v>473995.86452287203</v>
      </c>
      <c r="R631" s="1">
        <f>VLOOKUP($E631,[1]AllProteinsNorm!$A$1:$Q$3226,13,FALSE)</f>
        <v>424684.49104665901</v>
      </c>
      <c r="S631" s="1">
        <f>VLOOKUP($E631,[1]AllProteinsNorm!$A$1:$Q$3226,16,FALSE)</f>
        <v>403594.59447633801</v>
      </c>
      <c r="T631" s="1">
        <f>VLOOKUP($E631,[1]AllProteinsNorm!$A$1:$Q$3226,17,FALSE)</f>
        <v>490733.11580166698</v>
      </c>
      <c r="U631" s="1">
        <f>VLOOKUP($E631,[1]AllProteinsNorm!$A$1:$Q$3226,3,FALSE)</f>
        <v>423666.611820905</v>
      </c>
      <c r="V631" s="1">
        <f>VLOOKUP($E631,[1]AllProteinsNorm!$A$1:$Q$3226,7,FALSE)</f>
        <v>437316.97709229798</v>
      </c>
      <c r="W631" s="1">
        <f>VLOOKUP($E631,[1]AllProteinsNorm!$A$1:$Q$3226,9,FALSE)</f>
        <v>470843.94381059398</v>
      </c>
      <c r="X631" s="1">
        <f>VLOOKUP($E631,[1]AllProteinsNorm!$A$1:$Q$3226,12,FALSE)</f>
        <v>571921.02187296597</v>
      </c>
      <c r="Y631" s="29">
        <f>VLOOKUP($E631,[1]AllProteinsNorm!$A$1:$Q$3226,14,FALSE)</f>
        <v>467112.87424296699</v>
      </c>
      <c r="Z631" s="25">
        <f t="shared" si="96"/>
        <v>1.0129387718292326</v>
      </c>
      <c r="AA631" s="1">
        <f t="shared" si="96"/>
        <v>1.1205268499182131</v>
      </c>
      <c r="AB631" s="1">
        <f t="shared" si="96"/>
        <v>0.95320899410951032</v>
      </c>
      <c r="AC631" s="1">
        <f t="shared" si="96"/>
        <v>0.91094118589783424</v>
      </c>
      <c r="AD631" s="1">
        <f t="shared" si="96"/>
        <v>1.0023841982452104</v>
      </c>
      <c r="AE631" s="1">
        <f t="shared" si="96"/>
        <v>0.94774660971068359</v>
      </c>
      <c r="AF631" s="1">
        <f t="shared" si="96"/>
        <v>1.1062621022899013</v>
      </c>
      <c r="AG631" s="1">
        <f t="shared" si="96"/>
        <v>0.99117395960429011</v>
      </c>
      <c r="AH631" s="1">
        <f t="shared" si="96"/>
        <v>0.94195210966168563</v>
      </c>
      <c r="AI631" s="1">
        <f t="shared" si="96"/>
        <v>1.1453252844230875</v>
      </c>
      <c r="AJ631" s="1">
        <f t="shared" si="96"/>
        <v>0.98879832450609506</v>
      </c>
      <c r="AK631" s="1">
        <f t="shared" si="96"/>
        <v>1.0206570028457402</v>
      </c>
      <c r="AL631" s="1">
        <f t="shared" si="96"/>
        <v>1.0989058135658938</v>
      </c>
      <c r="AM631" s="1">
        <f t="shared" si="96"/>
        <v>1.3348102786463152</v>
      </c>
      <c r="AN631" s="29">
        <f t="shared" si="96"/>
        <v>1.0901978454745946</v>
      </c>
      <c r="AO631" s="1">
        <f t="shared" si="92"/>
        <v>30188.283968894641</v>
      </c>
      <c r="AP631" s="1">
        <f t="shared" si="93"/>
        <v>35888.899860512247</v>
      </c>
      <c r="AQ631" s="29">
        <f t="shared" si="94"/>
        <v>52009.355773389165</v>
      </c>
    </row>
    <row r="632" spans="1:43" x14ac:dyDescent="0.2">
      <c r="A632" s="26"/>
      <c r="E632" s="25" t="s">
        <v>1242</v>
      </c>
      <c r="F632" s="26" t="s">
        <v>1243</v>
      </c>
      <c r="G632" s="1">
        <v>0.36495306760848001</v>
      </c>
      <c r="H632" s="1">
        <v>1.0722295581235299</v>
      </c>
      <c r="I632" s="1">
        <f>VLOOKUP(F632,'[1]SUSMB vs SHAM all proteins sum'!$B$2:$E$3214,2,FALSE)</f>
        <v>0.438628430287058</v>
      </c>
      <c r="J632" s="29">
        <f>VLOOKUP(F632,'[1]SUSMB vs SHAM all proteins sum'!$B$2:$E$3214,3,FALSE)</f>
        <v>1.0777974823701899</v>
      </c>
      <c r="K632" s="25">
        <f>VLOOKUP($E632,[1]AllProteinsNorm!$A$1:$Q$3226,4,FALSE)</f>
        <v>772962.16000489402</v>
      </c>
      <c r="L632" s="1">
        <f>VLOOKUP($E632,[1]AllProteinsNorm!$A$1:$Q$3226,5,FALSE)</f>
        <v>1019830.62788276</v>
      </c>
      <c r="M632" s="1">
        <f>VLOOKUP($E632,[1]AllProteinsNorm!$A$1:$Q$3226,10,FALSE)</f>
        <v>881250.57692105102</v>
      </c>
      <c r="N632" s="1">
        <f>VLOOKUP($E632,[1]AllProteinsNorm!$A$1:$Q$3226,11,FALSE)</f>
        <v>767307.72559497203</v>
      </c>
      <c r="O632" s="1">
        <f>VLOOKUP($E632,[1]AllProteinsNorm!$A$1:$Q$3226,15,FALSE)</f>
        <v>953513.04922834598</v>
      </c>
      <c r="P632" s="1">
        <f>VLOOKUP($E632,[1]AllProteinsNorm!$A$1:$Q$3226,6,FALSE)</f>
        <v>855178.46485302097</v>
      </c>
      <c r="Q632" s="1">
        <f>VLOOKUP($E632,[1]AllProteinsNorm!$A$1:$Q$3226,8,FALSE)</f>
        <v>966064.15860057401</v>
      </c>
      <c r="R632" s="1">
        <f>VLOOKUP($E632,[1]AllProteinsNorm!$A$1:$Q$3226,13,FALSE)</f>
        <v>828930.48076233501</v>
      </c>
      <c r="S632" s="1">
        <f>VLOOKUP($E632,[1]AllProteinsNorm!$A$1:$Q$3226,16,FALSE)</f>
        <v>999475.60462412902</v>
      </c>
      <c r="T632" s="1">
        <f>VLOOKUP($E632,[1]AllProteinsNorm!$A$1:$Q$3226,17,FALSE)</f>
        <v>1052368.28961427</v>
      </c>
      <c r="U632" s="1">
        <f>VLOOKUP($E632,[1]AllProteinsNorm!$A$1:$Q$3226,3,FALSE)</f>
        <v>812331.76027352002</v>
      </c>
      <c r="V632" s="1">
        <f>VLOOKUP($E632,[1]AllProteinsNorm!$A$1:$Q$3226,7,FALSE)</f>
        <v>795893.69621746102</v>
      </c>
      <c r="W632" s="1">
        <f>VLOOKUP($E632,[1]AllProteinsNorm!$A$1:$Q$3226,9,FALSE)</f>
        <v>1042425.6711938001</v>
      </c>
      <c r="X632" s="1">
        <f>VLOOKUP($E632,[1]AllProteinsNorm!$A$1:$Q$3226,12,FALSE)</f>
        <v>942050.74279288901</v>
      </c>
      <c r="Y632" s="29">
        <f>VLOOKUP($E632,[1]AllProteinsNorm!$A$1:$Q$3226,14,FALSE)</f>
        <v>1164286.44652441</v>
      </c>
      <c r="Z632" s="25">
        <f t="shared" si="96"/>
        <v>0.87939255395232008</v>
      </c>
      <c r="AA632" s="1">
        <f t="shared" si="96"/>
        <v>1.1602527353304593</v>
      </c>
      <c r="AB632" s="1">
        <f t="shared" si="96"/>
        <v>1.002591375890447</v>
      </c>
      <c r="AC632" s="1">
        <f t="shared" si="96"/>
        <v>0.87295955144044324</v>
      </c>
      <c r="AD632" s="1">
        <f t="shared" si="96"/>
        <v>1.0848037833863309</v>
      </c>
      <c r="AE632" s="1">
        <f t="shared" si="96"/>
        <v>0.97292935308419359</v>
      </c>
      <c r="AF632" s="1">
        <f t="shared" si="96"/>
        <v>1.0990830750475276</v>
      </c>
      <c r="AG632" s="1">
        <f t="shared" si="96"/>
        <v>0.94306724215568183</v>
      </c>
      <c r="AH632" s="1">
        <f t="shared" si="96"/>
        <v>1.1370949964198598</v>
      </c>
      <c r="AI632" s="1">
        <f t="shared" si="96"/>
        <v>1.1972705596564626</v>
      </c>
      <c r="AJ632" s="1">
        <f t="shared" si="96"/>
        <v>0.92418301734070862</v>
      </c>
      <c r="AK632" s="1">
        <f t="shared" si="96"/>
        <v>0.9054815699992268</v>
      </c>
      <c r="AL632" s="1">
        <f t="shared" si="96"/>
        <v>1.1859589262309724</v>
      </c>
      <c r="AM632" s="1">
        <f t="shared" si="96"/>
        <v>1.071763213676687</v>
      </c>
      <c r="AN632" s="29">
        <f t="shared" si="96"/>
        <v>1.3245989062837042</v>
      </c>
      <c r="AO632" s="1">
        <f t="shared" si="92"/>
        <v>99105.710564654146</v>
      </c>
      <c r="AP632" s="1">
        <f t="shared" si="93"/>
        <v>85292.013332575676</v>
      </c>
      <c r="AQ632" s="29">
        <f t="shared" si="94"/>
        <v>139438.80832094525</v>
      </c>
    </row>
    <row r="633" spans="1:43" x14ac:dyDescent="0.2">
      <c r="A633" s="26"/>
      <c r="E633" s="25" t="s">
        <v>1244</v>
      </c>
      <c r="F633" s="26" t="s">
        <v>1245</v>
      </c>
      <c r="G633" s="1">
        <v>0.546540781137832</v>
      </c>
      <c r="H633" s="43">
        <v>1.5430490861428201</v>
      </c>
      <c r="I633" s="1">
        <f>VLOOKUP(F633,'[1]SUSMB vs SHAM all proteins sum'!$B$2:$E$3214,2,FALSE)</f>
        <v>0.46052217931356498</v>
      </c>
      <c r="J633" s="29">
        <f>VLOOKUP(F633,'[1]SUSMB vs SHAM all proteins sum'!$B$2:$E$3214,3,FALSE)</f>
        <v>1.5722669568418599</v>
      </c>
      <c r="K633" s="25">
        <f>VLOOKUP($E633,[1]AllProteinsNorm!$A$1:$Q$3226,4,FALSE)</f>
        <v>51803.008965797002</v>
      </c>
      <c r="L633" s="1">
        <f>VLOOKUP($E633,[1]AllProteinsNorm!$A$1:$Q$3226,5,FALSE)</f>
        <v>36617.244857286001</v>
      </c>
      <c r="M633" s="1">
        <f>VLOOKUP($E633,[1]AllProteinsNorm!$A$1:$Q$3226,10,FALSE)</f>
        <v>67773.497567503699</v>
      </c>
      <c r="N633" s="1">
        <f>VLOOKUP($E633,[1]AllProteinsNorm!$A$1:$Q$3226,11,FALSE)</f>
        <v>15060.479518108699</v>
      </c>
      <c r="O633" s="1">
        <f>VLOOKUP($E633,[1]AllProteinsNorm!$A$1:$Q$3226,15,FALSE)</f>
        <v>4484.6377351647197</v>
      </c>
      <c r="P633" s="1">
        <f>VLOOKUP($E633,[1]AllProteinsNorm!$A$1:$Q$3226,6,FALSE)</f>
        <v>5826.18420763411</v>
      </c>
      <c r="Q633" s="1">
        <f>VLOOKUP($E633,[1]AllProteinsNorm!$A$1:$Q$3226,8,FALSE)</f>
        <v>47017.552032560103</v>
      </c>
      <c r="R633" s="1">
        <f>VLOOKUP($E633,[1]AllProteinsNorm!$A$1:$Q$3226,13,FALSE)</f>
        <v>46098.865193740501</v>
      </c>
      <c r="S633" s="1">
        <f>VLOOKUP($E633,[1]AllProteinsNorm!$A$1:$Q$3226,16,FALSE)</f>
        <v>78328.742713172396</v>
      </c>
      <c r="T633" s="1">
        <f>VLOOKUP($E633,[1]AllProteinsNorm!$A$1:$Q$3226,17,FALSE)</f>
        <v>76790.909032406096</v>
      </c>
      <c r="U633" s="1">
        <f>VLOOKUP($E633,[1]AllProteinsNorm!$A$1:$Q$3226,3,FALSE)</f>
        <v>60755.404530172898</v>
      </c>
      <c r="V633" s="1">
        <f>VLOOKUP($E633,[1]AllProteinsNorm!$A$1:$Q$3226,7,FALSE)</f>
        <v>12523.758872697599</v>
      </c>
      <c r="W633" s="1">
        <f>VLOOKUP($E633,[1]AllProteinsNorm!$A$1:$Q$3226,9,FALSE)</f>
        <v>30386.1536850923</v>
      </c>
      <c r="X633" s="1">
        <f>VLOOKUP($E633,[1]AllProteinsNorm!$A$1:$Q$3226,12,FALSE)</f>
        <v>54813.841056510602</v>
      </c>
      <c r="Y633" s="29">
        <f>VLOOKUP($E633,[1]AllProteinsNorm!$A$1:$Q$3226,14,FALSE)</f>
        <v>65828.2897327354</v>
      </c>
      <c r="Z633" s="25">
        <f t="shared" si="96"/>
        <v>1.4738631631565036</v>
      </c>
      <c r="AA633" s="1">
        <f t="shared" si="96"/>
        <v>1.0418083699938885</v>
      </c>
      <c r="AB633" s="1">
        <f t="shared" si="96"/>
        <v>1.928244391536645</v>
      </c>
      <c r="AC633" s="1">
        <f t="shared" si="96"/>
        <v>0.42849028317774118</v>
      </c>
      <c r="AD633" s="1">
        <f t="shared" si="96"/>
        <v>0.12759379213522098</v>
      </c>
      <c r="AE633" s="1">
        <f t="shared" si="96"/>
        <v>0.16576253883371239</v>
      </c>
      <c r="AF633" s="1">
        <f t="shared" si="96"/>
        <v>1.3377106725275021</v>
      </c>
      <c r="AG633" s="1">
        <f t="shared" si="96"/>
        <v>1.3115728338720893</v>
      </c>
      <c r="AH633" s="1">
        <f t="shared" si="96"/>
        <v>2.2285548813879026</v>
      </c>
      <c r="AI633" s="1">
        <f t="shared" si="96"/>
        <v>2.1848015076284879</v>
      </c>
      <c r="AJ633" s="1">
        <f t="shared" si="96"/>
        <v>1.7285704920889033</v>
      </c>
      <c r="AK633" s="1">
        <f t="shared" si="96"/>
        <v>0.35631727259145374</v>
      </c>
      <c r="AL633" s="1">
        <f t="shared" si="96"/>
        <v>0.86452569996540463</v>
      </c>
      <c r="AM633" s="1">
        <f t="shared" si="96"/>
        <v>1.5595252626666336</v>
      </c>
      <c r="AN633" s="29">
        <f t="shared" si="96"/>
        <v>1.8729006918252762</v>
      </c>
      <c r="AO633" s="1">
        <f t="shared" si="92"/>
        <v>23185.001013015124</v>
      </c>
      <c r="AP633" s="1">
        <f t="shared" si="93"/>
        <v>26428.809812875996</v>
      </c>
      <c r="AQ633" s="29">
        <f t="shared" si="94"/>
        <v>20231.345568540371</v>
      </c>
    </row>
    <row r="634" spans="1:43" x14ac:dyDescent="0.2">
      <c r="A634" s="26"/>
      <c r="E634" s="25" t="s">
        <v>1246</v>
      </c>
      <c r="F634" s="26" t="s">
        <v>1247</v>
      </c>
      <c r="G634" s="43">
        <v>3.39898037465741E-2</v>
      </c>
      <c r="H634" s="1">
        <v>0.78988560900042704</v>
      </c>
      <c r="I634" s="1">
        <f>VLOOKUP(F634,'[1]SUSMB vs SHAM all proteins sum'!$B$2:$E$3214,2,FALSE)</f>
        <v>1.5729089611150101E-2</v>
      </c>
      <c r="J634" s="29">
        <f>VLOOKUP(F634,'[1]SUSMB vs SHAM all proteins sum'!$B$2:$E$3214,3,FALSE)</f>
        <v>0.79240176100856397</v>
      </c>
      <c r="K634" s="25">
        <f>VLOOKUP($E634,[1]AllProteinsNorm!$A$1:$Q$3226,4,FALSE)</f>
        <v>408577.92213827802</v>
      </c>
      <c r="L634" s="1">
        <f>VLOOKUP($E634,[1]AllProteinsNorm!$A$1:$Q$3226,5,FALSE)</f>
        <v>442373.42814383702</v>
      </c>
      <c r="M634" s="1">
        <f>VLOOKUP($E634,[1]AllProteinsNorm!$A$1:$Q$3226,10,FALSE)</f>
        <v>439400.77005263697</v>
      </c>
      <c r="N634" s="1">
        <f>VLOOKUP($E634,[1]AllProteinsNorm!$A$1:$Q$3226,11,FALSE)</f>
        <v>369955.47468939598</v>
      </c>
      <c r="O634" s="1">
        <f>VLOOKUP($E634,[1]AllProteinsNorm!$A$1:$Q$3226,15,FALSE)</f>
        <v>365463.77837371099</v>
      </c>
      <c r="P634" s="1">
        <f>VLOOKUP($E634,[1]AllProteinsNorm!$A$1:$Q$3226,6,FALSE)</f>
        <v>361970.03341372701</v>
      </c>
      <c r="Q634" s="1">
        <f>VLOOKUP($E634,[1]AllProteinsNorm!$A$1:$Q$3226,8,FALSE)</f>
        <v>260196.35469233801</v>
      </c>
      <c r="R634" s="1">
        <f>VLOOKUP($E634,[1]AllProteinsNorm!$A$1:$Q$3226,13,FALSE)</f>
        <v>410612.75943642901</v>
      </c>
      <c r="S634" s="1">
        <f>VLOOKUP($E634,[1]AllProteinsNorm!$A$1:$Q$3226,16,FALSE)</f>
        <v>286407.487062764</v>
      </c>
      <c r="T634" s="1">
        <f>VLOOKUP($E634,[1]AllProteinsNorm!$A$1:$Q$3226,17,FALSE)</f>
        <v>298091.03444146499</v>
      </c>
      <c r="U634" s="1">
        <f>VLOOKUP($E634,[1]AllProteinsNorm!$A$1:$Q$3226,3,FALSE)</f>
        <v>254882.31062060501</v>
      </c>
      <c r="V634" s="1">
        <f>VLOOKUP($E634,[1]AllProteinsNorm!$A$1:$Q$3226,7,FALSE)</f>
        <v>329642.05743545102</v>
      </c>
      <c r="W634" s="1">
        <f>VLOOKUP($E634,[1]AllProteinsNorm!$A$1:$Q$3226,9,FALSE)</f>
        <v>340558.09321332799</v>
      </c>
      <c r="X634" s="1">
        <f>VLOOKUP($E634,[1]AllProteinsNorm!$A$1:$Q$3226,12,FALSE)</f>
        <v>375692.889972976</v>
      </c>
      <c r="Y634" s="29">
        <f>VLOOKUP($E634,[1]AllProteinsNorm!$A$1:$Q$3226,14,FALSE)</f>
        <v>312060.79237814399</v>
      </c>
      <c r="Z634" s="25">
        <f t="shared" si="96"/>
        <v>1.0084502316097095</v>
      </c>
      <c r="AA634" s="1">
        <f t="shared" si="96"/>
        <v>1.0918641509921154</v>
      </c>
      <c r="AB634" s="1">
        <f t="shared" si="96"/>
        <v>1.0845270493570629</v>
      </c>
      <c r="AC634" s="1">
        <f t="shared" si="96"/>
        <v>0.91312247657262458</v>
      </c>
      <c r="AD634" s="1">
        <f t="shared" si="96"/>
        <v>0.90203609146848762</v>
      </c>
      <c r="AE634" s="1">
        <f t="shared" si="96"/>
        <v>0.89341284551422218</v>
      </c>
      <c r="AF634" s="1">
        <f t="shared" si="96"/>
        <v>0.64221549901731123</v>
      </c>
      <c r="AG634" s="1">
        <f t="shared" si="96"/>
        <v>1.013472608085338</v>
      </c>
      <c r="AH634" s="1">
        <f t="shared" si="96"/>
        <v>0.70690970072888359</v>
      </c>
      <c r="AI634" s="1">
        <f t="shared" si="96"/>
        <v>0.7357469810165993</v>
      </c>
      <c r="AJ634" s="1">
        <f t="shared" si="96"/>
        <v>0.62909939879614052</v>
      </c>
      <c r="AK634" s="1">
        <f t="shared" si="96"/>
        <v>0.81362107729495925</v>
      </c>
      <c r="AL634" s="1">
        <f t="shared" si="96"/>
        <v>0.84056398882294503</v>
      </c>
      <c r="AM634" s="1">
        <f t="shared" si="96"/>
        <v>0.92728353975804356</v>
      </c>
      <c r="AN634" s="29">
        <f t="shared" si="96"/>
        <v>0.77022707615499419</v>
      </c>
      <c r="AO634" s="1">
        <f t="shared" si="92"/>
        <v>32814.936262651368</v>
      </c>
      <c r="AP634" s="1">
        <f t="shared" si="93"/>
        <v>54949.773424945015</v>
      </c>
      <c r="AQ634" s="29">
        <f t="shared" si="94"/>
        <v>39718.241735664677</v>
      </c>
    </row>
    <row r="635" spans="1:43" x14ac:dyDescent="0.2">
      <c r="A635" s="26"/>
      <c r="E635" s="25" t="s">
        <v>1248</v>
      </c>
      <c r="F635" s="26" t="s">
        <v>1249</v>
      </c>
      <c r="G635" s="1">
        <v>0.43652903668918602</v>
      </c>
      <c r="H635" s="43">
        <v>0.62586288509120502</v>
      </c>
      <c r="I635" s="1">
        <f>VLOOKUP(F635,'[1]SUSMB vs SHAM all proteins sum'!$B$2:$E$3214,2,FALSE)</f>
        <v>0.29158307999217398</v>
      </c>
      <c r="J635" s="29">
        <f>VLOOKUP(F635,'[1]SUSMB vs SHAM all proteins sum'!$B$2:$E$3214,3,FALSE)</f>
        <v>0.79597210648218997</v>
      </c>
      <c r="K635" s="25">
        <f>VLOOKUP($E635,[1]AllProteinsNorm!$A$1:$Q$3226,4,FALSE)</f>
        <v>78953.0528062511</v>
      </c>
      <c r="L635" s="1">
        <f>VLOOKUP($E635,[1]AllProteinsNorm!$A$1:$Q$3226,5,FALSE)</f>
        <v>64434.539028746403</v>
      </c>
      <c r="M635" s="1">
        <f>VLOOKUP($E635,[1]AllProteinsNorm!$A$1:$Q$3226,10,FALSE)</f>
        <v>64465.2075343631</v>
      </c>
      <c r="N635" s="1">
        <f>VLOOKUP($E635,[1]AllProteinsNorm!$A$1:$Q$3226,11,FALSE)</f>
        <v>65184.309440875601</v>
      </c>
      <c r="O635" s="1">
        <f>VLOOKUP($E635,[1]AllProteinsNorm!$A$1:$Q$3226,15,FALSE)</f>
        <v>47273.718780083502</v>
      </c>
      <c r="P635" s="1">
        <f>VLOOKUP($E635,[1]AllProteinsNorm!$A$1:$Q$3226,6,FALSE)</f>
        <v>75210.536090895795</v>
      </c>
      <c r="Q635" s="1">
        <f>VLOOKUP($E635,[1]AllProteinsNorm!$A$1:$Q$3226,8,FALSE)</f>
        <v>64700.192230547298</v>
      </c>
      <c r="R635" s="1">
        <f>VLOOKUP($E635,[1]AllProteinsNorm!$A$1:$Q$3226,13,FALSE)</f>
        <v>79065.643975798594</v>
      </c>
      <c r="S635" s="1">
        <f>VLOOKUP($E635,[1]AllProteinsNorm!$A$1:$Q$3226,16,FALSE)</f>
        <v>60901.838844178601</v>
      </c>
      <c r="T635" s="1">
        <f>VLOOKUP($E635,[1]AllProteinsNorm!$A$1:$Q$3226,17,FALSE)</f>
        <v>4141.6118055615498</v>
      </c>
      <c r="U635" s="1">
        <f>VLOOKUP($E635,[1]AllProteinsNorm!$A$1:$Q$3226,3,FALSE)</f>
        <v>31819.774406741799</v>
      </c>
      <c r="V635" s="1">
        <f>VLOOKUP($E635,[1]AllProteinsNorm!$A$1:$Q$3226,7,FALSE)</f>
        <v>84373.539644464603</v>
      </c>
      <c r="W635" s="1">
        <f>VLOOKUP($E635,[1]AllProteinsNorm!$A$1:$Q$3226,9,FALSE)</f>
        <v>69617.975802543893</v>
      </c>
      <c r="X635" s="1">
        <f>VLOOKUP($E635,[1]AllProteinsNorm!$A$1:$Q$3226,12,FALSE)</f>
        <v>37108.154678628896</v>
      </c>
      <c r="Y635" s="29">
        <f>VLOOKUP($E635,[1]AllProteinsNorm!$A$1:$Q$3226,14,FALSE)</f>
        <v>46555.500899954401</v>
      </c>
      <c r="Z635" s="25">
        <f t="shared" ref="Z635:AN651" si="97">K635/AVERAGE($K635:$O635)</f>
        <v>1.2324443322789063</v>
      </c>
      <c r="AA635" s="1">
        <f t="shared" si="97"/>
        <v>1.0058126900280548</v>
      </c>
      <c r="AB635" s="1">
        <f t="shared" si="97"/>
        <v>1.0062914204201465</v>
      </c>
      <c r="AC635" s="1">
        <f t="shared" si="97"/>
        <v>1.0175164843981934</v>
      </c>
      <c r="AD635" s="1">
        <f t="shared" si="97"/>
        <v>0.73793507287469828</v>
      </c>
      <c r="AE635" s="1">
        <f t="shared" si="97"/>
        <v>1.1740242541393373</v>
      </c>
      <c r="AF635" s="1">
        <f t="shared" si="97"/>
        <v>1.0099594933659157</v>
      </c>
      <c r="AG635" s="1">
        <f t="shared" si="97"/>
        <v>1.2342018621506641</v>
      </c>
      <c r="AH635" s="1">
        <f t="shared" si="97"/>
        <v>0.95066781385973886</v>
      </c>
      <c r="AI635" s="1">
        <f t="shared" si="97"/>
        <v>6.4649887684388646E-2</v>
      </c>
      <c r="AJ635" s="1">
        <f t="shared" si="97"/>
        <v>0.49670151093736298</v>
      </c>
      <c r="AK635" s="1">
        <f t="shared" si="97"/>
        <v>1.3170572515328622</v>
      </c>
      <c r="AL635" s="1">
        <f t="shared" si="97"/>
        <v>1.0867252962735601</v>
      </c>
      <c r="AM635" s="1">
        <f t="shared" si="97"/>
        <v>0.57925226814515518</v>
      </c>
      <c r="AN635" s="29">
        <f t="shared" si="97"/>
        <v>0.72672380840492967</v>
      </c>
      <c r="AO635" s="1">
        <f t="shared" si="92"/>
        <v>10051.375826078345</v>
      </c>
      <c r="AP635" s="1">
        <f t="shared" si="93"/>
        <v>27154.559943555476</v>
      </c>
      <c r="AQ635" s="29">
        <f t="shared" si="94"/>
        <v>19995.6763067541</v>
      </c>
    </row>
    <row r="636" spans="1:43" x14ac:dyDescent="0.2">
      <c r="A636" s="26"/>
      <c r="E636" s="25" t="s">
        <v>1250</v>
      </c>
      <c r="F636" s="26" t="s">
        <v>1251</v>
      </c>
      <c r="G636" s="1">
        <v>0.17322459832501</v>
      </c>
      <c r="H636" s="1">
        <v>0.92802197580991297</v>
      </c>
      <c r="I636" s="1">
        <f>VLOOKUP(F636,'[1]SUSMB vs SHAM all proteins sum'!$B$2:$E$3214,2,FALSE)</f>
        <v>5.8155999082757197E-2</v>
      </c>
      <c r="J636" s="29">
        <f>VLOOKUP(F636,'[1]SUSMB vs SHAM all proteins sum'!$B$2:$E$3214,3,FALSE)</f>
        <v>0.88897695805264298</v>
      </c>
      <c r="K636" s="25">
        <f>VLOOKUP($E636,[1]AllProteinsNorm!$A$1:$Q$3226,4,FALSE)</f>
        <v>10555202.2448078</v>
      </c>
      <c r="L636" s="1">
        <f>VLOOKUP($E636,[1]AllProteinsNorm!$A$1:$Q$3226,5,FALSE)</f>
        <v>11355051.3463255</v>
      </c>
      <c r="M636" s="1">
        <f>VLOOKUP($E636,[1]AllProteinsNorm!$A$1:$Q$3226,10,FALSE)</f>
        <v>10398384.2972041</v>
      </c>
      <c r="N636" s="1">
        <f>VLOOKUP($E636,[1]AllProteinsNorm!$A$1:$Q$3226,11,FALSE)</f>
        <v>9791346.1581409201</v>
      </c>
      <c r="O636" s="1">
        <f>VLOOKUP($E636,[1]AllProteinsNorm!$A$1:$Q$3226,15,FALSE)</f>
        <v>8815483.4051197097</v>
      </c>
      <c r="P636" s="1">
        <f>VLOOKUP($E636,[1]AllProteinsNorm!$A$1:$Q$3226,6,FALSE)</f>
        <v>10287054.075299</v>
      </c>
      <c r="Q636" s="1">
        <f>VLOOKUP($E636,[1]AllProteinsNorm!$A$1:$Q$3226,8,FALSE)</f>
        <v>9341139.1191407796</v>
      </c>
      <c r="R636" s="1">
        <f>VLOOKUP($E636,[1]AllProteinsNorm!$A$1:$Q$3226,13,FALSE)</f>
        <v>8946557.4750823695</v>
      </c>
      <c r="S636" s="1">
        <f>VLOOKUP($E636,[1]AllProteinsNorm!$A$1:$Q$3226,16,FALSE)</f>
        <v>8920915.4919643309</v>
      </c>
      <c r="T636" s="1">
        <f>VLOOKUP($E636,[1]AllProteinsNorm!$A$1:$Q$3226,17,FALSE)</f>
        <v>9654840.8746808209</v>
      </c>
      <c r="U636" s="1">
        <f>VLOOKUP($E636,[1]AllProteinsNorm!$A$1:$Q$3226,3,FALSE)</f>
        <v>8221069.2535765497</v>
      </c>
      <c r="V636" s="1">
        <f>VLOOKUP($E636,[1]AllProteinsNorm!$A$1:$Q$3226,7,FALSE)</f>
        <v>8608755.18014732</v>
      </c>
      <c r="W636" s="1">
        <f>VLOOKUP($E636,[1]AllProteinsNorm!$A$1:$Q$3226,9,FALSE)</f>
        <v>9488416.0740165506</v>
      </c>
      <c r="X636" s="1">
        <f>VLOOKUP($E636,[1]AllProteinsNorm!$A$1:$Q$3226,12,FALSE)</f>
        <v>9040289.0752172694</v>
      </c>
      <c r="Y636" s="29">
        <f>VLOOKUP($E636,[1]AllProteinsNorm!$A$1:$Q$3226,14,FALSE)</f>
        <v>9838250.6197509207</v>
      </c>
      <c r="Z636" s="25">
        <f t="shared" si="97"/>
        <v>1.0365418185389277</v>
      </c>
      <c r="AA636" s="1">
        <f t="shared" si="97"/>
        <v>1.1150885884647919</v>
      </c>
      <c r="AB636" s="1">
        <f t="shared" si="97"/>
        <v>1.0211419847111447</v>
      </c>
      <c r="AC636" s="1">
        <f t="shared" si="97"/>
        <v>0.96152963413808445</v>
      </c>
      <c r="AD636" s="1">
        <f t="shared" si="97"/>
        <v>0.86569797414705141</v>
      </c>
      <c r="AE636" s="1">
        <f t="shared" si="97"/>
        <v>1.0102091358660532</v>
      </c>
      <c r="AF636" s="1">
        <f t="shared" si="97"/>
        <v>0.91731840899042938</v>
      </c>
      <c r="AG636" s="1">
        <f t="shared" si="97"/>
        <v>0.87856970807419876</v>
      </c>
      <c r="AH636" s="1">
        <f t="shared" si="97"/>
        <v>0.87605161441804058</v>
      </c>
      <c r="AI636" s="1">
        <f t="shared" si="97"/>
        <v>0.948124544261431</v>
      </c>
      <c r="AJ636" s="1">
        <f t="shared" si="97"/>
        <v>0.80732532421427505</v>
      </c>
      <c r="AK636" s="1">
        <f t="shared" si="97"/>
        <v>0.84539685198128589</v>
      </c>
      <c r="AL636" s="1">
        <f t="shared" si="97"/>
        <v>0.93178129838801549</v>
      </c>
      <c r="AM636" s="1">
        <f t="shared" si="97"/>
        <v>0.88777433731815136</v>
      </c>
      <c r="AN636" s="29">
        <f t="shared" si="97"/>
        <v>0.96613574540030445</v>
      </c>
      <c r="AO636" s="1">
        <f t="shared" si="92"/>
        <v>846418.76046780171</v>
      </c>
      <c r="AP636" s="1">
        <f t="shared" si="93"/>
        <v>507124.24963995873</v>
      </c>
      <c r="AQ636" s="29">
        <f t="shared" si="94"/>
        <v>582219.66638067923</v>
      </c>
    </row>
    <row r="637" spans="1:43" x14ac:dyDescent="0.2">
      <c r="A637" s="26"/>
      <c r="E637" s="25" t="s">
        <v>1252</v>
      </c>
      <c r="F637" s="26" t="s">
        <v>1253</v>
      </c>
      <c r="G637" s="1">
        <v>0.12600136018536101</v>
      </c>
      <c r="H637" s="1">
        <v>1.4582564168846199</v>
      </c>
      <c r="I637" s="1">
        <f>VLOOKUP(F637,'[1]SUSMB vs SHAM all proteins sum'!$B$2:$E$3214,2,FALSE)</f>
        <v>0.92248020733675196</v>
      </c>
      <c r="J637" s="29">
        <f>VLOOKUP(F637,'[1]SUSMB vs SHAM all proteins sum'!$B$2:$E$3214,3,FALSE)</f>
        <v>1.0318762832467501</v>
      </c>
      <c r="K637" s="25">
        <f>VLOOKUP($E637,[1]AllProteinsNorm!$A$1:$Q$3226,4,FALSE)</f>
        <v>153880.72537292101</v>
      </c>
      <c r="L637" s="1">
        <f>VLOOKUP($E637,[1]AllProteinsNorm!$A$1:$Q$3226,5,FALSE)</f>
        <v>136279.861346486</v>
      </c>
      <c r="M637" s="1">
        <f>VLOOKUP($E637,[1]AllProteinsNorm!$A$1:$Q$3226,10,FALSE)</f>
        <v>59875.7094454088</v>
      </c>
      <c r="N637" s="1">
        <f>VLOOKUP($E637,[1]AllProteinsNorm!$A$1:$Q$3226,11,FALSE)</f>
        <v>88389.111936121597</v>
      </c>
      <c r="O637" s="1">
        <f>VLOOKUP($E637,[1]AllProteinsNorm!$A$1:$Q$3226,15,FALSE)</f>
        <v>164469.555547133</v>
      </c>
      <c r="P637" s="1">
        <f>VLOOKUP($E637,[1]AllProteinsNorm!$A$1:$Q$3226,6,FALSE)</f>
        <v>152789.45988073901</v>
      </c>
      <c r="Q637" s="1">
        <f>VLOOKUP($E637,[1]AllProteinsNorm!$A$1:$Q$3226,8,FALSE)</f>
        <v>160216.716635566</v>
      </c>
      <c r="R637" s="1">
        <f>VLOOKUP($E637,[1]AllProteinsNorm!$A$1:$Q$3226,13,FALSE)</f>
        <v>204305.625196143</v>
      </c>
      <c r="S637" s="1">
        <f>VLOOKUP($E637,[1]AllProteinsNorm!$A$1:$Q$3226,16,FALSE)</f>
        <v>114875.592751587</v>
      </c>
      <c r="T637" s="1">
        <f>VLOOKUP($E637,[1]AllProteinsNorm!$A$1:$Q$3226,17,FALSE)</f>
        <v>209513.029929704</v>
      </c>
      <c r="U637" s="1">
        <f>VLOOKUP($E637,[1]AllProteinsNorm!$A$1:$Q$3226,3,FALSE)</f>
        <v>46434.159290647702</v>
      </c>
      <c r="V637" s="1">
        <f>VLOOKUP($E637,[1]AllProteinsNorm!$A$1:$Q$3226,7,FALSE)</f>
        <v>166031.56027689</v>
      </c>
      <c r="W637" s="1">
        <f>VLOOKUP($E637,[1]AllProteinsNorm!$A$1:$Q$3226,9,FALSE)</f>
        <v>126327.54043688699</v>
      </c>
      <c r="X637" s="1">
        <f>VLOOKUP($E637,[1]AllProteinsNorm!$A$1:$Q$3226,12,FALSE)</f>
        <v>190032.10820908201</v>
      </c>
      <c r="Y637" s="29">
        <f>VLOOKUP($E637,[1]AllProteinsNorm!$A$1:$Q$3226,14,FALSE)</f>
        <v>115381.38818956001</v>
      </c>
      <c r="Z637" s="25">
        <f t="shared" si="97"/>
        <v>1.276181877866426</v>
      </c>
      <c r="AA637" s="1">
        <f t="shared" si="97"/>
        <v>1.1302123053231958</v>
      </c>
      <c r="AB637" s="1">
        <f t="shared" si="97"/>
        <v>0.49656833325580924</v>
      </c>
      <c r="AC637" s="1">
        <f t="shared" si="97"/>
        <v>0.73303906373081962</v>
      </c>
      <c r="AD637" s="1">
        <f t="shared" si="97"/>
        <v>1.3639984198237498</v>
      </c>
      <c r="AE637" s="1">
        <f t="shared" si="97"/>
        <v>1.2671316654912983</v>
      </c>
      <c r="AF637" s="1">
        <f t="shared" si="97"/>
        <v>1.3287282718875868</v>
      </c>
      <c r="AG637" s="1">
        <f t="shared" si="97"/>
        <v>1.6943716361462502</v>
      </c>
      <c r="AH637" s="1">
        <f t="shared" si="97"/>
        <v>0.95269988702910835</v>
      </c>
      <c r="AI637" s="1">
        <f t="shared" si="97"/>
        <v>1.7375583025437551</v>
      </c>
      <c r="AJ637" s="1">
        <f t="shared" si="97"/>
        <v>0.38509327569829271</v>
      </c>
      <c r="AK637" s="1">
        <f t="shared" si="97"/>
        <v>1.3769526226612179</v>
      </c>
      <c r="AL637" s="1">
        <f t="shared" si="97"/>
        <v>1.0476745374724057</v>
      </c>
      <c r="AM637" s="1">
        <f t="shared" si="97"/>
        <v>1.5759968126057362</v>
      </c>
      <c r="AN637" s="29">
        <f t="shared" si="97"/>
        <v>0.95689460972933194</v>
      </c>
      <c r="AO637" s="1">
        <f t="shared" si="92"/>
        <v>40007.452315264673</v>
      </c>
      <c r="AP637" s="1">
        <f t="shared" si="93"/>
        <v>35085.593802441159</v>
      </c>
      <c r="AQ637" s="29">
        <f t="shared" si="94"/>
        <v>49205.397105820135</v>
      </c>
    </row>
    <row r="638" spans="1:43" x14ac:dyDescent="0.2">
      <c r="A638" s="26"/>
      <c r="E638" s="25" t="s">
        <v>1254</v>
      </c>
      <c r="F638" s="26" t="s">
        <v>1255</v>
      </c>
      <c r="G638" s="1">
        <v>0.42033487275817499</v>
      </c>
      <c r="H638" s="1">
        <v>1.0522383907650299</v>
      </c>
      <c r="I638" s="1">
        <f>VLOOKUP(F638,'[1]SUSMB vs SHAM all proteins sum'!$B$2:$E$3214,2,FALSE)</f>
        <v>0.23133261741446801</v>
      </c>
      <c r="J638" s="29">
        <f>VLOOKUP(F638,'[1]SUSMB vs SHAM all proteins sum'!$B$2:$E$3214,3,FALSE)</f>
        <v>0.92163303765749305</v>
      </c>
      <c r="K638" s="25">
        <f>VLOOKUP($E638,[1]AllProteinsNorm!$A$1:$Q$3226,4,FALSE)</f>
        <v>1322800.1336828701</v>
      </c>
      <c r="L638" s="1">
        <f>VLOOKUP($E638,[1]AllProteinsNorm!$A$1:$Q$3226,5,FALSE)</f>
        <v>1006070.81583303</v>
      </c>
      <c r="M638" s="1">
        <f>VLOOKUP($E638,[1]AllProteinsNorm!$A$1:$Q$3226,10,FALSE)</f>
        <v>1096727.30287055</v>
      </c>
      <c r="N638" s="1">
        <f>VLOOKUP($E638,[1]AllProteinsNorm!$A$1:$Q$3226,11,FALSE)</f>
        <v>981983.61435986403</v>
      </c>
      <c r="O638" s="1">
        <f>VLOOKUP($E638,[1]AllProteinsNorm!$A$1:$Q$3226,15,FALSE)</f>
        <v>1186938.7561540899</v>
      </c>
      <c r="P638" s="1">
        <f>VLOOKUP($E638,[1]AllProteinsNorm!$A$1:$Q$3226,6,FALSE)</f>
        <v>1160971.1682114899</v>
      </c>
      <c r="Q638" s="1">
        <f>VLOOKUP($E638,[1]AllProteinsNorm!$A$1:$Q$3226,8,FALSE)</f>
        <v>1281128.0214390601</v>
      </c>
      <c r="R638" s="1">
        <f>VLOOKUP($E638,[1]AllProteinsNorm!$A$1:$Q$3226,13,FALSE)</f>
        <v>1156886.1046825901</v>
      </c>
      <c r="S638" s="1">
        <f>VLOOKUP($E638,[1]AllProteinsNorm!$A$1:$Q$3226,16,FALSE)</f>
        <v>1105822.5421209901</v>
      </c>
      <c r="T638" s="1">
        <f>VLOOKUP($E638,[1]AllProteinsNorm!$A$1:$Q$3226,17,FALSE)</f>
        <v>1153279.82451207</v>
      </c>
      <c r="U638" s="1">
        <f>VLOOKUP($E638,[1]AllProteinsNorm!$A$1:$Q$3226,3,FALSE)</f>
        <v>996174.52295494801</v>
      </c>
      <c r="V638" s="1">
        <f>VLOOKUP($E638,[1]AllProteinsNorm!$A$1:$Q$3226,7,FALSE)</f>
        <v>1142490.6827855599</v>
      </c>
      <c r="W638" s="1">
        <f>VLOOKUP($E638,[1]AllProteinsNorm!$A$1:$Q$3226,9,FALSE)</f>
        <v>968414.53365263995</v>
      </c>
      <c r="X638" s="1">
        <f>VLOOKUP($E638,[1]AllProteinsNorm!$A$1:$Q$3226,12,FALSE)</f>
        <v>973145.06055440998</v>
      </c>
      <c r="Y638" s="29">
        <f>VLOOKUP($E638,[1]AllProteinsNorm!$A$1:$Q$3226,14,FALSE)</f>
        <v>1054671.43102058</v>
      </c>
      <c r="Z638" s="25">
        <f t="shared" si="97"/>
        <v>1.1822283112767238</v>
      </c>
      <c r="AA638" s="1">
        <f t="shared" si="97"/>
        <v>0.89915730376863467</v>
      </c>
      <c r="AB638" s="1">
        <f t="shared" si="97"/>
        <v>0.98017987312554256</v>
      </c>
      <c r="AC638" s="1">
        <f t="shared" si="97"/>
        <v>0.87762981008618379</v>
      </c>
      <c r="AD638" s="1">
        <f t="shared" si="97"/>
        <v>1.060804701742915</v>
      </c>
      <c r="AE638" s="1">
        <f t="shared" si="97"/>
        <v>1.037596647207996</v>
      </c>
      <c r="AF638" s="1">
        <f t="shared" si="97"/>
        <v>1.1449846267390078</v>
      </c>
      <c r="AG638" s="1">
        <f t="shared" si="97"/>
        <v>1.0339456967474883</v>
      </c>
      <c r="AH638" s="1">
        <f t="shared" si="97"/>
        <v>0.98830857606857048</v>
      </c>
      <c r="AI638" s="1">
        <f t="shared" si="97"/>
        <v>1.0307226501152547</v>
      </c>
      <c r="AJ638" s="1">
        <f t="shared" si="97"/>
        <v>0.89031267386632196</v>
      </c>
      <c r="AK638" s="1">
        <f t="shared" si="97"/>
        <v>1.0210800529619382</v>
      </c>
      <c r="AL638" s="1">
        <f t="shared" si="97"/>
        <v>0.8655026935539103</v>
      </c>
      <c r="AM638" s="1">
        <f t="shared" si="97"/>
        <v>0.86973051504267751</v>
      </c>
      <c r="AN638" s="29">
        <f t="shared" si="97"/>
        <v>0.94259321049191136</v>
      </c>
      <c r="AO638" s="1">
        <f t="shared" si="92"/>
        <v>125038.14355976602</v>
      </c>
      <c r="AP638" s="1">
        <f t="shared" si="93"/>
        <v>58289.20915401035</v>
      </c>
      <c r="AQ638" s="29">
        <f t="shared" si="94"/>
        <v>65401.261694679866</v>
      </c>
    </row>
    <row r="639" spans="1:43" x14ac:dyDescent="0.2">
      <c r="A639" s="26"/>
      <c r="E639" s="25" t="s">
        <v>1256</v>
      </c>
      <c r="F639" s="26" t="s">
        <v>1257</v>
      </c>
      <c r="G639" s="1">
        <v>0.21069691584282599</v>
      </c>
      <c r="H639" s="1">
        <v>0.76340093395075204</v>
      </c>
      <c r="I639" s="1">
        <f>VLOOKUP(F639,'[1]SUSMB vs SHAM all proteins sum'!$B$2:$E$3214,2,FALSE)</f>
        <v>0.85538772534089402</v>
      </c>
      <c r="J639" s="29">
        <f>VLOOKUP(F639,'[1]SUSMB vs SHAM all proteins sum'!$B$2:$E$3214,3,FALSE)</f>
        <v>0.95134916673120395</v>
      </c>
      <c r="K639" s="25">
        <f>VLOOKUP($E639,[1]AllProteinsNorm!$A$1:$Q$3226,4,FALSE)</f>
        <v>834977.92282597499</v>
      </c>
      <c r="L639" s="1">
        <f>VLOOKUP($E639,[1]AllProteinsNorm!$A$1:$Q$3226,5,FALSE)</f>
        <v>397391.440365694</v>
      </c>
      <c r="M639" s="1">
        <f>VLOOKUP($E639,[1]AllProteinsNorm!$A$1:$Q$3226,10,FALSE)</f>
        <v>486109.136280098</v>
      </c>
      <c r="N639" s="1">
        <f>VLOOKUP($E639,[1]AllProteinsNorm!$A$1:$Q$3226,11,FALSE)</f>
        <v>434456.41076098802</v>
      </c>
      <c r="O639" s="1">
        <f>VLOOKUP($E639,[1]AllProteinsNorm!$A$1:$Q$3226,15,FALSE)</f>
        <v>443640.42519967101</v>
      </c>
      <c r="P639" s="1">
        <f>VLOOKUP($E639,[1]AllProteinsNorm!$A$1:$Q$3226,6,FALSE)</f>
        <v>370371.17145799601</v>
      </c>
      <c r="Q639" s="1">
        <f>VLOOKUP($E639,[1]AllProteinsNorm!$A$1:$Q$3226,8,FALSE)</f>
        <v>362290.85479402402</v>
      </c>
      <c r="R639" s="1">
        <f>VLOOKUP($E639,[1]AllProteinsNorm!$A$1:$Q$3226,13,FALSE)</f>
        <v>669053.73492554703</v>
      </c>
      <c r="S639" s="1">
        <f>VLOOKUP($E639,[1]AllProteinsNorm!$A$1:$Q$3226,16,FALSE)</f>
        <v>293142.48008354398</v>
      </c>
      <c r="T639" s="1">
        <f>VLOOKUP($E639,[1]AllProteinsNorm!$A$1:$Q$3226,17,FALSE)</f>
        <v>306290.64917020802</v>
      </c>
      <c r="U639" s="1">
        <f>VLOOKUP($E639,[1]AllProteinsNorm!$A$1:$Q$3226,3,FALSE)</f>
        <v>262820.569904698</v>
      </c>
      <c r="V639" s="1">
        <f>VLOOKUP($E639,[1]AllProteinsNorm!$A$1:$Q$3226,7,FALSE)</f>
        <v>675572.26745855995</v>
      </c>
      <c r="W639" s="1">
        <f>VLOOKUP($E639,[1]AllProteinsNorm!$A$1:$Q$3226,9,FALSE)</f>
        <v>361275.236665248</v>
      </c>
      <c r="X639" s="1">
        <f>VLOOKUP($E639,[1]AllProteinsNorm!$A$1:$Q$3226,12,FALSE)</f>
        <v>945777.43896325806</v>
      </c>
      <c r="Y639" s="29">
        <f>VLOOKUP($E639,[1]AllProteinsNorm!$A$1:$Q$3226,14,FALSE)</f>
        <v>399342.93731953</v>
      </c>
      <c r="Z639" s="25">
        <f t="shared" si="97"/>
        <v>1.6078445932841001</v>
      </c>
      <c r="AA639" s="1">
        <f t="shared" si="97"/>
        <v>0.76522224281914308</v>
      </c>
      <c r="AB639" s="1">
        <f t="shared" si="97"/>
        <v>0.93605821800495304</v>
      </c>
      <c r="AC639" s="1">
        <f t="shared" si="97"/>
        <v>0.83659504277127961</v>
      </c>
      <c r="AD639" s="1">
        <f t="shared" si="97"/>
        <v>0.85427990312052404</v>
      </c>
      <c r="AE639" s="1">
        <f t="shared" si="97"/>
        <v>0.71319165364465631</v>
      </c>
      <c r="AF639" s="1">
        <f t="shared" si="97"/>
        <v>0.69763208840942248</v>
      </c>
      <c r="AG639" s="1">
        <f t="shared" si="97"/>
        <v>1.2883387702943823</v>
      </c>
      <c r="AH639" s="1">
        <f t="shared" si="97"/>
        <v>0.56447905840314261</v>
      </c>
      <c r="AI639" s="1">
        <f t="shared" si="97"/>
        <v>0.5897973476652455</v>
      </c>
      <c r="AJ639" s="1">
        <f t="shared" si="97"/>
        <v>0.50609078488556281</v>
      </c>
      <c r="AK639" s="1">
        <f t="shared" si="97"/>
        <v>1.3008909432355293</v>
      </c>
      <c r="AL639" s="1">
        <f t="shared" si="97"/>
        <v>0.69567640063307135</v>
      </c>
      <c r="AM639" s="1">
        <f t="shared" si="97"/>
        <v>1.821201615176228</v>
      </c>
      <c r="AN639" s="29">
        <f t="shared" si="97"/>
        <v>0.76898007130808821</v>
      </c>
      <c r="AO639" s="1">
        <f t="shared" si="92"/>
        <v>160336.32530724042</v>
      </c>
      <c r="AP639" s="1">
        <f t="shared" si="93"/>
        <v>137760.27540340903</v>
      </c>
      <c r="AQ639" s="29">
        <f t="shared" si="94"/>
        <v>249391.61710472431</v>
      </c>
    </row>
    <row r="640" spans="1:43" x14ac:dyDescent="0.2">
      <c r="A640" s="26"/>
      <c r="E640" s="25" t="s">
        <v>1258</v>
      </c>
      <c r="F640" s="26" t="s">
        <v>1259</v>
      </c>
      <c r="G640" s="1">
        <v>0.212088696089613</v>
      </c>
      <c r="H640" s="1">
        <v>0.93333437569772304</v>
      </c>
      <c r="I640" s="1">
        <f>VLOOKUP(F640,'[1]SUSMB vs SHAM all proteins sum'!$B$2:$E$3214,2,FALSE)</f>
        <v>0.75691242475511</v>
      </c>
      <c r="J640" s="29">
        <f>VLOOKUP(F640,'[1]SUSMB vs SHAM all proteins sum'!$B$2:$E$3214,3,FALSE)</f>
        <v>1.0253924146329101</v>
      </c>
      <c r="K640" s="25">
        <f>VLOOKUP($E640,[1]AllProteinsNorm!$A$1:$Q$3226,4,FALSE)</f>
        <v>2454471.5372401602</v>
      </c>
      <c r="L640" s="1">
        <f>VLOOKUP($E640,[1]AllProteinsNorm!$A$1:$Q$3226,5,FALSE)</f>
        <v>3052631.4226447102</v>
      </c>
      <c r="M640" s="1">
        <f>VLOOKUP($E640,[1]AllProteinsNorm!$A$1:$Q$3226,10,FALSE)</f>
        <v>3033092.3297819002</v>
      </c>
      <c r="N640" s="1">
        <f>VLOOKUP($E640,[1]AllProteinsNorm!$A$1:$Q$3226,11,FALSE)</f>
        <v>3220866.8572504702</v>
      </c>
      <c r="O640" s="1">
        <f>VLOOKUP($E640,[1]AllProteinsNorm!$A$1:$Q$3226,15,FALSE)</f>
        <v>2934917.7083284501</v>
      </c>
      <c r="P640" s="1">
        <f>VLOOKUP($E640,[1]AllProteinsNorm!$A$1:$Q$3226,6,FALSE)</f>
        <v>2644710.6928413799</v>
      </c>
      <c r="Q640" s="1">
        <f>VLOOKUP($E640,[1]AllProteinsNorm!$A$1:$Q$3226,8,FALSE)</f>
        <v>2634394.0766715799</v>
      </c>
      <c r="R640" s="1">
        <f>VLOOKUP($E640,[1]AllProteinsNorm!$A$1:$Q$3226,13,FALSE)</f>
        <v>2647165.9003630299</v>
      </c>
      <c r="S640" s="1">
        <f>VLOOKUP($E640,[1]AllProteinsNorm!$A$1:$Q$3226,16,FALSE)</f>
        <v>2844639.4396968698</v>
      </c>
      <c r="T640" s="1">
        <f>VLOOKUP($E640,[1]AllProteinsNorm!$A$1:$Q$3226,17,FALSE)</f>
        <v>2900051.50903991</v>
      </c>
      <c r="U640" s="1">
        <f>VLOOKUP($E640,[1]AllProteinsNorm!$A$1:$Q$3226,3,FALSE)</f>
        <v>3157849.6117424299</v>
      </c>
      <c r="V640" s="1">
        <f>VLOOKUP($E640,[1]AllProteinsNorm!$A$1:$Q$3226,7,FALSE)</f>
        <v>2536455.24077259</v>
      </c>
      <c r="W640" s="1">
        <f>VLOOKUP($E640,[1]AllProteinsNorm!$A$1:$Q$3226,9,FALSE)</f>
        <v>3560060.6484152698</v>
      </c>
      <c r="X640" s="1">
        <f>VLOOKUP($E640,[1]AllProteinsNorm!$A$1:$Q$3226,12,FALSE)</f>
        <v>2658731.0165729299</v>
      </c>
      <c r="Y640" s="29">
        <f>VLOOKUP($E640,[1]AllProteinsNorm!$A$1:$Q$3226,14,FALSE)</f>
        <v>3212083.0047279699</v>
      </c>
      <c r="Z640" s="25">
        <f t="shared" si="97"/>
        <v>0.83508264212952188</v>
      </c>
      <c r="AA640" s="1">
        <f t="shared" si="97"/>
        <v>1.0385940416062429</v>
      </c>
      <c r="AB640" s="1">
        <f t="shared" si="97"/>
        <v>1.0319462736264047</v>
      </c>
      <c r="AC640" s="1">
        <f t="shared" si="97"/>
        <v>1.095832632112921</v>
      </c>
      <c r="AD640" s="1">
        <f t="shared" si="97"/>
        <v>0.99854441052490928</v>
      </c>
      <c r="AE640" s="1">
        <f t="shared" si="97"/>
        <v>0.89980753882748321</v>
      </c>
      <c r="AF640" s="1">
        <f t="shared" si="97"/>
        <v>0.89629752579282418</v>
      </c>
      <c r="AG640" s="1">
        <f t="shared" si="97"/>
        <v>0.90064287187292613</v>
      </c>
      <c r="AH640" s="1">
        <f t="shared" si="97"/>
        <v>0.96782911643740555</v>
      </c>
      <c r="AI640" s="1">
        <f t="shared" si="97"/>
        <v>0.98668191491999913</v>
      </c>
      <c r="AJ640" s="1">
        <f t="shared" si="97"/>
        <v>1.0743923313882482</v>
      </c>
      <c r="AK640" s="1">
        <f t="shared" si="97"/>
        <v>0.86297588379831947</v>
      </c>
      <c r="AL640" s="1">
        <f t="shared" si="97"/>
        <v>1.2112362304118549</v>
      </c>
      <c r="AM640" s="1">
        <f t="shared" si="97"/>
        <v>0.90457766095259817</v>
      </c>
      <c r="AN640" s="29">
        <f t="shared" si="97"/>
        <v>1.0928441098745196</v>
      </c>
      <c r="AO640" s="1">
        <f t="shared" si="92"/>
        <v>259229.12500671993</v>
      </c>
      <c r="AP640" s="1">
        <f t="shared" si="93"/>
        <v>114234.92068849533</v>
      </c>
      <c r="AQ640" s="29">
        <f t="shared" si="94"/>
        <v>377297.73681387387</v>
      </c>
    </row>
    <row r="641" spans="1:43" x14ac:dyDescent="0.2">
      <c r="A641" s="26"/>
      <c r="E641" s="25" t="s">
        <v>1260</v>
      </c>
      <c r="F641" s="26" t="s">
        <v>1261</v>
      </c>
      <c r="G641" s="1">
        <v>8.4831442460863105E-2</v>
      </c>
      <c r="H641" s="1">
        <v>0.77744276327627304</v>
      </c>
      <c r="I641" s="1">
        <f>VLOOKUP(F641,'[1]SUSMB vs SHAM all proteins sum'!$B$2:$E$3214,2,FALSE)</f>
        <v>0.32983513641178802</v>
      </c>
      <c r="J641" s="29">
        <f>VLOOKUP(F641,'[1]SUSMB vs SHAM all proteins sum'!$B$2:$E$3214,3,FALSE)</f>
        <v>0.89708577785820198</v>
      </c>
      <c r="K641" s="25">
        <f>VLOOKUP($E641,[1]AllProteinsNorm!$A$1:$Q$3226,4,FALSE)</f>
        <v>930103.67964176903</v>
      </c>
      <c r="L641" s="1">
        <f>VLOOKUP($E641,[1]AllProteinsNorm!$A$1:$Q$3226,5,FALSE)</f>
        <v>1177682.7140333201</v>
      </c>
      <c r="M641" s="1">
        <f>VLOOKUP($E641,[1]AllProteinsNorm!$A$1:$Q$3226,10,FALSE)</f>
        <v>1057784.24036836</v>
      </c>
      <c r="N641" s="1">
        <f>VLOOKUP($E641,[1]AllProteinsNorm!$A$1:$Q$3226,11,FALSE)</f>
        <v>1250347.6696118501</v>
      </c>
      <c r="O641" s="1">
        <f>VLOOKUP($E641,[1]AllProteinsNorm!$A$1:$Q$3226,15,FALSE)</f>
        <v>1084779.8822987101</v>
      </c>
      <c r="P641" s="1">
        <f>VLOOKUP($E641,[1]AllProteinsNorm!$A$1:$Q$3226,6,FALSE)</f>
        <v>962057.83210218698</v>
      </c>
      <c r="Q641" s="1">
        <f>VLOOKUP($E641,[1]AllProteinsNorm!$A$1:$Q$3226,8,FALSE)</f>
        <v>726811.23210261296</v>
      </c>
      <c r="R641" s="1">
        <f>VLOOKUP($E641,[1]AllProteinsNorm!$A$1:$Q$3226,13,FALSE)</f>
        <v>933591.17396934598</v>
      </c>
      <c r="S641" s="1">
        <f>VLOOKUP($E641,[1]AllProteinsNorm!$A$1:$Q$3226,16,FALSE)</f>
        <v>1158012.928142</v>
      </c>
      <c r="T641" s="1">
        <f>VLOOKUP($E641,[1]AllProteinsNorm!$A$1:$Q$3226,17,FALSE)</f>
        <v>590443.48986263399</v>
      </c>
      <c r="U641" s="1">
        <f>VLOOKUP($E641,[1]AllProteinsNorm!$A$1:$Q$3226,3,FALSE)</f>
        <v>886687.37352955702</v>
      </c>
      <c r="V641" s="1">
        <f>VLOOKUP($E641,[1]AllProteinsNorm!$A$1:$Q$3226,7,FALSE)</f>
        <v>754611.10434304003</v>
      </c>
      <c r="W641" s="1">
        <f>VLOOKUP($E641,[1]AllProteinsNorm!$A$1:$Q$3226,9,FALSE)</f>
        <v>1248653.6874106999</v>
      </c>
      <c r="X641" s="1">
        <f>VLOOKUP($E641,[1]AllProteinsNorm!$A$1:$Q$3226,12,FALSE)</f>
        <v>939121.63032314798</v>
      </c>
      <c r="Y641" s="29">
        <f>VLOOKUP($E641,[1]AllProteinsNorm!$A$1:$Q$3226,14,FALSE)</f>
        <v>1163701.1436699999</v>
      </c>
      <c r="Z641" s="25">
        <f t="shared" si="97"/>
        <v>0.84544147688086391</v>
      </c>
      <c r="AA641" s="1">
        <f t="shared" si="97"/>
        <v>1.0704847586807473</v>
      </c>
      <c r="AB641" s="1">
        <f t="shared" si="97"/>
        <v>0.96149998110185741</v>
      </c>
      <c r="AC641" s="1">
        <f t="shared" si="97"/>
        <v>1.1365354245435639</v>
      </c>
      <c r="AD641" s="1">
        <f t="shared" si="97"/>
        <v>0.98603835879296875</v>
      </c>
      <c r="AE641" s="1">
        <f t="shared" si="97"/>
        <v>0.87448701926493122</v>
      </c>
      <c r="AF641" s="1">
        <f t="shared" si="97"/>
        <v>0.66065361844294612</v>
      </c>
      <c r="AG641" s="1">
        <f t="shared" si="97"/>
        <v>0.84861152385461192</v>
      </c>
      <c r="AH641" s="1">
        <f t="shared" si="97"/>
        <v>1.0526054048002282</v>
      </c>
      <c r="AI641" s="1">
        <f t="shared" si="97"/>
        <v>0.53669867887891676</v>
      </c>
      <c r="AJ641" s="1">
        <f t="shared" si="97"/>
        <v>0.80597711740821076</v>
      </c>
      <c r="AK641" s="1">
        <f t="shared" si="97"/>
        <v>0.68592302179924536</v>
      </c>
      <c r="AL641" s="1">
        <f t="shared" si="97"/>
        <v>1.1349956361895368</v>
      </c>
      <c r="AM641" s="1">
        <f t="shared" si="97"/>
        <v>0.85363857330073856</v>
      </c>
      <c r="AN641" s="29">
        <f t="shared" si="97"/>
        <v>1.0577758534739301</v>
      </c>
      <c r="AO641" s="1">
        <f t="shared" si="92"/>
        <v>109103.17166788095</v>
      </c>
      <c r="AP641" s="1">
        <f t="shared" si="93"/>
        <v>196996.08775105033</v>
      </c>
      <c r="AQ641" s="29">
        <f t="shared" si="94"/>
        <v>181866.93912044424</v>
      </c>
    </row>
    <row r="642" spans="1:43" x14ac:dyDescent="0.2">
      <c r="A642" s="26"/>
      <c r="E642" s="25" t="s">
        <v>1262</v>
      </c>
      <c r="F642" s="26" t="s">
        <v>1263</v>
      </c>
      <c r="G642" s="1">
        <v>0.19177711038711001</v>
      </c>
      <c r="H642" s="1">
        <v>1.11003918683429</v>
      </c>
      <c r="I642" s="1">
        <f>VLOOKUP(F642,'[1]SUSMB vs SHAM all proteins sum'!$B$2:$E$3214,2,FALSE)</f>
        <v>0.63704107632370399</v>
      </c>
      <c r="J642" s="29">
        <f>VLOOKUP(F642,'[1]SUSMB vs SHAM all proteins sum'!$B$2:$E$3214,3,FALSE)</f>
        <v>1.02865694781977</v>
      </c>
      <c r="K642" s="25">
        <f>VLOOKUP($E642,[1]AllProteinsNorm!$A$1:$Q$3226,4,FALSE)</f>
        <v>636273.25051359599</v>
      </c>
      <c r="L642" s="1">
        <f>VLOOKUP($E642,[1]AllProteinsNorm!$A$1:$Q$3226,5,FALSE)</f>
        <v>511244.080212423</v>
      </c>
      <c r="M642" s="1">
        <f>VLOOKUP($E642,[1]AllProteinsNorm!$A$1:$Q$3226,10,FALSE)</f>
        <v>601435.61742954503</v>
      </c>
      <c r="N642" s="1">
        <f>VLOOKUP($E642,[1]AllProteinsNorm!$A$1:$Q$3226,11,FALSE)</f>
        <v>494034.723583007</v>
      </c>
      <c r="O642" s="1">
        <f>VLOOKUP($E642,[1]AllProteinsNorm!$A$1:$Q$3226,15,FALSE)</f>
        <v>564069.37255982403</v>
      </c>
      <c r="P642" s="1">
        <f>VLOOKUP($E642,[1]AllProteinsNorm!$A$1:$Q$3226,6,FALSE)</f>
        <v>543790.51006374997</v>
      </c>
      <c r="Q642" s="1">
        <f>VLOOKUP($E642,[1]AllProteinsNorm!$A$1:$Q$3226,8,FALSE)</f>
        <v>743206.26664574002</v>
      </c>
      <c r="R642" s="1">
        <f>VLOOKUP($E642,[1]AllProteinsNorm!$A$1:$Q$3226,13,FALSE)</f>
        <v>618862.95356372895</v>
      </c>
      <c r="S642" s="1">
        <f>VLOOKUP($E642,[1]AllProteinsNorm!$A$1:$Q$3226,16,FALSE)</f>
        <v>652130.75243923895</v>
      </c>
      <c r="T642" s="1">
        <f>VLOOKUP($E642,[1]AllProteinsNorm!$A$1:$Q$3226,17,FALSE)</f>
        <v>563342.47189221601</v>
      </c>
      <c r="U642" s="1">
        <f>VLOOKUP($E642,[1]AllProteinsNorm!$A$1:$Q$3226,3,FALSE)</f>
        <v>570698.15962009097</v>
      </c>
      <c r="V642" s="1">
        <f>VLOOKUP($E642,[1]AllProteinsNorm!$A$1:$Q$3226,7,FALSE)</f>
        <v>520025.12768928602</v>
      </c>
      <c r="W642" s="1">
        <f>VLOOKUP($E642,[1]AllProteinsNorm!$A$1:$Q$3226,9,FALSE)</f>
        <v>557619.83015214803</v>
      </c>
      <c r="X642" s="1">
        <f>VLOOKUP($E642,[1]AllProteinsNorm!$A$1:$Q$3226,12,FALSE)</f>
        <v>624564.46683841001</v>
      </c>
      <c r="Y642" s="29">
        <f>VLOOKUP($E642,[1]AllProteinsNorm!$A$1:$Q$3226,14,FALSE)</f>
        <v>607515.87482581695</v>
      </c>
      <c r="Z642" s="25">
        <f t="shared" si="97"/>
        <v>1.1333457790000632</v>
      </c>
      <c r="AA642" s="1">
        <f t="shared" si="97"/>
        <v>0.91064070331389524</v>
      </c>
      <c r="AB642" s="1">
        <f t="shared" si="97"/>
        <v>1.0712921182901534</v>
      </c>
      <c r="AC642" s="1">
        <f t="shared" si="97"/>
        <v>0.87998696817806843</v>
      </c>
      <c r="AD642" s="1">
        <f t="shared" si="97"/>
        <v>1.0047344312178188</v>
      </c>
      <c r="AE642" s="1">
        <f t="shared" si="97"/>
        <v>0.96861321569556247</v>
      </c>
      <c r="AF642" s="1">
        <f t="shared" si="97"/>
        <v>1.3238175336609508</v>
      </c>
      <c r="AG642" s="1">
        <f t="shared" si="97"/>
        <v>1.102334123955093</v>
      </c>
      <c r="AH642" s="1">
        <f t="shared" si="97"/>
        <v>1.1615915568296449</v>
      </c>
      <c r="AI642" s="1">
        <f t="shared" si="97"/>
        <v>1.0034396576237365</v>
      </c>
      <c r="AJ642" s="1">
        <f t="shared" si="97"/>
        <v>1.0165417920153685</v>
      </c>
      <c r="AK642" s="1">
        <f t="shared" si="97"/>
        <v>0.9262817240311243</v>
      </c>
      <c r="AL642" s="1">
        <f t="shared" si="97"/>
        <v>0.99324634546484825</v>
      </c>
      <c r="AM642" s="1">
        <f t="shared" si="97"/>
        <v>1.1124898015646054</v>
      </c>
      <c r="AN642" s="29">
        <f t="shared" si="97"/>
        <v>1.0821224243728564</v>
      </c>
      <c r="AO642" s="1">
        <f t="shared" si="92"/>
        <v>53422.234998107429</v>
      </c>
      <c r="AP642" s="1">
        <f t="shared" si="93"/>
        <v>70908.962938242388</v>
      </c>
      <c r="AQ642" s="29">
        <f t="shared" si="94"/>
        <v>37015.803184748016</v>
      </c>
    </row>
    <row r="643" spans="1:43" x14ac:dyDescent="0.2">
      <c r="A643" s="26"/>
      <c r="E643" s="25" t="s">
        <v>1264</v>
      </c>
      <c r="F643" s="26" t="s">
        <v>1265</v>
      </c>
      <c r="G643" s="1">
        <v>0.30477629927772998</v>
      </c>
      <c r="H643" s="1">
        <v>1.2508296308822</v>
      </c>
      <c r="I643" s="1">
        <f>VLOOKUP(F643,'[1]SUSMB vs SHAM all proteins sum'!$B$2:$E$3214,2,FALSE)</f>
        <v>0.50340545337033704</v>
      </c>
      <c r="J643" s="29">
        <f>VLOOKUP(F643,'[1]SUSMB vs SHAM all proteins sum'!$B$2:$E$3214,3,FALSE)</f>
        <v>1.15964689337136</v>
      </c>
      <c r="K643" s="25">
        <f>VLOOKUP($E643,[1]AllProteinsNorm!$A$1:$Q$3226,4,FALSE)</f>
        <v>123445.600377629</v>
      </c>
      <c r="L643" s="1">
        <f>VLOOKUP($E643,[1]AllProteinsNorm!$A$1:$Q$3226,5,FALSE)</f>
        <v>110861.890144695</v>
      </c>
      <c r="M643" s="1">
        <f>VLOOKUP($E643,[1]AllProteinsNorm!$A$1:$Q$3226,10,FALSE)</f>
        <v>89970.510371318305</v>
      </c>
      <c r="N643" s="1">
        <f>VLOOKUP($E643,[1]AllProteinsNorm!$A$1:$Q$3226,11,FALSE)</f>
        <v>116053.914984431</v>
      </c>
      <c r="O643" s="1">
        <f>VLOOKUP($E643,[1]AllProteinsNorm!$A$1:$Q$3226,15,FALSE)</f>
        <v>89009.255252444098</v>
      </c>
      <c r="P643" s="1">
        <f>VLOOKUP($E643,[1]AllProteinsNorm!$A$1:$Q$3226,6,FALSE)</f>
        <v>122543.072834598</v>
      </c>
      <c r="Q643" s="1">
        <f>VLOOKUP($E643,[1]AllProteinsNorm!$A$1:$Q$3226,8,FALSE)</f>
        <v>172480.47031870799</v>
      </c>
      <c r="R643" s="1">
        <f>VLOOKUP($E643,[1]AllProteinsNorm!$A$1:$Q$3226,13,FALSE)</f>
        <v>183495.35189363599</v>
      </c>
      <c r="S643" s="1">
        <f>VLOOKUP($E643,[1]AllProteinsNorm!$A$1:$Q$3226,16,FALSE)</f>
        <v>63871.246771235201</v>
      </c>
      <c r="T643" s="1">
        <f>VLOOKUP($E643,[1]AllProteinsNorm!$A$1:$Q$3226,17,FALSE)</f>
        <v>157211.63706017</v>
      </c>
      <c r="U643" s="1">
        <f>VLOOKUP($E643,[1]AllProteinsNorm!$A$1:$Q$3226,3,FALSE)</f>
        <v>232719.21335201699</v>
      </c>
      <c r="V643" s="1">
        <f>VLOOKUP($E643,[1]AllProteinsNorm!$A$1:$Q$3226,7,FALSE)</f>
        <v>142052.74546184301</v>
      </c>
      <c r="W643" s="1">
        <f>VLOOKUP($E643,[1]AllProteinsNorm!$A$1:$Q$3226,9,FALSE)</f>
        <v>115782.975639771</v>
      </c>
      <c r="X643" s="1">
        <f>VLOOKUP($E643,[1]AllProteinsNorm!$A$1:$Q$3226,12,FALSE)</f>
        <v>68990.322852174693</v>
      </c>
      <c r="Y643" s="29">
        <f>VLOOKUP($E643,[1]AllProteinsNorm!$A$1:$Q$3226,14,FALSE)</f>
        <v>101010.64174771799</v>
      </c>
      <c r="Z643" s="25">
        <f t="shared" si="97"/>
        <v>1.1660305971854166</v>
      </c>
      <c r="AA643" s="1">
        <f t="shared" si="97"/>
        <v>1.0471685955196584</v>
      </c>
      <c r="AB643" s="1">
        <f t="shared" si="97"/>
        <v>0.84983480671990519</v>
      </c>
      <c r="AC643" s="1">
        <f t="shared" si="97"/>
        <v>1.0962109251446841</v>
      </c>
      <c r="AD643" s="1">
        <f t="shared" si="97"/>
        <v>0.8407550754303359</v>
      </c>
      <c r="AE643" s="1">
        <f t="shared" si="97"/>
        <v>1.1575055891919568</v>
      </c>
      <c r="AF643" s="1">
        <f t="shared" si="97"/>
        <v>1.6291994627051238</v>
      </c>
      <c r="AG643" s="1">
        <f t="shared" si="97"/>
        <v>1.7332427732925417</v>
      </c>
      <c r="AH643" s="1">
        <f t="shared" si="97"/>
        <v>0.60330888899898871</v>
      </c>
      <c r="AI643" s="1">
        <f t="shared" si="97"/>
        <v>1.4849745838247579</v>
      </c>
      <c r="AJ643" s="1">
        <f t="shared" si="97"/>
        <v>2.1981967967369425</v>
      </c>
      <c r="AK643" s="1">
        <f t="shared" si="97"/>
        <v>1.3417881813203762</v>
      </c>
      <c r="AL643" s="1">
        <f t="shared" si="97"/>
        <v>1.0936517123020353</v>
      </c>
      <c r="AM643" s="1">
        <f t="shared" si="97"/>
        <v>0.65166216624366857</v>
      </c>
      <c r="AN643" s="29">
        <f t="shared" si="97"/>
        <v>0.95411661945724824</v>
      </c>
      <c r="AO643" s="1">
        <f t="shared" si="92"/>
        <v>13961.456145874916</v>
      </c>
      <c r="AP643" s="1">
        <f t="shared" si="93"/>
        <v>43228.154475940035</v>
      </c>
      <c r="AQ643" s="29">
        <f t="shared" si="94"/>
        <v>55567.809823817821</v>
      </c>
    </row>
    <row r="644" spans="1:43" x14ac:dyDescent="0.2">
      <c r="A644" s="26"/>
      <c r="E644" s="25" t="s">
        <v>1266</v>
      </c>
      <c r="F644" s="26" t="s">
        <v>1267</v>
      </c>
      <c r="G644" s="1">
        <v>0.22540433480254099</v>
      </c>
      <c r="H644" s="1">
        <v>1.1670188006805799</v>
      </c>
      <c r="I644" s="1">
        <f>VLOOKUP(F644,'[1]SUSMB vs SHAM all proteins sum'!$B$2:$E$3214,2,FALSE)</f>
        <v>0.33338485757505998</v>
      </c>
      <c r="J644" s="29">
        <f>VLOOKUP(F644,'[1]SUSMB vs SHAM all proteins sum'!$B$2:$E$3214,3,FALSE)</f>
        <v>1.1103834768842999</v>
      </c>
      <c r="K644" s="25">
        <f>VLOOKUP($E644,[1]AllProteinsNorm!$A$1:$Q$3226,4,FALSE)</f>
        <v>675666.80486898904</v>
      </c>
      <c r="L644" s="1">
        <f>VLOOKUP($E644,[1]AllProteinsNorm!$A$1:$Q$3226,5,FALSE)</f>
        <v>907428.03629249695</v>
      </c>
      <c r="M644" s="1">
        <f>VLOOKUP($E644,[1]AllProteinsNorm!$A$1:$Q$3226,10,FALSE)</f>
        <v>728322.34230058501</v>
      </c>
      <c r="N644" s="1">
        <f>VLOOKUP($E644,[1]AllProteinsNorm!$A$1:$Q$3226,11,FALSE)</f>
        <v>650196.10345254198</v>
      </c>
      <c r="O644" s="1">
        <f>VLOOKUP($E644,[1]AllProteinsNorm!$A$1:$Q$3226,15,FALSE)</f>
        <v>561473.51525062695</v>
      </c>
      <c r="P644" s="1">
        <f>VLOOKUP($E644,[1]AllProteinsNorm!$A$1:$Q$3226,6,FALSE)</f>
        <v>938457.83443704096</v>
      </c>
      <c r="Q644" s="1">
        <f>VLOOKUP($E644,[1]AllProteinsNorm!$A$1:$Q$3226,8,FALSE)</f>
        <v>794441.30851732101</v>
      </c>
      <c r="R644" s="1">
        <f>VLOOKUP($E644,[1]AllProteinsNorm!$A$1:$Q$3226,13,FALSE)</f>
        <v>943022.21414681105</v>
      </c>
      <c r="S644" s="1">
        <f>VLOOKUP($E644,[1]AllProteinsNorm!$A$1:$Q$3226,16,FALSE)</f>
        <v>855822.86008275195</v>
      </c>
      <c r="T644" s="1">
        <f>VLOOKUP($E644,[1]AllProteinsNorm!$A$1:$Q$3226,17,FALSE)</f>
        <v>586474.213161772</v>
      </c>
      <c r="U644" s="1">
        <f>VLOOKUP($E644,[1]AllProteinsNorm!$A$1:$Q$3226,3,FALSE)</f>
        <v>642030.62329464802</v>
      </c>
      <c r="V644" s="1">
        <f>VLOOKUP($E644,[1]AllProteinsNorm!$A$1:$Q$3226,7,FALSE)</f>
        <v>724665.52640541596</v>
      </c>
      <c r="W644" s="1">
        <f>VLOOKUP($E644,[1]AllProteinsNorm!$A$1:$Q$3226,9,FALSE)</f>
        <v>793730.16414078395</v>
      </c>
      <c r="X644" s="1">
        <f>VLOOKUP($E644,[1]AllProteinsNorm!$A$1:$Q$3226,12,FALSE)</f>
        <v>782799.66186846094</v>
      </c>
      <c r="Y644" s="29">
        <f>VLOOKUP($E644,[1]AllProteinsNorm!$A$1:$Q$3226,14,FALSE)</f>
        <v>951897.39928878006</v>
      </c>
      <c r="Z644" s="25">
        <f t="shared" si="97"/>
        <v>0.95891308220639593</v>
      </c>
      <c r="AA644" s="1">
        <f t="shared" si="97"/>
        <v>1.2878309381063282</v>
      </c>
      <c r="AB644" s="1">
        <f t="shared" si="97"/>
        <v>1.0336423471782874</v>
      </c>
      <c r="AC644" s="1">
        <f t="shared" si="97"/>
        <v>0.92276480819737472</v>
      </c>
      <c r="AD644" s="1">
        <f t="shared" si="97"/>
        <v>0.79684882431161386</v>
      </c>
      <c r="AE644" s="1">
        <f t="shared" si="97"/>
        <v>1.3318687377504832</v>
      </c>
      <c r="AF644" s="1">
        <f t="shared" si="97"/>
        <v>1.1274790448379932</v>
      </c>
      <c r="AG644" s="1">
        <f t="shared" si="97"/>
        <v>1.338346551051826</v>
      </c>
      <c r="AH644" s="1">
        <f t="shared" si="97"/>
        <v>1.2145923562779879</v>
      </c>
      <c r="AI644" s="1">
        <f t="shared" si="97"/>
        <v>0.83233006464861037</v>
      </c>
      <c r="AJ644" s="1">
        <f t="shared" si="97"/>
        <v>0.91117627715000515</v>
      </c>
      <c r="AK644" s="1">
        <f t="shared" si="97"/>
        <v>1.0284525575129835</v>
      </c>
      <c r="AL644" s="1">
        <f t="shared" si="97"/>
        <v>1.1264697816315064</v>
      </c>
      <c r="AM644" s="1">
        <f t="shared" si="97"/>
        <v>1.1109571035652077</v>
      </c>
      <c r="AN644" s="29">
        <f t="shared" si="97"/>
        <v>1.3509423025055147</v>
      </c>
      <c r="AO644" s="1">
        <f t="shared" si="92"/>
        <v>114877.38219538386</v>
      </c>
      <c r="AP644" s="1">
        <f t="shared" si="93"/>
        <v>130821.37333438586</v>
      </c>
      <c r="AQ644" s="29">
        <f t="shared" si="94"/>
        <v>101821.18441496202</v>
      </c>
    </row>
    <row r="645" spans="1:43" x14ac:dyDescent="0.2">
      <c r="A645" s="26"/>
      <c r="E645" s="25" t="s">
        <v>1268</v>
      </c>
      <c r="F645" s="26" t="s">
        <v>1269</v>
      </c>
      <c r="G645" s="1">
        <v>0.90058730681869203</v>
      </c>
      <c r="H645" s="1">
        <v>0.98395299913316803</v>
      </c>
      <c r="I645" s="1">
        <f>VLOOKUP(F645,'[1]SUSMB vs SHAM all proteins sum'!$B$2:$E$3214,2,FALSE)</f>
        <v>0.261997347590532</v>
      </c>
      <c r="J645" s="29">
        <f>VLOOKUP(F645,'[1]SUSMB vs SHAM all proteins sum'!$B$2:$E$3214,3,FALSE)</f>
        <v>1.15053534109628</v>
      </c>
      <c r="K645" s="25">
        <f>VLOOKUP($E645,[1]AllProteinsNorm!$A$1:$Q$3226,4,FALSE)</f>
        <v>17576883.220630798</v>
      </c>
      <c r="L645" s="1">
        <f>VLOOKUP($E645,[1]AllProteinsNorm!$A$1:$Q$3226,5,FALSE)</f>
        <v>14318537.144569401</v>
      </c>
      <c r="M645" s="1">
        <f>VLOOKUP($E645,[1]AllProteinsNorm!$A$1:$Q$3226,10,FALSE)</f>
        <v>20269424.4585995</v>
      </c>
      <c r="N645" s="1">
        <f>VLOOKUP($E645,[1]AllProteinsNorm!$A$1:$Q$3226,11,FALSE)</f>
        <v>24051192.946268201</v>
      </c>
      <c r="O645" s="1">
        <f>VLOOKUP($E645,[1]AllProteinsNorm!$A$1:$Q$3226,15,FALSE)</f>
        <v>18784559.088984199</v>
      </c>
      <c r="P645" s="1">
        <f>VLOOKUP($E645,[1]AllProteinsNorm!$A$1:$Q$3226,6,FALSE)</f>
        <v>18235212.714025401</v>
      </c>
      <c r="Q645" s="1">
        <f>VLOOKUP($E645,[1]AllProteinsNorm!$A$1:$Q$3226,8,FALSE)</f>
        <v>19721586.754203498</v>
      </c>
      <c r="R645" s="1">
        <f>VLOOKUP($E645,[1]AllProteinsNorm!$A$1:$Q$3226,13,FALSE)</f>
        <v>13071854.6552279</v>
      </c>
      <c r="S645" s="1">
        <f>VLOOKUP($E645,[1]AllProteinsNorm!$A$1:$Q$3226,16,FALSE)</f>
        <v>22485582.577480901</v>
      </c>
      <c r="T645" s="1">
        <f>VLOOKUP($E645,[1]AllProteinsNorm!$A$1:$Q$3226,17,FALSE)</f>
        <v>20109315.581884801</v>
      </c>
      <c r="U645" s="1">
        <f>VLOOKUP($E645,[1]AllProteinsNorm!$A$1:$Q$3226,3,FALSE)</f>
        <v>28582313.644795701</v>
      </c>
      <c r="V645" s="1">
        <f>VLOOKUP($E645,[1]AllProteinsNorm!$A$1:$Q$3226,7,FALSE)</f>
        <v>21883300.8248039</v>
      </c>
      <c r="W645" s="1">
        <f>VLOOKUP($E645,[1]AllProteinsNorm!$A$1:$Q$3226,9,FALSE)</f>
        <v>19881019.845077001</v>
      </c>
      <c r="X645" s="1">
        <f>VLOOKUP($E645,[1]AllProteinsNorm!$A$1:$Q$3226,12,FALSE)</f>
        <v>17727107.9052612</v>
      </c>
      <c r="Y645" s="29">
        <f>VLOOKUP($E645,[1]AllProteinsNorm!$A$1:$Q$3226,14,FALSE)</f>
        <v>21078156.384711102</v>
      </c>
      <c r="Z645" s="25">
        <f t="shared" si="97"/>
        <v>0.92509330476674756</v>
      </c>
      <c r="AA645" s="1">
        <f t="shared" si="97"/>
        <v>0.75360248345666392</v>
      </c>
      <c r="AB645" s="1">
        <f t="shared" si="97"/>
        <v>1.0668051111653694</v>
      </c>
      <c r="AC645" s="1">
        <f t="shared" si="97"/>
        <v>1.2658443073758696</v>
      </c>
      <c r="AD645" s="1">
        <f t="shared" si="97"/>
        <v>0.9886547932353501</v>
      </c>
      <c r="AE645" s="1">
        <f t="shared" si="97"/>
        <v>0.95974200778338936</v>
      </c>
      <c r="AF645" s="1">
        <f t="shared" si="97"/>
        <v>1.0379717289283712</v>
      </c>
      <c r="AG645" s="1">
        <f t="shared" si="97"/>
        <v>0.68798802783428792</v>
      </c>
      <c r="AH645" s="1">
        <f t="shared" si="97"/>
        <v>1.1834442793470918</v>
      </c>
      <c r="AI645" s="1">
        <f t="shared" si="97"/>
        <v>1.0583783811232284</v>
      </c>
      <c r="AJ645" s="1">
        <f t="shared" si="97"/>
        <v>1.5043228458449547</v>
      </c>
      <c r="AK645" s="1">
        <f t="shared" si="97"/>
        <v>1.1517454388876696</v>
      </c>
      <c r="AL645" s="1">
        <f t="shared" si="97"/>
        <v>1.0463628915181202</v>
      </c>
      <c r="AM645" s="1">
        <f t="shared" si="97"/>
        <v>0.93299981744125648</v>
      </c>
      <c r="AN645" s="29">
        <f t="shared" si="97"/>
        <v>1.109369681960197</v>
      </c>
      <c r="AO645" s="1">
        <f t="shared" si="92"/>
        <v>3197303.8387338291</v>
      </c>
      <c r="AP645" s="1">
        <f t="shared" si="93"/>
        <v>3138453.1083449312</v>
      </c>
      <c r="AQ645" s="29">
        <f t="shared" si="94"/>
        <v>3654971.8418035125</v>
      </c>
    </row>
    <row r="646" spans="1:43" x14ac:dyDescent="0.2">
      <c r="A646" s="26"/>
      <c r="E646" s="25" t="s">
        <v>1270</v>
      </c>
      <c r="F646" s="26" t="s">
        <v>1271</v>
      </c>
      <c r="G646" s="1">
        <v>0.69099969092475</v>
      </c>
      <c r="H646" s="1">
        <v>1.0513681617889901</v>
      </c>
      <c r="I646" s="1">
        <f>VLOOKUP(F646,'[1]SUSMB vs SHAM all proteins sum'!$B$2:$E$3214,2,FALSE)</f>
        <v>0.78334551827118304</v>
      </c>
      <c r="J646" s="29">
        <f>VLOOKUP(F646,'[1]SUSMB vs SHAM all proteins sum'!$B$2:$E$3214,3,FALSE)</f>
        <v>0.86863416035371899</v>
      </c>
      <c r="K646" s="25">
        <f>VLOOKUP($E646,[1]AllProteinsNorm!$A$1:$Q$3226,4,FALSE)</f>
        <v>44245.005984109703</v>
      </c>
      <c r="L646" s="1">
        <f>VLOOKUP($E646,[1]AllProteinsNorm!$A$1:$Q$3226,5,FALSE)</f>
        <v>55614.247108698801</v>
      </c>
      <c r="M646" s="1">
        <f>VLOOKUP($E646,[1]AllProteinsNorm!$A$1:$Q$3226,10,FALSE)</f>
        <v>71435.158881350901</v>
      </c>
      <c r="N646" s="1">
        <f>VLOOKUP($E646,[1]AllProteinsNorm!$A$1:$Q$3226,11,FALSE)</f>
        <v>41136.970633890203</v>
      </c>
      <c r="O646" s="1">
        <f>VLOOKUP($E646,[1]AllProteinsNorm!$A$1:$Q$3226,15,FALSE)</f>
        <v>62306.180324909998</v>
      </c>
      <c r="P646" s="1">
        <f>VLOOKUP($E646,[1]AllProteinsNorm!$A$1:$Q$3226,6,FALSE)</f>
        <v>49555.296634341299</v>
      </c>
      <c r="Q646" s="1">
        <f>VLOOKUP($E646,[1]AllProteinsNorm!$A$1:$Q$3226,8,FALSE)</f>
        <v>60019.234370723403</v>
      </c>
      <c r="R646" s="1">
        <f>VLOOKUP($E646,[1]AllProteinsNorm!$A$1:$Q$3226,13,FALSE)</f>
        <v>52130.448282313802</v>
      </c>
      <c r="S646" s="1">
        <f>VLOOKUP($E646,[1]AllProteinsNorm!$A$1:$Q$3226,16,FALSE)</f>
        <v>52809.673567580699</v>
      </c>
      <c r="T646" s="1">
        <f>VLOOKUP($E646,[1]AllProteinsNorm!$A$1:$Q$3226,17,FALSE)</f>
        <v>70682.906982394197</v>
      </c>
      <c r="U646" s="1">
        <f>VLOOKUP($E646,[1]AllProteinsNorm!$A$1:$Q$3226,3,FALSE)</f>
        <v>6944.0363897057696</v>
      </c>
      <c r="V646" s="1">
        <f>VLOOKUP($E646,[1]AllProteinsNorm!$A$1:$Q$3226,7,FALSE)</f>
        <v>55921.008520128897</v>
      </c>
      <c r="W646" s="1">
        <f>VLOOKUP($E646,[1]AllProteinsNorm!$A$1:$Q$3226,9,FALSE)</f>
        <v>94978.537324806006</v>
      </c>
      <c r="X646" s="1">
        <f>VLOOKUP($E646,[1]AllProteinsNorm!$A$1:$Q$3226,12,FALSE)</f>
        <v>74233.616646262206</v>
      </c>
      <c r="Y646" s="29">
        <f>VLOOKUP($E646,[1]AllProteinsNorm!$A$1:$Q$3226,14,FALSE)</f>
        <v>81376.163826522898</v>
      </c>
      <c r="Z646" s="25">
        <f t="shared" si="97"/>
        <v>0.80522309202593823</v>
      </c>
      <c r="AA646" s="1">
        <f t="shared" si="97"/>
        <v>1.0121340255585942</v>
      </c>
      <c r="AB646" s="1">
        <f t="shared" si="97"/>
        <v>1.3000617410802002</v>
      </c>
      <c r="AC646" s="1">
        <f t="shared" si="97"/>
        <v>0.74865937869457422</v>
      </c>
      <c r="AD646" s="1">
        <f t="shared" si="97"/>
        <v>1.1339217626406934</v>
      </c>
      <c r="AE646" s="1">
        <f t="shared" si="97"/>
        <v>0.90186605910953632</v>
      </c>
      <c r="AF646" s="1">
        <f t="shared" si="97"/>
        <v>1.0923012079234515</v>
      </c>
      <c r="AG646" s="1">
        <f t="shared" si="97"/>
        <v>0.94873172284480212</v>
      </c>
      <c r="AH646" s="1">
        <f t="shared" si="97"/>
        <v>0.9610930701250181</v>
      </c>
      <c r="AI646" s="1">
        <f t="shared" si="97"/>
        <v>1.2863713688768865</v>
      </c>
      <c r="AJ646" s="1">
        <f t="shared" si="97"/>
        <v>0.12637580961945541</v>
      </c>
      <c r="AK646" s="1">
        <f t="shared" si="97"/>
        <v>1.01771683353278</v>
      </c>
      <c r="AL646" s="1">
        <f t="shared" si="97"/>
        <v>1.7285320636694719</v>
      </c>
      <c r="AM646" s="1">
        <f t="shared" si="97"/>
        <v>1.3509913943652547</v>
      </c>
      <c r="AN646" s="29">
        <f t="shared" si="97"/>
        <v>1.4809799387785207</v>
      </c>
      <c r="AO646" s="1">
        <f t="shared" si="92"/>
        <v>11240.211054517809</v>
      </c>
      <c r="AP646" s="1">
        <f t="shared" si="93"/>
        <v>7655.3888397708697</v>
      </c>
      <c r="AQ646" s="29">
        <f t="shared" si="94"/>
        <v>30588.916779239382</v>
      </c>
    </row>
    <row r="647" spans="1:43" x14ac:dyDescent="0.2">
      <c r="A647" s="26"/>
      <c r="E647" s="25" t="s">
        <v>1272</v>
      </c>
      <c r="F647" s="26" t="s">
        <v>1273</v>
      </c>
      <c r="G647" s="1">
        <v>0.13077774534793599</v>
      </c>
      <c r="H647" s="1">
        <v>0.90330402638600704</v>
      </c>
      <c r="I647" s="1">
        <f>VLOOKUP(F647,'[1]SUSMB vs SHAM all proteins sum'!$B$2:$E$3214,2,FALSE)</f>
        <v>0.21054683665562199</v>
      </c>
      <c r="J647" s="29">
        <f>VLOOKUP(F647,'[1]SUSMB vs SHAM all proteins sum'!$B$2:$E$3214,3,FALSE)</f>
        <v>0.93040986149187799</v>
      </c>
      <c r="K647" s="25">
        <f>VLOOKUP($E647,[1]AllProteinsNorm!$A$1:$Q$3226,4,FALSE)</f>
        <v>3903986.0459566298</v>
      </c>
      <c r="L647" s="1">
        <f>VLOOKUP($E647,[1]AllProteinsNorm!$A$1:$Q$3226,5,FALSE)</f>
        <v>4772589.3182773301</v>
      </c>
      <c r="M647" s="1">
        <f>VLOOKUP($E647,[1]AllProteinsNorm!$A$1:$Q$3226,10,FALSE)</f>
        <v>4779944.0673816698</v>
      </c>
      <c r="N647" s="1">
        <f>VLOOKUP($E647,[1]AllProteinsNorm!$A$1:$Q$3226,11,FALSE)</f>
        <v>4101035.5401631398</v>
      </c>
      <c r="O647" s="1">
        <f>VLOOKUP($E647,[1]AllProteinsNorm!$A$1:$Q$3226,15,FALSE)</f>
        <v>4804973.9605022399</v>
      </c>
      <c r="P647" s="1">
        <f>VLOOKUP($E647,[1]AllProteinsNorm!$A$1:$Q$3226,6,FALSE)</f>
        <v>4231248.8545468198</v>
      </c>
      <c r="Q647" s="1">
        <f>VLOOKUP($E647,[1]AllProteinsNorm!$A$1:$Q$3226,8,FALSE)</f>
        <v>3453588.1433043298</v>
      </c>
      <c r="R647" s="1">
        <f>VLOOKUP($E647,[1]AllProteinsNorm!$A$1:$Q$3226,13,FALSE)</f>
        <v>4029903.7134070899</v>
      </c>
      <c r="S647" s="1">
        <f>VLOOKUP($E647,[1]AllProteinsNorm!$A$1:$Q$3226,16,FALSE)</f>
        <v>4094344.71926268</v>
      </c>
      <c r="T647" s="1">
        <f>VLOOKUP($E647,[1]AllProteinsNorm!$A$1:$Q$3226,17,FALSE)</f>
        <v>4377450.5666628703</v>
      </c>
      <c r="U647" s="1">
        <f>VLOOKUP($E647,[1]AllProteinsNorm!$A$1:$Q$3226,3,FALSE)</f>
        <v>3923407.7006629701</v>
      </c>
      <c r="V647" s="1">
        <f>VLOOKUP($E647,[1]AllProteinsNorm!$A$1:$Q$3226,7,FALSE)</f>
        <v>3908816.4825581899</v>
      </c>
      <c r="W647" s="1">
        <f>VLOOKUP($E647,[1]AllProteinsNorm!$A$1:$Q$3226,9,FALSE)</f>
        <v>4184174.6353915101</v>
      </c>
      <c r="X647" s="1">
        <f>VLOOKUP($E647,[1]AllProteinsNorm!$A$1:$Q$3226,12,FALSE)</f>
        <v>4578236.13820347</v>
      </c>
      <c r="Y647" s="29">
        <f>VLOOKUP($E647,[1]AllProteinsNorm!$A$1:$Q$3226,14,FALSE)</f>
        <v>4165091.2394302799</v>
      </c>
      <c r="Z647" s="25">
        <f t="shared" si="97"/>
        <v>0.87288563332412361</v>
      </c>
      <c r="AA647" s="1">
        <f t="shared" si="97"/>
        <v>1.0670951690503903</v>
      </c>
      <c r="AB647" s="1">
        <f t="shared" si="97"/>
        <v>1.0687396049562334</v>
      </c>
      <c r="AC647" s="1">
        <f t="shared" si="97"/>
        <v>0.91694359626812305</v>
      </c>
      <c r="AD647" s="1">
        <f t="shared" si="97"/>
        <v>1.0743359964011292</v>
      </c>
      <c r="AE647" s="1">
        <f t="shared" si="97"/>
        <v>0.9460577708719875</v>
      </c>
      <c r="AF647" s="1">
        <f t="shared" si="97"/>
        <v>0.77218192847566702</v>
      </c>
      <c r="AG647" s="1">
        <f t="shared" si="97"/>
        <v>0.90103935149968606</v>
      </c>
      <c r="AH647" s="1">
        <f t="shared" si="97"/>
        <v>0.91544760694582383</v>
      </c>
      <c r="AI647" s="1">
        <f t="shared" si="97"/>
        <v>0.97874676426776652</v>
      </c>
      <c r="AJ647" s="1">
        <f t="shared" si="97"/>
        <v>0.87722808823276877</v>
      </c>
      <c r="AK647" s="1">
        <f t="shared" si="97"/>
        <v>0.87396566246934859</v>
      </c>
      <c r="AL647" s="1">
        <f t="shared" si="97"/>
        <v>0.93553252587446023</v>
      </c>
      <c r="AM647" s="1">
        <f t="shared" si="97"/>
        <v>1.0236400704203545</v>
      </c>
      <c r="AN647" s="29">
        <f t="shared" si="97"/>
        <v>0.93126570166620115</v>
      </c>
      <c r="AO647" s="1">
        <f t="shared" si="92"/>
        <v>388923.73252885579</v>
      </c>
      <c r="AP647" s="1">
        <f t="shared" si="93"/>
        <v>315387.66704491311</v>
      </c>
      <c r="AQ647" s="29">
        <f t="shared" si="94"/>
        <v>242601.10498547507</v>
      </c>
    </row>
    <row r="648" spans="1:43" x14ac:dyDescent="0.2">
      <c r="A648" s="26"/>
      <c r="E648" s="25" t="s">
        <v>1274</v>
      </c>
      <c r="F648" s="26" t="s">
        <v>1275</v>
      </c>
      <c r="G648" s="1">
        <v>0.53844758000516102</v>
      </c>
      <c r="H648" s="1">
        <v>0.68619678459872402</v>
      </c>
      <c r="I648" s="1">
        <f>VLOOKUP(F648,'[1]SUSMB vs SHAM all proteins sum'!$B$2:$E$3214,2,FALSE)</f>
        <v>0.434760550083162</v>
      </c>
      <c r="J648" s="29">
        <f>VLOOKUP(F648,'[1]SUSMB vs SHAM all proteins sum'!$B$2:$E$3214,3,FALSE)</f>
        <v>1.17834813832091</v>
      </c>
      <c r="K648" s="25">
        <f>VLOOKUP($E648,[1]AllProteinsNorm!$A$1:$Q$3226,4,FALSE)</f>
        <v>75614.273785692902</v>
      </c>
      <c r="L648" s="1">
        <f>VLOOKUP($E648,[1]AllProteinsNorm!$A$1:$Q$3226,5,FALSE)</f>
        <v>75348.323114966697</v>
      </c>
      <c r="M648" s="1">
        <f>VLOOKUP($E648,[1]AllProteinsNorm!$A$1:$Q$3226,10,FALSE)</f>
        <v>38987.6698659084</v>
      </c>
      <c r="N648" s="1">
        <f>VLOOKUP($E648,[1]AllProteinsNorm!$A$1:$Q$3226,11,FALSE)</f>
        <v>82885.791651820895</v>
      </c>
      <c r="O648" s="1">
        <f>VLOOKUP($E648,[1]AllProteinsNorm!$A$1:$Q$3226,15,FALSE)</f>
        <v>104192.61509625299</v>
      </c>
      <c r="P648" s="1">
        <f>VLOOKUP($E648,[1]AllProteinsNorm!$A$1:$Q$3226,6,FALSE)</f>
        <v>88847.812923900899</v>
      </c>
      <c r="Q648" s="1">
        <f>VLOOKUP($E648,[1]AllProteinsNorm!$A$1:$Q$3226,8,FALSE)</f>
        <v>96231.729402640194</v>
      </c>
      <c r="R648" s="1">
        <f>VLOOKUP($E648,[1]AllProteinsNorm!$A$1:$Q$3226,13,FALSE)</f>
        <v>5239.0519661582903</v>
      </c>
      <c r="S648" s="1">
        <f>VLOOKUP($E648,[1]AllProteinsNorm!$A$1:$Q$3226,16,FALSE)</f>
        <v>90327.556020585107</v>
      </c>
      <c r="T648" s="1">
        <f>VLOOKUP($E648,[1]AllProteinsNorm!$A$1:$Q$3226,17,FALSE)</f>
        <v>72131.851553276603</v>
      </c>
      <c r="U648" s="1">
        <f>VLOOKUP($E648,[1]AllProteinsNorm!$A$1:$Q$3226,3,FALSE)</f>
        <v>56594.931612474902</v>
      </c>
      <c r="V648" s="1">
        <f>VLOOKUP($E648,[1]AllProteinsNorm!$A$1:$Q$3226,7,FALSE)</f>
        <v>83405.122593901106</v>
      </c>
      <c r="W648" s="1">
        <f>VLOOKUP($E648,[1]AllProteinsNorm!$A$1:$Q$3226,9,FALSE)</f>
        <v>89941.645693360406</v>
      </c>
      <c r="X648" s="1">
        <f>VLOOKUP($E648,[1]AllProteinsNorm!$A$1:$Q$3226,12,FALSE)</f>
        <v>114285.52085590499</v>
      </c>
      <c r="Y648" s="29">
        <f>VLOOKUP($E648,[1]AllProteinsNorm!$A$1:$Q$3226,14,FALSE)</f>
        <v>89818.847662514105</v>
      </c>
      <c r="Z648" s="25">
        <f t="shared" si="97"/>
        <v>1.0027655599880581</v>
      </c>
      <c r="AA648" s="1">
        <f t="shared" si="97"/>
        <v>0.9992386310114495</v>
      </c>
      <c r="AB648" s="1">
        <f t="shared" si="97"/>
        <v>0.51703852524620142</v>
      </c>
      <c r="AC648" s="1">
        <f t="shared" si="97"/>
        <v>1.0991974546546264</v>
      </c>
      <c r="AD648" s="1">
        <f t="shared" si="97"/>
        <v>1.3817598290996651</v>
      </c>
      <c r="AE648" s="1">
        <f t="shared" si="97"/>
        <v>1.1782633412953207</v>
      </c>
      <c r="AF648" s="1">
        <f t="shared" si="97"/>
        <v>1.2761858203723999</v>
      </c>
      <c r="AG648" s="1">
        <f t="shared" si="97"/>
        <v>6.9478163521624475E-2</v>
      </c>
      <c r="AH648" s="1">
        <f t="shared" si="97"/>
        <v>1.197887088779698</v>
      </c>
      <c r="AI648" s="1">
        <f t="shared" si="97"/>
        <v>0.95658310123825863</v>
      </c>
      <c r="AJ648" s="1">
        <f t="shared" si="97"/>
        <v>0.7505388261972209</v>
      </c>
      <c r="AK648" s="1">
        <f t="shared" si="97"/>
        <v>1.1060846091147771</v>
      </c>
      <c r="AL648" s="1">
        <f t="shared" si="97"/>
        <v>1.1927693039222855</v>
      </c>
      <c r="AM648" s="1">
        <f t="shared" si="97"/>
        <v>1.5156078155878869</v>
      </c>
      <c r="AN648" s="29">
        <f t="shared" si="97"/>
        <v>1.1911408066822535</v>
      </c>
      <c r="AO648" s="1">
        <f t="shared" si="92"/>
        <v>21028.352126836362</v>
      </c>
      <c r="AP648" s="1">
        <f t="shared" si="93"/>
        <v>33625.98678299498</v>
      </c>
      <c r="AQ648" s="29">
        <f t="shared" si="94"/>
        <v>18429.911340156465</v>
      </c>
    </row>
    <row r="649" spans="1:43" x14ac:dyDescent="0.2">
      <c r="A649" s="26"/>
      <c r="E649" s="25" t="s">
        <v>1276</v>
      </c>
      <c r="F649" s="26" t="s">
        <v>1277</v>
      </c>
      <c r="G649" s="43">
        <v>1.9256467442180701E-2</v>
      </c>
      <c r="H649" s="1">
        <v>0.68320002494088605</v>
      </c>
      <c r="I649" s="1">
        <f>VLOOKUP(F649,'[1]SUSMB vs SHAM all proteins sum'!$B$2:$E$3214,2,FALSE)</f>
        <v>0.241127796834159</v>
      </c>
      <c r="J649" s="29">
        <f>VLOOKUP(F649,'[1]SUSMB vs SHAM all proteins sum'!$B$2:$E$3214,3,FALSE)</f>
        <v>0.81335380999802298</v>
      </c>
      <c r="K649" s="25">
        <f>VLOOKUP($E649,[1]AllProteinsNorm!$A$1:$Q$3226,4,FALSE)</f>
        <v>52493.183411654099</v>
      </c>
      <c r="L649" s="1">
        <f>VLOOKUP($E649,[1]AllProteinsNorm!$A$1:$Q$3226,5,FALSE)</f>
        <v>74083.225897422803</v>
      </c>
      <c r="M649" s="1">
        <f>VLOOKUP($E649,[1]AllProteinsNorm!$A$1:$Q$3226,10,FALSE)</f>
        <v>39239.177343443203</v>
      </c>
      <c r="N649" s="1">
        <f>VLOOKUP($E649,[1]AllProteinsNorm!$A$1:$Q$3226,11,FALSE)</f>
        <v>57322.058048074803</v>
      </c>
      <c r="O649" s="1">
        <f>VLOOKUP($E649,[1]AllProteinsNorm!$A$1:$Q$3226,15,FALSE)</f>
        <v>41659.723711552899</v>
      </c>
      <c r="P649" s="1">
        <f>VLOOKUP($E649,[1]AllProteinsNorm!$A$1:$Q$3226,6,FALSE)</f>
        <v>32337.272307473198</v>
      </c>
      <c r="Q649" s="1">
        <f>VLOOKUP($E649,[1]AllProteinsNorm!$A$1:$Q$3226,8,FALSE)</f>
        <v>34072.0903935651</v>
      </c>
      <c r="R649" s="1">
        <f>VLOOKUP($E649,[1]AllProteinsNorm!$A$1:$Q$3226,13,FALSE)</f>
        <v>37405.897160534798</v>
      </c>
      <c r="S649" s="1">
        <f>VLOOKUP($E649,[1]AllProteinsNorm!$A$1:$Q$3226,16,FALSE)</f>
        <v>43351.172418581802</v>
      </c>
      <c r="T649" s="1">
        <f>VLOOKUP($E649,[1]AllProteinsNorm!$A$1:$Q$3226,17,FALSE)</f>
        <v>30358.277860973802</v>
      </c>
      <c r="U649" s="1">
        <f>VLOOKUP($E649,[1]AllProteinsNorm!$A$1:$Q$3226,3,FALSE)</f>
        <v>44686.700523977299</v>
      </c>
      <c r="V649" s="1">
        <f>VLOOKUP($E649,[1]AllProteinsNorm!$A$1:$Q$3226,7,FALSE)</f>
        <v>27857.784506228902</v>
      </c>
      <c r="W649" s="1">
        <f>VLOOKUP($E649,[1]AllProteinsNorm!$A$1:$Q$3226,9,FALSE)</f>
        <v>54217.9538040224</v>
      </c>
      <c r="X649" s="1">
        <f>VLOOKUP($E649,[1]AllProteinsNorm!$A$1:$Q$3226,12,FALSE)</f>
        <v>38917.086910962498</v>
      </c>
      <c r="Y649" s="29">
        <f>VLOOKUP($E649,[1]AllProteinsNorm!$A$1:$Q$3226,14,FALSE)</f>
        <v>49382.158073591403</v>
      </c>
      <c r="Z649" s="25">
        <f t="shared" si="97"/>
        <v>0.99119533789985226</v>
      </c>
      <c r="AA649" s="1">
        <f t="shared" si="97"/>
        <v>1.3988663547085345</v>
      </c>
      <c r="AB649" s="1">
        <f t="shared" si="97"/>
        <v>0.74092838570753472</v>
      </c>
      <c r="AC649" s="1">
        <f t="shared" si="97"/>
        <v>1.0823759010862795</v>
      </c>
      <c r="AD649" s="1">
        <f t="shared" si="97"/>
        <v>0.78663402059779919</v>
      </c>
      <c r="AE649" s="1">
        <f t="shared" si="97"/>
        <v>0.61060411025575922</v>
      </c>
      <c r="AF649" s="1">
        <f t="shared" si="97"/>
        <v>0.6433615748879552</v>
      </c>
      <c r="AG649" s="1">
        <f t="shared" si="97"/>
        <v>0.70631172403333387</v>
      </c>
      <c r="AH649" s="1">
        <f t="shared" si="97"/>
        <v>0.81857256887665186</v>
      </c>
      <c r="AI649" s="1">
        <f t="shared" si="97"/>
        <v>0.57323601897965637</v>
      </c>
      <c r="AJ649" s="1">
        <f t="shared" si="97"/>
        <v>0.84379049519903115</v>
      </c>
      <c r="AK649" s="1">
        <f t="shared" si="97"/>
        <v>0.52602079607659158</v>
      </c>
      <c r="AL649" s="1">
        <f t="shared" si="97"/>
        <v>1.0237630783330531</v>
      </c>
      <c r="AM649" s="1">
        <f t="shared" si="97"/>
        <v>0.734846557281291</v>
      </c>
      <c r="AN649" s="29">
        <f t="shared" si="97"/>
        <v>0.93245182853799757</v>
      </c>
      <c r="AO649" s="1">
        <f t="shared" si="92"/>
        <v>12501.146808500047</v>
      </c>
      <c r="AP649" s="1">
        <f t="shared" si="93"/>
        <v>4555.2674799795668</v>
      </c>
      <c r="AQ649" s="29">
        <f t="shared" si="94"/>
        <v>9114.55425412355</v>
      </c>
    </row>
    <row r="650" spans="1:43" x14ac:dyDescent="0.2">
      <c r="A650" s="26"/>
      <c r="E650" s="25" t="s">
        <v>1278</v>
      </c>
      <c r="F650" s="26" t="s">
        <v>1279</v>
      </c>
      <c r="G650" s="1">
        <v>0.72195666570669603</v>
      </c>
      <c r="H650" s="1">
        <v>0.96882001964857101</v>
      </c>
      <c r="I650" s="1">
        <f>VLOOKUP(F650,'[1]SUSMB vs SHAM all proteins sum'!$B$2:$E$3214,2,FALSE)</f>
        <v>0.52223244761875498</v>
      </c>
      <c r="J650" s="29">
        <f>VLOOKUP(F650,'[1]SUSMB vs SHAM all proteins sum'!$B$2:$E$3214,3,FALSE)</f>
        <v>0.88756869340710598</v>
      </c>
      <c r="K650" s="25">
        <f>VLOOKUP($E650,[1]AllProteinsNorm!$A$1:$Q$3226,4,FALSE)</f>
        <v>478954.01139175898</v>
      </c>
      <c r="L650" s="1">
        <f>VLOOKUP($E650,[1]AllProteinsNorm!$A$1:$Q$3226,5,FALSE)</f>
        <v>448870.22099684499</v>
      </c>
      <c r="M650" s="1">
        <f>VLOOKUP($E650,[1]AllProteinsNorm!$A$1:$Q$3226,10,FALSE)</f>
        <v>497430.26971350302</v>
      </c>
      <c r="N650" s="1">
        <f>VLOOKUP($E650,[1]AllProteinsNorm!$A$1:$Q$3226,11,FALSE)</f>
        <v>358351.45689837099</v>
      </c>
      <c r="O650" s="1">
        <f>VLOOKUP($E650,[1]AllProteinsNorm!$A$1:$Q$3226,15,FALSE)</f>
        <v>433406.91748233698</v>
      </c>
      <c r="P650" s="1">
        <f>VLOOKUP($E650,[1]AllProteinsNorm!$A$1:$Q$3226,6,FALSE)</f>
        <v>435450.22337989497</v>
      </c>
      <c r="Q650" s="1">
        <f>VLOOKUP($E650,[1]AllProteinsNorm!$A$1:$Q$3226,8,FALSE)</f>
        <v>496800.97088902199</v>
      </c>
      <c r="R650" s="1">
        <f>VLOOKUP($E650,[1]AllProteinsNorm!$A$1:$Q$3226,13,FALSE)</f>
        <v>336572.82028476498</v>
      </c>
      <c r="S650" s="1">
        <f>VLOOKUP($E650,[1]AllProteinsNorm!$A$1:$Q$3226,16,FALSE)</f>
        <v>433793.98909760301</v>
      </c>
      <c r="T650" s="1">
        <f>VLOOKUP($E650,[1]AllProteinsNorm!$A$1:$Q$3226,17,FALSE)</f>
        <v>448832.01658995601</v>
      </c>
      <c r="U650" s="1">
        <f>VLOOKUP($E650,[1]AllProteinsNorm!$A$1:$Q$3226,3,FALSE)</f>
        <v>258845.71564580401</v>
      </c>
      <c r="V650" s="1">
        <f>VLOOKUP($E650,[1]AllProteinsNorm!$A$1:$Q$3226,7,FALSE)</f>
        <v>493153.29014157498</v>
      </c>
      <c r="W650" s="1">
        <f>VLOOKUP($E650,[1]AllProteinsNorm!$A$1:$Q$3226,9,FALSE)</f>
        <v>509150.62727289501</v>
      </c>
      <c r="X650" s="1">
        <f>VLOOKUP($E650,[1]AllProteinsNorm!$A$1:$Q$3226,12,FALSE)</f>
        <v>542964.60024333105</v>
      </c>
      <c r="Y650" s="29">
        <f>VLOOKUP($E650,[1]AllProteinsNorm!$A$1:$Q$3226,14,FALSE)</f>
        <v>259251.33020623901</v>
      </c>
      <c r="Z650" s="25">
        <f t="shared" si="97"/>
        <v>1.0801786865387915</v>
      </c>
      <c r="AA650" s="1">
        <f t="shared" si="97"/>
        <v>1.0123311094813219</v>
      </c>
      <c r="AB650" s="1">
        <f t="shared" si="97"/>
        <v>1.1218479490805944</v>
      </c>
      <c r="AC650" s="1">
        <f t="shared" si="97"/>
        <v>0.80818533058517561</v>
      </c>
      <c r="AD650" s="1">
        <f t="shared" si="97"/>
        <v>0.97745692431411668</v>
      </c>
      <c r="AE650" s="1">
        <f t="shared" si="97"/>
        <v>0.98206516524774534</v>
      </c>
      <c r="AF650" s="1">
        <f t="shared" si="97"/>
        <v>1.1204286997132218</v>
      </c>
      <c r="AG650" s="1">
        <f t="shared" si="97"/>
        <v>0.75906825768806918</v>
      </c>
      <c r="AH650" s="1">
        <f t="shared" si="97"/>
        <v>0.97832988184037184</v>
      </c>
      <c r="AI650" s="1">
        <f t="shared" si="97"/>
        <v>1.0122449475846225</v>
      </c>
      <c r="AJ650" s="1">
        <f t="shared" si="97"/>
        <v>0.58377134023788435</v>
      </c>
      <c r="AK650" s="1">
        <f t="shared" si="97"/>
        <v>1.1122021332684795</v>
      </c>
      <c r="AL650" s="1">
        <f t="shared" si="97"/>
        <v>1.1482807174323637</v>
      </c>
      <c r="AM650" s="1">
        <f t="shared" si="97"/>
        <v>1.2245409262230322</v>
      </c>
      <c r="AN650" s="29">
        <f t="shared" si="97"/>
        <v>0.58468611742465126</v>
      </c>
      <c r="AO650" s="1">
        <f t="shared" si="92"/>
        <v>48054.963193966112</v>
      </c>
      <c r="AP650" s="1">
        <f t="shared" si="93"/>
        <v>52133.158827231557</v>
      </c>
      <c r="AQ650" s="29">
        <f t="shared" si="94"/>
        <v>126461.02398247182</v>
      </c>
    </row>
    <row r="651" spans="1:43" x14ac:dyDescent="0.2">
      <c r="A651" s="26"/>
      <c r="E651" s="25" t="s">
        <v>1280</v>
      </c>
      <c r="F651" s="26" t="s">
        <v>1281</v>
      </c>
      <c r="G651" s="1">
        <v>0.204219839394958</v>
      </c>
      <c r="H651" s="1">
        <v>0.85399523751554196</v>
      </c>
      <c r="I651" s="1">
        <f>VLOOKUP(F651,'[1]SUSMB vs SHAM all proteins sum'!$B$2:$E$3214,2,FALSE)</f>
        <v>0.71128178259097996</v>
      </c>
      <c r="J651" s="29">
        <f>VLOOKUP(F651,'[1]SUSMB vs SHAM all proteins sum'!$B$2:$E$3214,3,FALSE)</f>
        <v>1.0235496388619101</v>
      </c>
      <c r="K651" s="25">
        <f>VLOOKUP($E651,[1]AllProteinsNorm!$A$1:$Q$3226,4,FALSE)</f>
        <v>1058731.27726622</v>
      </c>
      <c r="L651" s="1">
        <f>VLOOKUP($E651,[1]AllProteinsNorm!$A$1:$Q$3226,5,FALSE)</f>
        <v>1148309.9318570299</v>
      </c>
      <c r="M651" s="1">
        <f>VLOOKUP($E651,[1]AllProteinsNorm!$A$1:$Q$3226,10,FALSE)</f>
        <v>1081597.9955805901</v>
      </c>
      <c r="N651" s="1">
        <f>VLOOKUP($E651,[1]AllProteinsNorm!$A$1:$Q$3226,11,FALSE)</f>
        <v>1031376.38340792</v>
      </c>
      <c r="O651" s="1">
        <f>VLOOKUP($E651,[1]AllProteinsNorm!$A$1:$Q$3226,15,FALSE)</f>
        <v>1102929.28145011</v>
      </c>
      <c r="P651" s="1">
        <f>VLOOKUP($E651,[1]AllProteinsNorm!$A$1:$Q$3226,6,FALSE)</f>
        <v>1157799.0251741</v>
      </c>
      <c r="Q651" s="1">
        <f>VLOOKUP($E651,[1]AllProteinsNorm!$A$1:$Q$3226,8,FALSE)</f>
        <v>659910.69461990602</v>
      </c>
      <c r="R651" s="1">
        <f>VLOOKUP($E651,[1]AllProteinsNorm!$A$1:$Q$3226,13,FALSE)</f>
        <v>1078817.66836772</v>
      </c>
      <c r="S651" s="1">
        <f>VLOOKUP($E651,[1]AllProteinsNorm!$A$1:$Q$3226,16,FALSE)</f>
        <v>757861.34573890897</v>
      </c>
      <c r="T651" s="1">
        <f>VLOOKUP($E651,[1]AllProteinsNorm!$A$1:$Q$3226,17,FALSE)</f>
        <v>1087668.8179063301</v>
      </c>
      <c r="U651" s="1">
        <f>VLOOKUP($E651,[1]AllProteinsNorm!$A$1:$Q$3226,3,FALSE)</f>
        <v>1177794.46504345</v>
      </c>
      <c r="V651" s="1">
        <f>VLOOKUP($E651,[1]AllProteinsNorm!$A$1:$Q$3226,7,FALSE)</f>
        <v>911726.08506996999</v>
      </c>
      <c r="W651" s="1">
        <f>VLOOKUP($E651,[1]AllProteinsNorm!$A$1:$Q$3226,9,FALSE)</f>
        <v>1095383.1154095801</v>
      </c>
      <c r="X651" s="1">
        <f>VLOOKUP($E651,[1]AllProteinsNorm!$A$1:$Q$3226,12,FALSE)</f>
        <v>1100554.29167601</v>
      </c>
      <c r="Y651" s="29">
        <f>VLOOKUP($E651,[1]AllProteinsNorm!$A$1:$Q$3226,14,FALSE)</f>
        <v>1298101.7374157901</v>
      </c>
      <c r="Z651" s="25">
        <f t="shared" si="97"/>
        <v>0.97615898993249117</v>
      </c>
      <c r="AA651" s="1">
        <f t="shared" si="97"/>
        <v>1.0587512499917819</v>
      </c>
      <c r="AB651" s="1">
        <f t="shared" si="97"/>
        <v>0.99724229325235103</v>
      </c>
      <c r="AC651" s="1">
        <f t="shared" si="97"/>
        <v>0.95093755165839167</v>
      </c>
      <c r="AD651" s="1">
        <f t="shared" si="97"/>
        <v>1.0169099151649847</v>
      </c>
      <c r="AE651" s="1">
        <f t="shared" si="97"/>
        <v>1.0675002724743179</v>
      </c>
      <c r="AF651" s="1">
        <f t="shared" si="97"/>
        <v>0.60844311577264987</v>
      </c>
      <c r="AG651" s="1">
        <f t="shared" si="97"/>
        <v>0.99467880857774593</v>
      </c>
      <c r="AH651" s="1">
        <f t="shared" si="97"/>
        <v>0.69875442584034431</v>
      </c>
      <c r="AI651" s="1">
        <f t="shared" si="97"/>
        <v>1.0028396416228043</v>
      </c>
      <c r="AJ651" s="1">
        <f t="shared" si="97"/>
        <v>1.0859362333316569</v>
      </c>
      <c r="AK651" s="1">
        <f t="shared" si="97"/>
        <v>0.84061898746873132</v>
      </c>
      <c r="AL651" s="1">
        <f t="shared" si="97"/>
        <v>1.009952287693161</v>
      </c>
      <c r="AM651" s="1">
        <f t="shared" si="97"/>
        <v>1.0147201549597589</v>
      </c>
      <c r="AN651" s="29">
        <f t="shared" si="97"/>
        <v>1.1968605330120812</v>
      </c>
      <c r="AO651" s="1">
        <f t="shared" si="92"/>
        <v>39763.987670714756</v>
      </c>
      <c r="AP651" s="1">
        <f t="shared" si="93"/>
        <v>199891.76122653738</v>
      </c>
      <c r="AQ651" s="29">
        <f t="shared" si="94"/>
        <v>125990.89058451184</v>
      </c>
    </row>
    <row r="652" spans="1:43" x14ac:dyDescent="0.2">
      <c r="A652" s="26"/>
      <c r="E652" s="25" t="s">
        <v>1282</v>
      </c>
      <c r="F652" s="26" t="s">
        <v>1283</v>
      </c>
      <c r="G652" s="1">
        <v>0.531363538002953</v>
      </c>
      <c r="H652" s="1">
        <v>1.4005229019302301</v>
      </c>
      <c r="I652" s="1">
        <f>VLOOKUP(F652,'[1]SUSMB vs SHAM all proteins sum'!$B$2:$E$3214,2,FALSE)</f>
        <v>0.66977640546373096</v>
      </c>
      <c r="J652" s="29">
        <f>VLOOKUP(F652,'[1]SUSMB vs SHAM all proteins sum'!$B$2:$E$3214,3,FALSE)</f>
        <v>1.2527129769202801</v>
      </c>
      <c r="K652" s="25">
        <f>VLOOKUP($E652,[1]AllProteinsNorm!$A$1:$Q$3226,4,FALSE)</f>
        <v>111707.02620046301</v>
      </c>
      <c r="L652" s="1">
        <f>VLOOKUP($E652,[1]AllProteinsNorm!$A$1:$Q$3226,5,FALSE)</f>
        <v>78735.807479690106</v>
      </c>
      <c r="M652" s="1">
        <f>VLOOKUP($E652,[1]AllProteinsNorm!$A$1:$Q$3226,10,FALSE)</f>
        <v>83688.145936967601</v>
      </c>
      <c r="N652" s="1">
        <f>VLOOKUP($E652,[1]AllProteinsNorm!$A$1:$Q$3226,11,FALSE)</f>
        <v>7335.4189804463504</v>
      </c>
      <c r="O652" s="1">
        <f>VLOOKUP($E652,[1]AllProteinsNorm!$A$1:$Q$3226,15,FALSE)</f>
        <v>84497.285863004101</v>
      </c>
      <c r="P652" s="1">
        <f>VLOOKUP($E652,[1]AllProteinsNorm!$A$1:$Q$3226,6,FALSE)</f>
        <v>80362.462304800807</v>
      </c>
      <c r="Q652" s="1">
        <f>VLOOKUP($E652,[1]AllProteinsNorm!$A$1:$Q$3226,8,FALSE)</f>
        <v>86630.081147451594</v>
      </c>
      <c r="R652" s="1">
        <f>VLOOKUP($E652,[1]AllProteinsNorm!$A$1:$Q$3226,13,FALSE)</f>
        <v>103536.99817870899</v>
      </c>
      <c r="S652" s="1">
        <f>VLOOKUP($E652,[1]AllProteinsNorm!$A$1:$Q$3226,16,FALSE)</f>
        <v>59413.390661646401</v>
      </c>
      <c r="T652" s="1">
        <f>VLOOKUP($E652,[1]AllProteinsNorm!$A$1:$Q$3226,17,FALSE)</f>
        <v>57402.871494175197</v>
      </c>
      <c r="U652" s="1">
        <f>VLOOKUP($E652,[1]AllProteinsNorm!$A$1:$Q$3226,3,FALSE)</f>
        <v>58441.573968114302</v>
      </c>
      <c r="V652" s="1">
        <f>VLOOKUP($E652,[1]AllProteinsNorm!$A$1:$Q$3226,7,FALSE)</f>
        <v>72778.3275571095</v>
      </c>
      <c r="W652" s="1">
        <f>VLOOKUP($E652,[1]AllProteinsNorm!$A$1:$Q$3226,9,FALSE)</f>
        <v>66920.699168920401</v>
      </c>
      <c r="X652" s="1">
        <f>VLOOKUP($E652,[1]AllProteinsNorm!$A$1:$Q$3226,12,FALSE)</f>
        <v>88421.455015113897</v>
      </c>
      <c r="Y652" s="29">
        <f>VLOOKUP($E652,[1]AllProteinsNorm!$A$1:$Q$3226,14,FALSE)</f>
        <v>55924.2522580363</v>
      </c>
      <c r="Z652" s="25">
        <f t="shared" ref="Z652:AN668" si="98">K652/AVERAGE($K652:$O652)</f>
        <v>1.5262037046806798</v>
      </c>
      <c r="AA652" s="1">
        <f t="shared" si="98"/>
        <v>1.0757325224188068</v>
      </c>
      <c r="AB652" s="1">
        <f t="shared" si="98"/>
        <v>1.143394132949606</v>
      </c>
      <c r="AC652" s="1">
        <f t="shared" si="98"/>
        <v>0.10022058597506368</v>
      </c>
      <c r="AD652" s="1">
        <f t="shared" si="98"/>
        <v>1.1544490539758436</v>
      </c>
      <c r="AE652" s="1">
        <f t="shared" si="98"/>
        <v>1.0979567880246741</v>
      </c>
      <c r="AF652" s="1">
        <f t="shared" si="98"/>
        <v>1.1835884928738756</v>
      </c>
      <c r="AG652" s="1">
        <f t="shared" si="98"/>
        <v>1.41458022441929</v>
      </c>
      <c r="AH652" s="1">
        <f t="shared" si="98"/>
        <v>0.81173888536538086</v>
      </c>
      <c r="AI652" s="1">
        <f t="shared" si="98"/>
        <v>0.78427005098588909</v>
      </c>
      <c r="AJ652" s="1">
        <f t="shared" si="98"/>
        <v>0.79846138359680308</v>
      </c>
      <c r="AK652" s="1">
        <f t="shared" si="98"/>
        <v>0.99433810849817561</v>
      </c>
      <c r="AL652" s="1">
        <f t="shared" si="98"/>
        <v>0.91430792193986699</v>
      </c>
      <c r="AM652" s="1">
        <f t="shared" si="98"/>
        <v>1.2080632419231259</v>
      </c>
      <c r="AN652" s="29">
        <f t="shared" si="98"/>
        <v>0.76406833017418652</v>
      </c>
      <c r="AO652" s="1">
        <f t="shared" si="92"/>
        <v>34897.589812015882</v>
      </c>
      <c r="AP652" s="1">
        <f t="shared" si="93"/>
        <v>17323.351884707361</v>
      </c>
      <c r="AQ652" s="29">
        <f t="shared" si="94"/>
        <v>11636.012854360835</v>
      </c>
    </row>
    <row r="653" spans="1:43" x14ac:dyDescent="0.2">
      <c r="A653" s="26"/>
      <c r="E653" s="25" t="s">
        <v>1284</v>
      </c>
      <c r="F653" s="26" t="s">
        <v>1285</v>
      </c>
      <c r="G653" s="1">
        <v>0.55023442985895299</v>
      </c>
      <c r="H653" s="1">
        <v>0.86760956386996502</v>
      </c>
      <c r="I653" s="1">
        <f>VLOOKUP(F653,'[1]SUSMB vs SHAM all proteins sum'!$B$2:$E$3214,2,FALSE)</f>
        <v>0.99372990308091602</v>
      </c>
      <c r="J653" s="29">
        <f>VLOOKUP(F653,'[1]SUSMB vs SHAM all proteins sum'!$B$2:$E$3214,3,FALSE)</f>
        <v>1.00143378122259</v>
      </c>
      <c r="K653" s="25">
        <f>VLOOKUP($E653,[1]AllProteinsNorm!$A$1:$Q$3226,4,FALSE)</f>
        <v>466544.11805789801</v>
      </c>
      <c r="L653" s="1">
        <f>VLOOKUP($E653,[1]AllProteinsNorm!$A$1:$Q$3226,5,FALSE)</f>
        <v>474103.01756313699</v>
      </c>
      <c r="M653" s="1">
        <f>VLOOKUP($E653,[1]AllProteinsNorm!$A$1:$Q$3226,10,FALSE)</f>
        <v>756861.928645493</v>
      </c>
      <c r="N653" s="1">
        <f>VLOOKUP($E653,[1]AllProteinsNorm!$A$1:$Q$3226,11,FALSE)</f>
        <v>647373.08172573801</v>
      </c>
      <c r="O653" s="1">
        <f>VLOOKUP($E653,[1]AllProteinsNorm!$A$1:$Q$3226,15,FALSE)</f>
        <v>717568.90660604602</v>
      </c>
      <c r="P653" s="1">
        <f>VLOOKUP($E653,[1]AllProteinsNorm!$A$1:$Q$3226,6,FALSE)</f>
        <v>620446.26830324705</v>
      </c>
      <c r="Q653" s="1">
        <f>VLOOKUP($E653,[1]AllProteinsNorm!$A$1:$Q$3226,8,FALSE)</f>
        <v>622228.13083736796</v>
      </c>
      <c r="R653" s="1">
        <f>VLOOKUP($E653,[1]AllProteinsNorm!$A$1:$Q$3226,13,FALSE)</f>
        <v>608138.66132247902</v>
      </c>
      <c r="S653" s="1">
        <f>VLOOKUP($E653,[1]AllProteinsNorm!$A$1:$Q$3226,16,FALSE)</f>
        <v>701066.32141353795</v>
      </c>
      <c r="T653" s="1">
        <f>VLOOKUP($E653,[1]AllProteinsNorm!$A$1:$Q$3226,17,FALSE)</f>
        <v>232277.136674307</v>
      </c>
      <c r="U653" s="1">
        <f>VLOOKUP($E653,[1]AllProteinsNorm!$A$1:$Q$3226,3,FALSE)</f>
        <v>346092.921989394</v>
      </c>
      <c r="V653" s="1">
        <f>VLOOKUP($E653,[1]AllProteinsNorm!$A$1:$Q$3226,7,FALSE)</f>
        <v>641363.43935682799</v>
      </c>
      <c r="W653" s="1">
        <f>VLOOKUP($E653,[1]AllProteinsNorm!$A$1:$Q$3226,9,FALSE)</f>
        <v>659632.26313811296</v>
      </c>
      <c r="X653" s="1">
        <f>VLOOKUP($E653,[1]AllProteinsNorm!$A$1:$Q$3226,12,FALSE)</f>
        <v>662555.51518118102</v>
      </c>
      <c r="Y653" s="29">
        <f>VLOOKUP($E653,[1]AllProteinsNorm!$A$1:$Q$3226,14,FALSE)</f>
        <v>807403.17668110202</v>
      </c>
      <c r="Z653" s="25">
        <f t="shared" si="98"/>
        <v>0.76171685693076208</v>
      </c>
      <c r="AA653" s="1">
        <f t="shared" si="98"/>
        <v>0.77405811459564089</v>
      </c>
      <c r="AB653" s="1">
        <f t="shared" si="98"/>
        <v>1.2357126949071393</v>
      </c>
      <c r="AC653" s="1">
        <f t="shared" si="98"/>
        <v>1.0569525367213291</v>
      </c>
      <c r="AD653" s="1">
        <f t="shared" si="98"/>
        <v>1.1715597968451292</v>
      </c>
      <c r="AE653" s="1">
        <f t="shared" si="98"/>
        <v>1.0129896897075865</v>
      </c>
      <c r="AF653" s="1">
        <f t="shared" si="98"/>
        <v>1.0158988995259917</v>
      </c>
      <c r="AG653" s="1">
        <f t="shared" si="98"/>
        <v>0.99289531632923356</v>
      </c>
      <c r="AH653" s="1">
        <f t="shared" si="98"/>
        <v>1.1446163699803853</v>
      </c>
      <c r="AI653" s="1">
        <f t="shared" si="98"/>
        <v>0.37923403947506906</v>
      </c>
      <c r="AJ653" s="1">
        <f t="shared" si="98"/>
        <v>0.56505869978844925</v>
      </c>
      <c r="AK653" s="1">
        <f t="shared" si="98"/>
        <v>1.0471407188902959</v>
      </c>
      <c r="AL653" s="1">
        <f t="shared" si="98"/>
        <v>1.0769678466835466</v>
      </c>
      <c r="AM653" s="1">
        <f t="shared" si="98"/>
        <v>1.081740579362144</v>
      </c>
      <c r="AN653" s="29">
        <f t="shared" si="98"/>
        <v>1.3182303370956203</v>
      </c>
      <c r="AO653" s="1">
        <f t="shared" si="92"/>
        <v>121287.11155654007</v>
      </c>
      <c r="AP653" s="1">
        <f t="shared" si="93"/>
        <v>165586.95681476509</v>
      </c>
      <c r="AQ653" s="29">
        <f t="shared" si="94"/>
        <v>150947.01090812567</v>
      </c>
    </row>
    <row r="654" spans="1:43" x14ac:dyDescent="0.2">
      <c r="A654" s="26"/>
      <c r="E654" s="25" t="s">
        <v>1286</v>
      </c>
      <c r="F654" s="26" t="s">
        <v>1287</v>
      </c>
      <c r="G654" s="1">
        <v>0.38777403730614801</v>
      </c>
      <c r="H654" s="1">
        <v>1.06110452695326</v>
      </c>
      <c r="I654" s="1">
        <f>VLOOKUP(F654,'[1]SUSMB vs SHAM all proteins sum'!$B$2:$E$3214,2,FALSE)</f>
        <v>0.74824979880870601</v>
      </c>
      <c r="J654" s="29">
        <f>VLOOKUP(F654,'[1]SUSMB vs SHAM all proteins sum'!$B$2:$E$3214,3,FALSE)</f>
        <v>0.969408011748492</v>
      </c>
      <c r="K654" s="25">
        <f>VLOOKUP($E654,[1]AllProteinsNorm!$A$1:$Q$3226,4,FALSE)</f>
        <v>3403931.4992251</v>
      </c>
      <c r="L654" s="1">
        <f>VLOOKUP($E654,[1]AllProteinsNorm!$A$1:$Q$3226,5,FALSE)</f>
        <v>3186914.9238280398</v>
      </c>
      <c r="M654" s="1">
        <f>VLOOKUP($E654,[1]AllProteinsNorm!$A$1:$Q$3226,10,FALSE)</f>
        <v>3020739.8481316399</v>
      </c>
      <c r="N654" s="1">
        <f>VLOOKUP($E654,[1]AllProteinsNorm!$A$1:$Q$3226,11,FALSE)</f>
        <v>2786967.14412591</v>
      </c>
      <c r="O654" s="1">
        <f>VLOOKUP($E654,[1]AllProteinsNorm!$A$1:$Q$3226,15,FALSE)</f>
        <v>3171557.07420264</v>
      </c>
      <c r="P654" s="1">
        <f>VLOOKUP($E654,[1]AllProteinsNorm!$A$1:$Q$3226,6,FALSE)</f>
        <v>2836533.33456722</v>
      </c>
      <c r="Q654" s="1">
        <f>VLOOKUP($E654,[1]AllProteinsNorm!$A$1:$Q$3226,8,FALSE)</f>
        <v>3451044.81661767</v>
      </c>
      <c r="R654" s="1">
        <f>VLOOKUP($E654,[1]AllProteinsNorm!$A$1:$Q$3226,13,FALSE)</f>
        <v>3714475.8102654102</v>
      </c>
      <c r="S654" s="1">
        <f>VLOOKUP($E654,[1]AllProteinsNorm!$A$1:$Q$3226,16,FALSE)</f>
        <v>2938542.05143733</v>
      </c>
      <c r="T654" s="1">
        <f>VLOOKUP($E654,[1]AllProteinsNorm!$A$1:$Q$3226,17,FALSE)</f>
        <v>3646631.5719682602</v>
      </c>
      <c r="U654" s="1">
        <f>VLOOKUP($E654,[1]AllProteinsNorm!$A$1:$Q$3226,3,FALSE)</f>
        <v>2146123.15754794</v>
      </c>
      <c r="V654" s="1">
        <f>VLOOKUP($E654,[1]AllProteinsNorm!$A$1:$Q$3226,7,FALSE)</f>
        <v>3055838.3732943302</v>
      </c>
      <c r="W654" s="1">
        <f>VLOOKUP($E654,[1]AllProteinsNorm!$A$1:$Q$3226,9,FALSE)</f>
        <v>3231399.24799691</v>
      </c>
      <c r="X654" s="1">
        <f>VLOOKUP($E654,[1]AllProteinsNorm!$A$1:$Q$3226,12,FALSE)</f>
        <v>3474647.0166206202</v>
      </c>
      <c r="Y654" s="29">
        <f>VLOOKUP($E654,[1]AllProteinsNorm!$A$1:$Q$3226,14,FALSE)</f>
        <v>3367562.5961440201</v>
      </c>
      <c r="Z654" s="25">
        <f t="shared" si="98"/>
        <v>1.093098055250697</v>
      </c>
      <c r="AA654" s="1">
        <f t="shared" si="98"/>
        <v>1.0234079347010634</v>
      </c>
      <c r="AB654" s="1">
        <f t="shared" si="98"/>
        <v>0.97004444835704517</v>
      </c>
      <c r="AC654" s="1">
        <f t="shared" si="98"/>
        <v>0.89497346406211065</v>
      </c>
      <c r="AD654" s="1">
        <f t="shared" si="98"/>
        <v>1.0184760976290839</v>
      </c>
      <c r="AE654" s="1">
        <f t="shared" si="98"/>
        <v>0.91089056062821838</v>
      </c>
      <c r="AF654" s="1">
        <f t="shared" si="98"/>
        <v>1.1082274653548521</v>
      </c>
      <c r="AG654" s="1">
        <f t="shared" si="98"/>
        <v>1.1928225598550368</v>
      </c>
      <c r="AH654" s="1">
        <f t="shared" si="98"/>
        <v>0.94364842607137445</v>
      </c>
      <c r="AI654" s="1">
        <f t="shared" si="98"/>
        <v>1.1710358685072639</v>
      </c>
      <c r="AJ654" s="1">
        <f t="shared" si="98"/>
        <v>0.68918045218541701</v>
      </c>
      <c r="AK654" s="1">
        <f t="shared" si="98"/>
        <v>0.98131557105920242</v>
      </c>
      <c r="AL654" s="1">
        <f t="shared" si="98"/>
        <v>1.0376931012060895</v>
      </c>
      <c r="AM654" s="1">
        <f t="shared" si="98"/>
        <v>1.1158067950002153</v>
      </c>
      <c r="AN654" s="29">
        <f t="shared" si="98"/>
        <v>1.0814189785011856</v>
      </c>
      <c r="AO654" s="1">
        <f t="shared" ref="AO654:AO717" si="99">_xlfn.STDEV.P(K654:O654)</f>
        <v>204126.24498413605</v>
      </c>
      <c r="AP654" s="1">
        <f t="shared" ref="AP654:AP717" si="100">_xlfn.STDEV.P(P654:T654)</f>
        <v>362957.20101465646</v>
      </c>
      <c r="AQ654" s="29">
        <f t="shared" ref="AQ654:AQ717" si="101">_xlfn.STDEV.P(U654:Y654)</f>
        <v>475599.29400848434</v>
      </c>
    </row>
    <row r="655" spans="1:43" x14ac:dyDescent="0.2">
      <c r="A655" s="26"/>
      <c r="E655" s="25" t="s">
        <v>1288</v>
      </c>
      <c r="F655" s="26" t="s">
        <v>1289</v>
      </c>
      <c r="G655" s="1">
        <v>0.51453472693935598</v>
      </c>
      <c r="H655" s="1">
        <v>1.1925230646982701</v>
      </c>
      <c r="I655" s="1">
        <f>VLOOKUP(F655,'[1]SUSMB vs SHAM all proteins sum'!$B$2:$E$3214,2,FALSE)</f>
        <v>0.88999946682561104</v>
      </c>
      <c r="J655" s="29">
        <f>VLOOKUP(F655,'[1]SUSMB vs SHAM all proteins sum'!$B$2:$E$3214,3,FALSE)</f>
        <v>0.961010222859633</v>
      </c>
      <c r="K655" s="25">
        <f>VLOOKUP($E655,[1]AllProteinsNorm!$A$1:$Q$3226,4,FALSE)</f>
        <v>109848.618050201</v>
      </c>
      <c r="L655" s="1">
        <f>VLOOKUP($E655,[1]AllProteinsNorm!$A$1:$Q$3226,5,FALSE)</f>
        <v>133253.35944578599</v>
      </c>
      <c r="M655" s="1">
        <f>VLOOKUP($E655,[1]AllProteinsNorm!$A$1:$Q$3226,10,FALSE)</f>
        <v>112128.638058157</v>
      </c>
      <c r="N655" s="1">
        <f>VLOOKUP($E655,[1]AllProteinsNorm!$A$1:$Q$3226,11,FALSE)</f>
        <v>93363.845762911704</v>
      </c>
      <c r="O655" s="1">
        <f>VLOOKUP($E655,[1]AllProteinsNorm!$A$1:$Q$3226,15,FALSE)</f>
        <v>46773.4549568074</v>
      </c>
      <c r="P655" s="1">
        <f>VLOOKUP($E655,[1]AllProteinsNorm!$A$1:$Q$3226,6,FALSE)</f>
        <v>54586.2954423021</v>
      </c>
      <c r="Q655" s="1">
        <f>VLOOKUP($E655,[1]AllProteinsNorm!$A$1:$Q$3226,8,FALSE)</f>
        <v>151184.57438995899</v>
      </c>
      <c r="R655" s="1">
        <f>VLOOKUP($E655,[1]AllProteinsNorm!$A$1:$Q$3226,13,FALSE)</f>
        <v>119493.307296053</v>
      </c>
      <c r="S655" s="1">
        <f>VLOOKUP($E655,[1]AllProteinsNorm!$A$1:$Q$3226,16,FALSE)</f>
        <v>127928.243745976</v>
      </c>
      <c r="T655" s="1">
        <f>VLOOKUP($E655,[1]AllProteinsNorm!$A$1:$Q$3226,17,FALSE)</f>
        <v>137025.15749196699</v>
      </c>
      <c r="U655" s="1">
        <f>VLOOKUP($E655,[1]AllProteinsNorm!$A$1:$Q$3226,3,FALSE)</f>
        <v>108155.01904578799</v>
      </c>
      <c r="V655" s="1">
        <f>VLOOKUP($E655,[1]AllProteinsNorm!$A$1:$Q$3226,7,FALSE)</f>
        <v>81334.266715143007</v>
      </c>
      <c r="W655" s="1">
        <f>VLOOKUP($E655,[1]AllProteinsNorm!$A$1:$Q$3226,9,FALSE)</f>
        <v>106686.822932621</v>
      </c>
      <c r="X655" s="1">
        <f>VLOOKUP($E655,[1]AllProteinsNorm!$A$1:$Q$3226,12,FALSE)</f>
        <v>42346.580198009498</v>
      </c>
      <c r="Y655" s="29">
        <f>VLOOKUP($E655,[1]AllProteinsNorm!$A$1:$Q$3226,14,FALSE)</f>
        <v>147828.50092082299</v>
      </c>
      <c r="Z655" s="25">
        <f t="shared" si="98"/>
        <v>1.1087578993455787</v>
      </c>
      <c r="AA655" s="1">
        <f t="shared" si="98"/>
        <v>1.3449938426383388</v>
      </c>
      <c r="AB655" s="1">
        <f t="shared" si="98"/>
        <v>1.131771299417047</v>
      </c>
      <c r="AC655" s="1">
        <f t="shared" si="98"/>
        <v>0.94236871924599674</v>
      </c>
      <c r="AD655" s="1">
        <f t="shared" si="98"/>
        <v>0.47210823935303875</v>
      </c>
      <c r="AE655" s="1">
        <f t="shared" si="98"/>
        <v>0.55096720688834622</v>
      </c>
      <c r="AF655" s="1">
        <f t="shared" si="98"/>
        <v>1.525982703191227</v>
      </c>
      <c r="AG655" s="1">
        <f t="shared" si="98"/>
        <v>1.2061066469027375</v>
      </c>
      <c r="AH655" s="1">
        <f t="shared" si="98"/>
        <v>1.2912447449993021</v>
      </c>
      <c r="AI655" s="1">
        <f t="shared" si="98"/>
        <v>1.3830645161949986</v>
      </c>
      <c r="AJ655" s="1">
        <f t="shared" si="98"/>
        <v>1.091663544334134</v>
      </c>
      <c r="AK655" s="1">
        <f t="shared" si="98"/>
        <v>0.82094806751854243</v>
      </c>
      <c r="AL655" s="1">
        <f t="shared" si="98"/>
        <v>1.0768442951969401</v>
      </c>
      <c r="AM655" s="1">
        <f t="shared" si="98"/>
        <v>0.42742554379115544</v>
      </c>
      <c r="AN655" s="29">
        <f t="shared" si="98"/>
        <v>1.4921081489570704</v>
      </c>
      <c r="AO655" s="1">
        <f t="shared" si="99"/>
        <v>29060.961627032957</v>
      </c>
      <c r="AP655" s="1">
        <f t="shared" si="100"/>
        <v>33422.330987705594</v>
      </c>
      <c r="AQ655" s="29">
        <f t="shared" si="101"/>
        <v>34738.600567440888</v>
      </c>
    </row>
    <row r="656" spans="1:43" x14ac:dyDescent="0.2">
      <c r="A656" s="26"/>
      <c r="E656" s="25" t="s">
        <v>1290</v>
      </c>
      <c r="F656" s="26" t="s">
        <v>1291</v>
      </c>
      <c r="G656" s="1">
        <v>0.39583971361386</v>
      </c>
      <c r="H656" s="1">
        <v>1.07013184445851</v>
      </c>
      <c r="I656" s="1">
        <f>VLOOKUP(F656,'[1]SUSMB vs SHAM all proteins sum'!$B$2:$E$3214,2,FALSE)</f>
        <v>0.78539360785291101</v>
      </c>
      <c r="J656" s="29">
        <f>VLOOKUP(F656,'[1]SUSMB vs SHAM all proteins sum'!$B$2:$E$3214,3,FALSE)</f>
        <v>1.025219874901</v>
      </c>
      <c r="K656" s="25">
        <f>VLOOKUP($E656,[1]AllProteinsNorm!$A$1:$Q$3226,4,FALSE)</f>
        <v>148516.89934198101</v>
      </c>
      <c r="L656" s="1">
        <f>VLOOKUP($E656,[1]AllProteinsNorm!$A$1:$Q$3226,5,FALSE)</f>
        <v>156060.12117499299</v>
      </c>
      <c r="M656" s="1">
        <f>VLOOKUP($E656,[1]AllProteinsNorm!$A$1:$Q$3226,10,FALSE)</f>
        <v>182201.133175572</v>
      </c>
      <c r="N656" s="1">
        <f>VLOOKUP($E656,[1]AllProteinsNorm!$A$1:$Q$3226,11,FALSE)</f>
        <v>181199.09260940299</v>
      </c>
      <c r="O656" s="1">
        <f>VLOOKUP($E656,[1]AllProteinsNorm!$A$1:$Q$3226,15,FALSE)</f>
        <v>196533.515526587</v>
      </c>
      <c r="P656" s="1">
        <f>VLOOKUP($E656,[1]AllProteinsNorm!$A$1:$Q$3226,6,FALSE)</f>
        <v>191733.01828380101</v>
      </c>
      <c r="Q656" s="1">
        <f>VLOOKUP($E656,[1]AllProteinsNorm!$A$1:$Q$3226,8,FALSE)</f>
        <v>203718.301946719</v>
      </c>
      <c r="R656" s="1">
        <f>VLOOKUP($E656,[1]AllProteinsNorm!$A$1:$Q$3226,13,FALSE)</f>
        <v>206796.611568875</v>
      </c>
      <c r="S656" s="1">
        <f>VLOOKUP($E656,[1]AllProteinsNorm!$A$1:$Q$3226,16,FALSE)</f>
        <v>160569.58534685199</v>
      </c>
      <c r="T656" s="1">
        <f>VLOOKUP($E656,[1]AllProteinsNorm!$A$1:$Q$3226,17,FALSE)</f>
        <v>162728.756745208</v>
      </c>
      <c r="U656" s="1">
        <f>VLOOKUP($E656,[1]AllProteinsNorm!$A$1:$Q$3226,3,FALSE)</f>
        <v>143418.431653534</v>
      </c>
      <c r="V656" s="1">
        <f>VLOOKUP($E656,[1]AllProteinsNorm!$A$1:$Q$3226,7,FALSE)</f>
        <v>163402.15290523</v>
      </c>
      <c r="W656" s="1">
        <f>VLOOKUP($E656,[1]AllProteinsNorm!$A$1:$Q$3226,9,FALSE)</f>
        <v>171247.092764142</v>
      </c>
      <c r="X656" s="1">
        <f>VLOOKUP($E656,[1]AllProteinsNorm!$A$1:$Q$3226,12,FALSE)</f>
        <v>197143.91008373501</v>
      </c>
      <c r="Y656" s="29">
        <f>VLOOKUP($E656,[1]AllProteinsNorm!$A$1:$Q$3226,14,FALSE)</f>
        <v>215291.704443511</v>
      </c>
      <c r="Z656" s="25">
        <f t="shared" si="98"/>
        <v>0.85896501177065343</v>
      </c>
      <c r="AA656" s="1">
        <f t="shared" si="98"/>
        <v>0.90259212531321498</v>
      </c>
      <c r="AB656" s="1">
        <f t="shared" si="98"/>
        <v>1.0537817527580364</v>
      </c>
      <c r="AC656" s="1">
        <f t="shared" si="98"/>
        <v>1.0479863329066421</v>
      </c>
      <c r="AD656" s="1">
        <f t="shared" si="98"/>
        <v>1.1366747772514527</v>
      </c>
      <c r="AE656" s="1">
        <f t="shared" si="98"/>
        <v>1.1089105350074788</v>
      </c>
      <c r="AF656" s="1">
        <f t="shared" si="98"/>
        <v>1.1782288372896146</v>
      </c>
      <c r="AG656" s="1">
        <f t="shared" si="98"/>
        <v>1.1960326042181202</v>
      </c>
      <c r="AH656" s="1">
        <f t="shared" si="98"/>
        <v>0.92867314345069296</v>
      </c>
      <c r="AI656" s="1">
        <f t="shared" si="98"/>
        <v>0.9411609660070549</v>
      </c>
      <c r="AJ656" s="1">
        <f t="shared" si="98"/>
        <v>0.82947742229482568</v>
      </c>
      <c r="AK656" s="1">
        <f t="shared" si="98"/>
        <v>0.94505563215671451</v>
      </c>
      <c r="AL656" s="1">
        <f t="shared" si="98"/>
        <v>0.99042776750364225</v>
      </c>
      <c r="AM656" s="1">
        <f t="shared" si="98"/>
        <v>1.1402050661969425</v>
      </c>
      <c r="AN656" s="29">
        <f t="shared" si="98"/>
        <v>1.2451649762470578</v>
      </c>
      <c r="AO656" s="1">
        <f t="shared" si="99"/>
        <v>17844.025140148206</v>
      </c>
      <c r="AP656" s="1">
        <f t="shared" si="100"/>
        <v>19817.135979090908</v>
      </c>
      <c r="AQ656" s="29">
        <f t="shared" si="101"/>
        <v>25344.402215474445</v>
      </c>
    </row>
    <row r="657" spans="1:43" x14ac:dyDescent="0.2">
      <c r="A657" s="26"/>
      <c r="E657" s="25" t="s">
        <v>1292</v>
      </c>
      <c r="F657" s="26" t="s">
        <v>1293</v>
      </c>
      <c r="G657" s="43">
        <v>3.23568143940553E-2</v>
      </c>
      <c r="H657" s="1">
        <v>1.0812770365006099</v>
      </c>
      <c r="I657" s="1">
        <f>VLOOKUP(F657,'[1]SUSMB vs SHAM all proteins sum'!$B$2:$E$3214,2,FALSE)</f>
        <v>0.87429752620689904</v>
      </c>
      <c r="J657" s="29">
        <f>VLOOKUP(F657,'[1]SUSMB vs SHAM all proteins sum'!$B$2:$E$3214,3,FALSE)</f>
        <v>1.01027397017764</v>
      </c>
      <c r="K657" s="25">
        <f>VLOOKUP($E657,[1]AllProteinsNorm!$A$1:$Q$3226,4,FALSE)</f>
        <v>3502459.8112651198</v>
      </c>
      <c r="L657" s="1">
        <f>VLOOKUP($E657,[1]AllProteinsNorm!$A$1:$Q$3226,5,FALSE)</f>
        <v>3762760.4063647301</v>
      </c>
      <c r="M657" s="1">
        <f>VLOOKUP($E657,[1]AllProteinsNorm!$A$1:$Q$3226,10,FALSE)</f>
        <v>3383391.9239920098</v>
      </c>
      <c r="N657" s="1">
        <f>VLOOKUP($E657,[1]AllProteinsNorm!$A$1:$Q$3226,11,FALSE)</f>
        <v>3628142.00777314</v>
      </c>
      <c r="O657" s="1">
        <f>VLOOKUP($E657,[1]AllProteinsNorm!$A$1:$Q$3226,15,FALSE)</f>
        <v>3364906.22107596</v>
      </c>
      <c r="P657" s="1">
        <f>VLOOKUP($E657,[1]AllProteinsNorm!$A$1:$Q$3226,6,FALSE)</f>
        <v>3803306.50942973</v>
      </c>
      <c r="Q657" s="1">
        <f>VLOOKUP($E657,[1]AllProteinsNorm!$A$1:$Q$3226,8,FALSE)</f>
        <v>4003914.9379487098</v>
      </c>
      <c r="R657" s="1">
        <f>VLOOKUP($E657,[1]AllProteinsNorm!$A$1:$Q$3226,13,FALSE)</f>
        <v>3943138.4609224801</v>
      </c>
      <c r="S657" s="1">
        <f>VLOOKUP($E657,[1]AllProteinsNorm!$A$1:$Q$3226,16,FALSE)</f>
        <v>3534639.685176</v>
      </c>
      <c r="T657" s="1">
        <f>VLOOKUP($E657,[1]AllProteinsNorm!$A$1:$Q$3226,17,FALSE)</f>
        <v>3790886.9234826802</v>
      </c>
      <c r="U657" s="1">
        <f>VLOOKUP($E657,[1]AllProteinsNorm!$A$1:$Q$3226,3,FALSE)</f>
        <v>2820305.5273114801</v>
      </c>
      <c r="V657" s="1">
        <f>VLOOKUP($E657,[1]AllProteinsNorm!$A$1:$Q$3226,7,FALSE)</f>
        <v>3835559.1168451798</v>
      </c>
      <c r="W657" s="1">
        <f>VLOOKUP($E657,[1]AllProteinsNorm!$A$1:$Q$3226,9,FALSE)</f>
        <v>3786856.7475623302</v>
      </c>
      <c r="X657" s="1">
        <f>VLOOKUP($E657,[1]AllProteinsNorm!$A$1:$Q$3226,12,FALSE)</f>
        <v>3662737.9422867699</v>
      </c>
      <c r="Y657" s="29">
        <f>VLOOKUP($E657,[1]AllProteinsNorm!$A$1:$Q$3226,14,FALSE)</f>
        <v>3818348.2116199001</v>
      </c>
      <c r="Z657" s="25">
        <f t="shared" si="98"/>
        <v>0.9926672823629521</v>
      </c>
      <c r="AA657" s="1">
        <f t="shared" si="98"/>
        <v>1.0664416861416655</v>
      </c>
      <c r="AB657" s="1">
        <f t="shared" si="98"/>
        <v>0.95892105758231616</v>
      </c>
      <c r="AC657" s="1">
        <f t="shared" si="98"/>
        <v>1.0282881348985757</v>
      </c>
      <c r="AD657" s="1">
        <f t="shared" si="98"/>
        <v>0.95368183901449033</v>
      </c>
      <c r="AE657" s="1">
        <f t="shared" si="98"/>
        <v>1.0779332640922497</v>
      </c>
      <c r="AF657" s="1">
        <f t="shared" si="98"/>
        <v>1.1347897119282944</v>
      </c>
      <c r="AG657" s="1">
        <f t="shared" si="98"/>
        <v>1.117564440681162</v>
      </c>
      <c r="AH657" s="1">
        <f t="shared" si="98"/>
        <v>1.001787703353695</v>
      </c>
      <c r="AI657" s="1">
        <f t="shared" si="98"/>
        <v>1.0744133046082098</v>
      </c>
      <c r="AJ657" s="1">
        <f t="shared" si="98"/>
        <v>0.79933109131614843</v>
      </c>
      <c r="AK657" s="1">
        <f t="shared" si="98"/>
        <v>1.0870742992154048</v>
      </c>
      <c r="AL657" s="1">
        <f t="shared" si="98"/>
        <v>1.0732710720077299</v>
      </c>
      <c r="AM657" s="1">
        <f t="shared" si="98"/>
        <v>1.038093315869959</v>
      </c>
      <c r="AN657" s="29">
        <f t="shared" si="98"/>
        <v>1.0821963838537398</v>
      </c>
      <c r="AO657" s="1">
        <f t="shared" si="99"/>
        <v>150534.84404776077</v>
      </c>
      <c r="AP657" s="1">
        <f t="shared" si="100"/>
        <v>162128.49599890973</v>
      </c>
      <c r="AQ657" s="29">
        <f t="shared" si="101"/>
        <v>386982.6728107474</v>
      </c>
    </row>
    <row r="658" spans="1:43" x14ac:dyDescent="0.2">
      <c r="A658" s="26"/>
      <c r="E658" s="25" t="s">
        <v>1294</v>
      </c>
      <c r="F658" s="26" t="s">
        <v>1295</v>
      </c>
      <c r="G658" s="1">
        <v>0.85596880642932804</v>
      </c>
      <c r="H658" s="1">
        <v>1.0151384911258501</v>
      </c>
      <c r="I658" s="1">
        <f>VLOOKUP(F658,'[1]SUSMB vs SHAM all proteins sum'!$B$2:$E$3214,2,FALSE)</f>
        <v>0.44127746295160603</v>
      </c>
      <c r="J658" s="29">
        <f>VLOOKUP(F658,'[1]SUSMB vs SHAM all proteins sum'!$B$2:$E$3214,3,FALSE)</f>
        <v>1.0798648095385599</v>
      </c>
      <c r="K658" s="25">
        <f>VLOOKUP($E658,[1]AllProteinsNorm!$A$1:$Q$3226,4,FALSE)</f>
        <v>1544762.1026834899</v>
      </c>
      <c r="L658" s="1">
        <f>VLOOKUP($E658,[1]AllProteinsNorm!$A$1:$Q$3226,5,FALSE)</f>
        <v>1962381.42518315</v>
      </c>
      <c r="M658" s="1">
        <f>VLOOKUP($E658,[1]AllProteinsNorm!$A$1:$Q$3226,10,FALSE)</f>
        <v>1759738.8429485401</v>
      </c>
      <c r="N658" s="1">
        <f>VLOOKUP($E658,[1]AllProteinsNorm!$A$1:$Q$3226,11,FALSE)</f>
        <v>2085499.2080083999</v>
      </c>
      <c r="O658" s="1">
        <f>VLOOKUP($E658,[1]AllProteinsNorm!$A$1:$Q$3226,15,FALSE)</f>
        <v>1555478.3535815</v>
      </c>
      <c r="P658" s="1">
        <f>VLOOKUP($E658,[1]AllProteinsNorm!$A$1:$Q$3226,6,FALSE)</f>
        <v>1873975.44608107</v>
      </c>
      <c r="Q658" s="1">
        <f>VLOOKUP($E658,[1]AllProteinsNorm!$A$1:$Q$3226,8,FALSE)</f>
        <v>1871421.5321774899</v>
      </c>
      <c r="R658" s="1">
        <f>VLOOKUP($E658,[1]AllProteinsNorm!$A$1:$Q$3226,13,FALSE)</f>
        <v>1581939.5637767999</v>
      </c>
      <c r="S658" s="1">
        <f>VLOOKUP($E658,[1]AllProteinsNorm!$A$1:$Q$3226,16,FALSE)</f>
        <v>2093939.8481596201</v>
      </c>
      <c r="T658" s="1">
        <f>VLOOKUP($E658,[1]AllProteinsNorm!$A$1:$Q$3226,17,FALSE)</f>
        <v>1605846.8381082099</v>
      </c>
      <c r="U658" s="1">
        <f>VLOOKUP($E658,[1]AllProteinsNorm!$A$1:$Q$3226,3,FALSE)</f>
        <v>2022189.75528267</v>
      </c>
      <c r="V658" s="1">
        <f>VLOOKUP($E658,[1]AllProteinsNorm!$A$1:$Q$3226,7,FALSE)</f>
        <v>1797637.95310013</v>
      </c>
      <c r="W658" s="1">
        <f>VLOOKUP($E658,[1]AllProteinsNorm!$A$1:$Q$3226,9,FALSE)</f>
        <v>2107211.8471325701</v>
      </c>
      <c r="X658" s="1">
        <f>VLOOKUP($E658,[1]AllProteinsNorm!$A$1:$Q$3226,12,FALSE)</f>
        <v>1480272.0855749</v>
      </c>
      <c r="Y658" s="29">
        <f>VLOOKUP($E658,[1]AllProteinsNorm!$A$1:$Q$3226,14,FALSE)</f>
        <v>2240992.0320932702</v>
      </c>
      <c r="Z658" s="25">
        <f t="shared" si="98"/>
        <v>0.86707812785871419</v>
      </c>
      <c r="AA658" s="1">
        <f t="shared" si="98"/>
        <v>1.101488707767162</v>
      </c>
      <c r="AB658" s="1">
        <f t="shared" si="98"/>
        <v>0.98774501187818908</v>
      </c>
      <c r="AC658" s="1">
        <f t="shared" si="98"/>
        <v>1.1705949710893833</v>
      </c>
      <c r="AD658" s="1">
        <f t="shared" si="98"/>
        <v>0.87309318140655146</v>
      </c>
      <c r="AE658" s="1">
        <f t="shared" si="98"/>
        <v>1.0518662508735168</v>
      </c>
      <c r="AF658" s="1">
        <f t="shared" si="98"/>
        <v>1.0504327337757178</v>
      </c>
      <c r="AG658" s="1">
        <f t="shared" si="98"/>
        <v>0.88794591281235136</v>
      </c>
      <c r="AH658" s="1">
        <f t="shared" si="98"/>
        <v>1.175332719670563</v>
      </c>
      <c r="AI658" s="1">
        <f t="shared" si="98"/>
        <v>0.90136511479398551</v>
      </c>
      <c r="AJ658" s="1">
        <f t="shared" si="98"/>
        <v>1.1350592457826671</v>
      </c>
      <c r="AK658" s="1">
        <f t="shared" si="98"/>
        <v>1.0090178599242838</v>
      </c>
      <c r="AL658" s="1">
        <f t="shared" si="98"/>
        <v>1.1827823198403351</v>
      </c>
      <c r="AM658" s="1">
        <f t="shared" si="98"/>
        <v>0.83087974934919839</v>
      </c>
      <c r="AN658" s="29">
        <f t="shared" si="98"/>
        <v>1.2578734112898275</v>
      </c>
      <c r="AO658" s="1">
        <f t="shared" si="99"/>
        <v>215748.81096661635</v>
      </c>
      <c r="AP658" s="1">
        <f t="shared" si="100"/>
        <v>190825.94500396657</v>
      </c>
      <c r="AQ658" s="29">
        <f t="shared" si="101"/>
        <v>266980.66099867958</v>
      </c>
    </row>
    <row r="659" spans="1:43" x14ac:dyDescent="0.2">
      <c r="A659" s="26"/>
      <c r="E659" s="25" t="s">
        <v>1296</v>
      </c>
      <c r="F659" s="26" t="s">
        <v>1297</v>
      </c>
      <c r="G659" s="1">
        <v>0.50084620641350497</v>
      </c>
      <c r="H659" s="1">
        <v>0.97214009213899299</v>
      </c>
      <c r="I659" s="1">
        <f>VLOOKUP(F659,'[1]SUSMB vs SHAM all proteins sum'!$B$2:$E$3214,2,FALSE)</f>
        <v>0.31477604173384099</v>
      </c>
      <c r="J659" s="29">
        <f>VLOOKUP(F659,'[1]SUSMB vs SHAM all proteins sum'!$B$2:$E$3214,3,FALSE)</f>
        <v>0.94211249109900297</v>
      </c>
      <c r="K659" s="25">
        <f>VLOOKUP($E659,[1]AllProteinsNorm!$A$1:$Q$3226,4,FALSE)</f>
        <v>1649856.10186988</v>
      </c>
      <c r="L659" s="1">
        <f>VLOOKUP($E659,[1]AllProteinsNorm!$A$1:$Q$3226,5,FALSE)</f>
        <v>1871310.0252166099</v>
      </c>
      <c r="M659" s="1">
        <f>VLOOKUP($E659,[1]AllProteinsNorm!$A$1:$Q$3226,10,FALSE)</f>
        <v>1859570.93831446</v>
      </c>
      <c r="N659" s="1">
        <f>VLOOKUP($E659,[1]AllProteinsNorm!$A$1:$Q$3226,11,FALSE)</f>
        <v>1790434.35551882</v>
      </c>
      <c r="O659" s="1">
        <f>VLOOKUP($E659,[1]AllProteinsNorm!$A$1:$Q$3226,15,FALSE)</f>
        <v>1610364.2434153799</v>
      </c>
      <c r="P659" s="1">
        <f>VLOOKUP($E659,[1]AllProteinsNorm!$A$1:$Q$3226,6,FALSE)</f>
        <v>1766431.6146599499</v>
      </c>
      <c r="Q659" s="1">
        <f>VLOOKUP($E659,[1]AllProteinsNorm!$A$1:$Q$3226,8,FALSE)</f>
        <v>1580034.83714061</v>
      </c>
      <c r="R659" s="1">
        <f>VLOOKUP($E659,[1]AllProteinsNorm!$A$1:$Q$3226,13,FALSE)</f>
        <v>1800256.82242368</v>
      </c>
      <c r="S659" s="1">
        <f>VLOOKUP($E659,[1]AllProteinsNorm!$A$1:$Q$3226,16,FALSE)</f>
        <v>1757203.7119269201</v>
      </c>
      <c r="T659" s="1">
        <f>VLOOKUP($E659,[1]AllProteinsNorm!$A$1:$Q$3226,17,FALSE)</f>
        <v>1627838.3885971401</v>
      </c>
      <c r="U659" s="1">
        <f>VLOOKUP($E659,[1]AllProteinsNorm!$A$1:$Q$3226,3,FALSE)</f>
        <v>1403010.4961347601</v>
      </c>
      <c r="V659" s="1">
        <f>VLOOKUP($E659,[1]AllProteinsNorm!$A$1:$Q$3226,7,FALSE)</f>
        <v>1661728.6653761701</v>
      </c>
      <c r="W659" s="1">
        <f>VLOOKUP($E659,[1]AllProteinsNorm!$A$1:$Q$3226,9,FALSE)</f>
        <v>1814495.79657897</v>
      </c>
      <c r="X659" s="1">
        <f>VLOOKUP($E659,[1]AllProteinsNorm!$A$1:$Q$3226,12,FALSE)</f>
        <v>1618716.90696792</v>
      </c>
      <c r="Y659" s="29">
        <f>VLOOKUP($E659,[1]AllProteinsNorm!$A$1:$Q$3226,14,FALSE)</f>
        <v>1794126.2165494501</v>
      </c>
      <c r="Z659" s="25">
        <f t="shared" si="98"/>
        <v>0.93938928504869346</v>
      </c>
      <c r="AA659" s="1">
        <f t="shared" si="98"/>
        <v>1.0654799437965312</v>
      </c>
      <c r="AB659" s="1">
        <f t="shared" si="98"/>
        <v>1.0587959836380441</v>
      </c>
      <c r="AC659" s="1">
        <f t="shared" si="98"/>
        <v>1.0194312384281443</v>
      </c>
      <c r="AD659" s="1">
        <f t="shared" si="98"/>
        <v>0.91690354908858673</v>
      </c>
      <c r="AE659" s="1">
        <f t="shared" si="98"/>
        <v>1.0057646419600839</v>
      </c>
      <c r="AF659" s="1">
        <f t="shared" si="98"/>
        <v>0.8996346980390213</v>
      </c>
      <c r="AG659" s="1">
        <f t="shared" si="98"/>
        <v>1.0250239202097333</v>
      </c>
      <c r="AH659" s="1">
        <f t="shared" si="98"/>
        <v>1.0005104910428886</v>
      </c>
      <c r="AI659" s="1">
        <f t="shared" si="98"/>
        <v>0.92685291663071756</v>
      </c>
      <c r="AJ659" s="1">
        <f t="shared" si="98"/>
        <v>0.79884119917252649</v>
      </c>
      <c r="AK659" s="1">
        <f t="shared" si="98"/>
        <v>0.9461492436482517</v>
      </c>
      <c r="AL659" s="1">
        <f t="shared" si="98"/>
        <v>1.0331312574110836</v>
      </c>
      <c r="AM659" s="1">
        <f t="shared" si="98"/>
        <v>0.92165935938863663</v>
      </c>
      <c r="AN659" s="29">
        <f t="shared" si="98"/>
        <v>1.0215332973229365</v>
      </c>
      <c r="AO659" s="1">
        <f t="shared" si="99"/>
        <v>107410.33011031234</v>
      </c>
      <c r="AP659" s="1">
        <f t="shared" si="100"/>
        <v>86178.866528397528</v>
      </c>
      <c r="AQ659" s="29">
        <f t="shared" si="101"/>
        <v>148052.10496268977</v>
      </c>
    </row>
    <row r="660" spans="1:43" x14ac:dyDescent="0.2">
      <c r="A660" s="26"/>
      <c r="E660" s="25" t="s">
        <v>1298</v>
      </c>
      <c r="F660" s="26" t="s">
        <v>1299</v>
      </c>
      <c r="G660" s="43">
        <v>2.4119680295860198E-2</v>
      </c>
      <c r="H660" s="1">
        <v>0.83745770890998705</v>
      </c>
      <c r="I660" s="1">
        <f>VLOOKUP(F660,'[1]SUSMB vs SHAM all proteins sum'!$B$2:$E$3214,2,FALSE)</f>
        <v>8.0186010197274796E-2</v>
      </c>
      <c r="J660" s="29">
        <f>VLOOKUP(F660,'[1]SUSMB vs SHAM all proteins sum'!$B$2:$E$3214,3,FALSE)</f>
        <v>0.79027790705682399</v>
      </c>
      <c r="K660" s="25">
        <f>VLOOKUP($E660,[1]AllProteinsNorm!$A$1:$Q$3226,4,FALSE)</f>
        <v>125109.231056387</v>
      </c>
      <c r="L660" s="1">
        <f>VLOOKUP($E660,[1]AllProteinsNorm!$A$1:$Q$3226,5,FALSE)</f>
        <v>160041.22432027201</v>
      </c>
      <c r="M660" s="1">
        <f>VLOOKUP($E660,[1]AllProteinsNorm!$A$1:$Q$3226,10,FALSE)</f>
        <v>171754.36005058201</v>
      </c>
      <c r="N660" s="1">
        <f>VLOOKUP($E660,[1]AllProteinsNorm!$A$1:$Q$3226,11,FALSE)</f>
        <v>157478.726710749</v>
      </c>
      <c r="O660" s="1">
        <f>VLOOKUP($E660,[1]AllProteinsNorm!$A$1:$Q$3226,15,FALSE)</f>
        <v>141174.512736862</v>
      </c>
      <c r="P660" s="1">
        <f>VLOOKUP($E660,[1]AllProteinsNorm!$A$1:$Q$3226,6,FALSE)</f>
        <v>120835.800054331</v>
      </c>
      <c r="Q660" s="1">
        <f>VLOOKUP($E660,[1]AllProteinsNorm!$A$1:$Q$3226,8,FALSE)</f>
        <v>122167.523905826</v>
      </c>
      <c r="R660" s="1">
        <f>VLOOKUP($E660,[1]AllProteinsNorm!$A$1:$Q$3226,13,FALSE)</f>
        <v>128896.938341885</v>
      </c>
      <c r="S660" s="1">
        <f>VLOOKUP($E660,[1]AllProteinsNorm!$A$1:$Q$3226,16,FALSE)</f>
        <v>140752.38622115701</v>
      </c>
      <c r="T660" s="1">
        <f>VLOOKUP($E660,[1]AllProteinsNorm!$A$1:$Q$3226,17,FALSE)</f>
        <v>117590.39366588301</v>
      </c>
      <c r="U660" s="1">
        <f>VLOOKUP($E660,[1]AllProteinsNorm!$A$1:$Q$3226,3,FALSE)</f>
        <v>118021.716166688</v>
      </c>
      <c r="V660" s="1">
        <f>VLOOKUP($E660,[1]AllProteinsNorm!$A$1:$Q$3226,7,FALSE)</f>
        <v>93541.186647270501</v>
      </c>
      <c r="W660" s="1">
        <f>VLOOKUP($E660,[1]AllProteinsNorm!$A$1:$Q$3226,9,FALSE)</f>
        <v>151966.59489297401</v>
      </c>
      <c r="X660" s="1">
        <f>VLOOKUP($E660,[1]AllProteinsNorm!$A$1:$Q$3226,12,FALSE)</f>
        <v>95099.414314166905</v>
      </c>
      <c r="Y660" s="29">
        <f>VLOOKUP($E660,[1]AllProteinsNorm!$A$1:$Q$3226,14,FALSE)</f>
        <v>147711.94358083</v>
      </c>
      <c r="Z660" s="25">
        <f t="shared" si="98"/>
        <v>0.82792599621686014</v>
      </c>
      <c r="AA660" s="1">
        <f t="shared" si="98"/>
        <v>1.0590928340164454</v>
      </c>
      <c r="AB660" s="1">
        <f t="shared" si="98"/>
        <v>1.1366059758242586</v>
      </c>
      <c r="AC660" s="1">
        <f t="shared" si="98"/>
        <v>1.0421351853421323</v>
      </c>
      <c r="AD660" s="1">
        <f t="shared" si="98"/>
        <v>0.93424000860030298</v>
      </c>
      <c r="AE660" s="1">
        <f t="shared" si="98"/>
        <v>0.79964603166295278</v>
      </c>
      <c r="AF660" s="1">
        <f t="shared" si="98"/>
        <v>0.80845888093974061</v>
      </c>
      <c r="AG660" s="1">
        <f t="shared" si="98"/>
        <v>0.85299162327926625</v>
      </c>
      <c r="AH660" s="1">
        <f t="shared" si="98"/>
        <v>0.93144653354579565</v>
      </c>
      <c r="AI660" s="1">
        <f t="shared" si="98"/>
        <v>0.77816914866561948</v>
      </c>
      <c r="AJ660" s="1">
        <f t="shared" si="98"/>
        <v>0.78102347930257121</v>
      </c>
      <c r="AK660" s="1">
        <f t="shared" si="98"/>
        <v>0.61902051102323519</v>
      </c>
      <c r="AL660" s="1">
        <f t="shared" si="98"/>
        <v>1.005657963094214</v>
      </c>
      <c r="AM660" s="1">
        <f t="shared" si="98"/>
        <v>0.62933227764952371</v>
      </c>
      <c r="AN660" s="29">
        <f t="shared" si="98"/>
        <v>0.97750227548891977</v>
      </c>
      <c r="AO660" s="1">
        <f t="shared" si="99"/>
        <v>16255.896957794776</v>
      </c>
      <c r="AP660" s="1">
        <f t="shared" si="100"/>
        <v>8223.0365420544658</v>
      </c>
      <c r="AQ660" s="29">
        <f t="shared" si="101"/>
        <v>24923.062791651264</v>
      </c>
    </row>
    <row r="661" spans="1:43" x14ac:dyDescent="0.2">
      <c r="A661" s="26"/>
      <c r="E661" s="25" t="s">
        <v>1300</v>
      </c>
      <c r="F661" s="26" t="s">
        <v>1301</v>
      </c>
      <c r="G661" s="1">
        <v>0.29555226124943901</v>
      </c>
      <c r="H661" s="1">
        <v>0.96148067932822501</v>
      </c>
      <c r="I661" s="1">
        <f>VLOOKUP(F661,'[1]SUSMB vs SHAM all proteins sum'!$B$2:$E$3214,2,FALSE)</f>
        <v>0.57595079966303597</v>
      </c>
      <c r="J661" s="29">
        <f>VLOOKUP(F661,'[1]SUSMB vs SHAM all proteins sum'!$B$2:$E$3214,3,FALSE)</f>
        <v>0.98342151641431497</v>
      </c>
      <c r="K661" s="25">
        <f>VLOOKUP($E661,[1]AllProteinsNorm!$A$1:$Q$3226,4,FALSE)</f>
        <v>1186953.6335586</v>
      </c>
      <c r="L661" s="1">
        <f>VLOOKUP($E661,[1]AllProteinsNorm!$A$1:$Q$3226,5,FALSE)</f>
        <v>1153507.1371686601</v>
      </c>
      <c r="M661" s="1">
        <f>VLOOKUP($E661,[1]AllProteinsNorm!$A$1:$Q$3226,10,FALSE)</f>
        <v>1193310.38615545</v>
      </c>
      <c r="N661" s="1">
        <f>VLOOKUP($E661,[1]AllProteinsNorm!$A$1:$Q$3226,11,FALSE)</f>
        <v>1274429.5139624299</v>
      </c>
      <c r="O661" s="1">
        <f>VLOOKUP($E661,[1]AllProteinsNorm!$A$1:$Q$3226,15,FALSE)</f>
        <v>1189978.89843235</v>
      </c>
      <c r="P661" s="1">
        <f>VLOOKUP($E661,[1]AllProteinsNorm!$A$1:$Q$3226,6,FALSE)</f>
        <v>1162763.72559681</v>
      </c>
      <c r="Q661" s="1">
        <f>VLOOKUP($E661,[1]AllProteinsNorm!$A$1:$Q$3226,8,FALSE)</f>
        <v>1027608.9771530899</v>
      </c>
      <c r="R661" s="1">
        <f>VLOOKUP($E661,[1]AllProteinsNorm!$A$1:$Q$3226,13,FALSE)</f>
        <v>1158542.3351571299</v>
      </c>
      <c r="S661" s="1">
        <f>VLOOKUP($E661,[1]AllProteinsNorm!$A$1:$Q$3226,16,FALSE)</f>
        <v>1237017.6148012199</v>
      </c>
      <c r="T661" s="1">
        <f>VLOOKUP($E661,[1]AllProteinsNorm!$A$1:$Q$3226,17,FALSE)</f>
        <v>1188935.22245123</v>
      </c>
      <c r="U661" s="1">
        <f>VLOOKUP($E661,[1]AllProteinsNorm!$A$1:$Q$3226,3,FALSE)</f>
        <v>1155391.02410472</v>
      </c>
      <c r="V661" s="1">
        <f>VLOOKUP($E661,[1]AllProteinsNorm!$A$1:$Q$3226,7,FALSE)</f>
        <v>1098407.5877891399</v>
      </c>
      <c r="W661" s="1">
        <f>VLOOKUP($E661,[1]AllProteinsNorm!$A$1:$Q$3226,9,FALSE)</f>
        <v>1269404.11668655</v>
      </c>
      <c r="X661" s="1">
        <f>VLOOKUP($E661,[1]AllProteinsNorm!$A$1:$Q$3226,12,FALSE)</f>
        <v>1186919.78682251</v>
      </c>
      <c r="Y661" s="29">
        <f>VLOOKUP($E661,[1]AllProteinsNorm!$A$1:$Q$3226,14,FALSE)</f>
        <v>1191920.49063228</v>
      </c>
      <c r="Z661" s="25">
        <f t="shared" si="98"/>
        <v>0.98942822555541998</v>
      </c>
      <c r="AA661" s="1">
        <f t="shared" si="98"/>
        <v>0.961547686132049</v>
      </c>
      <c r="AB661" s="1">
        <f t="shared" si="98"/>
        <v>0.99472712709998956</v>
      </c>
      <c r="AC661" s="1">
        <f t="shared" si="98"/>
        <v>1.0623469164628072</v>
      </c>
      <c r="AD661" s="1">
        <f t="shared" si="98"/>
        <v>0.99195004474973469</v>
      </c>
      <c r="AE661" s="1">
        <f t="shared" si="98"/>
        <v>0.96926385094608847</v>
      </c>
      <c r="AF661" s="1">
        <f t="shared" si="98"/>
        <v>0.85660071133621507</v>
      </c>
      <c r="AG661" s="1">
        <f t="shared" si="98"/>
        <v>0.96574495792952897</v>
      </c>
      <c r="AH661" s="1">
        <f t="shared" si="98"/>
        <v>1.031160871822836</v>
      </c>
      <c r="AI661" s="1">
        <f t="shared" si="98"/>
        <v>0.9910800508048504</v>
      </c>
      <c r="AJ661" s="1">
        <f t="shared" si="98"/>
        <v>0.96311806837411218</v>
      </c>
      <c r="AK661" s="1">
        <f t="shared" si="98"/>
        <v>0.91561745951651174</v>
      </c>
      <c r="AL661" s="1">
        <f t="shared" si="98"/>
        <v>1.0581578144045594</v>
      </c>
      <c r="AM661" s="1">
        <f t="shared" si="98"/>
        <v>0.98940001138168687</v>
      </c>
      <c r="AN661" s="29">
        <f t="shared" si="98"/>
        <v>0.99356852930617801</v>
      </c>
      <c r="AO661" s="1">
        <f t="shared" si="99"/>
        <v>40040.122718782703</v>
      </c>
      <c r="AP661" s="1">
        <f t="shared" si="100"/>
        <v>69541.04003333718</v>
      </c>
      <c r="AQ661" s="29">
        <f t="shared" si="101"/>
        <v>55579.072099765945</v>
      </c>
    </row>
    <row r="662" spans="1:43" x14ac:dyDescent="0.2">
      <c r="A662" s="26"/>
      <c r="E662" s="25" t="s">
        <v>1302</v>
      </c>
      <c r="F662" s="26" t="s">
        <v>1303</v>
      </c>
      <c r="G662" s="1">
        <v>0.69456381399062805</v>
      </c>
      <c r="H662" s="1">
        <v>1.0347338966656701</v>
      </c>
      <c r="I662" s="1">
        <f>VLOOKUP(F662,'[1]SUSMB vs SHAM all proteins sum'!$B$2:$E$3214,2,FALSE)</f>
        <v>0.23544504968455299</v>
      </c>
      <c r="J662" s="29">
        <f>VLOOKUP(F662,'[1]SUSMB vs SHAM all proteins sum'!$B$2:$E$3214,3,FALSE)</f>
        <v>0.89250350143299695</v>
      </c>
      <c r="K662" s="25">
        <f>VLOOKUP($E662,[1]AllProteinsNorm!$A$1:$Q$3226,4,FALSE)</f>
        <v>1352480.9398848501</v>
      </c>
      <c r="L662" s="1">
        <f>VLOOKUP($E662,[1]AllProteinsNorm!$A$1:$Q$3226,5,FALSE)</f>
        <v>1104100.58140317</v>
      </c>
      <c r="M662" s="1">
        <f>VLOOKUP($E662,[1]AllProteinsNorm!$A$1:$Q$3226,10,FALSE)</f>
        <v>1452377.6415736701</v>
      </c>
      <c r="N662" s="1">
        <f>VLOOKUP($E662,[1]AllProteinsNorm!$A$1:$Q$3226,11,FALSE)</f>
        <v>1089330.31582545</v>
      </c>
      <c r="O662" s="1">
        <f>VLOOKUP($E662,[1]AllProteinsNorm!$A$1:$Q$3226,15,FALSE)</f>
        <v>1468935.8544481001</v>
      </c>
      <c r="P662" s="1">
        <f>VLOOKUP($E662,[1]AllProteinsNorm!$A$1:$Q$3226,6,FALSE)</f>
        <v>1269735.15569484</v>
      </c>
      <c r="Q662" s="1">
        <f>VLOOKUP($E662,[1]AllProteinsNorm!$A$1:$Q$3226,8,FALSE)</f>
        <v>1348935.7770756199</v>
      </c>
      <c r="R662" s="1">
        <f>VLOOKUP($E662,[1]AllProteinsNorm!$A$1:$Q$3226,13,FALSE)</f>
        <v>1545454.81763144</v>
      </c>
      <c r="S662" s="1">
        <f>VLOOKUP($E662,[1]AllProteinsNorm!$A$1:$Q$3226,16,FALSE)</f>
        <v>1123737.7738345501</v>
      </c>
      <c r="T662" s="1">
        <f>VLOOKUP($E662,[1]AllProteinsNorm!$A$1:$Q$3226,17,FALSE)</f>
        <v>1383883.20793716</v>
      </c>
      <c r="U662" s="1">
        <f>VLOOKUP($E662,[1]AllProteinsNorm!$A$1:$Q$3226,3,FALSE)</f>
        <v>908184.04364890105</v>
      </c>
      <c r="V662" s="1">
        <f>VLOOKUP($E662,[1]AllProteinsNorm!$A$1:$Q$3226,7,FALSE)</f>
        <v>1267427.39588459</v>
      </c>
      <c r="W662" s="1">
        <f>VLOOKUP($E662,[1]AllProteinsNorm!$A$1:$Q$3226,9,FALSE)</f>
        <v>1170246.1683251599</v>
      </c>
      <c r="X662" s="1">
        <f>VLOOKUP($E662,[1]AllProteinsNorm!$A$1:$Q$3226,12,FALSE)</f>
        <v>1237328.2693542601</v>
      </c>
      <c r="Y662" s="29">
        <f>VLOOKUP($E662,[1]AllProteinsNorm!$A$1:$Q$3226,14,FALSE)</f>
        <v>1179158.78326128</v>
      </c>
      <c r="Z662" s="25">
        <f t="shared" si="98"/>
        <v>1.0456423506347676</v>
      </c>
      <c r="AA662" s="1">
        <f t="shared" si="98"/>
        <v>0.85361227151483388</v>
      </c>
      <c r="AB662" s="1">
        <f t="shared" si="98"/>
        <v>1.1228753961396094</v>
      </c>
      <c r="AC662" s="1">
        <f t="shared" si="98"/>
        <v>0.84219294961333491</v>
      </c>
      <c r="AD662" s="1">
        <f t="shared" si="98"/>
        <v>1.1356770320974545</v>
      </c>
      <c r="AE662" s="1">
        <f t="shared" si="98"/>
        <v>0.98166917827129918</v>
      </c>
      <c r="AF662" s="1">
        <f t="shared" si="98"/>
        <v>1.0429014821582463</v>
      </c>
      <c r="AG662" s="1">
        <f t="shared" si="98"/>
        <v>1.1948360680377133</v>
      </c>
      <c r="AH662" s="1">
        <f t="shared" si="98"/>
        <v>0.86879435611823219</v>
      </c>
      <c r="AI662" s="1">
        <f t="shared" si="98"/>
        <v>1.0699203573801168</v>
      </c>
      <c r="AJ662" s="1">
        <f t="shared" si="98"/>
        <v>0.70214349807463983</v>
      </c>
      <c r="AK662" s="1">
        <f t="shared" si="98"/>
        <v>0.97988498204233365</v>
      </c>
      <c r="AL662" s="1">
        <f t="shared" si="98"/>
        <v>0.90475134856468453</v>
      </c>
      <c r="AM662" s="1">
        <f t="shared" si="98"/>
        <v>0.95661447190863291</v>
      </c>
      <c r="AN662" s="29">
        <f t="shared" si="98"/>
        <v>0.91164195038928453</v>
      </c>
      <c r="AO662" s="1">
        <f t="shared" si="99"/>
        <v>165563.2688128771</v>
      </c>
      <c r="AP662" s="1">
        <f t="shared" si="100"/>
        <v>138393.72494550422</v>
      </c>
      <c r="AQ662" s="29">
        <f t="shared" si="101"/>
        <v>127373.49843929405</v>
      </c>
    </row>
    <row r="663" spans="1:43" x14ac:dyDescent="0.2">
      <c r="A663" s="26"/>
      <c r="E663" s="25" t="s">
        <v>1304</v>
      </c>
      <c r="F663" s="26" t="s">
        <v>1305</v>
      </c>
      <c r="G663" s="1">
        <v>0.68865233855119501</v>
      </c>
      <c r="H663" s="1">
        <v>0.97003976031846495</v>
      </c>
      <c r="I663" s="1">
        <f>VLOOKUP(F663,'[1]SUSMB vs SHAM all proteins sum'!$B$2:$E$3214,2,FALSE)</f>
        <v>0.15484262150063599</v>
      </c>
      <c r="J663" s="29">
        <f>VLOOKUP(F663,'[1]SUSMB vs SHAM all proteins sum'!$B$2:$E$3214,3,FALSE)</f>
        <v>0.740795071707949</v>
      </c>
      <c r="K663" s="25">
        <f>VLOOKUP($E663,[1]AllProteinsNorm!$A$1:$Q$3226,4,FALSE)</f>
        <v>79060.174712561304</v>
      </c>
      <c r="L663" s="1">
        <f>VLOOKUP($E663,[1]AllProteinsNorm!$A$1:$Q$3226,5,FALSE)</f>
        <v>79621.410060692302</v>
      </c>
      <c r="M663" s="1">
        <f>VLOOKUP($E663,[1]AllProteinsNorm!$A$1:$Q$3226,10,FALSE)</f>
        <v>100395.48408909699</v>
      </c>
      <c r="N663" s="1">
        <f>VLOOKUP($E663,[1]AllProteinsNorm!$A$1:$Q$3226,11,FALSE)</f>
        <v>96588.114179740005</v>
      </c>
      <c r="O663" s="1">
        <f>VLOOKUP($E663,[1]AllProteinsNorm!$A$1:$Q$3226,15,FALSE)</f>
        <v>79284.734819215606</v>
      </c>
      <c r="P663" s="1">
        <f>VLOOKUP($E663,[1]AllProteinsNorm!$A$1:$Q$3226,6,FALSE)</f>
        <v>82288.947388070199</v>
      </c>
      <c r="Q663" s="1">
        <f>VLOOKUP($E663,[1]AllProteinsNorm!$A$1:$Q$3226,8,FALSE)</f>
        <v>73704.722559331305</v>
      </c>
      <c r="R663" s="1">
        <f>VLOOKUP($E663,[1]AllProteinsNorm!$A$1:$Q$3226,13,FALSE)</f>
        <v>77475.645307746905</v>
      </c>
      <c r="S663" s="1">
        <f>VLOOKUP($E663,[1]AllProteinsNorm!$A$1:$Q$3226,16,FALSE)</f>
        <v>92384.628031554006</v>
      </c>
      <c r="T663" s="1">
        <f>VLOOKUP($E663,[1]AllProteinsNorm!$A$1:$Q$3226,17,FALSE)</f>
        <v>95754.901931033804</v>
      </c>
      <c r="U663" s="1">
        <f>VLOOKUP($E663,[1]AllProteinsNorm!$A$1:$Q$3226,3,FALSE)</f>
        <v>79982.805409233202</v>
      </c>
      <c r="V663" s="1">
        <f>VLOOKUP($E663,[1]AllProteinsNorm!$A$1:$Q$3226,7,FALSE)</f>
        <v>61155.227021875398</v>
      </c>
      <c r="W663" s="1">
        <f>VLOOKUP($E663,[1]AllProteinsNorm!$A$1:$Q$3226,9,FALSE)</f>
        <v>68125.083456746099</v>
      </c>
      <c r="X663" s="1">
        <f>VLOOKUP($E663,[1]AllProteinsNorm!$A$1:$Q$3226,12,FALSE)</f>
        <v>33074.875326432397</v>
      </c>
      <c r="Y663" s="29">
        <f>VLOOKUP($E663,[1]AllProteinsNorm!$A$1:$Q$3226,14,FALSE)</f>
        <v>97964.791965740806</v>
      </c>
      <c r="Z663" s="25">
        <f t="shared" si="98"/>
        <v>0.90884227661552808</v>
      </c>
      <c r="AA663" s="1">
        <f t="shared" si="98"/>
        <v>0.91529400042422149</v>
      </c>
      <c r="AB663" s="1">
        <f t="shared" si="98"/>
        <v>1.1541039550340875</v>
      </c>
      <c r="AC663" s="1">
        <f t="shared" si="98"/>
        <v>1.1103360434538505</v>
      </c>
      <c r="AD663" s="1">
        <f t="shared" si="98"/>
        <v>0.91142372447231224</v>
      </c>
      <c r="AE663" s="1">
        <f t="shared" si="98"/>
        <v>0.94595887950379975</v>
      </c>
      <c r="AF663" s="1">
        <f t="shared" si="98"/>
        <v>0.84727826736633327</v>
      </c>
      <c r="AG663" s="1">
        <f t="shared" si="98"/>
        <v>0.89062719782432276</v>
      </c>
      <c r="AH663" s="1">
        <f t="shared" si="98"/>
        <v>1.062014547396845</v>
      </c>
      <c r="AI663" s="1">
        <f t="shared" si="98"/>
        <v>1.1007577884124058</v>
      </c>
      <c r="AJ663" s="1">
        <f t="shared" si="98"/>
        <v>0.91944844825488115</v>
      </c>
      <c r="AK663" s="1">
        <f t="shared" si="98"/>
        <v>0.70301458294994024</v>
      </c>
      <c r="AL663" s="1">
        <f t="shared" si="98"/>
        <v>0.78313709991858582</v>
      </c>
      <c r="AM663" s="1">
        <f t="shared" si="98"/>
        <v>0.38021475540293215</v>
      </c>
      <c r="AN663" s="29">
        <f t="shared" si="98"/>
        <v>1.1261617480863524</v>
      </c>
      <c r="AO663" s="1">
        <f t="shared" si="99"/>
        <v>9469.7429506632834</v>
      </c>
      <c r="AP663" s="1">
        <f t="shared" si="100"/>
        <v>8478.7932256928616</v>
      </c>
      <c r="AQ663" s="29">
        <f t="shared" si="101"/>
        <v>21485.292383173692</v>
      </c>
    </row>
    <row r="664" spans="1:43" x14ac:dyDescent="0.2">
      <c r="A664" s="26"/>
      <c r="E664" s="25" t="s">
        <v>1306</v>
      </c>
      <c r="F664" s="26" t="s">
        <v>1307</v>
      </c>
      <c r="G664" s="1">
        <v>0.52326079710052897</v>
      </c>
      <c r="H664" s="43">
        <v>0.61530861680055104</v>
      </c>
      <c r="I664" s="1">
        <f>VLOOKUP(F664,'[1]SUSMB vs SHAM all proteins sum'!$B$2:$E$3214,2,FALSE)</f>
        <v>0.39339454499257298</v>
      </c>
      <c r="J664" s="29">
        <f>VLOOKUP(F664,'[1]SUSMB vs SHAM all proteins sum'!$B$2:$E$3214,3,FALSE)</f>
        <v>1.4573179336998101</v>
      </c>
      <c r="K664" s="25">
        <f>VLOOKUP($E664,[1]AllProteinsNorm!$A$1:$Q$3226,4,FALSE)</f>
        <v>3073.74710483636</v>
      </c>
      <c r="L664" s="1">
        <f>VLOOKUP($E664,[1]AllProteinsNorm!$A$1:$Q$3226,5,FALSE)</f>
        <v>17758.234007998999</v>
      </c>
      <c r="M664" s="1">
        <f>VLOOKUP($E664,[1]AllProteinsNorm!$A$1:$Q$3226,10,FALSE)</f>
        <v>22257.443518253898</v>
      </c>
      <c r="N664" s="1">
        <f>VLOOKUP($E664,[1]AllProteinsNorm!$A$1:$Q$3226,11,FALSE)</f>
        <v>24170.5969501576</v>
      </c>
      <c r="O664" s="1">
        <f>VLOOKUP($E664,[1]AllProteinsNorm!$A$1:$Q$3226,15,FALSE)</f>
        <v>13498.043142979301</v>
      </c>
      <c r="P664" s="1">
        <f>VLOOKUP($E664,[1]AllProteinsNorm!$A$1:$Q$3226,6,FALSE)</f>
        <v>16042.646393146</v>
      </c>
      <c r="Q664" s="1">
        <f>VLOOKUP($E664,[1]AllProteinsNorm!$A$1:$Q$3226,8,FALSE)</f>
        <v>27744.299641954502</v>
      </c>
      <c r="R664" s="1">
        <f>VLOOKUP($E664,[1]AllProteinsNorm!$A$1:$Q$3226,13,FALSE)</f>
        <v>8122.9190073192703</v>
      </c>
      <c r="S664" s="1">
        <f>VLOOKUP($E664,[1]AllProteinsNorm!$A$1:$Q$3226,16,FALSE)</f>
        <v>12610.8445193552</v>
      </c>
      <c r="T664" s="1">
        <f>VLOOKUP($E664,[1]AllProteinsNorm!$A$1:$Q$3226,17,FALSE)</f>
        <v>766.76148379436199</v>
      </c>
      <c r="U664" s="1">
        <f>VLOOKUP($E664,[1]AllProteinsNorm!$A$1:$Q$3226,3,FALSE)</f>
        <v>12698.4599722204</v>
      </c>
      <c r="V664" s="1">
        <f>VLOOKUP($E664,[1]AllProteinsNorm!$A$1:$Q$3226,7,FALSE)</f>
        <v>14013.2532849935</v>
      </c>
      <c r="W664" s="1">
        <f>VLOOKUP($E664,[1]AllProteinsNorm!$A$1:$Q$3226,9,FALSE)</f>
        <v>33222.121548100302</v>
      </c>
      <c r="X664" s="1">
        <f>VLOOKUP($E664,[1]AllProteinsNorm!$A$1:$Q$3226,12,FALSE)</f>
        <v>17968.1545289346</v>
      </c>
      <c r="Y664" s="29">
        <f>VLOOKUP($E664,[1]AllProteinsNorm!$A$1:$Q$3226,14,FALSE)</f>
        <v>24527.430819069301</v>
      </c>
      <c r="Z664" s="25">
        <f t="shared" si="98"/>
        <v>0.19030589176032373</v>
      </c>
      <c r="AA664" s="1">
        <f t="shared" si="98"/>
        <v>1.0994712459145772</v>
      </c>
      <c r="AB664" s="1">
        <f t="shared" si="98"/>
        <v>1.3780322494266641</v>
      </c>
      <c r="AC664" s="1">
        <f t="shared" si="98"/>
        <v>1.4964819323429628</v>
      </c>
      <c r="AD664" s="1">
        <f t="shared" si="98"/>
        <v>0.83570868055547276</v>
      </c>
      <c r="AE664" s="1">
        <f t="shared" si="98"/>
        <v>0.99325351888561653</v>
      </c>
      <c r="AF664" s="1">
        <f t="shared" si="98"/>
        <v>1.7177417349397952</v>
      </c>
      <c r="AG664" s="1">
        <f t="shared" si="98"/>
        <v>0.50291689350515867</v>
      </c>
      <c r="AH664" s="1">
        <f t="shared" si="98"/>
        <v>0.7807792672112005</v>
      </c>
      <c r="AI664" s="1">
        <f t="shared" si="98"/>
        <v>4.7472750022719751E-2</v>
      </c>
      <c r="AJ664" s="1">
        <f t="shared" si="98"/>
        <v>0.78620383088570112</v>
      </c>
      <c r="AK664" s="1">
        <f t="shared" si="98"/>
        <v>0.86760705155863793</v>
      </c>
      <c r="AL664" s="1">
        <f t="shared" si="98"/>
        <v>2.0568918820397504</v>
      </c>
      <c r="AM664" s="1">
        <f t="shared" si="98"/>
        <v>1.1124681225517552</v>
      </c>
      <c r="AN664" s="29">
        <f t="shared" si="98"/>
        <v>1.5185747022805671</v>
      </c>
      <c r="AO664" s="1">
        <f t="shared" si="99"/>
        <v>7513.1685769965661</v>
      </c>
      <c r="AP664" s="1">
        <f t="shared" si="100"/>
        <v>8946.7874309912659</v>
      </c>
      <c r="AQ664" s="29">
        <f t="shared" si="101"/>
        <v>7581.8695665795349</v>
      </c>
    </row>
    <row r="665" spans="1:43" x14ac:dyDescent="0.2">
      <c r="A665" s="26"/>
      <c r="E665" s="25" t="s">
        <v>1308</v>
      </c>
      <c r="F665" s="26" t="s">
        <v>1309</v>
      </c>
      <c r="G665" s="1">
        <v>0.78241948581574605</v>
      </c>
      <c r="H665" s="1">
        <v>1.1660039772972599</v>
      </c>
      <c r="I665" s="1">
        <f>VLOOKUP(F665,'[1]SUSMB vs SHAM all proteins sum'!$B$2:$E$3214,2,FALSE)</f>
        <v>0.19842015715440001</v>
      </c>
      <c r="J665" s="29">
        <f>VLOOKUP(F665,'[1]SUSMB vs SHAM all proteins sum'!$B$2:$E$3214,3,FALSE)</f>
        <v>2.0886671247355899</v>
      </c>
      <c r="K665" s="25">
        <f>VLOOKUP($E665,[1]AllProteinsNorm!$A$1:$Q$3226,4,FALSE)</f>
        <v>45848.2981629977</v>
      </c>
      <c r="L665" s="1">
        <f>VLOOKUP($E665,[1]AllProteinsNorm!$A$1:$Q$3226,5,FALSE)</f>
        <v>33787.127952683702</v>
      </c>
      <c r="M665" s="1">
        <f>VLOOKUP($E665,[1]AllProteinsNorm!$A$1:$Q$3226,10,FALSE)</f>
        <v>5948.1481980405497</v>
      </c>
      <c r="N665" s="1">
        <f>VLOOKUP($E665,[1]AllProteinsNorm!$A$1:$Q$3226,11,FALSE)</f>
        <v>75358.656345786803</v>
      </c>
      <c r="O665" s="1">
        <f>VLOOKUP($E665,[1]AllProteinsNorm!$A$1:$Q$3226,15,FALSE)</f>
        <v>8095.9622113801197</v>
      </c>
      <c r="P665" s="1">
        <f>VLOOKUP($E665,[1]AllProteinsNorm!$A$1:$Q$3226,6,FALSE)</f>
        <v>21954.621185615801</v>
      </c>
      <c r="Q665" s="1">
        <f>VLOOKUP($E665,[1]AllProteinsNorm!$A$1:$Q$3226,8,FALSE)</f>
        <v>41361.165771989501</v>
      </c>
      <c r="R665" s="1">
        <f>VLOOKUP($E665,[1]AllProteinsNorm!$A$1:$Q$3226,13,FALSE)</f>
        <v>32121.957553788099</v>
      </c>
      <c r="S665" s="1">
        <f>VLOOKUP($E665,[1]AllProteinsNorm!$A$1:$Q$3226,16,FALSE)</f>
        <v>12837.018920734499</v>
      </c>
      <c r="T665" s="1">
        <f>VLOOKUP($E665,[1]AllProteinsNorm!$A$1:$Q$3226,17,FALSE)</f>
        <v>32357.365187646501</v>
      </c>
      <c r="U665" s="1">
        <f>VLOOKUP($E665,[1]AllProteinsNorm!$A$1:$Q$3226,3,FALSE)</f>
        <v>60132.216304482798</v>
      </c>
      <c r="V665" s="1">
        <f>VLOOKUP($E665,[1]AllProteinsNorm!$A$1:$Q$3226,7,FALSE)</f>
        <v>50781.7403744326</v>
      </c>
      <c r="W665" s="1">
        <f>VLOOKUP($E665,[1]AllProteinsNorm!$A$1:$Q$3226,9,FALSE)</f>
        <v>25978.663358560701</v>
      </c>
      <c r="X665" s="1">
        <f>VLOOKUP($E665,[1]AllProteinsNorm!$A$1:$Q$3226,12,FALSE)</f>
        <v>67942.727277270897</v>
      </c>
      <c r="Y665" s="29">
        <f>VLOOKUP($E665,[1]AllProteinsNorm!$A$1:$Q$3226,14,FALSE)</f>
        <v>41460.0174893652</v>
      </c>
      <c r="Z665" s="25">
        <f t="shared" si="98"/>
        <v>1.3561520442311092</v>
      </c>
      <c r="AA665" s="1">
        <f t="shared" si="98"/>
        <v>0.9993933139858594</v>
      </c>
      <c r="AB665" s="1">
        <f t="shared" si="98"/>
        <v>0.17594095443814098</v>
      </c>
      <c r="AC665" s="1">
        <f t="shared" si="98"/>
        <v>2.2290422970667234</v>
      </c>
      <c r="AD665" s="1">
        <f t="shared" si="98"/>
        <v>0.23947139027816641</v>
      </c>
      <c r="AE665" s="1">
        <f t="shared" si="98"/>
        <v>0.64939824582674954</v>
      </c>
      <c r="AF665" s="1">
        <f t="shared" si="98"/>
        <v>1.2234266431013343</v>
      </c>
      <c r="AG665" s="1">
        <f t="shared" si="98"/>
        <v>0.95013904870370924</v>
      </c>
      <c r="AH665" s="1">
        <f t="shared" si="98"/>
        <v>0.37970764780180166</v>
      </c>
      <c r="AI665" s="1">
        <f t="shared" si="98"/>
        <v>0.95710219797371499</v>
      </c>
      <c r="AJ665" s="1">
        <f t="shared" si="98"/>
        <v>1.778657689224461</v>
      </c>
      <c r="AK665" s="1">
        <f t="shared" si="98"/>
        <v>1.5020788944785872</v>
      </c>
      <c r="AL665" s="1">
        <f t="shared" si="98"/>
        <v>0.7684258485419081</v>
      </c>
      <c r="AM665" s="1">
        <f t="shared" si="98"/>
        <v>2.0096856847365094</v>
      </c>
      <c r="AN665" s="29">
        <f t="shared" si="98"/>
        <v>1.2263505893319713</v>
      </c>
      <c r="AO665" s="1">
        <f t="shared" si="99"/>
        <v>25724.332789323555</v>
      </c>
      <c r="AP665" s="1">
        <f t="shared" si="100"/>
        <v>9806.9424301512827</v>
      </c>
      <c r="AQ665" s="29">
        <f t="shared" si="101"/>
        <v>14645.309408385661</v>
      </c>
    </row>
    <row r="666" spans="1:43" x14ac:dyDescent="0.2">
      <c r="A666" s="26"/>
      <c r="E666" s="25" t="s">
        <v>1310</v>
      </c>
      <c r="F666" s="26" t="s">
        <v>1311</v>
      </c>
      <c r="G666" s="1">
        <v>0.424144508529745</v>
      </c>
      <c r="H666" s="1">
        <v>1.0570392344355199</v>
      </c>
      <c r="I666" s="1">
        <f>VLOOKUP(F666,'[1]SUSMB vs SHAM all proteins sum'!$B$2:$E$3214,2,FALSE)</f>
        <v>0.28042449031048999</v>
      </c>
      <c r="J666" s="29">
        <f>VLOOKUP(F666,'[1]SUSMB vs SHAM all proteins sum'!$B$2:$E$3214,3,FALSE)</f>
        <v>1.0745255791028301</v>
      </c>
      <c r="K666" s="25">
        <f>VLOOKUP($E666,[1]AllProteinsNorm!$A$1:$Q$3226,4,FALSE)</f>
        <v>856343.88654482097</v>
      </c>
      <c r="L666" s="1">
        <f>VLOOKUP($E666,[1]AllProteinsNorm!$A$1:$Q$3226,5,FALSE)</f>
        <v>840087.25372090901</v>
      </c>
      <c r="M666" s="1">
        <f>VLOOKUP($E666,[1]AllProteinsNorm!$A$1:$Q$3226,10,FALSE)</f>
        <v>955569.82302119397</v>
      </c>
      <c r="N666" s="1">
        <f>VLOOKUP($E666,[1]AllProteinsNorm!$A$1:$Q$3226,11,FALSE)</f>
        <v>1082876.9242642401</v>
      </c>
      <c r="O666" s="1">
        <f>VLOOKUP($E666,[1]AllProteinsNorm!$A$1:$Q$3226,15,FALSE)</f>
        <v>865946.61834511498</v>
      </c>
      <c r="P666" s="1">
        <f>VLOOKUP($E666,[1]AllProteinsNorm!$A$1:$Q$3226,6,FALSE)</f>
        <v>988916.53556681599</v>
      </c>
      <c r="Q666" s="1">
        <f>VLOOKUP($E666,[1]AllProteinsNorm!$A$1:$Q$3226,8,FALSE)</f>
        <v>956451.45385831897</v>
      </c>
      <c r="R666" s="1">
        <f>VLOOKUP($E666,[1]AllProteinsNorm!$A$1:$Q$3226,13,FALSE)</f>
        <v>834514.74747144396</v>
      </c>
      <c r="S666" s="1">
        <f>VLOOKUP($E666,[1]AllProteinsNorm!$A$1:$Q$3226,16,FALSE)</f>
        <v>1111759.1424515001</v>
      </c>
      <c r="T666" s="1">
        <f>VLOOKUP($E666,[1]AllProteinsNorm!$A$1:$Q$3226,17,FALSE)</f>
        <v>969378.72585329402</v>
      </c>
      <c r="U666" s="1">
        <f>VLOOKUP($E666,[1]AllProteinsNorm!$A$1:$Q$3226,3,FALSE)</f>
        <v>891244.26353780495</v>
      </c>
      <c r="V666" s="1">
        <f>VLOOKUP($E666,[1]AllProteinsNorm!$A$1:$Q$3226,7,FALSE)</f>
        <v>1012442.71540784</v>
      </c>
      <c r="W666" s="1">
        <f>VLOOKUP($E666,[1]AllProteinsNorm!$A$1:$Q$3226,9,FALSE)</f>
        <v>1004238.58352388</v>
      </c>
      <c r="X666" s="1">
        <f>VLOOKUP($E666,[1]AllProteinsNorm!$A$1:$Q$3226,12,FALSE)</f>
        <v>913852.46358732204</v>
      </c>
      <c r="Y666" s="29">
        <f>VLOOKUP($E666,[1]AllProteinsNorm!$A$1:$Q$3226,14,FALSE)</f>
        <v>1115087.2163603699</v>
      </c>
      <c r="Z666" s="25">
        <f t="shared" si="98"/>
        <v>0.93064176371795548</v>
      </c>
      <c r="AA666" s="1">
        <f t="shared" si="98"/>
        <v>0.91297467730433779</v>
      </c>
      <c r="AB666" s="1">
        <f t="shared" si="98"/>
        <v>1.0384767141156592</v>
      </c>
      <c r="AC666" s="1">
        <f t="shared" si="98"/>
        <v>1.1768291997189386</v>
      </c>
      <c r="AD666" s="1">
        <f t="shared" si="98"/>
        <v>0.94107764514310821</v>
      </c>
      <c r="AE666" s="1">
        <f t="shared" si="98"/>
        <v>1.0747166451355079</v>
      </c>
      <c r="AF666" s="1">
        <f t="shared" si="98"/>
        <v>1.0394348367695392</v>
      </c>
      <c r="AG666" s="1">
        <f t="shared" si="98"/>
        <v>0.90691869077157228</v>
      </c>
      <c r="AH666" s="1">
        <f t="shared" si="98"/>
        <v>1.208217289125789</v>
      </c>
      <c r="AI666" s="1">
        <f t="shared" si="98"/>
        <v>1.0534837012485123</v>
      </c>
      <c r="AJ666" s="1">
        <f t="shared" si="98"/>
        <v>0.96857015780064293</v>
      </c>
      <c r="AK666" s="1">
        <f t="shared" si="98"/>
        <v>1.1002839970426208</v>
      </c>
      <c r="AL666" s="1">
        <f t="shared" si="98"/>
        <v>1.0913680604822873</v>
      </c>
      <c r="AM666" s="1">
        <f t="shared" si="98"/>
        <v>0.99313988440132406</v>
      </c>
      <c r="AN666" s="29">
        <f t="shared" si="98"/>
        <v>1.211834112484955</v>
      </c>
      <c r="AO666" s="1">
        <f t="shared" si="99"/>
        <v>90723.629415888252</v>
      </c>
      <c r="AP666" s="1">
        <f t="shared" si="100"/>
        <v>88282.956198214859</v>
      </c>
      <c r="AQ666" s="29">
        <f t="shared" si="101"/>
        <v>79837.162834094677</v>
      </c>
    </row>
    <row r="667" spans="1:43" x14ac:dyDescent="0.2">
      <c r="A667" s="26"/>
      <c r="E667" s="25" t="s">
        <v>1312</v>
      </c>
      <c r="F667" s="26" t="s">
        <v>1313</v>
      </c>
      <c r="G667" s="1">
        <v>0.95621835322831295</v>
      </c>
      <c r="H667" s="1">
        <v>1.0077207802117101</v>
      </c>
      <c r="I667" s="1">
        <f>VLOOKUP(F667,'[1]SUSMB vs SHAM all proteins sum'!$B$2:$E$3214,2,FALSE)</f>
        <v>0.73989776364698501</v>
      </c>
      <c r="J667" s="29">
        <f>VLOOKUP(F667,'[1]SUSMB vs SHAM all proteins sum'!$B$2:$E$3214,3,FALSE)</f>
        <v>0.96418364461542805</v>
      </c>
      <c r="K667" s="25">
        <f>VLOOKUP($E667,[1]AllProteinsNorm!$A$1:$Q$3226,4,FALSE)</f>
        <v>37928.734420616202</v>
      </c>
      <c r="L667" s="1">
        <f>VLOOKUP($E667,[1]AllProteinsNorm!$A$1:$Q$3226,5,FALSE)</f>
        <v>53859.016705978698</v>
      </c>
      <c r="M667" s="1">
        <f>VLOOKUP($E667,[1]AllProteinsNorm!$A$1:$Q$3226,10,FALSE)</f>
        <v>54866.587557276303</v>
      </c>
      <c r="N667" s="1">
        <f>VLOOKUP($E667,[1]AllProteinsNorm!$A$1:$Q$3226,11,FALSE)</f>
        <v>53231.693777171298</v>
      </c>
      <c r="O667" s="1">
        <f>VLOOKUP($E667,[1]AllProteinsNorm!$A$1:$Q$3226,15,FALSE)</f>
        <v>61112.255100030503</v>
      </c>
      <c r="P667" s="1">
        <f>VLOOKUP($E667,[1]AllProteinsNorm!$A$1:$Q$3226,6,FALSE)</f>
        <v>60591.899921449003</v>
      </c>
      <c r="Q667" s="1">
        <f>VLOOKUP($E667,[1]AllProteinsNorm!$A$1:$Q$3226,8,FALSE)</f>
        <v>49285.667406043802</v>
      </c>
      <c r="R667" s="1">
        <f>VLOOKUP($E667,[1]AllProteinsNorm!$A$1:$Q$3226,13,FALSE)</f>
        <v>57581.902771663801</v>
      </c>
      <c r="S667" s="1">
        <f>VLOOKUP($E667,[1]AllProteinsNorm!$A$1:$Q$3226,16,FALSE)</f>
        <v>63426.876589817097</v>
      </c>
      <c r="T667" s="1">
        <f>VLOOKUP($E667,[1]AllProteinsNorm!$A$1:$Q$3226,17,FALSE)</f>
        <v>34740.801884248896</v>
      </c>
      <c r="U667" s="1">
        <f>VLOOKUP($E667,[1]AllProteinsNorm!$A$1:$Q$3226,3,FALSE)</f>
        <v>50453.3764189059</v>
      </c>
      <c r="V667" s="1">
        <f>VLOOKUP($E667,[1]AllProteinsNorm!$A$1:$Q$3226,7,FALSE)</f>
        <v>59495.038235937798</v>
      </c>
      <c r="W667" s="1">
        <f>VLOOKUP($E667,[1]AllProteinsNorm!$A$1:$Q$3226,9,FALSE)</f>
        <v>45253.917571719401</v>
      </c>
      <c r="X667" s="1">
        <f>VLOOKUP($E667,[1]AllProteinsNorm!$A$1:$Q$3226,12,FALSE)</f>
        <v>55300.957723687898</v>
      </c>
      <c r="Y667" s="29">
        <f>VLOOKUP($E667,[1]AllProteinsNorm!$A$1:$Q$3226,14,FALSE)</f>
        <v>40445.6948835453</v>
      </c>
      <c r="Z667" s="25">
        <f t="shared" si="98"/>
        <v>0.72660887500537652</v>
      </c>
      <c r="AA667" s="1">
        <f t="shared" si="98"/>
        <v>1.0317886988698308</v>
      </c>
      <c r="AB667" s="1">
        <f t="shared" si="98"/>
        <v>1.0510909491012972</v>
      </c>
      <c r="AC667" s="1">
        <f t="shared" si="98"/>
        <v>1.0197709393919911</v>
      </c>
      <c r="AD667" s="1">
        <f t="shared" si="98"/>
        <v>1.1707405376315041</v>
      </c>
      <c r="AE667" s="1">
        <f t="shared" si="98"/>
        <v>1.1607719822159874</v>
      </c>
      <c r="AF667" s="1">
        <f t="shared" si="98"/>
        <v>0.94417606848303681</v>
      </c>
      <c r="AG667" s="1">
        <f t="shared" si="98"/>
        <v>1.1031088232368147</v>
      </c>
      <c r="AH667" s="1">
        <f t="shared" si="98"/>
        <v>1.2150822364107532</v>
      </c>
      <c r="AI667" s="1">
        <f t="shared" si="98"/>
        <v>0.66553696978030219</v>
      </c>
      <c r="AJ667" s="1">
        <f t="shared" si="98"/>
        <v>0.96654611971543924</v>
      </c>
      <c r="AK667" s="1">
        <f t="shared" si="98"/>
        <v>1.1397591683818249</v>
      </c>
      <c r="AL667" s="1">
        <f t="shared" si="98"/>
        <v>0.86693897486070837</v>
      </c>
      <c r="AM667" s="1">
        <f t="shared" si="98"/>
        <v>1.059412271253841</v>
      </c>
      <c r="AN667" s="29">
        <f t="shared" si="98"/>
        <v>0.77482682475610298</v>
      </c>
      <c r="AO667" s="1">
        <f t="shared" si="99"/>
        <v>7668.4382934209743</v>
      </c>
      <c r="AP667" s="1">
        <f t="shared" si="100"/>
        <v>10338.921145146109</v>
      </c>
      <c r="AQ667" s="29">
        <f t="shared" si="101"/>
        <v>6813.0959819872951</v>
      </c>
    </row>
    <row r="668" spans="1:43" x14ac:dyDescent="0.2">
      <c r="A668" s="26"/>
      <c r="E668" s="25" t="s">
        <v>1314</v>
      </c>
      <c r="F668" s="26" t="s">
        <v>1315</v>
      </c>
      <c r="G668" s="1">
        <v>8.1190496229315207E-2</v>
      </c>
      <c r="H668" s="1">
        <v>1.2605809321611801</v>
      </c>
      <c r="I668" s="1">
        <f>VLOOKUP(F668,'[1]SUSMB vs SHAM all proteins sum'!$B$2:$E$3214,2,FALSE)</f>
        <v>0.31869846616626302</v>
      </c>
      <c r="J668" s="29">
        <f>VLOOKUP(F668,'[1]SUSMB vs SHAM all proteins sum'!$B$2:$E$3214,3,FALSE)</f>
        <v>1.1793304459399501</v>
      </c>
      <c r="K668" s="25">
        <f>VLOOKUP($E668,[1]AllProteinsNorm!$A$1:$Q$3226,4,FALSE)</f>
        <v>64338.735381132698</v>
      </c>
      <c r="L668" s="1">
        <f>VLOOKUP($E668,[1]AllProteinsNorm!$A$1:$Q$3226,5,FALSE)</f>
        <v>91155.705758565804</v>
      </c>
      <c r="M668" s="1">
        <f>VLOOKUP($E668,[1]AllProteinsNorm!$A$1:$Q$3226,10,FALSE)</f>
        <v>71284.841563669805</v>
      </c>
      <c r="N668" s="1">
        <f>VLOOKUP($E668,[1]AllProteinsNorm!$A$1:$Q$3226,11,FALSE)</f>
        <v>69832.6087968223</v>
      </c>
      <c r="O668" s="1">
        <f>VLOOKUP($E668,[1]AllProteinsNorm!$A$1:$Q$3226,15,FALSE)</f>
        <v>48849.608500596303</v>
      </c>
      <c r="P668" s="1">
        <f>VLOOKUP($E668,[1]AllProteinsNorm!$A$1:$Q$3226,6,FALSE)</f>
        <v>83969.502623832406</v>
      </c>
      <c r="Q668" s="1">
        <f>VLOOKUP($E668,[1]AllProteinsNorm!$A$1:$Q$3226,8,FALSE)</f>
        <v>100441.894739671</v>
      </c>
      <c r="R668" s="1">
        <f>VLOOKUP($E668,[1]AllProteinsNorm!$A$1:$Q$3226,13,FALSE)</f>
        <v>92209.405487122407</v>
      </c>
      <c r="S668" s="1">
        <f>VLOOKUP($E668,[1]AllProteinsNorm!$A$1:$Q$3226,16,FALSE)</f>
        <v>82308.889733194505</v>
      </c>
      <c r="T668" s="1">
        <f>VLOOKUP($E668,[1]AllProteinsNorm!$A$1:$Q$3226,17,FALSE)</f>
        <v>70919.905154991895</v>
      </c>
      <c r="U668" s="1">
        <f>VLOOKUP($E668,[1]AllProteinsNorm!$A$1:$Q$3226,3,FALSE)</f>
        <v>67523.786901406595</v>
      </c>
      <c r="V668" s="1">
        <f>VLOOKUP($E668,[1]AllProteinsNorm!$A$1:$Q$3226,7,FALSE)</f>
        <v>64991.559802935699</v>
      </c>
      <c r="W668" s="1">
        <f>VLOOKUP($E668,[1]AllProteinsNorm!$A$1:$Q$3226,9,FALSE)</f>
        <v>73489.922359456803</v>
      </c>
      <c r="X668" s="1">
        <f>VLOOKUP($E668,[1]AllProteinsNorm!$A$1:$Q$3226,12,FALSE)</f>
        <v>125249.09925163801</v>
      </c>
      <c r="Y668" s="29">
        <f>VLOOKUP($E668,[1]AllProteinsNorm!$A$1:$Q$3226,14,FALSE)</f>
        <v>80544.209439167098</v>
      </c>
      <c r="Z668" s="25">
        <f t="shared" si="98"/>
        <v>0.93119979188688384</v>
      </c>
      <c r="AA668" s="1">
        <f t="shared" si="98"/>
        <v>1.3193323388909932</v>
      </c>
      <c r="AB668" s="1">
        <f t="shared" si="98"/>
        <v>1.0317335153628904</v>
      </c>
      <c r="AC668" s="1">
        <f t="shared" si="98"/>
        <v>1.0107147800357381</v>
      </c>
      <c r="AD668" s="1">
        <f t="shared" si="98"/>
        <v>0.70701957382349456</v>
      </c>
      <c r="AE668" s="1">
        <f t="shared" si="98"/>
        <v>1.2153235979065848</v>
      </c>
      <c r="AF668" s="1">
        <f t="shared" si="98"/>
        <v>1.4537349999846902</v>
      </c>
      <c r="AG668" s="1">
        <f t="shared" si="98"/>
        <v>1.3345829489959427</v>
      </c>
      <c r="AH668" s="1">
        <f t="shared" si="98"/>
        <v>1.1912888951881326</v>
      </c>
      <c r="AI668" s="1">
        <f t="shared" si="98"/>
        <v>1.0264516473591174</v>
      </c>
      <c r="AJ668" s="1">
        <f t="shared" si="98"/>
        <v>0.97729829374985033</v>
      </c>
      <c r="AK668" s="1">
        <f t="shared" si="98"/>
        <v>0.94064837619803743</v>
      </c>
      <c r="AL668" s="1">
        <f t="shared" si="98"/>
        <v>1.0636485159603806</v>
      </c>
      <c r="AM668" s="1">
        <f t="shared" si="98"/>
        <v>1.8127794161050177</v>
      </c>
      <c r="AN668" s="29">
        <f t="shared" si="98"/>
        <v>1.1657479840587681</v>
      </c>
      <c r="AO668" s="1">
        <f t="shared" si="99"/>
        <v>13597.882960343251</v>
      </c>
      <c r="AP668" s="1">
        <f t="shared" si="100"/>
        <v>9922.4693613836698</v>
      </c>
      <c r="AQ668" s="29">
        <f t="shared" si="101"/>
        <v>22105.32126393211</v>
      </c>
    </row>
    <row r="669" spans="1:43" x14ac:dyDescent="0.2">
      <c r="A669" s="26"/>
      <c r="E669" s="25" t="s">
        <v>1316</v>
      </c>
      <c r="F669" s="26" t="s">
        <v>1317</v>
      </c>
      <c r="G669" s="1">
        <v>0.48623398658978201</v>
      </c>
      <c r="H669" s="43">
        <v>0.65825056332850096</v>
      </c>
      <c r="I669" s="1">
        <f>VLOOKUP(F669,'[1]SUSMB vs SHAM all proteins sum'!$B$2:$E$3214,2,FALSE)</f>
        <v>0.20097434309300799</v>
      </c>
      <c r="J669" s="29">
        <f>VLOOKUP(F669,'[1]SUSMB vs SHAM all proteins sum'!$B$2:$E$3214,3,FALSE)</f>
        <v>0.68186030197427505</v>
      </c>
      <c r="K669" s="25">
        <f>VLOOKUP($E669,[1]AllProteinsNorm!$A$1:$Q$3226,4,FALSE)</f>
        <v>26316.904252535998</v>
      </c>
      <c r="L669" s="1">
        <f>VLOOKUP($E669,[1]AllProteinsNorm!$A$1:$Q$3226,5,FALSE)</f>
        <v>25643.8750497334</v>
      </c>
      <c r="M669" s="1">
        <f>VLOOKUP($E669,[1]AllProteinsNorm!$A$1:$Q$3226,10,FALSE)</f>
        <v>22381.415964515501</v>
      </c>
      <c r="N669" s="1">
        <f>VLOOKUP($E669,[1]AllProteinsNorm!$A$1:$Q$3226,11,FALSE)</f>
        <v>23307.134724436601</v>
      </c>
      <c r="O669" s="1">
        <f>VLOOKUP($E669,[1]AllProteinsNorm!$A$1:$Q$3226,15,FALSE)</f>
        <v>14890.775539919299</v>
      </c>
      <c r="P669" s="1">
        <f>VLOOKUP($E669,[1]AllProteinsNorm!$A$1:$Q$3226,6,FALSE)</f>
        <v>23673.6208137227</v>
      </c>
      <c r="Q669" s="1">
        <f>VLOOKUP($E669,[1]AllProteinsNorm!$A$1:$Q$3226,8,FALSE)</f>
        <v>17628.879404904601</v>
      </c>
      <c r="R669" s="1">
        <f>VLOOKUP($E669,[1]AllProteinsNorm!$A$1:$Q$3226,13,FALSE)</f>
        <v>1593.5428367634199</v>
      </c>
      <c r="S669" s="1">
        <f>VLOOKUP($E669,[1]AllProteinsNorm!$A$1:$Q$3226,16,FALSE)</f>
        <v>28106.169253706899</v>
      </c>
      <c r="T669" s="1">
        <f>VLOOKUP($E669,[1]AllProteinsNorm!$A$1:$Q$3226,17,FALSE)</f>
        <v>34658.8077168768</v>
      </c>
      <c r="U669" s="1">
        <f>VLOOKUP($E669,[1]AllProteinsNorm!$A$1:$Q$3226,3,FALSE)</f>
        <v>15552.395832524</v>
      </c>
      <c r="V669" s="1">
        <f>VLOOKUP($E669,[1]AllProteinsNorm!$A$1:$Q$3226,7,FALSE)</f>
        <v>12123.306068563599</v>
      </c>
      <c r="W669" s="1">
        <f>VLOOKUP($E669,[1]AllProteinsNorm!$A$1:$Q$3226,9,FALSE)</f>
        <v>20226.589602294302</v>
      </c>
      <c r="X669" s="1">
        <f>VLOOKUP($E669,[1]AllProteinsNorm!$A$1:$Q$3226,12,FALSE)</f>
        <v>6651.8608182789303</v>
      </c>
      <c r="Y669" s="29">
        <f>VLOOKUP($E669,[1]AllProteinsNorm!$A$1:$Q$3226,14,FALSE)</f>
        <v>30458.257949529099</v>
      </c>
      <c r="Z669" s="25">
        <f t="shared" ref="Z669:AN685" si="102">K669/AVERAGE($K669:$O669)</f>
        <v>1.1692233683419591</v>
      </c>
      <c r="AA669" s="1">
        <f t="shared" si="102"/>
        <v>1.1393216191110431</v>
      </c>
      <c r="AB669" s="1">
        <f t="shared" si="102"/>
        <v>0.9943751100500956</v>
      </c>
      <c r="AC669" s="1">
        <f t="shared" si="102"/>
        <v>1.0355035040369374</v>
      </c>
      <c r="AD669" s="1">
        <f t="shared" si="102"/>
        <v>0.66157639845996485</v>
      </c>
      <c r="AE669" s="1">
        <f t="shared" si="102"/>
        <v>1.0517859700767744</v>
      </c>
      <c r="AF669" s="1">
        <f t="shared" si="102"/>
        <v>0.78322653607369064</v>
      </c>
      <c r="AG669" s="1">
        <f t="shared" si="102"/>
        <v>7.0798886727650751E-2</v>
      </c>
      <c r="AH669" s="1">
        <f t="shared" si="102"/>
        <v>1.2487179179838996</v>
      </c>
      <c r="AI669" s="1">
        <f t="shared" si="102"/>
        <v>1.5398425100679516</v>
      </c>
      <c r="AJ669" s="1">
        <f t="shared" si="102"/>
        <v>0.69097126571560397</v>
      </c>
      <c r="AK669" s="1">
        <f t="shared" si="102"/>
        <v>0.5386215878929036</v>
      </c>
      <c r="AL669" s="1">
        <f t="shared" si="102"/>
        <v>0.8986391787546989</v>
      </c>
      <c r="AM669" s="1">
        <f t="shared" si="102"/>
        <v>0.29553290299866941</v>
      </c>
      <c r="AN669" s="29">
        <f t="shared" si="102"/>
        <v>1.3532179397637512</v>
      </c>
      <c r="AO669" s="1">
        <f t="shared" si="99"/>
        <v>4074.7567346135193</v>
      </c>
      <c r="AP669" s="1">
        <f t="shared" si="100"/>
        <v>11243.634307151568</v>
      </c>
      <c r="AQ669" s="29">
        <f t="shared" si="101"/>
        <v>8056.0193985069791</v>
      </c>
    </row>
    <row r="670" spans="1:43" x14ac:dyDescent="0.2">
      <c r="A670" s="26"/>
      <c r="E670" s="25" t="s">
        <v>1318</v>
      </c>
      <c r="F670" s="26" t="s">
        <v>1319</v>
      </c>
      <c r="G670" s="1">
        <v>0.10645317772096401</v>
      </c>
      <c r="H670" s="1">
        <v>0.79692516337669295</v>
      </c>
      <c r="I670" s="1">
        <f>VLOOKUP(F670,'[1]SUSMB vs SHAM all proteins sum'!$B$2:$E$3214,2,FALSE)</f>
        <v>0.34533452296291101</v>
      </c>
      <c r="J670" s="29">
        <f>VLOOKUP(F670,'[1]SUSMB vs SHAM all proteins sum'!$B$2:$E$3214,3,FALSE)</f>
        <v>0.88723112186977504</v>
      </c>
      <c r="K670" s="25">
        <f>VLOOKUP($E670,[1]AllProteinsNorm!$A$1:$Q$3226,4,FALSE)</f>
        <v>164203.30192226099</v>
      </c>
      <c r="L670" s="1">
        <f>VLOOKUP($E670,[1]AllProteinsNorm!$A$1:$Q$3226,5,FALSE)</f>
        <v>259218.21514892101</v>
      </c>
      <c r="M670" s="1">
        <f>VLOOKUP($E670,[1]AllProteinsNorm!$A$1:$Q$3226,10,FALSE)</f>
        <v>214961.10865230599</v>
      </c>
      <c r="N670" s="1">
        <f>VLOOKUP($E670,[1]AllProteinsNorm!$A$1:$Q$3226,11,FALSE)</f>
        <v>229157.470461119</v>
      </c>
      <c r="O670" s="1">
        <f>VLOOKUP($E670,[1]AllProteinsNorm!$A$1:$Q$3226,15,FALSE)</f>
        <v>140326.375127512</v>
      </c>
      <c r="P670" s="1">
        <f>VLOOKUP($E670,[1]AllProteinsNorm!$A$1:$Q$3226,6,FALSE)</f>
        <v>153180.36835545901</v>
      </c>
      <c r="Q670" s="1">
        <f>VLOOKUP($E670,[1]AllProteinsNorm!$A$1:$Q$3226,8,FALSE)</f>
        <v>163184.701009065</v>
      </c>
      <c r="R670" s="1">
        <f>VLOOKUP($E670,[1]AllProteinsNorm!$A$1:$Q$3226,13,FALSE)</f>
        <v>129221.29170415799</v>
      </c>
      <c r="S670" s="1">
        <f>VLOOKUP($E670,[1]AllProteinsNorm!$A$1:$Q$3226,16,FALSE)</f>
        <v>164949.51213783299</v>
      </c>
      <c r="T670" s="1">
        <f>VLOOKUP($E670,[1]AllProteinsNorm!$A$1:$Q$3226,17,FALSE)</f>
        <v>177500.94085701599</v>
      </c>
      <c r="U670" s="1">
        <f>VLOOKUP($E670,[1]AllProteinsNorm!$A$1:$Q$3226,3,FALSE)</f>
        <v>161176.88559593601</v>
      </c>
      <c r="V670" s="1">
        <f>VLOOKUP($E670,[1]AllProteinsNorm!$A$1:$Q$3226,7,FALSE)</f>
        <v>156643.604695352</v>
      </c>
      <c r="W670" s="1">
        <f>VLOOKUP($E670,[1]AllProteinsNorm!$A$1:$Q$3226,9,FALSE)</f>
        <v>182447.300145669</v>
      </c>
      <c r="X670" s="1">
        <f>VLOOKUP($E670,[1]AllProteinsNorm!$A$1:$Q$3226,12,FALSE)</f>
        <v>184176.12048100401</v>
      </c>
      <c r="Y670" s="29">
        <f>VLOOKUP($E670,[1]AllProteinsNorm!$A$1:$Q$3226,14,FALSE)</f>
        <v>190668.20085039301</v>
      </c>
      <c r="Z670" s="25">
        <f t="shared" si="102"/>
        <v>0.81460841587719623</v>
      </c>
      <c r="AA670" s="1">
        <f t="shared" si="102"/>
        <v>1.2859749903747197</v>
      </c>
      <c r="AB670" s="1">
        <f t="shared" si="102"/>
        <v>1.0664166076109907</v>
      </c>
      <c r="AC670" s="1">
        <f t="shared" si="102"/>
        <v>1.1368443984587757</v>
      </c>
      <c r="AD670" s="1">
        <f t="shared" si="102"/>
        <v>0.69615558767831709</v>
      </c>
      <c r="AE670" s="1">
        <f t="shared" si="102"/>
        <v>0.75992392204513393</v>
      </c>
      <c r="AF670" s="1">
        <f t="shared" si="102"/>
        <v>0.80955516258328564</v>
      </c>
      <c r="AG670" s="1">
        <f t="shared" si="102"/>
        <v>0.64106355049160257</v>
      </c>
      <c r="AH670" s="1">
        <f t="shared" si="102"/>
        <v>0.81831034582928863</v>
      </c>
      <c r="AI670" s="1">
        <f t="shared" si="102"/>
        <v>0.88057766534256976</v>
      </c>
      <c r="AJ670" s="1">
        <f t="shared" si="102"/>
        <v>0.7995944412462862</v>
      </c>
      <c r="AK670" s="1">
        <f t="shared" si="102"/>
        <v>0.77710494968356847</v>
      </c>
      <c r="AL670" s="1">
        <f t="shared" si="102"/>
        <v>0.90511642831090955</v>
      </c>
      <c r="AM670" s="1">
        <f t="shared" si="102"/>
        <v>0.91369306214358526</v>
      </c>
      <c r="AN670" s="29">
        <f t="shared" si="102"/>
        <v>0.94590010818678338</v>
      </c>
      <c r="AO670" s="1">
        <f t="shared" si="99"/>
        <v>43383.772739888293</v>
      </c>
      <c r="AP670" s="1">
        <f t="shared" si="100"/>
        <v>16162.522194126142</v>
      </c>
      <c r="AQ670" s="29">
        <f t="shared" si="101"/>
        <v>13514.356892049751</v>
      </c>
    </row>
    <row r="671" spans="1:43" x14ac:dyDescent="0.2">
      <c r="A671" s="26"/>
      <c r="E671" s="25" t="s">
        <v>1320</v>
      </c>
      <c r="F671" s="26" t="s">
        <v>1321</v>
      </c>
      <c r="G671" s="1">
        <v>9.1699500202951506E-2</v>
      </c>
      <c r="H671" s="1">
        <v>1.32424125002916</v>
      </c>
      <c r="I671" s="1">
        <f>VLOOKUP(F671,'[1]SUSMB vs SHAM all proteins sum'!$B$2:$E$3214,2,FALSE)</f>
        <v>0.87460832078878703</v>
      </c>
      <c r="J671" s="29">
        <f>VLOOKUP(F671,'[1]SUSMB vs SHAM all proteins sum'!$B$2:$E$3214,3,FALSE)</f>
        <v>1.0237845145828499</v>
      </c>
      <c r="K671" s="25">
        <f>VLOOKUP($E671,[1]AllProteinsNorm!$A$1:$Q$3226,4,FALSE)</f>
        <v>810104.95619877195</v>
      </c>
      <c r="L671" s="1">
        <f>VLOOKUP($E671,[1]AllProteinsNorm!$A$1:$Q$3226,5,FALSE)</f>
        <v>756198.87642181595</v>
      </c>
      <c r="M671" s="1">
        <f>VLOOKUP($E671,[1]AllProteinsNorm!$A$1:$Q$3226,10,FALSE)</f>
        <v>1154797.6626516101</v>
      </c>
      <c r="N671" s="1">
        <f>VLOOKUP($E671,[1]AllProteinsNorm!$A$1:$Q$3226,11,FALSE)</f>
        <v>642537.89360847196</v>
      </c>
      <c r="O671" s="1">
        <f>VLOOKUP($E671,[1]AllProteinsNorm!$A$1:$Q$3226,15,FALSE)</f>
        <v>1336826.45834384</v>
      </c>
      <c r="P671" s="1">
        <f>VLOOKUP($E671,[1]AllProteinsNorm!$A$1:$Q$3226,6,FALSE)</f>
        <v>1010413.04544186</v>
      </c>
      <c r="Q671" s="1">
        <f>VLOOKUP($E671,[1]AllProteinsNorm!$A$1:$Q$3226,8,FALSE)</f>
        <v>1247960.01760782</v>
      </c>
      <c r="R671" s="1">
        <f>VLOOKUP($E671,[1]AllProteinsNorm!$A$1:$Q$3226,13,FALSE)</f>
        <v>1350856.24256884</v>
      </c>
      <c r="S671" s="1">
        <f>VLOOKUP($E671,[1]AllProteinsNorm!$A$1:$Q$3226,16,FALSE)</f>
        <v>1118617.5532893899</v>
      </c>
      <c r="T671" s="1">
        <f>VLOOKUP($E671,[1]AllProteinsNorm!$A$1:$Q$3226,17,FALSE)</f>
        <v>1298680.05418045</v>
      </c>
      <c r="U671" s="1">
        <f>VLOOKUP($E671,[1]AllProteinsNorm!$A$1:$Q$3226,3,FALSE)</f>
        <v>798715.09543284401</v>
      </c>
      <c r="V671" s="1">
        <f>VLOOKUP($E671,[1]AllProteinsNorm!$A$1:$Q$3226,7,FALSE)</f>
        <v>1037880.4328022</v>
      </c>
      <c r="W671" s="1">
        <f>VLOOKUP($E671,[1]AllProteinsNorm!$A$1:$Q$3226,9,FALSE)</f>
        <v>920677.92500305595</v>
      </c>
      <c r="X671" s="1">
        <f>VLOOKUP($E671,[1]AllProteinsNorm!$A$1:$Q$3226,12,FALSE)</f>
        <v>892147.74322376202</v>
      </c>
      <c r="Y671" s="29">
        <f>VLOOKUP($E671,[1]AllProteinsNorm!$A$1:$Q$3226,14,FALSE)</f>
        <v>1003728.01048339</v>
      </c>
      <c r="Z671" s="25">
        <f t="shared" si="102"/>
        <v>0.86172837174970196</v>
      </c>
      <c r="AA671" s="1">
        <f t="shared" si="102"/>
        <v>0.80438716182602388</v>
      </c>
      <c r="AB671" s="1">
        <f t="shared" si="102"/>
        <v>1.2283863984816368</v>
      </c>
      <c r="AC671" s="1">
        <f t="shared" si="102"/>
        <v>0.68348320623143366</v>
      </c>
      <c r="AD671" s="1">
        <f t="shared" si="102"/>
        <v>1.4220148617112045</v>
      </c>
      <c r="AE671" s="1">
        <f t="shared" si="102"/>
        <v>1.0748009647155292</v>
      </c>
      <c r="AF671" s="1">
        <f t="shared" si="102"/>
        <v>1.3274854643872209</v>
      </c>
      <c r="AG671" s="1">
        <f t="shared" si="102"/>
        <v>1.4369386848821399</v>
      </c>
      <c r="AH671" s="1">
        <f t="shared" si="102"/>
        <v>1.1899007349983211</v>
      </c>
      <c r="AI671" s="1">
        <f t="shared" si="102"/>
        <v>1.3814376025594182</v>
      </c>
      <c r="AJ671" s="1">
        <f t="shared" si="102"/>
        <v>0.8496126994566533</v>
      </c>
      <c r="AK671" s="1">
        <f t="shared" si="102"/>
        <v>1.1040186936099521</v>
      </c>
      <c r="AL671" s="1">
        <f t="shared" si="102"/>
        <v>0.97934753163528454</v>
      </c>
      <c r="AM671" s="1">
        <f t="shared" si="102"/>
        <v>0.94899928243341003</v>
      </c>
      <c r="AN671" s="29">
        <f t="shared" si="102"/>
        <v>1.0676899302183662</v>
      </c>
      <c r="AO671" s="1">
        <f t="shared" si="99"/>
        <v>261819.98040302217</v>
      </c>
      <c r="AP671" s="1">
        <f t="shared" si="100"/>
        <v>124274.77849638277</v>
      </c>
      <c r="AQ671" s="29">
        <f t="shared" si="101"/>
        <v>84649.210750085782</v>
      </c>
    </row>
    <row r="672" spans="1:43" x14ac:dyDescent="0.2">
      <c r="A672" s="26"/>
      <c r="E672" s="25" t="s">
        <v>1322</v>
      </c>
      <c r="F672" s="26" t="s">
        <v>1323</v>
      </c>
      <c r="G672" s="1">
        <v>0.36941821536919001</v>
      </c>
      <c r="H672" s="1">
        <v>1.06185789152592</v>
      </c>
      <c r="I672" s="1">
        <f>VLOOKUP(F672,'[1]SUSMB vs SHAM all proteins sum'!$B$2:$E$3214,2,FALSE)</f>
        <v>0.89074982438843298</v>
      </c>
      <c r="J672" s="29">
        <f>VLOOKUP(F672,'[1]SUSMB vs SHAM all proteins sum'!$B$2:$E$3214,3,FALSE)</f>
        <v>0.99169176240363199</v>
      </c>
      <c r="K672" s="25">
        <f>VLOOKUP($E672,[1]AllProteinsNorm!$A$1:$Q$3226,4,FALSE)</f>
        <v>8070705.4466566099</v>
      </c>
      <c r="L672" s="1">
        <f>VLOOKUP($E672,[1]AllProteinsNorm!$A$1:$Q$3226,5,FALSE)</f>
        <v>9891438.9106475394</v>
      </c>
      <c r="M672" s="1">
        <f>VLOOKUP($E672,[1]AllProteinsNorm!$A$1:$Q$3226,10,FALSE)</f>
        <v>9256792.5272781309</v>
      </c>
      <c r="N672" s="1">
        <f>VLOOKUP($E672,[1]AllProteinsNorm!$A$1:$Q$3226,11,FALSE)</f>
        <v>8896964.7305453308</v>
      </c>
      <c r="O672" s="1">
        <f>VLOOKUP($E672,[1]AllProteinsNorm!$A$1:$Q$3226,15,FALSE)</f>
        <v>7164637.2072240096</v>
      </c>
      <c r="P672" s="1">
        <f>VLOOKUP($E672,[1]AllProteinsNorm!$A$1:$Q$3226,6,FALSE)</f>
        <v>9271289.5145171806</v>
      </c>
      <c r="Q672" s="1">
        <f>VLOOKUP($E672,[1]AllProteinsNorm!$A$1:$Q$3226,8,FALSE)</f>
        <v>9598752.9971612394</v>
      </c>
      <c r="R672" s="1">
        <f>VLOOKUP($E672,[1]AllProteinsNorm!$A$1:$Q$3226,13,FALSE)</f>
        <v>9110313.1546190791</v>
      </c>
      <c r="S672" s="1">
        <f>VLOOKUP($E672,[1]AllProteinsNorm!$A$1:$Q$3226,16,FALSE)</f>
        <v>8208712.14264677</v>
      </c>
      <c r="T672" s="1">
        <f>VLOOKUP($E672,[1]AllProteinsNorm!$A$1:$Q$3226,17,FALSE)</f>
        <v>9555122.8981219009</v>
      </c>
      <c r="U672" s="1">
        <f>VLOOKUP($E672,[1]AllProteinsNorm!$A$1:$Q$3226,3,FALSE)</f>
        <v>8667504.1445274409</v>
      </c>
      <c r="V672" s="1">
        <f>VLOOKUP($E672,[1]AllProteinsNorm!$A$1:$Q$3226,7,FALSE)</f>
        <v>8521449.6471044794</v>
      </c>
      <c r="W672" s="1">
        <f>VLOOKUP($E672,[1]AllProteinsNorm!$A$1:$Q$3226,9,FALSE)</f>
        <v>8281414.9755181903</v>
      </c>
      <c r="X672" s="1">
        <f>VLOOKUP($E672,[1]AllProteinsNorm!$A$1:$Q$3226,12,FALSE)</f>
        <v>9010749.3389456291</v>
      </c>
      <c r="Y672" s="29">
        <f>VLOOKUP($E672,[1]AllProteinsNorm!$A$1:$Q$3226,14,FALSE)</f>
        <v>8197437.3469484802</v>
      </c>
      <c r="Z672" s="25">
        <f t="shared" si="102"/>
        <v>0.93237118416933951</v>
      </c>
      <c r="AA672" s="1">
        <f t="shared" si="102"/>
        <v>1.1427120802778969</v>
      </c>
      <c r="AB672" s="1">
        <f t="shared" si="102"/>
        <v>1.0693943258508594</v>
      </c>
      <c r="AC672" s="1">
        <f t="shared" si="102"/>
        <v>1.0278250886690232</v>
      </c>
      <c r="AD672" s="1">
        <f t="shared" si="102"/>
        <v>0.82769732103288118</v>
      </c>
      <c r="AE672" s="1">
        <f t="shared" si="102"/>
        <v>1.0710690955780287</v>
      </c>
      <c r="AF672" s="1">
        <f t="shared" si="102"/>
        <v>1.1088994335953253</v>
      </c>
      <c r="AG672" s="1">
        <f t="shared" si="102"/>
        <v>1.0524722430112385</v>
      </c>
      <c r="AH672" s="1">
        <f t="shared" si="102"/>
        <v>0.94831445795303926</v>
      </c>
      <c r="AI672" s="1">
        <f t="shared" si="102"/>
        <v>1.1038590505240307</v>
      </c>
      <c r="AJ672" s="1">
        <f t="shared" si="102"/>
        <v>1.0013165709539678</v>
      </c>
      <c r="AK672" s="1">
        <f t="shared" si="102"/>
        <v>0.98444357198063548</v>
      </c>
      <c r="AL672" s="1">
        <f t="shared" si="102"/>
        <v>0.95671347918170691</v>
      </c>
      <c r="AM672" s="1">
        <f t="shared" si="102"/>
        <v>1.0409700969679421</v>
      </c>
      <c r="AN672" s="29">
        <f t="shared" si="102"/>
        <v>0.94701193307637732</v>
      </c>
      <c r="AO672" s="1">
        <f t="shared" si="99"/>
        <v>949953.43042975012</v>
      </c>
      <c r="AP672" s="1">
        <f t="shared" si="100"/>
        <v>503548.62484088715</v>
      </c>
      <c r="AQ672" s="29">
        <f t="shared" si="101"/>
        <v>290630.27200038743</v>
      </c>
    </row>
    <row r="673" spans="1:43" x14ac:dyDescent="0.2">
      <c r="A673" s="26"/>
      <c r="E673" s="25" t="s">
        <v>1324</v>
      </c>
      <c r="F673" s="26" t="s">
        <v>1325</v>
      </c>
      <c r="G673" s="1">
        <v>0.49059405238813902</v>
      </c>
      <c r="H673" s="1">
        <v>0.94942371163022499</v>
      </c>
      <c r="I673" s="1">
        <f>VLOOKUP(F673,'[1]SUSMB vs SHAM all proteins sum'!$B$2:$E$3214,2,FALSE)</f>
        <v>0.59063467183209795</v>
      </c>
      <c r="J673" s="29">
        <f>VLOOKUP(F673,'[1]SUSMB vs SHAM all proteins sum'!$B$2:$E$3214,3,FALSE)</f>
        <v>1.03931229565115</v>
      </c>
      <c r="K673" s="25">
        <f>VLOOKUP($E673,[1]AllProteinsNorm!$A$1:$Q$3226,4,FALSE)</f>
        <v>314684.277573428</v>
      </c>
      <c r="L673" s="1">
        <f>VLOOKUP($E673,[1]AllProteinsNorm!$A$1:$Q$3226,5,FALSE)</f>
        <v>353675.82962674199</v>
      </c>
      <c r="M673" s="1">
        <f>VLOOKUP($E673,[1]AllProteinsNorm!$A$1:$Q$3226,10,FALSE)</f>
        <v>328207.330222619</v>
      </c>
      <c r="N673" s="1">
        <f>VLOOKUP($E673,[1]AllProteinsNorm!$A$1:$Q$3226,11,FALSE)</f>
        <v>374619.46944841801</v>
      </c>
      <c r="O673" s="1">
        <f>VLOOKUP($E673,[1]AllProteinsNorm!$A$1:$Q$3226,15,FALSE)</f>
        <v>268041.111582599</v>
      </c>
      <c r="P673" s="1">
        <f>VLOOKUP($E673,[1]AllProteinsNorm!$A$1:$Q$3226,6,FALSE)</f>
        <v>340772.42346593499</v>
      </c>
      <c r="Q673" s="1">
        <f>VLOOKUP($E673,[1]AllProteinsNorm!$A$1:$Q$3226,8,FALSE)</f>
        <v>317159.31746663898</v>
      </c>
      <c r="R673" s="1">
        <f>VLOOKUP($E673,[1]AllProteinsNorm!$A$1:$Q$3226,13,FALSE)</f>
        <v>321908.73332872998</v>
      </c>
      <c r="S673" s="1">
        <f>VLOOKUP($E673,[1]AllProteinsNorm!$A$1:$Q$3226,16,FALSE)</f>
        <v>263220.99001255399</v>
      </c>
      <c r="T673" s="1">
        <f>VLOOKUP($E673,[1]AllProteinsNorm!$A$1:$Q$3226,17,FALSE)</f>
        <v>308976.62990147102</v>
      </c>
      <c r="U673" s="1">
        <f>VLOOKUP($E673,[1]AllProteinsNorm!$A$1:$Q$3226,3,FALSE)</f>
        <v>298218.183628981</v>
      </c>
      <c r="V673" s="1">
        <f>VLOOKUP($E673,[1]AllProteinsNorm!$A$1:$Q$3226,7,FALSE)</f>
        <v>321967.258551665</v>
      </c>
      <c r="W673" s="1">
        <f>VLOOKUP($E673,[1]AllProteinsNorm!$A$1:$Q$3226,9,FALSE)</f>
        <v>360175.62949166098</v>
      </c>
      <c r="X673" s="1">
        <f>VLOOKUP($E673,[1]AllProteinsNorm!$A$1:$Q$3226,12,FALSE)</f>
        <v>356522.98103611602</v>
      </c>
      <c r="Y673" s="29">
        <f>VLOOKUP($E673,[1]AllProteinsNorm!$A$1:$Q$3226,14,FALSE)</f>
        <v>360747.30883997801</v>
      </c>
      <c r="Z673" s="25">
        <f t="shared" si="102"/>
        <v>0.95985510871834778</v>
      </c>
      <c r="AA673" s="1">
        <f t="shared" si="102"/>
        <v>1.0787877758469044</v>
      </c>
      <c r="AB673" s="1">
        <f t="shared" si="102"/>
        <v>1.0011033441589137</v>
      </c>
      <c r="AC673" s="1">
        <f t="shared" si="102"/>
        <v>1.1426704071401121</v>
      </c>
      <c r="AD673" s="1">
        <f t="shared" si="102"/>
        <v>0.81758336413572119</v>
      </c>
      <c r="AE673" s="1">
        <f t="shared" si="102"/>
        <v>1.0394295962173916</v>
      </c>
      <c r="AF673" s="1">
        <f t="shared" si="102"/>
        <v>0.96740451571160291</v>
      </c>
      <c r="AG673" s="1">
        <f t="shared" si="102"/>
        <v>0.98189126132790483</v>
      </c>
      <c r="AH673" s="1">
        <f t="shared" si="102"/>
        <v>0.80288095081743382</v>
      </c>
      <c r="AI673" s="1">
        <f t="shared" si="102"/>
        <v>0.94244554882886789</v>
      </c>
      <c r="AJ673" s="1">
        <f t="shared" si="102"/>
        <v>0.9096299607856686</v>
      </c>
      <c r="AK673" s="1">
        <f t="shared" si="102"/>
        <v>0.98206977591610167</v>
      </c>
      <c r="AL673" s="1">
        <f t="shared" si="102"/>
        <v>1.0986135712571423</v>
      </c>
      <c r="AM673" s="1">
        <f t="shared" si="102"/>
        <v>1.0874722034473414</v>
      </c>
      <c r="AN673" s="29">
        <f t="shared" si="102"/>
        <v>1.1003573169163223</v>
      </c>
      <c r="AO673" s="1">
        <f t="shared" si="99"/>
        <v>36345.353808664084</v>
      </c>
      <c r="AP673" s="1">
        <f t="shared" si="100"/>
        <v>25801.194151590691</v>
      </c>
      <c r="AQ673" s="29">
        <f t="shared" si="101"/>
        <v>25220.204620848068</v>
      </c>
    </row>
    <row r="674" spans="1:43" x14ac:dyDescent="0.2">
      <c r="A674" s="26"/>
      <c r="E674" s="25" t="s">
        <v>1326</v>
      </c>
      <c r="F674" s="26" t="s">
        <v>1327</v>
      </c>
      <c r="G674" s="1">
        <v>0.79598937413319404</v>
      </c>
      <c r="H674" s="1">
        <v>1.0454755387768</v>
      </c>
      <c r="I674" s="1">
        <f>VLOOKUP(F674,'[1]SUSMB vs SHAM all proteins sum'!$B$2:$E$3214,2,FALSE)</f>
        <v>0.94762676699137305</v>
      </c>
      <c r="J674" s="29">
        <f>VLOOKUP(F674,'[1]SUSMB vs SHAM all proteins sum'!$B$2:$E$3214,3,FALSE)</f>
        <v>1.0104201755059401</v>
      </c>
      <c r="K674" s="25">
        <f>VLOOKUP($E674,[1]AllProteinsNorm!$A$1:$Q$3226,4,FALSE)</f>
        <v>326989.53386233601</v>
      </c>
      <c r="L674" s="1">
        <f>VLOOKUP($E674,[1]AllProteinsNorm!$A$1:$Q$3226,5,FALSE)</f>
        <v>271625.37808453001</v>
      </c>
      <c r="M674" s="1">
        <f>VLOOKUP($E674,[1]AllProteinsNorm!$A$1:$Q$3226,10,FALSE)</f>
        <v>329707.58880729298</v>
      </c>
      <c r="N674" s="1">
        <f>VLOOKUP($E674,[1]AllProteinsNorm!$A$1:$Q$3226,11,FALSE)</f>
        <v>315678.893518547</v>
      </c>
      <c r="O674" s="1">
        <f>VLOOKUP($E674,[1]AllProteinsNorm!$A$1:$Q$3226,15,FALSE)</f>
        <v>503255.19731849502</v>
      </c>
      <c r="P674" s="1">
        <f>VLOOKUP($E674,[1]AllProteinsNorm!$A$1:$Q$3226,6,FALSE)</f>
        <v>221770.17582439</v>
      </c>
      <c r="Q674" s="1">
        <f>VLOOKUP($E674,[1]AllProteinsNorm!$A$1:$Q$3226,8,FALSE)</f>
        <v>361162.87334117002</v>
      </c>
      <c r="R674" s="1">
        <f>VLOOKUP($E674,[1]AllProteinsNorm!$A$1:$Q$3226,13,FALSE)</f>
        <v>371950.71407034399</v>
      </c>
      <c r="S674" s="1">
        <f>VLOOKUP($E674,[1]AllProteinsNorm!$A$1:$Q$3226,16,FALSE)</f>
        <v>397228.41486105102</v>
      </c>
      <c r="T674" s="1">
        <f>VLOOKUP($E674,[1]AllProteinsNorm!$A$1:$Q$3226,17,FALSE)</f>
        <v>491025.88752990699</v>
      </c>
      <c r="U674" s="1">
        <f>VLOOKUP($E674,[1]AllProteinsNorm!$A$1:$Q$3226,3,FALSE)</f>
        <v>429185.24887277302</v>
      </c>
      <c r="V674" s="1">
        <f>VLOOKUP($E674,[1]AllProteinsNorm!$A$1:$Q$3226,7,FALSE)</f>
        <v>295341.52745557501</v>
      </c>
      <c r="W674" s="1">
        <f>VLOOKUP($E674,[1]AllProteinsNorm!$A$1:$Q$3226,9,FALSE)</f>
        <v>247193.57596510899</v>
      </c>
      <c r="X674" s="1">
        <f>VLOOKUP($E674,[1]AllProteinsNorm!$A$1:$Q$3226,12,FALSE)</f>
        <v>451877.531011582</v>
      </c>
      <c r="Y674" s="29">
        <f>VLOOKUP($E674,[1]AllProteinsNorm!$A$1:$Q$3226,14,FALSE)</f>
        <v>346058.69828284899</v>
      </c>
      <c r="Z674" s="25">
        <f t="shared" si="102"/>
        <v>0.9357227079182211</v>
      </c>
      <c r="AA674" s="1">
        <f t="shared" si="102"/>
        <v>0.77729103839626879</v>
      </c>
      <c r="AB674" s="1">
        <f t="shared" si="102"/>
        <v>0.94350077256550247</v>
      </c>
      <c r="AC674" s="1">
        <f t="shared" si="102"/>
        <v>0.90335585236242499</v>
      </c>
      <c r="AD674" s="1">
        <f t="shared" si="102"/>
        <v>1.4401296287575822</v>
      </c>
      <c r="AE674" s="1">
        <f t="shared" si="102"/>
        <v>0.63462394960097734</v>
      </c>
      <c r="AF674" s="1">
        <f t="shared" si="102"/>
        <v>1.0335141245976478</v>
      </c>
      <c r="AG674" s="1">
        <f t="shared" si="102"/>
        <v>1.0643849216548495</v>
      </c>
      <c r="AH674" s="1">
        <f t="shared" si="102"/>
        <v>1.1367203213676271</v>
      </c>
      <c r="AI674" s="1">
        <f t="shared" si="102"/>
        <v>1.4051338821470316</v>
      </c>
      <c r="AJ674" s="1">
        <f t="shared" si="102"/>
        <v>1.2281689218923486</v>
      </c>
      <c r="AK674" s="1">
        <f t="shared" si="102"/>
        <v>0.84515785740035976</v>
      </c>
      <c r="AL674" s="1">
        <f t="shared" si="102"/>
        <v>0.70737628678794506</v>
      </c>
      <c r="AM674" s="1">
        <f t="shared" si="102"/>
        <v>1.2931058128104234</v>
      </c>
      <c r="AN674" s="29">
        <f t="shared" si="102"/>
        <v>0.990291580378868</v>
      </c>
      <c r="AO674" s="1">
        <f t="shared" si="99"/>
        <v>79683.666408595978</v>
      </c>
      <c r="AP674" s="1">
        <f t="shared" si="100"/>
        <v>86525.390109122876</v>
      </c>
      <c r="AQ674" s="29">
        <f t="shared" si="101"/>
        <v>77645.736556583055</v>
      </c>
    </row>
    <row r="675" spans="1:43" x14ac:dyDescent="0.2">
      <c r="A675" s="26"/>
      <c r="E675" s="25" t="s">
        <v>1328</v>
      </c>
      <c r="F675" s="26" t="s">
        <v>1329</v>
      </c>
      <c r="G675" s="1">
        <v>0.10312744266712601</v>
      </c>
      <c r="H675" s="43">
        <v>0.64761791657517598</v>
      </c>
      <c r="I675" s="1">
        <f>VLOOKUP(F675,'[1]SUSMB vs SHAM all proteins sum'!$B$2:$E$3214,2,FALSE)</f>
        <v>0.79068055521268998</v>
      </c>
      <c r="J675" s="29">
        <f>VLOOKUP(F675,'[1]SUSMB vs SHAM all proteins sum'!$B$2:$E$3214,3,FALSE)</f>
        <v>1.0476843351457099</v>
      </c>
      <c r="K675" s="25">
        <f>VLOOKUP($E675,[1]AllProteinsNorm!$A$1:$Q$3226,4,FALSE)</f>
        <v>44165.713253560702</v>
      </c>
      <c r="L675" s="1">
        <f>VLOOKUP($E675,[1]AllProteinsNorm!$A$1:$Q$3226,5,FALSE)</f>
        <v>63143.774499214604</v>
      </c>
      <c r="M675" s="1">
        <f>VLOOKUP($E675,[1]AllProteinsNorm!$A$1:$Q$3226,10,FALSE)</f>
        <v>43619.525833426502</v>
      </c>
      <c r="N675" s="1">
        <f>VLOOKUP($E675,[1]AllProteinsNorm!$A$1:$Q$3226,11,FALSE)</f>
        <v>88790.403280280603</v>
      </c>
      <c r="O675" s="1">
        <f>VLOOKUP($E675,[1]AllProteinsNorm!$A$1:$Q$3226,15,FALSE)</f>
        <v>49146.923286780198</v>
      </c>
      <c r="P675" s="1">
        <f>VLOOKUP($E675,[1]AllProteinsNorm!$A$1:$Q$3226,6,FALSE)</f>
        <v>63905.008189526197</v>
      </c>
      <c r="Q675" s="1">
        <f>VLOOKUP($E675,[1]AllProteinsNorm!$A$1:$Q$3226,8,FALSE)</f>
        <v>21423.208023041199</v>
      </c>
      <c r="R675" s="1">
        <f>VLOOKUP($E675,[1]AllProteinsNorm!$A$1:$Q$3226,13,FALSE)</f>
        <v>34186.2339592071</v>
      </c>
      <c r="S675" s="1">
        <f>VLOOKUP($E675,[1]AllProteinsNorm!$A$1:$Q$3226,16,FALSE)</f>
        <v>47346.974439515099</v>
      </c>
      <c r="T675" s="1">
        <f>VLOOKUP($E675,[1]AllProteinsNorm!$A$1:$Q$3226,17,FALSE)</f>
        <v>27289.179301988199</v>
      </c>
      <c r="U675" s="1">
        <f>VLOOKUP($E675,[1]AllProteinsNorm!$A$1:$Q$3226,3,FALSE)</f>
        <v>72260.936449421497</v>
      </c>
      <c r="V675" s="1">
        <f>VLOOKUP($E675,[1]AllProteinsNorm!$A$1:$Q$3226,7,FALSE)</f>
        <v>39969.243683585002</v>
      </c>
      <c r="W675" s="1">
        <f>VLOOKUP($E675,[1]AllProteinsNorm!$A$1:$Q$3226,9,FALSE)</f>
        <v>57653.677320666</v>
      </c>
      <c r="X675" s="1">
        <f>VLOOKUP($E675,[1]AllProteinsNorm!$A$1:$Q$3226,12,FALSE)</f>
        <v>58957.320974882801</v>
      </c>
      <c r="Y675" s="29">
        <f>VLOOKUP($E675,[1]AllProteinsNorm!$A$1:$Q$3226,14,FALSE)</f>
        <v>68252.265829908705</v>
      </c>
      <c r="Z675" s="25">
        <f t="shared" si="102"/>
        <v>0.76446624466747981</v>
      </c>
      <c r="AA675" s="1">
        <f t="shared" si="102"/>
        <v>1.0929583292001532</v>
      </c>
      <c r="AB675" s="1">
        <f t="shared" si="102"/>
        <v>0.75501226294284529</v>
      </c>
      <c r="AC675" s="1">
        <f t="shared" si="102"/>
        <v>1.5368769381917506</v>
      </c>
      <c r="AD675" s="1">
        <f t="shared" si="102"/>
        <v>0.85068622499777091</v>
      </c>
      <c r="AE675" s="1">
        <f t="shared" si="102"/>
        <v>1.1061345561345151</v>
      </c>
      <c r="AF675" s="1">
        <f t="shared" si="102"/>
        <v>0.37081523606514311</v>
      </c>
      <c r="AG675" s="1">
        <f t="shared" si="102"/>
        <v>0.59173100509164644</v>
      </c>
      <c r="AH675" s="1">
        <f t="shared" si="102"/>
        <v>0.81953083239802904</v>
      </c>
      <c r="AI675" s="1">
        <f t="shared" si="102"/>
        <v>0.47234958713966974</v>
      </c>
      <c r="AJ675" s="1">
        <f t="shared" si="102"/>
        <v>1.25076768049684</v>
      </c>
      <c r="AK675" s="1">
        <f t="shared" si="102"/>
        <v>0.69182937102292164</v>
      </c>
      <c r="AL675" s="1">
        <f t="shared" si="102"/>
        <v>0.99792999921827041</v>
      </c>
      <c r="AM675" s="1">
        <f t="shared" si="102"/>
        <v>1.0204948237236997</v>
      </c>
      <c r="AN675" s="29">
        <f t="shared" si="102"/>
        <v>1.1813814270242837</v>
      </c>
      <c r="AO675" s="1">
        <f t="shared" si="99"/>
        <v>17034.158668157412</v>
      </c>
      <c r="AP675" s="1">
        <f t="shared" si="100"/>
        <v>15225.284244240673</v>
      </c>
      <c r="AQ675" s="29">
        <f t="shared" si="101"/>
        <v>11176.443521631305</v>
      </c>
    </row>
    <row r="676" spans="1:43" x14ac:dyDescent="0.2">
      <c r="A676" s="26"/>
      <c r="E676" s="25" t="s">
        <v>1330</v>
      </c>
      <c r="F676" s="26" t="s">
        <v>1331</v>
      </c>
      <c r="G676" s="1">
        <v>0.83206114011120402</v>
      </c>
      <c r="H676" s="1">
        <v>0.97403127981793403</v>
      </c>
      <c r="I676" s="1">
        <f>VLOOKUP(F676,'[1]SUSMB vs SHAM all proteins sum'!$B$2:$E$3214,2,FALSE)</f>
        <v>0.54370924218712702</v>
      </c>
      <c r="J676" s="29">
        <f>VLOOKUP(F676,'[1]SUSMB vs SHAM all proteins sum'!$B$2:$E$3214,3,FALSE)</f>
        <v>0.90016739698078596</v>
      </c>
      <c r="K676" s="25">
        <f>VLOOKUP($E676,[1]AllProteinsNorm!$A$1:$Q$3226,4,FALSE)</f>
        <v>1313211.0729626501</v>
      </c>
      <c r="L676" s="1">
        <f>VLOOKUP($E676,[1]AllProteinsNorm!$A$1:$Q$3226,5,FALSE)</f>
        <v>1190410.8016643899</v>
      </c>
      <c r="M676" s="1">
        <f>VLOOKUP($E676,[1]AllProteinsNorm!$A$1:$Q$3226,10,FALSE)</f>
        <v>839342.22031770402</v>
      </c>
      <c r="N676" s="1">
        <f>VLOOKUP($E676,[1]AllProteinsNorm!$A$1:$Q$3226,11,FALSE)</f>
        <v>1298203.29247872</v>
      </c>
      <c r="O676" s="1">
        <f>VLOOKUP($E676,[1]AllProteinsNorm!$A$1:$Q$3226,15,FALSE)</f>
        <v>1454729.9515692401</v>
      </c>
      <c r="P676" s="1">
        <f>VLOOKUP($E676,[1]AllProteinsNorm!$A$1:$Q$3226,6,FALSE)</f>
        <v>1345683.1172265101</v>
      </c>
      <c r="Q676" s="1">
        <f>VLOOKUP($E676,[1]AllProteinsNorm!$A$1:$Q$3226,8,FALSE)</f>
        <v>1419664.3550853</v>
      </c>
      <c r="R676" s="1">
        <f>VLOOKUP($E676,[1]AllProteinsNorm!$A$1:$Q$3226,13,FALSE)</f>
        <v>960997.96985527396</v>
      </c>
      <c r="S676" s="1">
        <f>VLOOKUP($E676,[1]AllProteinsNorm!$A$1:$Q$3226,16,FALSE)</f>
        <v>1130302.9801245499</v>
      </c>
      <c r="T676" s="1">
        <f>VLOOKUP($E676,[1]AllProteinsNorm!$A$1:$Q$3226,17,FALSE)</f>
        <v>1046921.8069521</v>
      </c>
      <c r="U676" s="1">
        <f>VLOOKUP($E676,[1]AllProteinsNorm!$A$1:$Q$3226,3,FALSE)</f>
        <v>716054.288883709</v>
      </c>
      <c r="V676" s="1">
        <f>VLOOKUP($E676,[1]AllProteinsNorm!$A$1:$Q$3226,7,FALSE)</f>
        <v>1485432.7217462</v>
      </c>
      <c r="W676" s="1">
        <f>VLOOKUP($E676,[1]AllProteinsNorm!$A$1:$Q$3226,9,FALSE)</f>
        <v>897603.00800060004</v>
      </c>
      <c r="X676" s="1">
        <f>VLOOKUP($E676,[1]AllProteinsNorm!$A$1:$Q$3226,12,FALSE)</f>
        <v>1396336.69855231</v>
      </c>
      <c r="Y676" s="29">
        <f>VLOOKUP($E676,[1]AllProteinsNorm!$A$1:$Q$3226,14,FALSE)</f>
        <v>1098597.3802912601</v>
      </c>
      <c r="Z676" s="25">
        <f t="shared" si="102"/>
        <v>1.0771269592768824</v>
      </c>
      <c r="AA676" s="1">
        <f t="shared" si="102"/>
        <v>0.97640325571911235</v>
      </c>
      <c r="AB676" s="1">
        <f t="shared" si="102"/>
        <v>0.68844845446199576</v>
      </c>
      <c r="AC676" s="1">
        <f t="shared" si="102"/>
        <v>1.0648172207352471</v>
      </c>
      <c r="AD676" s="1">
        <f t="shared" si="102"/>
        <v>1.1932041098067623</v>
      </c>
      <c r="AE676" s="1">
        <f t="shared" si="102"/>
        <v>1.1037613023916779</v>
      </c>
      <c r="AF676" s="1">
        <f t="shared" si="102"/>
        <v>1.1644424734684653</v>
      </c>
      <c r="AG676" s="1">
        <f t="shared" si="102"/>
        <v>0.78823339404701231</v>
      </c>
      <c r="AH676" s="1">
        <f t="shared" si="102"/>
        <v>0.92710139071282571</v>
      </c>
      <c r="AI676" s="1">
        <f t="shared" si="102"/>
        <v>0.858710169096364</v>
      </c>
      <c r="AJ676" s="1">
        <f t="shared" si="102"/>
        <v>0.58732476046096849</v>
      </c>
      <c r="AK676" s="1">
        <f t="shared" si="102"/>
        <v>1.2183872522299197</v>
      </c>
      <c r="AL676" s="1">
        <f t="shared" si="102"/>
        <v>0.73623533836358979</v>
      </c>
      <c r="AM676" s="1">
        <f t="shared" si="102"/>
        <v>1.1453085746872527</v>
      </c>
      <c r="AN676" s="29">
        <f t="shared" si="102"/>
        <v>0.90109570355132829</v>
      </c>
      <c r="AO676" s="1">
        <f t="shared" si="99"/>
        <v>207689.5321225365</v>
      </c>
      <c r="AP676" s="1">
        <f t="shared" si="100"/>
        <v>174945.04141694354</v>
      </c>
      <c r="AQ676" s="29">
        <f t="shared" si="101"/>
        <v>290856.16187987174</v>
      </c>
    </row>
    <row r="677" spans="1:43" x14ac:dyDescent="0.2">
      <c r="A677" s="26"/>
      <c r="E677" s="25" t="s">
        <v>1332</v>
      </c>
      <c r="F677" s="26" t="s">
        <v>1333</v>
      </c>
      <c r="G677" s="1">
        <v>8.37942499471548E-2</v>
      </c>
      <c r="H677" s="1">
        <v>0.86535209233829802</v>
      </c>
      <c r="I677" s="1">
        <f>VLOOKUP(F677,'[1]SUSMB vs SHAM all proteins sum'!$B$2:$E$3214,2,FALSE)</f>
        <v>0.11177211480627899</v>
      </c>
      <c r="J677" s="29">
        <f>VLOOKUP(F677,'[1]SUSMB vs SHAM all proteins sum'!$B$2:$E$3214,3,FALSE)</f>
        <v>0.79551177951691199</v>
      </c>
      <c r="K677" s="25">
        <f>VLOOKUP($E677,[1]AllProteinsNorm!$A$1:$Q$3226,4,FALSE)</f>
        <v>880887.98367909295</v>
      </c>
      <c r="L677" s="1">
        <f>VLOOKUP($E677,[1]AllProteinsNorm!$A$1:$Q$3226,5,FALSE)</f>
        <v>1049727.6966639501</v>
      </c>
      <c r="M677" s="1">
        <f>VLOOKUP($E677,[1]AllProteinsNorm!$A$1:$Q$3226,10,FALSE)</f>
        <v>800015.80899668497</v>
      </c>
      <c r="N677" s="1">
        <f>VLOOKUP($E677,[1]AllProteinsNorm!$A$1:$Q$3226,11,FALSE)</f>
        <v>898948.916514565</v>
      </c>
      <c r="O677" s="1">
        <f>VLOOKUP($E677,[1]AllProteinsNorm!$A$1:$Q$3226,15,FALSE)</f>
        <v>810920.14826937497</v>
      </c>
      <c r="P677" s="1">
        <f>VLOOKUP($E677,[1]AllProteinsNorm!$A$1:$Q$3226,6,FALSE)</f>
        <v>922663.55909409199</v>
      </c>
      <c r="Q677" s="1">
        <f>VLOOKUP($E677,[1]AllProteinsNorm!$A$1:$Q$3226,8,FALSE)</f>
        <v>794758.41581549705</v>
      </c>
      <c r="R677" s="1">
        <f>VLOOKUP($E677,[1]AllProteinsNorm!$A$1:$Q$3226,13,FALSE)</f>
        <v>751746.40265478904</v>
      </c>
      <c r="S677" s="1">
        <f>VLOOKUP($E677,[1]AllProteinsNorm!$A$1:$Q$3226,16,FALSE)</f>
        <v>706862.899982456</v>
      </c>
      <c r="T677" s="1">
        <f>VLOOKUP($E677,[1]AllProteinsNorm!$A$1:$Q$3226,17,FALSE)</f>
        <v>671565.23425395496</v>
      </c>
      <c r="U677" s="1">
        <f>VLOOKUP($E677,[1]AllProteinsNorm!$A$1:$Q$3226,3,FALSE)</f>
        <v>487963.67274577299</v>
      </c>
      <c r="V677" s="1">
        <f>VLOOKUP($E677,[1]AllProteinsNorm!$A$1:$Q$3226,7,FALSE)</f>
        <v>818190.97560697899</v>
      </c>
      <c r="W677" s="1">
        <f>VLOOKUP($E677,[1]AllProteinsNorm!$A$1:$Q$3226,9,FALSE)</f>
        <v>910921.72089050198</v>
      </c>
      <c r="X677" s="1">
        <f>VLOOKUP($E677,[1]AllProteinsNorm!$A$1:$Q$3226,12,FALSE)</f>
        <v>581322.42304420099</v>
      </c>
      <c r="Y677" s="29">
        <f>VLOOKUP($E677,[1]AllProteinsNorm!$A$1:$Q$3226,14,FALSE)</f>
        <v>812646.70721310598</v>
      </c>
      <c r="Z677" s="25">
        <f t="shared" si="102"/>
        <v>0.99187915071990795</v>
      </c>
      <c r="AA677" s="1">
        <f t="shared" si="102"/>
        <v>1.1819925297488378</v>
      </c>
      <c r="AB677" s="1">
        <f t="shared" si="102"/>
        <v>0.90081714802822255</v>
      </c>
      <c r="AC677" s="1">
        <f t="shared" si="102"/>
        <v>1.0122157463529158</v>
      </c>
      <c r="AD677" s="1">
        <f t="shared" si="102"/>
        <v>0.91309542515011566</v>
      </c>
      <c r="AE677" s="1">
        <f t="shared" si="102"/>
        <v>1.0389184145436723</v>
      </c>
      <c r="AF677" s="1">
        <f t="shared" si="102"/>
        <v>0.89489732759682372</v>
      </c>
      <c r="AG677" s="1">
        <f t="shared" si="102"/>
        <v>0.84646583588046198</v>
      </c>
      <c r="AH677" s="1">
        <f t="shared" si="102"/>
        <v>0.79592704850135443</v>
      </c>
      <c r="AI677" s="1">
        <f t="shared" si="102"/>
        <v>0.75618190569789068</v>
      </c>
      <c r="AJ677" s="1">
        <f t="shared" si="102"/>
        <v>0.54944669727901041</v>
      </c>
      <c r="AK677" s="1">
        <f t="shared" si="102"/>
        <v>0.92128237079845243</v>
      </c>
      <c r="AL677" s="1">
        <f t="shared" si="102"/>
        <v>1.0256971143090783</v>
      </c>
      <c r="AM677" s="1">
        <f t="shared" si="102"/>
        <v>0.65456857392389722</v>
      </c>
      <c r="AN677" s="29">
        <f t="shared" si="102"/>
        <v>0.91503952911169228</v>
      </c>
      <c r="AO677" s="1">
        <f t="shared" si="99"/>
        <v>89452.533464017077</v>
      </c>
      <c r="AP677" s="1">
        <f t="shared" si="100"/>
        <v>87094.059958194848</v>
      </c>
      <c r="AQ677" s="29">
        <f t="shared" si="101"/>
        <v>159827.3508883827</v>
      </c>
    </row>
    <row r="678" spans="1:43" x14ac:dyDescent="0.2">
      <c r="A678" s="26"/>
      <c r="E678" s="25" t="s">
        <v>1334</v>
      </c>
      <c r="F678" s="26" t="s">
        <v>1335</v>
      </c>
      <c r="G678" s="1">
        <v>8.9353778087486901E-2</v>
      </c>
      <c r="H678" s="1">
        <v>0.80154349340345898</v>
      </c>
      <c r="I678" s="1">
        <f>VLOOKUP(F678,'[1]SUSMB vs SHAM all proteins sum'!$B$2:$E$3214,2,FALSE)</f>
        <v>9.2418652392383505E-2</v>
      </c>
      <c r="J678" s="29">
        <f>VLOOKUP(F678,'[1]SUSMB vs SHAM all proteins sum'!$B$2:$E$3214,3,FALSE)</f>
        <v>0.79628817729412504</v>
      </c>
      <c r="K678" s="25">
        <f>VLOOKUP($E678,[1]AllProteinsNorm!$A$1:$Q$3226,4,FALSE)</f>
        <v>4349101.6539286999</v>
      </c>
      <c r="L678" s="1">
        <f>VLOOKUP($E678,[1]AllProteinsNorm!$A$1:$Q$3226,5,FALSE)</f>
        <v>2965463.7431438402</v>
      </c>
      <c r="M678" s="1">
        <f>VLOOKUP($E678,[1]AllProteinsNorm!$A$1:$Q$3226,10,FALSE)</f>
        <v>2471262.1779872701</v>
      </c>
      <c r="N678" s="1">
        <f>VLOOKUP($E678,[1]AllProteinsNorm!$A$1:$Q$3226,11,FALSE)</f>
        <v>2955196.7850563801</v>
      </c>
      <c r="O678" s="1">
        <f>VLOOKUP($E678,[1]AllProteinsNorm!$A$1:$Q$3226,15,FALSE)</f>
        <v>3075469.06158855</v>
      </c>
      <c r="P678" s="1">
        <f>VLOOKUP($E678,[1]AllProteinsNorm!$A$1:$Q$3226,6,FALSE)</f>
        <v>2561087.0710152802</v>
      </c>
      <c r="Q678" s="1">
        <f>VLOOKUP($E678,[1]AllProteinsNorm!$A$1:$Q$3226,8,FALSE)</f>
        <v>2291742.6372396499</v>
      </c>
      <c r="R678" s="1">
        <f>VLOOKUP($E678,[1]AllProteinsNorm!$A$1:$Q$3226,13,FALSE)</f>
        <v>3021335.43372354</v>
      </c>
      <c r="S678" s="1">
        <f>VLOOKUP($E678,[1]AllProteinsNorm!$A$1:$Q$3226,16,FALSE)</f>
        <v>2664521.8367730998</v>
      </c>
      <c r="T678" s="1">
        <f>VLOOKUP($E678,[1]AllProteinsNorm!$A$1:$Q$3226,17,FALSE)</f>
        <v>2028316.9354682199</v>
      </c>
      <c r="U678" s="1">
        <f>VLOOKUP($E678,[1]AllProteinsNorm!$A$1:$Q$3226,3,FALSE)</f>
        <v>2093378.1260516599</v>
      </c>
      <c r="V678" s="1">
        <f>VLOOKUP($E678,[1]AllProteinsNorm!$A$1:$Q$3226,7,FALSE)</f>
        <v>2178769.60212444</v>
      </c>
      <c r="W678" s="1">
        <f>VLOOKUP($E678,[1]AllProteinsNorm!$A$1:$Q$3226,9,FALSE)</f>
        <v>2553130.43621444</v>
      </c>
      <c r="X678" s="1">
        <f>VLOOKUP($E678,[1]AllProteinsNorm!$A$1:$Q$3226,12,FALSE)</f>
        <v>3216559.0828097598</v>
      </c>
      <c r="Y678" s="29">
        <f>VLOOKUP($E678,[1]AllProteinsNorm!$A$1:$Q$3226,14,FALSE)</f>
        <v>2475919.8465074501</v>
      </c>
      <c r="Z678" s="25">
        <f t="shared" si="102"/>
        <v>1.3748627897383663</v>
      </c>
      <c r="AA678" s="1">
        <f t="shared" si="102"/>
        <v>0.93745929141107154</v>
      </c>
      <c r="AB678" s="1">
        <f t="shared" si="102"/>
        <v>0.78122947738719173</v>
      </c>
      <c r="AC678" s="1">
        <f t="shared" si="102"/>
        <v>0.93421364213416835</v>
      </c>
      <c r="AD678" s="1">
        <f t="shared" si="102"/>
        <v>0.97223479932920187</v>
      </c>
      <c r="AE678" s="1">
        <f t="shared" si="102"/>
        <v>0.80962543426368394</v>
      </c>
      <c r="AF678" s="1">
        <f t="shared" si="102"/>
        <v>0.72447873752304837</v>
      </c>
      <c r="AG678" s="1">
        <f t="shared" si="102"/>
        <v>0.95512176851330588</v>
      </c>
      <c r="AH678" s="1">
        <f t="shared" si="102"/>
        <v>0.84232382163691721</v>
      </c>
      <c r="AI678" s="1">
        <f t="shared" si="102"/>
        <v>0.64120310405996517</v>
      </c>
      <c r="AJ678" s="1">
        <f t="shared" si="102"/>
        <v>0.66177061825187744</v>
      </c>
      <c r="AK678" s="1">
        <f t="shared" si="102"/>
        <v>0.68876505810527722</v>
      </c>
      <c r="AL678" s="1">
        <f t="shared" si="102"/>
        <v>0.80711013754503158</v>
      </c>
      <c r="AM678" s="1">
        <f t="shared" si="102"/>
        <v>1.0168369805647701</v>
      </c>
      <c r="AN678" s="29">
        <f t="shared" si="102"/>
        <v>0.78270188609245772</v>
      </c>
      <c r="AO678" s="1">
        <f t="shared" si="99"/>
        <v>628522.44444991089</v>
      </c>
      <c r="AP678" s="1">
        <f t="shared" si="100"/>
        <v>336911.80955317523</v>
      </c>
      <c r="AQ678" s="29">
        <f t="shared" si="101"/>
        <v>396314.74113862769</v>
      </c>
    </row>
    <row r="679" spans="1:43" x14ac:dyDescent="0.2">
      <c r="A679" s="26"/>
      <c r="E679" s="25" t="s">
        <v>1336</v>
      </c>
      <c r="F679" s="26" t="s">
        <v>1337</v>
      </c>
      <c r="G679" s="1">
        <v>0.23815264214047499</v>
      </c>
      <c r="H679" s="43">
        <v>1.99519374972171</v>
      </c>
      <c r="I679" s="1">
        <f>VLOOKUP(F679,'[1]SUSMB vs SHAM all proteins sum'!$B$2:$E$3214,2,FALSE)</f>
        <v>0.36141541678119798</v>
      </c>
      <c r="J679" s="29">
        <f>VLOOKUP(F679,'[1]SUSMB vs SHAM all proteins sum'!$B$2:$E$3214,3,FALSE)</f>
        <v>0.57553264648517299</v>
      </c>
      <c r="K679" s="25">
        <f>VLOOKUP($E679,[1]AllProteinsNorm!$A$1:$Q$3226,4,FALSE)</f>
        <v>37663.165151606903</v>
      </c>
      <c r="L679" s="1">
        <f>VLOOKUP($E679,[1]AllProteinsNorm!$A$1:$Q$3226,5,FALSE)</f>
        <v>50629.485772602697</v>
      </c>
      <c r="M679" s="1">
        <f>VLOOKUP($E679,[1]AllProteinsNorm!$A$1:$Q$3226,10,FALSE)</f>
        <v>66180.036078864796</v>
      </c>
      <c r="N679" s="1">
        <f>VLOOKUP($E679,[1]AllProteinsNorm!$A$1:$Q$3226,11,FALSE)</f>
        <v>13094.8781374932</v>
      </c>
      <c r="O679" s="1">
        <f>VLOOKUP($E679,[1]AllProteinsNorm!$A$1:$Q$3226,15,FALSE)</f>
        <v>19913.404828164799</v>
      </c>
      <c r="P679" s="1">
        <f>VLOOKUP($E679,[1]AllProteinsNorm!$A$1:$Q$3226,6,FALSE)</f>
        <v>16789.232254040598</v>
      </c>
      <c r="Q679" s="1">
        <f>VLOOKUP($E679,[1]AllProteinsNorm!$A$1:$Q$3226,8,FALSE)</f>
        <v>55946.359809444599</v>
      </c>
      <c r="R679" s="1">
        <f>VLOOKUP($E679,[1]AllProteinsNorm!$A$1:$Q$3226,13,FALSE)</f>
        <v>164607.42485482301</v>
      </c>
      <c r="S679" s="1">
        <f>VLOOKUP($E679,[1]AllProteinsNorm!$A$1:$Q$3226,16,FALSE)</f>
        <v>37100.372827975101</v>
      </c>
      <c r="T679" s="1">
        <f>VLOOKUP($E679,[1]AllProteinsNorm!$A$1:$Q$3226,17,FALSE)</f>
        <v>181379.97052508299</v>
      </c>
      <c r="U679" s="1">
        <f>VLOOKUP($E679,[1]AllProteinsNorm!$A$1:$Q$3226,3,FALSE)</f>
        <v>51602.993183318002</v>
      </c>
      <c r="V679" s="1">
        <f>VLOOKUP($E679,[1]AllProteinsNorm!$A$1:$Q$3226,7,FALSE)</f>
        <v>23517.075168699899</v>
      </c>
      <c r="W679" s="1">
        <f>VLOOKUP($E679,[1]AllProteinsNorm!$A$1:$Q$3226,9,FALSE)</f>
        <v>32402.8903675564</v>
      </c>
      <c r="X679" s="1">
        <f>VLOOKUP($E679,[1]AllProteinsNorm!$A$1:$Q$3226,12,FALSE)</f>
        <v>17571.928905954301</v>
      </c>
      <c r="Y679" s="29">
        <f>VLOOKUP($E679,[1]AllProteinsNorm!$A$1:$Q$3226,14,FALSE)</f>
        <v>3007.3414695085798</v>
      </c>
      <c r="Z679" s="25">
        <f t="shared" si="102"/>
        <v>1.0044530161618075</v>
      </c>
      <c r="AA679" s="1">
        <f t="shared" si="102"/>
        <v>1.3502566628774793</v>
      </c>
      <c r="AB679" s="1">
        <f t="shared" si="102"/>
        <v>1.7649800961106117</v>
      </c>
      <c r="AC679" s="1">
        <f t="shared" si="102"/>
        <v>0.34923219513098136</v>
      </c>
      <c r="AD679" s="1">
        <f t="shared" si="102"/>
        <v>0.53107802971912055</v>
      </c>
      <c r="AE679" s="1">
        <f t="shared" si="102"/>
        <v>0.44775830466528588</v>
      </c>
      <c r="AF679" s="1">
        <f t="shared" si="102"/>
        <v>1.4920543620713931</v>
      </c>
      <c r="AG679" s="1">
        <f t="shared" si="102"/>
        <v>4.389976883581193</v>
      </c>
      <c r="AH679" s="1">
        <f t="shared" si="102"/>
        <v>0.98944369751667627</v>
      </c>
      <c r="AI679" s="1">
        <f t="shared" si="102"/>
        <v>4.8372901675122835</v>
      </c>
      <c r="AJ679" s="1">
        <f t="shared" si="102"/>
        <v>1.3762194955553149</v>
      </c>
      <c r="AK679" s="1">
        <f t="shared" si="102"/>
        <v>0.62718565976648244</v>
      </c>
      <c r="AL679" s="1">
        <f t="shared" si="102"/>
        <v>0.86416478357671378</v>
      </c>
      <c r="AM679" s="1">
        <f t="shared" si="102"/>
        <v>0.46863233396127896</v>
      </c>
      <c r="AN679" s="29">
        <f t="shared" si="102"/>
        <v>8.020391269604954E-2</v>
      </c>
      <c r="AO679" s="1">
        <f t="shared" si="99"/>
        <v>19492.83314163475</v>
      </c>
      <c r="AP679" s="1">
        <f t="shared" si="100"/>
        <v>68158.08393841912</v>
      </c>
      <c r="AQ679" s="29">
        <f t="shared" si="101"/>
        <v>16134.742653704683</v>
      </c>
    </row>
    <row r="680" spans="1:43" x14ac:dyDescent="0.2">
      <c r="A680" s="26"/>
      <c r="E680" s="25" t="s">
        <v>1338</v>
      </c>
      <c r="F680" s="26" t="s">
        <v>1339</v>
      </c>
      <c r="G680" s="1">
        <v>0.69355690708939999</v>
      </c>
      <c r="H680" s="1">
        <v>0.90999246215021401</v>
      </c>
      <c r="I680" s="1">
        <f>VLOOKUP(F680,'[1]SUSMB vs SHAM all proteins sum'!$B$2:$E$3214,2,FALSE)</f>
        <v>0.94035549738538304</v>
      </c>
      <c r="J680" s="29">
        <f>VLOOKUP(F680,'[1]SUSMB vs SHAM all proteins sum'!$B$2:$E$3214,3,FALSE)</f>
        <v>0.97714952041375103</v>
      </c>
      <c r="K680" s="25">
        <f>VLOOKUP($E680,[1]AllProteinsNorm!$A$1:$Q$3226,4,FALSE)</f>
        <v>229533.915162427</v>
      </c>
      <c r="L680" s="1">
        <f>VLOOKUP($E680,[1]AllProteinsNorm!$A$1:$Q$3226,5,FALSE)</f>
        <v>572999.67158076598</v>
      </c>
      <c r="M680" s="1">
        <f>VLOOKUP($E680,[1]AllProteinsNorm!$A$1:$Q$3226,10,FALSE)</f>
        <v>290525.35539751803</v>
      </c>
      <c r="N680" s="1">
        <f>VLOOKUP($E680,[1]AllProteinsNorm!$A$1:$Q$3226,11,FALSE)</f>
        <v>511083.17422273097</v>
      </c>
      <c r="O680" s="1">
        <f>VLOOKUP($E680,[1]AllProteinsNorm!$A$1:$Q$3226,15,FALSE)</f>
        <v>199028.62338120001</v>
      </c>
      <c r="P680" s="1">
        <f>VLOOKUP($E680,[1]AllProteinsNorm!$A$1:$Q$3226,6,FALSE)</f>
        <v>298024.100575661</v>
      </c>
      <c r="Q680" s="1">
        <f>VLOOKUP($E680,[1]AllProteinsNorm!$A$1:$Q$3226,8,FALSE)</f>
        <v>266545.795035246</v>
      </c>
      <c r="R680" s="1">
        <f>VLOOKUP($E680,[1]AllProteinsNorm!$A$1:$Q$3226,13,FALSE)</f>
        <v>233767.09455436599</v>
      </c>
      <c r="S680" s="1">
        <f>VLOOKUP($E680,[1]AllProteinsNorm!$A$1:$Q$3226,16,FALSE)</f>
        <v>400011.86024929298</v>
      </c>
      <c r="T680" s="1">
        <f>VLOOKUP($E680,[1]AllProteinsNorm!$A$1:$Q$3226,17,FALSE)</f>
        <v>326514.074793212</v>
      </c>
      <c r="U680" s="1">
        <f>VLOOKUP($E680,[1]AllProteinsNorm!$A$1:$Q$3226,3,FALSE)</f>
        <v>407997.53274885798</v>
      </c>
      <c r="V680" s="1">
        <f>VLOOKUP($E680,[1]AllProteinsNorm!$A$1:$Q$3226,7,FALSE)</f>
        <v>274021.65104619798</v>
      </c>
      <c r="W680" s="1">
        <f>VLOOKUP($E680,[1]AllProteinsNorm!$A$1:$Q$3226,9,FALSE)</f>
        <v>460168.55747232598</v>
      </c>
      <c r="X680" s="1">
        <f>VLOOKUP($E680,[1]AllProteinsNorm!$A$1:$Q$3226,12,FALSE)</f>
        <v>150682.001436144</v>
      </c>
      <c r="Y680" s="29">
        <f>VLOOKUP($E680,[1]AllProteinsNorm!$A$1:$Q$3226,14,FALSE)</f>
        <v>446659.71133219003</v>
      </c>
      <c r="Z680" s="25">
        <f t="shared" si="102"/>
        <v>0.63647304745787048</v>
      </c>
      <c r="AA680" s="1">
        <f t="shared" si="102"/>
        <v>1.5888669302107019</v>
      </c>
      <c r="AB680" s="1">
        <f t="shared" si="102"/>
        <v>0.80559580131236241</v>
      </c>
      <c r="AC680" s="1">
        <f t="shared" si="102"/>
        <v>1.4171790916901983</v>
      </c>
      <c r="AD680" s="1">
        <f t="shared" si="102"/>
        <v>0.55188512932886669</v>
      </c>
      <c r="AE680" s="1">
        <f t="shared" si="102"/>
        <v>0.82638902131327285</v>
      </c>
      <c r="AF680" s="1">
        <f t="shared" si="102"/>
        <v>0.73910303988460124</v>
      </c>
      <c r="AG680" s="1">
        <f t="shared" si="102"/>
        <v>0.64821120208358962</v>
      </c>
      <c r="AH680" s="1">
        <f t="shared" si="102"/>
        <v>1.1091901932313439</v>
      </c>
      <c r="AI680" s="1">
        <f t="shared" si="102"/>
        <v>0.90538867894299246</v>
      </c>
      <c r="AJ680" s="1">
        <f t="shared" si="102"/>
        <v>1.1313336107224017</v>
      </c>
      <c r="AK680" s="1">
        <f t="shared" si="102"/>
        <v>0.75983279066796483</v>
      </c>
      <c r="AL680" s="1">
        <f t="shared" si="102"/>
        <v>1.2759982938096401</v>
      </c>
      <c r="AM680" s="1">
        <f t="shared" si="102"/>
        <v>0.41782510694878233</v>
      </c>
      <c r="AN680" s="29">
        <f t="shared" si="102"/>
        <v>1.2385397053288592</v>
      </c>
      <c r="AO680" s="1">
        <f t="shared" si="99"/>
        <v>152284.5261572311</v>
      </c>
      <c r="AP680" s="1">
        <f t="shared" si="100"/>
        <v>56730.276069865584</v>
      </c>
      <c r="AQ680" s="29">
        <f t="shared" si="101"/>
        <v>118593.73697628338</v>
      </c>
    </row>
    <row r="681" spans="1:43" x14ac:dyDescent="0.2">
      <c r="A681" s="26"/>
      <c r="E681" s="25" t="s">
        <v>1340</v>
      </c>
      <c r="F681" s="26" t="s">
        <v>1341</v>
      </c>
      <c r="G681" s="1">
        <v>0.42649236281508301</v>
      </c>
      <c r="H681" s="1">
        <v>0.93473250922761197</v>
      </c>
      <c r="I681" s="1">
        <f>VLOOKUP(F681,'[1]SUSMB vs SHAM all proteins sum'!$B$2:$E$3214,2,FALSE)</f>
        <v>0.423082094354434</v>
      </c>
      <c r="J681" s="29">
        <f>VLOOKUP(F681,'[1]SUSMB vs SHAM all proteins sum'!$B$2:$E$3214,3,FALSE)</f>
        <v>0.92395960778247599</v>
      </c>
      <c r="K681" s="25">
        <f>VLOOKUP($E681,[1]AllProteinsNorm!$A$1:$Q$3226,4,FALSE)</f>
        <v>1128972.5017295501</v>
      </c>
      <c r="L681" s="1">
        <f>VLOOKUP($E681,[1]AllProteinsNorm!$A$1:$Q$3226,5,FALSE)</f>
        <v>1510323.5998561999</v>
      </c>
      <c r="M681" s="1">
        <f>VLOOKUP($E681,[1]AllProteinsNorm!$A$1:$Q$3226,10,FALSE)</f>
        <v>1435585.00509053</v>
      </c>
      <c r="N681" s="1">
        <f>VLOOKUP($E681,[1]AllProteinsNorm!$A$1:$Q$3226,11,FALSE)</f>
        <v>1406012.7376719101</v>
      </c>
      <c r="O681" s="1">
        <f>VLOOKUP($E681,[1]AllProteinsNorm!$A$1:$Q$3226,15,FALSE)</f>
        <v>1199003.25906411</v>
      </c>
      <c r="P681" s="1">
        <f>VLOOKUP($E681,[1]AllProteinsNorm!$A$1:$Q$3226,6,FALSE)</f>
        <v>1349535.6550536901</v>
      </c>
      <c r="Q681" s="1">
        <f>VLOOKUP($E681,[1]AllProteinsNorm!$A$1:$Q$3226,8,FALSE)</f>
        <v>1304979.70495108</v>
      </c>
      <c r="R681" s="1">
        <f>VLOOKUP($E681,[1]AllProteinsNorm!$A$1:$Q$3226,13,FALSE)</f>
        <v>1382191.03479918</v>
      </c>
      <c r="S681" s="1">
        <f>VLOOKUP($E681,[1]AllProteinsNorm!$A$1:$Q$3226,16,FALSE)</f>
        <v>1205484.4401348</v>
      </c>
      <c r="T681" s="1">
        <f>VLOOKUP($E681,[1]AllProteinsNorm!$A$1:$Q$3226,17,FALSE)</f>
        <v>1003484.89574578</v>
      </c>
      <c r="U681" s="1">
        <f>VLOOKUP($E681,[1]AllProteinsNorm!$A$1:$Q$3226,3,FALSE)</f>
        <v>915709.68015930895</v>
      </c>
      <c r="V681" s="1">
        <f>VLOOKUP($E681,[1]AllProteinsNorm!$A$1:$Q$3226,7,FALSE)</f>
        <v>1374943.1849258</v>
      </c>
      <c r="W681" s="1">
        <f>VLOOKUP($E681,[1]AllProteinsNorm!$A$1:$Q$3226,9,FALSE)</f>
        <v>1352402.41529262</v>
      </c>
      <c r="X681" s="1">
        <f>VLOOKUP($E681,[1]AllProteinsNorm!$A$1:$Q$3226,12,FALSE)</f>
        <v>1313383.09779212</v>
      </c>
      <c r="Y681" s="29">
        <f>VLOOKUP($E681,[1]AllProteinsNorm!$A$1:$Q$3226,14,FALSE)</f>
        <v>1242558.7021884399</v>
      </c>
      <c r="Z681" s="25">
        <f t="shared" si="102"/>
        <v>0.84505231461786712</v>
      </c>
      <c r="AA681" s="1">
        <f t="shared" si="102"/>
        <v>1.1304991502673591</v>
      </c>
      <c r="AB681" s="1">
        <f t="shared" si="102"/>
        <v>1.0745562265900686</v>
      </c>
      <c r="AC681" s="1">
        <f t="shared" si="102"/>
        <v>1.0524209549228496</v>
      </c>
      <c r="AD681" s="1">
        <f t="shared" si="102"/>
        <v>0.89747135360185537</v>
      </c>
      <c r="AE681" s="1">
        <f t="shared" si="102"/>
        <v>1.0101470383161328</v>
      </c>
      <c r="AF681" s="1">
        <f t="shared" si="102"/>
        <v>0.97679626253857676</v>
      </c>
      <c r="AG681" s="1">
        <f t="shared" si="102"/>
        <v>1.0345900643388006</v>
      </c>
      <c r="AH681" s="1">
        <f t="shared" si="102"/>
        <v>0.90232261176523276</v>
      </c>
      <c r="AI681" s="1">
        <f t="shared" si="102"/>
        <v>0.75112301897073275</v>
      </c>
      <c r="AJ681" s="1">
        <f t="shared" si="102"/>
        <v>0.68542199526661551</v>
      </c>
      <c r="AK681" s="1">
        <f t="shared" si="102"/>
        <v>1.0291649434415957</v>
      </c>
      <c r="AL681" s="1">
        <f t="shared" si="102"/>
        <v>1.0122928499914845</v>
      </c>
      <c r="AM681" s="1">
        <f t="shared" si="102"/>
        <v>0.98308632413005492</v>
      </c>
      <c r="AN681" s="29">
        <f t="shared" si="102"/>
        <v>0.93007323537491471</v>
      </c>
      <c r="AO681" s="1">
        <f t="shared" si="99"/>
        <v>146175.34955775182</v>
      </c>
      <c r="AP681" s="1">
        <f t="shared" si="100"/>
        <v>136493.35229183323</v>
      </c>
      <c r="AQ681" s="29">
        <f t="shared" si="101"/>
        <v>168166.34769941709</v>
      </c>
    </row>
    <row r="682" spans="1:43" x14ac:dyDescent="0.2">
      <c r="A682" s="26"/>
      <c r="E682" s="25" t="s">
        <v>1342</v>
      </c>
      <c r="F682" s="26" t="s">
        <v>1343</v>
      </c>
      <c r="G682" s="1">
        <v>0.86293213419886705</v>
      </c>
      <c r="H682" s="1">
        <v>0.97488983675477003</v>
      </c>
      <c r="I682" s="1">
        <f>VLOOKUP(F682,'[1]SUSMB vs SHAM all proteins sum'!$B$2:$E$3214,2,FALSE)</f>
        <v>0.70391586633799397</v>
      </c>
      <c r="J682" s="29">
        <f>VLOOKUP(F682,'[1]SUSMB vs SHAM all proteins sum'!$B$2:$E$3214,3,FALSE)</f>
        <v>0.94336349445520895</v>
      </c>
      <c r="K682" s="25">
        <f>VLOOKUP($E682,[1]AllProteinsNorm!$A$1:$Q$3226,4,FALSE)</f>
        <v>131423.27776431199</v>
      </c>
      <c r="L682" s="1">
        <f>VLOOKUP($E682,[1]AllProteinsNorm!$A$1:$Q$3226,5,FALSE)</f>
        <v>199938.045246625</v>
      </c>
      <c r="M682" s="1">
        <f>VLOOKUP($E682,[1]AllProteinsNorm!$A$1:$Q$3226,10,FALSE)</f>
        <v>178840.07085379501</v>
      </c>
      <c r="N682" s="1">
        <f>VLOOKUP($E682,[1]AllProteinsNorm!$A$1:$Q$3226,11,FALSE)</f>
        <v>201346.91135044699</v>
      </c>
      <c r="O682" s="1">
        <f>VLOOKUP($E682,[1]AllProteinsNorm!$A$1:$Q$3226,15,FALSE)</f>
        <v>119860.928344107</v>
      </c>
      <c r="P682" s="1">
        <f>VLOOKUP($E682,[1]AllProteinsNorm!$A$1:$Q$3226,6,FALSE)</f>
        <v>168642.89910119501</v>
      </c>
      <c r="Q682" s="1">
        <f>VLOOKUP($E682,[1]AllProteinsNorm!$A$1:$Q$3226,8,FALSE)</f>
        <v>157778.35153397801</v>
      </c>
      <c r="R682" s="1">
        <f>VLOOKUP($E682,[1]AllProteinsNorm!$A$1:$Q$3226,13,FALSE)</f>
        <v>167949.732228017</v>
      </c>
      <c r="S682" s="1">
        <f>VLOOKUP($E682,[1]AllProteinsNorm!$A$1:$Q$3226,16,FALSE)</f>
        <v>197846.89147599199</v>
      </c>
      <c r="T682" s="1">
        <f>VLOOKUP($E682,[1]AllProteinsNorm!$A$1:$Q$3226,17,FALSE)</f>
        <v>112955.887557184</v>
      </c>
      <c r="U682" s="1">
        <f>VLOOKUP($E682,[1]AllProteinsNorm!$A$1:$Q$3226,3,FALSE)</f>
        <v>114573.19978919699</v>
      </c>
      <c r="V682" s="1">
        <f>VLOOKUP($E682,[1]AllProteinsNorm!$A$1:$Q$3226,7,FALSE)</f>
        <v>141834.42293202499</v>
      </c>
      <c r="W682" s="1">
        <f>VLOOKUP($E682,[1]AllProteinsNorm!$A$1:$Q$3226,9,FALSE)</f>
        <v>189367.97624519901</v>
      </c>
      <c r="X682" s="1">
        <f>VLOOKUP($E682,[1]AllProteinsNorm!$A$1:$Q$3226,12,FALSE)</f>
        <v>140734.300829079</v>
      </c>
      <c r="Y682" s="29">
        <f>VLOOKUP($E682,[1]AllProteinsNorm!$A$1:$Q$3226,14,FALSE)</f>
        <v>195649.76190950201</v>
      </c>
      <c r="Z682" s="25">
        <f t="shared" si="102"/>
        <v>0.79036455489966895</v>
      </c>
      <c r="AA682" s="1">
        <f t="shared" si="102"/>
        <v>1.2024045270142401</v>
      </c>
      <c r="AB682" s="1">
        <f t="shared" si="102"/>
        <v>1.0755237230658103</v>
      </c>
      <c r="AC682" s="1">
        <f t="shared" si="102"/>
        <v>1.2108772865588424</v>
      </c>
      <c r="AD682" s="1">
        <f t="shared" si="102"/>
        <v>0.72082990846143868</v>
      </c>
      <c r="AE682" s="1">
        <f t="shared" si="102"/>
        <v>1.0141990989156453</v>
      </c>
      <c r="AF682" s="1">
        <f t="shared" si="102"/>
        <v>0.94886095297814121</v>
      </c>
      <c r="AG682" s="1">
        <f t="shared" si="102"/>
        <v>1.0100304726531575</v>
      </c>
      <c r="AH682" s="1">
        <f t="shared" si="102"/>
        <v>1.189828567509432</v>
      </c>
      <c r="AI682" s="1">
        <f t="shared" si="102"/>
        <v>0.67930378325013741</v>
      </c>
      <c r="AJ682" s="1">
        <f t="shared" si="102"/>
        <v>0.68903011395907854</v>
      </c>
      <c r="AK682" s="1">
        <f t="shared" si="102"/>
        <v>0.8529759906852844</v>
      </c>
      <c r="AL682" s="1">
        <f t="shared" si="102"/>
        <v>1.1388373414768889</v>
      </c>
      <c r="AM682" s="1">
        <f t="shared" si="102"/>
        <v>0.84635998223517173</v>
      </c>
      <c r="AN682" s="29">
        <f t="shared" si="102"/>
        <v>1.1766152816941902</v>
      </c>
      <c r="AO682" s="1">
        <f t="shared" si="99"/>
        <v>34322.08893029498</v>
      </c>
      <c r="AP682" s="1">
        <f t="shared" si="100"/>
        <v>27506.420402418593</v>
      </c>
      <c r="AQ682" s="29">
        <f t="shared" si="101"/>
        <v>31094.943482810664</v>
      </c>
    </row>
    <row r="683" spans="1:43" x14ac:dyDescent="0.2">
      <c r="A683" s="26"/>
      <c r="E683" s="25" t="s">
        <v>1344</v>
      </c>
      <c r="F683" s="26" t="s">
        <v>1345</v>
      </c>
      <c r="G683" s="1">
        <v>0.648407935134516</v>
      </c>
      <c r="H683" s="1">
        <v>1.02705220984242</v>
      </c>
      <c r="I683" s="1">
        <f>VLOOKUP(F683,'[1]SUSMB vs SHAM all proteins sum'!$B$2:$E$3214,2,FALSE)</f>
        <v>0.37375848962830499</v>
      </c>
      <c r="J683" s="29">
        <f>VLOOKUP(F683,'[1]SUSMB vs SHAM all proteins sum'!$B$2:$E$3214,3,FALSE)</f>
        <v>0.94059711164062898</v>
      </c>
      <c r="K683" s="25">
        <f>VLOOKUP($E683,[1]AllProteinsNorm!$A$1:$Q$3226,4,FALSE)</f>
        <v>1514046.49077634</v>
      </c>
      <c r="L683" s="1">
        <f>VLOOKUP($E683,[1]AllProteinsNorm!$A$1:$Q$3226,5,FALSE)</f>
        <v>1367091.81496822</v>
      </c>
      <c r="M683" s="1">
        <f>VLOOKUP($E683,[1]AllProteinsNorm!$A$1:$Q$3226,10,FALSE)</f>
        <v>1652786.3720922901</v>
      </c>
      <c r="N683" s="1">
        <f>VLOOKUP($E683,[1]AllProteinsNorm!$A$1:$Q$3226,11,FALSE)</f>
        <v>1413301.2993948001</v>
      </c>
      <c r="O683" s="1">
        <f>VLOOKUP($E683,[1]AllProteinsNorm!$A$1:$Q$3226,15,FALSE)</f>
        <v>1747060.4462617701</v>
      </c>
      <c r="P683" s="1">
        <f>VLOOKUP($E683,[1]AllProteinsNorm!$A$1:$Q$3226,6,FALSE)</f>
        <v>1637889.7615165701</v>
      </c>
      <c r="Q683" s="1">
        <f>VLOOKUP($E683,[1]AllProteinsNorm!$A$1:$Q$3226,8,FALSE)</f>
        <v>1732891.2438836701</v>
      </c>
      <c r="R683" s="1">
        <f>VLOOKUP($E683,[1]AllProteinsNorm!$A$1:$Q$3226,13,FALSE)</f>
        <v>1493147.6192872999</v>
      </c>
      <c r="S683" s="1">
        <f>VLOOKUP($E683,[1]AllProteinsNorm!$A$1:$Q$3226,16,FALSE)</f>
        <v>1445291.98575898</v>
      </c>
      <c r="T683" s="1">
        <f>VLOOKUP($E683,[1]AllProteinsNorm!$A$1:$Q$3226,17,FALSE)</f>
        <v>1575957.8494074701</v>
      </c>
      <c r="U683" s="1">
        <f>VLOOKUP($E683,[1]AllProteinsNorm!$A$1:$Q$3226,3,FALSE)</f>
        <v>1344074.38823837</v>
      </c>
      <c r="V683" s="1">
        <f>VLOOKUP($E683,[1]AllProteinsNorm!$A$1:$Q$3226,7,FALSE)</f>
        <v>1485762.1348721799</v>
      </c>
      <c r="W683" s="1">
        <f>VLOOKUP($E683,[1]AllProteinsNorm!$A$1:$Q$3226,9,FALSE)</f>
        <v>1365503.88942723</v>
      </c>
      <c r="X683" s="1">
        <f>VLOOKUP($E683,[1]AllProteinsNorm!$A$1:$Q$3226,12,FALSE)</f>
        <v>1702787.2456388101</v>
      </c>
      <c r="Y683" s="29">
        <f>VLOOKUP($E683,[1]AllProteinsNorm!$A$1:$Q$3226,14,FALSE)</f>
        <v>1339333.0605890499</v>
      </c>
      <c r="Z683" s="25">
        <f t="shared" si="102"/>
        <v>0.98387713131747478</v>
      </c>
      <c r="AA683" s="1">
        <f t="shared" si="102"/>
        <v>0.88838115695433262</v>
      </c>
      <c r="AB683" s="1">
        <f t="shared" si="102"/>
        <v>1.0740348624439944</v>
      </c>
      <c r="AC683" s="1">
        <f t="shared" si="102"/>
        <v>0.91840959746408934</v>
      </c>
      <c r="AD683" s="1">
        <f t="shared" si="102"/>
        <v>1.1352972518201083</v>
      </c>
      <c r="AE683" s="1">
        <f t="shared" si="102"/>
        <v>1.0643545556840099</v>
      </c>
      <c r="AF683" s="1">
        <f t="shared" si="102"/>
        <v>1.1260896387951782</v>
      </c>
      <c r="AG683" s="1">
        <f t="shared" si="102"/>
        <v>0.97029635830048111</v>
      </c>
      <c r="AH683" s="1">
        <f t="shared" si="102"/>
        <v>0.93919819604452481</v>
      </c>
      <c r="AI683" s="1">
        <f t="shared" si="102"/>
        <v>1.0241091653382597</v>
      </c>
      <c r="AJ683" s="1">
        <f t="shared" si="102"/>
        <v>0.8734236771680528</v>
      </c>
      <c r="AK683" s="1">
        <f t="shared" si="102"/>
        <v>0.96549702798664627</v>
      </c>
      <c r="AL683" s="1">
        <f t="shared" si="102"/>
        <v>0.88734927078998249</v>
      </c>
      <c r="AM683" s="1">
        <f t="shared" si="102"/>
        <v>1.1065270721139187</v>
      </c>
      <c r="AN683" s="29">
        <f t="shared" si="102"/>
        <v>0.87034260675530928</v>
      </c>
      <c r="AO683" s="1">
        <f t="shared" si="99"/>
        <v>142976.67709918114</v>
      </c>
      <c r="AP683" s="1">
        <f t="shared" si="100"/>
        <v>102361.07214358065</v>
      </c>
      <c r="AQ683" s="29">
        <f t="shared" si="101"/>
        <v>138387.77008181429</v>
      </c>
    </row>
    <row r="684" spans="1:43" x14ac:dyDescent="0.2">
      <c r="A684" s="26"/>
      <c r="E684" s="25" t="s">
        <v>1346</v>
      </c>
      <c r="F684" s="26" t="s">
        <v>1347</v>
      </c>
      <c r="G684" s="1">
        <v>0.128726185438304</v>
      </c>
      <c r="H684" s="1">
        <v>1.18380818261356</v>
      </c>
      <c r="I684" s="1">
        <f>VLOOKUP(F684,'[1]SUSMB vs SHAM all proteins sum'!$B$2:$E$3214,2,FALSE)</f>
        <v>0.57555079632637396</v>
      </c>
      <c r="J684" s="29">
        <f>VLOOKUP(F684,'[1]SUSMB vs SHAM all proteins sum'!$B$2:$E$3214,3,FALSE)</f>
        <v>0.90414237349805704</v>
      </c>
      <c r="K684" s="25">
        <f>VLOOKUP($E684,[1]AllProteinsNorm!$A$1:$Q$3226,4,FALSE)</f>
        <v>162468.044657183</v>
      </c>
      <c r="L684" s="1">
        <f>VLOOKUP($E684,[1]AllProteinsNorm!$A$1:$Q$3226,5,FALSE)</f>
        <v>240777.55109425099</v>
      </c>
      <c r="M684" s="1">
        <f>VLOOKUP($E684,[1]AllProteinsNorm!$A$1:$Q$3226,10,FALSE)</f>
        <v>276567.98910454399</v>
      </c>
      <c r="N684" s="1">
        <f>VLOOKUP($E684,[1]AllProteinsNorm!$A$1:$Q$3226,11,FALSE)</f>
        <v>212055.75786228699</v>
      </c>
      <c r="O684" s="1">
        <f>VLOOKUP($E684,[1]AllProteinsNorm!$A$1:$Q$3226,15,FALSE)</f>
        <v>228734.34707079199</v>
      </c>
      <c r="P684" s="1">
        <f>VLOOKUP($E684,[1]AllProteinsNorm!$A$1:$Q$3226,6,FALSE)</f>
        <v>251775.53802217299</v>
      </c>
      <c r="Q684" s="1">
        <f>VLOOKUP($E684,[1]AllProteinsNorm!$A$1:$Q$3226,8,FALSE)</f>
        <v>307551.36619812902</v>
      </c>
      <c r="R684" s="1">
        <f>VLOOKUP($E684,[1]AllProteinsNorm!$A$1:$Q$3226,13,FALSE)</f>
        <v>253699.206326994</v>
      </c>
      <c r="S684" s="1">
        <f>VLOOKUP($E684,[1]AllProteinsNorm!$A$1:$Q$3226,16,FALSE)</f>
        <v>267411.56021692802</v>
      </c>
      <c r="T684" s="1">
        <f>VLOOKUP($E684,[1]AllProteinsNorm!$A$1:$Q$3226,17,FALSE)</f>
        <v>232243.47416802801</v>
      </c>
      <c r="U684" s="1">
        <f>VLOOKUP($E684,[1]AllProteinsNorm!$A$1:$Q$3226,3,FALSE)</f>
        <v>138009.551938066</v>
      </c>
      <c r="V684" s="1">
        <f>VLOOKUP($E684,[1]AllProteinsNorm!$A$1:$Q$3226,7,FALSE)</f>
        <v>264315.84713503998</v>
      </c>
      <c r="W684" s="1">
        <f>VLOOKUP($E684,[1]AllProteinsNorm!$A$1:$Q$3226,9,FALSE)</f>
        <v>235346.673854995</v>
      </c>
      <c r="X684" s="1">
        <f>VLOOKUP($E684,[1]AllProteinsNorm!$A$1:$Q$3226,12,FALSE)</f>
        <v>140526.25106267701</v>
      </c>
      <c r="Y684" s="29">
        <f>VLOOKUP($E684,[1]AllProteinsNorm!$A$1:$Q$3226,14,FALSE)</f>
        <v>262817.06141325901</v>
      </c>
      <c r="Z684" s="25">
        <f t="shared" si="102"/>
        <v>0.72491303632850834</v>
      </c>
      <c r="AA684" s="1">
        <f t="shared" si="102"/>
        <v>1.0743207134164225</v>
      </c>
      <c r="AB684" s="1">
        <f t="shared" si="102"/>
        <v>1.2340133787914143</v>
      </c>
      <c r="AC684" s="1">
        <f t="shared" si="102"/>
        <v>0.94616749790554644</v>
      </c>
      <c r="AD684" s="1">
        <f t="shared" si="102"/>
        <v>1.0205853735581092</v>
      </c>
      <c r="AE684" s="1">
        <f t="shared" si="102"/>
        <v>1.1233924192662947</v>
      </c>
      <c r="AF684" s="1">
        <f t="shared" si="102"/>
        <v>1.3722575117346913</v>
      </c>
      <c r="AG684" s="1">
        <f t="shared" si="102"/>
        <v>1.1319755977902879</v>
      </c>
      <c r="AH684" s="1">
        <f t="shared" si="102"/>
        <v>1.1931584852592523</v>
      </c>
      <c r="AI684" s="1">
        <f t="shared" si="102"/>
        <v>1.0362426801028368</v>
      </c>
      <c r="AJ684" s="1">
        <f t="shared" si="102"/>
        <v>0.61578215918620172</v>
      </c>
      <c r="AK684" s="1">
        <f t="shared" si="102"/>
        <v>1.1793457827396363</v>
      </c>
      <c r="AL684" s="1">
        <f t="shared" si="102"/>
        <v>1.0500887869613245</v>
      </c>
      <c r="AM684" s="1">
        <f t="shared" si="102"/>
        <v>0.62701137049231814</v>
      </c>
      <c r="AN684" s="29">
        <f t="shared" si="102"/>
        <v>1.1726583796218442</v>
      </c>
      <c r="AO684" s="1">
        <f t="shared" si="99"/>
        <v>37406.061812719374</v>
      </c>
      <c r="AP684" s="1">
        <f t="shared" si="100"/>
        <v>25146.243722650124</v>
      </c>
      <c r="AQ684" s="29">
        <f t="shared" si="101"/>
        <v>57228.295179075561</v>
      </c>
    </row>
    <row r="685" spans="1:43" x14ac:dyDescent="0.2">
      <c r="A685" s="26"/>
      <c r="E685" s="25" t="s">
        <v>1348</v>
      </c>
      <c r="F685" s="26" t="s">
        <v>1349</v>
      </c>
      <c r="G685" s="1">
        <v>0.79867244492576595</v>
      </c>
      <c r="H685" s="1">
        <v>1.0309447506723499</v>
      </c>
      <c r="I685" s="1">
        <f>VLOOKUP(F685,'[1]SUSMB vs SHAM all proteins sum'!$B$2:$E$3214,2,FALSE)</f>
        <v>0.45195323882790001</v>
      </c>
      <c r="J685" s="29">
        <f>VLOOKUP(F685,'[1]SUSMB vs SHAM all proteins sum'!$B$2:$E$3214,3,FALSE)</f>
        <v>1.0972038821694701</v>
      </c>
      <c r="K685" s="25">
        <f>VLOOKUP($E685,[1]AllProteinsNorm!$A$1:$Q$3226,4,FALSE)</f>
        <v>750672.99594635295</v>
      </c>
      <c r="L685" s="1">
        <f>VLOOKUP($E685,[1]AllProteinsNorm!$A$1:$Q$3226,5,FALSE)</f>
        <v>1298842.92421506</v>
      </c>
      <c r="M685" s="1">
        <f>VLOOKUP($E685,[1]AllProteinsNorm!$A$1:$Q$3226,10,FALSE)</f>
        <v>978469.83078521094</v>
      </c>
      <c r="N685" s="1">
        <f>VLOOKUP($E685,[1]AllProteinsNorm!$A$1:$Q$3226,11,FALSE)</f>
        <v>1181390.68170531</v>
      </c>
      <c r="O685" s="1">
        <f>VLOOKUP($E685,[1]AllProteinsNorm!$A$1:$Q$3226,15,FALSE)</f>
        <v>855890.34997712204</v>
      </c>
      <c r="P685" s="1">
        <f>VLOOKUP($E685,[1]AllProteinsNorm!$A$1:$Q$3226,6,FALSE)</f>
        <v>1170735.2995021599</v>
      </c>
      <c r="Q685" s="1">
        <f>VLOOKUP($E685,[1]AllProteinsNorm!$A$1:$Q$3226,8,FALSE)</f>
        <v>943048.35793085699</v>
      </c>
      <c r="R685" s="1">
        <f>VLOOKUP($E685,[1]AllProteinsNorm!$A$1:$Q$3226,13,FALSE)</f>
        <v>970302.06027098501</v>
      </c>
      <c r="S685" s="1">
        <f>VLOOKUP($E685,[1]AllProteinsNorm!$A$1:$Q$3226,16,FALSE)</f>
        <v>1172537.01951691</v>
      </c>
      <c r="T685" s="1">
        <f>VLOOKUP($E685,[1]AllProteinsNorm!$A$1:$Q$3226,17,FALSE)</f>
        <v>894370.16119982197</v>
      </c>
      <c r="U685" s="1">
        <f>VLOOKUP($E685,[1]AllProteinsNorm!$A$1:$Q$3226,3,FALSE)</f>
        <v>1067764.5683013999</v>
      </c>
      <c r="V685" s="1">
        <f>VLOOKUP($E685,[1]AllProteinsNorm!$A$1:$Q$3226,7,FALSE)</f>
        <v>1033267.05499321</v>
      </c>
      <c r="W685" s="1">
        <f>VLOOKUP($E685,[1]AllProteinsNorm!$A$1:$Q$3226,9,FALSE)</f>
        <v>1321516.4059106901</v>
      </c>
      <c r="X685" s="1">
        <f>VLOOKUP($E685,[1]AllProteinsNorm!$A$1:$Q$3226,12,FALSE)</f>
        <v>917774.65162810194</v>
      </c>
      <c r="Y685" s="29">
        <f>VLOOKUP($E685,[1]AllProteinsNorm!$A$1:$Q$3226,14,FALSE)</f>
        <v>1146321.68663165</v>
      </c>
      <c r="Z685" s="25">
        <f t="shared" si="102"/>
        <v>0.74100045284952065</v>
      </c>
      <c r="AA685" s="1">
        <f t="shared" si="102"/>
        <v>1.2821071228363945</v>
      </c>
      <c r="AB685" s="1">
        <f t="shared" si="102"/>
        <v>0.96586208858810585</v>
      </c>
      <c r="AC685" s="1">
        <f t="shared" si="102"/>
        <v>1.166168271488482</v>
      </c>
      <c r="AD685" s="1">
        <f t="shared" si="102"/>
        <v>0.84486206423749721</v>
      </c>
      <c r="AE685" s="1">
        <f t="shared" si="102"/>
        <v>1.1556501856102692</v>
      </c>
      <c r="AF685" s="1">
        <f t="shared" si="102"/>
        <v>0.93089702714669353</v>
      </c>
      <c r="AG685" s="1">
        <f t="shared" si="102"/>
        <v>0.95779956111942766</v>
      </c>
      <c r="AH685" s="1">
        <f t="shared" si="102"/>
        <v>1.1574286901709065</v>
      </c>
      <c r="AI685" s="1">
        <f t="shared" si="102"/>
        <v>0.8828460568621932</v>
      </c>
      <c r="AJ685" s="1">
        <f t="shared" si="102"/>
        <v>1.0540062489533786</v>
      </c>
      <c r="AK685" s="1">
        <f t="shared" si="102"/>
        <v>1.0199532416897765</v>
      </c>
      <c r="AL685" s="1">
        <f t="shared" si="102"/>
        <v>1.3044884530492347</v>
      </c>
      <c r="AM685" s="1">
        <f t="shared" si="102"/>
        <v>0.90594897664180274</v>
      </c>
      <c r="AN685" s="29">
        <f t="shared" si="102"/>
        <v>1.1315511460944885</v>
      </c>
      <c r="AO685" s="1">
        <f t="shared" si="99"/>
        <v>202362.45528579524</v>
      </c>
      <c r="AP685" s="1">
        <f t="shared" si="100"/>
        <v>118019.41749444771</v>
      </c>
      <c r="AQ685" s="29">
        <f t="shared" si="101"/>
        <v>134073.13582611765</v>
      </c>
    </row>
    <row r="686" spans="1:43" x14ac:dyDescent="0.2">
      <c r="A686" s="26"/>
      <c r="E686" s="25" t="s">
        <v>1350</v>
      </c>
      <c r="F686" s="26" t="s">
        <v>1351</v>
      </c>
      <c r="G686" s="1">
        <v>0.90384614257274498</v>
      </c>
      <c r="H686" s="1">
        <v>0.98956188224495401</v>
      </c>
      <c r="I686" s="1">
        <f>VLOOKUP(F686,'[1]SUSMB vs SHAM all proteins sum'!$B$2:$E$3214,2,FALSE)</f>
        <v>0.82897628535832901</v>
      </c>
      <c r="J686" s="29">
        <f>VLOOKUP(F686,'[1]SUSMB vs SHAM all proteins sum'!$B$2:$E$3214,3,FALSE)</f>
        <v>0.97555661390607895</v>
      </c>
      <c r="K686" s="25">
        <f>VLOOKUP($E686,[1]AllProteinsNorm!$A$1:$Q$3226,4,FALSE)</f>
        <v>527709.90377157903</v>
      </c>
      <c r="L686" s="1">
        <f>VLOOKUP($E686,[1]AllProteinsNorm!$A$1:$Q$3226,5,FALSE)</f>
        <v>515285.29341942101</v>
      </c>
      <c r="M686" s="1">
        <f>VLOOKUP($E686,[1]AllProteinsNorm!$A$1:$Q$3226,10,FALSE)</f>
        <v>432266.50399726699</v>
      </c>
      <c r="N686" s="1">
        <f>VLOOKUP($E686,[1]AllProteinsNorm!$A$1:$Q$3226,11,FALSE)</f>
        <v>499852.77576554398</v>
      </c>
      <c r="O686" s="1">
        <f>VLOOKUP($E686,[1]AllProteinsNorm!$A$1:$Q$3226,15,FALSE)</f>
        <v>368572.06604470999</v>
      </c>
      <c r="P686" s="1">
        <f>VLOOKUP($E686,[1]AllProteinsNorm!$A$1:$Q$3226,6,FALSE)</f>
        <v>379961.57480755198</v>
      </c>
      <c r="Q686" s="1">
        <f>VLOOKUP($E686,[1]AllProteinsNorm!$A$1:$Q$3226,8,FALSE)</f>
        <v>501143.826305316</v>
      </c>
      <c r="R686" s="1">
        <f>VLOOKUP($E686,[1]AllProteinsNorm!$A$1:$Q$3226,13,FALSE)</f>
        <v>465145.53023150301</v>
      </c>
      <c r="S686" s="1">
        <f>VLOOKUP($E686,[1]AllProteinsNorm!$A$1:$Q$3226,16,FALSE)</f>
        <v>498242.17244341498</v>
      </c>
      <c r="T686" s="1">
        <f>VLOOKUP($E686,[1]AllProteinsNorm!$A$1:$Q$3226,17,FALSE)</f>
        <v>465631.64859070501</v>
      </c>
      <c r="U686" s="1">
        <f>VLOOKUP($E686,[1]AllProteinsNorm!$A$1:$Q$3226,3,FALSE)</f>
        <v>333480.47961844603</v>
      </c>
      <c r="V686" s="1">
        <f>VLOOKUP($E686,[1]AllProteinsNorm!$A$1:$Q$3226,7,FALSE)</f>
        <v>427800.14234319498</v>
      </c>
      <c r="W686" s="1">
        <f>VLOOKUP($E686,[1]AllProteinsNorm!$A$1:$Q$3226,9,FALSE)</f>
        <v>473267.56124528602</v>
      </c>
      <c r="X686" s="1">
        <f>VLOOKUP($E686,[1]AllProteinsNorm!$A$1:$Q$3226,12,FALSE)</f>
        <v>510138.53733962</v>
      </c>
      <c r="Y686" s="29">
        <f>VLOOKUP($E686,[1]AllProteinsNorm!$A$1:$Q$3226,14,FALSE)</f>
        <v>555539.92601980397</v>
      </c>
      <c r="Z686" s="25">
        <f t="shared" ref="Z686:AN702" si="103">K686/AVERAGE($K686:$O686)</f>
        <v>1.1258116093810588</v>
      </c>
      <c r="AA686" s="1">
        <f t="shared" si="103"/>
        <v>1.0993050562985336</v>
      </c>
      <c r="AB686" s="1">
        <f t="shared" si="103"/>
        <v>0.9221935102384119</v>
      </c>
      <c r="AC686" s="1">
        <f t="shared" si="103"/>
        <v>1.0663814605643263</v>
      </c>
      <c r="AD686" s="1">
        <f t="shared" si="103"/>
        <v>0.78630836351766886</v>
      </c>
      <c r="AE686" s="1">
        <f t="shared" si="103"/>
        <v>0.81060664008726124</v>
      </c>
      <c r="AF686" s="1">
        <f t="shared" si="103"/>
        <v>1.0691357762889033</v>
      </c>
      <c r="AG686" s="1">
        <f t="shared" si="103"/>
        <v>0.99233733201453234</v>
      </c>
      <c r="AH686" s="1">
        <f t="shared" si="103"/>
        <v>1.062945413779528</v>
      </c>
      <c r="AI686" s="1">
        <f t="shared" si="103"/>
        <v>0.99337441259310677</v>
      </c>
      <c r="AJ686" s="1">
        <f t="shared" si="103"/>
        <v>0.71144428553101191</v>
      </c>
      <c r="AK686" s="1">
        <f t="shared" si="103"/>
        <v>0.91266501405914524</v>
      </c>
      <c r="AL686" s="1">
        <f t="shared" si="103"/>
        <v>1.009664800651596</v>
      </c>
      <c r="AM686" s="1">
        <f t="shared" si="103"/>
        <v>1.0883250127104176</v>
      </c>
      <c r="AN686" s="29">
        <f t="shared" si="103"/>
        <v>1.1851839310154595</v>
      </c>
      <c r="AO686" s="1">
        <f t="shared" si="99"/>
        <v>59959.735779072696</v>
      </c>
      <c r="AP686" s="1">
        <f t="shared" si="100"/>
        <v>43815.790597884567</v>
      </c>
      <c r="AQ686" s="29">
        <f t="shared" si="101"/>
        <v>75976.033285223966</v>
      </c>
    </row>
    <row r="687" spans="1:43" x14ac:dyDescent="0.2">
      <c r="A687" s="26"/>
      <c r="E687" s="25" t="s">
        <v>1352</v>
      </c>
      <c r="F687" s="26" t="s">
        <v>1353</v>
      </c>
      <c r="G687" s="1">
        <v>0.295263197255766</v>
      </c>
      <c r="H687" s="1">
        <v>1.02889511418947</v>
      </c>
      <c r="I687" s="1">
        <f>VLOOKUP(F687,'[1]SUSMB vs SHAM all proteins sum'!$B$2:$E$3214,2,FALSE)</f>
        <v>0.161085043148531</v>
      </c>
      <c r="J687" s="29">
        <f>VLOOKUP(F687,'[1]SUSMB vs SHAM all proteins sum'!$B$2:$E$3214,3,FALSE)</f>
        <v>1.0766076711760799</v>
      </c>
      <c r="K687" s="25">
        <f>VLOOKUP($E687,[1]AllProteinsNorm!$A$1:$Q$3226,4,FALSE)</f>
        <v>820268.58717769501</v>
      </c>
      <c r="L687" s="1">
        <f>VLOOKUP($E687,[1]AllProteinsNorm!$A$1:$Q$3226,5,FALSE)</f>
        <v>840343.96145153197</v>
      </c>
      <c r="M687" s="1">
        <f>VLOOKUP($E687,[1]AllProteinsNorm!$A$1:$Q$3226,10,FALSE)</f>
        <v>847211.747172234</v>
      </c>
      <c r="N687" s="1">
        <f>VLOOKUP($E687,[1]AllProteinsNorm!$A$1:$Q$3226,11,FALSE)</f>
        <v>789187.42096331099</v>
      </c>
      <c r="O687" s="1">
        <f>VLOOKUP($E687,[1]AllProteinsNorm!$A$1:$Q$3226,15,FALSE)</f>
        <v>778317.54775046697</v>
      </c>
      <c r="P687" s="1">
        <f>VLOOKUP($E687,[1]AllProteinsNorm!$A$1:$Q$3226,6,FALSE)</f>
        <v>802675.42381228798</v>
      </c>
      <c r="Q687" s="1">
        <f>VLOOKUP($E687,[1]AllProteinsNorm!$A$1:$Q$3226,8,FALSE)</f>
        <v>812198.29248434806</v>
      </c>
      <c r="R687" s="1">
        <f>VLOOKUP($E687,[1]AllProteinsNorm!$A$1:$Q$3226,13,FALSE)</f>
        <v>869662.80971861596</v>
      </c>
      <c r="S687" s="1">
        <f>VLOOKUP($E687,[1]AllProteinsNorm!$A$1:$Q$3226,16,FALSE)</f>
        <v>825236.35032648197</v>
      </c>
      <c r="T687" s="1">
        <f>VLOOKUP($E687,[1]AllProteinsNorm!$A$1:$Q$3226,17,FALSE)</f>
        <v>884028.665664503</v>
      </c>
      <c r="U687" s="1">
        <f>VLOOKUP($E687,[1]AllProteinsNorm!$A$1:$Q$3226,3,FALSE)</f>
        <v>956408.34250876005</v>
      </c>
      <c r="V687" s="1">
        <f>VLOOKUP($E687,[1]AllProteinsNorm!$A$1:$Q$3226,7,FALSE)</f>
        <v>764272.49456145603</v>
      </c>
      <c r="W687" s="1">
        <f>VLOOKUP($E687,[1]AllProteinsNorm!$A$1:$Q$3226,9,FALSE)</f>
        <v>912389.38117263699</v>
      </c>
      <c r="X687" s="1">
        <f>VLOOKUP($E687,[1]AllProteinsNorm!$A$1:$Q$3226,12,FALSE)</f>
        <v>816326.87980123702</v>
      </c>
      <c r="Y687" s="29">
        <f>VLOOKUP($E687,[1]AllProteinsNorm!$A$1:$Q$3226,14,FALSE)</f>
        <v>953001.43411495304</v>
      </c>
      <c r="Z687" s="25">
        <f t="shared" si="103"/>
        <v>1.0063832072661569</v>
      </c>
      <c r="AA687" s="1">
        <f t="shared" si="103"/>
        <v>1.0310135781770886</v>
      </c>
      <c r="AB687" s="1">
        <f t="shared" si="103"/>
        <v>1.0394396282885501</v>
      </c>
      <c r="AC687" s="1">
        <f t="shared" si="103"/>
        <v>0.96824988821754132</v>
      </c>
      <c r="AD687" s="1">
        <f t="shared" si="103"/>
        <v>0.95491369805066284</v>
      </c>
      <c r="AE687" s="1">
        <f t="shared" si="103"/>
        <v>0.98479824783895875</v>
      </c>
      <c r="AF687" s="1">
        <f t="shared" si="103"/>
        <v>0.99648180523268604</v>
      </c>
      <c r="AG687" s="1">
        <f t="shared" si="103"/>
        <v>1.0669847186225607</v>
      </c>
      <c r="AH687" s="1">
        <f t="shared" si="103"/>
        <v>1.0124781296961585</v>
      </c>
      <c r="AI687" s="1">
        <f t="shared" si="103"/>
        <v>1.084610111582798</v>
      </c>
      <c r="AJ687" s="1">
        <f t="shared" si="103"/>
        <v>1.1734123557038831</v>
      </c>
      <c r="AK687" s="1">
        <f t="shared" si="103"/>
        <v>0.93768189630239163</v>
      </c>
      <c r="AL687" s="1">
        <f t="shared" si="103"/>
        <v>1.1194057239951209</v>
      </c>
      <c r="AM687" s="1">
        <f t="shared" si="103"/>
        <v>1.0015471472565043</v>
      </c>
      <c r="AN687" s="29">
        <f t="shared" si="103"/>
        <v>1.1692324377479628</v>
      </c>
      <c r="AO687" s="1">
        <f t="shared" si="99"/>
        <v>27274.680219331716</v>
      </c>
      <c r="AP687" s="1">
        <f t="shared" si="100"/>
        <v>32232.734244428782</v>
      </c>
      <c r="AQ687" s="29">
        <f t="shared" si="101"/>
        <v>77022.707509010535</v>
      </c>
    </row>
    <row r="688" spans="1:43" x14ac:dyDescent="0.2">
      <c r="A688" s="26"/>
      <c r="E688" s="25" t="s">
        <v>1354</v>
      </c>
      <c r="F688" s="26" t="s">
        <v>1355</v>
      </c>
      <c r="G688" s="1">
        <v>0.188819160447772</v>
      </c>
      <c r="H688" s="1">
        <v>0.89951585754258001</v>
      </c>
      <c r="I688" s="1">
        <f>VLOOKUP(F688,'[1]SUSMB vs SHAM all proteins sum'!$B$2:$E$3214,2,FALSE)</f>
        <v>0.45206323194187997</v>
      </c>
      <c r="J688" s="29">
        <f>VLOOKUP(F688,'[1]SUSMB vs SHAM all proteins sum'!$B$2:$E$3214,3,FALSE)</f>
        <v>0.93639928725731902</v>
      </c>
      <c r="K688" s="25">
        <f>VLOOKUP($E688,[1]AllProteinsNorm!$A$1:$Q$3226,4,FALSE)</f>
        <v>553816.18653098005</v>
      </c>
      <c r="L688" s="1">
        <f>VLOOKUP($E688,[1]AllProteinsNorm!$A$1:$Q$3226,5,FALSE)</f>
        <v>770514.12805470906</v>
      </c>
      <c r="M688" s="1">
        <f>VLOOKUP($E688,[1]AllProteinsNorm!$A$1:$Q$3226,10,FALSE)</f>
        <v>684110.17127772502</v>
      </c>
      <c r="N688" s="1">
        <f>VLOOKUP($E688,[1]AllProteinsNorm!$A$1:$Q$3226,11,FALSE)</f>
        <v>727962.02122460306</v>
      </c>
      <c r="O688" s="1">
        <f>VLOOKUP($E688,[1]AllProteinsNorm!$A$1:$Q$3226,15,FALSE)</f>
        <v>622544.55188409903</v>
      </c>
      <c r="P688" s="1">
        <f>VLOOKUP($E688,[1]AllProteinsNorm!$A$1:$Q$3226,6,FALSE)</f>
        <v>607061.58811636094</v>
      </c>
      <c r="Q688" s="1">
        <f>VLOOKUP($E688,[1]AllProteinsNorm!$A$1:$Q$3226,8,FALSE)</f>
        <v>581298.47945734102</v>
      </c>
      <c r="R688" s="1">
        <f>VLOOKUP($E688,[1]AllProteinsNorm!$A$1:$Q$3226,13,FALSE)</f>
        <v>529365.44596023404</v>
      </c>
      <c r="S688" s="1">
        <f>VLOOKUP($E688,[1]AllProteinsNorm!$A$1:$Q$3226,16,FALSE)</f>
        <v>699190.83241459704</v>
      </c>
      <c r="T688" s="1">
        <f>VLOOKUP($E688,[1]AllProteinsNorm!$A$1:$Q$3226,17,FALSE)</f>
        <v>596502.57345684001</v>
      </c>
      <c r="U688" s="1">
        <f>VLOOKUP($E688,[1]AllProteinsNorm!$A$1:$Q$3226,3,FALSE)</f>
        <v>675157.39716565597</v>
      </c>
      <c r="V688" s="1">
        <f>VLOOKUP($E688,[1]AllProteinsNorm!$A$1:$Q$3226,7,FALSE)</f>
        <v>566751.94150276098</v>
      </c>
      <c r="W688" s="1">
        <f>VLOOKUP($E688,[1]AllProteinsNorm!$A$1:$Q$3226,9,FALSE)</f>
        <v>707099.17725245701</v>
      </c>
      <c r="X688" s="1">
        <f>VLOOKUP($E688,[1]AllProteinsNorm!$A$1:$Q$3226,12,FALSE)</f>
        <v>521177.626482855</v>
      </c>
      <c r="Y688" s="29">
        <f>VLOOKUP($E688,[1]AllProteinsNorm!$A$1:$Q$3226,14,FALSE)</f>
        <v>675449.19356088503</v>
      </c>
      <c r="Z688" s="25">
        <f t="shared" si="103"/>
        <v>0.82438957329154128</v>
      </c>
      <c r="AA688" s="1">
        <f t="shared" si="103"/>
        <v>1.1469578331051411</v>
      </c>
      <c r="AB688" s="1">
        <f t="shared" si="103"/>
        <v>1.0183402108860151</v>
      </c>
      <c r="AC688" s="1">
        <f t="shared" si="103"/>
        <v>1.0836163959180849</v>
      </c>
      <c r="AD688" s="1">
        <f t="shared" si="103"/>
        <v>0.92669598679921761</v>
      </c>
      <c r="AE688" s="1">
        <f t="shared" si="103"/>
        <v>0.90364863967539</v>
      </c>
      <c r="AF688" s="1">
        <f t="shared" si="103"/>
        <v>0.86529866242551956</v>
      </c>
      <c r="AG688" s="1">
        <f t="shared" si="103"/>
        <v>0.78799313693593476</v>
      </c>
      <c r="AH688" s="1">
        <f t="shared" si="103"/>
        <v>1.0407887057150567</v>
      </c>
      <c r="AI688" s="1">
        <f t="shared" si="103"/>
        <v>0.88793089468843545</v>
      </c>
      <c r="AJ688" s="1">
        <f t="shared" si="103"/>
        <v>1.0050134540856137</v>
      </c>
      <c r="AK688" s="1">
        <f t="shared" si="103"/>
        <v>0.84364524291757492</v>
      </c>
      <c r="AL688" s="1">
        <f t="shared" si="103"/>
        <v>1.0525607650821966</v>
      </c>
      <c r="AM688" s="1">
        <f t="shared" si="103"/>
        <v>0.77580506231965218</v>
      </c>
      <c r="AN688" s="29">
        <f t="shared" si="103"/>
        <v>1.0054478110285872</v>
      </c>
      <c r="AO688" s="1">
        <f t="shared" si="99"/>
        <v>76676.555571779987</v>
      </c>
      <c r="AP688" s="1">
        <f t="shared" si="100"/>
        <v>55143.255017550677</v>
      </c>
      <c r="AQ688" s="29">
        <f t="shared" si="101"/>
        <v>71955.428801813774</v>
      </c>
    </row>
    <row r="689" spans="1:43" x14ac:dyDescent="0.2">
      <c r="A689" s="26"/>
      <c r="E689" s="25" t="s">
        <v>1356</v>
      </c>
      <c r="F689" s="26" t="s">
        <v>1357</v>
      </c>
      <c r="G689" s="1">
        <v>0.52857508732178904</v>
      </c>
      <c r="H689" s="1">
        <v>0.91971867384886696</v>
      </c>
      <c r="I689" s="1">
        <f>VLOOKUP(F689,'[1]SUSMB vs SHAM all proteins sum'!$B$2:$E$3214,2,FALSE)</f>
        <v>0.60165771412619995</v>
      </c>
      <c r="J689" s="29">
        <f>VLOOKUP(F689,'[1]SUSMB vs SHAM all proteins sum'!$B$2:$E$3214,3,FALSE)</f>
        <v>0.93577539112921904</v>
      </c>
      <c r="K689" s="25">
        <f>VLOOKUP($E689,[1]AllProteinsNorm!$A$1:$Q$3226,4,FALSE)</f>
        <v>94941.029122429507</v>
      </c>
      <c r="L689" s="1">
        <f>VLOOKUP($E689,[1]AllProteinsNorm!$A$1:$Q$3226,5,FALSE)</f>
        <v>71296.405550196694</v>
      </c>
      <c r="M689" s="1">
        <f>VLOOKUP($E689,[1]AllProteinsNorm!$A$1:$Q$3226,10,FALSE)</f>
        <v>107492.95104241</v>
      </c>
      <c r="N689" s="1">
        <f>VLOOKUP($E689,[1]AllProteinsNorm!$A$1:$Q$3226,11,FALSE)</f>
        <v>98563.745250196094</v>
      </c>
      <c r="O689" s="1">
        <f>VLOOKUP($E689,[1]AllProteinsNorm!$A$1:$Q$3226,15,FALSE)</f>
        <v>126541.98542257</v>
      </c>
      <c r="P689" s="1">
        <f>VLOOKUP($E689,[1]AllProteinsNorm!$A$1:$Q$3226,6,FALSE)</f>
        <v>72839.382334927897</v>
      </c>
      <c r="Q689" s="1">
        <f>VLOOKUP($E689,[1]AllProteinsNorm!$A$1:$Q$3226,8,FALSE)</f>
        <v>116547.169077685</v>
      </c>
      <c r="R689" s="1">
        <f>VLOOKUP($E689,[1]AllProteinsNorm!$A$1:$Q$3226,13,FALSE)</f>
        <v>76955.1970586198</v>
      </c>
      <c r="S689" s="1">
        <f>VLOOKUP($E689,[1]AllProteinsNorm!$A$1:$Q$3226,16,FALSE)</f>
        <v>91799.2296631059</v>
      </c>
      <c r="T689" s="1">
        <f>VLOOKUP($E689,[1]AllProteinsNorm!$A$1:$Q$3226,17,FALSE)</f>
        <v>99582.596350540902</v>
      </c>
      <c r="U689" s="1">
        <f>VLOOKUP($E689,[1]AllProteinsNorm!$A$1:$Q$3226,3,FALSE)</f>
        <v>94334.231052009694</v>
      </c>
      <c r="V689" s="1">
        <f>VLOOKUP($E689,[1]AllProteinsNorm!$A$1:$Q$3226,7,FALSE)</f>
        <v>72482.433498406201</v>
      </c>
      <c r="W689" s="1">
        <f>VLOOKUP($E689,[1]AllProteinsNorm!$A$1:$Q$3226,9,FALSE)</f>
        <v>90190.147260514597</v>
      </c>
      <c r="X689" s="1">
        <f>VLOOKUP($E689,[1]AllProteinsNorm!$A$1:$Q$3226,12,FALSE)</f>
        <v>89209.233121819401</v>
      </c>
      <c r="Y689" s="29">
        <f>VLOOKUP($E689,[1]AllProteinsNorm!$A$1:$Q$3226,14,FALSE)</f>
        <v>118369.691649769</v>
      </c>
      <c r="Z689" s="25">
        <f t="shared" si="103"/>
        <v>0.9516254537654707</v>
      </c>
      <c r="AA689" s="1">
        <f t="shared" si="103"/>
        <v>0.71462754207205248</v>
      </c>
      <c r="AB689" s="1">
        <f t="shared" si="103"/>
        <v>1.07743753420255</v>
      </c>
      <c r="AC689" s="1">
        <f t="shared" si="103"/>
        <v>0.98793714019667367</v>
      </c>
      <c r="AD689" s="1">
        <f t="shared" si="103"/>
        <v>1.2683723297632528</v>
      </c>
      <c r="AE689" s="1">
        <f t="shared" si="103"/>
        <v>0.73009331062851035</v>
      </c>
      <c r="AF689" s="1">
        <f t="shared" si="103"/>
        <v>1.1681909674226512</v>
      </c>
      <c r="AG689" s="1">
        <f t="shared" si="103"/>
        <v>0.77134748798735464</v>
      </c>
      <c r="AH689" s="1">
        <f t="shared" si="103"/>
        <v>0.92013415475855265</v>
      </c>
      <c r="AI689" s="1">
        <f t="shared" si="103"/>
        <v>0.99814942301735798</v>
      </c>
      <c r="AJ689" s="1">
        <f t="shared" si="103"/>
        <v>0.94554331525860202</v>
      </c>
      <c r="AK689" s="1">
        <f t="shared" si="103"/>
        <v>0.72651549393886827</v>
      </c>
      <c r="AL689" s="1">
        <f t="shared" si="103"/>
        <v>0.90400578764829742</v>
      </c>
      <c r="AM689" s="1">
        <f t="shared" si="103"/>
        <v>0.89417375958867895</v>
      </c>
      <c r="AN689" s="29">
        <f t="shared" si="103"/>
        <v>1.1864587162103828</v>
      </c>
      <c r="AO689" s="1">
        <f t="shared" si="99"/>
        <v>17954.958807352003</v>
      </c>
      <c r="AP689" s="1">
        <f t="shared" si="100"/>
        <v>15827.435219256027</v>
      </c>
      <c r="AQ689" s="29">
        <f t="shared" si="101"/>
        <v>14755.357163812234</v>
      </c>
    </row>
    <row r="690" spans="1:43" x14ac:dyDescent="0.2">
      <c r="A690" s="26"/>
      <c r="E690" s="25" t="s">
        <v>1358</v>
      </c>
      <c r="F690" s="26" t="s">
        <v>1359</v>
      </c>
      <c r="G690" s="1">
        <v>0.89670972632346402</v>
      </c>
      <c r="H690" s="1">
        <v>0.98689131768459004</v>
      </c>
      <c r="I690" s="1">
        <f>VLOOKUP(F690,'[1]SUSMB vs SHAM all proteins sum'!$B$2:$E$3214,2,FALSE)</f>
        <v>0.62186474016321103</v>
      </c>
      <c r="J690" s="29">
        <f>VLOOKUP(F690,'[1]SUSMB vs SHAM all proteins sum'!$B$2:$E$3214,3,FALSE)</f>
        <v>0.91600250175476505</v>
      </c>
      <c r="K690" s="25">
        <f>VLOOKUP($E690,[1]AllProteinsNorm!$A$1:$Q$3226,4,FALSE)</f>
        <v>8400949.9467597995</v>
      </c>
      <c r="L690" s="1">
        <f>VLOOKUP($E690,[1]AllProteinsNorm!$A$1:$Q$3226,5,FALSE)</f>
        <v>9631736.3481911197</v>
      </c>
      <c r="M690" s="1">
        <f>VLOOKUP($E690,[1]AllProteinsNorm!$A$1:$Q$3226,10,FALSE)</f>
        <v>6838612.2264290303</v>
      </c>
      <c r="N690" s="1">
        <f>VLOOKUP($E690,[1]AllProteinsNorm!$A$1:$Q$3226,11,FALSE)</f>
        <v>7195205.7228793399</v>
      </c>
      <c r="O690" s="1">
        <f>VLOOKUP($E690,[1]AllProteinsNorm!$A$1:$Q$3226,15,FALSE)</f>
        <v>6144475.48654922</v>
      </c>
      <c r="P690" s="1">
        <f>VLOOKUP($E690,[1]AllProteinsNorm!$A$1:$Q$3226,6,FALSE)</f>
        <v>7399271.5202596197</v>
      </c>
      <c r="Q690" s="1">
        <f>VLOOKUP($E690,[1]AllProteinsNorm!$A$1:$Q$3226,8,FALSE)</f>
        <v>8588039.7839294504</v>
      </c>
      <c r="R690" s="1">
        <f>VLOOKUP($E690,[1]AllProteinsNorm!$A$1:$Q$3226,13,FALSE)</f>
        <v>6493319.7212365204</v>
      </c>
      <c r="S690" s="1">
        <f>VLOOKUP($E690,[1]AllProteinsNorm!$A$1:$Q$3226,16,FALSE)</f>
        <v>8412790.5463737305</v>
      </c>
      <c r="T690" s="1">
        <f>VLOOKUP($E690,[1]AllProteinsNorm!$A$1:$Q$3226,17,FALSE)</f>
        <v>6597596.6127372198</v>
      </c>
      <c r="U690" s="1">
        <f>VLOOKUP($E690,[1]AllProteinsNorm!$A$1:$Q$3226,3,FALSE)</f>
        <v>9900821.3212129995</v>
      </c>
      <c r="V690" s="1">
        <f>VLOOKUP($E690,[1]AllProteinsNorm!$A$1:$Q$3226,7,FALSE)</f>
        <v>7878347.1223544404</v>
      </c>
      <c r="W690" s="1">
        <f>VLOOKUP($E690,[1]AllProteinsNorm!$A$1:$Q$3226,9,FALSE)</f>
        <v>7187733.1753944699</v>
      </c>
      <c r="X690" s="1">
        <f>VLOOKUP($E690,[1]AllProteinsNorm!$A$1:$Q$3226,12,FALSE)</f>
        <v>3956284.7383218999</v>
      </c>
      <c r="Y690" s="29">
        <f>VLOOKUP($E690,[1]AllProteinsNorm!$A$1:$Q$3226,14,FALSE)</f>
        <v>7112568.6259814398</v>
      </c>
      <c r="Z690" s="25">
        <f t="shared" si="103"/>
        <v>1.0992848136770406</v>
      </c>
      <c r="AA690" s="1">
        <f t="shared" si="103"/>
        <v>1.2603362195951895</v>
      </c>
      <c r="AB690" s="1">
        <f t="shared" si="103"/>
        <v>0.8948491081105725</v>
      </c>
      <c r="AC690" s="1">
        <f t="shared" si="103"/>
        <v>0.94151023783852839</v>
      </c>
      <c r="AD690" s="1">
        <f t="shared" si="103"/>
        <v>0.80401962077867006</v>
      </c>
      <c r="AE690" s="1">
        <f t="shared" si="103"/>
        <v>0.96821274570641047</v>
      </c>
      <c r="AF690" s="1">
        <f t="shared" si="103"/>
        <v>1.1237659757000604</v>
      </c>
      <c r="AG690" s="1">
        <f t="shared" si="103"/>
        <v>0.84966674068306192</v>
      </c>
      <c r="AH690" s="1">
        <f t="shared" si="103"/>
        <v>1.1008341850484822</v>
      </c>
      <c r="AI690" s="1">
        <f t="shared" si="103"/>
        <v>0.86331162655556726</v>
      </c>
      <c r="AJ690" s="1">
        <f t="shared" si="103"/>
        <v>1.2955466453573068</v>
      </c>
      <c r="AK690" s="1">
        <f t="shared" si="103"/>
        <v>1.0309009580304398</v>
      </c>
      <c r="AL690" s="1">
        <f t="shared" si="103"/>
        <v>0.94053243675393006</v>
      </c>
      <c r="AM690" s="1">
        <f t="shared" si="103"/>
        <v>0.51768951832607057</v>
      </c>
      <c r="AN690" s="29">
        <f t="shared" si="103"/>
        <v>0.93069697192908718</v>
      </c>
      <c r="AO690" s="1">
        <f t="shared" si="99"/>
        <v>1234722.015208472</v>
      </c>
      <c r="AP690" s="1">
        <f t="shared" si="100"/>
        <v>878052.88018274272</v>
      </c>
      <c r="AQ690" s="29">
        <f t="shared" si="101"/>
        <v>1912266.6321803401</v>
      </c>
    </row>
    <row r="691" spans="1:43" x14ac:dyDescent="0.2">
      <c r="A691" s="26"/>
      <c r="E691" s="25" t="s">
        <v>1360</v>
      </c>
      <c r="F691" s="26" t="s">
        <v>1361</v>
      </c>
      <c r="G691" s="1">
        <v>0.52982892439283902</v>
      </c>
      <c r="H691" s="1">
        <v>1.0569600084202999</v>
      </c>
      <c r="I691" s="1">
        <f>VLOOKUP(F691,'[1]SUSMB vs SHAM all proteins sum'!$B$2:$E$3214,2,FALSE)</f>
        <v>0.45579062687626498</v>
      </c>
      <c r="J691" s="29">
        <f>VLOOKUP(F691,'[1]SUSMB vs SHAM all proteins sum'!$B$2:$E$3214,3,FALSE)</f>
        <v>1.0998869967298599</v>
      </c>
      <c r="K691" s="25">
        <f>VLOOKUP($E691,[1]AllProteinsNorm!$A$1:$Q$3226,4,FALSE)</f>
        <v>164893.156894952</v>
      </c>
      <c r="L691" s="1">
        <f>VLOOKUP($E691,[1]AllProteinsNorm!$A$1:$Q$3226,5,FALSE)</f>
        <v>129931.24910730599</v>
      </c>
      <c r="M691" s="1">
        <f>VLOOKUP($E691,[1]AllProteinsNorm!$A$1:$Q$3226,10,FALSE)</f>
        <v>190081.81944330601</v>
      </c>
      <c r="N691" s="1">
        <f>VLOOKUP($E691,[1]AllProteinsNorm!$A$1:$Q$3226,11,FALSE)</f>
        <v>168628.45831460401</v>
      </c>
      <c r="O691" s="1">
        <f>VLOOKUP($E691,[1]AllProteinsNorm!$A$1:$Q$3226,15,FALSE)</f>
        <v>185040.885280574</v>
      </c>
      <c r="P691" s="1">
        <f>VLOOKUP($E691,[1]AllProteinsNorm!$A$1:$Q$3226,6,FALSE)</f>
        <v>169476.61474028</v>
      </c>
      <c r="Q691" s="1">
        <f>VLOOKUP($E691,[1]AllProteinsNorm!$A$1:$Q$3226,8,FALSE)</f>
        <v>154753.03795672901</v>
      </c>
      <c r="R691" s="1">
        <f>VLOOKUP($E691,[1]AllProteinsNorm!$A$1:$Q$3226,13,FALSE)</f>
        <v>183043.62808341501</v>
      </c>
      <c r="S691" s="1">
        <f>VLOOKUP($E691,[1]AllProteinsNorm!$A$1:$Q$3226,16,FALSE)</f>
        <v>209068.45214980401</v>
      </c>
      <c r="T691" s="1">
        <f>VLOOKUP($E691,[1]AllProteinsNorm!$A$1:$Q$3226,17,FALSE)</f>
        <v>167015.23460190601</v>
      </c>
      <c r="U691" s="1">
        <f>VLOOKUP($E691,[1]AllProteinsNorm!$A$1:$Q$3226,3,FALSE)</f>
        <v>236717.90871225399</v>
      </c>
      <c r="V691" s="1">
        <f>VLOOKUP($E691,[1]AllProteinsNorm!$A$1:$Q$3226,7,FALSE)</f>
        <v>170677.47611293901</v>
      </c>
      <c r="W691" s="1">
        <f>VLOOKUP($E691,[1]AllProteinsNorm!$A$1:$Q$3226,9,FALSE)</f>
        <v>155559.63173179101</v>
      </c>
      <c r="X691" s="1">
        <f>VLOOKUP($E691,[1]AllProteinsNorm!$A$1:$Q$3226,12,FALSE)</f>
        <v>227309.773422047</v>
      </c>
      <c r="Y691" s="29">
        <f>VLOOKUP($E691,[1]AllProteinsNorm!$A$1:$Q$3226,14,FALSE)</f>
        <v>143177.043129389</v>
      </c>
      <c r="Z691" s="25">
        <f t="shared" si="103"/>
        <v>0.98317410489060353</v>
      </c>
      <c r="AA691" s="1">
        <f t="shared" si="103"/>
        <v>0.77471401448015065</v>
      </c>
      <c r="AB691" s="1">
        <f t="shared" si="103"/>
        <v>1.1333613001672778</v>
      </c>
      <c r="AC691" s="1">
        <f t="shared" si="103"/>
        <v>1.0054458091803247</v>
      </c>
      <c r="AD691" s="1">
        <f t="shared" si="103"/>
        <v>1.1033047712816437</v>
      </c>
      <c r="AE691" s="1">
        <f t="shared" si="103"/>
        <v>1.0105029349599739</v>
      </c>
      <c r="AF691" s="1">
        <f t="shared" si="103"/>
        <v>0.9227137283152258</v>
      </c>
      <c r="AG691" s="1">
        <f t="shared" si="103"/>
        <v>1.091396141511737</v>
      </c>
      <c r="AH691" s="1">
        <f t="shared" si="103"/>
        <v>1.2465689430289524</v>
      </c>
      <c r="AI691" s="1">
        <f t="shared" si="103"/>
        <v>0.99582697593346903</v>
      </c>
      <c r="AJ691" s="1">
        <f t="shared" si="103"/>
        <v>1.411428602570898</v>
      </c>
      <c r="AK691" s="1">
        <f t="shared" si="103"/>
        <v>1.0176630611131403</v>
      </c>
      <c r="AL691" s="1">
        <f t="shared" si="103"/>
        <v>0.9275230371291272</v>
      </c>
      <c r="AM691" s="1">
        <f t="shared" si="103"/>
        <v>1.3553326725346277</v>
      </c>
      <c r="AN691" s="29">
        <f t="shared" si="103"/>
        <v>0.85369195344655202</v>
      </c>
      <c r="AO691" s="1">
        <f t="shared" si="99"/>
        <v>21151.217217094087</v>
      </c>
      <c r="AP691" s="1">
        <f t="shared" si="100"/>
        <v>18523.473424456279</v>
      </c>
      <c r="AQ691" s="29">
        <f t="shared" si="101"/>
        <v>38135.641583726072</v>
      </c>
    </row>
    <row r="692" spans="1:43" x14ac:dyDescent="0.2">
      <c r="A692" s="26"/>
      <c r="E692" s="25" t="s">
        <v>1362</v>
      </c>
      <c r="F692" s="26" t="s">
        <v>1363</v>
      </c>
      <c r="G692" s="1">
        <v>0.15423405618164901</v>
      </c>
      <c r="H692" s="1">
        <v>1.3509366897294499</v>
      </c>
      <c r="I692" s="1">
        <f>VLOOKUP(F692,'[1]SUSMB vs SHAM all proteins sum'!$B$2:$E$3214,2,FALSE)</f>
        <v>0.73290636344860904</v>
      </c>
      <c r="J692" s="29">
        <f>VLOOKUP(F692,'[1]SUSMB vs SHAM all proteins sum'!$B$2:$E$3214,3,FALSE)</f>
        <v>1.0972330089484701</v>
      </c>
      <c r="K692" s="25">
        <f>VLOOKUP($E692,[1]AllProteinsNorm!$A$1:$Q$3226,4,FALSE)</f>
        <v>222948.90441538699</v>
      </c>
      <c r="L692" s="1">
        <f>VLOOKUP($E692,[1]AllProteinsNorm!$A$1:$Q$3226,5,FALSE)</f>
        <v>185937.33047807799</v>
      </c>
      <c r="M692" s="1">
        <f>VLOOKUP($E692,[1]AllProteinsNorm!$A$1:$Q$3226,10,FALSE)</f>
        <v>228019.04591064199</v>
      </c>
      <c r="N692" s="1">
        <f>VLOOKUP($E692,[1]AllProteinsNorm!$A$1:$Q$3226,11,FALSE)</f>
        <v>160652.82241209</v>
      </c>
      <c r="O692" s="1">
        <f>VLOOKUP($E692,[1]AllProteinsNorm!$A$1:$Q$3226,15,FALSE)</f>
        <v>91126.919310615107</v>
      </c>
      <c r="P692" s="1">
        <f>VLOOKUP($E692,[1]AllProteinsNorm!$A$1:$Q$3226,6,FALSE)</f>
        <v>242249.70480260201</v>
      </c>
      <c r="Q692" s="1">
        <f>VLOOKUP($E692,[1]AllProteinsNorm!$A$1:$Q$3226,8,FALSE)</f>
        <v>311436.68688229501</v>
      </c>
      <c r="R692" s="1">
        <f>VLOOKUP($E692,[1]AllProteinsNorm!$A$1:$Q$3226,13,FALSE)</f>
        <v>213941.20973164</v>
      </c>
      <c r="S692" s="1">
        <f>VLOOKUP($E692,[1]AllProteinsNorm!$A$1:$Q$3226,16,FALSE)</f>
        <v>176964.98415334499</v>
      </c>
      <c r="T692" s="1">
        <f>VLOOKUP($E692,[1]AllProteinsNorm!$A$1:$Q$3226,17,FALSE)</f>
        <v>217990.854734636</v>
      </c>
      <c r="U692" s="1">
        <f>VLOOKUP($E692,[1]AllProteinsNorm!$A$1:$Q$3226,3,FALSE)</f>
        <v>171115.866767634</v>
      </c>
      <c r="V692" s="1">
        <f>VLOOKUP($E692,[1]AllProteinsNorm!$A$1:$Q$3226,7,FALSE)</f>
        <v>88035.152516639399</v>
      </c>
      <c r="W692" s="1">
        <f>VLOOKUP($E692,[1]AllProteinsNorm!$A$1:$Q$3226,9,FALSE)</f>
        <v>252572.058529865</v>
      </c>
      <c r="X692" s="1">
        <f>VLOOKUP($E692,[1]AllProteinsNorm!$A$1:$Q$3226,12,FALSE)</f>
        <v>214164.767378855</v>
      </c>
      <c r="Y692" s="29">
        <f>VLOOKUP($E692,[1]AllProteinsNorm!$A$1:$Q$3226,14,FALSE)</f>
        <v>270080.16863902402</v>
      </c>
      <c r="Z692" s="25">
        <f t="shared" si="103"/>
        <v>1.2543752778767041</v>
      </c>
      <c r="AA692" s="1">
        <f t="shared" si="103"/>
        <v>1.046137415196891</v>
      </c>
      <c r="AB692" s="1">
        <f t="shared" si="103"/>
        <v>1.2829013662361037</v>
      </c>
      <c r="AC692" s="1">
        <f t="shared" si="103"/>
        <v>0.9038794305056661</v>
      </c>
      <c r="AD692" s="1">
        <f t="shared" si="103"/>
        <v>0.51270651018463498</v>
      </c>
      <c r="AE692" s="1">
        <f t="shared" si="103"/>
        <v>1.3629671855716079</v>
      </c>
      <c r="AF692" s="1">
        <f t="shared" si="103"/>
        <v>1.7522332378055736</v>
      </c>
      <c r="AG692" s="1">
        <f t="shared" si="103"/>
        <v>1.2036953718615488</v>
      </c>
      <c r="AH692" s="1">
        <f t="shared" si="103"/>
        <v>0.99565638931427958</v>
      </c>
      <c r="AI692" s="1">
        <f t="shared" si="103"/>
        <v>1.2264798506157961</v>
      </c>
      <c r="AJ692" s="1">
        <f t="shared" si="103"/>
        <v>0.96274755639010079</v>
      </c>
      <c r="AK692" s="1">
        <f t="shared" si="103"/>
        <v>0.49531133239045522</v>
      </c>
      <c r="AL692" s="1">
        <f t="shared" si="103"/>
        <v>1.4210437451264955</v>
      </c>
      <c r="AM692" s="1">
        <f t="shared" si="103"/>
        <v>1.2049531721031876</v>
      </c>
      <c r="AN692" s="29">
        <f t="shared" si="103"/>
        <v>1.5195494567417196</v>
      </c>
      <c r="AO692" s="1">
        <f t="shared" si="99"/>
        <v>49865.461118198007</v>
      </c>
      <c r="AP692" s="1">
        <f t="shared" si="100"/>
        <v>44643.337386174549</v>
      </c>
      <c r="AQ692" s="29">
        <f t="shared" si="101"/>
        <v>65181.072178208604</v>
      </c>
    </row>
    <row r="693" spans="1:43" x14ac:dyDescent="0.2">
      <c r="A693" s="26"/>
      <c r="E693" s="25" t="s">
        <v>1364</v>
      </c>
      <c r="F693" s="26" t="s">
        <v>1365</v>
      </c>
      <c r="G693" s="43">
        <v>4.18235761325755E-2</v>
      </c>
      <c r="H693" s="1">
        <v>0.81388176278107704</v>
      </c>
      <c r="I693" s="1">
        <f>VLOOKUP(F693,'[1]SUSMB vs SHAM all proteins sum'!$B$2:$E$3214,2,FALSE)</f>
        <v>0.322999459696932</v>
      </c>
      <c r="J693" s="29">
        <f>VLOOKUP(F693,'[1]SUSMB vs SHAM all proteins sum'!$B$2:$E$3214,3,FALSE)</f>
        <v>0.49928385344255199</v>
      </c>
      <c r="K693" s="25">
        <f>VLOOKUP($E693,[1]AllProteinsNorm!$A$1:$Q$3226,4,FALSE)</f>
        <v>313858.75451136898</v>
      </c>
      <c r="L693" s="1">
        <f>VLOOKUP($E693,[1]AllProteinsNorm!$A$1:$Q$3226,5,FALSE)</f>
        <v>351165.09149509302</v>
      </c>
      <c r="M693" s="1">
        <f>VLOOKUP($E693,[1]AllProteinsNorm!$A$1:$Q$3226,10,FALSE)</f>
        <v>342707.84443573299</v>
      </c>
      <c r="N693" s="1">
        <f>VLOOKUP($E693,[1]AllProteinsNorm!$A$1:$Q$3226,11,FALSE)</f>
        <v>334589.87081149302</v>
      </c>
      <c r="O693" s="1">
        <f>VLOOKUP($E693,[1]AllProteinsNorm!$A$1:$Q$3226,15,FALSE)</f>
        <v>325048.71309238602</v>
      </c>
      <c r="P693" s="1">
        <f>VLOOKUP($E693,[1]AllProteinsNorm!$A$1:$Q$3226,6,FALSE)</f>
        <v>365258.38787467801</v>
      </c>
      <c r="Q693" s="1">
        <f>VLOOKUP($E693,[1]AllProteinsNorm!$A$1:$Q$3226,8,FALSE)</f>
        <v>261280.10764592999</v>
      </c>
      <c r="R693" s="1">
        <f>VLOOKUP($E693,[1]AllProteinsNorm!$A$1:$Q$3226,13,FALSE)</f>
        <v>243216.97671659701</v>
      </c>
      <c r="S693" s="1">
        <f>VLOOKUP($E693,[1]AllProteinsNorm!$A$1:$Q$3226,16,FALSE)</f>
        <v>280274.10931576602</v>
      </c>
      <c r="T693" s="1">
        <f>VLOOKUP($E693,[1]AllProteinsNorm!$A$1:$Q$3226,17,FALSE)</f>
        <v>225503.893067278</v>
      </c>
      <c r="U693" s="1">
        <f>VLOOKUP($E693,[1]AllProteinsNorm!$A$1:$Q$3226,3,FALSE)</f>
        <v>12000.203204232101</v>
      </c>
      <c r="V693" s="1">
        <f>VLOOKUP($E693,[1]AllProteinsNorm!$A$1:$Q$3226,7,FALSE)</f>
        <v>288336.094758728</v>
      </c>
      <c r="W693" s="1">
        <f>VLOOKUP($E693,[1]AllProteinsNorm!$A$1:$Q$3226,9,FALSE)</f>
        <v>362730.57474198402</v>
      </c>
      <c r="X693" s="1">
        <f>VLOOKUP($E693,[1]AllProteinsNorm!$A$1:$Q$3226,12,FALSE)</f>
        <v>286783.78149234701</v>
      </c>
      <c r="Y693" s="29">
        <f>VLOOKUP($E693,[1]AllProteinsNorm!$A$1:$Q$3226,14,FALSE)</f>
        <v>354113.198179556</v>
      </c>
      <c r="Z693" s="25">
        <f t="shared" si="103"/>
        <v>0.941178931099936</v>
      </c>
      <c r="AA693" s="1">
        <f t="shared" si="103"/>
        <v>1.0530507137438818</v>
      </c>
      <c r="AB693" s="1">
        <f t="shared" si="103"/>
        <v>1.0276896790970429</v>
      </c>
      <c r="AC693" s="1">
        <f t="shared" si="103"/>
        <v>1.0033460352491765</v>
      </c>
      <c r="AD693" s="1">
        <f t="shared" si="103"/>
        <v>0.97473464080996319</v>
      </c>
      <c r="AE693" s="1">
        <f t="shared" si="103"/>
        <v>1.0953127613418943</v>
      </c>
      <c r="AF693" s="1">
        <f t="shared" si="103"/>
        <v>0.78350955293478974</v>
      </c>
      <c r="AG693" s="1">
        <f t="shared" si="103"/>
        <v>0.72934302733681722</v>
      </c>
      <c r="AH693" s="1">
        <f t="shared" si="103"/>
        <v>0.84046751230972605</v>
      </c>
      <c r="AI693" s="1">
        <f t="shared" si="103"/>
        <v>0.67622620043324932</v>
      </c>
      <c r="AJ693" s="1">
        <f t="shared" si="103"/>
        <v>3.5985417842891741E-2</v>
      </c>
      <c r="AK693" s="1">
        <f t="shared" si="103"/>
        <v>0.86464326249252155</v>
      </c>
      <c r="AL693" s="1">
        <f t="shared" si="103"/>
        <v>1.0877325220525578</v>
      </c>
      <c r="AM693" s="1">
        <f t="shared" si="103"/>
        <v>0.85998828785891834</v>
      </c>
      <c r="AN693" s="29">
        <f t="shared" si="103"/>
        <v>1.0618913016139613</v>
      </c>
      <c r="AO693" s="1">
        <f t="shared" si="99"/>
        <v>13078.433270532287</v>
      </c>
      <c r="AP693" s="1">
        <f t="shared" si="100"/>
        <v>48626.323135751074</v>
      </c>
      <c r="AQ693" s="29">
        <f t="shared" si="101"/>
        <v>128399.32013933503</v>
      </c>
    </row>
    <row r="694" spans="1:43" x14ac:dyDescent="0.2">
      <c r="A694" s="26"/>
      <c r="E694" s="25" t="s">
        <v>1366</v>
      </c>
      <c r="F694" s="26" t="s">
        <v>1367</v>
      </c>
      <c r="G694" s="1">
        <v>7.7536258789988294E-2</v>
      </c>
      <c r="H694" s="1">
        <v>0.82544828691877004</v>
      </c>
      <c r="I694" s="1">
        <f>VLOOKUP(F694,'[1]SUSMB vs SHAM all proteins sum'!$B$2:$E$3214,2,FALSE)</f>
        <v>0.259971232504081</v>
      </c>
      <c r="J694" s="29">
        <f>VLOOKUP(F694,'[1]SUSMB vs SHAM all proteins sum'!$B$2:$E$3214,3,FALSE)</f>
        <v>0.88082434455980096</v>
      </c>
      <c r="K694" s="25">
        <f>VLOOKUP($E694,[1]AllProteinsNorm!$A$1:$Q$3226,4,FALSE)</f>
        <v>942999.25420763995</v>
      </c>
      <c r="L694" s="1">
        <f>VLOOKUP($E694,[1]AllProteinsNorm!$A$1:$Q$3226,5,FALSE)</f>
        <v>698424.96091217198</v>
      </c>
      <c r="M694" s="1">
        <f>VLOOKUP($E694,[1]AllProteinsNorm!$A$1:$Q$3226,10,FALSE)</f>
        <v>950502.87043854303</v>
      </c>
      <c r="N694" s="1">
        <f>VLOOKUP($E694,[1]AllProteinsNorm!$A$1:$Q$3226,11,FALSE)</f>
        <v>795228.26909419103</v>
      </c>
      <c r="O694" s="1">
        <f>VLOOKUP($E694,[1]AllProteinsNorm!$A$1:$Q$3226,15,FALSE)</f>
        <v>1074556.65007357</v>
      </c>
      <c r="P694" s="1">
        <f>VLOOKUP($E694,[1]AllProteinsNorm!$A$1:$Q$3226,6,FALSE)</f>
        <v>718461.92523033102</v>
      </c>
      <c r="Q694" s="1">
        <f>VLOOKUP($E694,[1]AllProteinsNorm!$A$1:$Q$3226,8,FALSE)</f>
        <v>817530.57153409405</v>
      </c>
      <c r="R694" s="1">
        <f>VLOOKUP($E694,[1]AllProteinsNorm!$A$1:$Q$3226,13,FALSE)</f>
        <v>841693.05355796195</v>
      </c>
      <c r="S694" s="1">
        <f>VLOOKUP($E694,[1]AllProteinsNorm!$A$1:$Q$3226,16,FALSE)</f>
        <v>633262.62643388903</v>
      </c>
      <c r="T694" s="1">
        <f>VLOOKUP($E694,[1]AllProteinsNorm!$A$1:$Q$3226,17,FALSE)</f>
        <v>654801.48059683305</v>
      </c>
      <c r="U694" s="1">
        <f>VLOOKUP($E694,[1]AllProteinsNorm!$A$1:$Q$3226,3,FALSE)</f>
        <v>605101.150630438</v>
      </c>
      <c r="V694" s="1">
        <f>VLOOKUP($E694,[1]AllProteinsNorm!$A$1:$Q$3226,7,FALSE)</f>
        <v>833736.31506247504</v>
      </c>
      <c r="W694" s="1">
        <f>VLOOKUP($E694,[1]AllProteinsNorm!$A$1:$Q$3226,9,FALSE)</f>
        <v>783038.43401934195</v>
      </c>
      <c r="X694" s="1">
        <f>VLOOKUP($E694,[1]AllProteinsNorm!$A$1:$Q$3226,12,FALSE)</f>
        <v>941731.085902486</v>
      </c>
      <c r="Y694" s="29">
        <f>VLOOKUP($E694,[1]AllProteinsNorm!$A$1:$Q$3226,14,FALSE)</f>
        <v>762404.62874474295</v>
      </c>
      <c r="Z694" s="25">
        <f t="shared" si="103"/>
        <v>1.0567684032595088</v>
      </c>
      <c r="AA694" s="1">
        <f t="shared" si="103"/>
        <v>0.78268718394683245</v>
      </c>
      <c r="AB694" s="1">
        <f t="shared" si="103"/>
        <v>1.0651773012598222</v>
      </c>
      <c r="AC694" s="1">
        <f t="shared" si="103"/>
        <v>0.89116943031266593</v>
      </c>
      <c r="AD694" s="1">
        <f t="shared" si="103"/>
        <v>1.2041976812211708</v>
      </c>
      <c r="AE694" s="1">
        <f t="shared" si="103"/>
        <v>0.80514152915886616</v>
      </c>
      <c r="AF694" s="1">
        <f t="shared" si="103"/>
        <v>0.91616241777608698</v>
      </c>
      <c r="AG694" s="1">
        <f t="shared" si="103"/>
        <v>0.94324000816994646</v>
      </c>
      <c r="AH694" s="1">
        <f t="shared" si="103"/>
        <v>0.70966327024592679</v>
      </c>
      <c r="AI694" s="1">
        <f t="shared" si="103"/>
        <v>0.73380070240215822</v>
      </c>
      <c r="AJ694" s="1">
        <f t="shared" si="103"/>
        <v>0.67810422321014685</v>
      </c>
      <c r="AK694" s="1">
        <f t="shared" si="103"/>
        <v>0.93432332048699129</v>
      </c>
      <c r="AL694" s="1">
        <f t="shared" si="103"/>
        <v>0.87750893960647858</v>
      </c>
      <c r="AM694" s="1">
        <f t="shared" si="103"/>
        <v>1.0553472354389384</v>
      </c>
      <c r="AN694" s="29">
        <f t="shared" si="103"/>
        <v>0.85438574692534808</v>
      </c>
      <c r="AO694" s="1">
        <f t="shared" si="99"/>
        <v>131290.45489577085</v>
      </c>
      <c r="AP694" s="1">
        <f t="shared" si="100"/>
        <v>83944.496852535318</v>
      </c>
      <c r="AQ694" s="29">
        <f t="shared" si="101"/>
        <v>109377.92425262998</v>
      </c>
    </row>
    <row r="695" spans="1:43" x14ac:dyDescent="0.2">
      <c r="A695" s="26"/>
      <c r="E695" s="25" t="s">
        <v>1368</v>
      </c>
      <c r="F695" s="26" t="s">
        <v>1369</v>
      </c>
      <c r="G695" s="1">
        <v>0.454684425466161</v>
      </c>
      <c r="H695" s="1">
        <v>0.93932784406799197</v>
      </c>
      <c r="I695" s="1">
        <f>VLOOKUP(F695,'[1]SUSMB vs SHAM all proteins sum'!$B$2:$E$3214,2,FALSE)</f>
        <v>0.83292957445715099</v>
      </c>
      <c r="J695" s="29">
        <f>VLOOKUP(F695,'[1]SUSMB vs SHAM all proteins sum'!$B$2:$E$3214,3,FALSE)</f>
        <v>0.98371355997916698</v>
      </c>
      <c r="K695" s="25">
        <f>VLOOKUP($E695,[1]AllProteinsNorm!$A$1:$Q$3226,4,FALSE)</f>
        <v>398790.46601674799</v>
      </c>
      <c r="L695" s="1">
        <f>VLOOKUP($E695,[1]AllProteinsNorm!$A$1:$Q$3226,5,FALSE)</f>
        <v>412089.69476184598</v>
      </c>
      <c r="M695" s="1">
        <f>VLOOKUP($E695,[1]AllProteinsNorm!$A$1:$Q$3226,10,FALSE)</f>
        <v>444619.32637355902</v>
      </c>
      <c r="N695" s="1">
        <f>VLOOKUP($E695,[1]AllProteinsNorm!$A$1:$Q$3226,11,FALSE)</f>
        <v>362621.42241016403</v>
      </c>
      <c r="O695" s="1">
        <f>VLOOKUP($E695,[1]AllProteinsNorm!$A$1:$Q$3226,15,FALSE)</f>
        <v>450636.25804863998</v>
      </c>
      <c r="P695" s="1">
        <f>VLOOKUP($E695,[1]AllProteinsNorm!$A$1:$Q$3226,6,FALSE)</f>
        <v>346338.88382116199</v>
      </c>
      <c r="Q695" s="1">
        <f>VLOOKUP($E695,[1]AllProteinsNorm!$A$1:$Q$3226,8,FALSE)</f>
        <v>364200.24127541698</v>
      </c>
      <c r="R695" s="1">
        <f>VLOOKUP($E695,[1]AllProteinsNorm!$A$1:$Q$3226,13,FALSE)</f>
        <v>502703.914113443</v>
      </c>
      <c r="S695" s="1">
        <f>VLOOKUP($E695,[1]AllProteinsNorm!$A$1:$Q$3226,16,FALSE)</f>
        <v>348649.91020809498</v>
      </c>
      <c r="T695" s="1">
        <f>VLOOKUP($E695,[1]AllProteinsNorm!$A$1:$Q$3226,17,FALSE)</f>
        <v>394954.54931234499</v>
      </c>
      <c r="U695" s="1">
        <f>VLOOKUP($E695,[1]AllProteinsNorm!$A$1:$Q$3226,3,FALSE)</f>
        <v>376565.87532654998</v>
      </c>
      <c r="V695" s="1">
        <f>VLOOKUP($E695,[1]AllProteinsNorm!$A$1:$Q$3226,7,FALSE)</f>
        <v>331707.16782983899</v>
      </c>
      <c r="W695" s="1">
        <f>VLOOKUP($E695,[1]AllProteinsNorm!$A$1:$Q$3226,9,FALSE)</f>
        <v>424965.69482257601</v>
      </c>
      <c r="X695" s="1">
        <f>VLOOKUP($E695,[1]AllProteinsNorm!$A$1:$Q$3226,12,FALSE)</f>
        <v>484105.03529358498</v>
      </c>
      <c r="Y695" s="29">
        <f>VLOOKUP($E695,[1]AllProteinsNorm!$A$1:$Q$3226,14,FALSE)</f>
        <v>428014.46414097899</v>
      </c>
      <c r="Z695" s="25">
        <f t="shared" si="103"/>
        <v>0.96384068720177385</v>
      </c>
      <c r="AA695" s="1">
        <f t="shared" si="103"/>
        <v>0.99598372688113901</v>
      </c>
      <c r="AB695" s="1">
        <f t="shared" si="103"/>
        <v>1.0746049206128299</v>
      </c>
      <c r="AC695" s="1">
        <f t="shared" si="103"/>
        <v>0.87642336202495597</v>
      </c>
      <c r="AD695" s="1">
        <f t="shared" si="103"/>
        <v>1.0891473032793018</v>
      </c>
      <c r="AE695" s="1">
        <f t="shared" si="103"/>
        <v>0.83706993078632141</v>
      </c>
      <c r="AF695" s="1">
        <f t="shared" si="103"/>
        <v>0.88023922521559861</v>
      </c>
      <c r="AG695" s="1">
        <f t="shared" si="103"/>
        <v>1.2149901447688416</v>
      </c>
      <c r="AH695" s="1">
        <f t="shared" si="103"/>
        <v>0.84265547369854688</v>
      </c>
      <c r="AI695" s="1">
        <f t="shared" si="103"/>
        <v>0.95456962154830038</v>
      </c>
      <c r="AJ695" s="1">
        <f t="shared" si="103"/>
        <v>0.91012585049171324</v>
      </c>
      <c r="AK695" s="1">
        <f t="shared" si="103"/>
        <v>0.80170638928323623</v>
      </c>
      <c r="AL695" s="1">
        <f t="shared" si="103"/>
        <v>1.0271038608976402</v>
      </c>
      <c r="AM695" s="1">
        <f t="shared" si="103"/>
        <v>1.1700383275351727</v>
      </c>
      <c r="AN695" s="29">
        <f t="shared" si="103"/>
        <v>1.0344724621190289</v>
      </c>
      <c r="AO695" s="1">
        <f t="shared" si="99"/>
        <v>32106.656786881518</v>
      </c>
      <c r="AP695" s="1">
        <f t="shared" si="100"/>
        <v>58307.962937549957</v>
      </c>
      <c r="AQ695" s="29">
        <f t="shared" si="101"/>
        <v>51542.891392694699</v>
      </c>
    </row>
    <row r="696" spans="1:43" x14ac:dyDescent="0.2">
      <c r="A696" s="26"/>
      <c r="E696" s="25" t="s">
        <v>1370</v>
      </c>
      <c r="F696" s="26" t="s">
        <v>1371</v>
      </c>
      <c r="G696" s="1">
        <v>0.136416335608114</v>
      </c>
      <c r="H696" s="1">
        <v>1.1144020653133799</v>
      </c>
      <c r="I696" s="1">
        <f>VLOOKUP(F696,'[1]SUSMB vs SHAM all proteins sum'!$B$2:$E$3214,2,FALSE)</f>
        <v>1.8131329962950499E-2</v>
      </c>
      <c r="J696" s="29">
        <f>VLOOKUP(F696,'[1]SUSMB vs SHAM all proteins sum'!$B$2:$E$3214,3,FALSE)</f>
        <v>1.1707335192097701</v>
      </c>
      <c r="K696" s="25">
        <f>VLOOKUP($E696,[1]AllProteinsNorm!$A$1:$Q$3226,4,FALSE)</f>
        <v>526238.26622252399</v>
      </c>
      <c r="L696" s="1">
        <f>VLOOKUP($E696,[1]AllProteinsNorm!$A$1:$Q$3226,5,FALSE)</f>
        <v>500868.23877887899</v>
      </c>
      <c r="M696" s="1">
        <f>VLOOKUP($E696,[1]AllProteinsNorm!$A$1:$Q$3226,10,FALSE)</f>
        <v>493216.69359043002</v>
      </c>
      <c r="N696" s="1">
        <f>VLOOKUP($E696,[1]AllProteinsNorm!$A$1:$Q$3226,11,FALSE)</f>
        <v>585944.22431883996</v>
      </c>
      <c r="O696" s="1">
        <f>VLOOKUP($E696,[1]AllProteinsNorm!$A$1:$Q$3226,15,FALSE)</f>
        <v>563265.50569314999</v>
      </c>
      <c r="P696" s="1">
        <f>VLOOKUP($E696,[1]AllProteinsNorm!$A$1:$Q$3226,6,FALSE)</f>
        <v>522893.69602079398</v>
      </c>
      <c r="Q696" s="1">
        <f>VLOOKUP($E696,[1]AllProteinsNorm!$A$1:$Q$3226,8,FALSE)</f>
        <v>671764.63371232396</v>
      </c>
      <c r="R696" s="1">
        <f>VLOOKUP($E696,[1]AllProteinsNorm!$A$1:$Q$3226,13,FALSE)</f>
        <v>647496.22025485802</v>
      </c>
      <c r="S696" s="1">
        <f>VLOOKUP($E696,[1]AllProteinsNorm!$A$1:$Q$3226,16,FALSE)</f>
        <v>513763.33557358501</v>
      </c>
      <c r="T696" s="1">
        <f>VLOOKUP($E696,[1]AllProteinsNorm!$A$1:$Q$3226,17,FALSE)</f>
        <v>631090.69009197305</v>
      </c>
      <c r="U696" s="1">
        <f>VLOOKUP($E696,[1]AllProteinsNorm!$A$1:$Q$3226,3,FALSE)</f>
        <v>642120.36316576798</v>
      </c>
      <c r="V696" s="1">
        <f>VLOOKUP($E696,[1]AllProteinsNorm!$A$1:$Q$3226,7,FALSE)</f>
        <v>585766.10830267402</v>
      </c>
      <c r="W696" s="1">
        <f>VLOOKUP($E696,[1]AllProteinsNorm!$A$1:$Q$3226,9,FALSE)</f>
        <v>619315.69523326505</v>
      </c>
      <c r="X696" s="1">
        <f>VLOOKUP($E696,[1]AllProteinsNorm!$A$1:$Q$3226,12,FALSE)</f>
        <v>717879.95881096495</v>
      </c>
      <c r="Y696" s="29">
        <f>VLOOKUP($E696,[1]AllProteinsNorm!$A$1:$Q$3226,14,FALSE)</f>
        <v>564285.36229294399</v>
      </c>
      <c r="Z696" s="25">
        <f t="shared" si="103"/>
        <v>0.98563733862190772</v>
      </c>
      <c r="AA696" s="1">
        <f t="shared" si="103"/>
        <v>0.93811961150978407</v>
      </c>
      <c r="AB696" s="1">
        <f t="shared" si="103"/>
        <v>0.923788368192904</v>
      </c>
      <c r="AC696" s="1">
        <f t="shared" si="103"/>
        <v>1.0974658114168518</v>
      </c>
      <c r="AD696" s="1">
        <f t="shared" si="103"/>
        <v>1.0549888702585515</v>
      </c>
      <c r="AE696" s="1">
        <f t="shared" si="103"/>
        <v>0.97937300270401517</v>
      </c>
      <c r="AF696" s="1">
        <f t="shared" si="103"/>
        <v>1.2582063073926186</v>
      </c>
      <c r="AG696" s="1">
        <f t="shared" si="103"/>
        <v>1.2127518887611197</v>
      </c>
      <c r="AH696" s="1">
        <f t="shared" si="103"/>
        <v>0.96227195789318343</v>
      </c>
      <c r="AI696" s="1">
        <f t="shared" si="103"/>
        <v>1.1820245469345756</v>
      </c>
      <c r="AJ696" s="1">
        <f t="shared" si="103"/>
        <v>1.202682979268586</v>
      </c>
      <c r="AK696" s="1">
        <f t="shared" si="103"/>
        <v>1.0971322024655303</v>
      </c>
      <c r="AL696" s="1">
        <f t="shared" si="103"/>
        <v>1.1599701367182043</v>
      </c>
      <c r="AM696" s="1">
        <f t="shared" si="103"/>
        <v>1.3445797036607805</v>
      </c>
      <c r="AN696" s="29">
        <f t="shared" si="103"/>
        <v>1.0568990482317584</v>
      </c>
      <c r="AO696" s="1">
        <f t="shared" si="99"/>
        <v>35709.564060533128</v>
      </c>
      <c r="AP696" s="1">
        <f t="shared" si="100"/>
        <v>65910.657080891877</v>
      </c>
      <c r="AQ696" s="29">
        <f t="shared" si="101"/>
        <v>53242.568315222336</v>
      </c>
    </row>
    <row r="697" spans="1:43" x14ac:dyDescent="0.2">
      <c r="A697" s="26"/>
      <c r="E697" s="25" t="s">
        <v>1372</v>
      </c>
      <c r="F697" s="26" t="s">
        <v>1373</v>
      </c>
      <c r="G697" s="1">
        <v>0.48656482640298099</v>
      </c>
      <c r="H697" s="43">
        <v>1.63744468985293</v>
      </c>
      <c r="I697" s="1">
        <f>VLOOKUP(F697,'[1]SUSMB vs SHAM all proteins sum'!$B$2:$E$3214,2,FALSE)</f>
        <v>6.7402818272166598E-2</v>
      </c>
      <c r="J697" s="29">
        <f>VLOOKUP(F697,'[1]SUSMB vs SHAM all proteins sum'!$B$2:$E$3214,3,FALSE)</f>
        <v>2.65374001011129</v>
      </c>
      <c r="K697" s="25">
        <f>VLOOKUP($E697,[1]AllProteinsNorm!$A$1:$Q$3226,4,FALSE)</f>
        <v>8883.9411232464608</v>
      </c>
      <c r="L697" s="1">
        <f>VLOOKUP($E697,[1]AllProteinsNorm!$A$1:$Q$3226,5,FALSE)</f>
        <v>28724.553443521101</v>
      </c>
      <c r="M697" s="1">
        <f>VLOOKUP($E697,[1]AllProteinsNorm!$A$1:$Q$3226,10,FALSE)</f>
        <v>4288.2903215128899</v>
      </c>
      <c r="N697" s="1">
        <f>VLOOKUP($E697,[1]AllProteinsNorm!$A$1:$Q$3226,11,FALSE)</f>
        <v>4975.6040677926503</v>
      </c>
      <c r="O697" s="1">
        <f>VLOOKUP($E697,[1]AllProteinsNorm!$A$1:$Q$3226,15,FALSE)</f>
        <v>10116.481845681999</v>
      </c>
      <c r="P697" s="1">
        <f>VLOOKUP($E697,[1]AllProteinsNorm!$A$1:$Q$3226,6,FALSE)</f>
        <v>1985.6660569082301</v>
      </c>
      <c r="Q697" s="1">
        <f>VLOOKUP($E697,[1]AllProteinsNorm!$A$1:$Q$3226,8,FALSE)</f>
        <v>27733.507673462998</v>
      </c>
      <c r="R697" s="1">
        <f>VLOOKUP($E697,[1]AllProteinsNorm!$A$1:$Q$3226,13,FALSE)</f>
        <v>54103.068645664804</v>
      </c>
      <c r="S697" s="1">
        <f>VLOOKUP($E697,[1]AllProteinsNorm!$A$1:$Q$3226,16,FALSE)</f>
        <v>27476.709513643</v>
      </c>
      <c r="T697" s="1">
        <f>VLOOKUP($E697,[1]AllProteinsNorm!$A$1:$Q$3226,17,FALSE)</f>
        <v>7920.5259192232497</v>
      </c>
      <c r="U697" s="1">
        <f>VLOOKUP($E697,[1]AllProteinsNorm!$A$1:$Q$3226,3,FALSE)</f>
        <v>63202.280198358298</v>
      </c>
      <c r="V697" s="1">
        <f>VLOOKUP($E697,[1]AllProteinsNorm!$A$1:$Q$3226,7,FALSE)</f>
        <v>10434.2444561006</v>
      </c>
      <c r="W697" s="1">
        <f>VLOOKUP($E697,[1]AllProteinsNorm!$A$1:$Q$3226,9,FALSE)</f>
        <v>26516.5693707846</v>
      </c>
      <c r="X697" s="1">
        <f>VLOOKUP($E697,[1]AllProteinsNorm!$A$1:$Q$3226,12,FALSE)</f>
        <v>30120.521194426801</v>
      </c>
      <c r="Y697" s="29">
        <f>VLOOKUP($E697,[1]AllProteinsNorm!$A$1:$Q$3226,14,FALSE)</f>
        <v>13763.749095339601</v>
      </c>
      <c r="Z697" s="25">
        <f t="shared" si="103"/>
        <v>0.77944526696718297</v>
      </c>
      <c r="AA697" s="1">
        <f t="shared" si="103"/>
        <v>2.5201897352418206</v>
      </c>
      <c r="AB697" s="1">
        <f t="shared" si="103"/>
        <v>0.37623927805398999</v>
      </c>
      <c r="AC697" s="1">
        <f t="shared" si="103"/>
        <v>0.43654173155150633</v>
      </c>
      <c r="AD697" s="1">
        <f t="shared" si="103"/>
        <v>0.88758398818550022</v>
      </c>
      <c r="AE697" s="1">
        <f t="shared" si="103"/>
        <v>0.17421524843119693</v>
      </c>
      <c r="AF697" s="1">
        <f t="shared" si="103"/>
        <v>2.4332389186950589</v>
      </c>
      <c r="AG697" s="1">
        <f t="shared" si="103"/>
        <v>4.7468100248793297</v>
      </c>
      <c r="AH697" s="1">
        <f t="shared" si="103"/>
        <v>2.4107083652547816</v>
      </c>
      <c r="AI697" s="1">
        <f t="shared" si="103"/>
        <v>0.69491865760738314</v>
      </c>
      <c r="AJ697" s="1">
        <f t="shared" si="103"/>
        <v>5.5451423505316972</v>
      </c>
      <c r="AK697" s="1">
        <f t="shared" si="103"/>
        <v>0.91546334479917901</v>
      </c>
      <c r="AL697" s="1">
        <f t="shared" si="103"/>
        <v>2.3264690980653686</v>
      </c>
      <c r="AM697" s="1">
        <f t="shared" si="103"/>
        <v>2.6426669602917601</v>
      </c>
      <c r="AN697" s="29">
        <f t="shared" si="103"/>
        <v>1.2075821911982607</v>
      </c>
      <c r="AO697" s="1">
        <f t="shared" si="99"/>
        <v>8943.9071553120666</v>
      </c>
      <c r="AP697" s="1">
        <f t="shared" si="100"/>
        <v>18304.534264328307</v>
      </c>
      <c r="AQ697" s="29">
        <f t="shared" si="101"/>
        <v>18728.930846460458</v>
      </c>
    </row>
    <row r="698" spans="1:43" x14ac:dyDescent="0.2">
      <c r="A698" s="26"/>
      <c r="E698" s="25" t="s">
        <v>1374</v>
      </c>
      <c r="F698" s="26" t="s">
        <v>1375</v>
      </c>
      <c r="G698" s="1">
        <v>0.45128931059299399</v>
      </c>
      <c r="H698" s="1">
        <v>0.96270894377832095</v>
      </c>
      <c r="I698" s="1">
        <f>VLOOKUP(F698,'[1]SUSMB vs SHAM all proteins sum'!$B$2:$E$3214,2,FALSE)</f>
        <v>0.83396368271865096</v>
      </c>
      <c r="J698" s="29">
        <f>VLOOKUP(F698,'[1]SUSMB vs SHAM all proteins sum'!$B$2:$E$3214,3,FALSE)</f>
        <v>0.98679516162415903</v>
      </c>
      <c r="K698" s="25">
        <f>VLOOKUP($E698,[1]AllProteinsNorm!$A$1:$Q$3226,4,FALSE)</f>
        <v>213028.666589776</v>
      </c>
      <c r="L698" s="1">
        <f>VLOOKUP($E698,[1]AllProteinsNorm!$A$1:$Q$3226,5,FALSE)</f>
        <v>203846.51969941199</v>
      </c>
      <c r="M698" s="1">
        <f>VLOOKUP($E698,[1]AllProteinsNorm!$A$1:$Q$3226,10,FALSE)</f>
        <v>218469.538457722</v>
      </c>
      <c r="N698" s="1">
        <f>VLOOKUP($E698,[1]AllProteinsNorm!$A$1:$Q$3226,11,FALSE)</f>
        <v>182737.833836834</v>
      </c>
      <c r="O698" s="1">
        <f>VLOOKUP($E698,[1]AllProteinsNorm!$A$1:$Q$3226,15,FALSE)</f>
        <v>226599.21839250901</v>
      </c>
      <c r="P698" s="1">
        <f>VLOOKUP($E698,[1]AllProteinsNorm!$A$1:$Q$3226,6,FALSE)</f>
        <v>185963.03946510999</v>
      </c>
      <c r="Q698" s="1">
        <f>VLOOKUP($E698,[1]AllProteinsNorm!$A$1:$Q$3226,8,FALSE)</f>
        <v>212366.94152500501</v>
      </c>
      <c r="R698" s="1">
        <f>VLOOKUP($E698,[1]AllProteinsNorm!$A$1:$Q$3226,13,FALSE)</f>
        <v>201602.894490415</v>
      </c>
      <c r="S698" s="1">
        <f>VLOOKUP($E698,[1]AllProteinsNorm!$A$1:$Q$3226,16,FALSE)</f>
        <v>188553.810036482</v>
      </c>
      <c r="T698" s="1">
        <f>VLOOKUP($E698,[1]AllProteinsNorm!$A$1:$Q$3226,17,FALSE)</f>
        <v>216395.65182868499</v>
      </c>
      <c r="U698" s="1">
        <f>VLOOKUP($E698,[1]AllProteinsNorm!$A$1:$Q$3226,3,FALSE)</f>
        <v>183334.334466484</v>
      </c>
      <c r="V698" s="1">
        <f>VLOOKUP($E698,[1]AllProteinsNorm!$A$1:$Q$3226,7,FALSE)</f>
        <v>194799.55957746599</v>
      </c>
      <c r="W698" s="1">
        <f>VLOOKUP($E698,[1]AllProteinsNorm!$A$1:$Q$3226,9,FALSE)</f>
        <v>193187.920279221</v>
      </c>
      <c r="X698" s="1">
        <f>VLOOKUP($E698,[1]AllProteinsNorm!$A$1:$Q$3226,12,FALSE)</f>
        <v>236473.76138749899</v>
      </c>
      <c r="Y698" s="29">
        <f>VLOOKUP($E698,[1]AllProteinsNorm!$A$1:$Q$3226,14,FALSE)</f>
        <v>225299.10932935099</v>
      </c>
      <c r="Z698" s="25">
        <f t="shared" si="103"/>
        <v>1.0195864007811559</v>
      </c>
      <c r="AA698" s="1">
        <f t="shared" si="103"/>
        <v>0.97563930084733219</v>
      </c>
      <c r="AB698" s="1">
        <f t="shared" si="103"/>
        <v>1.0456272104700843</v>
      </c>
      <c r="AC698" s="1">
        <f t="shared" si="103"/>
        <v>0.87461003850260466</v>
      </c>
      <c r="AD698" s="1">
        <f t="shared" si="103"/>
        <v>1.0845370493988236</v>
      </c>
      <c r="AE698" s="1">
        <f t="shared" si="103"/>
        <v>0.89004634503803159</v>
      </c>
      <c r="AF698" s="1">
        <f t="shared" si="103"/>
        <v>1.0164192876977522</v>
      </c>
      <c r="AG698" s="1">
        <f t="shared" si="103"/>
        <v>0.9649009819714589</v>
      </c>
      <c r="AH698" s="1">
        <f t="shared" si="103"/>
        <v>0.90244615246489601</v>
      </c>
      <c r="AI698" s="1">
        <f t="shared" si="103"/>
        <v>1.0357012852996477</v>
      </c>
      <c r="AJ698" s="1">
        <f t="shared" si="103"/>
        <v>0.87746497788604316</v>
      </c>
      <c r="AK698" s="1">
        <f t="shared" si="103"/>
        <v>0.93233922458807317</v>
      </c>
      <c r="AL698" s="1">
        <f t="shared" si="103"/>
        <v>0.92462568284855051</v>
      </c>
      <c r="AM698" s="1">
        <f t="shared" si="103"/>
        <v>1.1317980585052092</v>
      </c>
      <c r="AN698" s="29">
        <f t="shared" si="103"/>
        <v>1.0783145369945146</v>
      </c>
      <c r="AO698" s="1">
        <f t="shared" si="99"/>
        <v>15045.758729507805</v>
      </c>
      <c r="AP698" s="1">
        <f t="shared" si="100"/>
        <v>12227.935185184126</v>
      </c>
      <c r="AQ698" s="29">
        <f t="shared" si="101"/>
        <v>20506.203868179146</v>
      </c>
    </row>
    <row r="699" spans="1:43" x14ac:dyDescent="0.2">
      <c r="A699" s="26"/>
      <c r="E699" s="25" t="s">
        <v>1376</v>
      </c>
      <c r="F699" s="26" t="s">
        <v>1377</v>
      </c>
      <c r="G699" s="1">
        <v>0.17464086619702399</v>
      </c>
      <c r="H699" s="43">
        <v>0.39391567458785698</v>
      </c>
      <c r="I699" s="1">
        <f>VLOOKUP(F699,'[1]SUSMB vs SHAM all proteins sum'!$B$2:$E$3214,2,FALSE)</f>
        <v>0.60714549338648505</v>
      </c>
      <c r="J699" s="29">
        <f>VLOOKUP(F699,'[1]SUSMB vs SHAM all proteins sum'!$B$2:$E$3214,3,FALSE)</f>
        <v>1.3272585247736299</v>
      </c>
      <c r="K699" s="25">
        <f>VLOOKUP($E699,[1]AllProteinsNorm!$A$1:$Q$3226,4,FALSE)</f>
        <v>61580.339088260298</v>
      </c>
      <c r="L699" s="1">
        <f>VLOOKUP($E699,[1]AllProteinsNorm!$A$1:$Q$3226,5,FALSE)</f>
        <v>18019.964051977899</v>
      </c>
      <c r="M699" s="1">
        <f>VLOOKUP($E699,[1]AllProteinsNorm!$A$1:$Q$3226,10,FALSE)</f>
        <v>15191.249085503599</v>
      </c>
      <c r="N699" s="1">
        <f>VLOOKUP($E699,[1]AllProteinsNorm!$A$1:$Q$3226,11,FALSE)</f>
        <v>70581.523526933204</v>
      </c>
      <c r="O699" s="1">
        <f>VLOOKUP($E699,[1]AllProteinsNorm!$A$1:$Q$3226,15,FALSE)</f>
        <v>17203.2807307697</v>
      </c>
      <c r="P699" s="1">
        <f>VLOOKUP($E699,[1]AllProteinsNorm!$A$1:$Q$3226,6,FALSE)</f>
        <v>10615.811278032699</v>
      </c>
      <c r="Q699" s="1">
        <f>VLOOKUP($E699,[1]AllProteinsNorm!$A$1:$Q$3226,8,FALSE)</f>
        <v>15381.2335758025</v>
      </c>
      <c r="R699" s="1">
        <f>VLOOKUP($E699,[1]AllProteinsNorm!$A$1:$Q$3226,13,FALSE)</f>
        <v>5546.5729956300202</v>
      </c>
      <c r="S699" s="1">
        <f>VLOOKUP($E699,[1]AllProteinsNorm!$A$1:$Q$3226,16,FALSE)</f>
        <v>3106.1299849575298</v>
      </c>
      <c r="T699" s="1">
        <f>VLOOKUP($E699,[1]AllProteinsNorm!$A$1:$Q$3226,17,FALSE)</f>
        <v>69011.1687959704</v>
      </c>
      <c r="U699" s="1">
        <f>VLOOKUP($E699,[1]AllProteinsNorm!$A$1:$Q$3226,3,FALSE)</f>
        <v>12309.2736515548</v>
      </c>
      <c r="V699" s="1">
        <f>VLOOKUP($E699,[1]AllProteinsNorm!$A$1:$Q$3226,7,FALSE)</f>
        <v>71175.352665290498</v>
      </c>
      <c r="W699" s="1">
        <f>VLOOKUP($E699,[1]AllProteinsNorm!$A$1:$Q$3226,9,FALSE)</f>
        <v>22732.887113495799</v>
      </c>
      <c r="X699" s="1">
        <f>VLOOKUP($E699,[1]AllProteinsNorm!$A$1:$Q$3226,12,FALSE)</f>
        <v>123319.87241105099</v>
      </c>
      <c r="Y699" s="29">
        <f>VLOOKUP($E699,[1]AllProteinsNorm!$A$1:$Q$3226,14,FALSE)</f>
        <v>34325.722453345697</v>
      </c>
      <c r="Z699" s="25">
        <f t="shared" si="103"/>
        <v>1.6864269907216642</v>
      </c>
      <c r="AA699" s="1">
        <f t="shared" si="103"/>
        <v>0.49349117265388837</v>
      </c>
      <c r="AB699" s="1">
        <f t="shared" si="103"/>
        <v>0.41602454387025406</v>
      </c>
      <c r="AC699" s="1">
        <f t="shared" si="103"/>
        <v>1.9329316480618137</v>
      </c>
      <c r="AD699" s="1">
        <f t="shared" si="103"/>
        <v>0.471125644692379</v>
      </c>
      <c r="AE699" s="1">
        <f t="shared" si="103"/>
        <v>0.29072250872185901</v>
      </c>
      <c r="AF699" s="1">
        <f t="shared" si="103"/>
        <v>0.42122742155820181</v>
      </c>
      <c r="AG699" s="1">
        <f t="shared" si="103"/>
        <v>0.15189735140028826</v>
      </c>
      <c r="AH699" s="1">
        <f t="shared" si="103"/>
        <v>8.5063861629837617E-2</v>
      </c>
      <c r="AI699" s="1">
        <f t="shared" si="103"/>
        <v>1.8899262238872658</v>
      </c>
      <c r="AJ699" s="1">
        <f t="shared" si="103"/>
        <v>0.33709933445492313</v>
      </c>
      <c r="AK699" s="1">
        <f t="shared" si="103"/>
        <v>1.9491941354340803</v>
      </c>
      <c r="AL699" s="1">
        <f t="shared" si="103"/>
        <v>0.62255835178628738</v>
      </c>
      <c r="AM699" s="1">
        <f t="shared" si="103"/>
        <v>3.3772136432745916</v>
      </c>
      <c r="AN699" s="29">
        <f t="shared" si="103"/>
        <v>0.9400374482897027</v>
      </c>
      <c r="AO699" s="1">
        <f t="shared" si="99"/>
        <v>24324.92736831183</v>
      </c>
      <c r="AP699" s="1">
        <f t="shared" si="100"/>
        <v>24507.609439269097</v>
      </c>
      <c r="AQ699" s="29">
        <f t="shared" si="101"/>
        <v>40485.877466104619</v>
      </c>
    </row>
    <row r="700" spans="1:43" x14ac:dyDescent="0.2">
      <c r="A700" s="26"/>
      <c r="E700" s="25" t="s">
        <v>1378</v>
      </c>
      <c r="F700" s="26" t="s">
        <v>1379</v>
      </c>
      <c r="G700" s="1">
        <v>0.54734873136947204</v>
      </c>
      <c r="H700" s="1">
        <v>0.88055254715458997</v>
      </c>
      <c r="I700" s="1">
        <f>VLOOKUP(F700,'[1]SUSMB vs SHAM all proteins sum'!$B$2:$E$3214,2,FALSE)</f>
        <v>0.39459164129848801</v>
      </c>
      <c r="J700" s="29">
        <f>VLOOKUP(F700,'[1]SUSMB vs SHAM all proteins sum'!$B$2:$E$3214,3,FALSE)</f>
        <v>0.79839824442340102</v>
      </c>
      <c r="K700" s="25">
        <f>VLOOKUP($E700,[1]AllProteinsNorm!$A$1:$Q$3226,4,FALSE)</f>
        <v>376783.17638879601</v>
      </c>
      <c r="L700" s="1">
        <f>VLOOKUP($E700,[1]AllProteinsNorm!$A$1:$Q$3226,5,FALSE)</f>
        <v>194452.524167845</v>
      </c>
      <c r="M700" s="1">
        <f>VLOOKUP($E700,[1]AllProteinsNorm!$A$1:$Q$3226,10,FALSE)</f>
        <v>409562.20823258598</v>
      </c>
      <c r="N700" s="1">
        <f>VLOOKUP($E700,[1]AllProteinsNorm!$A$1:$Q$3226,11,FALSE)</f>
        <v>249665.42635160999</v>
      </c>
      <c r="O700" s="1">
        <f>VLOOKUP($E700,[1]AllProteinsNorm!$A$1:$Q$3226,15,FALSE)</f>
        <v>503542.27718947298</v>
      </c>
      <c r="P700" s="1">
        <f>VLOOKUP($E700,[1]AllProteinsNorm!$A$1:$Q$3226,6,FALSE)</f>
        <v>328887.67655216198</v>
      </c>
      <c r="Q700" s="1">
        <f>VLOOKUP($E700,[1]AllProteinsNorm!$A$1:$Q$3226,8,FALSE)</f>
        <v>392405.37953860097</v>
      </c>
      <c r="R700" s="1">
        <f>VLOOKUP($E700,[1]AllProteinsNorm!$A$1:$Q$3226,13,FALSE)</f>
        <v>289932.32845386397</v>
      </c>
      <c r="S700" s="1">
        <f>VLOOKUP($E700,[1]AllProteinsNorm!$A$1:$Q$3226,16,FALSE)</f>
        <v>215802.03232050699</v>
      </c>
      <c r="T700" s="1">
        <f>VLOOKUP($E700,[1]AllProteinsNorm!$A$1:$Q$3226,17,FALSE)</f>
        <v>247320.98669538001</v>
      </c>
      <c r="U700" s="1">
        <f>VLOOKUP($E700,[1]AllProteinsNorm!$A$1:$Q$3226,3,FALSE)</f>
        <v>191228.71756154599</v>
      </c>
      <c r="V700" s="1">
        <f>VLOOKUP($E700,[1]AllProteinsNorm!$A$1:$Q$3226,7,FALSE)</f>
        <v>191302.350105702</v>
      </c>
      <c r="W700" s="1">
        <f>VLOOKUP($E700,[1]AllProteinsNorm!$A$1:$Q$3226,9,FALSE)</f>
        <v>229516.37361035301</v>
      </c>
      <c r="X700" s="1">
        <f>VLOOKUP($E700,[1]AllProteinsNorm!$A$1:$Q$3226,12,FALSE)</f>
        <v>503661.82156469801</v>
      </c>
      <c r="Y700" s="29">
        <f>VLOOKUP($E700,[1]AllProteinsNorm!$A$1:$Q$3226,14,FALSE)</f>
        <v>289395.01950516202</v>
      </c>
      <c r="Z700" s="25">
        <f t="shared" si="103"/>
        <v>1.0864531628661844</v>
      </c>
      <c r="AA700" s="1">
        <f t="shared" si="103"/>
        <v>0.56070327219564919</v>
      </c>
      <c r="AB700" s="1">
        <f t="shared" si="103"/>
        <v>1.1809714032072254</v>
      </c>
      <c r="AC700" s="1">
        <f t="shared" si="103"/>
        <v>0.71990951060443098</v>
      </c>
      <c r="AD700" s="1">
        <f t="shared" si="103"/>
        <v>1.4519626511265105</v>
      </c>
      <c r="AE700" s="1">
        <f t="shared" si="103"/>
        <v>0.94834663225274596</v>
      </c>
      <c r="AF700" s="1">
        <f t="shared" si="103"/>
        <v>1.1314997389519748</v>
      </c>
      <c r="AG700" s="1">
        <f t="shared" si="103"/>
        <v>0.83601900245359451</v>
      </c>
      <c r="AH700" s="1">
        <f t="shared" si="103"/>
        <v>0.62226451513756398</v>
      </c>
      <c r="AI700" s="1">
        <f t="shared" si="103"/>
        <v>0.7131493258635081</v>
      </c>
      <c r="AJ700" s="1">
        <f t="shared" si="103"/>
        <v>0.55140743548273741</v>
      </c>
      <c r="AK700" s="1">
        <f t="shared" si="103"/>
        <v>0.5516197547037146</v>
      </c>
      <c r="AL700" s="1">
        <f t="shared" si="103"/>
        <v>0.66180977725299472</v>
      </c>
      <c r="AM700" s="1">
        <f t="shared" si="103"/>
        <v>1.4523073569751392</v>
      </c>
      <c r="AN700" s="29">
        <f t="shared" si="103"/>
        <v>0.83446967370609448</v>
      </c>
      <c r="AO700" s="1">
        <f t="shared" si="99"/>
        <v>111401.17224797742</v>
      </c>
      <c r="AP700" s="1">
        <f t="shared" si="100"/>
        <v>61979.650464878439</v>
      </c>
      <c r="AQ700" s="29">
        <f t="shared" si="101"/>
        <v>116964.84625174645</v>
      </c>
    </row>
    <row r="701" spans="1:43" x14ac:dyDescent="0.2">
      <c r="A701" s="26"/>
      <c r="E701" s="25" t="s">
        <v>1380</v>
      </c>
      <c r="F701" s="26" t="s">
        <v>1381</v>
      </c>
      <c r="G701" s="1">
        <v>0.81850485333651402</v>
      </c>
      <c r="H701" s="1">
        <v>1.0192488722875399</v>
      </c>
      <c r="I701" s="1">
        <f>VLOOKUP(F701,'[1]SUSMB vs SHAM all proteins sum'!$B$2:$E$3214,2,FALSE)</f>
        <v>0.41970846254809102</v>
      </c>
      <c r="J701" s="29">
        <f>VLOOKUP(F701,'[1]SUSMB vs SHAM all proteins sum'!$B$2:$E$3214,3,FALSE)</f>
        <v>1.09449496974076</v>
      </c>
      <c r="K701" s="25">
        <f>VLOOKUP($E701,[1]AllProteinsNorm!$A$1:$Q$3226,4,FALSE)</f>
        <v>395447.56339841802</v>
      </c>
      <c r="L701" s="1">
        <f>VLOOKUP($E701,[1]AllProteinsNorm!$A$1:$Q$3226,5,FALSE)</f>
        <v>545858.28028780804</v>
      </c>
      <c r="M701" s="1">
        <f>VLOOKUP($E701,[1]AllProteinsNorm!$A$1:$Q$3226,10,FALSE)</f>
        <v>563831.42205191799</v>
      </c>
      <c r="N701" s="1">
        <f>VLOOKUP($E701,[1]AllProteinsNorm!$A$1:$Q$3226,11,FALSE)</f>
        <v>587554.89703954104</v>
      </c>
      <c r="O701" s="1">
        <f>VLOOKUP($E701,[1]AllProteinsNorm!$A$1:$Q$3226,15,FALSE)</f>
        <v>483017.43845501798</v>
      </c>
      <c r="P701" s="1">
        <f>VLOOKUP($E701,[1]AllProteinsNorm!$A$1:$Q$3226,6,FALSE)</f>
        <v>577592.866866278</v>
      </c>
      <c r="Q701" s="1">
        <f>VLOOKUP($E701,[1]AllProteinsNorm!$A$1:$Q$3226,8,FALSE)</f>
        <v>473565.95020016702</v>
      </c>
      <c r="R701" s="1">
        <f>VLOOKUP($E701,[1]AllProteinsNorm!$A$1:$Q$3226,13,FALSE)</f>
        <v>553816.68826481898</v>
      </c>
      <c r="S701" s="1">
        <f>VLOOKUP($E701,[1]AllProteinsNorm!$A$1:$Q$3226,16,FALSE)</f>
        <v>507040.25854213402</v>
      </c>
      <c r="T701" s="1">
        <f>VLOOKUP($E701,[1]AllProteinsNorm!$A$1:$Q$3226,17,FALSE)</f>
        <v>494674.77984274901</v>
      </c>
      <c r="U701" s="1">
        <f>VLOOKUP($E701,[1]AllProteinsNorm!$A$1:$Q$3226,3,FALSE)</f>
        <v>625335.66891485697</v>
      </c>
      <c r="V701" s="1">
        <f>VLOOKUP($E701,[1]AllProteinsNorm!$A$1:$Q$3226,7,FALSE)</f>
        <v>510600.92687234102</v>
      </c>
      <c r="W701" s="1">
        <f>VLOOKUP($E701,[1]AllProteinsNorm!$A$1:$Q$3226,9,FALSE)</f>
        <v>585482.45430317603</v>
      </c>
      <c r="X701" s="1">
        <f>VLOOKUP($E701,[1]AllProteinsNorm!$A$1:$Q$3226,12,FALSE)</f>
        <v>671646.73056311801</v>
      </c>
      <c r="Y701" s="29">
        <f>VLOOKUP($E701,[1]AllProteinsNorm!$A$1:$Q$3226,14,FALSE)</f>
        <v>432064.51746809197</v>
      </c>
      <c r="Z701" s="25">
        <f t="shared" si="103"/>
        <v>0.76764780317074888</v>
      </c>
      <c r="AA701" s="1">
        <f t="shared" si="103"/>
        <v>1.0596269859509142</v>
      </c>
      <c r="AB701" s="1">
        <f t="shared" si="103"/>
        <v>1.09451667568051</v>
      </c>
      <c r="AC701" s="1">
        <f t="shared" si="103"/>
        <v>1.1405689848699259</v>
      </c>
      <c r="AD701" s="1">
        <f t="shared" si="103"/>
        <v>0.93763955032790147</v>
      </c>
      <c r="AE701" s="1">
        <f t="shared" si="103"/>
        <v>1.1212305661124398</v>
      </c>
      <c r="AF701" s="1">
        <f t="shared" si="103"/>
        <v>0.91929220198877271</v>
      </c>
      <c r="AG701" s="1">
        <f t="shared" si="103"/>
        <v>1.0750759480023857</v>
      </c>
      <c r="AH701" s="1">
        <f t="shared" si="103"/>
        <v>0.98427295200412113</v>
      </c>
      <c r="AI701" s="1">
        <f t="shared" si="103"/>
        <v>0.96026892862068725</v>
      </c>
      <c r="AJ701" s="1">
        <f t="shared" si="103"/>
        <v>1.2139094962715886</v>
      </c>
      <c r="AK701" s="1">
        <f t="shared" si="103"/>
        <v>0.99118496632534525</v>
      </c>
      <c r="AL701" s="1">
        <f t="shared" si="103"/>
        <v>1.1365459328624845</v>
      </c>
      <c r="AM701" s="1">
        <f t="shared" si="103"/>
        <v>1.3038091138878314</v>
      </c>
      <c r="AN701" s="29">
        <f t="shared" si="103"/>
        <v>0.83872909675320395</v>
      </c>
      <c r="AO701" s="1">
        <f t="shared" si="99"/>
        <v>69161.438619977256</v>
      </c>
      <c r="AP701" s="1">
        <f t="shared" si="100"/>
        <v>38514.923599858186</v>
      </c>
      <c r="AQ701" s="29">
        <f t="shared" si="101"/>
        <v>84928.849391836746</v>
      </c>
    </row>
    <row r="702" spans="1:43" x14ac:dyDescent="0.2">
      <c r="A702" s="26"/>
      <c r="E702" s="25" t="s">
        <v>1382</v>
      </c>
      <c r="F702" s="26" t="s">
        <v>1383</v>
      </c>
      <c r="G702" s="1">
        <v>0.54872337937402604</v>
      </c>
      <c r="H702" s="1">
        <v>0.93368655593233296</v>
      </c>
      <c r="I702" s="1">
        <f>VLOOKUP(F702,'[1]SUSMB vs SHAM all proteins sum'!$B$2:$E$3214,2,FALSE)</f>
        <v>0.98443581281609704</v>
      </c>
      <c r="J702" s="29">
        <f>VLOOKUP(F702,'[1]SUSMB vs SHAM all proteins sum'!$B$2:$E$3214,3,FALSE)</f>
        <v>1.0024216265405499</v>
      </c>
      <c r="K702" s="25">
        <f>VLOOKUP($E702,[1]AllProteinsNorm!$A$1:$Q$3226,4,FALSE)</f>
        <v>226657.545065852</v>
      </c>
      <c r="L702" s="1">
        <f>VLOOKUP($E702,[1]AllProteinsNorm!$A$1:$Q$3226,5,FALSE)</f>
        <v>309711.34640122898</v>
      </c>
      <c r="M702" s="1">
        <f>VLOOKUP($E702,[1]AllProteinsNorm!$A$1:$Q$3226,10,FALSE)</f>
        <v>267266.30109841801</v>
      </c>
      <c r="N702" s="1">
        <f>VLOOKUP($E702,[1]AllProteinsNorm!$A$1:$Q$3226,11,FALSE)</f>
        <v>325758.66959713399</v>
      </c>
      <c r="O702" s="1">
        <f>VLOOKUP($E702,[1]AllProteinsNorm!$A$1:$Q$3226,15,FALSE)</f>
        <v>260058.75991678899</v>
      </c>
      <c r="P702" s="1">
        <f>VLOOKUP($E702,[1]AllProteinsNorm!$A$1:$Q$3226,6,FALSE)</f>
        <v>235675.072930547</v>
      </c>
      <c r="Q702" s="1">
        <f>VLOOKUP($E702,[1]AllProteinsNorm!$A$1:$Q$3226,8,FALSE)</f>
        <v>195948.236339286</v>
      </c>
      <c r="R702" s="1">
        <f>VLOOKUP($E702,[1]AllProteinsNorm!$A$1:$Q$3226,13,FALSE)</f>
        <v>260358.48691838401</v>
      </c>
      <c r="S702" s="1">
        <f>VLOOKUP($E702,[1]AllProteinsNorm!$A$1:$Q$3226,16,FALSE)</f>
        <v>282228.74725331698</v>
      </c>
      <c r="T702" s="1">
        <f>VLOOKUP($E702,[1]AllProteinsNorm!$A$1:$Q$3226,17,FALSE)</f>
        <v>332365.93180129101</v>
      </c>
      <c r="U702" s="1">
        <f>VLOOKUP($E702,[1]AllProteinsNorm!$A$1:$Q$3226,3,FALSE)</f>
        <v>223224.92345827201</v>
      </c>
      <c r="V702" s="1">
        <f>VLOOKUP($E702,[1]AllProteinsNorm!$A$1:$Q$3226,7,FALSE)</f>
        <v>288307.94467461301</v>
      </c>
      <c r="W702" s="1">
        <f>VLOOKUP($E702,[1]AllProteinsNorm!$A$1:$Q$3226,9,FALSE)</f>
        <v>334005.04589572799</v>
      </c>
      <c r="X702" s="1">
        <f>VLOOKUP($E702,[1]AllProteinsNorm!$A$1:$Q$3226,12,FALSE)</f>
        <v>213860.490201543</v>
      </c>
      <c r="Y702" s="29">
        <f>VLOOKUP($E702,[1]AllProteinsNorm!$A$1:$Q$3226,14,FALSE)</f>
        <v>349951.79844755802</v>
      </c>
      <c r="Z702" s="25">
        <f t="shared" si="103"/>
        <v>0.81563610541337395</v>
      </c>
      <c r="AA702" s="1">
        <f t="shared" si="103"/>
        <v>1.1145084815404585</v>
      </c>
      <c r="AB702" s="1">
        <f t="shared" si="103"/>
        <v>0.96176831383582417</v>
      </c>
      <c r="AC702" s="1">
        <f t="shared" si="103"/>
        <v>1.1722554062678703</v>
      </c>
      <c r="AD702" s="1">
        <f t="shared" si="103"/>
        <v>0.93583169294247415</v>
      </c>
      <c r="AE702" s="1">
        <f t="shared" si="103"/>
        <v>0.84808603469271693</v>
      </c>
      <c r="AF702" s="1">
        <f t="shared" si="103"/>
        <v>0.70512744812426398</v>
      </c>
      <c r="AG702" s="1">
        <f t="shared" si="103"/>
        <v>0.93691027236588209</v>
      </c>
      <c r="AH702" s="1">
        <f t="shared" si="103"/>
        <v>1.0156112657909133</v>
      </c>
      <c r="AI702" s="1">
        <f t="shared" si="103"/>
        <v>1.1960318996119497</v>
      </c>
      <c r="AJ702" s="1">
        <f t="shared" si="103"/>
        <v>0.80328368132552408</v>
      </c>
      <c r="AK702" s="1">
        <f t="shared" si="103"/>
        <v>1.0374874972100099</v>
      </c>
      <c r="AL702" s="1">
        <f t="shared" si="103"/>
        <v>1.2019303162559944</v>
      </c>
      <c r="AM702" s="1">
        <f t="shared" si="103"/>
        <v>0.76958539932611914</v>
      </c>
      <c r="AN702" s="29">
        <f t="shared" si="103"/>
        <v>1.2593153335585796</v>
      </c>
      <c r="AO702" s="1">
        <f t="shared" si="99"/>
        <v>35663.954223410932</v>
      </c>
      <c r="AP702" s="1">
        <f t="shared" si="100"/>
        <v>45643.738458741311</v>
      </c>
      <c r="AQ702" s="29">
        <f t="shared" si="101"/>
        <v>55604.280136767047</v>
      </c>
    </row>
    <row r="703" spans="1:43" x14ac:dyDescent="0.2">
      <c r="A703" s="26"/>
      <c r="E703" s="25" t="s">
        <v>1384</v>
      </c>
      <c r="F703" s="26" t="s">
        <v>1385</v>
      </c>
      <c r="G703" s="1">
        <v>8.1260314056897098E-2</v>
      </c>
      <c r="H703" s="1">
        <v>1.15272489707374</v>
      </c>
      <c r="I703" s="1">
        <f>VLOOKUP(F703,'[1]SUSMB vs SHAM all proteins sum'!$B$2:$E$3214,2,FALSE)</f>
        <v>0.47682485429709698</v>
      </c>
      <c r="J703" s="29">
        <f>VLOOKUP(F703,'[1]SUSMB vs SHAM all proteins sum'!$B$2:$E$3214,3,FALSE)</f>
        <v>1.0520135956369401</v>
      </c>
      <c r="K703" s="25">
        <f>VLOOKUP($E703,[1]AllProteinsNorm!$A$1:$Q$3226,4,FALSE)</f>
        <v>1315581.96784614</v>
      </c>
      <c r="L703" s="1">
        <f>VLOOKUP($E703,[1]AllProteinsNorm!$A$1:$Q$3226,5,FALSE)</f>
        <v>1061018.32096919</v>
      </c>
      <c r="M703" s="1">
        <f>VLOOKUP($E703,[1]AllProteinsNorm!$A$1:$Q$3226,10,FALSE)</f>
        <v>1352522.40335675</v>
      </c>
      <c r="N703" s="1">
        <f>VLOOKUP($E703,[1]AllProteinsNorm!$A$1:$Q$3226,11,FALSE)</f>
        <v>1234533.51867581</v>
      </c>
      <c r="O703" s="1">
        <f>VLOOKUP($E703,[1]AllProteinsNorm!$A$1:$Q$3226,15,FALSE)</f>
        <v>1523052.7506724801</v>
      </c>
      <c r="P703" s="1">
        <f>VLOOKUP($E703,[1]AllProteinsNorm!$A$1:$Q$3226,6,FALSE)</f>
        <v>1340293.4672339601</v>
      </c>
      <c r="Q703" s="1">
        <f>VLOOKUP($E703,[1]AllProteinsNorm!$A$1:$Q$3226,8,FALSE)</f>
        <v>1697742.8753922901</v>
      </c>
      <c r="R703" s="1">
        <f>VLOOKUP($E703,[1]AllProteinsNorm!$A$1:$Q$3226,13,FALSE)</f>
        <v>1411223.77994212</v>
      </c>
      <c r="S703" s="1">
        <f>VLOOKUP($E703,[1]AllProteinsNorm!$A$1:$Q$3226,16,FALSE)</f>
        <v>1507816.6210879399</v>
      </c>
      <c r="T703" s="1">
        <f>VLOOKUP($E703,[1]AllProteinsNorm!$A$1:$Q$3226,17,FALSE)</f>
        <v>1492159.4408167801</v>
      </c>
      <c r="U703" s="1">
        <f>VLOOKUP($E703,[1]AllProteinsNorm!$A$1:$Q$3226,3,FALSE)</f>
        <v>1464985.92278067</v>
      </c>
      <c r="V703" s="1">
        <f>VLOOKUP($E703,[1]AllProteinsNorm!$A$1:$Q$3226,7,FALSE)</f>
        <v>1295673.6229803001</v>
      </c>
      <c r="W703" s="1">
        <f>VLOOKUP($E703,[1]AllProteinsNorm!$A$1:$Q$3226,9,FALSE)</f>
        <v>1396779.2385944901</v>
      </c>
      <c r="X703" s="1">
        <f>VLOOKUP($E703,[1]AllProteinsNorm!$A$1:$Q$3226,12,FALSE)</f>
        <v>1414835.57271455</v>
      </c>
      <c r="Y703" s="29">
        <f>VLOOKUP($E703,[1]AllProteinsNorm!$A$1:$Q$3226,14,FALSE)</f>
        <v>1219402.3995620499</v>
      </c>
      <c r="Z703" s="25">
        <f t="shared" ref="Z703:AN719" si="104">K703/AVERAGE($K703:$O703)</f>
        <v>1.0140596530923986</v>
      </c>
      <c r="AA703" s="1">
        <f t="shared" si="104"/>
        <v>0.81784023860421984</v>
      </c>
      <c r="AB703" s="1">
        <f t="shared" si="104"/>
        <v>1.0425335955258757</v>
      </c>
      <c r="AC703" s="1">
        <f t="shared" si="104"/>
        <v>0.95158694956036471</v>
      </c>
      <c r="AD703" s="1">
        <f t="shared" si="104"/>
        <v>1.1739795632171415</v>
      </c>
      <c r="AE703" s="1">
        <f t="shared" si="104"/>
        <v>1.0331074472314687</v>
      </c>
      <c r="AF703" s="1">
        <f t="shared" si="104"/>
        <v>1.3086319160173707</v>
      </c>
      <c r="AG703" s="1">
        <f t="shared" si="104"/>
        <v>1.0877810214036134</v>
      </c>
      <c r="AH703" s="1">
        <f t="shared" si="104"/>
        <v>1.162235449464758</v>
      </c>
      <c r="AI703" s="1">
        <f t="shared" si="104"/>
        <v>1.1501667869395549</v>
      </c>
      <c r="AJ703" s="1">
        <f t="shared" si="104"/>
        <v>1.1292212518482587</v>
      </c>
      <c r="AK703" s="1">
        <f t="shared" si="104"/>
        <v>0.99871416358150988</v>
      </c>
      <c r="AL703" s="1">
        <f t="shared" si="104"/>
        <v>1.0766470693230468</v>
      </c>
      <c r="AM703" s="1">
        <f t="shared" si="104"/>
        <v>1.0905650161795895</v>
      </c>
      <c r="AN703" s="29">
        <f t="shared" si="104"/>
        <v>0.93992377860301257</v>
      </c>
      <c r="AO703" s="1">
        <f t="shared" si="99"/>
        <v>151073.95732386754</v>
      </c>
      <c r="AP703" s="1">
        <f t="shared" si="100"/>
        <v>120080.6558647096</v>
      </c>
      <c r="AQ703" s="29">
        <f t="shared" si="101"/>
        <v>88626.642903801316</v>
      </c>
    </row>
    <row r="704" spans="1:43" x14ac:dyDescent="0.2">
      <c r="A704" s="26"/>
      <c r="E704" s="25" t="s">
        <v>1386</v>
      </c>
      <c r="F704" s="26" t="s">
        <v>1387</v>
      </c>
      <c r="G704" s="1">
        <v>0.440068065453872</v>
      </c>
      <c r="H704" s="1">
        <v>1.0550957668721299</v>
      </c>
      <c r="I704" s="1">
        <f>VLOOKUP(F704,'[1]SUSMB vs SHAM all proteins sum'!$B$2:$E$3214,2,FALSE)</f>
        <v>0.95865108407571797</v>
      </c>
      <c r="J704" s="29">
        <f>VLOOKUP(F704,'[1]SUSMB vs SHAM all proteins sum'!$B$2:$E$3214,3,FALSE)</f>
        <v>0.99479448607505605</v>
      </c>
      <c r="K704" s="25">
        <f>VLOOKUP($E704,[1]AllProteinsNorm!$A$1:$Q$3226,4,FALSE)</f>
        <v>12210859.110941401</v>
      </c>
      <c r="L704" s="1">
        <f>VLOOKUP($E704,[1]AllProteinsNorm!$A$1:$Q$3226,5,FALSE)</f>
        <v>10522111.1872382</v>
      </c>
      <c r="M704" s="1">
        <f>VLOOKUP($E704,[1]AllProteinsNorm!$A$1:$Q$3226,10,FALSE)</f>
        <v>10857792.254385199</v>
      </c>
      <c r="N704" s="1">
        <f>VLOOKUP($E704,[1]AllProteinsNorm!$A$1:$Q$3226,11,FALSE)</f>
        <v>10992853.5733108</v>
      </c>
      <c r="O704" s="1">
        <f>VLOOKUP($E704,[1]AllProteinsNorm!$A$1:$Q$3226,15,FALSE)</f>
        <v>10653898.1827011</v>
      </c>
      <c r="P704" s="1">
        <f>VLOOKUP($E704,[1]AllProteinsNorm!$A$1:$Q$3226,6,FALSE)</f>
        <v>11330477.108838201</v>
      </c>
      <c r="Q704" s="1">
        <f>VLOOKUP($E704,[1]AllProteinsNorm!$A$1:$Q$3226,8,FALSE)</f>
        <v>11168120.9068317</v>
      </c>
      <c r="R704" s="1">
        <f>VLOOKUP($E704,[1]AllProteinsNorm!$A$1:$Q$3226,13,FALSE)</f>
        <v>14597059.854126999</v>
      </c>
      <c r="S704" s="1">
        <f>VLOOKUP($E704,[1]AllProteinsNorm!$A$1:$Q$3226,16,FALSE)</f>
        <v>11406412.922438201</v>
      </c>
      <c r="T704" s="1">
        <f>VLOOKUP($E704,[1]AllProteinsNorm!$A$1:$Q$3226,17,FALSE)</f>
        <v>10139726.4851074</v>
      </c>
      <c r="U704" s="1">
        <f>VLOOKUP($E704,[1]AllProteinsNorm!$A$1:$Q$3226,3,FALSE)</f>
        <v>10204758.2312223</v>
      </c>
      <c r="V704" s="1">
        <f>VLOOKUP($E704,[1]AllProteinsNorm!$A$1:$Q$3226,7,FALSE)</f>
        <v>9245320.1534296703</v>
      </c>
      <c r="W704" s="1">
        <f>VLOOKUP($E704,[1]AllProteinsNorm!$A$1:$Q$3226,9,FALSE)</f>
        <v>10532363.436256699</v>
      </c>
      <c r="X704" s="1">
        <f>VLOOKUP($E704,[1]AllProteinsNorm!$A$1:$Q$3226,12,FALSE)</f>
        <v>15815769.5224328</v>
      </c>
      <c r="Y704" s="29">
        <f>VLOOKUP($E704,[1]AllProteinsNorm!$A$1:$Q$3226,14,FALSE)</f>
        <v>10128278.3444963</v>
      </c>
      <c r="Z704" s="25">
        <f t="shared" si="104"/>
        <v>1.1053049058948536</v>
      </c>
      <c r="AA704" s="1">
        <f t="shared" si="104"/>
        <v>0.95244249482859478</v>
      </c>
      <c r="AB704" s="1">
        <f t="shared" si="104"/>
        <v>0.98282773856637085</v>
      </c>
      <c r="AC704" s="1">
        <f t="shared" si="104"/>
        <v>0.99505324514611115</v>
      </c>
      <c r="AD704" s="1">
        <f t="shared" si="104"/>
        <v>0.96437161556406903</v>
      </c>
      <c r="AE704" s="1">
        <f t="shared" si="104"/>
        <v>1.025614317612308</v>
      </c>
      <c r="AF704" s="1">
        <f t="shared" si="104"/>
        <v>1.0109181275285617</v>
      </c>
      <c r="AG704" s="1">
        <f t="shared" si="104"/>
        <v>1.3212994861230134</v>
      </c>
      <c r="AH704" s="1">
        <f t="shared" si="104"/>
        <v>1.0324878902694514</v>
      </c>
      <c r="AI704" s="1">
        <f t="shared" si="104"/>
        <v>0.91782972242950911</v>
      </c>
      <c r="AJ704" s="1">
        <f t="shared" si="104"/>
        <v>0.92371627859780536</v>
      </c>
      <c r="AK704" s="1">
        <f t="shared" si="104"/>
        <v>0.83686967717102301</v>
      </c>
      <c r="AL704" s="1">
        <f t="shared" si="104"/>
        <v>0.95337050988745742</v>
      </c>
      <c r="AM704" s="1">
        <f t="shared" si="104"/>
        <v>1.4316148835083526</v>
      </c>
      <c r="AN704" s="29">
        <f t="shared" si="104"/>
        <v>0.91679345742424967</v>
      </c>
      <c r="AO704" s="1">
        <f t="shared" si="99"/>
        <v>603876.72199246404</v>
      </c>
      <c r="AP704" s="1">
        <f t="shared" si="100"/>
        <v>1505259.0378436928</v>
      </c>
      <c r="AQ704" s="29">
        <f t="shared" si="101"/>
        <v>2354139.0315803867</v>
      </c>
    </row>
    <row r="705" spans="1:43" x14ac:dyDescent="0.2">
      <c r="A705" s="26"/>
      <c r="E705" s="25" t="s">
        <v>1388</v>
      </c>
      <c r="F705" s="26" t="s">
        <v>1389</v>
      </c>
      <c r="G705" s="1">
        <v>0.11941198036388199</v>
      </c>
      <c r="H705" s="1">
        <v>1.26418000662557</v>
      </c>
      <c r="I705" s="1">
        <f>VLOOKUP(F705,'[1]SUSMB vs SHAM all proteins sum'!$B$2:$E$3214,2,FALSE)</f>
        <v>0.34945309044634898</v>
      </c>
      <c r="J705" s="29">
        <f>VLOOKUP(F705,'[1]SUSMB vs SHAM all proteins sum'!$B$2:$E$3214,3,FALSE)</f>
        <v>1.19487355461336</v>
      </c>
      <c r="K705" s="25">
        <f>VLOOKUP($E705,[1]AllProteinsNorm!$A$1:$Q$3226,4,FALSE)</f>
        <v>373289.88978922501</v>
      </c>
      <c r="L705" s="1">
        <f>VLOOKUP($E705,[1]AllProteinsNorm!$A$1:$Q$3226,5,FALSE)</f>
        <v>215661.30800418099</v>
      </c>
      <c r="M705" s="1">
        <f>VLOOKUP($E705,[1]AllProteinsNorm!$A$1:$Q$3226,10,FALSE)</f>
        <v>308419.32416278502</v>
      </c>
      <c r="N705" s="1">
        <f>VLOOKUP($E705,[1]AllProteinsNorm!$A$1:$Q$3226,11,FALSE)</f>
        <v>306234.63611097599</v>
      </c>
      <c r="O705" s="1">
        <f>VLOOKUP($E705,[1]AllProteinsNorm!$A$1:$Q$3226,15,FALSE)</f>
        <v>429608.65189668402</v>
      </c>
      <c r="P705" s="1">
        <f>VLOOKUP($E705,[1]AllProteinsNorm!$A$1:$Q$3226,6,FALSE)</f>
        <v>412506.69354569801</v>
      </c>
      <c r="Q705" s="1">
        <f>VLOOKUP($E705,[1]AllProteinsNorm!$A$1:$Q$3226,8,FALSE)</f>
        <v>392214.34963203699</v>
      </c>
      <c r="R705" s="1">
        <f>VLOOKUP($E705,[1]AllProteinsNorm!$A$1:$Q$3226,13,FALSE)</f>
        <v>512602.272927274</v>
      </c>
      <c r="S705" s="1">
        <f>VLOOKUP($E705,[1]AllProteinsNorm!$A$1:$Q$3226,16,FALSE)</f>
        <v>342676.47918580199</v>
      </c>
      <c r="T705" s="1">
        <f>VLOOKUP($E705,[1]AllProteinsNorm!$A$1:$Q$3226,17,FALSE)</f>
        <v>371118.54534418299</v>
      </c>
      <c r="U705" s="1">
        <f>VLOOKUP($E705,[1]AllProteinsNorm!$A$1:$Q$3226,3,FALSE)</f>
        <v>443548.42521872302</v>
      </c>
      <c r="V705" s="1">
        <f>VLOOKUP($E705,[1]AllProteinsNorm!$A$1:$Q$3226,7,FALSE)</f>
        <v>256765.63939088001</v>
      </c>
      <c r="W705" s="1">
        <f>VLOOKUP($E705,[1]AllProteinsNorm!$A$1:$Q$3226,9,FALSE)</f>
        <v>295016.37555169</v>
      </c>
      <c r="X705" s="1">
        <f>VLOOKUP($E705,[1]AllProteinsNorm!$A$1:$Q$3226,12,FALSE)</f>
        <v>519694.70331923501</v>
      </c>
      <c r="Y705" s="29">
        <f>VLOOKUP($E705,[1]AllProteinsNorm!$A$1:$Q$3226,14,FALSE)</f>
        <v>455643.057398481</v>
      </c>
      <c r="Z705" s="25">
        <f t="shared" si="104"/>
        <v>1.1428077803159384</v>
      </c>
      <c r="AA705" s="1">
        <f t="shared" si="104"/>
        <v>0.66023599203142425</v>
      </c>
      <c r="AB705" s="1">
        <f t="shared" si="104"/>
        <v>0.9442098832412259</v>
      </c>
      <c r="AC705" s="1">
        <f t="shared" si="104"/>
        <v>0.93752157324016916</v>
      </c>
      <c r="AD705" s="1">
        <f t="shared" si="104"/>
        <v>1.3152247711712435</v>
      </c>
      <c r="AE705" s="1">
        <f t="shared" si="104"/>
        <v>1.2628680061027293</v>
      </c>
      <c r="AF705" s="1">
        <f t="shared" si="104"/>
        <v>1.2007440398777862</v>
      </c>
      <c r="AG705" s="1">
        <f t="shared" si="104"/>
        <v>1.5693054693758066</v>
      </c>
      <c r="AH705" s="1">
        <f t="shared" si="104"/>
        <v>1.0490863997573801</v>
      </c>
      <c r="AI705" s="1">
        <f t="shared" si="104"/>
        <v>1.136160321080059</v>
      </c>
      <c r="AJ705" s="1">
        <f t="shared" si="104"/>
        <v>1.3579006695655496</v>
      </c>
      <c r="AK705" s="1">
        <f t="shared" si="104"/>
        <v>0.78607478648666096</v>
      </c>
      <c r="AL705" s="1">
        <f t="shared" si="104"/>
        <v>0.90317744606329242</v>
      </c>
      <c r="AM705" s="1">
        <f t="shared" si="104"/>
        <v>1.5910185798965839</v>
      </c>
      <c r="AN705" s="29">
        <f t="shared" si="104"/>
        <v>1.394927763342162</v>
      </c>
      <c r="AO705" s="1">
        <f t="shared" si="99"/>
        <v>71893.528823025015</v>
      </c>
      <c r="AP705" s="1">
        <f t="shared" si="100"/>
        <v>58004.758150143512</v>
      </c>
      <c r="AQ705" s="29">
        <f t="shared" si="101"/>
        <v>100682.67949536633</v>
      </c>
    </row>
    <row r="706" spans="1:43" x14ac:dyDescent="0.2">
      <c r="A706" s="26"/>
      <c r="E706" s="25" t="s">
        <v>1390</v>
      </c>
      <c r="F706" s="26" t="s">
        <v>1391</v>
      </c>
      <c r="G706" s="1">
        <v>0.21590419913030101</v>
      </c>
      <c r="H706" s="1">
        <v>0.69143032953776096</v>
      </c>
      <c r="I706" s="1">
        <f>VLOOKUP(F706,'[1]SUSMB vs SHAM all proteins sum'!$B$2:$E$3214,2,FALSE)</f>
        <v>0.66744512200068995</v>
      </c>
      <c r="J706" s="29">
        <f>VLOOKUP(F706,'[1]SUSMB vs SHAM all proteins sum'!$B$2:$E$3214,3,FALSE)</f>
        <v>1.1228043419692399</v>
      </c>
      <c r="K706" s="25">
        <f>VLOOKUP($E706,[1]AllProteinsNorm!$A$1:$Q$3226,4,FALSE)</f>
        <v>104585.330021802</v>
      </c>
      <c r="L706" s="1">
        <f>VLOOKUP($E706,[1]AllProteinsNorm!$A$1:$Q$3226,5,FALSE)</f>
        <v>164552.95756688499</v>
      </c>
      <c r="M706" s="1">
        <f>VLOOKUP($E706,[1]AllProteinsNorm!$A$1:$Q$3226,10,FALSE)</f>
        <v>180099.07188191</v>
      </c>
      <c r="N706" s="1">
        <f>VLOOKUP($E706,[1]AllProteinsNorm!$A$1:$Q$3226,11,FALSE)</f>
        <v>179676.39064517201</v>
      </c>
      <c r="O706" s="1">
        <f>VLOOKUP($E706,[1]AllProteinsNorm!$A$1:$Q$3226,15,FALSE)</f>
        <v>61820.444905584198</v>
      </c>
      <c r="P706" s="1">
        <f>VLOOKUP($E706,[1]AllProteinsNorm!$A$1:$Q$3226,6,FALSE)</f>
        <v>99815.946090009602</v>
      </c>
      <c r="Q706" s="1">
        <f>VLOOKUP($E706,[1]AllProteinsNorm!$A$1:$Q$3226,8,FALSE)</f>
        <v>45409.817712196302</v>
      </c>
      <c r="R706" s="1">
        <f>VLOOKUP($E706,[1]AllProteinsNorm!$A$1:$Q$3226,13,FALSE)</f>
        <v>119758.767052964</v>
      </c>
      <c r="S706" s="1">
        <f>VLOOKUP($E706,[1]AllProteinsNorm!$A$1:$Q$3226,16,FALSE)</f>
        <v>84033.889266218903</v>
      </c>
      <c r="T706" s="1">
        <f>VLOOKUP($E706,[1]AllProteinsNorm!$A$1:$Q$3226,17,FALSE)</f>
        <v>119272.89008995199</v>
      </c>
      <c r="U706" s="1">
        <f>VLOOKUP($E706,[1]AllProteinsNorm!$A$1:$Q$3226,3,FALSE)</f>
        <v>172551.93386591601</v>
      </c>
      <c r="V706" s="1">
        <f>VLOOKUP($E706,[1]AllProteinsNorm!$A$1:$Q$3226,7,FALSE)</f>
        <v>102536.175683087</v>
      </c>
      <c r="W706" s="1">
        <f>VLOOKUP($E706,[1]AllProteinsNorm!$A$1:$Q$3226,9,FALSE)</f>
        <v>94924.224159667603</v>
      </c>
      <c r="X706" s="1">
        <f>VLOOKUP($E706,[1]AllProteinsNorm!$A$1:$Q$3226,12,FALSE)</f>
        <v>195856.07418872399</v>
      </c>
      <c r="Y706" s="29">
        <f>VLOOKUP($E706,[1]AllProteinsNorm!$A$1:$Q$3226,14,FALSE)</f>
        <v>186775.73270775299</v>
      </c>
      <c r="Z706" s="25">
        <f t="shared" si="104"/>
        <v>0.75705916093070269</v>
      </c>
      <c r="AA706" s="1">
        <f t="shared" si="104"/>
        <v>1.1911452969387017</v>
      </c>
      <c r="AB706" s="1">
        <f t="shared" si="104"/>
        <v>1.3036785581199035</v>
      </c>
      <c r="AC706" s="1">
        <f t="shared" si="104"/>
        <v>1.3006189062322122</v>
      </c>
      <c r="AD706" s="1">
        <f t="shared" si="104"/>
        <v>0.44749807777847955</v>
      </c>
      <c r="AE706" s="1">
        <f t="shared" si="104"/>
        <v>0.72253514310902123</v>
      </c>
      <c r="AF706" s="1">
        <f t="shared" si="104"/>
        <v>0.32870688927448072</v>
      </c>
      <c r="AG706" s="1">
        <f t="shared" si="104"/>
        <v>0.86689473256251492</v>
      </c>
      <c r="AH706" s="1">
        <f t="shared" si="104"/>
        <v>0.60829397090744219</v>
      </c>
      <c r="AI706" s="1">
        <f t="shared" si="104"/>
        <v>0.86337762738288071</v>
      </c>
      <c r="AJ706" s="1">
        <f t="shared" si="104"/>
        <v>1.2490472826568386</v>
      </c>
      <c r="AK706" s="1">
        <f t="shared" si="104"/>
        <v>0.74222599968369318</v>
      </c>
      <c r="AL706" s="1">
        <f t="shared" si="104"/>
        <v>0.68712556033752703</v>
      </c>
      <c r="AM706" s="1">
        <f t="shared" si="104"/>
        <v>1.4177383688284704</v>
      </c>
      <c r="AN706" s="29">
        <f t="shared" si="104"/>
        <v>1.3520087325485532</v>
      </c>
      <c r="AO706" s="1">
        <f t="shared" si="99"/>
        <v>47189.12993846176</v>
      </c>
      <c r="AP706" s="1">
        <f t="shared" si="100"/>
        <v>27552.871125422695</v>
      </c>
      <c r="AQ706" s="29">
        <f t="shared" si="101"/>
        <v>43008.327529863054</v>
      </c>
    </row>
    <row r="707" spans="1:43" x14ac:dyDescent="0.2">
      <c r="A707" s="26"/>
      <c r="E707" s="25" t="s">
        <v>1392</v>
      </c>
      <c r="F707" s="26" t="s">
        <v>1393</v>
      </c>
      <c r="G707" s="1">
        <v>0.48235501116408203</v>
      </c>
      <c r="H707" s="1">
        <v>0.96011687320394501</v>
      </c>
      <c r="I707" s="1">
        <f>VLOOKUP(F707,'[1]SUSMB vs SHAM all proteins sum'!$B$2:$E$3214,2,FALSE)</f>
        <v>0.34878603149028697</v>
      </c>
      <c r="J707" s="29">
        <f>VLOOKUP(F707,'[1]SUSMB vs SHAM all proteins sum'!$B$2:$E$3214,3,FALSE)</f>
        <v>0.91288730015986996</v>
      </c>
      <c r="K707" s="25">
        <f>VLOOKUP($E707,[1]AllProteinsNorm!$A$1:$Q$3226,4,FALSE)</f>
        <v>1536411.8721930999</v>
      </c>
      <c r="L707" s="1">
        <f>VLOOKUP($E707,[1]AllProteinsNorm!$A$1:$Q$3226,5,FALSE)</f>
        <v>1703562.7629136799</v>
      </c>
      <c r="M707" s="1">
        <f>VLOOKUP($E707,[1]AllProteinsNorm!$A$1:$Q$3226,10,FALSE)</f>
        <v>1550022.99043415</v>
      </c>
      <c r="N707" s="1">
        <f>VLOOKUP($E707,[1]AllProteinsNorm!$A$1:$Q$3226,11,FALSE)</f>
        <v>1285009.4302098099</v>
      </c>
      <c r="O707" s="1">
        <f>VLOOKUP($E707,[1]AllProteinsNorm!$A$1:$Q$3226,15,FALSE)</f>
        <v>1393845.9442826901</v>
      </c>
      <c r="P707" s="1">
        <f>VLOOKUP($E707,[1]AllProteinsNorm!$A$1:$Q$3226,6,FALSE)</f>
        <v>1421666.1397335499</v>
      </c>
      <c r="Q707" s="1">
        <f>VLOOKUP($E707,[1]AllProteinsNorm!$A$1:$Q$3226,8,FALSE)</f>
        <v>1290624.1954697799</v>
      </c>
      <c r="R707" s="1">
        <f>VLOOKUP($E707,[1]AllProteinsNorm!$A$1:$Q$3226,13,FALSE)</f>
        <v>1501594.3401206499</v>
      </c>
      <c r="S707" s="1">
        <f>VLOOKUP($E707,[1]AllProteinsNorm!$A$1:$Q$3226,16,FALSE)</f>
        <v>1474237.6211387101</v>
      </c>
      <c r="T707" s="1">
        <f>VLOOKUP($E707,[1]AllProteinsNorm!$A$1:$Q$3226,17,FALSE)</f>
        <v>1459580.31975935</v>
      </c>
      <c r="U707" s="1">
        <f>VLOOKUP($E707,[1]AllProteinsNorm!$A$1:$Q$3226,3,FALSE)</f>
        <v>1260218.8465925001</v>
      </c>
      <c r="V707" s="1">
        <f>VLOOKUP($E707,[1]AllProteinsNorm!$A$1:$Q$3226,7,FALSE)</f>
        <v>1411272.1571773</v>
      </c>
      <c r="W707" s="1">
        <f>VLOOKUP($E707,[1]AllProteinsNorm!$A$1:$Q$3226,9,FALSE)</f>
        <v>1145855.1271060901</v>
      </c>
      <c r="X707" s="1">
        <f>VLOOKUP($E707,[1]AllProteinsNorm!$A$1:$Q$3226,12,FALSE)</f>
        <v>1798869.80647482</v>
      </c>
      <c r="Y707" s="29">
        <f>VLOOKUP($E707,[1]AllProteinsNorm!$A$1:$Q$3226,14,FALSE)</f>
        <v>1256679.8791729801</v>
      </c>
      <c r="Z707" s="25">
        <f t="shared" si="104"/>
        <v>1.0285460646944202</v>
      </c>
      <c r="AA707" s="1">
        <f t="shared" si="104"/>
        <v>1.140444699411044</v>
      </c>
      <c r="AB707" s="1">
        <f t="shared" si="104"/>
        <v>1.0376579847181435</v>
      </c>
      <c r="AC707" s="1">
        <f t="shared" si="104"/>
        <v>0.86024549566316155</v>
      </c>
      <c r="AD707" s="1">
        <f t="shared" si="104"/>
        <v>0.93310575551323027</v>
      </c>
      <c r="AE707" s="1">
        <f t="shared" si="104"/>
        <v>0.95172989729961655</v>
      </c>
      <c r="AF707" s="1">
        <f t="shared" si="104"/>
        <v>0.86400428249424854</v>
      </c>
      <c r="AG707" s="1">
        <f t="shared" si="104"/>
        <v>1.0052375780551102</v>
      </c>
      <c r="AH707" s="1">
        <f t="shared" si="104"/>
        <v>0.98692370912381822</v>
      </c>
      <c r="AI707" s="1">
        <f t="shared" si="104"/>
        <v>0.97711142510959648</v>
      </c>
      <c r="AJ707" s="1">
        <f t="shared" si="104"/>
        <v>0.84364951792923182</v>
      </c>
      <c r="AK707" s="1">
        <f t="shared" si="104"/>
        <v>0.94477167857700717</v>
      </c>
      <c r="AL707" s="1">
        <f t="shared" si="104"/>
        <v>0.76708908791012576</v>
      </c>
      <c r="AM707" s="1">
        <f t="shared" si="104"/>
        <v>1.2042476980513395</v>
      </c>
      <c r="AN707" s="29">
        <f t="shared" si="104"/>
        <v>0.8412803673919913</v>
      </c>
      <c r="AO707" s="1">
        <f t="shared" si="99"/>
        <v>143221.17439554361</v>
      </c>
      <c r="AP707" s="1">
        <f t="shared" si="100"/>
        <v>74096.861606050399</v>
      </c>
      <c r="AQ707" s="29">
        <f t="shared" si="101"/>
        <v>228325.26520440911</v>
      </c>
    </row>
    <row r="708" spans="1:43" x14ac:dyDescent="0.2">
      <c r="A708" s="26"/>
      <c r="E708" s="25" t="s">
        <v>1394</v>
      </c>
      <c r="F708" s="26" t="s">
        <v>1395</v>
      </c>
      <c r="G708" s="1">
        <v>0.38308222267518999</v>
      </c>
      <c r="H708" s="1">
        <v>0.882879469251733</v>
      </c>
      <c r="I708" s="1">
        <f>VLOOKUP(F708,'[1]SUSMB vs SHAM all proteins sum'!$B$2:$E$3214,2,FALSE)</f>
        <v>0.42960910090815302</v>
      </c>
      <c r="J708" s="29">
        <f>VLOOKUP(F708,'[1]SUSMB vs SHAM all proteins sum'!$B$2:$E$3214,3,FALSE)</f>
        <v>0.84083628107922204</v>
      </c>
      <c r="K708" s="25">
        <f>VLOOKUP($E708,[1]AllProteinsNorm!$A$1:$Q$3226,4,FALSE)</f>
        <v>158491.099870117</v>
      </c>
      <c r="L708" s="1">
        <f>VLOOKUP($E708,[1]AllProteinsNorm!$A$1:$Q$3226,5,FALSE)</f>
        <v>109310.811937939</v>
      </c>
      <c r="M708" s="1">
        <f>VLOOKUP($E708,[1]AllProteinsNorm!$A$1:$Q$3226,10,FALSE)</f>
        <v>105576.823129742</v>
      </c>
      <c r="N708" s="1">
        <f>VLOOKUP($E708,[1]AllProteinsNorm!$A$1:$Q$3226,11,FALSE)</f>
        <v>146997.95869194501</v>
      </c>
      <c r="O708" s="1">
        <f>VLOOKUP($E708,[1]AllProteinsNorm!$A$1:$Q$3226,15,FALSE)</f>
        <v>82130.168062513694</v>
      </c>
      <c r="P708" s="1">
        <f>VLOOKUP($E708,[1]AllProteinsNorm!$A$1:$Q$3226,6,FALSE)</f>
        <v>119612.720248085</v>
      </c>
      <c r="Q708" s="1">
        <f>VLOOKUP($E708,[1]AllProteinsNorm!$A$1:$Q$3226,8,FALSE)</f>
        <v>102104.065918615</v>
      </c>
      <c r="R708" s="1">
        <f>VLOOKUP($E708,[1]AllProteinsNorm!$A$1:$Q$3226,13,FALSE)</f>
        <v>84790.165047924806</v>
      </c>
      <c r="S708" s="1">
        <f>VLOOKUP($E708,[1]AllProteinsNorm!$A$1:$Q$3226,16,FALSE)</f>
        <v>97596.222817621296</v>
      </c>
      <c r="T708" s="1">
        <f>VLOOKUP($E708,[1]AllProteinsNorm!$A$1:$Q$3226,17,FALSE)</f>
        <v>117208.41653241499</v>
      </c>
      <c r="U708" s="1">
        <f>VLOOKUP($E708,[1]AllProteinsNorm!$A$1:$Q$3226,3,FALSE)</f>
        <v>50328.793520560503</v>
      </c>
      <c r="V708" s="1">
        <f>VLOOKUP($E708,[1]AllProteinsNorm!$A$1:$Q$3226,7,FALSE)</f>
        <v>112989.980777769</v>
      </c>
      <c r="W708" s="1">
        <f>VLOOKUP($E708,[1]AllProteinsNorm!$A$1:$Q$3226,9,FALSE)</f>
        <v>129201.36741959699</v>
      </c>
      <c r="X708" s="1">
        <f>VLOOKUP($E708,[1]AllProteinsNorm!$A$1:$Q$3226,12,FALSE)</f>
        <v>106501.217930035</v>
      </c>
      <c r="Y708" s="29">
        <f>VLOOKUP($E708,[1]AllProteinsNorm!$A$1:$Q$3226,14,FALSE)</f>
        <v>118612.28686825201</v>
      </c>
      <c r="Z708" s="25">
        <f t="shared" si="104"/>
        <v>1.3152638579498013</v>
      </c>
      <c r="AA708" s="1">
        <f t="shared" si="104"/>
        <v>0.90713333646457139</v>
      </c>
      <c r="AB708" s="1">
        <f t="shared" si="104"/>
        <v>0.87614623037826589</v>
      </c>
      <c r="AC708" s="1">
        <f t="shared" si="104"/>
        <v>1.2198861792135685</v>
      </c>
      <c r="AD708" s="1">
        <f t="shared" si="104"/>
        <v>0.68157039599379221</v>
      </c>
      <c r="AE708" s="1">
        <f t="shared" si="104"/>
        <v>0.99262537784324634</v>
      </c>
      <c r="AF708" s="1">
        <f t="shared" si="104"/>
        <v>0.8473269966738306</v>
      </c>
      <c r="AG708" s="1">
        <f t="shared" si="104"/>
        <v>0.70364480837425869</v>
      </c>
      <c r="AH708" s="1">
        <f t="shared" si="104"/>
        <v>0.80991793639912635</v>
      </c>
      <c r="AI708" s="1">
        <f t="shared" si="104"/>
        <v>0.97267287714543649</v>
      </c>
      <c r="AJ708" s="1">
        <f t="shared" si="104"/>
        <v>0.41766157964742817</v>
      </c>
      <c r="AK708" s="1">
        <f t="shared" si="104"/>
        <v>0.93766551023514355</v>
      </c>
      <c r="AL708" s="1">
        <f t="shared" si="104"/>
        <v>1.0721983070591927</v>
      </c>
      <c r="AM708" s="1">
        <f t="shared" si="104"/>
        <v>0.88381746915633275</v>
      </c>
      <c r="AN708" s="29">
        <f t="shared" si="104"/>
        <v>0.98432312069531047</v>
      </c>
      <c r="AO708" s="1">
        <f t="shared" si="99"/>
        <v>28162.416853192022</v>
      </c>
      <c r="AP708" s="1">
        <f t="shared" si="100"/>
        <v>12895.704199502707</v>
      </c>
      <c r="AQ708" s="29">
        <f t="shared" si="101"/>
        <v>27623.114133103838</v>
      </c>
    </row>
    <row r="709" spans="1:43" x14ac:dyDescent="0.2">
      <c r="A709" s="26"/>
      <c r="E709" s="25" t="s">
        <v>1396</v>
      </c>
      <c r="F709" s="26" t="s">
        <v>1397</v>
      </c>
      <c r="G709" s="1">
        <v>0.202238913747811</v>
      </c>
      <c r="H709" s="1">
        <v>1.07369974551761</v>
      </c>
      <c r="I709" s="1">
        <f>VLOOKUP(F709,'[1]SUSMB vs SHAM all proteins sum'!$B$2:$E$3214,2,FALSE)</f>
        <v>0.21659895360158701</v>
      </c>
      <c r="J709" s="29">
        <f>VLOOKUP(F709,'[1]SUSMB vs SHAM all proteins sum'!$B$2:$E$3214,3,FALSE)</f>
        <v>1.0532040959934099</v>
      </c>
      <c r="K709" s="25">
        <f>VLOOKUP($E709,[1]AllProteinsNorm!$A$1:$Q$3226,4,FALSE)</f>
        <v>9668782.1502685808</v>
      </c>
      <c r="L709" s="1">
        <f>VLOOKUP($E709,[1]AllProteinsNorm!$A$1:$Q$3226,5,FALSE)</f>
        <v>11286631.6082481</v>
      </c>
      <c r="M709" s="1">
        <f>VLOOKUP($E709,[1]AllProteinsNorm!$A$1:$Q$3226,10,FALSE)</f>
        <v>10884661.6023237</v>
      </c>
      <c r="N709" s="1">
        <f>VLOOKUP($E709,[1]AllProteinsNorm!$A$1:$Q$3226,11,FALSE)</f>
        <v>10772347.572271099</v>
      </c>
      <c r="O709" s="1">
        <f>VLOOKUP($E709,[1]AllProteinsNorm!$A$1:$Q$3226,15,FALSE)</f>
        <v>10206456.805027099</v>
      </c>
      <c r="P709" s="1">
        <f>VLOOKUP($E709,[1]AllProteinsNorm!$A$1:$Q$3226,6,FALSE)</f>
        <v>11072518.120024901</v>
      </c>
      <c r="Q709" s="1">
        <f>VLOOKUP($E709,[1]AllProteinsNorm!$A$1:$Q$3226,8,FALSE)</f>
        <v>10181857.898597499</v>
      </c>
      <c r="R709" s="1">
        <f>VLOOKUP($E709,[1]AllProteinsNorm!$A$1:$Q$3226,13,FALSE)</f>
        <v>11475602.1813496</v>
      </c>
      <c r="S709" s="1">
        <f>VLOOKUP($E709,[1]AllProteinsNorm!$A$1:$Q$3226,16,FALSE)</f>
        <v>13230471.4095343</v>
      </c>
      <c r="T709" s="1">
        <f>VLOOKUP($E709,[1]AllProteinsNorm!$A$1:$Q$3226,17,FALSE)</f>
        <v>10887456.5026733</v>
      </c>
      <c r="U709" s="1">
        <f>VLOOKUP($E709,[1]AllProteinsNorm!$A$1:$Q$3226,3,FALSE)</f>
        <v>10716432.9160014</v>
      </c>
      <c r="V709" s="1">
        <f>VLOOKUP($E709,[1]AllProteinsNorm!$A$1:$Q$3226,7,FALSE)</f>
        <v>10673894.5450402</v>
      </c>
      <c r="W709" s="1">
        <f>VLOOKUP($E709,[1]AllProteinsNorm!$A$1:$Q$3226,9,FALSE)</f>
        <v>11650403.679158</v>
      </c>
      <c r="X709" s="1">
        <f>VLOOKUP($E709,[1]AllProteinsNorm!$A$1:$Q$3226,12,FALSE)</f>
        <v>10513745.885157799</v>
      </c>
      <c r="Y709" s="29">
        <f>VLOOKUP($E709,[1]AllProteinsNorm!$A$1:$Q$3226,14,FALSE)</f>
        <v>12078903.355076499</v>
      </c>
      <c r="Z709" s="25">
        <f t="shared" si="104"/>
        <v>0.91527709392964529</v>
      </c>
      <c r="AA709" s="1">
        <f t="shared" si="104"/>
        <v>1.068427772815715</v>
      </c>
      <c r="AB709" s="1">
        <f t="shared" si="104"/>
        <v>1.030376037534954</v>
      </c>
      <c r="AC709" s="1">
        <f t="shared" si="104"/>
        <v>1.019744040926031</v>
      </c>
      <c r="AD709" s="1">
        <f t="shared" si="104"/>
        <v>0.96617505479365462</v>
      </c>
      <c r="AE709" s="1">
        <f t="shared" si="104"/>
        <v>1.0481591217874544</v>
      </c>
      <c r="AF709" s="1">
        <f t="shared" si="104"/>
        <v>0.96384644553958165</v>
      </c>
      <c r="AG709" s="1">
        <f t="shared" si="104"/>
        <v>1.0863163170292958</v>
      </c>
      <c r="AH709" s="1">
        <f t="shared" si="104"/>
        <v>1.2524377149919994</v>
      </c>
      <c r="AI709" s="1">
        <f t="shared" si="104"/>
        <v>1.0306406115247335</v>
      </c>
      <c r="AJ709" s="1">
        <f t="shared" si="104"/>
        <v>1.0144509850578538</v>
      </c>
      <c r="AK709" s="1">
        <f t="shared" si="104"/>
        <v>1.0104241701034196</v>
      </c>
      <c r="AL709" s="1">
        <f t="shared" si="104"/>
        <v>1.10286357235495</v>
      </c>
      <c r="AM709" s="1">
        <f t="shared" si="104"/>
        <v>0.99526399814631139</v>
      </c>
      <c r="AN709" s="29">
        <f t="shared" si="104"/>
        <v>1.1434266889945761</v>
      </c>
      <c r="AO709" s="1">
        <f t="shared" si="99"/>
        <v>565275.31328851543</v>
      </c>
      <c r="AP709" s="1">
        <f t="shared" si="100"/>
        <v>1020346.0352623564</v>
      </c>
      <c r="AQ709" s="29">
        <f t="shared" si="101"/>
        <v>621292.42346528755</v>
      </c>
    </row>
    <row r="710" spans="1:43" x14ac:dyDescent="0.2">
      <c r="A710" s="26"/>
      <c r="E710" s="25" t="s">
        <v>1398</v>
      </c>
      <c r="F710" s="26" t="s">
        <v>1399</v>
      </c>
      <c r="G710" s="1">
        <v>0.71508488985141205</v>
      </c>
      <c r="H710" s="1">
        <v>0.97903773155540896</v>
      </c>
      <c r="I710" s="1">
        <f>VLOOKUP(F710,'[1]SUSMB vs SHAM all proteins sum'!$B$2:$E$3214,2,FALSE)</f>
        <v>0.118109740288634</v>
      </c>
      <c r="J710" s="29">
        <f>VLOOKUP(F710,'[1]SUSMB vs SHAM all proteins sum'!$B$2:$E$3214,3,FALSE)</f>
        <v>0.88302087224947601</v>
      </c>
      <c r="K710" s="25">
        <f>VLOOKUP($E710,[1]AllProteinsNorm!$A$1:$Q$3226,4,FALSE)</f>
        <v>5473496.6434028</v>
      </c>
      <c r="L710" s="1">
        <f>VLOOKUP($E710,[1]AllProteinsNorm!$A$1:$Q$3226,5,FALSE)</f>
        <v>6861097.6707468098</v>
      </c>
      <c r="M710" s="1">
        <f>VLOOKUP($E710,[1]AllProteinsNorm!$A$1:$Q$3226,10,FALSE)</f>
        <v>6407545.9542235099</v>
      </c>
      <c r="N710" s="1">
        <f>VLOOKUP($E710,[1]AllProteinsNorm!$A$1:$Q$3226,11,FALSE)</f>
        <v>6268417.7833709698</v>
      </c>
      <c r="O710" s="1">
        <f>VLOOKUP($E710,[1]AllProteinsNorm!$A$1:$Q$3226,15,FALSE)</f>
        <v>5966111.1188471997</v>
      </c>
      <c r="P710" s="1">
        <f>VLOOKUP($E710,[1]AllProteinsNorm!$A$1:$Q$3226,6,FALSE)</f>
        <v>6895790.71215335</v>
      </c>
      <c r="Q710" s="1">
        <f>VLOOKUP($E710,[1]AllProteinsNorm!$A$1:$Q$3226,8,FALSE)</f>
        <v>6298049.2026656102</v>
      </c>
      <c r="R710" s="1">
        <f>VLOOKUP($E710,[1]AllProteinsNorm!$A$1:$Q$3226,13,FALSE)</f>
        <v>5529484.9928039601</v>
      </c>
      <c r="S710" s="1">
        <f>VLOOKUP($E710,[1]AllProteinsNorm!$A$1:$Q$3226,16,FALSE)</f>
        <v>6074525.6124673299</v>
      </c>
      <c r="T710" s="1">
        <f>VLOOKUP($E710,[1]AllProteinsNorm!$A$1:$Q$3226,17,FALSE)</f>
        <v>5548932.4075348796</v>
      </c>
      <c r="U710" s="1">
        <f>VLOOKUP($E710,[1]AllProteinsNorm!$A$1:$Q$3226,3,FALSE)</f>
        <v>5471566.7635405799</v>
      </c>
      <c r="V710" s="1">
        <f>VLOOKUP($E710,[1]AllProteinsNorm!$A$1:$Q$3226,7,FALSE)</f>
        <v>6593427.0996416202</v>
      </c>
      <c r="W710" s="1">
        <f>VLOOKUP($E710,[1]AllProteinsNorm!$A$1:$Q$3226,9,FALSE)</f>
        <v>5794192.5790154198</v>
      </c>
      <c r="X710" s="1">
        <f>VLOOKUP($E710,[1]AllProteinsNorm!$A$1:$Q$3226,12,FALSE)</f>
        <v>4920093.5314740902</v>
      </c>
      <c r="Y710" s="29">
        <f>VLOOKUP($E710,[1]AllProteinsNorm!$A$1:$Q$3226,14,FALSE)</f>
        <v>4697481.8374829004</v>
      </c>
      <c r="Z710" s="25">
        <f t="shared" si="104"/>
        <v>0.88348695808121991</v>
      </c>
      <c r="AA710" s="1">
        <f t="shared" si="104"/>
        <v>1.1074621407747443</v>
      </c>
      <c r="AB710" s="1">
        <f t="shared" si="104"/>
        <v>1.0342535407755724</v>
      </c>
      <c r="AC710" s="1">
        <f t="shared" si="104"/>
        <v>1.0117966119679027</v>
      </c>
      <c r="AD710" s="1">
        <f t="shared" si="104"/>
        <v>0.96300074840056116</v>
      </c>
      <c r="AE710" s="1">
        <f t="shared" si="104"/>
        <v>1.1130620071153574</v>
      </c>
      <c r="AF710" s="1">
        <f t="shared" si="104"/>
        <v>1.016579472760885</v>
      </c>
      <c r="AG710" s="1">
        <f t="shared" si="104"/>
        <v>0.89252413846572587</v>
      </c>
      <c r="AH710" s="1">
        <f t="shared" si="104"/>
        <v>0.98050012721096225</v>
      </c>
      <c r="AI710" s="1">
        <f t="shared" si="104"/>
        <v>0.89566318072747153</v>
      </c>
      <c r="AJ710" s="1">
        <f t="shared" si="104"/>
        <v>0.8831754526944412</v>
      </c>
      <c r="AK710" s="1">
        <f t="shared" si="104"/>
        <v>1.0642569514706419</v>
      </c>
      <c r="AL710" s="1">
        <f t="shared" si="104"/>
        <v>0.93525106703795091</v>
      </c>
      <c r="AM710" s="1">
        <f t="shared" si="104"/>
        <v>0.79416116438773565</v>
      </c>
      <c r="AN710" s="29">
        <f t="shared" si="104"/>
        <v>0.75822900964810769</v>
      </c>
      <c r="AO710" s="1">
        <f t="shared" si="99"/>
        <v>461997.55774604029</v>
      </c>
      <c r="AP710" s="1">
        <f t="shared" si="100"/>
        <v>509435.58165757539</v>
      </c>
      <c r="AQ710" s="29">
        <f t="shared" si="101"/>
        <v>672779.22908452293</v>
      </c>
    </row>
    <row r="711" spans="1:43" x14ac:dyDescent="0.2">
      <c r="A711" s="26"/>
      <c r="E711" s="25" t="s">
        <v>1400</v>
      </c>
      <c r="F711" s="26" t="s">
        <v>1401</v>
      </c>
      <c r="G711" s="1">
        <v>5.6996780963175502E-2</v>
      </c>
      <c r="H711" s="1">
        <v>0.85958485431757903</v>
      </c>
      <c r="I711" s="1">
        <f>VLOOKUP(F711,'[1]SUSMB vs SHAM all proteins sum'!$B$2:$E$3214,2,FALSE)</f>
        <v>0.34242488860623199</v>
      </c>
      <c r="J711" s="29">
        <f>VLOOKUP(F711,'[1]SUSMB vs SHAM all proteins sum'!$B$2:$E$3214,3,FALSE)</f>
        <v>0.88874348496886002</v>
      </c>
      <c r="K711" s="25">
        <f>VLOOKUP($E711,[1]AllProteinsNorm!$A$1:$Q$3226,4,FALSE)</f>
        <v>1213126.7671934599</v>
      </c>
      <c r="L711" s="1">
        <f>VLOOKUP($E711,[1]AllProteinsNorm!$A$1:$Q$3226,5,FALSE)</f>
        <v>1513682.4212647099</v>
      </c>
      <c r="M711" s="1">
        <f>VLOOKUP($E711,[1]AllProteinsNorm!$A$1:$Q$3226,10,FALSE)</f>
        <v>1282798.9550764</v>
      </c>
      <c r="N711" s="1">
        <f>VLOOKUP($E711,[1]AllProteinsNorm!$A$1:$Q$3226,11,FALSE)</f>
        <v>1405742.9323916601</v>
      </c>
      <c r="O711" s="1">
        <f>VLOOKUP($E711,[1]AllProteinsNorm!$A$1:$Q$3226,15,FALSE)</f>
        <v>1105598.8459316599</v>
      </c>
      <c r="P711" s="1">
        <f>VLOOKUP($E711,[1]AllProteinsNorm!$A$1:$Q$3226,6,FALSE)</f>
        <v>1272198.0702136401</v>
      </c>
      <c r="Q711" s="1">
        <f>VLOOKUP($E711,[1]AllProteinsNorm!$A$1:$Q$3226,8,FALSE)</f>
        <v>1097110.12189569</v>
      </c>
      <c r="R711" s="1">
        <f>VLOOKUP($E711,[1]AllProteinsNorm!$A$1:$Q$3226,13,FALSE)</f>
        <v>1153011.0005802501</v>
      </c>
      <c r="S711" s="1">
        <f>VLOOKUP($E711,[1]AllProteinsNorm!$A$1:$Q$3226,16,FALSE)</f>
        <v>1065776.5168343501</v>
      </c>
      <c r="T711" s="1">
        <f>VLOOKUP($E711,[1]AllProteinsNorm!$A$1:$Q$3226,17,FALSE)</f>
        <v>1001710.57198397</v>
      </c>
      <c r="U711" s="1">
        <f>VLOOKUP($E711,[1]AllProteinsNorm!$A$1:$Q$3226,3,FALSE)</f>
        <v>817334.39717202203</v>
      </c>
      <c r="V711" s="1">
        <f>VLOOKUP($E711,[1]AllProteinsNorm!$A$1:$Q$3226,7,FALSE)</f>
        <v>1074391.16091547</v>
      </c>
      <c r="W711" s="1">
        <f>VLOOKUP($E711,[1]AllProteinsNorm!$A$1:$Q$3226,9,FALSE)</f>
        <v>1483741.28988589</v>
      </c>
      <c r="X711" s="1">
        <f>VLOOKUP($E711,[1]AllProteinsNorm!$A$1:$Q$3226,12,FALSE)</f>
        <v>1150856.3055157701</v>
      </c>
      <c r="Y711" s="29">
        <f>VLOOKUP($E711,[1]AllProteinsNorm!$A$1:$Q$3226,14,FALSE)</f>
        <v>1353766.3008208601</v>
      </c>
      <c r="Z711" s="25">
        <f t="shared" si="104"/>
        <v>0.93017641733999623</v>
      </c>
      <c r="AA711" s="1">
        <f t="shared" si="104"/>
        <v>1.1606303064764569</v>
      </c>
      <c r="AB711" s="1">
        <f t="shared" si="104"/>
        <v>0.98359822606252789</v>
      </c>
      <c r="AC711" s="1">
        <f t="shared" si="104"/>
        <v>1.0778666829503489</v>
      </c>
      <c r="AD711" s="1">
        <f t="shared" si="104"/>
        <v>0.84772836717067046</v>
      </c>
      <c r="AE711" s="1">
        <f t="shared" si="104"/>
        <v>0.97546989737591572</v>
      </c>
      <c r="AF711" s="1">
        <f t="shared" si="104"/>
        <v>0.84121955776583501</v>
      </c>
      <c r="AG711" s="1">
        <f t="shared" si="104"/>
        <v>0.88408208497002594</v>
      </c>
      <c r="AH711" s="1">
        <f t="shared" si="104"/>
        <v>0.81719421986505514</v>
      </c>
      <c r="AI711" s="1">
        <f t="shared" si="104"/>
        <v>0.76807105098774608</v>
      </c>
      <c r="AJ711" s="1">
        <f t="shared" si="104"/>
        <v>0.62669887590484252</v>
      </c>
      <c r="AK711" s="1">
        <f t="shared" si="104"/>
        <v>0.82379957965492567</v>
      </c>
      <c r="AL711" s="1">
        <f t="shared" si="104"/>
        <v>1.1376726609358441</v>
      </c>
      <c r="AM711" s="1">
        <f t="shared" si="104"/>
        <v>0.88242995215939235</v>
      </c>
      <c r="AN711" s="29">
        <f t="shared" si="104"/>
        <v>1.0380131093194758</v>
      </c>
      <c r="AO711" s="1">
        <f t="shared" si="99"/>
        <v>143100.39013992282</v>
      </c>
      <c r="AP711" s="1">
        <f t="shared" si="100"/>
        <v>91312.340659224574</v>
      </c>
      <c r="AQ711" s="29">
        <f t="shared" si="101"/>
        <v>230609.25125073682</v>
      </c>
    </row>
    <row r="712" spans="1:43" x14ac:dyDescent="0.2">
      <c r="A712" s="26"/>
      <c r="E712" s="25" t="s">
        <v>1402</v>
      </c>
      <c r="F712" s="26" t="s">
        <v>1403</v>
      </c>
      <c r="G712" s="1">
        <v>0.27461469128156002</v>
      </c>
      <c r="H712" s="1">
        <v>1.38603534091658</v>
      </c>
      <c r="I712" s="1">
        <f>VLOOKUP(F712,'[1]SUSMB vs SHAM all proteins sum'!$B$2:$E$3214,2,FALSE)</f>
        <v>0.30597009681806198</v>
      </c>
      <c r="J712" s="29">
        <f>VLOOKUP(F712,'[1]SUSMB vs SHAM all proteins sum'!$B$2:$E$3214,3,FALSE)</f>
        <v>1.4643713355530401</v>
      </c>
      <c r="K712" s="25">
        <f>VLOOKUP($E712,[1]AllProteinsNorm!$A$1:$Q$3226,4,FALSE)</f>
        <v>12944.0505152063</v>
      </c>
      <c r="L712" s="1">
        <f>VLOOKUP($E712,[1]AllProteinsNorm!$A$1:$Q$3226,5,FALSE)</f>
        <v>15300.676586875001</v>
      </c>
      <c r="M712" s="1">
        <f>VLOOKUP($E712,[1]AllProteinsNorm!$A$1:$Q$3226,10,FALSE)</f>
        <v>8086.7860279813103</v>
      </c>
      <c r="N712" s="1">
        <f>VLOOKUP($E712,[1]AllProteinsNorm!$A$1:$Q$3226,11,FALSE)</f>
        <v>13919.934827155899</v>
      </c>
      <c r="O712" s="1">
        <f>VLOOKUP($E712,[1]AllProteinsNorm!$A$1:$Q$3226,15,FALSE)</f>
        <v>11941.3520865828</v>
      </c>
      <c r="P712" s="1">
        <f>VLOOKUP($E712,[1]AllProteinsNorm!$A$1:$Q$3226,6,FALSE)</f>
        <v>7208.6537304901103</v>
      </c>
      <c r="Q712" s="1">
        <f>VLOOKUP($E712,[1]AllProteinsNorm!$A$1:$Q$3226,8,FALSE)</f>
        <v>20789.340951044702</v>
      </c>
      <c r="R712" s="1">
        <f>VLOOKUP($E712,[1]AllProteinsNorm!$A$1:$Q$3226,13,FALSE)</f>
        <v>24282.7340007934</v>
      </c>
      <c r="S712" s="1">
        <f>VLOOKUP($E712,[1]AllProteinsNorm!$A$1:$Q$3226,16,FALSE)</f>
        <v>12573.818639999199</v>
      </c>
      <c r="T712" s="1">
        <f>VLOOKUP($E712,[1]AllProteinsNorm!$A$1:$Q$3226,17,FALSE)</f>
        <v>29761.810781430799</v>
      </c>
      <c r="U712" s="1">
        <f>VLOOKUP($E712,[1]AllProteinsNorm!$A$1:$Q$3226,3,FALSE)</f>
        <v>38276.9530653006</v>
      </c>
      <c r="V712" s="1">
        <f>VLOOKUP($E712,[1]AllProteinsNorm!$A$1:$Q$3226,7,FALSE)</f>
        <v>7701.7474774602397</v>
      </c>
      <c r="W712" s="1">
        <f>VLOOKUP($E712,[1]AllProteinsNorm!$A$1:$Q$3226,9,FALSE)</f>
        <v>34715.279807754901</v>
      </c>
      <c r="X712" s="1">
        <f>VLOOKUP($E712,[1]AllProteinsNorm!$A$1:$Q$3226,12,FALSE)</f>
        <v>9094.9410894147404</v>
      </c>
      <c r="Y712" s="29">
        <f>VLOOKUP($E712,[1]AllProteinsNorm!$A$1:$Q$3226,14,FALSE)</f>
        <v>19260.0048848236</v>
      </c>
      <c r="Z712" s="25">
        <f t="shared" si="104"/>
        <v>1.0406389892471499</v>
      </c>
      <c r="AA712" s="1">
        <f t="shared" si="104"/>
        <v>1.2301003151569796</v>
      </c>
      <c r="AB712" s="1">
        <f t="shared" si="104"/>
        <v>0.65013844225424222</v>
      </c>
      <c r="AC712" s="1">
        <f t="shared" si="104"/>
        <v>1.1190953629159912</v>
      </c>
      <c r="AD712" s="1">
        <f t="shared" si="104"/>
        <v>0.96002689042563716</v>
      </c>
      <c r="AE712" s="1">
        <f t="shared" si="104"/>
        <v>0.57954085725463245</v>
      </c>
      <c r="AF712" s="1">
        <f t="shared" si="104"/>
        <v>1.6713623551603345</v>
      </c>
      <c r="AG712" s="1">
        <f t="shared" si="104"/>
        <v>1.9522142421382775</v>
      </c>
      <c r="AH712" s="1">
        <f t="shared" si="104"/>
        <v>1.0108741390598008</v>
      </c>
      <c r="AI712" s="1">
        <f t="shared" si="104"/>
        <v>2.392705486846554</v>
      </c>
      <c r="AJ712" s="1">
        <f t="shared" si="104"/>
        <v>3.0772816980697772</v>
      </c>
      <c r="AK712" s="1">
        <f t="shared" si="104"/>
        <v>0.61918320706223495</v>
      </c>
      <c r="AL712" s="1">
        <f t="shared" si="104"/>
        <v>2.7909404129823336</v>
      </c>
      <c r="AM712" s="1">
        <f t="shared" si="104"/>
        <v>0.73118922793388719</v>
      </c>
      <c r="AN712" s="29">
        <f t="shared" si="104"/>
        <v>1.5484111401367291</v>
      </c>
      <c r="AO712" s="1">
        <f t="shared" si="99"/>
        <v>2442.4109322169202</v>
      </c>
      <c r="AP712" s="1">
        <f t="shared" si="100"/>
        <v>8089.8431178328883</v>
      </c>
      <c r="AQ712" s="29">
        <f t="shared" si="101"/>
        <v>12687.984689205217</v>
      </c>
    </row>
    <row r="713" spans="1:43" x14ac:dyDescent="0.2">
      <c r="A713" s="26"/>
      <c r="E713" s="25" t="s">
        <v>1404</v>
      </c>
      <c r="F713" s="26" t="s">
        <v>1405</v>
      </c>
      <c r="G713" s="1">
        <v>0.78540330004792402</v>
      </c>
      <c r="H713" s="1">
        <v>0.95606231827338894</v>
      </c>
      <c r="I713" s="1">
        <f>VLOOKUP(F713,'[1]SUSMB vs SHAM all proteins sum'!$B$2:$E$3214,2,FALSE)</f>
        <v>0.87438884128199801</v>
      </c>
      <c r="J713" s="29">
        <f>VLOOKUP(F713,'[1]SUSMB vs SHAM all proteins sum'!$B$2:$E$3214,3,FALSE)</f>
        <v>0.96877055805984802</v>
      </c>
      <c r="K713" s="25">
        <f>VLOOKUP($E713,[1]AllProteinsNorm!$A$1:$Q$3226,4,FALSE)</f>
        <v>23889.447156474602</v>
      </c>
      <c r="L713" s="1">
        <f>VLOOKUP($E713,[1]AllProteinsNorm!$A$1:$Q$3226,5,FALSE)</f>
        <v>27512.4225114193</v>
      </c>
      <c r="M713" s="1">
        <f>VLOOKUP($E713,[1]AllProteinsNorm!$A$1:$Q$3226,10,FALSE)</f>
        <v>36520.101500899502</v>
      </c>
      <c r="N713" s="1">
        <f>VLOOKUP($E713,[1]AllProteinsNorm!$A$1:$Q$3226,11,FALSE)</f>
        <v>37126.355151828902</v>
      </c>
      <c r="O713" s="1">
        <f>VLOOKUP($E713,[1]AllProteinsNorm!$A$1:$Q$3226,15,FALSE)</f>
        <v>55258.154168433401</v>
      </c>
      <c r="P713" s="1">
        <f>VLOOKUP($E713,[1]AllProteinsNorm!$A$1:$Q$3226,6,FALSE)</f>
        <v>31977.120380024098</v>
      </c>
      <c r="Q713" s="1">
        <f>VLOOKUP($E713,[1]AllProteinsNorm!$A$1:$Q$3226,8,FALSE)</f>
        <v>28318.293878885801</v>
      </c>
      <c r="R713" s="1">
        <f>VLOOKUP($E713,[1]AllProteinsNorm!$A$1:$Q$3226,13,FALSE)</f>
        <v>38796.846710582002</v>
      </c>
      <c r="S713" s="1">
        <f>VLOOKUP($E713,[1]AllProteinsNorm!$A$1:$Q$3226,16,FALSE)</f>
        <v>28974.315117522801</v>
      </c>
      <c r="T713" s="1">
        <f>VLOOKUP($E713,[1]AllProteinsNorm!$A$1:$Q$3226,17,FALSE)</f>
        <v>38642.085715406603</v>
      </c>
      <c r="U713" s="1">
        <f>VLOOKUP($E713,[1]AllProteinsNorm!$A$1:$Q$3226,3,FALSE)</f>
        <v>20704.209242990601</v>
      </c>
      <c r="V713" s="1">
        <f>VLOOKUP($E713,[1]AllProteinsNorm!$A$1:$Q$3226,7,FALSE)</f>
        <v>32783.880882290898</v>
      </c>
      <c r="W713" s="1">
        <f>VLOOKUP($E713,[1]AllProteinsNorm!$A$1:$Q$3226,9,FALSE)</f>
        <v>44569.857931735402</v>
      </c>
      <c r="X713" s="1">
        <f>VLOOKUP($E713,[1]AllProteinsNorm!$A$1:$Q$3226,12,FALSE)</f>
        <v>35952.729957129799</v>
      </c>
      <c r="Y713" s="29">
        <f>VLOOKUP($E713,[1]AllProteinsNorm!$A$1:$Q$3226,14,FALSE)</f>
        <v>38632.972154602598</v>
      </c>
      <c r="Z713" s="25">
        <f t="shared" si="104"/>
        <v>0.66246779072160544</v>
      </c>
      <c r="AA713" s="1">
        <f t="shared" si="104"/>
        <v>0.76293493269891799</v>
      </c>
      <c r="AB713" s="1">
        <f t="shared" si="104"/>
        <v>1.0127229315841537</v>
      </c>
      <c r="AC713" s="1">
        <f t="shared" si="104"/>
        <v>1.0295346859172487</v>
      </c>
      <c r="AD713" s="1">
        <f t="shared" si="104"/>
        <v>1.5323396590780738</v>
      </c>
      <c r="AE713" s="1">
        <f t="shared" si="104"/>
        <v>0.88674351285906916</v>
      </c>
      <c r="AF713" s="1">
        <f t="shared" si="104"/>
        <v>0.78528219845666258</v>
      </c>
      <c r="AG713" s="1">
        <f t="shared" si="104"/>
        <v>1.075858355322312</v>
      </c>
      <c r="AH713" s="1">
        <f t="shared" si="104"/>
        <v>0.80347403595628086</v>
      </c>
      <c r="AI713" s="1">
        <f t="shared" si="104"/>
        <v>1.071566745981493</v>
      </c>
      <c r="AJ713" s="1">
        <f t="shared" si="104"/>
        <v>0.57413935391654736</v>
      </c>
      <c r="AK713" s="1">
        <f t="shared" si="104"/>
        <v>0.90911543482434121</v>
      </c>
      <c r="AL713" s="1">
        <f t="shared" si="104"/>
        <v>1.2359471997580451</v>
      </c>
      <c r="AM713" s="1">
        <f t="shared" si="104"/>
        <v>0.99698939992653413</v>
      </c>
      <c r="AN713" s="29">
        <f t="shared" si="104"/>
        <v>1.0713140218204067</v>
      </c>
      <c r="AO713" s="1">
        <f t="shared" si="99"/>
        <v>10872.914597447061</v>
      </c>
      <c r="AP713" s="1">
        <f t="shared" si="100"/>
        <v>4561.2158832796886</v>
      </c>
      <c r="AQ713" s="29">
        <f t="shared" si="101"/>
        <v>7922.8618855506365</v>
      </c>
    </row>
    <row r="714" spans="1:43" x14ac:dyDescent="0.2">
      <c r="A714" s="26"/>
      <c r="E714" s="25" t="s">
        <v>1406</v>
      </c>
      <c r="F714" s="26" t="s">
        <v>1407</v>
      </c>
      <c r="G714" s="1">
        <v>0.249386940497726</v>
      </c>
      <c r="H714" s="1">
        <v>0.88530992943401998</v>
      </c>
      <c r="I714" s="1">
        <f>VLOOKUP(F714,'[1]SUSMB vs SHAM all proteins sum'!$B$2:$E$3214,2,FALSE)</f>
        <v>0.97396314259733796</v>
      </c>
      <c r="J714" s="29">
        <f>VLOOKUP(F714,'[1]SUSMB vs SHAM all proteins sum'!$B$2:$E$3214,3,FALSE)</f>
        <v>1.00384135863295</v>
      </c>
      <c r="K714" s="25">
        <f>VLOOKUP($E714,[1]AllProteinsNorm!$A$1:$Q$3226,4,FALSE)</f>
        <v>751445.69847499102</v>
      </c>
      <c r="L714" s="1">
        <f>VLOOKUP($E714,[1]AllProteinsNorm!$A$1:$Q$3226,5,FALSE)</f>
        <v>1082982.41555235</v>
      </c>
      <c r="M714" s="1">
        <f>VLOOKUP($E714,[1]AllProteinsNorm!$A$1:$Q$3226,10,FALSE)</f>
        <v>946654.64017244906</v>
      </c>
      <c r="N714" s="1">
        <f>VLOOKUP($E714,[1]AllProteinsNorm!$A$1:$Q$3226,11,FALSE)</f>
        <v>1043507.3950709699</v>
      </c>
      <c r="O714" s="1">
        <f>VLOOKUP($E714,[1]AllProteinsNorm!$A$1:$Q$3226,15,FALSE)</f>
        <v>877513.381472721</v>
      </c>
      <c r="P714" s="1">
        <f>VLOOKUP($E714,[1]AllProteinsNorm!$A$1:$Q$3226,6,FALSE)</f>
        <v>942628.81234450499</v>
      </c>
      <c r="Q714" s="1">
        <f>VLOOKUP($E714,[1]AllProteinsNorm!$A$1:$Q$3226,8,FALSE)</f>
        <v>749303.71018393303</v>
      </c>
      <c r="R714" s="1">
        <f>VLOOKUP($E714,[1]AllProteinsNorm!$A$1:$Q$3226,13,FALSE)</f>
        <v>841332.20205487998</v>
      </c>
      <c r="S714" s="1">
        <f>VLOOKUP($E714,[1]AllProteinsNorm!$A$1:$Q$3226,16,FALSE)</f>
        <v>978957.39526341495</v>
      </c>
      <c r="T714" s="1">
        <f>VLOOKUP($E714,[1]AllProteinsNorm!$A$1:$Q$3226,17,FALSE)</f>
        <v>659487.59995072696</v>
      </c>
      <c r="U714" s="1">
        <f>VLOOKUP($E714,[1]AllProteinsNorm!$A$1:$Q$3226,3,FALSE)</f>
        <v>909631.68682743795</v>
      </c>
      <c r="V714" s="1">
        <f>VLOOKUP($E714,[1]AllProteinsNorm!$A$1:$Q$3226,7,FALSE)</f>
        <v>729471.646486399</v>
      </c>
      <c r="W714" s="1">
        <f>VLOOKUP($E714,[1]AllProteinsNorm!$A$1:$Q$3226,9,FALSE)</f>
        <v>1208482.30267403</v>
      </c>
      <c r="X714" s="1">
        <f>VLOOKUP($E714,[1]AllProteinsNorm!$A$1:$Q$3226,12,FALSE)</f>
        <v>814772.52048323897</v>
      </c>
      <c r="Y714" s="29">
        <f>VLOOKUP($E714,[1]AllProteinsNorm!$A$1:$Q$3226,14,FALSE)</f>
        <v>1100612.93863517</v>
      </c>
      <c r="Z714" s="25">
        <f t="shared" si="104"/>
        <v>0.79905269371660881</v>
      </c>
      <c r="AA714" s="1">
        <f t="shared" si="104"/>
        <v>1.1515935458157729</v>
      </c>
      <c r="AB714" s="1">
        <f t="shared" si="104"/>
        <v>1.0066288778873052</v>
      </c>
      <c r="AC714" s="1">
        <f t="shared" si="104"/>
        <v>1.1096176299057094</v>
      </c>
      <c r="AD714" s="1">
        <f t="shared" si="104"/>
        <v>0.93310725267460404</v>
      </c>
      <c r="AE714" s="1">
        <f t="shared" si="104"/>
        <v>1.0023479982749972</v>
      </c>
      <c r="AF714" s="1">
        <f t="shared" si="104"/>
        <v>0.79677500217169361</v>
      </c>
      <c r="AG714" s="1">
        <f t="shared" si="104"/>
        <v>0.8946338554160369</v>
      </c>
      <c r="AH714" s="1">
        <f t="shared" si="104"/>
        <v>1.0409781376172991</v>
      </c>
      <c r="AI714" s="1">
        <f t="shared" si="104"/>
        <v>0.70126869351008425</v>
      </c>
      <c r="AJ714" s="1">
        <f t="shared" si="104"/>
        <v>0.96726037706320989</v>
      </c>
      <c r="AK714" s="1">
        <f t="shared" si="104"/>
        <v>0.77568650043213472</v>
      </c>
      <c r="AL714" s="1">
        <f t="shared" si="104"/>
        <v>1.2850443368299771</v>
      </c>
      <c r="AM714" s="1">
        <f t="shared" si="104"/>
        <v>0.86639151515493096</v>
      </c>
      <c r="AN714" s="29">
        <f t="shared" si="104"/>
        <v>1.1703410308164193</v>
      </c>
      <c r="AO714" s="1">
        <f t="shared" si="99"/>
        <v>118876.78779108</v>
      </c>
      <c r="AP714" s="1">
        <f t="shared" si="100"/>
        <v>118738.4361957934</v>
      </c>
      <c r="AQ714" s="29">
        <f t="shared" si="101"/>
        <v>177770.93960859478</v>
      </c>
    </row>
    <row r="715" spans="1:43" x14ac:dyDescent="0.2">
      <c r="A715" s="26"/>
      <c r="E715" s="25" t="s">
        <v>1408</v>
      </c>
      <c r="F715" s="26" t="s">
        <v>1409</v>
      </c>
      <c r="G715" s="1">
        <v>0.68602743271536404</v>
      </c>
      <c r="H715" s="1">
        <v>0.98260296519629498</v>
      </c>
      <c r="I715" s="1">
        <f>VLOOKUP(F715,'[1]SUSMB vs SHAM all proteins sum'!$B$2:$E$3214,2,FALSE)</f>
        <v>0.82148528338263305</v>
      </c>
      <c r="J715" s="29">
        <f>VLOOKUP(F715,'[1]SUSMB vs SHAM all proteins sum'!$B$2:$E$3214,3,FALSE)</f>
        <v>0.97986004406696503</v>
      </c>
      <c r="K715" s="25">
        <f>VLOOKUP($E715,[1]AllProteinsNorm!$A$1:$Q$3226,4,FALSE)</f>
        <v>887088.31872580503</v>
      </c>
      <c r="L715" s="1">
        <f>VLOOKUP($E715,[1]AllProteinsNorm!$A$1:$Q$3226,5,FALSE)</f>
        <v>874354.296869969</v>
      </c>
      <c r="M715" s="1">
        <f>VLOOKUP($E715,[1]AllProteinsNorm!$A$1:$Q$3226,10,FALSE)</f>
        <v>1020878.63140776</v>
      </c>
      <c r="N715" s="1">
        <f>VLOOKUP($E715,[1]AllProteinsNorm!$A$1:$Q$3226,11,FALSE)</f>
        <v>874398.19428580999</v>
      </c>
      <c r="O715" s="1">
        <f>VLOOKUP($E715,[1]AllProteinsNorm!$A$1:$Q$3226,15,FALSE)</f>
        <v>993462.89457080502</v>
      </c>
      <c r="P715" s="1">
        <f>VLOOKUP($E715,[1]AllProteinsNorm!$A$1:$Q$3226,6,FALSE)</f>
        <v>945904.34511727397</v>
      </c>
      <c r="Q715" s="1">
        <f>VLOOKUP($E715,[1]AllProteinsNorm!$A$1:$Q$3226,8,FALSE)</f>
        <v>957181.37328682397</v>
      </c>
      <c r="R715" s="1">
        <f>VLOOKUP($E715,[1]AllProteinsNorm!$A$1:$Q$3226,13,FALSE)</f>
        <v>882090.734356564</v>
      </c>
      <c r="S715" s="1">
        <f>VLOOKUP($E715,[1]AllProteinsNorm!$A$1:$Q$3226,16,FALSE)</f>
        <v>840884.69580614101</v>
      </c>
      <c r="T715" s="1">
        <f>VLOOKUP($E715,[1]AllProteinsNorm!$A$1:$Q$3226,17,FALSE)</f>
        <v>938185.05360147799</v>
      </c>
      <c r="U715" s="1">
        <f>VLOOKUP($E715,[1]AllProteinsNorm!$A$1:$Q$3226,3,FALSE)</f>
        <v>675174.48095954198</v>
      </c>
      <c r="V715" s="1">
        <f>VLOOKUP($E715,[1]AllProteinsNorm!$A$1:$Q$3226,7,FALSE)</f>
        <v>883754.57983566297</v>
      </c>
      <c r="W715" s="1">
        <f>VLOOKUP($E715,[1]AllProteinsNorm!$A$1:$Q$3226,9,FALSE)</f>
        <v>959633.86928155005</v>
      </c>
      <c r="X715" s="1">
        <f>VLOOKUP($E715,[1]AllProteinsNorm!$A$1:$Q$3226,12,FALSE)</f>
        <v>1033296.64581829</v>
      </c>
      <c r="Y715" s="29">
        <f>VLOOKUP($E715,[1]AllProteinsNorm!$A$1:$Q$3226,14,FALSE)</f>
        <v>1050101.51592859</v>
      </c>
      <c r="Z715" s="25">
        <f t="shared" si="104"/>
        <v>0.95382100599042363</v>
      </c>
      <c r="AA715" s="1">
        <f t="shared" si="104"/>
        <v>0.94012904626054716</v>
      </c>
      <c r="AB715" s="1">
        <f t="shared" si="104"/>
        <v>1.0976759164207344</v>
      </c>
      <c r="AC715" s="1">
        <f t="shared" si="104"/>
        <v>0.94017624593216265</v>
      </c>
      <c r="AD715" s="1">
        <f t="shared" si="104"/>
        <v>1.0681977853961324</v>
      </c>
      <c r="AE715" s="1">
        <f t="shared" si="104"/>
        <v>1.0170615653314046</v>
      </c>
      <c r="AF715" s="1">
        <f t="shared" si="104"/>
        <v>1.0291869266130327</v>
      </c>
      <c r="AG715" s="1">
        <f t="shared" si="104"/>
        <v>0.94844747006399133</v>
      </c>
      <c r="AH715" s="1">
        <f t="shared" si="104"/>
        <v>0.90414163905102196</v>
      </c>
      <c r="AI715" s="1">
        <f t="shared" si="104"/>
        <v>1.008761577332796</v>
      </c>
      <c r="AJ715" s="1">
        <f t="shared" si="104"/>
        <v>0.725965598975437</v>
      </c>
      <c r="AK715" s="1">
        <f t="shared" si="104"/>
        <v>0.95023648107358993</v>
      </c>
      <c r="AL715" s="1">
        <f t="shared" si="104"/>
        <v>1.0318239156788307</v>
      </c>
      <c r="AM715" s="1">
        <f t="shared" si="104"/>
        <v>1.111028096522112</v>
      </c>
      <c r="AN715" s="29">
        <f t="shared" si="104"/>
        <v>1.1290971408052881</v>
      </c>
      <c r="AO715" s="1">
        <f t="shared" si="99"/>
        <v>63743.039541383019</v>
      </c>
      <c r="AP715" s="1">
        <f t="shared" si="100"/>
        <v>44328.010912674079</v>
      </c>
      <c r="AQ715" s="29">
        <f t="shared" si="101"/>
        <v>136077.82631634749</v>
      </c>
    </row>
    <row r="716" spans="1:43" x14ac:dyDescent="0.2">
      <c r="A716" s="26"/>
      <c r="E716" s="25" t="s">
        <v>1410</v>
      </c>
      <c r="F716" s="26" t="s">
        <v>1411</v>
      </c>
      <c r="G716" s="1">
        <v>0.142963582057725</v>
      </c>
      <c r="H716" s="1">
        <v>1.2501125442501799</v>
      </c>
      <c r="I716" s="1">
        <f>VLOOKUP(F716,'[1]SUSMB vs SHAM all proteins sum'!$B$2:$E$3214,2,FALSE)</f>
        <v>0.88370432858829695</v>
      </c>
      <c r="J716" s="29">
        <f>VLOOKUP(F716,'[1]SUSMB vs SHAM all proteins sum'!$B$2:$E$3214,3,FALSE)</f>
        <v>0.96365948534539303</v>
      </c>
      <c r="K716" s="25">
        <f>VLOOKUP($E716,[1]AllProteinsNorm!$A$1:$Q$3226,4,FALSE)</f>
        <v>44951.642297949496</v>
      </c>
      <c r="L716" s="1">
        <f>VLOOKUP($E716,[1]AllProteinsNorm!$A$1:$Q$3226,5,FALSE)</f>
        <v>32880.452813335498</v>
      </c>
      <c r="M716" s="1">
        <f>VLOOKUP($E716,[1]AllProteinsNorm!$A$1:$Q$3226,10,FALSE)</f>
        <v>60998.502349409697</v>
      </c>
      <c r="N716" s="1">
        <f>VLOOKUP($E716,[1]AllProteinsNorm!$A$1:$Q$3226,11,FALSE)</f>
        <v>35560.4484502661</v>
      </c>
      <c r="O716" s="1">
        <f>VLOOKUP($E716,[1]AllProteinsNorm!$A$1:$Q$3226,15,FALSE)</f>
        <v>44243.326830398102</v>
      </c>
      <c r="P716" s="1">
        <f>VLOOKUP($E716,[1]AllProteinsNorm!$A$1:$Q$3226,6,FALSE)</f>
        <v>47300.972611794801</v>
      </c>
      <c r="Q716" s="1">
        <f>VLOOKUP($E716,[1]AllProteinsNorm!$A$1:$Q$3226,8,FALSE)</f>
        <v>69927.5223995868</v>
      </c>
      <c r="R716" s="1">
        <f>VLOOKUP($E716,[1]AllProteinsNorm!$A$1:$Q$3226,13,FALSE)</f>
        <v>53883.5684746552</v>
      </c>
      <c r="S716" s="1">
        <f>VLOOKUP($E716,[1]AllProteinsNorm!$A$1:$Q$3226,16,FALSE)</f>
        <v>42457.046243939498</v>
      </c>
      <c r="T716" s="1">
        <f>VLOOKUP($E716,[1]AllProteinsNorm!$A$1:$Q$3226,17,FALSE)</f>
        <v>57231.978246076702</v>
      </c>
      <c r="U716" s="1">
        <f>VLOOKUP($E716,[1]AllProteinsNorm!$A$1:$Q$3226,3,FALSE)</f>
        <v>61816.3371259255</v>
      </c>
      <c r="V716" s="1">
        <f>VLOOKUP($E716,[1]AllProteinsNorm!$A$1:$Q$3226,7,FALSE)</f>
        <v>19458.901975422301</v>
      </c>
      <c r="W716" s="1">
        <f>VLOOKUP($E716,[1]AllProteinsNorm!$A$1:$Q$3226,9,FALSE)</f>
        <v>51560.602603324798</v>
      </c>
      <c r="X716" s="1">
        <f>VLOOKUP($E716,[1]AllProteinsNorm!$A$1:$Q$3226,12,FALSE)</f>
        <v>32167.000192021998</v>
      </c>
      <c r="Y716" s="29">
        <f>VLOOKUP($E716,[1]AllProteinsNorm!$A$1:$Q$3226,14,FALSE)</f>
        <v>59086.108664425803</v>
      </c>
      <c r="Z716" s="25">
        <f t="shared" si="104"/>
        <v>1.0280094967301092</v>
      </c>
      <c r="AA716" s="1">
        <f t="shared" si="104"/>
        <v>0.75195067456827958</v>
      </c>
      <c r="AB716" s="1">
        <f t="shared" si="104"/>
        <v>1.3949888479239718</v>
      </c>
      <c r="AC716" s="1">
        <f t="shared" si="104"/>
        <v>0.81324011417759923</v>
      </c>
      <c r="AD716" s="1">
        <f t="shared" si="104"/>
        <v>1.01181086660004</v>
      </c>
      <c r="AE716" s="1">
        <f t="shared" si="104"/>
        <v>1.0817368746439318</v>
      </c>
      <c r="AF716" s="1">
        <f t="shared" si="104"/>
        <v>1.599188671085813</v>
      </c>
      <c r="AG716" s="1">
        <f t="shared" si="104"/>
        <v>1.2322757807711835</v>
      </c>
      <c r="AH716" s="1">
        <f t="shared" si="104"/>
        <v>0.97096000303130592</v>
      </c>
      <c r="AI716" s="1">
        <f t="shared" si="104"/>
        <v>1.3088513377029982</v>
      </c>
      <c r="AJ716" s="1">
        <f t="shared" si="104"/>
        <v>1.4136921004423508</v>
      </c>
      <c r="AK716" s="1">
        <f t="shared" si="104"/>
        <v>0.44501012652850069</v>
      </c>
      <c r="AL716" s="1">
        <f t="shared" si="104"/>
        <v>1.1791513373864639</v>
      </c>
      <c r="AM716" s="1">
        <f t="shared" si="104"/>
        <v>0.73563456168154917</v>
      </c>
      <c r="AN716" s="29">
        <f t="shared" si="104"/>
        <v>1.3512538747583793</v>
      </c>
      <c r="AO716" s="1">
        <f t="shared" si="99"/>
        <v>9842.878497347132</v>
      </c>
      <c r="AP716" s="1">
        <f t="shared" si="100"/>
        <v>9403.5483775641223</v>
      </c>
      <c r="AQ716" s="29">
        <f t="shared" si="101"/>
        <v>16377.525626993691</v>
      </c>
    </row>
    <row r="717" spans="1:43" x14ac:dyDescent="0.2">
      <c r="A717" s="26"/>
      <c r="E717" s="25" t="s">
        <v>1412</v>
      </c>
      <c r="F717" s="26" t="s">
        <v>1413</v>
      </c>
      <c r="G717" s="1">
        <v>0.382588440771512</v>
      </c>
      <c r="H717" s="1">
        <v>1.1093670169218699</v>
      </c>
      <c r="I717" s="1">
        <f>VLOOKUP(F717,'[1]SUSMB vs SHAM all proteins sum'!$B$2:$E$3214,2,FALSE)</f>
        <v>0.51714784071225695</v>
      </c>
      <c r="J717" s="29">
        <f>VLOOKUP(F717,'[1]SUSMB vs SHAM all proteins sum'!$B$2:$E$3214,3,FALSE)</f>
        <v>1.07588720791881</v>
      </c>
      <c r="K717" s="25">
        <f>VLOOKUP($E717,[1]AllProteinsNorm!$A$1:$Q$3226,4,FALSE)</f>
        <v>439296.82104229601</v>
      </c>
      <c r="L717" s="1">
        <f>VLOOKUP($E717,[1]AllProteinsNorm!$A$1:$Q$3226,5,FALSE)</f>
        <v>375748.44807968801</v>
      </c>
      <c r="M717" s="1">
        <f>VLOOKUP($E717,[1]AllProteinsNorm!$A$1:$Q$3226,10,FALSE)</f>
        <v>400032.710700717</v>
      </c>
      <c r="N717" s="1">
        <f>VLOOKUP($E717,[1]AllProteinsNorm!$A$1:$Q$3226,11,FALSE)</f>
        <v>387125.76055871003</v>
      </c>
      <c r="O717" s="1">
        <f>VLOOKUP($E717,[1]AllProteinsNorm!$A$1:$Q$3226,15,FALSE)</f>
        <v>537541.51571352896</v>
      </c>
      <c r="P717" s="1">
        <f>VLOOKUP($E717,[1]AllProteinsNorm!$A$1:$Q$3226,6,FALSE)</f>
        <v>402992.19080659398</v>
      </c>
      <c r="Q717" s="1">
        <f>VLOOKUP($E717,[1]AllProteinsNorm!$A$1:$Q$3226,8,FALSE)</f>
        <v>630474.04450476496</v>
      </c>
      <c r="R717" s="1">
        <f>VLOOKUP($E717,[1]AllProteinsNorm!$A$1:$Q$3226,13,FALSE)</f>
        <v>541013.569475931</v>
      </c>
      <c r="S717" s="1">
        <f>VLOOKUP($E717,[1]AllProteinsNorm!$A$1:$Q$3226,16,FALSE)</f>
        <v>420664.55529776902</v>
      </c>
      <c r="T717" s="1">
        <f>VLOOKUP($E717,[1]AllProteinsNorm!$A$1:$Q$3226,17,FALSE)</f>
        <v>399285.16145182197</v>
      </c>
      <c r="U717" s="1">
        <f>VLOOKUP($E717,[1]AllProteinsNorm!$A$1:$Q$3226,3,FALSE)</f>
        <v>428983.23872072302</v>
      </c>
      <c r="V717" s="1">
        <f>VLOOKUP($E717,[1]AllProteinsNorm!$A$1:$Q$3226,7,FALSE)</f>
        <v>611722.22579860198</v>
      </c>
      <c r="W717" s="1">
        <f>VLOOKUP($E717,[1]AllProteinsNorm!$A$1:$Q$3226,9,FALSE)</f>
        <v>392971.57114855602</v>
      </c>
      <c r="X717" s="1">
        <f>VLOOKUP($E717,[1]AllProteinsNorm!$A$1:$Q$3226,12,FALSE)</f>
        <v>499259.81088263501</v>
      </c>
      <c r="Y717" s="29">
        <f>VLOOKUP($E717,[1]AllProteinsNorm!$A$1:$Q$3226,14,FALSE)</f>
        <v>384739.02381655201</v>
      </c>
      <c r="Z717" s="25">
        <f t="shared" si="104"/>
        <v>1.0265166374150954</v>
      </c>
      <c r="AA717" s="1">
        <f t="shared" si="104"/>
        <v>0.87802145374406226</v>
      </c>
      <c r="AB717" s="1">
        <f t="shared" si="104"/>
        <v>0.93476714006316186</v>
      </c>
      <c r="AC717" s="1">
        <f t="shared" si="104"/>
        <v>0.9046071242733329</v>
      </c>
      <c r="AD717" s="1">
        <f t="shared" si="104"/>
        <v>1.2560876445043474</v>
      </c>
      <c r="AE717" s="1">
        <f t="shared" si="104"/>
        <v>0.94168263642294359</v>
      </c>
      <c r="AF717" s="1">
        <f t="shared" si="104"/>
        <v>1.4732455714270105</v>
      </c>
      <c r="AG717" s="1">
        <f t="shared" si="104"/>
        <v>1.264200885443922</v>
      </c>
      <c r="AH717" s="1">
        <f t="shared" si="104"/>
        <v>0.98297812344607483</v>
      </c>
      <c r="AI717" s="1">
        <f t="shared" si="104"/>
        <v>0.93302032172867633</v>
      </c>
      <c r="AJ717" s="1">
        <f t="shared" si="104"/>
        <v>1.0024166136104034</v>
      </c>
      <c r="AK717" s="1">
        <f t="shared" si="104"/>
        <v>1.4294276948532698</v>
      </c>
      <c r="AL717" s="1">
        <f t="shared" si="104"/>
        <v>0.91826718631388315</v>
      </c>
      <c r="AM717" s="1">
        <f t="shared" si="104"/>
        <v>1.1666337603986325</v>
      </c>
      <c r="AN717" s="29">
        <f t="shared" si="104"/>
        <v>0.89902997265829954</v>
      </c>
      <c r="AO717" s="1">
        <f t="shared" si="99"/>
        <v>58838.841338561833</v>
      </c>
      <c r="AP717" s="1">
        <f t="shared" si="100"/>
        <v>92005.076512540749</v>
      </c>
      <c r="AQ717" s="29">
        <f t="shared" si="101"/>
        <v>84400.880995177009</v>
      </c>
    </row>
    <row r="718" spans="1:43" x14ac:dyDescent="0.2">
      <c r="A718" s="26"/>
      <c r="E718" s="25" t="s">
        <v>1414</v>
      </c>
      <c r="F718" s="26" t="s">
        <v>1415</v>
      </c>
      <c r="G718" s="1">
        <v>0.34547711510249801</v>
      </c>
      <c r="H718" s="1">
        <v>1.2497311013736301</v>
      </c>
      <c r="I718" s="1">
        <f>VLOOKUP(F718,'[1]SUSMB vs SHAM all proteins sum'!$B$2:$E$3214,2,FALSE)</f>
        <v>0.27253538248610099</v>
      </c>
      <c r="J718" s="29">
        <f>VLOOKUP(F718,'[1]SUSMB vs SHAM all proteins sum'!$B$2:$E$3214,3,FALSE)</f>
        <v>1.4237772556150701</v>
      </c>
      <c r="K718" s="25">
        <f>VLOOKUP($E718,[1]AllProteinsNorm!$A$1:$Q$3226,4,FALSE)</f>
        <v>56980.152934698803</v>
      </c>
      <c r="L718" s="1">
        <f>VLOOKUP($E718,[1]AllProteinsNorm!$A$1:$Q$3226,5,FALSE)</f>
        <v>99542.324880486703</v>
      </c>
      <c r="M718" s="1">
        <f>VLOOKUP($E718,[1]AllProteinsNorm!$A$1:$Q$3226,10,FALSE)</f>
        <v>67630.409342897503</v>
      </c>
      <c r="N718" s="1">
        <f>VLOOKUP($E718,[1]AllProteinsNorm!$A$1:$Q$3226,11,FALSE)</f>
        <v>88969.437303825005</v>
      </c>
      <c r="O718" s="1">
        <f>VLOOKUP($E718,[1]AllProteinsNorm!$A$1:$Q$3226,15,FALSE)</f>
        <v>96662.707630233795</v>
      </c>
      <c r="P718" s="1">
        <f>VLOOKUP($E718,[1]AllProteinsNorm!$A$1:$Q$3226,6,FALSE)</f>
        <v>90852.209824111298</v>
      </c>
      <c r="Q718" s="1">
        <f>VLOOKUP($E718,[1]AllProteinsNorm!$A$1:$Q$3226,8,FALSE)</f>
        <v>73466.703433148199</v>
      </c>
      <c r="R718" s="1">
        <f>VLOOKUP($E718,[1]AllProteinsNorm!$A$1:$Q$3226,13,FALSE)</f>
        <v>211849.12799182901</v>
      </c>
      <c r="S718" s="1">
        <f>VLOOKUP($E718,[1]AllProteinsNorm!$A$1:$Q$3226,16,FALSE)</f>
        <v>94307.103230955196</v>
      </c>
      <c r="T718" s="1">
        <f>VLOOKUP($E718,[1]AllProteinsNorm!$A$1:$Q$3226,17,FALSE)</f>
        <v>75415.213076820495</v>
      </c>
      <c r="U718" s="1">
        <f>VLOOKUP($E718,[1]AllProteinsNorm!$A$1:$Q$3226,3,FALSE)</f>
        <v>76529.7932638083</v>
      </c>
      <c r="V718" s="1">
        <f>VLOOKUP($E718,[1]AllProteinsNorm!$A$1:$Q$3226,7,FALSE)</f>
        <v>59215.6474111711</v>
      </c>
      <c r="W718" s="1">
        <f>VLOOKUP($E718,[1]AllProteinsNorm!$A$1:$Q$3226,9,FALSE)</f>
        <v>89860.808728867996</v>
      </c>
      <c r="X718" s="1">
        <f>VLOOKUP($E718,[1]AllProteinsNorm!$A$1:$Q$3226,12,FALSE)</f>
        <v>265385.61351756798</v>
      </c>
      <c r="Y718" s="29">
        <f>VLOOKUP($E718,[1]AllProteinsNorm!$A$1:$Q$3226,14,FALSE)</f>
        <v>178594.771322391</v>
      </c>
      <c r="Z718" s="25">
        <f t="shared" si="104"/>
        <v>0.69524443881940756</v>
      </c>
      <c r="AA718" s="1">
        <f t="shared" si="104"/>
        <v>1.2145676035588364</v>
      </c>
      <c r="AB718" s="1">
        <f t="shared" si="104"/>
        <v>0.82519374850776073</v>
      </c>
      <c r="AC718" s="1">
        <f t="shared" si="104"/>
        <v>1.0855623111658685</v>
      </c>
      <c r="AD718" s="1">
        <f t="shared" si="104"/>
        <v>1.1794318979481271</v>
      </c>
      <c r="AE718" s="1">
        <f t="shared" si="104"/>
        <v>1.1085349965110831</v>
      </c>
      <c r="AF718" s="1">
        <f t="shared" si="104"/>
        <v>0.89640540380485301</v>
      </c>
      <c r="AG718" s="1">
        <f t="shared" si="104"/>
        <v>2.5848812352935564</v>
      </c>
      <c r="AH718" s="1">
        <f t="shared" si="104"/>
        <v>1.1506899452802595</v>
      </c>
      <c r="AI718" s="1">
        <f t="shared" si="104"/>
        <v>0.92018018193332995</v>
      </c>
      <c r="AJ718" s="1">
        <f t="shared" si="104"/>
        <v>0.93377975365630572</v>
      </c>
      <c r="AK718" s="1">
        <f t="shared" si="104"/>
        <v>0.72252086793956194</v>
      </c>
      <c r="AL718" s="1">
        <f t="shared" si="104"/>
        <v>1.0964383968600204</v>
      </c>
      <c r="AM718" s="1">
        <f t="shared" si="104"/>
        <v>3.2381076995742366</v>
      </c>
      <c r="AN718" s="29">
        <f t="shared" si="104"/>
        <v>2.1791275587907912</v>
      </c>
      <c r="AO718" s="1">
        <f t="shared" ref="AO718:AO781" si="105">_xlfn.STDEV.P(K718:O718)</f>
        <v>16755.714572513265</v>
      </c>
      <c r="AP718" s="1">
        <f t="shared" ref="AP718:AP781" si="106">_xlfn.STDEV.P(P718:T718)</f>
        <v>51987.616145926397</v>
      </c>
      <c r="AQ718" s="29">
        <f t="shared" ref="AQ718:AQ781" si="107">_xlfn.STDEV.P(U718:Y718)</f>
        <v>77581.739030437922</v>
      </c>
    </row>
    <row r="719" spans="1:43" x14ac:dyDescent="0.2">
      <c r="A719" s="26"/>
      <c r="E719" s="25" t="s">
        <v>1416</v>
      </c>
      <c r="F719" s="26" t="s">
        <v>1417</v>
      </c>
      <c r="G719" s="1">
        <v>0.62410219127578503</v>
      </c>
      <c r="H719" s="1">
        <v>1.0441791819508099</v>
      </c>
      <c r="I719" s="1">
        <f>VLOOKUP(F719,'[1]SUSMB vs SHAM all proteins sum'!$B$2:$E$3214,2,FALSE)</f>
        <v>0.51986078523883905</v>
      </c>
      <c r="J719" s="29">
        <f>VLOOKUP(F719,'[1]SUSMB vs SHAM all proteins sum'!$B$2:$E$3214,3,FALSE)</f>
        <v>1.0620578997413099</v>
      </c>
      <c r="K719" s="25">
        <f>VLOOKUP($E719,[1]AllProteinsNorm!$A$1:$Q$3226,4,FALSE)</f>
        <v>407194.68444121903</v>
      </c>
      <c r="L719" s="1">
        <f>VLOOKUP($E719,[1]AllProteinsNorm!$A$1:$Q$3226,5,FALSE)</f>
        <v>648188.59462858795</v>
      </c>
      <c r="M719" s="1">
        <f>VLOOKUP($E719,[1]AllProteinsNorm!$A$1:$Q$3226,10,FALSE)</f>
        <v>552619.18798655295</v>
      </c>
      <c r="N719" s="1">
        <f>VLOOKUP($E719,[1]AllProteinsNorm!$A$1:$Q$3226,11,FALSE)</f>
        <v>450658.03348545701</v>
      </c>
      <c r="O719" s="1">
        <f>VLOOKUP($E719,[1]AllProteinsNorm!$A$1:$Q$3226,15,FALSE)</f>
        <v>503909.387492468</v>
      </c>
      <c r="P719" s="1">
        <f>VLOOKUP($E719,[1]AllProteinsNorm!$A$1:$Q$3226,6,FALSE)</f>
        <v>518991.16188905999</v>
      </c>
      <c r="Q719" s="1">
        <f>VLOOKUP($E719,[1]AllProteinsNorm!$A$1:$Q$3226,8,FALSE)</f>
        <v>510873.464246155</v>
      </c>
      <c r="R719" s="1">
        <f>VLOOKUP($E719,[1]AllProteinsNorm!$A$1:$Q$3226,13,FALSE)</f>
        <v>544116.13306679495</v>
      </c>
      <c r="S719" s="1">
        <f>VLOOKUP($E719,[1]AllProteinsNorm!$A$1:$Q$3226,16,FALSE)</f>
        <v>576269.86580048304</v>
      </c>
      <c r="T719" s="1">
        <f>VLOOKUP($E719,[1]AllProteinsNorm!$A$1:$Q$3226,17,FALSE)</f>
        <v>494553.572022871</v>
      </c>
      <c r="U719" s="1">
        <f>VLOOKUP($E719,[1]AllProteinsNorm!$A$1:$Q$3226,3,FALSE)</f>
        <v>580108.56002436404</v>
      </c>
      <c r="V719" s="1">
        <f>VLOOKUP($E719,[1]AllProteinsNorm!$A$1:$Q$3226,7,FALSE)</f>
        <v>511426.94232300698</v>
      </c>
      <c r="W719" s="1">
        <f>VLOOKUP($E719,[1]AllProteinsNorm!$A$1:$Q$3226,9,FALSE)</f>
        <v>480114.420442248</v>
      </c>
      <c r="X719" s="1">
        <f>VLOOKUP($E719,[1]AllProteinsNorm!$A$1:$Q$3226,12,FALSE)</f>
        <v>591410.52480139199</v>
      </c>
      <c r="Y719" s="29">
        <f>VLOOKUP($E719,[1]AllProteinsNorm!$A$1:$Q$3226,14,FALSE)</f>
        <v>531304.266431269</v>
      </c>
      <c r="Z719" s="25">
        <f t="shared" si="104"/>
        <v>0.79450454472009135</v>
      </c>
      <c r="AA719" s="1">
        <f t="shared" si="104"/>
        <v>1.2647237401314451</v>
      </c>
      <c r="AB719" s="1">
        <f t="shared" si="104"/>
        <v>1.0782519348388584</v>
      </c>
      <c r="AC719" s="1">
        <f t="shared" si="104"/>
        <v>0.87930876654285339</v>
      </c>
      <c r="AD719" s="1">
        <f t="shared" si="104"/>
        <v>0.98321101376675135</v>
      </c>
      <c r="AE719" s="1">
        <f t="shared" si="104"/>
        <v>1.0126380636728147</v>
      </c>
      <c r="AF719" s="1">
        <f t="shared" si="104"/>
        <v>0.99679908562033315</v>
      </c>
      <c r="AG719" s="1">
        <f t="shared" si="104"/>
        <v>1.0616610606553634</v>
      </c>
      <c r="AH719" s="1">
        <f t="shared" si="104"/>
        <v>1.1243983402976228</v>
      </c>
      <c r="AI719" s="1">
        <f t="shared" si="104"/>
        <v>0.96495626193874617</v>
      </c>
      <c r="AJ719" s="1">
        <f t="shared" si="104"/>
        <v>1.131888271092887</v>
      </c>
      <c r="AK719" s="1">
        <f t="shared" si="104"/>
        <v>0.99787901339017937</v>
      </c>
      <c r="AL719" s="1">
        <f t="shared" si="104"/>
        <v>0.93678307601307542</v>
      </c>
      <c r="AM719" s="1">
        <f t="shared" si="104"/>
        <v>1.1539402838590589</v>
      </c>
      <c r="AN719" s="29">
        <f t="shared" si="104"/>
        <v>1.0366629782706644</v>
      </c>
      <c r="AO719" s="1">
        <f t="shared" si="105"/>
        <v>83676.017962961007</v>
      </c>
      <c r="AP719" s="1">
        <f t="shared" si="106"/>
        <v>28559.53278006387</v>
      </c>
      <c r="AQ719" s="29">
        <f t="shared" si="107"/>
        <v>41770.097927228722</v>
      </c>
    </row>
    <row r="720" spans="1:43" x14ac:dyDescent="0.2">
      <c r="A720" s="26"/>
      <c r="E720" s="25" t="s">
        <v>1418</v>
      </c>
      <c r="F720" s="26" t="s">
        <v>1419</v>
      </c>
      <c r="G720" s="1">
        <v>0.25960906916431298</v>
      </c>
      <c r="H720" s="43">
        <v>0.44333221659576499</v>
      </c>
      <c r="I720" s="1">
        <f>VLOOKUP(F720,'[1]SUSMB vs SHAM all proteins sum'!$B$2:$E$3214,2,FALSE)</f>
        <v>0.42160382571885602</v>
      </c>
      <c r="J720" s="29">
        <f>VLOOKUP(F720,'[1]SUSMB vs SHAM all proteins sum'!$B$2:$E$3214,3,FALSE)</f>
        <v>0.72263902844813899</v>
      </c>
      <c r="K720" s="25">
        <f>VLOOKUP($E720,[1]AllProteinsNorm!$A$1:$Q$3226,4,FALSE)</f>
        <v>32672.713999042</v>
      </c>
      <c r="L720" s="1">
        <f>VLOOKUP($E720,[1]AllProteinsNorm!$A$1:$Q$3226,5,FALSE)</f>
        <v>23334.049355499999</v>
      </c>
      <c r="M720" s="1">
        <f>VLOOKUP($E720,[1]AllProteinsNorm!$A$1:$Q$3226,10,FALSE)</f>
        <v>61266.4355032241</v>
      </c>
      <c r="N720" s="1">
        <f>VLOOKUP($E720,[1]AllProteinsNorm!$A$1:$Q$3226,11,FALSE)</f>
        <v>23544.160493296498</v>
      </c>
      <c r="O720" s="1">
        <f>VLOOKUP($E720,[1]AllProteinsNorm!$A$1:$Q$3226,15,FALSE)</f>
        <v>138483.817862191</v>
      </c>
      <c r="P720" s="1">
        <f>VLOOKUP($E720,[1]AllProteinsNorm!$A$1:$Q$3226,6,FALSE)</f>
        <v>52987.728854121997</v>
      </c>
      <c r="Q720" s="1">
        <f>VLOOKUP($E720,[1]AllProteinsNorm!$A$1:$Q$3226,8,FALSE)</f>
        <v>40743.287325065503</v>
      </c>
      <c r="R720" s="1">
        <f>VLOOKUP($E720,[1]AllProteinsNorm!$A$1:$Q$3226,13,FALSE)</f>
        <v>2497.4531445552102</v>
      </c>
      <c r="S720" s="1">
        <f>VLOOKUP($E720,[1]AllProteinsNorm!$A$1:$Q$3226,16,FALSE)</f>
        <v>11284.4681318889</v>
      </c>
      <c r="T720" s="1">
        <f>VLOOKUP($E720,[1]AllProteinsNorm!$A$1:$Q$3226,17,FALSE)</f>
        <v>42866.381098594902</v>
      </c>
      <c r="U720" s="1">
        <f>VLOOKUP($E720,[1]AllProteinsNorm!$A$1:$Q$3226,3,FALSE)</f>
        <v>52424.965124441696</v>
      </c>
      <c r="V720" s="1">
        <f>VLOOKUP($E720,[1]AllProteinsNorm!$A$1:$Q$3226,7,FALSE)</f>
        <v>20982.7870652936</v>
      </c>
      <c r="W720" s="1">
        <f>VLOOKUP($E720,[1]AllProteinsNorm!$A$1:$Q$3226,9,FALSE)</f>
        <v>21499.192458681999</v>
      </c>
      <c r="X720" s="1">
        <f>VLOOKUP($E720,[1]AllProteinsNorm!$A$1:$Q$3226,12,FALSE)</f>
        <v>40769.123086849802</v>
      </c>
      <c r="Y720" s="29">
        <f>VLOOKUP($E720,[1]AllProteinsNorm!$A$1:$Q$3226,14,FALSE)</f>
        <v>31126.6512696971</v>
      </c>
      <c r="Z720" s="25">
        <f t="shared" ref="Z720:AN736" si="108">K720/AVERAGE($K720:$O720)</f>
        <v>0.58490111508007625</v>
      </c>
      <c r="AA720" s="1">
        <f t="shared" si="108"/>
        <v>0.41772200153821509</v>
      </c>
      <c r="AB720" s="1">
        <f t="shared" si="108"/>
        <v>1.0967808319770456</v>
      </c>
      <c r="AC720" s="1">
        <f t="shared" si="108"/>
        <v>0.42148337375821249</v>
      </c>
      <c r="AD720" s="1">
        <f t="shared" si="108"/>
        <v>2.4791126776464512</v>
      </c>
      <c r="AE720" s="1">
        <f t="shared" si="108"/>
        <v>0.94857689793524413</v>
      </c>
      <c r="AF720" s="1">
        <f t="shared" si="108"/>
        <v>0.72937908338920043</v>
      </c>
      <c r="AG720" s="1">
        <f t="shared" si="108"/>
        <v>4.4708962015014009E-2</v>
      </c>
      <c r="AH720" s="1">
        <f t="shared" si="108"/>
        <v>0.20201254152382109</v>
      </c>
      <c r="AI720" s="1">
        <f t="shared" si="108"/>
        <v>0.76738633052493954</v>
      </c>
      <c r="AJ720" s="1">
        <f t="shared" si="108"/>
        <v>0.93850240173556265</v>
      </c>
      <c r="AK720" s="1">
        <f t="shared" si="108"/>
        <v>0.37563012219731368</v>
      </c>
      <c r="AL720" s="1">
        <f t="shared" si="108"/>
        <v>0.3848747197056534</v>
      </c>
      <c r="AM720" s="1">
        <f t="shared" si="108"/>
        <v>0.72984159060170262</v>
      </c>
      <c r="AN720" s="29">
        <f t="shared" si="108"/>
        <v>0.55722377507079224</v>
      </c>
      <c r="AO720" s="1">
        <f t="shared" si="105"/>
        <v>43579.412577820658</v>
      </c>
      <c r="AP720" s="1">
        <f t="shared" si="106"/>
        <v>19575.64866420997</v>
      </c>
      <c r="AQ720" s="29">
        <f t="shared" si="107"/>
        <v>11976.894428423986</v>
      </c>
    </row>
    <row r="721" spans="1:43" x14ac:dyDescent="0.2">
      <c r="A721" s="26"/>
      <c r="E721" s="25" t="s">
        <v>1420</v>
      </c>
      <c r="F721" s="26" t="s">
        <v>1421</v>
      </c>
      <c r="G721" s="1">
        <v>0.82582885740842704</v>
      </c>
      <c r="H721" s="1">
        <v>1.03846322981562</v>
      </c>
      <c r="I721" s="1">
        <f>VLOOKUP(F721,'[1]SUSMB vs SHAM all proteins sum'!$B$2:$E$3214,2,FALSE)</f>
        <v>0.188809690417611</v>
      </c>
      <c r="J721" s="29">
        <f>VLOOKUP(F721,'[1]SUSMB vs SHAM all proteins sum'!$B$2:$E$3214,3,FALSE)</f>
        <v>1.31978664593372</v>
      </c>
      <c r="K721" s="25">
        <f>VLOOKUP($E721,[1]AllProteinsNorm!$A$1:$Q$3226,4,FALSE)</f>
        <v>56076.276209521398</v>
      </c>
      <c r="L721" s="1">
        <f>VLOOKUP($E721,[1]AllProteinsNorm!$A$1:$Q$3226,5,FALSE)</f>
        <v>40146.739247162499</v>
      </c>
      <c r="M721" s="1">
        <f>VLOOKUP($E721,[1]AllProteinsNorm!$A$1:$Q$3226,10,FALSE)</f>
        <v>49107.785332309199</v>
      </c>
      <c r="N721" s="1">
        <f>VLOOKUP($E721,[1]AllProteinsNorm!$A$1:$Q$3226,11,FALSE)</f>
        <v>39452.178874490703</v>
      </c>
      <c r="O721" s="1">
        <f>VLOOKUP($E721,[1]AllProteinsNorm!$A$1:$Q$3226,15,FALSE)</f>
        <v>48674.899990347702</v>
      </c>
      <c r="P721" s="1">
        <f>VLOOKUP($E721,[1]AllProteinsNorm!$A$1:$Q$3226,6,FALSE)</f>
        <v>48673.688137331003</v>
      </c>
      <c r="Q721" s="1">
        <f>VLOOKUP($E721,[1]AllProteinsNorm!$A$1:$Q$3226,8,FALSE)</f>
        <v>37217.663274756502</v>
      </c>
      <c r="R721" s="1">
        <f>VLOOKUP($E721,[1]AllProteinsNorm!$A$1:$Q$3226,13,FALSE)</f>
        <v>48172.781777870601</v>
      </c>
      <c r="S721" s="1">
        <f>VLOOKUP($E721,[1]AllProteinsNorm!$A$1:$Q$3226,16,FALSE)</f>
        <v>35299.109428523698</v>
      </c>
      <c r="T721" s="1">
        <f>VLOOKUP($E721,[1]AllProteinsNorm!$A$1:$Q$3226,17,FALSE)</f>
        <v>83234.359031678207</v>
      </c>
      <c r="U721" s="1">
        <f>VLOOKUP($E721,[1]AllProteinsNorm!$A$1:$Q$3226,3,FALSE)</f>
        <v>51743.866202614197</v>
      </c>
      <c r="V721" s="1">
        <f>VLOOKUP($E721,[1]AllProteinsNorm!$A$1:$Q$3226,7,FALSE)</f>
        <v>38249.690079590699</v>
      </c>
      <c r="W721" s="1">
        <f>VLOOKUP($E721,[1]AllProteinsNorm!$A$1:$Q$3226,9,FALSE)</f>
        <v>97625.294554785098</v>
      </c>
      <c r="X721" s="1">
        <f>VLOOKUP($E721,[1]AllProteinsNorm!$A$1:$Q$3226,12,FALSE)</f>
        <v>89353.182150583496</v>
      </c>
      <c r="Y721" s="29">
        <f>VLOOKUP($E721,[1]AllProteinsNorm!$A$1:$Q$3226,14,FALSE)</f>
        <v>49239.691731533399</v>
      </c>
      <c r="Z721" s="25">
        <f t="shared" si="108"/>
        <v>1.2009934360037582</v>
      </c>
      <c r="AA721" s="1">
        <f t="shared" si="108"/>
        <v>0.85982831906748214</v>
      </c>
      <c r="AB721" s="1">
        <f t="shared" si="108"/>
        <v>1.0517482940632721</v>
      </c>
      <c r="AC721" s="1">
        <f t="shared" si="108"/>
        <v>0.84495282260315885</v>
      </c>
      <c r="AD721" s="1">
        <f t="shared" si="108"/>
        <v>1.0424771282623282</v>
      </c>
      <c r="AE721" s="1">
        <f t="shared" si="108"/>
        <v>1.0424511738370912</v>
      </c>
      <c r="AF721" s="1">
        <f t="shared" si="108"/>
        <v>0.79709589005824943</v>
      </c>
      <c r="AG721" s="1">
        <f t="shared" si="108"/>
        <v>1.0317231924084254</v>
      </c>
      <c r="AH721" s="1">
        <f t="shared" si="108"/>
        <v>0.75600595449733343</v>
      </c>
      <c r="AI721" s="1">
        <f t="shared" si="108"/>
        <v>1.7826418871596259</v>
      </c>
      <c r="AJ721" s="1">
        <f t="shared" si="108"/>
        <v>1.1082056060677705</v>
      </c>
      <c r="AK721" s="1">
        <f t="shared" si="108"/>
        <v>0.81919895221156958</v>
      </c>
      <c r="AL721" s="1">
        <f t="shared" si="108"/>
        <v>2.0908545622778441</v>
      </c>
      <c r="AM721" s="1">
        <f t="shared" si="108"/>
        <v>1.9136895761041628</v>
      </c>
      <c r="AN721" s="29">
        <f t="shared" si="108"/>
        <v>1.0545733518300049</v>
      </c>
      <c r="AO721" s="1">
        <f t="shared" si="105"/>
        <v>6214.3060509270317</v>
      </c>
      <c r="AP721" s="1">
        <f t="shared" si="106"/>
        <v>17249.784107172331</v>
      </c>
      <c r="AQ721" s="29">
        <f t="shared" si="107"/>
        <v>23651.152830660296</v>
      </c>
    </row>
    <row r="722" spans="1:43" x14ac:dyDescent="0.2">
      <c r="A722" s="26"/>
      <c r="E722" s="25" t="s">
        <v>1422</v>
      </c>
      <c r="F722" s="26" t="s">
        <v>1423</v>
      </c>
      <c r="G722" s="1">
        <v>0.30398231985340501</v>
      </c>
      <c r="H722" s="1">
        <v>0.967548248037993</v>
      </c>
      <c r="I722" s="1">
        <f>VLOOKUP(F722,'[1]SUSMB vs SHAM all proteins sum'!$B$2:$E$3214,2,FALSE)</f>
        <v>0.41430316715688897</v>
      </c>
      <c r="J722" s="29">
        <f>VLOOKUP(F722,'[1]SUSMB vs SHAM all proteins sum'!$B$2:$E$3214,3,FALSE)</f>
        <v>0.95926981709690196</v>
      </c>
      <c r="K722" s="25">
        <f>VLOOKUP($E722,[1]AllProteinsNorm!$A$1:$Q$3226,4,FALSE)</f>
        <v>7032257.5303574298</v>
      </c>
      <c r="L722" s="1">
        <f>VLOOKUP($E722,[1]AllProteinsNorm!$A$1:$Q$3226,5,FALSE)</f>
        <v>6740449.7658366598</v>
      </c>
      <c r="M722" s="1">
        <f>VLOOKUP($E722,[1]AllProteinsNorm!$A$1:$Q$3226,10,FALSE)</f>
        <v>7313726.6330073699</v>
      </c>
      <c r="N722" s="1">
        <f>VLOOKUP($E722,[1]AllProteinsNorm!$A$1:$Q$3226,11,FALSE)</f>
        <v>7214972.6519708</v>
      </c>
      <c r="O722" s="1">
        <f>VLOOKUP($E722,[1]AllProteinsNorm!$A$1:$Q$3226,15,FALSE)</f>
        <v>8058120.9277514601</v>
      </c>
      <c r="P722" s="1">
        <f>VLOOKUP($E722,[1]AllProteinsNorm!$A$1:$Q$3226,6,FALSE)</f>
        <v>6906888.4340830203</v>
      </c>
      <c r="Q722" s="1">
        <f>VLOOKUP($E722,[1]AllProteinsNorm!$A$1:$Q$3226,8,FALSE)</f>
        <v>7089623.7457721597</v>
      </c>
      <c r="R722" s="1">
        <f>VLOOKUP($E722,[1]AllProteinsNorm!$A$1:$Q$3226,13,FALSE)</f>
        <v>6970336.9218867803</v>
      </c>
      <c r="S722" s="1">
        <f>VLOOKUP($E722,[1]AllProteinsNorm!$A$1:$Q$3226,16,FALSE)</f>
        <v>7067556.5580925597</v>
      </c>
      <c r="T722" s="1">
        <f>VLOOKUP($E722,[1]AllProteinsNorm!$A$1:$Q$3226,17,FALSE)</f>
        <v>7084762.5499264803</v>
      </c>
      <c r="U722" s="1">
        <f>VLOOKUP($E722,[1]AllProteinsNorm!$A$1:$Q$3226,3,FALSE)</f>
        <v>6850563.5077975504</v>
      </c>
      <c r="V722" s="1">
        <f>VLOOKUP($E722,[1]AllProteinsNorm!$A$1:$Q$3226,7,FALSE)</f>
        <v>6037692.7091907803</v>
      </c>
      <c r="W722" s="1">
        <f>VLOOKUP($E722,[1]AllProteinsNorm!$A$1:$Q$3226,9,FALSE)</f>
        <v>7317686.9264467899</v>
      </c>
      <c r="X722" s="1">
        <f>VLOOKUP($E722,[1]AllProteinsNorm!$A$1:$Q$3226,12,FALSE)</f>
        <v>7405921.8510908904</v>
      </c>
      <c r="Y722" s="29">
        <f>VLOOKUP($E722,[1]AllProteinsNorm!$A$1:$Q$3226,14,FALSE)</f>
        <v>7303726.1860480001</v>
      </c>
      <c r="Z722" s="25">
        <f t="shared" si="108"/>
        <v>0.9670446801916639</v>
      </c>
      <c r="AA722" s="1">
        <f t="shared" si="108"/>
        <v>0.92691657835519869</v>
      </c>
      <c r="AB722" s="1">
        <f t="shared" si="108"/>
        <v>1.0057510553750129</v>
      </c>
      <c r="AC722" s="1">
        <f t="shared" si="108"/>
        <v>0.9921708485073174</v>
      </c>
      <c r="AD722" s="1">
        <f t="shared" si="108"/>
        <v>1.1081168375708066</v>
      </c>
      <c r="AE722" s="1">
        <f t="shared" si="108"/>
        <v>0.94980448142345386</v>
      </c>
      <c r="AF722" s="1">
        <f t="shared" si="108"/>
        <v>0.9749334261882463</v>
      </c>
      <c r="AG722" s="1">
        <f t="shared" si="108"/>
        <v>0.95852963438208183</v>
      </c>
      <c r="AH722" s="1">
        <f t="shared" si="108"/>
        <v>0.97189884499433721</v>
      </c>
      <c r="AI722" s="1">
        <f t="shared" si="108"/>
        <v>0.97426493622444166</v>
      </c>
      <c r="AJ722" s="1">
        <f t="shared" si="108"/>
        <v>0.94205892886207276</v>
      </c>
      <c r="AK722" s="1">
        <f t="shared" si="108"/>
        <v>0.83027656337241296</v>
      </c>
      <c r="AL722" s="1">
        <f t="shared" si="108"/>
        <v>1.0062956572594086</v>
      </c>
      <c r="AM722" s="1">
        <f t="shared" si="108"/>
        <v>1.0184293304242271</v>
      </c>
      <c r="AN722" s="29">
        <f t="shared" si="108"/>
        <v>1.0043758385275283</v>
      </c>
      <c r="AO722" s="1">
        <f t="shared" si="105"/>
        <v>438862.48459262244</v>
      </c>
      <c r="AP722" s="1">
        <f t="shared" si="106"/>
        <v>72787.971100615017</v>
      </c>
      <c r="AQ722" s="29">
        <f t="shared" si="107"/>
        <v>510859.81362923869</v>
      </c>
    </row>
    <row r="723" spans="1:43" x14ac:dyDescent="0.2">
      <c r="A723" s="26"/>
      <c r="E723" s="25" t="s">
        <v>1424</v>
      </c>
      <c r="F723" s="26" t="s">
        <v>1425</v>
      </c>
      <c r="G723" s="1">
        <v>0.22146759569323299</v>
      </c>
      <c r="H723" s="1">
        <v>0.736915135108828</v>
      </c>
      <c r="I723" s="1">
        <f>VLOOKUP(F723,'[1]SUSMB vs SHAM all proteins sum'!$B$2:$E$3214,2,FALSE)</f>
        <v>0.30197290149821199</v>
      </c>
      <c r="J723" s="29">
        <f>VLOOKUP(F723,'[1]SUSMB vs SHAM all proteins sum'!$B$2:$E$3214,3,FALSE)</f>
        <v>0.79264520948651895</v>
      </c>
      <c r="K723" s="25">
        <f>VLOOKUP($E723,[1]AllProteinsNorm!$A$1:$Q$3226,4,FALSE)</f>
        <v>70472.943627272005</v>
      </c>
      <c r="L723" s="1">
        <f>VLOOKUP($E723,[1]AllProteinsNorm!$A$1:$Q$3226,5,FALSE)</f>
        <v>41611.042037763502</v>
      </c>
      <c r="M723" s="1">
        <f>VLOOKUP($E723,[1]AllProteinsNorm!$A$1:$Q$3226,10,FALSE)</f>
        <v>61290.820049501301</v>
      </c>
      <c r="N723" s="1">
        <f>VLOOKUP($E723,[1]AllProteinsNorm!$A$1:$Q$3226,11,FALSE)</f>
        <v>59465.119265758702</v>
      </c>
      <c r="O723" s="1">
        <f>VLOOKUP($E723,[1]AllProteinsNorm!$A$1:$Q$3226,15,FALSE)</f>
        <v>38242.652857065397</v>
      </c>
      <c r="P723" s="1">
        <f>VLOOKUP($E723,[1]AllProteinsNorm!$A$1:$Q$3226,6,FALSE)</f>
        <v>39368.762649803997</v>
      </c>
      <c r="Q723" s="1">
        <f>VLOOKUP($E723,[1]AllProteinsNorm!$A$1:$Q$3226,8,FALSE)</f>
        <v>20761.625086211799</v>
      </c>
      <c r="R723" s="1">
        <f>VLOOKUP($E723,[1]AllProteinsNorm!$A$1:$Q$3226,13,FALSE)</f>
        <v>59697.779124598099</v>
      </c>
      <c r="S723" s="1">
        <f>VLOOKUP($E723,[1]AllProteinsNorm!$A$1:$Q$3226,16,FALSE)</f>
        <v>31481.506257934499</v>
      </c>
      <c r="T723" s="1">
        <f>VLOOKUP($E723,[1]AllProteinsNorm!$A$1:$Q$3226,17,FALSE)</f>
        <v>57822.5626804274</v>
      </c>
      <c r="U723" s="1">
        <f>VLOOKUP($E723,[1]AllProteinsNorm!$A$1:$Q$3226,3,FALSE)</f>
        <v>45885.092419463697</v>
      </c>
      <c r="V723" s="1">
        <f>VLOOKUP($E723,[1]AllProteinsNorm!$A$1:$Q$3226,7,FALSE)</f>
        <v>53312.438763120299</v>
      </c>
      <c r="W723" s="1">
        <f>VLOOKUP($E723,[1]AllProteinsNorm!$A$1:$Q$3226,9,FALSE)</f>
        <v>46418.994051362199</v>
      </c>
      <c r="X723" s="1">
        <f>VLOOKUP($E723,[1]AllProteinsNorm!$A$1:$Q$3226,12,FALSE)</f>
        <v>53398.909692588299</v>
      </c>
      <c r="Y723" s="29">
        <f>VLOOKUP($E723,[1]AllProteinsNorm!$A$1:$Q$3226,14,FALSE)</f>
        <v>21091.266676350599</v>
      </c>
      <c r="Z723" s="25">
        <f t="shared" si="108"/>
        <v>1.2998427303866251</v>
      </c>
      <c r="AA723" s="1">
        <f t="shared" si="108"/>
        <v>0.76749753469454829</v>
      </c>
      <c r="AB723" s="1">
        <f t="shared" si="108"/>
        <v>1.1304824629171379</v>
      </c>
      <c r="AC723" s="1">
        <f t="shared" si="108"/>
        <v>1.0968082076716026</v>
      </c>
      <c r="AD723" s="1">
        <f t="shared" si="108"/>
        <v>0.70536906433008606</v>
      </c>
      <c r="AE723" s="1">
        <f t="shared" si="108"/>
        <v>0.72613966865520463</v>
      </c>
      <c r="AF723" s="1">
        <f t="shared" si="108"/>
        <v>0.38293912600071212</v>
      </c>
      <c r="AG723" s="1">
        <f t="shared" si="108"/>
        <v>1.1010995173657834</v>
      </c>
      <c r="AH723" s="1">
        <f t="shared" si="108"/>
        <v>0.58066266207675998</v>
      </c>
      <c r="AI723" s="1">
        <f t="shared" si="108"/>
        <v>1.0665119673444803</v>
      </c>
      <c r="AJ723" s="1">
        <f t="shared" si="108"/>
        <v>0.84633053118952151</v>
      </c>
      <c r="AK723" s="1">
        <f t="shared" si="108"/>
        <v>0.98332469737516115</v>
      </c>
      <c r="AL723" s="1">
        <f t="shared" si="108"/>
        <v>0.85617811409503053</v>
      </c>
      <c r="AM723" s="1">
        <f t="shared" si="108"/>
        <v>0.98491961598184274</v>
      </c>
      <c r="AN723" s="29">
        <f t="shared" si="108"/>
        <v>0.38901922146034307</v>
      </c>
      <c r="AO723" s="1">
        <f t="shared" si="105"/>
        <v>12295.749922218503</v>
      </c>
      <c r="AP723" s="1">
        <f t="shared" si="106"/>
        <v>15046.893116859479</v>
      </c>
      <c r="AQ723" s="29">
        <f t="shared" si="107"/>
        <v>11910.280519151629</v>
      </c>
    </row>
    <row r="724" spans="1:43" x14ac:dyDescent="0.2">
      <c r="A724" s="26"/>
      <c r="E724" s="25" t="s">
        <v>1426</v>
      </c>
      <c r="F724" s="26" t="s">
        <v>1427</v>
      </c>
      <c r="G724" s="1">
        <v>0.65366404129165101</v>
      </c>
      <c r="H724" s="1">
        <v>0.97865103683001697</v>
      </c>
      <c r="I724" s="1">
        <f>VLOOKUP(F724,'[1]SUSMB vs SHAM all proteins sum'!$B$2:$E$3214,2,FALSE)</f>
        <v>0.88715019394342898</v>
      </c>
      <c r="J724" s="29">
        <f>VLOOKUP(F724,'[1]SUSMB vs SHAM all proteins sum'!$B$2:$E$3214,3,FALSE)</f>
        <v>1.00596512026166</v>
      </c>
      <c r="K724" s="25">
        <f>VLOOKUP($E724,[1]AllProteinsNorm!$A$1:$Q$3226,4,FALSE)</f>
        <v>25167504.616608601</v>
      </c>
      <c r="L724" s="1">
        <f>VLOOKUP($E724,[1]AllProteinsNorm!$A$1:$Q$3226,5,FALSE)</f>
        <v>23953998.485515401</v>
      </c>
      <c r="M724" s="1">
        <f>VLOOKUP($E724,[1]AllProteinsNorm!$A$1:$Q$3226,10,FALSE)</f>
        <v>25509496.6499817</v>
      </c>
      <c r="N724" s="1">
        <f>VLOOKUP($E724,[1]AllProteinsNorm!$A$1:$Q$3226,11,FALSE)</f>
        <v>29392067.984835502</v>
      </c>
      <c r="O724" s="1">
        <f>VLOOKUP($E724,[1]AllProteinsNorm!$A$1:$Q$3226,15,FALSE)</f>
        <v>27622841.582545798</v>
      </c>
      <c r="P724" s="1">
        <f>VLOOKUP($E724,[1]AllProteinsNorm!$A$1:$Q$3226,6,FALSE)</f>
        <v>24993354.534784399</v>
      </c>
      <c r="Q724" s="1">
        <f>VLOOKUP($E724,[1]AllProteinsNorm!$A$1:$Q$3226,8,FALSE)</f>
        <v>27860180.4113518</v>
      </c>
      <c r="R724" s="1">
        <f>VLOOKUP($E724,[1]AllProteinsNorm!$A$1:$Q$3226,13,FALSE)</f>
        <v>23622373.146444101</v>
      </c>
      <c r="S724" s="1">
        <f>VLOOKUP($E724,[1]AllProteinsNorm!$A$1:$Q$3226,16,FALSE)</f>
        <v>26867956.696936</v>
      </c>
      <c r="T724" s="1">
        <f>VLOOKUP($E724,[1]AllProteinsNorm!$A$1:$Q$3226,17,FALSE)</f>
        <v>25362451.153548099</v>
      </c>
      <c r="U724" s="1">
        <f>VLOOKUP($E724,[1]AllProteinsNorm!$A$1:$Q$3226,3,FALSE)</f>
        <v>26681200.7460072</v>
      </c>
      <c r="V724" s="1">
        <f>VLOOKUP($E724,[1]AllProteinsNorm!$A$1:$Q$3226,7,FALSE)</f>
        <v>27809895.176851898</v>
      </c>
      <c r="W724" s="1">
        <f>VLOOKUP($E724,[1]AllProteinsNorm!$A$1:$Q$3226,9,FALSE)</f>
        <v>26765510.3806527</v>
      </c>
      <c r="X724" s="1">
        <f>VLOOKUP($E724,[1]AllProteinsNorm!$A$1:$Q$3226,12,FALSE)</f>
        <v>24911004.8615463</v>
      </c>
      <c r="Y724" s="29">
        <f>VLOOKUP($E724,[1]AllProteinsNorm!$A$1:$Q$3226,14,FALSE)</f>
        <v>25999301.231896799</v>
      </c>
      <c r="Z724" s="25">
        <f t="shared" si="108"/>
        <v>0.95587871840098093</v>
      </c>
      <c r="AA724" s="1">
        <f t="shared" si="108"/>
        <v>0.90978894100622021</v>
      </c>
      <c r="AB724" s="1">
        <f t="shared" si="108"/>
        <v>0.96886780538214679</v>
      </c>
      <c r="AC724" s="1">
        <f t="shared" si="108"/>
        <v>1.1163304707594401</v>
      </c>
      <c r="AD724" s="1">
        <f t="shared" si="108"/>
        <v>1.049134064451211</v>
      </c>
      <c r="AE724" s="1">
        <f t="shared" si="108"/>
        <v>0.94926438139938207</v>
      </c>
      <c r="AF724" s="1">
        <f t="shared" si="108"/>
        <v>1.0581483524770552</v>
      </c>
      <c r="AG724" s="1">
        <f t="shared" si="108"/>
        <v>0.89719358803302263</v>
      </c>
      <c r="AH724" s="1">
        <f t="shared" si="108"/>
        <v>1.0204630297980266</v>
      </c>
      <c r="AI724" s="1">
        <f t="shared" si="108"/>
        <v>0.96328291872696248</v>
      </c>
      <c r="AJ724" s="1">
        <f t="shared" si="108"/>
        <v>1.0133699134264587</v>
      </c>
      <c r="AK724" s="1">
        <f t="shared" si="108"/>
        <v>1.0562384855180347</v>
      </c>
      <c r="AL724" s="1">
        <f t="shared" si="108"/>
        <v>1.0165720499410424</v>
      </c>
      <c r="AM724" s="1">
        <f t="shared" si="108"/>
        <v>0.94613668553462682</v>
      </c>
      <c r="AN724" s="29">
        <f t="shared" si="108"/>
        <v>0.98747091217243865</v>
      </c>
      <c r="AO724" s="1">
        <f t="shared" si="105"/>
        <v>1934823.0314533338</v>
      </c>
      <c r="AP724" s="1">
        <f t="shared" si="106"/>
        <v>1479987.120329129</v>
      </c>
      <c r="AQ724" s="29">
        <f t="shared" si="107"/>
        <v>956302.27261853369</v>
      </c>
    </row>
    <row r="725" spans="1:43" x14ac:dyDescent="0.2">
      <c r="A725" s="26"/>
      <c r="E725" s="25" t="s">
        <v>1428</v>
      </c>
      <c r="F725" s="26" t="s">
        <v>1429</v>
      </c>
      <c r="G725" s="1">
        <v>0.31502974614319801</v>
      </c>
      <c r="H725" s="43">
        <v>1.77524192154577</v>
      </c>
      <c r="I725" s="1">
        <f>VLOOKUP(F725,'[1]SUSMB vs SHAM all proteins sum'!$B$2:$E$3214,2,FALSE)</f>
        <v>0.274525595685362</v>
      </c>
      <c r="J725" s="29">
        <f>VLOOKUP(F725,'[1]SUSMB vs SHAM all proteins sum'!$B$2:$E$3214,3,FALSE)</f>
        <v>1.8874457066604</v>
      </c>
      <c r="K725" s="25">
        <f>VLOOKUP($E725,[1]AllProteinsNorm!$A$1:$Q$3226,4,FALSE)</f>
        <v>129322.21077834901</v>
      </c>
      <c r="L725" s="1">
        <f>VLOOKUP($E725,[1]AllProteinsNorm!$A$1:$Q$3226,5,FALSE)</f>
        <v>116464.533149225</v>
      </c>
      <c r="M725" s="1">
        <f>VLOOKUP($E725,[1]AllProteinsNorm!$A$1:$Q$3226,10,FALSE)</f>
        <v>138736.87189353901</v>
      </c>
      <c r="N725" s="1">
        <f>VLOOKUP($E725,[1]AllProteinsNorm!$A$1:$Q$3226,11,FALSE)</f>
        <v>10407.9553046775</v>
      </c>
      <c r="O725" s="1">
        <f>VLOOKUP($E725,[1]AllProteinsNorm!$A$1:$Q$3226,15,FALSE)</f>
        <v>205484.273120889</v>
      </c>
      <c r="P725" s="1">
        <f>VLOOKUP($E725,[1]AllProteinsNorm!$A$1:$Q$3226,6,FALSE)</f>
        <v>133196.01152576401</v>
      </c>
      <c r="Q725" s="1">
        <f>VLOOKUP($E725,[1]AllProteinsNorm!$A$1:$Q$3226,8,FALSE)</f>
        <v>150635.676878686</v>
      </c>
      <c r="R725" s="1">
        <f>VLOOKUP($E725,[1]AllProteinsNorm!$A$1:$Q$3226,13,FALSE)</f>
        <v>161640.41016040201</v>
      </c>
      <c r="S725" s="1">
        <f>VLOOKUP($E725,[1]AllProteinsNorm!$A$1:$Q$3226,16,FALSE)</f>
        <v>165063.883057217</v>
      </c>
      <c r="T725" s="1">
        <f>VLOOKUP($E725,[1]AllProteinsNorm!$A$1:$Q$3226,17,FALSE)</f>
        <v>147186.97368820899</v>
      </c>
      <c r="U725" s="1">
        <f>VLOOKUP($E725,[1]AllProteinsNorm!$A$1:$Q$3226,3,FALSE)</f>
        <v>213464.098536529</v>
      </c>
      <c r="V725" s="1">
        <f>VLOOKUP($E725,[1]AllProteinsNorm!$A$1:$Q$3226,7,FALSE)</f>
        <v>150402.91153622401</v>
      </c>
      <c r="W725" s="1">
        <f>VLOOKUP($E725,[1]AllProteinsNorm!$A$1:$Q$3226,9,FALSE)</f>
        <v>145045.55820543601</v>
      </c>
      <c r="X725" s="1">
        <f>VLOOKUP($E725,[1]AllProteinsNorm!$A$1:$Q$3226,12,FALSE)</f>
        <v>179730.630883062</v>
      </c>
      <c r="Y725" s="29">
        <f>VLOOKUP($E725,[1]AllProteinsNorm!$A$1:$Q$3226,14,FALSE)</f>
        <v>127899.0842254</v>
      </c>
      <c r="Z725" s="25">
        <f t="shared" si="108"/>
        <v>1.0769386918878283</v>
      </c>
      <c r="AA725" s="1">
        <f t="shared" si="108"/>
        <v>0.96986558786892885</v>
      </c>
      <c r="AB725" s="1">
        <f t="shared" si="108"/>
        <v>1.1553398633875764</v>
      </c>
      <c r="AC725" s="1">
        <f t="shared" si="108"/>
        <v>8.6672890167780237E-2</v>
      </c>
      <c r="AD725" s="1">
        <f t="shared" si="108"/>
        <v>1.7111829666878866</v>
      </c>
      <c r="AE725" s="1">
        <f t="shared" si="108"/>
        <v>1.1091980066988434</v>
      </c>
      <c r="AF725" s="1">
        <f t="shared" si="108"/>
        <v>1.2544278962831441</v>
      </c>
      <c r="AG725" s="1">
        <f t="shared" si="108"/>
        <v>1.3460704918872228</v>
      </c>
      <c r="AH725" s="1">
        <f t="shared" si="108"/>
        <v>1.374579673728604</v>
      </c>
      <c r="AI725" s="1">
        <f t="shared" si="108"/>
        <v>1.2257086076141053</v>
      </c>
      <c r="AJ725" s="1">
        <f t="shared" si="108"/>
        <v>1.7776354553430784</v>
      </c>
      <c r="AK725" s="1">
        <f t="shared" si="108"/>
        <v>1.2524895285277591</v>
      </c>
      <c r="AL725" s="1">
        <f t="shared" si="108"/>
        <v>1.2078758380153971</v>
      </c>
      <c r="AM725" s="1">
        <f t="shared" si="108"/>
        <v>1.4967179214646114</v>
      </c>
      <c r="AN725" s="29">
        <f t="shared" si="108"/>
        <v>1.0650875176842682</v>
      </c>
      <c r="AO725" s="1">
        <f t="shared" si="105"/>
        <v>62878.320801727241</v>
      </c>
      <c r="AP725" s="1">
        <f t="shared" si="106"/>
        <v>11324.152458229884</v>
      </c>
      <c r="AQ725" s="29">
        <f t="shared" si="107"/>
        <v>30130.33829672321</v>
      </c>
    </row>
    <row r="726" spans="1:43" x14ac:dyDescent="0.2">
      <c r="A726" s="26"/>
      <c r="E726" s="25" t="s">
        <v>1430</v>
      </c>
      <c r="F726" s="26" t="s">
        <v>1431</v>
      </c>
      <c r="G726" s="1">
        <v>0.107439385806368</v>
      </c>
      <c r="H726" s="43">
        <v>0.482368663309163</v>
      </c>
      <c r="I726" s="1">
        <f>VLOOKUP(F726,'[1]SUSMB vs SHAM all proteins sum'!$B$2:$E$3214,2,FALSE)</f>
        <v>0.33789967352804601</v>
      </c>
      <c r="J726" s="29">
        <f>VLOOKUP(F726,'[1]SUSMB vs SHAM all proteins sum'!$B$2:$E$3214,3,FALSE)</f>
        <v>0.68394119292527999</v>
      </c>
      <c r="K726" s="25">
        <f>VLOOKUP($E726,[1]AllProteinsNorm!$A$1:$Q$3226,4,FALSE)</f>
        <v>42148.2972578392</v>
      </c>
      <c r="L726" s="1">
        <f>VLOOKUP($E726,[1]AllProteinsNorm!$A$1:$Q$3226,5,FALSE)</f>
        <v>19935.085049049401</v>
      </c>
      <c r="M726" s="1">
        <f>VLOOKUP($E726,[1]AllProteinsNorm!$A$1:$Q$3226,10,FALSE)</f>
        <v>66408.103427073598</v>
      </c>
      <c r="N726" s="1">
        <f>VLOOKUP($E726,[1]AllProteinsNorm!$A$1:$Q$3226,11,FALSE)</f>
        <v>67750.164125734096</v>
      </c>
      <c r="O726" s="1">
        <f>VLOOKUP($E726,[1]AllProteinsNorm!$A$1:$Q$3226,15,FALSE)</f>
        <v>74820.939337345</v>
      </c>
      <c r="P726" s="1">
        <f>VLOOKUP($E726,[1]AllProteinsNorm!$A$1:$Q$3226,6,FALSE)</f>
        <v>26778.1392815205</v>
      </c>
      <c r="Q726" s="1">
        <f>VLOOKUP($E726,[1]AllProteinsNorm!$A$1:$Q$3226,8,FALSE)</f>
        <v>39179.633296261702</v>
      </c>
      <c r="R726" s="1">
        <f>VLOOKUP($E726,[1]AllProteinsNorm!$A$1:$Q$3226,13,FALSE)</f>
        <v>7151.4682572715601</v>
      </c>
      <c r="S726" s="1">
        <f>VLOOKUP($E726,[1]AllProteinsNorm!$A$1:$Q$3226,16,FALSE)</f>
        <v>41863.667912937402</v>
      </c>
      <c r="T726" s="1">
        <f>VLOOKUP($E726,[1]AllProteinsNorm!$A$1:$Q$3226,17,FALSE)</f>
        <v>23516.619351302299</v>
      </c>
      <c r="U726" s="1">
        <f>VLOOKUP($E726,[1]AllProteinsNorm!$A$1:$Q$3226,3,FALSE)</f>
        <v>11885.1284251586</v>
      </c>
      <c r="V726" s="1">
        <f>VLOOKUP($E726,[1]AllProteinsNorm!$A$1:$Q$3226,7,FALSE)</f>
        <v>29206.530571245599</v>
      </c>
      <c r="W726" s="1">
        <f>VLOOKUP($E726,[1]AllProteinsNorm!$A$1:$Q$3226,9,FALSE)</f>
        <v>49600.920258165999</v>
      </c>
      <c r="X726" s="1">
        <f>VLOOKUP($E726,[1]AllProteinsNorm!$A$1:$Q$3226,12,FALSE)</f>
        <v>45363.4846697916</v>
      </c>
      <c r="Y726" s="29">
        <f>VLOOKUP($E726,[1]AllProteinsNorm!$A$1:$Q$3226,14,FALSE)</f>
        <v>54195.911923922002</v>
      </c>
      <c r="Z726" s="25">
        <f t="shared" si="108"/>
        <v>0.77746430045351411</v>
      </c>
      <c r="AA726" s="1">
        <f t="shared" si="108"/>
        <v>0.36772106966332696</v>
      </c>
      <c r="AB726" s="1">
        <f t="shared" si="108"/>
        <v>1.2249588485041751</v>
      </c>
      <c r="AC726" s="1">
        <f t="shared" si="108"/>
        <v>1.2497143985532622</v>
      </c>
      <c r="AD726" s="1">
        <f t="shared" si="108"/>
        <v>1.3801413828257212</v>
      </c>
      <c r="AE726" s="1">
        <f t="shared" si="108"/>
        <v>0.49394752999379943</v>
      </c>
      <c r="AF726" s="1">
        <f t="shared" si="108"/>
        <v>0.72270454975587151</v>
      </c>
      <c r="AG726" s="1">
        <f t="shared" si="108"/>
        <v>0.13191544208398678</v>
      </c>
      <c r="AH726" s="1">
        <f t="shared" si="108"/>
        <v>0.77221404910483216</v>
      </c>
      <c r="AI726" s="1">
        <f t="shared" si="108"/>
        <v>0.43378578026876952</v>
      </c>
      <c r="AJ726" s="1">
        <f t="shared" si="108"/>
        <v>0.21923217918720317</v>
      </c>
      <c r="AK726" s="1">
        <f t="shared" si="108"/>
        <v>0.53874145188686906</v>
      </c>
      <c r="AL726" s="1">
        <f t="shared" si="108"/>
        <v>0.91493482012949434</v>
      </c>
      <c r="AM726" s="1">
        <f t="shared" si="108"/>
        <v>0.83677140405413697</v>
      </c>
      <c r="AN726" s="29">
        <f t="shared" si="108"/>
        <v>0.9996936885400628</v>
      </c>
      <c r="AO726" s="1">
        <f t="shared" si="105"/>
        <v>20382.320909919403</v>
      </c>
      <c r="AP726" s="1">
        <f t="shared" si="106"/>
        <v>12433.696996875578</v>
      </c>
      <c r="AQ726" s="29">
        <f t="shared" si="107"/>
        <v>15558.976469969333</v>
      </c>
    </row>
    <row r="727" spans="1:43" x14ac:dyDescent="0.2">
      <c r="A727" s="26"/>
      <c r="E727" s="25" t="s">
        <v>1432</v>
      </c>
      <c r="F727" s="26" t="s">
        <v>1433</v>
      </c>
      <c r="G727" s="1">
        <v>0.90260801740457897</v>
      </c>
      <c r="H727" s="1">
        <v>1.02337199914324</v>
      </c>
      <c r="I727" s="1">
        <f>VLOOKUP(F727,'[1]SUSMB vs SHAM all proteins sum'!$B$2:$E$3214,2,FALSE)</f>
        <v>0.58797579992868598</v>
      </c>
      <c r="J727" s="29">
        <f>VLOOKUP(F727,'[1]SUSMB vs SHAM all proteins sum'!$B$2:$E$3214,3,FALSE)</f>
        <v>1.1837169827570699</v>
      </c>
      <c r="K727" s="25">
        <f>VLOOKUP($E727,[1]AllProteinsNorm!$A$1:$Q$3226,4,FALSE)</f>
        <v>223691.70082706999</v>
      </c>
      <c r="L727" s="1">
        <f>VLOOKUP($E727,[1]AllProteinsNorm!$A$1:$Q$3226,5,FALSE)</f>
        <v>183387.93688725901</v>
      </c>
      <c r="M727" s="1">
        <f>VLOOKUP($E727,[1]AllProteinsNorm!$A$1:$Q$3226,10,FALSE)</f>
        <v>178894.892760747</v>
      </c>
      <c r="N727" s="1">
        <f>VLOOKUP($E727,[1]AllProteinsNorm!$A$1:$Q$3226,11,FALSE)</f>
        <v>322506.73673362302</v>
      </c>
      <c r="O727" s="1">
        <f>VLOOKUP($E727,[1]AllProteinsNorm!$A$1:$Q$3226,15,FALSE)</f>
        <v>376734.82448455598</v>
      </c>
      <c r="P727" s="1">
        <f>VLOOKUP($E727,[1]AllProteinsNorm!$A$1:$Q$3226,6,FALSE)</f>
        <v>215201.49113558899</v>
      </c>
      <c r="Q727" s="1">
        <f>VLOOKUP($E727,[1]AllProteinsNorm!$A$1:$Q$3226,8,FALSE)</f>
        <v>357361.14422551001</v>
      </c>
      <c r="R727" s="1">
        <f>VLOOKUP($E727,[1]AllProteinsNorm!$A$1:$Q$3226,13,FALSE)</f>
        <v>207338.80073511301</v>
      </c>
      <c r="S727" s="1">
        <f>VLOOKUP($E727,[1]AllProteinsNorm!$A$1:$Q$3226,16,FALSE)</f>
        <v>284545.35710606002</v>
      </c>
      <c r="T727" s="1">
        <f>VLOOKUP($E727,[1]AllProteinsNorm!$A$1:$Q$3226,17,FALSE)</f>
        <v>220585.05962986199</v>
      </c>
      <c r="U727" s="1">
        <f>VLOOKUP($E727,[1]AllProteinsNorm!$A$1:$Q$3226,3,FALSE)</f>
        <v>173469.83132355299</v>
      </c>
      <c r="V727" s="1">
        <f>VLOOKUP($E727,[1]AllProteinsNorm!$A$1:$Q$3226,7,FALSE)</f>
        <v>601434.44520222198</v>
      </c>
      <c r="W727" s="1">
        <f>VLOOKUP($E727,[1]AllProteinsNorm!$A$1:$Q$3226,9,FALSE)</f>
        <v>484201.60529871198</v>
      </c>
      <c r="X727" s="1">
        <f>VLOOKUP($E727,[1]AllProteinsNorm!$A$1:$Q$3226,12,FALSE)</f>
        <v>222594.466201726</v>
      </c>
      <c r="Y727" s="29">
        <f>VLOOKUP($E727,[1]AllProteinsNorm!$A$1:$Q$3226,14,FALSE)</f>
        <v>184280.62952997899</v>
      </c>
      <c r="Z727" s="25">
        <f t="shared" si="108"/>
        <v>0.87024937780058109</v>
      </c>
      <c r="AA727" s="1">
        <f t="shared" si="108"/>
        <v>0.71345176142965905</v>
      </c>
      <c r="AB727" s="1">
        <f t="shared" si="108"/>
        <v>0.69597203893181636</v>
      </c>
      <c r="AC727" s="1">
        <f t="shared" si="108"/>
        <v>1.2546790334251288</v>
      </c>
      <c r="AD727" s="1">
        <f t="shared" si="108"/>
        <v>1.4656477884128141</v>
      </c>
      <c r="AE727" s="1">
        <f t="shared" si="108"/>
        <v>0.83721909695382002</v>
      </c>
      <c r="AF727" s="1">
        <f t="shared" si="108"/>
        <v>1.3902764933276375</v>
      </c>
      <c r="AG727" s="1">
        <f t="shared" si="108"/>
        <v>0.80663011487020397</v>
      </c>
      <c r="AH727" s="1">
        <f t="shared" si="108"/>
        <v>1.1069942204472996</v>
      </c>
      <c r="AI727" s="1">
        <f t="shared" si="108"/>
        <v>0.85816331220707054</v>
      </c>
      <c r="AJ727" s="1">
        <f t="shared" si="108"/>
        <v>0.67486639968461959</v>
      </c>
      <c r="AK727" s="1">
        <f t="shared" si="108"/>
        <v>2.33981837408307</v>
      </c>
      <c r="AL727" s="1">
        <f t="shared" si="108"/>
        <v>1.8837361609003151</v>
      </c>
      <c r="AM727" s="1">
        <f t="shared" si="108"/>
        <v>0.86598070021229168</v>
      </c>
      <c r="AN727" s="29">
        <f t="shared" si="108"/>
        <v>0.71692468963406653</v>
      </c>
      <c r="AO727" s="1">
        <f t="shared" si="105"/>
        <v>79064.704918281161</v>
      </c>
      <c r="AP727" s="1">
        <f t="shared" si="106"/>
        <v>57219.758306566066</v>
      </c>
      <c r="AQ727" s="29">
        <f t="shared" si="107"/>
        <v>175883.7639560604</v>
      </c>
    </row>
    <row r="728" spans="1:43" x14ac:dyDescent="0.2">
      <c r="A728" s="26"/>
      <c r="E728" s="25" t="s">
        <v>1434</v>
      </c>
      <c r="F728" s="26" t="s">
        <v>1435</v>
      </c>
      <c r="G728" s="1">
        <v>0.82081865608059101</v>
      </c>
      <c r="H728" s="1">
        <v>1.0123959875339601</v>
      </c>
      <c r="I728" s="1">
        <f>VLOOKUP(F728,'[1]SUSMB vs SHAM all proteins sum'!$B$2:$E$3214,2,FALSE)</f>
        <v>0.38090585105482699</v>
      </c>
      <c r="J728" s="29">
        <f>VLOOKUP(F728,'[1]SUSMB vs SHAM all proteins sum'!$B$2:$E$3214,3,FALSE)</f>
        <v>0.95341751737927305</v>
      </c>
      <c r="K728" s="25">
        <f>VLOOKUP($E728,[1]AllProteinsNorm!$A$1:$Q$3226,4,FALSE)</f>
        <v>314741.720697532</v>
      </c>
      <c r="L728" s="1">
        <f>VLOOKUP($E728,[1]AllProteinsNorm!$A$1:$Q$3226,5,FALSE)</f>
        <v>327333.181660984</v>
      </c>
      <c r="M728" s="1">
        <f>VLOOKUP($E728,[1]AllProteinsNorm!$A$1:$Q$3226,10,FALSE)</f>
        <v>390509.941027669</v>
      </c>
      <c r="N728" s="1">
        <f>VLOOKUP($E728,[1]AllProteinsNorm!$A$1:$Q$3226,11,FALSE)</f>
        <v>371639.901630849</v>
      </c>
      <c r="O728" s="1">
        <f>VLOOKUP($E728,[1]AllProteinsNorm!$A$1:$Q$3226,15,FALSE)</f>
        <v>365473.58319768298</v>
      </c>
      <c r="P728" s="1">
        <f>VLOOKUP($E728,[1]AllProteinsNorm!$A$1:$Q$3226,6,FALSE)</f>
        <v>353573.34249339899</v>
      </c>
      <c r="Q728" s="1">
        <f>VLOOKUP($E728,[1]AllProteinsNorm!$A$1:$Q$3226,8,FALSE)</f>
        <v>321095.05780921498</v>
      </c>
      <c r="R728" s="1">
        <f>VLOOKUP($E728,[1]AllProteinsNorm!$A$1:$Q$3226,13,FALSE)</f>
        <v>384424.297070481</v>
      </c>
      <c r="S728" s="1">
        <f>VLOOKUP($E728,[1]AllProteinsNorm!$A$1:$Q$3226,16,FALSE)</f>
        <v>347584.48384737899</v>
      </c>
      <c r="T728" s="1">
        <f>VLOOKUP($E728,[1]AllProteinsNorm!$A$1:$Q$3226,17,FALSE)</f>
        <v>383109.127359832</v>
      </c>
      <c r="U728" s="1">
        <f>VLOOKUP($E728,[1]AllProteinsNorm!$A$1:$Q$3226,3,FALSE)</f>
        <v>340636.93153124698</v>
      </c>
      <c r="V728" s="1">
        <f>VLOOKUP($E728,[1]AllProteinsNorm!$A$1:$Q$3226,7,FALSE)</f>
        <v>307518.736428882</v>
      </c>
      <c r="W728" s="1">
        <f>VLOOKUP($E728,[1]AllProteinsNorm!$A$1:$Q$3226,9,FALSE)</f>
        <v>368800.946505478</v>
      </c>
      <c r="X728" s="1">
        <f>VLOOKUP($E728,[1]AllProteinsNorm!$A$1:$Q$3226,12,FALSE)</f>
        <v>320665.39935584599</v>
      </c>
      <c r="Y728" s="29">
        <f>VLOOKUP($E728,[1]AllProteinsNorm!$A$1:$Q$3226,14,FALSE)</f>
        <v>347506.52386889397</v>
      </c>
      <c r="Z728" s="25">
        <f t="shared" si="108"/>
        <v>0.88925246659142598</v>
      </c>
      <c r="AA728" s="1">
        <f t="shared" si="108"/>
        <v>0.92482762864787182</v>
      </c>
      <c r="AB728" s="1">
        <f t="shared" si="108"/>
        <v>1.1033234727119223</v>
      </c>
      <c r="AC728" s="1">
        <f t="shared" si="108"/>
        <v>1.0500091900006532</v>
      </c>
      <c r="AD728" s="1">
        <f t="shared" si="108"/>
        <v>1.0325872420481266</v>
      </c>
      <c r="AE728" s="1">
        <f t="shared" si="108"/>
        <v>0.99896501244391755</v>
      </c>
      <c r="AF728" s="1">
        <f t="shared" si="108"/>
        <v>0.90720280595263292</v>
      </c>
      <c r="AG728" s="1">
        <f t="shared" si="108"/>
        <v>1.0861294576073051</v>
      </c>
      <c r="AH728" s="1">
        <f t="shared" si="108"/>
        <v>0.98204444877908781</v>
      </c>
      <c r="AI728" s="1">
        <f t="shared" si="108"/>
        <v>1.0824136556265918</v>
      </c>
      <c r="AJ728" s="1">
        <f t="shared" si="108"/>
        <v>0.96241524925574096</v>
      </c>
      <c r="AK728" s="1">
        <f t="shared" si="108"/>
        <v>0.86884507807358569</v>
      </c>
      <c r="AL728" s="1">
        <f t="shared" si="108"/>
        <v>1.0419881756839504</v>
      </c>
      <c r="AM728" s="1">
        <f t="shared" si="108"/>
        <v>0.90598887461044075</v>
      </c>
      <c r="AN728" s="29">
        <f t="shared" si="108"/>
        <v>0.98182418531033133</v>
      </c>
      <c r="AO728" s="1">
        <f t="shared" si="105"/>
        <v>28383.440692514749</v>
      </c>
      <c r="AP728" s="1">
        <f t="shared" si="106"/>
        <v>23743.443942057627</v>
      </c>
      <c r="AQ728" s="29">
        <f t="shared" si="107"/>
        <v>21311.38329147617</v>
      </c>
    </row>
    <row r="729" spans="1:43" x14ac:dyDescent="0.2">
      <c r="A729" s="26"/>
      <c r="E729" s="25" t="s">
        <v>1436</v>
      </c>
      <c r="F729" s="26" t="s">
        <v>1437</v>
      </c>
      <c r="G729" s="1">
        <v>0.22659295962753701</v>
      </c>
      <c r="H729" s="43">
        <v>0.50910811512542598</v>
      </c>
      <c r="I729" s="1">
        <f>VLOOKUP(F729,'[1]SUSMB vs SHAM all proteins sum'!$B$2:$E$3214,2,FALSE)</f>
        <v>8.0891405917922404E-2</v>
      </c>
      <c r="J729" s="29">
        <f>VLOOKUP(F729,'[1]SUSMB vs SHAM all proteins sum'!$B$2:$E$3214,3,FALSE)</f>
        <v>0.55395192101909396</v>
      </c>
      <c r="K729" s="25">
        <f>VLOOKUP($E729,[1]AllProteinsNorm!$A$1:$Q$3226,4,FALSE)</f>
        <v>56566.979243551003</v>
      </c>
      <c r="L729" s="1">
        <f>VLOOKUP($E729,[1]AllProteinsNorm!$A$1:$Q$3226,5,FALSE)</f>
        <v>32652.681353551801</v>
      </c>
      <c r="M729" s="1">
        <f>VLOOKUP($E729,[1]AllProteinsNorm!$A$1:$Q$3226,10,FALSE)</f>
        <v>71153.776645317805</v>
      </c>
      <c r="N729" s="1">
        <f>VLOOKUP($E729,[1]AllProteinsNorm!$A$1:$Q$3226,11,FALSE)</f>
        <v>59066.752543453702</v>
      </c>
      <c r="O729" s="1">
        <f>VLOOKUP($E729,[1]AllProteinsNorm!$A$1:$Q$3226,15,FALSE)</f>
        <v>59377.399340618598</v>
      </c>
      <c r="P729" s="1">
        <f>VLOOKUP($E729,[1]AllProteinsNorm!$A$1:$Q$3226,6,FALSE)</f>
        <v>60486.919964777502</v>
      </c>
      <c r="Q729" s="1">
        <f>VLOOKUP($E729,[1]AllProteinsNorm!$A$1:$Q$3226,8,FALSE)</f>
        <v>68085.079057063398</v>
      </c>
      <c r="R729" s="1">
        <f>VLOOKUP($E729,[1]AllProteinsNorm!$A$1:$Q$3226,13,FALSE)</f>
        <v>57311.788923167398</v>
      </c>
      <c r="S729" s="1">
        <f>VLOOKUP($E729,[1]AllProteinsNorm!$A$1:$Q$3226,16,FALSE)</f>
        <v>9363.2580211610602</v>
      </c>
      <c r="T729" s="1">
        <f>VLOOKUP($E729,[1]AllProteinsNorm!$A$1:$Q$3226,17,FALSE)</f>
        <v>7133.6169586625501</v>
      </c>
      <c r="U729" s="1">
        <f>VLOOKUP($E729,[1]AllProteinsNorm!$A$1:$Q$3226,3,FALSE)</f>
        <v>16486.750848502699</v>
      </c>
      <c r="V729" s="1">
        <f>VLOOKUP($E729,[1]AllProteinsNorm!$A$1:$Q$3226,7,FALSE)</f>
        <v>32490.141777088498</v>
      </c>
      <c r="W729" s="1">
        <f>VLOOKUP($E729,[1]AllProteinsNorm!$A$1:$Q$3226,9,FALSE)</f>
        <v>58927.753096832101</v>
      </c>
      <c r="X729" s="1">
        <f>VLOOKUP($E729,[1]AllProteinsNorm!$A$1:$Q$3226,12,FALSE)</f>
        <v>47003.735657901998</v>
      </c>
      <c r="Y729" s="29">
        <f>VLOOKUP($E729,[1]AllProteinsNorm!$A$1:$Q$3226,14,FALSE)</f>
        <v>16205.6138285364</v>
      </c>
      <c r="Z729" s="25">
        <f t="shared" si="108"/>
        <v>1.014408370375226</v>
      </c>
      <c r="AA729" s="1">
        <f t="shared" si="108"/>
        <v>0.58555633910775362</v>
      </c>
      <c r="AB729" s="1">
        <f t="shared" si="108"/>
        <v>1.2759915338956078</v>
      </c>
      <c r="AC729" s="1">
        <f t="shared" si="108"/>
        <v>1.0592364837617279</v>
      </c>
      <c r="AD729" s="1">
        <f t="shared" si="108"/>
        <v>1.0648072728596847</v>
      </c>
      <c r="AE729" s="1">
        <f t="shared" si="108"/>
        <v>1.0847041636482988</v>
      </c>
      <c r="AF729" s="1">
        <f t="shared" si="108"/>
        <v>1.220960974348265</v>
      </c>
      <c r="AG729" s="1">
        <f t="shared" si="108"/>
        <v>1.0277649466577663</v>
      </c>
      <c r="AH729" s="1">
        <f t="shared" si="108"/>
        <v>0.16791010299054651</v>
      </c>
      <c r="AI729" s="1">
        <f t="shared" si="108"/>
        <v>0.12792623630760608</v>
      </c>
      <c r="AJ729" s="1">
        <f t="shared" si="108"/>
        <v>0.29565478455204369</v>
      </c>
      <c r="AK729" s="1">
        <f t="shared" si="108"/>
        <v>0.58264153776805838</v>
      </c>
      <c r="AL729" s="1">
        <f t="shared" si="108"/>
        <v>1.0567438245457674</v>
      </c>
      <c r="AM729" s="1">
        <f t="shared" si="108"/>
        <v>0.84291195195324498</v>
      </c>
      <c r="AN729" s="29">
        <f t="shared" si="108"/>
        <v>0.29061319049682155</v>
      </c>
      <c r="AO729" s="1">
        <f t="shared" si="105"/>
        <v>12614.181530575943</v>
      </c>
      <c r="AP729" s="1">
        <f t="shared" si="106"/>
        <v>26555.071730690306</v>
      </c>
      <c r="AQ729" s="29">
        <f t="shared" si="107"/>
        <v>16827.807732245034</v>
      </c>
    </row>
    <row r="730" spans="1:43" x14ac:dyDescent="0.2">
      <c r="A730" s="26"/>
      <c r="E730" s="25" t="s">
        <v>1438</v>
      </c>
      <c r="F730" s="26" t="s">
        <v>1439</v>
      </c>
      <c r="G730" s="1">
        <v>0.28633490947096102</v>
      </c>
      <c r="H730" s="1">
        <v>0.86186477715635601</v>
      </c>
      <c r="I730" s="1">
        <f>VLOOKUP(F730,'[1]SUSMB vs SHAM all proteins sum'!$B$2:$E$3214,2,FALSE)</f>
        <v>0.53022416442854303</v>
      </c>
      <c r="J730" s="29">
        <f>VLOOKUP(F730,'[1]SUSMB vs SHAM all proteins sum'!$B$2:$E$3214,3,FALSE)</f>
        <v>0.916813421520424</v>
      </c>
      <c r="K730" s="25">
        <f>VLOOKUP($E730,[1]AllProteinsNorm!$A$1:$Q$3226,4,FALSE)</f>
        <v>964031.91327625897</v>
      </c>
      <c r="L730" s="1">
        <f>VLOOKUP($E730,[1]AllProteinsNorm!$A$1:$Q$3226,5,FALSE)</f>
        <v>1259821.84317055</v>
      </c>
      <c r="M730" s="1">
        <f>VLOOKUP($E730,[1]AllProteinsNorm!$A$1:$Q$3226,10,FALSE)</f>
        <v>855791.77804866899</v>
      </c>
      <c r="N730" s="1">
        <f>VLOOKUP($E730,[1]AllProteinsNorm!$A$1:$Q$3226,11,FALSE)</f>
        <v>1223965.2950649301</v>
      </c>
      <c r="O730" s="1">
        <f>VLOOKUP($E730,[1]AllProteinsNorm!$A$1:$Q$3226,15,FALSE)</f>
        <v>762135.52467670303</v>
      </c>
      <c r="P730" s="1">
        <f>VLOOKUP($E730,[1]AllProteinsNorm!$A$1:$Q$3226,6,FALSE)</f>
        <v>1025443.31276264</v>
      </c>
      <c r="Q730" s="1">
        <f>VLOOKUP($E730,[1]AllProteinsNorm!$A$1:$Q$3226,8,FALSE)</f>
        <v>912925.60261797102</v>
      </c>
      <c r="R730" s="1">
        <f>VLOOKUP($E730,[1]AllProteinsNorm!$A$1:$Q$3226,13,FALSE)</f>
        <v>826898.12595404498</v>
      </c>
      <c r="S730" s="1">
        <f>VLOOKUP($E730,[1]AllProteinsNorm!$A$1:$Q$3226,16,FALSE)</f>
        <v>949460.51077264897</v>
      </c>
      <c r="T730" s="1">
        <f>VLOOKUP($E730,[1]AllProteinsNorm!$A$1:$Q$3226,17,FALSE)</f>
        <v>627320.76993889303</v>
      </c>
      <c r="U730" s="1">
        <f>VLOOKUP($E730,[1]AllProteinsNorm!$A$1:$Q$3226,3,FALSE)</f>
        <v>676587.82631606399</v>
      </c>
      <c r="V730" s="1">
        <f>VLOOKUP($E730,[1]AllProteinsNorm!$A$1:$Q$3226,7,FALSE)</f>
        <v>919478.63098126999</v>
      </c>
      <c r="W730" s="1">
        <f>VLOOKUP($E730,[1]AllProteinsNorm!$A$1:$Q$3226,9,FALSE)</f>
        <v>1175143.54619922</v>
      </c>
      <c r="X730" s="1">
        <f>VLOOKUP($E730,[1]AllProteinsNorm!$A$1:$Q$3226,12,FALSE)</f>
        <v>890627.43439092499</v>
      </c>
      <c r="Y730" s="29">
        <f>VLOOKUP($E730,[1]AllProteinsNorm!$A$1:$Q$3226,14,FALSE)</f>
        <v>964543.83093762095</v>
      </c>
      <c r="Z730" s="25">
        <f t="shared" si="108"/>
        <v>0.95152011753403287</v>
      </c>
      <c r="AA730" s="1">
        <f t="shared" si="108"/>
        <v>1.2434711048222982</v>
      </c>
      <c r="AB730" s="1">
        <f t="shared" si="108"/>
        <v>0.84468478897770338</v>
      </c>
      <c r="AC730" s="1">
        <f t="shared" si="108"/>
        <v>1.2080799249267349</v>
      </c>
      <c r="AD730" s="1">
        <f t="shared" si="108"/>
        <v>0.75224406373923025</v>
      </c>
      <c r="AE730" s="1">
        <f t="shared" si="108"/>
        <v>1.0121344823205909</v>
      </c>
      <c r="AF730" s="1">
        <f t="shared" si="108"/>
        <v>0.90107709583048723</v>
      </c>
      <c r="AG730" s="1">
        <f t="shared" si="108"/>
        <v>0.81616613637041613</v>
      </c>
      <c r="AH730" s="1">
        <f t="shared" si="108"/>
        <v>0.93713783160352815</v>
      </c>
      <c r="AI730" s="1">
        <f t="shared" si="108"/>
        <v>0.61917901733688951</v>
      </c>
      <c r="AJ730" s="1">
        <f t="shared" si="108"/>
        <v>0.66780665572620879</v>
      </c>
      <c r="AK730" s="1">
        <f t="shared" si="108"/>
        <v>0.90754507498406045</v>
      </c>
      <c r="AL730" s="1">
        <f t="shared" si="108"/>
        <v>1.1598918145756565</v>
      </c>
      <c r="AM730" s="1">
        <f t="shared" si="108"/>
        <v>0.87906832686755321</v>
      </c>
      <c r="AN730" s="29">
        <f t="shared" si="108"/>
        <v>0.95202539121491292</v>
      </c>
      <c r="AO730" s="1">
        <f t="shared" si="105"/>
        <v>197723.31684691441</v>
      </c>
      <c r="AP730" s="1">
        <f t="shared" si="106"/>
        <v>136423.9993753728</v>
      </c>
      <c r="AQ730" s="29">
        <f t="shared" si="107"/>
        <v>159408.7158886861</v>
      </c>
    </row>
    <row r="731" spans="1:43" x14ac:dyDescent="0.2">
      <c r="A731" s="26"/>
      <c r="E731" s="25" t="s">
        <v>1440</v>
      </c>
      <c r="F731" s="26" t="s">
        <v>1441</v>
      </c>
      <c r="G731" s="1">
        <v>0.72757719449436797</v>
      </c>
      <c r="H731" s="1">
        <v>1.0141637093161</v>
      </c>
      <c r="I731" s="1">
        <f>VLOOKUP(F731,'[1]SUSMB vs SHAM all proteins sum'!$B$2:$E$3214,2,FALSE)</f>
        <v>0.78447601263182198</v>
      </c>
      <c r="J731" s="29">
        <f>VLOOKUP(F731,'[1]SUSMB vs SHAM all proteins sum'!$B$2:$E$3214,3,FALSE)</f>
        <v>1.0134100337101399</v>
      </c>
      <c r="K731" s="25">
        <f>VLOOKUP($E731,[1]AllProteinsNorm!$A$1:$Q$3226,4,FALSE)</f>
        <v>7602510.8929053899</v>
      </c>
      <c r="L731" s="1">
        <f>VLOOKUP($E731,[1]AllProteinsNorm!$A$1:$Q$3226,5,FALSE)</f>
        <v>8412716.7630361207</v>
      </c>
      <c r="M731" s="1">
        <f>VLOOKUP($E731,[1]AllProteinsNorm!$A$1:$Q$3226,10,FALSE)</f>
        <v>7951005.99202195</v>
      </c>
      <c r="N731" s="1">
        <f>VLOOKUP($E731,[1]AllProteinsNorm!$A$1:$Q$3226,11,FALSE)</f>
        <v>8339032.33409179</v>
      </c>
      <c r="O731" s="1">
        <f>VLOOKUP($E731,[1]AllProteinsNorm!$A$1:$Q$3226,15,FALSE)</f>
        <v>7694458.7431167001</v>
      </c>
      <c r="P731" s="1">
        <f>VLOOKUP($E731,[1]AllProteinsNorm!$A$1:$Q$3226,6,FALSE)</f>
        <v>8065833.3449746696</v>
      </c>
      <c r="Q731" s="1">
        <f>VLOOKUP($E731,[1]AllProteinsNorm!$A$1:$Q$3226,8,FALSE)</f>
        <v>7777116.5945057096</v>
      </c>
      <c r="R731" s="1">
        <f>VLOOKUP($E731,[1]AllProteinsNorm!$A$1:$Q$3226,13,FALSE)</f>
        <v>8142843.37667087</v>
      </c>
      <c r="S731" s="1">
        <f>VLOOKUP($E731,[1]AllProteinsNorm!$A$1:$Q$3226,16,FALSE)</f>
        <v>9133937.4726055991</v>
      </c>
      <c r="T731" s="1">
        <f>VLOOKUP($E731,[1]AllProteinsNorm!$A$1:$Q$3226,17,FALSE)</f>
        <v>7503216.7287086602</v>
      </c>
      <c r="U731" s="1">
        <f>VLOOKUP($E731,[1]AllProteinsNorm!$A$1:$Q$3226,3,FALSE)</f>
        <v>8586121.1943320893</v>
      </c>
      <c r="V731" s="1">
        <f>VLOOKUP($E731,[1]AllProteinsNorm!$A$1:$Q$3226,7,FALSE)</f>
        <v>6892701.3916514302</v>
      </c>
      <c r="W731" s="1">
        <f>VLOOKUP($E731,[1]AllProteinsNorm!$A$1:$Q$3226,9,FALSE)</f>
        <v>8305236.02855678</v>
      </c>
      <c r="X731" s="1">
        <f>VLOOKUP($E731,[1]AllProteinsNorm!$A$1:$Q$3226,12,FALSE)</f>
        <v>8113309.8377663996</v>
      </c>
      <c r="Y731" s="29">
        <f>VLOOKUP($E731,[1]AllProteinsNorm!$A$1:$Q$3226,14,FALSE)</f>
        <v>8745781.2914572209</v>
      </c>
      <c r="Z731" s="25">
        <f t="shared" si="108"/>
        <v>0.95032040159530229</v>
      </c>
      <c r="AA731" s="1">
        <f t="shared" si="108"/>
        <v>1.051596832332945</v>
      </c>
      <c r="AB731" s="1">
        <f t="shared" si="108"/>
        <v>0.99388258877421187</v>
      </c>
      <c r="AC731" s="1">
        <f t="shared" si="108"/>
        <v>1.0423862153286283</v>
      </c>
      <c r="AD731" s="1">
        <f t="shared" si="108"/>
        <v>0.96181396196891245</v>
      </c>
      <c r="AE731" s="1">
        <f t="shared" si="108"/>
        <v>1.0082361066723562</v>
      </c>
      <c r="AF731" s="1">
        <f t="shared" si="108"/>
        <v>0.97214626449810859</v>
      </c>
      <c r="AG731" s="1">
        <f t="shared" si="108"/>
        <v>1.0178624268814722</v>
      </c>
      <c r="AH731" s="1">
        <f t="shared" si="108"/>
        <v>1.1417500414518582</v>
      </c>
      <c r="AI731" s="1">
        <f t="shared" si="108"/>
        <v>0.93790854565392323</v>
      </c>
      <c r="AJ731" s="1">
        <f t="shared" si="108"/>
        <v>1.0732725354143271</v>
      </c>
      <c r="AK731" s="1">
        <f t="shared" si="108"/>
        <v>0.86159360333220392</v>
      </c>
      <c r="AL731" s="1">
        <f t="shared" si="108"/>
        <v>1.0381616480638265</v>
      </c>
      <c r="AM731" s="1">
        <f t="shared" si="108"/>
        <v>1.014170709112489</v>
      </c>
      <c r="AN731" s="29">
        <f t="shared" si="108"/>
        <v>1.0932301849009318</v>
      </c>
      <c r="AO731" s="1">
        <f t="shared" si="105"/>
        <v>328338.69635787513</v>
      </c>
      <c r="AP731" s="1">
        <f t="shared" si="106"/>
        <v>553066.06486473803</v>
      </c>
      <c r="AQ731" s="29">
        <f t="shared" si="107"/>
        <v>655609.30912649469</v>
      </c>
    </row>
    <row r="732" spans="1:43" x14ac:dyDescent="0.2">
      <c r="A732" s="26"/>
      <c r="E732" s="25" t="s">
        <v>1442</v>
      </c>
      <c r="F732" s="26" t="s">
        <v>1443</v>
      </c>
      <c r="G732" s="1">
        <v>0.69200397337132602</v>
      </c>
      <c r="H732" s="1">
        <v>0.85125630334679503</v>
      </c>
      <c r="I732" s="1">
        <f>VLOOKUP(F732,'[1]SUSMB vs SHAM all proteins sum'!$B$2:$E$3214,2,FALSE)</f>
        <v>0.67309282141288196</v>
      </c>
      <c r="J732" s="29">
        <f>VLOOKUP(F732,'[1]SUSMB vs SHAM all proteins sum'!$B$2:$E$3214,3,FALSE)</f>
        <v>1.13634267606432</v>
      </c>
      <c r="K732" s="25">
        <f>VLOOKUP($E732,[1]AllProteinsNorm!$A$1:$Q$3226,4,FALSE)</f>
        <v>104713.124152563</v>
      </c>
      <c r="L732" s="1">
        <f>VLOOKUP($E732,[1]AllProteinsNorm!$A$1:$Q$3226,5,FALSE)</f>
        <v>120273.5618386</v>
      </c>
      <c r="M732" s="1">
        <f>VLOOKUP($E732,[1]AllProteinsNorm!$A$1:$Q$3226,10,FALSE)</f>
        <v>104712.36044272799</v>
      </c>
      <c r="N732" s="1">
        <f>VLOOKUP($E732,[1]AllProteinsNorm!$A$1:$Q$3226,11,FALSE)</f>
        <v>98343.502517088593</v>
      </c>
      <c r="O732" s="1">
        <f>VLOOKUP($E732,[1]AllProteinsNorm!$A$1:$Q$3226,15,FALSE)</f>
        <v>31207.8895379676</v>
      </c>
      <c r="P732" s="1">
        <f>VLOOKUP($E732,[1]AllProteinsNorm!$A$1:$Q$3226,6,FALSE)</f>
        <v>101284.891561157</v>
      </c>
      <c r="Q732" s="1">
        <f>VLOOKUP($E732,[1]AllProteinsNorm!$A$1:$Q$3226,8,FALSE)</f>
        <v>87708.628444309899</v>
      </c>
      <c r="R732" s="1">
        <f>VLOOKUP($E732,[1]AllProteinsNorm!$A$1:$Q$3226,13,FALSE)</f>
        <v>97596.052986027906</v>
      </c>
      <c r="S732" s="1">
        <f>VLOOKUP($E732,[1]AllProteinsNorm!$A$1:$Q$3226,16,FALSE)</f>
        <v>98522.586955169594</v>
      </c>
      <c r="T732" s="1">
        <f>VLOOKUP($E732,[1]AllProteinsNorm!$A$1:$Q$3226,17,FALSE)</f>
        <v>21180.000541484202</v>
      </c>
      <c r="U732" s="1">
        <f>VLOOKUP($E732,[1]AllProteinsNorm!$A$1:$Q$3226,3,FALSE)</f>
        <v>53767.9890473095</v>
      </c>
      <c r="V732" s="1">
        <f>VLOOKUP($E732,[1]AllProteinsNorm!$A$1:$Q$3226,7,FALSE)</f>
        <v>91963.616367542694</v>
      </c>
      <c r="W732" s="1">
        <f>VLOOKUP($E732,[1]AllProteinsNorm!$A$1:$Q$3226,9,FALSE)</f>
        <v>127628.40502455</v>
      </c>
      <c r="X732" s="1">
        <f>VLOOKUP($E732,[1]AllProteinsNorm!$A$1:$Q$3226,12,FALSE)</f>
        <v>120881.54262698699</v>
      </c>
      <c r="Y732" s="29">
        <f>VLOOKUP($E732,[1]AllProteinsNorm!$A$1:$Q$3226,14,FALSE)</f>
        <v>100526.07511598</v>
      </c>
      <c r="Z732" s="25">
        <f t="shared" si="108"/>
        <v>1.140043812446824</v>
      </c>
      <c r="AA732" s="1">
        <f t="shared" si="108"/>
        <v>1.3094550571832999</v>
      </c>
      <c r="AB732" s="1">
        <f t="shared" si="108"/>
        <v>1.1400354977042455</v>
      </c>
      <c r="AC732" s="1">
        <f t="shared" si="108"/>
        <v>1.0706957933525785</v>
      </c>
      <c r="AD732" s="1">
        <f t="shared" si="108"/>
        <v>0.33976983931305138</v>
      </c>
      <c r="AE732" s="1">
        <f t="shared" si="108"/>
        <v>1.1027195955915741</v>
      </c>
      <c r="AF732" s="1">
        <f t="shared" si="108"/>
        <v>0.95491066631197974</v>
      </c>
      <c r="AG732" s="1">
        <f t="shared" si="108"/>
        <v>1.0625580816770057</v>
      </c>
      <c r="AH732" s="1">
        <f t="shared" si="108"/>
        <v>1.0726455404085666</v>
      </c>
      <c r="AI732" s="1">
        <f t="shared" si="108"/>
        <v>0.23059314446352933</v>
      </c>
      <c r="AJ732" s="1">
        <f t="shared" si="108"/>
        <v>0.58538854338626323</v>
      </c>
      <c r="AK732" s="1">
        <f t="shared" si="108"/>
        <v>1.0012360213539129</v>
      </c>
      <c r="AL732" s="1">
        <f t="shared" si="108"/>
        <v>1.3895294846585282</v>
      </c>
      <c r="AM732" s="1">
        <f t="shared" si="108"/>
        <v>1.3160743299964888</v>
      </c>
      <c r="AN732" s="29">
        <f t="shared" si="108"/>
        <v>1.0944581288450892</v>
      </c>
      <c r="AO732" s="1">
        <f t="shared" si="105"/>
        <v>31171.879259697958</v>
      </c>
      <c r="AP732" s="1">
        <f t="shared" si="106"/>
        <v>30387.665093059157</v>
      </c>
      <c r="AQ732" s="29">
        <f t="shared" si="107"/>
        <v>26062.0455734428</v>
      </c>
    </row>
    <row r="733" spans="1:43" x14ac:dyDescent="0.2">
      <c r="A733" s="26"/>
      <c r="E733" s="25" t="s">
        <v>1444</v>
      </c>
      <c r="F733" s="26" t="s">
        <v>1445</v>
      </c>
      <c r="G733" s="1">
        <v>0.17982327360894901</v>
      </c>
      <c r="H733" s="43">
        <v>0.64665006521462298</v>
      </c>
      <c r="I733" s="1">
        <f>VLOOKUP(F733,'[1]SUSMB vs SHAM all proteins sum'!$B$2:$E$3214,2,FALSE)</f>
        <v>0.44328514749788001</v>
      </c>
      <c r="J733" s="29">
        <f>VLOOKUP(F733,'[1]SUSMB vs SHAM all proteins sum'!$B$2:$E$3214,3,FALSE)</f>
        <v>0.81584202947533002</v>
      </c>
      <c r="K733" s="25">
        <f>VLOOKUP($E733,[1]AllProteinsNorm!$A$1:$Q$3226,4,FALSE)</f>
        <v>186303.350023254</v>
      </c>
      <c r="L733" s="1">
        <f>VLOOKUP($E733,[1]AllProteinsNorm!$A$1:$Q$3226,5,FALSE)</f>
        <v>183966.39546031301</v>
      </c>
      <c r="M733" s="1">
        <f>VLOOKUP($E733,[1]AllProteinsNorm!$A$1:$Q$3226,10,FALSE)</f>
        <v>231178.865212926</v>
      </c>
      <c r="N733" s="1">
        <f>VLOOKUP($E733,[1]AllProteinsNorm!$A$1:$Q$3226,11,FALSE)</f>
        <v>197679.19354100499</v>
      </c>
      <c r="O733" s="1">
        <f>VLOOKUP($E733,[1]AllProteinsNorm!$A$1:$Q$3226,15,FALSE)</f>
        <v>261657.68481166099</v>
      </c>
      <c r="P733" s="1">
        <f>VLOOKUP($E733,[1]AllProteinsNorm!$A$1:$Q$3226,6,FALSE)</f>
        <v>179485.56984324701</v>
      </c>
      <c r="Q733" s="1">
        <f>VLOOKUP($E733,[1]AllProteinsNorm!$A$1:$Q$3226,8,FALSE)</f>
        <v>65981.993803107805</v>
      </c>
      <c r="R733" s="1">
        <f>VLOOKUP($E733,[1]AllProteinsNorm!$A$1:$Q$3226,13,FALSE)</f>
        <v>172441.509526162</v>
      </c>
      <c r="S733" s="1">
        <f>VLOOKUP($E733,[1]AllProteinsNorm!$A$1:$Q$3226,16,FALSE)</f>
        <v>74560.389437766295</v>
      </c>
      <c r="T733" s="1">
        <f>VLOOKUP($E733,[1]AllProteinsNorm!$A$1:$Q$3226,17,FALSE)</f>
        <v>304329.05536124902</v>
      </c>
      <c r="U733" s="1">
        <f>VLOOKUP($E733,[1]AllProteinsNorm!$A$1:$Q$3226,3,FALSE)</f>
        <v>216273.820596848</v>
      </c>
      <c r="V733" s="1">
        <f>VLOOKUP($E733,[1]AllProteinsNorm!$A$1:$Q$3226,7,FALSE)</f>
        <v>202230.270880917</v>
      </c>
      <c r="W733" s="1">
        <f>VLOOKUP($E733,[1]AllProteinsNorm!$A$1:$Q$3226,9,FALSE)</f>
        <v>238758.44328822201</v>
      </c>
      <c r="X733" s="1">
        <f>VLOOKUP($E733,[1]AllProteinsNorm!$A$1:$Q$3226,12,FALSE)</f>
        <v>65242.778803745197</v>
      </c>
      <c r="Y733" s="29">
        <f>VLOOKUP($E733,[1]AllProteinsNorm!$A$1:$Q$3226,14,FALSE)</f>
        <v>217415.65694158699</v>
      </c>
      <c r="Z733" s="25">
        <f t="shared" si="108"/>
        <v>0.87813866208826097</v>
      </c>
      <c r="AA733" s="1">
        <f t="shared" si="108"/>
        <v>0.86712345407935554</v>
      </c>
      <c r="AB733" s="1">
        <f t="shared" si="108"/>
        <v>1.0896588782532484</v>
      </c>
      <c r="AC733" s="1">
        <f t="shared" si="108"/>
        <v>0.93175856750357633</v>
      </c>
      <c r="AD733" s="1">
        <f t="shared" si="108"/>
        <v>1.2333204380755591</v>
      </c>
      <c r="AE733" s="1">
        <f t="shared" si="108"/>
        <v>0.8460031349228293</v>
      </c>
      <c r="AF733" s="1">
        <f t="shared" si="108"/>
        <v>0.31100535633387644</v>
      </c>
      <c r="AG733" s="1">
        <f t="shared" si="108"/>
        <v>0.81280103897693268</v>
      </c>
      <c r="AH733" s="1">
        <f t="shared" si="108"/>
        <v>0.35143952385980942</v>
      </c>
      <c r="AI733" s="1">
        <f t="shared" si="108"/>
        <v>1.434451444250223</v>
      </c>
      <c r="AJ733" s="1">
        <f t="shared" si="108"/>
        <v>1.0194041247241525</v>
      </c>
      <c r="AK733" s="1">
        <f t="shared" si="108"/>
        <v>0.95321001733435873</v>
      </c>
      <c r="AL733" s="1">
        <f t="shared" si="108"/>
        <v>1.1253851308912346</v>
      </c>
      <c r="AM733" s="1">
        <f t="shared" si="108"/>
        <v>0.30752107507723325</v>
      </c>
      <c r="AN733" s="29">
        <f t="shared" si="108"/>
        <v>1.0247861569848054</v>
      </c>
      <c r="AO733" s="1">
        <f t="shared" si="105"/>
        <v>29949.549025825127</v>
      </c>
      <c r="AP733" s="1">
        <f t="shared" si="106"/>
        <v>86605.562705527671</v>
      </c>
      <c r="AQ733" s="29">
        <f t="shared" si="107"/>
        <v>62470.703670648814</v>
      </c>
    </row>
    <row r="734" spans="1:43" x14ac:dyDescent="0.2">
      <c r="A734" s="26"/>
      <c r="E734" s="25" t="s">
        <v>1446</v>
      </c>
      <c r="F734" s="26" t="s">
        <v>1447</v>
      </c>
      <c r="G734" s="1">
        <v>0.27004139855563902</v>
      </c>
      <c r="H734" s="43">
        <v>0.632724103909584</v>
      </c>
      <c r="I734" s="1">
        <f>VLOOKUP(F734,'[1]SUSMB vs SHAM all proteins sum'!$B$2:$E$3214,2,FALSE)</f>
        <v>0.53459194977145397</v>
      </c>
      <c r="J734" s="29">
        <f>VLOOKUP(F734,'[1]SUSMB vs SHAM all proteins sum'!$B$2:$E$3214,3,FALSE)</f>
        <v>1.1012159519615099</v>
      </c>
      <c r="K734" s="25">
        <f>VLOOKUP($E734,[1]AllProteinsNorm!$A$1:$Q$3226,4,FALSE)</f>
        <v>133614.68663381299</v>
      </c>
      <c r="L734" s="1">
        <f>VLOOKUP($E734,[1]AllProteinsNorm!$A$1:$Q$3226,5,FALSE)</f>
        <v>85912.670695720401</v>
      </c>
      <c r="M734" s="1">
        <f>VLOOKUP($E734,[1]AllProteinsNorm!$A$1:$Q$3226,10,FALSE)</f>
        <v>130072.359482663</v>
      </c>
      <c r="N734" s="1">
        <f>VLOOKUP($E734,[1]AllProteinsNorm!$A$1:$Q$3226,11,FALSE)</f>
        <v>161654.48494535801</v>
      </c>
      <c r="O734" s="1">
        <f>VLOOKUP($E734,[1]AllProteinsNorm!$A$1:$Q$3226,15,FALSE)</f>
        <v>150536.98520408999</v>
      </c>
      <c r="P734" s="1">
        <f>VLOOKUP($E734,[1]AllProteinsNorm!$A$1:$Q$3226,6,FALSE)</f>
        <v>78077.665626576898</v>
      </c>
      <c r="Q734" s="1">
        <f>VLOOKUP($E734,[1]AllProteinsNorm!$A$1:$Q$3226,8,FALSE)</f>
        <v>94282.592938223403</v>
      </c>
      <c r="R734" s="1">
        <f>VLOOKUP($E734,[1]AllProteinsNorm!$A$1:$Q$3226,13,FALSE)</f>
        <v>20667.012152921201</v>
      </c>
      <c r="S734" s="1">
        <f>VLOOKUP($E734,[1]AllProteinsNorm!$A$1:$Q$3226,16,FALSE)</f>
        <v>158457.644855377</v>
      </c>
      <c r="T734" s="1">
        <f>VLOOKUP($E734,[1]AllProteinsNorm!$A$1:$Q$3226,17,FALSE)</f>
        <v>152844.59140573</v>
      </c>
      <c r="U734" s="1">
        <f>VLOOKUP($E734,[1]AllProteinsNorm!$A$1:$Q$3226,3,FALSE)</f>
        <v>105660.05747055</v>
      </c>
      <c r="V734" s="1">
        <f>VLOOKUP($E734,[1]AllProteinsNorm!$A$1:$Q$3226,7,FALSE)</f>
        <v>127623.19107227599</v>
      </c>
      <c r="W734" s="1">
        <f>VLOOKUP($E734,[1]AllProteinsNorm!$A$1:$Q$3226,9,FALSE)</f>
        <v>177293.05057788501</v>
      </c>
      <c r="X734" s="1">
        <f>VLOOKUP($E734,[1]AllProteinsNorm!$A$1:$Q$3226,12,FALSE)</f>
        <v>138113.93674512999</v>
      </c>
      <c r="Y734" s="29">
        <f>VLOOKUP($E734,[1]AllProteinsNorm!$A$1:$Q$3226,14,FALSE)</f>
        <v>178205.13662378801</v>
      </c>
      <c r="Z734" s="25">
        <f t="shared" si="108"/>
        <v>1.0094927921845909</v>
      </c>
      <c r="AA734" s="1">
        <f t="shared" si="108"/>
        <v>0.64909198239821586</v>
      </c>
      <c r="AB734" s="1">
        <f t="shared" si="108"/>
        <v>0.98272961354955046</v>
      </c>
      <c r="AC734" s="1">
        <f t="shared" si="108"/>
        <v>1.2213405688245218</v>
      </c>
      <c r="AD734" s="1">
        <f t="shared" si="108"/>
        <v>1.1373450430431218</v>
      </c>
      <c r="AE734" s="1">
        <f t="shared" si="108"/>
        <v>0.58989653507657003</v>
      </c>
      <c r="AF734" s="1">
        <f t="shared" si="108"/>
        <v>0.71232886441934273</v>
      </c>
      <c r="AG734" s="1">
        <f t="shared" si="108"/>
        <v>0.15614451023294609</v>
      </c>
      <c r="AH734" s="1">
        <f t="shared" si="108"/>
        <v>1.1971876324227992</v>
      </c>
      <c r="AI734" s="1">
        <f t="shared" si="108"/>
        <v>1.1547795922415969</v>
      </c>
      <c r="AJ734" s="1">
        <f t="shared" si="108"/>
        <v>0.79828849002694402</v>
      </c>
      <c r="AK734" s="1">
        <f t="shared" si="108"/>
        <v>0.96422552601680922</v>
      </c>
      <c r="AL734" s="1">
        <f t="shared" si="108"/>
        <v>1.3394938922642412</v>
      </c>
      <c r="AM734" s="1">
        <f t="shared" si="108"/>
        <v>1.0434857661011336</v>
      </c>
      <c r="AN734" s="29">
        <f t="shared" si="108"/>
        <v>1.3463849333046221</v>
      </c>
      <c r="AO734" s="1">
        <f t="shared" si="105"/>
        <v>25894.909001483004</v>
      </c>
      <c r="AP734" s="1">
        <f t="shared" si="106"/>
        <v>51015.877146972518</v>
      </c>
      <c r="AQ734" s="29">
        <f t="shared" si="107"/>
        <v>28431.342424642997</v>
      </c>
    </row>
    <row r="735" spans="1:43" x14ac:dyDescent="0.2">
      <c r="A735" s="26"/>
      <c r="E735" s="25" t="s">
        <v>1448</v>
      </c>
      <c r="F735" s="26" t="s">
        <v>1449</v>
      </c>
      <c r="G735" s="1">
        <v>0.65717283014669303</v>
      </c>
      <c r="H735" s="1">
        <v>0.96814710431565498</v>
      </c>
      <c r="I735" s="1">
        <f>VLOOKUP(F735,'[1]SUSMB vs SHAM all proteins sum'!$B$2:$E$3214,2,FALSE)</f>
        <v>0.74937056446262396</v>
      </c>
      <c r="J735" s="29">
        <f>VLOOKUP(F735,'[1]SUSMB vs SHAM all proteins sum'!$B$2:$E$3214,3,FALSE)</f>
        <v>1.0241282818845501</v>
      </c>
      <c r="K735" s="25">
        <f>VLOOKUP($E735,[1]AllProteinsNorm!$A$1:$Q$3226,4,FALSE)</f>
        <v>471296.14177643001</v>
      </c>
      <c r="L735" s="1">
        <f>VLOOKUP($E735,[1]AllProteinsNorm!$A$1:$Q$3226,5,FALSE)</f>
        <v>570595.02468836203</v>
      </c>
      <c r="M735" s="1">
        <f>VLOOKUP($E735,[1]AllProteinsNorm!$A$1:$Q$3226,10,FALSE)</f>
        <v>469693.445551563</v>
      </c>
      <c r="N735" s="1">
        <f>VLOOKUP($E735,[1]AllProteinsNorm!$A$1:$Q$3226,11,FALSE)</f>
        <v>559312.72423262103</v>
      </c>
      <c r="O735" s="1">
        <f>VLOOKUP($E735,[1]AllProteinsNorm!$A$1:$Q$3226,15,FALSE)</f>
        <v>415751.95690864098</v>
      </c>
      <c r="P735" s="1">
        <f>VLOOKUP($E735,[1]AllProteinsNorm!$A$1:$Q$3226,6,FALSE)</f>
        <v>526170.614577492</v>
      </c>
      <c r="Q735" s="1">
        <f>VLOOKUP($E735,[1]AllProteinsNorm!$A$1:$Q$3226,8,FALSE)</f>
        <v>457892.51265248802</v>
      </c>
      <c r="R735" s="1">
        <f>VLOOKUP($E735,[1]AllProteinsNorm!$A$1:$Q$3226,13,FALSE)</f>
        <v>502295.35721288098</v>
      </c>
      <c r="S735" s="1">
        <f>VLOOKUP($E735,[1]AllProteinsNorm!$A$1:$Q$3226,16,FALSE)</f>
        <v>486436.29339518998</v>
      </c>
      <c r="T735" s="1">
        <f>VLOOKUP($E735,[1]AllProteinsNorm!$A$1:$Q$3226,17,FALSE)</f>
        <v>424381.90102643298</v>
      </c>
      <c r="U735" s="1">
        <f>VLOOKUP($E735,[1]AllProteinsNorm!$A$1:$Q$3226,3,FALSE)</f>
        <v>459243.38814496301</v>
      </c>
      <c r="V735" s="1">
        <f>VLOOKUP($E735,[1]AllProteinsNorm!$A$1:$Q$3226,7,FALSE)</f>
        <v>510503.97412990697</v>
      </c>
      <c r="W735" s="1">
        <f>VLOOKUP($E735,[1]AllProteinsNorm!$A$1:$Q$3226,9,FALSE)</f>
        <v>584871.45528507698</v>
      </c>
      <c r="X735" s="1">
        <f>VLOOKUP($E735,[1]AllProteinsNorm!$A$1:$Q$3226,12,FALSE)</f>
        <v>480107.88869770803</v>
      </c>
      <c r="Y735" s="29">
        <f>VLOOKUP($E735,[1]AllProteinsNorm!$A$1:$Q$3226,14,FALSE)</f>
        <v>502638.622605766</v>
      </c>
      <c r="Z735" s="25">
        <f t="shared" si="108"/>
        <v>0.94765301860875784</v>
      </c>
      <c r="AA735" s="1">
        <f t="shared" si="108"/>
        <v>1.1473170467955383</v>
      </c>
      <c r="AB735" s="1">
        <f t="shared" si="108"/>
        <v>0.94443041655289683</v>
      </c>
      <c r="AC735" s="1">
        <f t="shared" si="108"/>
        <v>1.1246312975690875</v>
      </c>
      <c r="AD735" s="1">
        <f t="shared" si="108"/>
        <v>0.83596822047371921</v>
      </c>
      <c r="AE735" s="1">
        <f t="shared" si="108"/>
        <v>1.0579912013031516</v>
      </c>
      <c r="AF735" s="1">
        <f t="shared" si="108"/>
        <v>0.92070183341182632</v>
      </c>
      <c r="AG735" s="1">
        <f t="shared" si="108"/>
        <v>1.0099843162343416</v>
      </c>
      <c r="AH735" s="1">
        <f t="shared" si="108"/>
        <v>0.97809589541575337</v>
      </c>
      <c r="AI735" s="1">
        <f t="shared" si="108"/>
        <v>0.85332077626342895</v>
      </c>
      <c r="AJ735" s="1">
        <f t="shared" si="108"/>
        <v>0.92341808997480868</v>
      </c>
      <c r="AK735" s="1">
        <f t="shared" si="108"/>
        <v>1.0264896934494021</v>
      </c>
      <c r="AL735" s="1">
        <f t="shared" si="108"/>
        <v>1.1760232070007564</v>
      </c>
      <c r="AM735" s="1">
        <f t="shared" si="108"/>
        <v>0.96537113218738924</v>
      </c>
      <c r="AN735" s="29">
        <f t="shared" si="108"/>
        <v>1.0106745329726439</v>
      </c>
      <c r="AO735" s="1">
        <f t="shared" si="105"/>
        <v>58832.202026076418</v>
      </c>
      <c r="AP735" s="1">
        <f t="shared" si="106"/>
        <v>35357.472133028103</v>
      </c>
      <c r="AQ735" s="29">
        <f t="shared" si="107"/>
        <v>42656.825164877962</v>
      </c>
    </row>
    <row r="736" spans="1:43" x14ac:dyDescent="0.2">
      <c r="A736" s="26"/>
      <c r="E736" s="25" t="s">
        <v>1450</v>
      </c>
      <c r="F736" s="26" t="s">
        <v>1451</v>
      </c>
      <c r="G736" s="1">
        <v>0.64096606218607499</v>
      </c>
      <c r="H736" s="1">
        <v>0.93498147638899998</v>
      </c>
      <c r="I736" s="1">
        <f>VLOOKUP(F736,'[1]SUSMB vs SHAM all proteins sum'!$B$2:$E$3214,2,FALSE)</f>
        <v>0.88630613979844797</v>
      </c>
      <c r="J736" s="29">
        <f>VLOOKUP(F736,'[1]SUSMB vs SHAM all proteins sum'!$B$2:$E$3214,3,FALSE)</f>
        <v>0.97490534720444899</v>
      </c>
      <c r="K736" s="25">
        <f>VLOOKUP($E736,[1]AllProteinsNorm!$A$1:$Q$3226,4,FALSE)</f>
        <v>156225.09124325201</v>
      </c>
      <c r="L736" s="1">
        <f>VLOOKUP($E736,[1]AllProteinsNorm!$A$1:$Q$3226,5,FALSE)</f>
        <v>248684.16127798299</v>
      </c>
      <c r="M736" s="1">
        <f>VLOOKUP($E736,[1]AllProteinsNorm!$A$1:$Q$3226,10,FALSE)</f>
        <v>144668.9949584</v>
      </c>
      <c r="N736" s="1">
        <f>VLOOKUP($E736,[1]AllProteinsNorm!$A$1:$Q$3226,11,FALSE)</f>
        <v>229766.761500269</v>
      </c>
      <c r="O736" s="1">
        <f>VLOOKUP($E736,[1]AllProteinsNorm!$A$1:$Q$3226,15,FALSE)</f>
        <v>131841.011167319</v>
      </c>
      <c r="P736" s="1">
        <f>VLOOKUP($E736,[1]AllProteinsNorm!$A$1:$Q$3226,6,FALSE)</f>
        <v>183685.58602458701</v>
      </c>
      <c r="Q736" s="1">
        <f>VLOOKUP($E736,[1]AllProteinsNorm!$A$1:$Q$3226,8,FALSE)</f>
        <v>169223.51989609399</v>
      </c>
      <c r="R736" s="1">
        <f>VLOOKUP($E736,[1]AllProteinsNorm!$A$1:$Q$3226,13,FALSE)</f>
        <v>171897.31833250599</v>
      </c>
      <c r="S736" s="1">
        <f>VLOOKUP($E736,[1]AllProteinsNorm!$A$1:$Q$3226,16,FALSE)</f>
        <v>133909.771855976</v>
      </c>
      <c r="T736" s="1">
        <f>VLOOKUP($E736,[1]AllProteinsNorm!$A$1:$Q$3226,17,FALSE)</f>
        <v>170023.896761068</v>
      </c>
      <c r="U736" s="1">
        <f>VLOOKUP($E736,[1]AllProteinsNorm!$A$1:$Q$3226,3,FALSE)</f>
        <v>143363.197805131</v>
      </c>
      <c r="V736" s="1">
        <f>VLOOKUP($E736,[1]AllProteinsNorm!$A$1:$Q$3226,7,FALSE)</f>
        <v>219164.72481139001</v>
      </c>
      <c r="W736" s="1">
        <f>VLOOKUP($E736,[1]AllProteinsNorm!$A$1:$Q$3226,9,FALSE)</f>
        <v>231795.73212676801</v>
      </c>
      <c r="X736" s="1">
        <f>VLOOKUP($E736,[1]AllProteinsNorm!$A$1:$Q$3226,12,FALSE)</f>
        <v>158436.484288785</v>
      </c>
      <c r="Y736" s="29">
        <f>VLOOKUP($E736,[1]AllProteinsNorm!$A$1:$Q$3226,14,FALSE)</f>
        <v>129943.751662286</v>
      </c>
      <c r="Z736" s="25">
        <f t="shared" si="108"/>
        <v>0.85726233605960211</v>
      </c>
      <c r="AA736" s="1">
        <f t="shared" si="108"/>
        <v>1.3646179582397584</v>
      </c>
      <c r="AB736" s="1">
        <f t="shared" si="108"/>
        <v>0.79384994808757825</v>
      </c>
      <c r="AC736" s="1">
        <f t="shared" si="108"/>
        <v>1.260811494140049</v>
      </c>
      <c r="AD736" s="1">
        <f t="shared" si="108"/>
        <v>0.72345826347301212</v>
      </c>
      <c r="AE736" s="1">
        <f t="shared" si="108"/>
        <v>1.0079477843333702</v>
      </c>
      <c r="AF736" s="1">
        <f t="shared" si="108"/>
        <v>0.92858931192091843</v>
      </c>
      <c r="AG736" s="1">
        <f t="shared" si="108"/>
        <v>0.94326138972551421</v>
      </c>
      <c r="AH736" s="1">
        <f t="shared" si="108"/>
        <v>0.7348102851399092</v>
      </c>
      <c r="AI736" s="1">
        <f t="shared" si="108"/>
        <v>0.93298126289073624</v>
      </c>
      <c r="AJ736" s="1">
        <f t="shared" si="108"/>
        <v>0.78668457721710539</v>
      </c>
      <c r="AK736" s="1">
        <f t="shared" si="108"/>
        <v>1.2026343686439511</v>
      </c>
      <c r="AL736" s="1">
        <f t="shared" si="108"/>
        <v>1.2719451736612251</v>
      </c>
      <c r="AM736" s="1">
        <f t="shared" si="108"/>
        <v>0.8693970319210228</v>
      </c>
      <c r="AN736" s="29">
        <f t="shared" si="108"/>
        <v>0.71304732946457305</v>
      </c>
      <c r="AO736" s="1">
        <f t="shared" si="105"/>
        <v>47543.734729962809</v>
      </c>
      <c r="AP736" s="1">
        <f t="shared" si="106"/>
        <v>16754.739098849834</v>
      </c>
      <c r="AQ736" s="29">
        <f t="shared" si="107"/>
        <v>41157.528932670248</v>
      </c>
    </row>
    <row r="737" spans="1:43" x14ac:dyDescent="0.2">
      <c r="A737" s="26"/>
      <c r="E737" s="25" t="s">
        <v>1452</v>
      </c>
      <c r="F737" s="26" t="s">
        <v>1453</v>
      </c>
      <c r="G737" s="43">
        <v>2.3726793918026099E-2</v>
      </c>
      <c r="H737" s="1">
        <v>0.68477264757233203</v>
      </c>
      <c r="I737" s="1">
        <f>VLOOKUP(F737,'[1]SUSMB vs SHAM all proteins sum'!$B$2:$E$3214,2,FALSE)</f>
        <v>0.445453293491337</v>
      </c>
      <c r="J737" s="29">
        <f>VLOOKUP(F737,'[1]SUSMB vs SHAM all proteins sum'!$B$2:$E$3214,3,FALSE)</f>
        <v>0.89612501268183298</v>
      </c>
      <c r="K737" s="25">
        <f>VLOOKUP($E737,[1]AllProteinsNorm!$A$1:$Q$3226,4,FALSE)</f>
        <v>22509.192009854101</v>
      </c>
      <c r="L737" s="1">
        <f>VLOOKUP($E737,[1]AllProteinsNorm!$A$1:$Q$3226,5,FALSE)</f>
        <v>26425.049991588301</v>
      </c>
      <c r="M737" s="1">
        <f>VLOOKUP($E737,[1]AllProteinsNorm!$A$1:$Q$3226,10,FALSE)</f>
        <v>31829.739887356202</v>
      </c>
      <c r="N737" s="1">
        <f>VLOOKUP($E737,[1]AllProteinsNorm!$A$1:$Q$3226,11,FALSE)</f>
        <v>31952.171596830001</v>
      </c>
      <c r="O737" s="1">
        <f>VLOOKUP($E737,[1]AllProteinsNorm!$A$1:$Q$3226,15,FALSE)</f>
        <v>41355.7753521661</v>
      </c>
      <c r="P737" s="1">
        <f>VLOOKUP($E737,[1]AllProteinsNorm!$A$1:$Q$3226,6,FALSE)</f>
        <v>22767.401669250499</v>
      </c>
      <c r="Q737" s="1">
        <f>VLOOKUP($E737,[1]AllProteinsNorm!$A$1:$Q$3226,8,FALSE)</f>
        <v>14935.5584767692</v>
      </c>
      <c r="R737" s="1">
        <f>VLOOKUP($E737,[1]AllProteinsNorm!$A$1:$Q$3226,13,FALSE)</f>
        <v>25362.697946449702</v>
      </c>
      <c r="S737" s="1">
        <f>VLOOKUP($E737,[1]AllProteinsNorm!$A$1:$Q$3226,16,FALSE)</f>
        <v>20027.651490186701</v>
      </c>
      <c r="T737" s="1">
        <f>VLOOKUP($E737,[1]AllProteinsNorm!$A$1:$Q$3226,17,FALSE)</f>
        <v>21808.056943486801</v>
      </c>
      <c r="U737" s="1">
        <f>VLOOKUP($E737,[1]AllProteinsNorm!$A$1:$Q$3226,3,FALSE)</f>
        <v>22588.7914006557</v>
      </c>
      <c r="V737" s="1">
        <f>VLOOKUP($E737,[1]AllProteinsNorm!$A$1:$Q$3226,7,FALSE)</f>
        <v>21673.305261264999</v>
      </c>
      <c r="W737" s="1">
        <f>VLOOKUP($E737,[1]AllProteinsNorm!$A$1:$Q$3226,9,FALSE)</f>
        <v>30983.974749216501</v>
      </c>
      <c r="X737" s="1">
        <f>VLOOKUP($E737,[1]AllProteinsNorm!$A$1:$Q$3226,12,FALSE)</f>
        <v>34867.052957951797</v>
      </c>
      <c r="Y737" s="29">
        <f>VLOOKUP($E737,[1]AllProteinsNorm!$A$1:$Q$3226,14,FALSE)</f>
        <v>27334.9223101319</v>
      </c>
      <c r="Z737" s="25">
        <f t="shared" ref="Z737:AN753" si="109">K737/AVERAGE($K737:$O737)</f>
        <v>0.73047673835353688</v>
      </c>
      <c r="AA737" s="1">
        <f t="shared" si="109"/>
        <v>0.85755562972825228</v>
      </c>
      <c r="AB737" s="1">
        <f t="shared" si="109"/>
        <v>1.0329506525768952</v>
      </c>
      <c r="AC737" s="1">
        <f t="shared" si="109"/>
        <v>1.0369238523153985</v>
      </c>
      <c r="AD737" s="1">
        <f t="shared" si="109"/>
        <v>1.3420931270259173</v>
      </c>
      <c r="AE737" s="1">
        <f t="shared" si="109"/>
        <v>0.73885625502942132</v>
      </c>
      <c r="AF737" s="1">
        <f t="shared" si="109"/>
        <v>0.48469434339636258</v>
      </c>
      <c r="AG737" s="1">
        <f t="shared" si="109"/>
        <v>0.82307978285750172</v>
      </c>
      <c r="AH737" s="1">
        <f t="shared" si="109"/>
        <v>0.64994485501871024</v>
      </c>
      <c r="AI737" s="1">
        <f t="shared" si="109"/>
        <v>0.70772324030700273</v>
      </c>
      <c r="AJ737" s="1">
        <f t="shared" si="109"/>
        <v>0.73305992762759986</v>
      </c>
      <c r="AK737" s="1">
        <f t="shared" si="109"/>
        <v>0.70335022819382065</v>
      </c>
      <c r="AL737" s="1">
        <f t="shared" si="109"/>
        <v>1.005503565215832</v>
      </c>
      <c r="AM737" s="1">
        <f t="shared" si="109"/>
        <v>1.1315186751072437</v>
      </c>
      <c r="AN737" s="29">
        <f t="shared" si="109"/>
        <v>0.88708314734314186</v>
      </c>
      <c r="AO737" s="1">
        <f t="shared" si="105"/>
        <v>6351.2031437134738</v>
      </c>
      <c r="AP737" s="1">
        <f t="shared" si="106"/>
        <v>3479.3897441112381</v>
      </c>
      <c r="AQ737" s="29">
        <f t="shared" si="107"/>
        <v>4990.1623548198249</v>
      </c>
    </row>
    <row r="738" spans="1:43" x14ac:dyDescent="0.2">
      <c r="A738" s="26"/>
      <c r="E738" s="25" t="s">
        <v>1454</v>
      </c>
      <c r="F738" s="26" t="s">
        <v>1455</v>
      </c>
      <c r="G738" s="1">
        <v>0.57302383322457395</v>
      </c>
      <c r="H738" s="1">
        <v>1.16580970624955</v>
      </c>
      <c r="I738" s="1">
        <f>VLOOKUP(F738,'[1]SUSMB vs SHAM all proteins sum'!$B$2:$E$3214,2,FALSE)</f>
        <v>0.160291754387549</v>
      </c>
      <c r="J738" s="29">
        <f>VLOOKUP(F738,'[1]SUSMB vs SHAM all proteins sum'!$B$2:$E$3214,3,FALSE)</f>
        <v>1.4899188906512899</v>
      </c>
      <c r="K738" s="25">
        <f>VLOOKUP($E738,[1]AllProteinsNorm!$A$1:$Q$3226,4,FALSE)</f>
        <v>164371.72810375399</v>
      </c>
      <c r="L738" s="1">
        <f>VLOOKUP($E738,[1]AllProteinsNorm!$A$1:$Q$3226,5,FALSE)</f>
        <v>130717.218644401</v>
      </c>
      <c r="M738" s="1">
        <f>VLOOKUP($E738,[1]AllProteinsNorm!$A$1:$Q$3226,10,FALSE)</f>
        <v>138883.84093230299</v>
      </c>
      <c r="N738" s="1">
        <f>VLOOKUP($E738,[1]AllProteinsNorm!$A$1:$Q$3226,11,FALSE)</f>
        <v>152842.20139636201</v>
      </c>
      <c r="O738" s="1">
        <f>VLOOKUP($E738,[1]AllProteinsNorm!$A$1:$Q$3226,15,FALSE)</f>
        <v>89441.057138760603</v>
      </c>
      <c r="P738" s="1">
        <f>VLOOKUP($E738,[1]AllProteinsNorm!$A$1:$Q$3226,6,FALSE)</f>
        <v>135706.88968425401</v>
      </c>
      <c r="Q738" s="1">
        <f>VLOOKUP($E738,[1]AllProteinsNorm!$A$1:$Q$3226,8,FALSE)</f>
        <v>135416.305904573</v>
      </c>
      <c r="R738" s="1">
        <f>VLOOKUP($E738,[1]AllProteinsNorm!$A$1:$Q$3226,13,FALSE)</f>
        <v>345516.755478687</v>
      </c>
      <c r="S738" s="1">
        <f>VLOOKUP($E738,[1]AllProteinsNorm!$A$1:$Q$3226,16,FALSE)</f>
        <v>174264.937698125</v>
      </c>
      <c r="T738" s="1">
        <f>VLOOKUP($E738,[1]AllProteinsNorm!$A$1:$Q$3226,17,FALSE)</f>
        <v>79392.265146883903</v>
      </c>
      <c r="U738" s="1">
        <f>VLOOKUP($E738,[1]AllProteinsNorm!$A$1:$Q$3226,3,FALSE)</f>
        <v>221639.70446163599</v>
      </c>
      <c r="V738" s="1">
        <f>VLOOKUP($E738,[1]AllProteinsNorm!$A$1:$Q$3226,7,FALSE)</f>
        <v>96622.148429546694</v>
      </c>
      <c r="W738" s="1">
        <f>VLOOKUP($E738,[1]AllProteinsNorm!$A$1:$Q$3226,9,FALSE)</f>
        <v>178233.361216082</v>
      </c>
      <c r="X738" s="1">
        <f>VLOOKUP($E738,[1]AllProteinsNorm!$A$1:$Q$3226,12,FALSE)</f>
        <v>419064.36049361899</v>
      </c>
      <c r="Y738" s="29">
        <f>VLOOKUP($E738,[1]AllProteinsNorm!$A$1:$Q$3226,14,FALSE)</f>
        <v>187245.33299337301</v>
      </c>
      <c r="Z738" s="25">
        <f t="shared" si="109"/>
        <v>1.2153069020498981</v>
      </c>
      <c r="AA738" s="1">
        <f t="shared" si="109"/>
        <v>0.96647726387003907</v>
      </c>
      <c r="AB738" s="1">
        <f t="shared" si="109"/>
        <v>1.0268584045164222</v>
      </c>
      <c r="AC738" s="1">
        <f t="shared" si="109"/>
        <v>1.1300616257088381</v>
      </c>
      <c r="AD738" s="1">
        <f t="shared" si="109"/>
        <v>0.6612958038548028</v>
      </c>
      <c r="AE738" s="1">
        <f t="shared" si="109"/>
        <v>1.0033691413458552</v>
      </c>
      <c r="AF738" s="1">
        <f t="shared" si="109"/>
        <v>1.001220666804983</v>
      </c>
      <c r="AG738" s="1">
        <f t="shared" si="109"/>
        <v>2.5546296954551835</v>
      </c>
      <c r="AH738" s="1">
        <f t="shared" si="109"/>
        <v>1.2884538236170673</v>
      </c>
      <c r="AI738" s="1">
        <f t="shared" si="109"/>
        <v>0.58699856061305222</v>
      </c>
      <c r="AJ738" s="1">
        <f t="shared" si="109"/>
        <v>1.6387262317428544</v>
      </c>
      <c r="AK738" s="1">
        <f t="shared" si="109"/>
        <v>0.7143902739964928</v>
      </c>
      <c r="AL738" s="1">
        <f t="shared" si="109"/>
        <v>1.3177949551320078</v>
      </c>
      <c r="AM738" s="1">
        <f t="shared" si="109"/>
        <v>3.098414889144129</v>
      </c>
      <c r="AN738" s="29">
        <f t="shared" si="109"/>
        <v>1.3844263133854624</v>
      </c>
      <c r="AO738" s="1">
        <f t="shared" si="105"/>
        <v>25650.616925177637</v>
      </c>
      <c r="AP738" s="1">
        <f t="shared" si="106"/>
        <v>90910.656342995295</v>
      </c>
      <c r="AQ738" s="29">
        <f t="shared" si="107"/>
        <v>107393.80739343827</v>
      </c>
    </row>
    <row r="739" spans="1:43" x14ac:dyDescent="0.2">
      <c r="A739" s="26"/>
      <c r="E739" s="25" t="s">
        <v>1456</v>
      </c>
      <c r="F739" s="26" t="s">
        <v>1457</v>
      </c>
      <c r="G739" s="1">
        <v>0.46410619699662797</v>
      </c>
      <c r="H739" s="1">
        <v>1.08176001646288</v>
      </c>
      <c r="I739" s="1">
        <f>VLOOKUP(F739,'[1]SUSMB vs SHAM all proteins sum'!$B$2:$E$3214,2,FALSE)</f>
        <v>0.111333294751026</v>
      </c>
      <c r="J739" s="29">
        <f>VLOOKUP(F739,'[1]SUSMB vs SHAM all proteins sum'!$B$2:$E$3214,3,FALSE)</f>
        <v>1.21547564516993</v>
      </c>
      <c r="K739" s="25">
        <f>VLOOKUP($E739,[1]AllProteinsNorm!$A$1:$Q$3226,4,FALSE)</f>
        <v>369806.84712345997</v>
      </c>
      <c r="L739" s="1">
        <f>VLOOKUP($E739,[1]AllProteinsNorm!$A$1:$Q$3226,5,FALSE)</f>
        <v>451572.04321187298</v>
      </c>
      <c r="M739" s="1">
        <f>VLOOKUP($E739,[1]AllProteinsNorm!$A$1:$Q$3226,10,FALSE)</f>
        <v>404548.96664940298</v>
      </c>
      <c r="N739" s="1">
        <f>VLOOKUP($E739,[1]AllProteinsNorm!$A$1:$Q$3226,11,FALSE)</f>
        <v>509078.86967895698</v>
      </c>
      <c r="O739" s="1">
        <f>VLOOKUP($E739,[1]AllProteinsNorm!$A$1:$Q$3226,15,FALSE)</f>
        <v>310570.03898004</v>
      </c>
      <c r="P739" s="1">
        <f>VLOOKUP($E739,[1]AllProteinsNorm!$A$1:$Q$3226,6,FALSE)</f>
        <v>398886.79985103803</v>
      </c>
      <c r="Q739" s="1">
        <f>VLOOKUP($E739,[1]AllProteinsNorm!$A$1:$Q$3226,8,FALSE)</f>
        <v>401518.87811419199</v>
      </c>
      <c r="R739" s="1">
        <f>VLOOKUP($E739,[1]AllProteinsNorm!$A$1:$Q$3226,13,FALSE)</f>
        <v>391698.72376485</v>
      </c>
      <c r="S739" s="1">
        <f>VLOOKUP($E739,[1]AllProteinsNorm!$A$1:$Q$3226,16,FALSE)</f>
        <v>500465.98939501401</v>
      </c>
      <c r="T739" s="1">
        <f>VLOOKUP($E739,[1]AllProteinsNorm!$A$1:$Q$3226,17,FALSE)</f>
        <v>503952.94259286602</v>
      </c>
      <c r="U739" s="1">
        <f>VLOOKUP($E739,[1]AllProteinsNorm!$A$1:$Q$3226,3,FALSE)</f>
        <v>485176.12456044898</v>
      </c>
      <c r="V739" s="1">
        <f>VLOOKUP($E739,[1]AllProteinsNorm!$A$1:$Q$3226,7,FALSE)</f>
        <v>449475.41096807201</v>
      </c>
      <c r="W739" s="1">
        <f>VLOOKUP($E739,[1]AllProteinsNorm!$A$1:$Q$3226,9,FALSE)</f>
        <v>523746.58211038099</v>
      </c>
      <c r="X739" s="1">
        <f>VLOOKUP($E739,[1]AllProteinsNorm!$A$1:$Q$3226,12,FALSE)</f>
        <v>406549.53705951798</v>
      </c>
      <c r="Y739" s="29">
        <f>VLOOKUP($E739,[1]AllProteinsNorm!$A$1:$Q$3226,14,FALSE)</f>
        <v>610251.69276607095</v>
      </c>
      <c r="Z739" s="25">
        <f t="shared" si="109"/>
        <v>0.90391828195966917</v>
      </c>
      <c r="AA739" s="1">
        <f t="shared" si="109"/>
        <v>1.1037768193210913</v>
      </c>
      <c r="AB739" s="1">
        <f t="shared" si="109"/>
        <v>0.98883838886900299</v>
      </c>
      <c r="AC739" s="1">
        <f t="shared" si="109"/>
        <v>1.2443406628124083</v>
      </c>
      <c r="AD739" s="1">
        <f t="shared" si="109"/>
        <v>0.75912584703782837</v>
      </c>
      <c r="AE739" s="1">
        <f t="shared" si="109"/>
        <v>0.97499836366568804</v>
      </c>
      <c r="AF739" s="1">
        <f t="shared" si="109"/>
        <v>0.98143194833325165</v>
      </c>
      <c r="AG739" s="1">
        <f t="shared" si="109"/>
        <v>0.95742856084304506</v>
      </c>
      <c r="AH739" s="1">
        <f t="shared" si="109"/>
        <v>1.2232882133795646</v>
      </c>
      <c r="AI739" s="1">
        <f t="shared" si="109"/>
        <v>1.2318113674757998</v>
      </c>
      <c r="AJ739" s="1">
        <f t="shared" si="109"/>
        <v>1.1859152213428825</v>
      </c>
      <c r="AK739" s="1">
        <f t="shared" si="109"/>
        <v>1.0986520244979032</v>
      </c>
      <c r="AL739" s="1">
        <f t="shared" si="109"/>
        <v>1.2801929287302023</v>
      </c>
      <c r="AM739" s="1">
        <f t="shared" si="109"/>
        <v>0.99372837990653184</v>
      </c>
      <c r="AN739" s="29">
        <f t="shared" si="109"/>
        <v>1.4916372316490107</v>
      </c>
      <c r="AO739" s="1">
        <f t="shared" si="105"/>
        <v>67930.059096710043</v>
      </c>
      <c r="AP739" s="1">
        <f t="shared" si="106"/>
        <v>51473.881827856399</v>
      </c>
      <c r="AQ739" s="29">
        <f t="shared" si="107"/>
        <v>69428.800724417655</v>
      </c>
    </row>
    <row r="740" spans="1:43" x14ac:dyDescent="0.2">
      <c r="A740" s="26"/>
      <c r="E740" s="25" t="s">
        <v>1458</v>
      </c>
      <c r="F740" s="26" t="s">
        <v>1459</v>
      </c>
      <c r="G740" s="1">
        <v>0.93060870222355097</v>
      </c>
      <c r="H740" s="1">
        <v>1.08289098590105</v>
      </c>
      <c r="I740" s="1">
        <f>VLOOKUP(F740,'[1]SUSMB vs SHAM all proteins sum'!$B$2:$E$3214,2,FALSE)</f>
        <v>0.902147057783661</v>
      </c>
      <c r="J740" s="29">
        <f>VLOOKUP(F740,'[1]SUSMB vs SHAM all proteins sum'!$B$2:$E$3214,3,FALSE)</f>
        <v>1.12592017925504</v>
      </c>
      <c r="K740" s="25">
        <f>VLOOKUP($E740,[1]AllProteinsNorm!$A$1:$Q$3226,4,FALSE)</f>
        <v>44910.849189014298</v>
      </c>
      <c r="L740" s="1">
        <f>VLOOKUP($E740,[1]AllProteinsNorm!$A$1:$Q$3226,5,FALSE)</f>
        <v>27619.977409965901</v>
      </c>
      <c r="M740" s="1">
        <f>VLOOKUP($E740,[1]AllProteinsNorm!$A$1:$Q$3226,10,FALSE)</f>
        <v>34029.578238711503</v>
      </c>
      <c r="N740" s="1">
        <f>VLOOKUP($E740,[1]AllProteinsNorm!$A$1:$Q$3226,11,FALSE)</f>
        <v>1034.28292693754</v>
      </c>
      <c r="O740" s="1">
        <f>VLOOKUP($E740,[1]AllProteinsNorm!$A$1:$Q$3226,15,FALSE)</f>
        <v>40551.849191930101</v>
      </c>
      <c r="P740" s="1">
        <f>VLOOKUP($E740,[1]AllProteinsNorm!$A$1:$Q$3226,6,FALSE)</f>
        <v>38496.017287811002</v>
      </c>
      <c r="Q740" s="1">
        <f>VLOOKUP($E740,[1]AllProteinsNorm!$A$1:$Q$3226,8,FALSE)</f>
        <v>6743.7999267524901</v>
      </c>
      <c r="R740" s="1">
        <f>VLOOKUP($E740,[1]AllProteinsNorm!$A$1:$Q$3226,13,FALSE)</f>
        <v>4375.6880794835297</v>
      </c>
      <c r="S740" s="1">
        <f>VLOOKUP($E740,[1]AllProteinsNorm!$A$1:$Q$3226,16,FALSE)</f>
        <v>50730.302227722299</v>
      </c>
      <c r="T740" s="1">
        <f>VLOOKUP($E740,[1]AllProteinsNorm!$A$1:$Q$3226,17,FALSE)</f>
        <v>45747.838684415001</v>
      </c>
      <c r="U740" s="1">
        <f>VLOOKUP($E740,[1]AllProteinsNorm!$A$1:$Q$3226,3,FALSE)</f>
        <v>45805.742338971097</v>
      </c>
      <c r="V740" s="1">
        <f>VLOOKUP($E740,[1]AllProteinsNorm!$A$1:$Q$3226,7,FALSE)</f>
        <v>2582.1554215717201</v>
      </c>
      <c r="W740" s="1">
        <f>VLOOKUP($E740,[1]AllProteinsNorm!$A$1:$Q$3226,9,FALSE)</f>
        <v>56227.202780428401</v>
      </c>
      <c r="X740" s="1">
        <f>VLOOKUP($E740,[1]AllProteinsNorm!$A$1:$Q$3226,12,FALSE)</f>
        <v>9921.4953539371909</v>
      </c>
      <c r="Y740" s="29">
        <f>VLOOKUP($E740,[1]AllProteinsNorm!$A$1:$Q$3226,14,FALSE)</f>
        <v>48550.451006156203</v>
      </c>
      <c r="Z740" s="25">
        <f t="shared" si="109"/>
        <v>1.5157576448170165</v>
      </c>
      <c r="AA740" s="1">
        <f t="shared" si="109"/>
        <v>0.93218437559781908</v>
      </c>
      <c r="AB740" s="1">
        <f t="shared" si="109"/>
        <v>1.1485107562348864</v>
      </c>
      <c r="AC740" s="1">
        <f t="shared" si="109"/>
        <v>3.4907428421388623E-2</v>
      </c>
      <c r="AD740" s="1">
        <f t="shared" si="109"/>
        <v>1.3686397949288893</v>
      </c>
      <c r="AE740" s="1">
        <f t="shared" si="109"/>
        <v>1.2992547135644184</v>
      </c>
      <c r="AF740" s="1">
        <f t="shared" si="109"/>
        <v>0.22760572286377367</v>
      </c>
      <c r="AG740" s="1">
        <f t="shared" si="109"/>
        <v>0.14768107879452499</v>
      </c>
      <c r="AH740" s="1">
        <f t="shared" si="109"/>
        <v>1.7121663209244582</v>
      </c>
      <c r="AI740" s="1">
        <f t="shared" si="109"/>
        <v>1.5440063475067773</v>
      </c>
      <c r="AJ740" s="1">
        <f t="shared" si="109"/>
        <v>1.5459606171017892</v>
      </c>
      <c r="AK740" s="1">
        <f t="shared" si="109"/>
        <v>8.7148693267426136E-2</v>
      </c>
      <c r="AL740" s="1">
        <f t="shared" si="109"/>
        <v>1.8976887322352924</v>
      </c>
      <c r="AM740" s="1">
        <f t="shared" si="109"/>
        <v>0.33485410991572645</v>
      </c>
      <c r="AN740" s="29">
        <f t="shared" si="109"/>
        <v>1.6385955420744172</v>
      </c>
      <c r="AO740" s="1">
        <f t="shared" si="105"/>
        <v>15452.525060479644</v>
      </c>
      <c r="AP740" s="1">
        <f t="shared" si="106"/>
        <v>19719.667576773179</v>
      </c>
      <c r="AQ740" s="29">
        <f t="shared" si="107"/>
        <v>21920.024087277547</v>
      </c>
    </row>
    <row r="741" spans="1:43" x14ac:dyDescent="0.2">
      <c r="A741" s="26"/>
      <c r="E741" s="25" t="s">
        <v>115</v>
      </c>
      <c r="F741" s="26" t="s">
        <v>116</v>
      </c>
      <c r="G741" s="43">
        <v>2.4309004957944101E-2</v>
      </c>
      <c r="H741" s="43">
        <v>1.52327337392721</v>
      </c>
      <c r="I741" s="1">
        <f>VLOOKUP(F741,'[1]SUSMB vs SHAM all proteins sum'!$B$2:$E$3214,2,FALSE)</f>
        <v>0.91056802594304698</v>
      </c>
      <c r="J741" s="29">
        <f>VLOOKUP(F741,'[1]SUSMB vs SHAM all proteins sum'!$B$2:$E$3214,3,FALSE)</f>
        <v>0.98123005505627203</v>
      </c>
      <c r="K741" s="25">
        <f>VLOOKUP($E741,[1]AllProteinsNorm!$A$1:$Q$3226,4,FALSE)</f>
        <v>77487.513472846098</v>
      </c>
      <c r="L741" s="1">
        <f>VLOOKUP($E741,[1]AllProteinsNorm!$A$1:$Q$3226,5,FALSE)</f>
        <v>59713.9834939598</v>
      </c>
      <c r="M741" s="1">
        <f>VLOOKUP($E741,[1]AllProteinsNorm!$A$1:$Q$3226,10,FALSE)</f>
        <v>125384.477325637</v>
      </c>
      <c r="N741" s="1">
        <f>VLOOKUP($E741,[1]AllProteinsNorm!$A$1:$Q$3226,11,FALSE)</f>
        <v>92328.917848485798</v>
      </c>
      <c r="O741" s="1">
        <f>VLOOKUP($E741,[1]AllProteinsNorm!$A$1:$Q$3226,15,FALSE)</f>
        <v>102148.278577276</v>
      </c>
      <c r="P741" s="1">
        <f>VLOOKUP($E741,[1]AllProteinsNorm!$A$1:$Q$3226,6,FALSE)</f>
        <v>125375.26885749699</v>
      </c>
      <c r="Q741" s="1">
        <f>VLOOKUP($E741,[1]AllProteinsNorm!$A$1:$Q$3226,8,FALSE)</f>
        <v>120163.202132242</v>
      </c>
      <c r="R741" s="1">
        <f>VLOOKUP($E741,[1]AllProteinsNorm!$A$1:$Q$3226,13,FALSE)</f>
        <v>137357.37120180999</v>
      </c>
      <c r="S741" s="1">
        <f>VLOOKUP($E741,[1]AllProteinsNorm!$A$1:$Q$3226,16,FALSE)</f>
        <v>186417.26403611799</v>
      </c>
      <c r="T741" s="1">
        <f>VLOOKUP($E741,[1]AllProteinsNorm!$A$1:$Q$3226,17,FALSE)</f>
        <v>116329.034616283</v>
      </c>
      <c r="U741" s="1">
        <f>VLOOKUP($E741,[1]AllProteinsNorm!$A$1:$Q$3226,3,FALSE)</f>
        <v>84928.366905308096</v>
      </c>
      <c r="V741" s="1">
        <f>VLOOKUP($E741,[1]AllProteinsNorm!$A$1:$Q$3226,7,FALSE)</f>
        <v>121300.859972463</v>
      </c>
      <c r="W741" s="1">
        <f>VLOOKUP($E741,[1]AllProteinsNorm!$A$1:$Q$3226,9,FALSE)</f>
        <v>71061.301314695796</v>
      </c>
      <c r="X741" s="1">
        <f>VLOOKUP($E741,[1]AllProteinsNorm!$A$1:$Q$3226,12,FALSE)</f>
        <v>69301.557983862003</v>
      </c>
      <c r="Y741" s="29">
        <f>VLOOKUP($E741,[1]AllProteinsNorm!$A$1:$Q$3226,14,FALSE)</f>
        <v>98102.876941253198</v>
      </c>
      <c r="Z741" s="25">
        <f t="shared" si="109"/>
        <v>0.84766743895692087</v>
      </c>
      <c r="AA741" s="1">
        <f t="shared" si="109"/>
        <v>0.65323556260427229</v>
      </c>
      <c r="AB741" s="1">
        <f t="shared" si="109"/>
        <v>1.3716318154514016</v>
      </c>
      <c r="AC741" s="1">
        <f t="shared" si="109"/>
        <v>1.0100236002761398</v>
      </c>
      <c r="AD741" s="1">
        <f t="shared" si="109"/>
        <v>1.1174415827112654</v>
      </c>
      <c r="AE741" s="1">
        <f t="shared" si="109"/>
        <v>1.3715310802715626</v>
      </c>
      <c r="AF741" s="1">
        <f t="shared" si="109"/>
        <v>1.3145141616138525</v>
      </c>
      <c r="AG741" s="1">
        <f t="shared" si="109"/>
        <v>1.5026081732419387</v>
      </c>
      <c r="AH741" s="1">
        <f t="shared" si="109"/>
        <v>2.0392943030521562</v>
      </c>
      <c r="AI741" s="1">
        <f t="shared" si="109"/>
        <v>1.2725706430632964</v>
      </c>
      <c r="AJ741" s="1">
        <f t="shared" si="109"/>
        <v>0.92906596228105831</v>
      </c>
      <c r="AK741" s="1">
        <f t="shared" si="109"/>
        <v>1.326959463632317</v>
      </c>
      <c r="AL741" s="1">
        <f t="shared" si="109"/>
        <v>0.77736848938226477</v>
      </c>
      <c r="AM741" s="1">
        <f t="shared" si="109"/>
        <v>0.75811794106015185</v>
      </c>
      <c r="AN741" s="29">
        <f t="shared" si="109"/>
        <v>1.0731872881717812</v>
      </c>
      <c r="AO741" s="1">
        <f t="shared" si="105"/>
        <v>22221.130507343969</v>
      </c>
      <c r="AP741" s="1">
        <f t="shared" si="106"/>
        <v>25643.76016300495</v>
      </c>
      <c r="AQ741" s="29">
        <f t="shared" si="107"/>
        <v>19248.859906557653</v>
      </c>
    </row>
    <row r="742" spans="1:43" x14ac:dyDescent="0.2">
      <c r="A742" s="26"/>
      <c r="E742" s="25" t="s">
        <v>1460</v>
      </c>
      <c r="F742" s="26" t="s">
        <v>1461</v>
      </c>
      <c r="G742" s="1">
        <v>0.40083060975284901</v>
      </c>
      <c r="H742" s="1">
        <v>1.15723103072164</v>
      </c>
      <c r="I742" s="1">
        <f>VLOOKUP(F742,'[1]SUSMB vs SHAM all proteins sum'!$B$2:$E$3214,2,FALSE)</f>
        <v>0.64724856763049798</v>
      </c>
      <c r="J742" s="29">
        <f>VLOOKUP(F742,'[1]SUSMB vs SHAM all proteins sum'!$B$2:$E$3214,3,FALSE)</f>
        <v>0.95753015914745598</v>
      </c>
      <c r="K742" s="25">
        <f>VLOOKUP($E742,[1]AllProteinsNorm!$A$1:$Q$3226,4,FALSE)</f>
        <v>959959.64740470098</v>
      </c>
      <c r="L742" s="1">
        <f>VLOOKUP($E742,[1]AllProteinsNorm!$A$1:$Q$3226,5,FALSE)</f>
        <v>892247.63068450696</v>
      </c>
      <c r="M742" s="1">
        <f>VLOOKUP($E742,[1]AllProteinsNorm!$A$1:$Q$3226,10,FALSE)</f>
        <v>802222.39165189897</v>
      </c>
      <c r="N742" s="1">
        <f>VLOOKUP($E742,[1]AllProteinsNorm!$A$1:$Q$3226,11,FALSE)</f>
        <v>969674.03353824699</v>
      </c>
      <c r="O742" s="1">
        <f>VLOOKUP($E742,[1]AllProteinsNorm!$A$1:$Q$3226,15,FALSE)</f>
        <v>796585.58592808596</v>
      </c>
      <c r="P742" s="1">
        <f>VLOOKUP($E742,[1]AllProteinsNorm!$A$1:$Q$3226,6,FALSE)</f>
        <v>843849.317847103</v>
      </c>
      <c r="Q742" s="1">
        <f>VLOOKUP($E742,[1]AllProteinsNorm!$A$1:$Q$3226,8,FALSE)</f>
        <v>768258.42678800295</v>
      </c>
      <c r="R742" s="1">
        <f>VLOOKUP($E742,[1]AllProteinsNorm!$A$1:$Q$3226,13,FALSE)</f>
        <v>1112473.4846642199</v>
      </c>
      <c r="S742" s="1">
        <f>VLOOKUP($E742,[1]AllProteinsNorm!$A$1:$Q$3226,16,FALSE)</f>
        <v>834371.77074924204</v>
      </c>
      <c r="T742" s="1">
        <f>VLOOKUP($E742,[1]AllProteinsNorm!$A$1:$Q$3226,17,FALSE)</f>
        <v>1830502.0362092999</v>
      </c>
      <c r="U742" s="1">
        <f>VLOOKUP($E742,[1]AllProteinsNorm!$A$1:$Q$3226,3,FALSE)</f>
        <v>736967.17049971002</v>
      </c>
      <c r="V742" s="1">
        <f>VLOOKUP($E742,[1]AllProteinsNorm!$A$1:$Q$3226,7,FALSE)</f>
        <v>801190.99220704206</v>
      </c>
      <c r="W742" s="1">
        <f>VLOOKUP($E742,[1]AllProteinsNorm!$A$1:$Q$3226,9,FALSE)</f>
        <v>811342.327267766</v>
      </c>
      <c r="X742" s="1">
        <f>VLOOKUP($E742,[1]AllProteinsNorm!$A$1:$Q$3226,12,FALSE)</f>
        <v>1157956.6239078401</v>
      </c>
      <c r="Y742" s="29">
        <f>VLOOKUP($E742,[1]AllProteinsNorm!$A$1:$Q$3226,14,FALSE)</f>
        <v>770145.98307737499</v>
      </c>
      <c r="Z742" s="25">
        <f t="shared" si="109"/>
        <v>1.0857578814103972</v>
      </c>
      <c r="AA742" s="1">
        <f t="shared" si="109"/>
        <v>1.0091725207455973</v>
      </c>
      <c r="AB742" s="1">
        <f t="shared" si="109"/>
        <v>0.90734989406564337</v>
      </c>
      <c r="AC742" s="1">
        <f t="shared" si="109"/>
        <v>1.0967452925334347</v>
      </c>
      <c r="AD742" s="1">
        <f t="shared" si="109"/>
        <v>0.90097441124492739</v>
      </c>
      <c r="AE742" s="1">
        <f t="shared" si="109"/>
        <v>0.95443183476755034</v>
      </c>
      <c r="AF742" s="1">
        <f t="shared" si="109"/>
        <v>0.86893511003319079</v>
      </c>
      <c r="AG742" s="1">
        <f t="shared" si="109"/>
        <v>1.2582579456332577</v>
      </c>
      <c r="AH742" s="1">
        <f t="shared" si="109"/>
        <v>0.94371229933107537</v>
      </c>
      <c r="AI742" s="1">
        <f t="shared" si="109"/>
        <v>2.070380789573067</v>
      </c>
      <c r="AJ742" s="1">
        <f t="shared" si="109"/>
        <v>0.83354328056817206</v>
      </c>
      <c r="AK742" s="1">
        <f t="shared" si="109"/>
        <v>0.90618333453455968</v>
      </c>
      <c r="AL742" s="1">
        <f t="shared" si="109"/>
        <v>0.9176649547035084</v>
      </c>
      <c r="AM742" s="1">
        <f t="shared" si="109"/>
        <v>1.3097014381160494</v>
      </c>
      <c r="AN742" s="29">
        <f t="shared" si="109"/>
        <v>0.87107002176967074</v>
      </c>
      <c r="AO742" s="1">
        <f t="shared" si="105"/>
        <v>74171.009780393768</v>
      </c>
      <c r="AP742" s="1">
        <f t="shared" si="106"/>
        <v>394352.32330070279</v>
      </c>
      <c r="AQ742" s="29">
        <f t="shared" si="107"/>
        <v>153437.09817556295</v>
      </c>
    </row>
    <row r="743" spans="1:43" x14ac:dyDescent="0.2">
      <c r="A743" s="26"/>
      <c r="E743" s="25" t="s">
        <v>1462</v>
      </c>
      <c r="F743" s="26" t="s">
        <v>1463</v>
      </c>
      <c r="G743" s="1">
        <v>0.37254158137777899</v>
      </c>
      <c r="H743" s="1">
        <v>0.89206966260910903</v>
      </c>
      <c r="I743" s="1">
        <f>VLOOKUP(F743,'[1]SUSMB vs SHAM all proteins sum'!$B$2:$E$3214,2,FALSE)</f>
        <v>0.48062044764436501</v>
      </c>
      <c r="J743" s="29">
        <f>VLOOKUP(F743,'[1]SUSMB vs SHAM all proteins sum'!$B$2:$E$3214,3,FALSE)</f>
        <v>1.1161873491263501</v>
      </c>
      <c r="K743" s="25">
        <f>VLOOKUP($E743,[1]AllProteinsNorm!$A$1:$Q$3226,4,FALSE)</f>
        <v>393748.41176108399</v>
      </c>
      <c r="L743" s="1">
        <f>VLOOKUP($E743,[1]AllProteinsNorm!$A$1:$Q$3226,5,FALSE)</f>
        <v>249701.105794495</v>
      </c>
      <c r="M743" s="1">
        <f>VLOOKUP($E743,[1]AllProteinsNorm!$A$1:$Q$3226,10,FALSE)</f>
        <v>253281.90065398999</v>
      </c>
      <c r="N743" s="1">
        <f>VLOOKUP($E743,[1]AllProteinsNorm!$A$1:$Q$3226,11,FALSE)</f>
        <v>265245.540404069</v>
      </c>
      <c r="O743" s="1">
        <f>VLOOKUP($E743,[1]AllProteinsNorm!$A$1:$Q$3226,15,FALSE)</f>
        <v>306092.57639073598</v>
      </c>
      <c r="P743" s="1">
        <f>VLOOKUP($E743,[1]AllProteinsNorm!$A$1:$Q$3226,6,FALSE)</f>
        <v>231854.78210787001</v>
      </c>
      <c r="Q743" s="1">
        <f>VLOOKUP($E743,[1]AllProteinsNorm!$A$1:$Q$3226,8,FALSE)</f>
        <v>262643.92235692299</v>
      </c>
      <c r="R743" s="1">
        <f>VLOOKUP($E743,[1]AllProteinsNorm!$A$1:$Q$3226,13,FALSE)</f>
        <v>306920.87332833599</v>
      </c>
      <c r="S743" s="1">
        <f>VLOOKUP($E743,[1]AllProteinsNorm!$A$1:$Q$3226,16,FALSE)</f>
        <v>309775.54219454702</v>
      </c>
      <c r="T743" s="1">
        <f>VLOOKUP($E743,[1]AllProteinsNorm!$A$1:$Q$3226,17,FALSE)</f>
        <v>197279.16054466</v>
      </c>
      <c r="U743" s="1">
        <f>VLOOKUP($E743,[1]AllProteinsNorm!$A$1:$Q$3226,3,FALSE)</f>
        <v>219042.189920517</v>
      </c>
      <c r="V743" s="1">
        <f>VLOOKUP($E743,[1]AllProteinsNorm!$A$1:$Q$3226,7,FALSE)</f>
        <v>426208.301395152</v>
      </c>
      <c r="W743" s="1">
        <f>VLOOKUP($E743,[1]AllProteinsNorm!$A$1:$Q$3226,9,FALSE)</f>
        <v>360118.025831334</v>
      </c>
      <c r="X743" s="1">
        <f>VLOOKUP($E743,[1]AllProteinsNorm!$A$1:$Q$3226,12,FALSE)</f>
        <v>272650.75995266001</v>
      </c>
      <c r="Y743" s="29">
        <f>VLOOKUP($E743,[1]AllProteinsNorm!$A$1:$Q$3226,14,FALSE)</f>
        <v>382145.32771128602</v>
      </c>
      <c r="Z743" s="25">
        <f t="shared" si="109"/>
        <v>1.3410414233543471</v>
      </c>
      <c r="AA743" s="1">
        <f t="shared" si="109"/>
        <v>0.8504403226164321</v>
      </c>
      <c r="AB743" s="1">
        <f t="shared" si="109"/>
        <v>0.86263591272342355</v>
      </c>
      <c r="AC743" s="1">
        <f t="shared" si="109"/>
        <v>0.9033820744849077</v>
      </c>
      <c r="AD743" s="1">
        <f t="shared" si="109"/>
        <v>1.0425002668208903</v>
      </c>
      <c r="AE743" s="1">
        <f t="shared" si="109"/>
        <v>0.78965872044739094</v>
      </c>
      <c r="AF743" s="1">
        <f t="shared" si="109"/>
        <v>0.89452139729927882</v>
      </c>
      <c r="AG743" s="1">
        <f t="shared" si="109"/>
        <v>1.0453213080517387</v>
      </c>
      <c r="AH743" s="1">
        <f t="shared" si="109"/>
        <v>1.0550438341247375</v>
      </c>
      <c r="AI743" s="1">
        <f t="shared" si="109"/>
        <v>0.67189991972714103</v>
      </c>
      <c r="AJ743" s="1">
        <f t="shared" si="109"/>
        <v>0.74602116826797449</v>
      </c>
      <c r="AK743" s="1">
        <f t="shared" si="109"/>
        <v>1.4515943939735874</v>
      </c>
      <c r="AL743" s="1">
        <f t="shared" si="109"/>
        <v>1.2265019375606794</v>
      </c>
      <c r="AM743" s="1">
        <f t="shared" si="109"/>
        <v>0.92860301726732486</v>
      </c>
      <c r="AN743" s="29">
        <f t="shared" si="109"/>
        <v>1.3015232541766066</v>
      </c>
      <c r="AO743" s="1">
        <f t="shared" si="105"/>
        <v>53930.335252881232</v>
      </c>
      <c r="AP743" s="1">
        <f t="shared" si="106"/>
        <v>43354.025386702669</v>
      </c>
      <c r="AQ743" s="29">
        <f t="shared" si="107"/>
        <v>75448.227352117799</v>
      </c>
    </row>
    <row r="744" spans="1:43" x14ac:dyDescent="0.2">
      <c r="A744" s="26"/>
      <c r="E744" s="25" t="s">
        <v>1464</v>
      </c>
      <c r="F744" s="26" t="s">
        <v>1465</v>
      </c>
      <c r="G744" s="1">
        <v>0.22337717142373101</v>
      </c>
      <c r="H744" s="1">
        <v>1.03021871502715</v>
      </c>
      <c r="I744" s="1">
        <f>VLOOKUP(F744,'[1]SUSMB vs SHAM all proteins sum'!$B$2:$E$3214,2,FALSE)</f>
        <v>0.80022560080392602</v>
      </c>
      <c r="J744" s="29">
        <f>VLOOKUP(F744,'[1]SUSMB vs SHAM all proteins sum'!$B$2:$E$3214,3,FALSE)</f>
        <v>1.00859363072902</v>
      </c>
      <c r="K744" s="25">
        <f>VLOOKUP($E744,[1]AllProteinsNorm!$A$1:$Q$3226,4,FALSE)</f>
        <v>3754347.7661799402</v>
      </c>
      <c r="L744" s="1">
        <f>VLOOKUP($E744,[1]AllProteinsNorm!$A$1:$Q$3226,5,FALSE)</f>
        <v>3826711.57769441</v>
      </c>
      <c r="M744" s="1">
        <f>VLOOKUP($E744,[1]AllProteinsNorm!$A$1:$Q$3226,10,FALSE)</f>
        <v>4055323.7932113199</v>
      </c>
      <c r="N744" s="1">
        <f>VLOOKUP($E744,[1]AllProteinsNorm!$A$1:$Q$3226,11,FALSE)</f>
        <v>3932585.2983816001</v>
      </c>
      <c r="O744" s="1">
        <f>VLOOKUP($E744,[1]AllProteinsNorm!$A$1:$Q$3226,15,FALSE)</f>
        <v>4124994.9452025802</v>
      </c>
      <c r="P744" s="1">
        <f>VLOOKUP($E744,[1]AllProteinsNorm!$A$1:$Q$3226,6,FALSE)</f>
        <v>3934596.0358671001</v>
      </c>
      <c r="Q744" s="1">
        <f>VLOOKUP($E744,[1]AllProteinsNorm!$A$1:$Q$3226,8,FALSE)</f>
        <v>4162970.0269123502</v>
      </c>
      <c r="R744" s="1">
        <f>VLOOKUP($E744,[1]AllProteinsNorm!$A$1:$Q$3226,13,FALSE)</f>
        <v>4204961.3655665098</v>
      </c>
      <c r="S744" s="1">
        <f>VLOOKUP($E744,[1]AllProteinsNorm!$A$1:$Q$3226,16,FALSE)</f>
        <v>3920585.59110454</v>
      </c>
      <c r="T744" s="1">
        <f>VLOOKUP($E744,[1]AllProteinsNorm!$A$1:$Q$3226,17,FALSE)</f>
        <v>4061796.1982619101</v>
      </c>
      <c r="U744" s="1">
        <f>VLOOKUP($E744,[1]AllProteinsNorm!$A$1:$Q$3226,3,FALSE)</f>
        <v>3649178.8209274998</v>
      </c>
      <c r="V744" s="1">
        <f>VLOOKUP($E744,[1]AllProteinsNorm!$A$1:$Q$3226,7,FALSE)</f>
        <v>3842928.2979649999</v>
      </c>
      <c r="W744" s="1">
        <f>VLOOKUP($E744,[1]AllProteinsNorm!$A$1:$Q$3226,9,FALSE)</f>
        <v>3963165.4867198402</v>
      </c>
      <c r="X744" s="1">
        <f>VLOOKUP($E744,[1]AllProteinsNorm!$A$1:$Q$3226,12,FALSE)</f>
        <v>4236342.7661395902</v>
      </c>
      <c r="Y744" s="29">
        <f>VLOOKUP($E744,[1]AllProteinsNorm!$A$1:$Q$3226,14,FALSE)</f>
        <v>4189649.7418038999</v>
      </c>
      <c r="Z744" s="25">
        <f t="shared" si="109"/>
        <v>0.9531722217643942</v>
      </c>
      <c r="AA744" s="1">
        <f t="shared" si="109"/>
        <v>0.97154430109543854</v>
      </c>
      <c r="AB744" s="1">
        <f t="shared" si="109"/>
        <v>1.0295854914586995</v>
      </c>
      <c r="AC744" s="1">
        <f t="shared" si="109"/>
        <v>0.99842404049596667</v>
      </c>
      <c r="AD744" s="1">
        <f t="shared" si="109"/>
        <v>1.0472739451855009</v>
      </c>
      <c r="AE744" s="1">
        <f t="shared" si="109"/>
        <v>0.99893453638920915</v>
      </c>
      <c r="AF744" s="1">
        <f t="shared" si="109"/>
        <v>1.05691524515538</v>
      </c>
      <c r="AG744" s="1">
        <f t="shared" si="109"/>
        <v>1.0675762121335595</v>
      </c>
      <c r="AH744" s="1">
        <f t="shared" si="109"/>
        <v>0.99537749596729197</v>
      </c>
      <c r="AI744" s="1">
        <f t="shared" si="109"/>
        <v>1.0312287373928681</v>
      </c>
      <c r="AJ744" s="1">
        <f t="shared" si="109"/>
        <v>0.92647141420737733</v>
      </c>
      <c r="AK744" s="1">
        <f t="shared" si="109"/>
        <v>0.97566148156265387</v>
      </c>
      <c r="AL744" s="1">
        <f t="shared" si="109"/>
        <v>1.0061878886729809</v>
      </c>
      <c r="AM744" s="1">
        <f t="shared" si="109"/>
        <v>1.075543476001807</v>
      </c>
      <c r="AN744" s="29">
        <f t="shared" si="109"/>
        <v>1.0636888220062783</v>
      </c>
      <c r="AO744" s="1">
        <f t="shared" si="105"/>
        <v>137747.17073502691</v>
      </c>
      <c r="AP744" s="1">
        <f t="shared" si="106"/>
        <v>115530.8059033082</v>
      </c>
      <c r="AQ744" s="29">
        <f t="shared" si="107"/>
        <v>218224.25788880311</v>
      </c>
    </row>
    <row r="745" spans="1:43" x14ac:dyDescent="0.2">
      <c r="A745" s="26"/>
      <c r="E745" s="25" t="s">
        <v>1466</v>
      </c>
      <c r="F745" s="26" t="s">
        <v>1467</v>
      </c>
      <c r="G745" s="1">
        <v>7.2105829742649993E-2</v>
      </c>
      <c r="H745" s="1">
        <v>0.85234329328519998</v>
      </c>
      <c r="I745" s="1">
        <f>VLOOKUP(F745,'[1]SUSMB vs SHAM all proteins sum'!$B$2:$E$3214,2,FALSE)</f>
        <v>9.2819387388811098E-2</v>
      </c>
      <c r="J745" s="29">
        <f>VLOOKUP(F745,'[1]SUSMB vs SHAM all proteins sum'!$B$2:$E$3214,3,FALSE)</f>
        <v>0.86703480145106104</v>
      </c>
      <c r="K745" s="25">
        <f>VLOOKUP($E745,[1]AllProteinsNorm!$A$1:$Q$3226,4,FALSE)</f>
        <v>10282622.099029901</v>
      </c>
      <c r="L745" s="1">
        <f>VLOOKUP($E745,[1]AllProteinsNorm!$A$1:$Q$3226,5,FALSE)</f>
        <v>11610381.5571732</v>
      </c>
      <c r="M745" s="1">
        <f>VLOOKUP($E745,[1]AllProteinsNorm!$A$1:$Q$3226,10,FALSE)</f>
        <v>9270106.4512268398</v>
      </c>
      <c r="N745" s="1">
        <f>VLOOKUP($E745,[1]AllProteinsNorm!$A$1:$Q$3226,11,FALSE)</f>
        <v>10007386.611259701</v>
      </c>
      <c r="O745" s="1">
        <f>VLOOKUP($E745,[1]AllProteinsNorm!$A$1:$Q$3226,15,FALSE)</f>
        <v>8298216.4988162098</v>
      </c>
      <c r="P745" s="1">
        <f>VLOOKUP($E745,[1]AllProteinsNorm!$A$1:$Q$3226,6,FALSE)</f>
        <v>9282398.8073748108</v>
      </c>
      <c r="Q745" s="1">
        <f>VLOOKUP($E745,[1]AllProteinsNorm!$A$1:$Q$3226,8,FALSE)</f>
        <v>6825504.28667254</v>
      </c>
      <c r="R745" s="1">
        <f>VLOOKUP($E745,[1]AllProteinsNorm!$A$1:$Q$3226,13,FALSE)</f>
        <v>8827359.6478029899</v>
      </c>
      <c r="S745" s="1">
        <f>VLOOKUP($E745,[1]AllProteinsNorm!$A$1:$Q$3226,16,FALSE)</f>
        <v>8503989.9339761008</v>
      </c>
      <c r="T745" s="1">
        <f>VLOOKUP($E745,[1]AllProteinsNorm!$A$1:$Q$3226,17,FALSE)</f>
        <v>8692901.1981569603</v>
      </c>
      <c r="U745" s="1">
        <f>VLOOKUP($E745,[1]AllProteinsNorm!$A$1:$Q$3226,3,FALSE)</f>
        <v>7149296.8316862304</v>
      </c>
      <c r="V745" s="1">
        <f>VLOOKUP($E745,[1]AllProteinsNorm!$A$1:$Q$3226,7,FALSE)</f>
        <v>9151227.2410436608</v>
      </c>
      <c r="W745" s="1">
        <f>VLOOKUP($E745,[1]AllProteinsNorm!$A$1:$Q$3226,9,FALSE)</f>
        <v>8983819.0389552005</v>
      </c>
      <c r="X745" s="1">
        <f>VLOOKUP($E745,[1]AllProteinsNorm!$A$1:$Q$3226,12,FALSE)</f>
        <v>9377859.1158134099</v>
      </c>
      <c r="Y745" s="29">
        <f>VLOOKUP($E745,[1]AllProteinsNorm!$A$1:$Q$3226,14,FALSE)</f>
        <v>8169882.4681720203</v>
      </c>
      <c r="Z745" s="25">
        <f t="shared" si="109"/>
        <v>1.0393055964301006</v>
      </c>
      <c r="AA745" s="1">
        <f t="shared" si="109"/>
        <v>1.1735075365842094</v>
      </c>
      <c r="AB745" s="1">
        <f t="shared" si="109"/>
        <v>0.93696660457567371</v>
      </c>
      <c r="AC745" s="1">
        <f t="shared" si="109"/>
        <v>1.0114864487437605</v>
      </c>
      <c r="AD745" s="1">
        <f t="shared" si="109"/>
        <v>0.83873381366625699</v>
      </c>
      <c r="AE745" s="1">
        <f t="shared" si="109"/>
        <v>0.93820904200212585</v>
      </c>
      <c r="AF745" s="1">
        <f t="shared" si="109"/>
        <v>0.68988092096330811</v>
      </c>
      <c r="AG745" s="1">
        <f t="shared" si="109"/>
        <v>0.89221642060816631</v>
      </c>
      <c r="AH745" s="1">
        <f t="shared" si="109"/>
        <v>0.85953215485770251</v>
      </c>
      <c r="AI745" s="1">
        <f t="shared" si="109"/>
        <v>0.87862616922494985</v>
      </c>
      <c r="AJ745" s="1">
        <f t="shared" si="109"/>
        <v>0.72260792394699469</v>
      </c>
      <c r="AK745" s="1">
        <f t="shared" si="109"/>
        <v>0.92495100901525495</v>
      </c>
      <c r="AL745" s="1">
        <f t="shared" si="109"/>
        <v>0.90803039483307535</v>
      </c>
      <c r="AM745" s="1">
        <f t="shared" si="109"/>
        <v>0.94785759582834683</v>
      </c>
      <c r="AN745" s="29">
        <f t="shared" si="109"/>
        <v>0.82576258172012518</v>
      </c>
      <c r="AO745" s="1">
        <f t="shared" si="105"/>
        <v>1099601.484262476</v>
      </c>
      <c r="AP745" s="1">
        <f t="shared" si="106"/>
        <v>840644.12971027195</v>
      </c>
      <c r="AQ745" s="29">
        <f t="shared" si="107"/>
        <v>817329.18629434868</v>
      </c>
    </row>
    <row r="746" spans="1:43" x14ac:dyDescent="0.2">
      <c r="A746" s="26"/>
      <c r="E746" s="25" t="s">
        <v>1468</v>
      </c>
      <c r="F746" s="26" t="s">
        <v>1469</v>
      </c>
      <c r="G746" s="1">
        <v>0.33260587972751099</v>
      </c>
      <c r="H746" s="1">
        <v>0.91775103643120404</v>
      </c>
      <c r="I746" s="1">
        <f>VLOOKUP(F746,'[1]SUSMB vs SHAM all proteins sum'!$B$2:$E$3214,2,FALSE)</f>
        <v>0.73810840476821005</v>
      </c>
      <c r="J746" s="29">
        <f>VLOOKUP(F746,'[1]SUSMB vs SHAM all proteins sum'!$B$2:$E$3214,3,FALSE)</f>
        <v>0.96398565733691199</v>
      </c>
      <c r="K746" s="25">
        <f>VLOOKUP($E746,[1]AllProteinsNorm!$A$1:$Q$3226,4,FALSE)</f>
        <v>4593849.38399</v>
      </c>
      <c r="L746" s="1">
        <f>VLOOKUP($E746,[1]AllProteinsNorm!$A$1:$Q$3226,5,FALSE)</f>
        <v>5973538.65271849</v>
      </c>
      <c r="M746" s="1">
        <f>VLOOKUP($E746,[1]AllProteinsNorm!$A$1:$Q$3226,10,FALSE)</f>
        <v>5959715.2501181699</v>
      </c>
      <c r="N746" s="1">
        <f>VLOOKUP($E746,[1]AllProteinsNorm!$A$1:$Q$3226,11,FALSE)</f>
        <v>6040681.2396841198</v>
      </c>
      <c r="O746" s="1">
        <f>VLOOKUP($E746,[1]AllProteinsNorm!$A$1:$Q$3226,15,FALSE)</f>
        <v>4821999.0345949205</v>
      </c>
      <c r="P746" s="1">
        <f>VLOOKUP($E746,[1]AllProteinsNorm!$A$1:$Q$3226,6,FALSE)</f>
        <v>5274901.1873063203</v>
      </c>
      <c r="Q746" s="1">
        <f>VLOOKUP($E746,[1]AllProteinsNorm!$A$1:$Q$3226,8,FALSE)</f>
        <v>5025989.6582482597</v>
      </c>
      <c r="R746" s="1">
        <f>VLOOKUP($E746,[1]AllProteinsNorm!$A$1:$Q$3226,13,FALSE)</f>
        <v>5523086.8194418196</v>
      </c>
      <c r="S746" s="1">
        <f>VLOOKUP($E746,[1]AllProteinsNorm!$A$1:$Q$3226,16,FALSE)</f>
        <v>5309468.0215991205</v>
      </c>
      <c r="T746" s="1">
        <f>VLOOKUP($E746,[1]AllProteinsNorm!$A$1:$Q$3226,17,FALSE)</f>
        <v>3989354.2047625198</v>
      </c>
      <c r="U746" s="1">
        <f>VLOOKUP($E746,[1]AllProteinsNorm!$A$1:$Q$3226,3,FALSE)</f>
        <v>3909408.53582589</v>
      </c>
      <c r="V746" s="1">
        <f>VLOOKUP($E746,[1]AllProteinsNorm!$A$1:$Q$3226,7,FALSE)</f>
        <v>5085840.9615418604</v>
      </c>
      <c r="W746" s="1">
        <f>VLOOKUP($E746,[1]AllProteinsNorm!$A$1:$Q$3226,9,FALSE)</f>
        <v>6267925.9067380903</v>
      </c>
      <c r="X746" s="1">
        <f>VLOOKUP($E746,[1]AllProteinsNorm!$A$1:$Q$3226,12,FALSE)</f>
        <v>5059783.8864139104</v>
      </c>
      <c r="Y746" s="29">
        <f>VLOOKUP($E746,[1]AllProteinsNorm!$A$1:$Q$3226,14,FALSE)</f>
        <v>6288834.7955427896</v>
      </c>
      <c r="Z746" s="25">
        <f t="shared" si="109"/>
        <v>0.83860636827254842</v>
      </c>
      <c r="AA746" s="1">
        <f t="shared" si="109"/>
        <v>1.0904683929669841</v>
      </c>
      <c r="AB746" s="1">
        <f t="shared" si="109"/>
        <v>1.087944933340244</v>
      </c>
      <c r="AC746" s="1">
        <f t="shared" si="109"/>
        <v>1.1027252599874622</v>
      </c>
      <c r="AD746" s="1">
        <f t="shared" si="109"/>
        <v>0.88025504543276145</v>
      </c>
      <c r="AE746" s="1">
        <f t="shared" si="109"/>
        <v>0.96293225091359158</v>
      </c>
      <c r="AF746" s="1">
        <f t="shared" si="109"/>
        <v>0.91749349662355728</v>
      </c>
      <c r="AG746" s="1">
        <f t="shared" si="109"/>
        <v>1.0082384928526353</v>
      </c>
      <c r="AH746" s="1">
        <f t="shared" si="109"/>
        <v>0.96924242021735463</v>
      </c>
      <c r="AI746" s="1">
        <f t="shared" si="109"/>
        <v>0.7282558834140479</v>
      </c>
      <c r="AJ746" s="1">
        <f t="shared" si="109"/>
        <v>0.71366181611185953</v>
      </c>
      <c r="AK746" s="1">
        <f t="shared" si="109"/>
        <v>0.92841934113782199</v>
      </c>
      <c r="AL746" s="1">
        <f t="shared" si="109"/>
        <v>1.144208732565293</v>
      </c>
      <c r="AM746" s="1">
        <f t="shared" si="109"/>
        <v>0.92366262681954026</v>
      </c>
      <c r="AN746" s="29">
        <f t="shared" si="109"/>
        <v>1.1480256464080134</v>
      </c>
      <c r="AO746" s="1">
        <f t="shared" si="105"/>
        <v>633447.37509299861</v>
      </c>
      <c r="AP746" s="1">
        <f t="shared" si="106"/>
        <v>541114.65752689145</v>
      </c>
      <c r="AQ746" s="29">
        <f t="shared" si="107"/>
        <v>888761.8044773048</v>
      </c>
    </row>
    <row r="747" spans="1:43" x14ac:dyDescent="0.2">
      <c r="A747" s="26"/>
      <c r="E747" s="25" t="s">
        <v>1470</v>
      </c>
      <c r="F747" s="26" t="s">
        <v>1471</v>
      </c>
      <c r="G747" s="1">
        <v>0.27743751019923102</v>
      </c>
      <c r="H747" s="1">
        <v>1.35459785383256</v>
      </c>
      <c r="I747" s="1">
        <f>VLOOKUP(F747,'[1]SUSMB vs SHAM all proteins sum'!$B$2:$E$3214,2,FALSE)</f>
        <v>0.97499292722351205</v>
      </c>
      <c r="J747" s="29">
        <f>VLOOKUP(F747,'[1]SUSMB vs SHAM all proteins sum'!$B$2:$E$3214,3,FALSE)</f>
        <v>0.98896615899616402</v>
      </c>
      <c r="K747" s="25">
        <f>VLOOKUP($E747,[1]AllProteinsNorm!$A$1:$Q$3226,4,FALSE)</f>
        <v>38572.319043118601</v>
      </c>
      <c r="L747" s="1">
        <f>VLOOKUP($E747,[1]AllProteinsNorm!$A$1:$Q$3226,5,FALSE)</f>
        <v>73853.319942861999</v>
      </c>
      <c r="M747" s="1">
        <f>VLOOKUP($E747,[1]AllProteinsNorm!$A$1:$Q$3226,10,FALSE)</f>
        <v>67811.311161588601</v>
      </c>
      <c r="N747" s="1">
        <f>VLOOKUP($E747,[1]AllProteinsNorm!$A$1:$Q$3226,11,FALSE)</f>
        <v>45402.702274168099</v>
      </c>
      <c r="O747" s="1">
        <f>VLOOKUP($E747,[1]AllProteinsNorm!$A$1:$Q$3226,15,FALSE)</f>
        <v>108965.69547328301</v>
      </c>
      <c r="P747" s="1">
        <f>VLOOKUP($E747,[1]AllProteinsNorm!$A$1:$Q$3226,6,FALSE)</f>
        <v>56017.517718752199</v>
      </c>
      <c r="Q747" s="1">
        <f>VLOOKUP($E747,[1]AllProteinsNorm!$A$1:$Q$3226,8,FALSE)</f>
        <v>148514.04692759999</v>
      </c>
      <c r="R747" s="1">
        <f>VLOOKUP($E747,[1]AllProteinsNorm!$A$1:$Q$3226,13,FALSE)</f>
        <v>61462.578456392803</v>
      </c>
      <c r="S747" s="1">
        <f>VLOOKUP($E747,[1]AllProteinsNorm!$A$1:$Q$3226,16,FALSE)</f>
        <v>76176.409517685897</v>
      </c>
      <c r="T747" s="1">
        <f>VLOOKUP($E747,[1]AllProteinsNorm!$A$1:$Q$3226,17,FALSE)</f>
        <v>111904.78591695899</v>
      </c>
      <c r="U747" s="1">
        <f>VLOOKUP($E747,[1]AllProteinsNorm!$A$1:$Q$3226,3,FALSE)</f>
        <v>20698.517909685201</v>
      </c>
      <c r="V747" s="1">
        <f>VLOOKUP($E747,[1]AllProteinsNorm!$A$1:$Q$3226,7,FALSE)</f>
        <v>82057.450073690998</v>
      </c>
      <c r="W747" s="1">
        <f>VLOOKUP($E747,[1]AllProteinsNorm!$A$1:$Q$3226,9,FALSE)</f>
        <v>103265.08241761501</v>
      </c>
      <c r="X747" s="1">
        <f>VLOOKUP($E747,[1]AllProteinsNorm!$A$1:$Q$3226,12,FALSE)</f>
        <v>58072.207838201197</v>
      </c>
      <c r="Y747" s="29">
        <f>VLOOKUP($E747,[1]AllProteinsNorm!$A$1:$Q$3226,14,FALSE)</f>
        <v>88766.166830061105</v>
      </c>
      <c r="Z747" s="25">
        <f t="shared" si="109"/>
        <v>0.57638527426077424</v>
      </c>
      <c r="AA747" s="1">
        <f t="shared" si="109"/>
        <v>1.103588457379242</v>
      </c>
      <c r="AB747" s="1">
        <f t="shared" si="109"/>
        <v>1.0133028594459861</v>
      </c>
      <c r="AC747" s="1">
        <f t="shared" si="109"/>
        <v>0.67845153342278375</v>
      </c>
      <c r="AD747" s="1">
        <f t="shared" si="109"/>
        <v>1.6282718754912149</v>
      </c>
      <c r="AE747" s="1">
        <f t="shared" si="109"/>
        <v>0.83706847590982392</v>
      </c>
      <c r="AF747" s="1">
        <f t="shared" si="109"/>
        <v>2.2192419795722316</v>
      </c>
      <c r="AG747" s="1">
        <f t="shared" si="109"/>
        <v>0.91843389298840794</v>
      </c>
      <c r="AH747" s="1">
        <f t="shared" si="109"/>
        <v>1.1383023313420806</v>
      </c>
      <c r="AI747" s="1">
        <f t="shared" si="109"/>
        <v>1.672190636236756</v>
      </c>
      <c r="AJ747" s="1">
        <f t="shared" si="109"/>
        <v>0.30929747596531537</v>
      </c>
      <c r="AK747" s="1">
        <f t="shared" si="109"/>
        <v>1.2261825847959231</v>
      </c>
      <c r="AL747" s="1">
        <f t="shared" si="109"/>
        <v>1.5430877460155479</v>
      </c>
      <c r="AM747" s="1">
        <f t="shared" si="109"/>
        <v>0.8677716629983584</v>
      </c>
      <c r="AN747" s="29">
        <f t="shared" si="109"/>
        <v>1.3264307846315533</v>
      </c>
      <c r="AO747" s="1">
        <f t="shared" si="105"/>
        <v>24832.603488897988</v>
      </c>
      <c r="AP747" s="1">
        <f t="shared" si="106"/>
        <v>34815.734492467331</v>
      </c>
      <c r="AQ747" s="29">
        <f t="shared" si="107"/>
        <v>28897.715923011336</v>
      </c>
    </row>
    <row r="748" spans="1:43" x14ac:dyDescent="0.2">
      <c r="A748" s="26"/>
      <c r="E748" s="25" t="s">
        <v>1472</v>
      </c>
      <c r="F748" s="26" t="s">
        <v>1473</v>
      </c>
      <c r="G748" s="1">
        <v>0.92534551047555902</v>
      </c>
      <c r="H748" s="1">
        <v>0.96520058714842705</v>
      </c>
      <c r="I748" s="1">
        <f>VLOOKUP(F748,'[1]SUSMB vs SHAM all proteins sum'!$B$2:$E$3214,2,FALSE)</f>
        <v>0.63640702946777705</v>
      </c>
      <c r="J748" s="29">
        <f>VLOOKUP(F748,'[1]SUSMB vs SHAM all proteins sum'!$B$2:$E$3214,3,FALSE)</f>
        <v>1.1024676254090899</v>
      </c>
      <c r="K748" s="25">
        <f>VLOOKUP($E748,[1]AllProteinsNorm!$A$1:$Q$3226,4,FALSE)</f>
        <v>45636.652942640598</v>
      </c>
      <c r="L748" s="1">
        <f>VLOOKUP($E748,[1]AllProteinsNorm!$A$1:$Q$3226,5,FALSE)</f>
        <v>110740.14829378499</v>
      </c>
      <c r="M748" s="1">
        <f>VLOOKUP($E748,[1]AllProteinsNorm!$A$1:$Q$3226,10,FALSE)</f>
        <v>105264.271098435</v>
      </c>
      <c r="N748" s="1">
        <f>VLOOKUP($E748,[1]AllProteinsNorm!$A$1:$Q$3226,11,FALSE)</f>
        <v>130106.15404763199</v>
      </c>
      <c r="O748" s="1">
        <f>VLOOKUP($E748,[1]AllProteinsNorm!$A$1:$Q$3226,15,FALSE)</f>
        <v>111222.470731786</v>
      </c>
      <c r="P748" s="1">
        <f>VLOOKUP($E748,[1]AllProteinsNorm!$A$1:$Q$3226,6,FALSE)</f>
        <v>147780.65836236899</v>
      </c>
      <c r="Q748" s="1">
        <f>VLOOKUP($E748,[1]AllProteinsNorm!$A$1:$Q$3226,8,FALSE)</f>
        <v>132935.19330543501</v>
      </c>
      <c r="R748" s="1">
        <f>VLOOKUP($E748,[1]AllProteinsNorm!$A$1:$Q$3226,13,FALSE)</f>
        <v>83550.963553715395</v>
      </c>
      <c r="S748" s="1">
        <f>VLOOKUP($E748,[1]AllProteinsNorm!$A$1:$Q$3226,16,FALSE)</f>
        <v>141426.65787152</v>
      </c>
      <c r="T748" s="1">
        <f>VLOOKUP($E748,[1]AllProteinsNorm!$A$1:$Q$3226,17,FALSE)</f>
        <v>27780.357389908098</v>
      </c>
      <c r="U748" s="1">
        <f>VLOOKUP($E748,[1]AllProteinsNorm!$A$1:$Q$3226,3,FALSE)</f>
        <v>103819.798026445</v>
      </c>
      <c r="V748" s="1">
        <f>VLOOKUP($E748,[1]AllProteinsNorm!$A$1:$Q$3226,7,FALSE)</f>
        <v>105482.27389123</v>
      </c>
      <c r="W748" s="1">
        <f>VLOOKUP($E748,[1]AllProteinsNorm!$A$1:$Q$3226,9,FALSE)</f>
        <v>96067.211868370607</v>
      </c>
      <c r="X748" s="1">
        <f>VLOOKUP($E748,[1]AllProteinsNorm!$A$1:$Q$3226,12,FALSE)</f>
        <v>89138.796662780704</v>
      </c>
      <c r="Y748" s="29">
        <f>VLOOKUP($E748,[1]AllProteinsNorm!$A$1:$Q$3226,14,FALSE)</f>
        <v>133695.82937997999</v>
      </c>
      <c r="Z748" s="25">
        <f t="shared" si="109"/>
        <v>0.45367199261182928</v>
      </c>
      <c r="AA748" s="1">
        <f t="shared" si="109"/>
        <v>1.1008630234499395</v>
      </c>
      <c r="AB748" s="1">
        <f t="shared" si="109"/>
        <v>1.0464275651433346</v>
      </c>
      <c r="AC748" s="1">
        <f t="shared" si="109"/>
        <v>1.2933796488545799</v>
      </c>
      <c r="AD748" s="1">
        <f t="shared" si="109"/>
        <v>1.1056577699403172</v>
      </c>
      <c r="AE748" s="1">
        <f t="shared" si="109"/>
        <v>1.4690811316292094</v>
      </c>
      <c r="AF748" s="1">
        <f t="shared" si="109"/>
        <v>1.3215030057291017</v>
      </c>
      <c r="AG748" s="1">
        <f t="shared" si="109"/>
        <v>0.83057651418244371</v>
      </c>
      <c r="AH748" s="1">
        <f t="shared" si="109"/>
        <v>1.4059162876306124</v>
      </c>
      <c r="AI748" s="1">
        <f t="shared" si="109"/>
        <v>0.27616333100477214</v>
      </c>
      <c r="AJ748" s="1">
        <f t="shared" si="109"/>
        <v>1.0320681208241493</v>
      </c>
      <c r="AK748" s="1">
        <f t="shared" si="109"/>
        <v>1.0485947214754732</v>
      </c>
      <c r="AL748" s="1">
        <f t="shared" si="109"/>
        <v>0.95499999721199313</v>
      </c>
      <c r="AM748" s="1">
        <f t="shared" si="109"/>
        <v>0.8861249213839586</v>
      </c>
      <c r="AN748" s="29">
        <f t="shared" si="109"/>
        <v>1.3290644560402143</v>
      </c>
      <c r="AO748" s="1">
        <f t="shared" si="105"/>
        <v>28736.726951845598</v>
      </c>
      <c r="AP748" s="1">
        <f t="shared" si="106"/>
        <v>45488.535626709658</v>
      </c>
      <c r="AQ748" s="29">
        <f t="shared" si="107"/>
        <v>15194.706684108412</v>
      </c>
    </row>
    <row r="749" spans="1:43" x14ac:dyDescent="0.2">
      <c r="A749" s="26"/>
      <c r="E749" s="25" t="s">
        <v>1474</v>
      </c>
      <c r="F749" s="26" t="s">
        <v>1475</v>
      </c>
      <c r="G749" s="1">
        <v>0.55596395096156104</v>
      </c>
      <c r="H749" s="1">
        <v>0.94421580539959904</v>
      </c>
      <c r="I749" s="1">
        <f>VLOOKUP(F749,'[1]SUSMB vs SHAM all proteins sum'!$B$2:$E$3214,2,FALSE)</f>
        <v>0.87799648283568099</v>
      </c>
      <c r="J749" s="29">
        <f>VLOOKUP(F749,'[1]SUSMB vs SHAM all proteins sum'!$B$2:$E$3214,3,FALSE)</f>
        <v>1.01755155661436</v>
      </c>
      <c r="K749" s="25">
        <f>VLOOKUP($E749,[1]AllProteinsNorm!$A$1:$Q$3226,4,FALSE)</f>
        <v>2342912.0080680898</v>
      </c>
      <c r="L749" s="1">
        <f>VLOOKUP($E749,[1]AllProteinsNorm!$A$1:$Q$3226,5,FALSE)</f>
        <v>3342118.3466706299</v>
      </c>
      <c r="M749" s="1">
        <f>VLOOKUP($E749,[1]AllProteinsNorm!$A$1:$Q$3226,10,FALSE)</f>
        <v>3411585.0375847202</v>
      </c>
      <c r="N749" s="1">
        <f>VLOOKUP($E749,[1]AllProteinsNorm!$A$1:$Q$3226,11,FALSE)</f>
        <v>3096698.1759376298</v>
      </c>
      <c r="O749" s="1">
        <f>VLOOKUP($E749,[1]AllProteinsNorm!$A$1:$Q$3226,15,FALSE)</f>
        <v>2503891.3377720499</v>
      </c>
      <c r="P749" s="1">
        <f>VLOOKUP($E749,[1]AllProteinsNorm!$A$1:$Q$3226,6,FALSE)</f>
        <v>2755640.0761820101</v>
      </c>
      <c r="Q749" s="1">
        <f>VLOOKUP($E749,[1]AllProteinsNorm!$A$1:$Q$3226,8,FALSE)</f>
        <v>2662126.5645462801</v>
      </c>
      <c r="R749" s="1">
        <f>VLOOKUP($E749,[1]AllProteinsNorm!$A$1:$Q$3226,13,FALSE)</f>
        <v>3107456.9137825398</v>
      </c>
      <c r="S749" s="1">
        <f>VLOOKUP($E749,[1]AllProteinsNorm!$A$1:$Q$3226,16,FALSE)</f>
        <v>2982519.8759564599</v>
      </c>
      <c r="T749" s="1">
        <f>VLOOKUP($E749,[1]AllProteinsNorm!$A$1:$Q$3226,17,FALSE)</f>
        <v>2286467.5157238599</v>
      </c>
      <c r="U749" s="1">
        <f>VLOOKUP($E749,[1]AllProteinsNorm!$A$1:$Q$3226,3,FALSE)</f>
        <v>2280328.6640786501</v>
      </c>
      <c r="V749" s="1">
        <f>VLOOKUP($E749,[1]AllProteinsNorm!$A$1:$Q$3226,7,FALSE)</f>
        <v>2863684.1897131</v>
      </c>
      <c r="W749" s="1">
        <f>VLOOKUP($E749,[1]AllProteinsNorm!$A$1:$Q$3226,9,FALSE)</f>
        <v>3478140.1640944802</v>
      </c>
      <c r="X749" s="1">
        <f>VLOOKUP($E749,[1]AllProteinsNorm!$A$1:$Q$3226,12,FALSE)</f>
        <v>2854619.7435766701</v>
      </c>
      <c r="Y749" s="29">
        <f>VLOOKUP($E749,[1]AllProteinsNorm!$A$1:$Q$3226,14,FALSE)</f>
        <v>3485078.4759587701</v>
      </c>
      <c r="Z749" s="25">
        <f t="shared" si="109"/>
        <v>0.79706040129655453</v>
      </c>
      <c r="AA749" s="1">
        <f t="shared" si="109"/>
        <v>1.1369911381240623</v>
      </c>
      <c r="AB749" s="1">
        <f t="shared" si="109"/>
        <v>1.1606237578494545</v>
      </c>
      <c r="AC749" s="1">
        <f t="shared" si="109"/>
        <v>1.0534990141786933</v>
      </c>
      <c r="AD749" s="1">
        <f t="shared" si="109"/>
        <v>0.85182568855123475</v>
      </c>
      <c r="AE749" s="1">
        <f t="shared" si="109"/>
        <v>0.93747079590992</v>
      </c>
      <c r="AF749" s="1">
        <f t="shared" si="109"/>
        <v>0.90565742995577747</v>
      </c>
      <c r="AG749" s="1">
        <f t="shared" si="109"/>
        <v>1.0571591447660045</v>
      </c>
      <c r="AH749" s="1">
        <f t="shared" si="109"/>
        <v>1.0146554719163479</v>
      </c>
      <c r="AI749" s="1">
        <f t="shared" si="109"/>
        <v>0.77785794317437784</v>
      </c>
      <c r="AJ749" s="1">
        <f t="shared" si="109"/>
        <v>0.77576950129564692</v>
      </c>
      <c r="AK749" s="1">
        <f t="shared" si="109"/>
        <v>0.97422748339637466</v>
      </c>
      <c r="AL749" s="1">
        <f t="shared" si="109"/>
        <v>1.1832658612069573</v>
      </c>
      <c r="AM749" s="1">
        <f t="shared" si="109"/>
        <v>0.97114375210379777</v>
      </c>
      <c r="AN749" s="29">
        <f t="shared" si="109"/>
        <v>1.1856262800446378</v>
      </c>
      <c r="AO749" s="1">
        <f t="shared" si="105"/>
        <v>437115.36317419825</v>
      </c>
      <c r="AP749" s="1">
        <f t="shared" si="106"/>
        <v>284276.60173503991</v>
      </c>
      <c r="AQ749" s="29">
        <f t="shared" si="107"/>
        <v>451945.20233767974</v>
      </c>
    </row>
    <row r="750" spans="1:43" x14ac:dyDescent="0.2">
      <c r="A750" s="26"/>
      <c r="E750" s="25" t="s">
        <v>1476</v>
      </c>
      <c r="F750" s="26" t="s">
        <v>1477</v>
      </c>
      <c r="G750" s="1">
        <v>0.154176226173461</v>
      </c>
      <c r="H750" s="1">
        <v>1.3075616922822999</v>
      </c>
      <c r="I750" s="1">
        <f>VLOOKUP(F750,'[1]SUSMB vs SHAM all proteins sum'!$B$2:$E$3214,2,FALSE)</f>
        <v>0.30085417362984701</v>
      </c>
      <c r="J750" s="29">
        <f>VLOOKUP(F750,'[1]SUSMB vs SHAM all proteins sum'!$B$2:$E$3214,3,FALSE)</f>
        <v>1.2475161221976401</v>
      </c>
      <c r="K750" s="25">
        <f>VLOOKUP($E750,[1]AllProteinsNorm!$A$1:$Q$3226,4,FALSE)</f>
        <v>49805.4021559885</v>
      </c>
      <c r="L750" s="1">
        <f>VLOOKUP($E750,[1]AllProteinsNorm!$A$1:$Q$3226,5,FALSE)</f>
        <v>113056.45705024101</v>
      </c>
      <c r="M750" s="1">
        <f>VLOOKUP($E750,[1]AllProteinsNorm!$A$1:$Q$3226,10,FALSE)</f>
        <v>107059.116468868</v>
      </c>
      <c r="N750" s="1">
        <f>VLOOKUP($E750,[1]AllProteinsNorm!$A$1:$Q$3226,11,FALSE)</f>
        <v>68707.039281446006</v>
      </c>
      <c r="O750" s="1">
        <f>VLOOKUP($E750,[1]AllProteinsNorm!$A$1:$Q$3226,15,FALSE)</f>
        <v>95162.134021383798</v>
      </c>
      <c r="P750" s="1">
        <f>VLOOKUP($E750,[1]AllProteinsNorm!$A$1:$Q$3226,6,FALSE)</f>
        <v>108888.642778906</v>
      </c>
      <c r="Q750" s="1">
        <f>VLOOKUP($E750,[1]AllProteinsNorm!$A$1:$Q$3226,8,FALSE)</f>
        <v>82625.813241459706</v>
      </c>
      <c r="R750" s="1">
        <f>VLOOKUP($E750,[1]AllProteinsNorm!$A$1:$Q$3226,13,FALSE)</f>
        <v>122581.326978333</v>
      </c>
      <c r="S750" s="1">
        <f>VLOOKUP($E750,[1]AllProteinsNorm!$A$1:$Q$3226,16,FALSE)</f>
        <v>122828.19096350099</v>
      </c>
      <c r="T750" s="1">
        <f>VLOOKUP($E750,[1]AllProteinsNorm!$A$1:$Q$3226,17,FALSE)</f>
        <v>111211.864426774</v>
      </c>
      <c r="U750" s="1">
        <f>VLOOKUP($E750,[1]AllProteinsNorm!$A$1:$Q$3226,3,FALSE)</f>
        <v>140834.74676384599</v>
      </c>
      <c r="V750" s="1">
        <f>VLOOKUP($E750,[1]AllProteinsNorm!$A$1:$Q$3226,7,FALSE)</f>
        <v>65698.327783322093</v>
      </c>
      <c r="W750" s="1">
        <f>VLOOKUP($E750,[1]AllProteinsNorm!$A$1:$Q$3226,9,FALSE)</f>
        <v>102965.954559099</v>
      </c>
      <c r="X750" s="1">
        <f>VLOOKUP($E750,[1]AllProteinsNorm!$A$1:$Q$3226,12,FALSE)</f>
        <v>103932.063417408</v>
      </c>
      <c r="Y750" s="29">
        <f>VLOOKUP($E750,[1]AllProteinsNorm!$A$1:$Q$3226,14,FALSE)</f>
        <v>120277.498330064</v>
      </c>
      <c r="Z750" s="25">
        <f t="shared" si="109"/>
        <v>0.57407253568732797</v>
      </c>
      <c r="AA750" s="1">
        <f t="shared" si="109"/>
        <v>1.3031238412930592</v>
      </c>
      <c r="AB750" s="1">
        <f t="shared" si="109"/>
        <v>1.2339966308722645</v>
      </c>
      <c r="AC750" s="1">
        <f t="shared" si="109"/>
        <v>0.79193867637761928</v>
      </c>
      <c r="AD750" s="1">
        <f t="shared" si="109"/>
        <v>1.096868315769729</v>
      </c>
      <c r="AE750" s="1">
        <f t="shared" si="109"/>
        <v>1.2550843194049413</v>
      </c>
      <c r="AF750" s="1">
        <f t="shared" si="109"/>
        <v>0.95237078845771561</v>
      </c>
      <c r="AG750" s="1">
        <f t="shared" si="109"/>
        <v>1.4129104506770434</v>
      </c>
      <c r="AH750" s="1">
        <f t="shared" si="109"/>
        <v>1.4157558816504026</v>
      </c>
      <c r="AI750" s="1">
        <f t="shared" si="109"/>
        <v>1.2818624937519367</v>
      </c>
      <c r="AJ750" s="1">
        <f t="shared" si="109"/>
        <v>1.6233050369593816</v>
      </c>
      <c r="AK750" s="1">
        <f t="shared" si="109"/>
        <v>0.75725933309132198</v>
      </c>
      <c r="AL750" s="1">
        <f t="shared" si="109"/>
        <v>1.1868175752918984</v>
      </c>
      <c r="AM750" s="1">
        <f t="shared" si="109"/>
        <v>1.1979532460832394</v>
      </c>
      <c r="AN750" s="29">
        <f t="shared" si="109"/>
        <v>1.3863558060672341</v>
      </c>
      <c r="AO750" s="1">
        <f t="shared" si="105"/>
        <v>23940.36470914711</v>
      </c>
      <c r="AP750" s="1">
        <f t="shared" si="106"/>
        <v>14657.469653269494</v>
      </c>
      <c r="AQ750" s="29">
        <f t="shared" si="107"/>
        <v>24707.33651509124</v>
      </c>
    </row>
    <row r="751" spans="1:43" x14ac:dyDescent="0.2">
      <c r="A751" s="26"/>
      <c r="E751" s="25" t="s">
        <v>1478</v>
      </c>
      <c r="F751" s="26" t="s">
        <v>1479</v>
      </c>
      <c r="G751" s="1">
        <v>0.94867624206548595</v>
      </c>
      <c r="H751" s="1">
        <v>0.99580160723667399</v>
      </c>
      <c r="I751" s="1">
        <f>VLOOKUP(F751,'[1]SUSMB vs SHAM all proteins sum'!$B$2:$E$3214,2,FALSE)</f>
        <v>0.32378943568723301</v>
      </c>
      <c r="J751" s="29">
        <f>VLOOKUP(F751,'[1]SUSMB vs SHAM all proteins sum'!$B$2:$E$3214,3,FALSE)</f>
        <v>1.07195842635494</v>
      </c>
      <c r="K751" s="25">
        <f>VLOOKUP($E751,[1]AllProteinsNorm!$A$1:$Q$3226,4,FALSE)</f>
        <v>1927210.78867426</v>
      </c>
      <c r="L751" s="1">
        <f>VLOOKUP($E751,[1]AllProteinsNorm!$A$1:$Q$3226,5,FALSE)</f>
        <v>1989308.35427989</v>
      </c>
      <c r="M751" s="1">
        <f>VLOOKUP($E751,[1]AllProteinsNorm!$A$1:$Q$3226,10,FALSE)</f>
        <v>2140682.0838540802</v>
      </c>
      <c r="N751" s="1">
        <f>VLOOKUP($E751,[1]AllProteinsNorm!$A$1:$Q$3226,11,FALSE)</f>
        <v>2257499.9973521698</v>
      </c>
      <c r="O751" s="1">
        <f>VLOOKUP($E751,[1]AllProteinsNorm!$A$1:$Q$3226,15,FALSE)</f>
        <v>2529162.1126585798</v>
      </c>
      <c r="P751" s="1">
        <f>VLOOKUP($E751,[1]AllProteinsNorm!$A$1:$Q$3226,6,FALSE)</f>
        <v>2197596.3509963602</v>
      </c>
      <c r="Q751" s="1">
        <f>VLOOKUP($E751,[1]AllProteinsNorm!$A$1:$Q$3226,8,FALSE)</f>
        <v>2306703.9986602701</v>
      </c>
      <c r="R751" s="1">
        <f>VLOOKUP($E751,[1]AllProteinsNorm!$A$1:$Q$3226,13,FALSE)</f>
        <v>1942743.6379224099</v>
      </c>
      <c r="S751" s="1">
        <f>VLOOKUP($E751,[1]AllProteinsNorm!$A$1:$Q$3226,16,FALSE)</f>
        <v>2372139.58213579</v>
      </c>
      <c r="T751" s="1">
        <f>VLOOKUP($E751,[1]AllProteinsNorm!$A$1:$Q$3226,17,FALSE)</f>
        <v>1964067.9547222101</v>
      </c>
      <c r="U751" s="1">
        <f>VLOOKUP($E751,[1]AllProteinsNorm!$A$1:$Q$3226,3,FALSE)</f>
        <v>2753705.2874563802</v>
      </c>
      <c r="V751" s="1">
        <f>VLOOKUP($E751,[1]AllProteinsNorm!$A$1:$Q$3226,7,FALSE)</f>
        <v>2262780.3544983198</v>
      </c>
      <c r="W751" s="1">
        <f>VLOOKUP($E751,[1]AllProteinsNorm!$A$1:$Q$3226,9,FALSE)</f>
        <v>2117352.59182972</v>
      </c>
      <c r="X751" s="1">
        <f>VLOOKUP($E751,[1]AllProteinsNorm!$A$1:$Q$3226,12,FALSE)</f>
        <v>2237272.2336396798</v>
      </c>
      <c r="Y751" s="29">
        <f>VLOOKUP($E751,[1]AllProteinsNorm!$A$1:$Q$3226,14,FALSE)</f>
        <v>2247013.9141928302</v>
      </c>
      <c r="Z751" s="25">
        <f t="shared" si="109"/>
        <v>0.88861816532243509</v>
      </c>
      <c r="AA751" s="1">
        <f t="shared" si="109"/>
        <v>0.91725074933646689</v>
      </c>
      <c r="AB751" s="1">
        <f t="shared" si="109"/>
        <v>0.98704770493817562</v>
      </c>
      <c r="AC751" s="1">
        <f t="shared" si="109"/>
        <v>1.040911309573181</v>
      </c>
      <c r="AD751" s="1">
        <f t="shared" si="109"/>
        <v>1.1661720708297414</v>
      </c>
      <c r="AE751" s="1">
        <f t="shared" si="109"/>
        <v>1.0132903204039363</v>
      </c>
      <c r="AF751" s="1">
        <f t="shared" si="109"/>
        <v>1.0635987963939686</v>
      </c>
      <c r="AG751" s="1">
        <f t="shared" si="109"/>
        <v>0.89578021115687956</v>
      </c>
      <c r="AH751" s="1">
        <f t="shared" si="109"/>
        <v>1.0937705080077351</v>
      </c>
      <c r="AI751" s="1">
        <f t="shared" si="109"/>
        <v>0.90561264639580219</v>
      </c>
      <c r="AJ751" s="1">
        <f t="shared" si="109"/>
        <v>1.2697067465367804</v>
      </c>
      <c r="AK751" s="1">
        <f t="shared" si="109"/>
        <v>1.0433460309368399</v>
      </c>
      <c r="AL751" s="1">
        <f t="shared" si="109"/>
        <v>0.97629070289023034</v>
      </c>
      <c r="AM751" s="1">
        <f t="shared" si="109"/>
        <v>1.0315844843061155</v>
      </c>
      <c r="AN751" s="29">
        <f t="shared" si="109"/>
        <v>1.0360762785359789</v>
      </c>
      <c r="AO751" s="1">
        <f t="shared" si="105"/>
        <v>214056.88643692847</v>
      </c>
      <c r="AP751" s="1">
        <f t="shared" si="106"/>
        <v>175198.36876129406</v>
      </c>
      <c r="AQ751" s="29">
        <f t="shared" si="107"/>
        <v>221154.01404618975</v>
      </c>
    </row>
    <row r="752" spans="1:43" x14ac:dyDescent="0.2">
      <c r="A752" s="26"/>
      <c r="E752" s="25" t="s">
        <v>1480</v>
      </c>
      <c r="F752" s="26" t="s">
        <v>1481</v>
      </c>
      <c r="G752" s="43">
        <v>3.1284771840729399E-2</v>
      </c>
      <c r="H752" s="1">
        <v>1.19309164904759</v>
      </c>
      <c r="I752" s="1">
        <f>VLOOKUP(F752,'[1]SUSMB vs SHAM all proteins sum'!$B$2:$E$3214,2,FALSE)</f>
        <v>0.30468444157556601</v>
      </c>
      <c r="J752" s="29">
        <f>VLOOKUP(F752,'[1]SUSMB vs SHAM all proteins sum'!$B$2:$E$3214,3,FALSE)</f>
        <v>1.0830615937377801</v>
      </c>
      <c r="K752" s="25">
        <f>VLOOKUP($E752,[1]AllProteinsNorm!$A$1:$Q$3226,4,FALSE)</f>
        <v>2057643.00555569</v>
      </c>
      <c r="L752" s="1">
        <f>VLOOKUP($E752,[1]AllProteinsNorm!$A$1:$Q$3226,5,FALSE)</f>
        <v>2848975.2716021701</v>
      </c>
      <c r="M752" s="1">
        <f>VLOOKUP($E752,[1]AllProteinsNorm!$A$1:$Q$3226,10,FALSE)</f>
        <v>2376861.2401438099</v>
      </c>
      <c r="N752" s="1">
        <f>VLOOKUP($E752,[1]AllProteinsNorm!$A$1:$Q$3226,11,FALSE)</f>
        <v>2396015.5597872599</v>
      </c>
      <c r="O752" s="1">
        <f>VLOOKUP($E752,[1]AllProteinsNorm!$A$1:$Q$3226,15,FALSE)</f>
        <v>2156591.1165757901</v>
      </c>
      <c r="P752" s="1">
        <f>VLOOKUP($E752,[1]AllProteinsNorm!$A$1:$Q$3226,6,FALSE)</f>
        <v>2997772.4893236002</v>
      </c>
      <c r="Q752" s="1">
        <f>VLOOKUP($E752,[1]AllProteinsNorm!$A$1:$Q$3226,8,FALSE)</f>
        <v>2877161.4927722202</v>
      </c>
      <c r="R752" s="1">
        <f>VLOOKUP($E752,[1]AllProteinsNorm!$A$1:$Q$3226,13,FALSE)</f>
        <v>2659357.8411673498</v>
      </c>
      <c r="S752" s="1">
        <f>VLOOKUP($E752,[1]AllProteinsNorm!$A$1:$Q$3226,16,FALSE)</f>
        <v>3048761.7232210701</v>
      </c>
      <c r="T752" s="1">
        <f>VLOOKUP($E752,[1]AllProteinsNorm!$A$1:$Q$3226,17,FALSE)</f>
        <v>2489005.4081006902</v>
      </c>
      <c r="U752" s="1">
        <f>VLOOKUP($E752,[1]AllProteinsNorm!$A$1:$Q$3226,3,FALSE)</f>
        <v>2287423.1789655802</v>
      </c>
      <c r="V752" s="1">
        <f>VLOOKUP($E752,[1]AllProteinsNorm!$A$1:$Q$3226,7,FALSE)</f>
        <v>2590386.1797520202</v>
      </c>
      <c r="W752" s="1">
        <f>VLOOKUP($E752,[1]AllProteinsNorm!$A$1:$Q$3226,9,FALSE)</f>
        <v>2699396.0618603299</v>
      </c>
      <c r="X752" s="1">
        <f>VLOOKUP($E752,[1]AllProteinsNorm!$A$1:$Q$3226,12,FALSE)</f>
        <v>2303491.69850781</v>
      </c>
      <c r="Y752" s="29">
        <f>VLOOKUP($E752,[1]AllProteinsNorm!$A$1:$Q$3226,14,FALSE)</f>
        <v>2912201.81015515</v>
      </c>
      <c r="Z752" s="25">
        <f t="shared" si="109"/>
        <v>0.86922440910283583</v>
      </c>
      <c r="AA752" s="1">
        <f t="shared" si="109"/>
        <v>1.2035123878732343</v>
      </c>
      <c r="AB752" s="1">
        <f t="shared" si="109"/>
        <v>1.0040739824182878</v>
      </c>
      <c r="AC752" s="1">
        <f t="shared" si="109"/>
        <v>1.012165474542476</v>
      </c>
      <c r="AD752" s="1">
        <f t="shared" si="109"/>
        <v>0.91102374606316572</v>
      </c>
      <c r="AE752" s="1">
        <f t="shared" si="109"/>
        <v>1.2663698287902641</v>
      </c>
      <c r="AF752" s="1">
        <f t="shared" si="109"/>
        <v>1.2154192888153452</v>
      </c>
      <c r="AG752" s="1">
        <f t="shared" si="109"/>
        <v>1.1234109813220075</v>
      </c>
      <c r="AH752" s="1">
        <f t="shared" si="109"/>
        <v>1.2879095645877112</v>
      </c>
      <c r="AI752" s="1">
        <f t="shared" si="109"/>
        <v>1.051447821254011</v>
      </c>
      <c r="AJ752" s="1">
        <f t="shared" si="109"/>
        <v>0.96629204178570705</v>
      </c>
      <c r="AK752" s="1">
        <f t="shared" si="109"/>
        <v>1.0942748039206267</v>
      </c>
      <c r="AL752" s="1">
        <f t="shared" si="109"/>
        <v>1.1403246046421935</v>
      </c>
      <c r="AM752" s="1">
        <f t="shared" si="109"/>
        <v>0.97307997796634693</v>
      </c>
      <c r="AN752" s="29">
        <f t="shared" si="109"/>
        <v>1.2302216131688486</v>
      </c>
      <c r="AO752" s="1">
        <f t="shared" si="105"/>
        <v>273207.87743951607</v>
      </c>
      <c r="AP752" s="1">
        <f t="shared" si="106"/>
        <v>210907.37440144632</v>
      </c>
      <c r="AQ752" s="29">
        <f t="shared" si="107"/>
        <v>238531.02276941191</v>
      </c>
    </row>
    <row r="753" spans="1:43" x14ac:dyDescent="0.2">
      <c r="A753" s="26"/>
      <c r="E753" s="25" t="s">
        <v>1482</v>
      </c>
      <c r="F753" s="26" t="s">
        <v>1483</v>
      </c>
      <c r="G753" s="1">
        <v>0.83205239015895704</v>
      </c>
      <c r="H753" s="1">
        <v>0.992501626105462</v>
      </c>
      <c r="I753" s="1">
        <f>VLOOKUP(F753,'[1]SUSMB vs SHAM all proteins sum'!$B$2:$E$3214,2,FALSE)</f>
        <v>8.2650092701917297E-2</v>
      </c>
      <c r="J753" s="29">
        <f>VLOOKUP(F753,'[1]SUSMB vs SHAM all proteins sum'!$B$2:$E$3214,3,FALSE)</f>
        <v>0.92290292996919998</v>
      </c>
      <c r="K753" s="25">
        <f>VLOOKUP($E753,[1]AllProteinsNorm!$A$1:$Q$3226,4,FALSE)</f>
        <v>463271.03601877298</v>
      </c>
      <c r="L753" s="1">
        <f>VLOOKUP($E753,[1]AllProteinsNorm!$A$1:$Q$3226,5,FALSE)</f>
        <v>501147.859190505</v>
      </c>
      <c r="M753" s="1">
        <f>VLOOKUP($E753,[1]AllProteinsNorm!$A$1:$Q$3226,10,FALSE)</f>
        <v>513889.89037347399</v>
      </c>
      <c r="N753" s="1">
        <f>VLOOKUP($E753,[1]AllProteinsNorm!$A$1:$Q$3226,11,FALSE)</f>
        <v>487068.05201143102</v>
      </c>
      <c r="O753" s="1">
        <f>VLOOKUP($E753,[1]AllProteinsNorm!$A$1:$Q$3226,15,FALSE)</f>
        <v>474852.99561191502</v>
      </c>
      <c r="P753" s="1">
        <f>VLOOKUP($E753,[1]AllProteinsNorm!$A$1:$Q$3226,6,FALSE)</f>
        <v>474324.32964977698</v>
      </c>
      <c r="Q753" s="1">
        <f>VLOOKUP($E753,[1]AllProteinsNorm!$A$1:$Q$3226,8,FALSE)</f>
        <v>463337.003423021</v>
      </c>
      <c r="R753" s="1">
        <f>VLOOKUP($E753,[1]AllProteinsNorm!$A$1:$Q$3226,13,FALSE)</f>
        <v>490704.66739897197</v>
      </c>
      <c r="S753" s="1">
        <f>VLOOKUP($E753,[1]AllProteinsNorm!$A$1:$Q$3226,16,FALSE)</f>
        <v>457979.99088970199</v>
      </c>
      <c r="T753" s="1">
        <f>VLOOKUP($E753,[1]AllProteinsNorm!$A$1:$Q$3226,17,FALSE)</f>
        <v>538067.77528810105</v>
      </c>
      <c r="U753" s="1">
        <f>VLOOKUP($E753,[1]AllProteinsNorm!$A$1:$Q$3226,3,FALSE)</f>
        <v>435000.14366956701</v>
      </c>
      <c r="V753" s="1">
        <f>VLOOKUP($E753,[1]AllProteinsNorm!$A$1:$Q$3226,7,FALSE)</f>
        <v>423576.94614427403</v>
      </c>
      <c r="W753" s="1">
        <f>VLOOKUP($E753,[1]AllProteinsNorm!$A$1:$Q$3226,9,FALSE)</f>
        <v>438895.53824491799</v>
      </c>
      <c r="X753" s="1">
        <f>VLOOKUP($E753,[1]AllProteinsNorm!$A$1:$Q$3226,12,FALSE)</f>
        <v>518419.689923028</v>
      </c>
      <c r="Y753" s="29">
        <f>VLOOKUP($E753,[1]AllProteinsNorm!$A$1:$Q$3226,14,FALSE)</f>
        <v>440692.52386787202</v>
      </c>
      <c r="Z753" s="25">
        <f t="shared" si="109"/>
        <v>0.94923648115985848</v>
      </c>
      <c r="AA753" s="1">
        <f t="shared" si="109"/>
        <v>1.0268456117759848</v>
      </c>
      <c r="AB753" s="1">
        <f t="shared" si="109"/>
        <v>1.0529538721733831</v>
      </c>
      <c r="AC753" s="1">
        <f t="shared" si="109"/>
        <v>0.99799626531796026</v>
      </c>
      <c r="AD753" s="1">
        <f t="shared" si="109"/>
        <v>0.97296776957281317</v>
      </c>
      <c r="AE753" s="1">
        <f t="shared" si="109"/>
        <v>0.97188453971687072</v>
      </c>
      <c r="AF753" s="1">
        <f t="shared" si="109"/>
        <v>0.94937164753507108</v>
      </c>
      <c r="AG753" s="1">
        <f t="shared" si="109"/>
        <v>1.0054476441554261</v>
      </c>
      <c r="AH753" s="1">
        <f t="shared" si="109"/>
        <v>0.93839519675075966</v>
      </c>
      <c r="AI753" s="1">
        <f t="shared" si="109"/>
        <v>1.1024940519253472</v>
      </c>
      <c r="AJ753" s="1">
        <f t="shared" si="109"/>
        <v>0.89130978105050396</v>
      </c>
      <c r="AK753" s="1">
        <f t="shared" si="109"/>
        <v>0.86790379410237162</v>
      </c>
      <c r="AL753" s="1">
        <f t="shared" si="109"/>
        <v>0.89929139516394385</v>
      </c>
      <c r="AM753" s="1">
        <f t="shared" si="109"/>
        <v>1.0622353740383172</v>
      </c>
      <c r="AN753" s="29">
        <f t="shared" si="109"/>
        <v>0.90297339592981651</v>
      </c>
      <c r="AO753" s="1">
        <f t="shared" si="105"/>
        <v>18046.47318010846</v>
      </c>
      <c r="AP753" s="1">
        <f t="shared" si="106"/>
        <v>28851.341461687614</v>
      </c>
      <c r="AQ753" s="29">
        <f t="shared" si="107"/>
        <v>34075.485582872418</v>
      </c>
    </row>
    <row r="754" spans="1:43" x14ac:dyDescent="0.2">
      <c r="A754" s="26"/>
      <c r="E754" s="25" t="s">
        <v>1484</v>
      </c>
      <c r="F754" s="26" t="s">
        <v>1485</v>
      </c>
      <c r="G754" s="1">
        <v>0.21789009705148499</v>
      </c>
      <c r="H754" s="1">
        <v>0.91248194010421901</v>
      </c>
      <c r="I754" s="1">
        <f>VLOOKUP(F754,'[1]SUSMB vs SHAM all proteins sum'!$B$2:$E$3214,2,FALSE)</f>
        <v>4.6571300528741803E-2</v>
      </c>
      <c r="J754" s="29">
        <f>VLOOKUP(F754,'[1]SUSMB vs SHAM all proteins sum'!$B$2:$E$3214,3,FALSE)</f>
        <v>0.72929137746328598</v>
      </c>
      <c r="K754" s="25">
        <f>VLOOKUP($E754,[1]AllProteinsNorm!$A$1:$Q$3226,4,FALSE)</f>
        <v>279213.87859397999</v>
      </c>
      <c r="L754" s="1">
        <f>VLOOKUP($E754,[1]AllProteinsNorm!$A$1:$Q$3226,5,FALSE)</f>
        <v>316502.06670360098</v>
      </c>
      <c r="M754" s="1">
        <f>VLOOKUP($E754,[1]AllProteinsNorm!$A$1:$Q$3226,10,FALSE)</f>
        <v>247494.155512075</v>
      </c>
      <c r="N754" s="1">
        <f>VLOOKUP($E754,[1]AllProteinsNorm!$A$1:$Q$3226,11,FALSE)</f>
        <v>265754.18815729098</v>
      </c>
      <c r="O754" s="1">
        <f>VLOOKUP($E754,[1]AllProteinsNorm!$A$1:$Q$3226,15,FALSE)</f>
        <v>345539.46960853698</v>
      </c>
      <c r="P754" s="1">
        <f>VLOOKUP($E754,[1]AllProteinsNorm!$A$1:$Q$3226,6,FALSE)</f>
        <v>257742.53358250801</v>
      </c>
      <c r="Q754" s="1">
        <f>VLOOKUP($E754,[1]AllProteinsNorm!$A$1:$Q$3226,8,FALSE)</f>
        <v>246022.88617121801</v>
      </c>
      <c r="R754" s="1">
        <f>VLOOKUP($E754,[1]AllProteinsNorm!$A$1:$Q$3226,13,FALSE)</f>
        <v>292427.80346266698</v>
      </c>
      <c r="S754" s="1">
        <f>VLOOKUP($E754,[1]AllProteinsNorm!$A$1:$Q$3226,16,FALSE)</f>
        <v>248713.81672816299</v>
      </c>
      <c r="T754" s="1">
        <f>VLOOKUP($E754,[1]AllProteinsNorm!$A$1:$Q$3226,17,FALSE)</f>
        <v>275484.704425328</v>
      </c>
      <c r="U754" s="1">
        <f>VLOOKUP($E754,[1]AllProteinsNorm!$A$1:$Q$3226,3,FALSE)</f>
        <v>212011.11143751201</v>
      </c>
      <c r="V754" s="1">
        <f>VLOOKUP($E754,[1]AllProteinsNorm!$A$1:$Q$3226,7,FALSE)</f>
        <v>184500.814286951</v>
      </c>
      <c r="W754" s="1">
        <f>VLOOKUP($E754,[1]AllProteinsNorm!$A$1:$Q$3226,9,FALSE)</f>
        <v>260121.16717607001</v>
      </c>
      <c r="X754" s="1">
        <f>VLOOKUP($E754,[1]AllProteinsNorm!$A$1:$Q$3226,12,FALSE)</f>
        <v>144595.860437897</v>
      </c>
      <c r="Y754" s="29">
        <f>VLOOKUP($E754,[1]AllProteinsNorm!$A$1:$Q$3226,14,FALSE)</f>
        <v>281626.30003816501</v>
      </c>
      <c r="Z754" s="25">
        <f t="shared" ref="Z754:AN770" si="110">K754/AVERAGE($K754:$O754)</f>
        <v>0.9598252219968042</v>
      </c>
      <c r="AA754" s="1">
        <f t="shared" si="110"/>
        <v>1.0880070430810633</v>
      </c>
      <c r="AB754" s="1">
        <f t="shared" si="110"/>
        <v>0.85078554817371721</v>
      </c>
      <c r="AC754" s="1">
        <f t="shared" si="110"/>
        <v>0.91355620977413665</v>
      </c>
      <c r="AD754" s="1">
        <f t="shared" si="110"/>
        <v>1.1878259769742789</v>
      </c>
      <c r="AE754" s="1">
        <f t="shared" si="110"/>
        <v>0.88601535768782291</v>
      </c>
      <c r="AF754" s="1">
        <f t="shared" si="110"/>
        <v>0.84572791483250831</v>
      </c>
      <c r="AG754" s="1">
        <f t="shared" si="110"/>
        <v>1.0052493908612028</v>
      </c>
      <c r="AH754" s="1">
        <f t="shared" si="110"/>
        <v>0.85497825379203229</v>
      </c>
      <c r="AI754" s="1">
        <f t="shared" si="110"/>
        <v>0.94700581831130171</v>
      </c>
      <c r="AJ754" s="1">
        <f t="shared" si="110"/>
        <v>0.72880908759270613</v>
      </c>
      <c r="AK754" s="1">
        <f t="shared" si="110"/>
        <v>0.63423973021440649</v>
      </c>
      <c r="AL754" s="1">
        <f t="shared" si="110"/>
        <v>0.89419214506131028</v>
      </c>
      <c r="AM754" s="1">
        <f t="shared" si="110"/>
        <v>0.49706251903917981</v>
      </c>
      <c r="AN754" s="29">
        <f t="shared" si="110"/>
        <v>0.96811815843633497</v>
      </c>
      <c r="AO754" s="1">
        <f t="shared" si="105"/>
        <v>35479.239220219293</v>
      </c>
      <c r="AP754" s="1">
        <f t="shared" si="106"/>
        <v>17527.165539916125</v>
      </c>
      <c r="AQ754" s="29">
        <f t="shared" si="107"/>
        <v>49716.233233145191</v>
      </c>
    </row>
    <row r="755" spans="1:43" x14ac:dyDescent="0.2">
      <c r="A755" s="26"/>
      <c r="E755" s="25" t="s">
        <v>1486</v>
      </c>
      <c r="F755" s="26" t="s">
        <v>1487</v>
      </c>
      <c r="G755" s="1">
        <v>0.86903563488493896</v>
      </c>
      <c r="H755" s="1">
        <v>1.03152031872626</v>
      </c>
      <c r="I755" s="1">
        <f>VLOOKUP(F755,'[1]SUSMB vs SHAM all proteins sum'!$B$2:$E$3214,2,FALSE)</f>
        <v>0.62658158710543799</v>
      </c>
      <c r="J755" s="29">
        <f>VLOOKUP(F755,'[1]SUSMB vs SHAM all proteins sum'!$B$2:$E$3214,3,FALSE)</f>
        <v>0.86825579839667899</v>
      </c>
      <c r="K755" s="25">
        <f>VLOOKUP($E755,[1]AllProteinsNorm!$A$1:$Q$3226,4,FALSE)</f>
        <v>71281.525686134104</v>
      </c>
      <c r="L755" s="1">
        <f>VLOOKUP($E755,[1]AllProteinsNorm!$A$1:$Q$3226,5,FALSE)</f>
        <v>61741.869020259903</v>
      </c>
      <c r="M755" s="1">
        <f>VLOOKUP($E755,[1]AllProteinsNorm!$A$1:$Q$3226,10,FALSE)</f>
        <v>66965.509771835394</v>
      </c>
      <c r="N755" s="1">
        <f>VLOOKUP($E755,[1]AllProteinsNorm!$A$1:$Q$3226,11,FALSE)</f>
        <v>84501.243798177995</v>
      </c>
      <c r="O755" s="1">
        <f>VLOOKUP($E755,[1]AllProteinsNorm!$A$1:$Q$3226,15,FALSE)</f>
        <v>119006.65665270601</v>
      </c>
      <c r="P755" s="1">
        <f>VLOOKUP($E755,[1]AllProteinsNorm!$A$1:$Q$3226,6,FALSE)</f>
        <v>82273.867273259995</v>
      </c>
      <c r="Q755" s="1">
        <f>VLOOKUP($E755,[1]AllProteinsNorm!$A$1:$Q$3226,8,FALSE)</f>
        <v>75906.918318257201</v>
      </c>
      <c r="R755" s="1">
        <f>VLOOKUP($E755,[1]AllProteinsNorm!$A$1:$Q$3226,13,FALSE)</f>
        <v>107181.52969320399</v>
      </c>
      <c r="S755" s="1">
        <f>VLOOKUP($E755,[1]AllProteinsNorm!$A$1:$Q$3226,16,FALSE)</f>
        <v>49381.532563389497</v>
      </c>
      <c r="T755" s="1">
        <f>VLOOKUP($E755,[1]AllProteinsNorm!$A$1:$Q$3226,17,FALSE)</f>
        <v>104713.684702856</v>
      </c>
      <c r="U755" s="1">
        <f>VLOOKUP($E755,[1]AllProteinsNorm!$A$1:$Q$3226,3,FALSE)</f>
        <v>28629.597216584902</v>
      </c>
      <c r="V755" s="1">
        <f>VLOOKUP($E755,[1]AllProteinsNorm!$A$1:$Q$3226,7,FALSE)</f>
        <v>96231.922353998903</v>
      </c>
      <c r="W755" s="1">
        <f>VLOOKUP($E755,[1]AllProteinsNorm!$A$1:$Q$3226,9,FALSE)</f>
        <v>88008.196405418901</v>
      </c>
      <c r="X755" s="1">
        <f>VLOOKUP($E755,[1]AllProteinsNorm!$A$1:$Q$3226,12,FALSE)</f>
        <v>115722.865237133</v>
      </c>
      <c r="Y755" s="29">
        <f>VLOOKUP($E755,[1]AllProteinsNorm!$A$1:$Q$3226,14,FALSE)</f>
        <v>52119.957984360597</v>
      </c>
      <c r="Z755" s="25">
        <f t="shared" si="110"/>
        <v>0.88329727541035796</v>
      </c>
      <c r="AA755" s="1">
        <f t="shared" si="110"/>
        <v>0.76508498042638484</v>
      </c>
      <c r="AB755" s="1">
        <f t="shared" si="110"/>
        <v>0.82981462249248727</v>
      </c>
      <c r="AC755" s="1">
        <f t="shared" si="110"/>
        <v>1.0471116842303527</v>
      </c>
      <c r="AD755" s="1">
        <f t="shared" si="110"/>
        <v>1.4746914374404179</v>
      </c>
      <c r="AE755" s="1">
        <f t="shared" si="110"/>
        <v>1.0195107652427873</v>
      </c>
      <c r="AF755" s="1">
        <f t="shared" si="110"/>
        <v>0.94061362309414809</v>
      </c>
      <c r="AG755" s="1">
        <f t="shared" si="110"/>
        <v>1.3281583445503828</v>
      </c>
      <c r="AH755" s="1">
        <f t="shared" si="110"/>
        <v>0.61191974707290286</v>
      </c>
      <c r="AI755" s="1">
        <f t="shared" si="110"/>
        <v>1.297577619248462</v>
      </c>
      <c r="AJ755" s="1">
        <f t="shared" si="110"/>
        <v>0.35476857396199918</v>
      </c>
      <c r="AK755" s="1">
        <f t="shared" si="110"/>
        <v>1.192474403495029</v>
      </c>
      <c r="AL755" s="1">
        <f t="shared" si="110"/>
        <v>1.0905686901396934</v>
      </c>
      <c r="AM755" s="1">
        <f t="shared" si="110"/>
        <v>1.4339997717883204</v>
      </c>
      <c r="AN755" s="29">
        <f t="shared" si="110"/>
        <v>0.64585341628067006</v>
      </c>
      <c r="AO755" s="1">
        <f t="shared" si="105"/>
        <v>20584.479623023184</v>
      </c>
      <c r="AP755" s="1">
        <f t="shared" si="106"/>
        <v>21134.318023806311</v>
      </c>
      <c r="AQ755" s="29">
        <f t="shared" si="107"/>
        <v>31450.098282221265</v>
      </c>
    </row>
    <row r="756" spans="1:43" x14ac:dyDescent="0.2">
      <c r="A756" s="26"/>
      <c r="E756" s="25" t="s">
        <v>1488</v>
      </c>
      <c r="F756" s="26" t="s">
        <v>1489</v>
      </c>
      <c r="G756" s="1">
        <v>0.93741589204341202</v>
      </c>
      <c r="H756" s="1">
        <v>1.00540833282822</v>
      </c>
      <c r="I756" s="1">
        <f>VLOOKUP(F756,'[1]SUSMB vs SHAM all proteins sum'!$B$2:$E$3214,2,FALSE)</f>
        <v>0.997821709260441</v>
      </c>
      <c r="J756" s="29">
        <f>VLOOKUP(F756,'[1]SUSMB vs SHAM all proteins sum'!$B$2:$E$3214,3,FALSE)</f>
        <v>1.00020151929163</v>
      </c>
      <c r="K756" s="25">
        <f>VLOOKUP($E756,[1]AllProteinsNorm!$A$1:$Q$3226,4,FALSE)</f>
        <v>15198251.0335424</v>
      </c>
      <c r="L756" s="1">
        <f>VLOOKUP($E756,[1]AllProteinsNorm!$A$1:$Q$3226,5,FALSE)</f>
        <v>20010147.232229002</v>
      </c>
      <c r="M756" s="1">
        <f>VLOOKUP($E756,[1]AllProteinsNorm!$A$1:$Q$3226,10,FALSE)</f>
        <v>16114511.2639312</v>
      </c>
      <c r="N756" s="1">
        <f>VLOOKUP($E756,[1]AllProteinsNorm!$A$1:$Q$3226,11,FALSE)</f>
        <v>18742605.324520499</v>
      </c>
      <c r="O756" s="1">
        <f>VLOOKUP($E756,[1]AllProteinsNorm!$A$1:$Q$3226,15,FALSE)</f>
        <v>15385443.5939532</v>
      </c>
      <c r="P756" s="1">
        <f>VLOOKUP($E756,[1]AllProteinsNorm!$A$1:$Q$3226,6,FALSE)</f>
        <v>18578398.2637886</v>
      </c>
      <c r="Q756" s="1">
        <f>VLOOKUP($E756,[1]AllProteinsNorm!$A$1:$Q$3226,8,FALSE)</f>
        <v>16868221.189007401</v>
      </c>
      <c r="R756" s="1">
        <f>VLOOKUP($E756,[1]AllProteinsNorm!$A$1:$Q$3226,13,FALSE)</f>
        <v>15553505.8749466</v>
      </c>
      <c r="S756" s="1">
        <f>VLOOKUP($E756,[1]AllProteinsNorm!$A$1:$Q$3226,16,FALSE)</f>
        <v>18584803.290034</v>
      </c>
      <c r="T756" s="1">
        <f>VLOOKUP($E756,[1]AllProteinsNorm!$A$1:$Q$3226,17,FALSE)</f>
        <v>16026902.6211612</v>
      </c>
      <c r="U756" s="1">
        <f>VLOOKUP($E756,[1]AllProteinsNorm!$A$1:$Q$3226,3,FALSE)</f>
        <v>16127880.737380199</v>
      </c>
      <c r="V756" s="1">
        <f>VLOOKUP($E756,[1]AllProteinsNorm!$A$1:$Q$3226,7,FALSE)</f>
        <v>18049640.669807799</v>
      </c>
      <c r="W756" s="1">
        <f>VLOOKUP($E756,[1]AllProteinsNorm!$A$1:$Q$3226,9,FALSE)</f>
        <v>19097550.045185499</v>
      </c>
      <c r="X756" s="1">
        <f>VLOOKUP($E756,[1]AllProteinsNorm!$A$1:$Q$3226,12,FALSE)</f>
        <v>14720774.220466699</v>
      </c>
      <c r="Y756" s="29">
        <f>VLOOKUP($E756,[1]AllProteinsNorm!$A$1:$Q$3226,14,FALSE)</f>
        <v>17285597.485976599</v>
      </c>
      <c r="Z756" s="25">
        <f t="shared" si="110"/>
        <v>0.88929669775206388</v>
      </c>
      <c r="AA756" s="1">
        <f t="shared" si="110"/>
        <v>1.1708556343674377</v>
      </c>
      <c r="AB756" s="1">
        <f t="shared" si="110"/>
        <v>0.94290991912654898</v>
      </c>
      <c r="AC756" s="1">
        <f t="shared" si="110"/>
        <v>1.0966878350397546</v>
      </c>
      <c r="AD756" s="1">
        <f t="shared" si="110"/>
        <v>0.90024991371419538</v>
      </c>
      <c r="AE756" s="1">
        <f t="shared" si="110"/>
        <v>1.087079571790637</v>
      </c>
      <c r="AF756" s="1">
        <f t="shared" si="110"/>
        <v>0.98701181913819747</v>
      </c>
      <c r="AG756" s="1">
        <f t="shared" si="110"/>
        <v>0.91008375783048612</v>
      </c>
      <c r="AH756" s="1">
        <f t="shared" si="110"/>
        <v>1.0874543496960998</v>
      </c>
      <c r="AI756" s="1">
        <f t="shared" si="110"/>
        <v>0.93778366634009647</v>
      </c>
      <c r="AJ756" s="1">
        <f t="shared" si="110"/>
        <v>0.94369220838882251</v>
      </c>
      <c r="AK756" s="1">
        <f t="shared" si="110"/>
        <v>1.0561403287684843</v>
      </c>
      <c r="AL756" s="1">
        <f t="shared" si="110"/>
        <v>1.1174567489940823</v>
      </c>
      <c r="AM756" s="1">
        <f t="shared" si="110"/>
        <v>0.86135805190496795</v>
      </c>
      <c r="AN756" s="29">
        <f t="shared" si="110"/>
        <v>1.011433797811633</v>
      </c>
      <c r="AO756" s="1">
        <f t="shared" si="105"/>
        <v>1933606.4232666066</v>
      </c>
      <c r="AP756" s="1">
        <f t="shared" si="106"/>
        <v>1263701.2678468744</v>
      </c>
      <c r="AQ756" s="29">
        <f t="shared" si="107"/>
        <v>1518067.703612796</v>
      </c>
    </row>
    <row r="757" spans="1:43" x14ac:dyDescent="0.2">
      <c r="A757" s="26"/>
      <c r="E757" s="25" t="s">
        <v>1490</v>
      </c>
      <c r="F757" s="26" t="s">
        <v>1491</v>
      </c>
      <c r="G757" s="1">
        <v>0.44849972770793201</v>
      </c>
      <c r="H757" s="1">
        <v>1.09861173455382</v>
      </c>
      <c r="I757" s="1">
        <f>VLOOKUP(F757,'[1]SUSMB vs SHAM all proteins sum'!$B$2:$E$3214,2,FALSE)</f>
        <v>0.58244973365656805</v>
      </c>
      <c r="J757" s="29">
        <f>VLOOKUP(F757,'[1]SUSMB vs SHAM all proteins sum'!$B$2:$E$3214,3,FALSE)</f>
        <v>1.0720601332298301</v>
      </c>
      <c r="K757" s="25">
        <f>VLOOKUP($E757,[1]AllProteinsNorm!$A$1:$Q$3226,4,FALSE)</f>
        <v>468486.63729085203</v>
      </c>
      <c r="L757" s="1">
        <f>VLOOKUP($E757,[1]AllProteinsNorm!$A$1:$Q$3226,5,FALSE)</f>
        <v>299782.74185172102</v>
      </c>
      <c r="M757" s="1">
        <f>VLOOKUP($E757,[1]AllProteinsNorm!$A$1:$Q$3226,10,FALSE)</f>
        <v>296682.044969743</v>
      </c>
      <c r="N757" s="1">
        <f>VLOOKUP($E757,[1]AllProteinsNorm!$A$1:$Q$3226,11,FALSE)</f>
        <v>272867.40545672498</v>
      </c>
      <c r="O757" s="1">
        <f>VLOOKUP($E757,[1]AllProteinsNorm!$A$1:$Q$3226,15,FALSE)</f>
        <v>303691.51597168902</v>
      </c>
      <c r="P757" s="1">
        <f>VLOOKUP($E757,[1]AllProteinsNorm!$A$1:$Q$3226,6,FALSE)</f>
        <v>304268.93242097099</v>
      </c>
      <c r="Q757" s="1">
        <f>VLOOKUP($E757,[1]AllProteinsNorm!$A$1:$Q$3226,8,FALSE)</f>
        <v>295379.00623186602</v>
      </c>
      <c r="R757" s="1">
        <f>VLOOKUP($E757,[1]AllProteinsNorm!$A$1:$Q$3226,13,FALSE)</f>
        <v>376140.877483783</v>
      </c>
      <c r="S757" s="1">
        <f>VLOOKUP($E757,[1]AllProteinsNorm!$A$1:$Q$3226,16,FALSE)</f>
        <v>397224.18746258703</v>
      </c>
      <c r="T757" s="1">
        <f>VLOOKUP($E757,[1]AllProteinsNorm!$A$1:$Q$3226,17,FALSE)</f>
        <v>411506.91099731298</v>
      </c>
      <c r="U757" s="1">
        <f>VLOOKUP($E757,[1]AllProteinsNorm!$A$1:$Q$3226,3,FALSE)</f>
        <v>447761.15067962097</v>
      </c>
      <c r="V757" s="1">
        <f>VLOOKUP($E757,[1]AllProteinsNorm!$A$1:$Q$3226,7,FALSE)</f>
        <v>292962.277612773</v>
      </c>
      <c r="W757" s="1">
        <f>VLOOKUP($E757,[1]AllProteinsNorm!$A$1:$Q$3226,9,FALSE)</f>
        <v>337715.29460451199</v>
      </c>
      <c r="X757" s="1">
        <f>VLOOKUP($E757,[1]AllProteinsNorm!$A$1:$Q$3226,12,FALSE)</f>
        <v>360971.51095245802</v>
      </c>
      <c r="Y757" s="29">
        <f>VLOOKUP($E757,[1]AllProteinsNorm!$A$1:$Q$3226,14,FALSE)</f>
        <v>305768.94919872598</v>
      </c>
      <c r="Z757" s="25">
        <f t="shared" si="110"/>
        <v>1.4269987349258153</v>
      </c>
      <c r="AA757" s="1">
        <f t="shared" si="110"/>
        <v>0.91313083303465115</v>
      </c>
      <c r="AB757" s="1">
        <f t="shared" si="110"/>
        <v>0.90368618685742397</v>
      </c>
      <c r="AC757" s="1">
        <f t="shared" si="110"/>
        <v>0.83114738264667976</v>
      </c>
      <c r="AD757" s="1">
        <f t="shared" si="110"/>
        <v>0.92503686253542894</v>
      </c>
      <c r="AE757" s="1">
        <f t="shared" si="110"/>
        <v>0.92679565878928916</v>
      </c>
      <c r="AF757" s="1">
        <f t="shared" si="110"/>
        <v>0.8997171630208799</v>
      </c>
      <c r="AG757" s="1">
        <f t="shared" si="110"/>
        <v>1.1457158296491829</v>
      </c>
      <c r="AH757" s="1">
        <f t="shared" si="110"/>
        <v>1.2099350715079937</v>
      </c>
      <c r="AI757" s="1">
        <f t="shared" si="110"/>
        <v>1.2534398948967891</v>
      </c>
      <c r="AJ757" s="1">
        <f t="shared" si="110"/>
        <v>1.3638694142135421</v>
      </c>
      <c r="AK757" s="1">
        <f t="shared" si="110"/>
        <v>0.8923558672920463</v>
      </c>
      <c r="AL757" s="1">
        <f t="shared" si="110"/>
        <v>1.028672452543286</v>
      </c>
      <c r="AM757" s="1">
        <f t="shared" si="110"/>
        <v>1.0995103135751187</v>
      </c>
      <c r="AN757" s="29">
        <f t="shared" si="110"/>
        <v>0.9313646728738787</v>
      </c>
      <c r="AO757" s="1">
        <f t="shared" si="105"/>
        <v>70913.429433461279</v>
      </c>
      <c r="AP757" s="1">
        <f t="shared" si="106"/>
        <v>48027.134120080933</v>
      </c>
      <c r="AQ757" s="29">
        <f t="shared" si="107"/>
        <v>54833.512009222664</v>
      </c>
    </row>
    <row r="758" spans="1:43" x14ac:dyDescent="0.2">
      <c r="A758" s="26"/>
      <c r="E758" s="25" t="s">
        <v>1492</v>
      </c>
      <c r="F758" s="26" t="s">
        <v>1493</v>
      </c>
      <c r="G758" s="1">
        <v>0.59363560712373098</v>
      </c>
      <c r="H758" s="1">
        <v>0.88682064526811299</v>
      </c>
      <c r="I758" s="1">
        <f>VLOOKUP(F758,'[1]SUSMB vs SHAM all proteins sum'!$B$2:$E$3214,2,FALSE)</f>
        <v>0.45271725869714502</v>
      </c>
      <c r="J758" s="29">
        <f>VLOOKUP(F758,'[1]SUSMB vs SHAM all proteins sum'!$B$2:$E$3214,3,FALSE)</f>
        <v>1.1260382140870999</v>
      </c>
      <c r="K758" s="25">
        <f>VLOOKUP($E758,[1]AllProteinsNorm!$A$1:$Q$3226,4,FALSE)</f>
        <v>49516.728344420902</v>
      </c>
      <c r="L758" s="1">
        <f>VLOOKUP($E758,[1]AllProteinsNorm!$A$1:$Q$3226,5,FALSE)</f>
        <v>39039.7598306004</v>
      </c>
      <c r="M758" s="1">
        <f>VLOOKUP($E758,[1]AllProteinsNorm!$A$1:$Q$3226,10,FALSE)</f>
        <v>41807.4672913666</v>
      </c>
      <c r="N758" s="1">
        <f>VLOOKUP($E758,[1]AllProteinsNorm!$A$1:$Q$3226,11,FALSE)</f>
        <v>23882.5155161232</v>
      </c>
      <c r="O758" s="1">
        <f>VLOOKUP($E758,[1]AllProteinsNorm!$A$1:$Q$3226,15,FALSE)</f>
        <v>44265.387880120303</v>
      </c>
      <c r="P758" s="1">
        <f>VLOOKUP($E758,[1]AllProteinsNorm!$A$1:$Q$3226,6,FALSE)</f>
        <v>17581.5664539916</v>
      </c>
      <c r="Q758" s="1">
        <f>VLOOKUP($E758,[1]AllProteinsNorm!$A$1:$Q$3226,8,FALSE)</f>
        <v>48472.793880076701</v>
      </c>
      <c r="R758" s="1">
        <f>VLOOKUP($E758,[1]AllProteinsNorm!$A$1:$Q$3226,13,FALSE)</f>
        <v>37751.965401628302</v>
      </c>
      <c r="S758" s="1">
        <f>VLOOKUP($E758,[1]AllProteinsNorm!$A$1:$Q$3226,16,FALSE)</f>
        <v>42020.594548468202</v>
      </c>
      <c r="T758" s="1">
        <f>VLOOKUP($E758,[1]AllProteinsNorm!$A$1:$Q$3226,17,FALSE)</f>
        <v>34664.016099507702</v>
      </c>
      <c r="U758" s="1">
        <f>VLOOKUP($E758,[1]AllProteinsNorm!$A$1:$Q$3226,3,FALSE)</f>
        <v>45224.808759717998</v>
      </c>
      <c r="V758" s="1">
        <f>VLOOKUP($E758,[1]AllProteinsNorm!$A$1:$Q$3226,7,FALSE)</f>
        <v>31851.885282806499</v>
      </c>
      <c r="W758" s="1">
        <f>VLOOKUP($E758,[1]AllProteinsNorm!$A$1:$Q$3226,9,FALSE)</f>
        <v>43656.902080846499</v>
      </c>
      <c r="X758" s="1">
        <f>VLOOKUP($E758,[1]AllProteinsNorm!$A$1:$Q$3226,12,FALSE)</f>
        <v>48210.695825820803</v>
      </c>
      <c r="Y758" s="29">
        <f>VLOOKUP($E758,[1]AllProteinsNorm!$A$1:$Q$3226,14,FALSE)</f>
        <v>51016.978197553501</v>
      </c>
      <c r="Z758" s="25">
        <f t="shared" si="110"/>
        <v>1.2471982436748545</v>
      </c>
      <c r="AA758" s="1">
        <f t="shared" si="110"/>
        <v>0.98331051994267993</v>
      </c>
      <c r="AB758" s="1">
        <f t="shared" si="110"/>
        <v>1.0530219083862649</v>
      </c>
      <c r="AC758" s="1">
        <f t="shared" si="110"/>
        <v>0.60153876078128177</v>
      </c>
      <c r="AD758" s="1">
        <f t="shared" si="110"/>
        <v>1.1149305672149186</v>
      </c>
      <c r="AE758" s="1">
        <f t="shared" si="110"/>
        <v>0.44283416000244852</v>
      </c>
      <c r="AF758" s="1">
        <f t="shared" si="110"/>
        <v>1.2209042360945166</v>
      </c>
      <c r="AG758" s="1">
        <f t="shared" si="110"/>
        <v>0.95087431093354358</v>
      </c>
      <c r="AH758" s="1">
        <f t="shared" si="110"/>
        <v>1.0583900324450166</v>
      </c>
      <c r="AI758" s="1">
        <f t="shared" si="110"/>
        <v>0.87309685925350478</v>
      </c>
      <c r="AJ758" s="1">
        <f t="shared" si="110"/>
        <v>1.1390958963064568</v>
      </c>
      <c r="AK758" s="1">
        <f t="shared" si="110"/>
        <v>0.80226656143620478</v>
      </c>
      <c r="AL758" s="1">
        <f t="shared" si="110"/>
        <v>1.0996043846190751</v>
      </c>
      <c r="AM758" s="1">
        <f t="shared" si="110"/>
        <v>1.2143026643859653</v>
      </c>
      <c r="AN758" s="29">
        <f t="shared" si="110"/>
        <v>1.2849856550095788</v>
      </c>
      <c r="AO758" s="1">
        <f t="shared" si="105"/>
        <v>8628.8011290182567</v>
      </c>
      <c r="AP758" s="1">
        <f t="shared" si="106"/>
        <v>10352.418772682706</v>
      </c>
      <c r="AQ758" s="29">
        <f t="shared" si="107"/>
        <v>6575.1381160294941</v>
      </c>
    </row>
    <row r="759" spans="1:43" x14ac:dyDescent="0.2">
      <c r="A759" s="26"/>
      <c r="E759" s="25" t="s">
        <v>1494</v>
      </c>
      <c r="F759" s="26" t="s">
        <v>1495</v>
      </c>
      <c r="G759" s="1">
        <v>0.475169710040444</v>
      </c>
      <c r="H759" s="1">
        <v>0.94471859459533203</v>
      </c>
      <c r="I759" s="1">
        <f>VLOOKUP(F759,'[1]SUSMB vs SHAM all proteins sum'!$B$2:$E$3214,2,FALSE)</f>
        <v>0.928468847724507</v>
      </c>
      <c r="J759" s="29">
        <f>VLOOKUP(F759,'[1]SUSMB vs SHAM all proteins sum'!$B$2:$E$3214,3,FALSE)</f>
        <v>0.992218221719671</v>
      </c>
      <c r="K759" s="25">
        <f>VLOOKUP($E759,[1]AllProteinsNorm!$A$1:$Q$3226,4,FALSE)</f>
        <v>1428081.2562792101</v>
      </c>
      <c r="L759" s="1">
        <f>VLOOKUP($E759,[1]AllProteinsNorm!$A$1:$Q$3226,5,FALSE)</f>
        <v>1176020.7802661301</v>
      </c>
      <c r="M759" s="1">
        <f>VLOOKUP($E759,[1]AllProteinsNorm!$A$1:$Q$3226,10,FALSE)</f>
        <v>1583121.4094062001</v>
      </c>
      <c r="N759" s="1">
        <f>VLOOKUP($E759,[1]AllProteinsNorm!$A$1:$Q$3226,11,FALSE)</f>
        <v>1325012.76204881</v>
      </c>
      <c r="O759" s="1">
        <f>VLOOKUP($E759,[1]AllProteinsNorm!$A$1:$Q$3226,15,FALSE)</f>
        <v>1423020.5136392999</v>
      </c>
      <c r="P759" s="1">
        <f>VLOOKUP($E759,[1]AllProteinsNorm!$A$1:$Q$3226,6,FALSE)</f>
        <v>1219962.2481970601</v>
      </c>
      <c r="Q759" s="1">
        <f>VLOOKUP($E759,[1]AllProteinsNorm!$A$1:$Q$3226,8,FALSE)</f>
        <v>1131300.5540328501</v>
      </c>
      <c r="R759" s="1">
        <f>VLOOKUP($E759,[1]AllProteinsNorm!$A$1:$Q$3226,13,FALSE)</f>
        <v>1231639.55634781</v>
      </c>
      <c r="S759" s="1">
        <f>VLOOKUP($E759,[1]AllProteinsNorm!$A$1:$Q$3226,16,FALSE)</f>
        <v>1554952.10473412</v>
      </c>
      <c r="T759" s="1">
        <f>VLOOKUP($E759,[1]AllProteinsNorm!$A$1:$Q$3226,17,FALSE)</f>
        <v>1427251.9333291</v>
      </c>
      <c r="U759" s="1">
        <f>VLOOKUP($E759,[1]AllProteinsNorm!$A$1:$Q$3226,3,FALSE)</f>
        <v>1498987.75261845</v>
      </c>
      <c r="V759" s="1">
        <f>VLOOKUP($E759,[1]AllProteinsNorm!$A$1:$Q$3226,7,FALSE)</f>
        <v>1065183.8151405801</v>
      </c>
      <c r="W759" s="1">
        <f>VLOOKUP($E759,[1]AllProteinsNorm!$A$1:$Q$3226,9,FALSE)</f>
        <v>1351914.8155337099</v>
      </c>
      <c r="X759" s="1">
        <f>VLOOKUP($E759,[1]AllProteinsNorm!$A$1:$Q$3226,12,FALSE)</f>
        <v>1406900.8634792401</v>
      </c>
      <c r="Y759" s="29">
        <f>VLOOKUP($E759,[1]AllProteinsNorm!$A$1:$Q$3226,14,FALSE)</f>
        <v>1587500.5483899401</v>
      </c>
      <c r="Z759" s="25">
        <f t="shared" si="110"/>
        <v>1.0295806727840782</v>
      </c>
      <c r="AA759" s="1">
        <f t="shared" si="110"/>
        <v>0.84785670341277042</v>
      </c>
      <c r="AB759" s="1">
        <f t="shared" si="110"/>
        <v>1.1413574673209177</v>
      </c>
      <c r="AC759" s="1">
        <f t="shared" si="110"/>
        <v>0.95527304556329928</v>
      </c>
      <c r="AD759" s="1">
        <f t="shared" si="110"/>
        <v>1.0259321109189352</v>
      </c>
      <c r="AE759" s="1">
        <f t="shared" si="110"/>
        <v>0.8795364736755078</v>
      </c>
      <c r="AF759" s="1">
        <f t="shared" si="110"/>
        <v>0.81561548435757503</v>
      </c>
      <c r="AG759" s="1">
        <f t="shared" si="110"/>
        <v>0.88795527388683526</v>
      </c>
      <c r="AH759" s="1">
        <f t="shared" si="110"/>
        <v>1.1210486988046886</v>
      </c>
      <c r="AI759" s="1">
        <f t="shared" si="110"/>
        <v>1.0289827692143931</v>
      </c>
      <c r="AJ759" s="1">
        <f t="shared" si="110"/>
        <v>1.0807009839601553</v>
      </c>
      <c r="AK759" s="1">
        <f t="shared" si="110"/>
        <v>0.76794836722983406</v>
      </c>
      <c r="AL759" s="1">
        <f t="shared" si="110"/>
        <v>0.97466818446346359</v>
      </c>
      <c r="AM759" s="1">
        <f t="shared" si="110"/>
        <v>1.0143105871548885</v>
      </c>
      <c r="AN759" s="29">
        <f t="shared" si="110"/>
        <v>1.1445146244093323</v>
      </c>
      <c r="AO759" s="1">
        <f t="shared" si="105"/>
        <v>134017.45400873828</v>
      </c>
      <c r="AP759" s="1">
        <f t="shared" si="106"/>
        <v>154844.79759246434</v>
      </c>
      <c r="AQ759" s="29">
        <f t="shared" si="107"/>
        <v>177659.3529075913</v>
      </c>
    </row>
    <row r="760" spans="1:43" x14ac:dyDescent="0.2">
      <c r="A760" s="26"/>
      <c r="E760" s="25" t="s">
        <v>1496</v>
      </c>
      <c r="F760" s="26" t="s">
        <v>1497</v>
      </c>
      <c r="G760" s="1">
        <v>0.72722004411124097</v>
      </c>
      <c r="H760" s="1">
        <v>1.0127069634063199</v>
      </c>
      <c r="I760" s="1">
        <f>VLOOKUP(F760,'[1]SUSMB vs SHAM all proteins sum'!$B$2:$E$3214,2,FALSE)</f>
        <v>9.1095393497521507E-2</v>
      </c>
      <c r="J760" s="29">
        <f>VLOOKUP(F760,'[1]SUSMB vs SHAM all proteins sum'!$B$2:$E$3214,3,FALSE)</f>
        <v>0.95418357991036495</v>
      </c>
      <c r="K760" s="25">
        <f>VLOOKUP($E760,[1]AllProteinsNorm!$A$1:$Q$3226,4,FALSE)</f>
        <v>41838623.577656798</v>
      </c>
      <c r="L760" s="1">
        <f>VLOOKUP($E760,[1]AllProteinsNorm!$A$1:$Q$3226,5,FALSE)</f>
        <v>46139277.476731703</v>
      </c>
      <c r="M760" s="1">
        <f>VLOOKUP($E760,[1]AllProteinsNorm!$A$1:$Q$3226,10,FALSE)</f>
        <v>45449319.8641783</v>
      </c>
      <c r="N760" s="1">
        <f>VLOOKUP($E760,[1]AllProteinsNorm!$A$1:$Q$3226,11,FALSE)</f>
        <v>43621160.582514703</v>
      </c>
      <c r="O760" s="1">
        <f>VLOOKUP($E760,[1]AllProteinsNorm!$A$1:$Q$3226,15,FALSE)</f>
        <v>42243309.0572327</v>
      </c>
      <c r="P760" s="1">
        <f>VLOOKUP($E760,[1]AllProteinsNorm!$A$1:$Q$3226,6,FALSE)</f>
        <v>42321809.659098603</v>
      </c>
      <c r="Q760" s="1">
        <f>VLOOKUP($E760,[1]AllProteinsNorm!$A$1:$Q$3226,8,FALSE)</f>
        <v>48542601.683678098</v>
      </c>
      <c r="R760" s="1">
        <f>VLOOKUP($E760,[1]AllProteinsNorm!$A$1:$Q$3226,13,FALSE)</f>
        <v>46478516.486034602</v>
      </c>
      <c r="S760" s="1">
        <f>VLOOKUP($E760,[1]AllProteinsNorm!$A$1:$Q$3226,16,FALSE)</f>
        <v>43221872.873328999</v>
      </c>
      <c r="T760" s="1">
        <f>VLOOKUP($E760,[1]AllProteinsNorm!$A$1:$Q$3226,17,FALSE)</f>
        <v>41725982.951478504</v>
      </c>
      <c r="U760" s="1">
        <f>VLOOKUP($E760,[1]AllProteinsNorm!$A$1:$Q$3226,3,FALSE)</f>
        <v>41751344.415558398</v>
      </c>
      <c r="V760" s="1">
        <f>VLOOKUP($E760,[1]AllProteinsNorm!$A$1:$Q$3226,7,FALSE)</f>
        <v>41560018.461666502</v>
      </c>
      <c r="W760" s="1">
        <f>VLOOKUP($E760,[1]AllProteinsNorm!$A$1:$Q$3226,9,FALSE)</f>
        <v>40924397.210031003</v>
      </c>
      <c r="X760" s="1">
        <f>VLOOKUP($E760,[1]AllProteinsNorm!$A$1:$Q$3226,12,FALSE)</f>
        <v>44247733.760517098</v>
      </c>
      <c r="Y760" s="29">
        <f>VLOOKUP($E760,[1]AllProteinsNorm!$A$1:$Q$3226,14,FALSE)</f>
        <v>40697795.655136697</v>
      </c>
      <c r="Z760" s="25">
        <f t="shared" si="110"/>
        <v>0.95394913211567944</v>
      </c>
      <c r="AA760" s="1">
        <f t="shared" si="110"/>
        <v>1.0520069720667851</v>
      </c>
      <c r="AB760" s="1">
        <f t="shared" si="110"/>
        <v>1.0362754682693365</v>
      </c>
      <c r="AC760" s="1">
        <f t="shared" si="110"/>
        <v>0.99459219069030191</v>
      </c>
      <c r="AD760" s="1">
        <f t="shared" si="110"/>
        <v>0.96317623685789699</v>
      </c>
      <c r="AE760" s="1">
        <f t="shared" si="110"/>
        <v>0.96496610408145755</v>
      </c>
      <c r="AF760" s="1">
        <f t="shared" si="110"/>
        <v>1.1068044019381029</v>
      </c>
      <c r="AG760" s="1">
        <f t="shared" si="110"/>
        <v>1.0597418526826259</v>
      </c>
      <c r="AH760" s="1">
        <f t="shared" si="110"/>
        <v>0.98548815879175788</v>
      </c>
      <c r="AI760" s="1">
        <f t="shared" si="110"/>
        <v>0.95138084907012699</v>
      </c>
      <c r="AJ760" s="1">
        <f t="shared" si="110"/>
        <v>0.95195910773590964</v>
      </c>
      <c r="AK760" s="1">
        <f t="shared" si="110"/>
        <v>0.94759674559157159</v>
      </c>
      <c r="AL760" s="1">
        <f t="shared" si="110"/>
        <v>0.93310414785525941</v>
      </c>
      <c r="AM760" s="1">
        <f t="shared" si="110"/>
        <v>1.0088784861811877</v>
      </c>
      <c r="AN760" s="29">
        <f t="shared" si="110"/>
        <v>0.92793747796646009</v>
      </c>
      <c r="AO760" s="1">
        <f t="shared" si="105"/>
        <v>1701630.1683867432</v>
      </c>
      <c r="AP760" s="1">
        <f t="shared" si="106"/>
        <v>2619988.3305497915</v>
      </c>
      <c r="AQ760" s="29">
        <f t="shared" si="107"/>
        <v>1266990.1778528059</v>
      </c>
    </row>
    <row r="761" spans="1:43" x14ac:dyDescent="0.2">
      <c r="A761" s="26"/>
      <c r="E761" s="25" t="s">
        <v>1498</v>
      </c>
      <c r="F761" s="26" t="s">
        <v>1499</v>
      </c>
      <c r="G761" s="1">
        <v>0.111818497642913</v>
      </c>
      <c r="H761" s="1">
        <v>0.92290845919907605</v>
      </c>
      <c r="I761" s="1">
        <f>VLOOKUP(F761,'[1]SUSMB vs SHAM all proteins sum'!$B$2:$E$3214,2,FALSE)</f>
        <v>0.63135119241876403</v>
      </c>
      <c r="J761" s="29">
        <f>VLOOKUP(F761,'[1]SUSMB vs SHAM all proteins sum'!$B$2:$E$3214,3,FALSE)</f>
        <v>0.98054997886544504</v>
      </c>
      <c r="K761" s="25">
        <f>VLOOKUP($E761,[1]AllProteinsNorm!$A$1:$Q$3226,4,FALSE)</f>
        <v>507799.850417145</v>
      </c>
      <c r="L761" s="1">
        <f>VLOOKUP($E761,[1]AllProteinsNorm!$A$1:$Q$3226,5,FALSE)</f>
        <v>533183.76743698004</v>
      </c>
      <c r="M761" s="1">
        <f>VLOOKUP($E761,[1]AllProteinsNorm!$A$1:$Q$3226,10,FALSE)</f>
        <v>577393.87304326997</v>
      </c>
      <c r="N761" s="1">
        <f>VLOOKUP($E761,[1]AllProteinsNorm!$A$1:$Q$3226,11,FALSE)</f>
        <v>546365.09321472305</v>
      </c>
      <c r="O761" s="1">
        <f>VLOOKUP($E761,[1]AllProteinsNorm!$A$1:$Q$3226,15,FALSE)</f>
        <v>524304.49946144002</v>
      </c>
      <c r="P761" s="1">
        <f>VLOOKUP($E761,[1]AllProteinsNorm!$A$1:$Q$3226,6,FALSE)</f>
        <v>486258.469976869</v>
      </c>
      <c r="Q761" s="1">
        <f>VLOOKUP($E761,[1]AllProteinsNorm!$A$1:$Q$3226,8,FALSE)</f>
        <v>456254.659926555</v>
      </c>
      <c r="R761" s="1">
        <f>VLOOKUP($E761,[1]AllProteinsNorm!$A$1:$Q$3226,13,FALSE)</f>
        <v>569251.527090166</v>
      </c>
      <c r="S761" s="1">
        <f>VLOOKUP($E761,[1]AllProteinsNorm!$A$1:$Q$3226,16,FALSE)</f>
        <v>509673.26641192002</v>
      </c>
      <c r="T761" s="1">
        <f>VLOOKUP($E761,[1]AllProteinsNorm!$A$1:$Q$3226,17,FALSE)</f>
        <v>465833.55721950298</v>
      </c>
      <c r="U761" s="1">
        <f>VLOOKUP($E761,[1]AllProteinsNorm!$A$1:$Q$3226,3,FALSE)</f>
        <v>549018.37962736201</v>
      </c>
      <c r="V761" s="1">
        <f>VLOOKUP($E761,[1]AllProteinsNorm!$A$1:$Q$3226,7,FALSE)</f>
        <v>491064.35038244101</v>
      </c>
      <c r="W761" s="1">
        <f>VLOOKUP($E761,[1]AllProteinsNorm!$A$1:$Q$3226,9,FALSE)</f>
        <v>578921.45746179204</v>
      </c>
      <c r="X761" s="1">
        <f>VLOOKUP($E761,[1]AllProteinsNorm!$A$1:$Q$3226,12,FALSE)</f>
        <v>533485.11936051305</v>
      </c>
      <c r="Y761" s="29">
        <f>VLOOKUP($E761,[1]AllProteinsNorm!$A$1:$Q$3226,14,FALSE)</f>
        <v>487516.83136446902</v>
      </c>
      <c r="Z761" s="25">
        <f t="shared" si="110"/>
        <v>0.94420037030797177</v>
      </c>
      <c r="AA761" s="1">
        <f t="shared" si="110"/>
        <v>0.99139909206873322</v>
      </c>
      <c r="AB761" s="1">
        <f t="shared" si="110"/>
        <v>1.0736031298417308</v>
      </c>
      <c r="AC761" s="1">
        <f t="shared" si="110"/>
        <v>1.0159083798723256</v>
      </c>
      <c r="AD761" s="1">
        <f t="shared" si="110"/>
        <v>0.97488902790923904</v>
      </c>
      <c r="AE761" s="1">
        <f t="shared" si="110"/>
        <v>0.90414644084748619</v>
      </c>
      <c r="AF761" s="1">
        <f t="shared" si="110"/>
        <v>0.84835751429131556</v>
      </c>
      <c r="AG761" s="1">
        <f t="shared" si="110"/>
        <v>1.0584632946137744</v>
      </c>
      <c r="AH761" s="1">
        <f t="shared" si="110"/>
        <v>0.94768379015253135</v>
      </c>
      <c r="AI761" s="1">
        <f t="shared" si="110"/>
        <v>0.86616846552281701</v>
      </c>
      <c r="AJ761" s="1">
        <f t="shared" si="110"/>
        <v>1.0208418866689282</v>
      </c>
      <c r="AK761" s="1">
        <f t="shared" si="110"/>
        <v>0.91308246958965555</v>
      </c>
      <c r="AL761" s="1">
        <f t="shared" si="110"/>
        <v>1.0764435122728409</v>
      </c>
      <c r="AM761" s="1">
        <f t="shared" si="110"/>
        <v>0.99195942424992456</v>
      </c>
      <c r="AN761" s="29">
        <f t="shared" si="110"/>
        <v>0.90648623139129425</v>
      </c>
      <c r="AO761" s="1">
        <f t="shared" si="105"/>
        <v>23428.539322060726</v>
      </c>
      <c r="AP761" s="1">
        <f t="shared" si="106"/>
        <v>40315.687477931046</v>
      </c>
      <c r="AQ761" s="29">
        <f t="shared" si="107"/>
        <v>34836.712802733011</v>
      </c>
    </row>
    <row r="762" spans="1:43" x14ac:dyDescent="0.2">
      <c r="A762" s="26"/>
      <c r="E762" s="25" t="s">
        <v>1500</v>
      </c>
      <c r="F762" s="26" t="s">
        <v>1501</v>
      </c>
      <c r="G762" s="1">
        <v>9.0010429022162303E-2</v>
      </c>
      <c r="H762" s="1">
        <v>1.1503751320361699</v>
      </c>
      <c r="I762" s="1">
        <f>VLOOKUP(F762,'[1]SUSMB vs SHAM all proteins sum'!$B$2:$E$3214,2,FALSE)</f>
        <v>0.27015751374986602</v>
      </c>
      <c r="J762" s="29">
        <f>VLOOKUP(F762,'[1]SUSMB vs SHAM all proteins sum'!$B$2:$E$3214,3,FALSE)</f>
        <v>1.0817704174924601</v>
      </c>
      <c r="K762" s="25">
        <f>VLOOKUP($E762,[1]AllProteinsNorm!$A$1:$Q$3226,4,FALSE)</f>
        <v>4217301.8896027701</v>
      </c>
      <c r="L762" s="1">
        <f>VLOOKUP($E762,[1]AllProteinsNorm!$A$1:$Q$3226,5,FALSE)</f>
        <v>3754097.3008435699</v>
      </c>
      <c r="M762" s="1">
        <f>VLOOKUP($E762,[1]AllProteinsNorm!$A$1:$Q$3226,10,FALSE)</f>
        <v>3492781.7620261498</v>
      </c>
      <c r="N762" s="1">
        <f>VLOOKUP($E762,[1]AllProteinsNorm!$A$1:$Q$3226,11,FALSE)</f>
        <v>3753225.3976465198</v>
      </c>
      <c r="O762" s="1">
        <f>VLOOKUP($E762,[1]AllProteinsNorm!$A$1:$Q$3226,15,FALSE)</f>
        <v>3614508.64354116</v>
      </c>
      <c r="P762" s="1">
        <f>VLOOKUP($E762,[1]AllProteinsNorm!$A$1:$Q$3226,6,FALSE)</f>
        <v>3638872.7741915602</v>
      </c>
      <c r="Q762" s="1">
        <f>VLOOKUP($E762,[1]AllProteinsNorm!$A$1:$Q$3226,8,FALSE)</f>
        <v>4816718.7136533996</v>
      </c>
      <c r="R762" s="1">
        <f>VLOOKUP($E762,[1]AllProteinsNorm!$A$1:$Q$3226,13,FALSE)</f>
        <v>4612818.1383579699</v>
      </c>
      <c r="S762" s="1">
        <f>VLOOKUP($E762,[1]AllProteinsNorm!$A$1:$Q$3226,16,FALSE)</f>
        <v>3754403.3532280298</v>
      </c>
      <c r="T762" s="1">
        <f>VLOOKUP($E762,[1]AllProteinsNorm!$A$1:$Q$3226,17,FALSE)</f>
        <v>4978947.9449874302</v>
      </c>
      <c r="U762" s="1">
        <f>VLOOKUP($E762,[1]AllProteinsNorm!$A$1:$Q$3226,3,FALSE)</f>
        <v>3635344.8549734601</v>
      </c>
      <c r="V762" s="1">
        <f>VLOOKUP($E762,[1]AllProteinsNorm!$A$1:$Q$3226,7,FALSE)</f>
        <v>3638849.7168398802</v>
      </c>
      <c r="W762" s="1">
        <f>VLOOKUP($E762,[1]AllProteinsNorm!$A$1:$Q$3226,9,FALSE)</f>
        <v>3910860.34754777</v>
      </c>
      <c r="X762" s="1">
        <f>VLOOKUP($E762,[1]AllProteinsNorm!$A$1:$Q$3226,12,FALSE)</f>
        <v>4921781.8333439603</v>
      </c>
      <c r="Y762" s="29">
        <f>VLOOKUP($E762,[1]AllProteinsNorm!$A$1:$Q$3226,14,FALSE)</f>
        <v>4364521.9562838897</v>
      </c>
      <c r="Z762" s="25">
        <f t="shared" si="110"/>
        <v>1.1197219961492337</v>
      </c>
      <c r="AA762" s="1">
        <f t="shared" si="110"/>
        <v>0.99673806463851389</v>
      </c>
      <c r="AB762" s="1">
        <f t="shared" si="110"/>
        <v>0.92735703278238213</v>
      </c>
      <c r="AC762" s="1">
        <f t="shared" si="110"/>
        <v>0.99650656847964114</v>
      </c>
      <c r="AD762" s="1">
        <f t="shared" si="110"/>
        <v>0.95967633795022889</v>
      </c>
      <c r="AE762" s="1">
        <f t="shared" si="110"/>
        <v>0.96614517838908032</v>
      </c>
      <c r="AF762" s="1">
        <f t="shared" si="110"/>
        <v>1.2788711916114119</v>
      </c>
      <c r="AG762" s="1">
        <f t="shared" si="110"/>
        <v>1.2247342184559804</v>
      </c>
      <c r="AH762" s="1">
        <f t="shared" si="110"/>
        <v>0.99681932360356418</v>
      </c>
      <c r="AI762" s="1">
        <f t="shared" si="110"/>
        <v>1.3219441428722492</v>
      </c>
      <c r="AJ762" s="1">
        <f t="shared" si="110"/>
        <v>0.9652084921255516</v>
      </c>
      <c r="AK762" s="1">
        <f t="shared" si="110"/>
        <v>0.96613905650724097</v>
      </c>
      <c r="AL762" s="1">
        <f t="shared" si="110"/>
        <v>1.0383597071419381</v>
      </c>
      <c r="AM762" s="1">
        <f t="shared" si="110"/>
        <v>1.3067661560178281</v>
      </c>
      <c r="AN762" s="29">
        <f t="shared" si="110"/>
        <v>1.158809913318221</v>
      </c>
      <c r="AO762" s="1">
        <f t="shared" si="105"/>
        <v>245591.27161797095</v>
      </c>
      <c r="AP762" s="1">
        <f t="shared" si="106"/>
        <v>555405.56484443415</v>
      </c>
      <c r="AQ762" s="29">
        <f t="shared" si="107"/>
        <v>491827.40424833994</v>
      </c>
    </row>
    <row r="763" spans="1:43" x14ac:dyDescent="0.2">
      <c r="A763" s="26"/>
      <c r="E763" s="25" t="s">
        <v>1502</v>
      </c>
      <c r="F763" s="26" t="s">
        <v>1503</v>
      </c>
      <c r="G763" s="43">
        <v>3.3205122068306503E-2</v>
      </c>
      <c r="H763" s="1">
        <v>1.14055213997538</v>
      </c>
      <c r="I763" s="1">
        <f>VLOOKUP(F763,'[1]SUSMB vs SHAM all proteins sum'!$B$2:$E$3214,2,FALSE)</f>
        <v>1.82556556958384E-2</v>
      </c>
      <c r="J763" s="29">
        <f>VLOOKUP(F763,'[1]SUSMB vs SHAM all proteins sum'!$B$2:$E$3214,3,FALSE)</f>
        <v>1.1866942491017001</v>
      </c>
      <c r="K763" s="25">
        <f>VLOOKUP($E763,[1]AllProteinsNorm!$A$1:$Q$3226,4,FALSE)</f>
        <v>25389525.895261701</v>
      </c>
      <c r="L763" s="1">
        <f>VLOOKUP($E763,[1]AllProteinsNorm!$A$1:$Q$3226,5,FALSE)</f>
        <v>21467691.645015299</v>
      </c>
      <c r="M763" s="1">
        <f>VLOOKUP($E763,[1]AllProteinsNorm!$A$1:$Q$3226,10,FALSE)</f>
        <v>23923754.2546064</v>
      </c>
      <c r="N763" s="1">
        <f>VLOOKUP($E763,[1]AllProteinsNorm!$A$1:$Q$3226,11,FALSE)</f>
        <v>26548614.8572498</v>
      </c>
      <c r="O763" s="1">
        <f>VLOOKUP($E763,[1]AllProteinsNorm!$A$1:$Q$3226,15,FALSE)</f>
        <v>25836432.5235456</v>
      </c>
      <c r="P763" s="1">
        <f>VLOOKUP($E763,[1]AllProteinsNorm!$A$1:$Q$3226,6,FALSE)</f>
        <v>26213304.2157204</v>
      </c>
      <c r="Q763" s="1">
        <f>VLOOKUP($E763,[1]AllProteinsNorm!$A$1:$Q$3226,8,FALSE)</f>
        <v>26119594.9881185</v>
      </c>
      <c r="R763" s="1">
        <f>VLOOKUP($E763,[1]AllProteinsNorm!$A$1:$Q$3226,13,FALSE)</f>
        <v>29249859.6985883</v>
      </c>
      <c r="S763" s="1">
        <f>VLOOKUP($E763,[1]AllProteinsNorm!$A$1:$Q$3226,16,FALSE)</f>
        <v>31315789.091871101</v>
      </c>
      <c r="T763" s="1">
        <f>VLOOKUP($E763,[1]AllProteinsNorm!$A$1:$Q$3226,17,FALSE)</f>
        <v>27526059.970353901</v>
      </c>
      <c r="U763" s="1">
        <f>VLOOKUP($E763,[1]AllProteinsNorm!$A$1:$Q$3226,3,FALSE)</f>
        <v>30516669.359076198</v>
      </c>
      <c r="V763" s="1">
        <f>VLOOKUP($E763,[1]AllProteinsNorm!$A$1:$Q$3226,7,FALSE)</f>
        <v>25006551.776435699</v>
      </c>
      <c r="W763" s="1">
        <f>VLOOKUP($E763,[1]AllProteinsNorm!$A$1:$Q$3226,9,FALSE)</f>
        <v>28533923.213544801</v>
      </c>
      <c r="X763" s="1">
        <f>VLOOKUP($E763,[1]AllProteinsNorm!$A$1:$Q$3226,12,FALSE)</f>
        <v>29706674.790995199</v>
      </c>
      <c r="Y763" s="29">
        <f>VLOOKUP($E763,[1]AllProteinsNorm!$A$1:$Q$3226,14,FALSE)</f>
        <v>32541038.043648899</v>
      </c>
      <c r="Z763" s="25">
        <f t="shared" si="110"/>
        <v>1.0307033573540749</v>
      </c>
      <c r="AA763" s="1">
        <f t="shared" si="110"/>
        <v>0.87149409344775097</v>
      </c>
      <c r="AB763" s="1">
        <f t="shared" si="110"/>
        <v>0.97119945966925225</v>
      </c>
      <c r="AC763" s="1">
        <f t="shared" si="110"/>
        <v>1.0777572838244442</v>
      </c>
      <c r="AD763" s="1">
        <f t="shared" si="110"/>
        <v>1.0488458057044781</v>
      </c>
      <c r="AE763" s="1">
        <f t="shared" si="110"/>
        <v>1.0641451429200961</v>
      </c>
      <c r="AF763" s="1">
        <f t="shared" si="110"/>
        <v>1.0603409594192785</v>
      </c>
      <c r="AG763" s="1">
        <f t="shared" si="110"/>
        <v>1.1874159729424858</v>
      </c>
      <c r="AH763" s="1">
        <f t="shared" si="110"/>
        <v>1.2712836422521534</v>
      </c>
      <c r="AI763" s="1">
        <f t="shared" si="110"/>
        <v>1.1174372669742576</v>
      </c>
      <c r="AJ763" s="1">
        <f t="shared" si="110"/>
        <v>1.2388428871582069</v>
      </c>
      <c r="AK763" s="1">
        <f t="shared" si="110"/>
        <v>1.0151562883902017</v>
      </c>
      <c r="AL763" s="1">
        <f t="shared" si="110"/>
        <v>1.1583520927491058</v>
      </c>
      <c r="AM763" s="1">
        <f t="shared" si="110"/>
        <v>1.205960661463892</v>
      </c>
      <c r="AN763" s="29">
        <f t="shared" si="110"/>
        <v>1.3210233740376776</v>
      </c>
      <c r="AO763" s="1">
        <f t="shared" si="105"/>
        <v>1800686.9717969357</v>
      </c>
      <c r="AP763" s="1">
        <f t="shared" si="106"/>
        <v>1973492.9525675997</v>
      </c>
      <c r="AQ763" s="29">
        <f t="shared" si="107"/>
        <v>2496515.6303435266</v>
      </c>
    </row>
    <row r="764" spans="1:43" x14ac:dyDescent="0.2">
      <c r="A764" s="26"/>
      <c r="E764" s="25" t="s">
        <v>1504</v>
      </c>
      <c r="F764" s="26" t="s">
        <v>1505</v>
      </c>
      <c r="G764" s="1">
        <v>0.43690121170714402</v>
      </c>
      <c r="H764" s="1">
        <v>1.11041103899875</v>
      </c>
      <c r="I764" s="1">
        <f>VLOOKUP(F764,'[1]SUSMB vs SHAM all proteins sum'!$B$2:$E$3214,2,FALSE)</f>
        <v>6.4455440188103702E-2</v>
      </c>
      <c r="J764" s="29">
        <f>VLOOKUP(F764,'[1]SUSMB vs SHAM all proteins sum'!$B$2:$E$3214,3,FALSE)</f>
        <v>1.3340864745441701</v>
      </c>
      <c r="K764" s="25">
        <f>VLOOKUP($E764,[1]AllProteinsNorm!$A$1:$Q$3226,4,FALSE)</f>
        <v>627688.54200999101</v>
      </c>
      <c r="L764" s="1">
        <f>VLOOKUP($E764,[1]AllProteinsNorm!$A$1:$Q$3226,5,FALSE)</f>
        <v>526459.70525114704</v>
      </c>
      <c r="M764" s="1">
        <f>VLOOKUP($E764,[1]AllProteinsNorm!$A$1:$Q$3226,10,FALSE)</f>
        <v>558036.56601910095</v>
      </c>
      <c r="N764" s="1">
        <f>VLOOKUP($E764,[1]AllProteinsNorm!$A$1:$Q$3226,11,FALSE)</f>
        <v>568488.39325428195</v>
      </c>
      <c r="O764" s="1">
        <f>VLOOKUP($E764,[1]AllProteinsNorm!$A$1:$Q$3226,15,FALSE)</f>
        <v>487034.809559385</v>
      </c>
      <c r="P764" s="1">
        <f>VLOOKUP($E764,[1]AllProteinsNorm!$A$1:$Q$3226,6,FALSE)</f>
        <v>461120.944648212</v>
      </c>
      <c r="Q764" s="1">
        <f>VLOOKUP($E764,[1]AllProteinsNorm!$A$1:$Q$3226,8,FALSE)</f>
        <v>863720.81163023703</v>
      </c>
      <c r="R764" s="1">
        <f>VLOOKUP($E764,[1]AllProteinsNorm!$A$1:$Q$3226,13,FALSE)</f>
        <v>769173.09457539197</v>
      </c>
      <c r="S764" s="1">
        <f>VLOOKUP($E764,[1]AllProteinsNorm!$A$1:$Q$3226,16,FALSE)</f>
        <v>536163.46833619103</v>
      </c>
      <c r="T764" s="1">
        <f>VLOOKUP($E764,[1]AllProteinsNorm!$A$1:$Q$3226,17,FALSE)</f>
        <v>524762.64842378197</v>
      </c>
      <c r="U764" s="1">
        <f>VLOOKUP($E764,[1]AllProteinsNorm!$A$1:$Q$3226,3,FALSE)</f>
        <v>705547.00912542001</v>
      </c>
      <c r="V764" s="1">
        <f>VLOOKUP($E764,[1]AllProteinsNorm!$A$1:$Q$3226,7,FALSE)</f>
        <v>567407.08791973104</v>
      </c>
      <c r="W764" s="1">
        <f>VLOOKUP($E764,[1]AllProteinsNorm!$A$1:$Q$3226,9,FALSE)</f>
        <v>552748.33329120604</v>
      </c>
      <c r="X764" s="1">
        <f>VLOOKUP($E764,[1]AllProteinsNorm!$A$1:$Q$3226,12,FALSE)</f>
        <v>1020494.68093786</v>
      </c>
      <c r="Y764" s="29">
        <f>VLOOKUP($E764,[1]AllProteinsNorm!$A$1:$Q$3226,14,FALSE)</f>
        <v>955464.61145570397</v>
      </c>
      <c r="Z764" s="25">
        <f t="shared" si="110"/>
        <v>1.1339500741408666</v>
      </c>
      <c r="AA764" s="1">
        <f t="shared" si="110"/>
        <v>0.95107522576414127</v>
      </c>
      <c r="AB764" s="1">
        <f t="shared" si="110"/>
        <v>1.0081203703103472</v>
      </c>
      <c r="AC764" s="1">
        <f t="shared" si="110"/>
        <v>1.0270021077884424</v>
      </c>
      <c r="AD764" s="1">
        <f t="shared" si="110"/>
        <v>0.87985222199620272</v>
      </c>
      <c r="AE764" s="1">
        <f t="shared" si="110"/>
        <v>0.83303755664767809</v>
      </c>
      <c r="AF764" s="1">
        <f t="shared" si="110"/>
        <v>1.5603539221041367</v>
      </c>
      <c r="AG764" s="1">
        <f t="shared" si="110"/>
        <v>1.3895488434884358</v>
      </c>
      <c r="AH764" s="1">
        <f t="shared" si="110"/>
        <v>0.96860554874007976</v>
      </c>
      <c r="AI764" s="1">
        <f t="shared" si="110"/>
        <v>0.94800940954093982</v>
      </c>
      <c r="AJ764" s="1">
        <f t="shared" si="110"/>
        <v>1.2746052058648252</v>
      </c>
      <c r="AK764" s="1">
        <f t="shared" si="110"/>
        <v>1.0250486767757359</v>
      </c>
      <c r="AL764" s="1">
        <f t="shared" si="110"/>
        <v>0.9985669190482479</v>
      </c>
      <c r="AM764" s="1">
        <f t="shared" si="110"/>
        <v>1.843573590501238</v>
      </c>
      <c r="AN764" s="29">
        <f t="shared" si="110"/>
        <v>1.7260935870037346</v>
      </c>
      <c r="AO764" s="1">
        <f t="shared" si="105"/>
        <v>46686.106188954902</v>
      </c>
      <c r="AP764" s="1">
        <f t="shared" si="106"/>
        <v>156454.47618305954</v>
      </c>
      <c r="AQ764" s="29">
        <f t="shared" si="107"/>
        <v>194460.15129906617</v>
      </c>
    </row>
    <row r="765" spans="1:43" x14ac:dyDescent="0.2">
      <c r="A765" s="26"/>
      <c r="E765" s="25" t="s">
        <v>1506</v>
      </c>
      <c r="F765" s="26" t="s">
        <v>1507</v>
      </c>
      <c r="G765" s="1">
        <v>0.89355544747795601</v>
      </c>
      <c r="H765" s="1">
        <v>0.92663735121343804</v>
      </c>
      <c r="I765" s="1">
        <f>VLOOKUP(F765,'[1]SUSMB vs SHAM all proteins sum'!$B$2:$E$3214,2,FALSE)</f>
        <v>0.11783167343422001</v>
      </c>
      <c r="J765" s="29">
        <f>VLOOKUP(F765,'[1]SUSMB vs SHAM all proteins sum'!$B$2:$E$3214,3,FALSE)</f>
        <v>2.1458364449372702</v>
      </c>
      <c r="K765" s="25">
        <f>VLOOKUP($E765,[1]AllProteinsNorm!$A$1:$Q$3226,4,FALSE)</f>
        <v>6410.5393112339798</v>
      </c>
      <c r="L765" s="1">
        <f>VLOOKUP($E765,[1]AllProteinsNorm!$A$1:$Q$3226,5,FALSE)</f>
        <v>20598.640048197602</v>
      </c>
      <c r="M765" s="1">
        <f>VLOOKUP($E765,[1]AllProteinsNorm!$A$1:$Q$3226,10,FALSE)</f>
        <v>21722.204711379702</v>
      </c>
      <c r="N765" s="1">
        <f>VLOOKUP($E765,[1]AllProteinsNorm!$A$1:$Q$3226,11,FALSE)</f>
        <v>40074.852504157097</v>
      </c>
      <c r="O765" s="1">
        <f>VLOOKUP($E765,[1]AllProteinsNorm!$A$1:$Q$3226,15,FALSE)</f>
        <v>39795.940021869799</v>
      </c>
      <c r="P765" s="1">
        <f>VLOOKUP($E765,[1]AllProteinsNorm!$A$1:$Q$3226,6,FALSE)</f>
        <v>38887.691162377501</v>
      </c>
      <c r="Q765" s="1">
        <f>VLOOKUP($E765,[1]AllProteinsNorm!$A$1:$Q$3226,8,FALSE)</f>
        <v>54279.120201256701</v>
      </c>
      <c r="R765" s="1">
        <f>VLOOKUP($E765,[1]AllProteinsNorm!$A$1:$Q$3226,13,FALSE)</f>
        <v>20518.704383914101</v>
      </c>
      <c r="S765" s="1">
        <f>VLOOKUP($E765,[1]AllProteinsNorm!$A$1:$Q$3226,16,FALSE)</f>
        <v>4269.26484732062</v>
      </c>
      <c r="T765" s="1">
        <f>VLOOKUP($E765,[1]AllProteinsNorm!$A$1:$Q$3226,17,FALSE)</f>
        <v>16902.414105686301</v>
      </c>
      <c r="U765" s="1">
        <f>VLOOKUP($E765,[1]AllProteinsNorm!$A$1:$Q$3226,3,FALSE)</f>
        <v>41295.525813762302</v>
      </c>
      <c r="V765" s="1">
        <f>VLOOKUP($E765,[1]AllProteinsNorm!$A$1:$Q$3226,7,FALSE)</f>
        <v>17121.599898226301</v>
      </c>
      <c r="W765" s="1">
        <f>VLOOKUP($E765,[1]AllProteinsNorm!$A$1:$Q$3226,9,FALSE)</f>
        <v>65003.589417899399</v>
      </c>
      <c r="X765" s="1">
        <f>VLOOKUP($E765,[1]AllProteinsNorm!$A$1:$Q$3226,12,FALSE)</f>
        <v>89837.317705857102</v>
      </c>
      <c r="Y765" s="29">
        <f>VLOOKUP($E765,[1]AllProteinsNorm!$A$1:$Q$3226,14,FALSE)</f>
        <v>50406.825166289796</v>
      </c>
      <c r="Z765" s="25">
        <f t="shared" si="110"/>
        <v>0.2492391451246864</v>
      </c>
      <c r="AA765" s="1">
        <f t="shared" si="110"/>
        <v>0.80086669577815062</v>
      </c>
      <c r="AB765" s="1">
        <f t="shared" si="110"/>
        <v>0.84455043010188702</v>
      </c>
      <c r="AC765" s="1">
        <f t="shared" si="110"/>
        <v>1.5580938660855597</v>
      </c>
      <c r="AD765" s="1">
        <f t="shared" si="110"/>
        <v>1.5472498629097162</v>
      </c>
      <c r="AE765" s="1">
        <f t="shared" si="110"/>
        <v>1.5119375189227395</v>
      </c>
      <c r="AF765" s="1">
        <f t="shared" si="110"/>
        <v>2.11034998153333</v>
      </c>
      <c r="AG765" s="1">
        <f t="shared" si="110"/>
        <v>0.79775882986177138</v>
      </c>
      <c r="AH765" s="1">
        <f t="shared" si="110"/>
        <v>0.16598727021178522</v>
      </c>
      <c r="AI765" s="1">
        <f t="shared" si="110"/>
        <v>0.65715894368858851</v>
      </c>
      <c r="AJ765" s="1">
        <f t="shared" si="110"/>
        <v>1.6055531448438018</v>
      </c>
      <c r="AK765" s="1">
        <f t="shared" si="110"/>
        <v>0.66568079760818188</v>
      </c>
      <c r="AL765" s="1">
        <f t="shared" si="110"/>
        <v>2.5273129560506047</v>
      </c>
      <c r="AM765" s="1">
        <f t="shared" si="110"/>
        <v>3.4928381495242067</v>
      </c>
      <c r="AN765" s="29">
        <f t="shared" si="110"/>
        <v>1.9597967351794068</v>
      </c>
      <c r="AO765" s="1">
        <f t="shared" si="105"/>
        <v>12800.467522590785</v>
      </c>
      <c r="AP765" s="1">
        <f t="shared" si="106"/>
        <v>17584.756329237891</v>
      </c>
      <c r="AQ765" s="29">
        <f t="shared" si="107"/>
        <v>24214.443951502435</v>
      </c>
    </row>
    <row r="766" spans="1:43" x14ac:dyDescent="0.2">
      <c r="A766" s="26"/>
      <c r="E766" s="25" t="s">
        <v>1508</v>
      </c>
      <c r="F766" s="26" t="s">
        <v>1509</v>
      </c>
      <c r="G766" s="1">
        <v>0.75535467945068602</v>
      </c>
      <c r="H766" s="1">
        <v>1.0688420170778901</v>
      </c>
      <c r="I766" s="1">
        <f>VLOOKUP(F766,'[1]SUSMB vs SHAM all proteins sum'!$B$2:$E$3214,2,FALSE)</f>
        <v>0.12615946312920501</v>
      </c>
      <c r="J766" s="29">
        <f>VLOOKUP(F766,'[1]SUSMB vs SHAM all proteins sum'!$B$2:$E$3214,3,FALSE)</f>
        <v>0.61114479654532405</v>
      </c>
      <c r="K766" s="25">
        <f>VLOOKUP($E766,[1]AllProteinsNorm!$A$1:$Q$3226,4,FALSE)</f>
        <v>44800.853423573899</v>
      </c>
      <c r="L766" s="1">
        <f>VLOOKUP($E766,[1]AllProteinsNorm!$A$1:$Q$3226,5,FALSE)</f>
        <v>57352.642622884203</v>
      </c>
      <c r="M766" s="1">
        <f>VLOOKUP($E766,[1]AllProteinsNorm!$A$1:$Q$3226,10,FALSE)</f>
        <v>68989.601948847907</v>
      </c>
      <c r="N766" s="1">
        <f>VLOOKUP($E766,[1]AllProteinsNorm!$A$1:$Q$3226,11,FALSE)</f>
        <v>70876.890048794899</v>
      </c>
      <c r="O766" s="1">
        <f>VLOOKUP($E766,[1]AllProteinsNorm!$A$1:$Q$3226,15,FALSE)</f>
        <v>121357.12843115399</v>
      </c>
      <c r="P766" s="1">
        <f>VLOOKUP($E766,[1]AllProteinsNorm!$A$1:$Q$3226,6,FALSE)</f>
        <v>74854.665173511006</v>
      </c>
      <c r="Q766" s="1">
        <f>VLOOKUP($E766,[1]AllProteinsNorm!$A$1:$Q$3226,8,FALSE)</f>
        <v>68172.499477326302</v>
      </c>
      <c r="R766" s="1">
        <f>VLOOKUP($E766,[1]AllProteinsNorm!$A$1:$Q$3226,13,FALSE)</f>
        <v>109116.139723745</v>
      </c>
      <c r="S766" s="1">
        <f>VLOOKUP($E766,[1]AllProteinsNorm!$A$1:$Q$3226,16,FALSE)</f>
        <v>49982.772290363398</v>
      </c>
      <c r="T766" s="1">
        <f>VLOOKUP($E766,[1]AllProteinsNorm!$A$1:$Q$3226,17,FALSE)</f>
        <v>76422.892515737505</v>
      </c>
      <c r="U766" s="1">
        <f>VLOOKUP($E766,[1]AllProteinsNorm!$A$1:$Q$3226,3,FALSE)</f>
        <v>30752.808266996599</v>
      </c>
      <c r="V766" s="1">
        <f>VLOOKUP($E766,[1]AllProteinsNorm!$A$1:$Q$3226,7,FALSE)</f>
        <v>20936.805657703499</v>
      </c>
      <c r="W766" s="1">
        <f>VLOOKUP($E766,[1]AllProteinsNorm!$A$1:$Q$3226,9,FALSE)</f>
        <v>61911.3470148505</v>
      </c>
      <c r="X766" s="1">
        <f>VLOOKUP($E766,[1]AllProteinsNorm!$A$1:$Q$3226,12,FALSE)</f>
        <v>78505.231321656</v>
      </c>
      <c r="Y766" s="29">
        <f>VLOOKUP($E766,[1]AllProteinsNorm!$A$1:$Q$3226,14,FALSE)</f>
        <v>41538.407599087899</v>
      </c>
      <c r="Z766" s="25">
        <f t="shared" si="110"/>
        <v>0.61645122095387539</v>
      </c>
      <c r="AA766" s="1">
        <f t="shared" si="110"/>
        <v>0.78916145269689497</v>
      </c>
      <c r="AB766" s="1">
        <f t="shared" si="110"/>
        <v>0.94928379940438434</v>
      </c>
      <c r="AC766" s="1">
        <f t="shared" si="110"/>
        <v>0.9752525246539766</v>
      </c>
      <c r="AD766" s="1">
        <f t="shared" si="110"/>
        <v>1.6698510022908679</v>
      </c>
      <c r="AE766" s="1">
        <f t="shared" si="110"/>
        <v>1.0299859537055964</v>
      </c>
      <c r="AF766" s="1">
        <f t="shared" si="110"/>
        <v>0.93804062482796269</v>
      </c>
      <c r="AG766" s="1">
        <f t="shared" si="110"/>
        <v>1.5014173261949961</v>
      </c>
      <c r="AH766" s="1">
        <f t="shared" si="110"/>
        <v>0.68775343884054263</v>
      </c>
      <c r="AI766" s="1">
        <f t="shared" si="110"/>
        <v>1.0515644636216617</v>
      </c>
      <c r="AJ766" s="1">
        <f t="shared" si="110"/>
        <v>0.42315279186121763</v>
      </c>
      <c r="AK766" s="1">
        <f t="shared" si="110"/>
        <v>0.28808646318719466</v>
      </c>
      <c r="AL766" s="1">
        <f t="shared" si="110"/>
        <v>0.85188835795974649</v>
      </c>
      <c r="AM766" s="1">
        <f t="shared" si="110"/>
        <v>1.0802170494822836</v>
      </c>
      <c r="AN766" s="29">
        <f t="shared" si="110"/>
        <v>0.5715605870013083</v>
      </c>
      <c r="AO766" s="1">
        <f t="shared" si="105"/>
        <v>26071.08616394674</v>
      </c>
      <c r="AP766" s="1">
        <f t="shared" si="106"/>
        <v>19162.015260337594</v>
      </c>
      <c r="AQ766" s="29">
        <f t="shared" si="107"/>
        <v>20917.221510552474</v>
      </c>
    </row>
    <row r="767" spans="1:43" x14ac:dyDescent="0.2">
      <c r="A767" s="26"/>
      <c r="E767" s="25" t="s">
        <v>1510</v>
      </c>
      <c r="F767" s="26" t="s">
        <v>1511</v>
      </c>
      <c r="G767" s="1">
        <v>0.39229416780640097</v>
      </c>
      <c r="H767" s="1">
        <v>1.1321928093070801</v>
      </c>
      <c r="I767" s="1">
        <f>VLOOKUP(F767,'[1]SUSMB vs SHAM all proteins sum'!$B$2:$E$3214,2,FALSE)</f>
        <v>0.48942723793904003</v>
      </c>
      <c r="J767" s="29">
        <f>VLOOKUP(F767,'[1]SUSMB vs SHAM all proteins sum'!$B$2:$E$3214,3,FALSE)</f>
        <v>0.91532101179721403</v>
      </c>
      <c r="K767" s="25">
        <f>VLOOKUP($E767,[1]AllProteinsNorm!$A$1:$Q$3226,4,FALSE)</f>
        <v>67833.105514601804</v>
      </c>
      <c r="L767" s="1">
        <f>VLOOKUP($E767,[1]AllProteinsNorm!$A$1:$Q$3226,5,FALSE)</f>
        <v>64530.870013404303</v>
      </c>
      <c r="M767" s="1">
        <f>VLOOKUP($E767,[1]AllProteinsNorm!$A$1:$Q$3226,10,FALSE)</f>
        <v>68979.862857100394</v>
      </c>
      <c r="N767" s="1">
        <f>VLOOKUP($E767,[1]AllProteinsNorm!$A$1:$Q$3226,11,FALSE)</f>
        <v>50977.121170571801</v>
      </c>
      <c r="O767" s="1">
        <f>VLOOKUP($E767,[1]AllProteinsNorm!$A$1:$Q$3226,15,FALSE)</f>
        <v>85703.406679566004</v>
      </c>
      <c r="P767" s="1">
        <f>VLOOKUP($E767,[1]AllProteinsNorm!$A$1:$Q$3226,6,FALSE)</f>
        <v>56533.521581081703</v>
      </c>
      <c r="Q767" s="1">
        <f>VLOOKUP($E767,[1]AllProteinsNorm!$A$1:$Q$3226,8,FALSE)</f>
        <v>93795.024236287602</v>
      </c>
      <c r="R767" s="1">
        <f>VLOOKUP($E767,[1]AllProteinsNorm!$A$1:$Q$3226,13,FALSE)</f>
        <v>64538.473401657502</v>
      </c>
      <c r="S767" s="1">
        <f>VLOOKUP($E767,[1]AllProteinsNorm!$A$1:$Q$3226,16,FALSE)</f>
        <v>71454.150125432294</v>
      </c>
      <c r="T767" s="1">
        <f>VLOOKUP($E767,[1]AllProteinsNorm!$A$1:$Q$3226,17,FALSE)</f>
        <v>100363.295722512</v>
      </c>
      <c r="U767" s="1">
        <f>VLOOKUP($E767,[1]AllProteinsNorm!$A$1:$Q$3226,3,FALSE)</f>
        <v>51474.943489445897</v>
      </c>
      <c r="V767" s="1">
        <f>VLOOKUP($E767,[1]AllProteinsNorm!$A$1:$Q$3226,7,FALSE)</f>
        <v>67859.333389919906</v>
      </c>
      <c r="W767" s="1">
        <f>VLOOKUP($E767,[1]AllProteinsNorm!$A$1:$Q$3226,9,FALSE)</f>
        <v>50962.107976716899</v>
      </c>
      <c r="X767" s="1">
        <f>VLOOKUP($E767,[1]AllProteinsNorm!$A$1:$Q$3226,12,FALSE)</f>
        <v>81790.952109747406</v>
      </c>
      <c r="Y767" s="29">
        <f>VLOOKUP($E767,[1]AllProteinsNorm!$A$1:$Q$3226,14,FALSE)</f>
        <v>58212.196060413698</v>
      </c>
      <c r="Z767" s="25">
        <f t="shared" si="110"/>
        <v>1.0033759736035437</v>
      </c>
      <c r="AA767" s="1">
        <f t="shared" si="110"/>
        <v>0.95452985730168893</v>
      </c>
      <c r="AB767" s="1">
        <f t="shared" si="110"/>
        <v>1.0203386167891613</v>
      </c>
      <c r="AC767" s="1">
        <f t="shared" si="110"/>
        <v>0.75404506690347362</v>
      </c>
      <c r="AD767" s="1">
        <f t="shared" si="110"/>
        <v>1.2677104854021335</v>
      </c>
      <c r="AE767" s="1">
        <f t="shared" si="110"/>
        <v>0.83623441426316936</v>
      </c>
      <c r="AF767" s="1">
        <f t="shared" si="110"/>
        <v>1.3874003415927125</v>
      </c>
      <c r="AG767" s="1">
        <f t="shared" si="110"/>
        <v>0.95464232535152038</v>
      </c>
      <c r="AH767" s="1">
        <f t="shared" si="110"/>
        <v>1.0569378610372808</v>
      </c>
      <c r="AI767" s="1">
        <f t="shared" si="110"/>
        <v>1.4845571169958989</v>
      </c>
      <c r="AJ767" s="1">
        <f t="shared" si="110"/>
        <v>0.7614087715443344</v>
      </c>
      <c r="AK767" s="1">
        <f t="shared" si="110"/>
        <v>1.0037639319571119</v>
      </c>
      <c r="AL767" s="1">
        <f t="shared" si="110"/>
        <v>0.75382299424607746</v>
      </c>
      <c r="AM767" s="1">
        <f t="shared" si="110"/>
        <v>1.2098381104991986</v>
      </c>
      <c r="AN767" s="29">
        <f t="shared" si="110"/>
        <v>0.86106508694556028</v>
      </c>
      <c r="AO767" s="1">
        <f t="shared" si="105"/>
        <v>11094.424129272245</v>
      </c>
      <c r="AP767" s="1">
        <f t="shared" si="106"/>
        <v>16924.962490163238</v>
      </c>
      <c r="AQ767" s="29">
        <f t="shared" si="107"/>
        <v>11601.335808694979</v>
      </c>
    </row>
    <row r="768" spans="1:43" x14ac:dyDescent="0.2">
      <c r="A768" s="26"/>
      <c r="E768" s="25" t="s">
        <v>1512</v>
      </c>
      <c r="F768" s="26" t="s">
        <v>1513</v>
      </c>
      <c r="G768" s="1">
        <v>0.67129022885564804</v>
      </c>
      <c r="H768" s="1">
        <v>0.90875218950953296</v>
      </c>
      <c r="I768" s="1">
        <f>VLOOKUP(F768,'[1]SUSMB vs SHAM all proteins sum'!$B$2:$E$3214,2,FALSE)</f>
        <v>0.49068963441102598</v>
      </c>
      <c r="J768" s="29">
        <f>VLOOKUP(F768,'[1]SUSMB vs SHAM all proteins sum'!$B$2:$E$3214,3,FALSE)</f>
        <v>1.1908762326940401</v>
      </c>
      <c r="K768" s="25">
        <f>VLOOKUP($E768,[1]AllProteinsNorm!$A$1:$Q$3226,4,FALSE)</f>
        <v>157056.38129830401</v>
      </c>
      <c r="L768" s="1">
        <f>VLOOKUP($E768,[1]AllProteinsNorm!$A$1:$Q$3226,5,FALSE)</f>
        <v>170744.54480927301</v>
      </c>
      <c r="M768" s="1">
        <f>VLOOKUP($E768,[1]AllProteinsNorm!$A$1:$Q$3226,10,FALSE)</f>
        <v>123812.224085646</v>
      </c>
      <c r="N768" s="1">
        <f>VLOOKUP($E768,[1]AllProteinsNorm!$A$1:$Q$3226,11,FALSE)</f>
        <v>103942.613499884</v>
      </c>
      <c r="O768" s="1">
        <f>VLOOKUP($E768,[1]AllProteinsNorm!$A$1:$Q$3226,15,FALSE)</f>
        <v>71260.509887890104</v>
      </c>
      <c r="P768" s="1">
        <f>VLOOKUP($E768,[1]AllProteinsNorm!$A$1:$Q$3226,6,FALSE)</f>
        <v>93412.138181349103</v>
      </c>
      <c r="Q768" s="1">
        <f>VLOOKUP($E768,[1]AllProteinsNorm!$A$1:$Q$3226,8,FALSE)</f>
        <v>130506.32178110001</v>
      </c>
      <c r="R768" s="1">
        <f>VLOOKUP($E768,[1]AllProteinsNorm!$A$1:$Q$3226,13,FALSE)</f>
        <v>66034.167193705798</v>
      </c>
      <c r="S768" s="1">
        <f>VLOOKUP($E768,[1]AllProteinsNorm!$A$1:$Q$3226,16,FALSE)</f>
        <v>119878.09606793401</v>
      </c>
      <c r="T768" s="1">
        <f>VLOOKUP($E768,[1]AllProteinsNorm!$A$1:$Q$3226,17,FALSE)</f>
        <v>157940.116341029</v>
      </c>
      <c r="U768" s="1">
        <f>VLOOKUP($E768,[1]AllProteinsNorm!$A$1:$Q$3226,3,FALSE)</f>
        <v>204333.03021277799</v>
      </c>
      <c r="V768" s="1">
        <f>VLOOKUP($E768,[1]AllProteinsNorm!$A$1:$Q$3226,7,FALSE)</f>
        <v>75852.943282535707</v>
      </c>
      <c r="W768" s="1">
        <f>VLOOKUP($E768,[1]AllProteinsNorm!$A$1:$Q$3226,9,FALSE)</f>
        <v>134308.99744149801</v>
      </c>
      <c r="X768" s="1">
        <f>VLOOKUP($E768,[1]AllProteinsNorm!$A$1:$Q$3226,12,FALSE)</f>
        <v>208905.87126610699</v>
      </c>
      <c r="Y768" s="29">
        <f>VLOOKUP($E768,[1]AllProteinsNorm!$A$1:$Q$3226,14,FALSE)</f>
        <v>135448.712044049</v>
      </c>
      <c r="Z768" s="25">
        <f t="shared" si="110"/>
        <v>1.2528103362811718</v>
      </c>
      <c r="AA768" s="1">
        <f t="shared" si="110"/>
        <v>1.3619983399107571</v>
      </c>
      <c r="AB768" s="1">
        <f t="shared" si="110"/>
        <v>0.98762770929915078</v>
      </c>
      <c r="AC768" s="1">
        <f t="shared" si="110"/>
        <v>0.82913142080741253</v>
      </c>
      <c r="AD768" s="1">
        <f t="shared" si="110"/>
        <v>0.56843219370150755</v>
      </c>
      <c r="AE768" s="1">
        <f t="shared" si="110"/>
        <v>0.74513172454574439</v>
      </c>
      <c r="AF768" s="1">
        <f t="shared" si="110"/>
        <v>1.0410253154047697</v>
      </c>
      <c r="AG768" s="1">
        <f t="shared" si="110"/>
        <v>0.52674260366959724</v>
      </c>
      <c r="AH768" s="1">
        <f t="shared" si="110"/>
        <v>0.95624588193180793</v>
      </c>
      <c r="AI768" s="1">
        <f t="shared" si="110"/>
        <v>1.2598597308164814</v>
      </c>
      <c r="AJ768" s="1">
        <f t="shared" si="110"/>
        <v>1.6299276105693998</v>
      </c>
      <c r="AK768" s="1">
        <f t="shared" si="110"/>
        <v>0.60506520394874519</v>
      </c>
      <c r="AL768" s="1">
        <f t="shared" si="110"/>
        <v>1.0713585711024349</v>
      </c>
      <c r="AM768" s="1">
        <f t="shared" si="110"/>
        <v>1.6664043362549377</v>
      </c>
      <c r="AN768" s="29">
        <f t="shared" si="110"/>
        <v>1.0804498682702621</v>
      </c>
      <c r="AO768" s="1">
        <f t="shared" si="105"/>
        <v>35922.896116970231</v>
      </c>
      <c r="AP768" s="1">
        <f t="shared" si="106"/>
        <v>31500.259795768678</v>
      </c>
      <c r="AQ768" s="29">
        <f t="shared" si="107"/>
        <v>49723.335531676901</v>
      </c>
    </row>
    <row r="769" spans="1:43" x14ac:dyDescent="0.2">
      <c r="A769" s="26"/>
      <c r="E769" s="25" t="s">
        <v>1514</v>
      </c>
      <c r="F769" s="26" t="s">
        <v>1515</v>
      </c>
      <c r="G769" s="1">
        <v>0.31351512806304999</v>
      </c>
      <c r="H769" s="1">
        <v>0.88058561008384395</v>
      </c>
      <c r="I769" s="1">
        <f>VLOOKUP(F769,'[1]SUSMB vs SHAM all proteins sum'!$B$2:$E$3214,2,FALSE)</f>
        <v>0.41119808603316899</v>
      </c>
      <c r="J769" s="29">
        <f>VLOOKUP(F769,'[1]SUSMB vs SHAM all proteins sum'!$B$2:$E$3214,3,FALSE)</f>
        <v>0.87187684440609603</v>
      </c>
      <c r="K769" s="25">
        <f>VLOOKUP($E769,[1]AllProteinsNorm!$A$1:$Q$3226,4,FALSE)</f>
        <v>291065.525806099</v>
      </c>
      <c r="L769" s="1">
        <f>VLOOKUP($E769,[1]AllProteinsNorm!$A$1:$Q$3226,5,FALSE)</f>
        <v>305193.39753656101</v>
      </c>
      <c r="M769" s="1">
        <f>VLOOKUP($E769,[1]AllProteinsNorm!$A$1:$Q$3226,10,FALSE)</f>
        <v>248204.42153462299</v>
      </c>
      <c r="N769" s="1">
        <f>VLOOKUP($E769,[1]AllProteinsNorm!$A$1:$Q$3226,11,FALSE)</f>
        <v>327851.12670583301</v>
      </c>
      <c r="O769" s="1">
        <f>VLOOKUP($E769,[1]AllProteinsNorm!$A$1:$Q$3226,15,FALSE)</f>
        <v>308355.56634612498</v>
      </c>
      <c r="P769" s="1">
        <f>VLOOKUP($E769,[1]AllProteinsNorm!$A$1:$Q$3226,6,FALSE)</f>
        <v>333394.715589953</v>
      </c>
      <c r="Q769" s="1">
        <f>VLOOKUP($E769,[1]AllProteinsNorm!$A$1:$Q$3226,8,FALSE)</f>
        <v>300744.13874627702</v>
      </c>
      <c r="R769" s="1">
        <f>VLOOKUP($E769,[1]AllProteinsNorm!$A$1:$Q$3226,13,FALSE)</f>
        <v>199495.792830191</v>
      </c>
      <c r="S769" s="1">
        <f>VLOOKUP($E769,[1]AllProteinsNorm!$A$1:$Q$3226,16,FALSE)</f>
        <v>294009.96717220999</v>
      </c>
      <c r="T769" s="1">
        <f>VLOOKUP($E769,[1]AllProteinsNorm!$A$1:$Q$3226,17,FALSE)</f>
        <v>200682.79148206601</v>
      </c>
      <c r="U769" s="1">
        <f>VLOOKUP($E769,[1]AllProteinsNorm!$A$1:$Q$3226,3,FALSE)</f>
        <v>208302.53643315501</v>
      </c>
      <c r="V769" s="1">
        <f>VLOOKUP($E769,[1]AllProteinsNorm!$A$1:$Q$3226,7,FALSE)</f>
        <v>323521.31911431899</v>
      </c>
      <c r="W769" s="1">
        <f>VLOOKUP($E769,[1]AllProteinsNorm!$A$1:$Q$3226,9,FALSE)</f>
        <v>329231.436189631</v>
      </c>
      <c r="X769" s="1">
        <f>VLOOKUP($E769,[1]AllProteinsNorm!$A$1:$Q$3226,12,FALSE)</f>
        <v>156655.96328885999</v>
      </c>
      <c r="Y769" s="29">
        <f>VLOOKUP($E769,[1]AllProteinsNorm!$A$1:$Q$3226,14,FALSE)</f>
        <v>323097.73868158902</v>
      </c>
      <c r="Z769" s="25">
        <f t="shared" si="110"/>
        <v>0.98288449941609668</v>
      </c>
      <c r="AA769" s="1">
        <f t="shared" si="110"/>
        <v>1.0305921971764305</v>
      </c>
      <c r="AB769" s="1">
        <f t="shared" si="110"/>
        <v>0.83814899733415249</v>
      </c>
      <c r="AC769" s="1">
        <f t="shared" si="110"/>
        <v>1.1071039404712413</v>
      </c>
      <c r="AD769" s="1">
        <f t="shared" si="110"/>
        <v>1.041270365602079</v>
      </c>
      <c r="AE769" s="1">
        <f t="shared" si="110"/>
        <v>1.1258238062823738</v>
      </c>
      <c r="AF769" s="1">
        <f t="shared" si="110"/>
        <v>1.0155677194862274</v>
      </c>
      <c r="AG769" s="1">
        <f t="shared" si="110"/>
        <v>0.67366728480975924</v>
      </c>
      <c r="AH769" s="1">
        <f t="shared" si="110"/>
        <v>0.99282743501513426</v>
      </c>
      <c r="AI769" s="1">
        <f t="shared" si="110"/>
        <v>0.67767560071225108</v>
      </c>
      <c r="AJ769" s="1">
        <f t="shared" si="110"/>
        <v>0.70340633327217184</v>
      </c>
      <c r="AK769" s="1">
        <f t="shared" si="110"/>
        <v>1.092482831511782</v>
      </c>
      <c r="AL769" s="1">
        <f t="shared" si="110"/>
        <v>1.1117650379758832</v>
      </c>
      <c r="AM769" s="1">
        <f t="shared" si="110"/>
        <v>0.52900362429143155</v>
      </c>
      <c r="AN769" s="29">
        <f t="shared" si="110"/>
        <v>1.0910524641041914</v>
      </c>
      <c r="AO769" s="1">
        <f t="shared" si="105"/>
        <v>26684.637590474158</v>
      </c>
      <c r="AP769" s="1">
        <f t="shared" si="106"/>
        <v>55176.714134246642</v>
      </c>
      <c r="AQ769" s="29">
        <f t="shared" si="107"/>
        <v>71873.245697055158</v>
      </c>
    </row>
    <row r="770" spans="1:43" x14ac:dyDescent="0.2">
      <c r="A770" s="26"/>
      <c r="E770" s="25" t="s">
        <v>1516</v>
      </c>
      <c r="F770" s="26" t="s">
        <v>1517</v>
      </c>
      <c r="G770" s="1">
        <v>0.27531164835112998</v>
      </c>
      <c r="H770" s="1">
        <v>1.0590179158758299</v>
      </c>
      <c r="I770" s="1">
        <f>VLOOKUP(F770,'[1]SUSMB vs SHAM all proteins sum'!$B$2:$E$3214,2,FALSE)</f>
        <v>0.95154481660262402</v>
      </c>
      <c r="J770" s="29">
        <f>VLOOKUP(F770,'[1]SUSMB vs SHAM all proteins sum'!$B$2:$E$3214,3,FALSE)</f>
        <v>1.0033487832622501</v>
      </c>
      <c r="K770" s="25">
        <f>VLOOKUP($E770,[1]AllProteinsNorm!$A$1:$Q$3226,4,FALSE)</f>
        <v>3909273.9355214499</v>
      </c>
      <c r="L770" s="1">
        <f>VLOOKUP($E770,[1]AllProteinsNorm!$A$1:$Q$3226,5,FALSE)</f>
        <v>4611249.8726371704</v>
      </c>
      <c r="M770" s="1">
        <f>VLOOKUP($E770,[1]AllProteinsNorm!$A$1:$Q$3226,10,FALSE)</f>
        <v>4356008.6021926496</v>
      </c>
      <c r="N770" s="1">
        <f>VLOOKUP($E770,[1]AllProteinsNorm!$A$1:$Q$3226,11,FALSE)</f>
        <v>3957486.9206416002</v>
      </c>
      <c r="O770" s="1">
        <f>VLOOKUP($E770,[1]AllProteinsNorm!$A$1:$Q$3226,15,FALSE)</f>
        <v>4729129.8343226798</v>
      </c>
      <c r="P770" s="1">
        <f>VLOOKUP($E770,[1]AllProteinsNorm!$A$1:$Q$3226,6,FALSE)</f>
        <v>4425174.1464019204</v>
      </c>
      <c r="Q770" s="1">
        <f>VLOOKUP($E770,[1]AllProteinsNorm!$A$1:$Q$3226,8,FALSE)</f>
        <v>4116373.3604280702</v>
      </c>
      <c r="R770" s="1">
        <f>VLOOKUP($E770,[1]AllProteinsNorm!$A$1:$Q$3226,13,FALSE)</f>
        <v>4827689.0288276197</v>
      </c>
      <c r="S770" s="1">
        <f>VLOOKUP($E770,[1]AllProteinsNorm!$A$1:$Q$3226,16,FALSE)</f>
        <v>4616259.4769162098</v>
      </c>
      <c r="T770" s="1">
        <f>VLOOKUP($E770,[1]AllProteinsNorm!$A$1:$Q$3226,17,FALSE)</f>
        <v>4822210.0722360602</v>
      </c>
      <c r="U770" s="1">
        <f>VLOOKUP($E770,[1]AllProteinsNorm!$A$1:$Q$3226,3,FALSE)</f>
        <v>4174501.7022860502</v>
      </c>
      <c r="V770" s="1">
        <f>VLOOKUP($E770,[1]AllProteinsNorm!$A$1:$Q$3226,7,FALSE)</f>
        <v>3792585.94472695</v>
      </c>
      <c r="W770" s="1">
        <f>VLOOKUP($E770,[1]AllProteinsNorm!$A$1:$Q$3226,9,FALSE)</f>
        <v>4586805.35381772</v>
      </c>
      <c r="X770" s="1">
        <f>VLOOKUP($E770,[1]AllProteinsNorm!$A$1:$Q$3226,12,FALSE)</f>
        <v>4479978.6534908898</v>
      </c>
      <c r="Y770" s="29">
        <f>VLOOKUP($E770,[1]AllProteinsNorm!$A$1:$Q$3226,14,FALSE)</f>
        <v>4593434.4911506996</v>
      </c>
      <c r="Z770" s="25">
        <f t="shared" si="110"/>
        <v>0.90647101347551307</v>
      </c>
      <c r="AA770" s="1">
        <f t="shared" si="110"/>
        <v>1.0692431419188049</v>
      </c>
      <c r="AB770" s="1">
        <f t="shared" si="110"/>
        <v>1.0100585421908863</v>
      </c>
      <c r="AC770" s="1">
        <f t="shared" si="110"/>
        <v>0.91765049954003031</v>
      </c>
      <c r="AD770" s="1">
        <f t="shared" si="110"/>
        <v>1.0965768028747658</v>
      </c>
      <c r="AE770" s="1">
        <f t="shared" si="110"/>
        <v>1.0260964464132722</v>
      </c>
      <c r="AF770" s="1">
        <f t="shared" si="110"/>
        <v>0.95449262277730762</v>
      </c>
      <c r="AG770" s="1">
        <f t="shared" si="110"/>
        <v>1.1194304208109327</v>
      </c>
      <c r="AH770" s="1">
        <f t="shared" si="110"/>
        <v>1.0704047543161019</v>
      </c>
      <c r="AI770" s="1">
        <f t="shared" si="110"/>
        <v>1.1181599763713115</v>
      </c>
      <c r="AJ770" s="1">
        <f t="shared" si="110"/>
        <v>0.9679712527798956</v>
      </c>
      <c r="AK770" s="1">
        <f t="shared" si="110"/>
        <v>0.87941374324566346</v>
      </c>
      <c r="AL770" s="1">
        <f t="shared" si="110"/>
        <v>1.0635750183455632</v>
      </c>
      <c r="AM770" s="1">
        <f t="shared" si="110"/>
        <v>1.0388043553250936</v>
      </c>
      <c r="AN770" s="29">
        <f t="shared" si="110"/>
        <v>1.0651121633335603</v>
      </c>
      <c r="AO770" s="1">
        <f t="shared" si="105"/>
        <v>332671.11837984959</v>
      </c>
      <c r="AP770" s="1">
        <f t="shared" si="106"/>
        <v>267786.25665530859</v>
      </c>
      <c r="AQ770" s="29">
        <f t="shared" si="107"/>
        <v>306832.49585743324</v>
      </c>
    </row>
    <row r="771" spans="1:43" x14ac:dyDescent="0.2">
      <c r="A771" s="26"/>
      <c r="E771" s="25" t="s">
        <v>1518</v>
      </c>
      <c r="F771" s="26" t="s">
        <v>1519</v>
      </c>
      <c r="G771" s="1">
        <v>6.1724609900502901E-2</v>
      </c>
      <c r="H771" s="1">
        <v>1.1245781195181599</v>
      </c>
      <c r="I771" s="1">
        <f>VLOOKUP(F771,'[1]SUSMB vs SHAM all proteins sum'!$B$2:$E$3214,2,FALSE)</f>
        <v>0.17190976654427401</v>
      </c>
      <c r="J771" s="29">
        <f>VLOOKUP(F771,'[1]SUSMB vs SHAM all proteins sum'!$B$2:$E$3214,3,FALSE)</f>
        <v>0.86543599995348197</v>
      </c>
      <c r="K771" s="25">
        <f>VLOOKUP($E771,[1]AllProteinsNorm!$A$1:$Q$3226,4,FALSE)</f>
        <v>209177.962447036</v>
      </c>
      <c r="L771" s="1">
        <f>VLOOKUP($E771,[1]AllProteinsNorm!$A$1:$Q$3226,5,FALSE)</f>
        <v>188593.274170752</v>
      </c>
      <c r="M771" s="1">
        <f>VLOOKUP($E771,[1]AllProteinsNorm!$A$1:$Q$3226,10,FALSE)</f>
        <v>200109.54134522201</v>
      </c>
      <c r="N771" s="1">
        <f>VLOOKUP($E771,[1]AllProteinsNorm!$A$1:$Q$3226,11,FALSE)</f>
        <v>187587.941019169</v>
      </c>
      <c r="O771" s="1">
        <f>VLOOKUP($E771,[1]AllProteinsNorm!$A$1:$Q$3226,15,FALSE)</f>
        <v>223255.34514463501</v>
      </c>
      <c r="P771" s="1">
        <f>VLOOKUP($E771,[1]AllProteinsNorm!$A$1:$Q$3226,6,FALSE)</f>
        <v>209232.74776139401</v>
      </c>
      <c r="Q771" s="1">
        <f>VLOOKUP($E771,[1]AllProteinsNorm!$A$1:$Q$3226,8,FALSE)</f>
        <v>267617.886365871</v>
      </c>
      <c r="R771" s="1">
        <f>VLOOKUP($E771,[1]AllProteinsNorm!$A$1:$Q$3226,13,FALSE)</f>
        <v>219151.67345411101</v>
      </c>
      <c r="S771" s="1">
        <f>VLOOKUP($E771,[1]AllProteinsNorm!$A$1:$Q$3226,16,FALSE)</f>
        <v>217872.175067084</v>
      </c>
      <c r="T771" s="1">
        <f>VLOOKUP($E771,[1]AllProteinsNorm!$A$1:$Q$3226,17,FALSE)</f>
        <v>222419.82713679501</v>
      </c>
      <c r="U771" s="1">
        <f>VLOOKUP($E771,[1]AllProteinsNorm!$A$1:$Q$3226,3,FALSE)</f>
        <v>142915.76877281099</v>
      </c>
      <c r="V771" s="1">
        <f>VLOOKUP($E771,[1]AllProteinsNorm!$A$1:$Q$3226,7,FALSE)</f>
        <v>193917.829993088</v>
      </c>
      <c r="W771" s="1">
        <f>VLOOKUP($E771,[1]AllProteinsNorm!$A$1:$Q$3226,9,FALSE)</f>
        <v>192713.94613077401</v>
      </c>
      <c r="X771" s="1">
        <f>VLOOKUP($E771,[1]AllProteinsNorm!$A$1:$Q$3226,12,FALSE)</f>
        <v>217562.79184484901</v>
      </c>
      <c r="Y771" s="29">
        <f>VLOOKUP($E771,[1]AllProteinsNorm!$A$1:$Q$3226,14,FALSE)</f>
        <v>138132.48705190199</v>
      </c>
      <c r="Z771" s="25">
        <f t="shared" ref="Z771:AN787" si="111">K771/AVERAGE($K771:$O771)</f>
        <v>1.0368443159334539</v>
      </c>
      <c r="AA771" s="1">
        <f t="shared" si="111"/>
        <v>0.93481101957255663</v>
      </c>
      <c r="AB771" s="1">
        <f t="shared" si="111"/>
        <v>0.99189435675079118</v>
      </c>
      <c r="AC771" s="1">
        <f t="shared" si="111"/>
        <v>0.92982782750182291</v>
      </c>
      <c r="AD771" s="1">
        <f t="shared" si="111"/>
        <v>1.1066224802413753</v>
      </c>
      <c r="AE771" s="1">
        <f t="shared" si="111"/>
        <v>1.0371158734203145</v>
      </c>
      <c r="AF771" s="1">
        <f t="shared" si="111"/>
        <v>1.3265168140780412</v>
      </c>
      <c r="AG771" s="1">
        <f t="shared" si="111"/>
        <v>1.0862815771318799</v>
      </c>
      <c r="AH771" s="1">
        <f t="shared" si="111"/>
        <v>1.0799394146291215</v>
      </c>
      <c r="AI771" s="1">
        <f t="shared" si="111"/>
        <v>1.1024810205619968</v>
      </c>
      <c r="AJ771" s="1">
        <f t="shared" si="111"/>
        <v>0.70839872793420344</v>
      </c>
      <c r="AK771" s="1">
        <f t="shared" si="111"/>
        <v>0.96120354856880452</v>
      </c>
      <c r="AL771" s="1">
        <f t="shared" si="111"/>
        <v>0.9552361888857771</v>
      </c>
      <c r="AM771" s="1">
        <f t="shared" si="111"/>
        <v>1.0784058771968466</v>
      </c>
      <c r="AN771" s="29">
        <f t="shared" si="111"/>
        <v>0.6846891630937455</v>
      </c>
      <c r="AO771" s="1">
        <f t="shared" si="105"/>
        <v>13371.677644118732</v>
      </c>
      <c r="AP771" s="1">
        <f t="shared" si="106"/>
        <v>20644.826462873094</v>
      </c>
      <c r="AQ771" s="29">
        <f t="shared" si="107"/>
        <v>31147.673252956072</v>
      </c>
    </row>
    <row r="772" spans="1:43" x14ac:dyDescent="0.2">
      <c r="A772" s="26"/>
      <c r="E772" s="25" t="s">
        <v>1520</v>
      </c>
      <c r="F772" s="26" t="s">
        <v>1521</v>
      </c>
      <c r="G772" s="1">
        <v>0.44793219019258101</v>
      </c>
      <c r="H772" s="1">
        <v>1.28481385087033</v>
      </c>
      <c r="I772" s="1">
        <f>VLOOKUP(F772,'[1]SUSMB vs SHAM all proteins sum'!$B$2:$E$3214,2,FALSE)</f>
        <v>0.65258534557805703</v>
      </c>
      <c r="J772" s="29">
        <f>VLOOKUP(F772,'[1]SUSMB vs SHAM all proteins sum'!$B$2:$E$3214,3,FALSE)</f>
        <v>0.77584259370841102</v>
      </c>
      <c r="K772" s="25">
        <f>VLOOKUP($E772,[1]AllProteinsNorm!$A$1:$Q$3226,4,FALSE)</f>
        <v>11483.151497241901</v>
      </c>
      <c r="L772" s="1">
        <f>VLOOKUP($E772,[1]AllProteinsNorm!$A$1:$Q$3226,5,FALSE)</f>
        <v>21847.814162379698</v>
      </c>
      <c r="M772" s="1">
        <f>VLOOKUP($E772,[1]AllProteinsNorm!$A$1:$Q$3226,10,FALSE)</f>
        <v>55793.305942010098</v>
      </c>
      <c r="N772" s="1">
        <f>VLOOKUP($E772,[1]AllProteinsNorm!$A$1:$Q$3226,11,FALSE)</f>
        <v>52198.0290798227</v>
      </c>
      <c r="O772" s="1">
        <f>VLOOKUP($E772,[1]AllProteinsNorm!$A$1:$Q$3226,15,FALSE)</f>
        <v>46039.3070741212</v>
      </c>
      <c r="P772" s="1">
        <f>VLOOKUP($E772,[1]AllProteinsNorm!$A$1:$Q$3226,6,FALSE)</f>
        <v>44378.6418562244</v>
      </c>
      <c r="Q772" s="1">
        <f>VLOOKUP($E772,[1]AllProteinsNorm!$A$1:$Q$3226,8,FALSE)</f>
        <v>38515.3645057631</v>
      </c>
      <c r="R772" s="1">
        <f>VLOOKUP($E772,[1]AllProteinsNorm!$A$1:$Q$3226,13,FALSE)</f>
        <v>32586.897299845299</v>
      </c>
      <c r="S772" s="1">
        <f>VLOOKUP($E772,[1]AllProteinsNorm!$A$1:$Q$3226,16,FALSE)</f>
        <v>48755.411035903096</v>
      </c>
      <c r="T772" s="1">
        <f>VLOOKUP($E772,[1]AllProteinsNorm!$A$1:$Q$3226,17,FALSE)</f>
        <v>43367.187971211897</v>
      </c>
      <c r="U772" s="1">
        <f>VLOOKUP($E772,[1]AllProteinsNorm!$A$1:$Q$3226,3,FALSE)</f>
        <v>11094.738454664401</v>
      </c>
      <c r="V772" s="1">
        <f>VLOOKUP($E772,[1]AllProteinsNorm!$A$1:$Q$3226,7,FALSE)</f>
        <v>39630.988008457898</v>
      </c>
      <c r="W772" s="1">
        <f>VLOOKUP($E772,[1]AllProteinsNorm!$A$1:$Q$3226,9,FALSE)</f>
        <v>48107.929435648897</v>
      </c>
      <c r="X772" s="1">
        <f>VLOOKUP($E772,[1]AllProteinsNorm!$A$1:$Q$3226,12,FALSE)</f>
        <v>6672.3722155532296</v>
      </c>
      <c r="Y772" s="29">
        <f>VLOOKUP($E772,[1]AllProteinsNorm!$A$1:$Q$3226,14,FALSE)</f>
        <v>66996.6768092446</v>
      </c>
      <c r="Z772" s="25">
        <f t="shared" si="111"/>
        <v>0.30644355678838853</v>
      </c>
      <c r="AA772" s="1">
        <f t="shared" si="111"/>
        <v>0.58303871385650885</v>
      </c>
      <c r="AB772" s="1">
        <f t="shared" si="111"/>
        <v>1.4889204520169306</v>
      </c>
      <c r="AC772" s="1">
        <f t="shared" si="111"/>
        <v>1.39297558622357</v>
      </c>
      <c r="AD772" s="1">
        <f t="shared" si="111"/>
        <v>1.2286216911146017</v>
      </c>
      <c r="AE772" s="1">
        <f t="shared" si="111"/>
        <v>1.1843045751966161</v>
      </c>
      <c r="AF772" s="1">
        <f t="shared" si="111"/>
        <v>1.0278350235980225</v>
      </c>
      <c r="AG772" s="1">
        <f t="shared" si="111"/>
        <v>0.86962579180994359</v>
      </c>
      <c r="AH772" s="1">
        <f t="shared" si="111"/>
        <v>1.3011046291700121</v>
      </c>
      <c r="AI772" s="1">
        <f t="shared" si="111"/>
        <v>1.1573125489984848</v>
      </c>
      <c r="AJ772" s="1">
        <f t="shared" si="111"/>
        <v>0.29607822508488901</v>
      </c>
      <c r="AK772" s="1">
        <f t="shared" si="111"/>
        <v>1.0576069580956757</v>
      </c>
      <c r="AL772" s="1">
        <f t="shared" si="111"/>
        <v>1.2838256997241548</v>
      </c>
      <c r="AM772" s="1">
        <f t="shared" si="111"/>
        <v>0.17806135140177001</v>
      </c>
      <c r="AN772" s="29">
        <f t="shared" si="111"/>
        <v>1.7878976811686458</v>
      </c>
      <c r="AO772" s="1">
        <f t="shared" si="105"/>
        <v>17581.014552372319</v>
      </c>
      <c r="AP772" s="1">
        <f t="shared" si="106"/>
        <v>5527.4454384031069</v>
      </c>
      <c r="AQ772" s="29">
        <f t="shared" si="107"/>
        <v>22758.382718308396</v>
      </c>
    </row>
    <row r="773" spans="1:43" x14ac:dyDescent="0.2">
      <c r="A773" s="26"/>
      <c r="E773" s="25" t="s">
        <v>1522</v>
      </c>
      <c r="F773" s="26" t="s">
        <v>1523</v>
      </c>
      <c r="G773" s="1">
        <v>0.234719511440518</v>
      </c>
      <c r="H773" s="1">
        <v>1.05445327707408</v>
      </c>
      <c r="I773" s="1">
        <f>VLOOKUP(F773,'[1]SUSMB vs SHAM all proteins sum'!$B$2:$E$3214,2,FALSE)</f>
        <v>0.40863383563901101</v>
      </c>
      <c r="J773" s="29">
        <f>VLOOKUP(F773,'[1]SUSMB vs SHAM all proteins sum'!$B$2:$E$3214,3,FALSE)</f>
        <v>1.0388687306836999</v>
      </c>
      <c r="K773" s="25">
        <f>VLOOKUP($E773,[1]AllProteinsNorm!$A$1:$Q$3226,4,FALSE)</f>
        <v>5104409.1428882796</v>
      </c>
      <c r="L773" s="1">
        <f>VLOOKUP($E773,[1]AllProteinsNorm!$A$1:$Q$3226,5,FALSE)</f>
        <v>5556314.8227788098</v>
      </c>
      <c r="M773" s="1">
        <f>VLOOKUP($E773,[1]AllProteinsNorm!$A$1:$Q$3226,10,FALSE)</f>
        <v>5795900.6965510603</v>
      </c>
      <c r="N773" s="1">
        <f>VLOOKUP($E773,[1]AllProteinsNorm!$A$1:$Q$3226,11,FALSE)</f>
        <v>5329253.5469445502</v>
      </c>
      <c r="O773" s="1">
        <f>VLOOKUP($E773,[1]AllProteinsNorm!$A$1:$Q$3226,15,FALSE)</f>
        <v>5741791.7741093999</v>
      </c>
      <c r="P773" s="1">
        <f>VLOOKUP($E773,[1]AllProteinsNorm!$A$1:$Q$3226,6,FALSE)</f>
        <v>5124546.4009977104</v>
      </c>
      <c r="Q773" s="1">
        <f>VLOOKUP($E773,[1]AllProteinsNorm!$A$1:$Q$3226,8,FALSE)</f>
        <v>5906536.8482991401</v>
      </c>
      <c r="R773" s="1">
        <f>VLOOKUP($E773,[1]AllProteinsNorm!$A$1:$Q$3226,13,FALSE)</f>
        <v>5865046.1672457196</v>
      </c>
      <c r="S773" s="1">
        <f>VLOOKUP($E773,[1]AllProteinsNorm!$A$1:$Q$3226,16,FALSE)</f>
        <v>5861103.7728341399</v>
      </c>
      <c r="T773" s="1">
        <f>VLOOKUP($E773,[1]AllProteinsNorm!$A$1:$Q$3226,17,FALSE)</f>
        <v>6301799.6467607897</v>
      </c>
      <c r="U773" s="1">
        <f>VLOOKUP($E773,[1]AllProteinsNorm!$A$1:$Q$3226,3,FALSE)</f>
        <v>5593017.0881927004</v>
      </c>
      <c r="V773" s="1">
        <f>VLOOKUP($E773,[1]AllProteinsNorm!$A$1:$Q$3226,7,FALSE)</f>
        <v>5058508.6737595499</v>
      </c>
      <c r="W773" s="1">
        <f>VLOOKUP($E773,[1]AllProteinsNorm!$A$1:$Q$3226,9,FALSE)</f>
        <v>5658752.9498755503</v>
      </c>
      <c r="X773" s="1">
        <f>VLOOKUP($E773,[1]AllProteinsNorm!$A$1:$Q$3226,12,FALSE)</f>
        <v>6163935.6632268103</v>
      </c>
      <c r="Y773" s="29">
        <f>VLOOKUP($E773,[1]AllProteinsNorm!$A$1:$Q$3226,14,FALSE)</f>
        <v>6167696.2426670697</v>
      </c>
      <c r="Z773" s="25">
        <f t="shared" si="111"/>
        <v>0.92714151724248828</v>
      </c>
      <c r="AA773" s="1">
        <f t="shared" si="111"/>
        <v>1.0092235968673062</v>
      </c>
      <c r="AB773" s="1">
        <f t="shared" si="111"/>
        <v>1.0527408785547576</v>
      </c>
      <c r="AC773" s="1">
        <f t="shared" si="111"/>
        <v>0.96798122583259116</v>
      </c>
      <c r="AD773" s="1">
        <f t="shared" si="111"/>
        <v>1.0429127815028565</v>
      </c>
      <c r="AE773" s="1">
        <f t="shared" si="111"/>
        <v>0.93079915665070334</v>
      </c>
      <c r="AF773" s="1">
        <f t="shared" si="111"/>
        <v>1.0728363228504991</v>
      </c>
      <c r="AG773" s="1">
        <f t="shared" si="111"/>
        <v>1.065300145419094</v>
      </c>
      <c r="AH773" s="1">
        <f t="shared" si="111"/>
        <v>1.0645840669398809</v>
      </c>
      <c r="AI773" s="1">
        <f t="shared" si="111"/>
        <v>1.1446300487092154</v>
      </c>
      <c r="AJ773" s="1">
        <f t="shared" si="111"/>
        <v>1.0158900283953276</v>
      </c>
      <c r="AK773" s="1">
        <f t="shared" si="111"/>
        <v>0.91880436608573901</v>
      </c>
      <c r="AL773" s="1">
        <f t="shared" si="111"/>
        <v>1.0278299894822622</v>
      </c>
      <c r="AM773" s="1">
        <f t="shared" si="111"/>
        <v>1.1195890656514853</v>
      </c>
      <c r="AN773" s="29">
        <f t="shared" si="111"/>
        <v>1.1202721200913535</v>
      </c>
      <c r="AO773" s="1">
        <f t="shared" si="105"/>
        <v>258721.93388946724</v>
      </c>
      <c r="AP773" s="1">
        <f t="shared" si="106"/>
        <v>381223.88427782175</v>
      </c>
      <c r="AQ773" s="29">
        <f t="shared" si="107"/>
        <v>413426.20491174335</v>
      </c>
    </row>
    <row r="774" spans="1:43" x14ac:dyDescent="0.2">
      <c r="A774" s="26"/>
      <c r="E774" s="25" t="s">
        <v>1524</v>
      </c>
      <c r="F774" s="26" t="s">
        <v>1525</v>
      </c>
      <c r="G774" s="1">
        <v>0.80807346587610396</v>
      </c>
      <c r="H774" s="1">
        <v>1.0144065299945799</v>
      </c>
      <c r="I774" s="1">
        <f>VLOOKUP(F774,'[1]SUSMB vs SHAM all proteins sum'!$B$2:$E$3214,2,FALSE)</f>
        <v>0.62645300643535196</v>
      </c>
      <c r="J774" s="29">
        <f>VLOOKUP(F774,'[1]SUSMB vs SHAM all proteins sum'!$B$2:$E$3214,3,FALSE)</f>
        <v>0.95693905991172201</v>
      </c>
      <c r="K774" s="25">
        <f>VLOOKUP($E774,[1]AllProteinsNorm!$A$1:$Q$3226,4,FALSE)</f>
        <v>1534822.8053377101</v>
      </c>
      <c r="L774" s="1">
        <f>VLOOKUP($E774,[1]AllProteinsNorm!$A$1:$Q$3226,5,FALSE)</f>
        <v>1905015.6366826</v>
      </c>
      <c r="M774" s="1">
        <f>VLOOKUP($E774,[1]AllProteinsNorm!$A$1:$Q$3226,10,FALSE)</f>
        <v>1509749.67636466</v>
      </c>
      <c r="N774" s="1">
        <f>VLOOKUP($E774,[1]AllProteinsNorm!$A$1:$Q$3226,11,FALSE)</f>
        <v>1706597.9743738801</v>
      </c>
      <c r="O774" s="1">
        <f>VLOOKUP($E774,[1]AllProteinsNorm!$A$1:$Q$3226,15,FALSE)</f>
        <v>1441656.32507968</v>
      </c>
      <c r="P774" s="1">
        <f>VLOOKUP($E774,[1]AllProteinsNorm!$A$1:$Q$3226,6,FALSE)</f>
        <v>1705258.2764502901</v>
      </c>
      <c r="Q774" s="1">
        <f>VLOOKUP($E774,[1]AllProteinsNorm!$A$1:$Q$3226,8,FALSE)</f>
        <v>1670586.9216239301</v>
      </c>
      <c r="R774" s="1">
        <f>VLOOKUP($E774,[1]AllProteinsNorm!$A$1:$Q$3226,13,FALSE)</f>
        <v>1732600.0261436701</v>
      </c>
      <c r="S774" s="1">
        <f>VLOOKUP($E774,[1]AllProteinsNorm!$A$1:$Q$3226,16,FALSE)</f>
        <v>1578706.2836092601</v>
      </c>
      <c r="T774" s="1">
        <f>VLOOKUP($E774,[1]AllProteinsNorm!$A$1:$Q$3226,17,FALSE)</f>
        <v>1497117.8373056899</v>
      </c>
      <c r="U774" s="1">
        <f>VLOOKUP($E774,[1]AllProteinsNorm!$A$1:$Q$3226,3,FALSE)</f>
        <v>1184678.17713321</v>
      </c>
      <c r="V774" s="1">
        <f>VLOOKUP($E774,[1]AllProteinsNorm!$A$1:$Q$3226,7,FALSE)</f>
        <v>1735034.47002528</v>
      </c>
      <c r="W774" s="1">
        <f>VLOOKUP($E774,[1]AllProteinsNorm!$A$1:$Q$3226,9,FALSE)</f>
        <v>1717312.2369350099</v>
      </c>
      <c r="X774" s="1">
        <f>VLOOKUP($E774,[1]AllProteinsNorm!$A$1:$Q$3226,12,FALSE)</f>
        <v>1492694.6525010599</v>
      </c>
      <c r="Y774" s="29">
        <f>VLOOKUP($E774,[1]AllProteinsNorm!$A$1:$Q$3226,14,FALSE)</f>
        <v>1654045.19756201</v>
      </c>
      <c r="Z774" s="25">
        <f t="shared" si="111"/>
        <v>0.94767391494102682</v>
      </c>
      <c r="AA774" s="1">
        <f t="shared" si="111"/>
        <v>1.1762488934620965</v>
      </c>
      <c r="AB774" s="1">
        <f t="shared" si="111"/>
        <v>0.93219255109167787</v>
      </c>
      <c r="AC774" s="1">
        <f t="shared" si="111"/>
        <v>1.0537362215239328</v>
      </c>
      <c r="AD774" s="1">
        <f t="shared" si="111"/>
        <v>0.89014841898126595</v>
      </c>
      <c r="AE774" s="1">
        <f t="shared" si="111"/>
        <v>1.0529090271587775</v>
      </c>
      <c r="AF774" s="1">
        <f t="shared" si="111"/>
        <v>1.0315012539289705</v>
      </c>
      <c r="AG774" s="1">
        <f t="shared" si="111"/>
        <v>1.0697911472857076</v>
      </c>
      <c r="AH774" s="1">
        <f t="shared" si="111"/>
        <v>0.97476969922974066</v>
      </c>
      <c r="AI774" s="1">
        <f t="shared" si="111"/>
        <v>0.92439304203285511</v>
      </c>
      <c r="AJ774" s="1">
        <f t="shared" si="111"/>
        <v>0.73147766775722423</v>
      </c>
      <c r="AK774" s="1">
        <f t="shared" si="111"/>
        <v>1.0712942908120915</v>
      </c>
      <c r="AL774" s="1">
        <f t="shared" si="111"/>
        <v>1.0603517260054274</v>
      </c>
      <c r="AM774" s="1">
        <f t="shared" si="111"/>
        <v>0.92166195356731129</v>
      </c>
      <c r="AN774" s="29">
        <f t="shared" si="111"/>
        <v>1.0212875925557381</v>
      </c>
      <c r="AO774" s="1">
        <f t="shared" si="105"/>
        <v>167301.49193800357</v>
      </c>
      <c r="AP774" s="1">
        <f t="shared" si="106"/>
        <v>87053.67154368748</v>
      </c>
      <c r="AQ774" s="29">
        <f t="shared" si="107"/>
        <v>204730.29503305457</v>
      </c>
    </row>
    <row r="775" spans="1:43" x14ac:dyDescent="0.2">
      <c r="A775" s="26"/>
      <c r="E775" s="25" t="s">
        <v>1526</v>
      </c>
      <c r="F775" s="26" t="s">
        <v>1527</v>
      </c>
      <c r="G775" s="1">
        <v>0.484662596602985</v>
      </c>
      <c r="H775" s="1">
        <v>1.09629354482604</v>
      </c>
      <c r="I775" s="1">
        <f>VLOOKUP(F775,'[1]SUSMB vs SHAM all proteins sum'!$B$2:$E$3214,2,FALSE)</f>
        <v>0.19387360703940201</v>
      </c>
      <c r="J775" s="29">
        <f>VLOOKUP(F775,'[1]SUSMB vs SHAM all proteins sum'!$B$2:$E$3214,3,FALSE)</f>
        <v>1.1467524098239501</v>
      </c>
      <c r="K775" s="25">
        <f>VLOOKUP($E775,[1]AllProteinsNorm!$A$1:$Q$3226,4,FALSE)</f>
        <v>228851.442147678</v>
      </c>
      <c r="L775" s="1">
        <f>VLOOKUP($E775,[1]AllProteinsNorm!$A$1:$Q$3226,5,FALSE)</f>
        <v>331932.93137583102</v>
      </c>
      <c r="M775" s="1">
        <f>VLOOKUP($E775,[1]AllProteinsNorm!$A$1:$Q$3226,10,FALSE)</f>
        <v>263262.154917009</v>
      </c>
      <c r="N775" s="1">
        <f>VLOOKUP($E775,[1]AllProteinsNorm!$A$1:$Q$3226,11,FALSE)</f>
        <v>251910.364084823</v>
      </c>
      <c r="O775" s="1">
        <f>VLOOKUP($E775,[1]AllProteinsNorm!$A$1:$Q$3226,15,FALSE)</f>
        <v>262342.86049553897</v>
      </c>
      <c r="P775" s="1">
        <f>VLOOKUP($E775,[1]AllProteinsNorm!$A$1:$Q$3226,6,FALSE)</f>
        <v>322802.24240819103</v>
      </c>
      <c r="Q775" s="1">
        <f>VLOOKUP($E775,[1]AllProteinsNorm!$A$1:$Q$3226,8,FALSE)</f>
        <v>361473.57096532598</v>
      </c>
      <c r="R775" s="1">
        <f>VLOOKUP($E775,[1]AllProteinsNorm!$A$1:$Q$3226,13,FALSE)</f>
        <v>270583.84237773099</v>
      </c>
      <c r="S775" s="1">
        <f>VLOOKUP($E775,[1]AllProteinsNorm!$A$1:$Q$3226,16,FALSE)</f>
        <v>337613.76454771101</v>
      </c>
      <c r="T775" s="1">
        <f>VLOOKUP($E775,[1]AllProteinsNorm!$A$1:$Q$3226,17,FALSE)</f>
        <v>196339.14702060699</v>
      </c>
      <c r="U775" s="1">
        <f>VLOOKUP($E775,[1]AllProteinsNorm!$A$1:$Q$3226,3,FALSE)</f>
        <v>301517.38973785401</v>
      </c>
      <c r="V775" s="1">
        <f>VLOOKUP($E775,[1]AllProteinsNorm!$A$1:$Q$3226,7,FALSE)</f>
        <v>275121.44227897399</v>
      </c>
      <c r="W775" s="1">
        <f>VLOOKUP($E775,[1]AllProteinsNorm!$A$1:$Q$3226,9,FALSE)</f>
        <v>304321.94162717002</v>
      </c>
      <c r="X775" s="1">
        <f>VLOOKUP($E775,[1]AllProteinsNorm!$A$1:$Q$3226,12,FALSE)</f>
        <v>400561.52549562597</v>
      </c>
      <c r="Y775" s="29">
        <f>VLOOKUP($E775,[1]AllProteinsNorm!$A$1:$Q$3226,14,FALSE)</f>
        <v>259189.08970514801</v>
      </c>
      <c r="Z775" s="25">
        <f t="shared" si="111"/>
        <v>0.855008161030825</v>
      </c>
      <c r="AA775" s="1">
        <f t="shared" si="111"/>
        <v>1.2401292409513438</v>
      </c>
      <c r="AB775" s="1">
        <f t="shared" si="111"/>
        <v>0.98356946686555047</v>
      </c>
      <c r="AC775" s="1">
        <f t="shared" si="111"/>
        <v>0.94115822526380122</v>
      </c>
      <c r="AD775" s="1">
        <f t="shared" si="111"/>
        <v>0.98013490588847885</v>
      </c>
      <c r="AE775" s="1">
        <f t="shared" si="111"/>
        <v>1.2060162219993873</v>
      </c>
      <c r="AF775" s="1">
        <f t="shared" si="111"/>
        <v>1.3504955453716141</v>
      </c>
      <c r="AG775" s="1">
        <f t="shared" si="111"/>
        <v>1.0109239046295682</v>
      </c>
      <c r="AH775" s="1">
        <f t="shared" si="111"/>
        <v>1.2613533096215237</v>
      </c>
      <c r="AI775" s="1">
        <f t="shared" si="111"/>
        <v>0.7335395025569571</v>
      </c>
      <c r="AJ775" s="1">
        <f t="shared" si="111"/>
        <v>1.1264942291786768</v>
      </c>
      <c r="AK775" s="1">
        <f t="shared" si="111"/>
        <v>1.0278767580205985</v>
      </c>
      <c r="AL775" s="1">
        <f t="shared" si="111"/>
        <v>1.1369722700024363</v>
      </c>
      <c r="AM775" s="1">
        <f t="shared" si="111"/>
        <v>1.4965314182844971</v>
      </c>
      <c r="AN775" s="29">
        <f t="shared" si="111"/>
        <v>0.96835215399275409</v>
      </c>
      <c r="AO775" s="1">
        <f t="shared" si="105"/>
        <v>34446.416114166546</v>
      </c>
      <c r="AP775" s="1">
        <f t="shared" si="106"/>
        <v>58821.065119902618</v>
      </c>
      <c r="AQ775" s="29">
        <f t="shared" si="107"/>
        <v>49166.231619052327</v>
      </c>
    </row>
    <row r="776" spans="1:43" x14ac:dyDescent="0.2">
      <c r="A776" s="26"/>
      <c r="E776" s="25" t="s">
        <v>1528</v>
      </c>
      <c r="F776" s="26" t="s">
        <v>1529</v>
      </c>
      <c r="G776" s="1">
        <v>0.80312219926013595</v>
      </c>
      <c r="H776" s="1">
        <v>1.02070637400022</v>
      </c>
      <c r="I776" s="1">
        <f>VLOOKUP(F776,'[1]SUSMB vs SHAM all proteins sum'!$B$2:$E$3214,2,FALSE)</f>
        <v>0.52336724513793897</v>
      </c>
      <c r="J776" s="29">
        <f>VLOOKUP(F776,'[1]SUSMB vs SHAM all proteins sum'!$B$2:$E$3214,3,FALSE)</f>
        <v>0.93832880445698097</v>
      </c>
      <c r="K776" s="25">
        <f>VLOOKUP($E776,[1]AllProteinsNorm!$A$1:$Q$3226,4,FALSE)</f>
        <v>321291.86005286803</v>
      </c>
      <c r="L776" s="1">
        <f>VLOOKUP($E776,[1]AllProteinsNorm!$A$1:$Q$3226,5,FALSE)</f>
        <v>303483.96909450903</v>
      </c>
      <c r="M776" s="1">
        <f>VLOOKUP($E776,[1]AllProteinsNorm!$A$1:$Q$3226,10,FALSE)</f>
        <v>347214.48702160298</v>
      </c>
      <c r="N776" s="1">
        <f>VLOOKUP($E776,[1]AllProteinsNorm!$A$1:$Q$3226,11,FALSE)</f>
        <v>280674.308926925</v>
      </c>
      <c r="O776" s="1">
        <f>VLOOKUP($E776,[1]AllProteinsNorm!$A$1:$Q$3226,15,FALSE)</f>
        <v>400970.64134332503</v>
      </c>
      <c r="P776" s="1">
        <f>VLOOKUP($E776,[1]AllProteinsNorm!$A$1:$Q$3226,6,FALSE)</f>
        <v>300220.16811082</v>
      </c>
      <c r="Q776" s="1">
        <f>VLOOKUP($E776,[1]AllProteinsNorm!$A$1:$Q$3226,8,FALSE)</f>
        <v>327823.21874448902</v>
      </c>
      <c r="R776" s="1">
        <f>VLOOKUP($E776,[1]AllProteinsNorm!$A$1:$Q$3226,13,FALSE)</f>
        <v>365393.595206781</v>
      </c>
      <c r="S776" s="1">
        <f>VLOOKUP($E776,[1]AllProteinsNorm!$A$1:$Q$3226,16,FALSE)</f>
        <v>302443.70676141599</v>
      </c>
      <c r="T776" s="1">
        <f>VLOOKUP($E776,[1]AllProteinsNorm!$A$1:$Q$3226,17,FALSE)</f>
        <v>388121.43637796299</v>
      </c>
      <c r="U776" s="1">
        <f>VLOOKUP($E776,[1]AllProteinsNorm!$A$1:$Q$3226,3,FALSE)</f>
        <v>321080.71626465098</v>
      </c>
      <c r="V776" s="1">
        <f>VLOOKUP($E776,[1]AllProteinsNorm!$A$1:$Q$3226,7,FALSE)</f>
        <v>331155.37445974402</v>
      </c>
      <c r="W776" s="1">
        <f>VLOOKUP($E776,[1]AllProteinsNorm!$A$1:$Q$3226,9,FALSE)</f>
        <v>330716.35849138699</v>
      </c>
      <c r="X776" s="1">
        <f>VLOOKUP($E776,[1]AllProteinsNorm!$A$1:$Q$3226,12,FALSE)</f>
        <v>230301.82031375199</v>
      </c>
      <c r="Y776" s="29">
        <f>VLOOKUP($E776,[1]AllProteinsNorm!$A$1:$Q$3226,14,FALSE)</f>
        <v>342235.23090966098</v>
      </c>
      <c r="Z776" s="25">
        <f t="shared" si="111"/>
        <v>0.9714713594150215</v>
      </c>
      <c r="AA776" s="1">
        <f t="shared" si="111"/>
        <v>0.91762668362776423</v>
      </c>
      <c r="AB776" s="1">
        <f t="shared" si="111"/>
        <v>1.0498520866976286</v>
      </c>
      <c r="AC776" s="1">
        <f t="shared" si="111"/>
        <v>0.84865845154385366</v>
      </c>
      <c r="AD776" s="1">
        <f t="shared" si="111"/>
        <v>1.2123914187157316</v>
      </c>
      <c r="AE776" s="1">
        <f t="shared" si="111"/>
        <v>0.90775811995496303</v>
      </c>
      <c r="AF776" s="1">
        <f t="shared" si="111"/>
        <v>0.99121984574745481</v>
      </c>
      <c r="AG776" s="1">
        <f t="shared" si="111"/>
        <v>1.104819190248592</v>
      </c>
      <c r="AH776" s="1">
        <f t="shared" si="111"/>
        <v>0.91448130340334199</v>
      </c>
      <c r="AI776" s="1">
        <f t="shared" si="111"/>
        <v>1.1735400310302531</v>
      </c>
      <c r="AJ776" s="1">
        <f t="shared" si="111"/>
        <v>0.97083293632226864</v>
      </c>
      <c r="AK776" s="1">
        <f t="shared" si="111"/>
        <v>1.0012950896143509</v>
      </c>
      <c r="AL776" s="1">
        <f t="shared" si="111"/>
        <v>0.9999676627709988</v>
      </c>
      <c r="AM776" s="1">
        <f t="shared" si="111"/>
        <v>0.69635011113926137</v>
      </c>
      <c r="AN776" s="29">
        <f t="shared" si="111"/>
        <v>1.0347966019332531</v>
      </c>
      <c r="AO776" s="1">
        <f t="shared" si="105"/>
        <v>41333.963903403121</v>
      </c>
      <c r="AP776" s="1">
        <f t="shared" si="106"/>
        <v>34786.50630830515</v>
      </c>
      <c r="AQ776" s="29">
        <f t="shared" si="107"/>
        <v>40949.682989492387</v>
      </c>
    </row>
    <row r="777" spans="1:43" x14ac:dyDescent="0.2">
      <c r="A777" s="26"/>
      <c r="E777" s="25" t="s">
        <v>1530</v>
      </c>
      <c r="F777" s="26" t="s">
        <v>1531</v>
      </c>
      <c r="G777" s="1">
        <v>5.7604109326602503E-2</v>
      </c>
      <c r="H777" s="1">
        <v>0.77634766652270804</v>
      </c>
      <c r="I777" s="1">
        <f>VLOOKUP(F777,'[1]SUSMB vs SHAM all proteins sum'!$B$2:$E$3214,2,FALSE)</f>
        <v>0.445524253960979</v>
      </c>
      <c r="J777" s="29">
        <f>VLOOKUP(F777,'[1]SUSMB vs SHAM all proteins sum'!$B$2:$E$3214,3,FALSE)</f>
        <v>0.89908686564038998</v>
      </c>
      <c r="K777" s="25">
        <f>VLOOKUP($E777,[1]AllProteinsNorm!$A$1:$Q$3226,4,FALSE)</f>
        <v>457373.709181279</v>
      </c>
      <c r="L777" s="1">
        <f>VLOOKUP($E777,[1]AllProteinsNorm!$A$1:$Q$3226,5,FALSE)</f>
        <v>492071.74971229502</v>
      </c>
      <c r="M777" s="1">
        <f>VLOOKUP($E777,[1]AllProteinsNorm!$A$1:$Q$3226,10,FALSE)</f>
        <v>458916.207639309</v>
      </c>
      <c r="N777" s="1">
        <f>VLOOKUP($E777,[1]AllProteinsNorm!$A$1:$Q$3226,11,FALSE)</f>
        <v>533286.01065937604</v>
      </c>
      <c r="O777" s="1">
        <f>VLOOKUP($E777,[1]AllProteinsNorm!$A$1:$Q$3226,15,FALSE)</f>
        <v>422573.75322159799</v>
      </c>
      <c r="P777" s="1">
        <f>VLOOKUP($E777,[1]AllProteinsNorm!$A$1:$Q$3226,6,FALSE)</f>
        <v>402538.92011663498</v>
      </c>
      <c r="Q777" s="1">
        <f>VLOOKUP($E777,[1]AllProteinsNorm!$A$1:$Q$3226,8,FALSE)</f>
        <v>485146.67589809798</v>
      </c>
      <c r="R777" s="1">
        <f>VLOOKUP($E777,[1]AllProteinsNorm!$A$1:$Q$3226,13,FALSE)</f>
        <v>365976.58923394099</v>
      </c>
      <c r="S777" s="1">
        <f>VLOOKUP($E777,[1]AllProteinsNorm!$A$1:$Q$3226,16,FALSE)</f>
        <v>365805.61248554703</v>
      </c>
      <c r="T777" s="1">
        <f>VLOOKUP($E777,[1]AllProteinsNorm!$A$1:$Q$3226,17,FALSE)</f>
        <v>251068.59267088599</v>
      </c>
      <c r="U777" s="1">
        <f>VLOOKUP($E777,[1]AllProteinsNorm!$A$1:$Q$3226,3,FALSE)</f>
        <v>311992.32979928597</v>
      </c>
      <c r="V777" s="1">
        <f>VLOOKUP($E777,[1]AllProteinsNorm!$A$1:$Q$3226,7,FALSE)</f>
        <v>310152.05615454999</v>
      </c>
      <c r="W777" s="1">
        <f>VLOOKUP($E777,[1]AllProteinsNorm!$A$1:$Q$3226,9,FALSE)</f>
        <v>535511.09338100301</v>
      </c>
      <c r="X777" s="1">
        <f>VLOOKUP($E777,[1]AllProteinsNorm!$A$1:$Q$3226,12,FALSE)</f>
        <v>503129.008579352</v>
      </c>
      <c r="Y777" s="29">
        <f>VLOOKUP($E777,[1]AllProteinsNorm!$A$1:$Q$3226,14,FALSE)</f>
        <v>524490.45646120503</v>
      </c>
      <c r="Z777" s="25">
        <f t="shared" si="111"/>
        <v>0.96728187829093426</v>
      </c>
      <c r="AA777" s="1">
        <f t="shared" si="111"/>
        <v>1.0406634154106238</v>
      </c>
      <c r="AB777" s="1">
        <f t="shared" si="111"/>
        <v>0.97054404831906049</v>
      </c>
      <c r="AC777" s="1">
        <f t="shared" si="111"/>
        <v>1.1278258537865133</v>
      </c>
      <c r="AD777" s="1">
        <f t="shared" si="111"/>
        <v>0.89368480419286789</v>
      </c>
      <c r="AE777" s="1">
        <f t="shared" si="111"/>
        <v>0.8513139144631019</v>
      </c>
      <c r="AF777" s="1">
        <f t="shared" si="111"/>
        <v>1.0260178459958655</v>
      </c>
      <c r="AG777" s="1">
        <f t="shared" si="111"/>
        <v>0.77398966214826326</v>
      </c>
      <c r="AH777" s="1">
        <f t="shared" si="111"/>
        <v>0.77362807006937739</v>
      </c>
      <c r="AI777" s="1">
        <f t="shared" si="111"/>
        <v>0.53097520697741163</v>
      </c>
      <c r="AJ777" s="1">
        <f t="shared" si="111"/>
        <v>0.65982045037268711</v>
      </c>
      <c r="AK777" s="1">
        <f t="shared" si="111"/>
        <v>0.65592852717746042</v>
      </c>
      <c r="AL777" s="1">
        <f t="shared" si="111"/>
        <v>1.1325315947399686</v>
      </c>
      <c r="AM777" s="1">
        <f t="shared" si="111"/>
        <v>1.0640479823653388</v>
      </c>
      <c r="AN777" s="29">
        <f t="shared" si="111"/>
        <v>1.1092244781179252</v>
      </c>
      <c r="AO777" s="1">
        <f t="shared" si="105"/>
        <v>37372.059136090786</v>
      </c>
      <c r="AP777" s="1">
        <f t="shared" si="106"/>
        <v>75381.231081299833</v>
      </c>
      <c r="AQ777" s="29">
        <f t="shared" si="107"/>
        <v>103391.84166513903</v>
      </c>
    </row>
    <row r="778" spans="1:43" x14ac:dyDescent="0.2">
      <c r="A778" s="26"/>
      <c r="E778" s="25" t="s">
        <v>1532</v>
      </c>
      <c r="F778" s="26" t="s">
        <v>1533</v>
      </c>
      <c r="G778" s="1">
        <v>0.82107985908731895</v>
      </c>
      <c r="H778" s="1">
        <v>1.0192605636772301</v>
      </c>
      <c r="I778" s="1">
        <f>VLOOKUP(F778,'[1]SUSMB vs SHAM all proteins sum'!$B$2:$E$3214,2,FALSE)</f>
        <v>0.98899378539927296</v>
      </c>
      <c r="J778" s="29">
        <f>VLOOKUP(F778,'[1]SUSMB vs SHAM all proteins sum'!$B$2:$E$3214,3,FALSE)</f>
        <v>0.99911812034627101</v>
      </c>
      <c r="K778" s="25">
        <f>VLOOKUP($E778,[1]AllProteinsNorm!$A$1:$Q$3226,4,FALSE)</f>
        <v>2205110.1448553898</v>
      </c>
      <c r="L778" s="1">
        <f>VLOOKUP($E778,[1]AllProteinsNorm!$A$1:$Q$3226,5,FALSE)</f>
        <v>2320108.5497579998</v>
      </c>
      <c r="M778" s="1">
        <f>VLOOKUP($E778,[1]AllProteinsNorm!$A$1:$Q$3226,10,FALSE)</f>
        <v>2185065.7302206098</v>
      </c>
      <c r="N778" s="1">
        <f>VLOOKUP($E778,[1]AllProteinsNorm!$A$1:$Q$3226,11,FALSE)</f>
        <v>2213983.4899661201</v>
      </c>
      <c r="O778" s="1">
        <f>VLOOKUP($E778,[1]AllProteinsNorm!$A$1:$Q$3226,15,FALSE)</f>
        <v>1953567.28836085</v>
      </c>
      <c r="P778" s="1">
        <f>VLOOKUP($E778,[1]AllProteinsNorm!$A$1:$Q$3226,6,FALSE)</f>
        <v>2604103.7989427699</v>
      </c>
      <c r="Q778" s="1">
        <f>VLOOKUP($E778,[1]AllProteinsNorm!$A$1:$Q$3226,8,FALSE)</f>
        <v>2069934.25348563</v>
      </c>
      <c r="R778" s="1">
        <f>VLOOKUP($E778,[1]AllProteinsNorm!$A$1:$Q$3226,13,FALSE)</f>
        <v>1699153.8009154999</v>
      </c>
      <c r="S778" s="1">
        <f>VLOOKUP($E778,[1]AllProteinsNorm!$A$1:$Q$3226,16,FALSE)</f>
        <v>2482455.19008765</v>
      </c>
      <c r="T778" s="1">
        <f>VLOOKUP($E778,[1]AllProteinsNorm!$A$1:$Q$3226,17,FALSE)</f>
        <v>2339392.0211094702</v>
      </c>
      <c r="U778" s="1">
        <f>VLOOKUP($E778,[1]AllProteinsNorm!$A$1:$Q$3226,3,FALSE)</f>
        <v>2218256.3588373698</v>
      </c>
      <c r="V778" s="1">
        <f>VLOOKUP($E778,[1]AllProteinsNorm!$A$1:$Q$3226,7,FALSE)</f>
        <v>2647668.2407651301</v>
      </c>
      <c r="W778" s="1">
        <f>VLOOKUP($E778,[1]AllProteinsNorm!$A$1:$Q$3226,9,FALSE)</f>
        <v>1916761.77288732</v>
      </c>
      <c r="X778" s="1">
        <f>VLOOKUP($E778,[1]AllProteinsNorm!$A$1:$Q$3226,12,FALSE)</f>
        <v>2034291.6600426401</v>
      </c>
      <c r="Y778" s="29">
        <f>VLOOKUP($E778,[1]AllProteinsNorm!$A$1:$Q$3226,14,FALSE)</f>
        <v>2102003.1796704102</v>
      </c>
      <c r="Z778" s="25">
        <f t="shared" si="111"/>
        <v>1.0135794961366076</v>
      </c>
      <c r="AA778" s="1">
        <f t="shared" si="111"/>
        <v>1.0664385451821348</v>
      </c>
      <c r="AB778" s="1">
        <f t="shared" si="111"/>
        <v>1.0043660753316319</v>
      </c>
      <c r="AC778" s="1">
        <f t="shared" si="111"/>
        <v>1.0176581317037983</v>
      </c>
      <c r="AD778" s="1">
        <f t="shared" si="111"/>
        <v>0.89795775164582659</v>
      </c>
      <c r="AE778" s="1">
        <f t="shared" si="111"/>
        <v>1.1969770410688185</v>
      </c>
      <c r="AF778" s="1">
        <f t="shared" si="111"/>
        <v>0.951445859781058</v>
      </c>
      <c r="AG778" s="1">
        <f t="shared" si="111"/>
        <v>0.78101652083391815</v>
      </c>
      <c r="AH778" s="1">
        <f t="shared" si="111"/>
        <v>1.1410612239125839</v>
      </c>
      <c r="AI778" s="1">
        <f t="shared" si="111"/>
        <v>1.0753021981936581</v>
      </c>
      <c r="AJ778" s="1">
        <f t="shared" si="111"/>
        <v>1.0196221570780786</v>
      </c>
      <c r="AK778" s="1">
        <f t="shared" si="111"/>
        <v>1.2170014489628178</v>
      </c>
      <c r="AL778" s="1">
        <f t="shared" si="111"/>
        <v>0.88104008614247598</v>
      </c>
      <c r="AM778" s="1">
        <f t="shared" si="111"/>
        <v>0.93506273171499177</v>
      </c>
      <c r="AN778" s="29">
        <f t="shared" si="111"/>
        <v>0.96618635069025161</v>
      </c>
      <c r="AO778" s="1">
        <f t="shared" si="105"/>
        <v>120511.39494617871</v>
      </c>
      <c r="AP778" s="1">
        <f t="shared" si="106"/>
        <v>323316.22801546304</v>
      </c>
      <c r="AQ778" s="29">
        <f t="shared" si="107"/>
        <v>251679.90132570677</v>
      </c>
    </row>
    <row r="779" spans="1:43" x14ac:dyDescent="0.2">
      <c r="A779" s="26"/>
      <c r="E779" s="25" t="s">
        <v>1534</v>
      </c>
      <c r="F779" s="26" t="s">
        <v>1535</v>
      </c>
      <c r="G779" s="1">
        <v>0.99820047984930405</v>
      </c>
      <c r="H779" s="1">
        <v>0.99993192595372005</v>
      </c>
      <c r="I779" s="1">
        <f>VLOOKUP(F779,'[1]SUSMB vs SHAM all proteins sum'!$B$2:$E$3214,2,FALSE)</f>
        <v>0.73019379316891997</v>
      </c>
      <c r="J779" s="29">
        <f>VLOOKUP(F779,'[1]SUSMB vs SHAM all proteins sum'!$B$2:$E$3214,3,FALSE)</f>
        <v>1.01006192479225</v>
      </c>
      <c r="K779" s="25">
        <f>VLOOKUP($E779,[1]AllProteinsNorm!$A$1:$Q$3226,4,FALSE)</f>
        <v>1607936.4336739499</v>
      </c>
      <c r="L779" s="1">
        <f>VLOOKUP($E779,[1]AllProteinsNorm!$A$1:$Q$3226,5,FALSE)</f>
        <v>1815703.8648359899</v>
      </c>
      <c r="M779" s="1">
        <f>VLOOKUP($E779,[1]AllProteinsNorm!$A$1:$Q$3226,10,FALSE)</f>
        <v>1718975.8430316199</v>
      </c>
      <c r="N779" s="1">
        <f>VLOOKUP($E779,[1]AllProteinsNorm!$A$1:$Q$3226,11,FALSE)</f>
        <v>1817890.0195700801</v>
      </c>
      <c r="O779" s="1">
        <f>VLOOKUP($E779,[1]AllProteinsNorm!$A$1:$Q$3226,15,FALSE)</f>
        <v>1760971.1358304</v>
      </c>
      <c r="P779" s="1">
        <f>VLOOKUP($E779,[1]AllProteinsNorm!$A$1:$Q$3226,6,FALSE)</f>
        <v>1744018.45710257</v>
      </c>
      <c r="Q779" s="1">
        <f>VLOOKUP($E779,[1]AllProteinsNorm!$A$1:$Q$3226,8,FALSE)</f>
        <v>1719422.1727154399</v>
      </c>
      <c r="R779" s="1">
        <f>VLOOKUP($E779,[1]AllProteinsNorm!$A$1:$Q$3226,13,FALSE)</f>
        <v>1741869.16067284</v>
      </c>
      <c r="S779" s="1">
        <f>VLOOKUP($E779,[1]AllProteinsNorm!$A$1:$Q$3226,16,FALSE)</f>
        <v>1857331.8304993899</v>
      </c>
      <c r="T779" s="1">
        <f>VLOOKUP($E779,[1]AllProteinsNorm!$A$1:$Q$3226,17,FALSE)</f>
        <v>1655453.7532156999</v>
      </c>
      <c r="U779" s="1">
        <f>VLOOKUP($E779,[1]AllProteinsNorm!$A$1:$Q$3226,3,FALSE)</f>
        <v>1756556.8773068001</v>
      </c>
      <c r="V779" s="1">
        <f>VLOOKUP($E779,[1]AllProteinsNorm!$A$1:$Q$3226,7,FALSE)</f>
        <v>1670799.0466493701</v>
      </c>
      <c r="W779" s="1">
        <f>VLOOKUP($E779,[1]AllProteinsNorm!$A$1:$Q$3226,9,FALSE)</f>
        <v>1770772.17136729</v>
      </c>
      <c r="X779" s="1">
        <f>VLOOKUP($E779,[1]AllProteinsNorm!$A$1:$Q$3226,12,FALSE)</f>
        <v>1752996.6958011501</v>
      </c>
      <c r="Y779" s="29">
        <f>VLOOKUP($E779,[1]AllProteinsNorm!$A$1:$Q$3226,14,FALSE)</f>
        <v>1854015.1999824001</v>
      </c>
      <c r="Z779" s="25">
        <f t="shared" si="111"/>
        <v>0.92182572913291372</v>
      </c>
      <c r="AA779" s="1">
        <f t="shared" si="111"/>
        <v>1.0409382510647704</v>
      </c>
      <c r="AB779" s="1">
        <f t="shared" si="111"/>
        <v>0.98548433052410411</v>
      </c>
      <c r="AC779" s="1">
        <f t="shared" si="111"/>
        <v>1.0421915678250266</v>
      </c>
      <c r="AD779" s="1">
        <f t="shared" si="111"/>
        <v>1.0095601214531849</v>
      </c>
      <c r="AE779" s="1">
        <f t="shared" si="111"/>
        <v>0.99984119531794502</v>
      </c>
      <c r="AF779" s="1">
        <f t="shared" si="111"/>
        <v>0.98574021015815216</v>
      </c>
      <c r="AG779" s="1">
        <f t="shared" si="111"/>
        <v>0.99860900932665453</v>
      </c>
      <c r="AH779" s="1">
        <f t="shared" si="111"/>
        <v>1.0648034543130755</v>
      </c>
      <c r="AI779" s="1">
        <f t="shared" si="111"/>
        <v>0.94906728347280211</v>
      </c>
      <c r="AJ779" s="1">
        <f t="shared" si="111"/>
        <v>1.0070294386495113</v>
      </c>
      <c r="AK779" s="1">
        <f t="shared" si="111"/>
        <v>0.95786469984574307</v>
      </c>
      <c r="AL779" s="1">
        <f t="shared" si="111"/>
        <v>1.0151790293532985</v>
      </c>
      <c r="AM779" s="1">
        <f t="shared" si="111"/>
        <v>1.0049883959543142</v>
      </c>
      <c r="AN779" s="29">
        <f t="shared" si="111"/>
        <v>1.0629020387592263</v>
      </c>
      <c r="AO779" s="1">
        <f t="shared" si="105"/>
        <v>77496.14791452435</v>
      </c>
      <c r="AP779" s="1">
        <f t="shared" si="106"/>
        <v>65257.070904198583</v>
      </c>
      <c r="AQ779" s="29">
        <f t="shared" si="107"/>
        <v>58253.454909085376</v>
      </c>
    </row>
    <row r="780" spans="1:43" x14ac:dyDescent="0.2">
      <c r="A780" s="26"/>
      <c r="E780" s="25" t="s">
        <v>1536</v>
      </c>
      <c r="F780" s="26" t="s">
        <v>1537</v>
      </c>
      <c r="G780" s="1">
        <v>0.30945679696953199</v>
      </c>
      <c r="H780" s="43">
        <v>0.66463629467172203</v>
      </c>
      <c r="I780" s="1">
        <f>VLOOKUP(F780,'[1]SUSMB vs SHAM all proteins sum'!$B$2:$E$3214,2,FALSE)</f>
        <v>0.61888891450856898</v>
      </c>
      <c r="J780" s="29">
        <f>VLOOKUP(F780,'[1]SUSMB vs SHAM all proteins sum'!$B$2:$E$3214,3,FALSE)</f>
        <v>0.87886198980184005</v>
      </c>
      <c r="K780" s="25">
        <f>VLOOKUP($E780,[1]AllProteinsNorm!$A$1:$Q$3226,4,FALSE)</f>
        <v>314114.26797106199</v>
      </c>
      <c r="L780" s="1">
        <f>VLOOKUP($E780,[1]AllProteinsNorm!$A$1:$Q$3226,5,FALSE)</f>
        <v>403245.474539452</v>
      </c>
      <c r="M780" s="1">
        <f>VLOOKUP($E780,[1]AllProteinsNorm!$A$1:$Q$3226,10,FALSE)</f>
        <v>371574.52467318799</v>
      </c>
      <c r="N780" s="1">
        <f>VLOOKUP($E780,[1]AllProteinsNorm!$A$1:$Q$3226,11,FALSE)</f>
        <v>448764.73820130102</v>
      </c>
      <c r="O780" s="1">
        <f>VLOOKUP($E780,[1]AllProteinsNorm!$A$1:$Q$3226,15,FALSE)</f>
        <v>383233.19184649503</v>
      </c>
      <c r="P780" s="1">
        <f>VLOOKUP($E780,[1]AllProteinsNorm!$A$1:$Q$3226,6,FALSE)</f>
        <v>324637.49244938698</v>
      </c>
      <c r="Q780" s="1">
        <f>VLOOKUP($E780,[1]AllProteinsNorm!$A$1:$Q$3226,8,FALSE)</f>
        <v>362398.15005376202</v>
      </c>
      <c r="R780" s="1">
        <f>VLOOKUP($E780,[1]AllProteinsNorm!$A$1:$Q$3226,13,FALSE)</f>
        <v>360144.68247909402</v>
      </c>
      <c r="S780" s="1">
        <f>VLOOKUP($E780,[1]AllProteinsNorm!$A$1:$Q$3226,16,FALSE)</f>
        <v>427871.56305262999</v>
      </c>
      <c r="T780" s="1">
        <f>VLOOKUP($E780,[1]AllProteinsNorm!$A$1:$Q$3226,17,FALSE)</f>
        <v>57906.875034033197</v>
      </c>
      <c r="U780" s="1">
        <f>VLOOKUP($E780,[1]AllProteinsNorm!$A$1:$Q$3226,3,FALSE)</f>
        <v>348540.767620194</v>
      </c>
      <c r="V780" s="1">
        <f>VLOOKUP($E780,[1]AllProteinsNorm!$A$1:$Q$3226,7,FALSE)</f>
        <v>134544.32595874401</v>
      </c>
      <c r="W780" s="1">
        <f>VLOOKUP($E780,[1]AllProteinsNorm!$A$1:$Q$3226,9,FALSE)</f>
        <v>517214.95599471201</v>
      </c>
      <c r="X780" s="1">
        <f>VLOOKUP($E780,[1]AllProteinsNorm!$A$1:$Q$3226,12,FALSE)</f>
        <v>353416.01516709902</v>
      </c>
      <c r="Y780" s="29">
        <f>VLOOKUP($E780,[1]AllProteinsNorm!$A$1:$Q$3226,14,FALSE)</f>
        <v>495121.83185724501</v>
      </c>
      <c r="Z780" s="25">
        <f t="shared" si="111"/>
        <v>0.81760894117911176</v>
      </c>
      <c r="AA780" s="1">
        <f t="shared" si="111"/>
        <v>1.0496088178453691</v>
      </c>
      <c r="AB780" s="1">
        <f t="shared" si="111"/>
        <v>0.96717241037635715</v>
      </c>
      <c r="AC780" s="1">
        <f t="shared" si="111"/>
        <v>1.1680910415476233</v>
      </c>
      <c r="AD780" s="1">
        <f t="shared" si="111"/>
        <v>0.99751878905153846</v>
      </c>
      <c r="AE780" s="1">
        <f t="shared" si="111"/>
        <v>0.84499987276298383</v>
      </c>
      <c r="AF780" s="1">
        <f t="shared" si="111"/>
        <v>0.94328719820527884</v>
      </c>
      <c r="AG780" s="1">
        <f t="shared" si="111"/>
        <v>0.93742164090472513</v>
      </c>
      <c r="AH780" s="1">
        <f t="shared" si="111"/>
        <v>1.1137081352202087</v>
      </c>
      <c r="AI780" s="1">
        <f t="shared" si="111"/>
        <v>0.15072597335161081</v>
      </c>
      <c r="AJ780" s="1">
        <f t="shared" si="111"/>
        <v>0.90721777718786956</v>
      </c>
      <c r="AK780" s="1">
        <f t="shared" si="111"/>
        <v>0.35020581713569354</v>
      </c>
      <c r="AL780" s="1">
        <f t="shared" si="111"/>
        <v>1.3462603124153389</v>
      </c>
      <c r="AM780" s="1">
        <f t="shared" si="111"/>
        <v>0.91990757319923155</v>
      </c>
      <c r="AN780" s="29">
        <f t="shared" si="111"/>
        <v>1.2887540553769379</v>
      </c>
      <c r="AO780" s="1">
        <f t="shared" si="105"/>
        <v>43826.206268072317</v>
      </c>
      <c r="AP780" s="1">
        <f t="shared" si="106"/>
        <v>128732.96374708386</v>
      </c>
      <c r="AQ780" s="29">
        <f t="shared" si="107"/>
        <v>136749.6600540308</v>
      </c>
    </row>
    <row r="781" spans="1:43" x14ac:dyDescent="0.2">
      <c r="A781" s="26"/>
      <c r="E781" s="25" t="s">
        <v>1538</v>
      </c>
      <c r="F781" s="26" t="s">
        <v>1539</v>
      </c>
      <c r="G781" s="1">
        <v>0.74795985360537098</v>
      </c>
      <c r="H781" s="1">
        <v>0.973529692509991</v>
      </c>
      <c r="I781" s="1">
        <f>VLOOKUP(F781,'[1]SUSMB vs SHAM all proteins sum'!$B$2:$E$3214,2,FALSE)</f>
        <v>0.130133822207537</v>
      </c>
      <c r="J781" s="29">
        <f>VLOOKUP(F781,'[1]SUSMB vs SHAM all proteins sum'!$B$2:$E$3214,3,FALSE)</f>
        <v>0.90116839644547697</v>
      </c>
      <c r="K781" s="25">
        <f>VLOOKUP($E781,[1]AllProteinsNorm!$A$1:$Q$3226,4,FALSE)</f>
        <v>151339.434068473</v>
      </c>
      <c r="L781" s="1">
        <f>VLOOKUP($E781,[1]AllProteinsNorm!$A$1:$Q$3226,5,FALSE)</f>
        <v>140210.15173713499</v>
      </c>
      <c r="M781" s="1">
        <f>VLOOKUP($E781,[1]AllProteinsNorm!$A$1:$Q$3226,10,FALSE)</f>
        <v>135393.08071236699</v>
      </c>
      <c r="N781" s="1">
        <f>VLOOKUP($E781,[1]AllProteinsNorm!$A$1:$Q$3226,11,FALSE)</f>
        <v>149493.273878804</v>
      </c>
      <c r="O781" s="1">
        <f>VLOOKUP($E781,[1]AllProteinsNorm!$A$1:$Q$3226,15,FALSE)</f>
        <v>129218.68858469</v>
      </c>
      <c r="P781" s="1">
        <f>VLOOKUP($E781,[1]AllProteinsNorm!$A$1:$Q$3226,6,FALSE)</f>
        <v>149017.15235774999</v>
      </c>
      <c r="Q781" s="1">
        <f>VLOOKUP($E781,[1]AllProteinsNorm!$A$1:$Q$3226,8,FALSE)</f>
        <v>154794.15245370101</v>
      </c>
      <c r="R781" s="1">
        <f>VLOOKUP($E781,[1]AllProteinsNorm!$A$1:$Q$3226,13,FALSE)</f>
        <v>107263.313639117</v>
      </c>
      <c r="S781" s="1">
        <f>VLOOKUP($E781,[1]AllProteinsNorm!$A$1:$Q$3226,16,FALSE)</f>
        <v>124022.155676166</v>
      </c>
      <c r="T781" s="1">
        <f>VLOOKUP($E781,[1]AllProteinsNorm!$A$1:$Q$3226,17,FALSE)</f>
        <v>158153.83649220699</v>
      </c>
      <c r="U781" s="1">
        <f>VLOOKUP($E781,[1]AllProteinsNorm!$A$1:$Q$3226,3,FALSE)</f>
        <v>129404.72011839</v>
      </c>
      <c r="V781" s="1">
        <f>VLOOKUP($E781,[1]AllProteinsNorm!$A$1:$Q$3226,7,FALSE)</f>
        <v>151553.267597092</v>
      </c>
      <c r="W781" s="1">
        <f>VLOOKUP($E781,[1]AllProteinsNorm!$A$1:$Q$3226,9,FALSE)</f>
        <v>130709.652392851</v>
      </c>
      <c r="X781" s="1">
        <f>VLOOKUP($E781,[1]AllProteinsNorm!$A$1:$Q$3226,12,FALSE)</f>
        <v>111724.23930244699</v>
      </c>
      <c r="Y781" s="29">
        <f>VLOOKUP($E781,[1]AllProteinsNorm!$A$1:$Q$3226,14,FALSE)</f>
        <v>115168.65447686</v>
      </c>
      <c r="Z781" s="25">
        <f t="shared" si="111"/>
        <v>1.0723336023949421</v>
      </c>
      <c r="AA781" s="1">
        <f t="shared" si="111"/>
        <v>0.99347574563148666</v>
      </c>
      <c r="AB781" s="1">
        <f t="shared" si="111"/>
        <v>0.95934381460652551</v>
      </c>
      <c r="AC781" s="1">
        <f t="shared" si="111"/>
        <v>1.0592524142765158</v>
      </c>
      <c r="AD781" s="1">
        <f t="shared" si="111"/>
        <v>0.91559442309052985</v>
      </c>
      <c r="AE781" s="1">
        <f t="shared" si="111"/>
        <v>1.0558787984770897</v>
      </c>
      <c r="AF781" s="1">
        <f t="shared" si="111"/>
        <v>1.0968124213762227</v>
      </c>
      <c r="AG781" s="1">
        <f t="shared" si="111"/>
        <v>0.76002699644965988</v>
      </c>
      <c r="AH781" s="1">
        <f t="shared" si="111"/>
        <v>0.87877376964973408</v>
      </c>
      <c r="AI781" s="1">
        <f t="shared" si="111"/>
        <v>1.1206178631640509</v>
      </c>
      <c r="AJ781" s="1">
        <f t="shared" si="111"/>
        <v>0.91691257170076801</v>
      </c>
      <c r="AK781" s="1">
        <f t="shared" si="111"/>
        <v>1.0738487453546619</v>
      </c>
      <c r="AL781" s="1">
        <f t="shared" si="111"/>
        <v>0.92615882490217127</v>
      </c>
      <c r="AM781" s="1">
        <f t="shared" si="111"/>
        <v>0.79163541705740692</v>
      </c>
      <c r="AN781" s="29">
        <f t="shared" si="111"/>
        <v>0.81604123141013518</v>
      </c>
      <c r="AO781" s="1">
        <f t="shared" si="105"/>
        <v>8364.3839349577247</v>
      </c>
      <c r="AP781" s="1">
        <f t="shared" si="106"/>
        <v>19736.306921894287</v>
      </c>
      <c r="AQ781" s="29">
        <f t="shared" si="107"/>
        <v>14093.979359157751</v>
      </c>
    </row>
    <row r="782" spans="1:43" x14ac:dyDescent="0.2">
      <c r="A782" s="26"/>
      <c r="E782" s="25" t="s">
        <v>1540</v>
      </c>
      <c r="F782" s="26" t="s">
        <v>1541</v>
      </c>
      <c r="G782" s="1">
        <v>0.13086554058894401</v>
      </c>
      <c r="H782" s="1">
        <v>0.84196276120205205</v>
      </c>
      <c r="I782" s="1">
        <f>VLOOKUP(F782,'[1]SUSMB vs SHAM all proteins sum'!$B$2:$E$3214,2,FALSE)</f>
        <v>0.43370081719332998</v>
      </c>
      <c r="J782" s="29">
        <f>VLOOKUP(F782,'[1]SUSMB vs SHAM all proteins sum'!$B$2:$E$3214,3,FALSE)</f>
        <v>0.88384682044472296</v>
      </c>
      <c r="K782" s="25">
        <f>VLOOKUP($E782,[1]AllProteinsNorm!$A$1:$Q$3226,4,FALSE)</f>
        <v>99103.132633971298</v>
      </c>
      <c r="L782" s="1">
        <f>VLOOKUP($E782,[1]AllProteinsNorm!$A$1:$Q$3226,5,FALSE)</f>
        <v>105086.079181583</v>
      </c>
      <c r="M782" s="1">
        <f>VLOOKUP($E782,[1]AllProteinsNorm!$A$1:$Q$3226,10,FALSE)</f>
        <v>88385.862143050603</v>
      </c>
      <c r="N782" s="1">
        <f>VLOOKUP($E782,[1]AllProteinsNorm!$A$1:$Q$3226,11,FALSE)</f>
        <v>70543.588810201603</v>
      </c>
      <c r="O782" s="1">
        <f>VLOOKUP($E782,[1]AllProteinsNorm!$A$1:$Q$3226,15,FALSE)</f>
        <v>73192.056650131999</v>
      </c>
      <c r="P782" s="1">
        <f>VLOOKUP($E782,[1]AllProteinsNorm!$A$1:$Q$3226,6,FALSE)</f>
        <v>73878.625288083203</v>
      </c>
      <c r="Q782" s="1">
        <f>VLOOKUP($E782,[1]AllProteinsNorm!$A$1:$Q$3226,8,FALSE)</f>
        <v>67320.598785118302</v>
      </c>
      <c r="R782" s="1">
        <f>VLOOKUP($E782,[1]AllProteinsNorm!$A$1:$Q$3226,13,FALSE)</f>
        <v>60318.529481626698</v>
      </c>
      <c r="S782" s="1">
        <f>VLOOKUP($E782,[1]AllProteinsNorm!$A$1:$Q$3226,16,FALSE)</f>
        <v>75435.916109962694</v>
      </c>
      <c r="T782" s="1">
        <f>VLOOKUP($E782,[1]AllProteinsNorm!$A$1:$Q$3226,17,FALSE)</f>
        <v>88859.855604958298</v>
      </c>
      <c r="U782" s="1">
        <f>VLOOKUP($E782,[1]AllProteinsNorm!$A$1:$Q$3226,3,FALSE)</f>
        <v>55488.071928074503</v>
      </c>
      <c r="V782" s="1">
        <f>VLOOKUP($E782,[1]AllProteinsNorm!$A$1:$Q$3226,7,FALSE)</f>
        <v>92193.191029691006</v>
      </c>
      <c r="W782" s="1">
        <f>VLOOKUP($E782,[1]AllProteinsNorm!$A$1:$Q$3226,9,FALSE)</f>
        <v>74133.975351157802</v>
      </c>
      <c r="X782" s="1">
        <f>VLOOKUP($E782,[1]AllProteinsNorm!$A$1:$Q$3226,12,FALSE)</f>
        <v>61248.297917667602</v>
      </c>
      <c r="Y782" s="29">
        <f>VLOOKUP($E782,[1]AllProteinsNorm!$A$1:$Q$3226,14,FALSE)</f>
        <v>110360.103478066</v>
      </c>
      <c r="Z782" s="25">
        <f t="shared" si="111"/>
        <v>1.1356944514903617</v>
      </c>
      <c r="AA782" s="1">
        <f t="shared" si="111"/>
        <v>1.2042573618353052</v>
      </c>
      <c r="AB782" s="1">
        <f t="shared" si="111"/>
        <v>1.012877500016037</v>
      </c>
      <c r="AC782" s="1">
        <f t="shared" si="111"/>
        <v>0.80840998937808339</v>
      </c>
      <c r="AD782" s="1">
        <f t="shared" si="111"/>
        <v>0.83876069728021241</v>
      </c>
      <c r="AE782" s="1">
        <f t="shared" si="111"/>
        <v>0.84662858371290828</v>
      </c>
      <c r="AF782" s="1">
        <f t="shared" si="111"/>
        <v>0.77147541635893369</v>
      </c>
      <c r="AG782" s="1">
        <f t="shared" si="111"/>
        <v>0.69123364149701094</v>
      </c>
      <c r="AH782" s="1">
        <f t="shared" si="111"/>
        <v>0.86447470521037484</v>
      </c>
      <c r="AI782" s="1">
        <f t="shared" si="111"/>
        <v>1.0183093338080069</v>
      </c>
      <c r="AJ782" s="1">
        <f t="shared" si="111"/>
        <v>0.63587793582027208</v>
      </c>
      <c r="AK782" s="1">
        <f t="shared" si="111"/>
        <v>1.0565084345448843</v>
      </c>
      <c r="AL782" s="1">
        <f t="shared" si="111"/>
        <v>0.84955482471169308</v>
      </c>
      <c r="AM782" s="1">
        <f t="shared" si="111"/>
        <v>0.70188853025701126</v>
      </c>
      <c r="AN782" s="29">
        <f t="shared" si="111"/>
        <v>1.2646962195317966</v>
      </c>
      <c r="AO782" s="1">
        <f t="shared" ref="AO782:AO845" si="112">_xlfn.STDEV.P(K782:O782)</f>
        <v>13686.795573247806</v>
      </c>
      <c r="AP782" s="1">
        <f t="shared" ref="AP782:AP845" si="113">_xlfn.STDEV.P(P782:T782)</f>
        <v>9499.3012111083863</v>
      </c>
      <c r="AQ782" s="29">
        <f t="shared" ref="AQ782:AQ845" si="114">_xlfn.STDEV.P(U782:Y782)</f>
        <v>20241.695984809219</v>
      </c>
    </row>
    <row r="783" spans="1:43" x14ac:dyDescent="0.2">
      <c r="A783" s="26"/>
      <c r="E783" s="25" t="s">
        <v>1542</v>
      </c>
      <c r="F783" s="26" t="s">
        <v>1543</v>
      </c>
      <c r="G783" s="1">
        <v>9.1999600958412503E-2</v>
      </c>
      <c r="H783" s="43">
        <v>0.47187050947152498</v>
      </c>
      <c r="I783" s="1">
        <f>VLOOKUP(F783,'[1]SUSMB vs SHAM all proteins sum'!$B$2:$E$3214,2,FALSE)</f>
        <v>0.935069603463901</v>
      </c>
      <c r="J783" s="29">
        <f>VLOOKUP(F783,'[1]SUSMB vs SHAM all proteins sum'!$B$2:$E$3214,3,FALSE)</f>
        <v>1.07590097579227</v>
      </c>
      <c r="K783" s="25">
        <f>VLOOKUP($E783,[1]AllProteinsNorm!$A$1:$Q$3226,4,FALSE)</f>
        <v>29929.6783827656</v>
      </c>
      <c r="L783" s="1">
        <f>VLOOKUP($E783,[1]AllProteinsNorm!$A$1:$Q$3226,5,FALSE)</f>
        <v>16753.829160933401</v>
      </c>
      <c r="M783" s="1">
        <f>VLOOKUP($E783,[1]AllProteinsNorm!$A$1:$Q$3226,10,FALSE)</f>
        <v>17094.859942677402</v>
      </c>
      <c r="N783" s="1">
        <f>VLOOKUP($E783,[1]AllProteinsNorm!$A$1:$Q$3226,11,FALSE)</f>
        <v>14608.7728639126</v>
      </c>
      <c r="O783" s="1">
        <f>VLOOKUP($E783,[1]AllProteinsNorm!$A$1:$Q$3226,15,FALSE)</f>
        <v>22907.8629109309</v>
      </c>
      <c r="P783" s="1">
        <f>VLOOKUP($E783,[1]AllProteinsNorm!$A$1:$Q$3226,6,FALSE)</f>
        <v>18625.117667328901</v>
      </c>
      <c r="Q783" s="1">
        <f>VLOOKUP($E783,[1]AllProteinsNorm!$A$1:$Q$3226,8,FALSE)</f>
        <v>3192.40950570835</v>
      </c>
      <c r="R783" s="1">
        <f>VLOOKUP($E783,[1]AllProteinsNorm!$A$1:$Q$3226,13,FALSE)</f>
        <v>24095.618048559601</v>
      </c>
      <c r="S783" s="1">
        <f>VLOOKUP($E783,[1]AllProteinsNorm!$A$1:$Q$3226,16,FALSE)</f>
        <v>6087.352421992</v>
      </c>
      <c r="T783" s="1">
        <f>VLOOKUP($E783,[1]AllProteinsNorm!$A$1:$Q$3226,17,FALSE)</f>
        <v>7695.0250111876303</v>
      </c>
      <c r="U783" s="1">
        <f>VLOOKUP($E783,[1]AllProteinsNorm!$A$1:$Q$3226,3,FALSE)</f>
        <v>163042.21137718801</v>
      </c>
      <c r="V783" s="1">
        <f>VLOOKUP($E783,[1]AllProteinsNorm!$A$1:$Q$3226,7,FALSE)</f>
        <v>2011.82262056797</v>
      </c>
      <c r="W783" s="1">
        <f>VLOOKUP($E783,[1]AllProteinsNorm!$A$1:$Q$3226,9,FALSE)</f>
        <v>18319.394722249199</v>
      </c>
      <c r="X783" s="1">
        <f>VLOOKUP($E783,[1]AllProteinsNorm!$A$1:$Q$3226,12,FALSE)</f>
        <v>127394.11677723299</v>
      </c>
      <c r="Y783" s="29">
        <f>VLOOKUP($E783,[1]AllProteinsNorm!$A$1:$Q$3226,14,FALSE)</f>
        <v>5402.4562953337199</v>
      </c>
      <c r="Z783" s="25">
        <f t="shared" si="111"/>
        <v>1.4773521604803568</v>
      </c>
      <c r="AA783" s="1">
        <f t="shared" si="111"/>
        <v>0.82698201399572346</v>
      </c>
      <c r="AB783" s="1">
        <f t="shared" si="111"/>
        <v>0.84381555813731102</v>
      </c>
      <c r="AC783" s="1">
        <f t="shared" si="111"/>
        <v>0.72110036988890003</v>
      </c>
      <c r="AD783" s="1">
        <f t="shared" si="111"/>
        <v>1.130749897497709</v>
      </c>
      <c r="AE783" s="1">
        <f t="shared" si="111"/>
        <v>0.91935026742130532</v>
      </c>
      <c r="AF783" s="1">
        <f t="shared" si="111"/>
        <v>0.15757981158635009</v>
      </c>
      <c r="AG783" s="1">
        <f t="shared" si="111"/>
        <v>1.1893784131889378</v>
      </c>
      <c r="AH783" s="1">
        <f t="shared" si="111"/>
        <v>0.30047644138447355</v>
      </c>
      <c r="AI783" s="1">
        <f t="shared" si="111"/>
        <v>0.37983240848236483</v>
      </c>
      <c r="AJ783" s="1">
        <f t="shared" si="111"/>
        <v>8.0478901292265235</v>
      </c>
      <c r="AK783" s="1">
        <f t="shared" si="111"/>
        <v>9.930512640292212E-2</v>
      </c>
      <c r="AL783" s="1">
        <f t="shared" si="111"/>
        <v>0.90425954550823606</v>
      </c>
      <c r="AM783" s="1">
        <f t="shared" si="111"/>
        <v>6.2882725048494548</v>
      </c>
      <c r="AN783" s="29">
        <f t="shared" si="111"/>
        <v>0.26666943686263811</v>
      </c>
      <c r="AO783" s="1">
        <f t="shared" si="112"/>
        <v>5563.4803263167523</v>
      </c>
      <c r="AP783" s="1">
        <f t="shared" si="113"/>
        <v>8015.5284310269144</v>
      </c>
      <c r="AQ783" s="29">
        <f t="shared" si="114"/>
        <v>68100.167196242837</v>
      </c>
    </row>
    <row r="784" spans="1:43" x14ac:dyDescent="0.2">
      <c r="A784" s="26"/>
      <c r="E784" s="25" t="s">
        <v>1544</v>
      </c>
      <c r="F784" s="26" t="s">
        <v>1545</v>
      </c>
      <c r="G784" s="1">
        <v>0.181766466577474</v>
      </c>
      <c r="H784" s="1">
        <v>1.09477478526003</v>
      </c>
      <c r="I784" s="1">
        <f>VLOOKUP(F784,'[1]SUSMB vs SHAM all proteins sum'!$B$2:$E$3214,2,FALSE)</f>
        <v>0.26300531717548198</v>
      </c>
      <c r="J784" s="29">
        <f>VLOOKUP(F784,'[1]SUSMB vs SHAM all proteins sum'!$B$2:$E$3214,3,FALSE)</f>
        <v>1.10241777885638</v>
      </c>
      <c r="K784" s="25">
        <f>VLOOKUP($E784,[1]AllProteinsNorm!$A$1:$Q$3226,4,FALSE)</f>
        <v>217984.11621494999</v>
      </c>
      <c r="L784" s="1">
        <f>VLOOKUP($E784,[1]AllProteinsNorm!$A$1:$Q$3226,5,FALSE)</f>
        <v>186739.80781059299</v>
      </c>
      <c r="M784" s="1">
        <f>VLOOKUP($E784,[1]AllProteinsNorm!$A$1:$Q$3226,10,FALSE)</f>
        <v>223427.506541779</v>
      </c>
      <c r="N784" s="1">
        <f>VLOOKUP($E784,[1]AllProteinsNorm!$A$1:$Q$3226,11,FALSE)</f>
        <v>248373.51997290799</v>
      </c>
      <c r="O784" s="1">
        <f>VLOOKUP($E784,[1]AllProteinsNorm!$A$1:$Q$3226,15,FALSE)</f>
        <v>254242.04592300201</v>
      </c>
      <c r="P784" s="1">
        <f>VLOOKUP($E784,[1]AllProteinsNorm!$A$1:$Q$3226,6,FALSE)</f>
        <v>247036.787641109</v>
      </c>
      <c r="Q784" s="1">
        <f>VLOOKUP($E784,[1]AllProteinsNorm!$A$1:$Q$3226,8,FALSE)</f>
        <v>234782.91332519401</v>
      </c>
      <c r="R784" s="1">
        <f>VLOOKUP($E784,[1]AllProteinsNorm!$A$1:$Q$3226,13,FALSE)</f>
        <v>232447.541327546</v>
      </c>
      <c r="S784" s="1">
        <f>VLOOKUP($E784,[1]AllProteinsNorm!$A$1:$Q$3226,16,FALSE)</f>
        <v>245472.253883055</v>
      </c>
      <c r="T784" s="1">
        <f>VLOOKUP($E784,[1]AllProteinsNorm!$A$1:$Q$3226,17,FALSE)</f>
        <v>272910.03667519998</v>
      </c>
      <c r="U784" s="1">
        <f>VLOOKUP($E784,[1]AllProteinsNorm!$A$1:$Q$3226,3,FALSE)</f>
        <v>254098.89633103501</v>
      </c>
      <c r="V784" s="1">
        <f>VLOOKUP($E784,[1]AllProteinsNorm!$A$1:$Q$3226,7,FALSE)</f>
        <v>207152.38907166501</v>
      </c>
      <c r="W784" s="1">
        <f>VLOOKUP($E784,[1]AllProteinsNorm!$A$1:$Q$3226,9,FALSE)</f>
        <v>278133.61706412502</v>
      </c>
      <c r="X784" s="1">
        <f>VLOOKUP($E784,[1]AllProteinsNorm!$A$1:$Q$3226,12,FALSE)</f>
        <v>226594.666069923</v>
      </c>
      <c r="Y784" s="29">
        <f>VLOOKUP($E784,[1]AllProteinsNorm!$A$1:$Q$3226,14,FALSE)</f>
        <v>281894.247692056</v>
      </c>
      <c r="Z784" s="25">
        <f t="shared" si="111"/>
        <v>0.9638772483489173</v>
      </c>
      <c r="AA784" s="1">
        <f t="shared" si="111"/>
        <v>0.82572187017604126</v>
      </c>
      <c r="AB784" s="1">
        <f t="shared" si="111"/>
        <v>0.98794670891795866</v>
      </c>
      <c r="AC784" s="1">
        <f t="shared" si="111"/>
        <v>1.0982524284391073</v>
      </c>
      <c r="AD784" s="1">
        <f t="shared" si="111"/>
        <v>1.1242017441179755</v>
      </c>
      <c r="AE784" s="1">
        <f t="shared" si="111"/>
        <v>1.092341695564961</v>
      </c>
      <c r="AF784" s="1">
        <f t="shared" si="111"/>
        <v>1.0381577905065265</v>
      </c>
      <c r="AG784" s="1">
        <f t="shared" si="111"/>
        <v>1.0278312952826982</v>
      </c>
      <c r="AH784" s="1">
        <f t="shared" si="111"/>
        <v>1.0854236754823645</v>
      </c>
      <c r="AI784" s="1">
        <f t="shared" si="111"/>
        <v>1.2067474445610684</v>
      </c>
      <c r="AJ784" s="1">
        <f t="shared" si="111"/>
        <v>1.1235687684810196</v>
      </c>
      <c r="AK784" s="1">
        <f t="shared" si="111"/>
        <v>0.91598176158124534</v>
      </c>
      <c r="AL784" s="1">
        <f t="shared" si="111"/>
        <v>1.2298449545045986</v>
      </c>
      <c r="AM784" s="1">
        <f t="shared" si="111"/>
        <v>1.0019511834827899</v>
      </c>
      <c r="AN784" s="29">
        <f t="shared" si="111"/>
        <v>1.2464736261924589</v>
      </c>
      <c r="AO784" s="1">
        <f t="shared" si="112"/>
        <v>24125.939166703309</v>
      </c>
      <c r="AP784" s="1">
        <f t="shared" si="113"/>
        <v>14377.702758849364</v>
      </c>
      <c r="AQ784" s="29">
        <f t="shared" si="114"/>
        <v>29011.610376689838</v>
      </c>
    </row>
    <row r="785" spans="1:43" x14ac:dyDescent="0.2">
      <c r="A785" s="26"/>
      <c r="E785" s="25" t="s">
        <v>1546</v>
      </c>
      <c r="F785" s="26" t="s">
        <v>1547</v>
      </c>
      <c r="G785" s="1">
        <v>0.91351558828309498</v>
      </c>
      <c r="H785" s="1">
        <v>1.0085389119299899</v>
      </c>
      <c r="I785" s="1">
        <f>VLOOKUP(F785,'[1]SUSMB vs SHAM all proteins sum'!$B$2:$E$3214,2,FALSE)</f>
        <v>0.91661991249005603</v>
      </c>
      <c r="J785" s="29">
        <f>VLOOKUP(F785,'[1]SUSMB vs SHAM all proteins sum'!$B$2:$E$3214,3,FALSE)</f>
        <v>0.99190188053144401</v>
      </c>
      <c r="K785" s="25">
        <f>VLOOKUP($E785,[1]AllProteinsNorm!$A$1:$Q$3226,4,FALSE)</f>
        <v>1572968.05599454</v>
      </c>
      <c r="L785" s="1">
        <f>VLOOKUP($E785,[1]AllProteinsNorm!$A$1:$Q$3226,5,FALSE)</f>
        <v>1269824.9778207799</v>
      </c>
      <c r="M785" s="1">
        <f>VLOOKUP($E785,[1]AllProteinsNorm!$A$1:$Q$3226,10,FALSE)</f>
        <v>1578112.8232775801</v>
      </c>
      <c r="N785" s="1">
        <f>VLOOKUP($E785,[1]AllProteinsNorm!$A$1:$Q$3226,11,FALSE)</f>
        <v>1406166.55443019</v>
      </c>
      <c r="O785" s="1">
        <f>VLOOKUP($E785,[1]AllProteinsNorm!$A$1:$Q$3226,15,FALSE)</f>
        <v>1906802.1133927701</v>
      </c>
      <c r="P785" s="1">
        <f>VLOOKUP($E785,[1]AllProteinsNorm!$A$1:$Q$3226,6,FALSE)</f>
        <v>1379794.87431703</v>
      </c>
      <c r="Q785" s="1">
        <f>VLOOKUP($E785,[1]AllProteinsNorm!$A$1:$Q$3226,8,FALSE)</f>
        <v>1584156.2099307301</v>
      </c>
      <c r="R785" s="1">
        <f>VLOOKUP($E785,[1]AllProteinsNorm!$A$1:$Q$3226,13,FALSE)</f>
        <v>1633002.1256172601</v>
      </c>
      <c r="S785" s="1">
        <f>VLOOKUP($E785,[1]AllProteinsNorm!$A$1:$Q$3226,16,FALSE)</f>
        <v>1488295.32881291</v>
      </c>
      <c r="T785" s="1">
        <f>VLOOKUP($E785,[1]AllProteinsNorm!$A$1:$Q$3226,17,FALSE)</f>
        <v>1660042.0952860899</v>
      </c>
      <c r="U785" s="1">
        <f>VLOOKUP($E785,[1]AllProteinsNorm!$A$1:$Q$3226,3,FALSE)</f>
        <v>1375599.2992352</v>
      </c>
      <c r="V785" s="1">
        <f>VLOOKUP($E785,[1]AllProteinsNorm!$A$1:$Q$3226,7,FALSE)</f>
        <v>1455961.0506730599</v>
      </c>
      <c r="W785" s="1">
        <f>VLOOKUP($E785,[1]AllProteinsNorm!$A$1:$Q$3226,9,FALSE)</f>
        <v>1587454.9809909901</v>
      </c>
      <c r="X785" s="1">
        <f>VLOOKUP($E785,[1]AllProteinsNorm!$A$1:$Q$3226,12,FALSE)</f>
        <v>1655790.2389640701</v>
      </c>
      <c r="Y785" s="29">
        <f>VLOOKUP($E785,[1]AllProteinsNorm!$A$1:$Q$3226,14,FALSE)</f>
        <v>1541485.11446772</v>
      </c>
      <c r="Z785" s="25">
        <f t="shared" si="111"/>
        <v>1.0169340418744721</v>
      </c>
      <c r="AA785" s="1">
        <f t="shared" si="111"/>
        <v>0.82095007730591196</v>
      </c>
      <c r="AB785" s="1">
        <f t="shared" si="111"/>
        <v>1.0202601672638003</v>
      </c>
      <c r="AC785" s="1">
        <f t="shared" si="111"/>
        <v>0.90909579015020814</v>
      </c>
      <c r="AD785" s="1">
        <f t="shared" si="111"/>
        <v>1.2327599234056068</v>
      </c>
      <c r="AE785" s="1">
        <f t="shared" si="111"/>
        <v>0.89204632805446316</v>
      </c>
      <c r="AF785" s="1">
        <f t="shared" si="111"/>
        <v>1.0241672558994384</v>
      </c>
      <c r="AG785" s="1">
        <f t="shared" si="111"/>
        <v>1.0557464569384296</v>
      </c>
      <c r="AH785" s="1">
        <f t="shared" si="111"/>
        <v>0.96219257502700539</v>
      </c>
      <c r="AI785" s="1">
        <f t="shared" si="111"/>
        <v>1.0732279725627887</v>
      </c>
      <c r="AJ785" s="1">
        <f t="shared" si="111"/>
        <v>0.88933386157449046</v>
      </c>
      <c r="AK785" s="1">
        <f t="shared" si="111"/>
        <v>0.94128825466618216</v>
      </c>
      <c r="AL785" s="1">
        <f t="shared" si="111"/>
        <v>1.0262999327676967</v>
      </c>
      <c r="AM785" s="1">
        <f t="shared" si="111"/>
        <v>1.0704791198963006</v>
      </c>
      <c r="AN785" s="29">
        <f t="shared" si="111"/>
        <v>0.99658011615108943</v>
      </c>
      <c r="AO785" s="1">
        <f t="shared" si="112"/>
        <v>213429.00809337999</v>
      </c>
      <c r="AP785" s="1">
        <f t="shared" si="113"/>
        <v>102896.1397702934</v>
      </c>
      <c r="AQ785" s="29">
        <f t="shared" si="114"/>
        <v>98336.408044197044</v>
      </c>
    </row>
    <row r="786" spans="1:43" x14ac:dyDescent="0.2">
      <c r="A786" s="26"/>
      <c r="E786" s="25" t="s">
        <v>1548</v>
      </c>
      <c r="F786" s="26" t="s">
        <v>1549</v>
      </c>
      <c r="G786" s="1">
        <v>0.85916960885638005</v>
      </c>
      <c r="H786" s="1">
        <v>1.0718620792240801</v>
      </c>
      <c r="I786" s="1">
        <f>VLOOKUP(F786,'[1]SUSMB vs SHAM all proteins sum'!$B$2:$E$3214,2,FALSE)</f>
        <v>0.55787645387724205</v>
      </c>
      <c r="J786" s="29">
        <f>VLOOKUP(F786,'[1]SUSMB vs SHAM all proteins sum'!$B$2:$E$3214,3,FALSE)</f>
        <v>0.70814655542522598</v>
      </c>
      <c r="K786" s="25">
        <f>VLOOKUP($E786,[1]AllProteinsNorm!$A$1:$Q$3226,4,FALSE)</f>
        <v>163679.394067357</v>
      </c>
      <c r="L786" s="1">
        <f>VLOOKUP($E786,[1]AllProteinsNorm!$A$1:$Q$3226,5,FALSE)</f>
        <v>83238.500167423103</v>
      </c>
      <c r="M786" s="1">
        <f>VLOOKUP($E786,[1]AllProteinsNorm!$A$1:$Q$3226,10,FALSE)</f>
        <v>168857.65891620799</v>
      </c>
      <c r="N786" s="1">
        <f>VLOOKUP($E786,[1]AllProteinsNorm!$A$1:$Q$3226,11,FALSE)</f>
        <v>126247.11314290301</v>
      </c>
      <c r="O786" s="1">
        <f>VLOOKUP($E786,[1]AllProteinsNorm!$A$1:$Q$3226,15,FALSE)</f>
        <v>192554.72066299999</v>
      </c>
      <c r="P786" s="1">
        <f>VLOOKUP($E786,[1]AllProteinsNorm!$A$1:$Q$3226,6,FALSE)</f>
        <v>37963.046665466201</v>
      </c>
      <c r="Q786" s="1">
        <f>VLOOKUP($E786,[1]AllProteinsNorm!$A$1:$Q$3226,8,FALSE)</f>
        <v>181687.17054661</v>
      </c>
      <c r="R786" s="1">
        <f>VLOOKUP($E786,[1]AllProteinsNorm!$A$1:$Q$3226,13,FALSE)</f>
        <v>220833.49414125801</v>
      </c>
      <c r="S786" s="1">
        <f>VLOOKUP($E786,[1]AllProteinsNorm!$A$1:$Q$3226,16,FALSE)</f>
        <v>219452.014314795</v>
      </c>
      <c r="T786" s="1">
        <f>VLOOKUP($E786,[1]AllProteinsNorm!$A$1:$Q$3226,17,FALSE)</f>
        <v>236711.49137107801</v>
      </c>
      <c r="U786" s="1">
        <f>VLOOKUP($E786,[1]AllProteinsNorm!$A$1:$Q$3226,3,FALSE)</f>
        <v>146886.08756957401</v>
      </c>
      <c r="V786" s="1">
        <f>VLOOKUP($E786,[1]AllProteinsNorm!$A$1:$Q$3226,7,FALSE)</f>
        <v>11564.064212266199</v>
      </c>
      <c r="W786" s="1">
        <f>VLOOKUP($E786,[1]AllProteinsNorm!$A$1:$Q$3226,9,FALSE)</f>
        <v>156233.33332422501</v>
      </c>
      <c r="X786" s="1">
        <f>VLOOKUP($E786,[1]AllProteinsNorm!$A$1:$Q$3226,12,FALSE)</f>
        <v>164360.53202199901</v>
      </c>
      <c r="Y786" s="29">
        <f>VLOOKUP($E786,[1]AllProteinsNorm!$A$1:$Q$3226,14,FALSE)</f>
        <v>228332.633178035</v>
      </c>
      <c r="Z786" s="25">
        <f t="shared" si="111"/>
        <v>1.1141058585088368</v>
      </c>
      <c r="AA786" s="1">
        <f t="shared" si="111"/>
        <v>0.56657407133271853</v>
      </c>
      <c r="AB786" s="1">
        <f t="shared" si="111"/>
        <v>1.1493524161949018</v>
      </c>
      <c r="AC786" s="1">
        <f t="shared" si="111"/>
        <v>0.85931799279789067</v>
      </c>
      <c r="AD786" s="1">
        <f t="shared" si="111"/>
        <v>1.3106496611656531</v>
      </c>
      <c r="AE786" s="1">
        <f t="shared" si="111"/>
        <v>0.25840059427049911</v>
      </c>
      <c r="AF786" s="1">
        <f t="shared" si="111"/>
        <v>1.236678216431895</v>
      </c>
      <c r="AG786" s="1">
        <f t="shared" si="111"/>
        <v>1.5031329446179762</v>
      </c>
      <c r="AH786" s="1">
        <f t="shared" si="111"/>
        <v>1.4937297159657437</v>
      </c>
      <c r="AI786" s="1">
        <f t="shared" si="111"/>
        <v>1.6112086730010484</v>
      </c>
      <c r="AJ786" s="1">
        <f t="shared" si="111"/>
        <v>0.99979995421635603</v>
      </c>
      <c r="AK786" s="1">
        <f t="shared" si="111"/>
        <v>7.8712361812363019E-2</v>
      </c>
      <c r="AL786" s="1">
        <f t="shared" si="111"/>
        <v>1.06342324238599</v>
      </c>
      <c r="AM786" s="1">
        <f t="shared" si="111"/>
        <v>1.1187421158095394</v>
      </c>
      <c r="AN786" s="29">
        <f t="shared" si="111"/>
        <v>1.5541768453010847</v>
      </c>
      <c r="AO786" s="1">
        <f t="shared" si="112"/>
        <v>38281.503282608333</v>
      </c>
      <c r="AP786" s="1">
        <f t="shared" si="113"/>
        <v>72959.061612803445</v>
      </c>
      <c r="AQ786" s="29">
        <f t="shared" si="114"/>
        <v>70981.596946130448</v>
      </c>
    </row>
    <row r="787" spans="1:43" x14ac:dyDescent="0.2">
      <c r="A787" s="26"/>
      <c r="E787" s="25" t="s">
        <v>1550</v>
      </c>
      <c r="F787" s="26" t="s">
        <v>1551</v>
      </c>
      <c r="G787" s="1">
        <v>0.16568525585774099</v>
      </c>
      <c r="H787" s="1">
        <v>1.09187906221793</v>
      </c>
      <c r="I787" s="1">
        <f>VLOOKUP(F787,'[1]SUSMB vs SHAM all proteins sum'!$B$2:$E$3214,2,FALSE)</f>
        <v>6.9814560229875797E-2</v>
      </c>
      <c r="J787" s="29">
        <f>VLOOKUP(F787,'[1]SUSMB vs SHAM all proteins sum'!$B$2:$E$3214,3,FALSE)</f>
        <v>1.1001521805575001</v>
      </c>
      <c r="K787" s="25">
        <f>VLOOKUP($E787,[1]AllProteinsNorm!$A$1:$Q$3226,4,FALSE)</f>
        <v>2967189.1232571201</v>
      </c>
      <c r="L787" s="1">
        <f>VLOOKUP($E787,[1]AllProteinsNorm!$A$1:$Q$3226,5,FALSE)</f>
        <v>2723294.7997120302</v>
      </c>
      <c r="M787" s="1">
        <f>VLOOKUP($E787,[1]AllProteinsNorm!$A$1:$Q$3226,10,FALSE)</f>
        <v>3104819.4578709798</v>
      </c>
      <c r="N787" s="1">
        <f>VLOOKUP($E787,[1]AllProteinsNorm!$A$1:$Q$3226,11,FALSE)</f>
        <v>2758802.5605074102</v>
      </c>
      <c r="O787" s="1">
        <f>VLOOKUP($E787,[1]AllProteinsNorm!$A$1:$Q$3226,15,FALSE)</f>
        <v>2715030.7074541198</v>
      </c>
      <c r="P787" s="1">
        <f>VLOOKUP($E787,[1]AllProteinsNorm!$A$1:$Q$3226,6,FALSE)</f>
        <v>2958629.9005844202</v>
      </c>
      <c r="Q787" s="1">
        <f>VLOOKUP($E787,[1]AllProteinsNorm!$A$1:$Q$3226,8,FALSE)</f>
        <v>2714921.8001984698</v>
      </c>
      <c r="R787" s="1">
        <f>VLOOKUP($E787,[1]AllProteinsNorm!$A$1:$Q$3226,13,FALSE)</f>
        <v>2990064.47316653</v>
      </c>
      <c r="S787" s="1">
        <f>VLOOKUP($E787,[1]AllProteinsNorm!$A$1:$Q$3226,16,FALSE)</f>
        <v>3635922.6828288599</v>
      </c>
      <c r="T787" s="1">
        <f>VLOOKUP($E787,[1]AllProteinsNorm!$A$1:$Q$3226,17,FALSE)</f>
        <v>3339651.3804407902</v>
      </c>
      <c r="U787" s="1">
        <f>VLOOKUP($E787,[1]AllProteinsNorm!$A$1:$Q$3226,3,FALSE)</f>
        <v>3248841.9605989698</v>
      </c>
      <c r="V787" s="1">
        <f>VLOOKUP($E787,[1]AllProteinsNorm!$A$1:$Q$3226,7,FALSE)</f>
        <v>3033730.0916357399</v>
      </c>
      <c r="W787" s="1">
        <f>VLOOKUP($E787,[1]AllProteinsNorm!$A$1:$Q$3226,9,FALSE)</f>
        <v>2754557.4533875701</v>
      </c>
      <c r="X787" s="1">
        <f>VLOOKUP($E787,[1]AllProteinsNorm!$A$1:$Q$3226,12,FALSE)</f>
        <v>3362938.23305943</v>
      </c>
      <c r="Y787" s="29">
        <f>VLOOKUP($E787,[1]AllProteinsNorm!$A$1:$Q$3226,14,FALSE)</f>
        <v>3317104.63692061</v>
      </c>
      <c r="Z787" s="25">
        <f t="shared" si="111"/>
        <v>1.0397227233458124</v>
      </c>
      <c r="AA787" s="1">
        <f t="shared" si="111"/>
        <v>0.95426053682818168</v>
      </c>
      <c r="AB787" s="1">
        <f t="shared" si="111"/>
        <v>1.0879493042530106</v>
      </c>
      <c r="AC787" s="1">
        <f t="shared" si="111"/>
        <v>0.96670269141304288</v>
      </c>
      <c r="AD787" s="1">
        <f t="shared" si="111"/>
        <v>0.95136474415995298</v>
      </c>
      <c r="AE787" s="1">
        <f t="shared" si="111"/>
        <v>1.0367235150253082</v>
      </c>
      <c r="AF787" s="1">
        <f t="shared" si="111"/>
        <v>0.9513265823361754</v>
      </c>
      <c r="AG787" s="1">
        <f t="shared" si="111"/>
        <v>1.047738397479584</v>
      </c>
      <c r="AH787" s="1">
        <f t="shared" si="111"/>
        <v>1.2740513922873566</v>
      </c>
      <c r="AI787" s="1">
        <f t="shared" si="111"/>
        <v>1.1702359654398777</v>
      </c>
      <c r="AJ787" s="1">
        <f t="shared" si="111"/>
        <v>1.138415743208897</v>
      </c>
      <c r="AK787" s="1">
        <f t="shared" si="111"/>
        <v>1.0630391194307178</v>
      </c>
      <c r="AL787" s="1">
        <f t="shared" si="111"/>
        <v>0.96521517775881049</v>
      </c>
      <c r="AM787" s="1">
        <f t="shared" si="111"/>
        <v>1.1783958328487429</v>
      </c>
      <c r="AN787" s="29">
        <f t="shared" si="111"/>
        <v>1.1623354371615695</v>
      </c>
      <c r="AO787" s="1">
        <f t="shared" si="112"/>
        <v>155679.73222890345</v>
      </c>
      <c r="AP787" s="1">
        <f t="shared" si="113"/>
        <v>322839.79516829626</v>
      </c>
      <c r="AQ787" s="29">
        <f t="shared" si="114"/>
        <v>224817.41597639964</v>
      </c>
    </row>
    <row r="788" spans="1:43" x14ac:dyDescent="0.2">
      <c r="A788" s="26"/>
      <c r="E788" s="25" t="s">
        <v>1552</v>
      </c>
      <c r="F788" s="26" t="s">
        <v>1553</v>
      </c>
      <c r="G788" s="1">
        <v>0.81580973824221903</v>
      </c>
      <c r="H788" s="1">
        <v>1.1183441416218201</v>
      </c>
      <c r="I788" s="1">
        <f>VLOOKUP(F788,'[1]SUSMB vs SHAM all proteins sum'!$B$2:$E$3214,2,FALSE)</f>
        <v>0.39469179835879997</v>
      </c>
      <c r="J788" s="29">
        <f>VLOOKUP(F788,'[1]SUSMB vs SHAM all proteins sum'!$B$2:$E$3214,3,FALSE)</f>
        <v>1.5105956441758399</v>
      </c>
      <c r="K788" s="25">
        <f>VLOOKUP($E788,[1]AllProteinsNorm!$A$1:$Q$3226,4,FALSE)</f>
        <v>67609.181076945795</v>
      </c>
      <c r="L788" s="1">
        <f>VLOOKUP($E788,[1]AllProteinsNorm!$A$1:$Q$3226,5,FALSE)</f>
        <v>24436.8534299032</v>
      </c>
      <c r="M788" s="1">
        <f>VLOOKUP($E788,[1]AllProteinsNorm!$A$1:$Q$3226,10,FALSE)</f>
        <v>17070.741258968301</v>
      </c>
      <c r="N788" s="1">
        <f>VLOOKUP($E788,[1]AllProteinsNorm!$A$1:$Q$3226,11,FALSE)</f>
        <v>57910.204665306002</v>
      </c>
      <c r="O788" s="1">
        <f>VLOOKUP($E788,[1]AllProteinsNorm!$A$1:$Q$3226,15,FALSE)</f>
        <v>90579.357566991996</v>
      </c>
      <c r="P788" s="1">
        <f>VLOOKUP($E788,[1]AllProteinsNorm!$A$1:$Q$3226,6,FALSE)</f>
        <v>65153.068838196501</v>
      </c>
      <c r="Q788" s="1">
        <f>VLOOKUP($E788,[1]AllProteinsNorm!$A$1:$Q$3226,8,FALSE)</f>
        <v>94532.611506917907</v>
      </c>
      <c r="R788" s="1">
        <f>VLOOKUP($E788,[1]AllProteinsNorm!$A$1:$Q$3226,13,FALSE)</f>
        <v>63699.978983920599</v>
      </c>
      <c r="S788" s="1">
        <f>VLOOKUP($E788,[1]AllProteinsNorm!$A$1:$Q$3226,16,FALSE)</f>
        <v>49875.507143070601</v>
      </c>
      <c r="T788" s="1">
        <f>VLOOKUP($E788,[1]AllProteinsNorm!$A$1:$Q$3226,17,FALSE)</f>
        <v>13225.797365156899</v>
      </c>
      <c r="U788" s="1">
        <f>VLOOKUP($E788,[1]AllProteinsNorm!$A$1:$Q$3226,3,FALSE)</f>
        <v>22818.467179847601</v>
      </c>
      <c r="V788" s="1">
        <f>VLOOKUP($E788,[1]AllProteinsNorm!$A$1:$Q$3226,7,FALSE)</f>
        <v>58259.600584622603</v>
      </c>
      <c r="W788" s="1">
        <f>VLOOKUP($E788,[1]AllProteinsNorm!$A$1:$Q$3226,9,FALSE)</f>
        <v>58330.265546087001</v>
      </c>
      <c r="X788" s="1">
        <f>VLOOKUP($E788,[1]AllProteinsNorm!$A$1:$Q$3226,12,FALSE)</f>
        <v>176019.62921349899</v>
      </c>
      <c r="Y788" s="29">
        <f>VLOOKUP($E788,[1]AllProteinsNorm!$A$1:$Q$3226,14,FALSE)</f>
        <v>85254.986474560705</v>
      </c>
      <c r="Z788" s="25">
        <f t="shared" ref="Z788:AN804" si="115">K788/AVERAGE($K788:$O788)</f>
        <v>1.3122577185472906</v>
      </c>
      <c r="AA788" s="1">
        <f t="shared" si="115"/>
        <v>0.4743061374150272</v>
      </c>
      <c r="AB788" s="1">
        <f t="shared" si="115"/>
        <v>0.33133387539349274</v>
      </c>
      <c r="AC788" s="1">
        <f t="shared" si="115"/>
        <v>1.1240058205735934</v>
      </c>
      <c r="AD788" s="1">
        <f t="shared" si="115"/>
        <v>1.7580964480705965</v>
      </c>
      <c r="AE788" s="1">
        <f t="shared" si="115"/>
        <v>1.2645859054654389</v>
      </c>
      <c r="AF788" s="1">
        <f t="shared" si="115"/>
        <v>1.8348269736206866</v>
      </c>
      <c r="AG788" s="1">
        <f t="shared" si="115"/>
        <v>1.2363822155724027</v>
      </c>
      <c r="AH788" s="1">
        <f t="shared" si="115"/>
        <v>0.96805667769392201</v>
      </c>
      <c r="AI788" s="1">
        <f t="shared" si="115"/>
        <v>0.25670558938758842</v>
      </c>
      <c r="AJ788" s="1">
        <f t="shared" si="115"/>
        <v>0.44289413368421371</v>
      </c>
      <c r="AK788" s="1">
        <f t="shared" si="115"/>
        <v>1.1307874068115678</v>
      </c>
      <c r="AL788" s="1">
        <f t="shared" si="115"/>
        <v>1.1321589755783448</v>
      </c>
      <c r="AM788" s="1">
        <f t="shared" si="115"/>
        <v>3.4164460117977922</v>
      </c>
      <c r="AN788" s="29">
        <f t="shared" si="115"/>
        <v>1.6547532785312227</v>
      </c>
      <c r="AO788" s="1">
        <f t="shared" si="112"/>
        <v>27369.976707506481</v>
      </c>
      <c r="AP788" s="1">
        <f t="shared" si="113"/>
        <v>26406.651354871396</v>
      </c>
      <c r="AQ788" s="29">
        <f t="shared" si="114"/>
        <v>51883.023903747395</v>
      </c>
    </row>
    <row r="789" spans="1:43" x14ac:dyDescent="0.2">
      <c r="A789" s="26"/>
      <c r="E789" s="25" t="s">
        <v>1554</v>
      </c>
      <c r="F789" s="26" t="s">
        <v>1555</v>
      </c>
      <c r="G789" s="1">
        <v>0.70180060450915405</v>
      </c>
      <c r="H789" s="1">
        <v>1.09930914209626</v>
      </c>
      <c r="I789" s="1">
        <f>VLOOKUP(F789,'[1]SUSMB vs SHAM all proteins sum'!$B$2:$E$3214,2,FALSE)</f>
        <v>0.54702283604802204</v>
      </c>
      <c r="J789" s="29">
        <f>VLOOKUP(F789,'[1]SUSMB vs SHAM all proteins sum'!$B$2:$E$3214,3,FALSE)</f>
        <v>0.88366548942432799</v>
      </c>
      <c r="K789" s="25">
        <f>VLOOKUP($E789,[1]AllProteinsNorm!$A$1:$Q$3226,4,FALSE)</f>
        <v>421401.43614154699</v>
      </c>
      <c r="L789" s="1">
        <f>VLOOKUP($E789,[1]AllProteinsNorm!$A$1:$Q$3226,5,FALSE)</f>
        <v>359236.10825468798</v>
      </c>
      <c r="M789" s="1">
        <f>VLOOKUP($E789,[1]AllProteinsNorm!$A$1:$Q$3226,10,FALSE)</f>
        <v>346157.61281568801</v>
      </c>
      <c r="N789" s="1">
        <f>VLOOKUP($E789,[1]AllProteinsNorm!$A$1:$Q$3226,11,FALSE)</f>
        <v>688145.650746183</v>
      </c>
      <c r="O789" s="1">
        <f>VLOOKUP($E789,[1]AllProteinsNorm!$A$1:$Q$3226,15,FALSE)</f>
        <v>343564.28781741002</v>
      </c>
      <c r="P789" s="1">
        <f>VLOOKUP($E789,[1]AllProteinsNorm!$A$1:$Q$3226,6,FALSE)</f>
        <v>371020.48790871701</v>
      </c>
      <c r="Q789" s="1">
        <f>VLOOKUP($E789,[1]AllProteinsNorm!$A$1:$Q$3226,8,FALSE)</f>
        <v>369662.12760758598</v>
      </c>
      <c r="R789" s="1">
        <f>VLOOKUP($E789,[1]AllProteinsNorm!$A$1:$Q$3226,13,FALSE)</f>
        <v>680527.04133523605</v>
      </c>
      <c r="S789" s="1">
        <f>VLOOKUP($E789,[1]AllProteinsNorm!$A$1:$Q$3226,16,FALSE)</f>
        <v>273838.598569786</v>
      </c>
      <c r="T789" s="1">
        <f>VLOOKUP($E789,[1]AllProteinsNorm!$A$1:$Q$3226,17,FALSE)</f>
        <v>778205.976772247</v>
      </c>
      <c r="U789" s="1">
        <f>VLOOKUP($E789,[1]AllProteinsNorm!$A$1:$Q$3226,3,FALSE)</f>
        <v>279815.39886208501</v>
      </c>
      <c r="V789" s="1">
        <f>VLOOKUP($E789,[1]AllProteinsNorm!$A$1:$Q$3226,7,FALSE)</f>
        <v>354487.40454261302</v>
      </c>
      <c r="W789" s="1">
        <f>VLOOKUP($E789,[1]AllProteinsNorm!$A$1:$Q$3226,9,FALSE)</f>
        <v>315130.474452939</v>
      </c>
      <c r="X789" s="1">
        <f>VLOOKUP($E789,[1]AllProteinsNorm!$A$1:$Q$3226,12,FALSE)</f>
        <v>330646.00738386402</v>
      </c>
      <c r="Y789" s="29">
        <f>VLOOKUP($E789,[1]AllProteinsNorm!$A$1:$Q$3226,14,FALSE)</f>
        <v>645879.69476097298</v>
      </c>
      <c r="Z789" s="25">
        <f t="shared" si="115"/>
        <v>0.97614186078662979</v>
      </c>
      <c r="AA789" s="1">
        <f t="shared" si="115"/>
        <v>0.83214097793366615</v>
      </c>
      <c r="AB789" s="1">
        <f t="shared" si="115"/>
        <v>0.80184571603088839</v>
      </c>
      <c r="AC789" s="1">
        <f t="shared" si="115"/>
        <v>1.5940329538553704</v>
      </c>
      <c r="AD789" s="1">
        <f t="shared" si="115"/>
        <v>0.79583849139344487</v>
      </c>
      <c r="AE789" s="1">
        <f t="shared" si="115"/>
        <v>0.8594385267721949</v>
      </c>
      <c r="AF789" s="1">
        <f t="shared" si="115"/>
        <v>0.85629199655600607</v>
      </c>
      <c r="AG789" s="1">
        <f t="shared" si="115"/>
        <v>1.5763850700818791</v>
      </c>
      <c r="AH789" s="1">
        <f t="shared" si="115"/>
        <v>0.63432465159735973</v>
      </c>
      <c r="AI789" s="1">
        <f t="shared" si="115"/>
        <v>1.8026503117720232</v>
      </c>
      <c r="AJ789" s="1">
        <f t="shared" si="115"/>
        <v>0.64816941921916527</v>
      </c>
      <c r="AK789" s="1">
        <f t="shared" si="115"/>
        <v>0.82114099530363027</v>
      </c>
      <c r="AL789" s="1">
        <f t="shared" si="115"/>
        <v>0.72997389505749044</v>
      </c>
      <c r="AM789" s="1">
        <f t="shared" si="115"/>
        <v>0.76591435440894384</v>
      </c>
      <c r="AN789" s="29">
        <f t="shared" si="115"/>
        <v>1.4961273337390912</v>
      </c>
      <c r="AO789" s="1">
        <f t="shared" si="112"/>
        <v>131306.39860493146</v>
      </c>
      <c r="AP789" s="1">
        <f t="shared" si="113"/>
        <v>197290.73265711596</v>
      </c>
      <c r="AQ789" s="29">
        <f t="shared" si="114"/>
        <v>132581.26347385903</v>
      </c>
    </row>
    <row r="790" spans="1:43" x14ac:dyDescent="0.2">
      <c r="A790" s="26"/>
      <c r="E790" s="25" t="s">
        <v>1556</v>
      </c>
      <c r="F790" s="26" t="s">
        <v>1557</v>
      </c>
      <c r="G790" s="1">
        <v>0.59302185853751899</v>
      </c>
      <c r="H790" s="1">
        <v>1.3433513399341399</v>
      </c>
      <c r="I790" s="1">
        <f>VLOOKUP(F790,'[1]SUSMB vs SHAM all proteins sum'!$B$2:$E$3214,2,FALSE)</f>
        <v>0.89609827710809797</v>
      </c>
      <c r="J790" s="29">
        <f>VLOOKUP(F790,'[1]SUSMB vs SHAM all proteins sum'!$B$2:$E$3214,3,FALSE)</f>
        <v>1.06943624023265</v>
      </c>
      <c r="K790" s="25">
        <f>VLOOKUP($E790,[1]AllProteinsNorm!$A$1:$Q$3226,4,FALSE)</f>
        <v>481343.35006122402</v>
      </c>
      <c r="L790" s="1">
        <f>VLOOKUP($E790,[1]AllProteinsNorm!$A$1:$Q$3226,5,FALSE)</f>
        <v>121967.332358268</v>
      </c>
      <c r="M790" s="1">
        <f>VLOOKUP($E790,[1]AllProteinsNorm!$A$1:$Q$3226,10,FALSE)</f>
        <v>36859.412562980498</v>
      </c>
      <c r="N790" s="1">
        <f>VLOOKUP($E790,[1]AllProteinsNorm!$A$1:$Q$3226,11,FALSE)</f>
        <v>81386.958698350805</v>
      </c>
      <c r="O790" s="1">
        <f>VLOOKUP($E790,[1]AllProteinsNorm!$A$1:$Q$3226,15,FALSE)</f>
        <v>64531.404851378</v>
      </c>
      <c r="P790" s="1">
        <f>VLOOKUP($E790,[1]AllProteinsNorm!$A$1:$Q$3226,6,FALSE)</f>
        <v>118300.620400211</v>
      </c>
      <c r="Q790" s="1">
        <f>VLOOKUP($E790,[1]AllProteinsNorm!$A$1:$Q$3226,8,FALSE)</f>
        <v>118516.800013505</v>
      </c>
      <c r="R790" s="1">
        <f>VLOOKUP($E790,[1]AllProteinsNorm!$A$1:$Q$3226,13,FALSE)</f>
        <v>121146.35957594401</v>
      </c>
      <c r="S790" s="1">
        <f>VLOOKUP($E790,[1]AllProteinsNorm!$A$1:$Q$3226,16,FALSE)</f>
        <v>67459.574577356005</v>
      </c>
      <c r="T790" s="1">
        <f>VLOOKUP($E790,[1]AllProteinsNorm!$A$1:$Q$3226,17,FALSE)</f>
        <v>433910.35004757001</v>
      </c>
      <c r="U790" s="1">
        <f>VLOOKUP($E790,[1]AllProteinsNorm!$A$1:$Q$3226,3,FALSE)</f>
        <v>49577.285346510696</v>
      </c>
      <c r="V790" s="1">
        <f>VLOOKUP($E790,[1]AllProteinsNorm!$A$1:$Q$3226,7,FALSE)</f>
        <v>142798.999271765</v>
      </c>
      <c r="W790" s="1">
        <f>VLOOKUP($E790,[1]AllProteinsNorm!$A$1:$Q$3226,9,FALSE)</f>
        <v>112790.592117686</v>
      </c>
      <c r="X790" s="1">
        <f>VLOOKUP($E790,[1]AllProteinsNorm!$A$1:$Q$3226,12,FALSE)</f>
        <v>220231.499035944</v>
      </c>
      <c r="Y790" s="29">
        <f>VLOOKUP($E790,[1]AllProteinsNorm!$A$1:$Q$3226,14,FALSE)</f>
        <v>90403.889871147403</v>
      </c>
      <c r="Z790" s="25">
        <f t="shared" si="115"/>
        <v>3.0616360336850454</v>
      </c>
      <c r="AA790" s="1">
        <f t="shared" si="115"/>
        <v>0.77578630645466806</v>
      </c>
      <c r="AB790" s="1">
        <f t="shared" si="115"/>
        <v>0.23444824919453125</v>
      </c>
      <c r="AC790" s="1">
        <f t="shared" si="115"/>
        <v>0.51767048488612855</v>
      </c>
      <c r="AD790" s="1">
        <f t="shared" si="115"/>
        <v>0.41045892577962673</v>
      </c>
      <c r="AE790" s="1">
        <f t="shared" si="115"/>
        <v>0.75246379155027965</v>
      </c>
      <c r="AF790" s="1">
        <f t="shared" si="115"/>
        <v>0.75383882518006762</v>
      </c>
      <c r="AG790" s="1">
        <f t="shared" si="115"/>
        <v>0.77056442096956046</v>
      </c>
      <c r="AH790" s="1">
        <f t="shared" si="115"/>
        <v>0.42908386355981964</v>
      </c>
      <c r="AI790" s="1">
        <f t="shared" si="115"/>
        <v>2.759933346800278</v>
      </c>
      <c r="AJ790" s="1">
        <f t="shared" si="115"/>
        <v>0.31534164385953656</v>
      </c>
      <c r="AK790" s="1">
        <f t="shared" si="115"/>
        <v>0.90828835941951047</v>
      </c>
      <c r="AL790" s="1">
        <f t="shared" si="115"/>
        <v>0.71741666534762927</v>
      </c>
      <c r="AM790" s="1">
        <f t="shared" si="115"/>
        <v>1.4008060838799508</v>
      </c>
      <c r="AN790" s="29">
        <f t="shared" si="115"/>
        <v>0.57502364326752231</v>
      </c>
      <c r="AO790" s="1">
        <f t="shared" si="112"/>
        <v>164394.15648738568</v>
      </c>
      <c r="AP790" s="1">
        <f t="shared" si="113"/>
        <v>132556.26127366204</v>
      </c>
      <c r="AQ790" s="29">
        <f t="shared" si="114"/>
        <v>57277.341912548887</v>
      </c>
    </row>
    <row r="791" spans="1:43" x14ac:dyDescent="0.2">
      <c r="A791" s="26"/>
      <c r="E791" s="25" t="s">
        <v>1558</v>
      </c>
      <c r="F791" s="26" t="s">
        <v>1559</v>
      </c>
      <c r="G791" s="1">
        <v>0.79750951315524798</v>
      </c>
      <c r="H791" s="1">
        <v>1.16167561190303</v>
      </c>
      <c r="I791" s="1">
        <f>VLOOKUP(F791,'[1]SUSMB vs SHAM all proteins sum'!$B$2:$E$3214,2,FALSE)</f>
        <v>0.32925717797955101</v>
      </c>
      <c r="J791" s="29">
        <f>VLOOKUP(F791,'[1]SUSMB vs SHAM all proteins sum'!$B$2:$E$3214,3,FALSE)</f>
        <v>1.6933175938374101</v>
      </c>
      <c r="K791" s="25">
        <f>VLOOKUP($E791,[1]AllProteinsNorm!$A$1:$Q$3226,4,FALSE)</f>
        <v>309879.60062509502</v>
      </c>
      <c r="L791" s="1">
        <f>VLOOKUP($E791,[1]AllProteinsNorm!$A$1:$Q$3226,5,FALSE)</f>
        <v>279552.83621974802</v>
      </c>
      <c r="M791" s="1">
        <f>VLOOKUP($E791,[1]AllProteinsNorm!$A$1:$Q$3226,10,FALSE)</f>
        <v>1455848.57099308</v>
      </c>
      <c r="N791" s="1">
        <f>VLOOKUP($E791,[1]AllProteinsNorm!$A$1:$Q$3226,11,FALSE)</f>
        <v>251892.11517917601</v>
      </c>
      <c r="O791" s="1">
        <f>VLOOKUP($E791,[1]AllProteinsNorm!$A$1:$Q$3226,15,FALSE)</f>
        <v>1443725.30263449</v>
      </c>
      <c r="P791" s="1">
        <f>VLOOKUP($E791,[1]AllProteinsNorm!$A$1:$Q$3226,6,FALSE)</f>
        <v>253464.21625863601</v>
      </c>
      <c r="Q791" s="1">
        <f>VLOOKUP($E791,[1]AllProteinsNorm!$A$1:$Q$3226,8,FALSE)</f>
        <v>1058667.04918509</v>
      </c>
      <c r="R791" s="1">
        <f>VLOOKUP($E791,[1]AllProteinsNorm!$A$1:$Q$3226,13,FALSE)</f>
        <v>226793.53593206301</v>
      </c>
      <c r="S791" s="1">
        <f>VLOOKUP($E791,[1]AllProteinsNorm!$A$1:$Q$3226,16,FALSE)</f>
        <v>1276679.5798974901</v>
      </c>
      <c r="T791" s="1">
        <f>VLOOKUP($E791,[1]AllProteinsNorm!$A$1:$Q$3226,17,FALSE)</f>
        <v>1248843.33584593</v>
      </c>
      <c r="U791" s="1">
        <f>VLOOKUP($E791,[1]AllProteinsNorm!$A$1:$Q$3226,3,FALSE)</f>
        <v>1294037.47388699</v>
      </c>
      <c r="V791" s="1">
        <f>VLOOKUP($E791,[1]AllProteinsNorm!$A$1:$Q$3226,7,FALSE)</f>
        <v>1203787.54148588</v>
      </c>
      <c r="W791" s="1">
        <f>VLOOKUP($E791,[1]AllProteinsNorm!$A$1:$Q$3226,9,FALSE)</f>
        <v>1255303.3994203999</v>
      </c>
      <c r="X791" s="1">
        <f>VLOOKUP($E791,[1]AllProteinsNorm!$A$1:$Q$3226,12,FALSE)</f>
        <v>269635.19663051702</v>
      </c>
      <c r="Y791" s="29">
        <f>VLOOKUP($E791,[1]AllProteinsNorm!$A$1:$Q$3226,14,FALSE)</f>
        <v>1210995.0159018999</v>
      </c>
      <c r="Z791" s="25">
        <f t="shared" si="115"/>
        <v>0.41417804677645076</v>
      </c>
      <c r="AA791" s="1">
        <f t="shared" si="115"/>
        <v>0.3736439812196391</v>
      </c>
      <c r="AB791" s="1">
        <f t="shared" si="115"/>
        <v>1.9458541843988992</v>
      </c>
      <c r="AC791" s="1">
        <f t="shared" si="115"/>
        <v>0.336673288763917</v>
      </c>
      <c r="AD791" s="1">
        <f t="shared" si="115"/>
        <v>1.9296504988410932</v>
      </c>
      <c r="AE791" s="1">
        <f t="shared" si="115"/>
        <v>0.33877452341476982</v>
      </c>
      <c r="AF791" s="1">
        <f t="shared" si="115"/>
        <v>1.414990369593758</v>
      </c>
      <c r="AG791" s="1">
        <f t="shared" si="115"/>
        <v>0.30312709692533302</v>
      </c>
      <c r="AH791" s="1">
        <f t="shared" si="115"/>
        <v>1.7063809740772606</v>
      </c>
      <c r="AI791" s="1">
        <f t="shared" si="115"/>
        <v>1.6691756815455454</v>
      </c>
      <c r="AJ791" s="1">
        <f t="shared" si="115"/>
        <v>1.7295811415430167</v>
      </c>
      <c r="AK791" s="1">
        <f t="shared" si="115"/>
        <v>1.6089551285747679</v>
      </c>
      <c r="AL791" s="1">
        <f t="shared" si="115"/>
        <v>1.6778100560184968</v>
      </c>
      <c r="AM791" s="1">
        <f t="shared" si="115"/>
        <v>0.3603882890559264</v>
      </c>
      <c r="AN791" s="29">
        <f t="shared" si="115"/>
        <v>1.6185884754288253</v>
      </c>
      <c r="AO791" s="1">
        <f t="shared" si="112"/>
        <v>573166.36288823653</v>
      </c>
      <c r="AP791" s="1">
        <f t="shared" si="113"/>
        <v>473714.83322128525</v>
      </c>
      <c r="AQ791" s="29">
        <f t="shared" si="114"/>
        <v>389920.56817686936</v>
      </c>
    </row>
    <row r="792" spans="1:43" x14ac:dyDescent="0.2">
      <c r="A792" s="26"/>
      <c r="E792" s="25" t="s">
        <v>1560</v>
      </c>
      <c r="F792" s="26" t="s">
        <v>1561</v>
      </c>
      <c r="G792" s="1">
        <v>0.36595347580012899</v>
      </c>
      <c r="H792" s="1">
        <v>1.0425841667548199</v>
      </c>
      <c r="I792" s="1">
        <f>VLOOKUP(F792,'[1]SUSMB vs SHAM all proteins sum'!$B$2:$E$3214,2,FALSE)</f>
        <v>0.73470900108897497</v>
      </c>
      <c r="J792" s="29">
        <f>VLOOKUP(F792,'[1]SUSMB vs SHAM all proteins sum'!$B$2:$E$3214,3,FALSE)</f>
        <v>0.97367893718374199</v>
      </c>
      <c r="K792" s="25">
        <f>VLOOKUP($E792,[1]AllProteinsNorm!$A$1:$Q$3226,4,FALSE)</f>
        <v>6254118.7975864401</v>
      </c>
      <c r="L792" s="1">
        <f>VLOOKUP($E792,[1]AllProteinsNorm!$A$1:$Q$3226,5,FALSE)</f>
        <v>6651591.6408667099</v>
      </c>
      <c r="M792" s="1">
        <f>VLOOKUP($E792,[1]AllProteinsNorm!$A$1:$Q$3226,10,FALSE)</f>
        <v>6900242.5824813303</v>
      </c>
      <c r="N792" s="1">
        <f>VLOOKUP($E792,[1]AllProteinsNorm!$A$1:$Q$3226,11,FALSE)</f>
        <v>7607057.9897681298</v>
      </c>
      <c r="O792" s="1">
        <f>VLOOKUP($E792,[1]AllProteinsNorm!$A$1:$Q$3226,15,FALSE)</f>
        <v>7663184.5000904398</v>
      </c>
      <c r="P792" s="1">
        <f>VLOOKUP($E792,[1]AllProteinsNorm!$A$1:$Q$3226,6,FALSE)</f>
        <v>7179627.0259616598</v>
      </c>
      <c r="Q792" s="1">
        <f>VLOOKUP($E792,[1]AllProteinsNorm!$A$1:$Q$3226,8,FALSE)</f>
        <v>7719062.7956415303</v>
      </c>
      <c r="R792" s="1">
        <f>VLOOKUP($E792,[1]AllProteinsNorm!$A$1:$Q$3226,13,FALSE)</f>
        <v>7221428.82590177</v>
      </c>
      <c r="S792" s="1">
        <f>VLOOKUP($E792,[1]AllProteinsNorm!$A$1:$Q$3226,16,FALSE)</f>
        <v>6896365.9100038996</v>
      </c>
      <c r="T792" s="1">
        <f>VLOOKUP($E792,[1]AllProteinsNorm!$A$1:$Q$3226,17,FALSE)</f>
        <v>7468404.1185765602</v>
      </c>
      <c r="U792" s="1">
        <f>VLOOKUP($E792,[1]AllProteinsNorm!$A$1:$Q$3226,3,FALSE)</f>
        <v>5261359.5182972699</v>
      </c>
      <c r="V792" s="1">
        <f>VLOOKUP($E792,[1]AllProteinsNorm!$A$1:$Q$3226,7,FALSE)</f>
        <v>7258916.8321544603</v>
      </c>
      <c r="W792" s="1">
        <f>VLOOKUP($E792,[1]AllProteinsNorm!$A$1:$Q$3226,9,FALSE)</f>
        <v>7475687.4850553898</v>
      </c>
      <c r="X792" s="1">
        <f>VLOOKUP($E792,[1]AllProteinsNorm!$A$1:$Q$3226,12,FALSE)</f>
        <v>7278860.9029758498</v>
      </c>
      <c r="Y792" s="29">
        <f>VLOOKUP($E792,[1]AllProteinsNorm!$A$1:$Q$3226,14,FALSE)</f>
        <v>7046550.8833175702</v>
      </c>
      <c r="Z792" s="25">
        <f t="shared" si="115"/>
        <v>0.89150472371811673</v>
      </c>
      <c r="AA792" s="1">
        <f t="shared" si="115"/>
        <v>0.94816321211631927</v>
      </c>
      <c r="AB792" s="1">
        <f t="shared" si="115"/>
        <v>0.9836076122278008</v>
      </c>
      <c r="AC792" s="1">
        <f t="shared" si="115"/>
        <v>1.0843618982890286</v>
      </c>
      <c r="AD792" s="1">
        <f t="shared" si="115"/>
        <v>1.0923625536487354</v>
      </c>
      <c r="AE792" s="1">
        <f t="shared" si="115"/>
        <v>1.0234329751857594</v>
      </c>
      <c r="AF792" s="1">
        <f t="shared" si="115"/>
        <v>1.1003278267830319</v>
      </c>
      <c r="AG792" s="1">
        <f t="shared" si="115"/>
        <v>1.029391688685239</v>
      </c>
      <c r="AH792" s="1">
        <f t="shared" si="115"/>
        <v>0.98305500490808195</v>
      </c>
      <c r="AI792" s="1">
        <f t="shared" si="115"/>
        <v>1.0645972303750149</v>
      </c>
      <c r="AJ792" s="1">
        <f t="shared" si="115"/>
        <v>0.74999004904598832</v>
      </c>
      <c r="AK792" s="1">
        <f t="shared" si="115"/>
        <v>1.0347354846281533</v>
      </c>
      <c r="AL792" s="1">
        <f t="shared" si="115"/>
        <v>1.0656354510789374</v>
      </c>
      <c r="AM792" s="1">
        <f t="shared" si="115"/>
        <v>1.037578448428953</v>
      </c>
      <c r="AN792" s="29">
        <f t="shared" si="115"/>
        <v>1.0044633947186956</v>
      </c>
      <c r="AO792" s="1">
        <f t="shared" si="112"/>
        <v>546781.60687908484</v>
      </c>
      <c r="AP792" s="1">
        <f t="shared" si="113"/>
        <v>278392.3362118082</v>
      </c>
      <c r="AQ792" s="29">
        <f t="shared" si="114"/>
        <v>812897.46126255672</v>
      </c>
    </row>
    <row r="793" spans="1:43" x14ac:dyDescent="0.2">
      <c r="A793" s="26"/>
      <c r="E793" s="25" t="s">
        <v>1562</v>
      </c>
      <c r="F793" s="26" t="s">
        <v>1563</v>
      </c>
      <c r="G793" s="1">
        <v>0.95620671946867397</v>
      </c>
      <c r="H793" s="1">
        <v>0.99523083585310801</v>
      </c>
      <c r="I793" s="1">
        <f>VLOOKUP(F793,'[1]SUSMB vs SHAM all proteins sum'!$B$2:$E$3214,2,FALSE)</f>
        <v>0.86312216440787504</v>
      </c>
      <c r="J793" s="29">
        <f>VLOOKUP(F793,'[1]SUSMB vs SHAM all proteins sum'!$B$2:$E$3214,3,FALSE)</f>
        <v>0.98511591363478301</v>
      </c>
      <c r="K793" s="25">
        <f>VLOOKUP($E793,[1]AllProteinsNorm!$A$1:$Q$3226,4,FALSE)</f>
        <v>2992036.3673185701</v>
      </c>
      <c r="L793" s="1">
        <f>VLOOKUP($E793,[1]AllProteinsNorm!$A$1:$Q$3226,5,FALSE)</f>
        <v>2519377.8105968698</v>
      </c>
      <c r="M793" s="1">
        <f>VLOOKUP($E793,[1]AllProteinsNorm!$A$1:$Q$3226,10,FALSE)</f>
        <v>3886854.4533432</v>
      </c>
      <c r="N793" s="1">
        <f>VLOOKUP($E793,[1]AllProteinsNorm!$A$1:$Q$3226,11,FALSE)</f>
        <v>2951794.4915466802</v>
      </c>
      <c r="O793" s="1">
        <f>VLOOKUP($E793,[1]AllProteinsNorm!$A$1:$Q$3226,15,FALSE)</f>
        <v>3487053.9749859702</v>
      </c>
      <c r="P793" s="1">
        <f>VLOOKUP($E793,[1]AllProteinsNorm!$A$1:$Q$3226,6,FALSE)</f>
        <v>2980207.8726270399</v>
      </c>
      <c r="Q793" s="1">
        <f>VLOOKUP($E793,[1]AllProteinsNorm!$A$1:$Q$3226,8,FALSE)</f>
        <v>3440580.57248491</v>
      </c>
      <c r="R793" s="1">
        <f>VLOOKUP($E793,[1]AllProteinsNorm!$A$1:$Q$3226,13,FALSE)</f>
        <v>3415554.26302735</v>
      </c>
      <c r="S793" s="1">
        <f>VLOOKUP($E793,[1]AllProteinsNorm!$A$1:$Q$3226,16,FALSE)</f>
        <v>2952833.51864846</v>
      </c>
      <c r="T793" s="1">
        <f>VLOOKUP($E793,[1]AllProteinsNorm!$A$1:$Q$3226,17,FALSE)</f>
        <v>2847370.0335208601</v>
      </c>
      <c r="U793" s="1">
        <f>VLOOKUP($E793,[1]AllProteinsNorm!$A$1:$Q$3226,3,FALSE)</f>
        <v>2658342.1843427098</v>
      </c>
      <c r="V793" s="1">
        <f>VLOOKUP($E793,[1]AllProteinsNorm!$A$1:$Q$3226,7,FALSE)</f>
        <v>3200847.29194185</v>
      </c>
      <c r="W793" s="1">
        <f>VLOOKUP($E793,[1]AllProteinsNorm!$A$1:$Q$3226,9,FALSE)</f>
        <v>3124241.1097260299</v>
      </c>
      <c r="X793" s="1">
        <f>VLOOKUP($E793,[1]AllProteinsNorm!$A$1:$Q$3226,12,FALSE)</f>
        <v>3349093.4925894099</v>
      </c>
      <c r="Y793" s="29">
        <f>VLOOKUP($E793,[1]AllProteinsNorm!$A$1:$Q$3226,14,FALSE)</f>
        <v>3142622.79026388</v>
      </c>
      <c r="Z793" s="25">
        <f t="shared" si="115"/>
        <v>0.94462784762002305</v>
      </c>
      <c r="AA793" s="1">
        <f t="shared" si="115"/>
        <v>0.79540291172950695</v>
      </c>
      <c r="AB793" s="1">
        <f t="shared" si="115"/>
        <v>1.2271344681429668</v>
      </c>
      <c r="AC793" s="1">
        <f t="shared" si="115"/>
        <v>0.93192292300419688</v>
      </c>
      <c r="AD793" s="1">
        <f t="shared" si="115"/>
        <v>1.1009118495033068</v>
      </c>
      <c r="AE793" s="1">
        <f t="shared" si="115"/>
        <v>0.94089342593882574</v>
      </c>
      <c r="AF793" s="1">
        <f t="shared" si="115"/>
        <v>1.0862395444953639</v>
      </c>
      <c r="AG793" s="1">
        <f t="shared" si="115"/>
        <v>1.0783383875792953</v>
      </c>
      <c r="AH793" s="1">
        <f t="shared" si="115"/>
        <v>0.93225095843367689</v>
      </c>
      <c r="AI793" s="1">
        <f t="shared" si="115"/>
        <v>0.89895465694257148</v>
      </c>
      <c r="AJ793" s="1">
        <f t="shared" si="115"/>
        <v>0.83927591364259513</v>
      </c>
      <c r="AK793" s="1">
        <f t="shared" si="115"/>
        <v>1.0105523853164708</v>
      </c>
      <c r="AL793" s="1">
        <f t="shared" si="115"/>
        <v>0.98636673910864425</v>
      </c>
      <c r="AM793" s="1">
        <f t="shared" si="115"/>
        <v>1.0573557901698185</v>
      </c>
      <c r="AN793" s="29">
        <f t="shared" si="115"/>
        <v>0.99217009347684981</v>
      </c>
      <c r="AO793" s="1">
        <f t="shared" si="112"/>
        <v>472644.53203623998</v>
      </c>
      <c r="AP793" s="1">
        <f t="shared" si="113"/>
        <v>249668.04761731651</v>
      </c>
      <c r="AQ793" s="29">
        <f t="shared" si="114"/>
        <v>232189.65028559664</v>
      </c>
    </row>
    <row r="794" spans="1:43" x14ac:dyDescent="0.2">
      <c r="A794" s="26"/>
      <c r="E794" s="25" t="s">
        <v>1564</v>
      </c>
      <c r="F794" s="26" t="s">
        <v>1565</v>
      </c>
      <c r="G794" s="1">
        <v>0.18437556841875399</v>
      </c>
      <c r="H794" s="1">
        <v>0.96142330194141301</v>
      </c>
      <c r="I794" s="1">
        <f>VLOOKUP(F794,'[1]SUSMB vs SHAM all proteins sum'!$B$2:$E$3214,2,FALSE)</f>
        <v>0.86592743876716305</v>
      </c>
      <c r="J794" s="29">
        <f>VLOOKUP(F794,'[1]SUSMB vs SHAM all proteins sum'!$B$2:$E$3214,3,FALSE)</f>
        <v>0.99301064614467105</v>
      </c>
      <c r="K794" s="25">
        <f>VLOOKUP($E794,[1]AllProteinsNorm!$A$1:$Q$3226,4,FALSE)</f>
        <v>4058699.6710727699</v>
      </c>
      <c r="L794" s="1">
        <f>VLOOKUP($E794,[1]AllProteinsNorm!$A$1:$Q$3226,5,FALSE)</f>
        <v>3617008.9907212402</v>
      </c>
      <c r="M794" s="1">
        <f>VLOOKUP($E794,[1]AllProteinsNorm!$A$1:$Q$3226,10,FALSE)</f>
        <v>4003328.4893481499</v>
      </c>
      <c r="N794" s="1">
        <f>VLOOKUP($E794,[1]AllProteinsNorm!$A$1:$Q$3226,11,FALSE)</f>
        <v>3821677.2065845099</v>
      </c>
      <c r="O794" s="1">
        <f>VLOOKUP($E794,[1]AllProteinsNorm!$A$1:$Q$3226,15,FALSE)</f>
        <v>4192725.4965714002</v>
      </c>
      <c r="P794" s="1">
        <f>VLOOKUP($E794,[1]AllProteinsNorm!$A$1:$Q$3226,6,FALSE)</f>
        <v>3737873.3856703001</v>
      </c>
      <c r="Q794" s="1">
        <f>VLOOKUP($E794,[1]AllProteinsNorm!$A$1:$Q$3226,8,FALSE)</f>
        <v>3902621.9703133199</v>
      </c>
      <c r="R794" s="1">
        <f>VLOOKUP($E794,[1]AllProteinsNorm!$A$1:$Q$3226,13,FALSE)</f>
        <v>3751893.5714931199</v>
      </c>
      <c r="S794" s="1">
        <f>VLOOKUP($E794,[1]AllProteinsNorm!$A$1:$Q$3226,16,FALSE)</f>
        <v>3724326.0568133001</v>
      </c>
      <c r="T794" s="1">
        <f>VLOOKUP($E794,[1]AllProteinsNorm!$A$1:$Q$3226,17,FALSE)</f>
        <v>3794915.4592904998</v>
      </c>
      <c r="U794" s="1">
        <f>VLOOKUP($E794,[1]AllProteinsNorm!$A$1:$Q$3226,3,FALSE)</f>
        <v>3811489.53366563</v>
      </c>
      <c r="V794" s="1">
        <f>VLOOKUP($E794,[1]AllProteinsNorm!$A$1:$Q$3226,7,FALSE)</f>
        <v>3634673.91624007</v>
      </c>
      <c r="W794" s="1">
        <f>VLOOKUP($E794,[1]AllProteinsNorm!$A$1:$Q$3226,9,FALSE)</f>
        <v>3719725.9347037501</v>
      </c>
      <c r="X794" s="1">
        <f>VLOOKUP($E794,[1]AllProteinsNorm!$A$1:$Q$3226,12,FALSE)</f>
        <v>4260153.2811938999</v>
      </c>
      <c r="Y794" s="29">
        <f>VLOOKUP($E794,[1]AllProteinsNorm!$A$1:$Q$3226,14,FALSE)</f>
        <v>4141725.6965510398</v>
      </c>
      <c r="Z794" s="25">
        <f t="shared" si="115"/>
        <v>1.0304699689594765</v>
      </c>
      <c r="AA794" s="1">
        <f t="shared" si="115"/>
        <v>0.91832839196242089</v>
      </c>
      <c r="AB794" s="1">
        <f t="shared" si="115"/>
        <v>1.016411688096843</v>
      </c>
      <c r="AC794" s="1">
        <f t="shared" si="115"/>
        <v>0.97029194362670801</v>
      </c>
      <c r="AD794" s="1">
        <f t="shared" si="115"/>
        <v>1.0644980073545514</v>
      </c>
      <c r="AE794" s="1">
        <f t="shared" si="115"/>
        <v>0.94901485299799304</v>
      </c>
      <c r="AF794" s="1">
        <f t="shared" si="115"/>
        <v>0.99084314350029035</v>
      </c>
      <c r="AG794" s="1">
        <f t="shared" si="115"/>
        <v>0.95257446115343669</v>
      </c>
      <c r="AH794" s="1">
        <f t="shared" si="115"/>
        <v>0.94557529927928519</v>
      </c>
      <c r="AI794" s="1">
        <f t="shared" si="115"/>
        <v>0.96349735936616066</v>
      </c>
      <c r="AJ794" s="1">
        <f t="shared" si="115"/>
        <v>0.9677053785080052</v>
      </c>
      <c r="AK794" s="1">
        <f t="shared" si="115"/>
        <v>0.92281336910443468</v>
      </c>
      <c r="AL794" s="1">
        <f t="shared" si="115"/>
        <v>0.94440736667239067</v>
      </c>
      <c r="AM794" s="1">
        <f t="shared" si="115"/>
        <v>1.0816173590577998</v>
      </c>
      <c r="AN794" s="29">
        <f t="shared" si="115"/>
        <v>1.0515495838191804</v>
      </c>
      <c r="AO794" s="1">
        <f t="shared" si="112"/>
        <v>200142.52646921086</v>
      </c>
      <c r="AP794" s="1">
        <f t="shared" si="113"/>
        <v>64646.385813969166</v>
      </c>
      <c r="AQ794" s="29">
        <f t="shared" si="114"/>
        <v>244112.25292193925</v>
      </c>
    </row>
    <row r="795" spans="1:43" x14ac:dyDescent="0.2">
      <c r="A795" s="26"/>
      <c r="E795" s="25" t="s">
        <v>1566</v>
      </c>
      <c r="F795" s="26" t="s">
        <v>1567</v>
      </c>
      <c r="G795" s="43">
        <v>2.5256944661418101E-2</v>
      </c>
      <c r="H795" s="1">
        <v>1.0848554937143999</v>
      </c>
      <c r="I795" s="1">
        <f>VLOOKUP(F795,'[1]SUSMB vs SHAM all proteins sum'!$B$2:$E$3214,2,FALSE)</f>
        <v>0.31100119249657998</v>
      </c>
      <c r="J795" s="29">
        <f>VLOOKUP(F795,'[1]SUSMB vs SHAM all proteins sum'!$B$2:$E$3214,3,FALSE)</f>
        <v>1.0617307410330501</v>
      </c>
      <c r="K795" s="25">
        <f>VLOOKUP($E795,[1]AllProteinsNorm!$A$1:$Q$3226,4,FALSE)</f>
        <v>2889943.9077435602</v>
      </c>
      <c r="L795" s="1">
        <f>VLOOKUP($E795,[1]AllProteinsNorm!$A$1:$Q$3226,5,FALSE)</f>
        <v>2987625.3014364</v>
      </c>
      <c r="M795" s="1">
        <f>VLOOKUP($E795,[1]AllProteinsNorm!$A$1:$Q$3226,10,FALSE)</f>
        <v>3137404.12893245</v>
      </c>
      <c r="N795" s="1">
        <f>VLOOKUP($E795,[1]AllProteinsNorm!$A$1:$Q$3226,11,FALSE)</f>
        <v>2902949.9365455401</v>
      </c>
      <c r="O795" s="1">
        <f>VLOOKUP($E795,[1]AllProteinsNorm!$A$1:$Q$3226,15,FALSE)</f>
        <v>2957995.3238225901</v>
      </c>
      <c r="P795" s="1">
        <f>VLOOKUP($E795,[1]AllProteinsNorm!$A$1:$Q$3226,6,FALSE)</f>
        <v>3217746.8843657798</v>
      </c>
      <c r="Q795" s="1">
        <f>VLOOKUP($E795,[1]AllProteinsNorm!$A$1:$Q$3226,8,FALSE)</f>
        <v>3449304.0727682798</v>
      </c>
      <c r="R795" s="1">
        <f>VLOOKUP($E795,[1]AllProteinsNorm!$A$1:$Q$3226,13,FALSE)</f>
        <v>2944172.63702433</v>
      </c>
      <c r="S795" s="1">
        <f>VLOOKUP($E795,[1]AllProteinsNorm!$A$1:$Q$3226,16,FALSE)</f>
        <v>3290235.23987523</v>
      </c>
      <c r="T795" s="1">
        <f>VLOOKUP($E795,[1]AllProteinsNorm!$A$1:$Q$3226,17,FALSE)</f>
        <v>3250939.7209548298</v>
      </c>
      <c r="U795" s="1">
        <f>VLOOKUP($E795,[1]AllProteinsNorm!$A$1:$Q$3226,3,FALSE)</f>
        <v>3855711.1464057402</v>
      </c>
      <c r="V795" s="1">
        <f>VLOOKUP($E795,[1]AllProteinsNorm!$A$1:$Q$3226,7,FALSE)</f>
        <v>3042455.7468890599</v>
      </c>
      <c r="W795" s="1">
        <f>VLOOKUP($E795,[1]AllProteinsNorm!$A$1:$Q$3226,9,FALSE)</f>
        <v>2810244.4189750701</v>
      </c>
      <c r="X795" s="1">
        <f>VLOOKUP($E795,[1]AllProteinsNorm!$A$1:$Q$3226,12,FALSE)</f>
        <v>3158877.2331594499</v>
      </c>
      <c r="Y795" s="29">
        <f>VLOOKUP($E795,[1]AllProteinsNorm!$A$1:$Q$3226,14,FALSE)</f>
        <v>3013626.2649127799</v>
      </c>
      <c r="Z795" s="25">
        <f t="shared" si="115"/>
        <v>0.97134973165245264</v>
      </c>
      <c r="AA795" s="1">
        <f t="shared" si="115"/>
        <v>1.0041817860382629</v>
      </c>
      <c r="AB795" s="1">
        <f t="shared" si="115"/>
        <v>1.0545245015164684</v>
      </c>
      <c r="AC795" s="1">
        <f t="shared" si="115"/>
        <v>0.97572123607951655</v>
      </c>
      <c r="AD795" s="1">
        <f t="shared" si="115"/>
        <v>0.99422274471330008</v>
      </c>
      <c r="AE795" s="1">
        <f t="shared" si="115"/>
        <v>1.0815288020917404</v>
      </c>
      <c r="AF795" s="1">
        <f t="shared" si="115"/>
        <v>1.1593583448085687</v>
      </c>
      <c r="AG795" s="1">
        <f t="shared" si="115"/>
        <v>0.98957675034772463</v>
      </c>
      <c r="AH795" s="1">
        <f t="shared" si="115"/>
        <v>1.1058931312689835</v>
      </c>
      <c r="AI795" s="1">
        <f t="shared" si="115"/>
        <v>1.0926853691196214</v>
      </c>
      <c r="AJ795" s="1">
        <f t="shared" si="115"/>
        <v>1.2959573289139843</v>
      </c>
      <c r="AK795" s="1">
        <f t="shared" si="115"/>
        <v>1.0226110497807588</v>
      </c>
      <c r="AL795" s="1">
        <f t="shared" si="115"/>
        <v>0.94456164181421209</v>
      </c>
      <c r="AM795" s="1">
        <f t="shared" si="115"/>
        <v>1.0617419059694588</v>
      </c>
      <c r="AN795" s="29">
        <f t="shared" si="115"/>
        <v>1.0129210660041521</v>
      </c>
      <c r="AO795" s="1">
        <f t="shared" si="112"/>
        <v>88599.368001877272</v>
      </c>
      <c r="AP795" s="1">
        <f t="shared" si="113"/>
        <v>163711.51579801104</v>
      </c>
      <c r="AQ795" s="29">
        <f t="shared" si="114"/>
        <v>357848.20993066498</v>
      </c>
    </row>
    <row r="796" spans="1:43" x14ac:dyDescent="0.2">
      <c r="A796" s="26"/>
      <c r="E796" s="25" t="s">
        <v>1568</v>
      </c>
      <c r="F796" s="26" t="s">
        <v>1569</v>
      </c>
      <c r="G796" s="1">
        <v>0.169069681434624</v>
      </c>
      <c r="H796" s="1">
        <v>1.1078847676063901</v>
      </c>
      <c r="I796" s="1">
        <f>VLOOKUP(F796,'[1]SUSMB vs SHAM all proteins sum'!$B$2:$E$3214,2,FALSE)</f>
        <v>0.58672159180850902</v>
      </c>
      <c r="J796" s="29">
        <f>VLOOKUP(F796,'[1]SUSMB vs SHAM all proteins sum'!$B$2:$E$3214,3,FALSE)</f>
        <v>0.95303340663651204</v>
      </c>
      <c r="K796" s="25">
        <f>VLOOKUP($E796,[1]AllProteinsNorm!$A$1:$Q$3226,4,FALSE)</f>
        <v>1853472.5308971601</v>
      </c>
      <c r="L796" s="1">
        <f>VLOOKUP($E796,[1]AllProteinsNorm!$A$1:$Q$3226,5,FALSE)</f>
        <v>1677741.7918842901</v>
      </c>
      <c r="M796" s="1">
        <f>VLOOKUP($E796,[1]AllProteinsNorm!$A$1:$Q$3226,10,FALSE)</f>
        <v>2157522.02062194</v>
      </c>
      <c r="N796" s="1">
        <f>VLOOKUP($E796,[1]AllProteinsNorm!$A$1:$Q$3226,11,FALSE)</f>
        <v>1541642.14466713</v>
      </c>
      <c r="O796" s="1">
        <f>VLOOKUP($E796,[1]AllProteinsNorm!$A$1:$Q$3226,15,FALSE)</f>
        <v>2050947.87394015</v>
      </c>
      <c r="P796" s="1">
        <f>VLOOKUP($E796,[1]AllProteinsNorm!$A$1:$Q$3226,6,FALSE)</f>
        <v>2038069.6669530701</v>
      </c>
      <c r="Q796" s="1">
        <f>VLOOKUP($E796,[1]AllProteinsNorm!$A$1:$Q$3226,8,FALSE)</f>
        <v>2101177.8155457899</v>
      </c>
      <c r="R796" s="1">
        <f>VLOOKUP($E796,[1]AllProteinsNorm!$A$1:$Q$3226,13,FALSE)</f>
        <v>2206054.7998512001</v>
      </c>
      <c r="S796" s="1">
        <f>VLOOKUP($E796,[1]AllProteinsNorm!$A$1:$Q$3226,16,FALSE)</f>
        <v>1870065.6317286601</v>
      </c>
      <c r="T796" s="1">
        <f>VLOOKUP($E796,[1]AllProteinsNorm!$A$1:$Q$3226,17,FALSE)</f>
        <v>2004115.23629245</v>
      </c>
      <c r="U796" s="1">
        <f>VLOOKUP($E796,[1]AllProteinsNorm!$A$1:$Q$3226,3,FALSE)</f>
        <v>1816504.62342566</v>
      </c>
      <c r="V796" s="1">
        <f>VLOOKUP($E796,[1]AllProteinsNorm!$A$1:$Q$3226,7,FALSE)</f>
        <v>1807841.00696941</v>
      </c>
      <c r="W796" s="1">
        <f>VLOOKUP($E796,[1]AllProteinsNorm!$A$1:$Q$3226,9,FALSE)</f>
        <v>1599043.4242674899</v>
      </c>
      <c r="X796" s="1">
        <f>VLOOKUP($E796,[1]AllProteinsNorm!$A$1:$Q$3226,12,FALSE)</f>
        <v>2107171.1396551901</v>
      </c>
      <c r="Y796" s="29">
        <f>VLOOKUP($E796,[1]AllProteinsNorm!$A$1:$Q$3226,14,FALSE)</f>
        <v>1507261.21447381</v>
      </c>
      <c r="Z796" s="25">
        <f t="shared" si="115"/>
        <v>0.99849550517024988</v>
      </c>
      <c r="AA796" s="1">
        <f t="shared" si="115"/>
        <v>0.90382652567387511</v>
      </c>
      <c r="AB796" s="1">
        <f t="shared" si="115"/>
        <v>1.1622918624286709</v>
      </c>
      <c r="AC796" s="1">
        <f t="shared" si="115"/>
        <v>0.83050745364219414</v>
      </c>
      <c r="AD796" s="1">
        <f t="shared" si="115"/>
        <v>1.1048786530850108</v>
      </c>
      <c r="AE796" s="1">
        <f t="shared" si="115"/>
        <v>1.0979409555594761</v>
      </c>
      <c r="AF796" s="1">
        <f t="shared" si="115"/>
        <v>1.1319383316516625</v>
      </c>
      <c r="AG796" s="1">
        <f t="shared" si="115"/>
        <v>1.1884372522879851</v>
      </c>
      <c r="AH796" s="1">
        <f t="shared" si="115"/>
        <v>1.0074344758433518</v>
      </c>
      <c r="AI796" s="1">
        <f t="shared" si="115"/>
        <v>1.0796491568788487</v>
      </c>
      <c r="AJ796" s="1">
        <f t="shared" si="115"/>
        <v>0.97858029799532864</v>
      </c>
      <c r="AK796" s="1">
        <f t="shared" si="115"/>
        <v>0.97391306827064672</v>
      </c>
      <c r="AL796" s="1">
        <f t="shared" si="115"/>
        <v>0.8614304474910629</v>
      </c>
      <c r="AM796" s="1">
        <f t="shared" si="115"/>
        <v>1.1351670318802909</v>
      </c>
      <c r="AN796" s="29">
        <f t="shared" si="115"/>
        <v>0.81198589279392774</v>
      </c>
      <c r="AO796" s="1">
        <f t="shared" si="112"/>
        <v>227825.84958544953</v>
      </c>
      <c r="AP796" s="1">
        <f t="shared" si="113"/>
        <v>110824.30691026029</v>
      </c>
      <c r="AQ796" s="29">
        <f t="shared" si="114"/>
        <v>207608.84172597426</v>
      </c>
    </row>
    <row r="797" spans="1:43" x14ac:dyDescent="0.2">
      <c r="A797" s="26"/>
      <c r="E797" s="25" t="s">
        <v>1570</v>
      </c>
      <c r="F797" s="26" t="s">
        <v>1571</v>
      </c>
      <c r="G797" s="1">
        <v>0.21218335392131499</v>
      </c>
      <c r="H797" s="1">
        <v>1.07036368226723</v>
      </c>
      <c r="I797" s="1">
        <f>VLOOKUP(F797,'[1]SUSMB vs SHAM all proteins sum'!$B$2:$E$3214,2,FALSE)</f>
        <v>0.30900185341409597</v>
      </c>
      <c r="J797" s="29">
        <f>VLOOKUP(F797,'[1]SUSMB vs SHAM all proteins sum'!$B$2:$E$3214,3,FALSE)</f>
        <v>0.95834540585762296</v>
      </c>
      <c r="K797" s="25">
        <f>VLOOKUP($E797,[1]AllProteinsNorm!$A$1:$Q$3226,4,FALSE)</f>
        <v>3196453.64190161</v>
      </c>
      <c r="L797" s="1">
        <f>VLOOKUP($E797,[1]AllProteinsNorm!$A$1:$Q$3226,5,FALSE)</f>
        <v>3172167.0002933298</v>
      </c>
      <c r="M797" s="1">
        <f>VLOOKUP($E797,[1]AllProteinsNorm!$A$1:$Q$3226,10,FALSE)</f>
        <v>3781530.87368881</v>
      </c>
      <c r="N797" s="1">
        <f>VLOOKUP($E797,[1]AllProteinsNorm!$A$1:$Q$3226,11,FALSE)</f>
        <v>3701707.1061186502</v>
      </c>
      <c r="O797" s="1">
        <f>VLOOKUP($E797,[1]AllProteinsNorm!$A$1:$Q$3226,15,FALSE)</f>
        <v>3656752.8093109298</v>
      </c>
      <c r="P797" s="1">
        <f>VLOOKUP($E797,[1]AllProteinsNorm!$A$1:$Q$3226,6,FALSE)</f>
        <v>3403478.0983885298</v>
      </c>
      <c r="Q797" s="1">
        <f>VLOOKUP($E797,[1]AllProteinsNorm!$A$1:$Q$3226,8,FALSE)</f>
        <v>4032912.1461777901</v>
      </c>
      <c r="R797" s="1">
        <f>VLOOKUP($E797,[1]AllProteinsNorm!$A$1:$Q$3226,13,FALSE)</f>
        <v>3675699.4608484302</v>
      </c>
      <c r="S797" s="1">
        <f>VLOOKUP($E797,[1]AllProteinsNorm!$A$1:$Q$3226,16,FALSE)</f>
        <v>4015349.52832093</v>
      </c>
      <c r="T797" s="1">
        <f>VLOOKUP($E797,[1]AllProteinsNorm!$A$1:$Q$3226,17,FALSE)</f>
        <v>3599494.4873787998</v>
      </c>
      <c r="U797" s="1">
        <f>VLOOKUP($E797,[1]AllProteinsNorm!$A$1:$Q$3226,3,FALSE)</f>
        <v>3261180.8093076199</v>
      </c>
      <c r="V797" s="1">
        <f>VLOOKUP($E797,[1]AllProteinsNorm!$A$1:$Q$3226,7,FALSE)</f>
        <v>3376811.2687356099</v>
      </c>
      <c r="W797" s="1">
        <f>VLOOKUP($E797,[1]AllProteinsNorm!$A$1:$Q$3226,9,FALSE)</f>
        <v>3404233.9783018501</v>
      </c>
      <c r="X797" s="1">
        <f>VLOOKUP($E797,[1]AllProteinsNorm!$A$1:$Q$3226,12,FALSE)</f>
        <v>3282432.1111028302</v>
      </c>
      <c r="Y797" s="29">
        <f>VLOOKUP($E797,[1]AllProteinsNorm!$A$1:$Q$3226,14,FALSE)</f>
        <v>3409598.6868516901</v>
      </c>
      <c r="Z797" s="25">
        <f t="shared" si="115"/>
        <v>0.91282328539912161</v>
      </c>
      <c r="AA797" s="1">
        <f t="shared" si="115"/>
        <v>0.90588765783563452</v>
      </c>
      <c r="AB797" s="1">
        <f t="shared" si="115"/>
        <v>1.0799059904104444</v>
      </c>
      <c r="AC797" s="1">
        <f t="shared" si="115"/>
        <v>1.0571104169626842</v>
      </c>
      <c r="AD797" s="1">
        <f t="shared" si="115"/>
        <v>1.0442726493921155</v>
      </c>
      <c r="AE797" s="1">
        <f t="shared" si="115"/>
        <v>0.97194403786401051</v>
      </c>
      <c r="AF797" s="1">
        <f t="shared" si="115"/>
        <v>1.1516938856056615</v>
      </c>
      <c r="AG797" s="1">
        <f t="shared" si="115"/>
        <v>1.0496833159123671</v>
      </c>
      <c r="AH797" s="1">
        <f t="shared" si="115"/>
        <v>1.1466784627876503</v>
      </c>
      <c r="AI797" s="1">
        <f t="shared" si="115"/>
        <v>1.0279211751028048</v>
      </c>
      <c r="AJ797" s="1">
        <f t="shared" si="115"/>
        <v>0.93130766597377079</v>
      </c>
      <c r="AK797" s="1">
        <f t="shared" si="115"/>
        <v>0.96432869105094809</v>
      </c>
      <c r="AL797" s="1">
        <f t="shared" si="115"/>
        <v>0.97215989733301678</v>
      </c>
      <c r="AM797" s="1">
        <f t="shared" si="115"/>
        <v>0.93737648013375707</v>
      </c>
      <c r="AN797" s="29">
        <f t="shared" si="115"/>
        <v>0.97369191732526061</v>
      </c>
      <c r="AO797" s="1">
        <f t="shared" si="112"/>
        <v>262342.09291961923</v>
      </c>
      <c r="AP797" s="1">
        <f t="shared" si="113"/>
        <v>244373.95595060944</v>
      </c>
      <c r="AQ797" s="29">
        <f t="shared" si="114"/>
        <v>62636.843672179588</v>
      </c>
    </row>
    <row r="798" spans="1:43" x14ac:dyDescent="0.2">
      <c r="A798" s="26"/>
      <c r="E798" s="25" t="s">
        <v>1572</v>
      </c>
      <c r="F798" s="26" t="s">
        <v>1573</v>
      </c>
      <c r="G798" s="1">
        <v>0.85589129458553803</v>
      </c>
      <c r="H798" s="1">
        <v>0.98509874659387797</v>
      </c>
      <c r="I798" s="1">
        <f>VLOOKUP(F798,'[1]SUSMB vs SHAM all proteins sum'!$B$2:$E$3214,2,FALSE)</f>
        <v>0.88534910406790102</v>
      </c>
      <c r="J798" s="29">
        <f>VLOOKUP(F798,'[1]SUSMB vs SHAM all proteins sum'!$B$2:$E$3214,3,FALSE)</f>
        <v>1.01274150662817</v>
      </c>
      <c r="K798" s="25">
        <f>VLOOKUP($E798,[1]AllProteinsNorm!$A$1:$Q$3226,4,FALSE)</f>
        <v>75388012.153693601</v>
      </c>
      <c r="L798" s="1">
        <f>VLOOKUP($E798,[1]AllProteinsNorm!$A$1:$Q$3226,5,FALSE)</f>
        <v>58299540.560941502</v>
      </c>
      <c r="M798" s="1">
        <f>VLOOKUP($E798,[1]AllProteinsNorm!$A$1:$Q$3226,10,FALSE)</f>
        <v>65442473.297454499</v>
      </c>
      <c r="N798" s="1">
        <f>VLOOKUP($E798,[1]AllProteinsNorm!$A$1:$Q$3226,11,FALSE)</f>
        <v>70938020.926820502</v>
      </c>
      <c r="O798" s="1">
        <f>VLOOKUP($E798,[1]AllProteinsNorm!$A$1:$Q$3226,15,FALSE)</f>
        <v>77764943.970239103</v>
      </c>
      <c r="P798" s="1">
        <f>VLOOKUP($E798,[1]AllProteinsNorm!$A$1:$Q$3226,6,FALSE)</f>
        <v>74207857.719725594</v>
      </c>
      <c r="Q798" s="1">
        <f>VLOOKUP($E798,[1]AllProteinsNorm!$A$1:$Q$3226,8,FALSE)</f>
        <v>76803753.888439804</v>
      </c>
      <c r="R798" s="1">
        <f>VLOOKUP($E798,[1]AllProteinsNorm!$A$1:$Q$3226,13,FALSE)</f>
        <v>60938305.062880099</v>
      </c>
      <c r="S798" s="1">
        <f>VLOOKUP($E798,[1]AllProteinsNorm!$A$1:$Q$3226,16,FALSE)</f>
        <v>74424916.089417398</v>
      </c>
      <c r="T798" s="1">
        <f>VLOOKUP($E798,[1]AllProteinsNorm!$A$1:$Q$3226,17,FALSE)</f>
        <v>56943981.128402002</v>
      </c>
      <c r="U798" s="1">
        <f>VLOOKUP($E798,[1]AllProteinsNorm!$A$1:$Q$3226,3,FALSE)</f>
        <v>81169303.765649304</v>
      </c>
      <c r="V798" s="1">
        <f>VLOOKUP($E798,[1]AllProteinsNorm!$A$1:$Q$3226,7,FALSE)</f>
        <v>68329055.226791695</v>
      </c>
      <c r="W798" s="1">
        <f>VLOOKUP($E798,[1]AllProteinsNorm!$A$1:$Q$3226,9,FALSE)</f>
        <v>76752075.370327398</v>
      </c>
      <c r="X798" s="1">
        <f>VLOOKUP($E798,[1]AllProteinsNorm!$A$1:$Q$3226,12,FALSE)</f>
        <v>54946698.567355797</v>
      </c>
      <c r="Y798" s="29">
        <f>VLOOKUP($E798,[1]AllProteinsNorm!$A$1:$Q$3226,14,FALSE)</f>
        <v>72269348.706824198</v>
      </c>
      <c r="Z798" s="25">
        <f t="shared" si="115"/>
        <v>1.0836811648694971</v>
      </c>
      <c r="AA798" s="1">
        <f t="shared" si="115"/>
        <v>0.83803926143637153</v>
      </c>
      <c r="AB798" s="1">
        <f t="shared" si="115"/>
        <v>0.9407168814896496</v>
      </c>
      <c r="AC798" s="1">
        <f t="shared" si="115"/>
        <v>1.0197138106624979</v>
      </c>
      <c r="AD798" s="1">
        <f t="shared" si="115"/>
        <v>1.117848881541984</v>
      </c>
      <c r="AE798" s="1">
        <f t="shared" si="115"/>
        <v>1.0667167816049399</v>
      </c>
      <c r="AF798" s="1">
        <f t="shared" si="115"/>
        <v>1.1040320483645589</v>
      </c>
      <c r="AG798" s="1">
        <f t="shared" si="115"/>
        <v>0.87597074825482302</v>
      </c>
      <c r="AH798" s="1">
        <f t="shared" si="115"/>
        <v>1.0698369337377849</v>
      </c>
      <c r="AI798" s="1">
        <f t="shared" si="115"/>
        <v>0.81855348136421091</v>
      </c>
      <c r="AJ798" s="1">
        <f t="shared" si="115"/>
        <v>1.1667855822630979</v>
      </c>
      <c r="AK798" s="1">
        <f t="shared" si="115"/>
        <v>0.98221067311925303</v>
      </c>
      <c r="AL798" s="1">
        <f t="shared" si="115"/>
        <v>1.1032891844116985</v>
      </c>
      <c r="AM798" s="1">
        <f t="shared" si="115"/>
        <v>0.78984311441733501</v>
      </c>
      <c r="AN798" s="29">
        <f t="shared" si="115"/>
        <v>1.0388512676432737</v>
      </c>
      <c r="AO798" s="1">
        <f t="shared" si="112"/>
        <v>7027624.4654642493</v>
      </c>
      <c r="AP798" s="1">
        <f t="shared" si="113"/>
        <v>8089787.5163804498</v>
      </c>
      <c r="AQ798" s="29">
        <f t="shared" si="114"/>
        <v>8972005.9455886502</v>
      </c>
    </row>
    <row r="799" spans="1:43" x14ac:dyDescent="0.2">
      <c r="A799" s="26"/>
      <c r="E799" s="25" t="s">
        <v>1574</v>
      </c>
      <c r="F799" s="26" t="s">
        <v>1575</v>
      </c>
      <c r="G799" s="1">
        <v>0.87181441287444705</v>
      </c>
      <c r="H799" s="1">
        <v>1.03676313603749</v>
      </c>
      <c r="I799" s="1">
        <f>VLOOKUP(F799,'[1]SUSMB vs SHAM all proteins sum'!$B$2:$E$3214,2,FALSE)</f>
        <v>0.77137097613207894</v>
      </c>
      <c r="J799" s="29">
        <f>VLOOKUP(F799,'[1]SUSMB vs SHAM all proteins sum'!$B$2:$E$3214,3,FALSE)</f>
        <v>0.94809025368057198</v>
      </c>
      <c r="K799" s="25">
        <f>VLOOKUP($E799,[1]AllProteinsNorm!$A$1:$Q$3226,4,FALSE)</f>
        <v>98266.167942668399</v>
      </c>
      <c r="L799" s="1">
        <f>VLOOKUP($E799,[1]AllProteinsNorm!$A$1:$Q$3226,5,FALSE)</f>
        <v>94699.567739433696</v>
      </c>
      <c r="M799" s="1">
        <f>VLOOKUP($E799,[1]AllProteinsNorm!$A$1:$Q$3226,10,FALSE)</f>
        <v>76565.579329966495</v>
      </c>
      <c r="N799" s="1">
        <f>VLOOKUP($E799,[1]AllProteinsNorm!$A$1:$Q$3226,11,FALSE)</f>
        <v>73913.345693128693</v>
      </c>
      <c r="O799" s="1">
        <f>VLOOKUP($E799,[1]AllProteinsNorm!$A$1:$Q$3226,15,FALSE)</f>
        <v>144221.63078203599</v>
      </c>
      <c r="P799" s="1">
        <f>VLOOKUP($E799,[1]AllProteinsNorm!$A$1:$Q$3226,6,FALSE)</f>
        <v>55599.969894240501</v>
      </c>
      <c r="Q799" s="1">
        <f>VLOOKUP($E799,[1]AllProteinsNorm!$A$1:$Q$3226,8,FALSE)</f>
        <v>147621.17736908299</v>
      </c>
      <c r="R799" s="1">
        <f>VLOOKUP($E799,[1]AllProteinsNorm!$A$1:$Q$3226,13,FALSE)</f>
        <v>109472.55244422299</v>
      </c>
      <c r="S799" s="1">
        <f>VLOOKUP($E799,[1]AllProteinsNorm!$A$1:$Q$3226,16,FALSE)</f>
        <v>76410.600011106406</v>
      </c>
      <c r="T799" s="1">
        <f>VLOOKUP($E799,[1]AllProteinsNorm!$A$1:$Q$3226,17,FALSE)</f>
        <v>132511.78712812401</v>
      </c>
      <c r="U799" s="1">
        <f>VLOOKUP($E799,[1]AllProteinsNorm!$A$1:$Q$3226,3,FALSE)</f>
        <v>63886.314524234003</v>
      </c>
      <c r="V799" s="1">
        <f>VLOOKUP($E799,[1]AllProteinsNorm!$A$1:$Q$3226,7,FALSE)</f>
        <v>103915.79936415399</v>
      </c>
      <c r="W799" s="1">
        <f>VLOOKUP($E799,[1]AllProteinsNorm!$A$1:$Q$3226,9,FALSE)</f>
        <v>69831.808030673899</v>
      </c>
      <c r="X799" s="1">
        <f>VLOOKUP($E799,[1]AllProteinsNorm!$A$1:$Q$3226,12,FALSE)</f>
        <v>130296.39930681299</v>
      </c>
      <c r="Y799" s="29">
        <f>VLOOKUP($E799,[1]AllProteinsNorm!$A$1:$Q$3226,14,FALSE)</f>
        <v>96319.039805921304</v>
      </c>
      <c r="Z799" s="25">
        <f t="shared" si="115"/>
        <v>1.00751445873967</v>
      </c>
      <c r="AA799" s="1">
        <f t="shared" si="115"/>
        <v>0.970946417586388</v>
      </c>
      <c r="AB799" s="1">
        <f t="shared" si="115"/>
        <v>0.78502021429925828</v>
      </c>
      <c r="AC799" s="1">
        <f t="shared" si="115"/>
        <v>0.75782709388950742</v>
      </c>
      <c r="AD799" s="1">
        <f t="shared" si="115"/>
        <v>1.4786918154851758</v>
      </c>
      <c r="AE799" s="1">
        <f t="shared" si="115"/>
        <v>0.57006164732728981</v>
      </c>
      <c r="AF799" s="1">
        <f t="shared" si="115"/>
        <v>1.5135470704657836</v>
      </c>
      <c r="AG799" s="1">
        <f t="shared" si="115"/>
        <v>1.1224125427078948</v>
      </c>
      <c r="AH799" s="1">
        <f t="shared" si="115"/>
        <v>0.7834312248451436</v>
      </c>
      <c r="AI799" s="1">
        <f t="shared" si="115"/>
        <v>1.3586318086903599</v>
      </c>
      <c r="AJ799" s="1">
        <f t="shared" si="115"/>
        <v>0.65502081689304636</v>
      </c>
      <c r="AK799" s="1">
        <f t="shared" si="115"/>
        <v>1.0654396374951662</v>
      </c>
      <c r="AL799" s="1">
        <f t="shared" si="115"/>
        <v>0.71597944382938794</v>
      </c>
      <c r="AM799" s="1">
        <f t="shared" si="115"/>
        <v>1.3359176303681843</v>
      </c>
      <c r="AN799" s="29">
        <f t="shared" si="115"/>
        <v>0.9875507235919222</v>
      </c>
      <c r="AO799" s="1">
        <f t="shared" si="112"/>
        <v>25242.483699926641</v>
      </c>
      <c r="AP799" s="1">
        <f t="shared" si="113"/>
        <v>34202.027744581326</v>
      </c>
      <c r="AQ799" s="29">
        <f t="shared" si="114"/>
        <v>24105.813454775755</v>
      </c>
    </row>
    <row r="800" spans="1:43" x14ac:dyDescent="0.2">
      <c r="A800" s="26"/>
      <c r="E800" s="25" t="s">
        <v>100</v>
      </c>
      <c r="F800" s="26" t="s">
        <v>101</v>
      </c>
      <c r="G800" s="43">
        <v>3.58919420002555E-2</v>
      </c>
      <c r="H800" s="43">
        <v>0.58908732637295402</v>
      </c>
      <c r="I800" s="1">
        <f>VLOOKUP(F800,'[1]SUSMB vs SHAM all proteins sum'!$B$2:$E$3214,2,FALSE)</f>
        <v>0.51843631764110598</v>
      </c>
      <c r="J800" s="29">
        <f>VLOOKUP(F800,'[1]SUSMB vs SHAM all proteins sum'!$B$2:$E$3214,3,FALSE)</f>
        <v>0.94766491327518598</v>
      </c>
      <c r="K800" s="25">
        <f>VLOOKUP($E800,[1]AllProteinsNorm!$A$1:$Q$3226,4,FALSE)</f>
        <v>316071.89137830603</v>
      </c>
      <c r="L800" s="1">
        <f>VLOOKUP($E800,[1]AllProteinsNorm!$A$1:$Q$3226,5,FALSE)</f>
        <v>223990.28735859299</v>
      </c>
      <c r="M800" s="1">
        <f>VLOOKUP($E800,[1]AllProteinsNorm!$A$1:$Q$3226,10,FALSE)</f>
        <v>303262.941983998</v>
      </c>
      <c r="N800" s="1">
        <f>VLOOKUP($E800,[1]AllProteinsNorm!$A$1:$Q$3226,11,FALSE)</f>
        <v>330698.44176306197</v>
      </c>
      <c r="O800" s="1">
        <f>VLOOKUP($E800,[1]AllProteinsNorm!$A$1:$Q$3226,15,FALSE)</f>
        <v>286726.88082771498</v>
      </c>
      <c r="P800" s="1">
        <f>VLOOKUP($E800,[1]AllProteinsNorm!$A$1:$Q$3226,6,FALSE)</f>
        <v>257525.99330581399</v>
      </c>
      <c r="Q800" s="1">
        <f>VLOOKUP($E800,[1]AllProteinsNorm!$A$1:$Q$3226,8,FALSE)</f>
        <v>82063.934992340204</v>
      </c>
      <c r="R800" s="1">
        <f>VLOOKUP($E800,[1]AllProteinsNorm!$A$1:$Q$3226,13,FALSE)</f>
        <v>164797.68452437001</v>
      </c>
      <c r="S800" s="1">
        <f>VLOOKUP($E800,[1]AllProteinsNorm!$A$1:$Q$3226,16,FALSE)</f>
        <v>184033.439625005</v>
      </c>
      <c r="T800" s="1">
        <f>VLOOKUP($E800,[1]AllProteinsNorm!$A$1:$Q$3226,17,FALSE)</f>
        <v>225326.41373009901</v>
      </c>
      <c r="U800" s="1">
        <f>VLOOKUP($E800,[1]AllProteinsNorm!$A$1:$Q$3226,3,FALSE)</f>
        <v>261522.17251925101</v>
      </c>
      <c r="V800" s="1">
        <f>VLOOKUP($E800,[1]AllProteinsNorm!$A$1:$Q$3226,7,FALSE)</f>
        <v>245072.08666201099</v>
      </c>
      <c r="W800" s="1">
        <f>VLOOKUP($E800,[1]AllProteinsNorm!$A$1:$Q$3226,9,FALSE)</f>
        <v>271131.10139115801</v>
      </c>
      <c r="X800" s="1">
        <f>VLOOKUP($E800,[1]AllProteinsNorm!$A$1:$Q$3226,12,FALSE)</f>
        <v>287975.72712678701</v>
      </c>
      <c r="Y800" s="29">
        <f>VLOOKUP($E800,[1]AllProteinsNorm!$A$1:$Q$3226,14,FALSE)</f>
        <v>310936.27122776897</v>
      </c>
      <c r="Z800" s="25">
        <f t="shared" si="115"/>
        <v>1.0818818944245465</v>
      </c>
      <c r="AA800" s="1">
        <f t="shared" si="115"/>
        <v>0.76669594174752931</v>
      </c>
      <c r="AB800" s="1">
        <f t="shared" si="115"/>
        <v>1.038038165151842</v>
      </c>
      <c r="AC800" s="1">
        <f t="shared" si="115"/>
        <v>1.1319470867773074</v>
      </c>
      <c r="AD800" s="1">
        <f t="shared" si="115"/>
        <v>0.98143691189877413</v>
      </c>
      <c r="AE800" s="1">
        <f t="shared" si="115"/>
        <v>0.88148524782226179</v>
      </c>
      <c r="AF800" s="1">
        <f t="shared" si="115"/>
        <v>0.28089649182749066</v>
      </c>
      <c r="AG800" s="1">
        <f t="shared" si="115"/>
        <v>0.56408569060830271</v>
      </c>
      <c r="AH800" s="1">
        <f t="shared" si="115"/>
        <v>0.62992772128749774</v>
      </c>
      <c r="AI800" s="1">
        <f t="shared" si="115"/>
        <v>0.77126936624184905</v>
      </c>
      <c r="AJ800" s="1">
        <f t="shared" si="115"/>
        <v>0.89516376228629735</v>
      </c>
      <c r="AK800" s="1">
        <f t="shared" si="115"/>
        <v>0.83885679372585675</v>
      </c>
      <c r="AL800" s="1">
        <f t="shared" si="115"/>
        <v>0.9280541472110575</v>
      </c>
      <c r="AM800" s="1">
        <f t="shared" si="115"/>
        <v>0.98571158559403171</v>
      </c>
      <c r="AN800" s="29">
        <f t="shared" si="115"/>
        <v>1.0643031896770947</v>
      </c>
      <c r="AO800" s="1">
        <f t="shared" si="112"/>
        <v>37032.130313801805</v>
      </c>
      <c r="AP800" s="1">
        <f t="shared" si="113"/>
        <v>59775.942844321391</v>
      </c>
      <c r="AQ800" s="29">
        <f t="shared" si="114"/>
        <v>22590.038079587099</v>
      </c>
    </row>
    <row r="801" spans="1:43" x14ac:dyDescent="0.2">
      <c r="A801" s="26"/>
      <c r="E801" s="25" t="s">
        <v>1576</v>
      </c>
      <c r="F801" s="26" t="s">
        <v>1577</v>
      </c>
      <c r="G801" s="1">
        <v>0.554804208931992</v>
      </c>
      <c r="H801" s="1">
        <v>1.0775313112635101</v>
      </c>
      <c r="I801" s="1">
        <f>VLOOKUP(F801,'[1]SUSMB vs SHAM all proteins sum'!$B$2:$E$3214,2,FALSE)</f>
        <v>0.243708445325654</v>
      </c>
      <c r="J801" s="29">
        <f>VLOOKUP(F801,'[1]SUSMB vs SHAM all proteins sum'!$B$2:$E$3214,3,FALSE)</f>
        <v>0.83291510075330299</v>
      </c>
      <c r="K801" s="25">
        <f>VLOOKUP($E801,[1]AllProteinsNorm!$A$1:$Q$3226,4,FALSE)</f>
        <v>525786.74039800104</v>
      </c>
      <c r="L801" s="1">
        <f>VLOOKUP($E801,[1]AllProteinsNorm!$A$1:$Q$3226,5,FALSE)</f>
        <v>487887.21807811101</v>
      </c>
      <c r="M801" s="1">
        <f>VLOOKUP($E801,[1]AllProteinsNorm!$A$1:$Q$3226,10,FALSE)</f>
        <v>593401.62611367099</v>
      </c>
      <c r="N801" s="1">
        <f>VLOOKUP($E801,[1]AllProteinsNorm!$A$1:$Q$3226,11,FALSE)</f>
        <v>394165.65229747503</v>
      </c>
      <c r="O801" s="1">
        <f>VLOOKUP($E801,[1]AllProteinsNorm!$A$1:$Q$3226,15,FALSE)</f>
        <v>351254.09954373102</v>
      </c>
      <c r="P801" s="1">
        <f>VLOOKUP($E801,[1]AllProteinsNorm!$A$1:$Q$3226,6,FALSE)</f>
        <v>481645.856760066</v>
      </c>
      <c r="Q801" s="1">
        <f>VLOOKUP($E801,[1]AllProteinsNorm!$A$1:$Q$3226,8,FALSE)</f>
        <v>562251.28760154499</v>
      </c>
      <c r="R801" s="1">
        <f>VLOOKUP($E801,[1]AllProteinsNorm!$A$1:$Q$3226,13,FALSE)</f>
        <v>391377.71579715598</v>
      </c>
      <c r="S801" s="1">
        <f>VLOOKUP($E801,[1]AllProteinsNorm!$A$1:$Q$3226,16,FALSE)</f>
        <v>480172.74096372898</v>
      </c>
      <c r="T801" s="1">
        <f>VLOOKUP($E801,[1]AllProteinsNorm!$A$1:$Q$3226,17,FALSE)</f>
        <v>601555.34745971602</v>
      </c>
      <c r="U801" s="1">
        <f>VLOOKUP($E801,[1]AllProteinsNorm!$A$1:$Q$3226,3,FALSE)</f>
        <v>270639.21729605098</v>
      </c>
      <c r="V801" s="1">
        <f>VLOOKUP($E801,[1]AllProteinsNorm!$A$1:$Q$3226,7,FALSE)</f>
        <v>522173.72825770098</v>
      </c>
      <c r="W801" s="1">
        <f>VLOOKUP($E801,[1]AllProteinsNorm!$A$1:$Q$3226,9,FALSE)</f>
        <v>375966.80045699299</v>
      </c>
      <c r="X801" s="1">
        <f>VLOOKUP($E801,[1]AllProteinsNorm!$A$1:$Q$3226,12,FALSE)</f>
        <v>361458.21536801098</v>
      </c>
      <c r="Y801" s="29">
        <f>VLOOKUP($E801,[1]AllProteinsNorm!$A$1:$Q$3226,14,FALSE)</f>
        <v>439914.54096921597</v>
      </c>
      <c r="Z801" s="25">
        <f t="shared" si="115"/>
        <v>1.117508571123633</v>
      </c>
      <c r="AA801" s="1">
        <f t="shared" si="115"/>
        <v>1.0369568230861894</v>
      </c>
      <c r="AB801" s="1">
        <f t="shared" si="115"/>
        <v>1.2612174335145139</v>
      </c>
      <c r="AC801" s="1">
        <f t="shared" si="115"/>
        <v>0.83776075172899267</v>
      </c>
      <c r="AD801" s="1">
        <f t="shared" si="115"/>
        <v>0.74655642054667071</v>
      </c>
      <c r="AE801" s="1">
        <f t="shared" si="115"/>
        <v>1.0236914167293933</v>
      </c>
      <c r="AF801" s="1">
        <f t="shared" si="115"/>
        <v>1.1950104191376336</v>
      </c>
      <c r="AG801" s="1">
        <f t="shared" si="115"/>
        <v>0.83183526389242879</v>
      </c>
      <c r="AH801" s="1">
        <f t="shared" si="115"/>
        <v>1.0205604524007414</v>
      </c>
      <c r="AI801" s="1">
        <f t="shared" si="115"/>
        <v>1.2785473750871401</v>
      </c>
      <c r="AJ801" s="1">
        <f t="shared" si="115"/>
        <v>0.57521733009392984</v>
      </c>
      <c r="AK801" s="1">
        <f t="shared" si="115"/>
        <v>1.1098294652730314</v>
      </c>
      <c r="AL801" s="1">
        <f t="shared" si="115"/>
        <v>0.79908086242453225</v>
      </c>
      <c r="AM801" s="1">
        <f t="shared" si="115"/>
        <v>0.76824427613188251</v>
      </c>
      <c r="AN801" s="29">
        <f t="shared" si="115"/>
        <v>0.9349955644048541</v>
      </c>
      <c r="AO801" s="1">
        <f t="shared" si="112"/>
        <v>87761.342432944686</v>
      </c>
      <c r="AP801" s="1">
        <f t="shared" si="113"/>
        <v>73020.116069508484</v>
      </c>
      <c r="AQ801" s="29">
        <f t="shared" si="114"/>
        <v>83831.607140294102</v>
      </c>
    </row>
    <row r="802" spans="1:43" x14ac:dyDescent="0.2">
      <c r="A802" s="26"/>
      <c r="E802" s="25" t="s">
        <v>1578</v>
      </c>
      <c r="F802" s="26" t="s">
        <v>1579</v>
      </c>
      <c r="G802" s="1">
        <v>0.73408489574615898</v>
      </c>
      <c r="H802" s="1">
        <v>0.79415252731697505</v>
      </c>
      <c r="I802" s="1">
        <f>VLOOKUP(F802,'[1]SUSMB vs SHAM all proteins sum'!$B$2:$E$3214,2,FALSE)</f>
        <v>0.122130634148419</v>
      </c>
      <c r="J802" s="29">
        <f>VLOOKUP(F802,'[1]SUSMB vs SHAM all proteins sum'!$B$2:$E$3214,3,FALSE)</f>
        <v>0.38472943425052802</v>
      </c>
      <c r="K802" s="25">
        <f>VLOOKUP($E802,[1]AllProteinsNorm!$A$1:$Q$3226,4,FALSE)</f>
        <v>255227.559084837</v>
      </c>
      <c r="L802" s="1">
        <f>VLOOKUP($E802,[1]AllProteinsNorm!$A$1:$Q$3226,5,FALSE)</f>
        <v>345049.54908409301</v>
      </c>
      <c r="M802" s="1">
        <f>VLOOKUP($E802,[1]AllProteinsNorm!$A$1:$Q$3226,10,FALSE)</f>
        <v>2207756.20277052</v>
      </c>
      <c r="N802" s="1">
        <f>VLOOKUP($E802,[1]AllProteinsNorm!$A$1:$Q$3226,11,FALSE)</f>
        <v>2342019.7568183001</v>
      </c>
      <c r="O802" s="1">
        <f>VLOOKUP($E802,[1]AllProteinsNorm!$A$1:$Q$3226,15,FALSE)</f>
        <v>256728.51769809201</v>
      </c>
      <c r="P802" s="1">
        <f>VLOOKUP($E802,[1]AllProteinsNorm!$A$1:$Q$3226,6,FALSE)</f>
        <v>372663.76171608397</v>
      </c>
      <c r="Q802" s="1">
        <f>VLOOKUP($E802,[1]AllProteinsNorm!$A$1:$Q$3226,8,FALSE)</f>
        <v>418317.33313894999</v>
      </c>
      <c r="R802" s="1">
        <f>VLOOKUP($E802,[1]AllProteinsNorm!$A$1:$Q$3226,13,FALSE)</f>
        <v>2523972.3103444502</v>
      </c>
      <c r="S802" s="1">
        <f>VLOOKUP($E802,[1]AllProteinsNorm!$A$1:$Q$3226,16,FALSE)</f>
        <v>246292.577710285</v>
      </c>
      <c r="T802" s="1">
        <f>VLOOKUP($E802,[1]AllProteinsNorm!$A$1:$Q$3226,17,FALSE)</f>
        <v>381053.09235674702</v>
      </c>
      <c r="U802" s="1">
        <f>VLOOKUP($E802,[1]AllProteinsNorm!$A$1:$Q$3226,3,FALSE)</f>
        <v>148183.911545863</v>
      </c>
      <c r="V802" s="1">
        <f>VLOOKUP($E802,[1]AllProteinsNorm!$A$1:$Q$3226,7,FALSE)</f>
        <v>255205.64142349901</v>
      </c>
      <c r="W802" s="1">
        <f>VLOOKUP($E802,[1]AllProteinsNorm!$A$1:$Q$3226,9,FALSE)</f>
        <v>396084.57564092398</v>
      </c>
      <c r="X802" s="1">
        <f>VLOOKUP($E802,[1]AllProteinsNorm!$A$1:$Q$3226,12,FALSE)</f>
        <v>169435.11470564199</v>
      </c>
      <c r="Y802" s="29">
        <f>VLOOKUP($E802,[1]AllProteinsNorm!$A$1:$Q$3226,14,FALSE)</f>
        <v>388256.92049076199</v>
      </c>
      <c r="Z802" s="25">
        <f t="shared" si="115"/>
        <v>0.23602540166537811</v>
      </c>
      <c r="AA802" s="1">
        <f t="shared" si="115"/>
        <v>0.31908959482686605</v>
      </c>
      <c r="AB802" s="1">
        <f t="shared" si="115"/>
        <v>2.0416546959371815</v>
      </c>
      <c r="AC802" s="1">
        <f t="shared" si="115"/>
        <v>2.1658168725719351</v>
      </c>
      <c r="AD802" s="1">
        <f t="shared" si="115"/>
        <v>0.23741343499863923</v>
      </c>
      <c r="AE802" s="1">
        <f t="shared" si="115"/>
        <v>0.34462624005244052</v>
      </c>
      <c r="AF802" s="1">
        <f t="shared" si="115"/>
        <v>0.38684504499332567</v>
      </c>
      <c r="AG802" s="1">
        <f t="shared" si="115"/>
        <v>2.3340801458800335</v>
      </c>
      <c r="AH802" s="1">
        <f t="shared" si="115"/>
        <v>0.22776264753583556</v>
      </c>
      <c r="AI802" s="1">
        <f t="shared" si="115"/>
        <v>0.35238439572052799</v>
      </c>
      <c r="AJ802" s="1">
        <f t="shared" si="115"/>
        <v>0.13703522992724121</v>
      </c>
      <c r="AK802" s="1">
        <f t="shared" si="115"/>
        <v>0.2360051329889099</v>
      </c>
      <c r="AL802" s="1">
        <f t="shared" si="115"/>
        <v>0.36628497876295329</v>
      </c>
      <c r="AM802" s="1">
        <f t="shared" si="115"/>
        <v>0.15668758949077932</v>
      </c>
      <c r="AN802" s="29">
        <f t="shared" si="115"/>
        <v>0.35904624068333651</v>
      </c>
      <c r="AO802" s="1">
        <f t="shared" si="112"/>
        <v>975981.18830980314</v>
      </c>
      <c r="AP802" s="1">
        <f t="shared" si="113"/>
        <v>869692.0129731833</v>
      </c>
      <c r="AQ802" s="29">
        <f t="shared" si="114"/>
        <v>104921.94935664607</v>
      </c>
    </row>
    <row r="803" spans="1:43" x14ac:dyDescent="0.2">
      <c r="A803" s="26"/>
      <c r="E803" s="25" t="s">
        <v>1580</v>
      </c>
      <c r="F803" s="26" t="s">
        <v>1581</v>
      </c>
      <c r="G803" s="1">
        <v>0.31928379562098902</v>
      </c>
      <c r="H803" s="43">
        <v>1.6727045215388501</v>
      </c>
      <c r="I803" s="1">
        <f>VLOOKUP(F803,'[1]SUSMB vs SHAM all proteins sum'!$B$2:$E$3214,2,FALSE)</f>
        <v>0.52016250827494703</v>
      </c>
      <c r="J803" s="29">
        <f>VLOOKUP(F803,'[1]SUSMB vs SHAM all proteins sum'!$B$2:$E$3214,3,FALSE)</f>
        <v>0.60691150759778401</v>
      </c>
      <c r="K803" s="25">
        <f>VLOOKUP($E803,[1]AllProteinsNorm!$A$1:$Q$3226,4,FALSE)</f>
        <v>5555.0997604013601</v>
      </c>
      <c r="L803" s="1">
        <f>VLOOKUP($E803,[1]AllProteinsNorm!$A$1:$Q$3226,5,FALSE)</f>
        <v>57423.3970375848</v>
      </c>
      <c r="M803" s="1">
        <f>VLOOKUP($E803,[1]AllProteinsNorm!$A$1:$Q$3226,10,FALSE)</f>
        <v>63046.056141964596</v>
      </c>
      <c r="N803" s="1">
        <f>VLOOKUP($E803,[1]AllProteinsNorm!$A$1:$Q$3226,11,FALSE)</f>
        <v>65437.166536182303</v>
      </c>
      <c r="O803" s="1">
        <f>VLOOKUP($E803,[1]AllProteinsNorm!$A$1:$Q$3226,15,FALSE)</f>
        <v>61880.437921390898</v>
      </c>
      <c r="P803" s="1">
        <f>VLOOKUP($E803,[1]AllProteinsNorm!$A$1:$Q$3226,6,FALSE)</f>
        <v>57844.905208780998</v>
      </c>
      <c r="Q803" s="1">
        <f>VLOOKUP($E803,[1]AllProteinsNorm!$A$1:$Q$3226,8,FALSE)</f>
        <v>74416.601406235699</v>
      </c>
      <c r="R803" s="1">
        <f>VLOOKUP($E803,[1]AllProteinsNorm!$A$1:$Q$3226,13,FALSE)</f>
        <v>61526.0347866335</v>
      </c>
      <c r="S803" s="1">
        <f>VLOOKUP($E803,[1]AllProteinsNorm!$A$1:$Q$3226,16,FALSE)</f>
        <v>65517.0081836522</v>
      </c>
      <c r="T803" s="1">
        <f>VLOOKUP($E803,[1]AllProteinsNorm!$A$1:$Q$3226,17,FALSE)</f>
        <v>61456.0660755094</v>
      </c>
      <c r="U803" s="1">
        <f>VLOOKUP($E803,[1]AllProteinsNorm!$A$1:$Q$3226,3,FALSE)</f>
        <v>49897.263653593203</v>
      </c>
      <c r="V803" s="1">
        <f>VLOOKUP($E803,[1]AllProteinsNorm!$A$1:$Q$3226,7,FALSE)</f>
        <v>7506.5927236518901</v>
      </c>
      <c r="W803" s="1">
        <f>VLOOKUP($E803,[1]AllProteinsNorm!$A$1:$Q$3226,9,FALSE)</f>
        <v>55996.998433666398</v>
      </c>
      <c r="X803" s="1">
        <f>VLOOKUP($E803,[1]AllProteinsNorm!$A$1:$Q$3226,12,FALSE)</f>
        <v>4677.5439590761198</v>
      </c>
      <c r="Y803" s="29">
        <f>VLOOKUP($E803,[1]AllProteinsNorm!$A$1:$Q$3226,14,FALSE)</f>
        <v>68350.419395327393</v>
      </c>
      <c r="Z803" s="25">
        <f t="shared" si="115"/>
        <v>0.10963630801652859</v>
      </c>
      <c r="AA803" s="1">
        <f t="shared" si="115"/>
        <v>1.1333170449693586</v>
      </c>
      <c r="AB803" s="1">
        <f t="shared" si="115"/>
        <v>1.2442867146472949</v>
      </c>
      <c r="AC803" s="1">
        <f t="shared" si="115"/>
        <v>1.2914780391939193</v>
      </c>
      <c r="AD803" s="1">
        <f t="shared" si="115"/>
        <v>1.2212818931728986</v>
      </c>
      <c r="AE803" s="1">
        <f t="shared" si="115"/>
        <v>1.1416359954260489</v>
      </c>
      <c r="AF803" s="1">
        <f t="shared" si="115"/>
        <v>1.468697554538213</v>
      </c>
      <c r="AG803" s="1">
        <f t="shared" si="115"/>
        <v>1.2142873380937511</v>
      </c>
      <c r="AH803" s="1">
        <f t="shared" si="115"/>
        <v>1.2930538062966013</v>
      </c>
      <c r="AI803" s="1">
        <f t="shared" si="115"/>
        <v>1.2129064247897268</v>
      </c>
      <c r="AJ803" s="1">
        <f t="shared" si="115"/>
        <v>0.98478011251989273</v>
      </c>
      <c r="AK803" s="1">
        <f t="shared" si="115"/>
        <v>0.14815127495486577</v>
      </c>
      <c r="AL803" s="1">
        <f t="shared" si="115"/>
        <v>1.1051654215172813</v>
      </c>
      <c r="AM803" s="1">
        <f t="shared" si="115"/>
        <v>9.2316730999817326E-2</v>
      </c>
      <c r="AN803" s="29">
        <f t="shared" si="115"/>
        <v>1.3489744481822949</v>
      </c>
      <c r="AO803" s="1">
        <f t="shared" si="112"/>
        <v>22706.26554235935</v>
      </c>
      <c r="AP803" s="1">
        <f t="shared" si="113"/>
        <v>5677.4728009384216</v>
      </c>
      <c r="AQ803" s="29">
        <f t="shared" si="114"/>
        <v>26169.708017163794</v>
      </c>
    </row>
    <row r="804" spans="1:43" x14ac:dyDescent="0.2">
      <c r="A804" s="26"/>
      <c r="E804" s="25" t="s">
        <v>1582</v>
      </c>
      <c r="F804" s="26" t="s">
        <v>1583</v>
      </c>
      <c r="G804" s="1">
        <v>0.14152889638295399</v>
      </c>
      <c r="H804" s="1">
        <v>1.1119301421901</v>
      </c>
      <c r="I804" s="1">
        <f>VLOOKUP(F804,'[1]SUSMB vs SHAM all proteins sum'!$B$2:$E$3214,2,FALSE)</f>
        <v>0.83429321574170101</v>
      </c>
      <c r="J804" s="29">
        <f>VLOOKUP(F804,'[1]SUSMB vs SHAM all proteins sum'!$B$2:$E$3214,3,FALSE)</f>
        <v>1.0099194576784301</v>
      </c>
      <c r="K804" s="25">
        <f>VLOOKUP($E804,[1]AllProteinsNorm!$A$1:$Q$3226,4,FALSE)</f>
        <v>939867.12588702398</v>
      </c>
      <c r="L804" s="1">
        <f>VLOOKUP($E804,[1]AllProteinsNorm!$A$1:$Q$3226,5,FALSE)</f>
        <v>903681.55363801704</v>
      </c>
      <c r="M804" s="1">
        <f>VLOOKUP($E804,[1]AllProteinsNorm!$A$1:$Q$3226,10,FALSE)</f>
        <v>906217.24631683505</v>
      </c>
      <c r="N804" s="1">
        <f>VLOOKUP($E804,[1]AllProteinsNorm!$A$1:$Q$3226,11,FALSE)</f>
        <v>926401.80474319204</v>
      </c>
      <c r="O804" s="1">
        <f>VLOOKUP($E804,[1]AllProteinsNorm!$A$1:$Q$3226,15,FALSE)</f>
        <v>1063550.89297719</v>
      </c>
      <c r="P804" s="1">
        <f>VLOOKUP($E804,[1]AllProteinsNorm!$A$1:$Q$3226,6,FALSE)</f>
        <v>1046370.48776684</v>
      </c>
      <c r="Q804" s="1">
        <f>VLOOKUP($E804,[1]AllProteinsNorm!$A$1:$Q$3226,8,FALSE)</f>
        <v>1312632.3128883501</v>
      </c>
      <c r="R804" s="1">
        <f>VLOOKUP($E804,[1]AllProteinsNorm!$A$1:$Q$3226,13,FALSE)</f>
        <v>945240.56666811497</v>
      </c>
      <c r="S804" s="1">
        <f>VLOOKUP($E804,[1]AllProteinsNorm!$A$1:$Q$3226,16,FALSE)</f>
        <v>1004340.41450232</v>
      </c>
      <c r="T804" s="1">
        <f>VLOOKUP($E804,[1]AllProteinsNorm!$A$1:$Q$3226,17,FALSE)</f>
        <v>988570.21417875204</v>
      </c>
      <c r="U804" s="1">
        <f>VLOOKUP($E804,[1]AllProteinsNorm!$A$1:$Q$3226,3,FALSE)</f>
        <v>880424.73184488399</v>
      </c>
      <c r="V804" s="1">
        <f>VLOOKUP($E804,[1]AllProteinsNorm!$A$1:$Q$3226,7,FALSE)</f>
        <v>1070900.6897851401</v>
      </c>
      <c r="W804" s="1">
        <f>VLOOKUP($E804,[1]AllProteinsNorm!$A$1:$Q$3226,9,FALSE)</f>
        <v>961912.25601553102</v>
      </c>
      <c r="X804" s="1">
        <f>VLOOKUP($E804,[1]AllProteinsNorm!$A$1:$Q$3226,12,FALSE)</f>
        <v>974844.41170192196</v>
      </c>
      <c r="Y804" s="29">
        <f>VLOOKUP($E804,[1]AllProteinsNorm!$A$1:$Q$3226,14,FALSE)</f>
        <v>901142.28781037603</v>
      </c>
      <c r="Z804" s="25">
        <f t="shared" si="115"/>
        <v>0.99147987521318559</v>
      </c>
      <c r="AA804" s="1">
        <f t="shared" si="115"/>
        <v>0.95330717433900303</v>
      </c>
      <c r="AB804" s="1">
        <f t="shared" si="115"/>
        <v>0.95598211443588188</v>
      </c>
      <c r="AC804" s="1">
        <f t="shared" si="115"/>
        <v>0.97727510673084084</v>
      </c>
      <c r="AD804" s="1">
        <f t="shared" si="115"/>
        <v>1.1219557292810884</v>
      </c>
      <c r="AE804" s="1">
        <f t="shared" si="115"/>
        <v>1.1038318631037354</v>
      </c>
      <c r="AF804" s="1">
        <f t="shared" si="115"/>
        <v>1.3847154410843563</v>
      </c>
      <c r="AG804" s="1">
        <f t="shared" si="115"/>
        <v>0.99714839818665746</v>
      </c>
      <c r="AH804" s="1">
        <f t="shared" si="115"/>
        <v>1.0594937107758962</v>
      </c>
      <c r="AI804" s="1">
        <f t="shared" si="115"/>
        <v>1.0428574908058217</v>
      </c>
      <c r="AJ804" s="1">
        <f t="shared" si="115"/>
        <v>0.92877320551064479</v>
      </c>
      <c r="AK804" s="1">
        <f t="shared" si="115"/>
        <v>1.1297091397593102</v>
      </c>
      <c r="AL804" s="1">
        <f t="shared" si="115"/>
        <v>1.0147356123986333</v>
      </c>
      <c r="AM804" s="1">
        <f t="shared" si="115"/>
        <v>1.0283779366730132</v>
      </c>
      <c r="AN804" s="29">
        <f t="shared" si="115"/>
        <v>0.9506284648740384</v>
      </c>
      <c r="AO804" s="1">
        <f t="shared" si="112"/>
        <v>59320.387568293547</v>
      </c>
      <c r="AP804" s="1">
        <f t="shared" si="113"/>
        <v>130672.99680513988</v>
      </c>
      <c r="AQ804" s="29">
        <f t="shared" si="114"/>
        <v>66777.551697097966</v>
      </c>
    </row>
    <row r="805" spans="1:43" x14ac:dyDescent="0.2">
      <c r="A805" s="26"/>
      <c r="E805" s="25" t="s">
        <v>1584</v>
      </c>
      <c r="F805" s="26" t="s">
        <v>1585</v>
      </c>
      <c r="G805" s="1">
        <v>0.31886893382825998</v>
      </c>
      <c r="H805" s="1">
        <v>0.90502897582998199</v>
      </c>
      <c r="I805" s="1">
        <f>VLOOKUP(F805,'[1]SUSMB vs SHAM all proteins sum'!$B$2:$E$3214,2,FALSE)</f>
        <v>0.52056538067951597</v>
      </c>
      <c r="J805" s="29">
        <f>VLOOKUP(F805,'[1]SUSMB vs SHAM all proteins sum'!$B$2:$E$3214,3,FALSE)</f>
        <v>0.79369396262119996</v>
      </c>
      <c r="K805" s="25">
        <f>VLOOKUP($E805,[1]AllProteinsNorm!$A$1:$Q$3226,4,FALSE)</f>
        <v>419168.95622039202</v>
      </c>
      <c r="L805" s="1">
        <f>VLOOKUP($E805,[1]AllProteinsNorm!$A$1:$Q$3226,5,FALSE)</f>
        <v>338843.99764712702</v>
      </c>
      <c r="M805" s="1">
        <f>VLOOKUP($E805,[1]AllProteinsNorm!$A$1:$Q$3226,10,FALSE)</f>
        <v>488533.36791180301</v>
      </c>
      <c r="N805" s="1">
        <f>VLOOKUP($E805,[1]AllProteinsNorm!$A$1:$Q$3226,11,FALSE)</f>
        <v>457806.30563731201</v>
      </c>
      <c r="O805" s="1">
        <f>VLOOKUP($E805,[1]AllProteinsNorm!$A$1:$Q$3226,15,FALSE)</f>
        <v>427942.68038841599</v>
      </c>
      <c r="P805" s="1">
        <f>VLOOKUP($E805,[1]AllProteinsNorm!$A$1:$Q$3226,6,FALSE)</f>
        <v>325493.81252625398</v>
      </c>
      <c r="Q805" s="1">
        <f>VLOOKUP($E805,[1]AllProteinsNorm!$A$1:$Q$3226,8,FALSE)</f>
        <v>451530.48993351002</v>
      </c>
      <c r="R805" s="1">
        <f>VLOOKUP($E805,[1]AllProteinsNorm!$A$1:$Q$3226,13,FALSE)</f>
        <v>365882.60003793001</v>
      </c>
      <c r="S805" s="1">
        <f>VLOOKUP($E805,[1]AllProteinsNorm!$A$1:$Q$3226,16,FALSE)</f>
        <v>453797.67793468398</v>
      </c>
      <c r="T805" s="1">
        <f>VLOOKUP($E805,[1]AllProteinsNorm!$A$1:$Q$3226,17,FALSE)</f>
        <v>338243.210816279</v>
      </c>
      <c r="U805" s="1">
        <f>VLOOKUP($E805,[1]AllProteinsNorm!$A$1:$Q$3226,3,FALSE)</f>
        <v>493060.818538155</v>
      </c>
      <c r="V805" s="1">
        <f>VLOOKUP($E805,[1]AllProteinsNorm!$A$1:$Q$3226,7,FALSE)</f>
        <v>426796.28203552199</v>
      </c>
      <c r="W805" s="1">
        <f>VLOOKUP($E805,[1]AllProteinsNorm!$A$1:$Q$3226,9,FALSE)</f>
        <v>483200.11015733302</v>
      </c>
      <c r="X805" s="1">
        <f>VLOOKUP($E805,[1]AllProteinsNorm!$A$1:$Q$3226,12,FALSE)</f>
        <v>87168.718254609295</v>
      </c>
      <c r="Y805" s="29">
        <f>VLOOKUP($E805,[1]AllProteinsNorm!$A$1:$Q$3226,14,FALSE)</f>
        <v>483066.69090316299</v>
      </c>
      <c r="Z805" s="25">
        <f t="shared" ref="Z805:AN821" si="116">K805/AVERAGE($K805:$O805)</f>
        <v>0.98290549785966952</v>
      </c>
      <c r="AA805" s="1">
        <f t="shared" si="116"/>
        <v>0.79455222831195804</v>
      </c>
      <c r="AB805" s="1">
        <f t="shared" si="116"/>
        <v>1.1455574800628607</v>
      </c>
      <c r="AC805" s="1">
        <f t="shared" si="116"/>
        <v>1.0735058693830037</v>
      </c>
      <c r="AD805" s="1">
        <f t="shared" si="116"/>
        <v>1.0034789243825077</v>
      </c>
      <c r="AE805" s="1">
        <f t="shared" si="116"/>
        <v>0.76324749985336693</v>
      </c>
      <c r="AF805" s="1">
        <f t="shared" si="116"/>
        <v>1.0587897658469927</v>
      </c>
      <c r="AG805" s="1">
        <f t="shared" si="116"/>
        <v>0.85795480273922187</v>
      </c>
      <c r="AH805" s="1">
        <f t="shared" si="116"/>
        <v>1.0641060745047923</v>
      </c>
      <c r="AI805" s="1">
        <f t="shared" si="116"/>
        <v>0.79314344870097053</v>
      </c>
      <c r="AJ805" s="1">
        <f t="shared" si="116"/>
        <v>1.1561738581268646</v>
      </c>
      <c r="AK805" s="1">
        <f t="shared" si="116"/>
        <v>1.0007907452435825</v>
      </c>
      <c r="AL805" s="1">
        <f t="shared" si="116"/>
        <v>1.13305157214535</v>
      </c>
      <c r="AM805" s="1">
        <f t="shared" si="116"/>
        <v>0.20440113978475932</v>
      </c>
      <c r="AN805" s="29">
        <f t="shared" si="116"/>
        <v>1.1327387185418138</v>
      </c>
      <c r="AO805" s="1">
        <f t="shared" si="112"/>
        <v>50135.048430109782</v>
      </c>
      <c r="AP805" s="1">
        <f t="shared" si="113"/>
        <v>55194.734411161291</v>
      </c>
      <c r="AQ805" s="29">
        <f t="shared" si="114"/>
        <v>155512.98605177351</v>
      </c>
    </row>
    <row r="806" spans="1:43" x14ac:dyDescent="0.2">
      <c r="A806" s="26"/>
      <c r="E806" s="25" t="s">
        <v>1586</v>
      </c>
      <c r="F806" s="26" t="s">
        <v>1587</v>
      </c>
      <c r="G806" s="1">
        <v>0.44412521443562603</v>
      </c>
      <c r="H806" s="43">
        <v>1.7560536290336</v>
      </c>
      <c r="I806" s="1">
        <f>VLOOKUP(F806,'[1]SUSMB vs SHAM all proteins sum'!$B$2:$E$3214,2,FALSE)</f>
        <v>0.203742698514293</v>
      </c>
      <c r="J806" s="29">
        <f>VLOOKUP(F806,'[1]SUSMB vs SHAM all proteins sum'!$B$2:$E$3214,3,FALSE)</f>
        <v>2.71427468959061</v>
      </c>
      <c r="K806" s="25">
        <f>VLOOKUP($E806,[1]AllProteinsNorm!$A$1:$Q$3226,4,FALSE)</f>
        <v>3907.16218263885</v>
      </c>
      <c r="L806" s="1">
        <f>VLOOKUP($E806,[1]AllProteinsNorm!$A$1:$Q$3226,5,FALSE)</f>
        <v>5171.63699397458</v>
      </c>
      <c r="M806" s="1">
        <f>VLOOKUP($E806,[1]AllProteinsNorm!$A$1:$Q$3226,10,FALSE)</f>
        <v>29002.647043051202</v>
      </c>
      <c r="N806" s="1">
        <f>VLOOKUP($E806,[1]AllProteinsNorm!$A$1:$Q$3226,11,FALSE)</f>
        <v>18601.5746240685</v>
      </c>
      <c r="O806" s="1">
        <f>VLOOKUP($E806,[1]AllProteinsNorm!$A$1:$Q$3226,15,FALSE)</f>
        <v>61857.385573033098</v>
      </c>
      <c r="P806" s="1">
        <f>VLOOKUP($E806,[1]AllProteinsNorm!$A$1:$Q$3226,6,FALSE)</f>
        <v>57943.8399299429</v>
      </c>
      <c r="Q806" s="1">
        <f>VLOOKUP($E806,[1]AllProteinsNorm!$A$1:$Q$3226,8,FALSE)</f>
        <v>31587.026982948399</v>
      </c>
      <c r="R806" s="1">
        <f>VLOOKUP($E806,[1]AllProteinsNorm!$A$1:$Q$3226,13,FALSE)</f>
        <v>26758.832742919301</v>
      </c>
      <c r="S806" s="1">
        <f>VLOOKUP($E806,[1]AllProteinsNorm!$A$1:$Q$3226,16,FALSE)</f>
        <v>4369.72117219557</v>
      </c>
      <c r="T806" s="1">
        <f>VLOOKUP($E806,[1]AllProteinsNorm!$A$1:$Q$3226,17,FALSE)</f>
        <v>52616.304059522598</v>
      </c>
      <c r="U806" s="1">
        <f>VLOOKUP($E806,[1]AllProteinsNorm!$A$1:$Q$3226,3,FALSE)</f>
        <v>5693.6551629948499</v>
      </c>
      <c r="V806" s="1">
        <f>VLOOKUP($E806,[1]AllProteinsNorm!$A$1:$Q$3226,7,FALSE)</f>
        <v>78597.429803714505</v>
      </c>
      <c r="W806" s="1">
        <f>VLOOKUP($E806,[1]AllProteinsNorm!$A$1:$Q$3226,9,FALSE)</f>
        <v>43358.437205743299</v>
      </c>
      <c r="X806" s="1">
        <f>VLOOKUP($E806,[1]AllProteinsNorm!$A$1:$Q$3226,12,FALSE)</f>
        <v>82694.181782297004</v>
      </c>
      <c r="Y806" s="29">
        <f>VLOOKUP($E806,[1]AllProteinsNorm!$A$1:$Q$3226,14,FALSE)</f>
        <v>61914.060009588</v>
      </c>
      <c r="Z806" s="25">
        <f t="shared" si="116"/>
        <v>0.16480296890926741</v>
      </c>
      <c r="AA806" s="1">
        <f t="shared" si="116"/>
        <v>0.2181381501170182</v>
      </c>
      <c r="AB806" s="1">
        <f t="shared" si="116"/>
        <v>1.2233232498412077</v>
      </c>
      <c r="AC806" s="1">
        <f t="shared" si="116"/>
        <v>0.78460902853111492</v>
      </c>
      <c r="AD806" s="1">
        <f t="shared" si="116"/>
        <v>2.6091266026013917</v>
      </c>
      <c r="AE806" s="1">
        <f t="shared" si="116"/>
        <v>2.4440543811796558</v>
      </c>
      <c r="AF806" s="1">
        <f t="shared" si="116"/>
        <v>1.3323316469784248</v>
      </c>
      <c r="AG806" s="1">
        <f t="shared" si="116"/>
        <v>1.1286798127231052</v>
      </c>
      <c r="AH806" s="1">
        <f t="shared" si="116"/>
        <v>0.18431357307956392</v>
      </c>
      <c r="AI806" s="1">
        <f t="shared" si="116"/>
        <v>2.219340461620039</v>
      </c>
      <c r="AJ806" s="1">
        <f t="shared" si="116"/>
        <v>0.24015672525100881</v>
      </c>
      <c r="AK806" s="1">
        <f t="shared" si="116"/>
        <v>3.3152168184484041</v>
      </c>
      <c r="AL806" s="1">
        <f t="shared" si="116"/>
        <v>1.8288463198490741</v>
      </c>
      <c r="AM806" s="1">
        <f t="shared" si="116"/>
        <v>3.4880166300240059</v>
      </c>
      <c r="AN806" s="29">
        <f t="shared" si="116"/>
        <v>2.6115171139159741</v>
      </c>
      <c r="AO806" s="1">
        <f t="shared" si="112"/>
        <v>21190.348835061432</v>
      </c>
      <c r="AP806" s="1">
        <f t="shared" si="113"/>
        <v>19255.848660389085</v>
      </c>
      <c r="AQ806" s="29">
        <f t="shared" si="114"/>
        <v>28059.751522533334</v>
      </c>
    </row>
    <row r="807" spans="1:43" x14ac:dyDescent="0.2">
      <c r="A807" s="26"/>
      <c r="E807" s="25" t="s">
        <v>1588</v>
      </c>
      <c r="F807" s="26" t="s">
        <v>1589</v>
      </c>
      <c r="G807" s="1">
        <v>0.41823287375562901</v>
      </c>
      <c r="H807" s="1">
        <v>0.69100447865179404</v>
      </c>
      <c r="I807" s="1">
        <f>VLOOKUP(F807,'[1]SUSMB vs SHAM all proteins sum'!$B$2:$E$3214,2,FALSE)</f>
        <v>0.38445228416230398</v>
      </c>
      <c r="J807" s="29">
        <f>VLOOKUP(F807,'[1]SUSMB vs SHAM all proteins sum'!$B$2:$E$3214,3,FALSE)</f>
        <v>1.5211273066186899</v>
      </c>
      <c r="K807" s="25">
        <f>VLOOKUP($E807,[1]AllProteinsNorm!$A$1:$Q$3226,4,FALSE)</f>
        <v>37054.195842568202</v>
      </c>
      <c r="L807" s="1">
        <f>VLOOKUP($E807,[1]AllProteinsNorm!$A$1:$Q$3226,5,FALSE)</f>
        <v>20457.894307759801</v>
      </c>
      <c r="M807" s="1">
        <f>VLOOKUP($E807,[1]AllProteinsNorm!$A$1:$Q$3226,10,FALSE)</f>
        <v>59870.6823570345</v>
      </c>
      <c r="N807" s="1">
        <f>VLOOKUP($E807,[1]AllProteinsNorm!$A$1:$Q$3226,11,FALSE)</f>
        <v>11695.824031856</v>
      </c>
      <c r="O807" s="1">
        <f>VLOOKUP($E807,[1]AllProteinsNorm!$A$1:$Q$3226,15,FALSE)</f>
        <v>135334.46135940199</v>
      </c>
      <c r="P807" s="1">
        <f>VLOOKUP($E807,[1]AllProteinsNorm!$A$1:$Q$3226,6,FALSE)</f>
        <v>33869.5476506286</v>
      </c>
      <c r="Q807" s="1">
        <f>VLOOKUP($E807,[1]AllProteinsNorm!$A$1:$Q$3226,8,FALSE)</f>
        <v>20651.975828548901</v>
      </c>
      <c r="R807" s="1">
        <f>VLOOKUP($E807,[1]AllProteinsNorm!$A$1:$Q$3226,13,FALSE)</f>
        <v>22774.564834123899</v>
      </c>
      <c r="S807" s="1">
        <f>VLOOKUP($E807,[1]AllProteinsNorm!$A$1:$Q$3226,16,FALSE)</f>
        <v>24162.176411369499</v>
      </c>
      <c r="T807" s="1">
        <f>VLOOKUP($E807,[1]AllProteinsNorm!$A$1:$Q$3226,17,FALSE)</f>
        <v>29403.492860601498</v>
      </c>
      <c r="U807" s="1">
        <f>VLOOKUP($E807,[1]AllProteinsNorm!$A$1:$Q$3226,3,FALSE)</f>
        <v>55766.718912910299</v>
      </c>
      <c r="V807" s="1">
        <f>VLOOKUP($E807,[1]AllProteinsNorm!$A$1:$Q$3226,7,FALSE)</f>
        <v>36398.053446320999</v>
      </c>
      <c r="W807" s="1">
        <f>VLOOKUP($E807,[1]AllProteinsNorm!$A$1:$Q$3226,9,FALSE)</f>
        <v>82370.892417544397</v>
      </c>
      <c r="X807" s="1">
        <f>VLOOKUP($E807,[1]AllProteinsNorm!$A$1:$Q$3226,12,FALSE)</f>
        <v>42249.580167162203</v>
      </c>
      <c r="Y807" s="29">
        <f>VLOOKUP($E807,[1]AllProteinsNorm!$A$1:$Q$3226,14,FALSE)</f>
        <v>82819.031646005402</v>
      </c>
      <c r="Z807" s="25">
        <f t="shared" si="116"/>
        <v>0.70068770689788085</v>
      </c>
      <c r="AA807" s="1">
        <f t="shared" si="116"/>
        <v>0.38685484125378616</v>
      </c>
      <c r="AB807" s="1">
        <f t="shared" si="116"/>
        <v>1.1321430725253689</v>
      </c>
      <c r="AC807" s="1">
        <f t="shared" si="116"/>
        <v>0.2211657798749927</v>
      </c>
      <c r="AD807" s="1">
        <f t="shared" si="116"/>
        <v>2.5591485994479712</v>
      </c>
      <c r="AE807" s="1">
        <f t="shared" si="116"/>
        <v>0.64046662293839207</v>
      </c>
      <c r="AF807" s="1">
        <f t="shared" si="116"/>
        <v>0.39052488543260871</v>
      </c>
      <c r="AG807" s="1">
        <f t="shared" si="116"/>
        <v>0.43066263472615585</v>
      </c>
      <c r="AH807" s="1">
        <f t="shared" si="116"/>
        <v>0.45690210240361123</v>
      </c>
      <c r="AI807" s="1">
        <f t="shared" si="116"/>
        <v>0.55601438700268713</v>
      </c>
      <c r="AJ807" s="1">
        <f t="shared" si="116"/>
        <v>1.0545379142033902</v>
      </c>
      <c r="AK807" s="1">
        <f t="shared" si="116"/>
        <v>0.68828018055516194</v>
      </c>
      <c r="AL807" s="1">
        <f t="shared" si="116"/>
        <v>1.5576177113220804</v>
      </c>
      <c r="AM807" s="1">
        <f t="shared" si="116"/>
        <v>0.79893142386638971</v>
      </c>
      <c r="AN807" s="29">
        <f t="shared" si="116"/>
        <v>1.5660919378225133</v>
      </c>
      <c r="AO807" s="1">
        <f t="shared" si="112"/>
        <v>44374.301501449139</v>
      </c>
      <c r="AP807" s="1">
        <f t="shared" si="113"/>
        <v>4811.3908330366849</v>
      </c>
      <c r="AQ807" s="29">
        <f t="shared" si="114"/>
        <v>19550.875517696484</v>
      </c>
    </row>
    <row r="808" spans="1:43" x14ac:dyDescent="0.2">
      <c r="A808" s="26"/>
      <c r="E808" s="25" t="s">
        <v>1590</v>
      </c>
      <c r="F808" s="26" t="s">
        <v>1591</v>
      </c>
      <c r="G808" s="1">
        <v>0.42822845364885298</v>
      </c>
      <c r="H808" s="1">
        <v>0.89478911288495</v>
      </c>
      <c r="I808" s="1">
        <f>VLOOKUP(F808,'[1]SUSMB vs SHAM all proteins sum'!$B$2:$E$3214,2,FALSE)</f>
        <v>5.2578653627659101E-2</v>
      </c>
      <c r="J808" s="29">
        <f>VLOOKUP(F808,'[1]SUSMB vs SHAM all proteins sum'!$B$2:$E$3214,3,FALSE)</f>
        <v>0.65632675798550799</v>
      </c>
      <c r="K808" s="25">
        <f>VLOOKUP($E808,[1]AllProteinsNorm!$A$1:$Q$3226,4,FALSE)</f>
        <v>648621.43671602802</v>
      </c>
      <c r="L808" s="1">
        <f>VLOOKUP($E808,[1]AllProteinsNorm!$A$1:$Q$3226,5,FALSE)</f>
        <v>415223.456709544</v>
      </c>
      <c r="M808" s="1">
        <f>VLOOKUP($E808,[1]AllProteinsNorm!$A$1:$Q$3226,10,FALSE)</f>
        <v>520576.03945133899</v>
      </c>
      <c r="N808" s="1">
        <f>VLOOKUP($E808,[1]AllProteinsNorm!$A$1:$Q$3226,11,FALSE)</f>
        <v>351488.46591264301</v>
      </c>
      <c r="O808" s="1">
        <f>VLOOKUP($E808,[1]AllProteinsNorm!$A$1:$Q$3226,15,FALSE)</f>
        <v>575634.76943502505</v>
      </c>
      <c r="P808" s="1">
        <f>VLOOKUP($E808,[1]AllProteinsNorm!$A$1:$Q$3226,6,FALSE)</f>
        <v>486468.43685805402</v>
      </c>
      <c r="Q808" s="1">
        <f>VLOOKUP($E808,[1]AllProteinsNorm!$A$1:$Q$3226,8,FALSE)</f>
        <v>519049.38667463098</v>
      </c>
      <c r="R808" s="1">
        <f>VLOOKUP($E808,[1]AllProteinsNorm!$A$1:$Q$3226,13,FALSE)</f>
        <v>477038.40680316498</v>
      </c>
      <c r="S808" s="1">
        <f>VLOOKUP($E808,[1]AllProteinsNorm!$A$1:$Q$3226,16,FALSE)</f>
        <v>371733.78617734398</v>
      </c>
      <c r="T808" s="1">
        <f>VLOOKUP($E808,[1]AllProteinsNorm!$A$1:$Q$3226,17,FALSE)</f>
        <v>363387.65940630098</v>
      </c>
      <c r="U808" s="1">
        <f>VLOOKUP($E808,[1]AllProteinsNorm!$A$1:$Q$3226,3,FALSE)</f>
        <v>199297.32767464701</v>
      </c>
      <c r="V808" s="1">
        <f>VLOOKUP($E808,[1]AllProteinsNorm!$A$1:$Q$3226,7,FALSE)</f>
        <v>464914.94887505902</v>
      </c>
      <c r="W808" s="1">
        <f>VLOOKUP($E808,[1]AllProteinsNorm!$A$1:$Q$3226,9,FALSE)</f>
        <v>316855.91119908303</v>
      </c>
      <c r="X808" s="1">
        <f>VLOOKUP($E808,[1]AllProteinsNorm!$A$1:$Q$3226,12,FALSE)</f>
        <v>411687.34817885701</v>
      </c>
      <c r="Y808" s="29">
        <f>VLOOKUP($E808,[1]AllProteinsNorm!$A$1:$Q$3226,14,FALSE)</f>
        <v>285832.54818470799</v>
      </c>
      <c r="Z808" s="25">
        <f t="shared" si="116"/>
        <v>1.2912801712233899</v>
      </c>
      <c r="AA808" s="1">
        <f t="shared" si="116"/>
        <v>0.82662981197552909</v>
      </c>
      <c r="AB808" s="1">
        <f t="shared" si="116"/>
        <v>1.0363664832925006</v>
      </c>
      <c r="AC808" s="1">
        <f t="shared" si="116"/>
        <v>0.69974573881595659</v>
      </c>
      <c r="AD808" s="1">
        <f t="shared" si="116"/>
        <v>1.1459777946926248</v>
      </c>
      <c r="AE808" s="1">
        <f t="shared" si="116"/>
        <v>0.96846482537064171</v>
      </c>
      <c r="AF808" s="1">
        <f t="shared" si="116"/>
        <v>1.0333272120823367</v>
      </c>
      <c r="AG808" s="1">
        <f t="shared" si="116"/>
        <v>0.94969145444172198</v>
      </c>
      <c r="AH808" s="1">
        <f t="shared" si="116"/>
        <v>0.74005026644648697</v>
      </c>
      <c r="AI808" s="1">
        <f t="shared" si="116"/>
        <v>0.72343473788713275</v>
      </c>
      <c r="AJ808" s="1">
        <f t="shared" si="116"/>
        <v>0.39676253795594435</v>
      </c>
      <c r="AK808" s="1">
        <f t="shared" si="116"/>
        <v>0.92555598813878193</v>
      </c>
      <c r="AL808" s="1">
        <f t="shared" si="116"/>
        <v>0.63079900247796528</v>
      </c>
      <c r="AM808" s="1">
        <f t="shared" si="116"/>
        <v>0.81959010195285664</v>
      </c>
      <c r="AN808" s="29">
        <f t="shared" si="116"/>
        <v>0.5690374706544864</v>
      </c>
      <c r="AO808" s="1">
        <f t="shared" si="112"/>
        <v>107189.93206807127</v>
      </c>
      <c r="AP808" s="1">
        <f t="shared" si="113"/>
        <v>63635.19682051117</v>
      </c>
      <c r="AQ808" s="29">
        <f t="shared" si="114"/>
        <v>93721.000842993264</v>
      </c>
    </row>
    <row r="809" spans="1:43" x14ac:dyDescent="0.2">
      <c r="A809" s="26"/>
      <c r="E809" s="25" t="s">
        <v>1592</v>
      </c>
      <c r="F809" s="26" t="s">
        <v>1593</v>
      </c>
      <c r="G809" s="1">
        <v>0.87867259744084103</v>
      </c>
      <c r="H809" s="1">
        <v>1.0211883399903501</v>
      </c>
      <c r="I809" s="1">
        <f>VLOOKUP(F809,'[1]SUSMB vs SHAM all proteins sum'!$B$2:$E$3214,2,FALSE)</f>
        <v>0.38955912904932999</v>
      </c>
      <c r="J809" s="29">
        <f>VLOOKUP(F809,'[1]SUSMB vs SHAM all proteins sum'!$B$2:$E$3214,3,FALSE)</f>
        <v>1.1186079354333101</v>
      </c>
      <c r="K809" s="25">
        <f>VLOOKUP($E809,[1]AllProteinsNorm!$A$1:$Q$3226,4,FALSE)</f>
        <v>275616.50481143099</v>
      </c>
      <c r="L809" s="1">
        <f>VLOOKUP($E809,[1]AllProteinsNorm!$A$1:$Q$3226,5,FALSE)</f>
        <v>286612.60068370501</v>
      </c>
      <c r="M809" s="1">
        <f>VLOOKUP($E809,[1]AllProteinsNorm!$A$1:$Q$3226,10,FALSE)</f>
        <v>292055.459478918</v>
      </c>
      <c r="N809" s="1">
        <f>VLOOKUP($E809,[1]AllProteinsNorm!$A$1:$Q$3226,11,FALSE)</f>
        <v>232466.08317198101</v>
      </c>
      <c r="O809" s="1">
        <f>VLOOKUP($E809,[1]AllProteinsNorm!$A$1:$Q$3226,15,FALSE)</f>
        <v>433384.31397627498</v>
      </c>
      <c r="P809" s="1">
        <f>VLOOKUP($E809,[1]AllProteinsNorm!$A$1:$Q$3226,6,FALSE)</f>
        <v>237971.67186897399</v>
      </c>
      <c r="Q809" s="1">
        <f>VLOOKUP($E809,[1]AllProteinsNorm!$A$1:$Q$3226,8,FALSE)</f>
        <v>278502.67602196999</v>
      </c>
      <c r="R809" s="1">
        <f>VLOOKUP($E809,[1]AllProteinsNorm!$A$1:$Q$3226,13,FALSE)</f>
        <v>387374.50373428001</v>
      </c>
      <c r="S809" s="1">
        <f>VLOOKUP($E809,[1]AllProteinsNorm!$A$1:$Q$3226,16,FALSE)</f>
        <v>291552.01882340497</v>
      </c>
      <c r="T809" s="1">
        <f>VLOOKUP($E809,[1]AllProteinsNorm!$A$1:$Q$3226,17,FALSE)</f>
        <v>344846.746613389</v>
      </c>
      <c r="U809" s="1">
        <f>VLOOKUP($E809,[1]AllProteinsNorm!$A$1:$Q$3226,3,FALSE)</f>
        <v>383229.40408812801</v>
      </c>
      <c r="V809" s="1">
        <f>VLOOKUP($E809,[1]AllProteinsNorm!$A$1:$Q$3226,7,FALSE)</f>
        <v>274076.838810666</v>
      </c>
      <c r="W809" s="1">
        <f>VLOOKUP($E809,[1]AllProteinsNorm!$A$1:$Q$3226,9,FALSE)</f>
        <v>391794.96927190298</v>
      </c>
      <c r="X809" s="1">
        <f>VLOOKUP($E809,[1]AllProteinsNorm!$A$1:$Q$3226,12,FALSE)</f>
        <v>327053.37766199</v>
      </c>
      <c r="Y809" s="29">
        <f>VLOOKUP($E809,[1]AllProteinsNorm!$A$1:$Q$3226,14,FALSE)</f>
        <v>302468.00483773602</v>
      </c>
      <c r="Z809" s="25">
        <f t="shared" si="116"/>
        <v>0.9065527459043301</v>
      </c>
      <c r="AA809" s="1">
        <f t="shared" si="116"/>
        <v>0.94272090250314289</v>
      </c>
      <c r="AB809" s="1">
        <f t="shared" si="116"/>
        <v>0.96062345369377555</v>
      </c>
      <c r="AC809" s="1">
        <f t="shared" si="116"/>
        <v>0.76462317150915182</v>
      </c>
      <c r="AD809" s="1">
        <f t="shared" si="116"/>
        <v>1.4254797263895997</v>
      </c>
      <c r="AE809" s="1">
        <f t="shared" si="116"/>
        <v>0.78273205274067903</v>
      </c>
      <c r="AF809" s="1">
        <f t="shared" si="116"/>
        <v>0.91604588724524605</v>
      </c>
      <c r="AG809" s="1">
        <f t="shared" si="116"/>
        <v>1.2741451035158544</v>
      </c>
      <c r="AH809" s="1">
        <f t="shared" si="116"/>
        <v>0.95896754593539413</v>
      </c>
      <c r="AI809" s="1">
        <f t="shared" si="116"/>
        <v>1.1342635858198316</v>
      </c>
      <c r="AJ809" s="1">
        <f t="shared" si="116"/>
        <v>1.260511117884852</v>
      </c>
      <c r="AK809" s="1">
        <f t="shared" si="116"/>
        <v>0.90148850477071585</v>
      </c>
      <c r="AL809" s="1">
        <f t="shared" si="116"/>
        <v>1.2886848175799643</v>
      </c>
      <c r="AM809" s="1">
        <f t="shared" si="116"/>
        <v>1.0757379634416806</v>
      </c>
      <c r="AN809" s="29">
        <f t="shared" si="116"/>
        <v>0.99487220666068554</v>
      </c>
      <c r="AO809" s="1">
        <f t="shared" si="112"/>
        <v>67982.372449448885</v>
      </c>
      <c r="AP809" s="1">
        <f t="shared" si="113"/>
        <v>52349.932690863789</v>
      </c>
      <c r="AQ809" s="29">
        <f t="shared" si="114"/>
        <v>45568.037921299961</v>
      </c>
    </row>
    <row r="810" spans="1:43" x14ac:dyDescent="0.2">
      <c r="A810" s="26"/>
      <c r="E810" s="25" t="s">
        <v>1594</v>
      </c>
      <c r="F810" s="26" t="s">
        <v>1595</v>
      </c>
      <c r="G810" s="1">
        <v>0.94802343693739399</v>
      </c>
      <c r="H810" s="1">
        <v>0.95284318134150003</v>
      </c>
      <c r="I810" s="1">
        <f>VLOOKUP(F810,'[1]SUSMB vs SHAM all proteins sum'!$B$2:$E$3214,2,FALSE)</f>
        <v>0.91796005527810398</v>
      </c>
      <c r="J810" s="29">
        <f>VLOOKUP(F810,'[1]SUSMB vs SHAM all proteins sum'!$B$2:$E$3214,3,FALSE)</f>
        <v>0.92830873769953903</v>
      </c>
      <c r="K810" s="25">
        <f>VLOOKUP($E810,[1]AllProteinsNorm!$A$1:$Q$3226,4,FALSE)</f>
        <v>19879.806067203601</v>
      </c>
      <c r="L810" s="1">
        <f>VLOOKUP($E810,[1]AllProteinsNorm!$A$1:$Q$3226,5,FALSE)</f>
        <v>2152.2312658978399</v>
      </c>
      <c r="M810" s="1">
        <f>VLOOKUP($E810,[1]AllProteinsNorm!$A$1:$Q$3226,10,FALSE)</f>
        <v>15414.371388036599</v>
      </c>
      <c r="N810" s="1">
        <f>VLOOKUP($E810,[1]AllProteinsNorm!$A$1:$Q$3226,11,FALSE)</f>
        <v>14045.2036397639</v>
      </c>
      <c r="O810" s="1">
        <f>VLOOKUP($E810,[1]AllProteinsNorm!$A$1:$Q$3226,15,FALSE)</f>
        <v>26058.679874983201</v>
      </c>
      <c r="P810" s="1">
        <f>VLOOKUP($E810,[1]AllProteinsNorm!$A$1:$Q$3226,6,FALSE)</f>
        <v>1195.8265034604799</v>
      </c>
      <c r="Q810" s="1">
        <f>VLOOKUP($E810,[1]AllProteinsNorm!$A$1:$Q$3226,8,FALSE)</f>
        <v>15855.2565028802</v>
      </c>
      <c r="R810" s="1">
        <f>VLOOKUP($E810,[1]AllProteinsNorm!$A$1:$Q$3226,13,FALSE)</f>
        <v>23308.228996559501</v>
      </c>
      <c r="S810" s="1">
        <f>VLOOKUP($E810,[1]AllProteinsNorm!$A$1:$Q$3226,16,FALSE)</f>
        <v>20202.676696004499</v>
      </c>
      <c r="T810" s="1">
        <f>VLOOKUP($E810,[1]AllProteinsNorm!$A$1:$Q$3226,17,FALSE)</f>
        <v>21235.127084213</v>
      </c>
      <c r="U810" s="1">
        <f>VLOOKUP($E810,[1]AllProteinsNorm!$A$1:$Q$3226,3,FALSE)</f>
        <v>9339.1269019586907</v>
      </c>
      <c r="V810" s="1">
        <f>VLOOKUP($E810,[1]AllProteinsNorm!$A$1:$Q$3226,7,FALSE)</f>
        <v>10817.023284449</v>
      </c>
      <c r="W810" s="1">
        <f>VLOOKUP($E810,[1]AllProteinsNorm!$A$1:$Q$3226,9,FALSE)</f>
        <v>2061.2490129433199</v>
      </c>
      <c r="X810" s="1">
        <f>VLOOKUP($E810,[1]AllProteinsNorm!$A$1:$Q$3226,12,FALSE)</f>
        <v>12680.733202576001</v>
      </c>
      <c r="Y810" s="29">
        <f>VLOOKUP($E810,[1]AllProteinsNorm!$A$1:$Q$3226,14,FALSE)</f>
        <v>63020.330043173897</v>
      </c>
      <c r="Z810" s="25">
        <f t="shared" si="116"/>
        <v>1.2817363735223002</v>
      </c>
      <c r="AA810" s="1">
        <f t="shared" si="116"/>
        <v>0.13876358191864621</v>
      </c>
      <c r="AB810" s="1">
        <f t="shared" si="116"/>
        <v>0.99383064483823114</v>
      </c>
      <c r="AC810" s="1">
        <f t="shared" si="116"/>
        <v>0.90555452692831451</v>
      </c>
      <c r="AD810" s="1">
        <f t="shared" si="116"/>
        <v>1.6801148727925084</v>
      </c>
      <c r="AE810" s="1">
        <f t="shared" si="116"/>
        <v>7.7100064292673978E-2</v>
      </c>
      <c r="AF810" s="1">
        <f t="shared" si="116"/>
        <v>1.0222563994119571</v>
      </c>
      <c r="AG810" s="1">
        <f t="shared" si="116"/>
        <v>1.5027815063328671</v>
      </c>
      <c r="AH810" s="1">
        <f t="shared" si="116"/>
        <v>1.3025532279461893</v>
      </c>
      <c r="AI810" s="1">
        <f t="shared" si="116"/>
        <v>1.3691197332707659</v>
      </c>
      <c r="AJ810" s="1">
        <f t="shared" si="116"/>
        <v>0.60213357246622734</v>
      </c>
      <c r="AK810" s="1">
        <f t="shared" si="116"/>
        <v>0.69741989182624886</v>
      </c>
      <c r="AL810" s="1">
        <f t="shared" si="116"/>
        <v>0.13289756579340847</v>
      </c>
      <c r="AM810" s="1">
        <f t="shared" si="116"/>
        <v>0.81758126481360938</v>
      </c>
      <c r="AN810" s="29">
        <f t="shared" si="116"/>
        <v>4.0631910097440143</v>
      </c>
      <c r="AO810" s="1">
        <f t="shared" si="112"/>
        <v>7886.1221257967945</v>
      </c>
      <c r="AP810" s="1">
        <f t="shared" si="113"/>
        <v>7962.6357022429229</v>
      </c>
      <c r="AQ810" s="29">
        <f t="shared" si="114"/>
        <v>22014.694943621242</v>
      </c>
    </row>
    <row r="811" spans="1:43" x14ac:dyDescent="0.2">
      <c r="A811" s="26"/>
      <c r="E811" s="25" t="s">
        <v>1596</v>
      </c>
      <c r="F811" s="26" t="s">
        <v>1597</v>
      </c>
      <c r="G811" s="1">
        <v>0.23685720785768399</v>
      </c>
      <c r="H811" s="1">
        <v>1.0724441559034401</v>
      </c>
      <c r="I811" s="1">
        <f>VLOOKUP(F811,'[1]SUSMB vs SHAM all proteins sum'!$B$2:$E$3214,2,FALSE)</f>
        <v>0.52432894375156402</v>
      </c>
      <c r="J811" s="29">
        <f>VLOOKUP(F811,'[1]SUSMB vs SHAM all proteins sum'!$B$2:$E$3214,3,FALSE)</f>
        <v>0.95521263370016096</v>
      </c>
      <c r="K811" s="25">
        <f>VLOOKUP($E811,[1]AllProteinsNorm!$A$1:$Q$3226,4,FALSE)</f>
        <v>1623000.91051892</v>
      </c>
      <c r="L811" s="1">
        <f>VLOOKUP($E811,[1]AllProteinsNorm!$A$1:$Q$3226,5,FALSE)</f>
        <v>1561176.30903609</v>
      </c>
      <c r="M811" s="1">
        <f>VLOOKUP($E811,[1]AllProteinsNorm!$A$1:$Q$3226,10,FALSE)</f>
        <v>1557928.46215159</v>
      </c>
      <c r="N811" s="1">
        <f>VLOOKUP($E811,[1]AllProteinsNorm!$A$1:$Q$3226,11,FALSE)</f>
        <v>1435524.3796969501</v>
      </c>
      <c r="O811" s="1">
        <f>VLOOKUP($E811,[1]AllProteinsNorm!$A$1:$Q$3226,15,FALSE)</f>
        <v>1709865.6297512699</v>
      </c>
      <c r="P811" s="1">
        <f>VLOOKUP($E811,[1]AllProteinsNorm!$A$1:$Q$3226,6,FALSE)</f>
        <v>1415466.6401603101</v>
      </c>
      <c r="Q811" s="1">
        <f>VLOOKUP($E811,[1]AllProteinsNorm!$A$1:$Q$3226,8,FALSE)</f>
        <v>1820385.75040836</v>
      </c>
      <c r="R811" s="1">
        <f>VLOOKUP($E811,[1]AllProteinsNorm!$A$1:$Q$3226,13,FALSE)</f>
        <v>1675979.8387718101</v>
      </c>
      <c r="S811" s="1">
        <f>VLOOKUP($E811,[1]AllProteinsNorm!$A$1:$Q$3226,16,FALSE)</f>
        <v>1755972.8737014099</v>
      </c>
      <c r="T811" s="1">
        <f>VLOOKUP($E811,[1]AllProteinsNorm!$A$1:$Q$3226,17,FALSE)</f>
        <v>1812652.51935421</v>
      </c>
      <c r="U811" s="1">
        <f>VLOOKUP($E811,[1]AllProteinsNorm!$A$1:$Q$3226,3,FALSE)</f>
        <v>1682901.6516176399</v>
      </c>
      <c r="V811" s="1">
        <f>VLOOKUP($E811,[1]AllProteinsNorm!$A$1:$Q$3226,7,FALSE)</f>
        <v>1203678.82853436</v>
      </c>
      <c r="W811" s="1">
        <f>VLOOKUP($E811,[1]AllProteinsNorm!$A$1:$Q$3226,9,FALSE)</f>
        <v>1444918.7875423499</v>
      </c>
      <c r="X811" s="1">
        <f>VLOOKUP($E811,[1]AllProteinsNorm!$A$1:$Q$3226,12,FALSE)</f>
        <v>1561375.69803766</v>
      </c>
      <c r="Y811" s="29">
        <f>VLOOKUP($E811,[1]AllProteinsNorm!$A$1:$Q$3226,14,FALSE)</f>
        <v>1686051.59199688</v>
      </c>
      <c r="Z811" s="25">
        <f t="shared" si="116"/>
        <v>1.0288442454168201</v>
      </c>
      <c r="AA811" s="1">
        <f t="shared" si="116"/>
        <v>0.9896527175202271</v>
      </c>
      <c r="AB811" s="1">
        <f t="shared" si="116"/>
        <v>0.9875938594164172</v>
      </c>
      <c r="AC811" s="1">
        <f t="shared" si="116"/>
        <v>0.91000010390292385</v>
      </c>
      <c r="AD811" s="1">
        <f t="shared" si="116"/>
        <v>1.0839090737436117</v>
      </c>
      <c r="AE811" s="1">
        <f t="shared" si="116"/>
        <v>0.89728520660089861</v>
      </c>
      <c r="AF811" s="1">
        <f t="shared" si="116"/>
        <v>1.1539694103730374</v>
      </c>
      <c r="AG811" s="1">
        <f t="shared" si="116"/>
        <v>1.062428370421352</v>
      </c>
      <c r="AH811" s="1">
        <f t="shared" si="116"/>
        <v>1.1131371365886067</v>
      </c>
      <c r="AI811" s="1">
        <f t="shared" si="116"/>
        <v>1.1490672010045921</v>
      </c>
      <c r="AJ811" s="1">
        <f t="shared" si="116"/>
        <v>1.0668162098046381</v>
      </c>
      <c r="AK811" s="1">
        <f t="shared" si="116"/>
        <v>0.76302978515993813</v>
      </c>
      <c r="AL811" s="1">
        <f t="shared" si="116"/>
        <v>0.91595535777135695</v>
      </c>
      <c r="AM811" s="1">
        <f t="shared" si="116"/>
        <v>0.98977911315286982</v>
      </c>
      <c r="AN811" s="29">
        <f t="shared" si="116"/>
        <v>1.068813003528895</v>
      </c>
      <c r="AO811" s="1">
        <f t="shared" si="112"/>
        <v>89886.125219257941</v>
      </c>
      <c r="AP811" s="1">
        <f t="shared" si="113"/>
        <v>149516.622294136</v>
      </c>
      <c r="AQ811" s="29">
        <f t="shared" si="114"/>
        <v>179682.76582924297</v>
      </c>
    </row>
    <row r="812" spans="1:43" x14ac:dyDescent="0.2">
      <c r="A812" s="26"/>
      <c r="E812" s="25" t="s">
        <v>1598</v>
      </c>
      <c r="F812" s="26" t="s">
        <v>1599</v>
      </c>
      <c r="G812" s="1">
        <v>0.22762307354946501</v>
      </c>
      <c r="H812" s="1">
        <v>0.97506907444374902</v>
      </c>
      <c r="I812" s="1">
        <f>VLOOKUP(F812,'[1]SUSMB vs SHAM all proteins sum'!$B$2:$E$3214,2,FALSE)</f>
        <v>5.28583789565557E-2</v>
      </c>
      <c r="J812" s="29">
        <f>VLOOKUP(F812,'[1]SUSMB vs SHAM all proteins sum'!$B$2:$E$3214,3,FALSE)</f>
        <v>0.94913706290855204</v>
      </c>
      <c r="K812" s="25">
        <f>VLOOKUP($E812,[1]AllProteinsNorm!$A$1:$Q$3226,4,FALSE)</f>
        <v>5593636.2462073099</v>
      </c>
      <c r="L812" s="1">
        <f>VLOOKUP($E812,[1]AllProteinsNorm!$A$1:$Q$3226,5,FALSE)</f>
        <v>5990561.4847471397</v>
      </c>
      <c r="M812" s="1">
        <f>VLOOKUP($E812,[1]AllProteinsNorm!$A$1:$Q$3226,10,FALSE)</f>
        <v>5983775.7194388602</v>
      </c>
      <c r="N812" s="1">
        <f>VLOOKUP($E812,[1]AllProteinsNorm!$A$1:$Q$3226,11,FALSE)</f>
        <v>5571321.3728069998</v>
      </c>
      <c r="O812" s="1">
        <f>VLOOKUP($E812,[1]AllProteinsNorm!$A$1:$Q$3226,15,FALSE)</f>
        <v>5505489.1019161502</v>
      </c>
      <c r="P812" s="1">
        <f>VLOOKUP($E812,[1]AllProteinsNorm!$A$1:$Q$3226,6,FALSE)</f>
        <v>5603825.0288039101</v>
      </c>
      <c r="Q812" s="1">
        <f>VLOOKUP($E812,[1]AllProteinsNorm!$A$1:$Q$3226,8,FALSE)</f>
        <v>5568643.4604717102</v>
      </c>
      <c r="R812" s="1">
        <f>VLOOKUP($E812,[1]AllProteinsNorm!$A$1:$Q$3226,13,FALSE)</f>
        <v>5693483.5391453598</v>
      </c>
      <c r="S812" s="1">
        <f>VLOOKUP($E812,[1]AllProteinsNorm!$A$1:$Q$3226,16,FALSE)</f>
        <v>5538914.5631212601</v>
      </c>
      <c r="T812" s="1">
        <f>VLOOKUP($E812,[1]AllProteinsNorm!$A$1:$Q$3226,17,FALSE)</f>
        <v>5508474.8826654898</v>
      </c>
      <c r="U812" s="1">
        <f>VLOOKUP($E812,[1]AllProteinsNorm!$A$1:$Q$3226,3,FALSE)</f>
        <v>5195323.1724892296</v>
      </c>
      <c r="V812" s="1">
        <f>VLOOKUP($E812,[1]AllProteinsNorm!$A$1:$Q$3226,7,FALSE)</f>
        <v>5538345.4370588101</v>
      </c>
      <c r="W812" s="1">
        <f>VLOOKUP($E812,[1]AllProteinsNorm!$A$1:$Q$3226,9,FALSE)</f>
        <v>5434661.4016022999</v>
      </c>
      <c r="X812" s="1">
        <f>VLOOKUP($E812,[1]AllProteinsNorm!$A$1:$Q$3226,12,FALSE)</f>
        <v>5379573.1163957501</v>
      </c>
      <c r="Y812" s="29">
        <f>VLOOKUP($E812,[1]AllProteinsNorm!$A$1:$Q$3226,14,FALSE)</f>
        <v>5631484.9131466905</v>
      </c>
      <c r="Z812" s="25">
        <f t="shared" si="116"/>
        <v>0.97637954973412622</v>
      </c>
      <c r="AA812" s="1">
        <f t="shared" si="116"/>
        <v>1.0456635840590973</v>
      </c>
      <c r="AB812" s="1">
        <f t="shared" si="116"/>
        <v>1.0444791161772626</v>
      </c>
      <c r="AC812" s="1">
        <f t="shared" si="116"/>
        <v>0.9724844473206038</v>
      </c>
      <c r="AD812" s="1">
        <f t="shared" si="116"/>
        <v>0.96099330270890959</v>
      </c>
      <c r="AE812" s="1">
        <f t="shared" si="116"/>
        <v>0.9781580205760142</v>
      </c>
      <c r="AF812" s="1">
        <f t="shared" si="116"/>
        <v>0.97201701277086339</v>
      </c>
      <c r="AG812" s="1">
        <f t="shared" si="116"/>
        <v>0.99380807933991278</v>
      </c>
      <c r="AH812" s="1">
        <f t="shared" si="116"/>
        <v>0.96682777876788262</v>
      </c>
      <c r="AI812" s="1">
        <f t="shared" si="116"/>
        <v>0.96151447625958897</v>
      </c>
      <c r="AJ812" s="1">
        <f t="shared" si="116"/>
        <v>0.90685326621260365</v>
      </c>
      <c r="AK812" s="1">
        <f t="shared" si="116"/>
        <v>0.9667284367613348</v>
      </c>
      <c r="AL812" s="1">
        <f t="shared" si="116"/>
        <v>0.94863019665459103</v>
      </c>
      <c r="AM812" s="1">
        <f t="shared" si="116"/>
        <v>0.93901443461034562</v>
      </c>
      <c r="AN812" s="29">
        <f t="shared" si="116"/>
        <v>0.9829861045327809</v>
      </c>
      <c r="AO812" s="1">
        <f t="shared" si="112"/>
        <v>212822.97106168413</v>
      </c>
      <c r="AP812" s="1">
        <f t="shared" si="113"/>
        <v>63786.163375682692</v>
      </c>
      <c r="AQ812" s="29">
        <f t="shared" si="114"/>
        <v>148189.0584324607</v>
      </c>
    </row>
    <row r="813" spans="1:43" x14ac:dyDescent="0.2">
      <c r="A813" s="26"/>
      <c r="E813" s="25" t="s">
        <v>1600</v>
      </c>
      <c r="F813" s="26" t="s">
        <v>1601</v>
      </c>
      <c r="G813" s="1">
        <v>0.141325137901464</v>
      </c>
      <c r="H813" s="1">
        <v>0.76523822128871799</v>
      </c>
      <c r="I813" s="1">
        <f>VLOOKUP(F813,'[1]SUSMB vs SHAM all proteins sum'!$B$2:$E$3214,2,FALSE)</f>
        <v>0.58642079382497803</v>
      </c>
      <c r="J813" s="29">
        <f>VLOOKUP(F813,'[1]SUSMB vs SHAM all proteins sum'!$B$2:$E$3214,3,FALSE)</f>
        <v>0.92864866020637404</v>
      </c>
      <c r="K813" s="25">
        <f>VLOOKUP($E813,[1]AllProteinsNorm!$A$1:$Q$3226,4,FALSE)</f>
        <v>72623.888373434602</v>
      </c>
      <c r="L813" s="1">
        <f>VLOOKUP($E813,[1]AllProteinsNorm!$A$1:$Q$3226,5,FALSE)</f>
        <v>102773.294208156</v>
      </c>
      <c r="M813" s="1">
        <f>VLOOKUP($E813,[1]AllProteinsNorm!$A$1:$Q$3226,10,FALSE)</f>
        <v>88616.366638306907</v>
      </c>
      <c r="N813" s="1">
        <f>VLOOKUP($E813,[1]AllProteinsNorm!$A$1:$Q$3226,11,FALSE)</f>
        <v>90790.904575376902</v>
      </c>
      <c r="O813" s="1">
        <f>VLOOKUP($E813,[1]AllProteinsNorm!$A$1:$Q$3226,15,FALSE)</f>
        <v>77074.775293447601</v>
      </c>
      <c r="P813" s="1">
        <f>VLOOKUP($E813,[1]AllProteinsNorm!$A$1:$Q$3226,6,FALSE)</f>
        <v>75039.237300897206</v>
      </c>
      <c r="Q813" s="1">
        <f>VLOOKUP($E813,[1]AllProteinsNorm!$A$1:$Q$3226,8,FALSE)</f>
        <v>67980.122751367497</v>
      </c>
      <c r="R813" s="1">
        <f>VLOOKUP($E813,[1]AllProteinsNorm!$A$1:$Q$3226,13,FALSE)</f>
        <v>93407.537251814399</v>
      </c>
      <c r="S813" s="1">
        <f>VLOOKUP($E813,[1]AllProteinsNorm!$A$1:$Q$3226,16,FALSE)</f>
        <v>68156.764298888695</v>
      </c>
      <c r="T813" s="1">
        <f>VLOOKUP($E813,[1]AllProteinsNorm!$A$1:$Q$3226,17,FALSE)</f>
        <v>37398.169963925997</v>
      </c>
      <c r="U813" s="1">
        <f>VLOOKUP($E813,[1]AllProteinsNorm!$A$1:$Q$3226,3,FALSE)</f>
        <v>84938.541647498496</v>
      </c>
      <c r="V813" s="1">
        <f>VLOOKUP($E813,[1]AllProteinsNorm!$A$1:$Q$3226,7,FALSE)</f>
        <v>50775.473480840999</v>
      </c>
      <c r="W813" s="1">
        <f>VLOOKUP($E813,[1]AllProteinsNorm!$A$1:$Q$3226,9,FALSE)</f>
        <v>97593.056731737801</v>
      </c>
      <c r="X813" s="1">
        <f>VLOOKUP($E813,[1]AllProteinsNorm!$A$1:$Q$3226,12,FALSE)</f>
        <v>88868.526728771001</v>
      </c>
      <c r="Y813" s="29">
        <f>VLOOKUP($E813,[1]AllProteinsNorm!$A$1:$Q$3226,14,FALSE)</f>
        <v>85459.397023802507</v>
      </c>
      <c r="Z813" s="25">
        <f t="shared" si="116"/>
        <v>0.84078931657205613</v>
      </c>
      <c r="AA813" s="1">
        <f t="shared" si="116"/>
        <v>1.1898383539422666</v>
      </c>
      <c r="AB813" s="1">
        <f t="shared" si="116"/>
        <v>1.0259392055655243</v>
      </c>
      <c r="AC813" s="1">
        <f t="shared" si="116"/>
        <v>1.0511145067910352</v>
      </c>
      <c r="AD813" s="1">
        <f t="shared" si="116"/>
        <v>0.89231861712911809</v>
      </c>
      <c r="AE813" s="1">
        <f t="shared" si="116"/>
        <v>0.86875256144214474</v>
      </c>
      <c r="AF813" s="1">
        <f t="shared" si="116"/>
        <v>0.78702699936284937</v>
      </c>
      <c r="AG813" s="1">
        <f t="shared" si="116"/>
        <v>1.0814080761525287</v>
      </c>
      <c r="AH813" s="1">
        <f t="shared" si="116"/>
        <v>0.78907203343283605</v>
      </c>
      <c r="AI813" s="1">
        <f t="shared" si="116"/>
        <v>0.43297023154872771</v>
      </c>
      <c r="AJ813" s="1">
        <f t="shared" si="116"/>
        <v>0.98335988311733979</v>
      </c>
      <c r="AK813" s="1">
        <f t="shared" si="116"/>
        <v>0.58784343007162854</v>
      </c>
      <c r="AL813" s="1">
        <f t="shared" si="116"/>
        <v>1.1298651354183211</v>
      </c>
      <c r="AM813" s="1">
        <f t="shared" si="116"/>
        <v>1.0288585412672686</v>
      </c>
      <c r="AN813" s="29">
        <f t="shared" si="116"/>
        <v>0.98938998761441221</v>
      </c>
      <c r="AO813" s="1">
        <f t="shared" si="112"/>
        <v>10667.851119555382</v>
      </c>
      <c r="AP813" s="1">
        <f t="shared" si="113"/>
        <v>18059.92940969568</v>
      </c>
      <c r="AQ813" s="29">
        <f t="shared" si="114"/>
        <v>16029.815592455436</v>
      </c>
    </row>
    <row r="814" spans="1:43" x14ac:dyDescent="0.2">
      <c r="A814" s="26"/>
      <c r="E814" s="25" t="s">
        <v>1602</v>
      </c>
      <c r="F814" s="26" t="s">
        <v>1603</v>
      </c>
      <c r="G814" s="1">
        <v>0.77725618422537901</v>
      </c>
      <c r="H814" s="1">
        <v>0.98387278518791599</v>
      </c>
      <c r="I814" s="1">
        <f>VLOOKUP(F814,'[1]SUSMB vs SHAM all proteins sum'!$B$2:$E$3214,2,FALSE)</f>
        <v>0.14399948411590999</v>
      </c>
      <c r="J814" s="29">
        <f>VLOOKUP(F814,'[1]SUSMB vs SHAM all proteins sum'!$B$2:$E$3214,3,FALSE)</f>
        <v>0.91661116465970205</v>
      </c>
      <c r="K814" s="25">
        <f>VLOOKUP($E814,[1]AllProteinsNorm!$A$1:$Q$3226,4,FALSE)</f>
        <v>14714707.1317432</v>
      </c>
      <c r="L814" s="1">
        <f>VLOOKUP($E814,[1]AllProteinsNorm!$A$1:$Q$3226,5,FALSE)</f>
        <v>15877207.7520689</v>
      </c>
      <c r="M814" s="1">
        <f>VLOOKUP($E814,[1]AllProteinsNorm!$A$1:$Q$3226,10,FALSE)</f>
        <v>15093219.232078999</v>
      </c>
      <c r="N814" s="1">
        <f>VLOOKUP($E814,[1]AllProteinsNorm!$A$1:$Q$3226,11,FALSE)</f>
        <v>12874238.058695501</v>
      </c>
      <c r="O814" s="1">
        <f>VLOOKUP($E814,[1]AllProteinsNorm!$A$1:$Q$3226,15,FALSE)</f>
        <v>15154812.2837775</v>
      </c>
      <c r="P814" s="1">
        <f>VLOOKUP($E814,[1]AllProteinsNorm!$A$1:$Q$3226,6,FALSE)</f>
        <v>12893808.623024501</v>
      </c>
      <c r="Q814" s="1">
        <f>VLOOKUP($E814,[1]AllProteinsNorm!$A$1:$Q$3226,8,FALSE)</f>
        <v>15931351.778550901</v>
      </c>
      <c r="R814" s="1">
        <f>VLOOKUP($E814,[1]AllProteinsNorm!$A$1:$Q$3226,13,FALSE)</f>
        <v>13231358.348248299</v>
      </c>
      <c r="S814" s="1">
        <f>VLOOKUP($E814,[1]AllProteinsNorm!$A$1:$Q$3226,16,FALSE)</f>
        <v>15408254.2936644</v>
      </c>
      <c r="T814" s="1">
        <f>VLOOKUP($E814,[1]AllProteinsNorm!$A$1:$Q$3226,17,FALSE)</f>
        <v>15145469.8180335</v>
      </c>
      <c r="U814" s="1">
        <f>VLOOKUP($E814,[1]AllProteinsNorm!$A$1:$Q$3226,3,FALSE)</f>
        <v>13231553.880883301</v>
      </c>
      <c r="V814" s="1">
        <f>VLOOKUP($E814,[1]AllProteinsNorm!$A$1:$Q$3226,7,FALSE)</f>
        <v>14875678.799017301</v>
      </c>
      <c r="W814" s="1">
        <f>VLOOKUP($E814,[1]AllProteinsNorm!$A$1:$Q$3226,9,FALSE)</f>
        <v>11843845.1571327</v>
      </c>
      <c r="X814" s="1">
        <f>VLOOKUP($E814,[1]AllProteinsNorm!$A$1:$Q$3226,12,FALSE)</f>
        <v>13168871.434666101</v>
      </c>
      <c r="Y814" s="29">
        <f>VLOOKUP($E814,[1]AllProteinsNorm!$A$1:$Q$3226,14,FALSE)</f>
        <v>14500284.412429299</v>
      </c>
      <c r="Z814" s="25">
        <f t="shared" si="116"/>
        <v>0.99809197102726488</v>
      </c>
      <c r="AA814" s="1">
        <f t="shared" si="116"/>
        <v>1.0769438656027461</v>
      </c>
      <c r="AB814" s="1">
        <f t="shared" si="116"/>
        <v>1.0237662766657947</v>
      </c>
      <c r="AC814" s="1">
        <f t="shared" si="116"/>
        <v>0.87325378102549867</v>
      </c>
      <c r="AD814" s="1">
        <f t="shared" si="116"/>
        <v>1.0279441056786958</v>
      </c>
      <c r="AE814" s="1">
        <f t="shared" si="116"/>
        <v>0.87458124360768696</v>
      </c>
      <c r="AF814" s="1">
        <f t="shared" si="116"/>
        <v>1.0806164305832746</v>
      </c>
      <c r="AG814" s="1">
        <f t="shared" si="116"/>
        <v>0.89747708975344853</v>
      </c>
      <c r="AH814" s="1">
        <f t="shared" si="116"/>
        <v>1.0451349632964757</v>
      </c>
      <c r="AI814" s="1">
        <f t="shared" si="116"/>
        <v>1.0273104104263744</v>
      </c>
      <c r="AJ814" s="1">
        <f t="shared" si="116"/>
        <v>0.89749035264419597</v>
      </c>
      <c r="AK814" s="1">
        <f t="shared" si="116"/>
        <v>1.0090106068676317</v>
      </c>
      <c r="AL814" s="1">
        <f t="shared" si="116"/>
        <v>0.8033626936361512</v>
      </c>
      <c r="AM814" s="1">
        <f t="shared" si="116"/>
        <v>0.89323863049073415</v>
      </c>
      <c r="AN814" s="29">
        <f t="shared" si="116"/>
        <v>0.98354777435131757</v>
      </c>
      <c r="AO814" s="1">
        <f t="shared" si="112"/>
        <v>1007148.6125773054</v>
      </c>
      <c r="AP814" s="1">
        <f t="shared" si="113"/>
        <v>1222881.5759704029</v>
      </c>
      <c r="AQ814" s="29">
        <f t="shared" si="114"/>
        <v>1078399.5683656957</v>
      </c>
    </row>
    <row r="815" spans="1:43" x14ac:dyDescent="0.2">
      <c r="A815" s="26"/>
      <c r="E815" s="25" t="s">
        <v>1604</v>
      </c>
      <c r="F815" s="26" t="s">
        <v>1605</v>
      </c>
      <c r="G815" s="1">
        <v>0.219701068841025</v>
      </c>
      <c r="H815" s="43">
        <v>1.58533167868869</v>
      </c>
      <c r="I815" s="1">
        <f>VLOOKUP(F815,'[1]SUSMB vs SHAM all proteins sum'!$B$2:$E$3214,2,FALSE)</f>
        <v>0.41229027325050399</v>
      </c>
      <c r="J815" s="29">
        <f>VLOOKUP(F815,'[1]SUSMB vs SHAM all proteins sum'!$B$2:$E$3214,3,FALSE)</f>
        <v>1.3211519906806599</v>
      </c>
      <c r="K815" s="25">
        <f>VLOOKUP($E815,[1]AllProteinsNorm!$A$1:$Q$3226,4,FALSE)</f>
        <v>7270878.0688692899</v>
      </c>
      <c r="L815" s="1">
        <f>VLOOKUP($E815,[1]AllProteinsNorm!$A$1:$Q$3226,5,FALSE)</f>
        <v>2917225.4193563401</v>
      </c>
      <c r="M815" s="1">
        <f>VLOOKUP($E815,[1]AllProteinsNorm!$A$1:$Q$3226,10,FALSE)</f>
        <v>2181011.7971255798</v>
      </c>
      <c r="N815" s="1">
        <f>VLOOKUP($E815,[1]AllProteinsNorm!$A$1:$Q$3226,11,FALSE)</f>
        <v>2177674.8351097801</v>
      </c>
      <c r="O815" s="1">
        <f>VLOOKUP($E815,[1]AllProteinsNorm!$A$1:$Q$3226,15,FALSE)</f>
        <v>1969470.4101716899</v>
      </c>
      <c r="P815" s="1">
        <f>VLOOKUP($E815,[1]AllProteinsNorm!$A$1:$Q$3226,6,FALSE)</f>
        <v>2518128.7118575</v>
      </c>
      <c r="Q815" s="1">
        <f>VLOOKUP($E815,[1]AllProteinsNorm!$A$1:$Q$3226,8,FALSE)</f>
        <v>7120529.8418483902</v>
      </c>
      <c r="R815" s="1">
        <f>VLOOKUP($E815,[1]AllProteinsNorm!$A$1:$Q$3226,13,FALSE)</f>
        <v>6885732.9570247503</v>
      </c>
      <c r="S815" s="1">
        <f>VLOOKUP($E815,[1]AllProteinsNorm!$A$1:$Q$3226,16,FALSE)</f>
        <v>2453296.1027400298</v>
      </c>
      <c r="T815" s="1">
        <f>VLOOKUP($E815,[1]AllProteinsNorm!$A$1:$Q$3226,17,FALSE)</f>
        <v>6559453.64677634</v>
      </c>
      <c r="U815" s="1">
        <f>VLOOKUP($E815,[1]AllProteinsNorm!$A$1:$Q$3226,3,FALSE)</f>
        <v>4600363.06091196</v>
      </c>
      <c r="V815" s="1">
        <f>VLOOKUP($E815,[1]AllProteinsNorm!$A$1:$Q$3226,7,FALSE)</f>
        <v>2996438.3154700701</v>
      </c>
      <c r="W815" s="1">
        <f>VLOOKUP($E815,[1]AllProteinsNorm!$A$1:$Q$3226,9,FALSE)</f>
        <v>2104174.8570961501</v>
      </c>
      <c r="X815" s="1">
        <f>VLOOKUP($E815,[1]AllProteinsNorm!$A$1:$Q$3226,12,FALSE)</f>
        <v>7554568.5838873899</v>
      </c>
      <c r="Y815" s="29">
        <f>VLOOKUP($E815,[1]AllProteinsNorm!$A$1:$Q$3226,14,FALSE)</f>
        <v>3644452.81025883</v>
      </c>
      <c r="Z815" s="25">
        <f t="shared" si="116"/>
        <v>2.2011272029113385</v>
      </c>
      <c r="AA815" s="1">
        <f t="shared" si="116"/>
        <v>0.88313738268591957</v>
      </c>
      <c r="AB815" s="1">
        <f t="shared" si="116"/>
        <v>0.66026198638622258</v>
      </c>
      <c r="AC815" s="1">
        <f t="shared" si="116"/>
        <v>0.65925178131903728</v>
      </c>
      <c r="AD815" s="1">
        <f t="shared" si="116"/>
        <v>0.59622164669748234</v>
      </c>
      <c r="AE815" s="1">
        <f t="shared" si="116"/>
        <v>0.76231805231793581</v>
      </c>
      <c r="AF815" s="1">
        <f t="shared" si="116"/>
        <v>2.1556119887555529</v>
      </c>
      <c r="AG815" s="1">
        <f t="shared" si="116"/>
        <v>2.0845314665065358</v>
      </c>
      <c r="AH815" s="1">
        <f t="shared" si="116"/>
        <v>0.74269114918292367</v>
      </c>
      <c r="AI815" s="1">
        <f t="shared" si="116"/>
        <v>1.9857562898727994</v>
      </c>
      <c r="AJ815" s="1">
        <f t="shared" si="116"/>
        <v>1.3926769477811503</v>
      </c>
      <c r="AK815" s="1">
        <f t="shared" si="116"/>
        <v>0.90711765835631541</v>
      </c>
      <c r="AL815" s="1">
        <f t="shared" si="116"/>
        <v>0.63700098856927712</v>
      </c>
      <c r="AM815" s="1">
        <f t="shared" si="116"/>
        <v>2.2870093898906307</v>
      </c>
      <c r="AN815" s="29">
        <f t="shared" si="116"/>
        <v>1.1032923595203254</v>
      </c>
      <c r="AO815" s="1">
        <f t="shared" si="112"/>
        <v>2009795.6861218216</v>
      </c>
      <c r="AP815" s="1">
        <f t="shared" si="113"/>
        <v>2148125.3667491651</v>
      </c>
      <c r="AQ815" s="29">
        <f t="shared" si="114"/>
        <v>1874091.6363815644</v>
      </c>
    </row>
    <row r="816" spans="1:43" x14ac:dyDescent="0.2">
      <c r="A816" s="26"/>
      <c r="E816" s="25" t="s">
        <v>1606</v>
      </c>
      <c r="F816" s="26" t="s">
        <v>1607</v>
      </c>
      <c r="G816" s="1">
        <v>0.78677637524070598</v>
      </c>
      <c r="H816" s="1">
        <v>0.97643597752211897</v>
      </c>
      <c r="I816" s="1">
        <f>VLOOKUP(F816,'[1]SUSMB vs SHAM all proteins sum'!$B$2:$E$3214,2,FALSE)</f>
        <v>3.8498162622065499E-2</v>
      </c>
      <c r="J816" s="29">
        <f>VLOOKUP(F816,'[1]SUSMB vs SHAM all proteins sum'!$B$2:$E$3214,3,FALSE)</f>
        <v>0.80475261606333204</v>
      </c>
      <c r="K816" s="25">
        <f>VLOOKUP($E816,[1]AllProteinsNorm!$A$1:$Q$3226,4,FALSE)</f>
        <v>397260.62050077697</v>
      </c>
      <c r="L816" s="1">
        <f>VLOOKUP($E816,[1]AllProteinsNorm!$A$1:$Q$3226,5,FALSE)</f>
        <v>402654.236421993</v>
      </c>
      <c r="M816" s="1">
        <f>VLOOKUP($E816,[1]AllProteinsNorm!$A$1:$Q$3226,10,FALSE)</f>
        <v>390243.608796502</v>
      </c>
      <c r="N816" s="1">
        <f>VLOOKUP($E816,[1]AllProteinsNorm!$A$1:$Q$3226,11,FALSE)</f>
        <v>417027.23119618802</v>
      </c>
      <c r="O816" s="1">
        <f>VLOOKUP($E816,[1]AllProteinsNorm!$A$1:$Q$3226,15,FALSE)</f>
        <v>479730.60013623198</v>
      </c>
      <c r="P816" s="1">
        <f>VLOOKUP($E816,[1]AllProteinsNorm!$A$1:$Q$3226,6,FALSE)</f>
        <v>352584.45316966798</v>
      </c>
      <c r="Q816" s="1">
        <f>VLOOKUP($E816,[1]AllProteinsNorm!$A$1:$Q$3226,8,FALSE)</f>
        <v>373955.34596632503</v>
      </c>
      <c r="R816" s="1">
        <f>VLOOKUP($E816,[1]AllProteinsNorm!$A$1:$Q$3226,13,FALSE)</f>
        <v>408220.12018107</v>
      </c>
      <c r="S816" s="1">
        <f>VLOOKUP($E816,[1]AllProteinsNorm!$A$1:$Q$3226,16,FALSE)</f>
        <v>378285.14048881998</v>
      </c>
      <c r="T816" s="1">
        <f>VLOOKUP($E816,[1]AllProteinsNorm!$A$1:$Q$3226,17,FALSE)</f>
        <v>544412.00844695396</v>
      </c>
      <c r="U816" s="1">
        <f>VLOOKUP($E816,[1]AllProteinsNorm!$A$1:$Q$3226,3,FALSE)</f>
        <v>297673.24973504298</v>
      </c>
      <c r="V816" s="1">
        <f>VLOOKUP($E816,[1]AllProteinsNorm!$A$1:$Q$3226,7,FALSE)</f>
        <v>357207.45327659202</v>
      </c>
      <c r="W816" s="1">
        <f>VLOOKUP($E816,[1]AllProteinsNorm!$A$1:$Q$3226,9,FALSE)</f>
        <v>445462.66954653698</v>
      </c>
      <c r="X816" s="1">
        <f>VLOOKUP($E816,[1]AllProteinsNorm!$A$1:$Q$3226,12,FALSE)</f>
        <v>302817.22140829603</v>
      </c>
      <c r="Y816" s="29">
        <f>VLOOKUP($E816,[1]AllProteinsNorm!$A$1:$Q$3226,14,FALSE)</f>
        <v>293876.73350112402</v>
      </c>
      <c r="Z816" s="25">
        <f t="shared" si="116"/>
        <v>0.95178858170308556</v>
      </c>
      <c r="AA816" s="1">
        <f t="shared" si="116"/>
        <v>0.96471103558596505</v>
      </c>
      <c r="AB816" s="1">
        <f t="shared" si="116"/>
        <v>0.93497666712321403</v>
      </c>
      <c r="AC816" s="1">
        <f t="shared" si="116"/>
        <v>0.99914699929591488</v>
      </c>
      <c r="AD816" s="1">
        <f t="shared" si="116"/>
        <v>1.1493767162918209</v>
      </c>
      <c r="AE816" s="1">
        <f t="shared" si="116"/>
        <v>0.84474986770620497</v>
      </c>
      <c r="AF816" s="1">
        <f t="shared" si="116"/>
        <v>0.8959519519173661</v>
      </c>
      <c r="AG816" s="1">
        <f t="shared" si="116"/>
        <v>0.97804622245220463</v>
      </c>
      <c r="AH816" s="1">
        <f t="shared" si="116"/>
        <v>0.90632561790629895</v>
      </c>
      <c r="AI816" s="1">
        <f t="shared" si="116"/>
        <v>1.3043455772904655</v>
      </c>
      <c r="AJ816" s="1">
        <f t="shared" si="116"/>
        <v>0.71318924040121612</v>
      </c>
      <c r="AK816" s="1">
        <f t="shared" si="116"/>
        <v>0.85582601894776467</v>
      </c>
      <c r="AL816" s="1">
        <f t="shared" si="116"/>
        <v>1.0672748834629067</v>
      </c>
      <c r="AM816" s="1">
        <f t="shared" si="116"/>
        <v>0.72551357674503658</v>
      </c>
      <c r="AN816" s="29">
        <f t="shared" si="116"/>
        <v>0.70409324493823922</v>
      </c>
      <c r="AO816" s="1">
        <f t="shared" si="112"/>
        <v>32390.563446772125</v>
      </c>
      <c r="AP816" s="1">
        <f t="shared" si="113"/>
        <v>68789.866738605604</v>
      </c>
      <c r="AQ816" s="29">
        <f t="shared" si="114"/>
        <v>57824.188977900187</v>
      </c>
    </row>
    <row r="817" spans="1:43" x14ac:dyDescent="0.2">
      <c r="A817" s="26"/>
      <c r="E817" s="25" t="s">
        <v>1608</v>
      </c>
      <c r="F817" s="26" t="s">
        <v>1609</v>
      </c>
      <c r="G817" s="1">
        <v>0.49670061039206398</v>
      </c>
      <c r="H817" s="1">
        <v>0.93460499322035495</v>
      </c>
      <c r="I817" s="1">
        <f>VLOOKUP(F817,'[1]SUSMB vs SHAM all proteins sum'!$B$2:$E$3214,2,FALSE)</f>
        <v>0.10032204279727</v>
      </c>
      <c r="J817" s="29">
        <f>VLOOKUP(F817,'[1]SUSMB vs SHAM all proteins sum'!$B$2:$E$3214,3,FALSE)</f>
        <v>0.84962998752458496</v>
      </c>
      <c r="K817" s="25">
        <f>VLOOKUP($E817,[1]AllProteinsNorm!$A$1:$Q$3226,4,FALSE)</f>
        <v>510429.052665364</v>
      </c>
      <c r="L817" s="1">
        <f>VLOOKUP($E817,[1]AllProteinsNorm!$A$1:$Q$3226,5,FALSE)</f>
        <v>341873.61040398298</v>
      </c>
      <c r="M817" s="1">
        <f>VLOOKUP($E817,[1]AllProteinsNorm!$A$1:$Q$3226,10,FALSE)</f>
        <v>367554.35970123101</v>
      </c>
      <c r="N817" s="1">
        <f>VLOOKUP($E817,[1]AllProteinsNorm!$A$1:$Q$3226,11,FALSE)</f>
        <v>363553.18260153901</v>
      </c>
      <c r="O817" s="1">
        <f>VLOOKUP($E817,[1]AllProteinsNorm!$A$1:$Q$3226,15,FALSE)</f>
        <v>407119.48420591</v>
      </c>
      <c r="P817" s="1">
        <f>VLOOKUP($E817,[1]AllProteinsNorm!$A$1:$Q$3226,6,FALSE)</f>
        <v>353664.79181147797</v>
      </c>
      <c r="Q817" s="1">
        <f>VLOOKUP($E817,[1]AllProteinsNorm!$A$1:$Q$3226,8,FALSE)</f>
        <v>435247.549642511</v>
      </c>
      <c r="R817" s="1">
        <f>VLOOKUP($E817,[1]AllProteinsNorm!$A$1:$Q$3226,13,FALSE)</f>
        <v>347046.73593000002</v>
      </c>
      <c r="S817" s="1">
        <f>VLOOKUP($E817,[1]AllProteinsNorm!$A$1:$Q$3226,16,FALSE)</f>
        <v>306120.88769068598</v>
      </c>
      <c r="T817" s="1">
        <f>VLOOKUP($E817,[1]AllProteinsNorm!$A$1:$Q$3226,17,FALSE)</f>
        <v>413946.081658223</v>
      </c>
      <c r="U817" s="1">
        <f>VLOOKUP($E817,[1]AllProteinsNorm!$A$1:$Q$3226,3,FALSE)</f>
        <v>286463.24700500898</v>
      </c>
      <c r="V817" s="1">
        <f>VLOOKUP($E817,[1]AllProteinsNorm!$A$1:$Q$3226,7,FALSE)</f>
        <v>372741.05252890498</v>
      </c>
      <c r="W817" s="1">
        <f>VLOOKUP($E817,[1]AllProteinsNorm!$A$1:$Q$3226,9,FALSE)</f>
        <v>352493.65756361699</v>
      </c>
      <c r="X817" s="1">
        <f>VLOOKUP($E817,[1]AllProteinsNorm!$A$1:$Q$3226,12,FALSE)</f>
        <v>305664.82525241398</v>
      </c>
      <c r="Y817" s="29">
        <f>VLOOKUP($E817,[1]AllProteinsNorm!$A$1:$Q$3226,14,FALSE)</f>
        <v>365332.77318158001</v>
      </c>
      <c r="Z817" s="25">
        <f t="shared" si="116"/>
        <v>1.2821437814714787</v>
      </c>
      <c r="AA817" s="1">
        <f t="shared" si="116"/>
        <v>0.85875034216760893</v>
      </c>
      <c r="AB817" s="1">
        <f t="shared" si="116"/>
        <v>0.92325766760893924</v>
      </c>
      <c r="AC817" s="1">
        <f t="shared" si="116"/>
        <v>0.91320713402322773</v>
      </c>
      <c r="AD817" s="1">
        <f t="shared" si="116"/>
        <v>1.0226410747287458</v>
      </c>
      <c r="AE817" s="1">
        <f t="shared" si="116"/>
        <v>0.88836854246180952</v>
      </c>
      <c r="AF817" s="1">
        <f t="shared" si="116"/>
        <v>1.0932957994079939</v>
      </c>
      <c r="AG817" s="1">
        <f t="shared" si="116"/>
        <v>0.87174468621859791</v>
      </c>
      <c r="AH817" s="1">
        <f t="shared" si="116"/>
        <v>0.76894328502977682</v>
      </c>
      <c r="AI817" s="1">
        <f t="shared" si="116"/>
        <v>1.0397887653360638</v>
      </c>
      <c r="AJ817" s="1">
        <f t="shared" si="116"/>
        <v>0.7195653712297464</v>
      </c>
      <c r="AK817" s="1">
        <f t="shared" si="116"/>
        <v>0.9362860912863914</v>
      </c>
      <c r="AL817" s="1">
        <f t="shared" si="116"/>
        <v>0.88542677712670104</v>
      </c>
      <c r="AM817" s="1">
        <f t="shared" si="116"/>
        <v>0.76779770443216044</v>
      </c>
      <c r="AN817" s="29">
        <f t="shared" si="116"/>
        <v>0.91767727729553994</v>
      </c>
      <c r="AO817" s="1">
        <f t="shared" si="112"/>
        <v>59978.483829406643</v>
      </c>
      <c r="AP817" s="1">
        <f t="shared" si="113"/>
        <v>47022.272439926463</v>
      </c>
      <c r="AQ817" s="29">
        <f t="shared" si="114"/>
        <v>34219.926310873911</v>
      </c>
    </row>
    <row r="818" spans="1:43" x14ac:dyDescent="0.2">
      <c r="A818" s="26"/>
      <c r="E818" s="25" t="s">
        <v>1610</v>
      </c>
      <c r="F818" s="26" t="s">
        <v>1611</v>
      </c>
      <c r="G818" s="1">
        <v>0.425366620929302</v>
      </c>
      <c r="H818" s="1">
        <v>0.95980806694810605</v>
      </c>
      <c r="I818" s="1">
        <f>VLOOKUP(F818,'[1]SUSMB vs SHAM all proteins sum'!$B$2:$E$3214,2,FALSE)</f>
        <v>0.76537227385671003</v>
      </c>
      <c r="J818" s="29">
        <f>VLOOKUP(F818,'[1]SUSMB vs SHAM all proteins sum'!$B$2:$E$3214,3,FALSE)</f>
        <v>1.0185717777236201</v>
      </c>
      <c r="K818" s="25">
        <f>VLOOKUP($E818,[1]AllProteinsNorm!$A$1:$Q$3226,4,FALSE)</f>
        <v>2749036.92363192</v>
      </c>
      <c r="L818" s="1">
        <f>VLOOKUP($E818,[1]AllProteinsNorm!$A$1:$Q$3226,5,FALSE)</f>
        <v>3018755.5830716998</v>
      </c>
      <c r="M818" s="1">
        <f>VLOOKUP($E818,[1]AllProteinsNorm!$A$1:$Q$3226,10,FALSE)</f>
        <v>2960199.53095053</v>
      </c>
      <c r="N818" s="1">
        <f>VLOOKUP($E818,[1]AllProteinsNorm!$A$1:$Q$3226,11,FALSE)</f>
        <v>3230034.8457471002</v>
      </c>
      <c r="O818" s="1">
        <f>VLOOKUP($E818,[1]AllProteinsNorm!$A$1:$Q$3226,15,FALSE)</f>
        <v>2889355.3817467499</v>
      </c>
      <c r="P818" s="1">
        <f>VLOOKUP($E818,[1]AllProteinsNorm!$A$1:$Q$3226,6,FALSE)</f>
        <v>3100307.8076599599</v>
      </c>
      <c r="Q818" s="1">
        <f>VLOOKUP($E818,[1]AllProteinsNorm!$A$1:$Q$3226,8,FALSE)</f>
        <v>2802623.9990095901</v>
      </c>
      <c r="R818" s="1">
        <f>VLOOKUP($E818,[1]AllProteinsNorm!$A$1:$Q$3226,13,FALSE)</f>
        <v>2566522.1101606898</v>
      </c>
      <c r="S818" s="1">
        <f>VLOOKUP($E818,[1]AllProteinsNorm!$A$1:$Q$3226,16,FALSE)</f>
        <v>3154424.57571078</v>
      </c>
      <c r="T818" s="1">
        <f>VLOOKUP($E818,[1]AllProteinsNorm!$A$1:$Q$3226,17,FALSE)</f>
        <v>2654757.4608073202</v>
      </c>
      <c r="U818" s="1">
        <f>VLOOKUP($E818,[1]AllProteinsNorm!$A$1:$Q$3226,3,FALSE)</f>
        <v>2516869.9273767001</v>
      </c>
      <c r="V818" s="1">
        <f>VLOOKUP($E818,[1]AllProteinsNorm!$A$1:$Q$3226,7,FALSE)</f>
        <v>3051226.8888370302</v>
      </c>
      <c r="W818" s="1">
        <f>VLOOKUP($E818,[1]AllProteinsNorm!$A$1:$Q$3226,9,FALSE)</f>
        <v>3357287.0117077101</v>
      </c>
      <c r="X818" s="1">
        <f>VLOOKUP($E818,[1]AllProteinsNorm!$A$1:$Q$3226,12,FALSE)</f>
        <v>2906841.2649792298</v>
      </c>
      <c r="Y818" s="29">
        <f>VLOOKUP($E818,[1]AllProteinsNorm!$A$1:$Q$3226,14,FALSE)</f>
        <v>3353905.4199215202</v>
      </c>
      <c r="Z818" s="25">
        <f t="shared" si="116"/>
        <v>0.92576485017324273</v>
      </c>
      <c r="AA818" s="1">
        <f t="shared" si="116"/>
        <v>1.0165952250578794</v>
      </c>
      <c r="AB818" s="1">
        <f t="shared" si="116"/>
        <v>0.99687590650210234</v>
      </c>
      <c r="AC818" s="1">
        <f t="shared" si="116"/>
        <v>1.0877455662097155</v>
      </c>
      <c r="AD818" s="1">
        <f t="shared" si="116"/>
        <v>0.97301845205705983</v>
      </c>
      <c r="AE818" s="1">
        <f t="shared" si="116"/>
        <v>1.0440587277588544</v>
      </c>
      <c r="AF818" s="1">
        <f t="shared" si="116"/>
        <v>0.94381081761070063</v>
      </c>
      <c r="AG818" s="1">
        <f t="shared" si="116"/>
        <v>0.86430121631111201</v>
      </c>
      <c r="AH818" s="1">
        <f t="shared" si="116"/>
        <v>1.0622830743421074</v>
      </c>
      <c r="AI818" s="1">
        <f t="shared" si="116"/>
        <v>0.89401532653973781</v>
      </c>
      <c r="AJ818" s="1">
        <f t="shared" si="116"/>
        <v>0.84758036212372412</v>
      </c>
      <c r="AK818" s="1">
        <f t="shared" si="116"/>
        <v>1.027530252251714</v>
      </c>
      <c r="AL818" s="1">
        <f t="shared" si="116"/>
        <v>1.1305989674652741</v>
      </c>
      <c r="AM818" s="1">
        <f t="shared" si="116"/>
        <v>0.97890699285173088</v>
      </c>
      <c r="AN818" s="29">
        <f t="shared" si="116"/>
        <v>1.1294601836292413</v>
      </c>
      <c r="AO818" s="1">
        <f t="shared" si="112"/>
        <v>158378.11852719841</v>
      </c>
      <c r="AP818" s="1">
        <f t="shared" si="113"/>
        <v>234899.1979191869</v>
      </c>
      <c r="AQ818" s="29">
        <f t="shared" si="114"/>
        <v>313270.34731928626</v>
      </c>
    </row>
    <row r="819" spans="1:43" x14ac:dyDescent="0.2">
      <c r="A819" s="26"/>
      <c r="E819" s="25" t="s">
        <v>1612</v>
      </c>
      <c r="F819" s="26" t="s">
        <v>1613</v>
      </c>
      <c r="G819" s="1">
        <v>0.79311879515393602</v>
      </c>
      <c r="H819" s="1">
        <v>1.0350103073847099</v>
      </c>
      <c r="I819" s="1">
        <f>VLOOKUP(F819,'[1]SUSMB vs SHAM all proteins sum'!$B$2:$E$3214,2,FALSE)</f>
        <v>4.76935049512262E-2</v>
      </c>
      <c r="J819" s="29">
        <f>VLOOKUP(F819,'[1]SUSMB vs SHAM all proteins sum'!$B$2:$E$3214,3,FALSE)</f>
        <v>0.78789046076984104</v>
      </c>
      <c r="K819" s="25">
        <f>VLOOKUP($E819,[1]AllProteinsNorm!$A$1:$Q$3226,4,FALSE)</f>
        <v>756658.68102710403</v>
      </c>
      <c r="L819" s="1">
        <f>VLOOKUP($E819,[1]AllProteinsNorm!$A$1:$Q$3226,5,FALSE)</f>
        <v>746966.81542340002</v>
      </c>
      <c r="M819" s="1">
        <f>VLOOKUP($E819,[1]AllProteinsNorm!$A$1:$Q$3226,10,FALSE)</f>
        <v>692182.90035556105</v>
      </c>
      <c r="N819" s="1">
        <f>VLOOKUP($E819,[1]AllProteinsNorm!$A$1:$Q$3226,11,FALSE)</f>
        <v>814541.59596108506</v>
      </c>
      <c r="O819" s="1">
        <f>VLOOKUP($E819,[1]AllProteinsNorm!$A$1:$Q$3226,15,FALSE)</f>
        <v>488092.26162505703</v>
      </c>
      <c r="P819" s="1">
        <f>VLOOKUP($E819,[1]AllProteinsNorm!$A$1:$Q$3226,6,FALSE)</f>
        <v>1008463.02674173</v>
      </c>
      <c r="Q819" s="1">
        <f>VLOOKUP($E819,[1]AllProteinsNorm!$A$1:$Q$3226,8,FALSE)</f>
        <v>637004.07460145396</v>
      </c>
      <c r="R819" s="1">
        <f>VLOOKUP($E819,[1]AllProteinsNorm!$A$1:$Q$3226,13,FALSE)</f>
        <v>712382.66600863298</v>
      </c>
      <c r="S819" s="1">
        <f>VLOOKUP($E819,[1]AllProteinsNorm!$A$1:$Q$3226,16,FALSE)</f>
        <v>626640.74600518798</v>
      </c>
      <c r="T819" s="1">
        <f>VLOOKUP($E819,[1]AllProteinsNorm!$A$1:$Q$3226,17,FALSE)</f>
        <v>644208.71044904902</v>
      </c>
      <c r="U819" s="1">
        <f>VLOOKUP($E819,[1]AllProteinsNorm!$A$1:$Q$3226,3,FALSE)</f>
        <v>498417.87032210501</v>
      </c>
      <c r="V819" s="1">
        <f>VLOOKUP($E819,[1]AllProteinsNorm!$A$1:$Q$3226,7,FALSE)</f>
        <v>479759.615753686</v>
      </c>
      <c r="W819" s="1">
        <f>VLOOKUP($E819,[1]AllProteinsNorm!$A$1:$Q$3226,9,FALSE)</f>
        <v>628452.62542729999</v>
      </c>
      <c r="X819" s="1">
        <f>VLOOKUP($E819,[1]AllProteinsNorm!$A$1:$Q$3226,12,FALSE)</f>
        <v>561641.25654057402</v>
      </c>
      <c r="Y819" s="29">
        <f>VLOOKUP($E819,[1]AllProteinsNorm!$A$1:$Q$3226,14,FALSE)</f>
        <v>559522.75671871798</v>
      </c>
      <c r="Z819" s="25">
        <f t="shared" si="116"/>
        <v>1.081422281698573</v>
      </c>
      <c r="AA819" s="1">
        <f t="shared" si="116"/>
        <v>1.0675705944347114</v>
      </c>
      <c r="AB819" s="1">
        <f t="shared" si="116"/>
        <v>0.98927301070432505</v>
      </c>
      <c r="AC819" s="1">
        <f t="shared" si="116"/>
        <v>1.1641489793613833</v>
      </c>
      <c r="AD819" s="1">
        <f t="shared" si="116"/>
        <v>0.69758513380100717</v>
      </c>
      <c r="AE819" s="1">
        <f t="shared" si="116"/>
        <v>1.4413029477271346</v>
      </c>
      <c r="AF819" s="1">
        <f t="shared" si="116"/>
        <v>0.9104110176489425</v>
      </c>
      <c r="AG819" s="1">
        <f t="shared" si="116"/>
        <v>1.0181426678034406</v>
      </c>
      <c r="AH819" s="1">
        <f t="shared" si="116"/>
        <v>0.89559967042253752</v>
      </c>
      <c r="AI819" s="1">
        <f t="shared" si="116"/>
        <v>0.92070793742595147</v>
      </c>
      <c r="AJ819" s="1">
        <f t="shared" si="116"/>
        <v>0.71234257146356172</v>
      </c>
      <c r="AK819" s="1">
        <f t="shared" si="116"/>
        <v>0.68567605360837347</v>
      </c>
      <c r="AL819" s="1">
        <f t="shared" si="116"/>
        <v>0.89818922212921104</v>
      </c>
      <c r="AM819" s="1">
        <f t="shared" si="116"/>
        <v>0.80270191087968845</v>
      </c>
      <c r="AN819" s="29">
        <f t="shared" si="116"/>
        <v>0.79967413499001028</v>
      </c>
      <c r="AO819" s="1">
        <f t="shared" si="112"/>
        <v>112695.49805366526</v>
      </c>
      <c r="AP819" s="1">
        <f t="shared" si="113"/>
        <v>144535.67448609113</v>
      </c>
      <c r="AQ819" s="29">
        <f t="shared" si="114"/>
        <v>52681.7305865456</v>
      </c>
    </row>
    <row r="820" spans="1:43" x14ac:dyDescent="0.2">
      <c r="A820" s="26"/>
      <c r="E820" s="25" t="s">
        <v>1614</v>
      </c>
      <c r="F820" s="26" t="s">
        <v>1615</v>
      </c>
      <c r="G820" s="1">
        <v>0.97968318968778201</v>
      </c>
      <c r="H820" s="1">
        <v>1.0014770751195701</v>
      </c>
      <c r="I820" s="1">
        <f>VLOOKUP(F820,'[1]SUSMB vs SHAM all proteins sum'!$B$2:$E$3214,2,FALSE)</f>
        <v>0.33267665797638601</v>
      </c>
      <c r="J820" s="29">
        <f>VLOOKUP(F820,'[1]SUSMB vs SHAM all proteins sum'!$B$2:$E$3214,3,FALSE)</f>
        <v>0.57925684046718495</v>
      </c>
      <c r="K820" s="25">
        <f>VLOOKUP($E820,[1]AllProteinsNorm!$A$1:$Q$3226,4,FALSE)</f>
        <v>146125.12458532199</v>
      </c>
      <c r="L820" s="1">
        <f>VLOOKUP($E820,[1]AllProteinsNorm!$A$1:$Q$3226,5,FALSE)</f>
        <v>170582.64885801999</v>
      </c>
      <c r="M820" s="1">
        <f>VLOOKUP($E820,[1]AllProteinsNorm!$A$1:$Q$3226,10,FALSE)</f>
        <v>144632.20943716899</v>
      </c>
      <c r="N820" s="1">
        <f>VLOOKUP($E820,[1]AllProteinsNorm!$A$1:$Q$3226,11,FALSE)</f>
        <v>156037.59389371701</v>
      </c>
      <c r="O820" s="1">
        <f>VLOOKUP($E820,[1]AllProteinsNorm!$A$1:$Q$3226,15,FALSE)</f>
        <v>143974.804420548</v>
      </c>
      <c r="P820" s="1">
        <f>VLOOKUP($E820,[1]AllProteinsNorm!$A$1:$Q$3226,6,FALSE)</f>
        <v>166744.423402249</v>
      </c>
      <c r="Q820" s="1">
        <f>VLOOKUP($E820,[1]AllProteinsNorm!$A$1:$Q$3226,8,FALSE)</f>
        <v>143542.370030249</v>
      </c>
      <c r="R820" s="1">
        <f>VLOOKUP($E820,[1]AllProteinsNorm!$A$1:$Q$3226,13,FALSE)</f>
        <v>132047.427460184</v>
      </c>
      <c r="S820" s="1">
        <f>VLOOKUP($E820,[1]AllProteinsNorm!$A$1:$Q$3226,16,FALSE)</f>
        <v>168356.26976373899</v>
      </c>
      <c r="T820" s="1">
        <f>VLOOKUP($E820,[1]AllProteinsNorm!$A$1:$Q$3226,17,FALSE)</f>
        <v>153339.803481248</v>
      </c>
      <c r="U820" s="1">
        <f>VLOOKUP($E820,[1]AllProteinsNorm!$A$1:$Q$3226,3,FALSE)</f>
        <v>110975.184084906</v>
      </c>
      <c r="V820" s="1">
        <f>VLOOKUP($E820,[1]AllProteinsNorm!$A$1:$Q$3226,7,FALSE)</f>
        <v>154274.40089517101</v>
      </c>
      <c r="W820" s="1">
        <f>VLOOKUP($E820,[1]AllProteinsNorm!$A$1:$Q$3226,9,FALSE)</f>
        <v>161621.18214446999</v>
      </c>
      <c r="X820" s="1">
        <f>VLOOKUP($E820,[1]AllProteinsNorm!$A$1:$Q$3226,12,FALSE)</f>
        <v>10873.4413990949</v>
      </c>
      <c r="Y820" s="29">
        <f>VLOOKUP($E820,[1]AllProteinsNorm!$A$1:$Q$3226,14,FALSE)</f>
        <v>175554.241487936</v>
      </c>
      <c r="Z820" s="25">
        <f t="shared" si="116"/>
        <v>0.95964187014172431</v>
      </c>
      <c r="AA820" s="1">
        <f t="shared" si="116"/>
        <v>1.1202608218702084</v>
      </c>
      <c r="AB820" s="1">
        <f t="shared" si="116"/>
        <v>0.94983750632131969</v>
      </c>
      <c r="AC820" s="1">
        <f t="shared" si="116"/>
        <v>1.0247396458447409</v>
      </c>
      <c r="AD820" s="1">
        <f t="shared" si="116"/>
        <v>0.94552015582200599</v>
      </c>
      <c r="AE820" s="1">
        <f t="shared" si="116"/>
        <v>1.0950541925184505</v>
      </c>
      <c r="AF820" s="1">
        <f t="shared" si="116"/>
        <v>0.94268024620209789</v>
      </c>
      <c r="AG820" s="1">
        <f t="shared" si="116"/>
        <v>0.86718995514904962</v>
      </c>
      <c r="AH820" s="1">
        <f t="shared" si="116"/>
        <v>1.1056396086890845</v>
      </c>
      <c r="AI820" s="1">
        <f t="shared" si="116"/>
        <v>1.007022551375059</v>
      </c>
      <c r="AJ820" s="1">
        <f t="shared" si="116"/>
        <v>0.72880302752028381</v>
      </c>
      <c r="AK820" s="1">
        <f t="shared" si="116"/>
        <v>1.0131602967673856</v>
      </c>
      <c r="AL820" s="1">
        <f t="shared" si="116"/>
        <v>1.0614085286686887</v>
      </c>
      <c r="AM820" s="1">
        <f t="shared" si="116"/>
        <v>7.1408730488446176E-2</v>
      </c>
      <c r="AN820" s="29">
        <f t="shared" si="116"/>
        <v>1.1529105695607205</v>
      </c>
      <c r="AO820" s="1">
        <f t="shared" si="112"/>
        <v>10143.505104805161</v>
      </c>
      <c r="AP820" s="1">
        <f t="shared" si="113"/>
        <v>13806.582900283316</v>
      </c>
      <c r="AQ820" s="29">
        <f t="shared" si="114"/>
        <v>59913.294763286009</v>
      </c>
    </row>
    <row r="821" spans="1:43" x14ac:dyDescent="0.2">
      <c r="A821" s="26"/>
      <c r="E821" s="25" t="s">
        <v>1616</v>
      </c>
      <c r="F821" s="26" t="s">
        <v>1617</v>
      </c>
      <c r="G821" s="1">
        <v>0.19340738575559799</v>
      </c>
      <c r="H821" s="1">
        <v>1.4342992316888401</v>
      </c>
      <c r="I821" s="1">
        <f>VLOOKUP(F821,'[1]SUSMB vs SHAM all proteins sum'!$B$2:$E$3214,2,FALSE)</f>
        <v>0.32724644555002702</v>
      </c>
      <c r="J821" s="29">
        <f>VLOOKUP(F821,'[1]SUSMB vs SHAM all proteins sum'!$B$2:$E$3214,3,FALSE)</f>
        <v>1.38306509842464</v>
      </c>
      <c r="K821" s="25">
        <f>VLOOKUP($E821,[1]AllProteinsNorm!$A$1:$Q$3226,4,FALSE)</f>
        <v>26647.3002669241</v>
      </c>
      <c r="L821" s="1">
        <f>VLOOKUP($E821,[1]AllProteinsNorm!$A$1:$Q$3226,5,FALSE)</f>
        <v>31238.556807706202</v>
      </c>
      <c r="M821" s="1">
        <f>VLOOKUP($E821,[1]AllProteinsNorm!$A$1:$Q$3226,10,FALSE)</f>
        <v>71637.505536110199</v>
      </c>
      <c r="N821" s="1">
        <f>VLOOKUP($E821,[1]AllProteinsNorm!$A$1:$Q$3226,11,FALSE)</f>
        <v>37026.1983790956</v>
      </c>
      <c r="O821" s="1">
        <f>VLOOKUP($E821,[1]AllProteinsNorm!$A$1:$Q$3226,15,FALSE)</f>
        <v>53667.8965781718</v>
      </c>
      <c r="P821" s="1">
        <f>VLOOKUP($E821,[1]AllProteinsNorm!$A$1:$Q$3226,6,FALSE)</f>
        <v>30924.289239397502</v>
      </c>
      <c r="Q821" s="1">
        <f>VLOOKUP($E821,[1]AllProteinsNorm!$A$1:$Q$3226,8,FALSE)</f>
        <v>57782.972198175303</v>
      </c>
      <c r="R821" s="1">
        <f>VLOOKUP($E821,[1]AllProteinsNorm!$A$1:$Q$3226,13,FALSE)</f>
        <v>68607.564044295897</v>
      </c>
      <c r="S821" s="1">
        <f>VLOOKUP($E821,[1]AllProteinsNorm!$A$1:$Q$3226,16,FALSE)</f>
        <v>91068.023257986904</v>
      </c>
      <c r="T821" s="1">
        <f>VLOOKUP($E821,[1]AllProteinsNorm!$A$1:$Q$3226,17,FALSE)</f>
        <v>64427.257651328197</v>
      </c>
      <c r="U821" s="1">
        <f>VLOOKUP($E821,[1]AllProteinsNorm!$A$1:$Q$3226,3,FALSE)</f>
        <v>81038.384319947101</v>
      </c>
      <c r="V821" s="1">
        <f>VLOOKUP($E821,[1]AllProteinsNorm!$A$1:$Q$3226,7,FALSE)</f>
        <v>21053.9741169853</v>
      </c>
      <c r="W821" s="1">
        <f>VLOOKUP($E821,[1]AllProteinsNorm!$A$1:$Q$3226,9,FALSE)</f>
        <v>66691.860078002093</v>
      </c>
      <c r="X821" s="1">
        <f>VLOOKUP($E821,[1]AllProteinsNorm!$A$1:$Q$3226,12,FALSE)</f>
        <v>80378.002978240402</v>
      </c>
      <c r="Y821" s="29">
        <f>VLOOKUP($E821,[1]AllProteinsNorm!$A$1:$Q$3226,14,FALSE)</f>
        <v>65567.185216686295</v>
      </c>
      <c r="Z821" s="25">
        <f t="shared" si="116"/>
        <v>0.60502243012897461</v>
      </c>
      <c r="AA821" s="1">
        <f t="shared" si="116"/>
        <v>0.70926613068491762</v>
      </c>
      <c r="AB821" s="1">
        <f t="shared" si="116"/>
        <v>1.6265174052785298</v>
      </c>
      <c r="AC821" s="1">
        <f t="shared" si="116"/>
        <v>0.84067355031698854</v>
      </c>
      <c r="AD821" s="1">
        <f t="shared" si="116"/>
        <v>1.218520483590589</v>
      </c>
      <c r="AE821" s="1">
        <f t="shared" si="116"/>
        <v>0.70213073888221167</v>
      </c>
      <c r="AF821" s="1">
        <f t="shared" si="116"/>
        <v>1.3119525771550302</v>
      </c>
      <c r="AG821" s="1">
        <f t="shared" si="116"/>
        <v>1.5577230979316976</v>
      </c>
      <c r="AH821" s="1">
        <f t="shared" si="116"/>
        <v>2.0676840125143832</v>
      </c>
      <c r="AI821" s="1">
        <f t="shared" si="116"/>
        <v>1.4628099507377081</v>
      </c>
      <c r="AJ821" s="1">
        <f t="shared" si="116"/>
        <v>1.8399627626007056</v>
      </c>
      <c r="AK821" s="1">
        <f t="shared" si="116"/>
        <v>0.47802690916280732</v>
      </c>
      <c r="AL821" s="1">
        <f t="shared" si="116"/>
        <v>1.5142273644996151</v>
      </c>
      <c r="AM821" s="1">
        <f t="shared" si="116"/>
        <v>1.8249689163135019</v>
      </c>
      <c r="AN821" s="29">
        <f t="shared" si="116"/>
        <v>1.4886918126469999</v>
      </c>
      <c r="AO821" s="1">
        <f t="shared" si="112"/>
        <v>16552.311067462037</v>
      </c>
      <c r="AP821" s="1">
        <f t="shared" si="113"/>
        <v>19372.172008343856</v>
      </c>
      <c r="AQ821" s="29">
        <f t="shared" si="114"/>
        <v>21941.071124222595</v>
      </c>
    </row>
    <row r="822" spans="1:43" x14ac:dyDescent="0.2">
      <c r="A822" s="26"/>
      <c r="E822" s="25" t="s">
        <v>1618</v>
      </c>
      <c r="F822" s="26" t="s">
        <v>1619</v>
      </c>
      <c r="G822" s="1">
        <v>0.21137302231692001</v>
      </c>
      <c r="H822" s="1">
        <v>1.2037217246057601</v>
      </c>
      <c r="I822" s="1">
        <f>VLOOKUP(F822,'[1]SUSMB vs SHAM all proteins sum'!$B$2:$E$3214,2,FALSE)</f>
        <v>0.34875364354185501</v>
      </c>
      <c r="J822" s="29">
        <f>VLOOKUP(F822,'[1]SUSMB vs SHAM all proteins sum'!$B$2:$E$3214,3,FALSE)</f>
        <v>1.12900074082919</v>
      </c>
      <c r="K822" s="25">
        <f>VLOOKUP($E822,[1]AllProteinsNorm!$A$1:$Q$3226,4,FALSE)</f>
        <v>113490.465103817</v>
      </c>
      <c r="L822" s="1">
        <f>VLOOKUP($E822,[1]AllProteinsNorm!$A$1:$Q$3226,5,FALSE)</f>
        <v>106360.860310641</v>
      </c>
      <c r="M822" s="1">
        <f>VLOOKUP($E822,[1]AllProteinsNorm!$A$1:$Q$3226,10,FALSE)</f>
        <v>129722.110858695</v>
      </c>
      <c r="N822" s="1">
        <f>VLOOKUP($E822,[1]AllProteinsNorm!$A$1:$Q$3226,11,FALSE)</f>
        <v>104681.84383834399</v>
      </c>
      <c r="O822" s="1">
        <f>VLOOKUP($E822,[1]AllProteinsNorm!$A$1:$Q$3226,15,FALSE)</f>
        <v>141299.824816298</v>
      </c>
      <c r="P822" s="1">
        <f>VLOOKUP($E822,[1]AllProteinsNorm!$A$1:$Q$3226,6,FALSE)</f>
        <v>121510.74736904301</v>
      </c>
      <c r="Q822" s="1">
        <f>VLOOKUP($E822,[1]AllProteinsNorm!$A$1:$Q$3226,8,FALSE)</f>
        <v>216911.89470161701</v>
      </c>
      <c r="R822" s="1">
        <f>VLOOKUP($E822,[1]AllProteinsNorm!$A$1:$Q$3226,13,FALSE)</f>
        <v>132778.48117724599</v>
      </c>
      <c r="S822" s="1">
        <f>VLOOKUP($E822,[1]AllProteinsNorm!$A$1:$Q$3226,16,FALSE)</f>
        <v>157722.14239205699</v>
      </c>
      <c r="T822" s="1">
        <f>VLOOKUP($E822,[1]AllProteinsNorm!$A$1:$Q$3226,17,FALSE)</f>
        <v>106042.578809282</v>
      </c>
      <c r="U822" s="1">
        <f>VLOOKUP($E822,[1]AllProteinsNorm!$A$1:$Q$3226,3,FALSE)</f>
        <v>137552.19270091</v>
      </c>
      <c r="V822" s="1">
        <f>VLOOKUP($E822,[1]AllProteinsNorm!$A$1:$Q$3226,7,FALSE)</f>
        <v>139514.39186360201</v>
      </c>
      <c r="W822" s="1">
        <f>VLOOKUP($E822,[1]AllProteinsNorm!$A$1:$Q$3226,9,FALSE)</f>
        <v>95396.049623751198</v>
      </c>
      <c r="X822" s="1">
        <f>VLOOKUP($E822,[1]AllProteinsNorm!$A$1:$Q$3226,12,FALSE)</f>
        <v>185730.96364043001</v>
      </c>
      <c r="Y822" s="29">
        <f>VLOOKUP($E822,[1]AllProteinsNorm!$A$1:$Q$3226,14,FALSE)</f>
        <v>124950.53350498099</v>
      </c>
      <c r="Z822" s="25">
        <f t="shared" ref="Z822:AN838" si="117">K822/AVERAGE($K822:$O822)</f>
        <v>0.95281246155699195</v>
      </c>
      <c r="AA822" s="1">
        <f t="shared" si="117"/>
        <v>0.89295565960715062</v>
      </c>
      <c r="AB822" s="1">
        <f t="shared" si="117"/>
        <v>1.0890857099984264</v>
      </c>
      <c r="AC822" s="1">
        <f t="shared" si="117"/>
        <v>0.87885942855813148</v>
      </c>
      <c r="AD822" s="1">
        <f t="shared" si="117"/>
        <v>1.1862867402792994</v>
      </c>
      <c r="AE822" s="1">
        <f t="shared" si="117"/>
        <v>1.0201469718219855</v>
      </c>
      <c r="AF822" s="1">
        <f t="shared" si="117"/>
        <v>1.8210900461336434</v>
      </c>
      <c r="AG822" s="1">
        <f t="shared" si="117"/>
        <v>1.1147455548495719</v>
      </c>
      <c r="AH822" s="1">
        <f t="shared" si="117"/>
        <v>1.3241607794729524</v>
      </c>
      <c r="AI822" s="1">
        <f t="shared" si="117"/>
        <v>0.89028351811490714</v>
      </c>
      <c r="AJ822" s="1">
        <f t="shared" si="117"/>
        <v>1.1548233871455673</v>
      </c>
      <c r="AK822" s="1">
        <f t="shared" si="117"/>
        <v>1.1712970866106227</v>
      </c>
      <c r="AL822" s="1">
        <f t="shared" si="117"/>
        <v>0.80090027635072492</v>
      </c>
      <c r="AM822" s="1">
        <f t="shared" si="117"/>
        <v>1.5593096432524745</v>
      </c>
      <c r="AN822" s="29">
        <f t="shared" si="117"/>
        <v>1.0490257951875837</v>
      </c>
      <c r="AO822" s="1">
        <f t="shared" si="112"/>
        <v>14193.636902052265</v>
      </c>
      <c r="AP822" s="1">
        <f t="shared" si="113"/>
        <v>38812.629575512554</v>
      </c>
      <c r="AQ822" s="29">
        <f t="shared" si="114"/>
        <v>29177.811366071444</v>
      </c>
    </row>
    <row r="823" spans="1:43" x14ac:dyDescent="0.2">
      <c r="A823" s="26"/>
      <c r="E823" s="25" t="s">
        <v>1620</v>
      </c>
      <c r="F823" s="26" t="s">
        <v>1621</v>
      </c>
      <c r="G823" s="1">
        <v>0.87576278851682499</v>
      </c>
      <c r="H823" s="1">
        <v>1.008116795182</v>
      </c>
      <c r="I823" s="1">
        <f>VLOOKUP(F823,'[1]SUSMB vs SHAM all proteins sum'!$B$2:$E$3214,2,FALSE)</f>
        <v>0.844980244118688</v>
      </c>
      <c r="J823" s="29">
        <f>VLOOKUP(F823,'[1]SUSMB vs SHAM all proteins sum'!$B$2:$E$3214,3,FALSE)</f>
        <v>1.00916296137023</v>
      </c>
      <c r="K823" s="25">
        <f>VLOOKUP($E823,[1]AllProteinsNorm!$A$1:$Q$3226,4,FALSE)</f>
        <v>670887.76231430599</v>
      </c>
      <c r="L823" s="1">
        <f>VLOOKUP($E823,[1]AllProteinsNorm!$A$1:$Q$3226,5,FALSE)</f>
        <v>597246.31774121302</v>
      </c>
      <c r="M823" s="1">
        <f>VLOOKUP($E823,[1]AllProteinsNorm!$A$1:$Q$3226,10,FALSE)</f>
        <v>642073.54935989401</v>
      </c>
      <c r="N823" s="1">
        <f>VLOOKUP($E823,[1]AllProteinsNorm!$A$1:$Q$3226,11,FALSE)</f>
        <v>669984.28025115503</v>
      </c>
      <c r="O823" s="1">
        <f>VLOOKUP($E823,[1]AllProteinsNorm!$A$1:$Q$3226,15,FALSE)</f>
        <v>655040.81934486097</v>
      </c>
      <c r="P823" s="1">
        <f>VLOOKUP($E823,[1]AllProteinsNorm!$A$1:$Q$3226,6,FALSE)</f>
        <v>657301.46960396296</v>
      </c>
      <c r="Q823" s="1">
        <f>VLOOKUP($E823,[1]AllProteinsNorm!$A$1:$Q$3226,8,FALSE)</f>
        <v>741071.10184067802</v>
      </c>
      <c r="R823" s="1">
        <f>VLOOKUP($E823,[1]AllProteinsNorm!$A$1:$Q$3226,13,FALSE)</f>
        <v>607118.88390007697</v>
      </c>
      <c r="S823" s="1">
        <f>VLOOKUP($E823,[1]AllProteinsNorm!$A$1:$Q$3226,16,FALSE)</f>
        <v>691811.16114759096</v>
      </c>
      <c r="T823" s="1">
        <f>VLOOKUP($E823,[1]AllProteinsNorm!$A$1:$Q$3226,17,FALSE)</f>
        <v>574631.68699834601</v>
      </c>
      <c r="U823" s="1">
        <f>VLOOKUP($E823,[1]AllProteinsNorm!$A$1:$Q$3226,3,FALSE)</f>
        <v>644412.68812787498</v>
      </c>
      <c r="V823" s="1">
        <f>VLOOKUP($E823,[1]AllProteinsNorm!$A$1:$Q$3226,7,FALSE)</f>
        <v>605173.52325063897</v>
      </c>
      <c r="W823" s="1">
        <f>VLOOKUP($E823,[1]AllProteinsNorm!$A$1:$Q$3226,9,FALSE)</f>
        <v>657722.94120939996</v>
      </c>
      <c r="X823" s="1">
        <f>VLOOKUP($E823,[1]AllProteinsNorm!$A$1:$Q$3226,12,FALSE)</f>
        <v>754971.96264684002</v>
      </c>
      <c r="Y823" s="29">
        <f>VLOOKUP($E823,[1]AllProteinsNorm!$A$1:$Q$3226,14,FALSE)</f>
        <v>610252.83291879902</v>
      </c>
      <c r="Z823" s="25">
        <f t="shared" si="117"/>
        <v>1.0368462155724192</v>
      </c>
      <c r="AA823" s="1">
        <f t="shared" si="117"/>
        <v>0.92303455078440377</v>
      </c>
      <c r="AB823" s="1">
        <f t="shared" si="117"/>
        <v>0.99231431421023097</v>
      </c>
      <c r="AC823" s="1">
        <f t="shared" si="117"/>
        <v>1.0354498986165335</v>
      </c>
      <c r="AD823" s="1">
        <f t="shared" si="117"/>
        <v>1.0123550208164127</v>
      </c>
      <c r="AE823" s="1">
        <f t="shared" si="117"/>
        <v>1.0158488193286959</v>
      </c>
      <c r="AF823" s="1">
        <f t="shared" si="117"/>
        <v>1.1453134347882337</v>
      </c>
      <c r="AG823" s="1">
        <f t="shared" si="117"/>
        <v>0.93829244254336952</v>
      </c>
      <c r="AH823" s="1">
        <f t="shared" si="117"/>
        <v>1.0691829909852941</v>
      </c>
      <c r="AI823" s="1">
        <f t="shared" si="117"/>
        <v>0.88808400373399543</v>
      </c>
      <c r="AJ823" s="1">
        <f t="shared" si="117"/>
        <v>0.99592941544700619</v>
      </c>
      <c r="AK823" s="1">
        <f t="shared" si="117"/>
        <v>0.93528591903735825</v>
      </c>
      <c r="AL823" s="1">
        <f t="shared" si="117"/>
        <v>1.0165001968967724</v>
      </c>
      <c r="AM823" s="1">
        <f t="shared" si="117"/>
        <v>1.1667969909502189</v>
      </c>
      <c r="AN823" s="29">
        <f t="shared" si="117"/>
        <v>0.94313591020277299</v>
      </c>
      <c r="AO823" s="1">
        <f t="shared" si="112"/>
        <v>27067.490036737006</v>
      </c>
      <c r="AP823" s="1">
        <f t="shared" si="113"/>
        <v>59191.85794368833</v>
      </c>
      <c r="AQ823" s="29">
        <f t="shared" si="114"/>
        <v>54032.711132561773</v>
      </c>
    </row>
    <row r="824" spans="1:43" x14ac:dyDescent="0.2">
      <c r="A824" s="26"/>
      <c r="E824" s="25" t="s">
        <v>1622</v>
      </c>
      <c r="F824" s="26" t="s">
        <v>1623</v>
      </c>
      <c r="G824" s="1">
        <v>0.60388739445415895</v>
      </c>
      <c r="H824" s="1">
        <v>1.06444666603261</v>
      </c>
      <c r="I824" s="1">
        <f>VLOOKUP(F824,'[1]SUSMB vs SHAM all proteins sum'!$B$2:$E$3214,2,FALSE)</f>
        <v>0.54421077712616095</v>
      </c>
      <c r="J824" s="29">
        <f>VLOOKUP(F824,'[1]SUSMB vs SHAM all proteins sum'!$B$2:$E$3214,3,FALSE)</f>
        <v>1.06046077948696</v>
      </c>
      <c r="K824" s="25">
        <f>VLOOKUP($E824,[1]AllProteinsNorm!$A$1:$Q$3226,4,FALSE)</f>
        <v>219368.777604526</v>
      </c>
      <c r="L824" s="1">
        <f>VLOOKUP($E824,[1]AllProteinsNorm!$A$1:$Q$3226,5,FALSE)</f>
        <v>359464.16963992</v>
      </c>
      <c r="M824" s="1">
        <f>VLOOKUP($E824,[1]AllProteinsNorm!$A$1:$Q$3226,10,FALSE)</f>
        <v>292360.060508797</v>
      </c>
      <c r="N824" s="1">
        <f>VLOOKUP($E824,[1]AllProteinsNorm!$A$1:$Q$3226,11,FALSE)</f>
        <v>301039.96192068001</v>
      </c>
      <c r="O824" s="1">
        <f>VLOOKUP($E824,[1]AllProteinsNorm!$A$1:$Q$3226,15,FALSE)</f>
        <v>337808.61742261</v>
      </c>
      <c r="P824" s="1">
        <f>VLOOKUP($E824,[1]AllProteinsNorm!$A$1:$Q$3226,6,FALSE)</f>
        <v>275350.06633244402</v>
      </c>
      <c r="Q824" s="1">
        <f>VLOOKUP($E824,[1]AllProteinsNorm!$A$1:$Q$3226,8,FALSE)</f>
        <v>343692.97452364297</v>
      </c>
      <c r="R824" s="1">
        <f>VLOOKUP($E824,[1]AllProteinsNorm!$A$1:$Q$3226,13,FALSE)</f>
        <v>329117.259641185</v>
      </c>
      <c r="S824" s="1">
        <f>VLOOKUP($E824,[1]AllProteinsNorm!$A$1:$Q$3226,16,FALSE)</f>
        <v>398485.14188016701</v>
      </c>
      <c r="T824" s="1">
        <f>VLOOKUP($E824,[1]AllProteinsNorm!$A$1:$Q$3226,17,FALSE)</f>
        <v>258133.422472362</v>
      </c>
      <c r="U824" s="1">
        <f>VLOOKUP($E824,[1]AllProteinsNorm!$A$1:$Q$3226,3,FALSE)</f>
        <v>284965.36277711502</v>
      </c>
      <c r="V824" s="1">
        <f>VLOOKUP($E824,[1]AllProteinsNorm!$A$1:$Q$3226,7,FALSE)</f>
        <v>342607.50915618899</v>
      </c>
      <c r="W824" s="1">
        <f>VLOOKUP($E824,[1]AllProteinsNorm!$A$1:$Q$3226,9,FALSE)</f>
        <v>312085.22919598798</v>
      </c>
      <c r="X824" s="1">
        <f>VLOOKUP($E824,[1]AllProteinsNorm!$A$1:$Q$3226,12,FALSE)</f>
        <v>300700.03565792501</v>
      </c>
      <c r="Y824" s="29">
        <f>VLOOKUP($E824,[1]AllProteinsNorm!$A$1:$Q$3226,14,FALSE)</f>
        <v>343179.03530705802</v>
      </c>
      <c r="Z824" s="25">
        <f t="shared" si="117"/>
        <v>0.72636667585533965</v>
      </c>
      <c r="AA824" s="1">
        <f t="shared" si="117"/>
        <v>1.190245926706853</v>
      </c>
      <c r="AB824" s="1">
        <f t="shared" si="117"/>
        <v>0.96805300929141624</v>
      </c>
      <c r="AC824" s="1">
        <f t="shared" si="117"/>
        <v>0.99679361314648118</v>
      </c>
      <c r="AD824" s="1">
        <f t="shared" si="117"/>
        <v>1.1185407749999099</v>
      </c>
      <c r="AE824" s="1">
        <f t="shared" si="117"/>
        <v>0.91173007646060811</v>
      </c>
      <c r="AF824" s="1">
        <f t="shared" si="117"/>
        <v>1.1380248645485536</v>
      </c>
      <c r="AG824" s="1">
        <f t="shared" si="117"/>
        <v>1.0897622371911051</v>
      </c>
      <c r="AH824" s="1">
        <f t="shared" si="117"/>
        <v>1.3194508856089302</v>
      </c>
      <c r="AI824" s="1">
        <f t="shared" si="117"/>
        <v>0.8547228919989347</v>
      </c>
      <c r="AJ824" s="1">
        <f t="shared" si="117"/>
        <v>0.94356792955960467</v>
      </c>
      <c r="AK824" s="1">
        <f t="shared" si="117"/>
        <v>1.1344307073520585</v>
      </c>
      <c r="AL824" s="1">
        <f t="shared" si="117"/>
        <v>1.0333663385922272</v>
      </c>
      <c r="AM824" s="1">
        <f t="shared" si="117"/>
        <v>0.99566806049395917</v>
      </c>
      <c r="AN824" s="29">
        <f t="shared" si="117"/>
        <v>1.1363231259309663</v>
      </c>
      <c r="AO824" s="1">
        <f t="shared" si="112"/>
        <v>47971.150808178616</v>
      </c>
      <c r="AP824" s="1">
        <f t="shared" si="113"/>
        <v>50241.260817663759</v>
      </c>
      <c r="AQ824" s="29">
        <f t="shared" si="114"/>
        <v>23050.901211479228</v>
      </c>
    </row>
    <row r="825" spans="1:43" x14ac:dyDescent="0.2">
      <c r="A825" s="26"/>
      <c r="E825" s="25" t="s">
        <v>1624</v>
      </c>
      <c r="F825" s="26" t="s">
        <v>1625</v>
      </c>
      <c r="G825" s="1">
        <v>0.735351354899065</v>
      </c>
      <c r="H825" s="1">
        <v>0.97065264381824501</v>
      </c>
      <c r="I825" s="1">
        <f>VLOOKUP(F825,'[1]SUSMB vs SHAM all proteins sum'!$B$2:$E$3214,2,FALSE)</f>
        <v>0.40200005383863102</v>
      </c>
      <c r="J825" s="29">
        <f>VLOOKUP(F825,'[1]SUSMB vs SHAM all proteins sum'!$B$2:$E$3214,3,FALSE)</f>
        <v>1.1241349990321801</v>
      </c>
      <c r="K825" s="25">
        <f>VLOOKUP($E825,[1]AllProteinsNorm!$A$1:$Q$3226,4,FALSE)</f>
        <v>456483.807271884</v>
      </c>
      <c r="L825" s="1">
        <f>VLOOKUP($E825,[1]AllProteinsNorm!$A$1:$Q$3226,5,FALSE)</f>
        <v>307556.13604682602</v>
      </c>
      <c r="M825" s="1">
        <f>VLOOKUP($E825,[1]AllProteinsNorm!$A$1:$Q$3226,10,FALSE)</f>
        <v>340138.84130607598</v>
      </c>
      <c r="N825" s="1">
        <f>VLOOKUP($E825,[1]AllProteinsNorm!$A$1:$Q$3226,11,FALSE)</f>
        <v>400339.34886710002</v>
      </c>
      <c r="O825" s="1">
        <f>VLOOKUP($E825,[1]AllProteinsNorm!$A$1:$Q$3226,15,FALSE)</f>
        <v>411021.788615253</v>
      </c>
      <c r="P825" s="1">
        <f>VLOOKUP($E825,[1]AllProteinsNorm!$A$1:$Q$3226,6,FALSE)</f>
        <v>327131.22231797897</v>
      </c>
      <c r="Q825" s="1">
        <f>VLOOKUP($E825,[1]AllProteinsNorm!$A$1:$Q$3226,8,FALSE)</f>
        <v>409284.32551499997</v>
      </c>
      <c r="R825" s="1">
        <f>VLOOKUP($E825,[1]AllProteinsNorm!$A$1:$Q$3226,13,FALSE)</f>
        <v>331621.93700377701</v>
      </c>
      <c r="S825" s="1">
        <f>VLOOKUP($E825,[1]AllProteinsNorm!$A$1:$Q$3226,16,FALSE)</f>
        <v>377521.53607765702</v>
      </c>
      <c r="T825" s="1">
        <f>VLOOKUP($E825,[1]AllProteinsNorm!$A$1:$Q$3226,17,FALSE)</f>
        <v>403911.52066123398</v>
      </c>
      <c r="U825" s="1">
        <f>VLOOKUP($E825,[1]AllProteinsNorm!$A$1:$Q$3226,3,FALSE)</f>
        <v>622325.80995293101</v>
      </c>
      <c r="V825" s="1">
        <f>VLOOKUP($E825,[1]AllProteinsNorm!$A$1:$Q$3226,7,FALSE)</f>
        <v>367652.29029382602</v>
      </c>
      <c r="W825" s="1">
        <f>VLOOKUP($E825,[1]AllProteinsNorm!$A$1:$Q$3226,9,FALSE)</f>
        <v>325636.49547402601</v>
      </c>
      <c r="X825" s="1">
        <f>VLOOKUP($E825,[1]AllProteinsNorm!$A$1:$Q$3226,12,FALSE)</f>
        <v>403013.80291687098</v>
      </c>
      <c r="Y825" s="29">
        <f>VLOOKUP($E825,[1]AllProteinsNorm!$A$1:$Q$3226,14,FALSE)</f>
        <v>469767.95617644198</v>
      </c>
      <c r="Z825" s="25">
        <f t="shared" si="117"/>
        <v>1.1915277828554498</v>
      </c>
      <c r="AA825" s="1">
        <f t="shared" si="117"/>
        <v>0.80279228978038486</v>
      </c>
      <c r="AB825" s="1">
        <f t="shared" si="117"/>
        <v>0.88784064842646371</v>
      </c>
      <c r="AC825" s="1">
        <f t="shared" si="117"/>
        <v>1.0449778264780756</v>
      </c>
      <c r="AD825" s="1">
        <f t="shared" si="117"/>
        <v>1.0728614524596265</v>
      </c>
      <c r="AE825" s="1">
        <f t="shared" si="117"/>
        <v>0.85388776955931822</v>
      </c>
      <c r="AF825" s="1">
        <f t="shared" si="117"/>
        <v>1.0683262739436348</v>
      </c>
      <c r="AG825" s="1">
        <f t="shared" si="117"/>
        <v>0.86560956829076452</v>
      </c>
      <c r="AH825" s="1">
        <f t="shared" si="117"/>
        <v>0.98541808427144262</v>
      </c>
      <c r="AI825" s="1">
        <f t="shared" si="117"/>
        <v>1.0543020168875463</v>
      </c>
      <c r="AJ825" s="1">
        <f t="shared" si="117"/>
        <v>1.6244135733500089</v>
      </c>
      <c r="AK825" s="1">
        <f t="shared" si="117"/>
        <v>0.95965708166865005</v>
      </c>
      <c r="AL825" s="1">
        <f t="shared" si="117"/>
        <v>0.84998618853064212</v>
      </c>
      <c r="AM825" s="1">
        <f t="shared" si="117"/>
        <v>1.0519587669923014</v>
      </c>
      <c r="AN825" s="29">
        <f t="shared" si="117"/>
        <v>1.226202468439515</v>
      </c>
      <c r="AO825" s="1">
        <f t="shared" si="112"/>
        <v>52942.498651081492</v>
      </c>
      <c r="AP825" s="1">
        <f t="shared" si="113"/>
        <v>34814.866720242528</v>
      </c>
      <c r="AQ825" s="29">
        <f t="shared" si="114"/>
        <v>103714.11120523418</v>
      </c>
    </row>
    <row r="826" spans="1:43" x14ac:dyDescent="0.2">
      <c r="A826" s="26"/>
      <c r="E826" s="25" t="s">
        <v>1626</v>
      </c>
      <c r="F826" s="26" t="s">
        <v>1627</v>
      </c>
      <c r="G826" s="1">
        <v>0.43250032923725301</v>
      </c>
      <c r="H826" s="1">
        <v>0.76192311382461297</v>
      </c>
      <c r="I826" s="1">
        <f>VLOOKUP(F826,'[1]SUSMB vs SHAM all proteins sum'!$B$2:$E$3214,2,FALSE)</f>
        <v>6.1844966252101501E-2</v>
      </c>
      <c r="J826" s="29">
        <f>VLOOKUP(F826,'[1]SUSMB vs SHAM all proteins sum'!$B$2:$E$3214,3,FALSE)</f>
        <v>0.381460791921162</v>
      </c>
      <c r="K826" s="25">
        <f>VLOOKUP($E826,[1]AllProteinsNorm!$A$1:$Q$3226,4,FALSE)</f>
        <v>386260.63895762799</v>
      </c>
      <c r="L826" s="1">
        <f>VLOOKUP($E826,[1]AllProteinsNorm!$A$1:$Q$3226,5,FALSE)</f>
        <v>91999.390525757495</v>
      </c>
      <c r="M826" s="1">
        <f>VLOOKUP($E826,[1]AllProteinsNorm!$A$1:$Q$3226,10,FALSE)</f>
        <v>359107.69466714002</v>
      </c>
      <c r="N826" s="1">
        <f>VLOOKUP($E826,[1]AllProteinsNorm!$A$1:$Q$3226,11,FALSE)</f>
        <v>375920.26907626999</v>
      </c>
      <c r="O826" s="1">
        <f>VLOOKUP($E826,[1]AllProteinsNorm!$A$1:$Q$3226,15,FALSE)</f>
        <v>361892.681968875</v>
      </c>
      <c r="P826" s="1">
        <f>VLOOKUP($E826,[1]AllProteinsNorm!$A$1:$Q$3226,6,FALSE)</f>
        <v>267302.85781399999</v>
      </c>
      <c r="Q826" s="1">
        <f>VLOOKUP($E826,[1]AllProteinsNorm!$A$1:$Q$3226,8,FALSE)</f>
        <v>152257.12039059901</v>
      </c>
      <c r="R826" s="1">
        <f>VLOOKUP($E826,[1]AllProteinsNorm!$A$1:$Q$3226,13,FALSE)</f>
        <v>138977.38408946901</v>
      </c>
      <c r="S826" s="1">
        <f>VLOOKUP($E826,[1]AllProteinsNorm!$A$1:$Q$3226,16,FALSE)</f>
        <v>354585.44105457101</v>
      </c>
      <c r="T826" s="1">
        <f>VLOOKUP($E826,[1]AllProteinsNorm!$A$1:$Q$3226,17,FALSE)</f>
        <v>222267.08620386</v>
      </c>
      <c r="U826" s="1">
        <f>VLOOKUP($E826,[1]AllProteinsNorm!$A$1:$Q$3226,3,FALSE)</f>
        <v>137815.45393625801</v>
      </c>
      <c r="V826" s="1">
        <f>VLOOKUP($E826,[1]AllProteinsNorm!$A$1:$Q$3226,7,FALSE)</f>
        <v>47160.675142549</v>
      </c>
      <c r="W826" s="1">
        <f>VLOOKUP($E826,[1]AllProteinsNorm!$A$1:$Q$3226,9,FALSE)</f>
        <v>145622.240701498</v>
      </c>
      <c r="X826" s="1">
        <f>VLOOKUP($E826,[1]AllProteinsNorm!$A$1:$Q$3226,12,FALSE)</f>
        <v>50820.855772246403</v>
      </c>
      <c r="Y826" s="29">
        <f>VLOOKUP($E826,[1]AllProteinsNorm!$A$1:$Q$3226,14,FALSE)</f>
        <v>291519.47499026498</v>
      </c>
      <c r="Z826" s="25">
        <f t="shared" si="117"/>
        <v>1.226083601202276</v>
      </c>
      <c r="AA826" s="1">
        <f t="shared" si="117"/>
        <v>0.29202805739833382</v>
      </c>
      <c r="AB826" s="1">
        <f t="shared" si="117"/>
        <v>1.1398936652855118</v>
      </c>
      <c r="AC826" s="1">
        <f t="shared" si="117"/>
        <v>1.1932607953991463</v>
      </c>
      <c r="AD826" s="1">
        <f t="shared" si="117"/>
        <v>1.1487338807147325</v>
      </c>
      <c r="AE826" s="1">
        <f t="shared" si="117"/>
        <v>0.84848316775088484</v>
      </c>
      <c r="AF826" s="1">
        <f t="shared" si="117"/>
        <v>0.48330049621668159</v>
      </c>
      <c r="AG826" s="1">
        <f t="shared" si="117"/>
        <v>0.44114743876033496</v>
      </c>
      <c r="AH826" s="1">
        <f t="shared" si="117"/>
        <v>1.1255389513032341</v>
      </c>
      <c r="AI826" s="1">
        <f t="shared" si="117"/>
        <v>0.70552886314533347</v>
      </c>
      <c r="AJ826" s="1">
        <f t="shared" si="117"/>
        <v>0.43745919470202504</v>
      </c>
      <c r="AK826" s="1">
        <f t="shared" si="117"/>
        <v>0.14969925636210163</v>
      </c>
      <c r="AL826" s="1">
        <f t="shared" si="117"/>
        <v>0.46223980205765497</v>
      </c>
      <c r="AM826" s="1">
        <f t="shared" si="117"/>
        <v>0.16131754462367751</v>
      </c>
      <c r="AN826" s="29">
        <f t="shared" si="117"/>
        <v>0.92535249949677101</v>
      </c>
      <c r="AO826" s="1">
        <f t="shared" si="112"/>
        <v>111949.12728309829</v>
      </c>
      <c r="AP826" s="1">
        <f t="shared" si="113"/>
        <v>79068.595727168664</v>
      </c>
      <c r="AQ826" s="29">
        <f t="shared" si="114"/>
        <v>88792.038328732204</v>
      </c>
    </row>
    <row r="827" spans="1:43" x14ac:dyDescent="0.2">
      <c r="A827" s="26"/>
      <c r="E827" s="25" t="s">
        <v>1628</v>
      </c>
      <c r="F827" s="26" t="s">
        <v>1629</v>
      </c>
      <c r="G827" s="1">
        <v>0.96329514538863104</v>
      </c>
      <c r="H827" s="1">
        <v>0.99758356821625205</v>
      </c>
      <c r="I827" s="1">
        <f>VLOOKUP(F827,'[1]SUSMB vs SHAM all proteins sum'!$B$2:$E$3214,2,FALSE)</f>
        <v>0.524498783529179</v>
      </c>
      <c r="J827" s="29">
        <f>VLOOKUP(F827,'[1]SUSMB vs SHAM all proteins sum'!$B$2:$E$3214,3,FALSE)</f>
        <v>0.97148125755888803</v>
      </c>
      <c r="K827" s="25">
        <f>VLOOKUP($E827,[1]AllProteinsNorm!$A$1:$Q$3226,4,FALSE)</f>
        <v>7438797.9884496704</v>
      </c>
      <c r="L827" s="1">
        <f>VLOOKUP($E827,[1]AllProteinsNorm!$A$1:$Q$3226,5,FALSE)</f>
        <v>9070331.4437483307</v>
      </c>
      <c r="M827" s="1">
        <f>VLOOKUP($E827,[1]AllProteinsNorm!$A$1:$Q$3226,10,FALSE)</f>
        <v>8389207.9342985693</v>
      </c>
      <c r="N827" s="1">
        <f>VLOOKUP($E827,[1]AllProteinsNorm!$A$1:$Q$3226,11,FALSE)</f>
        <v>8806149.4681057297</v>
      </c>
      <c r="O827" s="1">
        <f>VLOOKUP($E827,[1]AllProteinsNorm!$A$1:$Q$3226,15,FALSE)</f>
        <v>8239644.26064461</v>
      </c>
      <c r="P827" s="1">
        <f>VLOOKUP($E827,[1]AllProteinsNorm!$A$1:$Q$3226,6,FALSE)</f>
        <v>8756519.7057225294</v>
      </c>
      <c r="Q827" s="1">
        <f>VLOOKUP($E827,[1]AllProteinsNorm!$A$1:$Q$3226,8,FALSE)</f>
        <v>9052755.0699888207</v>
      </c>
      <c r="R827" s="1">
        <f>VLOOKUP($E827,[1]AllProteinsNorm!$A$1:$Q$3226,13,FALSE)</f>
        <v>7256980.80229095</v>
      </c>
      <c r="S827" s="1">
        <f>VLOOKUP($E827,[1]AllProteinsNorm!$A$1:$Q$3226,16,FALSE)</f>
        <v>8480934.5647971798</v>
      </c>
      <c r="T827" s="1">
        <f>VLOOKUP($E827,[1]AllProteinsNorm!$A$1:$Q$3226,17,FALSE)</f>
        <v>8317175.0895691598</v>
      </c>
      <c r="U827" s="1">
        <f>VLOOKUP($E827,[1]AllProteinsNorm!$A$1:$Q$3226,3,FALSE)</f>
        <v>7673496.4693931602</v>
      </c>
      <c r="V827" s="1">
        <f>VLOOKUP($E827,[1]AllProteinsNorm!$A$1:$Q$3226,7,FALSE)</f>
        <v>8098324.0974187804</v>
      </c>
      <c r="W827" s="1">
        <f>VLOOKUP($E827,[1]AllProteinsNorm!$A$1:$Q$3226,9,FALSE)</f>
        <v>8923702.30977921</v>
      </c>
      <c r="X827" s="1">
        <f>VLOOKUP($E827,[1]AllProteinsNorm!$A$1:$Q$3226,12,FALSE)</f>
        <v>7749979.81792155</v>
      </c>
      <c r="Y827" s="29">
        <f>VLOOKUP($E827,[1]AllProteinsNorm!$A$1:$Q$3226,14,FALSE)</f>
        <v>8269503.40672551</v>
      </c>
      <c r="Z827" s="25">
        <f t="shared" si="117"/>
        <v>0.88675075561317707</v>
      </c>
      <c r="AA827" s="1">
        <f t="shared" si="117"/>
        <v>1.0812396403148017</v>
      </c>
      <c r="AB827" s="1">
        <f t="shared" si="117"/>
        <v>1.000045502819968</v>
      </c>
      <c r="AC827" s="1">
        <f t="shared" si="117"/>
        <v>1.0497475139142458</v>
      </c>
      <c r="AD827" s="1">
        <f t="shared" si="117"/>
        <v>0.98221658733780803</v>
      </c>
      <c r="AE827" s="1">
        <f t="shared" si="117"/>
        <v>1.043831339101791</v>
      </c>
      <c r="AF827" s="1">
        <f t="shared" si="117"/>
        <v>1.0791444277903608</v>
      </c>
      <c r="AG827" s="1">
        <f t="shared" si="117"/>
        <v>0.86507702183790247</v>
      </c>
      <c r="AH827" s="1">
        <f t="shared" si="117"/>
        <v>1.0109798848304472</v>
      </c>
      <c r="AI827" s="1">
        <f t="shared" si="117"/>
        <v>0.99145874194919958</v>
      </c>
      <c r="AJ827" s="1">
        <f t="shared" si="117"/>
        <v>0.91472826698545173</v>
      </c>
      <c r="AK827" s="1">
        <f t="shared" si="117"/>
        <v>0.96537034931407595</v>
      </c>
      <c r="AL827" s="1">
        <f t="shared" si="117"/>
        <v>1.0637605401236265</v>
      </c>
      <c r="AM827" s="1">
        <f t="shared" si="117"/>
        <v>0.92384555545123392</v>
      </c>
      <c r="AN827" s="29">
        <f t="shared" si="117"/>
        <v>0.98577598233553676</v>
      </c>
      <c r="AO827" s="1">
        <f t="shared" si="112"/>
        <v>559181.02736973192</v>
      </c>
      <c r="AP827" s="1">
        <f t="shared" si="113"/>
        <v>611460.44513520785</v>
      </c>
      <c r="AQ827" s="29">
        <f t="shared" si="114"/>
        <v>447748.49490423099</v>
      </c>
    </row>
    <row r="828" spans="1:43" x14ac:dyDescent="0.2">
      <c r="A828" s="26"/>
      <c r="E828" s="25" t="s">
        <v>1630</v>
      </c>
      <c r="F828" s="26" t="s">
        <v>1631</v>
      </c>
      <c r="G828" s="1">
        <v>0.29558545202335001</v>
      </c>
      <c r="H828" s="1">
        <v>0.93608811936580105</v>
      </c>
      <c r="I828" s="1">
        <f>VLOOKUP(F828,'[1]SUSMB vs SHAM all proteins sum'!$B$2:$E$3214,2,FALSE)</f>
        <v>0.42895940679824501</v>
      </c>
      <c r="J828" s="29">
        <f>VLOOKUP(F828,'[1]SUSMB vs SHAM all proteins sum'!$B$2:$E$3214,3,FALSE)</f>
        <v>0.923596019395167</v>
      </c>
      <c r="K828" s="25">
        <f>VLOOKUP($E828,[1]AllProteinsNorm!$A$1:$Q$3226,4,FALSE)</f>
        <v>6707144.3896389902</v>
      </c>
      <c r="L828" s="1">
        <f>VLOOKUP($E828,[1]AllProteinsNorm!$A$1:$Q$3226,5,FALSE)</f>
        <v>6630680.2044650698</v>
      </c>
      <c r="M828" s="1">
        <f>VLOOKUP($E828,[1]AllProteinsNorm!$A$1:$Q$3226,10,FALSE)</f>
        <v>6274290.9304421898</v>
      </c>
      <c r="N828" s="1">
        <f>VLOOKUP($E828,[1]AllProteinsNorm!$A$1:$Q$3226,11,FALSE)</f>
        <v>6959246.6030483898</v>
      </c>
      <c r="O828" s="1">
        <f>VLOOKUP($E828,[1]AllProteinsNorm!$A$1:$Q$3226,15,FALSE)</f>
        <v>6236164.3670012802</v>
      </c>
      <c r="P828" s="1">
        <f>VLOOKUP($E828,[1]AllProteinsNorm!$A$1:$Q$3226,6,FALSE)</f>
        <v>5260019.6579557499</v>
      </c>
      <c r="Q828" s="1">
        <f>VLOOKUP($E828,[1]AllProteinsNorm!$A$1:$Q$3226,8,FALSE)</f>
        <v>6221305.9847567296</v>
      </c>
      <c r="R828" s="1">
        <f>VLOOKUP($E828,[1]AllProteinsNorm!$A$1:$Q$3226,13,FALSE)</f>
        <v>5576828.4733342398</v>
      </c>
      <c r="S828" s="1">
        <f>VLOOKUP($E828,[1]AllProteinsNorm!$A$1:$Q$3226,16,FALSE)</f>
        <v>6925416.3627711097</v>
      </c>
      <c r="T828" s="1">
        <f>VLOOKUP($E828,[1]AllProteinsNorm!$A$1:$Q$3226,17,FALSE)</f>
        <v>6886867.5706554297</v>
      </c>
      <c r="U828" s="1">
        <f>VLOOKUP($E828,[1]AllProteinsNorm!$A$1:$Q$3226,3,FALSE)</f>
        <v>4287710.6883421401</v>
      </c>
      <c r="V828" s="1">
        <f>VLOOKUP($E828,[1]AllProteinsNorm!$A$1:$Q$3226,7,FALSE)</f>
        <v>6013916.7088028202</v>
      </c>
      <c r="W828" s="1">
        <f>VLOOKUP($E828,[1]AllProteinsNorm!$A$1:$Q$3226,9,FALSE)</f>
        <v>7187481.6954387203</v>
      </c>
      <c r="X828" s="1">
        <f>VLOOKUP($E828,[1]AllProteinsNorm!$A$1:$Q$3226,12,FALSE)</f>
        <v>6207063.9806585396</v>
      </c>
      <c r="Y828" s="29">
        <f>VLOOKUP($E828,[1]AllProteinsNorm!$A$1:$Q$3226,14,FALSE)</f>
        <v>7074643.76465117</v>
      </c>
      <c r="Z828" s="25">
        <f t="shared" si="117"/>
        <v>1.0221959876712736</v>
      </c>
      <c r="AA828" s="1">
        <f t="shared" si="117"/>
        <v>1.0105425359569975</v>
      </c>
      <c r="AB828" s="1">
        <f t="shared" si="117"/>
        <v>0.95622736622276228</v>
      </c>
      <c r="AC828" s="1">
        <f t="shared" si="117"/>
        <v>1.060617386713796</v>
      </c>
      <c r="AD828" s="1">
        <f t="shared" si="117"/>
        <v>0.95041672343517059</v>
      </c>
      <c r="AE828" s="1">
        <f t="shared" si="117"/>
        <v>0.80164831366091927</v>
      </c>
      <c r="AF828" s="1">
        <f t="shared" si="117"/>
        <v>0.94815224576310375</v>
      </c>
      <c r="AG828" s="1">
        <f t="shared" si="117"/>
        <v>0.84993126108621131</v>
      </c>
      <c r="AH828" s="1">
        <f t="shared" si="117"/>
        <v>1.0554615209884641</v>
      </c>
      <c r="AI828" s="1">
        <f t="shared" si="117"/>
        <v>1.0495865288396307</v>
      </c>
      <c r="AJ828" s="1">
        <f t="shared" si="117"/>
        <v>0.65346448612156338</v>
      </c>
      <c r="AK828" s="1">
        <f t="shared" si="117"/>
        <v>0.91654527960122756</v>
      </c>
      <c r="AL828" s="1">
        <f t="shared" si="117"/>
        <v>1.0954013397844313</v>
      </c>
      <c r="AM828" s="1">
        <f t="shared" si="117"/>
        <v>0.94598170661859737</v>
      </c>
      <c r="AN828" s="29">
        <f t="shared" si="117"/>
        <v>1.078204381823255</v>
      </c>
      <c r="AO828" s="1">
        <f t="shared" si="112"/>
        <v>272958.92465872015</v>
      </c>
      <c r="AP828" s="1">
        <f t="shared" si="113"/>
        <v>673352.5732114492</v>
      </c>
      <c r="AQ828" s="29">
        <f t="shared" si="114"/>
        <v>1041263.091833901</v>
      </c>
    </row>
    <row r="829" spans="1:43" x14ac:dyDescent="0.2">
      <c r="A829" s="26"/>
      <c r="E829" s="25" t="s">
        <v>1632</v>
      </c>
      <c r="F829" s="26" t="s">
        <v>1633</v>
      </c>
      <c r="G829" s="1">
        <v>0.54407656038308405</v>
      </c>
      <c r="H829" s="1">
        <v>1.03749477861801</v>
      </c>
      <c r="I829" s="1">
        <f>VLOOKUP(F829,'[1]SUSMB vs SHAM all proteins sum'!$B$2:$E$3214,2,FALSE)</f>
        <v>0.229500327964793</v>
      </c>
      <c r="J829" s="29">
        <f>VLOOKUP(F829,'[1]SUSMB vs SHAM all proteins sum'!$B$2:$E$3214,3,FALSE)</f>
        <v>0.86090920503760504</v>
      </c>
      <c r="K829" s="25">
        <f>VLOOKUP($E829,[1]AllProteinsNorm!$A$1:$Q$3226,4,FALSE)</f>
        <v>987631.38387196197</v>
      </c>
      <c r="L829" s="1">
        <f>VLOOKUP($E829,[1]AllProteinsNorm!$A$1:$Q$3226,5,FALSE)</f>
        <v>971167.16981024202</v>
      </c>
      <c r="M829" s="1">
        <f>VLOOKUP($E829,[1]AllProteinsNorm!$A$1:$Q$3226,10,FALSE)</f>
        <v>919822.87721811002</v>
      </c>
      <c r="N829" s="1">
        <f>VLOOKUP($E829,[1]AllProteinsNorm!$A$1:$Q$3226,11,FALSE)</f>
        <v>879991.43619808799</v>
      </c>
      <c r="O829" s="1">
        <f>VLOOKUP($E829,[1]AllProteinsNorm!$A$1:$Q$3226,15,FALSE)</f>
        <v>983442.90937095799</v>
      </c>
      <c r="P829" s="1">
        <f>VLOOKUP($E829,[1]AllProteinsNorm!$A$1:$Q$3226,6,FALSE)</f>
        <v>847348.91052853898</v>
      </c>
      <c r="Q829" s="1">
        <f>VLOOKUP($E829,[1]AllProteinsNorm!$A$1:$Q$3226,8,FALSE)</f>
        <v>883844.92086172604</v>
      </c>
      <c r="R829" s="1">
        <f>VLOOKUP($E829,[1]AllProteinsNorm!$A$1:$Q$3226,13,FALSE)</f>
        <v>1094455.8929403501</v>
      </c>
      <c r="S829" s="1">
        <f>VLOOKUP($E829,[1]AllProteinsNorm!$A$1:$Q$3226,16,FALSE)</f>
        <v>1089539.82084915</v>
      </c>
      <c r="T829" s="1">
        <f>VLOOKUP($E829,[1]AllProteinsNorm!$A$1:$Q$3226,17,FALSE)</f>
        <v>1027709.95131537</v>
      </c>
      <c r="U829" s="1">
        <f>VLOOKUP($E829,[1]AllProteinsNorm!$A$1:$Q$3226,3,FALSE)</f>
        <v>865048.89990897302</v>
      </c>
      <c r="V829" s="1">
        <f>VLOOKUP($E829,[1]AllProteinsNorm!$A$1:$Q$3226,7,FALSE)</f>
        <v>949509.47074331599</v>
      </c>
      <c r="W829" s="1">
        <f>VLOOKUP($E829,[1]AllProteinsNorm!$A$1:$Q$3226,9,FALSE)</f>
        <v>857480.23113693297</v>
      </c>
      <c r="X829" s="1">
        <f>VLOOKUP($E829,[1]AllProteinsNorm!$A$1:$Q$3226,12,FALSE)</f>
        <v>525240.46371324803</v>
      </c>
      <c r="Y829" s="29">
        <f>VLOOKUP($E829,[1]AllProteinsNorm!$A$1:$Q$3226,14,FALSE)</f>
        <v>976079.48805443605</v>
      </c>
      <c r="Z829" s="25">
        <f t="shared" si="117"/>
        <v>1.0413536137351076</v>
      </c>
      <c r="AA829" s="1">
        <f t="shared" si="117"/>
        <v>1.023993828403799</v>
      </c>
      <c r="AB829" s="1">
        <f t="shared" si="117"/>
        <v>0.96985666193803499</v>
      </c>
      <c r="AC829" s="1">
        <f t="shared" si="117"/>
        <v>0.9278585888473827</v>
      </c>
      <c r="AD829" s="1">
        <f t="shared" si="117"/>
        <v>1.0369373070756756</v>
      </c>
      <c r="AE829" s="1">
        <f t="shared" si="117"/>
        <v>0.89344047230863899</v>
      </c>
      <c r="AF829" s="1">
        <f t="shared" si="117"/>
        <v>0.93192168389021146</v>
      </c>
      <c r="AG829" s="1">
        <f t="shared" si="117"/>
        <v>1.1539888442172794</v>
      </c>
      <c r="AH829" s="1">
        <f t="shared" si="117"/>
        <v>1.1488053622814551</v>
      </c>
      <c r="AI829" s="1">
        <f t="shared" si="117"/>
        <v>1.083612255696135</v>
      </c>
      <c r="AJ829" s="1">
        <f t="shared" si="117"/>
        <v>0.91210325298307082</v>
      </c>
      <c r="AK829" s="1">
        <f t="shared" si="117"/>
        <v>1.0011580583413779</v>
      </c>
      <c r="AL829" s="1">
        <f t="shared" si="117"/>
        <v>0.9041228863142553</v>
      </c>
      <c r="AM829" s="1">
        <f t="shared" si="117"/>
        <v>0.55381092976547552</v>
      </c>
      <c r="AN829" s="29">
        <f t="shared" si="117"/>
        <v>1.0291733523020308</v>
      </c>
      <c r="AO829" s="1">
        <f t="shared" si="112"/>
        <v>41909.02987325615</v>
      </c>
      <c r="AP829" s="1">
        <f t="shared" si="113"/>
        <v>103778.03299070419</v>
      </c>
      <c r="AQ829" s="29">
        <f t="shared" si="114"/>
        <v>161477.28599937705</v>
      </c>
    </row>
    <row r="830" spans="1:43" x14ac:dyDescent="0.2">
      <c r="A830" s="26"/>
      <c r="E830" s="25" t="s">
        <v>1634</v>
      </c>
      <c r="F830" s="26" t="s">
        <v>1635</v>
      </c>
      <c r="G830" s="1">
        <v>6.5907678291419705E-2</v>
      </c>
      <c r="H830" s="43">
        <v>0.47216028552324002</v>
      </c>
      <c r="I830" s="1">
        <f>VLOOKUP(F830,'[1]SUSMB vs SHAM all proteins sum'!$B$2:$E$3214,2,FALSE)</f>
        <v>0.26232374898229299</v>
      </c>
      <c r="J830" s="29">
        <f>VLOOKUP(F830,'[1]SUSMB vs SHAM all proteins sum'!$B$2:$E$3214,3,FALSE)</f>
        <v>0.61376481564742003</v>
      </c>
      <c r="K830" s="25">
        <f>VLOOKUP($E830,[1]AllProteinsNorm!$A$1:$Q$3226,4,FALSE)</f>
        <v>68917.127725518396</v>
      </c>
      <c r="L830" s="1">
        <f>VLOOKUP($E830,[1]AllProteinsNorm!$A$1:$Q$3226,5,FALSE)</f>
        <v>46415.584724709501</v>
      </c>
      <c r="M830" s="1">
        <f>VLOOKUP($E830,[1]AllProteinsNorm!$A$1:$Q$3226,10,FALSE)</f>
        <v>45368.921257051901</v>
      </c>
      <c r="N830" s="1">
        <f>VLOOKUP($E830,[1]AllProteinsNorm!$A$1:$Q$3226,11,FALSE)</f>
        <v>39274.216965665299</v>
      </c>
      <c r="O830" s="1">
        <f>VLOOKUP($E830,[1]AllProteinsNorm!$A$1:$Q$3226,15,FALSE)</f>
        <v>56153.117336651798</v>
      </c>
      <c r="P830" s="1">
        <f>VLOOKUP($E830,[1]AllProteinsNorm!$A$1:$Q$3226,6,FALSE)</f>
        <v>12581.652201303101</v>
      </c>
      <c r="Q830" s="1">
        <f>VLOOKUP($E830,[1]AllProteinsNorm!$A$1:$Q$3226,8,FALSE)</f>
        <v>48698.042229913197</v>
      </c>
      <c r="R830" s="1">
        <f>VLOOKUP($E830,[1]AllProteinsNorm!$A$1:$Q$3226,13,FALSE)</f>
        <v>33673.670439118403</v>
      </c>
      <c r="S830" s="1">
        <f>VLOOKUP($E830,[1]AllProteinsNorm!$A$1:$Q$3226,16,FALSE)</f>
        <v>8913.1485131828904</v>
      </c>
      <c r="T830" s="1">
        <f>VLOOKUP($E830,[1]AllProteinsNorm!$A$1:$Q$3226,17,FALSE)</f>
        <v>40842.032844950503</v>
      </c>
      <c r="U830" s="1">
        <f>VLOOKUP($E830,[1]AllProteinsNorm!$A$1:$Q$3226,3,FALSE)</f>
        <v>28767.119244072299</v>
      </c>
      <c r="V830" s="1">
        <f>VLOOKUP($E830,[1]AllProteinsNorm!$A$1:$Q$3226,7,FALSE)</f>
        <v>57388.666165320399</v>
      </c>
      <c r="W830" s="1">
        <f>VLOOKUP($E830,[1]AllProteinsNorm!$A$1:$Q$3226,9,FALSE)</f>
        <v>7031.28342558227</v>
      </c>
      <c r="X830" s="1">
        <f>VLOOKUP($E830,[1]AllProteinsNorm!$A$1:$Q$3226,12,FALSE)</f>
        <v>60045.759907757703</v>
      </c>
      <c r="Y830" s="29">
        <f>VLOOKUP($E830,[1]AllProteinsNorm!$A$1:$Q$3226,14,FALSE)</f>
        <v>39994.5986707747</v>
      </c>
      <c r="Z830" s="25">
        <f t="shared" si="117"/>
        <v>1.3453598837546588</v>
      </c>
      <c r="AA830" s="1">
        <f t="shared" si="117"/>
        <v>0.9060979139807871</v>
      </c>
      <c r="AB830" s="1">
        <f t="shared" si="117"/>
        <v>0.88566556156490606</v>
      </c>
      <c r="AC830" s="1">
        <f t="shared" si="117"/>
        <v>0.76668830688830425</v>
      </c>
      <c r="AD830" s="1">
        <f t="shared" si="117"/>
        <v>1.0961883338113438</v>
      </c>
      <c r="AE830" s="1">
        <f t="shared" si="117"/>
        <v>0.24561165999840515</v>
      </c>
      <c r="AF830" s="1">
        <f t="shared" si="117"/>
        <v>0.95065471524658873</v>
      </c>
      <c r="AG830" s="1">
        <f t="shared" si="117"/>
        <v>0.65735771124991771</v>
      </c>
      <c r="AH830" s="1">
        <f t="shared" si="117"/>
        <v>0.17399727532671985</v>
      </c>
      <c r="AI830" s="1">
        <f t="shared" si="117"/>
        <v>0.79729429205797975</v>
      </c>
      <c r="AJ830" s="1">
        <f t="shared" si="117"/>
        <v>0.56157488681628587</v>
      </c>
      <c r="AK830" s="1">
        <f t="shared" si="117"/>
        <v>1.1203079958368884</v>
      </c>
      <c r="AL830" s="1">
        <f t="shared" si="117"/>
        <v>0.13726060508155435</v>
      </c>
      <c r="AM830" s="1">
        <f t="shared" si="117"/>
        <v>1.1721782267421592</v>
      </c>
      <c r="AN830" s="29">
        <f t="shared" si="117"/>
        <v>0.7807511774551823</v>
      </c>
      <c r="AO830" s="1">
        <f t="shared" si="112"/>
        <v>10368.636067086089</v>
      </c>
      <c r="AP830" s="1">
        <f t="shared" si="113"/>
        <v>15640.438376196833</v>
      </c>
      <c r="AQ830" s="29">
        <f t="shared" si="114"/>
        <v>19535.294035238363</v>
      </c>
    </row>
    <row r="831" spans="1:43" x14ac:dyDescent="0.2">
      <c r="A831" s="26"/>
      <c r="E831" s="25" t="s">
        <v>1636</v>
      </c>
      <c r="F831" s="26" t="s">
        <v>1637</v>
      </c>
      <c r="G831" s="1">
        <v>0.91448368315781203</v>
      </c>
      <c r="H831" s="1">
        <v>1.01361251746494</v>
      </c>
      <c r="I831" s="1">
        <f>VLOOKUP(F831,'[1]SUSMB vs SHAM all proteins sum'!$B$2:$E$3214,2,FALSE)</f>
        <v>0.92260523930445604</v>
      </c>
      <c r="J831" s="29">
        <f>VLOOKUP(F831,'[1]SUSMB vs SHAM all proteins sum'!$B$2:$E$3214,3,FALSE)</f>
        <v>1.0116803803854899</v>
      </c>
      <c r="K831" s="25">
        <f>VLOOKUP($E831,[1]AllProteinsNorm!$A$1:$Q$3226,4,FALSE)</f>
        <v>47180523.844666697</v>
      </c>
      <c r="L831" s="1">
        <f>VLOOKUP($E831,[1]AllProteinsNorm!$A$1:$Q$3226,5,FALSE)</f>
        <v>54865229.732111</v>
      </c>
      <c r="M831" s="1">
        <f>VLOOKUP($E831,[1]AllProteinsNorm!$A$1:$Q$3226,10,FALSE)</f>
        <v>53650405.730939999</v>
      </c>
      <c r="N831" s="1">
        <f>VLOOKUP($E831,[1]AllProteinsNorm!$A$1:$Q$3226,11,FALSE)</f>
        <v>51532040.459161803</v>
      </c>
      <c r="O831" s="1">
        <f>VLOOKUP($E831,[1]AllProteinsNorm!$A$1:$Q$3226,15,FALSE)</f>
        <v>33294766.0083436</v>
      </c>
      <c r="P831" s="1">
        <f>VLOOKUP($E831,[1]AllProteinsNorm!$A$1:$Q$3226,6,FALSE)</f>
        <v>49654169.813153602</v>
      </c>
      <c r="Q831" s="1">
        <f>VLOOKUP($E831,[1]AllProteinsNorm!$A$1:$Q$3226,8,FALSE)</f>
        <v>49936033.141127199</v>
      </c>
      <c r="R831" s="1">
        <f>VLOOKUP($E831,[1]AllProteinsNorm!$A$1:$Q$3226,13,FALSE)</f>
        <v>49720609.587816298</v>
      </c>
      <c r="S831" s="1">
        <f>VLOOKUP($E831,[1]AllProteinsNorm!$A$1:$Q$3226,16,FALSE)</f>
        <v>35617815.191230103</v>
      </c>
      <c r="T831" s="1">
        <f>VLOOKUP($E831,[1]AllProteinsNorm!$A$1:$Q$3226,17,FALSE)</f>
        <v>58059409.941960402</v>
      </c>
      <c r="U831" s="1">
        <f>VLOOKUP($E831,[1]AllProteinsNorm!$A$1:$Q$3226,3,FALSE)</f>
        <v>36910267.725009598</v>
      </c>
      <c r="V831" s="1">
        <f>VLOOKUP($E831,[1]AllProteinsNorm!$A$1:$Q$3226,7,FALSE)</f>
        <v>49761538.597788997</v>
      </c>
      <c r="W831" s="1">
        <f>VLOOKUP($E831,[1]AllProteinsNorm!$A$1:$Q$3226,9,FALSE)</f>
        <v>56209394.553310901</v>
      </c>
      <c r="X831" s="1">
        <f>VLOOKUP($E831,[1]AllProteinsNorm!$A$1:$Q$3226,12,FALSE)</f>
        <v>47642100.526281297</v>
      </c>
      <c r="Y831" s="29">
        <f>VLOOKUP($E831,[1]AllProteinsNorm!$A$1:$Q$3226,14,FALSE)</f>
        <v>51340738.605768003</v>
      </c>
      <c r="Z831" s="25">
        <f t="shared" si="117"/>
        <v>0.98079041418353585</v>
      </c>
      <c r="AA831" s="1">
        <f t="shared" si="117"/>
        <v>1.1405403545411215</v>
      </c>
      <c r="AB831" s="1">
        <f t="shared" si="117"/>
        <v>1.1152865498315476</v>
      </c>
      <c r="AC831" s="1">
        <f t="shared" si="117"/>
        <v>1.0712498969291824</v>
      </c>
      <c r="AD831" s="1">
        <f t="shared" si="117"/>
        <v>0.69213278451461246</v>
      </c>
      <c r="AE831" s="1">
        <f t="shared" si="117"/>
        <v>1.0322126548937767</v>
      </c>
      <c r="AF831" s="1">
        <f t="shared" si="117"/>
        <v>1.0380720398191439</v>
      </c>
      <c r="AG831" s="1">
        <f t="shared" si="117"/>
        <v>1.0335938073015842</v>
      </c>
      <c r="AH831" s="1">
        <f t="shared" si="117"/>
        <v>0.74042441386898916</v>
      </c>
      <c r="AI831" s="1">
        <f t="shared" si="117"/>
        <v>1.2069410867862591</v>
      </c>
      <c r="AJ831" s="1">
        <f t="shared" si="117"/>
        <v>0.76729196328602356</v>
      </c>
      <c r="AK831" s="1">
        <f t="shared" si="117"/>
        <v>1.0344446410221975</v>
      </c>
      <c r="AL831" s="1">
        <f t="shared" si="117"/>
        <v>1.1684829008353508</v>
      </c>
      <c r="AM831" s="1">
        <f t="shared" si="117"/>
        <v>0.99038568672075289</v>
      </c>
      <c r="AN831" s="29">
        <f t="shared" si="117"/>
        <v>1.0672731071707238</v>
      </c>
      <c r="AO831" s="1">
        <f t="shared" si="112"/>
        <v>7853591.8315401543</v>
      </c>
      <c r="AP831" s="1">
        <f t="shared" si="113"/>
        <v>7241126.3576481137</v>
      </c>
      <c r="AQ831" s="29">
        <f t="shared" si="114"/>
        <v>6388631.0979637941</v>
      </c>
    </row>
    <row r="832" spans="1:43" x14ac:dyDescent="0.2">
      <c r="A832" s="26"/>
      <c r="E832" s="25" t="s">
        <v>1638</v>
      </c>
      <c r="F832" s="26" t="s">
        <v>1639</v>
      </c>
      <c r="G832" s="1">
        <v>0.80633084514013897</v>
      </c>
      <c r="H832" s="1">
        <v>0.97030391018282203</v>
      </c>
      <c r="I832" s="1">
        <f>VLOOKUP(F832,'[1]SUSMB vs SHAM all proteins sum'!$B$2:$E$3214,2,FALSE)</f>
        <v>0.73235667093373102</v>
      </c>
      <c r="J832" s="29">
        <f>VLOOKUP(F832,'[1]SUSMB vs SHAM all proteins sum'!$B$2:$E$3214,3,FALSE)</f>
        <v>0.95630650135449702</v>
      </c>
      <c r="K832" s="25">
        <f>VLOOKUP($E832,[1]AllProteinsNorm!$A$1:$Q$3226,4,FALSE)</f>
        <v>1221433.24121391</v>
      </c>
      <c r="L832" s="1">
        <f>VLOOKUP($E832,[1]AllProteinsNorm!$A$1:$Q$3226,5,FALSE)</f>
        <v>1936400.1496882399</v>
      </c>
      <c r="M832" s="1">
        <f>VLOOKUP($E832,[1]AllProteinsNorm!$A$1:$Q$3226,10,FALSE)</f>
        <v>1292310.5160520901</v>
      </c>
      <c r="N832" s="1">
        <f>VLOOKUP($E832,[1]AllProteinsNorm!$A$1:$Q$3226,11,FALSE)</f>
        <v>1562845.4189614099</v>
      </c>
      <c r="O832" s="1">
        <f>VLOOKUP($E832,[1]AllProteinsNorm!$A$1:$Q$3226,15,FALSE)</f>
        <v>1094283.77998888</v>
      </c>
      <c r="P832" s="1">
        <f>VLOOKUP($E832,[1]AllProteinsNorm!$A$1:$Q$3226,6,FALSE)</f>
        <v>1475050.64583515</v>
      </c>
      <c r="Q832" s="1">
        <f>VLOOKUP($E832,[1]AllProteinsNorm!$A$1:$Q$3226,8,FALSE)</f>
        <v>1205709.7822308999</v>
      </c>
      <c r="R832" s="1">
        <f>VLOOKUP($E832,[1]AllProteinsNorm!$A$1:$Q$3226,13,FALSE)</f>
        <v>1409494.71068458</v>
      </c>
      <c r="S832" s="1">
        <f>VLOOKUP($E832,[1]AllProteinsNorm!$A$1:$Q$3226,16,FALSE)</f>
        <v>1586709.02043656</v>
      </c>
      <c r="T832" s="1">
        <f>VLOOKUP($E832,[1]AllProteinsNorm!$A$1:$Q$3226,17,FALSE)</f>
        <v>1130332.3493075401</v>
      </c>
      <c r="U832" s="1">
        <f>VLOOKUP($E832,[1]AllProteinsNorm!$A$1:$Q$3226,3,FALSE)</f>
        <v>1256159.5883659399</v>
      </c>
      <c r="V832" s="1">
        <f>VLOOKUP($E832,[1]AllProteinsNorm!$A$1:$Q$3226,7,FALSE)</f>
        <v>1269109.2344245601</v>
      </c>
      <c r="W832" s="1">
        <f>VLOOKUP($E832,[1]AllProteinsNorm!$A$1:$Q$3226,9,FALSE)</f>
        <v>1667397.2001132299</v>
      </c>
      <c r="X832" s="1">
        <f>VLOOKUP($E832,[1]AllProteinsNorm!$A$1:$Q$3226,12,FALSE)</f>
        <v>1067558.17150737</v>
      </c>
      <c r="Y832" s="29">
        <f>VLOOKUP($E832,[1]AllProteinsNorm!$A$1:$Q$3226,14,FALSE)</f>
        <v>1473291.9285907601</v>
      </c>
      <c r="Z832" s="25">
        <f t="shared" si="117"/>
        <v>0.85928402005487625</v>
      </c>
      <c r="AA832" s="1">
        <f t="shared" si="117"/>
        <v>1.3622665970719003</v>
      </c>
      <c r="AB832" s="1">
        <f t="shared" si="117"/>
        <v>0.90914651568579341</v>
      </c>
      <c r="AC832" s="1">
        <f t="shared" si="117"/>
        <v>1.0994690900952155</v>
      </c>
      <c r="AD832" s="1">
        <f t="shared" si="117"/>
        <v>0.76983377709221468</v>
      </c>
      <c r="AE832" s="1">
        <f t="shared" si="117"/>
        <v>1.0377050549877687</v>
      </c>
      <c r="AF832" s="1">
        <f t="shared" si="117"/>
        <v>0.84822249283570439</v>
      </c>
      <c r="AG832" s="1">
        <f t="shared" si="117"/>
        <v>0.99158614681178503</v>
      </c>
      <c r="AH832" s="1">
        <f t="shared" si="117"/>
        <v>1.1162572457771218</v>
      </c>
      <c r="AI832" s="1">
        <f t="shared" si="117"/>
        <v>0.79519411486276692</v>
      </c>
      <c r="AJ832" s="1">
        <f t="shared" si="117"/>
        <v>0.88371416832312</v>
      </c>
      <c r="AK832" s="1">
        <f t="shared" si="117"/>
        <v>0.89282430512640532</v>
      </c>
      <c r="AL832" s="1">
        <f t="shared" si="117"/>
        <v>1.1730217590259768</v>
      </c>
      <c r="AM832" s="1">
        <f t="shared" si="117"/>
        <v>0.75103218604366817</v>
      </c>
      <c r="AN832" s="29">
        <f t="shared" si="117"/>
        <v>1.0364677891488292</v>
      </c>
      <c r="AO832" s="1">
        <f t="shared" si="112"/>
        <v>299629.02619286621</v>
      </c>
      <c r="AP832" s="1">
        <f t="shared" si="113"/>
        <v>169484.75489360761</v>
      </c>
      <c r="AQ832" s="29">
        <f t="shared" si="114"/>
        <v>205431.3821929151</v>
      </c>
    </row>
    <row r="833" spans="1:43" x14ac:dyDescent="0.2">
      <c r="A833" s="26"/>
      <c r="E833" s="25" t="s">
        <v>1640</v>
      </c>
      <c r="F833" s="26" t="s">
        <v>1641</v>
      </c>
      <c r="G833" s="1">
        <v>0.15596690753516801</v>
      </c>
      <c r="H833" s="1">
        <v>1.48911261745027</v>
      </c>
      <c r="I833" s="1">
        <f>VLOOKUP(F833,'[1]SUSMB vs SHAM all proteins sum'!$B$2:$E$3214,2,FALSE)</f>
        <v>0.97076986627841499</v>
      </c>
      <c r="J833" s="29">
        <f>VLOOKUP(F833,'[1]SUSMB vs SHAM all proteins sum'!$B$2:$E$3214,3,FALSE)</f>
        <v>0.98943879311679905</v>
      </c>
      <c r="K833" s="25">
        <f>VLOOKUP($E833,[1]AllProteinsNorm!$A$1:$Q$3226,4,FALSE)</f>
        <v>442436.22194946301</v>
      </c>
      <c r="L833" s="1">
        <f>VLOOKUP($E833,[1]AllProteinsNorm!$A$1:$Q$3226,5,FALSE)</f>
        <v>200050.08559998099</v>
      </c>
      <c r="M833" s="1">
        <f>VLOOKUP($E833,[1]AllProteinsNorm!$A$1:$Q$3226,10,FALSE)</f>
        <v>435423.28862972901</v>
      </c>
      <c r="N833" s="1">
        <f>VLOOKUP($E833,[1]AllProteinsNorm!$A$1:$Q$3226,11,FALSE)</f>
        <v>317977.04188630899</v>
      </c>
      <c r="O833" s="1">
        <f>VLOOKUP($E833,[1]AllProteinsNorm!$A$1:$Q$3226,15,FALSE)</f>
        <v>789732.60115874698</v>
      </c>
      <c r="P833" s="1">
        <f>VLOOKUP($E833,[1]AllProteinsNorm!$A$1:$Q$3226,6,FALSE)</f>
        <v>436828.09880209703</v>
      </c>
      <c r="Q833" s="1">
        <f>VLOOKUP($E833,[1]AllProteinsNorm!$A$1:$Q$3226,8,FALSE)</f>
        <v>601506.07690595102</v>
      </c>
      <c r="R833" s="1">
        <f>VLOOKUP($E833,[1]AllProteinsNorm!$A$1:$Q$3226,13,FALSE)</f>
        <v>499894.85304533702</v>
      </c>
      <c r="S833" s="1">
        <f>VLOOKUP($E833,[1]AllProteinsNorm!$A$1:$Q$3226,16,FALSE)</f>
        <v>881484.95339790697</v>
      </c>
      <c r="T833" s="1">
        <f>VLOOKUP($E833,[1]AllProteinsNorm!$A$1:$Q$3226,17,FALSE)</f>
        <v>612026.83496910997</v>
      </c>
      <c r="U833" s="1">
        <f>VLOOKUP($E833,[1]AllProteinsNorm!$A$1:$Q$3226,3,FALSE)</f>
        <v>600262.19814721402</v>
      </c>
      <c r="V833" s="1">
        <f>VLOOKUP($E833,[1]AllProteinsNorm!$A$1:$Q$3226,7,FALSE)</f>
        <v>435709.020940697</v>
      </c>
      <c r="W833" s="1">
        <f>VLOOKUP($E833,[1]AllProteinsNorm!$A$1:$Q$3226,9,FALSE)</f>
        <v>230526.046953874</v>
      </c>
      <c r="X833" s="1">
        <f>VLOOKUP($E833,[1]AllProteinsNorm!$A$1:$Q$3226,12,FALSE)</f>
        <v>482738.15017708001</v>
      </c>
      <c r="Y833" s="29">
        <f>VLOOKUP($E833,[1]AllProteinsNorm!$A$1:$Q$3226,14,FALSE)</f>
        <v>315320.64037813799</v>
      </c>
      <c r="Z833" s="25">
        <f t="shared" si="117"/>
        <v>1.0121530182597194</v>
      </c>
      <c r="AA833" s="1">
        <f t="shared" si="117"/>
        <v>0.45765081586440337</v>
      </c>
      <c r="AB833" s="1">
        <f t="shared" si="117"/>
        <v>0.99610966268827228</v>
      </c>
      <c r="AC833" s="1">
        <f t="shared" si="117"/>
        <v>0.72743009436349226</v>
      </c>
      <c r="AD833" s="1">
        <f t="shared" si="117"/>
        <v>1.8066564088241128</v>
      </c>
      <c r="AE833" s="1">
        <f t="shared" si="117"/>
        <v>0.99932342048093026</v>
      </c>
      <c r="AF833" s="1">
        <f t="shared" si="117"/>
        <v>1.3760541317330544</v>
      </c>
      <c r="AG833" s="1">
        <f t="shared" si="117"/>
        <v>1.143600047240551</v>
      </c>
      <c r="AH833" s="1">
        <f t="shared" si="117"/>
        <v>2.0165565382531683</v>
      </c>
      <c r="AI833" s="1">
        <f t="shared" si="117"/>
        <v>1.4001222719524211</v>
      </c>
      <c r="AJ833" s="1">
        <f t="shared" si="117"/>
        <v>1.3732085337066147</v>
      </c>
      <c r="AK833" s="1">
        <f t="shared" si="117"/>
        <v>0.99676332711856308</v>
      </c>
      <c r="AL833" s="1">
        <f t="shared" si="117"/>
        <v>0.52737009909305543</v>
      </c>
      <c r="AM833" s="1">
        <f t="shared" si="117"/>
        <v>1.1043509809797079</v>
      </c>
      <c r="AN833" s="29">
        <f t="shared" si="117"/>
        <v>0.72135309462699226</v>
      </c>
      <c r="AO833" s="1">
        <f t="shared" si="112"/>
        <v>197364.62512259433</v>
      </c>
      <c r="AP833" s="1">
        <f t="shared" si="113"/>
        <v>152200.72661423267</v>
      </c>
      <c r="AQ833" s="29">
        <f t="shared" si="114"/>
        <v>129061.38190520051</v>
      </c>
    </row>
    <row r="834" spans="1:43" x14ac:dyDescent="0.2">
      <c r="A834" s="26"/>
      <c r="E834" s="25" t="s">
        <v>1642</v>
      </c>
      <c r="F834" s="26" t="s">
        <v>1643</v>
      </c>
      <c r="G834" s="1">
        <v>0.21792243523110899</v>
      </c>
      <c r="H834" s="1">
        <v>1.1731489978130201</v>
      </c>
      <c r="I834" s="1">
        <f>VLOOKUP(F834,'[1]SUSMB vs SHAM all proteins sum'!$B$2:$E$3214,2,FALSE)</f>
        <v>0.31310568428508001</v>
      </c>
      <c r="J834" s="29">
        <f>VLOOKUP(F834,'[1]SUSMB vs SHAM all proteins sum'!$B$2:$E$3214,3,FALSE)</f>
        <v>0.58963605976935796</v>
      </c>
      <c r="K834" s="25">
        <f>VLOOKUP($E834,[1]AllProteinsNorm!$A$1:$Q$3226,4,FALSE)</f>
        <v>45696.869430823303</v>
      </c>
      <c r="L834" s="1">
        <f>VLOOKUP($E834,[1]AllProteinsNorm!$A$1:$Q$3226,5,FALSE)</f>
        <v>27329.175304925699</v>
      </c>
      <c r="M834" s="1">
        <f>VLOOKUP($E834,[1]AllProteinsNorm!$A$1:$Q$3226,10,FALSE)</f>
        <v>41536.096648102903</v>
      </c>
      <c r="N834" s="1">
        <f>VLOOKUP($E834,[1]AllProteinsNorm!$A$1:$Q$3226,11,FALSE)</f>
        <v>33765.994812849203</v>
      </c>
      <c r="O834" s="1">
        <f>VLOOKUP($E834,[1]AllProteinsNorm!$A$1:$Q$3226,15,FALSE)</f>
        <v>38470.144293881698</v>
      </c>
      <c r="P834" s="1">
        <f>VLOOKUP($E834,[1]AllProteinsNorm!$A$1:$Q$3226,6,FALSE)</f>
        <v>33765.591157559997</v>
      </c>
      <c r="Q834" s="1">
        <f>VLOOKUP($E834,[1]AllProteinsNorm!$A$1:$Q$3226,8,FALSE)</f>
        <v>38839.606172265398</v>
      </c>
      <c r="R834" s="1">
        <f>VLOOKUP($E834,[1]AllProteinsNorm!$A$1:$Q$3226,13,FALSE)</f>
        <v>46605.618186081301</v>
      </c>
      <c r="S834" s="1">
        <f>VLOOKUP($E834,[1]AllProteinsNorm!$A$1:$Q$3226,16,FALSE)</f>
        <v>45959.592147900497</v>
      </c>
      <c r="T834" s="1">
        <f>VLOOKUP($E834,[1]AllProteinsNorm!$A$1:$Q$3226,17,FALSE)</f>
        <v>53302.094725378302</v>
      </c>
      <c r="U834" s="1">
        <f>VLOOKUP($E834,[1]AllProteinsNorm!$A$1:$Q$3226,3,FALSE)</f>
        <v>14404.6794363603</v>
      </c>
      <c r="V834" s="1">
        <f>VLOOKUP($E834,[1]AllProteinsNorm!$A$1:$Q$3226,7,FALSE)</f>
        <v>38302.798169920999</v>
      </c>
      <c r="W834" s="1">
        <f>VLOOKUP($E834,[1]AllProteinsNorm!$A$1:$Q$3226,9,FALSE)</f>
        <v>3892.4427520355798</v>
      </c>
      <c r="X834" s="1">
        <f>VLOOKUP($E834,[1]AllProteinsNorm!$A$1:$Q$3226,12,FALSE)</f>
        <v>47236.328219179901</v>
      </c>
      <c r="Y834" s="29">
        <f>VLOOKUP($E834,[1]AllProteinsNorm!$A$1:$Q$3226,14,FALSE)</f>
        <v>47340.161217351</v>
      </c>
      <c r="Z834" s="25">
        <f t="shared" si="117"/>
        <v>1.2231608693294971</v>
      </c>
      <c r="AA834" s="1">
        <f t="shared" si="117"/>
        <v>0.73151570863371695</v>
      </c>
      <c r="AB834" s="1">
        <f t="shared" si="117"/>
        <v>1.1117901229876923</v>
      </c>
      <c r="AC834" s="1">
        <f t="shared" si="117"/>
        <v>0.90380903732546602</v>
      </c>
      <c r="AD834" s="1">
        <f t="shared" si="117"/>
        <v>1.0297242617236277</v>
      </c>
      <c r="AE834" s="1">
        <f t="shared" si="117"/>
        <v>0.90379823274824644</v>
      </c>
      <c r="AF834" s="1">
        <f t="shared" si="117"/>
        <v>1.0396135893291438</v>
      </c>
      <c r="AG834" s="1">
        <f t="shared" si="117"/>
        <v>1.2474852033884452</v>
      </c>
      <c r="AH834" s="1">
        <f t="shared" si="117"/>
        <v>1.2301931267032593</v>
      </c>
      <c r="AI834" s="1">
        <f t="shared" si="117"/>
        <v>1.4267287307300844</v>
      </c>
      <c r="AJ834" s="1">
        <f t="shared" si="117"/>
        <v>0.38556777392515917</v>
      </c>
      <c r="AK834" s="1">
        <f t="shared" si="117"/>
        <v>1.025244934517799</v>
      </c>
      <c r="AL834" s="1">
        <f t="shared" si="117"/>
        <v>0.10418839889245694</v>
      </c>
      <c r="AM834" s="1">
        <f t="shared" si="117"/>
        <v>1.2643673189904245</v>
      </c>
      <c r="AN834" s="29">
        <f t="shared" si="117"/>
        <v>1.2671466004136369</v>
      </c>
      <c r="AO834" s="1">
        <f t="shared" si="112"/>
        <v>6351.533865632261</v>
      </c>
      <c r="AP834" s="1">
        <f t="shared" si="113"/>
        <v>6753.7301222211945</v>
      </c>
      <c r="AQ834" s="29">
        <f t="shared" si="114"/>
        <v>17839.565240839267</v>
      </c>
    </row>
    <row r="835" spans="1:43" x14ac:dyDescent="0.2">
      <c r="A835" s="26"/>
      <c r="E835" s="25" t="s">
        <v>1644</v>
      </c>
      <c r="F835" s="26" t="s">
        <v>1645</v>
      </c>
      <c r="G835" s="1">
        <v>0.82587845814323202</v>
      </c>
      <c r="H835" s="1">
        <v>1.0278780805444101</v>
      </c>
      <c r="I835" s="1">
        <f>VLOOKUP(F835,'[1]SUSMB vs SHAM all proteins sum'!$B$2:$E$3214,2,FALSE)</f>
        <v>0.58321191029441199</v>
      </c>
      <c r="J835" s="29">
        <f>VLOOKUP(F835,'[1]SUSMB vs SHAM all proteins sum'!$B$2:$E$3214,3,FALSE)</f>
        <v>1.06459673076849</v>
      </c>
      <c r="K835" s="25">
        <f>VLOOKUP($E835,[1]AllProteinsNorm!$A$1:$Q$3226,4,FALSE)</f>
        <v>575556.44969680905</v>
      </c>
      <c r="L835" s="1">
        <f>VLOOKUP($E835,[1]AllProteinsNorm!$A$1:$Q$3226,5,FALSE)</f>
        <v>807384.86762296595</v>
      </c>
      <c r="M835" s="1">
        <f>VLOOKUP($E835,[1]AllProteinsNorm!$A$1:$Q$3226,10,FALSE)</f>
        <v>829528.870929881</v>
      </c>
      <c r="N835" s="1">
        <f>VLOOKUP($E835,[1]AllProteinsNorm!$A$1:$Q$3226,11,FALSE)</f>
        <v>783156.94764331996</v>
      </c>
      <c r="O835" s="1">
        <f>VLOOKUP($E835,[1]AllProteinsNorm!$A$1:$Q$3226,15,FALSE)</f>
        <v>778421.55927266495</v>
      </c>
      <c r="P835" s="1">
        <f>VLOOKUP($E835,[1]AllProteinsNorm!$A$1:$Q$3226,6,FALSE)</f>
        <v>613762.68922160205</v>
      </c>
      <c r="Q835" s="1">
        <f>VLOOKUP($E835,[1]AllProteinsNorm!$A$1:$Q$3226,8,FALSE)</f>
        <v>845795.41205394699</v>
      </c>
      <c r="R835" s="1">
        <f>VLOOKUP($E835,[1]AllProteinsNorm!$A$1:$Q$3226,13,FALSE)</f>
        <v>882524.09149990103</v>
      </c>
      <c r="S835" s="1">
        <f>VLOOKUP($E835,[1]AllProteinsNorm!$A$1:$Q$3226,16,FALSE)</f>
        <v>984908.10295570199</v>
      </c>
      <c r="T835" s="1">
        <f>VLOOKUP($E835,[1]AllProteinsNorm!$A$1:$Q$3226,17,FALSE)</f>
        <v>597562.90781076299</v>
      </c>
      <c r="U835" s="1">
        <f>VLOOKUP($E835,[1]AllProteinsNorm!$A$1:$Q$3226,3,FALSE)</f>
        <v>603988.73171776603</v>
      </c>
      <c r="V835" s="1">
        <f>VLOOKUP($E835,[1]AllProteinsNorm!$A$1:$Q$3226,7,FALSE)</f>
        <v>766233.08232072496</v>
      </c>
      <c r="W835" s="1">
        <f>VLOOKUP($E835,[1]AllProteinsNorm!$A$1:$Q$3226,9,FALSE)</f>
        <v>930776.36592505395</v>
      </c>
      <c r="X835" s="1">
        <f>VLOOKUP($E835,[1]AllProteinsNorm!$A$1:$Q$3226,12,FALSE)</f>
        <v>756157.740920446</v>
      </c>
      <c r="Y835" s="29">
        <f>VLOOKUP($E835,[1]AllProteinsNorm!$A$1:$Q$3226,14,FALSE)</f>
        <v>986601.68538844795</v>
      </c>
      <c r="Z835" s="25">
        <f t="shared" si="117"/>
        <v>0.76251857909791509</v>
      </c>
      <c r="AA835" s="1">
        <f t="shared" si="117"/>
        <v>1.0696534846744077</v>
      </c>
      <c r="AB835" s="1">
        <f t="shared" si="117"/>
        <v>1.0989906833905774</v>
      </c>
      <c r="AC835" s="1">
        <f t="shared" si="117"/>
        <v>1.0375554356870156</v>
      </c>
      <c r="AD835" s="1">
        <f t="shared" si="117"/>
        <v>1.0312818171500837</v>
      </c>
      <c r="AE835" s="1">
        <f t="shared" si="117"/>
        <v>0.81313562541972484</v>
      </c>
      <c r="AF835" s="1">
        <f t="shared" si="117"/>
        <v>1.1205412017303416</v>
      </c>
      <c r="AG835" s="1">
        <f t="shared" si="117"/>
        <v>1.169200721535957</v>
      </c>
      <c r="AH835" s="1">
        <f t="shared" si="117"/>
        <v>1.3048428657231128</v>
      </c>
      <c r="AI835" s="1">
        <f t="shared" si="117"/>
        <v>0.7916735528296307</v>
      </c>
      <c r="AJ835" s="1">
        <f t="shared" si="117"/>
        <v>0.8001867232018548</v>
      </c>
      <c r="AK835" s="1">
        <f t="shared" si="117"/>
        <v>1.0151340698150364</v>
      </c>
      <c r="AL835" s="1">
        <f t="shared" si="117"/>
        <v>1.2331271283241916</v>
      </c>
      <c r="AM835" s="1">
        <f t="shared" si="117"/>
        <v>1.0017858830081399</v>
      </c>
      <c r="AN835" s="29">
        <f t="shared" si="117"/>
        <v>1.3070865866837291</v>
      </c>
      <c r="AO835" s="1">
        <f t="shared" si="112"/>
        <v>91476.682107022323</v>
      </c>
      <c r="AP835" s="1">
        <f t="shared" si="113"/>
        <v>153378.69498896936</v>
      </c>
      <c r="AQ835" s="29">
        <f t="shared" si="114"/>
        <v>136398.28954748836</v>
      </c>
    </row>
    <row r="836" spans="1:43" x14ac:dyDescent="0.2">
      <c r="A836" s="26"/>
      <c r="E836" s="25" t="s">
        <v>1646</v>
      </c>
      <c r="F836" s="26" t="s">
        <v>1647</v>
      </c>
      <c r="G836" s="1">
        <v>0.73488462152516798</v>
      </c>
      <c r="H836" s="1">
        <v>1.1578999420237199</v>
      </c>
      <c r="I836" s="1">
        <f>VLOOKUP(F836,'[1]SUSMB vs SHAM all proteins sum'!$B$2:$E$3214,2,FALSE)</f>
        <v>0.72191419242320698</v>
      </c>
      <c r="J836" s="29">
        <f>VLOOKUP(F836,'[1]SUSMB vs SHAM all proteins sum'!$B$2:$E$3214,3,FALSE)</f>
        <v>1.1557329328230099</v>
      </c>
      <c r="K836" s="25">
        <f>VLOOKUP($E836,[1]AllProteinsNorm!$A$1:$Q$3226,4,FALSE)</f>
        <v>207002.64510994099</v>
      </c>
      <c r="L836" s="1">
        <f>VLOOKUP($E836,[1]AllProteinsNorm!$A$1:$Q$3226,5,FALSE)</f>
        <v>44010.4890994651</v>
      </c>
      <c r="M836" s="1">
        <f>VLOOKUP($E836,[1]AllProteinsNorm!$A$1:$Q$3226,10,FALSE)</f>
        <v>185219.364105582</v>
      </c>
      <c r="N836" s="1">
        <f>VLOOKUP($E836,[1]AllProteinsNorm!$A$1:$Q$3226,11,FALSE)</f>
        <v>69431.450341269694</v>
      </c>
      <c r="O836" s="1">
        <f>VLOOKUP($E836,[1]AllProteinsNorm!$A$1:$Q$3226,15,FALSE)</f>
        <v>193034.33534783701</v>
      </c>
      <c r="P836" s="1">
        <f>VLOOKUP($E836,[1]AllProteinsNorm!$A$1:$Q$3226,6,FALSE)</f>
        <v>180619.590415393</v>
      </c>
      <c r="Q836" s="1">
        <f>VLOOKUP($E836,[1]AllProteinsNorm!$A$1:$Q$3226,8,FALSE)</f>
        <v>201368.56364108599</v>
      </c>
      <c r="R836" s="1">
        <f>VLOOKUP($E836,[1]AllProteinsNorm!$A$1:$Q$3226,13,FALSE)</f>
        <v>185942.438681895</v>
      </c>
      <c r="S836" s="1">
        <f>VLOOKUP($E836,[1]AllProteinsNorm!$A$1:$Q$3226,16,FALSE)</f>
        <v>46760.976595385</v>
      </c>
      <c r="T836" s="1">
        <f>VLOOKUP($E836,[1]AllProteinsNorm!$A$1:$Q$3226,17,FALSE)</f>
        <v>148848.965596266</v>
      </c>
      <c r="U836" s="1">
        <f>VLOOKUP($E836,[1]AllProteinsNorm!$A$1:$Q$3226,3,FALSE)</f>
        <v>138363.33652680099</v>
      </c>
      <c r="V836" s="1">
        <f>VLOOKUP($E836,[1]AllProteinsNorm!$A$1:$Q$3226,7,FALSE)</f>
        <v>175554.094037011</v>
      </c>
      <c r="W836" s="1">
        <f>VLOOKUP($E836,[1]AllProteinsNorm!$A$1:$Q$3226,9,FALSE)</f>
        <v>179078.041061717</v>
      </c>
      <c r="X836" s="1">
        <f>VLOOKUP($E836,[1]AllProteinsNorm!$A$1:$Q$3226,12,FALSE)</f>
        <v>55523.964259</v>
      </c>
      <c r="Y836" s="29">
        <f>VLOOKUP($E836,[1]AllProteinsNorm!$A$1:$Q$3226,14,FALSE)</f>
        <v>193082.06519686399</v>
      </c>
      <c r="Z836" s="25">
        <f t="shared" si="117"/>
        <v>1.4813450229450387</v>
      </c>
      <c r="AA836" s="1">
        <f t="shared" si="117"/>
        <v>0.31494630877902069</v>
      </c>
      <c r="AB836" s="1">
        <f t="shared" si="117"/>
        <v>1.3254602762449073</v>
      </c>
      <c r="AC836" s="1">
        <f t="shared" si="117"/>
        <v>0.4968628944053825</v>
      </c>
      <c r="AD836" s="1">
        <f t="shared" si="117"/>
        <v>1.3813854976256512</v>
      </c>
      <c r="AE836" s="1">
        <f t="shared" si="117"/>
        <v>1.292543538108464</v>
      </c>
      <c r="AF836" s="1">
        <f t="shared" si="117"/>
        <v>1.4410266079879614</v>
      </c>
      <c r="AG836" s="1">
        <f t="shared" si="117"/>
        <v>1.3306347170075867</v>
      </c>
      <c r="AH836" s="1">
        <f t="shared" si="117"/>
        <v>0.33462925032109392</v>
      </c>
      <c r="AI836" s="1">
        <f t="shared" si="117"/>
        <v>1.0651877140963013</v>
      </c>
      <c r="AJ836" s="1">
        <f t="shared" si="117"/>
        <v>0.99015082543118216</v>
      </c>
      <c r="AK836" s="1">
        <f t="shared" si="117"/>
        <v>1.2562940117080792</v>
      </c>
      <c r="AL836" s="1">
        <f t="shared" si="117"/>
        <v>1.2815119570314237</v>
      </c>
      <c r="AM836" s="1">
        <f t="shared" si="117"/>
        <v>0.39733863335690262</v>
      </c>
      <c r="AN836" s="29">
        <f t="shared" si="117"/>
        <v>1.3817270602866718</v>
      </c>
      <c r="AO836" s="1">
        <f t="shared" si="112"/>
        <v>68615.382500693755</v>
      </c>
      <c r="AP836" s="1">
        <f t="shared" si="113"/>
        <v>55661.6549568111</v>
      </c>
      <c r="AQ836" s="29">
        <f t="shared" si="114"/>
        <v>49802.881131460992</v>
      </c>
    </row>
    <row r="837" spans="1:43" x14ac:dyDescent="0.2">
      <c r="A837" s="26"/>
      <c r="E837" s="25" t="s">
        <v>1648</v>
      </c>
      <c r="F837" s="26" t="s">
        <v>1649</v>
      </c>
      <c r="G837" s="1">
        <v>0.55063397565768701</v>
      </c>
      <c r="H837" s="1">
        <v>0.90742444056867799</v>
      </c>
      <c r="I837" s="1">
        <f>VLOOKUP(F837,'[1]SUSMB vs SHAM all proteins sum'!$B$2:$E$3214,2,FALSE)</f>
        <v>0.90989627254161098</v>
      </c>
      <c r="J837" s="29">
        <f>VLOOKUP(F837,'[1]SUSMB vs SHAM all proteins sum'!$B$2:$E$3214,3,FALSE)</f>
        <v>1.0227257604192901</v>
      </c>
      <c r="K837" s="25">
        <f>VLOOKUP($E837,[1]AllProteinsNorm!$A$1:$Q$3226,4,FALSE)</f>
        <v>126105.18244560101</v>
      </c>
      <c r="L837" s="1">
        <f>VLOOKUP($E837,[1]AllProteinsNorm!$A$1:$Q$3226,5,FALSE)</f>
        <v>68022.962988716201</v>
      </c>
      <c r="M837" s="1">
        <f>VLOOKUP($E837,[1]AllProteinsNorm!$A$1:$Q$3226,10,FALSE)</f>
        <v>104194.580774178</v>
      </c>
      <c r="N837" s="1">
        <f>VLOOKUP($E837,[1]AllProteinsNorm!$A$1:$Q$3226,11,FALSE)</f>
        <v>91154.773187201994</v>
      </c>
      <c r="O837" s="1">
        <f>VLOOKUP($E837,[1]AllProteinsNorm!$A$1:$Q$3226,15,FALSE)</f>
        <v>139884.77593375201</v>
      </c>
      <c r="P837" s="1">
        <f>VLOOKUP($E837,[1]AllProteinsNorm!$A$1:$Q$3226,6,FALSE)</f>
        <v>76588.378046035097</v>
      </c>
      <c r="Q837" s="1">
        <f>VLOOKUP($E837,[1]AllProteinsNorm!$A$1:$Q$3226,8,FALSE)</f>
        <v>121220.661015067</v>
      </c>
      <c r="R837" s="1">
        <f>VLOOKUP($E837,[1]AllProteinsNorm!$A$1:$Q$3226,13,FALSE)</f>
        <v>85862.076956400793</v>
      </c>
      <c r="S837" s="1">
        <f>VLOOKUP($E837,[1]AllProteinsNorm!$A$1:$Q$3226,16,FALSE)</f>
        <v>80060.380829330796</v>
      </c>
      <c r="T837" s="1">
        <f>VLOOKUP($E837,[1]AllProteinsNorm!$A$1:$Q$3226,17,FALSE)</f>
        <v>109869.53297662</v>
      </c>
      <c r="U837" s="1">
        <f>VLOOKUP($E837,[1]AllProteinsNorm!$A$1:$Q$3226,3,FALSE)</f>
        <v>123665.424879082</v>
      </c>
      <c r="V837" s="1">
        <f>VLOOKUP($E837,[1]AllProteinsNorm!$A$1:$Q$3226,7,FALSE)</f>
        <v>163795.69203214001</v>
      </c>
      <c r="W837" s="1">
        <f>VLOOKUP($E837,[1]AllProteinsNorm!$A$1:$Q$3226,9,FALSE)</f>
        <v>74405.512979336301</v>
      </c>
      <c r="X837" s="1">
        <f>VLOOKUP($E837,[1]AllProteinsNorm!$A$1:$Q$3226,12,FALSE)</f>
        <v>106019.777039379</v>
      </c>
      <c r="Y837" s="29">
        <f>VLOOKUP($E837,[1]AllProteinsNorm!$A$1:$Q$3226,14,FALSE)</f>
        <v>79806.209245369901</v>
      </c>
      <c r="Z837" s="25">
        <f t="shared" si="117"/>
        <v>1.1911047341550671</v>
      </c>
      <c r="AA837" s="1">
        <f t="shared" si="117"/>
        <v>0.6424991556716243</v>
      </c>
      <c r="AB837" s="1">
        <f t="shared" si="117"/>
        <v>0.98415192799045215</v>
      </c>
      <c r="AC837" s="1">
        <f t="shared" si="117"/>
        <v>0.86098667618949354</v>
      </c>
      <c r="AD837" s="1">
        <f t="shared" si="117"/>
        <v>1.3212575059933631</v>
      </c>
      <c r="AE837" s="1">
        <f t="shared" si="117"/>
        <v>0.72340230514509407</v>
      </c>
      <c r="AF837" s="1">
        <f t="shared" si="117"/>
        <v>1.144968830085457</v>
      </c>
      <c r="AG837" s="1">
        <f t="shared" si="117"/>
        <v>0.81099542749777964</v>
      </c>
      <c r="AH837" s="1">
        <f t="shared" si="117"/>
        <v>0.75619650814279438</v>
      </c>
      <c r="AI837" s="1">
        <f t="shared" si="117"/>
        <v>1.03775370948225</v>
      </c>
      <c r="AJ837" s="1">
        <f t="shared" si="117"/>
        <v>1.1680604251797002</v>
      </c>
      <c r="AK837" s="1">
        <f t="shared" si="117"/>
        <v>1.5471039368096413</v>
      </c>
      <c r="AL837" s="1">
        <f t="shared" si="117"/>
        <v>0.70278442993534007</v>
      </c>
      <c r="AM837" s="1">
        <f t="shared" si="117"/>
        <v>1.0013915042717907</v>
      </c>
      <c r="AN837" s="29">
        <f t="shared" si="117"/>
        <v>0.7537957743182816</v>
      </c>
      <c r="AO837" s="1">
        <f t="shared" si="112"/>
        <v>25370.103273582445</v>
      </c>
      <c r="AP837" s="1">
        <f t="shared" si="113"/>
        <v>17629.046105731177</v>
      </c>
      <c r="AQ837" s="29">
        <f t="shared" si="114"/>
        <v>32478.085520962075</v>
      </c>
    </row>
    <row r="838" spans="1:43" x14ac:dyDescent="0.2">
      <c r="A838" s="26"/>
      <c r="E838" s="25" t="s">
        <v>1650</v>
      </c>
      <c r="F838" s="26" t="s">
        <v>1651</v>
      </c>
      <c r="G838" s="1">
        <v>0.36137279741233602</v>
      </c>
      <c r="H838" s="43">
        <v>0.60548434448710897</v>
      </c>
      <c r="I838" s="1">
        <f>VLOOKUP(F838,'[1]SUSMB vs SHAM all proteins sum'!$B$2:$E$3214,2,FALSE)</f>
        <v>0.33060997880375298</v>
      </c>
      <c r="J838" s="29">
        <f>VLOOKUP(F838,'[1]SUSMB vs SHAM all proteins sum'!$B$2:$E$3214,3,FALSE)</f>
        <v>1.32575114982095</v>
      </c>
      <c r="K838" s="25">
        <f>VLOOKUP($E838,[1]AllProteinsNorm!$A$1:$Q$3226,4,FALSE)</f>
        <v>154441.40112434499</v>
      </c>
      <c r="L838" s="1">
        <f>VLOOKUP($E838,[1]AllProteinsNorm!$A$1:$Q$3226,5,FALSE)</f>
        <v>127767.89871489001</v>
      </c>
      <c r="M838" s="1">
        <f>VLOOKUP($E838,[1]AllProteinsNorm!$A$1:$Q$3226,10,FALSE)</f>
        <v>332756.344123438</v>
      </c>
      <c r="N838" s="1">
        <f>VLOOKUP($E838,[1]AllProteinsNorm!$A$1:$Q$3226,11,FALSE)</f>
        <v>189430.75310374101</v>
      </c>
      <c r="O838" s="1">
        <f>VLOOKUP($E838,[1]AllProteinsNorm!$A$1:$Q$3226,15,FALSE)</f>
        <v>393331.69924009201</v>
      </c>
      <c r="P838" s="1">
        <f>VLOOKUP($E838,[1]AllProteinsNorm!$A$1:$Q$3226,6,FALSE)</f>
        <v>128713.548578343</v>
      </c>
      <c r="Q838" s="1">
        <f>VLOOKUP($E838,[1]AllProteinsNorm!$A$1:$Q$3226,8,FALSE)</f>
        <v>244281.16648212299</v>
      </c>
      <c r="R838" s="1">
        <f>VLOOKUP($E838,[1]AllProteinsNorm!$A$1:$Q$3226,13,FALSE)</f>
        <v>21486.224006522199</v>
      </c>
      <c r="S838" s="1">
        <f>VLOOKUP($E838,[1]AllProteinsNorm!$A$1:$Q$3226,16,FALSE)</f>
        <v>232465.52327282599</v>
      </c>
      <c r="T838" s="1">
        <f>VLOOKUP($E838,[1]AllProteinsNorm!$A$1:$Q$3226,17,FALSE)</f>
        <v>253514.588303461</v>
      </c>
      <c r="U838" s="1">
        <f>VLOOKUP($E838,[1]AllProteinsNorm!$A$1:$Q$3226,3,FALSE)</f>
        <v>213014.54165314499</v>
      </c>
      <c r="V838" s="1">
        <f>VLOOKUP($E838,[1]AllProteinsNorm!$A$1:$Q$3226,7,FALSE)</f>
        <v>231157.62183395599</v>
      </c>
      <c r="W838" s="1">
        <f>VLOOKUP($E838,[1]AllProteinsNorm!$A$1:$Q$3226,9,FALSE)</f>
        <v>220478.651819021</v>
      </c>
      <c r="X838" s="1">
        <f>VLOOKUP($E838,[1]AllProteinsNorm!$A$1:$Q$3226,12,FALSE)</f>
        <v>437844.29660408199</v>
      </c>
      <c r="Y838" s="29">
        <f>VLOOKUP($E838,[1]AllProteinsNorm!$A$1:$Q$3226,14,FALSE)</f>
        <v>421529.15190168098</v>
      </c>
      <c r="Z838" s="25">
        <f t="shared" si="117"/>
        <v>0.64472646838879233</v>
      </c>
      <c r="AA838" s="1">
        <f t="shared" si="117"/>
        <v>0.53337606051362685</v>
      </c>
      <c r="AB838" s="1">
        <f t="shared" si="117"/>
        <v>1.3891147128867367</v>
      </c>
      <c r="AC838" s="1">
        <f t="shared" si="117"/>
        <v>0.79079197393756595</v>
      </c>
      <c r="AD838" s="1">
        <f t="shared" si="117"/>
        <v>1.6419907842732779</v>
      </c>
      <c r="AE838" s="1">
        <f t="shared" si="117"/>
        <v>0.5373237422385907</v>
      </c>
      <c r="AF838" s="1">
        <f t="shared" si="117"/>
        <v>1.0197688742354172</v>
      </c>
      <c r="AG838" s="1">
        <f t="shared" si="117"/>
        <v>8.9695750115490913E-2</v>
      </c>
      <c r="AH838" s="1">
        <f t="shared" si="117"/>
        <v>0.97044364238298964</v>
      </c>
      <c r="AI838" s="1">
        <f t="shared" si="117"/>
        <v>1.0583144416718477</v>
      </c>
      <c r="AJ838" s="1">
        <f t="shared" si="117"/>
        <v>0.88924415445387217</v>
      </c>
      <c r="AK838" s="1">
        <f t="shared" si="117"/>
        <v>0.9649837160319954</v>
      </c>
      <c r="AL838" s="1">
        <f t="shared" si="117"/>
        <v>0.92040360620629191</v>
      </c>
      <c r="AM838" s="1">
        <f t="shared" si="117"/>
        <v>1.8278117460644212</v>
      </c>
      <c r="AN838" s="29">
        <f t="shared" si="117"/>
        <v>1.7597030294336897</v>
      </c>
      <c r="AO838" s="1">
        <f t="shared" si="112"/>
        <v>104486.2519088635</v>
      </c>
      <c r="AP838" s="1">
        <f t="shared" si="113"/>
        <v>89408.788562159592</v>
      </c>
      <c r="AQ838" s="29">
        <f t="shared" si="114"/>
        <v>102258.82810766505</v>
      </c>
    </row>
    <row r="839" spans="1:43" x14ac:dyDescent="0.2">
      <c r="A839" s="26"/>
      <c r="E839" s="25" t="s">
        <v>1652</v>
      </c>
      <c r="F839" s="26" t="s">
        <v>1653</v>
      </c>
      <c r="G839" s="1">
        <v>0.71483827612732898</v>
      </c>
      <c r="H839" s="1">
        <v>1.08895307490427</v>
      </c>
      <c r="I839" s="1">
        <f>VLOOKUP(F839,'[1]SUSMB vs SHAM all proteins sum'!$B$2:$E$3214,2,FALSE)</f>
        <v>0.47213261609950902</v>
      </c>
      <c r="J839" s="29">
        <f>VLOOKUP(F839,'[1]SUSMB vs SHAM all proteins sum'!$B$2:$E$3214,3,FALSE)</f>
        <v>1.17694943220231</v>
      </c>
      <c r="K839" s="25">
        <f>VLOOKUP($E839,[1]AllProteinsNorm!$A$1:$Q$3226,4,FALSE)</f>
        <v>29444.740339128199</v>
      </c>
      <c r="L839" s="1">
        <f>VLOOKUP($E839,[1]AllProteinsNorm!$A$1:$Q$3226,5,FALSE)</f>
        <v>49278.867285497297</v>
      </c>
      <c r="M839" s="1">
        <f>VLOOKUP($E839,[1]AllProteinsNorm!$A$1:$Q$3226,10,FALSE)</f>
        <v>60965.8561710063</v>
      </c>
      <c r="N839" s="1">
        <f>VLOOKUP($E839,[1]AllProteinsNorm!$A$1:$Q$3226,11,FALSE)</f>
        <v>40978.445087770102</v>
      </c>
      <c r="O839" s="1">
        <f>VLOOKUP($E839,[1]AllProteinsNorm!$A$1:$Q$3226,15,FALSE)</f>
        <v>19454.4066329083</v>
      </c>
      <c r="P839" s="1">
        <f>VLOOKUP($E839,[1]AllProteinsNorm!$A$1:$Q$3226,6,FALSE)</f>
        <v>31916.534777282399</v>
      </c>
      <c r="Q839" s="1">
        <f>VLOOKUP($E839,[1]AllProteinsNorm!$A$1:$Q$3226,8,FALSE)</f>
        <v>31613.8469796586</v>
      </c>
      <c r="R839" s="1">
        <f>VLOOKUP($E839,[1]AllProteinsNorm!$A$1:$Q$3226,13,FALSE)</f>
        <v>50070.946155905898</v>
      </c>
      <c r="S839" s="1">
        <f>VLOOKUP($E839,[1]AllProteinsNorm!$A$1:$Q$3226,16,FALSE)</f>
        <v>43425.751781245599</v>
      </c>
      <c r="T839" s="1">
        <f>VLOOKUP($E839,[1]AllProteinsNorm!$A$1:$Q$3226,17,FALSE)</f>
        <v>49220.745935832099</v>
      </c>
      <c r="U839" s="1">
        <f>VLOOKUP($E839,[1]AllProteinsNorm!$A$1:$Q$3226,3,FALSE)</f>
        <v>42442.921308574201</v>
      </c>
      <c r="V839" s="1">
        <f>VLOOKUP($E839,[1]AllProteinsNorm!$A$1:$Q$3226,7,FALSE)</f>
        <v>48967.072749006897</v>
      </c>
      <c r="W839" s="1">
        <f>VLOOKUP($E839,[1]AllProteinsNorm!$A$1:$Q$3226,9,FALSE)</f>
        <v>51941.570888795199</v>
      </c>
      <c r="X839" s="1">
        <f>VLOOKUP($E839,[1]AllProteinsNorm!$A$1:$Q$3226,12,FALSE)</f>
        <v>32889.313645582799</v>
      </c>
      <c r="Y839" s="29">
        <f>VLOOKUP($E839,[1]AllProteinsNorm!$A$1:$Q$3226,14,FALSE)</f>
        <v>44857.834484684397</v>
      </c>
      <c r="Z839" s="25">
        <f t="shared" ref="Z839:AN855" si="118">K839/AVERAGE($K839:$O839)</f>
        <v>0.73566859006107244</v>
      </c>
      <c r="AA839" s="1">
        <f t="shared" si="118"/>
        <v>1.2312186963847371</v>
      </c>
      <c r="AB839" s="1">
        <f t="shared" si="118"/>
        <v>1.5232148402269889</v>
      </c>
      <c r="AC839" s="1">
        <f t="shared" si="118"/>
        <v>1.0238349726777549</v>
      </c>
      <c r="AD839" s="1">
        <f t="shared" si="118"/>
        <v>0.48606290064944668</v>
      </c>
      <c r="AE839" s="1">
        <f t="shared" si="118"/>
        <v>0.79742568176214124</v>
      </c>
      <c r="AF839" s="1">
        <f t="shared" si="118"/>
        <v>0.78986311191972081</v>
      </c>
      <c r="AG839" s="1">
        <f t="shared" si="118"/>
        <v>1.251008565104901</v>
      </c>
      <c r="AH839" s="1">
        <f t="shared" si="118"/>
        <v>1.0849802449369108</v>
      </c>
      <c r="AI839" s="1">
        <f t="shared" si="118"/>
        <v>1.229766550742827</v>
      </c>
      <c r="AJ839" s="1">
        <f t="shared" si="118"/>
        <v>1.0604245008627</v>
      </c>
      <c r="AK839" s="1">
        <f t="shared" si="118"/>
        <v>1.2234285972224828</v>
      </c>
      <c r="AL839" s="1">
        <f t="shared" si="118"/>
        <v>1.2977456001042997</v>
      </c>
      <c r="AM839" s="1">
        <f t="shared" si="118"/>
        <v>0.82173028931654257</v>
      </c>
      <c r="AN839" s="29">
        <f t="shared" si="118"/>
        <v>1.1207604301637324</v>
      </c>
      <c r="AO839" s="1">
        <f t="shared" si="112"/>
        <v>14561.275898575521</v>
      </c>
      <c r="AP839" s="1">
        <f t="shared" si="113"/>
        <v>8075.2064347867345</v>
      </c>
      <c r="AQ839" s="29">
        <f t="shared" si="114"/>
        <v>6543.800900262313</v>
      </c>
    </row>
    <row r="840" spans="1:43" x14ac:dyDescent="0.2">
      <c r="A840" s="26"/>
      <c r="E840" s="25" t="s">
        <v>1654</v>
      </c>
      <c r="F840" s="26" t="s">
        <v>1655</v>
      </c>
      <c r="G840" s="1">
        <v>0.793012888297984</v>
      </c>
      <c r="H840" s="1">
        <v>1.02992334668223</v>
      </c>
      <c r="I840" s="1">
        <f>VLOOKUP(F840,'[1]SUSMB vs SHAM all proteins sum'!$B$2:$E$3214,2,FALSE)</f>
        <v>0.67381900044501597</v>
      </c>
      <c r="J840" s="29">
        <f>VLOOKUP(F840,'[1]SUSMB vs SHAM all proteins sum'!$B$2:$E$3214,3,FALSE)</f>
        <v>1.04895826862035</v>
      </c>
      <c r="K840" s="25">
        <f>VLOOKUP($E840,[1]AllProteinsNorm!$A$1:$Q$3226,4,FALSE)</f>
        <v>319637.77119905502</v>
      </c>
      <c r="L840" s="1">
        <f>VLOOKUP($E840,[1]AllProteinsNorm!$A$1:$Q$3226,5,FALSE)</f>
        <v>418856.34818966303</v>
      </c>
      <c r="M840" s="1">
        <f>VLOOKUP($E840,[1]AllProteinsNorm!$A$1:$Q$3226,10,FALSE)</f>
        <v>429032.01294540899</v>
      </c>
      <c r="N840" s="1">
        <f>VLOOKUP($E840,[1]AllProteinsNorm!$A$1:$Q$3226,11,FALSE)</f>
        <v>425138.05308641802</v>
      </c>
      <c r="O840" s="1">
        <f>VLOOKUP($E840,[1]AllProteinsNorm!$A$1:$Q$3226,15,FALSE)</f>
        <v>329062.52479034098</v>
      </c>
      <c r="P840" s="1">
        <f>VLOOKUP($E840,[1]AllProteinsNorm!$A$1:$Q$3226,6,FALSE)</f>
        <v>473429.08140876901</v>
      </c>
      <c r="Q840" s="1">
        <f>VLOOKUP($E840,[1]AllProteinsNorm!$A$1:$Q$3226,8,FALSE)</f>
        <v>292180.94212975499</v>
      </c>
      <c r="R840" s="1">
        <f>VLOOKUP($E840,[1]AllProteinsNorm!$A$1:$Q$3226,13,FALSE)</f>
        <v>383896.74811100599</v>
      </c>
      <c r="S840" s="1">
        <f>VLOOKUP($E840,[1]AllProteinsNorm!$A$1:$Q$3226,16,FALSE)</f>
        <v>459984.522575713</v>
      </c>
      <c r="T840" s="1">
        <f>VLOOKUP($E840,[1]AllProteinsNorm!$A$1:$Q$3226,17,FALSE)</f>
        <v>381224.97571354301</v>
      </c>
      <c r="U840" s="1">
        <f>VLOOKUP($E840,[1]AllProteinsNorm!$A$1:$Q$3226,3,FALSE)</f>
        <v>332133.56582151202</v>
      </c>
      <c r="V840" s="1">
        <f>VLOOKUP($E840,[1]AllProteinsNorm!$A$1:$Q$3226,7,FALSE)</f>
        <v>402706.365228098</v>
      </c>
      <c r="W840" s="1">
        <f>VLOOKUP($E840,[1]AllProteinsNorm!$A$1:$Q$3226,9,FALSE)</f>
        <v>523926.50705855002</v>
      </c>
      <c r="X840" s="1">
        <f>VLOOKUP($E840,[1]AllProteinsNorm!$A$1:$Q$3226,12,FALSE)</f>
        <v>331156.386926634</v>
      </c>
      <c r="Y840" s="29">
        <f>VLOOKUP($E840,[1]AllProteinsNorm!$A$1:$Q$3226,14,FALSE)</f>
        <v>439751.75774520001</v>
      </c>
      <c r="Z840" s="25">
        <f t="shared" si="118"/>
        <v>0.83164210993346366</v>
      </c>
      <c r="AA840" s="1">
        <f t="shared" si="118"/>
        <v>1.0897916596676192</v>
      </c>
      <c r="AB840" s="1">
        <f t="shared" si="118"/>
        <v>1.1162669766356319</v>
      </c>
      <c r="AC840" s="1">
        <f t="shared" si="118"/>
        <v>1.1061355676316855</v>
      </c>
      <c r="AD840" s="1">
        <f t="shared" si="118"/>
        <v>0.85616368613159977</v>
      </c>
      <c r="AE840" s="1">
        <f t="shared" si="118"/>
        <v>1.2317804578904352</v>
      </c>
      <c r="AF840" s="1">
        <f t="shared" si="118"/>
        <v>0.76020419703093911</v>
      </c>
      <c r="AG840" s="1">
        <f t="shared" si="118"/>
        <v>0.9988328363008443</v>
      </c>
      <c r="AH840" s="1">
        <f t="shared" si="118"/>
        <v>1.196800044802508</v>
      </c>
      <c r="AI840" s="1">
        <f t="shared" si="118"/>
        <v>0.99188134735273625</v>
      </c>
      <c r="AJ840" s="1">
        <f t="shared" si="118"/>
        <v>0.86415400289946642</v>
      </c>
      <c r="AK840" s="1">
        <f t="shared" si="118"/>
        <v>1.0477722016568785</v>
      </c>
      <c r="AL840" s="1">
        <f t="shared" si="118"/>
        <v>1.3631660117818092</v>
      </c>
      <c r="AM840" s="1">
        <f t="shared" si="118"/>
        <v>0.86161155269131273</v>
      </c>
      <c r="AN840" s="29">
        <f t="shared" si="118"/>
        <v>1.1441578956274761</v>
      </c>
      <c r="AO840" s="1">
        <f t="shared" si="112"/>
        <v>49183.763548110124</v>
      </c>
      <c r="AP840" s="1">
        <f t="shared" si="113"/>
        <v>65129.871663909667</v>
      </c>
      <c r="AQ840" s="29">
        <f t="shared" si="114"/>
        <v>72269.614063973815</v>
      </c>
    </row>
    <row r="841" spans="1:43" x14ac:dyDescent="0.2">
      <c r="A841" s="26"/>
      <c r="E841" s="25" t="s">
        <v>1656</v>
      </c>
      <c r="F841" s="26" t="s">
        <v>1657</v>
      </c>
      <c r="G841" s="1">
        <v>0.54576089008656403</v>
      </c>
      <c r="H841" s="43">
        <v>0.63824609553403899</v>
      </c>
      <c r="I841" s="1">
        <f>VLOOKUP(F841,'[1]SUSMB vs SHAM all proteins sum'!$B$2:$E$3214,2,FALSE)</f>
        <v>0.73521126582498597</v>
      </c>
      <c r="J841" s="29">
        <f>VLOOKUP(F841,'[1]SUSMB vs SHAM all proteins sum'!$B$2:$E$3214,3,FALSE)</f>
        <v>1.10233402612644</v>
      </c>
      <c r="K841" s="25">
        <f>VLOOKUP($E841,[1]AllProteinsNorm!$A$1:$Q$3226,4,FALSE)</f>
        <v>65344.351280432202</v>
      </c>
      <c r="L841" s="1">
        <f>VLOOKUP($E841,[1]AllProteinsNorm!$A$1:$Q$3226,5,FALSE)</f>
        <v>69508.428853067802</v>
      </c>
      <c r="M841" s="1">
        <f>VLOOKUP($E841,[1]AllProteinsNorm!$A$1:$Q$3226,10,FALSE)</f>
        <v>46636.327600591503</v>
      </c>
      <c r="N841" s="1">
        <f>VLOOKUP($E841,[1]AllProteinsNorm!$A$1:$Q$3226,11,FALSE)</f>
        <v>22810.579006231699</v>
      </c>
      <c r="O841" s="1">
        <f>VLOOKUP($E841,[1]AllProteinsNorm!$A$1:$Q$3226,15,FALSE)</f>
        <v>33503.0657706192</v>
      </c>
      <c r="P841" s="1">
        <f>VLOOKUP($E841,[1]AllProteinsNorm!$A$1:$Q$3226,6,FALSE)</f>
        <v>1866.7284377165799</v>
      </c>
      <c r="Q841" s="1">
        <f>VLOOKUP($E841,[1]AllProteinsNorm!$A$1:$Q$3226,8,FALSE)</f>
        <v>64943.932382260697</v>
      </c>
      <c r="R841" s="1">
        <f>VLOOKUP($E841,[1]AllProteinsNorm!$A$1:$Q$3226,13,FALSE)</f>
        <v>50090.959286765297</v>
      </c>
      <c r="S841" s="1">
        <f>VLOOKUP($E841,[1]AllProteinsNorm!$A$1:$Q$3226,16,FALSE)</f>
        <v>63112.014869432503</v>
      </c>
      <c r="T841" s="1">
        <f>VLOOKUP($E841,[1]AllProteinsNorm!$A$1:$Q$3226,17,FALSE)</f>
        <v>44734.278796027298</v>
      </c>
      <c r="U841" s="1">
        <f>VLOOKUP($E841,[1]AllProteinsNorm!$A$1:$Q$3226,3,FALSE)</f>
        <v>24092.771222104901</v>
      </c>
      <c r="V841" s="1">
        <f>VLOOKUP($E841,[1]AllProteinsNorm!$A$1:$Q$3226,7,FALSE)</f>
        <v>67899.114743972401</v>
      </c>
      <c r="W841" s="1">
        <f>VLOOKUP($E841,[1]AllProteinsNorm!$A$1:$Q$3226,9,FALSE)</f>
        <v>49408.459501956597</v>
      </c>
      <c r="X841" s="1">
        <f>VLOOKUP($E841,[1]AllProteinsNorm!$A$1:$Q$3226,12,FALSE)</f>
        <v>52085.421475848998</v>
      </c>
      <c r="Y841" s="29">
        <f>VLOOKUP($E841,[1]AllProteinsNorm!$A$1:$Q$3226,14,FALSE)</f>
        <v>62587.618549225197</v>
      </c>
      <c r="Z841" s="25">
        <f t="shared" si="118"/>
        <v>1.3739191533837567</v>
      </c>
      <c r="AA841" s="1">
        <f t="shared" si="118"/>
        <v>1.4614723361931943</v>
      </c>
      <c r="AB841" s="1">
        <f t="shared" si="118"/>
        <v>0.980567447352098</v>
      </c>
      <c r="AC841" s="1">
        <f t="shared" si="118"/>
        <v>0.47961133261445488</v>
      </c>
      <c r="AD841" s="1">
        <f t="shared" si="118"/>
        <v>0.70442973045649604</v>
      </c>
      <c r="AE841" s="1">
        <f t="shared" si="118"/>
        <v>3.9249512842175434E-2</v>
      </c>
      <c r="AF841" s="1">
        <f t="shared" si="118"/>
        <v>1.3655000141193134</v>
      </c>
      <c r="AG841" s="1">
        <f t="shared" si="118"/>
        <v>1.0532039422979425</v>
      </c>
      <c r="AH841" s="1">
        <f t="shared" si="118"/>
        <v>1.3269824298297057</v>
      </c>
      <c r="AI841" s="1">
        <f t="shared" si="118"/>
        <v>0.94057529451785604</v>
      </c>
      <c r="AJ841" s="1">
        <f t="shared" si="118"/>
        <v>0.50657048683648609</v>
      </c>
      <c r="AK841" s="1">
        <f t="shared" si="118"/>
        <v>1.4276351729959065</v>
      </c>
      <c r="AL841" s="1">
        <f t="shared" si="118"/>
        <v>1.0388538185587881</v>
      </c>
      <c r="AM841" s="1">
        <f t="shared" si="118"/>
        <v>1.095139163148507</v>
      </c>
      <c r="AN841" s="29">
        <f t="shared" si="118"/>
        <v>1.3159565624949032</v>
      </c>
      <c r="AO841" s="1">
        <f t="shared" si="112"/>
        <v>17938.790863522943</v>
      </c>
      <c r="AP841" s="1">
        <f t="shared" si="113"/>
        <v>22857.210686734765</v>
      </c>
      <c r="AQ841" s="29">
        <f t="shared" si="114"/>
        <v>15148.152712011222</v>
      </c>
    </row>
    <row r="842" spans="1:43" x14ac:dyDescent="0.2">
      <c r="A842" s="26"/>
      <c r="E842" s="25" t="s">
        <v>1658</v>
      </c>
      <c r="F842" s="26" t="s">
        <v>1659</v>
      </c>
      <c r="G842" s="1">
        <v>0.116405347131148</v>
      </c>
      <c r="H842" s="1">
        <v>1.2379952103882499</v>
      </c>
      <c r="I842" s="1">
        <f>VLOOKUP(F842,'[1]SUSMB vs SHAM all proteins sum'!$B$2:$E$3214,2,FALSE)</f>
        <v>0.63892160143657295</v>
      </c>
      <c r="J842" s="29">
        <f>VLOOKUP(F842,'[1]SUSMB vs SHAM all proteins sum'!$B$2:$E$3214,3,FALSE)</f>
        <v>1.0774261379027099</v>
      </c>
      <c r="K842" s="25">
        <f>VLOOKUP($E842,[1]AllProteinsNorm!$A$1:$Q$3226,4,FALSE)</f>
        <v>69190.350724003307</v>
      </c>
      <c r="L842" s="1">
        <f>VLOOKUP($E842,[1]AllProteinsNorm!$A$1:$Q$3226,5,FALSE)</f>
        <v>90666.840840980294</v>
      </c>
      <c r="M842" s="1">
        <f>VLOOKUP($E842,[1]AllProteinsNorm!$A$1:$Q$3226,10,FALSE)</f>
        <v>54981.641733874501</v>
      </c>
      <c r="N842" s="1">
        <f>VLOOKUP($E842,[1]AllProteinsNorm!$A$1:$Q$3226,11,FALSE)</f>
        <v>91384.128944059601</v>
      </c>
      <c r="O842" s="1">
        <f>VLOOKUP($E842,[1]AllProteinsNorm!$A$1:$Q$3226,15,FALSE)</f>
        <v>91732.817714705394</v>
      </c>
      <c r="P842" s="1">
        <f>VLOOKUP($E842,[1]AllProteinsNorm!$A$1:$Q$3226,6,FALSE)</f>
        <v>81556.223461969697</v>
      </c>
      <c r="Q842" s="1">
        <f>VLOOKUP($E842,[1]AllProteinsNorm!$A$1:$Q$3226,8,FALSE)</f>
        <v>99157.438463094004</v>
      </c>
      <c r="R842" s="1">
        <f>VLOOKUP($E842,[1]AllProteinsNorm!$A$1:$Q$3226,13,FALSE)</f>
        <v>118399.476749194</v>
      </c>
      <c r="S842" s="1">
        <f>VLOOKUP($E842,[1]AllProteinsNorm!$A$1:$Q$3226,16,FALSE)</f>
        <v>100901.446250398</v>
      </c>
      <c r="T842" s="1">
        <f>VLOOKUP($E842,[1]AllProteinsNorm!$A$1:$Q$3226,17,FALSE)</f>
        <v>87030.698954790394</v>
      </c>
      <c r="U842" s="1">
        <f>VLOOKUP($E842,[1]AllProteinsNorm!$A$1:$Q$3226,3,FALSE)</f>
        <v>93887.194855147303</v>
      </c>
      <c r="V842" s="1">
        <f>VLOOKUP($E842,[1]AllProteinsNorm!$A$1:$Q$3226,7,FALSE)</f>
        <v>94379.581985803699</v>
      </c>
      <c r="W842" s="1">
        <f>VLOOKUP($E842,[1]AllProteinsNorm!$A$1:$Q$3226,9,FALSE)</f>
        <v>95240.963538137599</v>
      </c>
      <c r="X842" s="1">
        <f>VLOOKUP($E842,[1]AllProteinsNorm!$A$1:$Q$3226,12,FALSE)</f>
        <v>53422.547292289397</v>
      </c>
      <c r="Y842" s="29">
        <f>VLOOKUP($E842,[1]AllProteinsNorm!$A$1:$Q$3226,14,FALSE)</f>
        <v>93113.355962946196</v>
      </c>
      <c r="Z842" s="25">
        <f t="shared" si="118"/>
        <v>0.86932209819104955</v>
      </c>
      <c r="AA842" s="1">
        <f t="shared" si="118"/>
        <v>1.1391572306178728</v>
      </c>
      <c r="AB842" s="1">
        <f t="shared" si="118"/>
        <v>0.69080089425676017</v>
      </c>
      <c r="AC842" s="1">
        <f t="shared" si="118"/>
        <v>1.1481693889933045</v>
      </c>
      <c r="AD842" s="1">
        <f t="shared" si="118"/>
        <v>1.1525503879410133</v>
      </c>
      <c r="AE842" s="1">
        <f t="shared" si="118"/>
        <v>1.0246895204117192</v>
      </c>
      <c r="AF842" s="1">
        <f t="shared" si="118"/>
        <v>1.2458348823788026</v>
      </c>
      <c r="AG842" s="1">
        <f t="shared" si="118"/>
        <v>1.4875958927120236</v>
      </c>
      <c r="AH842" s="1">
        <f t="shared" si="118"/>
        <v>1.2677469625035054</v>
      </c>
      <c r="AI842" s="1">
        <f t="shared" si="118"/>
        <v>1.0934719802795425</v>
      </c>
      <c r="AJ842" s="1">
        <f t="shared" si="118"/>
        <v>1.1796184348063121</v>
      </c>
      <c r="AK842" s="1">
        <f t="shared" si="118"/>
        <v>1.185804890129424</v>
      </c>
      <c r="AL842" s="1">
        <f t="shared" si="118"/>
        <v>1.1966274688644989</v>
      </c>
      <c r="AM842" s="1">
        <f t="shared" si="118"/>
        <v>0.67121210424407174</v>
      </c>
      <c r="AN842" s="29">
        <f t="shared" si="118"/>
        <v>1.1698957604392819</v>
      </c>
      <c r="AO842" s="1">
        <f t="shared" si="112"/>
        <v>14986.459872526384</v>
      </c>
      <c r="AP842" s="1">
        <f t="shared" si="113"/>
        <v>12766.158298902721</v>
      </c>
      <c r="AQ842" s="29">
        <f t="shared" si="114"/>
        <v>16307.731424563011</v>
      </c>
    </row>
    <row r="843" spans="1:43" x14ac:dyDescent="0.2">
      <c r="A843" s="26"/>
      <c r="E843" s="25" t="s">
        <v>1660</v>
      </c>
      <c r="F843" s="26" t="s">
        <v>1661</v>
      </c>
      <c r="G843" s="1">
        <v>0.307130580632826</v>
      </c>
      <c r="H843" s="1">
        <v>0.96806670817695495</v>
      </c>
      <c r="I843" s="1">
        <f>VLOOKUP(F843,'[1]SUSMB vs SHAM all proteins sum'!$B$2:$E$3214,2,FALSE)</f>
        <v>0.39730293126106297</v>
      </c>
      <c r="J843" s="29">
        <f>VLOOKUP(F843,'[1]SUSMB vs SHAM all proteins sum'!$B$2:$E$3214,3,FALSE)</f>
        <v>0.93347740241568899</v>
      </c>
      <c r="K843" s="25">
        <f>VLOOKUP($E843,[1]AllProteinsNorm!$A$1:$Q$3226,4,FALSE)</f>
        <v>2183430.6409522798</v>
      </c>
      <c r="L843" s="1">
        <f>VLOOKUP($E843,[1]AllProteinsNorm!$A$1:$Q$3226,5,FALSE)</f>
        <v>2259676.3389069499</v>
      </c>
      <c r="M843" s="1">
        <f>VLOOKUP($E843,[1]AllProteinsNorm!$A$1:$Q$3226,10,FALSE)</f>
        <v>2240165.4279341102</v>
      </c>
      <c r="N843" s="1">
        <f>VLOOKUP($E843,[1]AllProteinsNorm!$A$1:$Q$3226,11,FALSE)</f>
        <v>2240261.9922407302</v>
      </c>
      <c r="O843" s="1">
        <f>VLOOKUP($E843,[1]AllProteinsNorm!$A$1:$Q$3226,15,FALSE)</f>
        <v>2093364.6888010199</v>
      </c>
      <c r="P843" s="1">
        <f>VLOOKUP($E843,[1]AllProteinsNorm!$A$1:$Q$3226,6,FALSE)</f>
        <v>2143067.9780731602</v>
      </c>
      <c r="Q843" s="1">
        <f>VLOOKUP($E843,[1]AllProteinsNorm!$A$1:$Q$3226,8,FALSE)</f>
        <v>2313844.8878079401</v>
      </c>
      <c r="R843" s="1">
        <f>VLOOKUP($E843,[1]AllProteinsNorm!$A$1:$Q$3226,13,FALSE)</f>
        <v>2034100.5639462001</v>
      </c>
      <c r="S843" s="1">
        <f>VLOOKUP($E843,[1]AllProteinsNorm!$A$1:$Q$3226,16,FALSE)</f>
        <v>1997766.43389979</v>
      </c>
      <c r="T843" s="1">
        <f>VLOOKUP($E843,[1]AllProteinsNorm!$A$1:$Q$3226,17,FALSE)</f>
        <v>2186998.76625088</v>
      </c>
      <c r="U843" s="1">
        <f>VLOOKUP($E843,[1]AllProteinsNorm!$A$1:$Q$3226,3,FALSE)</f>
        <v>1544462.77401091</v>
      </c>
      <c r="V843" s="1">
        <f>VLOOKUP($E843,[1]AllProteinsNorm!$A$1:$Q$3226,7,FALSE)</f>
        <v>2042229.39572883</v>
      </c>
      <c r="W843" s="1">
        <f>VLOOKUP($E843,[1]AllProteinsNorm!$A$1:$Q$3226,9,FALSE)</f>
        <v>2291775.2930151098</v>
      </c>
      <c r="X843" s="1">
        <f>VLOOKUP($E843,[1]AllProteinsNorm!$A$1:$Q$3226,12,FALSE)</f>
        <v>2156143.3614440998</v>
      </c>
      <c r="Y843" s="29">
        <f>VLOOKUP($E843,[1]AllProteinsNorm!$A$1:$Q$3226,14,FALSE)</f>
        <v>2357202.2370451898</v>
      </c>
      <c r="Z843" s="25">
        <f t="shared" si="118"/>
        <v>0.99094610168710928</v>
      </c>
      <c r="AA843" s="1">
        <f t="shared" si="118"/>
        <v>1.02555007570006</v>
      </c>
      <c r="AB843" s="1">
        <f t="shared" si="118"/>
        <v>1.0166950835577553</v>
      </c>
      <c r="AC843" s="1">
        <f t="shared" si="118"/>
        <v>1.0167389090960677</v>
      </c>
      <c r="AD843" s="1">
        <f t="shared" si="118"/>
        <v>0.95006982995900757</v>
      </c>
      <c r="AE843" s="1">
        <f t="shared" si="118"/>
        <v>0.97262757913659215</v>
      </c>
      <c r="AF843" s="1">
        <f t="shared" si="118"/>
        <v>1.0501343749952612</v>
      </c>
      <c r="AG843" s="1">
        <f t="shared" si="118"/>
        <v>0.92317291260642864</v>
      </c>
      <c r="AH843" s="1">
        <f t="shared" si="118"/>
        <v>0.9066827324961142</v>
      </c>
      <c r="AI843" s="1">
        <f t="shared" si="118"/>
        <v>0.99256548898921149</v>
      </c>
      <c r="AJ843" s="1">
        <f t="shared" si="118"/>
        <v>0.70095167503899647</v>
      </c>
      <c r="AK843" s="1">
        <f t="shared" si="118"/>
        <v>0.9268621684111169</v>
      </c>
      <c r="AL843" s="1">
        <f t="shared" si="118"/>
        <v>1.0401181287653234</v>
      </c>
      <c r="AM843" s="1">
        <f t="shared" si="118"/>
        <v>0.97856181855619007</v>
      </c>
      <c r="AN843" s="29">
        <f t="shared" si="118"/>
        <v>1.069812030607624</v>
      </c>
      <c r="AO843" s="1">
        <f t="shared" si="112"/>
        <v>60636.742093757472</v>
      </c>
      <c r="AP843" s="1">
        <f t="shared" si="113"/>
        <v>112931.91264161284</v>
      </c>
      <c r="AQ843" s="29">
        <f t="shared" si="114"/>
        <v>288340.42388134182</v>
      </c>
    </row>
    <row r="844" spans="1:43" x14ac:dyDescent="0.2">
      <c r="A844" s="26"/>
      <c r="E844" s="25" t="s">
        <v>1662</v>
      </c>
      <c r="F844" s="26" t="s">
        <v>1663</v>
      </c>
      <c r="G844" s="1">
        <v>0.92776649821958201</v>
      </c>
      <c r="H844" s="1">
        <v>1.0606183650971599</v>
      </c>
      <c r="I844" s="1">
        <f>VLOOKUP(F844,'[1]SUSMB vs SHAM all proteins sum'!$B$2:$E$3214,2,FALSE)</f>
        <v>0.57181571402292697</v>
      </c>
      <c r="J844" s="29">
        <f>VLOOKUP(F844,'[1]SUSMB vs SHAM all proteins sum'!$B$2:$E$3214,3,FALSE)</f>
        <v>0.79075752348221895</v>
      </c>
      <c r="K844" s="25">
        <f>VLOOKUP($E844,[1]AllProteinsNorm!$A$1:$Q$3226,4,FALSE)</f>
        <v>15101.035057393199</v>
      </c>
      <c r="L844" s="1">
        <f>VLOOKUP($E844,[1]AllProteinsNorm!$A$1:$Q$3226,5,FALSE)</f>
        <v>21251.455274442</v>
      </c>
      <c r="M844" s="1">
        <f>VLOOKUP($E844,[1]AllProteinsNorm!$A$1:$Q$3226,10,FALSE)</f>
        <v>24291.4091682857</v>
      </c>
      <c r="N844" s="1">
        <f>VLOOKUP($E844,[1]AllProteinsNorm!$A$1:$Q$3226,11,FALSE)</f>
        <v>11945.0514252741</v>
      </c>
      <c r="O844" s="1">
        <f>VLOOKUP($E844,[1]AllProteinsNorm!$A$1:$Q$3226,15,FALSE)</f>
        <v>39703.799152105399</v>
      </c>
      <c r="P844" s="1">
        <f>VLOOKUP($E844,[1]AllProteinsNorm!$A$1:$Q$3226,6,FALSE)</f>
        <v>7954.3978746739904</v>
      </c>
      <c r="Q844" s="1">
        <f>VLOOKUP($E844,[1]AllProteinsNorm!$A$1:$Q$3226,8,FALSE)</f>
        <v>23703.0660514952</v>
      </c>
      <c r="R844" s="1">
        <f>VLOOKUP($E844,[1]AllProteinsNorm!$A$1:$Q$3226,13,FALSE)</f>
        <v>86262.095508991304</v>
      </c>
      <c r="S844" s="1">
        <f>VLOOKUP($E844,[1]AllProteinsNorm!$A$1:$Q$3226,16,FALSE)</f>
        <v>4209.6493462975204</v>
      </c>
      <c r="T844" s="1">
        <f>VLOOKUP($E844,[1]AllProteinsNorm!$A$1:$Q$3226,17,FALSE)</f>
        <v>72474.652410847193</v>
      </c>
      <c r="U844" s="1">
        <f>VLOOKUP($E844,[1]AllProteinsNorm!$A$1:$Q$3226,3,FALSE)</f>
        <v>16534.079626462299</v>
      </c>
      <c r="V844" s="1">
        <f>VLOOKUP($E844,[1]AllProteinsNorm!$A$1:$Q$3226,7,FALSE)</f>
        <v>19575.375981070702</v>
      </c>
      <c r="W844" s="1">
        <f>VLOOKUP($E844,[1]AllProteinsNorm!$A$1:$Q$3226,9,FALSE)</f>
        <v>11971.6434818775</v>
      </c>
      <c r="X844" s="1">
        <f>VLOOKUP($E844,[1]AllProteinsNorm!$A$1:$Q$3226,12,FALSE)</f>
        <v>6038.1771928810704</v>
      </c>
      <c r="Y844" s="29">
        <f>VLOOKUP($E844,[1]AllProteinsNorm!$A$1:$Q$3226,14,FALSE)</f>
        <v>48857.9327221149</v>
      </c>
      <c r="Z844" s="25">
        <f t="shared" si="118"/>
        <v>0.67239581571254659</v>
      </c>
      <c r="AA844" s="1">
        <f t="shared" si="118"/>
        <v>0.94625232972631879</v>
      </c>
      <c r="AB844" s="1">
        <f t="shared" si="118"/>
        <v>1.0816107518749274</v>
      </c>
      <c r="AC844" s="1">
        <f t="shared" si="118"/>
        <v>0.53187099866331788</v>
      </c>
      <c r="AD844" s="1">
        <f t="shared" si="118"/>
        <v>1.7678701040228899</v>
      </c>
      <c r="AE844" s="1">
        <f t="shared" si="118"/>
        <v>0.35418127480109596</v>
      </c>
      <c r="AF844" s="1">
        <f t="shared" si="118"/>
        <v>1.0554139085175225</v>
      </c>
      <c r="AG844" s="1">
        <f t="shared" si="118"/>
        <v>3.8409467863889848</v>
      </c>
      <c r="AH844" s="1">
        <f t="shared" si="118"/>
        <v>0.18744083404281101</v>
      </c>
      <c r="AI844" s="1">
        <f t="shared" si="118"/>
        <v>3.2270405863614444</v>
      </c>
      <c r="AJ844" s="1">
        <f t="shared" si="118"/>
        <v>0.73620423469240337</v>
      </c>
      <c r="AK844" s="1">
        <f t="shared" si="118"/>
        <v>0.87162243188275679</v>
      </c>
      <c r="AL844" s="1">
        <f t="shared" si="118"/>
        <v>0.53305504912895563</v>
      </c>
      <c r="AM844" s="1">
        <f t="shared" si="118"/>
        <v>0.26885872813310474</v>
      </c>
      <c r="AN844" s="29">
        <f t="shared" si="118"/>
        <v>2.1754713767538387</v>
      </c>
      <c r="AO844" s="1">
        <f t="shared" si="112"/>
        <v>9663.1438687093741</v>
      </c>
      <c r="AP844" s="1">
        <f t="shared" si="113"/>
        <v>33948.256918120562</v>
      </c>
      <c r="AQ844" s="29">
        <f t="shared" si="114"/>
        <v>14849.831247361353</v>
      </c>
    </row>
    <row r="845" spans="1:43" x14ac:dyDescent="0.2">
      <c r="A845" s="26"/>
      <c r="E845" s="25" t="s">
        <v>1664</v>
      </c>
      <c r="F845" s="26" t="s">
        <v>1665</v>
      </c>
      <c r="G845" s="1">
        <v>0.62876625511420703</v>
      </c>
      <c r="H845" s="1">
        <v>1.0384569166379201</v>
      </c>
      <c r="I845" s="1">
        <f>VLOOKUP(F845,'[1]SUSMB vs SHAM all proteins sum'!$B$2:$E$3214,2,FALSE)</f>
        <v>0.50814141364659304</v>
      </c>
      <c r="J845" s="29">
        <f>VLOOKUP(F845,'[1]SUSMB vs SHAM all proteins sum'!$B$2:$E$3214,3,FALSE)</f>
        <v>0.93804960099158696</v>
      </c>
      <c r="K845" s="25">
        <f>VLOOKUP($E845,[1]AllProteinsNorm!$A$1:$Q$3226,4,FALSE)</f>
        <v>2547610.32894046</v>
      </c>
      <c r="L845" s="1">
        <f>VLOOKUP($E845,[1]AllProteinsNorm!$A$1:$Q$3226,5,FALSE)</f>
        <v>2228090.6383617902</v>
      </c>
      <c r="M845" s="1">
        <f>VLOOKUP($E845,[1]AllProteinsNorm!$A$1:$Q$3226,10,FALSE)</f>
        <v>2551043.2158249798</v>
      </c>
      <c r="N845" s="1">
        <f>VLOOKUP($E845,[1]AllProteinsNorm!$A$1:$Q$3226,11,FALSE)</f>
        <v>1924692.6442557799</v>
      </c>
      <c r="O845" s="1">
        <f>VLOOKUP($E845,[1]AllProteinsNorm!$A$1:$Q$3226,15,FALSE)</f>
        <v>2600454.74770875</v>
      </c>
      <c r="P845" s="1">
        <f>VLOOKUP($E845,[1]AllProteinsNorm!$A$1:$Q$3226,6,FALSE)</f>
        <v>2184748.9670378598</v>
      </c>
      <c r="Q845" s="1">
        <f>VLOOKUP($E845,[1]AllProteinsNorm!$A$1:$Q$3226,8,FALSE)</f>
        <v>2584314.73368428</v>
      </c>
      <c r="R845" s="1">
        <f>VLOOKUP($E845,[1]AllProteinsNorm!$A$1:$Q$3226,13,FALSE)</f>
        <v>2852220.1221865802</v>
      </c>
      <c r="S845" s="1">
        <f>VLOOKUP($E845,[1]AllProteinsNorm!$A$1:$Q$3226,16,FALSE)</f>
        <v>2249653.9861846198</v>
      </c>
      <c r="T845" s="1">
        <f>VLOOKUP($E845,[1]AllProteinsNorm!$A$1:$Q$3226,17,FALSE)</f>
        <v>2415967.3634053501</v>
      </c>
      <c r="U845" s="1">
        <f>VLOOKUP($E845,[1]AllProteinsNorm!$A$1:$Q$3226,3,FALSE)</f>
        <v>2038018.76540823</v>
      </c>
      <c r="V845" s="1">
        <f>VLOOKUP($E845,[1]AllProteinsNorm!$A$1:$Q$3226,7,FALSE)</f>
        <v>2130034.5344453198</v>
      </c>
      <c r="W845" s="1">
        <f>VLOOKUP($E845,[1]AllProteinsNorm!$A$1:$Q$3226,9,FALSE)</f>
        <v>1871611.5439452201</v>
      </c>
      <c r="X845" s="1">
        <f>VLOOKUP($E845,[1]AllProteinsNorm!$A$1:$Q$3226,12,FALSE)</f>
        <v>2870219.3272533598</v>
      </c>
      <c r="Y845" s="29">
        <f>VLOOKUP($E845,[1]AllProteinsNorm!$A$1:$Q$3226,14,FALSE)</f>
        <v>2257344.0172586902</v>
      </c>
      <c r="Z845" s="25">
        <f t="shared" si="118"/>
        <v>1.074769505272299</v>
      </c>
      <c r="AA845" s="1">
        <f t="shared" si="118"/>
        <v>0.93997258760129165</v>
      </c>
      <c r="AB845" s="1">
        <f t="shared" si="118"/>
        <v>1.0762177495727001</v>
      </c>
      <c r="AC845" s="1">
        <f t="shared" si="118"/>
        <v>0.81197698783406158</v>
      </c>
      <c r="AD845" s="1">
        <f t="shared" si="118"/>
        <v>1.0970631697196473</v>
      </c>
      <c r="AE845" s="1">
        <f t="shared" si="118"/>
        <v>0.92168788129541457</v>
      </c>
      <c r="AF845" s="1">
        <f t="shared" si="118"/>
        <v>1.0902541241246004</v>
      </c>
      <c r="AG845" s="1">
        <f t="shared" si="118"/>
        <v>1.203276331088313</v>
      </c>
      <c r="AH845" s="1">
        <f t="shared" si="118"/>
        <v>0.94906959447407968</v>
      </c>
      <c r="AI845" s="1">
        <f t="shared" si="118"/>
        <v>1.0192328153266308</v>
      </c>
      <c r="AJ845" s="1">
        <f t="shared" si="118"/>
        <v>0.85978628495529885</v>
      </c>
      <c r="AK845" s="1">
        <f t="shared" si="118"/>
        <v>0.89860530741010791</v>
      </c>
      <c r="AL845" s="1">
        <f t="shared" si="118"/>
        <v>0.78958347369572923</v>
      </c>
      <c r="AM845" s="1">
        <f t="shared" si="118"/>
        <v>1.2108697202754901</v>
      </c>
      <c r="AN845" s="29">
        <f t="shared" si="118"/>
        <v>0.95231381545996519</v>
      </c>
      <c r="AO845" s="1">
        <f t="shared" si="112"/>
        <v>259178.57090172285</v>
      </c>
      <c r="AP845" s="1">
        <f t="shared" si="113"/>
        <v>241331.2794139265</v>
      </c>
      <c r="AQ845" s="29">
        <f t="shared" si="114"/>
        <v>342304.33662060596</v>
      </c>
    </row>
    <row r="846" spans="1:43" x14ac:dyDescent="0.2">
      <c r="A846" s="26"/>
      <c r="E846" s="25" t="s">
        <v>1666</v>
      </c>
      <c r="F846" s="26" t="s">
        <v>1667</v>
      </c>
      <c r="G846" s="1">
        <v>0.43353311501487901</v>
      </c>
      <c r="H846" s="1">
        <v>0.93061997032014099</v>
      </c>
      <c r="I846" s="1">
        <f>VLOOKUP(F846,'[1]SUSMB vs SHAM all proteins sum'!$B$2:$E$3214,2,FALSE)</f>
        <v>0.837601171809495</v>
      </c>
      <c r="J846" s="29">
        <f>VLOOKUP(F846,'[1]SUSMB vs SHAM all proteins sum'!$B$2:$E$3214,3,FALSE)</f>
        <v>0.98373464567664204</v>
      </c>
      <c r="K846" s="25">
        <f>VLOOKUP($E846,[1]AllProteinsNorm!$A$1:$Q$3226,4,FALSE)</f>
        <v>1776845.6058022</v>
      </c>
      <c r="L846" s="1">
        <f>VLOOKUP($E846,[1]AllProteinsNorm!$A$1:$Q$3226,5,FALSE)</f>
        <v>1467354.1398112499</v>
      </c>
      <c r="M846" s="1">
        <f>VLOOKUP($E846,[1]AllProteinsNorm!$A$1:$Q$3226,10,FALSE)</f>
        <v>2153888.3415204501</v>
      </c>
      <c r="N846" s="1">
        <f>VLOOKUP($E846,[1]AllProteinsNorm!$A$1:$Q$3226,11,FALSE)</f>
        <v>2025918.6228811999</v>
      </c>
      <c r="O846" s="1">
        <f>VLOOKUP($E846,[1]AllProteinsNorm!$A$1:$Q$3226,15,FALSE)</f>
        <v>2217217.4419062398</v>
      </c>
      <c r="P846" s="1">
        <f>VLOOKUP($E846,[1]AllProteinsNorm!$A$1:$Q$3226,6,FALSE)</f>
        <v>1945457.4830338501</v>
      </c>
      <c r="Q846" s="1">
        <f>VLOOKUP($E846,[1]AllProteinsNorm!$A$1:$Q$3226,8,FALSE)</f>
        <v>1745068.5490143099</v>
      </c>
      <c r="R846" s="1">
        <f>VLOOKUP($E846,[1]AllProteinsNorm!$A$1:$Q$3226,13,FALSE)</f>
        <v>1532238.8377321099</v>
      </c>
      <c r="S846" s="1">
        <f>VLOOKUP($E846,[1]AllProteinsNorm!$A$1:$Q$3226,16,FALSE)</f>
        <v>1927374.8118455501</v>
      </c>
      <c r="T846" s="1">
        <f>VLOOKUP($E846,[1]AllProteinsNorm!$A$1:$Q$3226,17,FALSE)</f>
        <v>1756196.3151739601</v>
      </c>
      <c r="U846" s="1">
        <f>VLOOKUP($E846,[1]AllProteinsNorm!$A$1:$Q$3226,3,FALSE)</f>
        <v>1907623.0605278499</v>
      </c>
      <c r="V846" s="1">
        <f>VLOOKUP($E846,[1]AllProteinsNorm!$A$1:$Q$3226,7,FALSE)</f>
        <v>1811706.42987744</v>
      </c>
      <c r="W846" s="1">
        <f>VLOOKUP($E846,[1]AllProteinsNorm!$A$1:$Q$3226,9,FALSE)</f>
        <v>1814777.12310836</v>
      </c>
      <c r="X846" s="1">
        <f>VLOOKUP($E846,[1]AllProteinsNorm!$A$1:$Q$3226,12,FALSE)</f>
        <v>1879023.6509100499</v>
      </c>
      <c r="Y846" s="29">
        <f>VLOOKUP($E846,[1]AllProteinsNorm!$A$1:$Q$3226,14,FALSE)</f>
        <v>1971932.3199452099</v>
      </c>
      <c r="Z846" s="25">
        <f t="shared" si="118"/>
        <v>0.92148340179815413</v>
      </c>
      <c r="AA846" s="1">
        <f t="shared" si="118"/>
        <v>0.76097916441390379</v>
      </c>
      <c r="AB846" s="1">
        <f t="shared" si="118"/>
        <v>1.1170201561443911</v>
      </c>
      <c r="AC846" s="1">
        <f t="shared" si="118"/>
        <v>1.0506542483391319</v>
      </c>
      <c r="AD846" s="1">
        <f t="shared" si="118"/>
        <v>1.149863029304419</v>
      </c>
      <c r="AE846" s="1">
        <f t="shared" si="118"/>
        <v>1.008926590844873</v>
      </c>
      <c r="AF846" s="1">
        <f t="shared" si="118"/>
        <v>0.9050036185843402</v>
      </c>
      <c r="AG846" s="1">
        <f t="shared" si="118"/>
        <v>0.79462878032285955</v>
      </c>
      <c r="AH846" s="1">
        <f t="shared" si="118"/>
        <v>0.99954880286724557</v>
      </c>
      <c r="AI846" s="1">
        <f t="shared" si="118"/>
        <v>0.91077454869876595</v>
      </c>
      <c r="AJ846" s="1">
        <f t="shared" si="118"/>
        <v>0.98930541934744431</v>
      </c>
      <c r="AK846" s="1">
        <f t="shared" si="118"/>
        <v>0.9395624462876927</v>
      </c>
      <c r="AL846" s="1">
        <f t="shared" si="118"/>
        <v>0.94115492727482342</v>
      </c>
      <c r="AM846" s="1">
        <f t="shared" si="118"/>
        <v>0.97447358411202945</v>
      </c>
      <c r="AN846" s="29">
        <f t="shared" si="118"/>
        <v>1.022656609198447</v>
      </c>
      <c r="AO846" s="1">
        <f t="shared" ref="AO846:AO909" si="119">_xlfn.STDEV.P(K846:O846)</f>
        <v>275427.77199453081</v>
      </c>
      <c r="AP846" s="1">
        <f t="shared" ref="AP846:AP909" si="120">_xlfn.STDEV.P(P846:T846)</f>
        <v>149839.84790096228</v>
      </c>
      <c r="AQ846" s="29">
        <f t="shared" ref="AQ846:AQ909" si="121">_xlfn.STDEV.P(U846:Y846)</f>
        <v>60148.064464185387</v>
      </c>
    </row>
    <row r="847" spans="1:43" x14ac:dyDescent="0.2">
      <c r="A847" s="26"/>
      <c r="E847" s="25" t="s">
        <v>1668</v>
      </c>
      <c r="F847" s="26" t="s">
        <v>1669</v>
      </c>
      <c r="G847" s="1">
        <v>0.96322393164666498</v>
      </c>
      <c r="H847" s="1">
        <v>1.0108455188651</v>
      </c>
      <c r="I847" s="1">
        <f>VLOOKUP(F847,'[1]SUSMB vs SHAM all proteins sum'!$B$2:$E$3214,2,FALSE)</f>
        <v>0.222598524211299</v>
      </c>
      <c r="J847" s="29">
        <f>VLOOKUP(F847,'[1]SUSMB vs SHAM all proteins sum'!$B$2:$E$3214,3,FALSE)</f>
        <v>1.29143238951468</v>
      </c>
      <c r="K847" s="25">
        <f>VLOOKUP($E847,[1]AllProteinsNorm!$A$1:$Q$3226,4,FALSE)</f>
        <v>45330.159069720503</v>
      </c>
      <c r="L847" s="1">
        <f>VLOOKUP($E847,[1]AllProteinsNorm!$A$1:$Q$3226,5,FALSE)</f>
        <v>67348.0211494791</v>
      </c>
      <c r="M847" s="1">
        <f>VLOOKUP($E847,[1]AllProteinsNorm!$A$1:$Q$3226,10,FALSE)</f>
        <v>68940.108487143094</v>
      </c>
      <c r="N847" s="1">
        <f>VLOOKUP($E847,[1]AllProteinsNorm!$A$1:$Q$3226,11,FALSE)</f>
        <v>27976.7736985831</v>
      </c>
      <c r="O847" s="1">
        <f>VLOOKUP($E847,[1]AllProteinsNorm!$A$1:$Q$3226,15,FALSE)</f>
        <v>70778.917414987998</v>
      </c>
      <c r="P847" s="1">
        <f>VLOOKUP($E847,[1]AllProteinsNorm!$A$1:$Q$3226,6,FALSE)</f>
        <v>65744.173102279106</v>
      </c>
      <c r="Q847" s="1">
        <f>VLOOKUP($E847,[1]AllProteinsNorm!$A$1:$Q$3226,8,FALSE)</f>
        <v>53932.740952749002</v>
      </c>
      <c r="R847" s="1">
        <f>VLOOKUP($E847,[1]AllProteinsNorm!$A$1:$Q$3226,13,FALSE)</f>
        <v>31261.396481204501</v>
      </c>
      <c r="S847" s="1">
        <f>VLOOKUP($E847,[1]AllProteinsNorm!$A$1:$Q$3226,16,FALSE)</f>
        <v>64353.671296755398</v>
      </c>
      <c r="T847" s="1">
        <f>VLOOKUP($E847,[1]AllProteinsNorm!$A$1:$Q$3226,17,FALSE)</f>
        <v>61662.067081704998</v>
      </c>
      <c r="U847" s="1">
        <f>VLOOKUP($E847,[1]AllProteinsNorm!$A$1:$Q$3226,3,FALSE)</f>
        <v>58355.632798721599</v>
      </c>
      <c r="V847" s="1">
        <f>VLOOKUP($E847,[1]AllProteinsNorm!$A$1:$Q$3226,7,FALSE)</f>
        <v>83750.193279186002</v>
      </c>
      <c r="W847" s="1">
        <f>VLOOKUP($E847,[1]AllProteinsNorm!$A$1:$Q$3226,9,FALSE)</f>
        <v>58659.109739697102</v>
      </c>
      <c r="X847" s="1">
        <f>VLOOKUP($E847,[1]AllProteinsNorm!$A$1:$Q$3226,12,FALSE)</f>
        <v>67479.727869191105</v>
      </c>
      <c r="Y847" s="29">
        <f>VLOOKUP($E847,[1]AllProteinsNorm!$A$1:$Q$3226,14,FALSE)</f>
        <v>77386.743607350101</v>
      </c>
      <c r="Z847" s="25">
        <f t="shared" si="118"/>
        <v>0.80838740989510482</v>
      </c>
      <c r="AA847" s="1">
        <f t="shared" si="118"/>
        <v>1.2010390763211554</v>
      </c>
      <c r="AB847" s="1">
        <f t="shared" si="118"/>
        <v>1.2294312855177185</v>
      </c>
      <c r="AC847" s="1">
        <f t="shared" si="118"/>
        <v>0.49891886751674996</v>
      </c>
      <c r="AD847" s="1">
        <f t="shared" si="118"/>
        <v>1.2622233607492714</v>
      </c>
      <c r="AE847" s="1">
        <f t="shared" si="118"/>
        <v>1.172437134581944</v>
      </c>
      <c r="AF847" s="1">
        <f t="shared" si="118"/>
        <v>0.9618000391368412</v>
      </c>
      <c r="AG847" s="1">
        <f t="shared" si="118"/>
        <v>0.55749460954407959</v>
      </c>
      <c r="AH847" s="1">
        <f t="shared" si="118"/>
        <v>1.1476398654769999</v>
      </c>
      <c r="AI847" s="1">
        <f t="shared" si="118"/>
        <v>1.0996396156539023</v>
      </c>
      <c r="AJ847" s="1">
        <f t="shared" si="118"/>
        <v>1.0406749020755035</v>
      </c>
      <c r="AK847" s="1">
        <f t="shared" si="118"/>
        <v>1.4935443248510318</v>
      </c>
      <c r="AL847" s="1">
        <f t="shared" si="118"/>
        <v>1.0460869046652308</v>
      </c>
      <c r="AM847" s="1">
        <f t="shared" si="118"/>
        <v>1.2033878449158124</v>
      </c>
      <c r="AN847" s="29">
        <f t="shared" si="118"/>
        <v>1.3800628656242664</v>
      </c>
      <c r="AO847" s="1">
        <f t="shared" si="119"/>
        <v>16815.226060114939</v>
      </c>
      <c r="AP847" s="1">
        <f t="shared" si="120"/>
        <v>12737.411335470995</v>
      </c>
      <c r="AQ847" s="29">
        <f t="shared" si="121"/>
        <v>10103.204708581772</v>
      </c>
    </row>
    <row r="848" spans="1:43" x14ac:dyDescent="0.2">
      <c r="A848" s="26"/>
      <c r="E848" s="25" t="s">
        <v>1670</v>
      </c>
      <c r="F848" s="26" t="s">
        <v>1671</v>
      </c>
      <c r="G848" s="1">
        <v>0.41162701446637501</v>
      </c>
      <c r="H848" s="1">
        <v>1.05682671524629</v>
      </c>
      <c r="I848" s="1">
        <f>VLOOKUP(F848,'[1]SUSMB vs SHAM all proteins sum'!$B$2:$E$3214,2,FALSE)</f>
        <v>0.58020386039458105</v>
      </c>
      <c r="J848" s="29">
        <f>VLOOKUP(F848,'[1]SUSMB vs SHAM all proteins sum'!$B$2:$E$3214,3,FALSE)</f>
        <v>1.02468226648244</v>
      </c>
      <c r="K848" s="25">
        <f>VLOOKUP($E848,[1]AllProteinsNorm!$A$1:$Q$3226,4,FALSE)</f>
        <v>786169.62832481996</v>
      </c>
      <c r="L848" s="1">
        <f>VLOOKUP($E848,[1]AllProteinsNorm!$A$1:$Q$3226,5,FALSE)</f>
        <v>811641.20589077205</v>
      </c>
      <c r="M848" s="1">
        <f>VLOOKUP($E848,[1]AllProteinsNorm!$A$1:$Q$3226,10,FALSE)</f>
        <v>947427.78289821104</v>
      </c>
      <c r="N848" s="1">
        <f>VLOOKUP($E848,[1]AllProteinsNorm!$A$1:$Q$3226,11,FALSE)</f>
        <v>891697.64852344606</v>
      </c>
      <c r="O848" s="1">
        <f>VLOOKUP($E848,[1]AllProteinsNorm!$A$1:$Q$3226,15,FALSE)</f>
        <v>903853.38045953005</v>
      </c>
      <c r="P848" s="1">
        <f>VLOOKUP($E848,[1]AllProteinsNorm!$A$1:$Q$3226,6,FALSE)</f>
        <v>842192.93283254397</v>
      </c>
      <c r="Q848" s="1">
        <f>VLOOKUP($E848,[1]AllProteinsNorm!$A$1:$Q$3226,8,FALSE)</f>
        <v>962199.73249580699</v>
      </c>
      <c r="R848" s="1">
        <f>VLOOKUP($E848,[1]AllProteinsNorm!$A$1:$Q$3226,13,FALSE)</f>
        <v>808889.77327191003</v>
      </c>
      <c r="S848" s="1">
        <f>VLOOKUP($E848,[1]AllProteinsNorm!$A$1:$Q$3226,16,FALSE)</f>
        <v>895402.39650557598</v>
      </c>
      <c r="T848" s="1">
        <f>VLOOKUP($E848,[1]AllProteinsNorm!$A$1:$Q$3226,17,FALSE)</f>
        <v>1094401.2176324099</v>
      </c>
      <c r="U848" s="1">
        <f>VLOOKUP($E848,[1]AllProteinsNorm!$A$1:$Q$3226,3,FALSE)</f>
        <v>947830.21528910799</v>
      </c>
      <c r="V848" s="1">
        <f>VLOOKUP($E848,[1]AllProteinsNorm!$A$1:$Q$3226,7,FALSE)</f>
        <v>881481.498670639</v>
      </c>
      <c r="W848" s="1">
        <f>VLOOKUP($E848,[1]AllProteinsNorm!$A$1:$Q$3226,9,FALSE)</f>
        <v>891806.43989126396</v>
      </c>
      <c r="X848" s="1">
        <f>VLOOKUP($E848,[1]AllProteinsNorm!$A$1:$Q$3226,12,FALSE)</f>
        <v>817483.80758564104</v>
      </c>
      <c r="Y848" s="29">
        <f>VLOOKUP($E848,[1]AllProteinsNorm!$A$1:$Q$3226,14,FALSE)</f>
        <v>903638.36433069303</v>
      </c>
      <c r="Z848" s="25">
        <f t="shared" si="118"/>
        <v>0.90556061502743013</v>
      </c>
      <c r="AA848" s="1">
        <f t="shared" si="118"/>
        <v>0.93490041221024911</v>
      </c>
      <c r="AB848" s="1">
        <f t="shared" si="118"/>
        <v>1.0913081030661487</v>
      </c>
      <c r="AC848" s="1">
        <f t="shared" si="118"/>
        <v>1.0271145588974313</v>
      </c>
      <c r="AD848" s="1">
        <f t="shared" si="118"/>
        <v>1.0411163107987409</v>
      </c>
      <c r="AE848" s="1">
        <f t="shared" si="118"/>
        <v>0.97009185136377263</v>
      </c>
      <c r="AF848" s="1">
        <f t="shared" si="118"/>
        <v>1.1083233823147975</v>
      </c>
      <c r="AG848" s="1">
        <f t="shared" si="118"/>
        <v>0.9317311356002479</v>
      </c>
      <c r="AH848" s="1">
        <f t="shared" si="118"/>
        <v>1.0313819253032894</v>
      </c>
      <c r="AI848" s="1">
        <f t="shared" si="118"/>
        <v>1.2606015343504275</v>
      </c>
      <c r="AJ848" s="1">
        <f t="shared" si="118"/>
        <v>1.0917716505122439</v>
      </c>
      <c r="AK848" s="1">
        <f t="shared" si="118"/>
        <v>1.0153469420745413</v>
      </c>
      <c r="AL848" s="1">
        <f t="shared" si="118"/>
        <v>1.0272398717744511</v>
      </c>
      <c r="AM848" s="1">
        <f t="shared" si="118"/>
        <v>0.94163029567756096</v>
      </c>
      <c r="AN848" s="29">
        <f t="shared" si="118"/>
        <v>1.0408686414270742</v>
      </c>
      <c r="AO848" s="1">
        <f t="shared" si="119"/>
        <v>60047.006296392108</v>
      </c>
      <c r="AP848" s="1">
        <f t="shared" si="120"/>
        <v>101192.05667691697</v>
      </c>
      <c r="AQ848" s="29">
        <f t="shared" si="121"/>
        <v>42077.838645579985</v>
      </c>
    </row>
    <row r="849" spans="1:43" x14ac:dyDescent="0.2">
      <c r="A849" s="26"/>
      <c r="E849" s="25" t="s">
        <v>1672</v>
      </c>
      <c r="F849" s="26" t="s">
        <v>1673</v>
      </c>
      <c r="G849" s="1">
        <v>0.43887705972524998</v>
      </c>
      <c r="H849" s="1">
        <v>1.27872482567961</v>
      </c>
      <c r="I849" s="1">
        <f>VLOOKUP(F849,'[1]SUSMB vs SHAM all proteins sum'!$B$2:$E$3214,2,FALSE)</f>
        <v>0.35957161365499102</v>
      </c>
      <c r="J849" s="29">
        <f>VLOOKUP(F849,'[1]SUSMB vs SHAM all proteins sum'!$B$2:$E$3214,3,FALSE)</f>
        <v>1.3267728979582301</v>
      </c>
      <c r="K849" s="25">
        <f>VLOOKUP($E849,[1]AllProteinsNorm!$A$1:$Q$3226,4,FALSE)</f>
        <v>77118.728243339603</v>
      </c>
      <c r="L849" s="1">
        <f>VLOOKUP($E849,[1]AllProteinsNorm!$A$1:$Q$3226,5,FALSE)</f>
        <v>40517.2061837441</v>
      </c>
      <c r="M849" s="1">
        <f>VLOOKUP($E849,[1]AllProteinsNorm!$A$1:$Q$3226,10,FALSE)</f>
        <v>49374.1591390541</v>
      </c>
      <c r="N849" s="1">
        <f>VLOOKUP($E849,[1]AllProteinsNorm!$A$1:$Q$3226,11,FALSE)</f>
        <v>16599.616008925601</v>
      </c>
      <c r="O849" s="1">
        <f>VLOOKUP($E849,[1]AllProteinsNorm!$A$1:$Q$3226,15,FALSE)</f>
        <v>72755.747220855905</v>
      </c>
      <c r="P849" s="1">
        <f>VLOOKUP($E849,[1]AllProteinsNorm!$A$1:$Q$3226,6,FALSE)</f>
        <v>61328.701756834402</v>
      </c>
      <c r="Q849" s="1">
        <f>VLOOKUP($E849,[1]AllProteinsNorm!$A$1:$Q$3226,8,FALSE)</f>
        <v>85350.858741452801</v>
      </c>
      <c r="R849" s="1">
        <f>VLOOKUP($E849,[1]AllProteinsNorm!$A$1:$Q$3226,13,FALSE)</f>
        <v>57773.749572075401</v>
      </c>
      <c r="S849" s="1">
        <f>VLOOKUP($E849,[1]AllProteinsNorm!$A$1:$Q$3226,16,FALSE)</f>
        <v>41043.223407781501</v>
      </c>
      <c r="T849" s="1">
        <f>VLOOKUP($E849,[1]AllProteinsNorm!$A$1:$Q$3226,17,FALSE)</f>
        <v>51322.311910748896</v>
      </c>
      <c r="U849" s="1">
        <f>VLOOKUP($E849,[1]AllProteinsNorm!$A$1:$Q$3226,3,FALSE)</f>
        <v>52928.981398577598</v>
      </c>
      <c r="V849" s="1">
        <f>VLOOKUP($E849,[1]AllProteinsNorm!$A$1:$Q$3226,7,FALSE)</f>
        <v>45376.782260553497</v>
      </c>
      <c r="W849" s="1">
        <f>VLOOKUP($E849,[1]AllProteinsNorm!$A$1:$Q$3226,9,FALSE)</f>
        <v>71350.964926722896</v>
      </c>
      <c r="X849" s="1">
        <f>VLOOKUP($E849,[1]AllProteinsNorm!$A$1:$Q$3226,12,FALSE)</f>
        <v>71869.798139369101</v>
      </c>
      <c r="Y849" s="29">
        <f>VLOOKUP($E849,[1]AllProteinsNorm!$A$1:$Q$3226,14,FALSE)</f>
        <v>62197.633367898503</v>
      </c>
      <c r="Z849" s="25">
        <f t="shared" si="118"/>
        <v>1.5040779909894464</v>
      </c>
      <c r="AA849" s="1">
        <f t="shared" si="118"/>
        <v>0.79022358725961228</v>
      </c>
      <c r="AB849" s="1">
        <f t="shared" si="118"/>
        <v>0.96296435089456267</v>
      </c>
      <c r="AC849" s="1">
        <f t="shared" si="118"/>
        <v>0.32374907712585843</v>
      </c>
      <c r="AD849" s="1">
        <f t="shared" si="118"/>
        <v>1.4189849937305203</v>
      </c>
      <c r="AE849" s="1">
        <f t="shared" si="118"/>
        <v>1.1961186683129339</v>
      </c>
      <c r="AF849" s="1">
        <f t="shared" si="118"/>
        <v>1.6646325875602788</v>
      </c>
      <c r="AG849" s="1">
        <f t="shared" si="118"/>
        <v>1.1267849868335891</v>
      </c>
      <c r="AH849" s="1">
        <f t="shared" si="118"/>
        <v>0.80048271558781248</v>
      </c>
      <c r="AI849" s="1">
        <f t="shared" si="118"/>
        <v>1.000959968479767</v>
      </c>
      <c r="AJ849" s="1">
        <f t="shared" si="118"/>
        <v>1.0322954983890813</v>
      </c>
      <c r="AK849" s="1">
        <f t="shared" si="118"/>
        <v>0.88500188027819704</v>
      </c>
      <c r="AL849" s="1">
        <f t="shared" si="118"/>
        <v>1.3915869520502933</v>
      </c>
      <c r="AM849" s="1">
        <f t="shared" si="118"/>
        <v>1.4017059676760846</v>
      </c>
      <c r="AN849" s="29">
        <f t="shared" si="118"/>
        <v>1.2130657957052919</v>
      </c>
      <c r="AO849" s="1">
        <f t="shared" si="119"/>
        <v>22140.670049334647</v>
      </c>
      <c r="AP849" s="1">
        <f t="shared" si="120"/>
        <v>14710.712958012591</v>
      </c>
      <c r="AQ849" s="29">
        <f t="shared" si="121"/>
        <v>10350.169394689554</v>
      </c>
    </row>
    <row r="850" spans="1:43" x14ac:dyDescent="0.2">
      <c r="A850" s="26"/>
      <c r="E850" s="25" t="s">
        <v>1674</v>
      </c>
      <c r="F850" s="26" t="s">
        <v>1675</v>
      </c>
      <c r="G850" s="1">
        <v>0.45842057203770398</v>
      </c>
      <c r="H850" s="1">
        <v>0.73333593742499104</v>
      </c>
      <c r="I850" s="1">
        <f>VLOOKUP(F850,'[1]SUSMB vs SHAM all proteins sum'!$B$2:$E$3214,2,FALSE)</f>
        <v>0.25987495729844901</v>
      </c>
      <c r="J850" s="29">
        <f>VLOOKUP(F850,'[1]SUSMB vs SHAM all proteins sum'!$B$2:$E$3214,3,FALSE)</f>
        <v>1.29655764469618</v>
      </c>
      <c r="K850" s="25">
        <f>VLOOKUP($E850,[1]AllProteinsNorm!$A$1:$Q$3226,4,FALSE)</f>
        <v>136101.093451925</v>
      </c>
      <c r="L850" s="1">
        <f>VLOOKUP($E850,[1]AllProteinsNorm!$A$1:$Q$3226,5,FALSE)</f>
        <v>144073.94251361399</v>
      </c>
      <c r="M850" s="1">
        <f>VLOOKUP($E850,[1]AllProteinsNorm!$A$1:$Q$3226,10,FALSE)</f>
        <v>127601.202536767</v>
      </c>
      <c r="N850" s="1">
        <f>VLOOKUP($E850,[1]AllProteinsNorm!$A$1:$Q$3226,11,FALSE)</f>
        <v>55532.471699699301</v>
      </c>
      <c r="O850" s="1">
        <f>VLOOKUP($E850,[1]AllProteinsNorm!$A$1:$Q$3226,15,FALSE)</f>
        <v>184873.04717621501</v>
      </c>
      <c r="P850" s="1">
        <f>VLOOKUP($E850,[1]AllProteinsNorm!$A$1:$Q$3226,6,FALSE)</f>
        <v>148722.727198457</v>
      </c>
      <c r="Q850" s="1">
        <f>VLOOKUP($E850,[1]AllProteinsNorm!$A$1:$Q$3226,8,FALSE)</f>
        <v>27116.7926839336</v>
      </c>
      <c r="R850" s="1">
        <f>VLOOKUP($E850,[1]AllProteinsNorm!$A$1:$Q$3226,13,FALSE)</f>
        <v>62011.305718846103</v>
      </c>
      <c r="S850" s="1">
        <f>VLOOKUP($E850,[1]AllProteinsNorm!$A$1:$Q$3226,16,FALSE)</f>
        <v>162690.185675635</v>
      </c>
      <c r="T850" s="1">
        <f>VLOOKUP($E850,[1]AllProteinsNorm!$A$1:$Q$3226,17,FALSE)</f>
        <v>133902.71256029801</v>
      </c>
      <c r="U850" s="1">
        <f>VLOOKUP($E850,[1]AllProteinsNorm!$A$1:$Q$3226,3,FALSE)</f>
        <v>140507.610203441</v>
      </c>
      <c r="V850" s="1">
        <f>VLOOKUP($E850,[1]AllProteinsNorm!$A$1:$Q$3226,7,FALSE)</f>
        <v>135012.76587062201</v>
      </c>
      <c r="W850" s="1">
        <f>VLOOKUP($E850,[1]AllProteinsNorm!$A$1:$Q$3226,9,FALSE)</f>
        <v>174038.996947051</v>
      </c>
      <c r="X850" s="1">
        <f>VLOOKUP($E850,[1]AllProteinsNorm!$A$1:$Q$3226,12,FALSE)</f>
        <v>150037.95002119499</v>
      </c>
      <c r="Y850" s="29">
        <f>VLOOKUP($E850,[1]AllProteinsNorm!$A$1:$Q$3226,14,FALSE)</f>
        <v>190002.45032980299</v>
      </c>
      <c r="Z850" s="25">
        <f t="shared" si="118"/>
        <v>1.0498682807923325</v>
      </c>
      <c r="AA850" s="1">
        <f t="shared" si="118"/>
        <v>1.1113699272898963</v>
      </c>
      <c r="AB850" s="1">
        <f t="shared" si="118"/>
        <v>0.98430109366924423</v>
      </c>
      <c r="AC850" s="1">
        <f t="shared" si="118"/>
        <v>0.42837114025175782</v>
      </c>
      <c r="AD850" s="1">
        <f t="shared" si="118"/>
        <v>1.4260895579967687</v>
      </c>
      <c r="AE850" s="1">
        <f t="shared" si="118"/>
        <v>1.1472301210698517</v>
      </c>
      <c r="AF850" s="1">
        <f t="shared" si="118"/>
        <v>0.20917583976457615</v>
      </c>
      <c r="AG850" s="1">
        <f t="shared" si="118"/>
        <v>0.47834812545227112</v>
      </c>
      <c r="AH850" s="1">
        <f t="shared" si="118"/>
        <v>1.2549734995141471</v>
      </c>
      <c r="AI850" s="1">
        <f t="shared" si="118"/>
        <v>1.0329102218327666</v>
      </c>
      <c r="AJ850" s="1">
        <f t="shared" si="118"/>
        <v>1.0838596474218067</v>
      </c>
      <c r="AK850" s="1">
        <f t="shared" si="118"/>
        <v>1.0414730462079385</v>
      </c>
      <c r="AL850" s="1">
        <f t="shared" si="118"/>
        <v>1.3425169326811026</v>
      </c>
      <c r="AM850" s="1">
        <f t="shared" si="118"/>
        <v>1.1573755996163155</v>
      </c>
      <c r="AN850" s="29">
        <f t="shared" si="118"/>
        <v>1.4656571877179096</v>
      </c>
      <c r="AO850" s="1">
        <f t="shared" si="119"/>
        <v>41944.85976795754</v>
      </c>
      <c r="AP850" s="1">
        <f t="shared" si="120"/>
        <v>52860.545256659039</v>
      </c>
      <c r="AQ850" s="29">
        <f t="shared" si="121"/>
        <v>20876.614129148627</v>
      </c>
    </row>
    <row r="851" spans="1:43" x14ac:dyDescent="0.2">
      <c r="A851" s="26"/>
      <c r="E851" s="25" t="s">
        <v>1676</v>
      </c>
      <c r="F851" s="26" t="s">
        <v>1677</v>
      </c>
      <c r="G851" s="1">
        <v>0.93049652790147996</v>
      </c>
      <c r="H851" s="1">
        <v>0.99266692037318005</v>
      </c>
      <c r="I851" s="1">
        <f>VLOOKUP(F851,'[1]SUSMB vs SHAM all proteins sum'!$B$2:$E$3214,2,FALSE)</f>
        <v>0.217237467317178</v>
      </c>
      <c r="J851" s="29">
        <f>VLOOKUP(F851,'[1]SUSMB vs SHAM all proteins sum'!$B$2:$E$3214,3,FALSE)</f>
        <v>0.88103492750212398</v>
      </c>
      <c r="K851" s="25">
        <f>VLOOKUP($E851,[1]AllProteinsNorm!$A$1:$Q$3226,4,FALSE)</f>
        <v>214325.859805463</v>
      </c>
      <c r="L851" s="1">
        <f>VLOOKUP($E851,[1]AllProteinsNorm!$A$1:$Q$3226,5,FALSE)</f>
        <v>277677.25962052098</v>
      </c>
      <c r="M851" s="1">
        <f>VLOOKUP($E851,[1]AllProteinsNorm!$A$1:$Q$3226,10,FALSE)</f>
        <v>301882.73381439899</v>
      </c>
      <c r="N851" s="1">
        <f>VLOOKUP($E851,[1]AllProteinsNorm!$A$1:$Q$3226,11,FALSE)</f>
        <v>302707.07020442601</v>
      </c>
      <c r="O851" s="1">
        <f>VLOOKUP($E851,[1]AllProteinsNorm!$A$1:$Q$3226,15,FALSE)</f>
        <v>313238.03831722098</v>
      </c>
      <c r="P851" s="1">
        <f>VLOOKUP($E851,[1]AllProteinsNorm!$A$1:$Q$3226,6,FALSE)</f>
        <v>283869.85039368499</v>
      </c>
      <c r="Q851" s="1">
        <f>VLOOKUP($E851,[1]AllProteinsNorm!$A$1:$Q$3226,8,FALSE)</f>
        <v>278271.76514638303</v>
      </c>
      <c r="R851" s="1">
        <f>VLOOKUP($E851,[1]AllProteinsNorm!$A$1:$Q$3226,13,FALSE)</f>
        <v>303683.520991728</v>
      </c>
      <c r="S851" s="1">
        <f>VLOOKUP($E851,[1]AllProteinsNorm!$A$1:$Q$3226,16,FALSE)</f>
        <v>290784.26249427802</v>
      </c>
      <c r="T851" s="1">
        <f>VLOOKUP($E851,[1]AllProteinsNorm!$A$1:$Q$3226,17,FALSE)</f>
        <v>235389.68946889701</v>
      </c>
      <c r="U851" s="1">
        <f>VLOOKUP($E851,[1]AllProteinsNorm!$A$1:$Q$3226,3,FALSE)</f>
        <v>237128.250072189</v>
      </c>
      <c r="V851" s="1">
        <f>VLOOKUP($E851,[1]AllProteinsNorm!$A$1:$Q$3226,7,FALSE)</f>
        <v>282055.51553405903</v>
      </c>
      <c r="W851" s="1">
        <f>VLOOKUP($E851,[1]AllProteinsNorm!$A$1:$Q$3226,9,FALSE)</f>
        <v>223056.55061668</v>
      </c>
      <c r="X851" s="1">
        <f>VLOOKUP($E851,[1]AllProteinsNorm!$A$1:$Q$3226,12,FALSE)</f>
        <v>209093.530054237</v>
      </c>
      <c r="Y851" s="29">
        <f>VLOOKUP($E851,[1]AllProteinsNorm!$A$1:$Q$3226,14,FALSE)</f>
        <v>289896.10688408703</v>
      </c>
      <c r="Z851" s="25">
        <f t="shared" si="118"/>
        <v>0.76011190567695797</v>
      </c>
      <c r="AA851" s="1">
        <f t="shared" si="118"/>
        <v>0.98478919512973162</v>
      </c>
      <c r="AB851" s="1">
        <f t="shared" si="118"/>
        <v>1.0706345015898253</v>
      </c>
      <c r="AC851" s="1">
        <f t="shared" si="118"/>
        <v>1.073558030765964</v>
      </c>
      <c r="AD851" s="1">
        <f t="shared" si="118"/>
        <v>1.1109063668375212</v>
      </c>
      <c r="AE851" s="1">
        <f t="shared" si="118"/>
        <v>1.006751369819896</v>
      </c>
      <c r="AF851" s="1">
        <f t="shared" si="118"/>
        <v>0.98689762352287402</v>
      </c>
      <c r="AG851" s="1">
        <f t="shared" si="118"/>
        <v>1.0770210373737974</v>
      </c>
      <c r="AH851" s="1">
        <f t="shared" si="118"/>
        <v>1.0312735015084755</v>
      </c>
      <c r="AI851" s="1">
        <f t="shared" si="118"/>
        <v>0.83481529294371259</v>
      </c>
      <c r="AJ851" s="1">
        <f t="shared" si="118"/>
        <v>0.84098114066037466</v>
      </c>
      <c r="AK851" s="1">
        <f t="shared" si="118"/>
        <v>1.0003167868491887</v>
      </c>
      <c r="AL851" s="1">
        <f t="shared" si="118"/>
        <v>0.79107551425136902</v>
      </c>
      <c r="AM851" s="1">
        <f t="shared" si="118"/>
        <v>0.74155532019565118</v>
      </c>
      <c r="AN851" s="29">
        <f t="shared" si="118"/>
        <v>1.0281236359065704</v>
      </c>
      <c r="AO851" s="1">
        <f t="shared" si="119"/>
        <v>35772.58872088098</v>
      </c>
      <c r="AP851" s="1">
        <f t="shared" si="120"/>
        <v>23119.035060266033</v>
      </c>
      <c r="AQ851" s="29">
        <f t="shared" si="121"/>
        <v>32152.273234249758</v>
      </c>
    </row>
    <row r="852" spans="1:43" x14ac:dyDescent="0.2">
      <c r="A852" s="26"/>
      <c r="E852" s="25" t="s">
        <v>1678</v>
      </c>
      <c r="F852" s="26" t="s">
        <v>1679</v>
      </c>
      <c r="G852" s="1">
        <v>0.55469187822429</v>
      </c>
      <c r="H852" s="1">
        <v>1.08800666477863</v>
      </c>
      <c r="I852" s="1">
        <f>VLOOKUP(F852,'[1]SUSMB vs SHAM all proteins sum'!$B$2:$E$3214,2,FALSE)</f>
        <v>0.20088267003083199</v>
      </c>
      <c r="J852" s="29">
        <f>VLOOKUP(F852,'[1]SUSMB vs SHAM all proteins sum'!$B$2:$E$3214,3,FALSE)</f>
        <v>1.2153262845461399</v>
      </c>
      <c r="K852" s="25">
        <f>VLOOKUP($E852,[1]AllProteinsNorm!$A$1:$Q$3226,4,FALSE)</f>
        <v>234582.53012087199</v>
      </c>
      <c r="L852" s="1">
        <f>VLOOKUP($E852,[1]AllProteinsNorm!$A$1:$Q$3226,5,FALSE)</f>
        <v>216737.30224675901</v>
      </c>
      <c r="M852" s="1">
        <f>VLOOKUP($E852,[1]AllProteinsNorm!$A$1:$Q$3226,10,FALSE)</f>
        <v>227051.342991093</v>
      </c>
      <c r="N852" s="1">
        <f>VLOOKUP($E852,[1]AllProteinsNorm!$A$1:$Q$3226,11,FALSE)</f>
        <v>171896.47550443499</v>
      </c>
      <c r="O852" s="1">
        <f>VLOOKUP($E852,[1]AllProteinsNorm!$A$1:$Q$3226,15,FALSE)</f>
        <v>343598.55810911499</v>
      </c>
      <c r="P852" s="1">
        <f>VLOOKUP($E852,[1]AllProteinsNorm!$A$1:$Q$3226,6,FALSE)</f>
        <v>299092.96345657</v>
      </c>
      <c r="Q852" s="1">
        <f>VLOOKUP($E852,[1]AllProteinsNorm!$A$1:$Q$3226,8,FALSE)</f>
        <v>190276.45808348001</v>
      </c>
      <c r="R852" s="1">
        <f>VLOOKUP($E852,[1]AllProteinsNorm!$A$1:$Q$3226,13,FALSE)</f>
        <v>264821.25798685203</v>
      </c>
      <c r="S852" s="1">
        <f>VLOOKUP($E852,[1]AllProteinsNorm!$A$1:$Q$3226,16,FALSE)</f>
        <v>243876.28796174799</v>
      </c>
      <c r="T852" s="1">
        <f>VLOOKUP($E852,[1]AllProteinsNorm!$A$1:$Q$3226,17,FALSE)</f>
        <v>282823.70891969802</v>
      </c>
      <c r="U852" s="1">
        <f>VLOOKUP($E852,[1]AllProteinsNorm!$A$1:$Q$3226,3,FALSE)</f>
        <v>230363.92592180899</v>
      </c>
      <c r="V852" s="1">
        <f>VLOOKUP($E852,[1]AllProteinsNorm!$A$1:$Q$3226,7,FALSE)</f>
        <v>250658.48552756099</v>
      </c>
      <c r="W852" s="1">
        <f>VLOOKUP($E852,[1]AllProteinsNorm!$A$1:$Q$3226,9,FALSE)</f>
        <v>287083.68091225898</v>
      </c>
      <c r="X852" s="1">
        <f>VLOOKUP($E852,[1]AllProteinsNorm!$A$1:$Q$3226,12,FALSE)</f>
        <v>288080.50413133198</v>
      </c>
      <c r="Y852" s="29">
        <f>VLOOKUP($E852,[1]AllProteinsNorm!$A$1:$Q$3226,14,FALSE)</f>
        <v>378544.46993963799</v>
      </c>
      <c r="Z852" s="25">
        <f t="shared" si="118"/>
        <v>0.98244898950113368</v>
      </c>
      <c r="AA852" s="1">
        <f t="shared" si="118"/>
        <v>0.90771185505507701</v>
      </c>
      <c r="AB852" s="1">
        <f t="shared" si="118"/>
        <v>0.95090782067844737</v>
      </c>
      <c r="AC852" s="1">
        <f t="shared" si="118"/>
        <v>0.71991515553660779</v>
      </c>
      <c r="AD852" s="1">
        <f t="shared" si="118"/>
        <v>1.4390161792287339</v>
      </c>
      <c r="AE852" s="1">
        <f t="shared" si="118"/>
        <v>1.2526234565012135</v>
      </c>
      <c r="AF852" s="1">
        <f t="shared" si="118"/>
        <v>0.7968918822456551</v>
      </c>
      <c r="AG852" s="1">
        <f t="shared" si="118"/>
        <v>1.1090910187282224</v>
      </c>
      <c r="AH852" s="1">
        <f t="shared" si="118"/>
        <v>1.0213719348489061</v>
      </c>
      <c r="AI852" s="1">
        <f t="shared" si="118"/>
        <v>1.1844866149749038</v>
      </c>
      <c r="AJ852" s="1">
        <f t="shared" si="118"/>
        <v>0.96478116304219341</v>
      </c>
      <c r="AK852" s="1">
        <f t="shared" si="118"/>
        <v>1.0497762799708414</v>
      </c>
      <c r="AL852" s="1">
        <f t="shared" si="118"/>
        <v>1.2023276928132158</v>
      </c>
      <c r="AM852" s="1">
        <f t="shared" si="118"/>
        <v>1.2065024621951683</v>
      </c>
      <c r="AN852" s="29">
        <f t="shared" si="118"/>
        <v>1.5853722431155148</v>
      </c>
      <c r="AO852" s="1">
        <f t="shared" si="119"/>
        <v>56747.504645606183</v>
      </c>
      <c r="AP852" s="1">
        <f t="shared" si="120"/>
        <v>37737.883212746921</v>
      </c>
      <c r="AQ852" s="29">
        <f t="shared" si="121"/>
        <v>50813.18837524415</v>
      </c>
    </row>
    <row r="853" spans="1:43" x14ac:dyDescent="0.2">
      <c r="A853" s="26"/>
      <c r="E853" s="25" t="s">
        <v>1680</v>
      </c>
      <c r="F853" s="26" t="s">
        <v>1681</v>
      </c>
      <c r="G853" s="1">
        <v>0.78885700014510196</v>
      </c>
      <c r="H853" s="1">
        <v>1.0262612575846799</v>
      </c>
      <c r="I853" s="1">
        <f>VLOOKUP(F853,'[1]SUSMB vs SHAM all proteins sum'!$B$2:$E$3214,2,FALSE)</f>
        <v>0.26809024866116599</v>
      </c>
      <c r="J853" s="29">
        <f>VLOOKUP(F853,'[1]SUSMB vs SHAM all proteins sum'!$B$2:$E$3214,3,FALSE)</f>
        <v>1.1070641156326999</v>
      </c>
      <c r="K853" s="25">
        <f>VLOOKUP($E853,[1]AllProteinsNorm!$A$1:$Q$3226,4,FALSE)</f>
        <v>242444.391071358</v>
      </c>
      <c r="L853" s="1">
        <f>VLOOKUP($E853,[1]AllProteinsNorm!$A$1:$Q$3226,5,FALSE)</f>
        <v>193611.212779592</v>
      </c>
      <c r="M853" s="1">
        <f>VLOOKUP($E853,[1]AllProteinsNorm!$A$1:$Q$3226,10,FALSE)</f>
        <v>185192.038386798</v>
      </c>
      <c r="N853" s="1">
        <f>VLOOKUP($E853,[1]AllProteinsNorm!$A$1:$Q$3226,11,FALSE)</f>
        <v>255648.92669687001</v>
      </c>
      <c r="O853" s="1">
        <f>VLOOKUP($E853,[1]AllProteinsNorm!$A$1:$Q$3226,15,FALSE)</f>
        <v>261068.052507794</v>
      </c>
      <c r="P853" s="1">
        <f>VLOOKUP($E853,[1]AllProteinsNorm!$A$1:$Q$3226,6,FALSE)</f>
        <v>206365.731591396</v>
      </c>
      <c r="Q853" s="1">
        <f>VLOOKUP($E853,[1]AllProteinsNorm!$A$1:$Q$3226,8,FALSE)</f>
        <v>269066.80657854798</v>
      </c>
      <c r="R853" s="1">
        <f>VLOOKUP($E853,[1]AllProteinsNorm!$A$1:$Q$3226,13,FALSE)</f>
        <v>263789.53012810397</v>
      </c>
      <c r="S853" s="1">
        <f>VLOOKUP($E853,[1]AllProteinsNorm!$A$1:$Q$3226,16,FALSE)</f>
        <v>204279.285337746</v>
      </c>
      <c r="T853" s="1">
        <f>VLOOKUP($E853,[1]AllProteinsNorm!$A$1:$Q$3226,17,FALSE)</f>
        <v>220735.78360954701</v>
      </c>
      <c r="U853" s="1">
        <f>VLOOKUP($E853,[1]AllProteinsNorm!$A$1:$Q$3226,3,FALSE)</f>
        <v>212632.00210489301</v>
      </c>
      <c r="V853" s="1">
        <f>VLOOKUP($E853,[1]AllProteinsNorm!$A$1:$Q$3226,7,FALSE)</f>
        <v>244676.451931105</v>
      </c>
      <c r="W853" s="1">
        <f>VLOOKUP($E853,[1]AllProteinsNorm!$A$1:$Q$3226,9,FALSE)</f>
        <v>250465.133975701</v>
      </c>
      <c r="X853" s="1">
        <f>VLOOKUP($E853,[1]AllProteinsNorm!$A$1:$Q$3226,12,FALSE)</f>
        <v>276831.91674243199</v>
      </c>
      <c r="Y853" s="29">
        <f>VLOOKUP($E853,[1]AllProteinsNorm!$A$1:$Q$3226,14,FALSE)</f>
        <v>267449.80767452501</v>
      </c>
      <c r="Z853" s="25">
        <f t="shared" si="118"/>
        <v>1.0652545189148799</v>
      </c>
      <c r="AA853" s="1">
        <f t="shared" si="118"/>
        <v>0.85069082610926283</v>
      </c>
      <c r="AB853" s="1">
        <f t="shared" si="118"/>
        <v>0.81369857593665906</v>
      </c>
      <c r="AC853" s="1">
        <f t="shared" si="118"/>
        <v>1.1232727357236536</v>
      </c>
      <c r="AD853" s="1">
        <f t="shared" si="118"/>
        <v>1.1470833433155445</v>
      </c>
      <c r="AE853" s="1">
        <f t="shared" si="118"/>
        <v>0.90673175467361999</v>
      </c>
      <c r="AF853" s="1">
        <f t="shared" si="118"/>
        <v>1.1822283465961179</v>
      </c>
      <c r="AG853" s="1">
        <f t="shared" si="118"/>
        <v>1.1590409981012459</v>
      </c>
      <c r="AH853" s="1">
        <f t="shared" si="118"/>
        <v>0.89756430687104527</v>
      </c>
      <c r="AI853" s="1">
        <f t="shared" si="118"/>
        <v>0.9698710287221245</v>
      </c>
      <c r="AJ853" s="1">
        <f t="shared" si="118"/>
        <v>0.93426455488297222</v>
      </c>
      <c r="AK853" s="1">
        <f t="shared" si="118"/>
        <v>1.0750617695872153</v>
      </c>
      <c r="AL853" s="1">
        <f t="shared" si="118"/>
        <v>1.1004961369459239</v>
      </c>
      <c r="AM853" s="1">
        <f t="shared" si="118"/>
        <v>1.2163467630106872</v>
      </c>
      <c r="AN853" s="29">
        <f t="shared" si="118"/>
        <v>1.1751235611152944</v>
      </c>
      <c r="AO853" s="1">
        <f t="shared" si="119"/>
        <v>31877.519942312931</v>
      </c>
      <c r="AP853" s="1">
        <f t="shared" si="120"/>
        <v>28047.702288819943</v>
      </c>
      <c r="AQ853" s="29">
        <f t="shared" si="121"/>
        <v>22129.285855900296</v>
      </c>
    </row>
    <row r="854" spans="1:43" x14ac:dyDescent="0.2">
      <c r="A854" s="26"/>
      <c r="E854" s="25" t="s">
        <v>1682</v>
      </c>
      <c r="F854" s="26" t="s">
        <v>1683</v>
      </c>
      <c r="G854" s="1">
        <v>0.14192250425625999</v>
      </c>
      <c r="H854" s="43">
        <v>0.50115938040597496</v>
      </c>
      <c r="I854" s="1">
        <f>VLOOKUP(F854,'[1]SUSMB vs SHAM all proteins sum'!$B$2:$E$3214,2,FALSE)</f>
        <v>0.173755177305432</v>
      </c>
      <c r="J854" s="29">
        <f>VLOOKUP(F854,'[1]SUSMB vs SHAM all proteins sum'!$B$2:$E$3214,3,FALSE)</f>
        <v>0.758780607793201</v>
      </c>
      <c r="K854" s="25">
        <f>VLOOKUP($E854,[1]AllProteinsNorm!$A$1:$Q$3226,4,FALSE)</f>
        <v>24163.0913157799</v>
      </c>
      <c r="L854" s="1">
        <f>VLOOKUP($E854,[1]AllProteinsNorm!$A$1:$Q$3226,5,FALSE)</f>
        <v>38712.629538143097</v>
      </c>
      <c r="M854" s="1">
        <f>VLOOKUP($E854,[1]AllProteinsNorm!$A$1:$Q$3226,10,FALSE)</f>
        <v>60574.692527412502</v>
      </c>
      <c r="N854" s="1">
        <f>VLOOKUP($E854,[1]AllProteinsNorm!$A$1:$Q$3226,11,FALSE)</f>
        <v>46184.262484164297</v>
      </c>
      <c r="O854" s="1">
        <f>VLOOKUP($E854,[1]AllProteinsNorm!$A$1:$Q$3226,15,FALSE)</f>
        <v>46358.314129219703</v>
      </c>
      <c r="P854" s="1">
        <f>VLOOKUP($E854,[1]AllProteinsNorm!$A$1:$Q$3226,6,FALSE)</f>
        <v>21516.242397665799</v>
      </c>
      <c r="Q854" s="1">
        <f>VLOOKUP($E854,[1]AllProteinsNorm!$A$1:$Q$3226,8,FALSE)</f>
        <v>52031.445930551199</v>
      </c>
      <c r="R854" s="1">
        <f>VLOOKUP($E854,[1]AllProteinsNorm!$A$1:$Q$3226,13,FALSE)</f>
        <v>21234.799771765702</v>
      </c>
      <c r="S854" s="1">
        <f>VLOOKUP($E854,[1]AllProteinsNorm!$A$1:$Q$3226,16,FALSE)</f>
        <v>32827.939140880102</v>
      </c>
      <c r="T854" s="1">
        <f>VLOOKUP($E854,[1]AllProteinsNorm!$A$1:$Q$3226,17,FALSE)</f>
        <v>4914.4309446323005</v>
      </c>
      <c r="U854" s="1">
        <f>VLOOKUP($E854,[1]AllProteinsNorm!$A$1:$Q$3226,3,FALSE)</f>
        <v>43714.127973223302</v>
      </c>
      <c r="V854" s="1">
        <f>VLOOKUP($E854,[1]AllProteinsNorm!$A$1:$Q$3226,7,FALSE)</f>
        <v>28898.819240549401</v>
      </c>
      <c r="W854" s="1">
        <f>VLOOKUP($E854,[1]AllProteinsNorm!$A$1:$Q$3226,9,FALSE)</f>
        <v>25068.6221581957</v>
      </c>
      <c r="X854" s="1">
        <f>VLOOKUP($E854,[1]AllProteinsNorm!$A$1:$Q$3226,12,FALSE)</f>
        <v>26410.067720086699</v>
      </c>
      <c r="Y854" s="29">
        <f>VLOOKUP($E854,[1]AllProteinsNorm!$A$1:$Q$3226,14,FALSE)</f>
        <v>36483.5634051792</v>
      </c>
      <c r="Z854" s="25">
        <f t="shared" si="118"/>
        <v>0.55934897045433352</v>
      </c>
      <c r="AA854" s="1">
        <f t="shared" si="118"/>
        <v>0.89615476731651167</v>
      </c>
      <c r="AB854" s="1">
        <f t="shared" si="118"/>
        <v>1.4022374644865421</v>
      </c>
      <c r="AC854" s="1">
        <f t="shared" si="118"/>
        <v>1.0691148468589973</v>
      </c>
      <c r="AD854" s="1">
        <f t="shared" si="118"/>
        <v>1.0731439508836156</v>
      </c>
      <c r="AE854" s="1">
        <f t="shared" si="118"/>
        <v>0.49807733107893498</v>
      </c>
      <c r="AF854" s="1">
        <f t="shared" si="118"/>
        <v>1.2044707083276924</v>
      </c>
      <c r="AG854" s="1">
        <f t="shared" si="118"/>
        <v>0.49156224404053206</v>
      </c>
      <c r="AH854" s="1">
        <f t="shared" si="118"/>
        <v>0.75993066121457609</v>
      </c>
      <c r="AI854" s="1">
        <f t="shared" si="118"/>
        <v>0.11376366762533466</v>
      </c>
      <c r="AJ854" s="1">
        <f t="shared" si="118"/>
        <v>1.0119339515206489</v>
      </c>
      <c r="AK854" s="1">
        <f t="shared" si="118"/>
        <v>0.66897585984748642</v>
      </c>
      <c r="AL854" s="1">
        <f t="shared" si="118"/>
        <v>0.580311012843717</v>
      </c>
      <c r="AM854" s="1">
        <f t="shared" si="118"/>
        <v>0.61136400122828893</v>
      </c>
      <c r="AN854" s="29">
        <f t="shared" si="118"/>
        <v>0.84455433961239057</v>
      </c>
      <c r="AO854" s="1">
        <f t="shared" si="119"/>
        <v>11860.026030499177</v>
      </c>
      <c r="AP854" s="1">
        <f t="shared" si="120"/>
        <v>15558.884190170798</v>
      </c>
      <c r="AQ854" s="29">
        <f t="shared" si="121"/>
        <v>7016.6320644817952</v>
      </c>
    </row>
    <row r="855" spans="1:43" x14ac:dyDescent="0.2">
      <c r="A855" s="26"/>
      <c r="E855" s="25" t="s">
        <v>1684</v>
      </c>
      <c r="F855" s="26" t="s">
        <v>1685</v>
      </c>
      <c r="G855" s="1">
        <v>0.50366256031004797</v>
      </c>
      <c r="H855" s="1">
        <v>1.08513271916775</v>
      </c>
      <c r="I855" s="1">
        <f>VLOOKUP(F855,'[1]SUSMB vs SHAM all proteins sum'!$B$2:$E$3214,2,FALSE)</f>
        <v>0.86874960477862195</v>
      </c>
      <c r="J855" s="29">
        <f>VLOOKUP(F855,'[1]SUSMB vs SHAM all proteins sum'!$B$2:$E$3214,3,FALSE)</f>
        <v>1.02260037447872</v>
      </c>
      <c r="K855" s="25">
        <f>VLOOKUP($E855,[1]AllProteinsNorm!$A$1:$Q$3226,4,FALSE)</f>
        <v>67550.825518353202</v>
      </c>
      <c r="L855" s="1">
        <f>VLOOKUP($E855,[1]AllProteinsNorm!$A$1:$Q$3226,5,FALSE)</f>
        <v>110159.16291683</v>
      </c>
      <c r="M855" s="1">
        <f>VLOOKUP($E855,[1]AllProteinsNorm!$A$1:$Q$3226,10,FALSE)</f>
        <v>80751.633827686397</v>
      </c>
      <c r="N855" s="1">
        <f>VLOOKUP($E855,[1]AllProteinsNorm!$A$1:$Q$3226,11,FALSE)</f>
        <v>93918.901556377794</v>
      </c>
      <c r="O855" s="1">
        <f>VLOOKUP($E855,[1]AllProteinsNorm!$A$1:$Q$3226,15,FALSE)</f>
        <v>71147.757437951499</v>
      </c>
      <c r="P855" s="1">
        <f>VLOOKUP($E855,[1]AllProteinsNorm!$A$1:$Q$3226,6,FALSE)</f>
        <v>99483.195629842405</v>
      </c>
      <c r="Q855" s="1">
        <f>VLOOKUP($E855,[1]AllProteinsNorm!$A$1:$Q$3226,8,FALSE)</f>
        <v>96874.783612901796</v>
      </c>
      <c r="R855" s="1">
        <f>VLOOKUP($E855,[1]AllProteinsNorm!$A$1:$Q$3226,13,FALSE)</f>
        <v>67754.229452606305</v>
      </c>
      <c r="S855" s="1">
        <f>VLOOKUP($E855,[1]AllProteinsNorm!$A$1:$Q$3226,16,FALSE)</f>
        <v>101248.925075672</v>
      </c>
      <c r="T855" s="1">
        <f>VLOOKUP($E855,[1]AllProteinsNorm!$A$1:$Q$3226,17,FALSE)</f>
        <v>91378.455851467399</v>
      </c>
      <c r="U855" s="1">
        <f>VLOOKUP($E855,[1]AllProteinsNorm!$A$1:$Q$3226,3,FALSE)</f>
        <v>74702.083894546799</v>
      </c>
      <c r="V855" s="1">
        <f>VLOOKUP($E855,[1]AllProteinsNorm!$A$1:$Q$3226,7,FALSE)</f>
        <v>86857.947305129201</v>
      </c>
      <c r="W855" s="1">
        <f>VLOOKUP($E855,[1]AllProteinsNorm!$A$1:$Q$3226,9,FALSE)</f>
        <v>112700.997248981</v>
      </c>
      <c r="X855" s="1">
        <f>VLOOKUP($E855,[1]AllProteinsNorm!$A$1:$Q$3226,12,FALSE)</f>
        <v>64909.684502041302</v>
      </c>
      <c r="Y855" s="29">
        <f>VLOOKUP($E855,[1]AllProteinsNorm!$A$1:$Q$3226,14,FALSE)</f>
        <v>94594.748657763106</v>
      </c>
      <c r="Z855" s="25">
        <f t="shared" si="118"/>
        <v>0.7974771521495061</v>
      </c>
      <c r="AA855" s="1">
        <f t="shared" si="118"/>
        <v>1.3004935891156333</v>
      </c>
      <c r="AB855" s="1">
        <f t="shared" si="118"/>
        <v>0.95332044400888316</v>
      </c>
      <c r="AC855" s="1">
        <f t="shared" si="118"/>
        <v>1.1087677696231935</v>
      </c>
      <c r="AD855" s="1">
        <f t="shared" si="118"/>
        <v>0.839941045102784</v>
      </c>
      <c r="AE855" s="1">
        <f t="shared" si="118"/>
        <v>1.1744575277775673</v>
      </c>
      <c r="AF855" s="1">
        <f t="shared" si="118"/>
        <v>1.1436636926032335</v>
      </c>
      <c r="AG855" s="1">
        <f t="shared" si="118"/>
        <v>0.79987845500523647</v>
      </c>
      <c r="AH855" s="1">
        <f t="shared" si="118"/>
        <v>1.195303000488247</v>
      </c>
      <c r="AI855" s="1">
        <f t="shared" si="118"/>
        <v>1.0787763166632003</v>
      </c>
      <c r="AJ855" s="1">
        <f t="shared" si="118"/>
        <v>0.88190195555302187</v>
      </c>
      <c r="AK855" s="1">
        <f t="shared" si="118"/>
        <v>1.0254090594292851</v>
      </c>
      <c r="AL855" s="1">
        <f t="shared" si="118"/>
        <v>1.3305014356354199</v>
      </c>
      <c r="AM855" s="1">
        <f t="shared" si="118"/>
        <v>0.76629693192345705</v>
      </c>
      <c r="AN855" s="29">
        <f t="shared" si="118"/>
        <v>1.1167465414230262</v>
      </c>
      <c r="AO855" s="1">
        <f t="shared" si="119"/>
        <v>15662.081736852289</v>
      </c>
      <c r="AP855" s="1">
        <f t="shared" si="120"/>
        <v>12259.053785362012</v>
      </c>
      <c r="AQ855" s="29">
        <f t="shared" si="121"/>
        <v>16475.178955403884</v>
      </c>
    </row>
    <row r="856" spans="1:43" x14ac:dyDescent="0.2">
      <c r="A856" s="26"/>
      <c r="E856" s="25" t="s">
        <v>1686</v>
      </c>
      <c r="F856" s="26" t="s">
        <v>1687</v>
      </c>
      <c r="G856" s="1">
        <v>0.82285897677778197</v>
      </c>
      <c r="H856" s="1">
        <v>0.97603079159084205</v>
      </c>
      <c r="I856" s="1">
        <f>VLOOKUP(F856,'[1]SUSMB vs SHAM all proteins sum'!$B$2:$E$3214,2,FALSE)</f>
        <v>0.77647245847046098</v>
      </c>
      <c r="J856" s="29">
        <f>VLOOKUP(F856,'[1]SUSMB vs SHAM all proteins sum'!$B$2:$E$3214,3,FALSE)</f>
        <v>1.03476531784504</v>
      </c>
      <c r="K856" s="25">
        <f>VLOOKUP($E856,[1]AllProteinsNorm!$A$1:$Q$3226,4,FALSE)</f>
        <v>679601.184280355</v>
      </c>
      <c r="L856" s="1">
        <f>VLOOKUP($E856,[1]AllProteinsNorm!$A$1:$Q$3226,5,FALSE)</f>
        <v>809102.38452578604</v>
      </c>
      <c r="M856" s="1">
        <f>VLOOKUP($E856,[1]AllProteinsNorm!$A$1:$Q$3226,10,FALSE)</f>
        <v>577688.95408222103</v>
      </c>
      <c r="N856" s="1">
        <f>VLOOKUP($E856,[1]AllProteinsNorm!$A$1:$Q$3226,11,FALSE)</f>
        <v>567610.86713038804</v>
      </c>
      <c r="O856" s="1">
        <f>VLOOKUP($E856,[1]AllProteinsNorm!$A$1:$Q$3226,15,FALSE)</f>
        <v>583633.74352007301</v>
      </c>
      <c r="P856" s="1">
        <f>VLOOKUP($E856,[1]AllProteinsNorm!$A$1:$Q$3226,6,FALSE)</f>
        <v>511618.00260387402</v>
      </c>
      <c r="Q856" s="1">
        <f>VLOOKUP($E856,[1]AllProteinsNorm!$A$1:$Q$3226,8,FALSE)</f>
        <v>565381.66167884402</v>
      </c>
      <c r="R856" s="1">
        <f>VLOOKUP($E856,[1]AllProteinsNorm!$A$1:$Q$3226,13,FALSE)</f>
        <v>736983.06286900898</v>
      </c>
      <c r="S856" s="1">
        <f>VLOOKUP($E856,[1]AllProteinsNorm!$A$1:$Q$3226,16,FALSE)</f>
        <v>569568.73956599005</v>
      </c>
      <c r="T856" s="1">
        <f>VLOOKUP($E856,[1]AllProteinsNorm!$A$1:$Q$3226,17,FALSE)</f>
        <v>767660.46152508399</v>
      </c>
      <c r="U856" s="1">
        <f>VLOOKUP($E856,[1]AllProteinsNorm!$A$1:$Q$3226,3,FALSE)</f>
        <v>614751.09728386195</v>
      </c>
      <c r="V856" s="1">
        <f>VLOOKUP($E856,[1]AllProteinsNorm!$A$1:$Q$3226,7,FALSE)</f>
        <v>481729.137079501</v>
      </c>
      <c r="W856" s="1">
        <f>VLOOKUP($E856,[1]AllProteinsNorm!$A$1:$Q$3226,9,FALSE)</f>
        <v>728821.80086865404</v>
      </c>
      <c r="X856" s="1">
        <f>VLOOKUP($E856,[1]AllProteinsNorm!$A$1:$Q$3226,12,FALSE)</f>
        <v>680526.60732741898</v>
      </c>
      <c r="Y856" s="29">
        <f>VLOOKUP($E856,[1]AllProteinsNorm!$A$1:$Q$3226,14,FALSE)</f>
        <v>849930.46051421505</v>
      </c>
      <c r="Z856" s="25">
        <f t="shared" ref="Z856:AN872" si="122">K856/AVERAGE($K856:$O856)</f>
        <v>1.0560562861432976</v>
      </c>
      <c r="AA856" s="1">
        <f t="shared" si="122"/>
        <v>1.2572927756398664</v>
      </c>
      <c r="AB856" s="1">
        <f t="shared" si="122"/>
        <v>0.8976912717421105</v>
      </c>
      <c r="AC856" s="1">
        <f t="shared" si="122"/>
        <v>0.88203057643438809</v>
      </c>
      <c r="AD856" s="1">
        <f t="shared" si="122"/>
        <v>0.90692909004033762</v>
      </c>
      <c r="AE856" s="1">
        <f t="shared" si="122"/>
        <v>0.79502128638288383</v>
      </c>
      <c r="AF856" s="1">
        <f t="shared" si="122"/>
        <v>0.87856653533990281</v>
      </c>
      <c r="AG856" s="1">
        <f t="shared" si="122"/>
        <v>1.1452240142107943</v>
      </c>
      <c r="AH856" s="1">
        <f t="shared" si="122"/>
        <v>0.8850729835709702</v>
      </c>
      <c r="AI856" s="1">
        <f t="shared" si="122"/>
        <v>1.1928947076154535</v>
      </c>
      <c r="AJ856" s="1">
        <f t="shared" si="122"/>
        <v>0.95528344522762598</v>
      </c>
      <c r="AK856" s="1">
        <f t="shared" si="122"/>
        <v>0.7485759224653239</v>
      </c>
      <c r="AL856" s="1">
        <f t="shared" si="122"/>
        <v>1.1325419409041331</v>
      </c>
      <c r="AM856" s="1">
        <f t="shared" si="122"/>
        <v>1.057494333705308</v>
      </c>
      <c r="AN856" s="29">
        <f t="shared" si="122"/>
        <v>1.3207369651086855</v>
      </c>
      <c r="AO856" s="1">
        <f t="shared" si="119"/>
        <v>92088.722896306121</v>
      </c>
      <c r="AP856" s="1">
        <f t="shared" si="120"/>
        <v>102212.76715425256</v>
      </c>
      <c r="AQ856" s="29">
        <f t="shared" si="121"/>
        <v>122014.35158426133</v>
      </c>
    </row>
    <row r="857" spans="1:43" x14ac:dyDescent="0.2">
      <c r="A857" s="26"/>
      <c r="E857" s="25" t="s">
        <v>1688</v>
      </c>
      <c r="F857" s="26" t="s">
        <v>1689</v>
      </c>
      <c r="G857" s="1">
        <v>0.62696856691334002</v>
      </c>
      <c r="H857" s="43">
        <v>1.5176046387665401</v>
      </c>
      <c r="I857" s="1">
        <f>VLOOKUP(F857,'[1]SUSMB vs SHAM all proteins sum'!$B$2:$E$3214,2,FALSE)</f>
        <v>0.54528179427478596</v>
      </c>
      <c r="J857" s="29">
        <f>VLOOKUP(F857,'[1]SUSMB vs SHAM all proteins sum'!$B$2:$E$3214,3,FALSE)</f>
        <v>1.6097618634385</v>
      </c>
      <c r="K857" s="25">
        <f>VLOOKUP($E857,[1]AllProteinsNorm!$A$1:$Q$3226,4,FALSE)</f>
        <v>61983.654641713998</v>
      </c>
      <c r="L857" s="1">
        <f>VLOOKUP($E857,[1]AllProteinsNorm!$A$1:$Q$3226,5,FALSE)</f>
        <v>26495.584633995699</v>
      </c>
      <c r="M857" s="1">
        <f>VLOOKUP($E857,[1]AllProteinsNorm!$A$1:$Q$3226,10,FALSE)</f>
        <v>5829.4896350501203</v>
      </c>
      <c r="N857" s="1">
        <f>VLOOKUP($E857,[1]AllProteinsNorm!$A$1:$Q$3226,11,FALSE)</f>
        <v>4021.7930252117199</v>
      </c>
      <c r="O857" s="1">
        <f>VLOOKUP($E857,[1]AllProteinsNorm!$A$1:$Q$3226,15,FALSE)</f>
        <v>84418.283712564793</v>
      </c>
      <c r="P857" s="1">
        <f>VLOOKUP($E857,[1]AllProteinsNorm!$A$1:$Q$3226,6,FALSE)</f>
        <v>47404.812830511401</v>
      </c>
      <c r="Q857" s="1">
        <f>VLOOKUP($E857,[1]AllProteinsNorm!$A$1:$Q$3226,8,FALSE)</f>
        <v>87090.655837879807</v>
      </c>
      <c r="R857" s="1">
        <f>VLOOKUP($E857,[1]AllProteinsNorm!$A$1:$Q$3226,13,FALSE)</f>
        <v>3625.9873812608798</v>
      </c>
      <c r="S857" s="1">
        <f>VLOOKUP($E857,[1]AllProteinsNorm!$A$1:$Q$3226,16,FALSE)</f>
        <v>34451.530200151297</v>
      </c>
      <c r="T857" s="1">
        <f>VLOOKUP($E857,[1]AllProteinsNorm!$A$1:$Q$3226,17,FALSE)</f>
        <v>50734.324273967897</v>
      </c>
      <c r="U857" s="1">
        <f>VLOOKUP($E857,[1]AllProteinsNorm!$A$1:$Q$3226,3,FALSE)</f>
        <v>56268.6405293957</v>
      </c>
      <c r="V857" s="1">
        <f>VLOOKUP($E857,[1]AllProteinsNorm!$A$1:$Q$3226,7,FALSE)</f>
        <v>11478.8975060305</v>
      </c>
      <c r="W857" s="1">
        <f>VLOOKUP($E857,[1]AllProteinsNorm!$A$1:$Q$3226,9,FALSE)</f>
        <v>40309.730441747997</v>
      </c>
      <c r="X857" s="1">
        <f>VLOOKUP($E857,[1]AllProteinsNorm!$A$1:$Q$3226,12,FALSE)</f>
        <v>109328.34228039801</v>
      </c>
      <c r="Y857" s="29">
        <f>VLOOKUP($E857,[1]AllProteinsNorm!$A$1:$Q$3226,14,FALSE)</f>
        <v>12343.444530688401</v>
      </c>
      <c r="Z857" s="25">
        <f t="shared" si="122"/>
        <v>1.6958703073803219</v>
      </c>
      <c r="AA857" s="1">
        <f t="shared" si="122"/>
        <v>0.72491813393714255</v>
      </c>
      <c r="AB857" s="1">
        <f t="shared" si="122"/>
        <v>0.15949460283372335</v>
      </c>
      <c r="AC857" s="1">
        <f t="shared" si="122"/>
        <v>0.11003609602096273</v>
      </c>
      <c r="AD857" s="1">
        <f t="shared" si="122"/>
        <v>2.3096808598278495</v>
      </c>
      <c r="AE857" s="1">
        <f t="shared" si="122"/>
        <v>1.2969937795840001</v>
      </c>
      <c r="AF857" s="1">
        <f t="shared" si="122"/>
        <v>2.3827968540974522</v>
      </c>
      <c r="AG857" s="1">
        <f t="shared" si="122"/>
        <v>9.9206869461965233E-2</v>
      </c>
      <c r="AH857" s="1">
        <f t="shared" si="122"/>
        <v>0.94259248584115785</v>
      </c>
      <c r="AI857" s="1">
        <f t="shared" si="122"/>
        <v>1.3880890792671028</v>
      </c>
      <c r="AJ857" s="1">
        <f t="shared" si="122"/>
        <v>1.5395077502616326</v>
      </c>
      <c r="AK857" s="1">
        <f t="shared" si="122"/>
        <v>0.31406217581817714</v>
      </c>
      <c r="AL857" s="1">
        <f t="shared" si="122"/>
        <v>1.1028726097195931</v>
      </c>
      <c r="AM857" s="1">
        <f t="shared" si="122"/>
        <v>2.9912190641250751</v>
      </c>
      <c r="AN857" s="29">
        <f t="shared" si="122"/>
        <v>0.33771614777136744</v>
      </c>
      <c r="AO857" s="1">
        <f t="shared" si="119"/>
        <v>31752.6964151553</v>
      </c>
      <c r="AP857" s="1">
        <f t="shared" si="120"/>
        <v>26954.75840831437</v>
      </c>
      <c r="AQ857" s="29">
        <f t="shared" si="121"/>
        <v>35979.879497300702</v>
      </c>
    </row>
    <row r="858" spans="1:43" x14ac:dyDescent="0.2">
      <c r="A858" s="26"/>
      <c r="E858" s="25" t="s">
        <v>1690</v>
      </c>
      <c r="F858" s="26" t="s">
        <v>1691</v>
      </c>
      <c r="G858" s="1">
        <v>0.194666323144778</v>
      </c>
      <c r="H858" s="1">
        <v>1.0973675446951601</v>
      </c>
      <c r="I858" s="1">
        <f>VLOOKUP(F858,'[1]SUSMB vs SHAM all proteins sum'!$B$2:$E$3214,2,FALSE)</f>
        <v>0.46783486291075999</v>
      </c>
      <c r="J858" s="29">
        <f>VLOOKUP(F858,'[1]SUSMB vs SHAM all proteins sum'!$B$2:$E$3214,3,FALSE)</f>
        <v>1.0370962633788099</v>
      </c>
      <c r="K858" s="25">
        <f>VLOOKUP($E858,[1]AllProteinsNorm!$A$1:$Q$3226,4,FALSE)</f>
        <v>5317071.4134704303</v>
      </c>
      <c r="L858" s="1">
        <f>VLOOKUP($E858,[1]AllProteinsNorm!$A$1:$Q$3226,5,FALSE)</f>
        <v>5845738.57123107</v>
      </c>
      <c r="M858" s="1">
        <f>VLOOKUP($E858,[1]AllProteinsNorm!$A$1:$Q$3226,10,FALSE)</f>
        <v>5670609.6883050296</v>
      </c>
      <c r="N858" s="1">
        <f>VLOOKUP($E858,[1]AllProteinsNorm!$A$1:$Q$3226,11,FALSE)</f>
        <v>6693731.53815825</v>
      </c>
      <c r="O858" s="1">
        <f>VLOOKUP($E858,[1]AllProteinsNorm!$A$1:$Q$3226,15,FALSE)</f>
        <v>6428139.1405367302</v>
      </c>
      <c r="P858" s="1">
        <f>VLOOKUP($E858,[1]AllProteinsNorm!$A$1:$Q$3226,6,FALSE)</f>
        <v>6246505.2007887401</v>
      </c>
      <c r="Q858" s="1">
        <f>VLOOKUP($E858,[1]AllProteinsNorm!$A$1:$Q$3226,8,FALSE)</f>
        <v>6248232.1690679099</v>
      </c>
      <c r="R858" s="1">
        <f>VLOOKUP($E858,[1]AllProteinsNorm!$A$1:$Q$3226,13,FALSE)</f>
        <v>5933266.3145292597</v>
      </c>
      <c r="S858" s="1">
        <f>VLOOKUP($E858,[1]AllProteinsNorm!$A$1:$Q$3226,16,FALSE)</f>
        <v>7936240.8867054703</v>
      </c>
      <c r="T858" s="1">
        <f>VLOOKUP($E858,[1]AllProteinsNorm!$A$1:$Q$3226,17,FALSE)</f>
        <v>6566785.1446401896</v>
      </c>
      <c r="U858" s="1">
        <f>VLOOKUP($E858,[1]AllProteinsNorm!$A$1:$Q$3226,3,FALSE)</f>
        <v>6316702.3648004998</v>
      </c>
      <c r="V858" s="1">
        <f>VLOOKUP($E858,[1]AllProteinsNorm!$A$1:$Q$3226,7,FALSE)</f>
        <v>5933963.0388314202</v>
      </c>
      <c r="W858" s="1">
        <f>VLOOKUP($E858,[1]AllProteinsNorm!$A$1:$Q$3226,9,FALSE)</f>
        <v>6198900.88708496</v>
      </c>
      <c r="X858" s="1">
        <f>VLOOKUP($E858,[1]AllProteinsNorm!$A$1:$Q$3226,12,FALSE)</f>
        <v>5870074.1183848698</v>
      </c>
      <c r="Y858" s="29">
        <f>VLOOKUP($E858,[1]AllProteinsNorm!$A$1:$Q$3226,14,FALSE)</f>
        <v>6671093.3296618899</v>
      </c>
      <c r="Z858" s="25">
        <f t="shared" si="122"/>
        <v>0.88750123117541624</v>
      </c>
      <c r="AA858" s="1">
        <f t="shared" si="122"/>
        <v>0.97574393414267535</v>
      </c>
      <c r="AB858" s="1">
        <f t="shared" si="122"/>
        <v>0.94651222233653476</v>
      </c>
      <c r="AC858" s="1">
        <f t="shared" si="122"/>
        <v>1.1172870400466735</v>
      </c>
      <c r="AD858" s="1">
        <f t="shared" si="122"/>
        <v>1.0729555722987012</v>
      </c>
      <c r="AE858" s="1">
        <f t="shared" si="122"/>
        <v>1.0426380661728303</v>
      </c>
      <c r="AF858" s="1">
        <f t="shared" si="122"/>
        <v>1.0429263238159534</v>
      </c>
      <c r="AG858" s="1">
        <f t="shared" si="122"/>
        <v>0.99035366455599072</v>
      </c>
      <c r="AH858" s="1">
        <f t="shared" si="122"/>
        <v>1.3246810151941459</v>
      </c>
      <c r="AI858" s="1">
        <f t="shared" si="122"/>
        <v>1.0960977289053695</v>
      </c>
      <c r="AJ858" s="1">
        <f t="shared" si="122"/>
        <v>1.0543550555906567</v>
      </c>
      <c r="AK858" s="1">
        <f t="shared" si="122"/>
        <v>0.99046995858852727</v>
      </c>
      <c r="AL858" s="1">
        <f t="shared" si="122"/>
        <v>1.0346921719509978</v>
      </c>
      <c r="AM858" s="1">
        <f t="shared" si="122"/>
        <v>0.97980591232216863</v>
      </c>
      <c r="AN858" s="29">
        <f t="shared" si="122"/>
        <v>1.1135083738694194</v>
      </c>
      <c r="AO858" s="1">
        <f t="shared" si="119"/>
        <v>502563.98603727348</v>
      </c>
      <c r="AP858" s="1">
        <f t="shared" si="120"/>
        <v>704119.95301753446</v>
      </c>
      <c r="AQ858" s="29">
        <f t="shared" si="121"/>
        <v>288152.44389004522</v>
      </c>
    </row>
    <row r="859" spans="1:43" x14ac:dyDescent="0.2">
      <c r="A859" s="26"/>
      <c r="E859" s="25" t="s">
        <v>1692</v>
      </c>
      <c r="F859" s="26" t="s">
        <v>1693</v>
      </c>
      <c r="G859" s="1">
        <v>0.20395998528806</v>
      </c>
      <c r="H859" s="43">
        <v>1.8912875387310699</v>
      </c>
      <c r="I859" s="1">
        <f>VLOOKUP(F859,'[1]SUSMB vs SHAM all proteins sum'!$B$2:$E$3214,2,FALSE)</f>
        <v>0.52003049165332504</v>
      </c>
      <c r="J859" s="29">
        <f>VLOOKUP(F859,'[1]SUSMB vs SHAM all proteins sum'!$B$2:$E$3214,3,FALSE)</f>
        <v>1.3511436020909999</v>
      </c>
      <c r="K859" s="25">
        <f>VLOOKUP($E859,[1]AllProteinsNorm!$A$1:$Q$3226,4,FALSE)</f>
        <v>41256.128217172802</v>
      </c>
      <c r="L859" s="1">
        <f>VLOOKUP($E859,[1]AllProteinsNorm!$A$1:$Q$3226,5,FALSE)</f>
        <v>30882.255359944302</v>
      </c>
      <c r="M859" s="1">
        <f>VLOOKUP($E859,[1]AllProteinsNorm!$A$1:$Q$3226,10,FALSE)</f>
        <v>31221.1236979477</v>
      </c>
      <c r="N859" s="1">
        <f>VLOOKUP($E859,[1]AllProteinsNorm!$A$1:$Q$3226,11,FALSE)</f>
        <v>77572.328452034199</v>
      </c>
      <c r="O859" s="1">
        <f>VLOOKUP($E859,[1]AllProteinsNorm!$A$1:$Q$3226,15,FALSE)</f>
        <v>136550.31436535099</v>
      </c>
      <c r="P859" s="1">
        <f>VLOOKUP($E859,[1]AllProteinsNorm!$A$1:$Q$3226,6,FALSE)</f>
        <v>69409.306256956203</v>
      </c>
      <c r="Q859" s="1">
        <f>VLOOKUP($E859,[1]AllProteinsNorm!$A$1:$Q$3226,8,FALSE)</f>
        <v>73485.300935748397</v>
      </c>
      <c r="R859" s="1">
        <f>VLOOKUP($E859,[1]AllProteinsNorm!$A$1:$Q$3226,13,FALSE)</f>
        <v>228763.070854199</v>
      </c>
      <c r="S859" s="1">
        <f>VLOOKUP($E859,[1]AllProteinsNorm!$A$1:$Q$3226,16,FALSE)</f>
        <v>37718.591597030201</v>
      </c>
      <c r="T859" s="1">
        <f>VLOOKUP($E859,[1]AllProteinsNorm!$A$1:$Q$3226,17,FALSE)</f>
        <v>231672.123221052</v>
      </c>
      <c r="U859" s="1">
        <f>VLOOKUP($E859,[1]AllProteinsNorm!$A$1:$Q$3226,3,FALSE)</f>
        <v>72733.311748481894</v>
      </c>
      <c r="V859" s="1">
        <f>VLOOKUP($E859,[1]AllProteinsNorm!$A$1:$Q$3226,7,FALSE)</f>
        <v>37630.340427778698</v>
      </c>
      <c r="W859" s="1">
        <f>VLOOKUP($E859,[1]AllProteinsNorm!$A$1:$Q$3226,9,FALSE)</f>
        <v>35925.121291432799</v>
      </c>
      <c r="X859" s="1">
        <f>VLOOKUP($E859,[1]AllProteinsNorm!$A$1:$Q$3226,12,FALSE)</f>
        <v>235614.02332385801</v>
      </c>
      <c r="Y859" s="29">
        <f>VLOOKUP($E859,[1]AllProteinsNorm!$A$1:$Q$3226,14,FALSE)</f>
        <v>81899.678525201802</v>
      </c>
      <c r="Z859" s="25">
        <f t="shared" si="122"/>
        <v>0.64973933503283765</v>
      </c>
      <c r="AA859" s="1">
        <f t="shared" si="122"/>
        <v>0.48636207344178989</v>
      </c>
      <c r="AB859" s="1">
        <f t="shared" si="122"/>
        <v>0.49169888273807194</v>
      </c>
      <c r="AC859" s="1">
        <f t="shared" si="122"/>
        <v>1.2216801547653207</v>
      </c>
      <c r="AD859" s="1">
        <f t="shared" si="122"/>
        <v>2.1505195540219804</v>
      </c>
      <c r="AE859" s="1">
        <f t="shared" si="122"/>
        <v>1.0931213965374809</v>
      </c>
      <c r="AF859" s="1">
        <f t="shared" si="122"/>
        <v>1.157313898030955</v>
      </c>
      <c r="AG859" s="1">
        <f t="shared" si="122"/>
        <v>3.6027705933638128</v>
      </c>
      <c r="AH859" s="1">
        <f t="shared" si="122"/>
        <v>0.59402696476080075</v>
      </c>
      <c r="AI859" s="1">
        <f t="shared" si="122"/>
        <v>3.6485850173559315</v>
      </c>
      <c r="AJ859" s="1">
        <f t="shared" si="122"/>
        <v>1.1454708828087208</v>
      </c>
      <c r="AK859" s="1">
        <f t="shared" si="122"/>
        <v>0.59263710442966389</v>
      </c>
      <c r="AL859" s="1">
        <f t="shared" si="122"/>
        <v>0.56578174994990271</v>
      </c>
      <c r="AM859" s="1">
        <f t="shared" si="122"/>
        <v>3.7106656745150528</v>
      </c>
      <c r="AN859" s="29">
        <f t="shared" si="122"/>
        <v>1.2898312314779403</v>
      </c>
      <c r="AO859" s="1">
        <f t="shared" si="119"/>
        <v>40336.117180097113</v>
      </c>
      <c r="AP859" s="1">
        <f t="shared" si="120"/>
        <v>84209.667219613635</v>
      </c>
      <c r="AQ859" s="29">
        <f t="shared" si="121"/>
        <v>73750.619801889057</v>
      </c>
    </row>
    <row r="860" spans="1:43" x14ac:dyDescent="0.2">
      <c r="A860" s="26"/>
      <c r="E860" s="25" t="s">
        <v>184</v>
      </c>
      <c r="F860" s="26" t="s">
        <v>185</v>
      </c>
      <c r="G860" s="43">
        <v>1.9303904972200699E-2</v>
      </c>
      <c r="H860" s="43">
        <v>4.9414699811491802</v>
      </c>
      <c r="I860" s="1">
        <f>VLOOKUP(F860,'[1]SUSMB vs SHAM all proteins sum'!$B$2:$E$3214,2,FALSE)</f>
        <v>0.135778672578308</v>
      </c>
      <c r="J860" s="29">
        <f>VLOOKUP(F860,'[1]SUSMB vs SHAM all proteins sum'!$B$2:$E$3214,3,FALSE)</f>
        <v>2.5606228170322902</v>
      </c>
      <c r="K860" s="25">
        <f>VLOOKUP($E860,[1]AllProteinsNorm!$A$1:$Q$3226,4,FALSE)</f>
        <v>10466.041791887401</v>
      </c>
      <c r="L860" s="1">
        <f>VLOOKUP($E860,[1]AllProteinsNorm!$A$1:$Q$3226,5,FALSE)</f>
        <v>1587.9766189908801</v>
      </c>
      <c r="M860" s="1">
        <f>VLOOKUP($E860,[1]AllProteinsNorm!$A$1:$Q$3226,10,FALSE)</f>
        <v>4787.7642875267202</v>
      </c>
      <c r="N860" s="1">
        <f>VLOOKUP($E860,[1]AllProteinsNorm!$A$1:$Q$3226,11,FALSE)</f>
        <v>1001.08814198225</v>
      </c>
      <c r="O860" s="1">
        <f>VLOOKUP($E860,[1]AllProteinsNorm!$A$1:$Q$3226,15,FALSE)</f>
        <v>4136.7280569451696</v>
      </c>
      <c r="P860" s="1">
        <f>VLOOKUP($E860,[1]AllProteinsNorm!$A$1:$Q$3226,6,FALSE)</f>
        <v>4814.7889657771602</v>
      </c>
      <c r="Q860" s="1">
        <f>VLOOKUP($E860,[1]AllProteinsNorm!$A$1:$Q$3226,8,FALSE)</f>
        <v>17804.193415303202</v>
      </c>
      <c r="R860" s="1">
        <f>VLOOKUP($E860,[1]AllProteinsNorm!$A$1:$Q$3226,13,FALSE)</f>
        <v>13342.728937702601</v>
      </c>
      <c r="S860" s="1">
        <f>VLOOKUP($E860,[1]AllProteinsNorm!$A$1:$Q$3226,16,FALSE)</f>
        <v>19633.659338172401</v>
      </c>
      <c r="T860" s="1">
        <f>VLOOKUP($E860,[1]AllProteinsNorm!$A$1:$Q$3226,17,FALSE)</f>
        <v>43233.853900258997</v>
      </c>
      <c r="U860" s="1">
        <f>VLOOKUP($E860,[1]AllProteinsNorm!$A$1:$Q$3226,3,FALSE)</f>
        <v>29225.7971743444</v>
      </c>
      <c r="V860" s="1">
        <f>VLOOKUP($E860,[1]AllProteinsNorm!$A$1:$Q$3226,7,FALSE)</f>
        <v>4683.1058724539098</v>
      </c>
      <c r="W860" s="1">
        <f>VLOOKUP($E860,[1]AllProteinsNorm!$A$1:$Q$3226,9,FALSE)</f>
        <v>7026.0492858104399</v>
      </c>
      <c r="X860" s="1">
        <f>VLOOKUP($E860,[1]AllProteinsNorm!$A$1:$Q$3226,12,FALSE)</f>
        <v>11713.786605167499</v>
      </c>
      <c r="Y860" s="29">
        <f>VLOOKUP($E860,[1]AllProteinsNorm!$A$1:$Q$3226,14,FALSE)</f>
        <v>3220.3852694800898</v>
      </c>
      <c r="Z860" s="25">
        <f t="shared" si="122"/>
        <v>2.3808536818107324</v>
      </c>
      <c r="AA860" s="1">
        <f t="shared" si="122"/>
        <v>0.36123876200115884</v>
      </c>
      <c r="AB860" s="1">
        <f t="shared" si="122"/>
        <v>1.0891382299309822</v>
      </c>
      <c r="AC860" s="1">
        <f t="shared" si="122"/>
        <v>0.2277312126254834</v>
      </c>
      <c r="AD860" s="1">
        <f t="shared" si="122"/>
        <v>0.94103811363164325</v>
      </c>
      <c r="AE860" s="1">
        <f t="shared" si="122"/>
        <v>1.0952859031384583</v>
      </c>
      <c r="AF860" s="1">
        <f t="shared" si="122"/>
        <v>4.0501634034513767</v>
      </c>
      <c r="AG860" s="1">
        <f t="shared" si="122"/>
        <v>3.0352530544408514</v>
      </c>
      <c r="AH860" s="1">
        <f t="shared" si="122"/>
        <v>4.466337040516982</v>
      </c>
      <c r="AI860" s="1">
        <f t="shared" si="122"/>
        <v>9.8349961030240003</v>
      </c>
      <c r="AJ860" s="1">
        <f t="shared" si="122"/>
        <v>6.6483918361884715</v>
      </c>
      <c r="AK860" s="1">
        <f t="shared" si="122"/>
        <v>1.0653301487276641</v>
      </c>
      <c r="AL860" s="1">
        <f t="shared" si="122"/>
        <v>1.598311533943225</v>
      </c>
      <c r="AM860" s="1">
        <f t="shared" si="122"/>
        <v>2.6646952612472732</v>
      </c>
      <c r="AN860" s="29">
        <f t="shared" si="122"/>
        <v>0.73258508595235006</v>
      </c>
      <c r="AO860" s="1">
        <f t="shared" si="119"/>
        <v>3360.8490103699423</v>
      </c>
      <c r="AP860" s="1">
        <f t="shared" si="120"/>
        <v>12801.589653006271</v>
      </c>
      <c r="AQ860" s="29">
        <f t="shared" si="121"/>
        <v>9473.7103569117571</v>
      </c>
    </row>
    <row r="861" spans="1:43" x14ac:dyDescent="0.2">
      <c r="A861" s="26"/>
      <c r="E861" s="25" t="s">
        <v>1694</v>
      </c>
      <c r="F861" s="26" t="s">
        <v>1695</v>
      </c>
      <c r="G861" s="1">
        <v>0.147080549264235</v>
      </c>
      <c r="H861" s="43">
        <v>0.29403128998404399</v>
      </c>
      <c r="I861" s="1">
        <f>VLOOKUP(F861,'[1]SUSMB vs SHAM all proteins sum'!$B$2:$E$3214,2,FALSE)</f>
        <v>0.98257401794760102</v>
      </c>
      <c r="J861" s="29">
        <f>VLOOKUP(F861,'[1]SUSMB vs SHAM all proteins sum'!$B$2:$E$3214,3,FALSE)</f>
        <v>1.02082209214052</v>
      </c>
      <c r="K861" s="25">
        <f>VLOOKUP($E861,[1]AllProteinsNorm!$A$1:$Q$3226,4,FALSE)</f>
        <v>451041.83291732601</v>
      </c>
      <c r="L861" s="1">
        <f>VLOOKUP($E861,[1]AllProteinsNorm!$A$1:$Q$3226,5,FALSE)</f>
        <v>138652.90422539899</v>
      </c>
      <c r="M861" s="1">
        <f>VLOOKUP($E861,[1]AllProteinsNorm!$A$1:$Q$3226,10,FALSE)</f>
        <v>10875.486442165</v>
      </c>
      <c r="N861" s="1">
        <f>VLOOKUP($E861,[1]AllProteinsNorm!$A$1:$Q$3226,11,FALSE)</f>
        <v>52929.477744967997</v>
      </c>
      <c r="O861" s="1">
        <f>VLOOKUP($E861,[1]AllProteinsNorm!$A$1:$Q$3226,15,FALSE)</f>
        <v>13074.2707966815</v>
      </c>
      <c r="P861" s="1">
        <f>VLOOKUP($E861,[1]AllProteinsNorm!$A$1:$Q$3226,6,FALSE)</f>
        <v>16325.959227985701</v>
      </c>
      <c r="Q861" s="1">
        <f>VLOOKUP($E861,[1]AllProteinsNorm!$A$1:$Q$3226,8,FALSE)</f>
        <v>12880.8040153292</v>
      </c>
      <c r="R861" s="1">
        <f>VLOOKUP($E861,[1]AllProteinsNorm!$A$1:$Q$3226,13,FALSE)</f>
        <v>7635.9457980642901</v>
      </c>
      <c r="S861" s="1">
        <f>VLOOKUP($E861,[1]AllProteinsNorm!$A$1:$Q$3226,16,FALSE)</f>
        <v>14460.554421180699</v>
      </c>
      <c r="T861" s="1">
        <f>VLOOKUP($E861,[1]AllProteinsNorm!$A$1:$Q$3226,17,FALSE)</f>
        <v>44545.912059802104</v>
      </c>
      <c r="U861" s="1">
        <f>VLOOKUP($E861,[1]AllProteinsNorm!$A$1:$Q$3226,3,FALSE)</f>
        <v>12689.803100277701</v>
      </c>
      <c r="V861" s="1">
        <f>VLOOKUP($E861,[1]AllProteinsNorm!$A$1:$Q$3226,7,FALSE)</f>
        <v>81149.313315470703</v>
      </c>
      <c r="W861" s="1">
        <f>VLOOKUP($E861,[1]AllProteinsNorm!$A$1:$Q$3226,9,FALSE)</f>
        <v>77184.5700280007</v>
      </c>
      <c r="X861" s="1">
        <f>VLOOKUP($E861,[1]AllProteinsNorm!$A$1:$Q$3226,12,FALSE)</f>
        <v>19570.000031412699</v>
      </c>
      <c r="Y861" s="29">
        <f>VLOOKUP($E861,[1]AllProteinsNorm!$A$1:$Q$3226,14,FALSE)</f>
        <v>335427.62205785501</v>
      </c>
      <c r="Z861" s="25">
        <f t="shared" si="122"/>
        <v>3.3832841648346128</v>
      </c>
      <c r="AA861" s="1">
        <f t="shared" si="122"/>
        <v>1.0400413909281603</v>
      </c>
      <c r="AB861" s="1">
        <f t="shared" si="122"/>
        <v>8.1577490998256702E-2</v>
      </c>
      <c r="AC861" s="1">
        <f t="shared" si="122"/>
        <v>0.39702628634080606</v>
      </c>
      <c r="AD861" s="1">
        <f t="shared" si="122"/>
        <v>9.8070666898163364E-2</v>
      </c>
      <c r="AE861" s="1">
        <f t="shared" si="122"/>
        <v>0.12246172150933048</v>
      </c>
      <c r="AF861" s="1">
        <f t="shared" si="122"/>
        <v>9.661946426017938E-2</v>
      </c>
      <c r="AG861" s="1">
        <f t="shared" si="122"/>
        <v>5.7277557460754816E-2</v>
      </c>
      <c r="AH861" s="1">
        <f t="shared" si="122"/>
        <v>0.10846923991832348</v>
      </c>
      <c r="AI861" s="1">
        <f t="shared" si="122"/>
        <v>0.33414079999020496</v>
      </c>
      <c r="AJ861" s="1">
        <f t="shared" si="122"/>
        <v>9.5186758191247847E-2</v>
      </c>
      <c r="AK861" s="1">
        <f t="shared" si="122"/>
        <v>0.60870448523952914</v>
      </c>
      <c r="AL861" s="1">
        <f t="shared" si="122"/>
        <v>0.57896477552043024</v>
      </c>
      <c r="AM861" s="1">
        <f t="shared" si="122"/>
        <v>0.14679541093525936</v>
      </c>
      <c r="AN861" s="29">
        <f t="shared" si="122"/>
        <v>2.5160570025540903</v>
      </c>
      <c r="AO861" s="1">
        <f t="shared" si="119"/>
        <v>165462.94642899474</v>
      </c>
      <c r="AP861" s="1">
        <f t="shared" si="120"/>
        <v>13013.783083872169</v>
      </c>
      <c r="AQ861" s="29">
        <f t="shared" si="121"/>
        <v>118540.02795609832</v>
      </c>
    </row>
    <row r="862" spans="1:43" x14ac:dyDescent="0.2">
      <c r="A862" s="26"/>
      <c r="E862" s="25" t="s">
        <v>1696</v>
      </c>
      <c r="F862" s="26" t="s">
        <v>1697</v>
      </c>
      <c r="G862" s="1">
        <v>0.401170303458036</v>
      </c>
      <c r="H862" s="1">
        <v>0.84873735438574205</v>
      </c>
      <c r="I862" s="1">
        <f>VLOOKUP(F862,'[1]SUSMB vs SHAM all proteins sum'!$B$2:$E$3214,2,FALSE)</f>
        <v>0.50799269843801698</v>
      </c>
      <c r="J862" s="29">
        <f>VLOOKUP(F862,'[1]SUSMB vs SHAM all proteins sum'!$B$2:$E$3214,3,FALSE)</f>
        <v>0.92670860199074301</v>
      </c>
      <c r="K862" s="25">
        <f>VLOOKUP($E862,[1]AllProteinsNorm!$A$1:$Q$3226,4,FALSE)</f>
        <v>149027.10503603</v>
      </c>
      <c r="L862" s="1">
        <f>VLOOKUP($E862,[1]AllProteinsNorm!$A$1:$Q$3226,5,FALSE)</f>
        <v>227970.840004319</v>
      </c>
      <c r="M862" s="1">
        <f>VLOOKUP($E862,[1]AllProteinsNorm!$A$1:$Q$3226,10,FALSE)</f>
        <v>180970.25185163401</v>
      </c>
      <c r="N862" s="1">
        <f>VLOOKUP($E862,[1]AllProteinsNorm!$A$1:$Q$3226,11,FALSE)</f>
        <v>225284.90092018701</v>
      </c>
      <c r="O862" s="1">
        <f>VLOOKUP($E862,[1]AllProteinsNorm!$A$1:$Q$3226,15,FALSE)</f>
        <v>189990.35473841001</v>
      </c>
      <c r="P862" s="1">
        <f>VLOOKUP($E862,[1]AllProteinsNorm!$A$1:$Q$3226,6,FALSE)</f>
        <v>258217.941663106</v>
      </c>
      <c r="Q862" s="1">
        <f>VLOOKUP($E862,[1]AllProteinsNorm!$A$1:$Q$3226,8,FALSE)</f>
        <v>156008.907026236</v>
      </c>
      <c r="R862" s="1">
        <f>VLOOKUP($E862,[1]AllProteinsNorm!$A$1:$Q$3226,13,FALSE)</f>
        <v>145119.36338809601</v>
      </c>
      <c r="S862" s="1">
        <f>VLOOKUP($E862,[1]AllProteinsNorm!$A$1:$Q$3226,16,FALSE)</f>
        <v>206277.48378333301</v>
      </c>
      <c r="T862" s="1">
        <f>VLOOKUP($E862,[1]AllProteinsNorm!$A$1:$Q$3226,17,FALSE)</f>
        <v>96110.088825014696</v>
      </c>
      <c r="U862" s="1">
        <f>VLOOKUP($E862,[1]AllProteinsNorm!$A$1:$Q$3226,3,FALSE)</f>
        <v>160323.57624801801</v>
      </c>
      <c r="V862" s="1">
        <f>VLOOKUP($E862,[1]AllProteinsNorm!$A$1:$Q$3226,7,FALSE)</f>
        <v>198278.86309477099</v>
      </c>
      <c r="W862" s="1">
        <f>VLOOKUP($E862,[1]AllProteinsNorm!$A$1:$Q$3226,9,FALSE)</f>
        <v>186748.36330447701</v>
      </c>
      <c r="X862" s="1">
        <f>VLOOKUP($E862,[1]AllProteinsNorm!$A$1:$Q$3226,12,FALSE)</f>
        <v>140355.430587018</v>
      </c>
      <c r="Y862" s="29">
        <f>VLOOKUP($E862,[1]AllProteinsNorm!$A$1:$Q$3226,14,FALSE)</f>
        <v>215859.67989332101</v>
      </c>
      <c r="Z862" s="25">
        <f t="shared" si="122"/>
        <v>0.76562089704007019</v>
      </c>
      <c r="AA862" s="1">
        <f t="shared" si="122"/>
        <v>1.1711912338422397</v>
      </c>
      <c r="AB862" s="1">
        <f t="shared" si="122"/>
        <v>0.92972755880024216</v>
      </c>
      <c r="AC862" s="1">
        <f t="shared" si="122"/>
        <v>1.1573923273245901</v>
      </c>
      <c r="AD862" s="1">
        <f t="shared" si="122"/>
        <v>0.97606798299285813</v>
      </c>
      <c r="AE862" s="1">
        <f t="shared" si="122"/>
        <v>1.3265845302446886</v>
      </c>
      <c r="AF862" s="1">
        <f t="shared" si="122"/>
        <v>0.8014896304587682</v>
      </c>
      <c r="AG862" s="1">
        <f t="shared" si="122"/>
        <v>0.74554502785393295</v>
      </c>
      <c r="AH862" s="1">
        <f t="shared" si="122"/>
        <v>1.0597424685608798</v>
      </c>
      <c r="AI862" s="1">
        <f t="shared" si="122"/>
        <v>0.49376180529721986</v>
      </c>
      <c r="AJ862" s="1">
        <f t="shared" si="122"/>
        <v>0.82365607406789065</v>
      </c>
      <c r="AK862" s="1">
        <f t="shared" si="122"/>
        <v>1.0186498690288714</v>
      </c>
      <c r="AL862" s="1">
        <f t="shared" si="122"/>
        <v>0.95941237937468482</v>
      </c>
      <c r="AM862" s="1">
        <f t="shared" si="122"/>
        <v>0.72107051025716329</v>
      </c>
      <c r="AN862" s="29">
        <f t="shared" si="122"/>
        <v>1.1089706246038304</v>
      </c>
      <c r="AO862" s="1">
        <f t="shared" si="119"/>
        <v>29458.689287438647</v>
      </c>
      <c r="AP862" s="1">
        <f t="shared" si="120"/>
        <v>55399.350997238311</v>
      </c>
      <c r="AQ862" s="29">
        <f t="shared" si="121"/>
        <v>26921.87587892673</v>
      </c>
    </row>
    <row r="863" spans="1:43" x14ac:dyDescent="0.2">
      <c r="A863" s="26"/>
      <c r="E863" s="25" t="s">
        <v>1698</v>
      </c>
      <c r="F863" s="26" t="s">
        <v>1699</v>
      </c>
      <c r="G863" s="1">
        <v>7.1321478006007202E-2</v>
      </c>
      <c r="H863" s="43">
        <v>0.39124533864698602</v>
      </c>
      <c r="I863" s="1">
        <f>VLOOKUP(F863,'[1]SUSMB vs SHAM all proteins sum'!$B$2:$E$3214,2,FALSE)</f>
        <v>0.102723443765061</v>
      </c>
      <c r="J863" s="29">
        <f>VLOOKUP(F863,'[1]SUSMB vs SHAM all proteins sum'!$B$2:$E$3214,3,FALSE)</f>
        <v>0.389182992932184</v>
      </c>
      <c r="K863" s="25">
        <f>VLOOKUP($E863,[1]AllProteinsNorm!$A$1:$Q$3226,4,FALSE)</f>
        <v>30985.883971687501</v>
      </c>
      <c r="L863" s="1">
        <f>VLOOKUP($E863,[1]AllProteinsNorm!$A$1:$Q$3226,5,FALSE)</f>
        <v>51020.068027139198</v>
      </c>
      <c r="M863" s="1">
        <f>VLOOKUP($E863,[1]AllProteinsNorm!$A$1:$Q$3226,10,FALSE)</f>
        <v>12898.9925131994</v>
      </c>
      <c r="N863" s="1">
        <f>VLOOKUP($E863,[1]AllProteinsNorm!$A$1:$Q$3226,11,FALSE)</f>
        <v>45812.820967145599</v>
      </c>
      <c r="O863" s="1">
        <f>VLOOKUP($E863,[1]AllProteinsNorm!$A$1:$Q$3226,15,FALSE)</f>
        <v>57999.993688081799</v>
      </c>
      <c r="P863" s="1">
        <f>VLOOKUP($E863,[1]AllProteinsNorm!$A$1:$Q$3226,6,FALSE)</f>
        <v>6315.1325069581999</v>
      </c>
      <c r="Q863" s="1">
        <f>VLOOKUP($E863,[1]AllProteinsNorm!$A$1:$Q$3226,8,FALSE)</f>
        <v>9588.4551378042106</v>
      </c>
      <c r="R863" s="1">
        <f>VLOOKUP($E863,[1]AllProteinsNorm!$A$1:$Q$3226,13,FALSE)</f>
        <v>43489.0880750426</v>
      </c>
      <c r="S863" s="1">
        <f>VLOOKUP($E863,[1]AllProteinsNorm!$A$1:$Q$3226,16,FALSE)</f>
        <v>8182.7549980794902</v>
      </c>
      <c r="T863" s="1">
        <f>VLOOKUP($E863,[1]AllProteinsNorm!$A$1:$Q$3226,17,FALSE)</f>
        <v>23052.106628576999</v>
      </c>
      <c r="U863" s="1">
        <f>VLOOKUP($E863,[1]AllProteinsNorm!$A$1:$Q$3226,3,FALSE)</f>
        <v>22579.157336140099</v>
      </c>
      <c r="V863" s="1">
        <f>VLOOKUP($E863,[1]AllProteinsNorm!$A$1:$Q$3226,7,FALSE)</f>
        <v>36687.907481964001</v>
      </c>
      <c r="W863" s="1">
        <f>VLOOKUP($E863,[1]AllProteinsNorm!$A$1:$Q$3226,9,FALSE)</f>
        <v>25119.784921555001</v>
      </c>
      <c r="X863" s="1">
        <f>VLOOKUP($E863,[1]AllProteinsNorm!$A$1:$Q$3226,12,FALSE)</f>
        <v>4863.84986142863</v>
      </c>
      <c r="Y863" s="29">
        <f>VLOOKUP($E863,[1]AllProteinsNorm!$A$1:$Q$3226,14,FALSE)</f>
        <v>4779.8934320521303</v>
      </c>
      <c r="Z863" s="25">
        <f t="shared" si="122"/>
        <v>0.77964556619239578</v>
      </c>
      <c r="AA863" s="1">
        <f t="shared" si="122"/>
        <v>1.2837319684195276</v>
      </c>
      <c r="AB863" s="1">
        <f t="shared" si="122"/>
        <v>0.32455560507661491</v>
      </c>
      <c r="AC863" s="1">
        <f t="shared" si="122"/>
        <v>1.1527107883847114</v>
      </c>
      <c r="AD863" s="1">
        <f t="shared" si="122"/>
        <v>1.45935607192675</v>
      </c>
      <c r="AE863" s="1">
        <f t="shared" si="122"/>
        <v>0.15889703399994015</v>
      </c>
      <c r="AF863" s="1">
        <f t="shared" si="122"/>
        <v>0.24125813359574866</v>
      </c>
      <c r="AG863" s="1">
        <f t="shared" si="122"/>
        <v>1.0942426146834572</v>
      </c>
      <c r="AH863" s="1">
        <f t="shared" si="122"/>
        <v>0.20588887053603405</v>
      </c>
      <c r="AI863" s="1">
        <f t="shared" si="122"/>
        <v>0.58002130069247815</v>
      </c>
      <c r="AJ863" s="1">
        <f t="shared" si="122"/>
        <v>0.56812127488656017</v>
      </c>
      <c r="AK863" s="1">
        <f t="shared" si="122"/>
        <v>0.92311597201247442</v>
      </c>
      <c r="AL863" s="1">
        <f t="shared" si="122"/>
        <v>0.63204680414125936</v>
      </c>
      <c r="AM863" s="1">
        <f t="shared" si="122"/>
        <v>0.12238085518403277</v>
      </c>
      <c r="AN863" s="29">
        <f t="shared" si="122"/>
        <v>0.12026840107504101</v>
      </c>
      <c r="AO863" s="1">
        <f t="shared" si="119"/>
        <v>16091.119451117847</v>
      </c>
      <c r="AP863" s="1">
        <f t="shared" si="120"/>
        <v>13991.477022716083</v>
      </c>
      <c r="AQ863" s="29">
        <f t="shared" si="121"/>
        <v>12369.142471359937</v>
      </c>
    </row>
    <row r="864" spans="1:43" x14ac:dyDescent="0.2">
      <c r="A864" s="26"/>
      <c r="E864" s="25" t="s">
        <v>1700</v>
      </c>
      <c r="F864" s="26" t="s">
        <v>1701</v>
      </c>
      <c r="G864" s="1">
        <v>0.412613849561905</v>
      </c>
      <c r="H864" s="1">
        <v>1.2463511170099999</v>
      </c>
      <c r="I864" s="1">
        <f>VLOOKUP(F864,'[1]SUSMB vs SHAM all proteins sum'!$B$2:$E$3214,2,FALSE)</f>
        <v>0.88426566398000395</v>
      </c>
      <c r="J864" s="29">
        <f>VLOOKUP(F864,'[1]SUSMB vs SHAM all proteins sum'!$B$2:$E$3214,3,FALSE)</f>
        <v>1.0460108082802899</v>
      </c>
      <c r="K864" s="25">
        <f>VLOOKUP($E864,[1]AllProteinsNorm!$A$1:$Q$3226,4,FALSE)</f>
        <v>113731.09970796399</v>
      </c>
      <c r="L864" s="1">
        <f>VLOOKUP($E864,[1]AllProteinsNorm!$A$1:$Q$3226,5,FALSE)</f>
        <v>152075.49491194999</v>
      </c>
      <c r="M864" s="1">
        <f>VLOOKUP($E864,[1]AllProteinsNorm!$A$1:$Q$3226,10,FALSE)</f>
        <v>148100.57076830699</v>
      </c>
      <c r="N864" s="1">
        <f>VLOOKUP($E864,[1]AllProteinsNorm!$A$1:$Q$3226,11,FALSE)</f>
        <v>117318.361071391</v>
      </c>
      <c r="O864" s="1">
        <f>VLOOKUP($E864,[1]AllProteinsNorm!$A$1:$Q$3226,15,FALSE)</f>
        <v>332830.09337257699</v>
      </c>
      <c r="P864" s="1">
        <f>VLOOKUP($E864,[1]AllProteinsNorm!$A$1:$Q$3226,6,FALSE)</f>
        <v>178358.093449443</v>
      </c>
      <c r="Q864" s="1">
        <f>VLOOKUP($E864,[1]AllProteinsNorm!$A$1:$Q$3226,8,FALSE)</f>
        <v>246904.75201638599</v>
      </c>
      <c r="R864" s="1">
        <f>VLOOKUP($E864,[1]AllProteinsNorm!$A$1:$Q$3226,13,FALSE)</f>
        <v>187259.51823931301</v>
      </c>
      <c r="S864" s="1">
        <f>VLOOKUP($E864,[1]AllProteinsNorm!$A$1:$Q$3226,16,FALSE)</f>
        <v>117264.758092556</v>
      </c>
      <c r="T864" s="1">
        <f>VLOOKUP($E864,[1]AllProteinsNorm!$A$1:$Q$3226,17,FALSE)</f>
        <v>311065.70730846998</v>
      </c>
      <c r="U864" s="1">
        <f>VLOOKUP($E864,[1]AllProteinsNorm!$A$1:$Q$3226,3,FALSE)</f>
        <v>199252.464485239</v>
      </c>
      <c r="V864" s="1">
        <f>VLOOKUP($E864,[1]AllProteinsNorm!$A$1:$Q$3226,7,FALSE)</f>
        <v>145311.37515491701</v>
      </c>
      <c r="W864" s="1">
        <f>VLOOKUP($E864,[1]AllProteinsNorm!$A$1:$Q$3226,9,FALSE)</f>
        <v>126362.79901589001</v>
      </c>
      <c r="X864" s="1">
        <f>VLOOKUP($E864,[1]AllProteinsNorm!$A$1:$Q$3226,12,FALSE)</f>
        <v>359934.63028649503</v>
      </c>
      <c r="Y864" s="29">
        <f>VLOOKUP($E864,[1]AllProteinsNorm!$A$1:$Q$3226,14,FALSE)</f>
        <v>95108.308683625102</v>
      </c>
      <c r="Z864" s="25">
        <f t="shared" si="122"/>
        <v>0.65812371968630956</v>
      </c>
      <c r="AA864" s="1">
        <f t="shared" si="122"/>
        <v>0.88000987101666595</v>
      </c>
      <c r="AB864" s="1">
        <f t="shared" si="122"/>
        <v>0.85700831849846704</v>
      </c>
      <c r="AC864" s="1">
        <f t="shared" si="122"/>
        <v>0.67888199774787517</v>
      </c>
      <c r="AD864" s="1">
        <f t="shared" si="122"/>
        <v>1.9259760930506822</v>
      </c>
      <c r="AE864" s="1">
        <f t="shared" si="122"/>
        <v>1.0320984515098837</v>
      </c>
      <c r="AF864" s="1">
        <f t="shared" si="122"/>
        <v>1.4287549687156607</v>
      </c>
      <c r="AG864" s="1">
        <f t="shared" si="122"/>
        <v>1.0836080105334034</v>
      </c>
      <c r="AH864" s="1">
        <f t="shared" si="122"/>
        <v>0.67857181529199684</v>
      </c>
      <c r="AI864" s="1">
        <f t="shared" si="122"/>
        <v>1.8000328923784041</v>
      </c>
      <c r="AJ864" s="1">
        <f t="shared" si="122"/>
        <v>1.1530071670845476</v>
      </c>
      <c r="AK864" s="1">
        <f t="shared" si="122"/>
        <v>0.8408681791985706</v>
      </c>
      <c r="AL864" s="1">
        <f t="shared" si="122"/>
        <v>0.73121912591941318</v>
      </c>
      <c r="AM864" s="1">
        <f t="shared" si="122"/>
        <v>2.0828209551857269</v>
      </c>
      <c r="AN864" s="29">
        <f t="shared" si="122"/>
        <v>0.55035987557199384</v>
      </c>
      <c r="AO864" s="1">
        <f t="shared" si="119"/>
        <v>81506.495841194905</v>
      </c>
      <c r="AP864" s="1">
        <f t="shared" si="120"/>
        <v>65844.769907069334</v>
      </c>
      <c r="AQ864" s="29">
        <f t="shared" si="121"/>
        <v>93700.687351037297</v>
      </c>
    </row>
    <row r="865" spans="1:43" x14ac:dyDescent="0.2">
      <c r="A865" s="26"/>
      <c r="E865" s="25" t="s">
        <v>1702</v>
      </c>
      <c r="F865" s="26" t="s">
        <v>1703</v>
      </c>
      <c r="G865" s="1">
        <v>0.417227716072882</v>
      </c>
      <c r="H865" s="1">
        <v>0.94401871600817</v>
      </c>
      <c r="I865" s="1">
        <f>VLOOKUP(F865,'[1]SUSMB vs SHAM all proteins sum'!$B$2:$E$3214,2,FALSE)</f>
        <v>0.701479635030686</v>
      </c>
      <c r="J865" s="29">
        <f>VLOOKUP(F865,'[1]SUSMB vs SHAM all proteins sum'!$B$2:$E$3214,3,FALSE)</f>
        <v>1.0156555885663201</v>
      </c>
      <c r="K865" s="25">
        <f>VLOOKUP($E865,[1]AllProteinsNorm!$A$1:$Q$3226,4,FALSE)</f>
        <v>480638.21107597603</v>
      </c>
      <c r="L865" s="1">
        <f>VLOOKUP($E865,[1]AllProteinsNorm!$A$1:$Q$3226,5,FALSE)</f>
        <v>515542.42594766</v>
      </c>
      <c r="M865" s="1">
        <f>VLOOKUP($E865,[1]AllProteinsNorm!$A$1:$Q$3226,10,FALSE)</f>
        <v>567513.00675662595</v>
      </c>
      <c r="N865" s="1">
        <f>VLOOKUP($E865,[1]AllProteinsNorm!$A$1:$Q$3226,11,FALSE)</f>
        <v>567851.66007552797</v>
      </c>
      <c r="O865" s="1">
        <f>VLOOKUP($E865,[1]AllProteinsNorm!$A$1:$Q$3226,15,FALSE)</f>
        <v>530531.45269435795</v>
      </c>
      <c r="P865" s="1">
        <f>VLOOKUP($E865,[1]AllProteinsNorm!$A$1:$Q$3226,6,FALSE)</f>
        <v>530308.15108549304</v>
      </c>
      <c r="Q865" s="1">
        <f>VLOOKUP($E865,[1]AllProteinsNorm!$A$1:$Q$3226,8,FALSE)</f>
        <v>479483.40415422799</v>
      </c>
      <c r="R865" s="1">
        <f>VLOOKUP($E865,[1]AllProteinsNorm!$A$1:$Q$3226,13,FALSE)</f>
        <v>486662.57916708</v>
      </c>
      <c r="S865" s="1">
        <f>VLOOKUP($E865,[1]AllProteinsNorm!$A$1:$Q$3226,16,FALSE)</f>
        <v>606503.10547914205</v>
      </c>
      <c r="T865" s="1">
        <f>VLOOKUP($E865,[1]AllProteinsNorm!$A$1:$Q$3226,17,FALSE)</f>
        <v>423199.08435882698</v>
      </c>
      <c r="U865" s="1">
        <f>VLOOKUP($E865,[1]AllProteinsNorm!$A$1:$Q$3226,3,FALSE)</f>
        <v>537311.87878765503</v>
      </c>
      <c r="V865" s="1">
        <f>VLOOKUP($E865,[1]AllProteinsNorm!$A$1:$Q$3226,7,FALSE)</f>
        <v>511474.22930234799</v>
      </c>
      <c r="W865" s="1">
        <f>VLOOKUP($E865,[1]AllProteinsNorm!$A$1:$Q$3226,9,FALSE)</f>
        <v>520320.23149109102</v>
      </c>
      <c r="X865" s="1">
        <f>VLOOKUP($E865,[1]AllProteinsNorm!$A$1:$Q$3226,12,FALSE)</f>
        <v>547751.53787524102</v>
      </c>
      <c r="Y865" s="29">
        <f>VLOOKUP($E865,[1]AllProteinsNorm!$A$1:$Q$3226,14,FALSE)</f>
        <v>584564.39106254396</v>
      </c>
      <c r="Z865" s="25">
        <f t="shared" si="122"/>
        <v>0.90275047459346591</v>
      </c>
      <c r="AA865" s="1">
        <f t="shared" si="122"/>
        <v>0.96830871739356694</v>
      </c>
      <c r="AB865" s="1">
        <f t="shared" si="122"/>
        <v>1.0659215692414525</v>
      </c>
      <c r="AC865" s="1">
        <f t="shared" si="122"/>
        <v>1.0665576390280747</v>
      </c>
      <c r="AD865" s="1">
        <f t="shared" si="122"/>
        <v>0.99646159974344062</v>
      </c>
      <c r="AE865" s="1">
        <f t="shared" si="122"/>
        <v>0.99604218732733452</v>
      </c>
      <c r="AF865" s="1">
        <f t="shared" si="122"/>
        <v>0.90058147830343294</v>
      </c>
      <c r="AG865" s="1">
        <f t="shared" si="122"/>
        <v>0.91406564061240347</v>
      </c>
      <c r="AH865" s="1">
        <f t="shared" si="122"/>
        <v>1.1391540532909441</v>
      </c>
      <c r="AI865" s="1">
        <f t="shared" si="122"/>
        <v>0.79486642020657083</v>
      </c>
      <c r="AJ865" s="1">
        <f t="shared" si="122"/>
        <v>1.0091968187348044</v>
      </c>
      <c r="AK865" s="1">
        <f t="shared" si="122"/>
        <v>0.96066769683452014</v>
      </c>
      <c r="AL865" s="1">
        <f t="shared" si="122"/>
        <v>0.97728254869214803</v>
      </c>
      <c r="AM865" s="1">
        <f t="shared" si="122"/>
        <v>1.0288049293234618</v>
      </c>
      <c r="AN865" s="29">
        <f t="shared" si="122"/>
        <v>1.0979480392971384</v>
      </c>
      <c r="AO865" s="1">
        <f t="shared" si="119"/>
        <v>33035.418362317752</v>
      </c>
      <c r="AP865" s="1">
        <f t="shared" si="120"/>
        <v>61027.637972018143</v>
      </c>
      <c r="AQ865" s="29">
        <f t="shared" si="121"/>
        <v>25510.411987148353</v>
      </c>
    </row>
    <row r="866" spans="1:43" x14ac:dyDescent="0.2">
      <c r="A866" s="26"/>
      <c r="E866" s="25" t="s">
        <v>1704</v>
      </c>
      <c r="F866" s="26" t="s">
        <v>1705</v>
      </c>
      <c r="G866" s="1">
        <v>0.125907499169927</v>
      </c>
      <c r="H866" s="1">
        <v>1.3881352594217999</v>
      </c>
      <c r="I866" s="1">
        <f>VLOOKUP(F866,'[1]SUSMB vs SHAM all proteins sum'!$B$2:$E$3214,2,FALSE)</f>
        <v>0.28870358910417199</v>
      </c>
      <c r="J866" s="29">
        <f>VLOOKUP(F866,'[1]SUSMB vs SHAM all proteins sum'!$B$2:$E$3214,3,FALSE)</f>
        <v>1.2283980069318099</v>
      </c>
      <c r="K866" s="25">
        <f>VLOOKUP($E866,[1]AllProteinsNorm!$A$1:$Q$3226,4,FALSE)</f>
        <v>1192595.69631492</v>
      </c>
      <c r="L866" s="1">
        <f>VLOOKUP($E866,[1]AllProteinsNorm!$A$1:$Q$3226,5,FALSE)</f>
        <v>726357.86458191101</v>
      </c>
      <c r="M866" s="1">
        <f>VLOOKUP($E866,[1]AllProteinsNorm!$A$1:$Q$3226,10,FALSE)</f>
        <v>1389490.4590938</v>
      </c>
      <c r="N866" s="1">
        <f>VLOOKUP($E866,[1]AllProteinsNorm!$A$1:$Q$3226,11,FALSE)</f>
        <v>1197633.47440062</v>
      </c>
      <c r="O866" s="1">
        <f>VLOOKUP($E866,[1]AllProteinsNorm!$A$1:$Q$3226,15,FALSE)</f>
        <v>1952009.0814034101</v>
      </c>
      <c r="P866" s="1">
        <f>VLOOKUP($E866,[1]AllProteinsNorm!$A$1:$Q$3226,6,FALSE)</f>
        <v>1217308.82690555</v>
      </c>
      <c r="Q866" s="1">
        <f>VLOOKUP($E866,[1]AllProteinsNorm!$A$1:$Q$3226,8,FALSE)</f>
        <v>1722097.0525851599</v>
      </c>
      <c r="R866" s="1">
        <f>VLOOKUP($E866,[1]AllProteinsNorm!$A$1:$Q$3226,13,FALSE)</f>
        <v>1525790.2236333</v>
      </c>
      <c r="S866" s="1">
        <f>VLOOKUP($E866,[1]AllProteinsNorm!$A$1:$Q$3226,16,FALSE)</f>
        <v>2026791.19588616</v>
      </c>
      <c r="T866" s="1">
        <f>VLOOKUP($E866,[1]AllProteinsNorm!$A$1:$Q$3226,17,FALSE)</f>
        <v>2237185.04194145</v>
      </c>
      <c r="U866" s="1">
        <f>VLOOKUP($E866,[1]AllProteinsNorm!$A$1:$Q$3226,3,FALSE)</f>
        <v>1738577.93546984</v>
      </c>
      <c r="V866" s="1">
        <f>VLOOKUP($E866,[1]AllProteinsNorm!$A$1:$Q$3226,7,FALSE)</f>
        <v>1121291.80868376</v>
      </c>
      <c r="W866" s="1">
        <f>VLOOKUP($E866,[1]AllProteinsNorm!$A$1:$Q$3226,9,FALSE)</f>
        <v>1435137.2606808699</v>
      </c>
      <c r="X866" s="1">
        <f>VLOOKUP($E866,[1]AllProteinsNorm!$A$1:$Q$3226,12,FALSE)</f>
        <v>1537887.1905779799</v>
      </c>
      <c r="Y866" s="29">
        <f>VLOOKUP($E866,[1]AllProteinsNorm!$A$1:$Q$3226,14,FALSE)</f>
        <v>1829237.0650101299</v>
      </c>
      <c r="Z866" s="25">
        <f t="shared" si="122"/>
        <v>0.92333517235960272</v>
      </c>
      <c r="AA866" s="1">
        <f t="shared" si="122"/>
        <v>0.56236305913298579</v>
      </c>
      <c r="AB866" s="1">
        <f t="shared" si="122"/>
        <v>1.0757756518019617</v>
      </c>
      <c r="AC866" s="1">
        <f t="shared" si="122"/>
        <v>0.92723553667539083</v>
      </c>
      <c r="AD866" s="1">
        <f t="shared" si="122"/>
        <v>1.5112905800300589</v>
      </c>
      <c r="AE866" s="1">
        <f t="shared" si="122"/>
        <v>0.94246864966792532</v>
      </c>
      <c r="AF866" s="1">
        <f t="shared" si="122"/>
        <v>1.3332873695435536</v>
      </c>
      <c r="AG866" s="1">
        <f t="shared" si="122"/>
        <v>1.1813020820687534</v>
      </c>
      <c r="AH866" s="1">
        <f t="shared" si="122"/>
        <v>1.5691886227436997</v>
      </c>
      <c r="AI866" s="1">
        <f t="shared" si="122"/>
        <v>1.7320804046871783</v>
      </c>
      <c r="AJ866" s="1">
        <f t="shared" si="122"/>
        <v>1.3460472502692562</v>
      </c>
      <c r="AK866" s="1">
        <f t="shared" si="122"/>
        <v>0.86813005332449122</v>
      </c>
      <c r="AL866" s="1">
        <f t="shared" si="122"/>
        <v>1.1111164613833608</v>
      </c>
      <c r="AM866" s="1">
        <f t="shared" si="122"/>
        <v>1.1906678336754446</v>
      </c>
      <c r="AN866" s="29">
        <f t="shared" si="122"/>
        <v>1.4162376452696006</v>
      </c>
      <c r="AO866" s="1">
        <f t="shared" si="119"/>
        <v>395942.65418517444</v>
      </c>
      <c r="AP866" s="1">
        <f t="shared" si="120"/>
        <v>360190.04903547274</v>
      </c>
      <c r="AQ866" s="29">
        <f t="shared" si="121"/>
        <v>248644.99813194826</v>
      </c>
    </row>
    <row r="867" spans="1:43" x14ac:dyDescent="0.2">
      <c r="A867" s="26"/>
      <c r="E867" s="25" t="s">
        <v>1706</v>
      </c>
      <c r="F867" s="26" t="s">
        <v>1707</v>
      </c>
      <c r="G867" s="1">
        <v>0.74853789710058605</v>
      </c>
      <c r="H867" s="1">
        <v>1.0593062513360501</v>
      </c>
      <c r="I867" s="1">
        <f>VLOOKUP(F867,'[1]SUSMB vs SHAM all proteins sum'!$B$2:$E$3214,2,FALSE)</f>
        <v>0.260927599955529</v>
      </c>
      <c r="J867" s="29">
        <f>VLOOKUP(F867,'[1]SUSMB vs SHAM all proteins sum'!$B$2:$E$3214,3,FALSE)</f>
        <v>1.1866961162299501</v>
      </c>
      <c r="K867" s="25">
        <f>VLOOKUP($E867,[1]AllProteinsNorm!$A$1:$Q$3226,4,FALSE)</f>
        <v>270180.80397063203</v>
      </c>
      <c r="L867" s="1">
        <f>VLOOKUP($E867,[1]AllProteinsNorm!$A$1:$Q$3226,5,FALSE)</f>
        <v>159186.19943498299</v>
      </c>
      <c r="M867" s="1">
        <f>VLOOKUP($E867,[1]AllProteinsNorm!$A$1:$Q$3226,10,FALSE)</f>
        <v>265770.24419587501</v>
      </c>
      <c r="N867" s="1">
        <f>VLOOKUP($E867,[1]AllProteinsNorm!$A$1:$Q$3226,11,FALSE)</f>
        <v>333176.03852793801</v>
      </c>
      <c r="O867" s="1">
        <f>VLOOKUP($E867,[1]AllProteinsNorm!$A$1:$Q$3226,15,FALSE)</f>
        <v>337943.02695043501</v>
      </c>
      <c r="P867" s="1">
        <f>VLOOKUP($E867,[1]AllProteinsNorm!$A$1:$Q$3226,6,FALSE)</f>
        <v>336251.99647344701</v>
      </c>
      <c r="Q867" s="1">
        <f>VLOOKUP($E867,[1]AllProteinsNorm!$A$1:$Q$3226,8,FALSE)</f>
        <v>340268.98302093399</v>
      </c>
      <c r="R867" s="1">
        <f>VLOOKUP($E867,[1]AllProteinsNorm!$A$1:$Q$3226,13,FALSE)</f>
        <v>211342.68521245901</v>
      </c>
      <c r="S867" s="1">
        <f>VLOOKUP($E867,[1]AllProteinsNorm!$A$1:$Q$3226,16,FALSE)</f>
        <v>323664.767627717</v>
      </c>
      <c r="T867" s="1">
        <f>VLOOKUP($E867,[1]AllProteinsNorm!$A$1:$Q$3226,17,FALSE)</f>
        <v>219341.74907991401</v>
      </c>
      <c r="U867" s="1">
        <f>VLOOKUP($E867,[1]AllProteinsNorm!$A$1:$Q$3226,3,FALSE)</f>
        <v>293343.91823749902</v>
      </c>
      <c r="V867" s="1">
        <f>VLOOKUP($E867,[1]AllProteinsNorm!$A$1:$Q$3226,7,FALSE)</f>
        <v>282326.115516786</v>
      </c>
      <c r="W867" s="1">
        <f>VLOOKUP($E867,[1]AllProteinsNorm!$A$1:$Q$3226,9,FALSE)</f>
        <v>321493.11715530802</v>
      </c>
      <c r="X867" s="1">
        <f>VLOOKUP($E867,[1]AllProteinsNorm!$A$1:$Q$3226,12,FALSE)</f>
        <v>326471.04582245002</v>
      </c>
      <c r="Y867" s="29">
        <f>VLOOKUP($E867,[1]AllProteinsNorm!$A$1:$Q$3226,14,FALSE)</f>
        <v>348446.91415868897</v>
      </c>
      <c r="Z867" s="25">
        <f t="shared" si="122"/>
        <v>0.98876324077720434</v>
      </c>
      <c r="AA867" s="1">
        <f t="shared" si="122"/>
        <v>0.58256345427652545</v>
      </c>
      <c r="AB867" s="1">
        <f t="shared" si="122"/>
        <v>0.97262219999103383</v>
      </c>
      <c r="AC867" s="1">
        <f t="shared" si="122"/>
        <v>1.2193028326320443</v>
      </c>
      <c r="AD867" s="1">
        <f t="shared" si="122"/>
        <v>1.2367482723231922</v>
      </c>
      <c r="AE867" s="1">
        <f t="shared" si="122"/>
        <v>1.230559717288537</v>
      </c>
      <c r="AF867" s="1">
        <f t="shared" si="122"/>
        <v>1.2452604235507161</v>
      </c>
      <c r="AG867" s="1">
        <f t="shared" si="122"/>
        <v>0.77343717715764071</v>
      </c>
      <c r="AH867" s="1">
        <f t="shared" si="122"/>
        <v>1.184495048729548</v>
      </c>
      <c r="AI867" s="1">
        <f t="shared" si="122"/>
        <v>0.80271083463638726</v>
      </c>
      <c r="AJ867" s="1">
        <f t="shared" si="122"/>
        <v>1.0735317942510834</v>
      </c>
      <c r="AK867" s="1">
        <f t="shared" si="122"/>
        <v>1.0332106531327074</v>
      </c>
      <c r="AL867" s="1">
        <f t="shared" si="122"/>
        <v>1.1765475997347339</v>
      </c>
      <c r="AM867" s="1">
        <f t="shared" si="122"/>
        <v>1.1947650038172835</v>
      </c>
      <c r="AN867" s="29">
        <f t="shared" si="122"/>
        <v>1.2751886700278356</v>
      </c>
      <c r="AO867" s="1">
        <f t="shared" si="119"/>
        <v>64578.998338751924</v>
      </c>
      <c r="AP867" s="1">
        <f t="shared" si="120"/>
        <v>58147.925177113611</v>
      </c>
      <c r="AQ867" s="29">
        <f t="shared" si="121"/>
        <v>23779.428719765798</v>
      </c>
    </row>
    <row r="868" spans="1:43" x14ac:dyDescent="0.2">
      <c r="A868" s="26"/>
      <c r="E868" s="25" t="s">
        <v>1708</v>
      </c>
      <c r="F868" s="26" t="s">
        <v>1709</v>
      </c>
      <c r="G868" s="1">
        <v>0.82589160744665602</v>
      </c>
      <c r="H868" s="1">
        <v>0.980537694623693</v>
      </c>
      <c r="I868" s="1">
        <f>VLOOKUP(F868,'[1]SUSMB vs SHAM all proteins sum'!$B$2:$E$3214,2,FALSE)</f>
        <v>1.8574420907270399E-2</v>
      </c>
      <c r="J868" s="29">
        <f>VLOOKUP(F868,'[1]SUSMB vs SHAM all proteins sum'!$B$2:$E$3214,3,FALSE)</f>
        <v>0.786455748710567</v>
      </c>
      <c r="K868" s="25">
        <f>VLOOKUP($E868,[1]AllProteinsNorm!$A$1:$Q$3226,4,FALSE)</f>
        <v>260096.77276675301</v>
      </c>
      <c r="L868" s="1">
        <f>VLOOKUP($E868,[1]AllProteinsNorm!$A$1:$Q$3226,5,FALSE)</f>
        <v>287313.38086622697</v>
      </c>
      <c r="M868" s="1">
        <f>VLOOKUP($E868,[1]AllProteinsNorm!$A$1:$Q$3226,10,FALSE)</f>
        <v>272081.32083406602</v>
      </c>
      <c r="N868" s="1">
        <f>VLOOKUP($E868,[1]AllProteinsNorm!$A$1:$Q$3226,11,FALSE)</f>
        <v>225811.40435750599</v>
      </c>
      <c r="O868" s="1">
        <f>VLOOKUP($E868,[1]AllProteinsNorm!$A$1:$Q$3226,15,FALSE)</f>
        <v>266992.44439187797</v>
      </c>
      <c r="P868" s="1">
        <f>VLOOKUP($E868,[1]AllProteinsNorm!$A$1:$Q$3226,6,FALSE)</f>
        <v>297870.919488221</v>
      </c>
      <c r="Q868" s="1">
        <f>VLOOKUP($E868,[1]AllProteinsNorm!$A$1:$Q$3226,8,FALSE)</f>
        <v>236344.19114930701</v>
      </c>
      <c r="R868" s="1">
        <f>VLOOKUP($E868,[1]AllProteinsNorm!$A$1:$Q$3226,13,FALSE)</f>
        <v>305969.60879997199</v>
      </c>
      <c r="S868" s="1">
        <f>VLOOKUP($E868,[1]AllProteinsNorm!$A$1:$Q$3226,16,FALSE)</f>
        <v>202054.079158707</v>
      </c>
      <c r="T868" s="1">
        <f>VLOOKUP($E868,[1]AllProteinsNorm!$A$1:$Q$3226,17,FALSE)</f>
        <v>255291.82215134701</v>
      </c>
      <c r="U868" s="1">
        <f>VLOOKUP($E868,[1]AllProteinsNorm!$A$1:$Q$3226,3,FALSE)</f>
        <v>155386.089493968</v>
      </c>
      <c r="V868" s="1">
        <f>VLOOKUP($E868,[1]AllProteinsNorm!$A$1:$Q$3226,7,FALSE)</f>
        <v>221176.95688712801</v>
      </c>
      <c r="W868" s="1">
        <f>VLOOKUP($E868,[1]AllProteinsNorm!$A$1:$Q$3226,9,FALSE)</f>
        <v>217790.78984625801</v>
      </c>
      <c r="X868" s="1">
        <f>VLOOKUP($E868,[1]AllProteinsNorm!$A$1:$Q$3226,12,FALSE)</f>
        <v>228846.98808851599</v>
      </c>
      <c r="Y868" s="29">
        <f>VLOOKUP($E868,[1]AllProteinsNorm!$A$1:$Q$3226,14,FALSE)</f>
        <v>215312.437072342</v>
      </c>
      <c r="Z868" s="25">
        <f t="shared" si="122"/>
        <v>0.99099938925811681</v>
      </c>
      <c r="AA868" s="1">
        <f t="shared" si="122"/>
        <v>1.0946978770069193</v>
      </c>
      <c r="AB868" s="1">
        <f t="shared" si="122"/>
        <v>1.0366619312762462</v>
      </c>
      <c r="AC868" s="1">
        <f t="shared" si="122"/>
        <v>0.86036809078936305</v>
      </c>
      <c r="AD868" s="1">
        <f t="shared" si="122"/>
        <v>1.0172727116693545</v>
      </c>
      <c r="AE868" s="1">
        <f t="shared" si="122"/>
        <v>1.1349233446863953</v>
      </c>
      <c r="AF868" s="1">
        <f t="shared" si="122"/>
        <v>0.90049925107569706</v>
      </c>
      <c r="AG868" s="1">
        <f t="shared" si="122"/>
        <v>1.1657803064101526</v>
      </c>
      <c r="AH868" s="1">
        <f t="shared" si="122"/>
        <v>0.76984987900236268</v>
      </c>
      <c r="AI868" s="1">
        <f t="shared" si="122"/>
        <v>0.97269196054752327</v>
      </c>
      <c r="AJ868" s="1">
        <f t="shared" si="122"/>
        <v>0.5920393327056801</v>
      </c>
      <c r="AK868" s="1">
        <f t="shared" si="122"/>
        <v>0.84271029917650042</v>
      </c>
      <c r="AL868" s="1">
        <f t="shared" si="122"/>
        <v>0.82980860326642691</v>
      </c>
      <c r="AM868" s="1">
        <f t="shared" si="122"/>
        <v>0.87193402292866917</v>
      </c>
      <c r="AN868" s="29">
        <f t="shared" si="122"/>
        <v>0.82036578681318539</v>
      </c>
      <c r="AO868" s="1">
        <f t="shared" si="119"/>
        <v>20393.664743678444</v>
      </c>
      <c r="AP868" s="1">
        <f t="shared" si="120"/>
        <v>38692.85691831947</v>
      </c>
      <c r="AQ868" s="29">
        <f t="shared" si="121"/>
        <v>26553.123760926072</v>
      </c>
    </row>
    <row r="869" spans="1:43" x14ac:dyDescent="0.2">
      <c r="A869" s="26"/>
      <c r="E869" s="25" t="s">
        <v>1710</v>
      </c>
      <c r="F869" s="26" t="s">
        <v>1711</v>
      </c>
      <c r="G869" s="1">
        <v>0.40509993211495499</v>
      </c>
      <c r="H869" s="1">
        <v>1.0581438606842599</v>
      </c>
      <c r="I869" s="1">
        <f>VLOOKUP(F869,'[1]SUSMB vs SHAM all proteins sum'!$B$2:$E$3214,2,FALSE)</f>
        <v>6.2632577393021999E-2</v>
      </c>
      <c r="J869" s="29">
        <f>VLOOKUP(F869,'[1]SUSMB vs SHAM all proteins sum'!$B$2:$E$3214,3,FALSE)</f>
        <v>1.11433171579294</v>
      </c>
      <c r="K869" s="25">
        <f>VLOOKUP($E869,[1]AllProteinsNorm!$A$1:$Q$3226,4,FALSE)</f>
        <v>430646.83572243497</v>
      </c>
      <c r="L869" s="1">
        <f>VLOOKUP($E869,[1]AllProteinsNorm!$A$1:$Q$3226,5,FALSE)</f>
        <v>371561.70230203599</v>
      </c>
      <c r="M869" s="1">
        <f>VLOOKUP($E869,[1]AllProteinsNorm!$A$1:$Q$3226,10,FALSE)</f>
        <v>433404.55500751402</v>
      </c>
      <c r="N869" s="1">
        <f>VLOOKUP($E869,[1]AllProteinsNorm!$A$1:$Q$3226,11,FALSE)</f>
        <v>445615.175510965</v>
      </c>
      <c r="O869" s="1">
        <f>VLOOKUP($E869,[1]AllProteinsNorm!$A$1:$Q$3226,15,FALSE)</f>
        <v>418589.29163563199</v>
      </c>
      <c r="P869" s="1">
        <f>VLOOKUP($E869,[1]AllProteinsNorm!$A$1:$Q$3226,6,FALSE)</f>
        <v>471536.40461510699</v>
      </c>
      <c r="Q869" s="1">
        <f>VLOOKUP($E869,[1]AllProteinsNorm!$A$1:$Q$3226,8,FALSE)</f>
        <v>387141.95722618699</v>
      </c>
      <c r="R869" s="1">
        <f>VLOOKUP($E869,[1]AllProteinsNorm!$A$1:$Q$3226,13,FALSE)</f>
        <v>388102.95892940601</v>
      </c>
      <c r="S869" s="1">
        <f>VLOOKUP($E869,[1]AllProteinsNorm!$A$1:$Q$3226,16,FALSE)</f>
        <v>502622.19271920301</v>
      </c>
      <c r="T869" s="1">
        <f>VLOOKUP($E869,[1]AllProteinsNorm!$A$1:$Q$3226,17,FALSE)</f>
        <v>481884.837438174</v>
      </c>
      <c r="U869" s="1">
        <f>VLOOKUP($E869,[1]AllProteinsNorm!$A$1:$Q$3226,3,FALSE)</f>
        <v>469135.91421039001</v>
      </c>
      <c r="V869" s="1">
        <f>VLOOKUP($E869,[1]AllProteinsNorm!$A$1:$Q$3226,7,FALSE)</f>
        <v>490266.82079920499</v>
      </c>
      <c r="W869" s="1">
        <f>VLOOKUP($E869,[1]AllProteinsNorm!$A$1:$Q$3226,9,FALSE)</f>
        <v>442397.072137437</v>
      </c>
      <c r="X869" s="1">
        <f>VLOOKUP($E869,[1]AllProteinsNorm!$A$1:$Q$3226,12,FALSE)</f>
        <v>418192.90184548497</v>
      </c>
      <c r="Y869" s="29">
        <f>VLOOKUP($E869,[1]AllProteinsNorm!$A$1:$Q$3226,14,FALSE)</f>
        <v>522331.39983267902</v>
      </c>
      <c r="Z869" s="25">
        <f t="shared" si="122"/>
        <v>1.0254386949831249</v>
      </c>
      <c r="AA869" s="1">
        <f t="shared" si="122"/>
        <v>0.88474758319107483</v>
      </c>
      <c r="AB869" s="1">
        <f t="shared" si="122"/>
        <v>1.0320052637588535</v>
      </c>
      <c r="AC869" s="1">
        <f t="shared" si="122"/>
        <v>1.0610806956797403</v>
      </c>
      <c r="AD869" s="1">
        <f t="shared" si="122"/>
        <v>0.99672776238720573</v>
      </c>
      <c r="AE869" s="1">
        <f t="shared" si="122"/>
        <v>1.1228032700493382</v>
      </c>
      <c r="AF869" s="1">
        <f t="shared" si="122"/>
        <v>0.9218466512711273</v>
      </c>
      <c r="AG869" s="1">
        <f t="shared" si="122"/>
        <v>0.92413494936293228</v>
      </c>
      <c r="AH869" s="1">
        <f t="shared" si="122"/>
        <v>1.1968234818372905</v>
      </c>
      <c r="AI869" s="1">
        <f t="shared" si="122"/>
        <v>1.1474445365558124</v>
      </c>
      <c r="AJ869" s="1">
        <f t="shared" si="122"/>
        <v>1.1170873201253055</v>
      </c>
      <c r="AK869" s="1">
        <f t="shared" si="122"/>
        <v>1.1674033737424061</v>
      </c>
      <c r="AL869" s="1">
        <f t="shared" si="122"/>
        <v>1.0534178790747246</v>
      </c>
      <c r="AM869" s="1">
        <f t="shared" si="122"/>
        <v>0.99578389517306232</v>
      </c>
      <c r="AN869" s="29">
        <f t="shared" si="122"/>
        <v>1.2437542426025252</v>
      </c>
      <c r="AO869" s="1">
        <f t="shared" si="119"/>
        <v>25680.446053040912</v>
      </c>
      <c r="AP869" s="1">
        <f t="shared" si="120"/>
        <v>48911.975673106106</v>
      </c>
      <c r="AQ869" s="29">
        <f t="shared" si="121"/>
        <v>36288.232976320396</v>
      </c>
    </row>
    <row r="870" spans="1:43" x14ac:dyDescent="0.2">
      <c r="A870" s="26"/>
      <c r="E870" s="25" t="s">
        <v>1712</v>
      </c>
      <c r="F870" s="26" t="s">
        <v>1713</v>
      </c>
      <c r="G870" s="1">
        <v>0.46338187055214503</v>
      </c>
      <c r="H870" s="1">
        <v>0.67701003447368002</v>
      </c>
      <c r="I870" s="1">
        <f>VLOOKUP(F870,'[1]SUSMB vs SHAM all proteins sum'!$B$2:$E$3214,2,FALSE)</f>
        <v>0.58462706156270405</v>
      </c>
      <c r="J870" s="29">
        <f>VLOOKUP(F870,'[1]SUSMB vs SHAM all proteins sum'!$B$2:$E$3214,3,FALSE)</f>
        <v>1.1922225805942399</v>
      </c>
      <c r="K870" s="25">
        <f>VLOOKUP($E870,[1]AllProteinsNorm!$A$1:$Q$3226,4,FALSE)</f>
        <v>145304.559161835</v>
      </c>
      <c r="L870" s="1">
        <f>VLOOKUP($E870,[1]AllProteinsNorm!$A$1:$Q$3226,5,FALSE)</f>
        <v>122911.188710687</v>
      </c>
      <c r="M870" s="1">
        <f>VLOOKUP($E870,[1]AllProteinsNorm!$A$1:$Q$3226,10,FALSE)</f>
        <v>112878.96468418201</v>
      </c>
      <c r="N870" s="1">
        <f>VLOOKUP($E870,[1]AllProteinsNorm!$A$1:$Q$3226,11,FALSE)</f>
        <v>63901.729756037901</v>
      </c>
      <c r="O870" s="1">
        <f>VLOOKUP($E870,[1]AllProteinsNorm!$A$1:$Q$3226,15,FALSE)</f>
        <v>123839.573058173</v>
      </c>
      <c r="P870" s="1">
        <f>VLOOKUP($E870,[1]AllProteinsNorm!$A$1:$Q$3226,6,FALSE)</f>
        <v>100899.990234046</v>
      </c>
      <c r="Q870" s="1">
        <f>VLOOKUP($E870,[1]AllProteinsNorm!$A$1:$Q$3226,8,FALSE)</f>
        <v>182462.57790616501</v>
      </c>
      <c r="R870" s="1">
        <f>VLOOKUP($E870,[1]AllProteinsNorm!$A$1:$Q$3226,13,FALSE)</f>
        <v>117602.41692591101</v>
      </c>
      <c r="S870" s="1">
        <f>VLOOKUP($E870,[1]AllProteinsNorm!$A$1:$Q$3226,16,FALSE)</f>
        <v>93275.279695283301</v>
      </c>
      <c r="T870" s="1">
        <f>VLOOKUP($E870,[1]AllProteinsNorm!$A$1:$Q$3226,17,FALSE)</f>
        <v>11235.270387299601</v>
      </c>
      <c r="U870" s="1">
        <f>VLOOKUP($E870,[1]AllProteinsNorm!$A$1:$Q$3226,3,FALSE)</f>
        <v>102621.652618757</v>
      </c>
      <c r="V870" s="1">
        <f>VLOOKUP($E870,[1]AllProteinsNorm!$A$1:$Q$3226,7,FALSE)</f>
        <v>248455.02695221</v>
      </c>
      <c r="W870" s="1">
        <f>VLOOKUP($E870,[1]AllProteinsNorm!$A$1:$Q$3226,9,FALSE)</f>
        <v>51037.355018027702</v>
      </c>
      <c r="X870" s="1">
        <f>VLOOKUP($E870,[1]AllProteinsNorm!$A$1:$Q$3226,12,FALSE)</f>
        <v>176384.886694013</v>
      </c>
      <c r="Y870" s="29">
        <f>VLOOKUP($E870,[1]AllProteinsNorm!$A$1:$Q$3226,14,FALSE)</f>
        <v>167419.53490362799</v>
      </c>
      <c r="Z870" s="25">
        <f t="shared" si="122"/>
        <v>1.2772095580752545</v>
      </c>
      <c r="AA870" s="1">
        <f t="shared" si="122"/>
        <v>1.0803745314063982</v>
      </c>
      <c r="AB870" s="1">
        <f t="shared" si="122"/>
        <v>0.99219249163204093</v>
      </c>
      <c r="AC870" s="1">
        <f t="shared" si="122"/>
        <v>0.56168850098538647</v>
      </c>
      <c r="AD870" s="1">
        <f t="shared" si="122"/>
        <v>1.0885349179009194</v>
      </c>
      <c r="AE870" s="1">
        <f t="shared" si="122"/>
        <v>0.88689875032133114</v>
      </c>
      <c r="AF870" s="1">
        <f t="shared" si="122"/>
        <v>1.6038240633127681</v>
      </c>
      <c r="AG870" s="1">
        <f t="shared" si="122"/>
        <v>1.0337110674086558</v>
      </c>
      <c r="AH870" s="1">
        <f t="shared" si="122"/>
        <v>0.81987846387031471</v>
      </c>
      <c r="AI870" s="1">
        <f t="shared" si="122"/>
        <v>9.875667225442411E-2</v>
      </c>
      <c r="AJ870" s="1">
        <f t="shared" si="122"/>
        <v>0.90203195513070289</v>
      </c>
      <c r="AK870" s="1">
        <f t="shared" si="122"/>
        <v>2.1838897348140178</v>
      </c>
      <c r="AL870" s="1">
        <f t="shared" si="122"/>
        <v>0.44861219788226936</v>
      </c>
      <c r="AM870" s="1">
        <f t="shared" si="122"/>
        <v>1.5504018902442345</v>
      </c>
      <c r="AN870" s="29">
        <f t="shared" si="122"/>
        <v>1.4715975288103065</v>
      </c>
      <c r="AO870" s="1">
        <f t="shared" si="119"/>
        <v>27081.448765139703</v>
      </c>
      <c r="AP870" s="1">
        <f t="shared" si="120"/>
        <v>54825.422220617424</v>
      </c>
      <c r="AQ870" s="29">
        <f t="shared" si="121"/>
        <v>67421.029177402161</v>
      </c>
    </row>
    <row r="871" spans="1:43" x14ac:dyDescent="0.2">
      <c r="A871" s="26"/>
      <c r="E871" s="25" t="s">
        <v>1714</v>
      </c>
      <c r="F871" s="26" t="s">
        <v>1715</v>
      </c>
      <c r="G871" s="1">
        <v>7.7956189083203398E-2</v>
      </c>
      <c r="H871" s="1">
        <v>1.1105393765551399</v>
      </c>
      <c r="I871" s="1">
        <f>VLOOKUP(F871,'[1]SUSMB vs SHAM all proteins sum'!$B$2:$E$3214,2,FALSE)</f>
        <v>0.279202563532639</v>
      </c>
      <c r="J871" s="29">
        <f>VLOOKUP(F871,'[1]SUSMB vs SHAM all proteins sum'!$B$2:$E$3214,3,FALSE)</f>
        <v>1.0694711110775299</v>
      </c>
      <c r="K871" s="25">
        <f>VLOOKUP($E871,[1]AllProteinsNorm!$A$1:$Q$3226,4,FALSE)</f>
        <v>2806783.6595306299</v>
      </c>
      <c r="L871" s="1">
        <f>VLOOKUP($E871,[1]AllProteinsNorm!$A$1:$Q$3226,5,FALSE)</f>
        <v>2945328.9664872801</v>
      </c>
      <c r="M871" s="1">
        <f>VLOOKUP($E871,[1]AllProteinsNorm!$A$1:$Q$3226,10,FALSE)</f>
        <v>3009128.54328033</v>
      </c>
      <c r="N871" s="1">
        <f>VLOOKUP($E871,[1]AllProteinsNorm!$A$1:$Q$3226,11,FALSE)</f>
        <v>3088131.5287306602</v>
      </c>
      <c r="O871" s="1">
        <f>VLOOKUP($E871,[1]AllProteinsNorm!$A$1:$Q$3226,15,FALSE)</f>
        <v>3474347.2778930701</v>
      </c>
      <c r="P871" s="1">
        <f>VLOOKUP($E871,[1]AllProteinsNorm!$A$1:$Q$3226,6,FALSE)</f>
        <v>3521152.3811368402</v>
      </c>
      <c r="Q871" s="1">
        <f>VLOOKUP($E871,[1]AllProteinsNorm!$A$1:$Q$3226,8,FALSE)</f>
        <v>3640990.1358771599</v>
      </c>
      <c r="R871" s="1">
        <f>VLOOKUP($E871,[1]AllProteinsNorm!$A$1:$Q$3226,13,FALSE)</f>
        <v>2994529.2128854501</v>
      </c>
      <c r="S871" s="1">
        <f>VLOOKUP($E871,[1]AllProteinsNorm!$A$1:$Q$3226,16,FALSE)</f>
        <v>3624291.3524298598</v>
      </c>
      <c r="T871" s="1">
        <f>VLOOKUP($E871,[1]AllProteinsNorm!$A$1:$Q$3226,17,FALSE)</f>
        <v>3240159.09125952</v>
      </c>
      <c r="U871" s="1">
        <f>VLOOKUP($E871,[1]AllProteinsNorm!$A$1:$Q$3226,3,FALSE)</f>
        <v>3796760.5762994299</v>
      </c>
      <c r="V871" s="1">
        <f>VLOOKUP($E871,[1]AllProteinsNorm!$A$1:$Q$3226,7,FALSE)</f>
        <v>3243095.8884216398</v>
      </c>
      <c r="W871" s="1">
        <f>VLOOKUP($E871,[1]AllProteinsNorm!$A$1:$Q$3226,9,FALSE)</f>
        <v>3221943.6044000601</v>
      </c>
      <c r="X871" s="1">
        <f>VLOOKUP($E871,[1]AllProteinsNorm!$A$1:$Q$3226,12,FALSE)</f>
        <v>2850358.34196313</v>
      </c>
      <c r="Y871" s="29">
        <f>VLOOKUP($E871,[1]AllProteinsNorm!$A$1:$Q$3226,14,FALSE)</f>
        <v>3302230.5811176398</v>
      </c>
      <c r="Z871" s="25">
        <f t="shared" si="122"/>
        <v>0.91582972801020412</v>
      </c>
      <c r="AA871" s="1">
        <f t="shared" si="122"/>
        <v>0.96103588786379879</v>
      </c>
      <c r="AB871" s="1">
        <f t="shared" si="122"/>
        <v>0.9818531492380923</v>
      </c>
      <c r="AC871" s="1">
        <f t="shared" si="122"/>
        <v>1.0076311540484344</v>
      </c>
      <c r="AD871" s="1">
        <f t="shared" si="122"/>
        <v>1.1336500808394705</v>
      </c>
      <c r="AE871" s="1">
        <f t="shared" si="122"/>
        <v>1.1489221894780108</v>
      </c>
      <c r="AF871" s="1">
        <f t="shared" si="122"/>
        <v>1.1880242335406208</v>
      </c>
      <c r="AG871" s="1">
        <f t="shared" si="122"/>
        <v>0.97708951142109357</v>
      </c>
      <c r="AH871" s="1">
        <f t="shared" si="122"/>
        <v>1.1825755619799494</v>
      </c>
      <c r="AI871" s="1">
        <f t="shared" si="122"/>
        <v>1.0572364596686556</v>
      </c>
      <c r="AJ871" s="1">
        <f t="shared" si="122"/>
        <v>1.2388508085064356</v>
      </c>
      <c r="AK871" s="1">
        <f t="shared" si="122"/>
        <v>1.0581947117010388</v>
      </c>
      <c r="AL871" s="1">
        <f t="shared" si="122"/>
        <v>1.0512929006346607</v>
      </c>
      <c r="AM871" s="1">
        <f t="shared" si="122"/>
        <v>0.93004777770733005</v>
      </c>
      <c r="AN871" s="29">
        <f t="shared" si="122"/>
        <v>1.077489860917064</v>
      </c>
      <c r="AO871" s="1">
        <f t="shared" si="119"/>
        <v>224596.70000733749</v>
      </c>
      <c r="AP871" s="1">
        <f t="shared" si="120"/>
        <v>250170.82239417351</v>
      </c>
      <c r="AQ871" s="29">
        <f t="shared" si="121"/>
        <v>302264.35323304171</v>
      </c>
    </row>
    <row r="872" spans="1:43" x14ac:dyDescent="0.2">
      <c r="A872" s="26"/>
      <c r="E872" s="25" t="s">
        <v>1716</v>
      </c>
      <c r="F872" s="26" t="s">
        <v>1717</v>
      </c>
      <c r="G872" s="1">
        <v>0.41928296335737097</v>
      </c>
      <c r="H872" s="1">
        <v>0.88904590114862503</v>
      </c>
      <c r="I872" s="1">
        <f>VLOOKUP(F872,'[1]SUSMB vs SHAM all proteins sum'!$B$2:$E$3214,2,FALSE)</f>
        <v>0.88847247269264995</v>
      </c>
      <c r="J872" s="29">
        <f>VLOOKUP(F872,'[1]SUSMB vs SHAM all proteins sum'!$B$2:$E$3214,3,FALSE)</f>
        <v>0.97876326217666698</v>
      </c>
      <c r="K872" s="25">
        <f>VLOOKUP($E872,[1]AllProteinsNorm!$A$1:$Q$3226,4,FALSE)</f>
        <v>130902.96384269799</v>
      </c>
      <c r="L872" s="1">
        <f>VLOOKUP($E872,[1]AllProteinsNorm!$A$1:$Q$3226,5,FALSE)</f>
        <v>101256.908654272</v>
      </c>
      <c r="M872" s="1">
        <f>VLOOKUP($E872,[1]AllProteinsNorm!$A$1:$Q$3226,10,FALSE)</f>
        <v>133877.04671427401</v>
      </c>
      <c r="N872" s="1">
        <f>VLOOKUP($E872,[1]AllProteinsNorm!$A$1:$Q$3226,11,FALSE)</f>
        <v>163465.373532428</v>
      </c>
      <c r="O872" s="1">
        <f>VLOOKUP($E872,[1]AllProteinsNorm!$A$1:$Q$3226,15,FALSE)</f>
        <v>222836.16857153099</v>
      </c>
      <c r="P872" s="1">
        <f>VLOOKUP($E872,[1]AllProteinsNorm!$A$1:$Q$3226,6,FALSE)</f>
        <v>108849.963039118</v>
      </c>
      <c r="Q872" s="1">
        <f>VLOOKUP($E872,[1]AllProteinsNorm!$A$1:$Q$3226,8,FALSE)</f>
        <v>136839.522399373</v>
      </c>
      <c r="R872" s="1">
        <f>VLOOKUP($E872,[1]AllProteinsNorm!$A$1:$Q$3226,13,FALSE)</f>
        <v>133688.08412523201</v>
      </c>
      <c r="S872" s="1">
        <f>VLOOKUP($E872,[1]AllProteinsNorm!$A$1:$Q$3226,16,FALSE)</f>
        <v>134626.202056423</v>
      </c>
      <c r="T872" s="1">
        <f>VLOOKUP($E872,[1]AllProteinsNorm!$A$1:$Q$3226,17,FALSE)</f>
        <v>133921.563911859</v>
      </c>
      <c r="U872" s="1">
        <f>VLOOKUP($E872,[1]AllProteinsNorm!$A$1:$Q$3226,3,FALSE)</f>
        <v>135802.148054875</v>
      </c>
      <c r="V872" s="1">
        <f>VLOOKUP($E872,[1]AllProteinsNorm!$A$1:$Q$3226,7,FALSE)</f>
        <v>139253.26207504899</v>
      </c>
      <c r="W872" s="1">
        <f>VLOOKUP($E872,[1]AllProteinsNorm!$A$1:$Q$3226,9,FALSE)</f>
        <v>117335.295338146</v>
      </c>
      <c r="X872" s="1">
        <f>VLOOKUP($E872,[1]AllProteinsNorm!$A$1:$Q$3226,12,FALSE)</f>
        <v>145579.61720818901</v>
      </c>
      <c r="Y872" s="29">
        <f>VLOOKUP($E872,[1]AllProteinsNorm!$A$1:$Q$3226,14,FALSE)</f>
        <v>179737.52588916899</v>
      </c>
      <c r="Z872" s="25">
        <f t="shared" si="122"/>
        <v>0.86997389189607266</v>
      </c>
      <c r="AA872" s="1">
        <f t="shared" si="122"/>
        <v>0.67294784103726013</v>
      </c>
      <c r="AB872" s="1">
        <f t="shared" si="122"/>
        <v>0.88973948294652128</v>
      </c>
      <c r="AC872" s="1">
        <f t="shared" si="122"/>
        <v>1.0863818742342741</v>
      </c>
      <c r="AD872" s="1">
        <f t="shared" si="122"/>
        <v>1.4809569098858726</v>
      </c>
      <c r="AE872" s="1">
        <f t="shared" si="122"/>
        <v>0.72341086250483322</v>
      </c>
      <c r="AF872" s="1">
        <f t="shared" si="122"/>
        <v>0.90942793327458338</v>
      </c>
      <c r="AG872" s="1">
        <f t="shared" si="122"/>
        <v>0.8884836479815531</v>
      </c>
      <c r="AH872" s="1">
        <f t="shared" si="122"/>
        <v>0.89471832811176355</v>
      </c>
      <c r="AI872" s="1">
        <f t="shared" si="122"/>
        <v>0.89003534179113741</v>
      </c>
      <c r="AJ872" s="1">
        <f t="shared" si="122"/>
        <v>0.90253360048529252</v>
      </c>
      <c r="AK872" s="1">
        <f t="shared" si="122"/>
        <v>0.92546951429023683</v>
      </c>
      <c r="AL872" s="1">
        <f t="shared" si="122"/>
        <v>0.7798039138729258</v>
      </c>
      <c r="AM872" s="1">
        <f t="shared" si="122"/>
        <v>0.96751412225884037</v>
      </c>
      <c r="AN872" s="29">
        <f t="shared" si="122"/>
        <v>1.194525703065614</v>
      </c>
      <c r="AO872" s="1">
        <f t="shared" si="119"/>
        <v>41196.760607768061</v>
      </c>
      <c r="AP872" s="1">
        <f t="shared" si="120"/>
        <v>10427.124791270922</v>
      </c>
      <c r="AQ872" s="29">
        <f t="shared" si="121"/>
        <v>20392.929792993942</v>
      </c>
    </row>
    <row r="873" spans="1:43" x14ac:dyDescent="0.2">
      <c r="A873" s="26"/>
      <c r="E873" s="25" t="s">
        <v>1718</v>
      </c>
      <c r="F873" s="26" t="s">
        <v>1719</v>
      </c>
      <c r="G873" s="1">
        <v>0.40896537188578103</v>
      </c>
      <c r="H873" s="1">
        <v>1.08687791644158</v>
      </c>
      <c r="I873" s="1">
        <f>VLOOKUP(F873,'[1]SUSMB vs SHAM all proteins sum'!$B$2:$E$3214,2,FALSE)</f>
        <v>0.85827668306583704</v>
      </c>
      <c r="J873" s="29">
        <f>VLOOKUP(F873,'[1]SUSMB vs SHAM all proteins sum'!$B$2:$E$3214,3,FALSE)</f>
        <v>0.98009413375546806</v>
      </c>
      <c r="K873" s="25">
        <f>VLOOKUP($E873,[1]AllProteinsNorm!$A$1:$Q$3226,4,FALSE)</f>
        <v>5416503.2774864295</v>
      </c>
      <c r="L873" s="1">
        <f>VLOOKUP($E873,[1]AllProteinsNorm!$A$1:$Q$3226,5,FALSE)</f>
        <v>5921430.3239673804</v>
      </c>
      <c r="M873" s="1">
        <f>VLOOKUP($E873,[1]AllProteinsNorm!$A$1:$Q$3226,10,FALSE)</f>
        <v>4189913.87660746</v>
      </c>
      <c r="N873" s="1">
        <f>VLOOKUP($E873,[1]AllProteinsNorm!$A$1:$Q$3226,11,FALSE)</f>
        <v>3657745.92262448</v>
      </c>
      <c r="O873" s="1">
        <f>VLOOKUP($E873,[1]AllProteinsNorm!$A$1:$Q$3226,15,FALSE)</f>
        <v>4266830.2600100497</v>
      </c>
      <c r="P873" s="1">
        <f>VLOOKUP($E873,[1]AllProteinsNorm!$A$1:$Q$3226,6,FALSE)</f>
        <v>5135041.7173002604</v>
      </c>
      <c r="Q873" s="1">
        <f>VLOOKUP($E873,[1]AllProteinsNorm!$A$1:$Q$3226,8,FALSE)</f>
        <v>5431503.1890098704</v>
      </c>
      <c r="R873" s="1">
        <f>VLOOKUP($E873,[1]AllProteinsNorm!$A$1:$Q$3226,13,FALSE)</f>
        <v>5217033.3003201596</v>
      </c>
      <c r="S873" s="1">
        <f>VLOOKUP($E873,[1]AllProteinsNorm!$A$1:$Q$3226,16,FALSE)</f>
        <v>4965358.7493190803</v>
      </c>
      <c r="T873" s="1">
        <f>VLOOKUP($E873,[1]AllProteinsNorm!$A$1:$Q$3226,17,FALSE)</f>
        <v>4402863.2707636897</v>
      </c>
      <c r="U873" s="1">
        <f>VLOOKUP($E873,[1]AllProteinsNorm!$A$1:$Q$3226,3,FALSE)</f>
        <v>3817000.2517717001</v>
      </c>
      <c r="V873" s="1">
        <f>VLOOKUP($E873,[1]AllProteinsNorm!$A$1:$Q$3226,7,FALSE)</f>
        <v>5161616.6119871801</v>
      </c>
      <c r="W873" s="1">
        <f>VLOOKUP($E873,[1]AllProteinsNorm!$A$1:$Q$3226,9,FALSE)</f>
        <v>3965051.8407285898</v>
      </c>
      <c r="X873" s="1">
        <f>VLOOKUP($E873,[1]AllProteinsNorm!$A$1:$Q$3226,12,FALSE)</f>
        <v>4767171.2468659896</v>
      </c>
      <c r="Y873" s="29">
        <f>VLOOKUP($E873,[1]AllProteinsNorm!$A$1:$Q$3226,14,FALSE)</f>
        <v>5093203.4569906099</v>
      </c>
      <c r="Z873" s="25">
        <f t="shared" ref="Z873:AN889" si="123">K873/AVERAGE($K873:$O873)</f>
        <v>1.1547853978444056</v>
      </c>
      <c r="AA873" s="1">
        <f t="shared" si="123"/>
        <v>1.2624346228853049</v>
      </c>
      <c r="AB873" s="1">
        <f t="shared" si="123"/>
        <v>0.8932795043331464</v>
      </c>
      <c r="AC873" s="1">
        <f t="shared" si="123"/>
        <v>0.77982258370049418</v>
      </c>
      <c r="AD873" s="1">
        <f t="shared" si="123"/>
        <v>0.90967789123664911</v>
      </c>
      <c r="AE873" s="1">
        <f t="shared" si="123"/>
        <v>1.0947784739847888</v>
      </c>
      <c r="AF873" s="1">
        <f t="shared" si="123"/>
        <v>1.1579833427008639</v>
      </c>
      <c r="AG873" s="1">
        <f t="shared" si="123"/>
        <v>1.1122588811712986</v>
      </c>
      <c r="AH873" s="1">
        <f t="shared" si="123"/>
        <v>1.058602475623998</v>
      </c>
      <c r="AI873" s="1">
        <f t="shared" si="123"/>
        <v>0.93867980010579921</v>
      </c>
      <c r="AJ873" s="1">
        <f t="shared" si="123"/>
        <v>0.81377522148567039</v>
      </c>
      <c r="AK873" s="1">
        <f t="shared" si="123"/>
        <v>1.100444177255248</v>
      </c>
      <c r="AL873" s="1">
        <f t="shared" si="123"/>
        <v>0.84533946215837563</v>
      </c>
      <c r="AM873" s="1">
        <f t="shared" si="123"/>
        <v>1.0163493794578147</v>
      </c>
      <c r="AN873" s="29">
        <f t="shared" si="123"/>
        <v>1.08585865808112</v>
      </c>
      <c r="AO873" s="1">
        <f t="shared" si="119"/>
        <v>841300.62641959917</v>
      </c>
      <c r="AP873" s="1">
        <f t="shared" si="120"/>
        <v>347763.81320393347</v>
      </c>
      <c r="AQ873" s="29">
        <f t="shared" si="121"/>
        <v>564832.19953384611</v>
      </c>
    </row>
    <row r="874" spans="1:43" x14ac:dyDescent="0.2">
      <c r="A874" s="26"/>
      <c r="E874" s="25" t="s">
        <v>1720</v>
      </c>
      <c r="F874" s="26" t="s">
        <v>1721</v>
      </c>
      <c r="G874" s="1">
        <v>0.62983521133514098</v>
      </c>
      <c r="H874" s="1">
        <v>0.81701317914811</v>
      </c>
      <c r="I874" s="1">
        <f>VLOOKUP(F874,'[1]SUSMB vs SHAM all proteins sum'!$B$2:$E$3214,2,FALSE)</f>
        <v>0.23381224637108899</v>
      </c>
      <c r="J874" s="29">
        <f>VLOOKUP(F874,'[1]SUSMB vs SHAM all proteins sum'!$B$2:$E$3214,3,FALSE)</f>
        <v>1.3499540160042001</v>
      </c>
      <c r="K874" s="25">
        <f>VLOOKUP($E874,[1]AllProteinsNorm!$A$1:$Q$3226,4,FALSE)</f>
        <v>26062.609109363701</v>
      </c>
      <c r="L874" s="1">
        <f>VLOOKUP($E874,[1]AllProteinsNorm!$A$1:$Q$3226,5,FALSE)</f>
        <v>39977.423804147598</v>
      </c>
      <c r="M874" s="1">
        <f>VLOOKUP($E874,[1]AllProteinsNorm!$A$1:$Q$3226,10,FALSE)</f>
        <v>40636.418204115696</v>
      </c>
      <c r="N874" s="1">
        <f>VLOOKUP($E874,[1]AllProteinsNorm!$A$1:$Q$3226,11,FALSE)</f>
        <v>31963.7232715998</v>
      </c>
      <c r="O874" s="1">
        <f>VLOOKUP($E874,[1]AllProteinsNorm!$A$1:$Q$3226,15,FALSE)</f>
        <v>39512.031622443101</v>
      </c>
      <c r="P874" s="1">
        <f>VLOOKUP($E874,[1]AllProteinsNorm!$A$1:$Q$3226,6,FALSE)</f>
        <v>23341.3611415583</v>
      </c>
      <c r="Q874" s="1">
        <f>VLOOKUP($E874,[1]AllProteinsNorm!$A$1:$Q$3226,8,FALSE)</f>
        <v>19024.944860107</v>
      </c>
      <c r="R874" s="1">
        <f>VLOOKUP($E874,[1]AllProteinsNorm!$A$1:$Q$3226,13,FALSE)</f>
        <v>15198.8742760757</v>
      </c>
      <c r="S874" s="1">
        <f>VLOOKUP($E874,[1]AllProteinsNorm!$A$1:$Q$3226,16,FALSE)</f>
        <v>21342.364523095399</v>
      </c>
      <c r="T874" s="1">
        <f>VLOOKUP($E874,[1]AllProteinsNorm!$A$1:$Q$3226,17,FALSE)</f>
        <v>135137.72660917701</v>
      </c>
      <c r="U874" s="1">
        <f>VLOOKUP($E874,[1]AllProteinsNorm!$A$1:$Q$3226,3,FALSE)</f>
        <v>29369.771460034099</v>
      </c>
      <c r="V874" s="1">
        <f>VLOOKUP($E874,[1]AllProteinsNorm!$A$1:$Q$3226,7,FALSE)</f>
        <v>29577.363155430401</v>
      </c>
      <c r="W874" s="1">
        <f>VLOOKUP($E874,[1]AllProteinsNorm!$A$1:$Q$3226,9,FALSE)</f>
        <v>88794.634832408497</v>
      </c>
      <c r="X874" s="1">
        <f>VLOOKUP($E874,[1]AllProteinsNorm!$A$1:$Q$3226,12,FALSE)</f>
        <v>48581.586226907901</v>
      </c>
      <c r="Y874" s="29">
        <f>VLOOKUP($E874,[1]AllProteinsNorm!$A$1:$Q$3226,14,FALSE)</f>
        <v>63975.144807504097</v>
      </c>
      <c r="Z874" s="25">
        <f t="shared" si="123"/>
        <v>0.73147028860412955</v>
      </c>
      <c r="AA874" s="1">
        <f t="shared" si="123"/>
        <v>1.1220019302351181</v>
      </c>
      <c r="AB874" s="1">
        <f t="shared" si="123"/>
        <v>1.1404971937718751</v>
      </c>
      <c r="AC874" s="1">
        <f t="shared" si="123"/>
        <v>0.89709030236499043</v>
      </c>
      <c r="AD874" s="1">
        <f t="shared" si="123"/>
        <v>1.1089402850238874</v>
      </c>
      <c r="AE874" s="1">
        <f t="shared" si="123"/>
        <v>0.65509604579438441</v>
      </c>
      <c r="AF874" s="1">
        <f t="shared" si="123"/>
        <v>0.53395198650699749</v>
      </c>
      <c r="AG874" s="1">
        <f t="shared" si="123"/>
        <v>0.42656991502760555</v>
      </c>
      <c r="AH874" s="1">
        <f t="shared" si="123"/>
        <v>0.5989924290271591</v>
      </c>
      <c r="AI874" s="1">
        <f t="shared" si="123"/>
        <v>3.7927604051202377</v>
      </c>
      <c r="AJ874" s="1">
        <f t="shared" si="123"/>
        <v>0.82428873931850799</v>
      </c>
      <c r="AK874" s="1">
        <f t="shared" si="123"/>
        <v>0.83011498475334433</v>
      </c>
      <c r="AL874" s="1">
        <f t="shared" si="123"/>
        <v>2.4921003455492432</v>
      </c>
      <c r="AM874" s="1">
        <f t="shared" si="123"/>
        <v>1.3634853958453246</v>
      </c>
      <c r="AN874" s="29">
        <f t="shared" si="123"/>
        <v>1.795519298910994</v>
      </c>
      <c r="AO874" s="1">
        <f t="shared" si="119"/>
        <v>5727.321171632706</v>
      </c>
      <c r="AP874" s="1">
        <f t="shared" si="120"/>
        <v>46243.70114959831</v>
      </c>
      <c r="AQ874" s="29">
        <f t="shared" si="121"/>
        <v>22466.94845617445</v>
      </c>
    </row>
    <row r="875" spans="1:43" x14ac:dyDescent="0.2">
      <c r="A875" s="26"/>
      <c r="E875" s="25" t="s">
        <v>1722</v>
      </c>
      <c r="F875" s="26" t="s">
        <v>1723</v>
      </c>
      <c r="G875" s="1">
        <v>0.82415708166286095</v>
      </c>
      <c r="H875" s="1">
        <v>0.962258509211527</v>
      </c>
      <c r="I875" s="1">
        <f>VLOOKUP(F875,'[1]SUSMB vs SHAM all proteins sum'!$B$2:$E$3214,2,FALSE)</f>
        <v>0.60514297358495595</v>
      </c>
      <c r="J875" s="29">
        <f>VLOOKUP(F875,'[1]SUSMB vs SHAM all proteins sum'!$B$2:$E$3214,3,FALSE)</f>
        <v>1.11400932345135</v>
      </c>
      <c r="K875" s="25">
        <f>VLOOKUP($E875,[1]AllProteinsNorm!$A$1:$Q$3226,4,FALSE)</f>
        <v>87875.954674012406</v>
      </c>
      <c r="L875" s="1">
        <f>VLOOKUP($E875,[1]AllProteinsNorm!$A$1:$Q$3226,5,FALSE)</f>
        <v>62452.700398047797</v>
      </c>
      <c r="M875" s="1">
        <f>VLOOKUP($E875,[1]AllProteinsNorm!$A$1:$Q$3226,10,FALSE)</f>
        <v>118073.224418137</v>
      </c>
      <c r="N875" s="1">
        <f>VLOOKUP($E875,[1]AllProteinsNorm!$A$1:$Q$3226,11,FALSE)</f>
        <v>110432.511563776</v>
      </c>
      <c r="O875" s="1">
        <f>VLOOKUP($E875,[1]AllProteinsNorm!$A$1:$Q$3226,15,FALSE)</f>
        <v>57337.126526919899</v>
      </c>
      <c r="P875" s="1">
        <f>VLOOKUP($E875,[1]AllProteinsNorm!$A$1:$Q$3226,6,FALSE)</f>
        <v>79250.204891165704</v>
      </c>
      <c r="Q875" s="1">
        <f>VLOOKUP($E875,[1]AllProteinsNorm!$A$1:$Q$3226,8,FALSE)</f>
        <v>91832.590094253697</v>
      </c>
      <c r="R875" s="1">
        <f>VLOOKUP($E875,[1]AllProteinsNorm!$A$1:$Q$3226,13,FALSE)</f>
        <v>65895.737031280703</v>
      </c>
      <c r="S875" s="1">
        <f>VLOOKUP($E875,[1]AllProteinsNorm!$A$1:$Q$3226,16,FALSE)</f>
        <v>101800.847959619</v>
      </c>
      <c r="T875" s="1">
        <f>VLOOKUP($E875,[1]AllProteinsNorm!$A$1:$Q$3226,17,FALSE)</f>
        <v>69335.944106115494</v>
      </c>
      <c r="U875" s="1">
        <f>VLOOKUP($E875,[1]AllProteinsNorm!$A$1:$Q$3226,3,FALSE)</f>
        <v>160837.93379239901</v>
      </c>
      <c r="V875" s="1">
        <f>VLOOKUP($E875,[1]AllProteinsNorm!$A$1:$Q$3226,7,FALSE)</f>
        <v>80278.936658495295</v>
      </c>
      <c r="W875" s="1">
        <f>VLOOKUP($E875,[1]AllProteinsNorm!$A$1:$Q$3226,9,FALSE)</f>
        <v>79394.379011180703</v>
      </c>
      <c r="X875" s="1">
        <f>VLOOKUP($E875,[1]AllProteinsNorm!$A$1:$Q$3226,12,FALSE)</f>
        <v>78686.484944845797</v>
      </c>
      <c r="Y875" s="29">
        <f>VLOOKUP($E875,[1]AllProteinsNorm!$A$1:$Q$3226,14,FALSE)</f>
        <v>87270.9502660328</v>
      </c>
      <c r="Z875" s="25">
        <f t="shared" si="123"/>
        <v>1.0073554912685785</v>
      </c>
      <c r="AA875" s="1">
        <f t="shared" si="123"/>
        <v>0.71591905799379951</v>
      </c>
      <c r="AB875" s="1">
        <f t="shared" si="123"/>
        <v>1.353518279609339</v>
      </c>
      <c r="AC875" s="1">
        <f t="shared" si="123"/>
        <v>1.2659298820823965</v>
      </c>
      <c r="AD875" s="1">
        <f t="shared" si="123"/>
        <v>0.65727728904588612</v>
      </c>
      <c r="AE875" s="1">
        <f t="shared" si="123"/>
        <v>0.90847524078034081</v>
      </c>
      <c r="AF875" s="1">
        <f t="shared" si="123"/>
        <v>1.0527119079620124</v>
      </c>
      <c r="AG875" s="1">
        <f t="shared" si="123"/>
        <v>0.75538789644901061</v>
      </c>
      <c r="AH875" s="1">
        <f t="shared" si="123"/>
        <v>1.1669818392112095</v>
      </c>
      <c r="AI875" s="1">
        <f t="shared" si="123"/>
        <v>0.79482429860010662</v>
      </c>
      <c r="AJ875" s="1">
        <f t="shared" si="123"/>
        <v>1.8437464083446224</v>
      </c>
      <c r="AK875" s="1">
        <f t="shared" si="123"/>
        <v>0.9202679842982483</v>
      </c>
      <c r="AL875" s="1">
        <f t="shared" si="123"/>
        <v>0.91012796355342118</v>
      </c>
      <c r="AM875" s="1">
        <f t="shared" si="123"/>
        <v>0.90201310462979123</v>
      </c>
      <c r="AN875" s="29">
        <f t="shared" si="123"/>
        <v>1.0004200956318448</v>
      </c>
      <c r="AO875" s="1">
        <f t="shared" si="119"/>
        <v>24485.002186059985</v>
      </c>
      <c r="AP875" s="1">
        <f t="shared" si="120"/>
        <v>13530.188304738262</v>
      </c>
      <c r="AQ875" s="29">
        <f t="shared" si="121"/>
        <v>31920.029686774866</v>
      </c>
    </row>
    <row r="876" spans="1:43" x14ac:dyDescent="0.2">
      <c r="A876" s="26"/>
      <c r="E876" s="25" t="s">
        <v>1724</v>
      </c>
      <c r="F876" s="26" t="s">
        <v>1725</v>
      </c>
      <c r="G876" s="1">
        <v>0.82925844701749896</v>
      </c>
      <c r="H876" s="1">
        <v>1.00607259067016</v>
      </c>
      <c r="I876" s="1">
        <f>VLOOKUP(F876,'[1]SUSMB vs SHAM all proteins sum'!$B$2:$E$3214,2,FALSE)</f>
        <v>0.75865252750470002</v>
      </c>
      <c r="J876" s="29">
        <f>VLOOKUP(F876,'[1]SUSMB vs SHAM all proteins sum'!$B$2:$E$3214,3,FALSE)</f>
        <v>1.01097600457473</v>
      </c>
      <c r="K876" s="25">
        <f>VLOOKUP($E876,[1]AllProteinsNorm!$A$1:$Q$3226,4,FALSE)</f>
        <v>3916335.0323688202</v>
      </c>
      <c r="L876" s="1">
        <f>VLOOKUP($E876,[1]AllProteinsNorm!$A$1:$Q$3226,5,FALSE)</f>
        <v>3816250.7569834599</v>
      </c>
      <c r="M876" s="1">
        <f>VLOOKUP($E876,[1]AllProteinsNorm!$A$1:$Q$3226,10,FALSE)</f>
        <v>3881354.71859759</v>
      </c>
      <c r="N876" s="1">
        <f>VLOOKUP($E876,[1]AllProteinsNorm!$A$1:$Q$3226,11,FALSE)</f>
        <v>3711541.7031015698</v>
      </c>
      <c r="O876" s="1">
        <f>VLOOKUP($E876,[1]AllProteinsNorm!$A$1:$Q$3226,15,FALSE)</f>
        <v>3967163.8558480199</v>
      </c>
      <c r="P876" s="1">
        <f>VLOOKUP($E876,[1]AllProteinsNorm!$A$1:$Q$3226,6,FALSE)</f>
        <v>3571788.7366883298</v>
      </c>
      <c r="Q876" s="1">
        <f>VLOOKUP($E876,[1]AllProteinsNorm!$A$1:$Q$3226,8,FALSE)</f>
        <v>4080720.7656617202</v>
      </c>
      <c r="R876" s="1">
        <f>VLOOKUP($E876,[1]AllProteinsNorm!$A$1:$Q$3226,13,FALSE)</f>
        <v>3963553.815959</v>
      </c>
      <c r="S876" s="1">
        <f>VLOOKUP($E876,[1]AllProteinsNorm!$A$1:$Q$3226,16,FALSE)</f>
        <v>3776853.36338975</v>
      </c>
      <c r="T876" s="1">
        <f>VLOOKUP($E876,[1]AllProteinsNorm!$A$1:$Q$3226,17,FALSE)</f>
        <v>4035000.7624259498</v>
      </c>
      <c r="U876" s="1">
        <f>VLOOKUP($E876,[1]AllProteinsNorm!$A$1:$Q$3226,3,FALSE)</f>
        <v>3487312.7868055198</v>
      </c>
      <c r="V876" s="1">
        <f>VLOOKUP($E876,[1]AllProteinsNorm!$A$1:$Q$3226,7,FALSE)</f>
        <v>3800127.5831089602</v>
      </c>
      <c r="W876" s="1">
        <f>VLOOKUP($E876,[1]AllProteinsNorm!$A$1:$Q$3226,9,FALSE)</f>
        <v>3964236.8216874702</v>
      </c>
      <c r="X876" s="1">
        <f>VLOOKUP($E876,[1]AllProteinsNorm!$A$1:$Q$3226,12,FALSE)</f>
        <v>4112340.7042612499</v>
      </c>
      <c r="Y876" s="29">
        <f>VLOOKUP($E876,[1]AllProteinsNorm!$A$1:$Q$3226,14,FALSE)</f>
        <v>4175428.3778561298</v>
      </c>
      <c r="Z876" s="25">
        <f t="shared" si="123"/>
        <v>1.0149813091445516</v>
      </c>
      <c r="AA876" s="1">
        <f t="shared" si="123"/>
        <v>0.98904285699073446</v>
      </c>
      <c r="AB876" s="1">
        <f t="shared" si="123"/>
        <v>1.0059155973572904</v>
      </c>
      <c r="AC876" s="1">
        <f t="shared" si="123"/>
        <v>0.96190581899221439</v>
      </c>
      <c r="AD876" s="1">
        <f t="shared" si="123"/>
        <v>1.0281544175152089</v>
      </c>
      <c r="AE876" s="1">
        <f t="shared" si="123"/>
        <v>0.92568658656327996</v>
      </c>
      <c r="AF876" s="1">
        <f t="shared" si="123"/>
        <v>1.0575845199023901</v>
      </c>
      <c r="AG876" s="1">
        <f t="shared" si="123"/>
        <v>1.0272188175263577</v>
      </c>
      <c r="AH876" s="1">
        <f t="shared" si="123"/>
        <v>0.97883238781582327</v>
      </c>
      <c r="AI876" s="1">
        <f t="shared" si="123"/>
        <v>1.0457354445922353</v>
      </c>
      <c r="AJ876" s="1">
        <f t="shared" si="123"/>
        <v>0.90379328338706455</v>
      </c>
      <c r="AK876" s="1">
        <f t="shared" si="123"/>
        <v>0.98486427676420918</v>
      </c>
      <c r="AL876" s="1">
        <f t="shared" si="123"/>
        <v>1.027395829462953</v>
      </c>
      <c r="AM876" s="1">
        <f t="shared" si="123"/>
        <v>1.0657793363339683</v>
      </c>
      <c r="AN876" s="29">
        <f t="shared" si="123"/>
        <v>1.0821295231813597</v>
      </c>
      <c r="AO876" s="1">
        <f t="shared" si="119"/>
        <v>88381.896330285599</v>
      </c>
      <c r="AP876" s="1">
        <f t="shared" si="120"/>
        <v>188028.10269779051</v>
      </c>
      <c r="AQ876" s="29">
        <f t="shared" si="121"/>
        <v>247001.9308276542</v>
      </c>
    </row>
    <row r="877" spans="1:43" x14ac:dyDescent="0.2">
      <c r="A877" s="26"/>
      <c r="E877" s="25" t="s">
        <v>1726</v>
      </c>
      <c r="F877" s="26" t="s">
        <v>1727</v>
      </c>
      <c r="G877" s="1">
        <v>0.89433892668788195</v>
      </c>
      <c r="H877" s="1">
        <v>0.99595380734453098</v>
      </c>
      <c r="I877" s="1">
        <f>VLOOKUP(F877,'[1]SUSMB vs SHAM all proteins sum'!$B$2:$E$3214,2,FALSE)</f>
        <v>0.42623896038721298</v>
      </c>
      <c r="J877" s="29">
        <f>VLOOKUP(F877,'[1]SUSMB vs SHAM all proteins sum'!$B$2:$E$3214,3,FALSE)</f>
        <v>0.97573939108763597</v>
      </c>
      <c r="K877" s="25">
        <f>VLOOKUP($E877,[1]AllProteinsNorm!$A$1:$Q$3226,4,FALSE)</f>
        <v>66438046.847103298</v>
      </c>
      <c r="L877" s="1">
        <f>VLOOKUP($E877,[1]AllProteinsNorm!$A$1:$Q$3226,5,FALSE)</f>
        <v>69311755.557275206</v>
      </c>
      <c r="M877" s="1">
        <f>VLOOKUP($E877,[1]AllProteinsNorm!$A$1:$Q$3226,10,FALSE)</f>
        <v>67745581.162039399</v>
      </c>
      <c r="N877" s="1">
        <f>VLOOKUP($E877,[1]AllProteinsNorm!$A$1:$Q$3226,11,FALSE)</f>
        <v>65136911.7166785</v>
      </c>
      <c r="O877" s="1">
        <f>VLOOKUP($E877,[1]AllProteinsNorm!$A$1:$Q$3226,15,FALSE)</f>
        <v>61842958.7512732</v>
      </c>
      <c r="P877" s="1">
        <f>VLOOKUP($E877,[1]AllProteinsNorm!$A$1:$Q$3226,6,FALSE)</f>
        <v>69522202.131828696</v>
      </c>
      <c r="Q877" s="1">
        <f>VLOOKUP($E877,[1]AllProteinsNorm!$A$1:$Q$3226,8,FALSE)</f>
        <v>63709414.294656999</v>
      </c>
      <c r="R877" s="1">
        <f>VLOOKUP($E877,[1]AllProteinsNorm!$A$1:$Q$3226,13,FALSE)</f>
        <v>61539758.7645946</v>
      </c>
      <c r="S877" s="1">
        <f>VLOOKUP($E877,[1]AllProteinsNorm!$A$1:$Q$3226,16,FALSE)</f>
        <v>68296234.399464607</v>
      </c>
      <c r="T877" s="1">
        <f>VLOOKUP($E877,[1]AllProteinsNorm!$A$1:$Q$3226,17,FALSE)</f>
        <v>66151310.371566601</v>
      </c>
      <c r="U877" s="1">
        <f>VLOOKUP($E877,[1]AllProteinsNorm!$A$1:$Q$3226,3,FALSE)</f>
        <v>68757413.050247297</v>
      </c>
      <c r="V877" s="1">
        <f>VLOOKUP($E877,[1]AllProteinsNorm!$A$1:$Q$3226,7,FALSE)</f>
        <v>64745553.936356001</v>
      </c>
      <c r="W877" s="1">
        <f>VLOOKUP($E877,[1]AllProteinsNorm!$A$1:$Q$3226,9,FALSE)</f>
        <v>66140245.577202201</v>
      </c>
      <c r="X877" s="1">
        <f>VLOOKUP($E877,[1]AllProteinsNorm!$A$1:$Q$3226,12,FALSE)</f>
        <v>62042946.651883997</v>
      </c>
      <c r="Y877" s="29">
        <f>VLOOKUP($E877,[1]AllProteinsNorm!$A$1:$Q$3226,14,FALSE)</f>
        <v>60842022.6545913</v>
      </c>
      <c r="Z877" s="25">
        <f t="shared" si="123"/>
        <v>1.0051894360627935</v>
      </c>
      <c r="AA877" s="1">
        <f t="shared" si="123"/>
        <v>1.0486678610748073</v>
      </c>
      <c r="AB877" s="1">
        <f t="shared" si="123"/>
        <v>1.0249720718119761</v>
      </c>
      <c r="AC877" s="1">
        <f t="shared" si="123"/>
        <v>0.9855036182210517</v>
      </c>
      <c r="AD877" s="1">
        <f t="shared" si="123"/>
        <v>0.93566701282937037</v>
      </c>
      <c r="AE877" s="1">
        <f t="shared" si="123"/>
        <v>1.0518518600578537</v>
      </c>
      <c r="AF877" s="1">
        <f t="shared" si="123"/>
        <v>0.96390597354728369</v>
      </c>
      <c r="AG877" s="1">
        <f t="shared" si="123"/>
        <v>0.93107968014746456</v>
      </c>
      <c r="AH877" s="1">
        <f t="shared" si="123"/>
        <v>1.03330330434305</v>
      </c>
      <c r="AI877" s="1">
        <f t="shared" si="123"/>
        <v>1.0008511917913046</v>
      </c>
      <c r="AJ877" s="1">
        <f t="shared" si="123"/>
        <v>1.040280810905988</v>
      </c>
      <c r="AK877" s="1">
        <f t="shared" si="123"/>
        <v>0.97958248228810529</v>
      </c>
      <c r="AL877" s="1">
        <f t="shared" si="123"/>
        <v>1.0006837844857752</v>
      </c>
      <c r="AM877" s="1">
        <f t="shared" si="123"/>
        <v>0.93869277494271153</v>
      </c>
      <c r="AN877" s="29">
        <f t="shared" si="123"/>
        <v>0.92052312407427161</v>
      </c>
      <c r="AO877" s="1">
        <f t="shared" si="119"/>
        <v>2537219.0900138356</v>
      </c>
      <c r="AP877" s="1">
        <f t="shared" si="120"/>
        <v>2923012.5777937267</v>
      </c>
      <c r="AQ877" s="29">
        <f t="shared" si="121"/>
        <v>2838803.224637317</v>
      </c>
    </row>
    <row r="878" spans="1:43" x14ac:dyDescent="0.2">
      <c r="A878" s="26"/>
      <c r="E878" s="25" t="s">
        <v>1728</v>
      </c>
      <c r="F878" s="26" t="s">
        <v>1729</v>
      </c>
      <c r="G878" s="1">
        <v>8.0235133795710595E-2</v>
      </c>
      <c r="H878" s="1">
        <v>1.09910279944745</v>
      </c>
      <c r="I878" s="1">
        <f>VLOOKUP(F878,'[1]SUSMB vs SHAM all proteins sum'!$B$2:$E$3214,2,FALSE)</f>
        <v>0.59613348454037396</v>
      </c>
      <c r="J878" s="29">
        <f>VLOOKUP(F878,'[1]SUSMB vs SHAM all proteins sum'!$B$2:$E$3214,3,FALSE)</f>
        <v>0.97601613534027998</v>
      </c>
      <c r="K878" s="25">
        <f>VLOOKUP($E878,[1]AllProteinsNorm!$A$1:$Q$3226,4,FALSE)</f>
        <v>522037.297306191</v>
      </c>
      <c r="L878" s="1">
        <f>VLOOKUP($E878,[1]AllProteinsNorm!$A$1:$Q$3226,5,FALSE)</f>
        <v>551107.53997840302</v>
      </c>
      <c r="M878" s="1">
        <f>VLOOKUP($E878,[1]AllProteinsNorm!$A$1:$Q$3226,10,FALSE)</f>
        <v>499195.68661033001</v>
      </c>
      <c r="N878" s="1">
        <f>VLOOKUP($E878,[1]AllProteinsNorm!$A$1:$Q$3226,11,FALSE)</f>
        <v>495016.58450333797</v>
      </c>
      <c r="O878" s="1">
        <f>VLOOKUP($E878,[1]AllProteinsNorm!$A$1:$Q$3226,15,FALSE)</f>
        <v>443473.378702246</v>
      </c>
      <c r="P878" s="1">
        <f>VLOOKUP($E878,[1]AllProteinsNorm!$A$1:$Q$3226,6,FALSE)</f>
        <v>545876.62084991299</v>
      </c>
      <c r="Q878" s="1">
        <f>VLOOKUP($E878,[1]AllProteinsNorm!$A$1:$Q$3226,8,FALSE)</f>
        <v>573377.83440317505</v>
      </c>
      <c r="R878" s="1">
        <f>VLOOKUP($E878,[1]AllProteinsNorm!$A$1:$Q$3226,13,FALSE)</f>
        <v>598602.70202808699</v>
      </c>
      <c r="S878" s="1">
        <f>VLOOKUP($E878,[1]AllProteinsNorm!$A$1:$Q$3226,16,FALSE)</f>
        <v>498909.28130122501</v>
      </c>
      <c r="T878" s="1">
        <f>VLOOKUP($E878,[1]AllProteinsNorm!$A$1:$Q$3226,17,FALSE)</f>
        <v>540993.35787423304</v>
      </c>
      <c r="U878" s="1">
        <f>VLOOKUP($E878,[1]AllProteinsNorm!$A$1:$Q$3226,3,FALSE)</f>
        <v>469755.31743241701</v>
      </c>
      <c r="V878" s="1">
        <f>VLOOKUP($E878,[1]AllProteinsNorm!$A$1:$Q$3226,7,FALSE)</f>
        <v>474041.042049337</v>
      </c>
      <c r="W878" s="1">
        <f>VLOOKUP($E878,[1]AllProteinsNorm!$A$1:$Q$3226,9,FALSE)</f>
        <v>523602.928331742</v>
      </c>
      <c r="X878" s="1">
        <f>VLOOKUP($E878,[1]AllProteinsNorm!$A$1:$Q$3226,12,FALSE)</f>
        <v>516070.15159590699</v>
      </c>
      <c r="Y878" s="29">
        <f>VLOOKUP($E878,[1]AllProteinsNorm!$A$1:$Q$3226,14,FALSE)</f>
        <v>464068.98438567499</v>
      </c>
      <c r="Z878" s="25">
        <f t="shared" si="123"/>
        <v>1.0395709706174481</v>
      </c>
      <c r="AA878" s="1">
        <f t="shared" si="123"/>
        <v>1.0974606665199822</v>
      </c>
      <c r="AB878" s="1">
        <f t="shared" si="123"/>
        <v>0.9940848041613477</v>
      </c>
      <c r="AC878" s="1">
        <f t="shared" si="123"/>
        <v>0.98576265312713351</v>
      </c>
      <c r="AD878" s="1">
        <f t="shared" si="123"/>
        <v>0.88312090557408829</v>
      </c>
      <c r="AE878" s="1">
        <f t="shared" si="123"/>
        <v>1.0870439554848006</v>
      </c>
      <c r="AF878" s="1">
        <f t="shared" si="123"/>
        <v>1.1418091291883832</v>
      </c>
      <c r="AG878" s="1">
        <f t="shared" si="123"/>
        <v>1.192041249107481</v>
      </c>
      <c r="AH878" s="1">
        <f t="shared" si="123"/>
        <v>0.99351446436625523</v>
      </c>
      <c r="AI878" s="1">
        <f t="shared" si="123"/>
        <v>1.0773195575201273</v>
      </c>
      <c r="AJ878" s="1">
        <f t="shared" si="123"/>
        <v>0.93545804833461221</v>
      </c>
      <c r="AK878" s="1">
        <f t="shared" si="123"/>
        <v>0.94399252455460803</v>
      </c>
      <c r="AL878" s="1">
        <f t="shared" si="123"/>
        <v>1.0426887259450068</v>
      </c>
      <c r="AM878" s="1">
        <f t="shared" si="123"/>
        <v>1.0276881578570078</v>
      </c>
      <c r="AN878" s="29">
        <f t="shared" si="123"/>
        <v>0.92413443832598008</v>
      </c>
      <c r="AO878" s="1">
        <f t="shared" si="119"/>
        <v>35482.118004480879</v>
      </c>
      <c r="AP878" s="1">
        <f t="shared" si="120"/>
        <v>33481.595818473113</v>
      </c>
      <c r="AQ878" s="29">
        <f t="shared" si="121"/>
        <v>25078.081294799369</v>
      </c>
    </row>
    <row r="879" spans="1:43" x14ac:dyDescent="0.2">
      <c r="A879" s="26"/>
      <c r="E879" s="25" t="s">
        <v>1730</v>
      </c>
      <c r="F879" s="26" t="s">
        <v>1731</v>
      </c>
      <c r="G879" s="1">
        <v>0.10643776321755299</v>
      </c>
      <c r="H879" s="1">
        <v>0.79211923579423504</v>
      </c>
      <c r="I879" s="1">
        <f>VLOOKUP(F879,'[1]SUSMB vs SHAM all proteins sum'!$B$2:$E$3214,2,FALSE)</f>
        <v>1.2178275577146701E-2</v>
      </c>
      <c r="J879" s="29">
        <f>VLOOKUP(F879,'[1]SUSMB vs SHAM all proteins sum'!$B$2:$E$3214,3,FALSE)</f>
        <v>0.77028511852855197</v>
      </c>
      <c r="K879" s="25">
        <f>VLOOKUP($E879,[1]AllProteinsNorm!$A$1:$Q$3226,4,FALSE)</f>
        <v>1379434.0577255699</v>
      </c>
      <c r="L879" s="1">
        <f>VLOOKUP($E879,[1]AllProteinsNorm!$A$1:$Q$3226,5,FALSE)</f>
        <v>1136380.3648502401</v>
      </c>
      <c r="M879" s="1">
        <f>VLOOKUP($E879,[1]AllProteinsNorm!$A$1:$Q$3226,10,FALSE)</f>
        <v>1074344.8975854099</v>
      </c>
      <c r="N879" s="1">
        <f>VLOOKUP($E879,[1]AllProteinsNorm!$A$1:$Q$3226,11,FALSE)</f>
        <v>1258055.5366382899</v>
      </c>
      <c r="O879" s="1">
        <f>VLOOKUP($E879,[1]AllProteinsNorm!$A$1:$Q$3226,15,FALSE)</f>
        <v>877734.829355277</v>
      </c>
      <c r="P879" s="1">
        <f>VLOOKUP($E879,[1]AllProteinsNorm!$A$1:$Q$3226,6,FALSE)</f>
        <v>1000158.34924214</v>
      </c>
      <c r="Q879" s="1">
        <f>VLOOKUP($E879,[1]AllProteinsNorm!$A$1:$Q$3226,8,FALSE)</f>
        <v>835269.10688715195</v>
      </c>
      <c r="R879" s="1">
        <f>VLOOKUP($E879,[1]AllProteinsNorm!$A$1:$Q$3226,13,FALSE)</f>
        <v>619078.968772016</v>
      </c>
      <c r="S879" s="1">
        <f>VLOOKUP($E879,[1]AllProteinsNorm!$A$1:$Q$3226,16,FALSE)</f>
        <v>1084052.9757324001</v>
      </c>
      <c r="T879" s="1">
        <f>VLOOKUP($E879,[1]AllProteinsNorm!$A$1:$Q$3226,17,FALSE)</f>
        <v>1034409.72572885</v>
      </c>
      <c r="U879" s="1">
        <f>VLOOKUP($E879,[1]AllProteinsNorm!$A$1:$Q$3226,3,FALSE)</f>
        <v>932502.67477498401</v>
      </c>
      <c r="V879" s="1">
        <f>VLOOKUP($E879,[1]AllProteinsNorm!$A$1:$Q$3226,7,FALSE)</f>
        <v>924696.39637937001</v>
      </c>
      <c r="W879" s="1">
        <f>VLOOKUP($E879,[1]AllProteinsNorm!$A$1:$Q$3226,9,FALSE)</f>
        <v>832427.51705489203</v>
      </c>
      <c r="X879" s="1">
        <f>VLOOKUP($E879,[1]AllProteinsNorm!$A$1:$Q$3226,12,FALSE)</f>
        <v>829738.19173049298</v>
      </c>
      <c r="Y879" s="29">
        <f>VLOOKUP($E879,[1]AllProteinsNorm!$A$1:$Q$3226,14,FALSE)</f>
        <v>846744.363792788</v>
      </c>
      <c r="Z879" s="25">
        <f t="shared" si="123"/>
        <v>1.2045460869670315</v>
      </c>
      <c r="AA879" s="1">
        <f t="shared" si="123"/>
        <v>0.99230732641432517</v>
      </c>
      <c r="AB879" s="1">
        <f t="shared" si="123"/>
        <v>0.93813686503668647</v>
      </c>
      <c r="AC879" s="1">
        <f t="shared" si="123"/>
        <v>1.0985562269960554</v>
      </c>
      <c r="AD879" s="1">
        <f t="shared" si="123"/>
        <v>0.76645349458590206</v>
      </c>
      <c r="AE879" s="1">
        <f t="shared" si="123"/>
        <v>0.8733558658928664</v>
      </c>
      <c r="AF879" s="1">
        <f t="shared" si="123"/>
        <v>0.72937167864643782</v>
      </c>
      <c r="AG879" s="1">
        <f t="shared" si="123"/>
        <v>0.54059064670873258</v>
      </c>
      <c r="AH879" s="1">
        <f t="shared" si="123"/>
        <v>0.94661412966447744</v>
      </c>
      <c r="AI879" s="1">
        <f t="shared" si="123"/>
        <v>0.90326477041007602</v>
      </c>
      <c r="AJ879" s="1">
        <f t="shared" si="123"/>
        <v>0.8142777407123869</v>
      </c>
      <c r="AK879" s="1">
        <f t="shared" si="123"/>
        <v>0.80746116108500265</v>
      </c>
      <c r="AL879" s="1">
        <f t="shared" si="123"/>
        <v>0.72689035241410038</v>
      </c>
      <c r="AM879" s="1">
        <f t="shared" si="123"/>
        <v>0.72454198622874799</v>
      </c>
      <c r="AN879" s="29">
        <f t="shared" si="123"/>
        <v>0.73939207485545699</v>
      </c>
      <c r="AO879" s="1">
        <f t="shared" si="119"/>
        <v>169845.70318531667</v>
      </c>
      <c r="AP879" s="1">
        <f t="shared" si="120"/>
        <v>169714.45595371269</v>
      </c>
      <c r="AQ879" s="29">
        <f t="shared" si="121"/>
        <v>45650.648459251272</v>
      </c>
    </row>
    <row r="880" spans="1:43" x14ac:dyDescent="0.2">
      <c r="A880" s="26"/>
      <c r="E880" s="25" t="s">
        <v>1732</v>
      </c>
      <c r="F880" s="26" t="s">
        <v>1733</v>
      </c>
      <c r="G880" s="1">
        <v>0.53794074956729299</v>
      </c>
      <c r="H880" s="1">
        <v>1.1199980101051701</v>
      </c>
      <c r="I880" s="1">
        <f>VLOOKUP(F880,'[1]SUSMB vs SHAM all proteins sum'!$B$2:$E$3214,2,FALSE)</f>
        <v>0.50382161040687701</v>
      </c>
      <c r="J880" s="29">
        <f>VLOOKUP(F880,'[1]SUSMB vs SHAM all proteins sum'!$B$2:$E$3214,3,FALSE)</f>
        <v>1.14644725221661</v>
      </c>
      <c r="K880" s="25">
        <f>VLOOKUP($E880,[1]AllProteinsNorm!$A$1:$Q$3226,4,FALSE)</f>
        <v>539718.19429219305</v>
      </c>
      <c r="L880" s="1">
        <f>VLOOKUP($E880,[1]AllProteinsNorm!$A$1:$Q$3226,5,FALSE)</f>
        <v>270232.55659771903</v>
      </c>
      <c r="M880" s="1">
        <f>VLOOKUP($E880,[1]AllProteinsNorm!$A$1:$Q$3226,10,FALSE)</f>
        <v>574431.17494857695</v>
      </c>
      <c r="N880" s="1">
        <f>VLOOKUP($E880,[1]AllProteinsNorm!$A$1:$Q$3226,11,FALSE)</f>
        <v>370641.21344408102</v>
      </c>
      <c r="O880" s="1">
        <f>VLOOKUP($E880,[1]AllProteinsNorm!$A$1:$Q$3226,15,FALSE)</f>
        <v>654052.917281784</v>
      </c>
      <c r="P880" s="1">
        <f>VLOOKUP($E880,[1]AllProteinsNorm!$A$1:$Q$3226,6,FALSE)</f>
        <v>485563.75827394403</v>
      </c>
      <c r="Q880" s="1">
        <f>VLOOKUP($E880,[1]AllProteinsNorm!$A$1:$Q$3226,8,FALSE)</f>
        <v>514579.92641090997</v>
      </c>
      <c r="R880" s="1">
        <f>VLOOKUP($E880,[1]AllProteinsNorm!$A$1:$Q$3226,13,FALSE)</f>
        <v>574159.80269621196</v>
      </c>
      <c r="S880" s="1">
        <f>VLOOKUP($E880,[1]AllProteinsNorm!$A$1:$Q$3226,16,FALSE)</f>
        <v>606167.98898615001</v>
      </c>
      <c r="T880" s="1">
        <f>VLOOKUP($E880,[1]AllProteinsNorm!$A$1:$Q$3226,17,FALSE)</f>
        <v>411595.57285256201</v>
      </c>
      <c r="U880" s="1">
        <f>VLOOKUP($E880,[1]AllProteinsNorm!$A$1:$Q$3226,3,FALSE)</f>
        <v>521308.22233685898</v>
      </c>
      <c r="V880" s="1">
        <f>VLOOKUP($E880,[1]AllProteinsNorm!$A$1:$Q$3226,7,FALSE)</f>
        <v>510009.74808460101</v>
      </c>
      <c r="W880" s="1">
        <f>VLOOKUP($E880,[1]AllProteinsNorm!$A$1:$Q$3226,9,FALSE)</f>
        <v>431800.35029146698</v>
      </c>
      <c r="X880" s="1">
        <f>VLOOKUP($E880,[1]AllProteinsNorm!$A$1:$Q$3226,12,FALSE)</f>
        <v>789793.70604292303</v>
      </c>
      <c r="Y880" s="29">
        <f>VLOOKUP($E880,[1]AllProteinsNorm!$A$1:$Q$3226,14,FALSE)</f>
        <v>443618.86280076799</v>
      </c>
      <c r="Z880" s="25">
        <f t="shared" si="123"/>
        <v>1.1201767433235361</v>
      </c>
      <c r="AA880" s="1">
        <f t="shared" si="123"/>
        <v>0.56086348096270711</v>
      </c>
      <c r="AB880" s="1">
        <f t="shared" si="123"/>
        <v>1.1922229964125501</v>
      </c>
      <c r="AC880" s="1">
        <f t="shared" si="123"/>
        <v>0.76926009129961226</v>
      </c>
      <c r="AD880" s="1">
        <f t="shared" si="123"/>
        <v>1.3574766880015938</v>
      </c>
      <c r="AE880" s="1">
        <f t="shared" si="123"/>
        <v>1.0077800510923243</v>
      </c>
      <c r="AF880" s="1">
        <f t="shared" si="123"/>
        <v>1.0680026581326905</v>
      </c>
      <c r="AG880" s="1">
        <f t="shared" si="123"/>
        <v>1.1916597675106948</v>
      </c>
      <c r="AH880" s="1">
        <f t="shared" si="123"/>
        <v>1.2580922618329906</v>
      </c>
      <c r="AI880" s="1">
        <f t="shared" si="123"/>
        <v>0.85426022920909583</v>
      </c>
      <c r="AJ880" s="1">
        <f t="shared" si="123"/>
        <v>1.0819671319972981</v>
      </c>
      <c r="AK880" s="1">
        <f t="shared" si="123"/>
        <v>1.0585173238821259</v>
      </c>
      <c r="AL880" s="1">
        <f t="shared" si="123"/>
        <v>0.89619493148603335</v>
      </c>
      <c r="AM880" s="1">
        <f t="shared" si="123"/>
        <v>1.6392045902636805</v>
      </c>
      <c r="AN880" s="29">
        <f t="shared" si="123"/>
        <v>0.92072407093992781</v>
      </c>
      <c r="AO880" s="1">
        <f t="shared" si="119"/>
        <v>140515.60560588879</v>
      </c>
      <c r="AP880" s="1">
        <f t="shared" si="120"/>
        <v>68282.313931916491</v>
      </c>
      <c r="AQ880" s="29">
        <f t="shared" si="121"/>
        <v>130107.47418978566</v>
      </c>
    </row>
    <row r="881" spans="1:43" x14ac:dyDescent="0.2">
      <c r="A881" s="26"/>
      <c r="E881" s="25" t="s">
        <v>97</v>
      </c>
      <c r="F881" s="26" t="s">
        <v>98</v>
      </c>
      <c r="G881" s="43">
        <v>4.8128697581324403E-2</v>
      </c>
      <c r="H881" s="43">
        <v>0.58587462894225895</v>
      </c>
      <c r="I881" s="1">
        <f>VLOOKUP(F881,'[1]SUSMB vs SHAM all proteins sum'!$B$2:$E$3214,2,FALSE)</f>
        <v>2.93045733999347E-2</v>
      </c>
      <c r="J881" s="29">
        <f>VLOOKUP(F881,'[1]SUSMB vs SHAM all proteins sum'!$B$2:$E$3214,3,FALSE)</f>
        <v>0.74715988496542196</v>
      </c>
      <c r="K881" s="25">
        <f>VLOOKUP($E881,[1]AllProteinsNorm!$A$1:$Q$3226,4,FALSE)</f>
        <v>223860.149892805</v>
      </c>
      <c r="L881" s="1">
        <f>VLOOKUP($E881,[1]AllProteinsNorm!$A$1:$Q$3226,5,FALSE)</f>
        <v>159880.99545897701</v>
      </c>
      <c r="M881" s="1">
        <f>VLOOKUP($E881,[1]AllProteinsNorm!$A$1:$Q$3226,10,FALSE)</f>
        <v>168850.79868961399</v>
      </c>
      <c r="N881" s="1">
        <f>VLOOKUP($E881,[1]AllProteinsNorm!$A$1:$Q$3226,11,FALSE)</f>
        <v>174481.55797987399</v>
      </c>
      <c r="O881" s="1">
        <f>VLOOKUP($E881,[1]AllProteinsNorm!$A$1:$Q$3226,15,FALSE)</f>
        <v>181416.14144425801</v>
      </c>
      <c r="P881" s="1">
        <f>VLOOKUP($E881,[1]AllProteinsNorm!$A$1:$Q$3226,6,FALSE)</f>
        <v>172297.02121941501</v>
      </c>
      <c r="Q881" s="1">
        <f>VLOOKUP($E881,[1]AllProteinsNorm!$A$1:$Q$3226,8,FALSE)</f>
        <v>121134.249498032</v>
      </c>
      <c r="R881" s="1">
        <f>VLOOKUP($E881,[1]AllProteinsNorm!$A$1:$Q$3226,13,FALSE)</f>
        <v>56121.666219675397</v>
      </c>
      <c r="S881" s="1">
        <f>VLOOKUP($E881,[1]AllProteinsNorm!$A$1:$Q$3226,16,FALSE)</f>
        <v>159167.521701194</v>
      </c>
      <c r="T881" s="1">
        <f>VLOOKUP($E881,[1]AllProteinsNorm!$A$1:$Q$3226,17,FALSE)</f>
        <v>70826.524923104094</v>
      </c>
      <c r="U881" s="1">
        <f>VLOOKUP($E881,[1]AllProteinsNorm!$A$1:$Q$3226,3,FALSE)</f>
        <v>147117.91083694799</v>
      </c>
      <c r="V881" s="1">
        <f>VLOOKUP($E881,[1]AllProteinsNorm!$A$1:$Q$3226,7,FALSE)</f>
        <v>160776.941884131</v>
      </c>
      <c r="W881" s="1">
        <f>VLOOKUP($E881,[1]AllProteinsNorm!$A$1:$Q$3226,9,FALSE)</f>
        <v>94467.793281890306</v>
      </c>
      <c r="X881" s="1">
        <f>VLOOKUP($E881,[1]AllProteinsNorm!$A$1:$Q$3226,12,FALSE)</f>
        <v>149186.81668926601</v>
      </c>
      <c r="Y881" s="29">
        <f>VLOOKUP($E881,[1]AllProteinsNorm!$A$1:$Q$3226,14,FALSE)</f>
        <v>133618.444454704</v>
      </c>
      <c r="Z881" s="25">
        <f t="shared" si="123"/>
        <v>1.2320456898048238</v>
      </c>
      <c r="AA881" s="1">
        <f t="shared" si="123"/>
        <v>0.8799274521671725</v>
      </c>
      <c r="AB881" s="1">
        <f t="shared" si="123"/>
        <v>0.92929402059838073</v>
      </c>
      <c r="AC881" s="1">
        <f t="shared" si="123"/>
        <v>0.96028369302205785</v>
      </c>
      <c r="AD881" s="1">
        <f t="shared" si="123"/>
        <v>0.99844914440756483</v>
      </c>
      <c r="AE881" s="1">
        <f t="shared" si="123"/>
        <v>0.9482607889847271</v>
      </c>
      <c r="AF881" s="1">
        <f t="shared" si="123"/>
        <v>0.6666793087258146</v>
      </c>
      <c r="AG881" s="1">
        <f t="shared" si="123"/>
        <v>0.30887345069556033</v>
      </c>
      <c r="AH881" s="1">
        <f t="shared" si="123"/>
        <v>0.87600074940883732</v>
      </c>
      <c r="AI881" s="1">
        <f t="shared" si="123"/>
        <v>0.38980370019920624</v>
      </c>
      <c r="AJ881" s="1">
        <f t="shared" si="123"/>
        <v>0.8096840282942106</v>
      </c>
      <c r="AK881" s="1">
        <f t="shared" si="123"/>
        <v>0.88485841880833482</v>
      </c>
      <c r="AL881" s="1">
        <f t="shared" si="123"/>
        <v>0.51991673191525389</v>
      </c>
      <c r="AM881" s="1">
        <f t="shared" si="123"/>
        <v>0.82107054143279723</v>
      </c>
      <c r="AN881" s="29">
        <f t="shared" si="123"/>
        <v>0.73538782426293037</v>
      </c>
      <c r="AO881" s="1">
        <f t="shared" si="119"/>
        <v>22229.870138558235</v>
      </c>
      <c r="AP881" s="1">
        <f t="shared" si="120"/>
        <v>46228.057947446861</v>
      </c>
      <c r="AQ881" s="29">
        <f t="shared" si="121"/>
        <v>22963.673372261252</v>
      </c>
    </row>
    <row r="882" spans="1:43" x14ac:dyDescent="0.2">
      <c r="A882" s="26"/>
      <c r="E882" s="25" t="s">
        <v>1734</v>
      </c>
      <c r="F882" s="26" t="s">
        <v>1735</v>
      </c>
      <c r="G882" s="1">
        <v>0.77834566353002099</v>
      </c>
      <c r="H882" s="1">
        <v>0.95743310420164296</v>
      </c>
      <c r="I882" s="1">
        <f>VLOOKUP(F882,'[1]SUSMB vs SHAM all proteins sum'!$B$2:$E$3214,2,FALSE)</f>
        <v>0.122585318456126</v>
      </c>
      <c r="J882" s="29">
        <f>VLOOKUP(F882,'[1]SUSMB vs SHAM all proteins sum'!$B$2:$E$3214,3,FALSE)</f>
        <v>0.70627879157385398</v>
      </c>
      <c r="K882" s="25">
        <f>VLOOKUP($E882,[1]AllProteinsNorm!$A$1:$Q$3226,4,FALSE)</f>
        <v>173670.758048805</v>
      </c>
      <c r="L882" s="1">
        <f>VLOOKUP($E882,[1]AllProteinsNorm!$A$1:$Q$3226,5,FALSE)</f>
        <v>267172.28124599898</v>
      </c>
      <c r="M882" s="1">
        <f>VLOOKUP($E882,[1]AllProteinsNorm!$A$1:$Q$3226,10,FALSE)</f>
        <v>199593.59554116501</v>
      </c>
      <c r="N882" s="1">
        <f>VLOOKUP($E882,[1]AllProteinsNorm!$A$1:$Q$3226,11,FALSE)</f>
        <v>181918.586922533</v>
      </c>
      <c r="O882" s="1">
        <f>VLOOKUP($E882,[1]AllProteinsNorm!$A$1:$Q$3226,15,FALSE)</f>
        <v>110221.392837099</v>
      </c>
      <c r="P882" s="1">
        <f>VLOOKUP($E882,[1]AllProteinsNorm!$A$1:$Q$3226,6,FALSE)</f>
        <v>191323.45894765301</v>
      </c>
      <c r="Q882" s="1">
        <f>VLOOKUP($E882,[1]AllProteinsNorm!$A$1:$Q$3226,8,FALSE)</f>
        <v>185848.67665099099</v>
      </c>
      <c r="R882" s="1">
        <f>VLOOKUP($E882,[1]AllProteinsNorm!$A$1:$Q$3226,13,FALSE)</f>
        <v>168369.756635792</v>
      </c>
      <c r="S882" s="1">
        <f>VLOOKUP($E882,[1]AllProteinsNorm!$A$1:$Q$3226,16,FALSE)</f>
        <v>149788.428644739</v>
      </c>
      <c r="T882" s="1">
        <f>VLOOKUP($E882,[1]AllProteinsNorm!$A$1:$Q$3226,17,FALSE)</f>
        <v>166601.850519153</v>
      </c>
      <c r="U882" s="1">
        <f>VLOOKUP($E882,[1]AllProteinsNorm!$A$1:$Q$3226,3,FALSE)</f>
        <v>92162.444049933794</v>
      </c>
      <c r="V882" s="1">
        <f>VLOOKUP($E882,[1]AllProteinsNorm!$A$1:$Q$3226,7,FALSE)</f>
        <v>155213.440436907</v>
      </c>
      <c r="W882" s="1">
        <f>VLOOKUP($E882,[1]AllProteinsNorm!$A$1:$Q$3226,9,FALSE)</f>
        <v>198355.82153211601</v>
      </c>
      <c r="X882" s="1">
        <f>VLOOKUP($E882,[1]AllProteinsNorm!$A$1:$Q$3226,12,FALSE)</f>
        <v>112219.39212597501</v>
      </c>
      <c r="Y882" s="29">
        <f>VLOOKUP($E882,[1]AllProteinsNorm!$A$1:$Q$3226,14,FALSE)</f>
        <v>102492.55596212699</v>
      </c>
      <c r="Z882" s="25">
        <f t="shared" si="123"/>
        <v>0.93113399655702789</v>
      </c>
      <c r="AA882" s="1">
        <f t="shared" si="123"/>
        <v>1.432441458774165</v>
      </c>
      <c r="AB882" s="1">
        <f t="shared" si="123"/>
        <v>1.070119025168329</v>
      </c>
      <c r="AC882" s="1">
        <f t="shared" si="123"/>
        <v>0.9753546468748816</v>
      </c>
      <c r="AD882" s="1">
        <f t="shared" si="123"/>
        <v>0.59095087262559653</v>
      </c>
      <c r="AE882" s="1">
        <f t="shared" si="123"/>
        <v>1.0257787722385565</v>
      </c>
      <c r="AF882" s="1">
        <f t="shared" si="123"/>
        <v>0.99642578283813021</v>
      </c>
      <c r="AG882" s="1">
        <f t="shared" si="123"/>
        <v>0.90271273159044008</v>
      </c>
      <c r="AH882" s="1">
        <f t="shared" si="123"/>
        <v>0.80308913123289449</v>
      </c>
      <c r="AI882" s="1">
        <f t="shared" si="123"/>
        <v>0.89323412099175148</v>
      </c>
      <c r="AJ882" s="1">
        <f t="shared" si="123"/>
        <v>0.49412800303757759</v>
      </c>
      <c r="AK882" s="1">
        <f t="shared" si="123"/>
        <v>0.83217527658150192</v>
      </c>
      <c r="AL882" s="1">
        <f t="shared" si="123"/>
        <v>1.0634827124532298</v>
      </c>
      <c r="AM882" s="1">
        <f t="shared" si="123"/>
        <v>0.60166312541858769</v>
      </c>
      <c r="AN882" s="29">
        <f t="shared" si="123"/>
        <v>0.54951279261152974</v>
      </c>
      <c r="AO882" s="1">
        <f t="shared" si="119"/>
        <v>50365.588921824026</v>
      </c>
      <c r="AP882" s="1">
        <f t="shared" si="120"/>
        <v>14833.124014809737</v>
      </c>
      <c r="AQ882" s="29">
        <f t="shared" si="121"/>
        <v>39473.819343750598</v>
      </c>
    </row>
    <row r="883" spans="1:43" x14ac:dyDescent="0.2">
      <c r="A883" s="26"/>
      <c r="E883" s="25" t="s">
        <v>1736</v>
      </c>
      <c r="F883" s="26" t="s">
        <v>1737</v>
      </c>
      <c r="G883" s="1">
        <v>0.427212397042669</v>
      </c>
      <c r="H883" s="1">
        <v>1.06404257131965</v>
      </c>
      <c r="I883" s="1">
        <f>VLOOKUP(F883,'[1]SUSMB vs SHAM all proteins sum'!$B$2:$E$3214,2,FALSE)</f>
        <v>0.119493618023161</v>
      </c>
      <c r="J883" s="29">
        <f>VLOOKUP(F883,'[1]SUSMB vs SHAM all proteins sum'!$B$2:$E$3214,3,FALSE)</f>
        <v>0.886301399009786</v>
      </c>
      <c r="K883" s="25">
        <f>VLOOKUP($E883,[1]AllProteinsNorm!$A$1:$Q$3226,4,FALSE)</f>
        <v>154365.27932572999</v>
      </c>
      <c r="L883" s="1">
        <f>VLOOKUP($E883,[1]AllProteinsNorm!$A$1:$Q$3226,5,FALSE)</f>
        <v>135055.05638138999</v>
      </c>
      <c r="M883" s="1">
        <f>VLOOKUP($E883,[1]AllProteinsNorm!$A$1:$Q$3226,10,FALSE)</f>
        <v>150511.26944934801</v>
      </c>
      <c r="N883" s="1">
        <f>VLOOKUP($E883,[1]AllProteinsNorm!$A$1:$Q$3226,11,FALSE)</f>
        <v>147789.461004874</v>
      </c>
      <c r="O883" s="1">
        <f>VLOOKUP($E883,[1]AllProteinsNorm!$A$1:$Q$3226,15,FALSE)</f>
        <v>148116.41971636901</v>
      </c>
      <c r="P883" s="1">
        <f>VLOOKUP($E883,[1]AllProteinsNorm!$A$1:$Q$3226,6,FALSE)</f>
        <v>128959.402171518</v>
      </c>
      <c r="Q883" s="1">
        <f>VLOOKUP($E883,[1]AllProteinsNorm!$A$1:$Q$3226,8,FALSE)</f>
        <v>190357.76813052499</v>
      </c>
      <c r="R883" s="1">
        <f>VLOOKUP($E883,[1]AllProteinsNorm!$A$1:$Q$3226,13,FALSE)</f>
        <v>151315.47806303701</v>
      </c>
      <c r="S883" s="1">
        <f>VLOOKUP($E883,[1]AllProteinsNorm!$A$1:$Q$3226,16,FALSE)</f>
        <v>176609.45735238201</v>
      </c>
      <c r="T883" s="1">
        <f>VLOOKUP($E883,[1]AllProteinsNorm!$A$1:$Q$3226,17,FALSE)</f>
        <v>142807.24981296601</v>
      </c>
      <c r="U883" s="1">
        <f>VLOOKUP($E883,[1]AllProteinsNorm!$A$1:$Q$3226,3,FALSE)</f>
        <v>150113.93691240699</v>
      </c>
      <c r="V883" s="1">
        <f>VLOOKUP($E883,[1]AllProteinsNorm!$A$1:$Q$3226,7,FALSE)</f>
        <v>102169.232744787</v>
      </c>
      <c r="W883" s="1">
        <f>VLOOKUP($E883,[1]AllProteinsNorm!$A$1:$Q$3226,9,FALSE)</f>
        <v>128860.495031039</v>
      </c>
      <c r="X883" s="1">
        <f>VLOOKUP($E883,[1]AllProteinsNorm!$A$1:$Q$3226,12,FALSE)</f>
        <v>137861.69611179599</v>
      </c>
      <c r="Y883" s="29">
        <f>VLOOKUP($E883,[1]AllProteinsNorm!$A$1:$Q$3226,14,FALSE)</f>
        <v>137872.85720957999</v>
      </c>
      <c r="Z883" s="25">
        <f t="shared" si="123"/>
        <v>1.0489087759751885</v>
      </c>
      <c r="AA883" s="1">
        <f t="shared" si="123"/>
        <v>0.91769622350983915</v>
      </c>
      <c r="AB883" s="1">
        <f t="shared" si="123"/>
        <v>1.0227208611818501</v>
      </c>
      <c r="AC883" s="1">
        <f t="shared" si="123"/>
        <v>1.0042262309359649</v>
      </c>
      <c r="AD883" s="1">
        <f t="shared" si="123"/>
        <v>1.0064479083971574</v>
      </c>
      <c r="AE883" s="1">
        <f t="shared" si="123"/>
        <v>0.87627638334906599</v>
      </c>
      <c r="AF883" s="1">
        <f t="shared" si="123"/>
        <v>1.2934769686506606</v>
      </c>
      <c r="AG883" s="1">
        <f t="shared" si="123"/>
        <v>1.0281854415350087</v>
      </c>
      <c r="AH883" s="1">
        <f t="shared" si="123"/>
        <v>1.2000574905593542</v>
      </c>
      <c r="AI883" s="1">
        <f t="shared" si="123"/>
        <v>0.97037221230055126</v>
      </c>
      <c r="AJ883" s="1">
        <f t="shared" si="123"/>
        <v>1.020020995079846</v>
      </c>
      <c r="AK883" s="1">
        <f t="shared" si="123"/>
        <v>0.69423775429787316</v>
      </c>
      <c r="AL883" s="1">
        <f t="shared" si="123"/>
        <v>0.87560431144203998</v>
      </c>
      <c r="AM883" s="1">
        <f t="shared" si="123"/>
        <v>0.93676728053174541</v>
      </c>
      <c r="AN883" s="29">
        <f t="shared" si="123"/>
        <v>0.93684311995280101</v>
      </c>
      <c r="AO883" s="1">
        <f t="shared" si="119"/>
        <v>6495.9586803791071</v>
      </c>
      <c r="AP883" s="1">
        <f t="shared" si="120"/>
        <v>22415.152857619643</v>
      </c>
      <c r="AQ883" s="29">
        <f t="shared" si="121"/>
        <v>16091.902967042173</v>
      </c>
    </row>
    <row r="884" spans="1:43" x14ac:dyDescent="0.2">
      <c r="A884" s="26"/>
      <c r="E884" s="25" t="s">
        <v>1738</v>
      </c>
      <c r="F884" s="26" t="s">
        <v>1739</v>
      </c>
      <c r="G884" s="1">
        <v>0.59781449026297695</v>
      </c>
      <c r="H884" s="1">
        <v>0.79919581244593396</v>
      </c>
      <c r="I884" s="1">
        <f>VLOOKUP(F884,'[1]SUSMB vs SHAM all proteins sum'!$B$2:$E$3214,2,FALSE)</f>
        <v>0.152533599264249</v>
      </c>
      <c r="J884" s="29">
        <f>VLOOKUP(F884,'[1]SUSMB vs SHAM all proteins sum'!$B$2:$E$3214,3,FALSE)</f>
        <v>1.2354255595766599</v>
      </c>
      <c r="K884" s="25">
        <f>VLOOKUP($E884,[1]AllProteinsNorm!$A$1:$Q$3226,4,FALSE)</f>
        <v>65522.182454252899</v>
      </c>
      <c r="L884" s="1">
        <f>VLOOKUP($E884,[1]AllProteinsNorm!$A$1:$Q$3226,5,FALSE)</f>
        <v>46858.411375597301</v>
      </c>
      <c r="M884" s="1">
        <f>VLOOKUP($E884,[1]AllProteinsNorm!$A$1:$Q$3226,10,FALSE)</f>
        <v>81773.028230343203</v>
      </c>
      <c r="N884" s="1">
        <f>VLOOKUP($E884,[1]AllProteinsNorm!$A$1:$Q$3226,11,FALSE)</f>
        <v>60282.890306804402</v>
      </c>
      <c r="O884" s="1">
        <f>VLOOKUP($E884,[1]AllProteinsNorm!$A$1:$Q$3226,15,FALSE)</f>
        <v>93598.122997519793</v>
      </c>
      <c r="P884" s="1">
        <f>VLOOKUP($E884,[1]AllProteinsNorm!$A$1:$Q$3226,6,FALSE)</f>
        <v>55698.056847035499</v>
      </c>
      <c r="Q884" s="1">
        <f>VLOOKUP($E884,[1]AllProteinsNorm!$A$1:$Q$3226,8,FALSE)</f>
        <v>98056.993650600096</v>
      </c>
      <c r="R884" s="1">
        <f>VLOOKUP($E884,[1]AllProteinsNorm!$A$1:$Q$3226,13,FALSE)</f>
        <v>96747.508656739796</v>
      </c>
      <c r="S884" s="1">
        <f>VLOOKUP($E884,[1]AllProteinsNorm!$A$1:$Q$3226,16,FALSE)</f>
        <v>72668.653140725699</v>
      </c>
      <c r="T884" s="1">
        <f>VLOOKUP($E884,[1]AllProteinsNorm!$A$1:$Q$3226,17,FALSE)</f>
        <v>12028.395003453499</v>
      </c>
      <c r="U884" s="1">
        <f>VLOOKUP($E884,[1]AllProteinsNorm!$A$1:$Q$3226,3,FALSE)</f>
        <v>70115.364872186401</v>
      </c>
      <c r="V884" s="1">
        <f>VLOOKUP($E884,[1]AllProteinsNorm!$A$1:$Q$3226,7,FALSE)</f>
        <v>82239.020919949398</v>
      </c>
      <c r="W884" s="1">
        <f>VLOOKUP($E884,[1]AllProteinsNorm!$A$1:$Q$3226,9,FALSE)</f>
        <v>87470.507321796395</v>
      </c>
      <c r="X884" s="1">
        <f>VLOOKUP($E884,[1]AllProteinsNorm!$A$1:$Q$3226,12,FALSE)</f>
        <v>100148.770131579</v>
      </c>
      <c r="Y884" s="29">
        <f>VLOOKUP($E884,[1]AllProteinsNorm!$A$1:$Q$3226,14,FALSE)</f>
        <v>80710.812274624594</v>
      </c>
      <c r="Z884" s="25">
        <f t="shared" si="123"/>
        <v>0.94131698107614459</v>
      </c>
      <c r="AA884" s="1">
        <f t="shared" si="123"/>
        <v>0.67318603687991674</v>
      </c>
      <c r="AB884" s="1">
        <f t="shared" si="123"/>
        <v>1.1747829083834918</v>
      </c>
      <c r="AC884" s="1">
        <f t="shared" si="123"/>
        <v>0.86604728640967743</v>
      </c>
      <c r="AD884" s="1">
        <f t="shared" si="123"/>
        <v>1.3446667872507696</v>
      </c>
      <c r="AE884" s="1">
        <f t="shared" si="123"/>
        <v>0.80017979803503714</v>
      </c>
      <c r="AF884" s="1">
        <f t="shared" si="123"/>
        <v>1.4087246452913962</v>
      </c>
      <c r="AG884" s="1">
        <f t="shared" si="123"/>
        <v>1.3899120780811127</v>
      </c>
      <c r="AH884" s="1">
        <f t="shared" si="123"/>
        <v>1.0439859392818109</v>
      </c>
      <c r="AI884" s="1">
        <f t="shared" si="123"/>
        <v>0.17280456858633392</v>
      </c>
      <c r="AJ884" s="1">
        <f t="shared" si="123"/>
        <v>1.0073044138085621</v>
      </c>
      <c r="AK884" s="1">
        <f t="shared" si="123"/>
        <v>1.1814775393520178</v>
      </c>
      <c r="AL884" s="1">
        <f t="shared" si="123"/>
        <v>1.256635093662205</v>
      </c>
      <c r="AM884" s="1">
        <f t="shared" si="123"/>
        <v>1.4387759141656573</v>
      </c>
      <c r="AN884" s="29">
        <f t="shared" si="123"/>
        <v>1.1595227036828002</v>
      </c>
      <c r="AO884" s="1">
        <f t="shared" si="119"/>
        <v>16399.446734034271</v>
      </c>
      <c r="AP884" s="1">
        <f t="shared" si="120"/>
        <v>31721.248590307834</v>
      </c>
      <c r="AQ884" s="29">
        <f t="shared" si="121"/>
        <v>9792.2049848983606</v>
      </c>
    </row>
    <row r="885" spans="1:43" x14ac:dyDescent="0.2">
      <c r="A885" s="26"/>
      <c r="E885" s="25" t="s">
        <v>1740</v>
      </c>
      <c r="F885" s="26" t="s">
        <v>1741</v>
      </c>
      <c r="G885" s="1">
        <v>0.54523987192673695</v>
      </c>
      <c r="H885" s="1">
        <v>1.03538136078993</v>
      </c>
      <c r="I885" s="1">
        <f>VLOOKUP(F885,'[1]SUSMB vs SHAM all proteins sum'!$B$2:$E$3214,2,FALSE)</f>
        <v>0.79385655826608403</v>
      </c>
      <c r="J885" s="29">
        <f>VLOOKUP(F885,'[1]SUSMB vs SHAM all proteins sum'!$B$2:$E$3214,3,FALSE)</f>
        <v>0.98892378763126099</v>
      </c>
      <c r="K885" s="25">
        <f>VLOOKUP($E885,[1]AllProteinsNorm!$A$1:$Q$3226,4,FALSE)</f>
        <v>1602901.69136554</v>
      </c>
      <c r="L885" s="1">
        <f>VLOOKUP($E885,[1]AllProteinsNorm!$A$1:$Q$3226,5,FALSE)</f>
        <v>1879277.5455134399</v>
      </c>
      <c r="M885" s="1">
        <f>VLOOKUP($E885,[1]AllProteinsNorm!$A$1:$Q$3226,10,FALSE)</f>
        <v>1910856.7584705399</v>
      </c>
      <c r="N885" s="1">
        <f>VLOOKUP($E885,[1]AllProteinsNorm!$A$1:$Q$3226,11,FALSE)</f>
        <v>1824383.4856660401</v>
      </c>
      <c r="O885" s="1">
        <f>VLOOKUP($E885,[1]AllProteinsNorm!$A$1:$Q$3226,15,FALSE)</f>
        <v>1838920.2486640699</v>
      </c>
      <c r="P885" s="1">
        <f>VLOOKUP($E885,[1]AllProteinsNorm!$A$1:$Q$3226,6,FALSE)</f>
        <v>1889249.0592772099</v>
      </c>
      <c r="Q885" s="1">
        <f>VLOOKUP($E885,[1]AllProteinsNorm!$A$1:$Q$3226,8,FALSE)</f>
        <v>2114048.0011769501</v>
      </c>
      <c r="R885" s="1">
        <f>VLOOKUP($E885,[1]AllProteinsNorm!$A$1:$Q$3226,13,FALSE)</f>
        <v>1597900.5351797701</v>
      </c>
      <c r="S885" s="1">
        <f>VLOOKUP($E885,[1]AllProteinsNorm!$A$1:$Q$3226,16,FALSE)</f>
        <v>1858101.91856624</v>
      </c>
      <c r="T885" s="1">
        <f>VLOOKUP($E885,[1]AllProteinsNorm!$A$1:$Q$3226,17,FALSE)</f>
        <v>1937685.7760416199</v>
      </c>
      <c r="U885" s="1">
        <f>VLOOKUP($E885,[1]AllProteinsNorm!$A$1:$Q$3226,3,FALSE)</f>
        <v>1686716.46923821</v>
      </c>
      <c r="V885" s="1">
        <f>VLOOKUP($E885,[1]AllProteinsNorm!$A$1:$Q$3226,7,FALSE)</f>
        <v>1833602.7888462299</v>
      </c>
      <c r="W885" s="1">
        <f>VLOOKUP($E885,[1]AllProteinsNorm!$A$1:$Q$3226,9,FALSE)</f>
        <v>1957571.0756496401</v>
      </c>
      <c r="X885" s="1">
        <f>VLOOKUP($E885,[1]AllProteinsNorm!$A$1:$Q$3226,12,FALSE)</f>
        <v>1706129.3008637901</v>
      </c>
      <c r="Y885" s="29">
        <f>VLOOKUP($E885,[1]AllProteinsNorm!$A$1:$Q$3226,14,FALSE)</f>
        <v>1768244.28192243</v>
      </c>
      <c r="Z885" s="25">
        <f t="shared" si="123"/>
        <v>0.88496110968125263</v>
      </c>
      <c r="AA885" s="1">
        <f t="shared" si="123"/>
        <v>1.0375480611414298</v>
      </c>
      <c r="AB885" s="1">
        <f t="shared" si="123"/>
        <v>1.0549829266056789</v>
      </c>
      <c r="AC885" s="1">
        <f t="shared" si="123"/>
        <v>1.0072410820053115</v>
      </c>
      <c r="AD885" s="1">
        <f t="shared" si="123"/>
        <v>1.0152668205663273</v>
      </c>
      <c r="AE885" s="1">
        <f t="shared" si="123"/>
        <v>1.0430533282037349</v>
      </c>
      <c r="AF885" s="1">
        <f t="shared" si="123"/>
        <v>1.1671646958255921</v>
      </c>
      <c r="AG885" s="1">
        <f t="shared" si="123"/>
        <v>0.88219997420320728</v>
      </c>
      <c r="AH885" s="1">
        <f t="shared" si="123"/>
        <v>1.0258570095801667</v>
      </c>
      <c r="AI885" s="1">
        <f t="shared" si="123"/>
        <v>1.0697952119063041</v>
      </c>
      <c r="AJ885" s="1">
        <f t="shared" si="123"/>
        <v>0.93123520074587463</v>
      </c>
      <c r="AK885" s="1">
        <f t="shared" si="123"/>
        <v>1.0123310540334014</v>
      </c>
      <c r="AL885" s="1">
        <f t="shared" si="123"/>
        <v>1.080773874479469</v>
      </c>
      <c r="AM885" s="1">
        <f t="shared" si="123"/>
        <v>0.94195301401537912</v>
      </c>
      <c r="AN885" s="29">
        <f t="shared" si="123"/>
        <v>0.97624665963419088</v>
      </c>
      <c r="AO885" s="1">
        <f t="shared" si="119"/>
        <v>108532.39192888017</v>
      </c>
      <c r="AP885" s="1">
        <f t="shared" si="120"/>
        <v>166282.57698106399</v>
      </c>
      <c r="AQ885" s="29">
        <f t="shared" si="121"/>
        <v>98138.001503223102</v>
      </c>
    </row>
    <row r="886" spans="1:43" x14ac:dyDescent="0.2">
      <c r="A886" s="26"/>
      <c r="E886" s="25" t="s">
        <v>1742</v>
      </c>
      <c r="F886" s="26" t="s">
        <v>1743</v>
      </c>
      <c r="G886" s="43">
        <v>3.31150049824009E-2</v>
      </c>
      <c r="H886" s="1">
        <v>1.14934341090471</v>
      </c>
      <c r="I886" s="1">
        <f>VLOOKUP(F886,'[1]SUSMB vs SHAM all proteins sum'!$B$2:$E$3214,2,FALSE)</f>
        <v>0.51129565209434102</v>
      </c>
      <c r="J886" s="29">
        <f>VLOOKUP(F886,'[1]SUSMB vs SHAM all proteins sum'!$B$2:$E$3214,3,FALSE)</f>
        <v>1.04874805909032</v>
      </c>
      <c r="K886" s="25">
        <f>VLOOKUP($E886,[1]AllProteinsNorm!$A$1:$Q$3226,4,FALSE)</f>
        <v>151934.568253</v>
      </c>
      <c r="L886" s="1">
        <f>VLOOKUP($E886,[1]AllProteinsNorm!$A$1:$Q$3226,5,FALSE)</f>
        <v>183285.38018409899</v>
      </c>
      <c r="M886" s="1">
        <f>VLOOKUP($E886,[1]AllProteinsNorm!$A$1:$Q$3226,10,FALSE)</f>
        <v>203021.93967046199</v>
      </c>
      <c r="N886" s="1">
        <f>VLOOKUP($E886,[1]AllProteinsNorm!$A$1:$Q$3226,11,FALSE)</f>
        <v>167852.260429894</v>
      </c>
      <c r="O886" s="1">
        <f>VLOOKUP($E886,[1]AllProteinsNorm!$A$1:$Q$3226,15,FALSE)</f>
        <v>178602.59771520199</v>
      </c>
      <c r="P886" s="1">
        <f>VLOOKUP($E886,[1]AllProteinsNorm!$A$1:$Q$3226,6,FALSE)</f>
        <v>208251.120230945</v>
      </c>
      <c r="Q886" s="1">
        <f>VLOOKUP($E886,[1]AllProteinsNorm!$A$1:$Q$3226,8,FALSE)</f>
        <v>198467.69355472899</v>
      </c>
      <c r="R886" s="1">
        <f>VLOOKUP($E886,[1]AllProteinsNorm!$A$1:$Q$3226,13,FALSE)</f>
        <v>185173.78196119101</v>
      </c>
      <c r="S886" s="1">
        <f>VLOOKUP($E886,[1]AllProteinsNorm!$A$1:$Q$3226,16,FALSE)</f>
        <v>208916.60909630699</v>
      </c>
      <c r="T886" s="1">
        <f>VLOOKUP($E886,[1]AllProteinsNorm!$A$1:$Q$3226,17,FALSE)</f>
        <v>212599.27398654001</v>
      </c>
      <c r="U886" s="1">
        <f>VLOOKUP($E886,[1]AllProteinsNorm!$A$1:$Q$3226,3,FALSE)</f>
        <v>162072.34805247799</v>
      </c>
      <c r="V886" s="1">
        <f>VLOOKUP($E886,[1]AllProteinsNorm!$A$1:$Q$3226,7,FALSE)</f>
        <v>216787.15498264899</v>
      </c>
      <c r="W886" s="1">
        <f>VLOOKUP($E886,[1]AllProteinsNorm!$A$1:$Q$3226,9,FALSE)</f>
        <v>173865.627983015</v>
      </c>
      <c r="X886" s="1">
        <f>VLOOKUP($E886,[1]AllProteinsNorm!$A$1:$Q$3226,12,FALSE)</f>
        <v>194894.77353830601</v>
      </c>
      <c r="Y886" s="29">
        <f>VLOOKUP($E886,[1]AllProteinsNorm!$A$1:$Q$3226,14,FALSE)</f>
        <v>180610.008472571</v>
      </c>
      <c r="Z886" s="25">
        <f t="shared" si="123"/>
        <v>0.85868162676394433</v>
      </c>
      <c r="AA886" s="1">
        <f t="shared" si="123"/>
        <v>1.0358655717930902</v>
      </c>
      <c r="AB886" s="1">
        <f t="shared" si="123"/>
        <v>1.1474097792854421</v>
      </c>
      <c r="AC886" s="1">
        <f t="shared" si="123"/>
        <v>0.94864291714009386</v>
      </c>
      <c r="AD886" s="1">
        <f t="shared" si="123"/>
        <v>1.0094001050174293</v>
      </c>
      <c r="AE886" s="1">
        <f t="shared" si="123"/>
        <v>1.1769632990798373</v>
      </c>
      <c r="AF886" s="1">
        <f t="shared" si="123"/>
        <v>1.1216707555181253</v>
      </c>
      <c r="AG886" s="1">
        <f t="shared" si="123"/>
        <v>1.0465381654535213</v>
      </c>
      <c r="AH886" s="1">
        <f t="shared" si="123"/>
        <v>1.1807244119593683</v>
      </c>
      <c r="AI886" s="1">
        <f t="shared" si="123"/>
        <v>1.2015375601134213</v>
      </c>
      <c r="AJ886" s="1">
        <f t="shared" si="123"/>
        <v>0.91597685161030529</v>
      </c>
      <c r="AK886" s="1">
        <f t="shared" si="123"/>
        <v>1.2252060149475084</v>
      </c>
      <c r="AL886" s="1">
        <f t="shared" si="123"/>
        <v>0.98262839057261209</v>
      </c>
      <c r="AM886" s="1">
        <f t="shared" si="123"/>
        <v>1.1014778474309364</v>
      </c>
      <c r="AN886" s="29">
        <f t="shared" si="123"/>
        <v>1.0207452962700923</v>
      </c>
      <c r="AO886" s="1">
        <f t="shared" si="119"/>
        <v>16918.358567234238</v>
      </c>
      <c r="AP886" s="1">
        <f t="shared" si="120"/>
        <v>9925.077846555314</v>
      </c>
      <c r="AQ886" s="29">
        <f t="shared" si="121"/>
        <v>18842.328875595595</v>
      </c>
    </row>
    <row r="887" spans="1:43" x14ac:dyDescent="0.2">
      <c r="A887" s="26"/>
      <c r="E887" s="25" t="s">
        <v>1744</v>
      </c>
      <c r="F887" s="26" t="s">
        <v>1745</v>
      </c>
      <c r="G887" s="1">
        <v>0.15644304068482401</v>
      </c>
      <c r="H887" s="1">
        <v>0.92461649627985398</v>
      </c>
      <c r="I887" s="1">
        <f>VLOOKUP(F887,'[1]SUSMB vs SHAM all proteins sum'!$B$2:$E$3214,2,FALSE)</f>
        <v>0.33233996977608998</v>
      </c>
      <c r="J887" s="29">
        <f>VLOOKUP(F887,'[1]SUSMB vs SHAM all proteins sum'!$B$2:$E$3214,3,FALSE)</f>
        <v>1.0674334408496999</v>
      </c>
      <c r="K887" s="25">
        <f>VLOOKUP($E887,[1]AllProteinsNorm!$A$1:$Q$3226,4,FALSE)</f>
        <v>398291.133150429</v>
      </c>
      <c r="L887" s="1">
        <f>VLOOKUP($E887,[1]AllProteinsNorm!$A$1:$Q$3226,5,FALSE)</f>
        <v>392896.617701718</v>
      </c>
      <c r="M887" s="1">
        <f>VLOOKUP($E887,[1]AllProteinsNorm!$A$1:$Q$3226,10,FALSE)</f>
        <v>463915.35452833603</v>
      </c>
      <c r="N887" s="1">
        <f>VLOOKUP($E887,[1]AllProteinsNorm!$A$1:$Q$3226,11,FALSE)</f>
        <v>432992.82511411502</v>
      </c>
      <c r="O887" s="1">
        <f>VLOOKUP($E887,[1]AllProteinsNorm!$A$1:$Q$3226,15,FALSE)</f>
        <v>384522.58602140599</v>
      </c>
      <c r="P887" s="1">
        <f>VLOOKUP($E887,[1]AllProteinsNorm!$A$1:$Q$3226,6,FALSE)</f>
        <v>348269.07497415401</v>
      </c>
      <c r="Q887" s="1">
        <f>VLOOKUP($E887,[1]AllProteinsNorm!$A$1:$Q$3226,8,FALSE)</f>
        <v>408528.58566399099</v>
      </c>
      <c r="R887" s="1">
        <f>VLOOKUP($E887,[1]AllProteinsNorm!$A$1:$Q$3226,13,FALSE)</f>
        <v>353286.74628383899</v>
      </c>
      <c r="S887" s="1">
        <f>VLOOKUP($E887,[1]AllProteinsNorm!$A$1:$Q$3226,16,FALSE)</f>
        <v>410306.96609035297</v>
      </c>
      <c r="T887" s="1">
        <f>VLOOKUP($E887,[1]AllProteinsNorm!$A$1:$Q$3226,17,FALSE)</f>
        <v>396054.37846740102</v>
      </c>
      <c r="U887" s="1">
        <f>VLOOKUP($E887,[1]AllProteinsNorm!$A$1:$Q$3226,3,FALSE)</f>
        <v>406836.58737862803</v>
      </c>
      <c r="V887" s="1">
        <f>VLOOKUP($E887,[1]AllProteinsNorm!$A$1:$Q$3226,7,FALSE)</f>
        <v>381858.85616265098</v>
      </c>
      <c r="W887" s="1">
        <f>VLOOKUP($E887,[1]AllProteinsNorm!$A$1:$Q$3226,9,FALSE)</f>
        <v>499422.45509180101</v>
      </c>
      <c r="X887" s="1">
        <f>VLOOKUP($E887,[1]AllProteinsNorm!$A$1:$Q$3226,12,FALSE)</f>
        <v>437613.10158212401</v>
      </c>
      <c r="Y887" s="29">
        <f>VLOOKUP($E887,[1]AllProteinsNorm!$A$1:$Q$3226,14,FALSE)</f>
        <v>493336.21834990103</v>
      </c>
      <c r="Z887" s="25">
        <f t="shared" si="123"/>
        <v>0.96084042957394256</v>
      </c>
      <c r="AA887" s="1">
        <f t="shared" si="123"/>
        <v>0.94782666122794956</v>
      </c>
      <c r="AB887" s="1">
        <f t="shared" si="123"/>
        <v>1.119152779036638</v>
      </c>
      <c r="AC887" s="1">
        <f t="shared" si="123"/>
        <v>1.0445550439305158</v>
      </c>
      <c r="AD887" s="1">
        <f t="shared" si="123"/>
        <v>0.92762508623095385</v>
      </c>
      <c r="AE887" s="1">
        <f t="shared" si="123"/>
        <v>0.84016685221837539</v>
      </c>
      <c r="AF887" s="1">
        <f t="shared" si="123"/>
        <v>0.98553733455665682</v>
      </c>
      <c r="AG887" s="1">
        <f t="shared" si="123"/>
        <v>0.85227151901957598</v>
      </c>
      <c r="AH887" s="1">
        <f t="shared" si="123"/>
        <v>0.98982751244561873</v>
      </c>
      <c r="AI887" s="1">
        <f t="shared" si="123"/>
        <v>0.95544446629077195</v>
      </c>
      <c r="AJ887" s="1">
        <f t="shared" si="123"/>
        <v>0.98145554557359027</v>
      </c>
      <c r="AK887" s="1">
        <f t="shared" si="123"/>
        <v>0.92119908492504865</v>
      </c>
      <c r="AL887" s="1">
        <f t="shared" si="123"/>
        <v>1.2048103669635064</v>
      </c>
      <c r="AM887" s="1">
        <f t="shared" si="123"/>
        <v>1.0557010325222211</v>
      </c>
      <c r="AN887" s="29">
        <f t="shared" si="123"/>
        <v>1.1901278851333943</v>
      </c>
      <c r="AO887" s="1">
        <f t="shared" si="119"/>
        <v>29705.009256845282</v>
      </c>
      <c r="AP887" s="1">
        <f t="shared" si="120"/>
        <v>27042.531095728504</v>
      </c>
      <c r="AQ887" s="29">
        <f t="shared" si="121"/>
        <v>46452.062214096637</v>
      </c>
    </row>
    <row r="888" spans="1:43" x14ac:dyDescent="0.2">
      <c r="A888" s="26"/>
      <c r="E888" s="25" t="s">
        <v>1746</v>
      </c>
      <c r="F888" s="26" t="s">
        <v>1747</v>
      </c>
      <c r="G888" s="1">
        <v>0.28226542389623099</v>
      </c>
      <c r="H888" s="1">
        <v>0.86489571669939702</v>
      </c>
      <c r="I888" s="1">
        <f>VLOOKUP(F888,'[1]SUSMB vs SHAM all proteins sum'!$B$2:$E$3214,2,FALSE)</f>
        <v>0.971195103587838</v>
      </c>
      <c r="J888" s="29">
        <f>VLOOKUP(F888,'[1]SUSMB vs SHAM all proteins sum'!$B$2:$E$3214,3,FALSE)</f>
        <v>1.00343930679534</v>
      </c>
      <c r="K888" s="25">
        <f>VLOOKUP($E888,[1]AllProteinsNorm!$A$1:$Q$3226,4,FALSE)</f>
        <v>1309221.08201373</v>
      </c>
      <c r="L888" s="1">
        <f>VLOOKUP($E888,[1]AllProteinsNorm!$A$1:$Q$3226,5,FALSE)</f>
        <v>1599685.1739276899</v>
      </c>
      <c r="M888" s="1">
        <f>VLOOKUP($E888,[1]AllProteinsNorm!$A$1:$Q$3226,10,FALSE)</f>
        <v>1910655.3288952401</v>
      </c>
      <c r="N888" s="1">
        <f>VLOOKUP($E888,[1]AllProteinsNorm!$A$1:$Q$3226,11,FALSE)</f>
        <v>1592586.8210029299</v>
      </c>
      <c r="O888" s="1">
        <f>VLOOKUP($E888,[1]AllProteinsNorm!$A$1:$Q$3226,15,FALSE)</f>
        <v>1882189.93030127</v>
      </c>
      <c r="P888" s="1">
        <f>VLOOKUP($E888,[1]AllProteinsNorm!$A$1:$Q$3226,6,FALSE)</f>
        <v>1546101.03261585</v>
      </c>
      <c r="Q888" s="1">
        <f>VLOOKUP($E888,[1]AllProteinsNorm!$A$1:$Q$3226,8,FALSE)</f>
        <v>1422719.2245155701</v>
      </c>
      <c r="R888" s="1">
        <f>VLOOKUP($E888,[1]AllProteinsNorm!$A$1:$Q$3226,13,FALSE)</f>
        <v>1764939.4356829601</v>
      </c>
      <c r="S888" s="1">
        <f>VLOOKUP($E888,[1]AllProteinsNorm!$A$1:$Q$3226,16,FALSE)</f>
        <v>1567491.7379556401</v>
      </c>
      <c r="T888" s="1">
        <f>VLOOKUP($E888,[1]AllProteinsNorm!$A$1:$Q$3226,17,FALSE)</f>
        <v>953944.29866587196</v>
      </c>
      <c r="U888" s="1">
        <f>VLOOKUP($E888,[1]AllProteinsNorm!$A$1:$Q$3226,3,FALSE)</f>
        <v>1513798.85597125</v>
      </c>
      <c r="V888" s="1">
        <f>VLOOKUP($E888,[1]AllProteinsNorm!$A$1:$Q$3226,7,FALSE)</f>
        <v>1640367.1924465301</v>
      </c>
      <c r="W888" s="1">
        <f>VLOOKUP($E888,[1]AllProteinsNorm!$A$1:$Q$3226,9,FALSE)</f>
        <v>1726800.1173981</v>
      </c>
      <c r="X888" s="1">
        <f>VLOOKUP($E888,[1]AllProteinsNorm!$A$1:$Q$3226,12,FALSE)</f>
        <v>1408928.1039271699</v>
      </c>
      <c r="Y888" s="29">
        <f>VLOOKUP($E888,[1]AllProteinsNorm!$A$1:$Q$3226,14,FALSE)</f>
        <v>2019816.05487763</v>
      </c>
      <c r="Z888" s="25">
        <f t="shared" si="123"/>
        <v>0.78922575192590738</v>
      </c>
      <c r="AA888" s="1">
        <f t="shared" si="123"/>
        <v>0.96432355969697625</v>
      </c>
      <c r="AB888" s="1">
        <f t="shared" si="123"/>
        <v>1.151782849615596</v>
      </c>
      <c r="AC888" s="1">
        <f t="shared" si="123"/>
        <v>0.96004452462685475</v>
      </c>
      <c r="AD888" s="1">
        <f t="shared" si="123"/>
        <v>1.1346233141346656</v>
      </c>
      <c r="AE888" s="1">
        <f t="shared" si="123"/>
        <v>0.93202192264031181</v>
      </c>
      <c r="AF888" s="1">
        <f t="shared" si="123"/>
        <v>0.85764479748575362</v>
      </c>
      <c r="AG888" s="1">
        <f t="shared" si="123"/>
        <v>1.063942272521367</v>
      </c>
      <c r="AH888" s="1">
        <f t="shared" si="123"/>
        <v>0.94491668559360531</v>
      </c>
      <c r="AI888" s="1">
        <f t="shared" si="123"/>
        <v>0.57505750308572379</v>
      </c>
      <c r="AJ888" s="1">
        <f t="shared" si="123"/>
        <v>0.91254949739341185</v>
      </c>
      <c r="AK888" s="1">
        <f t="shared" si="123"/>
        <v>0.98884752825850497</v>
      </c>
      <c r="AL888" s="1">
        <f t="shared" si="123"/>
        <v>1.0409510966498234</v>
      </c>
      <c r="AM888" s="1">
        <f t="shared" si="123"/>
        <v>0.84933122259316196</v>
      </c>
      <c r="AN888" s="29">
        <f t="shared" si="123"/>
        <v>1.2175872101073453</v>
      </c>
      <c r="AO888" s="1">
        <f t="shared" si="119"/>
        <v>220643.74561431672</v>
      </c>
      <c r="AP888" s="1">
        <f t="shared" si="120"/>
        <v>271675.05057410902</v>
      </c>
      <c r="AQ888" s="29">
        <f t="shared" si="121"/>
        <v>209145.07385860404</v>
      </c>
    </row>
    <row r="889" spans="1:43" x14ac:dyDescent="0.2">
      <c r="A889" s="26"/>
      <c r="E889" s="25" t="s">
        <v>1748</v>
      </c>
      <c r="F889" s="26" t="s">
        <v>1749</v>
      </c>
      <c r="G889" s="1">
        <v>8.4837918682913696E-2</v>
      </c>
      <c r="H889" s="43">
        <v>0.55364959097267796</v>
      </c>
      <c r="I889" s="1">
        <f>VLOOKUP(F889,'[1]SUSMB vs SHAM all proteins sum'!$B$2:$E$3214,2,FALSE)</f>
        <v>0.150424495456809</v>
      </c>
      <c r="J889" s="29">
        <f>VLOOKUP(F889,'[1]SUSMB vs SHAM all proteins sum'!$B$2:$E$3214,3,FALSE)</f>
        <v>0.58201911670087003</v>
      </c>
      <c r="K889" s="25">
        <f>VLOOKUP($E889,[1]AllProteinsNorm!$A$1:$Q$3226,4,FALSE)</f>
        <v>30597.025903743001</v>
      </c>
      <c r="L889" s="1">
        <f>VLOOKUP($E889,[1]AllProteinsNorm!$A$1:$Q$3226,5,FALSE)</f>
        <v>42762.008897423897</v>
      </c>
      <c r="M889" s="1">
        <f>VLOOKUP($E889,[1]AllProteinsNorm!$A$1:$Q$3226,10,FALSE)</f>
        <v>45265.8699524724</v>
      </c>
      <c r="N889" s="1">
        <f>VLOOKUP($E889,[1]AllProteinsNorm!$A$1:$Q$3226,11,FALSE)</f>
        <v>58221.389556766997</v>
      </c>
      <c r="O889" s="1">
        <f>VLOOKUP($E889,[1]AllProteinsNorm!$A$1:$Q$3226,15,FALSE)</f>
        <v>67893.520001810903</v>
      </c>
      <c r="P889" s="1">
        <f>VLOOKUP($E889,[1]AllProteinsNorm!$A$1:$Q$3226,6,FALSE)</f>
        <v>9662.9640769133803</v>
      </c>
      <c r="Q889" s="1">
        <f>VLOOKUP($E889,[1]AllProteinsNorm!$A$1:$Q$3226,8,FALSE)</f>
        <v>31667.909041321</v>
      </c>
      <c r="R889" s="1">
        <f>VLOOKUP($E889,[1]AllProteinsNorm!$A$1:$Q$3226,13,FALSE)</f>
        <v>41038.0803753574</v>
      </c>
      <c r="S889" s="1">
        <f>VLOOKUP($E889,[1]AllProteinsNorm!$A$1:$Q$3226,16,FALSE)</f>
        <v>40603.279535296999</v>
      </c>
      <c r="T889" s="1">
        <f>VLOOKUP($E889,[1]AllProteinsNorm!$A$1:$Q$3226,17,FALSE)</f>
        <v>23884.496446794601</v>
      </c>
      <c r="U889" s="1">
        <f>VLOOKUP($E889,[1]AllProteinsNorm!$A$1:$Q$3226,3,FALSE)</f>
        <v>47927.040168793603</v>
      </c>
      <c r="V889" s="1">
        <f>VLOOKUP($E889,[1]AllProteinsNorm!$A$1:$Q$3226,7,FALSE)</f>
        <v>21034.0694147545</v>
      </c>
      <c r="W889" s="1">
        <f>VLOOKUP($E889,[1]AllProteinsNorm!$A$1:$Q$3226,9,FALSE)</f>
        <v>43081.596991990402</v>
      </c>
      <c r="X889" s="1">
        <f>VLOOKUP($E889,[1]AllProteinsNorm!$A$1:$Q$3226,12,FALSE)</f>
        <v>39611.8858780433</v>
      </c>
      <c r="Y889" s="29">
        <f>VLOOKUP($E889,[1]AllProteinsNorm!$A$1:$Q$3226,14,FALSE)</f>
        <v>9088.3302469922201</v>
      </c>
      <c r="Z889" s="25">
        <f t="shared" si="123"/>
        <v>0.6250929377741139</v>
      </c>
      <c r="AA889" s="1">
        <f t="shared" si="123"/>
        <v>0.87362183013818784</v>
      </c>
      <c r="AB889" s="1">
        <f t="shared" si="123"/>
        <v>0.92477535949108458</v>
      </c>
      <c r="AC889" s="1">
        <f t="shared" si="123"/>
        <v>1.1894548036735317</v>
      </c>
      <c r="AD889" s="1">
        <f t="shared" si="123"/>
        <v>1.3870550689230809</v>
      </c>
      <c r="AE889" s="1">
        <f t="shared" si="123"/>
        <v>0.19741299763728332</v>
      </c>
      <c r="AF889" s="1">
        <f t="shared" si="123"/>
        <v>0.64697092972625014</v>
      </c>
      <c r="AG889" s="1">
        <f t="shared" si="123"/>
        <v>0.83840221278840787</v>
      </c>
      <c r="AH889" s="1">
        <f t="shared" si="123"/>
        <v>0.82951929275183145</v>
      </c>
      <c r="AI889" s="1">
        <f t="shared" si="123"/>
        <v>0.48795690464006175</v>
      </c>
      <c r="AJ889" s="1">
        <f t="shared" si="123"/>
        <v>0.97914269289369804</v>
      </c>
      <c r="AK889" s="1">
        <f t="shared" si="123"/>
        <v>0.42972308109871143</v>
      </c>
      <c r="AL889" s="1">
        <f t="shared" si="123"/>
        <v>0.8801509699813439</v>
      </c>
      <c r="AM889" s="1">
        <f t="shared" si="123"/>
        <v>0.80926525970780516</v>
      </c>
      <c r="AN889" s="29">
        <f t="shared" si="123"/>
        <v>0.18567330927607345</v>
      </c>
      <c r="AO889" s="1">
        <f t="shared" si="119"/>
        <v>12911.322936811886</v>
      </c>
      <c r="AP889" s="1">
        <f t="shared" si="120"/>
        <v>11713.829943916682</v>
      </c>
      <c r="AQ889" s="29">
        <f t="shared" si="121"/>
        <v>14693.52962834402</v>
      </c>
    </row>
    <row r="890" spans="1:43" x14ac:dyDescent="0.2">
      <c r="A890" s="26"/>
      <c r="E890" s="25" t="s">
        <v>1750</v>
      </c>
      <c r="F890" s="26" t="s">
        <v>1751</v>
      </c>
      <c r="G890" s="1">
        <v>0.121300161996091</v>
      </c>
      <c r="H890" s="1">
        <v>1.1763468277954201</v>
      </c>
      <c r="I890" s="1">
        <f>VLOOKUP(F890,'[1]SUSMB vs SHAM all proteins sum'!$B$2:$E$3214,2,FALSE)</f>
        <v>0.95189265264879697</v>
      </c>
      <c r="J890" s="29">
        <f>VLOOKUP(F890,'[1]SUSMB vs SHAM all proteins sum'!$B$2:$E$3214,3,FALSE)</f>
        <v>1.0123863272058899</v>
      </c>
      <c r="K890" s="25">
        <f>VLOOKUP($E890,[1]AllProteinsNorm!$A$1:$Q$3226,4,FALSE)</f>
        <v>60778.913387178603</v>
      </c>
      <c r="L890" s="1">
        <f>VLOOKUP($E890,[1]AllProteinsNorm!$A$1:$Q$3226,5,FALSE)</f>
        <v>86269.950004539103</v>
      </c>
      <c r="M890" s="1">
        <f>VLOOKUP($E890,[1]AllProteinsNorm!$A$1:$Q$3226,10,FALSE)</f>
        <v>70279.076089201</v>
      </c>
      <c r="N890" s="1">
        <f>VLOOKUP($E890,[1]AllProteinsNorm!$A$1:$Q$3226,11,FALSE)</f>
        <v>76592.114362857697</v>
      </c>
      <c r="O890" s="1">
        <f>VLOOKUP($E890,[1]AllProteinsNorm!$A$1:$Q$3226,15,FALSE)</f>
        <v>77088.752444938495</v>
      </c>
      <c r="P890" s="1">
        <f>VLOOKUP($E890,[1]AllProteinsNorm!$A$1:$Q$3226,6,FALSE)</f>
        <v>91258.270073903303</v>
      </c>
      <c r="Q890" s="1">
        <f>VLOOKUP($E890,[1]AllProteinsNorm!$A$1:$Q$3226,8,FALSE)</f>
        <v>70278.711846297403</v>
      </c>
      <c r="R890" s="1">
        <f>VLOOKUP($E890,[1]AllProteinsNorm!$A$1:$Q$3226,13,FALSE)</f>
        <v>93850.016572779597</v>
      </c>
      <c r="S890" s="1">
        <f>VLOOKUP($E890,[1]AllProteinsNorm!$A$1:$Q$3226,16,FALSE)</f>
        <v>105978.783601399</v>
      </c>
      <c r="T890" s="1">
        <f>VLOOKUP($E890,[1]AllProteinsNorm!$A$1:$Q$3226,17,FALSE)</f>
        <v>76831.837005840105</v>
      </c>
      <c r="U890" s="1">
        <f>VLOOKUP($E890,[1]AllProteinsNorm!$A$1:$Q$3226,3,FALSE)</f>
        <v>56964.084263408098</v>
      </c>
      <c r="V890" s="1">
        <f>VLOOKUP($E890,[1]AllProteinsNorm!$A$1:$Q$3226,7,FALSE)</f>
        <v>81168.489642059503</v>
      </c>
      <c r="W890" s="1">
        <f>VLOOKUP($E890,[1]AllProteinsNorm!$A$1:$Q$3226,9,FALSE)</f>
        <v>113674.622217104</v>
      </c>
      <c r="X890" s="1">
        <f>VLOOKUP($E890,[1]AllProteinsNorm!$A$1:$Q$3226,12,FALSE)</f>
        <v>41738.231485260098</v>
      </c>
      <c r="Y890" s="29">
        <f>VLOOKUP($E890,[1]AllProteinsNorm!$A$1:$Q$3226,14,FALSE)</f>
        <v>105477.251639651</v>
      </c>
      <c r="Z890" s="25">
        <f t="shared" ref="Z890:AN906" si="124">K890/AVERAGE($K890:$O890)</f>
        <v>0.81910337917802878</v>
      </c>
      <c r="AA890" s="1">
        <f t="shared" si="124"/>
        <v>1.1626401926616912</v>
      </c>
      <c r="AB890" s="1">
        <f t="shared" si="124"/>
        <v>0.94713487790517059</v>
      </c>
      <c r="AC890" s="1">
        <f t="shared" si="124"/>
        <v>1.0322142367593101</v>
      </c>
      <c r="AD890" s="1">
        <f t="shared" si="124"/>
        <v>1.0389073134958002</v>
      </c>
      <c r="AE890" s="1">
        <f t="shared" si="124"/>
        <v>1.2298666302126418</v>
      </c>
      <c r="AF890" s="1">
        <f t="shared" si="124"/>
        <v>0.94712996908767855</v>
      </c>
      <c r="AG890" s="1">
        <f t="shared" si="124"/>
        <v>1.2647949992290288</v>
      </c>
      <c r="AH890" s="1">
        <f t="shared" si="124"/>
        <v>1.4282515914046461</v>
      </c>
      <c r="AI890" s="1">
        <f t="shared" si="124"/>
        <v>1.0354449234562164</v>
      </c>
      <c r="AJ890" s="1">
        <f t="shared" si="124"/>
        <v>0.76769180808985027</v>
      </c>
      <c r="AK890" s="1">
        <f t="shared" si="124"/>
        <v>1.0938889895095254</v>
      </c>
      <c r="AL890" s="1">
        <f t="shared" si="124"/>
        <v>1.5319666311187732</v>
      </c>
      <c r="AM890" s="1">
        <f t="shared" si="124"/>
        <v>0.56249650652200256</v>
      </c>
      <c r="AN890" s="29">
        <f t="shared" si="124"/>
        <v>1.4214925609820943</v>
      </c>
      <c r="AO890" s="1">
        <f t="shared" si="119"/>
        <v>8429.1160817512446</v>
      </c>
      <c r="AP890" s="1">
        <f t="shared" si="120"/>
        <v>12698.014653254513</v>
      </c>
      <c r="AQ890" s="29">
        <f t="shared" si="121"/>
        <v>27491.31213000436</v>
      </c>
    </row>
    <row r="891" spans="1:43" x14ac:dyDescent="0.2">
      <c r="A891" s="26"/>
      <c r="E891" s="25" t="s">
        <v>1752</v>
      </c>
      <c r="F891" s="26" t="s">
        <v>1753</v>
      </c>
      <c r="G891" s="1">
        <v>0.182010767259499</v>
      </c>
      <c r="H891" s="43">
        <v>2.01598177499964</v>
      </c>
      <c r="I891" s="1">
        <f>VLOOKUP(F891,'[1]SUSMB vs SHAM all proteins sum'!$B$2:$E$3214,2,FALSE)</f>
        <v>0.20625205730937499</v>
      </c>
      <c r="J891" s="29">
        <f>VLOOKUP(F891,'[1]SUSMB vs SHAM all proteins sum'!$B$2:$E$3214,3,FALSE)</f>
        <v>1.96293831359202</v>
      </c>
      <c r="K891" s="25">
        <f>VLOOKUP($E891,[1]AllProteinsNorm!$A$1:$Q$3226,4,FALSE)</f>
        <v>35216.1140532758</v>
      </c>
      <c r="L891" s="1">
        <f>VLOOKUP($E891,[1]AllProteinsNorm!$A$1:$Q$3226,5,FALSE)</f>
        <v>26238.104439254901</v>
      </c>
      <c r="M891" s="1">
        <f>VLOOKUP($E891,[1]AllProteinsNorm!$A$1:$Q$3226,10,FALSE)</f>
        <v>41146.871918978301</v>
      </c>
      <c r="N891" s="1">
        <f>VLOOKUP($E891,[1]AllProteinsNorm!$A$1:$Q$3226,11,FALSE)</f>
        <v>38512.595436222597</v>
      </c>
      <c r="O891" s="1">
        <f>VLOOKUP($E891,[1]AllProteinsNorm!$A$1:$Q$3226,15,FALSE)</f>
        <v>8676.2433614754791</v>
      </c>
      <c r="P891" s="1">
        <f>VLOOKUP($E891,[1]AllProteinsNorm!$A$1:$Q$3226,6,FALSE)</f>
        <v>25971.788472468699</v>
      </c>
      <c r="Q891" s="1">
        <f>VLOOKUP($E891,[1]AllProteinsNorm!$A$1:$Q$3226,8,FALSE)</f>
        <v>53727.620921859198</v>
      </c>
      <c r="R891" s="1">
        <f>VLOOKUP($E891,[1]AllProteinsNorm!$A$1:$Q$3226,13,FALSE)</f>
        <v>50950.091228123398</v>
      </c>
      <c r="S891" s="1">
        <f>VLOOKUP($E891,[1]AllProteinsNorm!$A$1:$Q$3226,16,FALSE)</f>
        <v>27355.296300123398</v>
      </c>
      <c r="T891" s="1">
        <f>VLOOKUP($E891,[1]AllProteinsNorm!$A$1:$Q$3226,17,FALSE)</f>
        <v>217516.585511424</v>
      </c>
      <c r="U891" s="1">
        <f>VLOOKUP($E891,[1]AllProteinsNorm!$A$1:$Q$3226,3,FALSE)</f>
        <v>43672.923853692002</v>
      </c>
      <c r="V891" s="1">
        <f>VLOOKUP($E891,[1]AllProteinsNorm!$A$1:$Q$3226,7,FALSE)</f>
        <v>83348.754327500894</v>
      </c>
      <c r="W891" s="1">
        <f>VLOOKUP($E891,[1]AllProteinsNorm!$A$1:$Q$3226,9,FALSE)</f>
        <v>27448.692111579301</v>
      </c>
      <c r="X891" s="1">
        <f>VLOOKUP($E891,[1]AllProteinsNorm!$A$1:$Q$3226,12,FALSE)</f>
        <v>20186.4918007671</v>
      </c>
      <c r="Y891" s="29">
        <f>VLOOKUP($E891,[1]AllProteinsNorm!$A$1:$Q$3226,14,FALSE)</f>
        <v>183562.76777982799</v>
      </c>
      <c r="Z891" s="25">
        <f t="shared" si="124"/>
        <v>1.1755167466596008</v>
      </c>
      <c r="AA891" s="1">
        <f t="shared" si="124"/>
        <v>0.87583005672594094</v>
      </c>
      <c r="AB891" s="1">
        <f t="shared" si="124"/>
        <v>1.3734859257964434</v>
      </c>
      <c r="AC891" s="1">
        <f t="shared" si="124"/>
        <v>1.2855535628978507</v>
      </c>
      <c r="AD891" s="1">
        <f t="shared" si="124"/>
        <v>0.28961370792016439</v>
      </c>
      <c r="AE891" s="1">
        <f t="shared" si="124"/>
        <v>0.86694040812966422</v>
      </c>
      <c r="AF891" s="1">
        <f t="shared" si="124"/>
        <v>1.7934323490739972</v>
      </c>
      <c r="AG891" s="1">
        <f t="shared" si="124"/>
        <v>1.7007181823606761</v>
      </c>
      <c r="AH891" s="1">
        <f t="shared" si="124"/>
        <v>0.91312201175811636</v>
      </c>
      <c r="AI891" s="1">
        <f t="shared" si="124"/>
        <v>7.2607212867970965</v>
      </c>
      <c r="AJ891" s="1">
        <f t="shared" si="124"/>
        <v>1.4578057444935215</v>
      </c>
      <c r="AK891" s="1">
        <f t="shared" si="124"/>
        <v>2.7821881874011103</v>
      </c>
      <c r="AL891" s="1">
        <f t="shared" si="124"/>
        <v>0.91623957152828817</v>
      </c>
      <c r="AM891" s="1">
        <f t="shared" si="124"/>
        <v>0.67382673546007343</v>
      </c>
      <c r="AN891" s="29">
        <f t="shared" si="124"/>
        <v>6.1273400938540874</v>
      </c>
      <c r="AO891" s="1">
        <f t="shared" si="119"/>
        <v>11770.900644362178</v>
      </c>
      <c r="AP891" s="1">
        <f t="shared" si="120"/>
        <v>72132.680967400112</v>
      </c>
      <c r="AQ891" s="29">
        <f t="shared" si="121"/>
        <v>60077.106031172647</v>
      </c>
    </row>
    <row r="892" spans="1:43" x14ac:dyDescent="0.2">
      <c r="A892" s="26"/>
      <c r="E892" s="25" t="s">
        <v>1754</v>
      </c>
      <c r="F892" s="26" t="s">
        <v>1755</v>
      </c>
      <c r="G892" s="1">
        <v>0.64617983207789897</v>
      </c>
      <c r="H892" s="1">
        <v>0.71248731408161403</v>
      </c>
      <c r="I892" s="1">
        <f>VLOOKUP(F892,'[1]SUSMB vs SHAM all proteins sum'!$B$2:$E$3214,2,FALSE)</f>
        <v>0.67266729647193202</v>
      </c>
      <c r="J892" s="29">
        <f>VLOOKUP(F892,'[1]SUSMB vs SHAM all proteins sum'!$B$2:$E$3214,3,FALSE)</f>
        <v>0.74635295766453102</v>
      </c>
      <c r="K892" s="25">
        <f>VLOOKUP($E892,[1]AllProteinsNorm!$A$1:$Q$3226,4,FALSE)</f>
        <v>17562.0044308533</v>
      </c>
      <c r="L892" s="1">
        <f>VLOOKUP($E892,[1]AllProteinsNorm!$A$1:$Q$3226,5,FALSE)</f>
        <v>7637.4433208076598</v>
      </c>
      <c r="M892" s="1">
        <f>VLOOKUP($E892,[1]AllProteinsNorm!$A$1:$Q$3226,10,FALSE)</f>
        <v>6173.8710883051799</v>
      </c>
      <c r="N892" s="1">
        <f>VLOOKUP($E892,[1]AllProteinsNorm!$A$1:$Q$3226,11,FALSE)</f>
        <v>714.94103914573896</v>
      </c>
      <c r="O892" s="1">
        <f>VLOOKUP($E892,[1]AllProteinsNorm!$A$1:$Q$3226,15,FALSE)</f>
        <v>7548.4891008750301</v>
      </c>
      <c r="P892" s="1">
        <f>VLOOKUP($E892,[1]AllProteinsNorm!$A$1:$Q$3226,6,FALSE)</f>
        <v>6917.0468002931802</v>
      </c>
      <c r="Q892" s="1">
        <f>VLOOKUP($E892,[1]AllProteinsNorm!$A$1:$Q$3226,8,FALSE)</f>
        <v>8541.9741760686302</v>
      </c>
      <c r="R892" s="1">
        <f>VLOOKUP($E892,[1]AllProteinsNorm!$A$1:$Q$3226,13,FALSE)</f>
        <v>1254.5151779072501</v>
      </c>
      <c r="S892" s="1">
        <f>VLOOKUP($E892,[1]AllProteinsNorm!$A$1:$Q$3226,16,FALSE)</f>
        <v>1194.8580806269699</v>
      </c>
      <c r="T892" s="1">
        <f>VLOOKUP($E892,[1]AllProteinsNorm!$A$1:$Q$3226,17,FALSE)</f>
        <v>9264.5507875931198</v>
      </c>
      <c r="U892" s="1">
        <f>VLOOKUP($E892,[1]AllProteinsNorm!$A$1:$Q$3226,3,FALSE)</f>
        <v>5225.2360395933401</v>
      </c>
      <c r="V892" s="1">
        <f>VLOOKUP($E892,[1]AllProteinsNorm!$A$1:$Q$3226,7,FALSE)</f>
        <v>4999.1918166328096</v>
      </c>
      <c r="W892" s="1">
        <f>VLOOKUP($E892,[1]AllProteinsNorm!$A$1:$Q$3226,9,FALSE)</f>
        <v>5113.2639223223996</v>
      </c>
      <c r="X892" s="1">
        <f>VLOOKUP($E892,[1]AllProteinsNorm!$A$1:$Q$3226,12,FALSE)</f>
        <v>865.12597908363</v>
      </c>
      <c r="Y892" s="29">
        <f>VLOOKUP($E892,[1]AllProteinsNorm!$A$1:$Q$3226,14,FALSE)</f>
        <v>8956.6976199969195</v>
      </c>
      <c r="Z892" s="25">
        <f t="shared" si="124"/>
        <v>2.2153689294397703</v>
      </c>
      <c r="AA892" s="1">
        <f t="shared" si="124"/>
        <v>0.96342958458372829</v>
      </c>
      <c r="AB892" s="1">
        <f t="shared" si="124"/>
        <v>0.77880644189845705</v>
      </c>
      <c r="AC892" s="1">
        <f t="shared" si="124"/>
        <v>9.0186639614000849E-2</v>
      </c>
      <c r="AD892" s="1">
        <f t="shared" si="124"/>
        <v>0.95220840446404387</v>
      </c>
      <c r="AE892" s="1">
        <f t="shared" si="124"/>
        <v>0.87255476020317468</v>
      </c>
      <c r="AF892" s="1">
        <f t="shared" si="124"/>
        <v>1.0775321382161767</v>
      </c>
      <c r="AG892" s="1">
        <f t="shared" si="124"/>
        <v>0.15825152291635605</v>
      </c>
      <c r="AH892" s="1">
        <f t="shared" si="124"/>
        <v>0.15072604481642388</v>
      </c>
      <c r="AI892" s="1">
        <f t="shared" si="124"/>
        <v>1.1686819714037229</v>
      </c>
      <c r="AJ892" s="1">
        <f t="shared" si="124"/>
        <v>0.65914033996981281</v>
      </c>
      <c r="AK892" s="1">
        <f t="shared" si="124"/>
        <v>0.63062586429035394</v>
      </c>
      <c r="AL892" s="1">
        <f t="shared" si="124"/>
        <v>0.64501555424035295</v>
      </c>
      <c r="AM892" s="1">
        <f t="shared" si="124"/>
        <v>0.10913180335759159</v>
      </c>
      <c r="AN892" s="29">
        <f t="shared" si="124"/>
        <v>1.1298476603768979</v>
      </c>
      <c r="AO892" s="1">
        <f t="shared" si="119"/>
        <v>5443.3019166284785</v>
      </c>
      <c r="AP892" s="1">
        <f t="shared" si="120"/>
        <v>3520.5245769162671</v>
      </c>
      <c r="AQ892" s="29">
        <f t="shared" si="121"/>
        <v>2561.6834635290243</v>
      </c>
    </row>
    <row r="893" spans="1:43" x14ac:dyDescent="0.2">
      <c r="A893" s="26"/>
      <c r="E893" s="25" t="s">
        <v>1756</v>
      </c>
      <c r="F893" s="26" t="s">
        <v>1757</v>
      </c>
      <c r="G893" s="1">
        <v>0.38861850190352498</v>
      </c>
      <c r="H893" s="1">
        <v>0.97044374822136004</v>
      </c>
      <c r="I893" s="1">
        <f>VLOOKUP(F893,'[1]SUSMB vs SHAM all proteins sum'!$B$2:$E$3214,2,FALSE)</f>
        <v>0.35512375189283701</v>
      </c>
      <c r="J893" s="29">
        <f>VLOOKUP(F893,'[1]SUSMB vs SHAM all proteins sum'!$B$2:$E$3214,3,FALSE)</f>
        <v>0.97227571723874695</v>
      </c>
      <c r="K893" s="25">
        <f>VLOOKUP($E893,[1]AllProteinsNorm!$A$1:$Q$3226,4,FALSE)</f>
        <v>6790356.7473784098</v>
      </c>
      <c r="L893" s="1">
        <f>VLOOKUP($E893,[1]AllProteinsNorm!$A$1:$Q$3226,5,FALSE)</f>
        <v>7171544.4805262396</v>
      </c>
      <c r="M893" s="1">
        <f>VLOOKUP($E893,[1]AllProteinsNorm!$A$1:$Q$3226,10,FALSE)</f>
        <v>7557257.1848901501</v>
      </c>
      <c r="N893" s="1">
        <f>VLOOKUP($E893,[1]AllProteinsNorm!$A$1:$Q$3226,11,FALSE)</f>
        <v>6986697.3624352599</v>
      </c>
      <c r="O893" s="1">
        <f>VLOOKUP($E893,[1]AllProteinsNorm!$A$1:$Q$3226,15,FALSE)</f>
        <v>7919228.5154070603</v>
      </c>
      <c r="P893" s="1">
        <f>VLOOKUP($E893,[1]AllProteinsNorm!$A$1:$Q$3226,6,FALSE)</f>
        <v>7184760.9485167498</v>
      </c>
      <c r="Q893" s="1">
        <f>VLOOKUP($E893,[1]AllProteinsNorm!$A$1:$Q$3226,8,FALSE)</f>
        <v>7400497.0620008297</v>
      </c>
      <c r="R893" s="1">
        <f>VLOOKUP($E893,[1]AllProteinsNorm!$A$1:$Q$3226,13,FALSE)</f>
        <v>6858871.5189061603</v>
      </c>
      <c r="S893" s="1">
        <f>VLOOKUP($E893,[1]AllProteinsNorm!$A$1:$Q$3226,16,FALSE)</f>
        <v>6696532.7582050301</v>
      </c>
      <c r="T893" s="1">
        <f>VLOOKUP($E893,[1]AllProteinsNorm!$A$1:$Q$3226,17,FALSE)</f>
        <v>7176294.4671178302</v>
      </c>
      <c r="U893" s="1">
        <f>VLOOKUP($E893,[1]AllProteinsNorm!$A$1:$Q$3226,3,FALSE)</f>
        <v>7071128.7232242003</v>
      </c>
      <c r="V893" s="1">
        <f>VLOOKUP($E893,[1]AllProteinsNorm!$A$1:$Q$3226,7,FALSE)</f>
        <v>7248373.3422354702</v>
      </c>
      <c r="W893" s="1">
        <f>VLOOKUP($E893,[1]AllProteinsNorm!$A$1:$Q$3226,9,FALSE)</f>
        <v>7062619.3146278001</v>
      </c>
      <c r="X893" s="1">
        <f>VLOOKUP($E893,[1]AllProteinsNorm!$A$1:$Q$3226,12,FALSE)</f>
        <v>7076908.7687200001</v>
      </c>
      <c r="Y893" s="29">
        <f>VLOOKUP($E893,[1]AllProteinsNorm!$A$1:$Q$3226,14,FALSE)</f>
        <v>6906099.0184758399</v>
      </c>
      <c r="Z893" s="25">
        <f t="shared" si="124"/>
        <v>0.9320989751455202</v>
      </c>
      <c r="AA893" s="1">
        <f t="shared" si="124"/>
        <v>0.98442386890641287</v>
      </c>
      <c r="AB893" s="1">
        <f t="shared" si="124"/>
        <v>1.037369896606211</v>
      </c>
      <c r="AC893" s="1">
        <f t="shared" si="124"/>
        <v>0.9590502669380444</v>
      </c>
      <c r="AD893" s="1">
        <f t="shared" si="124"/>
        <v>1.0870569924038112</v>
      </c>
      <c r="AE893" s="1">
        <f t="shared" si="124"/>
        <v>0.98623806758953125</v>
      </c>
      <c r="AF893" s="1">
        <f t="shared" si="124"/>
        <v>1.0158517414746366</v>
      </c>
      <c r="AG893" s="1">
        <f t="shared" si="124"/>
        <v>0.94150386368072148</v>
      </c>
      <c r="AH893" s="1">
        <f t="shared" si="124"/>
        <v>0.91921993985973272</v>
      </c>
      <c r="AI893" s="1">
        <f t="shared" si="124"/>
        <v>0.98507589026533282</v>
      </c>
      <c r="AJ893" s="1">
        <f t="shared" si="124"/>
        <v>0.97063999451633354</v>
      </c>
      <c r="AK893" s="1">
        <f t="shared" si="124"/>
        <v>0.99497001632177784</v>
      </c>
      <c r="AL893" s="1">
        <f t="shared" si="124"/>
        <v>0.9694719246597886</v>
      </c>
      <c r="AM893" s="1">
        <f t="shared" si="124"/>
        <v>0.9714334100441715</v>
      </c>
      <c r="AN893" s="29">
        <f t="shared" si="124"/>
        <v>0.94798669007486913</v>
      </c>
      <c r="AO893" s="1">
        <f t="shared" si="119"/>
        <v>405684.19956906838</v>
      </c>
      <c r="AP893" s="1">
        <f t="shared" si="120"/>
        <v>252004.58013578522</v>
      </c>
      <c r="AQ893" s="29">
        <f t="shared" si="121"/>
        <v>108386.60640706921</v>
      </c>
    </row>
    <row r="894" spans="1:43" x14ac:dyDescent="0.2">
      <c r="A894" s="26"/>
      <c r="E894" s="25" t="s">
        <v>1758</v>
      </c>
      <c r="F894" s="26" t="s">
        <v>1759</v>
      </c>
      <c r="G894" s="1">
        <v>0.395196586412217</v>
      </c>
      <c r="H894" s="1">
        <v>0.97263397154545705</v>
      </c>
      <c r="I894" s="1">
        <f>VLOOKUP(F894,'[1]SUSMB vs SHAM all proteins sum'!$B$2:$E$3214,2,FALSE)</f>
        <v>0.18260035995115101</v>
      </c>
      <c r="J894" s="29">
        <f>VLOOKUP(F894,'[1]SUSMB vs SHAM all proteins sum'!$B$2:$E$3214,3,FALSE)</f>
        <v>0.90124203070335196</v>
      </c>
      <c r="K894" s="25">
        <f>VLOOKUP($E894,[1]AllProteinsNorm!$A$1:$Q$3226,4,FALSE)</f>
        <v>2242448.4418800399</v>
      </c>
      <c r="L894" s="1">
        <f>VLOOKUP($E894,[1]AllProteinsNorm!$A$1:$Q$3226,5,FALSE)</f>
        <v>2538710.2741428302</v>
      </c>
      <c r="M894" s="1">
        <f>VLOOKUP($E894,[1]AllProteinsNorm!$A$1:$Q$3226,10,FALSE)</f>
        <v>2264536.3432086799</v>
      </c>
      <c r="N894" s="1">
        <f>VLOOKUP($E894,[1]AllProteinsNorm!$A$1:$Q$3226,11,FALSE)</f>
        <v>2352717.5844916501</v>
      </c>
      <c r="O894" s="1">
        <f>VLOOKUP($E894,[1]AllProteinsNorm!$A$1:$Q$3226,15,FALSE)</f>
        <v>2290304.3738701199</v>
      </c>
      <c r="P894" s="1">
        <f>VLOOKUP($E894,[1]AllProteinsNorm!$A$1:$Q$3226,6,FALSE)</f>
        <v>2282503.5420975601</v>
      </c>
      <c r="Q894" s="1">
        <f>VLOOKUP($E894,[1]AllProteinsNorm!$A$1:$Q$3226,8,FALSE)</f>
        <v>2311274.2381519298</v>
      </c>
      <c r="R894" s="1">
        <f>VLOOKUP($E894,[1]AllProteinsNorm!$A$1:$Q$3226,13,FALSE)</f>
        <v>2266595.89797593</v>
      </c>
      <c r="S894" s="1">
        <f>VLOOKUP($E894,[1]AllProteinsNorm!$A$1:$Q$3226,16,FALSE)</f>
        <v>2400655.6332083498</v>
      </c>
      <c r="T894" s="1">
        <f>VLOOKUP($E894,[1]AllProteinsNorm!$A$1:$Q$3226,17,FALSE)</f>
        <v>2106484.02987957</v>
      </c>
      <c r="U894" s="1">
        <f>VLOOKUP($E894,[1]AllProteinsNorm!$A$1:$Q$3226,3,FALSE)</f>
        <v>1680040.38306188</v>
      </c>
      <c r="V894" s="1">
        <f>VLOOKUP($E894,[1]AllProteinsNorm!$A$1:$Q$3226,7,FALSE)</f>
        <v>2174882.0567340902</v>
      </c>
      <c r="W894" s="1">
        <f>VLOOKUP($E894,[1]AllProteinsNorm!$A$1:$Q$3226,9,FALSE)</f>
        <v>2441183.0458125002</v>
      </c>
      <c r="X894" s="1">
        <f>VLOOKUP($E894,[1]AllProteinsNorm!$A$1:$Q$3226,12,FALSE)</f>
        <v>1963935.3751610799</v>
      </c>
      <c r="Y894" s="29">
        <f>VLOOKUP($E894,[1]AllProteinsNorm!$A$1:$Q$3226,14,FALSE)</f>
        <v>2357773.7121545901</v>
      </c>
      <c r="Z894" s="25">
        <f t="shared" si="124"/>
        <v>0.95923634668578672</v>
      </c>
      <c r="AA894" s="1">
        <f t="shared" si="124"/>
        <v>1.0859661801725888</v>
      </c>
      <c r="AB894" s="1">
        <f t="shared" si="124"/>
        <v>0.96868473237918418</v>
      </c>
      <c r="AC894" s="1">
        <f t="shared" si="124"/>
        <v>1.0064053997331135</v>
      </c>
      <c r="AD894" s="1">
        <f t="shared" si="124"/>
        <v>0.97970734102932733</v>
      </c>
      <c r="AE894" s="1">
        <f t="shared" si="124"/>
        <v>0.9763704342666697</v>
      </c>
      <c r="AF894" s="1">
        <f t="shared" si="124"/>
        <v>0.98867747190436139</v>
      </c>
      <c r="AG894" s="1">
        <f t="shared" si="124"/>
        <v>0.96956573358921871</v>
      </c>
      <c r="AH894" s="1">
        <f t="shared" si="124"/>
        <v>1.0269115205693633</v>
      </c>
      <c r="AI894" s="1">
        <f t="shared" si="124"/>
        <v>0.90107580956446598</v>
      </c>
      <c r="AJ894" s="1">
        <f t="shared" si="124"/>
        <v>0.71865901986212888</v>
      </c>
      <c r="AK894" s="1">
        <f t="shared" si="124"/>
        <v>0.93033395087782422</v>
      </c>
      <c r="AL894" s="1">
        <f t="shared" si="124"/>
        <v>1.0442476458871166</v>
      </c>
      <c r="AM894" s="1">
        <f t="shared" si="124"/>
        <v>0.84009877739578043</v>
      </c>
      <c r="AN894" s="29">
        <f t="shared" si="124"/>
        <v>1.0085682237861424</v>
      </c>
      <c r="AO894" s="1">
        <f t="shared" si="119"/>
        <v>107053.98087994113</v>
      </c>
      <c r="AP894" s="1">
        <f t="shared" si="120"/>
        <v>95518.074477353905</v>
      </c>
      <c r="AQ894" s="29">
        <f t="shared" si="121"/>
        <v>275885.51506786176</v>
      </c>
    </row>
    <row r="895" spans="1:43" x14ac:dyDescent="0.2">
      <c r="A895" s="26"/>
      <c r="E895" s="25" t="s">
        <v>1760</v>
      </c>
      <c r="F895" s="26" t="s">
        <v>1761</v>
      </c>
      <c r="G895" s="1">
        <v>7.2001893946801093E-2</v>
      </c>
      <c r="H895" s="1">
        <v>1.17021567779149</v>
      </c>
      <c r="I895" s="1">
        <f>VLOOKUP(F895,'[1]SUSMB vs SHAM all proteins sum'!$B$2:$E$3214,2,FALSE)</f>
        <v>0.268615240683303</v>
      </c>
      <c r="J895" s="29">
        <f>VLOOKUP(F895,'[1]SUSMB vs SHAM all proteins sum'!$B$2:$E$3214,3,FALSE)</f>
        <v>0.83941237980952299</v>
      </c>
      <c r="K895" s="25">
        <f>VLOOKUP($E895,[1]AllProteinsNorm!$A$1:$Q$3226,4,FALSE)</f>
        <v>1638353.69068697</v>
      </c>
      <c r="L895" s="1">
        <f>VLOOKUP($E895,[1]AllProteinsNorm!$A$1:$Q$3226,5,FALSE)</f>
        <v>1290379.23351582</v>
      </c>
      <c r="M895" s="1">
        <f>VLOOKUP($E895,[1]AllProteinsNorm!$A$1:$Q$3226,10,FALSE)</f>
        <v>1474962.39153382</v>
      </c>
      <c r="N895" s="1">
        <f>VLOOKUP($E895,[1]AllProteinsNorm!$A$1:$Q$3226,11,FALSE)</f>
        <v>1264877.6690374401</v>
      </c>
      <c r="O895" s="1">
        <f>VLOOKUP($E895,[1]AllProteinsNorm!$A$1:$Q$3226,15,FALSE)</f>
        <v>1093400.5687169901</v>
      </c>
      <c r="P895" s="1">
        <f>VLOOKUP($E895,[1]AllProteinsNorm!$A$1:$Q$3226,6,FALSE)</f>
        <v>1465269.69623822</v>
      </c>
      <c r="Q895" s="1">
        <f>VLOOKUP($E895,[1]AllProteinsNorm!$A$1:$Q$3226,8,FALSE)</f>
        <v>1660017.0964989499</v>
      </c>
      <c r="R895" s="1">
        <f>VLOOKUP($E895,[1]AllProteinsNorm!$A$1:$Q$3226,13,FALSE)</f>
        <v>1690704.43390825</v>
      </c>
      <c r="S895" s="1">
        <f>VLOOKUP($E895,[1]AllProteinsNorm!$A$1:$Q$3226,16,FALSE)</f>
        <v>1453461.07798671</v>
      </c>
      <c r="T895" s="1">
        <f>VLOOKUP($E895,[1]AllProteinsNorm!$A$1:$Q$3226,17,FALSE)</f>
        <v>1583296.05971267</v>
      </c>
      <c r="U895" s="1">
        <f>VLOOKUP($E895,[1]AllProteinsNorm!$A$1:$Q$3226,3,FALSE)</f>
        <v>836407.076867959</v>
      </c>
      <c r="V895" s="1">
        <f>VLOOKUP($E895,[1]AllProteinsNorm!$A$1:$Q$3226,7,FALSE)</f>
        <v>1318310.0173677001</v>
      </c>
      <c r="W895" s="1">
        <f>VLOOKUP($E895,[1]AllProteinsNorm!$A$1:$Q$3226,9,FALSE)</f>
        <v>844937.49182025495</v>
      </c>
      <c r="X895" s="1">
        <f>VLOOKUP($E895,[1]AllProteinsNorm!$A$1:$Q$3226,12,FALSE)</f>
        <v>1637362.4194680799</v>
      </c>
      <c r="Y895" s="29">
        <f>VLOOKUP($E895,[1]AllProteinsNorm!$A$1:$Q$3226,14,FALSE)</f>
        <v>1178164.6724230701</v>
      </c>
      <c r="Z895" s="25">
        <f t="shared" si="124"/>
        <v>1.2114463904115156</v>
      </c>
      <c r="AA895" s="1">
        <f t="shared" si="124"/>
        <v>0.95414395169412414</v>
      </c>
      <c r="AB895" s="1">
        <f t="shared" si="124"/>
        <v>1.090630109587114</v>
      </c>
      <c r="AC895" s="1">
        <f t="shared" si="124"/>
        <v>0.9352873528944925</v>
      </c>
      <c r="AD895" s="1">
        <f t="shared" si="124"/>
        <v>0.80849219541275363</v>
      </c>
      <c r="AE895" s="1">
        <f t="shared" si="124"/>
        <v>1.0834630486551795</v>
      </c>
      <c r="AF895" s="1">
        <f t="shared" si="124"/>
        <v>1.2274649430135112</v>
      </c>
      <c r="AG895" s="1">
        <f t="shared" si="124"/>
        <v>1.2501560532097771</v>
      </c>
      <c r="AH895" s="1">
        <f t="shared" si="124"/>
        <v>1.0747314127221954</v>
      </c>
      <c r="AI895" s="1">
        <f t="shared" si="124"/>
        <v>1.170735176045796</v>
      </c>
      <c r="AJ895" s="1">
        <f t="shared" si="124"/>
        <v>0.61846372974657871</v>
      </c>
      <c r="AK895" s="1">
        <f t="shared" si="124"/>
        <v>0.97479678598202235</v>
      </c>
      <c r="AL895" s="1">
        <f t="shared" si="124"/>
        <v>0.6247713667735616</v>
      </c>
      <c r="AM895" s="1">
        <f t="shared" si="124"/>
        <v>1.2107134156290438</v>
      </c>
      <c r="AN895" s="29">
        <f t="shared" si="124"/>
        <v>0.87116924009175745</v>
      </c>
      <c r="AO895" s="1">
        <f t="shared" si="119"/>
        <v>187285.07265312568</v>
      </c>
      <c r="AP895" s="1">
        <f t="shared" si="120"/>
        <v>97362.897861387915</v>
      </c>
      <c r="AQ895" s="29">
        <f t="shared" si="121"/>
        <v>302389.67037126457</v>
      </c>
    </row>
    <row r="896" spans="1:43" x14ac:dyDescent="0.2">
      <c r="A896" s="26"/>
      <c r="E896" s="25" t="s">
        <v>1762</v>
      </c>
      <c r="F896" s="26" t="s">
        <v>1763</v>
      </c>
      <c r="G896" s="1">
        <v>0.647416138864085</v>
      </c>
      <c r="H896" s="1">
        <v>0.96442610660612005</v>
      </c>
      <c r="I896" s="1">
        <f>VLOOKUP(F896,'[1]SUSMB vs SHAM all proteins sum'!$B$2:$E$3214,2,FALSE)</f>
        <v>0.88445745591786895</v>
      </c>
      <c r="J896" s="29">
        <f>VLOOKUP(F896,'[1]SUSMB vs SHAM all proteins sum'!$B$2:$E$3214,3,FALSE)</f>
        <v>1.0177946052647</v>
      </c>
      <c r="K896" s="25">
        <f>VLOOKUP($E896,[1]AllProteinsNorm!$A$1:$Q$3226,4,FALSE)</f>
        <v>435635.21541447402</v>
      </c>
      <c r="L896" s="1">
        <f>VLOOKUP($E896,[1]AllProteinsNorm!$A$1:$Q$3226,5,FALSE)</f>
        <v>412564.78791334602</v>
      </c>
      <c r="M896" s="1">
        <f>VLOOKUP($E896,[1]AllProteinsNorm!$A$1:$Q$3226,10,FALSE)</f>
        <v>340021.70730841003</v>
      </c>
      <c r="N896" s="1">
        <f>VLOOKUP($E896,[1]AllProteinsNorm!$A$1:$Q$3226,11,FALSE)</f>
        <v>301339.33229282103</v>
      </c>
      <c r="O896" s="1">
        <f>VLOOKUP($E896,[1]AllProteinsNorm!$A$1:$Q$3226,15,FALSE)</f>
        <v>382491.93511495698</v>
      </c>
      <c r="P896" s="1">
        <f>VLOOKUP($E896,[1]AllProteinsNorm!$A$1:$Q$3226,6,FALSE)</f>
        <v>338420.187238315</v>
      </c>
      <c r="Q896" s="1">
        <f>VLOOKUP($E896,[1]AllProteinsNorm!$A$1:$Q$3226,8,FALSE)</f>
        <v>397272.66393536702</v>
      </c>
      <c r="R896" s="1">
        <f>VLOOKUP($E896,[1]AllProteinsNorm!$A$1:$Q$3226,13,FALSE)</f>
        <v>385413.68379517097</v>
      </c>
      <c r="S896" s="1">
        <f>VLOOKUP($E896,[1]AllProteinsNorm!$A$1:$Q$3226,16,FALSE)</f>
        <v>342068.66251222999</v>
      </c>
      <c r="T896" s="1">
        <f>VLOOKUP($E896,[1]AllProteinsNorm!$A$1:$Q$3226,17,FALSE)</f>
        <v>331557.84832335298</v>
      </c>
      <c r="U896" s="1">
        <f>VLOOKUP($E896,[1]AllProteinsNorm!$A$1:$Q$3226,3,FALSE)</f>
        <v>387511.82762397901</v>
      </c>
      <c r="V896" s="1">
        <f>VLOOKUP($E896,[1]AllProteinsNorm!$A$1:$Q$3226,7,FALSE)</f>
        <v>278688.51374897303</v>
      </c>
      <c r="W896" s="1">
        <f>VLOOKUP($E896,[1]AllProteinsNorm!$A$1:$Q$3226,9,FALSE)</f>
        <v>489601.59590548702</v>
      </c>
      <c r="X896" s="1">
        <f>VLOOKUP($E896,[1]AllProteinsNorm!$A$1:$Q$3226,12,FALSE)</f>
        <v>428420.23591524002</v>
      </c>
      <c r="Y896" s="29">
        <f>VLOOKUP($E896,[1]AllProteinsNorm!$A$1:$Q$3226,14,FALSE)</f>
        <v>339612.58539826702</v>
      </c>
      <c r="Z896" s="25">
        <f t="shared" si="124"/>
        <v>1.1635226687591989</v>
      </c>
      <c r="AA896" s="1">
        <f t="shared" si="124"/>
        <v>1.101904680989342</v>
      </c>
      <c r="AB896" s="1">
        <f t="shared" si="124"/>
        <v>0.90815193612650225</v>
      </c>
      <c r="AC896" s="1">
        <f t="shared" si="124"/>
        <v>0.80483655063990711</v>
      </c>
      <c r="AD896" s="1">
        <f t="shared" si="124"/>
        <v>1.0215841634850502</v>
      </c>
      <c r="AE896" s="1">
        <f t="shared" si="124"/>
        <v>0.90387449288937671</v>
      </c>
      <c r="AF896" s="1">
        <f t="shared" si="124"/>
        <v>1.0610614886295915</v>
      </c>
      <c r="AG896" s="1">
        <f t="shared" si="124"/>
        <v>1.0293877585608338</v>
      </c>
      <c r="AH896" s="1">
        <f t="shared" si="124"/>
        <v>0.91361907628713668</v>
      </c>
      <c r="AI896" s="1">
        <f t="shared" si="124"/>
        <v>0.88554611491224255</v>
      </c>
      <c r="AJ896" s="1">
        <f t="shared" si="124"/>
        <v>1.0349916166070954</v>
      </c>
      <c r="AK896" s="1">
        <f t="shared" si="124"/>
        <v>0.74433928157353046</v>
      </c>
      <c r="AL896" s="1">
        <f t="shared" si="124"/>
        <v>1.3076595631845884</v>
      </c>
      <c r="AM896" s="1">
        <f t="shared" si="124"/>
        <v>1.144252435534356</v>
      </c>
      <c r="AN896" s="29">
        <f t="shared" si="124"/>
        <v>0.90705922690581964</v>
      </c>
      <c r="AO896" s="1">
        <f t="shared" si="119"/>
        <v>48562.350993553169</v>
      </c>
      <c r="AP896" s="1">
        <f t="shared" si="120"/>
        <v>26928.556643486092</v>
      </c>
      <c r="AQ896" s="29">
        <f t="shared" si="121"/>
        <v>72380.933935044784</v>
      </c>
    </row>
    <row r="897" spans="1:43" x14ac:dyDescent="0.2">
      <c r="A897" s="26"/>
      <c r="E897" s="25" t="s">
        <v>1764</v>
      </c>
      <c r="F897" s="26" t="s">
        <v>1765</v>
      </c>
      <c r="G897" s="1">
        <v>0.397177103608431</v>
      </c>
      <c r="H897" s="1">
        <v>0.89927762696544</v>
      </c>
      <c r="I897" s="1">
        <f>VLOOKUP(F897,'[1]SUSMB vs SHAM all proteins sum'!$B$2:$E$3214,2,FALSE)</f>
        <v>6.3358389488942402E-2</v>
      </c>
      <c r="J897" s="29">
        <f>VLOOKUP(F897,'[1]SUSMB vs SHAM all proteins sum'!$B$2:$E$3214,3,FALSE)</f>
        <v>0.76310862774039601</v>
      </c>
      <c r="K897" s="25">
        <f>VLOOKUP($E897,[1]AllProteinsNorm!$A$1:$Q$3226,4,FALSE)</f>
        <v>2211510.2370434101</v>
      </c>
      <c r="L897" s="1">
        <f>VLOOKUP($E897,[1]AllProteinsNorm!$A$1:$Q$3226,5,FALSE)</f>
        <v>2179057.8640509602</v>
      </c>
      <c r="M897" s="1">
        <f>VLOOKUP($E897,[1]AllProteinsNorm!$A$1:$Q$3226,10,FALSE)</f>
        <v>2829512.8406536598</v>
      </c>
      <c r="N897" s="1">
        <f>VLOOKUP($E897,[1]AllProteinsNorm!$A$1:$Q$3226,11,FALSE)</f>
        <v>1751673.0793464801</v>
      </c>
      <c r="O897" s="1">
        <f>VLOOKUP($E897,[1]AllProteinsNorm!$A$1:$Q$3226,15,FALSE)</f>
        <v>2233092.9410600401</v>
      </c>
      <c r="P897" s="1">
        <f>VLOOKUP($E897,[1]AllProteinsNorm!$A$1:$Q$3226,6,FALSE)</f>
        <v>1957886.8855807099</v>
      </c>
      <c r="Q897" s="1">
        <f>VLOOKUP($E897,[1]AllProteinsNorm!$A$1:$Q$3226,8,FALSE)</f>
        <v>2263083.68975067</v>
      </c>
      <c r="R897" s="1">
        <f>VLOOKUP($E897,[1]AllProteinsNorm!$A$1:$Q$3226,13,FALSE)</f>
        <v>2534389.8550565699</v>
      </c>
      <c r="S897" s="1">
        <f>VLOOKUP($E897,[1]AllProteinsNorm!$A$1:$Q$3226,16,FALSE)</f>
        <v>1478101.5240704101</v>
      </c>
      <c r="T897" s="1">
        <f>VLOOKUP($E897,[1]AllProteinsNorm!$A$1:$Q$3226,17,FALSE)</f>
        <v>1889871.54478186</v>
      </c>
      <c r="U897" s="1">
        <f>VLOOKUP($E897,[1]AllProteinsNorm!$A$1:$Q$3226,3,FALSE)</f>
        <v>1274970.9659118999</v>
      </c>
      <c r="V897" s="1">
        <f>VLOOKUP($E897,[1]AllProteinsNorm!$A$1:$Q$3226,7,FALSE)</f>
        <v>1907778.7382718001</v>
      </c>
      <c r="W897" s="1">
        <f>VLOOKUP($E897,[1]AllProteinsNorm!$A$1:$Q$3226,9,FALSE)</f>
        <v>1532628.95969149</v>
      </c>
      <c r="X897" s="1">
        <f>VLOOKUP($E897,[1]AllProteinsNorm!$A$1:$Q$3226,12,FALSE)</f>
        <v>2295612.7325141099</v>
      </c>
      <c r="Y897" s="29">
        <f>VLOOKUP($E897,[1]AllProteinsNorm!$A$1:$Q$3226,14,FALSE)</f>
        <v>1612861.6196719301</v>
      </c>
      <c r="Z897" s="25">
        <f t="shared" si="124"/>
        <v>0.98685428034537148</v>
      </c>
      <c r="AA897" s="1">
        <f t="shared" si="124"/>
        <v>0.97237288086617246</v>
      </c>
      <c r="AB897" s="1">
        <f t="shared" si="124"/>
        <v>1.2626289543313765</v>
      </c>
      <c r="AC897" s="1">
        <f t="shared" si="124"/>
        <v>0.78165863633074362</v>
      </c>
      <c r="AD897" s="1">
        <f t="shared" si="124"/>
        <v>0.99648524812633621</v>
      </c>
      <c r="AE897" s="1">
        <f t="shared" si="124"/>
        <v>0.87367854830755898</v>
      </c>
      <c r="AF897" s="1">
        <f t="shared" si="124"/>
        <v>1.0098681835612986</v>
      </c>
      <c r="AG897" s="1">
        <f t="shared" si="124"/>
        <v>1.1309346141079464</v>
      </c>
      <c r="AH897" s="1">
        <f t="shared" si="124"/>
        <v>0.6595813084564387</v>
      </c>
      <c r="AI897" s="1">
        <f t="shared" si="124"/>
        <v>0.84332769165214094</v>
      </c>
      <c r="AJ897" s="1">
        <f t="shared" si="124"/>
        <v>0.56893725109242332</v>
      </c>
      <c r="AK897" s="1">
        <f t="shared" si="124"/>
        <v>0.85131851631508515</v>
      </c>
      <c r="AL897" s="1">
        <f t="shared" si="124"/>
        <v>0.68391338358662646</v>
      </c>
      <c r="AM897" s="1">
        <f t="shared" si="124"/>
        <v>1.0243837958107609</v>
      </c>
      <c r="AN897" s="29">
        <f t="shared" si="124"/>
        <v>0.71971604124515298</v>
      </c>
      <c r="AO897" s="1">
        <f t="shared" si="119"/>
        <v>343673.44678127958</v>
      </c>
      <c r="AP897" s="1">
        <f t="shared" si="120"/>
        <v>357217.89563953556</v>
      </c>
      <c r="AQ897" s="29">
        <f t="shared" si="121"/>
        <v>349603.90717818699</v>
      </c>
    </row>
    <row r="898" spans="1:43" x14ac:dyDescent="0.2">
      <c r="A898" s="26"/>
      <c r="E898" s="25" t="s">
        <v>79</v>
      </c>
      <c r="F898" s="26" t="s">
        <v>80</v>
      </c>
      <c r="G898" s="43">
        <v>2.1495128141245299E-2</v>
      </c>
      <c r="H898" s="43">
        <v>0.52566605186405502</v>
      </c>
      <c r="I898" s="1">
        <f>VLOOKUP(F898,'[1]SUSMB vs SHAM all proteins sum'!$B$2:$E$3214,2,FALSE)</f>
        <v>0.93904650824394598</v>
      </c>
      <c r="J898" s="29">
        <f>VLOOKUP(F898,'[1]SUSMB vs SHAM all proteins sum'!$B$2:$E$3214,3,FALSE)</f>
        <v>0.97598156895465804</v>
      </c>
      <c r="K898" s="25">
        <f>VLOOKUP($E898,[1]AllProteinsNorm!$A$1:$Q$3226,4,FALSE)</f>
        <v>67773.855269205495</v>
      </c>
      <c r="L898" s="1">
        <f>VLOOKUP($E898,[1]AllProteinsNorm!$A$1:$Q$3226,5,FALSE)</f>
        <v>79135.935165158793</v>
      </c>
      <c r="M898" s="1">
        <f>VLOOKUP($E898,[1]AllProteinsNorm!$A$1:$Q$3226,10,FALSE)</f>
        <v>118464.048144379</v>
      </c>
      <c r="N898" s="1">
        <f>VLOOKUP($E898,[1]AllProteinsNorm!$A$1:$Q$3226,11,FALSE)</f>
        <v>97458.730319879498</v>
      </c>
      <c r="O898" s="1">
        <f>VLOOKUP($E898,[1]AllProteinsNorm!$A$1:$Q$3226,15,FALSE)</f>
        <v>83911.953764063801</v>
      </c>
      <c r="P898" s="1">
        <f>VLOOKUP($E898,[1]AllProteinsNorm!$A$1:$Q$3226,6,FALSE)</f>
        <v>38862.9734220194</v>
      </c>
      <c r="Q898" s="1">
        <f>VLOOKUP($E898,[1]AllProteinsNorm!$A$1:$Q$3226,8,FALSE)</f>
        <v>22529.014187295201</v>
      </c>
      <c r="R898" s="1">
        <f>VLOOKUP($E898,[1]AllProteinsNorm!$A$1:$Q$3226,13,FALSE)</f>
        <v>57010.867787084397</v>
      </c>
      <c r="S898" s="1">
        <f>VLOOKUP($E898,[1]AllProteinsNorm!$A$1:$Q$3226,16,FALSE)</f>
        <v>58100.7355288045</v>
      </c>
      <c r="T898" s="1">
        <f>VLOOKUP($E898,[1]AllProteinsNorm!$A$1:$Q$3226,17,FALSE)</f>
        <v>71911.647483397493</v>
      </c>
      <c r="U898" s="1">
        <f>VLOOKUP($E898,[1]AllProteinsNorm!$A$1:$Q$3226,3,FALSE)</f>
        <v>117159.771711169</v>
      </c>
      <c r="V898" s="1">
        <f>VLOOKUP($E898,[1]AllProteinsNorm!$A$1:$Q$3226,7,FALSE)</f>
        <v>28475.022068931401</v>
      </c>
      <c r="W898" s="1">
        <f>VLOOKUP($E898,[1]AllProteinsNorm!$A$1:$Q$3226,9,FALSE)</f>
        <v>88280.6468158395</v>
      </c>
      <c r="X898" s="1">
        <f>VLOOKUP($E898,[1]AllProteinsNorm!$A$1:$Q$3226,12,FALSE)</f>
        <v>159793.29799561601</v>
      </c>
      <c r="Y898" s="29">
        <f>VLOOKUP($E898,[1]AllProteinsNorm!$A$1:$Q$3226,14,FALSE)</f>
        <v>97770.651605040403</v>
      </c>
      <c r="Z898" s="25">
        <f t="shared" si="124"/>
        <v>0.75853034375508166</v>
      </c>
      <c r="AA898" s="1">
        <f t="shared" si="124"/>
        <v>0.88569563979758303</v>
      </c>
      <c r="AB898" s="1">
        <f t="shared" si="124"/>
        <v>1.325858988021942</v>
      </c>
      <c r="AC898" s="1">
        <f t="shared" si="124"/>
        <v>1.0907658110613871</v>
      </c>
      <c r="AD898" s="1">
        <f t="shared" si="124"/>
        <v>0.93914921736400714</v>
      </c>
      <c r="AE898" s="1">
        <f t="shared" si="124"/>
        <v>0.43495746954420755</v>
      </c>
      <c r="AF898" s="1">
        <f t="shared" si="124"/>
        <v>0.25214650705752117</v>
      </c>
      <c r="AG898" s="1">
        <f t="shared" si="124"/>
        <v>0.63807013734928686</v>
      </c>
      <c r="AH898" s="1">
        <f t="shared" si="124"/>
        <v>0.65026802323744815</v>
      </c>
      <c r="AI898" s="1">
        <f t="shared" si="124"/>
        <v>0.80484084119028165</v>
      </c>
      <c r="AJ898" s="1">
        <f t="shared" si="124"/>
        <v>1.3112614231157596</v>
      </c>
      <c r="AK898" s="1">
        <f t="shared" si="124"/>
        <v>0.31869469713041571</v>
      </c>
      <c r="AL898" s="1">
        <f t="shared" si="124"/>
        <v>0.9880439752195419</v>
      </c>
      <c r="AM898" s="1">
        <f t="shared" si="124"/>
        <v>1.7884192182504675</v>
      </c>
      <c r="AN898" s="29">
        <f t="shared" si="124"/>
        <v>1.0942568587333517</v>
      </c>
      <c r="AO898" s="1">
        <f t="shared" si="119"/>
        <v>17394.302455184752</v>
      </c>
      <c r="AP898" s="1">
        <f t="shared" si="120"/>
        <v>17164.385263285469</v>
      </c>
      <c r="AQ898" s="29">
        <f t="shared" si="121"/>
        <v>42692.649937544622</v>
      </c>
    </row>
    <row r="899" spans="1:43" x14ac:dyDescent="0.2">
      <c r="A899" s="26"/>
      <c r="E899" s="25" t="s">
        <v>1766</v>
      </c>
      <c r="F899" s="26" t="s">
        <v>1767</v>
      </c>
      <c r="G899" s="1">
        <v>0.247054967129926</v>
      </c>
      <c r="H899" s="1">
        <v>1.15202590727234</v>
      </c>
      <c r="I899" s="1">
        <f>VLOOKUP(F899,'[1]SUSMB vs SHAM all proteins sum'!$B$2:$E$3214,2,FALSE)</f>
        <v>0.20740886670497799</v>
      </c>
      <c r="J899" s="29">
        <f>VLOOKUP(F899,'[1]SUSMB vs SHAM all proteins sum'!$B$2:$E$3214,3,FALSE)</f>
        <v>1.16697687713609</v>
      </c>
      <c r="K899" s="25">
        <f>VLOOKUP($E899,[1]AllProteinsNorm!$A$1:$Q$3226,4,FALSE)</f>
        <v>469506.21070113702</v>
      </c>
      <c r="L899" s="1">
        <f>VLOOKUP($E899,[1]AllProteinsNorm!$A$1:$Q$3226,5,FALSE)</f>
        <v>391409.69795342698</v>
      </c>
      <c r="M899" s="1">
        <f>VLOOKUP($E899,[1]AllProteinsNorm!$A$1:$Q$3226,10,FALSE)</f>
        <v>445234.55179935001</v>
      </c>
      <c r="N899" s="1">
        <f>VLOOKUP($E899,[1]AllProteinsNorm!$A$1:$Q$3226,11,FALSE)</f>
        <v>314811.05157016602</v>
      </c>
      <c r="O899" s="1">
        <f>VLOOKUP($E899,[1]AllProteinsNorm!$A$1:$Q$3226,15,FALSE)</f>
        <v>481433.69140628201</v>
      </c>
      <c r="P899" s="1">
        <f>VLOOKUP($E899,[1]AllProteinsNorm!$A$1:$Q$3226,6,FALSE)</f>
        <v>414442.13316402701</v>
      </c>
      <c r="Q899" s="1">
        <f>VLOOKUP($E899,[1]AllProteinsNorm!$A$1:$Q$3226,8,FALSE)</f>
        <v>532413.090962191</v>
      </c>
      <c r="R899" s="1">
        <f>VLOOKUP($E899,[1]AllProteinsNorm!$A$1:$Q$3226,13,FALSE)</f>
        <v>395641.60456726199</v>
      </c>
      <c r="S899" s="1">
        <f>VLOOKUP($E899,[1]AllProteinsNorm!$A$1:$Q$3226,16,FALSE)</f>
        <v>465922.53966583702</v>
      </c>
      <c r="T899" s="1">
        <f>VLOOKUP($E899,[1]AllProteinsNorm!$A$1:$Q$3226,17,FALSE)</f>
        <v>618630.26225327898</v>
      </c>
      <c r="U899" s="1">
        <f>VLOOKUP($E899,[1]AllProteinsNorm!$A$1:$Q$3226,3,FALSE)</f>
        <v>526851.27932518395</v>
      </c>
      <c r="V899" s="1">
        <f>VLOOKUP($E899,[1]AllProteinsNorm!$A$1:$Q$3226,7,FALSE)</f>
        <v>353560.34339711699</v>
      </c>
      <c r="W899" s="1">
        <f>VLOOKUP($E899,[1]AllProteinsNorm!$A$1:$Q$3226,9,FALSE)</f>
        <v>555028.95855199895</v>
      </c>
      <c r="X899" s="1">
        <f>VLOOKUP($E899,[1]AllProteinsNorm!$A$1:$Q$3226,12,FALSE)</f>
        <v>494951.360122243</v>
      </c>
      <c r="Y899" s="29">
        <f>VLOOKUP($E899,[1]AllProteinsNorm!$A$1:$Q$3226,14,FALSE)</f>
        <v>524480.97142252198</v>
      </c>
      <c r="Z899" s="25">
        <f t="shared" si="124"/>
        <v>1.1165983682208505</v>
      </c>
      <c r="AA899" s="1">
        <f t="shared" si="124"/>
        <v>0.93086613143614816</v>
      </c>
      <c r="AB899" s="1">
        <f t="shared" si="124"/>
        <v>1.0588745424097368</v>
      </c>
      <c r="AC899" s="1">
        <f t="shared" si="124"/>
        <v>0.74869618009141714</v>
      </c>
      <c r="AD899" s="1">
        <f t="shared" si="124"/>
        <v>1.1449647778418472</v>
      </c>
      <c r="AE899" s="1">
        <f t="shared" si="124"/>
        <v>0.98564278611320233</v>
      </c>
      <c r="AF899" s="1">
        <f t="shared" si="124"/>
        <v>1.2662060161036373</v>
      </c>
      <c r="AG899" s="1">
        <f t="shared" si="124"/>
        <v>0.9409306202794685</v>
      </c>
      <c r="AH899" s="1">
        <f t="shared" si="124"/>
        <v>1.1080755390461721</v>
      </c>
      <c r="AI899" s="1">
        <f t="shared" si="124"/>
        <v>1.4712511264387735</v>
      </c>
      <c r="AJ899" s="1">
        <f t="shared" si="124"/>
        <v>1.2529786941711762</v>
      </c>
      <c r="AK899" s="1">
        <f t="shared" si="124"/>
        <v>0.84085128909215567</v>
      </c>
      <c r="AL899" s="1">
        <f t="shared" si="124"/>
        <v>1.3199919730752545</v>
      </c>
      <c r="AM899" s="1">
        <f t="shared" si="124"/>
        <v>1.1771130359188848</v>
      </c>
      <c r="AN899" s="29">
        <f t="shared" si="124"/>
        <v>1.2473415335203279</v>
      </c>
      <c r="AO899" s="1">
        <f t="shared" si="119"/>
        <v>61225.352241201355</v>
      </c>
      <c r="AP899" s="1">
        <f t="shared" si="120"/>
        <v>81769.790126791515</v>
      </c>
      <c r="AQ899" s="29">
        <f t="shared" si="121"/>
        <v>71289.924159877832</v>
      </c>
    </row>
    <row r="900" spans="1:43" x14ac:dyDescent="0.2">
      <c r="A900" s="26"/>
      <c r="E900" s="25" t="s">
        <v>1768</v>
      </c>
      <c r="F900" s="26" t="s">
        <v>1769</v>
      </c>
      <c r="G900" s="1">
        <v>0.10669915477398501</v>
      </c>
      <c r="H900" s="43">
        <v>0.35710665534775798</v>
      </c>
      <c r="I900" s="1">
        <f>VLOOKUP(F900,'[1]SUSMB vs SHAM all proteins sum'!$B$2:$E$3214,2,FALSE)</f>
        <v>0.91174246510661905</v>
      </c>
      <c r="J900" s="29">
        <f>VLOOKUP(F900,'[1]SUSMB vs SHAM all proteins sum'!$B$2:$E$3214,3,FALSE)</f>
        <v>0.96535305754100897</v>
      </c>
      <c r="K900" s="25">
        <f>VLOOKUP($E900,[1]AllProteinsNorm!$A$1:$Q$3226,4,FALSE)</f>
        <v>45426.174065416002</v>
      </c>
      <c r="L900" s="1">
        <f>VLOOKUP($E900,[1]AllProteinsNorm!$A$1:$Q$3226,5,FALSE)</f>
        <v>119998.840983445</v>
      </c>
      <c r="M900" s="1">
        <f>VLOOKUP($E900,[1]AllProteinsNorm!$A$1:$Q$3226,10,FALSE)</f>
        <v>31893.352326308501</v>
      </c>
      <c r="N900" s="1">
        <f>VLOOKUP($E900,[1]AllProteinsNorm!$A$1:$Q$3226,11,FALSE)</f>
        <v>51581.2004273887</v>
      </c>
      <c r="O900" s="1">
        <f>VLOOKUP($E900,[1]AllProteinsNorm!$A$1:$Q$3226,15,FALSE)</f>
        <v>103288.422361726</v>
      </c>
      <c r="P900" s="1">
        <f>VLOOKUP($E900,[1]AllProteinsNorm!$A$1:$Q$3226,6,FALSE)</f>
        <v>65973.753732204699</v>
      </c>
      <c r="Q900" s="1">
        <f>VLOOKUP($E900,[1]AllProteinsNorm!$A$1:$Q$3226,8,FALSE)</f>
        <v>38731.982475527497</v>
      </c>
      <c r="R900" s="1">
        <f>VLOOKUP($E900,[1]AllProteinsNorm!$A$1:$Q$3226,13,FALSE)</f>
        <v>7798.41460641087</v>
      </c>
      <c r="S900" s="1">
        <f>VLOOKUP($E900,[1]AllProteinsNorm!$A$1:$Q$3226,16,FALSE)</f>
        <v>5518.2122545256298</v>
      </c>
      <c r="T900" s="1">
        <f>VLOOKUP($E900,[1]AllProteinsNorm!$A$1:$Q$3226,17,FALSE)</f>
        <v>48918.2090438663</v>
      </c>
      <c r="U900" s="1">
        <f>VLOOKUP($E900,[1]AllProteinsNorm!$A$1:$Q$3226,3,FALSE)</f>
        <v>46961.033439357299</v>
      </c>
      <c r="V900" s="1">
        <f>VLOOKUP($E900,[1]AllProteinsNorm!$A$1:$Q$3226,7,FALSE)</f>
        <v>96110.600706019803</v>
      </c>
      <c r="W900" s="1">
        <f>VLOOKUP($E900,[1]AllProteinsNorm!$A$1:$Q$3226,9,FALSE)</f>
        <v>67513.460045573695</v>
      </c>
      <c r="X900" s="1">
        <f>VLOOKUP($E900,[1]AllProteinsNorm!$A$1:$Q$3226,12,FALSE)</f>
        <v>73171.284707642495</v>
      </c>
      <c r="Y900" s="29">
        <f>VLOOKUP($E900,[1]AllProteinsNorm!$A$1:$Q$3226,14,FALSE)</f>
        <v>34827.1046190786</v>
      </c>
      <c r="Z900" s="25">
        <f t="shared" si="124"/>
        <v>0.64491372979848316</v>
      </c>
      <c r="AA900" s="1">
        <f t="shared" si="124"/>
        <v>1.7036191513439947</v>
      </c>
      <c r="AB900" s="1">
        <f t="shared" si="124"/>
        <v>0.45278875511103167</v>
      </c>
      <c r="AC900" s="1">
        <f t="shared" si="124"/>
        <v>0.73229641367565879</v>
      </c>
      <c r="AD900" s="1">
        <f t="shared" si="124"/>
        <v>1.4663819500708317</v>
      </c>
      <c r="AE900" s="1">
        <f t="shared" si="124"/>
        <v>0.93662696591996364</v>
      </c>
      <c r="AF900" s="1">
        <f t="shared" si="124"/>
        <v>0.54987653692365113</v>
      </c>
      <c r="AG900" s="1">
        <f t="shared" si="124"/>
        <v>0.11071380660614186</v>
      </c>
      <c r="AH900" s="1">
        <f t="shared" si="124"/>
        <v>7.8341857312504662E-2</v>
      </c>
      <c r="AI900" s="1">
        <f t="shared" si="124"/>
        <v>0.69449002251677505</v>
      </c>
      <c r="AJ900" s="1">
        <f t="shared" si="124"/>
        <v>0.6667040721270977</v>
      </c>
      <c r="AK900" s="1">
        <f t="shared" si="124"/>
        <v>1.3644786788610728</v>
      </c>
      <c r="AL900" s="1">
        <f t="shared" si="124"/>
        <v>0.95848612007014877</v>
      </c>
      <c r="AM900" s="1">
        <f t="shared" si="124"/>
        <v>1.0388100496202395</v>
      </c>
      <c r="AN900" s="29">
        <f t="shared" si="124"/>
        <v>0.49443912898382614</v>
      </c>
      <c r="AO900" s="1">
        <f t="shared" si="119"/>
        <v>34647.618672903911</v>
      </c>
      <c r="AP900" s="1">
        <f t="shared" si="120"/>
        <v>23507.993693503257</v>
      </c>
      <c r="AQ900" s="29">
        <f t="shared" si="121"/>
        <v>21300.377672491431</v>
      </c>
    </row>
    <row r="901" spans="1:43" x14ac:dyDescent="0.2">
      <c r="A901" s="26"/>
      <c r="E901" s="25" t="s">
        <v>1770</v>
      </c>
      <c r="F901" s="26" t="s">
        <v>1771</v>
      </c>
      <c r="G901" s="1">
        <v>0.110261467719643</v>
      </c>
      <c r="H901" s="1">
        <v>0.83356899951121499</v>
      </c>
      <c r="I901" s="1">
        <f>VLOOKUP(F901,'[1]SUSMB vs SHAM all proteins sum'!$B$2:$E$3214,2,FALSE)</f>
        <v>0.19751904311915999</v>
      </c>
      <c r="J901" s="29">
        <f>VLOOKUP(F901,'[1]SUSMB vs SHAM all proteins sum'!$B$2:$E$3214,3,FALSE)</f>
        <v>0.86847338794632201</v>
      </c>
      <c r="K901" s="25">
        <f>VLOOKUP($E901,[1]AllProteinsNorm!$A$1:$Q$3226,4,FALSE)</f>
        <v>246113.15933063699</v>
      </c>
      <c r="L901" s="1">
        <f>VLOOKUP($E901,[1]AllProteinsNorm!$A$1:$Q$3226,5,FALSE)</f>
        <v>216124.03481494999</v>
      </c>
      <c r="M901" s="1">
        <f>VLOOKUP($E901,[1]AllProteinsNorm!$A$1:$Q$3226,10,FALSE)</f>
        <v>250434.14135048201</v>
      </c>
      <c r="N901" s="1">
        <f>VLOOKUP($E901,[1]AllProteinsNorm!$A$1:$Q$3226,11,FALSE)</f>
        <v>226413.615050894</v>
      </c>
      <c r="O901" s="1">
        <f>VLOOKUP($E901,[1]AllProteinsNorm!$A$1:$Q$3226,15,FALSE)</f>
        <v>253449.725244245</v>
      </c>
      <c r="P901" s="1">
        <f>VLOOKUP($E901,[1]AllProteinsNorm!$A$1:$Q$3226,6,FALSE)</f>
        <v>217925.68692664601</v>
      </c>
      <c r="Q901" s="1">
        <f>VLOOKUP($E901,[1]AllProteinsNorm!$A$1:$Q$3226,8,FALSE)</f>
        <v>165742.24499025001</v>
      </c>
      <c r="R901" s="1">
        <f>VLOOKUP($E901,[1]AllProteinsNorm!$A$1:$Q$3226,13,FALSE)</f>
        <v>239282.09430818801</v>
      </c>
      <c r="S901" s="1">
        <f>VLOOKUP($E901,[1]AllProteinsNorm!$A$1:$Q$3226,16,FALSE)</f>
        <v>237178.10659479399</v>
      </c>
      <c r="T901" s="1">
        <f>VLOOKUP($E901,[1]AllProteinsNorm!$A$1:$Q$3226,17,FALSE)</f>
        <v>150074.57969991199</v>
      </c>
      <c r="U901" s="1">
        <f>VLOOKUP($E901,[1]AllProteinsNorm!$A$1:$Q$3226,3,FALSE)</f>
        <v>155185.11647597299</v>
      </c>
      <c r="V901" s="1">
        <f>VLOOKUP($E901,[1]AllProteinsNorm!$A$1:$Q$3226,7,FALSE)</f>
        <v>213269.60768643199</v>
      </c>
      <c r="W901" s="1">
        <f>VLOOKUP($E901,[1]AllProteinsNorm!$A$1:$Q$3226,9,FALSE)</f>
        <v>207313.80124526101</v>
      </c>
      <c r="X901" s="1">
        <f>VLOOKUP($E901,[1]AllProteinsNorm!$A$1:$Q$3226,12,FALSE)</f>
        <v>195464.62250515501</v>
      </c>
      <c r="Y901" s="29">
        <f>VLOOKUP($E901,[1]AllProteinsNorm!$A$1:$Q$3226,14,FALSE)</f>
        <v>281600.20120014099</v>
      </c>
      <c r="Z901" s="25">
        <f t="shared" si="124"/>
        <v>1.0318909979173096</v>
      </c>
      <c r="AA901" s="1">
        <f t="shared" si="124"/>
        <v>0.90615409011716463</v>
      </c>
      <c r="AB901" s="1">
        <f t="shared" si="124"/>
        <v>1.0500077961436514</v>
      </c>
      <c r="AC901" s="1">
        <f t="shared" si="124"/>
        <v>0.94929572970562026</v>
      </c>
      <c r="AD901" s="1">
        <f t="shared" si="124"/>
        <v>1.0626513861162541</v>
      </c>
      <c r="AE901" s="1">
        <f t="shared" si="124"/>
        <v>0.91370796736815807</v>
      </c>
      <c r="AF901" s="1">
        <f t="shared" si="124"/>
        <v>0.69491583077148433</v>
      </c>
      <c r="AG901" s="1">
        <f t="shared" si="124"/>
        <v>1.0032500486806899</v>
      </c>
      <c r="AH901" s="1">
        <f t="shared" si="124"/>
        <v>0.99442855377531902</v>
      </c>
      <c r="AI901" s="1">
        <f t="shared" si="124"/>
        <v>0.62922522399754277</v>
      </c>
      <c r="AJ901" s="1">
        <f t="shared" si="124"/>
        <v>0.65065242808563495</v>
      </c>
      <c r="AK901" s="1">
        <f t="shared" si="124"/>
        <v>0.89418619020421586</v>
      </c>
      <c r="AL901" s="1">
        <f t="shared" si="124"/>
        <v>0.86921498155898502</v>
      </c>
      <c r="AM901" s="1">
        <f t="shared" si="124"/>
        <v>0.8195343350308476</v>
      </c>
      <c r="AN901" s="29">
        <f t="shared" si="124"/>
        <v>1.1806792998002695</v>
      </c>
      <c r="AO901" s="1">
        <f t="shared" si="119"/>
        <v>14633.130138584926</v>
      </c>
      <c r="AP901" s="1">
        <f t="shared" si="120"/>
        <v>37126.667226939746</v>
      </c>
      <c r="AQ901" s="29">
        <f t="shared" si="121"/>
        <v>40887.254472035609</v>
      </c>
    </row>
    <row r="902" spans="1:43" x14ac:dyDescent="0.2">
      <c r="A902" s="26"/>
      <c r="E902" s="25" t="s">
        <v>1772</v>
      </c>
      <c r="F902" s="26" t="s">
        <v>1773</v>
      </c>
      <c r="G902" s="1">
        <v>0.85373795279746401</v>
      </c>
      <c r="H902" s="1">
        <v>0.94640659190641996</v>
      </c>
      <c r="I902" s="1">
        <f>VLOOKUP(F902,'[1]SUSMB vs SHAM all proteins sum'!$B$2:$E$3214,2,FALSE)</f>
        <v>0.55740933785393798</v>
      </c>
      <c r="J902" s="29">
        <f>VLOOKUP(F902,'[1]SUSMB vs SHAM all proteins sum'!$B$2:$E$3214,3,FALSE)</f>
        <v>1.2699274181672999</v>
      </c>
      <c r="K902" s="25">
        <f>VLOOKUP($E902,[1]AllProteinsNorm!$A$1:$Q$3226,4,FALSE)</f>
        <v>29630.6474845954</v>
      </c>
      <c r="L902" s="1">
        <f>VLOOKUP($E902,[1]AllProteinsNorm!$A$1:$Q$3226,5,FALSE)</f>
        <v>39003.869256370403</v>
      </c>
      <c r="M902" s="1">
        <f>VLOOKUP($E902,[1]AllProteinsNorm!$A$1:$Q$3226,10,FALSE)</f>
        <v>68293.000318105696</v>
      </c>
      <c r="N902" s="1">
        <f>VLOOKUP($E902,[1]AllProteinsNorm!$A$1:$Q$3226,11,FALSE)</f>
        <v>42633.234805367101</v>
      </c>
      <c r="O902" s="1">
        <f>VLOOKUP($E902,[1]AllProteinsNorm!$A$1:$Q$3226,15,FALSE)</f>
        <v>38846.843137041396</v>
      </c>
      <c r="P902" s="1">
        <f>VLOOKUP($E902,[1]AllProteinsNorm!$A$1:$Q$3226,6,FALSE)</f>
        <v>101715.51468848401</v>
      </c>
      <c r="Q902" s="1">
        <f>VLOOKUP($E902,[1]AllProteinsNorm!$A$1:$Q$3226,8,FALSE)</f>
        <v>40413.9279893114</v>
      </c>
      <c r="R902" s="1">
        <f>VLOOKUP($E902,[1]AllProteinsNorm!$A$1:$Q$3226,13,FALSE)</f>
        <v>25141.477832299301</v>
      </c>
      <c r="S902" s="1">
        <f>VLOOKUP($E902,[1]AllProteinsNorm!$A$1:$Q$3226,16,FALSE)</f>
        <v>25149.975237371498</v>
      </c>
      <c r="T902" s="1">
        <f>VLOOKUP($E902,[1]AllProteinsNorm!$A$1:$Q$3226,17,FALSE)</f>
        <v>38183.101268034203</v>
      </c>
      <c r="U902" s="1">
        <f>VLOOKUP($E902,[1]AllProteinsNorm!$A$1:$Q$3226,3,FALSE)</f>
        <v>30941.580764338501</v>
      </c>
      <c r="V902" s="1">
        <f>VLOOKUP($E902,[1]AllProteinsNorm!$A$1:$Q$3226,7,FALSE)</f>
        <v>104337.058343902</v>
      </c>
      <c r="W902" s="1">
        <f>VLOOKUP($E902,[1]AllProteinsNorm!$A$1:$Q$3226,9,FALSE)</f>
        <v>26464.0492400312</v>
      </c>
      <c r="X902" s="1">
        <f>VLOOKUP($E902,[1]AllProteinsNorm!$A$1:$Q$3226,12,FALSE)</f>
        <v>31997.020891981701</v>
      </c>
      <c r="Y902" s="29">
        <f>VLOOKUP($E902,[1]AllProteinsNorm!$A$1:$Q$3226,14,FALSE)</f>
        <v>157934.35736302999</v>
      </c>
      <c r="Z902" s="25">
        <f t="shared" si="124"/>
        <v>0.67833372471306719</v>
      </c>
      <c r="AA902" s="1">
        <f t="shared" si="124"/>
        <v>0.89291467304756733</v>
      </c>
      <c r="AB902" s="1">
        <f t="shared" si="124"/>
        <v>1.5634300702235864</v>
      </c>
      <c r="AC902" s="1">
        <f t="shared" si="124"/>
        <v>0.97600165427118513</v>
      </c>
      <c r="AD902" s="1">
        <f t="shared" si="124"/>
        <v>0.88931987774459398</v>
      </c>
      <c r="AE902" s="1">
        <f t="shared" si="124"/>
        <v>2.3285709154893341</v>
      </c>
      <c r="AF902" s="1">
        <f t="shared" si="124"/>
        <v>0.92519511487312378</v>
      </c>
      <c r="AG902" s="1">
        <f t="shared" si="124"/>
        <v>0.57556326812098579</v>
      </c>
      <c r="AH902" s="1">
        <f t="shared" si="124"/>
        <v>0.57575779901795709</v>
      </c>
      <c r="AI902" s="1">
        <f t="shared" si="124"/>
        <v>0.87412485055236888</v>
      </c>
      <c r="AJ902" s="1">
        <f t="shared" si="124"/>
        <v>0.708344889840686</v>
      </c>
      <c r="AK902" s="1">
        <f t="shared" si="124"/>
        <v>2.3885858535092375</v>
      </c>
      <c r="AL902" s="1">
        <f t="shared" si="124"/>
        <v>0.60584086464236442</v>
      </c>
      <c r="AM902" s="1">
        <f t="shared" si="124"/>
        <v>0.73250705617093759</v>
      </c>
      <c r="AN902" s="29">
        <f t="shared" si="124"/>
        <v>3.6155875751930644</v>
      </c>
      <c r="AO902" s="1">
        <f t="shared" si="119"/>
        <v>13034.610854111008</v>
      </c>
      <c r="AP902" s="1">
        <f t="shared" si="120"/>
        <v>28517.556699131226</v>
      </c>
      <c r="AQ902" s="29">
        <f t="shared" si="121"/>
        <v>52490.170172348924</v>
      </c>
    </row>
    <row r="903" spans="1:43" x14ac:dyDescent="0.2">
      <c r="A903" s="26"/>
      <c r="E903" s="25" t="s">
        <v>1774</v>
      </c>
      <c r="F903" s="26" t="s">
        <v>1775</v>
      </c>
      <c r="G903" s="1">
        <v>0.111936623664166</v>
      </c>
      <c r="H903" s="1">
        <v>0.90916430739888598</v>
      </c>
      <c r="I903" s="1">
        <f>VLOOKUP(F903,'[1]SUSMB vs SHAM all proteins sum'!$B$2:$E$3214,2,FALSE)</f>
        <v>0.14406169291135801</v>
      </c>
      <c r="J903" s="29">
        <f>VLOOKUP(F903,'[1]SUSMB vs SHAM all proteins sum'!$B$2:$E$3214,3,FALSE)</f>
        <v>0.89818091492765395</v>
      </c>
      <c r="K903" s="25">
        <f>VLOOKUP($E903,[1]AllProteinsNorm!$A$1:$Q$3226,4,FALSE)</f>
        <v>1362202.69540988</v>
      </c>
      <c r="L903" s="1">
        <f>VLOOKUP($E903,[1]AllProteinsNorm!$A$1:$Q$3226,5,FALSE)</f>
        <v>1453872.8578101899</v>
      </c>
      <c r="M903" s="1">
        <f>VLOOKUP($E903,[1]AllProteinsNorm!$A$1:$Q$3226,10,FALSE)</f>
        <v>1344047.95557156</v>
      </c>
      <c r="N903" s="1">
        <f>VLOOKUP($E903,[1]AllProteinsNorm!$A$1:$Q$3226,11,FALSE)</f>
        <v>1452955.7692426301</v>
      </c>
      <c r="O903" s="1">
        <f>VLOOKUP($E903,[1]AllProteinsNorm!$A$1:$Q$3226,15,FALSE)</f>
        <v>1433885.6880403401</v>
      </c>
      <c r="P903" s="1">
        <f>VLOOKUP($E903,[1]AllProteinsNorm!$A$1:$Q$3226,6,FALSE)</f>
        <v>1477920.4197976501</v>
      </c>
      <c r="Q903" s="1">
        <f>VLOOKUP($E903,[1]AllProteinsNorm!$A$1:$Q$3226,8,FALSE)</f>
        <v>1394757.0532690301</v>
      </c>
      <c r="R903" s="1">
        <f>VLOOKUP($E903,[1]AllProteinsNorm!$A$1:$Q$3226,13,FALSE)</f>
        <v>1190713.40194538</v>
      </c>
      <c r="S903" s="1">
        <f>VLOOKUP($E903,[1]AllProteinsNorm!$A$1:$Q$3226,16,FALSE)</f>
        <v>1251484.9916329901</v>
      </c>
      <c r="T903" s="1">
        <f>VLOOKUP($E903,[1]AllProteinsNorm!$A$1:$Q$3226,17,FALSE)</f>
        <v>1121448.2478493501</v>
      </c>
      <c r="U903" s="1">
        <f>VLOOKUP($E903,[1]AllProteinsNorm!$A$1:$Q$3226,3,FALSE)</f>
        <v>1038555.69227965</v>
      </c>
      <c r="V903" s="1">
        <f>VLOOKUP($E903,[1]AllProteinsNorm!$A$1:$Q$3226,7,FALSE)</f>
        <v>1188178.20191316</v>
      </c>
      <c r="W903" s="1">
        <f>VLOOKUP($E903,[1]AllProteinsNorm!$A$1:$Q$3226,9,FALSE)</f>
        <v>1242819.5055235899</v>
      </c>
      <c r="X903" s="1">
        <f>VLOOKUP($E903,[1]AllProteinsNorm!$A$1:$Q$3226,12,FALSE)</f>
        <v>1476845.8692125501</v>
      </c>
      <c r="Y903" s="29">
        <f>VLOOKUP($E903,[1]AllProteinsNorm!$A$1:$Q$3226,14,FALSE)</f>
        <v>1431246.2489921199</v>
      </c>
      <c r="Z903" s="25">
        <f t="shared" si="124"/>
        <v>0.96651728933503789</v>
      </c>
      <c r="AA903" s="1">
        <f t="shared" si="124"/>
        <v>1.0315595897023784</v>
      </c>
      <c r="AB903" s="1">
        <f t="shared" si="124"/>
        <v>0.95363604192872864</v>
      </c>
      <c r="AC903" s="1">
        <f t="shared" si="124"/>
        <v>1.0309088921524581</v>
      </c>
      <c r="AD903" s="1">
        <f t="shared" si="124"/>
        <v>1.0173781868813967</v>
      </c>
      <c r="AE903" s="1">
        <f t="shared" si="124"/>
        <v>1.0486219435690638</v>
      </c>
      <c r="AF903" s="1">
        <f t="shared" si="124"/>
        <v>0.98961543017713993</v>
      </c>
      <c r="AG903" s="1">
        <f t="shared" si="124"/>
        <v>0.84484129527938312</v>
      </c>
      <c r="AH903" s="1">
        <f t="shared" si="124"/>
        <v>0.88796027627345353</v>
      </c>
      <c r="AI903" s="1">
        <f t="shared" si="124"/>
        <v>0.7956959153679708</v>
      </c>
      <c r="AJ903" s="1">
        <f t="shared" si="124"/>
        <v>0.73688154920554461</v>
      </c>
      <c r="AK903" s="1">
        <f t="shared" si="124"/>
        <v>0.84304250669137049</v>
      </c>
      <c r="AL903" s="1">
        <f t="shared" si="124"/>
        <v>0.88181189455797926</v>
      </c>
      <c r="AM903" s="1">
        <f t="shared" si="124"/>
        <v>1.0478595227323824</v>
      </c>
      <c r="AN903" s="29">
        <f t="shared" si="124"/>
        <v>1.0155054380732738</v>
      </c>
      <c r="AO903" s="1">
        <f t="shared" si="119"/>
        <v>46846.481321451764</v>
      </c>
      <c r="AP903" s="1">
        <f t="shared" si="120"/>
        <v>131150.02553830287</v>
      </c>
      <c r="AQ903" s="29">
        <f t="shared" si="121"/>
        <v>161017.24441214171</v>
      </c>
    </row>
    <row r="904" spans="1:43" x14ac:dyDescent="0.2">
      <c r="A904" s="26"/>
      <c r="E904" s="25" t="s">
        <v>1776</v>
      </c>
      <c r="F904" s="26" t="s">
        <v>1777</v>
      </c>
      <c r="G904" s="1">
        <v>0.214061944117444</v>
      </c>
      <c r="H904" s="1">
        <v>1.20273682624387</v>
      </c>
      <c r="I904" s="1">
        <f>VLOOKUP(F904,'[1]SUSMB vs SHAM all proteins sum'!$B$2:$E$3214,2,FALSE)</f>
        <v>0.12652571644714</v>
      </c>
      <c r="J904" s="29">
        <f>VLOOKUP(F904,'[1]SUSMB vs SHAM all proteins sum'!$B$2:$E$3214,3,FALSE)</f>
        <v>1.26598694570829</v>
      </c>
      <c r="K904" s="25">
        <f>VLOOKUP($E904,[1]AllProteinsNorm!$A$1:$Q$3226,4,FALSE)</f>
        <v>144703.10963128199</v>
      </c>
      <c r="L904" s="1">
        <f>VLOOKUP($E904,[1]AllProteinsNorm!$A$1:$Q$3226,5,FALSE)</f>
        <v>246690.09849354101</v>
      </c>
      <c r="M904" s="1">
        <f>VLOOKUP($E904,[1]AllProteinsNorm!$A$1:$Q$3226,10,FALSE)</f>
        <v>171249.17362242701</v>
      </c>
      <c r="N904" s="1">
        <f>VLOOKUP($E904,[1]AllProteinsNorm!$A$1:$Q$3226,11,FALSE)</f>
        <v>161214.11604080599</v>
      </c>
      <c r="O904" s="1">
        <f>VLOOKUP($E904,[1]AllProteinsNorm!$A$1:$Q$3226,15,FALSE)</f>
        <v>113856.418033535</v>
      </c>
      <c r="P904" s="1">
        <f>VLOOKUP($E904,[1]AllProteinsNorm!$A$1:$Q$3226,6,FALSE)</f>
        <v>194784.40302383099</v>
      </c>
      <c r="Q904" s="1">
        <f>VLOOKUP($E904,[1]AllProteinsNorm!$A$1:$Q$3226,8,FALSE)</f>
        <v>174579.00196738401</v>
      </c>
      <c r="R904" s="1">
        <f>VLOOKUP($E904,[1]AllProteinsNorm!$A$1:$Q$3226,13,FALSE)</f>
        <v>228065.22212771399</v>
      </c>
      <c r="S904" s="1">
        <f>VLOOKUP($E904,[1]AllProteinsNorm!$A$1:$Q$3226,16,FALSE)</f>
        <v>210550.194004319</v>
      </c>
      <c r="T904" s="1">
        <f>VLOOKUP($E904,[1]AllProteinsNorm!$A$1:$Q$3226,17,FALSE)</f>
        <v>172946.109992129</v>
      </c>
      <c r="U904" s="1">
        <f>VLOOKUP($E904,[1]AllProteinsNorm!$A$1:$Q$3226,3,FALSE)</f>
        <v>186467.43103469399</v>
      </c>
      <c r="V904" s="1">
        <f>VLOOKUP($E904,[1]AllProteinsNorm!$A$1:$Q$3226,7,FALSE)</f>
        <v>252696.60459103799</v>
      </c>
      <c r="W904" s="1">
        <f>VLOOKUP($E904,[1]AllProteinsNorm!$A$1:$Q$3226,9,FALSE)</f>
        <v>187538.37083969801</v>
      </c>
      <c r="X904" s="1">
        <f>VLOOKUP($E904,[1]AllProteinsNorm!$A$1:$Q$3226,12,FALSE)</f>
        <v>213275.51483479</v>
      </c>
      <c r="Y904" s="29">
        <f>VLOOKUP($E904,[1]AllProteinsNorm!$A$1:$Q$3226,14,FALSE)</f>
        <v>193611.54702149701</v>
      </c>
      <c r="Z904" s="25">
        <f t="shared" si="124"/>
        <v>0.8636795905752731</v>
      </c>
      <c r="AA904" s="1">
        <f t="shared" si="124"/>
        <v>1.4724023817371761</v>
      </c>
      <c r="AB904" s="1">
        <f t="shared" si="124"/>
        <v>1.0221232739050796</v>
      </c>
      <c r="AC904" s="1">
        <f t="shared" si="124"/>
        <v>0.96222770949337977</v>
      </c>
      <c r="AD904" s="1">
        <f t="shared" si="124"/>
        <v>0.67956704428909132</v>
      </c>
      <c r="AE904" s="1">
        <f t="shared" si="124"/>
        <v>1.1625963939734369</v>
      </c>
      <c r="AF904" s="1">
        <f t="shared" si="124"/>
        <v>1.0419977934574687</v>
      </c>
      <c r="AG904" s="1">
        <f t="shared" si="124"/>
        <v>1.3612373512472224</v>
      </c>
      <c r="AH904" s="1">
        <f t="shared" si="124"/>
        <v>1.2566965963382626</v>
      </c>
      <c r="AI904" s="1">
        <f t="shared" si="124"/>
        <v>1.0322516623878912</v>
      </c>
      <c r="AJ904" s="1">
        <f t="shared" si="124"/>
        <v>1.1129554499694871</v>
      </c>
      <c r="AK904" s="1">
        <f t="shared" si="124"/>
        <v>1.5082530054058232</v>
      </c>
      <c r="AL904" s="1">
        <f t="shared" si="124"/>
        <v>1.1193474954111746</v>
      </c>
      <c r="AM904" s="1">
        <f t="shared" si="124"/>
        <v>1.2729630330792918</v>
      </c>
      <c r="AN904" s="29">
        <f t="shared" si="124"/>
        <v>1.1555960482691827</v>
      </c>
      <c r="AO904" s="1">
        <f t="shared" si="119"/>
        <v>44095.268157622166</v>
      </c>
      <c r="AP904" s="1">
        <f t="shared" si="120"/>
        <v>21125.975449034951</v>
      </c>
      <c r="AQ904" s="29">
        <f t="shared" si="121"/>
        <v>24926.916811807932</v>
      </c>
    </row>
    <row r="905" spans="1:43" x14ac:dyDescent="0.2">
      <c r="A905" s="26"/>
      <c r="E905" s="25" t="s">
        <v>1778</v>
      </c>
      <c r="F905" s="26" t="s">
        <v>1779</v>
      </c>
      <c r="G905" s="1">
        <v>0.44312217375297303</v>
      </c>
      <c r="H905" s="1">
        <v>0.78012763032912003</v>
      </c>
      <c r="I905" s="1">
        <f>VLOOKUP(F905,'[1]SUSMB vs SHAM all proteins sum'!$B$2:$E$3214,2,FALSE)</f>
        <v>0.383534051964873</v>
      </c>
      <c r="J905" s="29">
        <f>VLOOKUP(F905,'[1]SUSMB vs SHAM all proteins sum'!$B$2:$E$3214,3,FALSE)</f>
        <v>1.1910412241016199</v>
      </c>
      <c r="K905" s="25">
        <f>VLOOKUP($E905,[1]AllProteinsNorm!$A$1:$Q$3226,4,FALSE)</f>
        <v>186333.40487135801</v>
      </c>
      <c r="L905" s="1">
        <f>VLOOKUP($E905,[1]AllProteinsNorm!$A$1:$Q$3226,5,FALSE)</f>
        <v>77304.668011698406</v>
      </c>
      <c r="M905" s="1">
        <f>VLOOKUP($E905,[1]AllProteinsNorm!$A$1:$Q$3226,10,FALSE)</f>
        <v>184230.019831329</v>
      </c>
      <c r="N905" s="1">
        <f>VLOOKUP($E905,[1]AllProteinsNorm!$A$1:$Q$3226,11,FALSE)</f>
        <v>155699.53079471801</v>
      </c>
      <c r="O905" s="1">
        <f>VLOOKUP($E905,[1]AllProteinsNorm!$A$1:$Q$3226,15,FALSE)</f>
        <v>143364.299847224</v>
      </c>
      <c r="P905" s="1">
        <f>VLOOKUP($E905,[1]AllProteinsNorm!$A$1:$Q$3226,6,FALSE)</f>
        <v>141154.271290523</v>
      </c>
      <c r="Q905" s="1">
        <f>VLOOKUP($E905,[1]AllProteinsNorm!$A$1:$Q$3226,8,FALSE)</f>
        <v>80937.683248751404</v>
      </c>
      <c r="R905" s="1">
        <f>VLOOKUP($E905,[1]AllProteinsNorm!$A$1:$Q$3226,13,FALSE)</f>
        <v>46653.435966609199</v>
      </c>
      <c r="S905" s="1">
        <f>VLOOKUP($E905,[1]AllProteinsNorm!$A$1:$Q$3226,16,FALSE)</f>
        <v>168911.127982545</v>
      </c>
      <c r="T905" s="1">
        <f>VLOOKUP($E905,[1]AllProteinsNorm!$A$1:$Q$3226,17,FALSE)</f>
        <v>190119.54641586199</v>
      </c>
      <c r="U905" s="1">
        <f>VLOOKUP($E905,[1]AllProteinsNorm!$A$1:$Q$3226,3,FALSE)</f>
        <v>162769.08166558301</v>
      </c>
      <c r="V905" s="1">
        <f>VLOOKUP($E905,[1]AllProteinsNorm!$A$1:$Q$3226,7,FALSE)</f>
        <v>118536.252557491</v>
      </c>
      <c r="W905" s="1">
        <f>VLOOKUP($E905,[1]AllProteinsNorm!$A$1:$Q$3226,9,FALSE)</f>
        <v>177313.90236529699</v>
      </c>
      <c r="X905" s="1">
        <f>VLOOKUP($E905,[1]AllProteinsNorm!$A$1:$Q$3226,12,FALSE)</f>
        <v>201347.80339593999</v>
      </c>
      <c r="Y905" s="29">
        <f>VLOOKUP($E905,[1]AllProteinsNorm!$A$1:$Q$3226,14,FALSE)</f>
        <v>206113.45200232501</v>
      </c>
      <c r="Z905" s="25">
        <f t="shared" si="124"/>
        <v>1.2473252183014996</v>
      </c>
      <c r="AA905" s="1">
        <f t="shared" si="124"/>
        <v>0.51748135000262829</v>
      </c>
      <c r="AB905" s="1">
        <f t="shared" si="124"/>
        <v>1.2332450526648677</v>
      </c>
      <c r="AC905" s="1">
        <f t="shared" si="124"/>
        <v>1.0422605188374094</v>
      </c>
      <c r="AD905" s="1">
        <f t="shared" si="124"/>
        <v>0.95968786019359476</v>
      </c>
      <c r="AE905" s="1">
        <f t="shared" si="124"/>
        <v>0.94489381747300605</v>
      </c>
      <c r="AF905" s="1">
        <f t="shared" si="124"/>
        <v>0.54180093739372615</v>
      </c>
      <c r="AG905" s="1">
        <f t="shared" si="124"/>
        <v>0.31230045542151069</v>
      </c>
      <c r="AH905" s="1">
        <f t="shared" si="124"/>
        <v>1.130699617332898</v>
      </c>
      <c r="AI905" s="1">
        <f t="shared" si="124"/>
        <v>1.2726698409244757</v>
      </c>
      <c r="AJ905" s="1">
        <f t="shared" si="124"/>
        <v>1.0895844492372382</v>
      </c>
      <c r="AK905" s="1">
        <f t="shared" si="124"/>
        <v>0.79348765831864643</v>
      </c>
      <c r="AL905" s="1">
        <f t="shared" si="124"/>
        <v>1.1869482132222948</v>
      </c>
      <c r="AM905" s="1">
        <f t="shared" si="124"/>
        <v>1.3478323599504667</v>
      </c>
      <c r="AN905" s="29">
        <f t="shared" si="124"/>
        <v>1.3797338522910982</v>
      </c>
      <c r="AO905" s="1">
        <f t="shared" si="119"/>
        <v>39625.891558494382</v>
      </c>
      <c r="AP905" s="1">
        <f t="shared" si="120"/>
        <v>53866.19257584458</v>
      </c>
      <c r="AQ905" s="29">
        <f t="shared" si="121"/>
        <v>31589.38555072817</v>
      </c>
    </row>
    <row r="906" spans="1:43" x14ac:dyDescent="0.2">
      <c r="A906" s="26"/>
      <c r="E906" s="25" t="s">
        <v>1780</v>
      </c>
      <c r="F906" s="26" t="s">
        <v>1781</v>
      </c>
      <c r="G906" s="1">
        <v>0.73307175473513997</v>
      </c>
      <c r="H906" s="1">
        <v>0.81252182080799196</v>
      </c>
      <c r="I906" s="1">
        <f>VLOOKUP(F906,'[1]SUSMB vs SHAM all proteins sum'!$B$2:$E$3214,2,FALSE)</f>
        <v>0.34078350498441301</v>
      </c>
      <c r="J906" s="29">
        <f>VLOOKUP(F906,'[1]SUSMB vs SHAM all proteins sum'!$B$2:$E$3214,3,FALSE)</f>
        <v>1.4458734174163701</v>
      </c>
      <c r="K906" s="25">
        <f>VLOOKUP($E906,[1]AllProteinsNorm!$A$1:$Q$3226,4,FALSE)</f>
        <v>48924.147518757498</v>
      </c>
      <c r="L906" s="1">
        <f>VLOOKUP($E906,[1]AllProteinsNorm!$A$1:$Q$3226,5,FALSE)</f>
        <v>12383.787064828301</v>
      </c>
      <c r="M906" s="1">
        <f>VLOOKUP($E906,[1]AllProteinsNorm!$A$1:$Q$3226,10,FALSE)</f>
        <v>21552.285721737</v>
      </c>
      <c r="N906" s="1">
        <f>VLOOKUP($E906,[1]AllProteinsNorm!$A$1:$Q$3226,11,FALSE)</f>
        <v>83953.440576677196</v>
      </c>
      <c r="O906" s="1">
        <f>VLOOKUP($E906,[1]AllProteinsNorm!$A$1:$Q$3226,15,FALSE)</f>
        <v>28066.376711159399</v>
      </c>
      <c r="P906" s="1">
        <f>VLOOKUP($E906,[1]AllProteinsNorm!$A$1:$Q$3226,6,FALSE)</f>
        <v>51939.163824936702</v>
      </c>
      <c r="Q906" s="1">
        <f>VLOOKUP($E906,[1]AllProteinsNorm!$A$1:$Q$3226,8,FALSE)</f>
        <v>42705.174350870097</v>
      </c>
      <c r="R906" s="1">
        <f>VLOOKUP($E906,[1]AllProteinsNorm!$A$1:$Q$3226,13,FALSE)</f>
        <v>43073.589516934597</v>
      </c>
      <c r="S906" s="1">
        <f>VLOOKUP($E906,[1]AllProteinsNorm!$A$1:$Q$3226,16,FALSE)</f>
        <v>3772.9492702237199</v>
      </c>
      <c r="T906" s="1">
        <f>VLOOKUP($E906,[1]AllProteinsNorm!$A$1:$Q$3226,17,FALSE)</f>
        <v>30227.5264294013</v>
      </c>
      <c r="U906" s="1">
        <f>VLOOKUP($E906,[1]AllProteinsNorm!$A$1:$Q$3226,3,FALSE)</f>
        <v>46656.1294781658</v>
      </c>
      <c r="V906" s="1">
        <f>VLOOKUP($E906,[1]AllProteinsNorm!$A$1:$Q$3226,7,FALSE)</f>
        <v>49372.415593574799</v>
      </c>
      <c r="W906" s="1">
        <f>VLOOKUP($E906,[1]AllProteinsNorm!$A$1:$Q$3226,9,FALSE)</f>
        <v>65285.572955828902</v>
      </c>
      <c r="X906" s="1">
        <f>VLOOKUP($E906,[1]AllProteinsNorm!$A$1:$Q$3226,12,FALSE)</f>
        <v>25841.153017594501</v>
      </c>
      <c r="Y906" s="29">
        <f>VLOOKUP($E906,[1]AllProteinsNorm!$A$1:$Q$3226,14,FALSE)</f>
        <v>50029.262739845297</v>
      </c>
      <c r="Z906" s="25">
        <f t="shared" si="124"/>
        <v>1.2552375328686516</v>
      </c>
      <c r="AA906" s="1">
        <f t="shared" si="124"/>
        <v>0.31772846561845569</v>
      </c>
      <c r="AB906" s="1">
        <f t="shared" si="124"/>
        <v>0.55296288906538882</v>
      </c>
      <c r="AC906" s="1">
        <f t="shared" si="124"/>
        <v>2.1539774317968443</v>
      </c>
      <c r="AD906" s="1">
        <f t="shared" si="124"/>
        <v>0.72009368065065926</v>
      </c>
      <c r="AE906" s="1">
        <f t="shared" si="124"/>
        <v>1.3325932318775335</v>
      </c>
      <c r="AF906" s="1">
        <f t="shared" si="124"/>
        <v>1.0956785230107406</v>
      </c>
      <c r="AG906" s="1">
        <f t="shared" si="124"/>
        <v>1.1051308807435942</v>
      </c>
      <c r="AH906" s="1">
        <f t="shared" si="124"/>
        <v>9.6801840681607007E-2</v>
      </c>
      <c r="AI906" s="1">
        <f t="shared" si="124"/>
        <v>0.77554188727389528</v>
      </c>
      <c r="AJ906" s="1">
        <f t="shared" si="124"/>
        <v>1.1970474260572368</v>
      </c>
      <c r="AK906" s="1">
        <f t="shared" si="124"/>
        <v>1.2667386614694458</v>
      </c>
      <c r="AL906" s="1">
        <f t="shared" si="124"/>
        <v>1.6750195084660773</v>
      </c>
      <c r="AM906" s="1">
        <f t="shared" si="124"/>
        <v>0.66300154024861413</v>
      </c>
      <c r="AN906" s="29">
        <f t="shared" si="124"/>
        <v>1.2835912635723292</v>
      </c>
      <c r="AO906" s="1">
        <f t="shared" si="119"/>
        <v>25501.71479813732</v>
      </c>
      <c r="AP906" s="1">
        <f t="shared" si="120"/>
        <v>16776.407580625495</v>
      </c>
      <c r="AQ906" s="29">
        <f t="shared" si="121"/>
        <v>12617.666835098025</v>
      </c>
    </row>
    <row r="907" spans="1:43" x14ac:dyDescent="0.2">
      <c r="A907" s="26"/>
      <c r="E907" s="25" t="s">
        <v>1782</v>
      </c>
      <c r="F907" s="26" t="s">
        <v>1783</v>
      </c>
      <c r="G907" s="1">
        <v>8.4948387237839706E-2</v>
      </c>
      <c r="H907" s="1">
        <v>1.1967212857554399</v>
      </c>
      <c r="I907" s="1">
        <f>VLOOKUP(F907,'[1]SUSMB vs SHAM all proteins sum'!$B$2:$E$3214,2,FALSE)</f>
        <v>0.87408675496302801</v>
      </c>
      <c r="J907" s="29">
        <f>VLOOKUP(F907,'[1]SUSMB vs SHAM all proteins sum'!$B$2:$E$3214,3,FALSE)</f>
        <v>0.98113208877873004</v>
      </c>
      <c r="K907" s="25">
        <f>VLOOKUP($E907,[1]AllProteinsNorm!$A$1:$Q$3226,4,FALSE)</f>
        <v>440946.04945140902</v>
      </c>
      <c r="L907" s="1">
        <f>VLOOKUP($E907,[1]AllProteinsNorm!$A$1:$Q$3226,5,FALSE)</f>
        <v>334486.30227288499</v>
      </c>
      <c r="M907" s="1">
        <f>VLOOKUP($E907,[1]AllProteinsNorm!$A$1:$Q$3226,10,FALSE)</f>
        <v>427501.16085595201</v>
      </c>
      <c r="N907" s="1">
        <f>VLOOKUP($E907,[1]AllProteinsNorm!$A$1:$Q$3226,11,FALSE)</f>
        <v>374339.78337577899</v>
      </c>
      <c r="O907" s="1">
        <f>VLOOKUP($E907,[1]AllProteinsNorm!$A$1:$Q$3226,15,FALSE)</f>
        <v>430981.91619469598</v>
      </c>
      <c r="P907" s="1">
        <f>VLOOKUP($E907,[1]AllProteinsNorm!$A$1:$Q$3226,6,FALSE)</f>
        <v>380853.125577497</v>
      </c>
      <c r="Q907" s="1">
        <f>VLOOKUP($E907,[1]AllProteinsNorm!$A$1:$Q$3226,8,FALSE)</f>
        <v>480020.23070084798</v>
      </c>
      <c r="R907" s="1">
        <f>VLOOKUP($E907,[1]AllProteinsNorm!$A$1:$Q$3226,13,FALSE)</f>
        <v>570000.84860966494</v>
      </c>
      <c r="S907" s="1">
        <f>VLOOKUP($E907,[1]AllProteinsNorm!$A$1:$Q$3226,16,FALSE)</f>
        <v>550241.26126013696</v>
      </c>
      <c r="T907" s="1">
        <f>VLOOKUP($E907,[1]AllProteinsNorm!$A$1:$Q$3226,17,FALSE)</f>
        <v>435457.20578294498</v>
      </c>
      <c r="U907" s="1">
        <f>VLOOKUP($E907,[1]AllProteinsNorm!$A$1:$Q$3226,3,FALSE)</f>
        <v>262427.60072232602</v>
      </c>
      <c r="V907" s="1">
        <f>VLOOKUP($E907,[1]AllProteinsNorm!$A$1:$Q$3226,7,FALSE)</f>
        <v>406841.33281572402</v>
      </c>
      <c r="W907" s="1">
        <f>VLOOKUP($E907,[1]AllProteinsNorm!$A$1:$Q$3226,9,FALSE)</f>
        <v>450985.22239257098</v>
      </c>
      <c r="X907" s="1">
        <f>VLOOKUP($E907,[1]AllProteinsNorm!$A$1:$Q$3226,12,FALSE)</f>
        <v>467311.11181833001</v>
      </c>
      <c r="Y907" s="29">
        <f>VLOOKUP($E907,[1]AllProteinsNorm!$A$1:$Q$3226,14,FALSE)</f>
        <v>411017.70155710098</v>
      </c>
      <c r="Z907" s="25">
        <f t="shared" ref="Z907:AN923" si="125">K907/AVERAGE($K907:$O907)</f>
        <v>1.0978336985845099</v>
      </c>
      <c r="AA907" s="1">
        <f t="shared" si="125"/>
        <v>0.83277837460376924</v>
      </c>
      <c r="AB907" s="1">
        <f t="shared" si="125"/>
        <v>1.0643596448036201</v>
      </c>
      <c r="AC907" s="1">
        <f t="shared" si="125"/>
        <v>0.93200251917903287</v>
      </c>
      <c r="AD907" s="1">
        <f t="shared" si="125"/>
        <v>1.0730257628290685</v>
      </c>
      <c r="AE907" s="1">
        <f t="shared" si="125"/>
        <v>0.94821893968751658</v>
      </c>
      <c r="AF907" s="1">
        <f t="shared" si="125"/>
        <v>1.1951176020770167</v>
      </c>
      <c r="AG907" s="1">
        <f t="shared" si="125"/>
        <v>1.4191444522611951</v>
      </c>
      <c r="AH907" s="1">
        <f t="shared" si="125"/>
        <v>1.3699485452121933</v>
      </c>
      <c r="AI907" s="1">
        <f t="shared" si="125"/>
        <v>1.0841679960501545</v>
      </c>
      <c r="AJ907" s="1">
        <f t="shared" si="125"/>
        <v>0.65337213899542634</v>
      </c>
      <c r="AK907" s="1">
        <f t="shared" si="125"/>
        <v>1.0129223874390481</v>
      </c>
      <c r="AL907" s="1">
        <f t="shared" si="125"/>
        <v>1.1228284623984441</v>
      </c>
      <c r="AM907" s="1">
        <f t="shared" si="125"/>
        <v>1.1634754113693246</v>
      </c>
      <c r="AN907" s="29">
        <f t="shared" si="125"/>
        <v>1.0233203904321646</v>
      </c>
      <c r="AO907" s="1">
        <f t="shared" si="119"/>
        <v>40815.765450983366</v>
      </c>
      <c r="AP907" s="1">
        <f t="shared" si="120"/>
        <v>70417.640512279599</v>
      </c>
      <c r="AQ907" s="29">
        <f t="shared" si="121"/>
        <v>72421.316898762321</v>
      </c>
    </row>
    <row r="908" spans="1:43" x14ac:dyDescent="0.2">
      <c r="A908" s="26"/>
      <c r="E908" s="25" t="s">
        <v>1784</v>
      </c>
      <c r="F908" s="26" t="s">
        <v>1785</v>
      </c>
      <c r="G908" s="1">
        <v>0.921023006970634</v>
      </c>
      <c r="H908" s="1">
        <v>1.0272962127371701</v>
      </c>
      <c r="I908" s="1">
        <f>VLOOKUP(F908,'[1]SUSMB vs SHAM all proteins sum'!$B$2:$E$3214,2,FALSE)</f>
        <v>0.91215295246703798</v>
      </c>
      <c r="J908" s="29">
        <f>VLOOKUP(F908,'[1]SUSMB vs SHAM all proteins sum'!$B$2:$E$3214,3,FALSE)</f>
        <v>1.0335240730308799</v>
      </c>
      <c r="K908" s="25">
        <f>VLOOKUP($E908,[1]AllProteinsNorm!$A$1:$Q$3226,4,FALSE)</f>
        <v>61880.844662546202</v>
      </c>
      <c r="L908" s="1">
        <f>VLOOKUP($E908,[1]AllProteinsNorm!$A$1:$Q$3226,5,FALSE)</f>
        <v>38673.444525901599</v>
      </c>
      <c r="M908" s="1">
        <f>VLOOKUP($E908,[1]AllProteinsNorm!$A$1:$Q$3226,10,FALSE)</f>
        <v>57595.367598142802</v>
      </c>
      <c r="N908" s="1">
        <f>VLOOKUP($E908,[1]AllProteinsNorm!$A$1:$Q$3226,11,FALSE)</f>
        <v>103119.13815144599</v>
      </c>
      <c r="O908" s="1">
        <f>VLOOKUP($E908,[1]AllProteinsNorm!$A$1:$Q$3226,15,FALSE)</f>
        <v>160224.769093846</v>
      </c>
      <c r="P908" s="1">
        <f>VLOOKUP($E908,[1]AllProteinsNorm!$A$1:$Q$3226,6,FALSE)</f>
        <v>99284.7582198405</v>
      </c>
      <c r="Q908" s="1">
        <f>VLOOKUP($E908,[1]AllProteinsNorm!$A$1:$Q$3226,8,FALSE)</f>
        <v>56781.767076210497</v>
      </c>
      <c r="R908" s="1">
        <f>VLOOKUP($E908,[1]AllProteinsNorm!$A$1:$Q$3226,13,FALSE)</f>
        <v>72888.815868020407</v>
      </c>
      <c r="S908" s="1">
        <f>VLOOKUP($E908,[1]AllProteinsNorm!$A$1:$Q$3226,16,FALSE)</f>
        <v>80938.712304015004</v>
      </c>
      <c r="T908" s="1">
        <f>VLOOKUP($E908,[1]AllProteinsNorm!$A$1:$Q$3226,17,FALSE)</f>
        <v>78342.122733821394</v>
      </c>
      <c r="U908" s="1">
        <f>VLOOKUP($E908,[1]AllProteinsNorm!$A$1:$Q$3226,3,FALSE)</f>
        <v>104192.92850577401</v>
      </c>
      <c r="V908" s="1">
        <f>VLOOKUP($E908,[1]AllProteinsNorm!$A$1:$Q$3226,7,FALSE)</f>
        <v>103278.16213721001</v>
      </c>
      <c r="W908" s="1">
        <f>VLOOKUP($E908,[1]AllProteinsNorm!$A$1:$Q$3226,9,FALSE)</f>
        <v>76774.948693711704</v>
      </c>
      <c r="X908" s="1">
        <f>VLOOKUP($E908,[1]AllProteinsNorm!$A$1:$Q$3226,12,FALSE)</f>
        <v>71014.664230550596</v>
      </c>
      <c r="Y908" s="29">
        <f>VLOOKUP($E908,[1]AllProteinsNorm!$A$1:$Q$3226,14,FALSE)</f>
        <v>45773.512174904703</v>
      </c>
      <c r="Z908" s="25">
        <f t="shared" si="125"/>
        <v>0.73406630543314089</v>
      </c>
      <c r="AA908" s="1">
        <f t="shared" si="125"/>
        <v>0.45876672654219064</v>
      </c>
      <c r="AB908" s="1">
        <f t="shared" si="125"/>
        <v>0.68322950233453839</v>
      </c>
      <c r="AC908" s="1">
        <f t="shared" si="125"/>
        <v>1.223258751154334</v>
      </c>
      <c r="AD908" s="1">
        <f t="shared" si="125"/>
        <v>1.9006787145357966</v>
      </c>
      <c r="AE908" s="1">
        <f t="shared" si="125"/>
        <v>1.1777731226796433</v>
      </c>
      <c r="AF908" s="1">
        <f t="shared" si="125"/>
        <v>0.67357810322241862</v>
      </c>
      <c r="AG908" s="1">
        <f t="shared" si="125"/>
        <v>0.86464921517172866</v>
      </c>
      <c r="AH908" s="1">
        <f t="shared" si="125"/>
        <v>0.96014173419137483</v>
      </c>
      <c r="AI908" s="1">
        <f t="shared" si="125"/>
        <v>0.92933948960482171</v>
      </c>
      <c r="AJ908" s="1">
        <f t="shared" si="125"/>
        <v>1.2359966722753168</v>
      </c>
      <c r="AK908" s="1">
        <f t="shared" si="125"/>
        <v>1.2251451854837556</v>
      </c>
      <c r="AL908" s="1">
        <f t="shared" si="125"/>
        <v>0.91074876635487967</v>
      </c>
      <c r="AM908" s="1">
        <f t="shared" si="125"/>
        <v>0.84241694643264964</v>
      </c>
      <c r="AN908" s="29">
        <f t="shared" si="125"/>
        <v>0.5429918281200885</v>
      </c>
      <c r="AO908" s="1">
        <f t="shared" si="119"/>
        <v>43396.472199078344</v>
      </c>
      <c r="AP908" s="1">
        <f t="shared" si="120"/>
        <v>13693.132637996861</v>
      </c>
      <c r="AQ908" s="29">
        <f t="shared" si="121"/>
        <v>21861.136225689654</v>
      </c>
    </row>
    <row r="909" spans="1:43" x14ac:dyDescent="0.2">
      <c r="A909" s="26"/>
      <c r="E909" s="25" t="s">
        <v>1786</v>
      </c>
      <c r="F909" s="26" t="s">
        <v>1787</v>
      </c>
      <c r="G909" s="1">
        <v>0.88773452711897205</v>
      </c>
      <c r="H909" s="1">
        <v>1.0487714633082199</v>
      </c>
      <c r="I909" s="1">
        <f>VLOOKUP(F909,'[1]SUSMB vs SHAM all proteins sum'!$B$2:$E$3214,2,FALSE)</f>
        <v>0.173561276669291</v>
      </c>
      <c r="J909" s="29">
        <f>VLOOKUP(F909,'[1]SUSMB vs SHAM all proteins sum'!$B$2:$E$3214,3,FALSE)</f>
        <v>0.65454228646070001</v>
      </c>
      <c r="K909" s="25">
        <f>VLOOKUP($E909,[1]AllProteinsNorm!$A$1:$Q$3226,4,FALSE)</f>
        <v>302237.10341064603</v>
      </c>
      <c r="L909" s="1">
        <f>VLOOKUP($E909,[1]AllProteinsNorm!$A$1:$Q$3226,5,FALSE)</f>
        <v>286087.23548077903</v>
      </c>
      <c r="M909" s="1">
        <f>VLOOKUP($E909,[1]AllProteinsNorm!$A$1:$Q$3226,10,FALSE)</f>
        <v>661620.85960147798</v>
      </c>
      <c r="N909" s="1">
        <f>VLOOKUP($E909,[1]AllProteinsNorm!$A$1:$Q$3226,11,FALSE)</f>
        <v>360954.48211922101</v>
      </c>
      <c r="O909" s="1">
        <f>VLOOKUP($E909,[1]AllProteinsNorm!$A$1:$Q$3226,15,FALSE)</f>
        <v>173806.37124487499</v>
      </c>
      <c r="P909" s="1">
        <f>VLOOKUP($E909,[1]AllProteinsNorm!$A$1:$Q$3226,6,FALSE)</f>
        <v>313181.93305668602</v>
      </c>
      <c r="Q909" s="1">
        <f>VLOOKUP($E909,[1]AllProteinsNorm!$A$1:$Q$3226,8,FALSE)</f>
        <v>760559.08093177795</v>
      </c>
      <c r="R909" s="1">
        <f>VLOOKUP($E909,[1]AllProteinsNorm!$A$1:$Q$3226,13,FALSE)</f>
        <v>359657.73151127901</v>
      </c>
      <c r="S909" s="1">
        <f>VLOOKUP($E909,[1]AllProteinsNorm!$A$1:$Q$3226,16,FALSE)</f>
        <v>162373.93430163601</v>
      </c>
      <c r="T909" s="1">
        <f>VLOOKUP($E909,[1]AllProteinsNorm!$A$1:$Q$3226,17,FALSE)</f>
        <v>327372.743836093</v>
      </c>
      <c r="U909" s="1">
        <f>VLOOKUP($E909,[1]AllProteinsNorm!$A$1:$Q$3226,3,FALSE)</f>
        <v>297941.44166568498</v>
      </c>
      <c r="V909" s="1">
        <f>VLOOKUP($E909,[1]AllProteinsNorm!$A$1:$Q$3226,7,FALSE)</f>
        <v>278833.97370330303</v>
      </c>
      <c r="W909" s="1">
        <f>VLOOKUP($E909,[1]AllProteinsNorm!$A$1:$Q$3226,9,FALSE)</f>
        <v>146858.78111465601</v>
      </c>
      <c r="X909" s="1">
        <f>VLOOKUP($E909,[1]AllProteinsNorm!$A$1:$Q$3226,12,FALSE)</f>
        <v>125576.374968784</v>
      </c>
      <c r="Y909" s="29">
        <f>VLOOKUP($E909,[1]AllProteinsNorm!$A$1:$Q$3226,14,FALSE)</f>
        <v>281434.711913315</v>
      </c>
      <c r="Z909" s="25">
        <f t="shared" si="125"/>
        <v>0.84674196934606183</v>
      </c>
      <c r="AA909" s="1">
        <f t="shared" si="125"/>
        <v>0.8014967932201027</v>
      </c>
      <c r="AB909" s="1">
        <f t="shared" si="125"/>
        <v>1.853584961268711</v>
      </c>
      <c r="AC909" s="1">
        <f t="shared" si="125"/>
        <v>1.0112435091023684</v>
      </c>
      <c r="AD909" s="1">
        <f t="shared" si="125"/>
        <v>0.4869327670627559</v>
      </c>
      <c r="AE909" s="1">
        <f t="shared" si="125"/>
        <v>0.87740480492801054</v>
      </c>
      <c r="AF909" s="1">
        <f t="shared" si="125"/>
        <v>2.1307684818472232</v>
      </c>
      <c r="AG909" s="1">
        <f t="shared" si="125"/>
        <v>1.0076105561951019</v>
      </c>
      <c r="AH909" s="1">
        <f t="shared" si="125"/>
        <v>0.45490385974957837</v>
      </c>
      <c r="AI909" s="1">
        <f t="shared" si="125"/>
        <v>0.91716152218865221</v>
      </c>
      <c r="AJ909" s="1">
        <f t="shared" si="125"/>
        <v>0.83470732156613359</v>
      </c>
      <c r="AK909" s="1">
        <f t="shared" si="125"/>
        <v>0.78117618700618607</v>
      </c>
      <c r="AL909" s="1">
        <f t="shared" si="125"/>
        <v>0.41143688889788999</v>
      </c>
      <c r="AM909" s="1">
        <f t="shared" si="125"/>
        <v>0.35181248709870433</v>
      </c>
      <c r="AN909" s="29">
        <f t="shared" si="125"/>
        <v>0.78846236785178214</v>
      </c>
      <c r="AO909" s="1">
        <f t="shared" si="119"/>
        <v>163949.37595682254</v>
      </c>
      <c r="AP909" s="1">
        <f t="shared" si="120"/>
        <v>199863.58671482236</v>
      </c>
      <c r="AQ909" s="29">
        <f t="shared" si="121"/>
        <v>74011.027291984617</v>
      </c>
    </row>
    <row r="910" spans="1:43" x14ac:dyDescent="0.2">
      <c r="A910" s="26"/>
      <c r="E910" s="25" t="s">
        <v>1788</v>
      </c>
      <c r="F910" s="26" t="s">
        <v>1789</v>
      </c>
      <c r="G910" s="1">
        <v>0.12152209222593501</v>
      </c>
      <c r="H910" s="43">
        <v>0.31655277068718701</v>
      </c>
      <c r="I910" s="1">
        <f>VLOOKUP(F910,'[1]SUSMB vs SHAM all proteins sum'!$B$2:$E$3214,2,FALSE)</f>
        <v>0.67479095580633497</v>
      </c>
      <c r="J910" s="29">
        <f>VLOOKUP(F910,'[1]SUSMB vs SHAM all proteins sum'!$B$2:$E$3214,3,FALSE)</f>
        <v>0.80735987109063201</v>
      </c>
      <c r="K910" s="25">
        <f>VLOOKUP($E910,[1]AllProteinsNorm!$A$1:$Q$3226,4,FALSE)</f>
        <v>65667.821532672795</v>
      </c>
      <c r="L910" s="1">
        <f>VLOOKUP($E910,[1]AllProteinsNorm!$A$1:$Q$3226,5,FALSE)</f>
        <v>73365.902284925905</v>
      </c>
      <c r="M910" s="1">
        <f>VLOOKUP($E910,[1]AllProteinsNorm!$A$1:$Q$3226,10,FALSE)</f>
        <v>82154.521396501805</v>
      </c>
      <c r="N910" s="1">
        <f>VLOOKUP($E910,[1]AllProteinsNorm!$A$1:$Q$3226,11,FALSE)</f>
        <v>203513.88399093301</v>
      </c>
      <c r="O910" s="1">
        <f>VLOOKUP($E910,[1]AllProteinsNorm!$A$1:$Q$3226,15,FALSE)</f>
        <v>51683.028998832902</v>
      </c>
      <c r="P910" s="1">
        <f>VLOOKUP($E910,[1]AllProteinsNorm!$A$1:$Q$3226,6,FALSE)</f>
        <v>75655.949250414007</v>
      </c>
      <c r="Q910" s="1">
        <f>VLOOKUP($E910,[1]AllProteinsNorm!$A$1:$Q$3226,8,FALSE)</f>
        <v>74714.141530839595</v>
      </c>
      <c r="R910" s="1">
        <f>VLOOKUP($E910,[1]AllProteinsNorm!$A$1:$Q$3226,13,FALSE)</f>
        <v>62132.174579453102</v>
      </c>
      <c r="S910" s="1">
        <f>VLOOKUP($E910,[1]AllProteinsNorm!$A$1:$Q$3226,16,FALSE)</f>
        <v>3643.7219963972002</v>
      </c>
      <c r="T910" s="1">
        <f>VLOOKUP($E910,[1]AllProteinsNorm!$A$1:$Q$3226,17,FALSE)</f>
        <v>10340.5408676677</v>
      </c>
      <c r="U910" s="1">
        <f>VLOOKUP($E910,[1]AllProteinsNorm!$A$1:$Q$3226,3,FALSE)</f>
        <v>64787.483301468397</v>
      </c>
      <c r="V910" s="1">
        <f>VLOOKUP($E910,[1]AllProteinsNorm!$A$1:$Q$3226,7,FALSE)</f>
        <v>254662.07882825201</v>
      </c>
      <c r="W910" s="1">
        <f>VLOOKUP($E910,[1]AllProteinsNorm!$A$1:$Q$3226,9,FALSE)</f>
        <v>69547.265091564797</v>
      </c>
      <c r="X910" s="1">
        <f>VLOOKUP($E910,[1]AllProteinsNorm!$A$1:$Q$3226,12,FALSE)</f>
        <v>16663.416743588299</v>
      </c>
      <c r="Y910" s="29">
        <f>VLOOKUP($E910,[1]AllProteinsNorm!$A$1:$Q$3226,14,FALSE)</f>
        <v>74688.998986539606</v>
      </c>
      <c r="Z910" s="25">
        <f t="shared" si="125"/>
        <v>0.68923034651481108</v>
      </c>
      <c r="AA910" s="1">
        <f t="shared" si="125"/>
        <v>0.77002716207133981</v>
      </c>
      <c r="AB910" s="1">
        <f t="shared" si="125"/>
        <v>0.86226995091799463</v>
      </c>
      <c r="AC910" s="1">
        <f t="shared" si="125"/>
        <v>2.1360225070639203</v>
      </c>
      <c r="AD910" s="1">
        <f t="shared" si="125"/>
        <v>0.54245003343193399</v>
      </c>
      <c r="AE910" s="1">
        <f t="shared" si="125"/>
        <v>0.79406282865384159</v>
      </c>
      <c r="AF910" s="1">
        <f t="shared" si="125"/>
        <v>0.78417788888026274</v>
      </c>
      <c r="AG910" s="1">
        <f t="shared" si="125"/>
        <v>0.65212122491087321</v>
      </c>
      <c r="AH910" s="1">
        <f t="shared" si="125"/>
        <v>3.8243445809009534E-2</v>
      </c>
      <c r="AI910" s="1">
        <f t="shared" si="125"/>
        <v>0.10853130801403474</v>
      </c>
      <c r="AJ910" s="1">
        <f t="shared" si="125"/>
        <v>0.67999057260452</v>
      </c>
      <c r="AK910" s="1">
        <f t="shared" si="125"/>
        <v>2.6728590767648428</v>
      </c>
      <c r="AL910" s="1">
        <f t="shared" si="125"/>
        <v>0.72994785725253875</v>
      </c>
      <c r="AM910" s="1">
        <f t="shared" si="125"/>
        <v>0.17489437335133434</v>
      </c>
      <c r="AN910" s="29">
        <f t="shared" si="125"/>
        <v>0.7839140000513708</v>
      </c>
      <c r="AO910" s="1">
        <f t="shared" ref="AO910:AO973" si="126">_xlfn.STDEV.P(K910:O910)</f>
        <v>55035.727415927031</v>
      </c>
      <c r="AP910" s="1">
        <f t="shared" ref="AP910:AP973" si="127">_xlfn.STDEV.P(P910:T910)</f>
        <v>31709.325825706452</v>
      </c>
      <c r="AQ910" s="29">
        <f t="shared" ref="AQ910:AQ973" si="128">_xlfn.STDEV.P(U910:Y910)</f>
        <v>81970.789252957606</v>
      </c>
    </row>
    <row r="911" spans="1:43" x14ac:dyDescent="0.2">
      <c r="A911" s="26"/>
      <c r="E911" s="25" t="s">
        <v>1790</v>
      </c>
      <c r="F911" s="26" t="s">
        <v>1791</v>
      </c>
      <c r="G911" s="1">
        <v>0.383044077757698</v>
      </c>
      <c r="H911" s="1">
        <v>1.0410526059021701</v>
      </c>
      <c r="I911" s="1">
        <f>VLOOKUP(F911,'[1]SUSMB vs SHAM all proteins sum'!$B$2:$E$3214,2,FALSE)</f>
        <v>0.99926329336573005</v>
      </c>
      <c r="J911" s="29">
        <f>VLOOKUP(F911,'[1]SUSMB vs SHAM all proteins sum'!$B$2:$E$3214,3,FALSE)</f>
        <v>0.99996183383343995</v>
      </c>
      <c r="K911" s="25">
        <f>VLOOKUP($E911,[1]AllProteinsNorm!$A$1:$Q$3226,4,FALSE)</f>
        <v>5323338.9965644004</v>
      </c>
      <c r="L911" s="1">
        <f>VLOOKUP($E911,[1]AllProteinsNorm!$A$1:$Q$3226,5,FALSE)</f>
        <v>6163731.3422002504</v>
      </c>
      <c r="M911" s="1">
        <f>VLOOKUP($E911,[1]AllProteinsNorm!$A$1:$Q$3226,10,FALSE)</f>
        <v>6294832.8821753599</v>
      </c>
      <c r="N911" s="1">
        <f>VLOOKUP($E911,[1]AllProteinsNorm!$A$1:$Q$3226,11,FALSE)</f>
        <v>6066108.1381634297</v>
      </c>
      <c r="O911" s="1">
        <f>VLOOKUP($E911,[1]AllProteinsNorm!$A$1:$Q$3226,15,FALSE)</f>
        <v>6187126.0863914303</v>
      </c>
      <c r="P911" s="1">
        <f>VLOOKUP($E911,[1]AllProteinsNorm!$A$1:$Q$3226,6,FALSE)</f>
        <v>5758767.34208073</v>
      </c>
      <c r="Q911" s="1">
        <f>VLOOKUP($E911,[1]AllProteinsNorm!$A$1:$Q$3226,8,FALSE)</f>
        <v>6634805.4621615699</v>
      </c>
      <c r="R911" s="1">
        <f>VLOOKUP($E911,[1]AllProteinsNorm!$A$1:$Q$3226,13,FALSE)</f>
        <v>5949400.8046243303</v>
      </c>
      <c r="S911" s="1">
        <f>VLOOKUP($E911,[1]AllProteinsNorm!$A$1:$Q$3226,16,FALSE)</f>
        <v>6149735.6007802999</v>
      </c>
      <c r="T911" s="1">
        <f>VLOOKUP($E911,[1]AllProteinsNorm!$A$1:$Q$3226,17,FALSE)</f>
        <v>6780896.6141469805</v>
      </c>
      <c r="U911" s="1">
        <f>VLOOKUP($E911,[1]AllProteinsNorm!$A$1:$Q$3226,3,FALSE)</f>
        <v>5619739.2197742602</v>
      </c>
      <c r="V911" s="1">
        <f>VLOOKUP($E911,[1]AllProteinsNorm!$A$1:$Q$3226,7,FALSE)</f>
        <v>5663519.9193917103</v>
      </c>
      <c r="W911" s="1">
        <f>VLOOKUP($E911,[1]AllProteinsNorm!$A$1:$Q$3226,9,FALSE)</f>
        <v>6302250.6172578903</v>
      </c>
      <c r="X911" s="1">
        <f>VLOOKUP($E911,[1]AllProteinsNorm!$A$1:$Q$3226,12,FALSE)</f>
        <v>6067575.4499475202</v>
      </c>
      <c r="Y911" s="29">
        <f>VLOOKUP($E911,[1]AllProteinsNorm!$A$1:$Q$3226,14,FALSE)</f>
        <v>6368172.4442773499</v>
      </c>
      <c r="Z911" s="25">
        <f t="shared" si="125"/>
        <v>0.88618522326137661</v>
      </c>
      <c r="AA911" s="1">
        <f t="shared" si="125"/>
        <v>1.026086754786065</v>
      </c>
      <c r="AB911" s="1">
        <f t="shared" si="125"/>
        <v>1.0479114493147685</v>
      </c>
      <c r="AC911" s="1">
        <f t="shared" si="125"/>
        <v>1.0098352553191525</v>
      </c>
      <c r="AD911" s="1">
        <f t="shared" si="125"/>
        <v>1.0299813173186378</v>
      </c>
      <c r="AE911" s="1">
        <f t="shared" si="125"/>
        <v>0.95867171450958655</v>
      </c>
      <c r="AF911" s="1">
        <f t="shared" si="125"/>
        <v>1.1045072582407576</v>
      </c>
      <c r="AG911" s="1">
        <f t="shared" si="125"/>
        <v>0.99040678861896014</v>
      </c>
      <c r="AH911" s="1">
        <f t="shared" si="125"/>
        <v>1.0237568601009901</v>
      </c>
      <c r="AI911" s="1">
        <f t="shared" si="125"/>
        <v>1.128827298768377</v>
      </c>
      <c r="AJ911" s="1">
        <f t="shared" si="125"/>
        <v>0.93552746844799195</v>
      </c>
      <c r="AK911" s="1">
        <f t="shared" si="125"/>
        <v>0.94281571537159925</v>
      </c>
      <c r="AL911" s="1">
        <f t="shared" si="125"/>
        <v>1.0491462921877188</v>
      </c>
      <c r="AM911" s="1">
        <f t="shared" si="125"/>
        <v>1.0100795211872133</v>
      </c>
      <c r="AN911" s="29">
        <f t="shared" si="125"/>
        <v>1.0601204099421471</v>
      </c>
      <c r="AO911" s="1">
        <f t="shared" si="126"/>
        <v>349497.93261918589</v>
      </c>
      <c r="AP911" s="1">
        <f t="shared" si="127"/>
        <v>392819.89813565387</v>
      </c>
      <c r="AQ911" s="29">
        <f t="shared" si="128"/>
        <v>312793.71920656355</v>
      </c>
    </row>
    <row r="912" spans="1:43" x14ac:dyDescent="0.2">
      <c r="A912" s="26"/>
      <c r="E912" s="25" t="s">
        <v>1792</v>
      </c>
      <c r="F912" s="26" t="s">
        <v>1793</v>
      </c>
      <c r="G912" s="1">
        <v>0.19878872073634399</v>
      </c>
      <c r="H912" s="1">
        <v>0.88900120688253403</v>
      </c>
      <c r="I912" s="1">
        <f>VLOOKUP(F912,'[1]SUSMB vs SHAM all proteins sum'!$B$2:$E$3214,2,FALSE)</f>
        <v>0.973428920636638</v>
      </c>
      <c r="J912" s="29">
        <f>VLOOKUP(F912,'[1]SUSMB vs SHAM all proteins sum'!$B$2:$E$3214,3,FALSE)</f>
        <v>1.0032485776957401</v>
      </c>
      <c r="K912" s="25">
        <f>VLOOKUP($E912,[1]AllProteinsNorm!$A$1:$Q$3226,4,FALSE)</f>
        <v>155841.28432105199</v>
      </c>
      <c r="L912" s="1">
        <f>VLOOKUP($E912,[1]AllProteinsNorm!$A$1:$Q$3226,5,FALSE)</f>
        <v>191418.33127025599</v>
      </c>
      <c r="M912" s="1">
        <f>VLOOKUP($E912,[1]AllProteinsNorm!$A$1:$Q$3226,10,FALSE)</f>
        <v>197266.09427552501</v>
      </c>
      <c r="N912" s="1">
        <f>VLOOKUP($E912,[1]AllProteinsNorm!$A$1:$Q$3226,11,FALSE)</f>
        <v>182067.738399333</v>
      </c>
      <c r="O912" s="1">
        <f>VLOOKUP($E912,[1]AllProteinsNorm!$A$1:$Q$3226,15,FALSE)</f>
        <v>176815.73572896299</v>
      </c>
      <c r="P912" s="1">
        <f>VLOOKUP($E912,[1]AllProteinsNorm!$A$1:$Q$3226,6,FALSE)</f>
        <v>193363.72493755299</v>
      </c>
      <c r="Q912" s="1">
        <f>VLOOKUP($E912,[1]AllProteinsNorm!$A$1:$Q$3226,8,FALSE)</f>
        <v>148840.34826090999</v>
      </c>
      <c r="R912" s="1">
        <f>VLOOKUP($E912,[1]AllProteinsNorm!$A$1:$Q$3226,13,FALSE)</f>
        <v>128985.576007763</v>
      </c>
      <c r="S912" s="1">
        <f>VLOOKUP($E912,[1]AllProteinsNorm!$A$1:$Q$3226,16,FALSE)</f>
        <v>183551.610069469</v>
      </c>
      <c r="T912" s="1">
        <f>VLOOKUP($E912,[1]AllProteinsNorm!$A$1:$Q$3226,17,FALSE)</f>
        <v>154379.32092359301</v>
      </c>
      <c r="U912" s="1">
        <f>VLOOKUP($E912,[1]AllProteinsNorm!$A$1:$Q$3226,3,FALSE)</f>
        <v>132775.58712122001</v>
      </c>
      <c r="V912" s="1">
        <f>VLOOKUP($E912,[1]AllProteinsNorm!$A$1:$Q$3226,7,FALSE)</f>
        <v>172113.837970027</v>
      </c>
      <c r="W912" s="1">
        <f>VLOOKUP($E912,[1]AllProteinsNorm!$A$1:$Q$3226,9,FALSE)</f>
        <v>206823.505703167</v>
      </c>
      <c r="X912" s="1">
        <f>VLOOKUP($E912,[1]AllProteinsNorm!$A$1:$Q$3226,12,FALSE)</f>
        <v>192255.45596739999</v>
      </c>
      <c r="Y912" s="29">
        <f>VLOOKUP($E912,[1]AllProteinsNorm!$A$1:$Q$3226,14,FALSE)</f>
        <v>211886.152921492</v>
      </c>
      <c r="Z912" s="25">
        <f t="shared" si="125"/>
        <v>0.86251771114323916</v>
      </c>
      <c r="AA912" s="1">
        <f t="shared" si="125"/>
        <v>1.0594221016425271</v>
      </c>
      <c r="AB912" s="1">
        <f t="shared" si="125"/>
        <v>1.0917870759469093</v>
      </c>
      <c r="AC912" s="1">
        <f t="shared" si="125"/>
        <v>1.007670398003806</v>
      </c>
      <c r="AD912" s="1">
        <f t="shared" si="125"/>
        <v>0.97860271326351922</v>
      </c>
      <c r="AE912" s="1">
        <f t="shared" si="125"/>
        <v>1.0701890591948842</v>
      </c>
      <c r="AF912" s="1">
        <f t="shared" si="125"/>
        <v>0.82377039606070979</v>
      </c>
      <c r="AG912" s="1">
        <f t="shared" si="125"/>
        <v>0.71388235969304958</v>
      </c>
      <c r="AH912" s="1">
        <f t="shared" si="125"/>
        <v>1.0158830202375866</v>
      </c>
      <c r="AI912" s="1">
        <f t="shared" si="125"/>
        <v>0.85442634223002001</v>
      </c>
      <c r="AJ912" s="1">
        <f t="shared" si="125"/>
        <v>0.7348585196690669</v>
      </c>
      <c r="AK912" s="1">
        <f t="shared" si="125"/>
        <v>0.9525796340086522</v>
      </c>
      <c r="AL912" s="1">
        <f t="shared" si="125"/>
        <v>1.1446834356306599</v>
      </c>
      <c r="AM912" s="1">
        <f t="shared" si="125"/>
        <v>1.0640552441430384</v>
      </c>
      <c r="AN912" s="29">
        <f t="shared" si="125"/>
        <v>1.1727031154613239</v>
      </c>
      <c r="AO912" s="1">
        <f t="shared" si="126"/>
        <v>14312.445058187801</v>
      </c>
      <c r="AP912" s="1">
        <f t="shared" si="127"/>
        <v>23533.82177941647</v>
      </c>
      <c r="AQ912" s="29">
        <f t="shared" si="128"/>
        <v>28734.950304129823</v>
      </c>
    </row>
    <row r="913" spans="1:43" x14ac:dyDescent="0.2">
      <c r="A913" s="26"/>
      <c r="E913" s="25" t="s">
        <v>1794</v>
      </c>
      <c r="F913" s="26" t="s">
        <v>1795</v>
      </c>
      <c r="G913" s="1">
        <v>0.79183007877110001</v>
      </c>
      <c r="H913" s="1">
        <v>0.980173289942191</v>
      </c>
      <c r="I913" s="1">
        <f>VLOOKUP(F913,'[1]SUSMB vs SHAM all proteins sum'!$B$2:$E$3214,2,FALSE)</f>
        <v>0.42985721003605498</v>
      </c>
      <c r="J913" s="29">
        <f>VLOOKUP(F913,'[1]SUSMB vs SHAM all proteins sum'!$B$2:$E$3214,3,FALSE)</f>
        <v>1.0636550017082</v>
      </c>
      <c r="K913" s="25">
        <f>VLOOKUP($E913,[1]AllProteinsNorm!$A$1:$Q$3226,4,FALSE)</f>
        <v>186003162.11299601</v>
      </c>
      <c r="L913" s="1">
        <f>VLOOKUP($E913,[1]AllProteinsNorm!$A$1:$Q$3226,5,FALSE)</f>
        <v>136833057.761731</v>
      </c>
      <c r="M913" s="1">
        <f>VLOOKUP($E913,[1]AllProteinsNorm!$A$1:$Q$3226,10,FALSE)</f>
        <v>174465885.85121599</v>
      </c>
      <c r="N913" s="1">
        <f>VLOOKUP($E913,[1]AllProteinsNorm!$A$1:$Q$3226,11,FALSE)</f>
        <v>151431799.954247</v>
      </c>
      <c r="O913" s="1">
        <f>VLOOKUP($E913,[1]AllProteinsNorm!$A$1:$Q$3226,15,FALSE)</f>
        <v>186374112.834243</v>
      </c>
      <c r="P913" s="1">
        <f>VLOOKUP($E913,[1]AllProteinsNorm!$A$1:$Q$3226,6,FALSE)</f>
        <v>156150650.573706</v>
      </c>
      <c r="Q913" s="1">
        <f>VLOOKUP($E913,[1]AllProteinsNorm!$A$1:$Q$3226,8,FALSE)</f>
        <v>148575568.807877</v>
      </c>
      <c r="R913" s="1">
        <f>VLOOKUP($E913,[1]AllProteinsNorm!$A$1:$Q$3226,13,FALSE)</f>
        <v>188720612.89379099</v>
      </c>
      <c r="S913" s="1">
        <f>VLOOKUP($E913,[1]AllProteinsNorm!$A$1:$Q$3226,16,FALSE)</f>
        <v>157515336.44438699</v>
      </c>
      <c r="T913" s="1">
        <f>VLOOKUP($E913,[1]AllProteinsNorm!$A$1:$Q$3226,17,FALSE)</f>
        <v>164401391.23239499</v>
      </c>
      <c r="U913" s="1">
        <f>VLOOKUP($E913,[1]AllProteinsNorm!$A$1:$Q$3226,3,FALSE)</f>
        <v>167659480.54067799</v>
      </c>
      <c r="V913" s="1">
        <f>VLOOKUP($E913,[1]AllProteinsNorm!$A$1:$Q$3226,7,FALSE)</f>
        <v>178635226.447083</v>
      </c>
      <c r="W913" s="1">
        <f>VLOOKUP($E913,[1]AllProteinsNorm!$A$1:$Q$3226,9,FALSE)</f>
        <v>176354254.198948</v>
      </c>
      <c r="X913" s="1">
        <f>VLOOKUP($E913,[1]AllProteinsNorm!$A$1:$Q$3226,12,FALSE)</f>
        <v>158326889.27303001</v>
      </c>
      <c r="Y913" s="29">
        <f>VLOOKUP($E913,[1]AllProteinsNorm!$A$1:$Q$3226,14,FALSE)</f>
        <v>204029349.81756499</v>
      </c>
      <c r="Z913" s="25">
        <f t="shared" si="125"/>
        <v>1.1136473245932639</v>
      </c>
      <c r="AA913" s="1">
        <f t="shared" si="125"/>
        <v>0.81925364580466042</v>
      </c>
      <c r="AB913" s="1">
        <f t="shared" si="125"/>
        <v>1.0445707739794667</v>
      </c>
      <c r="AC913" s="1">
        <f t="shared" si="125"/>
        <v>0.90665995653848375</v>
      </c>
      <c r="AD913" s="1">
        <f t="shared" si="125"/>
        <v>1.115868299084126</v>
      </c>
      <c r="AE913" s="1">
        <f t="shared" si="125"/>
        <v>0.93491289217579998</v>
      </c>
      <c r="AF913" s="1">
        <f t="shared" si="125"/>
        <v>0.88955898826224256</v>
      </c>
      <c r="AG913" s="1">
        <f t="shared" si="125"/>
        <v>1.1299173802061235</v>
      </c>
      <c r="AH913" s="1">
        <f t="shared" si="125"/>
        <v>0.94308360686435377</v>
      </c>
      <c r="AI913" s="1">
        <f t="shared" si="125"/>
        <v>0.98431213440416565</v>
      </c>
      <c r="AJ913" s="1">
        <f t="shared" si="125"/>
        <v>1.0038191277274893</v>
      </c>
      <c r="AK913" s="1">
        <f t="shared" si="125"/>
        <v>1.0695336560464106</v>
      </c>
      <c r="AL913" s="1">
        <f t="shared" si="125"/>
        <v>1.0558769062753295</v>
      </c>
      <c r="AM913" s="1">
        <f t="shared" si="125"/>
        <v>0.94794257606744381</v>
      </c>
      <c r="AN913" s="29">
        <f t="shared" si="125"/>
        <v>1.2215746064833097</v>
      </c>
      <c r="AO913" s="1">
        <f t="shared" si="126"/>
        <v>19721190.598044287</v>
      </c>
      <c r="AP913" s="1">
        <f t="shared" si="127"/>
        <v>13773501.566041606</v>
      </c>
      <c r="AQ913" s="29">
        <f t="shared" si="128"/>
        <v>15294489.643765133</v>
      </c>
    </row>
    <row r="914" spans="1:43" x14ac:dyDescent="0.2">
      <c r="A914" s="26"/>
      <c r="E914" s="25" t="s">
        <v>1796</v>
      </c>
      <c r="F914" s="26" t="s">
        <v>1797</v>
      </c>
      <c r="G914" s="1">
        <v>0.35473189683045397</v>
      </c>
      <c r="H914" s="1">
        <v>1.2231110582734701</v>
      </c>
      <c r="I914" s="1">
        <f>VLOOKUP(F914,'[1]SUSMB vs SHAM all proteins sum'!$B$2:$E$3214,2,FALSE)</f>
        <v>0.169652730110954</v>
      </c>
      <c r="J914" s="29">
        <f>VLOOKUP(F914,'[1]SUSMB vs SHAM all proteins sum'!$B$2:$E$3214,3,FALSE)</f>
        <v>1.2839895109364601</v>
      </c>
      <c r="K914" s="25">
        <f>VLOOKUP($E914,[1]AllProteinsNorm!$A$1:$Q$3226,4,FALSE)</f>
        <v>99382.789599756201</v>
      </c>
      <c r="L914" s="1">
        <f>VLOOKUP($E914,[1]AllProteinsNorm!$A$1:$Q$3226,5,FALSE)</f>
        <v>139476.27745749499</v>
      </c>
      <c r="M914" s="1">
        <f>VLOOKUP($E914,[1]AllProteinsNorm!$A$1:$Q$3226,10,FALSE)</f>
        <v>124340.062290998</v>
      </c>
      <c r="N914" s="1">
        <f>VLOOKUP($E914,[1]AllProteinsNorm!$A$1:$Q$3226,11,FALSE)</f>
        <v>137494.54037097099</v>
      </c>
      <c r="O914" s="1">
        <f>VLOOKUP($E914,[1]AllProteinsNorm!$A$1:$Q$3226,15,FALSE)</f>
        <v>101385.77585743699</v>
      </c>
      <c r="P914" s="1">
        <f>VLOOKUP($E914,[1]AllProteinsNorm!$A$1:$Q$3226,6,FALSE)</f>
        <v>99169.698341561394</v>
      </c>
      <c r="Q914" s="1">
        <f>VLOOKUP($E914,[1]AllProteinsNorm!$A$1:$Q$3226,8,FALSE)</f>
        <v>126748.00281969699</v>
      </c>
      <c r="R914" s="1">
        <f>VLOOKUP($E914,[1]AllProteinsNorm!$A$1:$Q$3226,13,FALSE)</f>
        <v>161783.65719091101</v>
      </c>
      <c r="S914" s="1">
        <f>VLOOKUP($E914,[1]AllProteinsNorm!$A$1:$Q$3226,16,FALSE)</f>
        <v>110886.435062852</v>
      </c>
      <c r="T914" s="1">
        <f>VLOOKUP($E914,[1]AllProteinsNorm!$A$1:$Q$3226,17,FALSE)</f>
        <v>291663.02128231397</v>
      </c>
      <c r="U914" s="1">
        <f>VLOOKUP($E914,[1]AllProteinsNorm!$A$1:$Q$3226,3,FALSE)</f>
        <v>113887.416212927</v>
      </c>
      <c r="V914" s="1">
        <f>VLOOKUP($E914,[1]AllProteinsNorm!$A$1:$Q$3226,7,FALSE)</f>
        <v>112700.801494578</v>
      </c>
      <c r="W914" s="1">
        <f>VLOOKUP($E914,[1]AllProteinsNorm!$A$1:$Q$3226,9,FALSE)</f>
        <v>161007.98324807099</v>
      </c>
      <c r="X914" s="1">
        <f>VLOOKUP($E914,[1]AllProteinsNorm!$A$1:$Q$3226,12,FALSE)</f>
        <v>254126.55097613501</v>
      </c>
      <c r="Y914" s="29">
        <f>VLOOKUP($E914,[1]AllProteinsNorm!$A$1:$Q$3226,14,FALSE)</f>
        <v>159658.585156999</v>
      </c>
      <c r="Z914" s="25">
        <f t="shared" si="125"/>
        <v>0.82532953358480599</v>
      </c>
      <c r="AA914" s="1">
        <f t="shared" si="125"/>
        <v>1.1582879841040579</v>
      </c>
      <c r="AB914" s="1">
        <f t="shared" si="125"/>
        <v>1.0325884997777004</v>
      </c>
      <c r="AC914" s="1">
        <f t="shared" si="125"/>
        <v>1.1418305456290909</v>
      </c>
      <c r="AD914" s="1">
        <f t="shared" si="125"/>
        <v>0.84196343690434539</v>
      </c>
      <c r="AE914" s="1">
        <f t="shared" si="125"/>
        <v>0.82355990617300567</v>
      </c>
      <c r="AF914" s="1">
        <f t="shared" si="125"/>
        <v>1.0525853668555387</v>
      </c>
      <c r="AG914" s="1">
        <f t="shared" si="125"/>
        <v>1.3435407767155922</v>
      </c>
      <c r="AH914" s="1">
        <f t="shared" si="125"/>
        <v>0.92086215430131202</v>
      </c>
      <c r="AI914" s="1">
        <f t="shared" si="125"/>
        <v>2.4221306957503441</v>
      </c>
      <c r="AJ914" s="1">
        <f t="shared" si="125"/>
        <v>0.94578395799451676</v>
      </c>
      <c r="AK914" s="1">
        <f t="shared" si="125"/>
        <v>0.93592965448800458</v>
      </c>
      <c r="AL914" s="1">
        <f t="shared" si="125"/>
        <v>1.3370991522045852</v>
      </c>
      <c r="AM914" s="1">
        <f t="shared" si="125"/>
        <v>2.1104071301814562</v>
      </c>
      <c r="AN914" s="29">
        <f t="shared" si="125"/>
        <v>1.3258930057318423</v>
      </c>
      <c r="AO914" s="1">
        <f t="shared" si="126"/>
        <v>17175.065376404524</v>
      </c>
      <c r="AP914" s="1">
        <f t="shared" si="127"/>
        <v>70053.531617641638</v>
      </c>
      <c r="AQ914" s="29">
        <f t="shared" si="128"/>
        <v>51427.897365789671</v>
      </c>
    </row>
    <row r="915" spans="1:43" x14ac:dyDescent="0.2">
      <c r="A915" s="26"/>
      <c r="E915" s="25" t="s">
        <v>1798</v>
      </c>
      <c r="F915" s="26" t="s">
        <v>1799</v>
      </c>
      <c r="G915" s="43">
        <v>1.2775221285090999E-2</v>
      </c>
      <c r="H915" s="1">
        <v>0.89834803967675003</v>
      </c>
      <c r="I915" s="1">
        <f>VLOOKUP(F915,'[1]SUSMB vs SHAM all proteins sum'!$B$2:$E$3214,2,FALSE)</f>
        <v>0.52541454043839697</v>
      </c>
      <c r="J915" s="29">
        <f>VLOOKUP(F915,'[1]SUSMB vs SHAM all proteins sum'!$B$2:$E$3214,3,FALSE)</f>
        <v>0.95880512908384297</v>
      </c>
      <c r="K915" s="25">
        <f>VLOOKUP($E915,[1]AllProteinsNorm!$A$1:$Q$3226,4,FALSE)</f>
        <v>2039845.40279099</v>
      </c>
      <c r="L915" s="1">
        <f>VLOOKUP($E915,[1]AllProteinsNorm!$A$1:$Q$3226,5,FALSE)</f>
        <v>1977295.7931572199</v>
      </c>
      <c r="M915" s="1">
        <f>VLOOKUP($E915,[1]AllProteinsNorm!$A$1:$Q$3226,10,FALSE)</f>
        <v>1927713.8217343001</v>
      </c>
      <c r="N915" s="1">
        <f>VLOOKUP($E915,[1]AllProteinsNorm!$A$1:$Q$3226,11,FALSE)</f>
        <v>2095519.2725090301</v>
      </c>
      <c r="O915" s="1">
        <f>VLOOKUP($E915,[1]AllProteinsNorm!$A$1:$Q$3226,15,FALSE)</f>
        <v>2185034.9993447699</v>
      </c>
      <c r="P915" s="1">
        <f>VLOOKUP($E915,[1]AllProteinsNorm!$A$1:$Q$3226,6,FALSE)</f>
        <v>1702968.6634355499</v>
      </c>
      <c r="Q915" s="1">
        <f>VLOOKUP($E915,[1]AllProteinsNorm!$A$1:$Q$3226,8,FALSE)</f>
        <v>1928663.0274027099</v>
      </c>
      <c r="R915" s="1">
        <f>VLOOKUP($E915,[1]AllProteinsNorm!$A$1:$Q$3226,13,FALSE)</f>
        <v>1750478.7381969499</v>
      </c>
      <c r="S915" s="1">
        <f>VLOOKUP($E915,[1]AllProteinsNorm!$A$1:$Q$3226,16,FALSE)</f>
        <v>1904560.1662324199</v>
      </c>
      <c r="T915" s="1">
        <f>VLOOKUP($E915,[1]AllProteinsNorm!$A$1:$Q$3226,17,FALSE)</f>
        <v>1902260.9319169801</v>
      </c>
      <c r="U915" s="1">
        <f>VLOOKUP($E915,[1]AllProteinsNorm!$A$1:$Q$3226,3,FALSE)</f>
        <v>1737649.2063567799</v>
      </c>
      <c r="V915" s="1">
        <f>VLOOKUP($E915,[1]AllProteinsNorm!$A$1:$Q$3226,7,FALSE)</f>
        <v>1863587.6638735801</v>
      </c>
      <c r="W915" s="1">
        <f>VLOOKUP($E915,[1]AllProteinsNorm!$A$1:$Q$3226,9,FALSE)</f>
        <v>2307766.0600735499</v>
      </c>
      <c r="X915" s="1">
        <f>VLOOKUP($E915,[1]AllProteinsNorm!$A$1:$Q$3226,12,FALSE)</f>
        <v>1749374.2398077301</v>
      </c>
      <c r="Y915" s="29">
        <f>VLOOKUP($E915,[1]AllProteinsNorm!$A$1:$Q$3226,14,FALSE)</f>
        <v>2206616.2677148301</v>
      </c>
      <c r="Z915" s="25">
        <f t="shared" si="125"/>
        <v>0.99743948874416688</v>
      </c>
      <c r="AA915" s="1">
        <f t="shared" si="125"/>
        <v>0.96685410684763129</v>
      </c>
      <c r="AB915" s="1">
        <f t="shared" si="125"/>
        <v>0.94260961451535019</v>
      </c>
      <c r="AC915" s="1">
        <f t="shared" si="125"/>
        <v>1.0246627852116301</v>
      </c>
      <c r="AD915" s="1">
        <f t="shared" si="125"/>
        <v>1.0684340046812222</v>
      </c>
      <c r="AE915" s="1">
        <f t="shared" si="125"/>
        <v>0.83271418053564017</v>
      </c>
      <c r="AF915" s="1">
        <f t="shared" si="125"/>
        <v>0.94307375518763659</v>
      </c>
      <c r="AG915" s="1">
        <f t="shared" si="125"/>
        <v>0.85594556101936181</v>
      </c>
      <c r="AH915" s="1">
        <f t="shared" si="125"/>
        <v>0.93128798677103419</v>
      </c>
      <c r="AI915" s="1">
        <f t="shared" si="125"/>
        <v>0.93016371181521762</v>
      </c>
      <c r="AJ915" s="1">
        <f t="shared" si="125"/>
        <v>0.84967220242955044</v>
      </c>
      <c r="AK915" s="1">
        <f t="shared" si="125"/>
        <v>0.91125333524820118</v>
      </c>
      <c r="AL915" s="1">
        <f t="shared" si="125"/>
        <v>1.1284467910908436</v>
      </c>
      <c r="AM915" s="1">
        <f t="shared" si="125"/>
        <v>0.85540548562582719</v>
      </c>
      <c r="AN915" s="29">
        <f t="shared" si="125"/>
        <v>1.0789867697388245</v>
      </c>
      <c r="AO915" s="1">
        <f t="shared" si="126"/>
        <v>90031.596166587042</v>
      </c>
      <c r="AP915" s="1">
        <f t="shared" si="127"/>
        <v>92382.587572224904</v>
      </c>
      <c r="AQ915" s="29">
        <f t="shared" si="128"/>
        <v>238333.55260905618</v>
      </c>
    </row>
    <row r="916" spans="1:43" x14ac:dyDescent="0.2">
      <c r="A916" s="26"/>
      <c r="E916" s="25" t="s">
        <v>1800</v>
      </c>
      <c r="F916" s="26" t="s">
        <v>1801</v>
      </c>
      <c r="G916" s="1">
        <v>0.11522481293881499</v>
      </c>
      <c r="H916" s="1">
        <v>0.87346467284662199</v>
      </c>
      <c r="I916" s="1">
        <f>VLOOKUP(F916,'[1]SUSMB vs SHAM all proteins sum'!$B$2:$E$3214,2,FALSE)</f>
        <v>0.603720972266648</v>
      </c>
      <c r="J916" s="29">
        <f>VLOOKUP(F916,'[1]SUSMB vs SHAM all proteins sum'!$B$2:$E$3214,3,FALSE)</f>
        <v>1.03337885526561</v>
      </c>
      <c r="K916" s="25">
        <f>VLOOKUP($E916,[1]AllProteinsNorm!$A$1:$Q$3226,4,FALSE)</f>
        <v>1154835.1986722201</v>
      </c>
      <c r="L916" s="1">
        <f>VLOOKUP($E916,[1]AllProteinsNorm!$A$1:$Q$3226,5,FALSE)</f>
        <v>1220839.8282063</v>
      </c>
      <c r="M916" s="1">
        <f>VLOOKUP($E916,[1]AllProteinsNorm!$A$1:$Q$3226,10,FALSE)</f>
        <v>1250061.04628249</v>
      </c>
      <c r="N916" s="1">
        <f>VLOOKUP($E916,[1]AllProteinsNorm!$A$1:$Q$3226,11,FALSE)</f>
        <v>1265778.7426990799</v>
      </c>
      <c r="O916" s="1">
        <f>VLOOKUP($E916,[1]AllProteinsNorm!$A$1:$Q$3226,15,FALSE)</f>
        <v>1585703.57069917</v>
      </c>
      <c r="P916" s="1">
        <f>VLOOKUP($E916,[1]AllProteinsNorm!$A$1:$Q$3226,6,FALSE)</f>
        <v>924174.21849303797</v>
      </c>
      <c r="Q916" s="1">
        <f>VLOOKUP($E916,[1]AllProteinsNorm!$A$1:$Q$3226,8,FALSE)</f>
        <v>1170177.8798292601</v>
      </c>
      <c r="R916" s="1">
        <f>VLOOKUP($E916,[1]AllProteinsNorm!$A$1:$Q$3226,13,FALSE)</f>
        <v>1121991.34678061</v>
      </c>
      <c r="S916" s="1">
        <f>VLOOKUP($E916,[1]AllProteinsNorm!$A$1:$Q$3226,16,FALSE)</f>
        <v>1156202.7220571099</v>
      </c>
      <c r="T916" s="1">
        <f>VLOOKUP($E916,[1]AllProteinsNorm!$A$1:$Q$3226,17,FALSE)</f>
        <v>1281997.62621999</v>
      </c>
      <c r="U916" s="1">
        <f>VLOOKUP($E916,[1]AllProteinsNorm!$A$1:$Q$3226,3,FALSE)</f>
        <v>1196798.5206254499</v>
      </c>
      <c r="V916" s="1">
        <f>VLOOKUP($E916,[1]AllProteinsNorm!$A$1:$Q$3226,7,FALSE)</f>
        <v>1365424.2666283201</v>
      </c>
      <c r="W916" s="1">
        <f>VLOOKUP($E916,[1]AllProteinsNorm!$A$1:$Q$3226,9,FALSE)</f>
        <v>1384787.01531464</v>
      </c>
      <c r="X916" s="1">
        <f>VLOOKUP($E916,[1]AllProteinsNorm!$A$1:$Q$3226,12,FALSE)</f>
        <v>1338745.09679187</v>
      </c>
      <c r="Y916" s="29">
        <f>VLOOKUP($E916,[1]AllProteinsNorm!$A$1:$Q$3226,14,FALSE)</f>
        <v>1375998.7634189201</v>
      </c>
      <c r="Z916" s="25">
        <f t="shared" si="125"/>
        <v>0.89145921115504945</v>
      </c>
      <c r="AA916" s="1">
        <f t="shared" si="125"/>
        <v>0.94241058070516737</v>
      </c>
      <c r="AB916" s="1">
        <f t="shared" si="125"/>
        <v>0.96496749968818818</v>
      </c>
      <c r="AC916" s="1">
        <f t="shared" si="125"/>
        <v>0.97710056011518054</v>
      </c>
      <c r="AD916" s="1">
        <f t="shared" si="125"/>
        <v>1.224062148336414</v>
      </c>
      <c r="AE916" s="1">
        <f t="shared" si="125"/>
        <v>0.71340362740491536</v>
      </c>
      <c r="AF916" s="1">
        <f t="shared" si="125"/>
        <v>0.90330278368988726</v>
      </c>
      <c r="AG916" s="1">
        <f t="shared" si="125"/>
        <v>0.86610584962584447</v>
      </c>
      <c r="AH916" s="1">
        <f t="shared" si="125"/>
        <v>0.89251485209787107</v>
      </c>
      <c r="AI916" s="1">
        <f t="shared" si="125"/>
        <v>0.98962050506142907</v>
      </c>
      <c r="AJ916" s="1">
        <f t="shared" si="125"/>
        <v>0.92385222266775913</v>
      </c>
      <c r="AK916" s="1">
        <f t="shared" si="125"/>
        <v>1.0540205572361765</v>
      </c>
      <c r="AL916" s="1">
        <f t="shared" si="125"/>
        <v>1.0689673658280401</v>
      </c>
      <c r="AM916" s="1">
        <f t="shared" si="125"/>
        <v>1.0334259375674839</v>
      </c>
      <c r="AN916" s="29">
        <f t="shared" si="125"/>
        <v>1.0621833951702371</v>
      </c>
      <c r="AO916" s="1">
        <f t="shared" si="126"/>
        <v>150017.91614381221</v>
      </c>
      <c r="AP916" s="1">
        <f t="shared" si="127"/>
        <v>116471.78602131506</v>
      </c>
      <c r="AQ916" s="29">
        <f t="shared" si="128"/>
        <v>69518.145914621637</v>
      </c>
    </row>
    <row r="917" spans="1:43" x14ac:dyDescent="0.2">
      <c r="A917" s="26"/>
      <c r="E917" s="25" t="s">
        <v>1802</v>
      </c>
      <c r="F917" s="26" t="s">
        <v>1803</v>
      </c>
      <c r="G917" s="1">
        <v>0.93511354946129699</v>
      </c>
      <c r="H917" s="1">
        <v>0.99556921431637402</v>
      </c>
      <c r="I917" s="1">
        <f>VLOOKUP(F917,'[1]SUSMB vs SHAM all proteins sum'!$B$2:$E$3214,2,FALSE)</f>
        <v>0.71246018918640297</v>
      </c>
      <c r="J917" s="29">
        <f>VLOOKUP(F917,'[1]SUSMB vs SHAM all proteins sum'!$B$2:$E$3214,3,FALSE)</f>
        <v>0.97801414218835103</v>
      </c>
      <c r="K917" s="25">
        <f>VLOOKUP($E917,[1]AllProteinsNorm!$A$1:$Q$3226,4,FALSE)</f>
        <v>2495612.16380595</v>
      </c>
      <c r="L917" s="1">
        <f>VLOOKUP($E917,[1]AllProteinsNorm!$A$1:$Q$3226,5,FALSE)</f>
        <v>2444861.0213121199</v>
      </c>
      <c r="M917" s="1">
        <f>VLOOKUP($E917,[1]AllProteinsNorm!$A$1:$Q$3226,10,FALSE)</f>
        <v>2936867.8292827001</v>
      </c>
      <c r="N917" s="1">
        <f>VLOOKUP($E917,[1]AllProteinsNorm!$A$1:$Q$3226,11,FALSE)</f>
        <v>2891170.2407062901</v>
      </c>
      <c r="O917" s="1">
        <f>VLOOKUP($E917,[1]AllProteinsNorm!$A$1:$Q$3226,15,FALSE)</f>
        <v>3121705.1457992001</v>
      </c>
      <c r="P917" s="1">
        <f>VLOOKUP($E917,[1]AllProteinsNorm!$A$1:$Q$3226,6,FALSE)</f>
        <v>2689278.9824985</v>
      </c>
      <c r="Q917" s="1">
        <f>VLOOKUP($E917,[1]AllProteinsNorm!$A$1:$Q$3226,8,FALSE)</f>
        <v>2968956.4720262201</v>
      </c>
      <c r="R917" s="1">
        <f>VLOOKUP($E917,[1]AllProteinsNorm!$A$1:$Q$3226,13,FALSE)</f>
        <v>2613538.78674644</v>
      </c>
      <c r="S917" s="1">
        <f>VLOOKUP($E917,[1]AllProteinsNorm!$A$1:$Q$3226,16,FALSE)</f>
        <v>2694524.69955116</v>
      </c>
      <c r="T917" s="1">
        <f>VLOOKUP($E917,[1]AllProteinsNorm!$A$1:$Q$3226,17,FALSE)</f>
        <v>2813116.4070515698</v>
      </c>
      <c r="U917" s="1">
        <f>VLOOKUP($E917,[1]AllProteinsNorm!$A$1:$Q$3226,3,FALSE)</f>
        <v>2731981.4320714199</v>
      </c>
      <c r="V917" s="1">
        <f>VLOOKUP($E917,[1]AllProteinsNorm!$A$1:$Q$3226,7,FALSE)</f>
        <v>2542648.0713705202</v>
      </c>
      <c r="W917" s="1">
        <f>VLOOKUP($E917,[1]AllProteinsNorm!$A$1:$Q$3226,9,FALSE)</f>
        <v>2604766.7776003298</v>
      </c>
      <c r="X917" s="1">
        <f>VLOOKUP($E917,[1]AllProteinsNorm!$A$1:$Q$3226,12,FALSE)</f>
        <v>3060214.6847541998</v>
      </c>
      <c r="Y917" s="29">
        <f>VLOOKUP($E917,[1]AllProteinsNorm!$A$1:$Q$3226,14,FALSE)</f>
        <v>2613497.9016113402</v>
      </c>
      <c r="Z917" s="25">
        <f t="shared" si="125"/>
        <v>0.8983345153798773</v>
      </c>
      <c r="AA917" s="1">
        <f t="shared" si="125"/>
        <v>0.88006585021692174</v>
      </c>
      <c r="AB917" s="1">
        <f t="shared" si="125"/>
        <v>1.0571713731872043</v>
      </c>
      <c r="AC917" s="1">
        <f t="shared" si="125"/>
        <v>1.0407218135628387</v>
      </c>
      <c r="AD917" s="1">
        <f t="shared" si="125"/>
        <v>1.1237064476531573</v>
      </c>
      <c r="AE917" s="1">
        <f t="shared" si="125"/>
        <v>0.96804790684291964</v>
      </c>
      <c r="AF917" s="1">
        <f t="shared" si="125"/>
        <v>1.0687221805387106</v>
      </c>
      <c r="AG917" s="1">
        <f t="shared" si="125"/>
        <v>0.94078404227594348</v>
      </c>
      <c r="AH917" s="1">
        <f t="shared" si="125"/>
        <v>0.96993618449866514</v>
      </c>
      <c r="AI917" s="1">
        <f t="shared" si="125"/>
        <v>1.0126251189535207</v>
      </c>
      <c r="AJ917" s="1">
        <f t="shared" si="125"/>
        <v>0.98341931947625116</v>
      </c>
      <c r="AK917" s="1">
        <f t="shared" si="125"/>
        <v>0.91526582379401444</v>
      </c>
      <c r="AL917" s="1">
        <f t="shared" si="125"/>
        <v>0.93762642079153746</v>
      </c>
      <c r="AM917" s="1">
        <f t="shared" si="125"/>
        <v>1.1015719973068732</v>
      </c>
      <c r="AN917" s="29">
        <f t="shared" si="125"/>
        <v>0.94076932503399424</v>
      </c>
      <c r="AO917" s="1">
        <f t="shared" si="126"/>
        <v>263402.42124819476</v>
      </c>
      <c r="AP917" s="1">
        <f t="shared" si="127"/>
        <v>124208.51709291118</v>
      </c>
      <c r="AQ917" s="29">
        <f t="shared" si="128"/>
        <v>185216.05214890078</v>
      </c>
    </row>
    <row r="918" spans="1:43" x14ac:dyDescent="0.2">
      <c r="A918" s="26"/>
      <c r="E918" s="25" t="s">
        <v>1804</v>
      </c>
      <c r="F918" s="26" t="s">
        <v>1805</v>
      </c>
      <c r="G918" s="1">
        <v>0.64514598295648395</v>
      </c>
      <c r="H918" s="1">
        <v>0.89175121381090094</v>
      </c>
      <c r="I918" s="1">
        <f>VLOOKUP(F918,'[1]SUSMB vs SHAM all proteins sum'!$B$2:$E$3214,2,FALSE)</f>
        <v>0.24493705456213499</v>
      </c>
      <c r="J918" s="29">
        <f>VLOOKUP(F918,'[1]SUSMB vs SHAM all proteins sum'!$B$2:$E$3214,3,FALSE)</f>
        <v>0.78630811421122704</v>
      </c>
      <c r="K918" s="25">
        <f>VLOOKUP($E918,[1]AllProteinsNorm!$A$1:$Q$3226,4,FALSE)</f>
        <v>98395.383279264104</v>
      </c>
      <c r="L918" s="1">
        <f>VLOOKUP($E918,[1]AllProteinsNorm!$A$1:$Q$3226,5,FALSE)</f>
        <v>146864.76768113099</v>
      </c>
      <c r="M918" s="1">
        <f>VLOOKUP($E918,[1]AllProteinsNorm!$A$1:$Q$3226,10,FALSE)</f>
        <v>147165.83092798101</v>
      </c>
      <c r="N918" s="1">
        <f>VLOOKUP($E918,[1]AllProteinsNorm!$A$1:$Q$3226,11,FALSE)</f>
        <v>167460.51261146099</v>
      </c>
      <c r="O918" s="1">
        <f>VLOOKUP($E918,[1]AllProteinsNorm!$A$1:$Q$3226,15,FALSE)</f>
        <v>80987.078875492807</v>
      </c>
      <c r="P918" s="1">
        <f>VLOOKUP($E918,[1]AllProteinsNorm!$A$1:$Q$3226,6,FALSE)</f>
        <v>143089.59381649501</v>
      </c>
      <c r="Q918" s="1">
        <f>VLOOKUP($E918,[1]AllProteinsNorm!$A$1:$Q$3226,8,FALSE)</f>
        <v>85478.128144032002</v>
      </c>
      <c r="R918" s="1">
        <f>VLOOKUP($E918,[1]AllProteinsNorm!$A$1:$Q$3226,13,FALSE)</f>
        <v>161699.72490604501</v>
      </c>
      <c r="S918" s="1">
        <f>VLOOKUP($E918,[1]AllProteinsNorm!$A$1:$Q$3226,16,FALSE)</f>
        <v>142457.66209339601</v>
      </c>
      <c r="T918" s="1">
        <f>VLOOKUP($E918,[1]AllProteinsNorm!$A$1:$Q$3226,17,FALSE)</f>
        <v>57728.181930392901</v>
      </c>
      <c r="U918" s="1">
        <f>VLOOKUP($E918,[1]AllProteinsNorm!$A$1:$Q$3226,3,FALSE)</f>
        <v>65721.7395412443</v>
      </c>
      <c r="V918" s="1">
        <f>VLOOKUP($E918,[1]AllProteinsNorm!$A$1:$Q$3226,7,FALSE)</f>
        <v>99621.313764488499</v>
      </c>
      <c r="W918" s="1">
        <f>VLOOKUP($E918,[1]AllProteinsNorm!$A$1:$Q$3226,9,FALSE)</f>
        <v>97866.814847525602</v>
      </c>
      <c r="X918" s="1">
        <f>VLOOKUP($E918,[1]AllProteinsNorm!$A$1:$Q$3226,12,FALSE)</f>
        <v>89914.4389072505</v>
      </c>
      <c r="Y918" s="29">
        <f>VLOOKUP($E918,[1]AllProteinsNorm!$A$1:$Q$3226,14,FALSE)</f>
        <v>150475.24589361699</v>
      </c>
      <c r="Z918" s="25">
        <f t="shared" si="125"/>
        <v>0.76766609957903897</v>
      </c>
      <c r="AA918" s="1">
        <f t="shared" si="125"/>
        <v>1.1458170049642469</v>
      </c>
      <c r="AB918" s="1">
        <f t="shared" si="125"/>
        <v>1.148165855497</v>
      </c>
      <c r="AC918" s="1">
        <f t="shared" si="125"/>
        <v>1.3065019339889925</v>
      </c>
      <c r="AD918" s="1">
        <f t="shared" si="125"/>
        <v>0.63184910597072197</v>
      </c>
      <c r="AE918" s="1">
        <f t="shared" si="125"/>
        <v>1.1163636617349961</v>
      </c>
      <c r="AF918" s="1">
        <f t="shared" si="125"/>
        <v>0.66688760229134492</v>
      </c>
      <c r="AG918" s="1">
        <f t="shared" si="125"/>
        <v>1.2615571278310846</v>
      </c>
      <c r="AH918" s="1">
        <f t="shared" si="125"/>
        <v>1.1114334247167121</v>
      </c>
      <c r="AI918" s="1">
        <f t="shared" si="125"/>
        <v>0.45038666227374763</v>
      </c>
      <c r="AJ918" s="1">
        <f t="shared" si="125"/>
        <v>0.51275120610063085</v>
      </c>
      <c r="AK918" s="1">
        <f t="shared" si="125"/>
        <v>0.77723062631375595</v>
      </c>
      <c r="AL918" s="1">
        <f t="shared" si="125"/>
        <v>0.76354228753796305</v>
      </c>
      <c r="AM918" s="1">
        <f t="shared" si="125"/>
        <v>0.70149903696053784</v>
      </c>
      <c r="AN918" s="29">
        <f t="shared" si="125"/>
        <v>1.1739854172883069</v>
      </c>
      <c r="AO918" s="1">
        <f t="shared" si="126"/>
        <v>32762.283339641308</v>
      </c>
      <c r="AP918" s="1">
        <f t="shared" si="127"/>
        <v>39566.789148782424</v>
      </c>
      <c r="AQ918" s="29">
        <f t="shared" si="128"/>
        <v>27664.311509671719</v>
      </c>
    </row>
    <row r="919" spans="1:43" x14ac:dyDescent="0.2">
      <c r="A919" s="26"/>
      <c r="E919" s="25" t="s">
        <v>1806</v>
      </c>
      <c r="F919" s="26" t="s">
        <v>1807</v>
      </c>
      <c r="G919" s="1">
        <v>0.24227579947998501</v>
      </c>
      <c r="H919" s="1">
        <v>0.96622311687001605</v>
      </c>
      <c r="I919" s="1">
        <f>VLOOKUP(F919,'[1]SUSMB vs SHAM all proteins sum'!$B$2:$E$3214,2,FALSE)</f>
        <v>0.56168825376222498</v>
      </c>
      <c r="J919" s="29">
        <f>VLOOKUP(F919,'[1]SUSMB vs SHAM all proteins sum'!$B$2:$E$3214,3,FALSE)</f>
        <v>1.0237029911855</v>
      </c>
      <c r="K919" s="25">
        <f>VLOOKUP($E919,[1]AllProteinsNorm!$A$1:$Q$3226,4,FALSE)</f>
        <v>206217521.96683699</v>
      </c>
      <c r="L919" s="1">
        <f>VLOOKUP($E919,[1]AllProteinsNorm!$A$1:$Q$3226,5,FALSE)</f>
        <v>233237056.172957</v>
      </c>
      <c r="M919" s="1">
        <f>VLOOKUP($E919,[1]AllProteinsNorm!$A$1:$Q$3226,10,FALSE)</f>
        <v>224296364.67944899</v>
      </c>
      <c r="N919" s="1">
        <f>VLOOKUP($E919,[1]AllProteinsNorm!$A$1:$Q$3226,11,FALSE)</f>
        <v>218114274.07275799</v>
      </c>
      <c r="O919" s="1">
        <f>VLOOKUP($E919,[1]AllProteinsNorm!$A$1:$Q$3226,15,FALSE)</f>
        <v>208301006.90856799</v>
      </c>
      <c r="P919" s="1">
        <f>VLOOKUP($E919,[1]AllProteinsNorm!$A$1:$Q$3226,6,FALSE)</f>
        <v>214712405.63562301</v>
      </c>
      <c r="Q919" s="1">
        <f>VLOOKUP($E919,[1]AllProteinsNorm!$A$1:$Q$3226,8,FALSE)</f>
        <v>215955789.04034901</v>
      </c>
      <c r="R919" s="1">
        <f>VLOOKUP($E919,[1]AllProteinsNorm!$A$1:$Q$3226,13,FALSE)</f>
        <v>199351864.22524399</v>
      </c>
      <c r="S919" s="1">
        <f>VLOOKUP($E919,[1]AllProteinsNorm!$A$1:$Q$3226,16,FALSE)</f>
        <v>213659789.68564701</v>
      </c>
      <c r="T919" s="1">
        <f>VLOOKUP($E919,[1]AllProteinsNorm!$A$1:$Q$3226,17,FALSE)</f>
        <v>208998341.54136601</v>
      </c>
      <c r="U919" s="1">
        <f>VLOOKUP($E919,[1]AllProteinsNorm!$A$1:$Q$3226,3,FALSE)</f>
        <v>249087738.74924901</v>
      </c>
      <c r="V919" s="1">
        <f>VLOOKUP($E919,[1]AllProteinsNorm!$A$1:$Q$3226,7,FALSE)</f>
        <v>211868018.92659</v>
      </c>
      <c r="W919" s="1">
        <f>VLOOKUP($E919,[1]AllProteinsNorm!$A$1:$Q$3226,9,FALSE)</f>
        <v>226248180.00730401</v>
      </c>
      <c r="X919" s="1">
        <f>VLOOKUP($E919,[1]AllProteinsNorm!$A$1:$Q$3226,12,FALSE)</f>
        <v>208913600.312316</v>
      </c>
      <c r="Y919" s="29">
        <f>VLOOKUP($E919,[1]AllProteinsNorm!$A$1:$Q$3226,14,FALSE)</f>
        <v>220912914.25637701</v>
      </c>
      <c r="Z919" s="25">
        <f t="shared" si="125"/>
        <v>0.94580770099405354</v>
      </c>
      <c r="AA919" s="1">
        <f t="shared" si="125"/>
        <v>1.0697316201920073</v>
      </c>
      <c r="AB919" s="1">
        <f t="shared" si="125"/>
        <v>1.0287255272755587</v>
      </c>
      <c r="AC919" s="1">
        <f t="shared" si="125"/>
        <v>1.0003716374204006</v>
      </c>
      <c r="AD919" s="1">
        <f t="shared" si="125"/>
        <v>0.95536351411798026</v>
      </c>
      <c r="AE919" s="1">
        <f t="shared" si="125"/>
        <v>0.98476911570001879</v>
      </c>
      <c r="AF919" s="1">
        <f t="shared" si="125"/>
        <v>0.99047183964055374</v>
      </c>
      <c r="AG919" s="1">
        <f t="shared" si="125"/>
        <v>0.91431866018678221</v>
      </c>
      <c r="AH919" s="1">
        <f t="shared" si="125"/>
        <v>0.97994133839874487</v>
      </c>
      <c r="AI919" s="1">
        <f t="shared" si="125"/>
        <v>0.95856180910077171</v>
      </c>
      <c r="AJ919" s="1">
        <f t="shared" si="125"/>
        <v>1.1424300868580948</v>
      </c>
      <c r="AK919" s="1">
        <f t="shared" si="125"/>
        <v>0.97172345969392449</v>
      </c>
      <c r="AL919" s="1">
        <f t="shared" si="125"/>
        <v>1.0376774434386304</v>
      </c>
      <c r="AM919" s="1">
        <f t="shared" si="125"/>
        <v>0.9581731471371191</v>
      </c>
      <c r="AN919" s="29">
        <f t="shared" si="125"/>
        <v>1.0132074789761145</v>
      </c>
      <c r="AO919" s="1">
        <f t="shared" si="126"/>
        <v>10047058.047780994</v>
      </c>
      <c r="AP919" s="1">
        <f t="shared" si="127"/>
        <v>6066693.0890521286</v>
      </c>
      <c r="AQ919" s="29">
        <f t="shared" si="128"/>
        <v>14261835.960497495</v>
      </c>
    </row>
    <row r="920" spans="1:43" x14ac:dyDescent="0.2">
      <c r="A920" s="26"/>
      <c r="E920" s="25" t="s">
        <v>1808</v>
      </c>
      <c r="F920" s="26" t="s">
        <v>1809</v>
      </c>
      <c r="G920" s="1">
        <v>0.63543900368099904</v>
      </c>
      <c r="H920" s="1">
        <v>1.34418129250704</v>
      </c>
      <c r="I920" s="1">
        <f>VLOOKUP(F920,'[1]SUSMB vs SHAM all proteins sum'!$B$2:$E$3214,2,FALSE)</f>
        <v>0.87197870920448906</v>
      </c>
      <c r="J920" s="29">
        <f>VLOOKUP(F920,'[1]SUSMB vs SHAM all proteins sum'!$B$2:$E$3214,3,FALSE)</f>
        <v>1.1473027334607799</v>
      </c>
      <c r="K920" s="25">
        <f>VLOOKUP($E920,[1]AllProteinsNorm!$A$1:$Q$3226,4,FALSE)</f>
        <v>5824.5853020132899</v>
      </c>
      <c r="L920" s="1">
        <f>VLOOKUP($E920,[1]AllProteinsNorm!$A$1:$Q$3226,5,FALSE)</f>
        <v>74533.968549043202</v>
      </c>
      <c r="M920" s="1">
        <f>VLOOKUP($E920,[1]AllProteinsNorm!$A$1:$Q$3226,10,FALSE)</f>
        <v>75095.385959522595</v>
      </c>
      <c r="N920" s="1">
        <f>VLOOKUP($E920,[1]AllProteinsNorm!$A$1:$Q$3226,11,FALSE)</f>
        <v>99537.141058776397</v>
      </c>
      <c r="O920" s="1">
        <f>VLOOKUP($E920,[1]AllProteinsNorm!$A$1:$Q$3226,15,FALSE)</f>
        <v>20194.8668268322</v>
      </c>
      <c r="P920" s="1">
        <f>VLOOKUP($E920,[1]AllProteinsNorm!$A$1:$Q$3226,6,FALSE)</f>
        <v>52944.827266171102</v>
      </c>
      <c r="Q920" s="1">
        <f>VLOOKUP($E920,[1]AllProteinsNorm!$A$1:$Q$3226,8,FALSE)</f>
        <v>36498.333323463397</v>
      </c>
      <c r="R920" s="1">
        <f>VLOOKUP($E920,[1]AllProteinsNorm!$A$1:$Q$3226,13,FALSE)</f>
        <v>73457.701747449202</v>
      </c>
      <c r="S920" s="1">
        <f>VLOOKUP($E920,[1]AllProteinsNorm!$A$1:$Q$3226,16,FALSE)</f>
        <v>20872.557332291901</v>
      </c>
      <c r="T920" s="1">
        <f>VLOOKUP($E920,[1]AllProteinsNorm!$A$1:$Q$3226,17,FALSE)</f>
        <v>97059.563080692096</v>
      </c>
      <c r="U920" s="1">
        <f>VLOOKUP($E920,[1]AllProteinsNorm!$A$1:$Q$3226,3,FALSE)</f>
        <v>120415.043157234</v>
      </c>
      <c r="V920" s="1">
        <f>VLOOKUP($E920,[1]AllProteinsNorm!$A$1:$Q$3226,7,FALSE)</f>
        <v>136501.10375350999</v>
      </c>
      <c r="W920" s="1">
        <f>VLOOKUP($E920,[1]AllProteinsNorm!$A$1:$Q$3226,9,FALSE)</f>
        <v>96220.102938947704</v>
      </c>
      <c r="X920" s="1">
        <f>VLOOKUP($E920,[1]AllProteinsNorm!$A$1:$Q$3226,12,FALSE)</f>
        <v>8613.4228141614694</v>
      </c>
      <c r="Y920" s="29">
        <f>VLOOKUP($E920,[1]AllProteinsNorm!$A$1:$Q$3226,14,FALSE)</f>
        <v>9562.9154261830809</v>
      </c>
      <c r="Z920" s="25">
        <f t="shared" si="125"/>
        <v>0.10582999151620529</v>
      </c>
      <c r="AA920" s="1">
        <f t="shared" si="125"/>
        <v>1.3542473584321721</v>
      </c>
      <c r="AB920" s="1">
        <f t="shared" si="125"/>
        <v>1.3644480502767138</v>
      </c>
      <c r="AC920" s="1">
        <f t="shared" si="125"/>
        <v>1.8085433121146861</v>
      </c>
      <c r="AD920" s="1">
        <f t="shared" si="125"/>
        <v>0.36693128766022332</v>
      </c>
      <c r="AE920" s="1">
        <f t="shared" si="125"/>
        <v>0.96198275583140513</v>
      </c>
      <c r="AF920" s="1">
        <f t="shared" si="125"/>
        <v>0.66315765083612654</v>
      </c>
      <c r="AG920" s="1">
        <f t="shared" si="125"/>
        <v>1.3346920938809781</v>
      </c>
      <c r="AH920" s="1">
        <f t="shared" si="125"/>
        <v>0.37924460727434633</v>
      </c>
      <c r="AI920" s="1">
        <f t="shared" si="125"/>
        <v>1.7635268787025482</v>
      </c>
      <c r="AJ920" s="1">
        <f t="shared" si="125"/>
        <v>2.1878850312911928</v>
      </c>
      <c r="AK920" s="1">
        <f t="shared" si="125"/>
        <v>2.4801612309108658</v>
      </c>
      <c r="AL920" s="1">
        <f t="shared" si="125"/>
        <v>1.7482742804363174</v>
      </c>
      <c r="AM920" s="1">
        <f t="shared" si="125"/>
        <v>0.15650186512559336</v>
      </c>
      <c r="AN920" s="29">
        <f t="shared" si="125"/>
        <v>0.17375370192850081</v>
      </c>
      <c r="AO920" s="1">
        <f t="shared" si="126"/>
        <v>35773.08817655615</v>
      </c>
      <c r="AP920" s="1">
        <f t="shared" si="127"/>
        <v>26885.336563254063</v>
      </c>
      <c r="AQ920" s="29">
        <f t="shared" si="128"/>
        <v>54738.788702831895</v>
      </c>
    </row>
    <row r="921" spans="1:43" x14ac:dyDescent="0.2">
      <c r="A921" s="26"/>
      <c r="E921" s="25" t="s">
        <v>1810</v>
      </c>
      <c r="F921" s="26" t="s">
        <v>1811</v>
      </c>
      <c r="G921" s="1">
        <v>0.49468345284440601</v>
      </c>
      <c r="H921" s="1">
        <v>1.0613595727827201</v>
      </c>
      <c r="I921" s="1">
        <f>VLOOKUP(F921,'[1]SUSMB vs SHAM all proteins sum'!$B$2:$E$3214,2,FALSE)</f>
        <v>0.86349903587440202</v>
      </c>
      <c r="J921" s="29">
        <f>VLOOKUP(F921,'[1]SUSMB vs SHAM all proteins sum'!$B$2:$E$3214,3,FALSE)</f>
        <v>1.0234091296793599</v>
      </c>
      <c r="K921" s="25">
        <f>VLOOKUP($E921,[1]AllProteinsNorm!$A$1:$Q$3226,4,FALSE)</f>
        <v>1098820.73121248</v>
      </c>
      <c r="L921" s="1">
        <f>VLOOKUP($E921,[1]AllProteinsNorm!$A$1:$Q$3226,5,FALSE)</f>
        <v>1595122.6035668899</v>
      </c>
      <c r="M921" s="1">
        <f>VLOOKUP($E921,[1]AllProteinsNorm!$A$1:$Q$3226,10,FALSE)</f>
        <v>1189353.8335269799</v>
      </c>
      <c r="N921" s="1">
        <f>VLOOKUP($E921,[1]AllProteinsNorm!$A$1:$Q$3226,11,FALSE)</f>
        <v>1453985.27477476</v>
      </c>
      <c r="O921" s="1">
        <f>VLOOKUP($E921,[1]AllProteinsNorm!$A$1:$Q$3226,15,FALSE)</f>
        <v>1286902.4212450101</v>
      </c>
      <c r="P921" s="1">
        <f>VLOOKUP($E921,[1]AllProteinsNorm!$A$1:$Q$3226,6,FALSE)</f>
        <v>1572181.4260388101</v>
      </c>
      <c r="Q921" s="1">
        <f>VLOOKUP($E921,[1]AllProteinsNorm!$A$1:$Q$3226,8,FALSE)</f>
        <v>1169129.2944507699</v>
      </c>
      <c r="R921" s="1">
        <f>VLOOKUP($E921,[1]AllProteinsNorm!$A$1:$Q$3226,13,FALSE)</f>
        <v>1369471.00865161</v>
      </c>
      <c r="S921" s="1">
        <f>VLOOKUP($E921,[1]AllProteinsNorm!$A$1:$Q$3226,16,FALSE)</f>
        <v>1434303.3042325999</v>
      </c>
      <c r="T921" s="1">
        <f>VLOOKUP($E921,[1]AllProteinsNorm!$A$1:$Q$3226,17,FALSE)</f>
        <v>1455094.76367042</v>
      </c>
      <c r="U921" s="1">
        <f>VLOOKUP($E921,[1]AllProteinsNorm!$A$1:$Q$3226,3,FALSE)</f>
        <v>1236864.76224629</v>
      </c>
      <c r="V921" s="1">
        <f>VLOOKUP($E921,[1]AllProteinsNorm!$A$1:$Q$3226,7,FALSE)</f>
        <v>1692329.64838803</v>
      </c>
      <c r="W921" s="1">
        <f>VLOOKUP($E921,[1]AllProteinsNorm!$A$1:$Q$3226,9,FALSE)</f>
        <v>1562922.3611340299</v>
      </c>
      <c r="X921" s="1">
        <f>VLOOKUP($E921,[1]AllProteinsNorm!$A$1:$Q$3226,12,FALSE)</f>
        <v>903889.27557001205</v>
      </c>
      <c r="Y921" s="29">
        <f>VLOOKUP($E921,[1]AllProteinsNorm!$A$1:$Q$3226,14,FALSE)</f>
        <v>1480894.8850698001</v>
      </c>
      <c r="Z921" s="25">
        <f t="shared" si="125"/>
        <v>0.82940071398827375</v>
      </c>
      <c r="AA921" s="1">
        <f t="shared" si="125"/>
        <v>1.2040142570275039</v>
      </c>
      <c r="AB921" s="1">
        <f t="shared" si="125"/>
        <v>0.89773599158752737</v>
      </c>
      <c r="AC921" s="1">
        <f t="shared" si="125"/>
        <v>1.0974824107076564</v>
      </c>
      <c r="AD921" s="1">
        <f t="shared" si="125"/>
        <v>0.97136662668903873</v>
      </c>
      <c r="AE921" s="1">
        <f t="shared" si="125"/>
        <v>1.1866980302026555</v>
      </c>
      <c r="AF921" s="1">
        <f t="shared" si="125"/>
        <v>0.88247031023167699</v>
      </c>
      <c r="AG921" s="1">
        <f t="shared" si="125"/>
        <v>1.0336902099658769</v>
      </c>
      <c r="AH921" s="1">
        <f t="shared" si="125"/>
        <v>1.0826262654269327</v>
      </c>
      <c r="AI921" s="1">
        <f t="shared" si="125"/>
        <v>1.0983198638572773</v>
      </c>
      <c r="AJ921" s="1">
        <f t="shared" si="125"/>
        <v>0.93359770868360015</v>
      </c>
      <c r="AK921" s="1">
        <f t="shared" si="125"/>
        <v>1.2773870921854105</v>
      </c>
      <c r="AL921" s="1">
        <f t="shared" si="125"/>
        <v>1.1797091967881141</v>
      </c>
      <c r="AM921" s="1">
        <f t="shared" si="125"/>
        <v>0.68226453071819959</v>
      </c>
      <c r="AN921" s="29">
        <f t="shared" si="125"/>
        <v>1.1177940496837659</v>
      </c>
      <c r="AO921" s="1">
        <f t="shared" si="126"/>
        <v>179227.03969675934</v>
      </c>
      <c r="AP921" s="1">
        <f t="shared" si="127"/>
        <v>132734.23723070542</v>
      </c>
      <c r="AQ921" s="29">
        <f t="shared" si="128"/>
        <v>278658.42248804413</v>
      </c>
    </row>
    <row r="922" spans="1:43" x14ac:dyDescent="0.2">
      <c r="A922" s="26"/>
      <c r="E922" s="25" t="s">
        <v>1812</v>
      </c>
      <c r="F922" s="26" t="s">
        <v>1813</v>
      </c>
      <c r="G922" s="1">
        <v>0.16725788080065601</v>
      </c>
      <c r="H922" s="1">
        <v>0.86136595481859302</v>
      </c>
      <c r="I922" s="1">
        <f>VLOOKUP(F922,'[1]SUSMB vs SHAM all proteins sum'!$B$2:$E$3214,2,FALSE)</f>
        <v>0.29020108271433598</v>
      </c>
      <c r="J922" s="29">
        <f>VLOOKUP(F922,'[1]SUSMB vs SHAM all proteins sum'!$B$2:$E$3214,3,FALSE)</f>
        <v>0.91794057047982103</v>
      </c>
      <c r="K922" s="25">
        <f>VLOOKUP($E922,[1]AllProteinsNorm!$A$1:$Q$3226,4,FALSE)</f>
        <v>1558703.91191001</v>
      </c>
      <c r="L922" s="1">
        <f>VLOOKUP($E922,[1]AllProteinsNorm!$A$1:$Q$3226,5,FALSE)</f>
        <v>1583778.93857575</v>
      </c>
      <c r="M922" s="1">
        <f>VLOOKUP($E922,[1]AllProteinsNorm!$A$1:$Q$3226,10,FALSE)</f>
        <v>1345125.17338933</v>
      </c>
      <c r="N922" s="1">
        <f>VLOOKUP($E922,[1]AllProteinsNorm!$A$1:$Q$3226,11,FALSE)</f>
        <v>1277618.6963102601</v>
      </c>
      <c r="O922" s="1">
        <f>VLOOKUP($E922,[1]AllProteinsNorm!$A$1:$Q$3226,15,FALSE)</f>
        <v>1251035.3700401001</v>
      </c>
      <c r="P922" s="1">
        <f>VLOOKUP($E922,[1]AllProteinsNorm!$A$1:$Q$3226,6,FALSE)</f>
        <v>1500629.1749144101</v>
      </c>
      <c r="Q922" s="1">
        <f>VLOOKUP($E922,[1]AllProteinsNorm!$A$1:$Q$3226,8,FALSE)</f>
        <v>895391.96185886103</v>
      </c>
      <c r="R922" s="1">
        <f>VLOOKUP($E922,[1]AllProteinsNorm!$A$1:$Q$3226,13,FALSE)</f>
        <v>1250914.0091767199</v>
      </c>
      <c r="S922" s="1">
        <f>VLOOKUP($E922,[1]AllProteinsNorm!$A$1:$Q$3226,16,FALSE)</f>
        <v>1289793.65289278</v>
      </c>
      <c r="T922" s="1">
        <f>VLOOKUP($E922,[1]AllProteinsNorm!$A$1:$Q$3226,17,FALSE)</f>
        <v>1160903.1232155501</v>
      </c>
      <c r="U922" s="1">
        <f>VLOOKUP($E922,[1]AllProteinsNorm!$A$1:$Q$3226,3,FALSE)</f>
        <v>1060121.3976432399</v>
      </c>
      <c r="V922" s="1">
        <f>VLOOKUP($E922,[1]AllProteinsNorm!$A$1:$Q$3226,7,FALSE)</f>
        <v>1440174.77013447</v>
      </c>
      <c r="W922" s="1">
        <f>VLOOKUP($E922,[1]AllProteinsNorm!$A$1:$Q$3226,9,FALSE)</f>
        <v>1409697.73308804</v>
      </c>
      <c r="X922" s="1">
        <f>VLOOKUP($E922,[1]AllProteinsNorm!$A$1:$Q$3226,12,FALSE)</f>
        <v>1199837.22686329</v>
      </c>
      <c r="Y922" s="29">
        <f>VLOOKUP($E922,[1]AllProteinsNorm!$A$1:$Q$3226,14,FALSE)</f>
        <v>1339508.3585892201</v>
      </c>
      <c r="Z922" s="25">
        <f t="shared" si="125"/>
        <v>1.1107794234778401</v>
      </c>
      <c r="AA922" s="1">
        <f t="shared" si="125"/>
        <v>1.1286486438285683</v>
      </c>
      <c r="AB922" s="1">
        <f t="shared" si="125"/>
        <v>0.95857677214143788</v>
      </c>
      <c r="AC922" s="1">
        <f t="shared" si="125"/>
        <v>0.91046962034823797</v>
      </c>
      <c r="AD922" s="1">
        <f t="shared" si="125"/>
        <v>0.89152554020391583</v>
      </c>
      <c r="AE922" s="1">
        <f t="shared" si="125"/>
        <v>1.0693936141617189</v>
      </c>
      <c r="AF922" s="1">
        <f t="shared" si="125"/>
        <v>0.63808332011018831</v>
      </c>
      <c r="AG922" s="1">
        <f t="shared" si="125"/>
        <v>0.89143905479201169</v>
      </c>
      <c r="AH922" s="1">
        <f t="shared" si="125"/>
        <v>0.91914586164734879</v>
      </c>
      <c r="AI922" s="1">
        <f t="shared" si="125"/>
        <v>0.82729458241934584</v>
      </c>
      <c r="AJ922" s="1">
        <f t="shared" si="125"/>
        <v>0.7554744848543532</v>
      </c>
      <c r="AK922" s="1">
        <f t="shared" si="125"/>
        <v>1.0263119818035429</v>
      </c>
      <c r="AL922" s="1">
        <f t="shared" si="125"/>
        <v>1.0045931259123921</v>
      </c>
      <c r="AM922" s="1">
        <f t="shared" si="125"/>
        <v>0.85504019906469608</v>
      </c>
      <c r="AN922" s="29">
        <f t="shared" si="125"/>
        <v>0.9545740604924996</v>
      </c>
      <c r="AO922" s="1">
        <f t="shared" si="126"/>
        <v>140774.73485772277</v>
      </c>
      <c r="AP922" s="1">
        <f t="shared" si="127"/>
        <v>196693.29499173246</v>
      </c>
      <c r="AQ922" s="29">
        <f t="shared" si="128"/>
        <v>141636.50425444043</v>
      </c>
    </row>
    <row r="923" spans="1:43" x14ac:dyDescent="0.2">
      <c r="A923" s="26"/>
      <c r="E923" s="25" t="s">
        <v>1814</v>
      </c>
      <c r="F923" s="26" t="s">
        <v>1815</v>
      </c>
      <c r="G923" s="1">
        <v>0.86903522449096404</v>
      </c>
      <c r="H923" s="1">
        <v>1.1283430790269799</v>
      </c>
      <c r="I923" s="1">
        <f>VLOOKUP(F923,'[1]SUSMB vs SHAM all proteins sum'!$B$2:$E$3214,2,FALSE)</f>
        <v>0.82911361149920004</v>
      </c>
      <c r="J923" s="29">
        <f>VLOOKUP(F923,'[1]SUSMB vs SHAM all proteins sum'!$B$2:$E$3214,3,FALSE)</f>
        <v>0.84239898635007704</v>
      </c>
      <c r="K923" s="25">
        <f>VLOOKUP($E923,[1]AllProteinsNorm!$A$1:$Q$3226,4,FALSE)</f>
        <v>4925.49401298256</v>
      </c>
      <c r="L923" s="1">
        <f>VLOOKUP($E923,[1]AllProteinsNorm!$A$1:$Q$3226,5,FALSE)</f>
        <v>69918.0337896048</v>
      </c>
      <c r="M923" s="1">
        <f>VLOOKUP($E923,[1]AllProteinsNorm!$A$1:$Q$3226,10,FALSE)</f>
        <v>104736.63773289901</v>
      </c>
      <c r="N923" s="1">
        <f>VLOOKUP($E923,[1]AllProteinsNorm!$A$1:$Q$3226,11,FALSE)</f>
        <v>101433.441038852</v>
      </c>
      <c r="O923" s="1">
        <f>VLOOKUP($E923,[1]AllProteinsNorm!$A$1:$Q$3226,15,FALSE)</f>
        <v>12891.2351607316</v>
      </c>
      <c r="P923" s="1">
        <f>VLOOKUP($E923,[1]AllProteinsNorm!$A$1:$Q$3226,6,FALSE)</f>
        <v>15240.6238991276</v>
      </c>
      <c r="Q923" s="1">
        <f>VLOOKUP($E923,[1]AllProteinsNorm!$A$1:$Q$3226,8,FALSE)</f>
        <v>29251.432711195201</v>
      </c>
      <c r="R923" s="1">
        <f>VLOOKUP($E923,[1]AllProteinsNorm!$A$1:$Q$3226,13,FALSE)</f>
        <v>25818.429503114701</v>
      </c>
      <c r="S923" s="1">
        <f>VLOOKUP($E923,[1]AllProteinsNorm!$A$1:$Q$3226,16,FALSE)</f>
        <v>86332.871755761196</v>
      </c>
      <c r="T923" s="1">
        <f>VLOOKUP($E923,[1]AllProteinsNorm!$A$1:$Q$3226,17,FALSE)</f>
        <v>86808.703487735096</v>
      </c>
      <c r="U923" s="1">
        <f>VLOOKUP($E923,[1]AllProteinsNorm!$A$1:$Q$3226,3,FALSE)</f>
        <v>12639.7333956537</v>
      </c>
      <c r="V923" s="1">
        <f>VLOOKUP($E923,[1]AllProteinsNorm!$A$1:$Q$3226,7,FALSE)</f>
        <v>15242.6850939573</v>
      </c>
      <c r="W923" s="1">
        <f>VLOOKUP($E923,[1]AllProteinsNorm!$A$1:$Q$3226,9,FALSE)</f>
        <v>96782.027574574604</v>
      </c>
      <c r="X923" s="1">
        <f>VLOOKUP($E923,[1]AllProteinsNorm!$A$1:$Q$3226,12,FALSE)</f>
        <v>13432.097183633899</v>
      </c>
      <c r="Y923" s="29">
        <f>VLOOKUP($E923,[1]AllProteinsNorm!$A$1:$Q$3226,14,FALSE)</f>
        <v>79884.875951276001</v>
      </c>
      <c r="Z923" s="25">
        <f t="shared" si="125"/>
        <v>8.3794026391413964E-2</v>
      </c>
      <c r="AA923" s="1">
        <f t="shared" si="125"/>
        <v>1.189467199261554</v>
      </c>
      <c r="AB923" s="1">
        <f t="shared" si="125"/>
        <v>1.7818120503661199</v>
      </c>
      <c r="AC923" s="1">
        <f t="shared" si="125"/>
        <v>1.7256170473415602</v>
      </c>
      <c r="AD923" s="1">
        <f t="shared" si="125"/>
        <v>0.21930967663935155</v>
      </c>
      <c r="AE923" s="1">
        <f t="shared" si="125"/>
        <v>0.25927820394442014</v>
      </c>
      <c r="AF923" s="1">
        <f t="shared" si="125"/>
        <v>0.4976344135487713</v>
      </c>
      <c r="AG923" s="1">
        <f t="shared" si="125"/>
        <v>0.43923110199027954</v>
      </c>
      <c r="AH923" s="1">
        <f t="shared" si="125"/>
        <v>1.4687214958095667</v>
      </c>
      <c r="AI923" s="1">
        <f t="shared" si="125"/>
        <v>1.4768164922915032</v>
      </c>
      <c r="AJ923" s="1">
        <f t="shared" si="125"/>
        <v>0.21503105088427457</v>
      </c>
      <c r="AK923" s="1">
        <f t="shared" si="125"/>
        <v>0.25931326962788304</v>
      </c>
      <c r="AL923" s="1">
        <f t="shared" si="125"/>
        <v>1.6464857639503485</v>
      </c>
      <c r="AM923" s="1">
        <f t="shared" si="125"/>
        <v>0.22851098852841939</v>
      </c>
      <c r="AN923" s="29">
        <f t="shared" si="125"/>
        <v>1.3590261984061727</v>
      </c>
      <c r="AO923" s="1">
        <f t="shared" si="126"/>
        <v>42571.048682777386</v>
      </c>
      <c r="AP923" s="1">
        <f t="shared" si="127"/>
        <v>31272.507880020465</v>
      </c>
      <c r="AQ923" s="29">
        <f t="shared" si="128"/>
        <v>36926.13705202171</v>
      </c>
    </row>
    <row r="924" spans="1:43" x14ac:dyDescent="0.2">
      <c r="A924" s="26"/>
      <c r="E924" s="25" t="s">
        <v>1816</v>
      </c>
      <c r="F924" s="26" t="s">
        <v>1817</v>
      </c>
      <c r="G924" s="1">
        <v>0.23946464393266501</v>
      </c>
      <c r="H924" s="1">
        <v>1.16476948378918</v>
      </c>
      <c r="I924" s="1">
        <f>VLOOKUP(F924,'[1]SUSMB vs SHAM all proteins sum'!$B$2:$E$3214,2,FALSE)</f>
        <v>0.31239012211370099</v>
      </c>
      <c r="J924" s="29">
        <f>VLOOKUP(F924,'[1]SUSMB vs SHAM all proteins sum'!$B$2:$E$3214,3,FALSE)</f>
        <v>0.74442563392926497</v>
      </c>
      <c r="K924" s="25">
        <f>VLOOKUP($E924,[1]AllProteinsNorm!$A$1:$Q$3226,4,FALSE)</f>
        <v>441487.05249567301</v>
      </c>
      <c r="L924" s="1">
        <f>VLOOKUP($E924,[1]AllProteinsNorm!$A$1:$Q$3226,5,FALSE)</f>
        <v>443105.73938768002</v>
      </c>
      <c r="M924" s="1">
        <f>VLOOKUP($E924,[1]AllProteinsNorm!$A$1:$Q$3226,10,FALSE)</f>
        <v>405471.02968459303</v>
      </c>
      <c r="N924" s="1">
        <f>VLOOKUP($E924,[1]AllProteinsNorm!$A$1:$Q$3226,11,FALSE)</f>
        <v>323761.95757148601</v>
      </c>
      <c r="O924" s="1">
        <f>VLOOKUP($E924,[1]AllProteinsNorm!$A$1:$Q$3226,15,FALSE)</f>
        <v>374504.04270459502</v>
      </c>
      <c r="P924" s="1">
        <f>VLOOKUP($E924,[1]AllProteinsNorm!$A$1:$Q$3226,6,FALSE)</f>
        <v>399956.76509489899</v>
      </c>
      <c r="Q924" s="1">
        <f>VLOOKUP($E924,[1]AllProteinsNorm!$A$1:$Q$3226,8,FALSE)</f>
        <v>591410.09241046198</v>
      </c>
      <c r="R924" s="1">
        <f>VLOOKUP($E924,[1]AllProteinsNorm!$A$1:$Q$3226,13,FALSE)</f>
        <v>591897.61557556095</v>
      </c>
      <c r="S924" s="1">
        <f>VLOOKUP($E924,[1]AllProteinsNorm!$A$1:$Q$3226,16,FALSE)</f>
        <v>361043.49894212501</v>
      </c>
      <c r="T924" s="1">
        <f>VLOOKUP($E924,[1]AllProteinsNorm!$A$1:$Q$3226,17,FALSE)</f>
        <v>407905.46630923101</v>
      </c>
      <c r="U924" s="1">
        <f>VLOOKUP($E924,[1]AllProteinsNorm!$A$1:$Q$3226,3,FALSE)</f>
        <v>113865.483689617</v>
      </c>
      <c r="V924" s="1">
        <f>VLOOKUP($E924,[1]AllProteinsNorm!$A$1:$Q$3226,7,FALSE)</f>
        <v>307550.60903172602</v>
      </c>
      <c r="W924" s="1">
        <f>VLOOKUP($E924,[1]AllProteinsNorm!$A$1:$Q$3226,9,FALSE)</f>
        <v>303011.421196985</v>
      </c>
      <c r="X924" s="1">
        <f>VLOOKUP($E924,[1]AllProteinsNorm!$A$1:$Q$3226,12,FALSE)</f>
        <v>595920.326364715</v>
      </c>
      <c r="Y924" s="29">
        <f>VLOOKUP($E924,[1]AllProteinsNorm!$A$1:$Q$3226,14,FALSE)</f>
        <v>347710.82965879299</v>
      </c>
      <c r="Z924" s="25">
        <f t="shared" ref="Z924:AN940" si="129">K924/AVERAGE($K924:$O924)</f>
        <v>1.110195722172056</v>
      </c>
      <c r="AA924" s="1">
        <f t="shared" si="129"/>
        <v>1.1142661909499818</v>
      </c>
      <c r="AB924" s="1">
        <f t="shared" si="129"/>
        <v>1.0196271896896587</v>
      </c>
      <c r="AC924" s="1">
        <f t="shared" si="129"/>
        <v>0.81415556416897938</v>
      </c>
      <c r="AD924" s="1">
        <f t="shared" si="129"/>
        <v>0.94175533301932413</v>
      </c>
      <c r="AE924" s="1">
        <f t="shared" si="129"/>
        <v>1.0057606155199368</v>
      </c>
      <c r="AF924" s="1">
        <f t="shared" si="129"/>
        <v>1.487203194141034</v>
      </c>
      <c r="AG924" s="1">
        <f t="shared" si="129"/>
        <v>1.4884291556483829</v>
      </c>
      <c r="AH924" s="1">
        <f t="shared" si="129"/>
        <v>0.90790646243811857</v>
      </c>
      <c r="AI924" s="1">
        <f t="shared" si="129"/>
        <v>1.0257490025747571</v>
      </c>
      <c r="AJ924" s="1">
        <f t="shared" si="129"/>
        <v>0.28633449651732151</v>
      </c>
      <c r="AK924" s="1">
        <f t="shared" si="129"/>
        <v>0.77338931814264056</v>
      </c>
      <c r="AL924" s="1">
        <f t="shared" si="129"/>
        <v>0.76197474349593719</v>
      </c>
      <c r="AM924" s="1">
        <f t="shared" si="129"/>
        <v>1.4985449592362989</v>
      </c>
      <c r="AN924" s="29">
        <f t="shared" si="129"/>
        <v>0.8743791544008459</v>
      </c>
      <c r="AO924" s="1">
        <f t="shared" si="126"/>
        <v>44820.211509651781</v>
      </c>
      <c r="AP924" s="1">
        <f t="shared" si="127"/>
        <v>100231.49640037662</v>
      </c>
      <c r="AQ924" s="29">
        <f t="shared" si="128"/>
        <v>154213.20178926422</v>
      </c>
    </row>
    <row r="925" spans="1:43" x14ac:dyDescent="0.2">
      <c r="A925" s="26"/>
      <c r="E925" s="25" t="s">
        <v>1818</v>
      </c>
      <c r="F925" s="26" t="s">
        <v>1819</v>
      </c>
      <c r="G925" s="1">
        <v>0.488341657392937</v>
      </c>
      <c r="H925" s="1">
        <v>1.0328992047558001</v>
      </c>
      <c r="I925" s="1">
        <f>VLOOKUP(F925,'[1]SUSMB vs SHAM all proteins sum'!$B$2:$E$3214,2,FALSE)</f>
        <v>0.81716346253748295</v>
      </c>
      <c r="J925" s="29">
        <f>VLOOKUP(F925,'[1]SUSMB vs SHAM all proteins sum'!$B$2:$E$3214,3,FALSE)</f>
        <v>1.0120283769164899</v>
      </c>
      <c r="K925" s="25">
        <f>VLOOKUP($E925,[1]AllProteinsNorm!$A$1:$Q$3226,4,FALSE)</f>
        <v>2084492.3174421201</v>
      </c>
      <c r="L925" s="1">
        <f>VLOOKUP($E925,[1]AllProteinsNorm!$A$1:$Q$3226,5,FALSE)</f>
        <v>1828736.09270821</v>
      </c>
      <c r="M925" s="1">
        <f>VLOOKUP($E925,[1]AllProteinsNorm!$A$1:$Q$3226,10,FALSE)</f>
        <v>1868643.87082512</v>
      </c>
      <c r="N925" s="1">
        <f>VLOOKUP($E925,[1]AllProteinsNorm!$A$1:$Q$3226,11,FALSE)</f>
        <v>1905965.4039078299</v>
      </c>
      <c r="O925" s="1">
        <f>VLOOKUP($E925,[1]AllProteinsNorm!$A$1:$Q$3226,15,FALSE)</f>
        <v>2212422.0095727998</v>
      </c>
      <c r="P925" s="1">
        <f>VLOOKUP($E925,[1]AllProteinsNorm!$A$1:$Q$3226,6,FALSE)</f>
        <v>1862770.9877087199</v>
      </c>
      <c r="Q925" s="1">
        <f>VLOOKUP($E925,[1]AllProteinsNorm!$A$1:$Q$3226,8,FALSE)</f>
        <v>2180283.8168279598</v>
      </c>
      <c r="R925" s="1">
        <f>VLOOKUP($E925,[1]AllProteinsNorm!$A$1:$Q$3226,13,FALSE)</f>
        <v>2043427.0190463399</v>
      </c>
      <c r="S925" s="1">
        <f>VLOOKUP($E925,[1]AllProteinsNorm!$A$1:$Q$3226,16,FALSE)</f>
        <v>2023475.24064458</v>
      </c>
      <c r="T925" s="1">
        <f>VLOOKUP($E925,[1]AllProteinsNorm!$A$1:$Q$3226,17,FALSE)</f>
        <v>2102911.77139231</v>
      </c>
      <c r="U925" s="1">
        <f>VLOOKUP($E925,[1]AllProteinsNorm!$A$1:$Q$3226,3,FALSE)</f>
        <v>1785882.89100714</v>
      </c>
      <c r="V925" s="1">
        <f>VLOOKUP($E925,[1]AllProteinsNorm!$A$1:$Q$3226,7,FALSE)</f>
        <v>2095761.3967677101</v>
      </c>
      <c r="W925" s="1">
        <f>VLOOKUP($E925,[1]AllProteinsNorm!$A$1:$Q$3226,9,FALSE)</f>
        <v>1906478.4998232401</v>
      </c>
      <c r="X925" s="1">
        <f>VLOOKUP($E925,[1]AllProteinsNorm!$A$1:$Q$3226,12,FALSE)</f>
        <v>2150627.9425843498</v>
      </c>
      <c r="Y925" s="29">
        <f>VLOOKUP($E925,[1]AllProteinsNorm!$A$1:$Q$3226,14,FALSE)</f>
        <v>2077936.63929374</v>
      </c>
      <c r="Z925" s="25">
        <f t="shared" si="129"/>
        <v>1.0527462823068108</v>
      </c>
      <c r="AA925" s="1">
        <f t="shared" si="129"/>
        <v>0.92357986009814497</v>
      </c>
      <c r="AB925" s="1">
        <f t="shared" si="129"/>
        <v>0.94373477489258084</v>
      </c>
      <c r="AC925" s="1">
        <f t="shared" si="129"/>
        <v>0.96258353958892973</v>
      </c>
      <c r="AD925" s="1">
        <f t="shared" si="129"/>
        <v>1.1173555431135336</v>
      </c>
      <c r="AE925" s="1">
        <f t="shared" si="129"/>
        <v>0.94076875011260019</v>
      </c>
      <c r="AF925" s="1">
        <f t="shared" si="129"/>
        <v>1.1011245584036897</v>
      </c>
      <c r="AG925" s="1">
        <f t="shared" si="129"/>
        <v>1.0320067766457746</v>
      </c>
      <c r="AH925" s="1">
        <f t="shared" si="129"/>
        <v>1.0219303852088244</v>
      </c>
      <c r="AI925" s="1">
        <f t="shared" si="129"/>
        <v>1.0620487928058557</v>
      </c>
      <c r="AJ925" s="1">
        <f t="shared" si="129"/>
        <v>0.9019373966559654</v>
      </c>
      <c r="AK925" s="1">
        <f t="shared" si="129"/>
        <v>1.0584375872186913</v>
      </c>
      <c r="AL925" s="1">
        <f t="shared" si="129"/>
        <v>0.96284267214264319</v>
      </c>
      <c r="AM925" s="1">
        <f t="shared" si="129"/>
        <v>1.0861472370207887</v>
      </c>
      <c r="AN925" s="29">
        <f t="shared" si="129"/>
        <v>1.0494354205967633</v>
      </c>
      <c r="AO925" s="1">
        <f t="shared" si="126"/>
        <v>145396.49240787336</v>
      </c>
      <c r="AP925" s="1">
        <f t="shared" si="127"/>
        <v>105165.82504458152</v>
      </c>
      <c r="AQ925" s="29">
        <f t="shared" si="128"/>
        <v>135992.54070813191</v>
      </c>
    </row>
    <row r="926" spans="1:43" x14ac:dyDescent="0.2">
      <c r="A926" s="26"/>
      <c r="E926" s="25" t="s">
        <v>1820</v>
      </c>
      <c r="F926" s="26" t="s">
        <v>1821</v>
      </c>
      <c r="G926" s="1">
        <v>0.43456409949451003</v>
      </c>
      <c r="H926" s="1">
        <v>1.0568458369510301</v>
      </c>
      <c r="I926" s="1">
        <f>VLOOKUP(F926,'[1]SUSMB vs SHAM all proteins sum'!$B$2:$E$3214,2,FALSE)</f>
        <v>0.78174159169844504</v>
      </c>
      <c r="J926" s="29">
        <f>VLOOKUP(F926,'[1]SUSMB vs SHAM all proteins sum'!$B$2:$E$3214,3,FALSE)</f>
        <v>1.0218256237265</v>
      </c>
      <c r="K926" s="25">
        <f>VLOOKUP($E926,[1]AllProteinsNorm!$A$1:$Q$3226,4,FALSE)</f>
        <v>634455.78505968803</v>
      </c>
      <c r="L926" s="1">
        <f>VLOOKUP($E926,[1]AllProteinsNorm!$A$1:$Q$3226,5,FALSE)</f>
        <v>934982.677949031</v>
      </c>
      <c r="M926" s="1">
        <f>VLOOKUP($E926,[1]AllProteinsNorm!$A$1:$Q$3226,10,FALSE)</f>
        <v>854914.78153888998</v>
      </c>
      <c r="N926" s="1">
        <f>VLOOKUP($E926,[1]AllProteinsNorm!$A$1:$Q$3226,11,FALSE)</f>
        <v>761563.19749157305</v>
      </c>
      <c r="O926" s="1">
        <f>VLOOKUP($E926,[1]AllProteinsNorm!$A$1:$Q$3226,15,FALSE)</f>
        <v>838886.06346435298</v>
      </c>
      <c r="P926" s="1">
        <f>VLOOKUP($E926,[1]AllProteinsNorm!$A$1:$Q$3226,6,FALSE)</f>
        <v>810465.43462394294</v>
      </c>
      <c r="Q926" s="1">
        <f>VLOOKUP($E926,[1]AllProteinsNorm!$A$1:$Q$3226,8,FALSE)</f>
        <v>854624.34327922098</v>
      </c>
      <c r="R926" s="1">
        <f>VLOOKUP($E926,[1]AllProteinsNorm!$A$1:$Q$3226,13,FALSE)</f>
        <v>830335.63801341597</v>
      </c>
      <c r="S926" s="1">
        <f>VLOOKUP($E926,[1]AllProteinsNorm!$A$1:$Q$3226,16,FALSE)</f>
        <v>872246.99398158502</v>
      </c>
      <c r="T926" s="1">
        <f>VLOOKUP($E926,[1]AllProteinsNorm!$A$1:$Q$3226,17,FALSE)</f>
        <v>851514.34675270203</v>
      </c>
      <c r="U926" s="1">
        <f>VLOOKUP($E926,[1]AllProteinsNorm!$A$1:$Q$3226,3,FALSE)</f>
        <v>878627.77771608101</v>
      </c>
      <c r="V926" s="1">
        <f>VLOOKUP($E926,[1]AllProteinsNorm!$A$1:$Q$3226,7,FALSE)</f>
        <v>766571.91776708001</v>
      </c>
      <c r="W926" s="1">
        <f>VLOOKUP($E926,[1]AllProteinsNorm!$A$1:$Q$3226,9,FALSE)</f>
        <v>871288.91006341903</v>
      </c>
      <c r="X926" s="1">
        <f>VLOOKUP($E926,[1]AllProteinsNorm!$A$1:$Q$3226,12,FALSE)</f>
        <v>731728.74710553698</v>
      </c>
      <c r="Y926" s="29">
        <f>VLOOKUP($E926,[1]AllProteinsNorm!$A$1:$Q$3226,14,FALSE)</f>
        <v>840524.71417539299</v>
      </c>
      <c r="Z926" s="25">
        <f t="shared" si="129"/>
        <v>0.78818250608834839</v>
      </c>
      <c r="AA926" s="1">
        <f t="shared" si="129"/>
        <v>1.1615261577065346</v>
      </c>
      <c r="AB926" s="1">
        <f t="shared" si="129"/>
        <v>1.0620580517551794</v>
      </c>
      <c r="AC926" s="1">
        <f t="shared" si="129"/>
        <v>0.94608766076125184</v>
      </c>
      <c r="AD926" s="1">
        <f t="shared" si="129"/>
        <v>1.0421456236886852</v>
      </c>
      <c r="AE926" s="1">
        <f t="shared" si="129"/>
        <v>1.006838762294185</v>
      </c>
      <c r="AF926" s="1">
        <f t="shared" si="129"/>
        <v>1.061697241182149</v>
      </c>
      <c r="AG926" s="1">
        <f t="shared" si="129"/>
        <v>1.0315234559683497</v>
      </c>
      <c r="AH926" s="1">
        <f t="shared" si="129"/>
        <v>1.0835898069394336</v>
      </c>
      <c r="AI926" s="1">
        <f t="shared" si="129"/>
        <v>1.057833701887654</v>
      </c>
      <c r="AJ926" s="1">
        <f t="shared" si="129"/>
        <v>1.0915166353065038</v>
      </c>
      <c r="AK926" s="1">
        <f t="shared" si="129"/>
        <v>0.95230997883606172</v>
      </c>
      <c r="AL926" s="1">
        <f t="shared" si="129"/>
        <v>1.0823995821807582</v>
      </c>
      <c r="AM926" s="1">
        <f t="shared" si="129"/>
        <v>0.90902441312954785</v>
      </c>
      <c r="AN926" s="29">
        <f t="shared" si="129"/>
        <v>1.0441813145192282</v>
      </c>
      <c r="AO926" s="1">
        <f t="shared" si="126"/>
        <v>101496.13247896136</v>
      </c>
      <c r="AP926" s="1">
        <f t="shared" si="127"/>
        <v>21346.589126803083</v>
      </c>
      <c r="AQ926" s="29">
        <f t="shared" si="128"/>
        <v>58497.96296313902</v>
      </c>
    </row>
    <row r="927" spans="1:43" x14ac:dyDescent="0.2">
      <c r="A927" s="26"/>
      <c r="E927" s="25" t="s">
        <v>1822</v>
      </c>
      <c r="F927" s="26" t="s">
        <v>1823</v>
      </c>
      <c r="G927" s="1">
        <v>0.20991671126805</v>
      </c>
      <c r="H927" s="1">
        <v>0.84807902256230105</v>
      </c>
      <c r="I927" s="1">
        <f>VLOOKUP(F927,'[1]SUSMB vs SHAM all proteins sum'!$B$2:$E$3214,2,FALSE)</f>
        <v>0.53284171494271604</v>
      </c>
      <c r="J927" s="29">
        <f>VLOOKUP(F927,'[1]SUSMB vs SHAM all proteins sum'!$B$2:$E$3214,3,FALSE)</f>
        <v>0.93052968176207695</v>
      </c>
      <c r="K927" s="25">
        <f>VLOOKUP($E927,[1]AllProteinsNorm!$A$1:$Q$3226,4,FALSE)</f>
        <v>1472245.9536524401</v>
      </c>
      <c r="L927" s="1">
        <f>VLOOKUP($E927,[1]AllProteinsNorm!$A$1:$Q$3226,5,FALSE)</f>
        <v>1143136.5101658199</v>
      </c>
      <c r="M927" s="1">
        <f>VLOOKUP($E927,[1]AllProteinsNorm!$A$1:$Q$3226,10,FALSE)</f>
        <v>1561607.9306319701</v>
      </c>
      <c r="N927" s="1">
        <f>VLOOKUP($E927,[1]AllProteinsNorm!$A$1:$Q$3226,11,FALSE)</f>
        <v>2004298.24908819</v>
      </c>
      <c r="O927" s="1">
        <f>VLOOKUP($E927,[1]AllProteinsNorm!$A$1:$Q$3226,15,FALSE)</f>
        <v>1938564.57877975</v>
      </c>
      <c r="P927" s="1">
        <f>VLOOKUP($E927,[1]AllProteinsNorm!$A$1:$Q$3226,6,FALSE)</f>
        <v>1574604.1035519501</v>
      </c>
      <c r="Q927" s="1">
        <f>VLOOKUP($E927,[1]AllProteinsNorm!$A$1:$Q$3226,8,FALSE)</f>
        <v>1252223.3693365499</v>
      </c>
      <c r="R927" s="1">
        <f>VLOOKUP($E927,[1]AllProteinsNorm!$A$1:$Q$3226,13,FALSE)</f>
        <v>1468963.6742958</v>
      </c>
      <c r="S927" s="1">
        <f>VLOOKUP($E927,[1]AllProteinsNorm!$A$1:$Q$3226,16,FALSE)</f>
        <v>1091142.4274911501</v>
      </c>
      <c r="T927" s="1">
        <f>VLOOKUP($E927,[1]AllProteinsNorm!$A$1:$Q$3226,17,FALSE)</f>
        <v>1417519.40640422</v>
      </c>
      <c r="U927" s="1">
        <f>VLOOKUP($E927,[1]AllProteinsNorm!$A$1:$Q$3226,3,FALSE)</f>
        <v>1590204.76968445</v>
      </c>
      <c r="V927" s="1">
        <f>VLOOKUP($E927,[1]AllProteinsNorm!$A$1:$Q$3226,7,FALSE)</f>
        <v>1560354.0411040201</v>
      </c>
      <c r="W927" s="1">
        <f>VLOOKUP($E927,[1]AllProteinsNorm!$A$1:$Q$3226,9,FALSE)</f>
        <v>1382854.1910051401</v>
      </c>
      <c r="X927" s="1">
        <f>VLOOKUP($E927,[1]AllProteinsNorm!$A$1:$Q$3226,12,FALSE)</f>
        <v>1600596.88120326</v>
      </c>
      <c r="Y927" s="29">
        <f>VLOOKUP($E927,[1]AllProteinsNorm!$A$1:$Q$3226,14,FALSE)</f>
        <v>1297208.20273036</v>
      </c>
      <c r="Z927" s="25">
        <f t="shared" si="129"/>
        <v>0.90657177743424933</v>
      </c>
      <c r="AA927" s="1">
        <f t="shared" si="129"/>
        <v>0.70391451598152233</v>
      </c>
      <c r="AB927" s="1">
        <f t="shared" si="129"/>
        <v>0.96159861999706209</v>
      </c>
      <c r="AC927" s="1">
        <f t="shared" si="129"/>
        <v>1.2341961081138697</v>
      </c>
      <c r="AD927" s="1">
        <f t="shared" si="129"/>
        <v>1.1937189784732964</v>
      </c>
      <c r="AE927" s="1">
        <f t="shared" si="129"/>
        <v>0.96960133418668482</v>
      </c>
      <c r="AF927" s="1">
        <f t="shared" si="129"/>
        <v>0.77108744151599795</v>
      </c>
      <c r="AG927" s="1">
        <f t="shared" si="129"/>
        <v>0.90455063292167459</v>
      </c>
      <c r="AH927" s="1">
        <f t="shared" si="129"/>
        <v>0.67189787648626687</v>
      </c>
      <c r="AI927" s="1">
        <f t="shared" si="129"/>
        <v>0.8728725554472071</v>
      </c>
      <c r="AJ927" s="1">
        <f t="shared" si="129"/>
        <v>0.97920782934451611</v>
      </c>
      <c r="AK927" s="1">
        <f t="shared" si="129"/>
        <v>0.9608265065772631</v>
      </c>
      <c r="AL927" s="1">
        <f t="shared" si="129"/>
        <v>0.85152659361146876</v>
      </c>
      <c r="AM927" s="1">
        <f t="shared" si="129"/>
        <v>0.98560702846442527</v>
      </c>
      <c r="AN927" s="29">
        <f t="shared" si="129"/>
        <v>0.79878796279522812</v>
      </c>
      <c r="AO927" s="1">
        <f t="shared" si="126"/>
        <v>316774.17348391109</v>
      </c>
      <c r="AP927" s="1">
        <f t="shared" si="127"/>
        <v>170371.77952635856</v>
      </c>
      <c r="AQ927" s="29">
        <f t="shared" si="128"/>
        <v>123126.52558887453</v>
      </c>
    </row>
    <row r="928" spans="1:43" x14ac:dyDescent="0.2">
      <c r="A928" s="26"/>
      <c r="E928" s="25" t="s">
        <v>1824</v>
      </c>
      <c r="F928" s="26" t="s">
        <v>1825</v>
      </c>
      <c r="G928" s="1">
        <v>0.23407605672791401</v>
      </c>
      <c r="H928" s="43">
        <v>0.49378436302766798</v>
      </c>
      <c r="I928" s="1">
        <f>VLOOKUP(F928,'[1]SUSMB vs SHAM all proteins sum'!$B$2:$E$3214,2,FALSE)</f>
        <v>0.35183171608068903</v>
      </c>
      <c r="J928" s="29">
        <f>VLOOKUP(F928,'[1]SUSMB vs SHAM all proteins sum'!$B$2:$E$3214,3,FALSE)</f>
        <v>0.51386173488836395</v>
      </c>
      <c r="K928" s="25">
        <f>VLOOKUP($E928,[1]AllProteinsNorm!$A$1:$Q$3226,4,FALSE)</f>
        <v>86989.389703423294</v>
      </c>
      <c r="L928" s="1">
        <f>VLOOKUP($E928,[1]AllProteinsNorm!$A$1:$Q$3226,5,FALSE)</f>
        <v>751300.76127105998</v>
      </c>
      <c r="M928" s="1">
        <f>VLOOKUP($E928,[1]AllProteinsNorm!$A$1:$Q$3226,10,FALSE)</f>
        <v>464864.76861619798</v>
      </c>
      <c r="N928" s="1">
        <f>VLOOKUP($E928,[1]AllProteinsNorm!$A$1:$Q$3226,11,FALSE)</f>
        <v>59787.807497132097</v>
      </c>
      <c r="O928" s="1">
        <f>VLOOKUP($E928,[1]AllProteinsNorm!$A$1:$Q$3226,15,FALSE)</f>
        <v>179905.49783964499</v>
      </c>
      <c r="P928" s="1">
        <f>VLOOKUP($E928,[1]AllProteinsNorm!$A$1:$Q$3226,6,FALSE)</f>
        <v>85175.038743429293</v>
      </c>
      <c r="Q928" s="1">
        <f>VLOOKUP($E928,[1]AllProteinsNorm!$A$1:$Q$3226,8,FALSE)</f>
        <v>96535.183321830802</v>
      </c>
      <c r="R928" s="1">
        <f>VLOOKUP($E928,[1]AllProteinsNorm!$A$1:$Q$3226,13,FALSE)</f>
        <v>253532.47570543599</v>
      </c>
      <c r="S928" s="1">
        <f>VLOOKUP($E928,[1]AllProteinsNorm!$A$1:$Q$3226,16,FALSE)</f>
        <v>49692.444344007898</v>
      </c>
      <c r="T928" s="1">
        <f>VLOOKUP($E928,[1]AllProteinsNorm!$A$1:$Q$3226,17,FALSE)</f>
        <v>92603.744860855993</v>
      </c>
      <c r="U928" s="1">
        <f>VLOOKUP($E928,[1]AllProteinsNorm!$A$1:$Q$3226,3,FALSE)</f>
        <v>57049.284352042501</v>
      </c>
      <c r="V928" s="1">
        <f>VLOOKUP($E928,[1]AllProteinsNorm!$A$1:$Q$3226,7,FALSE)</f>
        <v>644409.32529865904</v>
      </c>
      <c r="W928" s="1">
        <f>VLOOKUP($E928,[1]AllProteinsNorm!$A$1:$Q$3226,9,FALSE)</f>
        <v>82542.656767722307</v>
      </c>
      <c r="X928" s="1">
        <f>VLOOKUP($E928,[1]AllProteinsNorm!$A$1:$Q$3226,12,FALSE)</f>
        <v>83512.020905826605</v>
      </c>
      <c r="Y928" s="29">
        <f>VLOOKUP($E928,[1]AllProteinsNorm!$A$1:$Q$3226,14,FALSE)</f>
        <v>46201.465225431297</v>
      </c>
      <c r="Z928" s="25">
        <f t="shared" si="129"/>
        <v>0.28191168871297551</v>
      </c>
      <c r="AA928" s="1">
        <f t="shared" si="129"/>
        <v>2.4347850589982194</v>
      </c>
      <c r="AB928" s="1">
        <f t="shared" si="129"/>
        <v>1.5065149024559916</v>
      </c>
      <c r="AC928" s="1">
        <f t="shared" si="129"/>
        <v>0.19375790350325353</v>
      </c>
      <c r="AD928" s="1">
        <f t="shared" si="129"/>
        <v>0.58303044632955958</v>
      </c>
      <c r="AE928" s="1">
        <f t="shared" si="129"/>
        <v>0.27603181365242213</v>
      </c>
      <c r="AF928" s="1">
        <f t="shared" si="129"/>
        <v>0.31284730980706055</v>
      </c>
      <c r="AG928" s="1">
        <f t="shared" si="129"/>
        <v>0.82163777230050139</v>
      </c>
      <c r="AH928" s="1">
        <f t="shared" si="129"/>
        <v>0.16104125973358246</v>
      </c>
      <c r="AI928" s="1">
        <f t="shared" si="129"/>
        <v>0.30010646337299324</v>
      </c>
      <c r="AJ928" s="1">
        <f t="shared" si="129"/>
        <v>0.1848830086793691</v>
      </c>
      <c r="AK928" s="1">
        <f t="shared" si="129"/>
        <v>2.08837562531129</v>
      </c>
      <c r="AL928" s="1">
        <f t="shared" si="129"/>
        <v>0.26750089682866662</v>
      </c>
      <c r="AM928" s="1">
        <f t="shared" si="129"/>
        <v>0.2706423728418042</v>
      </c>
      <c r="AN928" s="29">
        <f t="shared" si="129"/>
        <v>0.1497278360857679</v>
      </c>
      <c r="AO928" s="1">
        <f t="shared" si="126"/>
        <v>263811.93375354429</v>
      </c>
      <c r="AP928" s="1">
        <f t="shared" si="127"/>
        <v>70974.790559176385</v>
      </c>
      <c r="AQ928" s="29">
        <f t="shared" si="128"/>
        <v>231285.62116248984</v>
      </c>
    </row>
    <row r="929" spans="1:43" x14ac:dyDescent="0.2">
      <c r="A929" s="26"/>
      <c r="E929" s="25" t="s">
        <v>1826</v>
      </c>
      <c r="F929" s="26" t="s">
        <v>1827</v>
      </c>
      <c r="G929" s="1">
        <v>0.24523655321833901</v>
      </c>
      <c r="H929" s="1">
        <v>0.871387196562602</v>
      </c>
      <c r="I929" s="1">
        <f>VLOOKUP(F929,'[1]SUSMB vs SHAM all proteins sum'!$B$2:$E$3214,2,FALSE)</f>
        <v>0.69944884380869898</v>
      </c>
      <c r="J929" s="29">
        <f>VLOOKUP(F929,'[1]SUSMB vs SHAM all proteins sum'!$B$2:$E$3214,3,FALSE)</f>
        <v>0.96772827296095698</v>
      </c>
      <c r="K929" s="25">
        <f>VLOOKUP($E929,[1]AllProteinsNorm!$A$1:$Q$3226,4,FALSE)</f>
        <v>633696.86099372897</v>
      </c>
      <c r="L929" s="1">
        <f>VLOOKUP($E929,[1]AllProteinsNorm!$A$1:$Q$3226,5,FALSE)</f>
        <v>541931.66466801101</v>
      </c>
      <c r="M929" s="1">
        <f>VLOOKUP($E929,[1]AllProteinsNorm!$A$1:$Q$3226,10,FALSE)</f>
        <v>671039.225796315</v>
      </c>
      <c r="N929" s="1">
        <f>VLOOKUP($E929,[1]AllProteinsNorm!$A$1:$Q$3226,11,FALSE)</f>
        <v>691624.94321249402</v>
      </c>
      <c r="O929" s="1">
        <f>VLOOKUP($E929,[1]AllProteinsNorm!$A$1:$Q$3226,15,FALSE)</f>
        <v>861853.21209361195</v>
      </c>
      <c r="P929" s="1">
        <f>VLOOKUP($E929,[1]AllProteinsNorm!$A$1:$Q$3226,6,FALSE)</f>
        <v>628935.69131234998</v>
      </c>
      <c r="Q929" s="1">
        <f>VLOOKUP($E929,[1]AllProteinsNorm!$A$1:$Q$3226,8,FALSE)</f>
        <v>696073.43709772499</v>
      </c>
      <c r="R929" s="1">
        <f>VLOOKUP($E929,[1]AllProteinsNorm!$A$1:$Q$3226,13,FALSE)</f>
        <v>649926.26498612098</v>
      </c>
      <c r="S929" s="1">
        <f>VLOOKUP($E929,[1]AllProteinsNorm!$A$1:$Q$3226,16,FALSE)</f>
        <v>547984.01417632704</v>
      </c>
      <c r="T929" s="1">
        <f>VLOOKUP($E929,[1]AllProteinsNorm!$A$1:$Q$3226,17,FALSE)</f>
        <v>442629.68423983903</v>
      </c>
      <c r="U929" s="1">
        <f>VLOOKUP($E929,[1]AllProteinsNorm!$A$1:$Q$3226,3,FALSE)</f>
        <v>587860.14277497598</v>
      </c>
      <c r="V929" s="1">
        <f>VLOOKUP($E929,[1]AllProteinsNorm!$A$1:$Q$3226,7,FALSE)</f>
        <v>682606.39828861295</v>
      </c>
      <c r="W929" s="1">
        <f>VLOOKUP($E929,[1]AllProteinsNorm!$A$1:$Q$3226,9,FALSE)</f>
        <v>672477.33606771601</v>
      </c>
      <c r="X929" s="1">
        <f>VLOOKUP($E929,[1]AllProteinsNorm!$A$1:$Q$3226,12,FALSE)</f>
        <v>700177.66827793396</v>
      </c>
      <c r="Y929" s="29">
        <f>VLOOKUP($E929,[1]AllProteinsNorm!$A$1:$Q$3226,14,FALSE)</f>
        <v>617042.12295319897</v>
      </c>
      <c r="Z929" s="25">
        <f t="shared" si="129"/>
        <v>0.93186715860203106</v>
      </c>
      <c r="AA929" s="1">
        <f t="shared" si="129"/>
        <v>0.79692413138787144</v>
      </c>
      <c r="AB929" s="1">
        <f t="shared" si="129"/>
        <v>0.98678004444069189</v>
      </c>
      <c r="AC929" s="1">
        <f t="shared" si="129"/>
        <v>1.0170518592107969</v>
      </c>
      <c r="AD929" s="1">
        <f t="shared" si="129"/>
        <v>1.2673768063586093</v>
      </c>
      <c r="AE929" s="1">
        <f t="shared" si="129"/>
        <v>0.92486573893955826</v>
      </c>
      <c r="AF929" s="1">
        <f t="shared" si="129"/>
        <v>1.0235934812576348</v>
      </c>
      <c r="AG929" s="1">
        <f t="shared" si="129"/>
        <v>0.95573290501030383</v>
      </c>
      <c r="AH929" s="1">
        <f t="shared" si="129"/>
        <v>0.80582426343261049</v>
      </c>
      <c r="AI929" s="1">
        <f t="shared" si="129"/>
        <v>0.65089807375513387</v>
      </c>
      <c r="AJ929" s="1">
        <f t="shared" si="129"/>
        <v>0.86446311260570097</v>
      </c>
      <c r="AK929" s="1">
        <f t="shared" si="129"/>
        <v>1.0037898622683423</v>
      </c>
      <c r="AL929" s="1">
        <f t="shared" si="129"/>
        <v>0.98889482173383692</v>
      </c>
      <c r="AM929" s="1">
        <f t="shared" si="129"/>
        <v>1.0296288563455747</v>
      </c>
      <c r="AN929" s="29">
        <f t="shared" si="129"/>
        <v>0.9073759477875224</v>
      </c>
      <c r="AO929" s="1">
        <f t="shared" si="126"/>
        <v>104396.23285656521</v>
      </c>
      <c r="AP929" s="1">
        <f t="shared" si="127"/>
        <v>89211.790175546761</v>
      </c>
      <c r="AQ929" s="29">
        <f t="shared" si="128"/>
        <v>42457.342649603474</v>
      </c>
    </row>
    <row r="930" spans="1:43" x14ac:dyDescent="0.2">
      <c r="A930" s="26"/>
      <c r="E930" s="25" t="s">
        <v>1828</v>
      </c>
      <c r="F930" s="26" t="s">
        <v>1829</v>
      </c>
      <c r="G930" s="1">
        <v>0.194005734963549</v>
      </c>
      <c r="H930" s="1">
        <v>1.09238533210435</v>
      </c>
      <c r="I930" s="1">
        <f>VLOOKUP(F930,'[1]SUSMB vs SHAM all proteins sum'!$B$2:$E$3214,2,FALSE)</f>
        <v>0.11407204885085</v>
      </c>
      <c r="J930" s="29">
        <f>VLOOKUP(F930,'[1]SUSMB vs SHAM all proteins sum'!$B$2:$E$3214,3,FALSE)</f>
        <v>0.86710478561361903</v>
      </c>
      <c r="K930" s="25">
        <f>VLOOKUP($E930,[1]AllProteinsNorm!$A$1:$Q$3226,4,FALSE)</f>
        <v>250319.88031141699</v>
      </c>
      <c r="L930" s="1">
        <f>VLOOKUP($E930,[1]AllProteinsNorm!$A$1:$Q$3226,5,FALSE)</f>
        <v>202814.09846720501</v>
      </c>
      <c r="M930" s="1">
        <f>VLOOKUP($E930,[1]AllProteinsNorm!$A$1:$Q$3226,10,FALSE)</f>
        <v>237008.885506725</v>
      </c>
      <c r="N930" s="1">
        <f>VLOOKUP($E930,[1]AllProteinsNorm!$A$1:$Q$3226,11,FALSE)</f>
        <v>187406.348305917</v>
      </c>
      <c r="O930" s="1">
        <f>VLOOKUP($E930,[1]AllProteinsNorm!$A$1:$Q$3226,15,FALSE)</f>
        <v>238456.217077771</v>
      </c>
      <c r="P930" s="1">
        <f>VLOOKUP($E930,[1]AllProteinsNorm!$A$1:$Q$3226,6,FALSE)</f>
        <v>236726.713304301</v>
      </c>
      <c r="Q930" s="1">
        <f>VLOOKUP($E930,[1]AllProteinsNorm!$A$1:$Q$3226,8,FALSE)</f>
        <v>262136.29857817499</v>
      </c>
      <c r="R930" s="1">
        <f>VLOOKUP($E930,[1]AllProteinsNorm!$A$1:$Q$3226,13,FALSE)</f>
        <v>252232.47633040199</v>
      </c>
      <c r="S930" s="1">
        <f>VLOOKUP($E930,[1]AllProteinsNorm!$A$1:$Q$3226,16,FALSE)</f>
        <v>242067.366766063</v>
      </c>
      <c r="T930" s="1">
        <f>VLOOKUP($E930,[1]AllProteinsNorm!$A$1:$Q$3226,17,FALSE)</f>
        <v>220759.13296390601</v>
      </c>
      <c r="U930" s="1">
        <f>VLOOKUP($E930,[1]AllProteinsNorm!$A$1:$Q$3226,3,FALSE)</f>
        <v>161781.76451758901</v>
      </c>
      <c r="V930" s="1">
        <f>VLOOKUP($E930,[1]AllProteinsNorm!$A$1:$Q$3226,7,FALSE)</f>
        <v>234015.499503078</v>
      </c>
      <c r="W930" s="1">
        <f>VLOOKUP($E930,[1]AllProteinsNorm!$A$1:$Q$3226,9,FALSE)</f>
        <v>192154.352741715</v>
      </c>
      <c r="X930" s="1">
        <f>VLOOKUP($E930,[1]AllProteinsNorm!$A$1:$Q$3226,12,FALSE)</f>
        <v>190536.805253817</v>
      </c>
      <c r="Y930" s="29">
        <f>VLOOKUP($E930,[1]AllProteinsNorm!$A$1:$Q$3226,14,FALSE)</f>
        <v>190154.09362761001</v>
      </c>
      <c r="Z930" s="25">
        <f t="shared" si="129"/>
        <v>1.1214993836797567</v>
      </c>
      <c r="AA930" s="1">
        <f t="shared" si="129"/>
        <v>0.90866089481012646</v>
      </c>
      <c r="AB930" s="1">
        <f t="shared" si="129"/>
        <v>1.0618626003325666</v>
      </c>
      <c r="AC930" s="1">
        <f t="shared" si="129"/>
        <v>0.83963009194988691</v>
      </c>
      <c r="AD930" s="1">
        <f t="shared" si="129"/>
        <v>1.0683470292276629</v>
      </c>
      <c r="AE930" s="1">
        <f t="shared" si="129"/>
        <v>1.0605983941068511</v>
      </c>
      <c r="AF930" s="1">
        <f t="shared" si="129"/>
        <v>1.1744400681630853</v>
      </c>
      <c r="AG930" s="1">
        <f t="shared" si="129"/>
        <v>1.1300683205690343</v>
      </c>
      <c r="AH930" s="1">
        <f t="shared" si="129"/>
        <v>1.0845259365711644</v>
      </c>
      <c r="AI930" s="1">
        <f t="shared" si="129"/>
        <v>0.98905940372250167</v>
      </c>
      <c r="AJ930" s="1">
        <f t="shared" si="129"/>
        <v>0.72482516758707594</v>
      </c>
      <c r="AK930" s="1">
        <f t="shared" si="129"/>
        <v>1.0484514379669199</v>
      </c>
      <c r="AL930" s="1">
        <f t="shared" si="129"/>
        <v>0.86090240976112775</v>
      </c>
      <c r="AM930" s="1">
        <f t="shared" si="129"/>
        <v>0.85365536846143752</v>
      </c>
      <c r="AN930" s="29">
        <f t="shared" si="129"/>
        <v>0.85194071898020474</v>
      </c>
      <c r="AO930" s="1">
        <f t="shared" si="126"/>
        <v>23898.518211693758</v>
      </c>
      <c r="AP930" s="1">
        <f t="shared" si="127"/>
        <v>14043.391454332615</v>
      </c>
      <c r="AQ930" s="29">
        <f t="shared" si="128"/>
        <v>23104.447506065411</v>
      </c>
    </row>
    <row r="931" spans="1:43" x14ac:dyDescent="0.2">
      <c r="A931" s="26"/>
      <c r="E931" s="25" t="s">
        <v>1830</v>
      </c>
      <c r="F931" s="26" t="s">
        <v>1831</v>
      </c>
      <c r="G931" s="43">
        <v>3.04355177308838E-2</v>
      </c>
      <c r="H931" s="1">
        <v>1.26288935927848</v>
      </c>
      <c r="I931" s="1">
        <f>VLOOKUP(F931,'[1]SUSMB vs SHAM all proteins sum'!$B$2:$E$3214,2,FALSE)</f>
        <v>1.6562716499524201E-2</v>
      </c>
      <c r="J931" s="29">
        <f>VLOOKUP(F931,'[1]SUSMB vs SHAM all proteins sum'!$B$2:$E$3214,3,FALSE)</f>
        <v>1.2708069418401799</v>
      </c>
      <c r="K931" s="25">
        <f>VLOOKUP($E931,[1]AllProteinsNorm!$A$1:$Q$3226,4,FALSE)</f>
        <v>3388888.46783992</v>
      </c>
      <c r="L931" s="1">
        <f>VLOOKUP($E931,[1]AllProteinsNorm!$A$1:$Q$3226,5,FALSE)</f>
        <v>4570345.2560984502</v>
      </c>
      <c r="M931" s="1">
        <f>VLOOKUP($E931,[1]AllProteinsNorm!$A$1:$Q$3226,10,FALSE)</f>
        <v>3609866.32043216</v>
      </c>
      <c r="N931" s="1">
        <f>VLOOKUP($E931,[1]AllProteinsNorm!$A$1:$Q$3226,11,FALSE)</f>
        <v>4062989.4127085898</v>
      </c>
      <c r="O931" s="1">
        <f>VLOOKUP($E931,[1]AllProteinsNorm!$A$1:$Q$3226,15,FALSE)</f>
        <v>3033652.9456477198</v>
      </c>
      <c r="P931" s="1">
        <f>VLOOKUP($E931,[1]AllProteinsNorm!$A$1:$Q$3226,6,FALSE)</f>
        <v>3781183.0475846399</v>
      </c>
      <c r="Q931" s="1">
        <f>VLOOKUP($E931,[1]AllProteinsNorm!$A$1:$Q$3226,8,FALSE)</f>
        <v>4842845.6183345998</v>
      </c>
      <c r="R931" s="1">
        <f>VLOOKUP($E931,[1]AllProteinsNorm!$A$1:$Q$3226,13,FALSE)</f>
        <v>5093285.1914054397</v>
      </c>
      <c r="S931" s="1">
        <f>VLOOKUP($E931,[1]AllProteinsNorm!$A$1:$Q$3226,16,FALSE)</f>
        <v>4850309.5510398597</v>
      </c>
      <c r="T931" s="1">
        <f>VLOOKUP($E931,[1]AllProteinsNorm!$A$1:$Q$3226,17,FALSE)</f>
        <v>4893726.9382167002</v>
      </c>
      <c r="U931" s="1">
        <f>VLOOKUP($E931,[1]AllProteinsNorm!$A$1:$Q$3226,3,FALSE)</f>
        <v>5109203.12114981</v>
      </c>
      <c r="V931" s="1">
        <f>VLOOKUP($E931,[1]AllProteinsNorm!$A$1:$Q$3226,7,FALSE)</f>
        <v>4229745.73346473</v>
      </c>
      <c r="W931" s="1">
        <f>VLOOKUP($E931,[1]AllProteinsNorm!$A$1:$Q$3226,9,FALSE)</f>
        <v>4662445.5897054505</v>
      </c>
      <c r="X931" s="1">
        <f>VLOOKUP($E931,[1]AllProteinsNorm!$A$1:$Q$3226,12,FALSE)</f>
        <v>4500366.2232061299</v>
      </c>
      <c r="Y931" s="29">
        <f>VLOOKUP($E931,[1]AllProteinsNorm!$A$1:$Q$3226,14,FALSE)</f>
        <v>5037068.0731522003</v>
      </c>
      <c r="Z931" s="25">
        <f t="shared" si="129"/>
        <v>0.90778293054790149</v>
      </c>
      <c r="AA931" s="1">
        <f t="shared" si="129"/>
        <v>1.2242602403617169</v>
      </c>
      <c r="AB931" s="1">
        <f t="shared" si="129"/>
        <v>0.96697635768958268</v>
      </c>
      <c r="AC931" s="1">
        <f t="shared" si="129"/>
        <v>1.0883546244897915</v>
      </c>
      <c r="AD931" s="1">
        <f t="shared" si="129"/>
        <v>0.81262584691100725</v>
      </c>
      <c r="AE931" s="1">
        <f t="shared" si="129"/>
        <v>1.0128670389858843</v>
      </c>
      <c r="AF931" s="1">
        <f t="shared" si="129"/>
        <v>1.2972550230916928</v>
      </c>
      <c r="AG931" s="1">
        <f t="shared" si="129"/>
        <v>1.3643403732662067</v>
      </c>
      <c r="AH931" s="1">
        <f t="shared" si="129"/>
        <v>1.2992543897775231</v>
      </c>
      <c r="AI931" s="1">
        <f t="shared" si="129"/>
        <v>1.3108846229180215</v>
      </c>
      <c r="AJ931" s="1">
        <f t="shared" si="129"/>
        <v>1.3686043155731693</v>
      </c>
      <c r="AK931" s="1">
        <f t="shared" si="129"/>
        <v>1.1330237078721324</v>
      </c>
      <c r="AL931" s="1">
        <f t="shared" si="129"/>
        <v>1.2489311941389278</v>
      </c>
      <c r="AM931" s="1">
        <f t="shared" si="129"/>
        <v>1.2055149283932796</v>
      </c>
      <c r="AN931" s="29">
        <f t="shared" si="129"/>
        <v>1.3492814709626404</v>
      </c>
      <c r="AO931" s="1">
        <f t="shared" si="126"/>
        <v>535294.48572139477</v>
      </c>
      <c r="AP931" s="1">
        <f t="shared" si="127"/>
        <v>464570.13099957281</v>
      </c>
      <c r="AQ931" s="29">
        <f t="shared" si="128"/>
        <v>329594.7814638245</v>
      </c>
    </row>
    <row r="932" spans="1:43" x14ac:dyDescent="0.2">
      <c r="A932" s="26"/>
      <c r="E932" s="25" t="s">
        <v>1832</v>
      </c>
      <c r="F932" s="26" t="s">
        <v>1833</v>
      </c>
      <c r="G932" s="43">
        <v>2.2478256962958399E-2</v>
      </c>
      <c r="H932" s="1">
        <v>0.79596740180889203</v>
      </c>
      <c r="I932" s="1">
        <f>VLOOKUP(F932,'[1]SUSMB vs SHAM all proteins sum'!$B$2:$E$3214,2,FALSE)</f>
        <v>0.1151756935474</v>
      </c>
      <c r="J932" s="29">
        <f>VLOOKUP(F932,'[1]SUSMB vs SHAM all proteins sum'!$B$2:$E$3214,3,FALSE)</f>
        <v>0.85539822252924802</v>
      </c>
      <c r="K932" s="25">
        <f>VLOOKUP($E932,[1]AllProteinsNorm!$A$1:$Q$3226,4,FALSE)</f>
        <v>157908.74135121799</v>
      </c>
      <c r="L932" s="1">
        <f>VLOOKUP($E932,[1]AllProteinsNorm!$A$1:$Q$3226,5,FALSE)</f>
        <v>177376.64980376101</v>
      </c>
      <c r="M932" s="1">
        <f>VLOOKUP($E932,[1]AllProteinsNorm!$A$1:$Q$3226,10,FALSE)</f>
        <v>184051.151460516</v>
      </c>
      <c r="N932" s="1">
        <f>VLOOKUP($E932,[1]AllProteinsNorm!$A$1:$Q$3226,11,FALSE)</f>
        <v>184915.55004566599</v>
      </c>
      <c r="O932" s="1">
        <f>VLOOKUP($E932,[1]AllProteinsNorm!$A$1:$Q$3226,15,FALSE)</f>
        <v>181248.37654759499</v>
      </c>
      <c r="P932" s="1">
        <f>VLOOKUP($E932,[1]AllProteinsNorm!$A$1:$Q$3226,6,FALSE)</f>
        <v>150852.81570981699</v>
      </c>
      <c r="Q932" s="1">
        <f>VLOOKUP($E932,[1]AllProteinsNorm!$A$1:$Q$3226,8,FALSE)</f>
        <v>137510.16228305001</v>
      </c>
      <c r="R932" s="1">
        <f>VLOOKUP($E932,[1]AllProteinsNorm!$A$1:$Q$3226,13,FALSE)</f>
        <v>110118.752063939</v>
      </c>
      <c r="S932" s="1">
        <f>VLOOKUP($E932,[1]AllProteinsNorm!$A$1:$Q$3226,16,FALSE)</f>
        <v>137945.902345254</v>
      </c>
      <c r="T932" s="1">
        <f>VLOOKUP($E932,[1]AllProteinsNorm!$A$1:$Q$3226,17,FALSE)</f>
        <v>175188.99707782399</v>
      </c>
      <c r="U932" s="1">
        <f>VLOOKUP($E932,[1]AllProteinsNorm!$A$1:$Q$3226,3,FALSE)</f>
        <v>123072.11961960301</v>
      </c>
      <c r="V932" s="1">
        <f>VLOOKUP($E932,[1]AllProteinsNorm!$A$1:$Q$3226,7,FALSE)</f>
        <v>124004.754040113</v>
      </c>
      <c r="W932" s="1">
        <f>VLOOKUP($E932,[1]AllProteinsNorm!$A$1:$Q$3226,9,FALSE)</f>
        <v>171246.85143508</v>
      </c>
      <c r="X932" s="1">
        <f>VLOOKUP($E932,[1]AllProteinsNorm!$A$1:$Q$3226,12,FALSE)</f>
        <v>167894.735593908</v>
      </c>
      <c r="Y932" s="29">
        <f>VLOOKUP($E932,[1]AllProteinsNorm!$A$1:$Q$3226,14,FALSE)</f>
        <v>180331.97755242299</v>
      </c>
      <c r="Z932" s="25">
        <f t="shared" si="129"/>
        <v>0.89163556001454325</v>
      </c>
      <c r="AA932" s="1">
        <f t="shared" si="129"/>
        <v>1.0015615799857054</v>
      </c>
      <c r="AB932" s="1">
        <f t="shared" si="129"/>
        <v>1.0392493164062124</v>
      </c>
      <c r="AC932" s="1">
        <f t="shared" si="129"/>
        <v>1.044130164103122</v>
      </c>
      <c r="AD932" s="1">
        <f t="shared" si="129"/>
        <v>1.0234233794904171</v>
      </c>
      <c r="AE932" s="1">
        <f t="shared" si="129"/>
        <v>0.85179410376039888</v>
      </c>
      <c r="AF932" s="1">
        <f t="shared" si="129"/>
        <v>0.77645448570977615</v>
      </c>
      <c r="AG932" s="1">
        <f t="shared" si="129"/>
        <v>0.62178821973034215</v>
      </c>
      <c r="AH932" s="1">
        <f t="shared" si="129"/>
        <v>0.77891490260031337</v>
      </c>
      <c r="AI932" s="1">
        <f t="shared" si="129"/>
        <v>0.98920894550380722</v>
      </c>
      <c r="AJ932" s="1">
        <f t="shared" si="129"/>
        <v>0.69492972561366795</v>
      </c>
      <c r="AK932" s="1">
        <f t="shared" si="129"/>
        <v>0.70019586861946082</v>
      </c>
      <c r="AL932" s="1">
        <f t="shared" si="129"/>
        <v>0.96694952396862421</v>
      </c>
      <c r="AM932" s="1">
        <f t="shared" si="129"/>
        <v>0.94802172010101426</v>
      </c>
      <c r="AN932" s="29">
        <f t="shared" si="129"/>
        <v>1.0182489102098369</v>
      </c>
      <c r="AO932" s="1">
        <f t="shared" si="126"/>
        <v>9949.7869396115166</v>
      </c>
      <c r="AP932" s="1">
        <f t="shared" si="127"/>
        <v>21129.919523406261</v>
      </c>
      <c r="AQ932" s="29">
        <f t="shared" si="128"/>
        <v>24648.566989674131</v>
      </c>
    </row>
    <row r="933" spans="1:43" x14ac:dyDescent="0.2">
      <c r="A933" s="26"/>
      <c r="E933" s="25" t="s">
        <v>1834</v>
      </c>
      <c r="F933" s="26" t="s">
        <v>1835</v>
      </c>
      <c r="G933" s="1">
        <v>0.96968191618936495</v>
      </c>
      <c r="H933" s="1">
        <v>1.00417770943771</v>
      </c>
      <c r="I933" s="1">
        <f>VLOOKUP(F933,'[1]SUSMB vs SHAM all proteins sum'!$B$2:$E$3214,2,FALSE)</f>
        <v>0.93485258011660799</v>
      </c>
      <c r="J933" s="29">
        <f>VLOOKUP(F933,'[1]SUSMB vs SHAM all proteins sum'!$B$2:$E$3214,3,FALSE)</f>
        <v>0.98487716601119901</v>
      </c>
      <c r="K933" s="25">
        <f>VLOOKUP($E933,[1]AllProteinsNorm!$A$1:$Q$3226,4,FALSE)</f>
        <v>312190.135256832</v>
      </c>
      <c r="L933" s="1">
        <f>VLOOKUP($E933,[1]AllProteinsNorm!$A$1:$Q$3226,5,FALSE)</f>
        <v>432843.19541016198</v>
      </c>
      <c r="M933" s="1">
        <f>VLOOKUP($E933,[1]AllProteinsNorm!$A$1:$Q$3226,10,FALSE)</f>
        <v>289425.49169743201</v>
      </c>
      <c r="N933" s="1">
        <f>VLOOKUP($E933,[1]AllProteinsNorm!$A$1:$Q$3226,11,FALSE)</f>
        <v>408168.42470475502</v>
      </c>
      <c r="O933" s="1">
        <f>VLOOKUP($E933,[1]AllProteinsNorm!$A$1:$Q$3226,15,FALSE)</f>
        <v>312953.00086945901</v>
      </c>
      <c r="P933" s="1">
        <f>VLOOKUP($E933,[1]AllProteinsNorm!$A$1:$Q$3226,6,FALSE)</f>
        <v>352045.00619235099</v>
      </c>
      <c r="Q933" s="1">
        <f>VLOOKUP($E933,[1]AllProteinsNorm!$A$1:$Q$3226,8,FALSE)</f>
        <v>358877.48824988102</v>
      </c>
      <c r="R933" s="1">
        <f>VLOOKUP($E933,[1]AllProteinsNorm!$A$1:$Q$3226,13,FALSE)</f>
        <v>269215.93790702801</v>
      </c>
      <c r="S933" s="1">
        <f>VLOOKUP($E933,[1]AllProteinsNorm!$A$1:$Q$3226,16,FALSE)</f>
        <v>409578.94833897898</v>
      </c>
      <c r="T933" s="1">
        <f>VLOOKUP($E933,[1]AllProteinsNorm!$A$1:$Q$3226,17,FALSE)</f>
        <v>366163.59309915599</v>
      </c>
      <c r="U933" s="1">
        <f>VLOOKUP($E933,[1]AllProteinsNorm!$A$1:$Q$3226,3,FALSE)</f>
        <v>200477.658701623</v>
      </c>
      <c r="V933" s="1">
        <f>VLOOKUP($E933,[1]AllProteinsNorm!$A$1:$Q$3226,7,FALSE)</f>
        <v>387494.02164362598</v>
      </c>
      <c r="W933" s="1">
        <f>VLOOKUP($E933,[1]AllProteinsNorm!$A$1:$Q$3226,9,FALSE)</f>
        <v>464911.35146420798</v>
      </c>
      <c r="X933" s="1">
        <f>VLOOKUP($E933,[1]AllProteinsNorm!$A$1:$Q$3226,12,FALSE)</f>
        <v>279248.12539464002</v>
      </c>
      <c r="Y933" s="29">
        <f>VLOOKUP($E933,[1]AllProteinsNorm!$A$1:$Q$3226,14,FALSE)</f>
        <v>459011.97314103798</v>
      </c>
      <c r="Z933" s="25">
        <f t="shared" si="129"/>
        <v>0.88913661344560624</v>
      </c>
      <c r="AA933" s="1">
        <f t="shared" si="129"/>
        <v>1.2327639135789892</v>
      </c>
      <c r="AB933" s="1">
        <f t="shared" si="129"/>
        <v>0.82430151523198225</v>
      </c>
      <c r="AC933" s="1">
        <f t="shared" si="129"/>
        <v>1.1624886563403085</v>
      </c>
      <c r="AD933" s="1">
        <f t="shared" si="129"/>
        <v>0.89130930140311415</v>
      </c>
      <c r="AE933" s="1">
        <f t="shared" si="129"/>
        <v>1.0026457252686505</v>
      </c>
      <c r="AF933" s="1">
        <f t="shared" si="129"/>
        <v>1.0221050523644999</v>
      </c>
      <c r="AG933" s="1">
        <f t="shared" si="129"/>
        <v>0.76674346906994106</v>
      </c>
      <c r="AH933" s="1">
        <f t="shared" si="129"/>
        <v>1.1665059139845551</v>
      </c>
      <c r="AI933" s="1">
        <f t="shared" si="129"/>
        <v>1.0428563249361471</v>
      </c>
      <c r="AJ933" s="1">
        <f t="shared" si="129"/>
        <v>0.57097264262633118</v>
      </c>
      <c r="AK933" s="1">
        <f t="shared" si="129"/>
        <v>1.1036066910031943</v>
      </c>
      <c r="AL933" s="1">
        <f t="shared" si="129"/>
        <v>1.324095984817828</v>
      </c>
      <c r="AM933" s="1">
        <f t="shared" si="129"/>
        <v>0.79531575307516256</v>
      </c>
      <c r="AN933" s="29">
        <f t="shared" si="129"/>
        <v>1.3072941942699536</v>
      </c>
      <c r="AO933" s="1">
        <f t="shared" si="126"/>
        <v>57812.922253697994</v>
      </c>
      <c r="AP933" s="1">
        <f t="shared" si="127"/>
        <v>45635.626856023431</v>
      </c>
      <c r="AQ933" s="29">
        <f t="shared" si="128"/>
        <v>103458.43369686927</v>
      </c>
    </row>
    <row r="934" spans="1:43" x14ac:dyDescent="0.2">
      <c r="A934" s="26"/>
      <c r="E934" s="25" t="s">
        <v>1836</v>
      </c>
      <c r="F934" s="26" t="s">
        <v>1837</v>
      </c>
      <c r="G934" s="1">
        <v>0.79828055110843898</v>
      </c>
      <c r="H934" s="1">
        <v>1.1587318050706401</v>
      </c>
      <c r="I934" s="1">
        <f>VLOOKUP(F934,'[1]SUSMB vs SHAM all proteins sum'!$B$2:$E$3214,2,FALSE)</f>
        <v>0.45521765485113602</v>
      </c>
      <c r="J934" s="29">
        <f>VLOOKUP(F934,'[1]SUSMB vs SHAM all proteins sum'!$B$2:$E$3214,3,FALSE)</f>
        <v>1.41721125854344</v>
      </c>
      <c r="K934" s="25">
        <f>VLOOKUP($E934,[1]AllProteinsNorm!$A$1:$Q$3226,4,FALSE)</f>
        <v>8637.8042529414597</v>
      </c>
      <c r="L934" s="1">
        <f>VLOOKUP($E934,[1]AllProteinsNorm!$A$1:$Q$3226,5,FALSE)</f>
        <v>41134.228790164903</v>
      </c>
      <c r="M934" s="1">
        <f>VLOOKUP($E934,[1]AllProteinsNorm!$A$1:$Q$3226,10,FALSE)</f>
        <v>5338.7304874138299</v>
      </c>
      <c r="N934" s="1">
        <f>VLOOKUP($E934,[1]AllProteinsNorm!$A$1:$Q$3226,11,FALSE)</f>
        <v>35840.595589493503</v>
      </c>
      <c r="O934" s="1">
        <f>VLOOKUP($E934,[1]AllProteinsNorm!$A$1:$Q$3226,15,FALSE)</f>
        <v>25565.569672494399</v>
      </c>
      <c r="P934" s="1">
        <f>VLOOKUP($E934,[1]AllProteinsNorm!$A$1:$Q$3226,6,FALSE)</f>
        <v>45495.747483712803</v>
      </c>
      <c r="Q934" s="1">
        <f>VLOOKUP($E934,[1]AllProteinsNorm!$A$1:$Q$3226,8,FALSE)</f>
        <v>36477.815099653402</v>
      </c>
      <c r="R934" s="1">
        <f>VLOOKUP($E934,[1]AllProteinsNorm!$A$1:$Q$3226,13,FALSE)</f>
        <v>7169.4566471435</v>
      </c>
      <c r="S934" s="1">
        <f>VLOOKUP($E934,[1]AllProteinsNorm!$A$1:$Q$3226,16,FALSE)</f>
        <v>9282.09422293227</v>
      </c>
      <c r="T934" s="1">
        <f>VLOOKUP($E934,[1]AllProteinsNorm!$A$1:$Q$3226,17,FALSE)</f>
        <v>32874.428185905599</v>
      </c>
      <c r="U934" s="1">
        <f>VLOOKUP($E934,[1]AllProteinsNorm!$A$1:$Q$3226,3,FALSE)</f>
        <v>33181.197419357501</v>
      </c>
      <c r="V934" s="1">
        <f>VLOOKUP($E934,[1]AllProteinsNorm!$A$1:$Q$3226,7,FALSE)</f>
        <v>36426.525493745503</v>
      </c>
      <c r="W934" s="1">
        <f>VLOOKUP($E934,[1]AllProteinsNorm!$A$1:$Q$3226,9,FALSE)</f>
        <v>30734.858192070202</v>
      </c>
      <c r="X934" s="1">
        <f>VLOOKUP($E934,[1]AllProteinsNorm!$A$1:$Q$3226,12,FALSE)</f>
        <v>18445.7247862972</v>
      </c>
      <c r="Y934" s="29">
        <f>VLOOKUP($E934,[1]AllProteinsNorm!$A$1:$Q$3226,14,FALSE)</f>
        <v>14501.4568472684</v>
      </c>
      <c r="Z934" s="25">
        <f t="shared" si="129"/>
        <v>0.37066735033514125</v>
      </c>
      <c r="AA934" s="1">
        <f t="shared" si="129"/>
        <v>1.7651610464010872</v>
      </c>
      <c r="AB934" s="1">
        <f t="shared" si="129"/>
        <v>0.22909677343628648</v>
      </c>
      <c r="AC934" s="1">
        <f t="shared" si="129"/>
        <v>1.5379994976231306</v>
      </c>
      <c r="AD934" s="1">
        <f t="shared" si="129"/>
        <v>1.0970753322043552</v>
      </c>
      <c r="AE934" s="1">
        <f t="shared" si="129"/>
        <v>1.9523234930407012</v>
      </c>
      <c r="AF934" s="1">
        <f t="shared" si="129"/>
        <v>1.5653440009825803</v>
      </c>
      <c r="AG934" s="1">
        <f t="shared" si="129"/>
        <v>0.30765729587289331</v>
      </c>
      <c r="AH934" s="1">
        <f t="shared" si="129"/>
        <v>0.39831526281737606</v>
      </c>
      <c r="AI934" s="1">
        <f t="shared" si="129"/>
        <v>1.4107146715327512</v>
      </c>
      <c r="AJ934" s="1">
        <f t="shared" si="129"/>
        <v>1.4238788201517982</v>
      </c>
      <c r="AK934" s="1">
        <f t="shared" si="129"/>
        <v>1.5631430501662731</v>
      </c>
      <c r="AL934" s="1">
        <f t="shared" si="129"/>
        <v>1.3189009747588893</v>
      </c>
      <c r="AM934" s="1">
        <f t="shared" si="129"/>
        <v>0.79154698709683302</v>
      </c>
      <c r="AN934" s="29">
        <f t="shared" si="129"/>
        <v>0.62228969633641895</v>
      </c>
      <c r="AO934" s="1">
        <f t="shared" si="126"/>
        <v>14269.170890644724</v>
      </c>
      <c r="AP934" s="1">
        <f t="shared" si="127"/>
        <v>15302.722090756512</v>
      </c>
      <c r="AQ934" s="29">
        <f t="shared" si="128"/>
        <v>8600.2322434999805</v>
      </c>
    </row>
    <row r="935" spans="1:43" x14ac:dyDescent="0.2">
      <c r="A935" s="26"/>
      <c r="E935" s="25" t="s">
        <v>1838</v>
      </c>
      <c r="F935" s="26" t="s">
        <v>1839</v>
      </c>
      <c r="G935" s="1">
        <v>0.95937066868576304</v>
      </c>
      <c r="H935" s="1">
        <v>0.99780037299341595</v>
      </c>
      <c r="I935" s="1">
        <f>VLOOKUP(F935,'[1]SUSMB vs SHAM all proteins sum'!$B$2:$E$3214,2,FALSE)</f>
        <v>0.29468794766006101</v>
      </c>
      <c r="J935" s="29">
        <f>VLOOKUP(F935,'[1]SUSMB vs SHAM all proteins sum'!$B$2:$E$3214,3,FALSE)</f>
        <v>1.0402850883088799</v>
      </c>
      <c r="K935" s="25">
        <f>VLOOKUP($E935,[1]AllProteinsNorm!$A$1:$Q$3226,4,FALSE)</f>
        <v>545662.99355172203</v>
      </c>
      <c r="L935" s="1">
        <f>VLOOKUP($E935,[1]AllProteinsNorm!$A$1:$Q$3226,5,FALSE)</f>
        <v>583422.757155283</v>
      </c>
      <c r="M935" s="1">
        <f>VLOOKUP($E935,[1]AllProteinsNorm!$A$1:$Q$3226,10,FALSE)</f>
        <v>551756.11806344904</v>
      </c>
      <c r="N935" s="1">
        <f>VLOOKUP($E935,[1]AllProteinsNorm!$A$1:$Q$3226,11,FALSE)</f>
        <v>552725.310701726</v>
      </c>
      <c r="O935" s="1">
        <f>VLOOKUP($E935,[1]AllProteinsNorm!$A$1:$Q$3226,15,FALSE)</f>
        <v>511197.28207739099</v>
      </c>
      <c r="P935" s="1">
        <f>VLOOKUP($E935,[1]AllProteinsNorm!$A$1:$Q$3226,6,FALSE)</f>
        <v>562116.27772033704</v>
      </c>
      <c r="Q935" s="1">
        <f>VLOOKUP($E935,[1]AllProteinsNorm!$A$1:$Q$3226,8,FALSE)</f>
        <v>582093.49570840504</v>
      </c>
      <c r="R935" s="1">
        <f>VLOOKUP($E935,[1]AllProteinsNorm!$A$1:$Q$3226,13,FALSE)</f>
        <v>476340.46848507301</v>
      </c>
      <c r="S935" s="1">
        <f>VLOOKUP($E935,[1]AllProteinsNorm!$A$1:$Q$3226,16,FALSE)</f>
        <v>547848.38943435298</v>
      </c>
      <c r="T935" s="1">
        <f>VLOOKUP($E935,[1]AllProteinsNorm!$A$1:$Q$3226,17,FALSE)</f>
        <v>574876.35394995403</v>
      </c>
      <c r="U935" s="1">
        <f>VLOOKUP($E935,[1]AllProteinsNorm!$A$1:$Q$3226,3,FALSE)</f>
        <v>578482.44702239404</v>
      </c>
      <c r="V935" s="1">
        <f>VLOOKUP($E935,[1]AllProteinsNorm!$A$1:$Q$3226,7,FALSE)</f>
        <v>572820.14904581197</v>
      </c>
      <c r="W935" s="1">
        <f>VLOOKUP($E935,[1]AllProteinsNorm!$A$1:$Q$3226,9,FALSE)</f>
        <v>605686.03050525906</v>
      </c>
      <c r="X935" s="1">
        <f>VLOOKUP($E935,[1]AllProteinsNorm!$A$1:$Q$3226,12,FALSE)</f>
        <v>512993.51830931997</v>
      </c>
      <c r="Y935" s="29">
        <f>VLOOKUP($E935,[1]AllProteinsNorm!$A$1:$Q$3226,14,FALSE)</f>
        <v>587282.24640694505</v>
      </c>
      <c r="Z935" s="25">
        <f t="shared" si="129"/>
        <v>0.99400695614454493</v>
      </c>
      <c r="AA935" s="1">
        <f t="shared" si="129"/>
        <v>1.0627920270177003</v>
      </c>
      <c r="AB935" s="1">
        <f t="shared" si="129"/>
        <v>1.0051064960086817</v>
      </c>
      <c r="AC935" s="1">
        <f t="shared" si="129"/>
        <v>1.0068720257141519</v>
      </c>
      <c r="AD935" s="1">
        <f t="shared" si="129"/>
        <v>0.93122249511492128</v>
      </c>
      <c r="AE935" s="1">
        <f t="shared" si="129"/>
        <v>1.0239790801630231</v>
      </c>
      <c r="AF935" s="1">
        <f t="shared" si="129"/>
        <v>1.0603705779908363</v>
      </c>
      <c r="AG935" s="1">
        <f t="shared" si="129"/>
        <v>0.8677255829379118</v>
      </c>
      <c r="AH935" s="1">
        <f t="shared" si="129"/>
        <v>0.99798798240972253</v>
      </c>
      <c r="AI935" s="1">
        <f t="shared" si="129"/>
        <v>1.047223472183483</v>
      </c>
      <c r="AJ935" s="1">
        <f t="shared" si="129"/>
        <v>1.0537925113905926</v>
      </c>
      <c r="AK935" s="1">
        <f t="shared" si="129"/>
        <v>1.0434777866557325</v>
      </c>
      <c r="AL935" s="1">
        <f t="shared" si="129"/>
        <v>1.103347917444464</v>
      </c>
      <c r="AM935" s="1">
        <f t="shared" si="129"/>
        <v>0.9344946087281143</v>
      </c>
      <c r="AN935" s="29">
        <f t="shared" si="129"/>
        <v>1.0698226653579443</v>
      </c>
      <c r="AO935" s="1">
        <f t="shared" si="126"/>
        <v>23006.826532468658</v>
      </c>
      <c r="AP935" s="1">
        <f t="shared" si="127"/>
        <v>37991.947791345927</v>
      </c>
      <c r="AQ935" s="29">
        <f t="shared" si="128"/>
        <v>31277.015972783389</v>
      </c>
    </row>
    <row r="936" spans="1:43" x14ac:dyDescent="0.2">
      <c r="A936" s="26"/>
      <c r="E936" s="25" t="s">
        <v>1840</v>
      </c>
      <c r="F936" s="26" t="s">
        <v>1841</v>
      </c>
      <c r="G936" s="1">
        <v>0.81158168415519505</v>
      </c>
      <c r="H936" s="1">
        <v>1.03551025315974</v>
      </c>
      <c r="I936" s="1">
        <f>VLOOKUP(F936,'[1]SUSMB vs SHAM all proteins sum'!$B$2:$E$3214,2,FALSE)</f>
        <v>5.1675515515458799E-2</v>
      </c>
      <c r="J936" s="29">
        <f>VLOOKUP(F936,'[1]SUSMB vs SHAM all proteins sum'!$B$2:$E$3214,3,FALSE)</f>
        <v>0.56268720006107698</v>
      </c>
      <c r="K936" s="25">
        <f>VLOOKUP($E936,[1]AllProteinsNorm!$A$1:$Q$3226,4,FALSE)</f>
        <v>318269.64564590901</v>
      </c>
      <c r="L936" s="1">
        <f>VLOOKUP($E936,[1]AllProteinsNorm!$A$1:$Q$3226,5,FALSE)</f>
        <v>179215.71010907501</v>
      </c>
      <c r="M936" s="1">
        <f>VLOOKUP($E936,[1]AllProteinsNorm!$A$1:$Q$3226,10,FALSE)</f>
        <v>270262.94296979799</v>
      </c>
      <c r="N936" s="1">
        <f>VLOOKUP($E936,[1]AllProteinsNorm!$A$1:$Q$3226,11,FALSE)</f>
        <v>205911.24608798401</v>
      </c>
      <c r="O936" s="1">
        <f>VLOOKUP($E936,[1]AllProteinsNorm!$A$1:$Q$3226,15,FALSE)</f>
        <v>306884.26667785097</v>
      </c>
      <c r="P936" s="1">
        <f>VLOOKUP($E936,[1]AllProteinsNorm!$A$1:$Q$3226,6,FALSE)</f>
        <v>204327.135217036</v>
      </c>
      <c r="Q936" s="1">
        <f>VLOOKUP($E936,[1]AllProteinsNorm!$A$1:$Q$3226,8,FALSE)</f>
        <v>332375.76694466302</v>
      </c>
      <c r="R936" s="1">
        <f>VLOOKUP($E936,[1]AllProteinsNorm!$A$1:$Q$3226,13,FALSE)</f>
        <v>276288.29589071899</v>
      </c>
      <c r="S936" s="1">
        <f>VLOOKUP($E936,[1]AllProteinsNorm!$A$1:$Q$3226,16,FALSE)</f>
        <v>224775.01153966901</v>
      </c>
      <c r="T936" s="1">
        <f>VLOOKUP($E936,[1]AllProteinsNorm!$A$1:$Q$3226,17,FALSE)</f>
        <v>274991.07094926899</v>
      </c>
      <c r="U936" s="1">
        <f>VLOOKUP($E936,[1]AllProteinsNorm!$A$1:$Q$3226,3,FALSE)</f>
        <v>159148.50234736101</v>
      </c>
      <c r="V936" s="1">
        <f>VLOOKUP($E936,[1]AllProteinsNorm!$A$1:$Q$3226,7,FALSE)</f>
        <v>196627.124461128</v>
      </c>
      <c r="W936" s="1">
        <f>VLOOKUP($E936,[1]AllProteinsNorm!$A$1:$Q$3226,9,FALSE)</f>
        <v>89802.646487646503</v>
      </c>
      <c r="X936" s="1">
        <f>VLOOKUP($E936,[1]AllProteinsNorm!$A$1:$Q$3226,12,FALSE)</f>
        <v>250842.40110772499</v>
      </c>
      <c r="Y936" s="29">
        <f>VLOOKUP($E936,[1]AllProteinsNorm!$A$1:$Q$3226,14,FALSE)</f>
        <v>77949.189000920698</v>
      </c>
      <c r="Z936" s="25">
        <f t="shared" si="129"/>
        <v>1.2427128333681425</v>
      </c>
      <c r="AA936" s="1">
        <f t="shared" si="129"/>
        <v>0.6997640709397478</v>
      </c>
      <c r="AB936" s="1">
        <f t="shared" si="129"/>
        <v>1.0552662882154671</v>
      </c>
      <c r="AC936" s="1">
        <f t="shared" si="129"/>
        <v>0.80399922376842792</v>
      </c>
      <c r="AD936" s="1">
        <f t="shared" si="129"/>
        <v>1.1982575837082154</v>
      </c>
      <c r="AE936" s="1">
        <f t="shared" si="129"/>
        <v>0.79781391852258865</v>
      </c>
      <c r="AF936" s="1">
        <f t="shared" si="129"/>
        <v>1.2977914693826877</v>
      </c>
      <c r="AG936" s="1">
        <f t="shared" si="129"/>
        <v>1.0787928277483363</v>
      </c>
      <c r="AH936" s="1">
        <f t="shared" si="129"/>
        <v>0.87765451491276858</v>
      </c>
      <c r="AI936" s="1">
        <f t="shared" si="129"/>
        <v>1.0737276947563617</v>
      </c>
      <c r="AJ936" s="1">
        <f t="shared" si="129"/>
        <v>0.62140982963364688</v>
      </c>
      <c r="AK936" s="1">
        <f t="shared" si="129"/>
        <v>0.76774852487180512</v>
      </c>
      <c r="AL936" s="1">
        <f t="shared" si="129"/>
        <v>0.35064261637058614</v>
      </c>
      <c r="AM936" s="1">
        <f t="shared" si="129"/>
        <v>0.97943701284117701</v>
      </c>
      <c r="AN936" s="29">
        <f t="shared" si="129"/>
        <v>0.30435971148142116</v>
      </c>
      <c r="AO936" s="1">
        <f t="shared" si="126"/>
        <v>54908.651782199478</v>
      </c>
      <c r="AP936" s="1">
        <f t="shared" si="127"/>
        <v>44801.809061394633</v>
      </c>
      <c r="AQ936" s="29">
        <f t="shared" si="128"/>
        <v>64997.286680179575</v>
      </c>
    </row>
    <row r="937" spans="1:43" x14ac:dyDescent="0.2">
      <c r="A937" s="26"/>
      <c r="E937" s="25" t="s">
        <v>1842</v>
      </c>
      <c r="F937" s="26" t="s">
        <v>1843</v>
      </c>
      <c r="G937" s="1">
        <v>0.12485174376458399</v>
      </c>
      <c r="H937" s="1">
        <v>0.924705063758822</v>
      </c>
      <c r="I937" s="1">
        <f>VLOOKUP(F937,'[1]SUSMB vs SHAM all proteins sum'!$B$2:$E$3214,2,FALSE)</f>
        <v>0.70790208072236704</v>
      </c>
      <c r="J937" s="29">
        <f>VLOOKUP(F937,'[1]SUSMB vs SHAM all proteins sum'!$B$2:$E$3214,3,FALSE)</f>
        <v>0.97868627456241397</v>
      </c>
      <c r="K937" s="25">
        <f>VLOOKUP($E937,[1]AllProteinsNorm!$A$1:$Q$3226,4,FALSE)</f>
        <v>3046636.0569937499</v>
      </c>
      <c r="L937" s="1">
        <f>VLOOKUP($E937,[1]AllProteinsNorm!$A$1:$Q$3226,5,FALSE)</f>
        <v>3864477.4931105301</v>
      </c>
      <c r="M937" s="1">
        <f>VLOOKUP($E937,[1]AllProteinsNorm!$A$1:$Q$3226,10,FALSE)</f>
        <v>3259297.2511884798</v>
      </c>
      <c r="N937" s="1">
        <f>VLOOKUP($E937,[1]AllProteinsNorm!$A$1:$Q$3226,11,FALSE)</f>
        <v>3341824.8309196001</v>
      </c>
      <c r="O937" s="1">
        <f>VLOOKUP($E937,[1]AllProteinsNorm!$A$1:$Q$3226,15,FALSE)</f>
        <v>3083466.3510135598</v>
      </c>
      <c r="P937" s="1">
        <f>VLOOKUP($E937,[1]AllProteinsNorm!$A$1:$Q$3226,6,FALSE)</f>
        <v>3131110.5065267798</v>
      </c>
      <c r="Q937" s="1">
        <f>VLOOKUP($E937,[1]AllProteinsNorm!$A$1:$Q$3226,8,FALSE)</f>
        <v>3173232.76429652</v>
      </c>
      <c r="R937" s="1">
        <f>VLOOKUP($E937,[1]AllProteinsNorm!$A$1:$Q$3226,13,FALSE)</f>
        <v>3046594.2247099099</v>
      </c>
      <c r="S937" s="1">
        <f>VLOOKUP($E937,[1]AllProteinsNorm!$A$1:$Q$3226,16,FALSE)</f>
        <v>3065523.1277089301</v>
      </c>
      <c r="T937" s="1">
        <f>VLOOKUP($E937,[1]AllProteinsNorm!$A$1:$Q$3226,17,FALSE)</f>
        <v>2881077.01697317</v>
      </c>
      <c r="U937" s="1">
        <f>VLOOKUP($E937,[1]AllProteinsNorm!$A$1:$Q$3226,3,FALSE)</f>
        <v>3377218.1433182298</v>
      </c>
      <c r="V937" s="1">
        <f>VLOOKUP($E937,[1]AllProteinsNorm!$A$1:$Q$3226,7,FALSE)</f>
        <v>3052842.8224615799</v>
      </c>
      <c r="W937" s="1">
        <f>VLOOKUP($E937,[1]AllProteinsNorm!$A$1:$Q$3226,9,FALSE)</f>
        <v>3496269.38164768</v>
      </c>
      <c r="X937" s="1">
        <f>VLOOKUP($E937,[1]AllProteinsNorm!$A$1:$Q$3226,12,FALSE)</f>
        <v>2901974.2769249198</v>
      </c>
      <c r="Y937" s="29">
        <f>VLOOKUP($E937,[1]AllProteinsNorm!$A$1:$Q$3226,14,FALSE)</f>
        <v>3394014.6267291</v>
      </c>
      <c r="Z937" s="25">
        <f t="shared" si="129"/>
        <v>0.91789912233695592</v>
      </c>
      <c r="AA937" s="1">
        <f t="shared" si="129"/>
        <v>1.1643007017770459</v>
      </c>
      <c r="AB937" s="1">
        <f t="shared" si="129"/>
        <v>0.98197028799468977</v>
      </c>
      <c r="AC937" s="1">
        <f t="shared" si="129"/>
        <v>1.0068344304740302</v>
      </c>
      <c r="AD937" s="1">
        <f t="shared" si="129"/>
        <v>0.92899545741727863</v>
      </c>
      <c r="AE937" s="1">
        <f t="shared" si="129"/>
        <v>0.94334982325289563</v>
      </c>
      <c r="AF937" s="1">
        <f t="shared" si="129"/>
        <v>0.95604053612913165</v>
      </c>
      <c r="AG937" s="1">
        <f t="shared" si="129"/>
        <v>0.9178865189882448</v>
      </c>
      <c r="AH937" s="1">
        <f t="shared" si="129"/>
        <v>0.92358947238489919</v>
      </c>
      <c r="AI937" s="1">
        <f t="shared" si="129"/>
        <v>0.8680190268194784</v>
      </c>
      <c r="AJ937" s="1">
        <f t="shared" si="129"/>
        <v>1.017497827670004</v>
      </c>
      <c r="AK937" s="1">
        <f t="shared" si="129"/>
        <v>0.91976911418005591</v>
      </c>
      <c r="AL937" s="1">
        <f t="shared" si="129"/>
        <v>1.0533659212432018</v>
      </c>
      <c r="AM937" s="1">
        <f t="shared" si="129"/>
        <v>0.87431501236226283</v>
      </c>
      <c r="AN937" s="29">
        <f t="shared" si="129"/>
        <v>1.0225583196660182</v>
      </c>
      <c r="AO937" s="1">
        <f t="shared" si="126"/>
        <v>293696.85231918906</v>
      </c>
      <c r="AP937" s="1">
        <f t="shared" si="127"/>
        <v>100100.75325552895</v>
      </c>
      <c r="AQ937" s="29">
        <f t="shared" si="128"/>
        <v>226897.72534915424</v>
      </c>
    </row>
    <row r="938" spans="1:43" x14ac:dyDescent="0.2">
      <c r="A938" s="26"/>
      <c r="E938" s="25" t="s">
        <v>1844</v>
      </c>
      <c r="F938" s="26" t="s">
        <v>1845</v>
      </c>
      <c r="G938" s="1">
        <v>0.69080278106090598</v>
      </c>
      <c r="H938" s="1">
        <v>0.953578107709116</v>
      </c>
      <c r="I938" s="1">
        <f>VLOOKUP(F938,'[1]SUSMB vs SHAM all proteins sum'!$B$2:$E$3214,2,FALSE)</f>
        <v>0.46646479909791599</v>
      </c>
      <c r="J938" s="29">
        <f>VLOOKUP(F938,'[1]SUSMB vs SHAM all proteins sum'!$B$2:$E$3214,3,FALSE)</f>
        <v>0.84376222458612304</v>
      </c>
      <c r="K938" s="25">
        <f>VLOOKUP($E938,[1]AllProteinsNorm!$A$1:$Q$3226,4,FALSE)</f>
        <v>390266.54551580403</v>
      </c>
      <c r="L938" s="1">
        <f>VLOOKUP($E938,[1]AllProteinsNorm!$A$1:$Q$3226,5,FALSE)</f>
        <v>619967.02317555097</v>
      </c>
      <c r="M938" s="1">
        <f>VLOOKUP($E938,[1]AllProteinsNorm!$A$1:$Q$3226,10,FALSE)</f>
        <v>405227.81803402101</v>
      </c>
      <c r="N938" s="1">
        <f>VLOOKUP($E938,[1]AllProteinsNorm!$A$1:$Q$3226,11,FALSE)</f>
        <v>531113.60542866401</v>
      </c>
      <c r="O938" s="1">
        <f>VLOOKUP($E938,[1]AllProteinsNorm!$A$1:$Q$3226,15,FALSE)</f>
        <v>329634.99778580701</v>
      </c>
      <c r="P938" s="1">
        <f>VLOOKUP($E938,[1]AllProteinsNorm!$A$1:$Q$3226,6,FALSE)</f>
        <v>447103.87905522098</v>
      </c>
      <c r="Q938" s="1">
        <f>VLOOKUP($E938,[1]AllProteinsNorm!$A$1:$Q$3226,8,FALSE)</f>
        <v>429667.92006442999</v>
      </c>
      <c r="R938" s="1">
        <f>VLOOKUP($E938,[1]AllProteinsNorm!$A$1:$Q$3226,13,FALSE)</f>
        <v>427669.89536068001</v>
      </c>
      <c r="S938" s="1">
        <f>VLOOKUP($E938,[1]AllProteinsNorm!$A$1:$Q$3226,16,FALSE)</f>
        <v>394976.807098069</v>
      </c>
      <c r="T938" s="1">
        <f>VLOOKUP($E938,[1]AllProteinsNorm!$A$1:$Q$3226,17,FALSE)</f>
        <v>417070.64533646201</v>
      </c>
      <c r="U938" s="1">
        <f>VLOOKUP($E938,[1]AllProteinsNorm!$A$1:$Q$3226,3,FALSE)</f>
        <v>189502.06150579001</v>
      </c>
      <c r="V938" s="1">
        <f>VLOOKUP($E938,[1]AllProteinsNorm!$A$1:$Q$3226,7,FALSE)</f>
        <v>484363.46082278801</v>
      </c>
      <c r="W938" s="1">
        <f>VLOOKUP($E938,[1]AllProteinsNorm!$A$1:$Q$3226,9,FALSE)</f>
        <v>525026.592473406</v>
      </c>
      <c r="X938" s="1">
        <f>VLOOKUP($E938,[1]AllProteinsNorm!$A$1:$Q$3226,12,FALSE)</f>
        <v>318609.05206639401</v>
      </c>
      <c r="Y938" s="29">
        <f>VLOOKUP($E938,[1]AllProteinsNorm!$A$1:$Q$3226,14,FALSE)</f>
        <v>478107.51822809502</v>
      </c>
      <c r="Z938" s="25">
        <f t="shared" si="129"/>
        <v>0.85727271921453418</v>
      </c>
      <c r="AA938" s="1">
        <f t="shared" si="129"/>
        <v>1.3618405725210236</v>
      </c>
      <c r="AB938" s="1">
        <f t="shared" si="129"/>
        <v>0.89013715743495592</v>
      </c>
      <c r="AC938" s="1">
        <f t="shared" si="129"/>
        <v>1.1666621440377292</v>
      </c>
      <c r="AD938" s="1">
        <f t="shared" si="129"/>
        <v>0.72408740679175687</v>
      </c>
      <c r="AE938" s="1">
        <f t="shared" si="129"/>
        <v>0.98212353216812942</v>
      </c>
      <c r="AF938" s="1">
        <f t="shared" si="129"/>
        <v>0.94382311377999162</v>
      </c>
      <c r="AG938" s="1">
        <f t="shared" si="129"/>
        <v>0.93943418500676634</v>
      </c>
      <c r="AH938" s="1">
        <f t="shared" si="129"/>
        <v>0.8676194394272625</v>
      </c>
      <c r="AI938" s="1">
        <f t="shared" si="129"/>
        <v>0.91615151321667787</v>
      </c>
      <c r="AJ938" s="1">
        <f t="shared" si="129"/>
        <v>0.41626665014065317</v>
      </c>
      <c r="AK938" s="1">
        <f t="shared" si="129"/>
        <v>1.0639691921297387</v>
      </c>
      <c r="AL938" s="1">
        <f t="shared" si="129"/>
        <v>1.1532912051037978</v>
      </c>
      <c r="AM938" s="1">
        <f t="shared" si="129"/>
        <v>0.69986744077775931</v>
      </c>
      <c r="AN938" s="29">
        <f t="shared" si="129"/>
        <v>1.050227176625145</v>
      </c>
      <c r="AO938" s="1">
        <f t="shared" si="126"/>
        <v>105253.20029234154</v>
      </c>
      <c r="AP938" s="1">
        <f t="shared" si="127"/>
        <v>17130.552481528997</v>
      </c>
      <c r="AQ938" s="29">
        <f t="shared" si="128"/>
        <v>126316.77524207802</v>
      </c>
    </row>
    <row r="939" spans="1:43" x14ac:dyDescent="0.2">
      <c r="A939" s="26"/>
      <c r="E939" s="25" t="s">
        <v>1846</v>
      </c>
      <c r="F939" s="26" t="s">
        <v>1847</v>
      </c>
      <c r="G939" s="1">
        <v>0.83972087169851095</v>
      </c>
      <c r="H939" s="1">
        <v>0.98582550736830699</v>
      </c>
      <c r="I939" s="1">
        <f>VLOOKUP(F939,'[1]SUSMB vs SHAM all proteins sum'!$B$2:$E$3214,2,FALSE)</f>
        <v>0.614125764465418</v>
      </c>
      <c r="J939" s="29">
        <f>VLOOKUP(F939,'[1]SUSMB vs SHAM all proteins sum'!$B$2:$E$3214,3,FALSE)</f>
        <v>1.0350927248017801</v>
      </c>
      <c r="K939" s="25">
        <f>VLOOKUP($E939,[1]AllProteinsNorm!$A$1:$Q$3226,4,FALSE)</f>
        <v>906616.37065727694</v>
      </c>
      <c r="L939" s="1">
        <f>VLOOKUP($E939,[1]AllProteinsNorm!$A$1:$Q$3226,5,FALSE)</f>
        <v>1015628.04684163</v>
      </c>
      <c r="M939" s="1">
        <f>VLOOKUP($E939,[1]AllProteinsNorm!$A$1:$Q$3226,10,FALSE)</f>
        <v>859917.62628444796</v>
      </c>
      <c r="N939" s="1">
        <f>VLOOKUP($E939,[1]AllProteinsNorm!$A$1:$Q$3226,11,FALSE)</f>
        <v>960555.60813945299</v>
      </c>
      <c r="O939" s="1">
        <f>VLOOKUP($E939,[1]AllProteinsNorm!$A$1:$Q$3226,15,FALSE)</f>
        <v>891967.28061053099</v>
      </c>
      <c r="P939" s="1">
        <f>VLOOKUP($E939,[1]AllProteinsNorm!$A$1:$Q$3226,6,FALSE)</f>
        <v>884179.41450237797</v>
      </c>
      <c r="Q939" s="1">
        <f>VLOOKUP($E939,[1]AllProteinsNorm!$A$1:$Q$3226,8,FALSE)</f>
        <v>969722.76920652203</v>
      </c>
      <c r="R939" s="1">
        <f>VLOOKUP($E939,[1]AllProteinsNorm!$A$1:$Q$3226,13,FALSE)</f>
        <v>878274.70735416794</v>
      </c>
      <c r="S939" s="1">
        <f>VLOOKUP($E939,[1]AllProteinsNorm!$A$1:$Q$3226,16,FALSE)</f>
        <v>1104266.21406799</v>
      </c>
      <c r="T939" s="1">
        <f>VLOOKUP($E939,[1]AllProteinsNorm!$A$1:$Q$3226,17,FALSE)</f>
        <v>759616.92127753003</v>
      </c>
      <c r="U939" s="1">
        <f>VLOOKUP($E939,[1]AllProteinsNorm!$A$1:$Q$3226,3,FALSE)</f>
        <v>802821.60706829198</v>
      </c>
      <c r="V939" s="1">
        <f>VLOOKUP($E939,[1]AllProteinsNorm!$A$1:$Q$3226,7,FALSE)</f>
        <v>893651.2873198</v>
      </c>
      <c r="W939" s="1">
        <f>VLOOKUP($E939,[1]AllProteinsNorm!$A$1:$Q$3226,9,FALSE)</f>
        <v>1050158.70716278</v>
      </c>
      <c r="X939" s="1">
        <f>VLOOKUP($E939,[1]AllProteinsNorm!$A$1:$Q$3226,12,FALSE)</f>
        <v>954214.12300662103</v>
      </c>
      <c r="Y939" s="29">
        <f>VLOOKUP($E939,[1]AllProteinsNorm!$A$1:$Q$3226,14,FALSE)</f>
        <v>1121230.4772237099</v>
      </c>
      <c r="Z939" s="25">
        <f t="shared" si="129"/>
        <v>0.9780776728675239</v>
      </c>
      <c r="AA939" s="1">
        <f t="shared" si="129"/>
        <v>1.0956818657859482</v>
      </c>
      <c r="AB939" s="1">
        <f t="shared" si="129"/>
        <v>0.92769804075377926</v>
      </c>
      <c r="AC939" s="1">
        <f t="shared" si="129"/>
        <v>1.0362685081318022</v>
      </c>
      <c r="AD939" s="1">
        <f t="shared" si="129"/>
        <v>0.96227391246094685</v>
      </c>
      <c r="AE939" s="1">
        <f t="shared" si="129"/>
        <v>0.9538721912851601</v>
      </c>
      <c r="AF939" s="1">
        <f t="shared" si="129"/>
        <v>1.0461582430334346</v>
      </c>
      <c r="AG939" s="1">
        <f t="shared" si="129"/>
        <v>0.94750206339711129</v>
      </c>
      <c r="AH939" s="1">
        <f t="shared" si="129"/>
        <v>1.1913066693234673</v>
      </c>
      <c r="AI939" s="1">
        <f t="shared" si="129"/>
        <v>0.8194914350545941</v>
      </c>
      <c r="AJ939" s="1">
        <f t="shared" si="129"/>
        <v>0.86610159995219593</v>
      </c>
      <c r="AK939" s="1">
        <f t="shared" si="129"/>
        <v>0.96409065592224241</v>
      </c>
      <c r="AL939" s="1">
        <f t="shared" si="129"/>
        <v>1.1329343013061719</v>
      </c>
      <c r="AM939" s="1">
        <f t="shared" si="129"/>
        <v>1.0294271745512629</v>
      </c>
      <c r="AN939" s="29">
        <f t="shared" si="129"/>
        <v>1.209608089379703</v>
      </c>
      <c r="AO939" s="1">
        <f t="shared" si="126"/>
        <v>54997.669600419911</v>
      </c>
      <c r="AP939" s="1">
        <f t="shared" si="127"/>
        <v>114166.66157719133</v>
      </c>
      <c r="AQ939" s="29">
        <f t="shared" si="128"/>
        <v>112398.45441778075</v>
      </c>
    </row>
    <row r="940" spans="1:43" x14ac:dyDescent="0.2">
      <c r="A940" s="26"/>
      <c r="E940" s="25" t="s">
        <v>1848</v>
      </c>
      <c r="F940" s="26" t="s">
        <v>1849</v>
      </c>
      <c r="G940" s="1">
        <v>0.54122512398123701</v>
      </c>
      <c r="H940" s="1">
        <v>1.13707914597588</v>
      </c>
      <c r="I940" s="1">
        <f>VLOOKUP(F940,'[1]SUSMB vs SHAM all proteins sum'!$B$2:$E$3214,2,FALSE)</f>
        <v>0.79242923508770102</v>
      </c>
      <c r="J940" s="29">
        <f>VLOOKUP(F940,'[1]SUSMB vs SHAM all proteins sum'!$B$2:$E$3214,3,FALSE)</f>
        <v>1.0552643375223301</v>
      </c>
      <c r="K940" s="25">
        <f>VLOOKUP($E940,[1]AllProteinsNorm!$A$1:$Q$3226,4,FALSE)</f>
        <v>117955.932920975</v>
      </c>
      <c r="L940" s="1">
        <f>VLOOKUP($E940,[1]AllProteinsNorm!$A$1:$Q$3226,5,FALSE)</f>
        <v>341365.37087314198</v>
      </c>
      <c r="M940" s="1">
        <f>VLOOKUP($E940,[1]AllProteinsNorm!$A$1:$Q$3226,10,FALSE)</f>
        <v>326259.69842325099</v>
      </c>
      <c r="N940" s="1">
        <f>VLOOKUP($E940,[1]AllProteinsNorm!$A$1:$Q$3226,11,FALSE)</f>
        <v>272155.47620772</v>
      </c>
      <c r="O940" s="1">
        <f>VLOOKUP($E940,[1]AllProteinsNorm!$A$1:$Q$3226,15,FALSE)</f>
        <v>267025.74905882898</v>
      </c>
      <c r="P940" s="1">
        <f>VLOOKUP($E940,[1]AllProteinsNorm!$A$1:$Q$3226,6,FALSE)</f>
        <v>305093.57804168499</v>
      </c>
      <c r="Q940" s="1">
        <f>VLOOKUP($E940,[1]AllProteinsNorm!$A$1:$Q$3226,8,FALSE)</f>
        <v>302617.596233966</v>
      </c>
      <c r="R940" s="1">
        <f>VLOOKUP($E940,[1]AllProteinsNorm!$A$1:$Q$3226,13,FALSE)</f>
        <v>299129.22957571002</v>
      </c>
      <c r="S940" s="1">
        <f>VLOOKUP($E940,[1]AllProteinsNorm!$A$1:$Q$3226,16,FALSE)</f>
        <v>292137.68562544999</v>
      </c>
      <c r="T940" s="1">
        <f>VLOOKUP($E940,[1]AllProteinsNorm!$A$1:$Q$3226,17,FALSE)</f>
        <v>224932.751371144</v>
      </c>
      <c r="U940" s="1">
        <f>VLOOKUP($E940,[1]AllProteinsNorm!$A$1:$Q$3226,3,FALSE)</f>
        <v>272454.29430290899</v>
      </c>
      <c r="V940" s="1">
        <f>VLOOKUP($E940,[1]AllProteinsNorm!$A$1:$Q$3226,7,FALSE)</f>
        <v>232648.04199794499</v>
      </c>
      <c r="W940" s="1">
        <f>VLOOKUP($E940,[1]AllProteinsNorm!$A$1:$Q$3226,9,FALSE)</f>
        <v>301179.22113938798</v>
      </c>
      <c r="X940" s="1">
        <f>VLOOKUP($E940,[1]AllProteinsNorm!$A$1:$Q$3226,12,FALSE)</f>
        <v>248242.13962463001</v>
      </c>
      <c r="Y940" s="29">
        <f>VLOOKUP($E940,[1]AllProteinsNorm!$A$1:$Q$3226,14,FALSE)</f>
        <v>263624.42108999402</v>
      </c>
      <c r="Z940" s="25">
        <f t="shared" si="129"/>
        <v>0.44519661896235274</v>
      </c>
      <c r="AA940" s="1">
        <f t="shared" si="129"/>
        <v>1.2884024158866889</v>
      </c>
      <c r="AB940" s="1">
        <f t="shared" si="129"/>
        <v>1.2313896473441379</v>
      </c>
      <c r="AC940" s="1">
        <f t="shared" si="129"/>
        <v>1.027186126542184</v>
      </c>
      <c r="AD940" s="1">
        <f t="shared" si="129"/>
        <v>1.007825191264637</v>
      </c>
      <c r="AE940" s="1">
        <f t="shared" si="129"/>
        <v>1.151503159254248</v>
      </c>
      <c r="AF940" s="1">
        <f t="shared" si="129"/>
        <v>1.1421581547079547</v>
      </c>
      <c r="AG940" s="1">
        <f t="shared" si="129"/>
        <v>1.1289921442878004</v>
      </c>
      <c r="AH940" s="1">
        <f t="shared" si="129"/>
        <v>1.1026042242323695</v>
      </c>
      <c r="AI940" s="1">
        <f t="shared" si="129"/>
        <v>0.84895518118127644</v>
      </c>
      <c r="AJ940" s="1">
        <f t="shared" si="129"/>
        <v>1.0283139443837166</v>
      </c>
      <c r="AK940" s="1">
        <f t="shared" si="129"/>
        <v>0.87807471096079937</v>
      </c>
      <c r="AL940" s="1">
        <f t="shared" si="129"/>
        <v>1.1367293499581774</v>
      </c>
      <c r="AM940" s="1">
        <f t="shared" si="129"/>
        <v>0.93693092418595469</v>
      </c>
      <c r="AN940" s="29">
        <f t="shared" si="129"/>
        <v>0.99498768767995593</v>
      </c>
      <c r="AO940" s="1">
        <f t="shared" si="126"/>
        <v>79071.70337673997</v>
      </c>
      <c r="AP940" s="1">
        <f t="shared" si="127"/>
        <v>30240.867594631847</v>
      </c>
      <c r="AQ940" s="29">
        <f t="shared" si="128"/>
        <v>23171.017142576904</v>
      </c>
    </row>
    <row r="941" spans="1:43" x14ac:dyDescent="0.2">
      <c r="A941" s="26"/>
      <c r="E941" s="25" t="s">
        <v>1850</v>
      </c>
      <c r="F941" s="26" t="s">
        <v>1851</v>
      </c>
      <c r="G941" s="1">
        <v>5.9414505142927898E-2</v>
      </c>
      <c r="H941" s="1">
        <v>0.84776891552075995</v>
      </c>
      <c r="I941" s="1">
        <f>VLOOKUP(F941,'[1]SUSMB vs SHAM all proteins sum'!$B$2:$E$3214,2,FALSE)</f>
        <v>0.30088640285283202</v>
      </c>
      <c r="J941" s="29">
        <f>VLOOKUP(F941,'[1]SUSMB vs SHAM all proteins sum'!$B$2:$E$3214,3,FALSE)</f>
        <v>0.83401767731988397</v>
      </c>
      <c r="K941" s="25">
        <f>VLOOKUP($E941,[1]AllProteinsNorm!$A$1:$Q$3226,4,FALSE)</f>
        <v>1701201.77831422</v>
      </c>
      <c r="L941" s="1">
        <f>VLOOKUP($E941,[1]AllProteinsNorm!$A$1:$Q$3226,5,FALSE)</f>
        <v>1565664.4649513301</v>
      </c>
      <c r="M941" s="1">
        <f>VLOOKUP($E941,[1]AllProteinsNorm!$A$1:$Q$3226,10,FALSE)</f>
        <v>1731002.54495301</v>
      </c>
      <c r="N941" s="1">
        <f>VLOOKUP($E941,[1]AllProteinsNorm!$A$1:$Q$3226,11,FALSE)</f>
        <v>1514167.1463081399</v>
      </c>
      <c r="O941" s="1">
        <f>VLOOKUP($E941,[1]AllProteinsNorm!$A$1:$Q$3226,15,FALSE)</f>
        <v>1530135.55429627</v>
      </c>
      <c r="P941" s="1">
        <f>VLOOKUP($E941,[1]AllProteinsNorm!$A$1:$Q$3226,6,FALSE)</f>
        <v>1576218.0363282401</v>
      </c>
      <c r="Q941" s="1">
        <f>VLOOKUP($E941,[1]AllProteinsNorm!$A$1:$Q$3226,8,FALSE)</f>
        <v>1619213.9193328</v>
      </c>
      <c r="R941" s="1">
        <f>VLOOKUP($E941,[1]AllProteinsNorm!$A$1:$Q$3226,13,FALSE)</f>
        <v>1180491.4030649599</v>
      </c>
      <c r="S941" s="1">
        <f>VLOOKUP($E941,[1]AllProteinsNorm!$A$1:$Q$3226,16,FALSE)</f>
        <v>1338386.4521957701</v>
      </c>
      <c r="T941" s="1">
        <f>VLOOKUP($E941,[1]AllProteinsNorm!$A$1:$Q$3226,17,FALSE)</f>
        <v>1160054.82747642</v>
      </c>
      <c r="U941" s="1">
        <f>VLOOKUP($E941,[1]AllProteinsNorm!$A$1:$Q$3226,3,FALSE)</f>
        <v>703551.44343990204</v>
      </c>
      <c r="V941" s="1">
        <f>VLOOKUP($E941,[1]AllProteinsNorm!$A$1:$Q$3226,7,FALSE)</f>
        <v>1587918.0431304399</v>
      </c>
      <c r="W941" s="1">
        <f>VLOOKUP($E941,[1]AllProteinsNorm!$A$1:$Q$3226,9,FALSE)</f>
        <v>1516596.3562340001</v>
      </c>
      <c r="X941" s="1">
        <f>VLOOKUP($E941,[1]AllProteinsNorm!$A$1:$Q$3226,12,FALSE)</f>
        <v>1531524.5972958901</v>
      </c>
      <c r="Y941" s="29">
        <f>VLOOKUP($E941,[1]AllProteinsNorm!$A$1:$Q$3226,14,FALSE)</f>
        <v>1661170.8707634299</v>
      </c>
      <c r="Z941" s="25">
        <f t="shared" ref="Z941:AN957" si="130">K941/AVERAGE($K941:$O941)</f>
        <v>1.0576756418826398</v>
      </c>
      <c r="AA941" s="1">
        <f t="shared" si="130"/>
        <v>0.97340902710623278</v>
      </c>
      <c r="AB941" s="1">
        <f t="shared" si="130"/>
        <v>1.0762034528601894</v>
      </c>
      <c r="AC941" s="1">
        <f t="shared" si="130"/>
        <v>0.94139197877869996</v>
      </c>
      <c r="AD941" s="1">
        <f t="shared" si="130"/>
        <v>0.95131989937223815</v>
      </c>
      <c r="AE941" s="1">
        <f t="shared" si="130"/>
        <v>0.97997042124684353</v>
      </c>
      <c r="AF941" s="1">
        <f t="shared" si="130"/>
        <v>1.0067019346598041</v>
      </c>
      <c r="AG941" s="1">
        <f t="shared" si="130"/>
        <v>0.73393821849335705</v>
      </c>
      <c r="AH941" s="1">
        <f t="shared" si="130"/>
        <v>0.83210514352738119</v>
      </c>
      <c r="AI941" s="1">
        <f t="shared" si="130"/>
        <v>0.72123233699297951</v>
      </c>
      <c r="AJ941" s="1">
        <f t="shared" si="130"/>
        <v>0.43741385297347835</v>
      </c>
      <c r="AK941" s="1">
        <f t="shared" si="130"/>
        <v>0.98724458023391592</v>
      </c>
      <c r="AL941" s="1">
        <f t="shared" si="130"/>
        <v>0.94290227355992684</v>
      </c>
      <c r="AM941" s="1">
        <f t="shared" si="130"/>
        <v>0.95218349883760056</v>
      </c>
      <c r="AN941" s="29">
        <f t="shared" si="130"/>
        <v>1.0327875208033859</v>
      </c>
      <c r="AO941" s="1">
        <f t="shared" si="126"/>
        <v>89972.24943022478</v>
      </c>
      <c r="AP941" s="1">
        <f t="shared" si="127"/>
        <v>192616.00616690793</v>
      </c>
      <c r="AQ941" s="29">
        <f t="shared" si="128"/>
        <v>351982.19292060519</v>
      </c>
    </row>
    <row r="942" spans="1:43" x14ac:dyDescent="0.2">
      <c r="A942" s="26"/>
      <c r="E942" s="25" t="s">
        <v>1852</v>
      </c>
      <c r="F942" s="26" t="s">
        <v>1853</v>
      </c>
      <c r="G942" s="1">
        <v>0.56366335980869098</v>
      </c>
      <c r="H942" s="1">
        <v>1.3281318876475301</v>
      </c>
      <c r="I942" s="1">
        <f>VLOOKUP(F942,'[1]SUSMB vs SHAM all proteins sum'!$B$2:$E$3214,2,FALSE)</f>
        <v>0.80048189659923197</v>
      </c>
      <c r="J942" s="29">
        <f>VLOOKUP(F942,'[1]SUSMB vs SHAM all proteins sum'!$B$2:$E$3214,3,FALSE)</f>
        <v>0.80514504723289804</v>
      </c>
      <c r="K942" s="25">
        <f>VLOOKUP($E942,[1]AllProteinsNorm!$A$1:$Q$3226,4,FALSE)</f>
        <v>47473.000676428397</v>
      </c>
      <c r="L942" s="1">
        <f>VLOOKUP($E942,[1]AllProteinsNorm!$A$1:$Q$3226,5,FALSE)</f>
        <v>31604.958007760699</v>
      </c>
      <c r="M942" s="1">
        <f>VLOOKUP($E942,[1]AllProteinsNorm!$A$1:$Q$3226,10,FALSE)</f>
        <v>36587.259752673497</v>
      </c>
      <c r="N942" s="1">
        <f>VLOOKUP($E942,[1]AllProteinsNorm!$A$1:$Q$3226,11,FALSE)</f>
        <v>41990.355083756003</v>
      </c>
      <c r="O942" s="1">
        <f>VLOOKUP($E942,[1]AllProteinsNorm!$A$1:$Q$3226,15,FALSE)</f>
        <v>4096.6840535553501</v>
      </c>
      <c r="P942" s="1">
        <f>VLOOKUP($E942,[1]AllProteinsNorm!$A$1:$Q$3226,6,FALSE)</f>
        <v>33603.194427998103</v>
      </c>
      <c r="Q942" s="1">
        <f>VLOOKUP($E942,[1]AllProteinsNorm!$A$1:$Q$3226,8,FALSE)</f>
        <v>47426.808864465202</v>
      </c>
      <c r="R942" s="1">
        <f>VLOOKUP($E942,[1]AllProteinsNorm!$A$1:$Q$3226,13,FALSE)</f>
        <v>37893.488810866802</v>
      </c>
      <c r="S942" s="1">
        <f>VLOOKUP($E942,[1]AllProteinsNorm!$A$1:$Q$3226,16,FALSE)</f>
        <v>26101.813438161898</v>
      </c>
      <c r="T942" s="1">
        <f>VLOOKUP($E942,[1]AllProteinsNorm!$A$1:$Q$3226,17,FALSE)</f>
        <v>24755.9776071001</v>
      </c>
      <c r="U942" s="1">
        <f>VLOOKUP($E942,[1]AllProteinsNorm!$A$1:$Q$3226,3,FALSE)</f>
        <v>1280.99000140216</v>
      </c>
      <c r="V942" s="1">
        <f>VLOOKUP($E942,[1]AllProteinsNorm!$A$1:$Q$3226,7,FALSE)</f>
        <v>56727.844072897198</v>
      </c>
      <c r="W942" s="1">
        <f>VLOOKUP($E942,[1]AllProteinsNorm!$A$1:$Q$3226,9,FALSE)</f>
        <v>33850.380534460797</v>
      </c>
      <c r="X942" s="1">
        <f>VLOOKUP($E942,[1]AllProteinsNorm!$A$1:$Q$3226,12,FALSE)</f>
        <v>35083.028922254198</v>
      </c>
      <c r="Y942" s="29">
        <f>VLOOKUP($E942,[1]AllProteinsNorm!$A$1:$Q$3226,14,FALSE)</f>
        <v>37023.866976197998</v>
      </c>
      <c r="Z942" s="25">
        <f t="shared" si="130"/>
        <v>1.4674602193622839</v>
      </c>
      <c r="AA942" s="1">
        <f t="shared" si="130"/>
        <v>0.97695570008560051</v>
      </c>
      <c r="AB942" s="1">
        <f t="shared" si="130"/>
        <v>1.1309659692352625</v>
      </c>
      <c r="AC942" s="1">
        <f t="shared" si="130"/>
        <v>1.2979835865505829</v>
      </c>
      <c r="AD942" s="1">
        <f t="shared" si="130"/>
        <v>0.1266345247662696</v>
      </c>
      <c r="AE942" s="1">
        <f t="shared" si="130"/>
        <v>1.0387241245331258</v>
      </c>
      <c r="AF942" s="1">
        <f t="shared" si="130"/>
        <v>1.4660323625689402</v>
      </c>
      <c r="AG942" s="1">
        <f t="shared" si="130"/>
        <v>1.1713434291169063</v>
      </c>
      <c r="AH942" s="1">
        <f t="shared" si="130"/>
        <v>0.80684541377088703</v>
      </c>
      <c r="AI942" s="1">
        <f t="shared" si="130"/>
        <v>0.76524365033198594</v>
      </c>
      <c r="AJ942" s="1">
        <f t="shared" si="130"/>
        <v>3.9597283543778131E-2</v>
      </c>
      <c r="AK942" s="1">
        <f t="shared" si="130"/>
        <v>1.7535410300806398</v>
      </c>
      <c r="AL942" s="1">
        <f t="shared" si="130"/>
        <v>1.0463650103596913</v>
      </c>
      <c r="AM942" s="1">
        <f t="shared" si="130"/>
        <v>1.0844679835818161</v>
      </c>
      <c r="AN942" s="29">
        <f t="shared" si="130"/>
        <v>1.1444621401719892</v>
      </c>
      <c r="AO942" s="1">
        <f t="shared" si="126"/>
        <v>15089.074950654031</v>
      </c>
      <c r="AP942" s="1">
        <f t="shared" si="127"/>
        <v>8287.5767220462458</v>
      </c>
      <c r="AQ942" s="29">
        <f t="shared" si="128"/>
        <v>17833.373523417762</v>
      </c>
    </row>
    <row r="943" spans="1:43" x14ac:dyDescent="0.2">
      <c r="A943" s="26"/>
      <c r="E943" s="25" t="s">
        <v>1854</v>
      </c>
      <c r="F943" s="26" t="s">
        <v>1855</v>
      </c>
      <c r="G943" s="1">
        <v>0.24207825408803099</v>
      </c>
      <c r="H943" s="43">
        <v>0.40538173237177599</v>
      </c>
      <c r="I943" s="1">
        <f>VLOOKUP(F943,'[1]SUSMB vs SHAM all proteins sum'!$B$2:$E$3214,2,FALSE)</f>
        <v>0.79103365165330797</v>
      </c>
      <c r="J943" s="29">
        <f>VLOOKUP(F943,'[1]SUSMB vs SHAM all proteins sum'!$B$2:$E$3214,3,FALSE)</f>
        <v>1.21412287289799</v>
      </c>
      <c r="K943" s="25">
        <f>VLOOKUP($E943,[1]AllProteinsNorm!$A$1:$Q$3226,4,FALSE)</f>
        <v>30442.281679622301</v>
      </c>
      <c r="L943" s="1">
        <f>VLOOKUP($E943,[1]AllProteinsNorm!$A$1:$Q$3226,5,FALSE)</f>
        <v>6896.8977917269403</v>
      </c>
      <c r="M943" s="1">
        <f>VLOOKUP($E943,[1]AllProteinsNorm!$A$1:$Q$3226,10,FALSE)</f>
        <v>60511.371148694001</v>
      </c>
      <c r="N943" s="1">
        <f>VLOOKUP($E943,[1]AllProteinsNorm!$A$1:$Q$3226,11,FALSE)</f>
        <v>13733.4684304696</v>
      </c>
      <c r="O943" s="1">
        <f>VLOOKUP($E943,[1]AllProteinsNorm!$A$1:$Q$3226,15,FALSE)</f>
        <v>66230.537979587505</v>
      </c>
      <c r="P943" s="1">
        <f>VLOOKUP($E943,[1]AllProteinsNorm!$A$1:$Q$3226,6,FALSE)</f>
        <v>6065.1389558850697</v>
      </c>
      <c r="Q943" s="1">
        <f>VLOOKUP($E943,[1]AllProteinsNorm!$A$1:$Q$3226,8,FALSE)</f>
        <v>91402.370684670706</v>
      </c>
      <c r="R943" s="1">
        <f>VLOOKUP($E943,[1]AllProteinsNorm!$A$1:$Q$3226,13,FALSE)</f>
        <v>6083.3773681013299</v>
      </c>
      <c r="S943" s="1">
        <f>VLOOKUP($E943,[1]AllProteinsNorm!$A$1:$Q$3226,16,FALSE)</f>
        <v>3583.6514998099901</v>
      </c>
      <c r="T943" s="1">
        <f>VLOOKUP($E943,[1]AllProteinsNorm!$A$1:$Q$3226,17,FALSE)</f>
        <v>10467.877448078199</v>
      </c>
      <c r="U943" s="1">
        <f>VLOOKUP($E943,[1]AllProteinsNorm!$A$1:$Q$3226,3,FALSE)</f>
        <v>26591.612553835199</v>
      </c>
      <c r="V943" s="1">
        <f>VLOOKUP($E943,[1]AllProteinsNorm!$A$1:$Q$3226,7,FALSE)</f>
        <v>35485.549132328102</v>
      </c>
      <c r="W943" s="1">
        <f>VLOOKUP($E943,[1]AllProteinsNorm!$A$1:$Q$3226,9,FALSE)</f>
        <v>4258.8411910770801</v>
      </c>
      <c r="X943" s="1">
        <f>VLOOKUP($E943,[1]AllProteinsNorm!$A$1:$Q$3226,12,FALSE)</f>
        <v>112664.18668768799</v>
      </c>
      <c r="Y943" s="29">
        <f>VLOOKUP($E943,[1]AllProteinsNorm!$A$1:$Q$3226,14,FALSE)</f>
        <v>67335.822335544202</v>
      </c>
      <c r="Z943" s="25">
        <f t="shared" si="130"/>
        <v>0.85601207764078202</v>
      </c>
      <c r="AA943" s="1">
        <f t="shared" si="130"/>
        <v>0.19393512845406233</v>
      </c>
      <c r="AB943" s="1">
        <f t="shared" si="130"/>
        <v>1.7015302953641382</v>
      </c>
      <c r="AC943" s="1">
        <f t="shared" si="130"/>
        <v>0.38617390667696594</v>
      </c>
      <c r="AD943" s="1">
        <f t="shared" si="130"/>
        <v>1.8623485918640521</v>
      </c>
      <c r="AE943" s="1">
        <f t="shared" si="130"/>
        <v>0.17054674986082177</v>
      </c>
      <c r="AF943" s="1">
        <f t="shared" si="130"/>
        <v>2.570159952348507</v>
      </c>
      <c r="AG943" s="1">
        <f t="shared" si="130"/>
        <v>0.17105959910446308</v>
      </c>
      <c r="AH943" s="1">
        <f t="shared" si="130"/>
        <v>0.10076935093686823</v>
      </c>
      <c r="AI943" s="1">
        <f t="shared" si="130"/>
        <v>0.29434815751069821</v>
      </c>
      <c r="AJ943" s="1">
        <f t="shared" si="130"/>
        <v>0.74773440931874291</v>
      </c>
      <c r="AK943" s="1">
        <f t="shared" si="130"/>
        <v>0.99782463609886374</v>
      </c>
      <c r="AL943" s="1">
        <f t="shared" si="130"/>
        <v>0.11975513316258314</v>
      </c>
      <c r="AM943" s="1">
        <f t="shared" si="130"/>
        <v>3.1680248391760264</v>
      </c>
      <c r="AN943" s="29">
        <f t="shared" si="130"/>
        <v>1.8934282845061341</v>
      </c>
      <c r="AO943" s="1">
        <f t="shared" si="126"/>
        <v>24030.874845249054</v>
      </c>
      <c r="AP943" s="1">
        <f t="shared" si="127"/>
        <v>34013.350690902793</v>
      </c>
      <c r="AQ943" s="29">
        <f t="shared" si="128"/>
        <v>37617.872251160632</v>
      </c>
    </row>
    <row r="944" spans="1:43" x14ac:dyDescent="0.2">
      <c r="A944" s="26"/>
      <c r="E944" s="25" t="s">
        <v>1856</v>
      </c>
      <c r="F944" s="26" t="s">
        <v>1857</v>
      </c>
      <c r="G944" s="1">
        <v>0.95240374218748802</v>
      </c>
      <c r="H944" s="1">
        <v>1.0061550669391399</v>
      </c>
      <c r="I944" s="1">
        <f>VLOOKUP(F944,'[1]SUSMB vs SHAM all proteins sum'!$B$2:$E$3214,2,FALSE)</f>
        <v>0.37265689745518499</v>
      </c>
      <c r="J944" s="29">
        <f>VLOOKUP(F944,'[1]SUSMB vs SHAM all proteins sum'!$B$2:$E$3214,3,FALSE)</f>
        <v>1.14243354552371</v>
      </c>
      <c r="K944" s="25">
        <f>VLOOKUP($E944,[1]AllProteinsNorm!$A$1:$Q$3226,4,FALSE)</f>
        <v>106013.429442821</v>
      </c>
      <c r="L944" s="1">
        <f>VLOOKUP($E944,[1]AllProteinsNorm!$A$1:$Q$3226,5,FALSE)</f>
        <v>176068.63055641201</v>
      </c>
      <c r="M944" s="1">
        <f>VLOOKUP($E944,[1]AllProteinsNorm!$A$1:$Q$3226,10,FALSE)</f>
        <v>177703.739238398</v>
      </c>
      <c r="N944" s="1">
        <f>VLOOKUP($E944,[1]AllProteinsNorm!$A$1:$Q$3226,11,FALSE)</f>
        <v>162863.630412531</v>
      </c>
      <c r="O944" s="1">
        <f>VLOOKUP($E944,[1]AllProteinsNorm!$A$1:$Q$3226,15,FALSE)</f>
        <v>151357.23709279101</v>
      </c>
      <c r="P944" s="1">
        <f>VLOOKUP($E944,[1]AllProteinsNorm!$A$1:$Q$3226,6,FALSE)</f>
        <v>162090.09919572901</v>
      </c>
      <c r="Q944" s="1">
        <f>VLOOKUP($E944,[1]AllProteinsNorm!$A$1:$Q$3226,8,FALSE)</f>
        <v>161486.48732922299</v>
      </c>
      <c r="R944" s="1">
        <f>VLOOKUP($E944,[1]AllProteinsNorm!$A$1:$Q$3226,13,FALSE)</f>
        <v>155443.074953403</v>
      </c>
      <c r="S944" s="1">
        <f>VLOOKUP($E944,[1]AllProteinsNorm!$A$1:$Q$3226,16,FALSE)</f>
        <v>150544.381691738</v>
      </c>
      <c r="T944" s="1">
        <f>VLOOKUP($E944,[1]AllProteinsNorm!$A$1:$Q$3226,17,FALSE)</f>
        <v>137645.72431305601</v>
      </c>
      <c r="U944" s="1">
        <f>VLOOKUP($E944,[1]AllProteinsNorm!$A$1:$Q$3226,3,FALSE)</f>
        <v>223715.026164465</v>
      </c>
      <c r="V944" s="1">
        <f>VLOOKUP($E944,[1]AllProteinsNorm!$A$1:$Q$3226,7,FALSE)</f>
        <v>129143.608066912</v>
      </c>
      <c r="W944" s="1">
        <f>VLOOKUP($E944,[1]AllProteinsNorm!$A$1:$Q$3226,9,FALSE)</f>
        <v>148941.140689525</v>
      </c>
      <c r="X944" s="1">
        <f>VLOOKUP($E944,[1]AllProteinsNorm!$A$1:$Q$3226,12,FALSE)</f>
        <v>212979.90170612399</v>
      </c>
      <c r="Y944" s="29">
        <f>VLOOKUP($E944,[1]AllProteinsNorm!$A$1:$Q$3226,14,FALSE)</f>
        <v>173620.141205213</v>
      </c>
      <c r="Z944" s="25">
        <f t="shared" si="130"/>
        <v>0.68483537673473283</v>
      </c>
      <c r="AA944" s="1">
        <f t="shared" si="130"/>
        <v>1.1373844575351977</v>
      </c>
      <c r="AB944" s="1">
        <f t="shared" si="130"/>
        <v>1.1479470841393495</v>
      </c>
      <c r="AC944" s="1">
        <f t="shared" si="130"/>
        <v>1.0520815737793761</v>
      </c>
      <c r="AD944" s="1">
        <f t="shared" si="130"/>
        <v>0.97775150781134446</v>
      </c>
      <c r="AE944" s="1">
        <f t="shared" si="130"/>
        <v>1.0470846451349689</v>
      </c>
      <c r="AF944" s="1">
        <f t="shared" si="130"/>
        <v>1.0431853772575614</v>
      </c>
      <c r="AG944" s="1">
        <f t="shared" si="130"/>
        <v>1.0041455818947458</v>
      </c>
      <c r="AH944" s="1">
        <f t="shared" si="130"/>
        <v>0.97250054915698603</v>
      </c>
      <c r="AI944" s="1">
        <f t="shared" si="130"/>
        <v>0.88917660678734212</v>
      </c>
      <c r="AJ944" s="1">
        <f t="shared" si="130"/>
        <v>1.4451750597050128</v>
      </c>
      <c r="AK944" s="1">
        <f t="shared" si="130"/>
        <v>0.83425384829275961</v>
      </c>
      <c r="AL944" s="1">
        <f t="shared" si="130"/>
        <v>0.96214378434409686</v>
      </c>
      <c r="AM944" s="1">
        <f t="shared" si="130"/>
        <v>1.3758273078082832</v>
      </c>
      <c r="AN944" s="29">
        <f t="shared" si="130"/>
        <v>1.1215674791007462</v>
      </c>
      <c r="AO944" s="1">
        <f t="shared" si="126"/>
        <v>26206.640862775006</v>
      </c>
      <c r="AP944" s="1">
        <f t="shared" si="127"/>
        <v>8960.2032843662091</v>
      </c>
      <c r="AQ944" s="29">
        <f t="shared" si="128"/>
        <v>36231.181388968223</v>
      </c>
    </row>
    <row r="945" spans="1:43" x14ac:dyDescent="0.2">
      <c r="A945" s="26"/>
      <c r="E945" s="25" t="s">
        <v>1858</v>
      </c>
      <c r="F945" s="26" t="s">
        <v>1859</v>
      </c>
      <c r="G945" s="1">
        <v>0.913244278652805</v>
      </c>
      <c r="H945" s="1">
        <v>1.01121761142445</v>
      </c>
      <c r="I945" s="1">
        <f>VLOOKUP(F945,'[1]SUSMB vs SHAM all proteins sum'!$B$2:$E$3214,2,FALSE)</f>
        <v>0.70367253338617797</v>
      </c>
      <c r="J945" s="29">
        <f>VLOOKUP(F945,'[1]SUSMB vs SHAM all proteins sum'!$B$2:$E$3214,3,FALSE)</f>
        <v>1.0434519130954401</v>
      </c>
      <c r="K945" s="25">
        <f>VLOOKUP($E945,[1]AllProteinsNorm!$A$1:$Q$3226,4,FALSE)</f>
        <v>712809.54374729295</v>
      </c>
      <c r="L945" s="1">
        <f>VLOOKUP($E945,[1]AllProteinsNorm!$A$1:$Q$3226,5,FALSE)</f>
        <v>1181822.39085573</v>
      </c>
      <c r="M945" s="1">
        <f>VLOOKUP($E945,[1]AllProteinsNorm!$A$1:$Q$3226,10,FALSE)</f>
        <v>897930.05764715699</v>
      </c>
      <c r="N945" s="1">
        <f>VLOOKUP($E945,[1]AllProteinsNorm!$A$1:$Q$3226,11,FALSE)</f>
        <v>1040741.41594582</v>
      </c>
      <c r="O945" s="1">
        <f>VLOOKUP($E945,[1]AllProteinsNorm!$A$1:$Q$3226,15,FALSE)</f>
        <v>822868.01999557298</v>
      </c>
      <c r="P945" s="1">
        <f>VLOOKUP($E945,[1]AllProteinsNorm!$A$1:$Q$3226,6,FALSE)</f>
        <v>1052982.7470213899</v>
      </c>
      <c r="Q945" s="1">
        <f>VLOOKUP($E945,[1]AllProteinsNorm!$A$1:$Q$3226,8,FALSE)</f>
        <v>899733.70649560704</v>
      </c>
      <c r="R945" s="1">
        <f>VLOOKUP($E945,[1]AllProteinsNorm!$A$1:$Q$3226,13,FALSE)</f>
        <v>837972.81308819004</v>
      </c>
      <c r="S945" s="1">
        <f>VLOOKUP($E945,[1]AllProteinsNorm!$A$1:$Q$3226,16,FALSE)</f>
        <v>1008412.68878084</v>
      </c>
      <c r="T945" s="1">
        <f>VLOOKUP($E945,[1]AllProteinsNorm!$A$1:$Q$3226,17,FALSE)</f>
        <v>855580.53968255001</v>
      </c>
      <c r="U945" s="1">
        <f>VLOOKUP($E945,[1]AllProteinsNorm!$A$1:$Q$3226,3,FALSE)</f>
        <v>917345.44737213699</v>
      </c>
      <c r="V945" s="1">
        <f>VLOOKUP($E945,[1]AllProteinsNorm!$A$1:$Q$3226,7,FALSE)</f>
        <v>976907.29373906297</v>
      </c>
      <c r="W945" s="1">
        <f>VLOOKUP($E945,[1]AllProteinsNorm!$A$1:$Q$3226,9,FALSE)</f>
        <v>1138299.71432518</v>
      </c>
      <c r="X945" s="1">
        <f>VLOOKUP($E945,[1]AllProteinsNorm!$A$1:$Q$3226,12,FALSE)</f>
        <v>780001.86930933804</v>
      </c>
      <c r="Y945" s="29">
        <f>VLOOKUP($E945,[1]AllProteinsNorm!$A$1:$Q$3226,14,FALSE)</f>
        <v>1007082.19240342</v>
      </c>
      <c r="Z945" s="25">
        <f t="shared" si="130"/>
        <v>0.76544598361592509</v>
      </c>
      <c r="AA945" s="1">
        <f t="shared" si="130"/>
        <v>1.2690924390156555</v>
      </c>
      <c r="AB945" s="1">
        <f t="shared" si="130"/>
        <v>0.96423646712241795</v>
      </c>
      <c r="AC945" s="1">
        <f t="shared" si="130"/>
        <v>1.1175935336535037</v>
      </c>
      <c r="AD945" s="1">
        <f t="shared" si="130"/>
        <v>0.88363157659249858</v>
      </c>
      <c r="AE945" s="1">
        <f t="shared" si="130"/>
        <v>1.1307388089771877</v>
      </c>
      <c r="AF945" s="1">
        <f t="shared" si="130"/>
        <v>0.96617330393810041</v>
      </c>
      <c r="AG945" s="1">
        <f t="shared" si="130"/>
        <v>0.89985176234550002</v>
      </c>
      <c r="AH945" s="1">
        <f t="shared" si="130"/>
        <v>1.0828775361182321</v>
      </c>
      <c r="AI945" s="1">
        <f t="shared" si="130"/>
        <v>0.91875970728042133</v>
      </c>
      <c r="AJ945" s="1">
        <f t="shared" si="130"/>
        <v>0.98508555958433452</v>
      </c>
      <c r="AK945" s="1">
        <f t="shared" si="130"/>
        <v>1.0490456685338234</v>
      </c>
      <c r="AL945" s="1">
        <f t="shared" si="130"/>
        <v>1.2223558903277842</v>
      </c>
      <c r="AM945" s="1">
        <f t="shared" si="130"/>
        <v>0.83760003399647798</v>
      </c>
      <c r="AN945" s="29">
        <f t="shared" si="130"/>
        <v>1.081448791066703</v>
      </c>
      <c r="AO945" s="1">
        <f t="shared" si="126"/>
        <v>164528.41521526902</v>
      </c>
      <c r="AP945" s="1">
        <f t="shared" si="127"/>
        <v>85079.055474412016</v>
      </c>
      <c r="AQ945" s="29">
        <f t="shared" si="128"/>
        <v>116991.45003152941</v>
      </c>
    </row>
    <row r="946" spans="1:43" x14ac:dyDescent="0.2">
      <c r="A946" s="26"/>
      <c r="E946" s="25" t="s">
        <v>1860</v>
      </c>
      <c r="F946" s="26" t="s">
        <v>1861</v>
      </c>
      <c r="G946" s="1">
        <v>0.95930266809916198</v>
      </c>
      <c r="H946" s="1">
        <v>1.00246595945453</v>
      </c>
      <c r="I946" s="1">
        <f>VLOOKUP(F946,'[1]SUSMB vs SHAM all proteins sum'!$B$2:$E$3214,2,FALSE)</f>
        <v>0.52889579275890097</v>
      </c>
      <c r="J946" s="29">
        <f>VLOOKUP(F946,'[1]SUSMB vs SHAM all proteins sum'!$B$2:$E$3214,3,FALSE)</f>
        <v>0.96663868779460904</v>
      </c>
      <c r="K946" s="25">
        <f>VLOOKUP($E946,[1]AllProteinsNorm!$A$1:$Q$3226,4,FALSE)</f>
        <v>1194411.1613059</v>
      </c>
      <c r="L946" s="1">
        <f>VLOOKUP($E946,[1]AllProteinsNorm!$A$1:$Q$3226,5,FALSE)</f>
        <v>1114900.4484520899</v>
      </c>
      <c r="M946" s="1">
        <f>VLOOKUP($E946,[1]AllProteinsNorm!$A$1:$Q$3226,10,FALSE)</f>
        <v>1205490.2797781201</v>
      </c>
      <c r="N946" s="1">
        <f>VLOOKUP($E946,[1]AllProteinsNorm!$A$1:$Q$3226,11,FALSE)</f>
        <v>1022493.25667107</v>
      </c>
      <c r="O946" s="1">
        <f>VLOOKUP($E946,[1]AllProteinsNorm!$A$1:$Q$3226,15,FALSE)</f>
        <v>1246825.51595486</v>
      </c>
      <c r="P946" s="1">
        <f>VLOOKUP($E946,[1]AllProteinsNorm!$A$1:$Q$3226,6,FALSE)</f>
        <v>1099974.7013633701</v>
      </c>
      <c r="Q946" s="1">
        <f>VLOOKUP($E946,[1]AllProteinsNorm!$A$1:$Q$3226,8,FALSE)</f>
        <v>1182303.8672275001</v>
      </c>
      <c r="R946" s="1">
        <f>VLOOKUP($E946,[1]AllProteinsNorm!$A$1:$Q$3226,13,FALSE)</f>
        <v>1213240.26101633</v>
      </c>
      <c r="S946" s="1">
        <f>VLOOKUP($E946,[1]AllProteinsNorm!$A$1:$Q$3226,16,FALSE)</f>
        <v>1055844.2680198301</v>
      </c>
      <c r="T946" s="1">
        <f>VLOOKUP($E946,[1]AllProteinsNorm!$A$1:$Q$3226,17,FALSE)</f>
        <v>1243682.35905448</v>
      </c>
      <c r="U946" s="1">
        <f>VLOOKUP($E946,[1]AllProteinsNorm!$A$1:$Q$3226,3,FALSE)</f>
        <v>1074231.2071257301</v>
      </c>
      <c r="V946" s="1">
        <f>VLOOKUP($E946,[1]AllProteinsNorm!$A$1:$Q$3226,7,FALSE)</f>
        <v>1016211.05556376</v>
      </c>
      <c r="W946" s="1">
        <f>VLOOKUP($E946,[1]AllProteinsNorm!$A$1:$Q$3226,9,FALSE)</f>
        <v>1098152.2346213399</v>
      </c>
      <c r="X946" s="1">
        <f>VLOOKUP($E946,[1]AllProteinsNorm!$A$1:$Q$3226,12,FALSE)</f>
        <v>1274271.2203611899</v>
      </c>
      <c r="Y946" s="29">
        <f>VLOOKUP($E946,[1]AllProteinsNorm!$A$1:$Q$3226,14,FALSE)</f>
        <v>1130666.5661414899</v>
      </c>
      <c r="Z946" s="25">
        <f t="shared" si="130"/>
        <v>1.0324915670582175</v>
      </c>
      <c r="AA946" s="1">
        <f t="shared" si="130"/>
        <v>0.9637596737438674</v>
      </c>
      <c r="AB946" s="1">
        <f t="shared" si="130"/>
        <v>1.0420687518364471</v>
      </c>
      <c r="AC946" s="1">
        <f t="shared" si="130"/>
        <v>0.88387960451785719</v>
      </c>
      <c r="AD946" s="1">
        <f t="shared" si="130"/>
        <v>1.077800402843611</v>
      </c>
      <c r="AE946" s="1">
        <f t="shared" si="130"/>
        <v>0.95085732612657137</v>
      </c>
      <c r="AF946" s="1">
        <f t="shared" si="130"/>
        <v>1.0220255906500817</v>
      </c>
      <c r="AG946" s="1">
        <f t="shared" si="130"/>
        <v>1.0487681117658725</v>
      </c>
      <c r="AH946" s="1">
        <f t="shared" si="130"/>
        <v>0.91270940709003756</v>
      </c>
      <c r="AI946" s="1">
        <f t="shared" si="130"/>
        <v>1.0750833460220428</v>
      </c>
      <c r="AJ946" s="1">
        <f t="shared" si="130"/>
        <v>0.92860373241608218</v>
      </c>
      <c r="AK946" s="1">
        <f t="shared" si="130"/>
        <v>0.87844904603348273</v>
      </c>
      <c r="AL946" s="1">
        <f t="shared" si="130"/>
        <v>0.94928192093667607</v>
      </c>
      <c r="AM946" s="1">
        <f t="shared" si="130"/>
        <v>1.1015254476770213</v>
      </c>
      <c r="AN946" s="29">
        <f t="shared" si="130"/>
        <v>0.97738846765245335</v>
      </c>
      <c r="AO946" s="1">
        <f t="shared" si="126"/>
        <v>79603.777717211866</v>
      </c>
      <c r="AP946" s="1">
        <f t="shared" si="127"/>
        <v>70400.665599345637</v>
      </c>
      <c r="AQ946" s="29">
        <f t="shared" si="128"/>
        <v>86312.537947676537</v>
      </c>
    </row>
    <row r="947" spans="1:43" x14ac:dyDescent="0.2">
      <c r="A947" s="26"/>
      <c r="E947" s="25" t="s">
        <v>1862</v>
      </c>
      <c r="F947" s="26" t="s">
        <v>1863</v>
      </c>
      <c r="G947" s="43">
        <v>4.7485944979769899E-2</v>
      </c>
      <c r="H947" s="1">
        <v>0.94608512179981896</v>
      </c>
      <c r="I947" s="1">
        <f>VLOOKUP(F947,'[1]SUSMB vs SHAM all proteins sum'!$B$2:$E$3214,2,FALSE)</f>
        <v>8.3032336097071894E-3</v>
      </c>
      <c r="J947" s="29">
        <f>VLOOKUP(F947,'[1]SUSMB vs SHAM all proteins sum'!$B$2:$E$3214,3,FALSE)</f>
        <v>0.92389412630031198</v>
      </c>
      <c r="K947" s="25">
        <f>VLOOKUP($E947,[1]AllProteinsNorm!$A$1:$Q$3226,4,FALSE)</f>
        <v>7912695.2145827999</v>
      </c>
      <c r="L947" s="1">
        <f>VLOOKUP($E947,[1]AllProteinsNorm!$A$1:$Q$3226,5,FALSE)</f>
        <v>8094030.6477586301</v>
      </c>
      <c r="M947" s="1">
        <f>VLOOKUP($E947,[1]AllProteinsNorm!$A$1:$Q$3226,10,FALSE)</f>
        <v>8365220.0964807197</v>
      </c>
      <c r="N947" s="1">
        <f>VLOOKUP($E947,[1]AllProteinsNorm!$A$1:$Q$3226,11,FALSE)</f>
        <v>8099406.0270229196</v>
      </c>
      <c r="O947" s="1">
        <f>VLOOKUP($E947,[1]AllProteinsNorm!$A$1:$Q$3226,15,FALSE)</f>
        <v>7463657.0330074597</v>
      </c>
      <c r="P947" s="1">
        <f>VLOOKUP($E947,[1]AllProteinsNorm!$A$1:$Q$3226,6,FALSE)</f>
        <v>7752326.5345247397</v>
      </c>
      <c r="Q947" s="1">
        <f>VLOOKUP($E947,[1]AllProteinsNorm!$A$1:$Q$3226,8,FALSE)</f>
        <v>7424280.5211746199</v>
      </c>
      <c r="R947" s="1">
        <f>VLOOKUP($E947,[1]AllProteinsNorm!$A$1:$Q$3226,13,FALSE)</f>
        <v>7331433.3827746296</v>
      </c>
      <c r="S947" s="1">
        <f>VLOOKUP($E947,[1]AllProteinsNorm!$A$1:$Q$3226,16,FALSE)</f>
        <v>7871520.2035182901</v>
      </c>
      <c r="T947" s="1">
        <f>VLOOKUP($E947,[1]AllProteinsNorm!$A$1:$Q$3226,17,FALSE)</f>
        <v>7390751.9448423004</v>
      </c>
      <c r="U947" s="1">
        <f>VLOOKUP($E947,[1]AllProteinsNorm!$A$1:$Q$3226,3,FALSE)</f>
        <v>7054997.9592398498</v>
      </c>
      <c r="V947" s="1">
        <f>VLOOKUP($E947,[1]AllProteinsNorm!$A$1:$Q$3226,7,FALSE)</f>
        <v>7429357.7230797699</v>
      </c>
      <c r="W947" s="1">
        <f>VLOOKUP($E947,[1]AllProteinsNorm!$A$1:$Q$3226,9,FALSE)</f>
        <v>7515823.7911913497</v>
      </c>
      <c r="X947" s="1">
        <f>VLOOKUP($E947,[1]AllProteinsNorm!$A$1:$Q$3226,12,FALSE)</f>
        <v>7571334.2102649799</v>
      </c>
      <c r="Y947" s="29">
        <f>VLOOKUP($E947,[1]AllProteinsNorm!$A$1:$Q$3226,14,FALSE)</f>
        <v>7309461.1325769098</v>
      </c>
      <c r="Z947" s="25">
        <f t="shared" si="130"/>
        <v>0.99069656035978004</v>
      </c>
      <c r="AA947" s="1">
        <f t="shared" si="130"/>
        <v>1.0134003780915133</v>
      </c>
      <c r="AB947" s="1">
        <f t="shared" si="130"/>
        <v>1.0473542265298681</v>
      </c>
      <c r="AC947" s="1">
        <f t="shared" si="130"/>
        <v>1.0140733939986528</v>
      </c>
      <c r="AD947" s="1">
        <f t="shared" si="130"/>
        <v>0.93447544102018532</v>
      </c>
      <c r="AE947" s="1">
        <f t="shared" si="130"/>
        <v>0.97061785197857586</v>
      </c>
      <c r="AF947" s="1">
        <f t="shared" si="130"/>
        <v>0.92954536678203359</v>
      </c>
      <c r="AG947" s="1">
        <f t="shared" si="130"/>
        <v>0.91792058683567646</v>
      </c>
      <c r="AH947" s="1">
        <f t="shared" si="130"/>
        <v>0.9855413078537556</v>
      </c>
      <c r="AI947" s="1">
        <f t="shared" si="130"/>
        <v>0.92534747411140827</v>
      </c>
      <c r="AJ947" s="1">
        <f t="shared" si="130"/>
        <v>0.88330992437103539</v>
      </c>
      <c r="AK947" s="1">
        <f t="shared" si="130"/>
        <v>0.93018104986185379</v>
      </c>
      <c r="AL947" s="1">
        <f t="shared" si="130"/>
        <v>0.94100689793800685</v>
      </c>
      <c r="AM947" s="1">
        <f t="shared" si="130"/>
        <v>0.9479569926590854</v>
      </c>
      <c r="AN947" s="29">
        <f t="shared" si="130"/>
        <v>0.91516958580455765</v>
      </c>
      <c r="AO947" s="1">
        <f t="shared" si="126"/>
        <v>298847.84692976373</v>
      </c>
      <c r="AP947" s="1">
        <f t="shared" si="127"/>
        <v>215946.95839461478</v>
      </c>
      <c r="AQ947" s="29">
        <f t="shared" si="128"/>
        <v>183315.42973354273</v>
      </c>
    </row>
    <row r="948" spans="1:43" x14ac:dyDescent="0.2">
      <c r="A948" s="26"/>
      <c r="E948" s="25" t="s">
        <v>1864</v>
      </c>
      <c r="F948" s="26" t="s">
        <v>1865</v>
      </c>
      <c r="G948" s="1">
        <v>0.94248680329385903</v>
      </c>
      <c r="H948" s="1">
        <v>1.00343644190744</v>
      </c>
      <c r="I948" s="1">
        <f>VLOOKUP(F948,'[1]SUSMB vs SHAM all proteins sum'!$B$2:$E$3214,2,FALSE)</f>
        <v>0.96330966625717895</v>
      </c>
      <c r="J948" s="29">
        <f>VLOOKUP(F948,'[1]SUSMB vs SHAM all proteins sum'!$B$2:$E$3214,3,FALSE)</f>
        <v>0.998188938380697</v>
      </c>
      <c r="K948" s="25">
        <f>VLOOKUP($E948,[1]AllProteinsNorm!$A$1:$Q$3226,4,FALSE)</f>
        <v>1528232.30267225</v>
      </c>
      <c r="L948" s="1">
        <f>VLOOKUP($E948,[1]AllProteinsNorm!$A$1:$Q$3226,5,FALSE)</f>
        <v>1358913.31750092</v>
      </c>
      <c r="M948" s="1">
        <f>VLOOKUP($E948,[1]AllProteinsNorm!$A$1:$Q$3226,10,FALSE)</f>
        <v>1588611.7924343001</v>
      </c>
      <c r="N948" s="1">
        <f>VLOOKUP($E948,[1]AllProteinsNorm!$A$1:$Q$3226,11,FALSE)</f>
        <v>1553881.1459989401</v>
      </c>
      <c r="O948" s="1">
        <f>VLOOKUP($E948,[1]AllProteinsNorm!$A$1:$Q$3226,15,FALSE)</f>
        <v>1614857.71778255</v>
      </c>
      <c r="P948" s="1">
        <f>VLOOKUP($E948,[1]AllProteinsNorm!$A$1:$Q$3226,6,FALSE)</f>
        <v>1392798.7211088601</v>
      </c>
      <c r="Q948" s="1">
        <f>VLOOKUP($E948,[1]AllProteinsNorm!$A$1:$Q$3226,8,FALSE)</f>
        <v>1504748.08238828</v>
      </c>
      <c r="R948" s="1">
        <f>VLOOKUP($E948,[1]AllProteinsNorm!$A$1:$Q$3226,13,FALSE)</f>
        <v>1465721.33875086</v>
      </c>
      <c r="S948" s="1">
        <f>VLOOKUP($E948,[1]AllProteinsNorm!$A$1:$Q$3226,16,FALSE)</f>
        <v>1680900.69579318</v>
      </c>
      <c r="T948" s="1">
        <f>VLOOKUP($E948,[1]AllProteinsNorm!$A$1:$Q$3226,17,FALSE)</f>
        <v>1631002.7518966501</v>
      </c>
      <c r="U948" s="1">
        <f>VLOOKUP($E948,[1]AllProteinsNorm!$A$1:$Q$3226,3,FALSE)</f>
        <v>1425637.1540306101</v>
      </c>
      <c r="V948" s="1">
        <f>VLOOKUP($E948,[1]AllProteinsNorm!$A$1:$Q$3226,7,FALSE)</f>
        <v>1563417.6687013099</v>
      </c>
      <c r="W948" s="1">
        <f>VLOOKUP($E948,[1]AllProteinsNorm!$A$1:$Q$3226,9,FALSE)</f>
        <v>1470074.5529513501</v>
      </c>
      <c r="X948" s="1">
        <f>VLOOKUP($E948,[1]AllProteinsNorm!$A$1:$Q$3226,12,FALSE)</f>
        <v>1624070.7249889199</v>
      </c>
      <c r="Y948" s="29">
        <f>VLOOKUP($E948,[1]AllProteinsNorm!$A$1:$Q$3226,14,FALSE)</f>
        <v>1541652.2393241699</v>
      </c>
      <c r="Z948" s="25">
        <f t="shared" si="130"/>
        <v>0.99956376942219072</v>
      </c>
      <c r="AA948" s="1">
        <f t="shared" si="130"/>
        <v>0.88881809106121479</v>
      </c>
      <c r="AB948" s="1">
        <f t="shared" si="130"/>
        <v>1.0390559004789748</v>
      </c>
      <c r="AC948" s="1">
        <f t="shared" si="130"/>
        <v>1.0163397886648908</v>
      </c>
      <c r="AD948" s="1">
        <f t="shared" si="130"/>
        <v>1.0562224503727291</v>
      </c>
      <c r="AE948" s="1">
        <f t="shared" si="130"/>
        <v>0.91098135884420772</v>
      </c>
      <c r="AF948" s="1">
        <f t="shared" si="130"/>
        <v>0.98420355507000101</v>
      </c>
      <c r="AG948" s="1">
        <f t="shared" si="130"/>
        <v>0.95867751501033138</v>
      </c>
      <c r="AH948" s="1">
        <f t="shared" si="130"/>
        <v>1.0994188727548109</v>
      </c>
      <c r="AI948" s="1">
        <f t="shared" si="130"/>
        <v>1.066782357481302</v>
      </c>
      <c r="AJ948" s="1">
        <f t="shared" si="130"/>
        <v>0.93245983939705712</v>
      </c>
      <c r="AK948" s="1">
        <f t="shared" si="130"/>
        <v>1.0225772975585929</v>
      </c>
      <c r="AL948" s="1">
        <f t="shared" si="130"/>
        <v>0.9615248015044956</v>
      </c>
      <c r="AM948" s="1">
        <f t="shared" si="130"/>
        <v>1.0622483589959208</v>
      </c>
      <c r="AN948" s="29">
        <f t="shared" si="130"/>
        <v>1.0083412847526443</v>
      </c>
      <c r="AO948" s="1">
        <f t="shared" si="126"/>
        <v>89971.332213670437</v>
      </c>
      <c r="AP948" s="1">
        <f t="shared" si="127"/>
        <v>106244.48282897103</v>
      </c>
      <c r="AQ948" s="29">
        <f t="shared" si="128"/>
        <v>69939.972011316466</v>
      </c>
    </row>
    <row r="949" spans="1:43" x14ac:dyDescent="0.2">
      <c r="A949" s="26"/>
      <c r="E949" s="25" t="s">
        <v>1866</v>
      </c>
      <c r="F949" s="26" t="s">
        <v>1867</v>
      </c>
      <c r="G949" s="1">
        <v>0.72327517941473796</v>
      </c>
      <c r="H949" s="1">
        <v>1.25615006115085</v>
      </c>
      <c r="I949" s="1">
        <f>VLOOKUP(F949,'[1]SUSMB vs SHAM all proteins sum'!$B$2:$E$3214,2,FALSE)</f>
        <v>0.36755147781245001</v>
      </c>
      <c r="J949" s="29">
        <f>VLOOKUP(F949,'[1]SUSMB vs SHAM all proteins sum'!$B$2:$E$3214,3,FALSE)</f>
        <v>1.7202558774050201</v>
      </c>
      <c r="K949" s="25">
        <f>VLOOKUP($E949,[1]AllProteinsNorm!$A$1:$Q$3226,4,FALSE)</f>
        <v>27180.269733132802</v>
      </c>
      <c r="L949" s="1">
        <f>VLOOKUP($E949,[1]AllProteinsNorm!$A$1:$Q$3226,5,FALSE)</f>
        <v>4223.47207948709</v>
      </c>
      <c r="M949" s="1">
        <f>VLOOKUP($E949,[1]AllProteinsNorm!$A$1:$Q$3226,10,FALSE)</f>
        <v>27332.771799315698</v>
      </c>
      <c r="N949" s="1">
        <f>VLOOKUP($E949,[1]AllProteinsNorm!$A$1:$Q$3226,11,FALSE)</f>
        <v>2114.44060271222</v>
      </c>
      <c r="O949" s="1">
        <f>VLOOKUP($E949,[1]AllProteinsNorm!$A$1:$Q$3226,15,FALSE)</f>
        <v>24307.648520311799</v>
      </c>
      <c r="P949" s="1">
        <f>VLOOKUP($E949,[1]AllProteinsNorm!$A$1:$Q$3226,6,FALSE)</f>
        <v>7236.15428702397</v>
      </c>
      <c r="Q949" s="1">
        <f>VLOOKUP($E949,[1]AllProteinsNorm!$A$1:$Q$3226,8,FALSE)</f>
        <v>34565.041204287802</v>
      </c>
      <c r="R949" s="1">
        <f>VLOOKUP($E949,[1]AllProteinsNorm!$A$1:$Q$3226,13,FALSE)</f>
        <v>18479.442322710998</v>
      </c>
      <c r="S949" s="1">
        <f>VLOOKUP($E949,[1]AllProteinsNorm!$A$1:$Q$3226,16,FALSE)</f>
        <v>7005.2109193690203</v>
      </c>
      <c r="T949" s="1">
        <f>VLOOKUP($E949,[1]AllProteinsNorm!$A$1:$Q$3226,17,FALSE)</f>
        <v>15577.513927985199</v>
      </c>
      <c r="U949" s="1">
        <f>VLOOKUP($E949,[1]AllProteinsNorm!$A$1:$Q$3226,3,FALSE)</f>
        <v>20403.356235953601</v>
      </c>
      <c r="V949" s="1">
        <f>VLOOKUP($E949,[1]AllProteinsNorm!$A$1:$Q$3226,7,FALSE)</f>
        <v>19660.247388449399</v>
      </c>
      <c r="W949" s="1">
        <f>VLOOKUP($E949,[1]AllProteinsNorm!$A$1:$Q$3226,9,FALSE)</f>
        <v>10243.9331152661</v>
      </c>
      <c r="X949" s="1">
        <f>VLOOKUP($E949,[1]AllProteinsNorm!$A$1:$Q$3226,12,FALSE)</f>
        <v>27638.666027846601</v>
      </c>
      <c r="Y949" s="29">
        <f>VLOOKUP($E949,[1]AllProteinsNorm!$A$1:$Q$3226,14,FALSE)</f>
        <v>21391.259277322701</v>
      </c>
      <c r="Z949" s="25">
        <f t="shared" si="130"/>
        <v>1.5958616546191089</v>
      </c>
      <c r="AA949" s="1">
        <f t="shared" si="130"/>
        <v>0.24797683051657538</v>
      </c>
      <c r="AB949" s="1">
        <f t="shared" si="130"/>
        <v>1.6048156569914547</v>
      </c>
      <c r="AC949" s="1">
        <f t="shared" si="130"/>
        <v>0.12414721089852924</v>
      </c>
      <c r="AD949" s="1">
        <f t="shared" si="130"/>
        <v>1.4271986469743321</v>
      </c>
      <c r="AE949" s="1">
        <f t="shared" si="130"/>
        <v>0.42486337578513128</v>
      </c>
      <c r="AF949" s="1">
        <f t="shared" si="130"/>
        <v>2.0294509359121999</v>
      </c>
      <c r="AG949" s="1">
        <f t="shared" si="130"/>
        <v>1.085001498922243</v>
      </c>
      <c r="AH949" s="1">
        <f t="shared" si="130"/>
        <v>0.41130377286552267</v>
      </c>
      <c r="AI949" s="1">
        <f t="shared" si="130"/>
        <v>0.91461775015657132</v>
      </c>
      <c r="AJ949" s="1">
        <f t="shared" si="130"/>
        <v>1.1979621306995414</v>
      </c>
      <c r="AK949" s="1">
        <f t="shared" si="130"/>
        <v>1.1543312570333195</v>
      </c>
      <c r="AL949" s="1">
        <f t="shared" si="130"/>
        <v>0.60146202416850625</v>
      </c>
      <c r="AM949" s="1">
        <f t="shared" si="130"/>
        <v>1.6227759228193794</v>
      </c>
      <c r="AN949" s="29">
        <f t="shared" si="130"/>
        <v>1.2559658443374793</v>
      </c>
      <c r="AO949" s="1">
        <f t="shared" si="126"/>
        <v>11389.647098139698</v>
      </c>
      <c r="AP949" s="1">
        <f t="shared" si="127"/>
        <v>10070.336009978751</v>
      </c>
      <c r="AQ949" s="29">
        <f t="shared" si="128"/>
        <v>5579.5340110594771</v>
      </c>
    </row>
    <row r="950" spans="1:43" x14ac:dyDescent="0.2">
      <c r="A950" s="26"/>
      <c r="E950" s="25" t="s">
        <v>1868</v>
      </c>
      <c r="F950" s="26" t="s">
        <v>1869</v>
      </c>
      <c r="G950" s="1">
        <v>0.54798517639369704</v>
      </c>
      <c r="H950" s="1">
        <v>1.08250689771727</v>
      </c>
      <c r="I950" s="1">
        <f>VLOOKUP(F950,'[1]SUSMB vs SHAM all proteins sum'!$B$2:$E$3214,2,FALSE)</f>
        <v>0.60317836422178595</v>
      </c>
      <c r="J950" s="29">
        <f>VLOOKUP(F950,'[1]SUSMB vs SHAM all proteins sum'!$B$2:$E$3214,3,FALSE)</f>
        <v>1.06562903723211</v>
      </c>
      <c r="K950" s="25">
        <f>VLOOKUP($E950,[1]AllProteinsNorm!$A$1:$Q$3226,4,FALSE)</f>
        <v>85701.511051050504</v>
      </c>
      <c r="L950" s="1">
        <f>VLOOKUP($E950,[1]AllProteinsNorm!$A$1:$Q$3226,5,FALSE)</f>
        <v>134477.92835418199</v>
      </c>
      <c r="M950" s="1">
        <f>VLOOKUP($E950,[1]AllProteinsNorm!$A$1:$Q$3226,10,FALSE)</f>
        <v>78223.130201235093</v>
      </c>
      <c r="N950" s="1">
        <f>VLOOKUP($E950,[1]AllProteinsNorm!$A$1:$Q$3226,11,FALSE)</f>
        <v>98769.370564299898</v>
      </c>
      <c r="O950" s="1">
        <f>VLOOKUP($E950,[1]AllProteinsNorm!$A$1:$Q$3226,15,FALSE)</f>
        <v>89160.921015111599</v>
      </c>
      <c r="P950" s="1">
        <f>VLOOKUP($E950,[1]AllProteinsNorm!$A$1:$Q$3226,6,FALSE)</f>
        <v>127005.23175938299</v>
      </c>
      <c r="Q950" s="1">
        <f>VLOOKUP($E950,[1]AllProteinsNorm!$A$1:$Q$3226,8,FALSE)</f>
        <v>111103.56154546099</v>
      </c>
      <c r="R950" s="1">
        <f>VLOOKUP($E950,[1]AllProteinsNorm!$A$1:$Q$3226,13,FALSE)</f>
        <v>88555.336051583799</v>
      </c>
      <c r="S950" s="1">
        <f>VLOOKUP($E950,[1]AllProteinsNorm!$A$1:$Q$3226,16,FALSE)</f>
        <v>116509.59472455501</v>
      </c>
      <c r="T950" s="1">
        <f>VLOOKUP($E950,[1]AllProteinsNorm!$A$1:$Q$3226,17,FALSE)</f>
        <v>81058.554501977604</v>
      </c>
      <c r="U950" s="1">
        <f>VLOOKUP($E950,[1]AllProteinsNorm!$A$1:$Q$3226,3,FALSE)</f>
        <v>97085.939531254597</v>
      </c>
      <c r="V950" s="1">
        <f>VLOOKUP($E950,[1]AllProteinsNorm!$A$1:$Q$3226,7,FALSE)</f>
        <v>107974.46096173501</v>
      </c>
      <c r="W950" s="1">
        <f>VLOOKUP($E950,[1]AllProteinsNorm!$A$1:$Q$3226,9,FALSE)</f>
        <v>125772.454393116</v>
      </c>
      <c r="X950" s="1">
        <f>VLOOKUP($E950,[1]AllProteinsNorm!$A$1:$Q$3226,12,FALSE)</f>
        <v>81215.977807758798</v>
      </c>
      <c r="Y950" s="29">
        <f>VLOOKUP($E950,[1]AllProteinsNorm!$A$1:$Q$3226,14,FALSE)</f>
        <v>101881.972996881</v>
      </c>
      <c r="Z950" s="25">
        <f t="shared" si="130"/>
        <v>0.88109932405220426</v>
      </c>
      <c r="AA950" s="1">
        <f t="shared" si="130"/>
        <v>1.3825708592492558</v>
      </c>
      <c r="AB950" s="1">
        <f t="shared" si="130"/>
        <v>0.80421390825303274</v>
      </c>
      <c r="AC950" s="1">
        <f t="shared" si="130"/>
        <v>1.0154503062312059</v>
      </c>
      <c r="AD950" s="1">
        <f t="shared" si="130"/>
        <v>0.91666560221430116</v>
      </c>
      <c r="AE950" s="1">
        <f t="shared" si="130"/>
        <v>1.3057438834144595</v>
      </c>
      <c r="AF950" s="1">
        <f t="shared" si="130"/>
        <v>1.1422584243489626</v>
      </c>
      <c r="AG950" s="1">
        <f t="shared" si="130"/>
        <v>0.91043956844340679</v>
      </c>
      <c r="AH950" s="1">
        <f t="shared" si="130"/>
        <v>1.1978379832328911</v>
      </c>
      <c r="AI950" s="1">
        <f t="shared" si="130"/>
        <v>0.83336497460117731</v>
      </c>
      <c r="AJ950" s="1">
        <f t="shared" si="130"/>
        <v>0.99814291074758177</v>
      </c>
      <c r="AK950" s="1">
        <f t="shared" si="130"/>
        <v>1.1100880649772356</v>
      </c>
      <c r="AL950" s="1">
        <f t="shared" si="130"/>
        <v>1.2930696692634664</v>
      </c>
      <c r="AM950" s="1">
        <f t="shared" si="130"/>
        <v>0.83498344744503705</v>
      </c>
      <c r="AN950" s="29">
        <f t="shared" si="130"/>
        <v>1.0474510477088772</v>
      </c>
      <c r="AO950" s="1">
        <f t="shared" si="126"/>
        <v>19743.598119023085</v>
      </c>
      <c r="AP950" s="1">
        <f t="shared" si="127"/>
        <v>17305.816159448539</v>
      </c>
      <c r="AQ950" s="29">
        <f t="shared" si="128"/>
        <v>14518.064775526533</v>
      </c>
    </row>
    <row r="951" spans="1:43" x14ac:dyDescent="0.2">
      <c r="A951" s="26"/>
      <c r="E951" s="25" t="s">
        <v>1870</v>
      </c>
      <c r="F951" s="26" t="s">
        <v>1871</v>
      </c>
      <c r="G951" s="1">
        <v>0.21203330267686599</v>
      </c>
      <c r="H951" s="1">
        <v>1.10388212295553</v>
      </c>
      <c r="I951" s="1">
        <f>VLOOKUP(F951,'[1]SUSMB vs SHAM all proteins sum'!$B$2:$E$3214,2,FALSE)</f>
        <v>6.9944242160477593E-2</v>
      </c>
      <c r="J951" s="29">
        <f>VLOOKUP(F951,'[1]SUSMB vs SHAM all proteins sum'!$B$2:$E$3214,3,FALSE)</f>
        <v>1.1035959634516901</v>
      </c>
      <c r="K951" s="25">
        <f>VLOOKUP($E951,[1]AllProteinsNorm!$A$1:$Q$3226,4,FALSE)</f>
        <v>522214.41359965299</v>
      </c>
      <c r="L951" s="1">
        <f>VLOOKUP($E951,[1]AllProteinsNorm!$A$1:$Q$3226,5,FALSE)</f>
        <v>552937.57829213503</v>
      </c>
      <c r="M951" s="1">
        <f>VLOOKUP($E951,[1]AllProteinsNorm!$A$1:$Q$3226,10,FALSE)</f>
        <v>556530.14169176796</v>
      </c>
      <c r="N951" s="1">
        <f>VLOOKUP($E951,[1]AllProteinsNorm!$A$1:$Q$3226,11,FALSE)</f>
        <v>600819.25620930805</v>
      </c>
      <c r="O951" s="1">
        <f>VLOOKUP($E951,[1]AllProteinsNorm!$A$1:$Q$3226,15,FALSE)</f>
        <v>645608.05282217602</v>
      </c>
      <c r="P951" s="1">
        <f>VLOOKUP($E951,[1]AllProteinsNorm!$A$1:$Q$3226,6,FALSE)</f>
        <v>592914.34142770199</v>
      </c>
      <c r="Q951" s="1">
        <f>VLOOKUP($E951,[1]AllProteinsNorm!$A$1:$Q$3226,8,FALSE)</f>
        <v>689615.59248899098</v>
      </c>
      <c r="R951" s="1">
        <f>VLOOKUP($E951,[1]AllProteinsNorm!$A$1:$Q$3226,13,FALSE)</f>
        <v>511433.018812416</v>
      </c>
      <c r="S951" s="1">
        <f>VLOOKUP($E951,[1]AllProteinsNorm!$A$1:$Q$3226,16,FALSE)</f>
        <v>676015.07213197905</v>
      </c>
      <c r="T951" s="1">
        <f>VLOOKUP($E951,[1]AllProteinsNorm!$A$1:$Q$3226,17,FALSE)</f>
        <v>722762.75450378505</v>
      </c>
      <c r="U951" s="1">
        <f>VLOOKUP($E951,[1]AllProteinsNorm!$A$1:$Q$3226,3,FALSE)</f>
        <v>668079.49040760403</v>
      </c>
      <c r="V951" s="1">
        <f>VLOOKUP($E951,[1]AllProteinsNorm!$A$1:$Q$3226,7,FALSE)</f>
        <v>672597.97883034602</v>
      </c>
      <c r="W951" s="1">
        <f>VLOOKUP($E951,[1]AllProteinsNorm!$A$1:$Q$3226,9,FALSE)</f>
        <v>626127.20279456605</v>
      </c>
      <c r="X951" s="1">
        <f>VLOOKUP($E951,[1]AllProteinsNorm!$A$1:$Q$3226,12,FALSE)</f>
        <v>571221.90413866797</v>
      </c>
      <c r="Y951" s="29">
        <f>VLOOKUP($E951,[1]AllProteinsNorm!$A$1:$Q$3226,14,FALSE)</f>
        <v>634929.97067287704</v>
      </c>
      <c r="Z951" s="25">
        <f t="shared" si="130"/>
        <v>0.90721778308258294</v>
      </c>
      <c r="AA951" s="1">
        <f t="shared" si="130"/>
        <v>0.96059164760207649</v>
      </c>
      <c r="AB951" s="1">
        <f t="shared" si="130"/>
        <v>0.96683283382390539</v>
      </c>
      <c r="AC951" s="1">
        <f t="shared" si="130"/>
        <v>1.0437741652787982</v>
      </c>
      <c r="AD951" s="1">
        <f t="shared" si="130"/>
        <v>1.1215835702126373</v>
      </c>
      <c r="AE951" s="1">
        <f t="shared" si="130"/>
        <v>1.0300413400697197</v>
      </c>
      <c r="AF951" s="1">
        <f t="shared" si="130"/>
        <v>1.1980357353304965</v>
      </c>
      <c r="AG951" s="1">
        <f t="shared" si="130"/>
        <v>0.8884877886153798</v>
      </c>
      <c r="AH951" s="1">
        <f t="shared" si="130"/>
        <v>1.1744082106859601</v>
      </c>
      <c r="AI951" s="1">
        <f t="shared" si="130"/>
        <v>1.2556206928793601</v>
      </c>
      <c r="AJ951" s="1">
        <f t="shared" si="130"/>
        <v>1.1606221092839843</v>
      </c>
      <c r="AK951" s="1">
        <f t="shared" si="130"/>
        <v>1.1684718601583579</v>
      </c>
      <c r="AL951" s="1">
        <f t="shared" si="130"/>
        <v>1.0877404339177408</v>
      </c>
      <c r="AM951" s="1">
        <f t="shared" si="130"/>
        <v>0.99235612044630561</v>
      </c>
      <c r="AN951" s="29">
        <f t="shared" si="130"/>
        <v>1.1030330557825869</v>
      </c>
      <c r="AO951" s="1">
        <f t="shared" si="126"/>
        <v>43045.096438586785</v>
      </c>
      <c r="AP951" s="1">
        <f t="shared" si="127"/>
        <v>76608.686987558627</v>
      </c>
      <c r="AQ951" s="29">
        <f t="shared" si="128"/>
        <v>36478.493674071804</v>
      </c>
    </row>
    <row r="952" spans="1:43" x14ac:dyDescent="0.2">
      <c r="A952" s="26"/>
      <c r="E952" s="25" t="s">
        <v>1872</v>
      </c>
      <c r="F952" s="26" t="s">
        <v>1873</v>
      </c>
      <c r="G952" s="1">
        <v>0.110195123648977</v>
      </c>
      <c r="H952" s="1">
        <v>0.82186390570897405</v>
      </c>
      <c r="I952" s="1">
        <f>VLOOKUP(F952,'[1]SUSMB vs SHAM all proteins sum'!$B$2:$E$3214,2,FALSE)</f>
        <v>7.0004440147208594E-2</v>
      </c>
      <c r="J952" s="29">
        <f>VLOOKUP(F952,'[1]SUSMB vs SHAM all proteins sum'!$B$2:$E$3214,3,FALSE)</f>
        <v>0.74126403176372702</v>
      </c>
      <c r="K952" s="25">
        <f>VLOOKUP($E952,[1]AllProteinsNorm!$A$1:$Q$3226,4,FALSE)</f>
        <v>125555.807981672</v>
      </c>
      <c r="L952" s="1">
        <f>VLOOKUP($E952,[1]AllProteinsNorm!$A$1:$Q$3226,5,FALSE)</f>
        <v>135116.10120964999</v>
      </c>
      <c r="M952" s="1">
        <f>VLOOKUP($E952,[1]AllProteinsNorm!$A$1:$Q$3226,10,FALSE)</f>
        <v>135638.36052184799</v>
      </c>
      <c r="N952" s="1">
        <f>VLOOKUP($E952,[1]AllProteinsNorm!$A$1:$Q$3226,11,FALSE)</f>
        <v>110684.799246947</v>
      </c>
      <c r="O952" s="1">
        <f>VLOOKUP($E952,[1]AllProteinsNorm!$A$1:$Q$3226,15,FALSE)</f>
        <v>178227.52996444001</v>
      </c>
      <c r="P952" s="1">
        <f>VLOOKUP($E952,[1]AllProteinsNorm!$A$1:$Q$3226,6,FALSE)</f>
        <v>123653.90368544401</v>
      </c>
      <c r="Q952" s="1">
        <f>VLOOKUP($E952,[1]AllProteinsNorm!$A$1:$Q$3226,8,FALSE)</f>
        <v>113261.294437991</v>
      </c>
      <c r="R952" s="1">
        <f>VLOOKUP($E952,[1]AllProteinsNorm!$A$1:$Q$3226,13,FALSE)</f>
        <v>135543.789468384</v>
      </c>
      <c r="S952" s="1">
        <f>VLOOKUP($E952,[1]AllProteinsNorm!$A$1:$Q$3226,16,FALSE)</f>
        <v>103040.134262974</v>
      </c>
      <c r="T952" s="1">
        <f>VLOOKUP($E952,[1]AllProteinsNorm!$A$1:$Q$3226,17,FALSE)</f>
        <v>87018.854344538995</v>
      </c>
      <c r="U952" s="1">
        <f>VLOOKUP($E952,[1]AllProteinsNorm!$A$1:$Q$3226,3,FALSE)</f>
        <v>106257.675668367</v>
      </c>
      <c r="V952" s="1">
        <f>VLOOKUP($E952,[1]AllProteinsNorm!$A$1:$Q$3226,7,FALSE)</f>
        <v>92425.950645711797</v>
      </c>
      <c r="W952" s="1">
        <f>VLOOKUP($E952,[1]AllProteinsNorm!$A$1:$Q$3226,9,FALSE)</f>
        <v>113008.89007123301</v>
      </c>
      <c r="X952" s="1">
        <f>VLOOKUP($E952,[1]AllProteinsNorm!$A$1:$Q$3226,12,FALSE)</f>
        <v>137190.97337073201</v>
      </c>
      <c r="Y952" s="29">
        <f>VLOOKUP($E952,[1]AllProteinsNorm!$A$1:$Q$3226,14,FALSE)</f>
        <v>66720.834021677496</v>
      </c>
      <c r="Z952" s="25">
        <f t="shared" si="130"/>
        <v>0.91616803195581487</v>
      </c>
      <c r="AA952" s="1">
        <f t="shared" si="130"/>
        <v>0.98592852469921444</v>
      </c>
      <c r="AB952" s="1">
        <f t="shared" si="130"/>
        <v>0.98973939807830091</v>
      </c>
      <c r="AC952" s="1">
        <f t="shared" si="130"/>
        <v>0.80765578529272508</v>
      </c>
      <c r="AD952" s="1">
        <f t="shared" si="130"/>
        <v>1.300508259973945</v>
      </c>
      <c r="AE952" s="1">
        <f t="shared" si="130"/>
        <v>0.90229002866744556</v>
      </c>
      <c r="AF952" s="1">
        <f t="shared" si="130"/>
        <v>0.82645621011151937</v>
      </c>
      <c r="AG952" s="1">
        <f t="shared" si="130"/>
        <v>0.98904932266622003</v>
      </c>
      <c r="AH952" s="1">
        <f t="shared" si="130"/>
        <v>0.75187343809656459</v>
      </c>
      <c r="AI952" s="1">
        <f t="shared" si="130"/>
        <v>0.63496777894594636</v>
      </c>
      <c r="AJ952" s="1">
        <f t="shared" si="130"/>
        <v>0.77535151230517119</v>
      </c>
      <c r="AK952" s="1">
        <f t="shared" si="130"/>
        <v>0.6744228137744761</v>
      </c>
      <c r="AL952" s="1">
        <f t="shared" si="130"/>
        <v>0.82461444097580971</v>
      </c>
      <c r="AM952" s="1">
        <f t="shared" si="130"/>
        <v>1.0010686570032168</v>
      </c>
      <c r="AN952" s="29">
        <f t="shared" si="130"/>
        <v>0.48685517761961222</v>
      </c>
      <c r="AO952" s="1">
        <f t="shared" si="126"/>
        <v>22488.049160650389</v>
      </c>
      <c r="AP952" s="1">
        <f t="shared" si="127"/>
        <v>16701.994783601818</v>
      </c>
      <c r="AQ952" s="29">
        <f t="shared" si="128"/>
        <v>23271.133851363211</v>
      </c>
    </row>
    <row r="953" spans="1:43" x14ac:dyDescent="0.2">
      <c r="A953" s="26"/>
      <c r="E953" s="25" t="s">
        <v>1874</v>
      </c>
      <c r="F953" s="26" t="s">
        <v>1875</v>
      </c>
      <c r="G953" s="1">
        <v>0.995483288069404</v>
      </c>
      <c r="H953" s="1">
        <v>0.99582774206412805</v>
      </c>
      <c r="I953" s="1">
        <f>VLOOKUP(F953,'[1]SUSMB vs SHAM all proteins sum'!$B$2:$E$3214,2,FALSE)</f>
        <v>0.99899964265758201</v>
      </c>
      <c r="J953" s="29">
        <f>VLOOKUP(F953,'[1]SUSMB vs SHAM all proteins sum'!$B$2:$E$3214,3,FALSE)</f>
        <v>1.0008784900124099</v>
      </c>
      <c r="K953" s="25">
        <f>VLOOKUP($E953,[1]AllProteinsNorm!$A$1:$Q$3226,4,FALSE)</f>
        <v>70722.170802498498</v>
      </c>
      <c r="L953" s="1">
        <f>VLOOKUP($E953,[1]AllProteinsNorm!$A$1:$Q$3226,5,FALSE)</f>
        <v>4728.2155942977797</v>
      </c>
      <c r="M953" s="1">
        <f>VLOOKUP($E953,[1]AllProteinsNorm!$A$1:$Q$3226,10,FALSE)</f>
        <v>121293.89936639</v>
      </c>
      <c r="N953" s="1">
        <f>VLOOKUP($E953,[1]AllProteinsNorm!$A$1:$Q$3226,11,FALSE)</f>
        <v>85445.005530534501</v>
      </c>
      <c r="O953" s="1">
        <f>VLOOKUP($E953,[1]AllProteinsNorm!$A$1:$Q$3226,15,FALSE)</f>
        <v>121177.433001743</v>
      </c>
      <c r="P953" s="1">
        <f>VLOOKUP($E953,[1]AllProteinsNorm!$A$1:$Q$3226,6,FALSE)</f>
        <v>102539.124585225</v>
      </c>
      <c r="Q953" s="1">
        <f>VLOOKUP($E953,[1]AllProteinsNorm!$A$1:$Q$3226,8,FALSE)</f>
        <v>136289.76169384</v>
      </c>
      <c r="R953" s="1">
        <f>VLOOKUP($E953,[1]AllProteinsNorm!$A$1:$Q$3226,13,FALSE)</f>
        <v>22921.423279954699</v>
      </c>
      <c r="S953" s="1">
        <f>VLOOKUP($E953,[1]AllProteinsNorm!$A$1:$Q$3226,16,FALSE)</f>
        <v>55803.833770981801</v>
      </c>
      <c r="T953" s="1">
        <f>VLOOKUP($E953,[1]AllProteinsNorm!$A$1:$Q$3226,17,FALSE)</f>
        <v>23007.153566184301</v>
      </c>
      <c r="U953" s="1">
        <f>VLOOKUP($E953,[1]AllProteinsNorm!$A$1:$Q$3226,3,FALSE)</f>
        <v>31202.218594694699</v>
      </c>
      <c r="V953" s="1">
        <f>VLOOKUP($E953,[1]AllProteinsNorm!$A$1:$Q$3226,7,FALSE)</f>
        <v>122757.53786569599</v>
      </c>
      <c r="W953" s="1">
        <f>VLOOKUP($E953,[1]AllProteinsNorm!$A$1:$Q$3226,9,FALSE)</f>
        <v>80390.118107127404</v>
      </c>
      <c r="X953" s="1">
        <f>VLOOKUP($E953,[1]AllProteinsNorm!$A$1:$Q$3226,12,FALSE)</f>
        <v>25479.6736047091</v>
      </c>
      <c r="Y953" s="29">
        <f>VLOOKUP($E953,[1]AllProteinsNorm!$A$1:$Q$3226,14,FALSE)</f>
        <v>53762.177485546403</v>
      </c>
      <c r="Z953" s="25">
        <f t="shared" si="130"/>
        <v>0.8766485501007133</v>
      </c>
      <c r="AA953" s="1">
        <f t="shared" si="130"/>
        <v>5.8609390779027042E-2</v>
      </c>
      <c r="AB953" s="1">
        <f t="shared" si="130"/>
        <v>1.503518907989333</v>
      </c>
      <c r="AC953" s="1">
        <f t="shared" si="130"/>
        <v>1.0591479215319026</v>
      </c>
      <c r="AD953" s="1">
        <f t="shared" si="130"/>
        <v>1.5020752295990241</v>
      </c>
      <c r="AE953" s="1">
        <f t="shared" si="130"/>
        <v>1.2710409462298096</v>
      </c>
      <c r="AF953" s="1">
        <f t="shared" si="130"/>
        <v>1.689402638899987</v>
      </c>
      <c r="AG953" s="1">
        <f t="shared" si="130"/>
        <v>0.28412635325819402</v>
      </c>
      <c r="AH953" s="1">
        <f t="shared" si="130"/>
        <v>0.69172579702070092</v>
      </c>
      <c r="AI953" s="1">
        <f t="shared" si="130"/>
        <v>0.28518903742456075</v>
      </c>
      <c r="AJ953" s="1">
        <f t="shared" si="130"/>
        <v>0.38677234282517631</v>
      </c>
      <c r="AK953" s="1">
        <f t="shared" si="130"/>
        <v>1.521661684911034</v>
      </c>
      <c r="AL953" s="1">
        <f t="shared" si="130"/>
        <v>0.99648921521154166</v>
      </c>
      <c r="AM953" s="1">
        <f t="shared" si="130"/>
        <v>0.31583757496621595</v>
      </c>
      <c r="AN953" s="29">
        <f t="shared" si="130"/>
        <v>0.66641810351919262</v>
      </c>
      <c r="AO953" s="1">
        <f t="shared" si="126"/>
        <v>42848.728976393992</v>
      </c>
      <c r="AP953" s="1">
        <f t="shared" si="127"/>
        <v>44858.801697062292</v>
      </c>
      <c r="AQ953" s="29">
        <f t="shared" si="128"/>
        <v>35713.286189155493</v>
      </c>
    </row>
    <row r="954" spans="1:43" x14ac:dyDescent="0.2">
      <c r="A954" s="26"/>
      <c r="E954" s="25" t="s">
        <v>1876</v>
      </c>
      <c r="F954" s="26" t="s">
        <v>1877</v>
      </c>
      <c r="G954" s="1">
        <v>0.94747259295028696</v>
      </c>
      <c r="H954" s="1">
        <v>0.99579547058191997</v>
      </c>
      <c r="I954" s="1">
        <f>VLOOKUP(F954,'[1]SUSMB vs SHAM all proteins sum'!$B$2:$E$3214,2,FALSE)</f>
        <v>0.14804176504494901</v>
      </c>
      <c r="J954" s="29">
        <f>VLOOKUP(F954,'[1]SUSMB vs SHAM all proteins sum'!$B$2:$E$3214,3,FALSE)</f>
        <v>0.893660149080304</v>
      </c>
      <c r="K954" s="25">
        <f>VLOOKUP($E954,[1]AllProteinsNorm!$A$1:$Q$3226,4,FALSE)</f>
        <v>5229048.3234327203</v>
      </c>
      <c r="L954" s="1">
        <f>VLOOKUP($E954,[1]AllProteinsNorm!$A$1:$Q$3226,5,FALSE)</f>
        <v>4238508.4862270895</v>
      </c>
      <c r="M954" s="1">
        <f>VLOOKUP($E954,[1]AllProteinsNorm!$A$1:$Q$3226,10,FALSE)</f>
        <v>3974410.14661856</v>
      </c>
      <c r="N954" s="1">
        <f>VLOOKUP($E954,[1]AllProteinsNorm!$A$1:$Q$3226,11,FALSE)</f>
        <v>3738532.5770463101</v>
      </c>
      <c r="O954" s="1">
        <f>VLOOKUP($E954,[1]AllProteinsNorm!$A$1:$Q$3226,15,FALSE)</f>
        <v>4138437.9372781501</v>
      </c>
      <c r="P954" s="1">
        <f>VLOOKUP($E954,[1]AllProteinsNorm!$A$1:$Q$3226,6,FALSE)</f>
        <v>4107655.5613915701</v>
      </c>
      <c r="Q954" s="1">
        <f>VLOOKUP($E954,[1]AllProteinsNorm!$A$1:$Q$3226,8,FALSE)</f>
        <v>4489504.86654709</v>
      </c>
      <c r="R954" s="1">
        <f>VLOOKUP($E954,[1]AllProteinsNorm!$A$1:$Q$3226,13,FALSE)</f>
        <v>4026750.84162769</v>
      </c>
      <c r="S954" s="1">
        <f>VLOOKUP($E954,[1]AllProteinsNorm!$A$1:$Q$3226,16,FALSE)</f>
        <v>4466737.0752576301</v>
      </c>
      <c r="T954" s="1">
        <f>VLOOKUP($E954,[1]AllProteinsNorm!$A$1:$Q$3226,17,FALSE)</f>
        <v>4023084.2739661098</v>
      </c>
      <c r="U954" s="1">
        <f>VLOOKUP($E954,[1]AllProteinsNorm!$A$1:$Q$3226,3,FALSE)</f>
        <v>3251272.9704432301</v>
      </c>
      <c r="V954" s="1">
        <f>VLOOKUP($E954,[1]AllProteinsNorm!$A$1:$Q$3226,7,FALSE)</f>
        <v>3917247.7112282398</v>
      </c>
      <c r="W954" s="1">
        <f>VLOOKUP($E954,[1]AllProteinsNorm!$A$1:$Q$3226,9,FALSE)</f>
        <v>3721660.1014198801</v>
      </c>
      <c r="X954" s="1">
        <f>VLOOKUP($E954,[1]AllProteinsNorm!$A$1:$Q$3226,12,FALSE)</f>
        <v>4109326.99023902</v>
      </c>
      <c r="Y954" s="29">
        <f>VLOOKUP($E954,[1]AllProteinsNorm!$A$1:$Q$3226,14,FALSE)</f>
        <v>3988100.50546845</v>
      </c>
      <c r="Z954" s="25">
        <f t="shared" si="130"/>
        <v>1.2263857733630426</v>
      </c>
      <c r="AA954" s="1">
        <f t="shared" si="130"/>
        <v>0.99407123175619461</v>
      </c>
      <c r="AB954" s="1">
        <f t="shared" si="130"/>
        <v>0.93213138602685164</v>
      </c>
      <c r="AC954" s="1">
        <f t="shared" si="130"/>
        <v>0.87681024961995824</v>
      </c>
      <c r="AD954" s="1">
        <f t="shared" si="130"/>
        <v>0.97060135923395263</v>
      </c>
      <c r="AE954" s="1">
        <f t="shared" si="130"/>
        <v>0.96338186812914806</v>
      </c>
      <c r="AF954" s="1">
        <f t="shared" si="130"/>
        <v>1.0529382322026533</v>
      </c>
      <c r="AG954" s="1">
        <f t="shared" si="130"/>
        <v>0.94440702009194144</v>
      </c>
      <c r="AH954" s="1">
        <f t="shared" si="130"/>
        <v>1.0475984277867778</v>
      </c>
      <c r="AI954" s="1">
        <f t="shared" si="130"/>
        <v>0.94354708800887299</v>
      </c>
      <c r="AJ954" s="1">
        <f t="shared" si="130"/>
        <v>0.76253166343925083</v>
      </c>
      <c r="AK954" s="1">
        <f t="shared" si="130"/>
        <v>0.9187248934497374</v>
      </c>
      <c r="AL954" s="1">
        <f t="shared" si="130"/>
        <v>0.87285309283161083</v>
      </c>
      <c r="AM954" s="1">
        <f t="shared" si="130"/>
        <v>0.96377387379306889</v>
      </c>
      <c r="AN954" s="29">
        <f t="shared" si="130"/>
        <v>0.93534223057967425</v>
      </c>
      <c r="AO954" s="1">
        <f t="shared" si="126"/>
        <v>511412.15969177929</v>
      </c>
      <c r="AP954" s="1">
        <f t="shared" si="127"/>
        <v>210815.86927591145</v>
      </c>
      <c r="AQ954" s="29">
        <f t="shared" si="128"/>
        <v>300672.51106842206</v>
      </c>
    </row>
    <row r="955" spans="1:43" x14ac:dyDescent="0.2">
      <c r="A955" s="26"/>
      <c r="E955" s="25" t="s">
        <v>1878</v>
      </c>
      <c r="F955" s="26" t="s">
        <v>1879</v>
      </c>
      <c r="G955" s="1">
        <v>0.85993800626880501</v>
      </c>
      <c r="H955" s="1">
        <v>1.02537050036862</v>
      </c>
      <c r="I955" s="1">
        <f>VLOOKUP(F955,'[1]SUSMB vs SHAM all proteins sum'!$B$2:$E$3214,2,FALSE)</f>
        <v>0.38161119460342102</v>
      </c>
      <c r="J955" s="29">
        <f>VLOOKUP(F955,'[1]SUSMB vs SHAM all proteins sum'!$B$2:$E$3214,3,FALSE)</f>
        <v>0.81873374819668798</v>
      </c>
      <c r="K955" s="25">
        <f>VLOOKUP($E955,[1]AllProteinsNorm!$A$1:$Q$3226,4,FALSE)</f>
        <v>82103.960728559498</v>
      </c>
      <c r="L955" s="1">
        <f>VLOOKUP($E955,[1]AllProteinsNorm!$A$1:$Q$3226,5,FALSE)</f>
        <v>76258.718620241794</v>
      </c>
      <c r="M955" s="1">
        <f>VLOOKUP($E955,[1]AllProteinsNorm!$A$1:$Q$3226,10,FALSE)</f>
        <v>86942.634846670204</v>
      </c>
      <c r="N955" s="1">
        <f>VLOOKUP($E955,[1]AllProteinsNorm!$A$1:$Q$3226,11,FALSE)</f>
        <v>51577.022679376001</v>
      </c>
      <c r="O955" s="1">
        <f>VLOOKUP($E955,[1]AllProteinsNorm!$A$1:$Q$3226,15,FALSE)</f>
        <v>73067.416875655006</v>
      </c>
      <c r="P955" s="1">
        <f>VLOOKUP($E955,[1]AllProteinsNorm!$A$1:$Q$3226,6,FALSE)</f>
        <v>86283.669852931605</v>
      </c>
      <c r="Q955" s="1">
        <f>VLOOKUP($E955,[1]AllProteinsNorm!$A$1:$Q$3226,8,FALSE)</f>
        <v>74410.697344270899</v>
      </c>
      <c r="R955" s="1">
        <f>VLOOKUP($E955,[1]AllProteinsNorm!$A$1:$Q$3226,13,FALSE)</f>
        <v>95312.326374278506</v>
      </c>
      <c r="S955" s="1">
        <f>VLOOKUP($E955,[1]AllProteinsNorm!$A$1:$Q$3226,16,FALSE)</f>
        <v>72992.7476380632</v>
      </c>
      <c r="T955" s="1">
        <f>VLOOKUP($E955,[1]AllProteinsNorm!$A$1:$Q$3226,17,FALSE)</f>
        <v>52056.835121550801</v>
      </c>
      <c r="U955" s="1">
        <f>VLOOKUP($E955,[1]AllProteinsNorm!$A$1:$Q$3226,3,FALSE)</f>
        <v>40459.272328980798</v>
      </c>
      <c r="V955" s="1">
        <f>VLOOKUP($E955,[1]AllProteinsNorm!$A$1:$Q$3226,7,FALSE)</f>
        <v>86681.583764640207</v>
      </c>
      <c r="W955" s="1">
        <f>VLOOKUP($E955,[1]AllProteinsNorm!$A$1:$Q$3226,9,FALSE)</f>
        <v>36164.688228195599</v>
      </c>
      <c r="X955" s="1">
        <f>VLOOKUP($E955,[1]AllProteinsNorm!$A$1:$Q$3226,12,FALSE)</f>
        <v>95739.090663195093</v>
      </c>
      <c r="Y955" s="29">
        <f>VLOOKUP($E955,[1]AllProteinsNorm!$A$1:$Q$3226,14,FALSE)</f>
        <v>62152.838124684597</v>
      </c>
      <c r="Z955" s="25">
        <f t="shared" si="130"/>
        <v>1.1096636758938236</v>
      </c>
      <c r="AA955" s="1">
        <f t="shared" si="130"/>
        <v>1.0306631893539706</v>
      </c>
      <c r="AB955" s="1">
        <f t="shared" si="130"/>
        <v>1.1750600448474027</v>
      </c>
      <c r="AC955" s="1">
        <f t="shared" si="130"/>
        <v>0.69708145709646852</v>
      </c>
      <c r="AD955" s="1">
        <f t="shared" si="130"/>
        <v>0.98753163280833456</v>
      </c>
      <c r="AE955" s="1">
        <f t="shared" si="130"/>
        <v>1.1661539030395207</v>
      </c>
      <c r="AF955" s="1">
        <f t="shared" si="130"/>
        <v>1.0056865370216486</v>
      </c>
      <c r="AG955" s="1">
        <f t="shared" si="130"/>
        <v>1.2881793460870636</v>
      </c>
      <c r="AH955" s="1">
        <f t="shared" si="130"/>
        <v>0.98652245200966093</v>
      </c>
      <c r="AI955" s="1">
        <f t="shared" si="130"/>
        <v>0.70356628966238488</v>
      </c>
      <c r="AJ955" s="1">
        <f t="shared" si="130"/>
        <v>0.54682118204985886</v>
      </c>
      <c r="AK955" s="1">
        <f t="shared" si="130"/>
        <v>1.1715318483912152</v>
      </c>
      <c r="AL955" s="1">
        <f t="shared" si="130"/>
        <v>0.48877837951725461</v>
      </c>
      <c r="AM955" s="1">
        <f t="shared" si="130"/>
        <v>1.2939472143528228</v>
      </c>
      <c r="AN955" s="29">
        <f t="shared" si="130"/>
        <v>0.84001729281594606</v>
      </c>
      <c r="AO955" s="1">
        <f t="shared" si="126"/>
        <v>12181.518003415051</v>
      </c>
      <c r="AP955" s="1">
        <f t="shared" si="127"/>
        <v>14583.14963092475</v>
      </c>
      <c r="AQ955" s="29">
        <f t="shared" si="128"/>
        <v>23891.085272701537</v>
      </c>
    </row>
    <row r="956" spans="1:43" x14ac:dyDescent="0.2">
      <c r="A956" s="26"/>
      <c r="E956" s="25" t="s">
        <v>1880</v>
      </c>
      <c r="F956" s="26" t="s">
        <v>1881</v>
      </c>
      <c r="G956" s="43">
        <v>4.4324074726379198E-2</v>
      </c>
      <c r="H956" s="1">
        <v>0.71413300458461804</v>
      </c>
      <c r="I956" s="1">
        <f>VLOOKUP(F956,'[1]SUSMB vs SHAM all proteins sum'!$B$2:$E$3214,2,FALSE)</f>
        <v>0.84358320841221701</v>
      </c>
      <c r="J956" s="29">
        <f>VLOOKUP(F956,'[1]SUSMB vs SHAM all proteins sum'!$B$2:$E$3214,3,FALSE)</f>
        <v>0.96680263252037801</v>
      </c>
      <c r="K956" s="25">
        <f>VLOOKUP($E956,[1]AllProteinsNorm!$A$1:$Q$3226,4,FALSE)</f>
        <v>313106.21310493798</v>
      </c>
      <c r="L956" s="1">
        <f>VLOOKUP($E956,[1]AllProteinsNorm!$A$1:$Q$3226,5,FALSE)</f>
        <v>245805.26888426099</v>
      </c>
      <c r="M956" s="1">
        <f>VLOOKUP($E956,[1]AllProteinsNorm!$A$1:$Q$3226,10,FALSE)</f>
        <v>360508.42510841601</v>
      </c>
      <c r="N956" s="1">
        <f>VLOOKUP($E956,[1]AllProteinsNorm!$A$1:$Q$3226,11,FALSE)</f>
        <v>200372.15559668199</v>
      </c>
      <c r="O956" s="1">
        <f>VLOOKUP($E956,[1]AllProteinsNorm!$A$1:$Q$3226,15,FALSE)</f>
        <v>338329.54390155501</v>
      </c>
      <c r="P956" s="1">
        <f>VLOOKUP($E956,[1]AllProteinsNorm!$A$1:$Q$3226,6,FALSE)</f>
        <v>228626.98810164799</v>
      </c>
      <c r="Q956" s="1">
        <f>VLOOKUP($E956,[1]AllProteinsNorm!$A$1:$Q$3226,8,FALSE)</f>
        <v>272725.58028972399</v>
      </c>
      <c r="R956" s="1">
        <f>VLOOKUP($E956,[1]AllProteinsNorm!$A$1:$Q$3226,13,FALSE)</f>
        <v>187719.77722396201</v>
      </c>
      <c r="S956" s="1">
        <f>VLOOKUP($E956,[1]AllProteinsNorm!$A$1:$Q$3226,16,FALSE)</f>
        <v>174631.93034608799</v>
      </c>
      <c r="T956" s="1">
        <f>VLOOKUP($E956,[1]AllProteinsNorm!$A$1:$Q$3226,17,FALSE)</f>
        <v>170916.52584884799</v>
      </c>
      <c r="U956" s="1">
        <f>VLOOKUP($E956,[1]AllProteinsNorm!$A$1:$Q$3226,3,FALSE)</f>
        <v>199122.714373225</v>
      </c>
      <c r="V956" s="1">
        <f>VLOOKUP($E956,[1]AllProteinsNorm!$A$1:$Q$3226,7,FALSE)</f>
        <v>289385.66023092298</v>
      </c>
      <c r="W956" s="1">
        <f>VLOOKUP($E956,[1]AllProteinsNorm!$A$1:$Q$3226,9,FALSE)</f>
        <v>229396.15206639201</v>
      </c>
      <c r="X956" s="1">
        <f>VLOOKUP($E956,[1]AllProteinsNorm!$A$1:$Q$3226,12,FALSE)</f>
        <v>413549.31302745797</v>
      </c>
      <c r="Y956" s="29">
        <f>VLOOKUP($E956,[1]AllProteinsNorm!$A$1:$Q$3226,14,FALSE)</f>
        <v>290638.71449693397</v>
      </c>
      <c r="Z956" s="25">
        <f t="shared" si="130"/>
        <v>1.073662895085683</v>
      </c>
      <c r="AA956" s="1">
        <f t="shared" si="130"/>
        <v>0.84288329509813953</v>
      </c>
      <c r="AB956" s="1">
        <f t="shared" si="130"/>
        <v>1.2362083638211192</v>
      </c>
      <c r="AC956" s="1">
        <f t="shared" si="130"/>
        <v>0.68709000226830597</v>
      </c>
      <c r="AD956" s="1">
        <f t="shared" si="130"/>
        <v>1.1601554437267518</v>
      </c>
      <c r="AE956" s="1">
        <f t="shared" si="130"/>
        <v>0.78397778027377041</v>
      </c>
      <c r="AF956" s="1">
        <f t="shared" si="130"/>
        <v>0.93519490780481729</v>
      </c>
      <c r="AG956" s="1">
        <f t="shared" si="130"/>
        <v>0.64370412033813429</v>
      </c>
      <c r="AH956" s="1">
        <f t="shared" si="130"/>
        <v>0.5988249867368256</v>
      </c>
      <c r="AI956" s="1">
        <f t="shared" si="130"/>
        <v>0.58608460733214063</v>
      </c>
      <c r="AJ956" s="1">
        <f t="shared" si="130"/>
        <v>0.68280558175836659</v>
      </c>
      <c r="AK956" s="1">
        <f t="shared" si="130"/>
        <v>0.99232347604575366</v>
      </c>
      <c r="AL956" s="1">
        <f t="shared" si="130"/>
        <v>0.78661529679250475</v>
      </c>
      <c r="AM956" s="1">
        <f t="shared" si="130"/>
        <v>1.4180892428887844</v>
      </c>
      <c r="AN956" s="29">
        <f t="shared" si="130"/>
        <v>0.99662028592890328</v>
      </c>
      <c r="AO956" s="1">
        <f t="shared" si="126"/>
        <v>59689.551114228569</v>
      </c>
      <c r="AP956" s="1">
        <f t="shared" si="127"/>
        <v>38753.027728804394</v>
      </c>
      <c r="AQ956" s="29">
        <f t="shared" si="128"/>
        <v>73540.411258158012</v>
      </c>
    </row>
    <row r="957" spans="1:43" x14ac:dyDescent="0.2">
      <c r="A957" s="26"/>
      <c r="E957" s="25" t="s">
        <v>1882</v>
      </c>
      <c r="F957" s="26" t="s">
        <v>1883</v>
      </c>
      <c r="G957" s="1">
        <v>0.164216256225827</v>
      </c>
      <c r="H957" s="43">
        <v>0.60129944887446096</v>
      </c>
      <c r="I957" s="1">
        <f>VLOOKUP(F957,'[1]SUSMB vs SHAM all proteins sum'!$B$2:$E$3214,2,FALSE)</f>
        <v>0.45500849774873198</v>
      </c>
      <c r="J957" s="29">
        <f>VLOOKUP(F957,'[1]SUSMB vs SHAM all proteins sum'!$B$2:$E$3214,3,FALSE)</f>
        <v>0.92325257160249796</v>
      </c>
      <c r="K957" s="25">
        <f>VLOOKUP($E957,[1]AllProteinsNorm!$A$1:$Q$3226,4,FALSE)</f>
        <v>42338.9167365877</v>
      </c>
      <c r="L957" s="1">
        <f>VLOOKUP($E957,[1]AllProteinsNorm!$A$1:$Q$3226,5,FALSE)</f>
        <v>62889.711701296903</v>
      </c>
      <c r="M957" s="1">
        <f>VLOOKUP($E957,[1]AllProteinsNorm!$A$1:$Q$3226,10,FALSE)</f>
        <v>67180.080446812397</v>
      </c>
      <c r="N957" s="1">
        <f>VLOOKUP($E957,[1]AllProteinsNorm!$A$1:$Q$3226,11,FALSE)</f>
        <v>52013.026667594902</v>
      </c>
      <c r="O957" s="1">
        <f>VLOOKUP($E957,[1]AllProteinsNorm!$A$1:$Q$3226,15,FALSE)</f>
        <v>47061.190844094002</v>
      </c>
      <c r="P957" s="1">
        <f>VLOOKUP($E957,[1]AllProteinsNorm!$A$1:$Q$3226,6,FALSE)</f>
        <v>33983.979754706801</v>
      </c>
      <c r="Q957" s="1">
        <f>VLOOKUP($E957,[1]AllProteinsNorm!$A$1:$Q$3226,8,FALSE)</f>
        <v>9445.7510663700104</v>
      </c>
      <c r="R957" s="1">
        <f>VLOOKUP($E957,[1]AllProteinsNorm!$A$1:$Q$3226,13,FALSE)</f>
        <v>41496.467442142697</v>
      </c>
      <c r="S957" s="1">
        <f>VLOOKUP($E957,[1]AllProteinsNorm!$A$1:$Q$3226,16,FALSE)</f>
        <v>42242.130509042698</v>
      </c>
      <c r="T957" s="1">
        <f>VLOOKUP($E957,[1]AllProteinsNorm!$A$1:$Q$3226,17,FALSE)</f>
        <v>61167.574530534097</v>
      </c>
      <c r="U957" s="1">
        <f>VLOOKUP($E957,[1]AllProteinsNorm!$A$1:$Q$3226,3,FALSE)</f>
        <v>48702.871495395098</v>
      </c>
      <c r="V957" s="1">
        <f>VLOOKUP($E957,[1]AllProteinsNorm!$A$1:$Q$3226,7,FALSE)</f>
        <v>47670.530264558503</v>
      </c>
      <c r="W957" s="1">
        <f>VLOOKUP($E957,[1]AllProteinsNorm!$A$1:$Q$3226,9,FALSE)</f>
        <v>45026.877920209998</v>
      </c>
      <c r="X957" s="1">
        <f>VLOOKUP($E957,[1]AllProteinsNorm!$A$1:$Q$3226,12,FALSE)</f>
        <v>46272.312845315697</v>
      </c>
      <c r="Y957" s="29">
        <f>VLOOKUP($E957,[1]AllProteinsNorm!$A$1:$Q$3226,14,FALSE)</f>
        <v>60721.143472718803</v>
      </c>
      <c r="Z957" s="25">
        <f t="shared" si="130"/>
        <v>0.77977126036223798</v>
      </c>
      <c r="AA957" s="1">
        <f t="shared" si="130"/>
        <v>1.1582627411617241</v>
      </c>
      <c r="AB957" s="1">
        <f t="shared" si="130"/>
        <v>1.237280026013944</v>
      </c>
      <c r="AC957" s="1">
        <f t="shared" si="130"/>
        <v>0.95794286878379775</v>
      </c>
      <c r="AD957" s="1">
        <f t="shared" si="130"/>
        <v>0.86674310367829643</v>
      </c>
      <c r="AE957" s="1">
        <f t="shared" si="130"/>
        <v>0.62589534092997778</v>
      </c>
      <c r="AF957" s="1">
        <f t="shared" si="130"/>
        <v>0.17396583998395704</v>
      </c>
      <c r="AG957" s="1">
        <f t="shared" si="130"/>
        <v>0.7642555646677146</v>
      </c>
      <c r="AH957" s="1">
        <f t="shared" si="130"/>
        <v>0.77798871313487228</v>
      </c>
      <c r="AI957" s="1">
        <f t="shared" si="130"/>
        <v>1.1265455132383675</v>
      </c>
      <c r="AJ957" s="1">
        <f t="shared" si="130"/>
        <v>0.89697853455957621</v>
      </c>
      <c r="AK957" s="1">
        <f t="shared" si="130"/>
        <v>0.87796552986459031</v>
      </c>
      <c r="AL957" s="1">
        <f t="shared" si="130"/>
        <v>0.8292764211342577</v>
      </c>
      <c r="AM957" s="1">
        <f t="shared" si="130"/>
        <v>0.85221405006063944</v>
      </c>
      <c r="AN957" s="29">
        <f t="shared" si="130"/>
        <v>1.1183234297405</v>
      </c>
      <c r="AO957" s="1">
        <f t="shared" si="126"/>
        <v>9384.8567275075384</v>
      </c>
      <c r="AP957" s="1">
        <f t="shared" si="127"/>
        <v>16720.509398151433</v>
      </c>
      <c r="AQ957" s="29">
        <f t="shared" si="128"/>
        <v>5659.7432256846232</v>
      </c>
    </row>
    <row r="958" spans="1:43" x14ac:dyDescent="0.2">
      <c r="A958" s="26"/>
      <c r="E958" s="25" t="s">
        <v>1884</v>
      </c>
      <c r="F958" s="26" t="s">
        <v>1885</v>
      </c>
      <c r="G958" s="1">
        <v>0.53981100110521796</v>
      </c>
      <c r="H958" s="1">
        <v>0.94384731669549904</v>
      </c>
      <c r="I958" s="1">
        <f>VLOOKUP(F958,'[1]SUSMB vs SHAM all proteins sum'!$B$2:$E$3214,2,FALSE)</f>
        <v>0.71300176483833799</v>
      </c>
      <c r="J958" s="29">
        <f>VLOOKUP(F958,'[1]SUSMB vs SHAM all proteins sum'!$B$2:$E$3214,3,FALSE)</f>
        <v>0.96874005168990096</v>
      </c>
      <c r="K958" s="25">
        <f>VLOOKUP($E958,[1]AllProteinsNorm!$A$1:$Q$3226,4,FALSE)</f>
        <v>356903.08973598701</v>
      </c>
      <c r="L958" s="1">
        <f>VLOOKUP($E958,[1]AllProteinsNorm!$A$1:$Q$3226,5,FALSE)</f>
        <v>441665.84998321597</v>
      </c>
      <c r="M958" s="1">
        <f>VLOOKUP($E958,[1]AllProteinsNorm!$A$1:$Q$3226,10,FALSE)</f>
        <v>355132.873390341</v>
      </c>
      <c r="N958" s="1">
        <f>VLOOKUP($E958,[1]AllProteinsNorm!$A$1:$Q$3226,11,FALSE)</f>
        <v>404295.34971921798</v>
      </c>
      <c r="O958" s="1">
        <f>VLOOKUP($E958,[1]AllProteinsNorm!$A$1:$Q$3226,15,FALSE)</f>
        <v>338738.91458465898</v>
      </c>
      <c r="P958" s="1">
        <f>VLOOKUP($E958,[1]AllProteinsNorm!$A$1:$Q$3226,6,FALSE)</f>
        <v>448558.62888959597</v>
      </c>
      <c r="Q958" s="1">
        <f>VLOOKUP($E958,[1]AllProteinsNorm!$A$1:$Q$3226,8,FALSE)</f>
        <v>366996.09142154601</v>
      </c>
      <c r="R958" s="1">
        <f>VLOOKUP($E958,[1]AllProteinsNorm!$A$1:$Q$3226,13,FALSE)</f>
        <v>307535.31217523402</v>
      </c>
      <c r="S958" s="1">
        <f>VLOOKUP($E958,[1]AllProteinsNorm!$A$1:$Q$3226,16,FALSE)</f>
        <v>382962.30596070999</v>
      </c>
      <c r="T958" s="1">
        <f>VLOOKUP($E958,[1]AllProteinsNorm!$A$1:$Q$3226,17,FALSE)</f>
        <v>296193.75284605799</v>
      </c>
      <c r="U958" s="1">
        <f>VLOOKUP($E958,[1]AllProteinsNorm!$A$1:$Q$3226,3,FALSE)</f>
        <v>402019.63362149498</v>
      </c>
      <c r="V958" s="1">
        <f>VLOOKUP($E958,[1]AllProteinsNorm!$A$1:$Q$3226,7,FALSE)</f>
        <v>407521.79586344102</v>
      </c>
      <c r="W958" s="1">
        <f>VLOOKUP($E958,[1]AllProteinsNorm!$A$1:$Q$3226,9,FALSE)</f>
        <v>398684.23305704899</v>
      </c>
      <c r="X958" s="1">
        <f>VLOOKUP($E958,[1]AllProteinsNorm!$A$1:$Q$3226,12,FALSE)</f>
        <v>285708.02827824501</v>
      </c>
      <c r="Y958" s="29">
        <f>VLOOKUP($E958,[1]AllProteinsNorm!$A$1:$Q$3226,14,FALSE)</f>
        <v>350497.97200374602</v>
      </c>
      <c r="Z958" s="25">
        <f t="shared" ref="Z958:AN974" si="131">K958/AVERAGE($K958:$O958)</f>
        <v>0.94083487414520994</v>
      </c>
      <c r="AA958" s="1">
        <f t="shared" si="131"/>
        <v>1.1642786132520759</v>
      </c>
      <c r="AB958" s="1">
        <f t="shared" si="131"/>
        <v>0.93616839374573324</v>
      </c>
      <c r="AC958" s="1">
        <f t="shared" si="131"/>
        <v>1.0657659611519479</v>
      </c>
      <c r="AD958" s="1">
        <f t="shared" si="131"/>
        <v>0.89295215770503311</v>
      </c>
      <c r="AE958" s="1">
        <f t="shared" si="131"/>
        <v>1.182448718699165</v>
      </c>
      <c r="AF958" s="1">
        <f t="shared" si="131"/>
        <v>0.96744111052608484</v>
      </c>
      <c r="AG958" s="1">
        <f t="shared" si="131"/>
        <v>0.81069611064344793</v>
      </c>
      <c r="AH958" s="1">
        <f t="shared" si="131"/>
        <v>1.0095297667426553</v>
      </c>
      <c r="AI958" s="1">
        <f t="shared" si="131"/>
        <v>0.78079854222517198</v>
      </c>
      <c r="AJ958" s="1">
        <f t="shared" si="131"/>
        <v>1.0597669291178591</v>
      </c>
      <c r="AK958" s="1">
        <f t="shared" si="131"/>
        <v>1.0742712196922475</v>
      </c>
      <c r="AL958" s="1">
        <f t="shared" si="131"/>
        <v>1.0509744550246936</v>
      </c>
      <c r="AM958" s="1">
        <f t="shared" si="131"/>
        <v>0.75315704615020829</v>
      </c>
      <c r="AN958" s="29">
        <f t="shared" si="131"/>
        <v>0.92395029592551459</v>
      </c>
      <c r="AO958" s="1">
        <f t="shared" si="126"/>
        <v>38066.071121717076</v>
      </c>
      <c r="AP958" s="1">
        <f t="shared" si="127"/>
        <v>55211.620516369148</v>
      </c>
      <c r="AQ958" s="29">
        <f t="shared" si="128"/>
        <v>46336.144952013688</v>
      </c>
    </row>
    <row r="959" spans="1:43" x14ac:dyDescent="0.2">
      <c r="A959" s="26"/>
      <c r="E959" s="25" t="s">
        <v>1886</v>
      </c>
      <c r="F959" s="26" t="s">
        <v>1887</v>
      </c>
      <c r="G959" s="1">
        <v>0.87709064528819203</v>
      </c>
      <c r="H959" s="1">
        <v>0.98683029084659002</v>
      </c>
      <c r="I959" s="1">
        <f>VLOOKUP(F959,'[1]SUSMB vs SHAM all proteins sum'!$B$2:$E$3214,2,FALSE)</f>
        <v>0.99477873470903599</v>
      </c>
      <c r="J959" s="29">
        <f>VLOOKUP(F959,'[1]SUSMB vs SHAM all proteins sum'!$B$2:$E$3214,3,FALSE)</f>
        <v>1.0008707038217799</v>
      </c>
      <c r="K959" s="25">
        <f>VLOOKUP($E959,[1]AllProteinsNorm!$A$1:$Q$3226,4,FALSE)</f>
        <v>3264702.7952625998</v>
      </c>
      <c r="L959" s="1">
        <f>VLOOKUP($E959,[1]AllProteinsNorm!$A$1:$Q$3226,5,FALSE)</f>
        <v>2583773.3894123798</v>
      </c>
      <c r="M959" s="1">
        <f>VLOOKUP($E959,[1]AllProteinsNorm!$A$1:$Q$3226,10,FALSE)</f>
        <v>3063156.0058894199</v>
      </c>
      <c r="N959" s="1">
        <f>VLOOKUP($E959,[1]AllProteinsNorm!$A$1:$Q$3226,11,FALSE)</f>
        <v>2648852.9353590398</v>
      </c>
      <c r="O959" s="1">
        <f>VLOOKUP($E959,[1]AllProteinsNorm!$A$1:$Q$3226,15,FALSE)</f>
        <v>2626723.4416932901</v>
      </c>
      <c r="P959" s="1">
        <f>VLOOKUP($E959,[1]AllProteinsNorm!$A$1:$Q$3226,6,FALSE)</f>
        <v>2776166.9141030102</v>
      </c>
      <c r="Q959" s="1">
        <f>VLOOKUP($E959,[1]AllProteinsNorm!$A$1:$Q$3226,8,FALSE)</f>
        <v>2788561.09484183</v>
      </c>
      <c r="R959" s="1">
        <f>VLOOKUP($E959,[1]AllProteinsNorm!$A$1:$Q$3226,13,FALSE)</f>
        <v>3568364.5922600902</v>
      </c>
      <c r="S959" s="1">
        <f>VLOOKUP($E959,[1]AllProteinsNorm!$A$1:$Q$3226,16,FALSE)</f>
        <v>2385502.9206294799</v>
      </c>
      <c r="T959" s="1">
        <f>VLOOKUP($E959,[1]AllProteinsNorm!$A$1:$Q$3226,17,FALSE)</f>
        <v>2553152.9437577799</v>
      </c>
      <c r="U959" s="1">
        <f>VLOOKUP($E959,[1]AllProteinsNorm!$A$1:$Q$3226,3,FALSE)</f>
        <v>1788174.44686893</v>
      </c>
      <c r="V959" s="1">
        <f>VLOOKUP($E959,[1]AllProteinsNorm!$A$1:$Q$3226,7,FALSE)</f>
        <v>2864563.4755598102</v>
      </c>
      <c r="W959" s="1">
        <f>VLOOKUP($E959,[1]AllProteinsNorm!$A$1:$Q$3226,9,FALSE)</f>
        <v>3009872.1571702599</v>
      </c>
      <c r="X959" s="1">
        <f>VLOOKUP($E959,[1]AllProteinsNorm!$A$1:$Q$3226,12,FALSE)</f>
        <v>3363574.4407571401</v>
      </c>
      <c r="Y959" s="29">
        <f>VLOOKUP($E959,[1]AllProteinsNorm!$A$1:$Q$3226,14,FALSE)</f>
        <v>3481864.3192302799</v>
      </c>
      <c r="Z959" s="25">
        <f t="shared" si="131"/>
        <v>1.150579685814483</v>
      </c>
      <c r="AA959" s="1">
        <f t="shared" si="131"/>
        <v>0.91059963526229482</v>
      </c>
      <c r="AB959" s="1">
        <f t="shared" si="131"/>
        <v>1.0795485212225899</v>
      </c>
      <c r="AC959" s="1">
        <f t="shared" si="131"/>
        <v>0.93353562920236022</v>
      </c>
      <c r="AD959" s="1">
        <f t="shared" si="131"/>
        <v>0.92573652849827182</v>
      </c>
      <c r="AE959" s="1">
        <f t="shared" si="131"/>
        <v>0.97840491343723535</v>
      </c>
      <c r="AF959" s="1">
        <f t="shared" si="131"/>
        <v>0.9827729963760844</v>
      </c>
      <c r="AG959" s="1">
        <f t="shared" si="131"/>
        <v>1.2575992575470856</v>
      </c>
      <c r="AH959" s="1">
        <f t="shared" si="131"/>
        <v>0.84072314481742128</v>
      </c>
      <c r="AI959" s="1">
        <f t="shared" si="131"/>
        <v>0.89980806710120742</v>
      </c>
      <c r="AJ959" s="1">
        <f t="shared" si="131"/>
        <v>0.63020658304501143</v>
      </c>
      <c r="AK959" s="1">
        <f t="shared" si="131"/>
        <v>1.0095585265794891</v>
      </c>
      <c r="AL959" s="1">
        <f t="shared" si="131"/>
        <v>1.0607696865895444</v>
      </c>
      <c r="AM959" s="1">
        <f t="shared" si="131"/>
        <v>1.1854250343632531</v>
      </c>
      <c r="AN959" s="29">
        <f t="shared" si="131"/>
        <v>1.2271139536137758</v>
      </c>
      <c r="AO959" s="1">
        <f t="shared" si="126"/>
        <v>274887.07126277592</v>
      </c>
      <c r="AP959" s="1">
        <f t="shared" si="127"/>
        <v>405658.6596370833</v>
      </c>
      <c r="AQ959" s="29">
        <f t="shared" si="128"/>
        <v>600489.48202840635</v>
      </c>
    </row>
    <row r="960" spans="1:43" x14ac:dyDescent="0.2">
      <c r="A960" s="26"/>
      <c r="E960" s="25" t="s">
        <v>1888</v>
      </c>
      <c r="F960" s="26" t="s">
        <v>1889</v>
      </c>
      <c r="G960" s="1">
        <v>9.2198226955423804E-2</v>
      </c>
      <c r="H960" s="1">
        <v>0.90352644179403896</v>
      </c>
      <c r="I960" s="1">
        <f>VLOOKUP(F960,'[1]SUSMB vs SHAM all proteins sum'!$B$2:$E$3214,2,FALSE)</f>
        <v>0.34267554729352401</v>
      </c>
      <c r="J960" s="29">
        <f>VLOOKUP(F960,'[1]SUSMB vs SHAM all proteins sum'!$B$2:$E$3214,3,FALSE)</f>
        <v>0.95561336422031995</v>
      </c>
      <c r="K960" s="25">
        <f>VLOOKUP($E960,[1]AllProteinsNorm!$A$1:$Q$3226,4,FALSE)</f>
        <v>10569393.219901999</v>
      </c>
      <c r="L960" s="1">
        <f>VLOOKUP($E960,[1]AllProteinsNorm!$A$1:$Q$3226,5,FALSE)</f>
        <v>12108713.3317116</v>
      </c>
      <c r="M960" s="1">
        <f>VLOOKUP($E960,[1]AllProteinsNorm!$A$1:$Q$3226,10,FALSE)</f>
        <v>13312703.147694301</v>
      </c>
      <c r="N960" s="1">
        <f>VLOOKUP($E960,[1]AllProteinsNorm!$A$1:$Q$3226,11,FALSE)</f>
        <v>12513188.4307082</v>
      </c>
      <c r="O960" s="1">
        <f>VLOOKUP($E960,[1]AllProteinsNorm!$A$1:$Q$3226,15,FALSE)</f>
        <v>11562354.2452194</v>
      </c>
      <c r="P960" s="1">
        <f>VLOOKUP($E960,[1]AllProteinsNorm!$A$1:$Q$3226,6,FALSE)</f>
        <v>10948008.624520799</v>
      </c>
      <c r="Q960" s="1">
        <f>VLOOKUP($E960,[1]AllProteinsNorm!$A$1:$Q$3226,8,FALSE)</f>
        <v>10550623.5144844</v>
      </c>
      <c r="R960" s="1">
        <f>VLOOKUP($E960,[1]AllProteinsNorm!$A$1:$Q$3226,13,FALSE)</f>
        <v>12182116.4728179</v>
      </c>
      <c r="S960" s="1">
        <f>VLOOKUP($E960,[1]AllProteinsNorm!$A$1:$Q$3226,16,FALSE)</f>
        <v>9726184.6496029701</v>
      </c>
      <c r="T960" s="1">
        <f>VLOOKUP($E960,[1]AllProteinsNorm!$A$1:$Q$3226,17,FALSE)</f>
        <v>10845619.7971514</v>
      </c>
      <c r="U960" s="1">
        <f>VLOOKUP($E960,[1]AllProteinsNorm!$A$1:$Q$3226,3,FALSE)</f>
        <v>10922462.4900725</v>
      </c>
      <c r="V960" s="1">
        <f>VLOOKUP($E960,[1]AllProteinsNorm!$A$1:$Q$3226,7,FALSE)</f>
        <v>10983189.190786701</v>
      </c>
      <c r="W960" s="1">
        <f>VLOOKUP($E960,[1]AllProteinsNorm!$A$1:$Q$3226,9,FALSE)</f>
        <v>12064409.0478037</v>
      </c>
      <c r="X960" s="1">
        <f>VLOOKUP($E960,[1]AllProteinsNorm!$A$1:$Q$3226,12,FALSE)</f>
        <v>12121515.703850299</v>
      </c>
      <c r="Y960" s="29">
        <f>VLOOKUP($E960,[1]AllProteinsNorm!$A$1:$Q$3226,14,FALSE)</f>
        <v>11197668.893756</v>
      </c>
      <c r="Z960" s="25">
        <f t="shared" si="131"/>
        <v>0.87980981048048534</v>
      </c>
      <c r="AA960" s="1">
        <f t="shared" si="131"/>
        <v>1.0079447854656018</v>
      </c>
      <c r="AB960" s="1">
        <f t="shared" si="131"/>
        <v>1.1081664377195424</v>
      </c>
      <c r="AC960" s="1">
        <f t="shared" si="131"/>
        <v>1.041613810052765</v>
      </c>
      <c r="AD960" s="1">
        <f t="shared" si="131"/>
        <v>0.96246515628160512</v>
      </c>
      <c r="AE960" s="1">
        <f t="shared" si="131"/>
        <v>0.91132624103161841</v>
      </c>
      <c r="AF960" s="1">
        <f t="shared" si="131"/>
        <v>0.87824739619400216</v>
      </c>
      <c r="AG960" s="1">
        <f t="shared" si="131"/>
        <v>1.0140549568180881</v>
      </c>
      <c r="AH960" s="1">
        <f t="shared" si="131"/>
        <v>0.80962005057701303</v>
      </c>
      <c r="AI960" s="1">
        <f t="shared" si="131"/>
        <v>0.90280326408024847</v>
      </c>
      <c r="AJ960" s="1">
        <f t="shared" si="131"/>
        <v>0.90919974812518123</v>
      </c>
      <c r="AK960" s="1">
        <f t="shared" si="131"/>
        <v>0.91425471636553979</v>
      </c>
      <c r="AL960" s="1">
        <f t="shared" si="131"/>
        <v>1.0042568402054062</v>
      </c>
      <c r="AM960" s="1">
        <f t="shared" si="131"/>
        <v>1.0090104712973904</v>
      </c>
      <c r="AN960" s="29">
        <f t="shared" si="131"/>
        <v>0.93210828117245881</v>
      </c>
      <c r="AO960" s="1">
        <f t="shared" si="126"/>
        <v>920397.69081316993</v>
      </c>
      <c r="AP960" s="1">
        <f t="shared" si="127"/>
        <v>792053.67142085859</v>
      </c>
      <c r="AQ960" s="29">
        <f t="shared" si="128"/>
        <v>526878.14958888164</v>
      </c>
    </row>
    <row r="961" spans="1:43" x14ac:dyDescent="0.2">
      <c r="A961" s="26"/>
      <c r="E961" s="25" t="s">
        <v>1890</v>
      </c>
      <c r="F961" s="26" t="s">
        <v>1891</v>
      </c>
      <c r="G961" s="1">
        <v>0.38951758260079</v>
      </c>
      <c r="H961" s="1">
        <v>1.06981097877906</v>
      </c>
      <c r="I961" s="1">
        <f>VLOOKUP(F961,'[1]SUSMB vs SHAM all proteins sum'!$B$2:$E$3214,2,FALSE)</f>
        <v>0.14708037947392999</v>
      </c>
      <c r="J961" s="29">
        <f>VLOOKUP(F961,'[1]SUSMB vs SHAM all proteins sum'!$B$2:$E$3214,3,FALSE)</f>
        <v>0.87921978669857603</v>
      </c>
      <c r="K961" s="25">
        <f>VLOOKUP($E961,[1]AllProteinsNorm!$A$1:$Q$3226,4,FALSE)</f>
        <v>193076.30332194999</v>
      </c>
      <c r="L961" s="1">
        <f>VLOOKUP($E961,[1]AllProteinsNorm!$A$1:$Q$3226,5,FALSE)</f>
        <v>168779.803243047</v>
      </c>
      <c r="M961" s="1">
        <f>VLOOKUP($E961,[1]AllProteinsNorm!$A$1:$Q$3226,10,FALSE)</f>
        <v>212935.31829666201</v>
      </c>
      <c r="N961" s="1">
        <f>VLOOKUP($E961,[1]AllProteinsNorm!$A$1:$Q$3226,11,FALSE)</f>
        <v>187761.54914261401</v>
      </c>
      <c r="O961" s="1">
        <f>VLOOKUP($E961,[1]AllProteinsNorm!$A$1:$Q$3226,15,FALSE)</f>
        <v>195027.771422341</v>
      </c>
      <c r="P961" s="1">
        <f>VLOOKUP($E961,[1]AllProteinsNorm!$A$1:$Q$3226,6,FALSE)</f>
        <v>170168.36669731099</v>
      </c>
      <c r="Q961" s="1">
        <f>VLOOKUP($E961,[1]AllProteinsNorm!$A$1:$Q$3226,8,FALSE)</f>
        <v>226068.496407411</v>
      </c>
      <c r="R961" s="1">
        <f>VLOOKUP($E961,[1]AllProteinsNorm!$A$1:$Q$3226,13,FALSE)</f>
        <v>195580.13678409599</v>
      </c>
      <c r="S961" s="1">
        <f>VLOOKUP($E961,[1]AllProteinsNorm!$A$1:$Q$3226,16,FALSE)</f>
        <v>193019.645966123</v>
      </c>
      <c r="T961" s="1">
        <f>VLOOKUP($E961,[1]AllProteinsNorm!$A$1:$Q$3226,17,FALSE)</f>
        <v>245183.01789359999</v>
      </c>
      <c r="U961" s="1">
        <f>VLOOKUP($E961,[1]AllProteinsNorm!$A$1:$Q$3226,3,FALSE)</f>
        <v>155881.92315891499</v>
      </c>
      <c r="V961" s="1">
        <f>VLOOKUP($E961,[1]AllProteinsNorm!$A$1:$Q$3226,7,FALSE)</f>
        <v>175487.55454250099</v>
      </c>
      <c r="W961" s="1">
        <f>VLOOKUP($E961,[1]AllProteinsNorm!$A$1:$Q$3226,9,FALSE)</f>
        <v>182350.01021854399</v>
      </c>
      <c r="X961" s="1">
        <f>VLOOKUP($E961,[1]AllProteinsNorm!$A$1:$Q$3226,12,FALSE)</f>
        <v>133120.62282735901</v>
      </c>
      <c r="Y961" s="29">
        <f>VLOOKUP($E961,[1]AllProteinsNorm!$A$1:$Q$3226,14,FALSE)</f>
        <v>201045.48611084701</v>
      </c>
      <c r="Z961" s="25">
        <f t="shared" si="131"/>
        <v>1.0081463325368563</v>
      </c>
      <c r="AA961" s="1">
        <f t="shared" si="131"/>
        <v>0.88128235686199774</v>
      </c>
      <c r="AB961" s="1">
        <f t="shared" si="131"/>
        <v>1.1118400161742845</v>
      </c>
      <c r="AC961" s="1">
        <f t="shared" si="131"/>
        <v>0.98039538722640007</v>
      </c>
      <c r="AD961" s="1">
        <f t="shared" si="131"/>
        <v>1.0183359072004614</v>
      </c>
      <c r="AE961" s="1">
        <f t="shared" si="131"/>
        <v>0.88853272953759577</v>
      </c>
      <c r="AF961" s="1">
        <f t="shared" si="131"/>
        <v>1.1804147978492128</v>
      </c>
      <c r="AG961" s="1">
        <f t="shared" si="131"/>
        <v>1.0212200784016527</v>
      </c>
      <c r="AH961" s="1">
        <f t="shared" si="131"/>
        <v>1.0078504966185926</v>
      </c>
      <c r="AI961" s="1">
        <f t="shared" si="131"/>
        <v>1.2802211148490039</v>
      </c>
      <c r="AJ961" s="1">
        <f t="shared" si="131"/>
        <v>0.81393618190112871</v>
      </c>
      <c r="AK961" s="1">
        <f t="shared" si="131"/>
        <v>0.91630682519790607</v>
      </c>
      <c r="AL961" s="1">
        <f t="shared" si="131"/>
        <v>0.95213908116596901</v>
      </c>
      <c r="AM961" s="1">
        <f t="shared" si="131"/>
        <v>0.69508823910223949</v>
      </c>
      <c r="AN961" s="29">
        <f t="shared" si="131"/>
        <v>1.0497573550378707</v>
      </c>
      <c r="AO961" s="1">
        <f t="shared" si="126"/>
        <v>14174.518160228608</v>
      </c>
      <c r="AP961" s="1">
        <f t="shared" si="127"/>
        <v>26453.818051060756</v>
      </c>
      <c r="AQ961" s="29">
        <f t="shared" si="128"/>
        <v>23259.289023172372</v>
      </c>
    </row>
    <row r="962" spans="1:43" x14ac:dyDescent="0.2">
      <c r="A962" s="26"/>
      <c r="E962" s="25" t="s">
        <v>1892</v>
      </c>
      <c r="F962" s="26" t="s">
        <v>1893</v>
      </c>
      <c r="G962" s="1">
        <v>0.310762659436158</v>
      </c>
      <c r="H962" s="1">
        <v>1.12056334148694</v>
      </c>
      <c r="I962" s="1">
        <f>VLOOKUP(F962,'[1]SUSMB vs SHAM all proteins sum'!$B$2:$E$3214,2,FALSE)</f>
        <v>0.29531215283505402</v>
      </c>
      <c r="J962" s="29">
        <f>VLOOKUP(F962,'[1]SUSMB vs SHAM all proteins sum'!$B$2:$E$3214,3,FALSE)</f>
        <v>1.13052346953876</v>
      </c>
      <c r="K962" s="25">
        <f>VLOOKUP($E962,[1]AllProteinsNorm!$A$1:$Q$3226,4,FALSE)</f>
        <v>144367.77894820299</v>
      </c>
      <c r="L962" s="1">
        <f>VLOOKUP($E962,[1]AllProteinsNorm!$A$1:$Q$3226,5,FALSE)</f>
        <v>219041.373967222</v>
      </c>
      <c r="M962" s="1">
        <f>VLOOKUP($E962,[1]AllProteinsNorm!$A$1:$Q$3226,10,FALSE)</f>
        <v>191143.976779463</v>
      </c>
      <c r="N962" s="1">
        <f>VLOOKUP($E962,[1]AllProteinsNorm!$A$1:$Q$3226,11,FALSE)</f>
        <v>190438.19236026701</v>
      </c>
      <c r="O962" s="1">
        <f>VLOOKUP($E962,[1]AllProteinsNorm!$A$1:$Q$3226,15,FALSE)</f>
        <v>155476.10145777301</v>
      </c>
      <c r="P962" s="1">
        <f>VLOOKUP($E962,[1]AllProteinsNorm!$A$1:$Q$3226,6,FALSE)</f>
        <v>186361.30318354399</v>
      </c>
      <c r="Q962" s="1">
        <f>VLOOKUP($E962,[1]AllProteinsNorm!$A$1:$Q$3226,8,FALSE)</f>
        <v>257186.99518690899</v>
      </c>
      <c r="R962" s="1">
        <f>VLOOKUP($E962,[1]AllProteinsNorm!$A$1:$Q$3226,13,FALSE)</f>
        <v>167761.97478623199</v>
      </c>
      <c r="S962" s="1">
        <f>VLOOKUP($E962,[1]AllProteinsNorm!$A$1:$Q$3226,16,FALSE)</f>
        <v>210607.522570284</v>
      </c>
      <c r="T962" s="1">
        <f>VLOOKUP($E962,[1]AllProteinsNorm!$A$1:$Q$3226,17,FALSE)</f>
        <v>186717.33548324899</v>
      </c>
      <c r="U962" s="1">
        <f>VLOOKUP($E962,[1]AllProteinsNorm!$A$1:$Q$3226,3,FALSE)</f>
        <v>165517.349183902</v>
      </c>
      <c r="V962" s="1">
        <f>VLOOKUP($E962,[1]AllProteinsNorm!$A$1:$Q$3226,7,FALSE)</f>
        <v>203743.10279626399</v>
      </c>
      <c r="W962" s="1">
        <f>VLOOKUP($E962,[1]AllProteinsNorm!$A$1:$Q$3226,9,FALSE)</f>
        <v>245226.23054757999</v>
      </c>
      <c r="X962" s="1">
        <f>VLOOKUP($E962,[1]AllProteinsNorm!$A$1:$Q$3226,12,FALSE)</f>
        <v>171298.80982530201</v>
      </c>
      <c r="Y962" s="29">
        <f>VLOOKUP($E962,[1]AllProteinsNorm!$A$1:$Q$3226,14,FALSE)</f>
        <v>233305.48403718899</v>
      </c>
      <c r="Z962" s="25">
        <f t="shared" si="131"/>
        <v>0.80162688387432979</v>
      </c>
      <c r="AA962" s="1">
        <f t="shared" si="131"/>
        <v>1.2162648433892911</v>
      </c>
      <c r="AB962" s="1">
        <f t="shared" si="131"/>
        <v>1.0613597548802316</v>
      </c>
      <c r="AC962" s="1">
        <f t="shared" si="131"/>
        <v>1.0574407656932461</v>
      </c>
      <c r="AD962" s="1">
        <f t="shared" si="131"/>
        <v>0.86330775216290112</v>
      </c>
      <c r="AE962" s="1">
        <f t="shared" si="131"/>
        <v>1.0348031384439549</v>
      </c>
      <c r="AF962" s="1">
        <f t="shared" si="131"/>
        <v>1.4280749556911458</v>
      </c>
      <c r="AG962" s="1">
        <f t="shared" si="131"/>
        <v>0.93152717358588277</v>
      </c>
      <c r="AH962" s="1">
        <f t="shared" si="131"/>
        <v>1.1694344352217441</v>
      </c>
      <c r="AI962" s="1">
        <f t="shared" si="131"/>
        <v>1.0367800689269926</v>
      </c>
      <c r="AJ962" s="1">
        <f t="shared" si="131"/>
        <v>0.91906350447516028</v>
      </c>
      <c r="AK962" s="1">
        <f t="shared" si="131"/>
        <v>1.1313185656479157</v>
      </c>
      <c r="AL962" s="1">
        <f t="shared" si="131"/>
        <v>1.3616607560931895</v>
      </c>
      <c r="AM962" s="1">
        <f t="shared" si="131"/>
        <v>0.95116605749615257</v>
      </c>
      <c r="AN962" s="29">
        <f t="shared" si="131"/>
        <v>1.2954687640281937</v>
      </c>
      <c r="AO962" s="1">
        <f t="shared" si="126"/>
        <v>26938.470778071474</v>
      </c>
      <c r="AP962" s="1">
        <f t="shared" si="127"/>
        <v>30885.894361609066</v>
      </c>
      <c r="AQ962" s="29">
        <f t="shared" si="128"/>
        <v>31964.3440848715</v>
      </c>
    </row>
    <row r="963" spans="1:43" x14ac:dyDescent="0.2">
      <c r="A963" s="26"/>
      <c r="E963" s="25" t="s">
        <v>1894</v>
      </c>
      <c r="F963" s="26" t="s">
        <v>1895</v>
      </c>
      <c r="G963" s="1">
        <v>0.49203475906778699</v>
      </c>
      <c r="H963" s="1">
        <v>0.83067944762708701</v>
      </c>
      <c r="I963" s="1">
        <f>VLOOKUP(F963,'[1]SUSMB vs SHAM all proteins sum'!$B$2:$E$3214,2,FALSE)</f>
        <v>0.58172045430044905</v>
      </c>
      <c r="J963" s="29">
        <f>VLOOKUP(F963,'[1]SUSMB vs SHAM all proteins sum'!$B$2:$E$3214,3,FALSE)</f>
        <v>0.77479650714792403</v>
      </c>
      <c r="K963" s="25">
        <f>VLOOKUP($E963,[1]AllProteinsNorm!$A$1:$Q$3226,4,FALSE)</f>
        <v>56717.030605776803</v>
      </c>
      <c r="L963" s="1">
        <f>VLOOKUP($E963,[1]AllProteinsNorm!$A$1:$Q$3226,5,FALSE)</f>
        <v>85427.955494307695</v>
      </c>
      <c r="M963" s="1">
        <f>VLOOKUP($E963,[1]AllProteinsNorm!$A$1:$Q$3226,10,FALSE)</f>
        <v>51739.430273553698</v>
      </c>
      <c r="N963" s="1">
        <f>VLOOKUP($E963,[1]AllProteinsNorm!$A$1:$Q$3226,11,FALSE)</f>
        <v>59276.802536407602</v>
      </c>
      <c r="O963" s="1">
        <f>VLOOKUP($E963,[1]AllProteinsNorm!$A$1:$Q$3226,15,FALSE)</f>
        <v>42518.815712960997</v>
      </c>
      <c r="P963" s="1">
        <f>VLOOKUP($E963,[1]AllProteinsNorm!$A$1:$Q$3226,6,FALSE)</f>
        <v>69057.263223693793</v>
      </c>
      <c r="Q963" s="1">
        <f>VLOOKUP($E963,[1]AllProteinsNorm!$A$1:$Q$3226,8,FALSE)</f>
        <v>68127.9228553961</v>
      </c>
      <c r="R963" s="1">
        <f>VLOOKUP($E963,[1]AllProteinsNorm!$A$1:$Q$3226,13,FALSE)</f>
        <v>55009.7847291004</v>
      </c>
      <c r="S963" s="1">
        <f>VLOOKUP($E963,[1]AllProteinsNorm!$A$1:$Q$3226,16,FALSE)</f>
        <v>19692.446197969799</v>
      </c>
      <c r="T963" s="1">
        <f>VLOOKUP($E963,[1]AllProteinsNorm!$A$1:$Q$3226,17,FALSE)</f>
        <v>49033.655593492003</v>
      </c>
      <c r="U963" s="1">
        <f>VLOOKUP($E963,[1]AllProteinsNorm!$A$1:$Q$3226,3,FALSE)</f>
        <v>8624.9472216606591</v>
      </c>
      <c r="V963" s="1">
        <f>VLOOKUP($E963,[1]AllProteinsNorm!$A$1:$Q$3226,7,FALSE)</f>
        <v>41415.443829914497</v>
      </c>
      <c r="W963" s="1">
        <f>VLOOKUP($E963,[1]AllProteinsNorm!$A$1:$Q$3226,9,FALSE)</f>
        <v>78564.322577124403</v>
      </c>
      <c r="X963" s="1">
        <f>VLOOKUP($E963,[1]AllProteinsNorm!$A$1:$Q$3226,12,FALSE)</f>
        <v>82750.238195683705</v>
      </c>
      <c r="Y963" s="29">
        <f>VLOOKUP($E963,[1]AllProteinsNorm!$A$1:$Q$3226,14,FALSE)</f>
        <v>75967.170611259906</v>
      </c>
      <c r="Z963" s="25">
        <f t="shared" si="131"/>
        <v>0.95909469636817435</v>
      </c>
      <c r="AA963" s="1">
        <f t="shared" si="131"/>
        <v>1.4446013509709688</v>
      </c>
      <c r="AB963" s="1">
        <f t="shared" si="131"/>
        <v>0.87492262268437682</v>
      </c>
      <c r="AC963" s="1">
        <f t="shared" si="131"/>
        <v>1.0023808778970442</v>
      </c>
      <c r="AD963" s="1">
        <f t="shared" si="131"/>
        <v>0.7190004520794353</v>
      </c>
      <c r="AE963" s="1">
        <f t="shared" si="131"/>
        <v>1.1677701423388642</v>
      </c>
      <c r="AF963" s="1">
        <f t="shared" si="131"/>
        <v>1.1520548376264137</v>
      </c>
      <c r="AG963" s="1">
        <f t="shared" si="131"/>
        <v>0.93022487634713125</v>
      </c>
      <c r="AH963" s="1">
        <f t="shared" si="131"/>
        <v>0.33300263616171688</v>
      </c>
      <c r="AI963" s="1">
        <f t="shared" si="131"/>
        <v>0.82916750966987174</v>
      </c>
      <c r="AJ963" s="1">
        <f t="shared" si="131"/>
        <v>0.14584933393723218</v>
      </c>
      <c r="AK963" s="1">
        <f t="shared" si="131"/>
        <v>0.70034224466185802</v>
      </c>
      <c r="AL963" s="1">
        <f t="shared" si="131"/>
        <v>1.3285361434243306</v>
      </c>
      <c r="AM963" s="1">
        <f t="shared" si="131"/>
        <v>1.3993206930794393</v>
      </c>
      <c r="AN963" s="29">
        <f t="shared" si="131"/>
        <v>1.2846178591009423</v>
      </c>
      <c r="AO963" s="1">
        <f t="shared" si="126"/>
        <v>14338.606761791447</v>
      </c>
      <c r="AP963" s="1">
        <f t="shared" si="127"/>
        <v>17958.432477751739</v>
      </c>
      <c r="AQ963" s="29">
        <f t="shared" si="128"/>
        <v>28529.963225163134</v>
      </c>
    </row>
    <row r="964" spans="1:43" x14ac:dyDescent="0.2">
      <c r="A964" s="26"/>
      <c r="E964" s="25" t="s">
        <v>1896</v>
      </c>
      <c r="F964" s="26" t="s">
        <v>1897</v>
      </c>
      <c r="G964" s="1">
        <v>0.32387604614747101</v>
      </c>
      <c r="H964" s="1">
        <v>0.84871662959126803</v>
      </c>
      <c r="I964" s="1">
        <f>VLOOKUP(F964,'[1]SUSMB vs SHAM all proteins sum'!$B$2:$E$3214,2,FALSE)</f>
        <v>0.34036816474258302</v>
      </c>
      <c r="J964" s="29">
        <f>VLOOKUP(F964,'[1]SUSMB vs SHAM all proteins sum'!$B$2:$E$3214,3,FALSE)</f>
        <v>1.17329707914964</v>
      </c>
      <c r="K964" s="25">
        <f>VLOOKUP($E964,[1]AllProteinsNorm!$A$1:$Q$3226,4,FALSE)</f>
        <v>289423.25223792699</v>
      </c>
      <c r="L964" s="1">
        <f>VLOOKUP($E964,[1]AllProteinsNorm!$A$1:$Q$3226,5,FALSE)</f>
        <v>191555.18998278299</v>
      </c>
      <c r="M964" s="1">
        <f>VLOOKUP($E964,[1]AllProteinsNorm!$A$1:$Q$3226,10,FALSE)</f>
        <v>237570.959068322</v>
      </c>
      <c r="N964" s="1">
        <f>VLOOKUP($E964,[1]AllProteinsNorm!$A$1:$Q$3226,11,FALSE)</f>
        <v>374090.68131756497</v>
      </c>
      <c r="O964" s="1">
        <f>VLOOKUP($E964,[1]AllProteinsNorm!$A$1:$Q$3226,15,FALSE)</f>
        <v>411707.88201486599</v>
      </c>
      <c r="P964" s="1">
        <f>VLOOKUP($E964,[1]AllProteinsNorm!$A$1:$Q$3226,6,FALSE)</f>
        <v>273387.55848404299</v>
      </c>
      <c r="Q964" s="1">
        <f>VLOOKUP($E964,[1]AllProteinsNorm!$A$1:$Q$3226,8,FALSE)</f>
        <v>221905.04719307701</v>
      </c>
      <c r="R964" s="1">
        <f>VLOOKUP($E964,[1]AllProteinsNorm!$A$1:$Q$3226,13,FALSE)</f>
        <v>200612.064084026</v>
      </c>
      <c r="S964" s="1">
        <f>VLOOKUP($E964,[1]AllProteinsNorm!$A$1:$Q$3226,16,FALSE)</f>
        <v>285677.81578496698</v>
      </c>
      <c r="T964" s="1">
        <f>VLOOKUP($E964,[1]AllProteinsNorm!$A$1:$Q$3226,17,FALSE)</f>
        <v>256933.55966108799</v>
      </c>
      <c r="U964" s="1">
        <f>VLOOKUP($E964,[1]AllProteinsNorm!$A$1:$Q$3226,3,FALSE)</f>
        <v>382633.04874228098</v>
      </c>
      <c r="V964" s="1">
        <f>VLOOKUP($E964,[1]AllProteinsNorm!$A$1:$Q$3226,7,FALSE)</f>
        <v>343221.59210206801</v>
      </c>
      <c r="W964" s="1">
        <f>VLOOKUP($E964,[1]AllProteinsNorm!$A$1:$Q$3226,9,FALSE)</f>
        <v>259243.554177855</v>
      </c>
      <c r="X964" s="1">
        <f>VLOOKUP($E964,[1]AllProteinsNorm!$A$1:$Q$3226,12,FALSE)</f>
        <v>356644.28858015902</v>
      </c>
      <c r="Y964" s="29">
        <f>VLOOKUP($E964,[1]AllProteinsNorm!$A$1:$Q$3226,14,FALSE)</f>
        <v>371472.26385731401</v>
      </c>
      <c r="Z964" s="25">
        <f t="shared" si="131"/>
        <v>0.96195580758057597</v>
      </c>
      <c r="AA964" s="1">
        <f t="shared" si="131"/>
        <v>0.63667181558949959</v>
      </c>
      <c r="AB964" s="1">
        <f t="shared" si="131"/>
        <v>0.78961438661600369</v>
      </c>
      <c r="AC964" s="1">
        <f t="shared" si="131"/>
        <v>1.2433648667570636</v>
      </c>
      <c r="AD964" s="1">
        <f t="shared" si="131"/>
        <v>1.3683931234568578</v>
      </c>
      <c r="AE964" s="1">
        <f t="shared" si="131"/>
        <v>0.90865798642814388</v>
      </c>
      <c r="AF964" s="1">
        <f t="shared" si="131"/>
        <v>0.73754560916667544</v>
      </c>
      <c r="AG964" s="1">
        <f t="shared" si="131"/>
        <v>0.66677414003250823</v>
      </c>
      <c r="AH964" s="1">
        <f t="shared" si="131"/>
        <v>0.94950710375325875</v>
      </c>
      <c r="AI964" s="1">
        <f t="shared" si="131"/>
        <v>0.85396984508746909</v>
      </c>
      <c r="AJ964" s="1">
        <f t="shared" si="131"/>
        <v>1.2717571258141811</v>
      </c>
      <c r="AK964" s="1">
        <f t="shared" si="131"/>
        <v>1.140765302223254</v>
      </c>
      <c r="AL964" s="1">
        <f t="shared" si="131"/>
        <v>0.86164757182055329</v>
      </c>
      <c r="AM964" s="1">
        <f t="shared" si="131"/>
        <v>1.1853783066403156</v>
      </c>
      <c r="AN964" s="29">
        <f t="shared" si="131"/>
        <v>1.2346620349594022</v>
      </c>
      <c r="AO964" s="1">
        <f t="shared" si="126"/>
        <v>82138.698026716025</v>
      </c>
      <c r="AP964" s="1">
        <f t="shared" si="127"/>
        <v>31843.608540275069</v>
      </c>
      <c r="AQ964" s="29">
        <f t="shared" si="128"/>
        <v>43777.091879470856</v>
      </c>
    </row>
    <row r="965" spans="1:43" x14ac:dyDescent="0.2">
      <c r="A965" s="26"/>
      <c r="E965" s="25" t="s">
        <v>1898</v>
      </c>
      <c r="F965" s="26" t="s">
        <v>1899</v>
      </c>
      <c r="G965" s="1">
        <v>0.51018851045602298</v>
      </c>
      <c r="H965" s="1">
        <v>1.1670728157922801</v>
      </c>
      <c r="I965" s="1">
        <f>VLOOKUP(F965,'[1]SUSMB vs SHAM all proteins sum'!$B$2:$E$3214,2,FALSE)</f>
        <v>6.0842311942271299E-2</v>
      </c>
      <c r="J965" s="29">
        <f>VLOOKUP(F965,'[1]SUSMB vs SHAM all proteins sum'!$B$2:$E$3214,3,FALSE)</f>
        <v>1.3469810634211501</v>
      </c>
      <c r="K965" s="25">
        <f>VLOOKUP($E965,[1]AllProteinsNorm!$A$1:$Q$3226,4,FALSE)</f>
        <v>286212.61418758798</v>
      </c>
      <c r="L965" s="1">
        <f>VLOOKUP($E965,[1]AllProteinsNorm!$A$1:$Q$3226,5,FALSE)</f>
        <v>384494.58103530901</v>
      </c>
      <c r="M965" s="1">
        <f>VLOOKUP($E965,[1]AllProteinsNorm!$A$1:$Q$3226,10,FALSE)</f>
        <v>292549.06383448897</v>
      </c>
      <c r="N965" s="1">
        <f>VLOOKUP($E965,[1]AllProteinsNorm!$A$1:$Q$3226,11,FALSE)</f>
        <v>464758.07965955802</v>
      </c>
      <c r="O965" s="1">
        <f>VLOOKUP($E965,[1]AllProteinsNorm!$A$1:$Q$3226,15,FALSE)</f>
        <v>292614.58696473198</v>
      </c>
      <c r="P965" s="1">
        <f>VLOOKUP($E965,[1]AllProteinsNorm!$A$1:$Q$3226,6,FALSE)</f>
        <v>557258.19086863101</v>
      </c>
      <c r="Q965" s="1">
        <f>VLOOKUP($E965,[1]AllProteinsNorm!$A$1:$Q$3226,8,FALSE)</f>
        <v>235491.19423409799</v>
      </c>
      <c r="R965" s="1">
        <f>VLOOKUP($E965,[1]AllProteinsNorm!$A$1:$Q$3226,13,FALSE)</f>
        <v>708026.94276899402</v>
      </c>
      <c r="S965" s="1">
        <f>VLOOKUP($E965,[1]AllProteinsNorm!$A$1:$Q$3226,16,FALSE)</f>
        <v>312305.86932669597</v>
      </c>
      <c r="T965" s="1">
        <f>VLOOKUP($E965,[1]AllProteinsNorm!$A$1:$Q$3226,17,FALSE)</f>
        <v>326685.10256716801</v>
      </c>
      <c r="U965" s="1">
        <f>VLOOKUP($E965,[1]AllProteinsNorm!$A$1:$Q$3226,3,FALSE)</f>
        <v>539868.42654951604</v>
      </c>
      <c r="V965" s="1">
        <f>VLOOKUP($E965,[1]AllProteinsNorm!$A$1:$Q$3226,7,FALSE)</f>
        <v>521155.60894702101</v>
      </c>
      <c r="W965" s="1">
        <f>VLOOKUP($E965,[1]AllProteinsNorm!$A$1:$Q$3226,9,FALSE)</f>
        <v>459409.17570916598</v>
      </c>
      <c r="X965" s="1">
        <f>VLOOKUP($E965,[1]AllProteinsNorm!$A$1:$Q$3226,12,FALSE)</f>
        <v>477268.33169818501</v>
      </c>
      <c r="Y965" s="29">
        <f>VLOOKUP($E965,[1]AllProteinsNorm!$A$1:$Q$3226,14,FALSE)</f>
        <v>314695.43959120702</v>
      </c>
      <c r="Z965" s="25">
        <f t="shared" si="131"/>
        <v>0.8317092951177627</v>
      </c>
      <c r="AA965" s="1">
        <f t="shared" si="131"/>
        <v>1.1173082565811818</v>
      </c>
      <c r="AB965" s="1">
        <f t="shared" si="131"/>
        <v>0.8501224740209089</v>
      </c>
      <c r="AC965" s="1">
        <f t="shared" si="131"/>
        <v>1.3505470956657053</v>
      </c>
      <c r="AD965" s="1">
        <f t="shared" si="131"/>
        <v>0.8503128786144416</v>
      </c>
      <c r="AE965" s="1">
        <f t="shared" si="131"/>
        <v>1.619344480820748</v>
      </c>
      <c r="AF965" s="1">
        <f t="shared" si="131"/>
        <v>0.6843172014581862</v>
      </c>
      <c r="AG965" s="1">
        <f t="shared" si="131"/>
        <v>2.0574655354247549</v>
      </c>
      <c r="AH965" s="1">
        <f t="shared" si="131"/>
        <v>0.9075340553250526</v>
      </c>
      <c r="AI965" s="1">
        <f t="shared" si="131"/>
        <v>0.94931887314907959</v>
      </c>
      <c r="AJ965" s="1">
        <f t="shared" si="131"/>
        <v>1.5688113180348628</v>
      </c>
      <c r="AK965" s="1">
        <f t="shared" si="131"/>
        <v>1.5144334759470304</v>
      </c>
      <c r="AL965" s="1">
        <f t="shared" si="131"/>
        <v>1.3350036398090832</v>
      </c>
      <c r="AM965" s="1">
        <f t="shared" si="131"/>
        <v>1.3869008145062469</v>
      </c>
      <c r="AN965" s="29">
        <f t="shared" si="131"/>
        <v>0.91447794144961125</v>
      </c>
      <c r="AO965" s="1">
        <f t="shared" si="126"/>
        <v>70497.215903795717</v>
      </c>
      <c r="AP965" s="1">
        <f t="shared" si="127"/>
        <v>176540.21545517113</v>
      </c>
      <c r="AQ965" s="29">
        <f t="shared" si="128"/>
        <v>79372.787098291214</v>
      </c>
    </row>
    <row r="966" spans="1:43" x14ac:dyDescent="0.2">
      <c r="A966" s="26"/>
      <c r="E966" s="25" t="s">
        <v>1900</v>
      </c>
      <c r="F966" s="26" t="s">
        <v>1901</v>
      </c>
      <c r="G966" s="1">
        <v>0.82242573444163902</v>
      </c>
      <c r="H966" s="1">
        <v>0.97471401014217396</v>
      </c>
      <c r="I966" s="1">
        <f>VLOOKUP(F966,'[1]SUSMB vs SHAM all proteins sum'!$B$2:$E$3214,2,FALSE)</f>
        <v>0.150494019608095</v>
      </c>
      <c r="J966" s="29">
        <f>VLOOKUP(F966,'[1]SUSMB vs SHAM all proteins sum'!$B$2:$E$3214,3,FALSE)</f>
        <v>1.1881088282688801</v>
      </c>
      <c r="K966" s="25">
        <f>VLOOKUP($E966,[1]AllProteinsNorm!$A$1:$Q$3226,4,FALSE)</f>
        <v>228287.43504413799</v>
      </c>
      <c r="L966" s="1">
        <f>VLOOKUP($E966,[1]AllProteinsNorm!$A$1:$Q$3226,5,FALSE)</f>
        <v>193560.17323920401</v>
      </c>
      <c r="M966" s="1">
        <f>VLOOKUP($E966,[1]AllProteinsNorm!$A$1:$Q$3226,10,FALSE)</f>
        <v>200768.14777369701</v>
      </c>
      <c r="N966" s="1">
        <f>VLOOKUP($E966,[1]AllProteinsNorm!$A$1:$Q$3226,11,FALSE)</f>
        <v>228629.55072567199</v>
      </c>
      <c r="O966" s="1">
        <f>VLOOKUP($E966,[1]AllProteinsNorm!$A$1:$Q$3226,15,FALSE)</f>
        <v>154796.47887342301</v>
      </c>
      <c r="P966" s="1">
        <f>VLOOKUP($E966,[1]AllProteinsNorm!$A$1:$Q$3226,6,FALSE)</f>
        <v>211488.59162213001</v>
      </c>
      <c r="Q966" s="1">
        <f>VLOOKUP($E966,[1]AllProteinsNorm!$A$1:$Q$3226,8,FALSE)</f>
        <v>155498.89638677301</v>
      </c>
      <c r="R966" s="1">
        <f>VLOOKUP($E966,[1]AllProteinsNorm!$A$1:$Q$3226,13,FALSE)</f>
        <v>165861.66688002201</v>
      </c>
      <c r="S966" s="1">
        <f>VLOOKUP($E966,[1]AllProteinsNorm!$A$1:$Q$3226,16,FALSE)</f>
        <v>246681.42513221499</v>
      </c>
      <c r="T966" s="1">
        <f>VLOOKUP($E966,[1]AllProteinsNorm!$A$1:$Q$3226,17,FALSE)</f>
        <v>205293.677945812</v>
      </c>
      <c r="U966" s="1">
        <f>VLOOKUP($E966,[1]AllProteinsNorm!$A$1:$Q$3226,3,FALSE)</f>
        <v>315819.82191983302</v>
      </c>
      <c r="V966" s="1">
        <f>VLOOKUP($E966,[1]AllProteinsNorm!$A$1:$Q$3226,7,FALSE)</f>
        <v>241240.23563858299</v>
      </c>
      <c r="W966" s="1">
        <f>VLOOKUP($E966,[1]AllProteinsNorm!$A$1:$Q$3226,9,FALSE)</f>
        <v>215522.24966459101</v>
      </c>
      <c r="X966" s="1">
        <f>VLOOKUP($E966,[1]AllProteinsNorm!$A$1:$Q$3226,12,FALSE)</f>
        <v>193543.09106553701</v>
      </c>
      <c r="Y966" s="29">
        <f>VLOOKUP($E966,[1]AllProteinsNorm!$A$1:$Q$3226,14,FALSE)</f>
        <v>233888.28283909301</v>
      </c>
      <c r="Z966" s="25">
        <f t="shared" si="131"/>
        <v>1.1345822723220704</v>
      </c>
      <c r="AA966" s="1">
        <f t="shared" si="131"/>
        <v>0.96198873644679317</v>
      </c>
      <c r="AB966" s="1">
        <f t="shared" si="131"/>
        <v>0.99781217160258051</v>
      </c>
      <c r="AC966" s="1">
        <f t="shared" si="131"/>
        <v>1.1362825778482015</v>
      </c>
      <c r="AD966" s="1">
        <f t="shared" si="131"/>
        <v>0.7693342417803537</v>
      </c>
      <c r="AE966" s="1">
        <f t="shared" si="131"/>
        <v>1.0510924826258508</v>
      </c>
      <c r="AF966" s="1">
        <f t="shared" si="131"/>
        <v>0.77282523749924359</v>
      </c>
      <c r="AG966" s="1">
        <f t="shared" si="131"/>
        <v>0.82432792178631065</v>
      </c>
      <c r="AH966" s="1">
        <f t="shared" si="131"/>
        <v>1.2259998970685442</v>
      </c>
      <c r="AI966" s="1">
        <f t="shared" si="131"/>
        <v>1.0203039320673979</v>
      </c>
      <c r="AJ966" s="1">
        <f t="shared" si="131"/>
        <v>1.5696158272086944</v>
      </c>
      <c r="AK966" s="1">
        <f t="shared" si="131"/>
        <v>1.1989573349642113</v>
      </c>
      <c r="AL966" s="1">
        <f t="shared" si="131"/>
        <v>1.0711396521369574</v>
      </c>
      <c r="AM966" s="1">
        <f t="shared" si="131"/>
        <v>0.96190383851357331</v>
      </c>
      <c r="AN966" s="29">
        <f t="shared" si="131"/>
        <v>1.1624183317920167</v>
      </c>
      <c r="AO966" s="1">
        <f t="shared" si="126"/>
        <v>27195.401314558094</v>
      </c>
      <c r="AP966" s="1">
        <f t="shared" si="127"/>
        <v>32981.448111881524</v>
      </c>
      <c r="AQ966" s="29">
        <f t="shared" si="128"/>
        <v>41339.911172720815</v>
      </c>
    </row>
    <row r="967" spans="1:43" x14ac:dyDescent="0.2">
      <c r="A967" s="26"/>
      <c r="E967" s="25" t="s">
        <v>1902</v>
      </c>
      <c r="F967" s="26" t="s">
        <v>1903</v>
      </c>
      <c r="G967" s="1">
        <v>0.47466752263515199</v>
      </c>
      <c r="H967" s="1">
        <v>0.95471369761123803</v>
      </c>
      <c r="I967" s="1">
        <f>VLOOKUP(F967,'[1]SUSMB vs SHAM all proteins sum'!$B$2:$E$3214,2,FALSE)</f>
        <v>0.26738360856419402</v>
      </c>
      <c r="J967" s="29">
        <f>VLOOKUP(F967,'[1]SUSMB vs SHAM all proteins sum'!$B$2:$E$3214,3,FALSE)</f>
        <v>0.905800643989637</v>
      </c>
      <c r="K967" s="25">
        <f>VLOOKUP($E967,[1]AllProteinsNorm!$A$1:$Q$3226,4,FALSE)</f>
        <v>1019094.29148897</v>
      </c>
      <c r="L967" s="1">
        <f>VLOOKUP($E967,[1]AllProteinsNorm!$A$1:$Q$3226,5,FALSE)</f>
        <v>900424.203011523</v>
      </c>
      <c r="M967" s="1">
        <f>VLOOKUP($E967,[1]AllProteinsNorm!$A$1:$Q$3226,10,FALSE)</f>
        <v>992548.85345848103</v>
      </c>
      <c r="N967" s="1">
        <f>VLOOKUP($E967,[1]AllProteinsNorm!$A$1:$Q$3226,11,FALSE)</f>
        <v>831754.35346646595</v>
      </c>
      <c r="O967" s="1">
        <f>VLOOKUP($E967,[1]AllProteinsNorm!$A$1:$Q$3226,15,FALSE)</f>
        <v>1067234.1334347699</v>
      </c>
      <c r="P967" s="1">
        <f>VLOOKUP($E967,[1]AllProteinsNorm!$A$1:$Q$3226,6,FALSE)</f>
        <v>795912.91519526194</v>
      </c>
      <c r="Q967" s="1">
        <f>VLOOKUP($E967,[1]AllProteinsNorm!$A$1:$Q$3226,8,FALSE)</f>
        <v>976278.846053318</v>
      </c>
      <c r="R967" s="1">
        <f>VLOOKUP($E967,[1]AllProteinsNorm!$A$1:$Q$3226,13,FALSE)</f>
        <v>997573.03378834005</v>
      </c>
      <c r="S967" s="1">
        <f>VLOOKUP($E967,[1]AllProteinsNorm!$A$1:$Q$3226,16,FALSE)</f>
        <v>866888.96780987398</v>
      </c>
      <c r="T967" s="1">
        <f>VLOOKUP($E967,[1]AllProteinsNorm!$A$1:$Q$3226,17,FALSE)</f>
        <v>954303.17865680601</v>
      </c>
      <c r="U967" s="1">
        <f>VLOOKUP($E967,[1]AllProteinsNorm!$A$1:$Q$3226,3,FALSE)</f>
        <v>677819.49436529505</v>
      </c>
      <c r="V967" s="1">
        <f>VLOOKUP($E967,[1]AllProteinsNorm!$A$1:$Q$3226,7,FALSE)</f>
        <v>995497.10771667596</v>
      </c>
      <c r="W967" s="1">
        <f>VLOOKUP($E967,[1]AllProteinsNorm!$A$1:$Q$3226,9,FALSE)</f>
        <v>861863.21634419297</v>
      </c>
      <c r="X967" s="1">
        <f>VLOOKUP($E967,[1]AllProteinsNorm!$A$1:$Q$3226,12,FALSE)</f>
        <v>989092.23309822904</v>
      </c>
      <c r="Y967" s="29">
        <f>VLOOKUP($E967,[1]AllProteinsNorm!$A$1:$Q$3226,14,FALSE)</f>
        <v>857042.07047176198</v>
      </c>
      <c r="Z967" s="25">
        <f t="shared" si="131"/>
        <v>1.0591170903741765</v>
      </c>
      <c r="AA967" s="1">
        <f t="shared" si="131"/>
        <v>0.93578648213473259</v>
      </c>
      <c r="AB967" s="1">
        <f t="shared" si="131"/>
        <v>1.0315291357321366</v>
      </c>
      <c r="AC967" s="1">
        <f t="shared" si="131"/>
        <v>0.86441976773548856</v>
      </c>
      <c r="AD967" s="1">
        <f t="shared" si="131"/>
        <v>1.1091475240234656</v>
      </c>
      <c r="AE967" s="1">
        <f t="shared" si="131"/>
        <v>0.82717073186741341</v>
      </c>
      <c r="AF967" s="1">
        <f t="shared" si="131"/>
        <v>1.0146201577825635</v>
      </c>
      <c r="AG967" s="1">
        <f t="shared" si="131"/>
        <v>1.0367506302463496</v>
      </c>
      <c r="AH967" s="1">
        <f t="shared" si="131"/>
        <v>0.90093422064292283</v>
      </c>
      <c r="AI967" s="1">
        <f t="shared" si="131"/>
        <v>0.99178144196754492</v>
      </c>
      <c r="AJ967" s="1">
        <f t="shared" si="131"/>
        <v>0.7044394386923486</v>
      </c>
      <c r="AK967" s="1">
        <f t="shared" si="131"/>
        <v>1.0345931765159</v>
      </c>
      <c r="AL967" s="1">
        <f t="shared" si="131"/>
        <v>0.89571109328981136</v>
      </c>
      <c r="AM967" s="1">
        <f t="shared" si="131"/>
        <v>1.0279367638298964</v>
      </c>
      <c r="AN967" s="29">
        <f t="shared" si="131"/>
        <v>0.89070060698709819</v>
      </c>
      <c r="AO967" s="1">
        <f t="shared" si="126"/>
        <v>84879.323355309811</v>
      </c>
      <c r="AP967" s="1">
        <f t="shared" si="127"/>
        <v>75582.568260711749</v>
      </c>
      <c r="AQ967" s="29">
        <f t="shared" si="128"/>
        <v>115675.26193117227</v>
      </c>
    </row>
    <row r="968" spans="1:43" x14ac:dyDescent="0.2">
      <c r="A968" s="26"/>
      <c r="E968" s="25" t="s">
        <v>1904</v>
      </c>
      <c r="F968" s="26" t="s">
        <v>1905</v>
      </c>
      <c r="G968" s="1">
        <v>0.32344834816854201</v>
      </c>
      <c r="H968" s="1">
        <v>1.0775071262668701</v>
      </c>
      <c r="I968" s="1">
        <f>VLOOKUP(F968,'[1]SUSMB vs SHAM all proteins sum'!$B$2:$E$3214,2,FALSE)</f>
        <v>0.266851449919358</v>
      </c>
      <c r="J968" s="29">
        <f>VLOOKUP(F968,'[1]SUSMB vs SHAM all proteins sum'!$B$2:$E$3214,3,FALSE)</f>
        <v>0.91103722718265601</v>
      </c>
      <c r="K968" s="25">
        <f>VLOOKUP($E968,[1]AllProteinsNorm!$A$1:$Q$3226,4,FALSE)</f>
        <v>727152.34092339501</v>
      </c>
      <c r="L968" s="1">
        <f>VLOOKUP($E968,[1]AllProteinsNorm!$A$1:$Q$3226,5,FALSE)</f>
        <v>831967.67647678405</v>
      </c>
      <c r="M968" s="1">
        <f>VLOOKUP($E968,[1]AllProteinsNorm!$A$1:$Q$3226,10,FALSE)</f>
        <v>812388.32105184696</v>
      </c>
      <c r="N968" s="1">
        <f>VLOOKUP($E968,[1]AllProteinsNorm!$A$1:$Q$3226,11,FALSE)</f>
        <v>594285.94883604499</v>
      </c>
      <c r="O968" s="1">
        <f>VLOOKUP($E968,[1]AllProteinsNorm!$A$1:$Q$3226,15,FALSE)</f>
        <v>747612.01971842896</v>
      </c>
      <c r="P968" s="1">
        <f>VLOOKUP($E968,[1]AllProteinsNorm!$A$1:$Q$3226,6,FALSE)</f>
        <v>717513.45194794599</v>
      </c>
      <c r="Q968" s="1">
        <f>VLOOKUP($E968,[1]AllProteinsNorm!$A$1:$Q$3226,8,FALSE)</f>
        <v>842877.80767006904</v>
      </c>
      <c r="R968" s="1">
        <f>VLOOKUP($E968,[1]AllProteinsNorm!$A$1:$Q$3226,13,FALSE)</f>
        <v>882686.87349097198</v>
      </c>
      <c r="S968" s="1">
        <f>VLOOKUP($E968,[1]AllProteinsNorm!$A$1:$Q$3226,16,FALSE)</f>
        <v>741544.71223589696</v>
      </c>
      <c r="T968" s="1">
        <f>VLOOKUP($E968,[1]AllProteinsNorm!$A$1:$Q$3226,17,FALSE)</f>
        <v>801178.61110315297</v>
      </c>
      <c r="U968" s="1">
        <f>VLOOKUP($E968,[1]AllProteinsNorm!$A$1:$Q$3226,3,FALSE)</f>
        <v>651590.924634572</v>
      </c>
      <c r="V968" s="1">
        <f>VLOOKUP($E968,[1]AllProteinsNorm!$A$1:$Q$3226,7,FALSE)</f>
        <v>806125.91106646496</v>
      </c>
      <c r="W968" s="1">
        <f>VLOOKUP($E968,[1]AllProteinsNorm!$A$1:$Q$3226,9,FALSE)</f>
        <v>605489.33122448099</v>
      </c>
      <c r="X968" s="1">
        <f>VLOOKUP($E968,[1]AllProteinsNorm!$A$1:$Q$3226,12,FALSE)</f>
        <v>689963.14901648497</v>
      </c>
      <c r="Y968" s="29">
        <f>VLOOKUP($E968,[1]AllProteinsNorm!$A$1:$Q$3226,14,FALSE)</f>
        <v>624507.39922911301</v>
      </c>
      <c r="Z968" s="25">
        <f t="shared" si="131"/>
        <v>0.97909073342094977</v>
      </c>
      <c r="AA968" s="1">
        <f t="shared" si="131"/>
        <v>1.1202217151770024</v>
      </c>
      <c r="AB968" s="1">
        <f t="shared" si="131"/>
        <v>1.0938586487546793</v>
      </c>
      <c r="AC968" s="1">
        <f t="shared" si="131"/>
        <v>0.80018977147038695</v>
      </c>
      <c r="AD968" s="1">
        <f t="shared" si="131"/>
        <v>1.0066391311769809</v>
      </c>
      <c r="AE968" s="1">
        <f t="shared" si="131"/>
        <v>0.96611223311886563</v>
      </c>
      <c r="AF968" s="1">
        <f t="shared" si="131"/>
        <v>1.1349119083464108</v>
      </c>
      <c r="AG968" s="1">
        <f t="shared" si="131"/>
        <v>1.1885137263669581</v>
      </c>
      <c r="AH968" s="1">
        <f t="shared" si="131"/>
        <v>0.99846966764280731</v>
      </c>
      <c r="AI968" s="1">
        <f t="shared" si="131"/>
        <v>1.0787650809870701</v>
      </c>
      <c r="AJ968" s="1">
        <f t="shared" si="131"/>
        <v>0.87734935361791988</v>
      </c>
      <c r="AK968" s="1">
        <f t="shared" si="131"/>
        <v>1.0854264850380859</v>
      </c>
      <c r="AL968" s="1">
        <f t="shared" si="131"/>
        <v>0.81527481935121981</v>
      </c>
      <c r="AM968" s="1">
        <f t="shared" si="131"/>
        <v>0.92901650395036772</v>
      </c>
      <c r="AN968" s="29">
        <f t="shared" si="131"/>
        <v>0.84088212761795667</v>
      </c>
      <c r="AO968" s="1">
        <f t="shared" si="126"/>
        <v>83806.642484098018</v>
      </c>
      <c r="AP968" s="1">
        <f t="shared" si="127"/>
        <v>61412.940186518383</v>
      </c>
      <c r="AQ968" s="29">
        <f t="shared" si="128"/>
        <v>71197.876423908456</v>
      </c>
    </row>
    <row r="969" spans="1:43" x14ac:dyDescent="0.2">
      <c r="A969" s="26"/>
      <c r="E969" s="25" t="s">
        <v>1906</v>
      </c>
      <c r="F969" s="26" t="s">
        <v>1907</v>
      </c>
      <c r="G969" s="1">
        <v>0.44264002321677498</v>
      </c>
      <c r="H969" s="1">
        <v>1.2363424516711199</v>
      </c>
      <c r="I969" s="1">
        <f>VLOOKUP(F969,'[1]SUSMB vs SHAM all proteins sum'!$B$2:$E$3214,2,FALSE)</f>
        <v>0.123564279924585</v>
      </c>
      <c r="J969" s="29">
        <f>VLOOKUP(F969,'[1]SUSMB vs SHAM all proteins sum'!$B$2:$E$3214,3,FALSE)</f>
        <v>0.30387877532927698</v>
      </c>
      <c r="K969" s="25">
        <f>VLOOKUP($E969,[1]AllProteinsNorm!$A$1:$Q$3226,4,FALSE)</f>
        <v>50747.595178075797</v>
      </c>
      <c r="L969" s="1">
        <f>VLOOKUP($E969,[1]AllProteinsNorm!$A$1:$Q$3226,5,FALSE)</f>
        <v>54945.154771543297</v>
      </c>
      <c r="M969" s="1">
        <f>VLOOKUP($E969,[1]AllProteinsNorm!$A$1:$Q$3226,10,FALSE)</f>
        <v>103913.034359421</v>
      </c>
      <c r="N969" s="1">
        <f>VLOOKUP($E969,[1]AllProteinsNorm!$A$1:$Q$3226,11,FALSE)</f>
        <v>90508.405074177397</v>
      </c>
      <c r="O969" s="1">
        <f>VLOOKUP($E969,[1]AllProteinsNorm!$A$1:$Q$3226,15,FALSE)</f>
        <v>36291.960418766401</v>
      </c>
      <c r="P969" s="1">
        <f>VLOOKUP($E969,[1]AllProteinsNorm!$A$1:$Q$3226,6,FALSE)</f>
        <v>83585.136144106698</v>
      </c>
      <c r="Q969" s="1">
        <f>VLOOKUP($E969,[1]AllProteinsNorm!$A$1:$Q$3226,8,FALSE)</f>
        <v>41155.930328694798</v>
      </c>
      <c r="R969" s="1">
        <f>VLOOKUP($E969,[1]AllProteinsNorm!$A$1:$Q$3226,13,FALSE)</f>
        <v>77361.652871283397</v>
      </c>
      <c r="S969" s="1">
        <f>VLOOKUP($E969,[1]AllProteinsNorm!$A$1:$Q$3226,16,FALSE)</f>
        <v>83663.622544500104</v>
      </c>
      <c r="T969" s="1">
        <f>VLOOKUP($E969,[1]AllProteinsNorm!$A$1:$Q$3226,17,FALSE)</f>
        <v>123476.48575131199</v>
      </c>
      <c r="U969" s="1">
        <f>VLOOKUP($E969,[1]AllProteinsNorm!$A$1:$Q$3226,3,FALSE)</f>
        <v>5844.9167135117696</v>
      </c>
      <c r="V969" s="1">
        <f>VLOOKUP($E969,[1]AllProteinsNorm!$A$1:$Q$3226,7,FALSE)</f>
        <v>74518.423610110694</v>
      </c>
      <c r="W969" s="1">
        <f>VLOOKUP($E969,[1]AllProteinsNorm!$A$1:$Q$3226,9,FALSE)</f>
        <v>4254.8829076131797</v>
      </c>
      <c r="X969" s="1">
        <f>VLOOKUP($E969,[1]AllProteinsNorm!$A$1:$Q$3226,12,FALSE)</f>
        <v>111141.92667932399</v>
      </c>
      <c r="Y969" s="29">
        <f>VLOOKUP($E969,[1]AllProteinsNorm!$A$1:$Q$3226,14,FALSE)</f>
        <v>11973.1535482094</v>
      </c>
      <c r="Z969" s="25">
        <f t="shared" si="131"/>
        <v>0.75426081253191934</v>
      </c>
      <c r="AA969" s="1">
        <f t="shared" si="131"/>
        <v>0.81664908331618236</v>
      </c>
      <c r="AB969" s="1">
        <f t="shared" si="131"/>
        <v>1.544458007390568</v>
      </c>
      <c r="AC969" s="1">
        <f t="shared" si="131"/>
        <v>1.3452251857977722</v>
      </c>
      <c r="AD969" s="1">
        <f t="shared" si="131"/>
        <v>0.53940691096355775</v>
      </c>
      <c r="AE969" s="1">
        <f t="shared" si="131"/>
        <v>1.2423247344512987</v>
      </c>
      <c r="AF969" s="1">
        <f t="shared" si="131"/>
        <v>0.61170002915999133</v>
      </c>
      <c r="AG969" s="1">
        <f t="shared" si="131"/>
        <v>1.1498251877502859</v>
      </c>
      <c r="AH969" s="1">
        <f t="shared" si="131"/>
        <v>1.2434912767460755</v>
      </c>
      <c r="AI969" s="1">
        <f t="shared" si="131"/>
        <v>1.8352293176565437</v>
      </c>
      <c r="AJ969" s="1">
        <f t="shared" si="131"/>
        <v>8.6872917111536399E-2</v>
      </c>
      <c r="AK969" s="1">
        <f t="shared" si="131"/>
        <v>1.1075663101577347</v>
      </c>
      <c r="AL969" s="1">
        <f t="shared" si="131"/>
        <v>6.3240266417806237E-2</v>
      </c>
      <c r="AM969" s="1">
        <f t="shared" si="131"/>
        <v>1.6519009349969462</v>
      </c>
      <c r="AN969" s="29">
        <f t="shared" si="131"/>
        <v>0.17795681730635815</v>
      </c>
      <c r="AO969" s="1">
        <f t="shared" si="126"/>
        <v>25562.728391932822</v>
      </c>
      <c r="AP969" s="1">
        <f t="shared" si="127"/>
        <v>26135.098225371297</v>
      </c>
      <c r="AQ969" s="29">
        <f t="shared" si="128"/>
        <v>43521.309116302822</v>
      </c>
    </row>
    <row r="970" spans="1:43" x14ac:dyDescent="0.2">
      <c r="A970" s="26"/>
      <c r="E970" s="25" t="s">
        <v>1908</v>
      </c>
      <c r="F970" s="26" t="s">
        <v>1909</v>
      </c>
      <c r="G970" s="43">
        <v>3.1936591402691602E-3</v>
      </c>
      <c r="H970" s="1">
        <v>0.74029086375174702</v>
      </c>
      <c r="I970" s="1">
        <f>VLOOKUP(F970,'[1]SUSMB vs SHAM all proteins sum'!$B$2:$E$3214,2,FALSE)</f>
        <v>8.6262912126845698E-2</v>
      </c>
      <c r="J970" s="29">
        <f>VLOOKUP(F970,'[1]SUSMB vs SHAM all proteins sum'!$B$2:$E$3214,3,FALSE)</f>
        <v>0.84828548029776696</v>
      </c>
      <c r="K970" s="25">
        <f>VLOOKUP($E970,[1]AllProteinsNorm!$A$1:$Q$3226,4,FALSE)</f>
        <v>364672.55797859502</v>
      </c>
      <c r="L970" s="1">
        <f>VLOOKUP($E970,[1]AllProteinsNorm!$A$1:$Q$3226,5,FALSE)</f>
        <v>434598.71170911501</v>
      </c>
      <c r="M970" s="1">
        <f>VLOOKUP($E970,[1]AllProteinsNorm!$A$1:$Q$3226,10,FALSE)</f>
        <v>359453.00138635299</v>
      </c>
      <c r="N970" s="1">
        <f>VLOOKUP($E970,[1]AllProteinsNorm!$A$1:$Q$3226,11,FALSE)</f>
        <v>317662.53480034397</v>
      </c>
      <c r="O970" s="1">
        <f>VLOOKUP($E970,[1]AllProteinsNorm!$A$1:$Q$3226,15,FALSE)</f>
        <v>308076.17140756699</v>
      </c>
      <c r="P970" s="1">
        <f>VLOOKUP($E970,[1]AllProteinsNorm!$A$1:$Q$3226,6,FALSE)</f>
        <v>274237.73129710398</v>
      </c>
      <c r="Q970" s="1">
        <f>VLOOKUP($E970,[1]AllProteinsNorm!$A$1:$Q$3226,8,FALSE)</f>
        <v>299687.56741683697</v>
      </c>
      <c r="R970" s="1">
        <f>VLOOKUP($E970,[1]AllProteinsNorm!$A$1:$Q$3226,13,FALSE)</f>
        <v>247626.192091323</v>
      </c>
      <c r="S970" s="1">
        <f>VLOOKUP($E970,[1]AllProteinsNorm!$A$1:$Q$3226,16,FALSE)</f>
        <v>248811.52734282901</v>
      </c>
      <c r="T970" s="1">
        <f>VLOOKUP($E970,[1]AllProteinsNorm!$A$1:$Q$3226,17,FALSE)</f>
        <v>244797.32925668999</v>
      </c>
      <c r="U970" s="1">
        <f>VLOOKUP($E970,[1]AllProteinsNorm!$A$1:$Q$3226,3,FALSE)</f>
        <v>306854.23422520101</v>
      </c>
      <c r="V970" s="1">
        <f>VLOOKUP($E970,[1]AllProteinsNorm!$A$1:$Q$3226,7,FALSE)</f>
        <v>267636.11840411898</v>
      </c>
      <c r="W970" s="1">
        <f>VLOOKUP($E970,[1]AllProteinsNorm!$A$1:$Q$3226,9,FALSE)</f>
        <v>282392.11439297698</v>
      </c>
      <c r="X970" s="1">
        <f>VLOOKUP($E970,[1]AllProteinsNorm!$A$1:$Q$3226,12,FALSE)</f>
        <v>372583.26133839099</v>
      </c>
      <c r="Y970" s="29">
        <f>VLOOKUP($E970,[1]AllProteinsNorm!$A$1:$Q$3226,14,FALSE)</f>
        <v>283409.99146497902</v>
      </c>
      <c r="Z970" s="25">
        <f t="shared" si="131"/>
        <v>1.0217991704542124</v>
      </c>
      <c r="AA970" s="1">
        <f t="shared" si="131"/>
        <v>1.2177296958300563</v>
      </c>
      <c r="AB970" s="1">
        <f t="shared" si="131"/>
        <v>1.0071741637751939</v>
      </c>
      <c r="AC970" s="1">
        <f t="shared" si="131"/>
        <v>0.89007880478471846</v>
      </c>
      <c r="AD970" s="1">
        <f t="shared" si="131"/>
        <v>0.86321816515581862</v>
      </c>
      <c r="AE970" s="1">
        <f t="shared" si="131"/>
        <v>0.76840409352401473</v>
      </c>
      <c r="AF970" s="1">
        <f t="shared" si="131"/>
        <v>0.83971360356635028</v>
      </c>
      <c r="AG970" s="1">
        <f t="shared" si="131"/>
        <v>0.69383953392100561</v>
      </c>
      <c r="AH970" s="1">
        <f t="shared" si="131"/>
        <v>0.69716079994500424</v>
      </c>
      <c r="AI970" s="1">
        <f t="shared" si="131"/>
        <v>0.6859131637170639</v>
      </c>
      <c r="AJ970" s="1">
        <f t="shared" si="131"/>
        <v>0.85979434186017589</v>
      </c>
      <c r="AK970" s="1">
        <f t="shared" si="131"/>
        <v>0.74990661563562411</v>
      </c>
      <c r="AL970" s="1">
        <f t="shared" si="131"/>
        <v>0.79125237673214677</v>
      </c>
      <c r="AM970" s="1">
        <f t="shared" si="131"/>
        <v>1.0439646719538433</v>
      </c>
      <c r="AN970" s="29">
        <f t="shared" si="131"/>
        <v>0.79410443106154627</v>
      </c>
      <c r="AO970" s="1">
        <f t="shared" si="126"/>
        <v>44782.507554728516</v>
      </c>
      <c r="AP970" s="1">
        <f t="shared" si="127"/>
        <v>21171.976825787275</v>
      </c>
      <c r="AQ970" s="29">
        <f t="shared" si="128"/>
        <v>37188.278722790135</v>
      </c>
    </row>
    <row r="971" spans="1:43" x14ac:dyDescent="0.2">
      <c r="A971" s="26"/>
      <c r="E971" s="25" t="s">
        <v>1910</v>
      </c>
      <c r="F971" s="26" t="s">
        <v>1911</v>
      </c>
      <c r="G971" s="1">
        <v>0.76224698509965305</v>
      </c>
      <c r="H971" s="1">
        <v>0.99102179255830802</v>
      </c>
      <c r="I971" s="1">
        <f>VLOOKUP(F971,'[1]SUSMB vs SHAM all proteins sum'!$B$2:$E$3214,2,FALSE)</f>
        <v>0.50962040463117497</v>
      </c>
      <c r="J971" s="29">
        <f>VLOOKUP(F971,'[1]SUSMB vs SHAM all proteins sum'!$B$2:$E$3214,3,FALSE)</f>
        <v>1.0308069110329801</v>
      </c>
      <c r="K971" s="25">
        <f>VLOOKUP($E971,[1]AllProteinsNorm!$A$1:$Q$3226,4,FALSE)</f>
        <v>1220306.7155998901</v>
      </c>
      <c r="L971" s="1">
        <f>VLOOKUP($E971,[1]AllProteinsNorm!$A$1:$Q$3226,5,FALSE)</f>
        <v>1274444.6955414</v>
      </c>
      <c r="M971" s="1">
        <f>VLOOKUP($E971,[1]AllProteinsNorm!$A$1:$Q$3226,10,FALSE)</f>
        <v>1333378.16131488</v>
      </c>
      <c r="N971" s="1">
        <f>VLOOKUP($E971,[1]AllProteinsNorm!$A$1:$Q$3226,11,FALSE)</f>
        <v>1208063.94143245</v>
      </c>
      <c r="O971" s="1">
        <f>VLOOKUP($E971,[1]AllProteinsNorm!$A$1:$Q$3226,15,FALSE)</f>
        <v>1289304.7356054301</v>
      </c>
      <c r="P971" s="1">
        <f>VLOOKUP($E971,[1]AllProteinsNorm!$A$1:$Q$3226,6,FALSE)</f>
        <v>1157368.8964958</v>
      </c>
      <c r="Q971" s="1">
        <f>VLOOKUP($E971,[1]AllProteinsNorm!$A$1:$Q$3226,8,FALSE)</f>
        <v>1323240.37947767</v>
      </c>
      <c r="R971" s="1">
        <f>VLOOKUP($E971,[1]AllProteinsNorm!$A$1:$Q$3226,13,FALSE)</f>
        <v>1244150.9094068101</v>
      </c>
      <c r="S971" s="1">
        <f>VLOOKUP($E971,[1]AllProteinsNorm!$A$1:$Q$3226,16,FALSE)</f>
        <v>1261253.0578935</v>
      </c>
      <c r="T971" s="1">
        <f>VLOOKUP($E971,[1]AllProteinsNorm!$A$1:$Q$3226,17,FALSE)</f>
        <v>1284751.1367154601</v>
      </c>
      <c r="U971" s="1">
        <f>VLOOKUP($E971,[1]AllProteinsNorm!$A$1:$Q$3226,3,FALSE)</f>
        <v>1143028.6077980299</v>
      </c>
      <c r="V971" s="1">
        <f>VLOOKUP($E971,[1]AllProteinsNorm!$A$1:$Q$3226,7,FALSE)</f>
        <v>1268117.1613603099</v>
      </c>
      <c r="W971" s="1">
        <f>VLOOKUP($E971,[1]AllProteinsNorm!$A$1:$Q$3226,9,FALSE)</f>
        <v>1336094.6876000499</v>
      </c>
      <c r="X971" s="1">
        <f>VLOOKUP($E971,[1]AllProteinsNorm!$A$1:$Q$3226,12,FALSE)</f>
        <v>1328140.7435959401</v>
      </c>
      <c r="Y971" s="29">
        <f>VLOOKUP($E971,[1]AllProteinsNorm!$A$1:$Q$3226,14,FALSE)</f>
        <v>1461428.6719652901</v>
      </c>
      <c r="Z971" s="25">
        <f t="shared" si="131"/>
        <v>0.96459335491674303</v>
      </c>
      <c r="AA971" s="1">
        <f t="shared" si="131"/>
        <v>1.0073868059668956</v>
      </c>
      <c r="AB971" s="1">
        <f t="shared" si="131"/>
        <v>1.0539708563049017</v>
      </c>
      <c r="AC971" s="1">
        <f t="shared" si="131"/>
        <v>0.95491603489818222</v>
      </c>
      <c r="AD971" s="1">
        <f t="shared" si="131"/>
        <v>1.019132947913278</v>
      </c>
      <c r="AE971" s="1">
        <f t="shared" si="131"/>
        <v>0.91484405721586692</v>
      </c>
      <c r="AF971" s="1">
        <f t="shared" si="131"/>
        <v>1.0459574307711732</v>
      </c>
      <c r="AG971" s="1">
        <f t="shared" si="131"/>
        <v>0.98344103526257765</v>
      </c>
      <c r="AH971" s="1">
        <f t="shared" si="131"/>
        <v>0.99695945532384145</v>
      </c>
      <c r="AI971" s="1">
        <f t="shared" si="131"/>
        <v>1.0155335485376367</v>
      </c>
      <c r="AJ971" s="1">
        <f t="shared" si="131"/>
        <v>0.90350875355111837</v>
      </c>
      <c r="AK971" s="1">
        <f t="shared" si="131"/>
        <v>1.0023851966615764</v>
      </c>
      <c r="AL971" s="1">
        <f t="shared" si="131"/>
        <v>1.0561181387623644</v>
      </c>
      <c r="AM971" s="1">
        <f t="shared" si="131"/>
        <v>1.0498309312647209</v>
      </c>
      <c r="AN971" s="29">
        <f t="shared" si="131"/>
        <v>1.1551885830354818</v>
      </c>
      <c r="AO971" s="1">
        <f t="shared" si="126"/>
        <v>46031.837192726263</v>
      </c>
      <c r="AP971" s="1">
        <f t="shared" si="127"/>
        <v>55185.011194906547</v>
      </c>
      <c r="AQ971" s="29">
        <f t="shared" si="128"/>
        <v>103478.9679935655</v>
      </c>
    </row>
    <row r="972" spans="1:43" x14ac:dyDescent="0.2">
      <c r="A972" s="26"/>
      <c r="E972" s="25" t="s">
        <v>1912</v>
      </c>
      <c r="F972" s="26" t="s">
        <v>1913</v>
      </c>
      <c r="G972" s="1">
        <v>0.12051870213117501</v>
      </c>
      <c r="H972" s="1">
        <v>1.12611729338841</v>
      </c>
      <c r="I972" s="1">
        <f>VLOOKUP(F972,'[1]SUSMB vs SHAM all proteins sum'!$B$2:$E$3214,2,FALSE)</f>
        <v>0.20573471158821099</v>
      </c>
      <c r="J972" s="29">
        <f>VLOOKUP(F972,'[1]SUSMB vs SHAM all proteins sum'!$B$2:$E$3214,3,FALSE)</f>
        <v>1.1081876444875101</v>
      </c>
      <c r="K972" s="25">
        <f>VLOOKUP($E972,[1]AllProteinsNorm!$A$1:$Q$3226,4,FALSE)</f>
        <v>573499.93459293898</v>
      </c>
      <c r="L972" s="1">
        <f>VLOOKUP($E972,[1]AllProteinsNorm!$A$1:$Q$3226,5,FALSE)</f>
        <v>540086.47326335497</v>
      </c>
      <c r="M972" s="1">
        <f>VLOOKUP($E972,[1]AllProteinsNorm!$A$1:$Q$3226,10,FALSE)</f>
        <v>605841.40723100503</v>
      </c>
      <c r="N972" s="1">
        <f>VLOOKUP($E972,[1]AllProteinsNorm!$A$1:$Q$3226,11,FALSE)</f>
        <v>611238.88120842504</v>
      </c>
      <c r="O972" s="1">
        <f>VLOOKUP($E972,[1]AllProteinsNorm!$A$1:$Q$3226,15,FALSE)</f>
        <v>781833.46575032803</v>
      </c>
      <c r="P972" s="1">
        <f>VLOOKUP($E972,[1]AllProteinsNorm!$A$1:$Q$3226,6,FALSE)</f>
        <v>665528.83438706503</v>
      </c>
      <c r="Q972" s="1">
        <f>VLOOKUP($E972,[1]AllProteinsNorm!$A$1:$Q$3226,8,FALSE)</f>
        <v>759868.14903621597</v>
      </c>
      <c r="R972" s="1">
        <f>VLOOKUP($E972,[1]AllProteinsNorm!$A$1:$Q$3226,13,FALSE)</f>
        <v>700691.42739904195</v>
      </c>
      <c r="S972" s="1">
        <f>VLOOKUP($E972,[1]AllProteinsNorm!$A$1:$Q$3226,16,FALSE)</f>
        <v>652856.51681305096</v>
      </c>
      <c r="T972" s="1">
        <f>VLOOKUP($E972,[1]AllProteinsNorm!$A$1:$Q$3226,17,FALSE)</f>
        <v>702019.74647029501</v>
      </c>
      <c r="U972" s="1">
        <f>VLOOKUP($E972,[1]AllProteinsNorm!$A$1:$Q$3226,3,FALSE)</f>
        <v>772639.69496839703</v>
      </c>
      <c r="V972" s="1">
        <f>VLOOKUP($E972,[1]AllProteinsNorm!$A$1:$Q$3226,7,FALSE)</f>
        <v>685874.56031314202</v>
      </c>
      <c r="W972" s="1">
        <f>VLOOKUP($E972,[1]AllProteinsNorm!$A$1:$Q$3226,9,FALSE)</f>
        <v>670612.51700413099</v>
      </c>
      <c r="X972" s="1">
        <f>VLOOKUP($E972,[1]AllProteinsNorm!$A$1:$Q$3226,12,FALSE)</f>
        <v>699613.14276876999</v>
      </c>
      <c r="Y972" s="29">
        <f>VLOOKUP($E972,[1]AllProteinsNorm!$A$1:$Q$3226,14,FALSE)</f>
        <v>602831.65126929304</v>
      </c>
      <c r="Z972" s="25">
        <f t="shared" si="131"/>
        <v>0.92128498752581534</v>
      </c>
      <c r="AA972" s="1">
        <f t="shared" si="131"/>
        <v>0.86760874722062742</v>
      </c>
      <c r="AB972" s="1">
        <f t="shared" si="131"/>
        <v>0.9732391577334818</v>
      </c>
      <c r="AC972" s="1">
        <f t="shared" si="131"/>
        <v>0.98190979820964475</v>
      </c>
      <c r="AD972" s="1">
        <f t="shared" si="131"/>
        <v>1.2559573093104313</v>
      </c>
      <c r="AE972" s="1">
        <f t="shared" si="131"/>
        <v>1.0691225698596736</v>
      </c>
      <c r="AF972" s="1">
        <f t="shared" si="131"/>
        <v>1.2206716618075684</v>
      </c>
      <c r="AG972" s="1">
        <f t="shared" si="131"/>
        <v>1.1256086601107698</v>
      </c>
      <c r="AH972" s="1">
        <f t="shared" si="131"/>
        <v>1.0487654342544439</v>
      </c>
      <c r="AI972" s="1">
        <f t="shared" si="131"/>
        <v>1.1277425058972705</v>
      </c>
      <c r="AJ972" s="1">
        <f t="shared" si="131"/>
        <v>1.2411882003895061</v>
      </c>
      <c r="AK972" s="1">
        <f t="shared" si="131"/>
        <v>1.1018064652280555</v>
      </c>
      <c r="AL972" s="1">
        <f t="shared" si="131"/>
        <v>1.0772891278554877</v>
      </c>
      <c r="AM972" s="1">
        <f t="shared" si="131"/>
        <v>1.1238764760559372</v>
      </c>
      <c r="AN972" s="29">
        <f t="shared" si="131"/>
        <v>0.96840420864912025</v>
      </c>
      <c r="AO972" s="1">
        <f t="shared" si="126"/>
        <v>83647.439430690851</v>
      </c>
      <c r="AP972" s="1">
        <f t="shared" si="127"/>
        <v>37221.104916449862</v>
      </c>
      <c r="AQ972" s="29">
        <f t="shared" si="128"/>
        <v>54488.576848314733</v>
      </c>
    </row>
    <row r="973" spans="1:43" x14ac:dyDescent="0.2">
      <c r="A973" s="26"/>
      <c r="E973" s="25" t="s">
        <v>1914</v>
      </c>
      <c r="F973" s="26" t="s">
        <v>1915</v>
      </c>
      <c r="G973" s="1">
        <v>0.43326413217626703</v>
      </c>
      <c r="H973" s="1">
        <v>0.90560513617043903</v>
      </c>
      <c r="I973" s="1">
        <f>VLOOKUP(F973,'[1]SUSMB vs SHAM all proteins sum'!$B$2:$E$3214,2,FALSE)</f>
        <v>0.15795338168415199</v>
      </c>
      <c r="J973" s="29">
        <f>VLOOKUP(F973,'[1]SUSMB vs SHAM all proteins sum'!$B$2:$E$3214,3,FALSE)</f>
        <v>0.84545692592105104</v>
      </c>
      <c r="K973" s="25">
        <f>VLOOKUP($E973,[1]AllProteinsNorm!$A$1:$Q$3226,4,FALSE)</f>
        <v>8586974.1290713698</v>
      </c>
      <c r="L973" s="1">
        <f>VLOOKUP($E973,[1]AllProteinsNorm!$A$1:$Q$3226,5,FALSE)</f>
        <v>10836840.591055</v>
      </c>
      <c r="M973" s="1">
        <f>VLOOKUP($E973,[1]AllProteinsNorm!$A$1:$Q$3226,10,FALSE)</f>
        <v>8786288.2811364997</v>
      </c>
      <c r="N973" s="1">
        <f>VLOOKUP($E973,[1]AllProteinsNorm!$A$1:$Q$3226,11,FALSE)</f>
        <v>8209946.4048858397</v>
      </c>
      <c r="O973" s="1">
        <f>VLOOKUP($E973,[1]AllProteinsNorm!$A$1:$Q$3226,15,FALSE)</f>
        <v>7846941.6549283396</v>
      </c>
      <c r="P973" s="1">
        <f>VLOOKUP($E973,[1]AllProteinsNorm!$A$1:$Q$3226,6,FALSE)</f>
        <v>10000615.6348501</v>
      </c>
      <c r="Q973" s="1">
        <f>VLOOKUP($E973,[1]AllProteinsNorm!$A$1:$Q$3226,8,FALSE)</f>
        <v>5734938.1386158401</v>
      </c>
      <c r="R973" s="1">
        <f>VLOOKUP($E973,[1]AllProteinsNorm!$A$1:$Q$3226,13,FALSE)</f>
        <v>9967452.3159302305</v>
      </c>
      <c r="S973" s="1">
        <f>VLOOKUP($E973,[1]AllProteinsNorm!$A$1:$Q$3226,16,FALSE)</f>
        <v>8024735.9860202204</v>
      </c>
      <c r="T973" s="1">
        <f>VLOOKUP($E973,[1]AllProteinsNorm!$A$1:$Q$3226,17,FALSE)</f>
        <v>6993797.0425890395</v>
      </c>
      <c r="U973" s="1">
        <f>VLOOKUP($E973,[1]AllProteinsNorm!$A$1:$Q$3226,3,FALSE)</f>
        <v>6146807.7163359802</v>
      </c>
      <c r="V973" s="1">
        <f>VLOOKUP($E973,[1]AllProteinsNorm!$A$1:$Q$3226,7,FALSE)</f>
        <v>9936632.9144320507</v>
      </c>
      <c r="W973" s="1">
        <f>VLOOKUP($E973,[1]AllProteinsNorm!$A$1:$Q$3226,9,FALSE)</f>
        <v>8181365.91513687</v>
      </c>
      <c r="X973" s="1">
        <f>VLOOKUP($E973,[1]AllProteinsNorm!$A$1:$Q$3226,12,FALSE)</f>
        <v>6073659.8812792702</v>
      </c>
      <c r="Y973" s="29">
        <f>VLOOKUP($E973,[1]AllProteinsNorm!$A$1:$Q$3226,14,FALSE)</f>
        <v>7496892.8757162103</v>
      </c>
      <c r="Z973" s="25">
        <f t="shared" si="131"/>
        <v>0.96990713884568724</v>
      </c>
      <c r="AA973" s="1">
        <f t="shared" si="131"/>
        <v>1.2240317594777281</v>
      </c>
      <c r="AB973" s="1">
        <f t="shared" si="131"/>
        <v>0.99241986755025724</v>
      </c>
      <c r="AC973" s="1">
        <f t="shared" si="131"/>
        <v>0.92732148809913784</v>
      </c>
      <c r="AD973" s="1">
        <f t="shared" si="131"/>
        <v>0.8863197460271901</v>
      </c>
      <c r="AE973" s="1">
        <f t="shared" si="131"/>
        <v>1.1295793315895162</v>
      </c>
      <c r="AF973" s="1">
        <f t="shared" si="131"/>
        <v>0.64776688014587469</v>
      </c>
      <c r="AG973" s="1">
        <f t="shared" si="131"/>
        <v>1.1258335022339461</v>
      </c>
      <c r="AH973" s="1">
        <f t="shared" si="131"/>
        <v>0.90640178987410192</v>
      </c>
      <c r="AI973" s="1">
        <f t="shared" si="131"/>
        <v>0.78995622640574348</v>
      </c>
      <c r="AJ973" s="1">
        <f t="shared" si="131"/>
        <v>0.69428795237685903</v>
      </c>
      <c r="AK973" s="1">
        <f t="shared" si="131"/>
        <v>1.1223524206470299</v>
      </c>
      <c r="AL973" s="1">
        <f t="shared" si="131"/>
        <v>0.92409329378731575</v>
      </c>
      <c r="AM973" s="1">
        <f t="shared" si="131"/>
        <v>0.68602583275867834</v>
      </c>
      <c r="AN973" s="29">
        <f t="shared" si="131"/>
        <v>0.8467813935413443</v>
      </c>
      <c r="AO973" s="1">
        <f t="shared" si="126"/>
        <v>1042738.1488338623</v>
      </c>
      <c r="AP973" s="1">
        <f t="shared" si="127"/>
        <v>1668098.8753972261</v>
      </c>
      <c r="AQ973" s="29">
        <f t="shared" si="128"/>
        <v>1431400.1147587595</v>
      </c>
    </row>
    <row r="974" spans="1:43" x14ac:dyDescent="0.2">
      <c r="A974" s="26"/>
      <c r="E974" s="25" t="s">
        <v>1916</v>
      </c>
      <c r="F974" s="26" t="s">
        <v>1917</v>
      </c>
      <c r="G974" s="1">
        <v>0.85722579950586197</v>
      </c>
      <c r="H974" s="1">
        <v>0.98566826103137395</v>
      </c>
      <c r="I974" s="1">
        <f>VLOOKUP(F974,'[1]SUSMB vs SHAM all proteins sum'!$B$2:$E$3214,2,FALSE)</f>
        <v>0.43549415171137101</v>
      </c>
      <c r="J974" s="29">
        <f>VLOOKUP(F974,'[1]SUSMB vs SHAM all proteins sum'!$B$2:$E$3214,3,FALSE)</f>
        <v>0.92431542632469799</v>
      </c>
      <c r="K974" s="25">
        <f>VLOOKUP($E974,[1]AllProteinsNorm!$A$1:$Q$3226,4,FALSE)</f>
        <v>615944.93217124895</v>
      </c>
      <c r="L974" s="1">
        <f>VLOOKUP($E974,[1]AllProteinsNorm!$A$1:$Q$3226,5,FALSE)</f>
        <v>489617.28212250501</v>
      </c>
      <c r="M974" s="1">
        <f>VLOOKUP($E974,[1]AllProteinsNorm!$A$1:$Q$3226,10,FALSE)</f>
        <v>654230.608784243</v>
      </c>
      <c r="N974" s="1">
        <f>VLOOKUP($E974,[1]AllProteinsNorm!$A$1:$Q$3226,11,FALSE)</f>
        <v>537447.44256903999</v>
      </c>
      <c r="O974" s="1">
        <f>VLOOKUP($E974,[1]AllProteinsNorm!$A$1:$Q$3226,15,FALSE)</f>
        <v>690413.55929034494</v>
      </c>
      <c r="P974" s="1">
        <f>VLOOKUP($E974,[1]AllProteinsNorm!$A$1:$Q$3226,6,FALSE)</f>
        <v>596545.61333112395</v>
      </c>
      <c r="Q974" s="1">
        <f>VLOOKUP($E974,[1]AllProteinsNorm!$A$1:$Q$3226,8,FALSE)</f>
        <v>590129.26304100896</v>
      </c>
      <c r="R974" s="1">
        <f>VLOOKUP($E974,[1]AllProteinsNorm!$A$1:$Q$3226,13,FALSE)</f>
        <v>657511.80612885498</v>
      </c>
      <c r="S974" s="1">
        <f>VLOOKUP($E974,[1]AllProteinsNorm!$A$1:$Q$3226,16,FALSE)</f>
        <v>498015.41268184799</v>
      </c>
      <c r="T974" s="1">
        <f>VLOOKUP($E974,[1]AllProteinsNorm!$A$1:$Q$3226,17,FALSE)</f>
        <v>590869.41767905001</v>
      </c>
      <c r="U974" s="1">
        <f>VLOOKUP($E974,[1]AllProteinsNorm!$A$1:$Q$3226,3,FALSE)</f>
        <v>511311.07643646601</v>
      </c>
      <c r="V974" s="1">
        <f>VLOOKUP($E974,[1]AllProteinsNorm!$A$1:$Q$3226,7,FALSE)</f>
        <v>620036.47242297395</v>
      </c>
      <c r="W974" s="1">
        <f>VLOOKUP($E974,[1]AllProteinsNorm!$A$1:$Q$3226,9,FALSE)</f>
        <v>474689.71913691901</v>
      </c>
      <c r="X974" s="1">
        <f>VLOOKUP($E974,[1]AllProteinsNorm!$A$1:$Q$3226,12,FALSE)</f>
        <v>679870.19897603802</v>
      </c>
      <c r="Y974" s="29">
        <f>VLOOKUP($E974,[1]AllProteinsNorm!$A$1:$Q$3226,14,FALSE)</f>
        <v>482766.95425406401</v>
      </c>
      <c r="Z974" s="25">
        <f t="shared" si="131"/>
        <v>1.0308171030895095</v>
      </c>
      <c r="AA974" s="1">
        <f t="shared" si="131"/>
        <v>0.81940095943472779</v>
      </c>
      <c r="AB974" s="1">
        <f t="shared" si="131"/>
        <v>1.094890250208213</v>
      </c>
      <c r="AC974" s="1">
        <f t="shared" si="131"/>
        <v>0.89944731562115354</v>
      </c>
      <c r="AD974" s="1">
        <f t="shared" si="131"/>
        <v>1.155444371646396</v>
      </c>
      <c r="AE974" s="1">
        <f t="shared" si="131"/>
        <v>0.99835129550798429</v>
      </c>
      <c r="AF974" s="1">
        <f t="shared" si="131"/>
        <v>0.98761318683461841</v>
      </c>
      <c r="AG974" s="1">
        <f t="shared" si="131"/>
        <v>1.1003815111388209</v>
      </c>
      <c r="AH974" s="1">
        <f t="shared" si="131"/>
        <v>0.83345568439858631</v>
      </c>
      <c r="AI974" s="1">
        <f t="shared" si="131"/>
        <v>0.98885187558741683</v>
      </c>
      <c r="AJ974" s="1">
        <f t="shared" si="131"/>
        <v>0.85570669561622081</v>
      </c>
      <c r="AK974" s="1">
        <f t="shared" si="131"/>
        <v>1.0376645166311549</v>
      </c>
      <c r="AL974" s="1">
        <f t="shared" si="131"/>
        <v>0.79441887673661116</v>
      </c>
      <c r="AM974" s="1">
        <f t="shared" si="131"/>
        <v>1.1377994888519043</v>
      </c>
      <c r="AN974" s="29">
        <f t="shared" si="131"/>
        <v>0.8079365658506007</v>
      </c>
      <c r="AO974" s="1">
        <f t="shared" ref="AO974:AO1037" si="132">_xlfn.STDEV.P(K974:O974)</f>
        <v>74076.302194487173</v>
      </c>
      <c r="AP974" s="1">
        <f t="shared" ref="AP974:AP1037" si="133">_xlfn.STDEV.P(P974:T974)</f>
        <v>51000.610163857404</v>
      </c>
      <c r="AQ974" s="29">
        <f t="shared" ref="AQ974:AQ1037" si="134">_xlfn.STDEV.P(U974:Y974)</f>
        <v>81719.499387057964</v>
      </c>
    </row>
    <row r="975" spans="1:43" x14ac:dyDescent="0.2">
      <c r="A975" s="26"/>
      <c r="E975" s="25" t="s">
        <v>1918</v>
      </c>
      <c r="F975" s="26" t="s">
        <v>1919</v>
      </c>
      <c r="G975" s="1">
        <v>0.91360459224940305</v>
      </c>
      <c r="H975" s="1">
        <v>1.0213867193545501</v>
      </c>
      <c r="I975" s="1">
        <f>VLOOKUP(F975,'[1]SUSMB vs SHAM all proteins sum'!$B$2:$E$3214,2,FALSE)</f>
        <v>0.44932773158391898</v>
      </c>
      <c r="J975" s="29">
        <f>VLOOKUP(F975,'[1]SUSMB vs SHAM all proteins sum'!$B$2:$E$3214,3,FALSE)</f>
        <v>1.2587572167084</v>
      </c>
      <c r="K975" s="25">
        <f>VLOOKUP($E975,[1]AllProteinsNorm!$A$1:$Q$3226,4,FALSE)</f>
        <v>154194.24689206801</v>
      </c>
      <c r="L975" s="1">
        <f>VLOOKUP($E975,[1]AllProteinsNorm!$A$1:$Q$3226,5,FALSE)</f>
        <v>242782.22476218201</v>
      </c>
      <c r="M975" s="1">
        <f>VLOOKUP($E975,[1]AllProteinsNorm!$A$1:$Q$3226,10,FALSE)</f>
        <v>150064.34261627801</v>
      </c>
      <c r="N975" s="1">
        <f>VLOOKUP($E975,[1]AllProteinsNorm!$A$1:$Q$3226,11,FALSE)</f>
        <v>292763.56032351899</v>
      </c>
      <c r="O975" s="1">
        <f>VLOOKUP($E975,[1]AllProteinsNorm!$A$1:$Q$3226,15,FALSE)</f>
        <v>117950.599461515</v>
      </c>
      <c r="P975" s="1">
        <f>VLOOKUP($E975,[1]AllProteinsNorm!$A$1:$Q$3226,6,FALSE)</f>
        <v>176009.399699528</v>
      </c>
      <c r="Q975" s="1">
        <f>VLOOKUP($E975,[1]AllProteinsNorm!$A$1:$Q$3226,8,FALSE)</f>
        <v>260720.025075301</v>
      </c>
      <c r="R975" s="1">
        <f>VLOOKUP($E975,[1]AllProteinsNorm!$A$1:$Q$3226,13,FALSE)</f>
        <v>169511.01764941899</v>
      </c>
      <c r="S975" s="1">
        <f>VLOOKUP($E975,[1]AllProteinsNorm!$A$1:$Q$3226,16,FALSE)</f>
        <v>160590.52979693399</v>
      </c>
      <c r="T975" s="1">
        <f>VLOOKUP($E975,[1]AllProteinsNorm!$A$1:$Q$3226,17,FALSE)</f>
        <v>172624.58979966599</v>
      </c>
      <c r="U975" s="1">
        <f>VLOOKUP($E975,[1]AllProteinsNorm!$A$1:$Q$3226,3,FALSE)</f>
        <v>439871.53124559001</v>
      </c>
      <c r="V975" s="1">
        <f>VLOOKUP($E975,[1]AllProteinsNorm!$A$1:$Q$3226,7,FALSE)</f>
        <v>175750.174065687</v>
      </c>
      <c r="W975" s="1">
        <f>VLOOKUP($E975,[1]AllProteinsNorm!$A$1:$Q$3226,9,FALSE)</f>
        <v>176481.997674162</v>
      </c>
      <c r="X975" s="1">
        <f>VLOOKUP($E975,[1]AllProteinsNorm!$A$1:$Q$3226,12,FALSE)</f>
        <v>126278.860648186</v>
      </c>
      <c r="Y975" s="29">
        <f>VLOOKUP($E975,[1]AllProteinsNorm!$A$1:$Q$3226,14,FALSE)</f>
        <v>355825.38015035097</v>
      </c>
      <c r="Z975" s="25">
        <f t="shared" ref="Z975:AN991" si="135">K975/AVERAGE($K975:$O975)</f>
        <v>0.80497753114839365</v>
      </c>
      <c r="AA975" s="1">
        <f t="shared" si="135"/>
        <v>1.2674547840463504</v>
      </c>
      <c r="AB975" s="1">
        <f t="shared" si="135"/>
        <v>0.78341719271286381</v>
      </c>
      <c r="AC975" s="1">
        <f t="shared" si="135"/>
        <v>1.5283844420239732</v>
      </c>
      <c r="AD975" s="1">
        <f t="shared" si="135"/>
        <v>0.61576605006841956</v>
      </c>
      <c r="AE975" s="1">
        <f t="shared" si="135"/>
        <v>0.91886445107262493</v>
      </c>
      <c r="AF975" s="1">
        <f t="shared" si="135"/>
        <v>1.3610998226994118</v>
      </c>
      <c r="AG975" s="1">
        <f t="shared" si="135"/>
        <v>0.88493937510777787</v>
      </c>
      <c r="AH975" s="1">
        <f t="shared" si="135"/>
        <v>0.83836959424455937</v>
      </c>
      <c r="AI975" s="1">
        <f t="shared" si="135"/>
        <v>0.90119390906787178</v>
      </c>
      <c r="AJ975" s="1">
        <f t="shared" si="135"/>
        <v>2.2963677723487965</v>
      </c>
      <c r="AK975" s="1">
        <f t="shared" si="135"/>
        <v>0.91751115278202289</v>
      </c>
      <c r="AL975" s="1">
        <f t="shared" si="135"/>
        <v>0.92133166861487803</v>
      </c>
      <c r="AM975" s="1">
        <f t="shared" si="135"/>
        <v>0.65924408679113911</v>
      </c>
      <c r="AN975" s="29">
        <f t="shared" si="135"/>
        <v>1.8576013165644421</v>
      </c>
      <c r="AO975" s="1">
        <f t="shared" si="132"/>
        <v>65425.238954002831</v>
      </c>
      <c r="AP975" s="1">
        <f t="shared" si="133"/>
        <v>36773.474200779303</v>
      </c>
      <c r="AQ975" s="29">
        <f t="shared" si="134"/>
        <v>121126.26320730816</v>
      </c>
    </row>
    <row r="976" spans="1:43" x14ac:dyDescent="0.2">
      <c r="A976" s="26"/>
      <c r="E976" s="25" t="s">
        <v>1920</v>
      </c>
      <c r="F976" s="26" t="s">
        <v>1921</v>
      </c>
      <c r="G976" s="1">
        <v>0.43161708991238601</v>
      </c>
      <c r="H976" s="1">
        <v>1.03612260805348</v>
      </c>
      <c r="I976" s="1">
        <f>VLOOKUP(F976,'[1]SUSMB vs SHAM all proteins sum'!$B$2:$E$3214,2,FALSE)</f>
        <v>0.81449235826473099</v>
      </c>
      <c r="J976" s="29">
        <f>VLOOKUP(F976,'[1]SUSMB vs SHAM all proteins sum'!$B$2:$E$3214,3,FALSE)</f>
        <v>0.98557893787558104</v>
      </c>
      <c r="K976" s="25">
        <f>VLOOKUP($E976,[1]AllProteinsNorm!$A$1:$Q$3226,4,FALSE)</f>
        <v>1609897.9487674099</v>
      </c>
      <c r="L976" s="1">
        <f>VLOOKUP($E976,[1]AllProteinsNorm!$A$1:$Q$3226,5,FALSE)</f>
        <v>1541641.4298749401</v>
      </c>
      <c r="M976" s="1">
        <f>VLOOKUP($E976,[1]AllProteinsNorm!$A$1:$Q$3226,10,FALSE)</f>
        <v>1738926.4109339099</v>
      </c>
      <c r="N976" s="1">
        <f>VLOOKUP($E976,[1]AllProteinsNorm!$A$1:$Q$3226,11,FALSE)</f>
        <v>1458292.20771757</v>
      </c>
      <c r="O976" s="1">
        <f>VLOOKUP($E976,[1]AllProteinsNorm!$A$1:$Q$3226,15,FALSE)</f>
        <v>1634733.7809925701</v>
      </c>
      <c r="P976" s="1">
        <f>VLOOKUP($E976,[1]AllProteinsNorm!$A$1:$Q$3226,6,FALSE)</f>
        <v>1481304.3323426801</v>
      </c>
      <c r="Q976" s="1">
        <f>VLOOKUP($E976,[1]AllProteinsNorm!$A$1:$Q$3226,8,FALSE)</f>
        <v>1645768.9531723999</v>
      </c>
      <c r="R976" s="1">
        <f>VLOOKUP($E976,[1]AllProteinsNorm!$A$1:$Q$3226,13,FALSE)</f>
        <v>1787800.4640758</v>
      </c>
      <c r="S976" s="1">
        <f>VLOOKUP($E976,[1]AllProteinsNorm!$A$1:$Q$3226,16,FALSE)</f>
        <v>1647618.25089932</v>
      </c>
      <c r="T976" s="1">
        <f>VLOOKUP($E976,[1]AllProteinsNorm!$A$1:$Q$3226,17,FALSE)</f>
        <v>1710887.5590297701</v>
      </c>
      <c r="U976" s="1">
        <f>VLOOKUP($E976,[1]AllProteinsNorm!$A$1:$Q$3226,3,FALSE)</f>
        <v>1351535.9539403401</v>
      </c>
      <c r="V976" s="1">
        <f>VLOOKUP($E976,[1]AllProteinsNorm!$A$1:$Q$3226,7,FALSE)</f>
        <v>1421599.9182641399</v>
      </c>
      <c r="W976" s="1">
        <f>VLOOKUP($E976,[1]AllProteinsNorm!$A$1:$Q$3226,9,FALSE)</f>
        <v>1678245.1106748499</v>
      </c>
      <c r="X976" s="1">
        <f>VLOOKUP($E976,[1]AllProteinsNorm!$A$1:$Q$3226,12,FALSE)</f>
        <v>1749095.0811990499</v>
      </c>
      <c r="Y976" s="29">
        <f>VLOOKUP($E976,[1]AllProteinsNorm!$A$1:$Q$3226,14,FALSE)</f>
        <v>1696437.1845144699</v>
      </c>
      <c r="Z976" s="25">
        <f t="shared" si="135"/>
        <v>1.0082668044739711</v>
      </c>
      <c r="AA976" s="1">
        <f t="shared" si="135"/>
        <v>0.96551826737513258</v>
      </c>
      <c r="AB976" s="1">
        <f t="shared" si="135"/>
        <v>1.0890763460566613</v>
      </c>
      <c r="AC976" s="1">
        <f t="shared" si="135"/>
        <v>0.91331728535366652</v>
      </c>
      <c r="AD976" s="1">
        <f t="shared" si="135"/>
        <v>1.0238212967405687</v>
      </c>
      <c r="AE976" s="1">
        <f t="shared" si="135"/>
        <v>0.92772960346220312</v>
      </c>
      <c r="AF976" s="1">
        <f t="shared" si="135"/>
        <v>1.0307325408968184</v>
      </c>
      <c r="AG976" s="1">
        <f t="shared" si="135"/>
        <v>1.119685792711832</v>
      </c>
      <c r="AH976" s="1">
        <f t="shared" si="135"/>
        <v>1.0318907419561278</v>
      </c>
      <c r="AI976" s="1">
        <f t="shared" si="135"/>
        <v>1.0715158269988223</v>
      </c>
      <c r="AJ976" s="1">
        <f t="shared" si="135"/>
        <v>0.84645665798533443</v>
      </c>
      <c r="AK976" s="1">
        <f t="shared" si="135"/>
        <v>0.89033718437001774</v>
      </c>
      <c r="AL976" s="1">
        <f t="shared" si="135"/>
        <v>1.0510721106016303</v>
      </c>
      <c r="AM976" s="1">
        <f t="shared" si="135"/>
        <v>1.0954449066737066</v>
      </c>
      <c r="AN976" s="29">
        <f t="shared" si="135"/>
        <v>1.0624656676721713</v>
      </c>
      <c r="AO976" s="1">
        <f t="shared" si="132"/>
        <v>93848.036112209084</v>
      </c>
      <c r="AP976" s="1">
        <f t="shared" si="133"/>
        <v>101063.09391249102</v>
      </c>
      <c r="AQ976" s="29">
        <f t="shared" si="134"/>
        <v>160678.16704450798</v>
      </c>
    </row>
    <row r="977" spans="1:43" x14ac:dyDescent="0.2">
      <c r="A977" s="26"/>
      <c r="E977" s="25" t="s">
        <v>1922</v>
      </c>
      <c r="F977" s="26" t="s">
        <v>1923</v>
      </c>
      <c r="G977" s="1">
        <v>0.64401327880743997</v>
      </c>
      <c r="H977" s="1">
        <v>1.0609820637410601</v>
      </c>
      <c r="I977" s="1">
        <f>VLOOKUP(F977,'[1]SUSMB vs SHAM all proteins sum'!$B$2:$E$3214,2,FALSE)</f>
        <v>0.72980021152139096</v>
      </c>
      <c r="J977" s="29">
        <f>VLOOKUP(F977,'[1]SUSMB vs SHAM all proteins sum'!$B$2:$E$3214,3,FALSE)</f>
        <v>1.0521384507829401</v>
      </c>
      <c r="K977" s="25">
        <f>VLOOKUP($E977,[1]AllProteinsNorm!$A$1:$Q$3226,4,FALSE)</f>
        <v>72616.425522983904</v>
      </c>
      <c r="L977" s="1">
        <f>VLOOKUP($E977,[1]AllProteinsNorm!$A$1:$Q$3226,5,FALSE)</f>
        <v>63998.488689270998</v>
      </c>
      <c r="M977" s="1">
        <f>VLOOKUP($E977,[1]AllProteinsNorm!$A$1:$Q$3226,10,FALSE)</f>
        <v>56717.244946056002</v>
      </c>
      <c r="N977" s="1">
        <f>VLOOKUP($E977,[1]AllProteinsNorm!$A$1:$Q$3226,11,FALSE)</f>
        <v>70356.557672122406</v>
      </c>
      <c r="O977" s="1">
        <f>VLOOKUP($E977,[1]AllProteinsNorm!$A$1:$Q$3226,15,FALSE)</f>
        <v>61692.208025244901</v>
      </c>
      <c r="P977" s="1">
        <f>VLOOKUP($E977,[1]AllProteinsNorm!$A$1:$Q$3226,6,FALSE)</f>
        <v>64155.644754266199</v>
      </c>
      <c r="Q977" s="1">
        <f>VLOOKUP($E977,[1]AllProteinsNorm!$A$1:$Q$3226,8,FALSE)</f>
        <v>73722.644397589203</v>
      </c>
      <c r="R977" s="1">
        <f>VLOOKUP($E977,[1]AllProteinsNorm!$A$1:$Q$3226,13,FALSE)</f>
        <v>45607.0846285429</v>
      </c>
      <c r="S977" s="1">
        <f>VLOOKUP($E977,[1]AllProteinsNorm!$A$1:$Q$3226,16,FALSE)</f>
        <v>86668.0356610382</v>
      </c>
      <c r="T977" s="1">
        <f>VLOOKUP($E977,[1]AllProteinsNorm!$A$1:$Q$3226,17,FALSE)</f>
        <v>82274.978267510494</v>
      </c>
      <c r="U977" s="1">
        <f>VLOOKUP($E977,[1]AllProteinsNorm!$A$1:$Q$3226,3,FALSE)</f>
        <v>59943.168539277598</v>
      </c>
      <c r="V977" s="1">
        <f>VLOOKUP($E977,[1]AllProteinsNorm!$A$1:$Q$3226,7,FALSE)</f>
        <v>56341.250107588399</v>
      </c>
      <c r="W977" s="1">
        <f>VLOOKUP($E977,[1]AllProteinsNorm!$A$1:$Q$3226,9,FALSE)</f>
        <v>79963.033318096204</v>
      </c>
      <c r="X977" s="1">
        <f>VLOOKUP($E977,[1]AllProteinsNorm!$A$1:$Q$3226,12,FALSE)</f>
        <v>51102.221446408599</v>
      </c>
      <c r="Y977" s="29">
        <f>VLOOKUP($E977,[1]AllProteinsNorm!$A$1:$Q$3226,14,FALSE)</f>
        <v>106886.746195503</v>
      </c>
      <c r="Z977" s="25">
        <f t="shared" si="135"/>
        <v>1.1158678947635408</v>
      </c>
      <c r="AA977" s="1">
        <f t="shared" si="135"/>
        <v>0.98343946741280763</v>
      </c>
      <c r="AB977" s="1">
        <f t="shared" si="135"/>
        <v>0.87155147418695134</v>
      </c>
      <c r="AC977" s="1">
        <f t="shared" si="135"/>
        <v>1.0811413991666667</v>
      </c>
      <c r="AD977" s="1">
        <f t="shared" si="135"/>
        <v>0.94799976447003309</v>
      </c>
      <c r="AE977" s="1">
        <f t="shared" si="135"/>
        <v>0.98585442251604405</v>
      </c>
      <c r="AF977" s="1">
        <f t="shared" si="135"/>
        <v>1.132866722754087</v>
      </c>
      <c r="AG977" s="1">
        <f t="shared" si="135"/>
        <v>0.70082603411327493</v>
      </c>
      <c r="AH977" s="1">
        <f t="shared" si="135"/>
        <v>1.331793431029793</v>
      </c>
      <c r="AI977" s="1">
        <f t="shared" si="135"/>
        <v>1.264287055303001</v>
      </c>
      <c r="AJ977" s="1">
        <f t="shared" si="135"/>
        <v>0.92112296634882973</v>
      </c>
      <c r="AK977" s="1">
        <f t="shared" si="135"/>
        <v>0.86577371019180671</v>
      </c>
      <c r="AL977" s="1">
        <f t="shared" si="135"/>
        <v>1.2287603115266141</v>
      </c>
      <c r="AM977" s="1">
        <f t="shared" si="135"/>
        <v>0.78526762853530585</v>
      </c>
      <c r="AN977" s="29">
        <f t="shared" si="135"/>
        <v>1.6424863603008122</v>
      </c>
      <c r="AO977" s="1">
        <f t="shared" si="132"/>
        <v>5783.1163057681379</v>
      </c>
      <c r="AP977" s="1">
        <f t="shared" si="133"/>
        <v>14631.117392467435</v>
      </c>
      <c r="AQ977" s="29">
        <f t="shared" si="134"/>
        <v>20499.424233305985</v>
      </c>
    </row>
    <row r="978" spans="1:43" x14ac:dyDescent="0.2">
      <c r="A978" s="26"/>
      <c r="E978" s="25" t="s">
        <v>1924</v>
      </c>
      <c r="F978" s="26" t="s">
        <v>1925</v>
      </c>
      <c r="G978" s="1">
        <v>0.41765709238450899</v>
      </c>
      <c r="H978" s="1">
        <v>1.4071337237800301</v>
      </c>
      <c r="I978" s="1">
        <f>VLOOKUP(F978,'[1]SUSMB vs SHAM all proteins sum'!$B$2:$E$3214,2,FALSE)</f>
        <v>0.26079528733722201</v>
      </c>
      <c r="J978" s="29">
        <f>VLOOKUP(F978,'[1]SUSMB vs SHAM all proteins sum'!$B$2:$E$3214,3,FALSE)</f>
        <v>1.6084620246875001</v>
      </c>
      <c r="K978" s="25">
        <f>VLOOKUP($E978,[1]AllProteinsNorm!$A$1:$Q$3226,4,FALSE)</f>
        <v>7385.7321336558398</v>
      </c>
      <c r="L978" s="1">
        <f>VLOOKUP($E978,[1]AllProteinsNorm!$A$1:$Q$3226,5,FALSE)</f>
        <v>60643.296276792396</v>
      </c>
      <c r="M978" s="1">
        <f>VLOOKUP($E978,[1]AllProteinsNorm!$A$1:$Q$3226,10,FALSE)</f>
        <v>47534.108041876803</v>
      </c>
      <c r="N978" s="1">
        <f>VLOOKUP($E978,[1]AllProteinsNorm!$A$1:$Q$3226,11,FALSE)</f>
        <v>52713.447133585498</v>
      </c>
      <c r="O978" s="1">
        <f>VLOOKUP($E978,[1]AllProteinsNorm!$A$1:$Q$3226,15,FALSE)</f>
        <v>33495.020265502499</v>
      </c>
      <c r="P978" s="1">
        <f>VLOOKUP($E978,[1]AllProteinsNorm!$A$1:$Q$3226,6,FALSE)</f>
        <v>37294.701009947901</v>
      </c>
      <c r="Q978" s="1">
        <f>VLOOKUP($E978,[1]AllProteinsNorm!$A$1:$Q$3226,8,FALSE)</f>
        <v>33953.366066870898</v>
      </c>
      <c r="R978" s="1">
        <f>VLOOKUP($E978,[1]AllProteinsNorm!$A$1:$Q$3226,13,FALSE)</f>
        <v>53378.770946834498</v>
      </c>
      <c r="S978" s="1">
        <f>VLOOKUP($E978,[1]AllProteinsNorm!$A$1:$Q$3226,16,FALSE)</f>
        <v>57962.873896974903</v>
      </c>
      <c r="T978" s="1">
        <f>VLOOKUP($E978,[1]AllProteinsNorm!$A$1:$Q$3226,17,FALSE)</f>
        <v>52931.2043020274</v>
      </c>
      <c r="U978" s="1">
        <f>VLOOKUP($E978,[1]AllProteinsNorm!$A$1:$Q$3226,3,FALSE)</f>
        <v>56328.011589813097</v>
      </c>
      <c r="V978" s="1">
        <f>VLOOKUP($E978,[1]AllProteinsNorm!$A$1:$Q$3226,7,FALSE)</f>
        <v>45547.142891616801</v>
      </c>
      <c r="W978" s="1">
        <f>VLOOKUP($E978,[1]AllProteinsNorm!$A$1:$Q$3226,9,FALSE)</f>
        <v>46961.958912589602</v>
      </c>
      <c r="X978" s="1">
        <f>VLOOKUP($E978,[1]AllProteinsNorm!$A$1:$Q$3226,12,FALSE)</f>
        <v>48412.682226647798</v>
      </c>
      <c r="Y978" s="29">
        <f>VLOOKUP($E978,[1]AllProteinsNorm!$A$1:$Q$3226,14,FALSE)</f>
        <v>69381.951822006304</v>
      </c>
      <c r="Z978" s="25">
        <f t="shared" si="135"/>
        <v>0.18302209014244591</v>
      </c>
      <c r="AA978" s="1">
        <f t="shared" si="135"/>
        <v>1.5027708339338679</v>
      </c>
      <c r="AB978" s="1">
        <f t="shared" si="135"/>
        <v>1.1779186747427919</v>
      </c>
      <c r="AC978" s="1">
        <f t="shared" si="135"/>
        <v>1.3062652555511305</v>
      </c>
      <c r="AD978" s="1">
        <f t="shared" si="135"/>
        <v>0.83002314562976431</v>
      </c>
      <c r="AE978" s="1">
        <f t="shared" si="135"/>
        <v>0.92418111116894719</v>
      </c>
      <c r="AF978" s="1">
        <f t="shared" si="135"/>
        <v>0.84138118096822379</v>
      </c>
      <c r="AG978" s="1">
        <f t="shared" si="135"/>
        <v>1.3227523082520385</v>
      </c>
      <c r="AH978" s="1">
        <f t="shared" si="135"/>
        <v>1.4363486434805623</v>
      </c>
      <c r="AI978" s="1">
        <f t="shared" si="135"/>
        <v>1.3116613857370774</v>
      </c>
      <c r="AJ978" s="1">
        <f t="shared" si="135"/>
        <v>1.3958359480379039</v>
      </c>
      <c r="AK978" s="1">
        <f t="shared" si="135"/>
        <v>1.1286806969418317</v>
      </c>
      <c r="AL978" s="1">
        <f t="shared" si="135"/>
        <v>1.163740536730157</v>
      </c>
      <c r="AM978" s="1">
        <f t="shared" si="135"/>
        <v>1.1996901769760295</v>
      </c>
      <c r="AN978" s="29">
        <f t="shared" si="135"/>
        <v>1.7193190344341018</v>
      </c>
      <c r="AO978" s="1">
        <f t="shared" si="132"/>
        <v>18707.847107239151</v>
      </c>
      <c r="AP978" s="1">
        <f t="shared" si="133"/>
        <v>9595.8920593628791</v>
      </c>
      <c r="AQ978" s="29">
        <f t="shared" si="134"/>
        <v>8853.9029845834812</v>
      </c>
    </row>
    <row r="979" spans="1:43" x14ac:dyDescent="0.2">
      <c r="A979" s="26"/>
      <c r="E979" s="25" t="s">
        <v>1926</v>
      </c>
      <c r="F979" s="26" t="s">
        <v>1927</v>
      </c>
      <c r="G979" s="1">
        <v>0.56617909552525603</v>
      </c>
      <c r="H979" s="1">
        <v>0.93527565422862002</v>
      </c>
      <c r="I979" s="1">
        <f>VLOOKUP(F979,'[1]SUSMB vs SHAM all proteins sum'!$B$2:$E$3214,2,FALSE)</f>
        <v>0.57323943313849202</v>
      </c>
      <c r="J979" s="29">
        <f>VLOOKUP(F979,'[1]SUSMB vs SHAM all proteins sum'!$B$2:$E$3214,3,FALSE)</f>
        <v>0.93023684751150804</v>
      </c>
      <c r="K979" s="25">
        <f>VLOOKUP($E979,[1]AllProteinsNorm!$A$1:$Q$3226,4,FALSE)</f>
        <v>317965.65426055097</v>
      </c>
      <c r="L979" s="1">
        <f>VLOOKUP($E979,[1]AllProteinsNorm!$A$1:$Q$3226,5,FALSE)</f>
        <v>215248.67256553401</v>
      </c>
      <c r="M979" s="1">
        <f>VLOOKUP($E979,[1]AllProteinsNorm!$A$1:$Q$3226,10,FALSE)</f>
        <v>303473.00198745198</v>
      </c>
      <c r="N979" s="1">
        <f>VLOOKUP($E979,[1]AllProteinsNorm!$A$1:$Q$3226,11,FALSE)</f>
        <v>315334.36028562399</v>
      </c>
      <c r="O979" s="1">
        <f>VLOOKUP($E979,[1]AllProteinsNorm!$A$1:$Q$3226,15,FALSE)</f>
        <v>389186.16098742402</v>
      </c>
      <c r="P979" s="1">
        <f>VLOOKUP($E979,[1]AllProteinsNorm!$A$1:$Q$3226,6,FALSE)</f>
        <v>335126.76054755499</v>
      </c>
      <c r="Q979" s="1">
        <f>VLOOKUP($E979,[1]AllProteinsNorm!$A$1:$Q$3226,8,FALSE)</f>
        <v>295920.82682633301</v>
      </c>
      <c r="R979" s="1">
        <f>VLOOKUP($E979,[1]AllProteinsNorm!$A$1:$Q$3226,13,FALSE)</f>
        <v>278345.07451532601</v>
      </c>
      <c r="S979" s="1">
        <f>VLOOKUP($E979,[1]AllProteinsNorm!$A$1:$Q$3226,16,FALSE)</f>
        <v>282148.980374337</v>
      </c>
      <c r="T979" s="1">
        <f>VLOOKUP($E979,[1]AllProteinsNorm!$A$1:$Q$3226,17,FALSE)</f>
        <v>234218.351817574</v>
      </c>
      <c r="U979" s="1">
        <f>VLOOKUP($E979,[1]AllProteinsNorm!$A$1:$Q$3226,3,FALSE)</f>
        <v>252648.939349755</v>
      </c>
      <c r="V979" s="1">
        <f>VLOOKUP($E979,[1]AllProteinsNorm!$A$1:$Q$3226,7,FALSE)</f>
        <v>304434.10436238901</v>
      </c>
      <c r="W979" s="1">
        <f>VLOOKUP($E979,[1]AllProteinsNorm!$A$1:$Q$3226,9,FALSE)</f>
        <v>242271.96267909001</v>
      </c>
      <c r="X979" s="1">
        <f>VLOOKUP($E979,[1]AllProteinsNorm!$A$1:$Q$3226,12,FALSE)</f>
        <v>368348.10334998998</v>
      </c>
      <c r="Y979" s="29">
        <f>VLOOKUP($E979,[1]AllProteinsNorm!$A$1:$Q$3226,14,FALSE)</f>
        <v>258681.13187492799</v>
      </c>
      <c r="Z979" s="25">
        <f t="shared" si="135"/>
        <v>1.0315469592329409</v>
      </c>
      <c r="AA979" s="1">
        <f t="shared" si="135"/>
        <v>0.69831162796582358</v>
      </c>
      <c r="AB979" s="1">
        <f t="shared" si="135"/>
        <v>0.98452976985032525</v>
      </c>
      <c r="AC979" s="1">
        <f t="shared" si="135"/>
        <v>1.0230104922834016</v>
      </c>
      <c r="AD979" s="1">
        <f t="shared" si="135"/>
        <v>1.2626011506675092</v>
      </c>
      <c r="AE979" s="1">
        <f t="shared" si="135"/>
        <v>1.0872211704888721</v>
      </c>
      <c r="AF979" s="1">
        <f t="shared" si="135"/>
        <v>0.9600289370759052</v>
      </c>
      <c r="AG979" s="1">
        <f t="shared" si="135"/>
        <v>0.90300952755881891</v>
      </c>
      <c r="AH979" s="1">
        <f t="shared" si="135"/>
        <v>0.91535019224852088</v>
      </c>
      <c r="AI979" s="1">
        <f t="shared" si="135"/>
        <v>0.75985322746836403</v>
      </c>
      <c r="AJ979" s="1">
        <f t="shared" si="135"/>
        <v>0.81964590089377376</v>
      </c>
      <c r="AK979" s="1">
        <f t="shared" si="135"/>
        <v>0.98764778658921948</v>
      </c>
      <c r="AL979" s="1">
        <f t="shared" si="135"/>
        <v>0.78598082233191069</v>
      </c>
      <c r="AM979" s="1">
        <f t="shared" si="135"/>
        <v>1.1949981416500579</v>
      </c>
      <c r="AN979" s="29">
        <f t="shared" si="135"/>
        <v>0.83921559269372825</v>
      </c>
      <c r="AO979" s="1">
        <f t="shared" si="132"/>
        <v>55438.814043972903</v>
      </c>
      <c r="AP979" s="1">
        <f t="shared" si="133"/>
        <v>32443.899893810842</v>
      </c>
      <c r="AQ979" s="29">
        <f t="shared" si="134"/>
        <v>46667.261838072867</v>
      </c>
    </row>
    <row r="980" spans="1:43" x14ac:dyDescent="0.2">
      <c r="A980" s="26"/>
      <c r="E980" s="25" t="s">
        <v>1928</v>
      </c>
      <c r="F980" s="26" t="s">
        <v>1929</v>
      </c>
      <c r="G980" s="1">
        <v>0.39212308199733098</v>
      </c>
      <c r="H980" s="43">
        <v>1.96583936594331</v>
      </c>
      <c r="I980" s="1">
        <f>VLOOKUP(F980,'[1]SUSMB vs SHAM all proteins sum'!$B$2:$E$3214,2,FALSE)</f>
        <v>0.358107239524181</v>
      </c>
      <c r="J980" s="29">
        <f>VLOOKUP(F980,'[1]SUSMB vs SHAM all proteins sum'!$B$2:$E$3214,3,FALSE)</f>
        <v>0.52869808088153503</v>
      </c>
      <c r="K980" s="25">
        <f>VLOOKUP($E980,[1]AllProteinsNorm!$A$1:$Q$3226,4,FALSE)</f>
        <v>78625.823032729604</v>
      </c>
      <c r="L980" s="1">
        <f>VLOOKUP($E980,[1]AllProteinsNorm!$A$1:$Q$3226,5,FALSE)</f>
        <v>21386.590072092102</v>
      </c>
      <c r="M980" s="1">
        <f>VLOOKUP($E980,[1]AllProteinsNorm!$A$1:$Q$3226,10,FALSE)</f>
        <v>13956.0611070574</v>
      </c>
      <c r="N980" s="1">
        <f>VLOOKUP($E980,[1]AllProteinsNorm!$A$1:$Q$3226,11,FALSE)</f>
        <v>5334.52673526947</v>
      </c>
      <c r="O980" s="1">
        <f>VLOOKUP($E980,[1]AllProteinsNorm!$A$1:$Q$3226,15,FALSE)</f>
        <v>91107.501477919097</v>
      </c>
      <c r="P980" s="1">
        <f>VLOOKUP($E980,[1]AllProteinsNorm!$A$1:$Q$3226,6,FALSE)</f>
        <v>61212.424856631304</v>
      </c>
      <c r="Q980" s="1">
        <f>VLOOKUP($E980,[1]AllProteinsNorm!$A$1:$Q$3226,8,FALSE)</f>
        <v>7157.4546289305999</v>
      </c>
      <c r="R980" s="1">
        <f>VLOOKUP($E980,[1]AllProteinsNorm!$A$1:$Q$3226,13,FALSE)</f>
        <v>163934.47050847299</v>
      </c>
      <c r="S980" s="1">
        <f>VLOOKUP($E980,[1]AllProteinsNorm!$A$1:$Q$3226,16,FALSE)</f>
        <v>74182.674628322697</v>
      </c>
      <c r="T980" s="1">
        <f>VLOOKUP($E980,[1]AllProteinsNorm!$A$1:$Q$3226,17,FALSE)</f>
        <v>62847.618456448901</v>
      </c>
      <c r="U980" s="1">
        <f>VLOOKUP($E980,[1]AllProteinsNorm!$A$1:$Q$3226,3,FALSE)</f>
        <v>9722.3080366555296</v>
      </c>
      <c r="V980" s="1">
        <f>VLOOKUP($E980,[1]AllProteinsNorm!$A$1:$Q$3226,7,FALSE)</f>
        <v>14601.720522179599</v>
      </c>
      <c r="W980" s="1">
        <f>VLOOKUP($E980,[1]AllProteinsNorm!$A$1:$Q$3226,9,FALSE)</f>
        <v>51355.399925707199</v>
      </c>
      <c r="X980" s="1">
        <f>VLOOKUP($E980,[1]AllProteinsNorm!$A$1:$Q$3226,12,FALSE)</f>
        <v>12423.816869280199</v>
      </c>
      <c r="Y980" s="29">
        <f>VLOOKUP($E980,[1]AllProteinsNorm!$A$1:$Q$3226,14,FALSE)</f>
        <v>5201.6814105274898</v>
      </c>
      <c r="Z980" s="25">
        <f t="shared" si="135"/>
        <v>1.8683911241723827</v>
      </c>
      <c r="AA980" s="1">
        <f t="shared" si="135"/>
        <v>0.5082110879828442</v>
      </c>
      <c r="AB980" s="1">
        <f t="shared" si="135"/>
        <v>0.33163889031697685</v>
      </c>
      <c r="AC980" s="1">
        <f t="shared" si="135"/>
        <v>0.12676474495775766</v>
      </c>
      <c r="AD980" s="1">
        <f t="shared" si="135"/>
        <v>2.1649941525700389</v>
      </c>
      <c r="AE980" s="1">
        <f t="shared" si="135"/>
        <v>1.4545952828193678</v>
      </c>
      <c r="AF980" s="1">
        <f t="shared" si="135"/>
        <v>0.17008311245013888</v>
      </c>
      <c r="AG980" s="1">
        <f t="shared" si="135"/>
        <v>3.8955866893301607</v>
      </c>
      <c r="AH980" s="1">
        <f t="shared" si="135"/>
        <v>1.7628082670146414</v>
      </c>
      <c r="AI980" s="1">
        <f t="shared" si="135"/>
        <v>1.4934525066977227</v>
      </c>
      <c r="AJ980" s="1">
        <f t="shared" si="135"/>
        <v>0.23103190963858572</v>
      </c>
      <c r="AK980" s="1">
        <f t="shared" si="135"/>
        <v>0.34698174173553031</v>
      </c>
      <c r="AL980" s="1">
        <f t="shared" si="135"/>
        <v>1.2203620858705977</v>
      </c>
      <c r="AM980" s="1">
        <f t="shared" si="135"/>
        <v>0.29522805958092863</v>
      </c>
      <c r="AN980" s="29">
        <f t="shared" si="135"/>
        <v>0.12360793188971013</v>
      </c>
      <c r="AO980" s="1">
        <f t="shared" si="132"/>
        <v>35520.968508739163</v>
      </c>
      <c r="AP980" s="1">
        <f t="shared" si="133"/>
        <v>50683.285961974529</v>
      </c>
      <c r="AQ980" s="29">
        <f t="shared" si="134"/>
        <v>16645.464611687352</v>
      </c>
    </row>
    <row r="981" spans="1:43" x14ac:dyDescent="0.2">
      <c r="A981" s="26"/>
      <c r="E981" s="25" t="s">
        <v>1930</v>
      </c>
      <c r="F981" s="26" t="s">
        <v>1931</v>
      </c>
      <c r="G981" s="1">
        <v>0.494262898815789</v>
      </c>
      <c r="H981" s="1">
        <v>0.75286626913142396</v>
      </c>
      <c r="I981" s="1">
        <f>VLOOKUP(F981,'[1]SUSMB vs SHAM all proteins sum'!$B$2:$E$3214,2,FALSE)</f>
        <v>0.50726716497435498</v>
      </c>
      <c r="J981" s="29">
        <f>VLOOKUP(F981,'[1]SUSMB vs SHAM all proteins sum'!$B$2:$E$3214,3,FALSE)</f>
        <v>0.83977121551206102</v>
      </c>
      <c r="K981" s="25">
        <f>VLOOKUP($E981,[1]AllProteinsNorm!$A$1:$Q$3226,4,FALSE)</f>
        <v>54719.237529335704</v>
      </c>
      <c r="L981" s="1">
        <f>VLOOKUP($E981,[1]AllProteinsNorm!$A$1:$Q$3226,5,FALSE)</f>
        <v>48409.743534487003</v>
      </c>
      <c r="M981" s="1">
        <f>VLOOKUP($E981,[1]AllProteinsNorm!$A$1:$Q$3226,10,FALSE)</f>
        <v>65562.568899346807</v>
      </c>
      <c r="N981" s="1">
        <f>VLOOKUP($E981,[1]AllProteinsNorm!$A$1:$Q$3226,11,FALSE)</f>
        <v>70783.445900406601</v>
      </c>
      <c r="O981" s="1">
        <f>VLOOKUP($E981,[1]AllProteinsNorm!$A$1:$Q$3226,15,FALSE)</f>
        <v>134911.070935155</v>
      </c>
      <c r="P981" s="1">
        <f>VLOOKUP($E981,[1]AllProteinsNorm!$A$1:$Q$3226,6,FALSE)</f>
        <v>49383.773831218699</v>
      </c>
      <c r="Q981" s="1">
        <f>VLOOKUP($E981,[1]AllProteinsNorm!$A$1:$Q$3226,8,FALSE)</f>
        <v>91190.479084719496</v>
      </c>
      <c r="R981" s="1">
        <f>VLOOKUP($E981,[1]AllProteinsNorm!$A$1:$Q$3226,13,FALSE)</f>
        <v>13604.0636997275</v>
      </c>
      <c r="S981" s="1">
        <f>VLOOKUP($E981,[1]AllProteinsNorm!$A$1:$Q$3226,16,FALSE)</f>
        <v>77346.051951814297</v>
      </c>
      <c r="T981" s="1">
        <f>VLOOKUP($E981,[1]AllProteinsNorm!$A$1:$Q$3226,17,FALSE)</f>
        <v>84655.794742832804</v>
      </c>
      <c r="U981" s="1">
        <f>VLOOKUP($E981,[1]AllProteinsNorm!$A$1:$Q$3226,3,FALSE)</f>
        <v>57598.249923829499</v>
      </c>
      <c r="V981" s="1">
        <f>VLOOKUP($E981,[1]AllProteinsNorm!$A$1:$Q$3226,7,FALSE)</f>
        <v>82372.514852046006</v>
      </c>
      <c r="W981" s="1">
        <f>VLOOKUP($E981,[1]AllProteinsNorm!$A$1:$Q$3226,9,FALSE)</f>
        <v>64220.6438647213</v>
      </c>
      <c r="X981" s="1">
        <f>VLOOKUP($E981,[1]AllProteinsNorm!$A$1:$Q$3226,12,FALSE)</f>
        <v>30075.243751313701</v>
      </c>
      <c r="Y981" s="29">
        <f>VLOOKUP($E981,[1]AllProteinsNorm!$A$1:$Q$3226,14,FALSE)</f>
        <v>75585.339765750497</v>
      </c>
      <c r="Z981" s="25">
        <f t="shared" si="135"/>
        <v>0.73078624422677319</v>
      </c>
      <c r="AA981" s="1">
        <f t="shared" si="135"/>
        <v>0.64652170349747473</v>
      </c>
      <c r="AB981" s="1">
        <f t="shared" si="135"/>
        <v>0.87560108018914418</v>
      </c>
      <c r="AC981" s="1">
        <f t="shared" si="135"/>
        <v>0.94532692556717901</v>
      </c>
      <c r="AD981" s="1">
        <f t="shared" si="135"/>
        <v>1.8017640465194289</v>
      </c>
      <c r="AE981" s="1">
        <f t="shared" si="135"/>
        <v>0.65953007083684123</v>
      </c>
      <c r="AF981" s="1">
        <f t="shared" si="135"/>
        <v>1.2178668915815081</v>
      </c>
      <c r="AG981" s="1">
        <f t="shared" si="135"/>
        <v>0.1816849624780642</v>
      </c>
      <c r="AH981" s="1">
        <f t="shared" si="135"/>
        <v>1.0329718278938425</v>
      </c>
      <c r="AI981" s="1">
        <f t="shared" si="135"/>
        <v>1.1305948892102269</v>
      </c>
      <c r="AJ981" s="1">
        <f t="shared" si="135"/>
        <v>0.76923602441105476</v>
      </c>
      <c r="AK981" s="1">
        <f t="shared" si="135"/>
        <v>1.1001012344875702</v>
      </c>
      <c r="AL981" s="1">
        <f t="shared" si="135"/>
        <v>0.85767940583170976</v>
      </c>
      <c r="AM981" s="1">
        <f t="shared" si="135"/>
        <v>0.40166083113720769</v>
      </c>
      <c r="AN981" s="29">
        <f t="shared" si="135"/>
        <v>1.0094571682656257</v>
      </c>
      <c r="AO981" s="1">
        <f t="shared" si="132"/>
        <v>31030.489965031778</v>
      </c>
      <c r="AP981" s="1">
        <f t="shared" si="133"/>
        <v>28616.66418206723</v>
      </c>
      <c r="AQ981" s="29">
        <f t="shared" si="134"/>
        <v>18127.84135592798</v>
      </c>
    </row>
    <row r="982" spans="1:43" x14ac:dyDescent="0.2">
      <c r="A982" s="26"/>
      <c r="E982" s="25" t="s">
        <v>1932</v>
      </c>
      <c r="F982" s="26" t="s">
        <v>1933</v>
      </c>
      <c r="G982" s="1">
        <v>0.227007280421299</v>
      </c>
      <c r="H982" s="1">
        <v>1.0593928100457599</v>
      </c>
      <c r="I982" s="1">
        <f>VLOOKUP(F982,'[1]SUSMB vs SHAM all proteins sum'!$B$2:$E$3214,2,FALSE)</f>
        <v>0.36255541522837098</v>
      </c>
      <c r="J982" s="29">
        <f>VLOOKUP(F982,'[1]SUSMB vs SHAM all proteins sum'!$B$2:$E$3214,3,FALSE)</f>
        <v>1.021900228142</v>
      </c>
      <c r="K982" s="25">
        <f>VLOOKUP($E982,[1]AllProteinsNorm!$A$1:$Q$3226,4,FALSE)</f>
        <v>146234.75866042901</v>
      </c>
      <c r="L982" s="1">
        <f>VLOOKUP($E982,[1]AllProteinsNorm!$A$1:$Q$3226,5,FALSE)</f>
        <v>139928.24418673999</v>
      </c>
      <c r="M982" s="1">
        <f>VLOOKUP($E982,[1]AllProteinsNorm!$A$1:$Q$3226,10,FALSE)</f>
        <v>146252.317753654</v>
      </c>
      <c r="N982" s="1">
        <f>VLOOKUP($E982,[1]AllProteinsNorm!$A$1:$Q$3226,11,FALSE)</f>
        <v>151600.642421428</v>
      </c>
      <c r="O982" s="1">
        <f>VLOOKUP($E982,[1]AllProteinsNorm!$A$1:$Q$3226,15,FALSE)</f>
        <v>143708.971304212</v>
      </c>
      <c r="P982" s="1">
        <f>VLOOKUP($E982,[1]AllProteinsNorm!$A$1:$Q$3226,6,FALSE)</f>
        <v>139051.75988554701</v>
      </c>
      <c r="Q982" s="1">
        <f>VLOOKUP($E982,[1]AllProteinsNorm!$A$1:$Q$3226,8,FALSE)</f>
        <v>152394.206764256</v>
      </c>
      <c r="R982" s="1">
        <f>VLOOKUP($E982,[1]AllProteinsNorm!$A$1:$Q$3226,13,FALSE)</f>
        <v>151312.56847334901</v>
      </c>
      <c r="S982" s="1">
        <f>VLOOKUP($E982,[1]AllProteinsNorm!$A$1:$Q$3226,16,FALSE)</f>
        <v>150817.440047134</v>
      </c>
      <c r="T982" s="1">
        <f>VLOOKUP($E982,[1]AllProteinsNorm!$A$1:$Q$3226,17,FALSE)</f>
        <v>179910.81332497901</v>
      </c>
      <c r="U982" s="1">
        <f>VLOOKUP($E982,[1]AllProteinsNorm!$A$1:$Q$3226,3,FALSE)</f>
        <v>144166.17394906501</v>
      </c>
      <c r="V982" s="1">
        <f>VLOOKUP($E982,[1]AllProteinsNorm!$A$1:$Q$3226,7,FALSE)</f>
        <v>143142.91642755599</v>
      </c>
      <c r="W982" s="1">
        <f>VLOOKUP($E982,[1]AllProteinsNorm!$A$1:$Q$3226,9,FALSE)</f>
        <v>155316.557804752</v>
      </c>
      <c r="X982" s="1">
        <f>VLOOKUP($E982,[1]AllProteinsNorm!$A$1:$Q$3226,12,FALSE)</f>
        <v>145833.56994100401</v>
      </c>
      <c r="Y982" s="29">
        <f>VLOOKUP($E982,[1]AllProteinsNorm!$A$1:$Q$3226,14,FALSE)</f>
        <v>155445.32283356</v>
      </c>
      <c r="Z982" s="25">
        <f t="shared" si="135"/>
        <v>1.0047392343081856</v>
      </c>
      <c r="AA982" s="1">
        <f t="shared" si="135"/>
        <v>0.96140888944700575</v>
      </c>
      <c r="AB982" s="1">
        <f t="shared" si="135"/>
        <v>1.0048598780596687</v>
      </c>
      <c r="AC982" s="1">
        <f t="shared" si="135"/>
        <v>1.0416067615007596</v>
      </c>
      <c r="AD982" s="1">
        <f t="shared" si="135"/>
        <v>0.98738523668438061</v>
      </c>
      <c r="AE982" s="1">
        <f t="shared" si="135"/>
        <v>0.95538680431669343</v>
      </c>
      <c r="AF982" s="1">
        <f t="shared" si="135"/>
        <v>1.0470591261607836</v>
      </c>
      <c r="AG982" s="1">
        <f t="shared" si="135"/>
        <v>1.0396274837923103</v>
      </c>
      <c r="AH982" s="1">
        <f t="shared" si="135"/>
        <v>1.0362255911069014</v>
      </c>
      <c r="AI982" s="1">
        <f t="shared" si="135"/>
        <v>1.2361182422002159</v>
      </c>
      <c r="AJ982" s="1">
        <f t="shared" si="135"/>
        <v>0.99052655164616743</v>
      </c>
      <c r="AK982" s="1">
        <f t="shared" si="135"/>
        <v>0.9834960276580339</v>
      </c>
      <c r="AL982" s="1">
        <f t="shared" si="135"/>
        <v>1.0671378049489493</v>
      </c>
      <c r="AM982" s="1">
        <f t="shared" si="135"/>
        <v>1.001982775785871</v>
      </c>
      <c r="AN982" s="29">
        <f t="shared" si="135"/>
        <v>1.0680225144231903</v>
      </c>
      <c r="AO982" s="1">
        <f t="shared" si="132"/>
        <v>3809.6146205923196</v>
      </c>
      <c r="AP982" s="1">
        <f t="shared" si="133"/>
        <v>13507.909822463978</v>
      </c>
      <c r="AQ982" s="29">
        <f t="shared" si="134"/>
        <v>5457.0809854709687</v>
      </c>
    </row>
    <row r="983" spans="1:43" x14ac:dyDescent="0.2">
      <c r="A983" s="26"/>
      <c r="E983" s="25" t="s">
        <v>1934</v>
      </c>
      <c r="F983" s="26" t="s">
        <v>1935</v>
      </c>
      <c r="G983" s="1">
        <v>0.321625361486988</v>
      </c>
      <c r="H983" s="1">
        <v>1.3076124701132401</v>
      </c>
      <c r="I983" s="1">
        <f>VLOOKUP(F983,'[1]SUSMB vs SHAM all proteins sum'!$B$2:$E$3214,2,FALSE)</f>
        <v>0.53562747048391302</v>
      </c>
      <c r="J983" s="29">
        <f>VLOOKUP(F983,'[1]SUSMB vs SHAM all proteins sum'!$B$2:$E$3214,3,FALSE)</f>
        <v>0.70130884823155104</v>
      </c>
      <c r="K983" s="25">
        <f>VLOOKUP($E983,[1]AllProteinsNorm!$A$1:$Q$3226,4,FALSE)</f>
        <v>133611.13974546501</v>
      </c>
      <c r="L983" s="1">
        <f>VLOOKUP($E983,[1]AllProteinsNorm!$A$1:$Q$3226,5,FALSE)</f>
        <v>112852.293036918</v>
      </c>
      <c r="M983" s="1">
        <f>VLOOKUP($E983,[1]AllProteinsNorm!$A$1:$Q$3226,10,FALSE)</f>
        <v>46363.916701597998</v>
      </c>
      <c r="N983" s="1">
        <f>VLOOKUP($E983,[1]AllProteinsNorm!$A$1:$Q$3226,11,FALSE)</f>
        <v>120894.01597286</v>
      </c>
      <c r="O983" s="1">
        <f>VLOOKUP($E983,[1]AllProteinsNorm!$A$1:$Q$3226,15,FALSE)</f>
        <v>194210.21461746999</v>
      </c>
      <c r="P983" s="1">
        <f>VLOOKUP($E983,[1]AllProteinsNorm!$A$1:$Q$3226,6,FALSE)</f>
        <v>154807.99860671099</v>
      </c>
      <c r="Q983" s="1">
        <f>VLOOKUP($E983,[1]AllProteinsNorm!$A$1:$Q$3226,8,FALSE)</f>
        <v>187882.197921115</v>
      </c>
      <c r="R983" s="1">
        <f>VLOOKUP($E983,[1]AllProteinsNorm!$A$1:$Q$3226,13,FALSE)</f>
        <v>120644.091950289</v>
      </c>
      <c r="S983" s="1">
        <f>VLOOKUP($E983,[1]AllProteinsNorm!$A$1:$Q$3226,16,FALSE)</f>
        <v>157589.59578275701</v>
      </c>
      <c r="T983" s="1">
        <f>VLOOKUP($E983,[1]AllProteinsNorm!$A$1:$Q$3226,17,FALSE)</f>
        <v>113473.03886576</v>
      </c>
      <c r="U983" s="1">
        <f>VLOOKUP($E983,[1]AllProteinsNorm!$A$1:$Q$3226,3,FALSE)</f>
        <v>140294.63718130399</v>
      </c>
      <c r="V983" s="1">
        <f>VLOOKUP($E983,[1]AllProteinsNorm!$A$1:$Q$3226,7,FALSE)</f>
        <v>140522.43612854101</v>
      </c>
      <c r="W983" s="1">
        <f>VLOOKUP($E983,[1]AllProteinsNorm!$A$1:$Q$3226,9,FALSE)</f>
        <v>143523.86541580901</v>
      </c>
      <c r="X983" s="1">
        <f>VLOOKUP($E983,[1]AllProteinsNorm!$A$1:$Q$3226,12,FALSE)</f>
        <v>88942.1798717247</v>
      </c>
      <c r="Y983" s="29">
        <f>VLOOKUP($E983,[1]AllProteinsNorm!$A$1:$Q$3226,14,FALSE)</f>
        <v>11064.658278716701</v>
      </c>
      <c r="Z983" s="25">
        <f t="shared" si="135"/>
        <v>1.0988994824806844</v>
      </c>
      <c r="AA983" s="1">
        <f t="shared" si="135"/>
        <v>0.92816606947054314</v>
      </c>
      <c r="AB983" s="1">
        <f t="shared" si="135"/>
        <v>0.38132512129021712</v>
      </c>
      <c r="AC983" s="1">
        <f t="shared" si="135"/>
        <v>0.99430610232554806</v>
      </c>
      <c r="AD983" s="1">
        <f t="shared" si="135"/>
        <v>1.5973032244330074</v>
      </c>
      <c r="AE983" s="1">
        <f t="shared" si="135"/>
        <v>1.2732353745119469</v>
      </c>
      <c r="AF983" s="1">
        <f t="shared" si="135"/>
        <v>1.5452577566224563</v>
      </c>
      <c r="AG983" s="1">
        <f t="shared" si="135"/>
        <v>0.99225057477308531</v>
      </c>
      <c r="AH983" s="1">
        <f t="shared" si="135"/>
        <v>1.2961129257629116</v>
      </c>
      <c r="AI983" s="1">
        <f t="shared" si="135"/>
        <v>0.93327146166587971</v>
      </c>
      <c r="AJ983" s="1">
        <f t="shared" si="135"/>
        <v>1.1538686406466576</v>
      </c>
      <c r="AK983" s="1">
        <f t="shared" si="135"/>
        <v>1.1557421980888387</v>
      </c>
      <c r="AL983" s="1">
        <f t="shared" si="135"/>
        <v>1.1804277826648293</v>
      </c>
      <c r="AM983" s="1">
        <f t="shared" si="135"/>
        <v>0.73151471964043047</v>
      </c>
      <c r="AN983" s="29">
        <f t="shared" si="135"/>
        <v>9.1002496344771269E-2</v>
      </c>
      <c r="AO983" s="1">
        <f t="shared" si="132"/>
        <v>47231.343044985508</v>
      </c>
      <c r="AP983" s="1">
        <f t="shared" si="133"/>
        <v>27066.868158782014</v>
      </c>
      <c r="AQ983" s="29">
        <f t="shared" si="134"/>
        <v>51133.668011217749</v>
      </c>
    </row>
    <row r="984" spans="1:43" x14ac:dyDescent="0.2">
      <c r="A984" s="26"/>
      <c r="E984" s="25" t="s">
        <v>1936</v>
      </c>
      <c r="F984" s="26" t="s">
        <v>1937</v>
      </c>
      <c r="G984" s="1">
        <v>0.63960459453225205</v>
      </c>
      <c r="H984" s="1">
        <v>1.25425850644204</v>
      </c>
      <c r="I984" s="1">
        <f>VLOOKUP(F984,'[1]SUSMB vs SHAM all proteins sum'!$B$2:$E$3214,2,FALSE)</f>
        <v>0.24932284699701299</v>
      </c>
      <c r="J984" s="29">
        <f>VLOOKUP(F984,'[1]SUSMB vs SHAM all proteins sum'!$B$2:$E$3214,3,FALSE)</f>
        <v>0.41934649872859597</v>
      </c>
      <c r="K984" s="25">
        <f>VLOOKUP($E984,[1]AllProteinsNorm!$A$1:$Q$3226,4,FALSE)</f>
        <v>44280.411970243898</v>
      </c>
      <c r="L984" s="1">
        <f>VLOOKUP($E984,[1]AllProteinsNorm!$A$1:$Q$3226,5,FALSE)</f>
        <v>8038.1052457189598</v>
      </c>
      <c r="M984" s="1">
        <f>VLOOKUP($E984,[1]AllProteinsNorm!$A$1:$Q$3226,10,FALSE)</f>
        <v>50029.3359051933</v>
      </c>
      <c r="N984" s="1">
        <f>VLOOKUP($E984,[1]AllProteinsNorm!$A$1:$Q$3226,11,FALSE)</f>
        <v>96656.054458194194</v>
      </c>
      <c r="O984" s="1">
        <f>VLOOKUP($E984,[1]AllProteinsNorm!$A$1:$Q$3226,15,FALSE)</f>
        <v>76883.984425689807</v>
      </c>
      <c r="P984" s="1">
        <f>VLOOKUP($E984,[1]AllProteinsNorm!$A$1:$Q$3226,6,FALSE)</f>
        <v>79902.373484804702</v>
      </c>
      <c r="Q984" s="1">
        <f>VLOOKUP($E984,[1]AllProteinsNorm!$A$1:$Q$3226,8,FALSE)</f>
        <v>35846.734775363402</v>
      </c>
      <c r="R984" s="1">
        <f>VLOOKUP($E984,[1]AllProteinsNorm!$A$1:$Q$3226,13,FALSE)</f>
        <v>40506.575879713702</v>
      </c>
      <c r="S984" s="1">
        <f>VLOOKUP($E984,[1]AllProteinsNorm!$A$1:$Q$3226,16,FALSE)</f>
        <v>48281.744841976302</v>
      </c>
      <c r="T984" s="1">
        <f>VLOOKUP($E984,[1]AllProteinsNorm!$A$1:$Q$3226,17,FALSE)</f>
        <v>73328.453827550795</v>
      </c>
      <c r="U984" s="1">
        <f>VLOOKUP($E984,[1]AllProteinsNorm!$A$1:$Q$3226,3,FALSE)</f>
        <v>11245.144058935301</v>
      </c>
      <c r="V984" s="1">
        <f>VLOOKUP($E984,[1]AllProteinsNorm!$A$1:$Q$3226,7,FALSE)</f>
        <v>75040.695624606597</v>
      </c>
      <c r="W984" s="1">
        <f>VLOOKUP($E984,[1]AllProteinsNorm!$A$1:$Q$3226,9,FALSE)</f>
        <v>3640.61240048321</v>
      </c>
      <c r="X984" s="1">
        <f>VLOOKUP($E984,[1]AllProteinsNorm!$A$1:$Q$3226,12,FALSE)</f>
        <v>11651.736199499999</v>
      </c>
      <c r="Y984" s="29">
        <f>VLOOKUP($E984,[1]AllProteinsNorm!$A$1:$Q$3226,14,FALSE)</f>
        <v>47939.4633902477</v>
      </c>
      <c r="Z984" s="25">
        <f t="shared" si="135"/>
        <v>0.80250734543716318</v>
      </c>
      <c r="AA984" s="1">
        <f t="shared" si="135"/>
        <v>0.14567702096857724</v>
      </c>
      <c r="AB984" s="1">
        <f t="shared" si="135"/>
        <v>0.90669683873403417</v>
      </c>
      <c r="AC984" s="1">
        <f t="shared" si="135"/>
        <v>1.7517270104849039</v>
      </c>
      <c r="AD984" s="1">
        <f t="shared" si="135"/>
        <v>1.3933917843753221</v>
      </c>
      <c r="AE984" s="1">
        <f t="shared" si="135"/>
        <v>1.4480949653880604</v>
      </c>
      <c r="AF984" s="1">
        <f t="shared" si="135"/>
        <v>0.6496612539760992</v>
      </c>
      <c r="AG984" s="1">
        <f t="shared" si="135"/>
        <v>0.7341129685925778</v>
      </c>
      <c r="AH984" s="1">
        <f t="shared" si="135"/>
        <v>0.87502471549375305</v>
      </c>
      <c r="AI984" s="1">
        <f t="shared" si="135"/>
        <v>1.3289538242260226</v>
      </c>
      <c r="AJ984" s="1">
        <f t="shared" si="135"/>
        <v>0.20379915873092877</v>
      </c>
      <c r="AK984" s="1">
        <f t="shared" si="135"/>
        <v>1.3599853019870061</v>
      </c>
      <c r="AL984" s="1">
        <f t="shared" si="135"/>
        <v>6.5979923475886007E-2</v>
      </c>
      <c r="AM984" s="1">
        <f t="shared" si="135"/>
        <v>0.21116795149689166</v>
      </c>
      <c r="AN984" s="29">
        <f t="shared" si="135"/>
        <v>0.86882144486014456</v>
      </c>
      <c r="AO984" s="1">
        <f t="shared" si="132"/>
        <v>30196.074595578186</v>
      </c>
      <c r="AP984" s="1">
        <f t="shared" si="133"/>
        <v>17756.46153879763</v>
      </c>
      <c r="AQ984" s="29">
        <f t="shared" si="134"/>
        <v>27326.407731647854</v>
      </c>
    </row>
    <row r="985" spans="1:43" x14ac:dyDescent="0.2">
      <c r="A985" s="26"/>
      <c r="E985" s="25" t="s">
        <v>1938</v>
      </c>
      <c r="F985" s="26" t="s">
        <v>1939</v>
      </c>
      <c r="G985" s="1">
        <v>0.53013556325189204</v>
      </c>
      <c r="H985" s="1">
        <v>1.0527333681884199</v>
      </c>
      <c r="I985" s="1">
        <f>VLOOKUP(F985,'[1]SUSMB vs SHAM all proteins sum'!$B$2:$E$3214,2,FALSE)</f>
        <v>0.52552682190018496</v>
      </c>
      <c r="J985" s="29">
        <f>VLOOKUP(F985,'[1]SUSMB vs SHAM all proteins sum'!$B$2:$E$3214,3,FALSE)</f>
        <v>1.04237263445629</v>
      </c>
      <c r="K985" s="25">
        <f>VLOOKUP($E985,[1]AllProteinsNorm!$A$1:$Q$3226,4,FALSE)</f>
        <v>192139.69457145699</v>
      </c>
      <c r="L985" s="1">
        <f>VLOOKUP($E985,[1]AllProteinsNorm!$A$1:$Q$3226,5,FALSE)</f>
        <v>153476.830122885</v>
      </c>
      <c r="M985" s="1">
        <f>VLOOKUP($E985,[1]AllProteinsNorm!$A$1:$Q$3226,10,FALSE)</f>
        <v>204073.18205479899</v>
      </c>
      <c r="N985" s="1">
        <f>VLOOKUP($E985,[1]AllProteinsNorm!$A$1:$Q$3226,11,FALSE)</f>
        <v>181306.378248719</v>
      </c>
      <c r="O985" s="1">
        <f>VLOOKUP($E985,[1]AllProteinsNorm!$A$1:$Q$3226,15,FALSE)</f>
        <v>198294.347044756</v>
      </c>
      <c r="P985" s="1">
        <f>VLOOKUP($E985,[1]AllProteinsNorm!$A$1:$Q$3226,6,FALSE)</f>
        <v>187712.60672222599</v>
      </c>
      <c r="Q985" s="1">
        <f>VLOOKUP($E985,[1]AllProteinsNorm!$A$1:$Q$3226,8,FALSE)</f>
        <v>211990.40327772699</v>
      </c>
      <c r="R985" s="1">
        <f>VLOOKUP($E985,[1]AllProteinsNorm!$A$1:$Q$3226,13,FALSE)</f>
        <v>158630.51993314101</v>
      </c>
      <c r="S985" s="1">
        <f>VLOOKUP($E985,[1]AllProteinsNorm!$A$1:$Q$3226,16,FALSE)</f>
        <v>197042.78592048</v>
      </c>
      <c r="T985" s="1">
        <f>VLOOKUP($E985,[1]AllProteinsNorm!$A$1:$Q$3226,17,FALSE)</f>
        <v>224907.679630139</v>
      </c>
      <c r="U985" s="1">
        <f>VLOOKUP($E985,[1]AllProteinsNorm!$A$1:$Q$3226,3,FALSE)</f>
        <v>178424.485490452</v>
      </c>
      <c r="V985" s="1">
        <f>VLOOKUP($E985,[1]AllProteinsNorm!$A$1:$Q$3226,7,FALSE)</f>
        <v>207011.71254732899</v>
      </c>
      <c r="W985" s="1">
        <f>VLOOKUP($E985,[1]AllProteinsNorm!$A$1:$Q$3226,9,FALSE)</f>
        <v>175260.10783786399</v>
      </c>
      <c r="X985" s="1">
        <f>VLOOKUP($E985,[1]AllProteinsNorm!$A$1:$Q$3226,12,FALSE)</f>
        <v>196928.36217686799</v>
      </c>
      <c r="Y985" s="29">
        <f>VLOOKUP($E985,[1]AllProteinsNorm!$A$1:$Q$3226,14,FALSE)</f>
        <v>208854.36716592</v>
      </c>
      <c r="Z985" s="25">
        <f t="shared" si="135"/>
        <v>1.0337978738741911</v>
      </c>
      <c r="AA985" s="1">
        <f t="shared" si="135"/>
        <v>0.8257742941866788</v>
      </c>
      <c r="AB985" s="1">
        <f t="shared" si="135"/>
        <v>1.0980053975496031</v>
      </c>
      <c r="AC985" s="1">
        <f t="shared" si="135"/>
        <v>0.97550976528511457</v>
      </c>
      <c r="AD985" s="1">
        <f t="shared" si="135"/>
        <v>1.0669126691044124</v>
      </c>
      <c r="AE985" s="1">
        <f t="shared" si="135"/>
        <v>1.0099781524147757</v>
      </c>
      <c r="AF985" s="1">
        <f t="shared" si="135"/>
        <v>1.1406036044714458</v>
      </c>
      <c r="AG985" s="1">
        <f t="shared" si="135"/>
        <v>0.85350346061599414</v>
      </c>
      <c r="AH985" s="1">
        <f t="shared" si="135"/>
        <v>1.0601787080029028</v>
      </c>
      <c r="AI985" s="1">
        <f t="shared" si="135"/>
        <v>1.2101043542210119</v>
      </c>
      <c r="AJ985" s="1">
        <f t="shared" si="135"/>
        <v>0.96000388758048516</v>
      </c>
      <c r="AK985" s="1">
        <f t="shared" si="135"/>
        <v>1.1138160117085749</v>
      </c>
      <c r="AL985" s="1">
        <f t="shared" si="135"/>
        <v>0.94297811424053701</v>
      </c>
      <c r="AM985" s="1">
        <f t="shared" si="135"/>
        <v>1.0595630568584027</v>
      </c>
      <c r="AN985" s="29">
        <f t="shared" si="135"/>
        <v>1.1237303213530891</v>
      </c>
      <c r="AO985" s="1">
        <f t="shared" si="132"/>
        <v>17861.537979335018</v>
      </c>
      <c r="AP985" s="1">
        <f t="shared" si="133"/>
        <v>22616.706825618676</v>
      </c>
      <c r="AQ985" s="29">
        <f t="shared" si="134"/>
        <v>14070.060157939708</v>
      </c>
    </row>
    <row r="986" spans="1:43" x14ac:dyDescent="0.2">
      <c r="A986" s="26"/>
      <c r="E986" s="25" t="s">
        <v>1940</v>
      </c>
      <c r="F986" s="26" t="s">
        <v>1941</v>
      </c>
      <c r="G986" s="1">
        <v>5.5655032863645301E-2</v>
      </c>
      <c r="H986" s="1">
        <v>1.16021174472747</v>
      </c>
      <c r="I986" s="1">
        <f>VLOOKUP(F986,'[1]SUSMB vs SHAM all proteins sum'!$B$2:$E$3214,2,FALSE)</f>
        <v>3.1035020049952101E-2</v>
      </c>
      <c r="J986" s="29">
        <f>VLOOKUP(F986,'[1]SUSMB vs SHAM all proteins sum'!$B$2:$E$3214,3,FALSE)</f>
        <v>1.2006542690645901</v>
      </c>
      <c r="K986" s="25">
        <f>VLOOKUP($E986,[1]AllProteinsNorm!$A$1:$Q$3226,4,FALSE)</f>
        <v>297331.63703450601</v>
      </c>
      <c r="L986" s="1">
        <f>VLOOKUP($E986,[1]AllProteinsNorm!$A$1:$Q$3226,5,FALSE)</f>
        <v>286852.05417861399</v>
      </c>
      <c r="M986" s="1">
        <f>VLOOKUP($E986,[1]AllProteinsNorm!$A$1:$Q$3226,10,FALSE)</f>
        <v>325028.00135868002</v>
      </c>
      <c r="N986" s="1">
        <f>VLOOKUP($E986,[1]AllProteinsNorm!$A$1:$Q$3226,11,FALSE)</f>
        <v>316819.82982977398</v>
      </c>
      <c r="O986" s="1">
        <f>VLOOKUP($E986,[1]AllProteinsNorm!$A$1:$Q$3226,15,FALSE)</f>
        <v>374258.66499761102</v>
      </c>
      <c r="P986" s="1">
        <f>VLOOKUP($E986,[1]AllProteinsNorm!$A$1:$Q$3226,6,FALSE)</f>
        <v>330426.24069763598</v>
      </c>
      <c r="Q986" s="1">
        <f>VLOOKUP($E986,[1]AllProteinsNorm!$A$1:$Q$3226,8,FALSE)</f>
        <v>423628.45198846399</v>
      </c>
      <c r="R986" s="1">
        <f>VLOOKUP($E986,[1]AllProteinsNorm!$A$1:$Q$3226,13,FALSE)</f>
        <v>358137.32170267199</v>
      </c>
      <c r="S986" s="1">
        <f>VLOOKUP($E986,[1]AllProteinsNorm!$A$1:$Q$3226,16,FALSE)</f>
        <v>341590.85751587403</v>
      </c>
      <c r="T986" s="1">
        <f>VLOOKUP($E986,[1]AllProteinsNorm!$A$1:$Q$3226,17,FALSE)</f>
        <v>403529.13950455299</v>
      </c>
      <c r="U986" s="1">
        <f>VLOOKUP($E986,[1]AllProteinsNorm!$A$1:$Q$3226,3,FALSE)</f>
        <v>325426.61368020601</v>
      </c>
      <c r="V986" s="1">
        <f>VLOOKUP($E986,[1]AllProteinsNorm!$A$1:$Q$3226,7,FALSE)</f>
        <v>357290.07042127399</v>
      </c>
      <c r="W986" s="1">
        <f>VLOOKUP($E986,[1]AllProteinsNorm!$A$1:$Q$3226,9,FALSE)</f>
        <v>385619.703833037</v>
      </c>
      <c r="X986" s="1">
        <f>VLOOKUP($E986,[1]AllProteinsNorm!$A$1:$Q$3226,12,FALSE)</f>
        <v>430970.22294307803</v>
      </c>
      <c r="Y986" s="29">
        <f>VLOOKUP($E986,[1]AllProteinsNorm!$A$1:$Q$3226,14,FALSE)</f>
        <v>424437.195270086</v>
      </c>
      <c r="Z986" s="25">
        <f t="shared" si="135"/>
        <v>0.92899287696606359</v>
      </c>
      <c r="AA986" s="1">
        <f t="shared" si="135"/>
        <v>0.89625011900126106</v>
      </c>
      <c r="AB986" s="1">
        <f t="shared" si="135"/>
        <v>1.0155283207944936</v>
      </c>
      <c r="AC986" s="1">
        <f t="shared" si="135"/>
        <v>0.98988243608702675</v>
      </c>
      <c r="AD986" s="1">
        <f t="shared" si="135"/>
        <v>1.1693462471511546</v>
      </c>
      <c r="AE986" s="1">
        <f t="shared" si="135"/>
        <v>1.0323947597112044</v>
      </c>
      <c r="AF986" s="1">
        <f t="shared" si="135"/>
        <v>1.323598855145613</v>
      </c>
      <c r="AG986" s="1">
        <f t="shared" si="135"/>
        <v>1.1189761848278341</v>
      </c>
      <c r="AH986" s="1">
        <f t="shared" si="135"/>
        <v>1.0672778606204931</v>
      </c>
      <c r="AI986" s="1">
        <f t="shared" si="135"/>
        <v>1.260799893300522</v>
      </c>
      <c r="AJ986" s="1">
        <f t="shared" si="135"/>
        <v>1.016773758417822</v>
      </c>
      <c r="AK986" s="1">
        <f t="shared" si="135"/>
        <v>1.1163290046849159</v>
      </c>
      <c r="AL986" s="1">
        <f t="shared" si="135"/>
        <v>1.2048430555577916</v>
      </c>
      <c r="AM986" s="1">
        <f t="shared" si="135"/>
        <v>1.346537729021188</v>
      </c>
      <c r="AN986" s="29">
        <f t="shared" si="135"/>
        <v>1.3261257196105398</v>
      </c>
      <c r="AO986" s="1">
        <f t="shared" si="132"/>
        <v>30305.18489389251</v>
      </c>
      <c r="AP986" s="1">
        <f t="shared" si="133"/>
        <v>36064.957770156398</v>
      </c>
      <c r="AQ986" s="29">
        <f t="shared" si="134"/>
        <v>39963.610325680922</v>
      </c>
    </row>
    <row r="987" spans="1:43" x14ac:dyDescent="0.2">
      <c r="A987" s="26"/>
      <c r="E987" s="25" t="s">
        <v>1942</v>
      </c>
      <c r="F987" s="26" t="s">
        <v>1943</v>
      </c>
      <c r="G987" s="1">
        <v>0.19193325112886001</v>
      </c>
      <c r="H987" s="1">
        <v>0.93889820269799096</v>
      </c>
      <c r="I987" s="1">
        <f>VLOOKUP(F987,'[1]SUSMB vs SHAM all proteins sum'!$B$2:$E$3214,2,FALSE)</f>
        <v>0.49908819855102599</v>
      </c>
      <c r="J987" s="29">
        <f>VLOOKUP(F987,'[1]SUSMB vs SHAM all proteins sum'!$B$2:$E$3214,3,FALSE)</f>
        <v>1.0271123129750701</v>
      </c>
      <c r="K987" s="25">
        <f>VLOOKUP($E987,[1]AllProteinsNorm!$A$1:$Q$3226,4,FALSE)</f>
        <v>244389.01017538199</v>
      </c>
      <c r="L987" s="1">
        <f>VLOOKUP($E987,[1]AllProteinsNorm!$A$1:$Q$3226,5,FALSE)</f>
        <v>234266.778133327</v>
      </c>
      <c r="M987" s="1">
        <f>VLOOKUP($E987,[1]AllProteinsNorm!$A$1:$Q$3226,10,FALSE)</f>
        <v>204270.85983594201</v>
      </c>
      <c r="N987" s="1">
        <f>VLOOKUP($E987,[1]AllProteinsNorm!$A$1:$Q$3226,11,FALSE)</f>
        <v>216803.40709643601</v>
      </c>
      <c r="O987" s="1">
        <f>VLOOKUP($E987,[1]AllProteinsNorm!$A$1:$Q$3226,15,FALSE)</f>
        <v>219332.429578262</v>
      </c>
      <c r="P987" s="1">
        <f>VLOOKUP($E987,[1]AllProteinsNorm!$A$1:$Q$3226,6,FALSE)</f>
        <v>204625.144423071</v>
      </c>
      <c r="Q987" s="1">
        <f>VLOOKUP($E987,[1]AllProteinsNorm!$A$1:$Q$3226,8,FALSE)</f>
        <v>219084.33434072501</v>
      </c>
      <c r="R987" s="1">
        <f>VLOOKUP($E987,[1]AllProteinsNorm!$A$1:$Q$3226,13,FALSE)</f>
        <v>206363.145928618</v>
      </c>
      <c r="S987" s="1">
        <f>VLOOKUP($E987,[1]AllProteinsNorm!$A$1:$Q$3226,16,FALSE)</f>
        <v>229523.82089619301</v>
      </c>
      <c r="T987" s="1">
        <f>VLOOKUP($E987,[1]AllProteinsNorm!$A$1:$Q$3226,17,FALSE)</f>
        <v>191086.52239096101</v>
      </c>
      <c r="U987" s="1">
        <f>VLOOKUP($E987,[1]AllProteinsNorm!$A$1:$Q$3226,3,FALSE)</f>
        <v>232406.39081801</v>
      </c>
      <c r="V987" s="1">
        <f>VLOOKUP($E987,[1]AllProteinsNorm!$A$1:$Q$3226,7,FALSE)</f>
        <v>247873.88668960801</v>
      </c>
      <c r="W987" s="1">
        <f>VLOOKUP($E987,[1]AllProteinsNorm!$A$1:$Q$3226,9,FALSE)</f>
        <v>223662.714631293</v>
      </c>
      <c r="X987" s="1">
        <f>VLOOKUP($E987,[1]AllProteinsNorm!$A$1:$Q$3226,12,FALSE)</f>
        <v>223706.572844151</v>
      </c>
      <c r="Y987" s="29">
        <f>VLOOKUP($E987,[1]AllProteinsNorm!$A$1:$Q$3226,14,FALSE)</f>
        <v>220549.585071651</v>
      </c>
      <c r="Z987" s="25">
        <f t="shared" si="135"/>
        <v>1.0919363909104409</v>
      </c>
      <c r="AA987" s="1">
        <f t="shared" si="135"/>
        <v>1.0467099974812615</v>
      </c>
      <c r="AB987" s="1">
        <f t="shared" si="135"/>
        <v>0.91268746208089357</v>
      </c>
      <c r="AC987" s="1">
        <f t="shared" si="135"/>
        <v>0.96868320597591451</v>
      </c>
      <c r="AD987" s="1">
        <f t="shared" si="135"/>
        <v>0.97998294355148985</v>
      </c>
      <c r="AE987" s="1">
        <f t="shared" si="135"/>
        <v>0.91427041473963711</v>
      </c>
      <c r="AF987" s="1">
        <f t="shared" si="135"/>
        <v>0.97887444764128584</v>
      </c>
      <c r="AG987" s="1">
        <f t="shared" si="135"/>
        <v>0.9220358502230166</v>
      </c>
      <c r="AH987" s="1">
        <f t="shared" si="135"/>
        <v>1.0255183424062564</v>
      </c>
      <c r="AI987" s="1">
        <f t="shared" si="135"/>
        <v>0.85377950285684112</v>
      </c>
      <c r="AJ987" s="1">
        <f t="shared" si="135"/>
        <v>1.0383977390481798</v>
      </c>
      <c r="AK987" s="1">
        <f t="shared" si="135"/>
        <v>1.1075069089177021</v>
      </c>
      <c r="AL987" s="1">
        <f t="shared" si="135"/>
        <v>0.99933076868088844</v>
      </c>
      <c r="AM987" s="1">
        <f t="shared" si="135"/>
        <v>0.99952672830536415</v>
      </c>
      <c r="AN987" s="29">
        <f t="shared" si="135"/>
        <v>0.98542122563984658</v>
      </c>
      <c r="AO987" s="1">
        <f t="shared" si="132"/>
        <v>14026.822996691435</v>
      </c>
      <c r="AP987" s="1">
        <f t="shared" si="133"/>
        <v>13141.132668270777</v>
      </c>
      <c r="AQ987" s="29">
        <f t="shared" si="134"/>
        <v>9936.7669146984463</v>
      </c>
    </row>
    <row r="988" spans="1:43" x14ac:dyDescent="0.2">
      <c r="A988" s="26"/>
      <c r="E988" s="25" t="s">
        <v>1944</v>
      </c>
      <c r="F988" s="26" t="s">
        <v>1945</v>
      </c>
      <c r="G988" s="1">
        <v>0.62361128711542901</v>
      </c>
      <c r="H988" s="1">
        <v>1.06808604552201</v>
      </c>
      <c r="I988" s="1">
        <f>VLOOKUP(F988,'[1]SUSMB vs SHAM all proteins sum'!$B$2:$E$3214,2,FALSE)</f>
        <v>0.98048520946079498</v>
      </c>
      <c r="J988" s="29">
        <f>VLOOKUP(F988,'[1]SUSMB vs SHAM all proteins sum'!$B$2:$E$3214,3,FALSE)</f>
        <v>1.00381538061294</v>
      </c>
      <c r="K988" s="25">
        <f>VLOOKUP($E988,[1]AllProteinsNorm!$A$1:$Q$3226,4,FALSE)</f>
        <v>767354.61477387405</v>
      </c>
      <c r="L988" s="1">
        <f>VLOOKUP($E988,[1]AllProteinsNorm!$A$1:$Q$3226,5,FALSE)</f>
        <v>762802.96796629601</v>
      </c>
      <c r="M988" s="1">
        <f>VLOOKUP($E988,[1]AllProteinsNorm!$A$1:$Q$3226,10,FALSE)</f>
        <v>678827.724296498</v>
      </c>
      <c r="N988" s="1">
        <f>VLOOKUP($E988,[1]AllProteinsNorm!$A$1:$Q$3226,11,FALSE)</f>
        <v>811375.53051435598</v>
      </c>
      <c r="O988" s="1">
        <f>VLOOKUP($E988,[1]AllProteinsNorm!$A$1:$Q$3226,15,FALSE)</f>
        <v>461215.93078027299</v>
      </c>
      <c r="P988" s="1">
        <f>VLOOKUP($E988,[1]AllProteinsNorm!$A$1:$Q$3226,6,FALSE)</f>
        <v>619752.60659809597</v>
      </c>
      <c r="Q988" s="1">
        <f>VLOOKUP($E988,[1]AllProteinsNorm!$A$1:$Q$3226,8,FALSE)</f>
        <v>747181.38508420705</v>
      </c>
      <c r="R988" s="1">
        <f>VLOOKUP($E988,[1]AllProteinsNorm!$A$1:$Q$3226,13,FALSE)</f>
        <v>710294.19819202996</v>
      </c>
      <c r="S988" s="1">
        <f>VLOOKUP($E988,[1]AllProteinsNorm!$A$1:$Q$3226,16,FALSE)</f>
        <v>970508.51762290206</v>
      </c>
      <c r="T988" s="1">
        <f>VLOOKUP($E988,[1]AllProteinsNorm!$A$1:$Q$3226,17,FALSE)</f>
        <v>647505.47012136597</v>
      </c>
      <c r="U988" s="1">
        <f>VLOOKUP($E988,[1]AllProteinsNorm!$A$1:$Q$3226,3,FALSE)</f>
        <v>501145.45440160698</v>
      </c>
      <c r="V988" s="1">
        <f>VLOOKUP($E988,[1]AllProteinsNorm!$A$1:$Q$3226,7,FALSE)</f>
        <v>693620.514899284</v>
      </c>
      <c r="W988" s="1">
        <f>VLOOKUP($E988,[1]AllProteinsNorm!$A$1:$Q$3226,9,FALSE)</f>
        <v>903936.05036408198</v>
      </c>
      <c r="X988" s="1">
        <f>VLOOKUP($E988,[1]AllProteinsNorm!$A$1:$Q$3226,12,FALSE)</f>
        <v>575473.58776080504</v>
      </c>
      <c r="Y988" s="29">
        <f>VLOOKUP($E988,[1]AllProteinsNorm!$A$1:$Q$3226,14,FALSE)</f>
        <v>838136.32054395403</v>
      </c>
      <c r="Z988" s="25">
        <f t="shared" si="135"/>
        <v>1.1020216784443668</v>
      </c>
      <c r="AA988" s="1">
        <f t="shared" si="135"/>
        <v>1.0954849177889934</v>
      </c>
      <c r="AB988" s="1">
        <f t="shared" si="135"/>
        <v>0.9748854749824416</v>
      </c>
      <c r="AC988" s="1">
        <f t="shared" si="135"/>
        <v>1.1652414760672425</v>
      </c>
      <c r="AD988" s="1">
        <f t="shared" si="135"/>
        <v>0.66236645271695616</v>
      </c>
      <c r="AE988" s="1">
        <f t="shared" si="135"/>
        <v>0.89004587265663038</v>
      </c>
      <c r="AF988" s="1">
        <f t="shared" si="135"/>
        <v>1.073050279805158</v>
      </c>
      <c r="AG988" s="1">
        <f t="shared" si="135"/>
        <v>1.0200754506592002</v>
      </c>
      <c r="AH988" s="1">
        <f t="shared" si="135"/>
        <v>1.3937772770813586</v>
      </c>
      <c r="AI988" s="1">
        <f t="shared" si="135"/>
        <v>0.92990261770346128</v>
      </c>
      <c r="AJ988" s="1">
        <f t="shared" si="135"/>
        <v>0.71971047566732771</v>
      </c>
      <c r="AK988" s="1">
        <f t="shared" si="135"/>
        <v>0.99612985875898563</v>
      </c>
      <c r="AL988" s="1">
        <f t="shared" si="135"/>
        <v>1.2981704993357568</v>
      </c>
      <c r="AM988" s="1">
        <f t="shared" si="135"/>
        <v>0.8264554051993902</v>
      </c>
      <c r="AN988" s="29">
        <f t="shared" si="135"/>
        <v>1.2036734737083923</v>
      </c>
      <c r="AO988" s="1">
        <f t="shared" si="132"/>
        <v>125126.79936179989</v>
      </c>
      <c r="AP988" s="1">
        <f t="shared" si="133"/>
        <v>124159.84048970781</v>
      </c>
      <c r="AQ988" s="29">
        <f t="shared" si="134"/>
        <v>152139.34038105726</v>
      </c>
    </row>
    <row r="989" spans="1:43" x14ac:dyDescent="0.2">
      <c r="A989" s="26"/>
      <c r="E989" s="25" t="s">
        <v>1946</v>
      </c>
      <c r="F989" s="26" t="s">
        <v>1947</v>
      </c>
      <c r="G989" s="1">
        <v>0.20862781560016899</v>
      </c>
      <c r="H989" s="1">
        <v>0.92217039115077104</v>
      </c>
      <c r="I989" s="1">
        <f>VLOOKUP(F989,'[1]SUSMB vs SHAM all proteins sum'!$B$2:$E$3214,2,FALSE)</f>
        <v>0.30942749074787601</v>
      </c>
      <c r="J989" s="29">
        <f>VLOOKUP(F989,'[1]SUSMB vs SHAM all proteins sum'!$B$2:$E$3214,3,FALSE)</f>
        <v>0.94002053477215597</v>
      </c>
      <c r="K989" s="25">
        <f>VLOOKUP($E989,[1]AllProteinsNorm!$A$1:$Q$3226,4,FALSE)</f>
        <v>197845.73153011699</v>
      </c>
      <c r="L989" s="1">
        <f>VLOOKUP($E989,[1]AllProteinsNorm!$A$1:$Q$3226,5,FALSE)</f>
        <v>231364.12056165701</v>
      </c>
      <c r="M989" s="1">
        <f>VLOOKUP($E989,[1]AllProteinsNorm!$A$1:$Q$3226,10,FALSE)</f>
        <v>246468.151810499</v>
      </c>
      <c r="N989" s="1">
        <f>VLOOKUP($E989,[1]AllProteinsNorm!$A$1:$Q$3226,11,FALSE)</f>
        <v>255153.34198964699</v>
      </c>
      <c r="O989" s="1">
        <f>VLOOKUP($E989,[1]AllProteinsNorm!$A$1:$Q$3226,15,FALSE)</f>
        <v>264638.48407901399</v>
      </c>
      <c r="P989" s="1">
        <f>VLOOKUP($E989,[1]AllProteinsNorm!$A$1:$Q$3226,6,FALSE)</f>
        <v>228666.08847556901</v>
      </c>
      <c r="Q989" s="1">
        <f>VLOOKUP($E989,[1]AllProteinsNorm!$A$1:$Q$3226,8,FALSE)</f>
        <v>240343.162160173</v>
      </c>
      <c r="R989" s="1">
        <f>VLOOKUP($E989,[1]AllProteinsNorm!$A$1:$Q$3226,13,FALSE)</f>
        <v>217656.325337399</v>
      </c>
      <c r="S989" s="1">
        <f>VLOOKUP($E989,[1]AllProteinsNorm!$A$1:$Q$3226,16,FALSE)</f>
        <v>205563.881196534</v>
      </c>
      <c r="T989" s="1">
        <f>VLOOKUP($E989,[1]AllProteinsNorm!$A$1:$Q$3226,17,FALSE)</f>
        <v>206605.55728384899</v>
      </c>
      <c r="U989" s="1">
        <f>VLOOKUP($E989,[1]AllProteinsNorm!$A$1:$Q$3226,3,FALSE)</f>
        <v>215438.76785399299</v>
      </c>
      <c r="V989" s="1">
        <f>VLOOKUP($E989,[1]AllProteinsNorm!$A$1:$Q$3226,7,FALSE)</f>
        <v>215652.653403281</v>
      </c>
      <c r="W989" s="1">
        <f>VLOOKUP($E989,[1]AllProteinsNorm!$A$1:$Q$3226,9,FALSE)</f>
        <v>241404.73912451399</v>
      </c>
      <c r="X989" s="1">
        <f>VLOOKUP($E989,[1]AllProteinsNorm!$A$1:$Q$3226,12,FALSE)</f>
        <v>233669.027503163</v>
      </c>
      <c r="Y989" s="29">
        <f>VLOOKUP($E989,[1]AllProteinsNorm!$A$1:$Q$3226,14,FALSE)</f>
        <v>213353.054028046</v>
      </c>
      <c r="Z989" s="25">
        <f t="shared" si="135"/>
        <v>0.82748107300594664</v>
      </c>
      <c r="AA989" s="1">
        <f t="shared" si="135"/>
        <v>0.96767026135357292</v>
      </c>
      <c r="AB989" s="1">
        <f t="shared" si="135"/>
        <v>1.0308422079396662</v>
      </c>
      <c r="AC989" s="1">
        <f t="shared" si="135"/>
        <v>1.0671676339830787</v>
      </c>
      <c r="AD989" s="1">
        <f t="shared" si="135"/>
        <v>1.1068388237177356</v>
      </c>
      <c r="AE989" s="1">
        <f t="shared" si="135"/>
        <v>0.95638586078382537</v>
      </c>
      <c r="AF989" s="1">
        <f t="shared" si="135"/>
        <v>1.0052247080380798</v>
      </c>
      <c r="AG989" s="1">
        <f t="shared" si="135"/>
        <v>0.9103380105489195</v>
      </c>
      <c r="AH989" s="1">
        <f t="shared" si="135"/>
        <v>0.85976189462486052</v>
      </c>
      <c r="AI989" s="1">
        <f t="shared" si="135"/>
        <v>0.86411865905839003</v>
      </c>
      <c r="AJ989" s="1">
        <f t="shared" si="135"/>
        <v>0.90106317387880486</v>
      </c>
      <c r="AK989" s="1">
        <f t="shared" si="135"/>
        <v>0.90195774078432522</v>
      </c>
      <c r="AL989" s="1">
        <f t="shared" si="135"/>
        <v>1.0096647070147449</v>
      </c>
      <c r="AM989" s="1">
        <f t="shared" si="135"/>
        <v>0.9773104332915048</v>
      </c>
      <c r="AN989" s="29">
        <f t="shared" si="135"/>
        <v>0.89233976750895239</v>
      </c>
      <c r="AO989" s="1">
        <f t="shared" si="132"/>
        <v>23349.39800002049</v>
      </c>
      <c r="AP989" s="1">
        <f t="shared" si="133"/>
        <v>13281.410546963289</v>
      </c>
      <c r="AQ989" s="29">
        <f t="shared" si="134"/>
        <v>11425.401246973512</v>
      </c>
    </row>
    <row r="990" spans="1:43" x14ac:dyDescent="0.2">
      <c r="A990" s="26"/>
      <c r="E990" s="25" t="s">
        <v>1948</v>
      </c>
      <c r="F990" s="26" t="s">
        <v>1949</v>
      </c>
      <c r="G990" s="1">
        <v>0.463349253130586</v>
      </c>
      <c r="H990" s="1">
        <v>1.0342691846316101</v>
      </c>
      <c r="I990" s="1">
        <f>VLOOKUP(F990,'[1]SUSMB vs SHAM all proteins sum'!$B$2:$E$3214,2,FALSE)</f>
        <v>0.54827702775008202</v>
      </c>
      <c r="J990" s="29">
        <f>VLOOKUP(F990,'[1]SUSMB vs SHAM all proteins sum'!$B$2:$E$3214,3,FALSE)</f>
        <v>0.96550021355633997</v>
      </c>
      <c r="K990" s="25">
        <f>VLOOKUP($E990,[1]AllProteinsNorm!$A$1:$Q$3226,4,FALSE)</f>
        <v>2218539.6375131798</v>
      </c>
      <c r="L990" s="1">
        <f>VLOOKUP($E990,[1]AllProteinsNorm!$A$1:$Q$3226,5,FALSE)</f>
        <v>2075821.7742590599</v>
      </c>
      <c r="M990" s="1">
        <f>VLOOKUP($E990,[1]AllProteinsNorm!$A$1:$Q$3226,10,FALSE)</f>
        <v>2152523.2930076001</v>
      </c>
      <c r="N990" s="1">
        <f>VLOOKUP($E990,[1]AllProteinsNorm!$A$1:$Q$3226,11,FALSE)</f>
        <v>2226294.1360431402</v>
      </c>
      <c r="O990" s="1">
        <f>VLOOKUP($E990,[1]AllProteinsNorm!$A$1:$Q$3226,15,FALSE)</f>
        <v>2332112.01847293</v>
      </c>
      <c r="P990" s="1">
        <f>VLOOKUP($E990,[1]AllProteinsNorm!$A$1:$Q$3226,6,FALSE)</f>
        <v>2175220.0113317901</v>
      </c>
      <c r="Q990" s="1">
        <f>VLOOKUP($E990,[1]AllProteinsNorm!$A$1:$Q$3226,8,FALSE)</f>
        <v>2655508.1004588502</v>
      </c>
      <c r="R990" s="1">
        <f>VLOOKUP($E990,[1]AllProteinsNorm!$A$1:$Q$3226,13,FALSE)</f>
        <v>2177232.4175694301</v>
      </c>
      <c r="S990" s="1">
        <f>VLOOKUP($E990,[1]AllProteinsNorm!$A$1:$Q$3226,16,FALSE)</f>
        <v>2158271.34881193</v>
      </c>
      <c r="T990" s="1">
        <f>VLOOKUP($E990,[1]AllProteinsNorm!$A$1:$Q$3226,17,FALSE)</f>
        <v>2244105.82782719</v>
      </c>
      <c r="U990" s="1">
        <f>VLOOKUP($E990,[1]AllProteinsNorm!$A$1:$Q$3226,3,FALSE)</f>
        <v>1873314.5923518401</v>
      </c>
      <c r="V990" s="1">
        <f>VLOOKUP($E990,[1]AllProteinsNorm!$A$1:$Q$3226,7,FALSE)</f>
        <v>2121979.3884304198</v>
      </c>
      <c r="W990" s="1">
        <f>VLOOKUP($E990,[1]AllProteinsNorm!$A$1:$Q$3226,9,FALSE)</f>
        <v>2265678.9026588998</v>
      </c>
      <c r="X990" s="1">
        <f>VLOOKUP($E990,[1]AllProteinsNorm!$A$1:$Q$3226,12,FALSE)</f>
        <v>2492170.2085364801</v>
      </c>
      <c r="Y990" s="29">
        <f>VLOOKUP($E990,[1]AllProteinsNorm!$A$1:$Q$3226,14,FALSE)</f>
        <v>1923849.0698158001</v>
      </c>
      <c r="Z990" s="25">
        <f t="shared" si="135"/>
        <v>1.0079423006068176</v>
      </c>
      <c r="AA990" s="1">
        <f t="shared" si="135"/>
        <v>0.94310173206629166</v>
      </c>
      <c r="AB990" s="1">
        <f t="shared" si="135"/>
        <v>0.97794929753692716</v>
      </c>
      <c r="AC990" s="1">
        <f t="shared" si="135"/>
        <v>1.0114653781106757</v>
      </c>
      <c r="AD990" s="1">
        <f t="shared" si="135"/>
        <v>1.0595412916792881</v>
      </c>
      <c r="AE990" s="1">
        <f t="shared" si="135"/>
        <v>0.98826102787389447</v>
      </c>
      <c r="AF990" s="1">
        <f t="shared" si="135"/>
        <v>1.2064688404922097</v>
      </c>
      <c r="AG990" s="1">
        <f t="shared" si="135"/>
        <v>0.98917531821995108</v>
      </c>
      <c r="AH990" s="1">
        <f t="shared" si="135"/>
        <v>0.98056079407882668</v>
      </c>
      <c r="AI990" s="1">
        <f t="shared" si="135"/>
        <v>1.0195577093410697</v>
      </c>
      <c r="AJ990" s="1">
        <f t="shared" si="135"/>
        <v>0.85109726598888358</v>
      </c>
      <c r="AK990" s="1">
        <f t="shared" si="135"/>
        <v>0.96407237916753186</v>
      </c>
      <c r="AL990" s="1">
        <f t="shared" si="135"/>
        <v>1.0293589381806907</v>
      </c>
      <c r="AM990" s="1">
        <f t="shared" si="135"/>
        <v>1.1322600376488017</v>
      </c>
      <c r="AN990" s="29">
        <f t="shared" si="135"/>
        <v>0.87405643994895876</v>
      </c>
      <c r="AO990" s="1">
        <f t="shared" si="132"/>
        <v>85038.057351940122</v>
      </c>
      <c r="AP990" s="1">
        <f t="shared" si="133"/>
        <v>189013.88203892382</v>
      </c>
      <c r="AQ990" s="29">
        <f t="shared" si="134"/>
        <v>227103.60804870262</v>
      </c>
    </row>
    <row r="991" spans="1:43" x14ac:dyDescent="0.2">
      <c r="A991" s="26"/>
      <c r="E991" s="25" t="s">
        <v>1950</v>
      </c>
      <c r="F991" s="26" t="s">
        <v>1951</v>
      </c>
      <c r="G991" s="43">
        <v>1.4379818868368199E-2</v>
      </c>
      <c r="H991" s="1">
        <v>0.72030907649117104</v>
      </c>
      <c r="I991" s="1">
        <f>VLOOKUP(F991,'[1]SUSMB vs SHAM all proteins sum'!$B$2:$E$3214,2,FALSE)</f>
        <v>0.62296897117981898</v>
      </c>
      <c r="J991" s="29">
        <f>VLOOKUP(F991,'[1]SUSMB vs SHAM all proteins sum'!$B$2:$E$3214,3,FALSE)</f>
        <v>1.06720835734189</v>
      </c>
      <c r="K991" s="25">
        <f>VLOOKUP($E991,[1]AllProteinsNorm!$A$1:$Q$3226,4,FALSE)</f>
        <v>92407.079343283694</v>
      </c>
      <c r="L991" s="1">
        <f>VLOOKUP($E991,[1]AllProteinsNorm!$A$1:$Q$3226,5,FALSE)</f>
        <v>105828.510033586</v>
      </c>
      <c r="M991" s="1">
        <f>VLOOKUP($E991,[1]AllProteinsNorm!$A$1:$Q$3226,10,FALSE)</f>
        <v>113177.035482327</v>
      </c>
      <c r="N991" s="1">
        <f>VLOOKUP($E991,[1]AllProteinsNorm!$A$1:$Q$3226,11,FALSE)</f>
        <v>141017.46905497101</v>
      </c>
      <c r="O991" s="1">
        <f>VLOOKUP($E991,[1]AllProteinsNorm!$A$1:$Q$3226,15,FALSE)</f>
        <v>108382.45331457201</v>
      </c>
      <c r="P991" s="1">
        <f>VLOOKUP($E991,[1]AllProteinsNorm!$A$1:$Q$3226,6,FALSE)</f>
        <v>76746.238321416196</v>
      </c>
      <c r="Q991" s="1">
        <f>VLOOKUP($E991,[1]AllProteinsNorm!$A$1:$Q$3226,8,FALSE)</f>
        <v>83181.547017276098</v>
      </c>
      <c r="R991" s="1">
        <f>VLOOKUP($E991,[1]AllProteinsNorm!$A$1:$Q$3226,13,FALSE)</f>
        <v>71167.756032461999</v>
      </c>
      <c r="S991" s="1">
        <f>VLOOKUP($E991,[1]AllProteinsNorm!$A$1:$Q$3226,16,FALSE)</f>
        <v>106711.55426018601</v>
      </c>
      <c r="T991" s="1">
        <f>VLOOKUP($E991,[1]AllProteinsNorm!$A$1:$Q$3226,17,FALSE)</f>
        <v>67657.159453267697</v>
      </c>
      <c r="U991" s="1">
        <f>VLOOKUP($E991,[1]AllProteinsNorm!$A$1:$Q$3226,3,FALSE)</f>
        <v>110274.449188518</v>
      </c>
      <c r="V991" s="1">
        <f>VLOOKUP($E991,[1]AllProteinsNorm!$A$1:$Q$3226,7,FALSE)</f>
        <v>104749.74021591</v>
      </c>
      <c r="W991" s="1">
        <f>VLOOKUP($E991,[1]AllProteinsNorm!$A$1:$Q$3226,9,FALSE)</f>
        <v>151655.039733176</v>
      </c>
      <c r="X991" s="1">
        <f>VLOOKUP($E991,[1]AllProteinsNorm!$A$1:$Q$3226,12,FALSE)</f>
        <v>88151.7394198697</v>
      </c>
      <c r="Y991" s="29">
        <f>VLOOKUP($E991,[1]AllProteinsNorm!$A$1:$Q$3226,14,FALSE)</f>
        <v>151645.18855514601</v>
      </c>
      <c r="Z991" s="25">
        <f t="shared" si="135"/>
        <v>0.82386779504055418</v>
      </c>
      <c r="AA991" s="1">
        <f t="shared" si="135"/>
        <v>0.94352837286307645</v>
      </c>
      <c r="AB991" s="1">
        <f t="shared" si="135"/>
        <v>1.0090451438862447</v>
      </c>
      <c r="AC991" s="1">
        <f t="shared" si="135"/>
        <v>1.2572602891270006</v>
      </c>
      <c r="AD991" s="1">
        <f t="shared" si="135"/>
        <v>0.96629839908312398</v>
      </c>
      <c r="AE991" s="1">
        <f t="shared" si="135"/>
        <v>0.68424145198478914</v>
      </c>
      <c r="AF991" s="1">
        <f t="shared" si="135"/>
        <v>0.74161631572187947</v>
      </c>
      <c r="AG991" s="1">
        <f t="shared" si="135"/>
        <v>0.63450573978897329</v>
      </c>
      <c r="AH991" s="1">
        <f t="shared" si="135"/>
        <v>0.95140127291643273</v>
      </c>
      <c r="AI991" s="1">
        <f t="shared" si="135"/>
        <v>0.60320654189707568</v>
      </c>
      <c r="AJ991" s="1">
        <f t="shared" si="135"/>
        <v>0.98316674380272151</v>
      </c>
      <c r="AK991" s="1">
        <f t="shared" si="135"/>
        <v>0.93391045487063185</v>
      </c>
      <c r="AL991" s="1">
        <f t="shared" si="135"/>
        <v>1.3521009870640444</v>
      </c>
      <c r="AM991" s="1">
        <f t="shared" si="135"/>
        <v>0.78592873728906676</v>
      </c>
      <c r="AN991" s="29">
        <f t="shared" si="135"/>
        <v>1.3520131575559613</v>
      </c>
      <c r="AO991" s="1">
        <f t="shared" si="132"/>
        <v>15989.517494722842</v>
      </c>
      <c r="AP991" s="1">
        <f t="shared" si="133"/>
        <v>13846.291684182164</v>
      </c>
      <c r="AQ991" s="29">
        <f t="shared" si="134"/>
        <v>25832.3047406113</v>
      </c>
    </row>
    <row r="992" spans="1:43" x14ac:dyDescent="0.2">
      <c r="A992" s="26"/>
      <c r="E992" s="25" t="s">
        <v>1952</v>
      </c>
      <c r="F992" s="26" t="s">
        <v>1953</v>
      </c>
      <c r="G992" s="1">
        <v>0.90554401434903897</v>
      </c>
      <c r="H992" s="1">
        <v>1.01376349387999</v>
      </c>
      <c r="I992" s="1">
        <f>VLOOKUP(F992,'[1]SUSMB vs SHAM all proteins sum'!$B$2:$E$3214,2,FALSE)</f>
        <v>0.31448382195109298</v>
      </c>
      <c r="J992" s="29">
        <f>VLOOKUP(F992,'[1]SUSMB vs SHAM all proteins sum'!$B$2:$E$3214,3,FALSE)</f>
        <v>1.08317785038254</v>
      </c>
      <c r="K992" s="25">
        <f>VLOOKUP($E992,[1]AllProteinsNorm!$A$1:$Q$3226,4,FALSE)</f>
        <v>533073.74291550799</v>
      </c>
      <c r="L992" s="1">
        <f>VLOOKUP($E992,[1]AllProteinsNorm!$A$1:$Q$3226,5,FALSE)</f>
        <v>418364.89348246198</v>
      </c>
      <c r="M992" s="1">
        <f>VLOOKUP($E992,[1]AllProteinsNorm!$A$1:$Q$3226,10,FALSE)</f>
        <v>605811.815474528</v>
      </c>
      <c r="N992" s="1">
        <f>VLOOKUP($E992,[1]AllProteinsNorm!$A$1:$Q$3226,11,FALSE)</f>
        <v>523817.25110194797</v>
      </c>
      <c r="O992" s="1">
        <f>VLOOKUP($E992,[1]AllProteinsNorm!$A$1:$Q$3226,15,FALSE)</f>
        <v>579032.01803615806</v>
      </c>
      <c r="P992" s="1">
        <f>VLOOKUP($E992,[1]AllProteinsNorm!$A$1:$Q$3226,6,FALSE)</f>
        <v>406580.78936111799</v>
      </c>
      <c r="Q992" s="1">
        <f>VLOOKUP($E992,[1]AllProteinsNorm!$A$1:$Q$3226,8,FALSE)</f>
        <v>637854.07904774102</v>
      </c>
      <c r="R992" s="1">
        <f>VLOOKUP($E992,[1]AllProteinsNorm!$A$1:$Q$3226,13,FALSE)</f>
        <v>455512.39084520098</v>
      </c>
      <c r="S992" s="1">
        <f>VLOOKUP($E992,[1]AllProteinsNorm!$A$1:$Q$3226,16,FALSE)</f>
        <v>593957.42665326199</v>
      </c>
      <c r="T992" s="1">
        <f>VLOOKUP($E992,[1]AllProteinsNorm!$A$1:$Q$3226,17,FALSE)</f>
        <v>625348.59324618801</v>
      </c>
      <c r="U992" s="1">
        <f>VLOOKUP($E992,[1]AllProteinsNorm!$A$1:$Q$3226,3,FALSE)</f>
        <v>547181.10910035495</v>
      </c>
      <c r="V992" s="1">
        <f>VLOOKUP($E992,[1]AllProteinsNorm!$A$1:$Q$3226,7,FALSE)</f>
        <v>527869.52836829296</v>
      </c>
      <c r="W992" s="1">
        <f>VLOOKUP($E992,[1]AllProteinsNorm!$A$1:$Q$3226,9,FALSE)</f>
        <v>578537.67221737804</v>
      </c>
      <c r="X992" s="1">
        <f>VLOOKUP($E992,[1]AllProteinsNorm!$A$1:$Q$3226,12,FALSE)</f>
        <v>555503.67892435903</v>
      </c>
      <c r="Y992" s="29">
        <f>VLOOKUP($E992,[1]AllProteinsNorm!$A$1:$Q$3226,14,FALSE)</f>
        <v>658241.44433768</v>
      </c>
      <c r="Z992" s="25">
        <f t="shared" ref="Z992:AN1008" si="136">K992/AVERAGE($K992:$O992)</f>
        <v>1.0019807503926712</v>
      </c>
      <c r="AA992" s="1">
        <f t="shared" si="136"/>
        <v>0.78637069538791604</v>
      </c>
      <c r="AB992" s="1">
        <f t="shared" si="136"/>
        <v>1.1387013251600449</v>
      </c>
      <c r="AC992" s="1">
        <f t="shared" si="136"/>
        <v>0.9845819819546906</v>
      </c>
      <c r="AD992" s="1">
        <f t="shared" si="136"/>
        <v>1.0883652471046779</v>
      </c>
      <c r="AE992" s="1">
        <f t="shared" si="136"/>
        <v>0.76422095410515867</v>
      </c>
      <c r="AF992" s="1">
        <f t="shared" si="136"/>
        <v>1.1989288860295293</v>
      </c>
      <c r="AG992" s="1">
        <f t="shared" si="136"/>
        <v>0.85619420062971618</v>
      </c>
      <c r="AH992" s="1">
        <f t="shared" si="136"/>
        <v>1.1164194747323428</v>
      </c>
      <c r="AI992" s="1">
        <f t="shared" si="136"/>
        <v>1.1754232149774644</v>
      </c>
      <c r="AJ992" s="1">
        <f t="shared" si="136"/>
        <v>1.0284973619193387</v>
      </c>
      <c r="AK992" s="1">
        <f t="shared" si="136"/>
        <v>0.992198758939287</v>
      </c>
      <c r="AL992" s="1">
        <f t="shared" si="136"/>
        <v>1.0874360604751776</v>
      </c>
      <c r="AM992" s="1">
        <f t="shared" si="136"/>
        <v>1.0441407037051162</v>
      </c>
      <c r="AN992" s="29">
        <f t="shared" si="136"/>
        <v>1.2372495646283632</v>
      </c>
      <c r="AO992" s="1">
        <f t="shared" si="132"/>
        <v>64251.44445375941</v>
      </c>
      <c r="AP992" s="1">
        <f t="shared" si="133"/>
        <v>94483.767032216507</v>
      </c>
      <c r="AQ992" s="29">
        <f t="shared" si="134"/>
        <v>45398.626659110079</v>
      </c>
    </row>
    <row r="993" spans="1:43" x14ac:dyDescent="0.2">
      <c r="A993" s="26"/>
      <c r="E993" s="25" t="s">
        <v>1954</v>
      </c>
      <c r="F993" s="26" t="s">
        <v>1955</v>
      </c>
      <c r="G993" s="1">
        <v>0.85848694535651704</v>
      </c>
      <c r="H993" s="1">
        <v>0.98584851307806798</v>
      </c>
      <c r="I993" s="1">
        <f>VLOOKUP(F993,'[1]SUSMB vs SHAM all proteins sum'!$B$2:$E$3214,2,FALSE)</f>
        <v>0.57573087462723604</v>
      </c>
      <c r="J993" s="29">
        <f>VLOOKUP(F993,'[1]SUSMB vs SHAM all proteins sum'!$B$2:$E$3214,3,FALSE)</f>
        <v>1.07105044821341</v>
      </c>
      <c r="K993" s="25">
        <f>VLOOKUP($E993,[1]AllProteinsNorm!$A$1:$Q$3226,4,FALSE)</f>
        <v>7522260.4533003801</v>
      </c>
      <c r="L993" s="1">
        <f>VLOOKUP($E993,[1]AllProteinsNorm!$A$1:$Q$3226,5,FALSE)</f>
        <v>7030708.4854346104</v>
      </c>
      <c r="M993" s="1">
        <f>VLOOKUP($E993,[1]AllProteinsNorm!$A$1:$Q$3226,10,FALSE)</f>
        <v>8522028.1501232702</v>
      </c>
      <c r="N993" s="1">
        <f>VLOOKUP($E993,[1]AllProteinsNorm!$A$1:$Q$3226,11,FALSE)</f>
        <v>9419537.7851311304</v>
      </c>
      <c r="O993" s="1">
        <f>VLOOKUP($E993,[1]AllProteinsNorm!$A$1:$Q$3226,15,FALSE)</f>
        <v>8642576.7805378698</v>
      </c>
      <c r="P993" s="1">
        <f>VLOOKUP($E993,[1]AllProteinsNorm!$A$1:$Q$3226,6,FALSE)</f>
        <v>8473789.4852252193</v>
      </c>
      <c r="Q993" s="1">
        <f>VLOOKUP($E993,[1]AllProteinsNorm!$A$1:$Q$3226,8,FALSE)</f>
        <v>8579468.4301719107</v>
      </c>
      <c r="R993" s="1">
        <f>VLOOKUP($E993,[1]AllProteinsNorm!$A$1:$Q$3226,13,FALSE)</f>
        <v>6562725.3515334604</v>
      </c>
      <c r="S993" s="1">
        <f>VLOOKUP($E993,[1]AllProteinsNorm!$A$1:$Q$3226,16,FALSE)</f>
        <v>9140273.0708719008</v>
      </c>
      <c r="T993" s="1">
        <f>VLOOKUP($E993,[1]AllProteinsNorm!$A$1:$Q$3226,17,FALSE)</f>
        <v>7834887.0244925003</v>
      </c>
      <c r="U993" s="1">
        <f>VLOOKUP($E993,[1]AllProteinsNorm!$A$1:$Q$3226,3,FALSE)</f>
        <v>13185107.922222</v>
      </c>
      <c r="V993" s="1">
        <f>VLOOKUP($E993,[1]AllProteinsNorm!$A$1:$Q$3226,7,FALSE)</f>
        <v>8752629.8783694003</v>
      </c>
      <c r="W993" s="1">
        <f>VLOOKUP($E993,[1]AllProteinsNorm!$A$1:$Q$3226,9,FALSE)</f>
        <v>7759188.7319213897</v>
      </c>
      <c r="X993" s="1">
        <f>VLOOKUP($E993,[1]AllProteinsNorm!$A$1:$Q$3226,12,FALSE)</f>
        <v>7564719.2614391297</v>
      </c>
      <c r="Y993" s="29">
        <f>VLOOKUP($E993,[1]AllProteinsNorm!$A$1:$Q$3226,14,FALSE)</f>
        <v>7634516.0745880799</v>
      </c>
      <c r="Z993" s="25">
        <f t="shared" si="136"/>
        <v>0.91429127505024199</v>
      </c>
      <c r="AA993" s="1">
        <f t="shared" si="136"/>
        <v>0.85454571342770247</v>
      </c>
      <c r="AB993" s="1">
        <f t="shared" si="136"/>
        <v>1.0358077909907653</v>
      </c>
      <c r="AC993" s="1">
        <f t="shared" si="136"/>
        <v>1.1448953762526108</v>
      </c>
      <c r="AD993" s="1">
        <f t="shared" si="136"/>
        <v>1.0504598442786792</v>
      </c>
      <c r="AE993" s="1">
        <f t="shared" si="136"/>
        <v>1.0299446344688439</v>
      </c>
      <c r="AF993" s="1">
        <f t="shared" si="136"/>
        <v>1.0427893555365493</v>
      </c>
      <c r="AG993" s="1">
        <f t="shared" si="136"/>
        <v>0.79766481986481574</v>
      </c>
      <c r="AH993" s="1">
        <f t="shared" si="136"/>
        <v>1.1109522160467464</v>
      </c>
      <c r="AI993" s="1">
        <f t="shared" si="136"/>
        <v>0.95228939385566314</v>
      </c>
      <c r="AJ993" s="1">
        <f t="shared" si="136"/>
        <v>1.6025806615874718</v>
      </c>
      <c r="AK993" s="1">
        <f t="shared" si="136"/>
        <v>1.0638362206703624</v>
      </c>
      <c r="AL993" s="1">
        <f t="shared" si="136"/>
        <v>0.94308866372093336</v>
      </c>
      <c r="AM993" s="1">
        <f t="shared" si="136"/>
        <v>0.91945192032054224</v>
      </c>
      <c r="AN993" s="29">
        <f t="shared" si="136"/>
        <v>0.9279353566073566</v>
      </c>
      <c r="AO993" s="1">
        <f t="shared" si="132"/>
        <v>849666.09483248182</v>
      </c>
      <c r="AP993" s="1">
        <f t="shared" si="133"/>
        <v>881318.71974671574</v>
      </c>
      <c r="AQ993" s="29">
        <f t="shared" si="134"/>
        <v>2146548.5588844619</v>
      </c>
    </row>
    <row r="994" spans="1:43" x14ac:dyDescent="0.2">
      <c r="A994" s="26"/>
      <c r="E994" s="25" t="s">
        <v>1956</v>
      </c>
      <c r="F994" s="26" t="s">
        <v>1957</v>
      </c>
      <c r="G994" s="1">
        <v>0.90509681561728705</v>
      </c>
      <c r="H994" s="1">
        <v>1.0064456289580199</v>
      </c>
      <c r="I994" s="1">
        <f>VLOOKUP(F994,'[1]SUSMB vs SHAM all proteins sum'!$B$2:$E$3214,2,FALSE)</f>
        <v>0.90981127185718003</v>
      </c>
      <c r="J994" s="29">
        <f>VLOOKUP(F994,'[1]SUSMB vs SHAM all proteins sum'!$B$2:$E$3214,3,FALSE)</f>
        <v>0.99395746382195904</v>
      </c>
      <c r="K994" s="25">
        <f>VLOOKUP($E994,[1]AllProteinsNorm!$A$1:$Q$3226,4,FALSE)</f>
        <v>2765575.78100499</v>
      </c>
      <c r="L994" s="1">
        <f>VLOOKUP($E994,[1]AllProteinsNorm!$A$1:$Q$3226,5,FALSE)</f>
        <v>2217174.8271422</v>
      </c>
      <c r="M994" s="1">
        <f>VLOOKUP($E994,[1]AllProteinsNorm!$A$1:$Q$3226,10,FALSE)</f>
        <v>2576691.5649564099</v>
      </c>
      <c r="N994" s="1">
        <f>VLOOKUP($E994,[1]AllProteinsNorm!$A$1:$Q$3226,11,FALSE)</f>
        <v>2215509.2724063299</v>
      </c>
      <c r="O994" s="1">
        <f>VLOOKUP($E994,[1]AllProteinsNorm!$A$1:$Q$3226,15,FALSE)</f>
        <v>2438991.5099350298</v>
      </c>
      <c r="P994" s="1">
        <f>VLOOKUP($E994,[1]AllProteinsNorm!$A$1:$Q$3226,6,FALSE)</f>
        <v>2265243.4004483102</v>
      </c>
      <c r="Q994" s="1">
        <f>VLOOKUP($E994,[1]AllProteinsNorm!$A$1:$Q$3226,8,FALSE)</f>
        <v>2629066.7778578098</v>
      </c>
      <c r="R994" s="1">
        <f>VLOOKUP($E994,[1]AllProteinsNorm!$A$1:$Q$3226,13,FALSE)</f>
        <v>2601939.5535029201</v>
      </c>
      <c r="S994" s="1">
        <f>VLOOKUP($E994,[1]AllProteinsNorm!$A$1:$Q$3226,16,FALSE)</f>
        <v>2326837.5020749001</v>
      </c>
      <c r="T994" s="1">
        <f>VLOOKUP($E994,[1]AllProteinsNorm!$A$1:$Q$3226,17,FALSE)</f>
        <v>2445139.4914765698</v>
      </c>
      <c r="U994" s="1">
        <f>VLOOKUP($E994,[1]AllProteinsNorm!$A$1:$Q$3226,3,FALSE)</f>
        <v>2258784.4050058401</v>
      </c>
      <c r="V994" s="1">
        <f>VLOOKUP($E994,[1]AllProteinsNorm!$A$1:$Q$3226,7,FALSE)</f>
        <v>2338003.9845005102</v>
      </c>
      <c r="W994" s="1">
        <f>VLOOKUP($E994,[1]AllProteinsNorm!$A$1:$Q$3226,9,FALSE)</f>
        <v>2334753.1382853598</v>
      </c>
      <c r="X994" s="1">
        <f>VLOOKUP($E994,[1]AllProteinsNorm!$A$1:$Q$3226,12,FALSE)</f>
        <v>2589147.6922319001</v>
      </c>
      <c r="Y994" s="29">
        <f>VLOOKUP($E994,[1]AllProteinsNorm!$A$1:$Q$3226,14,FALSE)</f>
        <v>2594495.8186882599</v>
      </c>
      <c r="Z994" s="25">
        <f t="shared" si="136"/>
        <v>1.1321388150794089</v>
      </c>
      <c r="AA994" s="1">
        <f t="shared" si="136"/>
        <v>0.90764089664991709</v>
      </c>
      <c r="AB994" s="1">
        <f t="shared" si="136"/>
        <v>1.0548156211126418</v>
      </c>
      <c r="AC994" s="1">
        <f t="shared" si="136"/>
        <v>0.90695907148422494</v>
      </c>
      <c r="AD994" s="1">
        <f t="shared" si="136"/>
        <v>0.99844559567380775</v>
      </c>
      <c r="AE994" s="1">
        <f t="shared" si="136"/>
        <v>0.92731864260036845</v>
      </c>
      <c r="AF994" s="1">
        <f t="shared" si="136"/>
        <v>1.0762563684177744</v>
      </c>
      <c r="AG994" s="1">
        <f t="shared" si="136"/>
        <v>1.0651513450629713</v>
      </c>
      <c r="AH994" s="1">
        <f t="shared" si="136"/>
        <v>0.95253330990775553</v>
      </c>
      <c r="AI994" s="1">
        <f t="shared" si="136"/>
        <v>1.0009623838903432</v>
      </c>
      <c r="AJ994" s="1">
        <f t="shared" si="136"/>
        <v>0.92467453517902554</v>
      </c>
      <c r="AK994" s="1">
        <f t="shared" si="136"/>
        <v>0.95710451286258524</v>
      </c>
      <c r="AL994" s="1">
        <f t="shared" si="136"/>
        <v>0.95577371975711178</v>
      </c>
      <c r="AM994" s="1">
        <f t="shared" si="136"/>
        <v>1.0599147636749284</v>
      </c>
      <c r="AN994" s="29">
        <f t="shared" si="136"/>
        <v>1.0621041166446734</v>
      </c>
      <c r="AO994" s="1">
        <f t="shared" si="132"/>
        <v>211987.47764563293</v>
      </c>
      <c r="AP994" s="1">
        <f t="shared" si="133"/>
        <v>144507.24733640972</v>
      </c>
      <c r="AQ994" s="29">
        <f t="shared" si="134"/>
        <v>140708.53386076909</v>
      </c>
    </row>
    <row r="995" spans="1:43" x14ac:dyDescent="0.2">
      <c r="A995" s="26"/>
      <c r="E995" s="25" t="s">
        <v>1958</v>
      </c>
      <c r="F995" s="26" t="s">
        <v>1959</v>
      </c>
      <c r="G995" s="1">
        <v>0.91865033946457297</v>
      </c>
      <c r="H995" s="1">
        <v>1.0199762255668201</v>
      </c>
      <c r="I995" s="1">
        <f>VLOOKUP(F995,'[1]SUSMB vs SHAM all proteins sum'!$B$2:$E$3214,2,FALSE)</f>
        <v>0.59489692674350803</v>
      </c>
      <c r="J995" s="29">
        <f>VLOOKUP(F995,'[1]SUSMB vs SHAM all proteins sum'!$B$2:$E$3214,3,FALSE)</f>
        <v>1.09005849907604</v>
      </c>
      <c r="K995" s="25">
        <f>VLOOKUP($E995,[1]AllProteinsNorm!$A$1:$Q$3226,4,FALSE)</f>
        <v>508081.64035056101</v>
      </c>
      <c r="L995" s="1">
        <f>VLOOKUP($E995,[1]AllProteinsNorm!$A$1:$Q$3226,5,FALSE)</f>
        <v>368042.83695488499</v>
      </c>
      <c r="M995" s="1">
        <f>VLOOKUP($E995,[1]AllProteinsNorm!$A$1:$Q$3226,10,FALSE)</f>
        <v>489552.54051098</v>
      </c>
      <c r="N995" s="1">
        <f>VLOOKUP($E995,[1]AllProteinsNorm!$A$1:$Q$3226,11,FALSE)</f>
        <v>271684.759023486</v>
      </c>
      <c r="O995" s="1">
        <f>VLOOKUP($E995,[1]AllProteinsNorm!$A$1:$Q$3226,15,FALSE)</f>
        <v>524069.87948984402</v>
      </c>
      <c r="P995" s="1">
        <f>VLOOKUP($E995,[1]AllProteinsNorm!$A$1:$Q$3226,6,FALSE)</f>
        <v>266715.726493305</v>
      </c>
      <c r="Q995" s="1">
        <f>VLOOKUP($E995,[1]AllProteinsNorm!$A$1:$Q$3226,8,FALSE)</f>
        <v>564650.15884008806</v>
      </c>
      <c r="R995" s="1">
        <f>VLOOKUP($E995,[1]AllProteinsNorm!$A$1:$Q$3226,13,FALSE)</f>
        <v>369706.36755879503</v>
      </c>
      <c r="S995" s="1">
        <f>VLOOKUP($E995,[1]AllProteinsNorm!$A$1:$Q$3226,16,FALSE)</f>
        <v>478682.78461872</v>
      </c>
      <c r="T995" s="1">
        <f>VLOOKUP($E995,[1]AllProteinsNorm!$A$1:$Q$3226,17,FALSE)</f>
        <v>539887.26443470002</v>
      </c>
      <c r="U995" s="1">
        <f>VLOOKUP($E995,[1]AllProteinsNorm!$A$1:$Q$3226,3,FALSE)</f>
        <v>482140.67330687598</v>
      </c>
      <c r="V995" s="1">
        <f>VLOOKUP($E995,[1]AllProteinsNorm!$A$1:$Q$3226,7,FALSE)</f>
        <v>580757.65845925803</v>
      </c>
      <c r="W995" s="1">
        <f>VLOOKUP($E995,[1]AllProteinsNorm!$A$1:$Q$3226,9,FALSE)</f>
        <v>384517.51191043499</v>
      </c>
      <c r="X995" s="1">
        <f>VLOOKUP($E995,[1]AllProteinsNorm!$A$1:$Q$3226,12,FALSE)</f>
        <v>522144.65357034898</v>
      </c>
      <c r="Y995" s="29">
        <f>VLOOKUP($E995,[1]AllProteinsNorm!$A$1:$Q$3226,14,FALSE)</f>
        <v>356828.06793721201</v>
      </c>
      <c r="Z995" s="25">
        <f t="shared" si="136"/>
        <v>1.1753358910577698</v>
      </c>
      <c r="AA995" s="1">
        <f t="shared" si="136"/>
        <v>0.85138670907560499</v>
      </c>
      <c r="AB995" s="1">
        <f t="shared" si="136"/>
        <v>1.1324728660222141</v>
      </c>
      <c r="AC995" s="1">
        <f t="shared" si="136"/>
        <v>0.62848334396291627</v>
      </c>
      <c r="AD995" s="1">
        <f t="shared" si="136"/>
        <v>1.2123211898814947</v>
      </c>
      <c r="AE995" s="1">
        <f t="shared" si="136"/>
        <v>0.61698857262552709</v>
      </c>
      <c r="AF995" s="1">
        <f t="shared" si="136"/>
        <v>1.306194801918694</v>
      </c>
      <c r="AG995" s="1">
        <f t="shared" si="136"/>
        <v>0.85523492375090682</v>
      </c>
      <c r="AH995" s="1">
        <f t="shared" si="136"/>
        <v>1.1073280601237072</v>
      </c>
      <c r="AI995" s="1">
        <f t="shared" si="136"/>
        <v>1.2489112548473122</v>
      </c>
      <c r="AJ995" s="1">
        <f t="shared" si="136"/>
        <v>1.1153271302724892</v>
      </c>
      <c r="AK995" s="1">
        <f t="shared" si="136"/>
        <v>1.343455983811721</v>
      </c>
      <c r="AL995" s="1">
        <f t="shared" si="136"/>
        <v>0.88949727090462205</v>
      </c>
      <c r="AM995" s="1">
        <f t="shared" si="136"/>
        <v>1.2078676002575597</v>
      </c>
      <c r="AN995" s="29">
        <f t="shared" si="136"/>
        <v>0.82544379067513063</v>
      </c>
      <c r="AO995" s="1">
        <f t="shared" si="132"/>
        <v>97333.097036046674</v>
      </c>
      <c r="AP995" s="1">
        <f t="shared" si="133"/>
        <v>111268.10479409</v>
      </c>
      <c r="AQ995" s="29">
        <f t="shared" si="134"/>
        <v>83830.020586526764</v>
      </c>
    </row>
    <row r="996" spans="1:43" x14ac:dyDescent="0.2">
      <c r="A996" s="26"/>
      <c r="E996" s="25" t="s">
        <v>1960</v>
      </c>
      <c r="F996" s="26" t="s">
        <v>1961</v>
      </c>
      <c r="G996" s="1">
        <v>0.48841867125875998</v>
      </c>
      <c r="H996" s="1">
        <v>1.31566813911893</v>
      </c>
      <c r="I996" s="1">
        <f>VLOOKUP(F996,'[1]SUSMB vs SHAM all proteins sum'!$B$2:$E$3214,2,FALSE)</f>
        <v>0.940257123643509</v>
      </c>
      <c r="J996" s="29">
        <f>VLOOKUP(F996,'[1]SUSMB vs SHAM all proteins sum'!$B$2:$E$3214,3,FALSE)</f>
        <v>1.0252659296533899</v>
      </c>
      <c r="K996" s="25">
        <f>VLOOKUP($E996,[1]AllProteinsNorm!$A$1:$Q$3226,4,FALSE)</f>
        <v>930402.68056484498</v>
      </c>
      <c r="L996" s="1">
        <f>VLOOKUP($E996,[1]AllProteinsNorm!$A$1:$Q$3226,5,FALSE)</f>
        <v>281816.08858846902</v>
      </c>
      <c r="M996" s="1">
        <f>VLOOKUP($E996,[1]AllProteinsNorm!$A$1:$Q$3226,10,FALSE)</f>
        <v>312066.835875794</v>
      </c>
      <c r="N996" s="1">
        <f>VLOOKUP($E996,[1]AllProteinsNorm!$A$1:$Q$3226,11,FALSE)</f>
        <v>250369.42366999199</v>
      </c>
      <c r="O996" s="1">
        <f>VLOOKUP($E996,[1]AllProteinsNorm!$A$1:$Q$3226,15,FALSE)</f>
        <v>426727.85040113301</v>
      </c>
      <c r="P996" s="1">
        <f>VLOOKUP($E996,[1]AllProteinsNorm!$A$1:$Q$3226,6,FALSE)</f>
        <v>220972.10671935999</v>
      </c>
      <c r="Q996" s="1">
        <f>VLOOKUP($E996,[1]AllProteinsNorm!$A$1:$Q$3226,8,FALSE)</f>
        <v>946420.04075368901</v>
      </c>
      <c r="R996" s="1">
        <f>VLOOKUP($E996,[1]AllProteinsNorm!$A$1:$Q$3226,13,FALSE)</f>
        <v>768115.00340501894</v>
      </c>
      <c r="S996" s="1">
        <f>VLOOKUP($E996,[1]AllProteinsNorm!$A$1:$Q$3226,16,FALSE)</f>
        <v>285127.43290121597</v>
      </c>
      <c r="T996" s="1">
        <f>VLOOKUP($E996,[1]AllProteinsNorm!$A$1:$Q$3226,17,FALSE)</f>
        <v>752422.51613620401</v>
      </c>
      <c r="U996" s="1">
        <f>VLOOKUP($E996,[1]AllProteinsNorm!$A$1:$Q$3226,3,FALSE)</f>
        <v>368487.92677856702</v>
      </c>
      <c r="V996" s="1">
        <f>VLOOKUP($E996,[1]AllProteinsNorm!$A$1:$Q$3226,7,FALSE)</f>
        <v>274725.73303623497</v>
      </c>
      <c r="W996" s="1">
        <f>VLOOKUP($E996,[1]AllProteinsNorm!$A$1:$Q$3226,9,FALSE)</f>
        <v>364938.41737295402</v>
      </c>
      <c r="X996" s="1">
        <f>VLOOKUP($E996,[1]AllProteinsNorm!$A$1:$Q$3226,12,FALSE)</f>
        <v>289333.59333380999</v>
      </c>
      <c r="Y996" s="29">
        <f>VLOOKUP($E996,[1]AllProteinsNorm!$A$1:$Q$3226,14,FALSE)</f>
        <v>926527.27913363394</v>
      </c>
      <c r="Z996" s="25">
        <f t="shared" si="136"/>
        <v>2.1132232139125353</v>
      </c>
      <c r="AA996" s="1">
        <f t="shared" si="136"/>
        <v>0.64008876253197533</v>
      </c>
      <c r="AB996" s="1">
        <f t="shared" si="136"/>
        <v>0.70879727202054121</v>
      </c>
      <c r="AC996" s="1">
        <f t="shared" si="136"/>
        <v>0.56866396583479606</v>
      </c>
      <c r="AD996" s="1">
        <f t="shared" si="136"/>
        <v>0.96922678570015197</v>
      </c>
      <c r="AE996" s="1">
        <f t="shared" si="136"/>
        <v>0.50189385230813977</v>
      </c>
      <c r="AF996" s="1">
        <f t="shared" si="136"/>
        <v>2.1496034373187221</v>
      </c>
      <c r="AG996" s="1">
        <f t="shared" si="136"/>
        <v>1.744619281583059</v>
      </c>
      <c r="AH996" s="1">
        <f t="shared" si="136"/>
        <v>0.64760981746563684</v>
      </c>
      <c r="AI996" s="1">
        <f t="shared" si="136"/>
        <v>1.7089769419024015</v>
      </c>
      <c r="AJ996" s="1">
        <f t="shared" si="136"/>
        <v>0.83694647186767068</v>
      </c>
      <c r="AK996" s="1">
        <f t="shared" si="136"/>
        <v>0.62398444097221994</v>
      </c>
      <c r="AL996" s="1">
        <f t="shared" si="136"/>
        <v>0.82888447265955523</v>
      </c>
      <c r="AM996" s="1">
        <f t="shared" si="136"/>
        <v>0.65716326787293988</v>
      </c>
      <c r="AN996" s="29">
        <f t="shared" si="136"/>
        <v>2.1044210162848449</v>
      </c>
      <c r="AO996" s="1">
        <f t="shared" si="132"/>
        <v>252198.07944580866</v>
      </c>
      <c r="AP996" s="1">
        <f t="shared" si="133"/>
        <v>287806.81571293413</v>
      </c>
      <c r="AQ996" s="29">
        <f t="shared" si="134"/>
        <v>243867.84790618229</v>
      </c>
    </row>
    <row r="997" spans="1:43" x14ac:dyDescent="0.2">
      <c r="A997" s="26"/>
      <c r="E997" s="25" t="s">
        <v>1962</v>
      </c>
      <c r="F997" s="26" t="s">
        <v>1963</v>
      </c>
      <c r="G997" s="1">
        <v>0.106912937889331</v>
      </c>
      <c r="H997" s="1">
        <v>1.2073648920190001</v>
      </c>
      <c r="I997" s="1">
        <f>VLOOKUP(F997,'[1]SUSMB vs SHAM all proteins sum'!$B$2:$E$3214,2,FALSE)</f>
        <v>0.106494767470973</v>
      </c>
      <c r="J997" s="29">
        <f>VLOOKUP(F997,'[1]SUSMB vs SHAM all proteins sum'!$B$2:$E$3214,3,FALSE)</f>
        <v>1.2173303606430499</v>
      </c>
      <c r="K997" s="25">
        <f>VLOOKUP($E997,[1]AllProteinsNorm!$A$1:$Q$3226,4,FALSE)</f>
        <v>1973577.79311656</v>
      </c>
      <c r="L997" s="1">
        <f>VLOOKUP($E997,[1]AllProteinsNorm!$A$1:$Q$3226,5,FALSE)</f>
        <v>1640794.65754754</v>
      </c>
      <c r="M997" s="1">
        <f>VLOOKUP($E997,[1]AllProteinsNorm!$A$1:$Q$3226,10,FALSE)</f>
        <v>2265525.1398690501</v>
      </c>
      <c r="N997" s="1">
        <f>VLOOKUP($E997,[1]AllProteinsNorm!$A$1:$Q$3226,11,FALSE)</f>
        <v>1901451.5784630999</v>
      </c>
      <c r="O997" s="1">
        <f>VLOOKUP($E997,[1]AllProteinsNorm!$A$1:$Q$3226,15,FALSE)</f>
        <v>1962968.63673323</v>
      </c>
      <c r="P997" s="1">
        <f>VLOOKUP($E997,[1]AllProteinsNorm!$A$1:$Q$3226,6,FALSE)</f>
        <v>2233391.39034261</v>
      </c>
      <c r="Q997" s="1">
        <f>VLOOKUP($E997,[1]AllProteinsNorm!$A$1:$Q$3226,8,FALSE)</f>
        <v>2747203.79670448</v>
      </c>
      <c r="R997" s="1">
        <f>VLOOKUP($E997,[1]AllProteinsNorm!$A$1:$Q$3226,13,FALSE)</f>
        <v>1760427.78876184</v>
      </c>
      <c r="S997" s="1">
        <f>VLOOKUP($E997,[1]AllProteinsNorm!$A$1:$Q$3226,16,FALSE)</f>
        <v>2219203.9630226698</v>
      </c>
      <c r="T997" s="1">
        <f>VLOOKUP($E997,[1]AllProteinsNorm!$A$1:$Q$3226,17,FALSE)</f>
        <v>2930876.8167250399</v>
      </c>
      <c r="U997" s="1">
        <f>VLOOKUP($E997,[1]AllProteinsNorm!$A$1:$Q$3226,3,FALSE)</f>
        <v>3072252.7292468599</v>
      </c>
      <c r="V997" s="1">
        <f>VLOOKUP($E997,[1]AllProteinsNorm!$A$1:$Q$3226,7,FALSE)</f>
        <v>2761771.56847768</v>
      </c>
      <c r="W997" s="1">
        <f>VLOOKUP($E997,[1]AllProteinsNorm!$A$1:$Q$3226,9,FALSE)</f>
        <v>1829567.88255383</v>
      </c>
      <c r="X997" s="1">
        <f>VLOOKUP($E997,[1]AllProteinsNorm!$A$1:$Q$3226,12,FALSE)</f>
        <v>2313281.5449961098</v>
      </c>
      <c r="Y997" s="29">
        <f>VLOOKUP($E997,[1]AllProteinsNorm!$A$1:$Q$3226,14,FALSE)</f>
        <v>2038433.5281054601</v>
      </c>
      <c r="Z997" s="25">
        <f t="shared" si="136"/>
        <v>1.0126813556697281</v>
      </c>
      <c r="AA997" s="1">
        <f t="shared" si="136"/>
        <v>0.84192382179016312</v>
      </c>
      <c r="AB997" s="1">
        <f t="shared" si="136"/>
        <v>1.1624852478317993</v>
      </c>
      <c r="AC997" s="1">
        <f t="shared" si="136"/>
        <v>0.9756719846232238</v>
      </c>
      <c r="AD997" s="1">
        <f t="shared" si="136"/>
        <v>1.0072375900850854</v>
      </c>
      <c r="AE997" s="1">
        <f t="shared" si="136"/>
        <v>1.1459967926279133</v>
      </c>
      <c r="AF997" s="1">
        <f t="shared" si="136"/>
        <v>1.4096439850767051</v>
      </c>
      <c r="AG997" s="1">
        <f t="shared" si="136"/>
        <v>0.90330992064254134</v>
      </c>
      <c r="AH997" s="1">
        <f t="shared" si="136"/>
        <v>1.1387169462585767</v>
      </c>
      <c r="AI997" s="1">
        <f t="shared" si="136"/>
        <v>1.5038902030687762</v>
      </c>
      <c r="AJ997" s="1">
        <f t="shared" si="136"/>
        <v>1.5764329481538624</v>
      </c>
      <c r="AK997" s="1">
        <f t="shared" si="136"/>
        <v>1.4171189936220105</v>
      </c>
      <c r="AL997" s="1">
        <f t="shared" si="136"/>
        <v>0.9387870546864131</v>
      </c>
      <c r="AM997" s="1">
        <f t="shared" si="136"/>
        <v>1.1869899930993335</v>
      </c>
      <c r="AN997" s="29">
        <f t="shared" si="136"/>
        <v>1.0459601014382447</v>
      </c>
      <c r="AO997" s="1">
        <f t="shared" si="132"/>
        <v>199117.37610006251</v>
      </c>
      <c r="AP997" s="1">
        <f t="shared" si="133"/>
        <v>417014.92581395392</v>
      </c>
      <c r="AQ997" s="29">
        <f t="shared" si="134"/>
        <v>457471.03558325965</v>
      </c>
    </row>
    <row r="998" spans="1:43" x14ac:dyDescent="0.2">
      <c r="A998" s="26"/>
      <c r="E998" s="25" t="s">
        <v>1964</v>
      </c>
      <c r="F998" s="26" t="s">
        <v>1965</v>
      </c>
      <c r="G998" s="1">
        <v>0.18616503299869799</v>
      </c>
      <c r="H998" s="1">
        <v>1.0679049518827299</v>
      </c>
      <c r="I998" s="1">
        <f>VLOOKUP(F998,'[1]SUSMB vs SHAM all proteins sum'!$B$2:$E$3214,2,FALSE)</f>
        <v>0.73872266633114203</v>
      </c>
      <c r="J998" s="29">
        <f>VLOOKUP(F998,'[1]SUSMB vs SHAM all proteins sum'!$B$2:$E$3214,3,FALSE)</f>
        <v>0.98395457577382595</v>
      </c>
      <c r="K998" s="25">
        <f>VLOOKUP($E998,[1]AllProteinsNorm!$A$1:$Q$3226,4,FALSE)</f>
        <v>2102804.9997175499</v>
      </c>
      <c r="L998" s="1">
        <f>VLOOKUP($E998,[1]AllProteinsNorm!$A$1:$Q$3226,5,FALSE)</f>
        <v>2113234.1609740099</v>
      </c>
      <c r="M998" s="1">
        <f>VLOOKUP($E998,[1]AllProteinsNorm!$A$1:$Q$3226,10,FALSE)</f>
        <v>2340165.9792170501</v>
      </c>
      <c r="N998" s="1">
        <f>VLOOKUP($E998,[1]AllProteinsNorm!$A$1:$Q$3226,11,FALSE)</f>
        <v>1957565.7562549701</v>
      </c>
      <c r="O998" s="1">
        <f>VLOOKUP($E998,[1]AllProteinsNorm!$A$1:$Q$3226,15,FALSE)</f>
        <v>2510898.24183205</v>
      </c>
      <c r="P998" s="1">
        <f>VLOOKUP($E998,[1]AllProteinsNorm!$A$1:$Q$3226,6,FALSE)</f>
        <v>2354302.55229478</v>
      </c>
      <c r="Q998" s="1">
        <f>VLOOKUP($E998,[1]AllProteinsNorm!$A$1:$Q$3226,8,FALSE)</f>
        <v>2392301.4304154501</v>
      </c>
      <c r="R998" s="1">
        <f>VLOOKUP($E998,[1]AllProteinsNorm!$A$1:$Q$3226,13,FALSE)</f>
        <v>2277502.6802803199</v>
      </c>
      <c r="S998" s="1">
        <f>VLOOKUP($E998,[1]AllProteinsNorm!$A$1:$Q$3226,16,FALSE)</f>
        <v>2416205.28732249</v>
      </c>
      <c r="T998" s="1">
        <f>VLOOKUP($E998,[1]AllProteinsNorm!$A$1:$Q$3226,17,FALSE)</f>
        <v>2290502.9634044198</v>
      </c>
      <c r="U998" s="1">
        <f>VLOOKUP($E998,[1]AllProteinsNorm!$A$1:$Q$3226,3,FALSE)</f>
        <v>2266515.21713911</v>
      </c>
      <c r="V998" s="1">
        <f>VLOOKUP($E998,[1]AllProteinsNorm!$A$1:$Q$3226,7,FALSE)</f>
        <v>2062599.4848651399</v>
      </c>
      <c r="W998" s="1">
        <f>VLOOKUP($E998,[1]AllProteinsNorm!$A$1:$Q$3226,9,FALSE)</f>
        <v>2177047.2712398302</v>
      </c>
      <c r="X998" s="1">
        <f>VLOOKUP($E998,[1]AllProteinsNorm!$A$1:$Q$3226,12,FALSE)</f>
        <v>2110330.4620062299</v>
      </c>
      <c r="Y998" s="29">
        <f>VLOOKUP($E998,[1]AllProteinsNorm!$A$1:$Q$3226,14,FALSE)</f>
        <v>2194937.3769994299</v>
      </c>
      <c r="Z998" s="25">
        <f t="shared" si="136"/>
        <v>0.95368168123540442</v>
      </c>
      <c r="AA998" s="1">
        <f t="shared" si="136"/>
        <v>0.958411601528666</v>
      </c>
      <c r="AB998" s="1">
        <f t="shared" si="136"/>
        <v>1.061331614547895</v>
      </c>
      <c r="AC998" s="1">
        <f t="shared" si="136"/>
        <v>0.88781156683803697</v>
      </c>
      <c r="AD998" s="1">
        <f t="shared" si="136"/>
        <v>1.1387635358499977</v>
      </c>
      <c r="AE998" s="1">
        <f t="shared" si="136"/>
        <v>1.067742951206067</v>
      </c>
      <c r="AF998" s="1">
        <f t="shared" si="136"/>
        <v>1.0849765196900907</v>
      </c>
      <c r="AG998" s="1">
        <f t="shared" si="136"/>
        <v>1.0329120319951786</v>
      </c>
      <c r="AH998" s="1">
        <f t="shared" si="136"/>
        <v>1.095817596464294</v>
      </c>
      <c r="AI998" s="1">
        <f t="shared" si="136"/>
        <v>1.038808028945915</v>
      </c>
      <c r="AJ998" s="1">
        <f t="shared" si="136"/>
        <v>1.0279289059694992</v>
      </c>
      <c r="AK998" s="1">
        <f t="shared" si="136"/>
        <v>0.93544734043607614</v>
      </c>
      <c r="AL998" s="1">
        <f t="shared" si="136"/>
        <v>0.98735265611591605</v>
      </c>
      <c r="AM998" s="1">
        <f t="shared" si="136"/>
        <v>0.95709469172782102</v>
      </c>
      <c r="AN998" s="29">
        <f t="shared" si="136"/>
        <v>0.99546632625679254</v>
      </c>
      <c r="AO998" s="1">
        <f t="shared" si="132"/>
        <v>195924.49906648172</v>
      </c>
      <c r="AP998" s="1">
        <f t="shared" si="133"/>
        <v>54613.566563548229</v>
      </c>
      <c r="AQ998" s="29">
        <f t="shared" si="134"/>
        <v>70405.27889576774</v>
      </c>
    </row>
    <row r="999" spans="1:43" x14ac:dyDescent="0.2">
      <c r="A999" s="26"/>
      <c r="E999" s="25" t="s">
        <v>1966</v>
      </c>
      <c r="F999" s="26" t="s">
        <v>1967</v>
      </c>
      <c r="G999" s="1">
        <v>0.34588962716628302</v>
      </c>
      <c r="H999" s="1">
        <v>0.90086497348598704</v>
      </c>
      <c r="I999" s="1">
        <f>VLOOKUP(F999,'[1]SUSMB vs SHAM all proteins sum'!$B$2:$E$3214,2,FALSE)</f>
        <v>0.129106791456221</v>
      </c>
      <c r="J999" s="29">
        <f>VLOOKUP(F999,'[1]SUSMB vs SHAM all proteins sum'!$B$2:$E$3214,3,FALSE)</f>
        <v>0.84780093473271401</v>
      </c>
      <c r="K999" s="25">
        <f>VLOOKUP($E999,[1]AllProteinsNorm!$A$1:$Q$3226,4,FALSE)</f>
        <v>768381.23559521302</v>
      </c>
      <c r="L999" s="1">
        <f>VLOOKUP($E999,[1]AllProteinsNorm!$A$1:$Q$3226,5,FALSE)</f>
        <v>632799.79976872797</v>
      </c>
      <c r="M999" s="1">
        <f>VLOOKUP($E999,[1]AllProteinsNorm!$A$1:$Q$3226,10,FALSE)</f>
        <v>784761.84111158305</v>
      </c>
      <c r="N999" s="1">
        <f>VLOOKUP($E999,[1]AllProteinsNorm!$A$1:$Q$3226,11,FALSE)</f>
        <v>670136.873309772</v>
      </c>
      <c r="O999" s="1">
        <f>VLOOKUP($E999,[1]AllProteinsNorm!$A$1:$Q$3226,15,FALSE)</f>
        <v>691903.92552756099</v>
      </c>
      <c r="P999" s="1">
        <f>VLOOKUP($E999,[1]AllProteinsNorm!$A$1:$Q$3226,6,FALSE)</f>
        <v>568990.968381983</v>
      </c>
      <c r="Q999" s="1">
        <f>VLOOKUP($E999,[1]AllProteinsNorm!$A$1:$Q$3226,8,FALSE)</f>
        <v>511919.63161409699</v>
      </c>
      <c r="R999" s="1">
        <f>VLOOKUP($E999,[1]AllProteinsNorm!$A$1:$Q$3226,13,FALSE)</f>
        <v>857749.12673534197</v>
      </c>
      <c r="S999" s="1">
        <f>VLOOKUP($E999,[1]AllProteinsNorm!$A$1:$Q$3226,16,FALSE)</f>
        <v>568754.15205008897</v>
      </c>
      <c r="T999" s="1">
        <f>VLOOKUP($E999,[1]AllProteinsNorm!$A$1:$Q$3226,17,FALSE)</f>
        <v>738748.74423591804</v>
      </c>
      <c r="U999" s="1">
        <f>VLOOKUP($E999,[1]AllProteinsNorm!$A$1:$Q$3226,3,FALSE)</f>
        <v>599403.29314574599</v>
      </c>
      <c r="V999" s="1">
        <f>VLOOKUP($E999,[1]AllProteinsNorm!$A$1:$Q$3226,7,FALSE)</f>
        <v>818153.14997285802</v>
      </c>
      <c r="W999" s="1">
        <f>VLOOKUP($E999,[1]AllProteinsNorm!$A$1:$Q$3226,9,FALSE)</f>
        <v>560428.87483291305</v>
      </c>
      <c r="X999" s="1">
        <f>VLOOKUP($E999,[1]AllProteinsNorm!$A$1:$Q$3226,12,FALSE)</f>
        <v>595544.96493902802</v>
      </c>
      <c r="Y999" s="29">
        <f>VLOOKUP($E999,[1]AllProteinsNorm!$A$1:$Q$3226,14,FALSE)</f>
        <v>473446.52579471801</v>
      </c>
      <c r="Z999" s="25">
        <f t="shared" si="136"/>
        <v>1.0828421237415333</v>
      </c>
      <c r="AA999" s="1">
        <f t="shared" si="136"/>
        <v>0.89177383223575346</v>
      </c>
      <c r="AB999" s="1">
        <f t="shared" si="136"/>
        <v>1.1059265105586817</v>
      </c>
      <c r="AC999" s="1">
        <f t="shared" si="136"/>
        <v>0.94439114527588697</v>
      </c>
      <c r="AD999" s="1">
        <f t="shared" si="136"/>
        <v>0.97506638818814417</v>
      </c>
      <c r="AE999" s="1">
        <f t="shared" si="136"/>
        <v>0.80185116456575856</v>
      </c>
      <c r="AF999" s="1">
        <f t="shared" si="136"/>
        <v>0.72142331879381671</v>
      </c>
      <c r="AG999" s="1">
        <f t="shared" si="136"/>
        <v>1.2087839252243833</v>
      </c>
      <c r="AH999" s="1">
        <f t="shared" si="136"/>
        <v>0.80151743088267857</v>
      </c>
      <c r="AI999" s="1">
        <f t="shared" si="136"/>
        <v>1.0410825018392678</v>
      </c>
      <c r="AJ999" s="1">
        <f t="shared" si="136"/>
        <v>0.84470976757367866</v>
      </c>
      <c r="AK999" s="1">
        <f t="shared" si="136"/>
        <v>1.1529832502692028</v>
      </c>
      <c r="AL999" s="1">
        <f t="shared" si="136"/>
        <v>0.78978502456538924</v>
      </c>
      <c r="AM999" s="1">
        <f t="shared" si="136"/>
        <v>0.83927241419242649</v>
      </c>
      <c r="AN999" s="29">
        <f t="shared" si="136"/>
        <v>0.66720505098289384</v>
      </c>
      <c r="AO999" s="1">
        <f t="shared" si="132"/>
        <v>58091.817219898156</v>
      </c>
      <c r="AP999" s="1">
        <f t="shared" si="133"/>
        <v>129044.66925580792</v>
      </c>
      <c r="AQ999" s="29">
        <f t="shared" si="134"/>
        <v>113799.20202629766</v>
      </c>
    </row>
    <row r="1000" spans="1:43" x14ac:dyDescent="0.2">
      <c r="A1000" s="26"/>
      <c r="E1000" s="25" t="s">
        <v>1968</v>
      </c>
      <c r="F1000" s="26" t="s">
        <v>1969</v>
      </c>
      <c r="G1000" s="1">
        <v>0.81680416692503999</v>
      </c>
      <c r="H1000" s="1">
        <v>0.97269728538741795</v>
      </c>
      <c r="I1000" s="1">
        <f>VLOOKUP(F1000,'[1]SUSMB vs SHAM all proteins sum'!$B$2:$E$3214,2,FALSE)</f>
        <v>0.97950818345127</v>
      </c>
      <c r="J1000" s="29">
        <f>VLOOKUP(F1000,'[1]SUSMB vs SHAM all proteins sum'!$B$2:$E$3214,3,FALSE)</f>
        <v>1.00363042948751</v>
      </c>
      <c r="K1000" s="25">
        <f>VLOOKUP($E1000,[1]AllProteinsNorm!$A$1:$Q$3226,4,FALSE)</f>
        <v>187557.431549336</v>
      </c>
      <c r="L1000" s="1">
        <f>VLOOKUP($E1000,[1]AllProteinsNorm!$A$1:$Q$3226,5,FALSE)</f>
        <v>313886.76500951598</v>
      </c>
      <c r="M1000" s="1">
        <f>VLOOKUP($E1000,[1]AllProteinsNorm!$A$1:$Q$3226,10,FALSE)</f>
        <v>254353.13774554801</v>
      </c>
      <c r="N1000" s="1">
        <f>VLOOKUP($E1000,[1]AllProteinsNorm!$A$1:$Q$3226,11,FALSE)</f>
        <v>344907.53183339402</v>
      </c>
      <c r="O1000" s="1">
        <f>VLOOKUP($E1000,[1]AllProteinsNorm!$A$1:$Q$3226,15,FALSE)</f>
        <v>280304.70753578399</v>
      </c>
      <c r="P1000" s="1">
        <f>VLOOKUP($E1000,[1]AllProteinsNorm!$A$1:$Q$3226,6,FALSE)</f>
        <v>318649.65865393099</v>
      </c>
      <c r="Q1000" s="1">
        <f>VLOOKUP($E1000,[1]AllProteinsNorm!$A$1:$Q$3226,8,FALSE)</f>
        <v>257933.984799375</v>
      </c>
      <c r="R1000" s="1">
        <f>VLOOKUP($E1000,[1]AllProteinsNorm!$A$1:$Q$3226,13,FALSE)</f>
        <v>246948.81822003701</v>
      </c>
      <c r="S1000" s="1">
        <f>VLOOKUP($E1000,[1]AllProteinsNorm!$A$1:$Q$3226,16,FALSE)</f>
        <v>247727.136043929</v>
      </c>
      <c r="T1000" s="1">
        <f>VLOOKUP($E1000,[1]AllProteinsNorm!$A$1:$Q$3226,17,FALSE)</f>
        <v>250705.23943832799</v>
      </c>
      <c r="U1000" s="1">
        <f>VLOOKUP($E1000,[1]AllProteinsNorm!$A$1:$Q$3226,3,FALSE)</f>
        <v>252329.88270770799</v>
      </c>
      <c r="V1000" s="1">
        <f>VLOOKUP($E1000,[1]AllProteinsNorm!$A$1:$Q$3226,7,FALSE)</f>
        <v>249903.84993475</v>
      </c>
      <c r="W1000" s="1">
        <f>VLOOKUP($E1000,[1]AllProteinsNorm!$A$1:$Q$3226,9,FALSE)</f>
        <v>343387.28648393101</v>
      </c>
      <c r="X1000" s="1">
        <f>VLOOKUP($E1000,[1]AllProteinsNorm!$A$1:$Q$3226,12,FALSE)</f>
        <v>212798.494948373</v>
      </c>
      <c r="Y1000" s="29">
        <f>VLOOKUP($E1000,[1]AllProteinsNorm!$A$1:$Q$3226,14,FALSE)</f>
        <v>319927.92977102398</v>
      </c>
      <c r="Z1000" s="25">
        <f t="shared" si="136"/>
        <v>0.67905912864318774</v>
      </c>
      <c r="AA1000" s="1">
        <f t="shared" si="136"/>
        <v>1.1364394968477884</v>
      </c>
      <c r="AB1000" s="1">
        <f t="shared" si="136"/>
        <v>0.92089563531754393</v>
      </c>
      <c r="AC1000" s="1">
        <f t="shared" si="136"/>
        <v>1.2487514149373957</v>
      </c>
      <c r="AD1000" s="1">
        <f t="shared" si="136"/>
        <v>1.0148543242540842</v>
      </c>
      <c r="AE1000" s="1">
        <f t="shared" si="136"/>
        <v>1.1536837424171562</v>
      </c>
      <c r="AF1000" s="1">
        <f t="shared" si="136"/>
        <v>0.93386023426779485</v>
      </c>
      <c r="AG1000" s="1">
        <f t="shared" si="136"/>
        <v>0.89408800245727704</v>
      </c>
      <c r="AH1000" s="1">
        <f t="shared" si="136"/>
        <v>0.89690593304490362</v>
      </c>
      <c r="AI1000" s="1">
        <f t="shared" si="136"/>
        <v>0.90768827464184498</v>
      </c>
      <c r="AJ1000" s="1">
        <f t="shared" si="136"/>
        <v>0.91357036011160153</v>
      </c>
      <c r="AK1000" s="1">
        <f t="shared" si="136"/>
        <v>0.90478681212176182</v>
      </c>
      <c r="AL1000" s="1">
        <f t="shared" si="136"/>
        <v>1.243247306282236</v>
      </c>
      <c r="AM1000" s="1">
        <f t="shared" si="136"/>
        <v>0.77044540097689096</v>
      </c>
      <c r="AN1000" s="29">
        <f t="shared" si="136"/>
        <v>1.1583117737554645</v>
      </c>
      <c r="AO1000" s="1">
        <f t="shared" si="132"/>
        <v>53838.009110735664</v>
      </c>
      <c r="AP1000" s="1">
        <f t="shared" si="133"/>
        <v>27404.04778208509</v>
      </c>
      <c r="AQ1000" s="29">
        <f t="shared" si="134"/>
        <v>48385.69405705906</v>
      </c>
    </row>
    <row r="1001" spans="1:43" x14ac:dyDescent="0.2">
      <c r="A1001" s="26"/>
      <c r="E1001" s="25" t="s">
        <v>1970</v>
      </c>
      <c r="F1001" s="26" t="s">
        <v>1971</v>
      </c>
      <c r="G1001" s="1">
        <v>0.66606308108464796</v>
      </c>
      <c r="H1001" s="1">
        <v>0.98045492669741796</v>
      </c>
      <c r="I1001" s="1">
        <f>VLOOKUP(F1001,'[1]SUSMB vs SHAM all proteins sum'!$B$2:$E$3214,2,FALSE)</f>
        <v>0.102194515846618</v>
      </c>
      <c r="J1001" s="29">
        <f>VLOOKUP(F1001,'[1]SUSMB vs SHAM all proteins sum'!$B$2:$E$3214,3,FALSE)</f>
        <v>0.92298392617766201</v>
      </c>
      <c r="K1001" s="25">
        <f>VLOOKUP($E1001,[1]AllProteinsNorm!$A$1:$Q$3226,4,FALSE)</f>
        <v>1307738.08386245</v>
      </c>
      <c r="L1001" s="1">
        <f>VLOOKUP($E1001,[1]AllProteinsNorm!$A$1:$Q$3226,5,FALSE)</f>
        <v>1327267.5710270901</v>
      </c>
      <c r="M1001" s="1">
        <f>VLOOKUP($E1001,[1]AllProteinsNorm!$A$1:$Q$3226,10,FALSE)</f>
        <v>1368498.9265111999</v>
      </c>
      <c r="N1001" s="1">
        <f>VLOOKUP($E1001,[1]AllProteinsNorm!$A$1:$Q$3226,11,FALSE)</f>
        <v>1177321.82768588</v>
      </c>
      <c r="O1001" s="1">
        <f>VLOOKUP($E1001,[1]AllProteinsNorm!$A$1:$Q$3226,15,FALSE)</f>
        <v>1403381.29584515</v>
      </c>
      <c r="P1001" s="1">
        <f>VLOOKUP($E1001,[1]AllProteinsNorm!$A$1:$Q$3226,6,FALSE)</f>
        <v>1294531.7017916201</v>
      </c>
      <c r="Q1001" s="1">
        <f>VLOOKUP($E1001,[1]AllProteinsNorm!$A$1:$Q$3226,8,FALSE)</f>
        <v>1376802.6661620799</v>
      </c>
      <c r="R1001" s="1">
        <f>VLOOKUP($E1001,[1]AllProteinsNorm!$A$1:$Q$3226,13,FALSE)</f>
        <v>1389507.7780716401</v>
      </c>
      <c r="S1001" s="1">
        <f>VLOOKUP($E1001,[1]AllProteinsNorm!$A$1:$Q$3226,16,FALSE)</f>
        <v>1196917.12567179</v>
      </c>
      <c r="T1001" s="1">
        <f>VLOOKUP($E1001,[1]AllProteinsNorm!$A$1:$Q$3226,17,FALSE)</f>
        <v>1199563.68548378</v>
      </c>
      <c r="U1001" s="1">
        <f>VLOOKUP($E1001,[1]AllProteinsNorm!$A$1:$Q$3226,3,FALSE)</f>
        <v>1102711.5830842699</v>
      </c>
      <c r="V1001" s="1">
        <f>VLOOKUP($E1001,[1]AllProteinsNorm!$A$1:$Q$3226,7,FALSE)</f>
        <v>1306959.1998326699</v>
      </c>
      <c r="W1001" s="1">
        <f>VLOOKUP($E1001,[1]AllProteinsNorm!$A$1:$Q$3226,9,FALSE)</f>
        <v>1250225.29224088</v>
      </c>
      <c r="X1001" s="1">
        <f>VLOOKUP($E1001,[1]AllProteinsNorm!$A$1:$Q$3226,12,FALSE)</f>
        <v>1262779.11970367</v>
      </c>
      <c r="Y1001" s="29">
        <f>VLOOKUP($E1001,[1]AllProteinsNorm!$A$1:$Q$3226,14,FALSE)</f>
        <v>1155382.1289594001</v>
      </c>
      <c r="Z1001" s="25">
        <f t="shared" si="136"/>
        <v>0.99308690010106659</v>
      </c>
      <c r="AA1001" s="1">
        <f t="shared" si="136"/>
        <v>1.0079174522645502</v>
      </c>
      <c r="AB1001" s="1">
        <f t="shared" si="136"/>
        <v>1.0392282472241519</v>
      </c>
      <c r="AC1001" s="1">
        <f t="shared" si="136"/>
        <v>0.89404973266869336</v>
      </c>
      <c r="AD1001" s="1">
        <f t="shared" si="136"/>
        <v>1.0657176677415379</v>
      </c>
      <c r="AE1001" s="1">
        <f t="shared" si="136"/>
        <v>0.98305806849165533</v>
      </c>
      <c r="AF1001" s="1">
        <f t="shared" si="136"/>
        <v>1.0455340474229065</v>
      </c>
      <c r="AG1001" s="1">
        <f t="shared" si="136"/>
        <v>1.0551822180752719</v>
      </c>
      <c r="AH1001" s="1">
        <f t="shared" si="136"/>
        <v>0.90893026109676267</v>
      </c>
      <c r="AI1001" s="1">
        <f t="shared" si="136"/>
        <v>0.91094003959297232</v>
      </c>
      <c r="AJ1001" s="1">
        <f t="shared" si="136"/>
        <v>0.83739124926018482</v>
      </c>
      <c r="AK1001" s="1">
        <f t="shared" si="136"/>
        <v>0.99249542116792433</v>
      </c>
      <c r="AL1001" s="1">
        <f t="shared" si="136"/>
        <v>0.94941209957913653</v>
      </c>
      <c r="AM1001" s="1">
        <f t="shared" si="136"/>
        <v>0.95894538591014555</v>
      </c>
      <c r="AN1001" s="29">
        <f t="shared" si="136"/>
        <v>0.87738888317115515</v>
      </c>
      <c r="AO1001" s="1">
        <f t="shared" si="132"/>
        <v>77220.386017873039</v>
      </c>
      <c r="AP1001" s="1">
        <f t="shared" si="133"/>
        <v>82812.390868555114</v>
      </c>
      <c r="AQ1001" s="29">
        <f t="shared" si="134"/>
        <v>75021.689666446749</v>
      </c>
    </row>
    <row r="1002" spans="1:43" x14ac:dyDescent="0.2">
      <c r="A1002" s="26"/>
      <c r="E1002" s="25" t="s">
        <v>1972</v>
      </c>
      <c r="F1002" s="26" t="s">
        <v>1973</v>
      </c>
      <c r="G1002" s="1">
        <v>0.62149942219249599</v>
      </c>
      <c r="H1002" s="1">
        <v>0.97118479871251995</v>
      </c>
      <c r="I1002" s="1">
        <f>VLOOKUP(F1002,'[1]SUSMB vs SHAM all proteins sum'!$B$2:$E$3214,2,FALSE)</f>
        <v>0.40467798319659098</v>
      </c>
      <c r="J1002" s="29">
        <f>VLOOKUP(F1002,'[1]SUSMB vs SHAM all proteins sum'!$B$2:$E$3214,3,FALSE)</f>
        <v>0.90338400668956498</v>
      </c>
      <c r="K1002" s="25">
        <f>VLOOKUP($E1002,[1]AllProteinsNorm!$A$1:$Q$3226,4,FALSE)</f>
        <v>3302039.88646677</v>
      </c>
      <c r="L1002" s="1">
        <f>VLOOKUP($E1002,[1]AllProteinsNorm!$A$1:$Q$3226,5,FALSE)</f>
        <v>2816458.3762274398</v>
      </c>
      <c r="M1002" s="1">
        <f>VLOOKUP($E1002,[1]AllProteinsNorm!$A$1:$Q$3226,10,FALSE)</f>
        <v>2753263.54570801</v>
      </c>
      <c r="N1002" s="1">
        <f>VLOOKUP($E1002,[1]AllProteinsNorm!$A$1:$Q$3226,11,FALSE)</f>
        <v>2841382.4039343898</v>
      </c>
      <c r="O1002" s="1">
        <f>VLOOKUP($E1002,[1]AllProteinsNorm!$A$1:$Q$3226,15,FALSE)</f>
        <v>2902153.2548785</v>
      </c>
      <c r="P1002" s="1">
        <f>VLOOKUP($E1002,[1]AllProteinsNorm!$A$1:$Q$3226,6,FALSE)</f>
        <v>3161555.7095776401</v>
      </c>
      <c r="Q1002" s="1">
        <f>VLOOKUP($E1002,[1]AllProteinsNorm!$A$1:$Q$3226,8,FALSE)</f>
        <v>2643819.1420478001</v>
      </c>
      <c r="R1002" s="1">
        <f>VLOOKUP($E1002,[1]AllProteinsNorm!$A$1:$Q$3226,13,FALSE)</f>
        <v>3039497.9896956901</v>
      </c>
      <c r="S1002" s="1">
        <f>VLOOKUP($E1002,[1]AllProteinsNorm!$A$1:$Q$3226,16,FALSE)</f>
        <v>2932294.06481071</v>
      </c>
      <c r="T1002" s="1">
        <f>VLOOKUP($E1002,[1]AllProteinsNorm!$A$1:$Q$3226,17,FALSE)</f>
        <v>2448786.2783364402</v>
      </c>
      <c r="U1002" s="1">
        <f>VLOOKUP($E1002,[1]AllProteinsNorm!$A$1:$Q$3226,3,FALSE)</f>
        <v>1706380.6945911699</v>
      </c>
      <c r="V1002" s="1">
        <f>VLOOKUP($E1002,[1]AllProteinsNorm!$A$1:$Q$3226,7,FALSE)</f>
        <v>3142168.2321099602</v>
      </c>
      <c r="W1002" s="1">
        <f>VLOOKUP($E1002,[1]AllProteinsNorm!$A$1:$Q$3226,9,FALSE)</f>
        <v>2744038.9961752398</v>
      </c>
      <c r="X1002" s="1">
        <f>VLOOKUP($E1002,[1]AllProteinsNorm!$A$1:$Q$3226,12,FALSE)</f>
        <v>2874410.7273267601</v>
      </c>
      <c r="Y1002" s="29">
        <f>VLOOKUP($E1002,[1]AllProteinsNorm!$A$1:$Q$3226,14,FALSE)</f>
        <v>3004007.3284957898</v>
      </c>
      <c r="Z1002" s="25">
        <f t="shared" si="136"/>
        <v>1.1296519601718245</v>
      </c>
      <c r="AA1002" s="1">
        <f t="shared" si="136"/>
        <v>0.96353097928567355</v>
      </c>
      <c r="AB1002" s="1">
        <f t="shared" si="136"/>
        <v>0.94191156624902894</v>
      </c>
      <c r="AC1002" s="1">
        <f t="shared" si="136"/>
        <v>0.97205767118601261</v>
      </c>
      <c r="AD1002" s="1">
        <f t="shared" si="136"/>
        <v>0.99284782310746034</v>
      </c>
      <c r="AE1002" s="1">
        <f t="shared" si="136"/>
        <v>1.081591297292994</v>
      </c>
      <c r="AF1002" s="1">
        <f t="shared" si="136"/>
        <v>0.90446983647728996</v>
      </c>
      <c r="AG1002" s="1">
        <f t="shared" si="136"/>
        <v>1.039834459925931</v>
      </c>
      <c r="AH1002" s="1">
        <f t="shared" si="136"/>
        <v>1.0031592143055599</v>
      </c>
      <c r="AI1002" s="1">
        <f t="shared" si="136"/>
        <v>0.83774766946397539</v>
      </c>
      <c r="AJ1002" s="1">
        <f t="shared" si="136"/>
        <v>0.58376529742856964</v>
      </c>
      <c r="AK1002" s="1">
        <f t="shared" si="136"/>
        <v>1.0749586996632947</v>
      </c>
      <c r="AL1002" s="1">
        <f t="shared" si="136"/>
        <v>0.93875578048638453</v>
      </c>
      <c r="AM1002" s="1">
        <f t="shared" si="136"/>
        <v>0.98335690182653124</v>
      </c>
      <c r="AN1002" s="29">
        <f t="shared" si="136"/>
        <v>1.0276928455388434</v>
      </c>
      <c r="AO1002" s="1">
        <f t="shared" si="132"/>
        <v>195411.77964329251</v>
      </c>
      <c r="AP1002" s="1">
        <f t="shared" si="133"/>
        <v>261960.34361780423</v>
      </c>
      <c r="AQ1002" s="29">
        <f t="shared" si="134"/>
        <v>511351.72429239936</v>
      </c>
    </row>
    <row r="1003" spans="1:43" x14ac:dyDescent="0.2">
      <c r="A1003" s="26"/>
      <c r="E1003" s="25" t="s">
        <v>1974</v>
      </c>
      <c r="F1003" s="26" t="s">
        <v>1975</v>
      </c>
      <c r="G1003" s="1">
        <v>0.83784508011456205</v>
      </c>
      <c r="H1003" s="1">
        <v>0.96750632908369405</v>
      </c>
      <c r="I1003" s="1">
        <f>VLOOKUP(F1003,'[1]SUSMB vs SHAM all proteins sum'!$B$2:$E$3214,2,FALSE)</f>
        <v>0.67386626000916106</v>
      </c>
      <c r="J1003" s="29">
        <f>VLOOKUP(F1003,'[1]SUSMB vs SHAM all proteins sum'!$B$2:$E$3214,3,FALSE)</f>
        <v>0.93275029543437105</v>
      </c>
      <c r="K1003" s="25">
        <f>VLOOKUP($E1003,[1]AllProteinsNorm!$A$1:$Q$3226,4,FALSE)</f>
        <v>202669.73415785801</v>
      </c>
      <c r="L1003" s="1">
        <f>VLOOKUP($E1003,[1]AllProteinsNorm!$A$1:$Q$3226,5,FALSE)</f>
        <v>358547.73287309799</v>
      </c>
      <c r="M1003" s="1">
        <f>VLOOKUP($E1003,[1]AllProteinsNorm!$A$1:$Q$3226,10,FALSE)</f>
        <v>267899.85288247099</v>
      </c>
      <c r="N1003" s="1">
        <f>VLOOKUP($E1003,[1]AllProteinsNorm!$A$1:$Q$3226,11,FALSE)</f>
        <v>257119.19388893701</v>
      </c>
      <c r="O1003" s="1">
        <f>VLOOKUP($E1003,[1]AllProteinsNorm!$A$1:$Q$3226,15,FALSE)</f>
        <v>153997.68889737001</v>
      </c>
      <c r="P1003" s="1">
        <f>VLOOKUP($E1003,[1]AllProteinsNorm!$A$1:$Q$3226,6,FALSE)</f>
        <v>228409.145897051</v>
      </c>
      <c r="Q1003" s="1">
        <f>VLOOKUP($E1003,[1]AllProteinsNorm!$A$1:$Q$3226,8,FALSE)</f>
        <v>256418.10163840701</v>
      </c>
      <c r="R1003" s="1">
        <f>VLOOKUP($E1003,[1]AllProteinsNorm!$A$1:$Q$3226,13,FALSE)</f>
        <v>180162.645508396</v>
      </c>
      <c r="S1003" s="1">
        <f>VLOOKUP($E1003,[1]AllProteinsNorm!$A$1:$Q$3226,16,FALSE)</f>
        <v>254854.502490135</v>
      </c>
      <c r="T1003" s="1">
        <f>VLOOKUP($E1003,[1]AllProteinsNorm!$A$1:$Q$3226,17,FALSE)</f>
        <v>243000.34872573399</v>
      </c>
      <c r="U1003" s="1">
        <f>VLOOKUP($E1003,[1]AllProteinsNorm!$A$1:$Q$3226,3,FALSE)</f>
        <v>169499.50577059601</v>
      </c>
      <c r="V1003" s="1">
        <f>VLOOKUP($E1003,[1]AllProteinsNorm!$A$1:$Q$3226,7,FALSE)</f>
        <v>222346.49394723101</v>
      </c>
      <c r="W1003" s="1">
        <f>VLOOKUP($E1003,[1]AllProteinsNorm!$A$1:$Q$3226,9,FALSE)</f>
        <v>260062.552785159</v>
      </c>
      <c r="X1003" s="1">
        <f>VLOOKUP($E1003,[1]AllProteinsNorm!$A$1:$Q$3226,12,FALSE)</f>
        <v>237116.17554056301</v>
      </c>
      <c r="Y1003" s="29">
        <f>VLOOKUP($E1003,[1]AllProteinsNorm!$A$1:$Q$3226,14,FALSE)</f>
        <v>234178.11526760901</v>
      </c>
      <c r="Z1003" s="25">
        <f t="shared" si="136"/>
        <v>0.817062348855917</v>
      </c>
      <c r="AA1003" s="1">
        <f t="shared" si="136"/>
        <v>1.4454839742873304</v>
      </c>
      <c r="AB1003" s="1">
        <f t="shared" si="136"/>
        <v>1.0800373522166551</v>
      </c>
      <c r="AC1003" s="1">
        <f t="shared" si="136"/>
        <v>1.0365751618897527</v>
      </c>
      <c r="AD1003" s="1">
        <f t="shared" si="136"/>
        <v>0.62084116275034518</v>
      </c>
      <c r="AE1003" s="1">
        <f t="shared" si="136"/>
        <v>0.92083070036228409</v>
      </c>
      <c r="AF1003" s="1">
        <f t="shared" si="136"/>
        <v>1.0337487108492804</v>
      </c>
      <c r="AG1003" s="1">
        <f t="shared" si="136"/>
        <v>0.72632509697047187</v>
      </c>
      <c r="AH1003" s="1">
        <f t="shared" si="136"/>
        <v>1.0274450661631866</v>
      </c>
      <c r="AI1003" s="1">
        <f t="shared" si="136"/>
        <v>0.97965508529265033</v>
      </c>
      <c r="AJ1003" s="1">
        <f t="shared" si="136"/>
        <v>0.68333668512620671</v>
      </c>
      <c r="AK1003" s="1">
        <f t="shared" si="136"/>
        <v>0.89638913949973553</v>
      </c>
      <c r="AL1003" s="1">
        <f t="shared" si="136"/>
        <v>1.048441303340355</v>
      </c>
      <c r="AM1003" s="1">
        <f t="shared" si="136"/>
        <v>0.95593306096707398</v>
      </c>
      <c r="AN1003" s="29">
        <f t="shared" si="136"/>
        <v>0.94408828089828356</v>
      </c>
      <c r="AO1003" s="1">
        <f t="shared" si="132"/>
        <v>68689.477518880405</v>
      </c>
      <c r="AP1003" s="1">
        <f t="shared" si="133"/>
        <v>28064.093370993302</v>
      </c>
      <c r="AQ1003" s="29">
        <f t="shared" si="134"/>
        <v>30156.664659921156</v>
      </c>
    </row>
    <row r="1004" spans="1:43" x14ac:dyDescent="0.2">
      <c r="A1004" s="26"/>
      <c r="E1004" s="25" t="s">
        <v>1976</v>
      </c>
      <c r="F1004" s="26" t="s">
        <v>1977</v>
      </c>
      <c r="G1004" s="1">
        <v>0.43460410347748102</v>
      </c>
      <c r="H1004" s="1">
        <v>1.12733993593167</v>
      </c>
      <c r="I1004" s="1">
        <f>VLOOKUP(F1004,'[1]SUSMB vs SHAM all proteins sum'!$B$2:$E$3214,2,FALSE)</f>
        <v>0.97965903454554804</v>
      </c>
      <c r="J1004" s="29">
        <f>VLOOKUP(F1004,'[1]SUSMB vs SHAM all proteins sum'!$B$2:$E$3214,3,FALSE)</f>
        <v>1.0045451873690101</v>
      </c>
      <c r="K1004" s="25">
        <f>VLOOKUP($E1004,[1]AllProteinsNorm!$A$1:$Q$3226,4,FALSE)</f>
        <v>17646302.263096701</v>
      </c>
      <c r="L1004" s="1">
        <f>VLOOKUP($E1004,[1]AllProteinsNorm!$A$1:$Q$3226,5,FALSE)</f>
        <v>10876529.8058066</v>
      </c>
      <c r="M1004" s="1">
        <f>VLOOKUP($E1004,[1]AllProteinsNorm!$A$1:$Q$3226,10,FALSE)</f>
        <v>17521689.075749099</v>
      </c>
      <c r="N1004" s="1">
        <f>VLOOKUP($E1004,[1]AllProteinsNorm!$A$1:$Q$3226,11,FALSE)</f>
        <v>12531972.8722139</v>
      </c>
      <c r="O1004" s="1">
        <f>VLOOKUP($E1004,[1]AllProteinsNorm!$A$1:$Q$3226,15,FALSE)</f>
        <v>20635385.641445398</v>
      </c>
      <c r="P1004" s="1">
        <f>VLOOKUP($E1004,[1]AllProteinsNorm!$A$1:$Q$3226,6,FALSE)</f>
        <v>14828084.3289256</v>
      </c>
      <c r="Q1004" s="1">
        <f>VLOOKUP($E1004,[1]AllProteinsNorm!$A$1:$Q$3226,8,FALSE)</f>
        <v>23051526.141311899</v>
      </c>
      <c r="R1004" s="1">
        <f>VLOOKUP($E1004,[1]AllProteinsNorm!$A$1:$Q$3226,13,FALSE)</f>
        <v>18417339.050952699</v>
      </c>
      <c r="S1004" s="1">
        <f>VLOOKUP($E1004,[1]AllProteinsNorm!$A$1:$Q$3226,16,FALSE)</f>
        <v>14528832.452496801</v>
      </c>
      <c r="T1004" s="1">
        <f>VLOOKUP($E1004,[1]AllProteinsNorm!$A$1:$Q$3226,17,FALSE)</f>
        <v>17313473.422476999</v>
      </c>
      <c r="U1004" s="1">
        <f>VLOOKUP($E1004,[1]AllProteinsNorm!$A$1:$Q$3226,3,FALSE)</f>
        <v>9971242.9069864005</v>
      </c>
      <c r="V1004" s="1">
        <f>VLOOKUP($E1004,[1]AllProteinsNorm!$A$1:$Q$3226,7,FALSE)</f>
        <v>19639697.412402801</v>
      </c>
      <c r="W1004" s="1">
        <f>VLOOKUP($E1004,[1]AllProteinsNorm!$A$1:$Q$3226,9,FALSE)</f>
        <v>15219755.286689</v>
      </c>
      <c r="X1004" s="1">
        <f>VLOOKUP($E1004,[1]AllProteinsNorm!$A$1:$Q$3226,12,FALSE)</f>
        <v>19745957.267871901</v>
      </c>
      <c r="Y1004" s="29">
        <f>VLOOKUP($E1004,[1]AllProteinsNorm!$A$1:$Q$3226,14,FALSE)</f>
        <v>15115743.343699399</v>
      </c>
      <c r="Z1004" s="25">
        <f t="shared" si="136"/>
        <v>1.1138671585130777</v>
      </c>
      <c r="AA1004" s="1">
        <f t="shared" si="136"/>
        <v>0.68654662991988002</v>
      </c>
      <c r="AB1004" s="1">
        <f t="shared" si="136"/>
        <v>1.106001344200557</v>
      </c>
      <c r="AC1004" s="1">
        <f t="shared" si="136"/>
        <v>0.79104125077398801</v>
      </c>
      <c r="AD1004" s="1">
        <f t="shared" si="136"/>
        <v>1.3025436165924973</v>
      </c>
      <c r="AE1004" s="1">
        <f t="shared" si="136"/>
        <v>0.93597604253856959</v>
      </c>
      <c r="AF1004" s="1">
        <f t="shared" si="136"/>
        <v>1.4550548630298223</v>
      </c>
      <c r="AG1004" s="1">
        <f t="shared" si="136"/>
        <v>1.1625364232232411</v>
      </c>
      <c r="AH1004" s="1">
        <f t="shared" si="136"/>
        <v>0.91708671194070646</v>
      </c>
      <c r="AI1004" s="1">
        <f t="shared" si="136"/>
        <v>1.092858387981726</v>
      </c>
      <c r="AJ1004" s="1">
        <f t="shared" si="136"/>
        <v>0.6294032504971695</v>
      </c>
      <c r="AK1004" s="1">
        <f t="shared" si="136"/>
        <v>1.2396939384042258</v>
      </c>
      <c r="AL1004" s="1">
        <f t="shared" si="136"/>
        <v>0.96069903607520268</v>
      </c>
      <c r="AM1004" s="1">
        <f t="shared" si="136"/>
        <v>1.2464012565443496</v>
      </c>
      <c r="AN1004" s="29">
        <f t="shared" si="136"/>
        <v>0.95413361031846855</v>
      </c>
      <c r="AO1004" s="1">
        <f t="shared" si="132"/>
        <v>3596264.2028889256</v>
      </c>
      <c r="AP1004" s="1">
        <f t="shared" si="133"/>
        <v>3084833.4169792314</v>
      </c>
      <c r="AQ1004" s="29">
        <f t="shared" si="134"/>
        <v>3605475.636379045</v>
      </c>
    </row>
    <row r="1005" spans="1:43" x14ac:dyDescent="0.2">
      <c r="A1005" s="26"/>
      <c r="E1005" s="25" t="s">
        <v>1978</v>
      </c>
      <c r="F1005" s="26" t="s">
        <v>1979</v>
      </c>
      <c r="G1005" s="1">
        <v>0.17218885353462701</v>
      </c>
      <c r="H1005" s="1">
        <v>1.09188498502034</v>
      </c>
      <c r="I1005" s="1">
        <f>VLOOKUP(F1005,'[1]SUSMB vs SHAM all proteins sum'!$B$2:$E$3214,2,FALSE)</f>
        <v>0.88699304712458804</v>
      </c>
      <c r="J1005" s="29">
        <f>VLOOKUP(F1005,'[1]SUSMB vs SHAM all proteins sum'!$B$2:$E$3214,3,FALSE)</f>
        <v>1.0101640193191199</v>
      </c>
      <c r="K1005" s="25">
        <f>VLOOKUP($E1005,[1]AllProteinsNorm!$A$1:$Q$3226,4,FALSE)</f>
        <v>718323.50594786694</v>
      </c>
      <c r="L1005" s="1">
        <f>VLOOKUP($E1005,[1]AllProteinsNorm!$A$1:$Q$3226,5,FALSE)</f>
        <v>685128.26824777597</v>
      </c>
      <c r="M1005" s="1">
        <f>VLOOKUP($E1005,[1]AllProteinsNorm!$A$1:$Q$3226,10,FALSE)</f>
        <v>809855.18724698504</v>
      </c>
      <c r="N1005" s="1">
        <f>VLOOKUP($E1005,[1]AllProteinsNorm!$A$1:$Q$3226,11,FALSE)</f>
        <v>800690.53915457695</v>
      </c>
      <c r="O1005" s="1">
        <f>VLOOKUP($E1005,[1]AllProteinsNorm!$A$1:$Q$3226,15,FALSE)</f>
        <v>941834.34895313601</v>
      </c>
      <c r="P1005" s="1">
        <f>VLOOKUP($E1005,[1]AllProteinsNorm!$A$1:$Q$3226,6,FALSE)</f>
        <v>892888.46945847897</v>
      </c>
      <c r="Q1005" s="1">
        <f>VLOOKUP($E1005,[1]AllProteinsNorm!$A$1:$Q$3226,8,FALSE)</f>
        <v>879208.02767826698</v>
      </c>
      <c r="R1005" s="1">
        <f>VLOOKUP($E1005,[1]AllProteinsNorm!$A$1:$Q$3226,13,FALSE)</f>
        <v>829636.73387262702</v>
      </c>
      <c r="S1005" s="1">
        <f>VLOOKUP($E1005,[1]AllProteinsNorm!$A$1:$Q$3226,16,FALSE)</f>
        <v>885700.96730903501</v>
      </c>
      <c r="T1005" s="1">
        <f>VLOOKUP($E1005,[1]AllProteinsNorm!$A$1:$Q$3226,17,FALSE)</f>
        <v>808647.17428175197</v>
      </c>
      <c r="U1005" s="1">
        <f>VLOOKUP($E1005,[1]AllProteinsNorm!$A$1:$Q$3226,3,FALSE)</f>
        <v>723241.76957434101</v>
      </c>
      <c r="V1005" s="1">
        <f>VLOOKUP($E1005,[1]AllProteinsNorm!$A$1:$Q$3226,7,FALSE)</f>
        <v>828150.43326632597</v>
      </c>
      <c r="W1005" s="1">
        <f>VLOOKUP($E1005,[1]AllProteinsNorm!$A$1:$Q$3226,9,FALSE)</f>
        <v>844486.22892901697</v>
      </c>
      <c r="X1005" s="1">
        <f>VLOOKUP($E1005,[1]AllProteinsNorm!$A$1:$Q$3226,12,FALSE)</f>
        <v>873278.572619632</v>
      </c>
      <c r="Y1005" s="29">
        <f>VLOOKUP($E1005,[1]AllProteinsNorm!$A$1:$Q$3226,14,FALSE)</f>
        <v>715747.637603599</v>
      </c>
      <c r="Z1005" s="25">
        <f t="shared" si="136"/>
        <v>0.90792977718392998</v>
      </c>
      <c r="AA1005" s="1">
        <f t="shared" si="136"/>
        <v>0.86597243551397973</v>
      </c>
      <c r="AB1005" s="1">
        <f t="shared" si="136"/>
        <v>1.0236218550834526</v>
      </c>
      <c r="AC1005" s="1">
        <f t="shared" si="136"/>
        <v>1.0120381371184817</v>
      </c>
      <c r="AD1005" s="1">
        <f t="shared" si="136"/>
        <v>1.1904377951001559</v>
      </c>
      <c r="AE1005" s="1">
        <f t="shared" si="136"/>
        <v>1.1285723248827848</v>
      </c>
      <c r="AF1005" s="1">
        <f t="shared" si="136"/>
        <v>1.1112808394247173</v>
      </c>
      <c r="AG1005" s="1">
        <f t="shared" si="136"/>
        <v>1.0486248726256295</v>
      </c>
      <c r="AH1005" s="1">
        <f t="shared" si="136"/>
        <v>1.1194876336941779</v>
      </c>
      <c r="AI1005" s="1">
        <f t="shared" si="136"/>
        <v>1.0220949790543685</v>
      </c>
      <c r="AJ1005" s="1">
        <f t="shared" si="136"/>
        <v>0.91414624923522947</v>
      </c>
      <c r="AK1005" s="1">
        <f t="shared" si="136"/>
        <v>1.0467462530800717</v>
      </c>
      <c r="AL1005" s="1">
        <f t="shared" si="136"/>
        <v>1.0673939907544472</v>
      </c>
      <c r="AM1005" s="1">
        <f t="shared" si="136"/>
        <v>1.1037862652312906</v>
      </c>
      <c r="AN1005" s="29">
        <f t="shared" si="136"/>
        <v>0.90467399124277481</v>
      </c>
      <c r="AO1005" s="1">
        <f t="shared" si="132"/>
        <v>89096.558223683212</v>
      </c>
      <c r="AP1005" s="1">
        <f t="shared" si="133"/>
        <v>33666.330308666365</v>
      </c>
      <c r="AQ1005" s="29">
        <f t="shared" si="134"/>
        <v>64939.869422964031</v>
      </c>
    </row>
    <row r="1006" spans="1:43" x14ac:dyDescent="0.2">
      <c r="A1006" s="26"/>
      <c r="E1006" s="25" t="s">
        <v>1980</v>
      </c>
      <c r="F1006" s="26" t="s">
        <v>1981</v>
      </c>
      <c r="G1006" s="1">
        <v>0.23968174215363799</v>
      </c>
      <c r="H1006" s="1">
        <v>0.945686250871003</v>
      </c>
      <c r="I1006" s="1">
        <f>VLOOKUP(F1006,'[1]SUSMB vs SHAM all proteins sum'!$B$2:$E$3214,2,FALSE)</f>
        <v>0.92569115868573004</v>
      </c>
      <c r="J1006" s="29">
        <f>VLOOKUP(F1006,'[1]SUSMB vs SHAM all proteins sum'!$B$2:$E$3214,3,FALSE)</f>
        <v>0.99616324433839099</v>
      </c>
      <c r="K1006" s="25">
        <f>VLOOKUP($E1006,[1]AllProteinsNorm!$A$1:$Q$3226,4,FALSE)</f>
        <v>17442179.436202701</v>
      </c>
      <c r="L1006" s="1">
        <f>VLOOKUP($E1006,[1]AllProteinsNorm!$A$1:$Q$3226,5,FALSE)</f>
        <v>17925690.1276749</v>
      </c>
      <c r="M1006" s="1">
        <f>VLOOKUP($E1006,[1]AllProteinsNorm!$A$1:$Q$3226,10,FALSE)</f>
        <v>18624394.850481302</v>
      </c>
      <c r="N1006" s="1">
        <f>VLOOKUP($E1006,[1]AllProteinsNorm!$A$1:$Q$3226,11,FALSE)</f>
        <v>19773882.384077001</v>
      </c>
      <c r="O1006" s="1">
        <f>VLOOKUP($E1006,[1]AllProteinsNorm!$A$1:$Q$3226,15,FALSE)</f>
        <v>21122541.759307001</v>
      </c>
      <c r="P1006" s="1">
        <f>VLOOKUP($E1006,[1]AllProteinsNorm!$A$1:$Q$3226,6,FALSE)</f>
        <v>18113561.730623599</v>
      </c>
      <c r="Q1006" s="1">
        <f>VLOOKUP($E1006,[1]AllProteinsNorm!$A$1:$Q$3226,8,FALSE)</f>
        <v>18427827.0465752</v>
      </c>
      <c r="R1006" s="1">
        <f>VLOOKUP($E1006,[1]AllProteinsNorm!$A$1:$Q$3226,13,FALSE)</f>
        <v>16172198.1683273</v>
      </c>
      <c r="S1006" s="1">
        <f>VLOOKUP($E1006,[1]AllProteinsNorm!$A$1:$Q$3226,16,FALSE)</f>
        <v>18992427.276386</v>
      </c>
      <c r="T1006" s="1">
        <f>VLOOKUP($E1006,[1]AllProteinsNorm!$A$1:$Q$3226,17,FALSE)</f>
        <v>17943402.3029503</v>
      </c>
      <c r="U1006" s="1">
        <f>VLOOKUP($E1006,[1]AllProteinsNorm!$A$1:$Q$3226,3,FALSE)</f>
        <v>19721563.713346001</v>
      </c>
      <c r="V1006" s="1">
        <f>VLOOKUP($E1006,[1]AllProteinsNorm!$A$1:$Q$3226,7,FALSE)</f>
        <v>17526862.912168</v>
      </c>
      <c r="W1006" s="1">
        <f>VLOOKUP($E1006,[1]AllProteinsNorm!$A$1:$Q$3226,9,FALSE)</f>
        <v>19132910.878277399</v>
      </c>
      <c r="X1006" s="1">
        <f>VLOOKUP($E1006,[1]AllProteinsNorm!$A$1:$Q$3226,12,FALSE)</f>
        <v>18734308.554425102</v>
      </c>
      <c r="Y1006" s="29">
        <f>VLOOKUP($E1006,[1]AllProteinsNorm!$A$1:$Q$3226,14,FALSE)</f>
        <v>19256849.762803201</v>
      </c>
      <c r="Z1006" s="25">
        <f t="shared" si="136"/>
        <v>0.91908633691299046</v>
      </c>
      <c r="AA1006" s="1">
        <f t="shared" si="136"/>
        <v>0.9445641203464693</v>
      </c>
      <c r="AB1006" s="1">
        <f t="shared" si="136"/>
        <v>0.98138119166584037</v>
      </c>
      <c r="AC1006" s="1">
        <f t="shared" si="136"/>
        <v>1.0419515057394826</v>
      </c>
      <c r="AD1006" s="1">
        <f t="shared" si="136"/>
        <v>1.1130168453352183</v>
      </c>
      <c r="AE1006" s="1">
        <f t="shared" si="136"/>
        <v>0.95446369877906478</v>
      </c>
      <c r="AF1006" s="1">
        <f t="shared" si="136"/>
        <v>0.97102338153621237</v>
      </c>
      <c r="AG1006" s="1">
        <f t="shared" si="136"/>
        <v>0.8521668079797512</v>
      </c>
      <c r="AH1006" s="1">
        <f t="shared" si="136"/>
        <v>1.000774041935909</v>
      </c>
      <c r="AI1006" s="1">
        <f t="shared" si="136"/>
        <v>0.94549743366044892</v>
      </c>
      <c r="AJ1006" s="1">
        <f t="shared" si="136"/>
        <v>1.0391946612975256</v>
      </c>
      <c r="AK1006" s="1">
        <f t="shared" si="136"/>
        <v>0.92354859038347481</v>
      </c>
      <c r="AL1006" s="1">
        <f t="shared" si="136"/>
        <v>1.0081765892798904</v>
      </c>
      <c r="AM1006" s="1">
        <f t="shared" si="136"/>
        <v>0.9871729096047448</v>
      </c>
      <c r="AN1006" s="29">
        <f t="shared" si="136"/>
        <v>1.014707340542744</v>
      </c>
      <c r="AO1006" s="1">
        <f t="shared" si="132"/>
        <v>1328429.5431870795</v>
      </c>
      <c r="AP1006" s="1">
        <f t="shared" si="133"/>
        <v>948717.579464818</v>
      </c>
      <c r="AQ1006" s="29">
        <f t="shared" si="134"/>
        <v>743809.62880356377</v>
      </c>
    </row>
    <row r="1007" spans="1:43" x14ac:dyDescent="0.2">
      <c r="A1007" s="26"/>
      <c r="E1007" s="25" t="s">
        <v>1982</v>
      </c>
      <c r="F1007" s="26" t="s">
        <v>1983</v>
      </c>
      <c r="G1007" s="1">
        <v>0.69224334663230402</v>
      </c>
      <c r="H1007" s="1">
        <v>1.0525418648808</v>
      </c>
      <c r="I1007" s="1">
        <f>VLOOKUP(F1007,'[1]SUSMB vs SHAM all proteins sum'!$B$2:$E$3214,2,FALSE)</f>
        <v>0.67795274013497597</v>
      </c>
      <c r="J1007" s="29">
        <f>VLOOKUP(F1007,'[1]SUSMB vs SHAM all proteins sum'!$B$2:$E$3214,3,FALSE)</f>
        <v>0.93942446377703304</v>
      </c>
      <c r="K1007" s="25">
        <f>VLOOKUP($E1007,[1]AllProteinsNorm!$A$1:$Q$3226,4,FALSE)</f>
        <v>2771402.6365769901</v>
      </c>
      <c r="L1007" s="1">
        <f>VLOOKUP($E1007,[1]AllProteinsNorm!$A$1:$Q$3226,5,FALSE)</f>
        <v>2044489.17048549</v>
      </c>
      <c r="M1007" s="1">
        <f>VLOOKUP($E1007,[1]AllProteinsNorm!$A$1:$Q$3226,10,FALSE)</f>
        <v>1784977.15955085</v>
      </c>
      <c r="N1007" s="1">
        <f>VLOOKUP($E1007,[1]AllProteinsNorm!$A$1:$Q$3226,11,FALSE)</f>
        <v>2886493.9217487699</v>
      </c>
      <c r="O1007" s="1">
        <f>VLOOKUP($E1007,[1]AllProteinsNorm!$A$1:$Q$3226,15,FALSE)</f>
        <v>2771474.4722110098</v>
      </c>
      <c r="P1007" s="1">
        <f>VLOOKUP($E1007,[1]AllProteinsNorm!$A$1:$Q$3226,6,FALSE)</f>
        <v>2846078.0535876402</v>
      </c>
      <c r="Q1007" s="1">
        <f>VLOOKUP($E1007,[1]AllProteinsNorm!$A$1:$Q$3226,8,FALSE)</f>
        <v>1882943.22054309</v>
      </c>
      <c r="R1007" s="1">
        <f>VLOOKUP($E1007,[1]AllProteinsNorm!$A$1:$Q$3226,13,FALSE)</f>
        <v>2496055.6773542799</v>
      </c>
      <c r="S1007" s="1">
        <f>VLOOKUP($E1007,[1]AllProteinsNorm!$A$1:$Q$3226,16,FALSE)</f>
        <v>2723852.6550081298</v>
      </c>
      <c r="T1007" s="1">
        <f>VLOOKUP($E1007,[1]AllProteinsNorm!$A$1:$Q$3226,17,FALSE)</f>
        <v>2868623.9367573601</v>
      </c>
      <c r="U1007" s="1">
        <f>VLOOKUP($E1007,[1]AllProteinsNorm!$A$1:$Q$3226,3,FALSE)</f>
        <v>2577935.1491996101</v>
      </c>
      <c r="V1007" s="1">
        <f>VLOOKUP($E1007,[1]AllProteinsNorm!$A$1:$Q$3226,7,FALSE)</f>
        <v>1932650.29795457</v>
      </c>
      <c r="W1007" s="1">
        <f>VLOOKUP($E1007,[1]AllProteinsNorm!$A$1:$Q$3226,9,FALSE)</f>
        <v>2687588.2428168901</v>
      </c>
      <c r="X1007" s="1">
        <f>VLOOKUP($E1007,[1]AllProteinsNorm!$A$1:$Q$3226,12,FALSE)</f>
        <v>1599397.72323073</v>
      </c>
      <c r="Y1007" s="29">
        <f>VLOOKUP($E1007,[1]AllProteinsNorm!$A$1:$Q$3226,14,FALSE)</f>
        <v>2764161.9813881302</v>
      </c>
      <c r="Z1007" s="25">
        <f t="shared" si="136"/>
        <v>1.1303692817927333</v>
      </c>
      <c r="AA1007" s="1">
        <f t="shared" si="136"/>
        <v>0.83388379760260922</v>
      </c>
      <c r="AB1007" s="1">
        <f t="shared" si="136"/>
        <v>0.72803688761370489</v>
      </c>
      <c r="AC1007" s="1">
        <f t="shared" si="136"/>
        <v>1.1773114516684575</v>
      </c>
      <c r="AD1007" s="1">
        <f t="shared" si="136"/>
        <v>1.1303985813224957</v>
      </c>
      <c r="AE1007" s="1">
        <f t="shared" si="136"/>
        <v>1.1608270710651569</v>
      </c>
      <c r="AF1007" s="1">
        <f t="shared" si="136"/>
        <v>0.76799420905893367</v>
      </c>
      <c r="AG1007" s="1">
        <f t="shared" si="136"/>
        <v>1.018063786938759</v>
      </c>
      <c r="AH1007" s="1">
        <f t="shared" si="136"/>
        <v>1.1109751173339606</v>
      </c>
      <c r="AI1007" s="1">
        <f t="shared" si="136"/>
        <v>1.1700228383743114</v>
      </c>
      <c r="AJ1007" s="1">
        <f t="shared" si="136"/>
        <v>1.0514598870080327</v>
      </c>
      <c r="AK1007" s="1">
        <f t="shared" si="136"/>
        <v>0.78826818608849603</v>
      </c>
      <c r="AL1007" s="1">
        <f t="shared" si="136"/>
        <v>1.0961839870152432</v>
      </c>
      <c r="AM1007" s="1">
        <f t="shared" si="136"/>
        <v>0.65234478449592437</v>
      </c>
      <c r="AN1007" s="29">
        <f t="shared" si="136"/>
        <v>1.1274160428452344</v>
      </c>
      <c r="AO1007" s="1">
        <f t="shared" si="132"/>
        <v>448073.92831760197</v>
      </c>
      <c r="AP1007" s="1">
        <f t="shared" si="133"/>
        <v>365067.1755357841</v>
      </c>
      <c r="AQ1007" s="29">
        <f t="shared" si="134"/>
        <v>462157.13550745579</v>
      </c>
    </row>
    <row r="1008" spans="1:43" x14ac:dyDescent="0.2">
      <c r="A1008" s="26"/>
      <c r="E1008" s="25" t="s">
        <v>1984</v>
      </c>
      <c r="F1008" s="26" t="s">
        <v>1985</v>
      </c>
      <c r="G1008" s="1">
        <v>0.48328714322942501</v>
      </c>
      <c r="H1008" s="1">
        <v>0.94168078456568305</v>
      </c>
      <c r="I1008" s="1">
        <f>VLOOKUP(F1008,'[1]SUSMB vs SHAM all proteins sum'!$B$2:$E$3214,2,FALSE)</f>
        <v>0.270502699865455</v>
      </c>
      <c r="J1008" s="29">
        <f>VLOOKUP(F1008,'[1]SUSMB vs SHAM all proteins sum'!$B$2:$E$3214,3,FALSE)</f>
        <v>0.89593628323056396</v>
      </c>
      <c r="K1008" s="25">
        <f>VLOOKUP($E1008,[1]AllProteinsNorm!$A$1:$Q$3226,4,FALSE)</f>
        <v>975278.45028729294</v>
      </c>
      <c r="L1008" s="1">
        <f>VLOOKUP($E1008,[1]AllProteinsNorm!$A$1:$Q$3226,5,FALSE)</f>
        <v>1281824.0235735101</v>
      </c>
      <c r="M1008" s="1">
        <f>VLOOKUP($E1008,[1]AllProteinsNorm!$A$1:$Q$3226,10,FALSE)</f>
        <v>931729.82531694905</v>
      </c>
      <c r="N1008" s="1">
        <f>VLOOKUP($E1008,[1]AllProteinsNorm!$A$1:$Q$3226,11,FALSE)</f>
        <v>1006777.6934183399</v>
      </c>
      <c r="O1008" s="1">
        <f>VLOOKUP($E1008,[1]AllProteinsNorm!$A$1:$Q$3226,15,FALSE)</f>
        <v>904332.32796885096</v>
      </c>
      <c r="P1008" s="1">
        <f>VLOOKUP($E1008,[1]AllProteinsNorm!$A$1:$Q$3226,6,FALSE)</f>
        <v>1038376.5092480601</v>
      </c>
      <c r="Q1008" s="1">
        <f>VLOOKUP($E1008,[1]AllProteinsNorm!$A$1:$Q$3226,8,FALSE)</f>
        <v>1090061.7092975101</v>
      </c>
      <c r="R1008" s="1">
        <f>VLOOKUP($E1008,[1]AllProteinsNorm!$A$1:$Q$3226,13,FALSE)</f>
        <v>963770.08172541298</v>
      </c>
      <c r="S1008" s="1">
        <f>VLOOKUP($E1008,[1]AllProteinsNorm!$A$1:$Q$3226,16,FALSE)</f>
        <v>888979.09436513402</v>
      </c>
      <c r="T1008" s="1">
        <f>VLOOKUP($E1008,[1]AllProteinsNorm!$A$1:$Q$3226,17,FALSE)</f>
        <v>809759.94154579402</v>
      </c>
      <c r="U1008" s="1">
        <f>VLOOKUP($E1008,[1]AllProteinsNorm!$A$1:$Q$3226,3,FALSE)</f>
        <v>821774.53580966697</v>
      </c>
      <c r="V1008" s="1">
        <f>VLOOKUP($E1008,[1]AllProteinsNorm!$A$1:$Q$3226,7,FALSE)</f>
        <v>1063915.7055355699</v>
      </c>
      <c r="W1008" s="1">
        <f>VLOOKUP($E1008,[1]AllProteinsNorm!$A$1:$Q$3226,9,FALSE)</f>
        <v>1078718.2071809501</v>
      </c>
      <c r="X1008" s="1">
        <f>VLOOKUP($E1008,[1]AllProteinsNorm!$A$1:$Q$3226,12,FALSE)</f>
        <v>778874.50754228199</v>
      </c>
      <c r="Y1008" s="29">
        <f>VLOOKUP($E1008,[1]AllProteinsNorm!$A$1:$Q$3226,14,FALSE)</f>
        <v>833410.36827412504</v>
      </c>
      <c r="Z1008" s="25">
        <f t="shared" si="136"/>
        <v>0.95616615736475352</v>
      </c>
      <c r="AA1008" s="1">
        <f t="shared" si="136"/>
        <v>1.2567044321312217</v>
      </c>
      <c r="AB1008" s="1">
        <f t="shared" si="136"/>
        <v>0.91347094413191066</v>
      </c>
      <c r="AC1008" s="1">
        <f t="shared" si="136"/>
        <v>0.98704811754303812</v>
      </c>
      <c r="AD1008" s="1">
        <f t="shared" si="136"/>
        <v>0.88661034882907686</v>
      </c>
      <c r="AE1008" s="1">
        <f t="shared" si="136"/>
        <v>1.0180276991182076</v>
      </c>
      <c r="AF1008" s="1">
        <f t="shared" si="136"/>
        <v>1.0687000369611626</v>
      </c>
      <c r="AG1008" s="1">
        <f t="shared" si="136"/>
        <v>0.94488331548292104</v>
      </c>
      <c r="AH1008" s="1">
        <f t="shared" si="136"/>
        <v>0.87155798878393786</v>
      </c>
      <c r="AI1008" s="1">
        <f t="shared" si="136"/>
        <v>0.79389127429983708</v>
      </c>
      <c r="AJ1008" s="1">
        <f t="shared" si="136"/>
        <v>0.80567042150256662</v>
      </c>
      <c r="AK1008" s="1">
        <f t="shared" si="136"/>
        <v>1.0430664100311977</v>
      </c>
      <c r="AL1008" s="1">
        <f t="shared" si="136"/>
        <v>1.0575788306773006</v>
      </c>
      <c r="AM1008" s="1">
        <f t="shared" si="136"/>
        <v>0.76361109458195087</v>
      </c>
      <c r="AN1008" s="29">
        <f t="shared" si="136"/>
        <v>0.81707822940809716</v>
      </c>
      <c r="AO1008" s="1">
        <f t="shared" si="132"/>
        <v>135570.86644745411</v>
      </c>
      <c r="AP1008" s="1">
        <f t="shared" si="133"/>
        <v>100670.54484862677</v>
      </c>
      <c r="AQ1008" s="29">
        <f t="shared" si="134"/>
        <v>128729.92668665618</v>
      </c>
    </row>
    <row r="1009" spans="1:43" x14ac:dyDescent="0.2">
      <c r="A1009" s="26"/>
      <c r="E1009" s="25" t="s">
        <v>1986</v>
      </c>
      <c r="F1009" s="26" t="s">
        <v>1987</v>
      </c>
      <c r="G1009" s="1">
        <v>0.82677129108455505</v>
      </c>
      <c r="H1009" s="1">
        <v>1.01973757785659</v>
      </c>
      <c r="I1009" s="1">
        <f>VLOOKUP(F1009,'[1]SUSMB vs SHAM all proteins sum'!$B$2:$E$3214,2,FALSE)</f>
        <v>0.86510528464224701</v>
      </c>
      <c r="J1009" s="29">
        <f>VLOOKUP(F1009,'[1]SUSMB vs SHAM all proteins sum'!$B$2:$E$3214,3,FALSE)</f>
        <v>0.98261242155488204</v>
      </c>
      <c r="K1009" s="25">
        <f>VLOOKUP($E1009,[1]AllProteinsNorm!$A$1:$Q$3226,4,FALSE)</f>
        <v>2304349.5847437601</v>
      </c>
      <c r="L1009" s="1">
        <f>VLOOKUP($E1009,[1]AllProteinsNorm!$A$1:$Q$3226,5,FALSE)</f>
        <v>3535528.3823297098</v>
      </c>
      <c r="M1009" s="1">
        <f>VLOOKUP($E1009,[1]AllProteinsNorm!$A$1:$Q$3226,10,FALSE)</f>
        <v>2615283.6060021198</v>
      </c>
      <c r="N1009" s="1">
        <f>VLOOKUP($E1009,[1]AllProteinsNorm!$A$1:$Q$3226,11,FALSE)</f>
        <v>2797560.3652507099</v>
      </c>
      <c r="O1009" s="1">
        <f>VLOOKUP($E1009,[1]AllProteinsNorm!$A$1:$Q$3226,15,FALSE)</f>
        <v>2295468.84387221</v>
      </c>
      <c r="P1009" s="1">
        <f>VLOOKUP($E1009,[1]AllProteinsNorm!$A$1:$Q$3226,6,FALSE)</f>
        <v>2936607.98580787</v>
      </c>
      <c r="Q1009" s="1">
        <f>VLOOKUP($E1009,[1]AllProteinsNorm!$A$1:$Q$3226,8,FALSE)</f>
        <v>2689395.2699708501</v>
      </c>
      <c r="R1009" s="1">
        <f>VLOOKUP($E1009,[1]AllProteinsNorm!$A$1:$Q$3226,13,FALSE)</f>
        <v>2568083.7761651101</v>
      </c>
      <c r="S1009" s="1">
        <f>VLOOKUP($E1009,[1]AllProteinsNorm!$A$1:$Q$3226,16,FALSE)</f>
        <v>2966917.1567008402</v>
      </c>
      <c r="T1009" s="1">
        <f>VLOOKUP($E1009,[1]AllProteinsNorm!$A$1:$Q$3226,17,FALSE)</f>
        <v>2507259.3058905602</v>
      </c>
      <c r="U1009" s="1">
        <f>VLOOKUP($E1009,[1]AllProteinsNorm!$A$1:$Q$3226,3,FALSE)</f>
        <v>2504261.5214956598</v>
      </c>
      <c r="V1009" s="1">
        <f>VLOOKUP($E1009,[1]AllProteinsNorm!$A$1:$Q$3226,7,FALSE)</f>
        <v>2711338.3494329201</v>
      </c>
      <c r="W1009" s="1">
        <f>VLOOKUP($E1009,[1]AllProteinsNorm!$A$1:$Q$3226,9,FALSE)</f>
        <v>3077679.5832430902</v>
      </c>
      <c r="X1009" s="1">
        <f>VLOOKUP($E1009,[1]AllProteinsNorm!$A$1:$Q$3226,12,FALSE)</f>
        <v>2142394.9092894802</v>
      </c>
      <c r="Y1009" s="29">
        <f>VLOOKUP($E1009,[1]AllProteinsNorm!$A$1:$Q$3226,14,FALSE)</f>
        <v>2799608.31261583</v>
      </c>
      <c r="Z1009" s="25">
        <f t="shared" ref="Z1009:AN1025" si="137">K1009/AVERAGE($K1009:$O1009)</f>
        <v>0.85042705029350996</v>
      </c>
      <c r="AA1009" s="1">
        <f t="shared" si="137"/>
        <v>1.3047972379364396</v>
      </c>
      <c r="AB1009" s="1">
        <f t="shared" si="137"/>
        <v>0.96517817325042465</v>
      </c>
      <c r="AC1009" s="1">
        <f t="shared" si="137"/>
        <v>1.0324479519902141</v>
      </c>
      <c r="AD1009" s="1">
        <f t="shared" si="137"/>
        <v>0.8471495865294113</v>
      </c>
      <c r="AE1009" s="1">
        <f t="shared" si="137"/>
        <v>1.0837638888531125</v>
      </c>
      <c r="AF1009" s="1">
        <f t="shared" si="137"/>
        <v>0.99252930269647155</v>
      </c>
      <c r="AG1009" s="1">
        <f t="shared" si="137"/>
        <v>0.94775893602687311</v>
      </c>
      <c r="AH1009" s="1">
        <f t="shared" si="137"/>
        <v>1.0949495782858281</v>
      </c>
      <c r="AI1009" s="1">
        <f t="shared" si="137"/>
        <v>0.92531148483122361</v>
      </c>
      <c r="AJ1009" s="1">
        <f t="shared" si="137"/>
        <v>0.92420514360711004</v>
      </c>
      <c r="AK1009" s="1">
        <f t="shared" si="137"/>
        <v>1.0006274612679105</v>
      </c>
      <c r="AL1009" s="1">
        <f t="shared" si="137"/>
        <v>1.135826780387154</v>
      </c>
      <c r="AM1009" s="1">
        <f t="shared" si="137"/>
        <v>0.79065719686515468</v>
      </c>
      <c r="AN1009" s="29">
        <f t="shared" si="137"/>
        <v>1.0332037530407172</v>
      </c>
      <c r="AO1009" s="1">
        <f t="shared" si="132"/>
        <v>454867.63064238807</v>
      </c>
      <c r="AP1009" s="1">
        <f t="shared" si="133"/>
        <v>187738.60143631263</v>
      </c>
      <c r="AQ1009" s="29">
        <f t="shared" si="134"/>
        <v>312382.5150501185</v>
      </c>
    </row>
    <row r="1010" spans="1:43" x14ac:dyDescent="0.2">
      <c r="A1010" s="26"/>
      <c r="E1010" s="25" t="s">
        <v>1988</v>
      </c>
      <c r="F1010" s="26" t="s">
        <v>1989</v>
      </c>
      <c r="G1010" s="1">
        <v>0.62729147562752596</v>
      </c>
      <c r="H1010" s="1">
        <v>0.94825445434994504</v>
      </c>
      <c r="I1010" s="1">
        <f>VLOOKUP(F1010,'[1]SUSMB vs SHAM all proteins sum'!$B$2:$E$3214,2,FALSE)</f>
        <v>0.652087252150233</v>
      </c>
      <c r="J1010" s="29">
        <f>VLOOKUP(F1010,'[1]SUSMB vs SHAM all proteins sum'!$B$2:$E$3214,3,FALSE)</f>
        <v>1.0685839768430301</v>
      </c>
      <c r="K1010" s="25">
        <f>VLOOKUP($E1010,[1]AllProteinsNorm!$A$1:$Q$3226,4,FALSE)</f>
        <v>487209.62850390503</v>
      </c>
      <c r="L1010" s="1">
        <f>VLOOKUP($E1010,[1]AllProteinsNorm!$A$1:$Q$3226,5,FALSE)</f>
        <v>756960.81037859095</v>
      </c>
      <c r="M1010" s="1">
        <f>VLOOKUP($E1010,[1]AllProteinsNorm!$A$1:$Q$3226,10,FALSE)</f>
        <v>520244.97951470001</v>
      </c>
      <c r="N1010" s="1">
        <f>VLOOKUP($E1010,[1]AllProteinsNorm!$A$1:$Q$3226,11,FALSE)</f>
        <v>643342.29280893598</v>
      </c>
      <c r="O1010" s="1">
        <f>VLOOKUP($E1010,[1]AllProteinsNorm!$A$1:$Q$3226,15,FALSE)</f>
        <v>530524.21677418298</v>
      </c>
      <c r="P1010" s="1">
        <f>VLOOKUP($E1010,[1]AllProteinsNorm!$A$1:$Q$3226,6,FALSE)</f>
        <v>595997.34056191298</v>
      </c>
      <c r="Q1010" s="1">
        <f>VLOOKUP($E1010,[1]AllProteinsNorm!$A$1:$Q$3226,8,FALSE)</f>
        <v>524216.75175209797</v>
      </c>
      <c r="R1010" s="1">
        <f>VLOOKUP($E1010,[1]AllProteinsNorm!$A$1:$Q$3226,13,FALSE)</f>
        <v>536117.67865861405</v>
      </c>
      <c r="S1010" s="1">
        <f>VLOOKUP($E1010,[1]AllProteinsNorm!$A$1:$Q$3226,16,FALSE)</f>
        <v>668944.47644916899</v>
      </c>
      <c r="T1010" s="1">
        <f>VLOOKUP($E1010,[1]AllProteinsNorm!$A$1:$Q$3226,17,FALSE)</f>
        <v>448088.203966923</v>
      </c>
      <c r="U1010" s="1">
        <f>VLOOKUP($E1010,[1]AllProteinsNorm!$A$1:$Q$3226,3,FALSE)</f>
        <v>493250.073091308</v>
      </c>
      <c r="V1010" s="1">
        <f>VLOOKUP($E1010,[1]AllProteinsNorm!$A$1:$Q$3226,7,FALSE)</f>
        <v>588918.17373815097</v>
      </c>
      <c r="W1010" s="1">
        <f>VLOOKUP($E1010,[1]AllProteinsNorm!$A$1:$Q$3226,9,FALSE)</f>
        <v>882921.739803351</v>
      </c>
      <c r="X1010" s="1">
        <f>VLOOKUP($E1010,[1]AllProteinsNorm!$A$1:$Q$3226,12,FALSE)</f>
        <v>484388.37029603601</v>
      </c>
      <c r="Y1010" s="29">
        <f>VLOOKUP($E1010,[1]AllProteinsNorm!$A$1:$Q$3226,14,FALSE)</f>
        <v>734428.84770203603</v>
      </c>
      <c r="Z1010" s="25">
        <f t="shared" si="137"/>
        <v>0.82907229538521177</v>
      </c>
      <c r="AA1010" s="1">
        <f t="shared" si="137"/>
        <v>1.2881010551953784</v>
      </c>
      <c r="AB1010" s="1">
        <f t="shared" si="137"/>
        <v>0.88528771620002522</v>
      </c>
      <c r="AC1010" s="1">
        <f t="shared" si="137"/>
        <v>1.0947592991036599</v>
      </c>
      <c r="AD1010" s="1">
        <f t="shared" si="137"/>
        <v>0.90277963411572471</v>
      </c>
      <c r="AE1010" s="1">
        <f t="shared" si="137"/>
        <v>1.0141935919872456</v>
      </c>
      <c r="AF1010" s="1">
        <f t="shared" si="137"/>
        <v>0.89204638050581575</v>
      </c>
      <c r="AG1010" s="1">
        <f t="shared" si="137"/>
        <v>0.91229788665501699</v>
      </c>
      <c r="AH1010" s="1">
        <f t="shared" si="137"/>
        <v>1.1383258871094459</v>
      </c>
      <c r="AI1010" s="1">
        <f t="shared" si="137"/>
        <v>0.76250035726647425</v>
      </c>
      <c r="AJ1010" s="1">
        <f t="shared" si="137"/>
        <v>0.83935116707870339</v>
      </c>
      <c r="AK1010" s="1">
        <f t="shared" si="137"/>
        <v>1.0021471529502877</v>
      </c>
      <c r="AL1010" s="1">
        <f t="shared" si="137"/>
        <v>1.5024455812009918</v>
      </c>
      <c r="AM1010" s="1">
        <f t="shared" si="137"/>
        <v>0.82427143168829575</v>
      </c>
      <c r="AN1010" s="29">
        <f t="shared" si="137"/>
        <v>1.2497589845077595</v>
      </c>
      <c r="AO1010" s="1">
        <f t="shared" si="132"/>
        <v>99662.271605209113</v>
      </c>
      <c r="AP1010" s="1">
        <f t="shared" si="133"/>
        <v>74024.149040056465</v>
      </c>
      <c r="AQ1010" s="29">
        <f t="shared" si="134"/>
        <v>152470.23096718825</v>
      </c>
    </row>
    <row r="1011" spans="1:43" x14ac:dyDescent="0.2">
      <c r="A1011" s="26"/>
      <c r="E1011" s="25" t="s">
        <v>1990</v>
      </c>
      <c r="F1011" s="26" t="s">
        <v>1991</v>
      </c>
      <c r="G1011" s="1">
        <v>0.148918148893044</v>
      </c>
      <c r="H1011" s="1">
        <v>1.1507201641864699</v>
      </c>
      <c r="I1011" s="1">
        <f>VLOOKUP(F1011,'[1]SUSMB vs SHAM all proteins sum'!$B$2:$E$3214,2,FALSE)</f>
        <v>9.7254590787712106E-2</v>
      </c>
      <c r="J1011" s="29">
        <f>VLOOKUP(F1011,'[1]SUSMB vs SHAM all proteins sum'!$B$2:$E$3214,3,FALSE)</f>
        <v>1.2017242122418801</v>
      </c>
      <c r="K1011" s="25">
        <f>VLOOKUP($E1011,[1]AllProteinsNorm!$A$1:$Q$3226,4,FALSE)</f>
        <v>866970.00925425801</v>
      </c>
      <c r="L1011" s="1">
        <f>VLOOKUP($E1011,[1]AllProteinsNorm!$A$1:$Q$3226,5,FALSE)</f>
        <v>1376234.8640904201</v>
      </c>
      <c r="M1011" s="1">
        <f>VLOOKUP($E1011,[1]AllProteinsNorm!$A$1:$Q$3226,10,FALSE)</f>
        <v>1155711.9769971799</v>
      </c>
      <c r="N1011" s="1">
        <f>VLOOKUP($E1011,[1]AllProteinsNorm!$A$1:$Q$3226,11,FALSE)</f>
        <v>1252820.36766938</v>
      </c>
      <c r="O1011" s="1">
        <f>VLOOKUP($E1011,[1]AllProteinsNorm!$A$1:$Q$3226,15,FALSE)</f>
        <v>992995.19477442501</v>
      </c>
      <c r="P1011" s="1">
        <f>VLOOKUP($E1011,[1]AllProteinsNorm!$A$1:$Q$3226,6,FALSE)</f>
        <v>1293527.0312028599</v>
      </c>
      <c r="Q1011" s="1">
        <f>VLOOKUP($E1011,[1]AllProteinsNorm!$A$1:$Q$3226,8,FALSE)</f>
        <v>1244350.82627806</v>
      </c>
      <c r="R1011" s="1">
        <f>VLOOKUP($E1011,[1]AllProteinsNorm!$A$1:$Q$3226,13,FALSE)</f>
        <v>1334725.8053228101</v>
      </c>
      <c r="S1011" s="1">
        <f>VLOOKUP($E1011,[1]AllProteinsNorm!$A$1:$Q$3226,16,FALSE)</f>
        <v>1387435.2575459301</v>
      </c>
      <c r="T1011" s="1">
        <f>VLOOKUP($E1011,[1]AllProteinsNorm!$A$1:$Q$3226,17,FALSE)</f>
        <v>1161201.74545477</v>
      </c>
      <c r="U1011" s="1">
        <f>VLOOKUP($E1011,[1]AllProteinsNorm!$A$1:$Q$3226,3,FALSE)</f>
        <v>1374257.07132426</v>
      </c>
      <c r="V1011" s="1">
        <f>VLOOKUP($E1011,[1]AllProteinsNorm!$A$1:$Q$3226,7,FALSE)</f>
        <v>1260666.6698226</v>
      </c>
      <c r="W1011" s="1">
        <f>VLOOKUP($E1011,[1]AllProteinsNorm!$A$1:$Q$3226,9,FALSE)</f>
        <v>1499062.2512535499</v>
      </c>
      <c r="X1011" s="1">
        <f>VLOOKUP($E1011,[1]AllProteinsNorm!$A$1:$Q$3226,12,FALSE)</f>
        <v>1126361.3075385301</v>
      </c>
      <c r="Y1011" s="29">
        <f>VLOOKUP($E1011,[1]AllProteinsNorm!$A$1:$Q$3226,14,FALSE)</f>
        <v>1469740.3269130201</v>
      </c>
      <c r="Z1011" s="25">
        <f t="shared" si="137"/>
        <v>0.76794606533563781</v>
      </c>
      <c r="AA1011" s="1">
        <f t="shared" si="137"/>
        <v>1.2190434935172165</v>
      </c>
      <c r="AB1011" s="1">
        <f t="shared" si="137"/>
        <v>1.0237083819769934</v>
      </c>
      <c r="AC1011" s="1">
        <f t="shared" si="137"/>
        <v>1.1097252057791667</v>
      </c>
      <c r="AD1011" s="1">
        <f t="shared" si="137"/>
        <v>0.87957685339098679</v>
      </c>
      <c r="AE1011" s="1">
        <f t="shared" si="137"/>
        <v>1.1457824185544585</v>
      </c>
      <c r="AF1011" s="1">
        <f t="shared" si="137"/>
        <v>1.1022230420165975</v>
      </c>
      <c r="AG1011" s="1">
        <f t="shared" si="137"/>
        <v>1.1822755338229807</v>
      </c>
      <c r="AH1011" s="1">
        <f t="shared" si="137"/>
        <v>1.2289645957382365</v>
      </c>
      <c r="AI1011" s="1">
        <f t="shared" si="137"/>
        <v>1.0285711177597874</v>
      </c>
      <c r="AJ1011" s="1">
        <f t="shared" si="137"/>
        <v>1.217291601114239</v>
      </c>
      <c r="AK1011" s="1">
        <f t="shared" si="137"/>
        <v>1.1166753157041718</v>
      </c>
      <c r="AL1011" s="1">
        <f t="shared" si="137"/>
        <v>1.3278417306886707</v>
      </c>
      <c r="AM1011" s="1">
        <f t="shared" si="137"/>
        <v>0.99771009958528178</v>
      </c>
      <c r="AN1011" s="29">
        <f t="shared" si="137"/>
        <v>1.3018689101931289</v>
      </c>
      <c r="AO1011" s="1">
        <f t="shared" si="132"/>
        <v>181288.22353410872</v>
      </c>
      <c r="AP1011" s="1">
        <f t="shared" si="133"/>
        <v>77477.589790391386</v>
      </c>
      <c r="AQ1011" s="29">
        <f t="shared" si="134"/>
        <v>137884.81734609485</v>
      </c>
    </row>
    <row r="1012" spans="1:43" x14ac:dyDescent="0.2">
      <c r="A1012" s="26"/>
      <c r="E1012" s="25" t="s">
        <v>1992</v>
      </c>
      <c r="F1012" s="26" t="s">
        <v>1993</v>
      </c>
      <c r="G1012" s="1">
        <v>0.67397598346523802</v>
      </c>
      <c r="H1012" s="1">
        <v>1.0556763059729399</v>
      </c>
      <c r="I1012" s="1">
        <f>VLOOKUP(F1012,'[1]SUSMB vs SHAM all proteins sum'!$B$2:$E$3214,2,FALSE)</f>
        <v>0.71056460273898203</v>
      </c>
      <c r="J1012" s="29">
        <f>VLOOKUP(F1012,'[1]SUSMB vs SHAM all proteins sum'!$B$2:$E$3214,3,FALSE)</f>
        <v>1.07238006054284</v>
      </c>
      <c r="K1012" s="25">
        <f>VLOOKUP($E1012,[1]AllProteinsNorm!$A$1:$Q$3226,4,FALSE)</f>
        <v>183729.211901414</v>
      </c>
      <c r="L1012" s="1">
        <f>VLOOKUP($E1012,[1]AllProteinsNorm!$A$1:$Q$3226,5,FALSE)</f>
        <v>328441.300635072</v>
      </c>
      <c r="M1012" s="1">
        <f>VLOOKUP($E1012,[1]AllProteinsNorm!$A$1:$Q$3226,10,FALSE)</f>
        <v>207964.648130546</v>
      </c>
      <c r="N1012" s="1">
        <f>VLOOKUP($E1012,[1]AllProteinsNorm!$A$1:$Q$3226,11,FALSE)</f>
        <v>305668.02818737703</v>
      </c>
      <c r="O1012" s="1">
        <f>VLOOKUP($E1012,[1]AllProteinsNorm!$A$1:$Q$3226,15,FALSE)</f>
        <v>208081.97438202999</v>
      </c>
      <c r="P1012" s="1">
        <f>VLOOKUP($E1012,[1]AllProteinsNorm!$A$1:$Q$3226,6,FALSE)</f>
        <v>261363.247589373</v>
      </c>
      <c r="Q1012" s="1">
        <f>VLOOKUP($E1012,[1]AllProteinsNorm!$A$1:$Q$3226,8,FALSE)</f>
        <v>264332.74315124401</v>
      </c>
      <c r="R1012" s="1">
        <f>VLOOKUP($E1012,[1]AllProteinsNorm!$A$1:$Q$3226,13,FALSE)</f>
        <v>233722.551140475</v>
      </c>
      <c r="S1012" s="1">
        <f>VLOOKUP($E1012,[1]AllProteinsNorm!$A$1:$Q$3226,16,FALSE)</f>
        <v>287498.96643285098</v>
      </c>
      <c r="T1012" s="1">
        <f>VLOOKUP($E1012,[1]AllProteinsNorm!$A$1:$Q$3226,17,FALSE)</f>
        <v>225440.24655401599</v>
      </c>
      <c r="U1012" s="1">
        <f>VLOOKUP($E1012,[1]AllProteinsNorm!$A$1:$Q$3226,3,FALSE)</f>
        <v>185879.16205573501</v>
      </c>
      <c r="V1012" s="1">
        <f>VLOOKUP($E1012,[1]AllProteinsNorm!$A$1:$Q$3226,7,FALSE)</f>
        <v>275438.91386634402</v>
      </c>
      <c r="W1012" s="1">
        <f>VLOOKUP($E1012,[1]AllProteinsNorm!$A$1:$Q$3226,9,FALSE)</f>
        <v>359738.66922026902</v>
      </c>
      <c r="X1012" s="1">
        <f>VLOOKUP($E1012,[1]AllProteinsNorm!$A$1:$Q$3226,12,FALSE)</f>
        <v>185909.956816119</v>
      </c>
      <c r="Y1012" s="29">
        <f>VLOOKUP($E1012,[1]AllProteinsNorm!$A$1:$Q$3226,14,FALSE)</f>
        <v>330603.79984022299</v>
      </c>
      <c r="Z1012" s="25">
        <f t="shared" si="137"/>
        <v>0.74451503825322973</v>
      </c>
      <c r="AA1012" s="1">
        <f t="shared" si="137"/>
        <v>1.330923291814214</v>
      </c>
      <c r="AB1012" s="1">
        <f t="shared" si="137"/>
        <v>0.84272286565575427</v>
      </c>
      <c r="AC1012" s="1">
        <f t="shared" si="137"/>
        <v>1.2386405043789495</v>
      </c>
      <c r="AD1012" s="1">
        <f t="shared" si="137"/>
        <v>0.84319829989785278</v>
      </c>
      <c r="AE1012" s="1">
        <f t="shared" si="137"/>
        <v>1.0591068576585607</v>
      </c>
      <c r="AF1012" s="1">
        <f t="shared" si="137"/>
        <v>1.071139969208756</v>
      </c>
      <c r="AG1012" s="1">
        <f t="shared" si="137"/>
        <v>0.94710009530963424</v>
      </c>
      <c r="AH1012" s="1">
        <f t="shared" si="137"/>
        <v>1.1650150881089734</v>
      </c>
      <c r="AI1012" s="1">
        <f t="shared" si="137"/>
        <v>0.91353820141046949</v>
      </c>
      <c r="AJ1012" s="1">
        <f t="shared" si="137"/>
        <v>0.75322715433331033</v>
      </c>
      <c r="AK1012" s="1">
        <f t="shared" si="137"/>
        <v>1.1161448491036114</v>
      </c>
      <c r="AL1012" s="1">
        <f t="shared" si="137"/>
        <v>1.4577477707758746</v>
      </c>
      <c r="AM1012" s="1">
        <f t="shared" si="137"/>
        <v>0.7533519421227316</v>
      </c>
      <c r="AN1012" s="29">
        <f t="shared" si="137"/>
        <v>1.3396862596720931</v>
      </c>
      <c r="AO1012" s="1">
        <f t="shared" si="132"/>
        <v>58508.013892994786</v>
      </c>
      <c r="AP1012" s="1">
        <f t="shared" si="133"/>
        <v>22400.385691785908</v>
      </c>
      <c r="AQ1012" s="29">
        <f t="shared" si="134"/>
        <v>71933.279289281985</v>
      </c>
    </row>
    <row r="1013" spans="1:43" x14ac:dyDescent="0.2">
      <c r="A1013" s="26"/>
      <c r="E1013" s="25" t="s">
        <v>1994</v>
      </c>
      <c r="F1013" s="26" t="s">
        <v>1995</v>
      </c>
      <c r="G1013" s="1">
        <v>0.430633841198102</v>
      </c>
      <c r="H1013" s="43">
        <v>0.669932431344202</v>
      </c>
      <c r="I1013" s="1">
        <f>VLOOKUP(F1013,'[1]SUSMB vs SHAM all proteins sum'!$B$2:$E$3214,2,FALSE)</f>
        <v>0.42805704827788099</v>
      </c>
      <c r="J1013" s="29">
        <f>VLOOKUP(F1013,'[1]SUSMB vs SHAM all proteins sum'!$B$2:$E$3214,3,FALSE)</f>
        <v>1.10634104632626</v>
      </c>
      <c r="K1013" s="25">
        <f>VLOOKUP($E1013,[1]AllProteinsNorm!$A$1:$Q$3226,4,FALSE)</f>
        <v>165372.19036398601</v>
      </c>
      <c r="L1013" s="1">
        <f>VLOOKUP($E1013,[1]AllProteinsNorm!$A$1:$Q$3226,5,FALSE)</f>
        <v>217270.41786847901</v>
      </c>
      <c r="M1013" s="1">
        <f>VLOOKUP($E1013,[1]AllProteinsNorm!$A$1:$Q$3226,10,FALSE)</f>
        <v>177479.02942551399</v>
      </c>
      <c r="N1013" s="1">
        <f>VLOOKUP($E1013,[1]AllProteinsNorm!$A$1:$Q$3226,11,FALSE)</f>
        <v>184732.607090787</v>
      </c>
      <c r="O1013" s="1">
        <f>VLOOKUP($E1013,[1]AllProteinsNorm!$A$1:$Q$3226,15,FALSE)</f>
        <v>155452.27275200901</v>
      </c>
      <c r="P1013" s="1">
        <f>VLOOKUP($E1013,[1]AllProteinsNorm!$A$1:$Q$3226,6,FALSE)</f>
        <v>189920.49131342801</v>
      </c>
      <c r="Q1013" s="1">
        <f>VLOOKUP($E1013,[1]AllProteinsNorm!$A$1:$Q$3226,8,FALSE)</f>
        <v>18052.592557740601</v>
      </c>
      <c r="R1013" s="1">
        <f>VLOOKUP($E1013,[1]AllProteinsNorm!$A$1:$Q$3226,13,FALSE)</f>
        <v>181308.904727552</v>
      </c>
      <c r="S1013" s="1">
        <f>VLOOKUP($E1013,[1]AllProteinsNorm!$A$1:$Q$3226,16,FALSE)</f>
        <v>157770.13060767399</v>
      </c>
      <c r="T1013" s="1">
        <f>VLOOKUP($E1013,[1]AllProteinsNorm!$A$1:$Q$3226,17,FALSE)</f>
        <v>251970.934092729</v>
      </c>
      <c r="U1013" s="1">
        <f>VLOOKUP($E1013,[1]AllProteinsNorm!$A$1:$Q$3226,3,FALSE)</f>
        <v>138496.45032586801</v>
      </c>
      <c r="V1013" s="1">
        <f>VLOOKUP($E1013,[1]AllProteinsNorm!$A$1:$Q$3226,7,FALSE)</f>
        <v>189401.35173085399</v>
      </c>
      <c r="W1013" s="1">
        <f>VLOOKUP($E1013,[1]AllProteinsNorm!$A$1:$Q$3226,9,FALSE)</f>
        <v>205941.94839355</v>
      </c>
      <c r="X1013" s="1">
        <f>VLOOKUP($E1013,[1]AllProteinsNorm!$A$1:$Q$3226,12,FALSE)</f>
        <v>208748.53602128601</v>
      </c>
      <c r="Y1013" s="29">
        <f>VLOOKUP($E1013,[1]AllProteinsNorm!$A$1:$Q$3226,14,FALSE)</f>
        <v>269157.14528895501</v>
      </c>
      <c r="Z1013" s="25">
        <f t="shared" si="137"/>
        <v>0.91842159947400159</v>
      </c>
      <c r="AA1013" s="1">
        <f t="shared" si="137"/>
        <v>1.2066469232701738</v>
      </c>
      <c r="AB1013" s="1">
        <f t="shared" si="137"/>
        <v>0.98565891713297071</v>
      </c>
      <c r="AC1013" s="1">
        <f t="shared" si="137"/>
        <v>1.0259428511280768</v>
      </c>
      <c r="AD1013" s="1">
        <f t="shared" si="137"/>
        <v>0.86332970899477679</v>
      </c>
      <c r="AE1013" s="1">
        <f t="shared" si="137"/>
        <v>1.0547546175753666</v>
      </c>
      <c r="AF1013" s="1">
        <f t="shared" si="137"/>
        <v>0.10025803549581135</v>
      </c>
      <c r="AG1013" s="1">
        <f t="shared" si="137"/>
        <v>1.0069287581681641</v>
      </c>
      <c r="AH1013" s="1">
        <f t="shared" si="137"/>
        <v>0.87620231299468609</v>
      </c>
      <c r="AI1013" s="1">
        <f t="shared" si="137"/>
        <v>1.3993619350451503</v>
      </c>
      <c r="AJ1013" s="1">
        <f t="shared" si="137"/>
        <v>0.76916276642276316</v>
      </c>
      <c r="AK1013" s="1">
        <f t="shared" si="137"/>
        <v>1.0518714907042253</v>
      </c>
      <c r="AL1013" s="1">
        <f t="shared" si="137"/>
        <v>1.1437324088535918</v>
      </c>
      <c r="AM1013" s="1">
        <f t="shared" si="137"/>
        <v>1.1593192538512658</v>
      </c>
      <c r="AN1013" s="29">
        <f t="shared" si="137"/>
        <v>1.4948083794624052</v>
      </c>
      <c r="AO1013" s="1">
        <f t="shared" si="132"/>
        <v>21139.450550086691</v>
      </c>
      <c r="AP1013" s="1">
        <f t="shared" si="133"/>
        <v>77410.342785868415</v>
      </c>
      <c r="AQ1013" s="29">
        <f t="shared" si="134"/>
        <v>41861.632342631638</v>
      </c>
    </row>
    <row r="1014" spans="1:43" x14ac:dyDescent="0.2">
      <c r="A1014" s="26"/>
      <c r="E1014" s="25" t="s">
        <v>1996</v>
      </c>
      <c r="F1014" s="26" t="s">
        <v>1997</v>
      </c>
      <c r="G1014" s="1">
        <v>0.76493301474236897</v>
      </c>
      <c r="H1014" s="1">
        <v>1.0142156069294499</v>
      </c>
      <c r="I1014" s="1">
        <f>VLOOKUP(F1014,'[1]SUSMB vs SHAM all proteins sum'!$B$2:$E$3214,2,FALSE)</f>
        <v>0.170087739690128</v>
      </c>
      <c r="J1014" s="29">
        <f>VLOOKUP(F1014,'[1]SUSMB vs SHAM all proteins sum'!$B$2:$E$3214,3,FALSE)</f>
        <v>1.07945139052587</v>
      </c>
      <c r="K1014" s="25">
        <f>VLOOKUP($E1014,[1]AllProteinsNorm!$A$1:$Q$3226,4,FALSE)</f>
        <v>1647804.5564921701</v>
      </c>
      <c r="L1014" s="1">
        <f>VLOOKUP($E1014,[1]AllProteinsNorm!$A$1:$Q$3226,5,FALSE)</f>
        <v>1783397.9859094101</v>
      </c>
      <c r="M1014" s="1">
        <f>VLOOKUP($E1014,[1]AllProteinsNorm!$A$1:$Q$3226,10,FALSE)</f>
        <v>1827730.1579698401</v>
      </c>
      <c r="N1014" s="1">
        <f>VLOOKUP($E1014,[1]AllProteinsNorm!$A$1:$Q$3226,11,FALSE)</f>
        <v>1992989.5135447099</v>
      </c>
      <c r="O1014" s="1">
        <f>VLOOKUP($E1014,[1]AllProteinsNorm!$A$1:$Q$3226,15,FALSE)</f>
        <v>2009481.1755142401</v>
      </c>
      <c r="P1014" s="1">
        <f>VLOOKUP($E1014,[1]AllProteinsNorm!$A$1:$Q$3226,6,FALSE)</f>
        <v>1838083.7542096099</v>
      </c>
      <c r="Q1014" s="1">
        <f>VLOOKUP($E1014,[1]AllProteinsNorm!$A$1:$Q$3226,8,FALSE)</f>
        <v>1884271.4309664599</v>
      </c>
      <c r="R1014" s="1">
        <f>VLOOKUP($E1014,[1]AllProteinsNorm!$A$1:$Q$3226,13,FALSE)</f>
        <v>1710281.07100218</v>
      </c>
      <c r="S1014" s="1">
        <f>VLOOKUP($E1014,[1]AllProteinsNorm!$A$1:$Q$3226,16,FALSE)</f>
        <v>1954455.13566246</v>
      </c>
      <c r="T1014" s="1">
        <f>VLOOKUP($E1014,[1]AllProteinsNorm!$A$1:$Q$3226,17,FALSE)</f>
        <v>1993905.1557920701</v>
      </c>
      <c r="U1014" s="1">
        <f>VLOOKUP($E1014,[1]AllProteinsNorm!$A$1:$Q$3226,3,FALSE)</f>
        <v>2199292.7625625902</v>
      </c>
      <c r="V1014" s="1">
        <f>VLOOKUP($E1014,[1]AllProteinsNorm!$A$1:$Q$3226,7,FALSE)</f>
        <v>1817876.5268102</v>
      </c>
      <c r="W1014" s="1">
        <f>VLOOKUP($E1014,[1]AllProteinsNorm!$A$1:$Q$3226,9,FALSE)</f>
        <v>2056915.12083264</v>
      </c>
      <c r="X1014" s="1">
        <f>VLOOKUP($E1014,[1]AllProteinsNorm!$A$1:$Q$3226,12,FALSE)</f>
        <v>1868315.63917009</v>
      </c>
      <c r="Y1014" s="29">
        <f>VLOOKUP($E1014,[1]AllProteinsNorm!$A$1:$Q$3226,14,FALSE)</f>
        <v>2051901.0255239101</v>
      </c>
      <c r="Z1014" s="25">
        <f t="shared" si="137"/>
        <v>0.88960845738170558</v>
      </c>
      <c r="AA1014" s="1">
        <f t="shared" si="137"/>
        <v>0.96281195782095153</v>
      </c>
      <c r="AB1014" s="1">
        <f t="shared" si="137"/>
        <v>0.98674578847075578</v>
      </c>
      <c r="AC1014" s="1">
        <f t="shared" si="137"/>
        <v>1.0759651802982799</v>
      </c>
      <c r="AD1014" s="1">
        <f t="shared" si="137"/>
        <v>1.0848686160283074</v>
      </c>
      <c r="AE1014" s="1">
        <f t="shared" si="137"/>
        <v>0.99233543606756924</v>
      </c>
      <c r="AF1014" s="1">
        <f t="shared" si="137"/>
        <v>1.0172710072843256</v>
      </c>
      <c r="AG1014" s="1">
        <f t="shared" si="137"/>
        <v>0.92333796460806805</v>
      </c>
      <c r="AH1014" s="1">
        <f t="shared" si="137"/>
        <v>1.0551614336834703</v>
      </c>
      <c r="AI1014" s="1">
        <f t="shared" si="137"/>
        <v>1.0764595126412624</v>
      </c>
      <c r="AJ1014" s="1">
        <f t="shared" si="137"/>
        <v>1.1873431434120156</v>
      </c>
      <c r="AK1014" s="1">
        <f t="shared" si="137"/>
        <v>0.98142605951321704</v>
      </c>
      <c r="AL1014" s="1">
        <f t="shared" si="137"/>
        <v>1.1104770164638904</v>
      </c>
      <c r="AM1014" s="1">
        <f t="shared" si="137"/>
        <v>1.0086568744550723</v>
      </c>
      <c r="AN1014" s="29">
        <f t="shared" si="137"/>
        <v>1.1077700318429353</v>
      </c>
      <c r="AO1014" s="1">
        <f t="shared" si="132"/>
        <v>135402.37102012354</v>
      </c>
      <c r="AP1014" s="1">
        <f t="shared" si="133"/>
        <v>99020.661627748312</v>
      </c>
      <c r="AQ1014" s="29">
        <f t="shared" si="134"/>
        <v>138675.07884554737</v>
      </c>
    </row>
    <row r="1015" spans="1:43" x14ac:dyDescent="0.2">
      <c r="A1015" s="26"/>
      <c r="E1015" s="25" t="s">
        <v>1998</v>
      </c>
      <c r="F1015" s="26" t="s">
        <v>1999</v>
      </c>
      <c r="G1015" s="1">
        <v>0.27634126000015802</v>
      </c>
      <c r="H1015" s="43">
        <v>2.5638342823286502</v>
      </c>
      <c r="I1015" s="1">
        <f>VLOOKUP(F1015,'[1]SUSMB vs SHAM all proteins sum'!$B$2:$E$3214,2,FALSE)</f>
        <v>0.41395131548747899</v>
      </c>
      <c r="J1015" s="29">
        <f>VLOOKUP(F1015,'[1]SUSMB vs SHAM all proteins sum'!$B$2:$E$3214,3,FALSE)</f>
        <v>2.0152444962345899</v>
      </c>
      <c r="K1015" s="25">
        <f>VLOOKUP($E1015,[1]AllProteinsNorm!$A$1:$Q$3226,4,FALSE)</f>
        <v>10979.1577301911</v>
      </c>
      <c r="L1015" s="1">
        <f>VLOOKUP($E1015,[1]AllProteinsNorm!$A$1:$Q$3226,5,FALSE)</f>
        <v>29663.006591615998</v>
      </c>
      <c r="M1015" s="1">
        <f>VLOOKUP($E1015,[1]AllProteinsNorm!$A$1:$Q$3226,10,FALSE)</f>
        <v>47675.946359069101</v>
      </c>
      <c r="N1015" s="1">
        <f>VLOOKUP($E1015,[1]AllProteinsNorm!$A$1:$Q$3226,11,FALSE)</f>
        <v>3671.4497556934102</v>
      </c>
      <c r="O1015" s="1">
        <f>VLOOKUP($E1015,[1]AllProteinsNorm!$A$1:$Q$3226,15,FALSE)</f>
        <v>1344.7347959374999</v>
      </c>
      <c r="P1015" s="1">
        <f>VLOOKUP($E1015,[1]AllProteinsNorm!$A$1:$Q$3226,6,FALSE)</f>
        <v>11729.894523124</v>
      </c>
      <c r="Q1015" s="1">
        <f>VLOOKUP($E1015,[1]AllProteinsNorm!$A$1:$Q$3226,8,FALSE)</f>
        <v>53394.508935446604</v>
      </c>
      <c r="R1015" s="1">
        <f>VLOOKUP($E1015,[1]AllProteinsNorm!$A$1:$Q$3226,13,FALSE)</f>
        <v>5603.4918898071501</v>
      </c>
      <c r="S1015" s="1">
        <f>VLOOKUP($E1015,[1]AllProteinsNorm!$A$1:$Q$3226,16,FALSE)</f>
        <v>42206.282026531102</v>
      </c>
      <c r="T1015" s="1">
        <f>VLOOKUP($E1015,[1]AllProteinsNorm!$A$1:$Q$3226,17,FALSE)</f>
        <v>57329.869228576899</v>
      </c>
      <c r="U1015" s="1">
        <f>VLOOKUP($E1015,[1]AllProteinsNorm!$A$1:$Q$3226,3,FALSE)</f>
        <v>11858.8585033451</v>
      </c>
      <c r="V1015" s="1">
        <f>VLOOKUP($E1015,[1]AllProteinsNorm!$A$1:$Q$3226,7,FALSE)</f>
        <v>24121.989275914901</v>
      </c>
      <c r="W1015" s="1">
        <f>VLOOKUP($E1015,[1]AllProteinsNorm!$A$1:$Q$3226,9,FALSE)</f>
        <v>3838.6657796480599</v>
      </c>
      <c r="X1015" s="1">
        <f>VLOOKUP($E1015,[1]AllProteinsNorm!$A$1:$Q$3226,12,FALSE)</f>
        <v>44354.637581928597</v>
      </c>
      <c r="Y1015" s="29">
        <f>VLOOKUP($E1015,[1]AllProteinsNorm!$A$1:$Q$3226,14,FALSE)</f>
        <v>52314.384769628203</v>
      </c>
      <c r="Z1015" s="25">
        <f t="shared" si="137"/>
        <v>0.58816310247164139</v>
      </c>
      <c r="AA1015" s="1">
        <f t="shared" si="137"/>
        <v>1.5890732617480978</v>
      </c>
      <c r="AB1015" s="1">
        <f t="shared" si="137"/>
        <v>2.554042232831057</v>
      </c>
      <c r="AC1015" s="1">
        <f t="shared" si="137"/>
        <v>0.19668278131566652</v>
      </c>
      <c r="AD1015" s="1">
        <f t="shared" si="137"/>
        <v>7.20386216335379E-2</v>
      </c>
      <c r="AE1015" s="1">
        <f t="shared" si="137"/>
        <v>0.62838073046479881</v>
      </c>
      <c r="AF1015" s="1">
        <f t="shared" si="137"/>
        <v>2.8603906421768319</v>
      </c>
      <c r="AG1015" s="1">
        <f t="shared" si="137"/>
        <v>0.3001839718105852</v>
      </c>
      <c r="AH1015" s="1">
        <f t="shared" si="137"/>
        <v>2.2610275205587671</v>
      </c>
      <c r="AI1015" s="1">
        <f t="shared" si="137"/>
        <v>3.07121134229177</v>
      </c>
      <c r="AJ1015" s="1">
        <f t="shared" si="137"/>
        <v>0.63528944391786746</v>
      </c>
      <c r="AK1015" s="1">
        <f t="shared" si="137"/>
        <v>1.2922361076292528</v>
      </c>
      <c r="AL1015" s="1">
        <f t="shared" si="137"/>
        <v>0.20564069027818102</v>
      </c>
      <c r="AM1015" s="1">
        <f t="shared" si="137"/>
        <v>2.3761168106233508</v>
      </c>
      <c r="AN1015" s="29">
        <f t="shared" si="137"/>
        <v>2.8025274439211598</v>
      </c>
      <c r="AO1015" s="1">
        <f t="shared" si="132"/>
        <v>17586.707750012392</v>
      </c>
      <c r="AP1015" s="1">
        <f t="shared" si="133"/>
        <v>21401.299803751419</v>
      </c>
      <c r="AQ1015" s="29">
        <f t="shared" si="134"/>
        <v>18523.190267608032</v>
      </c>
    </row>
    <row r="1016" spans="1:43" x14ac:dyDescent="0.2">
      <c r="A1016" s="26"/>
      <c r="E1016" s="25" t="s">
        <v>2000</v>
      </c>
      <c r="F1016" s="26" t="s">
        <v>2001</v>
      </c>
      <c r="G1016" s="1">
        <v>0.75793128518785902</v>
      </c>
      <c r="H1016" s="1">
        <v>0.96896858822634502</v>
      </c>
      <c r="I1016" s="1">
        <f>VLOOKUP(F1016,'[1]SUSMB vs SHAM all proteins sum'!$B$2:$E$3214,2,FALSE)</f>
        <v>0.65657481881012902</v>
      </c>
      <c r="J1016" s="29">
        <f>VLOOKUP(F1016,'[1]SUSMB vs SHAM all proteins sum'!$B$2:$E$3214,3,FALSE)</f>
        <v>0.95100927634356702</v>
      </c>
      <c r="K1016" s="25">
        <f>VLOOKUP($E1016,[1]AllProteinsNorm!$A$1:$Q$3226,4,FALSE)</f>
        <v>496062.37289059401</v>
      </c>
      <c r="L1016" s="1">
        <f>VLOOKUP($E1016,[1]AllProteinsNorm!$A$1:$Q$3226,5,FALSE)</f>
        <v>328806.28732644999</v>
      </c>
      <c r="M1016" s="1">
        <f>VLOOKUP($E1016,[1]AllProteinsNorm!$A$1:$Q$3226,10,FALSE)</f>
        <v>442552.14828014799</v>
      </c>
      <c r="N1016" s="1">
        <f>VLOOKUP($E1016,[1]AllProteinsNorm!$A$1:$Q$3226,11,FALSE)</f>
        <v>321883.34520342399</v>
      </c>
      <c r="O1016" s="1">
        <f>VLOOKUP($E1016,[1]AllProteinsNorm!$A$1:$Q$3226,15,FALSE)</f>
        <v>392270.42098201701</v>
      </c>
      <c r="P1016" s="1">
        <f>VLOOKUP($E1016,[1]AllProteinsNorm!$A$1:$Q$3226,6,FALSE)</f>
        <v>348744.40411556</v>
      </c>
      <c r="Q1016" s="1">
        <f>VLOOKUP($E1016,[1]AllProteinsNorm!$A$1:$Q$3226,8,FALSE)</f>
        <v>379363.74188493</v>
      </c>
      <c r="R1016" s="1">
        <f>VLOOKUP($E1016,[1]AllProteinsNorm!$A$1:$Q$3226,13,FALSE)</f>
        <v>405004.87898488599</v>
      </c>
      <c r="S1016" s="1">
        <f>VLOOKUP($E1016,[1]AllProteinsNorm!$A$1:$Q$3226,16,FALSE)</f>
        <v>328557.35978683998</v>
      </c>
      <c r="T1016" s="1">
        <f>VLOOKUP($E1016,[1]AllProteinsNorm!$A$1:$Q$3226,17,FALSE)</f>
        <v>442220.518785097</v>
      </c>
      <c r="U1016" s="1">
        <f>VLOOKUP($E1016,[1]AllProteinsNorm!$A$1:$Q$3226,3,FALSE)</f>
        <v>303431.84626855399</v>
      </c>
      <c r="V1016" s="1">
        <f>VLOOKUP($E1016,[1]AllProteinsNorm!$A$1:$Q$3226,7,FALSE)</f>
        <v>364833.82192022499</v>
      </c>
      <c r="W1016" s="1">
        <f>VLOOKUP($E1016,[1]AllProteinsNorm!$A$1:$Q$3226,9,FALSE)</f>
        <v>358092.11418344598</v>
      </c>
      <c r="X1016" s="1">
        <f>VLOOKUP($E1016,[1]AllProteinsNorm!$A$1:$Q$3226,12,FALSE)</f>
        <v>468121.87218412501</v>
      </c>
      <c r="Y1016" s="29">
        <f>VLOOKUP($E1016,[1]AllProteinsNorm!$A$1:$Q$3226,14,FALSE)</f>
        <v>382066.30968664202</v>
      </c>
      <c r="Z1016" s="25">
        <f t="shared" si="137"/>
        <v>1.2516873682890357</v>
      </c>
      <c r="AA1016" s="1">
        <f t="shared" si="137"/>
        <v>0.8296591294806841</v>
      </c>
      <c r="AB1016" s="1">
        <f t="shared" si="137"/>
        <v>1.1166679113023712</v>
      </c>
      <c r="AC1016" s="1">
        <f t="shared" si="137"/>
        <v>0.81219084387721452</v>
      </c>
      <c r="AD1016" s="1">
        <f t="shared" si="137"/>
        <v>0.98979474705069503</v>
      </c>
      <c r="AE1016" s="1">
        <f t="shared" si="137"/>
        <v>0.87996790171627681</v>
      </c>
      <c r="AF1016" s="1">
        <f t="shared" si="137"/>
        <v>0.95722802142253105</v>
      </c>
      <c r="AG1016" s="1">
        <f t="shared" si="137"/>
        <v>1.0219269165021236</v>
      </c>
      <c r="AH1016" s="1">
        <f t="shared" si="137"/>
        <v>0.82903102407705609</v>
      </c>
      <c r="AI1016" s="1">
        <f t="shared" si="137"/>
        <v>1.1158311285254623</v>
      </c>
      <c r="AJ1016" s="1">
        <f t="shared" si="137"/>
        <v>0.76563317410638299</v>
      </c>
      <c r="AK1016" s="1">
        <f t="shared" si="137"/>
        <v>0.92056545986581517</v>
      </c>
      <c r="AL1016" s="1">
        <f t="shared" si="137"/>
        <v>0.90355447319159743</v>
      </c>
      <c r="AM1016" s="1">
        <f t="shared" si="137"/>
        <v>1.1811866133251607</v>
      </c>
      <c r="AN1016" s="29">
        <f t="shared" si="137"/>
        <v>0.96404726465526391</v>
      </c>
      <c r="AO1016" s="1">
        <f t="shared" si="132"/>
        <v>66635.228553144363</v>
      </c>
      <c r="AP1016" s="1">
        <f t="shared" si="133"/>
        <v>40292.111970999904</v>
      </c>
      <c r="AQ1016" s="29">
        <f t="shared" si="134"/>
        <v>53352.349936322687</v>
      </c>
    </row>
    <row r="1017" spans="1:43" x14ac:dyDescent="0.2">
      <c r="A1017" s="26"/>
      <c r="E1017" s="25" t="s">
        <v>2002</v>
      </c>
      <c r="F1017" s="26" t="s">
        <v>2003</v>
      </c>
      <c r="G1017" s="1">
        <v>0.76363459357217101</v>
      </c>
      <c r="H1017" s="1">
        <v>0.98352508814339901</v>
      </c>
      <c r="I1017" s="1">
        <f>VLOOKUP(F1017,'[1]SUSMB vs SHAM all proteins sum'!$B$2:$E$3214,2,FALSE)</f>
        <v>0.64333814604027095</v>
      </c>
      <c r="J1017" s="29">
        <f>VLOOKUP(F1017,'[1]SUSMB vs SHAM all proteins sum'!$B$2:$E$3214,3,FALSE)</f>
        <v>0.96874714024027997</v>
      </c>
      <c r="K1017" s="25">
        <f>VLOOKUP($E1017,[1]AllProteinsNorm!$A$1:$Q$3226,4,FALSE)</f>
        <v>332014.63159318798</v>
      </c>
      <c r="L1017" s="1">
        <f>VLOOKUP($E1017,[1]AllProteinsNorm!$A$1:$Q$3226,5,FALSE)</f>
        <v>396653.09981285501</v>
      </c>
      <c r="M1017" s="1">
        <f>VLOOKUP($E1017,[1]AllProteinsNorm!$A$1:$Q$3226,10,FALSE)</f>
        <v>339652.04994653497</v>
      </c>
      <c r="N1017" s="1">
        <f>VLOOKUP($E1017,[1]AllProteinsNorm!$A$1:$Q$3226,11,FALSE)</f>
        <v>358032.38805324002</v>
      </c>
      <c r="O1017" s="1">
        <f>VLOOKUP($E1017,[1]AllProteinsNorm!$A$1:$Q$3226,15,FALSE)</f>
        <v>316226.69804332999</v>
      </c>
      <c r="P1017" s="1">
        <f>VLOOKUP($E1017,[1]AllProteinsNorm!$A$1:$Q$3226,6,FALSE)</f>
        <v>373376.84193141299</v>
      </c>
      <c r="Q1017" s="1">
        <f>VLOOKUP($E1017,[1]AllProteinsNorm!$A$1:$Q$3226,8,FALSE)</f>
        <v>340034.60691017401</v>
      </c>
      <c r="R1017" s="1">
        <f>VLOOKUP($E1017,[1]AllProteinsNorm!$A$1:$Q$3226,13,FALSE)</f>
        <v>344098.765416537</v>
      </c>
      <c r="S1017" s="1">
        <f>VLOOKUP($E1017,[1]AllProteinsNorm!$A$1:$Q$3226,16,FALSE)</f>
        <v>356288.70123190701</v>
      </c>
      <c r="T1017" s="1">
        <f>VLOOKUP($E1017,[1]AllProteinsNorm!$A$1:$Q$3226,17,FALSE)</f>
        <v>299429.58960132999</v>
      </c>
      <c r="U1017" s="1">
        <f>VLOOKUP($E1017,[1]AllProteinsNorm!$A$1:$Q$3226,3,FALSE)</f>
        <v>315293.89778179303</v>
      </c>
      <c r="V1017" s="1">
        <f>VLOOKUP($E1017,[1]AllProteinsNorm!$A$1:$Q$3226,7,FALSE)</f>
        <v>334415.88816547801</v>
      </c>
      <c r="W1017" s="1">
        <f>VLOOKUP($E1017,[1]AllProteinsNorm!$A$1:$Q$3226,9,FALSE)</f>
        <v>366190.497790094</v>
      </c>
      <c r="X1017" s="1">
        <f>VLOOKUP($E1017,[1]AllProteinsNorm!$A$1:$Q$3226,12,FALSE)</f>
        <v>287578.35087935702</v>
      </c>
      <c r="Y1017" s="29">
        <f>VLOOKUP($E1017,[1]AllProteinsNorm!$A$1:$Q$3226,14,FALSE)</f>
        <v>389143.34164069803</v>
      </c>
      <c r="Z1017" s="25">
        <f t="shared" si="137"/>
        <v>0.95265309879260551</v>
      </c>
      <c r="AA1017" s="1">
        <f t="shared" si="137"/>
        <v>1.1381209402403996</v>
      </c>
      <c r="AB1017" s="1">
        <f t="shared" si="137"/>
        <v>0.97456722416165387</v>
      </c>
      <c r="AC1017" s="1">
        <f t="shared" si="137"/>
        <v>1.0273061229571239</v>
      </c>
      <c r="AD1017" s="1">
        <f t="shared" si="137"/>
        <v>0.90735261384821686</v>
      </c>
      <c r="AE1017" s="1">
        <f t="shared" si="137"/>
        <v>1.0713341269826597</v>
      </c>
      <c r="AF1017" s="1">
        <f t="shared" si="137"/>
        <v>0.97566489890907881</v>
      </c>
      <c r="AG1017" s="1">
        <f t="shared" si="137"/>
        <v>0.98732623195483138</v>
      </c>
      <c r="AH1017" s="1">
        <f t="shared" si="137"/>
        <v>1.0223029438933104</v>
      </c>
      <c r="AI1017" s="1">
        <f t="shared" si="137"/>
        <v>0.85915649269764816</v>
      </c>
      <c r="AJ1017" s="1">
        <f t="shared" si="137"/>
        <v>0.90467612017851451</v>
      </c>
      <c r="AK1017" s="1">
        <f t="shared" si="137"/>
        <v>0.95954304970715176</v>
      </c>
      <c r="AL1017" s="1">
        <f t="shared" si="137"/>
        <v>1.0507142736275039</v>
      </c>
      <c r="AM1017" s="1">
        <f t="shared" si="137"/>
        <v>0.82515160791638931</v>
      </c>
      <c r="AN1017" s="29">
        <f t="shared" si="137"/>
        <v>1.1165731115812869</v>
      </c>
      <c r="AO1017" s="1">
        <f t="shared" si="132"/>
        <v>27572.471091335836</v>
      </c>
      <c r="AP1017" s="1">
        <f t="shared" si="133"/>
        <v>24523.849498971271</v>
      </c>
      <c r="AQ1017" s="29">
        <f t="shared" si="134"/>
        <v>35999.239557420362</v>
      </c>
    </row>
    <row r="1018" spans="1:43" x14ac:dyDescent="0.2">
      <c r="A1018" s="26"/>
      <c r="E1018" s="25" t="s">
        <v>2004</v>
      </c>
      <c r="F1018" s="26" t="s">
        <v>2005</v>
      </c>
      <c r="G1018" s="43">
        <v>3.56443830022262E-2</v>
      </c>
      <c r="H1018" s="1">
        <v>1.1131805073001599</v>
      </c>
      <c r="I1018" s="1">
        <f>VLOOKUP(F1018,'[1]SUSMB vs SHAM all proteins sum'!$B$2:$E$3214,2,FALSE)</f>
        <v>0.69360631523277705</v>
      </c>
      <c r="J1018" s="29">
        <f>VLOOKUP(F1018,'[1]SUSMB vs SHAM all proteins sum'!$B$2:$E$3214,3,FALSE)</f>
        <v>0.98105365638994602</v>
      </c>
      <c r="K1018" s="25">
        <f>VLOOKUP($E1018,[1]AllProteinsNorm!$A$1:$Q$3226,4,FALSE)</f>
        <v>705740.77093212598</v>
      </c>
      <c r="L1018" s="1">
        <f>VLOOKUP($E1018,[1]AllProteinsNorm!$A$1:$Q$3226,5,FALSE)</f>
        <v>653570.49657977396</v>
      </c>
      <c r="M1018" s="1">
        <f>VLOOKUP($E1018,[1]AllProteinsNorm!$A$1:$Q$3226,10,FALSE)</f>
        <v>738174.98620733095</v>
      </c>
      <c r="N1018" s="1">
        <f>VLOOKUP($E1018,[1]AllProteinsNorm!$A$1:$Q$3226,11,FALSE)</f>
        <v>629452.42803980398</v>
      </c>
      <c r="O1018" s="1">
        <f>VLOOKUP($E1018,[1]AllProteinsNorm!$A$1:$Q$3226,15,FALSE)</f>
        <v>767548.72631349799</v>
      </c>
      <c r="P1018" s="1">
        <f>VLOOKUP($E1018,[1]AllProteinsNorm!$A$1:$Q$3226,6,FALSE)</f>
        <v>762951.53016195504</v>
      </c>
      <c r="Q1018" s="1">
        <f>VLOOKUP($E1018,[1]AllProteinsNorm!$A$1:$Q$3226,8,FALSE)</f>
        <v>825682.76201665401</v>
      </c>
      <c r="R1018" s="1">
        <f>VLOOKUP($E1018,[1]AllProteinsNorm!$A$1:$Q$3226,13,FALSE)</f>
        <v>804302.54909538396</v>
      </c>
      <c r="S1018" s="1">
        <f>VLOOKUP($E1018,[1]AllProteinsNorm!$A$1:$Q$3226,16,FALSE)</f>
        <v>750013.11070095096</v>
      </c>
      <c r="T1018" s="1">
        <f>VLOOKUP($E1018,[1]AllProteinsNorm!$A$1:$Q$3226,17,FALSE)</f>
        <v>739938.01056493202</v>
      </c>
      <c r="U1018" s="1">
        <f>VLOOKUP($E1018,[1]AllProteinsNorm!$A$1:$Q$3226,3,FALSE)</f>
        <v>647747.64439425897</v>
      </c>
      <c r="V1018" s="1">
        <f>VLOOKUP($E1018,[1]AllProteinsNorm!$A$1:$Q$3226,7,FALSE)</f>
        <v>714481.624423609</v>
      </c>
      <c r="W1018" s="1">
        <f>VLOOKUP($E1018,[1]AllProteinsNorm!$A$1:$Q$3226,9,FALSE)</f>
        <v>638513.54748405598</v>
      </c>
      <c r="X1018" s="1">
        <f>VLOOKUP($E1018,[1]AllProteinsNorm!$A$1:$Q$3226,12,FALSE)</f>
        <v>743438.93647608301</v>
      </c>
      <c r="Y1018" s="29">
        <f>VLOOKUP($E1018,[1]AllProteinsNorm!$A$1:$Q$3226,14,FALSE)</f>
        <v>680483.05983470904</v>
      </c>
      <c r="Z1018" s="25">
        <f t="shared" si="137"/>
        <v>1.0097915495443064</v>
      </c>
      <c r="AA1018" s="1">
        <f t="shared" si="137"/>
        <v>0.93514501593277488</v>
      </c>
      <c r="AB1018" s="1">
        <f t="shared" si="137"/>
        <v>1.0561992361198531</v>
      </c>
      <c r="AC1018" s="1">
        <f t="shared" si="137"/>
        <v>0.90063628013899943</v>
      </c>
      <c r="AD1018" s="1">
        <f t="shared" si="137"/>
        <v>1.0982279182640662</v>
      </c>
      <c r="AE1018" s="1">
        <f t="shared" si="137"/>
        <v>1.0916501350090413</v>
      </c>
      <c r="AF1018" s="1">
        <f t="shared" si="137"/>
        <v>1.1814075508031074</v>
      </c>
      <c r="AG1018" s="1">
        <f t="shared" si="137"/>
        <v>1.1508162073175363</v>
      </c>
      <c r="AH1018" s="1">
        <f t="shared" si="137"/>
        <v>1.073137520782538</v>
      </c>
      <c r="AI1018" s="1">
        <f t="shared" si="137"/>
        <v>1.0587218154737355</v>
      </c>
      <c r="AJ1018" s="1">
        <f t="shared" si="137"/>
        <v>0.92681353336388106</v>
      </c>
      <c r="AK1018" s="1">
        <f t="shared" si="137"/>
        <v>1.0222981813771912</v>
      </c>
      <c r="AL1018" s="1">
        <f t="shared" si="137"/>
        <v>0.91360115650873563</v>
      </c>
      <c r="AM1018" s="1">
        <f t="shared" si="137"/>
        <v>1.0637310278450027</v>
      </c>
      <c r="AN1018" s="29">
        <f t="shared" si="137"/>
        <v>0.97365218467054881</v>
      </c>
      <c r="AO1018" s="1">
        <f t="shared" si="132"/>
        <v>51341.401252355725</v>
      </c>
      <c r="AP1018" s="1">
        <f t="shared" si="133"/>
        <v>32905.291744472059</v>
      </c>
      <c r="AQ1018" s="29">
        <f t="shared" si="134"/>
        <v>39631.765085961051</v>
      </c>
    </row>
    <row r="1019" spans="1:43" x14ac:dyDescent="0.2">
      <c r="A1019" s="26"/>
      <c r="E1019" s="25" t="s">
        <v>2006</v>
      </c>
      <c r="F1019" s="26" t="s">
        <v>2007</v>
      </c>
      <c r="G1019" s="1">
        <v>0.29811406573665</v>
      </c>
      <c r="H1019" s="1">
        <v>1.0767000819025601</v>
      </c>
      <c r="I1019" s="1">
        <f>VLOOKUP(F1019,'[1]SUSMB vs SHAM all proteins sum'!$B$2:$E$3214,2,FALSE)</f>
        <v>0.67868744708555695</v>
      </c>
      <c r="J1019" s="29">
        <f>VLOOKUP(F1019,'[1]SUSMB vs SHAM all proteins sum'!$B$2:$E$3214,3,FALSE)</f>
        <v>0.97012982029453898</v>
      </c>
      <c r="K1019" s="25">
        <f>VLOOKUP($E1019,[1]AllProteinsNorm!$A$1:$Q$3226,4,FALSE)</f>
        <v>14160853.601125101</v>
      </c>
      <c r="L1019" s="1">
        <f>VLOOKUP($E1019,[1]AllProteinsNorm!$A$1:$Q$3226,5,FALSE)</f>
        <v>19139429.8931759</v>
      </c>
      <c r="M1019" s="1">
        <f>VLOOKUP($E1019,[1]AllProteinsNorm!$A$1:$Q$3226,10,FALSE)</f>
        <v>16232993.002079301</v>
      </c>
      <c r="N1019" s="1">
        <f>VLOOKUP($E1019,[1]AllProteinsNorm!$A$1:$Q$3226,11,FALSE)</f>
        <v>16448558.5689488</v>
      </c>
      <c r="O1019" s="1">
        <f>VLOOKUP($E1019,[1]AllProteinsNorm!$A$1:$Q$3226,15,FALSE)</f>
        <v>14601037.7867902</v>
      </c>
      <c r="P1019" s="1">
        <f>VLOOKUP($E1019,[1]AllProteinsNorm!$A$1:$Q$3226,6,FALSE)</f>
        <v>19323024.009260099</v>
      </c>
      <c r="Q1019" s="1">
        <f>VLOOKUP($E1019,[1]AllProteinsNorm!$A$1:$Q$3226,8,FALSE)</f>
        <v>16979922.888627101</v>
      </c>
      <c r="R1019" s="1">
        <f>VLOOKUP($E1019,[1]AllProteinsNorm!$A$1:$Q$3226,13,FALSE)</f>
        <v>16155610.5150644</v>
      </c>
      <c r="S1019" s="1">
        <f>VLOOKUP($E1019,[1]AllProteinsNorm!$A$1:$Q$3226,16,FALSE)</f>
        <v>18463453.630024701</v>
      </c>
      <c r="T1019" s="1">
        <f>VLOOKUP($E1019,[1]AllProteinsNorm!$A$1:$Q$3226,17,FALSE)</f>
        <v>15622668.262968799</v>
      </c>
      <c r="U1019" s="1">
        <f>VLOOKUP($E1019,[1]AllProteinsNorm!$A$1:$Q$3226,3,FALSE)</f>
        <v>14207340.076392001</v>
      </c>
      <c r="V1019" s="1">
        <f>VLOOKUP($E1019,[1]AllProteinsNorm!$A$1:$Q$3226,7,FALSE)</f>
        <v>16739828.796201499</v>
      </c>
      <c r="W1019" s="1">
        <f>VLOOKUP($E1019,[1]AllProteinsNorm!$A$1:$Q$3226,9,FALSE)</f>
        <v>17420100.784139901</v>
      </c>
      <c r="X1019" s="1">
        <f>VLOOKUP($E1019,[1]AllProteinsNorm!$A$1:$Q$3226,12,FALSE)</f>
        <v>13704821.8528495</v>
      </c>
      <c r="Y1019" s="29">
        <f>VLOOKUP($E1019,[1]AllProteinsNorm!$A$1:$Q$3226,14,FALSE)</f>
        <v>15991530.391832201</v>
      </c>
      <c r="Z1019" s="25">
        <f t="shared" si="137"/>
        <v>0.87865157321408871</v>
      </c>
      <c r="AA1019" s="1">
        <f t="shared" si="137"/>
        <v>1.1875618984383565</v>
      </c>
      <c r="AB1019" s="1">
        <f t="shared" si="137"/>
        <v>1.0072235220422758</v>
      </c>
      <c r="AC1019" s="1">
        <f t="shared" si="137"/>
        <v>1.0205989180315138</v>
      </c>
      <c r="AD1019" s="1">
        <f t="shared" si="137"/>
        <v>0.90596408827376507</v>
      </c>
      <c r="AE1019" s="1">
        <f t="shared" si="137"/>
        <v>1.1989535322673663</v>
      </c>
      <c r="AF1019" s="1">
        <f t="shared" si="137"/>
        <v>1.0535689711502099</v>
      </c>
      <c r="AG1019" s="1">
        <f t="shared" si="137"/>
        <v>1.0024220993406487</v>
      </c>
      <c r="AH1019" s="1">
        <f t="shared" si="137"/>
        <v>1.1456189743884961</v>
      </c>
      <c r="AI1019" s="1">
        <f t="shared" si="137"/>
        <v>0.9693541387906679</v>
      </c>
      <c r="AJ1019" s="1">
        <f t="shared" si="137"/>
        <v>0.88153596251553545</v>
      </c>
      <c r="AK1019" s="1">
        <f t="shared" si="137"/>
        <v>1.0386716310624342</v>
      </c>
      <c r="AL1019" s="1">
        <f t="shared" si="137"/>
        <v>1.0808810959189921</v>
      </c>
      <c r="AM1019" s="1">
        <f t="shared" si="137"/>
        <v>0.85035574978815542</v>
      </c>
      <c r="AN1019" s="29">
        <f t="shared" si="137"/>
        <v>0.9922412682642171</v>
      </c>
      <c r="AO1019" s="1">
        <f t="shared" si="132"/>
        <v>1754030.6257929364</v>
      </c>
      <c r="AP1019" s="1">
        <f t="shared" si="133"/>
        <v>1390781.7693436025</v>
      </c>
      <c r="AQ1019" s="29">
        <f t="shared" si="134"/>
        <v>1434967.9383036979</v>
      </c>
    </row>
    <row r="1020" spans="1:43" x14ac:dyDescent="0.2">
      <c r="A1020" s="26"/>
      <c r="E1020" s="25" t="s">
        <v>2008</v>
      </c>
      <c r="F1020" s="26" t="s">
        <v>2009</v>
      </c>
      <c r="G1020" s="1">
        <v>0.81807862183597801</v>
      </c>
      <c r="H1020" s="1">
        <v>1.0318265288685</v>
      </c>
      <c r="I1020" s="1">
        <f>VLOOKUP(F1020,'[1]SUSMB vs SHAM all proteins sum'!$B$2:$E$3214,2,FALSE)</f>
        <v>0.83754353985933405</v>
      </c>
      <c r="J1020" s="29">
        <f>VLOOKUP(F1020,'[1]SUSMB vs SHAM all proteins sum'!$B$2:$E$3214,3,FALSE)</f>
        <v>1.0289600507696099</v>
      </c>
      <c r="K1020" s="25">
        <f>VLOOKUP($E1020,[1]AllProteinsNorm!$A$1:$Q$3226,4,FALSE)</f>
        <v>228631.12321473201</v>
      </c>
      <c r="L1020" s="1">
        <f>VLOOKUP($E1020,[1]AllProteinsNorm!$A$1:$Q$3226,5,FALSE)</f>
        <v>210127.423909159</v>
      </c>
      <c r="M1020" s="1">
        <f>VLOOKUP($E1020,[1]AllProteinsNorm!$A$1:$Q$3226,10,FALSE)</f>
        <v>212171.055798232</v>
      </c>
      <c r="N1020" s="1">
        <f>VLOOKUP($E1020,[1]AllProteinsNorm!$A$1:$Q$3226,11,FALSE)</f>
        <v>134649.741898743</v>
      </c>
      <c r="O1020" s="1">
        <f>VLOOKUP($E1020,[1]AllProteinsNorm!$A$1:$Q$3226,15,FALSE)</f>
        <v>265960.86465008499</v>
      </c>
      <c r="P1020" s="1">
        <f>VLOOKUP($E1020,[1]AllProteinsNorm!$A$1:$Q$3226,6,FALSE)</f>
        <v>190581.33137278201</v>
      </c>
      <c r="Q1020" s="1">
        <f>VLOOKUP($E1020,[1]AllProteinsNorm!$A$1:$Q$3226,8,FALSE)</f>
        <v>232682.022040749</v>
      </c>
      <c r="R1020" s="1">
        <f>VLOOKUP($E1020,[1]AllProteinsNorm!$A$1:$Q$3226,13,FALSE)</f>
        <v>245330.93688181401</v>
      </c>
      <c r="S1020" s="1">
        <f>VLOOKUP($E1020,[1]AllProteinsNorm!$A$1:$Q$3226,16,FALSE)</f>
        <v>172355.517380092</v>
      </c>
      <c r="T1020" s="1">
        <f>VLOOKUP($E1020,[1]AllProteinsNorm!$A$1:$Q$3226,17,FALSE)</f>
        <v>227688.05115339201</v>
      </c>
      <c r="U1020" s="1">
        <f>VLOOKUP($E1020,[1]AllProteinsNorm!$A$1:$Q$3226,3,FALSE)</f>
        <v>248490.31717952501</v>
      </c>
      <c r="V1020" s="1">
        <f>VLOOKUP($E1020,[1]AllProteinsNorm!$A$1:$Q$3226,7,FALSE)</f>
        <v>223236.37289192199</v>
      </c>
      <c r="W1020" s="1">
        <f>VLOOKUP($E1020,[1]AllProteinsNorm!$A$1:$Q$3226,9,FALSE)</f>
        <v>168064.890490102</v>
      </c>
      <c r="X1020" s="1">
        <f>VLOOKUP($E1020,[1]AllProteinsNorm!$A$1:$Q$3226,12,FALSE)</f>
        <v>190733.60024888199</v>
      </c>
      <c r="Y1020" s="29">
        <f>VLOOKUP($E1020,[1]AllProteinsNorm!$A$1:$Q$3226,14,FALSE)</f>
        <v>236778.040507403</v>
      </c>
      <c r="Z1020" s="25">
        <f t="shared" si="137"/>
        <v>1.087124967526256</v>
      </c>
      <c r="AA1020" s="1">
        <f t="shared" si="137"/>
        <v>0.99914117413958869</v>
      </c>
      <c r="AB1020" s="1">
        <f t="shared" si="137"/>
        <v>1.0088585005464468</v>
      </c>
      <c r="AC1020" s="1">
        <f t="shared" si="137"/>
        <v>0.64025008595005484</v>
      </c>
      <c r="AD1020" s="1">
        <f t="shared" si="137"/>
        <v>1.2646252718376541</v>
      </c>
      <c r="AE1020" s="1">
        <f t="shared" si="137"/>
        <v>0.90620087399542693</v>
      </c>
      <c r="AF1020" s="1">
        <f t="shared" si="137"/>
        <v>1.1063867075411959</v>
      </c>
      <c r="AG1020" s="1">
        <f t="shared" si="137"/>
        <v>1.1665314111252316</v>
      </c>
      <c r="AH1020" s="1">
        <f t="shared" si="137"/>
        <v>0.81953840579623294</v>
      </c>
      <c r="AI1020" s="1">
        <f t="shared" si="137"/>
        <v>1.0826407259687483</v>
      </c>
      <c r="AJ1020" s="1">
        <f t="shared" si="137"/>
        <v>1.1815540430191682</v>
      </c>
      <c r="AK1020" s="1">
        <f t="shared" si="137"/>
        <v>1.0614733078264134</v>
      </c>
      <c r="AL1020" s="1">
        <f t="shared" si="137"/>
        <v>0.79913677563817798</v>
      </c>
      <c r="AM1020" s="1">
        <f t="shared" si="137"/>
        <v>0.90692490182968633</v>
      </c>
      <c r="AN1020" s="29">
        <f t="shared" si="137"/>
        <v>1.1258629882852047</v>
      </c>
      <c r="AO1020" s="1">
        <f t="shared" si="132"/>
        <v>42803.396574670289</v>
      </c>
      <c r="AP1020" s="1">
        <f t="shared" si="133"/>
        <v>27569.309694072072</v>
      </c>
      <c r="AQ1020" s="29">
        <f t="shared" si="134"/>
        <v>29811.530697744431</v>
      </c>
    </row>
    <row r="1021" spans="1:43" x14ac:dyDescent="0.2">
      <c r="A1021" s="26"/>
      <c r="E1021" s="25" t="s">
        <v>2010</v>
      </c>
      <c r="F1021" s="26" t="s">
        <v>2011</v>
      </c>
      <c r="G1021" s="1">
        <v>0.88924531263061601</v>
      </c>
      <c r="H1021" s="1">
        <v>0.99157325949072905</v>
      </c>
      <c r="I1021" s="1">
        <f>VLOOKUP(F1021,'[1]SUSMB vs SHAM all proteins sum'!$B$2:$E$3214,2,FALSE)</f>
        <v>0.49145315794753702</v>
      </c>
      <c r="J1021" s="29">
        <f>VLOOKUP(F1021,'[1]SUSMB vs SHAM all proteins sum'!$B$2:$E$3214,3,FALSE)</f>
        <v>0.94168589693327398</v>
      </c>
      <c r="K1021" s="25">
        <f>VLOOKUP($E1021,[1]AllProteinsNorm!$A$1:$Q$3226,4,FALSE)</f>
        <v>2147161.3543470199</v>
      </c>
      <c r="L1021" s="1">
        <f>VLOOKUP($E1021,[1]AllProteinsNorm!$A$1:$Q$3226,5,FALSE)</f>
        <v>2536948.9038380398</v>
      </c>
      <c r="M1021" s="1">
        <f>VLOOKUP($E1021,[1]AllProteinsNorm!$A$1:$Q$3226,10,FALSE)</f>
        <v>2090479.24795717</v>
      </c>
      <c r="N1021" s="1">
        <f>VLOOKUP($E1021,[1]AllProteinsNorm!$A$1:$Q$3226,11,FALSE)</f>
        <v>2056366.2971472</v>
      </c>
      <c r="O1021" s="1">
        <f>VLOOKUP($E1021,[1]AllProteinsNorm!$A$1:$Q$3226,15,FALSE)</f>
        <v>1999537.3001786901</v>
      </c>
      <c r="P1021" s="1">
        <f>VLOOKUP($E1021,[1]AllProteinsNorm!$A$1:$Q$3226,6,FALSE)</f>
        <v>2348087.4599999399</v>
      </c>
      <c r="Q1021" s="1">
        <f>VLOOKUP($E1021,[1]AllProteinsNorm!$A$1:$Q$3226,8,FALSE)</f>
        <v>2271277.7120930199</v>
      </c>
      <c r="R1021" s="1">
        <f>VLOOKUP($E1021,[1]AllProteinsNorm!$A$1:$Q$3226,13,FALSE)</f>
        <v>2041285.19924162</v>
      </c>
      <c r="S1021" s="1">
        <f>VLOOKUP($E1021,[1]AllProteinsNorm!$A$1:$Q$3226,16,FALSE)</f>
        <v>2207923.3071583798</v>
      </c>
      <c r="T1021" s="1">
        <f>VLOOKUP($E1021,[1]AllProteinsNorm!$A$1:$Q$3226,17,FALSE)</f>
        <v>1867257.0284128</v>
      </c>
      <c r="U1021" s="1">
        <f>VLOOKUP($E1021,[1]AllProteinsNorm!$A$1:$Q$3226,3,FALSE)</f>
        <v>1706247.40004515</v>
      </c>
      <c r="V1021" s="1">
        <f>VLOOKUP($E1021,[1]AllProteinsNorm!$A$1:$Q$3226,7,FALSE)</f>
        <v>2472579.4798703799</v>
      </c>
      <c r="W1021" s="1">
        <f>VLOOKUP($E1021,[1]AllProteinsNorm!$A$1:$Q$3226,9,FALSE)</f>
        <v>2195984.8449250702</v>
      </c>
      <c r="X1021" s="1">
        <f>VLOOKUP($E1021,[1]AllProteinsNorm!$A$1:$Q$3226,12,FALSE)</f>
        <v>1735202.8956818499</v>
      </c>
      <c r="Y1021" s="29">
        <f>VLOOKUP($E1021,[1]AllProteinsNorm!$A$1:$Q$3226,14,FALSE)</f>
        <v>2156804.1781072798</v>
      </c>
      <c r="Z1021" s="25">
        <f t="shared" si="137"/>
        <v>0.99125743114109</v>
      </c>
      <c r="AA1021" s="1">
        <f t="shared" si="137"/>
        <v>1.1712065552332345</v>
      </c>
      <c r="AB1021" s="1">
        <f t="shared" si="137"/>
        <v>0.96508959840792508</v>
      </c>
      <c r="AC1021" s="1">
        <f t="shared" si="137"/>
        <v>0.94934103069079756</v>
      </c>
      <c r="AD1021" s="1">
        <f t="shared" si="137"/>
        <v>0.9231053845269529</v>
      </c>
      <c r="AE1021" s="1">
        <f t="shared" si="137"/>
        <v>1.0840168760405007</v>
      </c>
      <c r="AF1021" s="1">
        <f t="shared" si="137"/>
        <v>1.0485569264458123</v>
      </c>
      <c r="AG1021" s="1">
        <f t="shared" si="137"/>
        <v>0.94237869861528445</v>
      </c>
      <c r="AH1021" s="1">
        <f t="shared" si="137"/>
        <v>1.0193087637216456</v>
      </c>
      <c r="AI1021" s="1">
        <f t="shared" si="137"/>
        <v>0.86203694078105753</v>
      </c>
      <c r="AJ1021" s="1">
        <f t="shared" si="137"/>
        <v>0.78770531671303989</v>
      </c>
      <c r="AK1021" s="1">
        <f t="shared" si="137"/>
        <v>1.1414897993326893</v>
      </c>
      <c r="AL1021" s="1">
        <f t="shared" si="137"/>
        <v>1.0137972592503088</v>
      </c>
      <c r="AM1021" s="1">
        <f t="shared" si="137"/>
        <v>0.8010728962683179</v>
      </c>
      <c r="AN1021" s="29">
        <f t="shared" si="137"/>
        <v>0.99570913230932767</v>
      </c>
      <c r="AO1021" s="1">
        <f t="shared" si="132"/>
        <v>191515.37714794916</v>
      </c>
      <c r="AP1021" s="1">
        <f t="shared" si="133"/>
        <v>172640.88558881151</v>
      </c>
      <c r="AQ1021" s="29">
        <f t="shared" si="134"/>
        <v>292745.15083322261</v>
      </c>
    </row>
    <row r="1022" spans="1:43" x14ac:dyDescent="0.2">
      <c r="A1022" s="26"/>
      <c r="E1022" s="25" t="s">
        <v>2012</v>
      </c>
      <c r="F1022" s="26" t="s">
        <v>2013</v>
      </c>
      <c r="G1022" s="1">
        <v>0.10870401266806499</v>
      </c>
      <c r="H1022" s="1">
        <v>0.897779661607505</v>
      </c>
      <c r="I1022" s="1">
        <f>VLOOKUP(F1022,'[1]SUSMB vs SHAM all proteins sum'!$B$2:$E$3214,2,FALSE)</f>
        <v>0.148541784194024</v>
      </c>
      <c r="J1022" s="29">
        <f>VLOOKUP(F1022,'[1]SUSMB vs SHAM all proteins sum'!$B$2:$E$3214,3,FALSE)</f>
        <v>0.865169729077651</v>
      </c>
      <c r="K1022" s="25">
        <f>VLOOKUP($E1022,[1]AllProteinsNorm!$A$1:$Q$3226,4,FALSE)</f>
        <v>187181.40155944301</v>
      </c>
      <c r="L1022" s="1">
        <f>VLOOKUP($E1022,[1]AllProteinsNorm!$A$1:$Q$3226,5,FALSE)</f>
        <v>177530.643586358</v>
      </c>
      <c r="M1022" s="1">
        <f>VLOOKUP($E1022,[1]AllProteinsNorm!$A$1:$Q$3226,10,FALSE)</f>
        <v>179367.85197613001</v>
      </c>
      <c r="N1022" s="1">
        <f>VLOOKUP($E1022,[1]AllProteinsNorm!$A$1:$Q$3226,11,FALSE)</f>
        <v>169621.47938080499</v>
      </c>
      <c r="O1022" s="1">
        <f>VLOOKUP($E1022,[1]AllProteinsNorm!$A$1:$Q$3226,15,FALSE)</f>
        <v>160014.25667304601</v>
      </c>
      <c r="P1022" s="1">
        <f>VLOOKUP($E1022,[1]AllProteinsNorm!$A$1:$Q$3226,6,FALSE)</f>
        <v>170196.91800072501</v>
      </c>
      <c r="Q1022" s="1">
        <f>VLOOKUP($E1022,[1]AllProteinsNorm!$A$1:$Q$3226,8,FALSE)</f>
        <v>158467.82752317801</v>
      </c>
      <c r="R1022" s="1">
        <f>VLOOKUP($E1022,[1]AllProteinsNorm!$A$1:$Q$3226,13,FALSE)</f>
        <v>158575.99855472101</v>
      </c>
      <c r="S1022" s="1">
        <f>VLOOKUP($E1022,[1]AllProteinsNorm!$A$1:$Q$3226,16,FALSE)</f>
        <v>172354.36871710699</v>
      </c>
      <c r="T1022" s="1">
        <f>VLOOKUP($E1022,[1]AllProteinsNorm!$A$1:$Q$3226,17,FALSE)</f>
        <v>128001.90151860499</v>
      </c>
      <c r="U1022" s="1">
        <f>VLOOKUP($E1022,[1]AllProteinsNorm!$A$1:$Q$3226,3,FALSE)</f>
        <v>124963.702051692</v>
      </c>
      <c r="V1022" s="1">
        <f>VLOOKUP($E1022,[1]AllProteinsNorm!$A$1:$Q$3226,7,FALSE)</f>
        <v>186566.644278244</v>
      </c>
      <c r="W1022" s="1">
        <f>VLOOKUP($E1022,[1]AllProteinsNorm!$A$1:$Q$3226,9,FALSE)</f>
        <v>173204.03355273599</v>
      </c>
      <c r="X1022" s="1">
        <f>VLOOKUP($E1022,[1]AllProteinsNorm!$A$1:$Q$3226,12,FALSE)</f>
        <v>121504.293534849</v>
      </c>
      <c r="Y1022" s="29">
        <f>VLOOKUP($E1022,[1]AllProteinsNorm!$A$1:$Q$3226,14,FALSE)</f>
        <v>159830.34039693201</v>
      </c>
      <c r="Z1022" s="25">
        <f t="shared" si="137"/>
        <v>1.0711803386135827</v>
      </c>
      <c r="AA1022" s="1">
        <f t="shared" si="137"/>
        <v>1.0159520835232714</v>
      </c>
      <c r="AB1022" s="1">
        <f t="shared" si="137"/>
        <v>1.0264658497877832</v>
      </c>
      <c r="AC1022" s="1">
        <f t="shared" si="137"/>
        <v>0.97069042226167312</v>
      </c>
      <c r="AD1022" s="1">
        <f t="shared" si="137"/>
        <v>0.91571130581368976</v>
      </c>
      <c r="AE1022" s="1">
        <f t="shared" si="137"/>
        <v>0.97398347664956608</v>
      </c>
      <c r="AF1022" s="1">
        <f t="shared" si="137"/>
        <v>0.90686157776059861</v>
      </c>
      <c r="AG1022" s="1">
        <f t="shared" si="137"/>
        <v>0.90748060658093577</v>
      </c>
      <c r="AH1022" s="1">
        <f t="shared" si="137"/>
        <v>0.98632988911182262</v>
      </c>
      <c r="AI1022" s="1">
        <f t="shared" si="137"/>
        <v>0.73251465727666809</v>
      </c>
      <c r="AJ1022" s="1">
        <f t="shared" si="137"/>
        <v>0.71512799649397296</v>
      </c>
      <c r="AK1022" s="1">
        <f t="shared" si="137"/>
        <v>1.0676622758832384</v>
      </c>
      <c r="AL1022" s="1">
        <f t="shared" si="137"/>
        <v>0.99119225395552257</v>
      </c>
      <c r="AM1022" s="1">
        <f t="shared" si="137"/>
        <v>0.6953308886851729</v>
      </c>
      <c r="AN1022" s="29">
        <f t="shared" si="137"/>
        <v>0.91465881076192157</v>
      </c>
      <c r="AO1022" s="1">
        <f t="shared" si="132"/>
        <v>9241.6437854267024</v>
      </c>
      <c r="AP1022" s="1">
        <f t="shared" si="133"/>
        <v>15837.262335188616</v>
      </c>
      <c r="AQ1022" s="29">
        <f t="shared" si="134"/>
        <v>25920.498066659075</v>
      </c>
    </row>
    <row r="1023" spans="1:43" x14ac:dyDescent="0.2">
      <c r="A1023" s="26"/>
      <c r="E1023" s="25" t="s">
        <v>2014</v>
      </c>
      <c r="F1023" s="26" t="s">
        <v>2015</v>
      </c>
      <c r="G1023" s="1">
        <v>0.74786045915241794</v>
      </c>
      <c r="H1023" s="1">
        <v>0.97360243418537995</v>
      </c>
      <c r="I1023" s="1">
        <f>VLOOKUP(F1023,'[1]SUSMB vs SHAM all proteins sum'!$B$2:$E$3214,2,FALSE)</f>
        <v>0.38440683776895501</v>
      </c>
      <c r="J1023" s="29">
        <f>VLOOKUP(F1023,'[1]SUSMB vs SHAM all proteins sum'!$B$2:$E$3214,3,FALSE)</f>
        <v>1.0761800095525</v>
      </c>
      <c r="K1023" s="25">
        <f>VLOOKUP($E1023,[1]AllProteinsNorm!$A$1:$Q$3226,4,FALSE)</f>
        <v>924184.05006640696</v>
      </c>
      <c r="L1023" s="1">
        <f>VLOOKUP($E1023,[1]AllProteinsNorm!$A$1:$Q$3226,5,FALSE)</f>
        <v>691550.43290130899</v>
      </c>
      <c r="M1023" s="1">
        <f>VLOOKUP($E1023,[1]AllProteinsNorm!$A$1:$Q$3226,10,FALSE)</f>
        <v>804430.35183827905</v>
      </c>
      <c r="N1023" s="1">
        <f>VLOOKUP($E1023,[1]AllProteinsNorm!$A$1:$Q$3226,11,FALSE)</f>
        <v>727245.790009466</v>
      </c>
      <c r="O1023" s="1">
        <f>VLOOKUP($E1023,[1]AllProteinsNorm!$A$1:$Q$3226,15,FALSE)</f>
        <v>986323.02580304595</v>
      </c>
      <c r="P1023" s="1">
        <f>VLOOKUP($E1023,[1]AllProteinsNorm!$A$1:$Q$3226,6,FALSE)</f>
        <v>703334.60094780801</v>
      </c>
      <c r="Q1023" s="1">
        <f>VLOOKUP($E1023,[1]AllProteinsNorm!$A$1:$Q$3226,8,FALSE)</f>
        <v>918594.543870411</v>
      </c>
      <c r="R1023" s="1">
        <f>VLOOKUP($E1023,[1]AllProteinsNorm!$A$1:$Q$3226,13,FALSE)</f>
        <v>782405.74571686203</v>
      </c>
      <c r="S1023" s="1">
        <f>VLOOKUP($E1023,[1]AllProteinsNorm!$A$1:$Q$3226,16,FALSE)</f>
        <v>782038.014680836</v>
      </c>
      <c r="T1023" s="1">
        <f>VLOOKUP($E1023,[1]AllProteinsNorm!$A$1:$Q$3226,17,FALSE)</f>
        <v>816081.771910924</v>
      </c>
      <c r="U1023" s="1">
        <f>VLOOKUP($E1023,[1]AllProteinsNorm!$A$1:$Q$3226,3,FALSE)</f>
        <v>948486.85970950499</v>
      </c>
      <c r="V1023" s="1">
        <f>VLOOKUP($E1023,[1]AllProteinsNorm!$A$1:$Q$3226,7,FALSE)</f>
        <v>941058.93985335797</v>
      </c>
      <c r="W1023" s="1">
        <f>VLOOKUP($E1023,[1]AllProteinsNorm!$A$1:$Q$3226,9,FALSE)</f>
        <v>826545.83499571995</v>
      </c>
      <c r="X1023" s="1">
        <f>VLOOKUP($E1023,[1]AllProteinsNorm!$A$1:$Q$3226,12,FALSE)</f>
        <v>771373.382755192</v>
      </c>
      <c r="Y1023" s="29">
        <f>VLOOKUP($E1023,[1]AllProteinsNorm!$A$1:$Q$3226,14,FALSE)</f>
        <v>935440.20484299003</v>
      </c>
      <c r="Z1023" s="25">
        <f t="shared" si="137"/>
        <v>1.1178563112407189</v>
      </c>
      <c r="AA1023" s="1">
        <f t="shared" si="137"/>
        <v>0.83647192991962149</v>
      </c>
      <c r="AB1023" s="1">
        <f t="shared" si="137"/>
        <v>0.97300699540464675</v>
      </c>
      <c r="AC1023" s="1">
        <f t="shared" si="137"/>
        <v>0.87964761578271056</v>
      </c>
      <c r="AD1023" s="1">
        <f t="shared" si="137"/>
        <v>1.1930171476523022</v>
      </c>
      <c r="AE1023" s="1">
        <f t="shared" si="137"/>
        <v>0.85072559143060911</v>
      </c>
      <c r="AF1023" s="1">
        <f t="shared" si="137"/>
        <v>1.1110954666043455</v>
      </c>
      <c r="AG1023" s="1">
        <f t="shared" si="137"/>
        <v>0.9463669068274333</v>
      </c>
      <c r="AH1023" s="1">
        <f t="shared" si="137"/>
        <v>0.94592211397536963</v>
      </c>
      <c r="AI1023" s="1">
        <f t="shared" si="137"/>
        <v>0.98710009024023393</v>
      </c>
      <c r="AJ1023" s="1">
        <f t="shared" si="137"/>
        <v>1.1472520242899398</v>
      </c>
      <c r="AK1023" s="1">
        <f t="shared" si="137"/>
        <v>1.1382675075262199</v>
      </c>
      <c r="AL1023" s="1">
        <f t="shared" si="137"/>
        <v>0.99975700523429789</v>
      </c>
      <c r="AM1023" s="1">
        <f t="shared" si="137"/>
        <v>0.93302259887955752</v>
      </c>
      <c r="AN1023" s="29">
        <f t="shared" si="137"/>
        <v>1.1314713088771762</v>
      </c>
      <c r="AO1023" s="1">
        <f t="shared" si="132"/>
        <v>112814.11442403724</v>
      </c>
      <c r="AP1023" s="1">
        <f t="shared" si="133"/>
        <v>69711.511545757661</v>
      </c>
      <c r="AQ1023" s="29">
        <f t="shared" si="134"/>
        <v>72172.599082841349</v>
      </c>
    </row>
    <row r="1024" spans="1:43" x14ac:dyDescent="0.2">
      <c r="A1024" s="26"/>
      <c r="E1024" s="25" t="s">
        <v>2016</v>
      </c>
      <c r="F1024" s="26" t="s">
        <v>2017</v>
      </c>
      <c r="G1024" s="1">
        <v>0.89275048558251002</v>
      </c>
      <c r="H1024" s="1">
        <v>1.0120402492637</v>
      </c>
      <c r="I1024" s="1">
        <f>VLOOKUP(F1024,'[1]SUSMB vs SHAM all proteins sum'!$B$2:$E$3214,2,FALSE)</f>
        <v>0.128037455669963</v>
      </c>
      <c r="J1024" s="29">
        <f>VLOOKUP(F1024,'[1]SUSMB vs SHAM all proteins sum'!$B$2:$E$3214,3,FALSE)</f>
        <v>0.84887081127145003</v>
      </c>
      <c r="K1024" s="25">
        <f>VLOOKUP($E1024,[1]AllProteinsNorm!$A$1:$Q$3226,4,FALSE)</f>
        <v>3080923.9989814502</v>
      </c>
      <c r="L1024" s="1">
        <f>VLOOKUP($E1024,[1]AllProteinsNorm!$A$1:$Q$3226,5,FALSE)</f>
        <v>4090958.1289639501</v>
      </c>
      <c r="M1024" s="1">
        <f>VLOOKUP($E1024,[1]AllProteinsNorm!$A$1:$Q$3226,10,FALSE)</f>
        <v>2976840.3588546799</v>
      </c>
      <c r="N1024" s="1">
        <f>VLOOKUP($E1024,[1]AllProteinsNorm!$A$1:$Q$3226,11,FALSE)</f>
        <v>3017653.96335292</v>
      </c>
      <c r="O1024" s="1">
        <f>VLOOKUP($E1024,[1]AllProteinsNorm!$A$1:$Q$3226,15,FALSE)</f>
        <v>2573352.4143848401</v>
      </c>
      <c r="P1024" s="1">
        <f>VLOOKUP($E1024,[1]AllProteinsNorm!$A$1:$Q$3226,6,FALSE)</f>
        <v>3545900.9605264599</v>
      </c>
      <c r="Q1024" s="1">
        <f>VLOOKUP($E1024,[1]AllProteinsNorm!$A$1:$Q$3226,8,FALSE)</f>
        <v>3071434.0253630099</v>
      </c>
      <c r="R1024" s="1">
        <f>VLOOKUP($E1024,[1]AllProteinsNorm!$A$1:$Q$3226,13,FALSE)</f>
        <v>2980541.5049549299</v>
      </c>
      <c r="S1024" s="1">
        <f>VLOOKUP($E1024,[1]AllProteinsNorm!$A$1:$Q$3226,16,FALSE)</f>
        <v>3370251.15521156</v>
      </c>
      <c r="T1024" s="1">
        <f>VLOOKUP($E1024,[1]AllProteinsNorm!$A$1:$Q$3226,17,FALSE)</f>
        <v>2827443.6615682598</v>
      </c>
      <c r="U1024" s="1">
        <f>VLOOKUP($E1024,[1]AllProteinsNorm!$A$1:$Q$3226,3,FALSE)</f>
        <v>2185837.0991358701</v>
      </c>
      <c r="V1024" s="1">
        <f>VLOOKUP($E1024,[1]AllProteinsNorm!$A$1:$Q$3226,7,FALSE)</f>
        <v>2993479.22270515</v>
      </c>
      <c r="W1024" s="1">
        <f>VLOOKUP($E1024,[1]AllProteinsNorm!$A$1:$Q$3226,9,FALSE)</f>
        <v>2917508.8249096302</v>
      </c>
      <c r="X1024" s="1">
        <f>VLOOKUP($E1024,[1]AllProteinsNorm!$A$1:$Q$3226,12,FALSE)</f>
        <v>2413720.8717155098</v>
      </c>
      <c r="Y1024" s="29">
        <f>VLOOKUP($E1024,[1]AllProteinsNorm!$A$1:$Q$3226,14,FALSE)</f>
        <v>2787051.5733286198</v>
      </c>
      <c r="Z1024" s="25">
        <f t="shared" si="137"/>
        <v>0.97870936198998948</v>
      </c>
      <c r="AA1024" s="1">
        <f t="shared" si="137"/>
        <v>1.2995643585008068</v>
      </c>
      <c r="AB1024" s="1">
        <f t="shared" si="137"/>
        <v>0.94564537435000084</v>
      </c>
      <c r="AC1024" s="1">
        <f t="shared" si="137"/>
        <v>0.95861052922957268</v>
      </c>
      <c r="AD1024" s="1">
        <f t="shared" si="137"/>
        <v>0.81747037592963023</v>
      </c>
      <c r="AE1024" s="1">
        <f t="shared" si="137"/>
        <v>1.126417421495582</v>
      </c>
      <c r="AF1024" s="1">
        <f t="shared" si="137"/>
        <v>0.97569470598793417</v>
      </c>
      <c r="AG1024" s="1">
        <f t="shared" si="137"/>
        <v>0.9468211081037724</v>
      </c>
      <c r="AH1024" s="1">
        <f t="shared" si="137"/>
        <v>1.0706191905264815</v>
      </c>
      <c r="AI1024" s="1">
        <f t="shared" si="137"/>
        <v>0.89818690204333484</v>
      </c>
      <c r="AJ1024" s="1">
        <f t="shared" si="137"/>
        <v>0.69436936237848335</v>
      </c>
      <c r="AK1024" s="1">
        <f t="shared" si="137"/>
        <v>0.95093100029491717</v>
      </c>
      <c r="AL1024" s="1">
        <f t="shared" si="137"/>
        <v>0.92679767549327985</v>
      </c>
      <c r="AM1024" s="1">
        <f t="shared" si="137"/>
        <v>0.76676062608476925</v>
      </c>
      <c r="AN1024" s="29">
        <f t="shared" si="137"/>
        <v>0.88535564917129683</v>
      </c>
      <c r="AO1024" s="1">
        <f t="shared" si="132"/>
        <v>504018.8027978458</v>
      </c>
      <c r="AP1024" s="1">
        <f t="shared" si="133"/>
        <v>262207.61944618443</v>
      </c>
      <c r="AQ1024" s="29">
        <f t="shared" si="134"/>
        <v>309562.2717448179</v>
      </c>
    </row>
    <row r="1025" spans="1:43" x14ac:dyDescent="0.2">
      <c r="A1025" s="26"/>
      <c r="E1025" s="25" t="s">
        <v>2018</v>
      </c>
      <c r="F1025" s="26" t="s">
        <v>2019</v>
      </c>
      <c r="G1025" s="1">
        <v>0.70908743118403905</v>
      </c>
      <c r="H1025" s="1">
        <v>0.98158167703374399</v>
      </c>
      <c r="I1025" s="1">
        <f>VLOOKUP(F1025,'[1]SUSMB vs SHAM all proteins sum'!$B$2:$E$3214,2,FALSE)</f>
        <v>0.28423694872244798</v>
      </c>
      <c r="J1025" s="29">
        <f>VLOOKUP(F1025,'[1]SUSMB vs SHAM all proteins sum'!$B$2:$E$3214,3,FALSE)</f>
        <v>1.0677100750287201</v>
      </c>
      <c r="K1025" s="25">
        <f>VLOOKUP($E1025,[1]AllProteinsNorm!$A$1:$Q$3226,4,FALSE)</f>
        <v>526045.91498998995</v>
      </c>
      <c r="L1025" s="1">
        <f>VLOOKUP($E1025,[1]AllProteinsNorm!$A$1:$Q$3226,5,FALSE)</f>
        <v>543293.73376673902</v>
      </c>
      <c r="M1025" s="1">
        <f>VLOOKUP($E1025,[1]AllProteinsNorm!$A$1:$Q$3226,10,FALSE)</f>
        <v>586675.38290100603</v>
      </c>
      <c r="N1025" s="1">
        <f>VLOOKUP($E1025,[1]AllProteinsNorm!$A$1:$Q$3226,11,FALSE)</f>
        <v>557337.01598777703</v>
      </c>
      <c r="O1025" s="1">
        <f>VLOOKUP($E1025,[1]AllProteinsNorm!$A$1:$Q$3226,15,FALSE)</f>
        <v>685823.82414948603</v>
      </c>
      <c r="P1025" s="1">
        <f>VLOOKUP($E1025,[1]AllProteinsNorm!$A$1:$Q$3226,6,FALSE)</f>
        <v>569380.45332316402</v>
      </c>
      <c r="Q1025" s="1">
        <f>VLOOKUP($E1025,[1]AllProteinsNorm!$A$1:$Q$3226,8,FALSE)</f>
        <v>557143.26960328897</v>
      </c>
      <c r="R1025" s="1">
        <f>VLOOKUP($E1025,[1]AllProteinsNorm!$A$1:$Q$3226,13,FALSE)</f>
        <v>547154.69047804503</v>
      </c>
      <c r="S1025" s="1">
        <f>VLOOKUP($E1025,[1]AllProteinsNorm!$A$1:$Q$3226,16,FALSE)</f>
        <v>575954.80753744196</v>
      </c>
      <c r="T1025" s="1">
        <f>VLOOKUP($E1025,[1]AllProteinsNorm!$A$1:$Q$3226,17,FALSE)</f>
        <v>584185.68053939706</v>
      </c>
      <c r="U1025" s="1">
        <f>VLOOKUP($E1025,[1]AllProteinsNorm!$A$1:$Q$3226,3,FALSE)</f>
        <v>645406.92777415796</v>
      </c>
      <c r="V1025" s="1">
        <f>VLOOKUP($E1025,[1]AllProteinsNorm!$A$1:$Q$3226,7,FALSE)</f>
        <v>657852.87492840399</v>
      </c>
      <c r="W1025" s="1">
        <f>VLOOKUP($E1025,[1]AllProteinsNorm!$A$1:$Q$3226,9,FALSE)</f>
        <v>580839.43148585304</v>
      </c>
      <c r="X1025" s="1">
        <f>VLOOKUP($E1025,[1]AllProteinsNorm!$A$1:$Q$3226,12,FALSE)</f>
        <v>558686.142135086</v>
      </c>
      <c r="Y1025" s="29">
        <f>VLOOKUP($E1025,[1]AllProteinsNorm!$A$1:$Q$3226,14,FALSE)</f>
        <v>645456.50632375805</v>
      </c>
      <c r="Z1025" s="25">
        <f t="shared" si="137"/>
        <v>0.90723353506714566</v>
      </c>
      <c r="AA1025" s="1">
        <f t="shared" si="137"/>
        <v>0.93697960695010152</v>
      </c>
      <c r="AB1025" s="1">
        <f t="shared" si="137"/>
        <v>1.0117968154477144</v>
      </c>
      <c r="AC1025" s="1">
        <f t="shared" si="137"/>
        <v>0.96119904523540856</v>
      </c>
      <c r="AD1025" s="1">
        <f t="shared" si="137"/>
        <v>1.18279099729963</v>
      </c>
      <c r="AE1025" s="1">
        <f t="shared" si="137"/>
        <v>0.98196949495622932</v>
      </c>
      <c r="AF1025" s="1">
        <f t="shared" si="137"/>
        <v>0.96086490478816455</v>
      </c>
      <c r="AG1025" s="1">
        <f t="shared" si="137"/>
        <v>0.94363832115379609</v>
      </c>
      <c r="AH1025" s="1">
        <f t="shared" si="137"/>
        <v>0.99330781057591522</v>
      </c>
      <c r="AI1025" s="1">
        <f t="shared" si="137"/>
        <v>1.0075030049448224</v>
      </c>
      <c r="AJ1025" s="1">
        <f t="shared" si="137"/>
        <v>1.1130868845403301</v>
      </c>
      <c r="AK1025" s="1">
        <f t="shared" si="137"/>
        <v>1.1345515139809377</v>
      </c>
      <c r="AL1025" s="1">
        <f t="shared" si="137"/>
        <v>1.0017319699998601</v>
      </c>
      <c r="AM1025" s="1">
        <f t="shared" si="137"/>
        <v>0.96352578601790828</v>
      </c>
      <c r="AN1025" s="29">
        <f t="shared" si="137"/>
        <v>1.1131723890971292</v>
      </c>
      <c r="AO1025" s="1">
        <f t="shared" si="132"/>
        <v>56595.248513332685</v>
      </c>
      <c r="AP1025" s="1">
        <f t="shared" si="133"/>
        <v>13205.417047954881</v>
      </c>
      <c r="AQ1025" s="29">
        <f t="shared" si="134"/>
        <v>39979.180735408067</v>
      </c>
    </row>
    <row r="1026" spans="1:43" x14ac:dyDescent="0.2">
      <c r="A1026" s="26"/>
      <c r="E1026" s="25" t="s">
        <v>2020</v>
      </c>
      <c r="F1026" s="26" t="s">
        <v>2021</v>
      </c>
      <c r="G1026" s="1">
        <v>0.56430488758602304</v>
      </c>
      <c r="H1026" s="1">
        <v>0.95579118714798605</v>
      </c>
      <c r="I1026" s="1">
        <f>VLOOKUP(F1026,'[1]SUSMB vs SHAM all proteins sum'!$B$2:$E$3214,2,FALSE)</f>
        <v>0.119741246028326</v>
      </c>
      <c r="J1026" s="29">
        <f>VLOOKUP(F1026,'[1]SUSMB vs SHAM all proteins sum'!$B$2:$E$3214,3,FALSE)</f>
        <v>0.85490728953240103</v>
      </c>
      <c r="K1026" s="25">
        <f>VLOOKUP($E1026,[1]AllProteinsNorm!$A$1:$Q$3226,4,FALSE)</f>
        <v>2006442.6593689099</v>
      </c>
      <c r="L1026" s="1">
        <f>VLOOKUP($E1026,[1]AllProteinsNorm!$A$1:$Q$3226,5,FALSE)</f>
        <v>2092005.3981673301</v>
      </c>
      <c r="M1026" s="1">
        <f>VLOOKUP($E1026,[1]AllProteinsNorm!$A$1:$Q$3226,10,FALSE)</f>
        <v>2265689.4850814198</v>
      </c>
      <c r="N1026" s="1">
        <f>VLOOKUP($E1026,[1]AllProteinsNorm!$A$1:$Q$3226,11,FALSE)</f>
        <v>2081364.5778709301</v>
      </c>
      <c r="O1026" s="1">
        <f>VLOOKUP($E1026,[1]AllProteinsNorm!$A$1:$Q$3226,15,FALSE)</f>
        <v>2165547.2413632502</v>
      </c>
      <c r="P1026" s="1">
        <f>VLOOKUP($E1026,[1]AllProteinsNorm!$A$1:$Q$3226,6,FALSE)</f>
        <v>1618225.51379199</v>
      </c>
      <c r="Q1026" s="1">
        <f>VLOOKUP($E1026,[1]AllProteinsNorm!$A$1:$Q$3226,8,FALSE)</f>
        <v>2416694.5574695999</v>
      </c>
      <c r="R1026" s="1">
        <f>VLOOKUP($E1026,[1]AllProteinsNorm!$A$1:$Q$3226,13,FALSE)</f>
        <v>1824370.96385645</v>
      </c>
      <c r="S1026" s="1">
        <f>VLOOKUP($E1026,[1]AllProteinsNorm!$A$1:$Q$3226,16,FALSE)</f>
        <v>2173416.4168161899</v>
      </c>
      <c r="T1026" s="1">
        <f>VLOOKUP($E1026,[1]AllProteinsNorm!$A$1:$Q$3226,17,FALSE)</f>
        <v>2204976.5260679801</v>
      </c>
      <c r="U1026" s="1">
        <f>VLOOKUP($E1026,[1]AllProteinsNorm!$A$1:$Q$3226,3,FALSE)</f>
        <v>1383229.49953939</v>
      </c>
      <c r="V1026" s="1">
        <f>VLOOKUP($E1026,[1]AllProteinsNorm!$A$1:$Q$3226,7,FALSE)</f>
        <v>1730164.79915286</v>
      </c>
      <c r="W1026" s="1">
        <f>VLOOKUP($E1026,[1]AllProteinsNorm!$A$1:$Q$3226,9,FALSE)</f>
        <v>2135699.3890285501</v>
      </c>
      <c r="X1026" s="1">
        <f>VLOOKUP($E1026,[1]AllProteinsNorm!$A$1:$Q$3226,12,FALSE)</f>
        <v>1699802.84216197</v>
      </c>
      <c r="Y1026" s="29">
        <f>VLOOKUP($E1026,[1]AllProteinsNorm!$A$1:$Q$3226,14,FALSE)</f>
        <v>2253100.0463662702</v>
      </c>
      <c r="Z1026" s="25">
        <f t="shared" ref="Z1026:AN1042" si="138">K1026/AVERAGE($K1026:$O1026)</f>
        <v>0.94544968690012088</v>
      </c>
      <c r="AA1026" s="1">
        <f t="shared" si="138"/>
        <v>0.98576744242109227</v>
      </c>
      <c r="AB1026" s="1">
        <f t="shared" si="138"/>
        <v>1.0676085879059618</v>
      </c>
      <c r="AC1026" s="1">
        <f t="shared" si="138"/>
        <v>0.9807534141504034</v>
      </c>
      <c r="AD1026" s="1">
        <f t="shared" si="138"/>
        <v>1.0204208686224221</v>
      </c>
      <c r="AE1026" s="1">
        <f t="shared" si="138"/>
        <v>0.76251907733542834</v>
      </c>
      <c r="AF1026" s="1">
        <f t="shared" si="138"/>
        <v>1.1387632245675645</v>
      </c>
      <c r="AG1026" s="1">
        <f t="shared" si="138"/>
        <v>0.85965624211273151</v>
      </c>
      <c r="AH1026" s="1">
        <f t="shared" si="138"/>
        <v>1.0241288786337741</v>
      </c>
      <c r="AI1026" s="1">
        <f t="shared" si="138"/>
        <v>1.0390002208429874</v>
      </c>
      <c r="AJ1026" s="1">
        <f t="shared" si="138"/>
        <v>0.65178732676161488</v>
      </c>
      <c r="AK1026" s="1">
        <f t="shared" si="138"/>
        <v>0.81526564440131477</v>
      </c>
      <c r="AL1026" s="1">
        <f t="shared" si="138"/>
        <v>1.0063563537394704</v>
      </c>
      <c r="AM1026" s="1">
        <f t="shared" si="138"/>
        <v>0.80095887984132441</v>
      </c>
      <c r="AN1026" s="29">
        <f t="shared" si="138"/>
        <v>1.0616763571313079</v>
      </c>
      <c r="AO1026" s="1">
        <f t="shared" si="132"/>
        <v>87689.478006989433</v>
      </c>
      <c r="AP1026" s="1">
        <f t="shared" si="133"/>
        <v>286712.94566564634</v>
      </c>
      <c r="AQ1026" s="29">
        <f t="shared" si="134"/>
        <v>315736.37237998296</v>
      </c>
    </row>
    <row r="1027" spans="1:43" x14ac:dyDescent="0.2">
      <c r="A1027" s="26"/>
      <c r="E1027" s="25" t="s">
        <v>2022</v>
      </c>
      <c r="F1027" s="26" t="s">
        <v>2023</v>
      </c>
      <c r="G1027" s="1">
        <v>0.90996530256719699</v>
      </c>
      <c r="H1027" s="1">
        <v>0.94166018759253101</v>
      </c>
      <c r="I1027" s="1">
        <f>VLOOKUP(F1027,'[1]SUSMB vs SHAM all proteins sum'!$B$2:$E$3214,2,FALSE)</f>
        <v>0.88620622921756498</v>
      </c>
      <c r="J1027" s="29">
        <f>VLOOKUP(F1027,'[1]SUSMB vs SHAM all proteins sum'!$B$2:$E$3214,3,FALSE)</f>
        <v>1.079511953366</v>
      </c>
      <c r="K1027" s="25">
        <f>VLOOKUP($E1027,[1]AllProteinsNorm!$A$1:$Q$3226,4,FALSE)</f>
        <v>7272.1619689662102</v>
      </c>
      <c r="L1027" s="1">
        <f>VLOOKUP($E1027,[1]AllProteinsNorm!$A$1:$Q$3226,5,FALSE)</f>
        <v>31244.205608142001</v>
      </c>
      <c r="M1027" s="1">
        <f>VLOOKUP($E1027,[1]AllProteinsNorm!$A$1:$Q$3226,10,FALSE)</f>
        <v>3752.38509910824</v>
      </c>
      <c r="N1027" s="1">
        <f>VLOOKUP($E1027,[1]AllProteinsNorm!$A$1:$Q$3226,11,FALSE)</f>
        <v>28113.4637731412</v>
      </c>
      <c r="O1027" s="1">
        <f>VLOOKUP($E1027,[1]AllProteinsNorm!$A$1:$Q$3226,15,FALSE)</f>
        <v>42888.9586123013</v>
      </c>
      <c r="P1027" s="1">
        <f>VLOOKUP($E1027,[1]AllProteinsNorm!$A$1:$Q$3226,6,FALSE)</f>
        <v>17829.689248272</v>
      </c>
      <c r="Q1027" s="1">
        <f>VLOOKUP($E1027,[1]AllProteinsNorm!$A$1:$Q$3226,8,FALSE)</f>
        <v>7011.9213065555896</v>
      </c>
      <c r="R1027" s="1">
        <f>VLOOKUP($E1027,[1]AllProteinsNorm!$A$1:$Q$3226,13,FALSE)</f>
        <v>21772.306878534</v>
      </c>
      <c r="S1027" s="1">
        <f>VLOOKUP($E1027,[1]AllProteinsNorm!$A$1:$Q$3226,16,FALSE)</f>
        <v>13831.310884888</v>
      </c>
      <c r="T1027" s="1">
        <f>VLOOKUP($E1027,[1]AllProteinsNorm!$A$1:$Q$3226,17,FALSE)</f>
        <v>20217.280662907098</v>
      </c>
      <c r="U1027" s="1">
        <f>VLOOKUP($E1027,[1]AllProteinsNorm!$A$1:$Q$3226,3,FALSE)</f>
        <v>23055.5491712209</v>
      </c>
      <c r="V1027" s="1">
        <f>VLOOKUP($E1027,[1]AllProteinsNorm!$A$1:$Q$3226,7,FALSE)</f>
        <v>16513.1504076085</v>
      </c>
      <c r="W1027" s="1">
        <f>VLOOKUP($E1027,[1]AllProteinsNorm!$A$1:$Q$3226,9,FALSE)</f>
        <v>31308.0168905153</v>
      </c>
      <c r="X1027" s="1">
        <f>VLOOKUP($E1027,[1]AllProteinsNorm!$A$1:$Q$3226,12,FALSE)</f>
        <v>9056.27565301086</v>
      </c>
      <c r="Y1027" s="29">
        <f>VLOOKUP($E1027,[1]AllProteinsNorm!$A$1:$Q$3226,14,FALSE)</f>
        <v>13961.335666771</v>
      </c>
      <c r="Z1027" s="25">
        <f t="shared" si="138"/>
        <v>0.32100673295777243</v>
      </c>
      <c r="AA1027" s="1">
        <f t="shared" si="138"/>
        <v>1.3791772527800774</v>
      </c>
      <c r="AB1027" s="1">
        <f t="shared" si="138"/>
        <v>0.16563724606307104</v>
      </c>
      <c r="AC1027" s="1">
        <f t="shared" si="138"/>
        <v>1.2409804947215251</v>
      </c>
      <c r="AD1027" s="1">
        <f t="shared" si="138"/>
        <v>1.8931982734775539</v>
      </c>
      <c r="AE1027" s="1">
        <f t="shared" si="138"/>
        <v>0.78703559129524525</v>
      </c>
      <c r="AF1027" s="1">
        <f t="shared" si="138"/>
        <v>0.30951922687915362</v>
      </c>
      <c r="AG1027" s="1">
        <f t="shared" si="138"/>
        <v>0.9610700545254468</v>
      </c>
      <c r="AH1027" s="1">
        <f t="shared" si="138"/>
        <v>0.61053974576316306</v>
      </c>
      <c r="AI1027" s="1">
        <f t="shared" si="138"/>
        <v>0.89242830984590116</v>
      </c>
      <c r="AJ1027" s="1">
        <f t="shared" si="138"/>
        <v>1.0177147521719738</v>
      </c>
      <c r="AK1027" s="1">
        <f t="shared" si="138"/>
        <v>0.72892112219280836</v>
      </c>
      <c r="AL1027" s="1">
        <f t="shared" si="138"/>
        <v>1.3819940012749421</v>
      </c>
      <c r="AM1027" s="1">
        <f t="shared" si="138"/>
        <v>0.3997608238848539</v>
      </c>
      <c r="AN1027" s="29">
        <f t="shared" si="138"/>
        <v>0.61627928107796059</v>
      </c>
      <c r="AO1027" s="1">
        <f t="shared" si="132"/>
        <v>14878.998043688014</v>
      </c>
      <c r="AP1027" s="1">
        <f t="shared" si="133"/>
        <v>5288.7377148517262</v>
      </c>
      <c r="AQ1027" s="29">
        <f t="shared" si="134"/>
        <v>7721.9229431127769</v>
      </c>
    </row>
    <row r="1028" spans="1:43" x14ac:dyDescent="0.2">
      <c r="A1028" s="26"/>
      <c r="E1028" s="25" t="s">
        <v>2024</v>
      </c>
      <c r="F1028" s="26" t="s">
        <v>2025</v>
      </c>
      <c r="G1028" s="1">
        <v>0.45071432259632499</v>
      </c>
      <c r="H1028" s="1">
        <v>1.03705745929847</v>
      </c>
      <c r="I1028" s="1">
        <f>VLOOKUP(F1028,'[1]SUSMB vs SHAM all proteins sum'!$B$2:$E$3214,2,FALSE)</f>
        <v>0.16710509696648401</v>
      </c>
      <c r="J1028" s="29">
        <f>VLOOKUP(F1028,'[1]SUSMB vs SHAM all proteins sum'!$B$2:$E$3214,3,FALSE)</f>
        <v>1.0804227303132901</v>
      </c>
      <c r="K1028" s="25">
        <f>VLOOKUP($E1028,[1]AllProteinsNorm!$A$1:$Q$3226,4,FALSE)</f>
        <v>1068467.7589201101</v>
      </c>
      <c r="L1028" s="1">
        <f>VLOOKUP($E1028,[1]AllProteinsNorm!$A$1:$Q$3226,5,FALSE)</f>
        <v>984689.13027463702</v>
      </c>
      <c r="M1028" s="1">
        <f>VLOOKUP($E1028,[1]AllProteinsNorm!$A$1:$Q$3226,10,FALSE)</f>
        <v>1143397.97085758</v>
      </c>
      <c r="N1028" s="1">
        <f>VLOOKUP($E1028,[1]AllProteinsNorm!$A$1:$Q$3226,11,FALSE)</f>
        <v>1137696.3854721</v>
      </c>
      <c r="O1028" s="1">
        <f>VLOOKUP($E1028,[1]AllProteinsNorm!$A$1:$Q$3226,15,FALSE)</f>
        <v>1234015.4962893401</v>
      </c>
      <c r="P1028" s="1">
        <f>VLOOKUP($E1028,[1]AllProteinsNorm!$A$1:$Q$3226,6,FALSE)</f>
        <v>1104514.5558863201</v>
      </c>
      <c r="Q1028" s="1">
        <f>VLOOKUP($E1028,[1]AllProteinsNorm!$A$1:$Q$3226,8,FALSE)</f>
        <v>1146622.34832173</v>
      </c>
      <c r="R1028" s="1">
        <f>VLOOKUP($E1028,[1]AllProteinsNorm!$A$1:$Q$3226,13,FALSE)</f>
        <v>1087746.26163334</v>
      </c>
      <c r="S1028" s="1">
        <f>VLOOKUP($E1028,[1]AllProteinsNorm!$A$1:$Q$3226,16,FALSE)</f>
        <v>1164733.3854150099</v>
      </c>
      <c r="T1028" s="1">
        <f>VLOOKUP($E1028,[1]AllProteinsNorm!$A$1:$Q$3226,17,FALSE)</f>
        <v>1262621.27671391</v>
      </c>
      <c r="U1028" s="1">
        <f>VLOOKUP($E1028,[1]AllProteinsNorm!$A$1:$Q$3226,3,FALSE)</f>
        <v>1337237.85332698</v>
      </c>
      <c r="V1028" s="1">
        <f>VLOOKUP($E1028,[1]AllProteinsNorm!$A$1:$Q$3226,7,FALSE)</f>
        <v>1145271.10718911</v>
      </c>
      <c r="W1028" s="1">
        <f>VLOOKUP($E1028,[1]AllProteinsNorm!$A$1:$Q$3226,9,FALSE)</f>
        <v>1125755.0011145801</v>
      </c>
      <c r="X1028" s="1">
        <f>VLOOKUP($E1028,[1]AllProteinsNorm!$A$1:$Q$3226,12,FALSE)</f>
        <v>1264542.36752189</v>
      </c>
      <c r="Y1028" s="29">
        <f>VLOOKUP($E1028,[1]AllProteinsNorm!$A$1:$Q$3226,14,FALSE)</f>
        <v>1140458.01323897</v>
      </c>
      <c r="Z1028" s="25">
        <f t="shared" si="138"/>
        <v>0.95942580381132669</v>
      </c>
      <c r="AA1028" s="1">
        <f t="shared" si="138"/>
        <v>0.88419716218003186</v>
      </c>
      <c r="AB1028" s="1">
        <f t="shared" si="138"/>
        <v>1.0267090495786286</v>
      </c>
      <c r="AC1028" s="1">
        <f t="shared" si="138"/>
        <v>1.0215893367040054</v>
      </c>
      <c r="AD1028" s="1">
        <f t="shared" si="138"/>
        <v>1.1080786477260074</v>
      </c>
      <c r="AE1028" s="1">
        <f t="shared" si="138"/>
        <v>0.99179386252475354</v>
      </c>
      <c r="AF1028" s="1">
        <f t="shared" si="138"/>
        <v>1.0296043647760287</v>
      </c>
      <c r="AG1028" s="1">
        <f t="shared" si="138"/>
        <v>0.97673684834917363</v>
      </c>
      <c r="AH1028" s="1">
        <f t="shared" si="138"/>
        <v>1.0458670888273736</v>
      </c>
      <c r="AI1028" s="1">
        <f t="shared" si="138"/>
        <v>1.1337650792054486</v>
      </c>
      <c r="AJ1028" s="1">
        <f t="shared" si="138"/>
        <v>1.2007666975481475</v>
      </c>
      <c r="AK1028" s="1">
        <f t="shared" si="138"/>
        <v>1.028391023897014</v>
      </c>
      <c r="AL1028" s="1">
        <f t="shared" si="138"/>
        <v>1.0108666244928173</v>
      </c>
      <c r="AM1028" s="1">
        <f t="shared" si="138"/>
        <v>1.1354901140296192</v>
      </c>
      <c r="AN1028" s="29">
        <f t="shared" si="138"/>
        <v>1.0240691278983929</v>
      </c>
      <c r="AO1028" s="1">
        <f t="shared" si="132"/>
        <v>83214.618781390876</v>
      </c>
      <c r="AP1028" s="1">
        <f t="shared" si="133"/>
        <v>61324.95952012136</v>
      </c>
      <c r="AQ1028" s="29">
        <f t="shared" si="134"/>
        <v>83687.008299454727</v>
      </c>
    </row>
    <row r="1029" spans="1:43" x14ac:dyDescent="0.2">
      <c r="A1029" s="26"/>
      <c r="E1029" s="25" t="s">
        <v>2026</v>
      </c>
      <c r="F1029" s="26" t="s">
        <v>2027</v>
      </c>
      <c r="G1029" s="1">
        <v>0.70674751729091101</v>
      </c>
      <c r="H1029" s="1">
        <v>1.23415977391923</v>
      </c>
      <c r="I1029" s="1">
        <f>VLOOKUP(F1029,'[1]SUSMB vs SHAM all proteins sum'!$B$2:$E$3214,2,FALSE)</f>
        <v>0.649662663378899</v>
      </c>
      <c r="J1029" s="29">
        <f>VLOOKUP(F1029,'[1]SUSMB vs SHAM all proteins sum'!$B$2:$E$3214,3,FALSE)</f>
        <v>1.2831468928248799</v>
      </c>
      <c r="K1029" s="25">
        <f>VLOOKUP($E1029,[1]AllProteinsNorm!$A$1:$Q$3226,4,FALSE)</f>
        <v>1624.8819732460099</v>
      </c>
      <c r="L1029" s="1">
        <f>VLOOKUP($E1029,[1]AllProteinsNorm!$A$1:$Q$3226,5,FALSE)</f>
        <v>16931.544238574301</v>
      </c>
      <c r="M1029" s="1">
        <f>VLOOKUP($E1029,[1]AllProteinsNorm!$A$1:$Q$3226,10,FALSE)</f>
        <v>6127.61749884448</v>
      </c>
      <c r="N1029" s="1">
        <f>VLOOKUP($E1029,[1]AllProteinsNorm!$A$1:$Q$3226,11,FALSE)</f>
        <v>9898.8262047456392</v>
      </c>
      <c r="O1029" s="1">
        <f>VLOOKUP($E1029,[1]AllProteinsNorm!$A$1:$Q$3226,15,FALSE)</f>
        <v>6477.3632253548603</v>
      </c>
      <c r="P1029" s="1">
        <f>VLOOKUP($E1029,[1]AllProteinsNorm!$A$1:$Q$3226,6,FALSE)</f>
        <v>12028.930771757499</v>
      </c>
      <c r="Q1029" s="1">
        <f>VLOOKUP($E1029,[1]AllProteinsNorm!$A$1:$Q$3226,8,FALSE)</f>
        <v>5491.7001501917402</v>
      </c>
      <c r="R1029" s="1">
        <f>VLOOKUP($E1029,[1]AllProteinsNorm!$A$1:$Q$3226,13,FALSE)</f>
        <v>16050.300463710901</v>
      </c>
      <c r="S1029" s="1">
        <f>VLOOKUP($E1029,[1]AllProteinsNorm!$A$1:$Q$3226,16,FALSE)</f>
        <v>13596.807822769901</v>
      </c>
      <c r="T1029" s="1">
        <f>VLOOKUP($E1029,[1]AllProteinsNorm!$A$1:$Q$3226,17,FALSE)</f>
        <v>2146.8166519421602</v>
      </c>
      <c r="U1029" s="1">
        <f>VLOOKUP($E1029,[1]AllProteinsNorm!$A$1:$Q$3226,3,FALSE)</f>
        <v>3120.8994657152998</v>
      </c>
      <c r="V1029" s="1">
        <f>VLOOKUP($E1029,[1]AllProteinsNorm!$A$1:$Q$3226,7,FALSE)</f>
        <v>17322.283960758101</v>
      </c>
      <c r="W1029" s="1">
        <f>VLOOKUP($E1029,[1]AllProteinsNorm!$A$1:$Q$3226,9,FALSE)</f>
        <v>20454.994823217599</v>
      </c>
      <c r="X1029" s="1">
        <f>VLOOKUP($E1029,[1]AllProteinsNorm!$A$1:$Q$3226,12,FALSE)</f>
        <v>5516.4733955456604</v>
      </c>
      <c r="Y1029" s="29">
        <f>VLOOKUP($E1029,[1]AllProteinsNorm!$A$1:$Q$3226,14,FALSE)</f>
        <v>6163.5090401172602</v>
      </c>
      <c r="Z1029" s="25">
        <f t="shared" si="138"/>
        <v>0.19786565357233682</v>
      </c>
      <c r="AA1029" s="1">
        <f t="shared" si="138"/>
        <v>2.0617934852596314</v>
      </c>
      <c r="AB1029" s="1">
        <f t="shared" si="138"/>
        <v>0.74617422139779299</v>
      </c>
      <c r="AC1029" s="1">
        <f t="shared" si="138"/>
        <v>1.2054030685614785</v>
      </c>
      <c r="AD1029" s="1">
        <f t="shared" si="138"/>
        <v>0.78876357120875973</v>
      </c>
      <c r="AE1029" s="1">
        <f t="shared" si="138"/>
        <v>1.4647908513474772</v>
      </c>
      <c r="AF1029" s="1">
        <f t="shared" si="138"/>
        <v>0.66873708819001898</v>
      </c>
      <c r="AG1029" s="1">
        <f t="shared" si="138"/>
        <v>1.9544823830744267</v>
      </c>
      <c r="AH1029" s="1">
        <f t="shared" si="138"/>
        <v>1.6557148830787762</v>
      </c>
      <c r="AI1029" s="1">
        <f t="shared" si="138"/>
        <v>0.26142285220133887</v>
      </c>
      <c r="AJ1029" s="1">
        <f t="shared" si="138"/>
        <v>0.38003917988191083</v>
      </c>
      <c r="AK1029" s="1">
        <f t="shared" si="138"/>
        <v>2.1093747691802855</v>
      </c>
      <c r="AL1029" s="1">
        <f t="shared" si="138"/>
        <v>2.4908522502895307</v>
      </c>
      <c r="AM1029" s="1">
        <f t="shared" si="138"/>
        <v>0.67175378384162321</v>
      </c>
      <c r="AN1029" s="29">
        <f t="shared" si="138"/>
        <v>0.75054481777869209</v>
      </c>
      <c r="AO1029" s="1">
        <f t="shared" si="132"/>
        <v>5091.5532681503364</v>
      </c>
      <c r="AP1029" s="1">
        <f t="shared" si="133"/>
        <v>5206.9763162892878</v>
      </c>
      <c r="AQ1029" s="29">
        <f t="shared" si="134"/>
        <v>6981.9205740324633</v>
      </c>
    </row>
    <row r="1030" spans="1:43" x14ac:dyDescent="0.2">
      <c r="A1030" s="26"/>
      <c r="E1030" s="25" t="s">
        <v>2028</v>
      </c>
      <c r="F1030" s="26" t="s">
        <v>2029</v>
      </c>
      <c r="G1030" s="1">
        <v>0.27434244087566001</v>
      </c>
      <c r="H1030" s="1">
        <v>0.87101971154650903</v>
      </c>
      <c r="I1030" s="1">
        <f>VLOOKUP(F1030,'[1]SUSMB vs SHAM all proteins sum'!$B$2:$E$3214,2,FALSE)</f>
        <v>0.81294213576654395</v>
      </c>
      <c r="J1030" s="29">
        <f>VLOOKUP(F1030,'[1]SUSMB vs SHAM all proteins sum'!$B$2:$E$3214,3,FALSE)</f>
        <v>0.95960386185073399</v>
      </c>
      <c r="K1030" s="25">
        <f>VLOOKUP($E1030,[1]AllProteinsNorm!$A$1:$Q$3226,4,FALSE)</f>
        <v>1337518.8324909699</v>
      </c>
      <c r="L1030" s="1">
        <f>VLOOKUP($E1030,[1]AllProteinsNorm!$A$1:$Q$3226,5,FALSE)</f>
        <v>1862442.6517544701</v>
      </c>
      <c r="M1030" s="1">
        <f>VLOOKUP($E1030,[1]AllProteinsNorm!$A$1:$Q$3226,10,FALSE)</f>
        <v>1155577.79108703</v>
      </c>
      <c r="N1030" s="1">
        <f>VLOOKUP($E1030,[1]AllProteinsNorm!$A$1:$Q$3226,11,FALSE)</f>
        <v>1493133.9868543399</v>
      </c>
      <c r="O1030" s="1">
        <f>VLOOKUP($E1030,[1]AllProteinsNorm!$A$1:$Q$3226,15,FALSE)</f>
        <v>989561.29210278601</v>
      </c>
      <c r="P1030" s="1">
        <f>VLOOKUP($E1030,[1]AllProteinsNorm!$A$1:$Q$3226,6,FALSE)</f>
        <v>1271625.59592853</v>
      </c>
      <c r="Q1030" s="1">
        <f>VLOOKUP($E1030,[1]AllProteinsNorm!$A$1:$Q$3226,8,FALSE)</f>
        <v>1093478.4310024199</v>
      </c>
      <c r="R1030" s="1">
        <f>VLOOKUP($E1030,[1]AllProteinsNorm!$A$1:$Q$3226,13,FALSE)</f>
        <v>1253337.35827323</v>
      </c>
      <c r="S1030" s="1">
        <f>VLOOKUP($E1030,[1]AllProteinsNorm!$A$1:$Q$3226,16,FALSE)</f>
        <v>1224502.5530194801</v>
      </c>
      <c r="T1030" s="1">
        <f>VLOOKUP($E1030,[1]AllProteinsNorm!$A$1:$Q$3226,17,FALSE)</f>
        <v>999231.77585394203</v>
      </c>
      <c r="U1030" s="1">
        <f>VLOOKUP($E1030,[1]AllProteinsNorm!$A$1:$Q$3226,3,FALSE)</f>
        <v>823009.01161743805</v>
      </c>
      <c r="V1030" s="1">
        <f>VLOOKUP($E1030,[1]AllProteinsNorm!$A$1:$Q$3226,7,FALSE)</f>
        <v>1500790.2037853301</v>
      </c>
      <c r="W1030" s="1">
        <f>VLOOKUP($E1030,[1]AllProteinsNorm!$A$1:$Q$3226,9,FALSE)</f>
        <v>1580121.93853284</v>
      </c>
      <c r="X1030" s="1">
        <f>VLOOKUP($E1030,[1]AllProteinsNorm!$A$1:$Q$3226,12,FALSE)</f>
        <v>1109271.0820667499</v>
      </c>
      <c r="Y1030" s="29">
        <f>VLOOKUP($E1030,[1]AllProteinsNorm!$A$1:$Q$3226,14,FALSE)</f>
        <v>1598565.90342708</v>
      </c>
      <c r="Z1030" s="25">
        <f t="shared" si="138"/>
        <v>0.9779708650472877</v>
      </c>
      <c r="AA1030" s="1">
        <f t="shared" si="138"/>
        <v>1.3617861722702738</v>
      </c>
      <c r="AB1030" s="1">
        <f t="shared" si="138"/>
        <v>0.84493869134844235</v>
      </c>
      <c r="AC1030" s="1">
        <f t="shared" si="138"/>
        <v>1.0917540009780033</v>
      </c>
      <c r="AD1030" s="1">
        <f t="shared" si="138"/>
        <v>0.72355027035599295</v>
      </c>
      <c r="AE1030" s="1">
        <f t="shared" si="138"/>
        <v>0.92979085890732183</v>
      </c>
      <c r="AF1030" s="1">
        <f t="shared" si="138"/>
        <v>0.79953270271819321</v>
      </c>
      <c r="AG1030" s="1">
        <f t="shared" si="138"/>
        <v>0.91641881272339276</v>
      </c>
      <c r="AH1030" s="1">
        <f t="shared" si="138"/>
        <v>0.89533529692349823</v>
      </c>
      <c r="AI1030" s="1">
        <f t="shared" si="138"/>
        <v>0.73062116246592346</v>
      </c>
      <c r="AJ1030" s="1">
        <f t="shared" si="138"/>
        <v>0.60177009510529877</v>
      </c>
      <c r="AK1030" s="1">
        <f t="shared" si="138"/>
        <v>1.0973520956837395</v>
      </c>
      <c r="AL1030" s="1">
        <f t="shared" si="138"/>
        <v>1.1553581015597338</v>
      </c>
      <c r="AM1030" s="1">
        <f t="shared" si="138"/>
        <v>0.81108001872421065</v>
      </c>
      <c r="AN1030" s="29">
        <f t="shared" si="138"/>
        <v>1.1688440128339166</v>
      </c>
      <c r="AO1030" s="1">
        <f t="shared" si="132"/>
        <v>299799.79293769848</v>
      </c>
      <c r="AP1030" s="1">
        <f t="shared" si="133"/>
        <v>105117.55165265352</v>
      </c>
      <c r="AQ1030" s="29">
        <f t="shared" si="134"/>
        <v>306374.46103133232</v>
      </c>
    </row>
    <row r="1031" spans="1:43" x14ac:dyDescent="0.2">
      <c r="A1031" s="26"/>
      <c r="E1031" s="25" t="s">
        <v>2030</v>
      </c>
      <c r="F1031" s="26" t="s">
        <v>2031</v>
      </c>
      <c r="G1031" s="1">
        <v>0.85534842663837896</v>
      </c>
      <c r="H1031" s="1">
        <v>0.98430954936871695</v>
      </c>
      <c r="I1031" s="1">
        <f>VLOOKUP(F1031,'[1]SUSMB vs SHAM all proteins sum'!$B$2:$E$3214,2,FALSE)</f>
        <v>0.60352340343852695</v>
      </c>
      <c r="J1031" s="29">
        <f>VLOOKUP(F1031,'[1]SUSMB vs SHAM all proteins sum'!$B$2:$E$3214,3,FALSE)</f>
        <v>0.95309026647666095</v>
      </c>
      <c r="K1031" s="25">
        <f>VLOOKUP($E1031,[1]AllProteinsNorm!$A$1:$Q$3226,4,FALSE)</f>
        <v>817120.59050670196</v>
      </c>
      <c r="L1031" s="1">
        <f>VLOOKUP($E1031,[1]AllProteinsNorm!$A$1:$Q$3226,5,FALSE)</f>
        <v>570039.24962287303</v>
      </c>
      <c r="M1031" s="1">
        <f>VLOOKUP($E1031,[1]AllProteinsNorm!$A$1:$Q$3226,10,FALSE)</f>
        <v>590295.89814458601</v>
      </c>
      <c r="N1031" s="1">
        <f>VLOOKUP($E1031,[1]AllProteinsNorm!$A$1:$Q$3226,11,FALSE)</f>
        <v>519508.50018805597</v>
      </c>
      <c r="O1031" s="1">
        <f>VLOOKUP($E1031,[1]AllProteinsNorm!$A$1:$Q$3226,15,FALSE)</f>
        <v>605174.04144328495</v>
      </c>
      <c r="P1031" s="1">
        <f>VLOOKUP($E1031,[1]AllProteinsNorm!$A$1:$Q$3226,6,FALSE)</f>
        <v>542272.15426260105</v>
      </c>
      <c r="Q1031" s="1">
        <f>VLOOKUP($E1031,[1]AllProteinsNorm!$A$1:$Q$3226,8,FALSE)</f>
        <v>595869.43819488201</v>
      </c>
      <c r="R1031" s="1">
        <f>VLOOKUP($E1031,[1]AllProteinsNorm!$A$1:$Q$3226,13,FALSE)</f>
        <v>617544.68511664204</v>
      </c>
      <c r="S1031" s="1">
        <f>VLOOKUP($E1031,[1]AllProteinsNorm!$A$1:$Q$3226,16,FALSE)</f>
        <v>594705.82903486805</v>
      </c>
      <c r="T1031" s="1">
        <f>VLOOKUP($E1031,[1]AllProteinsNorm!$A$1:$Q$3226,17,FALSE)</f>
        <v>673058.97822606598</v>
      </c>
      <c r="U1031" s="1">
        <f>VLOOKUP($E1031,[1]AllProteinsNorm!$A$1:$Q$3226,3,FALSE)</f>
        <v>602578.06222028402</v>
      </c>
      <c r="V1031" s="1">
        <f>VLOOKUP($E1031,[1]AllProteinsNorm!$A$1:$Q$3226,7,FALSE)</f>
        <v>547014.59194610396</v>
      </c>
      <c r="W1031" s="1">
        <f>VLOOKUP($E1031,[1]AllProteinsNorm!$A$1:$Q$3226,9,FALSE)</f>
        <v>551872.40156609099</v>
      </c>
      <c r="X1031" s="1">
        <f>VLOOKUP($E1031,[1]AllProteinsNorm!$A$1:$Q$3226,12,FALSE)</f>
        <v>542564.34928440605</v>
      </c>
      <c r="Y1031" s="29">
        <f>VLOOKUP($E1031,[1]AllProteinsNorm!$A$1:$Q$3226,14,FALSE)</f>
        <v>688813.48671716906</v>
      </c>
      <c r="Z1031" s="25">
        <f t="shared" si="138"/>
        <v>1.3170279929165396</v>
      </c>
      <c r="AA1031" s="1">
        <f t="shared" si="138"/>
        <v>0.91878439674236201</v>
      </c>
      <c r="AB1031" s="1">
        <f t="shared" si="138"/>
        <v>0.95143388992087052</v>
      </c>
      <c r="AC1031" s="1">
        <f t="shared" si="138"/>
        <v>0.83733936612890347</v>
      </c>
      <c r="AD1031" s="1">
        <f t="shared" si="138"/>
        <v>0.97541435429132428</v>
      </c>
      <c r="AE1031" s="1">
        <f t="shared" si="138"/>
        <v>0.8740296294579103</v>
      </c>
      <c r="AF1031" s="1">
        <f t="shared" si="138"/>
        <v>0.96041727419874001</v>
      </c>
      <c r="AG1031" s="1">
        <f t="shared" si="138"/>
        <v>0.99535325216942594</v>
      </c>
      <c r="AH1031" s="1">
        <f t="shared" si="138"/>
        <v>0.95854177888708447</v>
      </c>
      <c r="AI1031" s="1">
        <f t="shared" si="138"/>
        <v>1.0848307159385699</v>
      </c>
      <c r="AJ1031" s="1">
        <f t="shared" si="138"/>
        <v>0.97123017713871851</v>
      </c>
      <c r="AK1031" s="1">
        <f t="shared" si="138"/>
        <v>0.88167345003519193</v>
      </c>
      <c r="AL1031" s="1">
        <f t="shared" si="138"/>
        <v>0.88950322611489496</v>
      </c>
      <c r="AM1031" s="1">
        <f t="shared" si="138"/>
        <v>0.87450058689990728</v>
      </c>
      <c r="AN1031" s="29">
        <f t="shared" si="138"/>
        <v>1.1102236982455724</v>
      </c>
      <c r="AO1031" s="1">
        <f t="shared" si="132"/>
        <v>102520.60629978897</v>
      </c>
      <c r="AP1031" s="1">
        <f t="shared" si="133"/>
        <v>42220.927417112842</v>
      </c>
      <c r="AQ1031" s="29">
        <f t="shared" si="134"/>
        <v>55524.840495621065</v>
      </c>
    </row>
    <row r="1032" spans="1:43" x14ac:dyDescent="0.2">
      <c r="A1032" s="26"/>
      <c r="E1032" s="25" t="s">
        <v>2032</v>
      </c>
      <c r="F1032" s="26" t="s">
        <v>2033</v>
      </c>
      <c r="G1032" s="1">
        <v>0.12927772088085901</v>
      </c>
      <c r="H1032" s="1">
        <v>1.17684733202106</v>
      </c>
      <c r="I1032" s="1">
        <f>VLOOKUP(F1032,'[1]SUSMB vs SHAM all proteins sum'!$B$2:$E$3214,2,FALSE)</f>
        <v>0.26649870121608799</v>
      </c>
      <c r="J1032" s="29">
        <f>VLOOKUP(F1032,'[1]SUSMB vs SHAM all proteins sum'!$B$2:$E$3214,3,FALSE)</f>
        <v>0.89868364036251402</v>
      </c>
      <c r="K1032" s="25">
        <f>VLOOKUP($E1032,[1]AllProteinsNorm!$A$1:$Q$3226,4,FALSE)</f>
        <v>1710566.65774539</v>
      </c>
      <c r="L1032" s="1">
        <f>VLOOKUP($E1032,[1]AllProteinsNorm!$A$1:$Q$3226,5,FALSE)</f>
        <v>1321415.2420137499</v>
      </c>
      <c r="M1032" s="1">
        <f>VLOOKUP($E1032,[1]AllProteinsNorm!$A$1:$Q$3226,10,FALSE)</f>
        <v>1703377.8954332201</v>
      </c>
      <c r="N1032" s="1">
        <f>VLOOKUP($E1032,[1]AllProteinsNorm!$A$1:$Q$3226,11,FALSE)</f>
        <v>1193989.8330606499</v>
      </c>
      <c r="O1032" s="1">
        <f>VLOOKUP($E1032,[1]AllProteinsNorm!$A$1:$Q$3226,15,FALSE)</f>
        <v>1812718.6126800801</v>
      </c>
      <c r="P1032" s="1">
        <f>VLOOKUP($E1032,[1]AllProteinsNorm!$A$1:$Q$3226,6,FALSE)</f>
        <v>1535612.22468497</v>
      </c>
      <c r="Q1032" s="1">
        <f>VLOOKUP($E1032,[1]AllProteinsNorm!$A$1:$Q$3226,8,FALSE)</f>
        <v>1855732.9068784399</v>
      </c>
      <c r="R1032" s="1">
        <f>VLOOKUP($E1032,[1]AllProteinsNorm!$A$1:$Q$3226,13,FALSE)</f>
        <v>1791851.0980016501</v>
      </c>
      <c r="S1032" s="1">
        <f>VLOOKUP($E1032,[1]AllProteinsNorm!$A$1:$Q$3226,16,FALSE)</f>
        <v>1758497.3288130001</v>
      </c>
      <c r="T1032" s="1">
        <f>VLOOKUP($E1032,[1]AllProteinsNorm!$A$1:$Q$3226,17,FALSE)</f>
        <v>2094986.9405606401</v>
      </c>
      <c r="U1032" s="1">
        <f>VLOOKUP($E1032,[1]AllProteinsNorm!$A$1:$Q$3226,3,FALSE)</f>
        <v>1397961.77654178</v>
      </c>
      <c r="V1032" s="1">
        <f>VLOOKUP($E1032,[1]AllProteinsNorm!$A$1:$Q$3226,7,FALSE)</f>
        <v>1432704.42894182</v>
      </c>
      <c r="W1032" s="1">
        <f>VLOOKUP($E1032,[1]AllProteinsNorm!$A$1:$Q$3226,9,FALSE)</f>
        <v>1244144.3889081599</v>
      </c>
      <c r="X1032" s="1">
        <f>VLOOKUP($E1032,[1]AllProteinsNorm!$A$1:$Q$3226,12,FALSE)</f>
        <v>1297176.7710533901</v>
      </c>
      <c r="Y1032" s="29">
        <f>VLOOKUP($E1032,[1]AllProteinsNorm!$A$1:$Q$3226,14,FALSE)</f>
        <v>1511240.81752551</v>
      </c>
      <c r="Z1032" s="25">
        <f t="shared" si="138"/>
        <v>1.1047220229224104</v>
      </c>
      <c r="AA1032" s="1">
        <f t="shared" si="138"/>
        <v>0.85339937655631559</v>
      </c>
      <c r="AB1032" s="1">
        <f t="shared" si="138"/>
        <v>1.1000793602071928</v>
      </c>
      <c r="AC1032" s="1">
        <f t="shared" si="138"/>
        <v>0.77110521110360808</v>
      </c>
      <c r="AD1032" s="1">
        <f t="shared" si="138"/>
        <v>1.1706940292104733</v>
      </c>
      <c r="AE1032" s="1">
        <f t="shared" si="138"/>
        <v>0.99173255575689345</v>
      </c>
      <c r="AF1032" s="1">
        <f t="shared" si="138"/>
        <v>1.1984736178551063</v>
      </c>
      <c r="AG1032" s="1">
        <f t="shared" si="138"/>
        <v>1.1572173237429979</v>
      </c>
      <c r="AH1032" s="1">
        <f t="shared" si="138"/>
        <v>1.1356767171823987</v>
      </c>
      <c r="AI1032" s="1">
        <f t="shared" si="138"/>
        <v>1.3529891983412354</v>
      </c>
      <c r="AJ1032" s="1">
        <f t="shared" si="138"/>
        <v>0.90283483239699192</v>
      </c>
      <c r="AK1032" s="1">
        <f t="shared" si="138"/>
        <v>0.92527241065053412</v>
      </c>
      <c r="AL1032" s="1">
        <f t="shared" si="138"/>
        <v>0.80349613965570854</v>
      </c>
      <c r="AM1032" s="1">
        <f t="shared" si="138"/>
        <v>0.83774563248815515</v>
      </c>
      <c r="AN1032" s="29">
        <f t="shared" si="138"/>
        <v>0.97599295853233925</v>
      </c>
      <c r="AO1032" s="1">
        <f t="shared" si="132"/>
        <v>243847.96403621303</v>
      </c>
      <c r="AP1032" s="1">
        <f t="shared" si="133"/>
        <v>179746.56172813699</v>
      </c>
      <c r="AQ1032" s="29">
        <f t="shared" si="134"/>
        <v>95482.67903695532</v>
      </c>
    </row>
    <row r="1033" spans="1:43" x14ac:dyDescent="0.2">
      <c r="A1033" s="26"/>
      <c r="E1033" s="25" t="s">
        <v>2034</v>
      </c>
      <c r="F1033" s="26" t="s">
        <v>2035</v>
      </c>
      <c r="G1033" s="1">
        <v>0.32375102396585598</v>
      </c>
      <c r="H1033" s="1">
        <v>0.77703786862816704</v>
      </c>
      <c r="I1033" s="1">
        <f>VLOOKUP(F1033,'[1]SUSMB vs SHAM all proteins sum'!$B$2:$E$3214,2,FALSE)</f>
        <v>0.41918721488673499</v>
      </c>
      <c r="J1033" s="29">
        <f>VLOOKUP(F1033,'[1]SUSMB vs SHAM all proteins sum'!$B$2:$E$3214,3,FALSE)</f>
        <v>0.702299488508206</v>
      </c>
      <c r="K1033" s="25">
        <f>VLOOKUP($E1033,[1]AllProteinsNorm!$A$1:$Q$3226,4,FALSE)</f>
        <v>80385.8910435906</v>
      </c>
      <c r="L1033" s="1">
        <f>VLOOKUP($E1033,[1]AllProteinsNorm!$A$1:$Q$3226,5,FALSE)</f>
        <v>90103.8631520731</v>
      </c>
      <c r="M1033" s="1">
        <f>VLOOKUP($E1033,[1]AllProteinsNorm!$A$1:$Q$3226,10,FALSE)</f>
        <v>110509.587531503</v>
      </c>
      <c r="N1033" s="1">
        <f>VLOOKUP($E1033,[1]AllProteinsNorm!$A$1:$Q$3226,11,FALSE)</f>
        <v>127039.11672940799</v>
      </c>
      <c r="O1033" s="1">
        <f>VLOOKUP($E1033,[1]AllProteinsNorm!$A$1:$Q$3226,15,FALSE)</f>
        <v>87458.058661057599</v>
      </c>
      <c r="P1033" s="1">
        <f>VLOOKUP($E1033,[1]AllProteinsNorm!$A$1:$Q$3226,6,FALSE)</f>
        <v>84577.782463398005</v>
      </c>
      <c r="Q1033" s="1">
        <f>VLOOKUP($E1033,[1]AllProteinsNorm!$A$1:$Q$3226,8,FALSE)</f>
        <v>87286.367046849497</v>
      </c>
      <c r="R1033" s="1">
        <f>VLOOKUP($E1033,[1]AllProteinsNorm!$A$1:$Q$3226,13,FALSE)</f>
        <v>31422.698176964201</v>
      </c>
      <c r="S1033" s="1">
        <f>VLOOKUP($E1033,[1]AllProteinsNorm!$A$1:$Q$3226,16,FALSE)</f>
        <v>103202.743094</v>
      </c>
      <c r="T1033" s="1">
        <f>VLOOKUP($E1033,[1]AllProteinsNorm!$A$1:$Q$3226,17,FALSE)</f>
        <v>105228.648689383</v>
      </c>
      <c r="U1033" s="1">
        <f>VLOOKUP($E1033,[1]AllProteinsNorm!$A$1:$Q$3226,3,FALSE)</f>
        <v>13932.2739436545</v>
      </c>
      <c r="V1033" s="1">
        <f>VLOOKUP($E1033,[1]AllProteinsNorm!$A$1:$Q$3226,7,FALSE)</f>
        <v>80975.087318358594</v>
      </c>
      <c r="W1033" s="1">
        <f>VLOOKUP($E1033,[1]AllProteinsNorm!$A$1:$Q$3226,9,FALSE)</f>
        <v>105527.294888302</v>
      </c>
      <c r="X1033" s="1">
        <f>VLOOKUP($E1033,[1]AllProteinsNorm!$A$1:$Q$3226,12,FALSE)</f>
        <v>96264.401329817003</v>
      </c>
      <c r="Y1033" s="29">
        <f>VLOOKUP($E1033,[1]AllProteinsNorm!$A$1:$Q$3226,14,FALSE)</f>
        <v>132577.03700609101</v>
      </c>
      <c r="Z1033" s="25">
        <f t="shared" si="138"/>
        <v>0.81116504623691199</v>
      </c>
      <c r="AA1033" s="1">
        <f t="shared" si="138"/>
        <v>0.90922801714348067</v>
      </c>
      <c r="AB1033" s="1">
        <f t="shared" si="138"/>
        <v>1.1151399022373725</v>
      </c>
      <c r="AC1033" s="1">
        <f t="shared" si="138"/>
        <v>1.2819375347823945</v>
      </c>
      <c r="AD1033" s="1">
        <f t="shared" si="138"/>
        <v>0.88252949959984095</v>
      </c>
      <c r="AE1033" s="1">
        <f t="shared" si="138"/>
        <v>0.85346495425838687</v>
      </c>
      <c r="AF1033" s="1">
        <f t="shared" si="138"/>
        <v>0.88079697870134044</v>
      </c>
      <c r="AG1033" s="1">
        <f t="shared" si="138"/>
        <v>0.31708293692712641</v>
      </c>
      <c r="AH1033" s="1">
        <f t="shared" si="138"/>
        <v>1.0414073513003057</v>
      </c>
      <c r="AI1033" s="1">
        <f t="shared" si="138"/>
        <v>1.0618505383399237</v>
      </c>
      <c r="AJ1033" s="1">
        <f t="shared" si="138"/>
        <v>0.14058901992591544</v>
      </c>
      <c r="AK1033" s="1">
        <f t="shared" si="138"/>
        <v>0.81711056002372351</v>
      </c>
      <c r="AL1033" s="1">
        <f t="shared" si="138"/>
        <v>1.0648641437700512</v>
      </c>
      <c r="AM1033" s="1">
        <f t="shared" si="138"/>
        <v>0.97139331967255349</v>
      </c>
      <c r="AN1033" s="29">
        <f t="shared" si="138"/>
        <v>1.3378200696274203</v>
      </c>
      <c r="AO1033" s="1">
        <f t="shared" si="132"/>
        <v>17189.857935368727</v>
      </c>
      <c r="AP1033" s="1">
        <f t="shared" si="133"/>
        <v>26762.62342876854</v>
      </c>
      <c r="AQ1033" s="29">
        <f t="shared" si="134"/>
        <v>39686.258667536378</v>
      </c>
    </row>
    <row r="1034" spans="1:43" x14ac:dyDescent="0.2">
      <c r="A1034" s="26"/>
      <c r="E1034" s="25" t="s">
        <v>2036</v>
      </c>
      <c r="F1034" s="26" t="s">
        <v>2037</v>
      </c>
      <c r="G1034" s="1">
        <v>0.13087898202214099</v>
      </c>
      <c r="H1034" s="1">
        <v>1.0674954960251299</v>
      </c>
      <c r="I1034" s="1">
        <f>VLOOKUP(F1034,'[1]SUSMB vs SHAM all proteins sum'!$B$2:$E$3214,2,FALSE)</f>
        <v>0.25899551292787998</v>
      </c>
      <c r="J1034" s="29">
        <f>VLOOKUP(F1034,'[1]SUSMB vs SHAM all proteins sum'!$B$2:$E$3214,3,FALSE)</f>
        <v>1.0701174327504499</v>
      </c>
      <c r="K1034" s="25">
        <f>VLOOKUP($E1034,[1]AllProteinsNorm!$A$1:$Q$3226,4,FALSE)</f>
        <v>8278055.1269193897</v>
      </c>
      <c r="L1034" s="1">
        <f>VLOOKUP($E1034,[1]AllProteinsNorm!$A$1:$Q$3226,5,FALSE)</f>
        <v>10342233.741532199</v>
      </c>
      <c r="M1034" s="1">
        <f>VLOOKUP($E1034,[1]AllProteinsNorm!$A$1:$Q$3226,10,FALSE)</f>
        <v>9422092.0839800499</v>
      </c>
      <c r="N1034" s="1">
        <f>VLOOKUP($E1034,[1]AllProteinsNorm!$A$1:$Q$3226,11,FALSE)</f>
        <v>9836302.3867269997</v>
      </c>
      <c r="O1034" s="1">
        <f>VLOOKUP($E1034,[1]AllProteinsNorm!$A$1:$Q$3226,15,FALSE)</f>
        <v>9985529.7732034009</v>
      </c>
      <c r="P1034" s="1">
        <f>VLOOKUP($E1034,[1]AllProteinsNorm!$A$1:$Q$3226,6,FALSE)</f>
        <v>10266700.2809157</v>
      </c>
      <c r="Q1034" s="1">
        <f>VLOOKUP($E1034,[1]AllProteinsNorm!$A$1:$Q$3226,8,FALSE)</f>
        <v>10067238.674929</v>
      </c>
      <c r="R1034" s="1">
        <f>VLOOKUP($E1034,[1]AllProteinsNorm!$A$1:$Q$3226,13,FALSE)</f>
        <v>10255040.9059803</v>
      </c>
      <c r="S1034" s="1">
        <f>VLOOKUP($E1034,[1]AllProteinsNorm!$A$1:$Q$3226,16,FALSE)</f>
        <v>10232758.850539999</v>
      </c>
      <c r="T1034" s="1">
        <f>VLOOKUP($E1034,[1]AllProteinsNorm!$A$1:$Q$3226,17,FALSE)</f>
        <v>10126324.984057</v>
      </c>
      <c r="U1034" s="1">
        <f>VLOOKUP($E1034,[1]AllProteinsNorm!$A$1:$Q$3226,3,FALSE)</f>
        <v>11177640.5553158</v>
      </c>
      <c r="V1034" s="1">
        <f>VLOOKUP($E1034,[1]AllProteinsNorm!$A$1:$Q$3226,7,FALSE)</f>
        <v>10450053.0699485</v>
      </c>
      <c r="W1034" s="1">
        <f>VLOOKUP($E1034,[1]AllProteinsNorm!$A$1:$Q$3226,9,FALSE)</f>
        <v>10748280.015829001</v>
      </c>
      <c r="X1034" s="1">
        <f>VLOOKUP($E1034,[1]AllProteinsNorm!$A$1:$Q$3226,12,FALSE)</f>
        <v>8843623.9849454109</v>
      </c>
      <c r="Y1034" s="29">
        <f>VLOOKUP($E1034,[1]AllProteinsNorm!$A$1:$Q$3226,14,FALSE)</f>
        <v>10014108.854028801</v>
      </c>
      <c r="Z1034" s="25">
        <f t="shared" si="138"/>
        <v>0.86474367681408615</v>
      </c>
      <c r="AA1034" s="1">
        <f t="shared" si="138"/>
        <v>1.0803722728349916</v>
      </c>
      <c r="AB1034" s="1">
        <f t="shared" si="138"/>
        <v>0.98425227025685458</v>
      </c>
      <c r="AC1034" s="1">
        <f t="shared" si="138"/>
        <v>1.0275215810647627</v>
      </c>
      <c r="AD1034" s="1">
        <f t="shared" si="138"/>
        <v>1.0431101990293041</v>
      </c>
      <c r="AE1034" s="1">
        <f t="shared" si="138"/>
        <v>1.0724818829481693</v>
      </c>
      <c r="AF1034" s="1">
        <f t="shared" si="138"/>
        <v>1.0516456889509485</v>
      </c>
      <c r="AG1034" s="1">
        <f t="shared" si="138"/>
        <v>1.0712639192361126</v>
      </c>
      <c r="AH1034" s="1">
        <f t="shared" si="138"/>
        <v>1.0689362871712134</v>
      </c>
      <c r="AI1034" s="1">
        <f t="shared" si="138"/>
        <v>1.0578179735541962</v>
      </c>
      <c r="AJ1034" s="1">
        <f t="shared" si="138"/>
        <v>1.1676406889920139</v>
      </c>
      <c r="AK1034" s="1">
        <f t="shared" si="138"/>
        <v>1.0916353148245459</v>
      </c>
      <c r="AL1034" s="1">
        <f t="shared" si="138"/>
        <v>1.1227887514412107</v>
      </c>
      <c r="AM1034" s="1">
        <f t="shared" si="138"/>
        <v>0.92382423212357578</v>
      </c>
      <c r="AN1034" s="29">
        <f t="shared" si="138"/>
        <v>1.0460956320874337</v>
      </c>
      <c r="AO1034" s="1">
        <f t="shared" si="132"/>
        <v>711461.14571968315</v>
      </c>
      <c r="AP1034" s="1">
        <f t="shared" si="133"/>
        <v>78823.438870690239</v>
      </c>
      <c r="AQ1034" s="29">
        <f t="shared" si="134"/>
        <v>797785.21389494906</v>
      </c>
    </row>
    <row r="1035" spans="1:43" x14ac:dyDescent="0.2">
      <c r="A1035" s="26"/>
      <c r="E1035" s="25" t="s">
        <v>181</v>
      </c>
      <c r="F1035" s="26" t="s">
        <v>182</v>
      </c>
      <c r="G1035" s="43">
        <v>8.9237360321075595E-3</v>
      </c>
      <c r="H1035" s="43">
        <v>4.8149923640954801</v>
      </c>
      <c r="I1035" s="1">
        <f>VLOOKUP(F1035,'[1]SUSMB vs SHAM all proteins sum'!$B$2:$E$3214,2,FALSE)</f>
        <v>2.53965717505856E-2</v>
      </c>
      <c r="J1035" s="29">
        <f>VLOOKUP(F1035,'[1]SUSMB vs SHAM all proteins sum'!$B$2:$E$3214,3,FALSE)</f>
        <v>3.5713952580892099</v>
      </c>
      <c r="K1035" s="25">
        <f>VLOOKUP($E1035,[1]AllProteinsNorm!$A$1:$Q$3226,4,FALSE)</f>
        <v>13341.442323388001</v>
      </c>
      <c r="L1035" s="1">
        <f>VLOOKUP($E1035,[1]AllProteinsNorm!$A$1:$Q$3226,5,FALSE)</f>
        <v>2601.5522868340499</v>
      </c>
      <c r="M1035" s="1">
        <f>VLOOKUP($E1035,[1]AllProteinsNorm!$A$1:$Q$3226,10,FALSE)</f>
        <v>42625.202253158102</v>
      </c>
      <c r="N1035" s="1">
        <f>VLOOKUP($E1035,[1]AllProteinsNorm!$A$1:$Q$3226,11,FALSE)</f>
        <v>8955.4172845850208</v>
      </c>
      <c r="O1035" s="1">
        <f>VLOOKUP($E1035,[1]AllProteinsNorm!$A$1:$Q$3226,15,FALSE)</f>
        <v>7640.9274156229903</v>
      </c>
      <c r="P1035" s="1">
        <f>VLOOKUP($E1035,[1]AllProteinsNorm!$A$1:$Q$3226,6,FALSE)</f>
        <v>42230.127364266998</v>
      </c>
      <c r="Q1035" s="1">
        <f>VLOOKUP($E1035,[1]AllProteinsNorm!$A$1:$Q$3226,8,FALSE)</f>
        <v>63624.271326769602</v>
      </c>
      <c r="R1035" s="1">
        <f>VLOOKUP($E1035,[1]AllProteinsNorm!$A$1:$Q$3226,13,FALSE)</f>
        <v>43584.7734733791</v>
      </c>
      <c r="S1035" s="1">
        <f>VLOOKUP($E1035,[1]AllProteinsNorm!$A$1:$Q$3226,16,FALSE)</f>
        <v>49873.418421895898</v>
      </c>
      <c r="T1035" s="1">
        <f>VLOOKUP($E1035,[1]AllProteinsNorm!$A$1:$Q$3226,17,FALSE)</f>
        <v>44860.340628413498</v>
      </c>
      <c r="U1035" s="1">
        <f>VLOOKUP($E1035,[1]AllProteinsNorm!$A$1:$Q$3226,3,FALSE)</f>
        <v>23803.2573802552</v>
      </c>
      <c r="V1035" s="1">
        <f>VLOOKUP($E1035,[1]AllProteinsNorm!$A$1:$Q$3226,7,FALSE)</f>
        <v>43061.696989157201</v>
      </c>
      <c r="W1035" s="1">
        <f>VLOOKUP($E1035,[1]AllProteinsNorm!$A$1:$Q$3226,9,FALSE)</f>
        <v>40497.472513983703</v>
      </c>
      <c r="X1035" s="1">
        <f>VLOOKUP($E1035,[1]AllProteinsNorm!$A$1:$Q$3226,12,FALSE)</f>
        <v>40233.693902512401</v>
      </c>
      <c r="Y1035" s="29">
        <f>VLOOKUP($E1035,[1]AllProteinsNorm!$A$1:$Q$3226,14,FALSE)</f>
        <v>35219.073264685503</v>
      </c>
      <c r="Z1035" s="25">
        <f t="shared" si="138"/>
        <v>0.88748245155605221</v>
      </c>
      <c r="AA1035" s="1">
        <f t="shared" si="138"/>
        <v>0.17305715119895812</v>
      </c>
      <c r="AB1035" s="1">
        <f t="shared" si="138"/>
        <v>2.8354594710790439</v>
      </c>
      <c r="AC1035" s="1">
        <f t="shared" si="138"/>
        <v>0.59572087438389165</v>
      </c>
      <c r="AD1035" s="1">
        <f t="shared" si="138"/>
        <v>0.50828005178205415</v>
      </c>
      <c r="AE1035" s="1">
        <f t="shared" si="138"/>
        <v>2.8091788019847694</v>
      </c>
      <c r="AF1035" s="1">
        <f t="shared" si="138"/>
        <v>4.2323328263064273</v>
      </c>
      <c r="AG1035" s="1">
        <f t="shared" si="138"/>
        <v>2.8992908469019918</v>
      </c>
      <c r="AH1035" s="1">
        <f t="shared" si="138"/>
        <v>3.3176160849530145</v>
      </c>
      <c r="AI1035" s="1">
        <f t="shared" si="138"/>
        <v>2.9841425022503643</v>
      </c>
      <c r="AJ1035" s="1">
        <f t="shared" si="138"/>
        <v>1.5834100019167929</v>
      </c>
      <c r="AK1035" s="1">
        <f t="shared" si="138"/>
        <v>2.8644954185430374</v>
      </c>
      <c r="AL1035" s="1">
        <f t="shared" si="138"/>
        <v>2.693921340538171</v>
      </c>
      <c r="AM1035" s="1">
        <f t="shared" si="138"/>
        <v>2.6763745953585873</v>
      </c>
      <c r="AN1035" s="29">
        <f t="shared" si="138"/>
        <v>2.3427983815274556</v>
      </c>
      <c r="AO1035" s="1">
        <f t="shared" si="132"/>
        <v>14214.86288017611</v>
      </c>
      <c r="AP1035" s="1">
        <f t="shared" si="133"/>
        <v>7833.1091729274394</v>
      </c>
      <c r="AQ1035" s="29">
        <f t="shared" si="134"/>
        <v>6867.3765155350357</v>
      </c>
    </row>
    <row r="1036" spans="1:43" x14ac:dyDescent="0.2">
      <c r="A1036" s="26"/>
      <c r="E1036" s="25" t="s">
        <v>2038</v>
      </c>
      <c r="F1036" s="26" t="s">
        <v>2039</v>
      </c>
      <c r="G1036" s="1">
        <v>0.76415493316357497</v>
      </c>
      <c r="H1036" s="1">
        <v>1.0204956935037199</v>
      </c>
      <c r="I1036" s="1">
        <f>VLOOKUP(F1036,'[1]SUSMB vs SHAM all proteins sum'!$B$2:$E$3214,2,FALSE)</f>
        <v>0.76510342198552395</v>
      </c>
      <c r="J1036" s="29">
        <f>VLOOKUP(F1036,'[1]SUSMB vs SHAM all proteins sum'!$B$2:$E$3214,3,FALSE)</f>
        <v>0.98020177784103302</v>
      </c>
      <c r="K1036" s="25">
        <f>VLOOKUP($E1036,[1]AllProteinsNorm!$A$1:$Q$3226,4,FALSE)</f>
        <v>1742977.1693668801</v>
      </c>
      <c r="L1036" s="1">
        <f>VLOOKUP($E1036,[1]AllProteinsNorm!$A$1:$Q$3226,5,FALSE)</f>
        <v>2042958.1715679599</v>
      </c>
      <c r="M1036" s="1">
        <f>VLOOKUP($E1036,[1]AllProteinsNorm!$A$1:$Q$3226,10,FALSE)</f>
        <v>2003117.5510243799</v>
      </c>
      <c r="N1036" s="1">
        <f>VLOOKUP($E1036,[1]AllProteinsNorm!$A$1:$Q$3226,11,FALSE)</f>
        <v>1803437.5913323499</v>
      </c>
      <c r="O1036" s="1">
        <f>VLOOKUP($E1036,[1]AllProteinsNorm!$A$1:$Q$3226,15,FALSE)</f>
        <v>1863913.0642551901</v>
      </c>
      <c r="P1036" s="1">
        <f>VLOOKUP($E1036,[1]AllProteinsNorm!$A$1:$Q$3226,6,FALSE)</f>
        <v>2019819.00890375</v>
      </c>
      <c r="Q1036" s="1">
        <f>VLOOKUP($E1036,[1]AllProteinsNorm!$A$1:$Q$3226,8,FALSE)</f>
        <v>1551939.60911668</v>
      </c>
      <c r="R1036" s="1">
        <f>VLOOKUP($E1036,[1]AllProteinsNorm!$A$1:$Q$3226,13,FALSE)</f>
        <v>2194018.5446075299</v>
      </c>
      <c r="S1036" s="1">
        <f>VLOOKUP($E1036,[1]AllProteinsNorm!$A$1:$Q$3226,16,FALSE)</f>
        <v>1936746.9409692199</v>
      </c>
      <c r="T1036" s="1">
        <f>VLOOKUP($E1036,[1]AllProteinsNorm!$A$1:$Q$3226,17,FALSE)</f>
        <v>1992231.5617889599</v>
      </c>
      <c r="U1036" s="1">
        <f>VLOOKUP($E1036,[1]AllProteinsNorm!$A$1:$Q$3226,3,FALSE)</f>
        <v>1476285.91508319</v>
      </c>
      <c r="V1036" s="1">
        <f>VLOOKUP($E1036,[1]AllProteinsNorm!$A$1:$Q$3226,7,FALSE)</f>
        <v>2004989.294486</v>
      </c>
      <c r="W1036" s="1">
        <f>VLOOKUP($E1036,[1]AllProteinsNorm!$A$1:$Q$3226,9,FALSE)</f>
        <v>1971005.6600067101</v>
      </c>
      <c r="X1036" s="1">
        <f>VLOOKUP($E1036,[1]AllProteinsNorm!$A$1:$Q$3226,12,FALSE)</f>
        <v>1899777.9481876299</v>
      </c>
      <c r="Y1036" s="29">
        <f>VLOOKUP($E1036,[1]AllProteinsNorm!$A$1:$Q$3226,14,FALSE)</f>
        <v>1957440.46124406</v>
      </c>
      <c r="Z1036" s="25">
        <f t="shared" si="138"/>
        <v>0.92158565389220015</v>
      </c>
      <c r="AA1036" s="1">
        <f t="shared" si="138"/>
        <v>1.0801982811414375</v>
      </c>
      <c r="AB1036" s="1">
        <f t="shared" si="138"/>
        <v>1.0591328621672673</v>
      </c>
      <c r="AC1036" s="1">
        <f t="shared" si="138"/>
        <v>0.95355363287145745</v>
      </c>
      <c r="AD1036" s="1">
        <f t="shared" si="138"/>
        <v>0.98552956992763829</v>
      </c>
      <c r="AE1036" s="1">
        <f t="shared" si="138"/>
        <v>1.0679636284281377</v>
      </c>
      <c r="AF1036" s="1">
        <f t="shared" si="138"/>
        <v>0.82057602624165404</v>
      </c>
      <c r="AG1036" s="1">
        <f t="shared" si="138"/>
        <v>1.1600702812522823</v>
      </c>
      <c r="AH1036" s="1">
        <f t="shared" si="138"/>
        <v>1.0240399170949421</v>
      </c>
      <c r="AI1036" s="1">
        <f t="shared" si="138"/>
        <v>1.0533769798274935</v>
      </c>
      <c r="AJ1036" s="1">
        <f t="shared" si="138"/>
        <v>0.78057472254670091</v>
      </c>
      <c r="AK1036" s="1">
        <f t="shared" si="138"/>
        <v>1.0601225319990426</v>
      </c>
      <c r="AL1036" s="1">
        <f t="shared" si="138"/>
        <v>1.0421539489598248</v>
      </c>
      <c r="AM1036" s="1">
        <f t="shared" si="138"/>
        <v>1.0044928490178926</v>
      </c>
      <c r="AN1036" s="29">
        <f t="shared" si="138"/>
        <v>1.0349814553715149</v>
      </c>
      <c r="AO1036" s="1">
        <f t="shared" si="132"/>
        <v>114867.63952759202</v>
      </c>
      <c r="AP1036" s="1">
        <f t="shared" si="133"/>
        <v>211764.29349174254</v>
      </c>
      <c r="AQ1036" s="29">
        <f t="shared" si="134"/>
        <v>195775.14266206653</v>
      </c>
    </row>
    <row r="1037" spans="1:43" x14ac:dyDescent="0.2">
      <c r="A1037" s="26"/>
      <c r="E1037" s="25" t="s">
        <v>2040</v>
      </c>
      <c r="F1037" s="26" t="s">
        <v>2041</v>
      </c>
      <c r="G1037" s="1">
        <v>0.69687074483657097</v>
      </c>
      <c r="H1037" s="1">
        <v>0.95184800814023796</v>
      </c>
      <c r="I1037" s="1">
        <f>VLOOKUP(F1037,'[1]SUSMB vs SHAM all proteins sum'!$B$2:$E$3214,2,FALSE)</f>
        <v>0.98888722649876903</v>
      </c>
      <c r="J1037" s="29">
        <f>VLOOKUP(F1037,'[1]SUSMB vs SHAM all proteins sum'!$B$2:$E$3214,3,FALSE)</f>
        <v>1.00212355560846</v>
      </c>
      <c r="K1037" s="25">
        <f>VLOOKUP($E1037,[1]AllProteinsNorm!$A$1:$Q$3226,4,FALSE)</f>
        <v>7249177.4582002498</v>
      </c>
      <c r="L1037" s="1">
        <f>VLOOKUP($E1037,[1]AllProteinsNorm!$A$1:$Q$3226,5,FALSE)</f>
        <v>12774975.3721852</v>
      </c>
      <c r="M1037" s="1">
        <f>VLOOKUP($E1037,[1]AllProteinsNorm!$A$1:$Q$3226,10,FALSE)</f>
        <v>8418597.0081973802</v>
      </c>
      <c r="N1037" s="1">
        <f>VLOOKUP($E1037,[1]AllProteinsNorm!$A$1:$Q$3226,11,FALSE)</f>
        <v>11050246.448083701</v>
      </c>
      <c r="O1037" s="1">
        <f>VLOOKUP($E1037,[1]AllProteinsNorm!$A$1:$Q$3226,15,FALSE)</f>
        <v>7447947.7821539501</v>
      </c>
      <c r="P1037" s="1">
        <f>VLOOKUP($E1037,[1]AllProteinsNorm!$A$1:$Q$3226,6,FALSE)</f>
        <v>10176927.156480599</v>
      </c>
      <c r="Q1037" s="1">
        <f>VLOOKUP($E1037,[1]AllProteinsNorm!$A$1:$Q$3226,8,FALSE)</f>
        <v>8600643.0191142298</v>
      </c>
      <c r="R1037" s="1">
        <f>VLOOKUP($E1037,[1]AllProteinsNorm!$A$1:$Q$3226,13,FALSE)</f>
        <v>7882890.7338997005</v>
      </c>
      <c r="S1037" s="1">
        <f>VLOOKUP($E1037,[1]AllProteinsNorm!$A$1:$Q$3226,16,FALSE)</f>
        <v>9233998.7184338607</v>
      </c>
      <c r="T1037" s="1">
        <f>VLOOKUP($E1037,[1]AllProteinsNorm!$A$1:$Q$3226,17,FALSE)</f>
        <v>7868867.5094719604</v>
      </c>
      <c r="U1037" s="1">
        <f>VLOOKUP($E1037,[1]AllProteinsNorm!$A$1:$Q$3226,3,FALSE)</f>
        <v>9296080.5650235396</v>
      </c>
      <c r="V1037" s="1">
        <f>VLOOKUP($E1037,[1]AllProteinsNorm!$A$1:$Q$3226,7,FALSE)</f>
        <v>9489250.1592801902</v>
      </c>
      <c r="W1037" s="1">
        <f>VLOOKUP($E1037,[1]AllProteinsNorm!$A$1:$Q$3226,9,FALSE)</f>
        <v>11653466.528351299</v>
      </c>
      <c r="X1037" s="1">
        <f>VLOOKUP($E1037,[1]AllProteinsNorm!$A$1:$Q$3226,12,FALSE)</f>
        <v>6460825.0071149403</v>
      </c>
      <c r="Y1037" s="29">
        <f>VLOOKUP($E1037,[1]AllProteinsNorm!$A$1:$Q$3226,14,FALSE)</f>
        <v>9764018.1448641606</v>
      </c>
      <c r="Z1037" s="25">
        <f t="shared" si="138"/>
        <v>0.77215931656297487</v>
      </c>
      <c r="AA1037" s="1">
        <f t="shared" si="138"/>
        <v>1.3607497277276435</v>
      </c>
      <c r="AB1037" s="1">
        <f t="shared" si="138"/>
        <v>0.89672216603215427</v>
      </c>
      <c r="AC1037" s="1">
        <f t="shared" si="138"/>
        <v>1.1770370906774745</v>
      </c>
      <c r="AD1037" s="1">
        <f t="shared" si="138"/>
        <v>0.79333169899975353</v>
      </c>
      <c r="AE1037" s="1">
        <f t="shared" si="138"/>
        <v>1.0840138985658372</v>
      </c>
      <c r="AF1037" s="1">
        <f t="shared" si="138"/>
        <v>0.91611312785963162</v>
      </c>
      <c r="AG1037" s="1">
        <f t="shared" si="138"/>
        <v>0.83966043826712711</v>
      </c>
      <c r="AH1037" s="1">
        <f t="shared" si="138"/>
        <v>0.98357616166558393</v>
      </c>
      <c r="AI1037" s="1">
        <f t="shared" si="138"/>
        <v>0.83816672902182721</v>
      </c>
      <c r="AJ1037" s="1">
        <f t="shared" si="138"/>
        <v>0.99018892242500334</v>
      </c>
      <c r="AK1037" s="1">
        <f t="shared" si="138"/>
        <v>1.0107647329555118</v>
      </c>
      <c r="AL1037" s="1">
        <f t="shared" si="138"/>
        <v>1.2412901742310576</v>
      </c>
      <c r="AM1037" s="1">
        <f t="shared" si="138"/>
        <v>0.6881865219458172</v>
      </c>
      <c r="AN1037" s="29">
        <f t="shared" si="138"/>
        <v>1.0400321444908585</v>
      </c>
      <c r="AO1037" s="1">
        <f t="shared" si="132"/>
        <v>2168537.3818082432</v>
      </c>
      <c r="AP1037" s="1">
        <f t="shared" si="133"/>
        <v>874176.27510584262</v>
      </c>
      <c r="AQ1037" s="29">
        <f t="shared" si="134"/>
        <v>1664061.7492995444</v>
      </c>
    </row>
    <row r="1038" spans="1:43" x14ac:dyDescent="0.2">
      <c r="A1038" s="26"/>
      <c r="E1038" s="25" t="s">
        <v>2042</v>
      </c>
      <c r="F1038" s="26" t="s">
        <v>2043</v>
      </c>
      <c r="G1038" s="43">
        <v>6.4019549520183397E-3</v>
      </c>
      <c r="H1038" s="1">
        <v>0.91950606126601298</v>
      </c>
      <c r="I1038" s="1">
        <f>VLOOKUP(F1038,'[1]SUSMB vs SHAM all proteins sum'!$B$2:$E$3214,2,FALSE)</f>
        <v>0.54307535442474297</v>
      </c>
      <c r="J1038" s="29">
        <f>VLOOKUP(F1038,'[1]SUSMB vs SHAM all proteins sum'!$B$2:$E$3214,3,FALSE)</f>
        <v>0.98114771840507597</v>
      </c>
      <c r="K1038" s="25">
        <f>VLOOKUP($E1038,[1]AllProteinsNorm!$A$1:$Q$3226,4,FALSE)</f>
        <v>37238184.0178947</v>
      </c>
      <c r="L1038" s="1">
        <f>VLOOKUP($E1038,[1]AllProteinsNorm!$A$1:$Q$3226,5,FALSE)</f>
        <v>38726732.496573403</v>
      </c>
      <c r="M1038" s="1">
        <f>VLOOKUP($E1038,[1]AllProteinsNorm!$A$1:$Q$3226,10,FALSE)</f>
        <v>37447426.619852699</v>
      </c>
      <c r="N1038" s="1">
        <f>VLOOKUP($E1038,[1]AllProteinsNorm!$A$1:$Q$3226,11,FALSE)</f>
        <v>40860599.869327702</v>
      </c>
      <c r="O1038" s="1">
        <f>VLOOKUP($E1038,[1]AllProteinsNorm!$A$1:$Q$3226,15,FALSE)</f>
        <v>40951721.6247003</v>
      </c>
      <c r="P1038" s="1">
        <f>VLOOKUP($E1038,[1]AllProteinsNorm!$A$1:$Q$3226,6,FALSE)</f>
        <v>36456798.064689398</v>
      </c>
      <c r="Q1038" s="1">
        <f>VLOOKUP($E1038,[1]AllProteinsNorm!$A$1:$Q$3226,8,FALSE)</f>
        <v>36651203.686772399</v>
      </c>
      <c r="R1038" s="1">
        <f>VLOOKUP($E1038,[1]AllProteinsNorm!$A$1:$Q$3226,13,FALSE)</f>
        <v>34814060.263400599</v>
      </c>
      <c r="S1038" s="1">
        <f>VLOOKUP($E1038,[1]AllProteinsNorm!$A$1:$Q$3226,16,FALSE)</f>
        <v>35188271.304052897</v>
      </c>
      <c r="T1038" s="1">
        <f>VLOOKUP($E1038,[1]AllProteinsNorm!$A$1:$Q$3226,17,FALSE)</f>
        <v>36287064.6926376</v>
      </c>
      <c r="U1038" s="1">
        <f>VLOOKUP($E1038,[1]AllProteinsNorm!$A$1:$Q$3226,3,FALSE)</f>
        <v>40090955.588552698</v>
      </c>
      <c r="V1038" s="1">
        <f>VLOOKUP($E1038,[1]AllProteinsNorm!$A$1:$Q$3226,7,FALSE)</f>
        <v>35923615.1293763</v>
      </c>
      <c r="W1038" s="1">
        <f>VLOOKUP($E1038,[1]AllProteinsNorm!$A$1:$Q$3226,9,FALSE)</f>
        <v>39609756.187694497</v>
      </c>
      <c r="X1038" s="1">
        <f>VLOOKUP($E1038,[1]AllProteinsNorm!$A$1:$Q$3226,12,FALSE)</f>
        <v>36747037.600190699</v>
      </c>
      <c r="Y1038" s="29">
        <f>VLOOKUP($E1038,[1]AllProteinsNorm!$A$1:$Q$3226,14,FALSE)</f>
        <v>39193971.805044301</v>
      </c>
      <c r="Z1038" s="25">
        <f t="shared" si="138"/>
        <v>0.95372641793969559</v>
      </c>
      <c r="AA1038" s="1">
        <f t="shared" si="138"/>
        <v>0.99185040400243185</v>
      </c>
      <c r="AB1038" s="1">
        <f t="shared" si="138"/>
        <v>0.95908543859306283</v>
      </c>
      <c r="AC1038" s="1">
        <f t="shared" si="138"/>
        <v>1.0465019864962875</v>
      </c>
      <c r="AD1038" s="1">
        <f t="shared" si="138"/>
        <v>1.0488357529685226</v>
      </c>
      <c r="AE1038" s="1">
        <f t="shared" si="138"/>
        <v>0.93371393758295296</v>
      </c>
      <c r="AF1038" s="1">
        <f t="shared" si="138"/>
        <v>0.9386929606601111</v>
      </c>
      <c r="AG1038" s="1">
        <f t="shared" si="138"/>
        <v>0.89164092891839475</v>
      </c>
      <c r="AH1038" s="1">
        <f t="shared" si="138"/>
        <v>0.90122504169852646</v>
      </c>
      <c r="AI1038" s="1">
        <f t="shared" si="138"/>
        <v>0.92936680828003104</v>
      </c>
      <c r="AJ1038" s="1">
        <f t="shared" si="138"/>
        <v>1.0267902281936112</v>
      </c>
      <c r="AK1038" s="1">
        <f t="shared" si="138"/>
        <v>0.92005831327113441</v>
      </c>
      <c r="AL1038" s="1">
        <f t="shared" si="138"/>
        <v>1.0144659811069467</v>
      </c>
      <c r="AM1038" s="1">
        <f t="shared" si="138"/>
        <v>0.94114741265265878</v>
      </c>
      <c r="AN1038" s="29">
        <f t="shared" si="138"/>
        <v>1.0038171119325079</v>
      </c>
      <c r="AO1038" s="1">
        <f t="shared" ref="AO1038:AO1101" si="139">_xlfn.STDEV.P(K1038:O1038)</f>
        <v>1603128.7608293663</v>
      </c>
      <c r="AP1038" s="1">
        <f t="shared" ref="AP1038:AP1101" si="140">_xlfn.STDEV.P(P1038:T1038)</f>
        <v>735916.78261912498</v>
      </c>
      <c r="AQ1038" s="29">
        <f t="shared" ref="AQ1038:AQ1101" si="141">_xlfn.STDEV.P(U1038:Y1038)</f>
        <v>1660133.264616651</v>
      </c>
    </row>
    <row r="1039" spans="1:43" x14ac:dyDescent="0.2">
      <c r="A1039" s="26"/>
      <c r="E1039" s="25" t="s">
        <v>2044</v>
      </c>
      <c r="F1039" s="26" t="s">
        <v>2045</v>
      </c>
      <c r="G1039" s="1">
        <v>8.4893299301374306E-2</v>
      </c>
      <c r="H1039" s="1">
        <v>0.76157153959976698</v>
      </c>
      <c r="I1039" s="1">
        <f>VLOOKUP(F1039,'[1]SUSMB vs SHAM all proteins sum'!$B$2:$E$3214,2,FALSE)</f>
        <v>0.69968541302092402</v>
      </c>
      <c r="J1039" s="29">
        <f>VLOOKUP(F1039,'[1]SUSMB vs SHAM all proteins sum'!$B$2:$E$3214,3,FALSE)</f>
        <v>0.93831391594332803</v>
      </c>
      <c r="K1039" s="25">
        <f>VLOOKUP($E1039,[1]AllProteinsNorm!$A$1:$Q$3226,4,FALSE)</f>
        <v>559296.40544973803</v>
      </c>
      <c r="L1039" s="1">
        <f>VLOOKUP($E1039,[1]AllProteinsNorm!$A$1:$Q$3226,5,FALSE)</f>
        <v>757924.72681066103</v>
      </c>
      <c r="M1039" s="1">
        <f>VLOOKUP($E1039,[1]AllProteinsNorm!$A$1:$Q$3226,10,FALSE)</f>
        <v>683289.97020732996</v>
      </c>
      <c r="N1039" s="1">
        <f>VLOOKUP($E1039,[1]AllProteinsNorm!$A$1:$Q$3226,11,FALSE)</f>
        <v>971048.68949096999</v>
      </c>
      <c r="O1039" s="1">
        <f>VLOOKUP($E1039,[1]AllProteinsNorm!$A$1:$Q$3226,15,FALSE)</f>
        <v>579070.71561191895</v>
      </c>
      <c r="P1039" s="1">
        <f>VLOOKUP($E1039,[1]AllProteinsNorm!$A$1:$Q$3226,6,FALSE)</f>
        <v>527240.20490436198</v>
      </c>
      <c r="Q1039" s="1">
        <f>VLOOKUP($E1039,[1]AllProteinsNorm!$A$1:$Q$3226,8,FALSE)</f>
        <v>418616.08714296599</v>
      </c>
      <c r="R1039" s="1">
        <f>VLOOKUP($E1039,[1]AllProteinsNorm!$A$1:$Q$3226,13,FALSE)</f>
        <v>438477.09499955602</v>
      </c>
      <c r="S1039" s="1">
        <f>VLOOKUP($E1039,[1]AllProteinsNorm!$A$1:$Q$3226,16,FALSE)</f>
        <v>665784.04586518195</v>
      </c>
      <c r="T1039" s="1">
        <f>VLOOKUP($E1039,[1]AllProteinsNorm!$A$1:$Q$3226,17,FALSE)</f>
        <v>647581.68622586306</v>
      </c>
      <c r="U1039" s="1">
        <f>VLOOKUP($E1039,[1]AllProteinsNorm!$A$1:$Q$3226,3,FALSE)</f>
        <v>670950.37621122703</v>
      </c>
      <c r="V1039" s="1">
        <f>VLOOKUP($E1039,[1]AllProteinsNorm!$A$1:$Q$3226,7,FALSE)</f>
        <v>448778.11959672702</v>
      </c>
      <c r="W1039" s="1">
        <f>VLOOKUP($E1039,[1]AllProteinsNorm!$A$1:$Q$3226,9,FALSE)</f>
        <v>858835.63369036</v>
      </c>
      <c r="X1039" s="1">
        <f>VLOOKUP($E1039,[1]AllProteinsNorm!$A$1:$Q$3226,12,FALSE)</f>
        <v>548907.54601172102</v>
      </c>
      <c r="Y1039" s="29">
        <f>VLOOKUP($E1039,[1]AllProteinsNorm!$A$1:$Q$3226,14,FALSE)</f>
        <v>834555.48109119898</v>
      </c>
      <c r="Z1039" s="25">
        <f t="shared" si="138"/>
        <v>0.78760153197750649</v>
      </c>
      <c r="AA1039" s="1">
        <f t="shared" si="138"/>
        <v>1.0673100526718025</v>
      </c>
      <c r="AB1039" s="1">
        <f t="shared" si="138"/>
        <v>0.96220934387628632</v>
      </c>
      <c r="AC1039" s="1">
        <f t="shared" si="138"/>
        <v>1.3674313441239661</v>
      </c>
      <c r="AD1039" s="1">
        <f t="shared" si="138"/>
        <v>0.81544772735043858</v>
      </c>
      <c r="AE1039" s="1">
        <f t="shared" si="138"/>
        <v>0.74245997123635621</v>
      </c>
      <c r="AF1039" s="1">
        <f t="shared" si="138"/>
        <v>0.58949542377106978</v>
      </c>
      <c r="AG1039" s="1">
        <f t="shared" si="138"/>
        <v>0.61746370688901542</v>
      </c>
      <c r="AH1039" s="1">
        <f t="shared" si="138"/>
        <v>0.93755749076903949</v>
      </c>
      <c r="AI1039" s="1">
        <f t="shared" si="138"/>
        <v>0.91192491706064038</v>
      </c>
      <c r="AJ1039" s="1">
        <f t="shared" si="138"/>
        <v>0.94483272024593024</v>
      </c>
      <c r="AK1039" s="1">
        <f t="shared" si="138"/>
        <v>0.63196961587504941</v>
      </c>
      <c r="AL1039" s="1">
        <f t="shared" si="138"/>
        <v>1.2094128519697551</v>
      </c>
      <c r="AM1039" s="1">
        <f t="shared" si="138"/>
        <v>0.77297193391616781</v>
      </c>
      <c r="AN1039" s="29">
        <f t="shared" si="138"/>
        <v>1.175221526587698</v>
      </c>
      <c r="AO1039" s="1">
        <f t="shared" si="139"/>
        <v>149003.75487157379</v>
      </c>
      <c r="AP1039" s="1">
        <f t="shared" si="140"/>
        <v>102565.25094393473</v>
      </c>
      <c r="AQ1039" s="29">
        <f t="shared" si="141"/>
        <v>158941.42216943947</v>
      </c>
    </row>
    <row r="1040" spans="1:43" x14ac:dyDescent="0.2">
      <c r="A1040" s="26"/>
      <c r="E1040" s="25" t="s">
        <v>2046</v>
      </c>
      <c r="F1040" s="26" t="s">
        <v>2047</v>
      </c>
      <c r="G1040" s="1">
        <v>0.71657337355600403</v>
      </c>
      <c r="H1040" s="1">
        <v>0.93522397386686595</v>
      </c>
      <c r="I1040" s="1">
        <f>VLOOKUP(F1040,'[1]SUSMB vs SHAM all proteins sum'!$B$2:$E$3214,2,FALSE)</f>
        <v>0.53650286205889497</v>
      </c>
      <c r="J1040" s="29">
        <f>VLOOKUP(F1040,'[1]SUSMB vs SHAM all proteins sum'!$B$2:$E$3214,3,FALSE)</f>
        <v>0.84938580999476498</v>
      </c>
      <c r="K1040" s="25">
        <f>VLOOKUP($E1040,[1]AllProteinsNorm!$A$1:$Q$3226,4,FALSE)</f>
        <v>93839.240345789396</v>
      </c>
      <c r="L1040" s="1">
        <f>VLOOKUP($E1040,[1]AllProteinsNorm!$A$1:$Q$3226,5,FALSE)</f>
        <v>169170.97120712299</v>
      </c>
      <c r="M1040" s="1">
        <f>VLOOKUP($E1040,[1]AllProteinsNorm!$A$1:$Q$3226,10,FALSE)</f>
        <v>142925.166096528</v>
      </c>
      <c r="N1040" s="1">
        <f>VLOOKUP($E1040,[1]AllProteinsNorm!$A$1:$Q$3226,11,FALSE)</f>
        <v>151702.82973258899</v>
      </c>
      <c r="O1040" s="1">
        <f>VLOOKUP($E1040,[1]AllProteinsNorm!$A$1:$Q$3226,15,FALSE)</f>
        <v>102906.846856622</v>
      </c>
      <c r="P1040" s="1">
        <f>VLOOKUP($E1040,[1]AllProteinsNorm!$A$1:$Q$3226,6,FALSE)</f>
        <v>147409.72649000899</v>
      </c>
      <c r="Q1040" s="1">
        <f>VLOOKUP($E1040,[1]AllProteinsNorm!$A$1:$Q$3226,8,FALSE)</f>
        <v>86635.283698589206</v>
      </c>
      <c r="R1040" s="1">
        <f>VLOOKUP($E1040,[1]AllProteinsNorm!$A$1:$Q$3226,13,FALSE)</f>
        <v>132967.26448466899</v>
      </c>
      <c r="S1040" s="1">
        <f>VLOOKUP($E1040,[1]AllProteinsNorm!$A$1:$Q$3226,16,FALSE)</f>
        <v>169138.49565937099</v>
      </c>
      <c r="T1040" s="1">
        <f>VLOOKUP($E1040,[1]AllProteinsNorm!$A$1:$Q$3226,17,FALSE)</f>
        <v>88232.178112800102</v>
      </c>
      <c r="U1040" s="1">
        <f>VLOOKUP($E1040,[1]AllProteinsNorm!$A$1:$Q$3226,3,FALSE)</f>
        <v>46604.251406993899</v>
      </c>
      <c r="V1040" s="1">
        <f>VLOOKUP($E1040,[1]AllProteinsNorm!$A$1:$Q$3226,7,FALSE)</f>
        <v>125689.76184593901</v>
      </c>
      <c r="W1040" s="1">
        <f>VLOOKUP($E1040,[1]AllProteinsNorm!$A$1:$Q$3226,9,FALSE)</f>
        <v>138174.889216321</v>
      </c>
      <c r="X1040" s="1">
        <f>VLOOKUP($E1040,[1]AllProteinsNorm!$A$1:$Q$3226,12,FALSE)</f>
        <v>111464.03009620799</v>
      </c>
      <c r="Y1040" s="29">
        <f>VLOOKUP($E1040,[1]AllProteinsNorm!$A$1:$Q$3226,14,FALSE)</f>
        <v>173577.202651965</v>
      </c>
      <c r="Z1040" s="25">
        <f t="shared" si="138"/>
        <v>0.71031672815981595</v>
      </c>
      <c r="AA1040" s="1">
        <f t="shared" si="138"/>
        <v>1.2805407452646103</v>
      </c>
      <c r="AB1040" s="1">
        <f t="shared" si="138"/>
        <v>1.0818729561245788</v>
      </c>
      <c r="AC1040" s="1">
        <f t="shared" si="138"/>
        <v>1.1483155369881823</v>
      </c>
      <c r="AD1040" s="1">
        <f t="shared" si="138"/>
        <v>0.77895403346281289</v>
      </c>
      <c r="AE1040" s="1">
        <f t="shared" si="138"/>
        <v>1.1158188646186629</v>
      </c>
      <c r="AF1040" s="1">
        <f t="shared" si="138"/>
        <v>0.65578633238307726</v>
      </c>
      <c r="AG1040" s="1">
        <f t="shared" si="138"/>
        <v>1.0064965563774295</v>
      </c>
      <c r="AH1040" s="1">
        <f t="shared" si="138"/>
        <v>1.2802949213988224</v>
      </c>
      <c r="AI1040" s="1">
        <f t="shared" si="138"/>
        <v>0.66787403483398344</v>
      </c>
      <c r="AJ1040" s="1">
        <f t="shared" si="138"/>
        <v>0.35277117819548487</v>
      </c>
      <c r="AK1040" s="1">
        <f t="shared" si="138"/>
        <v>0.95140945374884278</v>
      </c>
      <c r="AL1040" s="1">
        <f t="shared" si="138"/>
        <v>1.0459157049898913</v>
      </c>
      <c r="AM1040" s="1">
        <f t="shared" si="138"/>
        <v>0.84372768655941399</v>
      </c>
      <c r="AN1040" s="29">
        <f t="shared" si="138"/>
        <v>1.3138937422825097</v>
      </c>
      <c r="AO1040" s="1">
        <f t="shared" si="139"/>
        <v>28954.576752474666</v>
      </c>
      <c r="AP1040" s="1">
        <f t="shared" si="140"/>
        <v>32672.704132013296</v>
      </c>
      <c r="AQ1040" s="29">
        <f t="shared" si="141"/>
        <v>41686.888942380494</v>
      </c>
    </row>
    <row r="1041" spans="1:43" x14ac:dyDescent="0.2">
      <c r="A1041" s="26"/>
      <c r="E1041" s="25" t="s">
        <v>2048</v>
      </c>
      <c r="F1041" s="26" t="s">
        <v>2049</v>
      </c>
      <c r="G1041" s="1">
        <v>0.30184234229002199</v>
      </c>
      <c r="H1041" s="1">
        <v>1.0632548732201299</v>
      </c>
      <c r="I1041" s="1">
        <f>VLOOKUP(F1041,'[1]SUSMB vs SHAM all proteins sum'!$B$2:$E$3214,2,FALSE)</f>
        <v>0.86997895648513501</v>
      </c>
      <c r="J1041" s="29">
        <f>VLOOKUP(F1041,'[1]SUSMB vs SHAM all proteins sum'!$B$2:$E$3214,3,FALSE)</f>
        <v>0.98696588140448405</v>
      </c>
      <c r="K1041" s="25">
        <f>VLOOKUP($E1041,[1]AllProteinsNorm!$A$1:$Q$3226,4,FALSE)</f>
        <v>414650.29463890998</v>
      </c>
      <c r="L1041" s="1">
        <f>VLOOKUP($E1041,[1]AllProteinsNorm!$A$1:$Q$3226,5,FALSE)</f>
        <v>339115.81218980701</v>
      </c>
      <c r="M1041" s="1">
        <f>VLOOKUP($E1041,[1]AllProteinsNorm!$A$1:$Q$3226,10,FALSE)</f>
        <v>401299.87353978801</v>
      </c>
      <c r="N1041" s="1">
        <f>VLOOKUP($E1041,[1]AllProteinsNorm!$A$1:$Q$3226,11,FALSE)</f>
        <v>352806.73753237701</v>
      </c>
      <c r="O1041" s="1">
        <f>VLOOKUP($E1041,[1]AllProteinsNorm!$A$1:$Q$3226,15,FALSE)</f>
        <v>449598.69080379099</v>
      </c>
      <c r="P1041" s="1">
        <f>VLOOKUP($E1041,[1]AllProteinsNorm!$A$1:$Q$3226,6,FALSE)</f>
        <v>403613.26953942701</v>
      </c>
      <c r="Q1041" s="1">
        <f>VLOOKUP($E1041,[1]AllProteinsNorm!$A$1:$Q$3226,8,FALSE)</f>
        <v>423926.18123636203</v>
      </c>
      <c r="R1041" s="1">
        <f>VLOOKUP($E1041,[1]AllProteinsNorm!$A$1:$Q$3226,13,FALSE)</f>
        <v>388563.77279005799</v>
      </c>
      <c r="S1041" s="1">
        <f>VLOOKUP($E1041,[1]AllProteinsNorm!$A$1:$Q$3226,16,FALSE)</f>
        <v>429748.54339537298</v>
      </c>
      <c r="T1041" s="1">
        <f>VLOOKUP($E1041,[1]AllProteinsNorm!$A$1:$Q$3226,17,FALSE)</f>
        <v>425711.57977462799</v>
      </c>
      <c r="U1041" s="1">
        <f>VLOOKUP($E1041,[1]AllProteinsNorm!$A$1:$Q$3226,3,FALSE)</f>
        <v>380020.33411748498</v>
      </c>
      <c r="V1041" s="1">
        <f>VLOOKUP($E1041,[1]AllProteinsNorm!$A$1:$Q$3226,7,FALSE)</f>
        <v>370312.01052652497</v>
      </c>
      <c r="W1041" s="1">
        <f>VLOOKUP($E1041,[1]AllProteinsNorm!$A$1:$Q$3226,9,FALSE)</f>
        <v>318203.26156915899</v>
      </c>
      <c r="X1041" s="1">
        <f>VLOOKUP($E1041,[1]AllProteinsNorm!$A$1:$Q$3226,12,FALSE)</f>
        <v>442036.98579492798</v>
      </c>
      <c r="Y1041" s="29">
        <f>VLOOKUP($E1041,[1]AllProteinsNorm!$A$1:$Q$3226,14,FALSE)</f>
        <v>423480.85310040502</v>
      </c>
      <c r="Z1041" s="25">
        <f t="shared" si="138"/>
        <v>1.0591477678677783</v>
      </c>
      <c r="AA1041" s="1">
        <f t="shared" si="138"/>
        <v>0.86620885158729277</v>
      </c>
      <c r="AB1041" s="1">
        <f t="shared" si="138"/>
        <v>1.0250465773222766</v>
      </c>
      <c r="AC1041" s="1">
        <f t="shared" si="138"/>
        <v>0.90117979747617749</v>
      </c>
      <c r="AD1041" s="1">
        <f t="shared" si="138"/>
        <v>1.1484170057464751</v>
      </c>
      <c r="AE1041" s="1">
        <f t="shared" si="138"/>
        <v>1.0309557211017248</v>
      </c>
      <c r="AF1041" s="1">
        <f t="shared" si="138"/>
        <v>1.0828413108646342</v>
      </c>
      <c r="AG1041" s="1">
        <f t="shared" si="138"/>
        <v>0.99251455490525964</v>
      </c>
      <c r="AH1041" s="1">
        <f t="shared" si="138"/>
        <v>1.0977134620825766</v>
      </c>
      <c r="AI1041" s="1">
        <f t="shared" si="138"/>
        <v>1.0874017824258699</v>
      </c>
      <c r="AJ1041" s="1">
        <f t="shared" si="138"/>
        <v>0.9706919151604817</v>
      </c>
      <c r="AK1041" s="1">
        <f t="shared" si="138"/>
        <v>0.94589379155114539</v>
      </c>
      <c r="AL1041" s="1">
        <f t="shared" si="138"/>
        <v>0.81279159469237194</v>
      </c>
      <c r="AM1041" s="1">
        <f t="shared" si="138"/>
        <v>1.1291020237364264</v>
      </c>
      <c r="AN1041" s="29">
        <f t="shared" si="138"/>
        <v>1.0817038022042862</v>
      </c>
      <c r="AO1041" s="1">
        <f t="shared" si="139"/>
        <v>40616.999066420954</v>
      </c>
      <c r="AP1041" s="1">
        <f t="shared" si="140"/>
        <v>15735.970307315774</v>
      </c>
      <c r="AQ1041" s="29">
        <f t="shared" si="141"/>
        <v>43404.928757715788</v>
      </c>
    </row>
    <row r="1042" spans="1:43" x14ac:dyDescent="0.2">
      <c r="A1042" s="26"/>
      <c r="E1042" s="25" t="s">
        <v>2050</v>
      </c>
      <c r="F1042" s="26" t="s">
        <v>2051</v>
      </c>
      <c r="G1042" s="1">
        <v>0.254700337400183</v>
      </c>
      <c r="H1042" s="1">
        <v>0.84883143191256305</v>
      </c>
      <c r="I1042" s="1">
        <f>VLOOKUP(F1042,'[1]SUSMB vs SHAM all proteins sum'!$B$2:$E$3214,2,FALSE)</f>
        <v>0.38990849395982102</v>
      </c>
      <c r="J1042" s="29">
        <f>VLOOKUP(F1042,'[1]SUSMB vs SHAM all proteins sum'!$B$2:$E$3214,3,FALSE)</f>
        <v>0.867877486877913</v>
      </c>
      <c r="K1042" s="25">
        <f>VLOOKUP($E1042,[1]AllProteinsNorm!$A$1:$Q$3226,4,FALSE)</f>
        <v>133540.82160869701</v>
      </c>
      <c r="L1042" s="1">
        <f>VLOOKUP($E1042,[1]AllProteinsNorm!$A$1:$Q$3226,5,FALSE)</f>
        <v>203050.65994636301</v>
      </c>
      <c r="M1042" s="1">
        <f>VLOOKUP($E1042,[1]AllProteinsNorm!$A$1:$Q$3226,10,FALSE)</f>
        <v>170992.94122340099</v>
      </c>
      <c r="N1042" s="1">
        <f>VLOOKUP($E1042,[1]AllProteinsNorm!$A$1:$Q$3226,11,FALSE)</f>
        <v>196541.75951693801</v>
      </c>
      <c r="O1042" s="1">
        <f>VLOOKUP($E1042,[1]AllProteinsNorm!$A$1:$Q$3226,15,FALSE)</f>
        <v>119948.341352665</v>
      </c>
      <c r="P1042" s="1">
        <f>VLOOKUP($E1042,[1]AllProteinsNorm!$A$1:$Q$3226,6,FALSE)</f>
        <v>117428.695423122</v>
      </c>
      <c r="Q1042" s="1">
        <f>VLOOKUP($E1042,[1]AllProteinsNorm!$A$1:$Q$3226,8,FALSE)</f>
        <v>122635.362353075</v>
      </c>
      <c r="R1042" s="1">
        <f>VLOOKUP($E1042,[1]AllProteinsNorm!$A$1:$Q$3226,13,FALSE)</f>
        <v>119217.534453324</v>
      </c>
      <c r="S1042" s="1">
        <f>VLOOKUP($E1042,[1]AllProteinsNorm!$A$1:$Q$3226,16,FALSE)</f>
        <v>172637.92039791701</v>
      </c>
      <c r="T1042" s="1">
        <f>VLOOKUP($E1042,[1]AllProteinsNorm!$A$1:$Q$3226,17,FALSE)</f>
        <v>162512.47210693499</v>
      </c>
      <c r="U1042" s="1">
        <f>VLOOKUP($E1042,[1]AllProteinsNorm!$A$1:$Q$3226,3,FALSE)</f>
        <v>95229.9079270894</v>
      </c>
      <c r="V1042" s="1">
        <f>VLOOKUP($E1042,[1]AllProteinsNorm!$A$1:$Q$3226,7,FALSE)</f>
        <v>177284.596649849</v>
      </c>
      <c r="W1042" s="1">
        <f>VLOOKUP($E1042,[1]AllProteinsNorm!$A$1:$Q$3226,9,FALSE)</f>
        <v>176047.976757703</v>
      </c>
      <c r="X1042" s="1">
        <f>VLOOKUP($E1042,[1]AllProteinsNorm!$A$1:$Q$3226,12,FALSE)</f>
        <v>126670.406939787</v>
      </c>
      <c r="Y1042" s="29">
        <f>VLOOKUP($E1042,[1]AllProteinsNorm!$A$1:$Q$3226,14,FALSE)</f>
        <v>142951.02048756601</v>
      </c>
      <c r="Z1042" s="25">
        <f t="shared" si="138"/>
        <v>0.81024723963999179</v>
      </c>
      <c r="AA1042" s="1">
        <f t="shared" si="138"/>
        <v>1.2319920961000335</v>
      </c>
      <c r="AB1042" s="1">
        <f t="shared" si="138"/>
        <v>1.0374846953552141</v>
      </c>
      <c r="AC1042" s="1">
        <f t="shared" si="138"/>
        <v>1.1924999127923213</v>
      </c>
      <c r="AD1042" s="1">
        <f t="shared" si="138"/>
        <v>0.72777605611243912</v>
      </c>
      <c r="AE1042" s="1">
        <f t="shared" si="138"/>
        <v>0.71248832510487881</v>
      </c>
      <c r="AF1042" s="1">
        <f t="shared" si="138"/>
        <v>0.74407932070381932</v>
      </c>
      <c r="AG1042" s="1">
        <f t="shared" si="138"/>
        <v>0.72334194925456774</v>
      </c>
      <c r="AH1042" s="1">
        <f t="shared" si="138"/>
        <v>1.0474654624297375</v>
      </c>
      <c r="AI1042" s="1">
        <f t="shared" si="138"/>
        <v>0.98603019170835871</v>
      </c>
      <c r="AJ1042" s="1">
        <f t="shared" si="138"/>
        <v>0.57779912613679496</v>
      </c>
      <c r="AK1042" s="1">
        <f t="shared" si="138"/>
        <v>1.075658763633625</v>
      </c>
      <c r="AL1042" s="1">
        <f t="shared" si="138"/>
        <v>1.068155680740881</v>
      </c>
      <c r="AM1042" s="1">
        <f t="shared" si="138"/>
        <v>0.76856160034552834</v>
      </c>
      <c r="AN1042" s="29">
        <f t="shared" si="138"/>
        <v>0.86734279719473428</v>
      </c>
      <c r="AO1042" s="1">
        <f t="shared" si="139"/>
        <v>33159.647799460901</v>
      </c>
      <c r="AP1042" s="1">
        <f t="shared" si="140"/>
        <v>23701.26576610039</v>
      </c>
      <c r="AQ1042" s="29">
        <f t="shared" si="141"/>
        <v>31029.710231901048</v>
      </c>
    </row>
    <row r="1043" spans="1:43" x14ac:dyDescent="0.2">
      <c r="A1043" s="26"/>
      <c r="E1043" s="25" t="s">
        <v>2052</v>
      </c>
      <c r="F1043" s="26" t="s">
        <v>2053</v>
      </c>
      <c r="G1043" s="1">
        <v>0.61855140263194097</v>
      </c>
      <c r="H1043" s="1">
        <v>0.98041456357377699</v>
      </c>
      <c r="I1043" s="1">
        <f>VLOOKUP(F1043,'[1]SUSMB vs SHAM all proteins sum'!$B$2:$E$3214,2,FALSE)</f>
        <v>0.69368041519564005</v>
      </c>
      <c r="J1043" s="29">
        <f>VLOOKUP(F1043,'[1]SUSMB vs SHAM all proteins sum'!$B$2:$E$3214,3,FALSE)</f>
        <v>0.98538509149501297</v>
      </c>
      <c r="K1043" s="25">
        <f>VLOOKUP($E1043,[1]AllProteinsNorm!$A$1:$Q$3226,4,FALSE)</f>
        <v>15817995.9639495</v>
      </c>
      <c r="L1043" s="1">
        <f>VLOOKUP($E1043,[1]AllProteinsNorm!$A$1:$Q$3226,5,FALSE)</f>
        <v>18385682.288392399</v>
      </c>
      <c r="M1043" s="1">
        <f>VLOOKUP($E1043,[1]AllProteinsNorm!$A$1:$Q$3226,10,FALSE)</f>
        <v>16241708.8584965</v>
      </c>
      <c r="N1043" s="1">
        <f>VLOOKUP($E1043,[1]AllProteinsNorm!$A$1:$Q$3226,11,FALSE)</f>
        <v>16548730.957693201</v>
      </c>
      <c r="O1043" s="1">
        <f>VLOOKUP($E1043,[1]AllProteinsNorm!$A$1:$Q$3226,15,FALSE)</f>
        <v>17081198.290262099</v>
      </c>
      <c r="P1043" s="1">
        <f>VLOOKUP($E1043,[1]AllProteinsNorm!$A$1:$Q$3226,6,FALSE)</f>
        <v>17711586.987729698</v>
      </c>
      <c r="Q1043" s="1">
        <f>VLOOKUP($E1043,[1]AllProteinsNorm!$A$1:$Q$3226,8,FALSE)</f>
        <v>16968644.407997999</v>
      </c>
      <c r="R1043" s="1">
        <f>VLOOKUP($E1043,[1]AllProteinsNorm!$A$1:$Q$3226,13,FALSE)</f>
        <v>16386120.434005501</v>
      </c>
      <c r="S1043" s="1">
        <f>VLOOKUP($E1043,[1]AllProteinsNorm!$A$1:$Q$3226,16,FALSE)</f>
        <v>16443828.252090201</v>
      </c>
      <c r="T1043" s="1">
        <f>VLOOKUP($E1043,[1]AllProteinsNorm!$A$1:$Q$3226,17,FALSE)</f>
        <v>14935199.6294739</v>
      </c>
      <c r="U1043" s="1">
        <f>VLOOKUP($E1043,[1]AllProteinsNorm!$A$1:$Q$3226,3,FALSE)</f>
        <v>16109634.292609699</v>
      </c>
      <c r="V1043" s="1">
        <f>VLOOKUP($E1043,[1]AllProteinsNorm!$A$1:$Q$3226,7,FALSE)</f>
        <v>15226949.9195574</v>
      </c>
      <c r="W1043" s="1">
        <f>VLOOKUP($E1043,[1]AllProteinsNorm!$A$1:$Q$3226,9,FALSE)</f>
        <v>17594924.2571644</v>
      </c>
      <c r="X1043" s="1">
        <f>VLOOKUP($E1043,[1]AllProteinsNorm!$A$1:$Q$3226,12,FALSE)</f>
        <v>16987561.461059701</v>
      </c>
      <c r="Y1043" s="29">
        <f>VLOOKUP($E1043,[1]AllProteinsNorm!$A$1:$Q$3226,14,FALSE)</f>
        <v>16918383.1152157</v>
      </c>
      <c r="Z1043" s="25">
        <f t="shared" ref="Z1043:AN1059" si="142">K1043/AVERAGE($K1043:$O1043)</f>
        <v>0.94070392173404194</v>
      </c>
      <c r="AA1043" s="1">
        <f t="shared" si="142"/>
        <v>1.093405477651193</v>
      </c>
      <c r="AB1043" s="1">
        <f t="shared" si="142"/>
        <v>0.96590233387791036</v>
      </c>
      <c r="AC1043" s="1">
        <f t="shared" si="142"/>
        <v>0.98416108760572718</v>
      </c>
      <c r="AD1043" s="1">
        <f t="shared" si="142"/>
        <v>1.0158271791311269</v>
      </c>
      <c r="AE1043" s="1">
        <f t="shared" si="142"/>
        <v>1.0533167019048144</v>
      </c>
      <c r="AF1043" s="1">
        <f t="shared" si="142"/>
        <v>1.0091335449505683</v>
      </c>
      <c r="AG1043" s="1">
        <f t="shared" si="142"/>
        <v>0.97449056058720518</v>
      </c>
      <c r="AH1043" s="1">
        <f t="shared" si="142"/>
        <v>0.9779224726265503</v>
      </c>
      <c r="AI1043" s="1">
        <f t="shared" si="142"/>
        <v>0.88820359389059733</v>
      </c>
      <c r="AJ1043" s="1">
        <f t="shared" si="142"/>
        <v>0.95804779513771876</v>
      </c>
      <c r="AK1043" s="1">
        <f t="shared" si="142"/>
        <v>0.90555412569463167</v>
      </c>
      <c r="AL1043" s="1">
        <f t="shared" si="142"/>
        <v>1.0463787125151918</v>
      </c>
      <c r="AM1043" s="1">
        <f t="shared" si="142"/>
        <v>1.0102585513068316</v>
      </c>
      <c r="AN1043" s="29">
        <f t="shared" si="142"/>
        <v>1.0061444813966585</v>
      </c>
      <c r="AO1043" s="1">
        <f t="shared" si="139"/>
        <v>886733.70799917413</v>
      </c>
      <c r="AP1043" s="1">
        <f t="shared" si="140"/>
        <v>911229.71365173149</v>
      </c>
      <c r="AQ1043" s="29">
        <f t="shared" si="141"/>
        <v>819986.18519565836</v>
      </c>
    </row>
    <row r="1044" spans="1:43" x14ac:dyDescent="0.2">
      <c r="A1044" s="26"/>
      <c r="E1044" s="25" t="s">
        <v>2054</v>
      </c>
      <c r="F1044" s="26" t="s">
        <v>2055</v>
      </c>
      <c r="G1044" s="1">
        <v>0.174191285721606</v>
      </c>
      <c r="H1044" s="1">
        <v>0.90290185283275604</v>
      </c>
      <c r="I1044" s="1">
        <f>VLOOKUP(F1044,'[1]SUSMB vs SHAM all proteins sum'!$B$2:$E$3214,2,FALSE)</f>
        <v>0.27797666114581998</v>
      </c>
      <c r="J1044" s="29">
        <f>VLOOKUP(F1044,'[1]SUSMB vs SHAM all proteins sum'!$B$2:$E$3214,3,FALSE)</f>
        <v>0.92533348080054301</v>
      </c>
      <c r="K1044" s="25">
        <f>VLOOKUP($E1044,[1]AllProteinsNorm!$A$1:$Q$3226,4,FALSE)</f>
        <v>1215064.13130811</v>
      </c>
      <c r="L1044" s="1">
        <f>VLOOKUP($E1044,[1]AllProteinsNorm!$A$1:$Q$3226,5,FALSE)</f>
        <v>1597290.39910313</v>
      </c>
      <c r="M1044" s="1">
        <f>VLOOKUP($E1044,[1]AllProteinsNorm!$A$1:$Q$3226,10,FALSE)</f>
        <v>1537642.2539818899</v>
      </c>
      <c r="N1044" s="1">
        <f>VLOOKUP($E1044,[1]AllProteinsNorm!$A$1:$Q$3226,11,FALSE)</f>
        <v>1625458.5355185</v>
      </c>
      <c r="O1044" s="1">
        <f>VLOOKUP($E1044,[1]AllProteinsNorm!$A$1:$Q$3226,15,FALSE)</f>
        <v>1381365.2941014201</v>
      </c>
      <c r="P1044" s="1">
        <f>VLOOKUP($E1044,[1]AllProteinsNorm!$A$1:$Q$3226,6,FALSE)</f>
        <v>1358397.87565515</v>
      </c>
      <c r="Q1044" s="1">
        <f>VLOOKUP($E1044,[1]AllProteinsNorm!$A$1:$Q$3226,8,FALSE)</f>
        <v>1255960.48701993</v>
      </c>
      <c r="R1044" s="1">
        <f>VLOOKUP($E1044,[1]AllProteinsNorm!$A$1:$Q$3226,13,FALSE)</f>
        <v>1533095.84489786</v>
      </c>
      <c r="S1044" s="1">
        <f>VLOOKUP($E1044,[1]AllProteinsNorm!$A$1:$Q$3226,16,FALSE)</f>
        <v>1270846.90610372</v>
      </c>
      <c r="T1044" s="1">
        <f>VLOOKUP($E1044,[1]AllProteinsNorm!$A$1:$Q$3226,17,FALSE)</f>
        <v>1209650.8386186999</v>
      </c>
      <c r="U1044" s="1">
        <f>VLOOKUP($E1044,[1]AllProteinsNorm!$A$1:$Q$3226,3,FALSE)</f>
        <v>1181872.9189121099</v>
      </c>
      <c r="V1044" s="1">
        <f>VLOOKUP($E1044,[1]AllProteinsNorm!$A$1:$Q$3226,7,FALSE)</f>
        <v>1335701.9263549999</v>
      </c>
      <c r="W1044" s="1">
        <f>VLOOKUP($E1044,[1]AllProteinsNorm!$A$1:$Q$3226,9,FALSE)</f>
        <v>1488407.04908671</v>
      </c>
      <c r="X1044" s="1">
        <f>VLOOKUP($E1044,[1]AllProteinsNorm!$A$1:$Q$3226,12,FALSE)</f>
        <v>1418421.0302825801</v>
      </c>
      <c r="Y1044" s="29">
        <f>VLOOKUP($E1044,[1]AllProteinsNorm!$A$1:$Q$3226,14,FALSE)</f>
        <v>1363976.8213165801</v>
      </c>
      <c r="Z1044" s="25">
        <f t="shared" si="142"/>
        <v>0.82580791014102783</v>
      </c>
      <c r="AA1044" s="1">
        <f t="shared" si="142"/>
        <v>1.0855847130896867</v>
      </c>
      <c r="AB1044" s="1">
        <f t="shared" si="142"/>
        <v>1.0450453631104144</v>
      </c>
      <c r="AC1044" s="1">
        <f t="shared" si="142"/>
        <v>1.104728945288115</v>
      </c>
      <c r="AD1044" s="1">
        <f t="shared" si="142"/>
        <v>0.93883306837075586</v>
      </c>
      <c r="AE1044" s="1">
        <f t="shared" si="142"/>
        <v>0.92322345951165008</v>
      </c>
      <c r="AF1044" s="1">
        <f t="shared" si="142"/>
        <v>0.85360276736095364</v>
      </c>
      <c r="AG1044" s="1">
        <f t="shared" si="142"/>
        <v>1.0419554351900773</v>
      </c>
      <c r="AH1044" s="1">
        <f t="shared" si="142"/>
        <v>0.86372019434798308</v>
      </c>
      <c r="AI1044" s="1">
        <f t="shared" si="142"/>
        <v>0.8221288122171917</v>
      </c>
      <c r="AJ1044" s="1">
        <f t="shared" si="142"/>
        <v>0.80324978745635989</v>
      </c>
      <c r="AK1044" s="1">
        <f t="shared" si="142"/>
        <v>0.90779835232817496</v>
      </c>
      <c r="AL1044" s="1">
        <f t="shared" si="142"/>
        <v>1.0115830786003108</v>
      </c>
      <c r="AM1044" s="1">
        <f t="shared" si="142"/>
        <v>0.96401768148377465</v>
      </c>
      <c r="AN1044" s="29">
        <f t="shared" si="142"/>
        <v>0.92701514205641911</v>
      </c>
      <c r="AO1044" s="1">
        <f t="shared" si="139"/>
        <v>153482.7551052265</v>
      </c>
      <c r="AP1044" s="1">
        <f t="shared" si="140"/>
        <v>114387.059512861</v>
      </c>
      <c r="AQ1044" s="29">
        <f t="shared" si="141"/>
        <v>102185.95743167948</v>
      </c>
    </row>
    <row r="1045" spans="1:43" x14ac:dyDescent="0.2">
      <c r="A1045" s="26"/>
      <c r="E1045" s="25" t="s">
        <v>2056</v>
      </c>
      <c r="F1045" s="26" t="s">
        <v>2057</v>
      </c>
      <c r="G1045" s="1">
        <v>0.59177620371178197</v>
      </c>
      <c r="H1045" s="1">
        <v>1.0376755076556099</v>
      </c>
      <c r="I1045" s="1">
        <f>VLOOKUP(F1045,'[1]SUSMB vs SHAM all proteins sum'!$B$2:$E$3214,2,FALSE)</f>
        <v>0.47681023770318898</v>
      </c>
      <c r="J1045" s="29">
        <f>VLOOKUP(F1045,'[1]SUSMB vs SHAM all proteins sum'!$B$2:$E$3214,3,FALSE)</f>
        <v>0.91049739975645205</v>
      </c>
      <c r="K1045" s="25">
        <f>VLOOKUP($E1045,[1]AllProteinsNorm!$A$1:$Q$3226,4,FALSE)</f>
        <v>77306.459617835106</v>
      </c>
      <c r="L1045" s="1">
        <f>VLOOKUP($E1045,[1]AllProteinsNorm!$A$1:$Q$3226,5,FALSE)</f>
        <v>77998.396896039107</v>
      </c>
      <c r="M1045" s="1">
        <f>VLOOKUP($E1045,[1]AllProteinsNorm!$A$1:$Q$3226,10,FALSE)</f>
        <v>73869.040106397602</v>
      </c>
      <c r="N1045" s="1">
        <f>VLOOKUP($E1045,[1]AllProteinsNorm!$A$1:$Q$3226,11,FALSE)</f>
        <v>75953.200850071793</v>
      </c>
      <c r="O1045" s="1">
        <f>VLOOKUP($E1045,[1]AllProteinsNorm!$A$1:$Q$3226,15,FALSE)</f>
        <v>87096.198202715401</v>
      </c>
      <c r="P1045" s="1">
        <f>VLOOKUP($E1045,[1]AllProteinsNorm!$A$1:$Q$3226,6,FALSE)</f>
        <v>82649.751236018797</v>
      </c>
      <c r="Q1045" s="1">
        <f>VLOOKUP($E1045,[1]AllProteinsNorm!$A$1:$Q$3226,8,FALSE)</f>
        <v>74878.323830331705</v>
      </c>
      <c r="R1045" s="1">
        <f>VLOOKUP($E1045,[1]AllProteinsNorm!$A$1:$Q$3226,13,FALSE)</f>
        <v>91670.206481913207</v>
      </c>
      <c r="S1045" s="1">
        <f>VLOOKUP($E1045,[1]AllProteinsNorm!$A$1:$Q$3226,16,FALSE)</f>
        <v>67613.769461378906</v>
      </c>
      <c r="T1045" s="1">
        <f>VLOOKUP($E1045,[1]AllProteinsNorm!$A$1:$Q$3226,17,FALSE)</f>
        <v>92417.8803992381</v>
      </c>
      <c r="U1045" s="1">
        <f>VLOOKUP($E1045,[1]AllProteinsNorm!$A$1:$Q$3226,3,FALSE)</f>
        <v>45266.175271646302</v>
      </c>
      <c r="V1045" s="1">
        <f>VLOOKUP($E1045,[1]AllProteinsNorm!$A$1:$Q$3226,7,FALSE)</f>
        <v>85517.545520020503</v>
      </c>
      <c r="W1045" s="1">
        <f>VLOOKUP($E1045,[1]AllProteinsNorm!$A$1:$Q$3226,9,FALSE)</f>
        <v>83414.8500583719</v>
      </c>
      <c r="X1045" s="1">
        <f>VLOOKUP($E1045,[1]AllProteinsNorm!$A$1:$Q$3226,12,FALSE)</f>
        <v>66996.054240998696</v>
      </c>
      <c r="Y1045" s="29">
        <f>VLOOKUP($E1045,[1]AllProteinsNorm!$A$1:$Q$3226,14,FALSE)</f>
        <v>85227.768570082902</v>
      </c>
      <c r="Z1045" s="25">
        <f t="shared" si="142"/>
        <v>0.98549041414249083</v>
      </c>
      <c r="AA1045" s="1">
        <f t="shared" si="142"/>
        <v>0.99431112017700407</v>
      </c>
      <c r="AB1045" s="1">
        <f t="shared" si="142"/>
        <v>0.94167073859850181</v>
      </c>
      <c r="AC1045" s="1">
        <f t="shared" si="142"/>
        <v>0.96823928726282515</v>
      </c>
      <c r="AD1045" s="1">
        <f t="shared" si="142"/>
        <v>1.1102884398191786</v>
      </c>
      <c r="AE1045" s="1">
        <f t="shared" si="142"/>
        <v>1.0536058432504758</v>
      </c>
      <c r="AF1045" s="1">
        <f t="shared" si="142"/>
        <v>0.95453692649540078</v>
      </c>
      <c r="AG1045" s="1">
        <f t="shared" si="142"/>
        <v>1.1685971676491862</v>
      </c>
      <c r="AH1045" s="1">
        <f t="shared" si="142"/>
        <v>0.86192954634875807</v>
      </c>
      <c r="AI1045" s="1">
        <f t="shared" si="142"/>
        <v>1.1781283954672825</v>
      </c>
      <c r="AJ1045" s="1">
        <f t="shared" si="142"/>
        <v>0.5770459808355991</v>
      </c>
      <c r="AK1045" s="1">
        <f t="shared" si="142"/>
        <v>1.0901640272701238</v>
      </c>
      <c r="AL1045" s="1">
        <f t="shared" si="142"/>
        <v>1.063359200977994</v>
      </c>
      <c r="AM1045" s="1">
        <f t="shared" si="142"/>
        <v>0.85405501126638617</v>
      </c>
      <c r="AN1045" s="29">
        <f t="shared" si="142"/>
        <v>1.0864699969418088</v>
      </c>
      <c r="AO1045" s="1">
        <f t="shared" si="139"/>
        <v>4549.4489830626399</v>
      </c>
      <c r="AP1045" s="1">
        <f t="shared" si="140"/>
        <v>9591.9820843592443</v>
      </c>
      <c r="AQ1045" s="29">
        <f t="shared" si="141"/>
        <v>15617.196481970141</v>
      </c>
    </row>
    <row r="1046" spans="1:43" x14ac:dyDescent="0.2">
      <c r="A1046" s="26"/>
      <c r="E1046" s="25" t="s">
        <v>2058</v>
      </c>
      <c r="F1046" s="26" t="s">
        <v>2059</v>
      </c>
      <c r="G1046" s="1">
        <v>0.179932021444975</v>
      </c>
      <c r="H1046" s="43">
        <v>0.62288892591867595</v>
      </c>
      <c r="I1046" s="1">
        <f>VLOOKUP(F1046,'[1]SUSMB vs SHAM all proteins sum'!$B$2:$E$3214,2,FALSE)</f>
        <v>0.59970053044586502</v>
      </c>
      <c r="J1046" s="29">
        <f>VLOOKUP(F1046,'[1]SUSMB vs SHAM all proteins sum'!$B$2:$E$3214,3,FALSE)</f>
        <v>0.87750569645369603</v>
      </c>
      <c r="K1046" s="25">
        <f>VLOOKUP($E1046,[1]AllProteinsNorm!$A$1:$Q$3226,4,FALSE)</f>
        <v>855245.14610452799</v>
      </c>
      <c r="L1046" s="1">
        <f>VLOOKUP($E1046,[1]AllProteinsNorm!$A$1:$Q$3226,5,FALSE)</f>
        <v>477283.01219069702</v>
      </c>
      <c r="M1046" s="1">
        <f>VLOOKUP($E1046,[1]AllProteinsNorm!$A$1:$Q$3226,10,FALSE)</f>
        <v>970369.105248551</v>
      </c>
      <c r="N1046" s="1">
        <f>VLOOKUP($E1046,[1]AllProteinsNorm!$A$1:$Q$3226,11,FALSE)</f>
        <v>964385.403580499</v>
      </c>
      <c r="O1046" s="1">
        <f>VLOOKUP($E1046,[1]AllProteinsNorm!$A$1:$Q$3226,15,FALSE)</f>
        <v>1239831.2225623101</v>
      </c>
      <c r="P1046" s="1">
        <f>VLOOKUP($E1046,[1]AllProteinsNorm!$A$1:$Q$3226,6,FALSE)</f>
        <v>895030.22207324696</v>
      </c>
      <c r="Q1046" s="1">
        <f>VLOOKUP($E1046,[1]AllProteinsNorm!$A$1:$Q$3226,8,FALSE)</f>
        <v>693202.40048578102</v>
      </c>
      <c r="R1046" s="1">
        <f>VLOOKUP($E1046,[1]AllProteinsNorm!$A$1:$Q$3226,13,FALSE)</f>
        <v>492193.43811971799</v>
      </c>
      <c r="S1046" s="1">
        <f>VLOOKUP($E1046,[1]AllProteinsNorm!$A$1:$Q$3226,16,FALSE)</f>
        <v>773300.339828367</v>
      </c>
      <c r="T1046" s="1">
        <f>VLOOKUP($E1046,[1]AllProteinsNorm!$A$1:$Q$3226,17,FALSE)</f>
        <v>188056.35917254299</v>
      </c>
      <c r="U1046" s="1">
        <f>VLOOKUP($E1046,[1]AllProteinsNorm!$A$1:$Q$3226,3,FALSE)</f>
        <v>1186801.8289113001</v>
      </c>
      <c r="V1046" s="1">
        <f>VLOOKUP($E1046,[1]AllProteinsNorm!$A$1:$Q$3226,7,FALSE)</f>
        <v>455988.87957011902</v>
      </c>
      <c r="W1046" s="1">
        <f>VLOOKUP($E1046,[1]AllProteinsNorm!$A$1:$Q$3226,9,FALSE)</f>
        <v>615073.891693788</v>
      </c>
      <c r="X1046" s="1">
        <f>VLOOKUP($E1046,[1]AllProteinsNorm!$A$1:$Q$3226,12,FALSE)</f>
        <v>1076778.85026417</v>
      </c>
      <c r="Y1046" s="29">
        <f>VLOOKUP($E1046,[1]AllProteinsNorm!$A$1:$Q$3226,14,FALSE)</f>
        <v>687511.88112671499</v>
      </c>
      <c r="Z1046" s="25">
        <f t="shared" si="142"/>
        <v>0.94877250390936974</v>
      </c>
      <c r="AA1046" s="1">
        <f t="shared" si="142"/>
        <v>0.5294774259896573</v>
      </c>
      <c r="AB1046" s="1">
        <f t="shared" si="142"/>
        <v>1.0764861161695967</v>
      </c>
      <c r="AC1046" s="1">
        <f t="shared" si="142"/>
        <v>1.0698480526388034</v>
      </c>
      <c r="AD1046" s="1">
        <f t="shared" si="142"/>
        <v>1.3754159012925735</v>
      </c>
      <c r="AE1046" s="1">
        <f t="shared" si="142"/>
        <v>0.9929083710545924</v>
      </c>
      <c r="AF1046" s="1">
        <f t="shared" si="142"/>
        <v>0.76900919019597358</v>
      </c>
      <c r="AG1046" s="1">
        <f t="shared" si="142"/>
        <v>0.54601841684762054</v>
      </c>
      <c r="AH1046" s="1">
        <f t="shared" si="142"/>
        <v>0.85786642933283042</v>
      </c>
      <c r="AI1046" s="1">
        <f t="shared" si="142"/>
        <v>0.20862170756641346</v>
      </c>
      <c r="AJ1046" s="1">
        <f t="shared" si="142"/>
        <v>1.3165873527480663</v>
      </c>
      <c r="AK1046" s="1">
        <f t="shared" si="142"/>
        <v>0.5058546230810107</v>
      </c>
      <c r="AL1046" s="1">
        <f t="shared" si="142"/>
        <v>0.68233675335033406</v>
      </c>
      <c r="AM1046" s="1">
        <f t="shared" si="142"/>
        <v>1.1945325507838975</v>
      </c>
      <c r="AN1046" s="29">
        <f t="shared" si="142"/>
        <v>0.76269637061969509</v>
      </c>
      <c r="AO1046" s="1">
        <f t="shared" si="139"/>
        <v>247089.08443732647</v>
      </c>
      <c r="AP1046" s="1">
        <f t="shared" si="140"/>
        <v>247682.53284350384</v>
      </c>
      <c r="AQ1046" s="29">
        <f t="shared" si="141"/>
        <v>279756.64727032866</v>
      </c>
    </row>
    <row r="1047" spans="1:43" x14ac:dyDescent="0.2">
      <c r="A1047" s="26"/>
      <c r="E1047" s="25" t="s">
        <v>2060</v>
      </c>
      <c r="F1047" s="26" t="s">
        <v>2061</v>
      </c>
      <c r="G1047" s="1">
        <v>0.93278228161473997</v>
      </c>
      <c r="H1047" s="1">
        <v>0.992201142252781</v>
      </c>
      <c r="I1047" s="1">
        <f>VLOOKUP(F1047,'[1]SUSMB vs SHAM all proteins sum'!$B$2:$E$3214,2,FALSE)</f>
        <v>0.36931571572849398</v>
      </c>
      <c r="J1047" s="29">
        <f>VLOOKUP(F1047,'[1]SUSMB vs SHAM all proteins sum'!$B$2:$E$3214,3,FALSE)</f>
        <v>1.1076437162906001</v>
      </c>
      <c r="K1047" s="25">
        <f>VLOOKUP($E1047,[1]AllProteinsNorm!$A$1:$Q$3226,4,FALSE)</f>
        <v>173521.77517525799</v>
      </c>
      <c r="L1047" s="1">
        <f>VLOOKUP($E1047,[1]AllProteinsNorm!$A$1:$Q$3226,5,FALSE)</f>
        <v>155507.04879730899</v>
      </c>
      <c r="M1047" s="1">
        <f>VLOOKUP($E1047,[1]AllProteinsNorm!$A$1:$Q$3226,10,FALSE)</f>
        <v>151782.82258220101</v>
      </c>
      <c r="N1047" s="1">
        <f>VLOOKUP($E1047,[1]AllProteinsNorm!$A$1:$Q$3226,11,FALSE)</f>
        <v>142877.15904574201</v>
      </c>
      <c r="O1047" s="1">
        <f>VLOOKUP($E1047,[1]AllProteinsNorm!$A$1:$Q$3226,15,FALSE)</f>
        <v>209519.24610558199</v>
      </c>
      <c r="P1047" s="1">
        <f>VLOOKUP($E1047,[1]AllProteinsNorm!$A$1:$Q$3226,6,FALSE)</f>
        <v>175023.58990451699</v>
      </c>
      <c r="Q1047" s="1">
        <f>VLOOKUP($E1047,[1]AllProteinsNorm!$A$1:$Q$3226,8,FALSE)</f>
        <v>172977.16778915501</v>
      </c>
      <c r="R1047" s="1">
        <f>VLOOKUP($E1047,[1]AllProteinsNorm!$A$1:$Q$3226,13,FALSE)</f>
        <v>169120.62301324899</v>
      </c>
      <c r="S1047" s="1">
        <f>VLOOKUP($E1047,[1]AllProteinsNorm!$A$1:$Q$3226,16,FALSE)</f>
        <v>178010.68151315101</v>
      </c>
      <c r="T1047" s="1">
        <f>VLOOKUP($E1047,[1]AllProteinsNorm!$A$1:$Q$3226,17,FALSE)</f>
        <v>129355.24008688801</v>
      </c>
      <c r="U1047" s="1">
        <f>VLOOKUP($E1047,[1]AllProteinsNorm!$A$1:$Q$3226,3,FALSE)</f>
        <v>197939.17969814499</v>
      </c>
      <c r="V1047" s="1">
        <f>VLOOKUP($E1047,[1]AllProteinsNorm!$A$1:$Q$3226,7,FALSE)</f>
        <v>154473.94790507501</v>
      </c>
      <c r="W1047" s="1">
        <f>VLOOKUP($E1047,[1]AllProteinsNorm!$A$1:$Q$3226,9,FALSE)</f>
        <v>148589.261953751</v>
      </c>
      <c r="X1047" s="1">
        <f>VLOOKUP($E1047,[1]AllProteinsNorm!$A$1:$Q$3226,12,FALSE)</f>
        <v>233434.64620839301</v>
      </c>
      <c r="Y1047" s="29">
        <f>VLOOKUP($E1047,[1]AllProteinsNorm!$A$1:$Q$3226,14,FALSE)</f>
        <v>192740.99809213699</v>
      </c>
      <c r="Z1047" s="25">
        <f t="shared" si="142"/>
        <v>1.041287196036762</v>
      </c>
      <c r="AA1047" s="1">
        <f t="shared" si="142"/>
        <v>0.93318258554325018</v>
      </c>
      <c r="AB1047" s="1">
        <f t="shared" si="142"/>
        <v>0.91083386839222058</v>
      </c>
      <c r="AC1047" s="1">
        <f t="shared" si="142"/>
        <v>0.85739185281025632</v>
      </c>
      <c r="AD1047" s="1">
        <f t="shared" si="142"/>
        <v>1.2573044972175111</v>
      </c>
      <c r="AE1047" s="1">
        <f t="shared" si="142"/>
        <v>1.0502994392945166</v>
      </c>
      <c r="AF1047" s="1">
        <f t="shared" si="142"/>
        <v>1.0380190603953228</v>
      </c>
      <c r="AG1047" s="1">
        <f t="shared" si="142"/>
        <v>1.0148763125065494</v>
      </c>
      <c r="AH1047" s="1">
        <f t="shared" si="142"/>
        <v>1.0682246837908798</v>
      </c>
      <c r="AI1047" s="1">
        <f t="shared" si="142"/>
        <v>0.77624814007748644</v>
      </c>
      <c r="AJ1047" s="1">
        <f t="shared" si="142"/>
        <v>1.1878136516614375</v>
      </c>
      <c r="AK1047" s="1">
        <f t="shared" si="142"/>
        <v>0.92698304816408905</v>
      </c>
      <c r="AL1047" s="1">
        <f t="shared" si="142"/>
        <v>0.8916696235081798</v>
      </c>
      <c r="AM1047" s="1">
        <f t="shared" si="142"/>
        <v>1.4008184734317437</v>
      </c>
      <c r="AN1047" s="29">
        <f t="shared" si="142"/>
        <v>1.1566198724164811</v>
      </c>
      <c r="AO1047" s="1">
        <f t="shared" si="139"/>
        <v>23644.616709529084</v>
      </c>
      <c r="AP1047" s="1">
        <f t="shared" si="140"/>
        <v>18004.784172228916</v>
      </c>
      <c r="AQ1047" s="29">
        <f t="shared" si="141"/>
        <v>31080.197268786043</v>
      </c>
    </row>
    <row r="1048" spans="1:43" x14ac:dyDescent="0.2">
      <c r="A1048" s="26"/>
      <c r="E1048" s="25" t="s">
        <v>2062</v>
      </c>
      <c r="F1048" s="26" t="s">
        <v>2063</v>
      </c>
      <c r="G1048" s="1">
        <v>0.201887124546418</v>
      </c>
      <c r="H1048" s="1">
        <v>1.0971610017153099</v>
      </c>
      <c r="I1048" s="1">
        <f>VLOOKUP(F1048,'[1]SUSMB vs SHAM all proteins sum'!$B$2:$E$3214,2,FALSE)</f>
        <v>0.85467060022408403</v>
      </c>
      <c r="J1048" s="29">
        <f>VLOOKUP(F1048,'[1]SUSMB vs SHAM all proteins sum'!$B$2:$E$3214,3,FALSE)</f>
        <v>1.01871716892394</v>
      </c>
      <c r="K1048" s="25">
        <f>VLOOKUP($E1048,[1]AllProteinsNorm!$A$1:$Q$3226,4,FALSE)</f>
        <v>364304.59452750202</v>
      </c>
      <c r="L1048" s="1">
        <f>VLOOKUP($E1048,[1]AllProteinsNorm!$A$1:$Q$3226,5,FALSE)</f>
        <v>308780.377986309</v>
      </c>
      <c r="M1048" s="1">
        <f>VLOOKUP($E1048,[1]AllProteinsNorm!$A$1:$Q$3226,10,FALSE)</f>
        <v>380360.87031605799</v>
      </c>
      <c r="N1048" s="1">
        <f>VLOOKUP($E1048,[1]AllProteinsNorm!$A$1:$Q$3226,11,FALSE)</f>
        <v>386155.053928393</v>
      </c>
      <c r="O1048" s="1">
        <f>VLOOKUP($E1048,[1]AllProteinsNorm!$A$1:$Q$3226,15,FALSE)</f>
        <v>406570.21669068799</v>
      </c>
      <c r="P1048" s="1">
        <f>VLOOKUP($E1048,[1]AllProteinsNorm!$A$1:$Q$3226,6,FALSE)</f>
        <v>427031.51792468998</v>
      </c>
      <c r="Q1048" s="1">
        <f>VLOOKUP($E1048,[1]AllProteinsNorm!$A$1:$Q$3226,8,FALSE)</f>
        <v>471294.72982121498</v>
      </c>
      <c r="R1048" s="1">
        <f>VLOOKUP($E1048,[1]AllProteinsNorm!$A$1:$Q$3226,13,FALSE)</f>
        <v>362569.09093994898</v>
      </c>
      <c r="S1048" s="1">
        <f>VLOOKUP($E1048,[1]AllProteinsNorm!$A$1:$Q$3226,16,FALSE)</f>
        <v>378026.00837224798</v>
      </c>
      <c r="T1048" s="1">
        <f>VLOOKUP($E1048,[1]AllProteinsNorm!$A$1:$Q$3226,17,FALSE)</f>
        <v>387163.404133367</v>
      </c>
      <c r="U1048" s="1">
        <f>VLOOKUP($E1048,[1]AllProteinsNorm!$A$1:$Q$3226,3,FALSE)</f>
        <v>277864.815510777</v>
      </c>
      <c r="V1048" s="1">
        <f>VLOOKUP($E1048,[1]AllProteinsNorm!$A$1:$Q$3226,7,FALSE)</f>
        <v>426142.997055549</v>
      </c>
      <c r="W1048" s="1">
        <f>VLOOKUP($E1048,[1]AllProteinsNorm!$A$1:$Q$3226,9,FALSE)</f>
        <v>372284.97139618098</v>
      </c>
      <c r="X1048" s="1">
        <f>VLOOKUP($E1048,[1]AllProteinsNorm!$A$1:$Q$3226,12,FALSE)</f>
        <v>459001.40873421298</v>
      </c>
      <c r="Y1048" s="29">
        <f>VLOOKUP($E1048,[1]AllProteinsNorm!$A$1:$Q$3226,14,FALSE)</f>
        <v>364247.97895439802</v>
      </c>
      <c r="Z1048" s="25">
        <f t="shared" si="142"/>
        <v>0.98664904860016311</v>
      </c>
      <c r="AA1048" s="1">
        <f t="shared" si="142"/>
        <v>0.83627236862529153</v>
      </c>
      <c r="AB1048" s="1">
        <f t="shared" si="142"/>
        <v>1.0301343888039762</v>
      </c>
      <c r="AC1048" s="1">
        <f t="shared" si="142"/>
        <v>1.0458268226475285</v>
      </c>
      <c r="AD1048" s="1">
        <f t="shared" si="142"/>
        <v>1.1011173713230413</v>
      </c>
      <c r="AE1048" s="1">
        <f t="shared" si="142"/>
        <v>1.156532877190688</v>
      </c>
      <c r="AF1048" s="1">
        <f t="shared" si="142"/>
        <v>1.2764112881734979</v>
      </c>
      <c r="AG1048" s="1">
        <f t="shared" si="142"/>
        <v>0.98194877034613159</v>
      </c>
      <c r="AH1048" s="1">
        <f t="shared" si="142"/>
        <v>1.0238108635175034</v>
      </c>
      <c r="AI1048" s="1">
        <f t="shared" si="142"/>
        <v>1.0485577455766881</v>
      </c>
      <c r="AJ1048" s="1">
        <f t="shared" si="142"/>
        <v>0.75254350338003084</v>
      </c>
      <c r="AK1048" s="1">
        <f t="shared" si="142"/>
        <v>1.1541264890106642</v>
      </c>
      <c r="AL1048" s="1">
        <f t="shared" si="142"/>
        <v>1.0082623671342461</v>
      </c>
      <c r="AM1048" s="1">
        <f t="shared" si="142"/>
        <v>1.2431171882998517</v>
      </c>
      <c r="AN1048" s="29">
        <f t="shared" si="142"/>
        <v>0.98649571619047594</v>
      </c>
      <c r="AO1048" s="1">
        <f t="shared" si="139"/>
        <v>33115.138044376406</v>
      </c>
      <c r="AP1048" s="1">
        <f t="shared" si="140"/>
        <v>39309.708895412325</v>
      </c>
      <c r="AQ1048" s="29">
        <f t="shared" si="141"/>
        <v>61821.679986758179</v>
      </c>
    </row>
    <row r="1049" spans="1:43" x14ac:dyDescent="0.2">
      <c r="A1049" s="26"/>
      <c r="E1049" s="25" t="s">
        <v>2064</v>
      </c>
      <c r="F1049" s="26" t="s">
        <v>2065</v>
      </c>
      <c r="G1049" s="1">
        <v>0.402391957274437</v>
      </c>
      <c r="H1049" s="1">
        <v>0.91651190652693604</v>
      </c>
      <c r="I1049" s="1">
        <f>VLOOKUP(F1049,'[1]SUSMB vs SHAM all proteins sum'!$B$2:$E$3214,2,FALSE)</f>
        <v>0.319479686553509</v>
      </c>
      <c r="J1049" s="29">
        <f>VLOOKUP(F1049,'[1]SUSMB vs SHAM all proteins sum'!$B$2:$E$3214,3,FALSE)</f>
        <v>1.1023964012110801</v>
      </c>
      <c r="K1049" s="25">
        <f>VLOOKUP($E1049,[1]AllProteinsNorm!$A$1:$Q$3226,4,FALSE)</f>
        <v>2592492.5615519099</v>
      </c>
      <c r="L1049" s="1">
        <f>VLOOKUP($E1049,[1]AllProteinsNorm!$A$1:$Q$3226,5,FALSE)</f>
        <v>2679832.85204174</v>
      </c>
      <c r="M1049" s="1">
        <f>VLOOKUP($E1049,[1]AllProteinsNorm!$A$1:$Q$3226,10,FALSE)</f>
        <v>2376946.1669984702</v>
      </c>
      <c r="N1049" s="1">
        <f>VLOOKUP($E1049,[1]AllProteinsNorm!$A$1:$Q$3226,11,FALSE)</f>
        <v>2482167.2369696801</v>
      </c>
      <c r="O1049" s="1">
        <f>VLOOKUP($E1049,[1]AllProteinsNorm!$A$1:$Q$3226,15,FALSE)</f>
        <v>3042147.0578384199</v>
      </c>
      <c r="P1049" s="1">
        <f>VLOOKUP($E1049,[1]AllProteinsNorm!$A$1:$Q$3226,6,FALSE)</f>
        <v>3137407.2913955101</v>
      </c>
      <c r="Q1049" s="1">
        <f>VLOOKUP($E1049,[1]AllProteinsNorm!$A$1:$Q$3226,8,FALSE)</f>
        <v>2035039.9882090599</v>
      </c>
      <c r="R1049" s="1">
        <f>VLOOKUP($E1049,[1]AllProteinsNorm!$A$1:$Q$3226,13,FALSE)</f>
        <v>2056371.38062199</v>
      </c>
      <c r="S1049" s="1">
        <f>VLOOKUP($E1049,[1]AllProteinsNorm!$A$1:$Q$3226,16,FALSE)</f>
        <v>2174403.13897496</v>
      </c>
      <c r="T1049" s="1">
        <f>VLOOKUP($E1049,[1]AllProteinsNorm!$A$1:$Q$3226,17,FALSE)</f>
        <v>2824625.6918878998</v>
      </c>
      <c r="U1049" s="1">
        <f>VLOOKUP($E1049,[1]AllProteinsNorm!$A$1:$Q$3226,3,FALSE)</f>
        <v>2792440.6098215398</v>
      </c>
      <c r="V1049" s="1">
        <f>VLOOKUP($E1049,[1]AllProteinsNorm!$A$1:$Q$3226,7,FALSE)</f>
        <v>3035762.0539375702</v>
      </c>
      <c r="W1049" s="1">
        <f>VLOOKUP($E1049,[1]AllProteinsNorm!$A$1:$Q$3226,9,FALSE)</f>
        <v>3501492.3307146099</v>
      </c>
      <c r="X1049" s="1">
        <f>VLOOKUP($E1049,[1]AllProteinsNorm!$A$1:$Q$3226,12,FALSE)</f>
        <v>2160453.3758607199</v>
      </c>
      <c r="Y1049" s="29">
        <f>VLOOKUP($E1049,[1]AllProteinsNorm!$A$1:$Q$3226,14,FALSE)</f>
        <v>3165883.9971920499</v>
      </c>
      <c r="Z1049" s="25">
        <f t="shared" si="142"/>
        <v>0.98397375857738845</v>
      </c>
      <c r="AA1049" s="1">
        <f t="shared" si="142"/>
        <v>1.0171235369733094</v>
      </c>
      <c r="AB1049" s="1">
        <f t="shared" si="142"/>
        <v>0.90216368932511992</v>
      </c>
      <c r="AC1049" s="1">
        <f t="shared" si="142"/>
        <v>0.94210007071983759</v>
      </c>
      <c r="AD1049" s="1">
        <f t="shared" si="142"/>
        <v>1.1546389444043452</v>
      </c>
      <c r="AE1049" s="1">
        <f t="shared" si="142"/>
        <v>1.1907947164386607</v>
      </c>
      <c r="AF1049" s="1">
        <f t="shared" si="142"/>
        <v>0.7723940950691357</v>
      </c>
      <c r="AG1049" s="1">
        <f t="shared" si="142"/>
        <v>0.78049036916439296</v>
      </c>
      <c r="AH1049" s="1">
        <f t="shared" si="142"/>
        <v>0.82528901376630714</v>
      </c>
      <c r="AI1049" s="1">
        <f t="shared" si="142"/>
        <v>1.0720792799333714</v>
      </c>
      <c r="AJ1049" s="1">
        <f t="shared" si="142"/>
        <v>1.059863516370293</v>
      </c>
      <c r="AK1049" s="1">
        <f t="shared" si="142"/>
        <v>1.1522155329045298</v>
      </c>
      <c r="AL1049" s="1">
        <f t="shared" si="142"/>
        <v>1.3289822390929809</v>
      </c>
      <c r="AM1049" s="1">
        <f t="shared" si="142"/>
        <v>0.81999441772913806</v>
      </c>
      <c r="AN1049" s="29">
        <f t="shared" si="142"/>
        <v>1.201602975505661</v>
      </c>
      <c r="AO1049" s="1">
        <f t="shared" si="139"/>
        <v>227831.00222958377</v>
      </c>
      <c r="AP1049" s="1">
        <f t="shared" si="140"/>
        <v>450746.9307143006</v>
      </c>
      <c r="AQ1049" s="29">
        <f t="shared" si="141"/>
        <v>448229.33213007293</v>
      </c>
    </row>
    <row r="1050" spans="1:43" x14ac:dyDescent="0.2">
      <c r="A1050" s="26"/>
      <c r="E1050" s="25" t="s">
        <v>2066</v>
      </c>
      <c r="F1050" s="26" t="s">
        <v>2067</v>
      </c>
      <c r="G1050" s="1">
        <v>0.401407642408319</v>
      </c>
      <c r="H1050" s="1">
        <v>1.06420602034675</v>
      </c>
      <c r="I1050" s="1">
        <f>VLOOKUP(F1050,'[1]SUSMB vs SHAM all proteins sum'!$B$2:$E$3214,2,FALSE)</f>
        <v>5.1231662681170402E-2</v>
      </c>
      <c r="J1050" s="29">
        <f>VLOOKUP(F1050,'[1]SUSMB vs SHAM all proteins sum'!$B$2:$E$3214,3,FALSE)</f>
        <v>1.1882840081880499</v>
      </c>
      <c r="K1050" s="25">
        <f>VLOOKUP($E1050,[1]AllProteinsNorm!$A$1:$Q$3226,4,FALSE)</f>
        <v>755666.13501205202</v>
      </c>
      <c r="L1050" s="1">
        <f>VLOOKUP($E1050,[1]AllProteinsNorm!$A$1:$Q$3226,5,FALSE)</f>
        <v>799624.98058697802</v>
      </c>
      <c r="M1050" s="1">
        <f>VLOOKUP($E1050,[1]AllProteinsNorm!$A$1:$Q$3226,10,FALSE)</f>
        <v>789276.214120085</v>
      </c>
      <c r="N1050" s="1">
        <f>VLOOKUP($E1050,[1]AllProteinsNorm!$A$1:$Q$3226,11,FALSE)</f>
        <v>733532.36608566402</v>
      </c>
      <c r="O1050" s="1">
        <f>VLOOKUP($E1050,[1]AllProteinsNorm!$A$1:$Q$3226,15,FALSE)</f>
        <v>588085.58527913596</v>
      </c>
      <c r="P1050" s="1">
        <f>VLOOKUP($E1050,[1]AllProteinsNorm!$A$1:$Q$3226,6,FALSE)</f>
        <v>720222.45020874403</v>
      </c>
      <c r="Q1050" s="1">
        <f>VLOOKUP($E1050,[1]AllProteinsNorm!$A$1:$Q$3226,8,FALSE)</f>
        <v>790198.12655739801</v>
      </c>
      <c r="R1050" s="1">
        <f>VLOOKUP($E1050,[1]AllProteinsNorm!$A$1:$Q$3226,13,FALSE)</f>
        <v>907816.98223540001</v>
      </c>
      <c r="S1050" s="1">
        <f>VLOOKUP($E1050,[1]AllProteinsNorm!$A$1:$Q$3226,16,FALSE)</f>
        <v>749609.28531610395</v>
      </c>
      <c r="T1050" s="1">
        <f>VLOOKUP($E1050,[1]AllProteinsNorm!$A$1:$Q$3226,17,FALSE)</f>
        <v>725099.80836975097</v>
      </c>
      <c r="U1050" s="1">
        <f>VLOOKUP($E1050,[1]AllProteinsNorm!$A$1:$Q$3226,3,FALSE)</f>
        <v>719671.72705554601</v>
      </c>
      <c r="V1050" s="1">
        <f>VLOOKUP($E1050,[1]AllProteinsNorm!$A$1:$Q$3226,7,FALSE)</f>
        <v>852653.76977583102</v>
      </c>
      <c r="W1050" s="1">
        <f>VLOOKUP($E1050,[1]AllProteinsNorm!$A$1:$Q$3226,9,FALSE)</f>
        <v>928629.79954227398</v>
      </c>
      <c r="X1050" s="1">
        <f>VLOOKUP($E1050,[1]AllProteinsNorm!$A$1:$Q$3226,12,FALSE)</f>
        <v>889146.513910932</v>
      </c>
      <c r="Y1050" s="29">
        <f>VLOOKUP($E1050,[1]AllProteinsNorm!$A$1:$Q$3226,14,FALSE)</f>
        <v>962018.23040298501</v>
      </c>
      <c r="Z1050" s="25">
        <f t="shared" si="142"/>
        <v>1.030589123401638</v>
      </c>
      <c r="AA1050" s="1">
        <f t="shared" si="142"/>
        <v>1.0905408746152723</v>
      </c>
      <c r="AB1050" s="1">
        <f t="shared" si="142"/>
        <v>1.0764270673831491</v>
      </c>
      <c r="AC1050" s="1">
        <f t="shared" si="142"/>
        <v>1.0004027481513342</v>
      </c>
      <c r="AD1050" s="1">
        <f t="shared" si="142"/>
        <v>0.80204018644860642</v>
      </c>
      <c r="AE1050" s="1">
        <f t="shared" si="142"/>
        <v>0.98225047970817347</v>
      </c>
      <c r="AF1050" s="1">
        <f t="shared" si="142"/>
        <v>1.077684385776289</v>
      </c>
      <c r="AG1050" s="1">
        <f t="shared" si="142"/>
        <v>1.2380947942257328</v>
      </c>
      <c r="AH1050" s="1">
        <f t="shared" si="142"/>
        <v>1.0223286984209381</v>
      </c>
      <c r="AI1050" s="1">
        <f t="shared" si="142"/>
        <v>0.98890229595184798</v>
      </c>
      <c r="AJ1050" s="1">
        <f t="shared" si="142"/>
        <v>0.98149939498253291</v>
      </c>
      <c r="AK1050" s="1">
        <f t="shared" si="142"/>
        <v>1.1628623547413051</v>
      </c>
      <c r="AL1050" s="1">
        <f t="shared" si="142"/>
        <v>1.2664796352950862</v>
      </c>
      <c r="AM1050" s="1">
        <f t="shared" si="142"/>
        <v>1.2126317217225504</v>
      </c>
      <c r="AN1050" s="29">
        <f t="shared" si="142"/>
        <v>1.3120152919802275</v>
      </c>
      <c r="AO1050" s="1">
        <f t="shared" si="139"/>
        <v>76314.931723195143</v>
      </c>
      <c r="AP1050" s="1">
        <f t="shared" si="140"/>
        <v>69198.576329957752</v>
      </c>
      <c r="AQ1050" s="29">
        <f t="shared" si="141"/>
        <v>83868.921002662624</v>
      </c>
    </row>
    <row r="1051" spans="1:43" x14ac:dyDescent="0.2">
      <c r="A1051" s="26"/>
      <c r="E1051" s="25" t="s">
        <v>2068</v>
      </c>
      <c r="F1051" s="26" t="s">
        <v>2069</v>
      </c>
      <c r="G1051" s="1">
        <v>0.258628069439302</v>
      </c>
      <c r="H1051" s="1">
        <v>1.04723050915203</v>
      </c>
      <c r="I1051" s="1">
        <f>VLOOKUP(F1051,'[1]SUSMB vs SHAM all proteins sum'!$B$2:$E$3214,2,FALSE)</f>
        <v>0.57091256915001498</v>
      </c>
      <c r="J1051" s="29">
        <f>VLOOKUP(F1051,'[1]SUSMB vs SHAM all proteins sum'!$B$2:$E$3214,3,FALSE)</f>
        <v>0.97377169927852703</v>
      </c>
      <c r="K1051" s="25">
        <f>VLOOKUP($E1051,[1]AllProteinsNorm!$A$1:$Q$3226,4,FALSE)</f>
        <v>624056.788214311</v>
      </c>
      <c r="L1051" s="1">
        <f>VLOOKUP($E1051,[1]AllProteinsNorm!$A$1:$Q$3226,5,FALSE)</f>
        <v>702422.08353129996</v>
      </c>
      <c r="M1051" s="1">
        <f>VLOOKUP($E1051,[1]AllProteinsNorm!$A$1:$Q$3226,10,FALSE)</f>
        <v>751909.14697830996</v>
      </c>
      <c r="N1051" s="1">
        <f>VLOOKUP($E1051,[1]AllProteinsNorm!$A$1:$Q$3226,11,FALSE)</f>
        <v>669049.49567418406</v>
      </c>
      <c r="O1051" s="1">
        <f>VLOOKUP($E1051,[1]AllProteinsNorm!$A$1:$Q$3226,15,FALSE)</f>
        <v>706314.63415748999</v>
      </c>
      <c r="P1051" s="1">
        <f>VLOOKUP($E1051,[1]AllProteinsNorm!$A$1:$Q$3226,6,FALSE)</f>
        <v>679608.58921879996</v>
      </c>
      <c r="Q1051" s="1">
        <f>VLOOKUP($E1051,[1]AllProteinsNorm!$A$1:$Q$3226,8,FALSE)</f>
        <v>737440.341507921</v>
      </c>
      <c r="R1051" s="1">
        <f>VLOOKUP($E1051,[1]AllProteinsNorm!$A$1:$Q$3226,13,FALSE)</f>
        <v>765919.07726297504</v>
      </c>
      <c r="S1051" s="1">
        <f>VLOOKUP($E1051,[1]AllProteinsNorm!$A$1:$Q$3226,16,FALSE)</f>
        <v>694191.03456298006</v>
      </c>
      <c r="T1051" s="1">
        <f>VLOOKUP($E1051,[1]AllProteinsNorm!$A$1:$Q$3226,17,FALSE)</f>
        <v>736220.45724581904</v>
      </c>
      <c r="U1051" s="1">
        <f>VLOOKUP($E1051,[1]AllProteinsNorm!$A$1:$Q$3226,3,FALSE)</f>
        <v>596658.76060102799</v>
      </c>
      <c r="V1051" s="1">
        <f>VLOOKUP($E1051,[1]AllProteinsNorm!$A$1:$Q$3226,7,FALSE)</f>
        <v>693947.51843721303</v>
      </c>
      <c r="W1051" s="1">
        <f>VLOOKUP($E1051,[1]AllProteinsNorm!$A$1:$Q$3226,9,FALSE)</f>
        <v>683643.64758254902</v>
      </c>
      <c r="X1051" s="1">
        <f>VLOOKUP($E1051,[1]AllProteinsNorm!$A$1:$Q$3226,12,FALSE)</f>
        <v>724281.84930123703</v>
      </c>
      <c r="Y1051" s="29">
        <f>VLOOKUP($E1051,[1]AllProteinsNorm!$A$1:$Q$3226,14,FALSE)</f>
        <v>665180.94237415097</v>
      </c>
      <c r="Z1051" s="25">
        <f t="shared" si="142"/>
        <v>0.90344755699290669</v>
      </c>
      <c r="AA1051" s="1">
        <f t="shared" si="142"/>
        <v>1.0168970634228374</v>
      </c>
      <c r="AB1051" s="1">
        <f t="shared" si="142"/>
        <v>1.0885395283688326</v>
      </c>
      <c r="AC1051" s="1">
        <f t="shared" si="142"/>
        <v>0.96858353885351822</v>
      </c>
      <c r="AD1051" s="1">
        <f t="shared" si="142"/>
        <v>1.0225323123619048</v>
      </c>
      <c r="AE1051" s="1">
        <f t="shared" si="142"/>
        <v>0.98386994779434489</v>
      </c>
      <c r="AF1051" s="1">
        <f t="shared" si="142"/>
        <v>1.0675930260605531</v>
      </c>
      <c r="AG1051" s="1">
        <f t="shared" si="142"/>
        <v>1.1088217166702199</v>
      </c>
      <c r="AH1051" s="1">
        <f t="shared" si="142"/>
        <v>1.0049809666470999</v>
      </c>
      <c r="AI1051" s="1">
        <f t="shared" si="142"/>
        <v>1.0658269985495574</v>
      </c>
      <c r="AJ1051" s="1">
        <f t="shared" si="142"/>
        <v>0.86378340850335567</v>
      </c>
      <c r="AK1051" s="1">
        <f t="shared" si="142"/>
        <v>1.004628428139279</v>
      </c>
      <c r="AL1051" s="1">
        <f t="shared" si="142"/>
        <v>0.9897115053094615</v>
      </c>
      <c r="AM1051" s="1">
        <f t="shared" si="142"/>
        <v>1.0485434654078192</v>
      </c>
      <c r="AN1051" s="29">
        <f t="shared" si="142"/>
        <v>0.96298303086447368</v>
      </c>
      <c r="AO1051" s="1">
        <f t="shared" si="139"/>
        <v>42515.48662521677</v>
      </c>
      <c r="AP1051" s="1">
        <f t="shared" si="140"/>
        <v>31424.821274631857</v>
      </c>
      <c r="AQ1051" s="29">
        <f t="shared" si="141"/>
        <v>42592.733902824722</v>
      </c>
    </row>
    <row r="1052" spans="1:43" x14ac:dyDescent="0.2">
      <c r="A1052" s="26"/>
      <c r="E1052" s="25" t="s">
        <v>2070</v>
      </c>
      <c r="F1052" s="26" t="s">
        <v>2071</v>
      </c>
      <c r="G1052" s="43">
        <v>4.6980586735000801E-2</v>
      </c>
      <c r="H1052" s="1">
        <v>0.84580245644914998</v>
      </c>
      <c r="I1052" s="1">
        <f>VLOOKUP(F1052,'[1]SUSMB vs SHAM all proteins sum'!$B$2:$E$3214,2,FALSE)</f>
        <v>0.90328297204510899</v>
      </c>
      <c r="J1052" s="29">
        <f>VLOOKUP(F1052,'[1]SUSMB vs SHAM all proteins sum'!$B$2:$E$3214,3,FALSE)</f>
        <v>1.0134930753245199</v>
      </c>
      <c r="K1052" s="25">
        <f>VLOOKUP($E1052,[1]AllProteinsNorm!$A$1:$Q$3226,4,FALSE)</f>
        <v>26746877.410029698</v>
      </c>
      <c r="L1052" s="1">
        <f>VLOOKUP($E1052,[1]AllProteinsNorm!$A$1:$Q$3226,5,FALSE)</f>
        <v>35532816.635767601</v>
      </c>
      <c r="M1052" s="1">
        <f>VLOOKUP($E1052,[1]AllProteinsNorm!$A$1:$Q$3226,10,FALSE)</f>
        <v>34219151.660260998</v>
      </c>
      <c r="N1052" s="1">
        <f>VLOOKUP($E1052,[1]AllProteinsNorm!$A$1:$Q$3226,11,FALSE)</f>
        <v>32484071.421657801</v>
      </c>
      <c r="O1052" s="1">
        <f>VLOOKUP($E1052,[1]AllProteinsNorm!$A$1:$Q$3226,15,FALSE)</f>
        <v>29270069.468032502</v>
      </c>
      <c r="P1052" s="1">
        <f>VLOOKUP($E1052,[1]AllProteinsNorm!$A$1:$Q$3226,6,FALSE)</f>
        <v>32041321.916067898</v>
      </c>
      <c r="Q1052" s="1">
        <f>VLOOKUP($E1052,[1]AllProteinsNorm!$A$1:$Q$3226,8,FALSE)</f>
        <v>24100432.742605399</v>
      </c>
      <c r="R1052" s="1">
        <f>VLOOKUP($E1052,[1]AllProteinsNorm!$A$1:$Q$3226,13,FALSE)</f>
        <v>25724257.1308605</v>
      </c>
      <c r="S1052" s="1">
        <f>VLOOKUP($E1052,[1]AllProteinsNorm!$A$1:$Q$3226,16,FALSE)</f>
        <v>26475031.021516901</v>
      </c>
      <c r="T1052" s="1">
        <f>VLOOKUP($E1052,[1]AllProteinsNorm!$A$1:$Q$3226,17,FALSE)</f>
        <v>25450498.618595801</v>
      </c>
      <c r="U1052" s="1">
        <f>VLOOKUP($E1052,[1]AllProteinsNorm!$A$1:$Q$3226,3,FALSE)</f>
        <v>27131146.734126002</v>
      </c>
      <c r="V1052" s="1">
        <f>VLOOKUP($E1052,[1]AllProteinsNorm!$A$1:$Q$3226,7,FALSE)</f>
        <v>27193161.964788798</v>
      </c>
      <c r="W1052" s="1">
        <f>VLOOKUP($E1052,[1]AllProteinsNorm!$A$1:$Q$3226,9,FALSE)</f>
        <v>33507126.749836098</v>
      </c>
      <c r="X1052" s="1">
        <f>VLOOKUP($E1052,[1]AllProteinsNorm!$A$1:$Q$3226,12,FALSE)</f>
        <v>44804963.849725202</v>
      </c>
      <c r="Y1052" s="29">
        <f>VLOOKUP($E1052,[1]AllProteinsNorm!$A$1:$Q$3226,14,FALSE)</f>
        <v>29852377.143998101</v>
      </c>
      <c r="Z1052" s="25">
        <f t="shared" si="142"/>
        <v>0.84506706588589087</v>
      </c>
      <c r="AA1052" s="1">
        <f t="shared" si="142"/>
        <v>1.1226586429782481</v>
      </c>
      <c r="AB1052" s="1">
        <f t="shared" si="142"/>
        <v>1.0811534239057539</v>
      </c>
      <c r="AC1052" s="1">
        <f t="shared" si="142"/>
        <v>1.0263335978813835</v>
      </c>
      <c r="AD1052" s="1">
        <f t="shared" si="142"/>
        <v>0.92478726934872357</v>
      </c>
      <c r="AE1052" s="1">
        <f t="shared" si="142"/>
        <v>1.0123449359573942</v>
      </c>
      <c r="AF1052" s="1">
        <f t="shared" si="142"/>
        <v>0.76145269865171838</v>
      </c>
      <c r="AG1052" s="1">
        <f t="shared" si="142"/>
        <v>0.81275739827179883</v>
      </c>
      <c r="AH1052" s="1">
        <f t="shared" si="142"/>
        <v>0.83647808458573947</v>
      </c>
      <c r="AI1052" s="1">
        <f t="shared" si="142"/>
        <v>0.80410800345930145</v>
      </c>
      <c r="AJ1052" s="1">
        <f t="shared" si="142"/>
        <v>0.85720804762539837</v>
      </c>
      <c r="AK1052" s="1">
        <f t="shared" si="142"/>
        <v>0.85916741761887638</v>
      </c>
      <c r="AL1052" s="1">
        <f t="shared" si="142"/>
        <v>1.0586570108603641</v>
      </c>
      <c r="AM1052" s="1">
        <f t="shared" si="142"/>
        <v>1.4156119518988233</v>
      </c>
      <c r="AN1052" s="29">
        <f t="shared" si="142"/>
        <v>0.94318526892180854</v>
      </c>
      <c r="AO1052" s="1">
        <f t="shared" si="139"/>
        <v>3227294.8146135765</v>
      </c>
      <c r="AP1052" s="1">
        <f t="shared" si="140"/>
        <v>2750796.58811164</v>
      </c>
      <c r="AQ1052" s="29">
        <f t="shared" si="141"/>
        <v>6579109.9177579451</v>
      </c>
    </row>
    <row r="1053" spans="1:43" x14ac:dyDescent="0.2">
      <c r="A1053" s="26"/>
      <c r="E1053" s="25" t="s">
        <v>2072</v>
      </c>
      <c r="F1053" s="26" t="s">
        <v>2073</v>
      </c>
      <c r="G1053" s="1">
        <v>0.91333451582432101</v>
      </c>
      <c r="H1053" s="1">
        <v>1.0091686789955101</v>
      </c>
      <c r="I1053" s="1">
        <f>VLOOKUP(F1053,'[1]SUSMB vs SHAM all proteins sum'!$B$2:$E$3214,2,FALSE)</f>
        <v>0.60440289393201996</v>
      </c>
      <c r="J1053" s="29">
        <f>VLOOKUP(F1053,'[1]SUSMB vs SHAM all proteins sum'!$B$2:$E$3214,3,FALSE)</f>
        <v>0.93371757585066795</v>
      </c>
      <c r="K1053" s="25">
        <f>VLOOKUP($E1053,[1]AllProteinsNorm!$A$1:$Q$3226,4,FALSE)</f>
        <v>217304.87774194899</v>
      </c>
      <c r="L1053" s="1">
        <f>VLOOKUP($E1053,[1]AllProteinsNorm!$A$1:$Q$3226,5,FALSE)</f>
        <v>161450.93759066201</v>
      </c>
      <c r="M1053" s="1">
        <f>VLOOKUP($E1053,[1]AllProteinsNorm!$A$1:$Q$3226,10,FALSE)</f>
        <v>181848.42622475699</v>
      </c>
      <c r="N1053" s="1">
        <f>VLOOKUP($E1053,[1]AllProteinsNorm!$A$1:$Q$3226,11,FALSE)</f>
        <v>167743.819616269</v>
      </c>
      <c r="O1053" s="1">
        <f>VLOOKUP($E1053,[1]AllProteinsNorm!$A$1:$Q$3226,15,FALSE)</f>
        <v>164350.27568665001</v>
      </c>
      <c r="P1053" s="1">
        <f>VLOOKUP($E1053,[1]AllProteinsNorm!$A$1:$Q$3226,6,FALSE)</f>
        <v>207660.724404596</v>
      </c>
      <c r="Q1053" s="1">
        <f>VLOOKUP($E1053,[1]AllProteinsNorm!$A$1:$Q$3226,8,FALSE)</f>
        <v>174840.86675119001</v>
      </c>
      <c r="R1053" s="1">
        <f>VLOOKUP($E1053,[1]AllProteinsNorm!$A$1:$Q$3226,13,FALSE)</f>
        <v>144771.19444395599</v>
      </c>
      <c r="S1053" s="1">
        <f>VLOOKUP($E1053,[1]AllProteinsNorm!$A$1:$Q$3226,16,FALSE)</f>
        <v>190951.65441118699</v>
      </c>
      <c r="T1053" s="1">
        <f>VLOOKUP($E1053,[1]AllProteinsNorm!$A$1:$Q$3226,17,FALSE)</f>
        <v>183422.44361396701</v>
      </c>
      <c r="U1053" s="1">
        <f>VLOOKUP($E1053,[1]AllProteinsNorm!$A$1:$Q$3226,3,FALSE)</f>
        <v>108874.36894963701</v>
      </c>
      <c r="V1053" s="1">
        <f>VLOOKUP($E1053,[1]AllProteinsNorm!$A$1:$Q$3226,7,FALSE)</f>
        <v>204116.046975064</v>
      </c>
      <c r="W1053" s="1">
        <f>VLOOKUP($E1053,[1]AllProteinsNorm!$A$1:$Q$3226,9,FALSE)</f>
        <v>175620.36612797499</v>
      </c>
      <c r="X1053" s="1">
        <f>VLOOKUP($E1053,[1]AllProteinsNorm!$A$1:$Q$3226,12,FALSE)</f>
        <v>201722.507031324</v>
      </c>
      <c r="Y1053" s="29">
        <f>VLOOKUP($E1053,[1]AllProteinsNorm!$A$1:$Q$3226,14,FALSE)</f>
        <v>158555.821529587</v>
      </c>
      <c r="Z1053" s="25">
        <f t="shared" si="142"/>
        <v>1.2171237962996151</v>
      </c>
      <c r="AA1053" s="1">
        <f t="shared" si="142"/>
        <v>0.9042860892880219</v>
      </c>
      <c r="AB1053" s="1">
        <f t="shared" si="142"/>
        <v>1.0185323457884825</v>
      </c>
      <c r="AC1053" s="1">
        <f t="shared" si="142"/>
        <v>0.939532497653359</v>
      </c>
      <c r="AD1053" s="1">
        <f t="shared" si="142"/>
        <v>0.92052527097052206</v>
      </c>
      <c r="AE1053" s="1">
        <f t="shared" si="142"/>
        <v>1.1631069300238668</v>
      </c>
      <c r="AF1053" s="1">
        <f t="shared" si="142"/>
        <v>0.97928303174689202</v>
      </c>
      <c r="AG1053" s="1">
        <f t="shared" si="142"/>
        <v>0.81086291116622533</v>
      </c>
      <c r="AH1053" s="1">
        <f t="shared" si="142"/>
        <v>1.0695194923448825</v>
      </c>
      <c r="AI1053" s="1">
        <f t="shared" si="142"/>
        <v>1.0273484112174045</v>
      </c>
      <c r="AJ1053" s="1">
        <f t="shared" si="142"/>
        <v>0.60980492767892625</v>
      </c>
      <c r="AK1053" s="1">
        <f t="shared" si="142"/>
        <v>1.1432532051810549</v>
      </c>
      <c r="AL1053" s="1">
        <f t="shared" si="142"/>
        <v>0.98364900480071527</v>
      </c>
      <c r="AM1053" s="1">
        <f t="shared" si="142"/>
        <v>1.1298469970315117</v>
      </c>
      <c r="AN1053" s="29">
        <f t="shared" si="142"/>
        <v>0.88807055520706102</v>
      </c>
      <c r="AO1053" s="1">
        <f t="shared" si="139"/>
        <v>20608.751883007764</v>
      </c>
      <c r="AP1053" s="1">
        <f t="shared" si="140"/>
        <v>20803.415492988552</v>
      </c>
      <c r="AQ1053" s="29">
        <f t="shared" si="141"/>
        <v>34839.276129367703</v>
      </c>
    </row>
    <row r="1054" spans="1:43" x14ac:dyDescent="0.2">
      <c r="A1054" s="26"/>
      <c r="E1054" s="25" t="s">
        <v>2074</v>
      </c>
      <c r="F1054" s="26" t="s">
        <v>2075</v>
      </c>
      <c r="G1054" s="1">
        <v>0.144299757799113</v>
      </c>
      <c r="H1054" s="1">
        <v>1.18306004817833</v>
      </c>
      <c r="I1054" s="1">
        <f>VLOOKUP(F1054,'[1]SUSMB vs SHAM all proteins sum'!$B$2:$E$3214,2,FALSE)</f>
        <v>0.20219711111007399</v>
      </c>
      <c r="J1054" s="29">
        <f>VLOOKUP(F1054,'[1]SUSMB vs SHAM all proteins sum'!$B$2:$E$3214,3,FALSE)</f>
        <v>1.1598796995851299</v>
      </c>
      <c r="K1054" s="25">
        <f>VLOOKUP($E1054,[1]AllProteinsNorm!$A$1:$Q$3226,4,FALSE)</f>
        <v>568972.99383059295</v>
      </c>
      <c r="L1054" s="1">
        <f>VLOOKUP($E1054,[1]AllProteinsNorm!$A$1:$Q$3226,5,FALSE)</f>
        <v>336472.50508656597</v>
      </c>
      <c r="M1054" s="1">
        <f>VLOOKUP($E1054,[1]AllProteinsNorm!$A$1:$Q$3226,10,FALSE)</f>
        <v>444436.73835685098</v>
      </c>
      <c r="N1054" s="1">
        <f>VLOOKUP($E1054,[1]AllProteinsNorm!$A$1:$Q$3226,11,FALSE)</f>
        <v>452933.23049475002</v>
      </c>
      <c r="O1054" s="1">
        <f>VLOOKUP($E1054,[1]AllProteinsNorm!$A$1:$Q$3226,15,FALSE)</f>
        <v>521800.289771082</v>
      </c>
      <c r="P1054" s="1">
        <f>VLOOKUP($E1054,[1]AllProteinsNorm!$A$1:$Q$3226,6,FALSE)</f>
        <v>491138.98679717397</v>
      </c>
      <c r="Q1054" s="1">
        <f>VLOOKUP($E1054,[1]AllProteinsNorm!$A$1:$Q$3226,8,FALSE)</f>
        <v>553130.32503065804</v>
      </c>
      <c r="R1054" s="1">
        <f>VLOOKUP($E1054,[1]AllProteinsNorm!$A$1:$Q$3226,13,FALSE)</f>
        <v>468811.41609214898</v>
      </c>
      <c r="S1054" s="1">
        <f>VLOOKUP($E1054,[1]AllProteinsNorm!$A$1:$Q$3226,16,FALSE)</f>
        <v>613331.24743622402</v>
      </c>
      <c r="T1054" s="1">
        <f>VLOOKUP($E1054,[1]AllProteinsNorm!$A$1:$Q$3226,17,FALSE)</f>
        <v>596620.92475302203</v>
      </c>
      <c r="U1054" s="1">
        <f>VLOOKUP($E1054,[1]AllProteinsNorm!$A$1:$Q$3226,3,FALSE)</f>
        <v>649933.21828795399</v>
      </c>
      <c r="V1054" s="1">
        <f>VLOOKUP($E1054,[1]AllProteinsNorm!$A$1:$Q$3226,7,FALSE)</f>
        <v>533240.77605065797</v>
      </c>
      <c r="W1054" s="1">
        <f>VLOOKUP($E1054,[1]AllProteinsNorm!$A$1:$Q$3226,9,FALSE)</f>
        <v>452803.482600699</v>
      </c>
      <c r="X1054" s="1">
        <f>VLOOKUP($E1054,[1]AllProteinsNorm!$A$1:$Q$3226,12,FALSE)</f>
        <v>526121.92296681902</v>
      </c>
      <c r="Y1054" s="29">
        <f>VLOOKUP($E1054,[1]AllProteinsNorm!$A$1:$Q$3226,14,FALSE)</f>
        <v>511288.68391715799</v>
      </c>
      <c r="Z1054" s="25">
        <f t="shared" si="142"/>
        <v>1.2238000882191844</v>
      </c>
      <c r="AA1054" s="1">
        <f t="shared" si="142"/>
        <v>0.72371639053728454</v>
      </c>
      <c r="AB1054" s="1">
        <f t="shared" si="142"/>
        <v>0.95593591524820787</v>
      </c>
      <c r="AC1054" s="1">
        <f t="shared" si="142"/>
        <v>0.97421096158724452</v>
      </c>
      <c r="AD1054" s="1">
        <f t="shared" si="142"/>
        <v>1.1223366444080787</v>
      </c>
      <c r="AE1054" s="1">
        <f t="shared" si="142"/>
        <v>1.0563874593127383</v>
      </c>
      <c r="AF1054" s="1">
        <f t="shared" si="142"/>
        <v>1.1897242011644109</v>
      </c>
      <c r="AG1054" s="1">
        <f t="shared" si="142"/>
        <v>1.0083632414767238</v>
      </c>
      <c r="AH1054" s="1">
        <f t="shared" si="142"/>
        <v>1.319209949960326</v>
      </c>
      <c r="AI1054" s="1">
        <f t="shared" si="142"/>
        <v>1.2832678321522486</v>
      </c>
      <c r="AJ1054" s="1">
        <f t="shared" si="142"/>
        <v>1.3979368766212423</v>
      </c>
      <c r="AK1054" s="1">
        <f t="shared" si="142"/>
        <v>1.1469439074416983</v>
      </c>
      <c r="AL1054" s="1">
        <f t="shared" si="142"/>
        <v>0.97393188773680239</v>
      </c>
      <c r="AM1054" s="1">
        <f t="shared" si="142"/>
        <v>1.1316320154424526</v>
      </c>
      <c r="AN1054" s="29">
        <f t="shared" si="142"/>
        <v>1.0997273038754987</v>
      </c>
      <c r="AO1054" s="1">
        <f t="shared" si="139"/>
        <v>78897.906740473147</v>
      </c>
      <c r="AP1054" s="1">
        <f t="shared" si="140"/>
        <v>56753.707541225202</v>
      </c>
      <c r="AQ1054" s="29">
        <f t="shared" si="141"/>
        <v>64202.078027022544</v>
      </c>
    </row>
    <row r="1055" spans="1:43" x14ac:dyDescent="0.2">
      <c r="A1055" s="26"/>
      <c r="E1055" s="25" t="s">
        <v>2076</v>
      </c>
      <c r="F1055" s="26" t="s">
        <v>2077</v>
      </c>
      <c r="G1055" s="1">
        <v>8.7231171955024306E-2</v>
      </c>
      <c r="H1055" s="43">
        <v>0.59939552176537003</v>
      </c>
      <c r="I1055" s="1">
        <f>VLOOKUP(F1055,'[1]SUSMB vs SHAM all proteins sum'!$B$2:$E$3214,2,FALSE)</f>
        <v>0.29260670705971598</v>
      </c>
      <c r="J1055" s="29">
        <f>VLOOKUP(F1055,'[1]SUSMB vs SHAM all proteins sum'!$B$2:$E$3214,3,FALSE)</f>
        <v>0.72960273874319004</v>
      </c>
      <c r="K1055" s="25">
        <f>VLOOKUP($E1055,[1]AllProteinsNorm!$A$1:$Q$3226,4,FALSE)</f>
        <v>122746.441325486</v>
      </c>
      <c r="L1055" s="1">
        <f>VLOOKUP($E1055,[1]AllProteinsNorm!$A$1:$Q$3226,5,FALSE)</f>
        <v>213089.99771336201</v>
      </c>
      <c r="M1055" s="1">
        <f>VLOOKUP($E1055,[1]AllProteinsNorm!$A$1:$Q$3226,10,FALSE)</f>
        <v>148090.42775696699</v>
      </c>
      <c r="N1055" s="1">
        <f>VLOOKUP($E1055,[1]AllProteinsNorm!$A$1:$Q$3226,11,FALSE)</f>
        <v>224751.57326422899</v>
      </c>
      <c r="O1055" s="1">
        <f>VLOOKUP($E1055,[1]AllProteinsNorm!$A$1:$Q$3226,15,FALSE)</f>
        <v>89870.381459894401</v>
      </c>
      <c r="P1055" s="1">
        <f>VLOOKUP($E1055,[1]AllProteinsNorm!$A$1:$Q$3226,6,FALSE)</f>
        <v>165132.171356907</v>
      </c>
      <c r="Q1055" s="1">
        <f>VLOOKUP($E1055,[1]AllProteinsNorm!$A$1:$Q$3226,8,FALSE)</f>
        <v>104862.981170436</v>
      </c>
      <c r="R1055" s="1">
        <f>VLOOKUP($E1055,[1]AllProteinsNorm!$A$1:$Q$3226,13,FALSE)</f>
        <v>48530.498951757101</v>
      </c>
      <c r="S1055" s="1">
        <f>VLOOKUP($E1055,[1]AllProteinsNorm!$A$1:$Q$3226,16,FALSE)</f>
        <v>91433.130365762394</v>
      </c>
      <c r="T1055" s="1">
        <f>VLOOKUP($E1055,[1]AllProteinsNorm!$A$1:$Q$3226,17,FALSE)</f>
        <v>78779.554449581105</v>
      </c>
      <c r="U1055" s="1">
        <f>VLOOKUP($E1055,[1]AllProteinsNorm!$A$1:$Q$3226,3,FALSE)</f>
        <v>50634.782500432601</v>
      </c>
      <c r="V1055" s="1">
        <f>VLOOKUP($E1055,[1]AllProteinsNorm!$A$1:$Q$3226,7,FALSE)</f>
        <v>138930.531624325</v>
      </c>
      <c r="W1055" s="1">
        <f>VLOOKUP($E1055,[1]AllProteinsNorm!$A$1:$Q$3226,9,FALSE)</f>
        <v>175865.03320355501</v>
      </c>
      <c r="X1055" s="1">
        <f>VLOOKUP($E1055,[1]AllProteinsNorm!$A$1:$Q$3226,12,FALSE)</f>
        <v>91705.821965462994</v>
      </c>
      <c r="Y1055" s="29">
        <f>VLOOKUP($E1055,[1]AllProteinsNorm!$A$1:$Q$3226,14,FALSE)</f>
        <v>142569.7909923</v>
      </c>
      <c r="Z1055" s="25">
        <f t="shared" si="142"/>
        <v>0.76855940436962522</v>
      </c>
      <c r="AA1055" s="1">
        <f t="shared" si="142"/>
        <v>1.3342327480226677</v>
      </c>
      <c r="AB1055" s="1">
        <f t="shared" si="142"/>
        <v>0.9272471749134592</v>
      </c>
      <c r="AC1055" s="1">
        <f t="shared" si="142"/>
        <v>1.4072500466311022</v>
      </c>
      <c r="AD1055" s="1">
        <f t="shared" si="142"/>
        <v>0.56271062606314604</v>
      </c>
      <c r="AE1055" s="1">
        <f t="shared" si="142"/>
        <v>1.0339516314268578</v>
      </c>
      <c r="AF1055" s="1">
        <f t="shared" si="142"/>
        <v>0.65658465922498244</v>
      </c>
      <c r="AG1055" s="1">
        <f t="shared" si="142"/>
        <v>0.30386682469448351</v>
      </c>
      <c r="AH1055" s="1">
        <f t="shared" si="142"/>
        <v>0.57249555632510229</v>
      </c>
      <c r="AI1055" s="1">
        <f t="shared" si="142"/>
        <v>0.49326698835791921</v>
      </c>
      <c r="AJ1055" s="1">
        <f t="shared" si="142"/>
        <v>0.3170424971891862</v>
      </c>
      <c r="AK1055" s="1">
        <f t="shared" si="142"/>
        <v>0.86989378658081296</v>
      </c>
      <c r="AL1055" s="1">
        <f t="shared" si="142"/>
        <v>1.1011539211141643</v>
      </c>
      <c r="AM1055" s="1">
        <f t="shared" si="142"/>
        <v>0.57420297603665837</v>
      </c>
      <c r="AN1055" s="29">
        <f t="shared" si="142"/>
        <v>0.89268049210151068</v>
      </c>
      <c r="AO1055" s="1">
        <f t="shared" si="139"/>
        <v>51882.023582565846</v>
      </c>
      <c r="AP1055" s="1">
        <f t="shared" si="140"/>
        <v>38505.302025797682</v>
      </c>
      <c r="AQ1055" s="29">
        <f t="shared" si="141"/>
        <v>43819.491200587123</v>
      </c>
    </row>
    <row r="1056" spans="1:43" x14ac:dyDescent="0.2">
      <c r="A1056" s="26"/>
      <c r="E1056" s="25" t="s">
        <v>2078</v>
      </c>
      <c r="F1056" s="26" t="s">
        <v>2079</v>
      </c>
      <c r="G1056" s="43">
        <v>1.5301277676225499E-2</v>
      </c>
      <c r="H1056" s="1">
        <v>1.2187789850083399</v>
      </c>
      <c r="I1056" s="1">
        <f>VLOOKUP(F1056,'[1]SUSMB vs SHAM all proteins sum'!$B$2:$E$3214,2,FALSE)</f>
        <v>4.4058617578635301E-2</v>
      </c>
      <c r="J1056" s="29">
        <f>VLOOKUP(F1056,'[1]SUSMB vs SHAM all proteins sum'!$B$2:$E$3214,3,FALSE)</f>
        <v>1.1556452811493501</v>
      </c>
      <c r="K1056" s="25">
        <f>VLOOKUP($E1056,[1]AllProteinsNorm!$A$1:$Q$3226,4,FALSE)</f>
        <v>313077.92765660002</v>
      </c>
      <c r="L1056" s="1">
        <f>VLOOKUP($E1056,[1]AllProteinsNorm!$A$1:$Q$3226,5,FALSE)</f>
        <v>266608.72397509101</v>
      </c>
      <c r="M1056" s="1">
        <f>VLOOKUP($E1056,[1]AllProteinsNorm!$A$1:$Q$3226,10,FALSE)</f>
        <v>309061.49581057997</v>
      </c>
      <c r="N1056" s="1">
        <f>VLOOKUP($E1056,[1]AllProteinsNorm!$A$1:$Q$3226,11,FALSE)</f>
        <v>336368.59310299298</v>
      </c>
      <c r="O1056" s="1">
        <f>VLOOKUP($E1056,[1]AllProteinsNorm!$A$1:$Q$3226,15,FALSE)</f>
        <v>311109.81429139699</v>
      </c>
      <c r="P1056" s="1">
        <f>VLOOKUP($E1056,[1]AllProteinsNorm!$A$1:$Q$3226,6,FALSE)</f>
        <v>377625.80077630503</v>
      </c>
      <c r="Q1056" s="1">
        <f>VLOOKUP($E1056,[1]AllProteinsNorm!$A$1:$Q$3226,8,FALSE)</f>
        <v>413486.34598513198</v>
      </c>
      <c r="R1056" s="1">
        <f>VLOOKUP($E1056,[1]AllProteinsNorm!$A$1:$Q$3226,13,FALSE)</f>
        <v>315521.81061088899</v>
      </c>
      <c r="S1056" s="1">
        <f>VLOOKUP($E1056,[1]AllProteinsNorm!$A$1:$Q$3226,16,FALSE)</f>
        <v>417000.53850456601</v>
      </c>
      <c r="T1056" s="1">
        <f>VLOOKUP($E1056,[1]AllProteinsNorm!$A$1:$Q$3226,17,FALSE)</f>
        <v>353375.80588106503</v>
      </c>
      <c r="U1056" s="1">
        <f>VLOOKUP($E1056,[1]AllProteinsNorm!$A$1:$Q$3226,3,FALSE)</f>
        <v>356646.86302915</v>
      </c>
      <c r="V1056" s="1">
        <f>VLOOKUP($E1056,[1]AllProteinsNorm!$A$1:$Q$3226,7,FALSE)</f>
        <v>345430.73160853499</v>
      </c>
      <c r="W1056" s="1">
        <f>VLOOKUP($E1056,[1]AllProteinsNorm!$A$1:$Q$3226,9,FALSE)</f>
        <v>332358.50340253499</v>
      </c>
      <c r="X1056" s="1">
        <f>VLOOKUP($E1056,[1]AllProteinsNorm!$A$1:$Q$3226,12,FALSE)</f>
        <v>321943.80149765598</v>
      </c>
      <c r="Y1056" s="29">
        <f>VLOOKUP($E1056,[1]AllProteinsNorm!$A$1:$Q$3226,14,FALSE)</f>
        <v>422121.39748688397</v>
      </c>
      <c r="Z1056" s="25">
        <f t="shared" si="142"/>
        <v>1.0189835824374482</v>
      </c>
      <c r="AA1056" s="1">
        <f t="shared" si="142"/>
        <v>0.86773895144469138</v>
      </c>
      <c r="AB1056" s="1">
        <f t="shared" si="142"/>
        <v>1.0059111881562315</v>
      </c>
      <c r="AC1056" s="1">
        <f t="shared" si="142"/>
        <v>1.0947883697361203</v>
      </c>
      <c r="AD1056" s="1">
        <f t="shared" si="142"/>
        <v>1.012577908225508</v>
      </c>
      <c r="AE1056" s="1">
        <f t="shared" si="142"/>
        <v>1.2290693699682076</v>
      </c>
      <c r="AF1056" s="1">
        <f t="shared" si="142"/>
        <v>1.345785700303481</v>
      </c>
      <c r="AG1056" s="1">
        <f t="shared" si="142"/>
        <v>1.0269377573818752</v>
      </c>
      <c r="AH1056" s="1">
        <f t="shared" si="142"/>
        <v>1.3572234420492213</v>
      </c>
      <c r="AI1056" s="1">
        <f t="shared" si="142"/>
        <v>1.1501422259903509</v>
      </c>
      <c r="AJ1056" s="1">
        <f t="shared" si="142"/>
        <v>1.1607886281690736</v>
      </c>
      <c r="AK1056" s="1">
        <f t="shared" si="142"/>
        <v>1.1242831681335661</v>
      </c>
      <c r="AL1056" s="1">
        <f t="shared" si="142"/>
        <v>1.0817366174153686</v>
      </c>
      <c r="AM1056" s="1">
        <f t="shared" si="142"/>
        <v>1.0478395926826254</v>
      </c>
      <c r="AN1056" s="29">
        <f t="shared" si="142"/>
        <v>1.37389044655515</v>
      </c>
      <c r="AO1056" s="1">
        <f t="shared" si="139"/>
        <v>22590.927805213138</v>
      </c>
      <c r="AP1056" s="1">
        <f t="shared" si="140"/>
        <v>38096.171496218325</v>
      </c>
      <c r="AQ1056" s="29">
        <f t="shared" si="141"/>
        <v>35220.62710232519</v>
      </c>
    </row>
    <row r="1057" spans="1:43" x14ac:dyDescent="0.2">
      <c r="A1057" s="26"/>
      <c r="E1057" s="25" t="s">
        <v>2080</v>
      </c>
      <c r="F1057" s="26" t="s">
        <v>2081</v>
      </c>
      <c r="G1057" s="1">
        <v>0.21556912380756801</v>
      </c>
      <c r="H1057" s="43">
        <v>0.49834287046536002</v>
      </c>
      <c r="I1057" s="1">
        <f>VLOOKUP(F1057,'[1]SUSMB vs SHAM all proteins sum'!$B$2:$E$3214,2,FALSE)</f>
        <v>0.69308357959125499</v>
      </c>
      <c r="J1057" s="29">
        <f>VLOOKUP(F1057,'[1]SUSMB vs SHAM all proteins sum'!$B$2:$E$3214,3,FALSE)</f>
        <v>0.79996909944923</v>
      </c>
      <c r="K1057" s="25">
        <f>VLOOKUP($E1057,[1]AllProteinsNorm!$A$1:$Q$3226,4,FALSE)</f>
        <v>9575.8512390946707</v>
      </c>
      <c r="L1057" s="1">
        <f>VLOOKUP($E1057,[1]AllProteinsNorm!$A$1:$Q$3226,5,FALSE)</f>
        <v>48603.055959744699</v>
      </c>
      <c r="M1057" s="1">
        <f>VLOOKUP($E1057,[1]AllProteinsNorm!$A$1:$Q$3226,10,FALSE)</f>
        <v>9997.8300917795696</v>
      </c>
      <c r="N1057" s="1">
        <f>VLOOKUP($E1057,[1]AllProteinsNorm!$A$1:$Q$3226,11,FALSE)</f>
        <v>30282.2517596705</v>
      </c>
      <c r="O1057" s="1">
        <f>VLOOKUP($E1057,[1]AllProteinsNorm!$A$1:$Q$3226,15,FALSE)</f>
        <v>11970.4612137846</v>
      </c>
      <c r="P1057" s="1">
        <f>VLOOKUP($E1057,[1]AllProteinsNorm!$A$1:$Q$3226,6,FALSE)</f>
        <v>4395.2901538933302</v>
      </c>
      <c r="Q1057" s="1">
        <f>VLOOKUP($E1057,[1]AllProteinsNorm!$A$1:$Q$3226,8,FALSE)</f>
        <v>5800.0997123894604</v>
      </c>
      <c r="R1057" s="1">
        <f>VLOOKUP($E1057,[1]AllProteinsNorm!$A$1:$Q$3226,13,FALSE)</f>
        <v>4101.68744021768</v>
      </c>
      <c r="S1057" s="1">
        <f>VLOOKUP($E1057,[1]AllProteinsNorm!$A$1:$Q$3226,16,FALSE)</f>
        <v>31420.846091423002</v>
      </c>
      <c r="T1057" s="1">
        <f>VLOOKUP($E1057,[1]AllProteinsNorm!$A$1:$Q$3226,17,FALSE)</f>
        <v>15779.148654815101</v>
      </c>
      <c r="U1057" s="1">
        <f>VLOOKUP($E1057,[1]AllProteinsNorm!$A$1:$Q$3226,3,FALSE)</f>
        <v>22652.698557873198</v>
      </c>
      <c r="V1057" s="1">
        <f>VLOOKUP($E1057,[1]AllProteinsNorm!$A$1:$Q$3226,7,FALSE)</f>
        <v>6529.5607938215098</v>
      </c>
      <c r="W1057" s="1">
        <f>VLOOKUP($E1057,[1]AllProteinsNorm!$A$1:$Q$3226,9,FALSE)</f>
        <v>37700.047175104999</v>
      </c>
      <c r="X1057" s="1">
        <f>VLOOKUP($E1057,[1]AllProteinsNorm!$A$1:$Q$3226,12,FALSE)</f>
        <v>3900.8827093383402</v>
      </c>
      <c r="Y1057" s="29">
        <f>VLOOKUP($E1057,[1]AllProteinsNorm!$A$1:$Q$3226,14,FALSE)</f>
        <v>25404.059784042402</v>
      </c>
      <c r="Z1057" s="25">
        <f t="shared" si="142"/>
        <v>0.4335732549693756</v>
      </c>
      <c r="AA1057" s="1">
        <f t="shared" si="142"/>
        <v>2.2006383190135606</v>
      </c>
      <c r="AB1057" s="1">
        <f t="shared" si="142"/>
        <v>0.45267951927096384</v>
      </c>
      <c r="AC1057" s="1">
        <f t="shared" si="142"/>
        <v>1.3711130358457562</v>
      </c>
      <c r="AD1057" s="1">
        <f t="shared" si="142"/>
        <v>0.54199587090034373</v>
      </c>
      <c r="AE1057" s="1">
        <f t="shared" si="142"/>
        <v>0.19900896651132058</v>
      </c>
      <c r="AF1057" s="1">
        <f t="shared" si="142"/>
        <v>0.26261562013210549</v>
      </c>
      <c r="AG1057" s="1">
        <f t="shared" si="142"/>
        <v>0.18571528837683982</v>
      </c>
      <c r="AH1057" s="1">
        <f t="shared" si="142"/>
        <v>1.4226660558521829</v>
      </c>
      <c r="AI1057" s="1">
        <f t="shared" si="142"/>
        <v>0.7144447707147793</v>
      </c>
      <c r="AJ1057" s="1">
        <f t="shared" si="142"/>
        <v>1.0256638289741984</v>
      </c>
      <c r="AK1057" s="1">
        <f t="shared" si="142"/>
        <v>0.29564399615352288</v>
      </c>
      <c r="AL1057" s="1">
        <f t="shared" si="142"/>
        <v>1.7069743209330246</v>
      </c>
      <c r="AM1057" s="1">
        <f t="shared" si="142"/>
        <v>0.17662329659388934</v>
      </c>
      <c r="AN1057" s="29">
        <f t="shared" si="142"/>
        <v>1.150239348438878</v>
      </c>
      <c r="AO1057" s="1">
        <f t="shared" si="139"/>
        <v>15331.566118991934</v>
      </c>
      <c r="AP1057" s="1">
        <f t="shared" si="140"/>
        <v>10484.814726331724</v>
      </c>
      <c r="AQ1057" s="29">
        <f t="shared" si="141"/>
        <v>12547.981811657186</v>
      </c>
    </row>
    <row r="1058" spans="1:43" x14ac:dyDescent="0.2">
      <c r="A1058" s="26"/>
      <c r="E1058" s="25" t="s">
        <v>2082</v>
      </c>
      <c r="F1058" s="26" t="s">
        <v>2083</v>
      </c>
      <c r="G1058" s="1">
        <v>0.94429558098629995</v>
      </c>
      <c r="H1058" s="1">
        <v>1.0128656885495599</v>
      </c>
      <c r="I1058" s="1">
        <f>VLOOKUP(F1058,'[1]SUSMB vs SHAM all proteins sum'!$B$2:$E$3214,2,FALSE)</f>
        <v>0.20736703915986601</v>
      </c>
      <c r="J1058" s="29">
        <f>VLOOKUP(F1058,'[1]SUSMB vs SHAM all proteins sum'!$B$2:$E$3214,3,FALSE)</f>
        <v>0.718113226139101</v>
      </c>
      <c r="K1058" s="25">
        <f>VLOOKUP($E1058,[1]AllProteinsNorm!$A$1:$Q$3226,4,FALSE)</f>
        <v>1597451.66476969</v>
      </c>
      <c r="L1058" s="1">
        <f>VLOOKUP($E1058,[1]AllProteinsNorm!$A$1:$Q$3226,5,FALSE)</f>
        <v>1084978.8680537799</v>
      </c>
      <c r="M1058" s="1">
        <f>VLOOKUP($E1058,[1]AllProteinsNorm!$A$1:$Q$3226,10,FALSE)</f>
        <v>1568507.0376132899</v>
      </c>
      <c r="N1058" s="1">
        <f>VLOOKUP($E1058,[1]AllProteinsNorm!$A$1:$Q$3226,11,FALSE)</f>
        <v>887984.75833152502</v>
      </c>
      <c r="O1058" s="1">
        <f>VLOOKUP($E1058,[1]AllProteinsNorm!$A$1:$Q$3226,15,FALSE)</f>
        <v>1463085.9629402801</v>
      </c>
      <c r="P1058" s="1">
        <f>VLOOKUP($E1058,[1]AllProteinsNorm!$A$1:$Q$3226,6,FALSE)</f>
        <v>1393156.28995985</v>
      </c>
      <c r="Q1058" s="1">
        <f>VLOOKUP($E1058,[1]AllProteinsNorm!$A$1:$Q$3226,8,FALSE)</f>
        <v>1524297.61981435</v>
      </c>
      <c r="R1058" s="1">
        <f>VLOOKUP($E1058,[1]AllProteinsNorm!$A$1:$Q$3226,13,FALSE)</f>
        <v>1904915.4811437901</v>
      </c>
      <c r="S1058" s="1">
        <f>VLOOKUP($E1058,[1]AllProteinsNorm!$A$1:$Q$3226,16,FALSE)</f>
        <v>914689.07999409304</v>
      </c>
      <c r="T1058" s="1">
        <f>VLOOKUP($E1058,[1]AllProteinsNorm!$A$1:$Q$3226,17,FALSE)</f>
        <v>1017539.58254924</v>
      </c>
      <c r="U1058" s="1">
        <f>VLOOKUP($E1058,[1]AllProteinsNorm!$A$1:$Q$3226,3,FALSE)</f>
        <v>512351.23698795401</v>
      </c>
      <c r="V1058" s="1">
        <f>VLOOKUP($E1058,[1]AllProteinsNorm!$A$1:$Q$3226,7,FALSE)</f>
        <v>1462110.3642762001</v>
      </c>
      <c r="W1058" s="1">
        <f>VLOOKUP($E1058,[1]AllProteinsNorm!$A$1:$Q$3226,9,FALSE)</f>
        <v>801279.56971607602</v>
      </c>
      <c r="X1058" s="1">
        <f>VLOOKUP($E1058,[1]AllProteinsNorm!$A$1:$Q$3226,12,FALSE)</f>
        <v>1540846.5168733599</v>
      </c>
      <c r="Y1058" s="29">
        <f>VLOOKUP($E1058,[1]AllProteinsNorm!$A$1:$Q$3226,14,FALSE)</f>
        <v>729262.80782827898</v>
      </c>
      <c r="Z1058" s="25">
        <f t="shared" si="142"/>
        <v>1.2098225223194001</v>
      </c>
      <c r="AA1058" s="1">
        <f t="shared" si="142"/>
        <v>0.82170365448980154</v>
      </c>
      <c r="AB1058" s="1">
        <f t="shared" si="142"/>
        <v>1.1879014447642935</v>
      </c>
      <c r="AC1058" s="1">
        <f t="shared" si="142"/>
        <v>0.67251108988059094</v>
      </c>
      <c r="AD1058" s="1">
        <f t="shared" si="142"/>
        <v>1.108061288545914</v>
      </c>
      <c r="AE1058" s="1">
        <f t="shared" si="142"/>
        <v>1.0551003788570739</v>
      </c>
      <c r="AF1058" s="1">
        <f t="shared" si="142"/>
        <v>1.1544196496456307</v>
      </c>
      <c r="AG1058" s="1">
        <f t="shared" si="142"/>
        <v>1.4426788008856075</v>
      </c>
      <c r="AH1058" s="1">
        <f t="shared" si="142"/>
        <v>0.69273548258250994</v>
      </c>
      <c r="AI1058" s="1">
        <f t="shared" si="142"/>
        <v>0.77062882806975852</v>
      </c>
      <c r="AJ1058" s="1">
        <f t="shared" si="142"/>
        <v>0.38802680514004639</v>
      </c>
      <c r="AK1058" s="1">
        <f t="shared" si="142"/>
        <v>1.1073224234756402</v>
      </c>
      <c r="AL1058" s="1">
        <f t="shared" si="142"/>
        <v>0.60684532214417219</v>
      </c>
      <c r="AM1058" s="1">
        <f t="shared" si="142"/>
        <v>1.1669528791780697</v>
      </c>
      <c r="AN1058" s="29">
        <f t="shared" si="142"/>
        <v>0.55230376546493976</v>
      </c>
      <c r="AO1058" s="1">
        <f t="shared" si="139"/>
        <v>283224.31451603427</v>
      </c>
      <c r="AP1058" s="1">
        <f t="shared" si="140"/>
        <v>357825.26872144989</v>
      </c>
      <c r="AQ1058" s="29">
        <f t="shared" si="141"/>
        <v>413818.85957484052</v>
      </c>
    </row>
    <row r="1059" spans="1:43" x14ac:dyDescent="0.2">
      <c r="A1059" s="26"/>
      <c r="E1059" s="25" t="s">
        <v>2084</v>
      </c>
      <c r="F1059" s="26" t="s">
        <v>2085</v>
      </c>
      <c r="G1059" s="1">
        <v>0.178386258505526</v>
      </c>
      <c r="H1059" s="1">
        <v>1.1886342324407699</v>
      </c>
      <c r="I1059" s="1">
        <f>VLOOKUP(F1059,'[1]SUSMB vs SHAM all proteins sum'!$B$2:$E$3214,2,FALSE)</f>
        <v>0.89657814433657901</v>
      </c>
      <c r="J1059" s="29">
        <f>VLOOKUP(F1059,'[1]SUSMB vs SHAM all proteins sum'!$B$2:$E$3214,3,FALSE)</f>
        <v>1.0151564487129301</v>
      </c>
      <c r="K1059" s="25">
        <f>VLOOKUP($E1059,[1]AllProteinsNorm!$A$1:$Q$3226,4,FALSE)</f>
        <v>1909522.96703504</v>
      </c>
      <c r="L1059" s="1">
        <f>VLOOKUP($E1059,[1]AllProteinsNorm!$A$1:$Q$3226,5,FALSE)</f>
        <v>1498019.54198479</v>
      </c>
      <c r="M1059" s="1">
        <f>VLOOKUP($E1059,[1]AllProteinsNorm!$A$1:$Q$3226,10,FALSE)</f>
        <v>1955939.46437521</v>
      </c>
      <c r="N1059" s="1">
        <f>VLOOKUP($E1059,[1]AllProteinsNorm!$A$1:$Q$3226,11,FALSE)</f>
        <v>1391882.8062072401</v>
      </c>
      <c r="O1059" s="1">
        <f>VLOOKUP($E1059,[1]AllProteinsNorm!$A$1:$Q$3226,15,FALSE)</f>
        <v>2476789.2224119902</v>
      </c>
      <c r="P1059" s="1">
        <f>VLOOKUP($E1059,[1]AllProteinsNorm!$A$1:$Q$3226,6,FALSE)</f>
        <v>2236597.0620049499</v>
      </c>
      <c r="Q1059" s="1">
        <f>VLOOKUP($E1059,[1]AllProteinsNorm!$A$1:$Q$3226,8,FALSE)</f>
        <v>2533215.1738008899</v>
      </c>
      <c r="R1059" s="1">
        <f>VLOOKUP($E1059,[1]AllProteinsNorm!$A$1:$Q$3226,13,FALSE)</f>
        <v>2249300.44980453</v>
      </c>
      <c r="S1059" s="1">
        <f>VLOOKUP($E1059,[1]AllProteinsNorm!$A$1:$Q$3226,16,FALSE)</f>
        <v>1902354.82338283</v>
      </c>
      <c r="T1059" s="1">
        <f>VLOOKUP($E1059,[1]AllProteinsNorm!$A$1:$Q$3226,17,FALSE)</f>
        <v>1887695.05219858</v>
      </c>
      <c r="U1059" s="1">
        <f>VLOOKUP($E1059,[1]AllProteinsNorm!$A$1:$Q$3226,3,FALSE)</f>
        <v>1936618.8376631599</v>
      </c>
      <c r="V1059" s="1">
        <f>VLOOKUP($E1059,[1]AllProteinsNorm!$A$1:$Q$3226,7,FALSE)</f>
        <v>2068762.74389493</v>
      </c>
      <c r="W1059" s="1">
        <f>VLOOKUP($E1059,[1]AllProteinsNorm!$A$1:$Q$3226,9,FALSE)</f>
        <v>1737519.62585901</v>
      </c>
      <c r="X1059" s="1">
        <f>VLOOKUP($E1059,[1]AllProteinsNorm!$A$1:$Q$3226,12,FALSE)</f>
        <v>1867157.7279858801</v>
      </c>
      <c r="Y1059" s="29">
        <f>VLOOKUP($E1059,[1]AllProteinsNorm!$A$1:$Q$3226,14,FALSE)</f>
        <v>1599885.1933225801</v>
      </c>
      <c r="Z1059" s="25">
        <f t="shared" si="142"/>
        <v>1.0341697975458493</v>
      </c>
      <c r="AA1059" s="1">
        <f t="shared" si="142"/>
        <v>0.81130554237827501</v>
      </c>
      <c r="AB1059" s="1">
        <f t="shared" si="142"/>
        <v>1.0593082957392519</v>
      </c>
      <c r="AC1059" s="1">
        <f t="shared" si="142"/>
        <v>0.75382343378563621</v>
      </c>
      <c r="AD1059" s="1">
        <f t="shared" si="142"/>
        <v>1.3413929305509875</v>
      </c>
      <c r="AE1059" s="1">
        <f t="shared" si="142"/>
        <v>1.2113083585461037</v>
      </c>
      <c r="AF1059" s="1">
        <f t="shared" si="142"/>
        <v>1.3719524031164305</v>
      </c>
      <c r="AG1059" s="1">
        <f t="shared" si="142"/>
        <v>1.2181883281592669</v>
      </c>
      <c r="AH1059" s="1">
        <f t="shared" si="142"/>
        <v>1.030287635457432</v>
      </c>
      <c r="AI1059" s="1">
        <f t="shared" si="142"/>
        <v>1.0223481171277704</v>
      </c>
      <c r="AJ1059" s="1">
        <f t="shared" si="142"/>
        <v>1.0488445260123631</v>
      </c>
      <c r="AK1059" s="1">
        <f t="shared" si="142"/>
        <v>1.1204117389308972</v>
      </c>
      <c r="AL1059" s="1">
        <f t="shared" si="142"/>
        <v>0.9410152958236605</v>
      </c>
      <c r="AM1059" s="1">
        <f t="shared" si="142"/>
        <v>1.0112254017743334</v>
      </c>
      <c r="AN1059" s="29">
        <f t="shared" si="142"/>
        <v>0.86647449391199349</v>
      </c>
      <c r="AO1059" s="1">
        <f t="shared" si="139"/>
        <v>385052.92965848622</v>
      </c>
      <c r="AP1059" s="1">
        <f t="shared" si="140"/>
        <v>242340.86627064162</v>
      </c>
      <c r="AQ1059" s="29">
        <f t="shared" si="141"/>
        <v>161581.37597239501</v>
      </c>
    </row>
    <row r="1060" spans="1:43" x14ac:dyDescent="0.2">
      <c r="A1060" s="26"/>
      <c r="E1060" s="25" t="s">
        <v>2086</v>
      </c>
      <c r="F1060" s="26" t="s">
        <v>2087</v>
      </c>
      <c r="G1060" s="1">
        <v>0.28710645865329498</v>
      </c>
      <c r="H1060" s="1">
        <v>1.0999131897319301</v>
      </c>
      <c r="I1060" s="1">
        <f>VLOOKUP(F1060,'[1]SUSMB vs SHAM all proteins sum'!$B$2:$E$3214,2,FALSE)</f>
        <v>0.30068855626318203</v>
      </c>
      <c r="J1060" s="29">
        <f>VLOOKUP(F1060,'[1]SUSMB vs SHAM all proteins sum'!$B$2:$E$3214,3,FALSE)</f>
        <v>0.87785433757097697</v>
      </c>
      <c r="K1060" s="25">
        <f>VLOOKUP($E1060,[1]AllProteinsNorm!$A$1:$Q$3226,4,FALSE)</f>
        <v>1061663.71630006</v>
      </c>
      <c r="L1060" s="1">
        <f>VLOOKUP($E1060,[1]AllProteinsNorm!$A$1:$Q$3226,5,FALSE)</f>
        <v>946087.55302746105</v>
      </c>
      <c r="M1060" s="1">
        <f>VLOOKUP($E1060,[1]AllProteinsNorm!$A$1:$Q$3226,10,FALSE)</f>
        <v>1108294.05678917</v>
      </c>
      <c r="N1060" s="1">
        <f>VLOOKUP($E1060,[1]AllProteinsNorm!$A$1:$Q$3226,11,FALSE)</f>
        <v>932336.93892512005</v>
      </c>
      <c r="O1060" s="1">
        <f>VLOOKUP($E1060,[1]AllProteinsNorm!$A$1:$Q$3226,15,FALSE)</f>
        <v>1149084.4438348</v>
      </c>
      <c r="P1060" s="1">
        <f>VLOOKUP($E1060,[1]AllProteinsNorm!$A$1:$Q$3226,6,FALSE)</f>
        <v>1157114.25973728</v>
      </c>
      <c r="Q1060" s="1">
        <f>VLOOKUP($E1060,[1]AllProteinsNorm!$A$1:$Q$3226,8,FALSE)</f>
        <v>1369166.0069373399</v>
      </c>
      <c r="R1060" s="1">
        <f>VLOOKUP($E1060,[1]AllProteinsNorm!$A$1:$Q$3226,13,FALSE)</f>
        <v>1295021.2845655701</v>
      </c>
      <c r="S1060" s="1">
        <f>VLOOKUP($E1060,[1]AllProteinsNorm!$A$1:$Q$3226,16,FALSE)</f>
        <v>956169.63904173498</v>
      </c>
      <c r="T1060" s="1">
        <f>VLOOKUP($E1060,[1]AllProteinsNorm!$A$1:$Q$3226,17,FALSE)</f>
        <v>978691.87927934597</v>
      </c>
      <c r="U1060" s="1">
        <f>VLOOKUP($E1060,[1]AllProteinsNorm!$A$1:$Q$3226,3,FALSE)</f>
        <v>763055.65046393895</v>
      </c>
      <c r="V1060" s="1">
        <f>VLOOKUP($E1060,[1]AllProteinsNorm!$A$1:$Q$3226,7,FALSE)</f>
        <v>1128530.4107721599</v>
      </c>
      <c r="W1060" s="1">
        <f>VLOOKUP($E1060,[1]AllProteinsNorm!$A$1:$Q$3226,9,FALSE)</f>
        <v>668474.06095270498</v>
      </c>
      <c r="X1060" s="1">
        <f>VLOOKUP($E1060,[1]AllProteinsNorm!$A$1:$Q$3226,12,FALSE)</f>
        <v>1184583.8813148499</v>
      </c>
      <c r="Y1060" s="29">
        <f>VLOOKUP($E1060,[1]AllProteinsNorm!$A$1:$Q$3226,14,FALSE)</f>
        <v>911781.09563023597</v>
      </c>
      <c r="Z1060" s="25">
        <f t="shared" ref="Z1060:AN1076" si="143">K1060/AVERAGE($K1060:$O1060)</f>
        <v>1.0213280582315933</v>
      </c>
      <c r="AA1060" s="1">
        <f t="shared" si="143"/>
        <v>0.91014296581415699</v>
      </c>
      <c r="AB1060" s="1">
        <f t="shared" si="143"/>
        <v>1.0661867779704532</v>
      </c>
      <c r="AC1060" s="1">
        <f t="shared" si="143"/>
        <v>0.89691477709016132</v>
      </c>
      <c r="AD1060" s="1">
        <f t="shared" si="143"/>
        <v>1.1054274208936345</v>
      </c>
      <c r="AE1060" s="1">
        <f t="shared" si="143"/>
        <v>1.1131521609951596</v>
      </c>
      <c r="AF1060" s="1">
        <f t="shared" si="143"/>
        <v>1.3171474524300257</v>
      </c>
      <c r="AG1060" s="1">
        <f t="shared" si="143"/>
        <v>1.2458197013112546</v>
      </c>
      <c r="AH1060" s="1">
        <f t="shared" si="143"/>
        <v>0.91984200438332675</v>
      </c>
      <c r="AI1060" s="1">
        <f t="shared" si="143"/>
        <v>0.94150855993734872</v>
      </c>
      <c r="AJ1060" s="1">
        <f t="shared" si="143"/>
        <v>0.73406497165314888</v>
      </c>
      <c r="AK1060" s="1">
        <f t="shared" si="143"/>
        <v>1.0856542946631804</v>
      </c>
      <c r="AL1060" s="1">
        <f t="shared" si="143"/>
        <v>0.64307680875669326</v>
      </c>
      <c r="AM1060" s="1">
        <f t="shared" si="143"/>
        <v>1.1395781326427079</v>
      </c>
      <c r="AN1060" s="29">
        <f t="shared" si="143"/>
        <v>0.87713990940339248</v>
      </c>
      <c r="AO1060" s="1">
        <f t="shared" si="139"/>
        <v>86536.015146295729</v>
      </c>
      <c r="AP1060" s="1">
        <f t="shared" si="140"/>
        <v>164939.14552603086</v>
      </c>
      <c r="AQ1060" s="29">
        <f t="shared" si="141"/>
        <v>200408.17416459948</v>
      </c>
    </row>
    <row r="1061" spans="1:43" x14ac:dyDescent="0.2">
      <c r="A1061" s="26"/>
      <c r="E1061" s="25" t="s">
        <v>73</v>
      </c>
      <c r="F1061" s="26" t="s">
        <v>74</v>
      </c>
      <c r="G1061" s="43">
        <v>1.2537678423180499E-2</v>
      </c>
      <c r="H1061" s="43">
        <v>0.4941599654062</v>
      </c>
      <c r="I1061" s="1">
        <f>VLOOKUP(F1061,'[1]SUSMB vs SHAM all proteins sum'!$B$2:$E$3214,2,FALSE)</f>
        <v>3.94248784953374E-2</v>
      </c>
      <c r="J1061" s="29">
        <f>VLOOKUP(F1061,'[1]SUSMB vs SHAM all proteins sum'!$B$2:$E$3214,3,FALSE)</f>
        <v>0.591949078724615</v>
      </c>
      <c r="K1061" s="25">
        <f>VLOOKUP($E1061,[1]AllProteinsNorm!$A$1:$Q$3226,4,FALSE)</f>
        <v>23087.4868004206</v>
      </c>
      <c r="L1061" s="1">
        <f>VLOOKUP($E1061,[1]AllProteinsNorm!$A$1:$Q$3226,5,FALSE)</f>
        <v>17289.3539506286</v>
      </c>
      <c r="M1061" s="1">
        <f>VLOOKUP($E1061,[1]AllProteinsNorm!$A$1:$Q$3226,10,FALSE)</f>
        <v>27639.732012800599</v>
      </c>
      <c r="N1061" s="1">
        <f>VLOOKUP($E1061,[1]AllProteinsNorm!$A$1:$Q$3226,11,FALSE)</f>
        <v>26327.459798366799</v>
      </c>
      <c r="O1061" s="1">
        <f>VLOOKUP($E1061,[1]AllProteinsNorm!$A$1:$Q$3226,15,FALSE)</f>
        <v>34941.979521385503</v>
      </c>
      <c r="P1061" s="1">
        <f>VLOOKUP($E1061,[1]AllProteinsNorm!$A$1:$Q$3226,6,FALSE)</f>
        <v>16368.605606245301</v>
      </c>
      <c r="Q1061" s="1">
        <f>VLOOKUP($E1061,[1]AllProteinsNorm!$A$1:$Q$3226,8,FALSE)</f>
        <v>18536.876914410499</v>
      </c>
      <c r="R1061" s="1">
        <f>VLOOKUP($E1061,[1]AllProteinsNorm!$A$1:$Q$3226,13,FALSE)</f>
        <v>9323.7287075608001</v>
      </c>
      <c r="S1061" s="1">
        <f>VLOOKUP($E1061,[1]AllProteinsNorm!$A$1:$Q$3226,16,FALSE)</f>
        <v>6931.1715575316803</v>
      </c>
      <c r="T1061" s="1">
        <f>VLOOKUP($E1061,[1]AllProteinsNorm!$A$1:$Q$3226,17,FALSE)</f>
        <v>15252.427820101801</v>
      </c>
      <c r="U1061" s="1">
        <f>VLOOKUP($E1061,[1]AllProteinsNorm!$A$1:$Q$3226,3,FALSE)</f>
        <v>15439.9531871707</v>
      </c>
      <c r="V1061" s="1">
        <f>VLOOKUP($E1061,[1]AllProteinsNorm!$A$1:$Q$3226,7,FALSE)</f>
        <v>16756.2597971297</v>
      </c>
      <c r="W1061" s="1">
        <f>VLOOKUP($E1061,[1]AllProteinsNorm!$A$1:$Q$3226,9,FALSE)</f>
        <v>24598.947457100301</v>
      </c>
      <c r="X1061" s="1">
        <f>VLOOKUP($E1061,[1]AllProteinsNorm!$A$1:$Q$3226,12,FALSE)</f>
        <v>14353.7494310602</v>
      </c>
      <c r="Y1061" s="29">
        <f>VLOOKUP($E1061,[1]AllProteinsNorm!$A$1:$Q$3226,14,FALSE)</f>
        <v>8075.3715134965496</v>
      </c>
      <c r="Z1061" s="25">
        <f t="shared" si="143"/>
        <v>0.89288417317301116</v>
      </c>
      <c r="AA1061" s="1">
        <f t="shared" si="143"/>
        <v>0.6686475076456273</v>
      </c>
      <c r="AB1061" s="1">
        <f t="shared" si="143"/>
        <v>1.0689374498970359</v>
      </c>
      <c r="AC1061" s="1">
        <f t="shared" si="143"/>
        <v>1.0181867076750069</v>
      </c>
      <c r="AD1061" s="1">
        <f t="shared" si="143"/>
        <v>1.3513441616093185</v>
      </c>
      <c r="AE1061" s="1">
        <f t="shared" si="143"/>
        <v>0.63303853767492768</v>
      </c>
      <c r="AF1061" s="1">
        <f t="shared" si="143"/>
        <v>0.71689414096954773</v>
      </c>
      <c r="AG1061" s="1">
        <f t="shared" si="143"/>
        <v>0.36058536253448908</v>
      </c>
      <c r="AH1061" s="1">
        <f t="shared" si="143"/>
        <v>0.26805574113654596</v>
      </c>
      <c r="AI1061" s="1">
        <f t="shared" si="143"/>
        <v>0.58987154040449863</v>
      </c>
      <c r="AJ1061" s="1">
        <f t="shared" si="143"/>
        <v>0.59712388596171317</v>
      </c>
      <c r="AK1061" s="1">
        <f t="shared" si="143"/>
        <v>0.64803065417062888</v>
      </c>
      <c r="AL1061" s="1">
        <f t="shared" si="143"/>
        <v>0.95133831806930214</v>
      </c>
      <c r="AM1061" s="1">
        <f t="shared" si="143"/>
        <v>0.55511610265225075</v>
      </c>
      <c r="AN1061" s="29">
        <f t="shared" si="143"/>
        <v>0.31230646623528979</v>
      </c>
      <c r="AO1061" s="1">
        <f t="shared" si="139"/>
        <v>5779.4650399570473</v>
      </c>
      <c r="AP1061" s="1">
        <f t="shared" si="140"/>
        <v>4405.0966686022284</v>
      </c>
      <c r="AQ1061" s="29">
        <f t="shared" si="141"/>
        <v>5295.6021073054371</v>
      </c>
    </row>
    <row r="1062" spans="1:43" x14ac:dyDescent="0.2">
      <c r="A1062" s="26"/>
      <c r="E1062" s="25" t="s">
        <v>2088</v>
      </c>
      <c r="F1062" s="26" t="s">
        <v>2089</v>
      </c>
      <c r="G1062" s="1">
        <v>0.26421017792322898</v>
      </c>
      <c r="H1062" s="1">
        <v>0.82336307232027495</v>
      </c>
      <c r="I1062" s="1">
        <f>VLOOKUP(F1062,'[1]SUSMB vs SHAM all proteins sum'!$B$2:$E$3214,2,FALSE)</f>
        <v>0.43450425228525602</v>
      </c>
      <c r="J1062" s="29">
        <f>VLOOKUP(F1062,'[1]SUSMB vs SHAM all proteins sum'!$B$2:$E$3214,3,FALSE)</f>
        <v>0.86806197005580299</v>
      </c>
      <c r="K1062" s="25">
        <f>VLOOKUP($E1062,[1]AllProteinsNorm!$A$1:$Q$3226,4,FALSE)</f>
        <v>212114755.580192</v>
      </c>
      <c r="L1062" s="1">
        <f>VLOOKUP($E1062,[1]AllProteinsNorm!$A$1:$Q$3226,5,FALSE)</f>
        <v>236838924.26508701</v>
      </c>
      <c r="M1062" s="1">
        <f>VLOOKUP($E1062,[1]AllProteinsNorm!$A$1:$Q$3226,10,FALSE)</f>
        <v>227927243.141516</v>
      </c>
      <c r="N1062" s="1">
        <f>VLOOKUP($E1062,[1]AllProteinsNorm!$A$1:$Q$3226,11,FALSE)</f>
        <v>218339126.175731</v>
      </c>
      <c r="O1062" s="1">
        <f>VLOOKUP($E1062,[1]AllProteinsNorm!$A$1:$Q$3226,15,FALSE)</f>
        <v>211603432.61862099</v>
      </c>
      <c r="P1062" s="1">
        <f>VLOOKUP($E1062,[1]AllProteinsNorm!$A$1:$Q$3226,6,FALSE)</f>
        <v>215795538.64163199</v>
      </c>
      <c r="Q1062" s="1">
        <f>VLOOKUP($E1062,[1]AllProteinsNorm!$A$1:$Q$3226,8,FALSE)</f>
        <v>96005334.428211197</v>
      </c>
      <c r="R1062" s="1">
        <f>VLOOKUP($E1062,[1]AllProteinsNorm!$A$1:$Q$3226,13,FALSE)</f>
        <v>204946841.513394</v>
      </c>
      <c r="S1062" s="1">
        <f>VLOOKUP($E1062,[1]AllProteinsNorm!$A$1:$Q$3226,16,FALSE)</f>
        <v>215821329.56025901</v>
      </c>
      <c r="T1062" s="1">
        <f>VLOOKUP($E1062,[1]AllProteinsNorm!$A$1:$Q$3226,17,FALSE)</f>
        <v>218452983.32677701</v>
      </c>
      <c r="U1062" s="1">
        <f>VLOOKUP($E1062,[1]AllProteinsNorm!$A$1:$Q$3226,3,FALSE)</f>
        <v>253348055.65279201</v>
      </c>
      <c r="V1062" s="1">
        <f>VLOOKUP($E1062,[1]AllProteinsNorm!$A$1:$Q$3226,7,FALSE)</f>
        <v>216921350.49306399</v>
      </c>
      <c r="W1062" s="1">
        <f>VLOOKUP($E1062,[1]AllProteinsNorm!$A$1:$Q$3226,9,FALSE)</f>
        <v>227161361.38880101</v>
      </c>
      <c r="X1062" s="1">
        <f>VLOOKUP($E1062,[1]AllProteinsNorm!$A$1:$Q$3226,12,FALSE)</f>
        <v>212973057.59479299</v>
      </c>
      <c r="Y1062" s="29">
        <f>VLOOKUP($E1062,[1]AllProteinsNorm!$A$1:$Q$3226,14,FALSE)</f>
        <v>98072923.4570667</v>
      </c>
      <c r="Z1062" s="25">
        <f t="shared" si="143"/>
        <v>0.95821401999372113</v>
      </c>
      <c r="AA1062" s="1">
        <f t="shared" si="143"/>
        <v>1.0699037749179112</v>
      </c>
      <c r="AB1062" s="1">
        <f t="shared" si="143"/>
        <v>1.0296458599465466</v>
      </c>
      <c r="AC1062" s="1">
        <f t="shared" si="143"/>
        <v>0.98633219194252408</v>
      </c>
      <c r="AD1062" s="1">
        <f t="shared" si="143"/>
        <v>0.95590415319929711</v>
      </c>
      <c r="AE1062" s="1">
        <f t="shared" si="143"/>
        <v>0.97484170779592028</v>
      </c>
      <c r="AF1062" s="1">
        <f t="shared" si="143"/>
        <v>0.43369758596788788</v>
      </c>
      <c r="AG1062" s="1">
        <f t="shared" si="143"/>
        <v>0.92583345441671017</v>
      </c>
      <c r="AH1062" s="1">
        <f t="shared" si="143"/>
        <v>0.9749582165213474</v>
      </c>
      <c r="AI1062" s="1">
        <f t="shared" si="143"/>
        <v>0.98684653389912391</v>
      </c>
      <c r="AJ1062" s="1">
        <f t="shared" si="143"/>
        <v>1.144482656101105</v>
      </c>
      <c r="AK1062" s="1">
        <f t="shared" si="143"/>
        <v>0.97992748646778349</v>
      </c>
      <c r="AL1062" s="1">
        <f t="shared" si="143"/>
        <v>1.0261860410805677</v>
      </c>
      <c r="AM1062" s="1">
        <f t="shared" si="143"/>
        <v>0.96209134112364414</v>
      </c>
      <c r="AN1062" s="29">
        <f t="shared" si="143"/>
        <v>0.44303777915537002</v>
      </c>
      <c r="AO1062" s="1">
        <f t="shared" si="139"/>
        <v>9721280.7666151952</v>
      </c>
      <c r="AP1062" s="1">
        <f t="shared" si="140"/>
        <v>47328468.078766763</v>
      </c>
      <c r="AQ1062" s="29">
        <f t="shared" si="141"/>
        <v>53690119.760646038</v>
      </c>
    </row>
    <row r="1063" spans="1:43" x14ac:dyDescent="0.2">
      <c r="A1063" s="26"/>
      <c r="E1063" s="25" t="s">
        <v>2090</v>
      </c>
      <c r="F1063" s="26" t="s">
        <v>2091</v>
      </c>
      <c r="G1063" s="1">
        <v>0.46479124075087302</v>
      </c>
      <c r="H1063" s="1">
        <v>0.94010812455141801</v>
      </c>
      <c r="I1063" s="1">
        <f>VLOOKUP(F1063,'[1]SUSMB vs SHAM all proteins sum'!$B$2:$E$3214,2,FALSE)</f>
        <v>0.39920909085108203</v>
      </c>
      <c r="J1063" s="29">
        <f>VLOOKUP(F1063,'[1]SUSMB vs SHAM all proteins sum'!$B$2:$E$3214,3,FALSE)</f>
        <v>1.0550165108885201</v>
      </c>
      <c r="K1063" s="25">
        <f>VLOOKUP($E1063,[1]AllProteinsNorm!$A$1:$Q$3226,4,FALSE)</f>
        <v>3394923.4082872998</v>
      </c>
      <c r="L1063" s="1">
        <f>VLOOKUP($E1063,[1]AllProteinsNorm!$A$1:$Q$3226,5,FALSE)</f>
        <v>3200640.04206842</v>
      </c>
      <c r="M1063" s="1">
        <f>VLOOKUP($E1063,[1]AllProteinsNorm!$A$1:$Q$3226,10,FALSE)</f>
        <v>3748028.5262176502</v>
      </c>
      <c r="N1063" s="1">
        <f>VLOOKUP($E1063,[1]AllProteinsNorm!$A$1:$Q$3226,11,FALSE)</f>
        <v>3608518.43709131</v>
      </c>
      <c r="O1063" s="1">
        <f>VLOOKUP($E1063,[1]AllProteinsNorm!$A$1:$Q$3226,15,FALSE)</f>
        <v>2816702.8080458301</v>
      </c>
      <c r="P1063" s="1">
        <f>VLOOKUP($E1063,[1]AllProteinsNorm!$A$1:$Q$3226,6,FALSE)</f>
        <v>2545617.11601733</v>
      </c>
      <c r="Q1063" s="1">
        <f>VLOOKUP($E1063,[1]AllProteinsNorm!$A$1:$Q$3226,8,FALSE)</f>
        <v>2930457.3844284802</v>
      </c>
      <c r="R1063" s="1">
        <f>VLOOKUP($E1063,[1]AllProteinsNorm!$A$1:$Q$3226,13,FALSE)</f>
        <v>3644382.7548490199</v>
      </c>
      <c r="S1063" s="1">
        <f>VLOOKUP($E1063,[1]AllProteinsNorm!$A$1:$Q$3226,16,FALSE)</f>
        <v>3310434.8753414401</v>
      </c>
      <c r="T1063" s="1">
        <f>VLOOKUP($E1063,[1]AllProteinsNorm!$A$1:$Q$3226,17,FALSE)</f>
        <v>3377467.3828278701</v>
      </c>
      <c r="U1063" s="1">
        <f>VLOOKUP($E1063,[1]AllProteinsNorm!$A$1:$Q$3226,3,FALSE)</f>
        <v>3142415.5759506999</v>
      </c>
      <c r="V1063" s="1">
        <f>VLOOKUP($E1063,[1]AllProteinsNorm!$A$1:$Q$3226,7,FALSE)</f>
        <v>3434636.8480673502</v>
      </c>
      <c r="W1063" s="1">
        <f>VLOOKUP($E1063,[1]AllProteinsNorm!$A$1:$Q$3226,9,FALSE)</f>
        <v>3744384.45865996</v>
      </c>
      <c r="X1063" s="1">
        <f>VLOOKUP($E1063,[1]AllProteinsNorm!$A$1:$Q$3226,12,FALSE)</f>
        <v>3766354.41527833</v>
      </c>
      <c r="Y1063" s="29">
        <f>VLOOKUP($E1063,[1]AllProteinsNorm!$A$1:$Q$3226,14,FALSE)</f>
        <v>3554592.9661802598</v>
      </c>
      <c r="Z1063" s="25">
        <f t="shared" si="143"/>
        <v>1.0122730104393753</v>
      </c>
      <c r="AA1063" s="1">
        <f t="shared" si="143"/>
        <v>0.95434304138010351</v>
      </c>
      <c r="AB1063" s="1">
        <f t="shared" si="143"/>
        <v>1.1175592681076243</v>
      </c>
      <c r="AC1063" s="1">
        <f t="shared" si="143"/>
        <v>1.0759611874081156</v>
      </c>
      <c r="AD1063" s="1">
        <f t="shared" si="143"/>
        <v>0.83986349266478111</v>
      </c>
      <c r="AE1063" s="1">
        <f t="shared" si="143"/>
        <v>0.75903317735137343</v>
      </c>
      <c r="AF1063" s="1">
        <f t="shared" si="143"/>
        <v>0.87378198614390601</v>
      </c>
      <c r="AG1063" s="1">
        <f t="shared" si="143"/>
        <v>1.0866549429182779</v>
      </c>
      <c r="AH1063" s="1">
        <f t="shared" si="143"/>
        <v>0.98708084811137209</v>
      </c>
      <c r="AI1063" s="1">
        <f t="shared" si="143"/>
        <v>1.0070681026058175</v>
      </c>
      <c r="AJ1063" s="1">
        <f t="shared" si="143"/>
        <v>0.93698210314675934</v>
      </c>
      <c r="AK1063" s="1">
        <f t="shared" si="143"/>
        <v>1.0241144685243857</v>
      </c>
      <c r="AL1063" s="1">
        <f t="shared" si="143"/>
        <v>1.1164727071478504</v>
      </c>
      <c r="AM1063" s="1">
        <f t="shared" si="143"/>
        <v>1.1230235453997564</v>
      </c>
      <c r="AN1063" s="29">
        <f t="shared" si="143"/>
        <v>1.0598820915895657</v>
      </c>
      <c r="AO1063" s="1">
        <f t="shared" si="139"/>
        <v>326778.24503126764</v>
      </c>
      <c r="AP1063" s="1">
        <f t="shared" si="140"/>
        <v>383325.32702896761</v>
      </c>
      <c r="AQ1063" s="29">
        <f t="shared" si="141"/>
        <v>228793.85321622514</v>
      </c>
    </row>
    <row r="1064" spans="1:43" x14ac:dyDescent="0.2">
      <c r="A1064" s="26"/>
      <c r="E1064" s="25" t="s">
        <v>2092</v>
      </c>
      <c r="F1064" s="26" t="s">
        <v>2093</v>
      </c>
      <c r="G1064" s="1">
        <v>0.71853814181727604</v>
      </c>
      <c r="H1064" s="1">
        <v>0.95946950694187805</v>
      </c>
      <c r="I1064" s="1">
        <f>VLOOKUP(F1064,'[1]SUSMB vs SHAM all proteins sum'!$B$2:$E$3214,2,FALSE)</f>
        <v>0.37229663428983301</v>
      </c>
      <c r="J1064" s="29">
        <f>VLOOKUP(F1064,'[1]SUSMB vs SHAM all proteins sum'!$B$2:$E$3214,3,FALSE)</f>
        <v>0.87463206487733902</v>
      </c>
      <c r="K1064" s="25">
        <f>VLOOKUP($E1064,[1]AllProteinsNorm!$A$1:$Q$3226,4,FALSE)</f>
        <v>249144.91719394701</v>
      </c>
      <c r="L1064" s="1">
        <f>VLOOKUP($E1064,[1]AllProteinsNorm!$A$1:$Q$3226,5,FALSE)</f>
        <v>297827.54356684798</v>
      </c>
      <c r="M1064" s="1">
        <f>VLOOKUP($E1064,[1]AllProteinsNorm!$A$1:$Q$3226,10,FALSE)</f>
        <v>224800.23708093699</v>
      </c>
      <c r="N1064" s="1">
        <f>VLOOKUP($E1064,[1]AllProteinsNorm!$A$1:$Q$3226,11,FALSE)</f>
        <v>289355.33623574697</v>
      </c>
      <c r="O1064" s="1">
        <f>VLOOKUP($E1064,[1]AllProteinsNorm!$A$1:$Q$3226,15,FALSE)</f>
        <v>169970.79936340501</v>
      </c>
      <c r="P1064" s="1">
        <f>VLOOKUP($E1064,[1]AllProteinsNorm!$A$1:$Q$3226,6,FALSE)</f>
        <v>242071.13857676499</v>
      </c>
      <c r="Q1064" s="1">
        <f>VLOOKUP($E1064,[1]AllProteinsNorm!$A$1:$Q$3226,8,FALSE)</f>
        <v>203491.877054282</v>
      </c>
      <c r="R1064" s="1">
        <f>VLOOKUP($E1064,[1]AllProteinsNorm!$A$1:$Q$3226,13,FALSE)</f>
        <v>215934.98088527599</v>
      </c>
      <c r="S1064" s="1">
        <f>VLOOKUP($E1064,[1]AllProteinsNorm!$A$1:$Q$3226,16,FALSE)</f>
        <v>261285.36238188099</v>
      </c>
      <c r="T1064" s="1">
        <f>VLOOKUP($E1064,[1]AllProteinsNorm!$A$1:$Q$3226,17,FALSE)</f>
        <v>240019.86078829199</v>
      </c>
      <c r="U1064" s="1">
        <f>VLOOKUP($E1064,[1]AllProteinsNorm!$A$1:$Q$3226,3,FALSE)</f>
        <v>143046.004310349</v>
      </c>
      <c r="V1064" s="1">
        <f>VLOOKUP($E1064,[1]AllProteinsNorm!$A$1:$Q$3226,7,FALSE)</f>
        <v>232907.28970939401</v>
      </c>
      <c r="W1064" s="1">
        <f>VLOOKUP($E1064,[1]AllProteinsNorm!$A$1:$Q$3226,9,FALSE)</f>
        <v>237750.515416629</v>
      </c>
      <c r="X1064" s="1">
        <f>VLOOKUP($E1064,[1]AllProteinsNorm!$A$1:$Q$3226,12,FALSE)</f>
        <v>218604.81869503201</v>
      </c>
      <c r="Y1064" s="29">
        <f>VLOOKUP($E1064,[1]AllProteinsNorm!$A$1:$Q$3226,14,FALSE)</f>
        <v>242497.03499188699</v>
      </c>
      <c r="Z1064" s="25">
        <f t="shared" si="143"/>
        <v>1.0118802423749949</v>
      </c>
      <c r="AA1064" s="1">
        <f t="shared" si="143"/>
        <v>1.2096004621108647</v>
      </c>
      <c r="AB1064" s="1">
        <f t="shared" si="143"/>
        <v>0.91300645802996627</v>
      </c>
      <c r="AC1064" s="1">
        <f t="shared" si="143"/>
        <v>1.1751913346672889</v>
      </c>
      <c r="AD1064" s="1">
        <f t="shared" si="143"/>
        <v>0.69032150281688498</v>
      </c>
      <c r="AE1064" s="1">
        <f t="shared" si="143"/>
        <v>0.98315071057367287</v>
      </c>
      <c r="AF1064" s="1">
        <f t="shared" si="143"/>
        <v>0.82646442156690358</v>
      </c>
      <c r="AG1064" s="1">
        <f t="shared" si="143"/>
        <v>0.87700099707569468</v>
      </c>
      <c r="AH1064" s="1">
        <f t="shared" si="143"/>
        <v>1.0611875963345538</v>
      </c>
      <c r="AI1064" s="1">
        <f t="shared" si="143"/>
        <v>0.97481962564063085</v>
      </c>
      <c r="AJ1064" s="1">
        <f t="shared" si="143"/>
        <v>0.58096880780294358</v>
      </c>
      <c r="AK1064" s="1">
        <f t="shared" si="143"/>
        <v>0.9459325416564045</v>
      </c>
      <c r="AL1064" s="1">
        <f t="shared" si="143"/>
        <v>0.96560287833318581</v>
      </c>
      <c r="AM1064" s="1">
        <f t="shared" si="143"/>
        <v>0.88784430931527303</v>
      </c>
      <c r="AN1064" s="29">
        <f t="shared" si="143"/>
        <v>0.98488045153172266</v>
      </c>
      <c r="AO1064" s="1">
        <f t="shared" si="139"/>
        <v>46487.197735985123</v>
      </c>
      <c r="AP1064" s="1">
        <f t="shared" si="140"/>
        <v>20457.784601742911</v>
      </c>
      <c r="AQ1064" s="29">
        <f t="shared" si="141"/>
        <v>36836.689780623827</v>
      </c>
    </row>
    <row r="1065" spans="1:43" x14ac:dyDescent="0.2">
      <c r="A1065" s="26"/>
      <c r="E1065" s="25" t="s">
        <v>2094</v>
      </c>
      <c r="F1065" s="26" t="s">
        <v>2095</v>
      </c>
      <c r="G1065" s="1">
        <v>0.14990019344812</v>
      </c>
      <c r="H1065" s="1">
        <v>1.1098230389472901</v>
      </c>
      <c r="I1065" s="1">
        <f>VLOOKUP(F1065,'[1]SUSMB vs SHAM all proteins sum'!$B$2:$E$3214,2,FALSE)</f>
        <v>0.70105225074445598</v>
      </c>
      <c r="J1065" s="29">
        <f>VLOOKUP(F1065,'[1]SUSMB vs SHAM all proteins sum'!$B$2:$E$3214,3,FALSE)</f>
        <v>1.0348494300437201</v>
      </c>
      <c r="K1065" s="25">
        <f>VLOOKUP($E1065,[1]AllProteinsNorm!$A$1:$Q$3226,4,FALSE)</f>
        <v>347777.20829318301</v>
      </c>
      <c r="L1065" s="1">
        <f>VLOOKUP($E1065,[1]AllProteinsNorm!$A$1:$Q$3226,5,FALSE)</f>
        <v>478771.68456994201</v>
      </c>
      <c r="M1065" s="1">
        <f>VLOOKUP($E1065,[1]AllProteinsNorm!$A$1:$Q$3226,10,FALSE)</f>
        <v>408355.31707066699</v>
      </c>
      <c r="N1065" s="1">
        <f>VLOOKUP($E1065,[1]AllProteinsNorm!$A$1:$Q$3226,11,FALSE)</f>
        <v>342244.36929366901</v>
      </c>
      <c r="O1065" s="1">
        <f>VLOOKUP($E1065,[1]AllProteinsNorm!$A$1:$Q$3226,15,FALSE)</f>
        <v>381366.73462717701</v>
      </c>
      <c r="P1065" s="1">
        <f>VLOOKUP($E1065,[1]AllProteinsNorm!$A$1:$Q$3226,6,FALSE)</f>
        <v>412918.97808593401</v>
      </c>
      <c r="Q1065" s="1">
        <f>VLOOKUP($E1065,[1]AllProteinsNorm!$A$1:$Q$3226,8,FALSE)</f>
        <v>405655.22771380399</v>
      </c>
      <c r="R1065" s="1">
        <f>VLOOKUP($E1065,[1]AllProteinsNorm!$A$1:$Q$3226,13,FALSE)</f>
        <v>440489.21782060602</v>
      </c>
      <c r="S1065" s="1">
        <f>VLOOKUP($E1065,[1]AllProteinsNorm!$A$1:$Q$3226,16,FALSE)</f>
        <v>460651.79432999599</v>
      </c>
      <c r="T1065" s="1">
        <f>VLOOKUP($E1065,[1]AllProteinsNorm!$A$1:$Q$3226,17,FALSE)</f>
        <v>439628.27790409198</v>
      </c>
      <c r="U1065" s="1">
        <f>VLOOKUP($E1065,[1]AllProteinsNorm!$A$1:$Q$3226,3,FALSE)</f>
        <v>351955.97709581599</v>
      </c>
      <c r="V1065" s="1">
        <f>VLOOKUP($E1065,[1]AllProteinsNorm!$A$1:$Q$3226,7,FALSE)</f>
        <v>416896.442966495</v>
      </c>
      <c r="W1065" s="1">
        <f>VLOOKUP($E1065,[1]AllProteinsNorm!$A$1:$Q$3226,9,FALSE)</f>
        <v>478519.95319086901</v>
      </c>
      <c r="X1065" s="1">
        <f>VLOOKUP($E1065,[1]AllProteinsNorm!$A$1:$Q$3226,12,FALSE)</f>
        <v>349388.29948103399</v>
      </c>
      <c r="Y1065" s="29">
        <f>VLOOKUP($E1065,[1]AllProteinsNorm!$A$1:$Q$3226,14,FALSE)</f>
        <v>429346.36470375099</v>
      </c>
      <c r="Z1065" s="25">
        <f t="shared" si="143"/>
        <v>0.88785930299597138</v>
      </c>
      <c r="AA1065" s="1">
        <f t="shared" si="143"/>
        <v>1.2222822083214935</v>
      </c>
      <c r="AB1065" s="1">
        <f t="shared" si="143"/>
        <v>1.0425124434359549</v>
      </c>
      <c r="AC1065" s="1">
        <f t="shared" si="143"/>
        <v>0.87373421814119789</v>
      </c>
      <c r="AD1065" s="1">
        <f t="shared" si="143"/>
        <v>0.97361182710538208</v>
      </c>
      <c r="AE1065" s="1">
        <f t="shared" si="143"/>
        <v>1.0541632612339662</v>
      </c>
      <c r="AF1065" s="1">
        <f t="shared" si="143"/>
        <v>1.0356192388289691</v>
      </c>
      <c r="AG1065" s="1">
        <f t="shared" si="143"/>
        <v>1.1245488220198296</v>
      </c>
      <c r="AH1065" s="1">
        <f t="shared" si="143"/>
        <v>1.1760229574701855</v>
      </c>
      <c r="AI1065" s="1">
        <f t="shared" si="143"/>
        <v>1.1223508817984187</v>
      </c>
      <c r="AJ1065" s="1">
        <f t="shared" si="143"/>
        <v>0.89852750858280583</v>
      </c>
      <c r="AK1065" s="1">
        <f t="shared" si="143"/>
        <v>1.0643175471168087</v>
      </c>
      <c r="AL1065" s="1">
        <f t="shared" si="143"/>
        <v>1.2216395496266848</v>
      </c>
      <c r="AM1065" s="1">
        <f t="shared" si="143"/>
        <v>0.89197234509590806</v>
      </c>
      <c r="AN1065" s="29">
        <f t="shared" si="143"/>
        <v>1.0961016277650033</v>
      </c>
      <c r="AO1065" s="1">
        <f t="shared" si="139"/>
        <v>49680.429158403458</v>
      </c>
      <c r="AP1065" s="1">
        <f t="shared" si="140"/>
        <v>20046.091817978391</v>
      </c>
      <c r="AQ1065" s="29">
        <f t="shared" si="141"/>
        <v>49082.66260264154</v>
      </c>
    </row>
    <row r="1066" spans="1:43" x14ac:dyDescent="0.2">
      <c r="A1066" s="26"/>
      <c r="E1066" s="25" t="s">
        <v>2096</v>
      </c>
      <c r="F1066" s="26" t="s">
        <v>2097</v>
      </c>
      <c r="G1066" s="1">
        <v>0.93757742889303397</v>
      </c>
      <c r="H1066" s="1">
        <v>1.0112345244718199</v>
      </c>
      <c r="I1066" s="1">
        <f>VLOOKUP(F1066,'[1]SUSMB vs SHAM all proteins sum'!$B$2:$E$3214,2,FALSE)</f>
        <v>0.28850020646957097</v>
      </c>
      <c r="J1066" s="29">
        <f>VLOOKUP(F1066,'[1]SUSMB vs SHAM all proteins sum'!$B$2:$E$3214,3,FALSE)</f>
        <v>1.1782221531342401</v>
      </c>
      <c r="K1066" s="25">
        <f>VLOOKUP($E1066,[1]AllProteinsNorm!$A$1:$Q$3226,4,FALSE)</f>
        <v>269884.64148004801</v>
      </c>
      <c r="L1066" s="1">
        <f>VLOOKUP($E1066,[1]AllProteinsNorm!$A$1:$Q$3226,5,FALSE)</f>
        <v>300329.33929165901</v>
      </c>
      <c r="M1066" s="1">
        <f>VLOOKUP($E1066,[1]AllProteinsNorm!$A$1:$Q$3226,10,FALSE)</f>
        <v>198038.732723352</v>
      </c>
      <c r="N1066" s="1">
        <f>VLOOKUP($E1066,[1]AllProteinsNorm!$A$1:$Q$3226,11,FALSE)</f>
        <v>222013.27869153299</v>
      </c>
      <c r="O1066" s="1">
        <f>VLOOKUP($E1066,[1]AllProteinsNorm!$A$1:$Q$3226,15,FALSE)</f>
        <v>169576.922676708</v>
      </c>
      <c r="P1066" s="1">
        <f>VLOOKUP($E1066,[1]AllProteinsNorm!$A$1:$Q$3226,6,FALSE)</f>
        <v>265710.94884065399</v>
      </c>
      <c r="Q1066" s="1">
        <f>VLOOKUP($E1066,[1]AllProteinsNorm!$A$1:$Q$3226,8,FALSE)</f>
        <v>233794.625883653</v>
      </c>
      <c r="R1066" s="1">
        <f>VLOOKUP($E1066,[1]AllProteinsNorm!$A$1:$Q$3226,13,FALSE)</f>
        <v>168864.77122382601</v>
      </c>
      <c r="S1066" s="1">
        <f>VLOOKUP($E1066,[1]AllProteinsNorm!$A$1:$Q$3226,16,FALSE)</f>
        <v>285915.11188198102</v>
      </c>
      <c r="T1066" s="1">
        <f>VLOOKUP($E1066,[1]AllProteinsNorm!$A$1:$Q$3226,17,FALSE)</f>
        <v>213064.48837577499</v>
      </c>
      <c r="U1066" s="1">
        <f>VLOOKUP($E1066,[1]AllProteinsNorm!$A$1:$Q$3226,3,FALSE)</f>
        <v>202233.63274688899</v>
      </c>
      <c r="V1066" s="1">
        <f>VLOOKUP($E1066,[1]AllProteinsNorm!$A$1:$Q$3226,7,FALSE)</f>
        <v>278556.62394336</v>
      </c>
      <c r="W1066" s="1">
        <f>VLOOKUP($E1066,[1]AllProteinsNorm!$A$1:$Q$3226,9,FALSE)</f>
        <v>241522.874431804</v>
      </c>
      <c r="X1066" s="1">
        <f>VLOOKUP($E1066,[1]AllProteinsNorm!$A$1:$Q$3226,12,FALSE)</f>
        <v>269219.52384268801</v>
      </c>
      <c r="Y1066" s="29">
        <f>VLOOKUP($E1066,[1]AllProteinsNorm!$A$1:$Q$3226,14,FALSE)</f>
        <v>374607.09360549302</v>
      </c>
      <c r="Z1066" s="25">
        <f t="shared" si="143"/>
        <v>1.1634534212413445</v>
      </c>
      <c r="AA1066" s="1">
        <f t="shared" si="143"/>
        <v>1.2946983399344902</v>
      </c>
      <c r="AB1066" s="1">
        <f t="shared" si="143"/>
        <v>0.85373083796736815</v>
      </c>
      <c r="AC1066" s="1">
        <f t="shared" si="143"/>
        <v>0.95708339399434805</v>
      </c>
      <c r="AD1066" s="1">
        <f t="shared" si="143"/>
        <v>0.73103400686244846</v>
      </c>
      <c r="AE1066" s="1">
        <f t="shared" si="143"/>
        <v>1.1454609302500713</v>
      </c>
      <c r="AF1066" s="1">
        <f t="shared" si="143"/>
        <v>1.0078719406205461</v>
      </c>
      <c r="AG1066" s="1">
        <f t="shared" si="143"/>
        <v>0.72796397279250757</v>
      </c>
      <c r="AH1066" s="1">
        <f t="shared" si="143"/>
        <v>1.2325596346625922</v>
      </c>
      <c r="AI1066" s="1">
        <f t="shared" si="143"/>
        <v>0.91850579783421327</v>
      </c>
      <c r="AJ1066" s="1">
        <f t="shared" si="143"/>
        <v>0.8718147524775991</v>
      </c>
      <c r="AK1066" s="1">
        <f t="shared" si="143"/>
        <v>1.2008377185120405</v>
      </c>
      <c r="AL1066" s="1">
        <f t="shared" si="143"/>
        <v>1.0411878683600444</v>
      </c>
      <c r="AM1066" s="1">
        <f t="shared" si="143"/>
        <v>1.1605861465921805</v>
      </c>
      <c r="AN1066" s="29">
        <f t="shared" si="143"/>
        <v>1.6149044357857911</v>
      </c>
      <c r="AO1066" s="1">
        <f t="shared" si="139"/>
        <v>47442.349421159619</v>
      </c>
      <c r="AP1066" s="1">
        <f t="shared" si="140"/>
        <v>40939.698128567252</v>
      </c>
      <c r="AQ1066" s="29">
        <f t="shared" si="141"/>
        <v>57214.679765698129</v>
      </c>
    </row>
    <row r="1067" spans="1:43" x14ac:dyDescent="0.2">
      <c r="A1067" s="26"/>
      <c r="E1067" s="25" t="s">
        <v>2098</v>
      </c>
      <c r="F1067" s="26" t="s">
        <v>2099</v>
      </c>
      <c r="G1067" s="1">
        <v>0.18726980501455801</v>
      </c>
      <c r="H1067" s="1">
        <v>1.0667687529505101</v>
      </c>
      <c r="I1067" s="1">
        <f>VLOOKUP(F1067,'[1]SUSMB vs SHAM all proteins sum'!$B$2:$E$3214,2,FALSE)</f>
        <v>0.46069507002674398</v>
      </c>
      <c r="J1067" s="29">
        <f>VLOOKUP(F1067,'[1]SUSMB vs SHAM all proteins sum'!$B$2:$E$3214,3,FALSE)</f>
        <v>1.03654910945985</v>
      </c>
      <c r="K1067" s="25">
        <f>VLOOKUP($E1067,[1]AllProteinsNorm!$A$1:$Q$3226,4,FALSE)</f>
        <v>16815021.424552102</v>
      </c>
      <c r="L1067" s="1">
        <f>VLOOKUP($E1067,[1]AllProteinsNorm!$A$1:$Q$3226,5,FALSE)</f>
        <v>19989184.834415302</v>
      </c>
      <c r="M1067" s="1">
        <f>VLOOKUP($E1067,[1]AllProteinsNorm!$A$1:$Q$3226,10,FALSE)</f>
        <v>19993250.9657536</v>
      </c>
      <c r="N1067" s="1">
        <f>VLOOKUP($E1067,[1]AllProteinsNorm!$A$1:$Q$3226,11,FALSE)</f>
        <v>20997261.999642901</v>
      </c>
      <c r="O1067" s="1">
        <f>VLOOKUP($E1067,[1]AllProteinsNorm!$A$1:$Q$3226,15,FALSE)</f>
        <v>21653100.258203201</v>
      </c>
      <c r="P1067" s="1">
        <f>VLOOKUP($E1067,[1]AllProteinsNorm!$A$1:$Q$3226,6,FALSE)</f>
        <v>20636598.700397201</v>
      </c>
      <c r="Q1067" s="1">
        <f>VLOOKUP($E1067,[1]AllProteinsNorm!$A$1:$Q$3226,8,FALSE)</f>
        <v>21861907.152975898</v>
      </c>
      <c r="R1067" s="1">
        <f>VLOOKUP($E1067,[1]AllProteinsNorm!$A$1:$Q$3226,13,FALSE)</f>
        <v>21201294.654518399</v>
      </c>
      <c r="S1067" s="1">
        <f>VLOOKUP($E1067,[1]AllProteinsNorm!$A$1:$Q$3226,16,FALSE)</f>
        <v>21109119.737365101</v>
      </c>
      <c r="T1067" s="1">
        <f>VLOOKUP($E1067,[1]AllProteinsNorm!$A$1:$Q$3226,17,FALSE)</f>
        <v>20905061.1106801</v>
      </c>
      <c r="U1067" s="1">
        <f>VLOOKUP($E1067,[1]AllProteinsNorm!$A$1:$Q$3226,3,FALSE)</f>
        <v>20259147.034269199</v>
      </c>
      <c r="V1067" s="1">
        <f>VLOOKUP($E1067,[1]AllProteinsNorm!$A$1:$Q$3226,7,FALSE)</f>
        <v>20873806.147044901</v>
      </c>
      <c r="W1067" s="1">
        <f>VLOOKUP($E1067,[1]AllProteinsNorm!$A$1:$Q$3226,9,FALSE)</f>
        <v>21629481.923393399</v>
      </c>
      <c r="X1067" s="1">
        <f>VLOOKUP($E1067,[1]AllProteinsNorm!$A$1:$Q$3226,12,FALSE)</f>
        <v>19957632.871564101</v>
      </c>
      <c r="Y1067" s="29">
        <f>VLOOKUP($E1067,[1]AllProteinsNorm!$A$1:$Q$3226,14,FALSE)</f>
        <v>20027657.0401733</v>
      </c>
      <c r="Z1067" s="25">
        <f t="shared" si="143"/>
        <v>0.84541931195885711</v>
      </c>
      <c r="AA1067" s="1">
        <f t="shared" si="143"/>
        <v>1.0050087039826621</v>
      </c>
      <c r="AB1067" s="1">
        <f t="shared" si="143"/>
        <v>1.0052131394021342</v>
      </c>
      <c r="AC1067" s="1">
        <f t="shared" si="143"/>
        <v>1.0556924278929845</v>
      </c>
      <c r="AD1067" s="1">
        <f t="shared" si="143"/>
        <v>1.0886664167633622</v>
      </c>
      <c r="AE1067" s="1">
        <f t="shared" si="143"/>
        <v>1.0375591344169559</v>
      </c>
      <c r="AF1067" s="1">
        <f t="shared" si="143"/>
        <v>1.0991647311486916</v>
      </c>
      <c r="AG1067" s="1">
        <f t="shared" si="143"/>
        <v>1.0659507048435044</v>
      </c>
      <c r="AH1067" s="1">
        <f t="shared" si="143"/>
        <v>1.0613163690866778</v>
      </c>
      <c r="AI1067" s="1">
        <f t="shared" si="143"/>
        <v>1.0510567863353049</v>
      </c>
      <c r="AJ1067" s="1">
        <f t="shared" si="143"/>
        <v>1.0185817617560013</v>
      </c>
      <c r="AK1067" s="1">
        <f t="shared" si="143"/>
        <v>1.0494853610492694</v>
      </c>
      <c r="AL1067" s="1">
        <f t="shared" si="143"/>
        <v>1.0874789430242349</v>
      </c>
      <c r="AM1067" s="1">
        <f t="shared" si="143"/>
        <v>1.003422346281942</v>
      </c>
      <c r="AN1067" s="29">
        <f t="shared" si="143"/>
        <v>1.0069429950489808</v>
      </c>
      <c r="AO1067" s="1">
        <f t="shared" si="139"/>
        <v>1661959.2256231057</v>
      </c>
      <c r="AP1067" s="1">
        <f t="shared" si="140"/>
        <v>408516.98062738765</v>
      </c>
      <c r="AQ1067" s="29">
        <f t="shared" si="141"/>
        <v>629041.65822200559</v>
      </c>
    </row>
    <row r="1068" spans="1:43" x14ac:dyDescent="0.2">
      <c r="A1068" s="26"/>
      <c r="E1068" s="25" t="s">
        <v>2100</v>
      </c>
      <c r="F1068" s="26" t="s">
        <v>2101</v>
      </c>
      <c r="G1068" s="1">
        <v>9.6838173723240703E-2</v>
      </c>
      <c r="H1068" s="1">
        <v>1.10369421381902</v>
      </c>
      <c r="I1068" s="1">
        <f>VLOOKUP(F1068,'[1]SUSMB vs SHAM all proteins sum'!$B$2:$E$3214,2,FALSE)</f>
        <v>0.97421499488495999</v>
      </c>
      <c r="J1068" s="29">
        <f>VLOOKUP(F1068,'[1]SUSMB vs SHAM all proteins sum'!$B$2:$E$3214,3,FALSE)</f>
        <v>1.0022085642815699</v>
      </c>
      <c r="K1068" s="25">
        <f>VLOOKUP($E1068,[1]AllProteinsNorm!$A$1:$Q$3226,4,FALSE)</f>
        <v>3458754.3275066302</v>
      </c>
      <c r="L1068" s="1">
        <f>VLOOKUP($E1068,[1]AllProteinsNorm!$A$1:$Q$3226,5,FALSE)</f>
        <v>3196690.1793296402</v>
      </c>
      <c r="M1068" s="1">
        <f>VLOOKUP($E1068,[1]AllProteinsNorm!$A$1:$Q$3226,10,FALSE)</f>
        <v>2882330.6636407301</v>
      </c>
      <c r="N1068" s="1">
        <f>VLOOKUP($E1068,[1]AllProteinsNorm!$A$1:$Q$3226,11,FALSE)</f>
        <v>2688508.2050061501</v>
      </c>
      <c r="O1068" s="1">
        <f>VLOOKUP($E1068,[1]AllProteinsNorm!$A$1:$Q$3226,15,FALSE)</f>
        <v>2748306.67802638</v>
      </c>
      <c r="P1068" s="1">
        <f>VLOOKUP($E1068,[1]AllProteinsNorm!$A$1:$Q$3226,6,FALSE)</f>
        <v>3093000.1227261801</v>
      </c>
      <c r="Q1068" s="1">
        <f>VLOOKUP($E1068,[1]AllProteinsNorm!$A$1:$Q$3226,8,FALSE)</f>
        <v>3405411.2288608002</v>
      </c>
      <c r="R1068" s="1">
        <f>VLOOKUP($E1068,[1]AllProteinsNorm!$A$1:$Q$3226,13,FALSE)</f>
        <v>3145184.9153047898</v>
      </c>
      <c r="S1068" s="1">
        <f>VLOOKUP($E1068,[1]AllProteinsNorm!$A$1:$Q$3226,16,FALSE)</f>
        <v>3408018.2219528202</v>
      </c>
      <c r="T1068" s="1">
        <f>VLOOKUP($E1068,[1]AllProteinsNorm!$A$1:$Q$3226,17,FALSE)</f>
        <v>3415756.1523265401</v>
      </c>
      <c r="U1068" s="1">
        <f>VLOOKUP($E1068,[1]AllProteinsNorm!$A$1:$Q$3226,3,FALSE)</f>
        <v>2687227.3201030502</v>
      </c>
      <c r="V1068" s="1">
        <f>VLOOKUP($E1068,[1]AllProteinsNorm!$A$1:$Q$3226,7,FALSE)</f>
        <v>3245538.1021897299</v>
      </c>
      <c r="W1068" s="1">
        <f>VLOOKUP($E1068,[1]AllProteinsNorm!$A$1:$Q$3226,9,FALSE)</f>
        <v>2654252.6351362099</v>
      </c>
      <c r="X1068" s="1">
        <f>VLOOKUP($E1068,[1]AllProteinsNorm!$A$1:$Q$3226,12,FALSE)</f>
        <v>3194774.1189067201</v>
      </c>
      <c r="Y1068" s="29">
        <f>VLOOKUP($E1068,[1]AllProteinsNorm!$A$1:$Q$3226,14,FALSE)</f>
        <v>3219271.7534173299</v>
      </c>
      <c r="Z1068" s="25">
        <f t="shared" si="143"/>
        <v>1.1548744623883764</v>
      </c>
      <c r="AA1068" s="1">
        <f t="shared" si="143"/>
        <v>1.067371516651451</v>
      </c>
      <c r="AB1068" s="1">
        <f t="shared" si="143"/>
        <v>0.96240720224765364</v>
      </c>
      <c r="AC1068" s="1">
        <f t="shared" si="143"/>
        <v>0.89769008547117313</v>
      </c>
      <c r="AD1068" s="1">
        <f t="shared" si="143"/>
        <v>0.91765673324134533</v>
      </c>
      <c r="AE1068" s="1">
        <f t="shared" si="143"/>
        <v>1.0327495149028425</v>
      </c>
      <c r="AF1068" s="1">
        <f t="shared" si="143"/>
        <v>1.1370632573887016</v>
      </c>
      <c r="AG1068" s="1">
        <f t="shared" si="143"/>
        <v>1.0501739627148143</v>
      </c>
      <c r="AH1068" s="1">
        <f t="shared" si="143"/>
        <v>1.137933729662969</v>
      </c>
      <c r="AI1068" s="1">
        <f t="shared" si="143"/>
        <v>1.1405174165439018</v>
      </c>
      <c r="AJ1068" s="1">
        <f t="shared" si="143"/>
        <v>0.89726239933802265</v>
      </c>
      <c r="AK1068" s="1">
        <f t="shared" si="143"/>
        <v>1.0836817871448463</v>
      </c>
      <c r="AL1068" s="1">
        <f t="shared" si="143"/>
        <v>0.88625218642100445</v>
      </c>
      <c r="AM1068" s="1">
        <f t="shared" si="143"/>
        <v>1.0667317460747361</v>
      </c>
      <c r="AN1068" s="29">
        <f t="shared" si="143"/>
        <v>1.0749114806861917</v>
      </c>
      <c r="AO1068" s="1">
        <f t="shared" si="139"/>
        <v>290941.97564754891</v>
      </c>
      <c r="AP1068" s="1">
        <f t="shared" si="140"/>
        <v>143375.50339879043</v>
      </c>
      <c r="AQ1068" s="29">
        <f t="shared" si="141"/>
        <v>269693.81975877919</v>
      </c>
    </row>
    <row r="1069" spans="1:43" x14ac:dyDescent="0.2">
      <c r="A1069" s="26"/>
      <c r="E1069" s="25" t="s">
        <v>2102</v>
      </c>
      <c r="F1069" s="26" t="s">
        <v>2103</v>
      </c>
      <c r="G1069" s="43">
        <v>3.1201418118086102E-2</v>
      </c>
      <c r="H1069" s="1">
        <v>1.07392109756939</v>
      </c>
      <c r="I1069" s="1">
        <f>VLOOKUP(F1069,'[1]SUSMB vs SHAM all proteins sum'!$B$2:$E$3214,2,FALSE)</f>
        <v>0.58036262259958804</v>
      </c>
      <c r="J1069" s="29">
        <f>VLOOKUP(F1069,'[1]SUSMB vs SHAM all proteins sum'!$B$2:$E$3214,3,FALSE)</f>
        <v>0.97493462804895903</v>
      </c>
      <c r="K1069" s="25">
        <f>VLOOKUP($E1069,[1]AllProteinsNorm!$A$1:$Q$3226,4,FALSE)</f>
        <v>5524340.0208245302</v>
      </c>
      <c r="L1069" s="1">
        <f>VLOOKUP($E1069,[1]AllProteinsNorm!$A$1:$Q$3226,5,FALSE)</f>
        <v>5802625.37846597</v>
      </c>
      <c r="M1069" s="1">
        <f>VLOOKUP($E1069,[1]AllProteinsNorm!$A$1:$Q$3226,10,FALSE)</f>
        <v>5884818.1888309298</v>
      </c>
      <c r="N1069" s="1">
        <f>VLOOKUP($E1069,[1]AllProteinsNorm!$A$1:$Q$3226,11,FALSE)</f>
        <v>5273231.8952822303</v>
      </c>
      <c r="O1069" s="1">
        <f>VLOOKUP($E1069,[1]AllProteinsNorm!$A$1:$Q$3226,15,FALSE)</f>
        <v>5924930.2091940902</v>
      </c>
      <c r="P1069" s="1">
        <f>VLOOKUP($E1069,[1]AllProteinsNorm!$A$1:$Q$3226,6,FALSE)</f>
        <v>5913003.1935302801</v>
      </c>
      <c r="Q1069" s="1">
        <f>VLOOKUP($E1069,[1]AllProteinsNorm!$A$1:$Q$3226,8,FALSE)</f>
        <v>6351940.3439274104</v>
      </c>
      <c r="R1069" s="1">
        <f>VLOOKUP($E1069,[1]AllProteinsNorm!$A$1:$Q$3226,13,FALSE)</f>
        <v>6293941.46076186</v>
      </c>
      <c r="S1069" s="1">
        <f>VLOOKUP($E1069,[1]AllProteinsNorm!$A$1:$Q$3226,16,FALSE)</f>
        <v>6073614.8338387301</v>
      </c>
      <c r="T1069" s="1">
        <f>VLOOKUP($E1069,[1]AllProteinsNorm!$A$1:$Q$3226,17,FALSE)</f>
        <v>5863750.6595751503</v>
      </c>
      <c r="U1069" s="1">
        <f>VLOOKUP($E1069,[1]AllProteinsNorm!$A$1:$Q$3226,3,FALSE)</f>
        <v>5014329.8285926096</v>
      </c>
      <c r="V1069" s="1">
        <f>VLOOKUP($E1069,[1]AllProteinsNorm!$A$1:$Q$3226,7,FALSE)</f>
        <v>5187114.4914841596</v>
      </c>
      <c r="W1069" s="1">
        <f>VLOOKUP($E1069,[1]AllProteinsNorm!$A$1:$Q$3226,9,FALSE)</f>
        <v>5565845.3484260701</v>
      </c>
      <c r="X1069" s="1">
        <f>VLOOKUP($E1069,[1]AllProteinsNorm!$A$1:$Q$3226,12,FALSE)</f>
        <v>6210038.9864003202</v>
      </c>
      <c r="Y1069" s="29">
        <f>VLOOKUP($E1069,[1]AllProteinsNorm!$A$1:$Q$3226,14,FALSE)</f>
        <v>5774460.0527672796</v>
      </c>
      <c r="Z1069" s="25">
        <f t="shared" si="143"/>
        <v>0.9722545901000974</v>
      </c>
      <c r="AA1069" s="1">
        <f t="shared" si="143"/>
        <v>1.0212313394139736</v>
      </c>
      <c r="AB1069" s="1">
        <f t="shared" si="143"/>
        <v>1.0356968387947725</v>
      </c>
      <c r="AC1069" s="1">
        <f t="shared" si="143"/>
        <v>0.92806088972147849</v>
      </c>
      <c r="AD1069" s="1">
        <f t="shared" si="143"/>
        <v>1.0427563419696784</v>
      </c>
      <c r="AE1069" s="1">
        <f t="shared" si="143"/>
        <v>1.0406572503711125</v>
      </c>
      <c r="AF1069" s="1">
        <f t="shared" si="143"/>
        <v>1.1179078644952174</v>
      </c>
      <c r="AG1069" s="1">
        <f t="shared" si="143"/>
        <v>1.1077003681851028</v>
      </c>
      <c r="AH1069" s="1">
        <f t="shared" si="143"/>
        <v>1.0689240485632501</v>
      </c>
      <c r="AI1069" s="1">
        <f t="shared" si="143"/>
        <v>1.0319890652066539</v>
      </c>
      <c r="AJ1069" s="1">
        <f t="shared" si="143"/>
        <v>0.88249549697293161</v>
      </c>
      <c r="AK1069" s="1">
        <f t="shared" si="143"/>
        <v>0.91290468267872638</v>
      </c>
      <c r="AL1069" s="1">
        <f t="shared" si="143"/>
        <v>0.97955930797084534</v>
      </c>
      <c r="AM1069" s="1">
        <f t="shared" si="143"/>
        <v>1.0929339769942528</v>
      </c>
      <c r="AN1069" s="29">
        <f t="shared" si="143"/>
        <v>1.0162743912375418</v>
      </c>
      <c r="AO1069" s="1">
        <f t="shared" si="139"/>
        <v>247648.46782005735</v>
      </c>
      <c r="AP1069" s="1">
        <f t="shared" si="140"/>
        <v>196245.84011515553</v>
      </c>
      <c r="AQ1069" s="29">
        <f t="shared" si="141"/>
        <v>425420.41296928679</v>
      </c>
    </row>
    <row r="1070" spans="1:43" x14ac:dyDescent="0.2">
      <c r="A1070" s="26"/>
      <c r="E1070" s="25" t="s">
        <v>2104</v>
      </c>
      <c r="F1070" s="26" t="s">
        <v>2105</v>
      </c>
      <c r="G1070" s="1">
        <v>5.3032156352185597E-2</v>
      </c>
      <c r="H1070" s="1">
        <v>0.79742433838639903</v>
      </c>
      <c r="I1070" s="1">
        <f>VLOOKUP(F1070,'[1]SUSMB vs SHAM all proteins sum'!$B$2:$E$3214,2,FALSE)</f>
        <v>8.6649207408124096E-2</v>
      </c>
      <c r="J1070" s="29">
        <f>VLOOKUP(F1070,'[1]SUSMB vs SHAM all proteins sum'!$B$2:$E$3214,3,FALSE)</f>
        <v>0.61371265796570695</v>
      </c>
      <c r="K1070" s="25">
        <f>VLOOKUP($E1070,[1]AllProteinsNorm!$A$1:$Q$3226,4,FALSE)</f>
        <v>170911.39583514599</v>
      </c>
      <c r="L1070" s="1">
        <f>VLOOKUP($E1070,[1]AllProteinsNorm!$A$1:$Q$3226,5,FALSE)</f>
        <v>183846.56645705001</v>
      </c>
      <c r="M1070" s="1">
        <f>VLOOKUP($E1070,[1]AllProteinsNorm!$A$1:$Q$3226,10,FALSE)</f>
        <v>234694.31140012201</v>
      </c>
      <c r="N1070" s="1">
        <f>VLOOKUP($E1070,[1]AllProteinsNorm!$A$1:$Q$3226,11,FALSE)</f>
        <v>180021.20598668599</v>
      </c>
      <c r="O1070" s="1">
        <f>VLOOKUP($E1070,[1]AllProteinsNorm!$A$1:$Q$3226,15,FALSE)</f>
        <v>248083.63958061801</v>
      </c>
      <c r="P1070" s="1">
        <f>VLOOKUP($E1070,[1]AllProteinsNorm!$A$1:$Q$3226,6,FALSE)</f>
        <v>154291.422441973</v>
      </c>
      <c r="Q1070" s="1">
        <f>VLOOKUP($E1070,[1]AllProteinsNorm!$A$1:$Q$3226,8,FALSE)</f>
        <v>198712.75965833201</v>
      </c>
      <c r="R1070" s="1">
        <f>VLOOKUP($E1070,[1]AllProteinsNorm!$A$1:$Q$3226,13,FALSE)</f>
        <v>132610.19863551101</v>
      </c>
      <c r="S1070" s="1">
        <f>VLOOKUP($E1070,[1]AllProteinsNorm!$A$1:$Q$3226,16,FALSE)</f>
        <v>158452.505905167</v>
      </c>
      <c r="T1070" s="1">
        <f>VLOOKUP($E1070,[1]AllProteinsNorm!$A$1:$Q$3226,17,FALSE)</f>
        <v>164837.021172751</v>
      </c>
      <c r="U1070" s="1">
        <f>VLOOKUP($E1070,[1]AllProteinsNorm!$A$1:$Q$3226,3,FALSE)</f>
        <v>158488.06675165601</v>
      </c>
      <c r="V1070" s="1">
        <f>VLOOKUP($E1070,[1]AllProteinsNorm!$A$1:$Q$3226,7,FALSE)</f>
        <v>48331.499369076402</v>
      </c>
      <c r="W1070" s="1">
        <f>VLOOKUP($E1070,[1]AllProteinsNorm!$A$1:$Q$3226,9,FALSE)</f>
        <v>175959.01825988101</v>
      </c>
      <c r="X1070" s="1">
        <f>VLOOKUP($E1070,[1]AllProteinsNorm!$A$1:$Q$3226,12,FALSE)</f>
        <v>134679.487094718</v>
      </c>
      <c r="Y1070" s="29">
        <f>VLOOKUP($E1070,[1]AllProteinsNorm!$A$1:$Q$3226,14,FALSE)</f>
        <v>157956.12931023899</v>
      </c>
      <c r="Z1070" s="25">
        <f t="shared" si="143"/>
        <v>0.83981229456436646</v>
      </c>
      <c r="AA1070" s="1">
        <f t="shared" si="143"/>
        <v>0.90337221850905713</v>
      </c>
      <c r="AB1070" s="1">
        <f t="shared" si="143"/>
        <v>1.1532242611151222</v>
      </c>
      <c r="AC1070" s="1">
        <f t="shared" si="143"/>
        <v>0.88457543355241819</v>
      </c>
      <c r="AD1070" s="1">
        <f t="shared" si="143"/>
        <v>1.2190157922590354</v>
      </c>
      <c r="AE1070" s="1">
        <f t="shared" si="143"/>
        <v>0.75814624811546671</v>
      </c>
      <c r="AF1070" s="1">
        <f t="shared" si="143"/>
        <v>0.9764206642420038</v>
      </c>
      <c r="AG1070" s="1">
        <f t="shared" si="143"/>
        <v>0.65161058836676722</v>
      </c>
      <c r="AH1070" s="1">
        <f t="shared" si="143"/>
        <v>0.77859268490233524</v>
      </c>
      <c r="AI1070" s="1">
        <f t="shared" si="143"/>
        <v>0.80996446318751603</v>
      </c>
      <c r="AJ1070" s="1">
        <f t="shared" si="143"/>
        <v>0.77876742126757681</v>
      </c>
      <c r="AK1070" s="1">
        <f t="shared" si="143"/>
        <v>0.23748789357516636</v>
      </c>
      <c r="AL1070" s="1">
        <f t="shared" si="143"/>
        <v>0.86461494362060654</v>
      </c>
      <c r="AM1070" s="1">
        <f t="shared" si="143"/>
        <v>0.66177851122849618</v>
      </c>
      <c r="AN1070" s="29">
        <f t="shared" si="143"/>
        <v>0.77615362479684868</v>
      </c>
      <c r="AO1070" s="1">
        <f t="shared" si="139"/>
        <v>31497.027381073778</v>
      </c>
      <c r="AP1070" s="1">
        <f t="shared" si="140"/>
        <v>21407.486698882178</v>
      </c>
      <c r="AQ1070" s="29">
        <f t="shared" si="141"/>
        <v>45316.24818346864</v>
      </c>
    </row>
    <row r="1071" spans="1:43" x14ac:dyDescent="0.2">
      <c r="A1071" s="26"/>
      <c r="E1071" s="25" t="s">
        <v>2106</v>
      </c>
      <c r="F1071" s="26" t="s">
        <v>2107</v>
      </c>
      <c r="G1071" s="1">
        <v>0.36797485617555198</v>
      </c>
      <c r="H1071" s="1">
        <v>0.92220496493201398</v>
      </c>
      <c r="I1071" s="1">
        <f>VLOOKUP(F1071,'[1]SUSMB vs SHAM all proteins sum'!$B$2:$E$3214,2,FALSE)</f>
        <v>0.39253947239502202</v>
      </c>
      <c r="J1071" s="29">
        <f>VLOOKUP(F1071,'[1]SUSMB vs SHAM all proteins sum'!$B$2:$E$3214,3,FALSE)</f>
        <v>0.90515442190781303</v>
      </c>
      <c r="K1071" s="25">
        <f>VLOOKUP($E1071,[1]AllProteinsNorm!$A$1:$Q$3226,4,FALSE)</f>
        <v>620315.51632671803</v>
      </c>
      <c r="L1071" s="1">
        <f>VLOOKUP($E1071,[1]AllProteinsNorm!$A$1:$Q$3226,5,FALSE)</f>
        <v>553741.17895030102</v>
      </c>
      <c r="M1071" s="1">
        <f>VLOOKUP($E1071,[1]AllProteinsNorm!$A$1:$Q$3226,10,FALSE)</f>
        <v>679736.76263399096</v>
      </c>
      <c r="N1071" s="1">
        <f>VLOOKUP($E1071,[1]AllProteinsNorm!$A$1:$Q$3226,11,FALSE)</f>
        <v>783832.79655855196</v>
      </c>
      <c r="O1071" s="1">
        <f>VLOOKUP($E1071,[1]AllProteinsNorm!$A$1:$Q$3226,15,FALSE)</f>
        <v>848368.42750655604</v>
      </c>
      <c r="P1071" s="1">
        <f>VLOOKUP($E1071,[1]AllProteinsNorm!$A$1:$Q$3226,6,FALSE)</f>
        <v>649544.67635199998</v>
      </c>
      <c r="Q1071" s="1">
        <f>VLOOKUP($E1071,[1]AllProteinsNorm!$A$1:$Q$3226,8,FALSE)</f>
        <v>641713.93075387599</v>
      </c>
      <c r="R1071" s="1">
        <f>VLOOKUP($E1071,[1]AllProteinsNorm!$A$1:$Q$3226,13,FALSE)</f>
        <v>558324.91789085302</v>
      </c>
      <c r="S1071" s="1">
        <f>VLOOKUP($E1071,[1]AllProteinsNorm!$A$1:$Q$3226,16,FALSE)</f>
        <v>641047.68217531196</v>
      </c>
      <c r="T1071" s="1">
        <f>VLOOKUP($E1071,[1]AllProteinsNorm!$A$1:$Q$3226,17,FALSE)</f>
        <v>694188.78496970399</v>
      </c>
      <c r="U1071" s="1">
        <f>VLOOKUP($E1071,[1]AllProteinsNorm!$A$1:$Q$3226,3,FALSE)</f>
        <v>474558.570852815</v>
      </c>
      <c r="V1071" s="1">
        <f>VLOOKUP($E1071,[1]AllProteinsNorm!$A$1:$Q$3226,7,FALSE)</f>
        <v>711411.83209457202</v>
      </c>
      <c r="W1071" s="1">
        <f>VLOOKUP($E1071,[1]AllProteinsNorm!$A$1:$Q$3226,9,FALSE)</f>
        <v>702831.53883482201</v>
      </c>
      <c r="X1071" s="1">
        <f>VLOOKUP($E1071,[1]AllProteinsNorm!$A$1:$Q$3226,12,FALSE)</f>
        <v>573818.85163814703</v>
      </c>
      <c r="Y1071" s="29">
        <f>VLOOKUP($E1071,[1]AllProteinsNorm!$A$1:$Q$3226,14,FALSE)</f>
        <v>692858.55010056996</v>
      </c>
      <c r="Z1071" s="25">
        <f t="shared" si="143"/>
        <v>0.88972527630919618</v>
      </c>
      <c r="AA1071" s="1">
        <f t="shared" si="143"/>
        <v>0.79423698179080382</v>
      </c>
      <c r="AB1071" s="1">
        <f t="shared" si="143"/>
        <v>0.97495381468663944</v>
      </c>
      <c r="AC1071" s="1">
        <f t="shared" si="143"/>
        <v>1.1242598857239476</v>
      </c>
      <c r="AD1071" s="1">
        <f t="shared" si="143"/>
        <v>1.2168240414894127</v>
      </c>
      <c r="AE1071" s="1">
        <f t="shared" si="143"/>
        <v>0.93164897770840882</v>
      </c>
      <c r="AF1071" s="1">
        <f t="shared" si="143"/>
        <v>0.92041725432309807</v>
      </c>
      <c r="AG1071" s="1">
        <f t="shared" si="143"/>
        <v>0.80081148829285276</v>
      </c>
      <c r="AH1071" s="1">
        <f t="shared" si="143"/>
        <v>0.91946164675718756</v>
      </c>
      <c r="AI1071" s="1">
        <f t="shared" si="143"/>
        <v>0.99568250714626272</v>
      </c>
      <c r="AJ1071" s="1">
        <f t="shared" si="143"/>
        <v>0.68066450776080978</v>
      </c>
      <c r="AK1071" s="1">
        <f t="shared" si="143"/>
        <v>1.0203857105302461</v>
      </c>
      <c r="AL1071" s="1">
        <f t="shared" si="143"/>
        <v>1.0080789028002841</v>
      </c>
      <c r="AM1071" s="1">
        <f t="shared" si="143"/>
        <v>0.8230346055962201</v>
      </c>
      <c r="AN1071" s="29">
        <f t="shared" si="143"/>
        <v>0.99377453683866035</v>
      </c>
      <c r="AO1071" s="1">
        <f t="shared" si="139"/>
        <v>106914.69191339647</v>
      </c>
      <c r="AP1071" s="1">
        <f t="shared" si="140"/>
        <v>43946.087356094307</v>
      </c>
      <c r="AQ1071" s="29">
        <f t="shared" si="141"/>
        <v>92947.158601304298</v>
      </c>
    </row>
    <row r="1072" spans="1:43" x14ac:dyDescent="0.2">
      <c r="A1072" s="26"/>
      <c r="E1072" s="25" t="s">
        <v>2108</v>
      </c>
      <c r="F1072" s="26" t="s">
        <v>2109</v>
      </c>
      <c r="G1072" s="1">
        <v>0.138122610313378</v>
      </c>
      <c r="H1072" s="43">
        <v>0.39006715039716</v>
      </c>
      <c r="I1072" s="1">
        <f>VLOOKUP(F1072,'[1]SUSMB vs SHAM all proteins sum'!$B$2:$E$3214,2,FALSE)</f>
        <v>0.54287227859194198</v>
      </c>
      <c r="J1072" s="29">
        <f>VLOOKUP(F1072,'[1]SUSMB vs SHAM all proteins sum'!$B$2:$E$3214,3,FALSE)</f>
        <v>0.69486648299049103</v>
      </c>
      <c r="K1072" s="25">
        <f>VLOOKUP($E1072,[1]AllProteinsNorm!$A$1:$Q$3226,4,FALSE)</f>
        <v>53669.5525878634</v>
      </c>
      <c r="L1072" s="1">
        <f>VLOOKUP($E1072,[1]AllProteinsNorm!$A$1:$Q$3226,5,FALSE)</f>
        <v>118035.35684553201</v>
      </c>
      <c r="M1072" s="1">
        <f>VLOOKUP($E1072,[1]AllProteinsNorm!$A$1:$Q$3226,10,FALSE)</f>
        <v>913807.11970187305</v>
      </c>
      <c r="N1072" s="1">
        <f>VLOOKUP($E1072,[1]AllProteinsNorm!$A$1:$Q$3226,11,FALSE)</f>
        <v>138139.759142222</v>
      </c>
      <c r="O1072" s="1">
        <f>VLOOKUP($E1072,[1]AllProteinsNorm!$A$1:$Q$3226,15,FALSE)</f>
        <v>299113.172522265</v>
      </c>
      <c r="P1072" s="1">
        <f>VLOOKUP($E1072,[1]AllProteinsNorm!$A$1:$Q$3226,6,FALSE)</f>
        <v>33010.013396121903</v>
      </c>
      <c r="Q1072" s="1">
        <f>VLOOKUP($E1072,[1]AllProteinsNorm!$A$1:$Q$3226,8,FALSE)</f>
        <v>119002.107725197</v>
      </c>
      <c r="R1072" s="1">
        <f>VLOOKUP($E1072,[1]AllProteinsNorm!$A$1:$Q$3226,13,FALSE)</f>
        <v>71698.097564798401</v>
      </c>
      <c r="S1072" s="1">
        <f>VLOOKUP($E1072,[1]AllProteinsNorm!$A$1:$Q$3226,16,FALSE)</f>
        <v>43194.846797596103</v>
      </c>
      <c r="T1072" s="1">
        <f>VLOOKUP($E1072,[1]AllProteinsNorm!$A$1:$Q$3226,17,FALSE)</f>
        <v>177543.92921675701</v>
      </c>
      <c r="U1072" s="1">
        <f>VLOOKUP($E1072,[1]AllProteinsNorm!$A$1:$Q$3226,3,FALSE)</f>
        <v>56325.625202045201</v>
      </c>
      <c r="V1072" s="1">
        <f>VLOOKUP($E1072,[1]AllProteinsNorm!$A$1:$Q$3226,7,FALSE)</f>
        <v>70051.258409665999</v>
      </c>
      <c r="W1072" s="1">
        <f>VLOOKUP($E1072,[1]AllProteinsNorm!$A$1:$Q$3226,9,FALSE)</f>
        <v>165672.196140088</v>
      </c>
      <c r="X1072" s="1">
        <f>VLOOKUP($E1072,[1]AllProteinsNorm!$A$1:$Q$3226,12,FALSE)</f>
        <v>278965.03872887499</v>
      </c>
      <c r="Y1072" s="29">
        <f>VLOOKUP($E1072,[1]AllProteinsNorm!$A$1:$Q$3226,14,FALSE)</f>
        <v>212487.95279067801</v>
      </c>
      <c r="Z1072" s="25">
        <f t="shared" si="143"/>
        <v>0.17622402002104176</v>
      </c>
      <c r="AA1072" s="1">
        <f t="shared" si="143"/>
        <v>0.38756919118870414</v>
      </c>
      <c r="AB1072" s="1">
        <f t="shared" si="143"/>
        <v>3.0004864283912269</v>
      </c>
      <c r="AC1072" s="1">
        <f t="shared" si="143"/>
        <v>0.45358201264911902</v>
      </c>
      <c r="AD1072" s="1">
        <f t="shared" si="143"/>
        <v>0.98213834774990771</v>
      </c>
      <c r="AE1072" s="1">
        <f t="shared" si="143"/>
        <v>0.10838840610958456</v>
      </c>
      <c r="AF1072" s="1">
        <f t="shared" si="143"/>
        <v>0.39074351849643668</v>
      </c>
      <c r="AG1072" s="1">
        <f t="shared" si="143"/>
        <v>0.23542076226636638</v>
      </c>
      <c r="AH1072" s="1">
        <f t="shared" si="143"/>
        <v>0.141830314951922</v>
      </c>
      <c r="AI1072" s="1">
        <f t="shared" si="143"/>
        <v>0.58296563746617536</v>
      </c>
      <c r="AJ1072" s="1">
        <f t="shared" si="143"/>
        <v>0.18494523663212936</v>
      </c>
      <c r="AK1072" s="1">
        <f t="shared" si="143"/>
        <v>0.23001336454732679</v>
      </c>
      <c r="AL1072" s="1">
        <f t="shared" si="143"/>
        <v>0.54398479215425677</v>
      </c>
      <c r="AM1072" s="1">
        <f t="shared" si="143"/>
        <v>0.91598193388414539</v>
      </c>
      <c r="AN1072" s="29">
        <f t="shared" si="143"/>
        <v>0.69770436758368615</v>
      </c>
      <c r="AO1072" s="1">
        <f t="shared" si="139"/>
        <v>315164.9968580826</v>
      </c>
      <c r="AP1072" s="1">
        <f t="shared" si="140"/>
        <v>53427.408013871958</v>
      </c>
      <c r="AQ1072" s="29">
        <f t="shared" si="141"/>
        <v>84527.57563060135</v>
      </c>
    </row>
    <row r="1073" spans="1:43" x14ac:dyDescent="0.2">
      <c r="A1073" s="26"/>
      <c r="E1073" s="25" t="s">
        <v>2110</v>
      </c>
      <c r="F1073" s="26" t="s">
        <v>2111</v>
      </c>
      <c r="G1073" s="1">
        <v>0.73120683110302098</v>
      </c>
      <c r="H1073" s="1">
        <v>0.946101865160625</v>
      </c>
      <c r="I1073" s="1">
        <f>VLOOKUP(F1073,'[1]SUSMB vs SHAM all proteins sum'!$B$2:$E$3214,2,FALSE)</f>
        <v>0.254311718760035</v>
      </c>
      <c r="J1073" s="29">
        <f>VLOOKUP(F1073,'[1]SUSMB vs SHAM all proteins sum'!$B$2:$E$3214,3,FALSE)</f>
        <v>0.735965058772444</v>
      </c>
      <c r="K1073" s="25">
        <f>VLOOKUP($E1073,[1]AllProteinsNorm!$A$1:$Q$3226,4,FALSE)</f>
        <v>276673.59377935802</v>
      </c>
      <c r="L1073" s="1">
        <f>VLOOKUP($E1073,[1]AllProteinsNorm!$A$1:$Q$3226,5,FALSE)</f>
        <v>170452.89955930199</v>
      </c>
      <c r="M1073" s="1">
        <f>VLOOKUP($E1073,[1]AllProteinsNorm!$A$1:$Q$3226,10,FALSE)</f>
        <v>150173.092974678</v>
      </c>
      <c r="N1073" s="1">
        <f>VLOOKUP($E1073,[1]AllProteinsNorm!$A$1:$Q$3226,11,FALSE)</f>
        <v>123579.619467296</v>
      </c>
      <c r="O1073" s="1">
        <f>VLOOKUP($E1073,[1]AllProteinsNorm!$A$1:$Q$3226,15,FALSE)</f>
        <v>141812.52114946701</v>
      </c>
      <c r="P1073" s="1">
        <f>VLOOKUP($E1073,[1]AllProteinsNorm!$A$1:$Q$3226,6,FALSE)</f>
        <v>206737.917027066</v>
      </c>
      <c r="Q1073" s="1">
        <f>VLOOKUP($E1073,[1]AllProteinsNorm!$A$1:$Q$3226,8,FALSE)</f>
        <v>151459.82538498199</v>
      </c>
      <c r="R1073" s="1">
        <f>VLOOKUP($E1073,[1]AllProteinsNorm!$A$1:$Q$3226,13,FALSE)</f>
        <v>142247.38386668099</v>
      </c>
      <c r="S1073" s="1">
        <f>VLOOKUP($E1073,[1]AllProteinsNorm!$A$1:$Q$3226,16,FALSE)</f>
        <v>139959.47170496199</v>
      </c>
      <c r="T1073" s="1">
        <f>VLOOKUP($E1073,[1]AllProteinsNorm!$A$1:$Q$3226,17,FALSE)</f>
        <v>150921.45543197999</v>
      </c>
      <c r="U1073" s="1">
        <f>VLOOKUP($E1073,[1]AllProteinsNorm!$A$1:$Q$3226,3,FALSE)</f>
        <v>77496.275898581298</v>
      </c>
      <c r="V1073" s="1">
        <f>VLOOKUP($E1073,[1]AllProteinsNorm!$A$1:$Q$3226,7,FALSE)</f>
        <v>153985.75701586201</v>
      </c>
      <c r="W1073" s="1">
        <f>VLOOKUP($E1073,[1]AllProteinsNorm!$A$1:$Q$3226,9,FALSE)</f>
        <v>86274.4000622483</v>
      </c>
      <c r="X1073" s="1">
        <f>VLOOKUP($E1073,[1]AllProteinsNorm!$A$1:$Q$3226,12,FALSE)</f>
        <v>241642.403042522</v>
      </c>
      <c r="Y1073" s="29">
        <f>VLOOKUP($E1073,[1]AllProteinsNorm!$A$1:$Q$3226,14,FALSE)</f>
        <v>107719.706710752</v>
      </c>
      <c r="Z1073" s="25">
        <f t="shared" si="143"/>
        <v>1.6035484353368288</v>
      </c>
      <c r="AA1073" s="1">
        <f t="shared" si="143"/>
        <v>0.98791314578766576</v>
      </c>
      <c r="AB1073" s="1">
        <f t="shared" si="143"/>
        <v>0.87037517740590131</v>
      </c>
      <c r="AC1073" s="1">
        <f t="shared" si="143"/>
        <v>0.71624437565348853</v>
      </c>
      <c r="AD1073" s="1">
        <f t="shared" si="143"/>
        <v>0.82191886581611595</v>
      </c>
      <c r="AE1073" s="1">
        <f t="shared" si="143"/>
        <v>1.1982143248477959</v>
      </c>
      <c r="AF1073" s="1">
        <f t="shared" si="143"/>
        <v>0.87783283794753442</v>
      </c>
      <c r="AG1073" s="1">
        <f t="shared" si="143"/>
        <v>0.82443924884309505</v>
      </c>
      <c r="AH1073" s="1">
        <f t="shared" si="143"/>
        <v>0.81117893759691817</v>
      </c>
      <c r="AI1073" s="1">
        <f t="shared" si="143"/>
        <v>0.8747125463288945</v>
      </c>
      <c r="AJ1073" s="1">
        <f t="shared" si="143"/>
        <v>0.44915392995799752</v>
      </c>
      <c r="AK1073" s="1">
        <f t="shared" si="143"/>
        <v>0.89247266554776294</v>
      </c>
      <c r="AL1073" s="1">
        <f t="shared" si="143"/>
        <v>0.50003029685503531</v>
      </c>
      <c r="AM1073" s="1">
        <f t="shared" si="143"/>
        <v>1.4005142016512053</v>
      </c>
      <c r="AN1073" s="29">
        <f t="shared" si="143"/>
        <v>0.62432328575859819</v>
      </c>
      <c r="AO1073" s="1">
        <f t="shared" si="139"/>
        <v>54202.835121904354</v>
      </c>
      <c r="AP1073" s="1">
        <f t="shared" si="140"/>
        <v>24663.812057381179</v>
      </c>
      <c r="AQ1073" s="29">
        <f t="shared" si="141"/>
        <v>60242.367813993682</v>
      </c>
    </row>
    <row r="1074" spans="1:43" x14ac:dyDescent="0.2">
      <c r="A1074" s="26"/>
      <c r="E1074" s="25" t="s">
        <v>2112</v>
      </c>
      <c r="F1074" s="26" t="s">
        <v>2113</v>
      </c>
      <c r="G1074" s="1">
        <v>0.55203807180661002</v>
      </c>
      <c r="H1074" s="1">
        <v>1.0505610601250599</v>
      </c>
      <c r="I1074" s="1">
        <f>VLOOKUP(F1074,'[1]SUSMB vs SHAM all proteins sum'!$B$2:$E$3214,2,FALSE)</f>
        <v>0.973119763831506</v>
      </c>
      <c r="J1074" s="29">
        <f>VLOOKUP(F1074,'[1]SUSMB vs SHAM all proteins sum'!$B$2:$E$3214,3,FALSE)</f>
        <v>0.99646477339978401</v>
      </c>
      <c r="K1074" s="25">
        <f>VLOOKUP($E1074,[1]AllProteinsNorm!$A$1:$Q$3226,4,FALSE)</f>
        <v>1418627.88926469</v>
      </c>
      <c r="L1074" s="1">
        <f>VLOOKUP($E1074,[1]AllProteinsNorm!$A$1:$Q$3226,5,FALSE)</f>
        <v>1221144.5464611901</v>
      </c>
      <c r="M1074" s="1">
        <f>VLOOKUP($E1074,[1]AllProteinsNorm!$A$1:$Q$3226,10,FALSE)</f>
        <v>1687894.1152051999</v>
      </c>
      <c r="N1074" s="1">
        <f>VLOOKUP($E1074,[1]AllProteinsNorm!$A$1:$Q$3226,11,FALSE)</f>
        <v>1388822.91741004</v>
      </c>
      <c r="O1074" s="1">
        <f>VLOOKUP($E1074,[1]AllProteinsNorm!$A$1:$Q$3226,15,FALSE)</f>
        <v>1698302.3548368099</v>
      </c>
      <c r="P1074" s="1">
        <f>VLOOKUP($E1074,[1]AllProteinsNorm!$A$1:$Q$3226,6,FALSE)</f>
        <v>1427236.74240033</v>
      </c>
      <c r="Q1074" s="1">
        <f>VLOOKUP($E1074,[1]AllProteinsNorm!$A$1:$Q$3226,8,FALSE)</f>
        <v>1573022.8919713099</v>
      </c>
      <c r="R1074" s="1">
        <f>VLOOKUP($E1074,[1]AllProteinsNorm!$A$1:$Q$3226,13,FALSE)</f>
        <v>1852585.1735115601</v>
      </c>
      <c r="S1074" s="1">
        <f>VLOOKUP($E1074,[1]AllProteinsNorm!$A$1:$Q$3226,16,FALSE)</f>
        <v>1425370.2022958801</v>
      </c>
      <c r="T1074" s="1">
        <f>VLOOKUP($E1074,[1]AllProteinsNorm!$A$1:$Q$3226,17,FALSE)</f>
        <v>1488717.2802834001</v>
      </c>
      <c r="U1074" s="1">
        <f>VLOOKUP($E1074,[1]AllProteinsNorm!$A$1:$Q$3226,3,FALSE)</f>
        <v>1172221.6199648301</v>
      </c>
      <c r="V1074" s="1">
        <f>VLOOKUP($E1074,[1]AllProteinsNorm!$A$1:$Q$3226,7,FALSE)</f>
        <v>1479353.4687698099</v>
      </c>
      <c r="W1074" s="1">
        <f>VLOOKUP($E1074,[1]AllProteinsNorm!$A$1:$Q$3226,9,FALSE)</f>
        <v>1372955.0269179</v>
      </c>
      <c r="X1074" s="1">
        <f>VLOOKUP($E1074,[1]AllProteinsNorm!$A$1:$Q$3226,12,FALSE)</f>
        <v>1925236.08233643</v>
      </c>
      <c r="Y1074" s="29">
        <f>VLOOKUP($E1074,[1]AllProteinsNorm!$A$1:$Q$3226,14,FALSE)</f>
        <v>1478190.54138487</v>
      </c>
      <c r="Z1074" s="25">
        <f t="shared" si="143"/>
        <v>0.95662017430495816</v>
      </c>
      <c r="AA1074" s="1">
        <f t="shared" si="143"/>
        <v>0.82345167307597833</v>
      </c>
      <c r="AB1074" s="1">
        <f t="shared" si="143"/>
        <v>1.1381938667037181</v>
      </c>
      <c r="AC1074" s="1">
        <f t="shared" si="143"/>
        <v>0.93652185424054146</v>
      </c>
      <c r="AD1074" s="1">
        <f t="shared" si="143"/>
        <v>1.1452124316748038</v>
      </c>
      <c r="AE1074" s="1">
        <f t="shared" si="143"/>
        <v>0.96242536300137549</v>
      </c>
      <c r="AF1074" s="1">
        <f t="shared" si="143"/>
        <v>1.0607330114475977</v>
      </c>
      <c r="AG1074" s="1">
        <f t="shared" si="143"/>
        <v>1.2492496200099348</v>
      </c>
      <c r="AH1074" s="1">
        <f t="shared" si="143"/>
        <v>0.96116670318397146</v>
      </c>
      <c r="AI1074" s="1">
        <f t="shared" si="143"/>
        <v>1.0038833967191176</v>
      </c>
      <c r="AJ1074" s="1">
        <f t="shared" si="143"/>
        <v>0.7904615853816539</v>
      </c>
      <c r="AK1074" s="1">
        <f t="shared" si="143"/>
        <v>0.99756911862683217</v>
      </c>
      <c r="AL1074" s="1">
        <f t="shared" si="143"/>
        <v>0.92582169510556844</v>
      </c>
      <c r="AM1074" s="1">
        <f t="shared" si="143"/>
        <v>1.2982401450019987</v>
      </c>
      <c r="AN1074" s="29">
        <f t="shared" si="143"/>
        <v>0.99678492440218458</v>
      </c>
      <c r="AO1074" s="1">
        <f t="shared" si="139"/>
        <v>184346.44767403134</v>
      </c>
      <c r="AP1074" s="1">
        <f t="shared" si="140"/>
        <v>158990.23612775723</v>
      </c>
      <c r="AQ1074" s="29">
        <f t="shared" si="141"/>
        <v>246685.50941688451</v>
      </c>
    </row>
    <row r="1075" spans="1:43" x14ac:dyDescent="0.2">
      <c r="A1075" s="26"/>
      <c r="E1075" s="25" t="s">
        <v>2114</v>
      </c>
      <c r="F1075" s="26" t="s">
        <v>2115</v>
      </c>
      <c r="G1075" s="1">
        <v>0.19845961146011601</v>
      </c>
      <c r="H1075" s="1">
        <v>0.88439393808328703</v>
      </c>
      <c r="I1075" s="1">
        <f>VLOOKUP(F1075,'[1]SUSMB vs SHAM all proteins sum'!$B$2:$E$3214,2,FALSE)</f>
        <v>0.28930966927531898</v>
      </c>
      <c r="J1075" s="29">
        <f>VLOOKUP(F1075,'[1]SUSMB vs SHAM all proteins sum'!$B$2:$E$3214,3,FALSE)</f>
        <v>0.90770690940682897</v>
      </c>
      <c r="K1075" s="25">
        <f>VLOOKUP($E1075,[1]AllProteinsNorm!$A$1:$Q$3226,4,FALSE)</f>
        <v>3883240.98026055</v>
      </c>
      <c r="L1075" s="1">
        <f>VLOOKUP($E1075,[1]AllProteinsNorm!$A$1:$Q$3226,5,FALSE)</f>
        <v>4530325.3981738901</v>
      </c>
      <c r="M1075" s="1">
        <f>VLOOKUP($E1075,[1]AllProteinsNorm!$A$1:$Q$3226,10,FALSE)</f>
        <v>5482721.4161236901</v>
      </c>
      <c r="N1075" s="1">
        <f>VLOOKUP($E1075,[1]AllProteinsNorm!$A$1:$Q$3226,11,FALSE)</f>
        <v>3941415.2805791302</v>
      </c>
      <c r="O1075" s="1">
        <f>VLOOKUP($E1075,[1]AllProteinsNorm!$A$1:$Q$3226,15,FALSE)</f>
        <v>3669325.04662824</v>
      </c>
      <c r="P1075" s="1">
        <f>VLOOKUP($E1075,[1]AllProteinsNorm!$A$1:$Q$3226,6,FALSE)</f>
        <v>3813346.2704049898</v>
      </c>
      <c r="Q1075" s="1">
        <f>VLOOKUP($E1075,[1]AllProteinsNorm!$A$1:$Q$3226,8,FALSE)</f>
        <v>3366453.8510797499</v>
      </c>
      <c r="R1075" s="1">
        <f>VLOOKUP($E1075,[1]AllProteinsNorm!$A$1:$Q$3226,13,FALSE)</f>
        <v>4364871.0407507196</v>
      </c>
      <c r="S1075" s="1">
        <f>VLOOKUP($E1075,[1]AllProteinsNorm!$A$1:$Q$3226,16,FALSE)</f>
        <v>3382130.7234078799</v>
      </c>
      <c r="T1075" s="1">
        <f>VLOOKUP($E1075,[1]AllProteinsNorm!$A$1:$Q$3226,17,FALSE)</f>
        <v>3982413.6742237401</v>
      </c>
      <c r="U1075" s="1">
        <f>VLOOKUP($E1075,[1]AllProteinsNorm!$A$1:$Q$3226,3,FALSE)</f>
        <v>3902575.4214698002</v>
      </c>
      <c r="V1075" s="1">
        <f>VLOOKUP($E1075,[1]AllProteinsNorm!$A$1:$Q$3226,7,FALSE)</f>
        <v>4066019.7065482601</v>
      </c>
      <c r="W1075" s="1">
        <f>VLOOKUP($E1075,[1]AllProteinsNorm!$A$1:$Q$3226,9,FALSE)</f>
        <v>3578574.1599184</v>
      </c>
      <c r="X1075" s="1">
        <f>VLOOKUP($E1075,[1]AllProteinsNorm!$A$1:$Q$3226,12,FALSE)</f>
        <v>4420543.3126079096</v>
      </c>
      <c r="Y1075" s="29">
        <f>VLOOKUP($E1075,[1]AllProteinsNorm!$A$1:$Q$3226,14,FALSE)</f>
        <v>3424365.0065486101</v>
      </c>
      <c r="Z1075" s="25">
        <f t="shared" si="143"/>
        <v>0.90278418716778441</v>
      </c>
      <c r="AA1075" s="1">
        <f t="shared" si="143"/>
        <v>1.0532197597280115</v>
      </c>
      <c r="AB1075" s="1">
        <f t="shared" si="143"/>
        <v>1.2746348275276296</v>
      </c>
      <c r="AC1075" s="1">
        <f t="shared" si="143"/>
        <v>0.91630867320770049</v>
      </c>
      <c r="AD1075" s="1">
        <f t="shared" si="143"/>
        <v>0.85305255236887345</v>
      </c>
      <c r="AE1075" s="1">
        <f t="shared" si="143"/>
        <v>0.88653491519495764</v>
      </c>
      <c r="AF1075" s="1">
        <f t="shared" si="143"/>
        <v>0.78264040759607267</v>
      </c>
      <c r="AG1075" s="1">
        <f t="shared" si="143"/>
        <v>1.014754576047955</v>
      </c>
      <c r="AH1075" s="1">
        <f t="shared" si="143"/>
        <v>0.78628500047970418</v>
      </c>
      <c r="AI1075" s="1">
        <f t="shared" si="143"/>
        <v>0.92584006764594895</v>
      </c>
      <c r="AJ1075" s="1">
        <f t="shared" si="143"/>
        <v>0.90727909950522712</v>
      </c>
      <c r="AK1075" s="1">
        <f t="shared" si="143"/>
        <v>0.94527697725781423</v>
      </c>
      <c r="AL1075" s="1">
        <f t="shared" si="143"/>
        <v>0.83195459169387009</v>
      </c>
      <c r="AM1075" s="1">
        <f t="shared" si="143"/>
        <v>1.0276973851478437</v>
      </c>
      <c r="AN1075" s="29">
        <f t="shared" si="143"/>
        <v>0.79610371715725115</v>
      </c>
      <c r="AO1075" s="1">
        <f t="shared" si="139"/>
        <v>656032.29137737758</v>
      </c>
      <c r="AP1075" s="1">
        <f t="shared" si="140"/>
        <v>377746.15730817989</v>
      </c>
      <c r="AQ1075" s="29">
        <f t="shared" si="141"/>
        <v>353764.97428333515</v>
      </c>
    </row>
    <row r="1076" spans="1:43" x14ac:dyDescent="0.2">
      <c r="A1076" s="26"/>
      <c r="E1076" s="25" t="s">
        <v>2116</v>
      </c>
      <c r="F1076" s="26" t="s">
        <v>2117</v>
      </c>
      <c r="G1076" s="1">
        <v>0.54640348839849895</v>
      </c>
      <c r="H1076" s="1">
        <v>1.0573166439678201</v>
      </c>
      <c r="I1076" s="1">
        <f>VLOOKUP(F1076,'[1]SUSMB vs SHAM all proteins sum'!$B$2:$E$3214,2,FALSE)</f>
        <v>0.87346367125868596</v>
      </c>
      <c r="J1076" s="29">
        <f>VLOOKUP(F1076,'[1]SUSMB vs SHAM all proteins sum'!$B$2:$E$3214,3,FALSE)</f>
        <v>0.98779564825932298</v>
      </c>
      <c r="K1076" s="25">
        <f>VLOOKUP($E1076,[1]AllProteinsNorm!$A$1:$Q$3226,4,FALSE)</f>
        <v>1460685.0579707201</v>
      </c>
      <c r="L1076" s="1">
        <f>VLOOKUP($E1076,[1]AllProteinsNorm!$A$1:$Q$3226,5,FALSE)</f>
        <v>1169199.60733117</v>
      </c>
      <c r="M1076" s="1">
        <f>VLOOKUP($E1076,[1]AllProteinsNorm!$A$1:$Q$3226,10,FALSE)</f>
        <v>1408951.8530856101</v>
      </c>
      <c r="N1076" s="1">
        <f>VLOOKUP($E1076,[1]AllProteinsNorm!$A$1:$Q$3226,11,FALSE)</f>
        <v>1454260.7418197601</v>
      </c>
      <c r="O1076" s="1">
        <f>VLOOKUP($E1076,[1]AllProteinsNorm!$A$1:$Q$3226,15,FALSE)</f>
        <v>1570392.0615719201</v>
      </c>
      <c r="P1076" s="1">
        <f>VLOOKUP($E1076,[1]AllProteinsNorm!$A$1:$Q$3226,6,FALSE)</f>
        <v>1595143.9946705799</v>
      </c>
      <c r="Q1076" s="1">
        <f>VLOOKUP($E1076,[1]AllProteinsNorm!$A$1:$Q$3226,8,FALSE)</f>
        <v>1753732.08795611</v>
      </c>
      <c r="R1076" s="1">
        <f>VLOOKUP($E1076,[1]AllProteinsNorm!$A$1:$Q$3226,13,FALSE)</f>
        <v>1137875.9652730101</v>
      </c>
      <c r="S1076" s="1">
        <f>VLOOKUP($E1076,[1]AllProteinsNorm!$A$1:$Q$3226,16,FALSE)</f>
        <v>1447984.69109213</v>
      </c>
      <c r="T1076" s="1">
        <f>VLOOKUP($E1076,[1]AllProteinsNorm!$A$1:$Q$3226,17,FALSE)</f>
        <v>1575415.3755073301</v>
      </c>
      <c r="U1076" s="1">
        <f>VLOOKUP($E1076,[1]AllProteinsNorm!$A$1:$Q$3226,3,FALSE)</f>
        <v>1327624.3884344201</v>
      </c>
      <c r="V1076" s="1">
        <f>VLOOKUP($E1076,[1]AllProteinsNorm!$A$1:$Q$3226,7,FALSE)</f>
        <v>1733429.3041624799</v>
      </c>
      <c r="W1076" s="1">
        <f>VLOOKUP($E1076,[1]AllProteinsNorm!$A$1:$Q$3226,9,FALSE)</f>
        <v>1275847.4321913901</v>
      </c>
      <c r="X1076" s="1">
        <f>VLOOKUP($E1076,[1]AllProteinsNorm!$A$1:$Q$3226,12,FALSE)</f>
        <v>1337851.5985371501</v>
      </c>
      <c r="Y1076" s="29">
        <f>VLOOKUP($E1076,[1]AllProteinsNorm!$A$1:$Q$3226,14,FALSE)</f>
        <v>1315646.6755190899</v>
      </c>
      <c r="Z1076" s="25">
        <f t="shared" si="143"/>
        <v>1.0339684760808818</v>
      </c>
      <c r="AA1076" s="1">
        <f t="shared" si="143"/>
        <v>0.82763599834866552</v>
      </c>
      <c r="AB1076" s="1">
        <f t="shared" si="143"/>
        <v>0.9973483280715979</v>
      </c>
      <c r="AC1076" s="1">
        <f t="shared" si="143"/>
        <v>1.0294209246807886</v>
      </c>
      <c r="AD1076" s="1">
        <f t="shared" si="143"/>
        <v>1.1116262728180661</v>
      </c>
      <c r="AE1076" s="1">
        <f t="shared" si="143"/>
        <v>1.1291473109134598</v>
      </c>
      <c r="AF1076" s="1">
        <f t="shared" si="143"/>
        <v>1.2414063418689878</v>
      </c>
      <c r="AG1076" s="1">
        <f t="shared" si="143"/>
        <v>0.80546307457742239</v>
      </c>
      <c r="AH1076" s="1">
        <f t="shared" si="143"/>
        <v>1.0249783252503069</v>
      </c>
      <c r="AI1076" s="1">
        <f t="shared" si="143"/>
        <v>1.1151821031637859</v>
      </c>
      <c r="AJ1076" s="1">
        <f t="shared" si="143"/>
        <v>0.93977942625388766</v>
      </c>
      <c r="AK1076" s="1">
        <f t="shared" si="143"/>
        <v>1.2270347028187032</v>
      </c>
      <c r="AL1076" s="1">
        <f t="shared" si="143"/>
        <v>0.90312830817023482</v>
      </c>
      <c r="AM1076" s="1">
        <f t="shared" si="143"/>
        <v>0.94701891486697021</v>
      </c>
      <c r="AN1076" s="29">
        <f t="shared" si="143"/>
        <v>0.93130081719136759</v>
      </c>
      <c r="AO1076" s="1">
        <f t="shared" si="139"/>
        <v>132818.02373490258</v>
      </c>
      <c r="AP1076" s="1">
        <f t="shared" si="140"/>
        <v>206367.93687262884</v>
      </c>
      <c r="AQ1076" s="29">
        <f t="shared" si="141"/>
        <v>168989.1493345662</v>
      </c>
    </row>
    <row r="1077" spans="1:43" x14ac:dyDescent="0.2">
      <c r="A1077" s="26"/>
      <c r="E1077" s="25" t="s">
        <v>2118</v>
      </c>
      <c r="F1077" s="26" t="s">
        <v>2119</v>
      </c>
      <c r="G1077" s="43">
        <v>4.0984809149111401E-2</v>
      </c>
      <c r="H1077" s="1">
        <v>0.90241855758548195</v>
      </c>
      <c r="I1077" s="1">
        <f>VLOOKUP(F1077,'[1]SUSMB vs SHAM all proteins sum'!$B$2:$E$3214,2,FALSE)</f>
        <v>0.115195735092975</v>
      </c>
      <c r="J1077" s="29">
        <f>VLOOKUP(F1077,'[1]SUSMB vs SHAM all proteins sum'!$B$2:$E$3214,3,FALSE)</f>
        <v>0.93574286371215198</v>
      </c>
      <c r="K1077" s="25">
        <f>VLOOKUP($E1077,[1]AllProteinsNorm!$A$1:$Q$3226,4,FALSE)</f>
        <v>4541563.9232996702</v>
      </c>
      <c r="L1077" s="1">
        <f>VLOOKUP($E1077,[1]AllProteinsNorm!$A$1:$Q$3226,5,FALSE)</f>
        <v>4496515.5972842099</v>
      </c>
      <c r="M1077" s="1">
        <f>VLOOKUP($E1077,[1]AllProteinsNorm!$A$1:$Q$3226,10,FALSE)</f>
        <v>4920134.4583897498</v>
      </c>
      <c r="N1077" s="1">
        <f>VLOOKUP($E1077,[1]AllProteinsNorm!$A$1:$Q$3226,11,FALSE)</f>
        <v>4280143.0446403399</v>
      </c>
      <c r="O1077" s="1">
        <f>VLOOKUP($E1077,[1]AllProteinsNorm!$A$1:$Q$3226,15,FALSE)</f>
        <v>4584535.8536861604</v>
      </c>
      <c r="P1077" s="1">
        <f>VLOOKUP($E1077,[1]AllProteinsNorm!$A$1:$Q$3226,6,FALSE)</f>
        <v>4059462.7523928699</v>
      </c>
      <c r="Q1077" s="1">
        <f>VLOOKUP($E1077,[1]AllProteinsNorm!$A$1:$Q$3226,8,FALSE)</f>
        <v>4020056.14172359</v>
      </c>
      <c r="R1077" s="1">
        <f>VLOOKUP($E1077,[1]AllProteinsNorm!$A$1:$Q$3226,13,FALSE)</f>
        <v>4653859.3119926304</v>
      </c>
      <c r="S1077" s="1">
        <f>VLOOKUP($E1077,[1]AllProteinsNorm!$A$1:$Q$3226,16,FALSE)</f>
        <v>3731556.2900934401</v>
      </c>
      <c r="T1077" s="1">
        <f>VLOOKUP($E1077,[1]AllProteinsNorm!$A$1:$Q$3226,17,FALSE)</f>
        <v>4163401.8019034201</v>
      </c>
      <c r="U1077" s="1">
        <f>VLOOKUP($E1077,[1]AllProteinsNorm!$A$1:$Q$3226,3,FALSE)</f>
        <v>4165217.2955018999</v>
      </c>
      <c r="V1077" s="1">
        <f>VLOOKUP($E1077,[1]AllProteinsNorm!$A$1:$Q$3226,7,FALSE)</f>
        <v>3867002.6888926802</v>
      </c>
      <c r="W1077" s="1">
        <f>VLOOKUP($E1077,[1]AllProteinsNorm!$A$1:$Q$3226,9,FALSE)</f>
        <v>4274386.9994350402</v>
      </c>
      <c r="X1077" s="1">
        <f>VLOOKUP($E1077,[1]AllProteinsNorm!$A$1:$Q$3226,12,FALSE)</f>
        <v>4615062.2582559604</v>
      </c>
      <c r="Y1077" s="29">
        <f>VLOOKUP($E1077,[1]AllProteinsNorm!$A$1:$Q$3226,14,FALSE)</f>
        <v>4451754.8566555297</v>
      </c>
      <c r="Z1077" s="25">
        <f t="shared" ref="Z1077:AN1093" si="144">K1077/AVERAGE($K1077:$O1077)</f>
        <v>0.99495798970707028</v>
      </c>
      <c r="AA1077" s="1">
        <f t="shared" si="144"/>
        <v>0.9850888801560489</v>
      </c>
      <c r="AB1077" s="1">
        <f t="shared" si="144"/>
        <v>1.0778945694661177</v>
      </c>
      <c r="AC1077" s="1">
        <f t="shared" si="144"/>
        <v>0.93768635458509542</v>
      </c>
      <c r="AD1077" s="1">
        <f t="shared" si="144"/>
        <v>1.0043722060856677</v>
      </c>
      <c r="AE1077" s="1">
        <f t="shared" si="144"/>
        <v>0.88934009685302662</v>
      </c>
      <c r="AF1077" s="1">
        <f t="shared" si="144"/>
        <v>0.88070696456757602</v>
      </c>
      <c r="AG1077" s="1">
        <f t="shared" si="144"/>
        <v>1.0195594697421999</v>
      </c>
      <c r="AH1077" s="1">
        <f t="shared" si="144"/>
        <v>0.81750291476083692</v>
      </c>
      <c r="AI1077" s="1">
        <f t="shared" si="144"/>
        <v>0.91211088451551636</v>
      </c>
      <c r="AJ1077" s="1">
        <f t="shared" si="144"/>
        <v>0.91250861972118036</v>
      </c>
      <c r="AK1077" s="1">
        <f t="shared" si="144"/>
        <v>0.84717627815245944</v>
      </c>
      <c r="AL1077" s="1">
        <f t="shared" si="144"/>
        <v>0.93642533013121809</v>
      </c>
      <c r="AM1077" s="1">
        <f t="shared" si="144"/>
        <v>1.0110598781380045</v>
      </c>
      <c r="AN1077" s="29">
        <f t="shared" si="144"/>
        <v>0.97528277431545241</v>
      </c>
      <c r="AO1077" s="1">
        <f t="shared" si="139"/>
        <v>206341.50975750427</v>
      </c>
      <c r="AP1077" s="1">
        <f t="shared" si="140"/>
        <v>300423.3483511667</v>
      </c>
      <c r="AQ1077" s="29">
        <f t="shared" si="141"/>
        <v>255107.25038536938</v>
      </c>
    </row>
    <row r="1078" spans="1:43" x14ac:dyDescent="0.2">
      <c r="A1078" s="26"/>
      <c r="E1078" s="25" t="s">
        <v>2120</v>
      </c>
      <c r="F1078" s="26" t="s">
        <v>2121</v>
      </c>
      <c r="G1078" s="1">
        <v>0.28249926811029102</v>
      </c>
      <c r="H1078" s="1">
        <v>1.2352665421095901</v>
      </c>
      <c r="I1078" s="1">
        <f>VLOOKUP(F1078,'[1]SUSMB vs SHAM all proteins sum'!$B$2:$E$3214,2,FALSE)</f>
        <v>0.37598528783809398</v>
      </c>
      <c r="J1078" s="29">
        <f>VLOOKUP(F1078,'[1]SUSMB vs SHAM all proteins sum'!$B$2:$E$3214,3,FALSE)</f>
        <v>1.1652374309692799</v>
      </c>
      <c r="K1078" s="25">
        <f>VLOOKUP($E1078,[1]AllProteinsNorm!$A$1:$Q$3226,4,FALSE)</f>
        <v>81367078.533395097</v>
      </c>
      <c r="L1078" s="1">
        <f>VLOOKUP($E1078,[1]AllProteinsNorm!$A$1:$Q$3226,5,FALSE)</f>
        <v>45801413.404616997</v>
      </c>
      <c r="M1078" s="1">
        <f>VLOOKUP($E1078,[1]AllProteinsNorm!$A$1:$Q$3226,10,FALSE)</f>
        <v>40543379.817461498</v>
      </c>
      <c r="N1078" s="1">
        <f>VLOOKUP($E1078,[1]AllProteinsNorm!$A$1:$Q$3226,11,FALSE)</f>
        <v>39453478.304605402</v>
      </c>
      <c r="O1078" s="1">
        <f>VLOOKUP($E1078,[1]AllProteinsNorm!$A$1:$Q$3226,15,FALSE)</f>
        <v>36650625.562427297</v>
      </c>
      <c r="P1078" s="1">
        <f>VLOOKUP($E1078,[1]AllProteinsNorm!$A$1:$Q$3226,6,FALSE)</f>
        <v>42300648.4652946</v>
      </c>
      <c r="Q1078" s="1">
        <f>VLOOKUP($E1078,[1]AllProteinsNorm!$A$1:$Q$3226,8,FALSE)</f>
        <v>58407356.128731199</v>
      </c>
      <c r="R1078" s="1">
        <f>VLOOKUP($E1078,[1]AllProteinsNorm!$A$1:$Q$3226,13,FALSE)</f>
        <v>68680938.181440294</v>
      </c>
      <c r="S1078" s="1">
        <f>VLOOKUP($E1078,[1]AllProteinsNorm!$A$1:$Q$3226,16,FALSE)</f>
        <v>47425329.5086319</v>
      </c>
      <c r="T1078" s="1">
        <f>VLOOKUP($E1078,[1]AllProteinsNorm!$A$1:$Q$3226,17,FALSE)</f>
        <v>78082999.101201504</v>
      </c>
      <c r="U1078" s="1">
        <f>VLOOKUP($E1078,[1]AllProteinsNorm!$A$1:$Q$3226,3,FALSE)</f>
        <v>49626374.399880297</v>
      </c>
      <c r="V1078" s="1">
        <f>VLOOKUP($E1078,[1]AllProteinsNorm!$A$1:$Q$3226,7,FALSE)</f>
        <v>64226019.094324201</v>
      </c>
      <c r="W1078" s="1">
        <f>VLOOKUP($E1078,[1]AllProteinsNorm!$A$1:$Q$3226,9,FALSE)</f>
        <v>45994655.566059098</v>
      </c>
      <c r="X1078" s="1">
        <f>VLOOKUP($E1078,[1]AllProteinsNorm!$A$1:$Q$3226,12,FALSE)</f>
        <v>66202558.306675501</v>
      </c>
      <c r="Y1078" s="29">
        <f>VLOOKUP($E1078,[1]AllProteinsNorm!$A$1:$Q$3226,14,FALSE)</f>
        <v>48359375.349792898</v>
      </c>
      <c r="Z1078" s="25">
        <f t="shared" si="144"/>
        <v>1.6686166344442819</v>
      </c>
      <c r="AA1078" s="1">
        <f t="shared" si="144"/>
        <v>0.93926194310437838</v>
      </c>
      <c r="AB1078" s="1">
        <f t="shared" si="144"/>
        <v>0.8314340295779824</v>
      </c>
      <c r="AC1078" s="1">
        <f t="shared" si="144"/>
        <v>0.80908312516998815</v>
      </c>
      <c r="AD1078" s="1">
        <f t="shared" si="144"/>
        <v>0.75160426770336985</v>
      </c>
      <c r="AE1078" s="1">
        <f t="shared" si="144"/>
        <v>0.86747081189600883</v>
      </c>
      <c r="AF1078" s="1">
        <f t="shared" si="144"/>
        <v>1.1977754119599149</v>
      </c>
      <c r="AG1078" s="1">
        <f t="shared" si="144"/>
        <v>1.4084585311952067</v>
      </c>
      <c r="AH1078" s="1">
        <f t="shared" si="144"/>
        <v>0.9725640288243308</v>
      </c>
      <c r="AI1078" s="1">
        <f t="shared" si="144"/>
        <v>1.6012691313980041</v>
      </c>
      <c r="AJ1078" s="1">
        <f t="shared" si="144"/>
        <v>1.0177014503084794</v>
      </c>
      <c r="AK1078" s="1">
        <f t="shared" si="144"/>
        <v>1.3171003034223572</v>
      </c>
      <c r="AL1078" s="1">
        <f t="shared" si="144"/>
        <v>0.94322481225084676</v>
      </c>
      <c r="AM1078" s="1">
        <f t="shared" si="144"/>
        <v>1.3576337263718754</v>
      </c>
      <c r="AN1078" s="29">
        <f t="shared" si="144"/>
        <v>0.99171875891894845</v>
      </c>
      <c r="AO1078" s="1">
        <f t="shared" si="139"/>
        <v>16569465.269836349</v>
      </c>
      <c r="AP1078" s="1">
        <f t="shared" si="140"/>
        <v>13199029.30943975</v>
      </c>
      <c r="AQ1078" s="29">
        <f t="shared" si="141"/>
        <v>8539518.2166980449</v>
      </c>
    </row>
    <row r="1079" spans="1:43" x14ac:dyDescent="0.2">
      <c r="A1079" s="26"/>
      <c r="E1079" s="25" t="s">
        <v>2122</v>
      </c>
      <c r="F1079" s="26" t="s">
        <v>2123</v>
      </c>
      <c r="G1079" s="1">
        <v>0.57363516687517002</v>
      </c>
      <c r="H1079" s="1">
        <v>0.951323582890377</v>
      </c>
      <c r="I1079" s="1">
        <f>VLOOKUP(F1079,'[1]SUSMB vs SHAM all proteins sum'!$B$2:$E$3214,2,FALSE)</f>
        <v>0.97392091249845503</v>
      </c>
      <c r="J1079" s="29">
        <f>VLOOKUP(F1079,'[1]SUSMB vs SHAM all proteins sum'!$B$2:$E$3214,3,FALSE)</f>
        <v>0.99652824348239699</v>
      </c>
      <c r="K1079" s="25">
        <f>VLOOKUP($E1079,[1]AllProteinsNorm!$A$1:$Q$3226,4,FALSE)</f>
        <v>139679298.08370501</v>
      </c>
      <c r="L1079" s="1">
        <f>VLOOKUP($E1079,[1]AllProteinsNorm!$A$1:$Q$3226,5,FALSE)</f>
        <v>95789486.035472795</v>
      </c>
      <c r="M1079" s="1">
        <f>VLOOKUP($E1079,[1]AllProteinsNorm!$A$1:$Q$3226,10,FALSE)</f>
        <v>94815909.273734093</v>
      </c>
      <c r="N1079" s="1">
        <f>VLOOKUP($E1079,[1]AllProteinsNorm!$A$1:$Q$3226,11,FALSE)</f>
        <v>92051946.827556998</v>
      </c>
      <c r="O1079" s="1">
        <f>VLOOKUP($E1079,[1]AllProteinsNorm!$A$1:$Q$3226,15,FALSE)</f>
        <v>94464432.977430001</v>
      </c>
      <c r="P1079" s="1">
        <f>VLOOKUP($E1079,[1]AllProteinsNorm!$A$1:$Q$3226,6,FALSE)</f>
        <v>103230634.465692</v>
      </c>
      <c r="Q1079" s="1">
        <f>VLOOKUP($E1079,[1]AllProteinsNorm!$A$1:$Q$3226,8,FALSE)</f>
        <v>104154360.93438999</v>
      </c>
      <c r="R1079" s="1">
        <f>VLOOKUP($E1079,[1]AllProteinsNorm!$A$1:$Q$3226,13,FALSE)</f>
        <v>94974819.260682598</v>
      </c>
      <c r="S1079" s="1">
        <f>VLOOKUP($E1079,[1]AllProteinsNorm!$A$1:$Q$3226,16,FALSE)</f>
        <v>87449263.7375049</v>
      </c>
      <c r="T1079" s="1">
        <f>VLOOKUP($E1079,[1]AllProteinsNorm!$A$1:$Q$3226,17,FALSE)</f>
        <v>96254939.909619793</v>
      </c>
      <c r="U1079" s="1">
        <f>VLOOKUP($E1079,[1]AllProteinsNorm!$A$1:$Q$3226,3,FALSE)</f>
        <v>112381925.290576</v>
      </c>
      <c r="V1079" s="1">
        <f>VLOOKUP($E1079,[1]AllProteinsNorm!$A$1:$Q$3226,7,FALSE)</f>
        <v>124579987.291803</v>
      </c>
      <c r="W1079" s="1">
        <f>VLOOKUP($E1079,[1]AllProteinsNorm!$A$1:$Q$3226,9,FALSE)</f>
        <v>86465542.902208805</v>
      </c>
      <c r="X1079" s="1">
        <f>VLOOKUP($E1079,[1]AllProteinsNorm!$A$1:$Q$3226,12,FALSE)</f>
        <v>93552666.766721204</v>
      </c>
      <c r="Y1079" s="29">
        <f>VLOOKUP($E1079,[1]AllProteinsNorm!$A$1:$Q$3226,14,FALSE)</f>
        <v>95727444.680613697</v>
      </c>
      <c r="Z1079" s="25">
        <f t="shared" si="144"/>
        <v>1.3513835915566834</v>
      </c>
      <c r="AA1079" s="1">
        <f t="shared" si="144"/>
        <v>0.92675393882930357</v>
      </c>
      <c r="AB1079" s="1">
        <f t="shared" si="144"/>
        <v>0.91733467857395679</v>
      </c>
      <c r="AC1079" s="1">
        <f t="shared" si="144"/>
        <v>0.89059361136724557</v>
      </c>
      <c r="AD1079" s="1">
        <f t="shared" si="144"/>
        <v>0.91393417967281088</v>
      </c>
      <c r="AE1079" s="1">
        <f t="shared" si="144"/>
        <v>0.9987463244504704</v>
      </c>
      <c r="AF1079" s="1">
        <f t="shared" si="144"/>
        <v>1.0076832879805777</v>
      </c>
      <c r="AG1079" s="1">
        <f t="shared" si="144"/>
        <v>0.91887211720547113</v>
      </c>
      <c r="AH1079" s="1">
        <f t="shared" si="144"/>
        <v>0.84606310118881967</v>
      </c>
      <c r="AI1079" s="1">
        <f t="shared" si="144"/>
        <v>0.93125715968434963</v>
      </c>
      <c r="AJ1079" s="1">
        <f t="shared" si="144"/>
        <v>1.0872841710173997</v>
      </c>
      <c r="AK1079" s="1">
        <f t="shared" si="144"/>
        <v>1.2052992316842339</v>
      </c>
      <c r="AL1079" s="1">
        <f t="shared" si="144"/>
        <v>0.83654569801075584</v>
      </c>
      <c r="AM1079" s="1">
        <f t="shared" si="144"/>
        <v>0.90511293047273766</v>
      </c>
      <c r="AN1079" s="29">
        <f t="shared" si="144"/>
        <v>0.92615369476948384</v>
      </c>
      <c r="AO1079" s="1">
        <f t="shared" si="139"/>
        <v>18201146.998429935</v>
      </c>
      <c r="AP1079" s="1">
        <f t="shared" si="140"/>
        <v>6093476.7408041917</v>
      </c>
      <c r="AQ1079" s="29">
        <f t="shared" si="141"/>
        <v>13915428.569834666</v>
      </c>
    </row>
    <row r="1080" spans="1:43" x14ac:dyDescent="0.2">
      <c r="A1080" s="26"/>
      <c r="E1080" s="25" t="s">
        <v>2124</v>
      </c>
      <c r="F1080" s="26" t="s">
        <v>2125</v>
      </c>
      <c r="G1080" s="1">
        <v>0.88559706023350704</v>
      </c>
      <c r="H1080" s="1">
        <v>0.98654780802505104</v>
      </c>
      <c r="I1080" s="1">
        <f>VLOOKUP(F1080,'[1]SUSMB vs SHAM all proteins sum'!$B$2:$E$3214,2,FALSE)</f>
        <v>0.82991974359423304</v>
      </c>
      <c r="J1080" s="29">
        <f>VLOOKUP(F1080,'[1]SUSMB vs SHAM all proteins sum'!$B$2:$E$3214,3,FALSE)</f>
        <v>1.02350643124491</v>
      </c>
      <c r="K1080" s="25">
        <f>VLOOKUP($E1080,[1]AllProteinsNorm!$A$1:$Q$3226,4,FALSE)</f>
        <v>3080593.5869061002</v>
      </c>
      <c r="L1080" s="1">
        <f>VLOOKUP($E1080,[1]AllProteinsNorm!$A$1:$Q$3226,5,FALSE)</f>
        <v>4435640.6365872901</v>
      </c>
      <c r="M1080" s="1">
        <f>VLOOKUP($E1080,[1]AllProteinsNorm!$A$1:$Q$3226,10,FALSE)</f>
        <v>3474347.09884466</v>
      </c>
      <c r="N1080" s="1">
        <f>VLOOKUP($E1080,[1]AllProteinsNorm!$A$1:$Q$3226,11,FALSE)</f>
        <v>3940165.6038574502</v>
      </c>
      <c r="O1080" s="1">
        <f>VLOOKUP($E1080,[1]AllProteinsNorm!$A$1:$Q$3226,15,FALSE)</f>
        <v>2960617.0443130201</v>
      </c>
      <c r="P1080" s="1">
        <f>VLOOKUP($E1080,[1]AllProteinsNorm!$A$1:$Q$3226,6,FALSE)</f>
        <v>4049286.3943184</v>
      </c>
      <c r="Q1080" s="1">
        <f>VLOOKUP($E1080,[1]AllProteinsNorm!$A$1:$Q$3226,8,FALSE)</f>
        <v>3414384.4695011298</v>
      </c>
      <c r="R1080" s="1">
        <f>VLOOKUP($E1080,[1]AllProteinsNorm!$A$1:$Q$3226,13,FALSE)</f>
        <v>3428645.1880352302</v>
      </c>
      <c r="S1080" s="1">
        <f>VLOOKUP($E1080,[1]AllProteinsNorm!$A$1:$Q$3226,16,FALSE)</f>
        <v>3682123.7416635598</v>
      </c>
      <c r="T1080" s="1">
        <f>VLOOKUP($E1080,[1]AllProteinsNorm!$A$1:$Q$3226,17,FALSE)</f>
        <v>2965101.1556035099</v>
      </c>
      <c r="U1080" s="1">
        <f>VLOOKUP($E1080,[1]AllProteinsNorm!$A$1:$Q$3226,3,FALSE)</f>
        <v>3239999.3899914701</v>
      </c>
      <c r="V1080" s="1">
        <f>VLOOKUP($E1080,[1]AllProteinsNorm!$A$1:$Q$3226,7,FALSE)</f>
        <v>3587565.5377594298</v>
      </c>
      <c r="W1080" s="1">
        <f>VLOOKUP($E1080,[1]AllProteinsNorm!$A$1:$Q$3226,9,FALSE)</f>
        <v>4356612.3997406401</v>
      </c>
      <c r="X1080" s="1">
        <f>VLOOKUP($E1080,[1]AllProteinsNorm!$A$1:$Q$3226,12,FALSE)</f>
        <v>2962752.2172306902</v>
      </c>
      <c r="Y1080" s="29">
        <f>VLOOKUP($E1080,[1]AllProteinsNorm!$A$1:$Q$3226,14,FALSE)</f>
        <v>4145954.4596733898</v>
      </c>
      <c r="Z1080" s="25">
        <f t="shared" si="144"/>
        <v>0.86091635941900235</v>
      </c>
      <c r="AA1080" s="1">
        <f t="shared" si="144"/>
        <v>1.2396038233582527</v>
      </c>
      <c r="AB1080" s="1">
        <f t="shared" si="144"/>
        <v>0.97095646384804668</v>
      </c>
      <c r="AC1080" s="1">
        <f t="shared" si="144"/>
        <v>1.1011361711584084</v>
      </c>
      <c r="AD1080" s="1">
        <f t="shared" si="144"/>
        <v>0.82738718221629015</v>
      </c>
      <c r="AE1080" s="1">
        <f t="shared" si="144"/>
        <v>1.1316315516785356</v>
      </c>
      <c r="AF1080" s="1">
        <f t="shared" si="144"/>
        <v>0.95419904126071053</v>
      </c>
      <c r="AG1080" s="1">
        <f t="shared" si="144"/>
        <v>0.95818440496959467</v>
      </c>
      <c r="AH1080" s="1">
        <f t="shared" si="144"/>
        <v>1.0290226468292301</v>
      </c>
      <c r="AI1080" s="1">
        <f t="shared" si="144"/>
        <v>0.82864033186376285</v>
      </c>
      <c r="AJ1080" s="1">
        <f t="shared" si="144"/>
        <v>0.90546461279647783</v>
      </c>
      <c r="AK1080" s="1">
        <f t="shared" si="144"/>
        <v>1.0025969913956934</v>
      </c>
      <c r="AL1080" s="1">
        <f t="shared" si="144"/>
        <v>1.2175182414604955</v>
      </c>
      <c r="AM1080" s="1">
        <f t="shared" si="144"/>
        <v>0.82798388711849591</v>
      </c>
      <c r="AN1080" s="29">
        <f t="shared" si="144"/>
        <v>1.1586468383593984</v>
      </c>
      <c r="AO1080" s="1">
        <f t="shared" si="139"/>
        <v>548822.33769004431</v>
      </c>
      <c r="AP1080" s="1">
        <f t="shared" si="140"/>
        <v>355839.90920614498</v>
      </c>
      <c r="AQ1080" s="29">
        <f t="shared" si="141"/>
        <v>527107.61314451252</v>
      </c>
    </row>
    <row r="1081" spans="1:43" x14ac:dyDescent="0.2">
      <c r="A1081" s="26"/>
      <c r="E1081" s="25" t="s">
        <v>2126</v>
      </c>
      <c r="F1081" s="26" t="s">
        <v>2127</v>
      </c>
      <c r="G1081" s="1">
        <v>0.59862716865929699</v>
      </c>
      <c r="H1081" s="1">
        <v>0.96569362365464895</v>
      </c>
      <c r="I1081" s="1">
        <f>VLOOKUP(F1081,'[1]SUSMB vs SHAM all proteins sum'!$B$2:$E$3214,2,FALSE)</f>
        <v>0.97172793141957903</v>
      </c>
      <c r="J1081" s="29">
        <f>VLOOKUP(F1081,'[1]SUSMB vs SHAM all proteins sum'!$B$2:$E$3214,3,FALSE)</f>
        <v>0.99711115786694005</v>
      </c>
      <c r="K1081" s="25">
        <f>VLOOKUP($E1081,[1]AllProteinsNorm!$A$1:$Q$3226,4,FALSE)</f>
        <v>125374308.91987</v>
      </c>
      <c r="L1081" s="1">
        <f>VLOOKUP($E1081,[1]AllProteinsNorm!$A$1:$Q$3226,5,FALSE)</f>
        <v>95752437.330541402</v>
      </c>
      <c r="M1081" s="1">
        <f>VLOOKUP($E1081,[1]AllProteinsNorm!$A$1:$Q$3226,10,FALSE)</f>
        <v>92354445.450982407</v>
      </c>
      <c r="N1081" s="1">
        <f>VLOOKUP($E1081,[1]AllProteinsNorm!$A$1:$Q$3226,11,FALSE)</f>
        <v>93365580.809362799</v>
      </c>
      <c r="O1081" s="1">
        <f>VLOOKUP($E1081,[1]AllProteinsNorm!$A$1:$Q$3226,15,FALSE)</f>
        <v>93657083.406899899</v>
      </c>
      <c r="P1081" s="1">
        <f>VLOOKUP($E1081,[1]AllProteinsNorm!$A$1:$Q$3226,6,FALSE)</f>
        <v>102530847.94587199</v>
      </c>
      <c r="Q1081" s="1">
        <f>VLOOKUP($E1081,[1]AllProteinsNorm!$A$1:$Q$3226,8,FALSE)</f>
        <v>101462005.250646</v>
      </c>
      <c r="R1081" s="1">
        <f>VLOOKUP($E1081,[1]AllProteinsNorm!$A$1:$Q$3226,13,FALSE)</f>
        <v>91303118.987416595</v>
      </c>
      <c r="S1081" s="1">
        <f>VLOOKUP($E1081,[1]AllProteinsNorm!$A$1:$Q$3226,16,FALSE)</f>
        <v>91195442.628472596</v>
      </c>
      <c r="T1081" s="1">
        <f>VLOOKUP($E1081,[1]AllProteinsNorm!$A$1:$Q$3226,17,FALSE)</f>
        <v>93999102.411003694</v>
      </c>
      <c r="U1081" s="1">
        <f>VLOOKUP($E1081,[1]AllProteinsNorm!$A$1:$Q$3226,3,FALSE)</f>
        <v>106524827.31813601</v>
      </c>
      <c r="V1081" s="1">
        <f>VLOOKUP($E1081,[1]AllProteinsNorm!$A$1:$Q$3226,7,FALSE)</f>
        <v>115181902.919222</v>
      </c>
      <c r="W1081" s="1">
        <f>VLOOKUP($E1081,[1]AllProteinsNorm!$A$1:$Q$3226,9,FALSE)</f>
        <v>90937447.191674799</v>
      </c>
      <c r="X1081" s="1">
        <f>VLOOKUP($E1081,[1]AllProteinsNorm!$A$1:$Q$3226,12,FALSE)</f>
        <v>85523765.578463197</v>
      </c>
      <c r="Y1081" s="29">
        <f>VLOOKUP($E1081,[1]AllProteinsNorm!$A$1:$Q$3226,14,FALSE)</f>
        <v>100137523.489599</v>
      </c>
      <c r="Z1081" s="25">
        <f t="shared" si="144"/>
        <v>1.2524809493225635</v>
      </c>
      <c r="AA1081" s="1">
        <f t="shared" si="144"/>
        <v>0.95656043603283147</v>
      </c>
      <c r="AB1081" s="1">
        <f t="shared" si="144"/>
        <v>0.92261472473227712</v>
      </c>
      <c r="AC1081" s="1">
        <f t="shared" si="144"/>
        <v>0.93271589924297615</v>
      </c>
      <c r="AD1081" s="1">
        <f t="shared" si="144"/>
        <v>0.93562799066935121</v>
      </c>
      <c r="AE1081" s="1">
        <f t="shared" si="144"/>
        <v>1.0242763041044431</v>
      </c>
      <c r="AF1081" s="1">
        <f t="shared" si="144"/>
        <v>1.013598637163533</v>
      </c>
      <c r="AG1081" s="1">
        <f t="shared" si="144"/>
        <v>0.91211204377252475</v>
      </c>
      <c r="AH1081" s="1">
        <f t="shared" si="144"/>
        <v>0.91103636415816314</v>
      </c>
      <c r="AI1081" s="1">
        <f t="shared" si="144"/>
        <v>0.93904473761405471</v>
      </c>
      <c r="AJ1081" s="1">
        <f t="shared" si="144"/>
        <v>1.0641758905416063</v>
      </c>
      <c r="AK1081" s="1">
        <f t="shared" si="144"/>
        <v>1.1506594959996856</v>
      </c>
      <c r="AL1081" s="1">
        <f t="shared" si="144"/>
        <v>0.9084590070234736</v>
      </c>
      <c r="AM1081" s="1">
        <f t="shared" si="144"/>
        <v>0.85437669028201912</v>
      </c>
      <c r="AN1081" s="29">
        <f t="shared" si="144"/>
        <v>1.0003671530761766</v>
      </c>
      <c r="AO1081" s="1">
        <f t="shared" si="139"/>
        <v>12685024.090642698</v>
      </c>
      <c r="AP1081" s="1">
        <f t="shared" si="140"/>
        <v>4931235.3171433304</v>
      </c>
      <c r="AQ1081" s="29">
        <f t="shared" si="141"/>
        <v>10622611.714289928</v>
      </c>
    </row>
    <row r="1082" spans="1:43" x14ac:dyDescent="0.2">
      <c r="A1082" s="26"/>
      <c r="E1082" s="25" t="s">
        <v>2128</v>
      </c>
      <c r="F1082" s="26" t="s">
        <v>2129</v>
      </c>
      <c r="G1082" s="1">
        <v>0.38506967650234097</v>
      </c>
      <c r="H1082" s="1">
        <v>0.93090880477907101</v>
      </c>
      <c r="I1082" s="1">
        <f>VLOOKUP(F1082,'[1]SUSMB vs SHAM all proteins sum'!$B$2:$E$3214,2,FALSE)</f>
        <v>0.70163899446098499</v>
      </c>
      <c r="J1082" s="29">
        <f>VLOOKUP(F1082,'[1]SUSMB vs SHAM all proteins sum'!$B$2:$E$3214,3,FALSE)</f>
        <v>0.966684064108432</v>
      </c>
      <c r="K1082" s="25">
        <f>VLOOKUP($E1082,[1]AllProteinsNorm!$A$1:$Q$3226,4,FALSE)</f>
        <v>1859763.61013104</v>
      </c>
      <c r="L1082" s="1">
        <f>VLOOKUP($E1082,[1]AllProteinsNorm!$A$1:$Q$3226,5,FALSE)</f>
        <v>1579311.4967875101</v>
      </c>
      <c r="M1082" s="1">
        <f>VLOOKUP($E1082,[1]AllProteinsNorm!$A$1:$Q$3226,10,FALSE)</f>
        <v>1420954.3140146299</v>
      </c>
      <c r="N1082" s="1">
        <f>VLOOKUP($E1082,[1]AllProteinsNorm!$A$1:$Q$3226,11,FALSE)</f>
        <v>1432941.7351863999</v>
      </c>
      <c r="O1082" s="1">
        <f>VLOOKUP($E1082,[1]AllProteinsNorm!$A$1:$Q$3226,15,FALSE)</f>
        <v>1668982.0128637601</v>
      </c>
      <c r="P1082" s="1">
        <f>VLOOKUP($E1082,[1]AllProteinsNorm!$A$1:$Q$3226,6,FALSE)</f>
        <v>1456720.5605145099</v>
      </c>
      <c r="Q1082" s="1">
        <f>VLOOKUP($E1082,[1]AllProteinsNorm!$A$1:$Q$3226,8,FALSE)</f>
        <v>1542863.6594293599</v>
      </c>
      <c r="R1082" s="1">
        <f>VLOOKUP($E1082,[1]AllProteinsNorm!$A$1:$Q$3226,13,FALSE)</f>
        <v>1773149.92710774</v>
      </c>
      <c r="S1082" s="1">
        <f>VLOOKUP($E1082,[1]AllProteinsNorm!$A$1:$Q$3226,16,FALSE)</f>
        <v>1226835.00538516</v>
      </c>
      <c r="T1082" s="1">
        <f>VLOOKUP($E1082,[1]AllProteinsNorm!$A$1:$Q$3226,17,FALSE)</f>
        <v>1427204.2092066801</v>
      </c>
      <c r="U1082" s="1">
        <f>VLOOKUP($E1082,[1]AllProteinsNorm!$A$1:$Q$3226,3,FALSE)</f>
        <v>1170152.4234801701</v>
      </c>
      <c r="V1082" s="1">
        <f>VLOOKUP($E1082,[1]AllProteinsNorm!$A$1:$Q$3226,7,FALSE)</f>
        <v>1725139.61667585</v>
      </c>
      <c r="W1082" s="1">
        <f>VLOOKUP($E1082,[1]AllProteinsNorm!$A$1:$Q$3226,9,FALSE)</f>
        <v>1609158.8479832599</v>
      </c>
      <c r="X1082" s="1">
        <f>VLOOKUP($E1082,[1]AllProteinsNorm!$A$1:$Q$3226,12,FALSE)</f>
        <v>1572805.1817427301</v>
      </c>
      <c r="Y1082" s="29">
        <f>VLOOKUP($E1082,[1]AllProteinsNorm!$A$1:$Q$3226,14,FALSE)</f>
        <v>1649180.1844933501</v>
      </c>
      <c r="Z1082" s="25">
        <f t="shared" si="144"/>
        <v>1.167906649699946</v>
      </c>
      <c r="AA1082" s="1">
        <f t="shared" si="144"/>
        <v>0.99178647705433076</v>
      </c>
      <c r="AB1082" s="1">
        <f t="shared" si="144"/>
        <v>0.89234028626927442</v>
      </c>
      <c r="AC1082" s="1">
        <f t="shared" si="144"/>
        <v>0.89986822628433771</v>
      </c>
      <c r="AD1082" s="1">
        <f t="shared" si="144"/>
        <v>1.0480983606921115</v>
      </c>
      <c r="AE1082" s="1">
        <f t="shared" si="144"/>
        <v>0.91480101025293914</v>
      </c>
      <c r="AF1082" s="1">
        <f t="shared" si="144"/>
        <v>0.96889772313642475</v>
      </c>
      <c r="AG1082" s="1">
        <f t="shared" si="144"/>
        <v>1.1135144162962674</v>
      </c>
      <c r="AH1082" s="1">
        <f t="shared" si="144"/>
        <v>0.77043595920937469</v>
      </c>
      <c r="AI1082" s="1">
        <f t="shared" si="144"/>
        <v>0.89626513677982333</v>
      </c>
      <c r="AJ1082" s="1">
        <f t="shared" si="144"/>
        <v>0.73484005660735796</v>
      </c>
      <c r="AK1082" s="1">
        <f t="shared" si="144"/>
        <v>1.0833645840798967</v>
      </c>
      <c r="AL1082" s="1">
        <f t="shared" si="144"/>
        <v>1.0105302140258212</v>
      </c>
      <c r="AM1082" s="1">
        <f t="shared" si="144"/>
        <v>0.98770059830907131</v>
      </c>
      <c r="AN1082" s="29">
        <f t="shared" si="144"/>
        <v>1.0356630775711619</v>
      </c>
      <c r="AO1082" s="1">
        <f t="shared" si="139"/>
        <v>162689.87347382269</v>
      </c>
      <c r="AP1082" s="1">
        <f t="shared" si="140"/>
        <v>177294.78231914621</v>
      </c>
      <c r="AQ1082" s="29">
        <f t="shared" si="141"/>
        <v>194269.69465201834</v>
      </c>
    </row>
    <row r="1083" spans="1:43" x14ac:dyDescent="0.2">
      <c r="A1083" s="26"/>
      <c r="E1083" s="25" t="s">
        <v>2130</v>
      </c>
      <c r="F1083" s="26" t="s">
        <v>2131</v>
      </c>
      <c r="G1083" s="1">
        <v>0.507834434412612</v>
      </c>
      <c r="H1083" s="1">
        <v>0.96041471137616297</v>
      </c>
      <c r="I1083" s="1">
        <f>VLOOKUP(F1083,'[1]SUSMB vs SHAM all proteins sum'!$B$2:$E$3214,2,FALSE)</f>
        <v>0.135113868404932</v>
      </c>
      <c r="J1083" s="29">
        <f>VLOOKUP(F1083,'[1]SUSMB vs SHAM all proteins sum'!$B$2:$E$3214,3,FALSE)</f>
        <v>0.91018282540713502</v>
      </c>
      <c r="K1083" s="25">
        <f>VLOOKUP($E1083,[1]AllProteinsNorm!$A$1:$Q$3226,4,FALSE)</f>
        <v>4998719.8868266996</v>
      </c>
      <c r="L1083" s="1">
        <f>VLOOKUP($E1083,[1]AllProteinsNorm!$A$1:$Q$3226,5,FALSE)</f>
        <v>6067426.9628351098</v>
      </c>
      <c r="M1083" s="1">
        <f>VLOOKUP($E1083,[1]AllProteinsNorm!$A$1:$Q$3226,10,FALSE)</f>
        <v>5827663.0092884004</v>
      </c>
      <c r="N1083" s="1">
        <f>VLOOKUP($E1083,[1]AllProteinsNorm!$A$1:$Q$3226,11,FALSE)</f>
        <v>5015643.5160588296</v>
      </c>
      <c r="O1083" s="1">
        <f>VLOOKUP($E1083,[1]AllProteinsNorm!$A$1:$Q$3226,15,FALSE)</f>
        <v>5222080.0592312999</v>
      </c>
      <c r="P1083" s="1">
        <f>VLOOKUP($E1083,[1]AllProteinsNorm!$A$1:$Q$3226,6,FALSE)</f>
        <v>5468455.6460460201</v>
      </c>
      <c r="Q1083" s="1">
        <f>VLOOKUP($E1083,[1]AllProteinsNorm!$A$1:$Q$3226,8,FALSE)</f>
        <v>5159890.0867419103</v>
      </c>
      <c r="R1083" s="1">
        <f>VLOOKUP($E1083,[1]AllProteinsNorm!$A$1:$Q$3226,13,FALSE)</f>
        <v>5902453.2460421901</v>
      </c>
      <c r="S1083" s="1">
        <f>VLOOKUP($E1083,[1]AllProteinsNorm!$A$1:$Q$3226,16,FALSE)</f>
        <v>4612108.6285390398</v>
      </c>
      <c r="T1083" s="1">
        <f>VLOOKUP($E1083,[1]AllProteinsNorm!$A$1:$Q$3226,17,FALSE)</f>
        <v>4924756.5563286403</v>
      </c>
      <c r="U1083" s="1">
        <f>VLOOKUP($E1083,[1]AllProteinsNorm!$A$1:$Q$3226,3,FALSE)</f>
        <v>4257340.5565823596</v>
      </c>
      <c r="V1083" s="1">
        <f>VLOOKUP($E1083,[1]AllProteinsNorm!$A$1:$Q$3226,7,FALSE)</f>
        <v>5293828.5170008596</v>
      </c>
      <c r="W1083" s="1">
        <f>VLOOKUP($E1083,[1]AllProteinsNorm!$A$1:$Q$3226,9,FALSE)</f>
        <v>5038817.8644855199</v>
      </c>
      <c r="X1083" s="1">
        <f>VLOOKUP($E1083,[1]AllProteinsNorm!$A$1:$Q$3226,12,FALSE)</f>
        <v>5279423.7041787999</v>
      </c>
      <c r="Y1083" s="29">
        <f>VLOOKUP($E1083,[1]AllProteinsNorm!$A$1:$Q$3226,14,FALSE)</f>
        <v>4823338.23834249</v>
      </c>
      <c r="Z1083" s="25">
        <f t="shared" si="144"/>
        <v>0.92120113648243929</v>
      </c>
      <c r="AA1083" s="1">
        <f t="shared" si="144"/>
        <v>1.118150394547538</v>
      </c>
      <c r="AB1083" s="1">
        <f t="shared" si="144"/>
        <v>1.0739649167661522</v>
      </c>
      <c r="AC1083" s="1">
        <f t="shared" si="144"/>
        <v>0.92431994826525798</v>
      </c>
      <c r="AD1083" s="1">
        <f t="shared" si="144"/>
        <v>0.96236360393861275</v>
      </c>
      <c r="AE1083" s="1">
        <f t="shared" si="144"/>
        <v>1.0077675224845124</v>
      </c>
      <c r="AF1083" s="1">
        <f t="shared" si="144"/>
        <v>0.95090277503999532</v>
      </c>
      <c r="AG1083" s="1">
        <f t="shared" si="144"/>
        <v>1.0877478157193319</v>
      </c>
      <c r="AH1083" s="1">
        <f t="shared" si="144"/>
        <v>0.84995354938517786</v>
      </c>
      <c r="AI1083" s="1">
        <f t="shared" si="144"/>
        <v>0.90757062594065085</v>
      </c>
      <c r="AJ1083" s="1">
        <f t="shared" si="144"/>
        <v>0.7845742605925734</v>
      </c>
      <c r="AK1083" s="1">
        <f t="shared" si="144"/>
        <v>0.97558594132390264</v>
      </c>
      <c r="AL1083" s="1">
        <f t="shared" si="144"/>
        <v>0.92859068889310692</v>
      </c>
      <c r="AM1083" s="1">
        <f t="shared" si="144"/>
        <v>0.97293131569115443</v>
      </c>
      <c r="AN1083" s="29">
        <f t="shared" si="144"/>
        <v>0.88888050688933351</v>
      </c>
      <c r="AO1083" s="1">
        <f t="shared" si="139"/>
        <v>439387.14880329208</v>
      </c>
      <c r="AP1083" s="1">
        <f t="shared" si="140"/>
        <v>444427.12158987334</v>
      </c>
      <c r="AQ1083" s="29">
        <f t="shared" si="141"/>
        <v>382044.86839028227</v>
      </c>
    </row>
    <row r="1084" spans="1:43" x14ac:dyDescent="0.2">
      <c r="A1084" s="26"/>
      <c r="E1084" s="25" t="s">
        <v>2132</v>
      </c>
      <c r="F1084" s="26" t="s">
        <v>2133</v>
      </c>
      <c r="G1084" s="1">
        <v>9.4523720393297803E-2</v>
      </c>
      <c r="H1084" s="1">
        <v>0.75499858567691602</v>
      </c>
      <c r="I1084" s="1">
        <f>VLOOKUP(F1084,'[1]SUSMB vs SHAM all proteins sum'!$B$2:$E$3214,2,FALSE)</f>
        <v>0.43369206694850299</v>
      </c>
      <c r="J1084" s="29">
        <f>VLOOKUP(F1084,'[1]SUSMB vs SHAM all proteins sum'!$B$2:$E$3214,3,FALSE)</f>
        <v>0.86632499604871205</v>
      </c>
      <c r="K1084" s="25">
        <f>VLOOKUP($E1084,[1]AllProteinsNorm!$A$1:$Q$3226,4,FALSE)</f>
        <v>64671.588499132697</v>
      </c>
      <c r="L1084" s="1">
        <f>VLOOKUP($E1084,[1]AllProteinsNorm!$A$1:$Q$3226,5,FALSE)</f>
        <v>60628.969403616698</v>
      </c>
      <c r="M1084" s="1">
        <f>VLOOKUP($E1084,[1]AllProteinsNorm!$A$1:$Q$3226,10,FALSE)</f>
        <v>65705.554550337503</v>
      </c>
      <c r="N1084" s="1">
        <f>VLOOKUP($E1084,[1]AllProteinsNorm!$A$1:$Q$3226,11,FALSE)</f>
        <v>62084.868048927499</v>
      </c>
      <c r="O1084" s="1">
        <f>VLOOKUP($E1084,[1]AllProteinsNorm!$A$1:$Q$3226,15,FALSE)</f>
        <v>39662.893723001704</v>
      </c>
      <c r="P1084" s="1">
        <f>VLOOKUP($E1084,[1]AllProteinsNorm!$A$1:$Q$3226,6,FALSE)</f>
        <v>48286.339539620501</v>
      </c>
      <c r="Q1084" s="1">
        <f>VLOOKUP($E1084,[1]AllProteinsNorm!$A$1:$Q$3226,8,FALSE)</f>
        <v>35225.746579740502</v>
      </c>
      <c r="R1084" s="1">
        <f>VLOOKUP($E1084,[1]AllProteinsNorm!$A$1:$Q$3226,13,FALSE)</f>
        <v>33677.291439202803</v>
      </c>
      <c r="S1084" s="1">
        <f>VLOOKUP($E1084,[1]AllProteinsNorm!$A$1:$Q$3226,16,FALSE)</f>
        <v>42957.939416760302</v>
      </c>
      <c r="T1084" s="1">
        <f>VLOOKUP($E1084,[1]AllProteinsNorm!$A$1:$Q$3226,17,FALSE)</f>
        <v>63245.781278869399</v>
      </c>
      <c r="U1084" s="1">
        <f>VLOOKUP($E1084,[1]AllProteinsNorm!$A$1:$Q$3226,3,FALSE)</f>
        <v>56449.906310861399</v>
      </c>
      <c r="V1084" s="1">
        <f>VLOOKUP($E1084,[1]AllProteinsNorm!$A$1:$Q$3226,7,FALSE)</f>
        <v>45177.262546677601</v>
      </c>
      <c r="W1084" s="1">
        <f>VLOOKUP($E1084,[1]AllProteinsNorm!$A$1:$Q$3226,9,FALSE)</f>
        <v>30344.547186923999</v>
      </c>
      <c r="X1084" s="1">
        <f>VLOOKUP($E1084,[1]AllProteinsNorm!$A$1:$Q$3226,12,FALSE)</f>
        <v>73247.975319250603</v>
      </c>
      <c r="Y1084" s="29">
        <f>VLOOKUP($E1084,[1]AllProteinsNorm!$A$1:$Q$3226,14,FALSE)</f>
        <v>54614.852026617598</v>
      </c>
      <c r="Z1084" s="25">
        <f t="shared" si="144"/>
        <v>1.1045385594013506</v>
      </c>
      <c r="AA1084" s="1">
        <f t="shared" si="144"/>
        <v>1.0354938865303647</v>
      </c>
      <c r="AB1084" s="1">
        <f t="shared" si="144"/>
        <v>1.1221978654300402</v>
      </c>
      <c r="AC1084" s="1">
        <f t="shared" si="144"/>
        <v>1.0603594608829652</v>
      </c>
      <c r="AD1084" s="1">
        <f t="shared" si="144"/>
        <v>0.67741022775527915</v>
      </c>
      <c r="AE1084" s="1">
        <f t="shared" si="144"/>
        <v>0.8246917255569215</v>
      </c>
      <c r="AF1084" s="1">
        <f t="shared" si="144"/>
        <v>0.6016273341043018</v>
      </c>
      <c r="AG1084" s="1">
        <f t="shared" si="144"/>
        <v>0.57518096948083097</v>
      </c>
      <c r="AH1084" s="1">
        <f t="shared" si="144"/>
        <v>0.73368695001013073</v>
      </c>
      <c r="AI1084" s="1">
        <f t="shared" si="144"/>
        <v>1.0801869223130673</v>
      </c>
      <c r="AJ1084" s="1">
        <f t="shared" si="144"/>
        <v>0.96411886025926585</v>
      </c>
      <c r="AK1084" s="1">
        <f t="shared" si="144"/>
        <v>0.77159119868646908</v>
      </c>
      <c r="AL1084" s="1">
        <f t="shared" si="144"/>
        <v>0.51826038625881021</v>
      </c>
      <c r="AM1084" s="1">
        <f t="shared" si="144"/>
        <v>1.2510163275064097</v>
      </c>
      <c r="AN1084" s="29">
        <f t="shared" si="144"/>
        <v>0.93277761346788535</v>
      </c>
      <c r="AO1084" s="1">
        <f t="shared" si="139"/>
        <v>9614.7386141982806</v>
      </c>
      <c r="AP1084" s="1">
        <f t="shared" si="140"/>
        <v>10687.393563481259</v>
      </c>
      <c r="AQ1084" s="29">
        <f t="shared" si="141"/>
        <v>14096.939243555162</v>
      </c>
    </row>
    <row r="1085" spans="1:43" x14ac:dyDescent="0.2">
      <c r="A1085" s="26"/>
      <c r="E1085" s="25" t="s">
        <v>2134</v>
      </c>
      <c r="F1085" s="26" t="s">
        <v>2135</v>
      </c>
      <c r="G1085" s="1">
        <v>0.59533240720666103</v>
      </c>
      <c r="H1085" s="1">
        <v>1.14878015033409</v>
      </c>
      <c r="I1085" s="1">
        <f>VLOOKUP(F1085,'[1]SUSMB vs SHAM all proteins sum'!$B$2:$E$3214,2,FALSE)</f>
        <v>0.25379032040743299</v>
      </c>
      <c r="J1085" s="29">
        <f>VLOOKUP(F1085,'[1]SUSMB vs SHAM all proteins sum'!$B$2:$E$3214,3,FALSE)</f>
        <v>0.74450616711233597</v>
      </c>
      <c r="K1085" s="25">
        <f>VLOOKUP($E1085,[1]AllProteinsNorm!$A$1:$Q$3226,4,FALSE)</f>
        <v>135329.245075415</v>
      </c>
      <c r="L1085" s="1">
        <f>VLOOKUP($E1085,[1]AllProteinsNorm!$A$1:$Q$3226,5,FALSE)</f>
        <v>153928.85378247601</v>
      </c>
      <c r="M1085" s="1">
        <f>VLOOKUP($E1085,[1]AllProteinsNorm!$A$1:$Q$3226,10,FALSE)</f>
        <v>302567.54987092601</v>
      </c>
      <c r="N1085" s="1">
        <f>VLOOKUP($E1085,[1]AllProteinsNorm!$A$1:$Q$3226,11,FALSE)</f>
        <v>125956.881923016</v>
      </c>
      <c r="O1085" s="1">
        <f>VLOOKUP($E1085,[1]AllProteinsNorm!$A$1:$Q$3226,15,FALSE)</f>
        <v>313123.23413348699</v>
      </c>
      <c r="P1085" s="1">
        <f>VLOOKUP($E1085,[1]AllProteinsNorm!$A$1:$Q$3226,6,FALSE)</f>
        <v>154642.470420539</v>
      </c>
      <c r="Q1085" s="1">
        <f>VLOOKUP($E1085,[1]AllProteinsNorm!$A$1:$Q$3226,8,FALSE)</f>
        <v>172243.86058878401</v>
      </c>
      <c r="R1085" s="1">
        <f>VLOOKUP($E1085,[1]AllProteinsNorm!$A$1:$Q$3226,13,FALSE)</f>
        <v>307428.89052492502</v>
      </c>
      <c r="S1085" s="1">
        <f>VLOOKUP($E1085,[1]AllProteinsNorm!$A$1:$Q$3226,16,FALSE)</f>
        <v>188845.50994251799</v>
      </c>
      <c r="T1085" s="1">
        <f>VLOOKUP($E1085,[1]AllProteinsNorm!$A$1:$Q$3226,17,FALSE)</f>
        <v>321611.80482713802</v>
      </c>
      <c r="U1085" s="1">
        <f>VLOOKUP($E1085,[1]AllProteinsNorm!$A$1:$Q$3226,3,FALSE)</f>
        <v>109036.155658057</v>
      </c>
      <c r="V1085" s="1">
        <f>VLOOKUP($E1085,[1]AllProteinsNorm!$A$1:$Q$3226,7,FALSE)</f>
        <v>96709.670649011503</v>
      </c>
      <c r="W1085" s="1">
        <f>VLOOKUP($E1085,[1]AllProteinsNorm!$A$1:$Q$3226,9,FALSE)</f>
        <v>165561.667123269</v>
      </c>
      <c r="X1085" s="1">
        <f>VLOOKUP($E1085,[1]AllProteinsNorm!$A$1:$Q$3226,12,FALSE)</f>
        <v>176076.76456388499</v>
      </c>
      <c r="Y1085" s="29">
        <f>VLOOKUP($E1085,[1]AllProteinsNorm!$A$1:$Q$3226,14,FALSE)</f>
        <v>184973.90305548199</v>
      </c>
      <c r="Z1085" s="25">
        <f t="shared" si="144"/>
        <v>0.65636089009356013</v>
      </c>
      <c r="AA1085" s="1">
        <f t="shared" si="144"/>
        <v>0.74657092355347709</v>
      </c>
      <c r="AB1085" s="1">
        <f t="shared" si="144"/>
        <v>1.4674840330043837</v>
      </c>
      <c r="AC1085" s="1">
        <f t="shared" si="144"/>
        <v>0.61090395565517941</v>
      </c>
      <c r="AD1085" s="1">
        <f t="shared" si="144"/>
        <v>1.5186801976933995</v>
      </c>
      <c r="AE1085" s="1">
        <f t="shared" si="144"/>
        <v>0.75003203834417576</v>
      </c>
      <c r="AF1085" s="1">
        <f t="shared" si="144"/>
        <v>0.83540060824401718</v>
      </c>
      <c r="AG1085" s="1">
        <f t="shared" si="144"/>
        <v>1.4910620399379824</v>
      </c>
      <c r="AH1085" s="1">
        <f t="shared" si="144"/>
        <v>0.91592033138860141</v>
      </c>
      <c r="AI1085" s="1">
        <f t="shared" si="144"/>
        <v>1.5598506469410991</v>
      </c>
      <c r="AJ1085" s="1">
        <f t="shared" si="144"/>
        <v>0.52883667636082687</v>
      </c>
      <c r="AK1085" s="1">
        <f t="shared" si="144"/>
        <v>0.46905194418594948</v>
      </c>
      <c r="AL1085" s="1">
        <f t="shared" si="144"/>
        <v>0.80299127611215859</v>
      </c>
      <c r="AM1085" s="1">
        <f t="shared" si="144"/>
        <v>0.85399059050053872</v>
      </c>
      <c r="AN1085" s="29">
        <f t="shared" si="144"/>
        <v>0.8971426359906024</v>
      </c>
      <c r="AO1085" s="1">
        <f t="shared" si="139"/>
        <v>83562.163110855268</v>
      </c>
      <c r="AP1085" s="1">
        <f t="shared" si="140"/>
        <v>70838.847466861305</v>
      </c>
      <c r="AQ1085" s="29">
        <f t="shared" si="141"/>
        <v>36334.51768775277</v>
      </c>
    </row>
    <row r="1086" spans="1:43" x14ac:dyDescent="0.2">
      <c r="A1086" s="26"/>
      <c r="E1086" s="25" t="s">
        <v>2136</v>
      </c>
      <c r="F1086" s="26" t="s">
        <v>2137</v>
      </c>
      <c r="G1086" s="1">
        <v>0.240154116944964</v>
      </c>
      <c r="H1086" s="1">
        <v>0.92428643657653098</v>
      </c>
      <c r="I1086" s="1">
        <f>VLOOKUP(F1086,'[1]SUSMB vs SHAM all proteins sum'!$B$2:$E$3214,2,FALSE)</f>
        <v>0.63412006934684695</v>
      </c>
      <c r="J1086" s="29">
        <f>VLOOKUP(F1086,'[1]SUSMB vs SHAM all proteins sum'!$B$2:$E$3214,3,FALSE)</f>
        <v>0.96952962367332596</v>
      </c>
      <c r="K1086" s="25">
        <f>VLOOKUP($E1086,[1]AllProteinsNorm!$A$1:$Q$3226,4,FALSE)</f>
        <v>1372982.2280184701</v>
      </c>
      <c r="L1086" s="1">
        <f>VLOOKUP($E1086,[1]AllProteinsNorm!$A$1:$Q$3226,5,FALSE)</f>
        <v>1584047.2921746999</v>
      </c>
      <c r="M1086" s="1">
        <f>VLOOKUP($E1086,[1]AllProteinsNorm!$A$1:$Q$3226,10,FALSE)</f>
        <v>1470113.5494115199</v>
      </c>
      <c r="N1086" s="1">
        <f>VLOOKUP($E1086,[1]AllProteinsNorm!$A$1:$Q$3226,11,FALSE)</f>
        <v>1655292.53010568</v>
      </c>
      <c r="O1086" s="1">
        <f>VLOOKUP($E1086,[1]AllProteinsNorm!$A$1:$Q$3226,15,FALSE)</f>
        <v>1794440.09787605</v>
      </c>
      <c r="P1086" s="1">
        <f>VLOOKUP($E1086,[1]AllProteinsNorm!$A$1:$Q$3226,6,FALSE)</f>
        <v>1688679.7477597301</v>
      </c>
      <c r="Q1086" s="1">
        <f>VLOOKUP($E1086,[1]AllProteinsNorm!$A$1:$Q$3226,8,FALSE)</f>
        <v>1363667.00446583</v>
      </c>
      <c r="R1086" s="1">
        <f>VLOOKUP($E1086,[1]AllProteinsNorm!$A$1:$Q$3226,13,FALSE)</f>
        <v>1470907.9964985801</v>
      </c>
      <c r="S1086" s="1">
        <f>VLOOKUP($E1086,[1]AllProteinsNorm!$A$1:$Q$3226,16,FALSE)</f>
        <v>1409091.0994079099</v>
      </c>
      <c r="T1086" s="1">
        <f>VLOOKUP($E1086,[1]AllProteinsNorm!$A$1:$Q$3226,17,FALSE)</f>
        <v>1342271.44780639</v>
      </c>
      <c r="U1086" s="1">
        <f>VLOOKUP($E1086,[1]AllProteinsNorm!$A$1:$Q$3226,3,FALSE)</f>
        <v>1647509.46247328</v>
      </c>
      <c r="V1086" s="1">
        <f>VLOOKUP($E1086,[1]AllProteinsNorm!$A$1:$Q$3226,7,FALSE)</f>
        <v>1300233.3537771199</v>
      </c>
      <c r="W1086" s="1">
        <f>VLOOKUP($E1086,[1]AllProteinsNorm!$A$1:$Q$3226,9,FALSE)</f>
        <v>1522637.6261825999</v>
      </c>
      <c r="X1086" s="1">
        <f>VLOOKUP($E1086,[1]AllProteinsNorm!$A$1:$Q$3226,12,FALSE)</f>
        <v>1537831.41913033</v>
      </c>
      <c r="Y1086" s="29">
        <f>VLOOKUP($E1086,[1]AllProteinsNorm!$A$1:$Q$3226,14,FALSE)</f>
        <v>1621954.13577834</v>
      </c>
      <c r="Z1086" s="25">
        <f t="shared" si="144"/>
        <v>0.87152716427857968</v>
      </c>
      <c r="AA1086" s="1">
        <f t="shared" si="144"/>
        <v>1.0055048175129089</v>
      </c>
      <c r="AB1086" s="1">
        <f t="shared" si="144"/>
        <v>0.93318315906773963</v>
      </c>
      <c r="AC1086" s="1">
        <f t="shared" si="144"/>
        <v>1.0507291175185638</v>
      </c>
      <c r="AD1086" s="1">
        <f t="shared" si="144"/>
        <v>1.1390557416222087</v>
      </c>
      <c r="AE1086" s="1">
        <f t="shared" si="144"/>
        <v>1.0719223030758023</v>
      </c>
      <c r="AF1086" s="1">
        <f t="shared" si="144"/>
        <v>0.86561414501162948</v>
      </c>
      <c r="AG1086" s="1">
        <f t="shared" si="144"/>
        <v>0.93368744980277285</v>
      </c>
      <c r="AH1086" s="1">
        <f t="shared" si="144"/>
        <v>0.89444797246176833</v>
      </c>
      <c r="AI1086" s="1">
        <f t="shared" si="144"/>
        <v>0.8520328994258981</v>
      </c>
      <c r="AJ1086" s="1">
        <f t="shared" si="144"/>
        <v>1.0457886640118614</v>
      </c>
      <c r="AK1086" s="1">
        <f t="shared" si="144"/>
        <v>0.82534840188955183</v>
      </c>
      <c r="AL1086" s="1">
        <f t="shared" si="144"/>
        <v>0.96652383802956077</v>
      </c>
      <c r="AM1086" s="1">
        <f t="shared" si="144"/>
        <v>0.97616839351771301</v>
      </c>
      <c r="AN1086" s="29">
        <f t="shared" si="144"/>
        <v>1.029566923517232</v>
      </c>
      <c r="AO1086" s="1">
        <f t="shared" si="139"/>
        <v>145941.32006218133</v>
      </c>
      <c r="AP1086" s="1">
        <f t="shared" si="140"/>
        <v>124913.03317080787</v>
      </c>
      <c r="AQ1086" s="29">
        <f t="shared" si="141"/>
        <v>122550.89286948722</v>
      </c>
    </row>
    <row r="1087" spans="1:43" x14ac:dyDescent="0.2">
      <c r="A1087" s="26"/>
      <c r="E1087" s="25" t="s">
        <v>2138</v>
      </c>
      <c r="F1087" s="26" t="s">
        <v>2139</v>
      </c>
      <c r="G1087" s="1">
        <v>0.83672745043288399</v>
      </c>
      <c r="H1087" s="1">
        <v>0.98744891566324799</v>
      </c>
      <c r="I1087" s="1">
        <f>VLOOKUP(F1087,'[1]SUSMB vs SHAM all proteins sum'!$B$2:$E$3214,2,FALSE)</f>
        <v>0.72494169789681595</v>
      </c>
      <c r="J1087" s="29">
        <f>VLOOKUP(F1087,'[1]SUSMB vs SHAM all proteins sum'!$B$2:$E$3214,3,FALSE)</f>
        <v>0.98308651956235305</v>
      </c>
      <c r="K1087" s="25">
        <f>VLOOKUP($E1087,[1]AllProteinsNorm!$A$1:$Q$3226,4,FALSE)</f>
        <v>667456.52472030197</v>
      </c>
      <c r="L1087" s="1">
        <f>VLOOKUP($E1087,[1]AllProteinsNorm!$A$1:$Q$3226,5,FALSE)</f>
        <v>787421.64181899896</v>
      </c>
      <c r="M1087" s="1">
        <f>VLOOKUP($E1087,[1]AllProteinsNorm!$A$1:$Q$3226,10,FALSE)</f>
        <v>810084.65589758405</v>
      </c>
      <c r="N1087" s="1">
        <f>VLOOKUP($E1087,[1]AllProteinsNorm!$A$1:$Q$3226,11,FALSE)</f>
        <v>723643.56747564999</v>
      </c>
      <c r="O1087" s="1">
        <f>VLOOKUP($E1087,[1]AllProteinsNorm!$A$1:$Q$3226,15,FALSE)</f>
        <v>845022.71071859705</v>
      </c>
      <c r="P1087" s="1">
        <f>VLOOKUP($E1087,[1]AllProteinsNorm!$A$1:$Q$3226,6,FALSE)</f>
        <v>836765.54909591598</v>
      </c>
      <c r="Q1087" s="1">
        <f>VLOOKUP($E1087,[1]AllProteinsNorm!$A$1:$Q$3226,8,FALSE)</f>
        <v>823775.49821116205</v>
      </c>
      <c r="R1087" s="1">
        <f>VLOOKUP($E1087,[1]AllProteinsNorm!$A$1:$Q$3226,13,FALSE)</f>
        <v>724215.07121442398</v>
      </c>
      <c r="S1087" s="1">
        <f>VLOOKUP($E1087,[1]AllProteinsNorm!$A$1:$Q$3226,16,FALSE)</f>
        <v>728383.57801460905</v>
      </c>
      <c r="T1087" s="1">
        <f>VLOOKUP($E1087,[1]AllProteinsNorm!$A$1:$Q$3226,17,FALSE)</f>
        <v>672181.63592818903</v>
      </c>
      <c r="U1087" s="1">
        <f>VLOOKUP($E1087,[1]AllProteinsNorm!$A$1:$Q$3226,3,FALSE)</f>
        <v>757559.00279226201</v>
      </c>
      <c r="V1087" s="1">
        <f>VLOOKUP($E1087,[1]AllProteinsNorm!$A$1:$Q$3226,7,FALSE)</f>
        <v>783482.79496400896</v>
      </c>
      <c r="W1087" s="1">
        <f>VLOOKUP($E1087,[1]AllProteinsNorm!$A$1:$Q$3226,9,FALSE)</f>
        <v>774195.67412941903</v>
      </c>
      <c r="X1087" s="1">
        <f>VLOOKUP($E1087,[1]AllProteinsNorm!$A$1:$Q$3226,12,FALSE)</f>
        <v>698530.97495357704</v>
      </c>
      <c r="Y1087" s="29">
        <f>VLOOKUP($E1087,[1]AllProteinsNorm!$A$1:$Q$3226,14,FALSE)</f>
        <v>744783.74748575001</v>
      </c>
      <c r="Z1087" s="25">
        <f t="shared" si="144"/>
        <v>0.87052829994745484</v>
      </c>
      <c r="AA1087" s="1">
        <f t="shared" si="144"/>
        <v>1.0269924673847104</v>
      </c>
      <c r="AB1087" s="1">
        <f t="shared" si="144"/>
        <v>1.0565506399200426</v>
      </c>
      <c r="AC1087" s="1">
        <f t="shared" si="144"/>
        <v>0.94381009283933626</v>
      </c>
      <c r="AD1087" s="1">
        <f t="shared" si="144"/>
        <v>1.1021184999084557</v>
      </c>
      <c r="AE1087" s="1">
        <f t="shared" si="144"/>
        <v>1.0913491200259291</v>
      </c>
      <c r="AF1087" s="1">
        <f t="shared" si="144"/>
        <v>1.0744068826005411</v>
      </c>
      <c r="AG1087" s="1">
        <f t="shared" si="144"/>
        <v>0.94455547498739012</v>
      </c>
      <c r="AH1087" s="1">
        <f t="shared" si="144"/>
        <v>0.94999223828759927</v>
      </c>
      <c r="AI1087" s="1">
        <f t="shared" si="144"/>
        <v>0.87669101298496444</v>
      </c>
      <c r="AJ1087" s="1">
        <f t="shared" si="144"/>
        <v>0.98804420420789374</v>
      </c>
      <c r="AK1087" s="1">
        <f t="shared" si="144"/>
        <v>1.0218552374237557</v>
      </c>
      <c r="AL1087" s="1">
        <f t="shared" si="144"/>
        <v>1.0097425361284467</v>
      </c>
      <c r="AM1087" s="1">
        <f t="shared" si="144"/>
        <v>0.91105706449089918</v>
      </c>
      <c r="AN1087" s="29">
        <f t="shared" si="144"/>
        <v>0.97138211331286062</v>
      </c>
      <c r="AO1087" s="1">
        <f t="shared" si="139"/>
        <v>63480.992832905577</v>
      </c>
      <c r="AP1087" s="1">
        <f t="shared" si="140"/>
        <v>63102.132102728341</v>
      </c>
      <c r="AQ1087" s="29">
        <f t="shared" si="141"/>
        <v>29749.986730617173</v>
      </c>
    </row>
    <row r="1088" spans="1:43" x14ac:dyDescent="0.2">
      <c r="A1088" s="26"/>
      <c r="E1088" s="25" t="s">
        <v>2140</v>
      </c>
      <c r="F1088" s="26" t="s">
        <v>2141</v>
      </c>
      <c r="G1088" s="1">
        <v>0.76728973998013195</v>
      </c>
      <c r="H1088" s="1">
        <v>1.1727713996253299</v>
      </c>
      <c r="I1088" s="1">
        <f>VLOOKUP(F1088,'[1]SUSMB vs SHAM all proteins sum'!$B$2:$E$3214,2,FALSE)</f>
        <v>0.42057734385753098</v>
      </c>
      <c r="J1088" s="29">
        <f>VLOOKUP(F1088,'[1]SUSMB vs SHAM all proteins sum'!$B$2:$E$3214,3,FALSE)</f>
        <v>1.3037603397634201</v>
      </c>
      <c r="K1088" s="25">
        <f>VLOOKUP($E1088,[1]AllProteinsNorm!$A$1:$Q$3226,4,FALSE)</f>
        <v>39936.371059331002</v>
      </c>
      <c r="L1088" s="1">
        <f>VLOOKUP($E1088,[1]AllProteinsNorm!$A$1:$Q$3226,5,FALSE)</f>
        <v>107628.462922629</v>
      </c>
      <c r="M1088" s="1">
        <f>VLOOKUP($E1088,[1]AllProteinsNorm!$A$1:$Q$3226,10,FALSE)</f>
        <v>65881.839372804403</v>
      </c>
      <c r="N1088" s="1">
        <f>VLOOKUP($E1088,[1]AllProteinsNorm!$A$1:$Q$3226,11,FALSE)</f>
        <v>133512.459133447</v>
      </c>
      <c r="O1088" s="1">
        <f>VLOOKUP($E1088,[1]AllProteinsNorm!$A$1:$Q$3226,15,FALSE)</f>
        <v>235176.348763544</v>
      </c>
      <c r="P1088" s="1">
        <f>VLOOKUP($E1088,[1]AllProteinsNorm!$A$1:$Q$3226,6,FALSE)</f>
        <v>122093.899522835</v>
      </c>
      <c r="Q1088" s="1">
        <f>VLOOKUP($E1088,[1]AllProteinsNorm!$A$1:$Q$3226,8,FALSE)</f>
        <v>284411.34844787797</v>
      </c>
      <c r="R1088" s="1">
        <f>VLOOKUP($E1088,[1]AllProteinsNorm!$A$1:$Q$3226,13,FALSE)</f>
        <v>24557.416689137801</v>
      </c>
      <c r="S1088" s="1">
        <f>VLOOKUP($E1088,[1]AllProteinsNorm!$A$1:$Q$3226,16,FALSE)</f>
        <v>109053.560805298</v>
      </c>
      <c r="T1088" s="1">
        <f>VLOOKUP($E1088,[1]AllProteinsNorm!$A$1:$Q$3226,17,FALSE)</f>
        <v>212119.35919605699</v>
      </c>
      <c r="U1088" s="1">
        <f>VLOOKUP($E1088,[1]AllProteinsNorm!$A$1:$Q$3226,3,FALSE)</f>
        <v>120283.90977500301</v>
      </c>
      <c r="V1088" s="1">
        <f>VLOOKUP($E1088,[1]AllProteinsNorm!$A$1:$Q$3226,7,FALSE)</f>
        <v>110694.617713863</v>
      </c>
      <c r="W1088" s="1">
        <f>VLOOKUP($E1088,[1]AllProteinsNorm!$A$1:$Q$3226,9,FALSE)</f>
        <v>112560.002407825</v>
      </c>
      <c r="X1088" s="1">
        <f>VLOOKUP($E1088,[1]AllProteinsNorm!$A$1:$Q$3226,12,FALSE)</f>
        <v>132612.254833552</v>
      </c>
      <c r="Y1088" s="29">
        <f>VLOOKUP($E1088,[1]AllProteinsNorm!$A$1:$Q$3226,14,FALSE)</f>
        <v>168524.840843054</v>
      </c>
      <c r="Z1088" s="25">
        <f t="shared" si="144"/>
        <v>0.34301612206712212</v>
      </c>
      <c r="AA1088" s="1">
        <f t="shared" si="144"/>
        <v>0.92442795868753314</v>
      </c>
      <c r="AB1088" s="1">
        <f t="shared" si="144"/>
        <v>0.56586345871874943</v>
      </c>
      <c r="AC1088" s="1">
        <f t="shared" si="144"/>
        <v>1.1467473073996244</v>
      </c>
      <c r="AD1088" s="1">
        <f t="shared" si="144"/>
        <v>2.019945153126971</v>
      </c>
      <c r="AE1088" s="1">
        <f t="shared" si="144"/>
        <v>1.0486725466406779</v>
      </c>
      <c r="AF1088" s="1">
        <f t="shared" si="144"/>
        <v>2.4428278090549762</v>
      </c>
      <c r="AG1088" s="1">
        <f t="shared" si="144"/>
        <v>0.21092526980431112</v>
      </c>
      <c r="AH1088" s="1">
        <f t="shared" si="144"/>
        <v>0.93666821828831059</v>
      </c>
      <c r="AI1088" s="1">
        <f t="shared" si="144"/>
        <v>1.8219071507197995</v>
      </c>
      <c r="AJ1088" s="1">
        <f t="shared" si="144"/>
        <v>1.0331264254530466</v>
      </c>
      <c r="AK1088" s="1">
        <f t="shared" si="144"/>
        <v>0.95076336419005392</v>
      </c>
      <c r="AL1088" s="1">
        <f t="shared" si="144"/>
        <v>0.9667852762194572</v>
      </c>
      <c r="AM1088" s="1">
        <f t="shared" si="144"/>
        <v>1.1390153933616816</v>
      </c>
      <c r="AN1088" s="29">
        <f t="shared" si="144"/>
        <v>1.4474709605458</v>
      </c>
      <c r="AO1088" s="1">
        <f t="shared" si="139"/>
        <v>67640.763713592358</v>
      </c>
      <c r="AP1088" s="1">
        <f t="shared" si="140"/>
        <v>89571.67950308822</v>
      </c>
      <c r="AQ1088" s="29">
        <f t="shared" si="141"/>
        <v>21244.157574166838</v>
      </c>
    </row>
    <row r="1089" spans="1:43" x14ac:dyDescent="0.2">
      <c r="A1089" s="26"/>
      <c r="E1089" s="25" t="s">
        <v>2142</v>
      </c>
      <c r="F1089" s="26" t="s">
        <v>2143</v>
      </c>
      <c r="G1089" s="1">
        <v>0.187932930951449</v>
      </c>
      <c r="H1089" s="1">
        <v>1.27272864602035</v>
      </c>
      <c r="I1089" s="1">
        <f>VLOOKUP(F1089,'[1]SUSMB vs SHAM all proteins sum'!$B$2:$E$3214,2,FALSE)</f>
        <v>0.95607265479611703</v>
      </c>
      <c r="J1089" s="29">
        <f>VLOOKUP(F1089,'[1]SUSMB vs SHAM all proteins sum'!$B$2:$E$3214,3,FALSE)</f>
        <v>1.00965294735855</v>
      </c>
      <c r="K1089" s="25">
        <f>VLOOKUP($E1089,[1]AllProteinsNorm!$A$1:$Q$3226,4,FALSE)</f>
        <v>396472.149903927</v>
      </c>
      <c r="L1089" s="1">
        <f>VLOOKUP($E1089,[1]AllProteinsNorm!$A$1:$Q$3226,5,FALSE)</f>
        <v>255160.93659819401</v>
      </c>
      <c r="M1089" s="1">
        <f>VLOOKUP($E1089,[1]AllProteinsNorm!$A$1:$Q$3226,10,FALSE)</f>
        <v>465377.336559302</v>
      </c>
      <c r="N1089" s="1">
        <f>VLOOKUP($E1089,[1]AllProteinsNorm!$A$1:$Q$3226,11,FALSE)</f>
        <v>289403.43940857501</v>
      </c>
      <c r="O1089" s="1">
        <f>VLOOKUP($E1089,[1]AllProteinsNorm!$A$1:$Q$3226,15,FALSE)</f>
        <v>532959.58138166997</v>
      </c>
      <c r="P1089" s="1">
        <f>VLOOKUP($E1089,[1]AllProteinsNorm!$A$1:$Q$3226,6,FALSE)</f>
        <v>434941.18869284599</v>
      </c>
      <c r="Q1089" s="1">
        <f>VLOOKUP($E1089,[1]AllProteinsNorm!$A$1:$Q$3226,8,FALSE)</f>
        <v>573846.29606224597</v>
      </c>
      <c r="R1089" s="1">
        <f>VLOOKUP($E1089,[1]AllProteinsNorm!$A$1:$Q$3226,13,FALSE)</f>
        <v>592283.53104718402</v>
      </c>
      <c r="S1089" s="1">
        <f>VLOOKUP($E1089,[1]AllProteinsNorm!$A$1:$Q$3226,16,FALSE)</f>
        <v>358575.906784094</v>
      </c>
      <c r="T1089" s="1">
        <f>VLOOKUP($E1089,[1]AllProteinsNorm!$A$1:$Q$3226,17,FALSE)</f>
        <v>457480.17557532602</v>
      </c>
      <c r="U1089" s="1">
        <f>VLOOKUP($E1089,[1]AllProteinsNorm!$A$1:$Q$3226,3,FALSE)</f>
        <v>294270.85547174898</v>
      </c>
      <c r="V1089" s="1">
        <f>VLOOKUP($E1089,[1]AllProteinsNorm!$A$1:$Q$3226,7,FALSE)</f>
        <v>410911.05607196101</v>
      </c>
      <c r="W1089" s="1">
        <f>VLOOKUP($E1089,[1]AllProteinsNorm!$A$1:$Q$3226,9,FALSE)</f>
        <v>338356.17620890902</v>
      </c>
      <c r="X1089" s="1">
        <f>VLOOKUP($E1089,[1]AllProteinsNorm!$A$1:$Q$3226,12,FALSE)</f>
        <v>517409.34988085402</v>
      </c>
      <c r="Y1089" s="29">
        <f>VLOOKUP($E1089,[1]AllProteinsNorm!$A$1:$Q$3226,14,FALSE)</f>
        <v>359904.43086640898</v>
      </c>
      <c r="Z1089" s="25">
        <f t="shared" si="144"/>
        <v>1.022165563731033</v>
      </c>
      <c r="AA1089" s="1">
        <f t="shared" si="144"/>
        <v>0.657843741769081</v>
      </c>
      <c r="AB1089" s="1">
        <f t="shared" si="144"/>
        <v>1.1998136254641223</v>
      </c>
      <c r="AC1089" s="1">
        <f t="shared" si="144"/>
        <v>0.74612612729657934</v>
      </c>
      <c r="AD1089" s="1">
        <f t="shared" si="144"/>
        <v>1.3740509417391844</v>
      </c>
      <c r="AE1089" s="1">
        <f t="shared" si="144"/>
        <v>1.1213446024841831</v>
      </c>
      <c r="AF1089" s="1">
        <f t="shared" si="144"/>
        <v>1.4794631170223869</v>
      </c>
      <c r="AG1089" s="1">
        <f t="shared" si="144"/>
        <v>1.5269971158078943</v>
      </c>
      <c r="AH1089" s="1">
        <f t="shared" si="144"/>
        <v>0.92446327941860662</v>
      </c>
      <c r="AI1089" s="1">
        <f t="shared" si="144"/>
        <v>1.1794535421366639</v>
      </c>
      <c r="AJ1089" s="1">
        <f t="shared" si="144"/>
        <v>0.75867506695181941</v>
      </c>
      <c r="AK1089" s="1">
        <f t="shared" si="144"/>
        <v>1.0593912620971966</v>
      </c>
      <c r="AL1089" s="1">
        <f t="shared" si="144"/>
        <v>0.87233373562371008</v>
      </c>
      <c r="AM1089" s="1">
        <f t="shared" si="144"/>
        <v>1.3339600774703291</v>
      </c>
      <c r="AN1089" s="29">
        <f t="shared" si="144"/>
        <v>0.92788841676522438</v>
      </c>
      <c r="AO1089" s="1">
        <f t="shared" si="139"/>
        <v>104345.32072188119</v>
      </c>
      <c r="AP1089" s="1">
        <f t="shared" si="140"/>
        <v>87905.973076435926</v>
      </c>
      <c r="AQ1089" s="29">
        <f t="shared" si="141"/>
        <v>76468.802682489637</v>
      </c>
    </row>
    <row r="1090" spans="1:43" x14ac:dyDescent="0.2">
      <c r="A1090" s="26"/>
      <c r="E1090" s="25" t="s">
        <v>2144</v>
      </c>
      <c r="F1090" s="26" t="s">
        <v>2145</v>
      </c>
      <c r="G1090" s="1">
        <v>0.916100345848742</v>
      </c>
      <c r="H1090" s="1">
        <v>1.00863107499451</v>
      </c>
      <c r="I1090" s="1">
        <f>VLOOKUP(F1090,'[1]SUSMB vs SHAM all proteins sum'!$B$2:$E$3214,2,FALSE)</f>
        <v>0.77558276764404699</v>
      </c>
      <c r="J1090" s="29">
        <f>VLOOKUP(F1090,'[1]SUSMB vs SHAM all proteins sum'!$B$2:$E$3214,3,FALSE)</f>
        <v>0.96779790911598695</v>
      </c>
      <c r="K1090" s="25">
        <f>VLOOKUP($E1090,[1]AllProteinsNorm!$A$1:$Q$3226,4,FALSE)</f>
        <v>319036.89639025199</v>
      </c>
      <c r="L1090" s="1">
        <f>VLOOKUP($E1090,[1]AllProteinsNorm!$A$1:$Q$3226,5,FALSE)</f>
        <v>391010.04766497901</v>
      </c>
      <c r="M1090" s="1">
        <f>VLOOKUP($E1090,[1]AllProteinsNorm!$A$1:$Q$3226,10,FALSE)</f>
        <v>375130.48276578699</v>
      </c>
      <c r="N1090" s="1">
        <f>VLOOKUP($E1090,[1]AllProteinsNorm!$A$1:$Q$3226,11,FALSE)</f>
        <v>354576.40730764798</v>
      </c>
      <c r="O1090" s="1">
        <f>VLOOKUP($E1090,[1]AllProteinsNorm!$A$1:$Q$3226,15,FALSE)</f>
        <v>283521.03191981599</v>
      </c>
      <c r="P1090" s="1">
        <f>VLOOKUP($E1090,[1]AllProteinsNorm!$A$1:$Q$3226,6,FALSE)</f>
        <v>400925.03749550501</v>
      </c>
      <c r="Q1090" s="1">
        <f>VLOOKUP($E1090,[1]AllProteinsNorm!$A$1:$Q$3226,8,FALSE)</f>
        <v>295337.24500419898</v>
      </c>
      <c r="R1090" s="1">
        <f>VLOOKUP($E1090,[1]AllProteinsNorm!$A$1:$Q$3226,13,FALSE)</f>
        <v>336103.55893838702</v>
      </c>
      <c r="S1090" s="1">
        <f>VLOOKUP($E1090,[1]AllProteinsNorm!$A$1:$Q$3226,16,FALSE)</f>
        <v>375837.21523253003</v>
      </c>
      <c r="T1090" s="1">
        <f>VLOOKUP($E1090,[1]AllProteinsNorm!$A$1:$Q$3226,17,FALSE)</f>
        <v>328332.39310060098</v>
      </c>
      <c r="U1090" s="1">
        <f>VLOOKUP($E1090,[1]AllProteinsNorm!$A$1:$Q$3226,3,FALSE)</f>
        <v>239240.077610885</v>
      </c>
      <c r="V1090" s="1">
        <f>VLOOKUP($E1090,[1]AllProteinsNorm!$A$1:$Q$3226,7,FALSE)</f>
        <v>359627.503668688</v>
      </c>
      <c r="W1090" s="1">
        <f>VLOOKUP($E1090,[1]AllProteinsNorm!$A$1:$Q$3226,9,FALSE)</f>
        <v>376935.14534459001</v>
      </c>
      <c r="X1090" s="1">
        <f>VLOOKUP($E1090,[1]AllProteinsNorm!$A$1:$Q$3226,12,FALSE)</f>
        <v>303280.54277731897</v>
      </c>
      <c r="Y1090" s="29">
        <f>VLOOKUP($E1090,[1]AllProteinsNorm!$A$1:$Q$3226,14,FALSE)</f>
        <v>406098.77960761503</v>
      </c>
      <c r="Z1090" s="25">
        <f t="shared" si="144"/>
        <v>0.92567036946872139</v>
      </c>
      <c r="AA1090" s="1">
        <f t="shared" si="144"/>
        <v>1.1344970421392382</v>
      </c>
      <c r="AB1090" s="1">
        <f t="shared" si="144"/>
        <v>1.0884232404142575</v>
      </c>
      <c r="AC1090" s="1">
        <f t="shared" si="144"/>
        <v>1.0287865687982256</v>
      </c>
      <c r="AD1090" s="1">
        <f t="shared" si="144"/>
        <v>0.82262277917955617</v>
      </c>
      <c r="AE1090" s="1">
        <f t="shared" si="144"/>
        <v>1.1632649132022606</v>
      </c>
      <c r="AF1090" s="1">
        <f t="shared" si="144"/>
        <v>0.85690695901987934</v>
      </c>
      <c r="AG1090" s="1">
        <f t="shared" si="144"/>
        <v>0.97518847851904766</v>
      </c>
      <c r="AH1090" s="1">
        <f t="shared" si="144"/>
        <v>1.0904737910277056</v>
      </c>
      <c r="AI1090" s="1">
        <f t="shared" si="144"/>
        <v>0.95264081072996898</v>
      </c>
      <c r="AJ1090" s="1">
        <f t="shared" si="144"/>
        <v>0.69414369792170538</v>
      </c>
      <c r="AK1090" s="1">
        <f t="shared" si="144"/>
        <v>1.0434420844694496</v>
      </c>
      <c r="AL1090" s="1">
        <f t="shared" si="144"/>
        <v>1.0936593829889507</v>
      </c>
      <c r="AM1090" s="1">
        <f t="shared" si="144"/>
        <v>0.87995405942625327</v>
      </c>
      <c r="AN1090" s="29">
        <f t="shared" si="144"/>
        <v>1.1782762796825643</v>
      </c>
      <c r="AO1090" s="1">
        <f t="shared" si="139"/>
        <v>38909.199689994894</v>
      </c>
      <c r="AP1090" s="1">
        <f t="shared" si="140"/>
        <v>37081.735015974657</v>
      </c>
      <c r="AQ1090" s="29">
        <f t="shared" si="141"/>
        <v>59288.209100598484</v>
      </c>
    </row>
    <row r="1091" spans="1:43" x14ac:dyDescent="0.2">
      <c r="A1091" s="26"/>
      <c r="E1091" s="25" t="s">
        <v>2146</v>
      </c>
      <c r="F1091" s="26" t="s">
        <v>2147</v>
      </c>
      <c r="G1091" s="1">
        <v>0.53771081331553405</v>
      </c>
      <c r="H1091" s="1">
        <v>1.1042143010229399</v>
      </c>
      <c r="I1091" s="1">
        <f>VLOOKUP(F1091,'[1]SUSMB vs SHAM all proteins sum'!$B$2:$E$3214,2,FALSE)</f>
        <v>0.54900939437415897</v>
      </c>
      <c r="J1091" s="29">
        <f>VLOOKUP(F1091,'[1]SUSMB vs SHAM all proteins sum'!$B$2:$E$3214,3,FALSE)</f>
        <v>1.0802494859688501</v>
      </c>
      <c r="K1091" s="25">
        <f>VLOOKUP($E1091,[1]AllProteinsNorm!$A$1:$Q$3226,4,FALSE)</f>
        <v>415785.19421155402</v>
      </c>
      <c r="L1091" s="1">
        <f>VLOOKUP($E1091,[1]AllProteinsNorm!$A$1:$Q$3226,5,FALSE)</f>
        <v>430603.03061651997</v>
      </c>
      <c r="M1091" s="1">
        <f>VLOOKUP($E1091,[1]AllProteinsNorm!$A$1:$Q$3226,10,FALSE)</f>
        <v>419873.69444381801</v>
      </c>
      <c r="N1091" s="1">
        <f>VLOOKUP($E1091,[1]AllProteinsNorm!$A$1:$Q$3226,11,FALSE)</f>
        <v>463844.98825874203</v>
      </c>
      <c r="O1091" s="1">
        <f>VLOOKUP($E1091,[1]AllProteinsNorm!$A$1:$Q$3226,15,FALSE)</f>
        <v>676813.13310955802</v>
      </c>
      <c r="P1091" s="1">
        <f>VLOOKUP($E1091,[1]AllProteinsNorm!$A$1:$Q$3226,6,FALSE)</f>
        <v>456121.00834431802</v>
      </c>
      <c r="Q1091" s="1">
        <f>VLOOKUP($E1091,[1]AllProteinsNorm!$A$1:$Q$3226,8,FALSE)</f>
        <v>725495.70141707303</v>
      </c>
      <c r="R1091" s="1">
        <f>VLOOKUP($E1091,[1]AllProteinsNorm!$A$1:$Q$3226,13,FALSE)</f>
        <v>453492.37891861401</v>
      </c>
      <c r="S1091" s="1">
        <f>VLOOKUP($E1091,[1]AllProteinsNorm!$A$1:$Q$3226,16,FALSE)</f>
        <v>383605.660536893</v>
      </c>
      <c r="T1091" s="1">
        <f>VLOOKUP($E1091,[1]AllProteinsNorm!$A$1:$Q$3226,17,FALSE)</f>
        <v>672981.82105499995</v>
      </c>
      <c r="U1091" s="1">
        <f>VLOOKUP($E1091,[1]AllProteinsNorm!$A$1:$Q$3226,3,FALSE)</f>
        <v>415919.46474401298</v>
      </c>
      <c r="V1091" s="1">
        <f>VLOOKUP($E1091,[1]AllProteinsNorm!$A$1:$Q$3226,7,FALSE)</f>
        <v>436328.36723583803</v>
      </c>
      <c r="W1091" s="1">
        <f>VLOOKUP($E1091,[1]AllProteinsNorm!$A$1:$Q$3226,9,FALSE)</f>
        <v>588661.96453375497</v>
      </c>
      <c r="X1091" s="1">
        <f>VLOOKUP($E1091,[1]AllProteinsNorm!$A$1:$Q$3226,12,FALSE)</f>
        <v>509950.79814631602</v>
      </c>
      <c r="Y1091" s="29">
        <f>VLOOKUP($E1091,[1]AllProteinsNorm!$A$1:$Q$3226,14,FALSE)</f>
        <v>637249.95082231902</v>
      </c>
      <c r="Z1091" s="25">
        <f t="shared" si="144"/>
        <v>0.8637287221659502</v>
      </c>
      <c r="AA1091" s="1">
        <f t="shared" si="144"/>
        <v>0.89451046014388635</v>
      </c>
      <c r="AB1091" s="1">
        <f t="shared" si="144"/>
        <v>0.87222194205533321</v>
      </c>
      <c r="AC1091" s="1">
        <f t="shared" si="144"/>
        <v>0.96356542890259167</v>
      </c>
      <c r="AD1091" s="1">
        <f t="shared" si="144"/>
        <v>1.4059734467322382</v>
      </c>
      <c r="AE1091" s="1">
        <f t="shared" si="144"/>
        <v>0.94752006847514347</v>
      </c>
      <c r="AF1091" s="1">
        <f t="shared" si="144"/>
        <v>1.5071038696077868</v>
      </c>
      <c r="AG1091" s="1">
        <f t="shared" si="144"/>
        <v>0.94205950189769116</v>
      </c>
      <c r="AH1091" s="1">
        <f t="shared" si="144"/>
        <v>0.79688077306228589</v>
      </c>
      <c r="AI1091" s="1">
        <f t="shared" si="144"/>
        <v>1.3980144950639912</v>
      </c>
      <c r="AJ1091" s="1">
        <f t="shared" si="144"/>
        <v>0.8640076482004504</v>
      </c>
      <c r="AK1091" s="1">
        <f t="shared" si="144"/>
        <v>0.90640395166551413</v>
      </c>
      <c r="AL1091" s="1">
        <f t="shared" si="144"/>
        <v>1.2228531787395454</v>
      </c>
      <c r="AM1091" s="1">
        <f t="shared" si="144"/>
        <v>1.0593430391037821</v>
      </c>
      <c r="AN1091" s="29">
        <f t="shared" si="144"/>
        <v>1.3237871222610773</v>
      </c>
      <c r="AO1091" s="1">
        <f t="shared" si="139"/>
        <v>99162.080315838495</v>
      </c>
      <c r="AP1091" s="1">
        <f t="shared" si="140"/>
        <v>134949.97128469657</v>
      </c>
      <c r="AQ1091" s="29">
        <f t="shared" si="141"/>
        <v>85285.908475215823</v>
      </c>
    </row>
    <row r="1092" spans="1:43" x14ac:dyDescent="0.2">
      <c r="A1092" s="26"/>
      <c r="E1092" s="25" t="s">
        <v>2148</v>
      </c>
      <c r="F1092" s="26" t="s">
        <v>2149</v>
      </c>
      <c r="G1092" s="1">
        <v>6.8438453377915306E-2</v>
      </c>
      <c r="H1092" s="43">
        <v>2.6117558974797199</v>
      </c>
      <c r="I1092" s="1">
        <f>VLOOKUP(F1092,'[1]SUSMB vs SHAM all proteins sum'!$B$2:$E$3214,2,FALSE)</f>
        <v>0.15048995579560701</v>
      </c>
      <c r="J1092" s="29">
        <f>VLOOKUP(F1092,'[1]SUSMB vs SHAM all proteins sum'!$B$2:$E$3214,3,FALSE)</f>
        <v>1.99459705500067</v>
      </c>
      <c r="K1092" s="25">
        <f>VLOOKUP($E1092,[1]AllProteinsNorm!$A$1:$Q$3226,4,FALSE)</f>
        <v>354955.49273419799</v>
      </c>
      <c r="L1092" s="1">
        <f>VLOOKUP($E1092,[1]AllProteinsNorm!$A$1:$Q$3226,5,FALSE)</f>
        <v>343725.88963046402</v>
      </c>
      <c r="M1092" s="1">
        <f>VLOOKUP($E1092,[1]AllProteinsNorm!$A$1:$Q$3226,10,FALSE)</f>
        <v>344263.83803429099</v>
      </c>
      <c r="N1092" s="1">
        <f>VLOOKUP($E1092,[1]AllProteinsNorm!$A$1:$Q$3226,11,FALSE)</f>
        <v>366886.16658001998</v>
      </c>
      <c r="O1092" s="1">
        <f>VLOOKUP($E1092,[1]AllProteinsNorm!$A$1:$Q$3226,15,FALSE)</f>
        <v>481817.46818402002</v>
      </c>
      <c r="P1092" s="1">
        <f>VLOOKUP($E1092,[1]AllProteinsNorm!$A$1:$Q$3226,6,FALSE)</f>
        <v>355017.90442643402</v>
      </c>
      <c r="Q1092" s="1">
        <f>VLOOKUP($E1092,[1]AllProteinsNorm!$A$1:$Q$3226,8,FALSE)</f>
        <v>3023923.8929293798</v>
      </c>
      <c r="R1092" s="1">
        <f>VLOOKUP($E1092,[1]AllProteinsNorm!$A$1:$Q$3226,13,FALSE)</f>
        <v>2385333.8310728599</v>
      </c>
      <c r="S1092" s="1">
        <f>VLOOKUP($E1092,[1]AllProteinsNorm!$A$1:$Q$3226,16,FALSE)</f>
        <v>362680.02305003902</v>
      </c>
      <c r="T1092" s="1">
        <f>VLOOKUP($E1092,[1]AllProteinsNorm!$A$1:$Q$3226,17,FALSE)</f>
        <v>971539.43898095004</v>
      </c>
      <c r="U1092" s="1">
        <f>VLOOKUP($E1092,[1]AllProteinsNorm!$A$1:$Q$3226,3,FALSE)</f>
        <v>1668597.1739849399</v>
      </c>
      <c r="V1092" s="1">
        <f>VLOOKUP($E1092,[1]AllProteinsNorm!$A$1:$Q$3226,7,FALSE)</f>
        <v>409958.90517257701</v>
      </c>
      <c r="W1092" s="1">
        <f>VLOOKUP($E1092,[1]AllProteinsNorm!$A$1:$Q$3226,9,FALSE)</f>
        <v>310452.57148951199</v>
      </c>
      <c r="X1092" s="1">
        <f>VLOOKUP($E1092,[1]AllProteinsNorm!$A$1:$Q$3226,12,FALSE)</f>
        <v>2627410.5997752999</v>
      </c>
      <c r="Y1092" s="29">
        <f>VLOOKUP($E1092,[1]AllProteinsNorm!$A$1:$Q$3226,14,FALSE)</f>
        <v>420099.59223281499</v>
      </c>
      <c r="Z1092" s="25">
        <f t="shared" si="144"/>
        <v>0.93821718487920269</v>
      </c>
      <c r="AA1092" s="1">
        <f t="shared" si="144"/>
        <v>0.90853513508152395</v>
      </c>
      <c r="AB1092" s="1">
        <f t="shared" si="144"/>
        <v>0.909957038524012</v>
      </c>
      <c r="AC1092" s="1">
        <f t="shared" si="144"/>
        <v>0.96975230254456346</v>
      </c>
      <c r="AD1092" s="1">
        <f t="shared" si="144"/>
        <v>1.2735383389706976</v>
      </c>
      <c r="AE1092" s="1">
        <f t="shared" si="144"/>
        <v>0.93838215125778202</v>
      </c>
      <c r="AF1092" s="1">
        <f t="shared" si="144"/>
        <v>7.992825636417666</v>
      </c>
      <c r="AG1092" s="1">
        <f t="shared" si="144"/>
        <v>6.3049064961565726</v>
      </c>
      <c r="AH1092" s="1">
        <f t="shared" si="144"/>
        <v>0.95863463787201897</v>
      </c>
      <c r="AI1092" s="1">
        <f t="shared" si="144"/>
        <v>2.5679698331148191</v>
      </c>
      <c r="AJ1092" s="1">
        <f t="shared" si="144"/>
        <v>4.4104305337397465</v>
      </c>
      <c r="AK1092" s="1">
        <f t="shared" si="144"/>
        <v>1.0836020227899354</v>
      </c>
      <c r="AL1092" s="1">
        <f t="shared" si="144"/>
        <v>0.82058721057604</v>
      </c>
      <c r="AM1092" s="1">
        <f t="shared" si="144"/>
        <v>6.9447630108625793</v>
      </c>
      <c r="AN1092" s="29">
        <f t="shared" si="144"/>
        <v>1.1104058533015031</v>
      </c>
      <c r="AO1092" s="1">
        <f t="shared" si="139"/>
        <v>52430.7788034482</v>
      </c>
      <c r="AP1092" s="1">
        <f t="shared" si="140"/>
        <v>1091574.1000144926</v>
      </c>
      <c r="AQ1092" s="29">
        <f t="shared" si="141"/>
        <v>918399.29594944394</v>
      </c>
    </row>
    <row r="1093" spans="1:43" x14ac:dyDescent="0.2">
      <c r="A1093" s="26"/>
      <c r="E1093" s="25" t="s">
        <v>2150</v>
      </c>
      <c r="F1093" s="26" t="s">
        <v>2151</v>
      </c>
      <c r="G1093" s="1">
        <v>0.278729059362886</v>
      </c>
      <c r="H1093" s="43">
        <v>1.5861776052788299</v>
      </c>
      <c r="I1093" s="1">
        <f>VLOOKUP(F1093,'[1]SUSMB vs SHAM all proteins sum'!$B$2:$E$3214,2,FALSE)</f>
        <v>0.74654069813931301</v>
      </c>
      <c r="J1093" s="29">
        <f>VLOOKUP(F1093,'[1]SUSMB vs SHAM all proteins sum'!$B$2:$E$3214,3,FALSE)</f>
        <v>1.14926732919331</v>
      </c>
      <c r="K1093" s="25">
        <f>VLOOKUP($E1093,[1]AllProteinsNorm!$A$1:$Q$3226,4,FALSE)</f>
        <v>5144.7055162340803</v>
      </c>
      <c r="L1093" s="1">
        <f>VLOOKUP($E1093,[1]AllProteinsNorm!$A$1:$Q$3226,5,FALSE)</f>
        <v>49548.136070176603</v>
      </c>
      <c r="M1093" s="1">
        <f>VLOOKUP($E1093,[1]AllProteinsNorm!$A$1:$Q$3226,10,FALSE)</f>
        <v>23105.091688666402</v>
      </c>
      <c r="N1093" s="1">
        <f>VLOOKUP($E1093,[1]AllProteinsNorm!$A$1:$Q$3226,11,FALSE)</f>
        <v>34220.260235365597</v>
      </c>
      <c r="O1093" s="1">
        <f>VLOOKUP($E1093,[1]AllProteinsNorm!$A$1:$Q$3226,15,FALSE)</f>
        <v>33108.367040705998</v>
      </c>
      <c r="P1093" s="1">
        <f>VLOOKUP($E1093,[1]AllProteinsNorm!$A$1:$Q$3226,6,FALSE)</f>
        <v>38069.398421632999</v>
      </c>
      <c r="Q1093" s="1">
        <f>VLOOKUP($E1093,[1]AllProteinsNorm!$A$1:$Q$3226,8,FALSE)</f>
        <v>35789.679586169899</v>
      </c>
      <c r="R1093" s="1">
        <f>VLOOKUP($E1093,[1]AllProteinsNorm!$A$1:$Q$3226,13,FALSE)</f>
        <v>32207.9341600107</v>
      </c>
      <c r="S1093" s="1">
        <f>VLOOKUP($E1093,[1]AllProteinsNorm!$A$1:$Q$3226,16,FALSE)</f>
        <v>40771.4043553175</v>
      </c>
      <c r="T1093" s="1">
        <f>VLOOKUP($E1093,[1]AllProteinsNorm!$A$1:$Q$3226,17,FALSE)</f>
        <v>37447.541636801201</v>
      </c>
      <c r="U1093" s="1">
        <f>VLOOKUP($E1093,[1]AllProteinsNorm!$A$1:$Q$3226,3,FALSE)</f>
        <v>20147.836165230001</v>
      </c>
      <c r="V1093" s="1">
        <f>VLOOKUP($E1093,[1]AllProteinsNorm!$A$1:$Q$3226,7,FALSE)</f>
        <v>20402.2122931308</v>
      </c>
      <c r="W1093" s="1">
        <f>VLOOKUP($E1093,[1]AllProteinsNorm!$A$1:$Q$3226,9,FALSE)</f>
        <v>31707.511486272098</v>
      </c>
      <c r="X1093" s="1">
        <f>VLOOKUP($E1093,[1]AllProteinsNorm!$A$1:$Q$3226,12,FALSE)</f>
        <v>25961.944449634899</v>
      </c>
      <c r="Y1093" s="29">
        <f>VLOOKUP($E1093,[1]AllProteinsNorm!$A$1:$Q$3226,14,FALSE)</f>
        <v>39538.197348193899</v>
      </c>
      <c r="Z1093" s="25">
        <f t="shared" si="144"/>
        <v>0.1772489300613195</v>
      </c>
      <c r="AA1093" s="1">
        <f t="shared" si="144"/>
        <v>1.7070664350483855</v>
      </c>
      <c r="AB1093" s="1">
        <f t="shared" si="144"/>
        <v>0.79603249746014626</v>
      </c>
      <c r="AC1093" s="1">
        <f t="shared" si="144"/>
        <v>1.1789799229516276</v>
      </c>
      <c r="AD1093" s="1">
        <f t="shared" si="144"/>
        <v>1.1406722144785215</v>
      </c>
      <c r="AE1093" s="1">
        <f t="shared" si="144"/>
        <v>1.3115930770031496</v>
      </c>
      <c r="AF1093" s="1">
        <f t="shared" si="144"/>
        <v>1.2330506369837146</v>
      </c>
      <c r="AG1093" s="1">
        <f t="shared" si="144"/>
        <v>1.1096498820648091</v>
      </c>
      <c r="AH1093" s="1">
        <f t="shared" si="144"/>
        <v>1.4046844423405167</v>
      </c>
      <c r="AI1093" s="1">
        <f t="shared" si="144"/>
        <v>1.2901684396910627</v>
      </c>
      <c r="AJ1093" s="1">
        <f t="shared" si="144"/>
        <v>0.69414709784047635</v>
      </c>
      <c r="AK1093" s="1">
        <f t="shared" si="144"/>
        <v>0.70291103901481244</v>
      </c>
      <c r="AL1093" s="1">
        <f t="shared" si="144"/>
        <v>1.0924089762017424</v>
      </c>
      <c r="AM1093" s="1">
        <f t="shared" si="144"/>
        <v>0.89445875210709014</v>
      </c>
      <c r="AN1093" s="29">
        <f t="shared" si="144"/>
        <v>1.3621971470294365</v>
      </c>
      <c r="AO1093" s="1">
        <f t="shared" si="139"/>
        <v>14629.952207824832</v>
      </c>
      <c r="AP1093" s="1">
        <f t="shared" si="140"/>
        <v>2824.6839356367791</v>
      </c>
      <c r="AQ1093" s="29">
        <f t="shared" si="141"/>
        <v>7340.3894246102891</v>
      </c>
    </row>
    <row r="1094" spans="1:43" x14ac:dyDescent="0.2">
      <c r="A1094" s="26"/>
      <c r="E1094" s="25" t="s">
        <v>2152</v>
      </c>
      <c r="F1094" s="26" t="s">
        <v>2153</v>
      </c>
      <c r="G1094" s="1">
        <v>0.49003582185612199</v>
      </c>
      <c r="H1094" s="1">
        <v>0.69819065933751701</v>
      </c>
      <c r="I1094" s="1">
        <f>VLOOKUP(F1094,'[1]SUSMB vs SHAM all proteins sum'!$B$2:$E$3214,2,FALSE)</f>
        <v>0.62734702279849996</v>
      </c>
      <c r="J1094" s="29">
        <f>VLOOKUP(F1094,'[1]SUSMB vs SHAM all proteins sum'!$B$2:$E$3214,3,FALSE)</f>
        <v>0.90322399131859299</v>
      </c>
      <c r="K1094" s="25">
        <f>VLOOKUP($E1094,[1]AllProteinsNorm!$A$1:$Q$3226,4,FALSE)</f>
        <v>138335.454605771</v>
      </c>
      <c r="L1094" s="1">
        <f>VLOOKUP($E1094,[1]AllProteinsNorm!$A$1:$Q$3226,5,FALSE)</f>
        <v>106235.935827644</v>
      </c>
      <c r="M1094" s="1">
        <f>VLOOKUP($E1094,[1]AllProteinsNorm!$A$1:$Q$3226,10,FALSE)</f>
        <v>149765.48989005401</v>
      </c>
      <c r="N1094" s="1">
        <f>VLOOKUP($E1094,[1]AllProteinsNorm!$A$1:$Q$3226,11,FALSE)</f>
        <v>148074.53534111299</v>
      </c>
      <c r="O1094" s="1">
        <f>VLOOKUP($E1094,[1]AllProteinsNorm!$A$1:$Q$3226,15,FALSE)</f>
        <v>103572.879269668</v>
      </c>
      <c r="P1094" s="1">
        <f>VLOOKUP($E1094,[1]AllProteinsNorm!$A$1:$Q$3226,6,FALSE)</f>
        <v>148553.229200531</v>
      </c>
      <c r="Q1094" s="1">
        <f>VLOOKUP($E1094,[1]AllProteinsNorm!$A$1:$Q$3226,8,FALSE)</f>
        <v>155768.61483358601</v>
      </c>
      <c r="R1094" s="1">
        <f>VLOOKUP($E1094,[1]AllProteinsNorm!$A$1:$Q$3226,13,FALSE)</f>
        <v>12662.9496508503</v>
      </c>
      <c r="S1094" s="1">
        <f>VLOOKUP($E1094,[1]AllProteinsNorm!$A$1:$Q$3226,16,FALSE)</f>
        <v>157880.42042824699</v>
      </c>
      <c r="T1094" s="1">
        <f>VLOOKUP($E1094,[1]AllProteinsNorm!$A$1:$Q$3226,17,FALSE)</f>
        <v>121056.493976572</v>
      </c>
      <c r="U1094" s="1">
        <f>VLOOKUP($E1094,[1]AllProteinsNorm!$A$1:$Q$3226,3,FALSE)</f>
        <v>62513.837616803597</v>
      </c>
      <c r="V1094" s="1">
        <f>VLOOKUP($E1094,[1]AllProteinsNorm!$A$1:$Q$3226,7,FALSE)</f>
        <v>156274.62875980299</v>
      </c>
      <c r="W1094" s="1">
        <f>VLOOKUP($E1094,[1]AllProteinsNorm!$A$1:$Q$3226,9,FALSE)</f>
        <v>173186.69011623101</v>
      </c>
      <c r="X1094" s="1">
        <f>VLOOKUP($E1094,[1]AllProteinsNorm!$A$1:$Q$3226,12,FALSE)</f>
        <v>94436.380945686993</v>
      </c>
      <c r="Y1094" s="29">
        <f>VLOOKUP($E1094,[1]AllProteinsNorm!$A$1:$Q$3226,14,FALSE)</f>
        <v>126999.487669793</v>
      </c>
      <c r="Z1094" s="25">
        <f t="shared" ref="Z1094:AN1110" si="145">K1094/AVERAGE($K1094:$O1094)</f>
        <v>1.070733883862077</v>
      </c>
      <c r="AA1094" s="1">
        <f t="shared" si="145"/>
        <v>0.82227955587106782</v>
      </c>
      <c r="AB1094" s="1">
        <f t="shared" si="145"/>
        <v>1.1592038000343146</v>
      </c>
      <c r="AC1094" s="1">
        <f t="shared" si="145"/>
        <v>1.1461155983380711</v>
      </c>
      <c r="AD1094" s="1">
        <f t="shared" si="145"/>
        <v>0.80166716189446929</v>
      </c>
      <c r="AE1094" s="1">
        <f t="shared" si="145"/>
        <v>1.1498207492463197</v>
      </c>
      <c r="AF1094" s="1">
        <f t="shared" si="145"/>
        <v>1.205668745007497</v>
      </c>
      <c r="AG1094" s="1">
        <f t="shared" si="145"/>
        <v>9.8012829028135795E-2</v>
      </c>
      <c r="AH1094" s="1">
        <f t="shared" si="145"/>
        <v>1.2220143869311595</v>
      </c>
      <c r="AI1094" s="1">
        <f t="shared" si="145"/>
        <v>0.93699254707804813</v>
      </c>
      <c r="AJ1094" s="1">
        <f t="shared" si="145"/>
        <v>0.48386499568976687</v>
      </c>
      <c r="AK1094" s="1">
        <f t="shared" si="145"/>
        <v>1.2095853566819996</v>
      </c>
      <c r="AL1094" s="1">
        <f t="shared" si="145"/>
        <v>1.3404868467727873</v>
      </c>
      <c r="AM1094" s="1">
        <f t="shared" si="145"/>
        <v>0.73094951136001662</v>
      </c>
      <c r="AN1094" s="29">
        <f t="shared" si="145"/>
        <v>0.98299206858209565</v>
      </c>
      <c r="AO1094" s="1">
        <f t="shared" si="139"/>
        <v>20232.35774952684</v>
      </c>
      <c r="AP1094" s="1">
        <f t="shared" si="140"/>
        <v>54860.986175805556</v>
      </c>
      <c r="AQ1094" s="29">
        <f t="shared" si="141"/>
        <v>40288.588683723247</v>
      </c>
    </row>
    <row r="1095" spans="1:43" x14ac:dyDescent="0.2">
      <c r="A1095" s="26"/>
      <c r="E1095" s="25" t="s">
        <v>2154</v>
      </c>
      <c r="F1095" s="26" t="s">
        <v>2155</v>
      </c>
      <c r="G1095" s="1">
        <v>0.582320566711649</v>
      </c>
      <c r="H1095" s="1">
        <v>0.90269693205974699</v>
      </c>
      <c r="I1095" s="1">
        <f>VLOOKUP(F1095,'[1]SUSMB vs SHAM all proteins sum'!$B$2:$E$3214,2,FALSE)</f>
        <v>0.28062938501087997</v>
      </c>
      <c r="J1095" s="29">
        <f>VLOOKUP(F1095,'[1]SUSMB vs SHAM all proteins sum'!$B$2:$E$3214,3,FALSE)</f>
        <v>0.75510901008828601</v>
      </c>
      <c r="K1095" s="25">
        <f>VLOOKUP($E1095,[1]AllProteinsNorm!$A$1:$Q$3226,4,FALSE)</f>
        <v>63781.813138420199</v>
      </c>
      <c r="L1095" s="1">
        <f>VLOOKUP($E1095,[1]AllProteinsNorm!$A$1:$Q$3226,5,FALSE)</f>
        <v>36561.685184497197</v>
      </c>
      <c r="M1095" s="1">
        <f>VLOOKUP($E1095,[1]AllProteinsNorm!$A$1:$Q$3226,10,FALSE)</f>
        <v>25550.006580366098</v>
      </c>
      <c r="N1095" s="1">
        <f>VLOOKUP($E1095,[1]AllProteinsNorm!$A$1:$Q$3226,11,FALSE)</f>
        <v>36425.166996214102</v>
      </c>
      <c r="O1095" s="1">
        <f>VLOOKUP($E1095,[1]AllProteinsNorm!$A$1:$Q$3226,15,FALSE)</f>
        <v>47004.019767227597</v>
      </c>
      <c r="P1095" s="1">
        <f>VLOOKUP($E1095,[1]AllProteinsNorm!$A$1:$Q$3226,6,FALSE)</f>
        <v>39193.304958189299</v>
      </c>
      <c r="Q1095" s="1">
        <f>VLOOKUP($E1095,[1]AllProteinsNorm!$A$1:$Q$3226,8,FALSE)</f>
        <v>28997.474571937699</v>
      </c>
      <c r="R1095" s="1">
        <f>VLOOKUP($E1095,[1]AllProteinsNorm!$A$1:$Q$3226,13,FALSE)</f>
        <v>29145.0910017114</v>
      </c>
      <c r="S1095" s="1">
        <f>VLOOKUP($E1095,[1]AllProteinsNorm!$A$1:$Q$3226,16,FALSE)</f>
        <v>39350.3915490203</v>
      </c>
      <c r="T1095" s="1">
        <f>VLOOKUP($E1095,[1]AllProteinsNorm!$A$1:$Q$3226,17,FALSE)</f>
        <v>46910.917734158698</v>
      </c>
      <c r="U1095" s="1">
        <f>VLOOKUP($E1095,[1]AllProteinsNorm!$A$1:$Q$3226,3,FALSE)</f>
        <v>31256.974614057399</v>
      </c>
      <c r="V1095" s="1">
        <f>VLOOKUP($E1095,[1]AllProteinsNorm!$A$1:$Q$3226,7,FALSE)</f>
        <v>38075.974275770997</v>
      </c>
      <c r="W1095" s="1">
        <f>VLOOKUP($E1095,[1]AllProteinsNorm!$A$1:$Q$3226,9,FALSE)</f>
        <v>46715.122509074601</v>
      </c>
      <c r="X1095" s="1">
        <f>VLOOKUP($E1095,[1]AllProteinsNorm!$A$1:$Q$3226,12,FALSE)</f>
        <v>29641.903714297299</v>
      </c>
      <c r="Y1095" s="29">
        <f>VLOOKUP($E1095,[1]AllProteinsNorm!$A$1:$Q$3226,14,FALSE)</f>
        <v>15196.282080712401</v>
      </c>
      <c r="Z1095" s="25">
        <f t="shared" si="145"/>
        <v>1.5235284008283945</v>
      </c>
      <c r="AA1095" s="1">
        <f t="shared" si="145"/>
        <v>0.8733330556132245</v>
      </c>
      <c r="AB1095" s="1">
        <f t="shared" si="145"/>
        <v>0.61030188310987665</v>
      </c>
      <c r="AC1095" s="1">
        <f t="shared" si="145"/>
        <v>0.87007210508760124</v>
      </c>
      <c r="AD1095" s="1">
        <f t="shared" si="145"/>
        <v>1.1227645553609022</v>
      </c>
      <c r="AE1095" s="1">
        <f t="shared" si="145"/>
        <v>0.93619341138110412</v>
      </c>
      <c r="AF1095" s="1">
        <f t="shared" si="145"/>
        <v>0.69265005005062363</v>
      </c>
      <c r="AG1095" s="1">
        <f t="shared" si="145"/>
        <v>0.69617609943873138</v>
      </c>
      <c r="AH1095" s="1">
        <f t="shared" si="145"/>
        <v>0.93994567038322674</v>
      </c>
      <c r="AI1095" s="1">
        <f t="shared" si="145"/>
        <v>1.1205406676321621</v>
      </c>
      <c r="AJ1095" s="1">
        <f t="shared" si="145"/>
        <v>0.74662174380557456</v>
      </c>
      <c r="AK1095" s="1">
        <f t="shared" si="145"/>
        <v>0.90950421983857255</v>
      </c>
      <c r="AL1095" s="1">
        <f t="shared" si="145"/>
        <v>1.1158637923367729</v>
      </c>
      <c r="AM1095" s="1">
        <f t="shared" si="145"/>
        <v>0.70804324839974564</v>
      </c>
      <c r="AN1095" s="29">
        <f t="shared" si="145"/>
        <v>0.36298697383720063</v>
      </c>
      <c r="AO1095" s="1">
        <f t="shared" si="139"/>
        <v>12889.159496808226</v>
      </c>
      <c r="AP1095" s="1">
        <f t="shared" si="140"/>
        <v>6839.7024074222209</v>
      </c>
      <c r="AQ1095" s="29">
        <f t="shared" si="141"/>
        <v>10409.350068298581</v>
      </c>
    </row>
    <row r="1096" spans="1:43" x14ac:dyDescent="0.2">
      <c r="A1096" s="26"/>
      <c r="E1096" s="25" t="s">
        <v>2156</v>
      </c>
      <c r="F1096" s="26" t="s">
        <v>2157</v>
      </c>
      <c r="G1096" s="1">
        <v>0.64425842098727903</v>
      </c>
      <c r="H1096" s="1">
        <v>0.97912782571313495</v>
      </c>
      <c r="I1096" s="1">
        <f>VLOOKUP(F1096,'[1]SUSMB vs SHAM all proteins sum'!$B$2:$E$3214,2,FALSE)</f>
        <v>0.319985715954612</v>
      </c>
      <c r="J1096" s="29">
        <f>VLOOKUP(F1096,'[1]SUSMB vs SHAM all proteins sum'!$B$2:$E$3214,3,FALSE)</f>
        <v>0.95662083809235698</v>
      </c>
      <c r="K1096" s="25">
        <f>VLOOKUP($E1096,[1]AllProteinsNorm!$A$1:$Q$3226,4,FALSE)</f>
        <v>15349768.074480601</v>
      </c>
      <c r="L1096" s="1">
        <f>VLOOKUP($E1096,[1]AllProteinsNorm!$A$1:$Q$3226,5,FALSE)</f>
        <v>18415277.946148898</v>
      </c>
      <c r="M1096" s="1">
        <f>VLOOKUP($E1096,[1]AllProteinsNorm!$A$1:$Q$3226,10,FALSE)</f>
        <v>16902751.3100258</v>
      </c>
      <c r="N1096" s="1">
        <f>VLOOKUP($E1096,[1]AllProteinsNorm!$A$1:$Q$3226,11,FALSE)</f>
        <v>15517744.570339501</v>
      </c>
      <c r="O1096" s="1">
        <f>VLOOKUP($E1096,[1]AllProteinsNorm!$A$1:$Q$3226,15,FALSE)</f>
        <v>14525104.3959917</v>
      </c>
      <c r="P1096" s="1">
        <f>VLOOKUP($E1096,[1]AllProteinsNorm!$A$1:$Q$3226,6,FALSE)</f>
        <v>15591244.625294499</v>
      </c>
      <c r="Q1096" s="1">
        <f>VLOOKUP($E1096,[1]AllProteinsNorm!$A$1:$Q$3226,8,FALSE)</f>
        <v>16008476.3728901</v>
      </c>
      <c r="R1096" s="1">
        <f>VLOOKUP($E1096,[1]AllProteinsNorm!$A$1:$Q$3226,13,FALSE)</f>
        <v>15593917.0526725</v>
      </c>
      <c r="S1096" s="1">
        <f>VLOOKUP($E1096,[1]AllProteinsNorm!$A$1:$Q$3226,16,FALSE)</f>
        <v>16458033.5728229</v>
      </c>
      <c r="T1096" s="1">
        <f>VLOOKUP($E1096,[1]AllProteinsNorm!$A$1:$Q$3226,17,FALSE)</f>
        <v>15129283.9893471</v>
      </c>
      <c r="U1096" s="1">
        <f>VLOOKUP($E1096,[1]AllProteinsNorm!$A$1:$Q$3226,3,FALSE)</f>
        <v>15358746.128613601</v>
      </c>
      <c r="V1096" s="1">
        <f>VLOOKUP($E1096,[1]AllProteinsNorm!$A$1:$Q$3226,7,FALSE)</f>
        <v>15245002.726234499</v>
      </c>
      <c r="W1096" s="1">
        <f>VLOOKUP($E1096,[1]AllProteinsNorm!$A$1:$Q$3226,9,FALSE)</f>
        <v>15269461.9950475</v>
      </c>
      <c r="X1096" s="1">
        <f>VLOOKUP($E1096,[1]AllProteinsNorm!$A$1:$Q$3226,12,FALSE)</f>
        <v>15492326.7473696</v>
      </c>
      <c r="Y1096" s="29">
        <f>VLOOKUP($E1096,[1]AllProteinsNorm!$A$1:$Q$3226,14,FALSE)</f>
        <v>15576177.657887399</v>
      </c>
      <c r="Z1096" s="25">
        <f t="shared" si="145"/>
        <v>0.95091346549245248</v>
      </c>
      <c r="AA1096" s="1">
        <f t="shared" si="145"/>
        <v>1.1408208700489908</v>
      </c>
      <c r="AB1096" s="1">
        <f t="shared" si="145"/>
        <v>1.0471203047879014</v>
      </c>
      <c r="AC1096" s="1">
        <f t="shared" si="145"/>
        <v>0.96131955834176552</v>
      </c>
      <c r="AD1096" s="1">
        <f t="shared" si="145"/>
        <v>0.89982580132889023</v>
      </c>
      <c r="AE1096" s="1">
        <f t="shared" si="145"/>
        <v>0.96587286440033326</v>
      </c>
      <c r="AF1096" s="1">
        <f t="shared" si="145"/>
        <v>0.9917202443147709</v>
      </c>
      <c r="AG1096" s="1">
        <f t="shared" si="145"/>
        <v>0.9660384204639143</v>
      </c>
      <c r="AH1096" s="1">
        <f t="shared" si="145"/>
        <v>1.0195701761737346</v>
      </c>
      <c r="AI1096" s="1">
        <f t="shared" si="145"/>
        <v>0.9372545434512265</v>
      </c>
      <c r="AJ1096" s="1">
        <f t="shared" si="145"/>
        <v>0.95146965321643406</v>
      </c>
      <c r="AK1096" s="1">
        <f t="shared" si="145"/>
        <v>0.94442328401994879</v>
      </c>
      <c r="AL1096" s="1">
        <f t="shared" si="145"/>
        <v>0.94593852828667158</v>
      </c>
      <c r="AM1096" s="1">
        <f t="shared" si="145"/>
        <v>0.95974493193644772</v>
      </c>
      <c r="AN1096" s="29">
        <f t="shared" si="145"/>
        <v>0.96493947035020644</v>
      </c>
      <c r="AO1096" s="1">
        <f t="shared" si="139"/>
        <v>1369540.9999081532</v>
      </c>
      <c r="AP1096" s="1">
        <f t="shared" si="140"/>
        <v>447835.56065064343</v>
      </c>
      <c r="AQ1096" s="29">
        <f t="shared" si="141"/>
        <v>127788.56023778979</v>
      </c>
    </row>
    <row r="1097" spans="1:43" x14ac:dyDescent="0.2">
      <c r="A1097" s="26"/>
      <c r="E1097" s="25" t="s">
        <v>2158</v>
      </c>
      <c r="F1097" s="26" t="s">
        <v>2159</v>
      </c>
      <c r="G1097" s="1">
        <v>0.36731311233395397</v>
      </c>
      <c r="H1097" s="1">
        <v>1.37081775095768</v>
      </c>
      <c r="I1097" s="1">
        <f>VLOOKUP(F1097,'[1]SUSMB vs SHAM all proteins sum'!$B$2:$E$3214,2,FALSE)</f>
        <v>0.327013215844842</v>
      </c>
      <c r="J1097" s="29">
        <f>VLOOKUP(F1097,'[1]SUSMB vs SHAM all proteins sum'!$B$2:$E$3214,3,FALSE)</f>
        <v>1.4381625430282099</v>
      </c>
      <c r="K1097" s="25">
        <f>VLOOKUP($E1097,[1]AllProteinsNorm!$A$1:$Q$3226,4,FALSE)</f>
        <v>10337.9841585791</v>
      </c>
      <c r="L1097" s="1">
        <f>VLOOKUP($E1097,[1]AllProteinsNorm!$A$1:$Q$3226,5,FALSE)</f>
        <v>26005.581244881301</v>
      </c>
      <c r="M1097" s="1">
        <f>VLOOKUP($E1097,[1]AllProteinsNorm!$A$1:$Q$3226,10,FALSE)</f>
        <v>37304.999738232698</v>
      </c>
      <c r="N1097" s="1">
        <f>VLOOKUP($E1097,[1]AllProteinsNorm!$A$1:$Q$3226,11,FALSE)</f>
        <v>44942.066707884602</v>
      </c>
      <c r="O1097" s="1">
        <f>VLOOKUP($E1097,[1]AllProteinsNorm!$A$1:$Q$3226,15,FALSE)</f>
        <v>25050.392323858701</v>
      </c>
      <c r="P1097" s="1">
        <f>VLOOKUP($E1097,[1]AllProteinsNorm!$A$1:$Q$3226,6,FALSE)</f>
        <v>32766.135865875702</v>
      </c>
      <c r="Q1097" s="1">
        <f>VLOOKUP($E1097,[1]AllProteinsNorm!$A$1:$Q$3226,8,FALSE)</f>
        <v>16893.036362897099</v>
      </c>
      <c r="R1097" s="1">
        <f>VLOOKUP($E1097,[1]AllProteinsNorm!$A$1:$Q$3226,13,FALSE)</f>
        <v>58903.456689180799</v>
      </c>
      <c r="S1097" s="1">
        <f>VLOOKUP($E1097,[1]AllProteinsNorm!$A$1:$Q$3226,16,FALSE)</f>
        <v>47428.055860745197</v>
      </c>
      <c r="T1097" s="1">
        <f>VLOOKUP($E1097,[1]AllProteinsNorm!$A$1:$Q$3226,17,FALSE)</f>
        <v>35344.886332849499</v>
      </c>
      <c r="U1097" s="1">
        <f>VLOOKUP($E1097,[1]AllProteinsNorm!$A$1:$Q$3226,3,FALSE)</f>
        <v>34028.394759758899</v>
      </c>
      <c r="V1097" s="1">
        <f>VLOOKUP($E1097,[1]AllProteinsNorm!$A$1:$Q$3226,7,FALSE)</f>
        <v>44083.7806130108</v>
      </c>
      <c r="W1097" s="1">
        <f>VLOOKUP($E1097,[1]AllProteinsNorm!$A$1:$Q$3226,9,FALSE)</f>
        <v>49448.032305003202</v>
      </c>
      <c r="X1097" s="1">
        <f>VLOOKUP($E1097,[1]AllProteinsNorm!$A$1:$Q$3226,12,FALSE)</f>
        <v>15374.297483902599</v>
      </c>
      <c r="Y1097" s="29">
        <f>VLOOKUP($E1097,[1]AllProteinsNorm!$A$1:$Q$3226,14,FALSE)</f>
        <v>60913.326636940801</v>
      </c>
      <c r="Z1097" s="25">
        <f t="shared" si="145"/>
        <v>0.35985486103526781</v>
      </c>
      <c r="AA1097" s="1">
        <f t="shared" si="145"/>
        <v>0.90522820324232012</v>
      </c>
      <c r="AB1097" s="1">
        <f t="shared" si="145"/>
        <v>1.2985496292893854</v>
      </c>
      <c r="AC1097" s="1">
        <f t="shared" si="145"/>
        <v>1.564388271613137</v>
      </c>
      <c r="AD1097" s="1">
        <f t="shared" si="145"/>
        <v>0.87197903481988959</v>
      </c>
      <c r="AE1097" s="1">
        <f t="shared" si="145"/>
        <v>1.1405563297262802</v>
      </c>
      <c r="AF1097" s="1">
        <f t="shared" si="145"/>
        <v>0.58802965448436062</v>
      </c>
      <c r="AG1097" s="1">
        <f t="shared" si="145"/>
        <v>2.0503702555775094</v>
      </c>
      <c r="AH1097" s="1">
        <f t="shared" si="145"/>
        <v>1.6509230609313661</v>
      </c>
      <c r="AI1097" s="1">
        <f t="shared" si="145"/>
        <v>1.230320047362411</v>
      </c>
      <c r="AJ1097" s="1">
        <f t="shared" si="145"/>
        <v>1.1844942959565652</v>
      </c>
      <c r="AK1097" s="1">
        <f t="shared" si="145"/>
        <v>1.534512193389221</v>
      </c>
      <c r="AL1097" s="1">
        <f t="shared" si="145"/>
        <v>1.7212364152074755</v>
      </c>
      <c r="AM1097" s="1">
        <f t="shared" si="145"/>
        <v>0.53516387718522596</v>
      </c>
      <c r="AN1097" s="29">
        <f t="shared" si="145"/>
        <v>2.1203318128458992</v>
      </c>
      <c r="AO1097" s="1">
        <f t="shared" si="139"/>
        <v>11794.82876732966</v>
      </c>
      <c r="AP1097" s="1">
        <f t="shared" si="140"/>
        <v>14180.499745558578</v>
      </c>
      <c r="AQ1097" s="29">
        <f t="shared" si="141"/>
        <v>15378.126941870893</v>
      </c>
    </row>
    <row r="1098" spans="1:43" x14ac:dyDescent="0.2">
      <c r="A1098" s="26"/>
      <c r="E1098" s="25" t="s">
        <v>2160</v>
      </c>
      <c r="F1098" s="26" t="s">
        <v>2161</v>
      </c>
      <c r="G1098" s="1">
        <v>0.73572762546063297</v>
      </c>
      <c r="H1098" s="1">
        <v>1.2293686360323599</v>
      </c>
      <c r="I1098" s="1">
        <f>VLOOKUP(F1098,'[1]SUSMB vs SHAM all proteins sum'!$B$2:$E$3214,2,FALSE)</f>
        <v>0.86526351351686803</v>
      </c>
      <c r="J1098" s="29">
        <f>VLOOKUP(F1098,'[1]SUSMB vs SHAM all proteins sum'!$B$2:$E$3214,3,FALSE)</f>
        <v>1.1086093673475499</v>
      </c>
      <c r="K1098" s="25">
        <f>VLOOKUP($E1098,[1]AllProteinsNorm!$A$1:$Q$3226,4,FALSE)</f>
        <v>67451.201005916198</v>
      </c>
      <c r="L1098" s="1">
        <f>VLOOKUP($E1098,[1]AllProteinsNorm!$A$1:$Q$3226,5,FALSE)</f>
        <v>342513.32601004298</v>
      </c>
      <c r="M1098" s="1">
        <f>VLOOKUP($E1098,[1]AllProteinsNorm!$A$1:$Q$3226,10,FALSE)</f>
        <v>427234.46154790599</v>
      </c>
      <c r="N1098" s="1">
        <f>VLOOKUP($E1098,[1]AllProteinsNorm!$A$1:$Q$3226,11,FALSE)</f>
        <v>110910.59284536399</v>
      </c>
      <c r="O1098" s="1">
        <f>VLOOKUP($E1098,[1]AllProteinsNorm!$A$1:$Q$3226,15,FALSE)</f>
        <v>72579.514420198597</v>
      </c>
      <c r="P1098" s="1">
        <f>VLOOKUP($E1098,[1]AllProteinsNorm!$A$1:$Q$3226,6,FALSE)</f>
        <v>80660.216428462896</v>
      </c>
      <c r="Q1098" s="1">
        <f>VLOOKUP($E1098,[1]AllProteinsNorm!$A$1:$Q$3226,8,FALSE)</f>
        <v>401030.53327758302</v>
      </c>
      <c r="R1098" s="1">
        <f>VLOOKUP($E1098,[1]AllProteinsNorm!$A$1:$Q$3226,13,FALSE)</f>
        <v>364715.96899563598</v>
      </c>
      <c r="S1098" s="1">
        <f>VLOOKUP($E1098,[1]AllProteinsNorm!$A$1:$Q$3226,16,FALSE)</f>
        <v>376023.887455813</v>
      </c>
      <c r="T1098" s="1">
        <f>VLOOKUP($E1098,[1]AllProteinsNorm!$A$1:$Q$3226,17,FALSE)</f>
        <v>50294.920961837699</v>
      </c>
      <c r="U1098" s="1">
        <f>VLOOKUP($E1098,[1]AllProteinsNorm!$A$1:$Q$3226,3,FALSE)</f>
        <v>289947.43280816998</v>
      </c>
      <c r="V1098" s="1">
        <f>VLOOKUP($E1098,[1]AllProteinsNorm!$A$1:$Q$3226,7,FALSE)</f>
        <v>53369.413213478903</v>
      </c>
      <c r="W1098" s="1">
        <f>VLOOKUP($E1098,[1]AllProteinsNorm!$A$1:$Q$3226,9,FALSE)</f>
        <v>61730.9618858713</v>
      </c>
      <c r="X1098" s="1">
        <f>VLOOKUP($E1098,[1]AllProteinsNorm!$A$1:$Q$3226,12,FALSE)</f>
        <v>360464.65336537198</v>
      </c>
      <c r="Y1098" s="29">
        <f>VLOOKUP($E1098,[1]AllProteinsNorm!$A$1:$Q$3226,14,FALSE)</f>
        <v>386398.842039879</v>
      </c>
      <c r="Z1098" s="25">
        <f t="shared" si="145"/>
        <v>0.33041991572910995</v>
      </c>
      <c r="AA1098" s="1">
        <f t="shared" si="145"/>
        <v>1.6778533610752024</v>
      </c>
      <c r="AB1098" s="1">
        <f t="shared" si="145"/>
        <v>2.0928726646223677</v>
      </c>
      <c r="AC1098" s="1">
        <f t="shared" si="145"/>
        <v>0.54331232350060688</v>
      </c>
      <c r="AD1098" s="1">
        <f t="shared" si="145"/>
        <v>0.35554173507271258</v>
      </c>
      <c r="AE1098" s="1">
        <f t="shared" si="145"/>
        <v>0.39512627673815381</v>
      </c>
      <c r="AF1098" s="1">
        <f t="shared" si="145"/>
        <v>1.9645087564676067</v>
      </c>
      <c r="AG1098" s="1">
        <f t="shared" si="145"/>
        <v>1.7866163677356723</v>
      </c>
      <c r="AH1098" s="1">
        <f t="shared" si="145"/>
        <v>1.8420099175755873</v>
      </c>
      <c r="AI1098" s="1">
        <f t="shared" si="145"/>
        <v>0.24637728161956735</v>
      </c>
      <c r="AJ1098" s="1">
        <f t="shared" si="145"/>
        <v>1.4203513782644763</v>
      </c>
      <c r="AK1098" s="1">
        <f t="shared" si="145"/>
        <v>0.26143814718677921</v>
      </c>
      <c r="AL1098" s="1">
        <f t="shared" si="145"/>
        <v>0.3023984587378577</v>
      </c>
      <c r="AM1098" s="1">
        <f t="shared" si="145"/>
        <v>1.7657906547559068</v>
      </c>
      <c r="AN1098" s="29">
        <f t="shared" si="145"/>
        <v>1.8928332026800252</v>
      </c>
      <c r="AO1098" s="1">
        <f t="shared" si="139"/>
        <v>150732.89461527276</v>
      </c>
      <c r="AP1098" s="1">
        <f t="shared" si="140"/>
        <v>155117.23741178328</v>
      </c>
      <c r="AQ1098" s="29">
        <f t="shared" si="141"/>
        <v>144628.78069719448</v>
      </c>
    </row>
    <row r="1099" spans="1:43" x14ac:dyDescent="0.2">
      <c r="A1099" s="26"/>
      <c r="E1099" s="25" t="s">
        <v>2162</v>
      </c>
      <c r="F1099" s="26" t="s">
        <v>2163</v>
      </c>
      <c r="G1099" s="1">
        <v>0.98247664239436105</v>
      </c>
      <c r="H1099" s="1">
        <v>0.98839748716583198</v>
      </c>
      <c r="I1099" s="1">
        <f>VLOOKUP(F1099,'[1]SUSMB vs SHAM all proteins sum'!$B$2:$E$3214,2,FALSE)</f>
        <v>0.54084863048309595</v>
      </c>
      <c r="J1099" s="29">
        <f>VLOOKUP(F1099,'[1]SUSMB vs SHAM all proteins sum'!$B$2:$E$3214,3,FALSE)</f>
        <v>1.28839126846348</v>
      </c>
      <c r="K1099" s="25">
        <f>VLOOKUP($E1099,[1]AllProteinsNorm!$A$1:$Q$3226,4,FALSE)</f>
        <v>11543.2437575</v>
      </c>
      <c r="L1099" s="1">
        <f>VLOOKUP($E1099,[1]AllProteinsNorm!$A$1:$Q$3226,5,FALSE)</f>
        <v>92242.950949889098</v>
      </c>
      <c r="M1099" s="1">
        <f>VLOOKUP($E1099,[1]AllProteinsNorm!$A$1:$Q$3226,10,FALSE)</f>
        <v>75996.191187906705</v>
      </c>
      <c r="N1099" s="1">
        <f>VLOOKUP($E1099,[1]AllProteinsNorm!$A$1:$Q$3226,11,FALSE)</f>
        <v>63359.632783835201</v>
      </c>
      <c r="O1099" s="1">
        <f>VLOOKUP($E1099,[1]AllProteinsNorm!$A$1:$Q$3226,15,FALSE)</f>
        <v>54103.763756560998</v>
      </c>
      <c r="P1099" s="1">
        <f>VLOOKUP($E1099,[1]AllProteinsNorm!$A$1:$Q$3226,6,FALSE)</f>
        <v>73711.860967374305</v>
      </c>
      <c r="Q1099" s="1">
        <f>VLOOKUP($E1099,[1]AllProteinsNorm!$A$1:$Q$3226,8,FALSE)</f>
        <v>83328.617667691593</v>
      </c>
      <c r="R1099" s="1">
        <f>VLOOKUP($E1099,[1]AllProteinsNorm!$A$1:$Q$3226,13,FALSE)</f>
        <v>11897.139623604</v>
      </c>
      <c r="S1099" s="1">
        <f>VLOOKUP($E1099,[1]AllProteinsNorm!$A$1:$Q$3226,16,FALSE)</f>
        <v>54841.588614919099</v>
      </c>
      <c r="T1099" s="1">
        <f>VLOOKUP($E1099,[1]AllProteinsNorm!$A$1:$Q$3226,17,FALSE)</f>
        <v>65293.061990889102</v>
      </c>
      <c r="U1099" s="1">
        <f>VLOOKUP($E1099,[1]AllProteinsNorm!$A$1:$Q$3226,3,FALSE)</f>
        <v>94857.089891655502</v>
      </c>
      <c r="V1099" s="1">
        <f>VLOOKUP($E1099,[1]AllProteinsNorm!$A$1:$Q$3226,7,FALSE)</f>
        <v>55296.139223430502</v>
      </c>
      <c r="W1099" s="1">
        <f>VLOOKUP($E1099,[1]AllProteinsNorm!$A$1:$Q$3226,9,FALSE)</f>
        <v>48207.970307092502</v>
      </c>
      <c r="X1099" s="1">
        <f>VLOOKUP($E1099,[1]AllProteinsNorm!$A$1:$Q$3226,12,FALSE)</f>
        <v>80739.464258634805</v>
      </c>
      <c r="Y1099" s="29">
        <f>VLOOKUP($E1099,[1]AllProteinsNorm!$A$1:$Q$3226,14,FALSE)</f>
        <v>48235.030624726998</v>
      </c>
      <c r="Z1099" s="25">
        <f t="shared" si="145"/>
        <v>0.19417001753418212</v>
      </c>
      <c r="AA1099" s="1">
        <f t="shared" si="145"/>
        <v>1.5516275822995993</v>
      </c>
      <c r="AB1099" s="1">
        <f t="shared" si="145"/>
        <v>1.2783392680154879</v>
      </c>
      <c r="AC1099" s="1">
        <f t="shared" si="145"/>
        <v>1.0657784992717738</v>
      </c>
      <c r="AD1099" s="1">
        <f t="shared" si="145"/>
        <v>0.91008463287895669</v>
      </c>
      <c r="AE1099" s="1">
        <f t="shared" si="145"/>
        <v>1.2399143288655674</v>
      </c>
      <c r="AF1099" s="1">
        <f t="shared" si="145"/>
        <v>1.4016787216437532</v>
      </c>
      <c r="AG1099" s="1">
        <f t="shared" si="145"/>
        <v>0.20012293406009724</v>
      </c>
      <c r="AH1099" s="1">
        <f t="shared" si="145"/>
        <v>0.92249565604490735</v>
      </c>
      <c r="AI1099" s="1">
        <f t="shared" si="145"/>
        <v>1.0983008986008911</v>
      </c>
      <c r="AJ1099" s="1">
        <f t="shared" si="145"/>
        <v>1.595600265786403</v>
      </c>
      <c r="AK1099" s="1">
        <f t="shared" si="145"/>
        <v>0.93014169570923366</v>
      </c>
      <c r="AL1099" s="1">
        <f t="shared" si="145"/>
        <v>0.81091092213431337</v>
      </c>
      <c r="AM1099" s="1">
        <f t="shared" si="145"/>
        <v>1.3581263222145545</v>
      </c>
      <c r="AN1099" s="29">
        <f t="shared" si="145"/>
        <v>0.81136610634942252</v>
      </c>
      <c r="AO1099" s="1">
        <f t="shared" si="139"/>
        <v>27159.082589161335</v>
      </c>
      <c r="AP1099" s="1">
        <f t="shared" si="140"/>
        <v>24806.722321048612</v>
      </c>
      <c r="AQ1099" s="29">
        <f t="shared" si="141"/>
        <v>18948.809100847604</v>
      </c>
    </row>
    <row r="1100" spans="1:43" x14ac:dyDescent="0.2">
      <c r="A1100" s="26"/>
      <c r="E1100" s="25" t="s">
        <v>2164</v>
      </c>
      <c r="F1100" s="26" t="s">
        <v>2165</v>
      </c>
      <c r="G1100" s="1">
        <v>0.6934851610792</v>
      </c>
      <c r="H1100" s="1">
        <v>0.96767107097174399</v>
      </c>
      <c r="I1100" s="1">
        <f>VLOOKUP(F1100,'[1]SUSMB vs SHAM all proteins sum'!$B$2:$E$3214,2,FALSE)</f>
        <v>0.94712296296243503</v>
      </c>
      <c r="J1100" s="29">
        <f>VLOOKUP(F1100,'[1]SUSMB vs SHAM all proteins sum'!$B$2:$E$3214,3,FALSE)</f>
        <v>0.99512528127648903</v>
      </c>
      <c r="K1100" s="25">
        <f>VLOOKUP($E1100,[1]AllProteinsNorm!$A$1:$Q$3226,4,FALSE)</f>
        <v>1068365.2373581999</v>
      </c>
      <c r="L1100" s="1">
        <f>VLOOKUP($E1100,[1]AllProteinsNorm!$A$1:$Q$3226,5,FALSE)</f>
        <v>960283.24455397995</v>
      </c>
      <c r="M1100" s="1">
        <f>VLOOKUP($E1100,[1]AllProteinsNorm!$A$1:$Q$3226,10,FALSE)</f>
        <v>951108.92674574803</v>
      </c>
      <c r="N1100" s="1">
        <f>VLOOKUP($E1100,[1]AllProteinsNorm!$A$1:$Q$3226,11,FALSE)</f>
        <v>921429.42143220804</v>
      </c>
      <c r="O1100" s="1">
        <f>VLOOKUP($E1100,[1]AllProteinsNorm!$A$1:$Q$3226,15,FALSE)</f>
        <v>1150192.41557179</v>
      </c>
      <c r="P1100" s="1">
        <f>VLOOKUP($E1100,[1]AllProteinsNorm!$A$1:$Q$3226,6,FALSE)</f>
        <v>1016610.89573789</v>
      </c>
      <c r="Q1100" s="1">
        <f>VLOOKUP($E1100,[1]AllProteinsNorm!$A$1:$Q$3226,8,FALSE)</f>
        <v>1175913.8506413801</v>
      </c>
      <c r="R1100" s="1">
        <f>VLOOKUP($E1100,[1]AllProteinsNorm!$A$1:$Q$3226,13,FALSE)</f>
        <v>828077.75147732894</v>
      </c>
      <c r="S1100" s="1">
        <f>VLOOKUP($E1100,[1]AllProteinsNorm!$A$1:$Q$3226,16,FALSE)</f>
        <v>835080.619315902</v>
      </c>
      <c r="T1100" s="1">
        <f>VLOOKUP($E1100,[1]AllProteinsNorm!$A$1:$Q$3226,17,FALSE)</f>
        <v>1061428.9639397301</v>
      </c>
      <c r="U1100" s="1">
        <f>VLOOKUP($E1100,[1]AllProteinsNorm!$A$1:$Q$3226,3,FALSE)</f>
        <v>833861.54136024101</v>
      </c>
      <c r="V1100" s="1">
        <f>VLOOKUP($E1100,[1]AllProteinsNorm!$A$1:$Q$3226,7,FALSE)</f>
        <v>1200959.50125602</v>
      </c>
      <c r="W1100" s="1">
        <f>VLOOKUP($E1100,[1]AllProteinsNorm!$A$1:$Q$3226,9,FALSE)</f>
        <v>1021887.77255915</v>
      </c>
      <c r="X1100" s="1">
        <f>VLOOKUP($E1100,[1]AllProteinsNorm!$A$1:$Q$3226,12,FALSE)</f>
        <v>980597.64558126603</v>
      </c>
      <c r="Y1100" s="29">
        <f>VLOOKUP($E1100,[1]AllProteinsNorm!$A$1:$Q$3226,14,FALSE)</f>
        <v>1005667.40728529</v>
      </c>
      <c r="Z1100" s="25">
        <f t="shared" si="145"/>
        <v>1.0574985418840817</v>
      </c>
      <c r="AA1100" s="1">
        <f t="shared" si="145"/>
        <v>0.95051588670427134</v>
      </c>
      <c r="AB1100" s="1">
        <f t="shared" si="145"/>
        <v>0.94143488391071684</v>
      </c>
      <c r="AC1100" s="1">
        <f t="shared" si="145"/>
        <v>0.9120572586423028</v>
      </c>
      <c r="AD1100" s="1">
        <f t="shared" si="145"/>
        <v>1.1384934288586266</v>
      </c>
      <c r="AE1100" s="1">
        <f t="shared" si="145"/>
        <v>1.0062706107554142</v>
      </c>
      <c r="AF1100" s="1">
        <f t="shared" si="145"/>
        <v>1.1639532427220178</v>
      </c>
      <c r="AG1100" s="1">
        <f t="shared" si="145"/>
        <v>0.81965509933596226</v>
      </c>
      <c r="AH1100" s="1">
        <f t="shared" si="145"/>
        <v>0.82658673869424948</v>
      </c>
      <c r="AI1100" s="1">
        <f t="shared" si="145"/>
        <v>1.0506328195920693</v>
      </c>
      <c r="AJ1100" s="1">
        <f t="shared" si="145"/>
        <v>0.8253800603828676</v>
      </c>
      <c r="AK1100" s="1">
        <f t="shared" si="145"/>
        <v>1.1887441457572125</v>
      </c>
      <c r="AL1100" s="1">
        <f t="shared" si="145"/>
        <v>1.0114938147207388</v>
      </c>
      <c r="AM1100" s="1">
        <f t="shared" si="145"/>
        <v>0.97062366325335137</v>
      </c>
      <c r="AN1100" s="29">
        <f t="shared" si="145"/>
        <v>0.99543843213608141</v>
      </c>
      <c r="AO1100" s="1">
        <f t="shared" si="139"/>
        <v>85842.525033882499</v>
      </c>
      <c r="AP1100" s="1">
        <f t="shared" si="140"/>
        <v>134444.56296794556</v>
      </c>
      <c r="AQ1100" s="29">
        <f t="shared" si="141"/>
        <v>117051.27369430351</v>
      </c>
    </row>
    <row r="1101" spans="1:43" x14ac:dyDescent="0.2">
      <c r="A1101" s="26"/>
      <c r="E1101" s="25" t="s">
        <v>2166</v>
      </c>
      <c r="F1101" s="26" t="s">
        <v>2167</v>
      </c>
      <c r="G1101" s="1">
        <v>0.91722222473163895</v>
      </c>
      <c r="H1101" s="1">
        <v>0.99172751114869995</v>
      </c>
      <c r="I1101" s="1">
        <f>VLOOKUP(F1101,'[1]SUSMB vs SHAM all proteins sum'!$B$2:$E$3214,2,FALSE)</f>
        <v>0.30799834896988998</v>
      </c>
      <c r="J1101" s="29">
        <f>VLOOKUP(F1101,'[1]SUSMB vs SHAM all proteins sum'!$B$2:$E$3214,3,FALSE)</f>
        <v>0.918250538550619</v>
      </c>
      <c r="K1101" s="25">
        <f>VLOOKUP($E1101,[1]AllProteinsNorm!$A$1:$Q$3226,4,FALSE)</f>
        <v>2650481.5244452902</v>
      </c>
      <c r="L1101" s="1">
        <f>VLOOKUP($E1101,[1]AllProteinsNorm!$A$1:$Q$3226,5,FALSE)</f>
        <v>3781114.0683798301</v>
      </c>
      <c r="M1101" s="1">
        <f>VLOOKUP($E1101,[1]AllProteinsNorm!$A$1:$Q$3226,10,FALSE)</f>
        <v>3367033.18331536</v>
      </c>
      <c r="N1101" s="1">
        <f>VLOOKUP($E1101,[1]AllProteinsNorm!$A$1:$Q$3226,11,FALSE)</f>
        <v>3137718.2445063698</v>
      </c>
      <c r="O1101" s="1">
        <f>VLOOKUP($E1101,[1]AllProteinsNorm!$A$1:$Q$3226,15,FALSE)</f>
        <v>2918777.3399543301</v>
      </c>
      <c r="P1101" s="1">
        <f>VLOOKUP($E1101,[1]AllProteinsNorm!$A$1:$Q$3226,6,FALSE)</f>
        <v>3378124.2079962702</v>
      </c>
      <c r="Q1101" s="1">
        <f>VLOOKUP($E1101,[1]AllProteinsNorm!$A$1:$Q$3226,8,FALSE)</f>
        <v>3161109.2246886101</v>
      </c>
      <c r="R1101" s="1">
        <f>VLOOKUP($E1101,[1]AllProteinsNorm!$A$1:$Q$3226,13,FALSE)</f>
        <v>3084912.9713470102</v>
      </c>
      <c r="S1101" s="1">
        <f>VLOOKUP($E1101,[1]AllProteinsNorm!$A$1:$Q$3226,16,FALSE)</f>
        <v>3435899.9882517499</v>
      </c>
      <c r="T1101" s="1">
        <f>VLOOKUP($E1101,[1]AllProteinsNorm!$A$1:$Q$3226,17,FALSE)</f>
        <v>2619208.8199310098</v>
      </c>
      <c r="U1101" s="1">
        <f>VLOOKUP($E1101,[1]AllProteinsNorm!$A$1:$Q$3226,3,FALSE)</f>
        <v>2438395.38035854</v>
      </c>
      <c r="V1101" s="1">
        <f>VLOOKUP($E1101,[1]AllProteinsNorm!$A$1:$Q$3226,7,FALSE)</f>
        <v>2735117.14772121</v>
      </c>
      <c r="W1101" s="1">
        <f>VLOOKUP($E1101,[1]AllProteinsNorm!$A$1:$Q$3226,9,FALSE)</f>
        <v>3161852.6585696102</v>
      </c>
      <c r="X1101" s="1">
        <f>VLOOKUP($E1101,[1]AllProteinsNorm!$A$1:$Q$3226,12,FALSE)</f>
        <v>3071748.0496959202</v>
      </c>
      <c r="Y1101" s="29">
        <f>VLOOKUP($E1101,[1]AllProteinsNorm!$A$1:$Q$3226,14,FALSE)</f>
        <v>3114623.4293511799</v>
      </c>
      <c r="Z1101" s="25">
        <f t="shared" si="145"/>
        <v>0.83584381432905763</v>
      </c>
      <c r="AA1101" s="1">
        <f t="shared" si="145"/>
        <v>1.1923949577385911</v>
      </c>
      <c r="AB1101" s="1">
        <f t="shared" si="145"/>
        <v>1.0618122906945435</v>
      </c>
      <c r="AC1101" s="1">
        <f t="shared" si="145"/>
        <v>0.98949657320360385</v>
      </c>
      <c r="AD1101" s="1">
        <f t="shared" si="145"/>
        <v>0.92045236403420383</v>
      </c>
      <c r="AE1101" s="1">
        <f t="shared" si="145"/>
        <v>1.0653099058594144</v>
      </c>
      <c r="AF1101" s="1">
        <f t="shared" si="145"/>
        <v>0.99687304646557495</v>
      </c>
      <c r="AG1101" s="1">
        <f t="shared" si="145"/>
        <v>0.97284414211622094</v>
      </c>
      <c r="AH1101" s="1">
        <f t="shared" si="145"/>
        <v>1.083529813487212</v>
      </c>
      <c r="AI1101" s="1">
        <f t="shared" si="145"/>
        <v>0.82598179628270574</v>
      </c>
      <c r="AJ1101" s="1">
        <f t="shared" si="145"/>
        <v>0.76896129128377366</v>
      </c>
      <c r="AK1101" s="1">
        <f t="shared" si="145"/>
        <v>0.86253412004694685</v>
      </c>
      <c r="AL1101" s="1">
        <f t="shared" si="145"/>
        <v>0.99710749239740493</v>
      </c>
      <c r="AM1101" s="1">
        <f t="shared" si="145"/>
        <v>0.96869251222304775</v>
      </c>
      <c r="AN1101" s="29">
        <f t="shared" si="145"/>
        <v>0.98221349719929996</v>
      </c>
      <c r="AO1101" s="1">
        <f t="shared" si="139"/>
        <v>386349.99965980975</v>
      </c>
      <c r="AP1101" s="1">
        <f t="shared" si="140"/>
        <v>289439.97842993482</v>
      </c>
      <c r="AQ1101" s="29">
        <f t="shared" si="141"/>
        <v>277235.6784844232</v>
      </c>
    </row>
    <row r="1102" spans="1:43" x14ac:dyDescent="0.2">
      <c r="A1102" s="26"/>
      <c r="E1102" s="25" t="s">
        <v>2168</v>
      </c>
      <c r="F1102" s="26" t="s">
        <v>2169</v>
      </c>
      <c r="G1102" s="1">
        <v>5.9520034070778403E-2</v>
      </c>
      <c r="H1102" s="1">
        <v>1.0985323045792501</v>
      </c>
      <c r="I1102" s="1">
        <f>VLOOKUP(F1102,'[1]SUSMB vs SHAM all proteins sum'!$B$2:$E$3214,2,FALSE)</f>
        <v>0.541126694548416</v>
      </c>
      <c r="J1102" s="29">
        <f>VLOOKUP(F1102,'[1]SUSMB vs SHAM all proteins sum'!$B$2:$E$3214,3,FALSE)</f>
        <v>1.04898669052201</v>
      </c>
      <c r="K1102" s="25">
        <f>VLOOKUP($E1102,[1]AllProteinsNorm!$A$1:$Q$3226,4,FALSE)</f>
        <v>696420.06563385297</v>
      </c>
      <c r="L1102" s="1">
        <f>VLOOKUP($E1102,[1]AllProteinsNorm!$A$1:$Q$3226,5,FALSE)</f>
        <v>829665.19032205699</v>
      </c>
      <c r="M1102" s="1">
        <f>VLOOKUP($E1102,[1]AllProteinsNorm!$A$1:$Q$3226,10,FALSE)</f>
        <v>768241.45505930204</v>
      </c>
      <c r="N1102" s="1">
        <f>VLOOKUP($E1102,[1]AllProteinsNorm!$A$1:$Q$3226,11,FALSE)</f>
        <v>780556.46546448895</v>
      </c>
      <c r="O1102" s="1">
        <f>VLOOKUP($E1102,[1]AllProteinsNorm!$A$1:$Q$3226,15,FALSE)</f>
        <v>794494.43820809596</v>
      </c>
      <c r="P1102" s="1">
        <f>VLOOKUP($E1102,[1]AllProteinsNorm!$A$1:$Q$3226,6,FALSE)</f>
        <v>795677.81960420602</v>
      </c>
      <c r="Q1102" s="1">
        <f>VLOOKUP($E1102,[1]AllProteinsNorm!$A$1:$Q$3226,8,FALSE)</f>
        <v>870695.96244492801</v>
      </c>
      <c r="R1102" s="1">
        <f>VLOOKUP($E1102,[1]AllProteinsNorm!$A$1:$Q$3226,13,FALSE)</f>
        <v>793516.12144239701</v>
      </c>
      <c r="S1102" s="1">
        <f>VLOOKUP($E1102,[1]AllProteinsNorm!$A$1:$Q$3226,16,FALSE)</f>
        <v>851697.641021644</v>
      </c>
      <c r="T1102" s="1">
        <f>VLOOKUP($E1102,[1]AllProteinsNorm!$A$1:$Q$3226,17,FALSE)</f>
        <v>940559.45279102901</v>
      </c>
      <c r="U1102" s="1">
        <f>VLOOKUP($E1102,[1]AllProteinsNorm!$A$1:$Q$3226,3,FALSE)</f>
        <v>655231.01425667899</v>
      </c>
      <c r="V1102" s="1">
        <f>VLOOKUP($E1102,[1]AllProteinsNorm!$A$1:$Q$3226,7,FALSE)</f>
        <v>783647.05952311202</v>
      </c>
      <c r="W1102" s="1">
        <f>VLOOKUP($E1102,[1]AllProteinsNorm!$A$1:$Q$3226,9,FALSE)</f>
        <v>940672.674227393</v>
      </c>
      <c r="X1102" s="1">
        <f>VLOOKUP($E1102,[1]AllProteinsNorm!$A$1:$Q$3226,12,FALSE)</f>
        <v>765634.63323207805</v>
      </c>
      <c r="Y1102" s="29">
        <f>VLOOKUP($E1102,[1]AllProteinsNorm!$A$1:$Q$3226,14,FALSE)</f>
        <v>945457.27237485303</v>
      </c>
      <c r="Z1102" s="25">
        <f t="shared" si="145"/>
        <v>0.89991225331731306</v>
      </c>
      <c r="AA1102" s="1">
        <f t="shared" si="145"/>
        <v>1.0720912675629348</v>
      </c>
      <c r="AB1102" s="1">
        <f t="shared" si="145"/>
        <v>0.99271967168974296</v>
      </c>
      <c r="AC1102" s="1">
        <f t="shared" si="145"/>
        <v>1.0086330970923714</v>
      </c>
      <c r="AD1102" s="1">
        <f t="shared" si="145"/>
        <v>1.0266437103376382</v>
      </c>
      <c r="AE1102" s="1">
        <f t="shared" si="145"/>
        <v>1.0281728727946935</v>
      </c>
      <c r="AF1102" s="1">
        <f t="shared" si="145"/>
        <v>1.1251111278721511</v>
      </c>
      <c r="AG1102" s="1">
        <f t="shared" si="145"/>
        <v>1.0253795318790855</v>
      </c>
      <c r="AH1102" s="1">
        <f t="shared" si="145"/>
        <v>1.1005615448188351</v>
      </c>
      <c r="AI1102" s="1">
        <f t="shared" si="145"/>
        <v>1.2153885539896043</v>
      </c>
      <c r="AJ1102" s="1">
        <f t="shared" si="145"/>
        <v>0.84668786495466763</v>
      </c>
      <c r="AK1102" s="1">
        <f t="shared" si="145"/>
        <v>1.0126267549443364</v>
      </c>
      <c r="AL1102" s="1">
        <f t="shared" si="145"/>
        <v>1.2155348584442718</v>
      </c>
      <c r="AM1102" s="1">
        <f t="shared" si="145"/>
        <v>0.98935114309572736</v>
      </c>
      <c r="AN1102" s="29">
        <f t="shared" si="145"/>
        <v>1.2217175041096859</v>
      </c>
      <c r="AO1102" s="1">
        <f t="shared" ref="AO1102:AO1165" si="146">_xlfn.STDEV.P(K1102:O1102)</f>
        <v>43848.266177438942</v>
      </c>
      <c r="AP1102" s="1">
        <f t="shared" ref="AP1102:AP1165" si="147">_xlfn.STDEV.P(P1102:T1102)</f>
        <v>54355.542931239725</v>
      </c>
      <c r="AQ1102" s="29">
        <f t="shared" ref="AQ1102:AQ1165" si="148">_xlfn.STDEV.P(U1102:Y1102)</f>
        <v>111094.42610559806</v>
      </c>
    </row>
    <row r="1103" spans="1:43" x14ac:dyDescent="0.2">
      <c r="A1103" s="26"/>
      <c r="E1103" s="25" t="s">
        <v>2170</v>
      </c>
      <c r="F1103" s="26" t="s">
        <v>2171</v>
      </c>
      <c r="G1103" s="1">
        <v>0.62356547178601496</v>
      </c>
      <c r="H1103" s="1">
        <v>0.87650080319458001</v>
      </c>
      <c r="I1103" s="1">
        <f>VLOOKUP(F1103,'[1]SUSMB vs SHAM all proteins sum'!$B$2:$E$3214,2,FALSE)</f>
        <v>0.28827931361053499</v>
      </c>
      <c r="J1103" s="29">
        <f>VLOOKUP(F1103,'[1]SUSMB vs SHAM all proteins sum'!$B$2:$E$3214,3,FALSE)</f>
        <v>1.0922092048849199</v>
      </c>
      <c r="K1103" s="25">
        <f>VLOOKUP($E1103,[1]AllProteinsNorm!$A$1:$Q$3226,4,FALSE)</f>
        <v>277947.84606785403</v>
      </c>
      <c r="L1103" s="1">
        <f>VLOOKUP($E1103,[1]AllProteinsNorm!$A$1:$Q$3226,5,FALSE)</f>
        <v>387253.04486007098</v>
      </c>
      <c r="M1103" s="1">
        <f>VLOOKUP($E1103,[1]AllProteinsNorm!$A$1:$Q$3226,10,FALSE)</f>
        <v>309212.65044717601</v>
      </c>
      <c r="N1103" s="1">
        <f>VLOOKUP($E1103,[1]AllProteinsNorm!$A$1:$Q$3226,11,FALSE)</f>
        <v>370559.21583278099</v>
      </c>
      <c r="O1103" s="1">
        <f>VLOOKUP($E1103,[1]AllProteinsNorm!$A$1:$Q$3226,15,FALSE)</f>
        <v>332654.858781563</v>
      </c>
      <c r="P1103" s="1">
        <f>VLOOKUP($E1103,[1]AllProteinsNorm!$A$1:$Q$3226,6,FALSE)</f>
        <v>380956.68131019798</v>
      </c>
      <c r="Q1103" s="1">
        <f>VLOOKUP($E1103,[1]AllProteinsNorm!$A$1:$Q$3226,8,FALSE)</f>
        <v>111337.57985265899</v>
      </c>
      <c r="R1103" s="1">
        <f>VLOOKUP($E1103,[1]AllProteinsNorm!$A$1:$Q$3226,13,FALSE)</f>
        <v>434852.30251754599</v>
      </c>
      <c r="S1103" s="1">
        <f>VLOOKUP($E1103,[1]AllProteinsNorm!$A$1:$Q$3226,16,FALSE)</f>
        <v>402096.450112049</v>
      </c>
      <c r="T1103" s="1">
        <f>VLOOKUP($E1103,[1]AllProteinsNorm!$A$1:$Q$3226,17,FALSE)</f>
        <v>286179.884964809</v>
      </c>
      <c r="U1103" s="1">
        <f>VLOOKUP($E1103,[1]AllProteinsNorm!$A$1:$Q$3226,3,FALSE)</f>
        <v>372738.83690276602</v>
      </c>
      <c r="V1103" s="1">
        <f>VLOOKUP($E1103,[1]AllProteinsNorm!$A$1:$Q$3226,7,FALSE)</f>
        <v>335148.32484482997</v>
      </c>
      <c r="W1103" s="1">
        <f>VLOOKUP($E1103,[1]AllProteinsNorm!$A$1:$Q$3226,9,FALSE)</f>
        <v>386932.99055752699</v>
      </c>
      <c r="X1103" s="1">
        <f>VLOOKUP($E1103,[1]AllProteinsNorm!$A$1:$Q$3226,12,FALSE)</f>
        <v>317143.19108201901</v>
      </c>
      <c r="Y1103" s="29">
        <f>VLOOKUP($E1103,[1]AllProteinsNorm!$A$1:$Q$3226,14,FALSE)</f>
        <v>415971.14781402203</v>
      </c>
      <c r="Z1103" s="25">
        <f t="shared" si="145"/>
        <v>0.82839553730141602</v>
      </c>
      <c r="AA1103" s="1">
        <f t="shared" si="145"/>
        <v>1.1541686640383351</v>
      </c>
      <c r="AB1103" s="1">
        <f t="shared" si="145"/>
        <v>0.92157713517610995</v>
      </c>
      <c r="AC1103" s="1">
        <f t="shared" si="145"/>
        <v>1.104414389406166</v>
      </c>
      <c r="AD1103" s="1">
        <f t="shared" si="145"/>
        <v>0.99144427407797242</v>
      </c>
      <c r="AE1103" s="1">
        <f t="shared" si="145"/>
        <v>1.135402987168622</v>
      </c>
      <c r="AF1103" s="1">
        <f t="shared" si="145"/>
        <v>0.33183043361799153</v>
      </c>
      <c r="AG1103" s="1">
        <f t="shared" si="145"/>
        <v>1.2960334533509548</v>
      </c>
      <c r="AH1103" s="1">
        <f t="shared" si="145"/>
        <v>1.1984079371359693</v>
      </c>
      <c r="AI1103" s="1">
        <f t="shared" si="145"/>
        <v>0.8529302994217326</v>
      </c>
      <c r="AJ1103" s="1">
        <f t="shared" si="145"/>
        <v>1.1109105302934854</v>
      </c>
      <c r="AK1103" s="1">
        <f t="shared" si="145"/>
        <v>0.99887579833133411</v>
      </c>
      <c r="AL1103" s="1">
        <f t="shared" si="145"/>
        <v>1.1532147744519525</v>
      </c>
      <c r="AM1103" s="1">
        <f t="shared" si="145"/>
        <v>0.94521331211805204</v>
      </c>
      <c r="AN1103" s="29">
        <f t="shared" si="145"/>
        <v>1.2397600750291866</v>
      </c>
      <c r="AO1103" s="1">
        <f t="shared" si="146"/>
        <v>39796.715963065129</v>
      </c>
      <c r="AP1103" s="1">
        <f t="shared" si="147"/>
        <v>116861.30934784087</v>
      </c>
      <c r="AQ1103" s="29">
        <f t="shared" si="148"/>
        <v>35549.059066431175</v>
      </c>
    </row>
    <row r="1104" spans="1:43" x14ac:dyDescent="0.2">
      <c r="A1104" s="26"/>
      <c r="E1104" s="25" t="s">
        <v>2172</v>
      </c>
      <c r="F1104" s="26" t="s">
        <v>2173</v>
      </c>
      <c r="G1104" s="1">
        <v>0.51300968030690897</v>
      </c>
      <c r="H1104" s="43">
        <v>0.665581655144171</v>
      </c>
      <c r="I1104" s="1">
        <f>VLOOKUP(F1104,'[1]SUSMB vs SHAM all proteins sum'!$B$2:$E$3214,2,FALSE)</f>
        <v>0.30683962751049998</v>
      </c>
      <c r="J1104" s="29">
        <f>VLOOKUP(F1104,'[1]SUSMB vs SHAM all proteins sum'!$B$2:$E$3214,3,FALSE)</f>
        <v>0.51274414011123903</v>
      </c>
      <c r="K1104" s="25">
        <f>VLOOKUP($E1104,[1]AllProteinsNorm!$A$1:$Q$3226,4,FALSE)</f>
        <v>9488.4485522469404</v>
      </c>
      <c r="L1104" s="1">
        <f>VLOOKUP($E1104,[1]AllProteinsNorm!$A$1:$Q$3226,5,FALSE)</f>
        <v>54711.304355861401</v>
      </c>
      <c r="M1104" s="1">
        <f>VLOOKUP($E1104,[1]AllProteinsNorm!$A$1:$Q$3226,10,FALSE)</f>
        <v>47602.354568389397</v>
      </c>
      <c r="N1104" s="1">
        <f>VLOOKUP($E1104,[1]AllProteinsNorm!$A$1:$Q$3226,11,FALSE)</f>
        <v>60687.239287002303</v>
      </c>
      <c r="O1104" s="1">
        <f>VLOOKUP($E1104,[1]AllProteinsNorm!$A$1:$Q$3226,15,FALSE)</f>
        <v>50038.358193644497</v>
      </c>
      <c r="P1104" s="1">
        <f>VLOOKUP($E1104,[1]AllProteinsNorm!$A$1:$Q$3226,6,FALSE)</f>
        <v>66550.168080724296</v>
      </c>
      <c r="Q1104" s="1">
        <f>VLOOKUP($E1104,[1]AllProteinsNorm!$A$1:$Q$3226,8,FALSE)</f>
        <v>43217.772464589099</v>
      </c>
      <c r="R1104" s="1">
        <f>VLOOKUP($E1104,[1]AllProteinsNorm!$A$1:$Q$3226,13,FALSE)</f>
        <v>11357.190058981299</v>
      </c>
      <c r="S1104" s="1">
        <f>VLOOKUP($E1104,[1]AllProteinsNorm!$A$1:$Q$3226,16,FALSE)</f>
        <v>53241.491461447098</v>
      </c>
      <c r="T1104" s="1">
        <f>VLOOKUP($E1104,[1]AllProteinsNorm!$A$1:$Q$3226,17,FALSE)</f>
        <v>5636.0549520267496</v>
      </c>
      <c r="U1104" s="1">
        <f>VLOOKUP($E1104,[1]AllProteinsNorm!$A$1:$Q$3226,3,FALSE)</f>
        <v>24581.1592513465</v>
      </c>
      <c r="V1104" s="1">
        <f>VLOOKUP($E1104,[1]AllProteinsNorm!$A$1:$Q$3226,7,FALSE)</f>
        <v>3739.7201407515699</v>
      </c>
      <c r="W1104" s="1">
        <f>VLOOKUP($E1104,[1]AllProteinsNorm!$A$1:$Q$3226,9,FALSE)</f>
        <v>10625.3437278851</v>
      </c>
      <c r="X1104" s="1">
        <f>VLOOKUP($E1104,[1]AllProteinsNorm!$A$1:$Q$3226,12,FALSE)</f>
        <v>50926.639886195902</v>
      </c>
      <c r="Y1104" s="29">
        <f>VLOOKUP($E1104,[1]AllProteinsNorm!$A$1:$Q$3226,14,FALSE)</f>
        <v>53465.692716677702</v>
      </c>
      <c r="Z1104" s="25">
        <f t="shared" si="145"/>
        <v>0.21319701639115615</v>
      </c>
      <c r="AA1104" s="1">
        <f t="shared" si="145"/>
        <v>1.2293144434846432</v>
      </c>
      <c r="AB1104" s="1">
        <f t="shared" si="145"/>
        <v>1.0695826521366607</v>
      </c>
      <c r="AC1104" s="1">
        <f t="shared" si="145"/>
        <v>1.3635883967501878</v>
      </c>
      <c r="AD1104" s="1">
        <f t="shared" si="145"/>
        <v>1.1243174912373524</v>
      </c>
      <c r="AE1104" s="1">
        <f t="shared" si="145"/>
        <v>1.495323202419691</v>
      </c>
      <c r="AF1104" s="1">
        <f t="shared" si="145"/>
        <v>0.97106498431087918</v>
      </c>
      <c r="AG1104" s="1">
        <f t="shared" si="145"/>
        <v>0.25518597922826108</v>
      </c>
      <c r="AH1104" s="1">
        <f t="shared" si="145"/>
        <v>1.1962890524508085</v>
      </c>
      <c r="AI1104" s="1">
        <f t="shared" si="145"/>
        <v>0.126637151834918</v>
      </c>
      <c r="AJ1104" s="1">
        <f t="shared" si="145"/>
        <v>0.55231682850637542</v>
      </c>
      <c r="AK1104" s="1">
        <f t="shared" si="145"/>
        <v>8.4028191938432639E-2</v>
      </c>
      <c r="AL1104" s="1">
        <f t="shared" si="145"/>
        <v>0.23874204180399425</v>
      </c>
      <c r="AM1104" s="1">
        <f t="shared" si="145"/>
        <v>1.1442763923710892</v>
      </c>
      <c r="AN1104" s="29">
        <f t="shared" si="145"/>
        <v>1.2013266556398985</v>
      </c>
      <c r="AO1104" s="1">
        <f t="shared" si="146"/>
        <v>18068.779975402598</v>
      </c>
      <c r="AP1104" s="1">
        <f t="shared" si="147"/>
        <v>23714.616910919998</v>
      </c>
      <c r="AQ1104" s="29">
        <f t="shared" si="148"/>
        <v>20366.793869612797</v>
      </c>
    </row>
    <row r="1105" spans="1:43" x14ac:dyDescent="0.2">
      <c r="A1105" s="26"/>
      <c r="E1105" s="25" t="s">
        <v>2174</v>
      </c>
      <c r="F1105" s="26" t="s">
        <v>2175</v>
      </c>
      <c r="G1105" s="1">
        <v>0.26393373730103897</v>
      </c>
      <c r="H1105" s="1">
        <v>1.05432984166939</v>
      </c>
      <c r="I1105" s="1">
        <f>VLOOKUP(F1105,'[1]SUSMB vs SHAM all proteins sum'!$B$2:$E$3214,2,FALSE)</f>
        <v>0.243931012821062</v>
      </c>
      <c r="J1105" s="29">
        <f>VLOOKUP(F1105,'[1]SUSMB vs SHAM all proteins sum'!$B$2:$E$3214,3,FALSE)</f>
        <v>1.06076640755848</v>
      </c>
      <c r="K1105" s="25">
        <f>VLOOKUP($E1105,[1]AllProteinsNorm!$A$1:$Q$3226,4,FALSE)</f>
        <v>595540.82099608402</v>
      </c>
      <c r="L1105" s="1">
        <f>VLOOKUP($E1105,[1]AllProteinsNorm!$A$1:$Q$3226,5,FALSE)</f>
        <v>546450.81803410396</v>
      </c>
      <c r="M1105" s="1">
        <f>VLOOKUP($E1105,[1]AllProteinsNorm!$A$1:$Q$3226,10,FALSE)</f>
        <v>619830.25584751996</v>
      </c>
      <c r="N1105" s="1">
        <f>VLOOKUP($E1105,[1]AllProteinsNorm!$A$1:$Q$3226,11,FALSE)</f>
        <v>635304.96257003804</v>
      </c>
      <c r="O1105" s="1">
        <f>VLOOKUP($E1105,[1]AllProteinsNorm!$A$1:$Q$3226,15,FALSE)</f>
        <v>681662.59063143202</v>
      </c>
      <c r="P1105" s="1">
        <f>VLOOKUP($E1105,[1]AllProteinsNorm!$A$1:$Q$3226,6,FALSE)</f>
        <v>606951.865982041</v>
      </c>
      <c r="Q1105" s="1">
        <f>VLOOKUP($E1105,[1]AllProteinsNorm!$A$1:$Q$3226,8,FALSE)</f>
        <v>691331.61862767895</v>
      </c>
      <c r="R1105" s="1">
        <f>VLOOKUP($E1105,[1]AllProteinsNorm!$A$1:$Q$3226,13,FALSE)</f>
        <v>622043.20231667801</v>
      </c>
      <c r="S1105" s="1">
        <f>VLOOKUP($E1105,[1]AllProteinsNorm!$A$1:$Q$3226,16,FALSE)</f>
        <v>676924.78683166194</v>
      </c>
      <c r="T1105" s="1">
        <f>VLOOKUP($E1105,[1]AllProteinsNorm!$A$1:$Q$3226,17,FALSE)</f>
        <v>644121.73509808001</v>
      </c>
      <c r="U1105" s="1">
        <f>VLOOKUP($E1105,[1]AllProteinsNorm!$A$1:$Q$3226,3,FALSE)</f>
        <v>585186.33571558003</v>
      </c>
      <c r="V1105" s="1">
        <f>VLOOKUP($E1105,[1]AllProteinsNorm!$A$1:$Q$3226,7,FALSE)</f>
        <v>659837.23356266099</v>
      </c>
      <c r="W1105" s="1">
        <f>VLOOKUP($E1105,[1]AllProteinsNorm!$A$1:$Q$3226,9,FALSE)</f>
        <v>668439.41680614604</v>
      </c>
      <c r="X1105" s="1">
        <f>VLOOKUP($E1105,[1]AllProteinsNorm!$A$1:$Q$3226,12,FALSE)</f>
        <v>698979.97452515899</v>
      </c>
      <c r="Y1105" s="29">
        <f>VLOOKUP($E1105,[1]AllProteinsNorm!$A$1:$Q$3226,14,FALSE)</f>
        <v>650321.49007337098</v>
      </c>
      <c r="Z1105" s="25">
        <f t="shared" si="145"/>
        <v>0.9671671789177323</v>
      </c>
      <c r="AA1105" s="1">
        <f t="shared" si="145"/>
        <v>0.88744428167218214</v>
      </c>
      <c r="AB1105" s="1">
        <f t="shared" si="145"/>
        <v>1.0066135835209926</v>
      </c>
      <c r="AC1105" s="1">
        <f t="shared" si="145"/>
        <v>1.031744738124911</v>
      </c>
      <c r="AD1105" s="1">
        <f t="shared" si="145"/>
        <v>1.1070302177641829</v>
      </c>
      <c r="AE1105" s="1">
        <f t="shared" si="145"/>
        <v>0.98569888623061175</v>
      </c>
      <c r="AF1105" s="1">
        <f t="shared" si="145"/>
        <v>1.1227328634944378</v>
      </c>
      <c r="AG1105" s="1">
        <f t="shared" si="145"/>
        <v>1.0102074416046278</v>
      </c>
      <c r="AH1105" s="1">
        <f t="shared" si="145"/>
        <v>1.0993359537041218</v>
      </c>
      <c r="AI1105" s="1">
        <f t="shared" si="145"/>
        <v>1.0460633082589335</v>
      </c>
      <c r="AJ1105" s="1">
        <f t="shared" si="145"/>
        <v>0.95035134033064728</v>
      </c>
      <c r="AK1105" s="1">
        <f t="shared" si="145"/>
        <v>1.0715855122446358</v>
      </c>
      <c r="AL1105" s="1">
        <f t="shared" si="145"/>
        <v>1.0855555861788111</v>
      </c>
      <c r="AM1105" s="1">
        <f t="shared" si="145"/>
        <v>1.1351539075873551</v>
      </c>
      <c r="AN1105" s="29">
        <f t="shared" si="145"/>
        <v>1.0561318028407225</v>
      </c>
      <c r="AO1105" s="1">
        <f t="shared" si="146"/>
        <v>44619.058435982377</v>
      </c>
      <c r="AP1105" s="1">
        <f t="shared" si="147"/>
        <v>31898.717581175199</v>
      </c>
      <c r="AQ1105" s="29">
        <f t="shared" si="148"/>
        <v>37427.661840932029</v>
      </c>
    </row>
    <row r="1106" spans="1:43" x14ac:dyDescent="0.2">
      <c r="A1106" s="26"/>
      <c r="E1106" s="25" t="s">
        <v>2176</v>
      </c>
      <c r="F1106" s="26" t="s">
        <v>2177</v>
      </c>
      <c r="G1106" s="1">
        <v>0.85333756317062404</v>
      </c>
      <c r="H1106" s="1">
        <v>0.98679285584763399</v>
      </c>
      <c r="I1106" s="1">
        <f>VLOOKUP(F1106,'[1]SUSMB vs SHAM all proteins sum'!$B$2:$E$3214,2,FALSE)</f>
        <v>3.6826995269590199E-2</v>
      </c>
      <c r="J1106" s="29">
        <f>VLOOKUP(F1106,'[1]SUSMB vs SHAM all proteins sum'!$B$2:$E$3214,3,FALSE)</f>
        <v>0.66337895266971003</v>
      </c>
      <c r="K1106" s="25">
        <f>VLOOKUP($E1106,[1]AllProteinsNorm!$A$1:$Q$3226,4,FALSE)</f>
        <v>1946035.70331518</v>
      </c>
      <c r="L1106" s="1">
        <f>VLOOKUP($E1106,[1]AllProteinsNorm!$A$1:$Q$3226,5,FALSE)</f>
        <v>1829140.02104713</v>
      </c>
      <c r="M1106" s="1">
        <f>VLOOKUP($E1106,[1]AllProteinsNorm!$A$1:$Q$3226,10,FALSE)</f>
        <v>1768185.5489000899</v>
      </c>
      <c r="N1106" s="1">
        <f>VLOOKUP($E1106,[1]AllProteinsNorm!$A$1:$Q$3226,11,FALSE)</f>
        <v>2058663.58776379</v>
      </c>
      <c r="O1106" s="1">
        <f>VLOOKUP($E1106,[1]AllProteinsNorm!$A$1:$Q$3226,15,FALSE)</f>
        <v>2030276.7020208901</v>
      </c>
      <c r="P1106" s="1">
        <f>VLOOKUP($E1106,[1]AllProteinsNorm!$A$1:$Q$3226,6,FALSE)</f>
        <v>2068531.0377118599</v>
      </c>
      <c r="Q1106" s="1">
        <f>VLOOKUP($E1106,[1]AllProteinsNorm!$A$1:$Q$3226,8,FALSE)</f>
        <v>2018805.2194387501</v>
      </c>
      <c r="R1106" s="1">
        <f>VLOOKUP($E1106,[1]AllProteinsNorm!$A$1:$Q$3226,13,FALSE)</f>
        <v>1525629.1156798201</v>
      </c>
      <c r="S1106" s="1">
        <f>VLOOKUP($E1106,[1]AllProteinsNorm!$A$1:$Q$3226,16,FALSE)</f>
        <v>2163119.5280303699</v>
      </c>
      <c r="T1106" s="1">
        <f>VLOOKUP($E1106,[1]AllProteinsNorm!$A$1:$Q$3226,17,FALSE)</f>
        <v>1786118.39420376</v>
      </c>
      <c r="U1106" s="1">
        <f>VLOOKUP($E1106,[1]AllProteinsNorm!$A$1:$Q$3226,3,FALSE)</f>
        <v>1033951.13760949</v>
      </c>
      <c r="V1106" s="1">
        <f>VLOOKUP($E1106,[1]AllProteinsNorm!$A$1:$Q$3226,7,FALSE)</f>
        <v>1993734.3506114699</v>
      </c>
      <c r="W1106" s="1">
        <f>VLOOKUP($E1106,[1]AllProteinsNorm!$A$1:$Q$3226,9,FALSE)</f>
        <v>1753770.0435834101</v>
      </c>
      <c r="X1106" s="1">
        <f>VLOOKUP($E1106,[1]AllProteinsNorm!$A$1:$Q$3226,12,FALSE)</f>
        <v>869850.01619142597</v>
      </c>
      <c r="Y1106" s="29">
        <f>VLOOKUP($E1106,[1]AllProteinsNorm!$A$1:$Q$3226,14,FALSE)</f>
        <v>1074707.59541709</v>
      </c>
      <c r="Z1106" s="25">
        <f t="shared" si="145"/>
        <v>1.0101613257110129</v>
      </c>
      <c r="AA1106" s="1">
        <f t="shared" si="145"/>
        <v>0.94948232728943971</v>
      </c>
      <c r="AB1106" s="1">
        <f t="shared" si="145"/>
        <v>0.91784166916216359</v>
      </c>
      <c r="AC1106" s="1">
        <f t="shared" si="145"/>
        <v>1.0686249668830721</v>
      </c>
      <c r="AD1106" s="1">
        <f t="shared" si="145"/>
        <v>1.0538897109543115</v>
      </c>
      <c r="AE1106" s="1">
        <f t="shared" si="145"/>
        <v>1.0737470292912534</v>
      </c>
      <c r="AF1106" s="1">
        <f t="shared" si="145"/>
        <v>1.0479350164780978</v>
      </c>
      <c r="AG1106" s="1">
        <f t="shared" si="145"/>
        <v>0.79193384140539858</v>
      </c>
      <c r="AH1106" s="1">
        <f t="shared" si="145"/>
        <v>1.122846660204692</v>
      </c>
      <c r="AI1106" s="1">
        <f t="shared" si="145"/>
        <v>0.92715037133801048</v>
      </c>
      <c r="AJ1106" s="1">
        <f t="shared" si="145"/>
        <v>0.53671032350985182</v>
      </c>
      <c r="AK1106" s="1">
        <f t="shared" si="145"/>
        <v>1.0349210609539785</v>
      </c>
      <c r="AL1106" s="1">
        <f t="shared" si="145"/>
        <v>0.91035877152740574</v>
      </c>
      <c r="AM1106" s="1">
        <f t="shared" si="145"/>
        <v>0.45152760765323141</v>
      </c>
      <c r="AN1106" s="29">
        <f t="shared" si="145"/>
        <v>0.55786646025496589</v>
      </c>
      <c r="AO1106" s="1">
        <f t="shared" si="146"/>
        <v>112392.95758211243</v>
      </c>
      <c r="AP1106" s="1">
        <f t="shared" si="147"/>
        <v>229825.153562911</v>
      </c>
      <c r="AQ1106" s="29">
        <f t="shared" si="148"/>
        <v>443514.57400754851</v>
      </c>
    </row>
    <row r="1107" spans="1:43" x14ac:dyDescent="0.2">
      <c r="A1107" s="26"/>
      <c r="E1107" s="25" t="s">
        <v>263</v>
      </c>
      <c r="F1107" s="26" t="s">
        <v>264</v>
      </c>
      <c r="G1107" s="1">
        <v>0.467122055831799</v>
      </c>
      <c r="H1107" s="1">
        <v>1.15940756718881</v>
      </c>
      <c r="I1107" s="1">
        <f>VLOOKUP(F1107,'[1]SUSMB vs SHAM all proteins sum'!$B$2:$E$3214,2,FALSE)</f>
        <v>3.7593200953140997E-2</v>
      </c>
      <c r="J1107" s="29">
        <f>VLOOKUP(F1107,'[1]SUSMB vs SHAM all proteins sum'!$B$2:$E$3214,3,FALSE)</f>
        <v>1.70434839450445</v>
      </c>
      <c r="K1107" s="25">
        <f>VLOOKUP($E1107,[1]AllProteinsNorm!$A$1:$Q$3226,4,FALSE)</f>
        <v>37684.292509797699</v>
      </c>
      <c r="L1107" s="1">
        <f>VLOOKUP($E1107,[1]AllProteinsNorm!$A$1:$Q$3226,5,FALSE)</f>
        <v>46630.117542380802</v>
      </c>
      <c r="M1107" s="1">
        <f>VLOOKUP($E1107,[1]AllProteinsNorm!$A$1:$Q$3226,10,FALSE)</f>
        <v>39970.716111571099</v>
      </c>
      <c r="N1107" s="1">
        <f>VLOOKUP($E1107,[1]AllProteinsNorm!$A$1:$Q$3226,11,FALSE)</f>
        <v>56518.0572886031</v>
      </c>
      <c r="O1107" s="1">
        <f>VLOOKUP($E1107,[1]AllProteinsNorm!$A$1:$Q$3226,15,FALSE)</f>
        <v>93141.959902146395</v>
      </c>
      <c r="P1107" s="1">
        <f>VLOOKUP($E1107,[1]AllProteinsNorm!$A$1:$Q$3226,6,FALSE)</f>
        <v>41820.159551240598</v>
      </c>
      <c r="Q1107" s="1">
        <f>VLOOKUP($E1107,[1]AllProteinsNorm!$A$1:$Q$3226,8,FALSE)</f>
        <v>61274.1766060874</v>
      </c>
      <c r="R1107" s="1">
        <f>VLOOKUP($E1107,[1]AllProteinsNorm!$A$1:$Q$3226,13,FALSE)</f>
        <v>73010.875065257205</v>
      </c>
      <c r="S1107" s="1">
        <f>VLOOKUP($E1107,[1]AllProteinsNorm!$A$1:$Q$3226,16,FALSE)</f>
        <v>55822.420780779597</v>
      </c>
      <c r="T1107" s="1">
        <f>VLOOKUP($E1107,[1]AllProteinsNorm!$A$1:$Q$3226,17,FALSE)</f>
        <v>74169.041532794494</v>
      </c>
      <c r="U1107" s="1">
        <f>VLOOKUP($E1107,[1]AllProteinsNorm!$A$1:$Q$3226,3,FALSE)</f>
        <v>142735.56272180399</v>
      </c>
      <c r="V1107" s="1">
        <f>VLOOKUP($E1107,[1]AllProteinsNorm!$A$1:$Q$3226,7,FALSE)</f>
        <v>61015.121694868998</v>
      </c>
      <c r="W1107" s="1">
        <f>VLOOKUP($E1107,[1]AllProteinsNorm!$A$1:$Q$3226,9,FALSE)</f>
        <v>76896.184750455199</v>
      </c>
      <c r="X1107" s="1">
        <f>VLOOKUP($E1107,[1]AllProteinsNorm!$A$1:$Q$3226,12,FALSE)</f>
        <v>89643.0850502252</v>
      </c>
      <c r="Y1107" s="29">
        <f>VLOOKUP($E1107,[1]AllProteinsNorm!$A$1:$Q$3226,14,FALSE)</f>
        <v>88573.136101166994</v>
      </c>
      <c r="Z1107" s="25">
        <f t="shared" si="145"/>
        <v>0.68780727499578787</v>
      </c>
      <c r="AA1107" s="1">
        <f t="shared" si="145"/>
        <v>0.85108494663179757</v>
      </c>
      <c r="AB1107" s="1">
        <f t="shared" si="145"/>
        <v>0.72953868833233759</v>
      </c>
      <c r="AC1107" s="1">
        <f t="shared" si="145"/>
        <v>1.0315579352225606</v>
      </c>
      <c r="AD1107" s="1">
        <f t="shared" si="145"/>
        <v>1.7000111548175159</v>
      </c>
      <c r="AE1107" s="1">
        <f t="shared" si="145"/>
        <v>0.7632944143332222</v>
      </c>
      <c r="AF1107" s="1">
        <f t="shared" si="145"/>
        <v>1.1183658132386647</v>
      </c>
      <c r="AG1107" s="1">
        <f t="shared" si="145"/>
        <v>1.3325820303150506</v>
      </c>
      <c r="AH1107" s="1">
        <f t="shared" si="145"/>
        <v>1.0188612964118606</v>
      </c>
      <c r="AI1107" s="1">
        <f t="shared" si="145"/>
        <v>1.3537206870065941</v>
      </c>
      <c r="AJ1107" s="1">
        <f t="shared" si="145"/>
        <v>2.6051851289273782</v>
      </c>
      <c r="AK1107" s="1">
        <f t="shared" si="145"/>
        <v>1.1136375872141724</v>
      </c>
      <c r="AL1107" s="1">
        <f t="shared" si="145"/>
        <v>1.4034960395510201</v>
      </c>
      <c r="AM1107" s="1">
        <f t="shared" si="145"/>
        <v>1.6361502882024528</v>
      </c>
      <c r="AN1107" s="29">
        <f t="shared" si="145"/>
        <v>1.6166217626013686</v>
      </c>
      <c r="AO1107" s="1">
        <f t="shared" si="146"/>
        <v>20261.584790136767</v>
      </c>
      <c r="AP1107" s="1">
        <f t="shared" si="147"/>
        <v>11934.764473412948</v>
      </c>
      <c r="AQ1107" s="29">
        <f t="shared" si="148"/>
        <v>27492.999745066365</v>
      </c>
    </row>
    <row r="1108" spans="1:43" x14ac:dyDescent="0.2">
      <c r="A1108" s="26"/>
      <c r="E1108" s="25" t="s">
        <v>2178</v>
      </c>
      <c r="F1108" s="26" t="s">
        <v>2179</v>
      </c>
      <c r="G1108" s="1">
        <v>0.35828934648310401</v>
      </c>
      <c r="H1108" s="1">
        <v>1.1642540619372801</v>
      </c>
      <c r="I1108" s="1">
        <f>VLOOKUP(F1108,'[1]SUSMB vs SHAM all proteins sum'!$B$2:$E$3214,2,FALSE)</f>
        <v>0.70736639984556504</v>
      </c>
      <c r="J1108" s="29">
        <f>VLOOKUP(F1108,'[1]SUSMB vs SHAM all proteins sum'!$B$2:$E$3214,3,FALSE)</f>
        <v>1.06956987538399</v>
      </c>
      <c r="K1108" s="25">
        <f>VLOOKUP($E1108,[1]AllProteinsNorm!$A$1:$Q$3226,4,FALSE)</f>
        <v>675478.36448489304</v>
      </c>
      <c r="L1108" s="1">
        <f>VLOOKUP($E1108,[1]AllProteinsNorm!$A$1:$Q$3226,5,FALSE)</f>
        <v>514373.881256519</v>
      </c>
      <c r="M1108" s="1">
        <f>VLOOKUP($E1108,[1]AllProteinsNorm!$A$1:$Q$3226,10,FALSE)</f>
        <v>585532.61696365301</v>
      </c>
      <c r="N1108" s="1">
        <f>VLOOKUP($E1108,[1]AllProteinsNorm!$A$1:$Q$3226,11,FALSE)</f>
        <v>417381.08868671098</v>
      </c>
      <c r="O1108" s="1">
        <f>VLOOKUP($E1108,[1]AllProteinsNorm!$A$1:$Q$3226,15,FALSE)</f>
        <v>323935.55051784602</v>
      </c>
      <c r="P1108" s="1">
        <f>VLOOKUP($E1108,[1]AllProteinsNorm!$A$1:$Q$3226,6,FALSE)</f>
        <v>423699.206801878</v>
      </c>
      <c r="Q1108" s="1">
        <f>VLOOKUP($E1108,[1]AllProteinsNorm!$A$1:$Q$3226,8,FALSE)</f>
        <v>662045.80272852699</v>
      </c>
      <c r="R1108" s="1">
        <f>VLOOKUP($E1108,[1]AllProteinsNorm!$A$1:$Q$3226,13,FALSE)</f>
        <v>695167.58030664304</v>
      </c>
      <c r="S1108" s="1">
        <f>VLOOKUP($E1108,[1]AllProteinsNorm!$A$1:$Q$3226,16,FALSE)</f>
        <v>540425.59299070504</v>
      </c>
      <c r="T1108" s="1">
        <f>VLOOKUP($E1108,[1]AllProteinsNorm!$A$1:$Q$3226,17,FALSE)</f>
        <v>558342.29468039598</v>
      </c>
      <c r="U1108" s="1">
        <f>VLOOKUP($E1108,[1]AllProteinsNorm!$A$1:$Q$3226,3,FALSE)</f>
        <v>541697.30437135301</v>
      </c>
      <c r="V1108" s="1">
        <f>VLOOKUP($E1108,[1]AllProteinsNorm!$A$1:$Q$3226,7,FALSE)</f>
        <v>381564.62455677101</v>
      </c>
      <c r="W1108" s="1">
        <f>VLOOKUP($E1108,[1]AllProteinsNorm!$A$1:$Q$3226,9,FALSE)</f>
        <v>425059.21018896101</v>
      </c>
      <c r="X1108" s="1">
        <f>VLOOKUP($E1108,[1]AllProteinsNorm!$A$1:$Q$3226,12,FALSE)</f>
        <v>619199.83978143195</v>
      </c>
      <c r="Y1108" s="29">
        <f>VLOOKUP($E1108,[1]AllProteinsNorm!$A$1:$Q$3226,14,FALSE)</f>
        <v>707739.75502820499</v>
      </c>
      <c r="Z1108" s="25">
        <f t="shared" si="145"/>
        <v>1.3419914200638292</v>
      </c>
      <c r="AA1108" s="1">
        <f t="shared" si="145"/>
        <v>1.0219207181825547</v>
      </c>
      <c r="AB1108" s="1">
        <f t="shared" si="145"/>
        <v>1.1632937329265365</v>
      </c>
      <c r="AC1108" s="1">
        <f t="shared" si="145"/>
        <v>0.82922247308632091</v>
      </c>
      <c r="AD1108" s="1">
        <f t="shared" si="145"/>
        <v>0.64357165574075892</v>
      </c>
      <c r="AE1108" s="1">
        <f t="shared" si="145"/>
        <v>0.84177485188526269</v>
      </c>
      <c r="AF1108" s="1">
        <f t="shared" si="145"/>
        <v>1.3153045806707313</v>
      </c>
      <c r="AG1108" s="1">
        <f t="shared" si="145"/>
        <v>1.3811085259399338</v>
      </c>
      <c r="AH1108" s="1">
        <f t="shared" si="145"/>
        <v>1.073678369446359</v>
      </c>
      <c r="AI1108" s="1">
        <f t="shared" si="145"/>
        <v>1.109273972810715</v>
      </c>
      <c r="AJ1108" s="1">
        <f t="shared" si="145"/>
        <v>1.0762049133763463</v>
      </c>
      <c r="AK1108" s="1">
        <f t="shared" si="145"/>
        <v>0.75806492002974435</v>
      </c>
      <c r="AL1108" s="1">
        <f t="shared" si="145"/>
        <v>0.84447680796954805</v>
      </c>
      <c r="AM1108" s="1">
        <f t="shared" si="145"/>
        <v>1.2301813292351034</v>
      </c>
      <c r="AN1108" s="29">
        <f t="shared" si="145"/>
        <v>1.4060860107787643</v>
      </c>
      <c r="AO1108" s="1">
        <f t="shared" si="146"/>
        <v>123356.29718353284</v>
      </c>
      <c r="AP1108" s="1">
        <f t="shared" si="147"/>
        <v>96309.539033687048</v>
      </c>
      <c r="AQ1108" s="29">
        <f t="shared" si="148"/>
        <v>120501.34271244398</v>
      </c>
    </row>
    <row r="1109" spans="1:43" x14ac:dyDescent="0.2">
      <c r="A1109" s="26"/>
      <c r="E1109" s="25" t="s">
        <v>2180</v>
      </c>
      <c r="F1109" s="26" t="s">
        <v>2181</v>
      </c>
      <c r="G1109" s="1">
        <v>7.4292048580291398E-2</v>
      </c>
      <c r="H1109" s="43">
        <v>2.3569780626733898</v>
      </c>
      <c r="I1109" s="1">
        <f>VLOOKUP(F1109,'[1]SUSMB vs SHAM all proteins sum'!$B$2:$E$3214,2,FALSE)</f>
        <v>0.81927069118623497</v>
      </c>
      <c r="J1109" s="29">
        <f>VLOOKUP(F1109,'[1]SUSMB vs SHAM all proteins sum'!$B$2:$E$3214,3,FALSE)</f>
        <v>1.13167069853834</v>
      </c>
      <c r="K1109" s="25">
        <f>VLOOKUP($E1109,[1]AllProteinsNorm!$A$1:$Q$3226,4,FALSE)</f>
        <v>1863.8900514976999</v>
      </c>
      <c r="L1109" s="1">
        <f>VLOOKUP($E1109,[1]AllProteinsNorm!$A$1:$Q$3226,5,FALSE)</f>
        <v>1166.2257842827501</v>
      </c>
      <c r="M1109" s="1">
        <f>VLOOKUP($E1109,[1]AllProteinsNorm!$A$1:$Q$3226,10,FALSE)</f>
        <v>1920.1818059914201</v>
      </c>
      <c r="N1109" s="1">
        <f>VLOOKUP($E1109,[1]AllProteinsNorm!$A$1:$Q$3226,11,FALSE)</f>
        <v>328.87847969469499</v>
      </c>
      <c r="O1109" s="1">
        <f>VLOOKUP($E1109,[1]AllProteinsNorm!$A$1:$Q$3226,15,FALSE)</f>
        <v>1771.0217418202801</v>
      </c>
      <c r="P1109" s="1">
        <f>VLOOKUP($E1109,[1]AllProteinsNorm!$A$1:$Q$3226,6,FALSE)</f>
        <v>1807.37896423755</v>
      </c>
      <c r="Q1109" s="1">
        <f>VLOOKUP($E1109,[1]AllProteinsNorm!$A$1:$Q$3226,8,FALSE)</f>
        <v>1460.1619603941699</v>
      </c>
      <c r="R1109" s="1">
        <f>VLOOKUP($E1109,[1]AllProteinsNorm!$A$1:$Q$3226,13,FALSE)</f>
        <v>3420.7351379536699</v>
      </c>
      <c r="S1109" s="1">
        <f>VLOOKUP($E1109,[1]AllProteinsNorm!$A$1:$Q$3226,16,FALSE)</f>
        <v>3293.3510362419602</v>
      </c>
      <c r="T1109" s="1">
        <f>VLOOKUP($E1109,[1]AllProteinsNorm!$A$1:$Q$3226,17,FALSE)</f>
        <v>5948.0499109845496</v>
      </c>
      <c r="U1109" s="1">
        <f>VLOOKUP($E1109,[1]AllProteinsNorm!$A$1:$Q$3226,3,FALSE)</f>
        <v>579.85083146240197</v>
      </c>
      <c r="V1109" s="1">
        <f>VLOOKUP($E1109,[1]AllProteinsNorm!$A$1:$Q$3226,7,FALSE)</f>
        <v>866.92394374833998</v>
      </c>
      <c r="W1109" s="1">
        <f>VLOOKUP($E1109,[1]AllProteinsNorm!$A$1:$Q$3226,9,FALSE)</f>
        <v>706.09294035769301</v>
      </c>
      <c r="X1109" s="1">
        <f>VLOOKUP($E1109,[1]AllProteinsNorm!$A$1:$Q$3226,12,FALSE)</f>
        <v>3159.9283344898699</v>
      </c>
      <c r="Y1109" s="29">
        <f>VLOOKUP($E1109,[1]AllProteinsNorm!$A$1:$Q$3226,14,FALSE)</f>
        <v>4023.1719984259798</v>
      </c>
      <c r="Z1109" s="25">
        <f t="shared" si="145"/>
        <v>1.3218707386949442</v>
      </c>
      <c r="AA1109" s="1">
        <f t="shared" si="145"/>
        <v>0.82708727251170255</v>
      </c>
      <c r="AB1109" s="1">
        <f t="shared" si="145"/>
        <v>1.3617928483898036</v>
      </c>
      <c r="AC1109" s="1">
        <f t="shared" si="145"/>
        <v>0.23324060265549046</v>
      </c>
      <c r="AD1109" s="1">
        <f t="shared" si="145"/>
        <v>1.256008537748059</v>
      </c>
      <c r="AE1109" s="1">
        <f t="shared" si="145"/>
        <v>1.2817930782122327</v>
      </c>
      <c r="AF1109" s="1">
        <f t="shared" si="145"/>
        <v>1.0355467950749353</v>
      </c>
      <c r="AG1109" s="1">
        <f t="shared" si="145"/>
        <v>2.4259852023209052</v>
      </c>
      <c r="AH1109" s="1">
        <f t="shared" si="145"/>
        <v>2.3356444032526626</v>
      </c>
      <c r="AI1109" s="1">
        <f t="shared" si="145"/>
        <v>4.2183567229782204</v>
      </c>
      <c r="AJ1109" s="1">
        <f t="shared" si="145"/>
        <v>0.41123018297253289</v>
      </c>
      <c r="AK1109" s="1">
        <f t="shared" si="145"/>
        <v>0.61482242098675988</v>
      </c>
      <c r="AL1109" s="1">
        <f t="shared" si="145"/>
        <v>0.50076108078795689</v>
      </c>
      <c r="AM1109" s="1">
        <f t="shared" si="145"/>
        <v>2.2410210293138442</v>
      </c>
      <c r="AN1109" s="29">
        <f t="shared" si="145"/>
        <v>2.8532333960272376</v>
      </c>
      <c r="AO1109" s="1">
        <f t="shared" si="146"/>
        <v>604.13375243666724</v>
      </c>
      <c r="AP1109" s="1">
        <f t="shared" si="147"/>
        <v>1585.8535505572263</v>
      </c>
      <c r="AQ1109" s="29">
        <f t="shared" si="148"/>
        <v>1437.0352451475719</v>
      </c>
    </row>
    <row r="1110" spans="1:43" x14ac:dyDescent="0.2">
      <c r="A1110" s="26"/>
      <c r="E1110" s="25" t="s">
        <v>2182</v>
      </c>
      <c r="F1110" s="26" t="s">
        <v>2183</v>
      </c>
      <c r="G1110" s="1">
        <v>0.72824359636704805</v>
      </c>
      <c r="H1110" s="1">
        <v>1.0235098047054201</v>
      </c>
      <c r="I1110" s="1">
        <f>VLOOKUP(F1110,'[1]SUSMB vs SHAM all proteins sum'!$B$2:$E$3214,2,FALSE)</f>
        <v>0.80311808035421495</v>
      </c>
      <c r="J1110" s="29">
        <f>VLOOKUP(F1110,'[1]SUSMB vs SHAM all proteins sum'!$B$2:$E$3214,3,FALSE)</f>
        <v>1.0177051862581099</v>
      </c>
      <c r="K1110" s="25">
        <f>VLOOKUP($E1110,[1]AllProteinsNorm!$A$1:$Q$3226,4,FALSE)</f>
        <v>1518317.3654068699</v>
      </c>
      <c r="L1110" s="1">
        <f>VLOOKUP($E1110,[1]AllProteinsNorm!$A$1:$Q$3226,5,FALSE)</f>
        <v>2050637.8272099199</v>
      </c>
      <c r="M1110" s="1">
        <f>VLOOKUP($E1110,[1]AllProteinsNorm!$A$1:$Q$3226,10,FALSE)</f>
        <v>1698139.8586917301</v>
      </c>
      <c r="N1110" s="1">
        <f>VLOOKUP($E1110,[1]AllProteinsNorm!$A$1:$Q$3226,11,FALSE)</f>
        <v>1693562.54814488</v>
      </c>
      <c r="O1110" s="1">
        <f>VLOOKUP($E1110,[1]AllProteinsNorm!$A$1:$Q$3226,15,FALSE)</f>
        <v>1482247.0527103699</v>
      </c>
      <c r="P1110" s="1">
        <f>VLOOKUP($E1110,[1]AllProteinsNorm!$A$1:$Q$3226,6,FALSE)</f>
        <v>1730821.69582002</v>
      </c>
      <c r="Q1110" s="1">
        <f>VLOOKUP($E1110,[1]AllProteinsNorm!$A$1:$Q$3226,8,FALSE)</f>
        <v>1559500.0455374799</v>
      </c>
      <c r="R1110" s="1">
        <f>VLOOKUP($E1110,[1]AllProteinsNorm!$A$1:$Q$3226,13,FALSE)</f>
        <v>1734579.6953689901</v>
      </c>
      <c r="S1110" s="1">
        <f>VLOOKUP($E1110,[1]AllProteinsNorm!$A$1:$Q$3226,16,FALSE)</f>
        <v>1696001.15001954</v>
      </c>
      <c r="T1110" s="1">
        <f>VLOOKUP($E1110,[1]AllProteinsNorm!$A$1:$Q$3226,17,FALSE)</f>
        <v>1877365.0547418101</v>
      </c>
      <c r="U1110" s="1">
        <f>VLOOKUP($E1110,[1]AllProteinsNorm!$A$1:$Q$3226,3,FALSE)</f>
        <v>1819823.2453703</v>
      </c>
      <c r="V1110" s="1">
        <f>VLOOKUP($E1110,[1]AllProteinsNorm!$A$1:$Q$3226,7,FALSE)</f>
        <v>1562054.0797975</v>
      </c>
      <c r="W1110" s="1">
        <f>VLOOKUP($E1110,[1]AllProteinsNorm!$A$1:$Q$3226,9,FALSE)</f>
        <v>1797259.65176534</v>
      </c>
      <c r="X1110" s="1">
        <f>VLOOKUP($E1110,[1]AllProteinsNorm!$A$1:$Q$3226,12,FALSE)</f>
        <v>1558983.4226850099</v>
      </c>
      <c r="Y1110" s="29">
        <f>VLOOKUP($E1110,[1]AllProteinsNorm!$A$1:$Q$3226,14,FALSE)</f>
        <v>1819194.6033337901</v>
      </c>
      <c r="Z1110" s="25">
        <f t="shared" si="145"/>
        <v>0.89916766086997757</v>
      </c>
      <c r="AA1110" s="1">
        <f t="shared" si="145"/>
        <v>1.2144148913753141</v>
      </c>
      <c r="AB1110" s="1">
        <f t="shared" si="145"/>
        <v>1.0056609239668046</v>
      </c>
      <c r="AC1110" s="1">
        <f t="shared" si="145"/>
        <v>1.0029501800134917</v>
      </c>
      <c r="AD1110" s="1">
        <f t="shared" si="145"/>
        <v>0.87780634377441158</v>
      </c>
      <c r="AE1110" s="1">
        <f t="shared" si="145"/>
        <v>1.0250155409349793</v>
      </c>
      <c r="AF1110" s="1">
        <f t="shared" si="145"/>
        <v>0.92355658969677401</v>
      </c>
      <c r="AG1110" s="1">
        <f t="shared" si="145"/>
        <v>1.0272410780598162</v>
      </c>
      <c r="AH1110" s="1">
        <f t="shared" si="145"/>
        <v>1.0043943523541299</v>
      </c>
      <c r="AI1110" s="1">
        <f t="shared" si="145"/>
        <v>1.1118004597272539</v>
      </c>
      <c r="AJ1110" s="1">
        <f t="shared" si="145"/>
        <v>1.0777234378123119</v>
      </c>
      <c r="AK1110" s="1">
        <f t="shared" si="145"/>
        <v>0.92506912262545371</v>
      </c>
      <c r="AL1110" s="1">
        <f t="shared" si="145"/>
        <v>1.0643609787211878</v>
      </c>
      <c r="AM1110" s="1">
        <f t="shared" si="145"/>
        <v>0.92325063879850244</v>
      </c>
      <c r="AN1110" s="29">
        <f t="shared" si="145"/>
        <v>1.0773511476690443</v>
      </c>
      <c r="AO1110" s="1">
        <f t="shared" si="146"/>
        <v>201377.62378162978</v>
      </c>
      <c r="AP1110" s="1">
        <f t="shared" si="147"/>
        <v>101418.9499462691</v>
      </c>
      <c r="AQ1110" s="29">
        <f t="shared" si="148"/>
        <v>123516.92476900386</v>
      </c>
    </row>
    <row r="1111" spans="1:43" x14ac:dyDescent="0.2">
      <c r="A1111" s="26"/>
      <c r="E1111" s="25" t="s">
        <v>2184</v>
      </c>
      <c r="F1111" s="26" t="s">
        <v>2185</v>
      </c>
      <c r="G1111" s="1">
        <v>0.74928877396442894</v>
      </c>
      <c r="H1111" s="1">
        <v>1.1399015847432801</v>
      </c>
      <c r="I1111" s="1">
        <f>VLOOKUP(F1111,'[1]SUSMB vs SHAM all proteins sum'!$B$2:$E$3214,2,FALSE)</f>
        <v>0.36674918259825601</v>
      </c>
      <c r="J1111" s="29">
        <f>VLOOKUP(F1111,'[1]SUSMB vs SHAM all proteins sum'!$B$2:$E$3214,3,FALSE)</f>
        <v>1.5464183698384</v>
      </c>
      <c r="K1111" s="25">
        <f>VLOOKUP($E1111,[1]AllProteinsNorm!$A$1:$Q$3226,4,FALSE)</f>
        <v>38011.472902804002</v>
      </c>
      <c r="L1111" s="1">
        <f>VLOOKUP($E1111,[1]AllProteinsNorm!$A$1:$Q$3226,5,FALSE)</f>
        <v>12092.787452679</v>
      </c>
      <c r="M1111" s="1">
        <f>VLOOKUP($E1111,[1]AllProteinsNorm!$A$1:$Q$3226,10,FALSE)</f>
        <v>66091.415343202505</v>
      </c>
      <c r="N1111" s="1">
        <f>VLOOKUP($E1111,[1]AllProteinsNorm!$A$1:$Q$3226,11,FALSE)</f>
        <v>26722.7928592875</v>
      </c>
      <c r="O1111" s="1">
        <f>VLOOKUP($E1111,[1]AllProteinsNorm!$A$1:$Q$3226,15,FALSE)</f>
        <v>90329.972045041301</v>
      </c>
      <c r="P1111" s="1">
        <f>VLOOKUP($E1111,[1]AllProteinsNorm!$A$1:$Q$3226,6,FALSE)</f>
        <v>53183.600847333102</v>
      </c>
      <c r="Q1111" s="1">
        <f>VLOOKUP($E1111,[1]AllProteinsNorm!$A$1:$Q$3226,8,FALSE)</f>
        <v>23511.9136420711</v>
      </c>
      <c r="R1111" s="1">
        <f>VLOOKUP($E1111,[1]AllProteinsNorm!$A$1:$Q$3226,13,FALSE)</f>
        <v>68791.328023716298</v>
      </c>
      <c r="S1111" s="1">
        <f>VLOOKUP($E1111,[1]AllProteinsNorm!$A$1:$Q$3226,16,FALSE)</f>
        <v>38249.302519981102</v>
      </c>
      <c r="T1111" s="1">
        <f>VLOOKUP($E1111,[1]AllProteinsNorm!$A$1:$Q$3226,17,FALSE)</f>
        <v>42895.698938698901</v>
      </c>
      <c r="U1111" s="1">
        <f>VLOOKUP($E1111,[1]AllProteinsNorm!$A$1:$Q$3226,3,FALSE)</f>
        <v>131540.314654002</v>
      </c>
      <c r="V1111" s="1">
        <f>VLOOKUP($E1111,[1]AllProteinsNorm!$A$1:$Q$3226,7,FALSE)</f>
        <v>28681.872587878101</v>
      </c>
      <c r="W1111" s="1">
        <f>VLOOKUP($E1111,[1]AllProteinsNorm!$A$1:$Q$3226,9,FALSE)</f>
        <v>33367.295046088097</v>
      </c>
      <c r="X1111" s="1">
        <f>VLOOKUP($E1111,[1]AllProteinsNorm!$A$1:$Q$3226,12,FALSE)</f>
        <v>89799.915055518402</v>
      </c>
      <c r="Y1111" s="29">
        <f>VLOOKUP($E1111,[1]AllProteinsNorm!$A$1:$Q$3226,14,FALSE)</f>
        <v>57368.247810591398</v>
      </c>
      <c r="Z1111" s="25">
        <f t="shared" ref="Z1111:AN1127" si="149">K1111/AVERAGE($K1111:$O1111)</f>
        <v>0.81482801781082459</v>
      </c>
      <c r="AA1111" s="1">
        <f t="shared" si="149"/>
        <v>0.25922547266373286</v>
      </c>
      <c r="AB1111" s="1">
        <f t="shared" si="149"/>
        <v>1.4167600686276227</v>
      </c>
      <c r="AC1111" s="1">
        <f t="shared" si="149"/>
        <v>0.57283968952164033</v>
      </c>
      <c r="AD1111" s="1">
        <f t="shared" si="149"/>
        <v>1.9363467513761794</v>
      </c>
      <c r="AE1111" s="1">
        <f t="shared" si="149"/>
        <v>1.1400633742681878</v>
      </c>
      <c r="AF1111" s="1">
        <f t="shared" si="149"/>
        <v>0.50401009287106147</v>
      </c>
      <c r="AG1111" s="1">
        <f t="shared" si="149"/>
        <v>1.4746363972653134</v>
      </c>
      <c r="AH1111" s="1">
        <f t="shared" si="149"/>
        <v>0.81992622160936324</v>
      </c>
      <c r="AI1111" s="1">
        <f t="shared" si="149"/>
        <v>0.91952809690391024</v>
      </c>
      <c r="AJ1111" s="1">
        <f t="shared" si="149"/>
        <v>2.8197469255085359</v>
      </c>
      <c r="AK1111" s="1">
        <f t="shared" si="149"/>
        <v>0.61483524849570714</v>
      </c>
      <c r="AL1111" s="1">
        <f t="shared" si="149"/>
        <v>0.71527370043340999</v>
      </c>
      <c r="AM1111" s="1">
        <f t="shared" si="149"/>
        <v>1.9249842533429118</v>
      </c>
      <c r="AN1111" s="29">
        <f t="shared" si="149"/>
        <v>1.2297670171401356</v>
      </c>
      <c r="AO1111" s="1">
        <f t="shared" si="146"/>
        <v>28113.438999150305</v>
      </c>
      <c r="AP1111" s="1">
        <f t="shared" si="147"/>
        <v>15127.484151437824</v>
      </c>
      <c r="AQ1111" s="29">
        <f t="shared" si="148"/>
        <v>38394.964846341667</v>
      </c>
    </row>
    <row r="1112" spans="1:43" x14ac:dyDescent="0.2">
      <c r="A1112" s="26"/>
      <c r="E1112" s="25" t="s">
        <v>2186</v>
      </c>
      <c r="F1112" s="26" t="s">
        <v>2187</v>
      </c>
      <c r="G1112" s="1">
        <v>0.49717563058851</v>
      </c>
      <c r="H1112" s="1">
        <v>0.88858378245556202</v>
      </c>
      <c r="I1112" s="1">
        <f>VLOOKUP(F1112,'[1]SUSMB vs SHAM all proteins sum'!$B$2:$E$3214,2,FALSE)</f>
        <v>0.23671342444049001</v>
      </c>
      <c r="J1112" s="29">
        <f>VLOOKUP(F1112,'[1]SUSMB vs SHAM all proteins sum'!$B$2:$E$3214,3,FALSE)</f>
        <v>1.3374302040582899</v>
      </c>
      <c r="K1112" s="25">
        <f>VLOOKUP($E1112,[1]AllProteinsNorm!$A$1:$Q$3226,4,FALSE)</f>
        <v>74858.605297678499</v>
      </c>
      <c r="L1112" s="1">
        <f>VLOOKUP($E1112,[1]AllProteinsNorm!$A$1:$Q$3226,5,FALSE)</f>
        <v>66036.724581624207</v>
      </c>
      <c r="M1112" s="1">
        <f>VLOOKUP($E1112,[1]AllProteinsNorm!$A$1:$Q$3226,10,FALSE)</f>
        <v>86470.8398142894</v>
      </c>
      <c r="N1112" s="1">
        <f>VLOOKUP($E1112,[1]AllProteinsNorm!$A$1:$Q$3226,11,FALSE)</f>
        <v>80421.684757453593</v>
      </c>
      <c r="O1112" s="1">
        <f>VLOOKUP($E1112,[1]AllProteinsNorm!$A$1:$Q$3226,15,FALSE)</f>
        <v>70923.426553474506</v>
      </c>
      <c r="P1112" s="1">
        <f>VLOOKUP($E1112,[1]AllProteinsNorm!$A$1:$Q$3226,6,FALSE)</f>
        <v>70504.652962236098</v>
      </c>
      <c r="Q1112" s="1">
        <f>VLOOKUP($E1112,[1]AllProteinsNorm!$A$1:$Q$3226,8,FALSE)</f>
        <v>66630.426880775296</v>
      </c>
      <c r="R1112" s="1">
        <f>VLOOKUP($E1112,[1]AllProteinsNorm!$A$1:$Q$3226,13,FALSE)</f>
        <v>38241.589351032701</v>
      </c>
      <c r="S1112" s="1">
        <f>VLOOKUP($E1112,[1]AllProteinsNorm!$A$1:$Q$3226,16,FALSE)</f>
        <v>102712.55014725801</v>
      </c>
      <c r="T1112" s="1">
        <f>VLOOKUP($E1112,[1]AllProteinsNorm!$A$1:$Q$3226,17,FALSE)</f>
        <v>73198.452876427502</v>
      </c>
      <c r="U1112" s="1">
        <f>VLOOKUP($E1112,[1]AllProteinsNorm!$A$1:$Q$3226,3,FALSE)</f>
        <v>236292.69341188599</v>
      </c>
      <c r="V1112" s="1">
        <f>VLOOKUP($E1112,[1]AllProteinsNorm!$A$1:$Q$3226,7,FALSE)</f>
        <v>78702.478056634194</v>
      </c>
      <c r="W1112" s="1">
        <f>VLOOKUP($E1112,[1]AllProteinsNorm!$A$1:$Q$3226,9,FALSE)</f>
        <v>78998.935556805198</v>
      </c>
      <c r="X1112" s="1">
        <f>VLOOKUP($E1112,[1]AllProteinsNorm!$A$1:$Q$3226,12,FALSE)</f>
        <v>69125.150373173805</v>
      </c>
      <c r="Y1112" s="29">
        <f>VLOOKUP($E1112,[1]AllProteinsNorm!$A$1:$Q$3226,14,FALSE)</f>
        <v>102735.23424103099</v>
      </c>
      <c r="Z1112" s="25">
        <f t="shared" si="149"/>
        <v>0.98833344888906272</v>
      </c>
      <c r="AA1112" s="1">
        <f t="shared" si="149"/>
        <v>0.87186107060850926</v>
      </c>
      <c r="AB1112" s="1">
        <f t="shared" si="149"/>
        <v>1.1416459470777858</v>
      </c>
      <c r="AC1112" s="1">
        <f t="shared" si="149"/>
        <v>1.0617809501757842</v>
      </c>
      <c r="AD1112" s="1">
        <f t="shared" si="149"/>
        <v>0.93637858324885714</v>
      </c>
      <c r="AE1112" s="1">
        <f t="shared" si="149"/>
        <v>0.93084965379463513</v>
      </c>
      <c r="AF1112" s="1">
        <f t="shared" si="149"/>
        <v>0.87969952603524371</v>
      </c>
      <c r="AG1112" s="1">
        <f t="shared" si="149"/>
        <v>0.50489107757231355</v>
      </c>
      <c r="AH1112" s="1">
        <f t="shared" si="149"/>
        <v>1.356079885906964</v>
      </c>
      <c r="AI1112" s="1">
        <f t="shared" si="149"/>
        <v>0.96641500462134122</v>
      </c>
      <c r="AJ1112" s="1">
        <f t="shared" si="149"/>
        <v>3.1196944118633954</v>
      </c>
      <c r="AK1112" s="1">
        <f t="shared" si="149"/>
        <v>1.0390828317534961</v>
      </c>
      <c r="AL1112" s="1">
        <f t="shared" si="149"/>
        <v>1.0429968622437507</v>
      </c>
      <c r="AM1112" s="1">
        <f t="shared" si="149"/>
        <v>0.91263653659618249</v>
      </c>
      <c r="AN1112" s="29">
        <f t="shared" si="149"/>
        <v>1.3563793765072019</v>
      </c>
      <c r="AO1112" s="1">
        <f t="shared" si="146"/>
        <v>7144.2124837914789</v>
      </c>
      <c r="AP1112" s="1">
        <f t="shared" si="147"/>
        <v>20494.949439108543</v>
      </c>
      <c r="AQ1112" s="29">
        <f t="shared" si="148"/>
        <v>62551.902382188113</v>
      </c>
    </row>
    <row r="1113" spans="1:43" x14ac:dyDescent="0.2">
      <c r="A1113" s="26"/>
      <c r="E1113" s="25" t="s">
        <v>2188</v>
      </c>
      <c r="F1113" s="26" t="s">
        <v>2189</v>
      </c>
      <c r="G1113" s="1">
        <v>0.63952214369190796</v>
      </c>
      <c r="H1113" s="1">
        <v>0.87432615149308301</v>
      </c>
      <c r="I1113" s="1">
        <f>VLOOKUP(F1113,'[1]SUSMB vs SHAM all proteins sum'!$B$2:$E$3214,2,FALSE)</f>
        <v>0.69494884027050297</v>
      </c>
      <c r="J1113" s="29">
        <f>VLOOKUP(F1113,'[1]SUSMB vs SHAM all proteins sum'!$B$2:$E$3214,3,FALSE)</f>
        <v>1.12991391463348</v>
      </c>
      <c r="K1113" s="25">
        <f>VLOOKUP($E1113,[1]AllProteinsNorm!$A$1:$Q$3226,4,FALSE)</f>
        <v>31334.028064583301</v>
      </c>
      <c r="L1113" s="1">
        <f>VLOOKUP($E1113,[1]AllProteinsNorm!$A$1:$Q$3226,5,FALSE)</f>
        <v>58680.092364828</v>
      </c>
      <c r="M1113" s="1">
        <f>VLOOKUP($E1113,[1]AllProteinsNorm!$A$1:$Q$3226,10,FALSE)</f>
        <v>53087.976260963696</v>
      </c>
      <c r="N1113" s="1">
        <f>VLOOKUP($E1113,[1]AllProteinsNorm!$A$1:$Q$3226,11,FALSE)</f>
        <v>55716.985832699</v>
      </c>
      <c r="O1113" s="1">
        <f>VLOOKUP($E1113,[1]AllProteinsNorm!$A$1:$Q$3226,15,FALSE)</f>
        <v>18195.281927251901</v>
      </c>
      <c r="P1113" s="1">
        <f>VLOOKUP($E1113,[1]AllProteinsNorm!$A$1:$Q$3226,6,FALSE)</f>
        <v>42202.567786536601</v>
      </c>
      <c r="Q1113" s="1">
        <f>VLOOKUP($E1113,[1]AllProteinsNorm!$A$1:$Q$3226,8,FALSE)</f>
        <v>47961.044683113301</v>
      </c>
      <c r="R1113" s="1">
        <f>VLOOKUP($E1113,[1]AllProteinsNorm!$A$1:$Q$3226,13,FALSE)</f>
        <v>29545.969713015798</v>
      </c>
      <c r="S1113" s="1">
        <f>VLOOKUP($E1113,[1]AllProteinsNorm!$A$1:$Q$3226,16,FALSE)</f>
        <v>42122.231774999404</v>
      </c>
      <c r="T1113" s="1">
        <f>VLOOKUP($E1113,[1]AllProteinsNorm!$A$1:$Q$3226,17,FALSE)</f>
        <v>20071.498652206999</v>
      </c>
      <c r="U1113" s="1">
        <f>VLOOKUP($E1113,[1]AllProteinsNorm!$A$1:$Q$3226,3,FALSE)</f>
        <v>48592.3779990521</v>
      </c>
      <c r="V1113" s="1">
        <f>VLOOKUP($E1113,[1]AllProteinsNorm!$A$1:$Q$3226,7,FALSE)</f>
        <v>27871.448156276201</v>
      </c>
      <c r="W1113" s="1">
        <f>VLOOKUP($E1113,[1]AllProteinsNorm!$A$1:$Q$3226,9,FALSE)</f>
        <v>71913.359431881094</v>
      </c>
      <c r="X1113" s="1">
        <f>VLOOKUP($E1113,[1]AllProteinsNorm!$A$1:$Q$3226,12,FALSE)</f>
        <v>28823.9737704207</v>
      </c>
      <c r="Y1113" s="29">
        <f>VLOOKUP($E1113,[1]AllProteinsNorm!$A$1:$Q$3226,14,FALSE)</f>
        <v>64921.008254377201</v>
      </c>
      <c r="Z1113" s="25">
        <f t="shared" si="149"/>
        <v>0.72193442457021295</v>
      </c>
      <c r="AA1113" s="1">
        <f t="shared" si="149"/>
        <v>1.3519863653601545</v>
      </c>
      <c r="AB1113" s="1">
        <f t="shared" si="149"/>
        <v>1.2231442926699772</v>
      </c>
      <c r="AC1113" s="1">
        <f t="shared" si="149"/>
        <v>1.283716540465516</v>
      </c>
      <c r="AD1113" s="1">
        <f t="shared" si="149"/>
        <v>0.41921837693413982</v>
      </c>
      <c r="AE1113" s="1">
        <f t="shared" si="149"/>
        <v>0.97234503101744396</v>
      </c>
      <c r="AF1113" s="1">
        <f t="shared" si="149"/>
        <v>1.1050200479722503</v>
      </c>
      <c r="AG1113" s="1">
        <f t="shared" si="149"/>
        <v>0.68073765042817724</v>
      </c>
      <c r="AH1113" s="1">
        <f t="shared" si="149"/>
        <v>0.97049409336774783</v>
      </c>
      <c r="AI1113" s="1">
        <f t="shared" si="149"/>
        <v>0.46244631554795818</v>
      </c>
      <c r="AJ1113" s="1">
        <f t="shared" si="149"/>
        <v>1.1195659356958094</v>
      </c>
      <c r="AK1113" s="1">
        <f t="shared" si="149"/>
        <v>0.64215675830656627</v>
      </c>
      <c r="AL1113" s="1">
        <f t="shared" si="149"/>
        <v>1.6568801704447058</v>
      </c>
      <c r="AM1113" s="1">
        <f t="shared" si="149"/>
        <v>0.66410290036396291</v>
      </c>
      <c r="AN1113" s="29">
        <f t="shared" si="149"/>
        <v>1.4957767523549685</v>
      </c>
      <c r="AO1113" s="1">
        <f t="shared" si="146"/>
        <v>15873.951602037043</v>
      </c>
      <c r="AP1113" s="1">
        <f t="shared" si="147"/>
        <v>10135.751588497023</v>
      </c>
      <c r="AQ1113" s="29">
        <f t="shared" si="148"/>
        <v>18058.228338157071</v>
      </c>
    </row>
    <row r="1114" spans="1:43" x14ac:dyDescent="0.2">
      <c r="A1114" s="26"/>
      <c r="E1114" s="25" t="s">
        <v>2190</v>
      </c>
      <c r="F1114" s="26" t="s">
        <v>2191</v>
      </c>
      <c r="G1114" s="43">
        <v>4.2382937911917502E-2</v>
      </c>
      <c r="H1114" s="1">
        <v>1.33481526746972</v>
      </c>
      <c r="I1114" s="1">
        <f>VLOOKUP(F1114,'[1]SUSMB vs SHAM all proteins sum'!$B$2:$E$3214,2,FALSE)</f>
        <v>0.51999250419431697</v>
      </c>
      <c r="J1114" s="29">
        <f>VLOOKUP(F1114,'[1]SUSMB vs SHAM all proteins sum'!$B$2:$E$3214,3,FALSE)</f>
        <v>1.0680715624500401</v>
      </c>
      <c r="K1114" s="25">
        <f>VLOOKUP($E1114,[1]AllProteinsNorm!$A$1:$Q$3226,4,FALSE)</f>
        <v>44662.8222085323</v>
      </c>
      <c r="L1114" s="1">
        <f>VLOOKUP($E1114,[1]AllProteinsNorm!$A$1:$Q$3226,5,FALSE)</f>
        <v>52209.770672360297</v>
      </c>
      <c r="M1114" s="1">
        <f>VLOOKUP($E1114,[1]AllProteinsNorm!$A$1:$Q$3226,10,FALSE)</f>
        <v>44196.4205804144</v>
      </c>
      <c r="N1114" s="1">
        <f>VLOOKUP($E1114,[1]AllProteinsNorm!$A$1:$Q$3226,11,FALSE)</f>
        <v>33685.124417902298</v>
      </c>
      <c r="O1114" s="1">
        <f>VLOOKUP($E1114,[1]AllProteinsNorm!$A$1:$Q$3226,15,FALSE)</f>
        <v>57324.953725967898</v>
      </c>
      <c r="P1114" s="1">
        <f>VLOOKUP($E1114,[1]AllProteinsNorm!$A$1:$Q$3226,6,FALSE)</f>
        <v>55643.703061400003</v>
      </c>
      <c r="Q1114" s="1">
        <f>VLOOKUP($E1114,[1]AllProteinsNorm!$A$1:$Q$3226,8,FALSE)</f>
        <v>74910.2636469875</v>
      </c>
      <c r="R1114" s="1">
        <f>VLOOKUP($E1114,[1]AllProteinsNorm!$A$1:$Q$3226,13,FALSE)</f>
        <v>50630.868902537797</v>
      </c>
      <c r="S1114" s="1">
        <f>VLOOKUP($E1114,[1]AllProteinsNorm!$A$1:$Q$3226,16,FALSE)</f>
        <v>55373.990721691</v>
      </c>
      <c r="T1114" s="1">
        <f>VLOOKUP($E1114,[1]AllProteinsNorm!$A$1:$Q$3226,17,FALSE)</f>
        <v>72159.611652083797</v>
      </c>
      <c r="U1114" s="1">
        <f>VLOOKUP($E1114,[1]AllProteinsNorm!$A$1:$Q$3226,3,FALSE)</f>
        <v>42142.193374741801</v>
      </c>
      <c r="V1114" s="1">
        <f>VLOOKUP($E1114,[1]AllProteinsNorm!$A$1:$Q$3226,7,FALSE)</f>
        <v>51822.019160113799</v>
      </c>
      <c r="W1114" s="1">
        <f>VLOOKUP($E1114,[1]AllProteinsNorm!$A$1:$Q$3226,9,FALSE)</f>
        <v>49661.116177096999</v>
      </c>
      <c r="X1114" s="1">
        <f>VLOOKUP($E1114,[1]AllProteinsNorm!$A$1:$Q$3226,12,FALSE)</f>
        <v>50461.131181283803</v>
      </c>
      <c r="Y1114" s="29">
        <f>VLOOKUP($E1114,[1]AllProteinsNorm!$A$1:$Q$3226,14,FALSE)</f>
        <v>50543.3181985552</v>
      </c>
      <c r="Z1114" s="25">
        <f t="shared" si="149"/>
        <v>0.96223278666814582</v>
      </c>
      <c r="AA1114" s="1">
        <f t="shared" si="149"/>
        <v>1.1248271076737448</v>
      </c>
      <c r="AB1114" s="1">
        <f t="shared" si="149"/>
        <v>0.95218445303989796</v>
      </c>
      <c r="AC1114" s="1">
        <f t="shared" si="149"/>
        <v>0.72572510054479333</v>
      </c>
      <c r="AD1114" s="1">
        <f t="shared" si="149"/>
        <v>1.2350305520734188</v>
      </c>
      <c r="AE1114" s="1">
        <f t="shared" si="149"/>
        <v>1.1988090498919963</v>
      </c>
      <c r="AF1114" s="1">
        <f t="shared" si="149"/>
        <v>1.6138951408519824</v>
      </c>
      <c r="AG1114" s="1">
        <f t="shared" si="149"/>
        <v>1.0908106489117337</v>
      </c>
      <c r="AH1114" s="1">
        <f t="shared" si="149"/>
        <v>1.1929982649168498</v>
      </c>
      <c r="AI1114" s="1">
        <f t="shared" si="149"/>
        <v>1.5546340506805498</v>
      </c>
      <c r="AJ1114" s="1">
        <f t="shared" si="149"/>
        <v>0.90792740275017736</v>
      </c>
      <c r="AK1114" s="1">
        <f t="shared" si="149"/>
        <v>1.1164732419815659</v>
      </c>
      <c r="AL1114" s="1">
        <f t="shared" si="149"/>
        <v>1.0699179282721125</v>
      </c>
      <c r="AM1114" s="1">
        <f t="shared" si="149"/>
        <v>1.0871537550468016</v>
      </c>
      <c r="AN1114" s="29">
        <f t="shared" si="149"/>
        <v>1.0889244233285273</v>
      </c>
      <c r="AO1114" s="1">
        <f t="shared" si="146"/>
        <v>8033.0368863758149</v>
      </c>
      <c r="AP1114" s="1">
        <f t="shared" si="147"/>
        <v>9829.8299858669889</v>
      </c>
      <c r="AQ1114" s="29">
        <f t="shared" si="148"/>
        <v>3461.7828062358844</v>
      </c>
    </row>
    <row r="1115" spans="1:43" x14ac:dyDescent="0.2">
      <c r="A1115" s="26"/>
      <c r="E1115" s="25" t="s">
        <v>2192</v>
      </c>
      <c r="F1115" s="26" t="s">
        <v>2193</v>
      </c>
      <c r="G1115" s="1">
        <v>0.58599500014491801</v>
      </c>
      <c r="H1115" s="1">
        <v>1.138895733157</v>
      </c>
      <c r="I1115" s="1">
        <f>VLOOKUP(F1115,'[1]SUSMB vs SHAM all proteins sum'!$B$2:$E$3214,2,FALSE)</f>
        <v>0.94711753572437096</v>
      </c>
      <c r="J1115" s="29">
        <f>VLOOKUP(F1115,'[1]SUSMB vs SHAM all proteins sum'!$B$2:$E$3214,3,FALSE)</f>
        <v>1.0124127199419799</v>
      </c>
      <c r="K1115" s="25">
        <f>VLOOKUP($E1115,[1]AllProteinsNorm!$A$1:$Q$3226,4,FALSE)</f>
        <v>73182.144689959299</v>
      </c>
      <c r="L1115" s="1">
        <f>VLOOKUP($E1115,[1]AllProteinsNorm!$A$1:$Q$3226,5,FALSE)</f>
        <v>75036.934421151498</v>
      </c>
      <c r="M1115" s="1">
        <f>VLOOKUP($E1115,[1]AllProteinsNorm!$A$1:$Q$3226,10,FALSE)</f>
        <v>39154.519980922101</v>
      </c>
      <c r="N1115" s="1">
        <f>VLOOKUP($E1115,[1]AllProteinsNorm!$A$1:$Q$3226,11,FALSE)</f>
        <v>44450.536390684203</v>
      </c>
      <c r="O1115" s="1">
        <f>VLOOKUP($E1115,[1]AllProteinsNorm!$A$1:$Q$3226,15,FALSE)</f>
        <v>44929.758532218999</v>
      </c>
      <c r="P1115" s="1">
        <f>VLOOKUP($E1115,[1]AllProteinsNorm!$A$1:$Q$3226,6,FALSE)</f>
        <v>49039.5403451655</v>
      </c>
      <c r="Q1115" s="1">
        <f>VLOOKUP($E1115,[1]AllProteinsNorm!$A$1:$Q$3226,8,FALSE)</f>
        <v>122235.724346438</v>
      </c>
      <c r="R1115" s="1">
        <f>VLOOKUP($E1115,[1]AllProteinsNorm!$A$1:$Q$3226,13,FALSE)</f>
        <v>57661.942304285498</v>
      </c>
      <c r="S1115" s="1">
        <f>VLOOKUP($E1115,[1]AllProteinsNorm!$A$1:$Q$3226,16,FALSE)</f>
        <v>56439.635739369303</v>
      </c>
      <c r="T1115" s="1">
        <f>VLOOKUP($E1115,[1]AllProteinsNorm!$A$1:$Q$3226,17,FALSE)</f>
        <v>42176.936250932697</v>
      </c>
      <c r="U1115" s="1">
        <f>VLOOKUP($E1115,[1]AllProteinsNorm!$A$1:$Q$3226,3,FALSE)</f>
        <v>52105.668111624902</v>
      </c>
      <c r="V1115" s="1">
        <f>VLOOKUP($E1115,[1]AllProteinsNorm!$A$1:$Q$3226,7,FALSE)</f>
        <v>52798.2241788869</v>
      </c>
      <c r="W1115" s="1">
        <f>VLOOKUP($E1115,[1]AllProteinsNorm!$A$1:$Q$3226,9,FALSE)</f>
        <v>37404.674090717097</v>
      </c>
      <c r="X1115" s="1">
        <f>VLOOKUP($E1115,[1]AllProteinsNorm!$A$1:$Q$3226,12,FALSE)</f>
        <v>78065.497912059596</v>
      </c>
      <c r="Y1115" s="29">
        <f>VLOOKUP($E1115,[1]AllProteinsNorm!$A$1:$Q$3226,14,FALSE)</f>
        <v>56855.421262597003</v>
      </c>
      <c r="Z1115" s="25">
        <f t="shared" si="149"/>
        <v>1.3221520324120486</v>
      </c>
      <c r="AA1115" s="1">
        <f t="shared" si="149"/>
        <v>1.3556617638251158</v>
      </c>
      <c r="AB1115" s="1">
        <f t="shared" si="149"/>
        <v>0.70738878165177632</v>
      </c>
      <c r="AC1115" s="1">
        <f t="shared" si="149"/>
        <v>0.80306975533080038</v>
      </c>
      <c r="AD1115" s="1">
        <f t="shared" si="149"/>
        <v>0.81172766678025832</v>
      </c>
      <c r="AE1115" s="1">
        <f t="shared" si="149"/>
        <v>0.88597742264321833</v>
      </c>
      <c r="AF1115" s="1">
        <f t="shared" si="149"/>
        <v>2.2083830975805721</v>
      </c>
      <c r="AG1115" s="1">
        <f t="shared" si="149"/>
        <v>1.0417548506322651</v>
      </c>
      <c r="AH1115" s="1">
        <f t="shared" si="149"/>
        <v>1.0196719352451697</v>
      </c>
      <c r="AI1115" s="1">
        <f t="shared" si="149"/>
        <v>0.76199354666815367</v>
      </c>
      <c r="AJ1115" s="1">
        <f t="shared" si="149"/>
        <v>0.94137190548099048</v>
      </c>
      <c r="AK1115" s="1">
        <f t="shared" si="149"/>
        <v>0.95388403416714773</v>
      </c>
      <c r="AL1115" s="1">
        <f t="shared" si="149"/>
        <v>0.67577502791520627</v>
      </c>
      <c r="AM1115" s="1">
        <f t="shared" si="149"/>
        <v>1.4103775881803218</v>
      </c>
      <c r="AN1115" s="29">
        <f t="shared" si="149"/>
        <v>1.0271837631222016</v>
      </c>
      <c r="AO1115" s="1">
        <f t="shared" si="146"/>
        <v>15461.13889970401</v>
      </c>
      <c r="AP1115" s="1">
        <f t="shared" si="147"/>
        <v>28904.599019350815</v>
      </c>
      <c r="AQ1115" s="29">
        <f t="shared" si="148"/>
        <v>13094.167621689596</v>
      </c>
    </row>
    <row r="1116" spans="1:43" x14ac:dyDescent="0.2">
      <c r="A1116" s="26"/>
      <c r="E1116" s="25" t="s">
        <v>2194</v>
      </c>
      <c r="F1116" s="26" t="s">
        <v>2195</v>
      </c>
      <c r="G1116" s="1">
        <v>0.77631661034893196</v>
      </c>
      <c r="H1116" s="1">
        <v>1.0419173535345601</v>
      </c>
      <c r="I1116" s="1">
        <f>VLOOKUP(F1116,'[1]SUSMB vs SHAM all proteins sum'!$B$2:$E$3214,2,FALSE)</f>
        <v>0.23429126711026199</v>
      </c>
      <c r="J1116" s="29">
        <f>VLOOKUP(F1116,'[1]SUSMB vs SHAM all proteins sum'!$B$2:$E$3214,3,FALSE)</f>
        <v>0.49967507980688203</v>
      </c>
      <c r="K1116" s="25">
        <f>VLOOKUP($E1116,[1]AllProteinsNorm!$A$1:$Q$3226,4,FALSE)</f>
        <v>85091.202953877801</v>
      </c>
      <c r="L1116" s="1">
        <f>VLOOKUP($E1116,[1]AllProteinsNorm!$A$1:$Q$3226,5,FALSE)</f>
        <v>106828.474131554</v>
      </c>
      <c r="M1116" s="1">
        <f>VLOOKUP($E1116,[1]AllProteinsNorm!$A$1:$Q$3226,10,FALSE)</f>
        <v>157982.118437322</v>
      </c>
      <c r="N1116" s="1">
        <f>VLOOKUP($E1116,[1]AllProteinsNorm!$A$1:$Q$3226,11,FALSE)</f>
        <v>123018.93180068499</v>
      </c>
      <c r="O1116" s="1">
        <f>VLOOKUP($E1116,[1]AllProteinsNorm!$A$1:$Q$3226,15,FALSE)</f>
        <v>165896.688099744</v>
      </c>
      <c r="P1116" s="1">
        <f>VLOOKUP($E1116,[1]AllProteinsNorm!$A$1:$Q$3226,6,FALSE)</f>
        <v>125706.723870438</v>
      </c>
      <c r="Q1116" s="1">
        <f>VLOOKUP($E1116,[1]AllProteinsNorm!$A$1:$Q$3226,8,FALSE)</f>
        <v>135422.947192447</v>
      </c>
      <c r="R1116" s="1">
        <f>VLOOKUP($E1116,[1]AllProteinsNorm!$A$1:$Q$3226,13,FALSE)</f>
        <v>142456.02540797001</v>
      </c>
      <c r="S1116" s="1">
        <f>VLOOKUP($E1116,[1]AllProteinsNorm!$A$1:$Q$3226,16,FALSE)</f>
        <v>101932.417089661</v>
      </c>
      <c r="T1116" s="1">
        <f>VLOOKUP($E1116,[1]AllProteinsNorm!$A$1:$Q$3226,17,FALSE)</f>
        <v>145583.357728609</v>
      </c>
      <c r="U1116" s="1">
        <f>VLOOKUP($E1116,[1]AllProteinsNorm!$A$1:$Q$3226,3,FALSE)</f>
        <v>23069.589665805401</v>
      </c>
      <c r="V1116" s="1">
        <f>VLOOKUP($E1116,[1]AllProteinsNorm!$A$1:$Q$3226,7,FALSE)</f>
        <v>95326.544126953901</v>
      </c>
      <c r="W1116" s="1">
        <f>VLOOKUP($E1116,[1]AllProteinsNorm!$A$1:$Q$3226,9,FALSE)</f>
        <v>14279.969618093201</v>
      </c>
      <c r="X1116" s="1">
        <f>VLOOKUP($E1116,[1]AllProteinsNorm!$A$1:$Q$3226,12,FALSE)</f>
        <v>223287.846852079</v>
      </c>
      <c r="Y1116" s="29">
        <f>VLOOKUP($E1116,[1]AllProteinsNorm!$A$1:$Q$3226,14,FALSE)</f>
        <v>130191.207182641</v>
      </c>
      <c r="Z1116" s="25">
        <f t="shared" si="149"/>
        <v>0.66600566061203392</v>
      </c>
      <c r="AA1116" s="1">
        <f t="shared" si="149"/>
        <v>0.83614246850788942</v>
      </c>
      <c r="AB1116" s="1">
        <f t="shared" si="149"/>
        <v>1.2365201278417493</v>
      </c>
      <c r="AC1116" s="1">
        <f t="shared" si="149"/>
        <v>0.96286457468595643</v>
      </c>
      <c r="AD1116" s="1">
        <f t="shared" si="149"/>
        <v>1.2984671683523701</v>
      </c>
      <c r="AE1116" s="1">
        <f t="shared" si="149"/>
        <v>0.98390182261361736</v>
      </c>
      <c r="AF1116" s="1">
        <f t="shared" si="149"/>
        <v>1.0599503388831097</v>
      </c>
      <c r="AG1116" s="1">
        <f t="shared" si="149"/>
        <v>1.1149979788324993</v>
      </c>
      <c r="AH1116" s="1">
        <f t="shared" si="149"/>
        <v>0.79782121329719968</v>
      </c>
      <c r="AI1116" s="1">
        <f t="shared" si="149"/>
        <v>1.1394754918521413</v>
      </c>
      <c r="AJ1116" s="1">
        <f t="shared" si="149"/>
        <v>0.1805648148346348</v>
      </c>
      <c r="AK1116" s="1">
        <f t="shared" si="149"/>
        <v>0.74611729287158746</v>
      </c>
      <c r="AL1116" s="1">
        <f t="shared" si="149"/>
        <v>0.1117687877109101</v>
      </c>
      <c r="AM1116" s="1">
        <f t="shared" si="149"/>
        <v>1.7476656197934317</v>
      </c>
      <c r="AN1116" s="29">
        <f t="shared" si="149"/>
        <v>1.0190017056469585</v>
      </c>
      <c r="AO1116" s="1">
        <f t="shared" si="146"/>
        <v>30492.674876476121</v>
      </c>
      <c r="AP1116" s="1">
        <f t="shared" si="147"/>
        <v>15705.927198781448</v>
      </c>
      <c r="AQ1116" s="29">
        <f t="shared" si="148"/>
        <v>76630.436606031872</v>
      </c>
    </row>
    <row r="1117" spans="1:43" x14ac:dyDescent="0.2">
      <c r="A1117" s="26"/>
      <c r="E1117" s="25" t="s">
        <v>2196</v>
      </c>
      <c r="F1117" s="26" t="s">
        <v>2197</v>
      </c>
      <c r="G1117" s="1">
        <v>0.82473348526179002</v>
      </c>
      <c r="H1117" s="1">
        <v>0.98266626072279095</v>
      </c>
      <c r="I1117" s="1">
        <f>VLOOKUP(F1117,'[1]SUSMB vs SHAM all proteins sum'!$B$2:$E$3214,2,FALSE)</f>
        <v>0.29079560618250599</v>
      </c>
      <c r="J1117" s="29">
        <f>VLOOKUP(F1117,'[1]SUSMB vs SHAM all proteins sum'!$B$2:$E$3214,3,FALSE)</f>
        <v>0.92379385245137502</v>
      </c>
      <c r="K1117" s="25">
        <f>VLOOKUP($E1117,[1]AllProteinsNorm!$A$1:$Q$3226,4,FALSE)</f>
        <v>1556093.26145404</v>
      </c>
      <c r="L1117" s="1">
        <f>VLOOKUP($E1117,[1]AllProteinsNorm!$A$1:$Q$3226,5,FALSE)</f>
        <v>1913072.13577134</v>
      </c>
      <c r="M1117" s="1">
        <f>VLOOKUP($E1117,[1]AllProteinsNorm!$A$1:$Q$3226,10,FALSE)</f>
        <v>1815410.0100360799</v>
      </c>
      <c r="N1117" s="1">
        <f>VLOOKUP($E1117,[1]AllProteinsNorm!$A$1:$Q$3226,11,FALSE)</f>
        <v>1700563.0704828801</v>
      </c>
      <c r="O1117" s="1">
        <f>VLOOKUP($E1117,[1]AllProteinsNorm!$A$1:$Q$3226,15,FALSE)</f>
        <v>1627482.4411424999</v>
      </c>
      <c r="P1117" s="1">
        <f>VLOOKUP($E1117,[1]AllProteinsNorm!$A$1:$Q$3226,6,FALSE)</f>
        <v>1605231.46963418</v>
      </c>
      <c r="Q1117" s="1">
        <f>VLOOKUP($E1117,[1]AllProteinsNorm!$A$1:$Q$3226,8,FALSE)</f>
        <v>1810591.5530115301</v>
      </c>
      <c r="R1117" s="1">
        <f>VLOOKUP($E1117,[1]AllProteinsNorm!$A$1:$Q$3226,13,FALSE)</f>
        <v>2113632.7677253801</v>
      </c>
      <c r="S1117" s="1">
        <f>VLOOKUP($E1117,[1]AllProteinsNorm!$A$1:$Q$3226,16,FALSE)</f>
        <v>1533611.6847540799</v>
      </c>
      <c r="T1117" s="1">
        <f>VLOOKUP($E1117,[1]AllProteinsNorm!$A$1:$Q$3226,17,FALSE)</f>
        <v>1454714.86759281</v>
      </c>
      <c r="U1117" s="1">
        <f>VLOOKUP($E1117,[1]AllProteinsNorm!$A$1:$Q$3226,3,FALSE)</f>
        <v>1258730.0894561601</v>
      </c>
      <c r="V1117" s="1">
        <f>VLOOKUP($E1117,[1]AllProteinsNorm!$A$1:$Q$3226,7,FALSE)</f>
        <v>1635242.76832218</v>
      </c>
      <c r="W1117" s="1">
        <f>VLOOKUP($E1117,[1]AllProteinsNorm!$A$1:$Q$3226,9,FALSE)</f>
        <v>1745331.9456237999</v>
      </c>
      <c r="X1117" s="1">
        <f>VLOOKUP($E1117,[1]AllProteinsNorm!$A$1:$Q$3226,12,FALSE)</f>
        <v>1628582.2569910199</v>
      </c>
      <c r="Y1117" s="29">
        <f>VLOOKUP($E1117,[1]AllProteinsNorm!$A$1:$Q$3226,14,FALSE)</f>
        <v>1719980.4103576001</v>
      </c>
      <c r="Z1117" s="25">
        <f t="shared" si="149"/>
        <v>0.90337963095626472</v>
      </c>
      <c r="AA1117" s="1">
        <f t="shared" si="149"/>
        <v>1.1106213507993334</v>
      </c>
      <c r="AB1117" s="1">
        <f t="shared" si="149"/>
        <v>1.0539242508949975</v>
      </c>
      <c r="AC1117" s="1">
        <f t="shared" si="149"/>
        <v>0.98725062120966633</v>
      </c>
      <c r="AD1117" s="1">
        <f t="shared" si="149"/>
        <v>0.94482414613973731</v>
      </c>
      <c r="AE1117" s="1">
        <f t="shared" si="149"/>
        <v>0.93190649208420751</v>
      </c>
      <c r="AF1117" s="1">
        <f t="shared" si="149"/>
        <v>1.0511269276005384</v>
      </c>
      <c r="AG1117" s="1">
        <f t="shared" si="149"/>
        <v>1.2270554965970577</v>
      </c>
      <c r="AH1117" s="1">
        <f t="shared" si="149"/>
        <v>0.89032810058491185</v>
      </c>
      <c r="AI1117" s="1">
        <f t="shared" si="149"/>
        <v>0.84452507621851081</v>
      </c>
      <c r="AJ1117" s="1">
        <f t="shared" si="149"/>
        <v>0.73074741203102189</v>
      </c>
      <c r="AK1117" s="1">
        <f t="shared" si="149"/>
        <v>0.94932935265745499</v>
      </c>
      <c r="AL1117" s="1">
        <f t="shared" si="149"/>
        <v>1.0132408949965603</v>
      </c>
      <c r="AM1117" s="1">
        <f t="shared" si="149"/>
        <v>0.94546263694229216</v>
      </c>
      <c r="AN1117" s="29">
        <f t="shared" si="149"/>
        <v>0.99852322919833281</v>
      </c>
      <c r="AO1117" s="1">
        <f t="shared" si="146"/>
        <v>128180.16537238527</v>
      </c>
      <c r="AP1117" s="1">
        <f t="shared" si="147"/>
        <v>236681.32911965591</v>
      </c>
      <c r="AQ1117" s="29">
        <f t="shared" si="148"/>
        <v>175505.77404261788</v>
      </c>
    </row>
    <row r="1118" spans="1:43" x14ac:dyDescent="0.2">
      <c r="A1118" s="26"/>
      <c r="E1118" s="25" t="s">
        <v>2198</v>
      </c>
      <c r="F1118" s="26" t="s">
        <v>2199</v>
      </c>
      <c r="G1118" s="1">
        <v>0.100679215634691</v>
      </c>
      <c r="H1118" s="1">
        <v>1.0656399894463899</v>
      </c>
      <c r="I1118" s="1">
        <f>VLOOKUP(F1118,'[1]SUSMB vs SHAM all proteins sum'!$B$2:$E$3214,2,FALSE)</f>
        <v>0.71677252073618003</v>
      </c>
      <c r="J1118" s="29">
        <f>VLOOKUP(F1118,'[1]SUSMB vs SHAM all proteins sum'!$B$2:$E$3214,3,FALSE)</f>
        <v>1.0175492569176501</v>
      </c>
      <c r="K1118" s="25">
        <f>VLOOKUP($E1118,[1]AllProteinsNorm!$A$1:$Q$3226,4,FALSE)</f>
        <v>1522177.0199211701</v>
      </c>
      <c r="L1118" s="1">
        <f>VLOOKUP($E1118,[1]AllProteinsNorm!$A$1:$Q$3226,5,FALSE)</f>
        <v>1632532.0572992901</v>
      </c>
      <c r="M1118" s="1">
        <f>VLOOKUP($E1118,[1]AllProteinsNorm!$A$1:$Q$3226,10,FALSE)</f>
        <v>1725129.3303856801</v>
      </c>
      <c r="N1118" s="1">
        <f>VLOOKUP($E1118,[1]AllProteinsNorm!$A$1:$Q$3226,11,FALSE)</f>
        <v>1600733.9265159101</v>
      </c>
      <c r="O1118" s="1">
        <f>VLOOKUP($E1118,[1]AllProteinsNorm!$A$1:$Q$3226,15,FALSE)</f>
        <v>1654408.2137178699</v>
      </c>
      <c r="P1118" s="1">
        <f>VLOOKUP($E1118,[1]AllProteinsNorm!$A$1:$Q$3226,6,FALSE)</f>
        <v>1678877.77781006</v>
      </c>
      <c r="Q1118" s="1">
        <f>VLOOKUP($E1118,[1]AllProteinsNorm!$A$1:$Q$3226,8,FALSE)</f>
        <v>1634860.45590464</v>
      </c>
      <c r="R1118" s="1">
        <f>VLOOKUP($E1118,[1]AllProteinsNorm!$A$1:$Q$3226,13,FALSE)</f>
        <v>1795005.3689620399</v>
      </c>
      <c r="S1118" s="1">
        <f>VLOOKUP($E1118,[1]AllProteinsNorm!$A$1:$Q$3226,16,FALSE)</f>
        <v>1670249.9394900999</v>
      </c>
      <c r="T1118" s="1">
        <f>VLOOKUP($E1118,[1]AllProteinsNorm!$A$1:$Q$3226,17,FALSE)</f>
        <v>1895902.1838316999</v>
      </c>
      <c r="U1118" s="1">
        <f>VLOOKUP($E1118,[1]AllProteinsNorm!$A$1:$Q$3226,3,FALSE)</f>
        <v>1447412.3219360199</v>
      </c>
      <c r="V1118" s="1">
        <f>VLOOKUP($E1118,[1]AllProteinsNorm!$A$1:$Q$3226,7,FALSE)</f>
        <v>1607349.4817904599</v>
      </c>
      <c r="W1118" s="1">
        <f>VLOOKUP($E1118,[1]AllProteinsNorm!$A$1:$Q$3226,9,FALSE)</f>
        <v>1762687.34931679</v>
      </c>
      <c r="X1118" s="1">
        <f>VLOOKUP($E1118,[1]AllProteinsNorm!$A$1:$Q$3226,12,FALSE)</f>
        <v>1842696.6634258099</v>
      </c>
      <c r="Y1118" s="29">
        <f>VLOOKUP($E1118,[1]AllProteinsNorm!$A$1:$Q$3226,14,FALSE)</f>
        <v>1638912.8326260201</v>
      </c>
      <c r="Z1118" s="25">
        <f t="shared" si="149"/>
        <v>0.9355750827980488</v>
      </c>
      <c r="AA1118" s="1">
        <f t="shared" si="149"/>
        <v>1.003402557448509</v>
      </c>
      <c r="AB1118" s="1">
        <f t="shared" si="149"/>
        <v>1.0603155841864631</v>
      </c>
      <c r="AC1118" s="1">
        <f t="shared" si="149"/>
        <v>0.98385848441945722</v>
      </c>
      <c r="AD1118" s="1">
        <f t="shared" si="149"/>
        <v>1.0168482911475212</v>
      </c>
      <c r="AE1118" s="1">
        <f t="shared" si="149"/>
        <v>1.0318880100185683</v>
      </c>
      <c r="AF1118" s="1">
        <f t="shared" si="149"/>
        <v>1.004833660197715</v>
      </c>
      <c r="AG1118" s="1">
        <f t="shared" si="149"/>
        <v>1.1032634671994803</v>
      </c>
      <c r="AH1118" s="1">
        <f t="shared" si="149"/>
        <v>1.0265850850335474</v>
      </c>
      <c r="AI1118" s="1">
        <f t="shared" si="149"/>
        <v>1.1652776381469765</v>
      </c>
      <c r="AJ1118" s="1">
        <f t="shared" si="149"/>
        <v>0.8896224849119958</v>
      </c>
      <c r="AK1118" s="1">
        <f t="shared" si="149"/>
        <v>0.98792460064164445</v>
      </c>
      <c r="AL1118" s="1">
        <f t="shared" si="149"/>
        <v>1.0833998550769957</v>
      </c>
      <c r="AM1118" s="1">
        <f t="shared" si="149"/>
        <v>1.1325759493764866</v>
      </c>
      <c r="AN1118" s="29">
        <f t="shared" si="149"/>
        <v>1.0073243709606656</v>
      </c>
      <c r="AO1118" s="1">
        <f t="shared" si="146"/>
        <v>66466.447193016269</v>
      </c>
      <c r="AP1118" s="1">
        <f t="shared" si="147"/>
        <v>96809.459602526957</v>
      </c>
      <c r="AQ1118" s="29">
        <f t="shared" si="148"/>
        <v>135891.75977118898</v>
      </c>
    </row>
    <row r="1119" spans="1:43" x14ac:dyDescent="0.2">
      <c r="A1119" s="26"/>
      <c r="E1119" s="25" t="s">
        <v>2200</v>
      </c>
      <c r="F1119" s="26" t="s">
        <v>2201</v>
      </c>
      <c r="G1119" s="1">
        <v>0.57171214148268001</v>
      </c>
      <c r="H1119" s="1">
        <v>1.0184130596282699</v>
      </c>
      <c r="I1119" s="1">
        <f>VLOOKUP(F1119,'[1]SUSMB vs SHAM all proteins sum'!$B$2:$E$3214,2,FALSE)</f>
        <v>0.60497942013391304</v>
      </c>
      <c r="J1119" s="29">
        <f>VLOOKUP(F1119,'[1]SUSMB vs SHAM all proteins sum'!$B$2:$E$3214,3,FALSE)</f>
        <v>1.02075682792654</v>
      </c>
      <c r="K1119" s="25">
        <f>VLOOKUP($E1119,[1]AllProteinsNorm!$A$1:$Q$3226,4,FALSE)</f>
        <v>1771666.94964678</v>
      </c>
      <c r="L1119" s="1">
        <f>VLOOKUP($E1119,[1]AllProteinsNorm!$A$1:$Q$3226,5,FALSE)</f>
        <v>1911217.3334742801</v>
      </c>
      <c r="M1119" s="1">
        <f>VLOOKUP($E1119,[1]AllProteinsNorm!$A$1:$Q$3226,10,FALSE)</f>
        <v>1790317.0000722699</v>
      </c>
      <c r="N1119" s="1">
        <f>VLOOKUP($E1119,[1]AllProteinsNorm!$A$1:$Q$3226,11,FALSE)</f>
        <v>1934408.4926052899</v>
      </c>
      <c r="O1119" s="1">
        <f>VLOOKUP($E1119,[1]AllProteinsNorm!$A$1:$Q$3226,15,FALSE)</f>
        <v>1782059.6463912099</v>
      </c>
      <c r="P1119" s="1">
        <f>VLOOKUP($E1119,[1]AllProteinsNorm!$A$1:$Q$3226,6,FALSE)</f>
        <v>1754061.2613673499</v>
      </c>
      <c r="Q1119" s="1">
        <f>VLOOKUP($E1119,[1]AllProteinsNorm!$A$1:$Q$3226,8,FALSE)</f>
        <v>1946856.6493853</v>
      </c>
      <c r="R1119" s="1">
        <f>VLOOKUP($E1119,[1]AllProteinsNorm!$A$1:$Q$3226,13,FALSE)</f>
        <v>1788870.8636926899</v>
      </c>
      <c r="S1119" s="1">
        <f>VLOOKUP($E1119,[1]AllProteinsNorm!$A$1:$Q$3226,16,FALSE)</f>
        <v>1876604.57226912</v>
      </c>
      <c r="T1119" s="1">
        <f>VLOOKUP($E1119,[1]AllProteinsNorm!$A$1:$Q$3226,17,FALSE)</f>
        <v>1997017.3011095601</v>
      </c>
      <c r="U1119" s="1">
        <f>VLOOKUP($E1119,[1]AllProteinsNorm!$A$1:$Q$3226,3,FALSE)</f>
        <v>1891896.4025037701</v>
      </c>
      <c r="V1119" s="1">
        <f>VLOOKUP($E1119,[1]AllProteinsNorm!$A$1:$Q$3226,7,FALSE)</f>
        <v>1661748.1841245301</v>
      </c>
      <c r="W1119" s="1">
        <f>VLOOKUP($E1119,[1]AllProteinsNorm!$A$1:$Q$3226,9,FALSE)</f>
        <v>1956824.5900853099</v>
      </c>
      <c r="X1119" s="1">
        <f>VLOOKUP($E1119,[1]AllProteinsNorm!$A$1:$Q$3226,12,FALSE)</f>
        <v>1864441.21383493</v>
      </c>
      <c r="Y1119" s="29">
        <f>VLOOKUP($E1119,[1]AllProteinsNorm!$A$1:$Q$3226,14,FALSE)</f>
        <v>2019020.9854114801</v>
      </c>
      <c r="Z1119" s="25">
        <f t="shared" si="149"/>
        <v>0.96394487562785747</v>
      </c>
      <c r="AA1119" s="1">
        <f t="shared" si="149"/>
        <v>1.0398727340829912</v>
      </c>
      <c r="AB1119" s="1">
        <f t="shared" si="149"/>
        <v>0.97409216687886624</v>
      </c>
      <c r="AC1119" s="1">
        <f t="shared" si="149"/>
        <v>1.0524907935939305</v>
      </c>
      <c r="AD1119" s="1">
        <f t="shared" si="149"/>
        <v>0.96959942981635483</v>
      </c>
      <c r="AE1119" s="1">
        <f t="shared" si="149"/>
        <v>0.95436581055457059</v>
      </c>
      <c r="AF1119" s="1">
        <f t="shared" si="149"/>
        <v>1.0592637014147233</v>
      </c>
      <c r="AG1119" s="1">
        <f t="shared" si="149"/>
        <v>0.97330533967478416</v>
      </c>
      <c r="AH1119" s="1">
        <f t="shared" si="149"/>
        <v>1.0210403040928644</v>
      </c>
      <c r="AI1119" s="1">
        <f t="shared" si="149"/>
        <v>1.086555570915023</v>
      </c>
      <c r="AJ1119" s="1">
        <f t="shared" si="149"/>
        <v>1.029360423964492</v>
      </c>
      <c r="AK1119" s="1">
        <f t="shared" si="149"/>
        <v>0.9041392610445762</v>
      </c>
      <c r="AL1119" s="1">
        <f t="shared" si="149"/>
        <v>1.0646871504214639</v>
      </c>
      <c r="AM1119" s="1">
        <f t="shared" si="149"/>
        <v>1.0144223519797992</v>
      </c>
      <c r="AN1119" s="29">
        <f t="shared" si="149"/>
        <v>1.098527538181217</v>
      </c>
      <c r="AO1119" s="1">
        <f t="shared" si="146"/>
        <v>69940.572952067887</v>
      </c>
      <c r="AP1119" s="1">
        <f t="shared" si="147"/>
        <v>91729.731809743884</v>
      </c>
      <c r="AQ1119" s="29">
        <f t="shared" si="148"/>
        <v>121028.04777357126</v>
      </c>
    </row>
    <row r="1120" spans="1:43" x14ac:dyDescent="0.2">
      <c r="A1120" s="26"/>
      <c r="E1120" s="25" t="s">
        <v>2202</v>
      </c>
      <c r="F1120" s="26" t="s">
        <v>2203</v>
      </c>
      <c r="G1120" s="1">
        <v>0.21993488857129001</v>
      </c>
      <c r="H1120" s="1">
        <v>1.0665033994454101</v>
      </c>
      <c r="I1120" s="1">
        <f>VLOOKUP(F1120,'[1]SUSMB vs SHAM all proteins sum'!$B$2:$E$3214,2,FALSE)</f>
        <v>0.19923801983578901</v>
      </c>
      <c r="J1120" s="29">
        <f>VLOOKUP(F1120,'[1]SUSMB vs SHAM all proteins sum'!$B$2:$E$3214,3,FALSE)</f>
        <v>1.05519818381994</v>
      </c>
      <c r="K1120" s="25">
        <f>VLOOKUP($E1120,[1]AllProteinsNorm!$A$1:$Q$3226,4,FALSE)</f>
        <v>4029962.5399716799</v>
      </c>
      <c r="L1120" s="1">
        <f>VLOOKUP($E1120,[1]AllProteinsNorm!$A$1:$Q$3226,5,FALSE)</f>
        <v>3747908.3700224599</v>
      </c>
      <c r="M1120" s="1">
        <f>VLOOKUP($E1120,[1]AllProteinsNorm!$A$1:$Q$3226,10,FALSE)</f>
        <v>3921339.39725899</v>
      </c>
      <c r="N1120" s="1">
        <f>VLOOKUP($E1120,[1]AllProteinsNorm!$A$1:$Q$3226,11,FALSE)</f>
        <v>3638756.9400077099</v>
      </c>
      <c r="O1120" s="1">
        <f>VLOOKUP($E1120,[1]AllProteinsNorm!$A$1:$Q$3226,15,FALSE)</f>
        <v>3934525.0591510502</v>
      </c>
      <c r="P1120" s="1">
        <f>VLOOKUP($E1120,[1]AllProteinsNorm!$A$1:$Q$3226,6,FALSE)</f>
        <v>3726728.4431984099</v>
      </c>
      <c r="Q1120" s="1">
        <f>VLOOKUP($E1120,[1]AllProteinsNorm!$A$1:$Q$3226,8,FALSE)</f>
        <v>4588318.17463536</v>
      </c>
      <c r="R1120" s="1">
        <f>VLOOKUP($E1120,[1]AllProteinsNorm!$A$1:$Q$3226,13,FALSE)</f>
        <v>4499430.1441568099</v>
      </c>
      <c r="S1120" s="1">
        <f>VLOOKUP($E1120,[1]AllProteinsNorm!$A$1:$Q$3226,16,FALSE)</f>
        <v>3717117.9073898699</v>
      </c>
      <c r="T1120" s="1">
        <f>VLOOKUP($E1120,[1]AllProteinsNorm!$A$1:$Q$3226,17,FALSE)</f>
        <v>4091060.1456149998</v>
      </c>
      <c r="U1120" s="1">
        <f>VLOOKUP($E1120,[1]AllProteinsNorm!$A$1:$Q$3226,3,FALSE)</f>
        <v>3936645.17504666</v>
      </c>
      <c r="V1120" s="1">
        <f>VLOOKUP($E1120,[1]AllProteinsNorm!$A$1:$Q$3226,7,FALSE)</f>
        <v>3785890.28253958</v>
      </c>
      <c r="W1120" s="1">
        <f>VLOOKUP($E1120,[1]AllProteinsNorm!$A$1:$Q$3226,9,FALSE)</f>
        <v>4010229.0565551398</v>
      </c>
      <c r="X1120" s="1">
        <f>VLOOKUP($E1120,[1]AllProteinsNorm!$A$1:$Q$3226,12,FALSE)</f>
        <v>4618126.6586548397</v>
      </c>
      <c r="Y1120" s="29">
        <f>VLOOKUP($E1120,[1]AllProteinsNorm!$A$1:$Q$3226,14,FALSE)</f>
        <v>4018931.7340885601</v>
      </c>
      <c r="Z1120" s="25">
        <f t="shared" si="149"/>
        <v>1.0455218961563488</v>
      </c>
      <c r="AA1120" s="1">
        <f t="shared" si="149"/>
        <v>0.97234657314548378</v>
      </c>
      <c r="AB1120" s="1">
        <f t="shared" si="149"/>
        <v>1.0173410202774797</v>
      </c>
      <c r="AC1120" s="1">
        <f t="shared" si="149"/>
        <v>0.94402863992767261</v>
      </c>
      <c r="AD1120" s="1">
        <f t="shared" si="149"/>
        <v>1.0207618704930155</v>
      </c>
      <c r="AE1120" s="1">
        <f t="shared" si="149"/>
        <v>0.96685171381766255</v>
      </c>
      <c r="AF1120" s="1">
        <f t="shared" si="149"/>
        <v>1.1903800768696748</v>
      </c>
      <c r="AG1120" s="1">
        <f t="shared" si="149"/>
        <v>1.16731922177493</v>
      </c>
      <c r="AH1120" s="1">
        <f t="shared" si="149"/>
        <v>0.96435838403557139</v>
      </c>
      <c r="AI1120" s="1">
        <f t="shared" si="149"/>
        <v>1.0613728833229108</v>
      </c>
      <c r="AJ1120" s="1">
        <f t="shared" si="149"/>
        <v>1.0213119072661279</v>
      </c>
      <c r="AK1120" s="1">
        <f t="shared" si="149"/>
        <v>0.98220049133967691</v>
      </c>
      <c r="AL1120" s="1">
        <f t="shared" si="149"/>
        <v>1.0404022979479803</v>
      </c>
      <c r="AM1120" s="1">
        <f t="shared" si="149"/>
        <v>1.1981135042711641</v>
      </c>
      <c r="AN1120" s="29">
        <f t="shared" si="149"/>
        <v>1.0426600955890579</v>
      </c>
      <c r="AO1120" s="1">
        <f t="shared" si="146"/>
        <v>141113.75663318936</v>
      </c>
      <c r="AP1120" s="1">
        <f t="shared" si="147"/>
        <v>369052.98046948388</v>
      </c>
      <c r="AQ1120" s="29">
        <f t="shared" si="148"/>
        <v>284621.36910566373</v>
      </c>
    </row>
    <row r="1121" spans="1:43" x14ac:dyDescent="0.2">
      <c r="A1121" s="26"/>
      <c r="E1121" s="25" t="s">
        <v>2204</v>
      </c>
      <c r="F1121" s="26" t="s">
        <v>2205</v>
      </c>
      <c r="G1121" s="1">
        <v>0.28456755589215099</v>
      </c>
      <c r="H1121" s="1">
        <v>1.05127947191639</v>
      </c>
      <c r="I1121" s="1">
        <f>VLOOKUP(F1121,'[1]SUSMB vs SHAM all proteins sum'!$B$2:$E$3214,2,FALSE)</f>
        <v>0.69567565607332105</v>
      </c>
      <c r="J1121" s="29">
        <f>VLOOKUP(F1121,'[1]SUSMB vs SHAM all proteins sum'!$B$2:$E$3214,3,FALSE)</f>
        <v>0.97632463205656606</v>
      </c>
      <c r="K1121" s="25">
        <f>VLOOKUP($E1121,[1]AllProteinsNorm!$A$1:$Q$3226,4,FALSE)</f>
        <v>1540001.98982615</v>
      </c>
      <c r="L1121" s="1">
        <f>VLOOKUP($E1121,[1]AllProteinsNorm!$A$1:$Q$3226,5,FALSE)</f>
        <v>1781323.1642106301</v>
      </c>
      <c r="M1121" s="1">
        <f>VLOOKUP($E1121,[1]AllProteinsNorm!$A$1:$Q$3226,10,FALSE)</f>
        <v>1482732.1302799201</v>
      </c>
      <c r="N1121" s="1">
        <f>VLOOKUP($E1121,[1]AllProteinsNorm!$A$1:$Q$3226,11,FALSE)</f>
        <v>1495306.9174365799</v>
      </c>
      <c r="O1121" s="1">
        <f>VLOOKUP($E1121,[1]AllProteinsNorm!$A$1:$Q$3226,15,FALSE)</f>
        <v>1470995.5178753301</v>
      </c>
      <c r="P1121" s="1">
        <f>VLOOKUP($E1121,[1]AllProteinsNorm!$A$1:$Q$3226,6,FALSE)</f>
        <v>1593681.6595637901</v>
      </c>
      <c r="Q1121" s="1">
        <f>VLOOKUP($E1121,[1]AllProteinsNorm!$A$1:$Q$3226,8,FALSE)</f>
        <v>1723924.2182724699</v>
      </c>
      <c r="R1121" s="1">
        <f>VLOOKUP($E1121,[1]AllProteinsNorm!$A$1:$Q$3226,13,FALSE)</f>
        <v>1736538.06555499</v>
      </c>
      <c r="S1121" s="1">
        <f>VLOOKUP($E1121,[1]AllProteinsNorm!$A$1:$Q$3226,16,FALSE)</f>
        <v>1565036.0196366301</v>
      </c>
      <c r="T1121" s="1">
        <f>VLOOKUP($E1121,[1]AllProteinsNorm!$A$1:$Q$3226,17,FALSE)</f>
        <v>1538618.38691705</v>
      </c>
      <c r="U1121" s="1">
        <f>VLOOKUP($E1121,[1]AllProteinsNorm!$A$1:$Q$3226,3,FALSE)</f>
        <v>1315263.97752324</v>
      </c>
      <c r="V1121" s="1">
        <f>VLOOKUP($E1121,[1]AllProteinsNorm!$A$1:$Q$3226,7,FALSE)</f>
        <v>1423558.3486727299</v>
      </c>
      <c r="W1121" s="1">
        <f>VLOOKUP($E1121,[1]AllProteinsNorm!$A$1:$Q$3226,9,FALSE)</f>
        <v>1508067.3289737301</v>
      </c>
      <c r="X1121" s="1">
        <f>VLOOKUP($E1121,[1]AllProteinsNorm!$A$1:$Q$3226,12,FALSE)</f>
        <v>1676942.2419643099</v>
      </c>
      <c r="Y1121" s="29">
        <f>VLOOKUP($E1121,[1]AllProteinsNorm!$A$1:$Q$3226,14,FALSE)</f>
        <v>1676148.8580582</v>
      </c>
      <c r="Z1121" s="25">
        <f t="shared" si="149"/>
        <v>0.99094639462827561</v>
      </c>
      <c r="AA1121" s="1">
        <f t="shared" si="149"/>
        <v>1.1462295366524999</v>
      </c>
      <c r="AB1121" s="1">
        <f t="shared" si="149"/>
        <v>0.95409490923207108</v>
      </c>
      <c r="AC1121" s="1">
        <f t="shared" si="149"/>
        <v>0.96218641825506712</v>
      </c>
      <c r="AD1121" s="1">
        <f t="shared" si="149"/>
        <v>0.94654274123208626</v>
      </c>
      <c r="AE1121" s="1">
        <f t="shared" si="149"/>
        <v>1.0254876975244855</v>
      </c>
      <c r="AF1121" s="1">
        <f t="shared" si="149"/>
        <v>1.1092949879255178</v>
      </c>
      <c r="AG1121" s="1">
        <f t="shared" si="149"/>
        <v>1.1174116310010349</v>
      </c>
      <c r="AH1121" s="1">
        <f t="shared" si="149"/>
        <v>1.0070550631544199</v>
      </c>
      <c r="AI1121" s="1">
        <f t="shared" si="149"/>
        <v>0.99005608648359289</v>
      </c>
      <c r="AJ1121" s="1">
        <f t="shared" si="149"/>
        <v>0.84633403406071916</v>
      </c>
      <c r="AK1121" s="1">
        <f t="shared" si="149"/>
        <v>0.91601830548249696</v>
      </c>
      <c r="AL1121" s="1">
        <f t="shared" si="149"/>
        <v>0.97039737115658864</v>
      </c>
      <c r="AM1121" s="1">
        <f t="shared" si="149"/>
        <v>1.0790634555361747</v>
      </c>
      <c r="AN1121" s="29">
        <f t="shared" si="149"/>
        <v>1.0785529361170378</v>
      </c>
      <c r="AO1121" s="1">
        <f t="shared" si="146"/>
        <v>116004.71597649594</v>
      </c>
      <c r="AP1121" s="1">
        <f t="shared" si="147"/>
        <v>82522.597080140345</v>
      </c>
      <c r="AQ1121" s="29">
        <f t="shared" si="148"/>
        <v>141685.25170937704</v>
      </c>
    </row>
    <row r="1122" spans="1:43" x14ac:dyDescent="0.2">
      <c r="A1122" s="26"/>
      <c r="E1122" s="25" t="s">
        <v>2206</v>
      </c>
      <c r="F1122" s="26" t="s">
        <v>2207</v>
      </c>
      <c r="G1122" s="1">
        <v>0.87506925309752803</v>
      </c>
      <c r="H1122" s="1">
        <v>1.0182903269664201</v>
      </c>
      <c r="I1122" s="1">
        <f>VLOOKUP(F1122,'[1]SUSMB vs SHAM all proteins sum'!$B$2:$E$3214,2,FALSE)</f>
        <v>0.36855490391455598</v>
      </c>
      <c r="J1122" s="29">
        <f>VLOOKUP(F1122,'[1]SUSMB vs SHAM all proteins sum'!$B$2:$E$3214,3,FALSE)</f>
        <v>1.1152437230327099</v>
      </c>
      <c r="K1122" s="25">
        <f>VLOOKUP($E1122,[1]AllProteinsNorm!$A$1:$Q$3226,4,FALSE)</f>
        <v>849354.831345674</v>
      </c>
      <c r="L1122" s="1">
        <f>VLOOKUP($E1122,[1]AllProteinsNorm!$A$1:$Q$3226,5,FALSE)</f>
        <v>1598715.2972615201</v>
      </c>
      <c r="M1122" s="1">
        <f>VLOOKUP($E1122,[1]AllProteinsNorm!$A$1:$Q$3226,10,FALSE)</f>
        <v>979915.57585084997</v>
      </c>
      <c r="N1122" s="1">
        <f>VLOOKUP($E1122,[1]AllProteinsNorm!$A$1:$Q$3226,11,FALSE)</f>
        <v>1192908.12268452</v>
      </c>
      <c r="O1122" s="1">
        <f>VLOOKUP($E1122,[1]AllProteinsNorm!$A$1:$Q$3226,15,FALSE)</f>
        <v>1034587.38656345</v>
      </c>
      <c r="P1122" s="1">
        <f>VLOOKUP($E1122,[1]AllProteinsNorm!$A$1:$Q$3226,6,FALSE)</f>
        <v>1222789.7589291199</v>
      </c>
      <c r="Q1122" s="1">
        <f>VLOOKUP($E1122,[1]AllProteinsNorm!$A$1:$Q$3226,8,FALSE)</f>
        <v>1033199.2178227199</v>
      </c>
      <c r="R1122" s="1">
        <f>VLOOKUP($E1122,[1]AllProteinsNorm!$A$1:$Q$3226,13,FALSE)</f>
        <v>1097743.44422759</v>
      </c>
      <c r="S1122" s="1">
        <f>VLOOKUP($E1122,[1]AllProteinsNorm!$A$1:$Q$3226,16,FALSE)</f>
        <v>1190456.5307925199</v>
      </c>
      <c r="T1122" s="1">
        <f>VLOOKUP($E1122,[1]AllProteinsNorm!$A$1:$Q$3226,17,FALSE)</f>
        <v>1089007.7335886001</v>
      </c>
      <c r="U1122" s="1">
        <f>VLOOKUP($E1122,[1]AllProteinsNorm!$A$1:$Q$3226,3,FALSE)</f>
        <v>1161778.90214345</v>
      </c>
      <c r="V1122" s="1">
        <f>VLOOKUP($E1122,[1]AllProteinsNorm!$A$1:$Q$3226,7,FALSE)</f>
        <v>1260496.41295213</v>
      </c>
      <c r="W1122" s="1">
        <f>VLOOKUP($E1122,[1]AllProteinsNorm!$A$1:$Q$3226,9,FALSE)</f>
        <v>1302974.3674268899</v>
      </c>
      <c r="X1122" s="1">
        <f>VLOOKUP($E1122,[1]AllProteinsNorm!$A$1:$Q$3226,12,FALSE)</f>
        <v>1091029.93980846</v>
      </c>
      <c r="Y1122" s="29">
        <f>VLOOKUP($E1122,[1]AllProteinsNorm!$A$1:$Q$3226,14,FALSE)</f>
        <v>1360925.73129297</v>
      </c>
      <c r="Z1122" s="25">
        <f t="shared" si="149"/>
        <v>0.75091296323933443</v>
      </c>
      <c r="AA1122" s="1">
        <f t="shared" si="149"/>
        <v>1.4134211014502589</v>
      </c>
      <c r="AB1122" s="1">
        <f t="shared" si="149"/>
        <v>0.86634146487484776</v>
      </c>
      <c r="AC1122" s="1">
        <f t="shared" si="149"/>
        <v>1.0546477634772411</v>
      </c>
      <c r="AD1122" s="1">
        <f t="shared" si="149"/>
        <v>0.91467670695831838</v>
      </c>
      <c r="AE1122" s="1">
        <f t="shared" si="149"/>
        <v>1.0810660602723767</v>
      </c>
      <c r="AF1122" s="1">
        <f t="shared" si="149"/>
        <v>0.91344942966017628</v>
      </c>
      <c r="AG1122" s="1">
        <f t="shared" si="149"/>
        <v>0.97051285535810594</v>
      </c>
      <c r="AH1122" s="1">
        <f t="shared" si="149"/>
        <v>1.0524803158283489</v>
      </c>
      <c r="AI1122" s="1">
        <f t="shared" si="149"/>
        <v>0.96278963048219357</v>
      </c>
      <c r="AJ1122" s="1">
        <f t="shared" si="149"/>
        <v>1.0271264798191604</v>
      </c>
      <c r="AK1122" s="1">
        <f t="shared" si="149"/>
        <v>1.1144024401472035</v>
      </c>
      <c r="AL1122" s="1">
        <f t="shared" si="149"/>
        <v>1.1519571175209122</v>
      </c>
      <c r="AM1122" s="1">
        <f t="shared" si="149"/>
        <v>0.9645774590890317</v>
      </c>
      <c r="AN1122" s="29">
        <f t="shared" si="149"/>
        <v>1.2031918062027838</v>
      </c>
      <c r="AO1122" s="1">
        <f t="shared" si="146"/>
        <v>258470.91322231895</v>
      </c>
      <c r="AP1122" s="1">
        <f t="shared" si="147"/>
        <v>69713.275531984051</v>
      </c>
      <c r="AQ1122" s="29">
        <f t="shared" si="148"/>
        <v>97175.723499373562</v>
      </c>
    </row>
    <row r="1123" spans="1:43" x14ac:dyDescent="0.2">
      <c r="A1123" s="26"/>
      <c r="E1123" s="25" t="s">
        <v>2208</v>
      </c>
      <c r="F1123" s="26" t="s">
        <v>2209</v>
      </c>
      <c r="G1123" s="1">
        <v>0.355463742258467</v>
      </c>
      <c r="H1123" s="1">
        <v>0.95912750823531001</v>
      </c>
      <c r="I1123" s="1">
        <f>VLOOKUP(F1123,'[1]SUSMB vs SHAM all proteins sum'!$B$2:$E$3214,2,FALSE)</f>
        <v>0.58055681081868005</v>
      </c>
      <c r="J1123" s="29">
        <f>VLOOKUP(F1123,'[1]SUSMB vs SHAM all proteins sum'!$B$2:$E$3214,3,FALSE)</f>
        <v>1.0243027725953999</v>
      </c>
      <c r="K1123" s="25">
        <f>VLOOKUP($E1123,[1]AllProteinsNorm!$A$1:$Q$3226,4,FALSE)</f>
        <v>4282846.1053057099</v>
      </c>
      <c r="L1123" s="1">
        <f>VLOOKUP($E1123,[1]AllProteinsNorm!$A$1:$Q$3226,5,FALSE)</f>
        <v>4244899.5175308399</v>
      </c>
      <c r="M1123" s="1">
        <f>VLOOKUP($E1123,[1]AllProteinsNorm!$A$1:$Q$3226,10,FALSE)</f>
        <v>4550509.9043533299</v>
      </c>
      <c r="N1123" s="1">
        <f>VLOOKUP($E1123,[1]AllProteinsNorm!$A$1:$Q$3226,11,FALSE)</f>
        <v>4363756.3270043395</v>
      </c>
      <c r="O1123" s="1">
        <f>VLOOKUP($E1123,[1]AllProteinsNorm!$A$1:$Q$3226,15,FALSE)</f>
        <v>5082173.3973634997</v>
      </c>
      <c r="P1123" s="1">
        <f>VLOOKUP($E1123,[1]AllProteinsNorm!$A$1:$Q$3226,6,FALSE)</f>
        <v>4518861.37054931</v>
      </c>
      <c r="Q1123" s="1">
        <f>VLOOKUP($E1123,[1]AllProteinsNorm!$A$1:$Q$3226,8,FALSE)</f>
        <v>4296373.9290654697</v>
      </c>
      <c r="R1123" s="1">
        <f>VLOOKUP($E1123,[1]AllProteinsNorm!$A$1:$Q$3226,13,FALSE)</f>
        <v>3904430.4164490998</v>
      </c>
      <c r="S1123" s="1">
        <f>VLOOKUP($E1123,[1]AllProteinsNorm!$A$1:$Q$3226,16,FALSE)</f>
        <v>4338506.0275351303</v>
      </c>
      <c r="T1123" s="1">
        <f>VLOOKUP($E1123,[1]AllProteinsNorm!$A$1:$Q$3226,17,FALSE)</f>
        <v>4528169.4358642902</v>
      </c>
      <c r="U1123" s="1">
        <f>VLOOKUP($E1123,[1]AllProteinsNorm!$A$1:$Q$3226,3,FALSE)</f>
        <v>4410972.2955062902</v>
      </c>
      <c r="V1123" s="1">
        <f>VLOOKUP($E1123,[1]AllProteinsNorm!$A$1:$Q$3226,7,FALSE)</f>
        <v>4305093.0947745796</v>
      </c>
      <c r="W1123" s="1">
        <f>VLOOKUP($E1123,[1]AllProteinsNorm!$A$1:$Q$3226,9,FALSE)</f>
        <v>4594498.6027625203</v>
      </c>
      <c r="X1123" s="1">
        <f>VLOOKUP($E1123,[1]AllProteinsNorm!$A$1:$Q$3226,12,FALSE)</f>
        <v>4941497.99768415</v>
      </c>
      <c r="Y1123" s="29">
        <f>VLOOKUP($E1123,[1]AllProteinsNorm!$A$1:$Q$3226,14,FALSE)</f>
        <v>4798417.5209953403</v>
      </c>
      <c r="Z1123" s="25">
        <f t="shared" si="149"/>
        <v>0.9507216481913634</v>
      </c>
      <c r="AA1123" s="1">
        <f t="shared" si="149"/>
        <v>0.94229812757317677</v>
      </c>
      <c r="AB1123" s="1">
        <f t="shared" si="149"/>
        <v>1.0101386251115627</v>
      </c>
      <c r="AC1123" s="1">
        <f t="shared" si="149"/>
        <v>0.96868239145354951</v>
      </c>
      <c r="AD1123" s="1">
        <f t="shared" si="149"/>
        <v>1.1281592076703484</v>
      </c>
      <c r="AE1123" s="1">
        <f t="shared" si="149"/>
        <v>1.0031131692625368</v>
      </c>
      <c r="AF1123" s="1">
        <f t="shared" si="149"/>
        <v>0.95372460337235576</v>
      </c>
      <c r="AG1123" s="1">
        <f t="shared" si="149"/>
        <v>0.8667195667330696</v>
      </c>
      <c r="AH1123" s="1">
        <f t="shared" si="149"/>
        <v>0.96307723877272988</v>
      </c>
      <c r="AI1123" s="1">
        <f t="shared" si="149"/>
        <v>1.0051794072220956</v>
      </c>
      <c r="AJ1123" s="1">
        <f t="shared" si="149"/>
        <v>0.97916356268674321</v>
      </c>
      <c r="AK1123" s="1">
        <f t="shared" si="149"/>
        <v>0.95566011527028494</v>
      </c>
      <c r="AL1123" s="1">
        <f t="shared" si="149"/>
        <v>1.019903395272594</v>
      </c>
      <c r="AM1123" s="1">
        <f t="shared" si="149"/>
        <v>1.0969315743268468</v>
      </c>
      <c r="AN1123" s="29">
        <f t="shared" si="149"/>
        <v>1.0651700533015938</v>
      </c>
      <c r="AO1123" s="1">
        <f t="shared" si="146"/>
        <v>307296.12373904279</v>
      </c>
      <c r="AP1123" s="1">
        <f t="shared" si="147"/>
        <v>226469.33086169491</v>
      </c>
      <c r="AQ1123" s="29">
        <f t="shared" si="148"/>
        <v>235886.65923566971</v>
      </c>
    </row>
    <row r="1124" spans="1:43" x14ac:dyDescent="0.2">
      <c r="A1124" s="26"/>
      <c r="E1124" s="25" t="s">
        <v>2210</v>
      </c>
      <c r="F1124" s="26" t="s">
        <v>2211</v>
      </c>
      <c r="G1124" s="1">
        <v>0.71030169873696003</v>
      </c>
      <c r="H1124" s="1">
        <v>1.1141194476740901</v>
      </c>
      <c r="I1124" s="1">
        <f>VLOOKUP(F1124,'[1]SUSMB vs SHAM all proteins sum'!$B$2:$E$3214,2,FALSE)</f>
        <v>0.68786912174192105</v>
      </c>
      <c r="J1124" s="29">
        <f>VLOOKUP(F1124,'[1]SUSMB vs SHAM all proteins sum'!$B$2:$E$3214,3,FALSE)</f>
        <v>1.1186574820041799</v>
      </c>
      <c r="K1124" s="25">
        <f>VLOOKUP($E1124,[1]AllProteinsNorm!$A$1:$Q$3226,4,FALSE)</f>
        <v>26898.3475521365</v>
      </c>
      <c r="L1124" s="1">
        <f>VLOOKUP($E1124,[1]AllProteinsNorm!$A$1:$Q$3226,5,FALSE)</f>
        <v>19013.0635703888</v>
      </c>
      <c r="M1124" s="1">
        <f>VLOOKUP($E1124,[1]AllProteinsNorm!$A$1:$Q$3226,10,FALSE)</f>
        <v>35147.799120545802</v>
      </c>
      <c r="N1124" s="1">
        <f>VLOOKUP($E1124,[1]AllProteinsNorm!$A$1:$Q$3226,11,FALSE)</f>
        <v>25569.986429817302</v>
      </c>
      <c r="O1124" s="1">
        <f>VLOOKUP($E1124,[1]AllProteinsNorm!$A$1:$Q$3226,15,FALSE)</f>
        <v>10182.0902124494</v>
      </c>
      <c r="P1124" s="1">
        <f>VLOOKUP($E1124,[1]AllProteinsNorm!$A$1:$Q$3226,6,FALSE)</f>
        <v>38785.976869629798</v>
      </c>
      <c r="Q1124" s="1">
        <f>VLOOKUP($E1124,[1]AllProteinsNorm!$A$1:$Q$3226,8,FALSE)</f>
        <v>12974.633802304899</v>
      </c>
      <c r="R1124" s="1">
        <f>VLOOKUP($E1124,[1]AllProteinsNorm!$A$1:$Q$3226,13,FALSE)</f>
        <v>20555.3484840731</v>
      </c>
      <c r="S1124" s="1">
        <f>VLOOKUP($E1124,[1]AllProteinsNorm!$A$1:$Q$3226,16,FALSE)</f>
        <v>29006.5553687879</v>
      </c>
      <c r="T1124" s="1">
        <f>VLOOKUP($E1124,[1]AllProteinsNorm!$A$1:$Q$3226,17,FALSE)</f>
        <v>26773.8734073218</v>
      </c>
      <c r="U1124" s="1">
        <f>VLOOKUP($E1124,[1]AllProteinsNorm!$A$1:$Q$3226,3,FALSE)</f>
        <v>26912.428448734201</v>
      </c>
      <c r="V1124" s="1">
        <f>VLOOKUP($E1124,[1]AllProteinsNorm!$A$1:$Q$3226,7,FALSE)</f>
        <v>34127.9146165602</v>
      </c>
      <c r="W1124" s="1">
        <f>VLOOKUP($E1124,[1]AllProteinsNorm!$A$1:$Q$3226,9,FALSE)</f>
        <v>29964.3980558328</v>
      </c>
      <c r="X1124" s="1">
        <f>VLOOKUP($E1124,[1]AllProteinsNorm!$A$1:$Q$3226,12,FALSE)</f>
        <v>13133.4894501284</v>
      </c>
      <c r="Y1124" s="29">
        <f>VLOOKUP($E1124,[1]AllProteinsNorm!$A$1:$Q$3226,14,FALSE)</f>
        <v>22681.9613586005</v>
      </c>
      <c r="Z1124" s="25">
        <f t="shared" si="149"/>
        <v>1.1513590967686183</v>
      </c>
      <c r="AA1124" s="1">
        <f t="shared" si="149"/>
        <v>0.81383674802983985</v>
      </c>
      <c r="AB1124" s="1">
        <f t="shared" si="149"/>
        <v>1.5044693050529847</v>
      </c>
      <c r="AC1124" s="1">
        <f t="shared" si="149"/>
        <v>1.0944998172529701</v>
      </c>
      <c r="AD1124" s="1">
        <f t="shared" si="149"/>
        <v>0.43583503289558656</v>
      </c>
      <c r="AE1124" s="1">
        <f t="shared" si="149"/>
        <v>1.6601981667962527</v>
      </c>
      <c r="AF1124" s="1">
        <f t="shared" si="149"/>
        <v>0.55536730003842971</v>
      </c>
      <c r="AG1124" s="1">
        <f t="shared" si="149"/>
        <v>0.87985283923163482</v>
      </c>
      <c r="AH1124" s="1">
        <f t="shared" si="149"/>
        <v>1.241598998787711</v>
      </c>
      <c r="AI1124" s="1">
        <f t="shared" si="149"/>
        <v>1.1460310951630508</v>
      </c>
      <c r="AJ1124" s="1">
        <f t="shared" si="149"/>
        <v>1.151961816632989</v>
      </c>
      <c r="AK1124" s="1">
        <f t="shared" si="149"/>
        <v>1.4608140842614048</v>
      </c>
      <c r="AL1124" s="1">
        <f t="shared" si="149"/>
        <v>1.2825985765076757</v>
      </c>
      <c r="AM1124" s="1">
        <f t="shared" si="149"/>
        <v>0.5621669703468064</v>
      </c>
      <c r="AN1124" s="29">
        <f t="shared" si="149"/>
        <v>0.97088055287264996</v>
      </c>
      <c r="AO1124" s="1">
        <f t="shared" si="146"/>
        <v>8353.5535999857348</v>
      </c>
      <c r="AP1124" s="1">
        <f t="shared" si="147"/>
        <v>8622.0543570520422</v>
      </c>
      <c r="AQ1124" s="29">
        <f t="shared" si="148"/>
        <v>7171.4184359362362</v>
      </c>
    </row>
    <row r="1125" spans="1:43" x14ac:dyDescent="0.2">
      <c r="A1125" s="26"/>
      <c r="E1125" s="25" t="s">
        <v>2212</v>
      </c>
      <c r="F1125" s="26" t="s">
        <v>2213</v>
      </c>
      <c r="G1125" s="1">
        <v>0.67840308560394202</v>
      </c>
      <c r="H1125" s="1">
        <v>1.0652789583018101</v>
      </c>
      <c r="I1125" s="1">
        <f>VLOOKUP(F1125,'[1]SUSMB vs SHAM all proteins sum'!$B$2:$E$3214,2,FALSE)</f>
        <v>0.96342873278861896</v>
      </c>
      <c r="J1125" s="29">
        <f>VLOOKUP(F1125,'[1]SUSMB vs SHAM all proteins sum'!$B$2:$E$3214,3,FALSE)</f>
        <v>1.0042007139260301</v>
      </c>
      <c r="K1125" s="25">
        <f>VLOOKUP($E1125,[1]AllProteinsNorm!$A$1:$Q$3226,4,FALSE)</f>
        <v>29886.9225235454</v>
      </c>
      <c r="L1125" s="1">
        <f>VLOOKUP($E1125,[1]AllProteinsNorm!$A$1:$Q$3226,5,FALSE)</f>
        <v>34656.923526159298</v>
      </c>
      <c r="M1125" s="1">
        <f>VLOOKUP($E1125,[1]AllProteinsNorm!$A$1:$Q$3226,10,FALSE)</f>
        <v>31699.448202044299</v>
      </c>
      <c r="N1125" s="1">
        <f>VLOOKUP($E1125,[1]AllProteinsNorm!$A$1:$Q$3226,11,FALSE)</f>
        <v>30901.0784856598</v>
      </c>
      <c r="O1125" s="1">
        <f>VLOOKUP($E1125,[1]AllProteinsNorm!$A$1:$Q$3226,15,FALSE)</f>
        <v>39159.185781292901</v>
      </c>
      <c r="P1125" s="1">
        <f>VLOOKUP($E1125,[1]AllProteinsNorm!$A$1:$Q$3226,6,FALSE)</f>
        <v>24323.163156386399</v>
      </c>
      <c r="Q1125" s="1">
        <f>VLOOKUP($E1125,[1]AllProteinsNorm!$A$1:$Q$3226,8,FALSE)</f>
        <v>43575.884419537899</v>
      </c>
      <c r="R1125" s="1">
        <f>VLOOKUP($E1125,[1]AllProteinsNorm!$A$1:$Q$3226,13,FALSE)</f>
        <v>47880.285860592601</v>
      </c>
      <c r="S1125" s="1">
        <f>VLOOKUP($E1125,[1]AllProteinsNorm!$A$1:$Q$3226,16,FALSE)</f>
        <v>26273.358977453499</v>
      </c>
      <c r="T1125" s="1">
        <f>VLOOKUP($E1125,[1]AllProteinsNorm!$A$1:$Q$3226,17,FALSE)</f>
        <v>40879.7606898507</v>
      </c>
      <c r="U1125" s="1">
        <f>VLOOKUP($E1125,[1]AllProteinsNorm!$A$1:$Q$3226,3,FALSE)</f>
        <v>37350.293162482099</v>
      </c>
      <c r="V1125" s="1">
        <f>VLOOKUP($E1125,[1]AllProteinsNorm!$A$1:$Q$3226,7,FALSE)</f>
        <v>29313.9628594979</v>
      </c>
      <c r="W1125" s="1">
        <f>VLOOKUP($E1125,[1]AllProteinsNorm!$A$1:$Q$3226,9,FALSE)</f>
        <v>27572.480905331799</v>
      </c>
      <c r="X1125" s="1">
        <f>VLOOKUP($E1125,[1]AllProteinsNorm!$A$1:$Q$3226,12,FALSE)</f>
        <v>32700.3255811132</v>
      </c>
      <c r="Y1125" s="29">
        <f>VLOOKUP($E1125,[1]AllProteinsNorm!$A$1:$Q$3226,14,FALSE)</f>
        <v>41099.482909318896</v>
      </c>
      <c r="Z1125" s="25">
        <f t="shared" si="149"/>
        <v>0.89856533407204464</v>
      </c>
      <c r="AA1125" s="1">
        <f t="shared" si="149"/>
        <v>1.0419778095807237</v>
      </c>
      <c r="AB1125" s="1">
        <f t="shared" si="149"/>
        <v>0.95305982879733553</v>
      </c>
      <c r="AC1125" s="1">
        <f t="shared" si="149"/>
        <v>0.92905644235462392</v>
      </c>
      <c r="AD1125" s="1">
        <f t="shared" si="149"/>
        <v>1.1773405851952725</v>
      </c>
      <c r="AE1125" s="1">
        <f t="shared" si="149"/>
        <v>0.73128811472940114</v>
      </c>
      <c r="AF1125" s="1">
        <f t="shared" si="149"/>
        <v>1.3101308477003386</v>
      </c>
      <c r="AG1125" s="1">
        <f t="shared" si="149"/>
        <v>1.4395448385792724</v>
      </c>
      <c r="AH1125" s="1">
        <f t="shared" si="149"/>
        <v>0.7899217314252156</v>
      </c>
      <c r="AI1125" s="1">
        <f t="shared" si="149"/>
        <v>1.2290705338471024</v>
      </c>
      <c r="AJ1125" s="1">
        <f t="shared" si="149"/>
        <v>1.1229553202339284</v>
      </c>
      <c r="AK1125" s="1">
        <f t="shared" si="149"/>
        <v>0.8813390140476578</v>
      </c>
      <c r="AL1125" s="1">
        <f t="shared" si="149"/>
        <v>0.82898048457066331</v>
      </c>
      <c r="AM1125" s="1">
        <f t="shared" si="149"/>
        <v>0.98315170981250777</v>
      </c>
      <c r="AN1125" s="29">
        <f t="shared" si="149"/>
        <v>1.2356765927139512</v>
      </c>
      <c r="AO1125" s="1">
        <f t="shared" si="146"/>
        <v>3350.5005588604008</v>
      </c>
      <c r="AP1125" s="1">
        <f t="shared" si="147"/>
        <v>9503.5097650335792</v>
      </c>
      <c r="AQ1125" s="29">
        <f t="shared" si="148"/>
        <v>5016.3171842412103</v>
      </c>
    </row>
    <row r="1126" spans="1:43" x14ac:dyDescent="0.2">
      <c r="A1126" s="26"/>
      <c r="E1126" s="25" t="s">
        <v>2214</v>
      </c>
      <c r="F1126" s="26" t="s">
        <v>2215</v>
      </c>
      <c r="G1126" s="1">
        <v>0.98758447494205104</v>
      </c>
      <c r="H1126" s="1">
        <v>0.99380979155723903</v>
      </c>
      <c r="I1126" s="1">
        <f>VLOOKUP(F1126,'[1]SUSMB vs SHAM all proteins sum'!$B$2:$E$3214,2,FALSE)</f>
        <v>0.52375022913345204</v>
      </c>
      <c r="J1126" s="29">
        <f>VLOOKUP(F1126,'[1]SUSMB vs SHAM all proteins sum'!$B$2:$E$3214,3,FALSE)</f>
        <v>0.66213988902393095</v>
      </c>
      <c r="K1126" s="25">
        <f>VLOOKUP($E1126,[1]AllProteinsNorm!$A$1:$Q$3226,4,FALSE)</f>
        <v>30607.463434461901</v>
      </c>
      <c r="L1126" s="1">
        <f>VLOOKUP($E1126,[1]AllProteinsNorm!$A$1:$Q$3226,5,FALSE)</f>
        <v>21071.928691618301</v>
      </c>
      <c r="M1126" s="1">
        <f>VLOOKUP($E1126,[1]AllProteinsNorm!$A$1:$Q$3226,10,FALSE)</f>
        <v>32698.422187469201</v>
      </c>
      <c r="N1126" s="1">
        <f>VLOOKUP($E1126,[1]AllProteinsNorm!$A$1:$Q$3226,11,FALSE)</f>
        <v>26119.609996802599</v>
      </c>
      <c r="O1126" s="1">
        <f>VLOOKUP($E1126,[1]AllProteinsNorm!$A$1:$Q$3226,15,FALSE)</f>
        <v>6492.9261727885696</v>
      </c>
      <c r="P1126" s="1">
        <f>VLOOKUP($E1126,[1]AllProteinsNorm!$A$1:$Q$3226,6,FALSE)</f>
        <v>23408.5875773111</v>
      </c>
      <c r="Q1126" s="1">
        <f>VLOOKUP($E1126,[1]AllProteinsNorm!$A$1:$Q$3226,8,FALSE)</f>
        <v>28514.154596164099</v>
      </c>
      <c r="R1126" s="1">
        <f>VLOOKUP($E1126,[1]AllProteinsNorm!$A$1:$Q$3226,13,FALSE)</f>
        <v>7629.0247307272302</v>
      </c>
      <c r="S1126" s="1">
        <f>VLOOKUP($E1126,[1]AllProteinsNorm!$A$1:$Q$3226,16,FALSE)</f>
        <v>24106.983174671801</v>
      </c>
      <c r="T1126" s="1">
        <f>VLOOKUP($E1126,[1]AllProteinsNorm!$A$1:$Q$3226,17,FALSE)</f>
        <v>28244.528952690602</v>
      </c>
      <c r="U1126" s="1">
        <f>VLOOKUP($E1126,[1]AllProteinsNorm!$A$1:$Q$3226,3,FALSE)</f>
        <v>20945.528301228798</v>
      </c>
      <c r="V1126" s="1">
        <f>VLOOKUP($E1126,[1]AllProteinsNorm!$A$1:$Q$3226,7,FALSE)</f>
        <v>1675.7026513037999</v>
      </c>
      <c r="W1126" s="1">
        <f>VLOOKUP($E1126,[1]AllProteinsNorm!$A$1:$Q$3226,9,FALSE)</f>
        <v>29198.349297586199</v>
      </c>
      <c r="X1126" s="1">
        <f>VLOOKUP($E1126,[1]AllProteinsNorm!$A$1:$Q$3226,12,FALSE)</f>
        <v>13861.891755732</v>
      </c>
      <c r="Y1126" s="29">
        <f>VLOOKUP($E1126,[1]AllProteinsNorm!$A$1:$Q$3226,14,FALSE)</f>
        <v>32043.891821336099</v>
      </c>
      <c r="Z1126" s="25">
        <f t="shared" si="149"/>
        <v>1.3081191443593772</v>
      </c>
      <c r="AA1126" s="1">
        <f t="shared" si="149"/>
        <v>0.90058404836794492</v>
      </c>
      <c r="AB1126" s="1">
        <f t="shared" si="149"/>
        <v>1.3974837263258457</v>
      </c>
      <c r="AC1126" s="1">
        <f t="shared" si="149"/>
        <v>1.11631471693756</v>
      </c>
      <c r="AD1126" s="1">
        <f t="shared" si="149"/>
        <v>0.27749836400927197</v>
      </c>
      <c r="AE1126" s="1">
        <f t="shared" si="149"/>
        <v>1.0004495020589113</v>
      </c>
      <c r="AF1126" s="1">
        <f t="shared" si="149"/>
        <v>1.2186541231139085</v>
      </c>
      <c r="AG1126" s="1">
        <f t="shared" si="149"/>
        <v>0.32605358900205389</v>
      </c>
      <c r="AH1126" s="1">
        <f t="shared" si="149"/>
        <v>1.0302979294923067</v>
      </c>
      <c r="AI1126" s="1">
        <f t="shared" si="149"/>
        <v>1.2071307093297796</v>
      </c>
      <c r="AJ1126" s="1">
        <f t="shared" si="149"/>
        <v>0.89518187674150307</v>
      </c>
      <c r="AK1126" s="1">
        <f t="shared" si="149"/>
        <v>7.1617131001983136E-2</v>
      </c>
      <c r="AL1126" s="1">
        <f t="shared" si="149"/>
        <v>1.2478956245965755</v>
      </c>
      <c r="AM1126" s="1">
        <f t="shared" si="149"/>
        <v>0.59243739754970781</v>
      </c>
      <c r="AN1126" s="29">
        <f t="shared" si="149"/>
        <v>1.3695100360415593</v>
      </c>
      <c r="AO1126" s="1">
        <f t="shared" si="146"/>
        <v>9349.582938968837</v>
      </c>
      <c r="AP1126" s="1">
        <f t="shared" si="147"/>
        <v>7663.5799073366861</v>
      </c>
      <c r="AQ1126" s="29">
        <f t="shared" si="148"/>
        <v>10981.624979673337</v>
      </c>
    </row>
    <row r="1127" spans="1:43" x14ac:dyDescent="0.2">
      <c r="A1127" s="26"/>
      <c r="E1127" s="25" t="s">
        <v>2216</v>
      </c>
      <c r="F1127" s="26" t="s">
        <v>2217</v>
      </c>
      <c r="G1127" s="1">
        <v>0.26946892218859703</v>
      </c>
      <c r="H1127" s="1">
        <v>0.82056534585556096</v>
      </c>
      <c r="I1127" s="1">
        <f>VLOOKUP(F1127,'[1]SUSMB vs SHAM all proteins sum'!$B$2:$E$3214,2,FALSE)</f>
        <v>4.9523451520088101E-2</v>
      </c>
      <c r="J1127" s="29">
        <f>VLOOKUP(F1127,'[1]SUSMB vs SHAM all proteins sum'!$B$2:$E$3214,3,FALSE)</f>
        <v>0.82016593345379096</v>
      </c>
      <c r="K1127" s="25">
        <f>VLOOKUP($E1127,[1]AllProteinsNorm!$A$1:$Q$3226,4,FALSE)</f>
        <v>58593.598366203398</v>
      </c>
      <c r="L1127" s="1">
        <f>VLOOKUP($E1127,[1]AllProteinsNorm!$A$1:$Q$3226,5,FALSE)</f>
        <v>58170.200822538602</v>
      </c>
      <c r="M1127" s="1">
        <f>VLOOKUP($E1127,[1]AllProteinsNorm!$A$1:$Q$3226,10,FALSE)</f>
        <v>54469.811618721898</v>
      </c>
      <c r="N1127" s="1">
        <f>VLOOKUP($E1127,[1]AllProteinsNorm!$A$1:$Q$3226,11,FALSE)</f>
        <v>67704.107224805106</v>
      </c>
      <c r="O1127" s="1">
        <f>VLOOKUP($E1127,[1]AllProteinsNorm!$A$1:$Q$3226,15,FALSE)</f>
        <v>70865.642603571599</v>
      </c>
      <c r="P1127" s="1">
        <f>VLOOKUP($E1127,[1]AllProteinsNorm!$A$1:$Q$3226,6,FALSE)</f>
        <v>56056.369573964497</v>
      </c>
      <c r="Q1127" s="1">
        <f>VLOOKUP($E1127,[1]AllProteinsNorm!$A$1:$Q$3226,8,FALSE)</f>
        <v>62792.159485588498</v>
      </c>
      <c r="R1127" s="1">
        <f>VLOOKUP($E1127,[1]AllProteinsNorm!$A$1:$Q$3226,13,FALSE)</f>
        <v>26945.6907634657</v>
      </c>
      <c r="S1127" s="1">
        <f>VLOOKUP($E1127,[1]AllProteinsNorm!$A$1:$Q$3226,16,FALSE)</f>
        <v>61703.747513670402</v>
      </c>
      <c r="T1127" s="1">
        <f>VLOOKUP($E1127,[1]AllProteinsNorm!$A$1:$Q$3226,17,FALSE)</f>
        <v>56622.880829269401</v>
      </c>
      <c r="U1127" s="1">
        <f>VLOOKUP($E1127,[1]AllProteinsNorm!$A$1:$Q$3226,3,FALSE)</f>
        <v>41516.403638599302</v>
      </c>
      <c r="V1127" s="1">
        <f>VLOOKUP($E1127,[1]AllProteinsNorm!$A$1:$Q$3226,7,FALSE)</f>
        <v>52152.077512564902</v>
      </c>
      <c r="W1127" s="1">
        <f>VLOOKUP($E1127,[1]AllProteinsNorm!$A$1:$Q$3226,9,FALSE)</f>
        <v>63396.714518222303</v>
      </c>
      <c r="X1127" s="1">
        <f>VLOOKUP($E1127,[1]AllProteinsNorm!$A$1:$Q$3226,12,FALSE)</f>
        <v>46730.140123557801</v>
      </c>
      <c r="Y1127" s="29">
        <f>VLOOKUP($E1127,[1]AllProteinsNorm!$A$1:$Q$3226,14,FALSE)</f>
        <v>51536.012112488599</v>
      </c>
      <c r="Z1127" s="25">
        <f t="shared" si="149"/>
        <v>0.94565788837709597</v>
      </c>
      <c r="AA1127" s="1">
        <f t="shared" si="149"/>
        <v>0.93882456121763891</v>
      </c>
      <c r="AB1127" s="1">
        <f t="shared" si="149"/>
        <v>0.87910298175797741</v>
      </c>
      <c r="AC1127" s="1">
        <f t="shared" si="149"/>
        <v>1.0926948482070877</v>
      </c>
      <c r="AD1127" s="1">
        <f t="shared" si="149"/>
        <v>1.1437197204401996</v>
      </c>
      <c r="AE1127" s="1">
        <f t="shared" si="149"/>
        <v>0.90470886853703536</v>
      </c>
      <c r="AF1127" s="1">
        <f t="shared" si="149"/>
        <v>1.0134195987531225</v>
      </c>
      <c r="AG1127" s="1">
        <f t="shared" si="149"/>
        <v>0.43488377124383587</v>
      </c>
      <c r="AH1127" s="1">
        <f t="shared" si="149"/>
        <v>0.99585342436295055</v>
      </c>
      <c r="AI1127" s="1">
        <f t="shared" si="149"/>
        <v>0.91385194649045387</v>
      </c>
      <c r="AJ1127" s="1">
        <f t="shared" si="149"/>
        <v>0.67004443646755496</v>
      </c>
      <c r="AK1127" s="1">
        <f t="shared" si="149"/>
        <v>0.84169644586049586</v>
      </c>
      <c r="AL1127" s="1">
        <f t="shared" si="149"/>
        <v>1.0231766754903311</v>
      </c>
      <c r="AM1127" s="1">
        <f t="shared" si="149"/>
        <v>0.75419033588997919</v>
      </c>
      <c r="AN1127" s="29">
        <f t="shared" si="149"/>
        <v>0.83175360019846223</v>
      </c>
      <c r="AO1127" s="1">
        <f t="shared" si="146"/>
        <v>6230.6242943445086</v>
      </c>
      <c r="AP1127" s="1">
        <f t="shared" si="147"/>
        <v>13211.969700632557</v>
      </c>
      <c r="AQ1127" s="29">
        <f t="shared" si="148"/>
        <v>7258.6702287613898</v>
      </c>
    </row>
    <row r="1128" spans="1:43" x14ac:dyDescent="0.2">
      <c r="A1128" s="26"/>
      <c r="E1128" s="25" t="s">
        <v>2218</v>
      </c>
      <c r="F1128" s="26" t="s">
        <v>2219</v>
      </c>
      <c r="G1128" s="1">
        <v>0.52185774779006699</v>
      </c>
      <c r="H1128" s="43">
        <v>0.56748092613606804</v>
      </c>
      <c r="I1128" s="1">
        <f>VLOOKUP(F1128,'[1]SUSMB vs SHAM all proteins sum'!$B$2:$E$3214,2,FALSE)</f>
        <v>0.64150861509606805</v>
      </c>
      <c r="J1128" s="29">
        <f>VLOOKUP(F1128,'[1]SUSMB vs SHAM all proteins sum'!$B$2:$E$3214,3,FALSE)</f>
        <v>0.64142705955603296</v>
      </c>
      <c r="K1128" s="25">
        <f>VLOOKUP($E1128,[1]AllProteinsNorm!$A$1:$Q$3226,4,FALSE)</f>
        <v>54099.866715753204</v>
      </c>
      <c r="L1128" s="1">
        <f>VLOOKUP($E1128,[1]AllProteinsNorm!$A$1:$Q$3226,5,FALSE)</f>
        <v>732254.56302228</v>
      </c>
      <c r="M1128" s="1">
        <f>VLOOKUP($E1128,[1]AllProteinsNorm!$A$1:$Q$3226,10,FALSE)</f>
        <v>43567.1959199224</v>
      </c>
      <c r="N1128" s="1">
        <f>VLOOKUP($E1128,[1]AllProteinsNorm!$A$1:$Q$3226,11,FALSE)</f>
        <v>61153.5418312857</v>
      </c>
      <c r="O1128" s="1">
        <f>VLOOKUP($E1128,[1]AllProteinsNorm!$A$1:$Q$3226,15,FALSE)</f>
        <v>1150052.4189762</v>
      </c>
      <c r="P1128" s="1">
        <f>VLOOKUP($E1128,[1]AllProteinsNorm!$A$1:$Q$3226,6,FALSE)</f>
        <v>51917.994122342199</v>
      </c>
      <c r="Q1128" s="1">
        <f>VLOOKUP($E1128,[1]AllProteinsNorm!$A$1:$Q$3226,8,FALSE)</f>
        <v>564628.52990246902</v>
      </c>
      <c r="R1128" s="1">
        <f>VLOOKUP($E1128,[1]AllProteinsNorm!$A$1:$Q$3226,13,FALSE)</f>
        <v>52033.412102064103</v>
      </c>
      <c r="S1128" s="1">
        <f>VLOOKUP($E1128,[1]AllProteinsNorm!$A$1:$Q$3226,16,FALSE)</f>
        <v>49892.587196359797</v>
      </c>
      <c r="T1128" s="1">
        <f>VLOOKUP($E1128,[1]AllProteinsNorm!$A$1:$Q$3226,17,FALSE)</f>
        <v>93867.322746282007</v>
      </c>
      <c r="U1128" s="1">
        <f>VLOOKUP($E1128,[1]AllProteinsNorm!$A$1:$Q$3226,3,FALSE)</f>
        <v>844897.09842532</v>
      </c>
      <c r="V1128" s="1">
        <f>VLOOKUP($E1128,[1]AllProteinsNorm!$A$1:$Q$3226,7,FALSE)</f>
        <v>40332.078324048402</v>
      </c>
      <c r="W1128" s="1">
        <f>VLOOKUP($E1128,[1]AllProteinsNorm!$A$1:$Q$3226,9,FALSE)</f>
        <v>29864.971298533699</v>
      </c>
      <c r="X1128" s="1">
        <f>VLOOKUP($E1128,[1]AllProteinsNorm!$A$1:$Q$3226,12,FALSE)</f>
        <v>116627.331644947</v>
      </c>
      <c r="Y1128" s="29">
        <f>VLOOKUP($E1128,[1]AllProteinsNorm!$A$1:$Q$3226,14,FALSE)</f>
        <v>111039.28752188099</v>
      </c>
      <c r="Z1128" s="25">
        <f t="shared" ref="Z1128:AN1144" si="150">K1128/AVERAGE($K1128:$O1128)</f>
        <v>0.13252446117157307</v>
      </c>
      <c r="AA1128" s="1">
        <f t="shared" si="150"/>
        <v>1.793750101360158</v>
      </c>
      <c r="AB1128" s="1">
        <f t="shared" si="150"/>
        <v>0.10672335283892369</v>
      </c>
      <c r="AC1128" s="1">
        <f t="shared" si="150"/>
        <v>0.14980332987704956</v>
      </c>
      <c r="AD1128" s="1">
        <f t="shared" si="150"/>
        <v>2.8171987547522956</v>
      </c>
      <c r="AE1128" s="1">
        <f t="shared" si="150"/>
        <v>0.12717968848837866</v>
      </c>
      <c r="AF1128" s="1">
        <f t="shared" si="150"/>
        <v>1.3831289470743451</v>
      </c>
      <c r="AG1128" s="1">
        <f t="shared" si="150"/>
        <v>0.12746241941732017</v>
      </c>
      <c r="AH1128" s="1">
        <f t="shared" si="150"/>
        <v>0.12221819823315719</v>
      </c>
      <c r="AI1128" s="1">
        <f t="shared" si="150"/>
        <v>0.22993987090446708</v>
      </c>
      <c r="AJ1128" s="1">
        <f t="shared" si="150"/>
        <v>2.0696822286557861</v>
      </c>
      <c r="AK1128" s="1">
        <f t="shared" si="150"/>
        <v>9.879852340316031E-2</v>
      </c>
      <c r="AL1128" s="1">
        <f t="shared" si="150"/>
        <v>7.3158021812467791E-2</v>
      </c>
      <c r="AM1128" s="1">
        <f t="shared" si="150"/>
        <v>0.28569338932630617</v>
      </c>
      <c r="AN1128" s="29">
        <f t="shared" si="150"/>
        <v>0.2720047689771426</v>
      </c>
      <c r="AO1128" s="1">
        <f t="shared" si="146"/>
        <v>454783.81642961083</v>
      </c>
      <c r="AP1128" s="1">
        <f t="shared" si="147"/>
        <v>201757.01737622207</v>
      </c>
      <c r="AQ1128" s="29">
        <f t="shared" si="148"/>
        <v>310200.23327620886</v>
      </c>
    </row>
    <row r="1129" spans="1:43" x14ac:dyDescent="0.2">
      <c r="A1129" s="26"/>
      <c r="E1129" s="25" t="s">
        <v>2220</v>
      </c>
      <c r="F1129" s="26" t="s">
        <v>2221</v>
      </c>
      <c r="G1129" s="1">
        <v>0.216452788105301</v>
      </c>
      <c r="H1129" s="43">
        <v>1.6245107016006901</v>
      </c>
      <c r="I1129" s="1">
        <f>VLOOKUP(F1129,'[1]SUSMB vs SHAM all proteins sum'!$B$2:$E$3214,2,FALSE)</f>
        <v>0.410746249836489</v>
      </c>
      <c r="J1129" s="29">
        <f>VLOOKUP(F1129,'[1]SUSMB vs SHAM all proteins sum'!$B$2:$E$3214,3,FALSE)</f>
        <v>1.35813172244173</v>
      </c>
      <c r="K1129" s="25">
        <f>VLOOKUP($E1129,[1]AllProteinsNorm!$A$1:$Q$3226,4,FALSE)</f>
        <v>26661.748623726198</v>
      </c>
      <c r="L1129" s="1">
        <f>VLOOKUP($E1129,[1]AllProteinsNorm!$A$1:$Q$3226,5,FALSE)</f>
        <v>73411.441913842704</v>
      </c>
      <c r="M1129" s="1">
        <f>VLOOKUP($E1129,[1]AllProteinsNorm!$A$1:$Q$3226,10,FALSE)</f>
        <v>88462.520707204894</v>
      </c>
      <c r="N1129" s="1">
        <f>VLOOKUP($E1129,[1]AllProteinsNorm!$A$1:$Q$3226,11,FALSE)</f>
        <v>60540.093343443899</v>
      </c>
      <c r="O1129" s="1">
        <f>VLOOKUP($E1129,[1]AllProteinsNorm!$A$1:$Q$3226,15,FALSE)</f>
        <v>20208.679794626802</v>
      </c>
      <c r="P1129" s="1">
        <f>VLOOKUP($E1129,[1]AllProteinsNorm!$A$1:$Q$3226,6,FALSE)</f>
        <v>96101.813684353605</v>
      </c>
      <c r="Q1129" s="1">
        <f>VLOOKUP($E1129,[1]AllProteinsNorm!$A$1:$Q$3226,8,FALSE)</f>
        <v>107802.618226113</v>
      </c>
      <c r="R1129" s="1">
        <f>VLOOKUP($E1129,[1]AllProteinsNorm!$A$1:$Q$3226,13,FALSE)</f>
        <v>51186.766675891296</v>
      </c>
      <c r="S1129" s="1">
        <f>VLOOKUP($E1129,[1]AllProteinsNorm!$A$1:$Q$3226,16,FALSE)</f>
        <v>113915.103872591</v>
      </c>
      <c r="T1129" s="1">
        <f>VLOOKUP($E1129,[1]AllProteinsNorm!$A$1:$Q$3226,17,FALSE)</f>
        <v>39673.9741085348</v>
      </c>
      <c r="U1129" s="1">
        <f>VLOOKUP($E1129,[1]AllProteinsNorm!$A$1:$Q$3226,3,FALSE)</f>
        <v>63172.692085258197</v>
      </c>
      <c r="V1129" s="1">
        <f>VLOOKUP($E1129,[1]AllProteinsNorm!$A$1:$Q$3226,7,FALSE)</f>
        <v>82555.090007531995</v>
      </c>
      <c r="W1129" s="1">
        <f>VLOOKUP($E1129,[1]AllProteinsNorm!$A$1:$Q$3226,9,FALSE)</f>
        <v>79600.051359834295</v>
      </c>
      <c r="X1129" s="1">
        <f>VLOOKUP($E1129,[1]AllProteinsNorm!$A$1:$Q$3226,12,FALSE)</f>
        <v>29028.003053684999</v>
      </c>
      <c r="Y1129" s="29">
        <f>VLOOKUP($E1129,[1]AllProteinsNorm!$A$1:$Q$3226,14,FALSE)</f>
        <v>81226.631195271693</v>
      </c>
      <c r="Z1129" s="25">
        <f t="shared" si="150"/>
        <v>0.49504799143609246</v>
      </c>
      <c r="AA1129" s="1">
        <f t="shared" si="150"/>
        <v>1.3630833963956293</v>
      </c>
      <c r="AB1129" s="1">
        <f t="shared" si="150"/>
        <v>1.6425476742550977</v>
      </c>
      <c r="AC1129" s="1">
        <f t="shared" si="150"/>
        <v>1.1240917478441392</v>
      </c>
      <c r="AD1129" s="1">
        <f t="shared" si="150"/>
        <v>0.37522919006904076</v>
      </c>
      <c r="AE1129" s="1">
        <f t="shared" si="150"/>
        <v>1.7843919582779353</v>
      </c>
      <c r="AF1129" s="1">
        <f t="shared" si="150"/>
        <v>2.0016492683040905</v>
      </c>
      <c r="AG1129" s="1">
        <f t="shared" si="150"/>
        <v>0.95042175922617478</v>
      </c>
      <c r="AH1129" s="1">
        <f t="shared" si="150"/>
        <v>2.1151442151163216</v>
      </c>
      <c r="AI1129" s="1">
        <f t="shared" si="150"/>
        <v>0.73665540366094584</v>
      </c>
      <c r="AJ1129" s="1">
        <f t="shared" si="150"/>
        <v>1.1729731148461737</v>
      </c>
      <c r="AK1129" s="1">
        <f t="shared" si="150"/>
        <v>1.5328601311125407</v>
      </c>
      <c r="AL1129" s="1">
        <f t="shared" si="150"/>
        <v>1.4779917889117236</v>
      </c>
      <c r="AM1129" s="1">
        <f t="shared" si="150"/>
        <v>0.53898395075030736</v>
      </c>
      <c r="AN1129" s="29">
        <f t="shared" si="150"/>
        <v>1.5081936744597388</v>
      </c>
      <c r="AO1129" s="1">
        <f t="shared" si="146"/>
        <v>26443.801347857268</v>
      </c>
      <c r="AP1129" s="1">
        <f t="shared" si="147"/>
        <v>30409.89836672365</v>
      </c>
      <c r="AQ1129" s="29">
        <f t="shared" si="148"/>
        <v>20295.675099979704</v>
      </c>
    </row>
    <row r="1130" spans="1:43" x14ac:dyDescent="0.2">
      <c r="A1130" s="26"/>
      <c r="E1130" s="25" t="s">
        <v>2222</v>
      </c>
      <c r="F1130" s="26" t="s">
        <v>2223</v>
      </c>
      <c r="G1130" s="1">
        <v>0.42105766074355699</v>
      </c>
      <c r="H1130" s="1">
        <v>0.929555569924717</v>
      </c>
      <c r="I1130" s="1">
        <f>VLOOKUP(F1130,'[1]SUSMB vs SHAM all proteins sum'!$B$2:$E$3214,2,FALSE)</f>
        <v>0.39250050698611799</v>
      </c>
      <c r="J1130" s="29">
        <f>VLOOKUP(F1130,'[1]SUSMB vs SHAM all proteins sum'!$B$2:$E$3214,3,FALSE)</f>
        <v>0.90994223355561299</v>
      </c>
      <c r="K1130" s="25">
        <f>VLOOKUP($E1130,[1]AllProteinsNorm!$A$1:$Q$3226,4,FALSE)</f>
        <v>212931.40135420999</v>
      </c>
      <c r="L1130" s="1">
        <f>VLOOKUP($E1130,[1]AllProteinsNorm!$A$1:$Q$3226,5,FALSE)</f>
        <v>193316.14949158099</v>
      </c>
      <c r="M1130" s="1">
        <f>VLOOKUP($E1130,[1]AllProteinsNorm!$A$1:$Q$3226,10,FALSE)</f>
        <v>183409.17700309999</v>
      </c>
      <c r="N1130" s="1">
        <f>VLOOKUP($E1130,[1]AllProteinsNorm!$A$1:$Q$3226,11,FALSE)</f>
        <v>180112.32778787901</v>
      </c>
      <c r="O1130" s="1">
        <f>VLOOKUP($E1130,[1]AllProteinsNorm!$A$1:$Q$3226,15,FALSE)</f>
        <v>257862.01362984499</v>
      </c>
      <c r="P1130" s="1">
        <f>VLOOKUP($E1130,[1]AllProteinsNorm!$A$1:$Q$3226,6,FALSE)</f>
        <v>197920.071756936</v>
      </c>
      <c r="Q1130" s="1">
        <f>VLOOKUP($E1130,[1]AllProteinsNorm!$A$1:$Q$3226,8,FALSE)</f>
        <v>216702.90672147201</v>
      </c>
      <c r="R1130" s="1">
        <f>VLOOKUP($E1130,[1]AllProteinsNorm!$A$1:$Q$3226,13,FALSE)</f>
        <v>198265.19034177199</v>
      </c>
      <c r="S1130" s="1">
        <f>VLOOKUP($E1130,[1]AllProteinsNorm!$A$1:$Q$3226,16,FALSE)</f>
        <v>155471.25874111001</v>
      </c>
      <c r="T1130" s="1">
        <f>VLOOKUP($E1130,[1]AllProteinsNorm!$A$1:$Q$3226,17,FALSE)</f>
        <v>184070.988477162</v>
      </c>
      <c r="U1130" s="1">
        <f>VLOOKUP($E1130,[1]AllProteinsNorm!$A$1:$Q$3226,3,FALSE)</f>
        <v>175820.571752986</v>
      </c>
      <c r="V1130" s="1">
        <f>VLOOKUP($E1130,[1]AllProteinsNorm!$A$1:$Q$3226,7,FALSE)</f>
        <v>191137.24560770101</v>
      </c>
      <c r="W1130" s="1">
        <f>VLOOKUP($E1130,[1]AllProteinsNorm!$A$1:$Q$3226,9,FALSE)</f>
        <v>229515.95426753999</v>
      </c>
      <c r="X1130" s="1">
        <f>VLOOKUP($E1130,[1]AllProteinsNorm!$A$1:$Q$3226,12,FALSE)</f>
        <v>140854.742072575</v>
      </c>
      <c r="Y1130" s="29">
        <f>VLOOKUP($E1130,[1]AllProteinsNorm!$A$1:$Q$3226,14,FALSE)</f>
        <v>201339.723819662</v>
      </c>
      <c r="Z1130" s="25">
        <f t="shared" si="150"/>
        <v>1.0360303795902737</v>
      </c>
      <c r="AA1130" s="1">
        <f t="shared" si="150"/>
        <v>0.94059120667470719</v>
      </c>
      <c r="AB1130" s="1">
        <f t="shared" si="150"/>
        <v>0.89238824364269576</v>
      </c>
      <c r="AC1130" s="1">
        <f t="shared" si="150"/>
        <v>0.87634722798143405</v>
      </c>
      <c r="AD1130" s="1">
        <f t="shared" si="150"/>
        <v>1.2546429421108893</v>
      </c>
      <c r="AE1130" s="1">
        <f t="shared" si="150"/>
        <v>0.96299186389033942</v>
      </c>
      <c r="AF1130" s="1">
        <f t="shared" si="150"/>
        <v>1.0543808629498008</v>
      </c>
      <c r="AG1130" s="1">
        <f t="shared" si="150"/>
        <v>0.96467105886194671</v>
      </c>
      <c r="AH1130" s="1">
        <f t="shared" si="150"/>
        <v>0.75645464306594257</v>
      </c>
      <c r="AI1130" s="1">
        <f t="shared" si="150"/>
        <v>0.89560832667567725</v>
      </c>
      <c r="AJ1130" s="1">
        <f t="shared" si="150"/>
        <v>0.85546543410011489</v>
      </c>
      <c r="AK1130" s="1">
        <f t="shared" si="150"/>
        <v>0.92998962041946198</v>
      </c>
      <c r="AL1130" s="1">
        <f t="shared" si="150"/>
        <v>1.1167235067704679</v>
      </c>
      <c r="AM1130" s="1">
        <f t="shared" si="150"/>
        <v>0.68533711311929391</v>
      </c>
      <c r="AN1130" s="29">
        <f t="shared" si="150"/>
        <v>0.97963038409957404</v>
      </c>
      <c r="AO1130" s="1">
        <f t="shared" si="146"/>
        <v>28558.667111302213</v>
      </c>
      <c r="AP1130" s="1">
        <f t="shared" si="147"/>
        <v>20348.424516574818</v>
      </c>
      <c r="AQ1130" s="29">
        <f t="shared" si="148"/>
        <v>29264.395088706602</v>
      </c>
    </row>
    <row r="1131" spans="1:43" x14ac:dyDescent="0.2">
      <c r="A1131" s="26"/>
      <c r="E1131" s="25" t="s">
        <v>2224</v>
      </c>
      <c r="F1131" s="26" t="s">
        <v>2225</v>
      </c>
      <c r="G1131" s="1">
        <v>0.82577809895407805</v>
      </c>
      <c r="H1131" s="1">
        <v>0.96478289209160595</v>
      </c>
      <c r="I1131" s="1">
        <f>VLOOKUP(F1131,'[1]SUSMB vs SHAM all proteins sum'!$B$2:$E$3214,2,FALSE)</f>
        <v>0.75519653639996598</v>
      </c>
      <c r="J1131" s="29">
        <f>VLOOKUP(F1131,'[1]SUSMB vs SHAM all proteins sum'!$B$2:$E$3214,3,FALSE)</f>
        <v>0.938437339365221</v>
      </c>
      <c r="K1131" s="25">
        <f>VLOOKUP($E1131,[1]AllProteinsNorm!$A$1:$Q$3226,4,FALSE)</f>
        <v>226155.65711605901</v>
      </c>
      <c r="L1131" s="1">
        <f>VLOOKUP($E1131,[1]AllProteinsNorm!$A$1:$Q$3226,5,FALSE)</f>
        <v>362977.827056496</v>
      </c>
      <c r="M1131" s="1">
        <f>VLOOKUP($E1131,[1]AllProteinsNorm!$A$1:$Q$3226,10,FALSE)</f>
        <v>246489.34347367301</v>
      </c>
      <c r="N1131" s="1">
        <f>VLOOKUP($E1131,[1]AllProteinsNorm!$A$1:$Q$3226,11,FALSE)</f>
        <v>321551.02820841997</v>
      </c>
      <c r="O1131" s="1">
        <f>VLOOKUP($E1131,[1]AllProteinsNorm!$A$1:$Q$3226,15,FALSE)</f>
        <v>171118.68795782499</v>
      </c>
      <c r="P1131" s="1">
        <f>VLOOKUP($E1131,[1]AllProteinsNorm!$A$1:$Q$3226,6,FALSE)</f>
        <v>209635.58803101399</v>
      </c>
      <c r="Q1131" s="1">
        <f>VLOOKUP($E1131,[1]AllProteinsNorm!$A$1:$Q$3226,8,FALSE)</f>
        <v>195808.019546617</v>
      </c>
      <c r="R1131" s="1">
        <f>VLOOKUP($E1131,[1]AllProteinsNorm!$A$1:$Q$3226,13,FALSE)</f>
        <v>264687.51055020199</v>
      </c>
      <c r="S1131" s="1">
        <f>VLOOKUP($E1131,[1]AllProteinsNorm!$A$1:$Q$3226,16,FALSE)</f>
        <v>298717.43009193701</v>
      </c>
      <c r="T1131" s="1">
        <f>VLOOKUP($E1131,[1]AllProteinsNorm!$A$1:$Q$3226,17,FALSE)</f>
        <v>286742.13461947499</v>
      </c>
      <c r="U1131" s="1">
        <f>VLOOKUP($E1131,[1]AllProteinsNorm!$A$1:$Q$3226,3,FALSE)</f>
        <v>311521.65814881498</v>
      </c>
      <c r="V1131" s="1">
        <f>VLOOKUP($E1131,[1]AllProteinsNorm!$A$1:$Q$3226,7,FALSE)</f>
        <v>142968.885035571</v>
      </c>
      <c r="W1131" s="1">
        <f>VLOOKUP($E1131,[1]AllProteinsNorm!$A$1:$Q$3226,9,FALSE)</f>
        <v>284271.97877163999</v>
      </c>
      <c r="X1131" s="1">
        <f>VLOOKUP($E1131,[1]AllProteinsNorm!$A$1:$Q$3226,12,FALSE)</f>
        <v>215329.48499172699</v>
      </c>
      <c r="Y1131" s="29">
        <f>VLOOKUP($E1131,[1]AllProteinsNorm!$A$1:$Q$3226,14,FALSE)</f>
        <v>297229.63756848703</v>
      </c>
      <c r="Z1131" s="25">
        <f t="shared" si="150"/>
        <v>0.85130214036640517</v>
      </c>
      <c r="AA1131" s="1">
        <f t="shared" si="150"/>
        <v>1.3663323969834047</v>
      </c>
      <c r="AB1131" s="1">
        <f t="shared" si="150"/>
        <v>0.92784283334979023</v>
      </c>
      <c r="AC1131" s="1">
        <f t="shared" si="150"/>
        <v>1.210392355608285</v>
      </c>
      <c r="AD1131" s="1">
        <f t="shared" si="150"/>
        <v>0.64413027369211595</v>
      </c>
      <c r="AE1131" s="1">
        <f t="shared" si="150"/>
        <v>0.78911678382729133</v>
      </c>
      <c r="AF1131" s="1">
        <f t="shared" si="150"/>
        <v>0.73706662157647784</v>
      </c>
      <c r="AG1131" s="1">
        <f t="shared" si="150"/>
        <v>0.99634493840676996</v>
      </c>
      <c r="AH1131" s="1">
        <f t="shared" si="150"/>
        <v>1.1244414172293573</v>
      </c>
      <c r="AI1131" s="1">
        <f t="shared" si="150"/>
        <v>1.0793636385116869</v>
      </c>
      <c r="AJ1131" s="1">
        <f t="shared" si="150"/>
        <v>1.1726394896966137</v>
      </c>
      <c r="AK1131" s="1">
        <f t="shared" si="150"/>
        <v>0.53816791226283978</v>
      </c>
      <c r="AL1131" s="1">
        <f t="shared" si="150"/>
        <v>1.0700654012395527</v>
      </c>
      <c r="AM1131" s="1">
        <f t="shared" si="150"/>
        <v>0.81054992740412102</v>
      </c>
      <c r="AN1131" s="29">
        <f t="shared" si="150"/>
        <v>1.1188410224579626</v>
      </c>
      <c r="AO1131" s="1">
        <f t="shared" si="146"/>
        <v>68499.245757996236</v>
      </c>
      <c r="AP1131" s="1">
        <f t="shared" si="147"/>
        <v>41228.390144318379</v>
      </c>
      <c r="AQ1131" s="29">
        <f t="shared" si="148"/>
        <v>63003.930746860824</v>
      </c>
    </row>
    <row r="1132" spans="1:43" x14ac:dyDescent="0.2">
      <c r="A1132" s="26"/>
      <c r="E1132" s="25" t="s">
        <v>2226</v>
      </c>
      <c r="F1132" s="26" t="s">
        <v>2227</v>
      </c>
      <c r="G1132" s="43">
        <v>4.6899222970893502E-2</v>
      </c>
      <c r="H1132" s="1">
        <v>1.1510318434859199</v>
      </c>
      <c r="I1132" s="1">
        <f>VLOOKUP(F1132,'[1]SUSMB vs SHAM all proteins sum'!$B$2:$E$3214,2,FALSE)</f>
        <v>0.69805133638966399</v>
      </c>
      <c r="J1132" s="29">
        <f>VLOOKUP(F1132,'[1]SUSMB vs SHAM all proteins sum'!$B$2:$E$3214,3,FALSE)</f>
        <v>0.967945914734619</v>
      </c>
      <c r="K1132" s="25">
        <f>VLOOKUP($E1132,[1]AllProteinsNorm!$A$1:$Q$3226,4,FALSE)</f>
        <v>6739477.6668665102</v>
      </c>
      <c r="L1132" s="1">
        <f>VLOOKUP($E1132,[1]AllProteinsNorm!$A$1:$Q$3226,5,FALSE)</f>
        <v>6019492.2205600403</v>
      </c>
      <c r="M1132" s="1">
        <f>VLOOKUP($E1132,[1]AllProteinsNorm!$A$1:$Q$3226,10,FALSE)</f>
        <v>6235652.8942628903</v>
      </c>
      <c r="N1132" s="1">
        <f>VLOOKUP($E1132,[1]AllProteinsNorm!$A$1:$Q$3226,11,FALSE)</f>
        <v>5288372.7656107703</v>
      </c>
      <c r="O1132" s="1">
        <f>VLOOKUP($E1132,[1]AllProteinsNorm!$A$1:$Q$3226,15,FALSE)</f>
        <v>6061094.0624253899</v>
      </c>
      <c r="P1132" s="1">
        <f>VLOOKUP($E1132,[1]AllProteinsNorm!$A$1:$Q$3226,6,FALSE)</f>
        <v>6210491.9719686797</v>
      </c>
      <c r="Q1132" s="1">
        <f>VLOOKUP($E1132,[1]AllProteinsNorm!$A$1:$Q$3226,8,FALSE)</f>
        <v>7196072.23571481</v>
      </c>
      <c r="R1132" s="1">
        <f>VLOOKUP($E1132,[1]AllProteinsNorm!$A$1:$Q$3226,13,FALSE)</f>
        <v>8073326.1046201298</v>
      </c>
      <c r="S1132" s="1">
        <f>VLOOKUP($E1132,[1]AllProteinsNorm!$A$1:$Q$3226,16,FALSE)</f>
        <v>6485099.8269985598</v>
      </c>
      <c r="T1132" s="1">
        <f>VLOOKUP($E1132,[1]AllProteinsNorm!$A$1:$Q$3226,17,FALSE)</f>
        <v>7001436.0353604201</v>
      </c>
      <c r="U1132" s="1">
        <f>VLOOKUP($E1132,[1]AllProteinsNorm!$A$1:$Q$3226,3,FALSE)</f>
        <v>4432284.2192540001</v>
      </c>
      <c r="V1132" s="1">
        <f>VLOOKUP($E1132,[1]AllProteinsNorm!$A$1:$Q$3226,7,FALSE)</f>
        <v>6460901.8976249499</v>
      </c>
      <c r="W1132" s="1">
        <f>VLOOKUP($E1132,[1]AllProteinsNorm!$A$1:$Q$3226,9,FALSE)</f>
        <v>6129950.8692896897</v>
      </c>
      <c r="X1132" s="1">
        <f>VLOOKUP($E1132,[1]AllProteinsNorm!$A$1:$Q$3226,12,FALSE)</f>
        <v>6469385.7512448598</v>
      </c>
      <c r="Y1132" s="29">
        <f>VLOOKUP($E1132,[1]AllProteinsNorm!$A$1:$Q$3226,14,FALSE)</f>
        <v>6066745.5249865698</v>
      </c>
      <c r="Z1132" s="25">
        <f t="shared" si="150"/>
        <v>1.1105091227891768</v>
      </c>
      <c r="AA1132" s="1">
        <f t="shared" si="150"/>
        <v>0.99187227199440009</v>
      </c>
      <c r="AB1132" s="1">
        <f t="shared" si="150"/>
        <v>1.0274905219539521</v>
      </c>
      <c r="AC1132" s="1">
        <f t="shared" si="150"/>
        <v>0.87140079561256489</v>
      </c>
      <c r="AD1132" s="1">
        <f t="shared" si="150"/>
        <v>0.99872728764990615</v>
      </c>
      <c r="AE1132" s="1">
        <f t="shared" si="150"/>
        <v>1.0233445873390368</v>
      </c>
      <c r="AF1132" s="1">
        <f t="shared" si="150"/>
        <v>1.1857452848755747</v>
      </c>
      <c r="AG1132" s="1">
        <f t="shared" si="150"/>
        <v>1.330296312800326</v>
      </c>
      <c r="AH1132" s="1">
        <f t="shared" si="150"/>
        <v>1.0685935729836522</v>
      </c>
      <c r="AI1132" s="1">
        <f t="shared" si="150"/>
        <v>1.1536737673481536</v>
      </c>
      <c r="AJ1132" s="1">
        <f t="shared" si="150"/>
        <v>0.73033732042390986</v>
      </c>
      <c r="AK1132" s="1">
        <f t="shared" si="150"/>
        <v>1.064606317197627</v>
      </c>
      <c r="AL1132" s="1">
        <f t="shared" si="150"/>
        <v>1.0100732874393068</v>
      </c>
      <c r="AM1132" s="1">
        <f t="shared" si="150"/>
        <v>1.0660042588938561</v>
      </c>
      <c r="AN1132" s="29">
        <f t="shared" si="150"/>
        <v>0.99965851719639565</v>
      </c>
      <c r="AO1132" s="1">
        <f t="shared" si="146"/>
        <v>466734.55546274979</v>
      </c>
      <c r="AP1132" s="1">
        <f t="shared" si="147"/>
        <v>644778.254101058</v>
      </c>
      <c r="AQ1132" s="29">
        <f t="shared" si="148"/>
        <v>758021.05677024228</v>
      </c>
    </row>
    <row r="1133" spans="1:43" x14ac:dyDescent="0.2">
      <c r="A1133" s="26"/>
      <c r="E1133" s="25" t="s">
        <v>2228</v>
      </c>
      <c r="F1133" s="26" t="s">
        <v>2229</v>
      </c>
      <c r="G1133" s="1">
        <v>5.4550523955951502E-2</v>
      </c>
      <c r="H1133" s="1">
        <v>0.832102366018726</v>
      </c>
      <c r="I1133" s="1">
        <f>VLOOKUP(F1133,'[1]SUSMB vs SHAM all proteins sum'!$B$2:$E$3214,2,FALSE)</f>
        <v>0.22578158621580299</v>
      </c>
      <c r="J1133" s="29">
        <f>VLOOKUP(F1133,'[1]SUSMB vs SHAM all proteins sum'!$B$2:$E$3214,3,FALSE)</f>
        <v>0.82695949129306101</v>
      </c>
      <c r="K1133" s="25">
        <f>VLOOKUP($E1133,[1]AllProteinsNorm!$A$1:$Q$3226,4,FALSE)</f>
        <v>1756694.13751913</v>
      </c>
      <c r="L1133" s="1">
        <f>VLOOKUP($E1133,[1]AllProteinsNorm!$A$1:$Q$3226,5,FALSE)</f>
        <v>1642650.3451425401</v>
      </c>
      <c r="M1133" s="1">
        <f>VLOOKUP($E1133,[1]AllProteinsNorm!$A$1:$Q$3226,10,FALSE)</f>
        <v>1805491.25102966</v>
      </c>
      <c r="N1133" s="1">
        <f>VLOOKUP($E1133,[1]AllProteinsNorm!$A$1:$Q$3226,11,FALSE)</f>
        <v>1622639.24932144</v>
      </c>
      <c r="O1133" s="1">
        <f>VLOOKUP($E1133,[1]AllProteinsNorm!$A$1:$Q$3226,15,FALSE)</f>
        <v>1606382.0507082399</v>
      </c>
      <c r="P1133" s="1">
        <f>VLOOKUP($E1133,[1]AllProteinsNorm!$A$1:$Q$3226,6,FALSE)</f>
        <v>1645792.0002518899</v>
      </c>
      <c r="Q1133" s="1">
        <f>VLOOKUP($E1133,[1]AllProteinsNorm!$A$1:$Q$3226,8,FALSE)</f>
        <v>1680263.7947927699</v>
      </c>
      <c r="R1133" s="1">
        <f>VLOOKUP($E1133,[1]AllProteinsNorm!$A$1:$Q$3226,13,FALSE)</f>
        <v>1245211.8280774101</v>
      </c>
      <c r="S1133" s="1">
        <f>VLOOKUP($E1133,[1]AllProteinsNorm!$A$1:$Q$3226,16,FALSE)</f>
        <v>1403420.9496146699</v>
      </c>
      <c r="T1133" s="1">
        <f>VLOOKUP($E1133,[1]AllProteinsNorm!$A$1:$Q$3226,17,FALSE)</f>
        <v>1121005.29611516</v>
      </c>
      <c r="U1133" s="1">
        <f>VLOOKUP($E1133,[1]AllProteinsNorm!$A$1:$Q$3226,3,FALSE)</f>
        <v>791136.03254755097</v>
      </c>
      <c r="V1133" s="1">
        <f>VLOOKUP($E1133,[1]AllProteinsNorm!$A$1:$Q$3226,7,FALSE)</f>
        <v>1631345.89704957</v>
      </c>
      <c r="W1133" s="1">
        <f>VLOOKUP($E1133,[1]AllProteinsNorm!$A$1:$Q$3226,9,FALSE)</f>
        <v>1539009.8054790499</v>
      </c>
      <c r="X1133" s="1">
        <f>VLOOKUP($E1133,[1]AllProteinsNorm!$A$1:$Q$3226,12,FALSE)</f>
        <v>1543101.89751694</v>
      </c>
      <c r="Y1133" s="29">
        <f>VLOOKUP($E1133,[1]AllProteinsNorm!$A$1:$Q$3226,14,FALSE)</f>
        <v>1713544.77627854</v>
      </c>
      <c r="Z1133" s="25">
        <f t="shared" si="150"/>
        <v>1.041453590270357</v>
      </c>
      <c r="AA1133" s="1">
        <f t="shared" si="150"/>
        <v>0.97384289215168507</v>
      </c>
      <c r="AB1133" s="1">
        <f t="shared" si="150"/>
        <v>1.0703828887606117</v>
      </c>
      <c r="AC1133" s="1">
        <f t="shared" si="150"/>
        <v>0.96197934280463659</v>
      </c>
      <c r="AD1133" s="1">
        <f t="shared" si="150"/>
        <v>0.95234128601270907</v>
      </c>
      <c r="AE1133" s="1">
        <f t="shared" si="150"/>
        <v>0.9757054178601412</v>
      </c>
      <c r="AF1133" s="1">
        <f t="shared" si="150"/>
        <v>0.99614197162377016</v>
      </c>
      <c r="AG1133" s="1">
        <f t="shared" si="150"/>
        <v>0.73822203951210663</v>
      </c>
      <c r="AH1133" s="1">
        <f t="shared" si="150"/>
        <v>0.83201608943771821</v>
      </c>
      <c r="AI1133" s="1">
        <f t="shared" si="150"/>
        <v>0.66458637586163427</v>
      </c>
      <c r="AJ1133" s="1">
        <f t="shared" si="150"/>
        <v>0.46902385787686424</v>
      </c>
      <c r="AK1133" s="1">
        <f t="shared" si="150"/>
        <v>0.96714106637507324</v>
      </c>
      <c r="AL1133" s="1">
        <f t="shared" si="150"/>
        <v>0.91239974742614294</v>
      </c>
      <c r="AM1133" s="1">
        <f t="shared" si="150"/>
        <v>0.91482573829931568</v>
      </c>
      <c r="AN1133" s="29">
        <f t="shared" si="150"/>
        <v>1.0158725535821216</v>
      </c>
      <c r="AO1133" s="1">
        <f t="shared" si="146"/>
        <v>79379.644698900869</v>
      </c>
      <c r="AP1133" s="1">
        <f t="shared" si="147"/>
        <v>218604.28386081263</v>
      </c>
      <c r="AQ1133" s="29">
        <f t="shared" si="148"/>
        <v>332515.13880797359</v>
      </c>
    </row>
    <row r="1134" spans="1:43" x14ac:dyDescent="0.2">
      <c r="A1134" s="26"/>
      <c r="E1134" s="25" t="s">
        <v>2230</v>
      </c>
      <c r="F1134" s="26" t="s">
        <v>2231</v>
      </c>
      <c r="G1134" s="1">
        <v>0.34982573208699502</v>
      </c>
      <c r="H1134" s="1">
        <v>0.93238864135674504</v>
      </c>
      <c r="I1134" s="1">
        <f>VLOOKUP(F1134,'[1]SUSMB vs SHAM all proteins sum'!$B$2:$E$3214,2,FALSE)</f>
        <v>0.27439854806541297</v>
      </c>
      <c r="J1134" s="29">
        <f>VLOOKUP(F1134,'[1]SUSMB vs SHAM all proteins sum'!$B$2:$E$3214,3,FALSE)</f>
        <v>0.899666465043653</v>
      </c>
      <c r="K1134" s="25">
        <f>VLOOKUP($E1134,[1]AllProteinsNorm!$A$1:$Q$3226,4,FALSE)</f>
        <v>1262758.04695869</v>
      </c>
      <c r="L1134" s="1">
        <f>VLOOKUP($E1134,[1]AllProteinsNorm!$A$1:$Q$3226,5,FALSE)</f>
        <v>1054526.85239005</v>
      </c>
      <c r="M1134" s="1">
        <f>VLOOKUP($E1134,[1]AllProteinsNorm!$A$1:$Q$3226,10,FALSE)</f>
        <v>1130209.7153942699</v>
      </c>
      <c r="N1134" s="1">
        <f>VLOOKUP($E1134,[1]AllProteinsNorm!$A$1:$Q$3226,11,FALSE)</f>
        <v>926862.27817353001</v>
      </c>
      <c r="O1134" s="1">
        <f>VLOOKUP($E1134,[1]AllProteinsNorm!$A$1:$Q$3226,15,FALSE)</f>
        <v>1054506.98797926</v>
      </c>
      <c r="P1134" s="1">
        <f>VLOOKUP($E1134,[1]AllProteinsNorm!$A$1:$Q$3226,6,FALSE)</f>
        <v>1016760.33116009</v>
      </c>
      <c r="Q1134" s="1">
        <f>VLOOKUP($E1134,[1]AllProteinsNorm!$A$1:$Q$3226,8,FALSE)</f>
        <v>1171594.71579773</v>
      </c>
      <c r="R1134" s="1">
        <f>VLOOKUP($E1134,[1]AllProteinsNorm!$A$1:$Q$3226,13,FALSE)</f>
        <v>1028516.72439708</v>
      </c>
      <c r="S1134" s="1">
        <f>VLOOKUP($E1134,[1]AllProteinsNorm!$A$1:$Q$3226,16,FALSE)</f>
        <v>981825.99057436304</v>
      </c>
      <c r="T1134" s="1">
        <f>VLOOKUP($E1134,[1]AllProteinsNorm!$A$1:$Q$3226,17,FALSE)</f>
        <v>861676.966145774</v>
      </c>
      <c r="U1134" s="1">
        <f>VLOOKUP($E1134,[1]AllProteinsNorm!$A$1:$Q$3226,3,FALSE)</f>
        <v>731131.22687692603</v>
      </c>
      <c r="V1134" s="1">
        <f>VLOOKUP($E1134,[1]AllProteinsNorm!$A$1:$Q$3226,7,FALSE)</f>
        <v>1103727.9526955001</v>
      </c>
      <c r="W1134" s="1">
        <f>VLOOKUP($E1134,[1]AllProteinsNorm!$A$1:$Q$3226,9,FALSE)</f>
        <v>966228.88852852106</v>
      </c>
      <c r="X1134" s="1">
        <f>VLOOKUP($E1134,[1]AllProteinsNorm!$A$1:$Q$3226,12,FALSE)</f>
        <v>1033301.42675567</v>
      </c>
      <c r="Y1134" s="29">
        <f>VLOOKUP($E1134,[1]AllProteinsNorm!$A$1:$Q$3226,14,FALSE)</f>
        <v>1076080.43272146</v>
      </c>
      <c r="Z1134" s="25">
        <f t="shared" si="150"/>
        <v>1.1630039679225908</v>
      </c>
      <c r="AA1134" s="1">
        <f t="shared" si="150"/>
        <v>0.97122240999717768</v>
      </c>
      <c r="AB1134" s="1">
        <f t="shared" si="150"/>
        <v>1.0409265549754192</v>
      </c>
      <c r="AC1134" s="1">
        <f t="shared" si="150"/>
        <v>0.85364295228985498</v>
      </c>
      <c r="AD1134" s="1">
        <f t="shared" si="150"/>
        <v>0.9712041148149575</v>
      </c>
      <c r="AE1134" s="1">
        <f t="shared" si="150"/>
        <v>0.9364393300945294</v>
      </c>
      <c r="AF1134" s="1">
        <f t="shared" si="150"/>
        <v>1.0790422651050231</v>
      </c>
      <c r="AG1134" s="1">
        <f t="shared" si="150"/>
        <v>0.94726700370627792</v>
      </c>
      <c r="AH1134" s="1">
        <f t="shared" si="150"/>
        <v>0.90426469710302904</v>
      </c>
      <c r="AI1134" s="1">
        <f t="shared" si="150"/>
        <v>0.79360708340654817</v>
      </c>
      <c r="AJ1134" s="1">
        <f t="shared" si="150"/>
        <v>0.67337406400055511</v>
      </c>
      <c r="AK1134" s="1">
        <f t="shared" si="150"/>
        <v>1.0165367716987015</v>
      </c>
      <c r="AL1134" s="1">
        <f t="shared" si="150"/>
        <v>0.88989971910023891</v>
      </c>
      <c r="AM1134" s="1">
        <f t="shared" si="150"/>
        <v>0.95167372900236369</v>
      </c>
      <c r="AN1134" s="29">
        <f t="shared" si="150"/>
        <v>0.99107332245720192</v>
      </c>
      <c r="AO1134" s="1">
        <f t="shared" si="146"/>
        <v>110004.3919862336</v>
      </c>
      <c r="AP1134" s="1">
        <f t="shared" si="147"/>
        <v>99270.734374086504</v>
      </c>
      <c r="AQ1134" s="29">
        <f t="shared" si="148"/>
        <v>133779.28374348374</v>
      </c>
    </row>
    <row r="1135" spans="1:43" x14ac:dyDescent="0.2">
      <c r="A1135" s="26"/>
      <c r="E1135" s="25" t="s">
        <v>103</v>
      </c>
      <c r="F1135" s="26" t="s">
        <v>104</v>
      </c>
      <c r="G1135" s="43">
        <v>2.6395008745191101E-2</v>
      </c>
      <c r="H1135" s="43">
        <v>0.59700101617244705</v>
      </c>
      <c r="I1135" s="1">
        <f>VLOOKUP(F1135,'[1]SUSMB vs SHAM all proteins sum'!$B$2:$E$3214,2,FALSE)</f>
        <v>0.83970015907099005</v>
      </c>
      <c r="J1135" s="29">
        <f>VLOOKUP(F1135,'[1]SUSMB vs SHAM all proteins sum'!$B$2:$E$3214,3,FALSE)</f>
        <v>0.94698921110687895</v>
      </c>
      <c r="K1135" s="25">
        <f>VLOOKUP($E1135,[1]AllProteinsNorm!$A$1:$Q$3226,4,FALSE)</f>
        <v>186502.70876553599</v>
      </c>
      <c r="L1135" s="1">
        <f>VLOOKUP($E1135,[1]AllProteinsNorm!$A$1:$Q$3226,5,FALSE)</f>
        <v>314126.479247173</v>
      </c>
      <c r="M1135" s="1">
        <f>VLOOKUP($E1135,[1]AllProteinsNorm!$A$1:$Q$3226,10,FALSE)</f>
        <v>225680.58180860899</v>
      </c>
      <c r="N1135" s="1">
        <f>VLOOKUP($E1135,[1]AllProteinsNorm!$A$1:$Q$3226,11,FALSE)</f>
        <v>477565.10145829001</v>
      </c>
      <c r="O1135" s="1">
        <f>VLOOKUP($E1135,[1]AllProteinsNorm!$A$1:$Q$3226,15,FALSE)</f>
        <v>254033.26231674899</v>
      </c>
      <c r="P1135" s="1">
        <f>VLOOKUP($E1135,[1]AllProteinsNorm!$A$1:$Q$3226,6,FALSE)</f>
        <v>229265.816388887</v>
      </c>
      <c r="Q1135" s="1">
        <f>VLOOKUP($E1135,[1]AllProteinsNorm!$A$1:$Q$3226,8,FALSE)</f>
        <v>134440.915514755</v>
      </c>
      <c r="R1135" s="1">
        <f>VLOOKUP($E1135,[1]AllProteinsNorm!$A$1:$Q$3226,13,FALSE)</f>
        <v>133072.17855664299</v>
      </c>
      <c r="S1135" s="1">
        <f>VLOOKUP($E1135,[1]AllProteinsNorm!$A$1:$Q$3226,16,FALSE)</f>
        <v>165926.183024923</v>
      </c>
      <c r="T1135" s="1">
        <f>VLOOKUP($E1135,[1]AllProteinsNorm!$A$1:$Q$3226,17,FALSE)</f>
        <v>178734.93488278499</v>
      </c>
      <c r="U1135" s="1">
        <f>VLOOKUP($E1135,[1]AllProteinsNorm!$A$1:$Q$3226,3,FALSE)</f>
        <v>246741.21750862899</v>
      </c>
      <c r="V1135" s="1">
        <f>VLOOKUP($E1135,[1]AllProteinsNorm!$A$1:$Q$3226,7,FALSE)</f>
        <v>259404.95375703301</v>
      </c>
      <c r="W1135" s="1">
        <f>VLOOKUP($E1135,[1]AllProteinsNorm!$A$1:$Q$3226,9,FALSE)</f>
        <v>440671.55910277501</v>
      </c>
      <c r="X1135" s="1">
        <f>VLOOKUP($E1135,[1]AllProteinsNorm!$A$1:$Q$3226,12,FALSE)</f>
        <v>128805.32919389301</v>
      </c>
      <c r="Y1135" s="29">
        <f>VLOOKUP($E1135,[1]AllProteinsNorm!$A$1:$Q$3226,14,FALSE)</f>
        <v>336250.84534970199</v>
      </c>
      <c r="Z1135" s="25">
        <f t="shared" si="150"/>
        <v>0.63962435104011828</v>
      </c>
      <c r="AA1135" s="1">
        <f t="shared" si="150"/>
        <v>1.0773191808467661</v>
      </c>
      <c r="AB1135" s="1">
        <f t="shared" si="150"/>
        <v>0.77398766289855925</v>
      </c>
      <c r="AC1135" s="1">
        <f t="shared" si="150"/>
        <v>1.6378436008866895</v>
      </c>
      <c r="AD1135" s="1">
        <f t="shared" si="150"/>
        <v>0.87122520432786665</v>
      </c>
      <c r="AE1135" s="1">
        <f t="shared" si="150"/>
        <v>0.786283480781933</v>
      </c>
      <c r="AF1135" s="1">
        <f t="shared" si="150"/>
        <v>0.46107471526040927</v>
      </c>
      <c r="AG1135" s="1">
        <f t="shared" si="150"/>
        <v>0.45638053417118102</v>
      </c>
      <c r="AH1135" s="1">
        <f t="shared" si="150"/>
        <v>0.56905568739649426</v>
      </c>
      <c r="AI1135" s="1">
        <f t="shared" si="150"/>
        <v>0.61298421609694631</v>
      </c>
      <c r="AJ1135" s="1">
        <f t="shared" si="150"/>
        <v>0.84621661620053379</v>
      </c>
      <c r="AK1135" s="1">
        <f t="shared" si="150"/>
        <v>0.88964780351809536</v>
      </c>
      <c r="AL1135" s="1">
        <f t="shared" si="150"/>
        <v>1.5113145641616308</v>
      </c>
      <c r="AM1135" s="1">
        <f t="shared" si="150"/>
        <v>0.44174706974216876</v>
      </c>
      <c r="AN1135" s="29">
        <f t="shared" si="150"/>
        <v>1.1531962734861794</v>
      </c>
      <c r="AO1135" s="1">
        <f t="shared" si="146"/>
        <v>101874.95240681451</v>
      </c>
      <c r="AP1135" s="1">
        <f t="shared" si="147"/>
        <v>35266.953164420869</v>
      </c>
      <c r="AQ1135" s="29">
        <f t="shared" si="148"/>
        <v>103287.4054337952</v>
      </c>
    </row>
    <row r="1136" spans="1:43" x14ac:dyDescent="0.2">
      <c r="A1136" s="26"/>
      <c r="E1136" s="25" t="s">
        <v>254</v>
      </c>
      <c r="F1136" s="26" t="s">
        <v>255</v>
      </c>
      <c r="G1136" s="1">
        <v>0.41141625425032202</v>
      </c>
      <c r="H1136" s="43">
        <v>0.65951950624565603</v>
      </c>
      <c r="I1136" s="1">
        <f>VLOOKUP(F1136,'[1]SUSMB vs SHAM all proteins sum'!$B$2:$E$3214,2,FALSE)</f>
        <v>3.4725964387099503E-2</v>
      </c>
      <c r="J1136" s="29">
        <f>VLOOKUP(F1136,'[1]SUSMB vs SHAM all proteins sum'!$B$2:$E$3214,3,FALSE)</f>
        <v>0.25735441216774602</v>
      </c>
      <c r="K1136" s="25">
        <f>VLOOKUP($E1136,[1]AllProteinsNorm!$A$1:$Q$3226,4,FALSE)</f>
        <v>13498.374325336599</v>
      </c>
      <c r="L1136" s="1">
        <f>VLOOKUP($E1136,[1]AllProteinsNorm!$A$1:$Q$3226,5,FALSE)</f>
        <v>35390.763764442898</v>
      </c>
      <c r="M1136" s="1">
        <f>VLOOKUP($E1136,[1]AllProteinsNorm!$A$1:$Q$3226,10,FALSE)</f>
        <v>32558.2951068931</v>
      </c>
      <c r="N1136" s="1">
        <f>VLOOKUP($E1136,[1]AllProteinsNorm!$A$1:$Q$3226,11,FALSE)</f>
        <v>22168.5855509375</v>
      </c>
      <c r="O1136" s="1">
        <f>VLOOKUP($E1136,[1]AllProteinsNorm!$A$1:$Q$3226,15,FALSE)</f>
        <v>23694.726014666201</v>
      </c>
      <c r="P1136" s="1">
        <f>VLOOKUP($E1136,[1]AllProteinsNorm!$A$1:$Q$3226,6,FALSE)</f>
        <v>35927.743261366697</v>
      </c>
      <c r="Q1136" s="1">
        <f>VLOOKUP($E1136,[1]AllProteinsNorm!$A$1:$Q$3226,8,FALSE)</f>
        <v>3784.2386391475402</v>
      </c>
      <c r="R1136" s="1">
        <f>VLOOKUP($E1136,[1]AllProteinsNorm!$A$1:$Q$3226,13,FALSE)</f>
        <v>8072.3289057093298</v>
      </c>
      <c r="S1136" s="1">
        <f>VLOOKUP($E1136,[1]AllProteinsNorm!$A$1:$Q$3226,16,FALSE)</f>
        <v>29588.477340575198</v>
      </c>
      <c r="T1136" s="1">
        <f>VLOOKUP($E1136,[1]AllProteinsNorm!$A$1:$Q$3226,17,FALSE)</f>
        <v>31392.871224061098</v>
      </c>
      <c r="U1136" s="1">
        <f>VLOOKUP($E1136,[1]AllProteinsNorm!$A$1:$Q$3226,3,FALSE)</f>
        <v>3203.7297269034598</v>
      </c>
      <c r="V1136" s="1">
        <f>VLOOKUP($E1136,[1]AllProteinsNorm!$A$1:$Q$3226,7,FALSE)</f>
        <v>32692.240562016501</v>
      </c>
      <c r="W1136" s="1">
        <f>VLOOKUP($E1136,[1]AllProteinsNorm!$A$1:$Q$3226,9,FALSE)</f>
        <v>1721.1686212305799</v>
      </c>
      <c r="X1136" s="1">
        <f>VLOOKUP($E1136,[1]AllProteinsNorm!$A$1:$Q$3226,12,FALSE)</f>
        <v>10169.086671073799</v>
      </c>
      <c r="Y1136" s="29">
        <f>VLOOKUP($E1136,[1]AllProteinsNorm!$A$1:$Q$3226,14,FALSE)</f>
        <v>5031.2384350028997</v>
      </c>
      <c r="Z1136" s="25">
        <f t="shared" si="150"/>
        <v>0.53013492107605409</v>
      </c>
      <c r="AA1136" s="1">
        <f t="shared" si="150"/>
        <v>1.3899362473500199</v>
      </c>
      <c r="AB1136" s="1">
        <f t="shared" si="150"/>
        <v>1.2786939220129563</v>
      </c>
      <c r="AC1136" s="1">
        <f t="shared" si="150"/>
        <v>0.87064864761934535</v>
      </c>
      <c r="AD1136" s="1">
        <f t="shared" si="150"/>
        <v>0.93058626194162508</v>
      </c>
      <c r="AE1136" s="1">
        <f t="shared" si="150"/>
        <v>1.4110255708759518</v>
      </c>
      <c r="AF1136" s="1">
        <f t="shared" si="150"/>
        <v>0.1486221232235245</v>
      </c>
      <c r="AG1136" s="1">
        <f t="shared" si="150"/>
        <v>0.317032506595675</v>
      </c>
      <c r="AH1136" s="1">
        <f t="shared" si="150"/>
        <v>1.1620573501405917</v>
      </c>
      <c r="AI1136" s="1">
        <f t="shared" si="150"/>
        <v>1.2329230844843502</v>
      </c>
      <c r="AJ1136" s="1">
        <f t="shared" si="150"/>
        <v>0.12582322618902642</v>
      </c>
      <c r="AK1136" s="1">
        <f t="shared" si="150"/>
        <v>1.2839544935135596</v>
      </c>
      <c r="AL1136" s="1">
        <f t="shared" si="150"/>
        <v>6.7597146825449372E-2</v>
      </c>
      <c r="AM1136" s="1">
        <f t="shared" si="150"/>
        <v>0.39938053500756138</v>
      </c>
      <c r="AN1136" s="29">
        <f t="shared" si="150"/>
        <v>0.19759677175707313</v>
      </c>
      <c r="AO1136" s="1">
        <f t="shared" si="146"/>
        <v>7823.5021490288182</v>
      </c>
      <c r="AP1136" s="1">
        <f t="shared" si="147"/>
        <v>13155.092665909126</v>
      </c>
      <c r="AQ1136" s="29">
        <f t="shared" si="148"/>
        <v>11426.247690673261</v>
      </c>
    </row>
    <row r="1137" spans="1:43" x14ac:dyDescent="0.2">
      <c r="A1137" s="26"/>
      <c r="E1137" s="25" t="s">
        <v>2232</v>
      </c>
      <c r="F1137" s="26" t="s">
        <v>2233</v>
      </c>
      <c r="G1137" s="43">
        <v>3.1745020259008799E-2</v>
      </c>
      <c r="H1137" s="1">
        <v>1.1148257400050099</v>
      </c>
      <c r="I1137" s="1">
        <f>VLOOKUP(F1137,'[1]SUSMB vs SHAM all proteins sum'!$B$2:$E$3214,2,FALSE)</f>
        <v>0.34274007772874998</v>
      </c>
      <c r="J1137" s="29">
        <f>VLOOKUP(F1137,'[1]SUSMB vs SHAM all proteins sum'!$B$2:$E$3214,3,FALSE)</f>
        <v>1.0482456220091501</v>
      </c>
      <c r="K1137" s="25">
        <f>VLOOKUP($E1137,[1]AllProteinsNorm!$A$1:$Q$3226,4,FALSE)</f>
        <v>7267972.0565922204</v>
      </c>
      <c r="L1137" s="1">
        <f>VLOOKUP($E1137,[1]AllProteinsNorm!$A$1:$Q$3226,5,FALSE)</f>
        <v>8124591.7881700201</v>
      </c>
      <c r="M1137" s="1">
        <f>VLOOKUP($E1137,[1]AllProteinsNorm!$A$1:$Q$3226,10,FALSE)</f>
        <v>8438364.6227653697</v>
      </c>
      <c r="N1137" s="1">
        <f>VLOOKUP($E1137,[1]AllProteinsNorm!$A$1:$Q$3226,11,FALSE)</f>
        <v>9093154.1816679109</v>
      </c>
      <c r="O1137" s="1">
        <f>VLOOKUP($E1137,[1]AllProteinsNorm!$A$1:$Q$3226,15,FALSE)</f>
        <v>7900574.4061615998</v>
      </c>
      <c r="P1137" s="1">
        <f>VLOOKUP($E1137,[1]AllProteinsNorm!$A$1:$Q$3226,6,FALSE)</f>
        <v>8793873.4169488307</v>
      </c>
      <c r="Q1137" s="1">
        <f>VLOOKUP($E1137,[1]AllProteinsNorm!$A$1:$Q$3226,8,FALSE)</f>
        <v>9429140.6732862405</v>
      </c>
      <c r="R1137" s="1">
        <f>VLOOKUP($E1137,[1]AllProteinsNorm!$A$1:$Q$3226,13,FALSE)</f>
        <v>8566583.1420823801</v>
      </c>
      <c r="S1137" s="1">
        <f>VLOOKUP($E1137,[1]AllProteinsNorm!$A$1:$Q$3226,16,FALSE)</f>
        <v>9157522.4384476896</v>
      </c>
      <c r="T1137" s="1">
        <f>VLOOKUP($E1137,[1]AllProteinsNorm!$A$1:$Q$3226,17,FALSE)</f>
        <v>9476398.0598950796</v>
      </c>
      <c r="U1137" s="1">
        <f>VLOOKUP($E1137,[1]AllProteinsNorm!$A$1:$Q$3226,3,FALSE)</f>
        <v>8792069.8062479906</v>
      </c>
      <c r="V1137" s="1">
        <f>VLOOKUP($E1137,[1]AllProteinsNorm!$A$1:$Q$3226,7,FALSE)</f>
        <v>8344493.3964299699</v>
      </c>
      <c r="W1137" s="1">
        <f>VLOOKUP($E1137,[1]AllProteinsNorm!$A$1:$Q$3226,9,FALSE)</f>
        <v>9279648.5727132894</v>
      </c>
      <c r="X1137" s="1">
        <f>VLOOKUP($E1137,[1]AllProteinsNorm!$A$1:$Q$3226,12,FALSE)</f>
        <v>8525564.8661124501</v>
      </c>
      <c r="Y1137" s="29">
        <f>VLOOKUP($E1137,[1]AllProteinsNorm!$A$1:$Q$3226,14,FALSE)</f>
        <v>7805770.8741669999</v>
      </c>
      <c r="Z1137" s="25">
        <f t="shared" si="150"/>
        <v>0.89014490026665116</v>
      </c>
      <c r="AA1137" s="1">
        <f t="shared" si="150"/>
        <v>0.99505940455951603</v>
      </c>
      <c r="AB1137" s="1">
        <f t="shared" si="150"/>
        <v>1.0334887334538019</v>
      </c>
      <c r="AC1137" s="1">
        <f t="shared" si="150"/>
        <v>1.1136840867196804</v>
      </c>
      <c r="AD1137" s="1">
        <f t="shared" si="150"/>
        <v>0.96762287500035049</v>
      </c>
      <c r="AE1137" s="1">
        <f t="shared" si="150"/>
        <v>1.0770296741286249</v>
      </c>
      <c r="AF1137" s="1">
        <f t="shared" si="150"/>
        <v>1.1548340333270384</v>
      </c>
      <c r="AG1137" s="1">
        <f t="shared" si="150"/>
        <v>1.0491922970064791</v>
      </c>
      <c r="AH1137" s="1">
        <f t="shared" si="150"/>
        <v>1.1215675891692536</v>
      </c>
      <c r="AI1137" s="1">
        <f t="shared" si="150"/>
        <v>1.1606218818991354</v>
      </c>
      <c r="AJ1137" s="1">
        <f t="shared" si="150"/>
        <v>1.0768087769024224</v>
      </c>
      <c r="AK1137" s="1">
        <f t="shared" si="150"/>
        <v>1.0219918547160194</v>
      </c>
      <c r="AL1137" s="1">
        <f t="shared" si="150"/>
        <v>1.1365249878437851</v>
      </c>
      <c r="AM1137" s="1">
        <f t="shared" si="150"/>
        <v>1.0441685835293137</v>
      </c>
      <c r="AN1137" s="29">
        <f t="shared" si="150"/>
        <v>0.95601181212405384</v>
      </c>
      <c r="AO1137" s="1">
        <f t="shared" si="146"/>
        <v>602064.98451903916</v>
      </c>
      <c r="AP1137" s="1">
        <f t="shared" si="147"/>
        <v>355076.05801734538</v>
      </c>
      <c r="AQ1137" s="29">
        <f t="shared" si="148"/>
        <v>487378.83816200856</v>
      </c>
    </row>
    <row r="1138" spans="1:43" x14ac:dyDescent="0.2">
      <c r="A1138" s="26"/>
      <c r="E1138" s="25" t="s">
        <v>2234</v>
      </c>
      <c r="F1138" s="26" t="s">
        <v>2235</v>
      </c>
      <c r="G1138" s="1">
        <v>0.85151824163065004</v>
      </c>
      <c r="H1138" s="1">
        <v>1.00865277324819</v>
      </c>
      <c r="I1138" s="1">
        <f>VLOOKUP(F1138,'[1]SUSMB vs SHAM all proteins sum'!$B$2:$E$3214,2,FALSE)</f>
        <v>0.77516813654252503</v>
      </c>
      <c r="J1138" s="29">
        <f>VLOOKUP(F1138,'[1]SUSMB vs SHAM all proteins sum'!$B$2:$E$3214,3,FALSE)</f>
        <v>0.94507933784210496</v>
      </c>
      <c r="K1138" s="25">
        <f>VLOOKUP($E1138,[1]AllProteinsNorm!$A$1:$Q$3226,4,FALSE)</f>
        <v>280618.851978853</v>
      </c>
      <c r="L1138" s="1">
        <f>VLOOKUP($E1138,[1]AllProteinsNorm!$A$1:$Q$3226,5,FALSE)</f>
        <v>247240.899527167</v>
      </c>
      <c r="M1138" s="1">
        <f>VLOOKUP($E1138,[1]AllProteinsNorm!$A$1:$Q$3226,10,FALSE)</f>
        <v>290246.274162877</v>
      </c>
      <c r="N1138" s="1">
        <f>VLOOKUP($E1138,[1]AllProteinsNorm!$A$1:$Q$3226,11,FALSE)</f>
        <v>266077.53008532402</v>
      </c>
      <c r="O1138" s="1">
        <f>VLOOKUP($E1138,[1]AllProteinsNorm!$A$1:$Q$3226,15,FALSE)</f>
        <v>238827.613732264</v>
      </c>
      <c r="P1138" s="1">
        <f>VLOOKUP($E1138,[1]AllProteinsNorm!$A$1:$Q$3226,6,FALSE)</f>
        <v>289361.30331833399</v>
      </c>
      <c r="Q1138" s="1">
        <f>VLOOKUP($E1138,[1]AllProteinsNorm!$A$1:$Q$3226,8,FALSE)</f>
        <v>259476.127897914</v>
      </c>
      <c r="R1138" s="1">
        <f>VLOOKUP($E1138,[1]AllProteinsNorm!$A$1:$Q$3226,13,FALSE)</f>
        <v>274639.03369851602</v>
      </c>
      <c r="S1138" s="1">
        <f>VLOOKUP($E1138,[1]AllProteinsNorm!$A$1:$Q$3226,16,FALSE)</f>
        <v>254814.31168589299</v>
      </c>
      <c r="T1138" s="1">
        <f>VLOOKUP($E1138,[1]AllProteinsNorm!$A$1:$Q$3226,17,FALSE)</f>
        <v>254261.759114783</v>
      </c>
      <c r="U1138" s="1">
        <f>VLOOKUP($E1138,[1]AllProteinsNorm!$A$1:$Q$3226,3,FALSE)</f>
        <v>121718.225016832</v>
      </c>
      <c r="V1138" s="1">
        <f>VLOOKUP($E1138,[1]AllProteinsNorm!$A$1:$Q$3226,7,FALSE)</f>
        <v>286965.17335259699</v>
      </c>
      <c r="W1138" s="1">
        <f>VLOOKUP($E1138,[1]AllProteinsNorm!$A$1:$Q$3226,9,FALSE)</f>
        <v>273807.40804231301</v>
      </c>
      <c r="X1138" s="1">
        <f>VLOOKUP($E1138,[1]AllProteinsNorm!$A$1:$Q$3226,12,FALSE)</f>
        <v>368394.87154815497</v>
      </c>
      <c r="Y1138" s="29">
        <f>VLOOKUP($E1138,[1]AllProteinsNorm!$A$1:$Q$3226,14,FALSE)</f>
        <v>273838.38205815398</v>
      </c>
      <c r="Z1138" s="25">
        <f t="shared" si="150"/>
        <v>1.0605309254031947</v>
      </c>
      <c r="AA1138" s="1">
        <f t="shared" si="150"/>
        <v>0.9343870453608164</v>
      </c>
      <c r="AB1138" s="1">
        <f t="shared" si="150"/>
        <v>1.0969154337356559</v>
      </c>
      <c r="AC1138" s="1">
        <f t="shared" si="150"/>
        <v>1.0055755243117095</v>
      </c>
      <c r="AD1138" s="1">
        <f t="shared" si="150"/>
        <v>0.90259107118862347</v>
      </c>
      <c r="AE1138" s="1">
        <f t="shared" si="150"/>
        <v>1.0935709009571211</v>
      </c>
      <c r="AF1138" s="1">
        <f t="shared" si="150"/>
        <v>0.98062712500993987</v>
      </c>
      <c r="AG1138" s="1">
        <f t="shared" si="150"/>
        <v>1.0379316517982033</v>
      </c>
      <c r="AH1138" s="1">
        <f t="shared" si="150"/>
        <v>0.96300892072134536</v>
      </c>
      <c r="AI1138" s="1">
        <f t="shared" si="150"/>
        <v>0.96092068222474802</v>
      </c>
      <c r="AJ1138" s="1">
        <f t="shared" si="150"/>
        <v>0.46000452537402176</v>
      </c>
      <c r="AK1138" s="1">
        <f t="shared" si="150"/>
        <v>1.0845153086046129</v>
      </c>
      <c r="AL1138" s="1">
        <f t="shared" si="150"/>
        <v>1.0347887242274338</v>
      </c>
      <c r="AM1138" s="1">
        <f t="shared" si="150"/>
        <v>1.3922591133192932</v>
      </c>
      <c r="AN1138" s="29">
        <f t="shared" si="150"/>
        <v>1.0349057830118014</v>
      </c>
      <c r="AO1138" s="1">
        <f t="shared" si="146"/>
        <v>19401.403714776439</v>
      </c>
      <c r="AP1138" s="1">
        <f t="shared" si="147"/>
        <v>13598.140590563733</v>
      </c>
      <c r="AQ1138" s="29">
        <f t="shared" si="148"/>
        <v>79822.687940774413</v>
      </c>
    </row>
    <row r="1139" spans="1:43" x14ac:dyDescent="0.2">
      <c r="A1139" s="26"/>
      <c r="E1139" s="25" t="s">
        <v>2236</v>
      </c>
      <c r="F1139" s="26" t="s">
        <v>2237</v>
      </c>
      <c r="G1139" s="1">
        <v>0.22280615418883401</v>
      </c>
      <c r="H1139" s="1">
        <v>1.16658239599294</v>
      </c>
      <c r="I1139" s="1">
        <f>VLOOKUP(F1139,'[1]SUSMB vs SHAM all proteins sum'!$B$2:$E$3214,2,FALSE)</f>
        <v>5.1052350974966298E-2</v>
      </c>
      <c r="J1139" s="29">
        <f>VLOOKUP(F1139,'[1]SUSMB vs SHAM all proteins sum'!$B$2:$E$3214,3,FALSE)</f>
        <v>1.2952608910252099</v>
      </c>
      <c r="K1139" s="25">
        <f>VLOOKUP($E1139,[1]AllProteinsNorm!$A$1:$Q$3226,4,FALSE)</f>
        <v>1056005.9120726599</v>
      </c>
      <c r="L1139" s="1">
        <f>VLOOKUP($E1139,[1]AllProteinsNorm!$A$1:$Q$3226,5,FALSE)</f>
        <v>1578499.49740598</v>
      </c>
      <c r="M1139" s="1">
        <f>VLOOKUP($E1139,[1]AllProteinsNorm!$A$1:$Q$3226,10,FALSE)</f>
        <v>1585963.98571166</v>
      </c>
      <c r="N1139" s="1">
        <f>VLOOKUP($E1139,[1]AllProteinsNorm!$A$1:$Q$3226,11,FALSE)</f>
        <v>1297457.4155818401</v>
      </c>
      <c r="O1139" s="1">
        <f>VLOOKUP($E1139,[1]AllProteinsNorm!$A$1:$Q$3226,15,FALSE)</f>
        <v>1796863.1667938901</v>
      </c>
      <c r="P1139" s="1">
        <f>VLOOKUP($E1139,[1]AllProteinsNorm!$A$1:$Q$3226,6,FALSE)</f>
        <v>1397103.8753376999</v>
      </c>
      <c r="Q1139" s="1">
        <f>VLOOKUP($E1139,[1]AllProteinsNorm!$A$1:$Q$3226,8,FALSE)</f>
        <v>1473758.2284736701</v>
      </c>
      <c r="R1139" s="1">
        <f>VLOOKUP($E1139,[1]AllProteinsNorm!$A$1:$Q$3226,13,FALSE)</f>
        <v>1710166.2842057699</v>
      </c>
      <c r="S1139" s="1">
        <f>VLOOKUP($E1139,[1]AllProteinsNorm!$A$1:$Q$3226,16,FALSE)</f>
        <v>1862925.8144320301</v>
      </c>
      <c r="T1139" s="1">
        <f>VLOOKUP($E1139,[1]AllProteinsNorm!$A$1:$Q$3226,17,FALSE)</f>
        <v>2030020.8063988499</v>
      </c>
      <c r="U1139" s="1">
        <f>VLOOKUP($E1139,[1]AllProteinsNorm!$A$1:$Q$3226,3,FALSE)</f>
        <v>2239154.6234327201</v>
      </c>
      <c r="V1139" s="1">
        <f>VLOOKUP($E1139,[1]AllProteinsNorm!$A$1:$Q$3226,7,FALSE)</f>
        <v>1535265.71728758</v>
      </c>
      <c r="W1139" s="1">
        <f>VLOOKUP($E1139,[1]AllProteinsNorm!$A$1:$Q$3226,9,FALSE)</f>
        <v>1821151.7359069099</v>
      </c>
      <c r="X1139" s="1">
        <f>VLOOKUP($E1139,[1]AllProteinsNorm!$A$1:$Q$3226,12,FALSE)</f>
        <v>1774853.4477148801</v>
      </c>
      <c r="Y1139" s="29">
        <f>VLOOKUP($E1139,[1]AllProteinsNorm!$A$1:$Q$3226,14,FALSE)</f>
        <v>2022191.28126014</v>
      </c>
      <c r="Z1139" s="25">
        <f t="shared" si="150"/>
        <v>0.72182927692480514</v>
      </c>
      <c r="AA1139" s="1">
        <f t="shared" si="150"/>
        <v>1.0789780036386087</v>
      </c>
      <c r="AB1139" s="1">
        <f t="shared" si="150"/>
        <v>1.0840803294255235</v>
      </c>
      <c r="AC1139" s="1">
        <f t="shared" si="150"/>
        <v>0.88687263719194587</v>
      </c>
      <c r="AD1139" s="1">
        <f t="shared" si="150"/>
        <v>1.2282397528191162</v>
      </c>
      <c r="AE1139" s="1">
        <f t="shared" si="150"/>
        <v>0.95498563842743511</v>
      </c>
      <c r="AF1139" s="1">
        <f t="shared" si="150"/>
        <v>1.0073824627867565</v>
      </c>
      <c r="AG1139" s="1">
        <f t="shared" si="150"/>
        <v>1.1689783913487162</v>
      </c>
      <c r="AH1139" s="1">
        <f t="shared" si="150"/>
        <v>1.2733966526349345</v>
      </c>
      <c r="AI1139" s="1">
        <f t="shared" si="150"/>
        <v>1.3876138704083012</v>
      </c>
      <c r="AJ1139" s="1">
        <f t="shared" si="150"/>
        <v>1.5305665851651633</v>
      </c>
      <c r="AK1139" s="1">
        <f t="shared" si="150"/>
        <v>1.0494256991630224</v>
      </c>
      <c r="AL1139" s="1">
        <f t="shared" si="150"/>
        <v>1.2448421222565924</v>
      </c>
      <c r="AM1139" s="1">
        <f t="shared" si="150"/>
        <v>1.2131950836307237</v>
      </c>
      <c r="AN1139" s="29">
        <f t="shared" si="150"/>
        <v>1.3822620249262554</v>
      </c>
      <c r="AO1139" s="1">
        <f t="shared" si="146"/>
        <v>258059.45666320412</v>
      </c>
      <c r="AP1139" s="1">
        <f t="shared" si="147"/>
        <v>235948.23520635039</v>
      </c>
      <c r="AQ1139" s="29">
        <f t="shared" si="148"/>
        <v>237722.58748762574</v>
      </c>
    </row>
    <row r="1140" spans="1:43" x14ac:dyDescent="0.2">
      <c r="A1140" s="26"/>
      <c r="E1140" s="25" t="s">
        <v>2238</v>
      </c>
      <c r="F1140" s="26" t="s">
        <v>2239</v>
      </c>
      <c r="G1140" s="1">
        <v>0.39178712052686099</v>
      </c>
      <c r="H1140" s="1">
        <v>0.94495088299100105</v>
      </c>
      <c r="I1140" s="1">
        <f>VLOOKUP(F1140,'[1]SUSMB vs SHAM all proteins sum'!$B$2:$E$3214,2,FALSE)</f>
        <v>0.118744467302937</v>
      </c>
      <c r="J1140" s="29">
        <f>VLOOKUP(F1140,'[1]SUSMB vs SHAM all proteins sum'!$B$2:$E$3214,3,FALSE)</f>
        <v>0.86729354753938204</v>
      </c>
      <c r="K1140" s="25">
        <f>VLOOKUP($E1140,[1]AllProteinsNorm!$A$1:$Q$3226,4,FALSE)</f>
        <v>432238.27861314802</v>
      </c>
      <c r="L1140" s="1">
        <f>VLOOKUP($E1140,[1]AllProteinsNorm!$A$1:$Q$3226,5,FALSE)</f>
        <v>382623.78331241902</v>
      </c>
      <c r="M1140" s="1">
        <f>VLOOKUP($E1140,[1]AllProteinsNorm!$A$1:$Q$3226,10,FALSE)</f>
        <v>465037.45345723402</v>
      </c>
      <c r="N1140" s="1">
        <f>VLOOKUP($E1140,[1]AllProteinsNorm!$A$1:$Q$3226,11,FALSE)</f>
        <v>470436.225944101</v>
      </c>
      <c r="O1140" s="1">
        <f>VLOOKUP($E1140,[1]AllProteinsNorm!$A$1:$Q$3226,15,FALSE)</f>
        <v>437755.69521023601</v>
      </c>
      <c r="P1140" s="1">
        <f>VLOOKUP($E1140,[1]AllProteinsNorm!$A$1:$Q$3226,6,FALSE)</f>
        <v>436196.35020229197</v>
      </c>
      <c r="Q1140" s="1">
        <f>VLOOKUP($E1140,[1]AllProteinsNorm!$A$1:$Q$3226,8,FALSE)</f>
        <v>456622.90943726199</v>
      </c>
      <c r="R1140" s="1">
        <f>VLOOKUP($E1140,[1]AllProteinsNorm!$A$1:$Q$3226,13,FALSE)</f>
        <v>378404.24761567201</v>
      </c>
      <c r="S1140" s="1">
        <f>VLOOKUP($E1140,[1]AllProteinsNorm!$A$1:$Q$3226,16,FALSE)</f>
        <v>447594.363901946</v>
      </c>
      <c r="T1140" s="1">
        <f>VLOOKUP($E1140,[1]AllProteinsNorm!$A$1:$Q$3226,17,FALSE)</f>
        <v>353737.84042557498</v>
      </c>
      <c r="U1140" s="1">
        <f>VLOOKUP($E1140,[1]AllProteinsNorm!$A$1:$Q$3226,3,FALSE)</f>
        <v>296190.78701248497</v>
      </c>
      <c r="V1140" s="1">
        <f>VLOOKUP($E1140,[1]AllProteinsNorm!$A$1:$Q$3226,7,FALSE)</f>
        <v>351044.056141273</v>
      </c>
      <c r="W1140" s="1">
        <f>VLOOKUP($E1140,[1]AllProteinsNorm!$A$1:$Q$3226,9,FALSE)</f>
        <v>440161.06354957097</v>
      </c>
      <c r="X1140" s="1">
        <f>VLOOKUP($E1140,[1]AllProteinsNorm!$A$1:$Q$3226,12,FALSE)</f>
        <v>427511.303264494</v>
      </c>
      <c r="Y1140" s="29">
        <f>VLOOKUP($E1140,[1]AllProteinsNorm!$A$1:$Q$3226,14,FALSE)</f>
        <v>397240.81417854899</v>
      </c>
      <c r="Z1140" s="25">
        <f t="shared" si="150"/>
        <v>0.98770616116757448</v>
      </c>
      <c r="AA1140" s="1">
        <f t="shared" si="150"/>
        <v>0.87433225349567067</v>
      </c>
      <c r="AB1140" s="1">
        <f t="shared" si="150"/>
        <v>1.0626554395578638</v>
      </c>
      <c r="AC1140" s="1">
        <f t="shared" si="150"/>
        <v>1.0749921554663431</v>
      </c>
      <c r="AD1140" s="1">
        <f t="shared" si="150"/>
        <v>1.000313990312548</v>
      </c>
      <c r="AE1140" s="1">
        <f t="shared" si="150"/>
        <v>0.99675073655197433</v>
      </c>
      <c r="AF1140" s="1">
        <f t="shared" si="150"/>
        <v>1.0434273947891113</v>
      </c>
      <c r="AG1140" s="1">
        <f t="shared" si="150"/>
        <v>0.86469020740406666</v>
      </c>
      <c r="AH1140" s="1">
        <f t="shared" si="150"/>
        <v>1.0227962973300295</v>
      </c>
      <c r="AI1140" s="1">
        <f t="shared" si="150"/>
        <v>0.80832508760556787</v>
      </c>
      <c r="AJ1140" s="1">
        <f t="shared" si="150"/>
        <v>0.67682451945709121</v>
      </c>
      <c r="AK1140" s="1">
        <f t="shared" si="150"/>
        <v>0.80216953066831953</v>
      </c>
      <c r="AL1140" s="1">
        <f t="shared" si="150"/>
        <v>1.0058104889943895</v>
      </c>
      <c r="AM1140" s="1">
        <f t="shared" si="150"/>
        <v>0.97690456652275726</v>
      </c>
      <c r="AN1140" s="29">
        <f t="shared" si="150"/>
        <v>0.9077335790117167</v>
      </c>
      <c r="AO1140" s="1">
        <f t="shared" si="146"/>
        <v>31247.997096935487</v>
      </c>
      <c r="AP1140" s="1">
        <f t="shared" si="147"/>
        <v>40829.525564760646</v>
      </c>
      <c r="AQ1140" s="29">
        <f t="shared" si="148"/>
        <v>52927.949416257768</v>
      </c>
    </row>
    <row r="1141" spans="1:43" x14ac:dyDescent="0.2">
      <c r="A1141" s="26"/>
      <c r="E1141" s="25" t="s">
        <v>2240</v>
      </c>
      <c r="F1141" s="26" t="s">
        <v>2241</v>
      </c>
      <c r="G1141" s="1">
        <v>0.22548543154905601</v>
      </c>
      <c r="H1141" s="1">
        <v>1.28382275218735</v>
      </c>
      <c r="I1141" s="1">
        <f>VLOOKUP(F1141,'[1]SUSMB vs SHAM all proteins sum'!$B$2:$E$3214,2,FALSE)</f>
        <v>0.70471750491475005</v>
      </c>
      <c r="J1141" s="29">
        <f>VLOOKUP(F1141,'[1]SUSMB vs SHAM all proteins sum'!$B$2:$E$3214,3,FALSE)</f>
        <v>1.0793057629598899</v>
      </c>
      <c r="K1141" s="25">
        <f>VLOOKUP($E1141,[1]AllProteinsNorm!$A$1:$Q$3226,4,FALSE)</f>
        <v>5903595.5967183597</v>
      </c>
      <c r="L1141" s="1">
        <f>VLOOKUP($E1141,[1]AllProteinsNorm!$A$1:$Q$3226,5,FALSE)</f>
        <v>3321990.3013052102</v>
      </c>
      <c r="M1141" s="1">
        <f>VLOOKUP($E1141,[1]AllProteinsNorm!$A$1:$Q$3226,10,FALSE)</f>
        <v>6212336.8811388696</v>
      </c>
      <c r="N1141" s="1">
        <f>VLOOKUP($E1141,[1]AllProteinsNorm!$A$1:$Q$3226,11,FALSE)</f>
        <v>4277620.0853087297</v>
      </c>
      <c r="O1141" s="1">
        <f>VLOOKUP($E1141,[1]AllProteinsNorm!$A$1:$Q$3226,15,FALSE)</f>
        <v>8405320.2222639993</v>
      </c>
      <c r="P1141" s="1">
        <f>VLOOKUP($E1141,[1]AllProteinsNorm!$A$1:$Q$3226,6,FALSE)</f>
        <v>5995011.7722687703</v>
      </c>
      <c r="Q1141" s="1">
        <f>VLOOKUP($E1141,[1]AllProteinsNorm!$A$1:$Q$3226,8,FALSE)</f>
        <v>8416618.47502473</v>
      </c>
      <c r="R1141" s="1">
        <f>VLOOKUP($E1141,[1]AllProteinsNorm!$A$1:$Q$3226,13,FALSE)</f>
        <v>8912683.9953823406</v>
      </c>
      <c r="S1141" s="1">
        <f>VLOOKUP($E1141,[1]AllProteinsNorm!$A$1:$Q$3226,16,FALSE)</f>
        <v>5167966.3215151597</v>
      </c>
      <c r="T1141" s="1">
        <f>VLOOKUP($E1141,[1]AllProteinsNorm!$A$1:$Q$3226,17,FALSE)</f>
        <v>6573488.5144149698</v>
      </c>
      <c r="U1141" s="1">
        <f>VLOOKUP($E1141,[1]AllProteinsNorm!$A$1:$Q$3226,3,FALSE)</f>
        <v>4881297.7533310801</v>
      </c>
      <c r="V1141" s="1">
        <f>VLOOKUP($E1141,[1]AllProteinsNorm!$A$1:$Q$3226,7,FALSE)</f>
        <v>7229519.5977229197</v>
      </c>
      <c r="W1141" s="1">
        <f>VLOOKUP($E1141,[1]AllProteinsNorm!$A$1:$Q$3226,9,FALSE)</f>
        <v>4727566.6070638197</v>
      </c>
      <c r="X1141" s="1">
        <f>VLOOKUP($E1141,[1]AllProteinsNorm!$A$1:$Q$3226,12,FALSE)</f>
        <v>7863389.30949922</v>
      </c>
      <c r="Y1141" s="29">
        <f>VLOOKUP($E1141,[1]AllProteinsNorm!$A$1:$Q$3226,14,FALSE)</f>
        <v>4890539.1439823704</v>
      </c>
      <c r="Z1141" s="25">
        <f t="shared" si="150"/>
        <v>1.0496825041446065</v>
      </c>
      <c r="AA1141" s="1">
        <f t="shared" si="150"/>
        <v>0.59066293432370132</v>
      </c>
      <c r="AB1141" s="1">
        <f t="shared" si="150"/>
        <v>1.1045779181772835</v>
      </c>
      <c r="AC1141" s="1">
        <f t="shared" si="150"/>
        <v>0.76057766650244041</v>
      </c>
      <c r="AD1141" s="1">
        <f t="shared" si="150"/>
        <v>1.4944989768519685</v>
      </c>
      <c r="AE1141" s="1">
        <f t="shared" si="150"/>
        <v>1.0659366595146691</v>
      </c>
      <c r="AF1141" s="1">
        <f t="shared" si="150"/>
        <v>1.4965078506062843</v>
      </c>
      <c r="AG1141" s="1">
        <f t="shared" si="150"/>
        <v>1.584710250160587</v>
      </c>
      <c r="AH1141" s="1">
        <f t="shared" si="150"/>
        <v>0.91888472725307813</v>
      </c>
      <c r="AI1141" s="1">
        <f t="shared" si="150"/>
        <v>1.1687920982616882</v>
      </c>
      <c r="AJ1141" s="1">
        <f t="shared" si="150"/>
        <v>0.86791392893513752</v>
      </c>
      <c r="AK1141" s="1">
        <f t="shared" si="150"/>
        <v>1.2854370037335627</v>
      </c>
      <c r="AL1141" s="1">
        <f t="shared" si="150"/>
        <v>0.84057992681132354</v>
      </c>
      <c r="AM1141" s="1">
        <f t="shared" si="150"/>
        <v>1.3981415302307065</v>
      </c>
      <c r="AN1141" s="29">
        <f t="shared" si="150"/>
        <v>0.86955708452086522</v>
      </c>
      <c r="AO1141" s="1">
        <f t="shared" si="146"/>
        <v>1747686.673335488</v>
      </c>
      <c r="AP1141" s="1">
        <f t="shared" si="147"/>
        <v>1429165.0457487442</v>
      </c>
      <c r="AQ1141" s="29">
        <f t="shared" si="148"/>
        <v>1345524.5202663587</v>
      </c>
    </row>
    <row r="1142" spans="1:43" x14ac:dyDescent="0.2">
      <c r="A1142" s="26"/>
      <c r="E1142" s="25" t="s">
        <v>166</v>
      </c>
      <c r="F1142" s="26" t="s">
        <v>167</v>
      </c>
      <c r="G1142" s="43">
        <v>4.6996443637164001E-2</v>
      </c>
      <c r="H1142" s="43">
        <v>3.2236992964477902</v>
      </c>
      <c r="I1142" s="1">
        <f>VLOOKUP(F1142,'[1]SUSMB vs SHAM all proteins sum'!$B$2:$E$3214,2,FALSE)</f>
        <v>0.73223778236137804</v>
      </c>
      <c r="J1142" s="29">
        <f>VLOOKUP(F1142,'[1]SUSMB vs SHAM all proteins sum'!$B$2:$E$3214,3,FALSE)</f>
        <v>1.21486002972734</v>
      </c>
      <c r="K1142" s="25">
        <f>VLOOKUP($E1142,[1]AllProteinsNorm!$A$1:$Q$3226,4,FALSE)</f>
        <v>18559.343370592</v>
      </c>
      <c r="L1142" s="1">
        <f>VLOOKUP($E1142,[1]AllProteinsNorm!$A$1:$Q$3226,5,FALSE)</f>
        <v>3868.1281078249299</v>
      </c>
      <c r="M1142" s="1">
        <f>VLOOKUP($E1142,[1]AllProteinsNorm!$A$1:$Q$3226,10,FALSE)</f>
        <v>19345.1120838977</v>
      </c>
      <c r="N1142" s="1">
        <f>VLOOKUP($E1142,[1]AllProteinsNorm!$A$1:$Q$3226,11,FALSE)</f>
        <v>23570.513680255699</v>
      </c>
      <c r="O1142" s="1">
        <f>VLOOKUP($E1142,[1]AllProteinsNorm!$A$1:$Q$3226,15,FALSE)</f>
        <v>17511.349993779899</v>
      </c>
      <c r="P1142" s="1">
        <f>VLOOKUP($E1142,[1]AllProteinsNorm!$A$1:$Q$3226,6,FALSE)</f>
        <v>30439.976763781098</v>
      </c>
      <c r="Q1142" s="1">
        <f>VLOOKUP($E1142,[1]AllProteinsNorm!$A$1:$Q$3226,8,FALSE)</f>
        <v>60438.214714362199</v>
      </c>
      <c r="R1142" s="1">
        <f>VLOOKUP($E1142,[1]AllProteinsNorm!$A$1:$Q$3226,13,FALSE)</f>
        <v>17426.122165166202</v>
      </c>
      <c r="S1142" s="1">
        <f>VLOOKUP($E1142,[1]AllProteinsNorm!$A$1:$Q$3226,16,FALSE)</f>
        <v>38204.2470521793</v>
      </c>
      <c r="T1142" s="1">
        <f>VLOOKUP($E1142,[1]AllProteinsNorm!$A$1:$Q$3226,17,FALSE)</f>
        <v>162939.98088427799</v>
      </c>
      <c r="U1142" s="1">
        <f>VLOOKUP($E1142,[1]AllProteinsNorm!$A$1:$Q$3226,3,FALSE)</f>
        <v>9712.8644869056607</v>
      </c>
      <c r="V1142" s="1">
        <f>VLOOKUP($E1142,[1]AllProteinsNorm!$A$1:$Q$3226,7,FALSE)</f>
        <v>9095.5116526758793</v>
      </c>
      <c r="W1142" s="1">
        <f>VLOOKUP($E1142,[1]AllProteinsNorm!$A$1:$Q$3226,9,FALSE)</f>
        <v>56324.820376864896</v>
      </c>
      <c r="X1142" s="1">
        <f>VLOOKUP($E1142,[1]AllProteinsNorm!$A$1:$Q$3226,12,FALSE)</f>
        <v>6880.2325519767201</v>
      </c>
      <c r="Y1142" s="29">
        <f>VLOOKUP($E1142,[1]AllProteinsNorm!$A$1:$Q$3226,14,FALSE)</f>
        <v>44307.4955048599</v>
      </c>
      <c r="Z1142" s="25">
        <f t="shared" si="150"/>
        <v>1.1199968130648259</v>
      </c>
      <c r="AA1142" s="1">
        <f t="shared" si="150"/>
        <v>0.23342911798027727</v>
      </c>
      <c r="AB1142" s="1">
        <f t="shared" si="150"/>
        <v>1.1674154332786704</v>
      </c>
      <c r="AC1142" s="1">
        <f t="shared" si="150"/>
        <v>1.4224048597547554</v>
      </c>
      <c r="AD1142" s="1">
        <f t="shared" si="150"/>
        <v>1.0567537759214725</v>
      </c>
      <c r="AE1142" s="1">
        <f t="shared" si="150"/>
        <v>1.8369549118436674</v>
      </c>
      <c r="AF1142" s="1">
        <f t="shared" si="150"/>
        <v>3.6472523039081071</v>
      </c>
      <c r="AG1142" s="1">
        <f t="shared" si="150"/>
        <v>1.0516105499718396</v>
      </c>
      <c r="AH1142" s="1">
        <f t="shared" si="150"/>
        <v>2.3055037071937758</v>
      </c>
      <c r="AI1142" s="1">
        <f t="shared" si="150"/>
        <v>9.8329049507430888</v>
      </c>
      <c r="AJ1142" s="1">
        <f t="shared" si="150"/>
        <v>0.58614020193742822</v>
      </c>
      <c r="AK1142" s="1">
        <f t="shared" si="150"/>
        <v>0.54888493955732187</v>
      </c>
      <c r="AL1142" s="1">
        <f t="shared" si="150"/>
        <v>3.3990221560583813</v>
      </c>
      <c r="AM1142" s="1">
        <f t="shared" si="150"/>
        <v>0.41519995494932221</v>
      </c>
      <c r="AN1142" s="29">
        <f t="shared" si="150"/>
        <v>2.6738151651937612</v>
      </c>
      <c r="AO1142" s="1">
        <f t="shared" si="146"/>
        <v>6676.669998317956</v>
      </c>
      <c r="AP1142" s="1">
        <f t="shared" si="147"/>
        <v>52422.059484873498</v>
      </c>
      <c r="AQ1142" s="29">
        <f t="shared" si="148"/>
        <v>20826.185537076624</v>
      </c>
    </row>
    <row r="1143" spans="1:43" x14ac:dyDescent="0.2">
      <c r="A1143" s="26"/>
      <c r="E1143" s="25" t="s">
        <v>2242</v>
      </c>
      <c r="F1143" s="26" t="s">
        <v>2243</v>
      </c>
      <c r="G1143" s="1">
        <v>0.71154249971365902</v>
      </c>
      <c r="H1143" s="1">
        <v>0.780757382877727</v>
      </c>
      <c r="I1143" s="1">
        <f>VLOOKUP(F1143,'[1]SUSMB vs SHAM all proteins sum'!$B$2:$E$3214,2,FALSE)</f>
        <v>0.18065632620689601</v>
      </c>
      <c r="J1143" s="29">
        <f>VLOOKUP(F1143,'[1]SUSMB vs SHAM all proteins sum'!$B$2:$E$3214,3,FALSE)</f>
        <v>1.9945110329489</v>
      </c>
      <c r="K1143" s="25">
        <f>VLOOKUP($E1143,[1]AllProteinsNorm!$A$1:$Q$3226,4,FALSE)</f>
        <v>16414.774220354298</v>
      </c>
      <c r="L1143" s="1">
        <f>VLOOKUP($E1143,[1]AllProteinsNorm!$A$1:$Q$3226,5,FALSE)</f>
        <v>112439.34142271199</v>
      </c>
      <c r="M1143" s="1">
        <f>VLOOKUP($E1143,[1]AllProteinsNorm!$A$1:$Q$3226,10,FALSE)</f>
        <v>30557.954625303999</v>
      </c>
      <c r="N1143" s="1">
        <f>VLOOKUP($E1143,[1]AllProteinsNorm!$A$1:$Q$3226,11,FALSE)</f>
        <v>100635.229917327</v>
      </c>
      <c r="O1143" s="1">
        <f>VLOOKUP($E1143,[1]AllProteinsNorm!$A$1:$Q$3226,15,FALSE)</f>
        <v>49171.908239811601</v>
      </c>
      <c r="P1143" s="1">
        <f>VLOOKUP($E1143,[1]AllProteinsNorm!$A$1:$Q$3226,6,FALSE)</f>
        <v>86375.712810693905</v>
      </c>
      <c r="Q1143" s="1">
        <f>VLOOKUP($E1143,[1]AllProteinsNorm!$A$1:$Q$3226,8,FALSE)</f>
        <v>30864.127282898498</v>
      </c>
      <c r="R1143" s="1">
        <f>VLOOKUP($E1143,[1]AllProteinsNorm!$A$1:$Q$3226,13,FALSE)</f>
        <v>5565.3531644816803</v>
      </c>
      <c r="S1143" s="1">
        <f>VLOOKUP($E1143,[1]AllProteinsNorm!$A$1:$Q$3226,16,FALSE)</f>
        <v>117036.42920344201</v>
      </c>
      <c r="T1143" s="1">
        <f>VLOOKUP($E1143,[1]AllProteinsNorm!$A$1:$Q$3226,17,FALSE)</f>
        <v>46630.0256888367</v>
      </c>
      <c r="U1143" s="1">
        <f>VLOOKUP($E1143,[1]AllProteinsNorm!$A$1:$Q$3226,3,FALSE)</f>
        <v>143713.591919003</v>
      </c>
      <c r="V1143" s="1">
        <f>VLOOKUP($E1143,[1]AllProteinsNorm!$A$1:$Q$3226,7,FALSE)</f>
        <v>31989.747748332498</v>
      </c>
      <c r="W1143" s="1">
        <f>VLOOKUP($E1143,[1]AllProteinsNorm!$A$1:$Q$3226,9,FALSE)</f>
        <v>84589.918088447695</v>
      </c>
      <c r="X1143" s="1">
        <f>VLOOKUP($E1143,[1]AllProteinsNorm!$A$1:$Q$3226,12,FALSE)</f>
        <v>137803.67856161</v>
      </c>
      <c r="Y1143" s="29">
        <f>VLOOKUP($E1143,[1]AllProteinsNorm!$A$1:$Q$3226,14,FALSE)</f>
        <v>164376.123520019</v>
      </c>
      <c r="Z1143" s="25">
        <f t="shared" si="150"/>
        <v>0.2654229390201131</v>
      </c>
      <c r="AA1143" s="1">
        <f t="shared" si="150"/>
        <v>1.8181170244118048</v>
      </c>
      <c r="AB1143" s="1">
        <f t="shared" si="150"/>
        <v>0.49411475407527</v>
      </c>
      <c r="AC1143" s="1">
        <f t="shared" si="150"/>
        <v>1.6272473891538677</v>
      </c>
      <c r="AD1143" s="1">
        <f t="shared" si="150"/>
        <v>0.7950978933389441</v>
      </c>
      <c r="AE1143" s="1">
        <f t="shared" si="150"/>
        <v>1.3966744376991358</v>
      </c>
      <c r="AF1143" s="1">
        <f t="shared" si="150"/>
        <v>0.49906549208332385</v>
      </c>
      <c r="AG1143" s="1">
        <f t="shared" si="150"/>
        <v>8.999041800830393E-2</v>
      </c>
      <c r="AH1143" s="1">
        <f t="shared" si="150"/>
        <v>1.8924508247623328</v>
      </c>
      <c r="AI1143" s="1">
        <f t="shared" si="150"/>
        <v>0.75399626572794076</v>
      </c>
      <c r="AJ1143" s="1">
        <f t="shared" si="150"/>
        <v>2.3238141099119929</v>
      </c>
      <c r="AK1143" s="1">
        <f t="shared" si="150"/>
        <v>0.51726650344942671</v>
      </c>
      <c r="AL1143" s="1">
        <f t="shared" si="150"/>
        <v>1.3677985678697813</v>
      </c>
      <c r="AM1143" s="1">
        <f t="shared" si="150"/>
        <v>2.2282522367106923</v>
      </c>
      <c r="AN1143" s="29">
        <f t="shared" si="150"/>
        <v>2.6579222609907385</v>
      </c>
      <c r="AO1143" s="1">
        <f t="shared" si="146"/>
        <v>38125.74246295695</v>
      </c>
      <c r="AP1143" s="1">
        <f t="shared" si="147"/>
        <v>39756.798890186816</v>
      </c>
      <c r="AQ1143" s="29">
        <f t="shared" si="148"/>
        <v>48096.922781986454</v>
      </c>
    </row>
    <row r="1144" spans="1:43" x14ac:dyDescent="0.2">
      <c r="A1144" s="26"/>
      <c r="E1144" s="25" t="s">
        <v>2244</v>
      </c>
      <c r="F1144" s="26" t="s">
        <v>2245</v>
      </c>
      <c r="G1144" s="1">
        <v>0.67218249606163505</v>
      </c>
      <c r="H1144" s="1">
        <v>1.01899572893694</v>
      </c>
      <c r="I1144" s="1">
        <f>VLOOKUP(F1144,'[1]SUSMB vs SHAM all proteins sum'!$B$2:$E$3214,2,FALSE)</f>
        <v>0.33591512676128399</v>
      </c>
      <c r="J1144" s="29">
        <f>VLOOKUP(F1144,'[1]SUSMB vs SHAM all proteins sum'!$B$2:$E$3214,3,FALSE)</f>
        <v>1.04856180946884</v>
      </c>
      <c r="K1144" s="25">
        <f>VLOOKUP($E1144,[1]AllProteinsNorm!$A$1:$Q$3226,4,FALSE)</f>
        <v>4443524.1200879803</v>
      </c>
      <c r="L1144" s="1">
        <f>VLOOKUP($E1144,[1]AllProteinsNorm!$A$1:$Q$3226,5,FALSE)</f>
        <v>4937185.1850583702</v>
      </c>
      <c r="M1144" s="1">
        <f>VLOOKUP($E1144,[1]AllProteinsNorm!$A$1:$Q$3226,10,FALSE)</f>
        <v>5323884.3402699502</v>
      </c>
      <c r="N1144" s="1">
        <f>VLOOKUP($E1144,[1]AllProteinsNorm!$A$1:$Q$3226,11,FALSE)</f>
        <v>5280789.4086540202</v>
      </c>
      <c r="O1144" s="1">
        <f>VLOOKUP($E1144,[1]AllProteinsNorm!$A$1:$Q$3226,15,FALSE)</f>
        <v>5620567.71226699</v>
      </c>
      <c r="P1144" s="1">
        <f>VLOOKUP($E1144,[1]AllProteinsNorm!$A$1:$Q$3226,6,FALSE)</f>
        <v>5112105.7923467904</v>
      </c>
      <c r="Q1144" s="1">
        <f>VLOOKUP($E1144,[1]AllProteinsNorm!$A$1:$Q$3226,8,FALSE)</f>
        <v>5459587.8571659802</v>
      </c>
      <c r="R1144" s="1">
        <f>VLOOKUP($E1144,[1]AllProteinsNorm!$A$1:$Q$3226,13,FALSE)</f>
        <v>5003507.83288645</v>
      </c>
      <c r="S1144" s="1">
        <f>VLOOKUP($E1144,[1]AllProteinsNorm!$A$1:$Q$3226,16,FALSE)</f>
        <v>5220311.4228557404</v>
      </c>
      <c r="T1144" s="1">
        <f>VLOOKUP($E1144,[1]AllProteinsNorm!$A$1:$Q$3226,17,FALSE)</f>
        <v>5224512.04157802</v>
      </c>
      <c r="U1144" s="1">
        <f>VLOOKUP($E1144,[1]AllProteinsNorm!$A$1:$Q$3226,3,FALSE)</f>
        <v>5282002.3573438898</v>
      </c>
      <c r="V1144" s="1">
        <f>VLOOKUP($E1144,[1]AllProteinsNorm!$A$1:$Q$3226,7,FALSE)</f>
        <v>4990821.6362241702</v>
      </c>
      <c r="W1144" s="1">
        <f>VLOOKUP($E1144,[1]AllProteinsNorm!$A$1:$Q$3226,9,FALSE)</f>
        <v>5483297.7267798502</v>
      </c>
      <c r="X1144" s="1">
        <f>VLOOKUP($E1144,[1]AllProteinsNorm!$A$1:$Q$3226,12,FALSE)</f>
        <v>5729769.2164958203</v>
      </c>
      <c r="Y1144" s="29">
        <f>VLOOKUP($E1144,[1]AllProteinsNorm!$A$1:$Q$3226,14,FALSE)</f>
        <v>5305608.3280149</v>
      </c>
      <c r="Z1144" s="25">
        <f t="shared" si="150"/>
        <v>0.86767411228674807</v>
      </c>
      <c r="AA1144" s="1">
        <f t="shared" si="150"/>
        <v>0.96406988166770347</v>
      </c>
      <c r="AB1144" s="1">
        <f t="shared" si="150"/>
        <v>1.0395795080706316</v>
      </c>
      <c r="AC1144" s="1">
        <f t="shared" si="150"/>
        <v>1.0311644853266637</v>
      </c>
      <c r="AD1144" s="1">
        <f t="shared" si="150"/>
        <v>1.0975120126482536</v>
      </c>
      <c r="AE1144" s="1">
        <f t="shared" si="150"/>
        <v>0.99822612309857794</v>
      </c>
      <c r="AF1144" s="1">
        <f t="shared" si="150"/>
        <v>1.0660779416055488</v>
      </c>
      <c r="AG1144" s="1">
        <f t="shared" si="150"/>
        <v>0.97702051342383234</v>
      </c>
      <c r="AH1144" s="1">
        <f t="shared" si="150"/>
        <v>1.019355123832892</v>
      </c>
      <c r="AI1144" s="1">
        <f t="shared" si="150"/>
        <v>1.0201753665101922</v>
      </c>
      <c r="AJ1144" s="1">
        <f t="shared" si="150"/>
        <v>1.0314013343116786</v>
      </c>
      <c r="AK1144" s="1">
        <f t="shared" si="150"/>
        <v>0.9745433164671472</v>
      </c>
      <c r="AL1144" s="1">
        <f t="shared" si="150"/>
        <v>1.070707699318947</v>
      </c>
      <c r="AM1144" s="1">
        <f t="shared" si="150"/>
        <v>1.1188354747655813</v>
      </c>
      <c r="AN1144" s="29">
        <f t="shared" si="150"/>
        <v>1.0360108039787927</v>
      </c>
      <c r="AO1144" s="1">
        <f t="shared" si="146"/>
        <v>402249.6446356948</v>
      </c>
      <c r="AP1144" s="1">
        <f t="shared" si="147"/>
        <v>151428.93610245344</v>
      </c>
      <c r="AQ1144" s="29">
        <f t="shared" si="148"/>
        <v>243824.48643188673</v>
      </c>
    </row>
    <row r="1145" spans="1:43" x14ac:dyDescent="0.2">
      <c r="A1145" s="26"/>
      <c r="E1145" s="25" t="s">
        <v>2246</v>
      </c>
      <c r="F1145" s="26" t="s">
        <v>2247</v>
      </c>
      <c r="G1145" s="1">
        <v>0.26072572020559998</v>
      </c>
      <c r="H1145" s="1">
        <v>0.88318074649089495</v>
      </c>
      <c r="I1145" s="1">
        <f>VLOOKUP(F1145,'[1]SUSMB vs SHAM all proteins sum'!$B$2:$E$3214,2,FALSE)</f>
        <v>0.69869029549782502</v>
      </c>
      <c r="J1145" s="29">
        <f>VLOOKUP(F1145,'[1]SUSMB vs SHAM all proteins sum'!$B$2:$E$3214,3,FALSE)</f>
        <v>0.94772577368545297</v>
      </c>
      <c r="K1145" s="25">
        <f>VLOOKUP($E1145,[1]AllProteinsNorm!$A$1:$Q$3226,4,FALSE)</f>
        <v>476052.41364692</v>
      </c>
      <c r="L1145" s="1">
        <f>VLOOKUP($E1145,[1]AllProteinsNorm!$A$1:$Q$3226,5,FALSE)</f>
        <v>668593.53541829705</v>
      </c>
      <c r="M1145" s="1">
        <f>VLOOKUP($E1145,[1]AllProteinsNorm!$A$1:$Q$3226,10,FALSE)</f>
        <v>560488.76587767096</v>
      </c>
      <c r="N1145" s="1">
        <f>VLOOKUP($E1145,[1]AllProteinsNorm!$A$1:$Q$3226,11,FALSE)</f>
        <v>602361.18258835701</v>
      </c>
      <c r="O1145" s="1">
        <f>VLOOKUP($E1145,[1]AllProteinsNorm!$A$1:$Q$3226,15,FALSE)</f>
        <v>417775.21409927798</v>
      </c>
      <c r="P1145" s="1">
        <f>VLOOKUP($E1145,[1]AllProteinsNorm!$A$1:$Q$3226,6,FALSE)</f>
        <v>499245.286207597</v>
      </c>
      <c r="Q1145" s="1">
        <f>VLOOKUP($E1145,[1]AllProteinsNorm!$A$1:$Q$3226,8,FALSE)</f>
        <v>445562.91105112399</v>
      </c>
      <c r="R1145" s="1">
        <f>VLOOKUP($E1145,[1]AllProteinsNorm!$A$1:$Q$3226,13,FALSE)</f>
        <v>487287.21190785599</v>
      </c>
      <c r="S1145" s="1">
        <f>VLOOKUP($E1145,[1]AllProteinsNorm!$A$1:$Q$3226,16,FALSE)</f>
        <v>563209.06158487697</v>
      </c>
      <c r="T1145" s="1">
        <f>VLOOKUP($E1145,[1]AllProteinsNorm!$A$1:$Q$3226,17,FALSE)</f>
        <v>395142.56521249801</v>
      </c>
      <c r="U1145" s="1">
        <f>VLOOKUP($E1145,[1]AllProteinsNorm!$A$1:$Q$3226,3,FALSE)</f>
        <v>484397.821674456</v>
      </c>
      <c r="V1145" s="1">
        <f>VLOOKUP($E1145,[1]AllProteinsNorm!$A$1:$Q$3226,7,FALSE)</f>
        <v>381256.63302749698</v>
      </c>
      <c r="W1145" s="1">
        <f>VLOOKUP($E1145,[1]AllProteinsNorm!$A$1:$Q$3226,9,FALSE)</f>
        <v>526652.65270648501</v>
      </c>
      <c r="X1145" s="1">
        <f>VLOOKUP($E1145,[1]AllProteinsNorm!$A$1:$Q$3226,12,FALSE)</f>
        <v>484873.69892741903</v>
      </c>
      <c r="Y1145" s="29">
        <f>VLOOKUP($E1145,[1]AllProteinsNorm!$A$1:$Q$3226,14,FALSE)</f>
        <v>727820.810781223</v>
      </c>
      <c r="Z1145" s="25">
        <f t="shared" ref="Z1145:AN1161" si="151">K1145/AVERAGE($K1145:$O1145)</f>
        <v>0.87340377185831441</v>
      </c>
      <c r="AA1145" s="1">
        <f t="shared" si="151"/>
        <v>1.2266550886716721</v>
      </c>
      <c r="AB1145" s="1">
        <f t="shared" si="151"/>
        <v>1.0283174460803131</v>
      </c>
      <c r="AC1145" s="1">
        <f t="shared" si="151"/>
        <v>1.1051399253778569</v>
      </c>
      <c r="AD1145" s="1">
        <f t="shared" si="151"/>
        <v>0.76648376801184404</v>
      </c>
      <c r="AE1145" s="1">
        <f t="shared" si="151"/>
        <v>0.91595526785755244</v>
      </c>
      <c r="AF1145" s="1">
        <f t="shared" si="151"/>
        <v>0.81746529574546589</v>
      </c>
      <c r="AG1145" s="1">
        <f t="shared" si="151"/>
        <v>0.89401602986998474</v>
      </c>
      <c r="AH1145" s="1">
        <f t="shared" si="151"/>
        <v>1.0333083178060594</v>
      </c>
      <c r="AI1145" s="1">
        <f t="shared" si="151"/>
        <v>0.72496010309977055</v>
      </c>
      <c r="AJ1145" s="1">
        <f t="shared" si="151"/>
        <v>0.88871492382393114</v>
      </c>
      <c r="AK1145" s="1">
        <f t="shared" si="151"/>
        <v>0.6994838630924175</v>
      </c>
      <c r="AL1145" s="1">
        <f t="shared" si="151"/>
        <v>0.96623901097199483</v>
      </c>
      <c r="AM1145" s="1">
        <f t="shared" si="151"/>
        <v>0.88958800623201184</v>
      </c>
      <c r="AN1145" s="29">
        <f t="shared" si="151"/>
        <v>1.335318177474405</v>
      </c>
      <c r="AO1145" s="1">
        <f t="shared" si="146"/>
        <v>89157.692034550855</v>
      </c>
      <c r="AP1145" s="1">
        <f t="shared" si="147"/>
        <v>56063.674403398436</v>
      </c>
      <c r="AQ1145" s="29">
        <f t="shared" si="148"/>
        <v>113999.85785471213</v>
      </c>
    </row>
    <row r="1146" spans="1:43" x14ac:dyDescent="0.2">
      <c r="A1146" s="26"/>
      <c r="E1146" s="25" t="s">
        <v>2248</v>
      </c>
      <c r="F1146" s="26" t="s">
        <v>2249</v>
      </c>
      <c r="G1146" s="1">
        <v>0.63326147657241805</v>
      </c>
      <c r="H1146" s="1">
        <v>0.89250240190747299</v>
      </c>
      <c r="I1146" s="1">
        <f>VLOOKUP(F1146,'[1]SUSMB vs SHAM all proteins sum'!$B$2:$E$3214,2,FALSE)</f>
        <v>8.4733504582639896E-2</v>
      </c>
      <c r="J1146" s="29">
        <f>VLOOKUP(F1146,'[1]SUSMB vs SHAM all proteins sum'!$B$2:$E$3214,3,FALSE)</f>
        <v>0.54802288818389699</v>
      </c>
      <c r="K1146" s="25">
        <f>VLOOKUP($E1146,[1]AllProteinsNorm!$A$1:$Q$3226,4,FALSE)</f>
        <v>98725.464682096193</v>
      </c>
      <c r="L1146" s="1">
        <f>VLOOKUP($E1146,[1]AllProteinsNorm!$A$1:$Q$3226,5,FALSE)</f>
        <v>121621.84326428</v>
      </c>
      <c r="M1146" s="1">
        <f>VLOOKUP($E1146,[1]AllProteinsNorm!$A$1:$Q$3226,10,FALSE)</f>
        <v>82603.371075361996</v>
      </c>
      <c r="N1146" s="1">
        <f>VLOOKUP($E1146,[1]AllProteinsNorm!$A$1:$Q$3226,11,FALSE)</f>
        <v>111783.660188283</v>
      </c>
      <c r="O1146" s="1">
        <f>VLOOKUP($E1146,[1]AllProteinsNorm!$A$1:$Q$3226,15,FALSE)</f>
        <v>163653.078521688</v>
      </c>
      <c r="P1146" s="1">
        <f>VLOOKUP($E1146,[1]AllProteinsNorm!$A$1:$Q$3226,6,FALSE)</f>
        <v>114430.910167116</v>
      </c>
      <c r="Q1146" s="1">
        <f>VLOOKUP($E1146,[1]AllProteinsNorm!$A$1:$Q$3226,8,FALSE)</f>
        <v>45529.106766481797</v>
      </c>
      <c r="R1146" s="1">
        <f>VLOOKUP($E1146,[1]AllProteinsNorm!$A$1:$Q$3226,13,FALSE)</f>
        <v>122950.709920985</v>
      </c>
      <c r="S1146" s="1">
        <f>VLOOKUP($E1146,[1]AllProteinsNorm!$A$1:$Q$3226,16,FALSE)</f>
        <v>129683.985563842</v>
      </c>
      <c r="T1146" s="1">
        <f>VLOOKUP($E1146,[1]AllProteinsNorm!$A$1:$Q$3226,17,FALSE)</f>
        <v>123691.01119854199</v>
      </c>
      <c r="U1146" s="1">
        <f>VLOOKUP($E1146,[1]AllProteinsNorm!$A$1:$Q$3226,3,FALSE)</f>
        <v>49921.022359729701</v>
      </c>
      <c r="V1146" s="1">
        <f>VLOOKUP($E1146,[1]AllProteinsNorm!$A$1:$Q$3226,7,FALSE)</f>
        <v>49777.8288694531</v>
      </c>
      <c r="W1146" s="1">
        <f>VLOOKUP($E1146,[1]AllProteinsNorm!$A$1:$Q$3226,9,FALSE)</f>
        <v>84763.326722917394</v>
      </c>
      <c r="X1146" s="1">
        <f>VLOOKUP($E1146,[1]AllProteinsNorm!$A$1:$Q$3226,12,FALSE)</f>
        <v>151215.47879843801</v>
      </c>
      <c r="Y1146" s="29">
        <f>VLOOKUP($E1146,[1]AllProteinsNorm!$A$1:$Q$3226,14,FALSE)</f>
        <v>28158.587567088001</v>
      </c>
      <c r="Z1146" s="25">
        <f t="shared" si="151"/>
        <v>0.85345446369902689</v>
      </c>
      <c r="AA1146" s="1">
        <f t="shared" si="151"/>
        <v>1.0513873533180444</v>
      </c>
      <c r="AB1146" s="1">
        <f t="shared" si="151"/>
        <v>0.71408340277622007</v>
      </c>
      <c r="AC1146" s="1">
        <f t="shared" si="151"/>
        <v>0.96633896901380167</v>
      </c>
      <c r="AD1146" s="1">
        <f t="shared" si="151"/>
        <v>1.4147358111929063</v>
      </c>
      <c r="AE1146" s="1">
        <f t="shared" si="151"/>
        <v>0.98922371631012818</v>
      </c>
      <c r="AF1146" s="1">
        <f t="shared" si="151"/>
        <v>0.39358659412955038</v>
      </c>
      <c r="AG1146" s="1">
        <f t="shared" si="151"/>
        <v>1.06287503973692</v>
      </c>
      <c r="AH1146" s="1">
        <f t="shared" si="151"/>
        <v>1.1210823540424699</v>
      </c>
      <c r="AI1146" s="1">
        <f t="shared" si="151"/>
        <v>1.0692747404812779</v>
      </c>
      <c r="AJ1146" s="1">
        <f t="shared" si="151"/>
        <v>0.43155349536740839</v>
      </c>
      <c r="AK1146" s="1">
        <f t="shared" si="151"/>
        <v>0.43031562706420284</v>
      </c>
      <c r="AL1146" s="1">
        <f t="shared" si="151"/>
        <v>0.73275562472760858</v>
      </c>
      <c r="AM1146" s="1">
        <f t="shared" si="151"/>
        <v>1.3072161855756412</v>
      </c>
      <c r="AN1146" s="29">
        <f t="shared" si="151"/>
        <v>0.24342323764163937</v>
      </c>
      <c r="AO1146" s="1">
        <f t="shared" si="146"/>
        <v>27325.529621052956</v>
      </c>
      <c r="AP1146" s="1">
        <f t="shared" si="147"/>
        <v>31244.637065161631</v>
      </c>
      <c r="AQ1146" s="29">
        <f t="shared" si="148"/>
        <v>43216.725520835986</v>
      </c>
    </row>
    <row r="1147" spans="1:43" x14ac:dyDescent="0.2">
      <c r="A1147" s="26"/>
      <c r="E1147" s="25" t="s">
        <v>2250</v>
      </c>
      <c r="F1147" s="26" t="s">
        <v>2251</v>
      </c>
      <c r="G1147" s="1">
        <v>0.14545530028926201</v>
      </c>
      <c r="H1147" s="43">
        <v>0.59128843885571503</v>
      </c>
      <c r="I1147" s="1">
        <f>VLOOKUP(F1147,'[1]SUSMB vs SHAM all proteins sum'!$B$2:$E$3214,2,FALSE)</f>
        <v>0.75013446286902097</v>
      </c>
      <c r="J1147" s="29">
        <f>VLOOKUP(F1147,'[1]SUSMB vs SHAM all proteins sum'!$B$2:$E$3214,3,FALSE)</f>
        <v>0.88011502997248903</v>
      </c>
      <c r="K1147" s="25">
        <f>VLOOKUP($E1147,[1]AllProteinsNorm!$A$1:$Q$3226,4,FALSE)</f>
        <v>15075.784235733399</v>
      </c>
      <c r="L1147" s="1">
        <f>VLOOKUP($E1147,[1]AllProteinsNorm!$A$1:$Q$3226,5,FALSE)</f>
        <v>18021.117635101498</v>
      </c>
      <c r="M1147" s="1">
        <f>VLOOKUP($E1147,[1]AllProteinsNorm!$A$1:$Q$3226,10,FALSE)</f>
        <v>9150.4740812381406</v>
      </c>
      <c r="N1147" s="1">
        <f>VLOOKUP($E1147,[1]AllProteinsNorm!$A$1:$Q$3226,11,FALSE)</f>
        <v>24705.108267399399</v>
      </c>
      <c r="O1147" s="1">
        <f>VLOOKUP($E1147,[1]AllProteinsNorm!$A$1:$Q$3226,15,FALSE)</f>
        <v>14255.6792707935</v>
      </c>
      <c r="P1147" s="1">
        <f>VLOOKUP($E1147,[1]AllProteinsNorm!$A$1:$Q$3226,6,FALSE)</f>
        <v>15386.7091158369</v>
      </c>
      <c r="Q1147" s="1">
        <f>VLOOKUP($E1147,[1]AllProteinsNorm!$A$1:$Q$3226,8,FALSE)</f>
        <v>5220.7674546803501</v>
      </c>
      <c r="R1147" s="1">
        <f>VLOOKUP($E1147,[1]AllProteinsNorm!$A$1:$Q$3226,13,FALSE)</f>
        <v>4178.3833296832699</v>
      </c>
      <c r="S1147" s="1">
        <f>VLOOKUP($E1147,[1]AllProteinsNorm!$A$1:$Q$3226,16,FALSE)</f>
        <v>16525.822394644001</v>
      </c>
      <c r="T1147" s="1">
        <f>VLOOKUP($E1147,[1]AllProteinsNorm!$A$1:$Q$3226,17,FALSE)</f>
        <v>11408.417109767899</v>
      </c>
      <c r="U1147" s="1">
        <f>VLOOKUP($E1147,[1]AllProteinsNorm!$A$1:$Q$3226,3,FALSE)</f>
        <v>3679.8738760996498</v>
      </c>
      <c r="V1147" s="1">
        <f>VLOOKUP($E1147,[1]AllProteinsNorm!$A$1:$Q$3226,7,FALSE)</f>
        <v>19475.669274787098</v>
      </c>
      <c r="W1147" s="1">
        <f>VLOOKUP($E1147,[1]AllProteinsNorm!$A$1:$Q$3226,9,FALSE)</f>
        <v>23468.791981114799</v>
      </c>
      <c r="X1147" s="1">
        <f>VLOOKUP($E1147,[1]AllProteinsNorm!$A$1:$Q$3226,12,FALSE)</f>
        <v>11543.648202222999</v>
      </c>
      <c r="Y1147" s="29">
        <f>VLOOKUP($E1147,[1]AllProteinsNorm!$A$1:$Q$3226,14,FALSE)</f>
        <v>23813.2105593624</v>
      </c>
      <c r="Z1147" s="25">
        <f t="shared" si="151"/>
        <v>0.92821851817523671</v>
      </c>
      <c r="AA1147" s="1">
        <f t="shared" si="151"/>
        <v>1.1095631806315638</v>
      </c>
      <c r="AB1147" s="1">
        <f t="shared" si="151"/>
        <v>0.56339619614319736</v>
      </c>
      <c r="AC1147" s="1">
        <f t="shared" si="151"/>
        <v>1.5210975846264947</v>
      </c>
      <c r="AD1147" s="1">
        <f t="shared" si="151"/>
        <v>0.87772452042350813</v>
      </c>
      <c r="AE1147" s="1">
        <f t="shared" si="151"/>
        <v>0.94736221424840128</v>
      </c>
      <c r="AF1147" s="1">
        <f t="shared" si="151"/>
        <v>0.32144351197562432</v>
      </c>
      <c r="AG1147" s="1">
        <f t="shared" si="151"/>
        <v>0.25726374973275407</v>
      </c>
      <c r="AH1147" s="1">
        <f t="shared" si="151"/>
        <v>1.0174976064213594</v>
      </c>
      <c r="AI1147" s="1">
        <f t="shared" si="151"/>
        <v>0.70241812026295714</v>
      </c>
      <c r="AJ1147" s="1">
        <f t="shared" si="151"/>
        <v>0.22657044057773457</v>
      </c>
      <c r="AK1147" s="1">
        <f t="shared" si="151"/>
        <v>1.1991201646323133</v>
      </c>
      <c r="AL1147" s="1">
        <f t="shared" si="151"/>
        <v>1.4449773872751046</v>
      </c>
      <c r="AM1147" s="1">
        <f t="shared" si="151"/>
        <v>0.71074432089617978</v>
      </c>
      <c r="AN1147" s="29">
        <f t="shared" si="151"/>
        <v>1.466183295858968</v>
      </c>
      <c r="AO1147" s="1">
        <f t="shared" si="146"/>
        <v>5106.5591063899474</v>
      </c>
      <c r="AP1147" s="1">
        <f t="shared" si="147"/>
        <v>5076.2018873232801</v>
      </c>
      <c r="AQ1147" s="29">
        <f t="shared" si="148"/>
        <v>7742.9831849922111</v>
      </c>
    </row>
    <row r="1148" spans="1:43" x14ac:dyDescent="0.2">
      <c r="A1148" s="26"/>
      <c r="E1148" s="25" t="s">
        <v>2252</v>
      </c>
      <c r="F1148" s="26" t="s">
        <v>2253</v>
      </c>
      <c r="G1148" s="43">
        <v>7.1538762319269403E-3</v>
      </c>
      <c r="H1148" s="1">
        <v>1.1282415565961701</v>
      </c>
      <c r="I1148" s="1">
        <f>VLOOKUP(F1148,'[1]SUSMB vs SHAM all proteins sum'!$B$2:$E$3214,2,FALSE)</f>
        <v>8.1550966608707406E-2</v>
      </c>
      <c r="J1148" s="29">
        <f>VLOOKUP(F1148,'[1]SUSMB vs SHAM all proteins sum'!$B$2:$E$3214,3,FALSE)</f>
        <v>1.0863334720331099</v>
      </c>
      <c r="K1148" s="25">
        <f>VLOOKUP($E1148,[1]AllProteinsNorm!$A$1:$Q$3226,4,FALSE)</f>
        <v>754992.09660866798</v>
      </c>
      <c r="L1148" s="1">
        <f>VLOOKUP($E1148,[1]AllProteinsNorm!$A$1:$Q$3226,5,FALSE)</f>
        <v>788163.48233419796</v>
      </c>
      <c r="M1148" s="1">
        <f>VLOOKUP($E1148,[1]AllProteinsNorm!$A$1:$Q$3226,10,FALSE)</f>
        <v>773239.10099208099</v>
      </c>
      <c r="N1148" s="1">
        <f>VLOOKUP($E1148,[1]AllProteinsNorm!$A$1:$Q$3226,11,FALSE)</f>
        <v>710380.15176124999</v>
      </c>
      <c r="O1148" s="1">
        <f>VLOOKUP($E1148,[1]AllProteinsNorm!$A$1:$Q$3226,15,FALSE)</f>
        <v>768429.95082112297</v>
      </c>
      <c r="P1148" s="1">
        <f>VLOOKUP($E1148,[1]AllProteinsNorm!$A$1:$Q$3226,6,FALSE)</f>
        <v>841526.64550129895</v>
      </c>
      <c r="Q1148" s="1">
        <f>VLOOKUP($E1148,[1]AllProteinsNorm!$A$1:$Q$3226,8,FALSE)</f>
        <v>848163.66049241496</v>
      </c>
      <c r="R1148" s="1">
        <f>VLOOKUP($E1148,[1]AllProteinsNorm!$A$1:$Q$3226,13,FALSE)</f>
        <v>779170.20478924306</v>
      </c>
      <c r="S1148" s="1">
        <f>VLOOKUP($E1148,[1]AllProteinsNorm!$A$1:$Q$3226,16,FALSE)</f>
        <v>909748.802567326</v>
      </c>
      <c r="T1148" s="1">
        <f>VLOOKUP($E1148,[1]AllProteinsNorm!$A$1:$Q$3226,17,FALSE)</f>
        <v>907562.87460255402</v>
      </c>
      <c r="U1148" s="1">
        <f>VLOOKUP($E1148,[1]AllProteinsNorm!$A$1:$Q$3226,3,FALSE)</f>
        <v>756942.44991508301</v>
      </c>
      <c r="V1148" s="1">
        <f>VLOOKUP($E1148,[1]AllProteinsNorm!$A$1:$Q$3226,7,FALSE)</f>
        <v>920289.14709073002</v>
      </c>
      <c r="W1148" s="1">
        <f>VLOOKUP($E1148,[1]AllProteinsNorm!$A$1:$Q$3226,9,FALSE)</f>
        <v>813162.19672975002</v>
      </c>
      <c r="X1148" s="1">
        <f>VLOOKUP($E1148,[1]AllProteinsNorm!$A$1:$Q$3226,12,FALSE)</f>
        <v>767136.88395845098</v>
      </c>
      <c r="Y1148" s="29">
        <f>VLOOKUP($E1148,[1]AllProteinsNorm!$A$1:$Q$3226,14,FALSE)</f>
        <v>874472.634944955</v>
      </c>
      <c r="Z1148" s="25">
        <f t="shared" si="151"/>
        <v>0.9946658215737828</v>
      </c>
      <c r="AA1148" s="1">
        <f t="shared" si="151"/>
        <v>1.0383675288944716</v>
      </c>
      <c r="AB1148" s="1">
        <f t="shared" si="151"/>
        <v>1.018705373362224</v>
      </c>
      <c r="AC1148" s="1">
        <f t="shared" si="151"/>
        <v>0.93589172715215407</v>
      </c>
      <c r="AD1148" s="1">
        <f t="shared" si="151"/>
        <v>1.0123695490173672</v>
      </c>
      <c r="AE1148" s="1">
        <f t="shared" si="151"/>
        <v>1.1086709330914195</v>
      </c>
      <c r="AF1148" s="1">
        <f t="shared" si="151"/>
        <v>1.1174148815361642</v>
      </c>
      <c r="AG1148" s="1">
        <f t="shared" si="151"/>
        <v>1.0265193177170633</v>
      </c>
      <c r="AH1148" s="1">
        <f t="shared" si="151"/>
        <v>1.1985503480050674</v>
      </c>
      <c r="AI1148" s="1">
        <f t="shared" si="151"/>
        <v>1.1956704929115536</v>
      </c>
      <c r="AJ1148" s="1">
        <f t="shared" si="151"/>
        <v>0.99723531837063462</v>
      </c>
      <c r="AK1148" s="1">
        <f t="shared" si="151"/>
        <v>1.2124367456139109</v>
      </c>
      <c r="AL1148" s="1">
        <f t="shared" si="151"/>
        <v>1.0713021343085312</v>
      </c>
      <c r="AM1148" s="1">
        <f t="shared" si="151"/>
        <v>1.0106659955376862</v>
      </c>
      <c r="AN1148" s="29">
        <f t="shared" si="151"/>
        <v>1.152075691637549</v>
      </c>
      <c r="AO1148" s="1">
        <f t="shared" si="146"/>
        <v>26541.021896626396</v>
      </c>
      <c r="AP1148" s="1">
        <f t="shared" si="147"/>
        <v>48401.95920275362</v>
      </c>
      <c r="AQ1148" s="29">
        <f t="shared" si="148"/>
        <v>62670.340340476258</v>
      </c>
    </row>
    <row r="1149" spans="1:43" x14ac:dyDescent="0.2">
      <c r="A1149" s="26"/>
      <c r="E1149" s="25" t="s">
        <v>2254</v>
      </c>
      <c r="F1149" s="26" t="s">
        <v>2255</v>
      </c>
      <c r="G1149" s="1">
        <v>0.46386279532855401</v>
      </c>
      <c r="H1149" s="43">
        <v>0.55276899679871105</v>
      </c>
      <c r="I1149" s="1">
        <f>VLOOKUP(F1149,'[1]SUSMB vs SHAM all proteins sum'!$B$2:$E$3214,2,FALSE)</f>
        <v>0.52187057804416903</v>
      </c>
      <c r="J1149" s="29">
        <f>VLOOKUP(F1149,'[1]SUSMB vs SHAM all proteins sum'!$B$2:$E$3214,3,FALSE)</f>
        <v>0.62564007173150604</v>
      </c>
      <c r="K1149" s="25">
        <f>VLOOKUP($E1149,[1]AllProteinsNorm!$A$1:$Q$3226,4,FALSE)</f>
        <v>28955.563188067401</v>
      </c>
      <c r="L1149" s="1">
        <f>VLOOKUP($E1149,[1]AllProteinsNorm!$A$1:$Q$3226,5,FALSE)</f>
        <v>133543.544122616</v>
      </c>
      <c r="M1149" s="1">
        <f>VLOOKUP($E1149,[1]AllProteinsNorm!$A$1:$Q$3226,10,FALSE)</f>
        <v>152341.00518068299</v>
      </c>
      <c r="N1149" s="1">
        <f>VLOOKUP($E1149,[1]AllProteinsNorm!$A$1:$Q$3226,11,FALSE)</f>
        <v>112969.997298239</v>
      </c>
      <c r="O1149" s="1">
        <f>VLOOKUP($E1149,[1]AllProteinsNorm!$A$1:$Q$3226,15,FALSE)</f>
        <v>16047.7301815142</v>
      </c>
      <c r="P1149" s="1">
        <f>VLOOKUP($E1149,[1]AllProteinsNorm!$A$1:$Q$3226,6,FALSE)</f>
        <v>157067.37027557599</v>
      </c>
      <c r="Q1149" s="1">
        <f>VLOOKUP($E1149,[1]AllProteinsNorm!$A$1:$Q$3226,8,FALSE)</f>
        <v>12624.3474469994</v>
      </c>
      <c r="R1149" s="1">
        <f>VLOOKUP($E1149,[1]AllProteinsNorm!$A$1:$Q$3226,13,FALSE)</f>
        <v>165992.29459919001</v>
      </c>
      <c r="S1149" s="1">
        <f>VLOOKUP($E1149,[1]AllProteinsNorm!$A$1:$Q$3226,16,FALSE)</f>
        <v>14420.682299215599</v>
      </c>
      <c r="T1149" s="1">
        <f>VLOOKUP($E1149,[1]AllProteinsNorm!$A$1:$Q$3226,17,FALSE)</f>
        <v>11611.7639352239</v>
      </c>
      <c r="U1149" s="1">
        <f>VLOOKUP($E1149,[1]AllProteinsNorm!$A$1:$Q$3226,3,FALSE)</f>
        <v>99988.183569780304</v>
      </c>
      <c r="V1149" s="1">
        <f>VLOOKUP($E1149,[1]AllProteinsNorm!$A$1:$Q$3226,7,FALSE)</f>
        <v>31623.9609205298</v>
      </c>
      <c r="W1149" s="1">
        <f>VLOOKUP($E1149,[1]AllProteinsNorm!$A$1:$Q$3226,9,FALSE)</f>
        <v>11246.276042466499</v>
      </c>
      <c r="X1149" s="1">
        <f>VLOOKUP($E1149,[1]AllProteinsNorm!$A$1:$Q$3226,12,FALSE)</f>
        <v>181505.078046871</v>
      </c>
      <c r="Y1149" s="29">
        <f>VLOOKUP($E1149,[1]AllProteinsNorm!$A$1:$Q$3226,14,FALSE)</f>
        <v>15860.204626807399</v>
      </c>
      <c r="Z1149" s="25">
        <f t="shared" si="151"/>
        <v>0.32618059861183757</v>
      </c>
      <c r="AA1149" s="1">
        <f t="shared" si="151"/>
        <v>1.5043504034006163</v>
      </c>
      <c r="AB1149" s="1">
        <f t="shared" si="151"/>
        <v>1.7161013218849004</v>
      </c>
      <c r="AC1149" s="1">
        <f t="shared" si="151"/>
        <v>1.2725921131142979</v>
      </c>
      <c r="AD1149" s="1">
        <f t="shared" si="151"/>
        <v>0.18077556298834752</v>
      </c>
      <c r="AE1149" s="1">
        <f t="shared" si="151"/>
        <v>1.7693432010325181</v>
      </c>
      <c r="AF1149" s="1">
        <f t="shared" si="151"/>
        <v>0.1422116082011847</v>
      </c>
      <c r="AG1149" s="1">
        <f t="shared" si="151"/>
        <v>1.869881295889587</v>
      </c>
      <c r="AH1149" s="1">
        <f t="shared" si="151"/>
        <v>0.16244708328407476</v>
      </c>
      <c r="AI1149" s="1">
        <f t="shared" si="151"/>
        <v>0.13080498855195888</v>
      </c>
      <c r="AJ1149" s="1">
        <f t="shared" si="151"/>
        <v>1.1263536944203374</v>
      </c>
      <c r="AK1149" s="1">
        <f t="shared" si="151"/>
        <v>0.35623974697154687</v>
      </c>
      <c r="AL1149" s="1">
        <f t="shared" si="151"/>
        <v>0.12668781566636581</v>
      </c>
      <c r="AM1149" s="1">
        <f t="shared" si="151"/>
        <v>2.0446307545078053</v>
      </c>
      <c r="AN1149" s="29">
        <f t="shared" si="151"/>
        <v>0.17866311235867063</v>
      </c>
      <c r="AO1149" s="1">
        <f t="shared" si="146"/>
        <v>55673.832612108417</v>
      </c>
      <c r="AP1149" s="1">
        <f t="shared" si="147"/>
        <v>72880.730898675072</v>
      </c>
      <c r="AQ1149" s="29">
        <f t="shared" si="148"/>
        <v>65068.266129677628</v>
      </c>
    </row>
    <row r="1150" spans="1:43" x14ac:dyDescent="0.2">
      <c r="A1150" s="26"/>
      <c r="E1150" s="25" t="s">
        <v>2256</v>
      </c>
      <c r="F1150" s="26" t="s">
        <v>2257</v>
      </c>
      <c r="G1150" s="1">
        <v>0.80381159683745496</v>
      </c>
      <c r="H1150" s="1">
        <v>1.01641994327003</v>
      </c>
      <c r="I1150" s="1">
        <f>VLOOKUP(F1150,'[1]SUSMB vs SHAM all proteins sum'!$B$2:$E$3214,2,FALSE)</f>
        <v>0.85026092090671401</v>
      </c>
      <c r="J1150" s="29">
        <f>VLOOKUP(F1150,'[1]SUSMB vs SHAM all proteins sum'!$B$2:$E$3214,3,FALSE)</f>
        <v>1.0154025730856999</v>
      </c>
      <c r="K1150" s="25">
        <f>VLOOKUP($E1150,[1]AllProteinsNorm!$A$1:$Q$3226,4,FALSE)</f>
        <v>446940.962280826</v>
      </c>
      <c r="L1150" s="1">
        <f>VLOOKUP($E1150,[1]AllProteinsNorm!$A$1:$Q$3226,5,FALSE)</f>
        <v>434263.61470143503</v>
      </c>
      <c r="M1150" s="1">
        <f>VLOOKUP($E1150,[1]AllProteinsNorm!$A$1:$Q$3226,10,FALSE)</f>
        <v>580835.95804272895</v>
      </c>
      <c r="N1150" s="1">
        <f>VLOOKUP($E1150,[1]AllProteinsNorm!$A$1:$Q$3226,11,FALSE)</f>
        <v>513173.95761462301</v>
      </c>
      <c r="O1150" s="1">
        <f>VLOOKUP($E1150,[1]AllProteinsNorm!$A$1:$Q$3226,15,FALSE)</f>
        <v>524473.33118206705</v>
      </c>
      <c r="P1150" s="1">
        <f>VLOOKUP($E1150,[1]AllProteinsNorm!$A$1:$Q$3226,6,FALSE)</f>
        <v>531977.34991057997</v>
      </c>
      <c r="Q1150" s="1">
        <f>VLOOKUP($E1150,[1]AllProteinsNorm!$A$1:$Q$3226,8,FALSE)</f>
        <v>462787.32507951901</v>
      </c>
      <c r="R1150" s="1">
        <f>VLOOKUP($E1150,[1]AllProteinsNorm!$A$1:$Q$3226,13,FALSE)</f>
        <v>556148.98255880899</v>
      </c>
      <c r="S1150" s="1">
        <f>VLOOKUP($E1150,[1]AllProteinsNorm!$A$1:$Q$3226,16,FALSE)</f>
        <v>503304.76003672899</v>
      </c>
      <c r="T1150" s="1">
        <f>VLOOKUP($E1150,[1]AllProteinsNorm!$A$1:$Q$3226,17,FALSE)</f>
        <v>477654.883680625</v>
      </c>
      <c r="U1150" s="1">
        <f>VLOOKUP($E1150,[1]AllProteinsNorm!$A$1:$Q$3226,3,FALSE)</f>
        <v>454242.00671316299</v>
      </c>
      <c r="V1150" s="1">
        <f>VLOOKUP($E1150,[1]AllProteinsNorm!$A$1:$Q$3226,7,FALSE)</f>
        <v>504427.46284194401</v>
      </c>
      <c r="W1150" s="1">
        <f>VLOOKUP($E1150,[1]AllProteinsNorm!$A$1:$Q$3226,9,FALSE)</f>
        <v>538785.65830738004</v>
      </c>
      <c r="X1150" s="1">
        <f>VLOOKUP($E1150,[1]AllProteinsNorm!$A$1:$Q$3226,12,FALSE)</f>
        <v>440439.17879393301</v>
      </c>
      <c r="Y1150" s="29">
        <f>VLOOKUP($E1150,[1]AllProteinsNorm!$A$1:$Q$3226,14,FALSE)</f>
        <v>602349.32199532399</v>
      </c>
      <c r="Z1150" s="25">
        <f t="shared" si="151"/>
        <v>0.89399355795859858</v>
      </c>
      <c r="AA1150" s="1">
        <f t="shared" si="151"/>
        <v>0.86863569635168592</v>
      </c>
      <c r="AB1150" s="1">
        <f t="shared" si="151"/>
        <v>1.1618169927209361</v>
      </c>
      <c r="AC1150" s="1">
        <f t="shared" si="151"/>
        <v>1.0264760917826341</v>
      </c>
      <c r="AD1150" s="1">
        <f t="shared" si="151"/>
        <v>1.0490776611861463</v>
      </c>
      <c r="AE1150" s="1">
        <f t="shared" si="151"/>
        <v>1.0640875729379271</v>
      </c>
      <c r="AF1150" s="1">
        <f t="shared" si="151"/>
        <v>0.92569024153580248</v>
      </c>
      <c r="AG1150" s="1">
        <f t="shared" si="151"/>
        <v>1.1124368756346013</v>
      </c>
      <c r="AH1150" s="1">
        <f t="shared" si="151"/>
        <v>1.0067352315763276</v>
      </c>
      <c r="AI1150" s="1">
        <f t="shared" si="151"/>
        <v>0.95542907223982121</v>
      </c>
      <c r="AJ1150" s="1">
        <f t="shared" si="151"/>
        <v>0.90859747042070493</v>
      </c>
      <c r="AK1150" s="1">
        <f t="shared" si="151"/>
        <v>1.0089809176066307</v>
      </c>
      <c r="AL1150" s="1">
        <f t="shared" si="151"/>
        <v>1.0777058902572296</v>
      </c>
      <c r="AM1150" s="1">
        <f t="shared" si="151"/>
        <v>0.88098836702049044</v>
      </c>
      <c r="AN1150" s="29">
        <f t="shared" si="151"/>
        <v>1.2048490940649033</v>
      </c>
      <c r="AO1150" s="1">
        <f t="shared" si="146"/>
        <v>53746.55999425066</v>
      </c>
      <c r="AP1150" s="1">
        <f t="shared" si="147"/>
        <v>34255.179228651781</v>
      </c>
      <c r="AQ1150" s="29">
        <f t="shared" si="148"/>
        <v>58850.129776278358</v>
      </c>
    </row>
    <row r="1151" spans="1:43" x14ac:dyDescent="0.2">
      <c r="A1151" s="26"/>
      <c r="E1151" s="25" t="s">
        <v>2258</v>
      </c>
      <c r="F1151" s="26" t="s">
        <v>2259</v>
      </c>
      <c r="G1151" s="1">
        <v>0.26647511768799997</v>
      </c>
      <c r="H1151" s="1">
        <v>0.81408499240881704</v>
      </c>
      <c r="I1151" s="1">
        <f>VLOOKUP(F1151,'[1]SUSMB vs SHAM all proteins sum'!$B$2:$E$3214,2,FALSE)</f>
        <v>0.434083351500474</v>
      </c>
      <c r="J1151" s="29">
        <f>VLOOKUP(F1151,'[1]SUSMB vs SHAM all proteins sum'!$B$2:$E$3214,3,FALSE)</f>
        <v>0.81434198034804905</v>
      </c>
      <c r="K1151" s="25">
        <f>VLOOKUP($E1151,[1]AllProteinsNorm!$A$1:$Q$3226,4,FALSE)</f>
        <v>61215.104156289897</v>
      </c>
      <c r="L1151" s="1">
        <f>VLOOKUP($E1151,[1]AllProteinsNorm!$A$1:$Q$3226,5,FALSE)</f>
        <v>94849.761269074996</v>
      </c>
      <c r="M1151" s="1">
        <f>VLOOKUP($E1151,[1]AllProteinsNorm!$A$1:$Q$3226,10,FALSE)</f>
        <v>94986.896717982905</v>
      </c>
      <c r="N1151" s="1">
        <f>VLOOKUP($E1151,[1]AllProteinsNorm!$A$1:$Q$3226,11,FALSE)</f>
        <v>102778.741638102</v>
      </c>
      <c r="O1151" s="1">
        <f>VLOOKUP($E1151,[1]AllProteinsNorm!$A$1:$Q$3226,15,FALSE)</f>
        <v>80427.989992946197</v>
      </c>
      <c r="P1151" s="1">
        <f>VLOOKUP($E1151,[1]AllProteinsNorm!$A$1:$Q$3226,6,FALSE)</f>
        <v>41359.886510158802</v>
      </c>
      <c r="Q1151" s="1">
        <f>VLOOKUP($E1151,[1]AllProteinsNorm!$A$1:$Q$3226,8,FALSE)</f>
        <v>83726.943631098693</v>
      </c>
      <c r="R1151" s="1">
        <f>VLOOKUP($E1151,[1]AllProteinsNorm!$A$1:$Q$3226,13,FALSE)</f>
        <v>63503.100207041403</v>
      </c>
      <c r="S1151" s="1">
        <f>VLOOKUP($E1151,[1]AllProteinsNorm!$A$1:$Q$3226,16,FALSE)</f>
        <v>94659.903450571699</v>
      </c>
      <c r="T1151" s="1">
        <f>VLOOKUP($E1151,[1]AllProteinsNorm!$A$1:$Q$3226,17,FALSE)</f>
        <v>78309.098994331202</v>
      </c>
      <c r="U1151" s="1">
        <f>VLOOKUP($E1151,[1]AllProteinsNorm!$A$1:$Q$3226,3,FALSE)</f>
        <v>61969.298727200301</v>
      </c>
      <c r="V1151" s="1">
        <f>VLOOKUP($E1151,[1]AllProteinsNorm!$A$1:$Q$3226,7,FALSE)</f>
        <v>33768.989142750601</v>
      </c>
      <c r="W1151" s="1">
        <f>VLOOKUP($E1151,[1]AllProteinsNorm!$A$1:$Q$3226,9,FALSE)</f>
        <v>116902.402954362</v>
      </c>
      <c r="X1151" s="1">
        <f>VLOOKUP($E1151,[1]AllProteinsNorm!$A$1:$Q$3226,12,FALSE)</f>
        <v>58810.895486943002</v>
      </c>
      <c r="Y1151" s="29">
        <f>VLOOKUP($E1151,[1]AllProteinsNorm!$A$1:$Q$3226,14,FALSE)</f>
        <v>113482.08121474501</v>
      </c>
      <c r="Z1151" s="25">
        <f t="shared" si="151"/>
        <v>0.70482333718142631</v>
      </c>
      <c r="AA1151" s="1">
        <f t="shared" si="151"/>
        <v>1.0920887285897383</v>
      </c>
      <c r="AB1151" s="1">
        <f t="shared" si="151"/>
        <v>1.0936676896333783</v>
      </c>
      <c r="AC1151" s="1">
        <f t="shared" si="151"/>
        <v>1.1833820536794974</v>
      </c>
      <c r="AD1151" s="1">
        <f t="shared" si="151"/>
        <v>0.92603819091595907</v>
      </c>
      <c r="AE1151" s="1">
        <f t="shared" si="151"/>
        <v>0.47621275234798166</v>
      </c>
      <c r="AF1151" s="1">
        <f t="shared" si="151"/>
        <v>0.96402194581594214</v>
      </c>
      <c r="AG1151" s="1">
        <f t="shared" si="151"/>
        <v>0.73116704816869094</v>
      </c>
      <c r="AH1151" s="1">
        <f t="shared" si="151"/>
        <v>1.0899027285318796</v>
      </c>
      <c r="AI1151" s="1">
        <f t="shared" si="151"/>
        <v>0.90164153513384104</v>
      </c>
      <c r="AJ1151" s="1">
        <f t="shared" si="151"/>
        <v>0.7135070426439869</v>
      </c>
      <c r="AK1151" s="1">
        <f t="shared" si="151"/>
        <v>0.38881207422386205</v>
      </c>
      <c r="AL1151" s="1">
        <f t="shared" si="151"/>
        <v>1.346000189176433</v>
      </c>
      <c r="AM1151" s="1">
        <f t="shared" si="151"/>
        <v>0.67714156809902448</v>
      </c>
      <c r="AN1151" s="29">
        <f t="shared" si="151"/>
        <v>1.3066190165724276</v>
      </c>
      <c r="AO1151" s="1">
        <f t="shared" si="146"/>
        <v>14712.716688323997</v>
      </c>
      <c r="AP1151" s="1">
        <f t="shared" si="147"/>
        <v>18446.273162390575</v>
      </c>
      <c r="AQ1151" s="29">
        <f t="shared" si="148"/>
        <v>32707.274220793075</v>
      </c>
    </row>
    <row r="1152" spans="1:43" x14ac:dyDescent="0.2">
      <c r="A1152" s="26"/>
      <c r="E1152" s="25" t="s">
        <v>2260</v>
      </c>
      <c r="F1152" s="26" t="s">
        <v>2261</v>
      </c>
      <c r="G1152" s="1">
        <v>0.50524463681168397</v>
      </c>
      <c r="H1152" s="1">
        <v>1.1340563561705099</v>
      </c>
      <c r="I1152" s="1">
        <f>VLOOKUP(F1152,'[1]SUSMB vs SHAM all proteins sum'!$B$2:$E$3214,2,FALSE)</f>
        <v>0.56148733683835494</v>
      </c>
      <c r="J1152" s="29">
        <f>VLOOKUP(F1152,'[1]SUSMB vs SHAM all proteins sum'!$B$2:$E$3214,3,FALSE)</f>
        <v>1.1312777999525201</v>
      </c>
      <c r="K1152" s="25">
        <f>VLOOKUP($E1152,[1]AllProteinsNorm!$A$1:$Q$3226,4,FALSE)</f>
        <v>430230.245300996</v>
      </c>
      <c r="L1152" s="1">
        <f>VLOOKUP($E1152,[1]AllProteinsNorm!$A$1:$Q$3226,5,FALSE)</f>
        <v>214327.74072735399</v>
      </c>
      <c r="M1152" s="1">
        <f>VLOOKUP($E1152,[1]AllProteinsNorm!$A$1:$Q$3226,10,FALSE)</f>
        <v>378742.38956339698</v>
      </c>
      <c r="N1152" s="1">
        <f>VLOOKUP($E1152,[1]AllProteinsNorm!$A$1:$Q$3226,11,FALSE)</f>
        <v>259894.110401096</v>
      </c>
      <c r="O1152" s="1">
        <f>VLOOKUP($E1152,[1]AllProteinsNorm!$A$1:$Q$3226,15,FALSE)</f>
        <v>521666.67670454498</v>
      </c>
      <c r="P1152" s="1">
        <f>VLOOKUP($E1152,[1]AllProteinsNorm!$A$1:$Q$3226,6,FALSE)</f>
        <v>324549.14950038597</v>
      </c>
      <c r="Q1152" s="1">
        <f>VLOOKUP($E1152,[1]AllProteinsNorm!$A$1:$Q$3226,8,FALSE)</f>
        <v>380834.18800774799</v>
      </c>
      <c r="R1152" s="1">
        <f>VLOOKUP($E1152,[1]AllProteinsNorm!$A$1:$Q$3226,13,FALSE)</f>
        <v>461014.26138928899</v>
      </c>
      <c r="S1152" s="1">
        <f>VLOOKUP($E1152,[1]AllProteinsNorm!$A$1:$Q$3226,16,FALSE)</f>
        <v>464560.30786333198</v>
      </c>
      <c r="T1152" s="1">
        <f>VLOOKUP($E1152,[1]AllProteinsNorm!$A$1:$Q$3226,17,FALSE)</f>
        <v>335515.88945331401</v>
      </c>
      <c r="U1152" s="1">
        <f>VLOOKUP($E1152,[1]AllProteinsNorm!$A$1:$Q$3226,3,FALSE)</f>
        <v>336123.18642311502</v>
      </c>
      <c r="V1152" s="1">
        <f>VLOOKUP($E1152,[1]AllProteinsNorm!$A$1:$Q$3226,7,FALSE)</f>
        <v>504143.22336533002</v>
      </c>
      <c r="W1152" s="1">
        <f>VLOOKUP($E1152,[1]AllProteinsNorm!$A$1:$Q$3226,9,FALSE)</f>
        <v>281097.74714815198</v>
      </c>
      <c r="X1152" s="1">
        <f>VLOOKUP($E1152,[1]AllProteinsNorm!$A$1:$Q$3226,12,FALSE)</f>
        <v>524781.91546503699</v>
      </c>
      <c r="Y1152" s="29">
        <f>VLOOKUP($E1152,[1]AllProteinsNorm!$A$1:$Q$3226,14,FALSE)</f>
        <v>350970.378932947</v>
      </c>
      <c r="Z1152" s="25">
        <f t="shared" si="151"/>
        <v>1.1918652087842905</v>
      </c>
      <c r="AA1152" s="1">
        <f t="shared" si="151"/>
        <v>0.59375132325147495</v>
      </c>
      <c r="AB1152" s="1">
        <f t="shared" si="151"/>
        <v>1.0492285982744556</v>
      </c>
      <c r="AC1152" s="1">
        <f t="shared" si="151"/>
        <v>0.7199836634876694</v>
      </c>
      <c r="AD1152" s="1">
        <f t="shared" si="151"/>
        <v>1.4451712062021087</v>
      </c>
      <c r="AE1152" s="1">
        <f t="shared" si="151"/>
        <v>0.89909727187919286</v>
      </c>
      <c r="AF1152" s="1">
        <f t="shared" si="151"/>
        <v>1.0550234995321923</v>
      </c>
      <c r="AG1152" s="1">
        <f t="shared" si="151"/>
        <v>1.2771460512239547</v>
      </c>
      <c r="AH1152" s="1">
        <f t="shared" si="151"/>
        <v>1.286969650255648</v>
      </c>
      <c r="AI1152" s="1">
        <f t="shared" si="151"/>
        <v>0.92947838977232244</v>
      </c>
      <c r="AJ1152" s="1">
        <f t="shared" si="151"/>
        <v>0.93116078225311971</v>
      </c>
      <c r="AK1152" s="1">
        <f t="shared" si="151"/>
        <v>1.3966260502051069</v>
      </c>
      <c r="AL1152" s="1">
        <f t="shared" si="151"/>
        <v>0.77872401755281773</v>
      </c>
      <c r="AM1152" s="1">
        <f t="shared" si="151"/>
        <v>1.4538013402669259</v>
      </c>
      <c r="AN1152" s="29">
        <f t="shared" si="151"/>
        <v>0.97229190307474189</v>
      </c>
      <c r="AO1152" s="1">
        <f t="shared" si="146"/>
        <v>111943.33294279462</v>
      </c>
      <c r="AP1152" s="1">
        <f t="shared" si="147"/>
        <v>59806.909098638695</v>
      </c>
      <c r="AQ1152" s="29">
        <f t="shared" si="148"/>
        <v>96991.310144180592</v>
      </c>
    </row>
    <row r="1153" spans="1:43" x14ac:dyDescent="0.2">
      <c r="A1153" s="26"/>
      <c r="E1153" s="25" t="s">
        <v>2262</v>
      </c>
      <c r="F1153" s="26" t="s">
        <v>2263</v>
      </c>
      <c r="G1153" s="1">
        <v>0.82928257497556002</v>
      </c>
      <c r="H1153" s="1">
        <v>0.97993552484619595</v>
      </c>
      <c r="I1153" s="1">
        <f>VLOOKUP(F1153,'[1]SUSMB vs SHAM all proteins sum'!$B$2:$E$3214,2,FALSE)</f>
        <v>0.58877186122435099</v>
      </c>
      <c r="J1153" s="29">
        <f>VLOOKUP(F1153,'[1]SUSMB vs SHAM all proteins sum'!$B$2:$E$3214,3,FALSE)</f>
        <v>0.93714034659556</v>
      </c>
      <c r="K1153" s="25">
        <f>VLOOKUP($E1153,[1]AllProteinsNorm!$A$1:$Q$3226,4,FALSE)</f>
        <v>103752.933429324</v>
      </c>
      <c r="L1153" s="1">
        <f>VLOOKUP($E1153,[1]AllProteinsNorm!$A$1:$Q$3226,5,FALSE)</f>
        <v>97118.367810588403</v>
      </c>
      <c r="M1153" s="1">
        <f>VLOOKUP($E1153,[1]AllProteinsNorm!$A$1:$Q$3226,10,FALSE)</f>
        <v>106785.640596586</v>
      </c>
      <c r="N1153" s="1">
        <f>VLOOKUP($E1153,[1]AllProteinsNorm!$A$1:$Q$3226,11,FALSE)</f>
        <v>113183.356858935</v>
      </c>
      <c r="O1153" s="1">
        <f>VLOOKUP($E1153,[1]AllProteinsNorm!$A$1:$Q$3226,15,FALSE)</f>
        <v>110924.781233477</v>
      </c>
      <c r="P1153" s="1">
        <f>VLOOKUP($E1153,[1]AllProteinsNorm!$A$1:$Q$3226,6,FALSE)</f>
        <v>83282.619497463296</v>
      </c>
      <c r="Q1153" s="1">
        <f>VLOOKUP($E1153,[1]AllProteinsNorm!$A$1:$Q$3226,8,FALSE)</f>
        <v>89933.985793314903</v>
      </c>
      <c r="R1153" s="1">
        <f>VLOOKUP($E1153,[1]AllProteinsNorm!$A$1:$Q$3226,13,FALSE)</f>
        <v>103823.82235662</v>
      </c>
      <c r="S1153" s="1">
        <f>VLOOKUP($E1153,[1]AllProteinsNorm!$A$1:$Q$3226,16,FALSE)</f>
        <v>116267.058272517</v>
      </c>
      <c r="T1153" s="1">
        <f>VLOOKUP($E1153,[1]AllProteinsNorm!$A$1:$Q$3226,17,FALSE)</f>
        <v>135014.79531313799</v>
      </c>
      <c r="U1153" s="1">
        <f>VLOOKUP($E1153,[1]AllProteinsNorm!$A$1:$Q$3226,3,FALSE)</f>
        <v>77644.682400454098</v>
      </c>
      <c r="V1153" s="1">
        <f>VLOOKUP($E1153,[1]AllProteinsNorm!$A$1:$Q$3226,7,FALSE)</f>
        <v>74700.4278917255</v>
      </c>
      <c r="W1153" s="1">
        <f>VLOOKUP($E1153,[1]AllProteinsNorm!$A$1:$Q$3226,9,FALSE)</f>
        <v>128994.72825016901</v>
      </c>
      <c r="X1153" s="1">
        <f>VLOOKUP($E1153,[1]AllProteinsNorm!$A$1:$Q$3226,12,FALSE)</f>
        <v>110647.58003655401</v>
      </c>
      <c r="Y1153" s="29">
        <f>VLOOKUP($E1153,[1]AllProteinsNorm!$A$1:$Q$3226,14,FALSE)</f>
        <v>117950.628197454</v>
      </c>
      <c r="Z1153" s="25">
        <f t="shared" si="151"/>
        <v>0.9755523382918857</v>
      </c>
      <c r="AA1153" s="1">
        <f t="shared" si="151"/>
        <v>0.91316985146497198</v>
      </c>
      <c r="AB1153" s="1">
        <f t="shared" si="151"/>
        <v>1.0040678170411432</v>
      </c>
      <c r="AC1153" s="1">
        <f t="shared" si="151"/>
        <v>1.0642232926809152</v>
      </c>
      <c r="AD1153" s="1">
        <f t="shared" si="151"/>
        <v>1.0429867005210844</v>
      </c>
      <c r="AE1153" s="1">
        <f t="shared" si="151"/>
        <v>0.78307717675441413</v>
      </c>
      <c r="AF1153" s="1">
        <f t="shared" si="151"/>
        <v>0.84561763443866822</v>
      </c>
      <c r="AG1153" s="1">
        <f t="shared" si="151"/>
        <v>0.97621888194030926</v>
      </c>
      <c r="AH1153" s="1">
        <f t="shared" si="151"/>
        <v>1.0932182523912655</v>
      </c>
      <c r="AI1153" s="1">
        <f t="shared" si="151"/>
        <v>1.2694966293310159</v>
      </c>
      <c r="AJ1153" s="1">
        <f t="shared" si="151"/>
        <v>0.73006563735657592</v>
      </c>
      <c r="AK1153" s="1">
        <f t="shared" si="151"/>
        <v>0.70238184784258417</v>
      </c>
      <c r="AL1153" s="1">
        <f t="shared" si="151"/>
        <v>1.2128920562761834</v>
      </c>
      <c r="AM1153" s="1">
        <f t="shared" si="151"/>
        <v>1.0403802751710027</v>
      </c>
      <c r="AN1153" s="29">
        <f t="shared" si="151"/>
        <v>1.109048268205411</v>
      </c>
      <c r="AO1153" s="1">
        <f t="shared" si="146"/>
        <v>5652.9799963801961</v>
      </c>
      <c r="AP1153" s="1">
        <f t="shared" si="147"/>
        <v>18577.619993445587</v>
      </c>
      <c r="AQ1153" s="29">
        <f t="shared" si="148"/>
        <v>21892.30868918003</v>
      </c>
    </row>
    <row r="1154" spans="1:43" x14ac:dyDescent="0.2">
      <c r="A1154" s="26"/>
      <c r="E1154" s="25" t="s">
        <v>2264</v>
      </c>
      <c r="F1154" s="26" t="s">
        <v>2265</v>
      </c>
      <c r="G1154" s="1">
        <v>0.69746269448948095</v>
      </c>
      <c r="H1154" s="1">
        <v>0.90140726656589099</v>
      </c>
      <c r="I1154" s="1">
        <f>VLOOKUP(F1154,'[1]SUSMB vs SHAM all proteins sum'!$B$2:$E$3214,2,FALSE)</f>
        <v>0.67596665911268194</v>
      </c>
      <c r="J1154" s="29">
        <f>VLOOKUP(F1154,'[1]SUSMB vs SHAM all proteins sum'!$B$2:$E$3214,3,FALSE)</f>
        <v>1.12537783144447</v>
      </c>
      <c r="K1154" s="25">
        <f>VLOOKUP($E1154,[1]AllProteinsNorm!$A$1:$Q$3226,4,FALSE)</f>
        <v>343934.65276363201</v>
      </c>
      <c r="L1154" s="1">
        <f>VLOOKUP($E1154,[1]AllProteinsNorm!$A$1:$Q$3226,5,FALSE)</f>
        <v>226098.70962156</v>
      </c>
      <c r="M1154" s="1">
        <f>VLOOKUP($E1154,[1]AllProteinsNorm!$A$1:$Q$3226,10,FALSE)</f>
        <v>464757.14871992503</v>
      </c>
      <c r="N1154" s="1">
        <f>VLOOKUP($E1154,[1]AllProteinsNorm!$A$1:$Q$3226,11,FALSE)</f>
        <v>149663.92279219601</v>
      </c>
      <c r="O1154" s="1">
        <f>VLOOKUP($E1154,[1]AllProteinsNorm!$A$1:$Q$3226,15,FALSE)</f>
        <v>490799.09542318602</v>
      </c>
      <c r="P1154" s="1">
        <f>VLOOKUP($E1154,[1]AllProteinsNorm!$A$1:$Q$3226,6,FALSE)</f>
        <v>173756.36234989701</v>
      </c>
      <c r="Q1154" s="1">
        <f>VLOOKUP($E1154,[1]AllProteinsNorm!$A$1:$Q$3226,8,FALSE)</f>
        <v>280640.16145258298</v>
      </c>
      <c r="R1154" s="1">
        <f>VLOOKUP($E1154,[1]AllProteinsNorm!$A$1:$Q$3226,13,FALSE)</f>
        <v>303900.49270437798</v>
      </c>
      <c r="S1154" s="1">
        <f>VLOOKUP($E1154,[1]AllProteinsNorm!$A$1:$Q$3226,16,FALSE)</f>
        <v>287907.93086302502</v>
      </c>
      <c r="T1154" s="1">
        <f>VLOOKUP($E1154,[1]AllProteinsNorm!$A$1:$Q$3226,17,FALSE)</f>
        <v>370297.41381622897</v>
      </c>
      <c r="U1154" s="1">
        <f>VLOOKUP($E1154,[1]AllProteinsNorm!$A$1:$Q$3226,3,FALSE)</f>
        <v>444630.41270127101</v>
      </c>
      <c r="V1154" s="1">
        <f>VLOOKUP($E1154,[1]AllProteinsNorm!$A$1:$Q$3226,7,FALSE)</f>
        <v>471384.01777631301</v>
      </c>
      <c r="W1154" s="1">
        <f>VLOOKUP($E1154,[1]AllProteinsNorm!$A$1:$Q$3226,9,FALSE)</f>
        <v>215271.08063248501</v>
      </c>
      <c r="X1154" s="1">
        <f>VLOOKUP($E1154,[1]AllProteinsNorm!$A$1:$Q$3226,12,FALSE)</f>
        <v>267392.07921450498</v>
      </c>
      <c r="Y1154" s="29">
        <f>VLOOKUP($E1154,[1]AllProteinsNorm!$A$1:$Q$3226,14,FALSE)</f>
        <v>397195.670772098</v>
      </c>
      <c r="Z1154" s="25">
        <f t="shared" si="151"/>
        <v>1.0265152311099313</v>
      </c>
      <c r="AA1154" s="1">
        <f t="shared" si="151"/>
        <v>0.67481938006502251</v>
      </c>
      <c r="AB1154" s="1">
        <f t="shared" si="151"/>
        <v>1.3871248159925846</v>
      </c>
      <c r="AC1154" s="1">
        <f t="shared" si="151"/>
        <v>0.44669036707805454</v>
      </c>
      <c r="AD1154" s="1">
        <f t="shared" si="151"/>
        <v>1.4648502057544075</v>
      </c>
      <c r="AE1154" s="1">
        <f t="shared" si="151"/>
        <v>0.51859721322412167</v>
      </c>
      <c r="AF1154" s="1">
        <f t="shared" si="151"/>
        <v>0.83760504467169716</v>
      </c>
      <c r="AG1154" s="1">
        <f t="shared" si="151"/>
        <v>0.90702836133598042</v>
      </c>
      <c r="AH1154" s="1">
        <f t="shared" si="151"/>
        <v>0.85929659548248682</v>
      </c>
      <c r="AI1154" s="1">
        <f t="shared" si="151"/>
        <v>1.1051981307164465</v>
      </c>
      <c r="AJ1154" s="1">
        <f t="shared" si="151"/>
        <v>1.327054099332708</v>
      </c>
      <c r="AK1154" s="1">
        <f t="shared" si="151"/>
        <v>1.406903520947995</v>
      </c>
      <c r="AL1154" s="1">
        <f t="shared" si="151"/>
        <v>0.64250299093475516</v>
      </c>
      <c r="AM1154" s="1">
        <f t="shared" si="151"/>
        <v>0.79806451541386136</v>
      </c>
      <c r="AN1154" s="29">
        <f t="shared" si="151"/>
        <v>1.1854792836437267</v>
      </c>
      <c r="AO1154" s="1">
        <f t="shared" si="146"/>
        <v>132211.22758983634</v>
      </c>
      <c r="AP1154" s="1">
        <f t="shared" si="147"/>
        <v>63278.822092093666</v>
      </c>
      <c r="AQ1154" s="29">
        <f t="shared" si="148"/>
        <v>100470.39881763546</v>
      </c>
    </row>
    <row r="1155" spans="1:43" x14ac:dyDescent="0.2">
      <c r="A1155" s="26"/>
      <c r="E1155" s="25" t="s">
        <v>2266</v>
      </c>
      <c r="F1155" s="26" t="s">
        <v>2267</v>
      </c>
      <c r="G1155" s="1">
        <v>0.68338919565429801</v>
      </c>
      <c r="H1155" s="1">
        <v>0.83763378640795805</v>
      </c>
      <c r="I1155" s="1">
        <f>VLOOKUP(F1155,'[1]SUSMB vs SHAM all proteins sum'!$B$2:$E$3214,2,FALSE)</f>
        <v>0.54327794319946399</v>
      </c>
      <c r="J1155" s="29">
        <f>VLOOKUP(F1155,'[1]SUSMB vs SHAM all proteins sum'!$B$2:$E$3214,3,FALSE)</f>
        <v>0.70554998917109502</v>
      </c>
      <c r="K1155" s="25">
        <f>VLOOKUP($E1155,[1]AllProteinsNorm!$A$1:$Q$3226,4,FALSE)</f>
        <v>24855.156008231399</v>
      </c>
      <c r="L1155" s="1">
        <f>VLOOKUP($E1155,[1]AllProteinsNorm!$A$1:$Q$3226,5,FALSE)</f>
        <v>22015.8528893939</v>
      </c>
      <c r="M1155" s="1">
        <f>VLOOKUP($E1155,[1]AllProteinsNorm!$A$1:$Q$3226,10,FALSE)</f>
        <v>21905.419674977002</v>
      </c>
      <c r="N1155" s="1">
        <f>VLOOKUP($E1155,[1]AllProteinsNorm!$A$1:$Q$3226,11,FALSE)</f>
        <v>21699.666475987699</v>
      </c>
      <c r="O1155" s="1">
        <f>VLOOKUP($E1155,[1]AllProteinsNorm!$A$1:$Q$3226,15,FALSE)</f>
        <v>146193.70912322801</v>
      </c>
      <c r="P1155" s="1">
        <f>VLOOKUP($E1155,[1]AllProteinsNorm!$A$1:$Q$3226,6,FALSE)</f>
        <v>13907.686780784499</v>
      </c>
      <c r="Q1155" s="1">
        <f>VLOOKUP($E1155,[1]AllProteinsNorm!$A$1:$Q$3226,8,FALSE)</f>
        <v>33898.337566864102</v>
      </c>
      <c r="R1155" s="1">
        <f>VLOOKUP($E1155,[1]AllProteinsNorm!$A$1:$Q$3226,13,FALSE)</f>
        <v>40489.488705874399</v>
      </c>
      <c r="S1155" s="1">
        <f>VLOOKUP($E1155,[1]AllProteinsNorm!$A$1:$Q$3226,16,FALSE)</f>
        <v>33184.344289417197</v>
      </c>
      <c r="T1155" s="1">
        <f>VLOOKUP($E1155,[1]AllProteinsNorm!$A$1:$Q$3226,17,FALSE)</f>
        <v>24754.116340057401</v>
      </c>
      <c r="U1155" s="1">
        <f>VLOOKUP($E1155,[1]AllProteinsNorm!$A$1:$Q$3226,3,FALSE)</f>
        <v>30161.483850287201</v>
      </c>
      <c r="V1155" s="1">
        <f>VLOOKUP($E1155,[1]AllProteinsNorm!$A$1:$Q$3226,7,FALSE)</f>
        <v>84293.571743111606</v>
      </c>
      <c r="W1155" s="1">
        <f>VLOOKUP($E1155,[1]AllProteinsNorm!$A$1:$Q$3226,9,FALSE)</f>
        <v>21747.893106796499</v>
      </c>
      <c r="X1155" s="1">
        <f>VLOOKUP($E1155,[1]AllProteinsNorm!$A$1:$Q$3226,12,FALSE)</f>
        <v>7117.66814115951</v>
      </c>
      <c r="Y1155" s="29">
        <f>VLOOKUP($E1155,[1]AllProteinsNorm!$A$1:$Q$3226,14,FALSE)</f>
        <v>16893.5994281319</v>
      </c>
      <c r="Z1155" s="25">
        <f t="shared" si="151"/>
        <v>0.52510196844095502</v>
      </c>
      <c r="AA1155" s="1">
        <f t="shared" si="151"/>
        <v>0.46511748650053358</v>
      </c>
      <c r="AB1155" s="1">
        <f t="shared" si="151"/>
        <v>0.46278442135089737</v>
      </c>
      <c r="AC1155" s="1">
        <f t="shared" si="151"/>
        <v>0.45843758040704952</v>
      </c>
      <c r="AD1155" s="1">
        <f t="shared" si="151"/>
        <v>3.088558543300564</v>
      </c>
      <c r="AE1155" s="1">
        <f t="shared" si="151"/>
        <v>0.29382047341129686</v>
      </c>
      <c r="AF1155" s="1">
        <f t="shared" si="151"/>
        <v>0.71615256719134557</v>
      </c>
      <c r="AG1155" s="1">
        <f t="shared" si="151"/>
        <v>0.85540039312492433</v>
      </c>
      <c r="AH1155" s="1">
        <f t="shared" si="151"/>
        <v>0.70106840214660338</v>
      </c>
      <c r="AI1155" s="1">
        <f t="shared" si="151"/>
        <v>0.52296735586273513</v>
      </c>
      <c r="AJ1155" s="1">
        <f t="shared" si="151"/>
        <v>0.63720600006054229</v>
      </c>
      <c r="AK1155" s="1">
        <f t="shared" si="151"/>
        <v>1.780826498717935</v>
      </c>
      <c r="AL1155" s="1">
        <f t="shared" si="151"/>
        <v>0.45945643938184694</v>
      </c>
      <c r="AM1155" s="1">
        <f t="shared" si="151"/>
        <v>0.15037127710622963</v>
      </c>
      <c r="AN1155" s="29">
        <f t="shared" si="151"/>
        <v>0.35690229869517809</v>
      </c>
      <c r="AO1155" s="1">
        <f t="shared" si="146"/>
        <v>49443.464362458646</v>
      </c>
      <c r="AP1155" s="1">
        <f t="shared" si="147"/>
        <v>9154.3618775352606</v>
      </c>
      <c r="AQ1155" s="29">
        <f t="shared" si="148"/>
        <v>27167.731161374406</v>
      </c>
    </row>
    <row r="1156" spans="1:43" x14ac:dyDescent="0.2">
      <c r="A1156" s="26"/>
      <c r="E1156" s="25" t="s">
        <v>2268</v>
      </c>
      <c r="F1156" s="26" t="s">
        <v>2269</v>
      </c>
      <c r="G1156" s="1">
        <v>0.75973079984293501</v>
      </c>
      <c r="H1156" s="1">
        <v>1.01849152251307</v>
      </c>
      <c r="I1156" s="1">
        <f>VLOOKUP(F1156,'[1]SUSMB vs SHAM all proteins sum'!$B$2:$E$3214,2,FALSE)</f>
        <v>0.66928654831749501</v>
      </c>
      <c r="J1156" s="29">
        <f>VLOOKUP(F1156,'[1]SUSMB vs SHAM all proteins sum'!$B$2:$E$3214,3,FALSE)</f>
        <v>1.0218088513324901</v>
      </c>
      <c r="K1156" s="25">
        <f>VLOOKUP($E1156,[1]AllProteinsNorm!$A$1:$Q$3226,4,FALSE)</f>
        <v>6518376.4991073199</v>
      </c>
      <c r="L1156" s="1">
        <f>VLOOKUP($E1156,[1]AllProteinsNorm!$A$1:$Q$3226,5,FALSE)</f>
        <v>6704733.0900492901</v>
      </c>
      <c r="M1156" s="1">
        <f>VLOOKUP($E1156,[1]AllProteinsNorm!$A$1:$Q$3226,10,FALSE)</f>
        <v>7828506.17598614</v>
      </c>
      <c r="N1156" s="1">
        <f>VLOOKUP($E1156,[1]AllProteinsNorm!$A$1:$Q$3226,11,FALSE)</f>
        <v>7614798.1399325998</v>
      </c>
      <c r="O1156" s="1">
        <f>VLOOKUP($E1156,[1]AllProteinsNorm!$A$1:$Q$3226,15,FALSE)</f>
        <v>8118251.9701105496</v>
      </c>
      <c r="P1156" s="1">
        <f>VLOOKUP($E1156,[1]AllProteinsNorm!$A$1:$Q$3226,6,FALSE)</f>
        <v>7035044.4362040097</v>
      </c>
      <c r="Q1156" s="1">
        <f>VLOOKUP($E1156,[1]AllProteinsNorm!$A$1:$Q$3226,8,FALSE)</f>
        <v>7918901.2885437096</v>
      </c>
      <c r="R1156" s="1">
        <f>VLOOKUP($E1156,[1]AllProteinsNorm!$A$1:$Q$3226,13,FALSE)</f>
        <v>6804749.8737381399</v>
      </c>
      <c r="S1156" s="1">
        <f>VLOOKUP($E1156,[1]AllProteinsNorm!$A$1:$Q$3226,16,FALSE)</f>
        <v>7306473.0733151203</v>
      </c>
      <c r="T1156" s="1">
        <f>VLOOKUP($E1156,[1]AllProteinsNorm!$A$1:$Q$3226,17,FALSE)</f>
        <v>8368663.7637394499</v>
      </c>
      <c r="U1156" s="1">
        <f>VLOOKUP($E1156,[1]AllProteinsNorm!$A$1:$Q$3226,3,FALSE)</f>
        <v>8090217.9130905904</v>
      </c>
      <c r="V1156" s="1">
        <f>VLOOKUP($E1156,[1]AllProteinsNorm!$A$1:$Q$3226,7,FALSE)</f>
        <v>7162250.9090585401</v>
      </c>
      <c r="W1156" s="1">
        <f>VLOOKUP($E1156,[1]AllProteinsNorm!$A$1:$Q$3226,9,FALSE)</f>
        <v>7454156.3220533896</v>
      </c>
      <c r="X1156" s="1">
        <f>VLOOKUP($E1156,[1]AllProteinsNorm!$A$1:$Q$3226,12,FALSE)</f>
        <v>7558475.3145825099</v>
      </c>
      <c r="Y1156" s="29">
        <f>VLOOKUP($E1156,[1]AllProteinsNorm!$A$1:$Q$3226,14,FALSE)</f>
        <v>7216499.9240677301</v>
      </c>
      <c r="Z1156" s="25">
        <f t="shared" si="151"/>
        <v>0.88601817415235362</v>
      </c>
      <c r="AA1156" s="1">
        <f t="shared" si="151"/>
        <v>0.91134891816050867</v>
      </c>
      <c r="AB1156" s="1">
        <f t="shared" si="151"/>
        <v>1.0640991279557974</v>
      </c>
      <c r="AC1156" s="1">
        <f t="shared" si="151"/>
        <v>1.0350506058380933</v>
      </c>
      <c r="AD1156" s="1">
        <f t="shared" si="151"/>
        <v>1.1034831738932469</v>
      </c>
      <c r="AE1156" s="1">
        <f t="shared" si="151"/>
        <v>0.95624688560100402</v>
      </c>
      <c r="AF1156" s="1">
        <f t="shared" si="151"/>
        <v>1.0763861924712521</v>
      </c>
      <c r="AG1156" s="1">
        <f t="shared" si="151"/>
        <v>0.92494381990954411</v>
      </c>
      <c r="AH1156" s="1">
        <f t="shared" si="151"/>
        <v>0.99314114991647928</v>
      </c>
      <c r="AI1156" s="1">
        <f t="shared" si="151"/>
        <v>1.137520698452879</v>
      </c>
      <c r="AJ1156" s="1">
        <f t="shared" si="151"/>
        <v>1.0996726109381447</v>
      </c>
      <c r="AK1156" s="1">
        <f t="shared" si="151"/>
        <v>0.97353757858788004</v>
      </c>
      <c r="AL1156" s="1">
        <f t="shared" si="151"/>
        <v>1.013215173320603</v>
      </c>
      <c r="AM1156" s="1">
        <f t="shared" si="151"/>
        <v>1.0273948579863663</v>
      </c>
      <c r="AN1156" s="29">
        <f t="shared" si="151"/>
        <v>0.98091144127202978</v>
      </c>
      <c r="AO1156" s="1">
        <f t="shared" si="146"/>
        <v>631984.80878597684</v>
      </c>
      <c r="AP1156" s="1">
        <f t="shared" si="147"/>
        <v>577267.43895430979</v>
      </c>
      <c r="AQ1156" s="29">
        <f t="shared" si="148"/>
        <v>331136.59491495654</v>
      </c>
    </row>
    <row r="1157" spans="1:43" x14ac:dyDescent="0.2">
      <c r="A1157" s="26"/>
      <c r="E1157" s="25" t="s">
        <v>2270</v>
      </c>
      <c r="F1157" s="26" t="s">
        <v>2271</v>
      </c>
      <c r="G1157" s="1">
        <v>0.85668692571517302</v>
      </c>
      <c r="H1157" s="1">
        <v>0.95981948472710099</v>
      </c>
      <c r="I1157" s="1">
        <f>VLOOKUP(F1157,'[1]SUSMB vs SHAM all proteins sum'!$B$2:$E$3214,2,FALSE)</f>
        <v>0.244835711170761</v>
      </c>
      <c r="J1157" s="29">
        <f>VLOOKUP(F1157,'[1]SUSMB vs SHAM all proteins sum'!$B$2:$E$3214,3,FALSE)</f>
        <v>0.67924631900645804</v>
      </c>
      <c r="K1157" s="25">
        <f>VLOOKUP($E1157,[1]AllProteinsNorm!$A$1:$Q$3226,4,FALSE)</f>
        <v>297981.89144339802</v>
      </c>
      <c r="L1157" s="1">
        <f>VLOOKUP($E1157,[1]AllProteinsNorm!$A$1:$Q$3226,5,FALSE)</f>
        <v>288387.479516508</v>
      </c>
      <c r="M1157" s="1">
        <f>VLOOKUP($E1157,[1]AllProteinsNorm!$A$1:$Q$3226,10,FALSE)</f>
        <v>277267.539722441</v>
      </c>
      <c r="N1157" s="1">
        <f>VLOOKUP($E1157,[1]AllProteinsNorm!$A$1:$Q$3226,11,FALSE)</f>
        <v>124558.745340825</v>
      </c>
      <c r="O1157" s="1">
        <f>VLOOKUP($E1157,[1]AllProteinsNorm!$A$1:$Q$3226,15,FALSE)</f>
        <v>324623.515680702</v>
      </c>
      <c r="P1157" s="1">
        <f>VLOOKUP($E1157,[1]AllProteinsNorm!$A$1:$Q$3226,6,FALSE)</f>
        <v>281190.58197974903</v>
      </c>
      <c r="Q1157" s="1">
        <f>VLOOKUP($E1157,[1]AllProteinsNorm!$A$1:$Q$3226,8,FALSE)</f>
        <v>231622.93707610801</v>
      </c>
      <c r="R1157" s="1">
        <f>VLOOKUP($E1157,[1]AllProteinsNorm!$A$1:$Q$3226,13,FALSE)</f>
        <v>278727.94919137401</v>
      </c>
      <c r="S1157" s="1">
        <f>VLOOKUP($E1157,[1]AllProteinsNorm!$A$1:$Q$3226,16,FALSE)</f>
        <v>298514.32553997199</v>
      </c>
      <c r="T1157" s="1">
        <f>VLOOKUP($E1157,[1]AllProteinsNorm!$A$1:$Q$3226,17,FALSE)</f>
        <v>144823.58132431499</v>
      </c>
      <c r="U1157" s="1">
        <f>VLOOKUP($E1157,[1]AllProteinsNorm!$A$1:$Q$3226,3,FALSE)</f>
        <v>207989.49624516701</v>
      </c>
      <c r="V1157" s="1">
        <f>VLOOKUP($E1157,[1]AllProteinsNorm!$A$1:$Q$3226,7,FALSE)</f>
        <v>273356.46221499698</v>
      </c>
      <c r="W1157" s="1">
        <f>VLOOKUP($E1157,[1]AllProteinsNorm!$A$1:$Q$3226,9,FALSE)</f>
        <v>112978.90212501099</v>
      </c>
      <c r="X1157" s="1">
        <f>VLOOKUP($E1157,[1]AllProteinsNorm!$A$1:$Q$3226,12,FALSE)</f>
        <v>278179.18752743298</v>
      </c>
      <c r="Y1157" s="29">
        <f>VLOOKUP($E1157,[1]AllProteinsNorm!$A$1:$Q$3226,14,FALSE)</f>
        <v>77958.457871783306</v>
      </c>
      <c r="Z1157" s="25">
        <f t="shared" si="151"/>
        <v>1.1348931287187674</v>
      </c>
      <c r="AA1157" s="1">
        <f t="shared" si="151"/>
        <v>1.0983518740902349</v>
      </c>
      <c r="AB1157" s="1">
        <f t="shared" si="151"/>
        <v>1.0560004976259703</v>
      </c>
      <c r="AC1157" s="1">
        <f t="shared" si="151"/>
        <v>0.4743941436319955</v>
      </c>
      <c r="AD1157" s="1">
        <f t="shared" si="151"/>
        <v>1.2363603559330321</v>
      </c>
      <c r="AE1157" s="1">
        <f t="shared" si="151"/>
        <v>1.0709417871114688</v>
      </c>
      <c r="AF1157" s="1">
        <f t="shared" si="151"/>
        <v>0.88215857167705203</v>
      </c>
      <c r="AG1157" s="1">
        <f t="shared" si="151"/>
        <v>1.0615626096837854</v>
      </c>
      <c r="AH1157" s="1">
        <f t="shared" si="151"/>
        <v>1.1369209559628002</v>
      </c>
      <c r="AI1157" s="1">
        <f t="shared" si="151"/>
        <v>0.55157475014762392</v>
      </c>
      <c r="AJ1157" s="1">
        <f t="shared" si="151"/>
        <v>0.79214830468701503</v>
      </c>
      <c r="AK1157" s="1">
        <f t="shared" si="151"/>
        <v>1.0411047770585751</v>
      </c>
      <c r="AL1157" s="1">
        <f t="shared" si="151"/>
        <v>0.43029118008072126</v>
      </c>
      <c r="AM1157" s="1">
        <f t="shared" si="151"/>
        <v>1.0594725973052002</v>
      </c>
      <c r="AN1157" s="29">
        <f t="shared" si="151"/>
        <v>0.29691239872206865</v>
      </c>
      <c r="AO1157" s="1">
        <f t="shared" si="146"/>
        <v>70759.178922504623</v>
      </c>
      <c r="AP1157" s="1">
        <f t="shared" si="147"/>
        <v>55688.160464005494</v>
      </c>
      <c r="AQ1157" s="29">
        <f t="shared" si="148"/>
        <v>81893.839547469921</v>
      </c>
    </row>
    <row r="1158" spans="1:43" x14ac:dyDescent="0.2">
      <c r="A1158" s="26"/>
      <c r="E1158" s="25" t="s">
        <v>2272</v>
      </c>
      <c r="F1158" s="26" t="s">
        <v>2273</v>
      </c>
      <c r="G1158" s="1">
        <v>9.8742942809536494E-2</v>
      </c>
      <c r="H1158" s="43">
        <v>0.65083950407736502</v>
      </c>
      <c r="I1158" s="1">
        <f>VLOOKUP(F1158,'[1]SUSMB vs SHAM all proteins sum'!$B$2:$E$3214,2,FALSE)</f>
        <v>2.5209723684484101E-2</v>
      </c>
      <c r="J1158" s="29">
        <f>VLOOKUP(F1158,'[1]SUSMB vs SHAM all proteins sum'!$B$2:$E$3214,3,FALSE)</f>
        <v>0.77215968707172999</v>
      </c>
      <c r="K1158" s="25">
        <f>VLOOKUP($E1158,[1]AllProteinsNorm!$A$1:$Q$3226,4,FALSE)</f>
        <v>128252.50357031501</v>
      </c>
      <c r="L1158" s="1">
        <f>VLOOKUP($E1158,[1]AllProteinsNorm!$A$1:$Q$3226,5,FALSE)</f>
        <v>106795.574104538</v>
      </c>
      <c r="M1158" s="1">
        <f>VLOOKUP($E1158,[1]AllProteinsNorm!$A$1:$Q$3226,10,FALSE)</f>
        <v>138715.002065309</v>
      </c>
      <c r="N1158" s="1">
        <f>VLOOKUP($E1158,[1]AllProteinsNorm!$A$1:$Q$3226,11,FALSE)</f>
        <v>115582.74762739299</v>
      </c>
      <c r="O1158" s="1">
        <f>VLOOKUP($E1158,[1]AllProteinsNorm!$A$1:$Q$3226,15,FALSE)</f>
        <v>138793.761037766</v>
      </c>
      <c r="P1158" s="1">
        <f>VLOOKUP($E1158,[1]AllProteinsNorm!$A$1:$Q$3226,6,FALSE)</f>
        <v>115606.999369211</v>
      </c>
      <c r="Q1158" s="1">
        <f>VLOOKUP($E1158,[1]AllProteinsNorm!$A$1:$Q$3226,8,FALSE)</f>
        <v>39639.733598895102</v>
      </c>
      <c r="R1158" s="1">
        <f>VLOOKUP($E1158,[1]AllProteinsNorm!$A$1:$Q$3226,13,FALSE)</f>
        <v>91960.626242437604</v>
      </c>
      <c r="S1158" s="1">
        <f>VLOOKUP($E1158,[1]AllProteinsNorm!$A$1:$Q$3226,16,FALSE)</f>
        <v>61642.7225410682</v>
      </c>
      <c r="T1158" s="1">
        <f>VLOOKUP($E1158,[1]AllProteinsNorm!$A$1:$Q$3226,17,FALSE)</f>
        <v>137017.62555911599</v>
      </c>
      <c r="U1158" s="1">
        <f>VLOOKUP($E1158,[1]AllProteinsNorm!$A$1:$Q$3226,3,FALSE)</f>
        <v>106593.190546711</v>
      </c>
      <c r="V1158" s="1">
        <f>VLOOKUP($E1158,[1]AllProteinsNorm!$A$1:$Q$3226,7,FALSE)</f>
        <v>117422.749827432</v>
      </c>
      <c r="W1158" s="1">
        <f>VLOOKUP($E1158,[1]AllProteinsNorm!$A$1:$Q$3226,9,FALSE)</f>
        <v>99558.995813000904</v>
      </c>
      <c r="X1158" s="1">
        <f>VLOOKUP($E1158,[1]AllProteinsNorm!$A$1:$Q$3226,12,FALSE)</f>
        <v>73948.607645955897</v>
      </c>
      <c r="Y1158" s="29">
        <f>VLOOKUP($E1158,[1]AllProteinsNorm!$A$1:$Q$3226,14,FALSE)</f>
        <v>90792.275714436502</v>
      </c>
      <c r="Z1158" s="25">
        <f t="shared" si="151"/>
        <v>1.0208917407666815</v>
      </c>
      <c r="AA1158" s="1">
        <f t="shared" si="151"/>
        <v>0.85009427900941181</v>
      </c>
      <c r="AB1158" s="1">
        <f t="shared" si="151"/>
        <v>1.1041733766332849</v>
      </c>
      <c r="AC1158" s="1">
        <f t="shared" si="151"/>
        <v>0.92004030442362972</v>
      </c>
      <c r="AD1158" s="1">
        <f t="shared" si="151"/>
        <v>1.1048002991669923</v>
      </c>
      <c r="AE1158" s="1">
        <f t="shared" si="151"/>
        <v>0.92023334863120443</v>
      </c>
      <c r="AF1158" s="1">
        <f t="shared" si="151"/>
        <v>0.3155328395996328</v>
      </c>
      <c r="AG1158" s="1">
        <f t="shared" si="151"/>
        <v>0.73200788439318976</v>
      </c>
      <c r="AH1158" s="1">
        <f t="shared" si="151"/>
        <v>0.4906769425054282</v>
      </c>
      <c r="AI1158" s="1">
        <f t="shared" si="151"/>
        <v>1.0906622356582174</v>
      </c>
      <c r="AJ1158" s="1">
        <f t="shared" si="151"/>
        <v>0.84848330302920971</v>
      </c>
      <c r="AK1158" s="1">
        <f t="shared" si="151"/>
        <v>0.93468674793716688</v>
      </c>
      <c r="AL1158" s="1">
        <f t="shared" si="151"/>
        <v>0.79249101354807661</v>
      </c>
      <c r="AM1158" s="1">
        <f t="shared" si="151"/>
        <v>0.58863196183583733</v>
      </c>
      <c r="AN1158" s="29">
        <f t="shared" si="151"/>
        <v>0.72270779768024096</v>
      </c>
      <c r="AO1158" s="1">
        <f t="shared" si="146"/>
        <v>12704.820077868795</v>
      </c>
      <c r="AP1158" s="1">
        <f t="shared" si="147"/>
        <v>35233.779341630878</v>
      </c>
      <c r="AQ1158" s="29">
        <f t="shared" si="148"/>
        <v>14719.851041105268</v>
      </c>
    </row>
    <row r="1159" spans="1:43" x14ac:dyDescent="0.2">
      <c r="A1159" s="26"/>
      <c r="E1159" s="25" t="s">
        <v>2274</v>
      </c>
      <c r="F1159" s="26" t="s">
        <v>2275</v>
      </c>
      <c r="G1159" s="1">
        <v>0.21380879181565299</v>
      </c>
      <c r="H1159" s="1">
        <v>0.83826410897169401</v>
      </c>
      <c r="I1159" s="1">
        <f>VLOOKUP(F1159,'[1]SUSMB vs SHAM all proteins sum'!$B$2:$E$3214,2,FALSE)</f>
        <v>0.1992468841009</v>
      </c>
      <c r="J1159" s="29">
        <f>VLOOKUP(F1159,'[1]SUSMB vs SHAM all proteins sum'!$B$2:$E$3214,3,FALSE)</f>
        <v>0.81854447219580295</v>
      </c>
      <c r="K1159" s="25">
        <f>VLOOKUP($E1159,[1]AllProteinsNorm!$A$1:$Q$3226,4,FALSE)</f>
        <v>203969.49136965501</v>
      </c>
      <c r="L1159" s="1">
        <f>VLOOKUP($E1159,[1]AllProteinsNorm!$A$1:$Q$3226,5,FALSE)</f>
        <v>313125.83363804303</v>
      </c>
      <c r="M1159" s="1">
        <f>VLOOKUP($E1159,[1]AllProteinsNorm!$A$1:$Q$3226,10,FALSE)</f>
        <v>284902.76962393499</v>
      </c>
      <c r="N1159" s="1">
        <f>VLOOKUP($E1159,[1]AllProteinsNorm!$A$1:$Q$3226,11,FALSE)</f>
        <v>275362.36705820297</v>
      </c>
      <c r="O1159" s="1">
        <f>VLOOKUP($E1159,[1]AllProteinsNorm!$A$1:$Q$3226,15,FALSE)</f>
        <v>233168.16162305401</v>
      </c>
      <c r="P1159" s="1">
        <f>VLOOKUP($E1159,[1]AllProteinsNorm!$A$1:$Q$3226,6,FALSE)</f>
        <v>263425.29349446797</v>
      </c>
      <c r="Q1159" s="1">
        <f>VLOOKUP($E1159,[1]AllProteinsNorm!$A$1:$Q$3226,8,FALSE)</f>
        <v>252802.022718163</v>
      </c>
      <c r="R1159" s="1">
        <f>VLOOKUP($E1159,[1]AllProteinsNorm!$A$1:$Q$3226,13,FALSE)</f>
        <v>151255.62748345401</v>
      </c>
      <c r="S1159" s="1">
        <f>VLOOKUP($E1159,[1]AllProteinsNorm!$A$1:$Q$3226,16,FALSE)</f>
        <v>249138.42811440301</v>
      </c>
      <c r="T1159" s="1">
        <f>VLOOKUP($E1159,[1]AllProteinsNorm!$A$1:$Q$3226,17,FALSE)</f>
        <v>192694.224888533</v>
      </c>
      <c r="U1159" s="1">
        <f>VLOOKUP($E1159,[1]AllProteinsNorm!$A$1:$Q$3226,3,FALSE)</f>
        <v>161521.46760133599</v>
      </c>
      <c r="V1159" s="1">
        <f>VLOOKUP($E1159,[1]AllProteinsNorm!$A$1:$Q$3226,7,FALSE)</f>
        <v>264427.04696478503</v>
      </c>
      <c r="W1159" s="1">
        <f>VLOOKUP($E1159,[1]AllProteinsNorm!$A$1:$Q$3226,9,FALSE)</f>
        <v>294981.21039744699</v>
      </c>
      <c r="X1159" s="1">
        <f>VLOOKUP($E1159,[1]AllProteinsNorm!$A$1:$Q$3226,12,FALSE)</f>
        <v>205133.67783301201</v>
      </c>
      <c r="Y1159" s="29">
        <f>VLOOKUP($E1159,[1]AllProteinsNorm!$A$1:$Q$3226,14,FALSE)</f>
        <v>166111.068326209</v>
      </c>
      <c r="Z1159" s="25">
        <f t="shared" si="151"/>
        <v>0.77819548440704722</v>
      </c>
      <c r="AA1159" s="1">
        <f t="shared" si="151"/>
        <v>1.1946546915033842</v>
      </c>
      <c r="AB1159" s="1">
        <f t="shared" si="151"/>
        <v>1.0869765244185521</v>
      </c>
      <c r="AC1159" s="1">
        <f t="shared" si="151"/>
        <v>1.0505774622537947</v>
      </c>
      <c r="AD1159" s="1">
        <f t="shared" si="151"/>
        <v>0.88959583741722259</v>
      </c>
      <c r="AE1159" s="1">
        <f t="shared" si="151"/>
        <v>1.0050344906948856</v>
      </c>
      <c r="AF1159" s="1">
        <f t="shared" si="151"/>
        <v>0.9645040109047901</v>
      </c>
      <c r="AG1159" s="1">
        <f t="shared" si="151"/>
        <v>0.57707868715257205</v>
      </c>
      <c r="AH1159" s="1">
        <f t="shared" si="151"/>
        <v>0.95052646574252275</v>
      </c>
      <c r="AI1159" s="1">
        <f t="shared" si="151"/>
        <v>0.73517747518333709</v>
      </c>
      <c r="AJ1159" s="1">
        <f t="shared" si="151"/>
        <v>0.61624547807672181</v>
      </c>
      <c r="AK1159" s="1">
        <f t="shared" si="151"/>
        <v>1.0088564349565254</v>
      </c>
      <c r="AL1159" s="1">
        <f t="shared" si="151"/>
        <v>1.1254283391833251</v>
      </c>
      <c r="AM1159" s="1">
        <f t="shared" si="151"/>
        <v>0.78263715184813698</v>
      </c>
      <c r="AN1159" s="29">
        <f t="shared" si="151"/>
        <v>0.63375597209886292</v>
      </c>
      <c r="AO1159" s="1">
        <f t="shared" si="146"/>
        <v>38770.348264104126</v>
      </c>
      <c r="AP1159" s="1">
        <f t="shared" si="147"/>
        <v>43046.056361115654</v>
      </c>
      <c r="AQ1159" s="29">
        <f t="shared" si="148"/>
        <v>53157.238222941356</v>
      </c>
    </row>
    <row r="1160" spans="1:43" x14ac:dyDescent="0.2">
      <c r="A1160" s="26"/>
      <c r="E1160" s="25" t="s">
        <v>2276</v>
      </c>
      <c r="F1160" s="26" t="s">
        <v>2277</v>
      </c>
      <c r="G1160" s="1">
        <v>0.81932345691215802</v>
      </c>
      <c r="H1160" s="1">
        <v>1.12705378628737</v>
      </c>
      <c r="I1160" s="1">
        <f>VLOOKUP(F1160,'[1]SUSMB vs SHAM all proteins sum'!$B$2:$E$3214,2,FALSE)</f>
        <v>0.68811382317304803</v>
      </c>
      <c r="J1160" s="29">
        <f>VLOOKUP(F1160,'[1]SUSMB vs SHAM all proteins sum'!$B$2:$E$3214,3,FALSE)</f>
        <v>1.2481175271750999</v>
      </c>
      <c r="K1160" s="25">
        <f>VLOOKUP($E1160,[1]AllProteinsNorm!$A$1:$Q$3226,4,FALSE)</f>
        <v>17422.198201425599</v>
      </c>
      <c r="L1160" s="1">
        <f>VLOOKUP($E1160,[1]AllProteinsNorm!$A$1:$Q$3226,5,FALSE)</f>
        <v>2850.4791758476499</v>
      </c>
      <c r="M1160" s="1">
        <f>VLOOKUP($E1160,[1]AllProteinsNorm!$A$1:$Q$3226,10,FALSE)</f>
        <v>30339.839288838499</v>
      </c>
      <c r="N1160" s="1">
        <f>VLOOKUP($E1160,[1]AllProteinsNorm!$A$1:$Q$3226,11,FALSE)</f>
        <v>20984.201181056898</v>
      </c>
      <c r="O1160" s="1">
        <f>VLOOKUP($E1160,[1]AllProteinsNorm!$A$1:$Q$3226,15,FALSE)</f>
        <v>22481.769368606601</v>
      </c>
      <c r="P1160" s="1">
        <f>VLOOKUP($E1160,[1]AllProteinsNorm!$A$1:$Q$3226,6,FALSE)</f>
        <v>15405.6353007901</v>
      </c>
      <c r="Q1160" s="1">
        <f>VLOOKUP($E1160,[1]AllProteinsNorm!$A$1:$Q$3226,8,FALSE)</f>
        <v>21664.1517634417</v>
      </c>
      <c r="R1160" s="1">
        <f>VLOOKUP($E1160,[1]AllProteinsNorm!$A$1:$Q$3226,13,FALSE)</f>
        <v>6379.1842352192498</v>
      </c>
      <c r="S1160" s="1">
        <f>VLOOKUP($E1160,[1]AllProteinsNorm!$A$1:$Q$3226,16,FALSE)</f>
        <v>16946.934442690301</v>
      </c>
      <c r="T1160" s="1">
        <f>VLOOKUP($E1160,[1]AllProteinsNorm!$A$1:$Q$3226,17,FALSE)</f>
        <v>35826.356532701502</v>
      </c>
      <c r="U1160" s="1">
        <f>VLOOKUP($E1160,[1]AllProteinsNorm!$A$1:$Q$3226,3,FALSE)</f>
        <v>21516.859670691199</v>
      </c>
      <c r="V1160" s="1">
        <f>VLOOKUP($E1160,[1]AllProteinsNorm!$A$1:$Q$3226,7,FALSE)</f>
        <v>24501.483335745401</v>
      </c>
      <c r="W1160" s="1">
        <f>VLOOKUP($E1160,[1]AllProteinsNorm!$A$1:$Q$3226,9,FALSE)</f>
        <v>24816.446831209101</v>
      </c>
      <c r="X1160" s="1">
        <f>VLOOKUP($E1160,[1]AllProteinsNorm!$A$1:$Q$3226,12,FALSE)</f>
        <v>5157.8039155906199</v>
      </c>
      <c r="Y1160" s="29">
        <f>VLOOKUP($E1160,[1]AllProteinsNorm!$A$1:$Q$3226,14,FALSE)</f>
        <v>31904.999734172899</v>
      </c>
      <c r="Z1160" s="25">
        <f t="shared" si="151"/>
        <v>0.92593953819998354</v>
      </c>
      <c r="AA1160" s="1">
        <f t="shared" si="151"/>
        <v>0.15149473913785871</v>
      </c>
      <c r="AB1160" s="1">
        <f t="shared" si="151"/>
        <v>1.612474870012103</v>
      </c>
      <c r="AC1160" s="1">
        <f t="shared" si="151"/>
        <v>1.1152497134083501</v>
      </c>
      <c r="AD1160" s="1">
        <f t="shared" si="151"/>
        <v>1.1948411392417042</v>
      </c>
      <c r="AE1160" s="1">
        <f t="shared" si="151"/>
        <v>0.8187650416537976</v>
      </c>
      <c r="AF1160" s="1">
        <f t="shared" si="151"/>
        <v>1.1513871239103541</v>
      </c>
      <c r="AG1160" s="1">
        <f t="shared" si="151"/>
        <v>0.33903522601230646</v>
      </c>
      <c r="AH1160" s="1">
        <f t="shared" si="151"/>
        <v>0.90068064146383331</v>
      </c>
      <c r="AI1160" s="1">
        <f t="shared" si="151"/>
        <v>1.9040674224773286</v>
      </c>
      <c r="AJ1160" s="1">
        <f t="shared" si="151"/>
        <v>1.1435589743987302</v>
      </c>
      <c r="AK1160" s="1">
        <f t="shared" si="151"/>
        <v>1.3021831058757154</v>
      </c>
      <c r="AL1160" s="1">
        <f t="shared" si="151"/>
        <v>1.3189225063903787</v>
      </c>
      <c r="AM1160" s="1">
        <f t="shared" si="151"/>
        <v>0.27412238803122196</v>
      </c>
      <c r="AN1160" s="29">
        <f t="shared" si="151"/>
        <v>1.6956586292143847</v>
      </c>
      <c r="AO1160" s="1">
        <f t="shared" si="146"/>
        <v>9030.8180311949254</v>
      </c>
      <c r="AP1160" s="1">
        <f t="shared" si="147"/>
        <v>9657.584792406542</v>
      </c>
      <c r="AQ1160" s="29">
        <f t="shared" si="148"/>
        <v>8891.6565640005174</v>
      </c>
    </row>
    <row r="1161" spans="1:43" x14ac:dyDescent="0.2">
      <c r="A1161" s="26"/>
      <c r="E1161" s="25" t="s">
        <v>2278</v>
      </c>
      <c r="F1161" s="26" t="s">
        <v>2279</v>
      </c>
      <c r="G1161" s="1">
        <v>0.90231322790239199</v>
      </c>
      <c r="H1161" s="1">
        <v>0.98752247408276606</v>
      </c>
      <c r="I1161" s="1">
        <f>VLOOKUP(F1161,'[1]SUSMB vs SHAM all proteins sum'!$B$2:$E$3214,2,FALSE)</f>
        <v>0.28134680149177499</v>
      </c>
      <c r="J1161" s="29">
        <f>VLOOKUP(F1161,'[1]SUSMB vs SHAM all proteins sum'!$B$2:$E$3214,3,FALSE)</f>
        <v>0.87237569292114603</v>
      </c>
      <c r="K1161" s="25">
        <f>VLOOKUP($E1161,[1]AllProteinsNorm!$A$1:$Q$3226,4,FALSE)</f>
        <v>1025498.3876994801</v>
      </c>
      <c r="L1161" s="1">
        <f>VLOOKUP($E1161,[1]AllProteinsNorm!$A$1:$Q$3226,5,FALSE)</f>
        <v>1188814.94538462</v>
      </c>
      <c r="M1161" s="1">
        <f>VLOOKUP($E1161,[1]AllProteinsNorm!$A$1:$Q$3226,10,FALSE)</f>
        <v>1065768.7994332099</v>
      </c>
      <c r="N1161" s="1">
        <f>VLOOKUP($E1161,[1]AllProteinsNorm!$A$1:$Q$3226,11,FALSE)</f>
        <v>975872.77122034202</v>
      </c>
      <c r="O1161" s="1">
        <f>VLOOKUP($E1161,[1]AllProteinsNorm!$A$1:$Q$3226,15,FALSE)</f>
        <v>850156.65742483502</v>
      </c>
      <c r="P1161" s="1">
        <f>VLOOKUP($E1161,[1]AllProteinsNorm!$A$1:$Q$3226,6,FALSE)</f>
        <v>1075316.0047327101</v>
      </c>
      <c r="Q1161" s="1">
        <f>VLOOKUP($E1161,[1]AllProteinsNorm!$A$1:$Q$3226,8,FALSE)</f>
        <v>1074221.7162272199</v>
      </c>
      <c r="R1161" s="1">
        <f>VLOOKUP($E1161,[1]AllProteinsNorm!$A$1:$Q$3226,13,FALSE)</f>
        <v>1269290.4659929201</v>
      </c>
      <c r="S1161" s="1">
        <f>VLOOKUP($E1161,[1]AllProteinsNorm!$A$1:$Q$3226,16,FALSE)</f>
        <v>822544.05674333102</v>
      </c>
      <c r="T1161" s="1">
        <f>VLOOKUP($E1161,[1]AllProteinsNorm!$A$1:$Q$3226,17,FALSE)</f>
        <v>839438.950878195</v>
      </c>
      <c r="U1161" s="1">
        <f>VLOOKUP($E1161,[1]AllProteinsNorm!$A$1:$Q$3226,3,FALSE)</f>
        <v>585997.26361139806</v>
      </c>
      <c r="V1161" s="1">
        <f>VLOOKUP($E1161,[1]AllProteinsNorm!$A$1:$Q$3226,7,FALSE)</f>
        <v>977923.916851633</v>
      </c>
      <c r="W1161" s="1">
        <f>VLOOKUP($E1161,[1]AllProteinsNorm!$A$1:$Q$3226,9,FALSE)</f>
        <v>966415.23515087203</v>
      </c>
      <c r="X1161" s="1">
        <f>VLOOKUP($E1161,[1]AllProteinsNorm!$A$1:$Q$3226,12,FALSE)</f>
        <v>1044425.09696748</v>
      </c>
      <c r="Y1161" s="29">
        <f>VLOOKUP($E1161,[1]AllProteinsNorm!$A$1:$Q$3226,14,FALSE)</f>
        <v>941630.37511186104</v>
      </c>
      <c r="Z1161" s="25">
        <f t="shared" si="151"/>
        <v>1.0041872131227085</v>
      </c>
      <c r="AA1161" s="1">
        <f t="shared" si="151"/>
        <v>1.1641098428272174</v>
      </c>
      <c r="AB1161" s="1">
        <f t="shared" si="151"/>
        <v>1.0436207539407647</v>
      </c>
      <c r="AC1161" s="1">
        <f t="shared" si="151"/>
        <v>0.95559288073816506</v>
      </c>
      <c r="AD1161" s="1">
        <f t="shared" si="151"/>
        <v>0.83248930937114451</v>
      </c>
      <c r="AE1161" s="1">
        <f t="shared" si="151"/>
        <v>1.0529695560430503</v>
      </c>
      <c r="AF1161" s="1">
        <f t="shared" si="151"/>
        <v>1.0518980082592011</v>
      </c>
      <c r="AG1161" s="1">
        <f t="shared" si="151"/>
        <v>1.2429129786815176</v>
      </c>
      <c r="AH1161" s="1">
        <f t="shared" si="151"/>
        <v>0.80545053402247435</v>
      </c>
      <c r="AI1161" s="1">
        <f t="shared" si="151"/>
        <v>0.82199433054208815</v>
      </c>
      <c r="AJ1161" s="1">
        <f t="shared" si="151"/>
        <v>0.57381948728709964</v>
      </c>
      <c r="AK1161" s="1">
        <f t="shared" si="151"/>
        <v>0.95760140092688573</v>
      </c>
      <c r="AL1161" s="1">
        <f t="shared" si="151"/>
        <v>0.94633188442405702</v>
      </c>
      <c r="AM1161" s="1">
        <f t="shared" si="151"/>
        <v>1.0227206010454855</v>
      </c>
      <c r="AN1161" s="29">
        <f t="shared" si="151"/>
        <v>0.92206208563281378</v>
      </c>
      <c r="AO1161" s="1">
        <f t="shared" si="146"/>
        <v>110824.18883526596</v>
      </c>
      <c r="AP1161" s="1">
        <f t="shared" si="147"/>
        <v>167130.54254791138</v>
      </c>
      <c r="AQ1161" s="29">
        <f t="shared" si="148"/>
        <v>162245.98405308355</v>
      </c>
    </row>
    <row r="1162" spans="1:43" x14ac:dyDescent="0.2">
      <c r="A1162" s="26"/>
      <c r="E1162" s="25" t="s">
        <v>2280</v>
      </c>
      <c r="F1162" s="26" t="s">
        <v>2281</v>
      </c>
      <c r="G1162" s="1">
        <v>0.42131000645225802</v>
      </c>
      <c r="H1162" s="1">
        <v>1.0993591972760299</v>
      </c>
      <c r="I1162" s="1">
        <f>VLOOKUP(F1162,'[1]SUSMB vs SHAM all proteins sum'!$B$2:$E$3214,2,FALSE)</f>
        <v>0.649421733363161</v>
      </c>
      <c r="J1162" s="29">
        <f>VLOOKUP(F1162,'[1]SUSMB vs SHAM all proteins sum'!$B$2:$E$3214,3,FALSE)</f>
        <v>1.0831818343951201</v>
      </c>
      <c r="K1162" s="25">
        <f>VLOOKUP($E1162,[1]AllProteinsNorm!$A$1:$Q$3226,4,FALSE)</f>
        <v>188803.11281079601</v>
      </c>
      <c r="L1162" s="1">
        <f>VLOOKUP($E1162,[1]AllProteinsNorm!$A$1:$Q$3226,5,FALSE)</f>
        <v>223961.69838321599</v>
      </c>
      <c r="M1162" s="1">
        <f>VLOOKUP($E1162,[1]AllProteinsNorm!$A$1:$Q$3226,10,FALSE)</f>
        <v>182665.39698663299</v>
      </c>
      <c r="N1162" s="1">
        <f>VLOOKUP($E1162,[1]AllProteinsNorm!$A$1:$Q$3226,11,FALSE)</f>
        <v>245783.89600424201</v>
      </c>
      <c r="O1162" s="1">
        <f>VLOOKUP($E1162,[1]AllProteinsNorm!$A$1:$Q$3226,15,FALSE)</f>
        <v>302775.09139658202</v>
      </c>
      <c r="P1162" s="1">
        <f>VLOOKUP($E1162,[1]AllProteinsNorm!$A$1:$Q$3226,6,FALSE)</f>
        <v>237629.45837457199</v>
      </c>
      <c r="Q1162" s="1">
        <f>VLOOKUP($E1162,[1]AllProteinsNorm!$A$1:$Q$3226,8,FALSE)</f>
        <v>307445.01614968199</v>
      </c>
      <c r="R1162" s="1">
        <f>VLOOKUP($E1162,[1]AllProteinsNorm!$A$1:$Q$3226,13,FALSE)</f>
        <v>208756.157834846</v>
      </c>
      <c r="S1162" s="1">
        <f>VLOOKUP($E1162,[1]AllProteinsNorm!$A$1:$Q$3226,16,FALSE)</f>
        <v>238548.78539607499</v>
      </c>
      <c r="T1162" s="1">
        <f>VLOOKUP($E1162,[1]AllProteinsNorm!$A$1:$Q$3226,17,FALSE)</f>
        <v>253703.574347057</v>
      </c>
      <c r="U1162" s="1">
        <f>VLOOKUP($E1162,[1]AllProteinsNorm!$A$1:$Q$3226,3,FALSE)</f>
        <v>321745.78007034899</v>
      </c>
      <c r="V1162" s="1">
        <f>VLOOKUP($E1162,[1]AllProteinsNorm!$A$1:$Q$3226,7,FALSE)</f>
        <v>286800.00811629201</v>
      </c>
      <c r="W1162" s="1">
        <f>VLOOKUP($E1162,[1]AllProteinsNorm!$A$1:$Q$3226,9,FALSE)</f>
        <v>297469.52485155198</v>
      </c>
      <c r="X1162" s="1">
        <f>VLOOKUP($E1162,[1]AllProteinsNorm!$A$1:$Q$3226,12,FALSE)</f>
        <v>150287.243995975</v>
      </c>
      <c r="Y1162" s="29">
        <f>VLOOKUP($E1162,[1]AllProteinsNorm!$A$1:$Q$3226,14,FALSE)</f>
        <v>207760.497604909</v>
      </c>
      <c r="Z1162" s="25">
        <f t="shared" ref="Z1162:AN1178" si="152">K1162/AVERAGE($K1162:$O1162)</f>
        <v>0.82519622361831313</v>
      </c>
      <c r="AA1162" s="1">
        <f t="shared" si="152"/>
        <v>0.97886282164308513</v>
      </c>
      <c r="AB1162" s="1">
        <f t="shared" si="152"/>
        <v>0.79837028921321007</v>
      </c>
      <c r="AC1162" s="1">
        <f t="shared" si="152"/>
        <v>1.0742404602838689</v>
      </c>
      <c r="AD1162" s="1">
        <f t="shared" si="152"/>
        <v>1.323330205241523</v>
      </c>
      <c r="AE1162" s="1">
        <f t="shared" si="152"/>
        <v>1.0386000990760635</v>
      </c>
      <c r="AF1162" s="1">
        <f t="shared" si="152"/>
        <v>1.3437409082933396</v>
      </c>
      <c r="AG1162" s="1">
        <f t="shared" si="152"/>
        <v>0.9124044118648299</v>
      </c>
      <c r="AH1162" s="1">
        <f t="shared" si="152"/>
        <v>1.0426181747058589</v>
      </c>
      <c r="AI1162" s="1">
        <f t="shared" si="152"/>
        <v>1.1088547659670163</v>
      </c>
      <c r="AJ1162" s="1">
        <f t="shared" si="152"/>
        <v>1.406244837420914</v>
      </c>
      <c r="AK1162" s="1">
        <f t="shared" si="152"/>
        <v>1.2535083776316469</v>
      </c>
      <c r="AL1162" s="1">
        <f t="shared" si="152"/>
        <v>1.3001413212663848</v>
      </c>
      <c r="AM1162" s="1">
        <f t="shared" si="152"/>
        <v>0.65685604626530902</v>
      </c>
      <c r="AN1162" s="29">
        <f t="shared" si="152"/>
        <v>0.90805270892138157</v>
      </c>
      <c r="AO1162" s="1">
        <f t="shared" si="146"/>
        <v>43617.263989916697</v>
      </c>
      <c r="AP1162" s="1">
        <f t="shared" si="147"/>
        <v>32544.716578157018</v>
      </c>
      <c r="AQ1162" s="29">
        <f t="shared" si="148"/>
        <v>63941.080247742015</v>
      </c>
    </row>
    <row r="1163" spans="1:43" x14ac:dyDescent="0.2">
      <c r="A1163" s="26"/>
      <c r="E1163" s="25" t="s">
        <v>2282</v>
      </c>
      <c r="F1163" s="26" t="s">
        <v>2283</v>
      </c>
      <c r="G1163" s="1">
        <v>0.79229304275062395</v>
      </c>
      <c r="H1163" s="1">
        <v>1.20619192953676</v>
      </c>
      <c r="I1163" s="1">
        <f>VLOOKUP(F1163,'[1]SUSMB vs SHAM all proteins sum'!$B$2:$E$3214,2,FALSE)</f>
        <v>0.82382572738842996</v>
      </c>
      <c r="J1163" s="29">
        <f>VLOOKUP(F1163,'[1]SUSMB vs SHAM all proteins sum'!$B$2:$E$3214,3,FALSE)</f>
        <v>0.85634373992347801</v>
      </c>
      <c r="K1163" s="25">
        <f>VLOOKUP($E1163,[1]AllProteinsNorm!$A$1:$Q$3226,4,FALSE)</f>
        <v>57153.592342955002</v>
      </c>
      <c r="L1163" s="1">
        <f>VLOOKUP($E1163,[1]AllProteinsNorm!$A$1:$Q$3226,5,FALSE)</f>
        <v>23179.210726343899</v>
      </c>
      <c r="M1163" s="1">
        <f>VLOOKUP($E1163,[1]AllProteinsNorm!$A$1:$Q$3226,10,FALSE)</f>
        <v>3174.07134723026</v>
      </c>
      <c r="N1163" s="1">
        <f>VLOOKUP($E1163,[1]AllProteinsNorm!$A$1:$Q$3226,11,FALSE)</f>
        <v>13469.5942532672</v>
      </c>
      <c r="O1163" s="1">
        <f>VLOOKUP($E1163,[1]AllProteinsNorm!$A$1:$Q$3226,15,FALSE)</f>
        <v>60679.501878781099</v>
      </c>
      <c r="P1163" s="1">
        <f>VLOOKUP($E1163,[1]AllProteinsNorm!$A$1:$Q$3226,6,FALSE)</f>
        <v>52521.990149722202</v>
      </c>
      <c r="Q1163" s="1">
        <f>VLOOKUP($E1163,[1]AllProteinsNorm!$A$1:$Q$3226,8,FALSE)</f>
        <v>16289.1826813228</v>
      </c>
      <c r="R1163" s="1">
        <f>VLOOKUP($E1163,[1]AllProteinsNorm!$A$1:$Q$3226,13,FALSE)</f>
        <v>5673.2243683401903</v>
      </c>
      <c r="S1163" s="1">
        <f>VLOOKUP($E1163,[1]AllProteinsNorm!$A$1:$Q$3226,16,FALSE)</f>
        <v>34618.465833394599</v>
      </c>
      <c r="T1163" s="1">
        <f>VLOOKUP($E1163,[1]AllProteinsNorm!$A$1:$Q$3226,17,FALSE)</f>
        <v>52222.688775708302</v>
      </c>
      <c r="U1163" s="1">
        <f>VLOOKUP($E1163,[1]AllProteinsNorm!$A$1:$Q$3226,3,FALSE)</f>
        <v>78578.010280515198</v>
      </c>
      <c r="V1163" s="1">
        <f>VLOOKUP($E1163,[1]AllProteinsNorm!$A$1:$Q$3226,7,FALSE)</f>
        <v>9163.9031005238194</v>
      </c>
      <c r="W1163" s="1">
        <f>VLOOKUP($E1163,[1]AllProteinsNorm!$A$1:$Q$3226,9,FALSE)</f>
        <v>19438.188373324701</v>
      </c>
      <c r="X1163" s="1">
        <f>VLOOKUP($E1163,[1]AllProteinsNorm!$A$1:$Q$3226,12,FALSE)</f>
        <v>11329.176334187599</v>
      </c>
      <c r="Y1163" s="29">
        <f>VLOOKUP($E1163,[1]AllProteinsNorm!$A$1:$Q$3226,14,FALSE)</f>
        <v>9980.6856958387107</v>
      </c>
      <c r="Z1163" s="25">
        <f t="shared" si="152"/>
        <v>1.8126047540123023</v>
      </c>
      <c r="AA1163" s="1">
        <f t="shared" si="152"/>
        <v>0.73511997819333608</v>
      </c>
      <c r="AB1163" s="1">
        <f t="shared" si="152"/>
        <v>0.10066448280346779</v>
      </c>
      <c r="AC1163" s="1">
        <f t="shared" si="152"/>
        <v>0.42718313192956131</v>
      </c>
      <c r="AD1163" s="1">
        <f t="shared" si="152"/>
        <v>1.9244276530613327</v>
      </c>
      <c r="AE1163" s="1">
        <f t="shared" si="152"/>
        <v>1.6657152268628785</v>
      </c>
      <c r="AF1163" s="1">
        <f t="shared" si="152"/>
        <v>0.5166053218486808</v>
      </c>
      <c r="AG1163" s="1">
        <f t="shared" si="152"/>
        <v>0.17992418392401252</v>
      </c>
      <c r="AH1163" s="1">
        <f t="shared" si="152"/>
        <v>1.0979116652841208</v>
      </c>
      <c r="AI1163" s="1">
        <f t="shared" si="152"/>
        <v>1.6562229959954888</v>
      </c>
      <c r="AJ1163" s="1">
        <f t="shared" si="152"/>
        <v>2.4920721367892469</v>
      </c>
      <c r="AK1163" s="1">
        <f t="shared" si="152"/>
        <v>0.29062975124371226</v>
      </c>
      <c r="AL1163" s="1">
        <f t="shared" si="152"/>
        <v>0.61647485679381053</v>
      </c>
      <c r="AM1163" s="1">
        <f t="shared" si="152"/>
        <v>0.3593005800784696</v>
      </c>
      <c r="AN1163" s="29">
        <f t="shared" si="152"/>
        <v>0.31653370503857414</v>
      </c>
      <c r="AO1163" s="1">
        <f t="shared" si="146"/>
        <v>23264.713899810209</v>
      </c>
      <c r="AP1163" s="1">
        <f t="shared" si="147"/>
        <v>18849.631629325366</v>
      </c>
      <c r="AQ1163" s="29">
        <f t="shared" si="148"/>
        <v>26692.149226410616</v>
      </c>
    </row>
    <row r="1164" spans="1:43" x14ac:dyDescent="0.2">
      <c r="A1164" s="26"/>
      <c r="E1164" s="25" t="s">
        <v>2284</v>
      </c>
      <c r="F1164" s="26" t="s">
        <v>2285</v>
      </c>
      <c r="G1164" s="1">
        <v>0.24188451818084999</v>
      </c>
      <c r="H1164" s="1">
        <v>0.83041898206317599</v>
      </c>
      <c r="I1164" s="1">
        <f>VLOOKUP(F1164,'[1]SUSMB vs SHAM all proteins sum'!$B$2:$E$3214,2,FALSE)</f>
        <v>0.12685544899991899</v>
      </c>
      <c r="J1164" s="29">
        <f>VLOOKUP(F1164,'[1]SUSMB vs SHAM all proteins sum'!$B$2:$E$3214,3,FALSE)</f>
        <v>0.82307670772031605</v>
      </c>
      <c r="K1164" s="25">
        <f>VLOOKUP($E1164,[1]AllProteinsNorm!$A$1:$Q$3226,4,FALSE)</f>
        <v>162759.62176202799</v>
      </c>
      <c r="L1164" s="1">
        <f>VLOOKUP($E1164,[1]AllProteinsNorm!$A$1:$Q$3226,5,FALSE)</f>
        <v>135013.62195419401</v>
      </c>
      <c r="M1164" s="1">
        <f>VLOOKUP($E1164,[1]AllProteinsNorm!$A$1:$Q$3226,10,FALSE)</f>
        <v>186272.179752027</v>
      </c>
      <c r="N1164" s="1">
        <f>VLOOKUP($E1164,[1]AllProteinsNorm!$A$1:$Q$3226,11,FALSE)</f>
        <v>115909.094319197</v>
      </c>
      <c r="O1164" s="1">
        <f>VLOOKUP($E1164,[1]AllProteinsNorm!$A$1:$Q$3226,15,FALSE)</f>
        <v>197400.66846010301</v>
      </c>
      <c r="P1164" s="1">
        <f>VLOOKUP($E1164,[1]AllProteinsNorm!$A$1:$Q$3226,6,FALSE)</f>
        <v>189734.637701895</v>
      </c>
      <c r="Q1164" s="1">
        <f>VLOOKUP($E1164,[1]AllProteinsNorm!$A$1:$Q$3226,8,FALSE)</f>
        <v>137893.61404546601</v>
      </c>
      <c r="R1164" s="1">
        <f>VLOOKUP($E1164,[1]AllProteinsNorm!$A$1:$Q$3226,13,FALSE)</f>
        <v>100567.58299326801</v>
      </c>
      <c r="S1164" s="1">
        <f>VLOOKUP($E1164,[1]AllProteinsNorm!$A$1:$Q$3226,16,FALSE)</f>
        <v>124867.32488398701</v>
      </c>
      <c r="T1164" s="1">
        <f>VLOOKUP($E1164,[1]AllProteinsNorm!$A$1:$Q$3226,17,FALSE)</f>
        <v>112571.157286977</v>
      </c>
      <c r="U1164" s="1">
        <f>VLOOKUP($E1164,[1]AllProteinsNorm!$A$1:$Q$3226,3,FALSE)</f>
        <v>113804.92492382201</v>
      </c>
      <c r="V1164" s="1">
        <f>VLOOKUP($E1164,[1]AllProteinsNorm!$A$1:$Q$3226,7,FALSE)</f>
        <v>146095.73752359199</v>
      </c>
      <c r="W1164" s="1">
        <f>VLOOKUP($E1164,[1]AllProteinsNorm!$A$1:$Q$3226,9,FALSE)</f>
        <v>146443.943843944</v>
      </c>
      <c r="X1164" s="1">
        <f>VLOOKUP($E1164,[1]AllProteinsNorm!$A$1:$Q$3226,12,FALSE)</f>
        <v>127912.89373250899</v>
      </c>
      <c r="Y1164" s="29">
        <f>VLOOKUP($E1164,[1]AllProteinsNorm!$A$1:$Q$3226,14,FALSE)</f>
        <v>113594.05548162</v>
      </c>
      <c r="Z1164" s="25">
        <f t="shared" si="152"/>
        <v>1.0206218293254896</v>
      </c>
      <c r="AA1164" s="1">
        <f t="shared" si="152"/>
        <v>0.84663412418237738</v>
      </c>
      <c r="AB1164" s="1">
        <f t="shared" si="152"/>
        <v>1.1680627590111168</v>
      </c>
      <c r="AC1164" s="1">
        <f t="shared" si="152"/>
        <v>0.726834767731802</v>
      </c>
      <c r="AD1164" s="1">
        <f t="shared" si="152"/>
        <v>1.2378465197492143</v>
      </c>
      <c r="AE1164" s="1">
        <f t="shared" si="152"/>
        <v>1.1897749019154777</v>
      </c>
      <c r="AF1164" s="1">
        <f t="shared" si="152"/>
        <v>0.86469378028636279</v>
      </c>
      <c r="AG1164" s="1">
        <f t="shared" si="152"/>
        <v>0.63063227484950179</v>
      </c>
      <c r="AH1164" s="1">
        <f t="shared" si="152"/>
        <v>0.783009423138187</v>
      </c>
      <c r="AI1164" s="1">
        <f t="shared" si="152"/>
        <v>0.70590346202393583</v>
      </c>
      <c r="AJ1164" s="1">
        <f t="shared" si="152"/>
        <v>0.71364008716994676</v>
      </c>
      <c r="AK1164" s="1">
        <f t="shared" si="152"/>
        <v>0.91612709143547677</v>
      </c>
      <c r="AL1164" s="1">
        <f t="shared" si="152"/>
        <v>0.91831059965338102</v>
      </c>
      <c r="AM1164" s="1">
        <f t="shared" si="152"/>
        <v>0.80210736657074189</v>
      </c>
      <c r="AN1164" s="29">
        <f t="shared" si="152"/>
        <v>0.71231778159120984</v>
      </c>
      <c r="AO1164" s="1">
        <f t="shared" si="146"/>
        <v>30540.402702319334</v>
      </c>
      <c r="AP1164" s="1">
        <f t="shared" si="147"/>
        <v>30912.863969671263</v>
      </c>
      <c r="AQ1164" s="29">
        <f t="shared" si="148"/>
        <v>14590.026577473707</v>
      </c>
    </row>
    <row r="1165" spans="1:43" x14ac:dyDescent="0.2">
      <c r="A1165" s="26"/>
      <c r="E1165" s="25" t="s">
        <v>2286</v>
      </c>
      <c r="F1165" s="26" t="s">
        <v>2287</v>
      </c>
      <c r="G1165" s="1">
        <v>0.54721251929563297</v>
      </c>
      <c r="H1165" s="1">
        <v>0.68234165355743903</v>
      </c>
      <c r="I1165" s="1">
        <f>VLOOKUP(F1165,'[1]SUSMB vs SHAM all proteins sum'!$B$2:$E$3214,2,FALSE)</f>
        <v>0.18869121524163099</v>
      </c>
      <c r="J1165" s="29">
        <f>VLOOKUP(F1165,'[1]SUSMB vs SHAM all proteins sum'!$B$2:$E$3214,3,FALSE)</f>
        <v>0.390274903879124</v>
      </c>
      <c r="K1165" s="25">
        <f>VLOOKUP($E1165,[1]AllProteinsNorm!$A$1:$Q$3226,4,FALSE)</f>
        <v>26173.5489982326</v>
      </c>
      <c r="L1165" s="1">
        <f>VLOOKUP($E1165,[1]AllProteinsNorm!$A$1:$Q$3226,5,FALSE)</f>
        <v>134646.54811447501</v>
      </c>
      <c r="M1165" s="1">
        <f>VLOOKUP($E1165,[1]AllProteinsNorm!$A$1:$Q$3226,10,FALSE)</f>
        <v>154188.11479494901</v>
      </c>
      <c r="N1165" s="1">
        <f>VLOOKUP($E1165,[1]AllProteinsNorm!$A$1:$Q$3226,11,FALSE)</f>
        <v>112605.504751752</v>
      </c>
      <c r="O1165" s="1">
        <f>VLOOKUP($E1165,[1]AllProteinsNorm!$A$1:$Q$3226,15,FALSE)</f>
        <v>23512.605541119799</v>
      </c>
      <c r="P1165" s="1">
        <f>VLOOKUP($E1165,[1]AllProteinsNorm!$A$1:$Q$3226,6,FALSE)</f>
        <v>14410.0835445503</v>
      </c>
      <c r="Q1165" s="1">
        <f>VLOOKUP($E1165,[1]AllProteinsNorm!$A$1:$Q$3226,8,FALSE)</f>
        <v>109130.668384819</v>
      </c>
      <c r="R1165" s="1">
        <f>VLOOKUP($E1165,[1]AllProteinsNorm!$A$1:$Q$3226,13,FALSE)</f>
        <v>32415.9733215417</v>
      </c>
      <c r="S1165" s="1">
        <f>VLOOKUP($E1165,[1]AllProteinsNorm!$A$1:$Q$3226,16,FALSE)</f>
        <v>27018.296602745701</v>
      </c>
      <c r="T1165" s="1">
        <f>VLOOKUP($E1165,[1]AllProteinsNorm!$A$1:$Q$3226,17,FALSE)</f>
        <v>154507.01058691801</v>
      </c>
      <c r="U1165" s="1">
        <f>VLOOKUP($E1165,[1]AllProteinsNorm!$A$1:$Q$3226,3,FALSE)</f>
        <v>12386.007874205399</v>
      </c>
      <c r="V1165" s="1">
        <f>VLOOKUP($E1165,[1]AllProteinsNorm!$A$1:$Q$3226,7,FALSE)</f>
        <v>22664.495614551201</v>
      </c>
      <c r="W1165" s="1">
        <f>VLOOKUP($E1165,[1]AllProteinsNorm!$A$1:$Q$3226,9,FALSE)</f>
        <v>10357.566694486801</v>
      </c>
      <c r="X1165" s="1">
        <f>VLOOKUP($E1165,[1]AllProteinsNorm!$A$1:$Q$3226,12,FALSE)</f>
        <v>179354.80323170801</v>
      </c>
      <c r="Y1165" s="29">
        <f>VLOOKUP($E1165,[1]AllProteinsNorm!$A$1:$Q$3226,14,FALSE)</f>
        <v>24978.944522252601</v>
      </c>
      <c r="Z1165" s="25">
        <f t="shared" si="152"/>
        <v>0.29009113091164623</v>
      </c>
      <c r="AA1165" s="1">
        <f t="shared" si="152"/>
        <v>1.4923375281859943</v>
      </c>
      <c r="AB1165" s="1">
        <f t="shared" si="152"/>
        <v>1.708923944438022</v>
      </c>
      <c r="AC1165" s="1">
        <f t="shared" si="152"/>
        <v>1.2480484867573096</v>
      </c>
      <c r="AD1165" s="1">
        <f t="shared" si="152"/>
        <v>0.2605989097070277</v>
      </c>
      <c r="AE1165" s="1">
        <f t="shared" si="152"/>
        <v>0.15971228939003174</v>
      </c>
      <c r="AF1165" s="1">
        <f t="shared" si="152"/>
        <v>1.2095355891947903</v>
      </c>
      <c r="AG1165" s="1">
        <f t="shared" si="152"/>
        <v>0.35927823013542309</v>
      </c>
      <c r="AH1165" s="1">
        <f t="shared" si="152"/>
        <v>0.2994537812707801</v>
      </c>
      <c r="AI1165" s="1">
        <f t="shared" si="152"/>
        <v>1.7124583845302501</v>
      </c>
      <c r="AJ1165" s="1">
        <f t="shared" si="152"/>
        <v>0.13727870958391719</v>
      </c>
      <c r="AK1165" s="1">
        <f t="shared" si="152"/>
        <v>0.25119899348808883</v>
      </c>
      <c r="AL1165" s="1">
        <f t="shared" si="152"/>
        <v>0.1147967452216499</v>
      </c>
      <c r="AM1165" s="1">
        <f t="shared" si="152"/>
        <v>1.9878556670872298</v>
      </c>
      <c r="AN1165" s="29">
        <f t="shared" si="152"/>
        <v>0.27685088735688212</v>
      </c>
      <c r="AO1165" s="1">
        <f t="shared" si="146"/>
        <v>54988.313183113787</v>
      </c>
      <c r="AP1165" s="1">
        <f t="shared" si="147"/>
        <v>54756.787422267313</v>
      </c>
      <c r="AQ1165" s="29">
        <f t="shared" si="148"/>
        <v>64949.626214116419</v>
      </c>
    </row>
    <row r="1166" spans="1:43" x14ac:dyDescent="0.2">
      <c r="A1166" s="26"/>
      <c r="E1166" s="25" t="s">
        <v>2288</v>
      </c>
      <c r="F1166" s="26" t="s">
        <v>2289</v>
      </c>
      <c r="G1166" s="1">
        <v>0.40342844537674899</v>
      </c>
      <c r="H1166" s="43">
        <v>1.88398576041179</v>
      </c>
      <c r="I1166" s="1">
        <f>VLOOKUP(F1166,'[1]SUSMB vs SHAM all proteins sum'!$B$2:$E$3214,2,FALSE)</f>
        <v>0.49972729876556898</v>
      </c>
      <c r="J1166" s="29">
        <f>VLOOKUP(F1166,'[1]SUSMB vs SHAM all proteins sum'!$B$2:$E$3214,3,FALSE)</f>
        <v>1.6925302942935501</v>
      </c>
      <c r="K1166" s="25">
        <f>VLOOKUP($E1166,[1]AllProteinsNorm!$A$1:$Q$3226,4,FALSE)</f>
        <v>51676.732576274</v>
      </c>
      <c r="L1166" s="1">
        <f>VLOOKUP($E1166,[1]AllProteinsNorm!$A$1:$Q$3226,5,FALSE)</f>
        <v>29881.188274352899</v>
      </c>
      <c r="M1166" s="1">
        <f>VLOOKUP($E1166,[1]AllProteinsNorm!$A$1:$Q$3226,10,FALSE)</f>
        <v>1099.87240684064</v>
      </c>
      <c r="N1166" s="1">
        <f>VLOOKUP($E1166,[1]AllProteinsNorm!$A$1:$Q$3226,11,FALSE)</f>
        <v>25919.812286628701</v>
      </c>
      <c r="O1166" s="1">
        <f>VLOOKUP($E1166,[1]AllProteinsNorm!$A$1:$Q$3226,15,FALSE)</f>
        <v>45952.142153401001</v>
      </c>
      <c r="P1166" s="1">
        <f>VLOOKUP($E1166,[1]AllProteinsNorm!$A$1:$Q$3226,6,FALSE)</f>
        <v>36779.4182123383</v>
      </c>
      <c r="Q1166" s="1">
        <f>VLOOKUP($E1166,[1]AllProteinsNorm!$A$1:$Q$3226,8,FALSE)</f>
        <v>35942.574203352196</v>
      </c>
      <c r="R1166" s="1">
        <f>VLOOKUP($E1166,[1]AllProteinsNorm!$A$1:$Q$3226,13,FALSE)</f>
        <v>39329.8706088709</v>
      </c>
      <c r="S1166" s="1">
        <f>VLOOKUP($E1166,[1]AllProteinsNorm!$A$1:$Q$3226,16,FALSE)</f>
        <v>36304.823119185698</v>
      </c>
      <c r="T1166" s="1">
        <f>VLOOKUP($E1166,[1]AllProteinsNorm!$A$1:$Q$3226,17,FALSE)</f>
        <v>25436.657044674601</v>
      </c>
      <c r="U1166" s="1">
        <f>VLOOKUP($E1166,[1]AllProteinsNorm!$A$1:$Q$3226,3,FALSE)</f>
        <v>36135.766802721802</v>
      </c>
      <c r="V1166" s="1">
        <f>VLOOKUP($E1166,[1]AllProteinsNorm!$A$1:$Q$3226,7,FALSE)</f>
        <v>14226.6707833857</v>
      </c>
      <c r="W1166" s="1">
        <f>VLOOKUP($E1166,[1]AllProteinsNorm!$A$1:$Q$3226,9,FALSE)</f>
        <v>29909.2511748789</v>
      </c>
      <c r="X1166" s="1">
        <f>VLOOKUP($E1166,[1]AllProteinsNorm!$A$1:$Q$3226,12,FALSE)</f>
        <v>50390.187313647701</v>
      </c>
      <c r="Y1166" s="29">
        <f>VLOOKUP($E1166,[1]AllProteinsNorm!$A$1:$Q$3226,14,FALSE)</f>
        <v>36262.940326331802</v>
      </c>
      <c r="Z1166" s="25">
        <f t="shared" si="152"/>
        <v>1.6720642253760358</v>
      </c>
      <c r="AA1166" s="1">
        <f t="shared" si="152"/>
        <v>0.96684258919672239</v>
      </c>
      <c r="AB1166" s="1">
        <f t="shared" si="152"/>
        <v>3.5587724151136153E-2</v>
      </c>
      <c r="AC1166" s="1">
        <f t="shared" si="152"/>
        <v>0.83866739811704538</v>
      </c>
      <c r="AD1166" s="1">
        <f t="shared" si="152"/>
        <v>1.4868380631590599</v>
      </c>
      <c r="AE1166" s="1">
        <f t="shared" si="152"/>
        <v>1.19004330105866</v>
      </c>
      <c r="AF1166" s="1">
        <f t="shared" si="152"/>
        <v>1.1629661841457313</v>
      </c>
      <c r="AG1166" s="1">
        <f t="shared" si="152"/>
        <v>1.2725663244420051</v>
      </c>
      <c r="AH1166" s="1">
        <f t="shared" si="152"/>
        <v>1.1746871932469247</v>
      </c>
      <c r="AI1166" s="1">
        <f t="shared" si="152"/>
        <v>0.82303431616508649</v>
      </c>
      <c r="AJ1166" s="1">
        <f t="shared" si="152"/>
        <v>1.1692171682522927</v>
      </c>
      <c r="AK1166" s="1">
        <f t="shared" si="152"/>
        <v>0.4603214266302757</v>
      </c>
      <c r="AL1166" s="1">
        <f t="shared" si="152"/>
        <v>0.96775059885001369</v>
      </c>
      <c r="AM1166" s="1">
        <f t="shared" si="152"/>
        <v>1.6304364714388198</v>
      </c>
      <c r="AN1166" s="29">
        <f t="shared" si="152"/>
        <v>1.1733320239841145</v>
      </c>
      <c r="AO1166" s="1">
        <f t="shared" ref="AO1166:AO1229" si="153">_xlfn.STDEV.P(K1166:O1166)</f>
        <v>17732.045987580805</v>
      </c>
      <c r="AP1166" s="1">
        <f t="shared" ref="AP1166:AP1229" si="154">_xlfn.STDEV.P(P1166:T1166)</f>
        <v>4809.8116909945402</v>
      </c>
      <c r="AQ1166" s="29">
        <f t="shared" ref="AQ1166:AQ1229" si="155">_xlfn.STDEV.P(U1166:Y1166)</f>
        <v>11697.419051721567</v>
      </c>
    </row>
    <row r="1167" spans="1:43" x14ac:dyDescent="0.2">
      <c r="A1167" s="26"/>
      <c r="E1167" s="25" t="s">
        <v>2290</v>
      </c>
      <c r="F1167" s="26" t="s">
        <v>2291</v>
      </c>
      <c r="G1167" s="1">
        <v>0.17959113444005501</v>
      </c>
      <c r="H1167" s="1">
        <v>1.4392842998012401</v>
      </c>
      <c r="I1167" s="1">
        <f>VLOOKUP(F1167,'[1]SUSMB vs SHAM all proteins sum'!$B$2:$E$3214,2,FALSE)</f>
        <v>0.239557166868269</v>
      </c>
      <c r="J1167" s="29">
        <f>VLOOKUP(F1167,'[1]SUSMB vs SHAM all proteins sum'!$B$2:$E$3214,3,FALSE)</f>
        <v>1.37930528047876</v>
      </c>
      <c r="K1167" s="25">
        <f>VLOOKUP($E1167,[1]AllProteinsNorm!$A$1:$Q$3226,4,FALSE)</f>
        <v>63078.688740107202</v>
      </c>
      <c r="L1167" s="1">
        <f>VLOOKUP($E1167,[1]AllProteinsNorm!$A$1:$Q$3226,5,FALSE)</f>
        <v>215684.09327041401</v>
      </c>
      <c r="M1167" s="1">
        <f>VLOOKUP($E1167,[1]AllProteinsNorm!$A$1:$Q$3226,10,FALSE)</f>
        <v>111325.634525373</v>
      </c>
      <c r="N1167" s="1">
        <f>VLOOKUP($E1167,[1]AllProteinsNorm!$A$1:$Q$3226,11,FALSE)</f>
        <v>181804.57253721601</v>
      </c>
      <c r="O1167" s="1">
        <f>VLOOKUP($E1167,[1]AllProteinsNorm!$A$1:$Q$3226,15,FALSE)</f>
        <v>229735.98564758801</v>
      </c>
      <c r="P1167" s="1">
        <f>VLOOKUP($E1167,[1]AllProteinsNorm!$A$1:$Q$3226,6,FALSE)</f>
        <v>197973.20325609899</v>
      </c>
      <c r="Q1167" s="1">
        <f>VLOOKUP($E1167,[1]AllProteinsNorm!$A$1:$Q$3226,8,FALSE)</f>
        <v>189783.98241834901</v>
      </c>
      <c r="R1167" s="1">
        <f>VLOOKUP($E1167,[1]AllProteinsNorm!$A$1:$Q$3226,13,FALSE)</f>
        <v>222806.11415244901</v>
      </c>
      <c r="S1167" s="1">
        <f>VLOOKUP($E1167,[1]AllProteinsNorm!$A$1:$Q$3226,16,FALSE)</f>
        <v>241342.66009940501</v>
      </c>
      <c r="T1167" s="1">
        <f>VLOOKUP($E1167,[1]AllProteinsNorm!$A$1:$Q$3226,17,FALSE)</f>
        <v>193390.68755343201</v>
      </c>
      <c r="U1167" s="1">
        <f>VLOOKUP($E1167,[1]AllProteinsNorm!$A$1:$Q$3226,3,FALSE)</f>
        <v>221213.992497648</v>
      </c>
      <c r="V1167" s="1">
        <f>VLOOKUP($E1167,[1]AllProteinsNorm!$A$1:$Q$3226,7,FALSE)</f>
        <v>166647.934436134</v>
      </c>
      <c r="W1167" s="1">
        <f>VLOOKUP($E1167,[1]AllProteinsNorm!$A$1:$Q$3226,9,FALSE)</f>
        <v>222753.94601917101</v>
      </c>
      <c r="X1167" s="1">
        <f>VLOOKUP($E1167,[1]AllProteinsNorm!$A$1:$Q$3226,12,FALSE)</f>
        <v>169654.22209105699</v>
      </c>
      <c r="Y1167" s="29">
        <f>VLOOKUP($E1167,[1]AllProteinsNorm!$A$1:$Q$3226,14,FALSE)</f>
        <v>226688.33347228399</v>
      </c>
      <c r="Z1167" s="25">
        <f t="shared" si="152"/>
        <v>0.39344067348666462</v>
      </c>
      <c r="AA1167" s="1">
        <f t="shared" si="152"/>
        <v>1.3452862862495842</v>
      </c>
      <c r="AB1167" s="1">
        <f t="shared" si="152"/>
        <v>0.69437132411637703</v>
      </c>
      <c r="AC1167" s="1">
        <f t="shared" si="152"/>
        <v>1.1339695686558731</v>
      </c>
      <c r="AD1167" s="1">
        <f t="shared" si="152"/>
        <v>1.4329321474915004</v>
      </c>
      <c r="AE1167" s="1">
        <f t="shared" si="152"/>
        <v>1.2348181608896831</v>
      </c>
      <c r="AF1167" s="1">
        <f t="shared" si="152"/>
        <v>1.1837395378857976</v>
      </c>
      <c r="AG1167" s="1">
        <f t="shared" si="152"/>
        <v>1.3897084635075634</v>
      </c>
      <c r="AH1167" s="1">
        <f t="shared" si="152"/>
        <v>1.5053264521999909</v>
      </c>
      <c r="AI1167" s="1">
        <f t="shared" si="152"/>
        <v>1.2062356380070516</v>
      </c>
      <c r="AJ1167" s="1">
        <f t="shared" si="152"/>
        <v>1.3797779239125112</v>
      </c>
      <c r="AK1167" s="1">
        <f t="shared" si="152"/>
        <v>1.0394330774670233</v>
      </c>
      <c r="AL1167" s="1">
        <f t="shared" si="152"/>
        <v>1.3893830752361616</v>
      </c>
      <c r="AM1167" s="1">
        <f t="shared" si="152"/>
        <v>1.0581841939418888</v>
      </c>
      <c r="AN1167" s="29">
        <f t="shared" si="152"/>
        <v>1.4139230281145103</v>
      </c>
      <c r="AO1167" s="1">
        <f t="shared" si="153"/>
        <v>63563.620161356317</v>
      </c>
      <c r="AP1167" s="1">
        <f t="shared" si="154"/>
        <v>19855.150785299309</v>
      </c>
      <c r="AQ1167" s="29">
        <f t="shared" si="155"/>
        <v>27216.117465404543</v>
      </c>
    </row>
    <row r="1168" spans="1:43" x14ac:dyDescent="0.2">
      <c r="A1168" s="26"/>
      <c r="E1168" s="25" t="s">
        <v>2292</v>
      </c>
      <c r="F1168" s="26" t="s">
        <v>2293</v>
      </c>
      <c r="G1168" s="1">
        <v>0.85350265634911504</v>
      </c>
      <c r="H1168" s="1">
        <v>0.93721056660922697</v>
      </c>
      <c r="I1168" s="1">
        <f>VLOOKUP(F1168,'[1]SUSMB vs SHAM all proteins sum'!$B$2:$E$3214,2,FALSE)</f>
        <v>0.85509482706038498</v>
      </c>
      <c r="J1168" s="29">
        <f>VLOOKUP(F1168,'[1]SUSMB vs SHAM all proteins sum'!$B$2:$E$3214,3,FALSE)</f>
        <v>0.95260368508750504</v>
      </c>
      <c r="K1168" s="25">
        <f>VLOOKUP($E1168,[1]AllProteinsNorm!$A$1:$Q$3226,4,FALSE)</f>
        <v>22838.783939149602</v>
      </c>
      <c r="L1168" s="1">
        <f>VLOOKUP($E1168,[1]AllProteinsNorm!$A$1:$Q$3226,5,FALSE)</f>
        <v>17797.037973078001</v>
      </c>
      <c r="M1168" s="1">
        <f>VLOOKUP($E1168,[1]AllProteinsNorm!$A$1:$Q$3226,10,FALSE)</f>
        <v>19916.524022594898</v>
      </c>
      <c r="N1168" s="1">
        <f>VLOOKUP($E1168,[1]AllProteinsNorm!$A$1:$Q$3226,11,FALSE)</f>
        <v>15368.0783593797</v>
      </c>
      <c r="O1168" s="1">
        <f>VLOOKUP($E1168,[1]AllProteinsNorm!$A$1:$Q$3226,15,FALSE)</f>
        <v>7037.76886953947</v>
      </c>
      <c r="P1168" s="1">
        <f>VLOOKUP($E1168,[1]AllProteinsNorm!$A$1:$Q$3226,6,FALSE)</f>
        <v>5367.7810067438204</v>
      </c>
      <c r="Q1168" s="1">
        <f>VLOOKUP($E1168,[1]AllProteinsNorm!$A$1:$Q$3226,8,FALSE)</f>
        <v>18813.9070923935</v>
      </c>
      <c r="R1168" s="1">
        <f>VLOOKUP($E1168,[1]AllProteinsNorm!$A$1:$Q$3226,13,FALSE)</f>
        <v>19624.480653651601</v>
      </c>
      <c r="S1168" s="1">
        <f>VLOOKUP($E1168,[1]AllProteinsNorm!$A$1:$Q$3226,16,FALSE)</f>
        <v>12804.603417279201</v>
      </c>
      <c r="T1168" s="1">
        <f>VLOOKUP($E1168,[1]AllProteinsNorm!$A$1:$Q$3226,17,FALSE)</f>
        <v>24948.050071289901</v>
      </c>
      <c r="U1168" s="1">
        <f>VLOOKUP($E1168,[1]AllProteinsNorm!$A$1:$Q$3226,3,FALSE)</f>
        <v>12904.0380102731</v>
      </c>
      <c r="V1168" s="1">
        <f>VLOOKUP($E1168,[1]AllProteinsNorm!$A$1:$Q$3226,7,FALSE)</f>
        <v>18839.8127296288</v>
      </c>
      <c r="W1168" s="1">
        <f>VLOOKUP($E1168,[1]AllProteinsNorm!$A$1:$Q$3226,9,FALSE)</f>
        <v>14078.973734446599</v>
      </c>
      <c r="X1168" s="1">
        <f>VLOOKUP($E1168,[1]AllProteinsNorm!$A$1:$Q$3226,12,FALSE)</f>
        <v>9125.2572495144104</v>
      </c>
      <c r="Y1168" s="29">
        <f>VLOOKUP($E1168,[1]AllProteinsNorm!$A$1:$Q$3226,14,FALSE)</f>
        <v>21990.3311499437</v>
      </c>
      <c r="Z1168" s="25">
        <f t="shared" si="152"/>
        <v>1.3765237083979605</v>
      </c>
      <c r="AA1168" s="1">
        <f t="shared" si="152"/>
        <v>1.072651012176125</v>
      </c>
      <c r="AB1168" s="1">
        <f t="shared" si="152"/>
        <v>1.2003952390382922</v>
      </c>
      <c r="AC1168" s="1">
        <f t="shared" si="152"/>
        <v>0.92625440437488871</v>
      </c>
      <c r="AD1168" s="1">
        <f t="shared" si="152"/>
        <v>0.42417563601273384</v>
      </c>
      <c r="AE1168" s="1">
        <f t="shared" si="152"/>
        <v>0.32352325924872621</v>
      </c>
      <c r="AF1168" s="1">
        <f t="shared" si="152"/>
        <v>1.1339390586327551</v>
      </c>
      <c r="AG1168" s="1">
        <f t="shared" si="152"/>
        <v>1.1827933990146753</v>
      </c>
      <c r="AH1168" s="1">
        <f t="shared" si="152"/>
        <v>0.77175037985733741</v>
      </c>
      <c r="AI1168" s="1">
        <f t="shared" si="152"/>
        <v>1.5036519673257471</v>
      </c>
      <c r="AJ1168" s="1">
        <f t="shared" si="152"/>
        <v>0.77774343426232162</v>
      </c>
      <c r="AK1168" s="1">
        <f t="shared" si="152"/>
        <v>1.1355004256447012</v>
      </c>
      <c r="AL1168" s="1">
        <f t="shared" si="152"/>
        <v>0.84855836400979268</v>
      </c>
      <c r="AM1168" s="1">
        <f t="shared" si="152"/>
        <v>0.54999132102016202</v>
      </c>
      <c r="AN1168" s="29">
        <f t="shared" si="152"/>
        <v>1.3253863368588263</v>
      </c>
      <c r="AO1168" s="1">
        <f t="shared" si="153"/>
        <v>5372.3030833990751</v>
      </c>
      <c r="AP1168" s="1">
        <f t="shared" si="154"/>
        <v>6691.6543230656953</v>
      </c>
      <c r="AQ1168" s="29">
        <f t="shared" si="155"/>
        <v>4530.1512318956247</v>
      </c>
    </row>
    <row r="1169" spans="1:43" x14ac:dyDescent="0.2">
      <c r="A1169" s="26"/>
      <c r="E1169" s="25" t="s">
        <v>2294</v>
      </c>
      <c r="F1169" s="26" t="s">
        <v>2295</v>
      </c>
      <c r="G1169" s="1">
        <v>0.615434158621327</v>
      </c>
      <c r="H1169" s="1">
        <v>0.95724813958201704</v>
      </c>
      <c r="I1169" s="1">
        <f>VLOOKUP(F1169,'[1]SUSMB vs SHAM all proteins sum'!$B$2:$E$3214,2,FALSE)</f>
        <v>0.61842520387965605</v>
      </c>
      <c r="J1169" s="29">
        <f>VLOOKUP(F1169,'[1]SUSMB vs SHAM all proteins sum'!$B$2:$E$3214,3,FALSE)</f>
        <v>0.93306339204786004</v>
      </c>
      <c r="K1169" s="25">
        <f>VLOOKUP($E1169,[1]AllProteinsNorm!$A$1:$Q$3226,4,FALSE)</f>
        <v>136430.02834018599</v>
      </c>
      <c r="L1169" s="1">
        <f>VLOOKUP($E1169,[1]AllProteinsNorm!$A$1:$Q$3226,5,FALSE)</f>
        <v>102790.476025379</v>
      </c>
      <c r="M1169" s="1">
        <f>VLOOKUP($E1169,[1]AllProteinsNorm!$A$1:$Q$3226,10,FALSE)</f>
        <v>126945.81553966401</v>
      </c>
      <c r="N1169" s="1">
        <f>VLOOKUP($E1169,[1]AllProteinsNorm!$A$1:$Q$3226,11,FALSE)</f>
        <v>140570.54525156601</v>
      </c>
      <c r="O1169" s="1">
        <f>VLOOKUP($E1169,[1]AllProteinsNorm!$A$1:$Q$3226,15,FALSE)</f>
        <v>112068.84197307</v>
      </c>
      <c r="P1169" s="1">
        <f>VLOOKUP($E1169,[1]AllProteinsNorm!$A$1:$Q$3226,6,FALSE)</f>
        <v>131788.97889482701</v>
      </c>
      <c r="Q1169" s="1">
        <f>VLOOKUP($E1169,[1]AllProteinsNorm!$A$1:$Q$3226,8,FALSE)</f>
        <v>102201.36796012201</v>
      </c>
      <c r="R1169" s="1">
        <f>VLOOKUP($E1169,[1]AllProteinsNorm!$A$1:$Q$3226,13,FALSE)</f>
        <v>129962.10586944901</v>
      </c>
      <c r="S1169" s="1">
        <f>VLOOKUP($E1169,[1]AllProteinsNorm!$A$1:$Q$3226,16,FALSE)</f>
        <v>101665.424741927</v>
      </c>
      <c r="T1169" s="1">
        <f>VLOOKUP($E1169,[1]AllProteinsNorm!$A$1:$Q$3226,17,FALSE)</f>
        <v>126665.191464982</v>
      </c>
      <c r="U1169" s="1">
        <f>VLOOKUP($E1169,[1]AllProteinsNorm!$A$1:$Q$3226,3,FALSE)</f>
        <v>113899.846150346</v>
      </c>
      <c r="V1169" s="1">
        <f>VLOOKUP($E1169,[1]AllProteinsNorm!$A$1:$Q$3226,7,FALSE)</f>
        <v>97328.176043359999</v>
      </c>
      <c r="W1169" s="1">
        <f>VLOOKUP($E1169,[1]AllProteinsNorm!$A$1:$Q$3226,9,FALSE)</f>
        <v>144426.258867925</v>
      </c>
      <c r="X1169" s="1">
        <f>VLOOKUP($E1169,[1]AllProteinsNorm!$A$1:$Q$3226,12,FALSE)</f>
        <v>80790.704481635999</v>
      </c>
      <c r="Y1169" s="29">
        <f>VLOOKUP($E1169,[1]AllProteinsNorm!$A$1:$Q$3226,14,FALSE)</f>
        <v>153336.98665498101</v>
      </c>
      <c r="Z1169" s="25">
        <f t="shared" si="152"/>
        <v>1.1023656275971794</v>
      </c>
      <c r="AA1169" s="1">
        <f t="shared" si="152"/>
        <v>0.83055533296662853</v>
      </c>
      <c r="AB1169" s="1">
        <f t="shared" si="152"/>
        <v>1.0257324235781706</v>
      </c>
      <c r="AC1169" s="1">
        <f t="shared" si="152"/>
        <v>1.1358213380380584</v>
      </c>
      <c r="AD1169" s="1">
        <f t="shared" si="152"/>
        <v>0.90552527781996361</v>
      </c>
      <c r="AE1169" s="1">
        <f t="shared" si="152"/>
        <v>1.0648655739302131</v>
      </c>
      <c r="AF1169" s="1">
        <f t="shared" si="152"/>
        <v>0.82579529230710236</v>
      </c>
      <c r="AG1169" s="1">
        <f t="shared" si="152"/>
        <v>1.0501042926077495</v>
      </c>
      <c r="AH1169" s="1">
        <f t="shared" si="152"/>
        <v>0.82146482789783881</v>
      </c>
      <c r="AI1169" s="1">
        <f t="shared" si="152"/>
        <v>1.0234649584316096</v>
      </c>
      <c r="AJ1169" s="1">
        <f t="shared" si="152"/>
        <v>0.92031993918280508</v>
      </c>
      <c r="AK1169" s="1">
        <f t="shared" si="152"/>
        <v>0.786419508756521</v>
      </c>
      <c r="AL1169" s="1">
        <f t="shared" si="152"/>
        <v>1.1669758148951197</v>
      </c>
      <c r="AM1169" s="1">
        <f t="shared" si="152"/>
        <v>0.65279540533294522</v>
      </c>
      <c r="AN1169" s="29">
        <f t="shared" si="152"/>
        <v>1.2389752137725607</v>
      </c>
      <c r="AO1169" s="1">
        <f t="shared" si="153"/>
        <v>14350.453481806377</v>
      </c>
      <c r="AP1169" s="1">
        <f t="shared" si="154"/>
        <v>13591.807101064913</v>
      </c>
      <c r="AQ1169" s="29">
        <f t="shared" si="155"/>
        <v>27479.838124132046</v>
      </c>
    </row>
    <row r="1170" spans="1:43" x14ac:dyDescent="0.2">
      <c r="A1170" s="26"/>
      <c r="E1170" s="25" t="s">
        <v>2296</v>
      </c>
      <c r="F1170" s="26" t="s">
        <v>2297</v>
      </c>
      <c r="G1170" s="1">
        <v>5.0863702590740599E-2</v>
      </c>
      <c r="H1170" s="1">
        <v>1.3130222014393</v>
      </c>
      <c r="I1170" s="1">
        <f>VLOOKUP(F1170,'[1]SUSMB vs SHAM all proteins sum'!$B$2:$E$3214,2,FALSE)</f>
        <v>0.93954058956466602</v>
      </c>
      <c r="J1170" s="29">
        <f>VLOOKUP(F1170,'[1]SUSMB vs SHAM all proteins sum'!$B$2:$E$3214,3,FALSE)</f>
        <v>1.0095442474640299</v>
      </c>
      <c r="K1170" s="25">
        <f>VLOOKUP($E1170,[1]AllProteinsNorm!$A$1:$Q$3226,4,FALSE)</f>
        <v>153914.47139688101</v>
      </c>
      <c r="L1170" s="1">
        <f>VLOOKUP($E1170,[1]AllProteinsNorm!$A$1:$Q$3226,5,FALSE)</f>
        <v>175032.05485681901</v>
      </c>
      <c r="M1170" s="1">
        <f>VLOOKUP($E1170,[1]AllProteinsNorm!$A$1:$Q$3226,10,FALSE)</f>
        <v>170377.05536110501</v>
      </c>
      <c r="N1170" s="1">
        <f>VLOOKUP($E1170,[1]AllProteinsNorm!$A$1:$Q$3226,11,FALSE)</f>
        <v>155835.74692807</v>
      </c>
      <c r="O1170" s="1">
        <f>VLOOKUP($E1170,[1]AllProteinsNorm!$A$1:$Q$3226,15,FALSE)</f>
        <v>99494.881962009706</v>
      </c>
      <c r="P1170" s="1">
        <f>VLOOKUP($E1170,[1]AllProteinsNorm!$A$1:$Q$3226,6,FALSE)</f>
        <v>199717.602110404</v>
      </c>
      <c r="Q1170" s="1">
        <f>VLOOKUP($E1170,[1]AllProteinsNorm!$A$1:$Q$3226,8,FALSE)</f>
        <v>211338.23762776499</v>
      </c>
      <c r="R1170" s="1">
        <f>VLOOKUP($E1170,[1]AllProteinsNorm!$A$1:$Q$3226,13,FALSE)</f>
        <v>221052.646427931</v>
      </c>
      <c r="S1170" s="1">
        <f>VLOOKUP($E1170,[1]AllProteinsNorm!$A$1:$Q$3226,16,FALSE)</f>
        <v>190225.84660029301</v>
      </c>
      <c r="T1170" s="1">
        <f>VLOOKUP($E1170,[1]AllProteinsNorm!$A$1:$Q$3226,17,FALSE)</f>
        <v>156486.42219275399</v>
      </c>
      <c r="U1170" s="1">
        <f>VLOOKUP($E1170,[1]AllProteinsNorm!$A$1:$Q$3226,3,FALSE)</f>
        <v>169239.457796553</v>
      </c>
      <c r="V1170" s="1">
        <f>VLOOKUP($E1170,[1]AllProteinsNorm!$A$1:$Q$3226,7,FALSE)</f>
        <v>176833.31191356099</v>
      </c>
      <c r="W1170" s="1">
        <f>VLOOKUP($E1170,[1]AllProteinsNorm!$A$1:$Q$3226,9,FALSE)</f>
        <v>146818.391577078</v>
      </c>
      <c r="X1170" s="1">
        <f>VLOOKUP($E1170,[1]AllProteinsNorm!$A$1:$Q$3226,12,FALSE)</f>
        <v>125229.842724851</v>
      </c>
      <c r="Y1170" s="29">
        <f>VLOOKUP($E1170,[1]AllProteinsNorm!$A$1:$Q$3226,14,FALSE)</f>
        <v>135627.816971394</v>
      </c>
      <c r="Z1170" s="25">
        <f t="shared" si="152"/>
        <v>1.0197681882269494</v>
      </c>
      <c r="AA1170" s="1">
        <f t="shared" si="152"/>
        <v>1.1596838155830185</v>
      </c>
      <c r="AB1170" s="1">
        <f t="shared" si="152"/>
        <v>1.1288418787666872</v>
      </c>
      <c r="AC1170" s="1">
        <f t="shared" si="152"/>
        <v>1.0324976973481108</v>
      </c>
      <c r="AD1170" s="1">
        <f t="shared" si="152"/>
        <v>0.65920842007523461</v>
      </c>
      <c r="AE1170" s="1">
        <f t="shared" si="152"/>
        <v>1.3232391692135883</v>
      </c>
      <c r="AF1170" s="1">
        <f t="shared" si="152"/>
        <v>1.4002322831166198</v>
      </c>
      <c r="AG1170" s="1">
        <f t="shared" si="152"/>
        <v>1.4645955945839129</v>
      </c>
      <c r="AH1170" s="1">
        <f t="shared" si="152"/>
        <v>1.2603510584869499</v>
      </c>
      <c r="AI1170" s="1">
        <f t="shared" si="152"/>
        <v>1.0368087795340082</v>
      </c>
      <c r="AJ1170" s="1">
        <f t="shared" si="152"/>
        <v>1.1213046680235648</v>
      </c>
      <c r="AK1170" s="1">
        <f t="shared" si="152"/>
        <v>1.171618136174279</v>
      </c>
      <c r="AL1170" s="1">
        <f t="shared" si="152"/>
        <v>0.97275274909585685</v>
      </c>
      <c r="AM1170" s="1">
        <f t="shared" si="152"/>
        <v>0.82971671648839507</v>
      </c>
      <c r="AN1170" s="29">
        <f t="shared" si="152"/>
        <v>0.89860902571957568</v>
      </c>
      <c r="AO1170" s="1">
        <f t="shared" si="153"/>
        <v>26972.733628671682</v>
      </c>
      <c r="AP1170" s="1">
        <f t="shared" si="154"/>
        <v>22231.071709926066</v>
      </c>
      <c r="AQ1170" s="29">
        <f t="shared" si="155"/>
        <v>19583.74632904942</v>
      </c>
    </row>
    <row r="1171" spans="1:43" x14ac:dyDescent="0.2">
      <c r="A1171" s="26"/>
      <c r="E1171" s="25" t="s">
        <v>148</v>
      </c>
      <c r="F1171" s="26" t="s">
        <v>149</v>
      </c>
      <c r="G1171" s="43">
        <v>3.1850987790895298E-2</v>
      </c>
      <c r="H1171" s="43">
        <v>2.6250474474743402</v>
      </c>
      <c r="I1171" s="1">
        <f>VLOOKUP(F1171,'[1]SUSMB vs SHAM all proteins sum'!$B$2:$E$3214,2,FALSE)</f>
        <v>1.41572990716909E-2</v>
      </c>
      <c r="J1171" s="29">
        <f>VLOOKUP(F1171,'[1]SUSMB vs SHAM all proteins sum'!$B$2:$E$3214,3,FALSE)</f>
        <v>3.2308680010728401</v>
      </c>
      <c r="K1171" s="25">
        <f>VLOOKUP($E1171,[1]AllProteinsNorm!$A$1:$Q$3226,4,FALSE)</f>
        <v>58434.764237712501</v>
      </c>
      <c r="L1171" s="1">
        <f>VLOOKUP($E1171,[1]AllProteinsNorm!$A$1:$Q$3226,5,FALSE)</f>
        <v>37025.692521610799</v>
      </c>
      <c r="M1171" s="1">
        <f>VLOOKUP($E1171,[1]AllProteinsNorm!$A$1:$Q$3226,10,FALSE)</f>
        <v>60413.817749031099</v>
      </c>
      <c r="N1171" s="1">
        <f>VLOOKUP($E1171,[1]AllProteinsNorm!$A$1:$Q$3226,11,FALSE)</f>
        <v>99092.279253509201</v>
      </c>
      <c r="O1171" s="1">
        <f>VLOOKUP($E1171,[1]AllProteinsNorm!$A$1:$Q$3226,15,FALSE)</f>
        <v>194830.036346757</v>
      </c>
      <c r="P1171" s="1">
        <f>VLOOKUP($E1171,[1]AllProteinsNorm!$A$1:$Q$3226,6,FALSE)</f>
        <v>166161.070257885</v>
      </c>
      <c r="Q1171" s="1">
        <f>VLOOKUP($E1171,[1]AllProteinsNorm!$A$1:$Q$3226,8,FALSE)</f>
        <v>125066.364277634</v>
      </c>
      <c r="R1171" s="1">
        <f>VLOOKUP($E1171,[1]AllProteinsNorm!$A$1:$Q$3226,13,FALSE)</f>
        <v>239005.60934520501</v>
      </c>
      <c r="S1171" s="1">
        <f>VLOOKUP($E1171,[1]AllProteinsNorm!$A$1:$Q$3226,16,FALSE)</f>
        <v>134866.19835547401</v>
      </c>
      <c r="T1171" s="1">
        <f>VLOOKUP($E1171,[1]AllProteinsNorm!$A$1:$Q$3226,17,FALSE)</f>
        <v>469581.81479926902</v>
      </c>
      <c r="U1171" s="1">
        <f>VLOOKUP($E1171,[1]AllProteinsNorm!$A$1:$Q$3226,3,FALSE)</f>
        <v>184642.19469455199</v>
      </c>
      <c r="V1171" s="1">
        <f>VLOOKUP($E1171,[1]AllProteinsNorm!$A$1:$Q$3226,7,FALSE)</f>
        <v>163440.836068479</v>
      </c>
      <c r="W1171" s="1">
        <f>VLOOKUP($E1171,[1]AllProteinsNorm!$A$1:$Q$3226,9,FALSE)</f>
        <v>247729.501369404</v>
      </c>
      <c r="X1171" s="1">
        <f>VLOOKUP($E1171,[1]AllProteinsNorm!$A$1:$Q$3226,12,FALSE)</f>
        <v>635169.67304079502</v>
      </c>
      <c r="Y1171" s="29">
        <f>VLOOKUP($E1171,[1]AllProteinsNorm!$A$1:$Q$3226,14,FALSE)</f>
        <v>187086.978358238</v>
      </c>
      <c r="Z1171" s="25">
        <f t="shared" si="152"/>
        <v>0.64956877756233311</v>
      </c>
      <c r="AA1171" s="1">
        <f t="shared" si="152"/>
        <v>0.41158262796822814</v>
      </c>
      <c r="AB1171" s="1">
        <f t="shared" si="152"/>
        <v>0.67156820524630778</v>
      </c>
      <c r="AC1171" s="1">
        <f t="shared" si="152"/>
        <v>1.1015232377548658</v>
      </c>
      <c r="AD1171" s="1">
        <f t="shared" si="152"/>
        <v>2.1657571514682652</v>
      </c>
      <c r="AE1171" s="1">
        <f t="shared" si="152"/>
        <v>1.8470690297780943</v>
      </c>
      <c r="AF1171" s="1">
        <f t="shared" si="152"/>
        <v>1.3902546954327948</v>
      </c>
      <c r="AG1171" s="1">
        <f t="shared" si="152"/>
        <v>2.6568188221201052</v>
      </c>
      <c r="AH1171" s="1">
        <f t="shared" si="152"/>
        <v>1.4991909823383212</v>
      </c>
      <c r="AI1171" s="1">
        <f t="shared" si="152"/>
        <v>5.2199352454614045</v>
      </c>
      <c r="AJ1171" s="1">
        <f t="shared" si="152"/>
        <v>2.0525077196557122</v>
      </c>
      <c r="AK1171" s="1">
        <f t="shared" si="152"/>
        <v>1.8168305369879523</v>
      </c>
      <c r="AL1171" s="1">
        <f t="shared" si="152"/>
        <v>2.7537947909918596</v>
      </c>
      <c r="AM1171" s="1">
        <f t="shared" si="152"/>
        <v>7.060632372595455</v>
      </c>
      <c r="AN1171" s="29">
        <f t="shared" si="152"/>
        <v>2.0796842669823121</v>
      </c>
      <c r="AO1171" s="1">
        <f t="shared" si="153"/>
        <v>56124.827534880991</v>
      </c>
      <c r="AP1171" s="1">
        <f t="shared" si="154"/>
        <v>127726.68480106453</v>
      </c>
      <c r="AQ1171" s="29">
        <f t="shared" si="155"/>
        <v>178007.61892164228</v>
      </c>
    </row>
    <row r="1172" spans="1:43" x14ac:dyDescent="0.2">
      <c r="A1172" s="26"/>
      <c r="E1172" s="25" t="s">
        <v>2298</v>
      </c>
      <c r="F1172" s="26" t="s">
        <v>2299</v>
      </c>
      <c r="G1172" s="1">
        <v>0.26442074647640401</v>
      </c>
      <c r="H1172" s="43">
        <v>0.64716315812021996</v>
      </c>
      <c r="I1172" s="1">
        <f>VLOOKUP(F1172,'[1]SUSMB vs SHAM all proteins sum'!$B$2:$E$3214,2,FALSE)</f>
        <v>8.2113773368570495E-2</v>
      </c>
      <c r="J1172" s="29">
        <f>VLOOKUP(F1172,'[1]SUSMB vs SHAM all proteins sum'!$B$2:$E$3214,3,FALSE)</f>
        <v>0.502565869673684</v>
      </c>
      <c r="K1172" s="25">
        <f>VLOOKUP($E1172,[1]AllProteinsNorm!$A$1:$Q$3226,4,FALSE)</f>
        <v>21817.097342953301</v>
      </c>
      <c r="L1172" s="1">
        <f>VLOOKUP($E1172,[1]AllProteinsNorm!$A$1:$Q$3226,5,FALSE)</f>
        <v>31977.886069835698</v>
      </c>
      <c r="M1172" s="1">
        <f>VLOOKUP($E1172,[1]AllProteinsNorm!$A$1:$Q$3226,10,FALSE)</f>
        <v>27416.069807671902</v>
      </c>
      <c r="N1172" s="1">
        <f>VLOOKUP($E1172,[1]AllProteinsNorm!$A$1:$Q$3226,11,FALSE)</f>
        <v>14673.5925890528</v>
      </c>
      <c r="O1172" s="1">
        <f>VLOOKUP($E1172,[1]AllProteinsNorm!$A$1:$Q$3226,15,FALSE)</f>
        <v>30281.572180147599</v>
      </c>
      <c r="P1172" s="1">
        <f>VLOOKUP($E1172,[1]AllProteinsNorm!$A$1:$Q$3226,6,FALSE)</f>
        <v>31394.453742065802</v>
      </c>
      <c r="Q1172" s="1">
        <f>VLOOKUP($E1172,[1]AllProteinsNorm!$A$1:$Q$3226,8,FALSE)</f>
        <v>21125.665942178399</v>
      </c>
      <c r="R1172" s="1">
        <f>VLOOKUP($E1172,[1]AllProteinsNorm!$A$1:$Q$3226,13,FALSE)</f>
        <v>26781.7114577588</v>
      </c>
      <c r="S1172" s="1">
        <f>VLOOKUP($E1172,[1]AllProteinsNorm!$A$1:$Q$3226,16,FALSE)</f>
        <v>5259.2519850209801</v>
      </c>
      <c r="T1172" s="1">
        <f>VLOOKUP($E1172,[1]AllProteinsNorm!$A$1:$Q$3226,17,FALSE)</f>
        <v>10327.8536917375</v>
      </c>
      <c r="U1172" s="1">
        <f>VLOOKUP($E1172,[1]AllProteinsNorm!$A$1:$Q$3226,3,FALSE)</f>
        <v>9459.5647667227095</v>
      </c>
      <c r="V1172" s="1">
        <f>VLOOKUP($E1172,[1]AllProteinsNorm!$A$1:$Q$3226,7,FALSE)</f>
        <v>17511.984881356799</v>
      </c>
      <c r="W1172" s="1">
        <f>VLOOKUP($E1172,[1]AllProteinsNorm!$A$1:$Q$3226,9,FALSE)</f>
        <v>29028.379394396601</v>
      </c>
      <c r="X1172" s="1">
        <f>VLOOKUP($E1172,[1]AllProteinsNorm!$A$1:$Q$3226,12,FALSE)</f>
        <v>4393.7635225952499</v>
      </c>
      <c r="Y1172" s="29">
        <f>VLOOKUP($E1172,[1]AllProteinsNorm!$A$1:$Q$3226,14,FALSE)</f>
        <v>12896.318560620201</v>
      </c>
      <c r="Z1172" s="25">
        <f t="shared" si="152"/>
        <v>0.86461723631682064</v>
      </c>
      <c r="AA1172" s="1">
        <f t="shared" si="152"/>
        <v>1.2672919335846353</v>
      </c>
      <c r="AB1172" s="1">
        <f t="shared" si="152"/>
        <v>1.0865059698436277</v>
      </c>
      <c r="AC1172" s="1">
        <f t="shared" si="152"/>
        <v>0.58151828686246376</v>
      </c>
      <c r="AD1172" s="1">
        <f t="shared" si="152"/>
        <v>1.200066573392452</v>
      </c>
      <c r="AE1172" s="1">
        <f t="shared" si="152"/>
        <v>1.2441703588451236</v>
      </c>
      <c r="AF1172" s="1">
        <f t="shared" si="152"/>
        <v>0.83721563025331958</v>
      </c>
      <c r="AG1172" s="1">
        <f t="shared" si="152"/>
        <v>1.0613661836147545</v>
      </c>
      <c r="AH1172" s="1">
        <f t="shared" si="152"/>
        <v>0.2084255226486994</v>
      </c>
      <c r="AI1172" s="1">
        <f t="shared" si="152"/>
        <v>0.40929552523258705</v>
      </c>
      <c r="AJ1172" s="1">
        <f t="shared" si="152"/>
        <v>0.37488500953154802</v>
      </c>
      <c r="AK1172" s="1">
        <f t="shared" si="152"/>
        <v>0.69400451089022175</v>
      </c>
      <c r="AL1172" s="1">
        <f t="shared" si="152"/>
        <v>1.1504022176829987</v>
      </c>
      <c r="AM1172" s="1">
        <f t="shared" si="152"/>
        <v>0.17412599000769355</v>
      </c>
      <c r="AN1172" s="29">
        <f t="shared" si="152"/>
        <v>0.51108445533641145</v>
      </c>
      <c r="AO1172" s="1">
        <f t="shared" si="153"/>
        <v>6307.405781689924</v>
      </c>
      <c r="AP1172" s="1">
        <f t="shared" si="154"/>
        <v>9825.5563004928736</v>
      </c>
      <c r="AQ1172" s="29">
        <f t="shared" si="155"/>
        <v>8368.2116903721708</v>
      </c>
    </row>
    <row r="1173" spans="1:43" x14ac:dyDescent="0.2">
      <c r="A1173" s="26"/>
      <c r="E1173" s="25" t="s">
        <v>2300</v>
      </c>
      <c r="F1173" s="26" t="s">
        <v>2301</v>
      </c>
      <c r="G1173" s="1">
        <v>0.95512430869092502</v>
      </c>
      <c r="H1173" s="1">
        <v>1.00357781158313</v>
      </c>
      <c r="I1173" s="1">
        <f>VLOOKUP(F1173,'[1]SUSMB vs SHAM all proteins sum'!$B$2:$E$3214,2,FALSE)</f>
        <v>0.56500252153980501</v>
      </c>
      <c r="J1173" s="29">
        <f>VLOOKUP(F1173,'[1]SUSMB vs SHAM all proteins sum'!$B$2:$E$3214,3,FALSE)</f>
        <v>1.05168033102308</v>
      </c>
      <c r="K1173" s="25">
        <f>VLOOKUP($E1173,[1]AllProteinsNorm!$A$1:$Q$3226,4,FALSE)</f>
        <v>1651313.1183684899</v>
      </c>
      <c r="L1173" s="1">
        <f>VLOOKUP($E1173,[1]AllProteinsNorm!$A$1:$Q$3226,5,FALSE)</f>
        <v>1851921.90888832</v>
      </c>
      <c r="M1173" s="1">
        <f>VLOOKUP($E1173,[1]AllProteinsNorm!$A$1:$Q$3226,10,FALSE)</f>
        <v>1763833.92755921</v>
      </c>
      <c r="N1173" s="1">
        <f>VLOOKUP($E1173,[1]AllProteinsNorm!$A$1:$Q$3226,11,FALSE)</f>
        <v>1421006.4632909601</v>
      </c>
      <c r="O1173" s="1">
        <f>VLOOKUP($E1173,[1]AllProteinsNorm!$A$1:$Q$3226,15,FALSE)</f>
        <v>1392223.24564108</v>
      </c>
      <c r="P1173" s="1">
        <f>VLOOKUP($E1173,[1]AllProteinsNorm!$A$1:$Q$3226,6,FALSE)</f>
        <v>1727537.48325531</v>
      </c>
      <c r="Q1173" s="1">
        <f>VLOOKUP($E1173,[1]AllProteinsNorm!$A$1:$Q$3226,8,FALSE)</f>
        <v>1626749.7918791701</v>
      </c>
      <c r="R1173" s="1">
        <f>VLOOKUP($E1173,[1]AllProteinsNorm!$A$1:$Q$3226,13,FALSE)</f>
        <v>1590014.10901956</v>
      </c>
      <c r="S1173" s="1">
        <f>VLOOKUP($E1173,[1]AllProteinsNorm!$A$1:$Q$3226,16,FALSE)</f>
        <v>1498532.7021307901</v>
      </c>
      <c r="T1173" s="1">
        <f>VLOOKUP($E1173,[1]AllProteinsNorm!$A$1:$Q$3226,17,FALSE)</f>
        <v>1622387.3024215901</v>
      </c>
      <c r="U1173" s="1">
        <f>VLOOKUP($E1173,[1]AllProteinsNorm!$A$1:$Q$3226,3,FALSE)</f>
        <v>1496846.0470790099</v>
      </c>
      <c r="V1173" s="1">
        <f>VLOOKUP($E1173,[1]AllProteinsNorm!$A$1:$Q$3226,7,FALSE)</f>
        <v>1857610.2397588601</v>
      </c>
      <c r="W1173" s="1">
        <f>VLOOKUP($E1173,[1]AllProteinsNorm!$A$1:$Q$3226,9,FALSE)</f>
        <v>1424802.8787932701</v>
      </c>
      <c r="X1173" s="1">
        <f>VLOOKUP($E1173,[1]AllProteinsNorm!$A$1:$Q$3226,12,FALSE)</f>
        <v>1949235.44402296</v>
      </c>
      <c r="Y1173" s="29">
        <f>VLOOKUP($E1173,[1]AllProteinsNorm!$A$1:$Q$3226,14,FALSE)</f>
        <v>1777799.05089986</v>
      </c>
      <c r="Z1173" s="25">
        <f t="shared" si="152"/>
        <v>1.0218144075398108</v>
      </c>
      <c r="AA1173" s="1">
        <f t="shared" si="152"/>
        <v>1.1459489221585919</v>
      </c>
      <c r="AB1173" s="1">
        <f t="shared" si="152"/>
        <v>1.0914410475151004</v>
      </c>
      <c r="AC1173" s="1">
        <f t="shared" si="152"/>
        <v>0.8793031807513807</v>
      </c>
      <c r="AD1173" s="1">
        <f t="shared" si="152"/>
        <v>0.86149244203511588</v>
      </c>
      <c r="AE1173" s="1">
        <f t="shared" si="152"/>
        <v>1.0689812067255871</v>
      </c>
      <c r="AF1173" s="1">
        <f t="shared" si="152"/>
        <v>1.0066148910915376</v>
      </c>
      <c r="AG1173" s="1">
        <f t="shared" si="152"/>
        <v>0.9838832543115611</v>
      </c>
      <c r="AH1173" s="1">
        <f t="shared" si="152"/>
        <v>0.92727556522996957</v>
      </c>
      <c r="AI1173" s="1">
        <f t="shared" si="152"/>
        <v>1.0039154305646933</v>
      </c>
      <c r="AJ1173" s="1">
        <f t="shared" si="152"/>
        <v>0.92623188162248904</v>
      </c>
      <c r="AK1173" s="1">
        <f t="shared" si="152"/>
        <v>1.149468798779032</v>
      </c>
      <c r="AL1173" s="1">
        <f t="shared" si="152"/>
        <v>0.88165236093660238</v>
      </c>
      <c r="AM1173" s="1">
        <f t="shared" si="152"/>
        <v>1.2061654680959553</v>
      </c>
      <c r="AN1173" s="29">
        <f t="shared" si="152"/>
        <v>1.1000825123431917</v>
      </c>
      <c r="AO1173" s="1">
        <f t="shared" si="153"/>
        <v>182679.79136713679</v>
      </c>
      <c r="AP1173" s="1">
        <f t="shared" si="154"/>
        <v>73521.584527248226</v>
      </c>
      <c r="AQ1173" s="29">
        <f t="shared" si="155"/>
        <v>204943.43055114013</v>
      </c>
    </row>
    <row r="1174" spans="1:43" x14ac:dyDescent="0.2">
      <c r="A1174" s="26"/>
      <c r="E1174" s="25" t="s">
        <v>2302</v>
      </c>
      <c r="F1174" s="26" t="s">
        <v>2303</v>
      </c>
      <c r="G1174" s="1">
        <v>0.29966529692221699</v>
      </c>
      <c r="H1174" s="1">
        <v>1.0925419497343301</v>
      </c>
      <c r="I1174" s="1">
        <f>VLOOKUP(F1174,'[1]SUSMB vs SHAM all proteins sum'!$B$2:$E$3214,2,FALSE)</f>
        <v>0.80021103389547099</v>
      </c>
      <c r="J1174" s="29">
        <f>VLOOKUP(F1174,'[1]SUSMB vs SHAM all proteins sum'!$B$2:$E$3214,3,FALSE)</f>
        <v>0.97506806265436297</v>
      </c>
      <c r="K1174" s="25">
        <f>VLOOKUP($E1174,[1]AllProteinsNorm!$A$1:$Q$3226,4,FALSE)</f>
        <v>278068.03337162099</v>
      </c>
      <c r="L1174" s="1">
        <f>VLOOKUP($E1174,[1]AllProteinsNorm!$A$1:$Q$3226,5,FALSE)</f>
        <v>188382.26456057801</v>
      </c>
      <c r="M1174" s="1">
        <f>VLOOKUP($E1174,[1]AllProteinsNorm!$A$1:$Q$3226,10,FALSE)</f>
        <v>263577.58761109901</v>
      </c>
      <c r="N1174" s="1">
        <f>VLOOKUP($E1174,[1]AllProteinsNorm!$A$1:$Q$3226,11,FALSE)</f>
        <v>258802.71047718401</v>
      </c>
      <c r="O1174" s="1">
        <f>VLOOKUP($E1174,[1]AllProteinsNorm!$A$1:$Q$3226,15,FALSE)</f>
        <v>241078.12310682901</v>
      </c>
      <c r="P1174" s="1">
        <f>VLOOKUP($E1174,[1]AllProteinsNorm!$A$1:$Q$3226,6,FALSE)</f>
        <v>285703.034153605</v>
      </c>
      <c r="Q1174" s="1">
        <f>VLOOKUP($E1174,[1]AllProteinsNorm!$A$1:$Q$3226,8,FALSE)</f>
        <v>259965.40171299499</v>
      </c>
      <c r="R1174" s="1">
        <f>VLOOKUP($E1174,[1]AllProteinsNorm!$A$1:$Q$3226,13,FALSE)</f>
        <v>232186.022439188</v>
      </c>
      <c r="S1174" s="1">
        <f>VLOOKUP($E1174,[1]AllProteinsNorm!$A$1:$Q$3226,16,FALSE)</f>
        <v>264912.87923866499</v>
      </c>
      <c r="T1174" s="1">
        <f>VLOOKUP($E1174,[1]AllProteinsNorm!$A$1:$Q$3226,17,FALSE)</f>
        <v>293526.44626190298</v>
      </c>
      <c r="U1174" s="1">
        <f>VLOOKUP($E1174,[1]AllProteinsNorm!$A$1:$Q$3226,3,FALSE)</f>
        <v>268704.02942673297</v>
      </c>
      <c r="V1174" s="1">
        <f>VLOOKUP($E1174,[1]AllProteinsNorm!$A$1:$Q$3226,7,FALSE)</f>
        <v>211900.22089711801</v>
      </c>
      <c r="W1174" s="1">
        <f>VLOOKUP($E1174,[1]AllProteinsNorm!$A$1:$Q$3226,9,FALSE)</f>
        <v>201592.28654430099</v>
      </c>
      <c r="X1174" s="1">
        <f>VLOOKUP($E1174,[1]AllProteinsNorm!$A$1:$Q$3226,12,FALSE)</f>
        <v>287533.46981357201</v>
      </c>
      <c r="Y1174" s="29">
        <f>VLOOKUP($E1174,[1]AllProteinsNorm!$A$1:$Q$3226,14,FALSE)</f>
        <v>230055.66604410301</v>
      </c>
      <c r="Z1174" s="25">
        <f t="shared" si="152"/>
        <v>1.1304417516810752</v>
      </c>
      <c r="AA1174" s="1">
        <f t="shared" si="152"/>
        <v>0.76583839772371798</v>
      </c>
      <c r="AB1174" s="1">
        <f t="shared" si="152"/>
        <v>1.0715331288899312</v>
      </c>
      <c r="AC1174" s="1">
        <f t="shared" si="152"/>
        <v>1.0521216186710955</v>
      </c>
      <c r="AD1174" s="1">
        <f t="shared" si="152"/>
        <v>0.9800651030341806</v>
      </c>
      <c r="AE1174" s="1">
        <f t="shared" si="152"/>
        <v>1.161480643686823</v>
      </c>
      <c r="AF1174" s="1">
        <f t="shared" si="152"/>
        <v>1.056848356589646</v>
      </c>
      <c r="AG1174" s="1">
        <f t="shared" si="152"/>
        <v>0.94391566962764917</v>
      </c>
      <c r="AH1174" s="1">
        <f t="shared" si="152"/>
        <v>1.0769615464903586</v>
      </c>
      <c r="AI1174" s="1">
        <f t="shared" si="152"/>
        <v>1.193285492236271</v>
      </c>
      <c r="AJ1174" s="1">
        <f t="shared" si="152"/>
        <v>1.0923738698974079</v>
      </c>
      <c r="AK1174" s="1">
        <f t="shared" si="152"/>
        <v>0.86144694155625257</v>
      </c>
      <c r="AL1174" s="1">
        <f t="shared" si="152"/>
        <v>0.81954165951169944</v>
      </c>
      <c r="AM1174" s="1">
        <f t="shared" si="152"/>
        <v>1.1689219912905127</v>
      </c>
      <c r="AN1174" s="29">
        <f t="shared" si="152"/>
        <v>0.93525504155845152</v>
      </c>
      <c r="AO1174" s="1">
        <f t="shared" si="153"/>
        <v>31129.620585516663</v>
      </c>
      <c r="AP1174" s="1">
        <f t="shared" si="154"/>
        <v>21535.90370644183</v>
      </c>
      <c r="AQ1174" s="29">
        <f t="shared" si="155"/>
        <v>33006.007595480703</v>
      </c>
    </row>
    <row r="1175" spans="1:43" x14ac:dyDescent="0.2">
      <c r="A1175" s="26"/>
      <c r="E1175" s="25" t="s">
        <v>2304</v>
      </c>
      <c r="F1175" s="26" t="s">
        <v>2305</v>
      </c>
      <c r="G1175" s="1">
        <v>0.26582168114912502</v>
      </c>
      <c r="H1175" s="1">
        <v>1.0734168043329699</v>
      </c>
      <c r="I1175" s="1">
        <f>VLOOKUP(F1175,'[1]SUSMB vs SHAM all proteins sum'!$B$2:$E$3214,2,FALSE)</f>
        <v>0.92126877316852696</v>
      </c>
      <c r="J1175" s="29">
        <f>VLOOKUP(F1175,'[1]SUSMB vs SHAM all proteins sum'!$B$2:$E$3214,3,FALSE)</f>
        <v>0.99406849063455205</v>
      </c>
      <c r="K1175" s="25">
        <f>VLOOKUP($E1175,[1]AllProteinsNorm!$A$1:$Q$3226,4,FALSE)</f>
        <v>2897048.0703245299</v>
      </c>
      <c r="L1175" s="1">
        <f>VLOOKUP($E1175,[1]AllProteinsNorm!$A$1:$Q$3226,5,FALSE)</f>
        <v>3814242.4349965202</v>
      </c>
      <c r="M1175" s="1">
        <f>VLOOKUP($E1175,[1]AllProteinsNorm!$A$1:$Q$3226,10,FALSE)</f>
        <v>3643268.72688735</v>
      </c>
      <c r="N1175" s="1">
        <f>VLOOKUP($E1175,[1]AllProteinsNorm!$A$1:$Q$3226,11,FALSE)</f>
        <v>3439500.8872093498</v>
      </c>
      <c r="O1175" s="1">
        <f>VLOOKUP($E1175,[1]AllProteinsNorm!$A$1:$Q$3226,15,FALSE)</f>
        <v>3706799.2355460902</v>
      </c>
      <c r="P1175" s="1">
        <f>VLOOKUP($E1175,[1]AllProteinsNorm!$A$1:$Q$3226,6,FALSE)</f>
        <v>3850330.3914948599</v>
      </c>
      <c r="Q1175" s="1">
        <f>VLOOKUP($E1175,[1]AllProteinsNorm!$A$1:$Q$3226,8,FALSE)</f>
        <v>3766325.3187563899</v>
      </c>
      <c r="R1175" s="1">
        <f>VLOOKUP($E1175,[1]AllProteinsNorm!$A$1:$Q$3226,13,FALSE)</f>
        <v>4060100.26300334</v>
      </c>
      <c r="S1175" s="1">
        <f>VLOOKUP($E1175,[1]AllProteinsNorm!$A$1:$Q$3226,16,FALSE)</f>
        <v>3743068.7699706298</v>
      </c>
      <c r="T1175" s="1">
        <f>VLOOKUP($E1175,[1]AllProteinsNorm!$A$1:$Q$3226,17,FALSE)</f>
        <v>3319030.5434580301</v>
      </c>
      <c r="U1175" s="1">
        <f>VLOOKUP($E1175,[1]AllProteinsNorm!$A$1:$Q$3226,3,FALSE)</f>
        <v>3233657.8522350099</v>
      </c>
      <c r="V1175" s="1">
        <f>VLOOKUP($E1175,[1]AllProteinsNorm!$A$1:$Q$3226,7,FALSE)</f>
        <v>3430419.7043733699</v>
      </c>
      <c r="W1175" s="1">
        <f>VLOOKUP($E1175,[1]AllProteinsNorm!$A$1:$Q$3226,9,FALSE)</f>
        <v>3462708.7875129702</v>
      </c>
      <c r="X1175" s="1">
        <f>VLOOKUP($E1175,[1]AllProteinsNorm!$A$1:$Q$3226,12,FALSE)</f>
        <v>3890775.2607098599</v>
      </c>
      <c r="Y1175" s="29">
        <f>VLOOKUP($E1175,[1]AllProteinsNorm!$A$1:$Q$3226,14,FALSE)</f>
        <v>3333786.5676236702</v>
      </c>
      <c r="Z1175" s="25">
        <f t="shared" si="152"/>
        <v>0.82768737567816286</v>
      </c>
      <c r="AA1175" s="1">
        <f t="shared" si="152"/>
        <v>1.0897300405750276</v>
      </c>
      <c r="AB1175" s="1">
        <f t="shared" si="152"/>
        <v>1.0408828083787767</v>
      </c>
      <c r="AC1175" s="1">
        <f t="shared" si="152"/>
        <v>0.98266628439414017</v>
      </c>
      <c r="AD1175" s="1">
        <f t="shared" si="152"/>
        <v>1.0590334909738919</v>
      </c>
      <c r="AE1175" s="1">
        <f t="shared" si="152"/>
        <v>1.1000403789893822</v>
      </c>
      <c r="AF1175" s="1">
        <f t="shared" si="152"/>
        <v>1.0760401081927817</v>
      </c>
      <c r="AG1175" s="1">
        <f t="shared" si="152"/>
        <v>1.1599716850052157</v>
      </c>
      <c r="AH1175" s="1">
        <f t="shared" si="152"/>
        <v>1.0693957062482671</v>
      </c>
      <c r="AI1175" s="1">
        <f t="shared" si="152"/>
        <v>0.94824787632975271</v>
      </c>
      <c r="AJ1175" s="1">
        <f t="shared" si="152"/>
        <v>0.92385687658184446</v>
      </c>
      <c r="AK1175" s="1">
        <f t="shared" si="152"/>
        <v>0.98007178813204554</v>
      </c>
      <c r="AL1175" s="1">
        <f t="shared" si="152"/>
        <v>0.98929678745484784</v>
      </c>
      <c r="AM1175" s="1">
        <f t="shared" si="152"/>
        <v>1.1115954884827706</v>
      </c>
      <c r="AN1175" s="29">
        <f t="shared" si="152"/>
        <v>0.95246367621316097</v>
      </c>
      <c r="AO1175" s="1">
        <f t="shared" si="153"/>
        <v>325346.33372102096</v>
      </c>
      <c r="AP1175" s="1">
        <f t="shared" si="154"/>
        <v>241765.48558450962</v>
      </c>
      <c r="AQ1175" s="29">
        <f t="shared" si="155"/>
        <v>224981.30058428802</v>
      </c>
    </row>
    <row r="1176" spans="1:43" x14ac:dyDescent="0.2">
      <c r="A1176" s="26"/>
      <c r="E1176" s="25" t="s">
        <v>2306</v>
      </c>
      <c r="F1176" s="26" t="s">
        <v>2307</v>
      </c>
      <c r="G1176" s="1">
        <v>0.78413674490386898</v>
      </c>
      <c r="H1176" s="1">
        <v>0.88814875152164197</v>
      </c>
      <c r="I1176" s="1">
        <f>VLOOKUP(F1176,'[1]SUSMB vs SHAM all proteins sum'!$B$2:$E$3214,2,FALSE)</f>
        <v>0.91852709557313905</v>
      </c>
      <c r="J1176" s="29">
        <f>VLOOKUP(F1176,'[1]SUSMB vs SHAM all proteins sum'!$B$2:$E$3214,3,FALSE)</f>
        <v>1.04305702826997</v>
      </c>
      <c r="K1176" s="25">
        <f>VLOOKUP($E1176,[1]AllProteinsNorm!$A$1:$Q$3226,4,FALSE)</f>
        <v>14447.384804461701</v>
      </c>
      <c r="L1176" s="1">
        <f>VLOOKUP($E1176,[1]AllProteinsNorm!$A$1:$Q$3226,5,FALSE)</f>
        <v>18792.799514582501</v>
      </c>
      <c r="M1176" s="1">
        <f>VLOOKUP($E1176,[1]AllProteinsNorm!$A$1:$Q$3226,10,FALSE)</f>
        <v>27645.63327518</v>
      </c>
      <c r="N1176" s="1">
        <f>VLOOKUP($E1176,[1]AllProteinsNorm!$A$1:$Q$3226,11,FALSE)</f>
        <v>9087.0323384291405</v>
      </c>
      <c r="O1176" s="1">
        <f>VLOOKUP($E1176,[1]AllProteinsNorm!$A$1:$Q$3226,15,FALSE)</f>
        <v>47993.655693322602</v>
      </c>
      <c r="P1176" s="1">
        <f>VLOOKUP($E1176,[1]AllProteinsNorm!$A$1:$Q$3226,6,FALSE)</f>
        <v>40308.977513549296</v>
      </c>
      <c r="Q1176" s="1">
        <f>VLOOKUP($E1176,[1]AllProteinsNorm!$A$1:$Q$3226,8,FALSE)</f>
        <v>16401.6190726083</v>
      </c>
      <c r="R1176" s="1">
        <f>VLOOKUP($E1176,[1]AllProteinsNorm!$A$1:$Q$3226,13,FALSE)</f>
        <v>6547.1865097689597</v>
      </c>
      <c r="S1176" s="1">
        <f>VLOOKUP($E1176,[1]AllProteinsNorm!$A$1:$Q$3226,16,FALSE)</f>
        <v>27815.681744403599</v>
      </c>
      <c r="T1176" s="1">
        <f>VLOOKUP($E1176,[1]AllProteinsNorm!$A$1:$Q$3226,17,FALSE)</f>
        <v>15024.8032099216</v>
      </c>
      <c r="U1176" s="1">
        <f>VLOOKUP($E1176,[1]AllProteinsNorm!$A$1:$Q$3226,3,FALSE)</f>
        <v>8043.2296248592202</v>
      </c>
      <c r="V1176" s="1">
        <f>VLOOKUP($E1176,[1]AllProteinsNorm!$A$1:$Q$3226,7,FALSE)</f>
        <v>19577.440499678702</v>
      </c>
      <c r="W1176" s="1">
        <f>VLOOKUP($E1176,[1]AllProteinsNorm!$A$1:$Q$3226,9,FALSE)</f>
        <v>19880.667351831798</v>
      </c>
      <c r="X1176" s="1">
        <f>VLOOKUP($E1176,[1]AllProteinsNorm!$A$1:$Q$3226,12,FALSE)</f>
        <v>43925.816545602</v>
      </c>
      <c r="Y1176" s="29">
        <f>VLOOKUP($E1176,[1]AllProteinsNorm!$A$1:$Q$3226,14,FALSE)</f>
        <v>29391.128082761599</v>
      </c>
      <c r="Z1176" s="25">
        <f t="shared" si="152"/>
        <v>0.61235113847775202</v>
      </c>
      <c r="AA1176" s="1">
        <f t="shared" si="152"/>
        <v>0.79653116004668589</v>
      </c>
      <c r="AB1176" s="1">
        <f t="shared" si="152"/>
        <v>1.1717577429492199</v>
      </c>
      <c r="AC1176" s="1">
        <f t="shared" si="152"/>
        <v>0.38515306909405472</v>
      </c>
      <c r="AD1176" s="1">
        <f t="shared" si="152"/>
        <v>2.034206889432288</v>
      </c>
      <c r="AE1176" s="1">
        <f t="shared" si="152"/>
        <v>1.7084924784223396</v>
      </c>
      <c r="AF1176" s="1">
        <f t="shared" si="152"/>
        <v>0.69518118662475259</v>
      </c>
      <c r="AG1176" s="1">
        <f t="shared" si="152"/>
        <v>0.27750192628946047</v>
      </c>
      <c r="AH1176" s="1">
        <f t="shared" si="152"/>
        <v>1.1789652324107944</v>
      </c>
      <c r="AI1176" s="1">
        <f t="shared" si="152"/>
        <v>0.63682496697660829</v>
      </c>
      <c r="AJ1176" s="1">
        <f t="shared" si="152"/>
        <v>0.34091158257925547</v>
      </c>
      <c r="AK1176" s="1">
        <f t="shared" si="152"/>
        <v>0.82978809941827236</v>
      </c>
      <c r="AL1176" s="1">
        <f t="shared" si="152"/>
        <v>0.84264034296588186</v>
      </c>
      <c r="AM1176" s="1">
        <f t="shared" si="152"/>
        <v>1.861791883743382</v>
      </c>
      <c r="AN1176" s="29">
        <f t="shared" si="152"/>
        <v>1.2457403873582971</v>
      </c>
      <c r="AO1176" s="1">
        <f t="shared" si="153"/>
        <v>13630.283445896453</v>
      </c>
      <c r="AP1176" s="1">
        <f t="shared" si="154"/>
        <v>11702.826951934949</v>
      </c>
      <c r="AQ1176" s="29">
        <f t="shared" si="155"/>
        <v>11975.933906783712</v>
      </c>
    </row>
    <row r="1177" spans="1:43" x14ac:dyDescent="0.2">
      <c r="A1177" s="26"/>
      <c r="E1177" s="25" t="s">
        <v>2308</v>
      </c>
      <c r="F1177" s="26" t="s">
        <v>2309</v>
      </c>
      <c r="G1177" s="1">
        <v>0.190249397121006</v>
      </c>
      <c r="H1177" s="43">
        <v>2.1440478879363498</v>
      </c>
      <c r="I1177" s="1">
        <f>VLOOKUP(F1177,'[1]SUSMB vs SHAM all proteins sum'!$B$2:$E$3214,2,FALSE)</f>
        <v>0.13042165579856599</v>
      </c>
      <c r="J1177" s="29">
        <f>VLOOKUP(F1177,'[1]SUSMB vs SHAM all proteins sum'!$B$2:$E$3214,3,FALSE)</f>
        <v>2.34189223811893</v>
      </c>
      <c r="K1177" s="25">
        <f>VLOOKUP($E1177,[1]AllProteinsNorm!$A$1:$Q$3226,4,FALSE)</f>
        <v>6629.6262268</v>
      </c>
      <c r="L1177" s="1">
        <f>VLOOKUP($E1177,[1]AllProteinsNorm!$A$1:$Q$3226,5,FALSE)</f>
        <v>64801.2352409913</v>
      </c>
      <c r="M1177" s="1">
        <f>VLOOKUP($E1177,[1]AllProteinsNorm!$A$1:$Q$3226,10,FALSE)</f>
        <v>9822.3178501519596</v>
      </c>
      <c r="N1177" s="1">
        <f>VLOOKUP($E1177,[1]AllProteinsNorm!$A$1:$Q$3226,11,FALSE)</f>
        <v>58030.976022354298</v>
      </c>
      <c r="O1177" s="1">
        <f>VLOOKUP($E1177,[1]AllProteinsNorm!$A$1:$Q$3226,15,FALSE)</f>
        <v>51904.041821682004</v>
      </c>
      <c r="P1177" s="1">
        <f>VLOOKUP($E1177,[1]AllProteinsNorm!$A$1:$Q$3226,6,FALSE)</f>
        <v>24741.101586347399</v>
      </c>
      <c r="Q1177" s="1">
        <f>VLOOKUP($E1177,[1]AllProteinsNorm!$A$1:$Q$3226,8,FALSE)</f>
        <v>75581.469143524402</v>
      </c>
      <c r="R1177" s="1">
        <f>VLOOKUP($E1177,[1]AllProteinsNorm!$A$1:$Q$3226,13,FALSE)</f>
        <v>78896.054314609995</v>
      </c>
      <c r="S1177" s="1">
        <f>VLOOKUP($E1177,[1]AllProteinsNorm!$A$1:$Q$3226,16,FALSE)</f>
        <v>58060.839537325897</v>
      </c>
      <c r="T1177" s="1">
        <f>VLOOKUP($E1177,[1]AllProteinsNorm!$A$1:$Q$3226,17,FALSE)</f>
        <v>67227.477198384397</v>
      </c>
      <c r="U1177" s="1">
        <f>VLOOKUP($E1177,[1]AllProteinsNorm!$A$1:$Q$3226,3,FALSE)</f>
        <v>75640.928668196706</v>
      </c>
      <c r="V1177" s="1">
        <f>VLOOKUP($E1177,[1]AllProteinsNorm!$A$1:$Q$3226,7,FALSE)</f>
        <v>44087.129735520903</v>
      </c>
      <c r="W1177" s="1">
        <f>VLOOKUP($E1177,[1]AllProteinsNorm!$A$1:$Q$3226,9,FALSE)</f>
        <v>69940.941879808204</v>
      </c>
      <c r="X1177" s="1">
        <f>VLOOKUP($E1177,[1]AllProteinsNorm!$A$1:$Q$3226,12,FALSE)</f>
        <v>46764.2053420066</v>
      </c>
      <c r="Y1177" s="29">
        <f>VLOOKUP($E1177,[1]AllProteinsNorm!$A$1:$Q$3226,14,FALSE)</f>
        <v>82085.828969227994</v>
      </c>
      <c r="Z1177" s="25">
        <f t="shared" si="152"/>
        <v>0.1733795894623979</v>
      </c>
      <c r="AA1177" s="1">
        <f t="shared" si="152"/>
        <v>1.6946975860149471</v>
      </c>
      <c r="AB1177" s="1">
        <f t="shared" si="152"/>
        <v>0.25687563343228348</v>
      </c>
      <c r="AC1177" s="1">
        <f t="shared" si="152"/>
        <v>1.5176401285166408</v>
      </c>
      <c r="AD1177" s="1">
        <f t="shared" si="152"/>
        <v>1.3574070625737311</v>
      </c>
      <c r="AE1177" s="1">
        <f t="shared" si="152"/>
        <v>0.64703527606848299</v>
      </c>
      <c r="AF1177" s="1">
        <f t="shared" si="152"/>
        <v>1.9766248718661708</v>
      </c>
      <c r="AG1177" s="1">
        <f t="shared" si="152"/>
        <v>2.0633087053948009</v>
      </c>
      <c r="AH1177" s="1">
        <f t="shared" si="152"/>
        <v>1.5184211263871918</v>
      </c>
      <c r="AI1177" s="1">
        <f t="shared" si="152"/>
        <v>1.7581492528387501</v>
      </c>
      <c r="AJ1177" s="1">
        <f t="shared" si="152"/>
        <v>1.9781798717446917</v>
      </c>
      <c r="AK1177" s="1">
        <f t="shared" si="152"/>
        <v>1.1529772859924285</v>
      </c>
      <c r="AL1177" s="1">
        <f t="shared" si="152"/>
        <v>1.8291124378497183</v>
      </c>
      <c r="AM1177" s="1">
        <f t="shared" si="152"/>
        <v>1.2229888151094066</v>
      </c>
      <c r="AN1177" s="29">
        <f t="shared" si="152"/>
        <v>2.1467284640924453</v>
      </c>
      <c r="AO1177" s="1">
        <f t="shared" si="153"/>
        <v>24862.294139275087</v>
      </c>
      <c r="AP1177" s="1">
        <f t="shared" si="154"/>
        <v>19467.754014198596</v>
      </c>
      <c r="AQ1177" s="29">
        <f t="shared" si="155"/>
        <v>15434.115382085613</v>
      </c>
    </row>
    <row r="1178" spans="1:43" x14ac:dyDescent="0.2">
      <c r="A1178" s="26"/>
      <c r="E1178" s="25" t="s">
        <v>2310</v>
      </c>
      <c r="F1178" s="26" t="s">
        <v>2311</v>
      </c>
      <c r="G1178" s="1">
        <v>0.34081528139904799</v>
      </c>
      <c r="H1178" s="1">
        <v>0.90898207621456495</v>
      </c>
      <c r="I1178" s="1">
        <f>VLOOKUP(F1178,'[1]SUSMB vs SHAM all proteins sum'!$B$2:$E$3214,2,FALSE)</f>
        <v>0.83816822313387396</v>
      </c>
      <c r="J1178" s="29">
        <f>VLOOKUP(F1178,'[1]SUSMB vs SHAM all proteins sum'!$B$2:$E$3214,3,FALSE)</f>
        <v>1.02593093930361</v>
      </c>
      <c r="K1178" s="25">
        <f>VLOOKUP($E1178,[1]AllProteinsNorm!$A$1:$Q$3226,4,FALSE)</f>
        <v>112595.116556133</v>
      </c>
      <c r="L1178" s="1">
        <f>VLOOKUP($E1178,[1]AllProteinsNorm!$A$1:$Q$3226,5,FALSE)</f>
        <v>77125.581295248994</v>
      </c>
      <c r="M1178" s="1">
        <f>VLOOKUP($E1178,[1]AllProteinsNorm!$A$1:$Q$3226,10,FALSE)</f>
        <v>81403.375106158404</v>
      </c>
      <c r="N1178" s="1">
        <f>VLOOKUP($E1178,[1]AllProteinsNorm!$A$1:$Q$3226,11,FALSE)</f>
        <v>93311.913294524697</v>
      </c>
      <c r="O1178" s="1">
        <f>VLOOKUP($E1178,[1]AllProteinsNorm!$A$1:$Q$3226,15,FALSE)</f>
        <v>82454.050819697193</v>
      </c>
      <c r="P1178" s="1">
        <f>VLOOKUP($E1178,[1]AllProteinsNorm!$A$1:$Q$3226,6,FALSE)</f>
        <v>89123.681409417302</v>
      </c>
      <c r="Q1178" s="1">
        <f>VLOOKUP($E1178,[1]AllProteinsNorm!$A$1:$Q$3226,8,FALSE)</f>
        <v>81117.435004591898</v>
      </c>
      <c r="R1178" s="1">
        <f>VLOOKUP($E1178,[1]AllProteinsNorm!$A$1:$Q$3226,13,FALSE)</f>
        <v>63300.992925911298</v>
      </c>
      <c r="S1178" s="1">
        <f>VLOOKUP($E1178,[1]AllProteinsNorm!$A$1:$Q$3226,16,FALSE)</f>
        <v>91944.297835017802</v>
      </c>
      <c r="T1178" s="1">
        <f>VLOOKUP($E1178,[1]AllProteinsNorm!$A$1:$Q$3226,17,FALSE)</f>
        <v>80212.759341366502</v>
      </c>
      <c r="U1178" s="1">
        <f>VLOOKUP($E1178,[1]AllProteinsNorm!$A$1:$Q$3226,3,FALSE)</f>
        <v>63182.264039436101</v>
      </c>
      <c r="V1178" s="1">
        <f>VLOOKUP($E1178,[1]AllProteinsNorm!$A$1:$Q$3226,7,FALSE)</f>
        <v>116369.393637956</v>
      </c>
      <c r="W1178" s="1">
        <f>VLOOKUP($E1178,[1]AllProteinsNorm!$A$1:$Q$3226,9,FALSE)</f>
        <v>93947.343406901506</v>
      </c>
      <c r="X1178" s="1">
        <f>VLOOKUP($E1178,[1]AllProteinsNorm!$A$1:$Q$3226,12,FALSE)</f>
        <v>99522.022160933106</v>
      </c>
      <c r="Y1178" s="29">
        <f>VLOOKUP($E1178,[1]AllProteinsNorm!$A$1:$Q$3226,14,FALSE)</f>
        <v>89921.282557596904</v>
      </c>
      <c r="Z1178" s="25">
        <f t="shared" si="152"/>
        <v>1.2597631096668673</v>
      </c>
      <c r="AA1178" s="1">
        <f t="shared" si="152"/>
        <v>0.86291453039110877</v>
      </c>
      <c r="AB1178" s="1">
        <f t="shared" si="152"/>
        <v>0.91077634712503686</v>
      </c>
      <c r="AC1178" s="1">
        <f t="shared" si="152"/>
        <v>1.0440142490751088</v>
      </c>
      <c r="AD1178" s="1">
        <f t="shared" si="152"/>
        <v>0.92253176374187762</v>
      </c>
      <c r="AE1178" s="1">
        <f t="shared" si="152"/>
        <v>0.99715449010005197</v>
      </c>
      <c r="AF1178" s="1">
        <f t="shared" si="152"/>
        <v>0.90757712496917808</v>
      </c>
      <c r="AG1178" s="1">
        <f t="shared" si="152"/>
        <v>0.70823902610013123</v>
      </c>
      <c r="AH1178" s="1">
        <f t="shared" si="152"/>
        <v>1.0287127728051502</v>
      </c>
      <c r="AI1178" s="1">
        <f t="shared" si="152"/>
        <v>0.8974552203821653</v>
      </c>
      <c r="AJ1178" s="1">
        <f t="shared" si="152"/>
        <v>0.70691063570623069</v>
      </c>
      <c r="AK1178" s="1">
        <f t="shared" si="152"/>
        <v>1.3019913623546413</v>
      </c>
      <c r="AL1178" s="1">
        <f t="shared" si="152"/>
        <v>1.0511237173968961</v>
      </c>
      <c r="AM1178" s="1">
        <f t="shared" si="152"/>
        <v>1.1134956466365762</v>
      </c>
      <c r="AN1178" s="29">
        <f t="shared" si="152"/>
        <v>1.0060783984669275</v>
      </c>
      <c r="AO1178" s="1">
        <f t="shared" si="153"/>
        <v>12776.287829843643</v>
      </c>
      <c r="AP1178" s="1">
        <f t="shared" si="154"/>
        <v>9995.6238246877583</v>
      </c>
      <c r="AQ1178" s="29">
        <f t="shared" si="155"/>
        <v>17246.981471702737</v>
      </c>
    </row>
    <row r="1179" spans="1:43" x14ac:dyDescent="0.2">
      <c r="A1179" s="26"/>
      <c r="E1179" s="25" t="s">
        <v>2312</v>
      </c>
      <c r="F1179" s="26" t="s">
        <v>2313</v>
      </c>
      <c r="G1179" s="1">
        <v>0.490164343950103</v>
      </c>
      <c r="H1179" s="1">
        <v>1.31335546416039</v>
      </c>
      <c r="I1179" s="1">
        <f>VLOOKUP(F1179,'[1]SUSMB vs SHAM all proteins sum'!$B$2:$E$3214,2,FALSE)</f>
        <v>0.82418908705265603</v>
      </c>
      <c r="J1179" s="29">
        <f>VLOOKUP(F1179,'[1]SUSMB vs SHAM all proteins sum'!$B$2:$E$3214,3,FALSE)</f>
        <v>0.85872554075361995</v>
      </c>
      <c r="K1179" s="25">
        <f>VLOOKUP($E1179,[1]AllProteinsNorm!$A$1:$Q$3226,4,FALSE)</f>
        <v>23364.134178288401</v>
      </c>
      <c r="L1179" s="1">
        <f>VLOOKUP($E1179,[1]AllProteinsNorm!$A$1:$Q$3226,5,FALSE)</f>
        <v>161021.85529364899</v>
      </c>
      <c r="M1179" s="1">
        <f>VLOOKUP($E1179,[1]AllProteinsNorm!$A$1:$Q$3226,10,FALSE)</f>
        <v>114081.626622589</v>
      </c>
      <c r="N1179" s="1">
        <f>VLOOKUP($E1179,[1]AllProteinsNorm!$A$1:$Q$3226,11,FALSE)</f>
        <v>135482.71516137899</v>
      </c>
      <c r="O1179" s="1">
        <f>VLOOKUP($E1179,[1]AllProteinsNorm!$A$1:$Q$3226,15,FALSE)</f>
        <v>106618.795935052</v>
      </c>
      <c r="P1179" s="1">
        <f>VLOOKUP($E1179,[1]AllProteinsNorm!$A$1:$Q$3226,6,FALSE)</f>
        <v>147037.95726651701</v>
      </c>
      <c r="Q1179" s="1">
        <f>VLOOKUP($E1179,[1]AllProteinsNorm!$A$1:$Q$3226,8,FALSE)</f>
        <v>120329.70040449699</v>
      </c>
      <c r="R1179" s="1">
        <f>VLOOKUP($E1179,[1]AllProteinsNorm!$A$1:$Q$3226,13,FALSE)</f>
        <v>142165.68929788101</v>
      </c>
      <c r="S1179" s="1">
        <f>VLOOKUP($E1179,[1]AllProteinsNorm!$A$1:$Q$3226,16,FALSE)</f>
        <v>142833.39823279099</v>
      </c>
      <c r="T1179" s="1">
        <f>VLOOKUP($E1179,[1]AllProteinsNorm!$A$1:$Q$3226,17,FALSE)</f>
        <v>67429.890527110299</v>
      </c>
      <c r="U1179" s="1">
        <f>VLOOKUP($E1179,[1]AllProteinsNorm!$A$1:$Q$3226,3,FALSE)</f>
        <v>101893.36892406399</v>
      </c>
      <c r="V1179" s="1">
        <f>VLOOKUP($E1179,[1]AllProteinsNorm!$A$1:$Q$3226,7,FALSE)</f>
        <v>111810.16065575001</v>
      </c>
      <c r="W1179" s="1">
        <f>VLOOKUP($E1179,[1]AllProteinsNorm!$A$1:$Q$3226,9,FALSE)</f>
        <v>174184.88278980699</v>
      </c>
      <c r="X1179" s="1">
        <f>VLOOKUP($E1179,[1]AllProteinsNorm!$A$1:$Q$3226,12,FALSE)</f>
        <v>8482.4381327823994</v>
      </c>
      <c r="Y1179" s="29">
        <f>VLOOKUP($E1179,[1]AllProteinsNorm!$A$1:$Q$3226,14,FALSE)</f>
        <v>171981.38192432601</v>
      </c>
      <c r="Z1179" s="25">
        <f t="shared" ref="Z1179:AN1195" si="156">K1179/AVERAGE($K1179:$O1179)</f>
        <v>0.21610681227486161</v>
      </c>
      <c r="AA1179" s="1">
        <f t="shared" si="156"/>
        <v>1.4893733955025483</v>
      </c>
      <c r="AB1179" s="1">
        <f t="shared" si="156"/>
        <v>1.0551992417270382</v>
      </c>
      <c r="AC1179" s="1">
        <f t="shared" si="156"/>
        <v>1.2531488420861983</v>
      </c>
      <c r="AD1179" s="1">
        <f t="shared" si="156"/>
        <v>0.98617170840935442</v>
      </c>
      <c r="AE1179" s="1">
        <f t="shared" si="156"/>
        <v>1.360029179159685</v>
      </c>
      <c r="AF1179" s="1">
        <f t="shared" si="156"/>
        <v>1.1129908678820115</v>
      </c>
      <c r="AG1179" s="1">
        <f t="shared" si="156"/>
        <v>1.3149630837839232</v>
      </c>
      <c r="AH1179" s="1">
        <f t="shared" si="156"/>
        <v>1.3211390648132109</v>
      </c>
      <c r="AI1179" s="1">
        <f t="shared" si="156"/>
        <v>0.62369350315570771</v>
      </c>
      <c r="AJ1179" s="1">
        <f t="shared" si="156"/>
        <v>0.94246382006264595</v>
      </c>
      <c r="AK1179" s="1">
        <f t="shared" si="156"/>
        <v>1.0341892926513061</v>
      </c>
      <c r="AL1179" s="1">
        <f t="shared" si="156"/>
        <v>1.6111249609735461</v>
      </c>
      <c r="AM1179" s="1">
        <f t="shared" si="156"/>
        <v>7.845840343177754E-2</v>
      </c>
      <c r="AN1179" s="29">
        <f t="shared" si="156"/>
        <v>1.5907436558393502</v>
      </c>
      <c r="AO1179" s="1">
        <f t="shared" si="153"/>
        <v>46408.352008462098</v>
      </c>
      <c r="AP1179" s="1">
        <f t="shared" si="154"/>
        <v>29762.650235373876</v>
      </c>
      <c r="AQ1179" s="29">
        <f t="shared" si="155"/>
        <v>60446.405208989556</v>
      </c>
    </row>
    <row r="1180" spans="1:43" x14ac:dyDescent="0.2">
      <c r="A1180" s="26"/>
      <c r="E1180" s="25" t="s">
        <v>2314</v>
      </c>
      <c r="F1180" s="26" t="s">
        <v>2315</v>
      </c>
      <c r="G1180" s="1">
        <v>0.54914338913409499</v>
      </c>
      <c r="H1180" s="1">
        <v>1.4070013059236901</v>
      </c>
      <c r="I1180" s="1">
        <f>VLOOKUP(F1180,'[1]SUSMB vs SHAM all proteins sum'!$B$2:$E$3214,2,FALSE)</f>
        <v>0.55471409874270605</v>
      </c>
      <c r="J1180" s="29">
        <f>VLOOKUP(F1180,'[1]SUSMB vs SHAM all proteins sum'!$B$2:$E$3214,3,FALSE)</f>
        <v>1.3380755020022499</v>
      </c>
      <c r="K1180" s="25">
        <f>VLOOKUP($E1180,[1]AllProteinsNorm!$A$1:$Q$3226,4,FALSE)</f>
        <v>44222.479766750497</v>
      </c>
      <c r="L1180" s="1">
        <f>VLOOKUP($E1180,[1]AllProteinsNorm!$A$1:$Q$3226,5,FALSE)</f>
        <v>42008.817986689901</v>
      </c>
      <c r="M1180" s="1">
        <f>VLOOKUP($E1180,[1]AllProteinsNorm!$A$1:$Q$3226,10,FALSE)</f>
        <v>164647.370308852</v>
      </c>
      <c r="N1180" s="1">
        <f>VLOOKUP($E1180,[1]AllProteinsNorm!$A$1:$Q$3226,11,FALSE)</f>
        <v>86966.590124281603</v>
      </c>
      <c r="O1180" s="1">
        <f>VLOOKUP($E1180,[1]AllProteinsNorm!$A$1:$Q$3226,15,FALSE)</f>
        <v>286331.6416031</v>
      </c>
      <c r="P1180" s="1">
        <f>VLOOKUP($E1180,[1]AllProteinsNorm!$A$1:$Q$3226,6,FALSE)</f>
        <v>116311.277740948</v>
      </c>
      <c r="Q1180" s="1">
        <f>VLOOKUP($E1180,[1]AllProteinsNorm!$A$1:$Q$3226,8,FALSE)</f>
        <v>295156.20838944003</v>
      </c>
      <c r="R1180" s="1">
        <f>VLOOKUP($E1180,[1]AllProteinsNorm!$A$1:$Q$3226,13,FALSE)</f>
        <v>320889.75500691601</v>
      </c>
      <c r="S1180" s="1">
        <f>VLOOKUP($E1180,[1]AllProteinsNorm!$A$1:$Q$3226,16,FALSE)</f>
        <v>105690.893785048</v>
      </c>
      <c r="T1180" s="1">
        <f>VLOOKUP($E1180,[1]AllProteinsNorm!$A$1:$Q$3226,17,FALSE)</f>
        <v>36071.605179542697</v>
      </c>
      <c r="U1180" s="1">
        <f>VLOOKUP($E1180,[1]AllProteinsNorm!$A$1:$Q$3226,3,FALSE)</f>
        <v>86352.7082623889</v>
      </c>
      <c r="V1180" s="1">
        <f>VLOOKUP($E1180,[1]AllProteinsNorm!$A$1:$Q$3226,7,FALSE)</f>
        <v>154766.86246847099</v>
      </c>
      <c r="W1180" s="1">
        <f>VLOOKUP($E1180,[1]AllProteinsNorm!$A$1:$Q$3226,9,FALSE)</f>
        <v>69847.978806975894</v>
      </c>
      <c r="X1180" s="1">
        <f>VLOOKUP($E1180,[1]AllProteinsNorm!$A$1:$Q$3226,12,FALSE)</f>
        <v>357699.89471306198</v>
      </c>
      <c r="Y1180" s="29">
        <f>VLOOKUP($E1180,[1]AllProteinsNorm!$A$1:$Q$3226,14,FALSE)</f>
        <v>97844.549625671803</v>
      </c>
      <c r="Z1180" s="25">
        <f t="shared" si="156"/>
        <v>0.35424636654810471</v>
      </c>
      <c r="AA1180" s="1">
        <f t="shared" si="156"/>
        <v>0.33651371911428812</v>
      </c>
      <c r="AB1180" s="1">
        <f t="shared" si="156"/>
        <v>1.3189159224278604</v>
      </c>
      <c r="AC1180" s="1">
        <f t="shared" si="156"/>
        <v>0.69665018165191894</v>
      </c>
      <c r="AD1180" s="1">
        <f t="shared" si="156"/>
        <v>2.293673810257828</v>
      </c>
      <c r="AE1180" s="1">
        <f t="shared" si="156"/>
        <v>0.9317172565993781</v>
      </c>
      <c r="AF1180" s="1">
        <f t="shared" si="156"/>
        <v>2.364363439987105</v>
      </c>
      <c r="AG1180" s="1">
        <f t="shared" si="156"/>
        <v>2.5705032909343868</v>
      </c>
      <c r="AH1180" s="1">
        <f t="shared" si="156"/>
        <v>0.84664214440379137</v>
      </c>
      <c r="AI1180" s="1">
        <f t="shared" si="156"/>
        <v>0.28895338157898492</v>
      </c>
      <c r="AJ1180" s="1">
        <f t="shared" si="156"/>
        <v>0.69173265056338018</v>
      </c>
      <c r="AK1180" s="1">
        <f t="shared" si="156"/>
        <v>1.2397676245357852</v>
      </c>
      <c r="AL1180" s="1">
        <f t="shared" si="156"/>
        <v>0.55952069702124707</v>
      </c>
      <c r="AM1180" s="1">
        <f t="shared" si="156"/>
        <v>2.8653727399523632</v>
      </c>
      <c r="AN1180" s="29">
        <f t="shared" si="156"/>
        <v>0.78378861552423706</v>
      </c>
      <c r="AO1180" s="1">
        <f t="shared" si="153"/>
        <v>92150.704164147217</v>
      </c>
      <c r="AP1180" s="1">
        <f t="shared" si="154"/>
        <v>112490.35271623194</v>
      </c>
      <c r="AQ1180" s="29">
        <f t="shared" si="155"/>
        <v>106115.93217218891</v>
      </c>
    </row>
    <row r="1181" spans="1:43" x14ac:dyDescent="0.2">
      <c r="A1181" s="26"/>
      <c r="E1181" s="25" t="s">
        <v>2316</v>
      </c>
      <c r="F1181" s="26" t="s">
        <v>2317</v>
      </c>
      <c r="G1181" s="1">
        <v>0.58694034503234604</v>
      </c>
      <c r="H1181" s="1">
        <v>1.07259750703943</v>
      </c>
      <c r="I1181" s="1">
        <f>VLOOKUP(F1181,'[1]SUSMB vs SHAM all proteins sum'!$B$2:$E$3214,2,FALSE)</f>
        <v>0.44773695740265002</v>
      </c>
      <c r="J1181" s="29">
        <f>VLOOKUP(F1181,'[1]SUSMB vs SHAM all proteins sum'!$B$2:$E$3214,3,FALSE)</f>
        <v>1.1083910866350699</v>
      </c>
      <c r="K1181" s="25">
        <f>VLOOKUP($E1181,[1]AllProteinsNorm!$A$1:$Q$3226,4,FALSE)</f>
        <v>2538224.6121749198</v>
      </c>
      <c r="L1181" s="1">
        <f>VLOOKUP($E1181,[1]AllProteinsNorm!$A$1:$Q$3226,5,FALSE)</f>
        <v>3665794.6313827098</v>
      </c>
      <c r="M1181" s="1">
        <f>VLOOKUP($E1181,[1]AllProteinsNorm!$A$1:$Q$3226,10,FALSE)</f>
        <v>2966892.2039382001</v>
      </c>
      <c r="N1181" s="1">
        <f>VLOOKUP($E1181,[1]AllProteinsNorm!$A$1:$Q$3226,11,FALSE)</f>
        <v>3350726.3108347999</v>
      </c>
      <c r="O1181" s="1">
        <f>VLOOKUP($E1181,[1]AllProteinsNorm!$A$1:$Q$3226,15,FALSE)</f>
        <v>2383654.005938</v>
      </c>
      <c r="P1181" s="1">
        <f>VLOOKUP($E1181,[1]AllProteinsNorm!$A$1:$Q$3226,6,FALSE)</f>
        <v>3416194.6987667</v>
      </c>
      <c r="Q1181" s="1">
        <f>VLOOKUP($E1181,[1]AllProteinsNorm!$A$1:$Q$3226,8,FALSE)</f>
        <v>2937397.1672018999</v>
      </c>
      <c r="R1181" s="1">
        <f>VLOOKUP($E1181,[1]AllProteinsNorm!$A$1:$Q$3226,13,FALSE)</f>
        <v>4231140.7347285198</v>
      </c>
      <c r="S1181" s="1">
        <f>VLOOKUP($E1181,[1]AllProteinsNorm!$A$1:$Q$3226,16,FALSE)</f>
        <v>3084847.28072264</v>
      </c>
      <c r="T1181" s="1">
        <f>VLOOKUP($E1181,[1]AllProteinsNorm!$A$1:$Q$3226,17,FALSE)</f>
        <v>2389844.3268736601</v>
      </c>
      <c r="U1181" s="1">
        <f>VLOOKUP($E1181,[1]AllProteinsNorm!$A$1:$Q$3226,3,FALSE)</f>
        <v>4539982.6479601301</v>
      </c>
      <c r="V1181" s="1">
        <f>VLOOKUP($E1181,[1]AllProteinsNorm!$A$1:$Q$3226,7,FALSE)</f>
        <v>3055332.4228093699</v>
      </c>
      <c r="W1181" s="1">
        <f>VLOOKUP($E1181,[1]AllProteinsNorm!$A$1:$Q$3226,9,FALSE)</f>
        <v>3420400.7853977098</v>
      </c>
      <c r="X1181" s="1">
        <f>VLOOKUP($E1181,[1]AllProteinsNorm!$A$1:$Q$3226,12,FALSE)</f>
        <v>2438987.8515355401</v>
      </c>
      <c r="Y1181" s="29">
        <f>VLOOKUP($E1181,[1]AllProteinsNorm!$A$1:$Q$3226,14,FALSE)</f>
        <v>3187483.5239892099</v>
      </c>
      <c r="Z1181" s="25">
        <f t="shared" si="156"/>
        <v>0.85145083112684217</v>
      </c>
      <c r="AA1181" s="1">
        <f t="shared" si="156"/>
        <v>1.2296956977958837</v>
      </c>
      <c r="AB1181" s="1">
        <f t="shared" si="156"/>
        <v>0.99524794645433079</v>
      </c>
      <c r="AC1181" s="1">
        <f t="shared" si="156"/>
        <v>1.124005609493419</v>
      </c>
      <c r="AD1181" s="1">
        <f t="shared" si="156"/>
        <v>0.79959991512952477</v>
      </c>
      <c r="AE1181" s="1">
        <f t="shared" si="156"/>
        <v>1.1459670675337248</v>
      </c>
      <c r="AF1181" s="1">
        <f t="shared" si="156"/>
        <v>0.98535379704659942</v>
      </c>
      <c r="AG1181" s="1">
        <f t="shared" si="156"/>
        <v>1.4193418021080022</v>
      </c>
      <c r="AH1181" s="1">
        <f t="shared" si="156"/>
        <v>1.0348161342663953</v>
      </c>
      <c r="AI1181" s="1">
        <f t="shared" si="156"/>
        <v>0.80167646654279523</v>
      </c>
      <c r="AJ1181" s="1">
        <f t="shared" si="156"/>
        <v>1.522943233772686</v>
      </c>
      <c r="AK1181" s="1">
        <f t="shared" si="156"/>
        <v>1.0249153358184158</v>
      </c>
      <c r="AL1181" s="1">
        <f t="shared" si="156"/>
        <v>1.1473780049033282</v>
      </c>
      <c r="AM1181" s="1">
        <f t="shared" si="156"/>
        <v>0.81816172742835813</v>
      </c>
      <c r="AN1181" s="29">
        <f t="shared" si="156"/>
        <v>1.0692455989457155</v>
      </c>
      <c r="AO1181" s="1">
        <f t="shared" si="153"/>
        <v>481396.41163268063</v>
      </c>
      <c r="AP1181" s="1">
        <f t="shared" si="154"/>
        <v>607923.96342542605</v>
      </c>
      <c r="AQ1181" s="29">
        <f t="shared" si="155"/>
        <v>687295.27498753485</v>
      </c>
    </row>
    <row r="1182" spans="1:43" x14ac:dyDescent="0.2">
      <c r="A1182" s="26"/>
      <c r="E1182" s="25" t="s">
        <v>2318</v>
      </c>
      <c r="F1182" s="26" t="s">
        <v>2319</v>
      </c>
      <c r="G1182" s="1">
        <v>0.28068636334168701</v>
      </c>
      <c r="H1182" s="1">
        <v>0.93517560793843402</v>
      </c>
      <c r="I1182" s="1">
        <f>VLOOKUP(F1182,'[1]SUSMB vs SHAM all proteins sum'!$B$2:$E$3214,2,FALSE)</f>
        <v>0.65269277955676697</v>
      </c>
      <c r="J1182" s="29">
        <f>VLOOKUP(F1182,'[1]SUSMB vs SHAM all proteins sum'!$B$2:$E$3214,3,FALSE)</f>
        <v>0.96667721512034599</v>
      </c>
      <c r="K1182" s="25">
        <f>VLOOKUP($E1182,[1]AllProteinsNorm!$A$1:$Q$3226,4,FALSE)</f>
        <v>562090.05476857105</v>
      </c>
      <c r="L1182" s="1">
        <f>VLOOKUP($E1182,[1]AllProteinsNorm!$A$1:$Q$3226,5,FALSE)</f>
        <v>468744.08196349902</v>
      </c>
      <c r="M1182" s="1">
        <f>VLOOKUP($E1182,[1]AllProteinsNorm!$A$1:$Q$3226,10,FALSE)</f>
        <v>571468.04278579995</v>
      </c>
      <c r="N1182" s="1">
        <f>VLOOKUP($E1182,[1]AllProteinsNorm!$A$1:$Q$3226,11,FALSE)</f>
        <v>517142.06301101198</v>
      </c>
      <c r="O1182" s="1">
        <f>VLOOKUP($E1182,[1]AllProteinsNorm!$A$1:$Q$3226,15,FALSE)</f>
        <v>636200.59958052705</v>
      </c>
      <c r="P1182" s="1">
        <f>VLOOKUP($E1182,[1]AllProteinsNorm!$A$1:$Q$3226,6,FALSE)</f>
        <v>554404.04134071898</v>
      </c>
      <c r="Q1182" s="1">
        <f>VLOOKUP($E1182,[1]AllProteinsNorm!$A$1:$Q$3226,8,FALSE)</f>
        <v>507651.57581623801</v>
      </c>
      <c r="R1182" s="1">
        <f>VLOOKUP($E1182,[1]AllProteinsNorm!$A$1:$Q$3226,13,FALSE)</f>
        <v>480151.384153063</v>
      </c>
      <c r="S1182" s="1">
        <f>VLOOKUP($E1182,[1]AllProteinsNorm!$A$1:$Q$3226,16,FALSE)</f>
        <v>489213.34636489803</v>
      </c>
      <c r="T1182" s="1">
        <f>VLOOKUP($E1182,[1]AllProteinsNorm!$A$1:$Q$3226,17,FALSE)</f>
        <v>535963.02688574104</v>
      </c>
      <c r="U1182" s="1">
        <f>VLOOKUP($E1182,[1]AllProteinsNorm!$A$1:$Q$3226,3,FALSE)</f>
        <v>490990.90483292099</v>
      </c>
      <c r="V1182" s="1">
        <f>VLOOKUP($E1182,[1]AllProteinsNorm!$A$1:$Q$3226,7,FALSE)</f>
        <v>452278.00260832702</v>
      </c>
      <c r="W1182" s="1">
        <f>VLOOKUP($E1182,[1]AllProteinsNorm!$A$1:$Q$3226,9,FALSE)</f>
        <v>578553.20908427902</v>
      </c>
      <c r="X1182" s="1">
        <f>VLOOKUP($E1182,[1]AllProteinsNorm!$A$1:$Q$3226,12,FALSE)</f>
        <v>593780.53643497103</v>
      </c>
      <c r="Y1182" s="29">
        <f>VLOOKUP($E1182,[1]AllProteinsNorm!$A$1:$Q$3226,14,FALSE)</f>
        <v>548146.71987720195</v>
      </c>
      <c r="Z1182" s="25">
        <f t="shared" si="156"/>
        <v>1.0198884235355574</v>
      </c>
      <c r="AA1182" s="1">
        <f t="shared" si="156"/>
        <v>0.85051613836542472</v>
      </c>
      <c r="AB1182" s="1">
        <f t="shared" si="156"/>
        <v>1.0369043826931428</v>
      </c>
      <c r="AC1182" s="1">
        <f t="shared" si="156"/>
        <v>0.93833221013914603</v>
      </c>
      <c r="AD1182" s="1">
        <f t="shared" si="156"/>
        <v>1.1543588452667291</v>
      </c>
      <c r="AE1182" s="1">
        <f t="shared" si="156"/>
        <v>1.0059424800844985</v>
      </c>
      <c r="AF1182" s="1">
        <f t="shared" si="156"/>
        <v>0.92111212602353643</v>
      </c>
      <c r="AG1182" s="1">
        <f t="shared" si="156"/>
        <v>0.87121420151065909</v>
      </c>
      <c r="AH1182" s="1">
        <f t="shared" si="156"/>
        <v>0.88765674532718775</v>
      </c>
      <c r="AI1182" s="1">
        <f t="shared" si="156"/>
        <v>0.97248204611786726</v>
      </c>
      <c r="AJ1182" s="1">
        <f t="shared" si="156"/>
        <v>0.89088204933019255</v>
      </c>
      <c r="AK1182" s="1">
        <f t="shared" si="156"/>
        <v>0.82063913987935089</v>
      </c>
      <c r="AL1182" s="1">
        <f t="shared" si="156"/>
        <v>1.0497601146623168</v>
      </c>
      <c r="AM1182" s="1">
        <f t="shared" si="156"/>
        <v>1.0773894504860069</v>
      </c>
      <c r="AN1182" s="29">
        <f t="shared" si="156"/>
        <v>0.99458883724943858</v>
      </c>
      <c r="AO1182" s="1">
        <f t="shared" si="153"/>
        <v>56059.58445090548</v>
      </c>
      <c r="AP1182" s="1">
        <f t="shared" si="154"/>
        <v>27978.210249068303</v>
      </c>
      <c r="AQ1182" s="29">
        <f t="shared" si="155"/>
        <v>53440.216534433035</v>
      </c>
    </row>
    <row r="1183" spans="1:43" x14ac:dyDescent="0.2">
      <c r="A1183" s="26"/>
      <c r="E1183" s="25" t="s">
        <v>2320</v>
      </c>
      <c r="F1183" s="26" t="s">
        <v>2321</v>
      </c>
      <c r="G1183" s="1">
        <v>0.47727784558973502</v>
      </c>
      <c r="H1183" s="1">
        <v>0.94313084258104796</v>
      </c>
      <c r="I1183" s="1">
        <f>VLOOKUP(F1183,'[1]SUSMB vs SHAM all proteins sum'!$B$2:$E$3214,2,FALSE)</f>
        <v>0.75168649205608296</v>
      </c>
      <c r="J1183" s="29">
        <f>VLOOKUP(F1183,'[1]SUSMB vs SHAM all proteins sum'!$B$2:$E$3214,3,FALSE)</f>
        <v>1.0368518904178301</v>
      </c>
      <c r="K1183" s="25">
        <f>VLOOKUP($E1183,[1]AllProteinsNorm!$A$1:$Q$3226,4,FALSE)</f>
        <v>534919.02114706405</v>
      </c>
      <c r="L1183" s="1">
        <f>VLOOKUP($E1183,[1]AllProteinsNorm!$A$1:$Q$3226,5,FALSE)</f>
        <v>609028.92598537903</v>
      </c>
      <c r="M1183" s="1">
        <f>VLOOKUP($E1183,[1]AllProteinsNorm!$A$1:$Q$3226,10,FALSE)</f>
        <v>499435.91301117803</v>
      </c>
      <c r="N1183" s="1">
        <f>VLOOKUP($E1183,[1]AllProteinsNorm!$A$1:$Q$3226,11,FALSE)</f>
        <v>681067.16904013196</v>
      </c>
      <c r="O1183" s="1">
        <f>VLOOKUP($E1183,[1]AllProteinsNorm!$A$1:$Q$3226,15,FALSE)</f>
        <v>477022.88695583103</v>
      </c>
      <c r="P1183" s="1">
        <f>VLOOKUP($E1183,[1]AllProteinsNorm!$A$1:$Q$3226,6,FALSE)</f>
        <v>515646.40845147398</v>
      </c>
      <c r="Q1183" s="1">
        <f>VLOOKUP($E1183,[1]AllProteinsNorm!$A$1:$Q$3226,8,FALSE)</f>
        <v>573193.97752544296</v>
      </c>
      <c r="R1183" s="1">
        <f>VLOOKUP($E1183,[1]AllProteinsNorm!$A$1:$Q$3226,13,FALSE)</f>
        <v>516633.04165243701</v>
      </c>
      <c r="S1183" s="1">
        <f>VLOOKUP($E1183,[1]AllProteinsNorm!$A$1:$Q$3226,16,FALSE)</f>
        <v>570928.95586767595</v>
      </c>
      <c r="T1183" s="1">
        <f>VLOOKUP($E1183,[1]AllProteinsNorm!$A$1:$Q$3226,17,FALSE)</f>
        <v>452456.430520828</v>
      </c>
      <c r="U1183" s="1">
        <f>VLOOKUP($E1183,[1]AllProteinsNorm!$A$1:$Q$3226,3,FALSE)</f>
        <v>511626.41002240102</v>
      </c>
      <c r="V1183" s="1">
        <f>VLOOKUP($E1183,[1]AllProteinsNorm!$A$1:$Q$3226,7,FALSE)</f>
        <v>545227.579499488</v>
      </c>
      <c r="W1183" s="1">
        <f>VLOOKUP($E1183,[1]AllProteinsNorm!$A$1:$Q$3226,9,FALSE)</f>
        <v>787678.78621201601</v>
      </c>
      <c r="X1183" s="1">
        <f>VLOOKUP($E1183,[1]AllProteinsNorm!$A$1:$Q$3226,12,FALSE)</f>
        <v>471867.13098433701</v>
      </c>
      <c r="Y1183" s="29">
        <f>VLOOKUP($E1183,[1]AllProteinsNorm!$A$1:$Q$3226,14,FALSE)</f>
        <v>610968.562647579</v>
      </c>
      <c r="Z1183" s="25">
        <f t="shared" si="156"/>
        <v>0.95470997974555405</v>
      </c>
      <c r="AA1183" s="1">
        <f t="shared" si="156"/>
        <v>1.0869794690514514</v>
      </c>
      <c r="AB1183" s="1">
        <f t="shared" si="156"/>
        <v>0.89138062313176558</v>
      </c>
      <c r="AC1183" s="1">
        <f t="shared" si="156"/>
        <v>1.2155515086477029</v>
      </c>
      <c r="AD1183" s="1">
        <f t="shared" si="156"/>
        <v>0.85137841942352621</v>
      </c>
      <c r="AE1183" s="1">
        <f t="shared" si="156"/>
        <v>0.9203127066091551</v>
      </c>
      <c r="AF1183" s="1">
        <f t="shared" si="156"/>
        <v>1.0230221566997511</v>
      </c>
      <c r="AG1183" s="1">
        <f t="shared" si="156"/>
        <v>0.92207362466603748</v>
      </c>
      <c r="AH1183" s="1">
        <f t="shared" si="156"/>
        <v>1.0189796031626326</v>
      </c>
      <c r="AI1183" s="1">
        <f t="shared" si="156"/>
        <v>0.80753282747731325</v>
      </c>
      <c r="AJ1183" s="1">
        <f t="shared" si="156"/>
        <v>0.9131379147863341</v>
      </c>
      <c r="AK1183" s="1">
        <f t="shared" si="156"/>
        <v>0.97310843473925446</v>
      </c>
      <c r="AL1183" s="1">
        <f t="shared" si="156"/>
        <v>1.4058292345220782</v>
      </c>
      <c r="AM1183" s="1">
        <f t="shared" si="156"/>
        <v>0.84217655617969733</v>
      </c>
      <c r="AN1183" s="29">
        <f t="shared" si="156"/>
        <v>1.0904412836538031</v>
      </c>
      <c r="AO1183" s="1">
        <f t="shared" si="153"/>
        <v>75157.07011195994</v>
      </c>
      <c r="AP1183" s="1">
        <f t="shared" si="154"/>
        <v>44382.91452196196</v>
      </c>
      <c r="AQ1183" s="29">
        <f t="shared" si="155"/>
        <v>110920.25052921151</v>
      </c>
    </row>
    <row r="1184" spans="1:43" x14ac:dyDescent="0.2">
      <c r="A1184" s="26"/>
      <c r="E1184" s="25" t="s">
        <v>2322</v>
      </c>
      <c r="F1184" s="26" t="s">
        <v>2323</v>
      </c>
      <c r="G1184" s="1">
        <v>0.45612969667960601</v>
      </c>
      <c r="H1184" s="1">
        <v>1.0500910605186</v>
      </c>
      <c r="I1184" s="1">
        <f>VLOOKUP(F1184,'[1]SUSMB vs SHAM all proteins sum'!$B$2:$E$3214,2,FALSE)</f>
        <v>0.17090158352811899</v>
      </c>
      <c r="J1184" s="29">
        <f>VLOOKUP(F1184,'[1]SUSMB vs SHAM all proteins sum'!$B$2:$E$3214,3,FALSE)</f>
        <v>0.90899942293048797</v>
      </c>
      <c r="K1184" s="25">
        <f>VLOOKUP($E1184,[1]AllProteinsNorm!$A$1:$Q$3226,4,FALSE)</f>
        <v>1533897.09795945</v>
      </c>
      <c r="L1184" s="1">
        <f>VLOOKUP($E1184,[1]AllProteinsNorm!$A$1:$Q$3226,5,FALSE)</f>
        <v>1648689.2082963199</v>
      </c>
      <c r="M1184" s="1">
        <f>VLOOKUP($E1184,[1]AllProteinsNorm!$A$1:$Q$3226,10,FALSE)</f>
        <v>1587338.96789739</v>
      </c>
      <c r="N1184" s="1">
        <f>VLOOKUP($E1184,[1]AllProteinsNorm!$A$1:$Q$3226,11,FALSE)</f>
        <v>1251138.8428778399</v>
      </c>
      <c r="O1184" s="1">
        <f>VLOOKUP($E1184,[1]AllProteinsNorm!$A$1:$Q$3226,15,FALSE)</f>
        <v>1712801.8351811201</v>
      </c>
      <c r="P1184" s="1">
        <f>VLOOKUP($E1184,[1]AllProteinsNorm!$A$1:$Q$3226,6,FALSE)</f>
        <v>1683897.7559561599</v>
      </c>
      <c r="Q1184" s="1">
        <f>VLOOKUP($E1184,[1]AllProteinsNorm!$A$1:$Q$3226,8,FALSE)</f>
        <v>1531864.5924942</v>
      </c>
      <c r="R1184" s="1">
        <f>VLOOKUP($E1184,[1]AllProteinsNorm!$A$1:$Q$3226,13,FALSE)</f>
        <v>1520676.87593425</v>
      </c>
      <c r="S1184" s="1">
        <f>VLOOKUP($E1184,[1]AllProteinsNorm!$A$1:$Q$3226,16,FALSE)</f>
        <v>1575917.98866278</v>
      </c>
      <c r="T1184" s="1">
        <f>VLOOKUP($E1184,[1]AllProteinsNorm!$A$1:$Q$3226,17,FALSE)</f>
        <v>1776828.3772816199</v>
      </c>
      <c r="U1184" s="1">
        <f>VLOOKUP($E1184,[1]AllProteinsNorm!$A$1:$Q$3226,3,FALSE)</f>
        <v>1243925.6295216901</v>
      </c>
      <c r="V1184" s="1">
        <f>VLOOKUP($E1184,[1]AllProteinsNorm!$A$1:$Q$3226,7,FALSE)</f>
        <v>1369956.64068226</v>
      </c>
      <c r="W1184" s="1">
        <f>VLOOKUP($E1184,[1]AllProteinsNorm!$A$1:$Q$3226,9,FALSE)</f>
        <v>1476737.65409967</v>
      </c>
      <c r="X1184" s="1">
        <f>VLOOKUP($E1184,[1]AllProteinsNorm!$A$1:$Q$3226,12,FALSE)</f>
        <v>1458458.0549393999</v>
      </c>
      <c r="Y1184" s="29">
        <f>VLOOKUP($E1184,[1]AllProteinsNorm!$A$1:$Q$3226,14,FALSE)</f>
        <v>1454577.3931929399</v>
      </c>
      <c r="Z1184" s="25">
        <f t="shared" si="156"/>
        <v>0.99167551353841943</v>
      </c>
      <c r="AA1184" s="1">
        <f t="shared" si="156"/>
        <v>1.0658894390487497</v>
      </c>
      <c r="AB1184" s="1">
        <f t="shared" si="156"/>
        <v>1.0262260670831533</v>
      </c>
      <c r="AC1184" s="1">
        <f t="shared" si="156"/>
        <v>0.80887026657087102</v>
      </c>
      <c r="AD1184" s="1">
        <f t="shared" si="156"/>
        <v>1.1073387137588071</v>
      </c>
      <c r="AE1184" s="1">
        <f t="shared" si="156"/>
        <v>1.0886520185124973</v>
      </c>
      <c r="AF1184" s="1">
        <f t="shared" si="156"/>
        <v>0.99036148412686187</v>
      </c>
      <c r="AG1184" s="1">
        <f t="shared" si="156"/>
        <v>0.98312854485103307</v>
      </c>
      <c r="AH1184" s="1">
        <f t="shared" si="156"/>
        <v>1.0188423218093274</v>
      </c>
      <c r="AI1184" s="1">
        <f t="shared" si="156"/>
        <v>1.1487323340362483</v>
      </c>
      <c r="AJ1184" s="1">
        <f t="shared" si="156"/>
        <v>0.80420687222144693</v>
      </c>
      <c r="AK1184" s="1">
        <f t="shared" si="156"/>
        <v>0.88568682800250187</v>
      </c>
      <c r="AL1184" s="1">
        <f t="shared" si="156"/>
        <v>0.9547215216972299</v>
      </c>
      <c r="AM1184" s="1">
        <f t="shared" si="156"/>
        <v>0.94290362927885818</v>
      </c>
      <c r="AN1184" s="29">
        <f t="shared" si="156"/>
        <v>0.94039475353001623</v>
      </c>
      <c r="AO1184" s="1">
        <f t="shared" si="153"/>
        <v>159476.28606602064</v>
      </c>
      <c r="AP1184" s="1">
        <f t="shared" si="154"/>
        <v>98214.896629423063</v>
      </c>
      <c r="AQ1184" s="29">
        <f t="shared" si="155"/>
        <v>86653.15205059966</v>
      </c>
    </row>
    <row r="1185" spans="1:43" x14ac:dyDescent="0.2">
      <c r="A1185" s="26"/>
      <c r="E1185" s="25" t="s">
        <v>2324</v>
      </c>
      <c r="F1185" s="26" t="s">
        <v>2325</v>
      </c>
      <c r="G1185" s="1">
        <v>0.78977720214133296</v>
      </c>
      <c r="H1185" s="1">
        <v>1.0353913369660901</v>
      </c>
      <c r="I1185" s="1">
        <f>VLOOKUP(F1185,'[1]SUSMB vs SHAM all proteins sum'!$B$2:$E$3214,2,FALSE)</f>
        <v>0.88018197689851496</v>
      </c>
      <c r="J1185" s="29">
        <f>VLOOKUP(F1185,'[1]SUSMB vs SHAM all proteins sum'!$B$2:$E$3214,3,FALSE)</f>
        <v>1.0224057488503799</v>
      </c>
      <c r="K1185" s="25">
        <f>VLOOKUP($E1185,[1]AllProteinsNorm!$A$1:$Q$3226,4,FALSE)</f>
        <v>6057109.8402398704</v>
      </c>
      <c r="L1185" s="1">
        <f>VLOOKUP($E1185,[1]AllProteinsNorm!$A$1:$Q$3226,5,FALSE)</f>
        <v>9284169.7079493701</v>
      </c>
      <c r="M1185" s="1">
        <f>VLOOKUP($E1185,[1]AllProteinsNorm!$A$1:$Q$3226,10,FALSE)</f>
        <v>5679933.8348556403</v>
      </c>
      <c r="N1185" s="1">
        <f>VLOOKUP($E1185,[1]AllProteinsNorm!$A$1:$Q$3226,11,FALSE)</f>
        <v>7580580.9194735801</v>
      </c>
      <c r="O1185" s="1">
        <f>VLOOKUP($E1185,[1]AllProteinsNorm!$A$1:$Q$3226,15,FALSE)</f>
        <v>4732431.2708060602</v>
      </c>
      <c r="P1185" s="1">
        <f>VLOOKUP($E1185,[1]AllProteinsNorm!$A$1:$Q$3226,6,FALSE)</f>
        <v>7048461.7132931901</v>
      </c>
      <c r="Q1185" s="1">
        <f>VLOOKUP($E1185,[1]AllProteinsNorm!$A$1:$Q$3226,8,FALSE)</f>
        <v>6055326.5740214903</v>
      </c>
      <c r="R1185" s="1">
        <f>VLOOKUP($E1185,[1]AllProteinsNorm!$A$1:$Q$3226,13,FALSE)</f>
        <v>6569030.6713305702</v>
      </c>
      <c r="S1185" s="1">
        <f>VLOOKUP($E1185,[1]AllProteinsNorm!$A$1:$Q$3226,16,FALSE)</f>
        <v>7838341.26002088</v>
      </c>
      <c r="T1185" s="1">
        <f>VLOOKUP($E1185,[1]AllProteinsNorm!$A$1:$Q$3226,17,FALSE)</f>
        <v>6204458.1859187298</v>
      </c>
      <c r="U1185" s="1">
        <f>VLOOKUP($E1185,[1]AllProteinsNorm!$A$1:$Q$3226,3,FALSE)</f>
        <v>6711815.95651282</v>
      </c>
      <c r="V1185" s="1">
        <f>VLOOKUP($E1185,[1]AllProteinsNorm!$A$1:$Q$3226,7,FALSE)</f>
        <v>6248397.7353715301</v>
      </c>
      <c r="W1185" s="1">
        <f>VLOOKUP($E1185,[1]AllProteinsNorm!$A$1:$Q$3226,9,FALSE)</f>
        <v>7882617.6309741102</v>
      </c>
      <c r="X1185" s="1">
        <f>VLOOKUP($E1185,[1]AllProteinsNorm!$A$1:$Q$3226,12,FALSE)</f>
        <v>5038160.6864338098</v>
      </c>
      <c r="Y1185" s="29">
        <f>VLOOKUP($E1185,[1]AllProteinsNorm!$A$1:$Q$3226,14,FALSE)</f>
        <v>7686061.1106650596</v>
      </c>
      <c r="Z1185" s="25">
        <f t="shared" si="156"/>
        <v>0.90854215690659834</v>
      </c>
      <c r="AA1185" s="1">
        <f t="shared" si="156"/>
        <v>1.3925881805064284</v>
      </c>
      <c r="AB1185" s="1">
        <f t="shared" si="156"/>
        <v>0.85196727045024956</v>
      </c>
      <c r="AC1185" s="1">
        <f t="shared" si="156"/>
        <v>1.1370567020971811</v>
      </c>
      <c r="AD1185" s="1">
        <f t="shared" si="156"/>
        <v>0.70984569003954223</v>
      </c>
      <c r="AE1185" s="1">
        <f t="shared" si="156"/>
        <v>1.0572409576140973</v>
      </c>
      <c r="AF1185" s="1">
        <f t="shared" si="156"/>
        <v>0.90827467413360607</v>
      </c>
      <c r="AG1185" s="1">
        <f t="shared" si="156"/>
        <v>0.985328226222149</v>
      </c>
      <c r="AH1185" s="1">
        <f t="shared" si="156"/>
        <v>1.1757197182785997</v>
      </c>
      <c r="AI1185" s="1">
        <f t="shared" si="156"/>
        <v>0.93064381715887279</v>
      </c>
      <c r="AJ1185" s="1">
        <f t="shared" si="156"/>
        <v>1.0067454457204943</v>
      </c>
      <c r="AK1185" s="1">
        <f t="shared" si="156"/>
        <v>0.93723457316071046</v>
      </c>
      <c r="AL1185" s="1">
        <f t="shared" si="156"/>
        <v>1.1823609961531727</v>
      </c>
      <c r="AM1185" s="1">
        <f t="shared" si="156"/>
        <v>0.75570387488851132</v>
      </c>
      <c r="AN1185" s="29">
        <f t="shared" si="156"/>
        <v>1.1528783072758371</v>
      </c>
      <c r="AO1185" s="1">
        <f t="shared" si="153"/>
        <v>1598313.4264596964</v>
      </c>
      <c r="AP1185" s="1">
        <f t="shared" si="154"/>
        <v>645951.48600122472</v>
      </c>
      <c r="AQ1185" s="29">
        <f t="shared" si="155"/>
        <v>1033033.966260321</v>
      </c>
    </row>
    <row r="1186" spans="1:43" x14ac:dyDescent="0.2">
      <c r="A1186" s="26"/>
      <c r="E1186" s="25" t="s">
        <v>2326</v>
      </c>
      <c r="F1186" s="26" t="s">
        <v>2327</v>
      </c>
      <c r="G1186" s="1">
        <v>0.61123882770846205</v>
      </c>
      <c r="H1186" s="1">
        <v>0.74439666976574603</v>
      </c>
      <c r="I1186" s="1">
        <f>VLOOKUP(F1186,'[1]SUSMB vs SHAM all proteins sum'!$B$2:$E$3214,2,FALSE)</f>
        <v>0.70268548275019904</v>
      </c>
      <c r="J1186" s="29">
        <f>VLOOKUP(F1186,'[1]SUSMB vs SHAM all proteins sum'!$B$2:$E$3214,3,FALSE)</f>
        <v>0.72860417285088097</v>
      </c>
      <c r="K1186" s="25">
        <f>VLOOKUP($E1186,[1]AllProteinsNorm!$A$1:$Q$3226,4,FALSE)</f>
        <v>20149.7209506574</v>
      </c>
      <c r="L1186" s="1">
        <f>VLOOKUP($E1186,[1]AllProteinsNorm!$A$1:$Q$3226,5,FALSE)</f>
        <v>27011.491513780798</v>
      </c>
      <c r="M1186" s="1">
        <f>VLOOKUP($E1186,[1]AllProteinsNorm!$A$1:$Q$3226,10,FALSE)</f>
        <v>19974.6686034144</v>
      </c>
      <c r="N1186" s="1">
        <f>VLOOKUP($E1186,[1]AllProteinsNorm!$A$1:$Q$3226,11,FALSE)</f>
        <v>3876.12163367518</v>
      </c>
      <c r="O1186" s="1">
        <f>VLOOKUP($E1186,[1]AllProteinsNorm!$A$1:$Q$3226,15,FALSE)</f>
        <v>17138.831508434501</v>
      </c>
      <c r="P1186" s="1">
        <f>VLOOKUP($E1186,[1]AllProteinsNorm!$A$1:$Q$3226,6,FALSE)</f>
        <v>4610.4269832189202</v>
      </c>
      <c r="Q1186" s="1">
        <f>VLOOKUP($E1186,[1]AllProteinsNorm!$A$1:$Q$3226,8,FALSE)</f>
        <v>17628.021838412202</v>
      </c>
      <c r="R1186" s="1">
        <f>VLOOKUP($E1186,[1]AllProteinsNorm!$A$1:$Q$3226,13,FALSE)</f>
        <v>28002.475899557601</v>
      </c>
      <c r="S1186" s="1">
        <f>VLOOKUP($E1186,[1]AllProteinsNorm!$A$1:$Q$3226,16,FALSE)</f>
        <v>22478.820690571702</v>
      </c>
      <c r="T1186" s="1">
        <f>VLOOKUP($E1186,[1]AllProteinsNorm!$A$1:$Q$3226,17,FALSE)</f>
        <v>3226.8829686672798</v>
      </c>
      <c r="U1186" s="1">
        <f>VLOOKUP($E1186,[1]AllProteinsNorm!$A$1:$Q$3226,3,FALSE)</f>
        <v>35141.420530365998</v>
      </c>
      <c r="V1186" s="1">
        <f>VLOOKUP($E1186,[1]AllProteinsNorm!$A$1:$Q$3226,7,FALSE)</f>
        <v>26334.980220590602</v>
      </c>
      <c r="W1186" s="1">
        <f>VLOOKUP($E1186,[1]AllProteinsNorm!$A$1:$Q$3226,9,FALSE)</f>
        <v>29887.134990882099</v>
      </c>
      <c r="X1186" s="1">
        <f>VLOOKUP($E1186,[1]AllProteinsNorm!$A$1:$Q$3226,12,FALSE)</f>
        <v>7047.7466042324104</v>
      </c>
      <c r="Y1186" s="29">
        <f>VLOOKUP($E1186,[1]AllProteinsNorm!$A$1:$Q$3226,14,FALSE)</f>
        <v>760.75915217059901</v>
      </c>
      <c r="Z1186" s="25">
        <f t="shared" si="156"/>
        <v>1.1429115294963481</v>
      </c>
      <c r="AA1186" s="1">
        <f t="shared" si="156"/>
        <v>1.5321177477142989</v>
      </c>
      <c r="AB1186" s="1">
        <f t="shared" si="156"/>
        <v>1.132982392193685</v>
      </c>
      <c r="AC1186" s="1">
        <f t="shared" si="156"/>
        <v>0.21985734272479091</v>
      </c>
      <c r="AD1186" s="1">
        <f t="shared" si="156"/>
        <v>0.97213098787087671</v>
      </c>
      <c r="AE1186" s="1">
        <f t="shared" si="156"/>
        <v>0.26150784757394147</v>
      </c>
      <c r="AF1186" s="1">
        <f t="shared" si="156"/>
        <v>0.99987833333629339</v>
      </c>
      <c r="AG1186" s="1">
        <f t="shared" si="156"/>
        <v>1.5883273340817079</v>
      </c>
      <c r="AH1186" s="1">
        <f t="shared" si="156"/>
        <v>1.2750203042339037</v>
      </c>
      <c r="AI1186" s="1">
        <f t="shared" si="156"/>
        <v>0.18303190194328284</v>
      </c>
      <c r="AJ1186" s="1">
        <f t="shared" si="156"/>
        <v>1.9932551316907743</v>
      </c>
      <c r="AK1186" s="1">
        <f t="shared" si="156"/>
        <v>1.493745377262373</v>
      </c>
      <c r="AL1186" s="1">
        <f t="shared" si="156"/>
        <v>1.6952270082717171</v>
      </c>
      <c r="AM1186" s="1">
        <f t="shared" si="156"/>
        <v>0.39975495793072802</v>
      </c>
      <c r="AN1186" s="29">
        <f t="shared" si="156"/>
        <v>4.3150989947445248E-2</v>
      </c>
      <c r="AO1186" s="1">
        <f t="shared" si="153"/>
        <v>7606.1720203495743</v>
      </c>
      <c r="AP1186" s="1">
        <f t="shared" si="154"/>
        <v>9780.3264594779939</v>
      </c>
      <c r="AQ1186" s="29">
        <f t="shared" si="155"/>
        <v>13453.045616316191</v>
      </c>
    </row>
    <row r="1187" spans="1:43" x14ac:dyDescent="0.2">
      <c r="A1187" s="26"/>
      <c r="E1187" s="25" t="s">
        <v>2328</v>
      </c>
      <c r="F1187" s="26" t="s">
        <v>2329</v>
      </c>
      <c r="G1187" s="43">
        <v>4.2712422771192401E-2</v>
      </c>
      <c r="H1187" s="1">
        <v>0.90656627100417997</v>
      </c>
      <c r="I1187" s="1">
        <f>VLOOKUP(F1187,'[1]SUSMB vs SHAM all proteins sum'!$B$2:$E$3214,2,FALSE)</f>
        <v>8.9897097706554893E-2</v>
      </c>
      <c r="J1187" s="29">
        <f>VLOOKUP(F1187,'[1]SUSMB vs SHAM all proteins sum'!$B$2:$E$3214,3,FALSE)</f>
        <v>0.92094125688485895</v>
      </c>
      <c r="K1187" s="25">
        <f>VLOOKUP($E1187,[1]AllProteinsNorm!$A$1:$Q$3226,4,FALSE)</f>
        <v>537674.55669135996</v>
      </c>
      <c r="L1187" s="1">
        <f>VLOOKUP($E1187,[1]AllProteinsNorm!$A$1:$Q$3226,5,FALSE)</f>
        <v>621928.664167815</v>
      </c>
      <c r="M1187" s="1">
        <f>VLOOKUP($E1187,[1]AllProteinsNorm!$A$1:$Q$3226,10,FALSE)</f>
        <v>589692.42246335803</v>
      </c>
      <c r="N1187" s="1">
        <f>VLOOKUP($E1187,[1]AllProteinsNorm!$A$1:$Q$3226,11,FALSE)</f>
        <v>582717.84684805805</v>
      </c>
      <c r="O1187" s="1">
        <f>VLOOKUP($E1187,[1]AllProteinsNorm!$A$1:$Q$3226,15,FALSE)</f>
        <v>610603.04397784395</v>
      </c>
      <c r="P1187" s="1">
        <f>VLOOKUP($E1187,[1]AllProteinsNorm!$A$1:$Q$3226,6,FALSE)</f>
        <v>527199.25659695698</v>
      </c>
      <c r="Q1187" s="1">
        <f>VLOOKUP($E1187,[1]AllProteinsNorm!$A$1:$Q$3226,8,FALSE)</f>
        <v>600573.84339226503</v>
      </c>
      <c r="R1187" s="1">
        <f>VLOOKUP($E1187,[1]AllProteinsNorm!$A$1:$Q$3226,13,FALSE)</f>
        <v>523813.99992713402</v>
      </c>
      <c r="S1187" s="1">
        <f>VLOOKUP($E1187,[1]AllProteinsNorm!$A$1:$Q$3226,16,FALSE)</f>
        <v>523692.48286656401</v>
      </c>
      <c r="T1187" s="1">
        <f>VLOOKUP($E1187,[1]AllProteinsNorm!$A$1:$Q$3226,17,FALSE)</f>
        <v>494659.13235989498</v>
      </c>
      <c r="U1187" s="1">
        <f>VLOOKUP($E1187,[1]AllProteinsNorm!$A$1:$Q$3226,3,FALSE)</f>
        <v>513075.68060324498</v>
      </c>
      <c r="V1187" s="1">
        <f>VLOOKUP($E1187,[1]AllProteinsNorm!$A$1:$Q$3226,7,FALSE)</f>
        <v>506796.11897284799</v>
      </c>
      <c r="W1187" s="1">
        <f>VLOOKUP($E1187,[1]AllProteinsNorm!$A$1:$Q$3226,9,FALSE)</f>
        <v>541877.57765348896</v>
      </c>
      <c r="X1187" s="1">
        <f>VLOOKUP($E1187,[1]AllProteinsNorm!$A$1:$Q$3226,12,FALSE)</f>
        <v>615489.67565650702</v>
      </c>
      <c r="Y1187" s="29">
        <f>VLOOKUP($E1187,[1]AllProteinsNorm!$A$1:$Q$3226,14,FALSE)</f>
        <v>535951.97212736902</v>
      </c>
      <c r="Z1187" s="25">
        <f t="shared" si="156"/>
        <v>0.91359942835187979</v>
      </c>
      <c r="AA1187" s="1">
        <f t="shared" si="156"/>
        <v>1.0567613159079106</v>
      </c>
      <c r="AB1187" s="1">
        <f t="shared" si="156"/>
        <v>1.0019865239321939</v>
      </c>
      <c r="AC1187" s="1">
        <f t="shared" si="156"/>
        <v>0.99013554788016411</v>
      </c>
      <c r="AD1187" s="1">
        <f t="shared" si="156"/>
        <v>1.0375171839278519</v>
      </c>
      <c r="AE1187" s="1">
        <f t="shared" si="156"/>
        <v>0.89580013311099571</v>
      </c>
      <c r="AF1187" s="1">
        <f t="shared" si="156"/>
        <v>1.0204758867197512</v>
      </c>
      <c r="AG1187" s="1">
        <f t="shared" si="156"/>
        <v>0.89004801313454318</v>
      </c>
      <c r="AH1187" s="1">
        <f t="shared" si="156"/>
        <v>0.88984153522761944</v>
      </c>
      <c r="AI1187" s="1">
        <f t="shared" si="156"/>
        <v>0.84050899364474041</v>
      </c>
      <c r="AJ1187" s="1">
        <f t="shared" si="156"/>
        <v>0.87180180402222229</v>
      </c>
      <c r="AK1187" s="1">
        <f t="shared" si="156"/>
        <v>0.86113177352806169</v>
      </c>
      <c r="AL1187" s="1">
        <f t="shared" si="156"/>
        <v>0.92074106728674243</v>
      </c>
      <c r="AM1187" s="1">
        <f t="shared" si="156"/>
        <v>1.0458203923512988</v>
      </c>
      <c r="AN1187" s="29">
        <f t="shared" si="156"/>
        <v>0.91067246769628518</v>
      </c>
      <c r="AO1187" s="1">
        <f t="shared" si="153"/>
        <v>29065.781527469469</v>
      </c>
      <c r="AP1187" s="1">
        <f t="shared" si="154"/>
        <v>35315.802007888436</v>
      </c>
      <c r="AQ1187" s="29">
        <f t="shared" si="155"/>
        <v>38758.790023141111</v>
      </c>
    </row>
    <row r="1188" spans="1:43" x14ac:dyDescent="0.2">
      <c r="A1188" s="26"/>
      <c r="E1188" s="25" t="s">
        <v>2330</v>
      </c>
      <c r="F1188" s="26" t="s">
        <v>2331</v>
      </c>
      <c r="G1188" s="1">
        <v>0.15309583265059501</v>
      </c>
      <c r="H1188" s="43">
        <v>2.5183570945826901</v>
      </c>
      <c r="I1188" s="1">
        <f>VLOOKUP(F1188,'[1]SUSMB vs SHAM all proteins sum'!$B$2:$E$3214,2,FALSE)</f>
        <v>0.94959507545950905</v>
      </c>
      <c r="J1188" s="29">
        <f>VLOOKUP(F1188,'[1]SUSMB vs SHAM all proteins sum'!$B$2:$E$3214,3,FALSE)</f>
        <v>1.0552224061879101</v>
      </c>
      <c r="K1188" s="25">
        <f>VLOOKUP($E1188,[1]AllProteinsNorm!$A$1:$Q$3226,4,FALSE)</f>
        <v>53205.182824876603</v>
      </c>
      <c r="L1188" s="1">
        <f>VLOOKUP($E1188,[1]AllProteinsNorm!$A$1:$Q$3226,5,FALSE)</f>
        <v>13048.941910468</v>
      </c>
      <c r="M1188" s="1">
        <f>VLOOKUP($E1188,[1]AllProteinsNorm!$A$1:$Q$3226,10,FALSE)</f>
        <v>18721.836679251901</v>
      </c>
      <c r="N1188" s="1">
        <f>VLOOKUP($E1188,[1]AllProteinsNorm!$A$1:$Q$3226,11,FALSE)</f>
        <v>2051.5799185323899</v>
      </c>
      <c r="O1188" s="1">
        <f>VLOOKUP($E1188,[1]AllProteinsNorm!$A$1:$Q$3226,15,FALSE)</f>
        <v>27348.263667868701</v>
      </c>
      <c r="P1188" s="1">
        <f>VLOOKUP($E1188,[1]AllProteinsNorm!$A$1:$Q$3226,6,FALSE)</f>
        <v>20126.7229866954</v>
      </c>
      <c r="Q1188" s="1">
        <f>VLOOKUP($E1188,[1]AllProteinsNorm!$A$1:$Q$3226,8,FALSE)</f>
        <v>42155.948217210898</v>
      </c>
      <c r="R1188" s="1">
        <f>VLOOKUP($E1188,[1]AllProteinsNorm!$A$1:$Q$3226,13,FALSE)</f>
        <v>68492.725301534301</v>
      </c>
      <c r="S1188" s="1">
        <f>VLOOKUP($E1188,[1]AllProteinsNorm!$A$1:$Q$3226,16,FALSE)</f>
        <v>28900.538929138602</v>
      </c>
      <c r="T1188" s="1">
        <f>VLOOKUP($E1188,[1]AllProteinsNorm!$A$1:$Q$3226,17,FALSE)</f>
        <v>43984.547244062996</v>
      </c>
      <c r="U1188" s="1">
        <f>VLOOKUP($E1188,[1]AllProteinsNorm!$A$1:$Q$3226,3,FALSE)</f>
        <v>23854.6664941579</v>
      </c>
      <c r="V1188" s="1">
        <f>VLOOKUP($E1188,[1]AllProteinsNorm!$A$1:$Q$3226,7,FALSE)</f>
        <v>25600.3828851941</v>
      </c>
      <c r="W1188" s="1">
        <f>VLOOKUP($E1188,[1]AllProteinsNorm!$A$1:$Q$3226,9,FALSE)</f>
        <v>1360.95779682746</v>
      </c>
      <c r="X1188" s="1">
        <f>VLOOKUP($E1188,[1]AllProteinsNorm!$A$1:$Q$3226,12,FALSE)</f>
        <v>36928.324779193499</v>
      </c>
      <c r="Y1188" s="29">
        <f>VLOOKUP($E1188,[1]AllProteinsNorm!$A$1:$Q$3226,14,FALSE)</f>
        <v>31087.932085169399</v>
      </c>
      <c r="Z1188" s="25">
        <f t="shared" si="156"/>
        <v>2.325893261446883</v>
      </c>
      <c r="AA1188" s="1">
        <f t="shared" si="156"/>
        <v>0.57044153308272616</v>
      </c>
      <c r="AB1188" s="1">
        <f t="shared" si="156"/>
        <v>0.81843518736714505</v>
      </c>
      <c r="AC1188" s="1">
        <f t="shared" si="156"/>
        <v>8.9685922582774219E-2</v>
      </c>
      <c r="AD1188" s="1">
        <f t="shared" si="156"/>
        <v>1.1955440955204717</v>
      </c>
      <c r="AE1188" s="1">
        <f t="shared" si="156"/>
        <v>0.87985054997076761</v>
      </c>
      <c r="AF1188" s="1">
        <f t="shared" si="156"/>
        <v>1.8428700115747039</v>
      </c>
      <c r="AG1188" s="1">
        <f t="shared" si="156"/>
        <v>2.9941964255874267</v>
      </c>
      <c r="AH1188" s="1">
        <f t="shared" si="156"/>
        <v>1.2634026457294238</v>
      </c>
      <c r="AI1188" s="1">
        <f t="shared" si="156"/>
        <v>1.9228082042211359</v>
      </c>
      <c r="AJ1188" s="1">
        <f t="shared" si="156"/>
        <v>1.042819610928633</v>
      </c>
      <c r="AK1188" s="1">
        <f t="shared" si="156"/>
        <v>1.1191345444506735</v>
      </c>
      <c r="AL1188" s="1">
        <f t="shared" si="156"/>
        <v>5.9495004070816801E-2</v>
      </c>
      <c r="AM1188" s="1">
        <f t="shared" si="156"/>
        <v>1.6143416336554488</v>
      </c>
      <c r="AN1188" s="29">
        <f t="shared" si="156"/>
        <v>1.3590257172353126</v>
      </c>
      <c r="AO1188" s="1">
        <f t="shared" si="153"/>
        <v>17247.29013462719</v>
      </c>
      <c r="AP1188" s="1">
        <f t="shared" si="154"/>
        <v>16418.437643010606</v>
      </c>
      <c r="AQ1188" s="29">
        <f t="shared" si="155"/>
        <v>12101.37364492354</v>
      </c>
    </row>
    <row r="1189" spans="1:43" x14ac:dyDescent="0.2">
      <c r="A1189" s="26"/>
      <c r="E1189" s="25" t="s">
        <v>2332</v>
      </c>
      <c r="F1189" s="26" t="s">
        <v>2333</v>
      </c>
      <c r="G1189" s="43">
        <v>3.1344663997656598E-2</v>
      </c>
      <c r="H1189" s="1">
        <v>1.1610552614937899</v>
      </c>
      <c r="I1189" s="1">
        <f>VLOOKUP(F1189,'[1]SUSMB vs SHAM all proteins sum'!$B$2:$E$3214,2,FALSE)</f>
        <v>0.81346131417160195</v>
      </c>
      <c r="J1189" s="29">
        <f>VLOOKUP(F1189,'[1]SUSMB vs SHAM all proteins sum'!$B$2:$E$3214,3,FALSE)</f>
        <v>1.0260548272521499</v>
      </c>
      <c r="K1189" s="25">
        <f>VLOOKUP($E1189,[1]AllProteinsNorm!$A$1:$Q$3226,4,FALSE)</f>
        <v>533161.80463136896</v>
      </c>
      <c r="L1189" s="1">
        <f>VLOOKUP($E1189,[1]AllProteinsNorm!$A$1:$Q$3226,5,FALSE)</f>
        <v>536716.28563046502</v>
      </c>
      <c r="M1189" s="1">
        <f>VLOOKUP($E1189,[1]AllProteinsNorm!$A$1:$Q$3226,10,FALSE)</f>
        <v>679808.81269645097</v>
      </c>
      <c r="N1189" s="1">
        <f>VLOOKUP($E1189,[1]AllProteinsNorm!$A$1:$Q$3226,11,FALSE)</f>
        <v>594825.40409432002</v>
      </c>
      <c r="O1189" s="1">
        <f>VLOOKUP($E1189,[1]AllProteinsNorm!$A$1:$Q$3226,15,FALSE)</f>
        <v>630701.74759550299</v>
      </c>
      <c r="P1189" s="1">
        <f>VLOOKUP($E1189,[1]AllProteinsNorm!$A$1:$Q$3226,6,FALSE)</f>
        <v>612737.00595832104</v>
      </c>
      <c r="Q1189" s="1">
        <f>VLOOKUP($E1189,[1]AllProteinsNorm!$A$1:$Q$3226,8,FALSE)</f>
        <v>689329.73238229903</v>
      </c>
      <c r="R1189" s="1">
        <f>VLOOKUP($E1189,[1]AllProteinsNorm!$A$1:$Q$3226,13,FALSE)</f>
        <v>742977.05527333403</v>
      </c>
      <c r="S1189" s="1">
        <f>VLOOKUP($E1189,[1]AllProteinsNorm!$A$1:$Q$3226,16,FALSE)</f>
        <v>722881.77892040496</v>
      </c>
      <c r="T1189" s="1">
        <f>VLOOKUP($E1189,[1]AllProteinsNorm!$A$1:$Q$3226,17,FALSE)</f>
        <v>678773.35945202503</v>
      </c>
      <c r="U1189" s="1">
        <f>VLOOKUP($E1189,[1]AllProteinsNorm!$A$1:$Q$3226,3,FALSE)</f>
        <v>428107.64913558098</v>
      </c>
      <c r="V1189" s="1">
        <f>VLOOKUP($E1189,[1]AllProteinsNorm!$A$1:$Q$3226,7,FALSE)</f>
        <v>595497.35126915295</v>
      </c>
      <c r="W1189" s="1">
        <f>VLOOKUP($E1189,[1]AllProteinsNorm!$A$1:$Q$3226,9,FALSE)</f>
        <v>715445.86698682804</v>
      </c>
      <c r="X1189" s="1">
        <f>VLOOKUP($E1189,[1]AllProteinsNorm!$A$1:$Q$3226,12,FALSE)</f>
        <v>635350.14007208205</v>
      </c>
      <c r="Y1189" s="29">
        <f>VLOOKUP($E1189,[1]AllProteinsNorm!$A$1:$Q$3226,14,FALSE)</f>
        <v>716199.88064268196</v>
      </c>
      <c r="Z1189" s="25">
        <f t="shared" si="156"/>
        <v>0.89600579124453694</v>
      </c>
      <c r="AA1189" s="1">
        <f t="shared" si="156"/>
        <v>0.90197927909080289</v>
      </c>
      <c r="AB1189" s="1">
        <f t="shared" si="156"/>
        <v>1.1424536188150924</v>
      </c>
      <c r="AC1189" s="1">
        <f t="shared" si="156"/>
        <v>0.9996346366491482</v>
      </c>
      <c r="AD1189" s="1">
        <f t="shared" si="156"/>
        <v>1.0599266742004199</v>
      </c>
      <c r="AE1189" s="1">
        <f t="shared" si="156"/>
        <v>1.0297360033659699</v>
      </c>
      <c r="AF1189" s="1">
        <f t="shared" si="156"/>
        <v>1.1584540132589372</v>
      </c>
      <c r="AG1189" s="1">
        <f t="shared" si="156"/>
        <v>1.2486110942380737</v>
      </c>
      <c r="AH1189" s="1">
        <f t="shared" si="156"/>
        <v>1.2148399504080447</v>
      </c>
      <c r="AI1189" s="1">
        <f t="shared" si="156"/>
        <v>1.1407134864659454</v>
      </c>
      <c r="AJ1189" s="1">
        <f t="shared" si="156"/>
        <v>0.71945688826449028</v>
      </c>
      <c r="AK1189" s="1">
        <f t="shared" si="156"/>
        <v>1.0007638783818282</v>
      </c>
      <c r="AL1189" s="1">
        <f t="shared" si="156"/>
        <v>1.2023435185597884</v>
      </c>
      <c r="AM1189" s="1">
        <f t="shared" si="156"/>
        <v>1.0677385364583925</v>
      </c>
      <c r="AN1189" s="29">
        <f t="shared" si="156"/>
        <v>1.2036106772280459</v>
      </c>
      <c r="AO1189" s="1">
        <f t="shared" si="153"/>
        <v>56014.506298574175</v>
      </c>
      <c r="AP1189" s="1">
        <f t="shared" si="154"/>
        <v>44680.325256997552</v>
      </c>
      <c r="AQ1189" s="29">
        <f t="shared" si="155"/>
        <v>105835.10080780258</v>
      </c>
    </row>
    <row r="1190" spans="1:43" x14ac:dyDescent="0.2">
      <c r="A1190" s="26"/>
      <c r="E1190" s="25" t="s">
        <v>2334</v>
      </c>
      <c r="F1190" s="26" t="s">
        <v>2335</v>
      </c>
      <c r="G1190" s="1">
        <v>0.85038073749492005</v>
      </c>
      <c r="H1190" s="1">
        <v>1.07890291297563</v>
      </c>
      <c r="I1190" s="1">
        <f>VLOOKUP(F1190,'[1]SUSMB vs SHAM all proteins sum'!$B$2:$E$3214,2,FALSE)</f>
        <v>0.93839351594170195</v>
      </c>
      <c r="J1190" s="29">
        <f>VLOOKUP(F1190,'[1]SUSMB vs SHAM all proteins sum'!$B$2:$E$3214,3,FALSE)</f>
        <v>1.04111399550524</v>
      </c>
      <c r="K1190" s="25">
        <f>VLOOKUP($E1190,[1]AllProteinsNorm!$A$1:$Q$3226,4,FALSE)</f>
        <v>31700.847408387399</v>
      </c>
      <c r="L1190" s="1">
        <f>VLOOKUP($E1190,[1]AllProteinsNorm!$A$1:$Q$3226,5,FALSE)</f>
        <v>29993.376869709398</v>
      </c>
      <c r="M1190" s="1">
        <f>VLOOKUP($E1190,[1]AllProteinsNorm!$A$1:$Q$3226,10,FALSE)</f>
        <v>39682.6397211863</v>
      </c>
      <c r="N1190" s="1">
        <f>VLOOKUP($E1190,[1]AllProteinsNorm!$A$1:$Q$3226,11,FALSE)</f>
        <v>30062.421673323399</v>
      </c>
      <c r="O1190" s="1">
        <f>VLOOKUP($E1190,[1]AllProteinsNorm!$A$1:$Q$3226,15,FALSE)</f>
        <v>11769.040848540601</v>
      </c>
      <c r="P1190" s="1">
        <f>VLOOKUP($E1190,[1]AllProteinsNorm!$A$1:$Q$3226,6,FALSE)</f>
        <v>9528.7251210909599</v>
      </c>
      <c r="Q1190" s="1">
        <f>VLOOKUP($E1190,[1]AllProteinsNorm!$A$1:$Q$3226,8,FALSE)</f>
        <v>39897.2915835147</v>
      </c>
      <c r="R1190" s="1">
        <f>VLOOKUP($E1190,[1]AllProteinsNorm!$A$1:$Q$3226,13,FALSE)</f>
        <v>28741.794291762599</v>
      </c>
      <c r="S1190" s="1">
        <f>VLOOKUP($E1190,[1]AllProteinsNorm!$A$1:$Q$3226,16,FALSE)</f>
        <v>25256.800661206998</v>
      </c>
      <c r="T1190" s="1">
        <f>VLOOKUP($E1190,[1]AllProteinsNorm!$A$1:$Q$3226,17,FALSE)</f>
        <v>70713.645017642906</v>
      </c>
      <c r="U1190" s="1">
        <f>VLOOKUP($E1190,[1]AllProteinsNorm!$A$1:$Q$3226,3,FALSE)</f>
        <v>41021.888740466202</v>
      </c>
      <c r="V1190" s="1">
        <f>VLOOKUP($E1190,[1]AllProteinsNorm!$A$1:$Q$3226,7,FALSE)</f>
        <v>9510.8961746414807</v>
      </c>
      <c r="W1190" s="1">
        <f>VLOOKUP($E1190,[1]AllProteinsNorm!$A$1:$Q$3226,9,FALSE)</f>
        <v>9711.8708820190695</v>
      </c>
      <c r="X1190" s="1">
        <f>VLOOKUP($E1190,[1]AllProteinsNorm!$A$1:$Q$3226,12,FALSE)</f>
        <v>43592.691694565001</v>
      </c>
      <c r="Y1190" s="29">
        <f>VLOOKUP($E1190,[1]AllProteinsNorm!$A$1:$Q$3226,14,FALSE)</f>
        <v>98855.210887238907</v>
      </c>
      <c r="Z1190" s="25">
        <f t="shared" si="156"/>
        <v>1.1068088070879818</v>
      </c>
      <c r="AA1190" s="1">
        <f t="shared" si="156"/>
        <v>1.0471938887324534</v>
      </c>
      <c r="AB1190" s="1">
        <f t="shared" si="156"/>
        <v>1.385486468739878</v>
      </c>
      <c r="AC1190" s="1">
        <f t="shared" si="156"/>
        <v>1.0496045308121167</v>
      </c>
      <c r="AD1190" s="1">
        <f t="shared" si="156"/>
        <v>0.41090630462757016</v>
      </c>
      <c r="AE1190" s="1">
        <f t="shared" si="156"/>
        <v>0.33268753823765562</v>
      </c>
      <c r="AF1190" s="1">
        <f t="shared" si="156"/>
        <v>1.3929808605655063</v>
      </c>
      <c r="AG1190" s="1">
        <f t="shared" si="156"/>
        <v>1.0034959205922427</v>
      </c>
      <c r="AH1190" s="1">
        <f t="shared" si="156"/>
        <v>0.88182025706017209</v>
      </c>
      <c r="AI1190" s="1">
        <f t="shared" si="156"/>
        <v>2.4689082937925702</v>
      </c>
      <c r="AJ1190" s="1">
        <f t="shared" si="156"/>
        <v>1.4322452380032746</v>
      </c>
      <c r="AK1190" s="1">
        <f t="shared" si="156"/>
        <v>0.33206505535266617</v>
      </c>
      <c r="AL1190" s="1">
        <f t="shared" si="156"/>
        <v>0.33908192065162318</v>
      </c>
      <c r="AM1190" s="1">
        <f t="shared" si="156"/>
        <v>1.5220026919359264</v>
      </c>
      <c r="AN1190" s="29">
        <f t="shared" si="156"/>
        <v>3.4514477366175105</v>
      </c>
      <c r="AO1190" s="1">
        <f t="shared" si="153"/>
        <v>9162.8908108912692</v>
      </c>
      <c r="AP1190" s="1">
        <f t="shared" si="154"/>
        <v>20406.765059595436</v>
      </c>
      <c r="AQ1190" s="29">
        <f t="shared" si="155"/>
        <v>32629.41550873272</v>
      </c>
    </row>
    <row r="1191" spans="1:43" x14ac:dyDescent="0.2">
      <c r="A1191" s="26"/>
      <c r="E1191" s="25" t="s">
        <v>2336</v>
      </c>
      <c r="F1191" s="26" t="s">
        <v>2337</v>
      </c>
      <c r="G1191" s="1">
        <v>0.21204895978883101</v>
      </c>
      <c r="H1191" s="1">
        <v>1.2666967193593901</v>
      </c>
      <c r="I1191" s="1">
        <f>VLOOKUP(F1191,'[1]SUSMB vs SHAM all proteins sum'!$B$2:$E$3214,2,FALSE)</f>
        <v>0.911902117955671</v>
      </c>
      <c r="J1191" s="29">
        <f>VLOOKUP(F1191,'[1]SUSMB vs SHAM all proteins sum'!$B$2:$E$3214,3,FALSE)</f>
        <v>1.0324876661227</v>
      </c>
      <c r="K1191" s="25">
        <f>VLOOKUP($E1191,[1]AllProteinsNorm!$A$1:$Q$3226,4,FALSE)</f>
        <v>160218.207682754</v>
      </c>
      <c r="L1191" s="1">
        <f>VLOOKUP($E1191,[1]AllProteinsNorm!$A$1:$Q$3226,5,FALSE)</f>
        <v>106512.080179806</v>
      </c>
      <c r="M1191" s="1">
        <f>VLOOKUP($E1191,[1]AllProteinsNorm!$A$1:$Q$3226,10,FALSE)</f>
        <v>92651.333896035605</v>
      </c>
      <c r="N1191" s="1">
        <f>VLOOKUP($E1191,[1]AllProteinsNorm!$A$1:$Q$3226,11,FALSE)</f>
        <v>73944.330973132004</v>
      </c>
      <c r="O1191" s="1">
        <f>VLOOKUP($E1191,[1]AllProteinsNorm!$A$1:$Q$3226,15,FALSE)</f>
        <v>112795.222459532</v>
      </c>
      <c r="P1191" s="1">
        <f>VLOOKUP($E1191,[1]AllProteinsNorm!$A$1:$Q$3226,6,FALSE)</f>
        <v>96092.946974798993</v>
      </c>
      <c r="Q1191" s="1">
        <f>VLOOKUP($E1191,[1]AllProteinsNorm!$A$1:$Q$3226,8,FALSE)</f>
        <v>105505.930164387</v>
      </c>
      <c r="R1191" s="1">
        <f>VLOOKUP($E1191,[1]AllProteinsNorm!$A$1:$Q$3226,13,FALSE)</f>
        <v>165250.86712555899</v>
      </c>
      <c r="S1191" s="1">
        <f>VLOOKUP($E1191,[1]AllProteinsNorm!$A$1:$Q$3226,16,FALSE)</f>
        <v>149347.00206832401</v>
      </c>
      <c r="T1191" s="1">
        <f>VLOOKUP($E1191,[1]AllProteinsNorm!$A$1:$Q$3226,17,FALSE)</f>
        <v>171874.95215498901</v>
      </c>
      <c r="U1191" s="1">
        <f>VLOOKUP($E1191,[1]AllProteinsNorm!$A$1:$Q$3226,3,FALSE)</f>
        <v>197780.974116848</v>
      </c>
      <c r="V1191" s="1">
        <f>VLOOKUP($E1191,[1]AllProteinsNorm!$A$1:$Q$3226,7,FALSE)</f>
        <v>46087.983996543102</v>
      </c>
      <c r="W1191" s="1">
        <f>VLOOKUP($E1191,[1]AllProteinsNorm!$A$1:$Q$3226,9,FALSE)</f>
        <v>108670.822369168</v>
      </c>
      <c r="X1191" s="1">
        <f>VLOOKUP($E1191,[1]AllProteinsNorm!$A$1:$Q$3226,12,FALSE)</f>
        <v>158372.912010236</v>
      </c>
      <c r="Y1191" s="29">
        <f>VLOOKUP($E1191,[1]AllProteinsNorm!$A$1:$Q$3226,14,FALSE)</f>
        <v>98631.646707577995</v>
      </c>
      <c r="Z1191" s="25">
        <f t="shared" si="156"/>
        <v>1.4668741568814214</v>
      </c>
      <c r="AA1191" s="1">
        <f t="shared" si="156"/>
        <v>0.97516892787121756</v>
      </c>
      <c r="AB1191" s="1">
        <f t="shared" si="156"/>
        <v>0.84826718048048366</v>
      </c>
      <c r="AC1191" s="1">
        <f t="shared" si="156"/>
        <v>0.67699564063996986</v>
      </c>
      <c r="AD1191" s="1">
        <f t="shared" si="156"/>
        <v>1.0326940941269076</v>
      </c>
      <c r="AE1191" s="1">
        <f t="shared" si="156"/>
        <v>0.87977679075661042</v>
      </c>
      <c r="AF1191" s="1">
        <f t="shared" si="156"/>
        <v>0.965957144286131</v>
      </c>
      <c r="AG1191" s="1">
        <f t="shared" si="156"/>
        <v>1.5129505559611904</v>
      </c>
      <c r="AH1191" s="1">
        <f t="shared" si="156"/>
        <v>1.3673430811030218</v>
      </c>
      <c r="AI1191" s="1">
        <f t="shared" si="156"/>
        <v>1.5735972158083404</v>
      </c>
      <c r="AJ1191" s="1">
        <f t="shared" si="156"/>
        <v>1.810779210745511</v>
      </c>
      <c r="AK1191" s="1">
        <f t="shared" si="156"/>
        <v>0.42195748938321626</v>
      </c>
      <c r="AL1191" s="1">
        <f t="shared" si="156"/>
        <v>0.99493324289348328</v>
      </c>
      <c r="AM1191" s="1">
        <f t="shared" si="156"/>
        <v>1.4499795943159639</v>
      </c>
      <c r="AN1191" s="29">
        <f t="shared" si="156"/>
        <v>0.90301979842693114</v>
      </c>
      <c r="AO1191" s="1">
        <f t="shared" si="153"/>
        <v>28774.383275132393</v>
      </c>
      <c r="AP1191" s="1">
        <f t="shared" si="154"/>
        <v>31081.179504422649</v>
      </c>
      <c r="AQ1191" s="29">
        <f t="shared" si="155"/>
        <v>52061.664065745543</v>
      </c>
    </row>
    <row r="1192" spans="1:43" x14ac:dyDescent="0.2">
      <c r="A1192" s="26"/>
      <c r="E1192" s="25" t="s">
        <v>2338</v>
      </c>
      <c r="F1192" s="26" t="s">
        <v>2339</v>
      </c>
      <c r="G1192" s="1">
        <v>0.12398998032665901</v>
      </c>
      <c r="H1192" s="1">
        <v>1.1541181572171699</v>
      </c>
      <c r="I1192" s="1">
        <f>VLOOKUP(F1192,'[1]SUSMB vs SHAM all proteins sum'!$B$2:$E$3214,2,FALSE)</f>
        <v>0.36840797132442499</v>
      </c>
      <c r="J1192" s="29">
        <f>VLOOKUP(F1192,'[1]SUSMB vs SHAM all proteins sum'!$B$2:$E$3214,3,FALSE)</f>
        <v>1.1187534401418699</v>
      </c>
      <c r="K1192" s="25">
        <f>VLOOKUP($E1192,[1]AllProteinsNorm!$A$1:$Q$3226,4,FALSE)</f>
        <v>492719.23999840597</v>
      </c>
      <c r="L1192" s="1">
        <f>VLOOKUP($E1192,[1]AllProteinsNorm!$A$1:$Q$3226,5,FALSE)</f>
        <v>348073.54763029702</v>
      </c>
      <c r="M1192" s="1">
        <f>VLOOKUP($E1192,[1]AllProteinsNorm!$A$1:$Q$3226,10,FALSE)</f>
        <v>444283.22969734698</v>
      </c>
      <c r="N1192" s="1">
        <f>VLOOKUP($E1192,[1]AllProteinsNorm!$A$1:$Q$3226,11,FALSE)</f>
        <v>462133.54299016099</v>
      </c>
      <c r="O1192" s="1">
        <f>VLOOKUP($E1192,[1]AllProteinsNorm!$A$1:$Q$3226,15,FALSE)</f>
        <v>431536.55556415301</v>
      </c>
      <c r="P1192" s="1">
        <f>VLOOKUP($E1192,[1]AllProteinsNorm!$A$1:$Q$3226,6,FALSE)</f>
        <v>456876.51656649401</v>
      </c>
      <c r="Q1192" s="1">
        <f>VLOOKUP($E1192,[1]AllProteinsNorm!$A$1:$Q$3226,8,FALSE)</f>
        <v>617582.63122086704</v>
      </c>
      <c r="R1192" s="1">
        <f>VLOOKUP($E1192,[1]AllProteinsNorm!$A$1:$Q$3226,13,FALSE)</f>
        <v>509537.31319033599</v>
      </c>
      <c r="S1192" s="1">
        <f>VLOOKUP($E1192,[1]AllProteinsNorm!$A$1:$Q$3226,16,FALSE)</f>
        <v>492143.97183479101</v>
      </c>
      <c r="T1192" s="1">
        <f>VLOOKUP($E1192,[1]AllProteinsNorm!$A$1:$Q$3226,17,FALSE)</f>
        <v>439748.97939636599</v>
      </c>
      <c r="U1192" s="1">
        <f>VLOOKUP($E1192,[1]AllProteinsNorm!$A$1:$Q$3226,3,FALSE)</f>
        <v>327887.96941288502</v>
      </c>
      <c r="V1192" s="1">
        <f>VLOOKUP($E1192,[1]AllProteinsNorm!$A$1:$Q$3226,7,FALSE)</f>
        <v>567436.55252920801</v>
      </c>
      <c r="W1192" s="1">
        <f>VLOOKUP($E1192,[1]AllProteinsNorm!$A$1:$Q$3226,9,FALSE)</f>
        <v>481985.02113009797</v>
      </c>
      <c r="X1192" s="1">
        <f>VLOOKUP($E1192,[1]AllProteinsNorm!$A$1:$Q$3226,12,FALSE)</f>
        <v>565854.80947058101</v>
      </c>
      <c r="Y1192" s="29">
        <f>VLOOKUP($E1192,[1]AllProteinsNorm!$A$1:$Q$3226,14,FALSE)</f>
        <v>524814.85478484898</v>
      </c>
      <c r="Z1192" s="25">
        <f t="shared" si="156"/>
        <v>1.1307403749502805</v>
      </c>
      <c r="AA1192" s="1">
        <f t="shared" si="156"/>
        <v>0.79879327172007653</v>
      </c>
      <c r="AB1192" s="1">
        <f t="shared" si="156"/>
        <v>1.0195846740909182</v>
      </c>
      <c r="AC1192" s="1">
        <f t="shared" si="156"/>
        <v>1.0605493215152035</v>
      </c>
      <c r="AD1192" s="1">
        <f t="shared" si="156"/>
        <v>0.99033235772352113</v>
      </c>
      <c r="AE1192" s="1">
        <f t="shared" si="156"/>
        <v>1.048484982340139</v>
      </c>
      <c r="AF1192" s="1">
        <f t="shared" si="156"/>
        <v>1.417289115788787</v>
      </c>
      <c r="AG1192" s="1">
        <f t="shared" si="156"/>
        <v>1.1693361366807249</v>
      </c>
      <c r="AH1192" s="1">
        <f t="shared" si="156"/>
        <v>1.1294201932195547</v>
      </c>
      <c r="AI1192" s="1">
        <f t="shared" si="156"/>
        <v>1.0091790323598053</v>
      </c>
      <c r="AJ1192" s="1">
        <f t="shared" si="156"/>
        <v>0.75246942960216279</v>
      </c>
      <c r="AK1192" s="1">
        <f t="shared" si="156"/>
        <v>1.3022089824814775</v>
      </c>
      <c r="AL1192" s="1">
        <f t="shared" si="156"/>
        <v>1.1061064380494436</v>
      </c>
      <c r="AM1192" s="1">
        <f t="shared" si="156"/>
        <v>1.2985790435751081</v>
      </c>
      <c r="AN1192" s="29">
        <f t="shared" si="156"/>
        <v>1.204396535602744</v>
      </c>
      <c r="AO1192" s="1">
        <f t="shared" si="153"/>
        <v>48413.459010714658</v>
      </c>
      <c r="AP1192" s="1">
        <f t="shared" si="154"/>
        <v>62318.020362326148</v>
      </c>
      <c r="AQ1192" s="29">
        <f t="shared" si="155"/>
        <v>88591.586360391928</v>
      </c>
    </row>
    <row r="1193" spans="1:43" x14ac:dyDescent="0.2">
      <c r="A1193" s="26"/>
      <c r="E1193" s="25" t="s">
        <v>2340</v>
      </c>
      <c r="F1193" s="26" t="s">
        <v>2341</v>
      </c>
      <c r="G1193" s="1">
        <v>0.221157047097127</v>
      </c>
      <c r="H1193" s="1">
        <v>0.87232354886569596</v>
      </c>
      <c r="I1193" s="1">
        <f>VLOOKUP(F1193,'[1]SUSMB vs SHAM all proteins sum'!$B$2:$E$3214,2,FALSE)</f>
        <v>0.26836580728141002</v>
      </c>
      <c r="J1193" s="29">
        <f>VLOOKUP(F1193,'[1]SUSMB vs SHAM all proteins sum'!$B$2:$E$3214,3,FALSE)</f>
        <v>0.90728847529926204</v>
      </c>
      <c r="K1193" s="25">
        <f>VLOOKUP($E1193,[1]AllProteinsNorm!$A$1:$Q$3226,4,FALSE)</f>
        <v>384205.36391574098</v>
      </c>
      <c r="L1193" s="1">
        <f>VLOOKUP($E1193,[1]AllProteinsNorm!$A$1:$Q$3226,5,FALSE)</f>
        <v>346042.38513490098</v>
      </c>
      <c r="M1193" s="1">
        <f>VLOOKUP($E1193,[1]AllProteinsNorm!$A$1:$Q$3226,10,FALSE)</f>
        <v>484491.63813490298</v>
      </c>
      <c r="N1193" s="1">
        <f>VLOOKUP($E1193,[1]AllProteinsNorm!$A$1:$Q$3226,11,FALSE)</f>
        <v>445109.33608004497</v>
      </c>
      <c r="O1193" s="1">
        <f>VLOOKUP($E1193,[1]AllProteinsNorm!$A$1:$Q$3226,15,FALSE)</f>
        <v>522183.70250075997</v>
      </c>
      <c r="P1193" s="1">
        <f>VLOOKUP($E1193,[1]AllProteinsNorm!$A$1:$Q$3226,6,FALSE)</f>
        <v>384838.10499895102</v>
      </c>
      <c r="Q1193" s="1">
        <f>VLOOKUP($E1193,[1]AllProteinsNorm!$A$1:$Q$3226,8,FALSE)</f>
        <v>368250.744816249</v>
      </c>
      <c r="R1193" s="1">
        <f>VLOOKUP($E1193,[1]AllProteinsNorm!$A$1:$Q$3226,13,FALSE)</f>
        <v>296997.65947160899</v>
      </c>
      <c r="S1193" s="1">
        <f>VLOOKUP($E1193,[1]AllProteinsNorm!$A$1:$Q$3226,16,FALSE)</f>
        <v>390263.71979578899</v>
      </c>
      <c r="T1193" s="1">
        <f>VLOOKUP($E1193,[1]AllProteinsNorm!$A$1:$Q$3226,17,FALSE)</f>
        <v>460388.10976038699</v>
      </c>
      <c r="U1193" s="1">
        <f>VLOOKUP($E1193,[1]AllProteinsNorm!$A$1:$Q$3226,3,FALSE)</f>
        <v>391473.85477260099</v>
      </c>
      <c r="V1193" s="1">
        <f>VLOOKUP($E1193,[1]AllProteinsNorm!$A$1:$Q$3226,7,FALSE)</f>
        <v>427866.03941258998</v>
      </c>
      <c r="W1193" s="1">
        <f>VLOOKUP($E1193,[1]AllProteinsNorm!$A$1:$Q$3226,9,FALSE)</f>
        <v>390387.64677936601</v>
      </c>
      <c r="X1193" s="1">
        <f>VLOOKUP($E1193,[1]AllProteinsNorm!$A$1:$Q$3226,12,FALSE)</f>
        <v>401722.30701746797</v>
      </c>
      <c r="Y1193" s="29">
        <f>VLOOKUP($E1193,[1]AllProteinsNorm!$A$1:$Q$3226,14,FALSE)</f>
        <v>350399.43810582103</v>
      </c>
      <c r="Z1193" s="25">
        <f t="shared" si="156"/>
        <v>0.88038417619024278</v>
      </c>
      <c r="AA1193" s="1">
        <f t="shared" si="156"/>
        <v>0.79293593680984764</v>
      </c>
      <c r="AB1193" s="1">
        <f t="shared" si="156"/>
        <v>1.1101843226842631</v>
      </c>
      <c r="AC1193" s="1">
        <f t="shared" si="156"/>
        <v>1.0199420751589392</v>
      </c>
      <c r="AD1193" s="1">
        <f t="shared" si="156"/>
        <v>1.1965534891567073</v>
      </c>
      <c r="AE1193" s="1">
        <f t="shared" si="156"/>
        <v>0.88183406546718102</v>
      </c>
      <c r="AF1193" s="1">
        <f t="shared" si="156"/>
        <v>0.84382509734454558</v>
      </c>
      <c r="AG1193" s="1">
        <f t="shared" si="156"/>
        <v>0.68055280930873585</v>
      </c>
      <c r="AH1193" s="1">
        <f t="shared" si="156"/>
        <v>0.89426654523414062</v>
      </c>
      <c r="AI1193" s="1">
        <f t="shared" si="156"/>
        <v>1.0549524936566752</v>
      </c>
      <c r="AJ1193" s="1">
        <f t="shared" si="156"/>
        <v>0.89703949893208346</v>
      </c>
      <c r="AK1193" s="1">
        <f t="shared" si="156"/>
        <v>0.98043006684999079</v>
      </c>
      <c r="AL1193" s="1">
        <f t="shared" si="156"/>
        <v>0.89455051668688723</v>
      </c>
      <c r="AM1193" s="1">
        <f t="shared" si="156"/>
        <v>0.92052322933830699</v>
      </c>
      <c r="AN1193" s="29">
        <f t="shared" si="156"/>
        <v>0.80291986949450933</v>
      </c>
      <c r="AO1193" s="1">
        <f t="shared" si="153"/>
        <v>64243.723737006985</v>
      </c>
      <c r="AP1193" s="1">
        <f t="shared" si="154"/>
        <v>52188.741882881295</v>
      </c>
      <c r="AQ1193" s="29">
        <f t="shared" si="155"/>
        <v>24954.740338060994</v>
      </c>
    </row>
    <row r="1194" spans="1:43" x14ac:dyDescent="0.2">
      <c r="A1194" s="26"/>
      <c r="E1194" s="25" t="s">
        <v>2342</v>
      </c>
      <c r="F1194" s="26" t="s">
        <v>2343</v>
      </c>
      <c r="G1194" s="1">
        <v>0.30152966605095599</v>
      </c>
      <c r="H1194" s="1">
        <v>1.15440671254264</v>
      </c>
      <c r="I1194" s="1">
        <f>VLOOKUP(F1194,'[1]SUSMB vs SHAM all proteins sum'!$B$2:$E$3214,2,FALSE)</f>
        <v>7.4971996797950996E-2</v>
      </c>
      <c r="J1194" s="29">
        <f>VLOOKUP(F1194,'[1]SUSMB vs SHAM all proteins sum'!$B$2:$E$3214,3,FALSE)</f>
        <v>0.79820948015477799</v>
      </c>
      <c r="K1194" s="25">
        <f>VLOOKUP($E1194,[1]AllProteinsNorm!$A$1:$Q$3226,4,FALSE)</f>
        <v>639121.05802293296</v>
      </c>
      <c r="L1194" s="1">
        <f>VLOOKUP($E1194,[1]AllProteinsNorm!$A$1:$Q$3226,5,FALSE)</f>
        <v>778474.11246000801</v>
      </c>
      <c r="M1194" s="1">
        <f>VLOOKUP($E1194,[1]AllProteinsNorm!$A$1:$Q$3226,10,FALSE)</f>
        <v>589124.02941868198</v>
      </c>
      <c r="N1194" s="1">
        <f>VLOOKUP($E1194,[1]AllProteinsNorm!$A$1:$Q$3226,11,FALSE)</f>
        <v>551255.90699802397</v>
      </c>
      <c r="O1194" s="1">
        <f>VLOOKUP($E1194,[1]AllProteinsNorm!$A$1:$Q$3226,15,FALSE)</f>
        <v>532755.59878649504</v>
      </c>
      <c r="P1194" s="1">
        <f>VLOOKUP($E1194,[1]AllProteinsNorm!$A$1:$Q$3226,6,FALSE)</f>
        <v>792142.01849559497</v>
      </c>
      <c r="Q1194" s="1">
        <f>VLOOKUP($E1194,[1]AllProteinsNorm!$A$1:$Q$3226,8,FALSE)</f>
        <v>764451.16799116402</v>
      </c>
      <c r="R1194" s="1">
        <f>VLOOKUP($E1194,[1]AllProteinsNorm!$A$1:$Q$3226,13,FALSE)</f>
        <v>798354.75068840897</v>
      </c>
      <c r="S1194" s="1">
        <f>VLOOKUP($E1194,[1]AllProteinsNorm!$A$1:$Q$3226,16,FALSE)</f>
        <v>804193.47567456402</v>
      </c>
      <c r="T1194" s="1">
        <f>VLOOKUP($E1194,[1]AllProteinsNorm!$A$1:$Q$3226,17,FALSE)</f>
        <v>453941.90557606402</v>
      </c>
      <c r="U1194" s="1">
        <f>VLOOKUP($E1194,[1]AllProteinsNorm!$A$1:$Q$3226,3,FALSE)</f>
        <v>429480.20948634099</v>
      </c>
      <c r="V1194" s="1">
        <f>VLOOKUP($E1194,[1]AllProteinsNorm!$A$1:$Q$3226,7,FALSE)</f>
        <v>624717.28555320203</v>
      </c>
      <c r="W1194" s="1">
        <f>VLOOKUP($E1194,[1]AllProteinsNorm!$A$1:$Q$3226,9,FALSE)</f>
        <v>467908.47891331901</v>
      </c>
      <c r="X1194" s="1">
        <f>VLOOKUP($E1194,[1]AllProteinsNorm!$A$1:$Q$3226,12,FALSE)</f>
        <v>568214.83204017603</v>
      </c>
      <c r="Y1194" s="29">
        <f>VLOOKUP($E1194,[1]AllProteinsNorm!$A$1:$Q$3226,14,FALSE)</f>
        <v>391020.53496111301</v>
      </c>
      <c r="Z1194" s="25">
        <f t="shared" si="156"/>
        <v>1.0339319709205272</v>
      </c>
      <c r="AA1194" s="1">
        <f t="shared" si="156"/>
        <v>1.2593690401881628</v>
      </c>
      <c r="AB1194" s="1">
        <f t="shared" si="156"/>
        <v>0.95304975670453373</v>
      </c>
      <c r="AC1194" s="1">
        <f t="shared" si="156"/>
        <v>0.89178896431166932</v>
      </c>
      <c r="AD1194" s="1">
        <f t="shared" si="156"/>
        <v>0.86186026787510639</v>
      </c>
      <c r="AE1194" s="1">
        <f t="shared" si="156"/>
        <v>1.2814801642832538</v>
      </c>
      <c r="AF1194" s="1">
        <f t="shared" si="156"/>
        <v>1.2366835560677809</v>
      </c>
      <c r="AG1194" s="1">
        <f t="shared" si="156"/>
        <v>1.2915307522904591</v>
      </c>
      <c r="AH1194" s="1">
        <f t="shared" si="156"/>
        <v>1.3009762937208615</v>
      </c>
      <c r="AI1194" s="1">
        <f t="shared" si="156"/>
        <v>0.73436017046216406</v>
      </c>
      <c r="AJ1194" s="1">
        <f t="shared" si="156"/>
        <v>0.69478749587631317</v>
      </c>
      <c r="AK1194" s="1">
        <f t="shared" si="156"/>
        <v>1.0106304059488009</v>
      </c>
      <c r="AL1194" s="1">
        <f t="shared" si="156"/>
        <v>0.75695446072426953</v>
      </c>
      <c r="AM1194" s="1">
        <f t="shared" si="156"/>
        <v>0.91922410288739842</v>
      </c>
      <c r="AN1194" s="29">
        <f t="shared" si="156"/>
        <v>0.63256972573142123</v>
      </c>
      <c r="AO1194" s="1">
        <f t="shared" si="153"/>
        <v>88037.647221622348</v>
      </c>
      <c r="AP1194" s="1">
        <f t="shared" si="154"/>
        <v>135026.70879073796</v>
      </c>
      <c r="AQ1194" s="29">
        <f t="shared" si="155"/>
        <v>87198.01132418029</v>
      </c>
    </row>
    <row r="1195" spans="1:43" x14ac:dyDescent="0.2">
      <c r="A1195" s="26"/>
      <c r="E1195" s="25" t="s">
        <v>2344</v>
      </c>
      <c r="F1195" s="26" t="s">
        <v>2345</v>
      </c>
      <c r="G1195" s="1">
        <v>0.50140570399851403</v>
      </c>
      <c r="H1195" s="43">
        <v>0.59395623910006101</v>
      </c>
      <c r="I1195" s="1">
        <f>VLOOKUP(F1195,'[1]SUSMB vs SHAM all proteins sum'!$B$2:$E$3214,2,FALSE)</f>
        <v>0.32516177268031998</v>
      </c>
      <c r="J1195" s="29">
        <f>VLOOKUP(F1195,'[1]SUSMB vs SHAM all proteins sum'!$B$2:$E$3214,3,FALSE)</f>
        <v>1.47587429169558</v>
      </c>
      <c r="K1195" s="25">
        <f>VLOOKUP($E1195,[1]AllProteinsNorm!$A$1:$Q$3226,4,FALSE)</f>
        <v>181565.82107117699</v>
      </c>
      <c r="L1195" s="1">
        <f>VLOOKUP($E1195,[1]AllProteinsNorm!$A$1:$Q$3226,5,FALSE)</f>
        <v>367306.98643587698</v>
      </c>
      <c r="M1195" s="1">
        <f>VLOOKUP($E1195,[1]AllProteinsNorm!$A$1:$Q$3226,10,FALSE)</f>
        <v>331159.759636398</v>
      </c>
      <c r="N1195" s="1">
        <f>VLOOKUP($E1195,[1]AllProteinsNorm!$A$1:$Q$3226,11,FALSE)</f>
        <v>177502.14399344299</v>
      </c>
      <c r="O1195" s="1">
        <f>VLOOKUP($E1195,[1]AllProteinsNorm!$A$1:$Q$3226,15,FALSE)</f>
        <v>764062.36914457195</v>
      </c>
      <c r="P1195" s="1">
        <f>VLOOKUP($E1195,[1]AllProteinsNorm!$A$1:$Q$3226,6,FALSE)</f>
        <v>70563.758191650704</v>
      </c>
      <c r="Q1195" s="1">
        <f>VLOOKUP($E1195,[1]AllProteinsNorm!$A$1:$Q$3226,8,FALSE)</f>
        <v>809604.078907402</v>
      </c>
      <c r="R1195" s="1">
        <f>VLOOKUP($E1195,[1]AllProteinsNorm!$A$1:$Q$3226,13,FALSE)</f>
        <v>775823.328677629</v>
      </c>
      <c r="S1195" s="1">
        <f>VLOOKUP($E1195,[1]AllProteinsNorm!$A$1:$Q$3226,16,FALSE)</f>
        <v>23142.2108463076</v>
      </c>
      <c r="T1195" s="1">
        <f>VLOOKUP($E1195,[1]AllProteinsNorm!$A$1:$Q$3226,17,FALSE)</f>
        <v>215865.596157158</v>
      </c>
      <c r="U1195" s="1">
        <f>VLOOKUP($E1195,[1]AllProteinsNorm!$A$1:$Q$3226,3,FALSE)</f>
        <v>185602.98010895401</v>
      </c>
      <c r="V1195" s="1">
        <f>VLOOKUP($E1195,[1]AllProteinsNorm!$A$1:$Q$3226,7,FALSE)</f>
        <v>725173.18691689998</v>
      </c>
      <c r="W1195" s="1">
        <f>VLOOKUP($E1195,[1]AllProteinsNorm!$A$1:$Q$3226,9,FALSE)</f>
        <v>386518.36187444598</v>
      </c>
      <c r="X1195" s="1">
        <f>VLOOKUP($E1195,[1]AllProteinsNorm!$A$1:$Q$3226,12,FALSE)</f>
        <v>738087.98155394301</v>
      </c>
      <c r="Y1195" s="29">
        <f>VLOOKUP($E1195,[1]AllProteinsNorm!$A$1:$Q$3226,14,FALSE)</f>
        <v>546229.50072479295</v>
      </c>
      <c r="Z1195" s="25">
        <f t="shared" si="156"/>
        <v>0.49836987288956919</v>
      </c>
      <c r="AA1195" s="1">
        <f t="shared" si="156"/>
        <v>1.0082004149323791</v>
      </c>
      <c r="AB1195" s="1">
        <f t="shared" si="156"/>
        <v>0.90898191268847539</v>
      </c>
      <c r="AC1195" s="1">
        <f t="shared" si="156"/>
        <v>0.48721571283484927</v>
      </c>
      <c r="AD1195" s="1">
        <f t="shared" si="156"/>
        <v>2.0972320866547274</v>
      </c>
      <c r="AE1195" s="1">
        <f t="shared" si="156"/>
        <v>0.19368651540863099</v>
      </c>
      <c r="AF1195" s="1">
        <f t="shared" si="156"/>
        <v>2.2222369800414503</v>
      </c>
      <c r="AG1195" s="1">
        <f t="shared" si="156"/>
        <v>2.1295140870497868</v>
      </c>
      <c r="AH1195" s="1">
        <f t="shared" si="156"/>
        <v>6.3521760922925247E-2</v>
      </c>
      <c r="AI1195" s="1">
        <f t="shared" si="156"/>
        <v>0.59251740819600784</v>
      </c>
      <c r="AJ1195" s="1">
        <f t="shared" si="156"/>
        <v>0.50945124505874617</v>
      </c>
      <c r="AK1195" s="1">
        <f t="shared" si="156"/>
        <v>1.9904873442288586</v>
      </c>
      <c r="AL1195" s="1">
        <f t="shared" si="156"/>
        <v>1.0609326454748229</v>
      </c>
      <c r="AM1195" s="1">
        <f t="shared" si="156"/>
        <v>2.0259364421024881</v>
      </c>
      <c r="AN1195" s="29">
        <f t="shared" si="156"/>
        <v>1.4993148227938295</v>
      </c>
      <c r="AO1195" s="1">
        <f t="shared" si="153"/>
        <v>214103.94043799627</v>
      </c>
      <c r="AP1195" s="1">
        <f t="shared" si="154"/>
        <v>343880.54380370118</v>
      </c>
      <c r="AQ1195" s="29">
        <f t="shared" si="155"/>
        <v>209722.42704980314</v>
      </c>
    </row>
    <row r="1196" spans="1:43" x14ac:dyDescent="0.2">
      <c r="A1196" s="26"/>
      <c r="E1196" s="25" t="s">
        <v>2346</v>
      </c>
      <c r="F1196" s="26" t="s">
        <v>2347</v>
      </c>
      <c r="G1196" s="1">
        <v>0.73916772444275103</v>
      </c>
      <c r="H1196" s="1">
        <v>1.02223318005054</v>
      </c>
      <c r="I1196" s="1">
        <f>VLOOKUP(F1196,'[1]SUSMB vs SHAM all proteins sum'!$B$2:$E$3214,2,FALSE)</f>
        <v>0.81950219565978599</v>
      </c>
      <c r="J1196" s="29">
        <f>VLOOKUP(F1196,'[1]SUSMB vs SHAM all proteins sum'!$B$2:$E$3214,3,FALSE)</f>
        <v>0.97883029701552104</v>
      </c>
      <c r="K1196" s="25">
        <f>VLOOKUP($E1196,[1]AllProteinsNorm!$A$1:$Q$3226,4,FALSE)</f>
        <v>333997.57337818301</v>
      </c>
      <c r="L1196" s="1">
        <f>VLOOKUP($E1196,[1]AllProteinsNorm!$A$1:$Q$3226,5,FALSE)</f>
        <v>335455.74484633497</v>
      </c>
      <c r="M1196" s="1">
        <f>VLOOKUP($E1196,[1]AllProteinsNorm!$A$1:$Q$3226,10,FALSE)</f>
        <v>358955.09318914101</v>
      </c>
      <c r="N1196" s="1">
        <f>VLOOKUP($E1196,[1]AllProteinsNorm!$A$1:$Q$3226,11,FALSE)</f>
        <v>399961.09529277799</v>
      </c>
      <c r="O1196" s="1">
        <f>VLOOKUP($E1196,[1]AllProteinsNorm!$A$1:$Q$3226,15,FALSE)</f>
        <v>442729.00426052901</v>
      </c>
      <c r="P1196" s="1">
        <f>VLOOKUP($E1196,[1]AllProteinsNorm!$A$1:$Q$3226,6,FALSE)</f>
        <v>366822.83392294298</v>
      </c>
      <c r="Q1196" s="1">
        <f>VLOOKUP($E1196,[1]AllProteinsNorm!$A$1:$Q$3226,8,FALSE)</f>
        <v>379507.96398582601</v>
      </c>
      <c r="R1196" s="1">
        <f>VLOOKUP($E1196,[1]AllProteinsNorm!$A$1:$Q$3226,13,FALSE)</f>
        <v>374526.44069586397</v>
      </c>
      <c r="S1196" s="1">
        <f>VLOOKUP($E1196,[1]AllProteinsNorm!$A$1:$Q$3226,16,FALSE)</f>
        <v>353926.74156498298</v>
      </c>
      <c r="T1196" s="1">
        <f>VLOOKUP($E1196,[1]AllProteinsNorm!$A$1:$Q$3226,17,FALSE)</f>
        <v>430775.64240466</v>
      </c>
      <c r="U1196" s="1">
        <f>VLOOKUP($E1196,[1]AllProteinsNorm!$A$1:$Q$3226,3,FALSE)</f>
        <v>375176.22499161703</v>
      </c>
      <c r="V1196" s="1">
        <f>VLOOKUP($E1196,[1]AllProteinsNorm!$A$1:$Q$3226,7,FALSE)</f>
        <v>389705.27003360097</v>
      </c>
      <c r="W1196" s="1">
        <f>VLOOKUP($E1196,[1]AllProteinsNorm!$A$1:$Q$3226,9,FALSE)</f>
        <v>414735.36128777597</v>
      </c>
      <c r="X1196" s="1">
        <f>VLOOKUP($E1196,[1]AllProteinsNorm!$A$1:$Q$3226,12,FALSE)</f>
        <v>274372.13957118202</v>
      </c>
      <c r="Y1196" s="29">
        <f>VLOOKUP($E1196,[1]AllProteinsNorm!$A$1:$Q$3226,14,FALSE)</f>
        <v>384617.23492866801</v>
      </c>
      <c r="Z1196" s="25">
        <f t="shared" ref="Z1196:AN1212" si="157">K1196/AVERAGE($K1196:$O1196)</f>
        <v>0.89251734053696663</v>
      </c>
      <c r="AA1196" s="1">
        <f t="shared" si="157"/>
        <v>0.89641390573544566</v>
      </c>
      <c r="AB1196" s="1">
        <f t="shared" si="157"/>
        <v>0.95920949935350108</v>
      </c>
      <c r="AC1196" s="1">
        <f t="shared" si="157"/>
        <v>1.0687868461989258</v>
      </c>
      <c r="AD1196" s="1">
        <f t="shared" si="157"/>
        <v>1.18307240817516</v>
      </c>
      <c r="AE1196" s="1">
        <f t="shared" si="157"/>
        <v>0.98023388873676232</v>
      </c>
      <c r="AF1196" s="1">
        <f t="shared" si="157"/>
        <v>1.0141314360559772</v>
      </c>
      <c r="AG1196" s="1">
        <f t="shared" si="157"/>
        <v>1.00081967491469</v>
      </c>
      <c r="AH1196" s="1">
        <f t="shared" si="157"/>
        <v>0.94577260227222604</v>
      </c>
      <c r="AI1196" s="1">
        <f t="shared" si="157"/>
        <v>1.151130311631853</v>
      </c>
      <c r="AJ1196" s="1">
        <f t="shared" si="157"/>
        <v>1.0025560460676373</v>
      </c>
      <c r="AK1196" s="1">
        <f t="shared" si="157"/>
        <v>1.0413809528184728</v>
      </c>
      <c r="AL1196" s="1">
        <f t="shared" si="157"/>
        <v>1.1082670390065261</v>
      </c>
      <c r="AM1196" s="1">
        <f t="shared" si="157"/>
        <v>0.73318464517773851</v>
      </c>
      <c r="AN1196" s="29">
        <f t="shared" si="157"/>
        <v>1.0277845679271622</v>
      </c>
      <c r="AO1196" s="1">
        <f t="shared" si="153"/>
        <v>41736.353726955153</v>
      </c>
      <c r="AP1196" s="1">
        <f t="shared" si="154"/>
        <v>26289.307496048252</v>
      </c>
      <c r="AQ1196" s="29">
        <f t="shared" si="155"/>
        <v>48474.181114701249</v>
      </c>
    </row>
    <row r="1197" spans="1:43" x14ac:dyDescent="0.2">
      <c r="A1197" s="26"/>
      <c r="E1197" s="25" t="s">
        <v>2348</v>
      </c>
      <c r="F1197" s="26" t="s">
        <v>2349</v>
      </c>
      <c r="G1197" s="1">
        <v>0.33884012814326497</v>
      </c>
      <c r="H1197" s="1">
        <v>0.84852102206576097</v>
      </c>
      <c r="I1197" s="1">
        <f>VLOOKUP(F1197,'[1]SUSMB vs SHAM all proteins sum'!$B$2:$E$3214,2,FALSE)</f>
        <v>0.97470859026048196</v>
      </c>
      <c r="J1197" s="29">
        <f>VLOOKUP(F1197,'[1]SUSMB vs SHAM all proteins sum'!$B$2:$E$3214,3,FALSE)</f>
        <v>1.00510903015205</v>
      </c>
      <c r="K1197" s="25">
        <f>VLOOKUP($E1197,[1]AllProteinsNorm!$A$1:$Q$3226,4,FALSE)</f>
        <v>1060710.5015884801</v>
      </c>
      <c r="L1197" s="1">
        <f>VLOOKUP($E1197,[1]AllProteinsNorm!$A$1:$Q$3226,5,FALSE)</f>
        <v>1278397.0115016799</v>
      </c>
      <c r="M1197" s="1">
        <f>VLOOKUP($E1197,[1]AllProteinsNorm!$A$1:$Q$3226,10,FALSE)</f>
        <v>1187977.3503794</v>
      </c>
      <c r="N1197" s="1">
        <f>VLOOKUP($E1197,[1]AllProteinsNorm!$A$1:$Q$3226,11,FALSE)</f>
        <v>1770385.97458742</v>
      </c>
      <c r="O1197" s="1">
        <f>VLOOKUP($E1197,[1]AllProteinsNorm!$A$1:$Q$3226,15,FALSE)</f>
        <v>812966.34601706103</v>
      </c>
      <c r="P1197" s="1">
        <f>VLOOKUP($E1197,[1]AllProteinsNorm!$A$1:$Q$3226,6,FALSE)</f>
        <v>1324671.05753546</v>
      </c>
      <c r="Q1197" s="1">
        <f>VLOOKUP($E1197,[1]AllProteinsNorm!$A$1:$Q$3226,8,FALSE)</f>
        <v>911775.34827221301</v>
      </c>
      <c r="R1197" s="1">
        <f>VLOOKUP($E1197,[1]AllProteinsNorm!$A$1:$Q$3226,13,FALSE)</f>
        <v>753798.25671812904</v>
      </c>
      <c r="S1197" s="1">
        <f>VLOOKUP($E1197,[1]AllProteinsNorm!$A$1:$Q$3226,16,FALSE)</f>
        <v>1187625.21677493</v>
      </c>
      <c r="T1197" s="1">
        <f>VLOOKUP($E1197,[1]AllProteinsNorm!$A$1:$Q$3226,17,FALSE)</f>
        <v>943178.52386260196</v>
      </c>
      <c r="U1197" s="1">
        <f>VLOOKUP($E1197,[1]AllProteinsNorm!$A$1:$Q$3226,3,FALSE)</f>
        <v>1223415.02848605</v>
      </c>
      <c r="V1197" s="1">
        <f>VLOOKUP($E1197,[1]AllProteinsNorm!$A$1:$Q$3226,7,FALSE)</f>
        <v>1340412.5311604</v>
      </c>
      <c r="W1197" s="1">
        <f>VLOOKUP($E1197,[1]AllProteinsNorm!$A$1:$Q$3226,9,FALSE)</f>
        <v>1336272.2723499199</v>
      </c>
      <c r="X1197" s="1">
        <f>VLOOKUP($E1197,[1]AllProteinsNorm!$A$1:$Q$3226,12,FALSE)</f>
        <v>832534.15460361401</v>
      </c>
      <c r="Y1197" s="29">
        <f>VLOOKUP($E1197,[1]AllProteinsNorm!$A$1:$Q$3226,14,FALSE)</f>
        <v>1303670.59944193</v>
      </c>
      <c r="Z1197" s="25">
        <f t="shared" si="157"/>
        <v>0.86794976335986784</v>
      </c>
      <c r="AA1197" s="1">
        <f t="shared" si="157"/>
        <v>1.0460765514729735</v>
      </c>
      <c r="AB1197" s="1">
        <f t="shared" si="157"/>
        <v>0.9720886694291605</v>
      </c>
      <c r="AC1197" s="1">
        <f t="shared" si="157"/>
        <v>1.4486573720139631</v>
      </c>
      <c r="AD1197" s="1">
        <f t="shared" si="157"/>
        <v>0.66522764372403564</v>
      </c>
      <c r="AE1197" s="1">
        <f t="shared" si="157"/>
        <v>1.0839413102781099</v>
      </c>
      <c r="AF1197" s="1">
        <f t="shared" si="157"/>
        <v>0.74608028918832681</v>
      </c>
      <c r="AG1197" s="1">
        <f t="shared" si="157"/>
        <v>0.61681204962125613</v>
      </c>
      <c r="AH1197" s="1">
        <f t="shared" si="157"/>
        <v>0.97180052834050989</v>
      </c>
      <c r="AI1197" s="1">
        <f t="shared" si="157"/>
        <v>0.77177663025557208</v>
      </c>
      <c r="AJ1197" s="1">
        <f t="shared" si="157"/>
        <v>1.0010863311668616</v>
      </c>
      <c r="AK1197" s="1">
        <f t="shared" si="157"/>
        <v>1.0968221182716591</v>
      </c>
      <c r="AL1197" s="1">
        <f t="shared" si="157"/>
        <v>1.0934342601808573</v>
      </c>
      <c r="AM1197" s="1">
        <f t="shared" si="157"/>
        <v>0.68123943469502668</v>
      </c>
      <c r="AN1197" s="29">
        <f t="shared" si="157"/>
        <v>1.0667572222489714</v>
      </c>
      <c r="AO1197" s="1">
        <f t="shared" si="153"/>
        <v>315717.63805027289</v>
      </c>
      <c r="AP1197" s="1">
        <f t="shared" si="154"/>
        <v>204602.8064848127</v>
      </c>
      <c r="AQ1197" s="29">
        <f t="shared" si="155"/>
        <v>192015.21335835932</v>
      </c>
    </row>
    <row r="1198" spans="1:43" x14ac:dyDescent="0.2">
      <c r="A1198" s="26"/>
      <c r="E1198" s="25" t="s">
        <v>2350</v>
      </c>
      <c r="F1198" s="26" t="s">
        <v>2351</v>
      </c>
      <c r="G1198" s="1">
        <v>0.24423307095317501</v>
      </c>
      <c r="H1198" s="43">
        <v>2.1576176386170101</v>
      </c>
      <c r="I1198" s="1">
        <f>VLOOKUP(F1198,'[1]SUSMB vs SHAM all proteins sum'!$B$2:$E$3214,2,FALSE)</f>
        <v>0.20292996801965599</v>
      </c>
      <c r="J1198" s="29">
        <f>VLOOKUP(F1198,'[1]SUSMB vs SHAM all proteins sum'!$B$2:$E$3214,3,FALSE)</f>
        <v>2.1581759479578002</v>
      </c>
      <c r="K1198" s="25">
        <f>VLOOKUP($E1198,[1]AllProteinsNorm!$A$1:$Q$3226,4,FALSE)</f>
        <v>35307.131149421199</v>
      </c>
      <c r="L1198" s="1">
        <f>VLOOKUP($E1198,[1]AllProteinsNorm!$A$1:$Q$3226,5,FALSE)</f>
        <v>2453.0333257855</v>
      </c>
      <c r="M1198" s="1">
        <f>VLOOKUP($E1198,[1]AllProteinsNorm!$A$1:$Q$3226,10,FALSE)</f>
        <v>35809.467577062402</v>
      </c>
      <c r="N1198" s="1">
        <f>VLOOKUP($E1198,[1]AllProteinsNorm!$A$1:$Q$3226,11,FALSE)</f>
        <v>22919.9290366274</v>
      </c>
      <c r="O1198" s="1">
        <f>VLOOKUP($E1198,[1]AllProteinsNorm!$A$1:$Q$3226,15,FALSE)</f>
        <v>31539.941931664802</v>
      </c>
      <c r="P1198" s="1">
        <f>VLOOKUP($E1198,[1]AllProteinsNorm!$A$1:$Q$3226,6,FALSE)</f>
        <v>16660.655019349801</v>
      </c>
      <c r="Q1198" s="1">
        <f>VLOOKUP($E1198,[1]AllProteinsNorm!$A$1:$Q$3226,8,FALSE)</f>
        <v>89273.884808994393</v>
      </c>
      <c r="R1198" s="1">
        <f>VLOOKUP($E1198,[1]AllProteinsNorm!$A$1:$Q$3226,13,FALSE)</f>
        <v>33080.730821440498</v>
      </c>
      <c r="S1198" s="1">
        <f>VLOOKUP($E1198,[1]AllProteinsNorm!$A$1:$Q$3226,16,FALSE)</f>
        <v>25214.6419138001</v>
      </c>
      <c r="T1198" s="1">
        <f>VLOOKUP($E1198,[1]AllProteinsNorm!$A$1:$Q$3226,17,FALSE)</f>
        <v>84501.791089797</v>
      </c>
      <c r="U1198" s="1">
        <f>VLOOKUP($E1198,[1]AllProteinsNorm!$A$1:$Q$3226,3,FALSE)</f>
        <v>26683.256176000199</v>
      </c>
      <c r="V1198" s="1">
        <f>VLOOKUP($E1198,[1]AllProteinsNorm!$A$1:$Q$3226,7,FALSE)</f>
        <v>35421.767065339896</v>
      </c>
      <c r="W1198" s="1">
        <f>VLOOKUP($E1198,[1]AllProteinsNorm!$A$1:$Q$3226,9,FALSE)</f>
        <v>75605.132392562096</v>
      </c>
      <c r="X1198" s="1">
        <f>VLOOKUP($E1198,[1]AllProteinsNorm!$A$1:$Q$3226,12,FALSE)</f>
        <v>56468.581913260503</v>
      </c>
      <c r="Y1198" s="29">
        <f>VLOOKUP($E1198,[1]AllProteinsNorm!$A$1:$Q$3226,14,FALSE)</f>
        <v>26013.8680925189</v>
      </c>
      <c r="Z1198" s="25">
        <f t="shared" si="157"/>
        <v>1.3788669922334598</v>
      </c>
      <c r="AA1198" s="1">
        <f t="shared" si="157"/>
        <v>9.5799533229131859E-2</v>
      </c>
      <c r="AB1198" s="1">
        <f t="shared" si="157"/>
        <v>1.3984849871404823</v>
      </c>
      <c r="AC1198" s="1">
        <f t="shared" si="157"/>
        <v>0.89510341350565514</v>
      </c>
      <c r="AD1198" s="1">
        <f t="shared" si="157"/>
        <v>1.2317450738912712</v>
      </c>
      <c r="AE1198" s="1">
        <f t="shared" si="157"/>
        <v>0.6506568652646465</v>
      </c>
      <c r="AF1198" s="1">
        <f t="shared" si="157"/>
        <v>3.4864575235700626</v>
      </c>
      <c r="AG1198" s="1">
        <f t="shared" si="157"/>
        <v>1.2919182704367678</v>
      </c>
      <c r="AH1198" s="1">
        <f t="shared" si="157"/>
        <v>0.98471997933752331</v>
      </c>
      <c r="AI1198" s="1">
        <f t="shared" si="157"/>
        <v>3.300090568820929</v>
      </c>
      <c r="AJ1198" s="1">
        <f t="shared" si="157"/>
        <v>1.0420745041756085</v>
      </c>
      <c r="AK1198" s="1">
        <f t="shared" si="157"/>
        <v>1.3833439258001035</v>
      </c>
      <c r="AL1198" s="1">
        <f t="shared" si="157"/>
        <v>2.9526449220231705</v>
      </c>
      <c r="AM1198" s="1">
        <f t="shared" si="157"/>
        <v>2.2052956772077663</v>
      </c>
      <c r="AN1198" s="29">
        <f t="shared" si="157"/>
        <v>1.0159325576832523</v>
      </c>
      <c r="AO1198" s="1">
        <f t="shared" si="153"/>
        <v>12463.62070997804</v>
      </c>
      <c r="AP1198" s="1">
        <f t="shared" si="154"/>
        <v>30804.471980561852</v>
      </c>
      <c r="AQ1198" s="29">
        <f t="shared" si="155"/>
        <v>19242.136820182994</v>
      </c>
    </row>
    <row r="1199" spans="1:43" x14ac:dyDescent="0.2">
      <c r="A1199" s="26"/>
      <c r="E1199" s="25" t="s">
        <v>2352</v>
      </c>
      <c r="F1199" s="26" t="s">
        <v>2353</v>
      </c>
      <c r="G1199" s="1">
        <v>0.192597998318361</v>
      </c>
      <c r="H1199" s="1">
        <v>1.07586278205159</v>
      </c>
      <c r="I1199" s="1">
        <f>VLOOKUP(F1199,'[1]SUSMB vs SHAM all proteins sum'!$B$2:$E$3214,2,FALSE)</f>
        <v>0.46183223013296199</v>
      </c>
      <c r="J1199" s="29">
        <f>VLOOKUP(F1199,'[1]SUSMB vs SHAM all proteins sum'!$B$2:$E$3214,3,FALSE)</f>
        <v>1.05912946818596</v>
      </c>
      <c r="K1199" s="25">
        <f>VLOOKUP($E1199,[1]AllProteinsNorm!$A$1:$Q$3226,4,FALSE)</f>
        <v>6812652.9464614298</v>
      </c>
      <c r="L1199" s="1">
        <f>VLOOKUP($E1199,[1]AllProteinsNorm!$A$1:$Q$3226,5,FALSE)</f>
        <v>7709447.9586242698</v>
      </c>
      <c r="M1199" s="1">
        <f>VLOOKUP($E1199,[1]AllProteinsNorm!$A$1:$Q$3226,10,FALSE)</f>
        <v>5951634.7826442895</v>
      </c>
      <c r="N1199" s="1">
        <f>VLOOKUP($E1199,[1]AllProteinsNorm!$A$1:$Q$3226,11,FALSE)</f>
        <v>5868279.1906539099</v>
      </c>
      <c r="O1199" s="1">
        <f>VLOOKUP($E1199,[1]AllProteinsNorm!$A$1:$Q$3226,15,FALSE)</f>
        <v>6186852.2040697103</v>
      </c>
      <c r="P1199" s="1">
        <f>VLOOKUP($E1199,[1]AllProteinsNorm!$A$1:$Q$3226,6,FALSE)</f>
        <v>7083514.9993567597</v>
      </c>
      <c r="Q1199" s="1">
        <f>VLOOKUP($E1199,[1]AllProteinsNorm!$A$1:$Q$3226,8,FALSE)</f>
        <v>6852414.92977094</v>
      </c>
      <c r="R1199" s="1">
        <f>VLOOKUP($E1199,[1]AllProteinsNorm!$A$1:$Q$3226,13,FALSE)</f>
        <v>6850623.3465104802</v>
      </c>
      <c r="S1199" s="1">
        <f>VLOOKUP($E1199,[1]AllProteinsNorm!$A$1:$Q$3226,16,FALSE)</f>
        <v>7034662.6492720498</v>
      </c>
      <c r="T1199" s="1">
        <f>VLOOKUP($E1199,[1]AllProteinsNorm!$A$1:$Q$3226,17,FALSE)</f>
        <v>6993183.3134585097</v>
      </c>
      <c r="U1199" s="1">
        <f>VLOOKUP($E1199,[1]AllProteinsNorm!$A$1:$Q$3226,3,FALSE)</f>
        <v>6057051.5121574597</v>
      </c>
      <c r="V1199" s="1">
        <f>VLOOKUP($E1199,[1]AllProteinsNorm!$A$1:$Q$3226,7,FALSE)</f>
        <v>7393509.9292129902</v>
      </c>
      <c r="W1199" s="1">
        <f>VLOOKUP($E1199,[1]AllProteinsNorm!$A$1:$Q$3226,9,FALSE)</f>
        <v>5970265.5059542004</v>
      </c>
      <c r="X1199" s="1">
        <f>VLOOKUP($E1199,[1]AllProteinsNorm!$A$1:$Q$3226,12,FALSE)</f>
        <v>7333995.9674835401</v>
      </c>
      <c r="Y1199" s="29">
        <f>VLOOKUP($E1199,[1]AllProteinsNorm!$A$1:$Q$3226,14,FALSE)</f>
        <v>7713568.6188871497</v>
      </c>
      <c r="Z1199" s="25">
        <f t="shared" si="157"/>
        <v>1.0471703378406687</v>
      </c>
      <c r="AA1199" s="1">
        <f t="shared" si="157"/>
        <v>1.1850163639395273</v>
      </c>
      <c r="AB1199" s="1">
        <f t="shared" si="157"/>
        <v>0.91482355772769297</v>
      </c>
      <c r="AC1199" s="1">
        <f t="shared" si="157"/>
        <v>0.90201100084105257</v>
      </c>
      <c r="AD1199" s="1">
        <f t="shared" si="157"/>
        <v>0.95097873965105895</v>
      </c>
      <c r="AE1199" s="1">
        <f t="shared" si="157"/>
        <v>1.0888044427433623</v>
      </c>
      <c r="AF1199" s="1">
        <f t="shared" si="157"/>
        <v>1.053282137432201</v>
      </c>
      <c r="AG1199" s="1">
        <f t="shared" si="157"/>
        <v>1.0530067538389269</v>
      </c>
      <c r="AH1199" s="1">
        <f t="shared" si="157"/>
        <v>1.08129536627278</v>
      </c>
      <c r="AI1199" s="1">
        <f t="shared" si="157"/>
        <v>1.074919593069797</v>
      </c>
      <c r="AJ1199" s="1">
        <f t="shared" si="157"/>
        <v>0.93102712381653974</v>
      </c>
      <c r="AK1199" s="1">
        <f t="shared" si="157"/>
        <v>1.1364536475359024</v>
      </c>
      <c r="AL1199" s="1">
        <f t="shared" si="157"/>
        <v>0.91768727924352167</v>
      </c>
      <c r="AM1199" s="1">
        <f t="shared" si="157"/>
        <v>1.1273057787247023</v>
      </c>
      <c r="AN1199" s="29">
        <f t="shared" si="157"/>
        <v>1.1856497490882376</v>
      </c>
      <c r="AO1199" s="1">
        <f t="shared" si="153"/>
        <v>686758.57512287749</v>
      </c>
      <c r="AP1199" s="1">
        <f t="shared" si="154"/>
        <v>95318.340948786441</v>
      </c>
      <c r="AQ1199" s="29">
        <f t="shared" si="155"/>
        <v>730556.91239053372</v>
      </c>
    </row>
    <row r="1200" spans="1:43" x14ac:dyDescent="0.2">
      <c r="A1200" s="26"/>
      <c r="E1200" s="25" t="s">
        <v>2354</v>
      </c>
      <c r="F1200" s="26" t="s">
        <v>2355</v>
      </c>
      <c r="G1200" s="43">
        <v>1.9801123254312301E-2</v>
      </c>
      <c r="H1200" s="1">
        <v>0.95498610787176996</v>
      </c>
      <c r="I1200" s="1">
        <f>VLOOKUP(F1200,'[1]SUSMB vs SHAM all proteins sum'!$B$2:$E$3214,2,FALSE)</f>
        <v>0.37480399854579599</v>
      </c>
      <c r="J1200" s="29">
        <f>VLOOKUP(F1200,'[1]SUSMB vs SHAM all proteins sum'!$B$2:$E$3214,3,FALSE)</f>
        <v>0.968572224156942</v>
      </c>
      <c r="K1200" s="25">
        <f>VLOOKUP($E1200,[1]AllProteinsNorm!$A$1:$Q$3226,4,FALSE)</f>
        <v>7826376.3810159098</v>
      </c>
      <c r="L1200" s="1">
        <f>VLOOKUP($E1200,[1]AllProteinsNorm!$A$1:$Q$3226,5,FALSE)</f>
        <v>8129179.0717821196</v>
      </c>
      <c r="M1200" s="1">
        <f>VLOOKUP($E1200,[1]AllProteinsNorm!$A$1:$Q$3226,10,FALSE)</f>
        <v>8134826.9457936296</v>
      </c>
      <c r="N1200" s="1">
        <f>VLOOKUP($E1200,[1]AllProteinsNorm!$A$1:$Q$3226,11,FALSE)</f>
        <v>7968953.2284572199</v>
      </c>
      <c r="O1200" s="1">
        <f>VLOOKUP($E1200,[1]AllProteinsNorm!$A$1:$Q$3226,15,FALSE)</f>
        <v>7725420.6455313796</v>
      </c>
      <c r="P1200" s="1">
        <f>VLOOKUP($E1200,[1]AllProteinsNorm!$A$1:$Q$3226,6,FALSE)</f>
        <v>7686706.8690414103</v>
      </c>
      <c r="Q1200" s="1">
        <f>VLOOKUP($E1200,[1]AllProteinsNorm!$A$1:$Q$3226,8,FALSE)</f>
        <v>7572836.5570123801</v>
      </c>
      <c r="R1200" s="1">
        <f>VLOOKUP($E1200,[1]AllProteinsNorm!$A$1:$Q$3226,13,FALSE)</f>
        <v>7257205.6178161697</v>
      </c>
      <c r="S1200" s="1">
        <f>VLOOKUP($E1200,[1]AllProteinsNorm!$A$1:$Q$3226,16,FALSE)</f>
        <v>7745192.1425624499</v>
      </c>
      <c r="T1200" s="1">
        <f>VLOOKUP($E1200,[1]AllProteinsNorm!$A$1:$Q$3226,17,FALSE)</f>
        <v>7735063.70474838</v>
      </c>
      <c r="U1200" s="1">
        <f>VLOOKUP($E1200,[1]AllProteinsNorm!$A$1:$Q$3226,3,FALSE)</f>
        <v>7104943.0882138098</v>
      </c>
      <c r="V1200" s="1">
        <f>VLOOKUP($E1200,[1]AllProteinsNorm!$A$1:$Q$3226,7,FALSE)</f>
        <v>7266589.4956622496</v>
      </c>
      <c r="W1200" s="1">
        <f>VLOOKUP($E1200,[1]AllProteinsNorm!$A$1:$Q$3226,9,FALSE)</f>
        <v>8289947.41601313</v>
      </c>
      <c r="X1200" s="1">
        <f>VLOOKUP($E1200,[1]AllProteinsNorm!$A$1:$Q$3226,12,FALSE)</f>
        <v>7643893.9248475498</v>
      </c>
      <c r="Y1200" s="29">
        <f>VLOOKUP($E1200,[1]AllProteinsNorm!$A$1:$Q$3226,14,FALSE)</f>
        <v>8301977.4189282497</v>
      </c>
      <c r="Z1200" s="25">
        <f t="shared" si="157"/>
        <v>0.98358983619184126</v>
      </c>
      <c r="AA1200" s="1">
        <f t="shared" si="157"/>
        <v>1.0216449506547269</v>
      </c>
      <c r="AB1200" s="1">
        <f t="shared" si="157"/>
        <v>1.0223547544264044</v>
      </c>
      <c r="AC1200" s="1">
        <f t="shared" si="157"/>
        <v>1.0015083633865869</v>
      </c>
      <c r="AD1200" s="1">
        <f t="shared" si="157"/>
        <v>0.97090209534044025</v>
      </c>
      <c r="AE1200" s="1">
        <f t="shared" si="157"/>
        <v>0.96603669209092347</v>
      </c>
      <c r="AF1200" s="1">
        <f t="shared" si="157"/>
        <v>0.95172589535650809</v>
      </c>
      <c r="AG1200" s="1">
        <f t="shared" si="157"/>
        <v>0.91205857440653115</v>
      </c>
      <c r="AH1200" s="1">
        <f t="shared" si="157"/>
        <v>0.97338690345332757</v>
      </c>
      <c r="AI1200" s="1">
        <f t="shared" si="157"/>
        <v>0.97211399910967944</v>
      </c>
      <c r="AJ1200" s="1">
        <f t="shared" si="157"/>
        <v>0.89292278674967673</v>
      </c>
      <c r="AK1200" s="1">
        <f t="shared" si="157"/>
        <v>0.91323790522632897</v>
      </c>
      <c r="AL1200" s="1">
        <f t="shared" si="157"/>
        <v>1.0418497174163386</v>
      </c>
      <c r="AM1200" s="1">
        <f t="shared" si="157"/>
        <v>0.96065612071070272</v>
      </c>
      <c r="AN1200" s="29">
        <f t="shared" si="157"/>
        <v>1.0433616033799848</v>
      </c>
      <c r="AO1200" s="1">
        <f t="shared" si="153"/>
        <v>162543.80975760715</v>
      </c>
      <c r="AP1200" s="1">
        <f t="shared" si="154"/>
        <v>181705.85609581458</v>
      </c>
      <c r="AQ1200" s="29">
        <f t="shared" si="155"/>
        <v>500638.63006495696</v>
      </c>
    </row>
    <row r="1201" spans="1:43" x14ac:dyDescent="0.2">
      <c r="A1201" s="26"/>
      <c r="E1201" s="25" t="s">
        <v>2356</v>
      </c>
      <c r="F1201" s="26" t="s">
        <v>2357</v>
      </c>
      <c r="G1201" s="1">
        <v>0.42841797423045602</v>
      </c>
      <c r="H1201" s="1">
        <v>1.1035205223518201</v>
      </c>
      <c r="I1201" s="1">
        <f>VLOOKUP(F1201,'[1]SUSMB vs SHAM all proteins sum'!$B$2:$E$3214,2,FALSE)</f>
        <v>9.9738072276637797E-3</v>
      </c>
      <c r="J1201" s="29">
        <f>VLOOKUP(F1201,'[1]SUSMB vs SHAM all proteins sum'!$B$2:$E$3214,3,FALSE)</f>
        <v>1.3772031418347299</v>
      </c>
      <c r="K1201" s="25">
        <f>VLOOKUP($E1201,[1]AllProteinsNorm!$A$1:$Q$3226,4,FALSE)</f>
        <v>458836.91954681103</v>
      </c>
      <c r="L1201" s="1">
        <f>VLOOKUP($E1201,[1]AllProteinsNorm!$A$1:$Q$3226,5,FALSE)</f>
        <v>413964.290529638</v>
      </c>
      <c r="M1201" s="1">
        <f>VLOOKUP($E1201,[1]AllProteinsNorm!$A$1:$Q$3226,10,FALSE)</f>
        <v>499984.379553459</v>
      </c>
      <c r="N1201" s="1">
        <f>VLOOKUP($E1201,[1]AllProteinsNorm!$A$1:$Q$3226,11,FALSE)</f>
        <v>547111.94503843796</v>
      </c>
      <c r="O1201" s="1">
        <f>VLOOKUP($E1201,[1]AllProteinsNorm!$A$1:$Q$3226,15,FALSE)</f>
        <v>627714.55139197805</v>
      </c>
      <c r="P1201" s="1">
        <f>VLOOKUP($E1201,[1]AllProteinsNorm!$A$1:$Q$3226,6,FALSE)</f>
        <v>514389.24047038698</v>
      </c>
      <c r="Q1201" s="1">
        <f>VLOOKUP($E1201,[1]AllProteinsNorm!$A$1:$Q$3226,8,FALSE)</f>
        <v>495992.716108169</v>
      </c>
      <c r="R1201" s="1">
        <f>VLOOKUP($E1201,[1]AllProteinsNorm!$A$1:$Q$3226,13,FALSE)</f>
        <v>469191.05115567602</v>
      </c>
      <c r="S1201" s="1">
        <f>VLOOKUP($E1201,[1]AllProteinsNorm!$A$1:$Q$3226,16,FALSE)</f>
        <v>795642.26250237797</v>
      </c>
      <c r="T1201" s="1">
        <f>VLOOKUP($E1201,[1]AllProteinsNorm!$A$1:$Q$3226,17,FALSE)</f>
        <v>560380.993823656</v>
      </c>
      <c r="U1201" s="1">
        <f>VLOOKUP($E1201,[1]AllProteinsNorm!$A$1:$Q$3226,3,FALSE)</f>
        <v>792064.39793097996</v>
      </c>
      <c r="V1201" s="1">
        <f>VLOOKUP($E1201,[1]AllProteinsNorm!$A$1:$Q$3226,7,FALSE)</f>
        <v>678647.70944513602</v>
      </c>
      <c r="W1201" s="1">
        <f>VLOOKUP($E1201,[1]AllProteinsNorm!$A$1:$Q$3226,9,FALSE)</f>
        <v>620585.33688645298</v>
      </c>
      <c r="X1201" s="1">
        <f>VLOOKUP($E1201,[1]AllProteinsNorm!$A$1:$Q$3226,12,FALSE)</f>
        <v>595367.11965051002</v>
      </c>
      <c r="Y1201" s="29">
        <f>VLOOKUP($E1201,[1]AllProteinsNorm!$A$1:$Q$3226,14,FALSE)</f>
        <v>813607.328703315</v>
      </c>
      <c r="Z1201" s="25">
        <f t="shared" si="157"/>
        <v>0.90052351780204742</v>
      </c>
      <c r="AA1201" s="1">
        <f t="shared" si="157"/>
        <v>0.81245550057387339</v>
      </c>
      <c r="AB1201" s="1">
        <f t="shared" si="157"/>
        <v>0.98128043568564727</v>
      </c>
      <c r="AC1201" s="1">
        <f t="shared" si="157"/>
        <v>1.0737740412522976</v>
      </c>
      <c r="AD1201" s="1">
        <f t="shared" si="157"/>
        <v>1.2319665046861352</v>
      </c>
      <c r="AE1201" s="1">
        <f t="shared" si="157"/>
        <v>1.0095517352994043</v>
      </c>
      <c r="AF1201" s="1">
        <f t="shared" si="157"/>
        <v>0.97344630845110658</v>
      </c>
      <c r="AG1201" s="1">
        <f t="shared" si="157"/>
        <v>0.92084476620858335</v>
      </c>
      <c r="AH1201" s="1">
        <f t="shared" si="157"/>
        <v>1.5615451560617584</v>
      </c>
      <c r="AI1201" s="1">
        <f t="shared" si="157"/>
        <v>1.0998161707778675</v>
      </c>
      <c r="AJ1201" s="1">
        <f t="shared" si="157"/>
        <v>1.5545231596774287</v>
      </c>
      <c r="AK1201" s="1">
        <f t="shared" si="157"/>
        <v>1.3319290506558437</v>
      </c>
      <c r="AL1201" s="1">
        <f t="shared" si="157"/>
        <v>1.2179745501328227</v>
      </c>
      <c r="AM1201" s="1">
        <f t="shared" si="157"/>
        <v>1.1684807175082867</v>
      </c>
      <c r="AN1201" s="29">
        <f t="shared" si="157"/>
        <v>1.5968037935506363</v>
      </c>
      <c r="AO1201" s="1">
        <f t="shared" si="153"/>
        <v>73720.69261098752</v>
      </c>
      <c r="AP1201" s="1">
        <f t="shared" si="154"/>
        <v>118065.69459145371</v>
      </c>
      <c r="AQ1201" s="29">
        <f t="shared" si="155"/>
        <v>88422.974837975155</v>
      </c>
    </row>
    <row r="1202" spans="1:43" x14ac:dyDescent="0.2">
      <c r="A1202" s="26"/>
      <c r="E1202" s="25" t="s">
        <v>2358</v>
      </c>
      <c r="F1202" s="26" t="s">
        <v>2359</v>
      </c>
      <c r="G1202" s="1">
        <v>0.76840340767848003</v>
      </c>
      <c r="H1202" s="1">
        <v>1.01857808364307</v>
      </c>
      <c r="I1202" s="1">
        <f>VLOOKUP(F1202,'[1]SUSMB vs SHAM all proteins sum'!$B$2:$E$3214,2,FALSE)</f>
        <v>0.94331048570135001</v>
      </c>
      <c r="J1202" s="29">
        <f>VLOOKUP(F1202,'[1]SUSMB vs SHAM all proteins sum'!$B$2:$E$3214,3,FALSE)</f>
        <v>0.99595472946035102</v>
      </c>
      <c r="K1202" s="25">
        <f>VLOOKUP($E1202,[1]AllProteinsNorm!$A$1:$Q$3226,4,FALSE)</f>
        <v>1293770.4917323</v>
      </c>
      <c r="L1202" s="1">
        <f>VLOOKUP($E1202,[1]AllProteinsNorm!$A$1:$Q$3226,5,FALSE)</f>
        <v>1160388.05609764</v>
      </c>
      <c r="M1202" s="1">
        <f>VLOOKUP($E1202,[1]AllProteinsNorm!$A$1:$Q$3226,10,FALSE)</f>
        <v>1262415.4090378601</v>
      </c>
      <c r="N1202" s="1">
        <f>VLOOKUP($E1202,[1]AllProteinsNorm!$A$1:$Q$3226,11,FALSE)</f>
        <v>1348459.2247571701</v>
      </c>
      <c r="O1202" s="1">
        <f>VLOOKUP($E1202,[1]AllProteinsNorm!$A$1:$Q$3226,15,FALSE)</f>
        <v>1516833.9723009199</v>
      </c>
      <c r="P1202" s="1">
        <f>VLOOKUP($E1202,[1]AllProteinsNorm!$A$1:$Q$3226,6,FALSE)</f>
        <v>1389854.90060137</v>
      </c>
      <c r="Q1202" s="1">
        <f>VLOOKUP($E1202,[1]AllProteinsNorm!$A$1:$Q$3226,8,FALSE)</f>
        <v>1434622.69029329</v>
      </c>
      <c r="R1202" s="1">
        <f>VLOOKUP($E1202,[1]AllProteinsNorm!$A$1:$Q$3226,13,FALSE)</f>
        <v>1146707.6394535699</v>
      </c>
      <c r="S1202" s="1">
        <f>VLOOKUP($E1202,[1]AllProteinsNorm!$A$1:$Q$3226,16,FALSE)</f>
        <v>1422972.4127898</v>
      </c>
      <c r="T1202" s="1">
        <f>VLOOKUP($E1202,[1]AllProteinsNorm!$A$1:$Q$3226,17,FALSE)</f>
        <v>1306333.11572944</v>
      </c>
      <c r="U1202" s="1">
        <f>VLOOKUP($E1202,[1]AllProteinsNorm!$A$1:$Q$3226,3,FALSE)</f>
        <v>1147029.88243538</v>
      </c>
      <c r="V1202" s="1">
        <f>VLOOKUP($E1202,[1]AllProteinsNorm!$A$1:$Q$3226,7,FALSE)</f>
        <v>1322103.92317768</v>
      </c>
      <c r="W1202" s="1">
        <f>VLOOKUP($E1202,[1]AllProteinsNorm!$A$1:$Q$3226,9,FALSE)</f>
        <v>1337629.41212935</v>
      </c>
      <c r="X1202" s="1">
        <f>VLOOKUP($E1202,[1]AllProteinsNorm!$A$1:$Q$3226,12,FALSE)</f>
        <v>1345930.2782105</v>
      </c>
      <c r="Y1202" s="29">
        <f>VLOOKUP($E1202,[1]AllProteinsNorm!$A$1:$Q$3226,14,FALSE)</f>
        <v>1391354.94634989</v>
      </c>
      <c r="Z1202" s="25">
        <f t="shared" si="157"/>
        <v>0.98282938676497289</v>
      </c>
      <c r="AA1202" s="1">
        <f t="shared" si="157"/>
        <v>0.88150370476978002</v>
      </c>
      <c r="AB1202" s="1">
        <f t="shared" si="157"/>
        <v>0.95901009509502677</v>
      </c>
      <c r="AC1202" s="1">
        <f t="shared" si="157"/>
        <v>1.0243743858859669</v>
      </c>
      <c r="AD1202" s="1">
        <f t="shared" si="157"/>
        <v>1.1522824274842536</v>
      </c>
      <c r="AE1202" s="1">
        <f t="shared" si="157"/>
        <v>1.055821143224049</v>
      </c>
      <c r="AF1202" s="1">
        <f t="shared" si="157"/>
        <v>1.0898295701984655</v>
      </c>
      <c r="AG1202" s="1">
        <f t="shared" si="157"/>
        <v>0.87111120039060086</v>
      </c>
      <c r="AH1202" s="1">
        <f t="shared" si="157"/>
        <v>1.0809792871169079</v>
      </c>
      <c r="AI1202" s="1">
        <f t="shared" si="157"/>
        <v>0.99237274558956323</v>
      </c>
      <c r="AJ1202" s="1">
        <f t="shared" si="157"/>
        <v>0.87135599641449046</v>
      </c>
      <c r="AK1202" s="1">
        <f t="shared" si="157"/>
        <v>1.0043532422172057</v>
      </c>
      <c r="AL1202" s="1">
        <f t="shared" si="157"/>
        <v>1.016147379495113</v>
      </c>
      <c r="AM1202" s="1">
        <f t="shared" si="157"/>
        <v>1.0224532391296384</v>
      </c>
      <c r="AN1202" s="29">
        <f t="shared" si="157"/>
        <v>1.0569606722615084</v>
      </c>
      <c r="AO1202" s="1">
        <f t="shared" si="153"/>
        <v>117445.9236931801</v>
      </c>
      <c r="AP1202" s="1">
        <f t="shared" si="154"/>
        <v>106600.87569032304</v>
      </c>
      <c r="AQ1202" s="29">
        <f t="shared" si="155"/>
        <v>84109.06796535496</v>
      </c>
    </row>
    <row r="1203" spans="1:43" x14ac:dyDescent="0.2">
      <c r="A1203" s="26"/>
      <c r="E1203" s="25" t="s">
        <v>2360</v>
      </c>
      <c r="F1203" s="26" t="s">
        <v>2361</v>
      </c>
      <c r="G1203" s="1">
        <v>0.16681261294875199</v>
      </c>
      <c r="H1203" s="1">
        <v>1.10100222499025</v>
      </c>
      <c r="I1203" s="1">
        <f>VLOOKUP(F1203,'[1]SUSMB vs SHAM all proteins sum'!$B$2:$E$3214,2,FALSE)</f>
        <v>0.43548784446446998</v>
      </c>
      <c r="J1203" s="29">
        <f>VLOOKUP(F1203,'[1]SUSMB vs SHAM all proteins sum'!$B$2:$E$3214,3,FALSE)</f>
        <v>1.08503660973934</v>
      </c>
      <c r="K1203" s="25">
        <f>VLOOKUP($E1203,[1]AllProteinsNorm!$A$1:$Q$3226,4,FALSE)</f>
        <v>289700.982208248</v>
      </c>
      <c r="L1203" s="1">
        <f>VLOOKUP($E1203,[1]AllProteinsNorm!$A$1:$Q$3226,5,FALSE)</f>
        <v>273334.01447577402</v>
      </c>
      <c r="M1203" s="1">
        <f>VLOOKUP($E1203,[1]AllProteinsNorm!$A$1:$Q$3226,10,FALSE)</f>
        <v>316057.58169862902</v>
      </c>
      <c r="N1203" s="1">
        <f>VLOOKUP($E1203,[1]AllProteinsNorm!$A$1:$Q$3226,11,FALSE)</f>
        <v>268864.77374507999</v>
      </c>
      <c r="O1203" s="1">
        <f>VLOOKUP($E1203,[1]AllProteinsNorm!$A$1:$Q$3226,15,FALSE)</f>
        <v>246372.23760237699</v>
      </c>
      <c r="P1203" s="1">
        <f>VLOOKUP($E1203,[1]AllProteinsNorm!$A$1:$Q$3226,6,FALSE)</f>
        <v>297014.60828036501</v>
      </c>
      <c r="Q1203" s="1">
        <f>VLOOKUP($E1203,[1]AllProteinsNorm!$A$1:$Q$3226,8,FALSE)</f>
        <v>323935.72098695103</v>
      </c>
      <c r="R1203" s="1">
        <f>VLOOKUP($E1203,[1]AllProteinsNorm!$A$1:$Q$3226,13,FALSE)</f>
        <v>282964.13541909598</v>
      </c>
      <c r="S1203" s="1">
        <f>VLOOKUP($E1203,[1]AllProteinsNorm!$A$1:$Q$3226,16,FALSE)</f>
        <v>357835.70465077099</v>
      </c>
      <c r="T1203" s="1">
        <f>VLOOKUP($E1203,[1]AllProteinsNorm!$A$1:$Q$3226,17,FALSE)</f>
        <v>275311.78334696399</v>
      </c>
      <c r="U1203" s="1">
        <f>VLOOKUP($E1203,[1]AllProteinsNorm!$A$1:$Q$3226,3,FALSE)</f>
        <v>229188.565947544</v>
      </c>
      <c r="V1203" s="1">
        <f>VLOOKUP($E1203,[1]AllProteinsNorm!$A$1:$Q$3226,7,FALSE)</f>
        <v>261121.91634453501</v>
      </c>
      <c r="W1203" s="1">
        <f>VLOOKUP($E1203,[1]AllProteinsNorm!$A$1:$Q$3226,9,FALSE)</f>
        <v>349802.60004079202</v>
      </c>
      <c r="X1203" s="1">
        <f>VLOOKUP($E1203,[1]AllProteinsNorm!$A$1:$Q$3226,12,FALSE)</f>
        <v>369181.18547330698</v>
      </c>
      <c r="Y1203" s="29">
        <f>VLOOKUP($E1203,[1]AllProteinsNorm!$A$1:$Q$3226,14,FALSE)</f>
        <v>322595.73970190098</v>
      </c>
      <c r="Z1203" s="25">
        <f t="shared" si="157"/>
        <v>1.0388540282800842</v>
      </c>
      <c r="AA1203" s="1">
        <f t="shared" si="157"/>
        <v>0.98016285564405758</v>
      </c>
      <c r="AB1203" s="1">
        <f t="shared" si="157"/>
        <v>1.1333675481985803</v>
      </c>
      <c r="AC1203" s="1">
        <f t="shared" si="157"/>
        <v>0.9641363696409917</v>
      </c>
      <c r="AD1203" s="1">
        <f t="shared" si="157"/>
        <v>0.88347919823628551</v>
      </c>
      <c r="AE1203" s="1">
        <f t="shared" si="157"/>
        <v>1.0650803456658202</v>
      </c>
      <c r="AF1203" s="1">
        <f t="shared" si="157"/>
        <v>1.1616181832935686</v>
      </c>
      <c r="AG1203" s="1">
        <f t="shared" si="157"/>
        <v>1.014696014139195</v>
      </c>
      <c r="AH1203" s="1">
        <f t="shared" si="157"/>
        <v>1.2831819222886716</v>
      </c>
      <c r="AI1203" s="1">
        <f t="shared" si="157"/>
        <v>0.98725504132869468</v>
      </c>
      <c r="AJ1203" s="1">
        <f t="shared" si="157"/>
        <v>0.82185936393957837</v>
      </c>
      <c r="AK1203" s="1">
        <f t="shared" si="157"/>
        <v>0.93637084900091216</v>
      </c>
      <c r="AL1203" s="1">
        <f t="shared" si="157"/>
        <v>1.2543755888753001</v>
      </c>
      <c r="AM1203" s="1">
        <f t="shared" si="157"/>
        <v>1.32386628022707</v>
      </c>
      <c r="AN1203" s="29">
        <f t="shared" si="157"/>
        <v>1.1568130737451532</v>
      </c>
      <c r="AO1203" s="1">
        <f t="shared" si="153"/>
        <v>23182.24568009195</v>
      </c>
      <c r="AP1203" s="1">
        <f t="shared" si="154"/>
        <v>30172.20937057742</v>
      </c>
      <c r="AQ1203" s="29">
        <f t="shared" si="155"/>
        <v>53102.302986791226</v>
      </c>
    </row>
    <row r="1204" spans="1:43" x14ac:dyDescent="0.2">
      <c r="A1204" s="26"/>
      <c r="E1204" s="25" t="s">
        <v>2362</v>
      </c>
      <c r="F1204" s="26" t="s">
        <v>2363</v>
      </c>
      <c r="G1204" s="1">
        <v>0.26084530341895701</v>
      </c>
      <c r="H1204" s="1">
        <v>1.4115104649294301</v>
      </c>
      <c r="I1204" s="1">
        <f>VLOOKUP(F1204,'[1]SUSMB vs SHAM all proteins sum'!$B$2:$E$3214,2,FALSE)</f>
        <v>8.7699805585229301E-2</v>
      </c>
      <c r="J1204" s="29">
        <f>VLOOKUP(F1204,'[1]SUSMB vs SHAM all proteins sum'!$B$2:$E$3214,3,FALSE)</f>
        <v>0.51524906031722895</v>
      </c>
      <c r="K1204" s="25">
        <f>VLOOKUP($E1204,[1]AllProteinsNorm!$A$1:$Q$3226,4,FALSE)</f>
        <v>256258.79177543501</v>
      </c>
      <c r="L1204" s="1">
        <f>VLOOKUP($E1204,[1]AllProteinsNorm!$A$1:$Q$3226,5,FALSE)</f>
        <v>132303.73412895299</v>
      </c>
      <c r="M1204" s="1">
        <f>VLOOKUP($E1204,[1]AllProteinsNorm!$A$1:$Q$3226,10,FALSE)</f>
        <v>103902.69241348399</v>
      </c>
      <c r="N1204" s="1">
        <f>VLOOKUP($E1204,[1]AllProteinsNorm!$A$1:$Q$3226,11,FALSE)</f>
        <v>172341.52483470301</v>
      </c>
      <c r="O1204" s="1">
        <f>VLOOKUP($E1204,[1]AllProteinsNorm!$A$1:$Q$3226,15,FALSE)</f>
        <v>409498.70248409</v>
      </c>
      <c r="P1204" s="1">
        <f>VLOOKUP($E1204,[1]AllProteinsNorm!$A$1:$Q$3226,6,FALSE)</f>
        <v>232207.32381001499</v>
      </c>
      <c r="Q1204" s="1">
        <f>VLOOKUP($E1204,[1]AllProteinsNorm!$A$1:$Q$3226,8,FALSE)</f>
        <v>372144.37578947499</v>
      </c>
      <c r="R1204" s="1">
        <f>VLOOKUP($E1204,[1]AllProteinsNorm!$A$1:$Q$3226,13,FALSE)</f>
        <v>350104.727159367</v>
      </c>
      <c r="S1204" s="1">
        <f>VLOOKUP($E1204,[1]AllProteinsNorm!$A$1:$Q$3226,16,FALSE)</f>
        <v>164637.948739969</v>
      </c>
      <c r="T1204" s="1">
        <f>VLOOKUP($E1204,[1]AllProteinsNorm!$A$1:$Q$3226,17,FALSE)</f>
        <v>279656.782125192</v>
      </c>
      <c r="U1204" s="1">
        <f>VLOOKUP($E1204,[1]AllProteinsNorm!$A$1:$Q$3226,3,FALSE)</f>
        <v>93910.288142283505</v>
      </c>
      <c r="V1204" s="1">
        <f>VLOOKUP($E1204,[1]AllProteinsNorm!$A$1:$Q$3226,7,FALSE)</f>
        <v>91522.472489222797</v>
      </c>
      <c r="W1204" s="1">
        <f>VLOOKUP($E1204,[1]AllProteinsNorm!$A$1:$Q$3226,9,FALSE)</f>
        <v>48520.091845550902</v>
      </c>
      <c r="X1204" s="1">
        <f>VLOOKUP($E1204,[1]AllProteinsNorm!$A$1:$Q$3226,12,FALSE)</f>
        <v>99237.209012231993</v>
      </c>
      <c r="Y1204" s="29">
        <f>VLOOKUP($E1204,[1]AllProteinsNorm!$A$1:$Q$3226,14,FALSE)</f>
        <v>218156.97740534501</v>
      </c>
      <c r="Z1204" s="25">
        <f t="shared" si="157"/>
        <v>1.1926719389547937</v>
      </c>
      <c r="AA1204" s="1">
        <f t="shared" si="157"/>
        <v>0.61576404860605505</v>
      </c>
      <c r="AB1204" s="1">
        <f t="shared" si="157"/>
        <v>0.48358077693587509</v>
      </c>
      <c r="AC1204" s="1">
        <f t="shared" si="157"/>
        <v>0.80210672641879965</v>
      </c>
      <c r="AD1204" s="1">
        <f t="shared" si="157"/>
        <v>1.9058765090844767</v>
      </c>
      <c r="AE1204" s="1">
        <f t="shared" si="157"/>
        <v>1.0807323222326315</v>
      </c>
      <c r="AF1204" s="1">
        <f t="shared" si="157"/>
        <v>1.7320231285290157</v>
      </c>
      <c r="AG1204" s="1">
        <f t="shared" si="157"/>
        <v>1.6294468606732448</v>
      </c>
      <c r="AH1204" s="1">
        <f t="shared" si="157"/>
        <v>0.76625297492744116</v>
      </c>
      <c r="AI1204" s="1">
        <f t="shared" si="157"/>
        <v>1.3015701598694736</v>
      </c>
      <c r="AJ1204" s="1">
        <f t="shared" si="157"/>
        <v>0.43707443038525001</v>
      </c>
      <c r="AK1204" s="1">
        <f t="shared" si="157"/>
        <v>0.42596113079825215</v>
      </c>
      <c r="AL1204" s="1">
        <f t="shared" si="157"/>
        <v>0.22582074791958479</v>
      </c>
      <c r="AM1204" s="1">
        <f t="shared" si="157"/>
        <v>0.46186682481824853</v>
      </c>
      <c r="AN1204" s="29">
        <f t="shared" si="157"/>
        <v>1.0153396238071695</v>
      </c>
      <c r="AO1204" s="1">
        <f t="shared" si="153"/>
        <v>110029.96531038867</v>
      </c>
      <c r="AP1204" s="1">
        <f t="shared" si="154"/>
        <v>76154.589362818646</v>
      </c>
      <c r="AQ1204" s="29">
        <f t="shared" si="155"/>
        <v>56909.548383035573</v>
      </c>
    </row>
    <row r="1205" spans="1:43" x14ac:dyDescent="0.2">
      <c r="A1205" s="26"/>
      <c r="E1205" s="25" t="s">
        <v>2364</v>
      </c>
      <c r="F1205" s="26" t="s">
        <v>2365</v>
      </c>
      <c r="G1205" s="1">
        <v>0.43620794424461301</v>
      </c>
      <c r="H1205" s="1">
        <v>1.1682417285598401</v>
      </c>
      <c r="I1205" s="1">
        <f>VLOOKUP(F1205,'[1]SUSMB vs SHAM all proteins sum'!$B$2:$E$3214,2,FALSE)</f>
        <v>0.87132170025241396</v>
      </c>
      <c r="J1205" s="29">
        <f>VLOOKUP(F1205,'[1]SUSMB vs SHAM all proteins sum'!$B$2:$E$3214,3,FALSE)</f>
        <v>1.04039272746636</v>
      </c>
      <c r="K1205" s="25">
        <f>VLOOKUP($E1205,[1]AllProteinsNorm!$A$1:$Q$3226,4,FALSE)</f>
        <v>184886.63390726401</v>
      </c>
      <c r="L1205" s="1">
        <f>VLOOKUP($E1205,[1]AllProteinsNorm!$A$1:$Q$3226,5,FALSE)</f>
        <v>163096.38825218499</v>
      </c>
      <c r="M1205" s="1">
        <f>VLOOKUP($E1205,[1]AllProteinsNorm!$A$1:$Q$3226,10,FALSE)</f>
        <v>336566.622662635</v>
      </c>
      <c r="N1205" s="1">
        <f>VLOOKUP($E1205,[1]AllProteinsNorm!$A$1:$Q$3226,11,FALSE)</f>
        <v>213541.94972307299</v>
      </c>
      <c r="O1205" s="1">
        <f>VLOOKUP($E1205,[1]AllProteinsNorm!$A$1:$Q$3226,15,FALSE)</f>
        <v>329829.86391967</v>
      </c>
      <c r="P1205" s="1">
        <f>VLOOKUP($E1205,[1]AllProteinsNorm!$A$1:$Q$3226,6,FALSE)</f>
        <v>277436.77686067502</v>
      </c>
      <c r="Q1205" s="1">
        <f>VLOOKUP($E1205,[1]AllProteinsNorm!$A$1:$Q$3226,8,FALSE)</f>
        <v>378057.20061003399</v>
      </c>
      <c r="R1205" s="1">
        <f>VLOOKUP($E1205,[1]AllProteinsNorm!$A$1:$Q$3226,13,FALSE)</f>
        <v>284782.21563560498</v>
      </c>
      <c r="S1205" s="1">
        <f>VLOOKUP($E1205,[1]AllProteinsNorm!$A$1:$Q$3226,16,FALSE)</f>
        <v>286580.54459350702</v>
      </c>
      <c r="T1205" s="1">
        <f>VLOOKUP($E1205,[1]AllProteinsNorm!$A$1:$Q$3226,17,FALSE)</f>
        <v>181709.04447591101</v>
      </c>
      <c r="U1205" s="1">
        <f>VLOOKUP($E1205,[1]AllProteinsNorm!$A$1:$Q$3226,3,FALSE)</f>
        <v>144543.049527219</v>
      </c>
      <c r="V1205" s="1">
        <f>VLOOKUP($E1205,[1]AllProteinsNorm!$A$1:$Q$3226,7,FALSE)</f>
        <v>286662.45744274597</v>
      </c>
      <c r="W1205" s="1">
        <f>VLOOKUP($E1205,[1]AllProteinsNorm!$A$1:$Q$3226,9,FALSE)</f>
        <v>189136.417762289</v>
      </c>
      <c r="X1205" s="1">
        <f>VLOOKUP($E1205,[1]AllProteinsNorm!$A$1:$Q$3226,12,FALSE)</f>
        <v>424680.78607249598</v>
      </c>
      <c r="Y1205" s="29">
        <f>VLOOKUP($E1205,[1]AllProteinsNorm!$A$1:$Q$3226,14,FALSE)</f>
        <v>261803.119848951</v>
      </c>
      <c r="Z1205" s="25">
        <f t="shared" si="157"/>
        <v>0.75284389173560484</v>
      </c>
      <c r="AA1205" s="1">
        <f t="shared" si="157"/>
        <v>0.66411571818319515</v>
      </c>
      <c r="AB1205" s="1">
        <f t="shared" si="157"/>
        <v>1.3704729253751198</v>
      </c>
      <c r="AC1205" s="1">
        <f t="shared" si="157"/>
        <v>0.86952609326514907</v>
      </c>
      <c r="AD1205" s="1">
        <f t="shared" si="157"/>
        <v>1.3430413714409315</v>
      </c>
      <c r="AE1205" s="1">
        <f t="shared" si="157"/>
        <v>1.1297008247071938</v>
      </c>
      <c r="AF1205" s="1">
        <f t="shared" si="157"/>
        <v>1.5394193089625172</v>
      </c>
      <c r="AG1205" s="1">
        <f t="shared" si="157"/>
        <v>1.1596108760557278</v>
      </c>
      <c r="AH1205" s="1">
        <f t="shared" si="157"/>
        <v>1.1669335307153765</v>
      </c>
      <c r="AI1205" s="1">
        <f t="shared" si="157"/>
        <v>0.73990499646079755</v>
      </c>
      <c r="AJ1205" s="1">
        <f t="shared" si="157"/>
        <v>0.58856797611440781</v>
      </c>
      <c r="AK1205" s="1">
        <f t="shared" si="157"/>
        <v>1.1672670734215256</v>
      </c>
      <c r="AL1205" s="1">
        <f t="shared" si="157"/>
        <v>0.7701486787222992</v>
      </c>
      <c r="AM1205" s="1">
        <f t="shared" si="157"/>
        <v>1.729266897100409</v>
      </c>
      <c r="AN1205" s="29">
        <f t="shared" si="157"/>
        <v>1.066041797886091</v>
      </c>
      <c r="AO1205" s="1">
        <f t="shared" si="153"/>
        <v>73335.220108922498</v>
      </c>
      <c r="AP1205" s="1">
        <f t="shared" si="154"/>
        <v>62184.23477193094</v>
      </c>
      <c r="AQ1205" s="29">
        <f t="shared" si="155"/>
        <v>96100.50518779135</v>
      </c>
    </row>
    <row r="1206" spans="1:43" x14ac:dyDescent="0.2">
      <c r="A1206" s="26"/>
      <c r="E1206" s="25" t="s">
        <v>2366</v>
      </c>
      <c r="F1206" s="26" t="s">
        <v>2367</v>
      </c>
      <c r="G1206" s="1">
        <v>0.79595100905737004</v>
      </c>
      <c r="H1206" s="1">
        <v>1.1435867554330901</v>
      </c>
      <c r="I1206" s="1">
        <f>VLOOKUP(F1206,'[1]SUSMB vs SHAM all proteins sum'!$B$2:$E$3214,2,FALSE)</f>
        <v>0.21426809343990799</v>
      </c>
      <c r="J1206" s="29">
        <f>VLOOKUP(F1206,'[1]SUSMB vs SHAM all proteins sum'!$B$2:$E$3214,3,FALSE)</f>
        <v>1.9305141769851799</v>
      </c>
      <c r="K1206" s="25">
        <f>VLOOKUP($E1206,[1]AllProteinsNorm!$A$1:$Q$3226,4,FALSE)</f>
        <v>25454.994676952501</v>
      </c>
      <c r="L1206" s="1">
        <f>VLOOKUP($E1206,[1]AllProteinsNorm!$A$1:$Q$3226,5,FALSE)</f>
        <v>21291.751968279299</v>
      </c>
      <c r="M1206" s="1">
        <f>VLOOKUP($E1206,[1]AllProteinsNorm!$A$1:$Q$3226,10,FALSE)</f>
        <v>6354.5472603158496</v>
      </c>
      <c r="N1206" s="1">
        <f>VLOOKUP($E1206,[1]AllProteinsNorm!$A$1:$Q$3226,11,FALSE)</f>
        <v>13903.0068214494</v>
      </c>
      <c r="O1206" s="1">
        <f>VLOOKUP($E1206,[1]AllProteinsNorm!$A$1:$Q$3226,15,FALSE)</f>
        <v>68302.578541598094</v>
      </c>
      <c r="P1206" s="1">
        <f>VLOOKUP($E1206,[1]AllProteinsNorm!$A$1:$Q$3226,6,FALSE)</f>
        <v>13281.220232957599</v>
      </c>
      <c r="Q1206" s="1">
        <f>VLOOKUP($E1206,[1]AllProteinsNorm!$A$1:$Q$3226,8,FALSE)</f>
        <v>9425.36350550106</v>
      </c>
      <c r="R1206" s="1">
        <f>VLOOKUP($E1206,[1]AllProteinsNorm!$A$1:$Q$3226,13,FALSE)</f>
        <v>34380.987882457201</v>
      </c>
      <c r="S1206" s="1">
        <f>VLOOKUP($E1206,[1]AllProteinsNorm!$A$1:$Q$3226,16,FALSE)</f>
        <v>27534.981071863702</v>
      </c>
      <c r="T1206" s="1">
        <f>VLOOKUP($E1206,[1]AllProteinsNorm!$A$1:$Q$3226,17,FALSE)</f>
        <v>53978.550994449201</v>
      </c>
      <c r="U1206" s="1">
        <f>VLOOKUP($E1206,[1]AllProteinsNorm!$A$1:$Q$3226,3,FALSE)</f>
        <v>75173.614246280995</v>
      </c>
      <c r="V1206" s="1">
        <f>VLOOKUP($E1206,[1]AllProteinsNorm!$A$1:$Q$3226,7,FALSE)</f>
        <v>12882.6973950756</v>
      </c>
      <c r="W1206" s="1">
        <f>VLOOKUP($E1206,[1]AllProteinsNorm!$A$1:$Q$3226,9,FALSE)</f>
        <v>42757.599670878997</v>
      </c>
      <c r="X1206" s="1">
        <f>VLOOKUP($E1206,[1]AllProteinsNorm!$A$1:$Q$3226,12,FALSE)</f>
        <v>50481.563416112498</v>
      </c>
      <c r="Y1206" s="29">
        <f>VLOOKUP($E1206,[1]AllProteinsNorm!$A$1:$Q$3226,14,FALSE)</f>
        <v>41952.851465442604</v>
      </c>
      <c r="Z1206" s="25">
        <f t="shared" si="157"/>
        <v>0.94063933831561775</v>
      </c>
      <c r="AA1206" s="1">
        <f t="shared" si="157"/>
        <v>0.78679488003021059</v>
      </c>
      <c r="AB1206" s="1">
        <f t="shared" si="157"/>
        <v>0.23481981458243367</v>
      </c>
      <c r="AC1206" s="1">
        <f t="shared" si="157"/>
        <v>0.51375831356847734</v>
      </c>
      <c r="AD1206" s="1">
        <f t="shared" si="157"/>
        <v>2.5239876535032613</v>
      </c>
      <c r="AE1206" s="1">
        <f t="shared" si="157"/>
        <v>0.4907814112907482</v>
      </c>
      <c r="AF1206" s="1">
        <f t="shared" si="157"/>
        <v>0.34829579827907159</v>
      </c>
      <c r="AG1206" s="1">
        <f t="shared" si="157"/>
        <v>1.270481887850216</v>
      </c>
      <c r="AH1206" s="1">
        <f t="shared" si="157"/>
        <v>1.0175011507435823</v>
      </c>
      <c r="AI1206" s="1">
        <f t="shared" si="157"/>
        <v>1.9946713458410861</v>
      </c>
      <c r="AJ1206" s="1">
        <f t="shared" si="157"/>
        <v>2.7778932842377984</v>
      </c>
      <c r="AK1206" s="1">
        <f t="shared" si="157"/>
        <v>0.47605478245871008</v>
      </c>
      <c r="AL1206" s="1">
        <f t="shared" si="157"/>
        <v>1.5800231260230935</v>
      </c>
      <c r="AM1206" s="1">
        <f t="shared" si="157"/>
        <v>1.8654470374674188</v>
      </c>
      <c r="AN1206" s="29">
        <f t="shared" si="157"/>
        <v>1.5502852365016413</v>
      </c>
      <c r="AO1206" s="1">
        <f t="shared" si="153"/>
        <v>21626.933418278248</v>
      </c>
      <c r="AP1206" s="1">
        <f t="shared" si="154"/>
        <v>15981.780734858556</v>
      </c>
      <c r="AQ1206" s="29">
        <f t="shared" si="155"/>
        <v>19928.449322451288</v>
      </c>
    </row>
    <row r="1207" spans="1:43" x14ac:dyDescent="0.2">
      <c r="A1207" s="26"/>
      <c r="E1207" s="25" t="s">
        <v>2368</v>
      </c>
      <c r="F1207" s="26" t="s">
        <v>2369</v>
      </c>
      <c r="G1207" s="1">
        <v>0.331673574649195</v>
      </c>
      <c r="H1207" s="1">
        <v>0.92635352032430496</v>
      </c>
      <c r="I1207" s="1">
        <f>VLOOKUP(F1207,'[1]SUSMB vs SHAM all proteins sum'!$B$2:$E$3214,2,FALSE)</f>
        <v>0.797177059351874</v>
      </c>
      <c r="J1207" s="29">
        <f>VLOOKUP(F1207,'[1]SUSMB vs SHAM all proteins sum'!$B$2:$E$3214,3,FALSE)</f>
        <v>1.0254042701928101</v>
      </c>
      <c r="K1207" s="25">
        <f>VLOOKUP($E1207,[1]AllProteinsNorm!$A$1:$Q$3226,4,FALSE)</f>
        <v>535441.33874429204</v>
      </c>
      <c r="L1207" s="1">
        <f>VLOOKUP($E1207,[1]AllProteinsNorm!$A$1:$Q$3226,5,FALSE)</f>
        <v>736247.180483373</v>
      </c>
      <c r="M1207" s="1">
        <f>VLOOKUP($E1207,[1]AllProteinsNorm!$A$1:$Q$3226,10,FALSE)</f>
        <v>535643.449080633</v>
      </c>
      <c r="N1207" s="1">
        <f>VLOOKUP($E1207,[1]AllProteinsNorm!$A$1:$Q$3226,11,FALSE)</f>
        <v>629588.41023242497</v>
      </c>
      <c r="O1207" s="1">
        <f>VLOOKUP($E1207,[1]AllProteinsNorm!$A$1:$Q$3226,15,FALSE)</f>
        <v>624301.80065985001</v>
      </c>
      <c r="P1207" s="1">
        <f>VLOOKUP($E1207,[1]AllProteinsNorm!$A$1:$Q$3226,6,FALSE)</f>
        <v>551147.09401516302</v>
      </c>
      <c r="Q1207" s="1">
        <f>VLOOKUP($E1207,[1]AllProteinsNorm!$A$1:$Q$3226,8,FALSE)</f>
        <v>547273.62027661805</v>
      </c>
      <c r="R1207" s="1">
        <f>VLOOKUP($E1207,[1]AllProteinsNorm!$A$1:$Q$3226,13,FALSE)</f>
        <v>548743.58881954395</v>
      </c>
      <c r="S1207" s="1">
        <f>VLOOKUP($E1207,[1]AllProteinsNorm!$A$1:$Q$3226,16,FALSE)</f>
        <v>666371.37362963904</v>
      </c>
      <c r="T1207" s="1">
        <f>VLOOKUP($E1207,[1]AllProteinsNorm!$A$1:$Q$3226,17,FALSE)</f>
        <v>513320.496772988</v>
      </c>
      <c r="U1207" s="1">
        <f>VLOOKUP($E1207,[1]AllProteinsNorm!$A$1:$Q$3226,3,FALSE)</f>
        <v>599363.18649228895</v>
      </c>
      <c r="V1207" s="1">
        <f>VLOOKUP($E1207,[1]AllProteinsNorm!$A$1:$Q$3226,7,FALSE)</f>
        <v>514615.01126394398</v>
      </c>
      <c r="W1207" s="1">
        <f>VLOOKUP($E1207,[1]AllProteinsNorm!$A$1:$Q$3226,9,FALSE)</f>
        <v>728727.94355226599</v>
      </c>
      <c r="X1207" s="1">
        <f>VLOOKUP($E1207,[1]AllProteinsNorm!$A$1:$Q$3226,12,FALSE)</f>
        <v>559645.20960760396</v>
      </c>
      <c r="Y1207" s="29">
        <f>VLOOKUP($E1207,[1]AllProteinsNorm!$A$1:$Q$3226,14,FALSE)</f>
        <v>747975.77464332001</v>
      </c>
      <c r="Z1207" s="25">
        <f t="shared" si="157"/>
        <v>0.87455484672484729</v>
      </c>
      <c r="AA1207" s="1">
        <f t="shared" si="157"/>
        <v>1.2025379691251963</v>
      </c>
      <c r="AB1207" s="1">
        <f t="shared" si="157"/>
        <v>0.87488496052337228</v>
      </c>
      <c r="AC1207" s="1">
        <f t="shared" si="157"/>
        <v>1.0283285128896453</v>
      </c>
      <c r="AD1207" s="1">
        <f t="shared" si="157"/>
        <v>1.0196937107369386</v>
      </c>
      <c r="AE1207" s="1">
        <f t="shared" si="157"/>
        <v>0.90020759969649289</v>
      </c>
      <c r="AF1207" s="1">
        <f t="shared" si="157"/>
        <v>0.89388092114819406</v>
      </c>
      <c r="AG1207" s="1">
        <f t="shared" si="157"/>
        <v>0.89628187158053052</v>
      </c>
      <c r="AH1207" s="1">
        <f t="shared" si="157"/>
        <v>1.0884073984523062</v>
      </c>
      <c r="AI1207" s="1">
        <f t="shared" si="157"/>
        <v>0.83842411090043745</v>
      </c>
      <c r="AJ1207" s="1">
        <f t="shared" si="157"/>
        <v>0.97896061018480285</v>
      </c>
      <c r="AK1207" s="1">
        <f t="shared" si="157"/>
        <v>0.84053848616491766</v>
      </c>
      <c r="AL1207" s="1">
        <f t="shared" si="157"/>
        <v>1.1902565395344329</v>
      </c>
      <c r="AM1207" s="1">
        <f t="shared" si="157"/>
        <v>0.9140878656408945</v>
      </c>
      <c r="AN1207" s="29">
        <f t="shared" si="157"/>
        <v>1.2216946873791616</v>
      </c>
      <c r="AO1207" s="1">
        <f t="shared" si="153"/>
        <v>74282.300811452034</v>
      </c>
      <c r="AP1207" s="1">
        <f t="shared" si="154"/>
        <v>52376.780764224444</v>
      </c>
      <c r="AQ1207" s="29">
        <f t="shared" si="155"/>
        <v>92593.277657946863</v>
      </c>
    </row>
    <row r="1208" spans="1:43" x14ac:dyDescent="0.2">
      <c r="A1208" s="26"/>
      <c r="E1208" s="25" t="s">
        <v>2370</v>
      </c>
      <c r="F1208" s="26" t="s">
        <v>2371</v>
      </c>
      <c r="G1208" s="1">
        <v>0.75726753455463103</v>
      </c>
      <c r="H1208" s="1">
        <v>1.2103963268414299</v>
      </c>
      <c r="I1208" s="1">
        <f>VLOOKUP(F1208,'[1]SUSMB vs SHAM all proteins sum'!$B$2:$E$3214,2,FALSE)</f>
        <v>0.92868212598859901</v>
      </c>
      <c r="J1208" s="29">
        <f>VLOOKUP(F1208,'[1]SUSMB vs SHAM all proteins sum'!$B$2:$E$3214,3,FALSE)</f>
        <v>1.06559308125316</v>
      </c>
      <c r="K1208" s="25">
        <f>VLOOKUP($E1208,[1]AllProteinsNorm!$A$1:$Q$3226,4,FALSE)</f>
        <v>848.37435502757296</v>
      </c>
      <c r="L1208" s="1">
        <f>VLOOKUP($E1208,[1]AllProteinsNorm!$A$1:$Q$3226,5,FALSE)</f>
        <v>4607.8642243256099</v>
      </c>
      <c r="M1208" s="1">
        <f>VLOOKUP($E1208,[1]AllProteinsNorm!$A$1:$Q$3226,10,FALSE)</f>
        <v>10710.855673549901</v>
      </c>
      <c r="N1208" s="1">
        <f>VLOOKUP($E1208,[1]AllProteinsNorm!$A$1:$Q$3226,11,FALSE)</f>
        <v>10704.5269295708</v>
      </c>
      <c r="O1208" s="1">
        <f>VLOOKUP($E1208,[1]AllProteinsNorm!$A$1:$Q$3226,15,FALSE)</f>
        <v>13996.499867623501</v>
      </c>
      <c r="P1208" s="1">
        <f>VLOOKUP($E1208,[1]AllProteinsNorm!$A$1:$Q$3226,6,FALSE)</f>
        <v>12772.378532721001</v>
      </c>
      <c r="Q1208" s="1">
        <f>VLOOKUP($E1208,[1]AllProteinsNorm!$A$1:$Q$3226,8,FALSE)</f>
        <v>3157.9065385138802</v>
      </c>
      <c r="R1208" s="1">
        <f>VLOOKUP($E1208,[1]AllProteinsNorm!$A$1:$Q$3226,13,FALSE)</f>
        <v>12765.649973149701</v>
      </c>
      <c r="S1208" s="1">
        <f>VLOOKUP($E1208,[1]AllProteinsNorm!$A$1:$Q$3226,16,FALSE)</f>
        <v>8800.6020608740291</v>
      </c>
      <c r="T1208" s="1">
        <f>VLOOKUP($E1208,[1]AllProteinsNorm!$A$1:$Q$3226,17,FALSE)</f>
        <v>3596.7471835799302</v>
      </c>
      <c r="U1208" s="1">
        <f>VLOOKUP($E1208,[1]AllProteinsNorm!$A$1:$Q$3226,3,FALSE)</f>
        <v>13913.530140139401</v>
      </c>
      <c r="V1208" s="1">
        <f>VLOOKUP($E1208,[1]AllProteinsNorm!$A$1:$Q$3226,7,FALSE)</f>
        <v>1120.3337600521099</v>
      </c>
      <c r="W1208" s="1">
        <f>VLOOKUP($E1208,[1]AllProteinsNorm!$A$1:$Q$3226,9,FALSE)</f>
        <v>13275.2877680034</v>
      </c>
      <c r="X1208" s="1">
        <f>VLOOKUP($E1208,[1]AllProteinsNorm!$A$1:$Q$3226,12,FALSE)</f>
        <v>5775.4701598030797</v>
      </c>
      <c r="Y1208" s="29">
        <f>VLOOKUP($E1208,[1]AllProteinsNorm!$A$1:$Q$3226,14,FALSE)</f>
        <v>7211.7258997129202</v>
      </c>
      <c r="Z1208" s="25">
        <f t="shared" si="157"/>
        <v>0.10379414727528211</v>
      </c>
      <c r="AA1208" s="1">
        <f t="shared" si="157"/>
        <v>0.56374799060093195</v>
      </c>
      <c r="AB1208" s="1">
        <f t="shared" si="157"/>
        <v>1.3104169458170354</v>
      </c>
      <c r="AC1208" s="1">
        <f t="shared" si="157"/>
        <v>1.3096426572252815</v>
      </c>
      <c r="AD1208" s="1">
        <f t="shared" si="157"/>
        <v>1.7123982590814693</v>
      </c>
      <c r="AE1208" s="1">
        <f t="shared" si="157"/>
        <v>1.562633441975988</v>
      </c>
      <c r="AF1208" s="1">
        <f t="shared" si="157"/>
        <v>0.38635328189456303</v>
      </c>
      <c r="AG1208" s="1">
        <f t="shared" si="157"/>
        <v>1.5618102380460774</v>
      </c>
      <c r="AH1208" s="1">
        <f t="shared" si="157"/>
        <v>1.0767074476076333</v>
      </c>
      <c r="AI1208" s="1">
        <f t="shared" si="157"/>
        <v>0.44004313033757148</v>
      </c>
      <c r="AJ1208" s="1">
        <f t="shared" si="157"/>
        <v>1.7022473486221417</v>
      </c>
      <c r="AK1208" s="1">
        <f t="shared" si="157"/>
        <v>0.13706695234150487</v>
      </c>
      <c r="AL1208" s="1">
        <f t="shared" si="157"/>
        <v>1.6241617459890252</v>
      </c>
      <c r="AM1208" s="1">
        <f t="shared" si="157"/>
        <v>0.70659844536568406</v>
      </c>
      <c r="AN1208" s="29">
        <f t="shared" si="157"/>
        <v>0.88231679294388987</v>
      </c>
      <c r="AO1208" s="1">
        <f t="shared" si="153"/>
        <v>4756.5286231223909</v>
      </c>
      <c r="AP1208" s="1">
        <f t="shared" si="154"/>
        <v>4212.4441962800502</v>
      </c>
      <c r="AQ1208" s="29">
        <f t="shared" si="155"/>
        <v>4803.3761648978516</v>
      </c>
    </row>
    <row r="1209" spans="1:43" x14ac:dyDescent="0.2">
      <c r="A1209" s="26"/>
      <c r="E1209" s="25" t="s">
        <v>2372</v>
      </c>
      <c r="F1209" s="26" t="s">
        <v>2373</v>
      </c>
      <c r="G1209" s="43">
        <v>2.55365551921593E-3</v>
      </c>
      <c r="H1209" s="1">
        <v>0.75177377565685799</v>
      </c>
      <c r="I1209" s="1">
        <f>VLOOKUP(F1209,'[1]SUSMB vs SHAM all proteins sum'!$B$2:$E$3214,2,FALSE)</f>
        <v>0.39242455846209101</v>
      </c>
      <c r="J1209" s="29">
        <f>VLOOKUP(F1209,'[1]SUSMB vs SHAM all proteins sum'!$B$2:$E$3214,3,FALSE)</f>
        <v>0.90700437687009305</v>
      </c>
      <c r="K1209" s="25">
        <f>VLOOKUP($E1209,[1]AllProteinsNorm!$A$1:$Q$3226,4,FALSE)</f>
        <v>87853.054138244304</v>
      </c>
      <c r="L1209" s="1">
        <f>VLOOKUP($E1209,[1]AllProteinsNorm!$A$1:$Q$3226,5,FALSE)</f>
        <v>90724.605294510606</v>
      </c>
      <c r="M1209" s="1">
        <f>VLOOKUP($E1209,[1]AllProteinsNorm!$A$1:$Q$3226,10,FALSE)</f>
        <v>83810.195280919696</v>
      </c>
      <c r="N1209" s="1">
        <f>VLOOKUP($E1209,[1]AllProteinsNorm!$A$1:$Q$3226,11,FALSE)</f>
        <v>97811.106465578807</v>
      </c>
      <c r="O1209" s="1">
        <f>VLOOKUP($E1209,[1]AllProteinsNorm!$A$1:$Q$3226,15,FALSE)</f>
        <v>117763.504849013</v>
      </c>
      <c r="P1209" s="1">
        <f>VLOOKUP($E1209,[1]AllProteinsNorm!$A$1:$Q$3226,6,FALSE)</f>
        <v>67452.992131701307</v>
      </c>
      <c r="Q1209" s="1">
        <f>VLOOKUP($E1209,[1]AllProteinsNorm!$A$1:$Q$3226,8,FALSE)</f>
        <v>69867.982026884405</v>
      </c>
      <c r="R1209" s="1">
        <f>VLOOKUP($E1209,[1]AllProteinsNorm!$A$1:$Q$3226,13,FALSE)</f>
        <v>76054.774785478905</v>
      </c>
      <c r="S1209" s="1">
        <f>VLOOKUP($E1209,[1]AllProteinsNorm!$A$1:$Q$3226,16,FALSE)</f>
        <v>76678.110828089702</v>
      </c>
      <c r="T1209" s="1">
        <f>VLOOKUP($E1209,[1]AllProteinsNorm!$A$1:$Q$3226,17,FALSE)</f>
        <v>67225.841998270902</v>
      </c>
      <c r="U1209" s="1">
        <f>VLOOKUP($E1209,[1]AllProteinsNorm!$A$1:$Q$3226,3,FALSE)</f>
        <v>70036.016318305206</v>
      </c>
      <c r="V1209" s="1">
        <f>VLOOKUP($E1209,[1]AllProteinsNorm!$A$1:$Q$3226,7,FALSE)</f>
        <v>70865.3041374475</v>
      </c>
      <c r="W1209" s="1">
        <f>VLOOKUP($E1209,[1]AllProteinsNorm!$A$1:$Q$3226,9,FALSE)</f>
        <v>107271.451125304</v>
      </c>
      <c r="X1209" s="1">
        <f>VLOOKUP($E1209,[1]AllProteinsNorm!$A$1:$Q$3226,12,FALSE)</f>
        <v>85835.296076652798</v>
      </c>
      <c r="Y1209" s="29">
        <f>VLOOKUP($E1209,[1]AllProteinsNorm!$A$1:$Q$3226,14,FALSE)</f>
        <v>103352.13598812</v>
      </c>
      <c r="Z1209" s="25">
        <f t="shared" si="157"/>
        <v>0.91903716695872018</v>
      </c>
      <c r="AA1209" s="1">
        <f t="shared" si="157"/>
        <v>0.94907667173540367</v>
      </c>
      <c r="AB1209" s="1">
        <f t="shared" si="157"/>
        <v>0.8767445274244946</v>
      </c>
      <c r="AC1209" s="1">
        <f t="shared" si="157"/>
        <v>1.023209074117907</v>
      </c>
      <c r="AD1209" s="1">
        <f t="shared" si="157"/>
        <v>1.2319325597634745</v>
      </c>
      <c r="AE1209" s="1">
        <f t="shared" si="157"/>
        <v>0.70563063970500328</v>
      </c>
      <c r="AF1209" s="1">
        <f t="shared" si="157"/>
        <v>0.73089402403778347</v>
      </c>
      <c r="AG1209" s="1">
        <f t="shared" si="157"/>
        <v>0.79561451150623475</v>
      </c>
      <c r="AH1209" s="1">
        <f t="shared" si="157"/>
        <v>0.80213527502758974</v>
      </c>
      <c r="AI1209" s="1">
        <f t="shared" si="157"/>
        <v>0.70325440569527065</v>
      </c>
      <c r="AJ1209" s="1">
        <f t="shared" si="157"/>
        <v>0.73265184293951768</v>
      </c>
      <c r="AK1209" s="1">
        <f t="shared" si="157"/>
        <v>0.74132708292262184</v>
      </c>
      <c r="AL1209" s="1">
        <f t="shared" si="157"/>
        <v>1.1221744252922157</v>
      </c>
      <c r="AM1209" s="1">
        <f t="shared" si="157"/>
        <v>0.89792925362863685</v>
      </c>
      <c r="AN1209" s="29">
        <f t="shared" si="157"/>
        <v>1.0811741855688708</v>
      </c>
      <c r="AO1209" s="1">
        <f t="shared" si="153"/>
        <v>11990.778092082959</v>
      </c>
      <c r="AP1209" s="1">
        <f t="shared" si="154"/>
        <v>4119.6912701514957</v>
      </c>
      <c r="AQ1209" s="29">
        <f t="shared" si="155"/>
        <v>15663.152032771302</v>
      </c>
    </row>
    <row r="1210" spans="1:43" x14ac:dyDescent="0.2">
      <c r="A1210" s="26"/>
      <c r="E1210" s="25" t="s">
        <v>2374</v>
      </c>
      <c r="F1210" s="26" t="s">
        <v>2375</v>
      </c>
      <c r="G1210" s="1">
        <v>0.16867714173055301</v>
      </c>
      <c r="H1210" s="1">
        <v>1.03463538631525</v>
      </c>
      <c r="I1210" s="1">
        <f>VLOOKUP(F1210,'[1]SUSMB vs SHAM all proteins sum'!$B$2:$E$3214,2,FALSE)</f>
        <v>0.37249189580980502</v>
      </c>
      <c r="J1210" s="29">
        <f>VLOOKUP(F1210,'[1]SUSMB vs SHAM all proteins sum'!$B$2:$E$3214,3,FALSE)</f>
        <v>1.0536362264707799</v>
      </c>
      <c r="K1210" s="25">
        <f>VLOOKUP($E1210,[1]AllProteinsNorm!$A$1:$Q$3226,4,FALSE)</f>
        <v>111185207.360889</v>
      </c>
      <c r="L1210" s="1">
        <f>VLOOKUP($E1210,[1]AllProteinsNorm!$A$1:$Q$3226,5,FALSE)</f>
        <v>113088873.73984499</v>
      </c>
      <c r="M1210" s="1">
        <f>VLOOKUP($E1210,[1]AllProteinsNorm!$A$1:$Q$3226,10,FALSE)</f>
        <v>116941743.45760401</v>
      </c>
      <c r="N1210" s="1">
        <f>VLOOKUP($E1210,[1]AllProteinsNorm!$A$1:$Q$3226,11,FALSE)</f>
        <v>108866496.73315699</v>
      </c>
      <c r="O1210" s="1">
        <f>VLOOKUP($E1210,[1]AllProteinsNorm!$A$1:$Q$3226,15,FALSE)</f>
        <v>111580740.431657</v>
      </c>
      <c r="P1210" s="1">
        <f>VLOOKUP($E1210,[1]AllProteinsNorm!$A$1:$Q$3226,6,FALSE)</f>
        <v>120211194.566414</v>
      </c>
      <c r="Q1210" s="1">
        <f>VLOOKUP($E1210,[1]AllProteinsNorm!$A$1:$Q$3226,8,FALSE)</f>
        <v>119334470.58035301</v>
      </c>
      <c r="R1210" s="1">
        <f>VLOOKUP($E1210,[1]AllProteinsNorm!$A$1:$Q$3226,13,FALSE)</f>
        <v>108111861.741715</v>
      </c>
      <c r="S1210" s="1">
        <f>VLOOKUP($E1210,[1]AllProteinsNorm!$A$1:$Q$3226,16,FALSE)</f>
        <v>118036515.600923</v>
      </c>
      <c r="T1210" s="1">
        <f>VLOOKUP($E1210,[1]AllProteinsNorm!$A$1:$Q$3226,17,FALSE)</f>
        <v>115679400.585272</v>
      </c>
      <c r="U1210" s="1">
        <f>VLOOKUP($E1210,[1]AllProteinsNorm!$A$1:$Q$3226,3,FALSE)</f>
        <v>145826563.182601</v>
      </c>
      <c r="V1210" s="1">
        <f>VLOOKUP($E1210,[1]AllProteinsNorm!$A$1:$Q$3226,7,FALSE)</f>
        <v>108608056.01927599</v>
      </c>
      <c r="W1210" s="1">
        <f>VLOOKUP($E1210,[1]AllProteinsNorm!$A$1:$Q$3226,9,FALSE)</f>
        <v>115001984.62391999</v>
      </c>
      <c r="X1210" s="1">
        <f>VLOOKUP($E1210,[1]AllProteinsNorm!$A$1:$Q$3226,12,FALSE)</f>
        <v>116528502.637977</v>
      </c>
      <c r="Y1210" s="29">
        <f>VLOOKUP($E1210,[1]AllProteinsNorm!$A$1:$Q$3226,14,FALSE)</f>
        <v>109279130.251578</v>
      </c>
      <c r="Z1210" s="25">
        <f t="shared" si="157"/>
        <v>0.98978564675215408</v>
      </c>
      <c r="AA1210" s="1">
        <f t="shared" si="157"/>
        <v>1.0067323404969382</v>
      </c>
      <c r="AB1210" s="1">
        <f t="shared" si="157"/>
        <v>1.0410311041181259</v>
      </c>
      <c r="AC1210" s="1">
        <f t="shared" si="157"/>
        <v>0.96914417336935477</v>
      </c>
      <c r="AD1210" s="1">
        <f t="shared" si="157"/>
        <v>0.9933067352634275</v>
      </c>
      <c r="AE1210" s="1">
        <f t="shared" si="157"/>
        <v>1.0701361969364029</v>
      </c>
      <c r="AF1210" s="1">
        <f t="shared" si="157"/>
        <v>1.0623314822790846</v>
      </c>
      <c r="AG1210" s="1">
        <f t="shared" si="157"/>
        <v>0.96242631133720669</v>
      </c>
      <c r="AH1210" s="1">
        <f t="shared" si="157"/>
        <v>1.0507769127525792</v>
      </c>
      <c r="AI1210" s="1">
        <f t="shared" si="157"/>
        <v>1.0297935583512814</v>
      </c>
      <c r="AJ1210" s="1">
        <f t="shared" si="157"/>
        <v>1.2981676481911859</v>
      </c>
      <c r="AK1210" s="1">
        <f t="shared" si="157"/>
        <v>0.96684349942893111</v>
      </c>
      <c r="AL1210" s="1">
        <f t="shared" si="157"/>
        <v>1.0237631104945741</v>
      </c>
      <c r="AM1210" s="1">
        <f t="shared" si="157"/>
        <v>1.0373523788485739</v>
      </c>
      <c r="AN1210" s="29">
        <f t="shared" si="157"/>
        <v>0.97281749236201798</v>
      </c>
      <c r="AO1210" s="1">
        <f t="shared" si="153"/>
        <v>2672520.4551810552</v>
      </c>
      <c r="AP1210" s="1">
        <f t="shared" si="154"/>
        <v>4357717.0516430987</v>
      </c>
      <c r="AQ1210" s="29">
        <f t="shared" si="155"/>
        <v>13742145.366700441</v>
      </c>
    </row>
    <row r="1211" spans="1:43" x14ac:dyDescent="0.2">
      <c r="A1211" s="26"/>
      <c r="E1211" s="25" t="s">
        <v>2376</v>
      </c>
      <c r="F1211" s="26" t="s">
        <v>2377</v>
      </c>
      <c r="G1211" s="1">
        <v>0.84140285440515905</v>
      </c>
      <c r="H1211" s="1">
        <v>1.0599955236410099</v>
      </c>
      <c r="I1211" s="1">
        <f>VLOOKUP(F1211,'[1]SUSMB vs SHAM all proteins sum'!$B$2:$E$3214,2,FALSE)</f>
        <v>0.88712034449261701</v>
      </c>
      <c r="J1211" s="29">
        <f>VLOOKUP(F1211,'[1]SUSMB vs SHAM all proteins sum'!$B$2:$E$3214,3,FALSE)</f>
        <v>0.95079362631905895</v>
      </c>
      <c r="K1211" s="25">
        <f>VLOOKUP($E1211,[1]AllProteinsNorm!$A$1:$Q$3226,4,FALSE)</f>
        <v>210915.263911118</v>
      </c>
      <c r="L1211" s="1">
        <f>VLOOKUP($E1211,[1]AllProteinsNorm!$A$1:$Q$3226,5,FALSE)</f>
        <v>254954.850878681</v>
      </c>
      <c r="M1211" s="1">
        <f>VLOOKUP($E1211,[1]AllProteinsNorm!$A$1:$Q$3226,10,FALSE)</f>
        <v>221941.68186113599</v>
      </c>
      <c r="N1211" s="1">
        <f>VLOOKUP($E1211,[1]AllProteinsNorm!$A$1:$Q$3226,11,FALSE)</f>
        <v>58976.264647872398</v>
      </c>
      <c r="O1211" s="1">
        <f>VLOOKUP($E1211,[1]AllProteinsNorm!$A$1:$Q$3226,15,FALSE)</f>
        <v>187237.90031343501</v>
      </c>
      <c r="P1211" s="1">
        <f>VLOOKUP($E1211,[1]AllProteinsNorm!$A$1:$Q$3226,6,FALSE)</f>
        <v>181896.31732817399</v>
      </c>
      <c r="Q1211" s="1">
        <f>VLOOKUP($E1211,[1]AllProteinsNorm!$A$1:$Q$3226,8,FALSE)</f>
        <v>211988.39451617899</v>
      </c>
      <c r="R1211" s="1">
        <f>VLOOKUP($E1211,[1]AllProteinsNorm!$A$1:$Q$3226,13,FALSE)</f>
        <v>139032.14023775799</v>
      </c>
      <c r="S1211" s="1">
        <f>VLOOKUP($E1211,[1]AllProteinsNorm!$A$1:$Q$3226,16,FALSE)</f>
        <v>147502.22962443499</v>
      </c>
      <c r="T1211" s="1">
        <f>VLOOKUP($E1211,[1]AllProteinsNorm!$A$1:$Q$3226,17,FALSE)</f>
        <v>223023.97818931501</v>
      </c>
      <c r="U1211" s="1">
        <f>VLOOKUP($E1211,[1]AllProteinsNorm!$A$1:$Q$3226,3,FALSE)</f>
        <v>179818.81887515701</v>
      </c>
      <c r="V1211" s="1">
        <f>VLOOKUP($E1211,[1]AllProteinsNorm!$A$1:$Q$3226,7,FALSE)</f>
        <v>66727.776059338707</v>
      </c>
      <c r="W1211" s="1">
        <f>VLOOKUP($E1211,[1]AllProteinsNorm!$A$1:$Q$3226,9,FALSE)</f>
        <v>207644.401778759</v>
      </c>
      <c r="X1211" s="1">
        <f>VLOOKUP($E1211,[1]AllProteinsNorm!$A$1:$Q$3226,12,FALSE)</f>
        <v>209332.496078564</v>
      </c>
      <c r="Y1211" s="29">
        <f>VLOOKUP($E1211,[1]AllProteinsNorm!$A$1:$Q$3226,14,FALSE)</f>
        <v>196342.27836045099</v>
      </c>
      <c r="Z1211" s="25">
        <f t="shared" si="157"/>
        <v>1.1290653182008592</v>
      </c>
      <c r="AA1211" s="1">
        <f t="shared" si="157"/>
        <v>1.3648167254291192</v>
      </c>
      <c r="AB1211" s="1">
        <f t="shared" si="157"/>
        <v>1.1880916108479345</v>
      </c>
      <c r="AC1211" s="1">
        <f t="shared" si="157"/>
        <v>0.31570998597336736</v>
      </c>
      <c r="AD1211" s="1">
        <f t="shared" si="157"/>
        <v>1.0023163595487197</v>
      </c>
      <c r="AE1211" s="1">
        <f t="shared" si="157"/>
        <v>0.9737219563693863</v>
      </c>
      <c r="AF1211" s="1">
        <f t="shared" si="157"/>
        <v>1.1348099690412312</v>
      </c>
      <c r="AG1211" s="1">
        <f t="shared" si="157"/>
        <v>0.74426271833906854</v>
      </c>
      <c r="AH1211" s="1">
        <f t="shared" si="157"/>
        <v>0.78960454894545007</v>
      </c>
      <c r="AI1211" s="1">
        <f t="shared" si="157"/>
        <v>1.1938853273647154</v>
      </c>
      <c r="AJ1211" s="1">
        <f t="shared" si="157"/>
        <v>0.96260075343498941</v>
      </c>
      <c r="AK1211" s="1">
        <f t="shared" si="157"/>
        <v>0.35720514633318357</v>
      </c>
      <c r="AL1211" s="1">
        <f t="shared" si="157"/>
        <v>1.1115558363085514</v>
      </c>
      <c r="AM1211" s="1">
        <f t="shared" si="157"/>
        <v>1.1205924925107578</v>
      </c>
      <c r="AN1211" s="29">
        <f t="shared" si="157"/>
        <v>1.051053645348039</v>
      </c>
      <c r="AO1211" s="1">
        <f t="shared" si="153"/>
        <v>67528.758906234347</v>
      </c>
      <c r="AP1211" s="1">
        <f t="shared" si="154"/>
        <v>33496.315567413869</v>
      </c>
      <c r="AQ1211" s="29">
        <f t="shared" si="155"/>
        <v>53665.923295770881</v>
      </c>
    </row>
    <row r="1212" spans="1:43" x14ac:dyDescent="0.2">
      <c r="A1212" s="26"/>
      <c r="E1212" s="25" t="s">
        <v>2378</v>
      </c>
      <c r="F1212" s="26" t="s">
        <v>2379</v>
      </c>
      <c r="G1212" s="1">
        <v>0.30371861796433602</v>
      </c>
      <c r="H1212" s="1">
        <v>1.05020339531616</v>
      </c>
      <c r="I1212" s="1">
        <f>VLOOKUP(F1212,'[1]SUSMB vs SHAM all proteins sum'!$B$2:$E$3214,2,FALSE)</f>
        <v>0.40101206869568301</v>
      </c>
      <c r="J1212" s="29">
        <f>VLOOKUP(F1212,'[1]SUSMB vs SHAM all proteins sum'!$B$2:$E$3214,3,FALSE)</f>
        <v>1.0584392379910601</v>
      </c>
      <c r="K1212" s="25">
        <f>VLOOKUP($E1212,[1]AllProteinsNorm!$A$1:$Q$3226,4,FALSE)</f>
        <v>51834423.466184899</v>
      </c>
      <c r="L1212" s="1">
        <f>VLOOKUP($E1212,[1]AllProteinsNorm!$A$1:$Q$3226,5,FALSE)</f>
        <v>43696668.216388598</v>
      </c>
      <c r="M1212" s="1">
        <f>VLOOKUP($E1212,[1]AllProteinsNorm!$A$1:$Q$3226,10,FALSE)</f>
        <v>44681902.488987602</v>
      </c>
      <c r="N1212" s="1">
        <f>VLOOKUP($E1212,[1]AllProteinsNorm!$A$1:$Q$3226,11,FALSE)</f>
        <v>44268396.834367</v>
      </c>
      <c r="O1212" s="1">
        <f>VLOOKUP($E1212,[1]AllProteinsNorm!$A$1:$Q$3226,15,FALSE)</f>
        <v>43533937.828904703</v>
      </c>
      <c r="P1212" s="1">
        <f>VLOOKUP($E1212,[1]AllProteinsNorm!$A$1:$Q$3226,6,FALSE)</f>
        <v>47132436.228654198</v>
      </c>
      <c r="Q1212" s="1">
        <f>VLOOKUP($E1212,[1]AllProteinsNorm!$A$1:$Q$3226,8,FALSE)</f>
        <v>45849134.281800799</v>
      </c>
      <c r="R1212" s="1">
        <f>VLOOKUP($E1212,[1]AllProteinsNorm!$A$1:$Q$3226,13,FALSE)</f>
        <v>44113622.275074303</v>
      </c>
      <c r="S1212" s="1">
        <f>VLOOKUP($E1212,[1]AllProteinsNorm!$A$1:$Q$3226,16,FALSE)</f>
        <v>52056465.469080798</v>
      </c>
      <c r="T1212" s="1">
        <f>VLOOKUP($E1212,[1]AllProteinsNorm!$A$1:$Q$3226,17,FALSE)</f>
        <v>50209820.027559698</v>
      </c>
      <c r="U1212" s="1">
        <f>VLOOKUP($E1212,[1]AllProteinsNorm!$A$1:$Q$3226,3,FALSE)</f>
        <v>59572985.163042903</v>
      </c>
      <c r="V1212" s="1">
        <f>VLOOKUP($E1212,[1]AllProteinsNorm!$A$1:$Q$3226,7,FALSE)</f>
        <v>46507867.955935001</v>
      </c>
      <c r="W1212" s="1">
        <f>VLOOKUP($E1212,[1]AllProteinsNorm!$A$1:$Q$3226,9,FALSE)</f>
        <v>44159431.186086997</v>
      </c>
      <c r="X1212" s="1">
        <f>VLOOKUP($E1212,[1]AllProteinsNorm!$A$1:$Q$3226,12,FALSE)</f>
        <v>44499475.904609397</v>
      </c>
      <c r="Y1212" s="29">
        <f>VLOOKUP($E1212,[1]AllProteinsNorm!$A$1:$Q$3226,14,FALSE)</f>
        <v>47587785.687365599</v>
      </c>
      <c r="Z1212" s="25">
        <f t="shared" si="157"/>
        <v>1.1366433943511784</v>
      </c>
      <c r="AA1212" s="1">
        <f t="shared" si="157"/>
        <v>0.95819584673715297</v>
      </c>
      <c r="AB1212" s="1">
        <f t="shared" si="157"/>
        <v>0.97980040897499876</v>
      </c>
      <c r="AC1212" s="1">
        <f t="shared" si="157"/>
        <v>0.97073291213753543</v>
      </c>
      <c r="AD1212" s="1">
        <f t="shared" si="157"/>
        <v>0.95462743779913439</v>
      </c>
      <c r="AE1212" s="1">
        <f t="shared" si="157"/>
        <v>1.0335365711924454</v>
      </c>
      <c r="AF1212" s="1">
        <f t="shared" si="157"/>
        <v>1.0053958765862729</v>
      </c>
      <c r="AG1212" s="1">
        <f t="shared" si="157"/>
        <v>0.96733896138686437</v>
      </c>
      <c r="AH1212" s="1">
        <f t="shared" si="157"/>
        <v>1.1415124091676503</v>
      </c>
      <c r="AI1212" s="1">
        <f t="shared" si="157"/>
        <v>1.1010185210821972</v>
      </c>
      <c r="AJ1212" s="1">
        <f t="shared" si="157"/>
        <v>1.3063372859066795</v>
      </c>
      <c r="AK1212" s="1">
        <f t="shared" si="157"/>
        <v>1.0198408193342092</v>
      </c>
      <c r="AL1212" s="1">
        <f t="shared" si="157"/>
        <v>0.96834347523351627</v>
      </c>
      <c r="AM1212" s="1">
        <f t="shared" si="157"/>
        <v>0.97580009493228925</v>
      </c>
      <c r="AN1212" s="29">
        <f t="shared" si="157"/>
        <v>1.0435216336230777</v>
      </c>
      <c r="AO1212" s="1">
        <f t="shared" si="153"/>
        <v>3142462.2118609105</v>
      </c>
      <c r="AP1212" s="1">
        <f t="shared" si="154"/>
        <v>2889273.1513339346</v>
      </c>
      <c r="AQ1212" s="29">
        <f t="shared" si="155"/>
        <v>5696499.0658600973</v>
      </c>
    </row>
    <row r="1213" spans="1:43" x14ac:dyDescent="0.2">
      <c r="A1213" s="26"/>
      <c r="E1213" s="25" t="s">
        <v>2380</v>
      </c>
      <c r="F1213" s="26" t="s">
        <v>2381</v>
      </c>
      <c r="G1213" s="1">
        <v>0.256869385410051</v>
      </c>
      <c r="H1213" s="1">
        <v>1.1038234057823499</v>
      </c>
      <c r="I1213" s="1">
        <f>VLOOKUP(F1213,'[1]SUSMB vs SHAM all proteins sum'!$B$2:$E$3214,2,FALSE)</f>
        <v>0.54329866148899797</v>
      </c>
      <c r="J1213" s="29">
        <f>VLOOKUP(F1213,'[1]SUSMB vs SHAM all proteins sum'!$B$2:$E$3214,3,FALSE)</f>
        <v>0.91540401535924898</v>
      </c>
      <c r="K1213" s="25">
        <f>VLOOKUP($E1213,[1]AllProteinsNorm!$A$1:$Q$3226,4,FALSE)</f>
        <v>102173.01868661201</v>
      </c>
      <c r="L1213" s="1">
        <f>VLOOKUP($E1213,[1]AllProteinsNorm!$A$1:$Q$3226,5,FALSE)</f>
        <v>83489.578106133704</v>
      </c>
      <c r="M1213" s="1">
        <f>VLOOKUP($E1213,[1]AllProteinsNorm!$A$1:$Q$3226,10,FALSE)</f>
        <v>92368.490361397693</v>
      </c>
      <c r="N1213" s="1">
        <f>VLOOKUP($E1213,[1]AllProteinsNorm!$A$1:$Q$3226,11,FALSE)</f>
        <v>90068.760841444499</v>
      </c>
      <c r="O1213" s="1">
        <f>VLOOKUP($E1213,[1]AllProteinsNorm!$A$1:$Q$3226,15,FALSE)</f>
        <v>88400.029027348995</v>
      </c>
      <c r="P1213" s="1">
        <f>VLOOKUP($E1213,[1]AllProteinsNorm!$A$1:$Q$3226,6,FALSE)</f>
        <v>83980.908314919201</v>
      </c>
      <c r="Q1213" s="1">
        <f>VLOOKUP($E1213,[1]AllProteinsNorm!$A$1:$Q$3226,8,FALSE)</f>
        <v>119517.99645487301</v>
      </c>
      <c r="R1213" s="1">
        <f>VLOOKUP($E1213,[1]AllProteinsNorm!$A$1:$Q$3226,13,FALSE)</f>
        <v>95780.976813782807</v>
      </c>
      <c r="S1213" s="1">
        <f>VLOOKUP($E1213,[1]AllProteinsNorm!$A$1:$Q$3226,16,FALSE)</f>
        <v>89352.632158973807</v>
      </c>
      <c r="T1213" s="1">
        <f>VLOOKUP($E1213,[1]AllProteinsNorm!$A$1:$Q$3226,17,FALSE)</f>
        <v>119678.583930489</v>
      </c>
      <c r="U1213" s="1">
        <f>VLOOKUP($E1213,[1]AllProteinsNorm!$A$1:$Q$3226,3,FALSE)</f>
        <v>69379.717823065905</v>
      </c>
      <c r="V1213" s="1">
        <f>VLOOKUP($E1213,[1]AllProteinsNorm!$A$1:$Q$3226,7,FALSE)</f>
        <v>54064.849025605203</v>
      </c>
      <c r="W1213" s="1">
        <f>VLOOKUP($E1213,[1]AllProteinsNorm!$A$1:$Q$3226,9,FALSE)</f>
        <v>92083.2985712667</v>
      </c>
      <c r="X1213" s="1">
        <f>VLOOKUP($E1213,[1]AllProteinsNorm!$A$1:$Q$3226,12,FALSE)</f>
        <v>108839.538172174</v>
      </c>
      <c r="Y1213" s="29">
        <f>VLOOKUP($E1213,[1]AllProteinsNorm!$A$1:$Q$3226,14,FALSE)</f>
        <v>107267.43992385401</v>
      </c>
      <c r="Z1213" s="25">
        <f t="shared" ref="Z1213:AN1229" si="158">K1213/AVERAGE($K1213:$O1213)</f>
        <v>1.1190914152368798</v>
      </c>
      <c r="AA1213" s="1">
        <f t="shared" si="158"/>
        <v>0.91445345670858491</v>
      </c>
      <c r="AB1213" s="1">
        <f t="shared" si="158"/>
        <v>1.0117033433149931</v>
      </c>
      <c r="AC1213" s="1">
        <f t="shared" si="158"/>
        <v>0.98651462327687534</v>
      </c>
      <c r="AD1213" s="1">
        <f t="shared" si="158"/>
        <v>0.96823716146266703</v>
      </c>
      <c r="AE1213" s="1">
        <f t="shared" si="158"/>
        <v>0.91983495003986138</v>
      </c>
      <c r="AF1213" s="1">
        <f t="shared" si="158"/>
        <v>1.3090693171081382</v>
      </c>
      <c r="AG1213" s="1">
        <f t="shared" si="158"/>
        <v>1.049079984844884</v>
      </c>
      <c r="AH1213" s="1">
        <f t="shared" si="158"/>
        <v>0.97867093351357337</v>
      </c>
      <c r="AI1213" s="1">
        <f t="shared" si="158"/>
        <v>1.3108282165481913</v>
      </c>
      <c r="AJ1213" s="1">
        <f t="shared" si="158"/>
        <v>0.75990949083629122</v>
      </c>
      <c r="AK1213" s="1">
        <f t="shared" si="158"/>
        <v>0.59216718061556795</v>
      </c>
      <c r="AL1213" s="1">
        <f t="shared" si="158"/>
        <v>1.00857966459693</v>
      </c>
      <c r="AM1213" s="1">
        <f t="shared" si="158"/>
        <v>1.1921091729747098</v>
      </c>
      <c r="AN1213" s="29">
        <f t="shared" si="158"/>
        <v>1.1748901294716487</v>
      </c>
      <c r="AO1213" s="1">
        <f t="shared" si="153"/>
        <v>6169.1600510402359</v>
      </c>
      <c r="AP1213" s="1">
        <f t="shared" si="154"/>
        <v>15113.97948403091</v>
      </c>
      <c r="AQ1213" s="29">
        <f t="shared" si="155"/>
        <v>21477.933471700951</v>
      </c>
    </row>
    <row r="1214" spans="1:43" x14ac:dyDescent="0.2">
      <c r="A1214" s="26"/>
      <c r="E1214" s="25" t="s">
        <v>2382</v>
      </c>
      <c r="F1214" s="26" t="s">
        <v>2383</v>
      </c>
      <c r="G1214" s="1">
        <v>0.53207382245308199</v>
      </c>
      <c r="H1214" s="1">
        <v>0.776350684765861</v>
      </c>
      <c r="I1214" s="1">
        <f>VLOOKUP(F1214,'[1]SUSMB vs SHAM all proteins sum'!$B$2:$E$3214,2,FALSE)</f>
        <v>9.5067783375565595E-2</v>
      </c>
      <c r="J1214" s="29">
        <f>VLOOKUP(F1214,'[1]SUSMB vs SHAM all proteins sum'!$B$2:$E$3214,3,FALSE)</f>
        <v>0.40537573462502402</v>
      </c>
      <c r="K1214" s="25">
        <f>VLOOKUP($E1214,[1]AllProteinsNorm!$A$1:$Q$3226,4,FALSE)</f>
        <v>66169.350780753404</v>
      </c>
      <c r="L1214" s="1">
        <f>VLOOKUP($E1214,[1]AllProteinsNorm!$A$1:$Q$3226,5,FALSE)</f>
        <v>129499.323383518</v>
      </c>
      <c r="M1214" s="1">
        <f>VLOOKUP($E1214,[1]AllProteinsNorm!$A$1:$Q$3226,10,FALSE)</f>
        <v>259082.33006884999</v>
      </c>
      <c r="N1214" s="1">
        <f>VLOOKUP($E1214,[1]AllProteinsNorm!$A$1:$Q$3226,11,FALSE)</f>
        <v>260760.86493888599</v>
      </c>
      <c r="O1214" s="1">
        <f>VLOOKUP($E1214,[1]AllProteinsNorm!$A$1:$Q$3226,15,FALSE)</f>
        <v>335018.27488882601</v>
      </c>
      <c r="P1214" s="1">
        <f>VLOOKUP($E1214,[1]AllProteinsNorm!$A$1:$Q$3226,6,FALSE)</f>
        <v>167292.926639324</v>
      </c>
      <c r="Q1214" s="1">
        <f>VLOOKUP($E1214,[1]AllProteinsNorm!$A$1:$Q$3226,8,FALSE)</f>
        <v>185154.44505164999</v>
      </c>
      <c r="R1214" s="1">
        <f>VLOOKUP($E1214,[1]AllProteinsNorm!$A$1:$Q$3226,13,FALSE)</f>
        <v>159014.655262644</v>
      </c>
      <c r="S1214" s="1">
        <f>VLOOKUP($E1214,[1]AllProteinsNorm!$A$1:$Q$3226,16,FALSE)</f>
        <v>52845.405627393498</v>
      </c>
      <c r="T1214" s="1">
        <f>VLOOKUP($E1214,[1]AllProteinsNorm!$A$1:$Q$3226,17,FALSE)</f>
        <v>210139.004573766</v>
      </c>
      <c r="U1214" s="1">
        <f>VLOOKUP($E1214,[1]AllProteinsNorm!$A$1:$Q$3226,3,FALSE)</f>
        <v>20889.298764706298</v>
      </c>
      <c r="V1214" s="1">
        <f>VLOOKUP($E1214,[1]AllProteinsNorm!$A$1:$Q$3226,7,FALSE)</f>
        <v>104520.235585192</v>
      </c>
      <c r="W1214" s="1">
        <f>VLOOKUP($E1214,[1]AllProteinsNorm!$A$1:$Q$3226,9,FALSE)</f>
        <v>63965.029325607597</v>
      </c>
      <c r="X1214" s="1">
        <f>VLOOKUP($E1214,[1]AllProteinsNorm!$A$1:$Q$3226,12,FALSE)</f>
        <v>205927.23143456201</v>
      </c>
      <c r="Y1214" s="29">
        <f>VLOOKUP($E1214,[1]AllProteinsNorm!$A$1:$Q$3226,14,FALSE)</f>
        <v>73821.216264621806</v>
      </c>
      <c r="Z1214" s="25">
        <f t="shared" si="158"/>
        <v>0.31493313711577664</v>
      </c>
      <c r="AA1214" s="1">
        <f t="shared" si="158"/>
        <v>0.61635224898419971</v>
      </c>
      <c r="AB1214" s="1">
        <f t="shared" si="158"/>
        <v>1.2331027887851223</v>
      </c>
      <c r="AC1214" s="1">
        <f t="shared" si="158"/>
        <v>1.2410917783420883</v>
      </c>
      <c r="AD1214" s="1">
        <f t="shared" si="158"/>
        <v>1.5945200467728129</v>
      </c>
      <c r="AE1214" s="1">
        <f t="shared" si="158"/>
        <v>0.79623096769337687</v>
      </c>
      <c r="AF1214" s="1">
        <f t="shared" si="158"/>
        <v>0.88124289482990881</v>
      </c>
      <c r="AG1214" s="1">
        <f t="shared" si="158"/>
        <v>0.75683052105469084</v>
      </c>
      <c r="AH1214" s="1">
        <f t="shared" si="158"/>
        <v>0.25151779759083887</v>
      </c>
      <c r="AI1214" s="1">
        <f t="shared" si="158"/>
        <v>1.0001569481931849</v>
      </c>
      <c r="AJ1214" s="1">
        <f t="shared" si="158"/>
        <v>9.9422652852009241E-2</v>
      </c>
      <c r="AK1214" s="1">
        <f t="shared" si="158"/>
        <v>0.49746423829956998</v>
      </c>
      <c r="AL1214" s="1">
        <f t="shared" si="158"/>
        <v>0.30444166541642592</v>
      </c>
      <c r="AM1214" s="1">
        <f t="shared" si="158"/>
        <v>0.98011100680342456</v>
      </c>
      <c r="AN1214" s="29">
        <f t="shared" si="158"/>
        <v>0.35135220384664667</v>
      </c>
      <c r="AO1214" s="1">
        <f t="shared" si="153"/>
        <v>97757.729076023199</v>
      </c>
      <c r="AP1214" s="1">
        <f t="shared" si="154"/>
        <v>53948.741874233732</v>
      </c>
      <c r="AQ1214" s="29">
        <f t="shared" si="155"/>
        <v>62117.121767080134</v>
      </c>
    </row>
    <row r="1215" spans="1:43" x14ac:dyDescent="0.2">
      <c r="A1215" s="26"/>
      <c r="E1215" s="25" t="s">
        <v>2384</v>
      </c>
      <c r="F1215" s="26" t="s">
        <v>2385</v>
      </c>
      <c r="G1215" s="1">
        <v>0.54256386040858195</v>
      </c>
      <c r="H1215" s="1">
        <v>1.0299044156619199</v>
      </c>
      <c r="I1215" s="1">
        <f>VLOOKUP(F1215,'[1]SUSMB vs SHAM all proteins sum'!$B$2:$E$3214,2,FALSE)</f>
        <v>0.57992608327793904</v>
      </c>
      <c r="J1215" s="29">
        <f>VLOOKUP(F1215,'[1]SUSMB vs SHAM all proteins sum'!$B$2:$E$3214,3,FALSE)</f>
        <v>1.02507828498909</v>
      </c>
      <c r="K1215" s="25">
        <f>VLOOKUP($E1215,[1]AllProteinsNorm!$A$1:$Q$3226,4,FALSE)</f>
        <v>257742.32844516399</v>
      </c>
      <c r="L1215" s="1">
        <f>VLOOKUP($E1215,[1]AllProteinsNorm!$A$1:$Q$3226,5,FALSE)</f>
        <v>258116.11497588601</v>
      </c>
      <c r="M1215" s="1">
        <f>VLOOKUP($E1215,[1]AllProteinsNorm!$A$1:$Q$3226,10,FALSE)</f>
        <v>282477.72135368799</v>
      </c>
      <c r="N1215" s="1">
        <f>VLOOKUP($E1215,[1]AllProteinsNorm!$A$1:$Q$3226,11,FALSE)</f>
        <v>274865.55427313503</v>
      </c>
      <c r="O1215" s="1">
        <f>VLOOKUP($E1215,[1]AllProteinsNorm!$A$1:$Q$3226,15,FALSE)</f>
        <v>256938.599667059</v>
      </c>
      <c r="P1215" s="1">
        <f>VLOOKUP($E1215,[1]AllProteinsNorm!$A$1:$Q$3226,6,FALSE)</f>
        <v>243481.348620415</v>
      </c>
      <c r="Q1215" s="1">
        <f>VLOOKUP($E1215,[1]AllProteinsNorm!$A$1:$Q$3226,8,FALSE)</f>
        <v>264477.64119267598</v>
      </c>
      <c r="R1215" s="1">
        <f>VLOOKUP($E1215,[1]AllProteinsNorm!$A$1:$Q$3226,13,FALSE)</f>
        <v>314489.72287738102</v>
      </c>
      <c r="S1215" s="1">
        <f>VLOOKUP($E1215,[1]AllProteinsNorm!$A$1:$Q$3226,16,FALSE)</f>
        <v>269795.44701257301</v>
      </c>
      <c r="T1215" s="1">
        <f>VLOOKUP($E1215,[1]AllProteinsNorm!$A$1:$Q$3226,17,FALSE)</f>
        <v>281464.48570225801</v>
      </c>
      <c r="U1215" s="1">
        <f>VLOOKUP($E1215,[1]AllProteinsNorm!$A$1:$Q$3226,3,FALSE)</f>
        <v>248815.46617074101</v>
      </c>
      <c r="V1215" s="1">
        <f>VLOOKUP($E1215,[1]AllProteinsNorm!$A$1:$Q$3226,7,FALSE)</f>
        <v>259851.651143114</v>
      </c>
      <c r="W1215" s="1">
        <f>VLOOKUP($E1215,[1]AllProteinsNorm!$A$1:$Q$3226,9,FALSE)</f>
        <v>297957.68607442197</v>
      </c>
      <c r="X1215" s="1">
        <f>VLOOKUP($E1215,[1]AllProteinsNorm!$A$1:$Q$3226,12,FALSE)</f>
        <v>299050.97972196899</v>
      </c>
      <c r="Y1215" s="29">
        <f>VLOOKUP($E1215,[1]AllProteinsNorm!$A$1:$Q$3226,14,FALSE)</f>
        <v>260745.746317304</v>
      </c>
      <c r="Z1215" s="25">
        <f t="shared" si="158"/>
        <v>0.9688539051811188</v>
      </c>
      <c r="AA1215" s="1">
        <f t="shared" si="158"/>
        <v>0.97025896946442369</v>
      </c>
      <c r="AB1215" s="1">
        <f t="shared" si="158"/>
        <v>1.0618342943945711</v>
      </c>
      <c r="AC1215" s="1">
        <f t="shared" si="158"/>
        <v>1.0332201437916213</v>
      </c>
      <c r="AD1215" s="1">
        <f t="shared" si="158"/>
        <v>0.96583268716826476</v>
      </c>
      <c r="AE1215" s="1">
        <f t="shared" si="158"/>
        <v>0.91524685476659284</v>
      </c>
      <c r="AF1215" s="1">
        <f t="shared" si="158"/>
        <v>0.99417195867046448</v>
      </c>
      <c r="AG1215" s="1">
        <f t="shared" si="158"/>
        <v>1.1821674692983297</v>
      </c>
      <c r="AH1215" s="1">
        <f t="shared" si="158"/>
        <v>1.0141616009099939</v>
      </c>
      <c r="AI1215" s="1">
        <f t="shared" si="158"/>
        <v>1.0580255396445126</v>
      </c>
      <c r="AJ1215" s="1">
        <f t="shared" si="158"/>
        <v>0.93529781283197722</v>
      </c>
      <c r="AK1215" s="1">
        <f t="shared" si="158"/>
        <v>0.97678285323371172</v>
      </c>
      <c r="AL1215" s="1">
        <f t="shared" si="158"/>
        <v>1.1200235113626329</v>
      </c>
      <c r="AM1215" s="1">
        <f t="shared" si="158"/>
        <v>1.1241332042730894</v>
      </c>
      <c r="AN1215" s="29">
        <f t="shared" si="158"/>
        <v>0.98014375870214299</v>
      </c>
      <c r="AO1215" s="1">
        <f t="shared" si="153"/>
        <v>10607.197313957686</v>
      </c>
      <c r="AP1215" s="1">
        <f t="shared" si="154"/>
        <v>23375.744097016548</v>
      </c>
      <c r="AQ1215" s="29">
        <f t="shared" si="155"/>
        <v>21019.386180390589</v>
      </c>
    </row>
    <row r="1216" spans="1:43" x14ac:dyDescent="0.2">
      <c r="A1216" s="26"/>
      <c r="E1216" s="25" t="s">
        <v>2386</v>
      </c>
      <c r="F1216" s="26" t="s">
        <v>2387</v>
      </c>
      <c r="G1216" s="1">
        <v>0.150490780937242</v>
      </c>
      <c r="H1216" s="1">
        <v>1.3290004206585</v>
      </c>
      <c r="I1216" s="1">
        <f>VLOOKUP(F1216,'[1]SUSMB vs SHAM all proteins sum'!$B$2:$E$3214,2,FALSE)</f>
        <v>0.36125744129107701</v>
      </c>
      <c r="J1216" s="29">
        <f>VLOOKUP(F1216,'[1]SUSMB vs SHAM all proteins sum'!$B$2:$E$3214,3,FALSE)</f>
        <v>1.1826105124196</v>
      </c>
      <c r="K1216" s="25">
        <f>VLOOKUP($E1216,[1]AllProteinsNorm!$A$1:$Q$3226,4,FALSE)</f>
        <v>13677.8289819862</v>
      </c>
      <c r="L1216" s="1">
        <f>VLOOKUP($E1216,[1]AllProteinsNorm!$A$1:$Q$3226,5,FALSE)</f>
        <v>20676.071933458501</v>
      </c>
      <c r="M1216" s="1">
        <f>VLOOKUP($E1216,[1]AllProteinsNorm!$A$1:$Q$3226,10,FALSE)</f>
        <v>13584.097435498799</v>
      </c>
      <c r="N1216" s="1">
        <f>VLOOKUP($E1216,[1]AllProteinsNorm!$A$1:$Q$3226,11,FALSE)</f>
        <v>25630.215074779</v>
      </c>
      <c r="O1216" s="1">
        <f>VLOOKUP($E1216,[1]AllProteinsNorm!$A$1:$Q$3226,15,FALSE)</f>
        <v>22250.0283539345</v>
      </c>
      <c r="P1216" s="1">
        <f>VLOOKUP($E1216,[1]AllProteinsNorm!$A$1:$Q$3226,6,FALSE)</f>
        <v>17846.425892255498</v>
      </c>
      <c r="Q1216" s="1">
        <f>VLOOKUP($E1216,[1]AllProteinsNorm!$A$1:$Q$3226,8,FALSE)</f>
        <v>25741.208265316502</v>
      </c>
      <c r="R1216" s="1">
        <f>VLOOKUP($E1216,[1]AllProteinsNorm!$A$1:$Q$3226,13,FALSE)</f>
        <v>24867.968668003799</v>
      </c>
      <c r="S1216" s="1">
        <f>VLOOKUP($E1216,[1]AllProteinsNorm!$A$1:$Q$3226,16,FALSE)</f>
        <v>37357.050136231497</v>
      </c>
      <c r="T1216" s="1">
        <f>VLOOKUP($E1216,[1]AllProteinsNorm!$A$1:$Q$3226,17,FALSE)</f>
        <v>21282.926002042499</v>
      </c>
      <c r="U1216" s="1">
        <f>VLOOKUP($E1216,[1]AllProteinsNorm!$A$1:$Q$3226,3,FALSE)</f>
        <v>19691.4035263654</v>
      </c>
      <c r="V1216" s="1">
        <f>VLOOKUP($E1216,[1]AllProteinsNorm!$A$1:$Q$3226,7,FALSE)</f>
        <v>21578.203604402999</v>
      </c>
      <c r="W1216" s="1">
        <f>VLOOKUP($E1216,[1]AllProteinsNorm!$A$1:$Q$3226,9,FALSE)</f>
        <v>24160.774170043602</v>
      </c>
      <c r="X1216" s="1">
        <f>VLOOKUP($E1216,[1]AllProteinsNorm!$A$1:$Q$3226,12,FALSE)</f>
        <v>31397.8248547322</v>
      </c>
      <c r="Y1216" s="29">
        <f>VLOOKUP($E1216,[1]AllProteinsNorm!$A$1:$Q$3226,14,FALSE)</f>
        <v>15721.903265994</v>
      </c>
      <c r="Z1216" s="25">
        <f t="shared" si="158"/>
        <v>0.71373825734767948</v>
      </c>
      <c r="AA1216" s="1">
        <f t="shared" si="158"/>
        <v>1.0789214845438857</v>
      </c>
      <c r="AB1216" s="1">
        <f t="shared" si="158"/>
        <v>0.70884714555380279</v>
      </c>
      <c r="AC1216" s="1">
        <f t="shared" si="158"/>
        <v>1.3374392286240273</v>
      </c>
      <c r="AD1216" s="1">
        <f t="shared" si="158"/>
        <v>1.1610538839306048</v>
      </c>
      <c r="AE1216" s="1">
        <f t="shared" si="158"/>
        <v>0.93126452545930771</v>
      </c>
      <c r="AF1216" s="1">
        <f t="shared" si="158"/>
        <v>1.3432310897809425</v>
      </c>
      <c r="AG1216" s="1">
        <f t="shared" si="158"/>
        <v>1.297663587127283</v>
      </c>
      <c r="AH1216" s="1">
        <f t="shared" si="158"/>
        <v>1.9493704665410958</v>
      </c>
      <c r="AI1216" s="1">
        <f t="shared" si="158"/>
        <v>1.1105884227652902</v>
      </c>
      <c r="AJ1216" s="1">
        <f t="shared" si="158"/>
        <v>1.0275393891931153</v>
      </c>
      <c r="AK1216" s="1">
        <f t="shared" si="158"/>
        <v>1.1259966371551722</v>
      </c>
      <c r="AL1216" s="1">
        <f t="shared" si="158"/>
        <v>1.2607606715224204</v>
      </c>
      <c r="AM1216" s="1">
        <f t="shared" si="158"/>
        <v>1.6384053950256379</v>
      </c>
      <c r="AN1216" s="29">
        <f t="shared" si="158"/>
        <v>0.82040240845516588</v>
      </c>
      <c r="AO1216" s="1">
        <f t="shared" si="153"/>
        <v>4792.8124181214143</v>
      </c>
      <c r="AP1216" s="1">
        <f t="shared" si="154"/>
        <v>6593.5647629651676</v>
      </c>
      <c r="AQ1216" s="29">
        <f t="shared" si="155"/>
        <v>5227.034988992119</v>
      </c>
    </row>
    <row r="1217" spans="1:43" x14ac:dyDescent="0.2">
      <c r="A1217" s="26"/>
      <c r="E1217" s="25" t="s">
        <v>2388</v>
      </c>
      <c r="F1217" s="26" t="s">
        <v>2389</v>
      </c>
      <c r="G1217" s="1">
        <v>0.73801454570888203</v>
      </c>
      <c r="H1217" s="1">
        <v>0.80128211775365499</v>
      </c>
      <c r="I1217" s="1">
        <f>VLOOKUP(F1217,'[1]SUSMB vs SHAM all proteins sum'!$B$2:$E$3214,2,FALSE)</f>
        <v>0.20513607868686501</v>
      </c>
      <c r="J1217" s="29">
        <f>VLOOKUP(F1217,'[1]SUSMB vs SHAM all proteins sum'!$B$2:$E$3214,3,FALSE)</f>
        <v>2.4216724357450001</v>
      </c>
      <c r="K1217" s="25">
        <f>VLOOKUP($E1217,[1]AllProteinsNorm!$A$1:$Q$3226,4,FALSE)</f>
        <v>9010.4113509978706</v>
      </c>
      <c r="L1217" s="1">
        <f>VLOOKUP($E1217,[1]AllProteinsNorm!$A$1:$Q$3226,5,FALSE)</f>
        <v>5579.0203169726801</v>
      </c>
      <c r="M1217" s="1">
        <f>VLOOKUP($E1217,[1]AllProteinsNorm!$A$1:$Q$3226,10,FALSE)</f>
        <v>108605.29429337299</v>
      </c>
      <c r="N1217" s="1">
        <f>VLOOKUP($E1217,[1]AllProteinsNorm!$A$1:$Q$3226,11,FALSE)</f>
        <v>20500.6634561807</v>
      </c>
      <c r="O1217" s="1">
        <f>VLOOKUP($E1217,[1]AllProteinsNorm!$A$1:$Q$3226,15,FALSE)</f>
        <v>78793.652330714001</v>
      </c>
      <c r="P1217" s="1">
        <f>VLOOKUP($E1217,[1]AllProteinsNorm!$A$1:$Q$3226,6,FALSE)</f>
        <v>19883.520493117601</v>
      </c>
      <c r="Q1217" s="1">
        <f>VLOOKUP($E1217,[1]AllProteinsNorm!$A$1:$Q$3226,8,FALSE)</f>
        <v>15979.6573966168</v>
      </c>
      <c r="R1217" s="1">
        <f>VLOOKUP($E1217,[1]AllProteinsNorm!$A$1:$Q$3226,13,FALSE)</f>
        <v>34084.469320518401</v>
      </c>
      <c r="S1217" s="1">
        <f>VLOOKUP($E1217,[1]AllProteinsNorm!$A$1:$Q$3226,16,FALSE)</f>
        <v>32884.560688322897</v>
      </c>
      <c r="T1217" s="1">
        <f>VLOOKUP($E1217,[1]AllProteinsNorm!$A$1:$Q$3226,17,FALSE)</f>
        <v>8179.5730120569597</v>
      </c>
      <c r="U1217" s="1">
        <f>VLOOKUP($E1217,[1]AllProteinsNorm!$A$1:$Q$3226,3,FALSE)</f>
        <v>86537.867315899799</v>
      </c>
      <c r="V1217" s="1">
        <f>VLOOKUP($E1217,[1]AllProteinsNorm!$A$1:$Q$3226,7,FALSE)</f>
        <v>26914.641397475902</v>
      </c>
      <c r="W1217" s="1">
        <f>VLOOKUP($E1217,[1]AllProteinsNorm!$A$1:$Q$3226,9,FALSE)</f>
        <v>58104.117508055802</v>
      </c>
      <c r="X1217" s="1">
        <f>VLOOKUP($E1217,[1]AllProteinsNorm!$A$1:$Q$3226,12,FALSE)</f>
        <v>124989.977359839</v>
      </c>
      <c r="Y1217" s="29">
        <f>VLOOKUP($E1217,[1]AllProteinsNorm!$A$1:$Q$3226,14,FALSE)</f>
        <v>43422.299045916203</v>
      </c>
      <c r="Z1217" s="25">
        <f t="shared" si="158"/>
        <v>0.20249112675836353</v>
      </c>
      <c r="AA1217" s="1">
        <f t="shared" si="158"/>
        <v>0.12537741798730312</v>
      </c>
      <c r="AB1217" s="1">
        <f t="shared" si="158"/>
        <v>2.4406886163918893</v>
      </c>
      <c r="AC1217" s="1">
        <f t="shared" si="158"/>
        <v>0.46071175674752146</v>
      </c>
      <c r="AD1217" s="1">
        <f t="shared" si="158"/>
        <v>1.770731082114922</v>
      </c>
      <c r="AE1217" s="1">
        <f t="shared" si="158"/>
        <v>0.44684269249577646</v>
      </c>
      <c r="AF1217" s="1">
        <f t="shared" si="158"/>
        <v>0.35911111106988558</v>
      </c>
      <c r="AG1217" s="1">
        <f t="shared" si="158"/>
        <v>0.76598085579170538</v>
      </c>
      <c r="AH1217" s="1">
        <f t="shared" si="158"/>
        <v>0.73901528879642642</v>
      </c>
      <c r="AI1217" s="1">
        <f t="shared" si="158"/>
        <v>0.18381968270852439</v>
      </c>
      <c r="AJ1217" s="1">
        <f t="shared" si="158"/>
        <v>1.9447669565187704</v>
      </c>
      <c r="AK1217" s="1">
        <f t="shared" si="158"/>
        <v>0.60485319155474815</v>
      </c>
      <c r="AL1217" s="1">
        <f t="shared" si="158"/>
        <v>1.3057748159526128</v>
      </c>
      <c r="AM1217" s="1">
        <f t="shared" si="158"/>
        <v>2.8089018761938354</v>
      </c>
      <c r="AN1217" s="29">
        <f t="shared" si="158"/>
        <v>0.97583006121828542</v>
      </c>
      <c r="AO1217" s="1">
        <f t="shared" si="153"/>
        <v>41559.271021298468</v>
      </c>
      <c r="AP1217" s="1">
        <f t="shared" si="154"/>
        <v>9960.2362693697069</v>
      </c>
      <c r="AQ1217" s="29">
        <f t="shared" si="155"/>
        <v>34587.594355977672</v>
      </c>
    </row>
    <row r="1218" spans="1:43" x14ac:dyDescent="0.2">
      <c r="A1218" s="26"/>
      <c r="E1218" s="25" t="s">
        <v>2390</v>
      </c>
      <c r="F1218" s="26" t="s">
        <v>2391</v>
      </c>
      <c r="G1218" s="43">
        <v>4.5130931540727198E-2</v>
      </c>
      <c r="H1218" s="1">
        <v>1.0978952167628</v>
      </c>
      <c r="I1218" s="1">
        <f>VLOOKUP(F1218,'[1]SUSMB vs SHAM all proteins sum'!$B$2:$E$3214,2,FALSE)</f>
        <v>0.149230336401005</v>
      </c>
      <c r="J1218" s="29">
        <f>VLOOKUP(F1218,'[1]SUSMB vs SHAM all proteins sum'!$B$2:$E$3214,3,FALSE)</f>
        <v>1.0904931916026299</v>
      </c>
      <c r="K1218" s="25">
        <f>VLOOKUP($E1218,[1]AllProteinsNorm!$A$1:$Q$3226,4,FALSE)</f>
        <v>5548877.9577779202</v>
      </c>
      <c r="L1218" s="1">
        <f>VLOOKUP($E1218,[1]AllProteinsNorm!$A$1:$Q$3226,5,FALSE)</f>
        <v>6106804.9928481998</v>
      </c>
      <c r="M1218" s="1">
        <f>VLOOKUP($E1218,[1]AllProteinsNorm!$A$1:$Q$3226,10,FALSE)</f>
        <v>6377896.0277728401</v>
      </c>
      <c r="N1218" s="1">
        <f>VLOOKUP($E1218,[1]AllProteinsNorm!$A$1:$Q$3226,11,FALSE)</f>
        <v>6249260.4681144096</v>
      </c>
      <c r="O1218" s="1">
        <f>VLOOKUP($E1218,[1]AllProteinsNorm!$A$1:$Q$3226,15,FALSE)</f>
        <v>6978962.6396585098</v>
      </c>
      <c r="P1218" s="1">
        <f>VLOOKUP($E1218,[1]AllProteinsNorm!$A$1:$Q$3226,6,FALSE)</f>
        <v>6685309.2935135895</v>
      </c>
      <c r="Q1218" s="1">
        <f>VLOOKUP($E1218,[1]AllProteinsNorm!$A$1:$Q$3226,8,FALSE)</f>
        <v>7124023.3435479896</v>
      </c>
      <c r="R1218" s="1">
        <f>VLOOKUP($E1218,[1]AllProteinsNorm!$A$1:$Q$3226,13,FALSE)</f>
        <v>6938218.2102650199</v>
      </c>
      <c r="S1218" s="1">
        <f>VLOOKUP($E1218,[1]AllProteinsNorm!$A$1:$Q$3226,16,FALSE)</f>
        <v>6596165.9620706197</v>
      </c>
      <c r="T1218" s="1">
        <f>VLOOKUP($E1218,[1]AllProteinsNorm!$A$1:$Q$3226,17,FALSE)</f>
        <v>6898175.7943514604</v>
      </c>
      <c r="U1218" s="1">
        <f>VLOOKUP($E1218,[1]AllProteinsNorm!$A$1:$Q$3226,3,FALSE)</f>
        <v>7863631.5819729101</v>
      </c>
      <c r="V1218" s="1">
        <f>VLOOKUP($E1218,[1]AllProteinsNorm!$A$1:$Q$3226,7,FALSE)</f>
        <v>6810551.8612942696</v>
      </c>
      <c r="W1218" s="1">
        <f>VLOOKUP($E1218,[1]AllProteinsNorm!$A$1:$Q$3226,9,FALSE)</f>
        <v>6788472.4133501695</v>
      </c>
      <c r="X1218" s="1">
        <f>VLOOKUP($E1218,[1]AllProteinsNorm!$A$1:$Q$3226,12,FALSE)</f>
        <v>6326447.0095945401</v>
      </c>
      <c r="Y1218" s="29">
        <f>VLOOKUP($E1218,[1]AllProteinsNorm!$A$1:$Q$3226,14,FALSE)</f>
        <v>6319657.7247665599</v>
      </c>
      <c r="Z1218" s="25">
        <f t="shared" si="158"/>
        <v>0.88748529954905742</v>
      </c>
      <c r="AA1218" s="1">
        <f t="shared" si="158"/>
        <v>0.97671992420895015</v>
      </c>
      <c r="AB1218" s="1">
        <f t="shared" si="158"/>
        <v>1.0200781148496223</v>
      </c>
      <c r="AC1218" s="1">
        <f t="shared" si="158"/>
        <v>0.9995041953897249</v>
      </c>
      <c r="AD1218" s="1">
        <f t="shared" si="158"/>
        <v>1.1162124660026451</v>
      </c>
      <c r="AE1218" s="1">
        <f t="shared" si="158"/>
        <v>1.0692456684176119</v>
      </c>
      <c r="AF1218" s="1">
        <f t="shared" si="158"/>
        <v>1.1394134163972554</v>
      </c>
      <c r="AG1218" s="1">
        <f t="shared" si="158"/>
        <v>1.1096958184208487</v>
      </c>
      <c r="AH1218" s="1">
        <f t="shared" si="158"/>
        <v>1.0549881199888218</v>
      </c>
      <c r="AI1218" s="1">
        <f t="shared" si="158"/>
        <v>1.103291450591511</v>
      </c>
      <c r="AJ1218" s="1">
        <f t="shared" si="158"/>
        <v>1.2577060593463441</v>
      </c>
      <c r="AK1218" s="1">
        <f t="shared" si="158"/>
        <v>1.089276914126905</v>
      </c>
      <c r="AL1218" s="1">
        <f t="shared" si="158"/>
        <v>1.0857455361399229</v>
      </c>
      <c r="AM1218" s="1">
        <f t="shared" si="158"/>
        <v>1.0118493796608314</v>
      </c>
      <c r="AN1218" s="29">
        <f t="shared" si="158"/>
        <v>1.0107635041874237</v>
      </c>
      <c r="AO1218" s="1">
        <f t="shared" si="153"/>
        <v>460389.73515069718</v>
      </c>
      <c r="AP1218" s="1">
        <f t="shared" si="154"/>
        <v>188007.31593887985</v>
      </c>
      <c r="AQ1218" s="29">
        <f t="shared" si="155"/>
        <v>562880.40151871229</v>
      </c>
    </row>
    <row r="1219" spans="1:43" x14ac:dyDescent="0.2">
      <c r="A1219" s="26"/>
      <c r="E1219" s="25" t="s">
        <v>2392</v>
      </c>
      <c r="F1219" s="26" t="s">
        <v>2393</v>
      </c>
      <c r="G1219" s="1">
        <v>0.308310315939539</v>
      </c>
      <c r="H1219" s="1">
        <v>0.75044635317873898</v>
      </c>
      <c r="I1219" s="1">
        <f>VLOOKUP(F1219,'[1]SUSMB vs SHAM all proteins sum'!$B$2:$E$3214,2,FALSE)</f>
        <v>9.6388185303459994E-2</v>
      </c>
      <c r="J1219" s="29">
        <f>VLOOKUP(F1219,'[1]SUSMB vs SHAM all proteins sum'!$B$2:$E$3214,3,FALSE)</f>
        <v>0.47352388319317001</v>
      </c>
      <c r="K1219" s="25">
        <f>VLOOKUP($E1219,[1]AllProteinsNorm!$A$1:$Q$3226,4,FALSE)</f>
        <v>69454.913685364503</v>
      </c>
      <c r="L1219" s="1">
        <f>VLOOKUP($E1219,[1]AllProteinsNorm!$A$1:$Q$3226,5,FALSE)</f>
        <v>60158.477984872399</v>
      </c>
      <c r="M1219" s="1">
        <f>VLOOKUP($E1219,[1]AllProteinsNorm!$A$1:$Q$3226,10,FALSE)</f>
        <v>77647.642746743499</v>
      </c>
      <c r="N1219" s="1">
        <f>VLOOKUP($E1219,[1]AllProteinsNorm!$A$1:$Q$3226,11,FALSE)</f>
        <v>60282.9958905327</v>
      </c>
      <c r="O1219" s="1">
        <f>VLOOKUP($E1219,[1]AllProteinsNorm!$A$1:$Q$3226,15,FALSE)</f>
        <v>93681.680243287599</v>
      </c>
      <c r="P1219" s="1">
        <f>VLOOKUP($E1219,[1]AllProteinsNorm!$A$1:$Q$3226,6,FALSE)</f>
        <v>68721.167542048803</v>
      </c>
      <c r="Q1219" s="1">
        <f>VLOOKUP($E1219,[1]AllProteinsNorm!$A$1:$Q$3226,8,FALSE)</f>
        <v>85148.9714436793</v>
      </c>
      <c r="R1219" s="1">
        <f>VLOOKUP($E1219,[1]AllProteinsNorm!$A$1:$Q$3226,13,FALSE)</f>
        <v>20466.730071428101</v>
      </c>
      <c r="S1219" s="1">
        <f>VLOOKUP($E1219,[1]AllProteinsNorm!$A$1:$Q$3226,16,FALSE)</f>
        <v>54305.086029512</v>
      </c>
      <c r="T1219" s="1">
        <f>VLOOKUP($E1219,[1]AllProteinsNorm!$A$1:$Q$3226,17,FALSE)</f>
        <v>67052.804105850693</v>
      </c>
      <c r="U1219" s="1">
        <f>VLOOKUP($E1219,[1]AllProteinsNorm!$A$1:$Q$3226,3,FALSE)</f>
        <v>46671.441550013202</v>
      </c>
      <c r="V1219" s="1">
        <f>VLOOKUP($E1219,[1]AllProteinsNorm!$A$1:$Q$3226,7,FALSE)</f>
        <v>23289.455688493799</v>
      </c>
      <c r="W1219" s="1">
        <f>VLOOKUP($E1219,[1]AllProteinsNorm!$A$1:$Q$3226,9,FALSE)</f>
        <v>51997.073370811697</v>
      </c>
      <c r="X1219" s="1">
        <f>VLOOKUP($E1219,[1]AllProteinsNorm!$A$1:$Q$3226,12,FALSE)</f>
        <v>85087.909340526807</v>
      </c>
      <c r="Y1219" s="29">
        <f>VLOOKUP($E1219,[1]AllProteinsNorm!$A$1:$Q$3226,14,FALSE)</f>
        <v>9070.4686374657904</v>
      </c>
      <c r="Z1219" s="25">
        <f t="shared" si="158"/>
        <v>0.96137832464166162</v>
      </c>
      <c r="AA1219" s="1">
        <f t="shared" si="158"/>
        <v>0.83269928230111501</v>
      </c>
      <c r="AB1219" s="1">
        <f t="shared" si="158"/>
        <v>1.0747801233243557</v>
      </c>
      <c r="AC1219" s="1">
        <f t="shared" si="158"/>
        <v>0.83442282940785928</v>
      </c>
      <c r="AD1219" s="1">
        <f t="shared" si="158"/>
        <v>1.2967194403250093</v>
      </c>
      <c r="AE1219" s="1">
        <f t="shared" si="158"/>
        <v>0.95122198579472739</v>
      </c>
      <c r="AF1219" s="1">
        <f t="shared" si="158"/>
        <v>1.1786117233161959</v>
      </c>
      <c r="AG1219" s="1">
        <f t="shared" si="158"/>
        <v>0.28329558879156502</v>
      </c>
      <c r="AH1219" s="1">
        <f t="shared" si="158"/>
        <v>0.75167802904598136</v>
      </c>
      <c r="AI1219" s="1">
        <f t="shared" si="158"/>
        <v>0.92812889763034712</v>
      </c>
      <c r="AJ1219" s="1">
        <f t="shared" si="158"/>
        <v>0.64601494559797679</v>
      </c>
      <c r="AK1219" s="1">
        <f t="shared" si="158"/>
        <v>0.32236708252275009</v>
      </c>
      <c r="AL1219" s="1">
        <f t="shared" si="158"/>
        <v>0.719731069135777</v>
      </c>
      <c r="AM1219" s="1">
        <f t="shared" si="158"/>
        <v>1.177766516270172</v>
      </c>
      <c r="AN1219" s="29">
        <f t="shared" si="158"/>
        <v>0.12555126023055013</v>
      </c>
      <c r="AO1219" s="1">
        <f t="shared" si="153"/>
        <v>12535.373522804326</v>
      </c>
      <c r="AP1219" s="1">
        <f t="shared" si="154"/>
        <v>21678.911552112084</v>
      </c>
      <c r="AQ1219" s="29">
        <f t="shared" si="155"/>
        <v>26097.081574975775</v>
      </c>
    </row>
    <row r="1220" spans="1:43" x14ac:dyDescent="0.2">
      <c r="A1220" s="26"/>
      <c r="E1220" s="25" t="s">
        <v>2394</v>
      </c>
      <c r="F1220" s="26" t="s">
        <v>2395</v>
      </c>
      <c r="G1220" s="1">
        <v>0.574248654285612</v>
      </c>
      <c r="H1220" s="1">
        <v>1.1044868772119101</v>
      </c>
      <c r="I1220" s="1">
        <f>VLOOKUP(F1220,'[1]SUSMB vs SHAM all proteins sum'!$B$2:$E$3214,2,FALSE)</f>
        <v>0.84392471388152102</v>
      </c>
      <c r="J1220" s="29">
        <f>VLOOKUP(F1220,'[1]SUSMB vs SHAM all proteins sum'!$B$2:$E$3214,3,FALSE)</f>
        <v>1.03200718048248</v>
      </c>
      <c r="K1220" s="25">
        <f>VLOOKUP($E1220,[1]AllProteinsNorm!$A$1:$Q$3226,4,FALSE)</f>
        <v>174254.742015886</v>
      </c>
      <c r="L1220" s="1">
        <f>VLOOKUP($E1220,[1]AllProteinsNorm!$A$1:$Q$3226,5,FALSE)</f>
        <v>372783.31930789899</v>
      </c>
      <c r="M1220" s="1">
        <f>VLOOKUP($E1220,[1]AllProteinsNorm!$A$1:$Q$3226,10,FALSE)</f>
        <v>297292.01011343999</v>
      </c>
      <c r="N1220" s="1">
        <f>VLOOKUP($E1220,[1]AllProteinsNorm!$A$1:$Q$3226,11,FALSE)</f>
        <v>360111.13476784597</v>
      </c>
      <c r="O1220" s="1">
        <f>VLOOKUP($E1220,[1]AllProteinsNorm!$A$1:$Q$3226,15,FALSE)</f>
        <v>405668.33108413301</v>
      </c>
      <c r="P1220" s="1">
        <f>VLOOKUP($E1220,[1]AllProteinsNorm!$A$1:$Q$3226,6,FALSE)</f>
        <v>323614.23999773001</v>
      </c>
      <c r="Q1220" s="1">
        <f>VLOOKUP($E1220,[1]AllProteinsNorm!$A$1:$Q$3226,8,FALSE)</f>
        <v>405954.77513265598</v>
      </c>
      <c r="R1220" s="1">
        <f>VLOOKUP($E1220,[1]AllProteinsNorm!$A$1:$Q$3226,13,FALSE)</f>
        <v>385088.258111745</v>
      </c>
      <c r="S1220" s="1">
        <f>VLOOKUP($E1220,[1]AllProteinsNorm!$A$1:$Q$3226,16,FALSE)</f>
        <v>347059.86981542601</v>
      </c>
      <c r="T1220" s="1">
        <f>VLOOKUP($E1220,[1]AllProteinsNorm!$A$1:$Q$3226,17,FALSE)</f>
        <v>264097.82017828501</v>
      </c>
      <c r="U1220" s="1">
        <f>VLOOKUP($E1220,[1]AllProteinsNorm!$A$1:$Q$3226,3,FALSE)</f>
        <v>296791.49057763501</v>
      </c>
      <c r="V1220" s="1">
        <f>VLOOKUP($E1220,[1]AllProteinsNorm!$A$1:$Q$3226,7,FALSE)</f>
        <v>327154.99119375099</v>
      </c>
      <c r="W1220" s="1">
        <f>VLOOKUP($E1220,[1]AllProteinsNorm!$A$1:$Q$3226,9,FALSE)</f>
        <v>350812.96533136599</v>
      </c>
      <c r="X1220" s="1">
        <f>VLOOKUP($E1220,[1]AllProteinsNorm!$A$1:$Q$3226,12,FALSE)</f>
        <v>320285.95472312602</v>
      </c>
      <c r="Y1220" s="29">
        <f>VLOOKUP($E1220,[1]AllProteinsNorm!$A$1:$Q$3226,14,FALSE)</f>
        <v>302710.18903036299</v>
      </c>
      <c r="Z1220" s="25">
        <f t="shared" si="158"/>
        <v>0.54112697919069208</v>
      </c>
      <c r="AA1220" s="1">
        <f t="shared" si="158"/>
        <v>1.1576334114991971</v>
      </c>
      <c r="AB1220" s="1">
        <f t="shared" si="158"/>
        <v>0.9232043014103366</v>
      </c>
      <c r="AC1220" s="1">
        <f t="shared" si="158"/>
        <v>1.1182814784580823</v>
      </c>
      <c r="AD1220" s="1">
        <f t="shared" si="158"/>
        <v>1.2597538294416917</v>
      </c>
      <c r="AE1220" s="1">
        <f t="shared" si="158"/>
        <v>1.0049447956893978</v>
      </c>
      <c r="AF1220" s="1">
        <f t="shared" si="158"/>
        <v>1.2606433467133091</v>
      </c>
      <c r="AG1220" s="1">
        <f t="shared" si="158"/>
        <v>1.1958449074218991</v>
      </c>
      <c r="AH1220" s="1">
        <f t="shared" si="158"/>
        <v>1.0777523571462702</v>
      </c>
      <c r="AI1220" s="1">
        <f t="shared" si="158"/>
        <v>0.82012376817207933</v>
      </c>
      <c r="AJ1220" s="1">
        <f t="shared" si="158"/>
        <v>0.92164999866194208</v>
      </c>
      <c r="AK1220" s="1">
        <f t="shared" si="158"/>
        <v>1.0159401693395105</v>
      </c>
      <c r="AL1220" s="1">
        <f t="shared" si="158"/>
        <v>1.0894071403427561</v>
      </c>
      <c r="AM1220" s="1">
        <f t="shared" si="158"/>
        <v>0.99460920920437046</v>
      </c>
      <c r="AN1220" s="29">
        <f t="shared" si="158"/>
        <v>0.94002979927691377</v>
      </c>
      <c r="AO1220" s="1">
        <f t="shared" si="153"/>
        <v>81818.014350102952</v>
      </c>
      <c r="AP1220" s="1">
        <f t="shared" si="154"/>
        <v>49657.178154477799</v>
      </c>
      <c r="AQ1220" s="29">
        <f t="shared" si="155"/>
        <v>19169.139261277029</v>
      </c>
    </row>
    <row r="1221" spans="1:43" x14ac:dyDescent="0.2">
      <c r="A1221" s="26"/>
      <c r="E1221" s="25" t="s">
        <v>2396</v>
      </c>
      <c r="F1221" s="26" t="s">
        <v>2397</v>
      </c>
      <c r="G1221" s="1">
        <v>0.43760914768362902</v>
      </c>
      <c r="H1221" s="1">
        <v>0.80451772935242305</v>
      </c>
      <c r="I1221" s="1">
        <f>VLOOKUP(F1221,'[1]SUSMB vs SHAM all proteins sum'!$B$2:$E$3214,2,FALSE)</f>
        <v>0.59461068182791599</v>
      </c>
      <c r="J1221" s="29">
        <f>VLOOKUP(F1221,'[1]SUSMB vs SHAM all proteins sum'!$B$2:$E$3214,3,FALSE)</f>
        <v>1.1945311891358601</v>
      </c>
      <c r="K1221" s="25">
        <f>VLOOKUP($E1221,[1]AllProteinsNorm!$A$1:$Q$3226,4,FALSE)</f>
        <v>498463.155617885</v>
      </c>
      <c r="L1221" s="1">
        <f>VLOOKUP($E1221,[1]AllProteinsNorm!$A$1:$Q$3226,5,FALSE)</f>
        <v>291570.69228520902</v>
      </c>
      <c r="M1221" s="1">
        <f>VLOOKUP($E1221,[1]AllProteinsNorm!$A$1:$Q$3226,10,FALSE)</f>
        <v>891038.30661359301</v>
      </c>
      <c r="N1221" s="1">
        <f>VLOOKUP($E1221,[1]AllProteinsNorm!$A$1:$Q$3226,11,FALSE)</f>
        <v>367743.27596395201</v>
      </c>
      <c r="O1221" s="1">
        <f>VLOOKUP($E1221,[1]AllProteinsNorm!$A$1:$Q$3226,15,FALSE)</f>
        <v>1012748.82031098</v>
      </c>
      <c r="P1221" s="1">
        <f>VLOOKUP($E1221,[1]AllProteinsNorm!$A$1:$Q$3226,6,FALSE)</f>
        <v>308048.19666432799</v>
      </c>
      <c r="Q1221" s="1">
        <f>VLOOKUP($E1221,[1]AllProteinsNorm!$A$1:$Q$3226,8,FALSE)</f>
        <v>469470.353106544</v>
      </c>
      <c r="R1221" s="1">
        <f>VLOOKUP($E1221,[1]AllProteinsNorm!$A$1:$Q$3226,13,FALSE)</f>
        <v>573815.36930790497</v>
      </c>
      <c r="S1221" s="1">
        <f>VLOOKUP($E1221,[1]AllProteinsNorm!$A$1:$Q$3226,16,FALSE)</f>
        <v>506451.38742871699</v>
      </c>
      <c r="T1221" s="1">
        <f>VLOOKUP($E1221,[1]AllProteinsNorm!$A$1:$Q$3226,17,FALSE)</f>
        <v>386777.41274469299</v>
      </c>
      <c r="U1221" s="1">
        <f>VLOOKUP($E1221,[1]AllProteinsNorm!$A$1:$Q$3226,3,FALSE)</f>
        <v>384838.38500419602</v>
      </c>
      <c r="V1221" s="1">
        <f>VLOOKUP($E1221,[1]AllProteinsNorm!$A$1:$Q$3226,7,FALSE)</f>
        <v>566384.24111872201</v>
      </c>
      <c r="W1221" s="1">
        <f>VLOOKUP($E1221,[1]AllProteinsNorm!$A$1:$Q$3226,9,FALSE)</f>
        <v>1324155.7236473099</v>
      </c>
      <c r="X1221" s="1">
        <f>VLOOKUP($E1221,[1]AllProteinsNorm!$A$1:$Q$3226,12,FALSE)</f>
        <v>776076.19501317397</v>
      </c>
      <c r="Y1221" s="29">
        <f>VLOOKUP($E1221,[1]AllProteinsNorm!$A$1:$Q$3226,14,FALSE)</f>
        <v>523690.01256273797</v>
      </c>
      <c r="Z1221" s="25">
        <f t="shared" si="158"/>
        <v>0.81406613545510109</v>
      </c>
      <c r="AA1221" s="1">
        <f t="shared" si="158"/>
        <v>0.47617928026468581</v>
      </c>
      <c r="AB1221" s="1">
        <f t="shared" si="158"/>
        <v>1.4552010567526064</v>
      </c>
      <c r="AC1221" s="1">
        <f t="shared" si="158"/>
        <v>0.60058069313565088</v>
      </c>
      <c r="AD1221" s="1">
        <f t="shared" si="158"/>
        <v>1.6539728343919562</v>
      </c>
      <c r="AE1221" s="1">
        <f t="shared" si="158"/>
        <v>0.50308955068422445</v>
      </c>
      <c r="AF1221" s="1">
        <f t="shared" si="158"/>
        <v>0.76671647995816938</v>
      </c>
      <c r="AG1221" s="1">
        <f t="shared" si="158"/>
        <v>0.93712775937910719</v>
      </c>
      <c r="AH1221" s="1">
        <f t="shared" si="158"/>
        <v>0.82711213278925222</v>
      </c>
      <c r="AI1221" s="1">
        <f t="shared" si="158"/>
        <v>0.63166633305945674</v>
      </c>
      <c r="AJ1221" s="1">
        <f t="shared" si="158"/>
        <v>0.62849960588723497</v>
      </c>
      <c r="AK1221" s="1">
        <f t="shared" si="158"/>
        <v>0.92499159697901789</v>
      </c>
      <c r="AL1221" s="1">
        <f t="shared" si="158"/>
        <v>2.1625476638370849</v>
      </c>
      <c r="AM1221" s="1">
        <f t="shared" si="158"/>
        <v>1.2674504459811784</v>
      </c>
      <c r="AN1221" s="29">
        <f t="shared" si="158"/>
        <v>0.85526542914676562</v>
      </c>
      <c r="AO1221" s="1">
        <f t="shared" si="153"/>
        <v>287641.58519726119</v>
      </c>
      <c r="AP1221" s="1">
        <f t="shared" si="154"/>
        <v>92776.717633996726</v>
      </c>
      <c r="AQ1221" s="29">
        <f t="shared" si="155"/>
        <v>329391.51178132719</v>
      </c>
    </row>
    <row r="1222" spans="1:43" x14ac:dyDescent="0.2">
      <c r="A1222" s="26"/>
      <c r="E1222" s="25" t="s">
        <v>2398</v>
      </c>
      <c r="F1222" s="26" t="s">
        <v>2399</v>
      </c>
      <c r="G1222" s="1">
        <v>0.23301309936251499</v>
      </c>
      <c r="H1222" s="1">
        <v>1.1010322635903</v>
      </c>
      <c r="I1222" s="1">
        <f>VLOOKUP(F1222,'[1]SUSMB vs SHAM all proteins sum'!$B$2:$E$3214,2,FALSE)</f>
        <v>0.73384490073074904</v>
      </c>
      <c r="J1222" s="29">
        <f>VLOOKUP(F1222,'[1]SUSMB vs SHAM all proteins sum'!$B$2:$E$3214,3,FALSE)</f>
        <v>0.96535330998027502</v>
      </c>
      <c r="K1222" s="25">
        <f>VLOOKUP($E1222,[1]AllProteinsNorm!$A$1:$Q$3226,4,FALSE)</f>
        <v>2384132.9841160201</v>
      </c>
      <c r="L1222" s="1">
        <f>VLOOKUP($E1222,[1]AllProteinsNorm!$A$1:$Q$3226,5,FALSE)</f>
        <v>1898278.1812812199</v>
      </c>
      <c r="M1222" s="1">
        <f>VLOOKUP($E1222,[1]AllProteinsNorm!$A$1:$Q$3226,10,FALSE)</f>
        <v>2217047.89653074</v>
      </c>
      <c r="N1222" s="1">
        <f>VLOOKUP($E1222,[1]AllProteinsNorm!$A$1:$Q$3226,11,FALSE)</f>
        <v>1598209.94421663</v>
      </c>
      <c r="O1222" s="1">
        <f>VLOOKUP($E1222,[1]AllProteinsNorm!$A$1:$Q$3226,15,FALSE)</f>
        <v>2233390.8351723701</v>
      </c>
      <c r="P1222" s="1">
        <f>VLOOKUP($E1222,[1]AllProteinsNorm!$A$1:$Q$3226,6,FALSE)</f>
        <v>2191713.8297314998</v>
      </c>
      <c r="Q1222" s="1">
        <f>VLOOKUP($E1222,[1]AllProteinsNorm!$A$1:$Q$3226,8,FALSE)</f>
        <v>2178445.52123731</v>
      </c>
      <c r="R1222" s="1">
        <f>VLOOKUP($E1222,[1]AllProteinsNorm!$A$1:$Q$3226,13,FALSE)</f>
        <v>2349512.6374759302</v>
      </c>
      <c r="S1222" s="1">
        <f>VLOOKUP($E1222,[1]AllProteinsNorm!$A$1:$Q$3226,16,FALSE)</f>
        <v>2181810.06708684</v>
      </c>
      <c r="T1222" s="1">
        <f>VLOOKUP($E1222,[1]AllProteinsNorm!$A$1:$Q$3226,17,FALSE)</f>
        <v>2367766.7323099002</v>
      </c>
      <c r="U1222" s="1">
        <f>VLOOKUP($E1222,[1]AllProteinsNorm!$A$1:$Q$3226,3,FALSE)</f>
        <v>1690703.7779283701</v>
      </c>
      <c r="V1222" s="1">
        <f>VLOOKUP($E1222,[1]AllProteinsNorm!$A$1:$Q$3226,7,FALSE)</f>
        <v>2178946.8103193701</v>
      </c>
      <c r="W1222" s="1">
        <f>VLOOKUP($E1222,[1]AllProteinsNorm!$A$1:$Q$3226,9,FALSE)</f>
        <v>1702178.5251760299</v>
      </c>
      <c r="X1222" s="1">
        <f>VLOOKUP($E1222,[1]AllProteinsNorm!$A$1:$Q$3226,12,FALSE)</f>
        <v>2415194.7829837399</v>
      </c>
      <c r="Y1222" s="29">
        <f>VLOOKUP($E1222,[1]AllProteinsNorm!$A$1:$Q$3226,14,FALSE)</f>
        <v>1982549.2969483701</v>
      </c>
      <c r="Z1222" s="25">
        <f t="shared" si="158"/>
        <v>1.1538666026215256</v>
      </c>
      <c r="AA1222" s="1">
        <f t="shared" si="158"/>
        <v>0.91872383397172919</v>
      </c>
      <c r="AB1222" s="1">
        <f t="shared" si="158"/>
        <v>1.0730011879633619</v>
      </c>
      <c r="AC1222" s="1">
        <f t="shared" si="158"/>
        <v>0.77349757370725569</v>
      </c>
      <c r="AD1222" s="1">
        <f t="shared" si="158"/>
        <v>1.080910801736128</v>
      </c>
      <c r="AE1222" s="1">
        <f t="shared" si="158"/>
        <v>1.0607400709103363</v>
      </c>
      <c r="AF1222" s="1">
        <f t="shared" si="158"/>
        <v>1.0543185087966769</v>
      </c>
      <c r="AG1222" s="1">
        <f t="shared" si="158"/>
        <v>1.1371111355291597</v>
      </c>
      <c r="AH1222" s="1">
        <f t="shared" si="158"/>
        <v>1.0559468731180577</v>
      </c>
      <c r="AI1222" s="1">
        <f t="shared" si="158"/>
        <v>1.1459457058028535</v>
      </c>
      <c r="AJ1222" s="1">
        <f t="shared" si="158"/>
        <v>0.81826250350750229</v>
      </c>
      <c r="AK1222" s="1">
        <f t="shared" si="158"/>
        <v>1.0545611214084321</v>
      </c>
      <c r="AL1222" s="1">
        <f t="shared" si="158"/>
        <v>0.82381602242226493</v>
      </c>
      <c r="AM1222" s="1">
        <f t="shared" si="158"/>
        <v>1.1688998128365582</v>
      </c>
      <c r="AN1222" s="29">
        <f t="shared" si="158"/>
        <v>0.95950915365893352</v>
      </c>
      <c r="AO1222" s="1">
        <f t="shared" si="153"/>
        <v>282489.53058124229</v>
      </c>
      <c r="AP1222" s="1">
        <f t="shared" si="154"/>
        <v>85866.003885081838</v>
      </c>
      <c r="AQ1222" s="29">
        <f t="shared" si="155"/>
        <v>278887.0099230085</v>
      </c>
    </row>
    <row r="1223" spans="1:43" x14ac:dyDescent="0.2">
      <c r="A1223" s="26"/>
      <c r="E1223" s="25" t="s">
        <v>2400</v>
      </c>
      <c r="F1223" s="26" t="s">
        <v>2401</v>
      </c>
      <c r="G1223" s="1">
        <v>5.0763024063768099E-2</v>
      </c>
      <c r="H1223" s="1">
        <v>1.13462132018627</v>
      </c>
      <c r="I1223" s="1">
        <f>VLOOKUP(F1223,'[1]SUSMB vs SHAM all proteins sum'!$B$2:$E$3214,2,FALSE)</f>
        <v>0.27394042745417602</v>
      </c>
      <c r="J1223" s="29">
        <f>VLOOKUP(F1223,'[1]SUSMB vs SHAM all proteins sum'!$B$2:$E$3214,3,FALSE)</f>
        <v>1.0656972841644701</v>
      </c>
      <c r="K1223" s="25">
        <f>VLOOKUP($E1223,[1]AllProteinsNorm!$A$1:$Q$3226,4,FALSE)</f>
        <v>4886916.0688976804</v>
      </c>
      <c r="L1223" s="1">
        <f>VLOOKUP($E1223,[1]AllProteinsNorm!$A$1:$Q$3226,5,FALSE)</f>
        <v>4013724.8166617001</v>
      </c>
      <c r="M1223" s="1">
        <f>VLOOKUP($E1223,[1]AllProteinsNorm!$A$1:$Q$3226,10,FALSE)</f>
        <v>4789636.7823496098</v>
      </c>
      <c r="N1223" s="1">
        <f>VLOOKUP($E1223,[1]AllProteinsNorm!$A$1:$Q$3226,11,FALSE)</f>
        <v>4416542.0551846595</v>
      </c>
      <c r="O1223" s="1">
        <f>VLOOKUP($E1223,[1]AllProteinsNorm!$A$1:$Q$3226,15,FALSE)</f>
        <v>5457052.22021484</v>
      </c>
      <c r="P1223" s="1">
        <f>VLOOKUP($E1223,[1]AllProteinsNorm!$A$1:$Q$3226,6,FALSE)</f>
        <v>5121040.2586608399</v>
      </c>
      <c r="Q1223" s="1">
        <f>VLOOKUP($E1223,[1]AllProteinsNorm!$A$1:$Q$3226,8,FALSE)</f>
        <v>5340408.1033252403</v>
      </c>
      <c r="R1223" s="1">
        <f>VLOOKUP($E1223,[1]AllProteinsNorm!$A$1:$Q$3226,13,FALSE)</f>
        <v>5419376.2229272798</v>
      </c>
      <c r="S1223" s="1">
        <f>VLOOKUP($E1223,[1]AllProteinsNorm!$A$1:$Q$3226,16,FALSE)</f>
        <v>5082413.3928461699</v>
      </c>
      <c r="T1223" s="1">
        <f>VLOOKUP($E1223,[1]AllProteinsNorm!$A$1:$Q$3226,17,FALSE)</f>
        <v>5652340.4126028996</v>
      </c>
      <c r="U1223" s="1">
        <f>VLOOKUP($E1223,[1]AllProteinsNorm!$A$1:$Q$3226,3,FALSE)</f>
        <v>4834449.3168276902</v>
      </c>
      <c r="V1223" s="1">
        <f>VLOOKUP($E1223,[1]AllProteinsNorm!$A$1:$Q$3226,7,FALSE)</f>
        <v>4846451.48063072</v>
      </c>
      <c r="W1223" s="1">
        <f>VLOOKUP($E1223,[1]AllProteinsNorm!$A$1:$Q$3226,9,FALSE)</f>
        <v>4901460.0195177002</v>
      </c>
      <c r="X1223" s="1">
        <f>VLOOKUP($E1223,[1]AllProteinsNorm!$A$1:$Q$3226,12,FALSE)</f>
        <v>5201288.6002373304</v>
      </c>
      <c r="Y1223" s="29">
        <f>VLOOKUP($E1223,[1]AllProteinsNorm!$A$1:$Q$3226,14,FALSE)</f>
        <v>5210597.5645271298</v>
      </c>
      <c r="Z1223" s="25">
        <f t="shared" si="158"/>
        <v>1.0369509901969729</v>
      </c>
      <c r="AA1223" s="1">
        <f t="shared" si="158"/>
        <v>0.8516692049418243</v>
      </c>
      <c r="AB1223" s="1">
        <f t="shared" si="158"/>
        <v>1.0163093726431787</v>
      </c>
      <c r="AC1223" s="1">
        <f t="shared" si="158"/>
        <v>0.93714268729058336</v>
      </c>
      <c r="AD1223" s="1">
        <f t="shared" si="158"/>
        <v>1.1579277449274412</v>
      </c>
      <c r="AE1223" s="1">
        <f t="shared" si="158"/>
        <v>1.0866296233024384</v>
      </c>
      <c r="AF1223" s="1">
        <f t="shared" si="158"/>
        <v>1.1331771188057602</v>
      </c>
      <c r="AG1223" s="1">
        <f t="shared" si="158"/>
        <v>1.1499333038232367</v>
      </c>
      <c r="AH1223" s="1">
        <f t="shared" si="158"/>
        <v>1.0784334181313187</v>
      </c>
      <c r="AI1223" s="1">
        <f t="shared" si="158"/>
        <v>1.1993657973956215</v>
      </c>
      <c r="AJ1223" s="1">
        <f t="shared" si="158"/>
        <v>1.025818110126113</v>
      </c>
      <c r="AK1223" s="1">
        <f t="shared" si="158"/>
        <v>1.0283648401015402</v>
      </c>
      <c r="AL1223" s="1">
        <f t="shared" si="158"/>
        <v>1.0400370599768058</v>
      </c>
      <c r="AM1223" s="1">
        <f t="shared" si="158"/>
        <v>1.1036574576434068</v>
      </c>
      <c r="AN1223" s="29">
        <f t="shared" si="158"/>
        <v>1.1056327196699949</v>
      </c>
      <c r="AO1223" s="1">
        <f t="shared" si="153"/>
        <v>483033.44447583542</v>
      </c>
      <c r="AP1223" s="1">
        <f t="shared" si="154"/>
        <v>208195.15438023466</v>
      </c>
      <c r="AQ1223" s="29">
        <f t="shared" si="155"/>
        <v>170620.11580069474</v>
      </c>
    </row>
    <row r="1224" spans="1:43" x14ac:dyDescent="0.2">
      <c r="A1224" s="26"/>
      <c r="E1224" s="25" t="s">
        <v>2402</v>
      </c>
      <c r="F1224" s="26" t="s">
        <v>2403</v>
      </c>
      <c r="G1224" s="1">
        <v>0.624765627198967</v>
      </c>
      <c r="H1224" s="43">
        <v>0.46765483484471299</v>
      </c>
      <c r="I1224" s="1">
        <f>VLOOKUP(F1224,'[1]SUSMB vs SHAM all proteins sum'!$B$2:$E$3214,2,FALSE)</f>
        <v>0.93683110571542805</v>
      </c>
      <c r="J1224" s="29">
        <f>VLOOKUP(F1224,'[1]SUSMB vs SHAM all proteins sum'!$B$2:$E$3214,3,FALSE)</f>
        <v>1.1048593391158199</v>
      </c>
      <c r="K1224" s="25">
        <f>VLOOKUP($E1224,[1]AllProteinsNorm!$A$1:$Q$3226,4,FALSE)</f>
        <v>1752672.35744877</v>
      </c>
      <c r="L1224" s="1">
        <f>VLOOKUP($E1224,[1]AllProteinsNorm!$A$1:$Q$3226,5,FALSE)</f>
        <v>43361.521486632097</v>
      </c>
      <c r="M1224" s="1">
        <f>VLOOKUP($E1224,[1]AllProteinsNorm!$A$1:$Q$3226,10,FALSE)</f>
        <v>1674214.54108447</v>
      </c>
      <c r="N1224" s="1">
        <f>VLOOKUP($E1224,[1]AllProteinsNorm!$A$1:$Q$3226,11,FALSE)</f>
        <v>1679387.6816237301</v>
      </c>
      <c r="O1224" s="1">
        <f>VLOOKUP($E1224,[1]AllProteinsNorm!$A$1:$Q$3226,15,FALSE)</f>
        <v>3726399.9718042002</v>
      </c>
      <c r="P1224" s="1">
        <f>VLOOKUP($E1224,[1]AllProteinsNorm!$A$1:$Q$3226,6,FALSE)</f>
        <v>81769.402910245204</v>
      </c>
      <c r="Q1224" s="1">
        <f>VLOOKUP($E1224,[1]AllProteinsNorm!$A$1:$Q$3226,8,FALSE)</f>
        <v>6896.7272326766397</v>
      </c>
      <c r="R1224" s="1">
        <f>VLOOKUP($E1224,[1]AllProteinsNorm!$A$1:$Q$3226,13,FALSE)</f>
        <v>1839226.80476145</v>
      </c>
      <c r="S1224" s="1">
        <f>VLOOKUP($E1224,[1]AllProteinsNorm!$A$1:$Q$3226,16,FALSE)</f>
        <v>4777238.6696597598</v>
      </c>
      <c r="T1224" s="1">
        <f>VLOOKUP($E1224,[1]AllProteinsNorm!$A$1:$Q$3226,17,FALSE)</f>
        <v>3594494.5594665501</v>
      </c>
      <c r="U1224" s="1">
        <f>VLOOKUP($E1224,[1]AllProteinsNorm!$A$1:$Q$3226,3,FALSE)</f>
        <v>3845810.7492869501</v>
      </c>
      <c r="V1224" s="1">
        <f>VLOOKUP($E1224,[1]AllProteinsNorm!$A$1:$Q$3226,7,FALSE)</f>
        <v>1442968.25765035</v>
      </c>
      <c r="W1224" s="1">
        <f>VLOOKUP($E1224,[1]AllProteinsNorm!$A$1:$Q$3226,9,FALSE)</f>
        <v>1782305.1131330701</v>
      </c>
      <c r="X1224" s="1">
        <f>VLOOKUP($E1224,[1]AllProteinsNorm!$A$1:$Q$3226,12,FALSE)</f>
        <v>28416.0050326952</v>
      </c>
      <c r="Y1224" s="29">
        <f>VLOOKUP($E1224,[1]AllProteinsNorm!$A$1:$Q$3226,14,FALSE)</f>
        <v>4664466.5710155601</v>
      </c>
      <c r="Z1224" s="25">
        <f t="shared" si="158"/>
        <v>0.98730578771068622</v>
      </c>
      <c r="AA1224" s="1">
        <f t="shared" si="158"/>
        <v>2.4426174661652072E-2</v>
      </c>
      <c r="AB1224" s="1">
        <f t="shared" si="158"/>
        <v>0.94310936054709993</v>
      </c>
      <c r="AC1224" s="1">
        <f t="shared" si="158"/>
        <v>0.94602346572673934</v>
      </c>
      <c r="AD1224" s="1">
        <f t="shared" si="158"/>
        <v>2.0991352113538215</v>
      </c>
      <c r="AE1224" s="1">
        <f t="shared" si="158"/>
        <v>4.6061891949072897E-2</v>
      </c>
      <c r="AF1224" s="1">
        <f t="shared" si="158"/>
        <v>3.8850265904776106E-3</v>
      </c>
      <c r="AG1224" s="1">
        <f t="shared" si="158"/>
        <v>1.0360631646503784</v>
      </c>
      <c r="AH1224" s="1">
        <f t="shared" si="158"/>
        <v>2.6910879080080683</v>
      </c>
      <c r="AI1224" s="1">
        <f t="shared" si="158"/>
        <v>2.0248309773206601</v>
      </c>
      <c r="AJ1224" s="1">
        <f t="shared" si="158"/>
        <v>2.1664010361514254</v>
      </c>
      <c r="AK1224" s="1">
        <f t="shared" si="158"/>
        <v>0.81284497139827649</v>
      </c>
      <c r="AL1224" s="1">
        <f t="shared" si="158"/>
        <v>1.0039983492545408</v>
      </c>
      <c r="AM1224" s="1">
        <f t="shared" si="158"/>
        <v>1.600714823461578E-2</v>
      </c>
      <c r="AN1224" s="29">
        <f t="shared" si="158"/>
        <v>2.6275617473936745</v>
      </c>
      <c r="AO1224" s="1">
        <f t="shared" si="153"/>
        <v>1168446.0966011125</v>
      </c>
      <c r="AP1224" s="1">
        <f t="shared" si="154"/>
        <v>1892904.1000865276</v>
      </c>
      <c r="AQ1224" s="29">
        <f t="shared" si="155"/>
        <v>1681005.8063078704</v>
      </c>
    </row>
    <row r="1225" spans="1:43" x14ac:dyDescent="0.2">
      <c r="A1225" s="26"/>
      <c r="E1225" s="25" t="s">
        <v>2404</v>
      </c>
      <c r="F1225" s="26" t="s">
        <v>2405</v>
      </c>
      <c r="G1225" s="1">
        <v>5.8183406954602897E-2</v>
      </c>
      <c r="H1225" s="43">
        <v>1.8840294337856001</v>
      </c>
      <c r="I1225" s="1">
        <f>VLOOKUP(F1225,'[1]SUSMB vs SHAM all proteins sum'!$B$2:$E$3214,2,FALSE)</f>
        <v>0.47680215067824699</v>
      </c>
      <c r="J1225" s="29">
        <f>VLOOKUP(F1225,'[1]SUSMB vs SHAM all proteins sum'!$B$2:$E$3214,3,FALSE)</f>
        <v>1.3076897290613401</v>
      </c>
      <c r="K1225" s="25">
        <f>VLOOKUP($E1225,[1]AllProteinsNorm!$A$1:$Q$3226,4,FALSE)</f>
        <v>3479.6878569237902</v>
      </c>
      <c r="L1225" s="1">
        <f>VLOOKUP($E1225,[1]AllProteinsNorm!$A$1:$Q$3226,5,FALSE)</f>
        <v>12833.015284486401</v>
      </c>
      <c r="M1225" s="1">
        <f>VLOOKUP($E1225,[1]AllProteinsNorm!$A$1:$Q$3226,10,FALSE)</f>
        <v>10536.822675420501</v>
      </c>
      <c r="N1225" s="1">
        <f>VLOOKUP($E1225,[1]AllProteinsNorm!$A$1:$Q$3226,11,FALSE)</f>
        <v>13978.8405465658</v>
      </c>
      <c r="O1225" s="1">
        <f>VLOOKUP($E1225,[1]AllProteinsNorm!$A$1:$Q$3226,15,FALSE)</f>
        <v>6519.5028098842204</v>
      </c>
      <c r="P1225" s="1">
        <f>VLOOKUP($E1225,[1]AllProteinsNorm!$A$1:$Q$3226,6,FALSE)</f>
        <v>17810.7850689917</v>
      </c>
      <c r="Q1225" s="1">
        <f>VLOOKUP($E1225,[1]AllProteinsNorm!$A$1:$Q$3226,8,FALSE)</f>
        <v>10349.788089257499</v>
      </c>
      <c r="R1225" s="1">
        <f>VLOOKUP($E1225,[1]AllProteinsNorm!$A$1:$Q$3226,13,FALSE)</f>
        <v>18814.012357735199</v>
      </c>
      <c r="S1225" s="1">
        <f>VLOOKUP($E1225,[1]AllProteinsNorm!$A$1:$Q$3226,16,FALSE)</f>
        <v>14083.234264660099</v>
      </c>
      <c r="T1225" s="1">
        <f>VLOOKUP($E1225,[1]AllProteinsNorm!$A$1:$Q$3226,17,FALSE)</f>
        <v>20840.319186531</v>
      </c>
      <c r="U1225" s="1">
        <f>VLOOKUP($E1225,[1]AllProteinsNorm!$A$1:$Q$3226,3,FALSE)</f>
        <v>4797.5800810260798</v>
      </c>
      <c r="V1225" s="1">
        <f>VLOOKUP($E1225,[1]AllProteinsNorm!$A$1:$Q$3226,7,FALSE)</f>
        <v>11030.142685213899</v>
      </c>
      <c r="W1225" s="1">
        <f>VLOOKUP($E1225,[1]AllProteinsNorm!$A$1:$Q$3226,9,FALSE)</f>
        <v>17743.005068973602</v>
      </c>
      <c r="X1225" s="1">
        <f>VLOOKUP($E1225,[1]AllProteinsNorm!$A$1:$Q$3226,12,FALSE)</f>
        <v>9163.3345996745793</v>
      </c>
      <c r="Y1225" s="29">
        <f>VLOOKUP($E1225,[1]AllProteinsNorm!$A$1:$Q$3226,14,FALSE)</f>
        <v>19059.160917149999</v>
      </c>
      <c r="Z1225" s="25">
        <f t="shared" si="158"/>
        <v>0.36745981579329901</v>
      </c>
      <c r="AA1225" s="1">
        <f t="shared" si="158"/>
        <v>1.3551840355815115</v>
      </c>
      <c r="AB1225" s="1">
        <f t="shared" si="158"/>
        <v>1.1127029430678821</v>
      </c>
      <c r="AC1225" s="1">
        <f t="shared" si="158"/>
        <v>1.4761847566367696</v>
      </c>
      <c r="AD1225" s="1">
        <f t="shared" si="158"/>
        <v>0.68846844892053738</v>
      </c>
      <c r="AE1225" s="1">
        <f t="shared" si="158"/>
        <v>1.8808433600051697</v>
      </c>
      <c r="AF1225" s="1">
        <f t="shared" si="158"/>
        <v>1.0929518339442061</v>
      </c>
      <c r="AG1225" s="1">
        <f t="shared" si="158"/>
        <v>1.9867855392690297</v>
      </c>
      <c r="AH1225" s="1">
        <f t="shared" si="158"/>
        <v>1.4872088766148246</v>
      </c>
      <c r="AI1225" s="1">
        <f t="shared" si="158"/>
        <v>2.2007663227948999</v>
      </c>
      <c r="AJ1225" s="1">
        <f t="shared" si="158"/>
        <v>0.50663104431037875</v>
      </c>
      <c r="AK1225" s="1">
        <f t="shared" si="158"/>
        <v>1.1647982135000083</v>
      </c>
      <c r="AL1225" s="1">
        <f t="shared" si="158"/>
        <v>1.8736856989317601</v>
      </c>
      <c r="AM1225" s="1">
        <f t="shared" si="158"/>
        <v>0.96766071627629024</v>
      </c>
      <c r="AN1225" s="29">
        <f t="shared" si="158"/>
        <v>2.0126735637667763</v>
      </c>
      <c r="AO1225" s="1">
        <f t="shared" si="153"/>
        <v>3933.6216857018458</v>
      </c>
      <c r="AP1225" s="1">
        <f t="shared" si="154"/>
        <v>3728.3936797445945</v>
      </c>
      <c r="AQ1225" s="29">
        <f t="shared" si="155"/>
        <v>5348.5115045607836</v>
      </c>
    </row>
    <row r="1226" spans="1:43" x14ac:dyDescent="0.2">
      <c r="A1226" s="26"/>
      <c r="E1226" s="25" t="s">
        <v>2406</v>
      </c>
      <c r="F1226" s="26" t="s">
        <v>2407</v>
      </c>
      <c r="G1226" s="1">
        <v>0.97470221277089997</v>
      </c>
      <c r="H1226" s="1">
        <v>0.99754106464065495</v>
      </c>
      <c r="I1226" s="1">
        <f>VLOOKUP(F1226,'[1]SUSMB vs SHAM all proteins sum'!$B$2:$E$3214,2,FALSE)</f>
        <v>0.41882447731956701</v>
      </c>
      <c r="J1226" s="29">
        <f>VLOOKUP(F1226,'[1]SUSMB vs SHAM all proteins sum'!$B$2:$E$3214,3,FALSE)</f>
        <v>0.93180146138782105</v>
      </c>
      <c r="K1226" s="25">
        <f>VLOOKUP($E1226,[1]AllProteinsNorm!$A$1:$Q$3226,4,FALSE)</f>
        <v>613864.77119005006</v>
      </c>
      <c r="L1226" s="1">
        <f>VLOOKUP($E1226,[1]AllProteinsNorm!$A$1:$Q$3226,5,FALSE)</f>
        <v>455857.621898079</v>
      </c>
      <c r="M1226" s="1">
        <f>VLOOKUP($E1226,[1]AllProteinsNorm!$A$1:$Q$3226,10,FALSE)</f>
        <v>426496.88002888497</v>
      </c>
      <c r="N1226" s="1">
        <f>VLOOKUP($E1226,[1]AllProteinsNorm!$A$1:$Q$3226,11,FALSE)</f>
        <v>409404.53368875902</v>
      </c>
      <c r="O1226" s="1">
        <f>VLOOKUP($E1226,[1]AllProteinsNorm!$A$1:$Q$3226,15,FALSE)</f>
        <v>496797.62240154803</v>
      </c>
      <c r="P1226" s="1">
        <f>VLOOKUP($E1226,[1]AllProteinsNorm!$A$1:$Q$3226,6,FALSE)</f>
        <v>437338.72686148802</v>
      </c>
      <c r="Q1226" s="1">
        <f>VLOOKUP($E1226,[1]AllProteinsNorm!$A$1:$Q$3226,8,FALSE)</f>
        <v>501421.81325394299</v>
      </c>
      <c r="R1226" s="1">
        <f>VLOOKUP($E1226,[1]AllProteinsNorm!$A$1:$Q$3226,13,FALSE)</f>
        <v>472748.04048977798</v>
      </c>
      <c r="S1226" s="1">
        <f>VLOOKUP($E1226,[1]AllProteinsNorm!$A$1:$Q$3226,16,FALSE)</f>
        <v>482640.10999880801</v>
      </c>
      <c r="T1226" s="1">
        <f>VLOOKUP($E1226,[1]AllProteinsNorm!$A$1:$Q$3226,17,FALSE)</f>
        <v>479214.06049689598</v>
      </c>
      <c r="U1226" s="1">
        <f>VLOOKUP($E1226,[1]AllProteinsNorm!$A$1:$Q$3226,3,FALSE)</f>
        <v>384315.50366103399</v>
      </c>
      <c r="V1226" s="1">
        <f>VLOOKUP($E1226,[1]AllProteinsNorm!$A$1:$Q$3226,7,FALSE)</f>
        <v>485848.043737297</v>
      </c>
      <c r="W1226" s="1">
        <f>VLOOKUP($E1226,[1]AllProteinsNorm!$A$1:$Q$3226,9,FALSE)</f>
        <v>430930.91850130598</v>
      </c>
      <c r="X1226" s="1">
        <f>VLOOKUP($E1226,[1]AllProteinsNorm!$A$1:$Q$3226,12,FALSE)</f>
        <v>446839.55906457797</v>
      </c>
      <c r="Y1226" s="29">
        <f>VLOOKUP($E1226,[1]AllProteinsNorm!$A$1:$Q$3226,14,FALSE)</f>
        <v>474263.005843886</v>
      </c>
      <c r="Z1226" s="25">
        <f t="shared" si="158"/>
        <v>1.2775959365975909</v>
      </c>
      <c r="AA1226" s="1">
        <f t="shared" si="158"/>
        <v>0.94874616159349112</v>
      </c>
      <c r="AB1226" s="1">
        <f t="shared" si="158"/>
        <v>0.8876396015365372</v>
      </c>
      <c r="AC1226" s="1">
        <f t="shared" si="158"/>
        <v>0.8520664374523208</v>
      </c>
      <c r="AD1226" s="1">
        <f t="shared" si="158"/>
        <v>1.0339518628200597</v>
      </c>
      <c r="AE1226" s="1">
        <f t="shared" si="158"/>
        <v>0.91020401654881156</v>
      </c>
      <c r="AF1226" s="1">
        <f t="shared" si="158"/>
        <v>1.0435758838102502</v>
      </c>
      <c r="AG1226" s="1">
        <f t="shared" si="158"/>
        <v>0.98389906687970474</v>
      </c>
      <c r="AH1226" s="1">
        <f t="shared" si="158"/>
        <v>1.0044867734926404</v>
      </c>
      <c r="AI1226" s="1">
        <f t="shared" si="158"/>
        <v>0.99735636443896658</v>
      </c>
      <c r="AJ1226" s="1">
        <f t="shared" si="158"/>
        <v>0.79985030725404171</v>
      </c>
      <c r="AK1226" s="1">
        <f t="shared" si="158"/>
        <v>1.011163232708931</v>
      </c>
      <c r="AL1226" s="1">
        <f t="shared" si="158"/>
        <v>0.89686787102022225</v>
      </c>
      <c r="AM1226" s="1">
        <f t="shared" si="158"/>
        <v>0.92997746696759331</v>
      </c>
      <c r="AN1226" s="29">
        <f t="shared" si="158"/>
        <v>0.98705206355149988</v>
      </c>
      <c r="AO1226" s="1">
        <f t="shared" si="153"/>
        <v>72979.343037587096</v>
      </c>
      <c r="AP1226" s="1">
        <f t="shared" si="154"/>
        <v>20962.578570153979</v>
      </c>
      <c r="AQ1226" s="29">
        <f t="shared" si="155"/>
        <v>35797.335064521867</v>
      </c>
    </row>
    <row r="1227" spans="1:43" x14ac:dyDescent="0.2">
      <c r="A1227" s="26"/>
      <c r="E1227" s="25" t="s">
        <v>2408</v>
      </c>
      <c r="F1227" s="26" t="s">
        <v>2409</v>
      </c>
      <c r="G1227" s="1">
        <v>0.74261692584470296</v>
      </c>
      <c r="H1227" s="1">
        <v>1.03915994036116</v>
      </c>
      <c r="I1227" s="1">
        <f>VLOOKUP(F1227,'[1]SUSMB vs SHAM all proteins sum'!$B$2:$E$3214,2,FALSE)</f>
        <v>0.56834350249420496</v>
      </c>
      <c r="J1227" s="29">
        <f>VLOOKUP(F1227,'[1]SUSMB vs SHAM all proteins sum'!$B$2:$E$3214,3,FALSE)</f>
        <v>0.91442325410255398</v>
      </c>
      <c r="K1227" s="25">
        <f>VLOOKUP($E1227,[1]AllProteinsNorm!$A$1:$Q$3226,4,FALSE)</f>
        <v>1450510.6194756499</v>
      </c>
      <c r="L1227" s="1">
        <f>VLOOKUP($E1227,[1]AllProteinsNorm!$A$1:$Q$3226,5,FALSE)</f>
        <v>2207251.0359643502</v>
      </c>
      <c r="M1227" s="1">
        <f>VLOOKUP($E1227,[1]AllProteinsNorm!$A$1:$Q$3226,10,FALSE)</f>
        <v>1653987.00951416</v>
      </c>
      <c r="N1227" s="1">
        <f>VLOOKUP($E1227,[1]AllProteinsNorm!$A$1:$Q$3226,11,FALSE)</f>
        <v>2079847.4809666399</v>
      </c>
      <c r="O1227" s="1">
        <f>VLOOKUP($E1227,[1]AllProteinsNorm!$A$1:$Q$3226,15,FALSE)</f>
        <v>1217388.06933133</v>
      </c>
      <c r="P1227" s="1">
        <f>VLOOKUP($E1227,[1]AllProteinsNorm!$A$1:$Q$3226,6,FALSE)</f>
        <v>1800342.3185984299</v>
      </c>
      <c r="Q1227" s="1">
        <f>VLOOKUP($E1227,[1]AllProteinsNorm!$A$1:$Q$3226,8,FALSE)</f>
        <v>1731788.7247767199</v>
      </c>
      <c r="R1227" s="1">
        <f>VLOOKUP($E1227,[1]AllProteinsNorm!$A$1:$Q$3226,13,FALSE)</f>
        <v>1822871.33587355</v>
      </c>
      <c r="S1227" s="1">
        <f>VLOOKUP($E1227,[1]AllProteinsNorm!$A$1:$Q$3226,16,FALSE)</f>
        <v>1610570.98319905</v>
      </c>
      <c r="T1227" s="1">
        <f>VLOOKUP($E1227,[1]AllProteinsNorm!$A$1:$Q$3226,17,FALSE)</f>
        <v>1774971.4163121099</v>
      </c>
      <c r="U1227" s="1">
        <f>VLOOKUP($E1227,[1]AllProteinsNorm!$A$1:$Q$3226,3,FALSE)</f>
        <v>1100586.0252410399</v>
      </c>
      <c r="V1227" s="1">
        <f>VLOOKUP($E1227,[1]AllProteinsNorm!$A$1:$Q$3226,7,FALSE)</f>
        <v>1630171.9273890799</v>
      </c>
      <c r="W1227" s="1">
        <f>VLOOKUP($E1227,[1]AllProteinsNorm!$A$1:$Q$3226,9,FALSE)</f>
        <v>1955049.02090093</v>
      </c>
      <c r="X1227" s="1">
        <f>VLOOKUP($E1227,[1]AllProteinsNorm!$A$1:$Q$3226,12,FALSE)</f>
        <v>1374424.7768800701</v>
      </c>
      <c r="Y1227" s="29">
        <f>VLOOKUP($E1227,[1]AllProteinsNorm!$A$1:$Q$3226,14,FALSE)</f>
        <v>1778138.3305399599</v>
      </c>
      <c r="Z1227" s="25">
        <f t="shared" si="158"/>
        <v>0.8424400505380466</v>
      </c>
      <c r="AA1227" s="1">
        <f t="shared" si="158"/>
        <v>1.2819462672807949</v>
      </c>
      <c r="AB1227" s="1">
        <f t="shared" si="158"/>
        <v>0.96061682084622113</v>
      </c>
      <c r="AC1227" s="1">
        <f t="shared" si="158"/>
        <v>1.2079517333077883</v>
      </c>
      <c r="AD1227" s="1">
        <f t="shared" si="158"/>
        <v>0.70704512802714936</v>
      </c>
      <c r="AE1227" s="1">
        <f t="shared" si="158"/>
        <v>1.045618317785302</v>
      </c>
      <c r="AF1227" s="1">
        <f t="shared" si="158"/>
        <v>1.0058031711270836</v>
      </c>
      <c r="AG1227" s="1">
        <f t="shared" si="158"/>
        <v>1.0587029144762836</v>
      </c>
      <c r="AH1227" s="1">
        <f t="shared" si="158"/>
        <v>0.93540128714934667</v>
      </c>
      <c r="AI1227" s="1">
        <f t="shared" si="158"/>
        <v>1.0308831866409263</v>
      </c>
      <c r="AJ1227" s="1">
        <f t="shared" si="158"/>
        <v>0.63920783086765554</v>
      </c>
      <c r="AK1227" s="1">
        <f t="shared" si="158"/>
        <v>0.94678529233505948</v>
      </c>
      <c r="AL1227" s="1">
        <f t="shared" si="158"/>
        <v>1.1354702088065525</v>
      </c>
      <c r="AM1227" s="1">
        <f t="shared" si="158"/>
        <v>0.79825025956318219</v>
      </c>
      <c r="AN1227" s="29">
        <f t="shared" si="158"/>
        <v>1.0327224943621784</v>
      </c>
      <c r="AO1227" s="1">
        <f t="shared" si="153"/>
        <v>373226.10636460036</v>
      </c>
      <c r="AP1227" s="1">
        <f t="shared" si="154"/>
        <v>75129.718881534398</v>
      </c>
      <c r="AQ1227" s="29">
        <f t="shared" si="155"/>
        <v>301256.39265464299</v>
      </c>
    </row>
    <row r="1228" spans="1:43" x14ac:dyDescent="0.2">
      <c r="A1228" s="26"/>
      <c r="E1228" s="25" t="s">
        <v>2410</v>
      </c>
      <c r="F1228" s="26" t="s">
        <v>2411</v>
      </c>
      <c r="G1228" s="1">
        <v>0.56671631482486295</v>
      </c>
      <c r="H1228" s="1">
        <v>0.93697313712158403</v>
      </c>
      <c r="I1228" s="1">
        <f>VLOOKUP(F1228,'[1]SUSMB vs SHAM all proteins sum'!$B$2:$E$3214,2,FALSE)</f>
        <v>0.970418941297441</v>
      </c>
      <c r="J1228" s="29">
        <f>VLOOKUP(F1228,'[1]SUSMB vs SHAM all proteins sum'!$B$2:$E$3214,3,FALSE)</f>
        <v>0.99595038304986705</v>
      </c>
      <c r="K1228" s="25">
        <f>VLOOKUP($E1228,[1]AllProteinsNorm!$A$1:$Q$3226,4,FALSE)</f>
        <v>637760.45644493296</v>
      </c>
      <c r="L1228" s="1">
        <f>VLOOKUP($E1228,[1]AllProteinsNorm!$A$1:$Q$3226,5,FALSE)</f>
        <v>531537.58432272996</v>
      </c>
      <c r="M1228" s="1">
        <f>VLOOKUP($E1228,[1]AllProteinsNorm!$A$1:$Q$3226,10,FALSE)</f>
        <v>583119.31366141897</v>
      </c>
      <c r="N1228" s="1">
        <f>VLOOKUP($E1228,[1]AllProteinsNorm!$A$1:$Q$3226,11,FALSE)</f>
        <v>423871.60150680703</v>
      </c>
      <c r="O1228" s="1">
        <f>VLOOKUP($E1228,[1]AllProteinsNorm!$A$1:$Q$3226,15,FALSE)</f>
        <v>671776.35306587303</v>
      </c>
      <c r="P1228" s="1">
        <f>VLOOKUP($E1228,[1]AllProteinsNorm!$A$1:$Q$3226,6,FALSE)</f>
        <v>549331.01101773605</v>
      </c>
      <c r="Q1228" s="1">
        <f>VLOOKUP($E1228,[1]AllProteinsNorm!$A$1:$Q$3226,8,FALSE)</f>
        <v>511546.56217759202</v>
      </c>
      <c r="R1228" s="1">
        <f>VLOOKUP($E1228,[1]AllProteinsNorm!$A$1:$Q$3226,13,FALSE)</f>
        <v>666813.31138476997</v>
      </c>
      <c r="S1228" s="1">
        <f>VLOOKUP($E1228,[1]AllProteinsNorm!$A$1:$Q$3226,16,FALSE)</f>
        <v>510868.33210365003</v>
      </c>
      <c r="T1228" s="1">
        <f>VLOOKUP($E1228,[1]AllProteinsNorm!$A$1:$Q$3226,17,FALSE)</f>
        <v>424630.50931926101</v>
      </c>
      <c r="U1228" s="1">
        <f>VLOOKUP($E1228,[1]AllProteinsNorm!$A$1:$Q$3226,3,FALSE)</f>
        <v>446979.46671281999</v>
      </c>
      <c r="V1228" s="1">
        <f>VLOOKUP($E1228,[1]AllProteinsNorm!$A$1:$Q$3226,7,FALSE)</f>
        <v>651252.49170429795</v>
      </c>
      <c r="W1228" s="1">
        <f>VLOOKUP($E1228,[1]AllProteinsNorm!$A$1:$Q$3226,9,FALSE)</f>
        <v>520468.18315318099</v>
      </c>
      <c r="X1228" s="1">
        <f>VLOOKUP($E1228,[1]AllProteinsNorm!$A$1:$Q$3226,12,FALSE)</f>
        <v>580291.78417411295</v>
      </c>
      <c r="Y1228" s="29">
        <f>VLOOKUP($E1228,[1]AllProteinsNorm!$A$1:$Q$3226,14,FALSE)</f>
        <v>627363.08665718394</v>
      </c>
      <c r="Z1228" s="25">
        <f t="shared" si="158"/>
        <v>1.1196380476760661</v>
      </c>
      <c r="AA1228" s="1">
        <f t="shared" si="158"/>
        <v>0.93315554008315948</v>
      </c>
      <c r="AB1228" s="1">
        <f t="shared" si="158"/>
        <v>1.0237112748404644</v>
      </c>
      <c r="AC1228" s="1">
        <f t="shared" si="158"/>
        <v>0.74413953950966927</v>
      </c>
      <c r="AD1228" s="1">
        <f t="shared" si="158"/>
        <v>1.1793555978906405</v>
      </c>
      <c r="AE1228" s="1">
        <f t="shared" si="158"/>
        <v>0.96439328354144171</v>
      </c>
      <c r="AF1228" s="1">
        <f t="shared" si="158"/>
        <v>0.898059747016278</v>
      </c>
      <c r="AG1228" s="1">
        <f t="shared" si="158"/>
        <v>1.1706425924946327</v>
      </c>
      <c r="AH1228" s="1">
        <f t="shared" si="158"/>
        <v>0.89686906140980971</v>
      </c>
      <c r="AI1228" s="1">
        <f t="shared" si="158"/>
        <v>0.74547186115632413</v>
      </c>
      <c r="AJ1228" s="1">
        <f t="shared" si="158"/>
        <v>0.78470719280922119</v>
      </c>
      <c r="AK1228" s="1">
        <f t="shared" si="158"/>
        <v>1.143324364167337</v>
      </c>
      <c r="AL1228" s="1">
        <f t="shared" si="158"/>
        <v>0.91372234602233093</v>
      </c>
      <c r="AM1228" s="1">
        <f t="shared" si="158"/>
        <v>1.0187473270714837</v>
      </c>
      <c r="AN1228" s="29">
        <f t="shared" si="158"/>
        <v>1.1013846569358916</v>
      </c>
      <c r="AO1228" s="1">
        <f t="shared" si="153"/>
        <v>87125.357447790549</v>
      </c>
      <c r="AP1228" s="1">
        <f t="shared" si="154"/>
        <v>78569.785585690421</v>
      </c>
      <c r="AQ1228" s="29">
        <f t="shared" si="155"/>
        <v>74126.982055371074</v>
      </c>
    </row>
    <row r="1229" spans="1:43" x14ac:dyDescent="0.2">
      <c r="A1229" s="26"/>
      <c r="E1229" s="25" t="s">
        <v>2412</v>
      </c>
      <c r="F1229" s="26" t="s">
        <v>2413</v>
      </c>
      <c r="G1229" s="1">
        <v>0.243345001793667</v>
      </c>
      <c r="H1229" s="1">
        <v>1.13137506832815</v>
      </c>
      <c r="I1229" s="1">
        <f>VLOOKUP(F1229,'[1]SUSMB vs SHAM all proteins sum'!$B$2:$E$3214,2,FALSE)</f>
        <v>0.31634143153348798</v>
      </c>
      <c r="J1229" s="29">
        <f>VLOOKUP(F1229,'[1]SUSMB vs SHAM all proteins sum'!$B$2:$E$3214,3,FALSE)</f>
        <v>1.1144641235258199</v>
      </c>
      <c r="K1229" s="25">
        <f>VLOOKUP($E1229,[1]AllProteinsNorm!$A$1:$Q$3226,4,FALSE)</f>
        <v>1739129.4978384899</v>
      </c>
      <c r="L1229" s="1">
        <f>VLOOKUP($E1229,[1]AllProteinsNorm!$A$1:$Q$3226,5,FALSE)</f>
        <v>1320330.5411539201</v>
      </c>
      <c r="M1229" s="1">
        <f>VLOOKUP($E1229,[1]AllProteinsNorm!$A$1:$Q$3226,10,FALSE)</f>
        <v>1407747.1702744099</v>
      </c>
      <c r="N1229" s="1">
        <f>VLOOKUP($E1229,[1]AllProteinsNorm!$A$1:$Q$3226,11,FALSE)</f>
        <v>1142255.1173978001</v>
      </c>
      <c r="O1229" s="1">
        <f>VLOOKUP($E1229,[1]AllProteinsNorm!$A$1:$Q$3226,15,FALSE)</f>
        <v>1516820.9214389101</v>
      </c>
      <c r="P1229" s="1">
        <f>VLOOKUP($E1229,[1]AllProteinsNorm!$A$1:$Q$3226,6,FALSE)</f>
        <v>1491322.87498665</v>
      </c>
      <c r="Q1229" s="1">
        <f>VLOOKUP($E1229,[1]AllProteinsNorm!$A$1:$Q$3226,8,FALSE)</f>
        <v>1305053.6089822699</v>
      </c>
      <c r="R1229" s="1">
        <f>VLOOKUP($E1229,[1]AllProteinsNorm!$A$1:$Q$3226,13,FALSE)</f>
        <v>1839856.1245013101</v>
      </c>
      <c r="S1229" s="1">
        <f>VLOOKUP($E1229,[1]AllProteinsNorm!$A$1:$Q$3226,16,FALSE)</f>
        <v>1539252.81716231</v>
      </c>
      <c r="T1229" s="1">
        <f>VLOOKUP($E1229,[1]AllProteinsNorm!$A$1:$Q$3226,17,FALSE)</f>
        <v>1883544.3284108499</v>
      </c>
      <c r="U1229" s="1">
        <f>VLOOKUP($E1229,[1]AllProteinsNorm!$A$1:$Q$3226,3,FALSE)</f>
        <v>1465010.1849513401</v>
      </c>
      <c r="V1229" s="1">
        <f>VLOOKUP($E1229,[1]AllProteinsNorm!$A$1:$Q$3226,7,FALSE)</f>
        <v>1465866.42095995</v>
      </c>
      <c r="W1229" s="1">
        <f>VLOOKUP($E1229,[1]AllProteinsNorm!$A$1:$Q$3226,9,FALSE)</f>
        <v>1327991.7791548399</v>
      </c>
      <c r="X1229" s="1">
        <f>VLOOKUP($E1229,[1]AllProteinsNorm!$A$1:$Q$3226,12,FALSE)</f>
        <v>2033816.1796466799</v>
      </c>
      <c r="Y1229" s="29">
        <f>VLOOKUP($E1229,[1]AllProteinsNorm!$A$1:$Q$3226,14,FALSE)</f>
        <v>1660064.6940987301</v>
      </c>
      <c r="Z1229" s="25">
        <f t="shared" si="158"/>
        <v>1.2202219847922218</v>
      </c>
      <c r="AA1229" s="1">
        <f t="shared" si="158"/>
        <v>0.92638090234856352</v>
      </c>
      <c r="AB1229" s="1">
        <f t="shared" si="158"/>
        <v>0.98771485868811371</v>
      </c>
      <c r="AC1229" s="1">
        <f t="shared" si="158"/>
        <v>0.80143819550098627</v>
      </c>
      <c r="AD1229" s="1">
        <f t="shared" si="158"/>
        <v>1.064244058670115</v>
      </c>
      <c r="AE1229" s="1">
        <f t="shared" si="158"/>
        <v>1.0463539148430043</v>
      </c>
      <c r="AF1229" s="1">
        <f t="shared" si="158"/>
        <v>0.91566217868871203</v>
      </c>
      <c r="AG1229" s="1">
        <f t="shared" si="158"/>
        <v>1.2908946083436543</v>
      </c>
      <c r="AH1229" s="1">
        <f t="shared" si="158"/>
        <v>1.0799829052346053</v>
      </c>
      <c r="AI1229" s="1">
        <f t="shared" si="158"/>
        <v>1.3215474763174091</v>
      </c>
      <c r="AJ1229" s="1">
        <f t="shared" si="158"/>
        <v>1.0278921942523218</v>
      </c>
      <c r="AK1229" s="1">
        <f t="shared" si="158"/>
        <v>1.0284929534270555</v>
      </c>
      <c r="AL1229" s="1">
        <f t="shared" si="158"/>
        <v>0.93175624159217185</v>
      </c>
      <c r="AM1229" s="1">
        <f t="shared" si="158"/>
        <v>1.4269824176494288</v>
      </c>
      <c r="AN1229" s="29">
        <f t="shared" si="158"/>
        <v>1.164747903151697</v>
      </c>
      <c r="AO1229" s="1">
        <f t="shared" si="153"/>
        <v>199151.25812679026</v>
      </c>
      <c r="AP1229" s="1">
        <f t="shared" si="154"/>
        <v>218963.81233460843</v>
      </c>
      <c r="AQ1229" s="29">
        <f t="shared" si="155"/>
        <v>245585.12092232017</v>
      </c>
    </row>
    <row r="1230" spans="1:43" x14ac:dyDescent="0.2">
      <c r="A1230" s="26"/>
      <c r="E1230" s="25" t="s">
        <v>2414</v>
      </c>
      <c r="F1230" s="26" t="s">
        <v>2415</v>
      </c>
      <c r="G1230" s="1">
        <v>0.15436215598099701</v>
      </c>
      <c r="H1230" s="43">
        <v>2.5566326669197199</v>
      </c>
      <c r="I1230" s="1">
        <f>VLOOKUP(F1230,'[1]SUSMB vs SHAM all proteins sum'!$B$2:$E$3214,2,FALSE)</f>
        <v>5.2305482090965402E-2</v>
      </c>
      <c r="J1230" s="29">
        <f>VLOOKUP(F1230,'[1]SUSMB vs SHAM all proteins sum'!$B$2:$E$3214,3,FALSE)</f>
        <v>3.92405202040884</v>
      </c>
      <c r="K1230" s="25">
        <f>VLOOKUP($E1230,[1]AllProteinsNorm!$A$1:$Q$3226,4,FALSE)</f>
        <v>7121.1540552795304</v>
      </c>
      <c r="L1230" s="1">
        <f>VLOOKUP($E1230,[1]AllProteinsNorm!$A$1:$Q$3226,5,FALSE)</f>
        <v>2315.1407990162602</v>
      </c>
      <c r="M1230" s="1">
        <f>VLOOKUP($E1230,[1]AllProteinsNorm!$A$1:$Q$3226,10,FALSE)</f>
        <v>2139.1649204355099</v>
      </c>
      <c r="N1230" s="1">
        <f>VLOOKUP($E1230,[1]AllProteinsNorm!$A$1:$Q$3226,11,FALSE)</f>
        <v>7470.4316882188205</v>
      </c>
      <c r="O1230" s="1">
        <f>VLOOKUP($E1230,[1]AllProteinsNorm!$A$1:$Q$3226,15,FALSE)</f>
        <v>30177.8741742243</v>
      </c>
      <c r="P1230" s="1">
        <f>VLOOKUP($E1230,[1]AllProteinsNorm!$A$1:$Q$3226,6,FALSE)</f>
        <v>16831.2603013115</v>
      </c>
      <c r="Q1230" s="1">
        <f>VLOOKUP($E1230,[1]AllProteinsNorm!$A$1:$Q$3226,8,FALSE)</f>
        <v>12394.7849676816</v>
      </c>
      <c r="R1230" s="1">
        <f>VLOOKUP($E1230,[1]AllProteinsNorm!$A$1:$Q$3226,13,FALSE)</f>
        <v>4845.1829678201102</v>
      </c>
      <c r="S1230" s="1">
        <f>VLOOKUP($E1230,[1]AllProteinsNorm!$A$1:$Q$3226,16,FALSE)</f>
        <v>20666.283345149699</v>
      </c>
      <c r="T1230" s="1">
        <f>VLOOKUP($E1230,[1]AllProteinsNorm!$A$1:$Q$3226,17,FALSE)</f>
        <v>41573.814504210502</v>
      </c>
      <c r="U1230" s="1">
        <f>VLOOKUP($E1230,[1]AllProteinsNorm!$A$1:$Q$3226,3,FALSE)</f>
        <v>91152.613085317804</v>
      </c>
      <c r="V1230" s="1">
        <f>VLOOKUP($E1230,[1]AllProteinsNorm!$A$1:$Q$3226,7,FALSE)</f>
        <v>19221.5309884653</v>
      </c>
      <c r="W1230" s="1">
        <f>VLOOKUP($E1230,[1]AllProteinsNorm!$A$1:$Q$3226,9,FALSE)</f>
        <v>23214.857778380701</v>
      </c>
      <c r="X1230" s="1">
        <f>VLOOKUP($E1230,[1]AllProteinsNorm!$A$1:$Q$3226,12,FALSE)</f>
        <v>15968.936470733601</v>
      </c>
      <c r="Y1230" s="29">
        <f>VLOOKUP($E1230,[1]AllProteinsNorm!$A$1:$Q$3226,14,FALSE)</f>
        <v>11388.881146031001</v>
      </c>
      <c r="Z1230" s="25">
        <f t="shared" ref="Z1230:AN1246" si="159">K1230/AVERAGE($K1230:$O1230)</f>
        <v>0.7233451121729646</v>
      </c>
      <c r="AA1230" s="1">
        <f t="shared" si="159"/>
        <v>0.23516494208113126</v>
      </c>
      <c r="AB1230" s="1">
        <f t="shared" si="159"/>
        <v>0.21728984899318482</v>
      </c>
      <c r="AC1230" s="1">
        <f t="shared" si="159"/>
        <v>0.75882366896540876</v>
      </c>
      <c r="AD1230" s="1">
        <f t="shared" si="159"/>
        <v>3.0653764277873106</v>
      </c>
      <c r="AE1230" s="1">
        <f t="shared" si="159"/>
        <v>1.7096680925809054</v>
      </c>
      <c r="AF1230" s="1">
        <f t="shared" si="159"/>
        <v>1.2590244577226026</v>
      </c>
      <c r="AG1230" s="1">
        <f t="shared" si="159"/>
        <v>0.49215890993932471</v>
      </c>
      <c r="AH1230" s="1">
        <f t="shared" si="159"/>
        <v>2.0992180380387495</v>
      </c>
      <c r="AI1230" s="1">
        <f t="shared" si="159"/>
        <v>4.222941293302175</v>
      </c>
      <c r="AJ1230" s="1">
        <f t="shared" si="159"/>
        <v>9.2590044570338783</v>
      </c>
      <c r="AK1230" s="1">
        <f t="shared" si="159"/>
        <v>1.9524644995819818</v>
      </c>
      <c r="AL1230" s="1">
        <f t="shared" si="159"/>
        <v>2.3580944568012225</v>
      </c>
      <c r="AM1230" s="1">
        <f t="shared" si="159"/>
        <v>1.6220758676245661</v>
      </c>
      <c r="AN1230" s="29">
        <f t="shared" si="159"/>
        <v>1.1568478151364725</v>
      </c>
      <c r="AO1230" s="1">
        <f t="shared" ref="AO1230:AO1293" si="160">_xlfn.STDEV.P(K1230:O1230)</f>
        <v>10416.931958480662</v>
      </c>
      <c r="AP1230" s="1">
        <f t="shared" ref="AP1230:AP1293" si="161">_xlfn.STDEV.P(P1230:T1230)</f>
        <v>12334.511169513726</v>
      </c>
      <c r="AQ1230" s="29">
        <f t="shared" ref="AQ1230:AQ1293" si="162">_xlfn.STDEV.P(U1230:Y1230)</f>
        <v>29735.949804318021</v>
      </c>
    </row>
    <row r="1231" spans="1:43" x14ac:dyDescent="0.2">
      <c r="A1231" s="26"/>
      <c r="E1231" s="25" t="s">
        <v>2416</v>
      </c>
      <c r="F1231" s="26" t="s">
        <v>2417</v>
      </c>
      <c r="G1231" s="1">
        <v>0.33180000476796701</v>
      </c>
      <c r="H1231" s="43">
        <v>0.56943960844404895</v>
      </c>
      <c r="I1231" s="1">
        <f>VLOOKUP(F1231,'[1]SUSMB vs SHAM all proteins sum'!$B$2:$E$3214,2,FALSE)</f>
        <v>0.56084276051568505</v>
      </c>
      <c r="J1231" s="29">
        <f>VLOOKUP(F1231,'[1]SUSMB vs SHAM all proteins sum'!$B$2:$E$3214,3,FALSE)</f>
        <v>0.92675869933689503</v>
      </c>
      <c r="K1231" s="25">
        <f>VLOOKUP($E1231,[1]AllProteinsNorm!$A$1:$Q$3226,4,FALSE)</f>
        <v>45358.955403870503</v>
      </c>
      <c r="L1231" s="1">
        <f>VLOOKUP($E1231,[1]AllProteinsNorm!$A$1:$Q$3226,5,FALSE)</f>
        <v>51151.066627446002</v>
      </c>
      <c r="M1231" s="1">
        <f>VLOOKUP($E1231,[1]AllProteinsNorm!$A$1:$Q$3226,10,FALSE)</f>
        <v>68385.518475773497</v>
      </c>
      <c r="N1231" s="1">
        <f>VLOOKUP($E1231,[1]AllProteinsNorm!$A$1:$Q$3226,11,FALSE)</f>
        <v>40736.551700568598</v>
      </c>
      <c r="O1231" s="1">
        <f>VLOOKUP($E1231,[1]AllProteinsNorm!$A$1:$Q$3226,15,FALSE)</f>
        <v>62402.211785205604</v>
      </c>
      <c r="P1231" s="1">
        <f>VLOOKUP($E1231,[1]AllProteinsNorm!$A$1:$Q$3226,6,FALSE)</f>
        <v>49431.9311989243</v>
      </c>
      <c r="Q1231" s="1">
        <f>VLOOKUP($E1231,[1]AllProteinsNorm!$A$1:$Q$3226,8,FALSE)</f>
        <v>43267.162482419801</v>
      </c>
      <c r="R1231" s="1">
        <f>VLOOKUP($E1231,[1]AllProteinsNorm!$A$1:$Q$3226,13,FALSE)</f>
        <v>3538.2347284961702</v>
      </c>
      <c r="S1231" s="1">
        <f>VLOOKUP($E1231,[1]AllProteinsNorm!$A$1:$Q$3226,16,FALSE)</f>
        <v>58570.003644876597</v>
      </c>
      <c r="T1231" s="1">
        <f>VLOOKUP($E1231,[1]AllProteinsNorm!$A$1:$Q$3226,17,FALSE)</f>
        <v>54484.956109937099</v>
      </c>
      <c r="U1231" s="1">
        <f>VLOOKUP($E1231,[1]AllProteinsNorm!$A$1:$Q$3226,3,FALSE)</f>
        <v>53723.1086699261</v>
      </c>
      <c r="V1231" s="1">
        <f>VLOOKUP($E1231,[1]AllProteinsNorm!$A$1:$Q$3226,7,FALSE)</f>
        <v>37620.792964728003</v>
      </c>
      <c r="W1231" s="1">
        <f>VLOOKUP($E1231,[1]AllProteinsNorm!$A$1:$Q$3226,9,FALSE)</f>
        <v>43608.177792251197</v>
      </c>
      <c r="X1231" s="1">
        <f>VLOOKUP($E1231,[1]AllProteinsNorm!$A$1:$Q$3226,12,FALSE)</f>
        <v>57424.578198798001</v>
      </c>
      <c r="Y1231" s="29">
        <f>VLOOKUP($E1231,[1]AllProteinsNorm!$A$1:$Q$3226,14,FALSE)</f>
        <v>54480.947562388697</v>
      </c>
      <c r="Z1231" s="25">
        <f t="shared" si="159"/>
        <v>0.8461408619748555</v>
      </c>
      <c r="AA1231" s="1">
        <f t="shared" si="159"/>
        <v>0.95418880839983433</v>
      </c>
      <c r="AB1231" s="1">
        <f t="shared" si="159"/>
        <v>1.2756859375282448</v>
      </c>
      <c r="AC1231" s="1">
        <f t="shared" si="159"/>
        <v>0.75991302407420813</v>
      </c>
      <c r="AD1231" s="1">
        <f t="shared" si="159"/>
        <v>1.1640713680228583</v>
      </c>
      <c r="AE1231" s="1">
        <f t="shared" si="159"/>
        <v>0.92211949109768276</v>
      </c>
      <c r="AF1231" s="1">
        <f t="shared" si="159"/>
        <v>0.80711986932037805</v>
      </c>
      <c r="AG1231" s="1">
        <f t="shared" si="159"/>
        <v>6.6003393516942677E-2</v>
      </c>
      <c r="AH1231" s="1">
        <f t="shared" si="159"/>
        <v>1.092584097863009</v>
      </c>
      <c r="AI1231" s="1">
        <f t="shared" si="159"/>
        <v>1.0163802785368035</v>
      </c>
      <c r="AJ1231" s="1">
        <f t="shared" si="159"/>
        <v>1.0021685259987536</v>
      </c>
      <c r="AK1231" s="1">
        <f t="shared" si="159"/>
        <v>0.70179063657705498</v>
      </c>
      <c r="AL1231" s="1">
        <f t="shared" si="159"/>
        <v>0.81348128098954409</v>
      </c>
      <c r="AM1231" s="1">
        <f t="shared" si="159"/>
        <v>1.0712169551313628</v>
      </c>
      <c r="AN1231" s="29">
        <f t="shared" si="159"/>
        <v>1.0163055017733689</v>
      </c>
      <c r="AO1231" s="1">
        <f t="shared" si="160"/>
        <v>10348.629343125775</v>
      </c>
      <c r="AP1231" s="1">
        <f t="shared" si="161"/>
        <v>19831.720392101914</v>
      </c>
      <c r="AQ1231" s="29">
        <f t="shared" si="162"/>
        <v>7499.2002184478179</v>
      </c>
    </row>
    <row r="1232" spans="1:43" x14ac:dyDescent="0.2">
      <c r="A1232" s="26"/>
      <c r="E1232" s="25" t="s">
        <v>2418</v>
      </c>
      <c r="F1232" s="26" t="s">
        <v>2419</v>
      </c>
      <c r="G1232" s="1">
        <v>0.97827440256994502</v>
      </c>
      <c r="H1232" s="1">
        <v>0.98771163446675603</v>
      </c>
      <c r="I1232" s="1">
        <f>VLOOKUP(F1232,'[1]SUSMB vs SHAM all proteins sum'!$B$2:$E$3214,2,FALSE)</f>
        <v>0.55693802041386098</v>
      </c>
      <c r="J1232" s="29">
        <f>VLOOKUP(F1232,'[1]SUSMB vs SHAM all proteins sum'!$B$2:$E$3214,3,FALSE)</f>
        <v>1.37511805092451</v>
      </c>
      <c r="K1232" s="25">
        <f>VLOOKUP($E1232,[1]AllProteinsNorm!$A$1:$Q$3226,4,FALSE)</f>
        <v>28776.140699762502</v>
      </c>
      <c r="L1232" s="1">
        <f>VLOOKUP($E1232,[1]AllProteinsNorm!$A$1:$Q$3226,5,FALSE)</f>
        <v>3889.0115952280698</v>
      </c>
      <c r="M1232" s="1">
        <f>VLOOKUP($E1232,[1]AllProteinsNorm!$A$1:$Q$3226,10,FALSE)</f>
        <v>5844.9572320135103</v>
      </c>
      <c r="N1232" s="1">
        <f>VLOOKUP($E1232,[1]AllProteinsNorm!$A$1:$Q$3226,11,FALSE)</f>
        <v>2994.84477976275</v>
      </c>
      <c r="O1232" s="1">
        <f>VLOOKUP($E1232,[1]AllProteinsNorm!$A$1:$Q$3226,15,FALSE)</f>
        <v>5070.4706739806497</v>
      </c>
      <c r="P1232" s="1">
        <f>VLOOKUP($E1232,[1]AllProteinsNorm!$A$1:$Q$3226,6,FALSE)</f>
        <v>9150.6070547836498</v>
      </c>
      <c r="Q1232" s="1">
        <f>VLOOKUP($E1232,[1]AllProteinsNorm!$A$1:$Q$3226,8,FALSE)</f>
        <v>3398.1700886214899</v>
      </c>
      <c r="R1232" s="1">
        <f>VLOOKUP($E1232,[1]AllProteinsNorm!$A$1:$Q$3226,13,FALSE)</f>
        <v>7677.2731152439601</v>
      </c>
      <c r="S1232" s="1">
        <f>VLOOKUP($E1232,[1]AllProteinsNorm!$A$1:$Q$3226,16,FALSE)</f>
        <v>8363.2440759487108</v>
      </c>
      <c r="T1232" s="1">
        <f>VLOOKUP($E1232,[1]AllProteinsNorm!$A$1:$Q$3226,17,FALSE)</f>
        <v>4676.8106105803299</v>
      </c>
      <c r="U1232" s="1">
        <f>VLOOKUP($E1232,[1]AllProteinsNorm!$A$1:$Q$3226,3,FALSE)</f>
        <v>7865.1936658486802</v>
      </c>
      <c r="V1232" s="1">
        <f>VLOOKUP($E1232,[1]AllProteinsNorm!$A$1:$Q$3226,7,FALSE)</f>
        <v>13037.2244657171</v>
      </c>
      <c r="W1232" s="1">
        <f>VLOOKUP($E1232,[1]AllProteinsNorm!$A$1:$Q$3226,9,FALSE)</f>
        <v>2884.38112256162</v>
      </c>
      <c r="X1232" s="1">
        <f>VLOOKUP($E1232,[1]AllProteinsNorm!$A$1:$Q$3226,12,FALSE)</f>
        <v>7573.7624399347496</v>
      </c>
      <c r="Y1232" s="29">
        <f>VLOOKUP($E1232,[1]AllProteinsNorm!$A$1:$Q$3226,14,FALSE)</f>
        <v>21803.024629346801</v>
      </c>
      <c r="Z1232" s="25">
        <f t="shared" si="159"/>
        <v>3.0891978668640672</v>
      </c>
      <c r="AA1232" s="1">
        <f t="shared" si="159"/>
        <v>0.41749609336207238</v>
      </c>
      <c r="AB1232" s="1">
        <f t="shared" si="159"/>
        <v>0.62747223824899012</v>
      </c>
      <c r="AC1232" s="1">
        <f t="shared" si="159"/>
        <v>0.32150482588196516</v>
      </c>
      <c r="AD1232" s="1">
        <f t="shared" si="159"/>
        <v>0.54432897564290506</v>
      </c>
      <c r="AE1232" s="1">
        <f t="shared" si="159"/>
        <v>0.98234284051795173</v>
      </c>
      <c r="AF1232" s="1">
        <f t="shared" si="159"/>
        <v>0.36480290733000981</v>
      </c>
      <c r="AG1232" s="1">
        <f t="shared" si="159"/>
        <v>0.82417638898812562</v>
      </c>
      <c r="AH1232" s="1">
        <f t="shared" si="159"/>
        <v>0.89781725871591711</v>
      </c>
      <c r="AI1232" s="1">
        <f t="shared" si="159"/>
        <v>0.50206848488377143</v>
      </c>
      <c r="AJ1232" s="1">
        <f t="shared" si="159"/>
        <v>0.84435017706224402</v>
      </c>
      <c r="AK1232" s="1">
        <f t="shared" si="159"/>
        <v>1.3995819116096304</v>
      </c>
      <c r="AL1232" s="1">
        <f t="shared" si="159"/>
        <v>0.30964624839750943</v>
      </c>
      <c r="AM1232" s="1">
        <f t="shared" si="159"/>
        <v>0.81306423323731947</v>
      </c>
      <c r="AN1232" s="29">
        <f t="shared" si="159"/>
        <v>2.3406146737640445</v>
      </c>
      <c r="AO1232" s="1">
        <f t="shared" si="160"/>
        <v>9779.3551473247571</v>
      </c>
      <c r="AP1232" s="1">
        <f t="shared" si="161"/>
        <v>2223.1218241343727</v>
      </c>
      <c r="AQ1232" s="29">
        <f t="shared" si="162"/>
        <v>6443.7648306273104</v>
      </c>
    </row>
    <row r="1233" spans="1:43" x14ac:dyDescent="0.2">
      <c r="A1233" s="26"/>
      <c r="E1233" s="25" t="s">
        <v>2420</v>
      </c>
      <c r="F1233" s="26" t="s">
        <v>2421</v>
      </c>
      <c r="G1233" s="1">
        <v>0.26729219979243302</v>
      </c>
      <c r="H1233" s="43">
        <v>0.57930494934756305</v>
      </c>
      <c r="I1233" s="1">
        <f>VLOOKUP(F1233,'[1]SUSMB vs SHAM all proteins sum'!$B$2:$E$3214,2,FALSE)</f>
        <v>5.8819558645300203E-2</v>
      </c>
      <c r="J1233" s="29">
        <f>VLOOKUP(F1233,'[1]SUSMB vs SHAM all proteins sum'!$B$2:$E$3214,3,FALSE)</f>
        <v>0.54507719372850405</v>
      </c>
      <c r="K1233" s="25">
        <f>VLOOKUP($E1233,[1]AllProteinsNorm!$A$1:$Q$3226,4,FALSE)</f>
        <v>20069.1437665017</v>
      </c>
      <c r="L1233" s="1">
        <f>VLOOKUP($E1233,[1]AllProteinsNorm!$A$1:$Q$3226,5,FALSE)</f>
        <v>21054.825972066599</v>
      </c>
      <c r="M1233" s="1">
        <f>VLOOKUP($E1233,[1]AllProteinsNorm!$A$1:$Q$3226,10,FALSE)</f>
        <v>19573.126768010399</v>
      </c>
      <c r="N1233" s="1">
        <f>VLOOKUP($E1233,[1]AllProteinsNorm!$A$1:$Q$3226,11,FALSE)</f>
        <v>50886.506726502797</v>
      </c>
      <c r="O1233" s="1">
        <f>VLOOKUP($E1233,[1]AllProteinsNorm!$A$1:$Q$3226,15,FALSE)</f>
        <v>48533.983481794297</v>
      </c>
      <c r="P1233" s="1">
        <f>VLOOKUP($E1233,[1]AllProteinsNorm!$A$1:$Q$3226,6,FALSE)</f>
        <v>10597.7964017677</v>
      </c>
      <c r="Q1233" s="1">
        <f>VLOOKUP($E1233,[1]AllProteinsNorm!$A$1:$Q$3226,8,FALSE)</f>
        <v>67998.849377631705</v>
      </c>
      <c r="R1233" s="1">
        <f>VLOOKUP($E1233,[1]AllProteinsNorm!$A$1:$Q$3226,13,FALSE)</f>
        <v>17470.38821687</v>
      </c>
      <c r="S1233" s="1">
        <f>VLOOKUP($E1233,[1]AllProteinsNorm!$A$1:$Q$3226,16,FALSE)</f>
        <v>6034.3173340983003</v>
      </c>
      <c r="T1233" s="1">
        <f>VLOOKUP($E1233,[1]AllProteinsNorm!$A$1:$Q$3226,17,FALSE)</f>
        <v>17541.940892739902</v>
      </c>
      <c r="U1233" s="1">
        <f>VLOOKUP($E1233,[1]AllProteinsNorm!$A$1:$Q$3226,3,FALSE)</f>
        <v>13105.477673269999</v>
      </c>
      <c r="V1233" s="1">
        <f>VLOOKUP($E1233,[1]AllProteinsNorm!$A$1:$Q$3226,7,FALSE)</f>
        <v>10603.420174389101</v>
      </c>
      <c r="W1233" s="1">
        <f>VLOOKUP($E1233,[1]AllProteinsNorm!$A$1:$Q$3226,9,FALSE)</f>
        <v>28324.606379533201</v>
      </c>
      <c r="X1233" s="1">
        <f>VLOOKUP($E1233,[1]AllProteinsNorm!$A$1:$Q$3226,12,FALSE)</f>
        <v>14706.124997151101</v>
      </c>
      <c r="Y1233" s="29">
        <f>VLOOKUP($E1233,[1]AllProteinsNorm!$A$1:$Q$3226,14,FALSE)</f>
        <v>16979.245181175898</v>
      </c>
      <c r="Z1233" s="25">
        <f t="shared" si="159"/>
        <v>0.6267001701143291</v>
      </c>
      <c r="AA1233" s="1">
        <f t="shared" si="159"/>
        <v>0.6574801183320137</v>
      </c>
      <c r="AB1233" s="1">
        <f t="shared" si="159"/>
        <v>0.61121102214913503</v>
      </c>
      <c r="AC1233" s="1">
        <f t="shared" si="159"/>
        <v>1.589035526032418</v>
      </c>
      <c r="AD1233" s="1">
        <f t="shared" si="159"/>
        <v>1.5155731633721039</v>
      </c>
      <c r="AE1233" s="1">
        <f t="shared" si="159"/>
        <v>0.3309379256583283</v>
      </c>
      <c r="AF1233" s="1">
        <f t="shared" si="159"/>
        <v>2.1234035177759223</v>
      </c>
      <c r="AG1233" s="1">
        <f t="shared" si="159"/>
        <v>0.54554869878159695</v>
      </c>
      <c r="AH1233" s="1">
        <f t="shared" si="159"/>
        <v>0.18843393339557743</v>
      </c>
      <c r="AI1233" s="1">
        <f t="shared" si="159"/>
        <v>0.54778307781946356</v>
      </c>
      <c r="AJ1233" s="1">
        <f t="shared" si="159"/>
        <v>0.40924541588948482</v>
      </c>
      <c r="AK1233" s="1">
        <f t="shared" si="159"/>
        <v>0.33111353949116151</v>
      </c>
      <c r="AL1233" s="1">
        <f t="shared" si="159"/>
        <v>0.88449391977070346</v>
      </c>
      <c r="AM1233" s="1">
        <f t="shared" si="159"/>
        <v>0.45922891104206298</v>
      </c>
      <c r="AN1233" s="29">
        <f t="shared" si="159"/>
        <v>0.53021175029983247</v>
      </c>
      <c r="AO1233" s="1">
        <f t="shared" si="160"/>
        <v>14468.167292850001</v>
      </c>
      <c r="AP1233" s="1">
        <f t="shared" si="161"/>
        <v>22461.524751803958</v>
      </c>
      <c r="AQ1233" s="29">
        <f t="shared" si="162"/>
        <v>6152.4675375593451</v>
      </c>
    </row>
    <row r="1234" spans="1:43" x14ac:dyDescent="0.2">
      <c r="A1234" s="26"/>
      <c r="E1234" s="25" t="s">
        <v>2422</v>
      </c>
      <c r="F1234" s="26" t="s">
        <v>2423</v>
      </c>
      <c r="G1234" s="1">
        <v>0.97680165968568899</v>
      </c>
      <c r="H1234" s="1">
        <v>1.0118361709338399</v>
      </c>
      <c r="I1234" s="1">
        <f>VLOOKUP(F1234,'[1]SUSMB vs SHAM all proteins sum'!$B$2:$E$3214,2,FALSE)</f>
        <v>0.995425811830976</v>
      </c>
      <c r="J1234" s="29">
        <f>VLOOKUP(F1234,'[1]SUSMB vs SHAM all proteins sum'!$B$2:$E$3214,3,FALSE)</f>
        <v>0.99785506017868697</v>
      </c>
      <c r="K1234" s="25">
        <f>VLOOKUP($E1234,[1]AllProteinsNorm!$A$1:$Q$3226,4,FALSE)</f>
        <v>294232.786920365</v>
      </c>
      <c r="L1234" s="1">
        <f>VLOOKUP($E1234,[1]AllProteinsNorm!$A$1:$Q$3226,5,FALSE)</f>
        <v>85134.142482153606</v>
      </c>
      <c r="M1234" s="1">
        <f>VLOOKUP($E1234,[1]AllProteinsNorm!$A$1:$Q$3226,10,FALSE)</f>
        <v>268512.78191450698</v>
      </c>
      <c r="N1234" s="1">
        <f>VLOOKUP($E1234,[1]AllProteinsNorm!$A$1:$Q$3226,11,FALSE)</f>
        <v>155476.21229151901</v>
      </c>
      <c r="O1234" s="1">
        <f>VLOOKUP($E1234,[1]AllProteinsNorm!$A$1:$Q$3226,15,FALSE)</f>
        <v>99789.595177513605</v>
      </c>
      <c r="P1234" s="1">
        <f>VLOOKUP($E1234,[1]AllProteinsNorm!$A$1:$Q$3226,6,FALSE)</f>
        <v>249872.801986423</v>
      </c>
      <c r="Q1234" s="1">
        <f>VLOOKUP($E1234,[1]AllProteinsNorm!$A$1:$Q$3226,8,FALSE)</f>
        <v>200125.445327211</v>
      </c>
      <c r="R1234" s="1">
        <f>VLOOKUP($E1234,[1]AllProteinsNorm!$A$1:$Q$3226,13,FALSE)</f>
        <v>58685.879686480199</v>
      </c>
      <c r="S1234" s="1">
        <f>VLOOKUP($E1234,[1]AllProteinsNorm!$A$1:$Q$3226,16,FALSE)</f>
        <v>118592.196351461</v>
      </c>
      <c r="T1234" s="1">
        <f>VLOOKUP($E1234,[1]AllProteinsNorm!$A$1:$Q$3226,17,FALSE)</f>
        <v>318016.00726285198</v>
      </c>
      <c r="U1234" s="1">
        <f>VLOOKUP($E1234,[1]AllProteinsNorm!$A$1:$Q$3226,3,FALSE)</f>
        <v>101581.722087466</v>
      </c>
      <c r="V1234" s="1">
        <f>VLOOKUP($E1234,[1]AllProteinsNorm!$A$1:$Q$3226,7,FALSE)</f>
        <v>139333.51700334201</v>
      </c>
      <c r="W1234" s="1">
        <f>VLOOKUP($E1234,[1]AllProteinsNorm!$A$1:$Q$3226,9,FALSE)</f>
        <v>85150.566968740895</v>
      </c>
      <c r="X1234" s="1">
        <f>VLOOKUP($E1234,[1]AllProteinsNorm!$A$1:$Q$3226,12,FALSE)</f>
        <v>263273.405988899</v>
      </c>
      <c r="Y1234" s="29">
        <f>VLOOKUP($E1234,[1]AllProteinsNorm!$A$1:$Q$3226,14,FALSE)</f>
        <v>325372.33305361099</v>
      </c>
      <c r="Z1234" s="25">
        <f t="shared" si="159"/>
        <v>1.6289334376361135</v>
      </c>
      <c r="AA1234" s="1">
        <f t="shared" si="159"/>
        <v>0.47132018435182327</v>
      </c>
      <c r="AB1234" s="1">
        <f t="shared" si="159"/>
        <v>1.4865421813498123</v>
      </c>
      <c r="AC1234" s="1">
        <f t="shared" si="159"/>
        <v>0.86074840132351371</v>
      </c>
      <c r="AD1234" s="1">
        <f t="shared" si="159"/>
        <v>0.55245579533873701</v>
      </c>
      <c r="AE1234" s="1">
        <f t="shared" si="159"/>
        <v>1.3833474052015651</v>
      </c>
      <c r="AF1234" s="1">
        <f t="shared" si="159"/>
        <v>1.1079357709497628</v>
      </c>
      <c r="AG1234" s="1">
        <f t="shared" si="159"/>
        <v>0.32489714262969183</v>
      </c>
      <c r="AH1234" s="1">
        <f t="shared" si="159"/>
        <v>0.65655087626888686</v>
      </c>
      <c r="AI1234" s="1">
        <f t="shared" si="159"/>
        <v>1.760602254276286</v>
      </c>
      <c r="AJ1234" s="1">
        <f t="shared" si="159"/>
        <v>0.56237737980477764</v>
      </c>
      <c r="AK1234" s="1">
        <f t="shared" si="159"/>
        <v>0.77137910837792711</v>
      </c>
      <c r="AL1234" s="1">
        <f t="shared" si="159"/>
        <v>0.47141111369956207</v>
      </c>
      <c r="AM1234" s="1">
        <f t="shared" si="159"/>
        <v>1.4575359148256182</v>
      </c>
      <c r="AN1234" s="29">
        <f t="shared" si="159"/>
        <v>1.8013283921895142</v>
      </c>
      <c r="AO1234" s="1">
        <f t="shared" si="160"/>
        <v>85925.920932051697</v>
      </c>
      <c r="AP1234" s="1">
        <f t="shared" si="161"/>
        <v>92101.482465501424</v>
      </c>
      <c r="AQ1234" s="29">
        <f t="shared" si="162"/>
        <v>94682.515330994647</v>
      </c>
    </row>
    <row r="1235" spans="1:43" x14ac:dyDescent="0.2">
      <c r="A1235" s="26"/>
      <c r="E1235" s="25" t="s">
        <v>2424</v>
      </c>
      <c r="F1235" s="26" t="s">
        <v>2425</v>
      </c>
      <c r="G1235" s="43">
        <v>3.9418967532777502E-2</v>
      </c>
      <c r="H1235" s="1">
        <v>0.83114462336469397</v>
      </c>
      <c r="I1235" s="1">
        <f>VLOOKUP(F1235,'[1]SUSMB vs SHAM all proteins sum'!$B$2:$E$3214,2,FALSE)</f>
        <v>4.32601182855765E-2</v>
      </c>
      <c r="J1235" s="29">
        <f>VLOOKUP(F1235,'[1]SUSMB vs SHAM all proteins sum'!$B$2:$E$3214,3,FALSE)</f>
        <v>0.80585563289916295</v>
      </c>
      <c r="K1235" s="25">
        <f>VLOOKUP($E1235,[1]AllProteinsNorm!$A$1:$Q$3226,4,FALSE)</f>
        <v>1482261.93874065</v>
      </c>
      <c r="L1235" s="1">
        <f>VLOOKUP($E1235,[1]AllProteinsNorm!$A$1:$Q$3226,5,FALSE)</f>
        <v>1289511.42268747</v>
      </c>
      <c r="M1235" s="1">
        <f>VLOOKUP($E1235,[1]AllProteinsNorm!$A$1:$Q$3226,10,FALSE)</f>
        <v>1401174.71430923</v>
      </c>
      <c r="N1235" s="1">
        <f>VLOOKUP($E1235,[1]AllProteinsNorm!$A$1:$Q$3226,11,FALSE)</f>
        <v>1107618.7840072201</v>
      </c>
      <c r="O1235" s="1">
        <f>VLOOKUP($E1235,[1]AllProteinsNorm!$A$1:$Q$3226,15,FALSE)</f>
        <v>1207052.3404633</v>
      </c>
      <c r="P1235" s="1">
        <f>VLOOKUP($E1235,[1]AllProteinsNorm!$A$1:$Q$3226,6,FALSE)</f>
        <v>1150619.4509598301</v>
      </c>
      <c r="Q1235" s="1">
        <f>VLOOKUP($E1235,[1]AllProteinsNorm!$A$1:$Q$3226,8,FALSE)</f>
        <v>1182575.5227250899</v>
      </c>
      <c r="R1235" s="1">
        <f>VLOOKUP($E1235,[1]AllProteinsNorm!$A$1:$Q$3226,13,FALSE)</f>
        <v>1148273.4226063001</v>
      </c>
      <c r="S1235" s="1">
        <f>VLOOKUP($E1235,[1]AllProteinsNorm!$A$1:$Q$3226,16,FALSE)</f>
        <v>880787.29910549999</v>
      </c>
      <c r="T1235" s="1">
        <f>VLOOKUP($E1235,[1]AllProteinsNorm!$A$1:$Q$3226,17,FALSE)</f>
        <v>1031964.8435458899</v>
      </c>
      <c r="U1235" s="1">
        <f>VLOOKUP($E1235,[1]AllProteinsNorm!$A$1:$Q$3226,3,FALSE)</f>
        <v>819938.39885548095</v>
      </c>
      <c r="V1235" s="1">
        <f>VLOOKUP($E1235,[1]AllProteinsNorm!$A$1:$Q$3226,7,FALSE)</f>
        <v>1016235.03924281</v>
      </c>
      <c r="W1235" s="1">
        <f>VLOOKUP($E1235,[1]AllProteinsNorm!$A$1:$Q$3226,9,FALSE)</f>
        <v>1029178.28575229</v>
      </c>
      <c r="X1235" s="1">
        <f>VLOOKUP($E1235,[1]AllProteinsNorm!$A$1:$Q$3226,12,FALSE)</f>
        <v>1295678.16239007</v>
      </c>
      <c r="Y1235" s="29">
        <f>VLOOKUP($E1235,[1]AllProteinsNorm!$A$1:$Q$3226,14,FALSE)</f>
        <v>1095171.0176111099</v>
      </c>
      <c r="Z1235" s="25">
        <f t="shared" si="159"/>
        <v>1.1423774215147806</v>
      </c>
      <c r="AA1235" s="1">
        <f t="shared" si="159"/>
        <v>0.99382483997068805</v>
      </c>
      <c r="AB1235" s="1">
        <f t="shared" si="159"/>
        <v>1.0798835991054583</v>
      </c>
      <c r="AC1235" s="1">
        <f t="shared" si="159"/>
        <v>0.85364041093204945</v>
      </c>
      <c r="AD1235" s="1">
        <f t="shared" si="159"/>
        <v>0.93027372847702339</v>
      </c>
      <c r="AE1235" s="1">
        <f t="shared" si="159"/>
        <v>0.88678097114806231</v>
      </c>
      <c r="AF1235" s="1">
        <f t="shared" si="159"/>
        <v>0.91140947567267738</v>
      </c>
      <c r="AG1235" s="1">
        <f t="shared" si="159"/>
        <v>0.88497289003145263</v>
      </c>
      <c r="AH1235" s="1">
        <f t="shared" si="159"/>
        <v>0.6788216693400243</v>
      </c>
      <c r="AI1235" s="1">
        <f t="shared" si="159"/>
        <v>0.79533401368010681</v>
      </c>
      <c r="AJ1235" s="1">
        <f t="shared" si="159"/>
        <v>0.63192549805420861</v>
      </c>
      <c r="AK1235" s="1">
        <f t="shared" si="159"/>
        <v>0.78321107318555994</v>
      </c>
      <c r="AL1235" s="1">
        <f t="shared" si="159"/>
        <v>0.7931864170752454</v>
      </c>
      <c r="AM1235" s="1">
        <f t="shared" si="159"/>
        <v>0.99857753854338049</v>
      </c>
      <c r="AN1235" s="29">
        <f t="shared" si="159"/>
        <v>0.84404693294577104</v>
      </c>
      <c r="AO1235" s="1">
        <f t="shared" si="160"/>
        <v>133555.14982403806</v>
      </c>
      <c r="AP1235" s="1">
        <f t="shared" si="161"/>
        <v>111495.74069873701</v>
      </c>
      <c r="AQ1235" s="29">
        <f t="shared" si="162"/>
        <v>152900.25948048412</v>
      </c>
    </row>
    <row r="1236" spans="1:43" x14ac:dyDescent="0.2">
      <c r="A1236" s="26"/>
      <c r="E1236" s="25" t="s">
        <v>2426</v>
      </c>
      <c r="F1236" s="26" t="s">
        <v>2427</v>
      </c>
      <c r="G1236" s="1">
        <v>0.50568974990724702</v>
      </c>
      <c r="H1236" s="1">
        <v>1.0694118883157999</v>
      </c>
      <c r="I1236" s="1">
        <f>VLOOKUP(F1236,'[1]SUSMB vs SHAM all proteins sum'!$B$2:$E$3214,2,FALSE)</f>
        <v>0.96966077251723204</v>
      </c>
      <c r="J1236" s="29">
        <f>VLOOKUP(F1236,'[1]SUSMB vs SHAM all proteins sum'!$B$2:$E$3214,3,FALSE)</f>
        <v>0.99418044366796299</v>
      </c>
      <c r="K1236" s="25">
        <f>VLOOKUP($E1236,[1]AllProteinsNorm!$A$1:$Q$3226,4,FALSE)</f>
        <v>191504.26679961101</v>
      </c>
      <c r="L1236" s="1">
        <f>VLOOKUP($E1236,[1]AllProteinsNorm!$A$1:$Q$3226,5,FALSE)</f>
        <v>153805.76401834001</v>
      </c>
      <c r="M1236" s="1">
        <f>VLOOKUP($E1236,[1]AllProteinsNorm!$A$1:$Q$3226,10,FALSE)</f>
        <v>138611.924895142</v>
      </c>
      <c r="N1236" s="1">
        <f>VLOOKUP($E1236,[1]AllProteinsNorm!$A$1:$Q$3226,11,FALSE)</f>
        <v>172162.969951662</v>
      </c>
      <c r="O1236" s="1">
        <f>VLOOKUP($E1236,[1]AllProteinsNorm!$A$1:$Q$3226,15,FALSE)</f>
        <v>221084.59079169299</v>
      </c>
      <c r="P1236" s="1">
        <f>VLOOKUP($E1236,[1]AllProteinsNorm!$A$1:$Q$3226,6,FALSE)</f>
        <v>158545.34247383001</v>
      </c>
      <c r="Q1236" s="1">
        <f>VLOOKUP($E1236,[1]AllProteinsNorm!$A$1:$Q$3226,8,FALSE)</f>
        <v>209931.99360007001</v>
      </c>
      <c r="R1236" s="1">
        <f>VLOOKUP($E1236,[1]AllProteinsNorm!$A$1:$Q$3226,13,FALSE)</f>
        <v>187458.535069765</v>
      </c>
      <c r="S1236" s="1">
        <f>VLOOKUP($E1236,[1]AllProteinsNorm!$A$1:$Q$3226,16,FALSE)</f>
        <v>201656.11766485299</v>
      </c>
      <c r="T1236" s="1">
        <f>VLOOKUP($E1236,[1]AllProteinsNorm!$A$1:$Q$3226,17,FALSE)</f>
        <v>172753.23156357699</v>
      </c>
      <c r="U1236" s="1">
        <f>VLOOKUP($E1236,[1]AllProteinsNorm!$A$1:$Q$3226,3,FALSE)</f>
        <v>107999.208057361</v>
      </c>
      <c r="V1236" s="1">
        <f>VLOOKUP($E1236,[1]AllProteinsNorm!$A$1:$Q$3226,7,FALSE)</f>
        <v>207963.055706213</v>
      </c>
      <c r="W1236" s="1">
        <f>VLOOKUP($E1236,[1]AllProteinsNorm!$A$1:$Q$3226,9,FALSE)</f>
        <v>216267.09046011599</v>
      </c>
      <c r="X1236" s="1">
        <f>VLOOKUP($E1236,[1]AllProteinsNorm!$A$1:$Q$3226,12,FALSE)</f>
        <v>169842.835066525</v>
      </c>
      <c r="Y1236" s="29">
        <f>VLOOKUP($E1236,[1]AllProteinsNorm!$A$1:$Q$3226,14,FALSE)</f>
        <v>182949.62827737699</v>
      </c>
      <c r="Z1236" s="25">
        <f t="shared" si="159"/>
        <v>1.0916035225052152</v>
      </c>
      <c r="AA1236" s="1">
        <f t="shared" si="159"/>
        <v>0.87671630815260182</v>
      </c>
      <c r="AB1236" s="1">
        <f t="shared" si="159"/>
        <v>0.79010910830041459</v>
      </c>
      <c r="AC1236" s="1">
        <f t="shared" si="159"/>
        <v>0.98135518119210652</v>
      </c>
      <c r="AD1236" s="1">
        <f t="shared" si="159"/>
        <v>1.2602158798496617</v>
      </c>
      <c r="AE1236" s="1">
        <f t="shared" si="159"/>
        <v>0.90373262806894339</v>
      </c>
      <c r="AF1236" s="1">
        <f t="shared" si="159"/>
        <v>1.196644375240856</v>
      </c>
      <c r="AG1236" s="1">
        <f t="shared" si="159"/>
        <v>1.068542234727057</v>
      </c>
      <c r="AH1236" s="1">
        <f t="shared" si="159"/>
        <v>1.1494706204536995</v>
      </c>
      <c r="AI1236" s="1">
        <f t="shared" si="159"/>
        <v>0.98471976238673975</v>
      </c>
      <c r="AJ1236" s="1">
        <f t="shared" si="159"/>
        <v>0.61561195430987836</v>
      </c>
      <c r="AK1236" s="1">
        <f t="shared" si="159"/>
        <v>1.1854211290101215</v>
      </c>
      <c r="AL1236" s="1">
        <f t="shared" si="159"/>
        <v>1.2327553933576176</v>
      </c>
      <c r="AM1236" s="1">
        <f t="shared" si="159"/>
        <v>0.96813005855840062</v>
      </c>
      <c r="AN1236" s="29">
        <f t="shared" si="159"/>
        <v>1.0428407784646296</v>
      </c>
      <c r="AO1236" s="1">
        <f t="shared" si="160"/>
        <v>28901.817793619251</v>
      </c>
      <c r="AP1236" s="1">
        <f t="shared" si="161"/>
        <v>18703.972417781912</v>
      </c>
      <c r="AQ1236" s="29">
        <f t="shared" si="162"/>
        <v>38336.268707069037</v>
      </c>
    </row>
    <row r="1237" spans="1:43" x14ac:dyDescent="0.2">
      <c r="A1237" s="26"/>
      <c r="E1237" s="25" t="s">
        <v>2428</v>
      </c>
      <c r="F1237" s="26" t="s">
        <v>2429</v>
      </c>
      <c r="G1237" s="1">
        <v>0.409987487869447</v>
      </c>
      <c r="H1237" s="1">
        <v>0.94668816170391501</v>
      </c>
      <c r="I1237" s="1">
        <f>VLOOKUP(F1237,'[1]SUSMB vs SHAM all proteins sum'!$B$2:$E$3214,2,FALSE)</f>
        <v>0.23206267080411599</v>
      </c>
      <c r="J1237" s="29">
        <f>VLOOKUP(F1237,'[1]SUSMB vs SHAM all proteins sum'!$B$2:$E$3214,3,FALSE)</f>
        <v>1.0761699269157501</v>
      </c>
      <c r="K1237" s="25">
        <f>VLOOKUP($E1237,[1]AllProteinsNorm!$A$1:$Q$3226,4,FALSE)</f>
        <v>291239.830634112</v>
      </c>
      <c r="L1237" s="1">
        <f>VLOOKUP($E1237,[1]AllProteinsNorm!$A$1:$Q$3226,5,FALSE)</f>
        <v>265548.14643760398</v>
      </c>
      <c r="M1237" s="1">
        <f>VLOOKUP($E1237,[1]AllProteinsNorm!$A$1:$Q$3226,10,FALSE)</f>
        <v>283333.98163727298</v>
      </c>
      <c r="N1237" s="1">
        <f>VLOOKUP($E1237,[1]AllProteinsNorm!$A$1:$Q$3226,11,FALSE)</f>
        <v>296588.57378342602</v>
      </c>
      <c r="O1237" s="1">
        <f>VLOOKUP($E1237,[1]AllProteinsNorm!$A$1:$Q$3226,15,FALSE)</f>
        <v>299975.291768127</v>
      </c>
      <c r="P1237" s="1">
        <f>VLOOKUP($E1237,[1]AllProteinsNorm!$A$1:$Q$3226,6,FALSE)</f>
        <v>309094.50643599097</v>
      </c>
      <c r="Q1237" s="1">
        <f>VLOOKUP($E1237,[1]AllProteinsNorm!$A$1:$Q$3226,8,FALSE)</f>
        <v>237106.63034284601</v>
      </c>
      <c r="R1237" s="1">
        <f>VLOOKUP($E1237,[1]AllProteinsNorm!$A$1:$Q$3226,13,FALSE)</f>
        <v>302271.53074181901</v>
      </c>
      <c r="S1237" s="1">
        <f>VLOOKUP($E1237,[1]AllProteinsNorm!$A$1:$Q$3226,16,FALSE)</f>
        <v>234892.06579888001</v>
      </c>
      <c r="T1237" s="1">
        <f>VLOOKUP($E1237,[1]AllProteinsNorm!$A$1:$Q$3226,17,FALSE)</f>
        <v>284883.15002911497</v>
      </c>
      <c r="U1237" s="1">
        <f>VLOOKUP($E1237,[1]AllProteinsNorm!$A$1:$Q$3226,3,FALSE)</f>
        <v>277325.776568859</v>
      </c>
      <c r="V1237" s="1">
        <f>VLOOKUP($E1237,[1]AllProteinsNorm!$A$1:$Q$3226,7,FALSE)</f>
        <v>269612.04632111097</v>
      </c>
      <c r="W1237" s="1">
        <f>VLOOKUP($E1237,[1]AllProteinsNorm!$A$1:$Q$3226,9,FALSE)</f>
        <v>326704.19871652499</v>
      </c>
      <c r="X1237" s="1">
        <f>VLOOKUP($E1237,[1]AllProteinsNorm!$A$1:$Q$3226,12,FALSE)</f>
        <v>324590.62915506703</v>
      </c>
      <c r="Y1237" s="29">
        <f>VLOOKUP($E1237,[1]AllProteinsNorm!$A$1:$Q$3226,14,FALSE)</f>
        <v>354908.69828167901</v>
      </c>
      <c r="Z1237" s="25">
        <f t="shared" si="159"/>
        <v>1.0135821823954176</v>
      </c>
      <c r="AA1237" s="1">
        <f t="shared" si="159"/>
        <v>0.92416916055492082</v>
      </c>
      <c r="AB1237" s="1">
        <f t="shared" si="159"/>
        <v>0.98606799361685116</v>
      </c>
      <c r="AC1237" s="1">
        <f t="shared" si="159"/>
        <v>1.0321970495396209</v>
      </c>
      <c r="AD1237" s="1">
        <f t="shared" si="159"/>
        <v>1.0439836138931884</v>
      </c>
      <c r="AE1237" s="1">
        <f t="shared" si="159"/>
        <v>1.0757205967250389</v>
      </c>
      <c r="AF1237" s="1">
        <f t="shared" si="159"/>
        <v>0.82518608570834917</v>
      </c>
      <c r="AG1237" s="1">
        <f t="shared" si="159"/>
        <v>1.0519750582817828</v>
      </c>
      <c r="AH1237" s="1">
        <f t="shared" si="159"/>
        <v>0.8174788872848322</v>
      </c>
      <c r="AI1237" s="1">
        <f t="shared" si="159"/>
        <v>0.99145945904959232</v>
      </c>
      <c r="AJ1237" s="1">
        <f t="shared" si="159"/>
        <v>0.9651580459896224</v>
      </c>
      <c r="AK1237" s="1">
        <f t="shared" si="159"/>
        <v>0.93831247503217852</v>
      </c>
      <c r="AL1237" s="1">
        <f t="shared" si="159"/>
        <v>1.1370064115607135</v>
      </c>
      <c r="AM1237" s="1">
        <f t="shared" si="159"/>
        <v>1.1296506991085988</v>
      </c>
      <c r="AN1237" s="29">
        <f t="shared" si="159"/>
        <v>1.2351646138930528</v>
      </c>
      <c r="AO1237" s="1">
        <f t="shared" si="160"/>
        <v>12258.290408413661</v>
      </c>
      <c r="AP1237" s="1">
        <f t="shared" si="161"/>
        <v>31746.760611483525</v>
      </c>
      <c r="AQ1237" s="29">
        <f t="shared" si="162"/>
        <v>32266.161716853232</v>
      </c>
    </row>
    <row r="1238" spans="1:43" x14ac:dyDescent="0.2">
      <c r="A1238" s="26"/>
      <c r="E1238" s="25" t="s">
        <v>2430</v>
      </c>
      <c r="F1238" s="26" t="s">
        <v>2431</v>
      </c>
      <c r="G1238" s="1">
        <v>0.23058332602663101</v>
      </c>
      <c r="H1238" s="1">
        <v>1.19523539342076</v>
      </c>
      <c r="I1238" s="1">
        <f>VLOOKUP(F1238,'[1]SUSMB vs SHAM all proteins sum'!$B$2:$E$3214,2,FALSE)</f>
        <v>0.132915264576632</v>
      </c>
      <c r="J1238" s="29">
        <f>VLOOKUP(F1238,'[1]SUSMB vs SHAM all proteins sum'!$B$2:$E$3214,3,FALSE)</f>
        <v>1.2530616276041899</v>
      </c>
      <c r="K1238" s="25">
        <f>VLOOKUP($E1238,[1]AllProteinsNorm!$A$1:$Q$3226,4,FALSE)</f>
        <v>52049.834805930201</v>
      </c>
      <c r="L1238" s="1">
        <f>VLOOKUP($E1238,[1]AllProteinsNorm!$A$1:$Q$3226,5,FALSE)</f>
        <v>45725.053552550402</v>
      </c>
      <c r="M1238" s="1">
        <f>VLOOKUP($E1238,[1]AllProteinsNorm!$A$1:$Q$3226,10,FALSE)</f>
        <v>65397.6054139771</v>
      </c>
      <c r="N1238" s="1">
        <f>VLOOKUP($E1238,[1]AllProteinsNorm!$A$1:$Q$3226,11,FALSE)</f>
        <v>32583.933748466901</v>
      </c>
      <c r="O1238" s="1">
        <f>VLOOKUP($E1238,[1]AllProteinsNorm!$A$1:$Q$3226,15,FALSE)</f>
        <v>49591.5881712435</v>
      </c>
      <c r="P1238" s="1">
        <f>VLOOKUP($E1238,[1]AllProteinsNorm!$A$1:$Q$3226,6,FALSE)</f>
        <v>48782.536852456098</v>
      </c>
      <c r="Q1238" s="1">
        <f>VLOOKUP($E1238,[1]AllProteinsNorm!$A$1:$Q$3226,8,FALSE)</f>
        <v>75887.285504451502</v>
      </c>
      <c r="R1238" s="1">
        <f>VLOOKUP($E1238,[1]AllProteinsNorm!$A$1:$Q$3226,13,FALSE)</f>
        <v>59088.036563714297</v>
      </c>
      <c r="S1238" s="1">
        <f>VLOOKUP($E1238,[1]AllProteinsNorm!$A$1:$Q$3226,16,FALSE)</f>
        <v>55363.394067346198</v>
      </c>
      <c r="T1238" s="1">
        <f>VLOOKUP($E1238,[1]AllProteinsNorm!$A$1:$Q$3226,17,FALSE)</f>
        <v>50659.221945303398</v>
      </c>
      <c r="U1238" s="1">
        <f>VLOOKUP($E1238,[1]AllProteinsNorm!$A$1:$Q$3226,3,FALSE)</f>
        <v>79059.680911344301</v>
      </c>
      <c r="V1238" s="1">
        <f>VLOOKUP($E1238,[1]AllProteinsNorm!$A$1:$Q$3226,7,FALSE)</f>
        <v>51179.165430671601</v>
      </c>
      <c r="W1238" s="1">
        <f>VLOOKUP($E1238,[1]AllProteinsNorm!$A$1:$Q$3226,9,FALSE)</f>
        <v>56786.321513502699</v>
      </c>
      <c r="X1238" s="1">
        <f>VLOOKUP($E1238,[1]AllProteinsNorm!$A$1:$Q$3226,12,FALSE)</f>
        <v>59876.998418548399</v>
      </c>
      <c r="Y1238" s="29">
        <f>VLOOKUP($E1238,[1]AllProteinsNorm!$A$1:$Q$3226,14,FALSE)</f>
        <v>56475.111183695502</v>
      </c>
      <c r="Z1238" s="25">
        <f t="shared" si="159"/>
        <v>1.0607347823679936</v>
      </c>
      <c r="AA1238" s="1">
        <f t="shared" si="159"/>
        <v>0.93184070438785338</v>
      </c>
      <c r="AB1238" s="1">
        <f t="shared" si="159"/>
        <v>1.3327518714483881</v>
      </c>
      <c r="AC1238" s="1">
        <f t="shared" si="159"/>
        <v>0.66403499650368347</v>
      </c>
      <c r="AD1238" s="1">
        <f t="shared" si="159"/>
        <v>1.0106376452920818</v>
      </c>
      <c r="AE1238" s="1">
        <f t="shared" si="159"/>
        <v>0.99414981439389971</v>
      </c>
      <c r="AF1238" s="1">
        <f t="shared" si="159"/>
        <v>1.5465233189345486</v>
      </c>
      <c r="AG1238" s="1">
        <f t="shared" si="159"/>
        <v>1.2041678103044158</v>
      </c>
      <c r="AH1238" s="1">
        <f t="shared" si="159"/>
        <v>1.1282625194900544</v>
      </c>
      <c r="AI1238" s="1">
        <f t="shared" si="159"/>
        <v>1.0323951836819467</v>
      </c>
      <c r="AJ1238" s="1">
        <f t="shared" si="159"/>
        <v>1.6111742474929667</v>
      </c>
      <c r="AK1238" s="1">
        <f t="shared" si="159"/>
        <v>1.0429912238394623</v>
      </c>
      <c r="AL1238" s="1">
        <f t="shared" si="159"/>
        <v>1.1572606640673029</v>
      </c>
      <c r="AM1238" s="1">
        <f t="shared" si="159"/>
        <v>1.2202462336943158</v>
      </c>
      <c r="AN1238" s="29">
        <f t="shared" si="159"/>
        <v>1.1509184417972507</v>
      </c>
      <c r="AO1238" s="1">
        <f t="shared" si="160"/>
        <v>10570.914952304753</v>
      </c>
      <c r="AP1238" s="1">
        <f t="shared" si="161"/>
        <v>9663.638116149752</v>
      </c>
      <c r="AQ1238" s="29">
        <f t="shared" si="162"/>
        <v>9607.9660522641298</v>
      </c>
    </row>
    <row r="1239" spans="1:43" x14ac:dyDescent="0.2">
      <c r="A1239" s="26"/>
      <c r="E1239" s="25" t="s">
        <v>2432</v>
      </c>
      <c r="F1239" s="26" t="s">
        <v>2433</v>
      </c>
      <c r="G1239" s="1">
        <v>0.88069194009544405</v>
      </c>
      <c r="H1239" s="1">
        <v>0.94044242175928805</v>
      </c>
      <c r="I1239" s="1">
        <f>VLOOKUP(F1239,'[1]SUSMB vs SHAM all proteins sum'!$B$2:$E$3214,2,FALSE)</f>
        <v>0.49383761427781803</v>
      </c>
      <c r="J1239" s="29">
        <f>VLOOKUP(F1239,'[1]SUSMB vs SHAM all proteins sum'!$B$2:$E$3214,3,FALSE)</f>
        <v>0.76897762079713605</v>
      </c>
      <c r="K1239" s="25">
        <f>VLOOKUP($E1239,[1]AllProteinsNorm!$A$1:$Q$3226,4,FALSE)</f>
        <v>24667.015425772599</v>
      </c>
      <c r="L1239" s="1">
        <f>VLOOKUP($E1239,[1]AllProteinsNorm!$A$1:$Q$3226,5,FALSE)</f>
        <v>21287.152630553399</v>
      </c>
      <c r="M1239" s="1">
        <f>VLOOKUP($E1239,[1]AllProteinsNorm!$A$1:$Q$3226,10,FALSE)</f>
        <v>39560.157244469403</v>
      </c>
      <c r="N1239" s="1">
        <f>VLOOKUP($E1239,[1]AllProteinsNorm!$A$1:$Q$3226,11,FALSE)</f>
        <v>9063.4262130579791</v>
      </c>
      <c r="O1239" s="1">
        <f>VLOOKUP($E1239,[1]AllProteinsNorm!$A$1:$Q$3226,15,FALSE)</f>
        <v>52468.073576144801</v>
      </c>
      <c r="P1239" s="1">
        <f>VLOOKUP($E1239,[1]AllProteinsNorm!$A$1:$Q$3226,6,FALSE)</f>
        <v>41227.562652052096</v>
      </c>
      <c r="Q1239" s="1">
        <f>VLOOKUP($E1239,[1]AllProteinsNorm!$A$1:$Q$3226,8,FALSE)</f>
        <v>12515.400301932899</v>
      </c>
      <c r="R1239" s="1">
        <f>VLOOKUP($E1239,[1]AllProteinsNorm!$A$1:$Q$3226,13,FALSE)</f>
        <v>26640.809247904799</v>
      </c>
      <c r="S1239" s="1">
        <f>VLOOKUP($E1239,[1]AllProteinsNorm!$A$1:$Q$3226,16,FALSE)</f>
        <v>39674.931623461402</v>
      </c>
      <c r="T1239" s="1">
        <f>VLOOKUP($E1239,[1]AllProteinsNorm!$A$1:$Q$3226,17,FALSE)</f>
        <v>13324.311023869701</v>
      </c>
      <c r="U1239" s="1">
        <f>VLOOKUP($E1239,[1]AllProteinsNorm!$A$1:$Q$3226,3,FALSE)</f>
        <v>15166.143757951</v>
      </c>
      <c r="V1239" s="1">
        <f>VLOOKUP($E1239,[1]AllProteinsNorm!$A$1:$Q$3226,7,FALSE)</f>
        <v>11259.2684590882</v>
      </c>
      <c r="W1239" s="1">
        <f>VLOOKUP($E1239,[1]AllProteinsNorm!$A$1:$Q$3226,9,FALSE)</f>
        <v>15709.2599916865</v>
      </c>
      <c r="X1239" s="1">
        <f>VLOOKUP($E1239,[1]AllProteinsNorm!$A$1:$Q$3226,12,FALSE)</f>
        <v>30764.427272958401</v>
      </c>
      <c r="Y1239" s="29">
        <f>VLOOKUP($E1239,[1]AllProteinsNorm!$A$1:$Q$3226,14,FALSE)</f>
        <v>32185.355547176099</v>
      </c>
      <c r="Z1239" s="25">
        <f t="shared" si="159"/>
        <v>0.83875266131069526</v>
      </c>
      <c r="AA1239" s="1">
        <f t="shared" si="159"/>
        <v>0.72382716807922876</v>
      </c>
      <c r="AB1239" s="1">
        <f t="shared" si="159"/>
        <v>1.3451642445563119</v>
      </c>
      <c r="AC1239" s="1">
        <f t="shared" si="159"/>
        <v>0.30818373141538641</v>
      </c>
      <c r="AD1239" s="1">
        <f t="shared" si="159"/>
        <v>1.7840721946383771</v>
      </c>
      <c r="AE1239" s="1">
        <f t="shared" si="159"/>
        <v>1.4018610398091582</v>
      </c>
      <c r="AF1239" s="1">
        <f t="shared" si="159"/>
        <v>0.42556122536199009</v>
      </c>
      <c r="AG1239" s="1">
        <f t="shared" si="159"/>
        <v>0.90586758351008978</v>
      </c>
      <c r="AH1239" s="1">
        <f t="shared" si="159"/>
        <v>1.3490669183969923</v>
      </c>
      <c r="AI1239" s="1">
        <f t="shared" si="159"/>
        <v>0.45306662109293699</v>
      </c>
      <c r="AJ1239" s="1">
        <f t="shared" si="159"/>
        <v>0.51569446968891108</v>
      </c>
      <c r="AK1239" s="1">
        <f t="shared" si="159"/>
        <v>0.38284896739492796</v>
      </c>
      <c r="AL1239" s="1">
        <f t="shared" si="159"/>
        <v>0.5341620539743912</v>
      </c>
      <c r="AM1239" s="1">
        <f t="shared" si="159"/>
        <v>1.0460829899158743</v>
      </c>
      <c r="AN1239" s="29">
        <f t="shared" si="159"/>
        <v>1.0943988218460916</v>
      </c>
      <c r="AO1239" s="1">
        <f t="shared" si="160"/>
        <v>15080.849197379752</v>
      </c>
      <c r="AP1239" s="1">
        <f t="shared" si="161"/>
        <v>12324.866067129575</v>
      </c>
      <c r="AQ1239" s="29">
        <f t="shared" si="162"/>
        <v>8687.4904500187477</v>
      </c>
    </row>
    <row r="1240" spans="1:43" x14ac:dyDescent="0.2">
      <c r="A1240" s="26"/>
      <c r="E1240" s="25" t="s">
        <v>2434</v>
      </c>
      <c r="F1240" s="26" t="s">
        <v>2435</v>
      </c>
      <c r="G1240" s="1">
        <v>0.45122419312906997</v>
      </c>
      <c r="H1240" s="43">
        <v>0.55900476348737005</v>
      </c>
      <c r="I1240" s="1">
        <f>VLOOKUP(F1240,'[1]SUSMB vs SHAM all proteins sum'!$B$2:$E$3214,2,FALSE)</f>
        <v>0.59562617930307205</v>
      </c>
      <c r="J1240" s="29">
        <f>VLOOKUP(F1240,'[1]SUSMB vs SHAM all proteins sum'!$B$2:$E$3214,3,FALSE)</f>
        <v>1.33222257651689</v>
      </c>
      <c r="K1240" s="25">
        <f>VLOOKUP($E1240,[1]AllProteinsNorm!$A$1:$Q$3226,4,FALSE)</f>
        <v>529.57407326286204</v>
      </c>
      <c r="L1240" s="1">
        <f>VLOOKUP($E1240,[1]AllProteinsNorm!$A$1:$Q$3226,5,FALSE)</f>
        <v>4620.3515086808502</v>
      </c>
      <c r="M1240" s="1">
        <f>VLOOKUP($E1240,[1]AllProteinsNorm!$A$1:$Q$3226,10,FALSE)</f>
        <v>4152.3150756540299</v>
      </c>
      <c r="N1240" s="1">
        <f>VLOOKUP($E1240,[1]AllProteinsNorm!$A$1:$Q$3226,11,FALSE)</f>
        <v>5653.02489593067</v>
      </c>
      <c r="O1240" s="1">
        <f>VLOOKUP($E1240,[1]AllProteinsNorm!$A$1:$Q$3226,15,FALSE)</f>
        <v>4342.7288255057301</v>
      </c>
      <c r="P1240" s="1">
        <f>VLOOKUP($E1240,[1]AllProteinsNorm!$A$1:$Q$3226,6,FALSE)</f>
        <v>776.03875783552598</v>
      </c>
      <c r="Q1240" s="1">
        <f>VLOOKUP($E1240,[1]AllProteinsNorm!$A$1:$Q$3226,8,FALSE)</f>
        <v>5112.5210625007203</v>
      </c>
      <c r="R1240" s="1">
        <f>VLOOKUP($E1240,[1]AllProteinsNorm!$A$1:$Q$3226,13,FALSE)</f>
        <v>1316.31000579543</v>
      </c>
      <c r="S1240" s="1">
        <f>VLOOKUP($E1240,[1]AllProteinsNorm!$A$1:$Q$3226,16,FALSE)</f>
        <v>329.56197722444398</v>
      </c>
      <c r="T1240" s="1">
        <f>VLOOKUP($E1240,[1]AllProteinsNorm!$A$1:$Q$3226,17,FALSE)</f>
        <v>7910.4170499785996</v>
      </c>
      <c r="U1240" s="1">
        <f>VLOOKUP($E1240,[1]AllProteinsNorm!$A$1:$Q$3226,3,FALSE)</f>
        <v>6912.6752191494197</v>
      </c>
      <c r="V1240" s="1">
        <f>VLOOKUP($E1240,[1]AllProteinsNorm!$A$1:$Q$3226,7,FALSE)</f>
        <v>5924.09466627038</v>
      </c>
      <c r="W1240" s="1">
        <f>VLOOKUP($E1240,[1]AllProteinsNorm!$A$1:$Q$3226,9,FALSE)</f>
        <v>1848.37856386412</v>
      </c>
      <c r="X1240" s="1">
        <f>VLOOKUP($E1240,[1]AllProteinsNorm!$A$1:$Q$3226,12,FALSE)</f>
        <v>6102.4477480331198</v>
      </c>
      <c r="Y1240" s="29">
        <f>VLOOKUP($E1240,[1]AllProteinsNorm!$A$1:$Q$3226,14,FALSE)</f>
        <v>2265.98198181624</v>
      </c>
      <c r="Z1240" s="25">
        <f t="shared" si="159"/>
        <v>0.13720961434163478</v>
      </c>
      <c r="AA1240" s="1">
        <f t="shared" si="159"/>
        <v>1.1971066572857239</v>
      </c>
      <c r="AB1240" s="1">
        <f t="shared" si="159"/>
        <v>1.0758410936644318</v>
      </c>
      <c r="AC1240" s="1">
        <f t="shared" si="159"/>
        <v>1.4646664272200918</v>
      </c>
      <c r="AD1240" s="1">
        <f t="shared" si="159"/>
        <v>1.1251762074881178</v>
      </c>
      <c r="AE1240" s="1">
        <f t="shared" si="159"/>
        <v>0.20106720485902807</v>
      </c>
      <c r="AF1240" s="1">
        <f t="shared" si="159"/>
        <v>1.3246249745142169</v>
      </c>
      <c r="AG1240" s="1">
        <f t="shared" si="159"/>
        <v>0.34104839599950981</v>
      </c>
      <c r="AH1240" s="1">
        <f t="shared" si="159"/>
        <v>8.5387623903157767E-2</v>
      </c>
      <c r="AI1240" s="1">
        <f t="shared" si="159"/>
        <v>2.049543826837438</v>
      </c>
      <c r="AJ1240" s="1">
        <f t="shared" si="159"/>
        <v>1.791034623437225</v>
      </c>
      <c r="AK1240" s="1">
        <f t="shared" si="159"/>
        <v>1.5348990547708095</v>
      </c>
      <c r="AL1240" s="1">
        <f t="shared" si="159"/>
        <v>0.47890431709117087</v>
      </c>
      <c r="AM1240" s="1">
        <f t="shared" si="159"/>
        <v>1.5811093184540934</v>
      </c>
      <c r="AN1240" s="29">
        <f t="shared" si="159"/>
        <v>0.58710297487651453</v>
      </c>
      <c r="AO1240" s="1">
        <f t="shared" si="160"/>
        <v>1743.7479155880894</v>
      </c>
      <c r="AP1240" s="1">
        <f t="shared" si="161"/>
        <v>2947.7929907131138</v>
      </c>
      <c r="AQ1240" s="29">
        <f t="shared" si="162"/>
        <v>2115.5391323649096</v>
      </c>
    </row>
    <row r="1241" spans="1:43" x14ac:dyDescent="0.2">
      <c r="A1241" s="26"/>
      <c r="E1241" s="25" t="s">
        <v>2436</v>
      </c>
      <c r="F1241" s="26" t="s">
        <v>2437</v>
      </c>
      <c r="G1241" s="1">
        <v>8.3608972987590097E-2</v>
      </c>
      <c r="H1241" s="43">
        <v>1.8779199396042601</v>
      </c>
      <c r="I1241" s="1">
        <f>VLOOKUP(F1241,'[1]SUSMB vs SHAM all proteins sum'!$B$2:$E$3214,2,FALSE)</f>
        <v>0.50018108882586898</v>
      </c>
      <c r="J1241" s="29">
        <f>VLOOKUP(F1241,'[1]SUSMB vs SHAM all proteins sum'!$B$2:$E$3214,3,FALSE)</f>
        <v>1.0971252405968099</v>
      </c>
      <c r="K1241" s="25">
        <f>VLOOKUP($E1241,[1]AllProteinsNorm!$A$1:$Q$3226,4,FALSE)</f>
        <v>196152.568033572</v>
      </c>
      <c r="L1241" s="1">
        <f>VLOOKUP($E1241,[1]AllProteinsNorm!$A$1:$Q$3226,5,FALSE)</f>
        <v>204848.522635726</v>
      </c>
      <c r="M1241" s="1">
        <f>VLOOKUP($E1241,[1]AllProteinsNorm!$A$1:$Q$3226,10,FALSE)</f>
        <v>274860.13449234999</v>
      </c>
      <c r="N1241" s="1">
        <f>VLOOKUP($E1241,[1]AllProteinsNorm!$A$1:$Q$3226,11,FALSE)</f>
        <v>298510.49130237702</v>
      </c>
      <c r="O1241" s="1">
        <f>VLOOKUP($E1241,[1]AllProteinsNorm!$A$1:$Q$3226,15,FALSE)</f>
        <v>210925.984747423</v>
      </c>
      <c r="P1241" s="1">
        <f>VLOOKUP($E1241,[1]AllProteinsNorm!$A$1:$Q$3226,6,FALSE)</f>
        <v>241987.33412267899</v>
      </c>
      <c r="Q1241" s="1">
        <f>VLOOKUP($E1241,[1]AllProteinsNorm!$A$1:$Q$3226,8,FALSE)</f>
        <v>318071.375772478</v>
      </c>
      <c r="R1241" s="1">
        <f>VLOOKUP($E1241,[1]AllProteinsNorm!$A$1:$Q$3226,13,FALSE)</f>
        <v>975158.95743712399</v>
      </c>
      <c r="S1241" s="1">
        <f>VLOOKUP($E1241,[1]AllProteinsNorm!$A$1:$Q$3226,16,FALSE)</f>
        <v>248342.27496945701</v>
      </c>
      <c r="T1241" s="1">
        <f>VLOOKUP($E1241,[1]AllProteinsNorm!$A$1:$Q$3226,17,FALSE)</f>
        <v>871305.28441444796</v>
      </c>
      <c r="U1241" s="1">
        <f>VLOOKUP($E1241,[1]AllProteinsNorm!$A$1:$Q$3226,3,FALSE)</f>
        <v>205474.18507194301</v>
      </c>
      <c r="V1241" s="1">
        <f>VLOOKUP($E1241,[1]AllProteinsNorm!$A$1:$Q$3226,7,FALSE)</f>
        <v>323728.73283195402</v>
      </c>
      <c r="W1241" s="1">
        <f>VLOOKUP($E1241,[1]AllProteinsNorm!$A$1:$Q$3226,9,FALSE)</f>
        <v>221185.232162017</v>
      </c>
      <c r="X1241" s="1">
        <f>VLOOKUP($E1241,[1]AllProteinsNorm!$A$1:$Q$3226,12,FALSE)</f>
        <v>328599.56645934802</v>
      </c>
      <c r="Y1241" s="29">
        <f>VLOOKUP($E1241,[1]AllProteinsNorm!$A$1:$Q$3226,14,FALSE)</f>
        <v>228637.61412954101</v>
      </c>
      <c r="Z1241" s="25">
        <f t="shared" si="159"/>
        <v>0.82744009303777377</v>
      </c>
      <c r="AA1241" s="1">
        <f t="shared" si="159"/>
        <v>0.86412266904068935</v>
      </c>
      <c r="AB1241" s="1">
        <f t="shared" si="159"/>
        <v>1.159456118962459</v>
      </c>
      <c r="AC1241" s="1">
        <f t="shared" si="159"/>
        <v>1.2592215904800994</v>
      </c>
      <c r="AD1241" s="1">
        <f t="shared" si="159"/>
        <v>0.88975952847897843</v>
      </c>
      <c r="AE1241" s="1">
        <f t="shared" si="159"/>
        <v>1.0207871569958875</v>
      </c>
      <c r="AF1241" s="1">
        <f t="shared" si="159"/>
        <v>1.3417362382774778</v>
      </c>
      <c r="AG1241" s="1">
        <f t="shared" si="159"/>
        <v>4.1135613291093485</v>
      </c>
      <c r="AH1241" s="1">
        <f t="shared" si="159"/>
        <v>1.0475945187256996</v>
      </c>
      <c r="AI1241" s="1">
        <f t="shared" si="159"/>
        <v>3.675470236396813</v>
      </c>
      <c r="AJ1241" s="1">
        <f t="shared" si="159"/>
        <v>0.86676193188401363</v>
      </c>
      <c r="AK1241" s="1">
        <f t="shared" si="159"/>
        <v>1.3656009477664688</v>
      </c>
      <c r="AL1241" s="1">
        <f t="shared" si="159"/>
        <v>0.93303661998142717</v>
      </c>
      <c r="AM1241" s="1">
        <f t="shared" si="159"/>
        <v>1.3861478265059437</v>
      </c>
      <c r="AN1241" s="29">
        <f t="shared" si="159"/>
        <v>0.96447337194638583</v>
      </c>
      <c r="AO1241" s="1">
        <f t="shared" si="160"/>
        <v>41470.464345568405</v>
      </c>
      <c r="AP1241" s="1">
        <f t="shared" si="161"/>
        <v>323062.58589061251</v>
      </c>
      <c r="AQ1241" s="29">
        <f t="shared" si="162"/>
        <v>53327.052640533038</v>
      </c>
    </row>
    <row r="1242" spans="1:43" x14ac:dyDescent="0.2">
      <c r="A1242" s="26"/>
      <c r="E1242" s="25" t="s">
        <v>2438</v>
      </c>
      <c r="F1242" s="26" t="s">
        <v>2439</v>
      </c>
      <c r="G1242" s="1">
        <v>0.92698061082027094</v>
      </c>
      <c r="H1242" s="1">
        <v>0.94500369874173096</v>
      </c>
      <c r="I1242" s="1">
        <f>VLOOKUP(F1242,'[1]SUSMB vs SHAM all proteins sum'!$B$2:$E$3214,2,FALSE)</f>
        <v>0.99618912068795895</v>
      </c>
      <c r="J1242" s="29">
        <f>VLOOKUP(F1242,'[1]SUSMB vs SHAM all proteins sum'!$B$2:$E$3214,3,FALSE)</f>
        <v>0.99632768772486202</v>
      </c>
      <c r="K1242" s="25">
        <f>VLOOKUP($E1242,[1]AllProteinsNorm!$A$1:$Q$3226,4,FALSE)</f>
        <v>16383.6926177114</v>
      </c>
      <c r="L1242" s="1">
        <f>VLOOKUP($E1242,[1]AllProteinsNorm!$A$1:$Q$3226,5,FALSE)</f>
        <v>2418.5539728650101</v>
      </c>
      <c r="M1242" s="1">
        <f>VLOOKUP($E1242,[1]AllProteinsNorm!$A$1:$Q$3226,10,FALSE)</f>
        <v>42302.804556142903</v>
      </c>
      <c r="N1242" s="1">
        <f>VLOOKUP($E1242,[1]AllProteinsNorm!$A$1:$Q$3226,11,FALSE)</f>
        <v>27112.855553940401</v>
      </c>
      <c r="O1242" s="1">
        <f>VLOOKUP($E1242,[1]AllProteinsNorm!$A$1:$Q$3226,15,FALSE)</f>
        <v>6001.2345569764402</v>
      </c>
      <c r="P1242" s="1">
        <f>VLOOKUP($E1242,[1]AllProteinsNorm!$A$1:$Q$3226,6,FALSE)</f>
        <v>11742.5464691094</v>
      </c>
      <c r="Q1242" s="1">
        <f>VLOOKUP($E1242,[1]AllProteinsNorm!$A$1:$Q$3226,8,FALSE)</f>
        <v>27626.524414547399</v>
      </c>
      <c r="R1242" s="1">
        <f>VLOOKUP($E1242,[1]AllProteinsNorm!$A$1:$Q$3226,13,FALSE)</f>
        <v>15096.6320632509</v>
      </c>
      <c r="S1242" s="1">
        <f>VLOOKUP($E1242,[1]AllProteinsNorm!$A$1:$Q$3226,16,FALSE)</f>
        <v>4513.6208934834503</v>
      </c>
      <c r="T1242" s="1">
        <f>VLOOKUP($E1242,[1]AllProteinsNorm!$A$1:$Q$3226,17,FALSE)</f>
        <v>9298.7902297141809</v>
      </c>
      <c r="U1242" s="1">
        <f>VLOOKUP($E1242,[1]AllProteinsNorm!$A$1:$Q$3226,3,FALSE)</f>
        <v>22893.6487845665</v>
      </c>
      <c r="V1242" s="1">
        <f>VLOOKUP($E1242,[1]AllProteinsNorm!$A$1:$Q$3226,7,FALSE)</f>
        <v>3677.73560634347</v>
      </c>
      <c r="W1242" s="1">
        <f>VLOOKUP($E1242,[1]AllProteinsNorm!$A$1:$Q$3226,9,FALSE)</f>
        <v>26865.681482454602</v>
      </c>
      <c r="X1242" s="1">
        <f>VLOOKUP($E1242,[1]AllProteinsNorm!$A$1:$Q$3226,12,FALSE)</f>
        <v>39104.743340927998</v>
      </c>
      <c r="Y1242" s="29">
        <f>VLOOKUP($E1242,[1]AllProteinsNorm!$A$1:$Q$3226,14,FALSE)</f>
        <v>3027.1976183680299</v>
      </c>
      <c r="Z1242" s="25">
        <f t="shared" si="159"/>
        <v>0.86944608064890172</v>
      </c>
      <c r="AA1242" s="1">
        <f t="shared" si="159"/>
        <v>0.12834727320702438</v>
      </c>
      <c r="AB1242" s="1">
        <f t="shared" si="159"/>
        <v>2.2449156292174544</v>
      </c>
      <c r="AC1242" s="1">
        <f t="shared" si="159"/>
        <v>1.438818863770051</v>
      </c>
      <c r="AD1242" s="1">
        <f t="shared" si="159"/>
        <v>0.31847215315656779</v>
      </c>
      <c r="AE1242" s="1">
        <f t="shared" si="159"/>
        <v>0.62315079040044341</v>
      </c>
      <c r="AF1242" s="1">
        <f t="shared" si="159"/>
        <v>1.4660781262591032</v>
      </c>
      <c r="AG1242" s="1">
        <f t="shared" si="159"/>
        <v>0.80114464331457513</v>
      </c>
      <c r="AH1242" s="1">
        <f t="shared" si="159"/>
        <v>0.23952780895875739</v>
      </c>
      <c r="AI1242" s="1">
        <f t="shared" si="159"/>
        <v>0.49346608903424616</v>
      </c>
      <c r="AJ1242" s="1">
        <f t="shared" si="159"/>
        <v>1.2149149567159232</v>
      </c>
      <c r="AK1242" s="1">
        <f t="shared" si="159"/>
        <v>0.19516923829134353</v>
      </c>
      <c r="AL1242" s="1">
        <f t="shared" si="159"/>
        <v>1.4257018862543083</v>
      </c>
      <c r="AM1242" s="1">
        <f t="shared" si="159"/>
        <v>2.075201642625812</v>
      </c>
      <c r="AN1242" s="29">
        <f t="shared" si="159"/>
        <v>0.16064663602114315</v>
      </c>
      <c r="AO1242" s="1">
        <f t="shared" si="160"/>
        <v>14556.610162108087</v>
      </c>
      <c r="AP1242" s="1">
        <f t="shared" si="161"/>
        <v>7790.7721000194488</v>
      </c>
      <c r="AQ1242" s="29">
        <f t="shared" si="162"/>
        <v>13936.051084595194</v>
      </c>
    </row>
    <row r="1243" spans="1:43" x14ac:dyDescent="0.2">
      <c r="A1243" s="26"/>
      <c r="E1243" s="25" t="s">
        <v>2440</v>
      </c>
      <c r="F1243" s="26" t="s">
        <v>2441</v>
      </c>
      <c r="G1243" s="1">
        <v>0.715991460772616</v>
      </c>
      <c r="H1243" s="1">
        <v>0.96550506313363804</v>
      </c>
      <c r="I1243" s="1">
        <f>VLOOKUP(F1243,'[1]SUSMB vs SHAM all proteins sum'!$B$2:$E$3214,2,FALSE)</f>
        <v>0.15746763253801699</v>
      </c>
      <c r="J1243" s="29">
        <f>VLOOKUP(F1243,'[1]SUSMB vs SHAM all proteins sum'!$B$2:$E$3214,3,FALSE)</f>
        <v>0.85806985668098701</v>
      </c>
      <c r="K1243" s="25">
        <f>VLOOKUP($E1243,[1]AllProteinsNorm!$A$1:$Q$3226,4,FALSE)</f>
        <v>421748.65354089101</v>
      </c>
      <c r="L1243" s="1">
        <f>VLOOKUP($E1243,[1]AllProteinsNorm!$A$1:$Q$3226,5,FALSE)</f>
        <v>461608.79068735102</v>
      </c>
      <c r="M1243" s="1">
        <f>VLOOKUP($E1243,[1]AllProteinsNorm!$A$1:$Q$3226,10,FALSE)</f>
        <v>542662.68066539196</v>
      </c>
      <c r="N1243" s="1">
        <f>VLOOKUP($E1243,[1]AllProteinsNorm!$A$1:$Q$3226,11,FALSE)</f>
        <v>459849.54975288198</v>
      </c>
      <c r="O1243" s="1">
        <f>VLOOKUP($E1243,[1]AllProteinsNorm!$A$1:$Q$3226,15,FALSE)</f>
        <v>636421.95866411005</v>
      </c>
      <c r="P1243" s="1">
        <f>VLOOKUP($E1243,[1]AllProteinsNorm!$A$1:$Q$3226,6,FALSE)</f>
        <v>456787.991257769</v>
      </c>
      <c r="Q1243" s="1">
        <f>VLOOKUP($E1243,[1]AllProteinsNorm!$A$1:$Q$3226,8,FALSE)</f>
        <v>544676.43381967803</v>
      </c>
      <c r="R1243" s="1">
        <f>VLOOKUP($E1243,[1]AllProteinsNorm!$A$1:$Q$3226,13,FALSE)</f>
        <v>561243.93374876003</v>
      </c>
      <c r="S1243" s="1">
        <f>VLOOKUP($E1243,[1]AllProteinsNorm!$A$1:$Q$3226,16,FALSE)</f>
        <v>435172.313712409</v>
      </c>
      <c r="T1243" s="1">
        <f>VLOOKUP($E1243,[1]AllProteinsNorm!$A$1:$Q$3226,17,FALSE)</f>
        <v>426899.11085161398</v>
      </c>
      <c r="U1243" s="1">
        <f>VLOOKUP($E1243,[1]AllProteinsNorm!$A$1:$Q$3226,3,FALSE)</f>
        <v>370126.21543430601</v>
      </c>
      <c r="V1243" s="1">
        <f>VLOOKUP($E1243,[1]AllProteinsNorm!$A$1:$Q$3226,7,FALSE)</f>
        <v>460821.875325348</v>
      </c>
      <c r="W1243" s="1">
        <f>VLOOKUP($E1243,[1]AllProteinsNorm!$A$1:$Q$3226,9,FALSE)</f>
        <v>409292.25072575797</v>
      </c>
      <c r="X1243" s="1">
        <f>VLOOKUP($E1243,[1]AllProteinsNorm!$A$1:$Q$3226,12,FALSE)</f>
        <v>531600.82494534703</v>
      </c>
      <c r="Y1243" s="29">
        <f>VLOOKUP($E1243,[1]AllProteinsNorm!$A$1:$Q$3226,14,FALSE)</f>
        <v>387551.81937305199</v>
      </c>
      <c r="Z1243" s="25">
        <f t="shared" si="159"/>
        <v>0.83604260500861693</v>
      </c>
      <c r="AA1243" s="1">
        <f t="shared" si="159"/>
        <v>0.91505832353229477</v>
      </c>
      <c r="AB1243" s="1">
        <f t="shared" si="159"/>
        <v>1.0757334193610311</v>
      </c>
      <c r="AC1243" s="1">
        <f t="shared" si="159"/>
        <v>0.91157093747582996</v>
      </c>
      <c r="AD1243" s="1">
        <f t="shared" si="159"/>
        <v>1.2615947146222271</v>
      </c>
      <c r="AE1243" s="1">
        <f t="shared" si="159"/>
        <v>0.90550193567072434</v>
      </c>
      <c r="AF1243" s="1">
        <f t="shared" si="159"/>
        <v>1.0797253311758495</v>
      </c>
      <c r="AG1243" s="1">
        <f t="shared" si="159"/>
        <v>1.1125674888991741</v>
      </c>
      <c r="AH1243" s="1">
        <f t="shared" si="159"/>
        <v>0.86265265278072722</v>
      </c>
      <c r="AI1243" s="1">
        <f t="shared" si="159"/>
        <v>0.84625248169913014</v>
      </c>
      <c r="AJ1243" s="1">
        <f t="shared" si="159"/>
        <v>0.73371019145097427</v>
      </c>
      <c r="AK1243" s="1">
        <f t="shared" si="159"/>
        <v>0.91349840208702915</v>
      </c>
      <c r="AL1243" s="1">
        <f t="shared" si="159"/>
        <v>0.81134997499980344</v>
      </c>
      <c r="AM1243" s="1">
        <f t="shared" si="159"/>
        <v>1.0538052339482964</v>
      </c>
      <c r="AN1243" s="29">
        <f t="shared" si="159"/>
        <v>0.76825338960580869</v>
      </c>
      <c r="AO1243" s="1">
        <f t="shared" si="160"/>
        <v>76864.671435420052</v>
      </c>
      <c r="AP1243" s="1">
        <f t="shared" si="161"/>
        <v>56619.490576528726</v>
      </c>
      <c r="AQ1243" s="29">
        <f t="shared" si="162"/>
        <v>58430.469771251883</v>
      </c>
    </row>
    <row r="1244" spans="1:43" x14ac:dyDescent="0.2">
      <c r="A1244" s="26"/>
      <c r="E1244" s="25" t="s">
        <v>2442</v>
      </c>
      <c r="F1244" s="26" t="s">
        <v>2443</v>
      </c>
      <c r="G1244" s="1">
        <v>0.67254817945174905</v>
      </c>
      <c r="H1244" s="1">
        <v>1.04108882054826</v>
      </c>
      <c r="I1244" s="1">
        <f>VLOOKUP(F1244,'[1]SUSMB vs SHAM all proteins sum'!$B$2:$E$3214,2,FALSE)</f>
        <v>0.88975339619620697</v>
      </c>
      <c r="J1244" s="29">
        <f>VLOOKUP(F1244,'[1]SUSMB vs SHAM all proteins sum'!$B$2:$E$3214,3,FALSE)</f>
        <v>1.0150476202838199</v>
      </c>
      <c r="K1244" s="25">
        <f>VLOOKUP($E1244,[1]AllProteinsNorm!$A$1:$Q$3226,4,FALSE)</f>
        <v>287274.40962608001</v>
      </c>
      <c r="L1244" s="1">
        <f>VLOOKUP($E1244,[1]AllProteinsNorm!$A$1:$Q$3226,5,FALSE)</f>
        <v>264784.37423515</v>
      </c>
      <c r="M1244" s="1">
        <f>VLOOKUP($E1244,[1]AllProteinsNorm!$A$1:$Q$3226,10,FALSE)</f>
        <v>285600.64866180101</v>
      </c>
      <c r="N1244" s="1">
        <f>VLOOKUP($E1244,[1]AllProteinsNorm!$A$1:$Q$3226,11,FALSE)</f>
        <v>338971.17823909601</v>
      </c>
      <c r="O1244" s="1">
        <f>VLOOKUP($E1244,[1]AllProteinsNorm!$A$1:$Q$3226,15,FALSE)</f>
        <v>240089.32630250501</v>
      </c>
      <c r="P1244" s="1">
        <f>VLOOKUP($E1244,[1]AllProteinsNorm!$A$1:$Q$3226,6,FALSE)</f>
        <v>267610.850425518</v>
      </c>
      <c r="Q1244" s="1">
        <f>VLOOKUP($E1244,[1]AllProteinsNorm!$A$1:$Q$3226,8,FALSE)</f>
        <v>388571.09319952002</v>
      </c>
      <c r="R1244" s="1">
        <f>VLOOKUP($E1244,[1]AllProteinsNorm!$A$1:$Q$3226,13,FALSE)</f>
        <v>289994.31893379497</v>
      </c>
      <c r="S1244" s="1">
        <f>VLOOKUP($E1244,[1]AllProteinsNorm!$A$1:$Q$3226,16,FALSE)</f>
        <v>265500.558916468</v>
      </c>
      <c r="T1244" s="1">
        <f>VLOOKUP($E1244,[1]AllProteinsNorm!$A$1:$Q$3226,17,FALSE)</f>
        <v>270080.90880958101</v>
      </c>
      <c r="U1244" s="1">
        <f>VLOOKUP($E1244,[1]AllProteinsNorm!$A$1:$Q$3226,3,FALSE)</f>
        <v>254408.70521787001</v>
      </c>
      <c r="V1244" s="1">
        <f>VLOOKUP($E1244,[1]AllProteinsNorm!$A$1:$Q$3226,7,FALSE)</f>
        <v>214838.94483741099</v>
      </c>
      <c r="W1244" s="1">
        <f>VLOOKUP($E1244,[1]AllProteinsNorm!$A$1:$Q$3226,9,FALSE)</f>
        <v>317516.38494614803</v>
      </c>
      <c r="X1244" s="1">
        <f>VLOOKUP($E1244,[1]AllProteinsNorm!$A$1:$Q$3226,12,FALSE)</f>
        <v>346318.30830553803</v>
      </c>
      <c r="Y1244" s="29">
        <f>VLOOKUP($E1244,[1]AllProteinsNorm!$A$1:$Q$3226,14,FALSE)</f>
        <v>316978.36750845797</v>
      </c>
      <c r="Z1244" s="25">
        <f t="shared" si="159"/>
        <v>1.0138715567922947</v>
      </c>
      <c r="AA1244" s="1">
        <f t="shared" si="159"/>
        <v>0.93449794595172098</v>
      </c>
      <c r="AB1244" s="1">
        <f t="shared" si="159"/>
        <v>1.0079643872787951</v>
      </c>
      <c r="AC1244" s="1">
        <f t="shared" si="159"/>
        <v>1.1963238794444659</v>
      </c>
      <c r="AD1244" s="1">
        <f t="shared" si="159"/>
        <v>0.84734223053272362</v>
      </c>
      <c r="AE1244" s="1">
        <f t="shared" si="159"/>
        <v>0.94447336916848013</v>
      </c>
      <c r="AF1244" s="1">
        <f t="shared" si="159"/>
        <v>1.3713758204201552</v>
      </c>
      <c r="AG1244" s="1">
        <f t="shared" si="159"/>
        <v>1.0234708757422011</v>
      </c>
      <c r="AH1244" s="1">
        <f t="shared" si="159"/>
        <v>0.93702556154666317</v>
      </c>
      <c r="AI1244" s="1">
        <f t="shared" si="159"/>
        <v>0.95319089448678984</v>
      </c>
      <c r="AJ1244" s="1">
        <f t="shared" si="159"/>
        <v>0.89787931461242532</v>
      </c>
      <c r="AK1244" s="1">
        <f t="shared" si="159"/>
        <v>0.75822658810938248</v>
      </c>
      <c r="AL1244" s="1">
        <f t="shared" si="159"/>
        <v>1.1206039268566552</v>
      </c>
      <c r="AM1244" s="1">
        <f t="shared" si="159"/>
        <v>1.2222539516987778</v>
      </c>
      <c r="AN1244" s="29">
        <f t="shared" si="159"/>
        <v>1.1187051131828505</v>
      </c>
      <c r="AO1244" s="1">
        <f t="shared" si="160"/>
        <v>32650.72754798302</v>
      </c>
      <c r="AP1244" s="1">
        <f t="shared" si="161"/>
        <v>46931.474697008271</v>
      </c>
      <c r="AQ1244" s="29">
        <f t="shared" si="162"/>
        <v>48109.58188258396</v>
      </c>
    </row>
    <row r="1245" spans="1:43" x14ac:dyDescent="0.2">
      <c r="A1245" s="26"/>
      <c r="E1245" s="25" t="s">
        <v>2444</v>
      </c>
      <c r="F1245" s="26" t="s">
        <v>2445</v>
      </c>
      <c r="G1245" s="1">
        <v>0.60203399453988704</v>
      </c>
      <c r="H1245" s="1">
        <v>1.37559727684526</v>
      </c>
      <c r="I1245" s="1">
        <f>VLOOKUP(F1245,'[1]SUSMB vs SHAM all proteins sum'!$B$2:$E$3214,2,FALSE)</f>
        <v>0.70549415340982702</v>
      </c>
      <c r="J1245" s="29">
        <f>VLOOKUP(F1245,'[1]SUSMB vs SHAM all proteins sum'!$B$2:$E$3214,3,FALSE)</f>
        <v>1.2303585159075101</v>
      </c>
      <c r="K1245" s="25">
        <f>VLOOKUP($E1245,[1]AllProteinsNorm!$A$1:$Q$3226,4,FALSE)</f>
        <v>32066.149474344798</v>
      </c>
      <c r="L1245" s="1">
        <f>VLOOKUP($E1245,[1]AllProteinsNorm!$A$1:$Q$3226,5,FALSE)</f>
        <v>14875.181224866699</v>
      </c>
      <c r="M1245" s="1">
        <f>VLOOKUP($E1245,[1]AllProteinsNorm!$A$1:$Q$3226,10,FALSE)</f>
        <v>51130.9648955558</v>
      </c>
      <c r="N1245" s="1">
        <f>VLOOKUP($E1245,[1]AllProteinsNorm!$A$1:$Q$3226,11,FALSE)</f>
        <v>4377.5933270850601</v>
      </c>
      <c r="O1245" s="1">
        <f>VLOOKUP($E1245,[1]AllProteinsNorm!$A$1:$Q$3226,15,FALSE)</f>
        <v>57190.437954841997</v>
      </c>
      <c r="P1245" s="1">
        <f>VLOOKUP($E1245,[1]AllProteinsNorm!$A$1:$Q$3226,6,FALSE)</f>
        <v>34700.033907556099</v>
      </c>
      <c r="Q1245" s="1">
        <f>VLOOKUP($E1245,[1]AllProteinsNorm!$A$1:$Q$3226,8,FALSE)</f>
        <v>8252.5869239305102</v>
      </c>
      <c r="R1245" s="1">
        <f>VLOOKUP($E1245,[1]AllProteinsNorm!$A$1:$Q$3226,13,FALSE)</f>
        <v>48791.496414522902</v>
      </c>
      <c r="S1245" s="1">
        <f>VLOOKUP($E1245,[1]AllProteinsNorm!$A$1:$Q$3226,16,FALSE)</f>
        <v>37650.506382208201</v>
      </c>
      <c r="T1245" s="1">
        <f>VLOOKUP($E1245,[1]AllProteinsNorm!$A$1:$Q$3226,17,FALSE)</f>
        <v>57170.695218825102</v>
      </c>
      <c r="U1245" s="1">
        <f>VLOOKUP($E1245,[1]AllProteinsNorm!$A$1:$Q$3226,3,FALSE)</f>
        <v>12347.262082200399</v>
      </c>
      <c r="V1245" s="1">
        <f>VLOOKUP($E1245,[1]AllProteinsNorm!$A$1:$Q$3226,7,FALSE)</f>
        <v>32692.3575045697</v>
      </c>
      <c r="W1245" s="1">
        <f>VLOOKUP($E1245,[1]AllProteinsNorm!$A$1:$Q$3226,9,FALSE)</f>
        <v>41660.380219371997</v>
      </c>
      <c r="X1245" s="1">
        <f>VLOOKUP($E1245,[1]AllProteinsNorm!$A$1:$Q$3226,12,FALSE)</f>
        <v>23439.854976320399</v>
      </c>
      <c r="Y1245" s="29">
        <f>VLOOKUP($E1245,[1]AllProteinsNorm!$A$1:$Q$3226,14,FALSE)</f>
        <v>43673.223152298902</v>
      </c>
      <c r="Z1245" s="25">
        <f t="shared" si="159"/>
        <v>1.004324850171241</v>
      </c>
      <c r="AA1245" s="1">
        <f t="shared" si="159"/>
        <v>0.46589672910016777</v>
      </c>
      <c r="AB1245" s="1">
        <f t="shared" si="159"/>
        <v>1.6014426271830797</v>
      </c>
      <c r="AC1245" s="1">
        <f t="shared" si="159"/>
        <v>0.13710800437242585</v>
      </c>
      <c r="AD1245" s="1">
        <f t="shared" si="159"/>
        <v>1.7912277891730859</v>
      </c>
      <c r="AE1245" s="1">
        <f t="shared" si="159"/>
        <v>1.0868191824224429</v>
      </c>
      <c r="AF1245" s="1">
        <f t="shared" si="159"/>
        <v>0.25847438067151984</v>
      </c>
      <c r="AG1245" s="1">
        <f t="shared" si="159"/>
        <v>1.5281695223603899</v>
      </c>
      <c r="AH1245" s="1">
        <f t="shared" si="159"/>
        <v>1.1792291809603135</v>
      </c>
      <c r="AI1245" s="1">
        <f t="shared" si="159"/>
        <v>1.7906094386471521</v>
      </c>
      <c r="AJ1245" s="1">
        <f t="shared" si="159"/>
        <v>0.38672127286914737</v>
      </c>
      <c r="AK1245" s="1">
        <f t="shared" si="159"/>
        <v>1.0239379404998703</v>
      </c>
      <c r="AL1245" s="1">
        <f t="shared" si="159"/>
        <v>1.3048200612728116</v>
      </c>
      <c r="AM1245" s="1">
        <f t="shared" si="159"/>
        <v>0.73414579620678377</v>
      </c>
      <c r="AN1245" s="29">
        <f t="shared" si="159"/>
        <v>1.3678631210155299</v>
      </c>
      <c r="AO1245" s="1">
        <f t="shared" si="160"/>
        <v>20281.948888006878</v>
      </c>
      <c r="AP1245" s="1">
        <f t="shared" si="161"/>
        <v>16598.391788554189</v>
      </c>
      <c r="AQ1245" s="29">
        <f t="shared" si="162"/>
        <v>11678.330644610231</v>
      </c>
    </row>
    <row r="1246" spans="1:43" x14ac:dyDescent="0.2">
      <c r="A1246" s="26"/>
      <c r="E1246" s="25" t="s">
        <v>82</v>
      </c>
      <c r="F1246" s="26" t="s">
        <v>83</v>
      </c>
      <c r="G1246" s="43">
        <v>2.4768393648095299E-2</v>
      </c>
      <c r="H1246" s="43">
        <v>0.52817008729190795</v>
      </c>
      <c r="I1246" s="1">
        <f>VLOOKUP(F1246,'[1]SUSMB vs SHAM all proteins sum'!$B$2:$E$3214,2,FALSE)</f>
        <v>1.9571444106154998E-2</v>
      </c>
      <c r="J1246" s="29">
        <f>VLOOKUP(F1246,'[1]SUSMB vs SHAM all proteins sum'!$B$2:$E$3214,3,FALSE)</f>
        <v>0.77968202452101898</v>
      </c>
      <c r="K1246" s="25">
        <f>VLOOKUP($E1246,[1]AllProteinsNorm!$A$1:$Q$3226,4,FALSE)</f>
        <v>437726.64336247498</v>
      </c>
      <c r="L1246" s="1">
        <f>VLOOKUP($E1246,[1]AllProteinsNorm!$A$1:$Q$3226,5,FALSE)</f>
        <v>420508.89120408398</v>
      </c>
      <c r="M1246" s="1">
        <f>VLOOKUP($E1246,[1]AllProteinsNorm!$A$1:$Q$3226,10,FALSE)</f>
        <v>548795.907754816</v>
      </c>
      <c r="N1246" s="1">
        <f>VLOOKUP($E1246,[1]AllProteinsNorm!$A$1:$Q$3226,11,FALSE)</f>
        <v>498350.71833820897</v>
      </c>
      <c r="O1246" s="1">
        <f>VLOOKUP($E1246,[1]AllProteinsNorm!$A$1:$Q$3226,15,FALSE)</f>
        <v>464425.77233432099</v>
      </c>
      <c r="P1246" s="1">
        <f>VLOOKUP($E1246,[1]AllProteinsNorm!$A$1:$Q$3226,6,FALSE)</f>
        <v>420498.60586121399</v>
      </c>
      <c r="Q1246" s="1">
        <f>VLOOKUP($E1246,[1]AllProteinsNorm!$A$1:$Q$3226,8,FALSE)</f>
        <v>324939.85416018101</v>
      </c>
      <c r="R1246" s="1">
        <f>VLOOKUP($E1246,[1]AllProteinsNorm!$A$1:$Q$3226,13,FALSE)</f>
        <v>235791.944752551</v>
      </c>
      <c r="S1246" s="1">
        <f>VLOOKUP($E1246,[1]AllProteinsNorm!$A$1:$Q$3226,16,FALSE)</f>
        <v>109777.289313958</v>
      </c>
      <c r="T1246" s="1">
        <f>VLOOKUP($E1246,[1]AllProteinsNorm!$A$1:$Q$3226,17,FALSE)</f>
        <v>271706.75042644801</v>
      </c>
      <c r="U1246" s="1">
        <f>VLOOKUP($E1246,[1]AllProteinsNorm!$A$1:$Q$3226,3,FALSE)</f>
        <v>403938.32566618599</v>
      </c>
      <c r="V1246" s="1">
        <f>VLOOKUP($E1246,[1]AllProteinsNorm!$A$1:$Q$3226,7,FALSE)</f>
        <v>410589.17915908102</v>
      </c>
      <c r="W1246" s="1">
        <f>VLOOKUP($E1246,[1]AllProteinsNorm!$A$1:$Q$3226,9,FALSE)</f>
        <v>355487.60317549598</v>
      </c>
      <c r="X1246" s="1">
        <f>VLOOKUP($E1246,[1]AllProteinsNorm!$A$1:$Q$3226,12,FALSE)</f>
        <v>404762.17439104302</v>
      </c>
      <c r="Y1246" s="29">
        <f>VLOOKUP($E1246,[1]AllProteinsNorm!$A$1:$Q$3226,14,FALSE)</f>
        <v>282280.64241784898</v>
      </c>
      <c r="Z1246" s="25">
        <f t="shared" si="159"/>
        <v>0.92354877639697885</v>
      </c>
      <c r="AA1246" s="1">
        <f t="shared" si="159"/>
        <v>0.88722146075532915</v>
      </c>
      <c r="AB1246" s="1">
        <f t="shared" si="159"/>
        <v>1.157891110317731</v>
      </c>
      <c r="AC1246" s="1">
        <f t="shared" si="159"/>
        <v>1.051458034636199</v>
      </c>
      <c r="AD1246" s="1">
        <f t="shared" si="159"/>
        <v>0.97988061789376124</v>
      </c>
      <c r="AE1246" s="1">
        <f t="shared" si="159"/>
        <v>0.88719975996108591</v>
      </c>
      <c r="AF1246" s="1">
        <f t="shared" si="159"/>
        <v>0.68558267873984857</v>
      </c>
      <c r="AG1246" s="1">
        <f t="shared" si="159"/>
        <v>0.49749167742607397</v>
      </c>
      <c r="AH1246" s="1">
        <f t="shared" si="159"/>
        <v>0.23161642719135991</v>
      </c>
      <c r="AI1246" s="1">
        <f t="shared" si="159"/>
        <v>0.57326745058867767</v>
      </c>
      <c r="AJ1246" s="1">
        <f t="shared" si="159"/>
        <v>0.85225962839078917</v>
      </c>
      <c r="AK1246" s="1">
        <f t="shared" si="159"/>
        <v>0.86629210207841978</v>
      </c>
      <c r="AL1246" s="1">
        <f t="shared" si="159"/>
        <v>0.7500346298663737</v>
      </c>
      <c r="AM1246" s="1">
        <f t="shared" si="159"/>
        <v>0.85399784673622325</v>
      </c>
      <c r="AN1246" s="29">
        <f t="shared" si="159"/>
        <v>0.59557704759057994</v>
      </c>
      <c r="AO1246" s="1">
        <f t="shared" si="160"/>
        <v>45729.856505068157</v>
      </c>
      <c r="AP1246" s="1">
        <f t="shared" si="161"/>
        <v>102450.28802483977</v>
      </c>
      <c r="AQ1246" s="29">
        <f t="shared" si="162"/>
        <v>48791.459658261003</v>
      </c>
    </row>
    <row r="1247" spans="1:43" x14ac:dyDescent="0.2">
      <c r="A1247" s="26"/>
      <c r="E1247" s="25" t="s">
        <v>2446</v>
      </c>
      <c r="F1247" s="26" t="s">
        <v>2447</v>
      </c>
      <c r="G1247" s="1">
        <v>0.68663684970179295</v>
      </c>
      <c r="H1247" s="1">
        <v>0.71540111821519603</v>
      </c>
      <c r="I1247" s="1">
        <f>VLOOKUP(F1247,'[1]SUSMB vs SHAM all proteins sum'!$B$2:$E$3214,2,FALSE)</f>
        <v>0.83245516871843706</v>
      </c>
      <c r="J1247" s="29">
        <f>VLOOKUP(F1247,'[1]SUSMB vs SHAM all proteins sum'!$B$2:$E$3214,3,FALSE)</f>
        <v>0.83344961080771296</v>
      </c>
      <c r="K1247" s="25">
        <f>VLOOKUP($E1247,[1]AllProteinsNorm!$A$1:$Q$3226,4,FALSE)</f>
        <v>378131.36269458599</v>
      </c>
      <c r="L1247" s="1">
        <f>VLOOKUP($E1247,[1]AllProteinsNorm!$A$1:$Q$3226,5,FALSE)</f>
        <v>13433.0334091105</v>
      </c>
      <c r="M1247" s="1">
        <f>VLOOKUP($E1247,[1]AllProteinsNorm!$A$1:$Q$3226,10,FALSE)</f>
        <v>12622.8979367554</v>
      </c>
      <c r="N1247" s="1">
        <f>VLOOKUP($E1247,[1]AllProteinsNorm!$A$1:$Q$3226,11,FALSE)</f>
        <v>24443.366642528199</v>
      </c>
      <c r="O1247" s="1">
        <f>VLOOKUP($E1247,[1]AllProteinsNorm!$A$1:$Q$3226,15,FALSE)</f>
        <v>9953.3866642682297</v>
      </c>
      <c r="P1247" s="1">
        <f>VLOOKUP($E1247,[1]AllProteinsNorm!$A$1:$Q$3226,6,FALSE)</f>
        <v>5427.7545672834103</v>
      </c>
      <c r="Q1247" s="1">
        <f>VLOOKUP($E1247,[1]AllProteinsNorm!$A$1:$Q$3226,8,FALSE)</f>
        <v>25099.6732685028</v>
      </c>
      <c r="R1247" s="1">
        <f>VLOOKUP($E1247,[1]AllProteinsNorm!$A$1:$Q$3226,13,FALSE)</f>
        <v>73489.466118384298</v>
      </c>
      <c r="S1247" s="1">
        <f>VLOOKUP($E1247,[1]AllProteinsNorm!$A$1:$Q$3226,16,FALSE)</f>
        <v>11736.399742951</v>
      </c>
      <c r="T1247" s="1">
        <f>VLOOKUP($E1247,[1]AllProteinsNorm!$A$1:$Q$3226,17,FALSE)</f>
        <v>24877.548476073302</v>
      </c>
      <c r="U1247" s="1">
        <f>VLOOKUP($E1247,[1]AllProteinsNorm!$A$1:$Q$3226,3,FALSE)</f>
        <v>9343.2373981554501</v>
      </c>
      <c r="V1247" s="1">
        <f>VLOOKUP($E1247,[1]AllProteinsNorm!$A$1:$Q$3226,7,FALSE)</f>
        <v>73997.169866346798</v>
      </c>
      <c r="W1247" s="1">
        <f>VLOOKUP($E1247,[1]AllProteinsNorm!$A$1:$Q$3226,9,FALSE)</f>
        <v>6100.4225346124404</v>
      </c>
      <c r="X1247" s="1">
        <f>VLOOKUP($E1247,[1]AllProteinsNorm!$A$1:$Q$3226,12,FALSE)</f>
        <v>59835.958667995597</v>
      </c>
      <c r="Y1247" s="29">
        <f>VLOOKUP($E1247,[1]AllProteinsNorm!$A$1:$Q$3226,14,FALSE)</f>
        <v>24858.209279242899</v>
      </c>
      <c r="Z1247" s="25">
        <f t="shared" ref="Z1247:AN1263" si="163">K1247/AVERAGE($K1247:$O1247)</f>
        <v>4.3108198415069241</v>
      </c>
      <c r="AA1247" s="1">
        <f t="shared" si="163"/>
        <v>0.15314092578559879</v>
      </c>
      <c r="AB1247" s="1">
        <f t="shared" si="163"/>
        <v>0.14390511936200498</v>
      </c>
      <c r="AC1247" s="1">
        <f t="shared" si="163"/>
        <v>0.27866228594465042</v>
      </c>
      <c r="AD1247" s="1">
        <f t="shared" si="163"/>
        <v>0.11347182740082257</v>
      </c>
      <c r="AE1247" s="1">
        <f t="shared" si="163"/>
        <v>6.1878157677107595E-2</v>
      </c>
      <c r="AF1247" s="1">
        <f t="shared" si="163"/>
        <v>0.28614439376348511</v>
      </c>
      <c r="AG1247" s="1">
        <f t="shared" si="163"/>
        <v>0.83780368395614624</v>
      </c>
      <c r="AH1247" s="1">
        <f t="shared" si="163"/>
        <v>0.13379875321432658</v>
      </c>
      <c r="AI1247" s="1">
        <f t="shared" si="163"/>
        <v>0.28361209928340758</v>
      </c>
      <c r="AJ1247" s="1">
        <f t="shared" si="163"/>
        <v>0.10651592841403504</v>
      </c>
      <c r="AK1247" s="1">
        <f t="shared" si="163"/>
        <v>0.84359167089996379</v>
      </c>
      <c r="AL1247" s="1">
        <f t="shared" si="163"/>
        <v>6.9546790079467249E-2</v>
      </c>
      <c r="AM1247" s="1">
        <f t="shared" si="163"/>
        <v>0.68214928278753106</v>
      </c>
      <c r="AN1247" s="29">
        <f t="shared" si="163"/>
        <v>0.28339162618426761</v>
      </c>
      <c r="AO1247" s="1">
        <f t="shared" si="160"/>
        <v>145291.75210834743</v>
      </c>
      <c r="AP1247" s="1">
        <f t="shared" si="161"/>
        <v>23922.309634442594</v>
      </c>
      <c r="AQ1247" s="29">
        <f t="shared" si="162"/>
        <v>27326.783267235503</v>
      </c>
    </row>
    <row r="1248" spans="1:43" x14ac:dyDescent="0.2">
      <c r="A1248" s="26"/>
      <c r="E1248" s="25" t="s">
        <v>2448</v>
      </c>
      <c r="F1248" s="26" t="s">
        <v>2449</v>
      </c>
      <c r="G1248" s="1">
        <v>0.23220089781893799</v>
      </c>
      <c r="H1248" s="1">
        <v>1.0641345619671501</v>
      </c>
      <c r="I1248" s="1">
        <f>VLOOKUP(F1248,'[1]SUSMB vs SHAM all proteins sum'!$B$2:$E$3214,2,FALSE)</f>
        <v>0.82069252755834299</v>
      </c>
      <c r="J1248" s="29">
        <f>VLOOKUP(F1248,'[1]SUSMB vs SHAM all proteins sum'!$B$2:$E$3214,3,FALSE)</f>
        <v>0.98689674804540295</v>
      </c>
      <c r="K1248" s="25">
        <f>VLOOKUP($E1248,[1]AllProteinsNorm!$A$1:$Q$3226,4,FALSE)</f>
        <v>6533906.3920508204</v>
      </c>
      <c r="L1248" s="1">
        <f>VLOOKUP($E1248,[1]AllProteinsNorm!$A$1:$Q$3226,5,FALSE)</f>
        <v>7187804.3118206402</v>
      </c>
      <c r="M1248" s="1">
        <f>VLOOKUP($E1248,[1]AllProteinsNorm!$A$1:$Q$3226,10,FALSE)</f>
        <v>7490175.5374897998</v>
      </c>
      <c r="N1248" s="1">
        <f>VLOOKUP($E1248,[1]AllProteinsNorm!$A$1:$Q$3226,11,FALSE)</f>
        <v>6058388.3367886702</v>
      </c>
      <c r="O1248" s="1">
        <f>VLOOKUP($E1248,[1]AllProteinsNorm!$A$1:$Q$3226,15,FALSE)</f>
        <v>6946286.2697317004</v>
      </c>
      <c r="P1248" s="1">
        <f>VLOOKUP($E1248,[1]AllProteinsNorm!$A$1:$Q$3226,6,FALSE)</f>
        <v>6874865.5618172102</v>
      </c>
      <c r="Q1248" s="1">
        <f>VLOOKUP($E1248,[1]AllProteinsNorm!$A$1:$Q$3226,8,FALSE)</f>
        <v>7887215.9674940202</v>
      </c>
      <c r="R1248" s="1">
        <f>VLOOKUP($E1248,[1]AllProteinsNorm!$A$1:$Q$3226,13,FALSE)</f>
        <v>7233875.3099089097</v>
      </c>
      <c r="S1248" s="1">
        <f>VLOOKUP($E1248,[1]AllProteinsNorm!$A$1:$Q$3226,16,FALSE)</f>
        <v>6726172.3299874403</v>
      </c>
      <c r="T1248" s="1">
        <f>VLOOKUP($E1248,[1]AllProteinsNorm!$A$1:$Q$3226,17,FALSE)</f>
        <v>7656437.2406549798</v>
      </c>
      <c r="U1248" s="1">
        <f>VLOOKUP($E1248,[1]AllProteinsNorm!$A$1:$Q$3226,3,FALSE)</f>
        <v>6066767.1709742397</v>
      </c>
      <c r="V1248" s="1">
        <f>VLOOKUP($E1248,[1]AllProteinsNorm!$A$1:$Q$3226,7,FALSE)</f>
        <v>6919856.1446223799</v>
      </c>
      <c r="W1248" s="1">
        <f>VLOOKUP($E1248,[1]AllProteinsNorm!$A$1:$Q$3226,9,FALSE)</f>
        <v>6340841.2198920799</v>
      </c>
      <c r="X1248" s="1">
        <f>VLOOKUP($E1248,[1]AllProteinsNorm!$A$1:$Q$3226,12,FALSE)</f>
        <v>7768254.6733180797</v>
      </c>
      <c r="Y1248" s="29">
        <f>VLOOKUP($E1248,[1]AllProteinsNorm!$A$1:$Q$3226,14,FALSE)</f>
        <v>6702005.7558019804</v>
      </c>
      <c r="Z1248" s="25">
        <f t="shared" si="163"/>
        <v>0.95478713087194134</v>
      </c>
      <c r="AA1248" s="1">
        <f t="shared" si="163"/>
        <v>1.0503399718890278</v>
      </c>
      <c r="AB1248" s="1">
        <f t="shared" si="163"/>
        <v>1.0945248955307443</v>
      </c>
      <c r="AC1248" s="1">
        <f t="shared" si="163"/>
        <v>0.88530059518879856</v>
      </c>
      <c r="AD1248" s="1">
        <f t="shared" si="163"/>
        <v>1.0150474065194879</v>
      </c>
      <c r="AE1248" s="1">
        <f t="shared" si="163"/>
        <v>1.0046108363112767</v>
      </c>
      <c r="AF1248" s="1">
        <f t="shared" si="163"/>
        <v>1.1525436472938693</v>
      </c>
      <c r="AG1248" s="1">
        <f t="shared" si="163"/>
        <v>1.0570722379243389</v>
      </c>
      <c r="AH1248" s="1">
        <f t="shared" si="163"/>
        <v>0.98288258131644779</v>
      </c>
      <c r="AI1248" s="1">
        <f t="shared" si="163"/>
        <v>1.1188203973353146</v>
      </c>
      <c r="AJ1248" s="1">
        <f t="shared" si="163"/>
        <v>0.88652497805749475</v>
      </c>
      <c r="AK1248" s="1">
        <f t="shared" si="163"/>
        <v>1.01118522334643</v>
      </c>
      <c r="AL1248" s="1">
        <f t="shared" si="163"/>
        <v>0.92657488987304892</v>
      </c>
      <c r="AM1248" s="1">
        <f t="shared" si="163"/>
        <v>1.1351600629668508</v>
      </c>
      <c r="AN1248" s="29">
        <f t="shared" si="163"/>
        <v>0.9793511664713237</v>
      </c>
      <c r="AO1248" s="1">
        <f t="shared" si="160"/>
        <v>501905.98254323978</v>
      </c>
      <c r="AP1248" s="1">
        <f t="shared" si="161"/>
        <v>443466.08341193869</v>
      </c>
      <c r="AQ1248" s="29">
        <f t="shared" si="162"/>
        <v>583396.8818265642</v>
      </c>
    </row>
    <row r="1249" spans="1:43" x14ac:dyDescent="0.2">
      <c r="A1249" s="26"/>
      <c r="E1249" s="25" t="s">
        <v>2450</v>
      </c>
      <c r="F1249" s="26" t="s">
        <v>2451</v>
      </c>
      <c r="G1249" s="1">
        <v>0.46720311784055701</v>
      </c>
      <c r="H1249" s="1">
        <v>0.85576637908488296</v>
      </c>
      <c r="I1249" s="1">
        <f>VLOOKUP(F1249,'[1]SUSMB vs SHAM all proteins sum'!$B$2:$E$3214,2,FALSE)</f>
        <v>0.160754134320301</v>
      </c>
      <c r="J1249" s="29">
        <f>VLOOKUP(F1249,'[1]SUSMB vs SHAM all proteins sum'!$B$2:$E$3214,3,FALSE)</f>
        <v>0.72328123348474505</v>
      </c>
      <c r="K1249" s="25">
        <f>VLOOKUP($E1249,[1]AllProteinsNorm!$A$1:$Q$3226,4,FALSE)</f>
        <v>281738.80809754401</v>
      </c>
      <c r="L1249" s="1">
        <f>VLOOKUP($E1249,[1]AllProteinsNorm!$A$1:$Q$3226,5,FALSE)</f>
        <v>682003.77452515904</v>
      </c>
      <c r="M1249" s="1">
        <f>VLOOKUP($E1249,[1]AllProteinsNorm!$A$1:$Q$3226,10,FALSE)</f>
        <v>283578.26490839297</v>
      </c>
      <c r="N1249" s="1">
        <f>VLOOKUP($E1249,[1]AllProteinsNorm!$A$1:$Q$3226,11,FALSE)</f>
        <v>294656.05647430598</v>
      </c>
      <c r="O1249" s="1">
        <f>VLOOKUP($E1249,[1]AllProteinsNorm!$A$1:$Q$3226,15,FALSE)</f>
        <v>370270.35630707798</v>
      </c>
      <c r="P1249" s="1">
        <f>VLOOKUP($E1249,[1]AllProteinsNorm!$A$1:$Q$3226,6,FALSE)</f>
        <v>276695.40327596798</v>
      </c>
      <c r="Q1249" s="1">
        <f>VLOOKUP($E1249,[1]AllProteinsNorm!$A$1:$Q$3226,8,FALSE)</f>
        <v>385427.30502545799</v>
      </c>
      <c r="R1249" s="1">
        <f>VLOOKUP($E1249,[1]AllProteinsNorm!$A$1:$Q$3226,13,FALSE)</f>
        <v>308438.43625640601</v>
      </c>
      <c r="S1249" s="1">
        <f>VLOOKUP($E1249,[1]AllProteinsNorm!$A$1:$Q$3226,16,FALSE)</f>
        <v>210597.017454471</v>
      </c>
      <c r="T1249" s="1">
        <f>VLOOKUP($E1249,[1]AllProteinsNorm!$A$1:$Q$3226,17,FALSE)</f>
        <v>393868.88851582602</v>
      </c>
      <c r="U1249" s="1">
        <f>VLOOKUP($E1249,[1]AllProteinsNorm!$A$1:$Q$3226,3,FALSE)</f>
        <v>213167.93752092001</v>
      </c>
      <c r="V1249" s="1">
        <f>VLOOKUP($E1249,[1]AllProteinsNorm!$A$1:$Q$3226,7,FALSE)</f>
        <v>196185.36643227201</v>
      </c>
      <c r="W1249" s="1">
        <f>VLOOKUP($E1249,[1]AllProteinsNorm!$A$1:$Q$3226,9,FALSE)</f>
        <v>250073.42964709399</v>
      </c>
      <c r="X1249" s="1">
        <f>VLOOKUP($E1249,[1]AllProteinsNorm!$A$1:$Q$3226,12,FALSE)</f>
        <v>400209.50673475099</v>
      </c>
      <c r="Y1249" s="29">
        <f>VLOOKUP($E1249,[1]AllProteinsNorm!$A$1:$Q$3226,14,FALSE)</f>
        <v>281146.867068413</v>
      </c>
      <c r="Z1249" s="25">
        <f t="shared" si="163"/>
        <v>0.73666939925829766</v>
      </c>
      <c r="AA1249" s="1">
        <f t="shared" si="163"/>
        <v>1.7832520633699664</v>
      </c>
      <c r="AB1249" s="1">
        <f t="shared" si="163"/>
        <v>0.74147907227764442</v>
      </c>
      <c r="AC1249" s="1">
        <f t="shared" si="163"/>
        <v>0.7704444466720175</v>
      </c>
      <c r="AD1249" s="1">
        <f t="shared" si="163"/>
        <v>0.96815501842207419</v>
      </c>
      <c r="AE1249" s="1">
        <f t="shared" si="163"/>
        <v>0.72348228447913487</v>
      </c>
      <c r="AF1249" s="1">
        <f t="shared" si="163"/>
        <v>1.0077862654709082</v>
      </c>
      <c r="AG1249" s="1">
        <f t="shared" si="163"/>
        <v>0.80648157447485158</v>
      </c>
      <c r="AH1249" s="1">
        <f t="shared" si="163"/>
        <v>0.55065320742061719</v>
      </c>
      <c r="AI1249" s="1">
        <f t="shared" si="163"/>
        <v>1.0298586816943955</v>
      </c>
      <c r="AJ1249" s="1">
        <f t="shared" si="163"/>
        <v>0.55737545542642397</v>
      </c>
      <c r="AK1249" s="1">
        <f t="shared" si="163"/>
        <v>0.51297070861069871</v>
      </c>
      <c r="AL1249" s="1">
        <f t="shared" si="163"/>
        <v>0.6538731544743579</v>
      </c>
      <c r="AM1249" s="1">
        <f t="shared" si="163"/>
        <v>1.0464376522870604</v>
      </c>
      <c r="AN1249" s="29">
        <f t="shared" si="163"/>
        <v>0.73512163647307527</v>
      </c>
      <c r="AO1249" s="1">
        <f t="shared" si="160"/>
        <v>153301.62963614328</v>
      </c>
      <c r="AP1249" s="1">
        <f t="shared" si="161"/>
        <v>68688.551791224163</v>
      </c>
      <c r="AQ1249" s="29">
        <f t="shared" si="162"/>
        <v>72301.216764469747</v>
      </c>
    </row>
    <row r="1250" spans="1:43" x14ac:dyDescent="0.2">
      <c r="A1250" s="26"/>
      <c r="E1250" s="25" t="s">
        <v>2452</v>
      </c>
      <c r="F1250" s="26" t="s">
        <v>2453</v>
      </c>
      <c r="G1250" s="1">
        <v>0.175810482562966</v>
      </c>
      <c r="H1250" s="1">
        <v>0.68594076748504296</v>
      </c>
      <c r="I1250" s="1">
        <f>VLOOKUP(F1250,'[1]SUSMB vs SHAM all proteins sum'!$B$2:$E$3214,2,FALSE)</f>
        <v>0.72337519766290004</v>
      </c>
      <c r="J1250" s="29">
        <f>VLOOKUP(F1250,'[1]SUSMB vs SHAM all proteins sum'!$B$2:$E$3214,3,FALSE)</f>
        <v>1.04553203377254</v>
      </c>
      <c r="K1250" s="25">
        <f>VLOOKUP($E1250,[1]AllProteinsNorm!$A$1:$Q$3226,4,FALSE)</f>
        <v>181922.68939244101</v>
      </c>
      <c r="L1250" s="1">
        <f>VLOOKUP($E1250,[1]AllProteinsNorm!$A$1:$Q$3226,5,FALSE)</f>
        <v>222107.87699638199</v>
      </c>
      <c r="M1250" s="1">
        <f>VLOOKUP($E1250,[1]AllProteinsNorm!$A$1:$Q$3226,10,FALSE)</f>
        <v>214903.12637255801</v>
      </c>
      <c r="N1250" s="1">
        <f>VLOOKUP($E1250,[1]AllProteinsNorm!$A$1:$Q$3226,11,FALSE)</f>
        <v>267569.38075409498</v>
      </c>
      <c r="O1250" s="1">
        <f>VLOOKUP($E1250,[1]AllProteinsNorm!$A$1:$Q$3226,15,FALSE)</f>
        <v>270315.67870987899</v>
      </c>
      <c r="P1250" s="1">
        <f>VLOOKUP($E1250,[1]AllProteinsNorm!$A$1:$Q$3226,6,FALSE)</f>
        <v>208978.07258172199</v>
      </c>
      <c r="Q1250" s="1">
        <f>VLOOKUP($E1250,[1]AllProteinsNorm!$A$1:$Q$3226,8,FALSE)</f>
        <v>93849.147789213297</v>
      </c>
      <c r="R1250" s="1">
        <f>VLOOKUP($E1250,[1]AllProteinsNorm!$A$1:$Q$3226,13,FALSE)</f>
        <v>81367.931164913098</v>
      </c>
      <c r="S1250" s="1">
        <f>VLOOKUP($E1250,[1]AllProteinsNorm!$A$1:$Q$3226,16,FALSE)</f>
        <v>229399.42982804001</v>
      </c>
      <c r="T1250" s="1">
        <f>VLOOKUP($E1250,[1]AllProteinsNorm!$A$1:$Q$3226,17,FALSE)</f>
        <v>260529.932133061</v>
      </c>
      <c r="U1250" s="1">
        <f>VLOOKUP($E1250,[1]AllProteinsNorm!$A$1:$Q$3226,3,FALSE)</f>
        <v>215408.76123553899</v>
      </c>
      <c r="V1250" s="1">
        <f>VLOOKUP($E1250,[1]AllProteinsNorm!$A$1:$Q$3226,7,FALSE)</f>
        <v>178072.80738118201</v>
      </c>
      <c r="W1250" s="1">
        <f>VLOOKUP($E1250,[1]AllProteinsNorm!$A$1:$Q$3226,9,FALSE)</f>
        <v>281527.50453110097</v>
      </c>
      <c r="X1250" s="1">
        <f>VLOOKUP($E1250,[1]AllProteinsNorm!$A$1:$Q$3226,12,FALSE)</f>
        <v>237489.85617244901</v>
      </c>
      <c r="Y1250" s="29">
        <f>VLOOKUP($E1250,[1]AllProteinsNorm!$A$1:$Q$3226,14,FALSE)</f>
        <v>305957.47337337502</v>
      </c>
      <c r="Z1250" s="25">
        <f t="shared" si="163"/>
        <v>0.78630593186045372</v>
      </c>
      <c r="AA1250" s="1">
        <f t="shared" si="163"/>
        <v>0.95999427986932429</v>
      </c>
      <c r="AB1250" s="1">
        <f t="shared" si="163"/>
        <v>0.92885391924686589</v>
      </c>
      <c r="AC1250" s="1">
        <f t="shared" si="163"/>
        <v>1.156487912386343</v>
      </c>
      <c r="AD1250" s="1">
        <f t="shared" si="163"/>
        <v>1.1683579566370133</v>
      </c>
      <c r="AE1250" s="1">
        <f t="shared" si="163"/>
        <v>0.90324466205148379</v>
      </c>
      <c r="AF1250" s="1">
        <f t="shared" si="163"/>
        <v>0.40563462343896611</v>
      </c>
      <c r="AG1250" s="1">
        <f t="shared" si="163"/>
        <v>0.3516883306411952</v>
      </c>
      <c r="AH1250" s="1">
        <f t="shared" si="163"/>
        <v>0.99150981684359696</v>
      </c>
      <c r="AI1250" s="1">
        <f t="shared" si="163"/>
        <v>1.1260620197930031</v>
      </c>
      <c r="AJ1250" s="1">
        <f t="shared" si="163"/>
        <v>0.93103937337271014</v>
      </c>
      <c r="AK1250" s="1">
        <f t="shared" si="163"/>
        <v>0.76966597852354135</v>
      </c>
      <c r="AL1250" s="1">
        <f t="shared" si="163"/>
        <v>1.216817690712269</v>
      </c>
      <c r="AM1250" s="1">
        <f t="shared" si="163"/>
        <v>1.0264782435260205</v>
      </c>
      <c r="AN1250" s="29">
        <f t="shared" si="163"/>
        <v>1.3224088595763561</v>
      </c>
      <c r="AO1250" s="1">
        <f t="shared" si="160"/>
        <v>33553.36715677</v>
      </c>
      <c r="AP1250" s="1">
        <f t="shared" si="161"/>
        <v>73186.677074755353</v>
      </c>
      <c r="AQ1250" s="29">
        <f t="shared" si="162"/>
        <v>45722.644713437141</v>
      </c>
    </row>
    <row r="1251" spans="1:43" x14ac:dyDescent="0.2">
      <c r="A1251" s="26"/>
      <c r="E1251" s="25" t="s">
        <v>2454</v>
      </c>
      <c r="F1251" s="26" t="s">
        <v>2455</v>
      </c>
      <c r="G1251" s="1">
        <v>0.13768330871138099</v>
      </c>
      <c r="H1251" s="43">
        <v>0.50837220396381799</v>
      </c>
      <c r="I1251" s="1">
        <f>VLOOKUP(F1251,'[1]SUSMB vs SHAM all proteins sum'!$B$2:$E$3214,2,FALSE)</f>
        <v>0.27311578718811103</v>
      </c>
      <c r="J1251" s="29">
        <f>VLOOKUP(F1251,'[1]SUSMB vs SHAM all proteins sum'!$B$2:$E$3214,3,FALSE)</f>
        <v>0.52032747229685905</v>
      </c>
      <c r="K1251" s="25">
        <f>VLOOKUP($E1251,[1]AllProteinsNorm!$A$1:$Q$3226,4,FALSE)</f>
        <v>46780.689479380198</v>
      </c>
      <c r="L1251" s="1">
        <f>VLOOKUP($E1251,[1]AllProteinsNorm!$A$1:$Q$3226,5,FALSE)</f>
        <v>51956.352667387298</v>
      </c>
      <c r="M1251" s="1">
        <f>VLOOKUP($E1251,[1]AllProteinsNorm!$A$1:$Q$3226,10,FALSE)</f>
        <v>43123.165622036096</v>
      </c>
      <c r="N1251" s="1">
        <f>VLOOKUP($E1251,[1]AllProteinsNorm!$A$1:$Q$3226,11,FALSE)</f>
        <v>60875.442964755799</v>
      </c>
      <c r="O1251" s="1">
        <f>VLOOKUP($E1251,[1]AllProteinsNorm!$A$1:$Q$3226,15,FALSE)</f>
        <v>18938.575958391601</v>
      </c>
      <c r="P1251" s="1">
        <f>VLOOKUP($E1251,[1]AllProteinsNorm!$A$1:$Q$3226,6,FALSE)</f>
        <v>70925.258790095104</v>
      </c>
      <c r="Q1251" s="1">
        <f>VLOOKUP($E1251,[1]AllProteinsNorm!$A$1:$Q$3226,8,FALSE)</f>
        <v>31459.202747655701</v>
      </c>
      <c r="R1251" s="1">
        <f>VLOOKUP($E1251,[1]AllProteinsNorm!$A$1:$Q$3226,13,FALSE)</f>
        <v>13518.676165687701</v>
      </c>
      <c r="S1251" s="1">
        <f>VLOOKUP($E1251,[1]AllProteinsNorm!$A$1:$Q$3226,16,FALSE)</f>
        <v>12328.9843325004</v>
      </c>
      <c r="T1251" s="1">
        <f>VLOOKUP($E1251,[1]AllProteinsNorm!$A$1:$Q$3226,17,FALSE)</f>
        <v>11033.2698558886</v>
      </c>
      <c r="U1251" s="1">
        <f>VLOOKUP($E1251,[1]AllProteinsNorm!$A$1:$Q$3226,3,FALSE)</f>
        <v>15875.9168018003</v>
      </c>
      <c r="V1251" s="1">
        <f>VLOOKUP($E1251,[1]AllProteinsNorm!$A$1:$Q$3226,7,FALSE)</f>
        <v>3704.2400963617201</v>
      </c>
      <c r="W1251" s="1">
        <f>VLOOKUP($E1251,[1]AllProteinsNorm!$A$1:$Q$3226,9,FALSE)</f>
        <v>70525.200762706605</v>
      </c>
      <c r="X1251" s="1">
        <f>VLOOKUP($E1251,[1]AllProteinsNorm!$A$1:$Q$3226,12,FALSE)</f>
        <v>21869.495911427799</v>
      </c>
      <c r="Y1251" s="29">
        <f>VLOOKUP($E1251,[1]AllProteinsNorm!$A$1:$Q$3226,14,FALSE)</f>
        <v>50812.211706834598</v>
      </c>
      <c r="Z1251" s="25">
        <f t="shared" si="163"/>
        <v>1.0551675352044616</v>
      </c>
      <c r="AA1251" s="1">
        <f t="shared" si="163"/>
        <v>1.1719078361687105</v>
      </c>
      <c r="AB1251" s="1">
        <f t="shared" si="163"/>
        <v>0.97266981068489511</v>
      </c>
      <c r="AC1251" s="1">
        <f t="shared" si="163"/>
        <v>1.3730834629086404</v>
      </c>
      <c r="AD1251" s="1">
        <f t="shared" si="163"/>
        <v>0.42717135503329273</v>
      </c>
      <c r="AE1251" s="1">
        <f t="shared" si="163"/>
        <v>1.5997633069147053</v>
      </c>
      <c r="AF1251" s="1">
        <f t="shared" si="163"/>
        <v>0.70958187645722348</v>
      </c>
      <c r="AG1251" s="1">
        <f t="shared" si="163"/>
        <v>0.30492214560590064</v>
      </c>
      <c r="AH1251" s="1">
        <f t="shared" si="163"/>
        <v>0.27808790666569783</v>
      </c>
      <c r="AI1251" s="1">
        <f t="shared" si="163"/>
        <v>0.24886226108777534</v>
      </c>
      <c r="AJ1251" s="1">
        <f t="shared" si="163"/>
        <v>0.3580911736722156</v>
      </c>
      <c r="AK1251" s="1">
        <f t="shared" si="163"/>
        <v>8.3551438334536474E-2</v>
      </c>
      <c r="AL1251" s="1">
        <f t="shared" si="163"/>
        <v>1.5907397493870989</v>
      </c>
      <c r="AM1251" s="1">
        <f t="shared" si="163"/>
        <v>0.49328007675467589</v>
      </c>
      <c r="AN1251" s="29">
        <f t="shared" si="163"/>
        <v>1.1461010254801893</v>
      </c>
      <c r="AO1251" s="1">
        <f t="shared" si="160"/>
        <v>14029.252036525542</v>
      </c>
      <c r="AP1251" s="1">
        <f t="shared" si="161"/>
        <v>22792.961193578361</v>
      </c>
      <c r="AQ1251" s="29">
        <f t="shared" si="162"/>
        <v>24494.081150886122</v>
      </c>
    </row>
    <row r="1252" spans="1:43" x14ac:dyDescent="0.2">
      <c r="A1252" s="26"/>
      <c r="E1252" s="25" t="s">
        <v>2456</v>
      </c>
      <c r="F1252" s="26" t="s">
        <v>2457</v>
      </c>
      <c r="G1252" s="1">
        <v>0.10875244776596101</v>
      </c>
      <c r="H1252" s="1">
        <v>0.74035818048443902</v>
      </c>
      <c r="I1252" s="1">
        <f>VLOOKUP(F1252,'[1]SUSMB vs SHAM all proteins sum'!$B$2:$E$3214,2,FALSE)</f>
        <v>0.72621094845234602</v>
      </c>
      <c r="J1252" s="29">
        <f>VLOOKUP(F1252,'[1]SUSMB vs SHAM all proteins sum'!$B$2:$E$3214,3,FALSE)</f>
        <v>0.94397967682106498</v>
      </c>
      <c r="K1252" s="25">
        <f>VLOOKUP($E1252,[1]AllProteinsNorm!$A$1:$Q$3226,4,FALSE)</f>
        <v>159692.76421586401</v>
      </c>
      <c r="L1252" s="1">
        <f>VLOOKUP($E1252,[1]AllProteinsNorm!$A$1:$Q$3226,5,FALSE)</f>
        <v>120867.947284657</v>
      </c>
      <c r="M1252" s="1">
        <f>VLOOKUP($E1252,[1]AllProteinsNorm!$A$1:$Q$3226,10,FALSE)</f>
        <v>150647.613842263</v>
      </c>
      <c r="N1252" s="1">
        <f>VLOOKUP($E1252,[1]AllProteinsNorm!$A$1:$Q$3226,11,FALSE)</f>
        <v>202675.71737123499</v>
      </c>
      <c r="O1252" s="1">
        <f>VLOOKUP($E1252,[1]AllProteinsNorm!$A$1:$Q$3226,15,FALSE)</f>
        <v>243964.698867634</v>
      </c>
      <c r="P1252" s="1">
        <f>VLOOKUP($E1252,[1]AllProteinsNorm!$A$1:$Q$3226,6,FALSE)</f>
        <v>158439.99817569199</v>
      </c>
      <c r="Q1252" s="1">
        <f>VLOOKUP($E1252,[1]AllProteinsNorm!$A$1:$Q$3226,8,FALSE)</f>
        <v>126413.679229242</v>
      </c>
      <c r="R1252" s="1">
        <f>VLOOKUP($E1252,[1]AllProteinsNorm!$A$1:$Q$3226,13,FALSE)</f>
        <v>115398.908911373</v>
      </c>
      <c r="S1252" s="1">
        <f>VLOOKUP($E1252,[1]AllProteinsNorm!$A$1:$Q$3226,16,FALSE)</f>
        <v>159965.86476965799</v>
      </c>
      <c r="T1252" s="1">
        <f>VLOOKUP($E1252,[1]AllProteinsNorm!$A$1:$Q$3226,17,FALSE)</f>
        <v>86498.549839811807</v>
      </c>
      <c r="U1252" s="1">
        <f>VLOOKUP($E1252,[1]AllProteinsNorm!$A$1:$Q$3226,3,FALSE)</f>
        <v>151926.36938147599</v>
      </c>
      <c r="V1252" s="1">
        <f>VLOOKUP($E1252,[1]AllProteinsNorm!$A$1:$Q$3226,7,FALSE)</f>
        <v>113591.67590736999</v>
      </c>
      <c r="W1252" s="1">
        <f>VLOOKUP($E1252,[1]AllProteinsNorm!$A$1:$Q$3226,9,FALSE)</f>
        <v>162199.89019927499</v>
      </c>
      <c r="X1252" s="1">
        <f>VLOOKUP($E1252,[1]AllProteinsNorm!$A$1:$Q$3226,12,FALSE)</f>
        <v>206954.01450235801</v>
      </c>
      <c r="Y1252" s="29">
        <f>VLOOKUP($E1252,[1]AllProteinsNorm!$A$1:$Q$3226,14,FALSE)</f>
        <v>186035.786394169</v>
      </c>
      <c r="Z1252" s="25">
        <f t="shared" si="163"/>
        <v>0.90956879386840361</v>
      </c>
      <c r="AA1252" s="1">
        <f t="shared" si="163"/>
        <v>0.6884326510902361</v>
      </c>
      <c r="AB1252" s="1">
        <f t="shared" si="163"/>
        <v>0.85804995044382903</v>
      </c>
      <c r="AC1252" s="1">
        <f t="shared" si="163"/>
        <v>1.1543886080309607</v>
      </c>
      <c r="AD1252" s="1">
        <f t="shared" si="163"/>
        <v>1.3895599965665706</v>
      </c>
      <c r="AE1252" s="1">
        <f t="shared" si="163"/>
        <v>0.90243336164169186</v>
      </c>
      <c r="AF1252" s="1">
        <f t="shared" si="163"/>
        <v>0.72001970978210739</v>
      </c>
      <c r="AG1252" s="1">
        <f t="shared" si="163"/>
        <v>0.65728241919817787</v>
      </c>
      <c r="AH1252" s="1">
        <f t="shared" si="163"/>
        <v>0.91112430417933665</v>
      </c>
      <c r="AI1252" s="1">
        <f t="shared" si="163"/>
        <v>0.49267342847677909</v>
      </c>
      <c r="AJ1252" s="1">
        <f t="shared" si="163"/>
        <v>0.86533341215335424</v>
      </c>
      <c r="AK1252" s="1">
        <f t="shared" si="163"/>
        <v>0.64698888616453221</v>
      </c>
      <c r="AL1252" s="1">
        <f t="shared" si="163"/>
        <v>0.92384873678256552</v>
      </c>
      <c r="AM1252" s="1">
        <f t="shared" si="163"/>
        <v>1.1787566849471196</v>
      </c>
      <c r="AN1252" s="29">
        <f t="shared" si="163"/>
        <v>1.0596118532845495</v>
      </c>
      <c r="AO1252" s="1">
        <f t="shared" si="160"/>
        <v>43076.864478045376</v>
      </c>
      <c r="AP1252" s="1">
        <f t="shared" si="161"/>
        <v>27651.620765268013</v>
      </c>
      <c r="AQ1252" s="29">
        <f t="shared" si="162"/>
        <v>31687.6479251932</v>
      </c>
    </row>
    <row r="1253" spans="1:43" x14ac:dyDescent="0.2">
      <c r="A1253" s="26"/>
      <c r="E1253" s="25" t="s">
        <v>2458</v>
      </c>
      <c r="F1253" s="26" t="s">
        <v>2459</v>
      </c>
      <c r="G1253" s="43">
        <v>2.8801526661031099E-2</v>
      </c>
      <c r="H1253" s="1">
        <v>1.2194247795814399</v>
      </c>
      <c r="I1253" s="1">
        <f>VLOOKUP(F1253,'[1]SUSMB vs SHAM all proteins sum'!$B$2:$E$3214,2,FALSE)</f>
        <v>0.56893066170783502</v>
      </c>
      <c r="J1253" s="29">
        <f>VLOOKUP(F1253,'[1]SUSMB vs SHAM all proteins sum'!$B$2:$E$3214,3,FALSE)</f>
        <v>1.06299559868664</v>
      </c>
      <c r="K1253" s="25">
        <f>VLOOKUP($E1253,[1]AllProteinsNorm!$A$1:$Q$3226,4,FALSE)</f>
        <v>489889.48130180401</v>
      </c>
      <c r="L1253" s="1">
        <f>VLOOKUP($E1253,[1]AllProteinsNorm!$A$1:$Q$3226,5,FALSE)</f>
        <v>530586.27000923699</v>
      </c>
      <c r="M1253" s="1">
        <f>VLOOKUP($E1253,[1]AllProteinsNorm!$A$1:$Q$3226,10,FALSE)</f>
        <v>642277.67601714202</v>
      </c>
      <c r="N1253" s="1">
        <f>VLOOKUP($E1253,[1]AllProteinsNorm!$A$1:$Q$3226,11,FALSE)</f>
        <v>667216.128274185</v>
      </c>
      <c r="O1253" s="1">
        <f>VLOOKUP($E1253,[1]AllProteinsNorm!$A$1:$Q$3226,15,FALSE)</f>
        <v>636536.41082229395</v>
      </c>
      <c r="P1253" s="1">
        <f>VLOOKUP($E1253,[1]AllProteinsNorm!$A$1:$Q$3226,6,FALSE)</f>
        <v>690166.30191610602</v>
      </c>
      <c r="Q1253" s="1">
        <f>VLOOKUP($E1253,[1]AllProteinsNorm!$A$1:$Q$3226,8,FALSE)</f>
        <v>714387.30190360895</v>
      </c>
      <c r="R1253" s="1">
        <f>VLOOKUP($E1253,[1]AllProteinsNorm!$A$1:$Q$3226,13,FALSE)</f>
        <v>798659.14515218895</v>
      </c>
      <c r="S1253" s="1">
        <f>VLOOKUP($E1253,[1]AllProteinsNorm!$A$1:$Q$3226,16,FALSE)</f>
        <v>774902.349967469</v>
      </c>
      <c r="T1253" s="1">
        <f>VLOOKUP($E1253,[1]AllProteinsNorm!$A$1:$Q$3226,17,FALSE)</f>
        <v>626535.80066008097</v>
      </c>
      <c r="U1253" s="1">
        <f>VLOOKUP($E1253,[1]AllProteinsNorm!$A$1:$Q$3226,3,FALSE)</f>
        <v>645697.42159562395</v>
      </c>
      <c r="V1253" s="1">
        <f>VLOOKUP($E1253,[1]AllProteinsNorm!$A$1:$Q$3226,7,FALSE)</f>
        <v>711285.56458888401</v>
      </c>
      <c r="W1253" s="1">
        <f>VLOOKUP($E1253,[1]AllProteinsNorm!$A$1:$Q$3226,9,FALSE)</f>
        <v>735839.62864254799</v>
      </c>
      <c r="X1253" s="1">
        <f>VLOOKUP($E1253,[1]AllProteinsNorm!$A$1:$Q$3226,12,FALSE)</f>
        <v>460655.63635334198</v>
      </c>
      <c r="Y1253" s="29">
        <f>VLOOKUP($E1253,[1]AllProteinsNorm!$A$1:$Q$3226,14,FALSE)</f>
        <v>618146.56233434496</v>
      </c>
      <c r="Z1253" s="25">
        <f t="shared" si="163"/>
        <v>0.82570115625325413</v>
      </c>
      <c r="AA1253" s="1">
        <f t="shared" si="163"/>
        <v>0.89429496521242202</v>
      </c>
      <c r="AB1253" s="1">
        <f t="shared" si="163"/>
        <v>1.0825491053895264</v>
      </c>
      <c r="AC1253" s="1">
        <f t="shared" si="163"/>
        <v>1.1245824815891701</v>
      </c>
      <c r="AD1253" s="1">
        <f t="shared" si="163"/>
        <v>1.0728722915556281</v>
      </c>
      <c r="AE1253" s="1">
        <f t="shared" si="163"/>
        <v>1.1632646448844313</v>
      </c>
      <c r="AF1253" s="1">
        <f t="shared" si="163"/>
        <v>1.2040887663620883</v>
      </c>
      <c r="AG1253" s="1">
        <f t="shared" si="163"/>
        <v>1.3461276568992737</v>
      </c>
      <c r="AH1253" s="1">
        <f t="shared" si="163"/>
        <v>1.3060859454488285</v>
      </c>
      <c r="AI1253" s="1">
        <f t="shared" si="163"/>
        <v>1.0560164175486291</v>
      </c>
      <c r="AJ1253" s="1">
        <f t="shared" si="163"/>
        <v>1.0883130337570861</v>
      </c>
      <c r="AK1253" s="1">
        <f t="shared" si="163"/>
        <v>1.1988608360126622</v>
      </c>
      <c r="AL1253" s="1">
        <f t="shared" si="163"/>
        <v>1.2402463318309251</v>
      </c>
      <c r="AM1253" s="1">
        <f t="shared" si="163"/>
        <v>0.77642796199823683</v>
      </c>
      <c r="AN1253" s="29">
        <f t="shared" si="163"/>
        <v>1.041876485890499</v>
      </c>
      <c r="AO1253" s="1">
        <f t="shared" si="160"/>
        <v>69797.623580670595</v>
      </c>
      <c r="AP1253" s="1">
        <f t="shared" si="161"/>
        <v>61407.347205592632</v>
      </c>
      <c r="AQ1253" s="29">
        <f t="shared" si="162"/>
        <v>96726.697470711108</v>
      </c>
    </row>
    <row r="1254" spans="1:43" x14ac:dyDescent="0.2">
      <c r="A1254" s="26"/>
      <c r="E1254" s="25" t="s">
        <v>2460</v>
      </c>
      <c r="F1254" s="26" t="s">
        <v>2461</v>
      </c>
      <c r="G1254" s="1">
        <v>0.37732039416781399</v>
      </c>
      <c r="H1254" s="43">
        <v>1.50141473785001</v>
      </c>
      <c r="I1254" s="1">
        <f>VLOOKUP(F1254,'[1]SUSMB vs SHAM all proteins sum'!$B$2:$E$3214,2,FALSE)</f>
        <v>0.30376753811911</v>
      </c>
      <c r="J1254" s="29">
        <f>VLOOKUP(F1254,'[1]SUSMB vs SHAM all proteins sum'!$B$2:$E$3214,3,FALSE)</f>
        <v>1.7975623908522</v>
      </c>
      <c r="K1254" s="25">
        <f>VLOOKUP($E1254,[1]AllProteinsNorm!$A$1:$Q$3226,4,FALSE)</f>
        <v>21058.8838144742</v>
      </c>
      <c r="L1254" s="1">
        <f>VLOOKUP($E1254,[1]AllProteinsNorm!$A$1:$Q$3226,5,FALSE)</f>
        <v>40317.801570299896</v>
      </c>
      <c r="M1254" s="1">
        <f>VLOOKUP($E1254,[1]AllProteinsNorm!$A$1:$Q$3226,10,FALSE)</f>
        <v>54149.6524876482</v>
      </c>
      <c r="N1254" s="1">
        <f>VLOOKUP($E1254,[1]AllProteinsNorm!$A$1:$Q$3226,11,FALSE)</f>
        <v>186940.15290559601</v>
      </c>
      <c r="O1254" s="1">
        <f>VLOOKUP($E1254,[1]AllProteinsNorm!$A$1:$Q$3226,15,FALSE)</f>
        <v>48516.9151338749</v>
      </c>
      <c r="P1254" s="1">
        <f>VLOOKUP($E1254,[1]AllProteinsNorm!$A$1:$Q$3226,6,FALSE)</f>
        <v>195137.66847796799</v>
      </c>
      <c r="Q1254" s="1">
        <f>VLOOKUP($E1254,[1]AllProteinsNorm!$A$1:$Q$3226,8,FALSE)</f>
        <v>51614.838141736902</v>
      </c>
      <c r="R1254" s="1">
        <f>VLOOKUP($E1254,[1]AllProteinsNorm!$A$1:$Q$3226,13,FALSE)</f>
        <v>96553.380495473102</v>
      </c>
      <c r="S1254" s="1">
        <f>VLOOKUP($E1254,[1]AllProteinsNorm!$A$1:$Q$3226,16,FALSE)</f>
        <v>61430.268325674602</v>
      </c>
      <c r="T1254" s="1">
        <f>VLOOKUP($E1254,[1]AllProteinsNorm!$A$1:$Q$3226,17,FALSE)</f>
        <v>53255.1280824801</v>
      </c>
      <c r="U1254" s="1">
        <f>VLOOKUP($E1254,[1]AllProteinsNorm!$A$1:$Q$3226,3,FALSE)</f>
        <v>71473.476151303505</v>
      </c>
      <c r="V1254" s="1">
        <f>VLOOKUP($E1254,[1]AllProteinsNorm!$A$1:$Q$3226,7,FALSE)</f>
        <v>53939.388837632803</v>
      </c>
      <c r="W1254" s="1">
        <f>VLOOKUP($E1254,[1]AllProteinsNorm!$A$1:$Q$3226,9,FALSE)</f>
        <v>45018.093743226498</v>
      </c>
      <c r="X1254" s="1">
        <f>VLOOKUP($E1254,[1]AllProteinsNorm!$A$1:$Q$3226,12,FALSE)</f>
        <v>418195.02518468798</v>
      </c>
      <c r="Y1254" s="29">
        <f>VLOOKUP($E1254,[1]AllProteinsNorm!$A$1:$Q$3226,14,FALSE)</f>
        <v>107826.77450072501</v>
      </c>
      <c r="Z1254" s="25">
        <f t="shared" si="163"/>
        <v>0.29999828282139041</v>
      </c>
      <c r="AA1254" s="1">
        <f t="shared" si="163"/>
        <v>0.5743548112417145</v>
      </c>
      <c r="AB1254" s="1">
        <f t="shared" si="163"/>
        <v>0.77139904017629402</v>
      </c>
      <c r="AC1254" s="1">
        <f t="shared" si="163"/>
        <v>2.6630910430067924</v>
      </c>
      <c r="AD1254" s="1">
        <f t="shared" si="163"/>
        <v>0.69115682275380874</v>
      </c>
      <c r="AE1254" s="1">
        <f t="shared" si="163"/>
        <v>2.7798702900352086</v>
      </c>
      <c r="AF1254" s="1">
        <f t="shared" si="163"/>
        <v>0.73528886654393133</v>
      </c>
      <c r="AG1254" s="1">
        <f t="shared" si="163"/>
        <v>1.3754693080804901</v>
      </c>
      <c r="AH1254" s="1">
        <f t="shared" si="163"/>
        <v>0.8751164199069762</v>
      </c>
      <c r="AI1254" s="1">
        <f t="shared" si="163"/>
        <v>0.7586559248309398</v>
      </c>
      <c r="AJ1254" s="1">
        <f t="shared" si="163"/>
        <v>1.0181888224260576</v>
      </c>
      <c r="AK1254" s="1">
        <f t="shared" si="163"/>
        <v>0.76840368987662511</v>
      </c>
      <c r="AL1254" s="1">
        <f t="shared" si="163"/>
        <v>0.64131370578994429</v>
      </c>
      <c r="AM1254" s="1">
        <f t="shared" si="163"/>
        <v>5.9574757401731242</v>
      </c>
      <c r="AN1254" s="29">
        <f t="shared" si="163"/>
        <v>1.5360665587676328</v>
      </c>
      <c r="AO1254" s="1">
        <f t="shared" si="160"/>
        <v>59437.072863456764</v>
      </c>
      <c r="AP1254" s="1">
        <f t="shared" si="161"/>
        <v>54265.900596036256</v>
      </c>
      <c r="AQ1254" s="29">
        <f t="shared" si="162"/>
        <v>141102.05361550496</v>
      </c>
    </row>
    <row r="1255" spans="1:43" x14ac:dyDescent="0.2">
      <c r="A1255" s="26"/>
      <c r="E1255" s="25" t="s">
        <v>2462</v>
      </c>
      <c r="F1255" s="26" t="s">
        <v>2463</v>
      </c>
      <c r="G1255" s="1">
        <v>0.88906674440504196</v>
      </c>
      <c r="H1255" s="1">
        <v>1.01809463043367</v>
      </c>
      <c r="I1255" s="1">
        <f>VLOOKUP(F1255,'[1]SUSMB vs SHAM all proteins sum'!$B$2:$E$3214,2,FALSE)</f>
        <v>0.16201467050014701</v>
      </c>
      <c r="J1255" s="29">
        <f>VLOOKUP(F1255,'[1]SUSMB vs SHAM all proteins sum'!$B$2:$E$3214,3,FALSE)</f>
        <v>1.22239901476621</v>
      </c>
      <c r="K1255" s="25">
        <f>VLOOKUP($E1255,[1]AllProteinsNorm!$A$1:$Q$3226,4,FALSE)</f>
        <v>177509.27043012501</v>
      </c>
      <c r="L1255" s="1">
        <f>VLOOKUP($E1255,[1]AllProteinsNorm!$A$1:$Q$3226,5,FALSE)</f>
        <v>133540.89973582499</v>
      </c>
      <c r="M1255" s="1">
        <f>VLOOKUP($E1255,[1]AllProteinsNorm!$A$1:$Q$3226,10,FALSE)</f>
        <v>201808.530521671</v>
      </c>
      <c r="N1255" s="1">
        <f>VLOOKUP($E1255,[1]AllProteinsNorm!$A$1:$Q$3226,11,FALSE)</f>
        <v>196072.474818171</v>
      </c>
      <c r="O1255" s="1">
        <f>VLOOKUP($E1255,[1]AllProteinsNorm!$A$1:$Q$3226,15,FALSE)</f>
        <v>259256.657995368</v>
      </c>
      <c r="P1255" s="1">
        <f>VLOOKUP($E1255,[1]AllProteinsNorm!$A$1:$Q$3226,6,FALSE)</f>
        <v>182456.890398052</v>
      </c>
      <c r="Q1255" s="1">
        <f>VLOOKUP($E1255,[1]AllProteinsNorm!$A$1:$Q$3226,8,FALSE)</f>
        <v>194043.40102949101</v>
      </c>
      <c r="R1255" s="1">
        <f>VLOOKUP($E1255,[1]AllProteinsNorm!$A$1:$Q$3226,13,FALSE)</f>
        <v>242361.068328886</v>
      </c>
      <c r="S1255" s="1">
        <f>VLOOKUP($E1255,[1]AllProteinsNorm!$A$1:$Q$3226,16,FALSE)</f>
        <v>187687.363668993</v>
      </c>
      <c r="T1255" s="1">
        <f>VLOOKUP($E1255,[1]AllProteinsNorm!$A$1:$Q$3226,17,FALSE)</f>
        <v>165160.08640550799</v>
      </c>
      <c r="U1255" s="1">
        <f>VLOOKUP($E1255,[1]AllProteinsNorm!$A$1:$Q$3226,3,FALSE)</f>
        <v>261408.965093821</v>
      </c>
      <c r="V1255" s="1">
        <f>VLOOKUP($E1255,[1]AllProteinsNorm!$A$1:$Q$3226,7,FALSE)</f>
        <v>188145.657336337</v>
      </c>
      <c r="W1255" s="1">
        <f>VLOOKUP($E1255,[1]AllProteinsNorm!$A$1:$Q$3226,9,FALSE)</f>
        <v>208811.050893226</v>
      </c>
      <c r="X1255" s="1">
        <f>VLOOKUP($E1255,[1]AllProteinsNorm!$A$1:$Q$3226,12,FALSE)</f>
        <v>283540.624718095</v>
      </c>
      <c r="Y1255" s="29">
        <f>VLOOKUP($E1255,[1]AllProteinsNorm!$A$1:$Q$3226,14,FALSE)</f>
        <v>227930.74740061999</v>
      </c>
      <c r="Z1255" s="25">
        <f t="shared" si="163"/>
        <v>0.91670884660994001</v>
      </c>
      <c r="AA1255" s="1">
        <f t="shared" si="163"/>
        <v>0.6896435542518361</v>
      </c>
      <c r="AB1255" s="1">
        <f t="shared" si="163"/>
        <v>1.042197203573046</v>
      </c>
      <c r="AC1255" s="1">
        <f t="shared" si="163"/>
        <v>1.012574564736751</v>
      </c>
      <c r="AD1255" s="1">
        <f t="shared" si="163"/>
        <v>1.3388758308284265</v>
      </c>
      <c r="AE1255" s="1">
        <f t="shared" si="163"/>
        <v>0.94225977689810214</v>
      </c>
      <c r="AF1255" s="1">
        <f t="shared" si="163"/>
        <v>1.0020958450169293</v>
      </c>
      <c r="AG1255" s="1">
        <f t="shared" si="163"/>
        <v>1.2516221540011514</v>
      </c>
      <c r="AH1255" s="1">
        <f t="shared" si="163"/>
        <v>0.96927144286805433</v>
      </c>
      <c r="AI1255" s="1">
        <f t="shared" si="163"/>
        <v>0.85293411407710118</v>
      </c>
      <c r="AJ1255" s="1">
        <f t="shared" si="163"/>
        <v>1.3499909627479727</v>
      </c>
      <c r="AK1255" s="1">
        <f t="shared" si="163"/>
        <v>0.97163820297123971</v>
      </c>
      <c r="AL1255" s="1">
        <f t="shared" si="163"/>
        <v>1.0783602296370718</v>
      </c>
      <c r="AM1255" s="1">
        <f t="shared" si="163"/>
        <v>1.4642852084432605</v>
      </c>
      <c r="AN1255" s="29">
        <f t="shared" si="163"/>
        <v>1.1770998328721867</v>
      </c>
      <c r="AO1255" s="1">
        <f t="shared" si="160"/>
        <v>40620.905678038871</v>
      </c>
      <c r="AP1255" s="1">
        <f t="shared" si="161"/>
        <v>25857.471570982343</v>
      </c>
      <c r="AQ1255" s="29">
        <f t="shared" si="162"/>
        <v>34581.66936245629</v>
      </c>
    </row>
    <row r="1256" spans="1:43" x14ac:dyDescent="0.2">
      <c r="A1256" s="26"/>
      <c r="E1256" s="25" t="s">
        <v>2464</v>
      </c>
      <c r="F1256" s="26" t="s">
        <v>2465</v>
      </c>
      <c r="G1256" s="1">
        <v>0.38599599725237399</v>
      </c>
      <c r="H1256" s="1">
        <v>0.74990745781711299</v>
      </c>
      <c r="I1256" s="1">
        <f>VLOOKUP(F1256,'[1]SUSMB vs SHAM all proteins sum'!$B$2:$E$3214,2,FALSE)</f>
        <v>0.16133730744300701</v>
      </c>
      <c r="J1256" s="29">
        <f>VLOOKUP(F1256,'[1]SUSMB vs SHAM all proteins sum'!$B$2:$E$3214,3,FALSE)</f>
        <v>1.07401864639626</v>
      </c>
      <c r="K1256" s="25">
        <f>VLOOKUP($E1256,[1]AllProteinsNorm!$A$1:$Q$3226,4,FALSE)</f>
        <v>260081.35015221999</v>
      </c>
      <c r="L1256" s="1">
        <f>VLOOKUP($E1256,[1]AllProteinsNorm!$A$1:$Q$3226,5,FALSE)</f>
        <v>252179.25547022</v>
      </c>
      <c r="M1256" s="1">
        <f>VLOOKUP($E1256,[1]AllProteinsNorm!$A$1:$Q$3226,10,FALSE)</f>
        <v>273351.16434441099</v>
      </c>
      <c r="N1256" s="1">
        <f>VLOOKUP($E1256,[1]AllProteinsNorm!$A$1:$Q$3226,11,FALSE)</f>
        <v>248019.617245731</v>
      </c>
      <c r="O1256" s="1">
        <f>VLOOKUP($E1256,[1]AllProteinsNorm!$A$1:$Q$3226,15,FALSE)</f>
        <v>243445.706778883</v>
      </c>
      <c r="P1256" s="1">
        <f>VLOOKUP($E1256,[1]AllProteinsNorm!$A$1:$Q$3226,6,FALSE)</f>
        <v>286938.04999457602</v>
      </c>
      <c r="Q1256" s="1">
        <f>VLOOKUP($E1256,[1]AllProteinsNorm!$A$1:$Q$3226,8,FALSE)</f>
        <v>242352.44482166701</v>
      </c>
      <c r="R1256" s="1">
        <f>VLOOKUP($E1256,[1]AllProteinsNorm!$A$1:$Q$3226,13,FALSE)</f>
        <v>55052.417779660202</v>
      </c>
      <c r="S1256" s="1">
        <f>VLOOKUP($E1256,[1]AllProteinsNorm!$A$1:$Q$3226,16,FALSE)</f>
        <v>274847.520703274</v>
      </c>
      <c r="T1256" s="1">
        <f>VLOOKUP($E1256,[1]AllProteinsNorm!$A$1:$Q$3226,17,FALSE)</f>
        <v>243984.50460516001</v>
      </c>
      <c r="U1256" s="1">
        <f>VLOOKUP($E1256,[1]AllProteinsNorm!$A$1:$Q$3226,3,FALSE)</f>
        <v>240285.24150849399</v>
      </c>
      <c r="V1256" s="1">
        <f>VLOOKUP($E1256,[1]AllProteinsNorm!$A$1:$Q$3226,7,FALSE)</f>
        <v>265263.889023592</v>
      </c>
      <c r="W1256" s="1">
        <f>VLOOKUP($E1256,[1]AllProteinsNorm!$A$1:$Q$3226,9,FALSE)</f>
        <v>270247.54902902199</v>
      </c>
      <c r="X1256" s="1">
        <f>VLOOKUP($E1256,[1]AllProteinsNorm!$A$1:$Q$3226,12,FALSE)</f>
        <v>298625.63005227502</v>
      </c>
      <c r="Y1256" s="29">
        <f>VLOOKUP($E1256,[1]AllProteinsNorm!$A$1:$Q$3226,14,FALSE)</f>
        <v>300741.03136598598</v>
      </c>
      <c r="Z1256" s="25">
        <f t="shared" si="163"/>
        <v>1.01826800972267</v>
      </c>
      <c r="AA1256" s="1">
        <f t="shared" si="163"/>
        <v>0.98732980435050144</v>
      </c>
      <c r="AB1256" s="1">
        <f t="shared" si="163"/>
        <v>1.070221859081586</v>
      </c>
      <c r="AC1256" s="1">
        <f t="shared" si="163"/>
        <v>0.97104402863633454</v>
      </c>
      <c r="AD1256" s="1">
        <f t="shared" si="163"/>
        <v>0.95313629820890833</v>
      </c>
      <c r="AE1256" s="1">
        <f t="shared" si="163"/>
        <v>1.1234171035742253</v>
      </c>
      <c r="AF1256" s="1">
        <f t="shared" si="163"/>
        <v>0.94885596947088746</v>
      </c>
      <c r="AG1256" s="1">
        <f t="shared" si="163"/>
        <v>0.21554069851646768</v>
      </c>
      <c r="AH1256" s="1">
        <f t="shared" si="163"/>
        <v>1.0760803791580293</v>
      </c>
      <c r="AI1256" s="1">
        <f t="shared" si="163"/>
        <v>0.95524579429497869</v>
      </c>
      <c r="AJ1256" s="1">
        <f t="shared" si="163"/>
        <v>0.94076247486942977</v>
      </c>
      <c r="AK1256" s="1">
        <f t="shared" si="163"/>
        <v>1.0385586362469235</v>
      </c>
      <c r="AL1256" s="1">
        <f t="shared" si="163"/>
        <v>1.0580706141411229</v>
      </c>
      <c r="AM1256" s="1">
        <f t="shared" si="163"/>
        <v>1.1691762050125332</v>
      </c>
      <c r="AN1256" s="29">
        <f t="shared" si="163"/>
        <v>1.1774584039638092</v>
      </c>
      <c r="AO1256" s="1">
        <f t="shared" si="160"/>
        <v>10506.250741469115</v>
      </c>
      <c r="AP1256" s="1">
        <f t="shared" si="161"/>
        <v>84580.766311531363</v>
      </c>
      <c r="AQ1256" s="29">
        <f t="shared" si="162"/>
        <v>22553.305120964415</v>
      </c>
    </row>
    <row r="1257" spans="1:43" x14ac:dyDescent="0.2">
      <c r="A1257" s="26"/>
      <c r="E1257" s="25" t="s">
        <v>2466</v>
      </c>
      <c r="F1257" s="26" t="s">
        <v>2467</v>
      </c>
      <c r="G1257" s="1">
        <v>0.72799397040003</v>
      </c>
      <c r="H1257" s="1">
        <v>1.02900356840032</v>
      </c>
      <c r="I1257" s="1">
        <f>VLOOKUP(F1257,'[1]SUSMB vs SHAM all proteins sum'!$B$2:$E$3214,2,FALSE)</f>
        <v>0.48423555490769399</v>
      </c>
      <c r="J1257" s="29">
        <f>VLOOKUP(F1257,'[1]SUSMB vs SHAM all proteins sum'!$B$2:$E$3214,3,FALSE)</f>
        <v>0.91292485641807697</v>
      </c>
      <c r="K1257" s="25">
        <f>VLOOKUP($E1257,[1]AllProteinsNorm!$A$1:$Q$3226,4,FALSE)</f>
        <v>439788.52276507602</v>
      </c>
      <c r="L1257" s="1">
        <f>VLOOKUP($E1257,[1]AllProteinsNorm!$A$1:$Q$3226,5,FALSE)</f>
        <v>345718.92457866098</v>
      </c>
      <c r="M1257" s="1">
        <f>VLOOKUP($E1257,[1]AllProteinsNorm!$A$1:$Q$3226,10,FALSE)</f>
        <v>364649.08093751699</v>
      </c>
      <c r="N1257" s="1">
        <f>VLOOKUP($E1257,[1]AllProteinsNorm!$A$1:$Q$3226,11,FALSE)</f>
        <v>375841.55203171202</v>
      </c>
      <c r="O1257" s="1">
        <f>VLOOKUP($E1257,[1]AllProteinsNorm!$A$1:$Q$3226,15,FALSE)</f>
        <v>322429.33843184699</v>
      </c>
      <c r="P1257" s="1">
        <f>VLOOKUP($E1257,[1]AllProteinsNorm!$A$1:$Q$3226,6,FALSE)</f>
        <v>379271.84906456299</v>
      </c>
      <c r="Q1257" s="1">
        <f>VLOOKUP($E1257,[1]AllProteinsNorm!$A$1:$Q$3226,8,FALSE)</f>
        <v>368422.27996989101</v>
      </c>
      <c r="R1257" s="1">
        <f>VLOOKUP($E1257,[1]AllProteinsNorm!$A$1:$Q$3226,13,FALSE)</f>
        <v>396537.81344274199</v>
      </c>
      <c r="S1257" s="1">
        <f>VLOOKUP($E1257,[1]AllProteinsNorm!$A$1:$Q$3226,16,FALSE)</f>
        <v>310559.95252232702</v>
      </c>
      <c r="T1257" s="1">
        <f>VLOOKUP($E1257,[1]AllProteinsNorm!$A$1:$Q$3226,17,FALSE)</f>
        <v>450442.50306530303</v>
      </c>
      <c r="U1257" s="1">
        <f>VLOOKUP($E1257,[1]AllProteinsNorm!$A$1:$Q$3226,3,FALSE)</f>
        <v>252697.69727355501</v>
      </c>
      <c r="V1257" s="1">
        <f>VLOOKUP($E1257,[1]AllProteinsNorm!$A$1:$Q$3226,7,FALSE)</f>
        <v>349415.37309404899</v>
      </c>
      <c r="W1257" s="1">
        <f>VLOOKUP($E1257,[1]AllProteinsNorm!$A$1:$Q$3226,9,FALSE)</f>
        <v>383742.56226353801</v>
      </c>
      <c r="X1257" s="1">
        <f>VLOOKUP($E1257,[1]AllProteinsNorm!$A$1:$Q$3226,12,FALSE)</f>
        <v>465780.136223245</v>
      </c>
      <c r="Y1257" s="29">
        <f>VLOOKUP($E1257,[1]AllProteinsNorm!$A$1:$Q$3226,14,FALSE)</f>
        <v>269955.66457760101</v>
      </c>
      <c r="Z1257" s="25">
        <f t="shared" si="163"/>
        <v>1.1896288658813485</v>
      </c>
      <c r="AA1257" s="1">
        <f t="shared" si="163"/>
        <v>0.93517040775510607</v>
      </c>
      <c r="AB1257" s="1">
        <f t="shared" si="163"/>
        <v>0.98637651995320008</v>
      </c>
      <c r="AC1257" s="1">
        <f t="shared" si="163"/>
        <v>1.0166521774680495</v>
      </c>
      <c r="AD1257" s="1">
        <f t="shared" si="163"/>
        <v>0.87217202894229628</v>
      </c>
      <c r="AE1257" s="1">
        <f t="shared" si="163"/>
        <v>1.0259311380538547</v>
      </c>
      <c r="AF1257" s="1">
        <f t="shared" si="163"/>
        <v>0.99658303115864466</v>
      </c>
      <c r="AG1257" s="1">
        <f t="shared" si="163"/>
        <v>1.0726356074938925</v>
      </c>
      <c r="AH1257" s="1">
        <f t="shared" si="163"/>
        <v>0.84006531544856344</v>
      </c>
      <c r="AI1257" s="1">
        <f t="shared" si="163"/>
        <v>1.2184479046820758</v>
      </c>
      <c r="AJ1257" s="1">
        <f t="shared" si="163"/>
        <v>0.6835477950363642</v>
      </c>
      <c r="AK1257" s="1">
        <f t="shared" si="163"/>
        <v>0.94516930865297877</v>
      </c>
      <c r="AL1257" s="1">
        <f t="shared" si="163"/>
        <v>1.0380244265260927</v>
      </c>
      <c r="AM1257" s="1">
        <f t="shared" si="163"/>
        <v>1.2599362341734146</v>
      </c>
      <c r="AN1257" s="29">
        <f t="shared" si="163"/>
        <v>0.73023063237429209</v>
      </c>
      <c r="AO1257" s="1">
        <f t="shared" si="160"/>
        <v>39459.442058832203</v>
      </c>
      <c r="AP1257" s="1">
        <f t="shared" si="161"/>
        <v>45136.813634845748</v>
      </c>
      <c r="AQ1257" s="29">
        <f t="shared" si="162"/>
        <v>77791.216289235977</v>
      </c>
    </row>
    <row r="1258" spans="1:43" x14ac:dyDescent="0.2">
      <c r="A1258" s="26"/>
      <c r="E1258" s="25" t="s">
        <v>2468</v>
      </c>
      <c r="F1258" s="26" t="s">
        <v>2469</v>
      </c>
      <c r="G1258" s="1">
        <v>0.95345527144796405</v>
      </c>
      <c r="H1258" s="1">
        <v>0.99519193549752505</v>
      </c>
      <c r="I1258" s="1">
        <f>VLOOKUP(F1258,'[1]SUSMB vs SHAM all proteins sum'!$B$2:$E$3214,2,FALSE)</f>
        <v>6.3788653789390998E-2</v>
      </c>
      <c r="J1258" s="29">
        <f>VLOOKUP(F1258,'[1]SUSMB vs SHAM all proteins sum'!$B$2:$E$3214,3,FALSE)</f>
        <v>0.86959594411807795</v>
      </c>
      <c r="K1258" s="25">
        <f>VLOOKUP($E1258,[1]AllProteinsNorm!$A$1:$Q$3226,4,FALSE)</f>
        <v>918073.45009124</v>
      </c>
      <c r="L1258" s="1">
        <f>VLOOKUP($E1258,[1]AllProteinsNorm!$A$1:$Q$3226,5,FALSE)</f>
        <v>1239596.5037016999</v>
      </c>
      <c r="M1258" s="1">
        <f>VLOOKUP($E1258,[1]AllProteinsNorm!$A$1:$Q$3226,10,FALSE)</f>
        <v>1124784.1721664299</v>
      </c>
      <c r="N1258" s="1">
        <f>VLOOKUP($E1258,[1]AllProteinsNorm!$A$1:$Q$3226,11,FALSE)</f>
        <v>1164202.3187391299</v>
      </c>
      <c r="O1258" s="1">
        <f>VLOOKUP($E1258,[1]AllProteinsNorm!$A$1:$Q$3226,15,FALSE)</f>
        <v>941171.44544837798</v>
      </c>
      <c r="P1258" s="1">
        <f>VLOOKUP($E1258,[1]AllProteinsNorm!$A$1:$Q$3226,6,FALSE)</f>
        <v>1193163.4205549499</v>
      </c>
      <c r="Q1258" s="1">
        <f>VLOOKUP($E1258,[1]AllProteinsNorm!$A$1:$Q$3226,8,FALSE)</f>
        <v>1092799.3441309901</v>
      </c>
      <c r="R1258" s="1">
        <f>VLOOKUP($E1258,[1]AllProteinsNorm!$A$1:$Q$3226,13,FALSE)</f>
        <v>1161965.49955316</v>
      </c>
      <c r="S1258" s="1">
        <f>VLOOKUP($E1258,[1]AllProteinsNorm!$A$1:$Q$3226,16,FALSE)</f>
        <v>1020096.74378327</v>
      </c>
      <c r="T1258" s="1">
        <f>VLOOKUP($E1258,[1]AllProteinsNorm!$A$1:$Q$3226,17,FALSE)</f>
        <v>885897.46522753197</v>
      </c>
      <c r="U1258" s="1">
        <f>VLOOKUP($E1258,[1]AllProteinsNorm!$A$1:$Q$3226,3,FALSE)</f>
        <v>870818.29885227501</v>
      </c>
      <c r="V1258" s="1">
        <f>VLOOKUP($E1258,[1]AllProteinsNorm!$A$1:$Q$3226,7,FALSE)</f>
        <v>1002793.48667056</v>
      </c>
      <c r="W1258" s="1">
        <f>VLOOKUP($E1258,[1]AllProteinsNorm!$A$1:$Q$3226,9,FALSE)</f>
        <v>967666.46443596703</v>
      </c>
      <c r="X1258" s="1">
        <f>VLOOKUP($E1258,[1]AllProteinsNorm!$A$1:$Q$3226,12,FALSE)</f>
        <v>892360.38438219996</v>
      </c>
      <c r="Y1258" s="29">
        <f>VLOOKUP($E1258,[1]AllProteinsNorm!$A$1:$Q$3226,14,FALSE)</f>
        <v>924925.33138367604</v>
      </c>
      <c r="Z1258" s="25">
        <f t="shared" si="163"/>
        <v>0.85198847180158566</v>
      </c>
      <c r="AA1258" s="1">
        <f t="shared" si="163"/>
        <v>1.1503675775989823</v>
      </c>
      <c r="AB1258" s="1">
        <f t="shared" si="163"/>
        <v>1.0438196942253914</v>
      </c>
      <c r="AC1258" s="1">
        <f t="shared" si="163"/>
        <v>1.0804004345315052</v>
      </c>
      <c r="AD1258" s="1">
        <f t="shared" si="163"/>
        <v>0.87342382184253542</v>
      </c>
      <c r="AE1258" s="1">
        <f t="shared" si="163"/>
        <v>1.1072768515276599</v>
      </c>
      <c r="AF1258" s="1">
        <f t="shared" si="163"/>
        <v>1.0141372055791478</v>
      </c>
      <c r="AG1258" s="1">
        <f t="shared" si="163"/>
        <v>1.0783246265885116</v>
      </c>
      <c r="AH1258" s="1">
        <f t="shared" si="163"/>
        <v>0.94666790085184138</v>
      </c>
      <c r="AI1258" s="1">
        <f t="shared" si="163"/>
        <v>0.82212858622269536</v>
      </c>
      <c r="AJ1258" s="1">
        <f t="shared" si="163"/>
        <v>0.80813485193616275</v>
      </c>
      <c r="AK1258" s="1">
        <f t="shared" si="163"/>
        <v>0.93061017084866715</v>
      </c>
      <c r="AL1258" s="1">
        <f t="shared" si="163"/>
        <v>0.89801167016267425</v>
      </c>
      <c r="AM1258" s="1">
        <f t="shared" si="163"/>
        <v>0.82812629001580196</v>
      </c>
      <c r="AN1258" s="29">
        <f t="shared" si="163"/>
        <v>0.85834713936868312</v>
      </c>
      <c r="AO1258" s="1">
        <f t="shared" si="160"/>
        <v>126515.32683756332</v>
      </c>
      <c r="AP1258" s="1">
        <f t="shared" si="161"/>
        <v>110025.17211535049</v>
      </c>
      <c r="AQ1258" s="29">
        <f t="shared" si="162"/>
        <v>48265.831846423498</v>
      </c>
    </row>
    <row r="1259" spans="1:43" x14ac:dyDescent="0.2">
      <c r="A1259" s="26"/>
      <c r="E1259" s="25" t="s">
        <v>2470</v>
      </c>
      <c r="F1259" s="26" t="s">
        <v>2471</v>
      </c>
      <c r="G1259" s="1">
        <v>0.95937294164972498</v>
      </c>
      <c r="H1259" s="1">
        <v>0.99441631948999198</v>
      </c>
      <c r="I1259" s="1">
        <f>VLOOKUP(F1259,'[1]SUSMB vs SHAM all proteins sum'!$B$2:$E$3214,2,FALSE)</f>
        <v>0.60361554203625301</v>
      </c>
      <c r="J1259" s="29">
        <f>VLOOKUP(F1259,'[1]SUSMB vs SHAM all proteins sum'!$B$2:$E$3214,3,FALSE)</f>
        <v>0.92764489978950004</v>
      </c>
      <c r="K1259" s="25">
        <f>VLOOKUP($E1259,[1]AllProteinsNorm!$A$1:$Q$3226,4,FALSE)</f>
        <v>49004.894094309398</v>
      </c>
      <c r="L1259" s="1">
        <f>VLOOKUP($E1259,[1]AllProteinsNorm!$A$1:$Q$3226,5,FALSE)</f>
        <v>34529.329732491999</v>
      </c>
      <c r="M1259" s="1">
        <f>VLOOKUP($E1259,[1]AllProteinsNorm!$A$1:$Q$3226,10,FALSE)</f>
        <v>30462.870135319699</v>
      </c>
      <c r="N1259" s="1">
        <f>VLOOKUP($E1259,[1]AllProteinsNorm!$A$1:$Q$3226,11,FALSE)</f>
        <v>29999.9170323328</v>
      </c>
      <c r="O1259" s="1">
        <f>VLOOKUP($E1259,[1]AllProteinsNorm!$A$1:$Q$3226,15,FALSE)</f>
        <v>37968.160934050196</v>
      </c>
      <c r="P1259" s="1">
        <f>VLOOKUP($E1259,[1]AllProteinsNorm!$A$1:$Q$3226,6,FALSE)</f>
        <v>37195.961054974097</v>
      </c>
      <c r="Q1259" s="1">
        <f>VLOOKUP($E1259,[1]AllProteinsNorm!$A$1:$Q$3226,8,FALSE)</f>
        <v>38785.168764464797</v>
      </c>
      <c r="R1259" s="1">
        <f>VLOOKUP($E1259,[1]AllProteinsNorm!$A$1:$Q$3226,13,FALSE)</f>
        <v>28500.120153172498</v>
      </c>
      <c r="S1259" s="1">
        <f>VLOOKUP($E1259,[1]AllProteinsNorm!$A$1:$Q$3226,16,FALSE)</f>
        <v>35750.157406787497</v>
      </c>
      <c r="T1259" s="1">
        <f>VLOOKUP($E1259,[1]AllProteinsNorm!$A$1:$Q$3226,17,FALSE)</f>
        <v>38841.2441944772</v>
      </c>
      <c r="U1259" s="1">
        <f>VLOOKUP($E1259,[1]AllProteinsNorm!$A$1:$Q$3226,3,FALSE)</f>
        <v>22246.280478136399</v>
      </c>
      <c r="V1259" s="1">
        <f>VLOOKUP($E1259,[1]AllProteinsNorm!$A$1:$Q$3226,7,FALSE)</f>
        <v>33329.782768484998</v>
      </c>
      <c r="W1259" s="1">
        <f>VLOOKUP($E1259,[1]AllProteinsNorm!$A$1:$Q$3226,9,FALSE)</f>
        <v>36778.531636195701</v>
      </c>
      <c r="X1259" s="1">
        <f>VLOOKUP($E1259,[1]AllProteinsNorm!$A$1:$Q$3226,12,FALSE)</f>
        <v>35635.239310801197</v>
      </c>
      <c r="Y1259" s="29">
        <f>VLOOKUP($E1259,[1]AllProteinsNorm!$A$1:$Q$3226,14,FALSE)</f>
        <v>41503.324483119497</v>
      </c>
      <c r="Z1259" s="25">
        <f t="shared" si="163"/>
        <v>1.3465459784129432</v>
      </c>
      <c r="AA1259" s="1">
        <f t="shared" si="163"/>
        <v>0.94878952292197194</v>
      </c>
      <c r="AB1259" s="1">
        <f t="shared" si="163"/>
        <v>0.83705221753338765</v>
      </c>
      <c r="AC1259" s="1">
        <f t="shared" si="163"/>
        <v>0.82433129137811223</v>
      </c>
      <c r="AD1259" s="1">
        <f t="shared" si="163"/>
        <v>1.0432809897535849</v>
      </c>
      <c r="AE1259" s="1">
        <f t="shared" si="163"/>
        <v>1.0220626469550107</v>
      </c>
      <c r="AF1259" s="1">
        <f t="shared" si="163"/>
        <v>1.0657305558369123</v>
      </c>
      <c r="AG1259" s="1">
        <f t="shared" si="163"/>
        <v>0.78312019413172307</v>
      </c>
      <c r="AH1259" s="1">
        <f t="shared" si="163"/>
        <v>0.98233516413882993</v>
      </c>
      <c r="AI1259" s="1">
        <f t="shared" si="163"/>
        <v>1.0672713844861013</v>
      </c>
      <c r="AJ1259" s="1">
        <f t="shared" si="163"/>
        <v>0.61127852770851066</v>
      </c>
      <c r="AK1259" s="1">
        <f t="shared" si="163"/>
        <v>0.91582862850206848</v>
      </c>
      <c r="AL1259" s="1">
        <f t="shared" si="163"/>
        <v>1.0105926108389123</v>
      </c>
      <c r="AM1259" s="1">
        <f t="shared" si="163"/>
        <v>0.97917746932370753</v>
      </c>
      <c r="AN1259" s="29">
        <f t="shared" si="163"/>
        <v>1.1404194561865542</v>
      </c>
      <c r="AO1259" s="1">
        <f t="shared" si="160"/>
        <v>6943.3741295967093</v>
      </c>
      <c r="AP1259" s="1">
        <f t="shared" si="161"/>
        <v>3831.4169828344493</v>
      </c>
      <c r="AQ1259" s="29">
        <f t="shared" si="162"/>
        <v>6406.9003436384637</v>
      </c>
    </row>
    <row r="1260" spans="1:43" x14ac:dyDescent="0.2">
      <c r="A1260" s="26"/>
      <c r="E1260" s="25" t="s">
        <v>2472</v>
      </c>
      <c r="F1260" s="26" t="s">
        <v>2473</v>
      </c>
      <c r="G1260" s="1">
        <v>0.28576460096319101</v>
      </c>
      <c r="H1260" s="43">
        <v>2.13127928290033</v>
      </c>
      <c r="I1260" s="1">
        <f>VLOOKUP(F1260,'[1]SUSMB vs SHAM all proteins sum'!$B$2:$E$3214,2,FALSE)</f>
        <v>0.59629816418066806</v>
      </c>
      <c r="J1260" s="29">
        <f>VLOOKUP(F1260,'[1]SUSMB vs SHAM all proteins sum'!$B$2:$E$3214,3,FALSE)</f>
        <v>1.50916366787837</v>
      </c>
      <c r="K1260" s="25">
        <f>VLOOKUP($E1260,[1]AllProteinsNorm!$A$1:$Q$3226,4,FALSE)</f>
        <v>48383.887853654298</v>
      </c>
      <c r="L1260" s="1">
        <f>VLOOKUP($E1260,[1]AllProteinsNorm!$A$1:$Q$3226,5,FALSE)</f>
        <v>36537.509369653402</v>
      </c>
      <c r="M1260" s="1">
        <f>VLOOKUP($E1260,[1]AllProteinsNorm!$A$1:$Q$3226,10,FALSE)</f>
        <v>16227.7909543231</v>
      </c>
      <c r="N1260" s="1">
        <f>VLOOKUP($E1260,[1]AllProteinsNorm!$A$1:$Q$3226,11,FALSE)</f>
        <v>32393.747730991599</v>
      </c>
      <c r="O1260" s="1">
        <f>VLOOKUP($E1260,[1]AllProteinsNorm!$A$1:$Q$3226,15,FALSE)</f>
        <v>1297.8705161171099</v>
      </c>
      <c r="P1260" s="1">
        <f>VLOOKUP($E1260,[1]AllProteinsNorm!$A$1:$Q$3226,6,FALSE)</f>
        <v>32253.048328018998</v>
      </c>
      <c r="Q1260" s="1">
        <f>VLOOKUP($E1260,[1]AllProteinsNorm!$A$1:$Q$3226,8,FALSE)</f>
        <v>36343.212363243401</v>
      </c>
      <c r="R1260" s="1">
        <f>VLOOKUP($E1260,[1]AllProteinsNorm!$A$1:$Q$3226,13,FALSE)</f>
        <v>30852.232443246601</v>
      </c>
      <c r="S1260" s="1">
        <f>VLOOKUP($E1260,[1]AllProteinsNorm!$A$1:$Q$3226,16,FALSE)</f>
        <v>39963.5133438833</v>
      </c>
      <c r="T1260" s="1">
        <f>VLOOKUP($E1260,[1]AllProteinsNorm!$A$1:$Q$3226,17,FALSE)</f>
        <v>36698.5707729723</v>
      </c>
      <c r="U1260" s="1">
        <f>VLOOKUP($E1260,[1]AllProteinsNorm!$A$1:$Q$3226,3,FALSE)</f>
        <v>28822.309562600101</v>
      </c>
      <c r="V1260" s="1">
        <f>VLOOKUP($E1260,[1]AllProteinsNorm!$A$1:$Q$3226,7,FALSE)</f>
        <v>34037.937672117703</v>
      </c>
      <c r="W1260" s="1">
        <f>VLOOKUP($E1260,[1]AllProteinsNorm!$A$1:$Q$3226,9,FALSE)</f>
        <v>46144.422088097403</v>
      </c>
      <c r="X1260" s="1">
        <f>VLOOKUP($E1260,[1]AllProteinsNorm!$A$1:$Q$3226,12,FALSE)</f>
        <v>6386.7503843786899</v>
      </c>
      <c r="Y1260" s="29">
        <f>VLOOKUP($E1260,[1]AllProteinsNorm!$A$1:$Q$3226,14,FALSE)</f>
        <v>32657.4450577569</v>
      </c>
      <c r="Z1260" s="25">
        <f t="shared" si="163"/>
        <v>1.7941114836278971</v>
      </c>
      <c r="AA1260" s="1">
        <f t="shared" si="163"/>
        <v>1.3548387294037199</v>
      </c>
      <c r="AB1260" s="1">
        <f t="shared" si="163"/>
        <v>0.60173887210399224</v>
      </c>
      <c r="AC1260" s="1">
        <f t="shared" si="163"/>
        <v>1.2011848857145464</v>
      </c>
      <c r="AD1260" s="1">
        <f t="shared" si="163"/>
        <v>4.8126029149844471E-2</v>
      </c>
      <c r="AE1260" s="1">
        <f t="shared" si="163"/>
        <v>1.1959676444838239</v>
      </c>
      <c r="AF1260" s="1">
        <f t="shared" si="163"/>
        <v>1.3476340481369087</v>
      </c>
      <c r="AG1260" s="1">
        <f t="shared" si="163"/>
        <v>1.1440243225060571</v>
      </c>
      <c r="AH1260" s="1">
        <f t="shared" si="163"/>
        <v>1.4818775711708854</v>
      </c>
      <c r="AI1260" s="1">
        <f t="shared" si="163"/>
        <v>1.3608110091456387</v>
      </c>
      <c r="AJ1260" s="1">
        <f t="shared" si="163"/>
        <v>1.0687532330462248</v>
      </c>
      <c r="AK1260" s="1">
        <f t="shared" si="163"/>
        <v>1.262152703422007</v>
      </c>
      <c r="AL1260" s="1">
        <f t="shared" si="163"/>
        <v>1.7110703840922443</v>
      </c>
      <c r="AM1260" s="1">
        <f t="shared" si="163"/>
        <v>0.23682557801756443</v>
      </c>
      <c r="AN1260" s="29">
        <f t="shared" si="163"/>
        <v>1.210962983819903</v>
      </c>
      <c r="AO1260" s="1">
        <f t="shared" si="160"/>
        <v>16455.771865887251</v>
      </c>
      <c r="AP1260" s="1">
        <f t="shared" si="161"/>
        <v>3281.1238826133581</v>
      </c>
      <c r="AQ1260" s="29">
        <f t="shared" si="162"/>
        <v>12978.601202536767</v>
      </c>
    </row>
    <row r="1261" spans="1:43" x14ac:dyDescent="0.2">
      <c r="A1261" s="26"/>
      <c r="E1261" s="25" t="s">
        <v>2474</v>
      </c>
      <c r="F1261" s="26" t="s">
        <v>2475</v>
      </c>
      <c r="G1261" s="1">
        <v>0.75390616921634002</v>
      </c>
      <c r="H1261" s="1">
        <v>1.10700214388327</v>
      </c>
      <c r="I1261" s="1">
        <f>VLOOKUP(F1261,'[1]SUSMB vs SHAM all proteins sum'!$B$2:$E$3214,2,FALSE)</f>
        <v>0.59460238808282295</v>
      </c>
      <c r="J1261" s="29">
        <f>VLOOKUP(F1261,'[1]SUSMB vs SHAM all proteins sum'!$B$2:$E$3214,3,FALSE)</f>
        <v>0.83744947661181202</v>
      </c>
      <c r="K1261" s="25">
        <f>VLOOKUP($E1261,[1]AllProteinsNorm!$A$1:$Q$3226,4,FALSE)</f>
        <v>23365.3442612697</v>
      </c>
      <c r="L1261" s="1">
        <f>VLOOKUP($E1261,[1]AllProteinsNorm!$A$1:$Q$3226,5,FALSE)</f>
        <v>42605.367207658201</v>
      </c>
      <c r="M1261" s="1">
        <f>VLOOKUP($E1261,[1]AllProteinsNorm!$A$1:$Q$3226,10,FALSE)</f>
        <v>41831.814069414402</v>
      </c>
      <c r="N1261" s="1">
        <f>VLOOKUP($E1261,[1]AllProteinsNorm!$A$1:$Q$3226,11,FALSE)</f>
        <v>24444.234862476798</v>
      </c>
      <c r="O1261" s="1">
        <f>VLOOKUP($E1261,[1]AllProteinsNorm!$A$1:$Q$3226,15,FALSE)</f>
        <v>21781.070723090601</v>
      </c>
      <c r="P1261" s="1">
        <f>VLOOKUP($E1261,[1]AllProteinsNorm!$A$1:$Q$3226,6,FALSE)</f>
        <v>30850.710753356401</v>
      </c>
      <c r="Q1261" s="1">
        <f>VLOOKUP($E1261,[1]AllProteinsNorm!$A$1:$Q$3226,8,FALSE)</f>
        <v>44683.187121333802</v>
      </c>
      <c r="R1261" s="1">
        <f>VLOOKUP($E1261,[1]AllProteinsNorm!$A$1:$Q$3226,13,FALSE)</f>
        <v>11794.4066645945</v>
      </c>
      <c r="S1261" s="1">
        <f>VLOOKUP($E1261,[1]AllProteinsNorm!$A$1:$Q$3226,16,FALSE)</f>
        <v>59627.455080947999</v>
      </c>
      <c r="T1261" s="1">
        <f>VLOOKUP($E1261,[1]AllProteinsNorm!$A$1:$Q$3226,17,FALSE)</f>
        <v>38019.770410229503</v>
      </c>
      <c r="U1261" s="1">
        <f>VLOOKUP($E1261,[1]AllProteinsNorm!$A$1:$Q$3226,3,FALSE)</f>
        <v>35505.850370155102</v>
      </c>
      <c r="V1261" s="1">
        <f>VLOOKUP($E1261,[1]AllProteinsNorm!$A$1:$Q$3226,7,FALSE)</f>
        <v>10799.4580433554</v>
      </c>
      <c r="W1261" s="1">
        <f>VLOOKUP($E1261,[1]AllProteinsNorm!$A$1:$Q$3226,9,FALSE)</f>
        <v>44563.250916706696</v>
      </c>
      <c r="X1261" s="1">
        <f>VLOOKUP($E1261,[1]AllProteinsNorm!$A$1:$Q$3226,12,FALSE)</f>
        <v>36902.105462563501</v>
      </c>
      <c r="Y1261" s="29">
        <f>VLOOKUP($E1261,[1]AllProteinsNorm!$A$1:$Q$3226,14,FALSE)</f>
        <v>14483.117523234199</v>
      </c>
      <c r="Z1261" s="25">
        <f t="shared" si="163"/>
        <v>0.75847800007237465</v>
      </c>
      <c r="AA1261" s="1">
        <f t="shared" si="163"/>
        <v>1.3830411977100345</v>
      </c>
      <c r="AB1261" s="1">
        <f t="shared" si="163"/>
        <v>1.3579303741465478</v>
      </c>
      <c r="AC1261" s="1">
        <f t="shared" si="163"/>
        <v>0.79350058635871823</v>
      </c>
      <c r="AD1261" s="1">
        <f t="shared" si="163"/>
        <v>0.70704984171232443</v>
      </c>
      <c r="AE1261" s="1">
        <f t="shared" si="163"/>
        <v>1.0014654666057767</v>
      </c>
      <c r="AF1261" s="1">
        <f t="shared" si="163"/>
        <v>1.4504906936392497</v>
      </c>
      <c r="AG1261" s="1">
        <f t="shared" si="163"/>
        <v>0.38286608915197717</v>
      </c>
      <c r="AH1261" s="1">
        <f t="shared" si="163"/>
        <v>1.9356065279196171</v>
      </c>
      <c r="AI1261" s="1">
        <f t="shared" si="163"/>
        <v>1.2341850863187185</v>
      </c>
      <c r="AJ1261" s="1">
        <f t="shared" si="163"/>
        <v>1.152579053768275</v>
      </c>
      <c r="AK1261" s="1">
        <f t="shared" si="163"/>
        <v>0.35056839937802003</v>
      </c>
      <c r="AL1261" s="1">
        <f t="shared" si="163"/>
        <v>1.4465973646300714</v>
      </c>
      <c r="AM1261" s="1">
        <f t="shared" si="163"/>
        <v>1.1979038201504348</v>
      </c>
      <c r="AN1261" s="29">
        <f t="shared" si="163"/>
        <v>0.47014612286473945</v>
      </c>
      <c r="AO1261" s="1">
        <f t="shared" si="160"/>
        <v>9360.3248169513081</v>
      </c>
      <c r="AP1261" s="1">
        <f t="shared" si="161"/>
        <v>15781.055689301482</v>
      </c>
      <c r="AQ1261" s="29">
        <f t="shared" si="162"/>
        <v>13322.727955812492</v>
      </c>
    </row>
    <row r="1262" spans="1:43" x14ac:dyDescent="0.2">
      <c r="A1262" s="26"/>
      <c r="E1262" s="25" t="s">
        <v>2476</v>
      </c>
      <c r="F1262" s="26" t="s">
        <v>2477</v>
      </c>
      <c r="G1262" s="1">
        <v>0.17725222301664301</v>
      </c>
      <c r="H1262" s="43">
        <v>0.42509658906863201</v>
      </c>
      <c r="I1262" s="1">
        <f>VLOOKUP(F1262,'[1]SUSMB vs SHAM all proteins sum'!$B$2:$E$3214,2,FALSE)</f>
        <v>0.95758775828087395</v>
      </c>
      <c r="J1262" s="29">
        <f>VLOOKUP(F1262,'[1]SUSMB vs SHAM all proteins sum'!$B$2:$E$3214,3,FALSE)</f>
        <v>0.96195222938248204</v>
      </c>
      <c r="K1262" s="25">
        <f>VLOOKUP($E1262,[1]AllProteinsNorm!$A$1:$Q$3226,4,FALSE)</f>
        <v>16110.857050129</v>
      </c>
      <c r="L1262" s="1">
        <f>VLOOKUP($E1262,[1]AllProteinsNorm!$A$1:$Q$3226,5,FALSE)</f>
        <v>23268.559537286499</v>
      </c>
      <c r="M1262" s="1">
        <f>VLOOKUP($E1262,[1]AllProteinsNorm!$A$1:$Q$3226,10,FALSE)</f>
        <v>61861.611093821703</v>
      </c>
      <c r="N1262" s="1">
        <f>VLOOKUP($E1262,[1]AllProteinsNorm!$A$1:$Q$3226,11,FALSE)</f>
        <v>174329.93000742601</v>
      </c>
      <c r="O1262" s="1">
        <f>VLOOKUP($E1262,[1]AllProteinsNorm!$A$1:$Q$3226,15,FALSE)</f>
        <v>103984.963918765</v>
      </c>
      <c r="P1262" s="1">
        <f>VLOOKUP($E1262,[1]AllProteinsNorm!$A$1:$Q$3226,6,FALSE)</f>
        <v>9291.1036552973492</v>
      </c>
      <c r="Q1262" s="1">
        <f>VLOOKUP($E1262,[1]AllProteinsNorm!$A$1:$Q$3226,8,FALSE)</f>
        <v>9639.7025799857402</v>
      </c>
      <c r="R1262" s="1">
        <f>VLOOKUP($E1262,[1]AllProteinsNorm!$A$1:$Q$3226,13,FALSE)</f>
        <v>49280.295030946603</v>
      </c>
      <c r="S1262" s="1">
        <f>VLOOKUP($E1262,[1]AllProteinsNorm!$A$1:$Q$3226,16,FALSE)</f>
        <v>28522.632219434399</v>
      </c>
      <c r="T1262" s="1">
        <f>VLOOKUP($E1262,[1]AllProteinsNorm!$A$1:$Q$3226,17,FALSE)</f>
        <v>46354.9514709457</v>
      </c>
      <c r="U1262" s="1">
        <f>VLOOKUP($E1262,[1]AllProteinsNorm!$A$1:$Q$3226,3,FALSE)</f>
        <v>98243.370050408499</v>
      </c>
      <c r="V1262" s="1">
        <f>VLOOKUP($E1262,[1]AllProteinsNorm!$A$1:$Q$3226,7,FALSE)</f>
        <v>11496.3663404213</v>
      </c>
      <c r="W1262" s="1">
        <f>VLOOKUP($E1262,[1]AllProteinsNorm!$A$1:$Q$3226,9,FALSE)</f>
        <v>180093.90930560001</v>
      </c>
      <c r="X1262" s="1">
        <f>VLOOKUP($E1262,[1]AllProteinsNorm!$A$1:$Q$3226,12,FALSE)</f>
        <v>102986.38872420399</v>
      </c>
      <c r="Y1262" s="29">
        <f>VLOOKUP($E1262,[1]AllProteinsNorm!$A$1:$Q$3226,14,FALSE)</f>
        <v>16530.146277201799</v>
      </c>
      <c r="Z1262" s="25">
        <f t="shared" si="163"/>
        <v>0.21223298245353597</v>
      </c>
      <c r="AA1262" s="1">
        <f t="shared" si="163"/>
        <v>0.30652346877824488</v>
      </c>
      <c r="AB1262" s="1">
        <f t="shared" si="163"/>
        <v>0.81492090588175159</v>
      </c>
      <c r="AC1262" s="1">
        <f t="shared" si="163"/>
        <v>2.2964986196122914</v>
      </c>
      <c r="AD1262" s="1">
        <f t="shared" si="163"/>
        <v>1.3698240232741759</v>
      </c>
      <c r="AE1262" s="1">
        <f t="shared" si="163"/>
        <v>0.12239439732555492</v>
      </c>
      <c r="AF1262" s="1">
        <f t="shared" si="163"/>
        <v>0.12698659184608915</v>
      </c>
      <c r="AG1262" s="1">
        <f t="shared" si="163"/>
        <v>0.64918358831346112</v>
      </c>
      <c r="AH1262" s="1">
        <f t="shared" si="163"/>
        <v>0.37573688876517036</v>
      </c>
      <c r="AI1262" s="1">
        <f t="shared" si="163"/>
        <v>0.61064719099403575</v>
      </c>
      <c r="AJ1262" s="1">
        <f t="shared" si="163"/>
        <v>1.2941883456111754</v>
      </c>
      <c r="AK1262" s="1">
        <f t="shared" si="163"/>
        <v>0.15144496088657922</v>
      </c>
      <c r="AL1262" s="1">
        <f t="shared" si="163"/>
        <v>2.3724291870206908</v>
      </c>
      <c r="AM1262" s="1">
        <f t="shared" si="163"/>
        <v>1.3566695032454534</v>
      </c>
      <c r="AN1262" s="29">
        <f t="shared" si="163"/>
        <v>0.21775640078537362</v>
      </c>
      <c r="AO1262" s="1">
        <f t="shared" si="160"/>
        <v>58342.269748581515</v>
      </c>
      <c r="AP1262" s="1">
        <f t="shared" si="161"/>
        <v>17176.982699983531</v>
      </c>
      <c r="AQ1262" s="29">
        <f t="shared" si="162"/>
        <v>62583.81624317386</v>
      </c>
    </row>
    <row r="1263" spans="1:43" x14ac:dyDescent="0.2">
      <c r="A1263" s="26"/>
      <c r="E1263" s="25" t="s">
        <v>2478</v>
      </c>
      <c r="F1263" s="26" t="s">
        <v>2479</v>
      </c>
      <c r="G1263" s="1">
        <v>0.99029965108123097</v>
      </c>
      <c r="H1263" s="1">
        <v>1.0013008073495699</v>
      </c>
      <c r="I1263" s="1">
        <f>VLOOKUP(F1263,'[1]SUSMB vs SHAM all proteins sum'!$B$2:$E$3214,2,FALSE)</f>
        <v>0.52599872493239397</v>
      </c>
      <c r="J1263" s="29">
        <f>VLOOKUP(F1263,'[1]SUSMB vs SHAM all proteins sum'!$B$2:$E$3214,3,FALSE)</f>
        <v>0.93321808849571997</v>
      </c>
      <c r="K1263" s="25">
        <f>VLOOKUP($E1263,[1]AllProteinsNorm!$A$1:$Q$3226,4,FALSE)</f>
        <v>119150.669598917</v>
      </c>
      <c r="L1263" s="1">
        <f>VLOOKUP($E1263,[1]AllProteinsNorm!$A$1:$Q$3226,5,FALSE)</f>
        <v>86723.8935746567</v>
      </c>
      <c r="M1263" s="1">
        <f>VLOOKUP($E1263,[1]AllProteinsNorm!$A$1:$Q$3226,10,FALSE)</f>
        <v>109253.739983319</v>
      </c>
      <c r="N1263" s="1">
        <f>VLOOKUP($E1263,[1]AllProteinsNorm!$A$1:$Q$3226,11,FALSE)</f>
        <v>112980.014410651</v>
      </c>
      <c r="O1263" s="1">
        <f>VLOOKUP($E1263,[1]AllProteinsNorm!$A$1:$Q$3226,15,FALSE)</f>
        <v>141133.24713099899</v>
      </c>
      <c r="P1263" s="1">
        <f>VLOOKUP($E1263,[1]AllProteinsNorm!$A$1:$Q$3226,6,FALSE)</f>
        <v>126128.13002484399</v>
      </c>
      <c r="Q1263" s="1">
        <f>VLOOKUP($E1263,[1]AllProteinsNorm!$A$1:$Q$3226,8,FALSE)</f>
        <v>128189.474107973</v>
      </c>
      <c r="R1263" s="1">
        <f>VLOOKUP($E1263,[1]AllProteinsNorm!$A$1:$Q$3226,13,FALSE)</f>
        <v>102731.773939479</v>
      </c>
      <c r="S1263" s="1">
        <f>VLOOKUP($E1263,[1]AllProteinsNorm!$A$1:$Q$3226,16,FALSE)</f>
        <v>120753.420628409</v>
      </c>
      <c r="T1263" s="1">
        <f>VLOOKUP($E1263,[1]AllProteinsNorm!$A$1:$Q$3226,17,FALSE)</f>
        <v>90335.157639945595</v>
      </c>
      <c r="U1263" s="1">
        <f>VLOOKUP($E1263,[1]AllProteinsNorm!$A$1:$Q$3226,3,FALSE)</f>
        <v>130375.155673559</v>
      </c>
      <c r="V1263" s="1">
        <f>VLOOKUP($E1263,[1]AllProteinsNorm!$A$1:$Q$3226,7,FALSE)</f>
        <v>85536.486212252901</v>
      </c>
      <c r="W1263" s="1">
        <f>VLOOKUP($E1263,[1]AllProteinsNorm!$A$1:$Q$3226,9,FALSE)</f>
        <v>100316.141388376</v>
      </c>
      <c r="X1263" s="1">
        <f>VLOOKUP($E1263,[1]AllProteinsNorm!$A$1:$Q$3226,12,FALSE)</f>
        <v>110625.79063878801</v>
      </c>
      <c r="Y1263" s="29">
        <f>VLOOKUP($E1263,[1]AllProteinsNorm!$A$1:$Q$3226,14,FALSE)</f>
        <v>102954.377162684</v>
      </c>
      <c r="Z1263" s="25">
        <f t="shared" si="163"/>
        <v>1.0465738711650163</v>
      </c>
      <c r="AA1263" s="1">
        <f t="shared" si="163"/>
        <v>0.76174948346036264</v>
      </c>
      <c r="AB1263" s="1">
        <f t="shared" si="163"/>
        <v>0.95964302994263317</v>
      </c>
      <c r="AC1263" s="1">
        <f t="shared" si="163"/>
        <v>0.99237319810336255</v>
      </c>
      <c r="AD1263" s="1">
        <f t="shared" si="163"/>
        <v>1.239660417328625</v>
      </c>
      <c r="AE1263" s="1">
        <f t="shared" si="163"/>
        <v>1.1078612125911655</v>
      </c>
      <c r="AF1263" s="1">
        <f t="shared" si="163"/>
        <v>1.1259672699397769</v>
      </c>
      <c r="AG1263" s="1">
        <f t="shared" si="163"/>
        <v>0.90235657680657411</v>
      </c>
      <c r="AH1263" s="1">
        <f t="shared" si="163"/>
        <v>1.0606518226788064</v>
      </c>
      <c r="AI1263" s="1">
        <f t="shared" si="163"/>
        <v>0.79346944462659741</v>
      </c>
      <c r="AJ1263" s="1">
        <f t="shared" si="163"/>
        <v>1.1451654601381989</v>
      </c>
      <c r="AK1263" s="1">
        <f t="shared" si="163"/>
        <v>0.75131975172571119</v>
      </c>
      <c r="AL1263" s="1">
        <f t="shared" si="163"/>
        <v>0.88113858517605903</v>
      </c>
      <c r="AM1263" s="1">
        <f t="shared" si="163"/>
        <v>0.97169459768255761</v>
      </c>
      <c r="AN1263" s="29">
        <f t="shared" si="163"/>
        <v>0.9043118383072245</v>
      </c>
      <c r="AO1263" s="1">
        <f t="shared" si="160"/>
        <v>17493.889155032663</v>
      </c>
      <c r="AP1263" s="1">
        <f t="shared" si="161"/>
        <v>14699.290082884483</v>
      </c>
      <c r="AQ1263" s="29">
        <f t="shared" si="162"/>
        <v>14668.852990685278</v>
      </c>
    </row>
    <row r="1264" spans="1:43" x14ac:dyDescent="0.2">
      <c r="A1264" s="26"/>
      <c r="E1264" s="25" t="s">
        <v>2480</v>
      </c>
      <c r="F1264" s="26" t="s">
        <v>2481</v>
      </c>
      <c r="G1264" s="1">
        <v>0.89510110095358797</v>
      </c>
      <c r="H1264" s="1">
        <v>0.96672593857283995</v>
      </c>
      <c r="I1264" s="1">
        <f>VLOOKUP(F1264,'[1]SUSMB vs SHAM all proteins sum'!$B$2:$E$3214,2,FALSE)</f>
        <v>0.65169307718359404</v>
      </c>
      <c r="J1264" s="29">
        <f>VLOOKUP(F1264,'[1]SUSMB vs SHAM all proteins sum'!$B$2:$E$3214,3,FALSE)</f>
        <v>1.11844930278</v>
      </c>
      <c r="K1264" s="25">
        <f>VLOOKUP($E1264,[1]AllProteinsNorm!$A$1:$Q$3226,4,FALSE)</f>
        <v>73464.914793417702</v>
      </c>
      <c r="L1264" s="1">
        <f>VLOOKUP($E1264,[1]AllProteinsNorm!$A$1:$Q$3226,5,FALSE)</f>
        <v>54708.745927300297</v>
      </c>
      <c r="M1264" s="1">
        <f>VLOOKUP($E1264,[1]AllProteinsNorm!$A$1:$Q$3226,10,FALSE)</f>
        <v>26455.2162709449</v>
      </c>
      <c r="N1264" s="1">
        <f>VLOOKUP($E1264,[1]AllProteinsNorm!$A$1:$Q$3226,11,FALSE)</f>
        <v>24443.697135616701</v>
      </c>
      <c r="O1264" s="1">
        <f>VLOOKUP($E1264,[1]AllProteinsNorm!$A$1:$Q$3226,15,FALSE)</f>
        <v>38296.007403355798</v>
      </c>
      <c r="P1264" s="1">
        <f>VLOOKUP($E1264,[1]AllProteinsNorm!$A$1:$Q$3226,6,FALSE)</f>
        <v>56497.873703352801</v>
      </c>
      <c r="Q1264" s="1">
        <f>VLOOKUP($E1264,[1]AllProteinsNorm!$A$1:$Q$3226,8,FALSE)</f>
        <v>26874.329076698799</v>
      </c>
      <c r="R1264" s="1">
        <f>VLOOKUP($E1264,[1]AllProteinsNorm!$A$1:$Q$3226,13,FALSE)</f>
        <v>32197.2944164455</v>
      </c>
      <c r="S1264" s="1">
        <f>VLOOKUP($E1264,[1]AllProteinsNorm!$A$1:$Q$3226,16,FALSE)</f>
        <v>36376.328235244597</v>
      </c>
      <c r="T1264" s="1">
        <f>VLOOKUP($E1264,[1]AllProteinsNorm!$A$1:$Q$3226,17,FALSE)</f>
        <v>47258.216962650004</v>
      </c>
      <c r="U1264" s="1">
        <f>VLOOKUP($E1264,[1]AllProteinsNorm!$A$1:$Q$3226,3,FALSE)</f>
        <v>44133.613663476797</v>
      </c>
      <c r="V1264" s="1">
        <f>VLOOKUP($E1264,[1]AllProteinsNorm!$A$1:$Q$3226,7,FALSE)</f>
        <v>42631.4260696239</v>
      </c>
      <c r="W1264" s="1">
        <f>VLOOKUP($E1264,[1]AllProteinsNorm!$A$1:$Q$3226,9,FALSE)</f>
        <v>65477.883066365299</v>
      </c>
      <c r="X1264" s="1">
        <f>VLOOKUP($E1264,[1]AllProteinsNorm!$A$1:$Q$3226,12,FALSE)</f>
        <v>44012.305482449003</v>
      </c>
      <c r="Y1264" s="29">
        <f>VLOOKUP($E1264,[1]AllProteinsNorm!$A$1:$Q$3226,14,FALSE)</f>
        <v>32127.864912006298</v>
      </c>
      <c r="Z1264" s="25">
        <f t="shared" ref="Z1264:AN1280" si="164">K1264/AVERAGE($K1264:$O1264)</f>
        <v>1.6898696738071077</v>
      </c>
      <c r="AA1264" s="1">
        <f t="shared" si="164"/>
        <v>1.2584326939537438</v>
      </c>
      <c r="AB1264" s="1">
        <f t="shared" si="164"/>
        <v>0.60853358117940259</v>
      </c>
      <c r="AC1264" s="1">
        <f t="shared" si="164"/>
        <v>0.56226380472036319</v>
      </c>
      <c r="AD1264" s="1">
        <f t="shared" si="164"/>
        <v>0.88090024633938313</v>
      </c>
      <c r="AE1264" s="1">
        <f t="shared" si="164"/>
        <v>1.2995869344482549</v>
      </c>
      <c r="AF1264" s="1">
        <f t="shared" si="164"/>
        <v>0.6181741833952944</v>
      </c>
      <c r="AG1264" s="1">
        <f t="shared" si="164"/>
        <v>0.74061518435008267</v>
      </c>
      <c r="AH1264" s="1">
        <f t="shared" si="164"/>
        <v>0.83674300993949779</v>
      </c>
      <c r="AI1264" s="1">
        <f t="shared" si="164"/>
        <v>1.0870526142709716</v>
      </c>
      <c r="AJ1264" s="1">
        <f t="shared" si="164"/>
        <v>1.015179225827002</v>
      </c>
      <c r="AK1264" s="1">
        <f t="shared" si="164"/>
        <v>0.98062529942064169</v>
      </c>
      <c r="AL1264" s="1">
        <f t="shared" si="164"/>
        <v>1.5061487406618839</v>
      </c>
      <c r="AM1264" s="1">
        <f t="shared" si="164"/>
        <v>1.0123888459990253</v>
      </c>
      <c r="AN1264" s="29">
        <f t="shared" si="164"/>
        <v>0.73901813881686207</v>
      </c>
      <c r="AO1264" s="1">
        <f t="shared" si="160"/>
        <v>18462.272448710257</v>
      </c>
      <c r="AP1264" s="1">
        <f t="shared" si="161"/>
        <v>10686.732795160631</v>
      </c>
      <c r="AQ1264" s="29">
        <f t="shared" si="162"/>
        <v>10863.542708521078</v>
      </c>
    </row>
    <row r="1265" spans="1:43" x14ac:dyDescent="0.2">
      <c r="A1265" s="26"/>
      <c r="E1265" s="25" t="s">
        <v>2482</v>
      </c>
      <c r="F1265" s="26" t="s">
        <v>2483</v>
      </c>
      <c r="G1265" s="1">
        <v>0.99831404955870895</v>
      </c>
      <c r="H1265" s="1">
        <v>1.00029077386331</v>
      </c>
      <c r="I1265" s="1">
        <f>VLOOKUP(F1265,'[1]SUSMB vs SHAM all proteins sum'!$B$2:$E$3214,2,FALSE)</f>
        <v>0.79724978918082101</v>
      </c>
      <c r="J1265" s="29">
        <f>VLOOKUP(F1265,'[1]SUSMB vs SHAM all proteins sum'!$B$2:$E$3214,3,FALSE)</f>
        <v>0.90226244645971199</v>
      </c>
      <c r="K1265" s="25">
        <f>VLOOKUP($E1265,[1]AllProteinsNorm!$A$1:$Q$3226,4,FALSE)</f>
        <v>22944.7603576654</v>
      </c>
      <c r="L1265" s="1">
        <f>VLOOKUP($E1265,[1]AllProteinsNorm!$A$1:$Q$3226,5,FALSE)</f>
        <v>30092.383443750699</v>
      </c>
      <c r="M1265" s="1">
        <f>VLOOKUP($E1265,[1]AllProteinsNorm!$A$1:$Q$3226,10,FALSE)</f>
        <v>17712.166899108401</v>
      </c>
      <c r="N1265" s="1">
        <f>VLOOKUP($E1265,[1]AllProteinsNorm!$A$1:$Q$3226,11,FALSE)</f>
        <v>31217.955041638401</v>
      </c>
      <c r="O1265" s="1">
        <f>VLOOKUP($E1265,[1]AllProteinsNorm!$A$1:$Q$3226,15,FALSE)</f>
        <v>31877.551206044202</v>
      </c>
      <c r="P1265" s="1">
        <f>VLOOKUP($E1265,[1]AllProteinsNorm!$A$1:$Q$3226,6,FALSE)</f>
        <v>31881.4677165254</v>
      </c>
      <c r="Q1265" s="1">
        <f>VLOOKUP($E1265,[1]AllProteinsNorm!$A$1:$Q$3226,8,FALSE)</f>
        <v>22065.830610353001</v>
      </c>
      <c r="R1265" s="1">
        <f>VLOOKUP($E1265,[1]AllProteinsNorm!$A$1:$Q$3226,13,FALSE)</f>
        <v>23311.9032172804</v>
      </c>
      <c r="S1265" s="1">
        <f>VLOOKUP($E1265,[1]AllProteinsNorm!$A$1:$Q$3226,16,FALSE)</f>
        <v>29434.194001099899</v>
      </c>
      <c r="T1265" s="1">
        <f>VLOOKUP($E1265,[1]AllProteinsNorm!$A$1:$Q$3226,17,FALSE)</f>
        <v>25248.9929784413</v>
      </c>
      <c r="U1265" s="1">
        <f>VLOOKUP($E1265,[1]AllProteinsNorm!$A$1:$Q$3226,3,FALSE)</f>
        <v>5414.35245219442</v>
      </c>
      <c r="V1265" s="1">
        <f>VLOOKUP($E1265,[1]AllProteinsNorm!$A$1:$Q$3226,7,FALSE)</f>
        <v>29003.245478127399</v>
      </c>
      <c r="W1265" s="1">
        <f>VLOOKUP($E1265,[1]AllProteinsNorm!$A$1:$Q$3226,9,FALSE)</f>
        <v>35439.344923826699</v>
      </c>
      <c r="X1265" s="1">
        <f>VLOOKUP($E1265,[1]AllProteinsNorm!$A$1:$Q$3226,12,FALSE)</f>
        <v>36331.268119242603</v>
      </c>
      <c r="Y1265" s="29">
        <f>VLOOKUP($E1265,[1]AllProteinsNorm!$A$1:$Q$3226,14,FALSE)</f>
        <v>35992.022910789201</v>
      </c>
      <c r="Z1265" s="25">
        <f t="shared" si="164"/>
        <v>0.85714041383254147</v>
      </c>
      <c r="AA1265" s="1">
        <f t="shared" si="164"/>
        <v>1.1241519892173082</v>
      </c>
      <c r="AB1265" s="1">
        <f t="shared" si="164"/>
        <v>0.66166801610115178</v>
      </c>
      <c r="AC1265" s="1">
        <f t="shared" si="164"/>
        <v>1.166199624066077</v>
      </c>
      <c r="AD1265" s="1">
        <f t="shared" si="164"/>
        <v>1.1908399567829218</v>
      </c>
      <c r="AE1265" s="1">
        <f t="shared" si="164"/>
        <v>1.1909862646703131</v>
      </c>
      <c r="AF1265" s="1">
        <f t="shared" si="164"/>
        <v>0.82430650336245914</v>
      </c>
      <c r="AG1265" s="1">
        <f t="shared" si="164"/>
        <v>0.87085565764945638</v>
      </c>
      <c r="AH1265" s="1">
        <f t="shared" si="164"/>
        <v>1.0995642069759721</v>
      </c>
      <c r="AI1265" s="1">
        <f t="shared" si="164"/>
        <v>0.94321892898593562</v>
      </c>
      <c r="AJ1265" s="1">
        <f t="shared" si="164"/>
        <v>0.20226231301468964</v>
      </c>
      <c r="AK1265" s="1">
        <f t="shared" si="164"/>
        <v>1.0834653944556762</v>
      </c>
      <c r="AL1265" s="1">
        <f t="shared" si="164"/>
        <v>1.3238967982428631</v>
      </c>
      <c r="AM1265" s="1">
        <f t="shared" si="164"/>
        <v>1.3572161009903518</v>
      </c>
      <c r="AN1265" s="29">
        <f t="shared" si="164"/>
        <v>1.3445430212182501</v>
      </c>
      <c r="AO1265" s="1">
        <f t="shared" si="160"/>
        <v>5542.3173592676776</v>
      </c>
      <c r="AP1265" s="1">
        <f t="shared" si="161"/>
        <v>3712.0975458210555</v>
      </c>
      <c r="AQ1265" s="29">
        <f t="shared" si="162"/>
        <v>11821.95926453892</v>
      </c>
    </row>
    <row r="1266" spans="1:43" x14ac:dyDescent="0.2">
      <c r="A1266" s="26"/>
      <c r="E1266" s="25" t="s">
        <v>2484</v>
      </c>
      <c r="F1266" s="26" t="s">
        <v>2485</v>
      </c>
      <c r="G1266" s="1">
        <v>0.37478654945898399</v>
      </c>
      <c r="H1266" s="1">
        <v>1.1199334249403099</v>
      </c>
      <c r="I1266" s="1">
        <f>VLOOKUP(F1266,'[1]SUSMB vs SHAM all proteins sum'!$B$2:$E$3214,2,FALSE)</f>
        <v>0.128420508712001</v>
      </c>
      <c r="J1266" s="29">
        <f>VLOOKUP(F1266,'[1]SUSMB vs SHAM all proteins sum'!$B$2:$E$3214,3,FALSE)</f>
        <v>0.68383278224815103</v>
      </c>
      <c r="K1266" s="25">
        <f>VLOOKUP($E1266,[1]AllProteinsNorm!$A$1:$Q$3226,4,FALSE)</f>
        <v>94846.558942257994</v>
      </c>
      <c r="L1266" s="1">
        <f>VLOOKUP($E1266,[1]AllProteinsNorm!$A$1:$Q$3226,5,FALSE)</f>
        <v>88497.483809761296</v>
      </c>
      <c r="M1266" s="1">
        <f>VLOOKUP($E1266,[1]AllProteinsNorm!$A$1:$Q$3226,10,FALSE)</f>
        <v>126522.00423322601</v>
      </c>
      <c r="N1266" s="1">
        <f>VLOOKUP($E1266,[1]AllProteinsNorm!$A$1:$Q$3226,11,FALSE)</f>
        <v>99796.751829820802</v>
      </c>
      <c r="O1266" s="1">
        <f>VLOOKUP($E1266,[1]AllProteinsNorm!$A$1:$Q$3226,15,FALSE)</f>
        <v>144646.46865547399</v>
      </c>
      <c r="P1266" s="1">
        <f>VLOOKUP($E1266,[1]AllProteinsNorm!$A$1:$Q$3226,6,FALSE)</f>
        <v>102055.345057482</v>
      </c>
      <c r="Q1266" s="1">
        <f>VLOOKUP($E1266,[1]AllProteinsNorm!$A$1:$Q$3226,8,FALSE)</f>
        <v>150803.38847169399</v>
      </c>
      <c r="R1266" s="1">
        <f>VLOOKUP($E1266,[1]AllProteinsNorm!$A$1:$Q$3226,13,FALSE)</f>
        <v>112198.16894243599</v>
      </c>
      <c r="S1266" s="1">
        <f>VLOOKUP($E1266,[1]AllProteinsNorm!$A$1:$Q$3226,16,FALSE)</f>
        <v>142100.83135226701</v>
      </c>
      <c r="T1266" s="1">
        <f>VLOOKUP($E1266,[1]AllProteinsNorm!$A$1:$Q$3226,17,FALSE)</f>
        <v>110071.426749922</v>
      </c>
      <c r="U1266" s="1">
        <f>VLOOKUP($E1266,[1]AllProteinsNorm!$A$1:$Q$3226,3,FALSE)</f>
        <v>59904.746856762402</v>
      </c>
      <c r="V1266" s="1">
        <f>VLOOKUP($E1266,[1]AllProteinsNorm!$A$1:$Q$3226,7,FALSE)</f>
        <v>91792.222577339402</v>
      </c>
      <c r="W1266" s="1">
        <f>VLOOKUP($E1266,[1]AllProteinsNorm!$A$1:$Q$3226,9,FALSE)</f>
        <v>108074.493118682</v>
      </c>
      <c r="X1266" s="1">
        <f>VLOOKUP($E1266,[1]AllProteinsNorm!$A$1:$Q$3226,12,FALSE)</f>
        <v>37004.968825711403</v>
      </c>
      <c r="Y1266" s="29">
        <f>VLOOKUP($E1266,[1]AllProteinsNorm!$A$1:$Q$3226,14,FALSE)</f>
        <v>104241.82753013101</v>
      </c>
      <c r="Z1266" s="25">
        <f t="shared" si="164"/>
        <v>0.85553827536627647</v>
      </c>
      <c r="AA1266" s="1">
        <f t="shared" si="164"/>
        <v>0.79826812398066815</v>
      </c>
      <c r="AB1266" s="1">
        <f t="shared" si="164"/>
        <v>1.1412582438913514</v>
      </c>
      <c r="AC1266" s="1">
        <f t="shared" si="164"/>
        <v>0.90019017979998595</v>
      </c>
      <c r="AD1266" s="1">
        <f t="shared" si="164"/>
        <v>1.3047451769617175</v>
      </c>
      <c r="AE1266" s="1">
        <f t="shared" si="164"/>
        <v>0.92056322207264862</v>
      </c>
      <c r="AF1266" s="1">
        <f t="shared" si="164"/>
        <v>1.3602820421878363</v>
      </c>
      <c r="AG1266" s="1">
        <f t="shared" si="164"/>
        <v>1.0120538797269791</v>
      </c>
      <c r="AH1266" s="1">
        <f t="shared" si="164"/>
        <v>1.2817829295973231</v>
      </c>
      <c r="AI1266" s="1">
        <f t="shared" si="164"/>
        <v>0.99287016481076573</v>
      </c>
      <c r="AJ1266" s="1">
        <f t="shared" si="164"/>
        <v>0.54035490990547219</v>
      </c>
      <c r="AK1266" s="1">
        <f t="shared" si="164"/>
        <v>0.82798744278813519</v>
      </c>
      <c r="AL1266" s="1">
        <f t="shared" si="164"/>
        <v>0.97485735365615045</v>
      </c>
      <c r="AM1266" s="1">
        <f t="shared" si="164"/>
        <v>0.3337935246381038</v>
      </c>
      <c r="AN1266" s="29">
        <f t="shared" si="164"/>
        <v>0.94028580837024467</v>
      </c>
      <c r="AO1266" s="1">
        <f t="shared" si="160"/>
        <v>21287.234242968938</v>
      </c>
      <c r="AP1266" s="1">
        <f t="shared" si="161"/>
        <v>19284.099505151073</v>
      </c>
      <c r="AQ1266" s="29">
        <f t="shared" si="162"/>
        <v>27448.440442083076</v>
      </c>
    </row>
    <row r="1267" spans="1:43" x14ac:dyDescent="0.2">
      <c r="A1267" s="26"/>
      <c r="E1267" s="25" t="s">
        <v>2486</v>
      </c>
      <c r="F1267" s="26" t="s">
        <v>2487</v>
      </c>
      <c r="G1267" s="1">
        <v>0.79163700147806504</v>
      </c>
      <c r="H1267" s="1">
        <v>1.0746086817939</v>
      </c>
      <c r="I1267" s="1">
        <f>VLOOKUP(F1267,'[1]SUSMB vs SHAM all proteins sum'!$B$2:$E$3214,2,FALSE)</f>
        <v>0.91892911583755299</v>
      </c>
      <c r="J1267" s="29">
        <f>VLOOKUP(F1267,'[1]SUSMB vs SHAM all proteins sum'!$B$2:$E$3214,3,FALSE)</f>
        <v>0.97328864695127504</v>
      </c>
      <c r="K1267" s="25">
        <f>VLOOKUP($E1267,[1]AllProteinsNorm!$A$1:$Q$3226,4,FALSE)</f>
        <v>62703.785586541097</v>
      </c>
      <c r="L1267" s="1">
        <f>VLOOKUP($E1267,[1]AllProteinsNorm!$A$1:$Q$3226,5,FALSE)</f>
        <v>158771.38678629301</v>
      </c>
      <c r="M1267" s="1">
        <f>VLOOKUP($E1267,[1]AllProteinsNorm!$A$1:$Q$3226,10,FALSE)</f>
        <v>228480.98335113801</v>
      </c>
      <c r="N1267" s="1">
        <f>VLOOKUP($E1267,[1]AllProteinsNorm!$A$1:$Q$3226,11,FALSE)</f>
        <v>201105.61580284301</v>
      </c>
      <c r="O1267" s="1">
        <f>VLOOKUP($E1267,[1]AllProteinsNorm!$A$1:$Q$3226,15,FALSE)</f>
        <v>210282.23330665601</v>
      </c>
      <c r="P1267" s="1">
        <f>VLOOKUP($E1267,[1]AllProteinsNorm!$A$1:$Q$3226,6,FALSE)</f>
        <v>176534.49641438099</v>
      </c>
      <c r="Q1267" s="1">
        <f>VLOOKUP($E1267,[1]AllProteinsNorm!$A$1:$Q$3226,8,FALSE)</f>
        <v>214230.30310189299</v>
      </c>
      <c r="R1267" s="1">
        <f>VLOOKUP($E1267,[1]AllProteinsNorm!$A$1:$Q$3226,13,FALSE)</f>
        <v>195382.316402055</v>
      </c>
      <c r="S1267" s="1">
        <f>VLOOKUP($E1267,[1]AllProteinsNorm!$A$1:$Q$3226,16,FALSE)</f>
        <v>168419.55680578301</v>
      </c>
      <c r="T1267" s="1">
        <f>VLOOKUP($E1267,[1]AllProteinsNorm!$A$1:$Q$3226,17,FALSE)</f>
        <v>110765.956604059</v>
      </c>
      <c r="U1267" s="1">
        <f>VLOOKUP($E1267,[1]AllProteinsNorm!$A$1:$Q$3226,3,FALSE)</f>
        <v>169760.02571631101</v>
      </c>
      <c r="V1267" s="1">
        <f>VLOOKUP($E1267,[1]AllProteinsNorm!$A$1:$Q$3226,7,FALSE)</f>
        <v>141980.76357333901</v>
      </c>
      <c r="W1267" s="1">
        <f>VLOOKUP($E1267,[1]AllProteinsNorm!$A$1:$Q$3226,9,FALSE)</f>
        <v>191965.82234573801</v>
      </c>
      <c r="X1267" s="1">
        <f>VLOOKUP($E1267,[1]AllProteinsNorm!$A$1:$Q$3226,12,FALSE)</f>
        <v>107917.47430688101</v>
      </c>
      <c r="Y1267" s="29">
        <f>VLOOKUP($E1267,[1]AllProteinsNorm!$A$1:$Q$3226,14,FALSE)</f>
        <v>168255.976365749</v>
      </c>
      <c r="Z1267" s="25">
        <f t="shared" si="164"/>
        <v>0.36398805375480614</v>
      </c>
      <c r="AA1267" s="1">
        <f t="shared" si="164"/>
        <v>0.92164910822702739</v>
      </c>
      <c r="AB1267" s="1">
        <f t="shared" si="164"/>
        <v>1.3263050655081279</v>
      </c>
      <c r="AC1267" s="1">
        <f t="shared" si="164"/>
        <v>1.1673942970191333</v>
      </c>
      <c r="AD1267" s="1">
        <f t="shared" si="164"/>
        <v>1.2206634754909054</v>
      </c>
      <c r="AE1267" s="1">
        <f t="shared" si="164"/>
        <v>1.0247618571891697</v>
      </c>
      <c r="AF1267" s="1">
        <f t="shared" si="164"/>
        <v>1.2435815533615482</v>
      </c>
      <c r="AG1267" s="1">
        <f t="shared" si="164"/>
        <v>1.1341712214031689</v>
      </c>
      <c r="AH1267" s="1">
        <f t="shared" si="164"/>
        <v>0.97765559323968698</v>
      </c>
      <c r="AI1267" s="1">
        <f t="shared" si="164"/>
        <v>0.64298326790742599</v>
      </c>
      <c r="AJ1267" s="1">
        <f t="shared" si="164"/>
        <v>0.98543685660836378</v>
      </c>
      <c r="AK1267" s="1">
        <f t="shared" si="164"/>
        <v>0.82418152780194376</v>
      </c>
      <c r="AL1267" s="1">
        <f t="shared" si="164"/>
        <v>1.1143388777800336</v>
      </c>
      <c r="AM1267" s="1">
        <f t="shared" si="164"/>
        <v>0.62644816531662828</v>
      </c>
      <c r="AN1267" s="29">
        <f t="shared" si="164"/>
        <v>0.97670602814655305</v>
      </c>
      <c r="AO1267" s="1">
        <f t="shared" si="160"/>
        <v>59368.451489644947</v>
      </c>
      <c r="AP1267" s="1">
        <f t="shared" si="161"/>
        <v>34949.772918027091</v>
      </c>
      <c r="AQ1267" s="29">
        <f t="shared" si="162"/>
        <v>28780.385791029847</v>
      </c>
    </row>
    <row r="1268" spans="1:43" x14ac:dyDescent="0.2">
      <c r="A1268" s="26"/>
      <c r="E1268" s="25" t="s">
        <v>2488</v>
      </c>
      <c r="F1268" s="26" t="s">
        <v>2489</v>
      </c>
      <c r="G1268" s="1">
        <v>0.54112620812574797</v>
      </c>
      <c r="H1268" s="1">
        <v>1.04817289663013</v>
      </c>
      <c r="I1268" s="1">
        <f>VLOOKUP(F1268,'[1]SUSMB vs SHAM all proteins sum'!$B$2:$E$3214,2,FALSE)</f>
        <v>0.98590978719498101</v>
      </c>
      <c r="J1268" s="29">
        <f>VLOOKUP(F1268,'[1]SUSMB vs SHAM all proteins sum'!$B$2:$E$3214,3,FALSE)</f>
        <v>0.99760106909818003</v>
      </c>
      <c r="K1268" s="25">
        <f>VLOOKUP($E1268,[1]AllProteinsNorm!$A$1:$Q$3226,4,FALSE)</f>
        <v>1179640.06314142</v>
      </c>
      <c r="L1268" s="1">
        <f>VLOOKUP($E1268,[1]AllProteinsNorm!$A$1:$Q$3226,5,FALSE)</f>
        <v>1110443.7475574401</v>
      </c>
      <c r="M1268" s="1">
        <f>VLOOKUP($E1268,[1]AllProteinsNorm!$A$1:$Q$3226,10,FALSE)</f>
        <v>955004.41459954204</v>
      </c>
      <c r="N1268" s="1">
        <f>VLOOKUP($E1268,[1]AllProteinsNorm!$A$1:$Q$3226,11,FALSE)</f>
        <v>1224115.8094435399</v>
      </c>
      <c r="O1268" s="1">
        <f>VLOOKUP($E1268,[1]AllProteinsNorm!$A$1:$Q$3226,15,FALSE)</f>
        <v>1293876.8944320099</v>
      </c>
      <c r="P1268" s="1">
        <f>VLOOKUP($E1268,[1]AllProteinsNorm!$A$1:$Q$3226,6,FALSE)</f>
        <v>1234005.34227782</v>
      </c>
      <c r="Q1268" s="1">
        <f>VLOOKUP($E1268,[1]AllProteinsNorm!$A$1:$Q$3226,8,FALSE)</f>
        <v>1409497.7992126499</v>
      </c>
      <c r="R1268" s="1">
        <f>VLOOKUP($E1268,[1]AllProteinsNorm!$A$1:$Q$3226,13,FALSE)</f>
        <v>1255024.3713163801</v>
      </c>
      <c r="S1268" s="1">
        <f>VLOOKUP($E1268,[1]AllProteinsNorm!$A$1:$Q$3226,16,FALSE)</f>
        <v>1059718.07283937</v>
      </c>
      <c r="T1268" s="1">
        <f>VLOOKUP($E1268,[1]AllProteinsNorm!$A$1:$Q$3226,17,FALSE)</f>
        <v>1083696.3387279401</v>
      </c>
      <c r="U1268" s="1">
        <f>VLOOKUP($E1268,[1]AllProteinsNorm!$A$1:$Q$3226,3,FALSE)</f>
        <v>1048216.12530036</v>
      </c>
      <c r="V1268" s="1">
        <f>VLOOKUP($E1268,[1]AllProteinsNorm!$A$1:$Q$3226,7,FALSE)</f>
        <v>1292400.49718085</v>
      </c>
      <c r="W1268" s="1">
        <f>VLOOKUP($E1268,[1]AllProteinsNorm!$A$1:$Q$3226,9,FALSE)</f>
        <v>1295702.2267648</v>
      </c>
      <c r="X1268" s="1">
        <f>VLOOKUP($E1268,[1]AllProteinsNorm!$A$1:$Q$3226,12,FALSE)</f>
        <v>1496077.0862855299</v>
      </c>
      <c r="Y1268" s="29">
        <f>VLOOKUP($E1268,[1]AllProteinsNorm!$A$1:$Q$3226,14,FALSE)</f>
        <v>745494.28834554798</v>
      </c>
      <c r="Z1268" s="25">
        <f t="shared" si="164"/>
        <v>1.0234456861171504</v>
      </c>
      <c r="AA1268" s="1">
        <f t="shared" si="164"/>
        <v>0.96341155122092392</v>
      </c>
      <c r="AB1268" s="1">
        <f t="shared" si="164"/>
        <v>0.82855370793519911</v>
      </c>
      <c r="AC1268" s="1">
        <f t="shared" si="164"/>
        <v>1.0620324653492224</v>
      </c>
      <c r="AD1268" s="1">
        <f t="shared" si="164"/>
        <v>1.1225565893775042</v>
      </c>
      <c r="AE1268" s="1">
        <f t="shared" si="164"/>
        <v>1.070612539927229</v>
      </c>
      <c r="AF1268" s="1">
        <f t="shared" si="164"/>
        <v>1.2228683030264851</v>
      </c>
      <c r="AG1268" s="1">
        <f t="shared" si="164"/>
        <v>1.0888484707573491</v>
      </c>
      <c r="AH1268" s="1">
        <f t="shared" si="164"/>
        <v>0.91940238724989076</v>
      </c>
      <c r="AI1268" s="1">
        <f t="shared" si="164"/>
        <v>0.94020572680320769</v>
      </c>
      <c r="AJ1268" s="1">
        <f t="shared" si="164"/>
        <v>0.90942339538740913</v>
      </c>
      <c r="AK1268" s="1">
        <f t="shared" si="164"/>
        <v>1.1212756796789383</v>
      </c>
      <c r="AL1268" s="1">
        <f t="shared" si="164"/>
        <v>1.1241402321852514</v>
      </c>
      <c r="AM1268" s="1">
        <f t="shared" si="164"/>
        <v>1.2979837561468786</v>
      </c>
      <c r="AN1268" s="29">
        <f t="shared" si="164"/>
        <v>0.64678450424988476</v>
      </c>
      <c r="AO1268" s="1">
        <f t="shared" si="160"/>
        <v>115434.83061472759</v>
      </c>
      <c r="AP1268" s="1">
        <f t="shared" si="161"/>
        <v>127221.93861617259</v>
      </c>
      <c r="AQ1268" s="29">
        <f t="shared" si="162"/>
        <v>257678.10778983048</v>
      </c>
    </row>
    <row r="1269" spans="1:43" x14ac:dyDescent="0.2">
      <c r="A1269" s="26"/>
      <c r="E1269" s="25" t="s">
        <v>2490</v>
      </c>
      <c r="F1269" s="26" t="s">
        <v>2491</v>
      </c>
      <c r="G1269" s="1">
        <v>6.8093953697047405E-2</v>
      </c>
      <c r="H1269" s="43">
        <v>1.8833440186300401</v>
      </c>
      <c r="I1269" s="1">
        <f>VLOOKUP(F1269,'[1]SUSMB vs SHAM all proteins sum'!$B$2:$E$3214,2,FALSE)</f>
        <v>0.15275162041477999</v>
      </c>
      <c r="J1269" s="29">
        <f>VLOOKUP(F1269,'[1]SUSMB vs SHAM all proteins sum'!$B$2:$E$3214,3,FALSE)</f>
        <v>1.7363582890886</v>
      </c>
      <c r="K1269" s="25">
        <f>VLOOKUP($E1269,[1]AllProteinsNorm!$A$1:$Q$3226,4,FALSE)</f>
        <v>21200.8710921733</v>
      </c>
      <c r="L1269" s="1">
        <f>VLOOKUP($E1269,[1]AllProteinsNorm!$A$1:$Q$3226,5,FALSE)</f>
        <v>79618.564023714905</v>
      </c>
      <c r="M1269" s="1">
        <f>VLOOKUP($E1269,[1]AllProteinsNorm!$A$1:$Q$3226,10,FALSE)</f>
        <v>74747.892386775697</v>
      </c>
      <c r="N1269" s="1">
        <f>VLOOKUP($E1269,[1]AllProteinsNorm!$A$1:$Q$3226,11,FALSE)</f>
        <v>81286.573222606894</v>
      </c>
      <c r="O1269" s="1">
        <f>VLOOKUP($E1269,[1]AllProteinsNorm!$A$1:$Q$3226,15,FALSE)</f>
        <v>29375.674577371799</v>
      </c>
      <c r="P1269" s="1">
        <f>VLOOKUP($E1269,[1]AllProteinsNorm!$A$1:$Q$3226,6,FALSE)</f>
        <v>78456.123483716903</v>
      </c>
      <c r="Q1269" s="1">
        <f>VLOOKUP($E1269,[1]AllProteinsNorm!$A$1:$Q$3226,8,FALSE)</f>
        <v>109761.337098238</v>
      </c>
      <c r="R1269" s="1">
        <f>VLOOKUP($E1269,[1]AllProteinsNorm!$A$1:$Q$3226,13,FALSE)</f>
        <v>83797.470024356706</v>
      </c>
      <c r="S1269" s="1">
        <f>VLOOKUP($E1269,[1]AllProteinsNorm!$A$1:$Q$3226,16,FALSE)</f>
        <v>80011.183636596397</v>
      </c>
      <c r="T1269" s="1">
        <f>VLOOKUP($E1269,[1]AllProteinsNorm!$A$1:$Q$3226,17,FALSE)</f>
        <v>123641.455919935</v>
      </c>
      <c r="U1269" s="1">
        <f>VLOOKUP($E1269,[1]AllProteinsNorm!$A$1:$Q$3226,3,FALSE)</f>
        <v>40211.398059803498</v>
      </c>
      <c r="V1269" s="1">
        <f>VLOOKUP($E1269,[1]AllProteinsNorm!$A$1:$Q$3226,7,FALSE)</f>
        <v>105765.589927329</v>
      </c>
      <c r="W1269" s="1">
        <f>VLOOKUP($E1269,[1]AllProteinsNorm!$A$1:$Q$3226,9,FALSE)</f>
        <v>98607.589854370206</v>
      </c>
      <c r="X1269" s="1">
        <f>VLOOKUP($E1269,[1]AllProteinsNorm!$A$1:$Q$3226,12,FALSE)</f>
        <v>87683.550432690201</v>
      </c>
      <c r="Y1269" s="29">
        <f>VLOOKUP($E1269,[1]AllProteinsNorm!$A$1:$Q$3226,14,FALSE)</f>
        <v>129314.83355004901</v>
      </c>
      <c r="Z1269" s="25">
        <f t="shared" si="164"/>
        <v>0.37034731770392221</v>
      </c>
      <c r="AA1269" s="1">
        <f t="shared" si="164"/>
        <v>1.3908165139736319</v>
      </c>
      <c r="AB1269" s="1">
        <f t="shared" si="164"/>
        <v>1.3057332092209828</v>
      </c>
      <c r="AC1269" s="1">
        <f t="shared" si="164"/>
        <v>1.4199541248778917</v>
      </c>
      <c r="AD1269" s="1">
        <f t="shared" si="164"/>
        <v>0.51314883422357138</v>
      </c>
      <c r="AE1269" s="1">
        <f t="shared" si="164"/>
        <v>1.3705104268271708</v>
      </c>
      <c r="AF1269" s="1">
        <f t="shared" si="164"/>
        <v>1.9173654047137287</v>
      </c>
      <c r="AG1269" s="1">
        <f t="shared" si="164"/>
        <v>1.4638157139379135</v>
      </c>
      <c r="AH1269" s="1">
        <f t="shared" si="164"/>
        <v>1.3976749878484291</v>
      </c>
      <c r="AI1269" s="1">
        <f t="shared" si="164"/>
        <v>2.1598301955555028</v>
      </c>
      <c r="AJ1269" s="1">
        <f t="shared" si="164"/>
        <v>0.70243261929320711</v>
      </c>
      <c r="AK1269" s="1">
        <f t="shared" si="164"/>
        <v>1.8475657139116142</v>
      </c>
      <c r="AL1269" s="1">
        <f t="shared" si="164"/>
        <v>1.7225262230520422</v>
      </c>
      <c r="AM1269" s="1">
        <f t="shared" si="164"/>
        <v>1.531699691409923</v>
      </c>
      <c r="AN1269" s="29">
        <f t="shared" si="164"/>
        <v>2.2589355662027408</v>
      </c>
      <c r="AO1269" s="1">
        <f t="shared" si="160"/>
        <v>26308.946676345626</v>
      </c>
      <c r="AP1269" s="1">
        <f t="shared" si="161"/>
        <v>18231.851711627958</v>
      </c>
      <c r="AQ1269" s="29">
        <f t="shared" si="162"/>
        <v>29413.392822857641</v>
      </c>
    </row>
    <row r="1270" spans="1:43" x14ac:dyDescent="0.2">
      <c r="A1270" s="26"/>
      <c r="E1270" s="25" t="s">
        <v>2492</v>
      </c>
      <c r="F1270" s="26" t="s">
        <v>2493</v>
      </c>
      <c r="G1270" s="1">
        <v>0.118987685004696</v>
      </c>
      <c r="H1270" s="1">
        <v>1.1096368308248801</v>
      </c>
      <c r="I1270" s="1">
        <f>VLOOKUP(F1270,'[1]SUSMB vs SHAM all proteins sum'!$B$2:$E$3214,2,FALSE)</f>
        <v>0.133229019449249</v>
      </c>
      <c r="J1270" s="29">
        <f>VLOOKUP(F1270,'[1]SUSMB vs SHAM all proteins sum'!$B$2:$E$3214,3,FALSE)</f>
        <v>1.1003055044552601</v>
      </c>
      <c r="K1270" s="25">
        <f>VLOOKUP($E1270,[1]AllProteinsNorm!$A$1:$Q$3226,4,FALSE)</f>
        <v>1198722.24825398</v>
      </c>
      <c r="L1270" s="1">
        <f>VLOOKUP($E1270,[1]AllProteinsNorm!$A$1:$Q$3226,5,FALSE)</f>
        <v>864051.77300862095</v>
      </c>
      <c r="M1270" s="1">
        <f>VLOOKUP($E1270,[1]AllProteinsNorm!$A$1:$Q$3226,10,FALSE)</f>
        <v>1064236.88997188</v>
      </c>
      <c r="N1270" s="1">
        <f>VLOOKUP($E1270,[1]AllProteinsNorm!$A$1:$Q$3226,11,FALSE)</f>
        <v>1088384.2767371801</v>
      </c>
      <c r="O1270" s="1">
        <f>VLOOKUP($E1270,[1]AllProteinsNorm!$A$1:$Q$3226,15,FALSE)</f>
        <v>1147583.2606927401</v>
      </c>
      <c r="P1270" s="1">
        <f>VLOOKUP($E1270,[1]AllProteinsNorm!$A$1:$Q$3226,6,FALSE)</f>
        <v>1114449.5179375201</v>
      </c>
      <c r="Q1270" s="1">
        <f>VLOOKUP($E1270,[1]AllProteinsNorm!$A$1:$Q$3226,8,FALSE)</f>
        <v>1218171.97210442</v>
      </c>
      <c r="R1270" s="1">
        <f>VLOOKUP($E1270,[1]AllProteinsNorm!$A$1:$Q$3226,13,FALSE)</f>
        <v>1178470.2629633599</v>
      </c>
      <c r="S1270" s="1">
        <f>VLOOKUP($E1270,[1]AllProteinsNorm!$A$1:$Q$3226,16,FALSE)</f>
        <v>1244261.51889262</v>
      </c>
      <c r="T1270" s="1">
        <f>VLOOKUP($E1270,[1]AllProteinsNorm!$A$1:$Q$3226,17,FALSE)</f>
        <v>1163504.63894104</v>
      </c>
      <c r="U1270" s="1">
        <f>VLOOKUP($E1270,[1]AllProteinsNorm!$A$1:$Q$3226,3,FALSE)</f>
        <v>1157835.8095734699</v>
      </c>
      <c r="V1270" s="1">
        <f>VLOOKUP($E1270,[1]AllProteinsNorm!$A$1:$Q$3226,7,FALSE)</f>
        <v>1185482.3222346799</v>
      </c>
      <c r="W1270" s="1">
        <f>VLOOKUP($E1270,[1]AllProteinsNorm!$A$1:$Q$3226,9,FALSE)</f>
        <v>1196287.5967240201</v>
      </c>
      <c r="X1270" s="1">
        <f>VLOOKUP($E1270,[1]AllProteinsNorm!$A$1:$Q$3226,12,FALSE)</f>
        <v>1139056.67584805</v>
      </c>
      <c r="Y1270" s="29">
        <f>VLOOKUP($E1270,[1]AllProteinsNorm!$A$1:$Q$3226,14,FALSE)</f>
        <v>1187152.5759407899</v>
      </c>
      <c r="Z1270" s="25">
        <f t="shared" si="164"/>
        <v>1.1175900292425289</v>
      </c>
      <c r="AA1270" s="1">
        <f t="shared" si="164"/>
        <v>0.80557080480512178</v>
      </c>
      <c r="AB1270" s="1">
        <f t="shared" si="164"/>
        <v>0.99220694261499243</v>
      </c>
      <c r="AC1270" s="1">
        <f t="shared" si="164"/>
        <v>1.0147199799098876</v>
      </c>
      <c r="AD1270" s="1">
        <f t="shared" si="164"/>
        <v>1.0699122434274697</v>
      </c>
      <c r="AE1270" s="1">
        <f t="shared" si="164"/>
        <v>1.0390210669362874</v>
      </c>
      <c r="AF1270" s="1">
        <f t="shared" si="164"/>
        <v>1.1357233520188714</v>
      </c>
      <c r="AG1270" s="1">
        <f t="shared" si="164"/>
        <v>1.0987087438854495</v>
      </c>
      <c r="AH1270" s="1">
        <f t="shared" si="164"/>
        <v>1.1600470995762548</v>
      </c>
      <c r="AI1270" s="1">
        <f t="shared" si="164"/>
        <v>1.0847560269711694</v>
      </c>
      <c r="AJ1270" s="1">
        <f t="shared" si="164"/>
        <v>1.0794708767306516</v>
      </c>
      <c r="AK1270" s="1">
        <f t="shared" si="164"/>
        <v>1.1052462112074244</v>
      </c>
      <c r="AL1270" s="1">
        <f t="shared" si="164"/>
        <v>1.1153201604063356</v>
      </c>
      <c r="AM1270" s="1">
        <f t="shared" si="164"/>
        <v>1.0619627570307704</v>
      </c>
      <c r="AN1270" s="29">
        <f t="shared" si="164"/>
        <v>1.1068034183844606</v>
      </c>
      <c r="AO1270" s="1">
        <f t="shared" si="160"/>
        <v>114316.01705672771</v>
      </c>
      <c r="AP1270" s="1">
        <f t="shared" si="161"/>
        <v>44915.077279184028</v>
      </c>
      <c r="AQ1270" s="29">
        <f t="shared" si="162"/>
        <v>21355.959461014576</v>
      </c>
    </row>
    <row r="1271" spans="1:43" x14ac:dyDescent="0.2">
      <c r="A1271" s="26"/>
      <c r="E1271" s="25" t="s">
        <v>2494</v>
      </c>
      <c r="F1271" s="26" t="s">
        <v>2495</v>
      </c>
      <c r="G1271" s="1">
        <v>0.99918819316713403</v>
      </c>
      <c r="H1271" s="1">
        <v>0.99980313209161398</v>
      </c>
      <c r="I1271" s="1">
        <f>VLOOKUP(F1271,'[1]SUSMB vs SHAM all proteins sum'!$B$2:$E$3214,2,FALSE)</f>
        <v>0.70671645770265301</v>
      </c>
      <c r="J1271" s="29">
        <f>VLOOKUP(F1271,'[1]SUSMB vs SHAM all proteins sum'!$B$2:$E$3214,3,FALSE)</f>
        <v>0.93185398076172399</v>
      </c>
      <c r="K1271" s="25">
        <f>VLOOKUP($E1271,[1]AllProteinsNorm!$A$1:$Q$3226,4,FALSE)</f>
        <v>70397.060073444794</v>
      </c>
      <c r="L1271" s="1">
        <f>VLOOKUP($E1271,[1]AllProteinsNorm!$A$1:$Q$3226,5,FALSE)</f>
        <v>55438.654954370497</v>
      </c>
      <c r="M1271" s="1">
        <f>VLOOKUP($E1271,[1]AllProteinsNorm!$A$1:$Q$3226,10,FALSE)</f>
        <v>39554.716132002497</v>
      </c>
      <c r="N1271" s="1">
        <f>VLOOKUP($E1271,[1]AllProteinsNorm!$A$1:$Q$3226,11,FALSE)</f>
        <v>43247.522692030601</v>
      </c>
      <c r="O1271" s="1">
        <f>VLOOKUP($E1271,[1]AllProteinsNorm!$A$1:$Q$3226,15,FALSE)</f>
        <v>36654.495244605001</v>
      </c>
      <c r="P1271" s="1">
        <f>VLOOKUP($E1271,[1]AllProteinsNorm!$A$1:$Q$3226,6,FALSE)</f>
        <v>42338.532683978898</v>
      </c>
      <c r="Q1271" s="1">
        <f>VLOOKUP($E1271,[1]AllProteinsNorm!$A$1:$Q$3226,8,FALSE)</f>
        <v>63125.603271612403</v>
      </c>
      <c r="R1271" s="1">
        <f>VLOOKUP($E1271,[1]AllProteinsNorm!$A$1:$Q$3226,13,FALSE)</f>
        <v>32152.0475337922</v>
      </c>
      <c r="S1271" s="1">
        <f>VLOOKUP($E1271,[1]AllProteinsNorm!$A$1:$Q$3226,16,FALSE)</f>
        <v>69642.425792833703</v>
      </c>
      <c r="T1271" s="1">
        <f>VLOOKUP($E1271,[1]AllProteinsNorm!$A$1:$Q$3226,17,FALSE)</f>
        <v>40850.986925700898</v>
      </c>
      <c r="U1271" s="1">
        <f>VLOOKUP($E1271,[1]AllProteinsNorm!$A$1:$Q$3226,3,FALSE)</f>
        <v>30346.828860219601</v>
      </c>
      <c r="V1271" s="1">
        <f>VLOOKUP($E1271,[1]AllProteinsNorm!$A$1:$Q$3226,7,FALSE)</f>
        <v>50194.938959577798</v>
      </c>
      <c r="W1271" s="1">
        <f>VLOOKUP($E1271,[1]AllProteinsNorm!$A$1:$Q$3226,9,FALSE)</f>
        <v>55098.3639529309</v>
      </c>
      <c r="X1271" s="1">
        <f>VLOOKUP($E1271,[1]AllProteinsNorm!$A$1:$Q$3226,12,FALSE)</f>
        <v>34120.806124130002</v>
      </c>
      <c r="Y1271" s="29">
        <f>VLOOKUP($E1271,[1]AllProteinsNorm!$A$1:$Q$3226,14,FALSE)</f>
        <v>60042.953877660002</v>
      </c>
      <c r="Z1271" s="25">
        <f t="shared" si="164"/>
        <v>1.4349618248086269</v>
      </c>
      <c r="AA1271" s="1">
        <f t="shared" si="164"/>
        <v>1.1300522123404424</v>
      </c>
      <c r="AB1271" s="1">
        <f t="shared" si="164"/>
        <v>0.80627667663036939</v>
      </c>
      <c r="AC1271" s="1">
        <f t="shared" si="164"/>
        <v>0.88155022405571282</v>
      </c>
      <c r="AD1271" s="1">
        <f t="shared" si="164"/>
        <v>0.74715906216484873</v>
      </c>
      <c r="AE1271" s="1">
        <f t="shared" si="164"/>
        <v>0.86302152471335614</v>
      </c>
      <c r="AF1271" s="1">
        <f t="shared" si="164"/>
        <v>1.2867416731362629</v>
      </c>
      <c r="AG1271" s="1">
        <f t="shared" si="164"/>
        <v>0.65538192578340315</v>
      </c>
      <c r="AH1271" s="1">
        <f t="shared" si="164"/>
        <v>1.4195794866365627</v>
      </c>
      <c r="AI1271" s="1">
        <f t="shared" si="164"/>
        <v>0.83269964232852434</v>
      </c>
      <c r="AJ1271" s="1">
        <f t="shared" si="164"/>
        <v>0.61858465215712133</v>
      </c>
      <c r="AK1271" s="1">
        <f t="shared" si="164"/>
        <v>1.0231651880127841</v>
      </c>
      <c r="AL1271" s="1">
        <f t="shared" si="164"/>
        <v>1.1231157778376055</v>
      </c>
      <c r="AM1271" s="1">
        <f t="shared" si="164"/>
        <v>0.6955127695494836</v>
      </c>
      <c r="AN1271" s="29">
        <f t="shared" si="164"/>
        <v>1.223905466695594</v>
      </c>
      <c r="AO1271" s="1">
        <f t="shared" si="160"/>
        <v>12441.778187256674</v>
      </c>
      <c r="AP1271" s="1">
        <f t="shared" si="161"/>
        <v>14271.254716215275</v>
      </c>
      <c r="AQ1271" s="29">
        <f t="shared" si="162"/>
        <v>11693.687316575593</v>
      </c>
    </row>
    <row r="1272" spans="1:43" x14ac:dyDescent="0.2">
      <c r="A1272" s="26"/>
      <c r="E1272" s="25" t="s">
        <v>2496</v>
      </c>
      <c r="F1272" s="26" t="s">
        <v>2497</v>
      </c>
      <c r="G1272" s="1">
        <v>0.164080420147797</v>
      </c>
      <c r="H1272" s="43">
        <v>0.41575353000752002</v>
      </c>
      <c r="I1272" s="1">
        <f>VLOOKUP(F1272,'[1]SUSMB vs SHAM all proteins sum'!$B$2:$E$3214,2,FALSE)</f>
        <v>0.5141740965071</v>
      </c>
      <c r="J1272" s="29">
        <f>VLOOKUP(F1272,'[1]SUSMB vs SHAM all proteins sum'!$B$2:$E$3214,3,FALSE)</f>
        <v>0.73263098132525695</v>
      </c>
      <c r="K1272" s="25">
        <f>VLOOKUP($E1272,[1]AllProteinsNorm!$A$1:$Q$3226,4,FALSE)</f>
        <v>90222.747132079399</v>
      </c>
      <c r="L1272" s="1">
        <f>VLOOKUP($E1272,[1]AllProteinsNorm!$A$1:$Q$3226,5,FALSE)</f>
        <v>87830.697144043705</v>
      </c>
      <c r="M1272" s="1">
        <f>VLOOKUP($E1272,[1]AllProteinsNorm!$A$1:$Q$3226,10,FALSE)</f>
        <v>100189.679144122</v>
      </c>
      <c r="N1272" s="1">
        <f>VLOOKUP($E1272,[1]AllProteinsNorm!$A$1:$Q$3226,11,FALSE)</f>
        <v>160162.35384451499</v>
      </c>
      <c r="O1272" s="1">
        <f>VLOOKUP($E1272,[1]AllProteinsNorm!$A$1:$Q$3226,15,FALSE)</f>
        <v>22548.1037656238</v>
      </c>
      <c r="P1272" s="1">
        <f>VLOOKUP($E1272,[1]AllProteinsNorm!$A$1:$Q$3226,6,FALSE)</f>
        <v>16143.691121031001</v>
      </c>
      <c r="Q1272" s="1">
        <f>VLOOKUP($E1272,[1]AllProteinsNorm!$A$1:$Q$3226,8,FALSE)</f>
        <v>13659.0511247098</v>
      </c>
      <c r="R1272" s="1">
        <f>VLOOKUP($E1272,[1]AllProteinsNorm!$A$1:$Q$3226,13,FALSE)</f>
        <v>15507.3742420043</v>
      </c>
      <c r="S1272" s="1">
        <f>VLOOKUP($E1272,[1]AllProteinsNorm!$A$1:$Q$3226,16,FALSE)</f>
        <v>105110.58166126499</v>
      </c>
      <c r="T1272" s="1">
        <f>VLOOKUP($E1272,[1]AllProteinsNorm!$A$1:$Q$3226,17,FALSE)</f>
        <v>99089.463968527794</v>
      </c>
      <c r="U1272" s="1">
        <f>VLOOKUP($E1272,[1]AllProteinsNorm!$A$1:$Q$3226,3,FALSE)</f>
        <v>38022.909995940099</v>
      </c>
      <c r="V1272" s="1">
        <f>VLOOKUP($E1272,[1]AllProteinsNorm!$A$1:$Q$3226,7,FALSE)</f>
        <v>112140.497498721</v>
      </c>
      <c r="W1272" s="1">
        <f>VLOOKUP($E1272,[1]AllProteinsNorm!$A$1:$Q$3226,9,FALSE)</f>
        <v>20245.073259372301</v>
      </c>
      <c r="X1272" s="1">
        <f>VLOOKUP($E1272,[1]AllProteinsNorm!$A$1:$Q$3226,12,FALSE)</f>
        <v>77873.092958150301</v>
      </c>
      <c r="Y1272" s="29">
        <f>VLOOKUP($E1272,[1]AllProteinsNorm!$A$1:$Q$3226,14,FALSE)</f>
        <v>90025.931379306596</v>
      </c>
      <c r="Z1272" s="25">
        <f t="shared" si="164"/>
        <v>0.97865328359529902</v>
      </c>
      <c r="AA1272" s="1">
        <f t="shared" si="164"/>
        <v>0.95270652792969956</v>
      </c>
      <c r="AB1272" s="1">
        <f t="shared" si="164"/>
        <v>1.0867653844901788</v>
      </c>
      <c r="AC1272" s="1">
        <f t="shared" si="164"/>
        <v>1.7372937366762513</v>
      </c>
      <c r="AD1272" s="1">
        <f t="shared" si="164"/>
        <v>0.24458106730857063</v>
      </c>
      <c r="AE1272" s="1">
        <f t="shared" si="164"/>
        <v>0.17511189613653183</v>
      </c>
      <c r="AF1272" s="1">
        <f t="shared" si="164"/>
        <v>0.1481608093181237</v>
      </c>
      <c r="AG1272" s="1">
        <f t="shared" si="164"/>
        <v>0.16820971655475789</v>
      </c>
      <c r="AH1272" s="1">
        <f t="shared" si="164"/>
        <v>1.1401428038188577</v>
      </c>
      <c r="AI1272" s="1">
        <f t="shared" si="164"/>
        <v>1.0748312633457584</v>
      </c>
      <c r="AJ1272" s="1">
        <f t="shared" si="164"/>
        <v>0.41243751606123008</v>
      </c>
      <c r="AK1272" s="1">
        <f t="shared" si="164"/>
        <v>1.2163968576624336</v>
      </c>
      <c r="AL1272" s="1">
        <f t="shared" si="164"/>
        <v>0.21959991301204188</v>
      </c>
      <c r="AM1272" s="1">
        <f t="shared" si="164"/>
        <v>0.84469560670380461</v>
      </c>
      <c r="AN1272" s="29">
        <f t="shared" si="164"/>
        <v>0.9765184075375748</v>
      </c>
      <c r="AO1272" s="1">
        <f t="shared" si="160"/>
        <v>43719.796585446267</v>
      </c>
      <c r="AP1272" s="1">
        <f t="shared" si="161"/>
        <v>42669.799960337019</v>
      </c>
      <c r="AQ1272" s="29">
        <f t="shared" si="162"/>
        <v>33792.274804848377</v>
      </c>
    </row>
    <row r="1273" spans="1:43" x14ac:dyDescent="0.2">
      <c r="A1273" s="26"/>
      <c r="E1273" s="25" t="s">
        <v>2498</v>
      </c>
      <c r="F1273" s="26" t="s">
        <v>2499</v>
      </c>
      <c r="G1273" s="1">
        <v>0.85473628948764602</v>
      </c>
      <c r="H1273" s="1">
        <v>0.986730661856417</v>
      </c>
      <c r="I1273" s="1">
        <f>VLOOKUP(F1273,'[1]SUSMB vs SHAM all proteins sum'!$B$2:$E$3214,2,FALSE)</f>
        <v>0.40838785137299699</v>
      </c>
      <c r="J1273" s="29">
        <f>VLOOKUP(F1273,'[1]SUSMB vs SHAM all proteins sum'!$B$2:$E$3214,3,FALSE)</f>
        <v>0.93397532493283997</v>
      </c>
      <c r="K1273" s="25">
        <f>VLOOKUP($E1273,[1]AllProteinsNorm!$A$1:$Q$3226,4,FALSE)</f>
        <v>628395.29381946195</v>
      </c>
      <c r="L1273" s="1">
        <f>VLOOKUP($E1273,[1]AllProteinsNorm!$A$1:$Q$3226,5,FALSE)</f>
        <v>525324.77785880503</v>
      </c>
      <c r="M1273" s="1">
        <f>VLOOKUP($E1273,[1]AllProteinsNorm!$A$1:$Q$3226,10,FALSE)</f>
        <v>702461.41741822695</v>
      </c>
      <c r="N1273" s="1">
        <f>VLOOKUP($E1273,[1]AllProteinsNorm!$A$1:$Q$3226,11,FALSE)</f>
        <v>578837.32863797504</v>
      </c>
      <c r="O1273" s="1">
        <f>VLOOKUP($E1273,[1]AllProteinsNorm!$A$1:$Q$3226,15,FALSE)</f>
        <v>682718.75981199101</v>
      </c>
      <c r="P1273" s="1">
        <f>VLOOKUP($E1273,[1]AllProteinsNorm!$A$1:$Q$3226,6,FALSE)</f>
        <v>565233.48894933495</v>
      </c>
      <c r="Q1273" s="1">
        <f>VLOOKUP($E1273,[1]AllProteinsNorm!$A$1:$Q$3226,8,FALSE)</f>
        <v>701766.73359041102</v>
      </c>
      <c r="R1273" s="1">
        <f>VLOOKUP($E1273,[1]AllProteinsNorm!$A$1:$Q$3226,13,FALSE)</f>
        <v>583422.97083290399</v>
      </c>
      <c r="S1273" s="1">
        <f>VLOOKUP($E1273,[1]AllProteinsNorm!$A$1:$Q$3226,16,FALSE)</f>
        <v>557822.188284292</v>
      </c>
      <c r="T1273" s="1">
        <f>VLOOKUP($E1273,[1]AllProteinsNorm!$A$1:$Q$3226,17,FALSE)</f>
        <v>664010.27451727795</v>
      </c>
      <c r="U1273" s="1">
        <f>VLOOKUP($E1273,[1]AllProteinsNorm!$A$1:$Q$3226,3,FALSE)</f>
        <v>483528.21148567699</v>
      </c>
      <c r="V1273" s="1">
        <f>VLOOKUP($E1273,[1]AllProteinsNorm!$A$1:$Q$3226,7,FALSE)</f>
        <v>566633.78085095703</v>
      </c>
      <c r="W1273" s="1">
        <f>VLOOKUP($E1273,[1]AllProteinsNorm!$A$1:$Q$3226,9,FALSE)</f>
        <v>563078.69923974399</v>
      </c>
      <c r="X1273" s="1">
        <f>VLOOKUP($E1273,[1]AllProteinsNorm!$A$1:$Q$3226,12,FALSE)</f>
        <v>683302.32723748498</v>
      </c>
      <c r="Y1273" s="29">
        <f>VLOOKUP($E1273,[1]AllProteinsNorm!$A$1:$Q$3226,14,FALSE)</f>
        <v>617806.37636212504</v>
      </c>
      <c r="Z1273" s="25">
        <f t="shared" si="164"/>
        <v>1.0077745130717273</v>
      </c>
      <c r="AA1273" s="1">
        <f t="shared" si="164"/>
        <v>0.8424775414745066</v>
      </c>
      <c r="AB1273" s="1">
        <f t="shared" si="164"/>
        <v>1.1265563568872228</v>
      </c>
      <c r="AC1273" s="1">
        <f t="shared" si="164"/>
        <v>0.92829706516463439</v>
      </c>
      <c r="AD1273" s="1">
        <f t="shared" si="164"/>
        <v>1.0948945234019096</v>
      </c>
      <c r="AE1273" s="1">
        <f t="shared" si="164"/>
        <v>0.90648021985569438</v>
      </c>
      <c r="AF1273" s="1">
        <f t="shared" si="164"/>
        <v>1.1254422736609453</v>
      </c>
      <c r="AG1273" s="1">
        <f t="shared" si="164"/>
        <v>0.93565118346495924</v>
      </c>
      <c r="AH1273" s="1">
        <f t="shared" si="164"/>
        <v>0.89459451671246293</v>
      </c>
      <c r="AI1273" s="1">
        <f t="shared" si="164"/>
        <v>1.0648912199977856</v>
      </c>
      <c r="AJ1273" s="1">
        <f t="shared" si="164"/>
        <v>0.77544725856336383</v>
      </c>
      <c r="AK1273" s="1">
        <f t="shared" si="164"/>
        <v>0.90872590581673685</v>
      </c>
      <c r="AL1273" s="1">
        <f t="shared" si="164"/>
        <v>0.90302452537212163</v>
      </c>
      <c r="AM1273" s="1">
        <f t="shared" si="164"/>
        <v>1.0958304062512179</v>
      </c>
      <c r="AN1273" s="29">
        <f t="shared" si="164"/>
        <v>0.99079278001376092</v>
      </c>
      <c r="AO1273" s="1">
        <f t="shared" si="160"/>
        <v>65419.948063250842</v>
      </c>
      <c r="AP1273" s="1">
        <f t="shared" si="161"/>
        <v>57744.408088357857</v>
      </c>
      <c r="AQ1273" s="29">
        <f t="shared" si="162"/>
        <v>66077.687748352022</v>
      </c>
    </row>
    <row r="1274" spans="1:43" x14ac:dyDescent="0.2">
      <c r="A1274" s="26"/>
      <c r="E1274" s="25" t="s">
        <v>2500</v>
      </c>
      <c r="F1274" s="26" t="s">
        <v>2501</v>
      </c>
      <c r="G1274" s="1">
        <v>0.19446914886885899</v>
      </c>
      <c r="H1274" s="1">
        <v>0.82514685434503399</v>
      </c>
      <c r="I1274" s="1">
        <f>VLOOKUP(F1274,'[1]SUSMB vs SHAM all proteins sum'!$B$2:$E$3214,2,FALSE)</f>
        <v>0.111489225586164</v>
      </c>
      <c r="J1274" s="29">
        <f>VLOOKUP(F1274,'[1]SUSMB vs SHAM all proteins sum'!$B$2:$E$3214,3,FALSE)</f>
        <v>0.75644646930711301</v>
      </c>
      <c r="K1274" s="25">
        <f>VLOOKUP($E1274,[1]AllProteinsNorm!$A$1:$Q$3226,4,FALSE)</f>
        <v>321581.54558413097</v>
      </c>
      <c r="L1274" s="1">
        <f>VLOOKUP($E1274,[1]AllProteinsNorm!$A$1:$Q$3226,5,FALSE)</f>
        <v>277088.36041897401</v>
      </c>
      <c r="M1274" s="1">
        <f>VLOOKUP($E1274,[1]AllProteinsNorm!$A$1:$Q$3226,10,FALSE)</f>
        <v>454565.94868638</v>
      </c>
      <c r="N1274" s="1">
        <f>VLOOKUP($E1274,[1]AllProteinsNorm!$A$1:$Q$3226,11,FALSE)</f>
        <v>474430.67141797801</v>
      </c>
      <c r="O1274" s="1">
        <f>VLOOKUP($E1274,[1]AllProteinsNorm!$A$1:$Q$3226,15,FALSE)</f>
        <v>253402.96292132</v>
      </c>
      <c r="P1274" s="1">
        <f>VLOOKUP($E1274,[1]AllProteinsNorm!$A$1:$Q$3226,6,FALSE)</f>
        <v>309379.89862445497</v>
      </c>
      <c r="Q1274" s="1">
        <f>VLOOKUP($E1274,[1]AllProteinsNorm!$A$1:$Q$3226,8,FALSE)</f>
        <v>246408.34676579901</v>
      </c>
      <c r="R1274" s="1">
        <f>VLOOKUP($E1274,[1]AllProteinsNorm!$A$1:$Q$3226,13,FALSE)</f>
        <v>318443.30959152803</v>
      </c>
      <c r="S1274" s="1">
        <f>VLOOKUP($E1274,[1]AllProteinsNorm!$A$1:$Q$3226,16,FALSE)</f>
        <v>271506.77097696997</v>
      </c>
      <c r="T1274" s="1">
        <f>VLOOKUP($E1274,[1]AllProteinsNorm!$A$1:$Q$3226,17,FALSE)</f>
        <v>282609.45522978698</v>
      </c>
      <c r="U1274" s="1">
        <f>VLOOKUP($E1274,[1]AllProteinsNorm!$A$1:$Q$3226,3,FALSE)</f>
        <v>185212.91120850801</v>
      </c>
      <c r="V1274" s="1">
        <f>VLOOKUP($E1274,[1]AllProteinsNorm!$A$1:$Q$3226,7,FALSE)</f>
        <v>296234.36723998201</v>
      </c>
      <c r="W1274" s="1">
        <f>VLOOKUP($E1274,[1]AllProteinsNorm!$A$1:$Q$3226,9,FALSE)</f>
        <v>286711.37867994502</v>
      </c>
      <c r="X1274" s="1">
        <f>VLOOKUP($E1274,[1]AllProteinsNorm!$A$1:$Q$3226,12,FALSE)</f>
        <v>256380.58060466099</v>
      </c>
      <c r="Y1274" s="29">
        <f>VLOOKUP($E1274,[1]AllProteinsNorm!$A$1:$Q$3226,14,FALSE)</f>
        <v>299050.81688453298</v>
      </c>
      <c r="Z1274" s="25">
        <f t="shared" si="164"/>
        <v>0.90277652715136159</v>
      </c>
      <c r="AA1274" s="1">
        <f t="shared" si="164"/>
        <v>0.77787071791923812</v>
      </c>
      <c r="AB1274" s="1">
        <f t="shared" si="164"/>
        <v>1.2761039125268907</v>
      </c>
      <c r="AC1274" s="1">
        <f t="shared" si="164"/>
        <v>1.3318701890645632</v>
      </c>
      <c r="AD1274" s="1">
        <f t="shared" si="164"/>
        <v>0.71137865333794637</v>
      </c>
      <c r="AE1274" s="1">
        <f t="shared" si="164"/>
        <v>0.86852281881814675</v>
      </c>
      <c r="AF1274" s="1">
        <f t="shared" si="164"/>
        <v>0.69174265317454142</v>
      </c>
      <c r="AG1274" s="1">
        <f t="shared" si="164"/>
        <v>0.89396655086482657</v>
      </c>
      <c r="AH1274" s="1">
        <f t="shared" si="164"/>
        <v>0.76220151052338392</v>
      </c>
      <c r="AI1274" s="1">
        <f t="shared" si="164"/>
        <v>0.79337009861387797</v>
      </c>
      <c r="AJ1274" s="1">
        <f t="shared" si="164"/>
        <v>0.51994858243713049</v>
      </c>
      <c r="AK1274" s="1">
        <f t="shared" si="164"/>
        <v>0.83161934181893871</v>
      </c>
      <c r="AL1274" s="1">
        <f t="shared" si="164"/>
        <v>0.8048854366605559</v>
      </c>
      <c r="AM1274" s="1">
        <f t="shared" si="164"/>
        <v>0.71973772551812476</v>
      </c>
      <c r="AN1274" s="29">
        <f t="shared" si="164"/>
        <v>0.83952596663593781</v>
      </c>
      <c r="AO1274" s="1">
        <f t="shared" si="160"/>
        <v>91300.241286285251</v>
      </c>
      <c r="AP1274" s="1">
        <f t="shared" si="161"/>
        <v>26029.562111996329</v>
      </c>
      <c r="AQ1274" s="29">
        <f t="shared" si="162"/>
        <v>42535.40673581919</v>
      </c>
    </row>
    <row r="1275" spans="1:43" x14ac:dyDescent="0.2">
      <c r="A1275" s="26"/>
      <c r="E1275" s="25" t="s">
        <v>2502</v>
      </c>
      <c r="F1275" s="26" t="s">
        <v>2503</v>
      </c>
      <c r="G1275" s="1">
        <v>0.56726434309069296</v>
      </c>
      <c r="H1275" s="1">
        <v>1.06111274946148</v>
      </c>
      <c r="I1275" s="1">
        <f>VLOOKUP(F1275,'[1]SUSMB vs SHAM all proteins sum'!$B$2:$E$3214,2,FALSE)</f>
        <v>0.64205295756845304</v>
      </c>
      <c r="J1275" s="29">
        <f>VLOOKUP(F1275,'[1]SUSMB vs SHAM all proteins sum'!$B$2:$E$3214,3,FALSE)</f>
        <v>1.0453253181711399</v>
      </c>
      <c r="K1275" s="25">
        <f>VLOOKUP($E1275,[1]AllProteinsNorm!$A$1:$Q$3226,4,FALSE)</f>
        <v>194161.62791759099</v>
      </c>
      <c r="L1275" s="1">
        <f>VLOOKUP($E1275,[1]AllProteinsNorm!$A$1:$Q$3226,5,FALSE)</f>
        <v>206739.25806684999</v>
      </c>
      <c r="M1275" s="1">
        <f>VLOOKUP($E1275,[1]AllProteinsNorm!$A$1:$Q$3226,10,FALSE)</f>
        <v>273504.65159391699</v>
      </c>
      <c r="N1275" s="1">
        <f>VLOOKUP($E1275,[1]AllProteinsNorm!$A$1:$Q$3226,11,FALSE)</f>
        <v>269146.126816198</v>
      </c>
      <c r="O1275" s="1">
        <f>VLOOKUP($E1275,[1]AllProteinsNorm!$A$1:$Q$3226,15,FALSE)</f>
        <v>305626.95903868601</v>
      </c>
      <c r="P1275" s="1">
        <f>VLOOKUP($E1275,[1]AllProteinsNorm!$A$1:$Q$3226,6,FALSE)</f>
        <v>240534.372763344</v>
      </c>
      <c r="Q1275" s="1">
        <f>VLOOKUP($E1275,[1]AllProteinsNorm!$A$1:$Q$3226,8,FALSE)</f>
        <v>264665.05649847799</v>
      </c>
      <c r="R1275" s="1">
        <f>VLOOKUP($E1275,[1]AllProteinsNorm!$A$1:$Q$3226,13,FALSE)</f>
        <v>230988.38685431899</v>
      </c>
      <c r="S1275" s="1">
        <f>VLOOKUP($E1275,[1]AllProteinsNorm!$A$1:$Q$3226,16,FALSE)</f>
        <v>301650.40168479999</v>
      </c>
      <c r="T1275" s="1">
        <f>VLOOKUP($E1275,[1]AllProteinsNorm!$A$1:$Q$3226,17,FALSE)</f>
        <v>273886.56363016699</v>
      </c>
      <c r="U1275" s="1">
        <f>VLOOKUP($E1275,[1]AllProteinsNorm!$A$1:$Q$3226,3,FALSE)</f>
        <v>248326.299519072</v>
      </c>
      <c r="V1275" s="1">
        <f>VLOOKUP($E1275,[1]AllProteinsNorm!$A$1:$Q$3226,7,FALSE)</f>
        <v>268077.02097980899</v>
      </c>
      <c r="W1275" s="1">
        <f>VLOOKUP($E1275,[1]AllProteinsNorm!$A$1:$Q$3226,9,FALSE)</f>
        <v>264459.83501492499</v>
      </c>
      <c r="X1275" s="1">
        <f>VLOOKUP($E1275,[1]AllProteinsNorm!$A$1:$Q$3226,12,FALSE)</f>
        <v>273023.892673644</v>
      </c>
      <c r="Y1275" s="29">
        <f>VLOOKUP($E1275,[1]AllProteinsNorm!$A$1:$Q$3226,14,FALSE)</f>
        <v>234501.45055097999</v>
      </c>
      <c r="Z1275" s="25">
        <f t="shared" si="164"/>
        <v>0.77715718262916333</v>
      </c>
      <c r="AA1275" s="1">
        <f t="shared" si="164"/>
        <v>0.82750078406980698</v>
      </c>
      <c r="AB1275" s="1">
        <f t="shared" si="164"/>
        <v>1.0947379600613758</v>
      </c>
      <c r="AC1275" s="1">
        <f t="shared" si="164"/>
        <v>1.0772923974494413</v>
      </c>
      <c r="AD1275" s="1">
        <f t="shared" si="164"/>
        <v>1.2233116757902125</v>
      </c>
      <c r="AE1275" s="1">
        <f t="shared" si="164"/>
        <v>0.96277012851156318</v>
      </c>
      <c r="AF1275" s="1">
        <f t="shared" si="164"/>
        <v>1.0593563303663998</v>
      </c>
      <c r="AG1275" s="1">
        <f t="shared" si="164"/>
        <v>0.9245610776602573</v>
      </c>
      <c r="AH1275" s="1">
        <f t="shared" si="164"/>
        <v>1.2073949874988421</v>
      </c>
      <c r="AI1275" s="1">
        <f t="shared" si="164"/>
        <v>1.0962666126859315</v>
      </c>
      <c r="AJ1275" s="1">
        <f t="shared" si="164"/>
        <v>0.99395832934033124</v>
      </c>
      <c r="AK1275" s="1">
        <f t="shared" si="164"/>
        <v>1.0730131622130477</v>
      </c>
      <c r="AL1275" s="1">
        <f t="shared" si="164"/>
        <v>1.0585349046723345</v>
      </c>
      <c r="AM1275" s="1">
        <f t="shared" si="164"/>
        <v>1.0928136599202491</v>
      </c>
      <c r="AN1275" s="29">
        <f t="shared" si="164"/>
        <v>0.93862257227263579</v>
      </c>
      <c r="AO1275" s="1">
        <f t="shared" si="160"/>
        <v>42432.728048128665</v>
      </c>
      <c r="AP1275" s="1">
        <f t="shared" si="161"/>
        <v>25069.685292015543</v>
      </c>
      <c r="AQ1275" s="29">
        <f t="shared" si="162"/>
        <v>14242.444251295297</v>
      </c>
    </row>
    <row r="1276" spans="1:43" x14ac:dyDescent="0.2">
      <c r="A1276" s="26"/>
      <c r="E1276" s="25" t="s">
        <v>2504</v>
      </c>
      <c r="F1276" s="26" t="s">
        <v>2505</v>
      </c>
      <c r="G1276" s="1">
        <v>0.71072416292571705</v>
      </c>
      <c r="H1276" s="1">
        <v>0.94443986274161196</v>
      </c>
      <c r="I1276" s="1">
        <f>VLOOKUP(F1276,'[1]SUSMB vs SHAM all proteins sum'!$B$2:$E$3214,2,FALSE)</f>
        <v>7.4447231698818894E-2</v>
      </c>
      <c r="J1276" s="29">
        <f>VLOOKUP(F1276,'[1]SUSMB vs SHAM all proteins sum'!$B$2:$E$3214,3,FALSE)</f>
        <v>0.67843747684843303</v>
      </c>
      <c r="K1276" s="25">
        <f>VLOOKUP($E1276,[1]AllProteinsNorm!$A$1:$Q$3226,4,FALSE)</f>
        <v>343687.03362503601</v>
      </c>
      <c r="L1276" s="1">
        <f>VLOOKUP($E1276,[1]AllProteinsNorm!$A$1:$Q$3226,5,FALSE)</f>
        <v>344475.33256667602</v>
      </c>
      <c r="M1276" s="1">
        <f>VLOOKUP($E1276,[1]AllProteinsNorm!$A$1:$Q$3226,10,FALSE)</f>
        <v>372220.219622723</v>
      </c>
      <c r="N1276" s="1">
        <f>VLOOKUP($E1276,[1]AllProteinsNorm!$A$1:$Q$3226,11,FALSE)</f>
        <v>184892.81541872601</v>
      </c>
      <c r="O1276" s="1">
        <f>VLOOKUP($E1276,[1]AllProteinsNorm!$A$1:$Q$3226,15,FALSE)</f>
        <v>210616.371825218</v>
      </c>
      <c r="P1276" s="1">
        <f>VLOOKUP($E1276,[1]AllProteinsNorm!$A$1:$Q$3226,6,FALSE)</f>
        <v>292055.65407138399</v>
      </c>
      <c r="Q1276" s="1">
        <f>VLOOKUP($E1276,[1]AllProteinsNorm!$A$1:$Q$3226,8,FALSE)</f>
        <v>274902.148190871</v>
      </c>
      <c r="R1276" s="1">
        <f>VLOOKUP($E1276,[1]AllProteinsNorm!$A$1:$Q$3226,13,FALSE)</f>
        <v>246807.35338670999</v>
      </c>
      <c r="S1276" s="1">
        <f>VLOOKUP($E1276,[1]AllProteinsNorm!$A$1:$Q$3226,16,FALSE)</f>
        <v>243502.980659372</v>
      </c>
      <c r="T1276" s="1">
        <f>VLOOKUP($E1276,[1]AllProteinsNorm!$A$1:$Q$3226,17,FALSE)</f>
        <v>267238.372400644</v>
      </c>
      <c r="U1276" s="1">
        <f>VLOOKUP($E1276,[1]AllProteinsNorm!$A$1:$Q$3226,3,FALSE)</f>
        <v>120075.526266439</v>
      </c>
      <c r="V1276" s="1">
        <f>VLOOKUP($E1276,[1]AllProteinsNorm!$A$1:$Q$3226,7,FALSE)</f>
        <v>235730.300433103</v>
      </c>
      <c r="W1276" s="1">
        <f>VLOOKUP($E1276,[1]AllProteinsNorm!$A$1:$Q$3226,9,FALSE)</f>
        <v>200335.954604203</v>
      </c>
      <c r="X1276" s="1">
        <f>VLOOKUP($E1276,[1]AllProteinsNorm!$A$1:$Q$3226,12,FALSE)</f>
        <v>230116.407084779</v>
      </c>
      <c r="Y1276" s="29">
        <f>VLOOKUP($E1276,[1]AllProteinsNorm!$A$1:$Q$3226,14,FALSE)</f>
        <v>189019.30342839201</v>
      </c>
      <c r="Z1276" s="25">
        <f t="shared" si="164"/>
        <v>1.1803316702005111</v>
      </c>
      <c r="AA1276" s="1">
        <f t="shared" si="164"/>
        <v>1.1830389419779455</v>
      </c>
      <c r="AB1276" s="1">
        <f t="shared" si="164"/>
        <v>1.2783237961459293</v>
      </c>
      <c r="AC1276" s="1">
        <f t="shared" si="164"/>
        <v>0.63498131811790959</v>
      </c>
      <c r="AD1276" s="1">
        <f t="shared" si="164"/>
        <v>0.72332427355770412</v>
      </c>
      <c r="AE1276" s="1">
        <f t="shared" si="164"/>
        <v>1.0030129281446012</v>
      </c>
      <c r="AF1276" s="1">
        <f t="shared" si="164"/>
        <v>0.94410227902238375</v>
      </c>
      <c r="AG1276" s="1">
        <f t="shared" si="164"/>
        <v>0.8476157292524702</v>
      </c>
      <c r="AH1276" s="1">
        <f t="shared" si="164"/>
        <v>0.83626745189942042</v>
      </c>
      <c r="AI1276" s="1">
        <f t="shared" si="164"/>
        <v>0.9177824112545766</v>
      </c>
      <c r="AJ1276" s="1">
        <f t="shared" si="164"/>
        <v>0.41237792701512899</v>
      </c>
      <c r="AK1276" s="1">
        <f t="shared" si="164"/>
        <v>0.8095735713167278</v>
      </c>
      <c r="AL1276" s="1">
        <f t="shared" si="164"/>
        <v>0.68801801861741074</v>
      </c>
      <c r="AM1276" s="1">
        <f t="shared" si="164"/>
        <v>0.79029365830323861</v>
      </c>
      <c r="AN1276" s="29">
        <f t="shared" si="164"/>
        <v>0.64915300342456361</v>
      </c>
      <c r="AO1276" s="1">
        <f t="shared" si="160"/>
        <v>77398.142131906759</v>
      </c>
      <c r="AP1276" s="1">
        <f t="shared" si="161"/>
        <v>18045.036944405831</v>
      </c>
      <c r="AQ1276" s="29">
        <f t="shared" si="162"/>
        <v>41400.536051708063</v>
      </c>
    </row>
    <row r="1277" spans="1:43" x14ac:dyDescent="0.2">
      <c r="A1277" s="26"/>
      <c r="E1277" s="25" t="s">
        <v>85</v>
      </c>
      <c r="F1277" s="26" t="s">
        <v>86</v>
      </c>
      <c r="G1277" s="43">
        <v>4.55102060990384E-2</v>
      </c>
      <c r="H1277" s="43">
        <v>0.53183547046135604</v>
      </c>
      <c r="I1277" s="1">
        <f>VLOOKUP(F1277,'[1]SUSMB vs SHAM all proteins sum'!$B$2:$E$3214,2,FALSE)</f>
        <v>0.59903704328199903</v>
      </c>
      <c r="J1277" s="29">
        <f>VLOOKUP(F1277,'[1]SUSMB vs SHAM all proteins sum'!$B$2:$E$3214,3,FALSE)</f>
        <v>0.88178158175136101</v>
      </c>
      <c r="K1277" s="25">
        <f>VLOOKUP($E1277,[1]AllProteinsNorm!$A$1:$Q$3226,4,FALSE)</f>
        <v>164262.398168846</v>
      </c>
      <c r="L1277" s="1">
        <f>VLOOKUP($E1277,[1]AllProteinsNorm!$A$1:$Q$3226,5,FALSE)</f>
        <v>186128.40716221399</v>
      </c>
      <c r="M1277" s="1">
        <f>VLOOKUP($E1277,[1]AllProteinsNorm!$A$1:$Q$3226,10,FALSE)</f>
        <v>211517.246414544</v>
      </c>
      <c r="N1277" s="1">
        <f>VLOOKUP($E1277,[1]AllProteinsNorm!$A$1:$Q$3226,11,FALSE)</f>
        <v>213541.55546781301</v>
      </c>
      <c r="O1277" s="1">
        <f>VLOOKUP($E1277,[1]AllProteinsNorm!$A$1:$Q$3226,15,FALSE)</f>
        <v>225577.478086221</v>
      </c>
      <c r="P1277" s="1">
        <f>VLOOKUP($E1277,[1]AllProteinsNorm!$A$1:$Q$3226,6,FALSE)</f>
        <v>65901.678123498001</v>
      </c>
      <c r="Q1277" s="1">
        <f>VLOOKUP($E1277,[1]AllProteinsNorm!$A$1:$Q$3226,8,FALSE)</f>
        <v>67285.264609514896</v>
      </c>
      <c r="R1277" s="1">
        <f>VLOOKUP($E1277,[1]AllProteinsNorm!$A$1:$Q$3226,13,FALSE)</f>
        <v>201412.922295175</v>
      </c>
      <c r="S1277" s="1">
        <f>VLOOKUP($E1277,[1]AllProteinsNorm!$A$1:$Q$3226,16,FALSE)</f>
        <v>198345.251730636</v>
      </c>
      <c r="T1277" s="1">
        <f>VLOOKUP($E1277,[1]AllProteinsNorm!$A$1:$Q$3226,17,FALSE)</f>
        <v>74823.093636164893</v>
      </c>
      <c r="U1277" s="1">
        <f>VLOOKUP($E1277,[1]AllProteinsNorm!$A$1:$Q$3226,3,FALSE)</f>
        <v>72152.026859839505</v>
      </c>
      <c r="V1277" s="1">
        <f>VLOOKUP($E1277,[1]AllProteinsNorm!$A$1:$Q$3226,7,FALSE)</f>
        <v>217633.12507175401</v>
      </c>
      <c r="W1277" s="1">
        <f>VLOOKUP($E1277,[1]AllProteinsNorm!$A$1:$Q$3226,9,FALSE)</f>
        <v>216181.75257526</v>
      </c>
      <c r="X1277" s="1">
        <f>VLOOKUP($E1277,[1]AllProteinsNorm!$A$1:$Q$3226,12,FALSE)</f>
        <v>231174.44376661701</v>
      </c>
      <c r="Y1277" s="29">
        <f>VLOOKUP($E1277,[1]AllProteinsNorm!$A$1:$Q$3226,14,FALSE)</f>
        <v>211615.497855914</v>
      </c>
      <c r="Z1277" s="25">
        <f t="shared" si="164"/>
        <v>0.82046929888853726</v>
      </c>
      <c r="AA1277" s="1">
        <f t="shared" si="164"/>
        <v>0.92968716778777294</v>
      </c>
      <c r="AB1277" s="1">
        <f t="shared" si="164"/>
        <v>1.0565011153081358</v>
      </c>
      <c r="AC1277" s="1">
        <f t="shared" si="164"/>
        <v>1.0666122755504337</v>
      </c>
      <c r="AD1277" s="1">
        <f t="shared" si="164"/>
        <v>1.1267301424651199</v>
      </c>
      <c r="AE1277" s="1">
        <f t="shared" si="164"/>
        <v>0.32917030463652042</v>
      </c>
      <c r="AF1277" s="1">
        <f t="shared" si="164"/>
        <v>0.3360811390501704</v>
      </c>
      <c r="AG1277" s="1">
        <f t="shared" si="164"/>
        <v>1.0060313314843321</v>
      </c>
      <c r="AH1277" s="1">
        <f t="shared" si="164"/>
        <v>0.99070871629445056</v>
      </c>
      <c r="AI1277" s="1">
        <f t="shared" si="164"/>
        <v>0.37373161393414267</v>
      </c>
      <c r="AJ1277" s="1">
        <f t="shared" si="164"/>
        <v>0.3603899830454747</v>
      </c>
      <c r="AK1277" s="1">
        <f t="shared" si="164"/>
        <v>1.0870491331741026</v>
      </c>
      <c r="AL1277" s="1">
        <f t="shared" si="164"/>
        <v>1.0797997164609696</v>
      </c>
      <c r="AM1277" s="1">
        <f t="shared" si="164"/>
        <v>1.154686257552259</v>
      </c>
      <c r="AN1277" s="29">
        <f t="shared" si="164"/>
        <v>1.0569918684696278</v>
      </c>
      <c r="AO1277" s="1">
        <f t="shared" si="160"/>
        <v>22088.976283970773</v>
      </c>
      <c r="AP1277" s="1">
        <f t="shared" si="161"/>
        <v>64031.863931292799</v>
      </c>
      <c r="AQ1277" s="29">
        <f t="shared" si="162"/>
        <v>59159.908761132217</v>
      </c>
    </row>
    <row r="1278" spans="1:43" x14ac:dyDescent="0.2">
      <c r="A1278" s="26"/>
      <c r="E1278" s="25" t="s">
        <v>2506</v>
      </c>
      <c r="F1278" s="26" t="s">
        <v>2507</v>
      </c>
      <c r="G1278" s="1">
        <v>0.89512614400352997</v>
      </c>
      <c r="H1278" s="1">
        <v>1.0599349908440601</v>
      </c>
      <c r="I1278" s="1">
        <f>VLOOKUP(F1278,'[1]SUSMB vs SHAM all proteins sum'!$B$2:$E$3214,2,FALSE)</f>
        <v>0.70230427490257297</v>
      </c>
      <c r="J1278" s="29">
        <f>VLOOKUP(F1278,'[1]SUSMB vs SHAM all proteins sum'!$B$2:$E$3214,3,FALSE)</f>
        <v>1.23513734639745</v>
      </c>
      <c r="K1278" s="25">
        <f>VLOOKUP($E1278,[1]AllProteinsNorm!$A$1:$Q$3226,4,FALSE)</f>
        <v>15418.6597380889</v>
      </c>
      <c r="L1278" s="1">
        <f>VLOOKUP($E1278,[1]AllProteinsNorm!$A$1:$Q$3226,5,FALSE)</f>
        <v>49087.793179426102</v>
      </c>
      <c r="M1278" s="1">
        <f>VLOOKUP($E1278,[1]AllProteinsNorm!$A$1:$Q$3226,10,FALSE)</f>
        <v>45039.211470873801</v>
      </c>
      <c r="N1278" s="1">
        <f>VLOOKUP($E1278,[1]AllProteinsNorm!$A$1:$Q$3226,11,FALSE)</f>
        <v>6390.3595886866997</v>
      </c>
      <c r="O1278" s="1">
        <f>VLOOKUP($E1278,[1]AllProteinsNorm!$A$1:$Q$3226,15,FALSE)</f>
        <v>44907.752397045399</v>
      </c>
      <c r="P1278" s="1">
        <f>VLOOKUP($E1278,[1]AllProteinsNorm!$A$1:$Q$3226,6,FALSE)</f>
        <v>27961.653575335898</v>
      </c>
      <c r="Q1278" s="1">
        <f>VLOOKUP($E1278,[1]AllProteinsNorm!$A$1:$Q$3226,8,FALSE)</f>
        <v>42911.733549821998</v>
      </c>
      <c r="R1278" s="1">
        <f>VLOOKUP($E1278,[1]AllProteinsNorm!$A$1:$Q$3226,13,FALSE)</f>
        <v>17354.765425108799</v>
      </c>
      <c r="S1278" s="1">
        <f>VLOOKUP($E1278,[1]AllProteinsNorm!$A$1:$Q$3226,16,FALSE)</f>
        <v>24946.544912727499</v>
      </c>
      <c r="T1278" s="1">
        <f>VLOOKUP($E1278,[1]AllProteinsNorm!$A$1:$Q$3226,17,FALSE)</f>
        <v>25193.332105070702</v>
      </c>
      <c r="U1278" s="1">
        <f>VLOOKUP($E1278,[1]AllProteinsNorm!$A$1:$Q$3226,3,FALSE)</f>
        <v>74803.424563179797</v>
      </c>
      <c r="V1278" s="1">
        <f>VLOOKUP($E1278,[1]AllProteinsNorm!$A$1:$Q$3226,7,FALSE)</f>
        <v>9919.0324349821894</v>
      </c>
      <c r="W1278" s="1">
        <f>VLOOKUP($E1278,[1]AllProteinsNorm!$A$1:$Q$3226,9,FALSE)</f>
        <v>42400.601442236402</v>
      </c>
      <c r="X1278" s="1">
        <f>VLOOKUP($E1278,[1]AllProteinsNorm!$A$1:$Q$3226,12,FALSE)</f>
        <v>43097.666205073503</v>
      </c>
      <c r="Y1278" s="29">
        <f>VLOOKUP($E1278,[1]AllProteinsNorm!$A$1:$Q$3226,14,FALSE)</f>
        <v>20740.405047316701</v>
      </c>
      <c r="Z1278" s="25">
        <f t="shared" si="164"/>
        <v>0.47930545047093592</v>
      </c>
      <c r="AA1278" s="1">
        <f t="shared" si="164"/>
        <v>1.5259463028662179</v>
      </c>
      <c r="AB1278" s="1">
        <f t="shared" si="164"/>
        <v>1.4000918309115387</v>
      </c>
      <c r="AC1278" s="1">
        <f t="shared" si="164"/>
        <v>0.19865113008235991</v>
      </c>
      <c r="AD1278" s="1">
        <f t="shared" si="164"/>
        <v>1.3960052856689478</v>
      </c>
      <c r="AE1278" s="1">
        <f t="shared" si="164"/>
        <v>0.86921776538923679</v>
      </c>
      <c r="AF1278" s="1">
        <f t="shared" si="164"/>
        <v>1.3339569151252009</v>
      </c>
      <c r="AG1278" s="1">
        <f t="shared" si="164"/>
        <v>0.53949135665472692</v>
      </c>
      <c r="AH1278" s="1">
        <f t="shared" si="164"/>
        <v>0.7754899031561564</v>
      </c>
      <c r="AI1278" s="1">
        <f t="shared" si="164"/>
        <v>0.78316154572469376</v>
      </c>
      <c r="AJ1278" s="1">
        <f t="shared" si="164"/>
        <v>2.3253440776343077</v>
      </c>
      <c r="AK1278" s="1">
        <f t="shared" si="164"/>
        <v>0.30834368163274861</v>
      </c>
      <c r="AL1278" s="1">
        <f t="shared" si="164"/>
        <v>1.31806782948235</v>
      </c>
      <c r="AM1278" s="1">
        <f t="shared" si="164"/>
        <v>1.3397368296311569</v>
      </c>
      <c r="AN1278" s="29">
        <f t="shared" si="164"/>
        <v>0.64473756818152361</v>
      </c>
      <c r="AO1278" s="1">
        <f t="shared" si="160"/>
        <v>17659.421953351582</v>
      </c>
      <c r="AP1278" s="1">
        <f t="shared" si="161"/>
        <v>8394.6482261963265</v>
      </c>
      <c r="AQ1278" s="29">
        <f t="shared" si="162"/>
        <v>22298.399748100441</v>
      </c>
    </row>
    <row r="1279" spans="1:43" x14ac:dyDescent="0.2">
      <c r="A1279" s="26"/>
      <c r="E1279" s="25" t="s">
        <v>2508</v>
      </c>
      <c r="F1279" s="26" t="s">
        <v>2509</v>
      </c>
      <c r="G1279" s="1">
        <v>0.328778307800555</v>
      </c>
      <c r="H1279" s="1">
        <v>0.76341913263935102</v>
      </c>
      <c r="I1279" s="1">
        <f>VLOOKUP(F1279,'[1]SUSMB vs SHAM all proteins sum'!$B$2:$E$3214,2,FALSE)</f>
        <v>0.95466486110762405</v>
      </c>
      <c r="J1279" s="29">
        <f>VLOOKUP(F1279,'[1]SUSMB vs SHAM all proteins sum'!$B$2:$E$3214,3,FALSE)</f>
        <v>1.0106762184556399</v>
      </c>
      <c r="K1279" s="25">
        <f>VLOOKUP($E1279,[1]AllProteinsNorm!$A$1:$Q$3226,4,FALSE)</f>
        <v>15244.971663285</v>
      </c>
      <c r="L1279" s="1">
        <f>VLOOKUP($E1279,[1]AllProteinsNorm!$A$1:$Q$3226,5,FALSE)</f>
        <v>12991.2224787593</v>
      </c>
      <c r="M1279" s="1">
        <f>VLOOKUP($E1279,[1]AllProteinsNorm!$A$1:$Q$3226,10,FALSE)</f>
        <v>22180.969616978298</v>
      </c>
      <c r="N1279" s="1">
        <f>VLOOKUP($E1279,[1]AllProteinsNorm!$A$1:$Q$3226,11,FALSE)</f>
        <v>15023.2283678239</v>
      </c>
      <c r="O1279" s="1">
        <f>VLOOKUP($E1279,[1]AllProteinsNorm!$A$1:$Q$3226,15,FALSE)</f>
        <v>27289.992603271799</v>
      </c>
      <c r="P1279" s="1">
        <f>VLOOKUP($E1279,[1]AllProteinsNorm!$A$1:$Q$3226,6,FALSE)</f>
        <v>12993.5516662891</v>
      </c>
      <c r="Q1279" s="1">
        <f>VLOOKUP($E1279,[1]AllProteinsNorm!$A$1:$Q$3226,8,FALSE)</f>
        <v>20136.372282152399</v>
      </c>
      <c r="R1279" s="1">
        <f>VLOOKUP($E1279,[1]AllProteinsNorm!$A$1:$Q$3226,13,FALSE)</f>
        <v>5931.1984906400803</v>
      </c>
      <c r="S1279" s="1">
        <f>VLOOKUP($E1279,[1]AllProteinsNorm!$A$1:$Q$3226,16,FALSE)</f>
        <v>17826.715722428002</v>
      </c>
      <c r="T1279" s="1">
        <f>VLOOKUP($E1279,[1]AllProteinsNorm!$A$1:$Q$3226,17,FALSE)</f>
        <v>16881.698848788499</v>
      </c>
      <c r="U1279" s="1">
        <f>VLOOKUP($E1279,[1]AllProteinsNorm!$A$1:$Q$3226,3,FALSE)</f>
        <v>17070.199159099699</v>
      </c>
      <c r="V1279" s="1">
        <f>VLOOKUP($E1279,[1]AllProteinsNorm!$A$1:$Q$3226,7,FALSE)</f>
        <v>24424.7347801367</v>
      </c>
      <c r="W1279" s="1">
        <f>VLOOKUP($E1279,[1]AllProteinsNorm!$A$1:$Q$3226,9,FALSE)</f>
        <v>18140.641646497199</v>
      </c>
      <c r="X1279" s="1">
        <f>VLOOKUP($E1279,[1]AllProteinsNorm!$A$1:$Q$3226,12,FALSE)</f>
        <v>12115.788361548201</v>
      </c>
      <c r="Y1279" s="29">
        <f>VLOOKUP($E1279,[1]AllProteinsNorm!$A$1:$Q$3226,14,FALSE)</f>
        <v>20725.800900825401</v>
      </c>
      <c r="Z1279" s="25">
        <f t="shared" si="164"/>
        <v>0.82200519860096732</v>
      </c>
      <c r="AA1279" s="1">
        <f t="shared" si="164"/>
        <v>0.70048358564287427</v>
      </c>
      <c r="AB1279" s="1">
        <f t="shared" si="164"/>
        <v>1.1959925369410254</v>
      </c>
      <c r="AC1279" s="1">
        <f t="shared" si="164"/>
        <v>0.81004885354176914</v>
      </c>
      <c r="AD1279" s="1">
        <f t="shared" si="164"/>
        <v>1.471469825273364</v>
      </c>
      <c r="AE1279" s="1">
        <f t="shared" si="164"/>
        <v>0.70060917487323171</v>
      </c>
      <c r="AF1279" s="1">
        <f t="shared" si="164"/>
        <v>1.0857483413207614</v>
      </c>
      <c r="AG1279" s="1">
        <f t="shared" si="164"/>
        <v>0.31980879341233132</v>
      </c>
      <c r="AH1279" s="1">
        <f t="shared" si="164"/>
        <v>0.96121221616359731</v>
      </c>
      <c r="AI1279" s="1">
        <f t="shared" si="164"/>
        <v>0.91025713405162978</v>
      </c>
      <c r="AJ1279" s="1">
        <f t="shared" si="164"/>
        <v>0.92042102536189507</v>
      </c>
      <c r="AK1279" s="1">
        <f t="shared" si="164"/>
        <v>1.3169758138727794</v>
      </c>
      <c r="AL1279" s="1">
        <f t="shared" si="164"/>
        <v>0.97813902634468541</v>
      </c>
      <c r="AM1279" s="1">
        <f t="shared" si="164"/>
        <v>0.65328038899061436</v>
      </c>
      <c r="AN1279" s="29">
        <f t="shared" si="164"/>
        <v>1.1175301904087636</v>
      </c>
      <c r="AO1279" s="1">
        <f t="shared" si="160"/>
        <v>5363.4442682956005</v>
      </c>
      <c r="AP1279" s="1">
        <f t="shared" si="161"/>
        <v>4977.5419727418048</v>
      </c>
      <c r="AQ1279" s="29">
        <f t="shared" si="162"/>
        <v>4074.0199972915934</v>
      </c>
    </row>
    <row r="1280" spans="1:43" x14ac:dyDescent="0.2">
      <c r="A1280" s="26"/>
      <c r="E1280" s="25" t="s">
        <v>2510</v>
      </c>
      <c r="F1280" s="26" t="s">
        <v>2511</v>
      </c>
      <c r="G1280" s="1">
        <v>0.46792143539429298</v>
      </c>
      <c r="H1280" s="1">
        <v>0.88524557223193301</v>
      </c>
      <c r="I1280" s="1">
        <f>VLOOKUP(F1280,'[1]SUSMB vs SHAM all proteins sum'!$B$2:$E$3214,2,FALSE)</f>
        <v>0.47564929477567602</v>
      </c>
      <c r="J1280" s="29">
        <f>VLOOKUP(F1280,'[1]SUSMB vs SHAM all proteins sum'!$B$2:$E$3214,3,FALSE)</f>
        <v>1.1079562832229799</v>
      </c>
      <c r="K1280" s="25">
        <f>VLOOKUP($E1280,[1]AllProteinsNorm!$A$1:$Q$3226,4,FALSE)</f>
        <v>49111.2562769414</v>
      </c>
      <c r="L1280" s="1">
        <f>VLOOKUP($E1280,[1]AllProteinsNorm!$A$1:$Q$3226,5,FALSE)</f>
        <v>55232.569424536501</v>
      </c>
      <c r="M1280" s="1">
        <f>VLOOKUP($E1280,[1]AllProteinsNorm!$A$1:$Q$3226,10,FALSE)</f>
        <v>73087.314829489202</v>
      </c>
      <c r="N1280" s="1">
        <f>VLOOKUP($E1280,[1]AllProteinsNorm!$A$1:$Q$3226,11,FALSE)</f>
        <v>53942.510955161</v>
      </c>
      <c r="O1280" s="1">
        <f>VLOOKUP($E1280,[1]AllProteinsNorm!$A$1:$Q$3226,15,FALSE)</f>
        <v>97890.073430954406</v>
      </c>
      <c r="P1280" s="1">
        <f>VLOOKUP($E1280,[1]AllProteinsNorm!$A$1:$Q$3226,6,FALSE)</f>
        <v>46545.630754638303</v>
      </c>
      <c r="Q1280" s="1">
        <f>VLOOKUP($E1280,[1]AllProteinsNorm!$A$1:$Q$3226,8,FALSE)</f>
        <v>80501.764370047298</v>
      </c>
      <c r="R1280" s="1">
        <f>VLOOKUP($E1280,[1]AllProteinsNorm!$A$1:$Q$3226,13,FALSE)</f>
        <v>56633.303477735601</v>
      </c>
      <c r="S1280" s="1">
        <f>VLOOKUP($E1280,[1]AllProteinsNorm!$A$1:$Q$3226,16,FALSE)</f>
        <v>56396.5295990741</v>
      </c>
      <c r="T1280" s="1">
        <f>VLOOKUP($E1280,[1]AllProteinsNorm!$A$1:$Q$3226,17,FALSE)</f>
        <v>47555.234957465596</v>
      </c>
      <c r="U1280" s="1">
        <f>VLOOKUP($E1280,[1]AllProteinsNorm!$A$1:$Q$3226,3,FALSE)</f>
        <v>71571.073555239505</v>
      </c>
      <c r="V1280" s="1">
        <f>VLOOKUP($E1280,[1]AllProteinsNorm!$A$1:$Q$3226,7,FALSE)</f>
        <v>59545.380645565703</v>
      </c>
      <c r="W1280" s="1">
        <f>VLOOKUP($E1280,[1]AllProteinsNorm!$A$1:$Q$3226,9,FALSE)</f>
        <v>66702.184666679896</v>
      </c>
      <c r="X1280" s="1">
        <f>VLOOKUP($E1280,[1]AllProteinsNorm!$A$1:$Q$3226,12,FALSE)</f>
        <v>76156.314350979897</v>
      </c>
      <c r="Y1280" s="29">
        <f>VLOOKUP($E1280,[1]AllProteinsNorm!$A$1:$Q$3226,14,FALSE)</f>
        <v>80736.450078606795</v>
      </c>
      <c r="Z1280" s="25">
        <f t="shared" si="164"/>
        <v>0.74577386697105696</v>
      </c>
      <c r="AA1280" s="1">
        <f t="shared" si="164"/>
        <v>0.83872843020356336</v>
      </c>
      <c r="AB1280" s="1">
        <f t="shared" si="164"/>
        <v>1.1098598068750902</v>
      </c>
      <c r="AC1280" s="1">
        <f t="shared" si="164"/>
        <v>0.81913838168394015</v>
      </c>
      <c r="AD1280" s="1">
        <f t="shared" si="164"/>
        <v>1.4864995142663493</v>
      </c>
      <c r="AE1280" s="1">
        <f t="shared" si="164"/>
        <v>0.70681382782691515</v>
      </c>
      <c r="AF1280" s="1">
        <f t="shared" si="164"/>
        <v>1.2224511581152739</v>
      </c>
      <c r="AG1280" s="1">
        <f t="shared" si="164"/>
        <v>0.8599991312738352</v>
      </c>
      <c r="AH1280" s="1">
        <f t="shared" si="164"/>
        <v>0.85640362620079491</v>
      </c>
      <c r="AI1280" s="1">
        <f t="shared" si="164"/>
        <v>0.72214506729281047</v>
      </c>
      <c r="AJ1280" s="1">
        <f t="shared" si="164"/>
        <v>1.086835082930302</v>
      </c>
      <c r="AK1280" s="1">
        <f t="shared" si="164"/>
        <v>0.90422017579617731</v>
      </c>
      <c r="AL1280" s="1">
        <f t="shared" si="164"/>
        <v>1.0128990778361222</v>
      </c>
      <c r="AM1280" s="1">
        <f t="shared" si="164"/>
        <v>1.1564637794545711</v>
      </c>
      <c r="AN1280" s="29">
        <f t="shared" si="164"/>
        <v>1.2260149534987252</v>
      </c>
      <c r="AO1280" s="1">
        <f t="shared" si="160"/>
        <v>17964.680139269978</v>
      </c>
      <c r="AP1280" s="1">
        <f t="shared" si="161"/>
        <v>12246.983481166624</v>
      </c>
      <c r="AQ1280" s="29">
        <f t="shared" si="162"/>
        <v>7367.1572048889548</v>
      </c>
    </row>
    <row r="1281" spans="1:43" x14ac:dyDescent="0.2">
      <c r="A1281" s="26"/>
      <c r="E1281" s="25" t="s">
        <v>2512</v>
      </c>
      <c r="F1281" s="26" t="s">
        <v>2513</v>
      </c>
      <c r="G1281" s="43">
        <v>1.4903526921730499E-2</v>
      </c>
      <c r="H1281" s="1">
        <v>1.38407357308506</v>
      </c>
      <c r="I1281" s="1">
        <f>VLOOKUP(F1281,'[1]SUSMB vs SHAM all proteins sum'!$B$2:$E$3214,2,FALSE)</f>
        <v>0.97425735919818202</v>
      </c>
      <c r="J1281" s="29">
        <f>VLOOKUP(F1281,'[1]SUSMB vs SHAM all proteins sum'!$B$2:$E$3214,3,FALSE)</f>
        <v>1.00465379550631</v>
      </c>
      <c r="K1281" s="25">
        <f>VLOOKUP($E1281,[1]AllProteinsNorm!$A$1:$Q$3226,4,FALSE)</f>
        <v>28451.852108184299</v>
      </c>
      <c r="L1281" s="1">
        <f>VLOOKUP($E1281,[1]AllProteinsNorm!$A$1:$Q$3226,5,FALSE)</f>
        <v>35853.963830711</v>
      </c>
      <c r="M1281" s="1">
        <f>VLOOKUP($E1281,[1]AllProteinsNorm!$A$1:$Q$3226,10,FALSE)</f>
        <v>44273.637191501497</v>
      </c>
      <c r="N1281" s="1">
        <f>VLOOKUP($E1281,[1]AllProteinsNorm!$A$1:$Q$3226,11,FALSE)</f>
        <v>27566.220616022099</v>
      </c>
      <c r="O1281" s="1">
        <f>VLOOKUP($E1281,[1]AllProteinsNorm!$A$1:$Q$3226,15,FALSE)</f>
        <v>44419.375324579698</v>
      </c>
      <c r="P1281" s="1">
        <f>VLOOKUP($E1281,[1]AllProteinsNorm!$A$1:$Q$3226,6,FALSE)</f>
        <v>48418.947213931096</v>
      </c>
      <c r="Q1281" s="1">
        <f>VLOOKUP($E1281,[1]AllProteinsNorm!$A$1:$Q$3226,8,FALSE)</f>
        <v>49284.789256832002</v>
      </c>
      <c r="R1281" s="1">
        <f>VLOOKUP($E1281,[1]AllProteinsNorm!$A$1:$Q$3226,13,FALSE)</f>
        <v>52990.059267885998</v>
      </c>
      <c r="S1281" s="1">
        <f>VLOOKUP($E1281,[1]AllProteinsNorm!$A$1:$Q$3226,16,FALSE)</f>
        <v>47376.076392281699</v>
      </c>
      <c r="T1281" s="1">
        <f>VLOOKUP($E1281,[1]AllProteinsNorm!$A$1:$Q$3226,17,FALSE)</f>
        <v>46887.463114520797</v>
      </c>
      <c r="U1281" s="1">
        <f>VLOOKUP($E1281,[1]AllProteinsNorm!$A$1:$Q$3226,3,FALSE)</f>
        <v>26103.866296881901</v>
      </c>
      <c r="V1281" s="1">
        <f>VLOOKUP($E1281,[1]AllProteinsNorm!$A$1:$Q$3226,7,FALSE)</f>
        <v>44350.059470746201</v>
      </c>
      <c r="W1281" s="1">
        <f>VLOOKUP($E1281,[1]AllProteinsNorm!$A$1:$Q$3226,9,FALSE)</f>
        <v>31781.4518174353</v>
      </c>
      <c r="X1281" s="1">
        <f>VLOOKUP($E1281,[1]AllProteinsNorm!$A$1:$Q$3226,12,FALSE)</f>
        <v>40017.834575043897</v>
      </c>
      <c r="Y1281" s="29">
        <f>VLOOKUP($E1281,[1]AllProteinsNorm!$A$1:$Q$3226,14,FALSE)</f>
        <v>38441.327901491597</v>
      </c>
      <c r="Z1281" s="25">
        <f t="shared" ref="Z1281:AN1297" si="165">K1281/AVERAGE($K1281:$O1281)</f>
        <v>0.78785601794389792</v>
      </c>
      <c r="AA1281" s="1">
        <f t="shared" si="165"/>
        <v>0.99282679608203506</v>
      </c>
      <c r="AB1281" s="1">
        <f t="shared" si="165"/>
        <v>1.2259747226633266</v>
      </c>
      <c r="AC1281" s="1">
        <f t="shared" si="165"/>
        <v>0.76333212761410418</v>
      </c>
      <c r="AD1281" s="1">
        <f t="shared" si="165"/>
        <v>1.2300103356966356</v>
      </c>
      <c r="AE1281" s="1">
        <f t="shared" si="165"/>
        <v>1.3407618878361296</v>
      </c>
      <c r="AF1281" s="1">
        <f t="shared" si="165"/>
        <v>1.364737791460769</v>
      </c>
      <c r="AG1281" s="1">
        <f t="shared" si="165"/>
        <v>1.4673398739268246</v>
      </c>
      <c r="AH1281" s="1">
        <f t="shared" si="165"/>
        <v>1.3118839065486398</v>
      </c>
      <c r="AI1281" s="1">
        <f t="shared" si="165"/>
        <v>1.298353788724764</v>
      </c>
      <c r="AJ1281" s="1">
        <f t="shared" si="165"/>
        <v>0.72283829099777219</v>
      </c>
      <c r="AK1281" s="1">
        <f t="shared" si="165"/>
        <v>1.2280909206661488</v>
      </c>
      <c r="AL1281" s="1">
        <f t="shared" si="165"/>
        <v>0.88005546978636928</v>
      </c>
      <c r="AM1281" s="1">
        <f t="shared" si="165"/>
        <v>1.1081279234529156</v>
      </c>
      <c r="AN1281" s="29">
        <f t="shared" si="165"/>
        <v>1.0644731109168413</v>
      </c>
      <c r="AO1281" s="1">
        <f t="shared" si="160"/>
        <v>7312.996581419713</v>
      </c>
      <c r="AP1281" s="1">
        <f t="shared" si="161"/>
        <v>2165.127069814017</v>
      </c>
      <c r="AQ1281" s="29">
        <f t="shared" si="162"/>
        <v>6441.4238118477078</v>
      </c>
    </row>
    <row r="1282" spans="1:43" x14ac:dyDescent="0.2">
      <c r="A1282" s="26"/>
      <c r="E1282" s="25" t="s">
        <v>2514</v>
      </c>
      <c r="F1282" s="26" t="s">
        <v>2515</v>
      </c>
      <c r="G1282" s="1">
        <v>0.48965054910756001</v>
      </c>
      <c r="H1282" s="43">
        <v>1.80597344818812</v>
      </c>
      <c r="I1282" s="1">
        <f>VLOOKUP(F1282,'[1]SUSMB vs SHAM all proteins sum'!$B$2:$E$3214,2,FALSE)</f>
        <v>0.128671009828003</v>
      </c>
      <c r="J1282" s="29">
        <f>VLOOKUP(F1282,'[1]SUSMB vs SHAM all proteins sum'!$B$2:$E$3214,3,FALSE)</f>
        <v>2.86806360235071</v>
      </c>
      <c r="K1282" s="25">
        <f>VLOOKUP($E1282,[1]AllProteinsNorm!$A$1:$Q$3226,4,FALSE)</f>
        <v>12630.683820822</v>
      </c>
      <c r="L1282" s="1">
        <f>VLOOKUP($E1282,[1]AllProteinsNorm!$A$1:$Q$3226,5,FALSE)</f>
        <v>20951.981761622701</v>
      </c>
      <c r="M1282" s="1">
        <f>VLOOKUP($E1282,[1]AllProteinsNorm!$A$1:$Q$3226,10,FALSE)</f>
        <v>24815.871881749499</v>
      </c>
      <c r="N1282" s="1">
        <f>VLOOKUP($E1282,[1]AllProteinsNorm!$A$1:$Q$3226,11,FALSE)</f>
        <v>17126.181040859501</v>
      </c>
      <c r="O1282" s="1">
        <f>VLOOKUP($E1282,[1]AllProteinsNorm!$A$1:$Q$3226,15,FALSE)</f>
        <v>966.23258280098503</v>
      </c>
      <c r="P1282" s="1">
        <f>VLOOKUP($E1282,[1]AllProteinsNorm!$A$1:$Q$3226,6,FALSE)</f>
        <v>2179.6080393659699</v>
      </c>
      <c r="Q1282" s="1">
        <f>VLOOKUP($E1282,[1]AllProteinsNorm!$A$1:$Q$3226,8,FALSE)</f>
        <v>28872.679560147699</v>
      </c>
      <c r="R1282" s="1">
        <f>VLOOKUP($E1282,[1]AllProteinsNorm!$A$1:$Q$3226,13,FALSE)</f>
        <v>18587.674521529199</v>
      </c>
      <c r="S1282" s="1">
        <f>VLOOKUP($E1282,[1]AllProteinsNorm!$A$1:$Q$3226,16,FALSE)</f>
        <v>38608.814518214698</v>
      </c>
      <c r="T1282" s="1">
        <f>VLOOKUP($E1282,[1]AllProteinsNorm!$A$1:$Q$3226,17,FALSE)</f>
        <v>46227.829747452299</v>
      </c>
      <c r="U1282" s="1">
        <f>VLOOKUP($E1282,[1]AllProteinsNorm!$A$1:$Q$3226,3,FALSE)</f>
        <v>19907.319474137599</v>
      </c>
      <c r="V1282" s="1">
        <f>VLOOKUP($E1282,[1]AllProteinsNorm!$A$1:$Q$3226,7,FALSE)</f>
        <v>30484.183186746501</v>
      </c>
      <c r="W1282" s="1">
        <f>VLOOKUP($E1282,[1]AllProteinsNorm!$A$1:$Q$3226,9,FALSE)</f>
        <v>37522.791429168501</v>
      </c>
      <c r="X1282" s="1">
        <f>VLOOKUP($E1282,[1]AllProteinsNorm!$A$1:$Q$3226,12,FALSE)</f>
        <v>20112.007007616601</v>
      </c>
      <c r="Y1282" s="29">
        <f>VLOOKUP($E1282,[1]AllProteinsNorm!$A$1:$Q$3226,14,FALSE)</f>
        <v>46050.0078860047</v>
      </c>
      <c r="Z1282" s="25">
        <f t="shared" si="165"/>
        <v>0.82563255137949998</v>
      </c>
      <c r="AA1282" s="1">
        <f t="shared" si="165"/>
        <v>1.3695725745100247</v>
      </c>
      <c r="AB1282" s="1">
        <f t="shared" si="165"/>
        <v>1.6221442882339707</v>
      </c>
      <c r="AC1282" s="1">
        <f t="shared" si="165"/>
        <v>1.1194906585217512</v>
      </c>
      <c r="AD1282" s="1">
        <f t="shared" si="165"/>
        <v>6.3159927354753759E-2</v>
      </c>
      <c r="AE1282" s="1">
        <f t="shared" si="165"/>
        <v>0.14247489463574278</v>
      </c>
      <c r="AF1282" s="1">
        <f t="shared" si="165"/>
        <v>1.8873264843435928</v>
      </c>
      <c r="AG1282" s="1">
        <f t="shared" si="165"/>
        <v>1.215024408585277</v>
      </c>
      <c r="AH1282" s="1">
        <f t="shared" si="165"/>
        <v>2.5237504547348379</v>
      </c>
      <c r="AI1282" s="1">
        <f t="shared" si="165"/>
        <v>3.0217842169563771</v>
      </c>
      <c r="AJ1282" s="1">
        <f t="shared" si="165"/>
        <v>1.301285916243399</v>
      </c>
      <c r="AK1282" s="1">
        <f t="shared" si="165"/>
        <v>1.9926659789949202</v>
      </c>
      <c r="AL1282" s="1">
        <f t="shared" si="165"/>
        <v>2.4527601563007897</v>
      </c>
      <c r="AM1282" s="1">
        <f t="shared" si="165"/>
        <v>1.3146657690604926</v>
      </c>
      <c r="AN1282" s="29">
        <f t="shared" si="165"/>
        <v>3.0101604981426733</v>
      </c>
      <c r="AO1282" s="1">
        <f t="shared" si="160"/>
        <v>8226.952942077598</v>
      </c>
      <c r="AP1282" s="1">
        <f t="shared" si="161"/>
        <v>15457.976768715042</v>
      </c>
      <c r="AQ1282" s="29">
        <f t="shared" si="162"/>
        <v>10106.838516711161</v>
      </c>
    </row>
    <row r="1283" spans="1:43" x14ac:dyDescent="0.2">
      <c r="A1283" s="26"/>
      <c r="E1283" s="25" t="s">
        <v>2516</v>
      </c>
      <c r="F1283" s="26" t="s">
        <v>2517</v>
      </c>
      <c r="G1283" s="1">
        <v>0.40959218485147397</v>
      </c>
      <c r="H1283" s="1">
        <v>1.45068873899206</v>
      </c>
      <c r="I1283" s="1">
        <f>VLOOKUP(F1283,'[1]SUSMB vs SHAM all proteins sum'!$B$2:$E$3214,2,FALSE)</f>
        <v>0.176798592696885</v>
      </c>
      <c r="J1283" s="29">
        <f>VLOOKUP(F1283,'[1]SUSMB vs SHAM all proteins sum'!$B$2:$E$3214,3,FALSE)</f>
        <v>1.4497333791871301</v>
      </c>
      <c r="K1283" s="25">
        <f>VLOOKUP($E1283,[1]AllProteinsNorm!$A$1:$Q$3226,4,FALSE)</f>
        <v>240133.513010136</v>
      </c>
      <c r="L1283" s="1">
        <f>VLOOKUP($E1283,[1]AllProteinsNorm!$A$1:$Q$3226,5,FALSE)</f>
        <v>254677.30969067599</v>
      </c>
      <c r="M1283" s="1">
        <f>VLOOKUP($E1283,[1]AllProteinsNorm!$A$1:$Q$3226,10,FALSE)</f>
        <v>240773.89835546099</v>
      </c>
      <c r="N1283" s="1">
        <f>VLOOKUP($E1283,[1]AllProteinsNorm!$A$1:$Q$3226,11,FALSE)</f>
        <v>246444.36462974799</v>
      </c>
      <c r="O1283" s="1">
        <f>VLOOKUP($E1283,[1]AllProteinsNorm!$A$1:$Q$3226,15,FALSE)</f>
        <v>84436.669001097107</v>
      </c>
      <c r="P1283" s="1">
        <f>VLOOKUP($E1283,[1]AllProteinsNorm!$A$1:$Q$3226,6,FALSE)</f>
        <v>298218.34962130903</v>
      </c>
      <c r="Q1283" s="1">
        <f>VLOOKUP($E1283,[1]AllProteinsNorm!$A$1:$Q$3226,8,FALSE)</f>
        <v>387184.00502802001</v>
      </c>
      <c r="R1283" s="1">
        <f>VLOOKUP($E1283,[1]AllProteinsNorm!$A$1:$Q$3226,13,FALSE)</f>
        <v>84280.329122814699</v>
      </c>
      <c r="S1283" s="1">
        <f>VLOOKUP($E1283,[1]AllProteinsNorm!$A$1:$Q$3226,16,FALSE)</f>
        <v>244088.989204507</v>
      </c>
      <c r="T1283" s="1">
        <f>VLOOKUP($E1283,[1]AllProteinsNorm!$A$1:$Q$3226,17,FALSE)</f>
        <v>828795.59341606498</v>
      </c>
      <c r="U1283" s="1">
        <f>VLOOKUP($E1283,[1]AllProteinsNorm!$A$1:$Q$3226,3,FALSE)</f>
        <v>198397.92279174001</v>
      </c>
      <c r="V1283" s="1">
        <f>VLOOKUP($E1283,[1]AllProteinsNorm!$A$1:$Q$3226,7,FALSE)</f>
        <v>334203.81838159601</v>
      </c>
      <c r="W1283" s="1">
        <f>VLOOKUP($E1283,[1]AllProteinsNorm!$A$1:$Q$3226,9,FALSE)</f>
        <v>226150.67291937099</v>
      </c>
      <c r="X1283" s="1">
        <f>VLOOKUP($E1283,[1]AllProteinsNorm!$A$1:$Q$3226,12,FALSE)</f>
        <v>400383.65948481101</v>
      </c>
      <c r="Y1283" s="29">
        <f>VLOOKUP($E1283,[1]AllProteinsNorm!$A$1:$Q$3226,14,FALSE)</f>
        <v>326828.82362490299</v>
      </c>
      <c r="Z1283" s="25">
        <f t="shared" si="165"/>
        <v>1.1258378994109701</v>
      </c>
      <c r="AA1283" s="1">
        <f t="shared" si="165"/>
        <v>1.1940247896914127</v>
      </c>
      <c r="AB1283" s="1">
        <f t="shared" si="165"/>
        <v>1.1288402712288672</v>
      </c>
      <c r="AC1283" s="1">
        <f t="shared" si="165"/>
        <v>1.1554255893666756</v>
      </c>
      <c r="AD1283" s="1">
        <f t="shared" si="165"/>
        <v>0.39587145030207416</v>
      </c>
      <c r="AE1283" s="1">
        <f t="shared" si="165"/>
        <v>1.3981618646010856</v>
      </c>
      <c r="AF1283" s="1">
        <f t="shared" si="165"/>
        <v>1.8152669381381721</v>
      </c>
      <c r="AG1283" s="1">
        <f t="shared" si="165"/>
        <v>0.39513846906195799</v>
      </c>
      <c r="AH1283" s="1">
        <f t="shared" si="165"/>
        <v>1.144382687075209</v>
      </c>
      <c r="AI1283" s="1">
        <f t="shared" si="165"/>
        <v>3.8857112372033864</v>
      </c>
      <c r="AJ1283" s="1">
        <f t="shared" si="165"/>
        <v>0.9301654643844911</v>
      </c>
      <c r="AK1283" s="1">
        <f t="shared" si="165"/>
        <v>1.5668755274736665</v>
      </c>
      <c r="AL1283" s="1">
        <f t="shared" si="165"/>
        <v>1.0602809885148141</v>
      </c>
      <c r="AM1283" s="1">
        <f t="shared" si="165"/>
        <v>1.8771519747592662</v>
      </c>
      <c r="AN1283" s="29">
        <f t="shared" si="165"/>
        <v>1.5322987268390473</v>
      </c>
      <c r="AO1283" s="1">
        <f t="shared" si="160"/>
        <v>64639.370381902161</v>
      </c>
      <c r="AP1283" s="1">
        <f t="shared" si="161"/>
        <v>250367.55211401707</v>
      </c>
      <c r="AQ1283" s="29">
        <f t="shared" si="162"/>
        <v>74436.381483421195</v>
      </c>
    </row>
    <row r="1284" spans="1:43" x14ac:dyDescent="0.2">
      <c r="A1284" s="26"/>
      <c r="E1284" s="25" t="s">
        <v>2518</v>
      </c>
      <c r="F1284" s="26" t="s">
        <v>2519</v>
      </c>
      <c r="G1284" s="1">
        <v>0.64453540134964704</v>
      </c>
      <c r="H1284" s="1">
        <v>0.80486633587606804</v>
      </c>
      <c r="I1284" s="1">
        <f>VLOOKUP(F1284,'[1]SUSMB vs SHAM all proteins sum'!$B$2:$E$3214,2,FALSE)</f>
        <v>0.58223460497646695</v>
      </c>
      <c r="J1284" s="29">
        <f>VLOOKUP(F1284,'[1]SUSMB vs SHAM all proteins sum'!$B$2:$E$3214,3,FALSE)</f>
        <v>1.3140398022854001</v>
      </c>
      <c r="K1284" s="25">
        <f>VLOOKUP($E1284,[1]AllProteinsNorm!$A$1:$Q$3226,4,FALSE)</f>
        <v>14856.889671503301</v>
      </c>
      <c r="L1284" s="1">
        <f>VLOOKUP($E1284,[1]AllProteinsNorm!$A$1:$Q$3226,5,FALSE)</f>
        <v>16309.965948342</v>
      </c>
      <c r="M1284" s="1">
        <f>VLOOKUP($E1284,[1]AllProteinsNorm!$A$1:$Q$3226,10,FALSE)</f>
        <v>19170.811429353998</v>
      </c>
      <c r="N1284" s="1">
        <f>VLOOKUP($E1284,[1]AllProteinsNorm!$A$1:$Q$3226,11,FALSE)</f>
        <v>22190.145934118202</v>
      </c>
      <c r="O1284" s="1">
        <f>VLOOKUP($E1284,[1]AllProteinsNorm!$A$1:$Q$3226,15,FALSE)</f>
        <v>34083.133155378797</v>
      </c>
      <c r="P1284" s="1">
        <f>VLOOKUP($E1284,[1]AllProteinsNorm!$A$1:$Q$3226,6,FALSE)</f>
        <v>55920.855814688199</v>
      </c>
      <c r="Q1284" s="1">
        <f>VLOOKUP($E1284,[1]AllProteinsNorm!$A$1:$Q$3226,8,FALSE)</f>
        <v>5597.28411417998</v>
      </c>
      <c r="R1284" s="1">
        <f>VLOOKUP($E1284,[1]AllProteinsNorm!$A$1:$Q$3226,13,FALSE)</f>
        <v>20653.2504400539</v>
      </c>
      <c r="S1284" s="1">
        <f>VLOOKUP($E1284,[1]AllProteinsNorm!$A$1:$Q$3226,16,FALSE)</f>
        <v>6951.5411851271601</v>
      </c>
      <c r="T1284" s="1">
        <f>VLOOKUP($E1284,[1]AllProteinsNorm!$A$1:$Q$3226,17,FALSE)</f>
        <v>26407.0118536433</v>
      </c>
      <c r="U1284" s="1">
        <f>VLOOKUP($E1284,[1]AllProteinsNorm!$A$1:$Q$3226,3,FALSE)</f>
        <v>27594.735989714001</v>
      </c>
      <c r="V1284" s="1">
        <f>VLOOKUP($E1284,[1]AllProteinsNorm!$A$1:$Q$3226,7,FALSE)</f>
        <v>22848.310543707801</v>
      </c>
      <c r="W1284" s="1">
        <f>VLOOKUP($E1284,[1]AllProteinsNorm!$A$1:$Q$3226,9,FALSE)</f>
        <v>5428.6609208148902</v>
      </c>
      <c r="X1284" s="1">
        <f>VLOOKUP($E1284,[1]AllProteinsNorm!$A$1:$Q$3226,12,FALSE)</f>
        <v>74878.635952915894</v>
      </c>
      <c r="Y1284" s="29">
        <f>VLOOKUP($E1284,[1]AllProteinsNorm!$A$1:$Q$3226,14,FALSE)</f>
        <v>53707.228537697803</v>
      </c>
      <c r="Z1284" s="25">
        <f t="shared" si="165"/>
        <v>0.6967806876122794</v>
      </c>
      <c r="AA1284" s="1">
        <f t="shared" si="165"/>
        <v>0.76492923752517061</v>
      </c>
      <c r="AB1284" s="1">
        <f t="shared" si="165"/>
        <v>0.89910145832556387</v>
      </c>
      <c r="AC1284" s="1">
        <f t="shared" si="165"/>
        <v>1.0407067349936923</v>
      </c>
      <c r="AD1284" s="1">
        <f t="shared" si="165"/>
        <v>1.5984818815432933</v>
      </c>
      <c r="AE1284" s="1">
        <f t="shared" si="165"/>
        <v>2.6226601413863047</v>
      </c>
      <c r="AF1284" s="1">
        <f t="shared" si="165"/>
        <v>0.2625098227201807</v>
      </c>
      <c r="AG1284" s="1">
        <f t="shared" si="165"/>
        <v>0.96862710575633104</v>
      </c>
      <c r="AH1284" s="1">
        <f t="shared" si="165"/>
        <v>0.32602380134979297</v>
      </c>
      <c r="AI1284" s="1">
        <f t="shared" si="165"/>
        <v>1.2384756354797237</v>
      </c>
      <c r="AJ1284" s="1">
        <f t="shared" si="165"/>
        <v>1.2941793028369912</v>
      </c>
      <c r="AK1284" s="1">
        <f t="shared" si="165"/>
        <v>1.0715743256786747</v>
      </c>
      <c r="AL1284" s="1">
        <f t="shared" si="165"/>
        <v>0.2546014793711911</v>
      </c>
      <c r="AM1284" s="1">
        <f t="shared" si="165"/>
        <v>3.5117705388104321</v>
      </c>
      <c r="AN1284" s="29">
        <f t="shared" si="165"/>
        <v>2.5188421303299844</v>
      </c>
      <c r="AO1284" s="1">
        <f t="shared" si="160"/>
        <v>6857.7831075981103</v>
      </c>
      <c r="AP1284" s="1">
        <f t="shared" si="161"/>
        <v>18227.721159660272</v>
      </c>
      <c r="AQ1284" s="29">
        <f t="shared" si="162"/>
        <v>24492.212877764996</v>
      </c>
    </row>
    <row r="1285" spans="1:43" x14ac:dyDescent="0.2">
      <c r="A1285" s="26"/>
      <c r="E1285" s="25" t="s">
        <v>2520</v>
      </c>
      <c r="F1285" s="26" t="s">
        <v>2521</v>
      </c>
      <c r="G1285" s="1">
        <v>0.237246388264682</v>
      </c>
      <c r="H1285" s="1">
        <v>0.86268471681554004</v>
      </c>
      <c r="I1285" s="1">
        <f>VLOOKUP(F1285,'[1]SUSMB vs SHAM all proteins sum'!$B$2:$E$3214,2,FALSE)</f>
        <v>0.118498665463437</v>
      </c>
      <c r="J1285" s="29">
        <f>VLOOKUP(F1285,'[1]SUSMB vs SHAM all proteins sum'!$B$2:$E$3214,3,FALSE)</f>
        <v>1.18839998565674</v>
      </c>
      <c r="K1285" s="25">
        <f>VLOOKUP($E1285,[1]AllProteinsNorm!$A$1:$Q$3226,4,FALSE)</f>
        <v>148659.661826444</v>
      </c>
      <c r="L1285" s="1">
        <f>VLOOKUP($E1285,[1]AllProteinsNorm!$A$1:$Q$3226,5,FALSE)</f>
        <v>134088.113138644</v>
      </c>
      <c r="M1285" s="1">
        <f>VLOOKUP($E1285,[1]AllProteinsNorm!$A$1:$Q$3226,10,FALSE)</f>
        <v>183247.10881838499</v>
      </c>
      <c r="N1285" s="1">
        <f>VLOOKUP($E1285,[1]AllProteinsNorm!$A$1:$Q$3226,11,FALSE)</f>
        <v>185516.19856139299</v>
      </c>
      <c r="O1285" s="1">
        <f>VLOOKUP($E1285,[1]AllProteinsNorm!$A$1:$Q$3226,15,FALSE)</f>
        <v>153122.61043734101</v>
      </c>
      <c r="P1285" s="1">
        <f>VLOOKUP($E1285,[1]AllProteinsNorm!$A$1:$Q$3226,6,FALSE)</f>
        <v>103502.292103937</v>
      </c>
      <c r="Q1285" s="1">
        <f>VLOOKUP($E1285,[1]AllProteinsNorm!$A$1:$Q$3226,8,FALSE)</f>
        <v>163869.61646922099</v>
      </c>
      <c r="R1285" s="1">
        <f>VLOOKUP($E1285,[1]AllProteinsNorm!$A$1:$Q$3226,13,FALSE)</f>
        <v>126482.780659262</v>
      </c>
      <c r="S1285" s="1">
        <f>VLOOKUP($E1285,[1]AllProteinsNorm!$A$1:$Q$3226,16,FALSE)</f>
        <v>129799.88240854901</v>
      </c>
      <c r="T1285" s="1">
        <f>VLOOKUP($E1285,[1]AllProteinsNorm!$A$1:$Q$3226,17,FALSE)</f>
        <v>178052.52000606799</v>
      </c>
      <c r="U1285" s="1">
        <f>VLOOKUP($E1285,[1]AllProteinsNorm!$A$1:$Q$3226,3,FALSE)</f>
        <v>234743.892659873</v>
      </c>
      <c r="V1285" s="1">
        <f>VLOOKUP($E1285,[1]AllProteinsNorm!$A$1:$Q$3226,7,FALSE)</f>
        <v>154134.24495627699</v>
      </c>
      <c r="W1285" s="1">
        <f>VLOOKUP($E1285,[1]AllProteinsNorm!$A$1:$Q$3226,9,FALSE)</f>
        <v>215661.54823948699</v>
      </c>
      <c r="X1285" s="1">
        <f>VLOOKUP($E1285,[1]AllProteinsNorm!$A$1:$Q$3226,12,FALSE)</f>
        <v>183723.558712748</v>
      </c>
      <c r="Y1285" s="29">
        <f>VLOOKUP($E1285,[1]AllProteinsNorm!$A$1:$Q$3226,14,FALSE)</f>
        <v>171563.10298730899</v>
      </c>
      <c r="Z1285" s="25">
        <f t="shared" si="165"/>
        <v>0.92377229017354989</v>
      </c>
      <c r="AA1285" s="1">
        <f t="shared" si="165"/>
        <v>0.83322457374984715</v>
      </c>
      <c r="AB1285" s="1">
        <f t="shared" si="165"/>
        <v>1.138698953711258</v>
      </c>
      <c r="AC1285" s="1">
        <f t="shared" si="165"/>
        <v>1.1527990949516906</v>
      </c>
      <c r="AD1285" s="1">
        <f t="shared" si="165"/>
        <v>0.95150508741365381</v>
      </c>
      <c r="AE1285" s="1">
        <f t="shared" si="165"/>
        <v>0.64316404490877011</v>
      </c>
      <c r="AF1285" s="1">
        <f t="shared" si="165"/>
        <v>1.0182870661468568</v>
      </c>
      <c r="AG1285" s="1">
        <f t="shared" si="165"/>
        <v>0.78596497880867089</v>
      </c>
      <c r="AH1285" s="1">
        <f t="shared" si="165"/>
        <v>0.8065774747744896</v>
      </c>
      <c r="AI1285" s="1">
        <f t="shared" si="165"/>
        <v>1.106419738591919</v>
      </c>
      <c r="AJ1285" s="1">
        <f t="shared" si="165"/>
        <v>1.4587003674193142</v>
      </c>
      <c r="AK1285" s="1">
        <f t="shared" si="165"/>
        <v>0.95779139215089415</v>
      </c>
      <c r="AL1285" s="1">
        <f t="shared" si="165"/>
        <v>1.3401225313706868</v>
      </c>
      <c r="AM1285" s="1">
        <f t="shared" si="165"/>
        <v>1.141659617045623</v>
      </c>
      <c r="AN1285" s="29">
        <f t="shared" si="165"/>
        <v>1.0660944509674326</v>
      </c>
      <c r="AO1285" s="1">
        <f t="shared" si="160"/>
        <v>20171.950195661066</v>
      </c>
      <c r="AP1285" s="1">
        <f t="shared" si="161"/>
        <v>26966.684394166943</v>
      </c>
      <c r="AQ1285" s="29">
        <f t="shared" si="162"/>
        <v>29349.224312386759</v>
      </c>
    </row>
    <row r="1286" spans="1:43" x14ac:dyDescent="0.2">
      <c r="A1286" s="26"/>
      <c r="E1286" s="25" t="s">
        <v>2522</v>
      </c>
      <c r="F1286" s="26" t="s">
        <v>2523</v>
      </c>
      <c r="G1286" s="1">
        <v>0.518810633843519</v>
      </c>
      <c r="H1286" s="1">
        <v>0.74990568200537999</v>
      </c>
      <c r="I1286" s="1">
        <f>VLOOKUP(F1286,'[1]SUSMB vs SHAM all proteins sum'!$B$2:$E$3214,2,FALSE)</f>
        <v>0.58631464979184</v>
      </c>
      <c r="J1286" s="29">
        <f>VLOOKUP(F1286,'[1]SUSMB vs SHAM all proteins sum'!$B$2:$E$3214,3,FALSE)</f>
        <v>0.84256744583926302</v>
      </c>
      <c r="K1286" s="25">
        <f>VLOOKUP($E1286,[1]AllProteinsNorm!$A$1:$Q$3226,4,FALSE)</f>
        <v>50930.191047145199</v>
      </c>
      <c r="L1286" s="1">
        <f>VLOOKUP($E1286,[1]AllProteinsNorm!$A$1:$Q$3226,5,FALSE)</f>
        <v>34582.225282035201</v>
      </c>
      <c r="M1286" s="1">
        <f>VLOOKUP($E1286,[1]AllProteinsNorm!$A$1:$Q$3226,10,FALSE)</f>
        <v>55809.114627999203</v>
      </c>
      <c r="N1286" s="1">
        <f>VLOOKUP($E1286,[1]AllProteinsNorm!$A$1:$Q$3226,11,FALSE)</f>
        <v>23264.611683606501</v>
      </c>
      <c r="O1286" s="1">
        <f>VLOOKUP($E1286,[1]AllProteinsNorm!$A$1:$Q$3226,15,FALSE)</f>
        <v>112905.295906716</v>
      </c>
      <c r="P1286" s="1">
        <f>VLOOKUP($E1286,[1]AllProteinsNorm!$A$1:$Q$3226,6,FALSE)</f>
        <v>35391.291482176901</v>
      </c>
      <c r="Q1286" s="1">
        <f>VLOOKUP($E1286,[1]AllProteinsNorm!$A$1:$Q$3226,8,FALSE)</f>
        <v>49817.154420963801</v>
      </c>
      <c r="R1286" s="1">
        <f>VLOOKUP($E1286,[1]AllProteinsNorm!$A$1:$Q$3226,13,FALSE)</f>
        <v>56878.8759757519</v>
      </c>
      <c r="S1286" s="1">
        <f>VLOOKUP($E1286,[1]AllProteinsNorm!$A$1:$Q$3226,16,FALSE)</f>
        <v>61280.790990170099</v>
      </c>
      <c r="T1286" s="1">
        <f>VLOOKUP($E1286,[1]AllProteinsNorm!$A$1:$Q$3226,17,FALSE)</f>
        <v>9963.8233819764991</v>
      </c>
      <c r="U1286" s="1">
        <f>VLOOKUP($E1286,[1]AllProteinsNorm!$A$1:$Q$3226,3,FALSE)</f>
        <v>54483.495478365701</v>
      </c>
      <c r="V1286" s="1">
        <f>VLOOKUP($E1286,[1]AllProteinsNorm!$A$1:$Q$3226,7,FALSE)</f>
        <v>28694.07918483</v>
      </c>
      <c r="W1286" s="1">
        <f>VLOOKUP($E1286,[1]AllProteinsNorm!$A$1:$Q$3226,9,FALSE)</f>
        <v>28235.527594985699</v>
      </c>
      <c r="X1286" s="1">
        <f>VLOOKUP($E1286,[1]AllProteinsNorm!$A$1:$Q$3226,12,FALSE)</f>
        <v>54054.689597544901</v>
      </c>
      <c r="Y1286" s="29">
        <f>VLOOKUP($E1286,[1]AllProteinsNorm!$A$1:$Q$3226,14,FALSE)</f>
        <v>45949.451504625002</v>
      </c>
      <c r="Z1286" s="25">
        <f t="shared" si="165"/>
        <v>0.91768941257671921</v>
      </c>
      <c r="AA1286" s="1">
        <f t="shared" si="165"/>
        <v>0.62312238285714305</v>
      </c>
      <c r="AB1286" s="1">
        <f t="shared" si="165"/>
        <v>1.0056006578099448</v>
      </c>
      <c r="AC1286" s="1">
        <f t="shared" si="165"/>
        <v>0.41919512553941318</v>
      </c>
      <c r="AD1286" s="1">
        <f t="shared" si="165"/>
        <v>2.0343924212167797</v>
      </c>
      <c r="AE1286" s="1">
        <f t="shared" si="165"/>
        <v>0.63770060199746448</v>
      </c>
      <c r="AF1286" s="1">
        <f t="shared" si="165"/>
        <v>0.89763407984271737</v>
      </c>
      <c r="AG1286" s="1">
        <f t="shared" si="165"/>
        <v>1.0248762317403017</v>
      </c>
      <c r="AH1286" s="1">
        <f t="shared" si="165"/>
        <v>1.1041924628546658</v>
      </c>
      <c r="AI1286" s="1">
        <f t="shared" si="165"/>
        <v>0.17953388821887656</v>
      </c>
      <c r="AJ1286" s="1">
        <f t="shared" si="165"/>
        <v>0.98171489116120958</v>
      </c>
      <c r="AK1286" s="1">
        <f t="shared" si="165"/>
        <v>0.51702638710271476</v>
      </c>
      <c r="AL1286" s="1">
        <f t="shared" si="165"/>
        <v>0.50876394138106407</v>
      </c>
      <c r="AM1286" s="1">
        <f t="shared" si="165"/>
        <v>0.97398842069665514</v>
      </c>
      <c r="AN1286" s="29">
        <f t="shared" si="165"/>
        <v>0.82794358891110775</v>
      </c>
      <c r="AO1286" s="1">
        <f t="shared" si="160"/>
        <v>30961.331522584653</v>
      </c>
      <c r="AP1286" s="1">
        <f t="shared" si="161"/>
        <v>18558.06582318413</v>
      </c>
      <c r="AQ1286" s="29">
        <f t="shared" si="162"/>
        <v>11686.384226255776</v>
      </c>
    </row>
    <row r="1287" spans="1:43" x14ac:dyDescent="0.2">
      <c r="A1287" s="26"/>
      <c r="E1287" s="25" t="s">
        <v>2524</v>
      </c>
      <c r="F1287" s="26" t="s">
        <v>2525</v>
      </c>
      <c r="G1287" s="1">
        <v>0.668365101046833</v>
      </c>
      <c r="H1287" s="1">
        <v>1.0295964605035699</v>
      </c>
      <c r="I1287" s="1">
        <f>VLOOKUP(F1287,'[1]SUSMB vs SHAM all proteins sum'!$B$2:$E$3214,2,FALSE)</f>
        <v>0.16104342420411899</v>
      </c>
      <c r="J1287" s="29">
        <f>VLOOKUP(F1287,'[1]SUSMB vs SHAM all proteins sum'!$B$2:$E$3214,3,FALSE)</f>
        <v>1.1335664740229401</v>
      </c>
      <c r="K1287" s="25">
        <f>VLOOKUP($E1287,[1]AllProteinsNorm!$A$1:$Q$3226,4,FALSE)</f>
        <v>354452.14402381401</v>
      </c>
      <c r="L1287" s="1">
        <f>VLOOKUP($E1287,[1]AllProteinsNorm!$A$1:$Q$3226,5,FALSE)</f>
        <v>391978.424455898</v>
      </c>
      <c r="M1287" s="1">
        <f>VLOOKUP($E1287,[1]AllProteinsNorm!$A$1:$Q$3226,10,FALSE)</f>
        <v>474704.85517955001</v>
      </c>
      <c r="N1287" s="1">
        <f>VLOOKUP($E1287,[1]AllProteinsNorm!$A$1:$Q$3226,11,FALSE)</f>
        <v>463332.84318775497</v>
      </c>
      <c r="O1287" s="1">
        <f>VLOOKUP($E1287,[1]AllProteinsNorm!$A$1:$Q$3226,15,FALSE)</f>
        <v>421867.64885031298</v>
      </c>
      <c r="P1287" s="1">
        <f>VLOOKUP($E1287,[1]AllProteinsNorm!$A$1:$Q$3226,6,FALSE)</f>
        <v>440628.621527271</v>
      </c>
      <c r="Q1287" s="1">
        <f>VLOOKUP($E1287,[1]AllProteinsNorm!$A$1:$Q$3226,8,FALSE)</f>
        <v>425697.77276139101</v>
      </c>
      <c r="R1287" s="1">
        <f>VLOOKUP($E1287,[1]AllProteinsNorm!$A$1:$Q$3226,13,FALSE)</f>
        <v>375827.67245260603</v>
      </c>
      <c r="S1287" s="1">
        <f>VLOOKUP($E1287,[1]AllProteinsNorm!$A$1:$Q$3226,16,FALSE)</f>
        <v>461069.85573477502</v>
      </c>
      <c r="T1287" s="1">
        <f>VLOOKUP($E1287,[1]AllProteinsNorm!$A$1:$Q$3226,17,FALSE)</f>
        <v>458900.35308008001</v>
      </c>
      <c r="U1287" s="1">
        <f>VLOOKUP($E1287,[1]AllProteinsNorm!$A$1:$Q$3226,3,FALSE)</f>
        <v>417419.49209340097</v>
      </c>
      <c r="V1287" s="1">
        <f>VLOOKUP($E1287,[1]AllProteinsNorm!$A$1:$Q$3226,7,FALSE)</f>
        <v>402462.08679091203</v>
      </c>
      <c r="W1287" s="1">
        <f>VLOOKUP($E1287,[1]AllProteinsNorm!$A$1:$Q$3226,9,FALSE)</f>
        <v>533075.10022476898</v>
      </c>
      <c r="X1287" s="1">
        <f>VLOOKUP($E1287,[1]AllProteinsNorm!$A$1:$Q$3226,12,FALSE)</f>
        <v>526343.68331262097</v>
      </c>
      <c r="Y1287" s="29">
        <f>VLOOKUP($E1287,[1]AllProteinsNorm!$A$1:$Q$3226,14,FALSE)</f>
        <v>511908.33956351702</v>
      </c>
      <c r="Z1287" s="25">
        <f t="shared" si="165"/>
        <v>0.84139510080581792</v>
      </c>
      <c r="AA1287" s="1">
        <f t="shared" si="165"/>
        <v>0.93047462547332671</v>
      </c>
      <c r="AB1287" s="1">
        <f t="shared" si="165"/>
        <v>1.1268498334995933</v>
      </c>
      <c r="AC1287" s="1">
        <f t="shared" si="165"/>
        <v>1.0998550604744413</v>
      </c>
      <c r="AD1287" s="1">
        <f t="shared" si="165"/>
        <v>1.00142537974682</v>
      </c>
      <c r="AE1287" s="1">
        <f t="shared" si="165"/>
        <v>1.0459599967970805</v>
      </c>
      <c r="AF1287" s="1">
        <f t="shared" si="165"/>
        <v>1.0105172911616478</v>
      </c>
      <c r="AG1287" s="1">
        <f t="shared" si="165"/>
        <v>0.89213612523001429</v>
      </c>
      <c r="AH1287" s="1">
        <f t="shared" si="165"/>
        <v>1.094483202557299</v>
      </c>
      <c r="AI1287" s="1">
        <f t="shared" si="165"/>
        <v>1.0893332579579431</v>
      </c>
      <c r="AJ1287" s="1">
        <f t="shared" si="165"/>
        <v>0.99086638788858317</v>
      </c>
      <c r="AK1287" s="1">
        <f t="shared" si="165"/>
        <v>0.95536064260118658</v>
      </c>
      <c r="AL1287" s="1">
        <f t="shared" si="165"/>
        <v>1.2654085615026116</v>
      </c>
      <c r="AM1287" s="1">
        <f t="shared" si="165"/>
        <v>1.2494295885810027</v>
      </c>
      <c r="AN1287" s="29">
        <f t="shared" si="165"/>
        <v>1.2151631080032241</v>
      </c>
      <c r="AO1287" s="1">
        <f t="shared" si="160"/>
        <v>44603.914502388325</v>
      </c>
      <c r="AP1287" s="1">
        <f t="shared" si="161"/>
        <v>31103.969388698923</v>
      </c>
      <c r="AQ1287" s="29">
        <f t="shared" si="162"/>
        <v>56384.104056127959</v>
      </c>
    </row>
    <row r="1288" spans="1:43" x14ac:dyDescent="0.2">
      <c r="A1288" s="26"/>
      <c r="E1288" s="25" t="s">
        <v>2526</v>
      </c>
      <c r="F1288" s="26" t="s">
        <v>2527</v>
      </c>
      <c r="G1288" s="1">
        <v>0.20448174428745999</v>
      </c>
      <c r="H1288" s="1">
        <v>0.68733405147969295</v>
      </c>
      <c r="I1288" s="1">
        <f>VLOOKUP(F1288,'[1]SUSMB vs SHAM all proteins sum'!$B$2:$E$3214,2,FALSE)</f>
        <v>0.89541648953822595</v>
      </c>
      <c r="J1288" s="29">
        <f>VLOOKUP(F1288,'[1]SUSMB vs SHAM all proteins sum'!$B$2:$E$3214,3,FALSE)</f>
        <v>0.97432777538172199</v>
      </c>
      <c r="K1288" s="25">
        <f>VLOOKUP($E1288,[1]AllProteinsNorm!$A$1:$Q$3226,4,FALSE)</f>
        <v>128880.745937574</v>
      </c>
      <c r="L1288" s="1">
        <f>VLOOKUP($E1288,[1]AllProteinsNorm!$A$1:$Q$3226,5,FALSE)</f>
        <v>189246.61288634999</v>
      </c>
      <c r="M1288" s="1">
        <f>VLOOKUP($E1288,[1]AllProteinsNorm!$A$1:$Q$3226,10,FALSE)</f>
        <v>209691.15709035099</v>
      </c>
      <c r="N1288" s="1">
        <f>VLOOKUP($E1288,[1]AllProteinsNorm!$A$1:$Q$3226,11,FALSE)</f>
        <v>186500.460610662</v>
      </c>
      <c r="O1288" s="1">
        <f>VLOOKUP($E1288,[1]AllProteinsNorm!$A$1:$Q$3226,15,FALSE)</f>
        <v>138955.309983432</v>
      </c>
      <c r="P1288" s="1">
        <f>VLOOKUP($E1288,[1]AllProteinsNorm!$A$1:$Q$3226,6,FALSE)</f>
        <v>174371.12785002301</v>
      </c>
      <c r="Q1288" s="1">
        <f>VLOOKUP($E1288,[1]AllProteinsNorm!$A$1:$Q$3226,8,FALSE)</f>
        <v>44224.690932224301</v>
      </c>
      <c r="R1288" s="1">
        <f>VLOOKUP($E1288,[1]AllProteinsNorm!$A$1:$Q$3226,13,FALSE)</f>
        <v>138981.25937365301</v>
      </c>
      <c r="S1288" s="1">
        <f>VLOOKUP($E1288,[1]AllProteinsNorm!$A$1:$Q$3226,16,FALSE)</f>
        <v>173233.265882871</v>
      </c>
      <c r="T1288" s="1">
        <f>VLOOKUP($E1288,[1]AllProteinsNorm!$A$1:$Q$3226,17,FALSE)</f>
        <v>109512.504141093</v>
      </c>
      <c r="U1288" s="1">
        <f>VLOOKUP($E1288,[1]AllProteinsNorm!$A$1:$Q$3226,3,FALSE)</f>
        <v>150955.39220847201</v>
      </c>
      <c r="V1288" s="1">
        <f>VLOOKUP($E1288,[1]AllProteinsNorm!$A$1:$Q$3226,7,FALSE)</f>
        <v>140627.215494173</v>
      </c>
      <c r="W1288" s="1">
        <f>VLOOKUP($E1288,[1]AllProteinsNorm!$A$1:$Q$3226,9,FALSE)</f>
        <v>223452.66856402301</v>
      </c>
      <c r="X1288" s="1">
        <f>VLOOKUP($E1288,[1]AllProteinsNorm!$A$1:$Q$3226,12,FALSE)</f>
        <v>98845.580897373802</v>
      </c>
      <c r="Y1288" s="29">
        <f>VLOOKUP($E1288,[1]AllProteinsNorm!$A$1:$Q$3226,14,FALSE)</f>
        <v>248208.09017119699</v>
      </c>
      <c r="Z1288" s="25">
        <f t="shared" si="165"/>
        <v>0.75521287805916981</v>
      </c>
      <c r="AA1288" s="1">
        <f t="shared" si="165"/>
        <v>1.1089436062860536</v>
      </c>
      <c r="AB1288" s="1">
        <f t="shared" si="165"/>
        <v>1.2287441471394576</v>
      </c>
      <c r="AC1288" s="1">
        <f t="shared" si="165"/>
        <v>1.0928517568121561</v>
      </c>
      <c r="AD1288" s="1">
        <f t="shared" si="165"/>
        <v>0.81424761170316318</v>
      </c>
      <c r="AE1288" s="1">
        <f t="shared" si="165"/>
        <v>1.0217765295820429</v>
      </c>
      <c r="AF1288" s="1">
        <f t="shared" si="165"/>
        <v>0.25914698023535565</v>
      </c>
      <c r="AG1288" s="1">
        <f t="shared" si="165"/>
        <v>0.81439966943319975</v>
      </c>
      <c r="AH1288" s="1">
        <f t="shared" si="165"/>
        <v>1.0151089082488829</v>
      </c>
      <c r="AI1288" s="1">
        <f t="shared" si="165"/>
        <v>0.64171923303362599</v>
      </c>
      <c r="AJ1288" s="1">
        <f t="shared" si="165"/>
        <v>0.88456545916898099</v>
      </c>
      <c r="AK1288" s="1">
        <f t="shared" si="165"/>
        <v>0.82404461096340398</v>
      </c>
      <c r="AL1288" s="1">
        <f t="shared" si="165"/>
        <v>1.3093835833164496</v>
      </c>
      <c r="AM1288" s="1">
        <f t="shared" si="165"/>
        <v>0.57921340453052739</v>
      </c>
      <c r="AN1288" s="29">
        <f t="shared" si="165"/>
        <v>1.4544449193873754</v>
      </c>
      <c r="AO1288" s="1">
        <f t="shared" si="160"/>
        <v>31210.597243818633</v>
      </c>
      <c r="AP1288" s="1">
        <f t="shared" si="161"/>
        <v>48325.949477046233</v>
      </c>
      <c r="AQ1288" s="29">
        <f t="shared" si="162"/>
        <v>55195.785217165962</v>
      </c>
    </row>
    <row r="1289" spans="1:43" x14ac:dyDescent="0.2">
      <c r="A1289" s="26"/>
      <c r="E1289" s="25" t="s">
        <v>2528</v>
      </c>
      <c r="F1289" s="26" t="s">
        <v>2529</v>
      </c>
      <c r="G1289" s="1">
        <v>0.53384128843114997</v>
      </c>
      <c r="H1289" s="1">
        <v>0.95066897275948803</v>
      </c>
      <c r="I1289" s="1">
        <f>VLOOKUP(F1289,'[1]SUSMB vs SHAM all proteins sum'!$B$2:$E$3214,2,FALSE)</f>
        <v>0.34084501021528801</v>
      </c>
      <c r="J1289" s="29">
        <f>VLOOKUP(F1289,'[1]SUSMB vs SHAM all proteins sum'!$B$2:$E$3214,3,FALSE)</f>
        <v>0.89692348052484105</v>
      </c>
      <c r="K1289" s="25">
        <f>VLOOKUP($E1289,[1]AllProteinsNorm!$A$1:$Q$3226,4,FALSE)</f>
        <v>1145157.5452800801</v>
      </c>
      <c r="L1289" s="1">
        <f>VLOOKUP($E1289,[1]AllProteinsNorm!$A$1:$Q$3226,5,FALSE)</f>
        <v>1662877.65194994</v>
      </c>
      <c r="M1289" s="1">
        <f>VLOOKUP($E1289,[1]AllProteinsNorm!$A$1:$Q$3226,10,FALSE)</f>
        <v>1297655.12369889</v>
      </c>
      <c r="N1289" s="1">
        <f>VLOOKUP($E1289,[1]AllProteinsNorm!$A$1:$Q$3226,11,FALSE)</f>
        <v>1463789.99270233</v>
      </c>
      <c r="O1289" s="1">
        <f>VLOOKUP($E1289,[1]AllProteinsNorm!$A$1:$Q$3226,15,FALSE)</f>
        <v>1108907.0033847601</v>
      </c>
      <c r="P1289" s="1">
        <f>VLOOKUP($E1289,[1]AllProteinsNorm!$A$1:$Q$3226,6,FALSE)</f>
        <v>1325546.1562163599</v>
      </c>
      <c r="Q1289" s="1">
        <f>VLOOKUP($E1289,[1]AllProteinsNorm!$A$1:$Q$3226,8,FALSE)</f>
        <v>1225924.0450921401</v>
      </c>
      <c r="R1289" s="1">
        <f>VLOOKUP($E1289,[1]AllProteinsNorm!$A$1:$Q$3226,13,FALSE)</f>
        <v>1237894.5871541</v>
      </c>
      <c r="S1289" s="1">
        <f>VLOOKUP($E1289,[1]AllProteinsNorm!$A$1:$Q$3226,16,FALSE)</f>
        <v>1287934.2022078</v>
      </c>
      <c r="T1289" s="1">
        <f>VLOOKUP($E1289,[1]AllProteinsNorm!$A$1:$Q$3226,17,FALSE)</f>
        <v>1202180.1782100301</v>
      </c>
      <c r="U1289" s="1">
        <f>VLOOKUP($E1289,[1]AllProteinsNorm!$A$1:$Q$3226,3,FALSE)</f>
        <v>958694.275910547</v>
      </c>
      <c r="V1289" s="1">
        <f>VLOOKUP($E1289,[1]AllProteinsNorm!$A$1:$Q$3226,7,FALSE)</f>
        <v>1340975.75873406</v>
      </c>
      <c r="W1289" s="1">
        <f>VLOOKUP($E1289,[1]AllProteinsNorm!$A$1:$Q$3226,9,FALSE)</f>
        <v>1467389.9831409799</v>
      </c>
      <c r="X1289" s="1">
        <f>VLOOKUP($E1289,[1]AllProteinsNorm!$A$1:$Q$3226,12,FALSE)</f>
        <v>1078981.2551776899</v>
      </c>
      <c r="Y1289" s="29">
        <f>VLOOKUP($E1289,[1]AllProteinsNorm!$A$1:$Q$3226,14,FALSE)</f>
        <v>1143866.06998547</v>
      </c>
      <c r="Z1289" s="25">
        <f t="shared" si="165"/>
        <v>0.85736083497456761</v>
      </c>
      <c r="AA1289" s="1">
        <f t="shared" si="165"/>
        <v>1.2449694611999067</v>
      </c>
      <c r="AB1289" s="1">
        <f t="shared" si="165"/>
        <v>0.97153329247059983</v>
      </c>
      <c r="AC1289" s="1">
        <f t="shared" si="165"/>
        <v>1.0959157676979212</v>
      </c>
      <c r="AD1289" s="1">
        <f t="shared" si="165"/>
        <v>0.83022064365700476</v>
      </c>
      <c r="AE1289" s="1">
        <f t="shared" si="165"/>
        <v>0.99241485503466809</v>
      </c>
      <c r="AF1289" s="1">
        <f t="shared" si="165"/>
        <v>0.9178294001970978</v>
      </c>
      <c r="AG1289" s="1">
        <f t="shared" si="165"/>
        <v>0.92679155040921546</v>
      </c>
      <c r="AH1289" s="1">
        <f t="shared" si="165"/>
        <v>0.96425539660319337</v>
      </c>
      <c r="AI1289" s="1">
        <f t="shared" si="165"/>
        <v>0.9000527531152398</v>
      </c>
      <c r="AJ1289" s="1">
        <f t="shared" si="165"/>
        <v>0.71775881691368082</v>
      </c>
      <c r="AK1289" s="1">
        <f t="shared" si="165"/>
        <v>1.0039667475689531</v>
      </c>
      <c r="AL1289" s="1">
        <f t="shared" si="165"/>
        <v>1.098611022006905</v>
      </c>
      <c r="AM1289" s="1">
        <f t="shared" si="165"/>
        <v>0.80781572253868195</v>
      </c>
      <c r="AN1289" s="29">
        <f t="shared" si="165"/>
        <v>0.85639392841965767</v>
      </c>
      <c r="AO1289" s="1">
        <f t="shared" si="160"/>
        <v>206223.7438335598</v>
      </c>
      <c r="AP1289" s="1">
        <f t="shared" si="161"/>
        <v>44688.587172906242</v>
      </c>
      <c r="AQ1289" s="29">
        <f t="shared" si="162"/>
        <v>182962.40185627449</v>
      </c>
    </row>
    <row r="1290" spans="1:43" x14ac:dyDescent="0.2">
      <c r="A1290" s="26"/>
      <c r="E1290" s="25" t="s">
        <v>2530</v>
      </c>
      <c r="F1290" s="26" t="s">
        <v>2531</v>
      </c>
      <c r="G1290" s="1">
        <v>0.329018588490472</v>
      </c>
      <c r="H1290" s="1">
        <v>1.1854683188700399</v>
      </c>
      <c r="I1290" s="1">
        <f>VLOOKUP(F1290,'[1]SUSMB vs SHAM all proteins sum'!$B$2:$E$3214,2,FALSE)</f>
        <v>0.85747332717244196</v>
      </c>
      <c r="J1290" s="29">
        <f>VLOOKUP(F1290,'[1]SUSMB vs SHAM all proteins sum'!$B$2:$E$3214,3,FALSE)</f>
        <v>0.94753288058620699</v>
      </c>
      <c r="K1290" s="25">
        <f>VLOOKUP($E1290,[1]AllProteinsNorm!$A$1:$Q$3226,4,FALSE)</f>
        <v>45157.888248857103</v>
      </c>
      <c r="L1290" s="1">
        <f>VLOOKUP($E1290,[1]AllProteinsNorm!$A$1:$Q$3226,5,FALSE)</f>
        <v>29794.280952723198</v>
      </c>
      <c r="M1290" s="1">
        <f>VLOOKUP($E1290,[1]AllProteinsNorm!$A$1:$Q$3226,10,FALSE)</f>
        <v>45730.189503487403</v>
      </c>
      <c r="N1290" s="1">
        <f>VLOOKUP($E1290,[1]AllProteinsNorm!$A$1:$Q$3226,11,FALSE)</f>
        <v>30854.615923092599</v>
      </c>
      <c r="O1290" s="1">
        <f>VLOOKUP($E1290,[1]AllProteinsNorm!$A$1:$Q$3226,15,FALSE)</f>
        <v>59750.2295653076</v>
      </c>
      <c r="P1290" s="1">
        <f>VLOOKUP($E1290,[1]AllProteinsNorm!$A$1:$Q$3226,6,FALSE)</f>
        <v>54040.153478225897</v>
      </c>
      <c r="Q1290" s="1">
        <f>VLOOKUP($E1290,[1]AllProteinsNorm!$A$1:$Q$3226,8,FALSE)</f>
        <v>59396.478539886397</v>
      </c>
      <c r="R1290" s="1">
        <f>VLOOKUP($E1290,[1]AllProteinsNorm!$A$1:$Q$3226,13,FALSE)</f>
        <v>33552.758314584898</v>
      </c>
      <c r="S1290" s="1">
        <f>VLOOKUP($E1290,[1]AllProteinsNorm!$A$1:$Q$3226,16,FALSE)</f>
        <v>48842.628465834699</v>
      </c>
      <c r="T1290" s="1">
        <f>VLOOKUP($E1290,[1]AllProteinsNorm!$A$1:$Q$3226,17,FALSE)</f>
        <v>50486.410076681997</v>
      </c>
      <c r="U1290" s="1">
        <f>VLOOKUP($E1290,[1]AllProteinsNorm!$A$1:$Q$3226,3,FALSE)</f>
        <v>42817.101596583903</v>
      </c>
      <c r="V1290" s="1">
        <f>VLOOKUP($E1290,[1]AllProteinsNorm!$A$1:$Q$3226,7,FALSE)</f>
        <v>69500.644008076604</v>
      </c>
      <c r="W1290" s="1">
        <f>VLOOKUP($E1290,[1]AllProteinsNorm!$A$1:$Q$3226,9,FALSE)</f>
        <v>14733.2601350933</v>
      </c>
      <c r="X1290" s="1">
        <f>VLOOKUP($E1290,[1]AllProteinsNorm!$A$1:$Q$3226,12,FALSE)</f>
        <v>40341.634361710101</v>
      </c>
      <c r="Y1290" s="29">
        <f>VLOOKUP($E1290,[1]AllProteinsNorm!$A$1:$Q$3226,14,FALSE)</f>
        <v>48982.648581590198</v>
      </c>
      <c r="Z1290" s="25">
        <f t="shared" si="165"/>
        <v>1.0686375547737308</v>
      </c>
      <c r="AA1290" s="1">
        <f t="shared" si="165"/>
        <v>0.70506590937333036</v>
      </c>
      <c r="AB1290" s="1">
        <f t="shared" si="165"/>
        <v>1.0821807614438863</v>
      </c>
      <c r="AC1290" s="1">
        <f t="shared" si="165"/>
        <v>0.73015817594993027</v>
      </c>
      <c r="AD1290" s="1">
        <f t="shared" si="165"/>
        <v>1.4139575984591219</v>
      </c>
      <c r="AE1290" s="1">
        <f t="shared" si="165"/>
        <v>1.2788316662267754</v>
      </c>
      <c r="AF1290" s="1">
        <f t="shared" si="165"/>
        <v>1.4055862674366979</v>
      </c>
      <c r="AG1290" s="1">
        <f t="shared" si="165"/>
        <v>0.79400828939602686</v>
      </c>
      <c r="AH1290" s="1">
        <f t="shared" si="165"/>
        <v>1.1558349842404867</v>
      </c>
      <c r="AI1290" s="1">
        <f t="shared" si="165"/>
        <v>1.1947342071518314</v>
      </c>
      <c r="AJ1290" s="1">
        <f t="shared" si="165"/>
        <v>1.0132440759966197</v>
      </c>
      <c r="AK1290" s="1">
        <f t="shared" si="165"/>
        <v>1.6446960021402295</v>
      </c>
      <c r="AL1290" s="1">
        <f t="shared" si="165"/>
        <v>0.34865481303833706</v>
      </c>
      <c r="AM1290" s="1">
        <f t="shared" si="165"/>
        <v>0.95466345242494555</v>
      </c>
      <c r="AN1290" s="29">
        <f t="shared" si="165"/>
        <v>1.1591484862646626</v>
      </c>
      <c r="AO1290" s="1">
        <f t="shared" si="160"/>
        <v>11061.871508031702</v>
      </c>
      <c r="AP1290" s="1">
        <f t="shared" si="161"/>
        <v>8648.6266953550967</v>
      </c>
      <c r="AQ1290" s="29">
        <f t="shared" si="162"/>
        <v>17571.607071548016</v>
      </c>
    </row>
    <row r="1291" spans="1:43" x14ac:dyDescent="0.2">
      <c r="A1291" s="26"/>
      <c r="E1291" s="25" t="s">
        <v>2532</v>
      </c>
      <c r="F1291" s="26" t="s">
        <v>2533</v>
      </c>
      <c r="G1291" s="1">
        <v>0.288080558024703</v>
      </c>
      <c r="H1291" s="1">
        <v>0.76804024249438496</v>
      </c>
      <c r="I1291" s="1">
        <f>VLOOKUP(F1291,'[1]SUSMB vs SHAM all proteins sum'!$B$2:$E$3214,2,FALSE)</f>
        <v>0.54255420824304301</v>
      </c>
      <c r="J1291" s="29">
        <f>VLOOKUP(F1291,'[1]SUSMB vs SHAM all proteins sum'!$B$2:$E$3214,3,FALSE)</f>
        <v>0.85899523283145995</v>
      </c>
      <c r="K1291" s="25">
        <f>VLOOKUP($E1291,[1]AllProteinsNorm!$A$1:$Q$3226,4,FALSE)</f>
        <v>91822.133247769496</v>
      </c>
      <c r="L1291" s="1">
        <f>VLOOKUP($E1291,[1]AllProteinsNorm!$A$1:$Q$3226,5,FALSE)</f>
        <v>67235.894141874902</v>
      </c>
      <c r="M1291" s="1">
        <f>VLOOKUP($E1291,[1]AllProteinsNorm!$A$1:$Q$3226,10,FALSE)</f>
        <v>108078.756537776</v>
      </c>
      <c r="N1291" s="1">
        <f>VLOOKUP($E1291,[1]AllProteinsNorm!$A$1:$Q$3226,11,FALSE)</f>
        <v>79918.629857300199</v>
      </c>
      <c r="O1291" s="1">
        <f>VLOOKUP($E1291,[1]AllProteinsNorm!$A$1:$Q$3226,15,FALSE)</f>
        <v>82108.924574446995</v>
      </c>
      <c r="P1291" s="1">
        <f>VLOOKUP($E1291,[1]AllProteinsNorm!$A$1:$Q$3226,6,FALSE)</f>
        <v>27570.5541465444</v>
      </c>
      <c r="Q1291" s="1">
        <f>VLOOKUP($E1291,[1]AllProteinsNorm!$A$1:$Q$3226,8,FALSE)</f>
        <v>73185.662913637701</v>
      </c>
      <c r="R1291" s="1">
        <f>VLOOKUP($E1291,[1]AllProteinsNorm!$A$1:$Q$3226,13,FALSE)</f>
        <v>75590.677983899295</v>
      </c>
      <c r="S1291" s="1">
        <f>VLOOKUP($E1291,[1]AllProteinsNorm!$A$1:$Q$3226,16,FALSE)</f>
        <v>84951.750337697798</v>
      </c>
      <c r="T1291" s="1">
        <f>VLOOKUP($E1291,[1]AllProteinsNorm!$A$1:$Q$3226,17,FALSE)</f>
        <v>90309.845253837993</v>
      </c>
      <c r="U1291" s="1">
        <f>VLOOKUP($E1291,[1]AllProteinsNorm!$A$1:$Q$3226,3,FALSE)</f>
        <v>106974.21173178899</v>
      </c>
      <c r="V1291" s="1">
        <f>VLOOKUP($E1291,[1]AllProteinsNorm!$A$1:$Q$3226,7,FALSE)</f>
        <v>75095.413950720205</v>
      </c>
      <c r="W1291" s="1">
        <f>VLOOKUP($E1291,[1]AllProteinsNorm!$A$1:$Q$3226,9,FALSE)</f>
        <v>34889.627864648603</v>
      </c>
      <c r="X1291" s="1">
        <f>VLOOKUP($E1291,[1]AllProteinsNorm!$A$1:$Q$3226,12,FALSE)</f>
        <v>124023.771764209</v>
      </c>
      <c r="Y1291" s="29">
        <f>VLOOKUP($E1291,[1]AllProteinsNorm!$A$1:$Q$3226,14,FALSE)</f>
        <v>58909.7638187751</v>
      </c>
      <c r="Z1291" s="25">
        <f t="shared" si="165"/>
        <v>1.0697782299297613</v>
      </c>
      <c r="AA1291" s="1">
        <f t="shared" si="165"/>
        <v>0.78333505527205749</v>
      </c>
      <c r="AB1291" s="1">
        <f t="shared" si="165"/>
        <v>1.2591768103449092</v>
      </c>
      <c r="AC1291" s="1">
        <f t="shared" si="165"/>
        <v>0.93109588465405413</v>
      </c>
      <c r="AD1291" s="1">
        <f t="shared" si="165"/>
        <v>0.9566140197992179</v>
      </c>
      <c r="AE1291" s="1">
        <f t="shared" si="165"/>
        <v>0.32121208220556535</v>
      </c>
      <c r="AF1291" s="1">
        <f t="shared" si="165"/>
        <v>0.85265312576354635</v>
      </c>
      <c r="AG1291" s="1">
        <f t="shared" si="165"/>
        <v>0.880672870827369</v>
      </c>
      <c r="AH1291" s="1">
        <f t="shared" si="165"/>
        <v>0.98973449963824445</v>
      </c>
      <c r="AI1291" s="1">
        <f t="shared" si="165"/>
        <v>1.0521592450938653</v>
      </c>
      <c r="AJ1291" s="1">
        <f t="shared" si="165"/>
        <v>1.2463082573541127</v>
      </c>
      <c r="AK1291" s="1">
        <f t="shared" si="165"/>
        <v>0.8749027731175657</v>
      </c>
      <c r="AL1291" s="1">
        <f t="shared" si="165"/>
        <v>0.40648330658184229</v>
      </c>
      <c r="AM1291" s="1">
        <f t="shared" si="165"/>
        <v>1.4449449858577661</v>
      </c>
      <c r="AN1291" s="29">
        <f t="shared" si="165"/>
        <v>0.68633106893277707</v>
      </c>
      <c r="AO1291" s="1">
        <f t="shared" si="160"/>
        <v>13604.736375015662</v>
      </c>
      <c r="AP1291" s="1">
        <f t="shared" si="161"/>
        <v>22258.433044224028</v>
      </c>
      <c r="AQ1291" s="29">
        <f t="shared" si="162"/>
        <v>32154.306028116844</v>
      </c>
    </row>
    <row r="1292" spans="1:43" x14ac:dyDescent="0.2">
      <c r="A1292" s="26"/>
      <c r="E1292" s="25" t="s">
        <v>2534</v>
      </c>
      <c r="F1292" s="26" t="s">
        <v>2535</v>
      </c>
      <c r="G1292" s="1">
        <v>0.608902036181596</v>
      </c>
      <c r="H1292" s="1">
        <v>1.0748467220582301</v>
      </c>
      <c r="I1292" s="1">
        <f>VLOOKUP(F1292,'[1]SUSMB vs SHAM all proteins sum'!$B$2:$E$3214,2,FALSE)</f>
        <v>0.15872596962388899</v>
      </c>
      <c r="J1292" s="29">
        <f>VLOOKUP(F1292,'[1]SUSMB vs SHAM all proteins sum'!$B$2:$E$3214,3,FALSE)</f>
        <v>0.79567973867187103</v>
      </c>
      <c r="K1292" s="25">
        <f>VLOOKUP($E1292,[1]AllProteinsNorm!$A$1:$Q$3226,4,FALSE)</f>
        <v>170012.284040862</v>
      </c>
      <c r="L1292" s="1">
        <f>VLOOKUP($E1292,[1]AllProteinsNorm!$A$1:$Q$3226,5,FALSE)</f>
        <v>122469.96777933399</v>
      </c>
      <c r="M1292" s="1">
        <f>VLOOKUP($E1292,[1]AllProteinsNorm!$A$1:$Q$3226,10,FALSE)</f>
        <v>180088.57667011599</v>
      </c>
      <c r="N1292" s="1">
        <f>VLOOKUP($E1292,[1]AllProteinsNorm!$A$1:$Q$3226,11,FALSE)</f>
        <v>150759.23599707099</v>
      </c>
      <c r="O1292" s="1">
        <f>VLOOKUP($E1292,[1]AllProteinsNorm!$A$1:$Q$3226,15,FALSE)</f>
        <v>219398.810590426</v>
      </c>
      <c r="P1292" s="1">
        <f>VLOOKUP($E1292,[1]AllProteinsNorm!$A$1:$Q$3226,6,FALSE)</f>
        <v>164040.78948995899</v>
      </c>
      <c r="Q1292" s="1">
        <f>VLOOKUP($E1292,[1]AllProteinsNorm!$A$1:$Q$3226,8,FALSE)</f>
        <v>189260.6148637</v>
      </c>
      <c r="R1292" s="1">
        <f>VLOOKUP($E1292,[1]AllProteinsNorm!$A$1:$Q$3226,13,FALSE)</f>
        <v>245026.79194399499</v>
      </c>
      <c r="S1292" s="1">
        <f>VLOOKUP($E1292,[1]AllProteinsNorm!$A$1:$Q$3226,16,FALSE)</f>
        <v>169942.37918876301</v>
      </c>
      <c r="T1292" s="1">
        <f>VLOOKUP($E1292,[1]AllProteinsNorm!$A$1:$Q$3226,17,FALSE)</f>
        <v>137632.05172499901</v>
      </c>
      <c r="U1292" s="1">
        <f>VLOOKUP($E1292,[1]AllProteinsNorm!$A$1:$Q$3226,3,FALSE)</f>
        <v>100469.57899935399</v>
      </c>
      <c r="V1292" s="1">
        <f>VLOOKUP($E1292,[1]AllProteinsNorm!$A$1:$Q$3226,7,FALSE)</f>
        <v>149356.21424550301</v>
      </c>
      <c r="W1292" s="1">
        <f>VLOOKUP($E1292,[1]AllProteinsNorm!$A$1:$Q$3226,9,FALSE)</f>
        <v>142206.49082607101</v>
      </c>
      <c r="X1292" s="1">
        <f>VLOOKUP($E1292,[1]AllProteinsNorm!$A$1:$Q$3226,12,FALSE)</f>
        <v>103666.486569884</v>
      </c>
      <c r="Y1292" s="29">
        <f>VLOOKUP($E1292,[1]AllProteinsNorm!$A$1:$Q$3226,14,FALSE)</f>
        <v>178809.292725698</v>
      </c>
      <c r="Z1292" s="25">
        <f t="shared" si="165"/>
        <v>1.008700953940642</v>
      </c>
      <c r="AA1292" s="1">
        <f t="shared" si="165"/>
        <v>0.72662733769521293</v>
      </c>
      <c r="AB1292" s="1">
        <f t="shared" si="165"/>
        <v>1.0684846692448295</v>
      </c>
      <c r="AC1292" s="1">
        <f t="shared" si="165"/>
        <v>0.89447057325021306</v>
      </c>
      <c r="AD1292" s="1">
        <f t="shared" si="165"/>
        <v>1.3017164658691027</v>
      </c>
      <c r="AE1292" s="1">
        <f t="shared" si="165"/>
        <v>0.97327144198549709</v>
      </c>
      <c r="AF1292" s="1">
        <f t="shared" si="165"/>
        <v>1.1229033468577045</v>
      </c>
      <c r="AG1292" s="1">
        <f t="shared" si="165"/>
        <v>1.4537700035576195</v>
      </c>
      <c r="AH1292" s="1">
        <f t="shared" si="165"/>
        <v>1.0082862010220801</v>
      </c>
      <c r="AI1292" s="1">
        <f t="shared" si="165"/>
        <v>0.81658559351186033</v>
      </c>
      <c r="AJ1292" s="1">
        <f t="shared" si="165"/>
        <v>0.59609669236786067</v>
      </c>
      <c r="AK1292" s="1">
        <f t="shared" si="165"/>
        <v>0.88614629605347861</v>
      </c>
      <c r="AL1292" s="1">
        <f t="shared" si="165"/>
        <v>0.84372622697270894</v>
      </c>
      <c r="AM1292" s="1">
        <f t="shared" si="165"/>
        <v>0.61506428482299547</v>
      </c>
      <c r="AN1292" s="29">
        <f t="shared" si="165"/>
        <v>1.0608945416115509</v>
      </c>
      <c r="AO1292" s="1">
        <f t="shared" si="160"/>
        <v>32127.11978582076</v>
      </c>
      <c r="AP1292" s="1">
        <f t="shared" si="161"/>
        <v>35939.308936321133</v>
      </c>
      <c r="AQ1292" s="29">
        <f t="shared" si="162"/>
        <v>29500.437842994073</v>
      </c>
    </row>
    <row r="1293" spans="1:43" x14ac:dyDescent="0.2">
      <c r="A1293" s="26"/>
      <c r="E1293" s="25" t="s">
        <v>2536</v>
      </c>
      <c r="F1293" s="26" t="s">
        <v>2537</v>
      </c>
      <c r="G1293" s="1">
        <v>0.93222139538651905</v>
      </c>
      <c r="H1293" s="1">
        <v>1.00761409564243</v>
      </c>
      <c r="I1293" s="1">
        <f>VLOOKUP(F1293,'[1]SUSMB vs SHAM all proteins sum'!$B$2:$E$3214,2,FALSE)</f>
        <v>0.37857165787292402</v>
      </c>
      <c r="J1293" s="29">
        <f>VLOOKUP(F1293,'[1]SUSMB vs SHAM all proteins sum'!$B$2:$E$3214,3,FALSE)</f>
        <v>1.0693197720137899</v>
      </c>
      <c r="K1293" s="25">
        <f>VLOOKUP($E1293,[1]AllProteinsNorm!$A$1:$Q$3226,4,FALSE)</f>
        <v>881286.94452743197</v>
      </c>
      <c r="L1293" s="1">
        <f>VLOOKUP($E1293,[1]AllProteinsNorm!$A$1:$Q$3226,5,FALSE)</f>
        <v>753618.20216530003</v>
      </c>
      <c r="M1293" s="1">
        <f>VLOOKUP($E1293,[1]AllProteinsNorm!$A$1:$Q$3226,10,FALSE)</f>
        <v>932497.26298501506</v>
      </c>
      <c r="N1293" s="1">
        <f>VLOOKUP($E1293,[1]AllProteinsNorm!$A$1:$Q$3226,11,FALSE)</f>
        <v>1059663.70580369</v>
      </c>
      <c r="O1293" s="1">
        <f>VLOOKUP($E1293,[1]AllProteinsNorm!$A$1:$Q$3226,15,FALSE)</f>
        <v>982438.30088922998</v>
      </c>
      <c r="P1293" s="1">
        <f>VLOOKUP($E1293,[1]AllProteinsNorm!$A$1:$Q$3226,6,FALSE)</f>
        <v>826188.25060058199</v>
      </c>
      <c r="Q1293" s="1">
        <f>VLOOKUP($E1293,[1]AllProteinsNorm!$A$1:$Q$3226,8,FALSE)</f>
        <v>933426.78111987002</v>
      </c>
      <c r="R1293" s="1">
        <f>VLOOKUP($E1293,[1]AllProteinsNorm!$A$1:$Q$3226,13,FALSE)</f>
        <v>773276.13408306905</v>
      </c>
      <c r="S1293" s="1">
        <f>VLOOKUP($E1293,[1]AllProteinsNorm!$A$1:$Q$3226,16,FALSE)</f>
        <v>1031086.6786407901</v>
      </c>
      <c r="T1293" s="1">
        <f>VLOOKUP($E1293,[1]AllProteinsNorm!$A$1:$Q$3226,17,FALSE)</f>
        <v>1089109.99563691</v>
      </c>
      <c r="U1293" s="1">
        <f>VLOOKUP($E1293,[1]AllProteinsNorm!$A$1:$Q$3226,3,FALSE)</f>
        <v>847378.83103418397</v>
      </c>
      <c r="V1293" s="1">
        <f>VLOOKUP($E1293,[1]AllProteinsNorm!$A$1:$Q$3226,7,FALSE)</f>
        <v>943130.756646525</v>
      </c>
      <c r="W1293" s="1">
        <f>VLOOKUP($E1293,[1]AllProteinsNorm!$A$1:$Q$3226,9,FALSE)</f>
        <v>1091105.1133582401</v>
      </c>
      <c r="X1293" s="1">
        <f>VLOOKUP($E1293,[1]AllProteinsNorm!$A$1:$Q$3226,12,FALSE)</f>
        <v>1000078.80467617</v>
      </c>
      <c r="Y1293" s="29">
        <f>VLOOKUP($E1293,[1]AllProteinsNorm!$A$1:$Q$3226,14,FALSE)</f>
        <v>1033658.97499498</v>
      </c>
      <c r="Z1293" s="25">
        <f t="shared" si="165"/>
        <v>0.95594543894734019</v>
      </c>
      <c r="AA1293" s="1">
        <f t="shared" si="165"/>
        <v>0.81746119982966403</v>
      </c>
      <c r="AB1293" s="1">
        <f t="shared" si="165"/>
        <v>1.0114940552754963</v>
      </c>
      <c r="AC1293" s="1">
        <f t="shared" si="165"/>
        <v>1.1494334423894808</v>
      </c>
      <c r="AD1293" s="1">
        <f t="shared" si="165"/>
        <v>1.0656658635580192</v>
      </c>
      <c r="AE1293" s="1">
        <f t="shared" si="165"/>
        <v>0.89617904222672218</v>
      </c>
      <c r="AF1293" s="1">
        <f t="shared" si="165"/>
        <v>1.0125023178248864</v>
      </c>
      <c r="AG1293" s="1">
        <f t="shared" si="165"/>
        <v>0.83878445949284364</v>
      </c>
      <c r="AH1293" s="1">
        <f t="shared" si="165"/>
        <v>1.1184355035856817</v>
      </c>
      <c r="AI1293" s="1">
        <f t="shared" si="165"/>
        <v>1.181374283717934</v>
      </c>
      <c r="AJ1293" s="1">
        <f t="shared" si="165"/>
        <v>0.91916478919590128</v>
      </c>
      <c r="AK1293" s="1">
        <f t="shared" si="165"/>
        <v>1.0230283686213573</v>
      </c>
      <c r="AL1293" s="1">
        <f t="shared" si="165"/>
        <v>1.183538418450341</v>
      </c>
      <c r="AM1293" s="1">
        <f t="shared" si="165"/>
        <v>1.0848007880460941</v>
      </c>
      <c r="AN1293" s="29">
        <f t="shared" si="165"/>
        <v>1.1212257128162602</v>
      </c>
      <c r="AO1293" s="1">
        <f t="shared" si="160"/>
        <v>102688.08134101116</v>
      </c>
      <c r="AP1293" s="1">
        <f t="shared" si="161"/>
        <v>119066.02592602835</v>
      </c>
      <c r="AQ1293" s="29">
        <f t="shared" si="162"/>
        <v>83099.176938895791</v>
      </c>
    </row>
    <row r="1294" spans="1:43" x14ac:dyDescent="0.2">
      <c r="A1294" s="26"/>
      <c r="E1294" s="25" t="s">
        <v>2538</v>
      </c>
      <c r="F1294" s="26" t="s">
        <v>2539</v>
      </c>
      <c r="G1294" s="1">
        <v>0.74674798640297801</v>
      </c>
      <c r="H1294" s="1">
        <v>0.98106941481986798</v>
      </c>
      <c r="I1294" s="1">
        <f>VLOOKUP(F1294,'[1]SUSMB vs SHAM all proteins sum'!$B$2:$E$3214,2,FALSE)</f>
        <v>0.56687021505250601</v>
      </c>
      <c r="J1294" s="29">
        <f>VLOOKUP(F1294,'[1]SUSMB vs SHAM all proteins sum'!$B$2:$E$3214,3,FALSE)</f>
        <v>0.96973293668780902</v>
      </c>
      <c r="K1294" s="25">
        <f>VLOOKUP($E1294,[1]AllProteinsNorm!$A$1:$Q$3226,4,FALSE)</f>
        <v>993943.367162348</v>
      </c>
      <c r="L1294" s="1">
        <f>VLOOKUP($E1294,[1]AllProteinsNorm!$A$1:$Q$3226,5,FALSE)</f>
        <v>918880.58119153895</v>
      </c>
      <c r="M1294" s="1">
        <f>VLOOKUP($E1294,[1]AllProteinsNorm!$A$1:$Q$3226,10,FALSE)</f>
        <v>1063321.8095763801</v>
      </c>
      <c r="N1294" s="1">
        <f>VLOOKUP($E1294,[1]AllProteinsNorm!$A$1:$Q$3226,11,FALSE)</f>
        <v>1086703.3619067799</v>
      </c>
      <c r="O1294" s="1">
        <f>VLOOKUP($E1294,[1]AllProteinsNorm!$A$1:$Q$3226,15,FALSE)</f>
        <v>999207.98678392801</v>
      </c>
      <c r="P1294" s="1">
        <f>VLOOKUP($E1294,[1]AllProteinsNorm!$A$1:$Q$3226,6,FALSE)</f>
        <v>1140760.7417403799</v>
      </c>
      <c r="Q1294" s="1">
        <f>VLOOKUP($E1294,[1]AllProteinsNorm!$A$1:$Q$3226,8,FALSE)</f>
        <v>985520.97191137401</v>
      </c>
      <c r="R1294" s="1">
        <f>VLOOKUP($E1294,[1]AllProteinsNorm!$A$1:$Q$3226,13,FALSE)</f>
        <v>970116.27130187</v>
      </c>
      <c r="S1294" s="1">
        <f>VLOOKUP($E1294,[1]AllProteinsNorm!$A$1:$Q$3226,16,FALSE)</f>
        <v>1040043.27089447</v>
      </c>
      <c r="T1294" s="1">
        <f>VLOOKUP($E1294,[1]AllProteinsNorm!$A$1:$Q$3226,17,FALSE)</f>
        <v>844919.61227826704</v>
      </c>
      <c r="U1294" s="1">
        <f>VLOOKUP($E1294,[1]AllProteinsNorm!$A$1:$Q$3226,3,FALSE)</f>
        <v>975462.30474261602</v>
      </c>
      <c r="V1294" s="1">
        <f>VLOOKUP($E1294,[1]AllProteinsNorm!$A$1:$Q$3226,7,FALSE)</f>
        <v>1079818.00585594</v>
      </c>
      <c r="W1294" s="1">
        <f>VLOOKUP($E1294,[1]AllProteinsNorm!$A$1:$Q$3226,9,FALSE)</f>
        <v>839920.56823607895</v>
      </c>
      <c r="X1294" s="1">
        <f>VLOOKUP($E1294,[1]AllProteinsNorm!$A$1:$Q$3226,12,FALSE)</f>
        <v>995314.53393238701</v>
      </c>
      <c r="Y1294" s="29">
        <f>VLOOKUP($E1294,[1]AllProteinsNorm!$A$1:$Q$3226,14,FALSE)</f>
        <v>1026959.83052574</v>
      </c>
      <c r="Z1294" s="25">
        <f t="shared" si="165"/>
        <v>0.98175835063408168</v>
      </c>
      <c r="AA1294" s="1">
        <f t="shared" si="165"/>
        <v>0.90761577935349513</v>
      </c>
      <c r="AB1294" s="1">
        <f t="shared" si="165"/>
        <v>1.050286264239884</v>
      </c>
      <c r="AC1294" s="1">
        <f t="shared" si="165"/>
        <v>1.0733811758913328</v>
      </c>
      <c r="AD1294" s="1">
        <f t="shared" si="165"/>
        <v>0.98695842988120641</v>
      </c>
      <c r="AE1294" s="1">
        <f t="shared" si="165"/>
        <v>1.1267758519044648</v>
      </c>
      <c r="AF1294" s="1">
        <f t="shared" si="165"/>
        <v>0.97343920777024684</v>
      </c>
      <c r="AG1294" s="1">
        <f t="shared" si="165"/>
        <v>0.95822335748938459</v>
      </c>
      <c r="AH1294" s="1">
        <f t="shared" si="165"/>
        <v>1.0272931033651651</v>
      </c>
      <c r="AI1294" s="1">
        <f t="shared" si="165"/>
        <v>0.83456151766160924</v>
      </c>
      <c r="AJ1294" s="1">
        <f t="shared" si="165"/>
        <v>0.96350385248197723</v>
      </c>
      <c r="AK1294" s="1">
        <f t="shared" si="165"/>
        <v>1.0665802292546047</v>
      </c>
      <c r="AL1294" s="1">
        <f t="shared" si="165"/>
        <v>0.82962375823209833</v>
      </c>
      <c r="AM1294" s="1">
        <f t="shared" si="165"/>
        <v>0.98311270790540284</v>
      </c>
      <c r="AN1294" s="29">
        <f t="shared" si="165"/>
        <v>1.0143700563773927</v>
      </c>
      <c r="AO1294" s="1">
        <f t="shared" ref="AO1294:AO1357" si="166">_xlfn.STDEV.P(K1294:O1294)</f>
        <v>58948.414451313358</v>
      </c>
      <c r="AP1294" s="1">
        <f t="shared" ref="AP1294:AP1357" si="167">_xlfn.STDEV.P(P1294:T1294)</f>
        <v>96436.6866530025</v>
      </c>
      <c r="AQ1294" s="29">
        <f t="shared" ref="AQ1294:AQ1357" si="168">_xlfn.STDEV.P(U1294:Y1294)</f>
        <v>79981.442824636004</v>
      </c>
    </row>
    <row r="1295" spans="1:43" x14ac:dyDescent="0.2">
      <c r="A1295" s="26"/>
      <c r="E1295" s="25" t="s">
        <v>2540</v>
      </c>
      <c r="F1295" s="26" t="s">
        <v>2541</v>
      </c>
      <c r="G1295" s="43">
        <v>3.7329345529861099E-2</v>
      </c>
      <c r="H1295" s="1">
        <v>1.4197367491383801</v>
      </c>
      <c r="I1295" s="1">
        <f>VLOOKUP(F1295,'[1]SUSMB vs SHAM all proteins sum'!$B$2:$E$3214,2,FALSE)</f>
        <v>0.51731915923897198</v>
      </c>
      <c r="J1295" s="29">
        <f>VLOOKUP(F1295,'[1]SUSMB vs SHAM all proteins sum'!$B$2:$E$3214,3,FALSE)</f>
        <v>0.87546819193148495</v>
      </c>
      <c r="K1295" s="25">
        <f>VLOOKUP($E1295,[1]AllProteinsNorm!$A$1:$Q$3226,4,FALSE)</f>
        <v>140759.83246696999</v>
      </c>
      <c r="L1295" s="1">
        <f>VLOOKUP($E1295,[1]AllProteinsNorm!$A$1:$Q$3226,5,FALSE)</f>
        <v>160529.41762355599</v>
      </c>
      <c r="M1295" s="1">
        <f>VLOOKUP($E1295,[1]AllProteinsNorm!$A$1:$Q$3226,10,FALSE)</f>
        <v>152899.01059965999</v>
      </c>
      <c r="N1295" s="1">
        <f>VLOOKUP($E1295,[1]AllProteinsNorm!$A$1:$Q$3226,11,FALSE)</f>
        <v>139236.026920242</v>
      </c>
      <c r="O1295" s="1">
        <f>VLOOKUP($E1295,[1]AllProteinsNorm!$A$1:$Q$3226,15,FALSE)</f>
        <v>123110.94024265499</v>
      </c>
      <c r="P1295" s="1">
        <f>VLOOKUP($E1295,[1]AllProteinsNorm!$A$1:$Q$3226,6,FALSE)</f>
        <v>196855.81376029999</v>
      </c>
      <c r="Q1295" s="1">
        <f>VLOOKUP($E1295,[1]AllProteinsNorm!$A$1:$Q$3226,8,FALSE)</f>
        <v>159564.47255061299</v>
      </c>
      <c r="R1295" s="1">
        <f>VLOOKUP($E1295,[1]AllProteinsNorm!$A$1:$Q$3226,13,FALSE)</f>
        <v>178505.82625210501</v>
      </c>
      <c r="S1295" s="1">
        <f>VLOOKUP($E1295,[1]AllProteinsNorm!$A$1:$Q$3226,16,FALSE)</f>
        <v>179614.50532190301</v>
      </c>
      <c r="T1295" s="1">
        <f>VLOOKUP($E1295,[1]AllProteinsNorm!$A$1:$Q$3226,17,FALSE)</f>
        <v>339193.23997313803</v>
      </c>
      <c r="U1295" s="1">
        <f>VLOOKUP($E1295,[1]AllProteinsNorm!$A$1:$Q$3226,3,FALSE)</f>
        <v>104424.466900616</v>
      </c>
      <c r="V1295" s="1">
        <f>VLOOKUP($E1295,[1]AllProteinsNorm!$A$1:$Q$3226,7,FALSE)</f>
        <v>212154.567934005</v>
      </c>
      <c r="W1295" s="1">
        <f>VLOOKUP($E1295,[1]AllProteinsNorm!$A$1:$Q$3226,9,FALSE)</f>
        <v>179784.165738871</v>
      </c>
      <c r="X1295" s="1">
        <f>VLOOKUP($E1295,[1]AllProteinsNorm!$A$1:$Q$3226,12,FALSE)</f>
        <v>77310.269021725893</v>
      </c>
      <c r="Y1295" s="29">
        <f>VLOOKUP($E1295,[1]AllProteinsNorm!$A$1:$Q$3226,14,FALSE)</f>
        <v>98911.069462768806</v>
      </c>
      <c r="Z1295" s="25">
        <f t="shared" si="165"/>
        <v>0.98222548588937719</v>
      </c>
      <c r="AA1295" s="1">
        <f t="shared" si="165"/>
        <v>1.1201781251184391</v>
      </c>
      <c r="AB1295" s="1">
        <f t="shared" si="165"/>
        <v>1.0669329619548735</v>
      </c>
      <c r="AC1295" s="1">
        <f t="shared" si="165"/>
        <v>0.97159233424871261</v>
      </c>
      <c r="AD1295" s="1">
        <f t="shared" si="165"/>
        <v>0.85907109278859795</v>
      </c>
      <c r="AE1295" s="1">
        <f t="shared" si="165"/>
        <v>1.3736645883422145</v>
      </c>
      <c r="AF1295" s="1">
        <f t="shared" si="165"/>
        <v>1.1134447152633911</v>
      </c>
      <c r="AG1295" s="1">
        <f t="shared" si="165"/>
        <v>1.245617935540676</v>
      </c>
      <c r="AH1295" s="1">
        <f t="shared" si="165"/>
        <v>1.2533543246720233</v>
      </c>
      <c r="AI1295" s="1">
        <f t="shared" si="165"/>
        <v>2.3668985612155109</v>
      </c>
      <c r="AJ1295" s="1">
        <f t="shared" si="165"/>
        <v>0.72867643377072733</v>
      </c>
      <c r="AK1295" s="1">
        <f t="shared" si="165"/>
        <v>1.4804196617776397</v>
      </c>
      <c r="AL1295" s="1">
        <f t="shared" si="165"/>
        <v>1.2545382191294969</v>
      </c>
      <c r="AM1295" s="1">
        <f t="shared" si="165"/>
        <v>0.53947291086696891</v>
      </c>
      <c r="AN1295" s="29">
        <f t="shared" si="165"/>
        <v>0.69020381425719202</v>
      </c>
      <c r="AO1295" s="1">
        <f t="shared" si="166"/>
        <v>12802.812582502838</v>
      </c>
      <c r="AP1295" s="1">
        <f t="shared" si="167"/>
        <v>65298.971268700821</v>
      </c>
      <c r="AQ1295" s="29">
        <f t="shared" si="168"/>
        <v>52005.117355266979</v>
      </c>
    </row>
    <row r="1296" spans="1:43" x14ac:dyDescent="0.2">
      <c r="A1296" s="26"/>
      <c r="E1296" s="25" t="s">
        <v>2542</v>
      </c>
      <c r="F1296" s="26" t="s">
        <v>2543</v>
      </c>
      <c r="G1296" s="1">
        <v>0.114599145564121</v>
      </c>
      <c r="H1296" s="43">
        <v>0.40547863309306298</v>
      </c>
      <c r="I1296" s="1">
        <f>VLOOKUP(F1296,'[1]SUSMB vs SHAM all proteins sum'!$B$2:$E$3214,2,FALSE)</f>
        <v>0.65084052961715599</v>
      </c>
      <c r="J1296" s="29">
        <f>VLOOKUP(F1296,'[1]SUSMB vs SHAM all proteins sum'!$B$2:$E$3214,3,FALSE)</f>
        <v>1.43457440220997</v>
      </c>
      <c r="K1296" s="25">
        <f>VLOOKUP($E1296,[1]AllProteinsNorm!$A$1:$Q$3226,4,FALSE)</f>
        <v>83379.400691876595</v>
      </c>
      <c r="L1296" s="1">
        <f>VLOOKUP($E1296,[1]AllProteinsNorm!$A$1:$Q$3226,5,FALSE)</f>
        <v>62220.450307751998</v>
      </c>
      <c r="M1296" s="1">
        <f>VLOOKUP($E1296,[1]AllProteinsNorm!$A$1:$Q$3226,10,FALSE)</f>
        <v>12564.4239662247</v>
      </c>
      <c r="N1296" s="1">
        <f>VLOOKUP($E1296,[1]AllProteinsNorm!$A$1:$Q$3226,11,FALSE)</f>
        <v>7404.4327790021498</v>
      </c>
      <c r="O1296" s="1">
        <f>VLOOKUP($E1296,[1]AllProteinsNorm!$A$1:$Q$3226,15,FALSE)</f>
        <v>11615.201441794499</v>
      </c>
      <c r="P1296" s="1">
        <f>VLOOKUP($E1296,[1]AllProteinsNorm!$A$1:$Q$3226,6,FALSE)</f>
        <v>11763.1749739405</v>
      </c>
      <c r="Q1296" s="1">
        <f>VLOOKUP($E1296,[1]AllProteinsNorm!$A$1:$Q$3226,8,FALSE)</f>
        <v>14037.006096811499</v>
      </c>
      <c r="R1296" s="1">
        <f>VLOOKUP($E1296,[1]AllProteinsNorm!$A$1:$Q$3226,13,FALSE)</f>
        <v>7226.9321844688002</v>
      </c>
      <c r="S1296" s="1">
        <f>VLOOKUP($E1296,[1]AllProteinsNorm!$A$1:$Q$3226,16,FALSE)</f>
        <v>6543.5237130129199</v>
      </c>
      <c r="T1296" s="1">
        <f>VLOOKUP($E1296,[1]AllProteinsNorm!$A$1:$Q$3226,17,FALSE)</f>
        <v>7869.1569210784201</v>
      </c>
      <c r="U1296" s="1">
        <f>VLOOKUP($E1296,[1]AllProteinsNorm!$A$1:$Q$3226,3,FALSE)</f>
        <v>105014.570000176</v>
      </c>
      <c r="V1296" s="1">
        <f>VLOOKUP($E1296,[1]AllProteinsNorm!$A$1:$Q$3226,7,FALSE)</f>
        <v>10889.1187565986</v>
      </c>
      <c r="W1296" s="1">
        <f>VLOOKUP($E1296,[1]AllProteinsNorm!$A$1:$Q$3226,9,FALSE)</f>
        <v>67388.9278358062</v>
      </c>
      <c r="X1296" s="1">
        <f>VLOOKUP($E1296,[1]AllProteinsNorm!$A$1:$Q$3226,12,FALSE)</f>
        <v>5555.9194401385303</v>
      </c>
      <c r="Y1296" s="29">
        <f>VLOOKUP($E1296,[1]AllProteinsNorm!$A$1:$Q$3226,14,FALSE)</f>
        <v>79557.595616600607</v>
      </c>
      <c r="Z1296" s="25">
        <f t="shared" si="165"/>
        <v>2.3529055509223094</v>
      </c>
      <c r="AA1296" s="1">
        <f t="shared" si="165"/>
        <v>1.7558154855418453</v>
      </c>
      <c r="AB1296" s="1">
        <f t="shared" si="165"/>
        <v>0.3545588316653806</v>
      </c>
      <c r="AC1296" s="1">
        <f t="shared" si="165"/>
        <v>0.20894766384237903</v>
      </c>
      <c r="AD1296" s="1">
        <f t="shared" si="165"/>
        <v>0.32777246802808591</v>
      </c>
      <c r="AE1296" s="1">
        <f t="shared" si="165"/>
        <v>0.33194817260603726</v>
      </c>
      <c r="AF1296" s="1">
        <f t="shared" si="165"/>
        <v>0.39611401964341375</v>
      </c>
      <c r="AG1296" s="1">
        <f t="shared" si="165"/>
        <v>0.20393872721409961</v>
      </c>
      <c r="AH1296" s="1">
        <f t="shared" si="165"/>
        <v>0.18465344124786776</v>
      </c>
      <c r="AI1296" s="1">
        <f t="shared" si="165"/>
        <v>0.22206183838028018</v>
      </c>
      <c r="AJ1296" s="1">
        <f t="shared" si="165"/>
        <v>2.9634341651631311</v>
      </c>
      <c r="AK1296" s="1">
        <f t="shared" si="165"/>
        <v>0.30728294704029052</v>
      </c>
      <c r="AL1296" s="1">
        <f t="shared" si="165"/>
        <v>1.9016661316806434</v>
      </c>
      <c r="AM1296" s="1">
        <f t="shared" si="165"/>
        <v>0.15678397281227682</v>
      </c>
      <c r="AN1296" s="29">
        <f t="shared" si="165"/>
        <v>2.2450570139750292</v>
      </c>
      <c r="AO1296" s="1">
        <f t="shared" si="166"/>
        <v>31280.296162979688</v>
      </c>
      <c r="AP1296" s="1">
        <f t="shared" si="167"/>
        <v>2907.6760069722195</v>
      </c>
      <c r="AQ1296" s="29">
        <f t="shared" si="168"/>
        <v>39089.15290513754</v>
      </c>
    </row>
    <row r="1297" spans="1:43" x14ac:dyDescent="0.2">
      <c r="A1297" s="26"/>
      <c r="E1297" s="25" t="s">
        <v>2544</v>
      </c>
      <c r="F1297" s="26" t="s">
        <v>2545</v>
      </c>
      <c r="G1297" s="1">
        <v>0.88126657368202899</v>
      </c>
      <c r="H1297" s="1">
        <v>1.0280131633380201</v>
      </c>
      <c r="I1297" s="1">
        <f>VLOOKUP(F1297,'[1]SUSMB vs SHAM all proteins sum'!$B$2:$E$3214,2,FALSE)</f>
        <v>0.74186143042563102</v>
      </c>
      <c r="J1297" s="29">
        <f>VLOOKUP(F1297,'[1]SUSMB vs SHAM all proteins sum'!$B$2:$E$3214,3,FALSE)</f>
        <v>1.06153435151603</v>
      </c>
      <c r="K1297" s="25">
        <f>VLOOKUP($E1297,[1]AllProteinsNorm!$A$1:$Q$3226,4,FALSE)</f>
        <v>190361.284320976</v>
      </c>
      <c r="L1297" s="1">
        <f>VLOOKUP($E1297,[1]AllProteinsNorm!$A$1:$Q$3226,5,FALSE)</f>
        <v>142698.04021555799</v>
      </c>
      <c r="M1297" s="1">
        <f>VLOOKUP($E1297,[1]AllProteinsNorm!$A$1:$Q$3226,10,FALSE)</f>
        <v>247968.83804844899</v>
      </c>
      <c r="N1297" s="1">
        <f>VLOOKUP($E1297,[1]AllProteinsNorm!$A$1:$Q$3226,11,FALSE)</f>
        <v>237799.78091398199</v>
      </c>
      <c r="O1297" s="1">
        <f>VLOOKUP($E1297,[1]AllProteinsNorm!$A$1:$Q$3226,15,FALSE)</f>
        <v>342196.28705970699</v>
      </c>
      <c r="P1297" s="1">
        <f>VLOOKUP($E1297,[1]AllProteinsNorm!$A$1:$Q$3226,6,FALSE)</f>
        <v>190511.50840827901</v>
      </c>
      <c r="Q1297" s="1">
        <f>VLOOKUP($E1297,[1]AllProteinsNorm!$A$1:$Q$3226,8,FALSE)</f>
        <v>255774.97736060299</v>
      </c>
      <c r="R1297" s="1">
        <f>VLOOKUP($E1297,[1]AllProteinsNorm!$A$1:$Q$3226,13,FALSE)</f>
        <v>172929.76719204601</v>
      </c>
      <c r="S1297" s="1">
        <f>VLOOKUP($E1297,[1]AllProteinsNorm!$A$1:$Q$3226,16,FALSE)</f>
        <v>309775.82738376397</v>
      </c>
      <c r="T1297" s="1">
        <f>VLOOKUP($E1297,[1]AllProteinsNorm!$A$1:$Q$3226,17,FALSE)</f>
        <v>241088.95273949701</v>
      </c>
      <c r="U1297" s="1">
        <f>VLOOKUP($E1297,[1]AllProteinsNorm!$A$1:$Q$3226,3,FALSE)</f>
        <v>283501.613175779</v>
      </c>
      <c r="V1297" s="1">
        <f>VLOOKUP($E1297,[1]AllProteinsNorm!$A$1:$Q$3226,7,FALSE)</f>
        <v>263656.32675645401</v>
      </c>
      <c r="W1297" s="1">
        <f>VLOOKUP($E1297,[1]AllProteinsNorm!$A$1:$Q$3226,9,FALSE)</f>
        <v>163184.33659324399</v>
      </c>
      <c r="X1297" s="1">
        <f>VLOOKUP($E1297,[1]AllProteinsNorm!$A$1:$Q$3226,12,FALSE)</f>
        <v>234640.08633026201</v>
      </c>
      <c r="Y1297" s="29">
        <f>VLOOKUP($E1297,[1]AllProteinsNorm!$A$1:$Q$3226,14,FALSE)</f>
        <v>258152.50069395101</v>
      </c>
      <c r="Z1297" s="25">
        <f t="shared" si="165"/>
        <v>0.81979892973196722</v>
      </c>
      <c r="AA1297" s="1">
        <f t="shared" si="165"/>
        <v>0.61453515120392144</v>
      </c>
      <c r="AB1297" s="1">
        <f t="shared" si="165"/>
        <v>1.0678882986323599</v>
      </c>
      <c r="AC1297" s="1">
        <f t="shared" si="165"/>
        <v>1.0240948235832914</v>
      </c>
      <c r="AD1297" s="1">
        <f t="shared" si="165"/>
        <v>1.47368279684846</v>
      </c>
      <c r="AE1297" s="1">
        <f t="shared" si="165"/>
        <v>0.82044587612356279</v>
      </c>
      <c r="AF1297" s="1">
        <f t="shared" si="165"/>
        <v>1.1015057680472651</v>
      </c>
      <c r="AG1297" s="1">
        <f t="shared" si="165"/>
        <v>0.74472936326589034</v>
      </c>
      <c r="AH1297" s="1">
        <f t="shared" si="165"/>
        <v>1.3340627147579136</v>
      </c>
      <c r="AI1297" s="1">
        <f t="shared" si="165"/>
        <v>1.03825978129452</v>
      </c>
      <c r="AJ1297" s="1">
        <f t="shared" si="165"/>
        <v>1.2209116989718689</v>
      </c>
      <c r="AK1297" s="1">
        <f t="shared" si="165"/>
        <v>1.1354471328715745</v>
      </c>
      <c r="AL1297" s="1">
        <f t="shared" si="165"/>
        <v>0.70276025382657814</v>
      </c>
      <c r="AM1297" s="1">
        <f t="shared" si="165"/>
        <v>1.0104874650951763</v>
      </c>
      <c r="AN1297" s="29">
        <f t="shared" si="165"/>
        <v>1.111744672933014</v>
      </c>
      <c r="AO1297" s="1">
        <f t="shared" si="166"/>
        <v>66543.633480756514</v>
      </c>
      <c r="AP1297" s="1">
        <f t="shared" si="167"/>
        <v>48758.998817777836</v>
      </c>
      <c r="AQ1297" s="29">
        <f t="shared" si="168"/>
        <v>41734.721207213515</v>
      </c>
    </row>
    <row r="1298" spans="1:43" x14ac:dyDescent="0.2">
      <c r="A1298" s="26"/>
      <c r="E1298" s="25" t="s">
        <v>2546</v>
      </c>
      <c r="F1298" s="26" t="s">
        <v>2547</v>
      </c>
      <c r="G1298" s="1">
        <v>0.70483326666708601</v>
      </c>
      <c r="H1298" s="1">
        <v>0.91799369196515301</v>
      </c>
      <c r="I1298" s="1">
        <f>VLOOKUP(F1298,'[1]SUSMB vs SHAM all proteins sum'!$B$2:$E$3214,2,FALSE)</f>
        <v>0.168206227364186</v>
      </c>
      <c r="J1298" s="29">
        <f>VLOOKUP(F1298,'[1]SUSMB vs SHAM all proteins sum'!$B$2:$E$3214,3,FALSE)</f>
        <v>0.44638742488088201</v>
      </c>
      <c r="K1298" s="25">
        <f>VLOOKUP($E1298,[1]AllProteinsNorm!$A$1:$Q$3226,4,FALSE)</f>
        <v>82098.445788831305</v>
      </c>
      <c r="L1298" s="1">
        <f>VLOOKUP($E1298,[1]AllProteinsNorm!$A$1:$Q$3226,5,FALSE)</f>
        <v>52457.229353809802</v>
      </c>
      <c r="M1298" s="1">
        <f>VLOOKUP($E1298,[1]AllProteinsNorm!$A$1:$Q$3226,10,FALSE)</f>
        <v>106274.92961676201</v>
      </c>
      <c r="N1298" s="1">
        <f>VLOOKUP($E1298,[1]AllProteinsNorm!$A$1:$Q$3226,11,FALSE)</f>
        <v>66536.986083004405</v>
      </c>
      <c r="O1298" s="1">
        <f>VLOOKUP($E1298,[1]AllProteinsNorm!$A$1:$Q$3226,15,FALSE)</f>
        <v>122031.086017779</v>
      </c>
      <c r="P1298" s="1">
        <f>VLOOKUP($E1298,[1]AllProteinsNorm!$A$1:$Q$3226,6,FALSE)</f>
        <v>82434.226866846599</v>
      </c>
      <c r="Q1298" s="1">
        <f>VLOOKUP($E1298,[1]AllProteinsNorm!$A$1:$Q$3226,8,FALSE)</f>
        <v>97934.1454927554</v>
      </c>
      <c r="R1298" s="1">
        <f>VLOOKUP($E1298,[1]AllProteinsNorm!$A$1:$Q$3226,13,FALSE)</f>
        <v>89774.843389863396</v>
      </c>
      <c r="S1298" s="1">
        <f>VLOOKUP($E1298,[1]AllProteinsNorm!$A$1:$Q$3226,16,FALSE)</f>
        <v>41084.395108256896</v>
      </c>
      <c r="T1298" s="1">
        <f>VLOOKUP($E1298,[1]AllProteinsNorm!$A$1:$Q$3226,17,FALSE)</f>
        <v>81363.558614599096</v>
      </c>
      <c r="U1298" s="1">
        <f>VLOOKUP($E1298,[1]AllProteinsNorm!$A$1:$Q$3226,3,FALSE)</f>
        <v>4949.1730599607999</v>
      </c>
      <c r="V1298" s="1">
        <f>VLOOKUP($E1298,[1]AllProteinsNorm!$A$1:$Q$3226,7,FALSE)</f>
        <v>44558.316490898098</v>
      </c>
      <c r="W1298" s="1">
        <f>VLOOKUP($E1298,[1]AllProteinsNorm!$A$1:$Q$3226,9,FALSE)</f>
        <v>64870.362935667297</v>
      </c>
      <c r="X1298" s="1">
        <f>VLOOKUP($E1298,[1]AllProteinsNorm!$A$1:$Q$3226,12,FALSE)</f>
        <v>81541.411622785803</v>
      </c>
      <c r="Y1298" s="29">
        <f>VLOOKUP($E1298,[1]AllProteinsNorm!$A$1:$Q$3226,14,FALSE)</f>
        <v>56464.892038647398</v>
      </c>
      <c r="Z1298" s="25">
        <f t="shared" ref="Z1298:AN1314" si="169">K1298/AVERAGE($K1298:$O1298)</f>
        <v>0.95596994370295651</v>
      </c>
      <c r="AA1298" s="1">
        <f t="shared" si="169"/>
        <v>0.61082197245440084</v>
      </c>
      <c r="AB1298" s="1">
        <f t="shared" si="169"/>
        <v>1.2374855273641823</v>
      </c>
      <c r="AC1298" s="1">
        <f t="shared" si="169"/>
        <v>0.7747693422058336</v>
      </c>
      <c r="AD1298" s="1">
        <f t="shared" si="169"/>
        <v>1.4209532142726267</v>
      </c>
      <c r="AE1298" s="1">
        <f t="shared" si="169"/>
        <v>0.95987984254650394</v>
      </c>
      <c r="AF1298" s="1">
        <f t="shared" si="169"/>
        <v>1.1403638479845974</v>
      </c>
      <c r="AG1298" s="1">
        <f t="shared" si="169"/>
        <v>1.0453553798338129</v>
      </c>
      <c r="AH1298" s="1">
        <f t="shared" si="169"/>
        <v>0.4783945238102596</v>
      </c>
      <c r="AI1298" s="1">
        <f t="shared" si="169"/>
        <v>0.94741277743959273</v>
      </c>
      <c r="AJ1298" s="1">
        <f t="shared" si="169"/>
        <v>5.7629113999019904E-2</v>
      </c>
      <c r="AK1298" s="1">
        <f t="shared" si="169"/>
        <v>0.51884552622185209</v>
      </c>
      <c r="AL1298" s="1">
        <f t="shared" si="169"/>
        <v>0.75536286476249759</v>
      </c>
      <c r="AM1298" s="1">
        <f t="shared" si="169"/>
        <v>0.9494837317504814</v>
      </c>
      <c r="AN1298" s="29">
        <f t="shared" si="169"/>
        <v>0.65748796027418277</v>
      </c>
      <c r="AO1298" s="1">
        <f t="shared" si="166"/>
        <v>25410.187371604763</v>
      </c>
      <c r="AP1298" s="1">
        <f t="shared" si="167"/>
        <v>19638.798540231965</v>
      </c>
      <c r="AQ1298" s="29">
        <f t="shared" si="168"/>
        <v>25752.030045628893</v>
      </c>
    </row>
    <row r="1299" spans="1:43" x14ac:dyDescent="0.2">
      <c r="A1299" s="26"/>
      <c r="E1299" s="25" t="s">
        <v>2548</v>
      </c>
      <c r="F1299" s="26" t="s">
        <v>2549</v>
      </c>
      <c r="G1299" s="1">
        <v>0.941262635446797</v>
      </c>
      <c r="H1299" s="1">
        <v>1.0218813796974999</v>
      </c>
      <c r="I1299" s="1">
        <f>VLOOKUP(F1299,'[1]SUSMB vs SHAM all proteins sum'!$B$2:$E$3214,2,FALSE)</f>
        <v>0.48796003074447702</v>
      </c>
      <c r="J1299" s="29">
        <f>VLOOKUP(F1299,'[1]SUSMB vs SHAM all proteins sum'!$B$2:$E$3214,3,FALSE)</f>
        <v>1.1846079821019</v>
      </c>
      <c r="K1299" s="25">
        <f>VLOOKUP($E1299,[1]AllProteinsNorm!$A$1:$Q$3226,4,FALSE)</f>
        <v>197752.619040986</v>
      </c>
      <c r="L1299" s="1">
        <f>VLOOKUP($E1299,[1]AllProteinsNorm!$A$1:$Q$3226,5,FALSE)</f>
        <v>100138.011233376</v>
      </c>
      <c r="M1299" s="1">
        <f>VLOOKUP($E1299,[1]AllProteinsNorm!$A$1:$Q$3226,10,FALSE)</f>
        <v>54952.384034743198</v>
      </c>
      <c r="N1299" s="1">
        <f>VLOOKUP($E1299,[1]AllProteinsNorm!$A$1:$Q$3226,11,FALSE)</f>
        <v>100740.775193573</v>
      </c>
      <c r="O1299" s="1">
        <f>VLOOKUP($E1299,[1]AllProteinsNorm!$A$1:$Q$3226,15,FALSE)</f>
        <v>156099.003073634</v>
      </c>
      <c r="P1299" s="1">
        <f>VLOOKUP($E1299,[1]AllProteinsNorm!$A$1:$Q$3226,6,FALSE)</f>
        <v>71879.505749409102</v>
      </c>
      <c r="Q1299" s="1">
        <f>VLOOKUP($E1299,[1]AllProteinsNorm!$A$1:$Q$3226,8,FALSE)</f>
        <v>182301.64414042301</v>
      </c>
      <c r="R1299" s="1">
        <f>VLOOKUP($E1299,[1]AllProteinsNorm!$A$1:$Q$3226,13,FALSE)</f>
        <v>80790.577628096595</v>
      </c>
      <c r="S1299" s="1">
        <f>VLOOKUP($E1299,[1]AllProteinsNorm!$A$1:$Q$3226,16,FALSE)</f>
        <v>157722.55485039501</v>
      </c>
      <c r="T1299" s="1">
        <f>VLOOKUP($E1299,[1]AllProteinsNorm!$A$1:$Q$3226,17,FALSE)</f>
        <v>114199.816607742</v>
      </c>
      <c r="U1299" s="1">
        <f>VLOOKUP($E1299,[1]AllProteinsNorm!$A$1:$Q$3226,3,FALSE)</f>
        <v>147432.78117838301</v>
      </c>
      <c r="V1299" s="1">
        <f>VLOOKUP($E1299,[1]AllProteinsNorm!$A$1:$Q$3226,7,FALSE)</f>
        <v>151544.51407133299</v>
      </c>
      <c r="W1299" s="1">
        <f>VLOOKUP($E1299,[1]AllProteinsNorm!$A$1:$Q$3226,9,FALSE)</f>
        <v>99453.605966441202</v>
      </c>
      <c r="X1299" s="1">
        <f>VLOOKUP($E1299,[1]AllProteinsNorm!$A$1:$Q$3226,12,FALSE)</f>
        <v>143945.90748343201</v>
      </c>
      <c r="Y1299" s="29">
        <f>VLOOKUP($E1299,[1]AllProteinsNorm!$A$1:$Q$3226,14,FALSE)</f>
        <v>124805.091114658</v>
      </c>
      <c r="Z1299" s="25">
        <f t="shared" si="169"/>
        <v>1.6217664451816876</v>
      </c>
      <c r="AA1299" s="1">
        <f t="shared" si="169"/>
        <v>0.82123042057843565</v>
      </c>
      <c r="AB1299" s="1">
        <f t="shared" si="169"/>
        <v>0.45066372795706688</v>
      </c>
      <c r="AC1299" s="1">
        <f t="shared" si="169"/>
        <v>0.82617367933148267</v>
      </c>
      <c r="AD1299" s="1">
        <f t="shared" si="169"/>
        <v>1.2801657269513274</v>
      </c>
      <c r="AE1299" s="1">
        <f t="shared" si="169"/>
        <v>0.58948281487222842</v>
      </c>
      <c r="AF1299" s="1">
        <f t="shared" si="169"/>
        <v>1.495053217510685</v>
      </c>
      <c r="AG1299" s="1">
        <f t="shared" si="169"/>
        <v>0.66256238991675553</v>
      </c>
      <c r="AH1299" s="1">
        <f t="shared" si="169"/>
        <v>1.2934804522193675</v>
      </c>
      <c r="AI1299" s="1">
        <f t="shared" si="169"/>
        <v>0.93655108851910029</v>
      </c>
      <c r="AJ1299" s="1">
        <f t="shared" si="169"/>
        <v>1.2090941631744452</v>
      </c>
      <c r="AK1299" s="1">
        <f t="shared" si="169"/>
        <v>1.2428144267526182</v>
      </c>
      <c r="AL1299" s="1">
        <f t="shared" si="169"/>
        <v>0.81561762261801807</v>
      </c>
      <c r="AM1299" s="1">
        <f t="shared" si="169"/>
        <v>1.1804983610835196</v>
      </c>
      <c r="AN1299" s="29">
        <f t="shared" si="169"/>
        <v>1.0235247954700684</v>
      </c>
      <c r="AO1299" s="1">
        <f t="shared" si="166"/>
        <v>49651.717345729885</v>
      </c>
      <c r="AP1299" s="1">
        <f t="shared" si="167"/>
        <v>42852.26524688254</v>
      </c>
      <c r="AQ1299" s="29">
        <f t="shared" si="168"/>
        <v>19305.864457489391</v>
      </c>
    </row>
    <row r="1300" spans="1:43" x14ac:dyDescent="0.2">
      <c r="A1300" s="26"/>
      <c r="E1300" s="25" t="s">
        <v>2550</v>
      </c>
      <c r="F1300" s="26" t="s">
        <v>2551</v>
      </c>
      <c r="G1300" s="1">
        <v>0.21122410963302399</v>
      </c>
      <c r="H1300" s="43">
        <v>1.66383348202448</v>
      </c>
      <c r="I1300" s="1">
        <f>VLOOKUP(F1300,'[1]SUSMB vs SHAM all proteins sum'!$B$2:$E$3214,2,FALSE)</f>
        <v>0.26815423168209102</v>
      </c>
      <c r="J1300" s="29">
        <f>VLOOKUP(F1300,'[1]SUSMB vs SHAM all proteins sum'!$B$2:$E$3214,3,FALSE)</f>
        <v>1.6406130958374101</v>
      </c>
      <c r="K1300" s="25">
        <f>VLOOKUP($E1300,[1]AllProteinsNorm!$A$1:$Q$3226,4,FALSE)</f>
        <v>42264.759982756397</v>
      </c>
      <c r="L1300" s="1">
        <f>VLOOKUP($E1300,[1]AllProteinsNorm!$A$1:$Q$3226,5,FALSE)</f>
        <v>41467.770070475402</v>
      </c>
      <c r="M1300" s="1">
        <f>VLOOKUP($E1300,[1]AllProteinsNorm!$A$1:$Q$3226,10,FALSE)</f>
        <v>39209.4567660045</v>
      </c>
      <c r="N1300" s="1">
        <f>VLOOKUP($E1300,[1]AllProteinsNorm!$A$1:$Q$3226,11,FALSE)</f>
        <v>53441.617067817599</v>
      </c>
      <c r="O1300" s="1">
        <f>VLOOKUP($E1300,[1]AllProteinsNorm!$A$1:$Q$3226,15,FALSE)</f>
        <v>15303.425708679501</v>
      </c>
      <c r="P1300" s="1">
        <f>VLOOKUP($E1300,[1]AllProteinsNorm!$A$1:$Q$3226,6,FALSE)</f>
        <v>97661.859376149994</v>
      </c>
      <c r="Q1300" s="1">
        <f>VLOOKUP($E1300,[1]AllProteinsNorm!$A$1:$Q$3226,8,FALSE)</f>
        <v>41887.392241237299</v>
      </c>
      <c r="R1300" s="1">
        <f>VLOOKUP($E1300,[1]AllProteinsNorm!$A$1:$Q$3226,13,FALSE)</f>
        <v>147600.03758492001</v>
      </c>
      <c r="S1300" s="1">
        <f>VLOOKUP($E1300,[1]AllProteinsNorm!$A$1:$Q$3226,16,FALSE)</f>
        <v>28342.358335224701</v>
      </c>
      <c r="T1300" s="1">
        <f>VLOOKUP($E1300,[1]AllProteinsNorm!$A$1:$Q$3226,17,FALSE)</f>
        <v>41876.145245928798</v>
      </c>
      <c r="U1300" s="1">
        <f>VLOOKUP($E1300,[1]AllProteinsNorm!$A$1:$Q$3226,3,FALSE)</f>
        <v>33494.034360205304</v>
      </c>
      <c r="V1300" s="1">
        <f>VLOOKUP($E1300,[1]AllProteinsNorm!$A$1:$Q$3226,7,FALSE)</f>
        <v>38233.980549636297</v>
      </c>
      <c r="W1300" s="1">
        <f>VLOOKUP($E1300,[1]AllProteinsNorm!$A$1:$Q$3226,9,FALSE)</f>
        <v>32805.6885263199</v>
      </c>
      <c r="X1300" s="1">
        <f>VLOOKUP($E1300,[1]AllProteinsNorm!$A$1:$Q$3226,12,FALSE)</f>
        <v>209512.549979081</v>
      </c>
      <c r="Y1300" s="29">
        <f>VLOOKUP($E1300,[1]AllProteinsNorm!$A$1:$Q$3226,14,FALSE)</f>
        <v>75893.198721697903</v>
      </c>
      <c r="Z1300" s="25">
        <f t="shared" si="169"/>
        <v>1.1024418311424742</v>
      </c>
      <c r="AA1300" s="1">
        <f t="shared" si="169"/>
        <v>1.0816529985865668</v>
      </c>
      <c r="AB1300" s="1">
        <f t="shared" si="169"/>
        <v>1.0227467358823643</v>
      </c>
      <c r="AC1300" s="1">
        <f t="shared" si="169"/>
        <v>1.393981042445219</v>
      </c>
      <c r="AD1300" s="1">
        <f t="shared" si="169"/>
        <v>0.39917739194337554</v>
      </c>
      <c r="AE1300" s="1">
        <f t="shared" si="169"/>
        <v>2.5474300369231599</v>
      </c>
      <c r="AF1300" s="1">
        <f t="shared" si="169"/>
        <v>1.0925985010456241</v>
      </c>
      <c r="AG1300" s="1">
        <f t="shared" si="169"/>
        <v>3.8500267309741156</v>
      </c>
      <c r="AH1300" s="1">
        <f t="shared" si="169"/>
        <v>0.73928732671685027</v>
      </c>
      <c r="AI1300" s="1">
        <f t="shared" si="169"/>
        <v>1.0923051323359043</v>
      </c>
      <c r="AJ1300" s="1">
        <f t="shared" si="169"/>
        <v>0.87366459876925384</v>
      </c>
      <c r="AK1300" s="1">
        <f t="shared" si="169"/>
        <v>0.99730223349674452</v>
      </c>
      <c r="AL1300" s="1">
        <f t="shared" si="169"/>
        <v>0.85570965848620184</v>
      </c>
      <c r="AM1300" s="1">
        <f t="shared" si="169"/>
        <v>5.4649641767870651</v>
      </c>
      <c r="AN1300" s="29">
        <f t="shared" si="169"/>
        <v>1.9796122586321079</v>
      </c>
      <c r="AO1300" s="1">
        <f t="shared" si="166"/>
        <v>12527.451465483386</v>
      </c>
      <c r="AP1300" s="1">
        <f t="shared" si="167"/>
        <v>44928.201507569502</v>
      </c>
      <c r="AQ1300" s="29">
        <f t="shared" si="168"/>
        <v>67682.540954747092</v>
      </c>
    </row>
    <row r="1301" spans="1:43" x14ac:dyDescent="0.2">
      <c r="A1301" s="26"/>
      <c r="E1301" s="25" t="s">
        <v>2552</v>
      </c>
      <c r="F1301" s="26" t="s">
        <v>2553</v>
      </c>
      <c r="G1301" s="1">
        <v>0.79509328507792099</v>
      </c>
      <c r="H1301" s="1">
        <v>1.25790274904008</v>
      </c>
      <c r="I1301" s="1">
        <f>VLOOKUP(F1301,'[1]SUSMB vs SHAM all proteins sum'!$B$2:$E$3214,2,FALSE)</f>
        <v>0.41430472972007598</v>
      </c>
      <c r="J1301" s="29">
        <f>VLOOKUP(F1301,'[1]SUSMB vs SHAM all proteins sum'!$B$2:$E$3214,3,FALSE)</f>
        <v>2.0707616709696599</v>
      </c>
      <c r="K1301" s="25">
        <f>VLOOKUP($E1301,[1]AllProteinsNorm!$A$1:$Q$3226,4,FALSE)</f>
        <v>155802.85694289301</v>
      </c>
      <c r="L1301" s="1">
        <f>VLOOKUP($E1301,[1]AllProteinsNorm!$A$1:$Q$3226,5,FALSE)</f>
        <v>13327.7812761735</v>
      </c>
      <c r="M1301" s="1">
        <f>VLOOKUP($E1301,[1]AllProteinsNorm!$A$1:$Q$3226,10,FALSE)</f>
        <v>17780.076645735298</v>
      </c>
      <c r="N1301" s="1">
        <f>VLOOKUP($E1301,[1]AllProteinsNorm!$A$1:$Q$3226,11,FALSE)</f>
        <v>19232.725012257299</v>
      </c>
      <c r="O1301" s="1">
        <f>VLOOKUP($E1301,[1]AllProteinsNorm!$A$1:$Q$3226,15,FALSE)</f>
        <v>18688.3829010523</v>
      </c>
      <c r="P1301" s="1">
        <f>VLOOKUP($E1301,[1]AllProteinsNorm!$A$1:$Q$3226,6,FALSE)</f>
        <v>9806.5582486538406</v>
      </c>
      <c r="Q1301" s="1">
        <f>VLOOKUP($E1301,[1]AllProteinsNorm!$A$1:$Q$3226,8,FALSE)</f>
        <v>165767.78734435001</v>
      </c>
      <c r="R1301" s="1">
        <f>VLOOKUP($E1301,[1]AllProteinsNorm!$A$1:$Q$3226,13,FALSE)</f>
        <v>5074.6824155981503</v>
      </c>
      <c r="S1301" s="1">
        <f>VLOOKUP($E1301,[1]AllProteinsNorm!$A$1:$Q$3226,16,FALSE)</f>
        <v>27243.574864853599</v>
      </c>
      <c r="T1301" s="1">
        <f>VLOOKUP($E1301,[1]AllProteinsNorm!$A$1:$Q$3226,17,FALSE)</f>
        <v>185962.366362912</v>
      </c>
      <c r="U1301" s="1">
        <f>VLOOKUP($E1301,[1]AllProteinsNorm!$A$1:$Q$3226,3,FALSE)</f>
        <v>173667.55984172199</v>
      </c>
      <c r="V1301" s="1">
        <f>VLOOKUP($E1301,[1]AllProteinsNorm!$A$1:$Q$3226,7,FALSE)</f>
        <v>8442.6925062074897</v>
      </c>
      <c r="W1301" s="1">
        <f>VLOOKUP($E1301,[1]AllProteinsNorm!$A$1:$Q$3226,9,FALSE)</f>
        <v>10719.2265440309</v>
      </c>
      <c r="X1301" s="1">
        <f>VLOOKUP($E1301,[1]AllProteinsNorm!$A$1:$Q$3226,12,FALSE)</f>
        <v>178626.960035425</v>
      </c>
      <c r="Y1301" s="29">
        <f>VLOOKUP($E1301,[1]AllProteinsNorm!$A$1:$Q$3226,14,FALSE)</f>
        <v>179978.20093371201</v>
      </c>
      <c r="Z1301" s="25">
        <f t="shared" si="169"/>
        <v>3.4648755460354974</v>
      </c>
      <c r="AA1301" s="1">
        <f t="shared" si="169"/>
        <v>0.29639445856663293</v>
      </c>
      <c r="AB1301" s="1">
        <f t="shared" si="169"/>
        <v>0.39540836403934282</v>
      </c>
      <c r="AC1301" s="1">
        <f t="shared" si="169"/>
        <v>0.42771358552828731</v>
      </c>
      <c r="AD1301" s="1">
        <f t="shared" si="169"/>
        <v>0.41560804583023897</v>
      </c>
      <c r="AE1301" s="1">
        <f t="shared" si="169"/>
        <v>0.2180865263529003</v>
      </c>
      <c r="AF1301" s="1">
        <f t="shared" si="169"/>
        <v>3.6864840861061685</v>
      </c>
      <c r="AG1301" s="1">
        <f t="shared" si="169"/>
        <v>0.11285507435943355</v>
      </c>
      <c r="AH1301" s="1">
        <f t="shared" si="169"/>
        <v>0.60586563165794671</v>
      </c>
      <c r="AI1301" s="1">
        <f t="shared" si="169"/>
        <v>4.1355881935458925</v>
      </c>
      <c r="AJ1301" s="1">
        <f t="shared" si="169"/>
        <v>3.8621659001785544</v>
      </c>
      <c r="AK1301" s="1">
        <f t="shared" si="169"/>
        <v>0.1877557278566313</v>
      </c>
      <c r="AL1301" s="1">
        <f t="shared" si="169"/>
        <v>0.23838321487545389</v>
      </c>
      <c r="AM1301" s="1">
        <f t="shared" si="169"/>
        <v>3.9724572311036588</v>
      </c>
      <c r="AN1301" s="29">
        <f t="shared" si="169"/>
        <v>4.002507267650766</v>
      </c>
      <c r="AO1301" s="1">
        <f t="shared" si="166"/>
        <v>55457.325523233012</v>
      </c>
      <c r="AP1301" s="1">
        <f t="shared" si="167"/>
        <v>79875.83742737204</v>
      </c>
      <c r="AQ1301" s="29">
        <f t="shared" si="168"/>
        <v>82256.079983087009</v>
      </c>
    </row>
    <row r="1302" spans="1:43" x14ac:dyDescent="0.2">
      <c r="A1302" s="26"/>
      <c r="E1302" s="25" t="s">
        <v>2554</v>
      </c>
      <c r="F1302" s="26" t="s">
        <v>2555</v>
      </c>
      <c r="G1302" s="1">
        <v>0.95779201968519101</v>
      </c>
      <c r="H1302" s="1">
        <v>0.98328236051900997</v>
      </c>
      <c r="I1302" s="1">
        <f>VLOOKUP(F1302,'[1]SUSMB vs SHAM all proteins sum'!$B$2:$E$3214,2,FALSE)</f>
        <v>0.37536919647205802</v>
      </c>
      <c r="J1302" s="29">
        <f>VLOOKUP(F1302,'[1]SUSMB vs SHAM all proteins sum'!$B$2:$E$3214,3,FALSE)</f>
        <v>0.65321438605736104</v>
      </c>
      <c r="K1302" s="25">
        <f>VLOOKUP($E1302,[1]AllProteinsNorm!$A$1:$Q$3226,4,FALSE)</f>
        <v>20090.820389373901</v>
      </c>
      <c r="L1302" s="1">
        <f>VLOOKUP($E1302,[1]AllProteinsNorm!$A$1:$Q$3226,5,FALSE)</f>
        <v>64483.8059045513</v>
      </c>
      <c r="M1302" s="1">
        <f>VLOOKUP($E1302,[1]AllProteinsNorm!$A$1:$Q$3226,10,FALSE)</f>
        <v>27772.3463177501</v>
      </c>
      <c r="N1302" s="1">
        <f>VLOOKUP($E1302,[1]AllProteinsNorm!$A$1:$Q$3226,11,FALSE)</f>
        <v>48604.144772655898</v>
      </c>
      <c r="O1302" s="1">
        <f>VLOOKUP($E1302,[1]AllProteinsNorm!$A$1:$Q$3226,15,FALSE)</f>
        <v>33800.907738687602</v>
      </c>
      <c r="P1302" s="1">
        <f>VLOOKUP($E1302,[1]AllProteinsNorm!$A$1:$Q$3226,6,FALSE)</f>
        <v>32657.337994395999</v>
      </c>
      <c r="Q1302" s="1">
        <f>VLOOKUP($E1302,[1]AllProteinsNorm!$A$1:$Q$3226,8,FALSE)</f>
        <v>16124.770203214701</v>
      </c>
      <c r="R1302" s="1">
        <f>VLOOKUP($E1302,[1]AllProteinsNorm!$A$1:$Q$3226,13,FALSE)</f>
        <v>32693.235654007101</v>
      </c>
      <c r="S1302" s="1">
        <f>VLOOKUP($E1302,[1]AllProteinsNorm!$A$1:$Q$3226,16,FALSE)</f>
        <v>52824.814943883597</v>
      </c>
      <c r="T1302" s="1">
        <f>VLOOKUP($E1302,[1]AllProteinsNorm!$A$1:$Q$3226,17,FALSE)</f>
        <v>59742.530182275797</v>
      </c>
      <c r="U1302" s="1">
        <f>VLOOKUP($E1302,[1]AllProteinsNorm!$A$1:$Q$3226,3,FALSE)</f>
        <v>46475.663805396201</v>
      </c>
      <c r="V1302" s="1">
        <f>VLOOKUP($E1302,[1]AllProteinsNorm!$A$1:$Q$3226,7,FALSE)</f>
        <v>8895.4453513517492</v>
      </c>
      <c r="W1302" s="1">
        <f>VLOOKUP($E1302,[1]AllProteinsNorm!$A$1:$Q$3226,9,FALSE)</f>
        <v>9183.9106667963806</v>
      </c>
      <c r="X1302" s="1">
        <f>VLOOKUP($E1302,[1]AllProteinsNorm!$A$1:$Q$3226,12,FALSE)</f>
        <v>30173.595160572699</v>
      </c>
      <c r="Y1302" s="29">
        <f>VLOOKUP($E1302,[1]AllProteinsNorm!$A$1:$Q$3226,14,FALSE)</f>
        <v>61361.1191349398</v>
      </c>
      <c r="Z1302" s="25">
        <f t="shared" si="169"/>
        <v>0.51580517267235493</v>
      </c>
      <c r="AA1302" s="1">
        <f t="shared" si="169"/>
        <v>1.6555362097985604</v>
      </c>
      <c r="AB1302" s="1">
        <f t="shared" si="169"/>
        <v>0.71301816502825011</v>
      </c>
      <c r="AC1302" s="1">
        <f t="shared" si="169"/>
        <v>1.2478469669815804</v>
      </c>
      <c r="AD1302" s="1">
        <f t="shared" si="169"/>
        <v>0.86779348551925528</v>
      </c>
      <c r="AE1302" s="1">
        <f t="shared" si="169"/>
        <v>0.83843384873064553</v>
      </c>
      <c r="AF1302" s="1">
        <f t="shared" si="169"/>
        <v>0.41398209320363133</v>
      </c>
      <c r="AG1302" s="1">
        <f t="shared" si="169"/>
        <v>0.83935547354015472</v>
      </c>
      <c r="AH1302" s="1">
        <f t="shared" si="169"/>
        <v>1.3562070769358063</v>
      </c>
      <c r="AI1302" s="1">
        <f t="shared" si="169"/>
        <v>1.5338102426544298</v>
      </c>
      <c r="AJ1302" s="1">
        <f t="shared" si="169"/>
        <v>1.1932010405550078</v>
      </c>
      <c r="AK1302" s="1">
        <f t="shared" si="169"/>
        <v>0.22837876385965114</v>
      </c>
      <c r="AL1302" s="1">
        <f t="shared" si="169"/>
        <v>0.23578472832298386</v>
      </c>
      <c r="AM1302" s="1">
        <f t="shared" si="169"/>
        <v>0.77466704496430738</v>
      </c>
      <c r="AN1302" s="29">
        <f t="shared" si="169"/>
        <v>1.5753653677331443</v>
      </c>
      <c r="AO1302" s="1">
        <f t="shared" si="166"/>
        <v>15825.924952331552</v>
      </c>
      <c r="AP1302" s="1">
        <f t="shared" si="167"/>
        <v>15649.12491997906</v>
      </c>
      <c r="AQ1302" s="29">
        <f t="shared" si="168"/>
        <v>20621.7955388062</v>
      </c>
    </row>
    <row r="1303" spans="1:43" x14ac:dyDescent="0.2">
      <c r="A1303" s="26"/>
      <c r="E1303" s="25" t="s">
        <v>2556</v>
      </c>
      <c r="F1303" s="26" t="s">
        <v>2557</v>
      </c>
      <c r="G1303" s="1">
        <v>0.25926798852685401</v>
      </c>
      <c r="H1303" s="43">
        <v>0.50263661595959597</v>
      </c>
      <c r="I1303" s="1">
        <f>VLOOKUP(F1303,'[1]SUSMB vs SHAM all proteins sum'!$B$2:$E$3214,2,FALSE)</f>
        <v>0.88571277540667104</v>
      </c>
      <c r="J1303" s="29">
        <f>VLOOKUP(F1303,'[1]SUSMB vs SHAM all proteins sum'!$B$2:$E$3214,3,FALSE)</f>
        <v>0.982478054452123</v>
      </c>
      <c r="K1303" s="25">
        <f>VLOOKUP($E1303,[1]AllProteinsNorm!$A$1:$Q$3226,4,FALSE)</f>
        <v>25616.8659494924</v>
      </c>
      <c r="L1303" s="1">
        <f>VLOOKUP($E1303,[1]AllProteinsNorm!$A$1:$Q$3226,5,FALSE)</f>
        <v>24824.850787523101</v>
      </c>
      <c r="M1303" s="1">
        <f>VLOOKUP($E1303,[1]AllProteinsNorm!$A$1:$Q$3226,10,FALSE)</f>
        <v>22860.539377295601</v>
      </c>
      <c r="N1303" s="1">
        <f>VLOOKUP($E1303,[1]AllProteinsNorm!$A$1:$Q$3226,11,FALSE)</f>
        <v>21225.410287754501</v>
      </c>
      <c r="O1303" s="1">
        <f>VLOOKUP($E1303,[1]AllProteinsNorm!$A$1:$Q$3226,15,FALSE)</f>
        <v>29464.866327060299</v>
      </c>
      <c r="P1303" s="1">
        <f>VLOOKUP($E1303,[1]AllProteinsNorm!$A$1:$Q$3226,6,FALSE)</f>
        <v>23771.894081541999</v>
      </c>
      <c r="Q1303" s="1">
        <f>VLOOKUP($E1303,[1]AllProteinsNorm!$A$1:$Q$3226,8,FALSE)</f>
        <v>17491.969016182498</v>
      </c>
      <c r="R1303" s="1">
        <f>VLOOKUP($E1303,[1]AllProteinsNorm!$A$1:$Q$3226,13,FALSE)</f>
        <v>1318.6845128371399</v>
      </c>
      <c r="S1303" s="1">
        <f>VLOOKUP($E1303,[1]AllProteinsNorm!$A$1:$Q$3226,16,FALSE)</f>
        <v>20743.131196299299</v>
      </c>
      <c r="T1303" s="1">
        <f>VLOOKUP($E1303,[1]AllProteinsNorm!$A$1:$Q$3226,17,FALSE)</f>
        <v>25645.58397118</v>
      </c>
      <c r="U1303" s="1">
        <f>VLOOKUP($E1303,[1]AllProteinsNorm!$A$1:$Q$3226,3,FALSE)</f>
        <v>16846.4793559469</v>
      </c>
      <c r="V1303" s="1">
        <f>VLOOKUP($E1303,[1]AllProteinsNorm!$A$1:$Q$3226,7,FALSE)</f>
        <v>23629.577908710999</v>
      </c>
      <c r="W1303" s="1">
        <f>VLOOKUP($E1303,[1]AllProteinsNorm!$A$1:$Q$3226,9,FALSE)</f>
        <v>23924.397107551398</v>
      </c>
      <c r="X1303" s="1">
        <f>VLOOKUP($E1303,[1]AllProteinsNorm!$A$1:$Q$3226,12,FALSE)</f>
        <v>27502.400509786901</v>
      </c>
      <c r="Y1303" s="29">
        <f>VLOOKUP($E1303,[1]AllProteinsNorm!$A$1:$Q$3226,14,FALSE)</f>
        <v>31775.855623262501</v>
      </c>
      <c r="Z1303" s="25">
        <f t="shared" si="169"/>
        <v>1.0330003503297658</v>
      </c>
      <c r="AA1303" s="1">
        <f t="shared" si="169"/>
        <v>1.0010623317839418</v>
      </c>
      <c r="AB1303" s="1">
        <f t="shared" si="169"/>
        <v>0.92185145645975053</v>
      </c>
      <c r="AC1303" s="1">
        <f t="shared" si="169"/>
        <v>0.85591486118456561</v>
      </c>
      <c r="AD1303" s="1">
        <f t="shared" si="169"/>
        <v>1.1881710002419761</v>
      </c>
      <c r="AE1303" s="1">
        <f t="shared" si="169"/>
        <v>0.95860184312365326</v>
      </c>
      <c r="AF1303" s="1">
        <f t="shared" si="169"/>
        <v>0.70536380825430245</v>
      </c>
      <c r="AG1303" s="1">
        <f t="shared" si="169"/>
        <v>5.3175964867091557E-2</v>
      </c>
      <c r="AH1303" s="1">
        <f t="shared" si="169"/>
        <v>0.83646695247425684</v>
      </c>
      <c r="AI1303" s="1">
        <f t="shared" si="169"/>
        <v>1.0341584048131891</v>
      </c>
      <c r="AJ1303" s="1">
        <f t="shared" si="169"/>
        <v>0.67933443188670561</v>
      </c>
      <c r="AK1303" s="1">
        <f t="shared" si="169"/>
        <v>0.95286294217137157</v>
      </c>
      <c r="AL1303" s="1">
        <f t="shared" si="169"/>
        <v>0.96475152902218064</v>
      </c>
      <c r="AM1303" s="1">
        <f t="shared" si="169"/>
        <v>1.1090345484702957</v>
      </c>
      <c r="AN1303" s="29">
        <f t="shared" si="169"/>
        <v>1.2813616644431338</v>
      </c>
      <c r="AO1303" s="1">
        <f t="shared" si="166"/>
        <v>2791.7039010721196</v>
      </c>
      <c r="AP1303" s="1">
        <f t="shared" si="167"/>
        <v>8690.3073146744791</v>
      </c>
      <c r="AQ1303" s="29">
        <f t="shared" si="168"/>
        <v>4926.2550428582927</v>
      </c>
    </row>
    <row r="1304" spans="1:43" x14ac:dyDescent="0.2">
      <c r="A1304" s="26"/>
      <c r="E1304" s="25" t="s">
        <v>2558</v>
      </c>
      <c r="F1304" s="26" t="s">
        <v>2559</v>
      </c>
      <c r="G1304" s="1">
        <v>0.30030821429388399</v>
      </c>
      <c r="H1304" s="1">
        <v>0.68655482483548702</v>
      </c>
      <c r="I1304" s="1">
        <f>VLOOKUP(F1304,'[1]SUSMB vs SHAM all proteins sum'!$B$2:$E$3214,2,FALSE)</f>
        <v>0.27874313210329998</v>
      </c>
      <c r="J1304" s="29">
        <f>VLOOKUP(F1304,'[1]SUSMB vs SHAM all proteins sum'!$B$2:$E$3214,3,FALSE)</f>
        <v>0.52768427614515201</v>
      </c>
      <c r="K1304" s="25">
        <f>VLOOKUP($E1304,[1]AllProteinsNorm!$A$1:$Q$3226,4,FALSE)</f>
        <v>19282.722230671501</v>
      </c>
      <c r="L1304" s="1">
        <f>VLOOKUP($E1304,[1]AllProteinsNorm!$A$1:$Q$3226,5,FALSE)</f>
        <v>25845.944923879699</v>
      </c>
      <c r="M1304" s="1">
        <f>VLOOKUP($E1304,[1]AllProteinsNorm!$A$1:$Q$3226,10,FALSE)</f>
        <v>30699.901234363599</v>
      </c>
      <c r="N1304" s="1">
        <f>VLOOKUP($E1304,[1]AllProteinsNorm!$A$1:$Q$3226,11,FALSE)</f>
        <v>26123.443542011399</v>
      </c>
      <c r="O1304" s="1">
        <f>VLOOKUP($E1304,[1]AllProteinsNorm!$A$1:$Q$3226,15,FALSE)</f>
        <v>12255.5640390305</v>
      </c>
      <c r="P1304" s="1">
        <f>VLOOKUP($E1304,[1]AllProteinsNorm!$A$1:$Q$3226,6,FALSE)</f>
        <v>32981.616144576401</v>
      </c>
      <c r="Q1304" s="1">
        <f>VLOOKUP($E1304,[1]AllProteinsNorm!$A$1:$Q$3226,8,FALSE)</f>
        <v>14961.3254085683</v>
      </c>
      <c r="R1304" s="1">
        <f>VLOOKUP($E1304,[1]AllProteinsNorm!$A$1:$Q$3226,13,FALSE)</f>
        <v>6379.0486369314203</v>
      </c>
      <c r="S1304" s="1">
        <f>VLOOKUP($E1304,[1]AllProteinsNorm!$A$1:$Q$3226,16,FALSE)</f>
        <v>9702.8042326266495</v>
      </c>
      <c r="T1304" s="1">
        <f>VLOOKUP($E1304,[1]AllProteinsNorm!$A$1:$Q$3226,17,FALSE)</f>
        <v>24464.841105718398</v>
      </c>
      <c r="U1304" s="1">
        <f>VLOOKUP($E1304,[1]AllProteinsNorm!$A$1:$Q$3226,3,FALSE)</f>
        <v>1774.91123146011</v>
      </c>
      <c r="V1304" s="1">
        <f>VLOOKUP($E1304,[1]AllProteinsNorm!$A$1:$Q$3226,7,FALSE)</f>
        <v>15785.9337405758</v>
      </c>
      <c r="W1304" s="1">
        <f>VLOOKUP($E1304,[1]AllProteinsNorm!$A$1:$Q$3226,9,FALSE)</f>
        <v>8150.1485541114498</v>
      </c>
      <c r="X1304" s="1">
        <f>VLOOKUP($E1304,[1]AllProteinsNorm!$A$1:$Q$3226,12,FALSE)</f>
        <v>26413.956305147</v>
      </c>
      <c r="Y1304" s="29">
        <f>VLOOKUP($E1304,[1]AllProteinsNorm!$A$1:$Q$3226,14,FALSE)</f>
        <v>33226.633384510103</v>
      </c>
      <c r="Z1304" s="25">
        <f t="shared" si="169"/>
        <v>0.84419628325462348</v>
      </c>
      <c r="AA1304" s="1">
        <f t="shared" si="169"/>
        <v>1.1315337316448559</v>
      </c>
      <c r="AB1304" s="1">
        <f t="shared" si="169"/>
        <v>1.3440396126803127</v>
      </c>
      <c r="AC1304" s="1">
        <f t="shared" si="169"/>
        <v>1.1436826024958011</v>
      </c>
      <c r="AD1304" s="1">
        <f t="shared" si="169"/>
        <v>0.53654776992440645</v>
      </c>
      <c r="AE1304" s="1">
        <f t="shared" si="169"/>
        <v>1.4439329380939012</v>
      </c>
      <c r="AF1304" s="1">
        <f t="shared" si="169"/>
        <v>0.65500582082680781</v>
      </c>
      <c r="AG1304" s="1">
        <f t="shared" si="169"/>
        <v>0.27927432058489204</v>
      </c>
      <c r="AH1304" s="1">
        <f t="shared" si="169"/>
        <v>0.42478811717267584</v>
      </c>
      <c r="AI1304" s="1">
        <f t="shared" si="169"/>
        <v>1.0710690993106309</v>
      </c>
      <c r="AJ1304" s="1">
        <f t="shared" si="169"/>
        <v>7.7705494420397106E-2</v>
      </c>
      <c r="AK1304" s="1">
        <f t="shared" si="169"/>
        <v>0.69110711817963921</v>
      </c>
      <c r="AL1304" s="1">
        <f t="shared" si="169"/>
        <v>0.35681295592226814</v>
      </c>
      <c r="AM1304" s="1">
        <f t="shared" si="169"/>
        <v>1.1564012317403278</v>
      </c>
      <c r="AN1304" s="29">
        <f t="shared" si="169"/>
        <v>1.4546597763904321</v>
      </c>
      <c r="AO1304" s="1">
        <f t="shared" si="166"/>
        <v>6423.0717270459272</v>
      </c>
      <c r="AP1304" s="1">
        <f t="shared" si="167"/>
        <v>9786.8305810998172</v>
      </c>
      <c r="AQ1304" s="29">
        <f t="shared" si="168"/>
        <v>11519.536775977365</v>
      </c>
    </row>
    <row r="1305" spans="1:43" x14ac:dyDescent="0.2">
      <c r="A1305" s="26"/>
      <c r="E1305" s="25" t="s">
        <v>2560</v>
      </c>
      <c r="F1305" s="26" t="s">
        <v>2561</v>
      </c>
      <c r="G1305" s="1">
        <v>8.3058557392938298E-2</v>
      </c>
      <c r="H1305" s="43">
        <v>5.3313868474577601</v>
      </c>
      <c r="I1305" s="1">
        <f>VLOOKUP(F1305,'[1]SUSMB vs SHAM all proteins sum'!$B$2:$E$3214,2,FALSE)</f>
        <v>0.59047209647184296</v>
      </c>
      <c r="J1305" s="29">
        <f>VLOOKUP(F1305,'[1]SUSMB vs SHAM all proteins sum'!$B$2:$E$3214,3,FALSE)</f>
        <v>1.67736980398331</v>
      </c>
      <c r="K1305" s="25">
        <f>VLOOKUP($E1305,[1]AllProteinsNorm!$A$1:$Q$3226,4,FALSE)</f>
        <v>8373.0691891619408</v>
      </c>
      <c r="L1305" s="1">
        <f>VLOOKUP($E1305,[1]AllProteinsNorm!$A$1:$Q$3226,5,FALSE)</f>
        <v>47447.177324595803</v>
      </c>
      <c r="M1305" s="1">
        <f>VLOOKUP($E1305,[1]AllProteinsNorm!$A$1:$Q$3226,10,FALSE)</f>
        <v>6017.83942346805</v>
      </c>
      <c r="N1305" s="1">
        <f>VLOOKUP($E1305,[1]AllProteinsNorm!$A$1:$Q$3226,11,FALSE)</f>
        <v>94701.132338955096</v>
      </c>
      <c r="O1305" s="1">
        <f>VLOOKUP($E1305,[1]AllProteinsNorm!$A$1:$Q$3226,15,FALSE)</f>
        <v>181915.93136864001</v>
      </c>
      <c r="P1305" s="1">
        <f>VLOOKUP($E1305,[1]AllProteinsNorm!$A$1:$Q$3226,6,FALSE)</f>
        <v>144473.449136004</v>
      </c>
      <c r="Q1305" s="1">
        <f>VLOOKUP($E1305,[1]AllProteinsNorm!$A$1:$Q$3226,8,FALSE)</f>
        <v>93332.988014860006</v>
      </c>
      <c r="R1305" s="1">
        <f>VLOOKUP($E1305,[1]AllProteinsNorm!$A$1:$Q$3226,13,FALSE)</f>
        <v>570236.09767605201</v>
      </c>
      <c r="S1305" s="1">
        <f>VLOOKUP($E1305,[1]AllProteinsNorm!$A$1:$Q$3226,16,FALSE)</f>
        <v>40533.006025983501</v>
      </c>
      <c r="T1305" s="1">
        <f>VLOOKUP($E1305,[1]AllProteinsNorm!$A$1:$Q$3226,17,FALSE)</f>
        <v>569214.31445754296</v>
      </c>
      <c r="U1305" s="1">
        <f>VLOOKUP($E1305,[1]AllProteinsNorm!$A$1:$Q$3226,3,FALSE)</f>
        <v>15996.817908093</v>
      </c>
      <c r="V1305" s="1">
        <f>VLOOKUP($E1305,[1]AllProteinsNorm!$A$1:$Q$3226,7,FALSE)</f>
        <v>62386.8159187575</v>
      </c>
      <c r="W1305" s="1">
        <f>VLOOKUP($E1305,[1]AllProteinsNorm!$A$1:$Q$3226,9,FALSE)</f>
        <v>20983.634611555</v>
      </c>
      <c r="X1305" s="1">
        <f>VLOOKUP($E1305,[1]AllProteinsNorm!$A$1:$Q$3226,12,FALSE)</f>
        <v>584387.96736477094</v>
      </c>
      <c r="Y1305" s="29">
        <f>VLOOKUP($E1305,[1]AllProteinsNorm!$A$1:$Q$3226,14,FALSE)</f>
        <v>44688.652809027197</v>
      </c>
      <c r="Z1305" s="25">
        <f t="shared" si="169"/>
        <v>0.1236954024476913</v>
      </c>
      <c r="AA1305" s="1">
        <f t="shared" si="169"/>
        <v>0.70093744140674863</v>
      </c>
      <c r="AB1305" s="1">
        <f t="shared" si="169"/>
        <v>8.8901578684550175E-2</v>
      </c>
      <c r="AC1305" s="1">
        <f t="shared" si="169"/>
        <v>1.3990204084401678</v>
      </c>
      <c r="AD1305" s="1">
        <f t="shared" si="169"/>
        <v>2.6874451690208416</v>
      </c>
      <c r="AE1305" s="1">
        <f t="shared" si="169"/>
        <v>2.1343071495235963</v>
      </c>
      <c r="AF1305" s="1">
        <f t="shared" si="169"/>
        <v>1.3788088039553368</v>
      </c>
      <c r="AG1305" s="1">
        <f t="shared" si="169"/>
        <v>8.424101365786056</v>
      </c>
      <c r="AH1305" s="1">
        <f t="shared" si="169"/>
        <v>0.59879434643732476</v>
      </c>
      <c r="AI1305" s="1">
        <f t="shared" si="169"/>
        <v>8.4090065560367986</v>
      </c>
      <c r="AJ1305" s="1">
        <f t="shared" si="169"/>
        <v>0.23632108899628596</v>
      </c>
      <c r="AK1305" s="1">
        <f t="shared" si="169"/>
        <v>0.92164081391917074</v>
      </c>
      <c r="AL1305" s="1">
        <f t="shared" si="169"/>
        <v>0.30999136271933653</v>
      </c>
      <c r="AM1305" s="1">
        <f t="shared" si="169"/>
        <v>8.6331670234303566</v>
      </c>
      <c r="AN1305" s="29">
        <f t="shared" si="169"/>
        <v>0.6601857418320275</v>
      </c>
      <c r="AO1305" s="1">
        <f t="shared" si="166"/>
        <v>65587.941274025638</v>
      </c>
      <c r="AP1305" s="1">
        <f t="shared" si="167"/>
        <v>235955.53684814411</v>
      </c>
      <c r="AQ1305" s="29">
        <f t="shared" si="168"/>
        <v>219985.72600261934</v>
      </c>
    </row>
    <row r="1306" spans="1:43" x14ac:dyDescent="0.2">
      <c r="A1306" s="26"/>
      <c r="E1306" s="25" t="s">
        <v>2562</v>
      </c>
      <c r="F1306" s="26" t="s">
        <v>2563</v>
      </c>
      <c r="G1306" s="1">
        <v>0.93374423894215697</v>
      </c>
      <c r="H1306" s="1">
        <v>1.00943631091446</v>
      </c>
      <c r="I1306" s="1">
        <f>VLOOKUP(F1306,'[1]SUSMB vs SHAM all proteins sum'!$B$2:$E$3214,2,FALSE)</f>
        <v>0.69282514056789102</v>
      </c>
      <c r="J1306" s="29">
        <f>VLOOKUP(F1306,'[1]SUSMB vs SHAM all proteins sum'!$B$2:$E$3214,3,FALSE)</f>
        <v>0.95301358710915896</v>
      </c>
      <c r="K1306" s="25">
        <f>VLOOKUP($E1306,[1]AllProteinsNorm!$A$1:$Q$3226,4,FALSE)</f>
        <v>949883.20942849305</v>
      </c>
      <c r="L1306" s="1">
        <f>VLOOKUP($E1306,[1]AllProteinsNorm!$A$1:$Q$3226,5,FALSE)</f>
        <v>611238.71795626497</v>
      </c>
      <c r="M1306" s="1">
        <f>VLOOKUP($E1306,[1]AllProteinsNorm!$A$1:$Q$3226,10,FALSE)</f>
        <v>877241.91969595896</v>
      </c>
      <c r="N1306" s="1">
        <f>VLOOKUP($E1306,[1]AllProteinsNorm!$A$1:$Q$3226,11,FALSE)</f>
        <v>620548.75260259095</v>
      </c>
      <c r="O1306" s="1">
        <f>VLOOKUP($E1306,[1]AllProteinsNorm!$A$1:$Q$3226,15,FALSE)</f>
        <v>939699.66171621403</v>
      </c>
      <c r="P1306" s="1">
        <f>VLOOKUP($E1306,[1]AllProteinsNorm!$A$1:$Q$3226,6,FALSE)</f>
        <v>835365.79096976598</v>
      </c>
      <c r="Q1306" s="1">
        <f>VLOOKUP($E1306,[1]AllProteinsNorm!$A$1:$Q$3226,8,FALSE)</f>
        <v>866107.878547256</v>
      </c>
      <c r="R1306" s="1">
        <f>VLOOKUP($E1306,[1]AllProteinsNorm!$A$1:$Q$3226,13,FALSE)</f>
        <v>788701.06180404802</v>
      </c>
      <c r="S1306" s="1">
        <f>VLOOKUP($E1306,[1]AllProteinsNorm!$A$1:$Q$3226,16,FALSE)</f>
        <v>667951.93341510103</v>
      </c>
      <c r="T1306" s="1">
        <f>VLOOKUP($E1306,[1]AllProteinsNorm!$A$1:$Q$3226,17,FALSE)</f>
        <v>816683.39059485798</v>
      </c>
      <c r="U1306" s="1">
        <f>VLOOKUP($E1306,[1]AllProteinsNorm!$A$1:$Q$3226,3,FALSE)</f>
        <v>752516.72479900403</v>
      </c>
      <c r="V1306" s="1">
        <f>VLOOKUP($E1306,[1]AllProteinsNorm!$A$1:$Q$3226,7,FALSE)</f>
        <v>707659.56845057604</v>
      </c>
      <c r="W1306" s="1">
        <f>VLOOKUP($E1306,[1]AllProteinsNorm!$A$1:$Q$3226,9,FALSE)</f>
        <v>630539.97215749905</v>
      </c>
      <c r="X1306" s="1">
        <f>VLOOKUP($E1306,[1]AllProteinsNorm!$A$1:$Q$3226,12,FALSE)</f>
        <v>924397.33665570605</v>
      </c>
      <c r="Y1306" s="29">
        <f>VLOOKUP($E1306,[1]AllProteinsNorm!$A$1:$Q$3226,14,FALSE)</f>
        <v>752227.20248030801</v>
      </c>
      <c r="Z1306" s="25">
        <f t="shared" si="169"/>
        <v>1.1877660889981267</v>
      </c>
      <c r="AA1306" s="1">
        <f t="shared" si="169"/>
        <v>0.76431356430434472</v>
      </c>
      <c r="AB1306" s="1">
        <f t="shared" si="169"/>
        <v>1.0969329636739054</v>
      </c>
      <c r="AC1306" s="1">
        <f t="shared" si="169"/>
        <v>0.77595514648049135</v>
      </c>
      <c r="AD1306" s="1">
        <f t="shared" si="169"/>
        <v>1.1750322365431318</v>
      </c>
      <c r="AE1306" s="1">
        <f t="shared" si="169"/>
        <v>1.044569636113438</v>
      </c>
      <c r="AF1306" s="1">
        <f t="shared" si="169"/>
        <v>1.0830105820814402</v>
      </c>
      <c r="AG1306" s="1">
        <f t="shared" si="169"/>
        <v>0.98621848061857487</v>
      </c>
      <c r="AH1306" s="1">
        <f t="shared" si="169"/>
        <v>0.8352296868880662</v>
      </c>
      <c r="AI1306" s="1">
        <f t="shared" si="169"/>
        <v>1.0212085308679282</v>
      </c>
      <c r="AJ1306" s="1">
        <f t="shared" si="169"/>
        <v>0.9409723619159085</v>
      </c>
      <c r="AK1306" s="1">
        <f t="shared" si="169"/>
        <v>0.88488145660176343</v>
      </c>
      <c r="AL1306" s="1">
        <f t="shared" si="169"/>
        <v>0.78844850530319843</v>
      </c>
      <c r="AM1306" s="1">
        <f t="shared" si="169"/>
        <v>1.1558976917809045</v>
      </c>
      <c r="AN1306" s="29">
        <f t="shared" si="169"/>
        <v>0.94061033341730793</v>
      </c>
      <c r="AO1306" s="1">
        <f t="shared" si="166"/>
        <v>152171.26715521762</v>
      </c>
      <c r="AP1306" s="1">
        <f t="shared" si="167"/>
        <v>68318.04670708497</v>
      </c>
      <c r="AQ1306" s="29">
        <f t="shared" si="168"/>
        <v>96362.850790840617</v>
      </c>
    </row>
    <row r="1307" spans="1:43" x14ac:dyDescent="0.2">
      <c r="A1307" s="26"/>
      <c r="E1307" s="25" t="s">
        <v>2564</v>
      </c>
      <c r="F1307" s="26" t="s">
        <v>2565</v>
      </c>
      <c r="G1307" s="1">
        <v>0.96448228681836301</v>
      </c>
      <c r="H1307" s="1">
        <v>1.01520890453492</v>
      </c>
      <c r="I1307" s="1">
        <f>VLOOKUP(F1307,'[1]SUSMB vs SHAM all proteins sum'!$B$2:$E$3214,2,FALSE)</f>
        <v>0.31513326871088698</v>
      </c>
      <c r="J1307" s="29">
        <f>VLOOKUP(F1307,'[1]SUSMB vs SHAM all proteins sum'!$B$2:$E$3214,3,FALSE)</f>
        <v>1.38604020836125</v>
      </c>
      <c r="K1307" s="25">
        <f>VLOOKUP($E1307,[1]AllProteinsNorm!$A$1:$Q$3226,4,FALSE)</f>
        <v>10855.155304953199</v>
      </c>
      <c r="L1307" s="1">
        <f>VLOOKUP($E1307,[1]AllProteinsNorm!$A$1:$Q$3226,5,FALSE)</f>
        <v>49048.213434304198</v>
      </c>
      <c r="M1307" s="1">
        <f>VLOOKUP($E1307,[1]AllProteinsNorm!$A$1:$Q$3226,10,FALSE)</f>
        <v>53607.4187578372</v>
      </c>
      <c r="N1307" s="1">
        <f>VLOOKUP($E1307,[1]AllProteinsNorm!$A$1:$Q$3226,11,FALSE)</f>
        <v>43094.647820245802</v>
      </c>
      <c r="O1307" s="1">
        <f>VLOOKUP($E1307,[1]AllProteinsNorm!$A$1:$Q$3226,15,FALSE)</f>
        <v>49178.918295420699</v>
      </c>
      <c r="P1307" s="1">
        <f>VLOOKUP($E1307,[1]AllProteinsNorm!$A$1:$Q$3226,6,FALSE)</f>
        <v>53286.551313160198</v>
      </c>
      <c r="Q1307" s="1">
        <f>VLOOKUP($E1307,[1]AllProteinsNorm!$A$1:$Q$3226,8,FALSE)</f>
        <v>27804.143937380701</v>
      </c>
      <c r="R1307" s="1">
        <f>VLOOKUP($E1307,[1]AllProteinsNorm!$A$1:$Q$3226,13,FALSE)</f>
        <v>33297.2598175721</v>
      </c>
      <c r="S1307" s="1">
        <f>VLOOKUP($E1307,[1]AllProteinsNorm!$A$1:$Q$3226,16,FALSE)</f>
        <v>46075.221833274802</v>
      </c>
      <c r="T1307" s="1">
        <f>VLOOKUP($E1307,[1]AllProteinsNorm!$A$1:$Q$3226,17,FALSE)</f>
        <v>28698.583305351101</v>
      </c>
      <c r="U1307" s="1">
        <f>VLOOKUP($E1307,[1]AllProteinsNorm!$A$1:$Q$3226,3,FALSE)</f>
        <v>45170.837097061703</v>
      </c>
      <c r="V1307" s="1">
        <f>VLOOKUP($E1307,[1]AllProteinsNorm!$A$1:$Q$3226,7,FALSE)</f>
        <v>45287.961856374597</v>
      </c>
      <c r="W1307" s="1">
        <f>VLOOKUP($E1307,[1]AllProteinsNorm!$A$1:$Q$3226,9,FALSE)</f>
        <v>55009.232797706303</v>
      </c>
      <c r="X1307" s="1">
        <f>VLOOKUP($E1307,[1]AllProteinsNorm!$A$1:$Q$3226,12,FALSE)</f>
        <v>53600.5984288404</v>
      </c>
      <c r="Y1307" s="29">
        <f>VLOOKUP($E1307,[1]AllProteinsNorm!$A$1:$Q$3226,14,FALSE)</f>
        <v>51300.245396757702</v>
      </c>
      <c r="Z1307" s="25">
        <f t="shared" si="169"/>
        <v>0.26375074475730326</v>
      </c>
      <c r="AA1307" s="1">
        <f t="shared" si="169"/>
        <v>1.1917381611675315</v>
      </c>
      <c r="AB1307" s="1">
        <f t="shared" si="169"/>
        <v>1.3025144481760271</v>
      </c>
      <c r="AC1307" s="1">
        <f t="shared" si="169"/>
        <v>1.0470827121613928</v>
      </c>
      <c r="AD1307" s="1">
        <f t="shared" si="169"/>
        <v>1.1949139337377448</v>
      </c>
      <c r="AE1307" s="1">
        <f t="shared" si="169"/>
        <v>1.294718242122364</v>
      </c>
      <c r="AF1307" s="1">
        <f t="shared" si="169"/>
        <v>0.67556506238811798</v>
      </c>
      <c r="AG1307" s="1">
        <f t="shared" si="169"/>
        <v>0.80903283541735871</v>
      </c>
      <c r="AH1307" s="1">
        <f t="shared" si="169"/>
        <v>1.1195025526570836</v>
      </c>
      <c r="AI1307" s="1">
        <f t="shared" si="169"/>
        <v>0.69729750589676132</v>
      </c>
      <c r="AJ1307" s="1">
        <f t="shared" si="169"/>
        <v>1.0975284637544127</v>
      </c>
      <c r="AK1307" s="1">
        <f t="shared" si="169"/>
        <v>1.1003742767925917</v>
      </c>
      <c r="AL1307" s="1">
        <f t="shared" si="169"/>
        <v>1.3365747160063743</v>
      </c>
      <c r="AM1307" s="1">
        <f t="shared" si="169"/>
        <v>1.3023487327346668</v>
      </c>
      <c r="AN1307" s="29">
        <f t="shared" si="169"/>
        <v>1.2464564116787271</v>
      </c>
      <c r="AO1307" s="1">
        <f t="shared" si="166"/>
        <v>15515.099875696125</v>
      </c>
      <c r="AP1307" s="1">
        <f t="shared" si="167"/>
        <v>10112.714058222364</v>
      </c>
      <c r="AQ1307" s="29">
        <f t="shared" si="168"/>
        <v>4129.0256557945258</v>
      </c>
    </row>
    <row r="1308" spans="1:43" x14ac:dyDescent="0.2">
      <c r="A1308" s="26"/>
      <c r="E1308" s="25" t="s">
        <v>133</v>
      </c>
      <c r="F1308" s="26" t="s">
        <v>134</v>
      </c>
      <c r="G1308" s="43">
        <v>1.6833491655468501E-2</v>
      </c>
      <c r="H1308" s="43">
        <v>1.73196657201852</v>
      </c>
      <c r="I1308" s="1">
        <f>VLOOKUP(F1308,'[1]SUSMB vs SHAM all proteins sum'!$B$2:$E$3214,2,FALSE)</f>
        <v>8.19682165670288E-4</v>
      </c>
      <c r="J1308" s="29">
        <f>VLOOKUP(F1308,'[1]SUSMB vs SHAM all proteins sum'!$B$2:$E$3214,3,FALSE)</f>
        <v>2.1536161429841099</v>
      </c>
      <c r="K1308" s="25">
        <f>VLOOKUP($E1308,[1]AllProteinsNorm!$A$1:$Q$3226,4,FALSE)</f>
        <v>98414.450626011603</v>
      </c>
      <c r="L1308" s="1">
        <f>VLOOKUP($E1308,[1]AllProteinsNorm!$A$1:$Q$3226,5,FALSE)</f>
        <v>154162.310395935</v>
      </c>
      <c r="M1308" s="1">
        <f>VLOOKUP($E1308,[1]AllProteinsNorm!$A$1:$Q$3226,10,FALSE)</f>
        <v>128145.61071553999</v>
      </c>
      <c r="N1308" s="1">
        <f>VLOOKUP($E1308,[1]AllProteinsNorm!$A$1:$Q$3226,11,FALSE)</f>
        <v>191147.257498625</v>
      </c>
      <c r="O1308" s="1">
        <f>VLOOKUP($E1308,[1]AllProteinsNorm!$A$1:$Q$3226,15,FALSE)</f>
        <v>219815.80275016301</v>
      </c>
      <c r="P1308" s="1">
        <f>VLOOKUP($E1308,[1]AllProteinsNorm!$A$1:$Q$3226,6,FALSE)</f>
        <v>276055.76481828798</v>
      </c>
      <c r="Q1308" s="1">
        <f>VLOOKUP($E1308,[1]AllProteinsNorm!$A$1:$Q$3226,8,FALSE)</f>
        <v>378102.76094640401</v>
      </c>
      <c r="R1308" s="1">
        <f>VLOOKUP($E1308,[1]AllProteinsNorm!$A$1:$Q$3226,13,FALSE)</f>
        <v>286184.727666397</v>
      </c>
      <c r="S1308" s="1">
        <f>VLOOKUP($E1308,[1]AllProteinsNorm!$A$1:$Q$3226,16,FALSE)</f>
        <v>210943.94250106299</v>
      </c>
      <c r="T1308" s="1">
        <f>VLOOKUP($E1308,[1]AllProteinsNorm!$A$1:$Q$3226,17,FALSE)</f>
        <v>202043.62252962799</v>
      </c>
      <c r="U1308" s="1">
        <f>VLOOKUP($E1308,[1]AllProteinsNorm!$A$1:$Q$3226,3,FALSE)</f>
        <v>311498.548091401</v>
      </c>
      <c r="V1308" s="1">
        <f>VLOOKUP($E1308,[1]AllProteinsNorm!$A$1:$Q$3226,7,FALSE)</f>
        <v>344537.47581441002</v>
      </c>
      <c r="W1308" s="1">
        <f>VLOOKUP($E1308,[1]AllProteinsNorm!$A$1:$Q$3226,9,FALSE)</f>
        <v>358050.353175044</v>
      </c>
      <c r="X1308" s="1">
        <f>VLOOKUP($E1308,[1]AllProteinsNorm!$A$1:$Q$3226,12,FALSE)</f>
        <v>338286.05154793098</v>
      </c>
      <c r="Y1308" s="29">
        <f>VLOOKUP($E1308,[1]AllProteinsNorm!$A$1:$Q$3226,14,FALSE)</f>
        <v>291131.09789777698</v>
      </c>
      <c r="Z1308" s="25">
        <f t="shared" si="169"/>
        <v>0.62155021836828372</v>
      </c>
      <c r="AA1308" s="1">
        <f t="shared" si="169"/>
        <v>0.97363361865301878</v>
      </c>
      <c r="AB1308" s="1">
        <f t="shared" si="169"/>
        <v>0.80932151545363817</v>
      </c>
      <c r="AC1308" s="1">
        <f t="shared" si="169"/>
        <v>1.2072172214856347</v>
      </c>
      <c r="AD1308" s="1">
        <f t="shared" si="169"/>
        <v>1.3882774260394244</v>
      </c>
      <c r="AE1308" s="1">
        <f t="shared" si="169"/>
        <v>1.7434687671698494</v>
      </c>
      <c r="AF1308" s="1">
        <f t="shared" si="169"/>
        <v>2.3879608343794758</v>
      </c>
      <c r="AG1308" s="1">
        <f t="shared" si="169"/>
        <v>1.8074396477675654</v>
      </c>
      <c r="AH1308" s="1">
        <f t="shared" si="169"/>
        <v>1.3322459526116435</v>
      </c>
      <c r="AI1308" s="1">
        <f t="shared" si="169"/>
        <v>1.2760347378296257</v>
      </c>
      <c r="AJ1308" s="1">
        <f t="shared" si="169"/>
        <v>1.9673126187877195</v>
      </c>
      <c r="AK1308" s="1">
        <f t="shared" si="169"/>
        <v>2.1759745846907488</v>
      </c>
      <c r="AL1308" s="1">
        <f t="shared" si="169"/>
        <v>2.2613170503638336</v>
      </c>
      <c r="AM1308" s="1">
        <f t="shared" si="169"/>
        <v>2.1364928409709312</v>
      </c>
      <c r="AN1308" s="29">
        <f t="shared" si="169"/>
        <v>1.8386791403206235</v>
      </c>
      <c r="AO1308" s="1">
        <f t="shared" si="166"/>
        <v>43303.154915955878</v>
      </c>
      <c r="AP1308" s="1">
        <f t="shared" si="167"/>
        <v>63385.002827630531</v>
      </c>
      <c r="AQ1308" s="29">
        <f t="shared" si="168"/>
        <v>24130.783685551578</v>
      </c>
    </row>
    <row r="1309" spans="1:43" x14ac:dyDescent="0.2">
      <c r="A1309" s="26"/>
      <c r="E1309" s="25" t="s">
        <v>2566</v>
      </c>
      <c r="F1309" s="26" t="s">
        <v>2567</v>
      </c>
      <c r="G1309" s="1">
        <v>0.52547747915405196</v>
      </c>
      <c r="H1309" s="1">
        <v>1.1187790346422499</v>
      </c>
      <c r="I1309" s="1">
        <f>VLOOKUP(F1309,'[1]SUSMB vs SHAM all proteins sum'!$B$2:$E$3214,2,FALSE)</f>
        <v>0.479927528422192</v>
      </c>
      <c r="J1309" s="29">
        <f>VLOOKUP(F1309,'[1]SUSMB vs SHAM all proteins sum'!$B$2:$E$3214,3,FALSE)</f>
        <v>1.1066920930486099</v>
      </c>
      <c r="K1309" s="25">
        <f>VLOOKUP($E1309,[1]AllProteinsNorm!$A$1:$Q$3226,4,FALSE)</f>
        <v>155781.73412238399</v>
      </c>
      <c r="L1309" s="1">
        <f>VLOOKUP($E1309,[1]AllProteinsNorm!$A$1:$Q$3226,5,FALSE)</f>
        <v>101039.957383306</v>
      </c>
      <c r="M1309" s="1">
        <f>VLOOKUP($E1309,[1]AllProteinsNorm!$A$1:$Q$3226,10,FALSE)</f>
        <v>169985.113828765</v>
      </c>
      <c r="N1309" s="1">
        <f>VLOOKUP($E1309,[1]AllProteinsNorm!$A$1:$Q$3226,11,FALSE)</f>
        <v>169301.051247672</v>
      </c>
      <c r="O1309" s="1">
        <f>VLOOKUP($E1309,[1]AllProteinsNorm!$A$1:$Q$3226,15,FALSE)</f>
        <v>146613.74628147201</v>
      </c>
      <c r="P1309" s="1">
        <f>VLOOKUP($E1309,[1]AllProteinsNorm!$A$1:$Q$3226,6,FALSE)</f>
        <v>121308.30597167699</v>
      </c>
      <c r="Q1309" s="1">
        <f>VLOOKUP($E1309,[1]AllProteinsNorm!$A$1:$Q$3226,8,FALSE)</f>
        <v>189385.379707513</v>
      </c>
      <c r="R1309" s="1">
        <f>VLOOKUP($E1309,[1]AllProteinsNorm!$A$1:$Q$3226,13,FALSE)</f>
        <v>126727.486244616</v>
      </c>
      <c r="S1309" s="1">
        <f>VLOOKUP($E1309,[1]AllProteinsNorm!$A$1:$Q$3226,16,FALSE)</f>
        <v>258116.963470282</v>
      </c>
      <c r="T1309" s="1">
        <f>VLOOKUP($E1309,[1]AllProteinsNorm!$A$1:$Q$3226,17,FALSE)</f>
        <v>154900.26703201601</v>
      </c>
      <c r="U1309" s="1">
        <f>VLOOKUP($E1309,[1]AllProteinsNorm!$A$1:$Q$3226,3,FALSE)</f>
        <v>141979.37396981401</v>
      </c>
      <c r="V1309" s="1">
        <f>VLOOKUP($E1309,[1]AllProteinsNorm!$A$1:$Q$3226,7,FALSE)</f>
        <v>169228.40774197</v>
      </c>
      <c r="W1309" s="1">
        <f>VLOOKUP($E1309,[1]AllProteinsNorm!$A$1:$Q$3226,9,FALSE)</f>
        <v>186223.466165889</v>
      </c>
      <c r="X1309" s="1">
        <f>VLOOKUP($E1309,[1]AllProteinsNorm!$A$1:$Q$3226,12,FALSE)</f>
        <v>119481.87947950599</v>
      </c>
      <c r="Y1309" s="29">
        <f>VLOOKUP($E1309,[1]AllProteinsNorm!$A$1:$Q$3226,14,FALSE)</f>
        <v>206231.01695124101</v>
      </c>
      <c r="Z1309" s="25">
        <f t="shared" si="169"/>
        <v>1.0487222501793403</v>
      </c>
      <c r="AA1309" s="1">
        <f t="shared" si="169"/>
        <v>0.68020074408595055</v>
      </c>
      <c r="AB1309" s="1">
        <f t="shared" si="169"/>
        <v>1.144339367357696</v>
      </c>
      <c r="AC1309" s="1">
        <f t="shared" si="169"/>
        <v>1.1397342597476874</v>
      </c>
      <c r="AD1309" s="1">
        <f t="shared" si="169"/>
        <v>0.98700337862932497</v>
      </c>
      <c r="AE1309" s="1">
        <f t="shared" si="169"/>
        <v>0.81664721683041763</v>
      </c>
      <c r="AF1309" s="1">
        <f t="shared" si="169"/>
        <v>1.2749419094404182</v>
      </c>
      <c r="AG1309" s="1">
        <f t="shared" si="169"/>
        <v>0.8531291250719788</v>
      </c>
      <c r="AH1309" s="1">
        <f t="shared" si="169"/>
        <v>1.7376427619386561</v>
      </c>
      <c r="AI1309" s="1">
        <f t="shared" si="169"/>
        <v>1.0427882158994066</v>
      </c>
      <c r="AJ1309" s="1">
        <f t="shared" si="169"/>
        <v>0.95580479564890575</v>
      </c>
      <c r="AK1309" s="1">
        <f t="shared" si="169"/>
        <v>1.1392452238463355</v>
      </c>
      <c r="AL1309" s="1">
        <f t="shared" si="169"/>
        <v>1.253655915270913</v>
      </c>
      <c r="AM1309" s="1">
        <f t="shared" si="169"/>
        <v>0.80435171818644979</v>
      </c>
      <c r="AN1309" s="29">
        <f t="shared" si="169"/>
        <v>1.3883466978482066</v>
      </c>
      <c r="AO1309" s="1">
        <f t="shared" si="166"/>
        <v>25311.346379738814</v>
      </c>
      <c r="AP1309" s="1">
        <f t="shared" si="167"/>
        <v>50222.997138864928</v>
      </c>
      <c r="AQ1309" s="29">
        <f t="shared" si="168"/>
        <v>30885.178922683164</v>
      </c>
    </row>
    <row r="1310" spans="1:43" x14ac:dyDescent="0.2">
      <c r="A1310" s="26"/>
      <c r="E1310" s="25" t="s">
        <v>2568</v>
      </c>
      <c r="F1310" s="26" t="s">
        <v>2569</v>
      </c>
      <c r="G1310" s="1">
        <v>0.24589997421726401</v>
      </c>
      <c r="H1310" s="43">
        <v>0.62845540630779895</v>
      </c>
      <c r="I1310" s="1">
        <f>VLOOKUP(F1310,'[1]SUSMB vs SHAM all proteins sum'!$B$2:$E$3214,2,FALSE)</f>
        <v>0.90768497848612495</v>
      </c>
      <c r="J1310" s="29">
        <f>VLOOKUP(F1310,'[1]SUSMB vs SHAM all proteins sum'!$B$2:$E$3214,3,FALSE)</f>
        <v>0.95940355557708001</v>
      </c>
      <c r="K1310" s="25">
        <f>VLOOKUP($E1310,[1]AllProteinsNorm!$A$1:$Q$3226,4,FALSE)</f>
        <v>672866.21958254697</v>
      </c>
      <c r="L1310" s="1">
        <f>VLOOKUP($E1310,[1]AllProteinsNorm!$A$1:$Q$3226,5,FALSE)</f>
        <v>199741.84650123099</v>
      </c>
      <c r="M1310" s="1">
        <f>VLOOKUP($E1310,[1]AllProteinsNorm!$A$1:$Q$3226,10,FALSE)</f>
        <v>225442.12286342401</v>
      </c>
      <c r="N1310" s="1">
        <f>VLOOKUP($E1310,[1]AllProteinsNorm!$A$1:$Q$3226,11,FALSE)</f>
        <v>651791.65030070895</v>
      </c>
      <c r="O1310" s="1">
        <f>VLOOKUP($E1310,[1]AllProteinsNorm!$A$1:$Q$3226,15,FALSE)</f>
        <v>731005.88121321297</v>
      </c>
      <c r="P1310" s="1">
        <f>VLOOKUP($E1310,[1]AllProteinsNorm!$A$1:$Q$3226,6,FALSE)</f>
        <v>160059.23254922099</v>
      </c>
      <c r="Q1310" s="1">
        <f>VLOOKUP($E1310,[1]AllProteinsNorm!$A$1:$Q$3226,8,FALSE)</f>
        <v>164456.097624174</v>
      </c>
      <c r="R1310" s="1">
        <f>VLOOKUP($E1310,[1]AllProteinsNorm!$A$1:$Q$3226,13,FALSE)</f>
        <v>262179.85369464703</v>
      </c>
      <c r="S1310" s="1">
        <f>VLOOKUP($E1310,[1]AllProteinsNorm!$A$1:$Q$3226,16,FALSE)</f>
        <v>519406.34520563198</v>
      </c>
      <c r="T1310" s="1">
        <f>VLOOKUP($E1310,[1]AllProteinsNorm!$A$1:$Q$3226,17,FALSE)</f>
        <v>394818.568594835</v>
      </c>
      <c r="U1310" s="1">
        <f>VLOOKUP($E1310,[1]AllProteinsNorm!$A$1:$Q$3226,3,FALSE)</f>
        <v>274114.301412531</v>
      </c>
      <c r="V1310" s="1">
        <f>VLOOKUP($E1310,[1]AllProteinsNorm!$A$1:$Q$3226,7,FALSE)</f>
        <v>573412.56017437403</v>
      </c>
      <c r="W1310" s="1">
        <f>VLOOKUP($E1310,[1]AllProteinsNorm!$A$1:$Q$3226,9,FALSE)</f>
        <v>563515.08492388995</v>
      </c>
      <c r="X1310" s="1">
        <f>VLOOKUP($E1310,[1]AllProteinsNorm!$A$1:$Q$3226,12,FALSE)</f>
        <v>241856.47011102401</v>
      </c>
      <c r="Y1310" s="29">
        <f>VLOOKUP($E1310,[1]AllProteinsNorm!$A$1:$Q$3226,14,FALSE)</f>
        <v>547781.02027178695</v>
      </c>
      <c r="Z1310" s="25">
        <f t="shared" si="169"/>
        <v>1.3561215669002833</v>
      </c>
      <c r="AA1310" s="1">
        <f t="shared" si="169"/>
        <v>0.40256772887314562</v>
      </c>
      <c r="AB1310" s="1">
        <f t="shared" si="169"/>
        <v>0.45436509666445851</v>
      </c>
      <c r="AC1310" s="1">
        <f t="shared" si="169"/>
        <v>1.3136470346909446</v>
      </c>
      <c r="AD1310" s="1">
        <f t="shared" si="169"/>
        <v>1.4732985728711685</v>
      </c>
      <c r="AE1310" s="1">
        <f t="shared" si="169"/>
        <v>0.32258979708651814</v>
      </c>
      <c r="AF1310" s="1">
        <f t="shared" si="169"/>
        <v>0.33145141531219413</v>
      </c>
      <c r="AG1310" s="1">
        <f t="shared" si="169"/>
        <v>0.52840779289329931</v>
      </c>
      <c r="AH1310" s="1">
        <f t="shared" si="169"/>
        <v>1.0468323809675188</v>
      </c>
      <c r="AI1310" s="1">
        <f t="shared" si="169"/>
        <v>0.7957331789019455</v>
      </c>
      <c r="AJ1310" s="1">
        <f t="shared" si="169"/>
        <v>0.55246095750201962</v>
      </c>
      <c r="AK1310" s="1">
        <f t="shared" si="169"/>
        <v>1.1556786727477812</v>
      </c>
      <c r="AL1310" s="1">
        <f t="shared" si="169"/>
        <v>1.1357309041506738</v>
      </c>
      <c r="AM1310" s="1">
        <f t="shared" si="169"/>
        <v>0.48744723046940852</v>
      </c>
      <c r="AN1310" s="29">
        <f t="shared" si="169"/>
        <v>1.104019839174105</v>
      </c>
      <c r="AO1310" s="1">
        <f t="shared" si="166"/>
        <v>233131.19774358554</v>
      </c>
      <c r="AP1310" s="1">
        <f t="shared" si="167"/>
        <v>138935.57304265976</v>
      </c>
      <c r="AQ1310" s="29">
        <f t="shared" si="168"/>
        <v>149298.67169715988</v>
      </c>
    </row>
    <row r="1311" spans="1:43" x14ac:dyDescent="0.2">
      <c r="A1311" s="26"/>
      <c r="E1311" s="25" t="s">
        <v>2570</v>
      </c>
      <c r="F1311" s="26" t="s">
        <v>2571</v>
      </c>
      <c r="G1311" s="1">
        <v>0.71121441934526397</v>
      </c>
      <c r="H1311" s="1">
        <v>1.0767536256049599</v>
      </c>
      <c r="I1311" s="1">
        <f>VLOOKUP(F1311,'[1]SUSMB vs SHAM all proteins sum'!$B$2:$E$3214,2,FALSE)</f>
        <v>0.821709589380759</v>
      </c>
      <c r="J1311" s="29">
        <f>VLOOKUP(F1311,'[1]SUSMB vs SHAM all proteins sum'!$B$2:$E$3214,3,FALSE)</f>
        <v>1.05935648991897</v>
      </c>
      <c r="K1311" s="25">
        <f>VLOOKUP($E1311,[1]AllProteinsNorm!$A$1:$Q$3226,4,FALSE)</f>
        <v>90398.166057453403</v>
      </c>
      <c r="L1311" s="1">
        <f>VLOOKUP($E1311,[1]AllProteinsNorm!$A$1:$Q$3226,5,FALSE)</f>
        <v>173199.62189931501</v>
      </c>
      <c r="M1311" s="1">
        <f>VLOOKUP($E1311,[1]AllProteinsNorm!$A$1:$Q$3226,10,FALSE)</f>
        <v>84546.146195638503</v>
      </c>
      <c r="N1311" s="1">
        <f>VLOOKUP($E1311,[1]AllProteinsNorm!$A$1:$Q$3226,11,FALSE)</f>
        <v>72904.774954768698</v>
      </c>
      <c r="O1311" s="1">
        <f>VLOOKUP($E1311,[1]AllProteinsNorm!$A$1:$Q$3226,15,FALSE)</f>
        <v>140690.72441094299</v>
      </c>
      <c r="P1311" s="1">
        <f>VLOOKUP($E1311,[1]AllProteinsNorm!$A$1:$Q$3226,6,FALSE)</f>
        <v>113712.97324026799</v>
      </c>
      <c r="Q1311" s="1">
        <f>VLOOKUP($E1311,[1]AllProteinsNorm!$A$1:$Q$3226,8,FALSE)</f>
        <v>124481.06212284901</v>
      </c>
      <c r="R1311" s="1">
        <f>VLOOKUP($E1311,[1]AllProteinsNorm!$A$1:$Q$3226,13,FALSE)</f>
        <v>77813.229679161203</v>
      </c>
      <c r="S1311" s="1">
        <f>VLOOKUP($E1311,[1]AllProteinsNorm!$A$1:$Q$3226,16,FALSE)</f>
        <v>129962.761697136</v>
      </c>
      <c r="T1311" s="1">
        <f>VLOOKUP($E1311,[1]AllProteinsNorm!$A$1:$Q$3226,17,FALSE)</f>
        <v>137283.34609070199</v>
      </c>
      <c r="U1311" s="1">
        <f>VLOOKUP($E1311,[1]AllProteinsNorm!$A$1:$Q$3226,3,FALSE)</f>
        <v>58091.437959429997</v>
      </c>
      <c r="V1311" s="1">
        <f>VLOOKUP($E1311,[1]AllProteinsNorm!$A$1:$Q$3226,7,FALSE)</f>
        <v>103928.92447065499</v>
      </c>
      <c r="W1311" s="1">
        <f>VLOOKUP($E1311,[1]AllProteinsNorm!$A$1:$Q$3226,9,FALSE)</f>
        <v>172949.05685072701</v>
      </c>
      <c r="X1311" s="1">
        <f>VLOOKUP($E1311,[1]AllProteinsNorm!$A$1:$Q$3226,12,FALSE)</f>
        <v>122430.770382117</v>
      </c>
      <c r="Y1311" s="29">
        <f>VLOOKUP($E1311,[1]AllProteinsNorm!$A$1:$Q$3226,14,FALSE)</f>
        <v>141701.72362000699</v>
      </c>
      <c r="Z1311" s="25">
        <f t="shared" si="169"/>
        <v>0.80462720492398587</v>
      </c>
      <c r="AA1311" s="1">
        <f t="shared" si="169"/>
        <v>1.5416366696439918</v>
      </c>
      <c r="AB1311" s="1">
        <f t="shared" si="169"/>
        <v>0.75253882094527647</v>
      </c>
      <c r="AC1311" s="1">
        <f t="shared" si="169"/>
        <v>0.64891986038948057</v>
      </c>
      <c r="AD1311" s="1">
        <f t="shared" si="169"/>
        <v>1.2522774440972646</v>
      </c>
      <c r="AE1311" s="1">
        <f t="shared" si="169"/>
        <v>1.012150531502612</v>
      </c>
      <c r="AF1311" s="1">
        <f t="shared" si="169"/>
        <v>1.107996472165363</v>
      </c>
      <c r="AG1311" s="1">
        <f t="shared" si="169"/>
        <v>0.6926096428002626</v>
      </c>
      <c r="AH1311" s="1">
        <f t="shared" si="169"/>
        <v>1.156788663412786</v>
      </c>
      <c r="AI1311" s="1">
        <f t="shared" si="169"/>
        <v>1.2219486286632035</v>
      </c>
      <c r="AJ1311" s="1">
        <f t="shared" si="169"/>
        <v>0.51706747375388129</v>
      </c>
      <c r="AK1311" s="1">
        <f t="shared" si="169"/>
        <v>0.92506345708862192</v>
      </c>
      <c r="AL1311" s="1">
        <f t="shared" si="169"/>
        <v>1.5394064091919284</v>
      </c>
      <c r="AM1311" s="1">
        <f t="shared" si="169"/>
        <v>1.0897469812235288</v>
      </c>
      <c r="AN1311" s="29">
        <f t="shared" si="169"/>
        <v>1.2612762712112187</v>
      </c>
      <c r="AO1311" s="1">
        <f t="shared" si="166"/>
        <v>38253.721915078757</v>
      </c>
      <c r="AP1311" s="1">
        <f t="shared" si="167"/>
        <v>20886.411763350359</v>
      </c>
      <c r="AQ1311" s="29">
        <f t="shared" si="168"/>
        <v>38396.000533289982</v>
      </c>
    </row>
    <row r="1312" spans="1:43" x14ac:dyDescent="0.2">
      <c r="A1312" s="26"/>
      <c r="E1312" s="25" t="s">
        <v>200</v>
      </c>
      <c r="F1312" s="26" t="s">
        <v>201</v>
      </c>
      <c r="G1312" s="1">
        <v>0.20103329882107099</v>
      </c>
      <c r="H1312" s="1">
        <v>0.81472962017491701</v>
      </c>
      <c r="I1312" s="1">
        <f>VLOOKUP(F1312,'[1]SUSMB vs SHAM all proteins sum'!$B$2:$E$3214,2,FALSE)</f>
        <v>1.4772568282182401E-2</v>
      </c>
      <c r="J1312" s="29">
        <f>VLOOKUP(F1312,'[1]SUSMB vs SHAM all proteins sum'!$B$2:$E$3214,3,FALSE)</f>
        <v>0.61932491821889402</v>
      </c>
      <c r="K1312" s="25">
        <f>VLOOKUP($E1312,[1]AllProteinsNorm!$A$1:$Q$3226,4,FALSE)</f>
        <v>165508.12355660601</v>
      </c>
      <c r="L1312" s="1">
        <f>VLOOKUP($E1312,[1]AllProteinsNorm!$A$1:$Q$3226,5,FALSE)</f>
        <v>202734.06270598</v>
      </c>
      <c r="M1312" s="1">
        <f>VLOOKUP($E1312,[1]AllProteinsNorm!$A$1:$Q$3226,10,FALSE)</f>
        <v>181270.233548424</v>
      </c>
      <c r="N1312" s="1">
        <f>VLOOKUP($E1312,[1]AllProteinsNorm!$A$1:$Q$3226,11,FALSE)</f>
        <v>210974.97347003201</v>
      </c>
      <c r="O1312" s="1">
        <f>VLOOKUP($E1312,[1]AllProteinsNorm!$A$1:$Q$3226,15,FALSE)</f>
        <v>201818.94880859001</v>
      </c>
      <c r="P1312" s="1">
        <f>VLOOKUP($E1312,[1]AllProteinsNorm!$A$1:$Q$3226,6,FALSE)</f>
        <v>93699.449629488197</v>
      </c>
      <c r="Q1312" s="1">
        <f>VLOOKUP($E1312,[1]AllProteinsNorm!$A$1:$Q$3226,8,FALSE)</f>
        <v>149814.06459548199</v>
      </c>
      <c r="R1312" s="1">
        <f>VLOOKUP($E1312,[1]AllProteinsNorm!$A$1:$Q$3226,13,FALSE)</f>
        <v>168064.64222246999</v>
      </c>
      <c r="S1312" s="1">
        <f>VLOOKUP($E1312,[1]AllProteinsNorm!$A$1:$Q$3226,16,FALSE)</f>
        <v>185152.40322685699</v>
      </c>
      <c r="T1312" s="1">
        <f>VLOOKUP($E1312,[1]AllProteinsNorm!$A$1:$Q$3226,17,FALSE)</f>
        <v>212832.33339840701</v>
      </c>
      <c r="U1312" s="1">
        <f>VLOOKUP($E1312,[1]AllProteinsNorm!$A$1:$Q$3226,3,FALSE)</f>
        <v>135774.194279168</v>
      </c>
      <c r="V1312" s="1">
        <f>VLOOKUP($E1312,[1]AllProteinsNorm!$A$1:$Q$3226,7,FALSE)</f>
        <v>76474.3301876201</v>
      </c>
      <c r="W1312" s="1">
        <f>VLOOKUP($E1312,[1]AllProteinsNorm!$A$1:$Q$3226,9,FALSE)</f>
        <v>108445.64372099801</v>
      </c>
      <c r="X1312" s="1">
        <f>VLOOKUP($E1312,[1]AllProteinsNorm!$A$1:$Q$3226,12,FALSE)</f>
        <v>110978.86720814899</v>
      </c>
      <c r="Y1312" s="29">
        <f>VLOOKUP($E1312,[1]AllProteinsNorm!$A$1:$Q$3226,14,FALSE)</f>
        <v>188830.81549240099</v>
      </c>
      <c r="Z1312" s="25">
        <f t="shared" si="169"/>
        <v>0.85995548567833346</v>
      </c>
      <c r="AA1312" s="1">
        <f t="shared" si="169"/>
        <v>1.0533759045261324</v>
      </c>
      <c r="AB1312" s="1">
        <f t="shared" si="169"/>
        <v>0.94185305458342261</v>
      </c>
      <c r="AC1312" s="1">
        <f t="shared" si="169"/>
        <v>1.0961944457931316</v>
      </c>
      <c r="AD1312" s="1">
        <f t="shared" si="169"/>
        <v>1.0486211094189795</v>
      </c>
      <c r="AE1312" s="1">
        <f t="shared" si="169"/>
        <v>0.48684834304438551</v>
      </c>
      <c r="AF1312" s="1">
        <f t="shared" si="169"/>
        <v>0.77841149976297186</v>
      </c>
      <c r="AG1312" s="1">
        <f t="shared" si="169"/>
        <v>0.87323877476230927</v>
      </c>
      <c r="AH1312" s="1">
        <f t="shared" si="169"/>
        <v>0.96202422829720546</v>
      </c>
      <c r="AI1312" s="1">
        <f t="shared" si="169"/>
        <v>1.1058450105204813</v>
      </c>
      <c r="AJ1312" s="1">
        <f t="shared" si="169"/>
        <v>0.70546243093616434</v>
      </c>
      <c r="AK1312" s="1">
        <f t="shared" si="169"/>
        <v>0.39734919558753701</v>
      </c>
      <c r="AL1312" s="1">
        <f t="shared" si="169"/>
        <v>0.56346736469339953</v>
      </c>
      <c r="AM1312" s="1">
        <f t="shared" si="169"/>
        <v>0.5766296155087175</v>
      </c>
      <c r="AN1312" s="29">
        <f t="shared" si="169"/>
        <v>0.98113670893178384</v>
      </c>
      <c r="AO1312" s="1">
        <f t="shared" si="166"/>
        <v>16658.721673049095</v>
      </c>
      <c r="AP1312" s="1">
        <f t="shared" si="167"/>
        <v>39925.339746324309</v>
      </c>
      <c r="AQ1312" s="29">
        <f t="shared" si="168"/>
        <v>37448.07793396691</v>
      </c>
    </row>
    <row r="1313" spans="1:43" x14ac:dyDescent="0.2">
      <c r="A1313" s="26"/>
      <c r="E1313" s="25" t="s">
        <v>2572</v>
      </c>
      <c r="F1313" s="26" t="s">
        <v>2573</v>
      </c>
      <c r="G1313" s="1">
        <v>0.178817708124279</v>
      </c>
      <c r="H1313" s="1">
        <v>1.09902281821548</v>
      </c>
      <c r="I1313" s="1">
        <f>VLOOKUP(F1313,'[1]SUSMB vs SHAM all proteins sum'!$B$2:$E$3214,2,FALSE)</f>
        <v>0.72056780570790102</v>
      </c>
      <c r="J1313" s="29">
        <f>VLOOKUP(F1313,'[1]SUSMB vs SHAM all proteins sum'!$B$2:$E$3214,3,FALSE)</f>
        <v>0.96576825271547795</v>
      </c>
      <c r="K1313" s="25">
        <f>VLOOKUP($E1313,[1]AllProteinsNorm!$A$1:$Q$3226,4,FALSE)</f>
        <v>1064818.69893915</v>
      </c>
      <c r="L1313" s="1">
        <f>VLOOKUP($E1313,[1]AllProteinsNorm!$A$1:$Q$3226,5,FALSE)</f>
        <v>1312831.48914796</v>
      </c>
      <c r="M1313" s="1">
        <f>VLOOKUP($E1313,[1]AllProteinsNorm!$A$1:$Q$3226,10,FALSE)</f>
        <v>1234467.02797021</v>
      </c>
      <c r="N1313" s="1">
        <f>VLOOKUP($E1313,[1]AllProteinsNorm!$A$1:$Q$3226,11,FALSE)</f>
        <v>957193.55023655202</v>
      </c>
      <c r="O1313" s="1">
        <f>VLOOKUP($E1313,[1]AllProteinsNorm!$A$1:$Q$3226,15,FALSE)</f>
        <v>1267190.31448259</v>
      </c>
      <c r="P1313" s="1">
        <f>VLOOKUP($E1313,[1]AllProteinsNorm!$A$1:$Q$3226,6,FALSE)</f>
        <v>1163913.96728935</v>
      </c>
      <c r="Q1313" s="1">
        <f>VLOOKUP($E1313,[1]AllProteinsNorm!$A$1:$Q$3226,8,FALSE)</f>
        <v>1290148.2936392301</v>
      </c>
      <c r="R1313" s="1">
        <f>VLOOKUP($E1313,[1]AllProteinsNorm!$A$1:$Q$3226,13,FALSE)</f>
        <v>1284386.1756436599</v>
      </c>
      <c r="S1313" s="1">
        <f>VLOOKUP($E1313,[1]AllProteinsNorm!$A$1:$Q$3226,16,FALSE)</f>
        <v>1325070.08442064</v>
      </c>
      <c r="T1313" s="1">
        <f>VLOOKUP($E1313,[1]AllProteinsNorm!$A$1:$Q$3226,17,FALSE)</f>
        <v>1313240.6595246501</v>
      </c>
      <c r="U1313" s="1">
        <f>VLOOKUP($E1313,[1]AllProteinsNorm!$A$1:$Q$3226,3,FALSE)</f>
        <v>1035149.17898212</v>
      </c>
      <c r="V1313" s="1">
        <f>VLOOKUP($E1313,[1]AllProteinsNorm!$A$1:$Q$3226,7,FALSE)</f>
        <v>874372.92881501105</v>
      </c>
      <c r="W1313" s="1">
        <f>VLOOKUP($E1313,[1]AllProteinsNorm!$A$1:$Q$3226,9,FALSE)</f>
        <v>1194505.36912504</v>
      </c>
      <c r="X1313" s="1">
        <f>VLOOKUP($E1313,[1]AllProteinsNorm!$A$1:$Q$3226,12,FALSE)</f>
        <v>1271272.34071765</v>
      </c>
      <c r="Y1313" s="29">
        <f>VLOOKUP($E1313,[1]AllProteinsNorm!$A$1:$Q$3226,14,FALSE)</f>
        <v>1279511.0249107899</v>
      </c>
      <c r="Z1313" s="25">
        <f t="shared" si="169"/>
        <v>0.91220637519139391</v>
      </c>
      <c r="AA1313" s="1">
        <f t="shared" si="169"/>
        <v>1.1246733881982822</v>
      </c>
      <c r="AB1313" s="1">
        <f t="shared" si="169"/>
        <v>1.0575403061571795</v>
      </c>
      <c r="AC1313" s="1">
        <f t="shared" si="169"/>
        <v>0.82000631627503373</v>
      </c>
      <c r="AD1313" s="1">
        <f t="shared" si="169"/>
        <v>1.08557361417811</v>
      </c>
      <c r="AE1313" s="1">
        <f t="shared" si="169"/>
        <v>0.99709907629667394</v>
      </c>
      <c r="AF1313" s="1">
        <f t="shared" si="169"/>
        <v>1.1052412016923625</v>
      </c>
      <c r="AG1313" s="1">
        <f t="shared" si="169"/>
        <v>1.1003049240186134</v>
      </c>
      <c r="AH1313" s="1">
        <f t="shared" si="169"/>
        <v>1.1351579191726617</v>
      </c>
      <c r="AI1313" s="1">
        <f t="shared" si="169"/>
        <v>1.1250239153129244</v>
      </c>
      <c r="AJ1313" s="1">
        <f t="shared" si="169"/>
        <v>0.88678916071099945</v>
      </c>
      <c r="AK1313" s="1">
        <f t="shared" si="169"/>
        <v>0.74905574137123976</v>
      </c>
      <c r="AL1313" s="1">
        <f t="shared" si="169"/>
        <v>1.023306046373702</v>
      </c>
      <c r="AM1313" s="1">
        <f t="shared" si="169"/>
        <v>1.0890705947993464</v>
      </c>
      <c r="AN1313" s="29">
        <f t="shared" si="169"/>
        <v>1.0961284913705263</v>
      </c>
      <c r="AO1313" s="1">
        <f t="shared" si="166"/>
        <v>134399.4317000593</v>
      </c>
      <c r="AP1313" s="1">
        <f t="shared" si="167"/>
        <v>57665.275874372011</v>
      </c>
      <c r="AQ1313" s="29">
        <f t="shared" si="168"/>
        <v>155441.05789452596</v>
      </c>
    </row>
    <row r="1314" spans="1:43" x14ac:dyDescent="0.2">
      <c r="A1314" s="26"/>
      <c r="E1314" s="25" t="s">
        <v>2574</v>
      </c>
      <c r="F1314" s="26" t="s">
        <v>2575</v>
      </c>
      <c r="G1314" s="1">
        <v>0.374245760686716</v>
      </c>
      <c r="H1314" s="43">
        <v>1.52042069941064</v>
      </c>
      <c r="I1314" s="1">
        <f>VLOOKUP(F1314,'[1]SUSMB vs SHAM all proteins sum'!$B$2:$E$3214,2,FALSE)</f>
        <v>0.33487008897653697</v>
      </c>
      <c r="J1314" s="29">
        <f>VLOOKUP(F1314,'[1]SUSMB vs SHAM all proteins sum'!$B$2:$E$3214,3,FALSE)</f>
        <v>1.5489079986710801</v>
      </c>
      <c r="K1314" s="25">
        <f>VLOOKUP($E1314,[1]AllProteinsNorm!$A$1:$Q$3226,4,FALSE)</f>
        <v>880508.21394112799</v>
      </c>
      <c r="L1314" s="1">
        <f>VLOOKUP($E1314,[1]AllProteinsNorm!$A$1:$Q$3226,5,FALSE)</f>
        <v>211568.804187581</v>
      </c>
      <c r="M1314" s="1">
        <f>VLOOKUP($E1314,[1]AllProteinsNorm!$A$1:$Q$3226,10,FALSE)</f>
        <v>702990.32889711997</v>
      </c>
      <c r="N1314" s="1">
        <f>VLOOKUP($E1314,[1]AllProteinsNorm!$A$1:$Q$3226,11,FALSE)</f>
        <v>511773.94944583898</v>
      </c>
      <c r="O1314" s="1">
        <f>VLOOKUP($E1314,[1]AllProteinsNorm!$A$1:$Q$3226,15,FALSE)</f>
        <v>298520.05079954298</v>
      </c>
      <c r="P1314" s="1">
        <f>VLOOKUP($E1314,[1]AllProteinsNorm!$A$1:$Q$3226,6,FALSE)</f>
        <v>276267.64188891498</v>
      </c>
      <c r="Q1314" s="1">
        <f>VLOOKUP($E1314,[1]AllProteinsNorm!$A$1:$Q$3226,8,FALSE)</f>
        <v>328205.76082518598</v>
      </c>
      <c r="R1314" s="1">
        <f>VLOOKUP($E1314,[1]AllProteinsNorm!$A$1:$Q$3226,13,FALSE)</f>
        <v>839850.39919554896</v>
      </c>
      <c r="S1314" s="1">
        <f>VLOOKUP($E1314,[1]AllProteinsNorm!$A$1:$Q$3226,16,FALSE)</f>
        <v>1369717.0665176201</v>
      </c>
      <c r="T1314" s="1">
        <f>VLOOKUP($E1314,[1]AllProteinsNorm!$A$1:$Q$3226,17,FALSE)</f>
        <v>1558460.94440308</v>
      </c>
      <c r="U1314" s="1">
        <f>VLOOKUP($E1314,[1]AllProteinsNorm!$A$1:$Q$3226,3,FALSE)</f>
        <v>1977263.3439856099</v>
      </c>
      <c r="V1314" s="1">
        <f>VLOOKUP($E1314,[1]AllProteinsNorm!$A$1:$Q$3226,7,FALSE)</f>
        <v>517585.55468337802</v>
      </c>
      <c r="W1314" s="1">
        <f>VLOOKUP($E1314,[1]AllProteinsNorm!$A$1:$Q$3226,9,FALSE)</f>
        <v>444460.73506587499</v>
      </c>
      <c r="X1314" s="1">
        <f>VLOOKUP($E1314,[1]AllProteinsNorm!$A$1:$Q$3226,12,FALSE)</f>
        <v>328287.434458701</v>
      </c>
      <c r="Y1314" s="29">
        <f>VLOOKUP($E1314,[1]AllProteinsNorm!$A$1:$Q$3226,14,FALSE)</f>
        <v>1194482.70491015</v>
      </c>
      <c r="Z1314" s="25">
        <f t="shared" si="169"/>
        <v>1.6898005623353356</v>
      </c>
      <c r="AA1314" s="1">
        <f t="shared" si="169"/>
        <v>0.40602583670240744</v>
      </c>
      <c r="AB1314" s="1">
        <f t="shared" si="169"/>
        <v>1.3491225116113243</v>
      </c>
      <c r="AC1314" s="1">
        <f t="shared" si="169"/>
        <v>0.98215541191984357</v>
      </c>
      <c r="AD1314" s="1">
        <f t="shared" si="169"/>
        <v>0.57289567743108893</v>
      </c>
      <c r="AE1314" s="1">
        <f t="shared" si="169"/>
        <v>0.53019064357094015</v>
      </c>
      <c r="AF1314" s="1">
        <f t="shared" si="169"/>
        <v>0.62986610507778573</v>
      </c>
      <c r="AG1314" s="1">
        <f t="shared" si="169"/>
        <v>1.611773353579508</v>
      </c>
      <c r="AH1314" s="1">
        <f t="shared" si="169"/>
        <v>2.6286508548079652</v>
      </c>
      <c r="AI1314" s="1">
        <f t="shared" si="169"/>
        <v>2.9908729283087205</v>
      </c>
      <c r="AJ1314" s="1">
        <f t="shared" si="169"/>
        <v>3.794604817593815</v>
      </c>
      <c r="AK1314" s="1">
        <f t="shared" si="169"/>
        <v>0.99330857737926437</v>
      </c>
      <c r="AL1314" s="1">
        <f t="shared" si="169"/>
        <v>0.85297330355229195</v>
      </c>
      <c r="AM1314" s="1">
        <f t="shared" si="169"/>
        <v>0.6300228465478328</v>
      </c>
      <c r="AN1314" s="29">
        <f t="shared" si="169"/>
        <v>2.2923551586447322</v>
      </c>
      <c r="AO1314" s="1">
        <f t="shared" si="166"/>
        <v>248071.24877172729</v>
      </c>
      <c r="AP1314" s="1">
        <f t="shared" si="167"/>
        <v>523557.53481753246</v>
      </c>
      <c r="AQ1314" s="29">
        <f t="shared" si="168"/>
        <v>620893.0462722287</v>
      </c>
    </row>
    <row r="1315" spans="1:43" x14ac:dyDescent="0.2">
      <c r="A1315" s="26"/>
      <c r="E1315" s="25" t="s">
        <v>2576</v>
      </c>
      <c r="F1315" s="26" t="s">
        <v>2577</v>
      </c>
      <c r="G1315" s="1">
        <v>0.92703329828193903</v>
      </c>
      <c r="H1315" s="1">
        <v>0.96766839211258604</v>
      </c>
      <c r="I1315" s="1">
        <f>VLOOKUP(F1315,'[1]SUSMB vs SHAM all proteins sum'!$B$2:$E$3214,2,FALSE)</f>
        <v>0.69231825909255096</v>
      </c>
      <c r="J1315" s="29">
        <f>VLOOKUP(F1315,'[1]SUSMB vs SHAM all proteins sum'!$B$2:$E$3214,3,FALSE)</f>
        <v>1.1346369620215999</v>
      </c>
      <c r="K1315" s="25">
        <f>VLOOKUP($E1315,[1]AllProteinsNorm!$A$1:$Q$3226,4,FALSE)</f>
        <v>95630.261248049093</v>
      </c>
      <c r="L1315" s="1">
        <f>VLOOKUP($E1315,[1]AllProteinsNorm!$A$1:$Q$3226,5,FALSE)</f>
        <v>33550.329167592201</v>
      </c>
      <c r="M1315" s="1">
        <f>VLOOKUP($E1315,[1]AllProteinsNorm!$A$1:$Q$3226,10,FALSE)</f>
        <v>58098.270761827102</v>
      </c>
      <c r="N1315" s="1">
        <f>VLOOKUP($E1315,[1]AllProteinsNorm!$A$1:$Q$3226,11,FALSE)</f>
        <v>70858.327212837801</v>
      </c>
      <c r="O1315" s="1">
        <f>VLOOKUP($E1315,[1]AllProteinsNorm!$A$1:$Q$3226,15,FALSE)</f>
        <v>79646.446832030299</v>
      </c>
      <c r="P1315" s="1">
        <f>VLOOKUP($E1315,[1]AllProteinsNorm!$A$1:$Q$3226,6,FALSE)</f>
        <v>48648.241411676499</v>
      </c>
      <c r="Q1315" s="1">
        <f>VLOOKUP($E1315,[1]AllProteinsNorm!$A$1:$Q$3226,8,FALSE)</f>
        <v>102592.849027338</v>
      </c>
      <c r="R1315" s="1">
        <f>VLOOKUP($E1315,[1]AllProteinsNorm!$A$1:$Q$3226,13,FALSE)</f>
        <v>22842.766396725299</v>
      </c>
      <c r="S1315" s="1">
        <f>VLOOKUP($E1315,[1]AllProteinsNorm!$A$1:$Q$3226,16,FALSE)</f>
        <v>63956.409644068102</v>
      </c>
      <c r="T1315" s="1">
        <f>VLOOKUP($E1315,[1]AllProteinsNorm!$A$1:$Q$3226,17,FALSE)</f>
        <v>122413.242822488</v>
      </c>
      <c r="U1315" s="1">
        <f>VLOOKUP($E1315,[1]AllProteinsNorm!$A$1:$Q$3226,3,FALSE)</f>
        <v>61886.192076188003</v>
      </c>
      <c r="V1315" s="1">
        <f>VLOOKUP($E1315,[1]AllProteinsNorm!$A$1:$Q$3226,7,FALSE)</f>
        <v>80672.882354649002</v>
      </c>
      <c r="W1315" s="1">
        <f>VLOOKUP($E1315,[1]AllProteinsNorm!$A$1:$Q$3226,9,FALSE)</f>
        <v>34759.539861960497</v>
      </c>
      <c r="X1315" s="1">
        <f>VLOOKUP($E1315,[1]AllProteinsNorm!$A$1:$Q$3226,12,FALSE)</f>
        <v>164401.50454208499</v>
      </c>
      <c r="Y1315" s="29">
        <f>VLOOKUP($E1315,[1]AllProteinsNorm!$A$1:$Q$3226,14,FALSE)</f>
        <v>69341.962569819094</v>
      </c>
      <c r="Z1315" s="25">
        <f t="shared" ref="Z1315:AN1331" si="170">K1315/AVERAGE($K1315:$O1315)</f>
        <v>1.4155549777463787</v>
      </c>
      <c r="AA1315" s="1">
        <f t="shared" si="170"/>
        <v>0.49662454999497896</v>
      </c>
      <c r="AB1315" s="1">
        <f t="shared" si="170"/>
        <v>0.85999238423118929</v>
      </c>
      <c r="AC1315" s="1">
        <f t="shared" si="170"/>
        <v>1.0488715234264874</v>
      </c>
      <c r="AD1315" s="1">
        <f t="shared" si="170"/>
        <v>1.1789565646009652</v>
      </c>
      <c r="AE1315" s="1">
        <f t="shared" si="170"/>
        <v>0.72010950707625565</v>
      </c>
      <c r="AF1315" s="1">
        <f t="shared" si="170"/>
        <v>1.5186178122544207</v>
      </c>
      <c r="AG1315" s="1">
        <f t="shared" si="170"/>
        <v>0.33812719171089645</v>
      </c>
      <c r="AH1315" s="1">
        <f t="shared" si="170"/>
        <v>0.94670675211915767</v>
      </c>
      <c r="AI1315" s="1">
        <f t="shared" si="170"/>
        <v>1.8120067116619334</v>
      </c>
      <c r="AJ1315" s="1">
        <f t="shared" si="170"/>
        <v>0.91606261557717517</v>
      </c>
      <c r="AK1315" s="1">
        <f t="shared" si="170"/>
        <v>1.1941502480063659</v>
      </c>
      <c r="AL1315" s="1">
        <f t="shared" si="170"/>
        <v>0.51452374001305623</v>
      </c>
      <c r="AM1315" s="1">
        <f t="shared" si="170"/>
        <v>2.4335327025815259</v>
      </c>
      <c r="AN1315" s="29">
        <f t="shared" si="170"/>
        <v>1.0264257255117868</v>
      </c>
      <c r="AO1315" s="1">
        <f t="shared" si="166"/>
        <v>20933.622250839464</v>
      </c>
      <c r="AP1315" s="1">
        <f t="shared" si="167"/>
        <v>36066.089113901668</v>
      </c>
      <c r="AQ1315" s="29">
        <f t="shared" si="168"/>
        <v>43790.400417204182</v>
      </c>
    </row>
    <row r="1316" spans="1:43" x14ac:dyDescent="0.2">
      <c r="A1316" s="26"/>
      <c r="E1316" s="25" t="s">
        <v>2578</v>
      </c>
      <c r="F1316" s="26" t="s">
        <v>2579</v>
      </c>
      <c r="G1316" s="1">
        <v>0.33050006750222899</v>
      </c>
      <c r="H1316" s="1">
        <v>1.4143071883899201</v>
      </c>
      <c r="I1316" s="1">
        <f>VLOOKUP(F1316,'[1]SUSMB vs SHAM all proteins sum'!$B$2:$E$3214,2,FALSE)</f>
        <v>0.89231739638930296</v>
      </c>
      <c r="J1316" s="29">
        <f>VLOOKUP(F1316,'[1]SUSMB vs SHAM all proteins sum'!$B$2:$E$3214,3,FALSE)</f>
        <v>0.94442877315058105</v>
      </c>
      <c r="K1316" s="25">
        <f>VLOOKUP($E1316,[1]AllProteinsNorm!$A$1:$Q$3226,4,FALSE)</f>
        <v>147462.26451163299</v>
      </c>
      <c r="L1316" s="1">
        <f>VLOOKUP($E1316,[1]AllProteinsNorm!$A$1:$Q$3226,5,FALSE)</f>
        <v>79533.107641159993</v>
      </c>
      <c r="M1316" s="1">
        <f>VLOOKUP($E1316,[1]AllProteinsNorm!$A$1:$Q$3226,10,FALSE)</f>
        <v>65672.259228837895</v>
      </c>
      <c r="N1316" s="1">
        <f>VLOOKUP($E1316,[1]AllProteinsNorm!$A$1:$Q$3226,11,FALSE)</f>
        <v>72945.105812644295</v>
      </c>
      <c r="O1316" s="1">
        <f>VLOOKUP($E1316,[1]AllProteinsNorm!$A$1:$Q$3226,15,FALSE)</f>
        <v>24549.104753707699</v>
      </c>
      <c r="P1316" s="1">
        <f>VLOOKUP($E1316,[1]AllProteinsNorm!$A$1:$Q$3226,6,FALSE)</f>
        <v>102218.373982948</v>
      </c>
      <c r="Q1316" s="1">
        <f>VLOOKUP($E1316,[1]AllProteinsNorm!$A$1:$Q$3226,8,FALSE)</f>
        <v>55295.673955876002</v>
      </c>
      <c r="R1316" s="1">
        <f>VLOOKUP($E1316,[1]AllProteinsNorm!$A$1:$Q$3226,13,FALSE)</f>
        <v>105442.90246125701</v>
      </c>
      <c r="S1316" s="1">
        <f>VLOOKUP($E1316,[1]AllProteinsNorm!$A$1:$Q$3226,16,FALSE)</f>
        <v>156168.92460508199</v>
      </c>
      <c r="T1316" s="1">
        <f>VLOOKUP($E1316,[1]AllProteinsNorm!$A$1:$Q$3226,17,FALSE)</f>
        <v>83855.059956035897</v>
      </c>
      <c r="U1316" s="1">
        <f>VLOOKUP($E1316,[1]AllProteinsNorm!$A$1:$Q$3226,3,FALSE)</f>
        <v>74519.679008174193</v>
      </c>
      <c r="V1316" s="1">
        <f>VLOOKUP($E1316,[1]AllProteinsNorm!$A$1:$Q$3226,7,FALSE)</f>
        <v>24004.043274584499</v>
      </c>
      <c r="W1316" s="1">
        <f>VLOOKUP($E1316,[1]AllProteinsNorm!$A$1:$Q$3226,9,FALSE)</f>
        <v>61832.993266341298</v>
      </c>
      <c r="X1316" s="1">
        <f>VLOOKUP($E1316,[1]AllProteinsNorm!$A$1:$Q$3226,12,FALSE)</f>
        <v>147297.28878901899</v>
      </c>
      <c r="Y1316" s="29">
        <f>VLOOKUP($E1316,[1]AllProteinsNorm!$A$1:$Q$3226,14,FALSE)</f>
        <v>63608.957058138403</v>
      </c>
      <c r="Z1316" s="25">
        <f t="shared" si="170"/>
        <v>1.8897576423079956</v>
      </c>
      <c r="AA1316" s="1">
        <f t="shared" si="170"/>
        <v>1.0192322658216728</v>
      </c>
      <c r="AB1316" s="1">
        <f t="shared" si="170"/>
        <v>0.84160279361190637</v>
      </c>
      <c r="AC1316" s="1">
        <f t="shared" si="170"/>
        <v>0.93480573918309351</v>
      </c>
      <c r="AD1316" s="1">
        <f t="shared" si="170"/>
        <v>0.31460155907533149</v>
      </c>
      <c r="AE1316" s="1">
        <f t="shared" si="170"/>
        <v>1.3099483726111785</v>
      </c>
      <c r="AF1316" s="1">
        <f t="shared" si="170"/>
        <v>0.70862483219525252</v>
      </c>
      <c r="AG1316" s="1">
        <f t="shared" si="170"/>
        <v>1.3512713331319937</v>
      </c>
      <c r="AH1316" s="1">
        <f t="shared" si="170"/>
        <v>2.0013351872823937</v>
      </c>
      <c r="AI1316" s="1">
        <f t="shared" si="170"/>
        <v>1.0746189265635004</v>
      </c>
      <c r="AJ1316" s="1">
        <f t="shared" si="170"/>
        <v>0.95498420137801809</v>
      </c>
      <c r="AK1316" s="1">
        <f t="shared" si="170"/>
        <v>0.30761649005369368</v>
      </c>
      <c r="AL1316" s="1">
        <f t="shared" si="170"/>
        <v>0.79240185249311212</v>
      </c>
      <c r="AM1316" s="1">
        <f t="shared" si="170"/>
        <v>1.8876434462888472</v>
      </c>
      <c r="AN1316" s="29">
        <f t="shared" si="170"/>
        <v>0.81516117440591318</v>
      </c>
      <c r="AO1316" s="1">
        <f t="shared" si="166"/>
        <v>39653.183281942613</v>
      </c>
      <c r="AP1316" s="1">
        <f t="shared" si="167"/>
        <v>33005.615046704777</v>
      </c>
      <c r="AQ1316" s="29">
        <f t="shared" si="168"/>
        <v>40318.851945363793</v>
      </c>
    </row>
    <row r="1317" spans="1:43" x14ac:dyDescent="0.2">
      <c r="A1317" s="26"/>
      <c r="E1317" s="25" t="s">
        <v>2580</v>
      </c>
      <c r="F1317" s="26" t="s">
        <v>2581</v>
      </c>
      <c r="G1317" s="1">
        <v>0.203396603881977</v>
      </c>
      <c r="H1317" s="1">
        <v>1.31509802406183</v>
      </c>
      <c r="I1317" s="1">
        <f>VLOOKUP(F1317,'[1]SUSMB vs SHAM all proteins sum'!$B$2:$E$3214,2,FALSE)</f>
        <v>0.44606280965142597</v>
      </c>
      <c r="J1317" s="29">
        <f>VLOOKUP(F1317,'[1]SUSMB vs SHAM all proteins sum'!$B$2:$E$3214,3,FALSE)</f>
        <v>0.67658395321458498</v>
      </c>
      <c r="K1317" s="25">
        <f>VLOOKUP($E1317,[1]AllProteinsNorm!$A$1:$Q$3226,4,FALSE)</f>
        <v>140876.35829504</v>
      </c>
      <c r="L1317" s="1">
        <f>VLOOKUP($E1317,[1]AllProteinsNorm!$A$1:$Q$3226,5,FALSE)</f>
        <v>57373.709394881203</v>
      </c>
      <c r="M1317" s="1">
        <f>VLOOKUP($E1317,[1]AllProteinsNorm!$A$1:$Q$3226,10,FALSE)</f>
        <v>158071.315428523</v>
      </c>
      <c r="N1317" s="1">
        <f>VLOOKUP($E1317,[1]AllProteinsNorm!$A$1:$Q$3226,11,FALSE)</f>
        <v>132252.422913574</v>
      </c>
      <c r="O1317" s="1">
        <f>VLOOKUP($E1317,[1]AllProteinsNorm!$A$1:$Q$3226,15,FALSE)</f>
        <v>133841.77005126001</v>
      </c>
      <c r="P1317" s="1">
        <f>VLOOKUP($E1317,[1]AllProteinsNorm!$A$1:$Q$3226,6,FALSE)</f>
        <v>115463.701096577</v>
      </c>
      <c r="Q1317" s="1">
        <f>VLOOKUP($E1317,[1]AllProteinsNorm!$A$1:$Q$3226,8,FALSE)</f>
        <v>158459.53073617001</v>
      </c>
      <c r="R1317" s="1">
        <f>VLOOKUP($E1317,[1]AllProteinsNorm!$A$1:$Q$3226,13,FALSE)</f>
        <v>177960.73769471599</v>
      </c>
      <c r="S1317" s="1">
        <f>VLOOKUP($E1317,[1]AllProteinsNorm!$A$1:$Q$3226,16,FALSE)</f>
        <v>160383.193722228</v>
      </c>
      <c r="T1317" s="1">
        <f>VLOOKUP($E1317,[1]AllProteinsNorm!$A$1:$Q$3226,17,FALSE)</f>
        <v>170350.39838401301</v>
      </c>
      <c r="U1317" s="1">
        <f>VLOOKUP($E1317,[1]AllProteinsNorm!$A$1:$Q$3226,3,FALSE)</f>
        <v>103908.24898796099</v>
      </c>
      <c r="V1317" s="1">
        <f>VLOOKUP($E1317,[1]AllProteinsNorm!$A$1:$Q$3226,7,FALSE)</f>
        <v>98868.262741501603</v>
      </c>
      <c r="W1317" s="1">
        <f>VLOOKUP($E1317,[1]AllProteinsNorm!$A$1:$Q$3226,9,FALSE)</f>
        <v>13581.3520973877</v>
      </c>
      <c r="X1317" s="1">
        <f>VLOOKUP($E1317,[1]AllProteinsNorm!$A$1:$Q$3226,12,FALSE)</f>
        <v>164443.169961129</v>
      </c>
      <c r="Y1317" s="29">
        <f>VLOOKUP($E1317,[1]AllProteinsNorm!$A$1:$Q$3226,14,FALSE)</f>
        <v>139746.87667251399</v>
      </c>
      <c r="Z1317" s="25">
        <f t="shared" si="170"/>
        <v>1.1316904951314308</v>
      </c>
      <c r="AA1317" s="1">
        <f t="shared" si="170"/>
        <v>0.46089551418299246</v>
      </c>
      <c r="AB1317" s="1">
        <f t="shared" si="170"/>
        <v>1.2698213340291895</v>
      </c>
      <c r="AC1317" s="1">
        <f t="shared" si="170"/>
        <v>1.0624125423226782</v>
      </c>
      <c r="AD1317" s="1">
        <f t="shared" si="170"/>
        <v>1.0751801143337083</v>
      </c>
      <c r="AE1317" s="1">
        <f t="shared" si="170"/>
        <v>0.92754508027549853</v>
      </c>
      <c r="AF1317" s="1">
        <f t="shared" si="170"/>
        <v>1.2729399522206717</v>
      </c>
      <c r="AG1317" s="1">
        <f t="shared" si="170"/>
        <v>1.4295973986912653</v>
      </c>
      <c r="AH1317" s="1">
        <f t="shared" si="170"/>
        <v>1.2883931563175481</v>
      </c>
      <c r="AI1317" s="1">
        <f t="shared" si="170"/>
        <v>1.3684618840677951</v>
      </c>
      <c r="AJ1317" s="1">
        <f t="shared" si="170"/>
        <v>0.83471761457057614</v>
      </c>
      <c r="AK1317" s="1">
        <f t="shared" si="170"/>
        <v>0.79423030641085035</v>
      </c>
      <c r="AL1317" s="1">
        <f t="shared" si="170"/>
        <v>0.10910196193074172</v>
      </c>
      <c r="AM1317" s="1">
        <f t="shared" si="170"/>
        <v>1.3210078304589756</v>
      </c>
      <c r="AN1317" s="29">
        <f t="shared" si="170"/>
        <v>1.1226171230475124</v>
      </c>
      <c r="AO1317" s="1">
        <f t="shared" si="166"/>
        <v>34780.812308667395</v>
      </c>
      <c r="AP1317" s="1">
        <f t="shared" si="167"/>
        <v>21703.874380078672</v>
      </c>
      <c r="AQ1317" s="29">
        <f t="shared" si="168"/>
        <v>51250.426300061859</v>
      </c>
    </row>
    <row r="1318" spans="1:43" x14ac:dyDescent="0.2">
      <c r="A1318" s="26"/>
      <c r="E1318" s="25" t="s">
        <v>2582</v>
      </c>
      <c r="F1318" s="26" t="s">
        <v>2583</v>
      </c>
      <c r="G1318" s="1">
        <v>0.15030887425521</v>
      </c>
      <c r="H1318" s="1">
        <v>0.77104500367316098</v>
      </c>
      <c r="I1318" s="1">
        <f>VLOOKUP(F1318,'[1]SUSMB vs SHAM all proteins sum'!$B$2:$E$3214,2,FALSE)</f>
        <v>0.61901697392283195</v>
      </c>
      <c r="J1318" s="29">
        <f>VLOOKUP(F1318,'[1]SUSMB vs SHAM all proteins sum'!$B$2:$E$3214,3,FALSE)</f>
        <v>1.06019412561725</v>
      </c>
      <c r="K1318" s="25">
        <f>VLOOKUP($E1318,[1]AllProteinsNorm!$A$1:$Q$3226,4,FALSE)</f>
        <v>753412.36013771803</v>
      </c>
      <c r="L1318" s="1">
        <f>VLOOKUP($E1318,[1]AllProteinsNorm!$A$1:$Q$3226,5,FALSE)</f>
        <v>425805.51080119598</v>
      </c>
      <c r="M1318" s="1">
        <f>VLOOKUP($E1318,[1]AllProteinsNorm!$A$1:$Q$3226,10,FALSE)</f>
        <v>633599.17914433696</v>
      </c>
      <c r="N1318" s="1">
        <f>VLOOKUP($E1318,[1]AllProteinsNorm!$A$1:$Q$3226,11,FALSE)</f>
        <v>606285.774915735</v>
      </c>
      <c r="O1318" s="1">
        <f>VLOOKUP($E1318,[1]AllProteinsNorm!$A$1:$Q$3226,15,FALSE)</f>
        <v>765819.10833983403</v>
      </c>
      <c r="P1318" s="1">
        <f>VLOOKUP($E1318,[1]AllProteinsNorm!$A$1:$Q$3226,6,FALSE)</f>
        <v>398606.39006032801</v>
      </c>
      <c r="Q1318" s="1">
        <f>VLOOKUP($E1318,[1]AllProteinsNorm!$A$1:$Q$3226,8,FALSE)</f>
        <v>540690.47436141805</v>
      </c>
      <c r="R1318" s="1">
        <f>VLOOKUP($E1318,[1]AllProteinsNorm!$A$1:$Q$3226,13,FALSE)</f>
        <v>584290.84016105905</v>
      </c>
      <c r="S1318" s="1">
        <f>VLOOKUP($E1318,[1]AllProteinsNorm!$A$1:$Q$3226,16,FALSE)</f>
        <v>325574.16912203003</v>
      </c>
      <c r="T1318" s="1">
        <f>VLOOKUP($E1318,[1]AllProteinsNorm!$A$1:$Q$3226,17,FALSE)</f>
        <v>627319.58171064302</v>
      </c>
      <c r="U1318" s="1">
        <f>VLOOKUP($E1318,[1]AllProteinsNorm!$A$1:$Q$3226,3,FALSE)</f>
        <v>619507.56306914997</v>
      </c>
      <c r="V1318" s="1">
        <f>VLOOKUP($E1318,[1]AllProteinsNorm!$A$1:$Q$3226,7,FALSE)</f>
        <v>623211.85612670204</v>
      </c>
      <c r="W1318" s="1">
        <f>VLOOKUP($E1318,[1]AllProteinsNorm!$A$1:$Q$3226,9,FALSE)</f>
        <v>753473.44068035798</v>
      </c>
      <c r="X1318" s="1">
        <f>VLOOKUP($E1318,[1]AllProteinsNorm!$A$1:$Q$3226,12,FALSE)</f>
        <v>623881.19993589597</v>
      </c>
      <c r="Y1318" s="29">
        <f>VLOOKUP($E1318,[1]AllProteinsNorm!$A$1:$Q$3226,14,FALSE)</f>
        <v>696525.47086444602</v>
      </c>
      <c r="Z1318" s="25">
        <f t="shared" si="170"/>
        <v>1.1827799486248318</v>
      </c>
      <c r="AA1318" s="1">
        <f t="shared" si="170"/>
        <v>0.66847087575992037</v>
      </c>
      <c r="AB1318" s="1">
        <f t="shared" si="170"/>
        <v>0.99468557221451526</v>
      </c>
      <c r="AC1318" s="1">
        <f t="shared" si="170"/>
        <v>0.95180633561111017</v>
      </c>
      <c r="AD1318" s="1">
        <f t="shared" si="170"/>
        <v>1.2022572677896219</v>
      </c>
      <c r="AE1318" s="1">
        <f t="shared" si="170"/>
        <v>0.6257710524830048</v>
      </c>
      <c r="AF1318" s="1">
        <f t="shared" si="170"/>
        <v>0.84882845746018165</v>
      </c>
      <c r="AG1318" s="1">
        <f t="shared" si="170"/>
        <v>0.91727654930074654</v>
      </c>
      <c r="AH1318" s="1">
        <f t="shared" si="170"/>
        <v>0.51111797390387492</v>
      </c>
      <c r="AI1318" s="1">
        <f t="shared" si="170"/>
        <v>0.98482724983624759</v>
      </c>
      <c r="AJ1318" s="1">
        <f t="shared" si="170"/>
        <v>0.97256318370684092</v>
      </c>
      <c r="AK1318" s="1">
        <f t="shared" si="170"/>
        <v>0.97837854297636739</v>
      </c>
      <c r="AL1318" s="1">
        <f t="shared" si="170"/>
        <v>1.1828758387972103</v>
      </c>
      <c r="AM1318" s="1">
        <f t="shared" si="170"/>
        <v>0.97942934394292713</v>
      </c>
      <c r="AN1318" s="29">
        <f t="shared" si="170"/>
        <v>1.0934733808911037</v>
      </c>
      <c r="AO1318" s="1">
        <f t="shared" si="166"/>
        <v>123048.15359881344</v>
      </c>
      <c r="AP1318" s="1">
        <f t="shared" si="167"/>
        <v>114512.31073730164</v>
      </c>
      <c r="AQ1318" s="29">
        <f t="shared" si="168"/>
        <v>53504.874445361696</v>
      </c>
    </row>
    <row r="1319" spans="1:43" x14ac:dyDescent="0.2">
      <c r="A1319" s="26"/>
      <c r="E1319" s="25" t="s">
        <v>2584</v>
      </c>
      <c r="F1319" s="26" t="s">
        <v>2585</v>
      </c>
      <c r="G1319" s="1">
        <v>0.59006199040531804</v>
      </c>
      <c r="H1319" s="1">
        <v>1.0358166554071699</v>
      </c>
      <c r="I1319" s="1">
        <f>VLOOKUP(F1319,'[1]SUSMB vs SHAM all proteins sum'!$B$2:$E$3214,2,FALSE)</f>
        <v>0.52521966019796096</v>
      </c>
      <c r="J1319" s="29">
        <f>VLOOKUP(F1319,'[1]SUSMB vs SHAM all proteins sum'!$B$2:$E$3214,3,FALSE)</f>
        <v>1.06566454515883</v>
      </c>
      <c r="K1319" s="25">
        <f>VLOOKUP($E1319,[1]AllProteinsNorm!$A$1:$Q$3226,4,FALSE)</f>
        <v>845136.48372584698</v>
      </c>
      <c r="L1319" s="1">
        <f>VLOOKUP($E1319,[1]AllProteinsNorm!$A$1:$Q$3226,5,FALSE)</f>
        <v>1019093.39331504</v>
      </c>
      <c r="M1319" s="1">
        <f>VLOOKUP($E1319,[1]AllProteinsNorm!$A$1:$Q$3226,10,FALSE)</f>
        <v>1059514.6631163601</v>
      </c>
      <c r="N1319" s="1">
        <f>VLOOKUP($E1319,[1]AllProteinsNorm!$A$1:$Q$3226,11,FALSE)</f>
        <v>1022949.53451411</v>
      </c>
      <c r="O1319" s="1">
        <f>VLOOKUP($E1319,[1]AllProteinsNorm!$A$1:$Q$3226,15,FALSE)</f>
        <v>1174713.6240149699</v>
      </c>
      <c r="P1319" s="1">
        <f>VLOOKUP($E1319,[1]AllProteinsNorm!$A$1:$Q$3226,6,FALSE)</f>
        <v>975393.15016765299</v>
      </c>
      <c r="Q1319" s="1">
        <f>VLOOKUP($E1319,[1]AllProteinsNorm!$A$1:$Q$3226,8,FALSE)</f>
        <v>1147368.57755214</v>
      </c>
      <c r="R1319" s="1">
        <f>VLOOKUP($E1319,[1]AllProteinsNorm!$A$1:$Q$3226,13,FALSE)</f>
        <v>1131127.0065838399</v>
      </c>
      <c r="S1319" s="1">
        <f>VLOOKUP($E1319,[1]AllProteinsNorm!$A$1:$Q$3226,16,FALSE)</f>
        <v>993264.50298950495</v>
      </c>
      <c r="T1319" s="1">
        <f>VLOOKUP($E1319,[1]AllProteinsNorm!$A$1:$Q$3226,17,FALSE)</f>
        <v>1039895.10131312</v>
      </c>
      <c r="U1319" s="1">
        <f>VLOOKUP($E1319,[1]AllProteinsNorm!$A$1:$Q$3226,3,FALSE)</f>
        <v>888857.26616195904</v>
      </c>
      <c r="V1319" s="1">
        <f>VLOOKUP($E1319,[1]AllProteinsNorm!$A$1:$Q$3226,7,FALSE)</f>
        <v>1086964.1111500601</v>
      </c>
      <c r="W1319" s="1">
        <f>VLOOKUP($E1319,[1]AllProteinsNorm!$A$1:$Q$3226,9,FALSE)</f>
        <v>1082410.42828345</v>
      </c>
      <c r="X1319" s="1">
        <f>VLOOKUP($E1319,[1]AllProteinsNorm!$A$1:$Q$3226,12,FALSE)</f>
        <v>1440345.1458455401</v>
      </c>
      <c r="Y1319" s="29">
        <f>VLOOKUP($E1319,[1]AllProteinsNorm!$A$1:$Q$3226,14,FALSE)</f>
        <v>1000531.65669831</v>
      </c>
      <c r="Z1319" s="25">
        <f t="shared" si="170"/>
        <v>0.82510174296671368</v>
      </c>
      <c r="AA1319" s="1">
        <f t="shared" si="170"/>
        <v>0.99493484337952987</v>
      </c>
      <c r="AB1319" s="1">
        <f t="shared" si="170"/>
        <v>1.0343978896545691</v>
      </c>
      <c r="AC1319" s="1">
        <f t="shared" si="170"/>
        <v>0.998699571190654</v>
      </c>
      <c r="AD1319" s="1">
        <f t="shared" si="170"/>
        <v>1.1468659528085325</v>
      </c>
      <c r="AE1319" s="1">
        <f t="shared" si="170"/>
        <v>0.95227055484944823</v>
      </c>
      <c r="AF1319" s="1">
        <f t="shared" si="170"/>
        <v>1.120169145922953</v>
      </c>
      <c r="AG1319" s="1">
        <f t="shared" si="170"/>
        <v>1.1043125963921803</v>
      </c>
      <c r="AH1319" s="1">
        <f t="shared" si="170"/>
        <v>0.96971825074996798</v>
      </c>
      <c r="AI1319" s="1">
        <f t="shared" si="170"/>
        <v>1.0152434276808888</v>
      </c>
      <c r="AJ1319" s="1">
        <f t="shared" si="170"/>
        <v>0.86778608388271483</v>
      </c>
      <c r="AK1319" s="1">
        <f t="shared" si="170"/>
        <v>1.0611966231753751</v>
      </c>
      <c r="AL1319" s="1">
        <f t="shared" si="170"/>
        <v>1.0567508895660609</v>
      </c>
      <c r="AM1319" s="1">
        <f t="shared" si="170"/>
        <v>1.4062004341257555</v>
      </c>
      <c r="AN1319" s="29">
        <f t="shared" si="170"/>
        <v>0.97681312986950097</v>
      </c>
      <c r="AO1319" s="1">
        <f t="shared" si="166"/>
        <v>105823.27452666219</v>
      </c>
      <c r="AP1319" s="1">
        <f t="shared" si="167"/>
        <v>70249.445340858161</v>
      </c>
      <c r="AQ1319" s="29">
        <f t="shared" si="168"/>
        <v>184818.39312568307</v>
      </c>
    </row>
    <row r="1320" spans="1:43" x14ac:dyDescent="0.2">
      <c r="A1320" s="26"/>
      <c r="E1320" s="25" t="s">
        <v>2586</v>
      </c>
      <c r="F1320" s="26" t="s">
        <v>2587</v>
      </c>
      <c r="G1320" s="1">
        <v>0.20350696015445599</v>
      </c>
      <c r="H1320" s="1">
        <v>0.92296968505897004</v>
      </c>
      <c r="I1320" s="1">
        <f>VLOOKUP(F1320,'[1]SUSMB vs SHAM all proteins sum'!$B$2:$E$3214,2,FALSE)</f>
        <v>0.491202950236585</v>
      </c>
      <c r="J1320" s="29">
        <f>VLOOKUP(F1320,'[1]SUSMB vs SHAM all proteins sum'!$B$2:$E$3214,3,FALSE)</f>
        <v>1.04061260736376</v>
      </c>
      <c r="K1320" s="25">
        <f>VLOOKUP($E1320,[1]AllProteinsNorm!$A$1:$Q$3226,4,FALSE)</f>
        <v>1662908.4085210201</v>
      </c>
      <c r="L1320" s="1">
        <f>VLOOKUP($E1320,[1]AllProteinsNorm!$A$1:$Q$3226,5,FALSE)</f>
        <v>1834648.0194032199</v>
      </c>
      <c r="M1320" s="1">
        <f>VLOOKUP($E1320,[1]AllProteinsNorm!$A$1:$Q$3226,10,FALSE)</f>
        <v>1553048.11872069</v>
      </c>
      <c r="N1320" s="1">
        <f>VLOOKUP($E1320,[1]AllProteinsNorm!$A$1:$Q$3226,11,FALSE)</f>
        <v>1971869.7249096599</v>
      </c>
      <c r="O1320" s="1">
        <f>VLOOKUP($E1320,[1]AllProteinsNorm!$A$1:$Q$3226,15,FALSE)</f>
        <v>1787176.79717765</v>
      </c>
      <c r="P1320" s="1">
        <f>VLOOKUP($E1320,[1]AllProteinsNorm!$A$1:$Q$3226,6,FALSE)</f>
        <v>1671043.5020026199</v>
      </c>
      <c r="Q1320" s="1">
        <f>VLOOKUP($E1320,[1]AllProteinsNorm!$A$1:$Q$3226,8,FALSE)</f>
        <v>1756398.9016867401</v>
      </c>
      <c r="R1320" s="1">
        <f>VLOOKUP($E1320,[1]AllProteinsNorm!$A$1:$Q$3226,13,FALSE)</f>
        <v>1581084.89120662</v>
      </c>
      <c r="S1320" s="1">
        <f>VLOOKUP($E1320,[1]AllProteinsNorm!$A$1:$Q$3226,16,FALSE)</f>
        <v>1722322.3562340899</v>
      </c>
      <c r="T1320" s="1">
        <f>VLOOKUP($E1320,[1]AllProteinsNorm!$A$1:$Q$3226,17,FALSE)</f>
        <v>1399292.0865692501</v>
      </c>
      <c r="U1320" s="1">
        <f>VLOOKUP($E1320,[1]AllProteinsNorm!$A$1:$Q$3226,3,FALSE)</f>
        <v>1806179.7455966901</v>
      </c>
      <c r="V1320" s="1">
        <f>VLOOKUP($E1320,[1]AllProteinsNorm!$A$1:$Q$3226,7,FALSE)</f>
        <v>1595045.77383824</v>
      </c>
      <c r="W1320" s="1">
        <f>VLOOKUP($E1320,[1]AllProteinsNorm!$A$1:$Q$3226,9,FALSE)</f>
        <v>1919745.31180532</v>
      </c>
      <c r="X1320" s="1">
        <f>VLOOKUP($E1320,[1]AllProteinsNorm!$A$1:$Q$3226,12,FALSE)</f>
        <v>1871111.10073132</v>
      </c>
      <c r="Y1320" s="29">
        <f>VLOOKUP($E1320,[1]AllProteinsNorm!$A$1:$Q$3226,14,FALSE)</f>
        <v>1968882.6892069699</v>
      </c>
      <c r="Z1320" s="25">
        <f t="shared" si="170"/>
        <v>0.94379924672789706</v>
      </c>
      <c r="AA1320" s="1">
        <f t="shared" si="170"/>
        <v>1.0412716718797561</v>
      </c>
      <c r="AB1320" s="1">
        <f t="shared" si="170"/>
        <v>0.88144700999161296</v>
      </c>
      <c r="AC1320" s="1">
        <f t="shared" si="170"/>
        <v>1.1191531364439293</v>
      </c>
      <c r="AD1320" s="1">
        <f t="shared" si="170"/>
        <v>1.014328934956805</v>
      </c>
      <c r="AE1320" s="1">
        <f t="shared" si="170"/>
        <v>0.9484163952495186</v>
      </c>
      <c r="AF1320" s="1">
        <f t="shared" si="170"/>
        <v>0.99686065201870488</v>
      </c>
      <c r="AG1320" s="1">
        <f t="shared" si="170"/>
        <v>0.8973595428871779</v>
      </c>
      <c r="AH1320" s="1">
        <f t="shared" si="170"/>
        <v>0.97752018939039675</v>
      </c>
      <c r="AI1320" s="1">
        <f t="shared" si="170"/>
        <v>0.79418133343311659</v>
      </c>
      <c r="AJ1320" s="1">
        <f t="shared" si="170"/>
        <v>1.0251142363670314</v>
      </c>
      <c r="AK1320" s="1">
        <f t="shared" si="170"/>
        <v>0.90528317262160107</v>
      </c>
      <c r="AL1320" s="1">
        <f t="shared" si="170"/>
        <v>1.0895694374428742</v>
      </c>
      <c r="AM1320" s="1">
        <f t="shared" si="170"/>
        <v>1.0619666353031756</v>
      </c>
      <c r="AN1320" s="29">
        <f t="shared" si="170"/>
        <v>1.1174578163458997</v>
      </c>
      <c r="AO1320" s="1">
        <f t="shared" si="166"/>
        <v>143831.09198944812</v>
      </c>
      <c r="AP1320" s="1">
        <f t="shared" si="167"/>
        <v>127847.27446166814</v>
      </c>
      <c r="AQ1320" s="29">
        <f t="shared" si="168"/>
        <v>130214.8941429718</v>
      </c>
    </row>
    <row r="1321" spans="1:43" x14ac:dyDescent="0.2">
      <c r="A1321" s="26"/>
      <c r="E1321" s="25" t="s">
        <v>2588</v>
      </c>
      <c r="F1321" s="26" t="s">
        <v>2589</v>
      </c>
      <c r="G1321" s="1">
        <v>0.20238493582112399</v>
      </c>
      <c r="H1321" s="1">
        <v>0.77922382347553698</v>
      </c>
      <c r="I1321" s="1">
        <f>VLOOKUP(F1321,'[1]SUSMB vs SHAM all proteins sum'!$B$2:$E$3214,2,FALSE)</f>
        <v>0.74196881215555999</v>
      </c>
      <c r="J1321" s="29">
        <f>VLOOKUP(F1321,'[1]SUSMB vs SHAM all proteins sum'!$B$2:$E$3214,3,FALSE)</f>
        <v>0.96250757585927604</v>
      </c>
      <c r="K1321" s="25">
        <f>VLOOKUP($E1321,[1]AllProteinsNorm!$A$1:$Q$3226,4,FALSE)</f>
        <v>170915.80151685301</v>
      </c>
      <c r="L1321" s="1">
        <f>VLOOKUP($E1321,[1]AllProteinsNorm!$A$1:$Q$3226,5,FALSE)</f>
        <v>126449.252773883</v>
      </c>
      <c r="M1321" s="1">
        <f>VLOOKUP($E1321,[1]AllProteinsNorm!$A$1:$Q$3226,10,FALSE)</f>
        <v>174261.35753777699</v>
      </c>
      <c r="N1321" s="1">
        <f>VLOOKUP($E1321,[1]AllProteinsNorm!$A$1:$Q$3226,11,FALSE)</f>
        <v>183041.27255734999</v>
      </c>
      <c r="O1321" s="1">
        <f>VLOOKUP($E1321,[1]AllProteinsNorm!$A$1:$Q$3226,15,FALSE)</f>
        <v>207625.40686154499</v>
      </c>
      <c r="P1321" s="1">
        <f>VLOOKUP($E1321,[1]AllProteinsNorm!$A$1:$Q$3226,6,FALSE)</f>
        <v>165370.43617073999</v>
      </c>
      <c r="Q1321" s="1">
        <f>VLOOKUP($E1321,[1]AllProteinsNorm!$A$1:$Q$3226,8,FALSE)</f>
        <v>160478.414929525</v>
      </c>
      <c r="R1321" s="1">
        <f>VLOOKUP($E1321,[1]AllProteinsNorm!$A$1:$Q$3226,13,FALSE)</f>
        <v>74903.744659082193</v>
      </c>
      <c r="S1321" s="1">
        <f>VLOOKUP($E1321,[1]AllProteinsNorm!$A$1:$Q$3226,16,FALSE)</f>
        <v>116721.6984986</v>
      </c>
      <c r="T1321" s="1">
        <f>VLOOKUP($E1321,[1]AllProteinsNorm!$A$1:$Q$3226,17,FALSE)</f>
        <v>177219.12267607701</v>
      </c>
      <c r="U1321" s="1">
        <f>VLOOKUP($E1321,[1]AllProteinsNorm!$A$1:$Q$3226,3,FALSE)</f>
        <v>171568.896954397</v>
      </c>
      <c r="V1321" s="1">
        <f>VLOOKUP($E1321,[1]AllProteinsNorm!$A$1:$Q$3226,7,FALSE)</f>
        <v>126129.77079669099</v>
      </c>
      <c r="W1321" s="1">
        <f>VLOOKUP($E1321,[1]AllProteinsNorm!$A$1:$Q$3226,9,FALSE)</f>
        <v>153552.753838865</v>
      </c>
      <c r="X1321" s="1">
        <f>VLOOKUP($E1321,[1]AllProteinsNorm!$A$1:$Q$3226,12,FALSE)</f>
        <v>181232.197110434</v>
      </c>
      <c r="Y1321" s="29">
        <f>VLOOKUP($E1321,[1]AllProteinsNorm!$A$1:$Q$3226,14,FALSE)</f>
        <v>196336.36722847601</v>
      </c>
      <c r="Z1321" s="25">
        <f t="shared" si="170"/>
        <v>0.99105398878705653</v>
      </c>
      <c r="AA1321" s="1">
        <f t="shared" si="170"/>
        <v>0.73321504055517439</v>
      </c>
      <c r="AB1321" s="1">
        <f t="shared" si="170"/>
        <v>1.0104531701958062</v>
      </c>
      <c r="AC1321" s="1">
        <f t="shared" si="170"/>
        <v>1.0613634413593604</v>
      </c>
      <c r="AD1321" s="1">
        <f t="shared" si="170"/>
        <v>1.2039143591026022</v>
      </c>
      <c r="AE1321" s="1">
        <f t="shared" si="170"/>
        <v>0.95889922956191309</v>
      </c>
      <c r="AF1321" s="1">
        <f t="shared" si="170"/>
        <v>0.93053288121196798</v>
      </c>
      <c r="AG1321" s="1">
        <f t="shared" si="170"/>
        <v>0.43432879968181787</v>
      </c>
      <c r="AH1321" s="1">
        <f t="shared" si="170"/>
        <v>0.67680989029929717</v>
      </c>
      <c r="AI1321" s="1">
        <f t="shared" si="170"/>
        <v>1.0276037490901659</v>
      </c>
      <c r="AJ1321" s="1">
        <f t="shared" si="170"/>
        <v>0.99484095776647408</v>
      </c>
      <c r="AK1321" s="1">
        <f t="shared" si="170"/>
        <v>0.7313625267148407</v>
      </c>
      <c r="AL1321" s="1">
        <f t="shared" si="170"/>
        <v>0.89037448750014303</v>
      </c>
      <c r="AM1321" s="1">
        <f t="shared" si="170"/>
        <v>1.0508735309954786</v>
      </c>
      <c r="AN1321" s="29">
        <f t="shared" si="170"/>
        <v>1.138454947751306</v>
      </c>
      <c r="AO1321" s="1">
        <f t="shared" si="166"/>
        <v>26348.386885593769</v>
      </c>
      <c r="AP1321" s="1">
        <f t="shared" si="167"/>
        <v>38005.413871523851</v>
      </c>
      <c r="AQ1321" s="29">
        <f t="shared" si="168"/>
        <v>24197.595937611088</v>
      </c>
    </row>
    <row r="1322" spans="1:43" x14ac:dyDescent="0.2">
      <c r="A1322" s="26"/>
      <c r="E1322" s="25" t="s">
        <v>2590</v>
      </c>
      <c r="F1322" s="26" t="s">
        <v>2591</v>
      </c>
      <c r="G1322" s="1">
        <v>0.731044426576963</v>
      </c>
      <c r="H1322" s="1">
        <v>1.05258486875294</v>
      </c>
      <c r="I1322" s="1">
        <f>VLOOKUP(F1322,'[1]SUSMB vs SHAM all proteins sum'!$B$2:$E$3214,2,FALSE)</f>
        <v>0.83795335626689704</v>
      </c>
      <c r="J1322" s="29">
        <f>VLOOKUP(F1322,'[1]SUSMB vs SHAM all proteins sum'!$B$2:$E$3214,3,FALSE)</f>
        <v>0.95651693023440199</v>
      </c>
      <c r="K1322" s="25">
        <f>VLOOKUP($E1322,[1]AllProteinsNorm!$A$1:$Q$3226,4,FALSE)</f>
        <v>97447.210579116407</v>
      </c>
      <c r="L1322" s="1">
        <f>VLOOKUP($E1322,[1]AllProteinsNorm!$A$1:$Q$3226,5,FALSE)</f>
        <v>96484.055194483502</v>
      </c>
      <c r="M1322" s="1">
        <f>VLOOKUP($E1322,[1]AllProteinsNorm!$A$1:$Q$3226,10,FALSE)</f>
        <v>163187.945997962</v>
      </c>
      <c r="N1322" s="1">
        <f>VLOOKUP($E1322,[1]AllProteinsNorm!$A$1:$Q$3226,11,FALSE)</f>
        <v>168201.97794471099</v>
      </c>
      <c r="O1322" s="1">
        <f>VLOOKUP($E1322,[1]AllProteinsNorm!$A$1:$Q$3226,15,FALSE)</f>
        <v>124134.625487985</v>
      </c>
      <c r="P1322" s="1">
        <f>VLOOKUP($E1322,[1]AllProteinsNorm!$A$1:$Q$3226,6,FALSE)</f>
        <v>169218.22188087201</v>
      </c>
      <c r="Q1322" s="1">
        <f>VLOOKUP($E1322,[1]AllProteinsNorm!$A$1:$Q$3226,8,FALSE)</f>
        <v>110563.514433852</v>
      </c>
      <c r="R1322" s="1">
        <f>VLOOKUP($E1322,[1]AllProteinsNorm!$A$1:$Q$3226,13,FALSE)</f>
        <v>149579.43590695699</v>
      </c>
      <c r="S1322" s="1">
        <f>VLOOKUP($E1322,[1]AllProteinsNorm!$A$1:$Q$3226,16,FALSE)</f>
        <v>115857.236373771</v>
      </c>
      <c r="T1322" s="1">
        <f>VLOOKUP($E1322,[1]AllProteinsNorm!$A$1:$Q$3226,17,FALSE)</f>
        <v>127664.064844433</v>
      </c>
      <c r="U1322" s="1">
        <f>VLOOKUP($E1322,[1]AllProteinsNorm!$A$1:$Q$3226,3,FALSE)</f>
        <v>163096.64433812199</v>
      </c>
      <c r="V1322" s="1">
        <f>VLOOKUP($E1322,[1]AllProteinsNorm!$A$1:$Q$3226,7,FALSE)</f>
        <v>95799.200235436801</v>
      </c>
      <c r="W1322" s="1">
        <f>VLOOKUP($E1322,[1]AllProteinsNorm!$A$1:$Q$3226,9,FALSE)</f>
        <v>71325.084505851002</v>
      </c>
      <c r="X1322" s="1">
        <f>VLOOKUP($E1322,[1]AllProteinsNorm!$A$1:$Q$3226,12,FALSE)</f>
        <v>183498.50379776</v>
      </c>
      <c r="Y1322" s="29">
        <f>VLOOKUP($E1322,[1]AllProteinsNorm!$A$1:$Q$3226,14,FALSE)</f>
        <v>125434.975360565</v>
      </c>
      <c r="Z1322" s="25">
        <f t="shared" si="170"/>
        <v>0.75022201894110896</v>
      </c>
      <c r="AA1322" s="1">
        <f t="shared" si="170"/>
        <v>0.74280692339430876</v>
      </c>
      <c r="AB1322" s="1">
        <f t="shared" si="170"/>
        <v>1.2563437125175205</v>
      </c>
      <c r="AC1322" s="1">
        <f t="shared" si="170"/>
        <v>1.2949455067379021</v>
      </c>
      <c r="AD1322" s="1">
        <f t="shared" si="170"/>
        <v>0.95568183840916032</v>
      </c>
      <c r="AE1322" s="1">
        <f t="shared" si="170"/>
        <v>1.3027693179377557</v>
      </c>
      <c r="AF1322" s="1">
        <f t="shared" si="170"/>
        <v>0.85120120449671477</v>
      </c>
      <c r="AG1322" s="1">
        <f t="shared" si="170"/>
        <v>1.1515751526523275</v>
      </c>
      <c r="AH1322" s="1">
        <f t="shared" si="170"/>
        <v>0.89195626293170682</v>
      </c>
      <c r="AI1322" s="1">
        <f t="shared" si="170"/>
        <v>0.982854120755558</v>
      </c>
      <c r="AJ1322" s="1">
        <f t="shared" si="170"/>
        <v>1.2556408035766613</v>
      </c>
      <c r="AK1322" s="1">
        <f t="shared" si="170"/>
        <v>0.73753439412431288</v>
      </c>
      <c r="AL1322" s="1">
        <f t="shared" si="170"/>
        <v>0.54911421867412824</v>
      </c>
      <c r="AM1322" s="1">
        <f t="shared" si="170"/>
        <v>1.4127096832603507</v>
      </c>
      <c r="AN1322" s="29">
        <f t="shared" si="170"/>
        <v>0.96569291108060173</v>
      </c>
      <c r="AO1322" s="1">
        <f t="shared" si="166"/>
        <v>30913.352857580732</v>
      </c>
      <c r="AP1322" s="1">
        <f t="shared" si="167"/>
        <v>21908.687988960166</v>
      </c>
      <c r="AQ1322" s="29">
        <f t="shared" si="168"/>
        <v>41393.797278452854</v>
      </c>
    </row>
    <row r="1323" spans="1:43" x14ac:dyDescent="0.2">
      <c r="A1323" s="26"/>
      <c r="E1323" s="25" t="s">
        <v>2592</v>
      </c>
      <c r="F1323" s="26" t="s">
        <v>2593</v>
      </c>
      <c r="G1323" s="1">
        <v>0.89292931786275997</v>
      </c>
      <c r="H1323" s="1">
        <v>1.0344437263920501</v>
      </c>
      <c r="I1323" s="1">
        <f>VLOOKUP(F1323,'[1]SUSMB vs SHAM all proteins sum'!$B$2:$E$3214,2,FALSE)</f>
        <v>0.88421536946523904</v>
      </c>
      <c r="J1323" s="29">
        <f>VLOOKUP(F1323,'[1]SUSMB vs SHAM all proteins sum'!$B$2:$E$3214,3,FALSE)</f>
        <v>0.96613562741244796</v>
      </c>
      <c r="K1323" s="25">
        <f>VLOOKUP($E1323,[1]AllProteinsNorm!$A$1:$Q$3226,4,FALSE)</f>
        <v>225891.849139789</v>
      </c>
      <c r="L1323" s="1">
        <f>VLOOKUP($E1323,[1]AllProteinsNorm!$A$1:$Q$3226,5,FALSE)</f>
        <v>88556.423210330293</v>
      </c>
      <c r="M1323" s="1">
        <f>VLOOKUP($E1323,[1]AllProteinsNorm!$A$1:$Q$3226,10,FALSE)</f>
        <v>235916.98837831701</v>
      </c>
      <c r="N1323" s="1">
        <f>VLOOKUP($E1323,[1]AllProteinsNorm!$A$1:$Q$3226,11,FALSE)</f>
        <v>244358.81853047799</v>
      </c>
      <c r="O1323" s="1">
        <f>VLOOKUP($E1323,[1]AllProteinsNorm!$A$1:$Q$3226,15,FALSE)</f>
        <v>281217.99985731801</v>
      </c>
      <c r="P1323" s="1">
        <f>VLOOKUP($E1323,[1]AllProteinsNorm!$A$1:$Q$3226,6,FALSE)</f>
        <v>234583.20373438601</v>
      </c>
      <c r="Q1323" s="1">
        <f>VLOOKUP($E1323,[1]AllProteinsNorm!$A$1:$Q$3226,8,FALSE)</f>
        <v>308346.45431806502</v>
      </c>
      <c r="R1323" s="1">
        <f>VLOOKUP($E1323,[1]AllProteinsNorm!$A$1:$Q$3226,13,FALSE)</f>
        <v>199154.331118745</v>
      </c>
      <c r="S1323" s="1">
        <f>VLOOKUP($E1323,[1]AllProteinsNorm!$A$1:$Q$3226,16,FALSE)</f>
        <v>187292.88372442499</v>
      </c>
      <c r="T1323" s="1">
        <f>VLOOKUP($E1323,[1]AllProteinsNorm!$A$1:$Q$3226,17,FALSE)</f>
        <v>142376.53556009399</v>
      </c>
      <c r="U1323" s="1">
        <f>VLOOKUP($E1323,[1]AllProteinsNorm!$A$1:$Q$3226,3,FALSE)</f>
        <v>195701.04027049901</v>
      </c>
      <c r="V1323" s="1">
        <f>VLOOKUP($E1323,[1]AllProteinsNorm!$A$1:$Q$3226,7,FALSE)</f>
        <v>157599.449552568</v>
      </c>
      <c r="W1323" s="1">
        <f>VLOOKUP($E1323,[1]AllProteinsNorm!$A$1:$Q$3226,9,FALSE)</f>
        <v>167314.56081283101</v>
      </c>
      <c r="X1323" s="1">
        <f>VLOOKUP($E1323,[1]AllProteinsNorm!$A$1:$Q$3226,12,FALSE)</f>
        <v>275454.260181516</v>
      </c>
      <c r="Y1323" s="29">
        <f>VLOOKUP($E1323,[1]AllProteinsNorm!$A$1:$Q$3226,14,FALSE)</f>
        <v>192048.270614312</v>
      </c>
      <c r="Z1323" s="25">
        <f t="shared" si="170"/>
        <v>1.0497398211497326</v>
      </c>
      <c r="AA1323" s="1">
        <f t="shared" si="170"/>
        <v>0.41152969536738276</v>
      </c>
      <c r="AB1323" s="1">
        <f t="shared" si="170"/>
        <v>1.0963275484684865</v>
      </c>
      <c r="AC1323" s="1">
        <f t="shared" si="170"/>
        <v>1.1355574954889385</v>
      </c>
      <c r="AD1323" s="1">
        <f t="shared" si="170"/>
        <v>1.3068454395254603</v>
      </c>
      <c r="AE1323" s="1">
        <f t="shared" si="170"/>
        <v>1.0901293307864224</v>
      </c>
      <c r="AF1323" s="1">
        <f t="shared" si="170"/>
        <v>1.4329138171235836</v>
      </c>
      <c r="AG1323" s="1">
        <f t="shared" si="170"/>
        <v>0.92548816048875204</v>
      </c>
      <c r="AH1323" s="1">
        <f t="shared" si="170"/>
        <v>0.87036694335008002</v>
      </c>
      <c r="AI1323" s="1">
        <f t="shared" si="170"/>
        <v>0.66163661745175273</v>
      </c>
      <c r="AJ1323" s="1">
        <f t="shared" si="170"/>
        <v>0.90944040608229504</v>
      </c>
      <c r="AK1323" s="1">
        <f t="shared" si="170"/>
        <v>0.73237887341490804</v>
      </c>
      <c r="AL1323" s="1">
        <f t="shared" si="170"/>
        <v>0.77752587272291407</v>
      </c>
      <c r="AM1323" s="1">
        <f t="shared" si="170"/>
        <v>1.2800608207821527</v>
      </c>
      <c r="AN1323" s="29">
        <f t="shared" si="170"/>
        <v>0.89246565564225577</v>
      </c>
      <c r="AO1323" s="1">
        <f t="shared" si="166"/>
        <v>66016.236063357544</v>
      </c>
      <c r="AP1323" s="1">
        <f t="shared" si="167"/>
        <v>55475.9252879712</v>
      </c>
      <c r="AQ1323" s="29">
        <f t="shared" si="168"/>
        <v>41504.126718715612</v>
      </c>
    </row>
    <row r="1324" spans="1:43" x14ac:dyDescent="0.2">
      <c r="A1324" s="26"/>
      <c r="E1324" s="25" t="s">
        <v>2594</v>
      </c>
      <c r="F1324" s="26" t="s">
        <v>2595</v>
      </c>
      <c r="G1324" s="1">
        <v>0.13324021754749499</v>
      </c>
      <c r="H1324" s="1">
        <v>1.23304693021662</v>
      </c>
      <c r="I1324" s="1">
        <f>VLOOKUP(F1324,'[1]SUSMB vs SHAM all proteins sum'!$B$2:$E$3214,2,FALSE)</f>
        <v>0.48745282745070301</v>
      </c>
      <c r="J1324" s="29">
        <f>VLOOKUP(F1324,'[1]SUSMB vs SHAM all proteins sum'!$B$2:$E$3214,3,FALSE)</f>
        <v>1.08872934554387</v>
      </c>
      <c r="K1324" s="25">
        <f>VLOOKUP($E1324,[1]AllProteinsNorm!$A$1:$Q$3226,4,FALSE)</f>
        <v>4685220.9433533996</v>
      </c>
      <c r="L1324" s="1">
        <f>VLOOKUP($E1324,[1]AllProteinsNorm!$A$1:$Q$3226,5,FALSE)</f>
        <v>4965426.8753460199</v>
      </c>
      <c r="M1324" s="1">
        <f>VLOOKUP($E1324,[1]AllProteinsNorm!$A$1:$Q$3226,10,FALSE)</f>
        <v>3676630.2310093199</v>
      </c>
      <c r="N1324" s="1">
        <f>VLOOKUP($E1324,[1]AllProteinsNorm!$A$1:$Q$3226,11,FALSE)</f>
        <v>3191113.9314187202</v>
      </c>
      <c r="O1324" s="1">
        <f>VLOOKUP($E1324,[1]AllProteinsNorm!$A$1:$Q$3226,15,FALSE)</f>
        <v>4385815.2965826001</v>
      </c>
      <c r="P1324" s="1">
        <f>VLOOKUP($E1324,[1]AllProteinsNorm!$A$1:$Q$3226,6,FALSE)</f>
        <v>4229798.7809210001</v>
      </c>
      <c r="Q1324" s="1">
        <f>VLOOKUP($E1324,[1]AllProteinsNorm!$A$1:$Q$3226,8,FALSE)</f>
        <v>6226516.68431246</v>
      </c>
      <c r="R1324" s="1">
        <f>VLOOKUP($E1324,[1]AllProteinsNorm!$A$1:$Q$3226,13,FALSE)</f>
        <v>6512132.4429243105</v>
      </c>
      <c r="S1324" s="1">
        <f>VLOOKUP($E1324,[1]AllProteinsNorm!$A$1:$Q$3226,16,FALSE)</f>
        <v>4151137.2331965598</v>
      </c>
      <c r="T1324" s="1">
        <f>VLOOKUP($E1324,[1]AllProteinsNorm!$A$1:$Q$3226,17,FALSE)</f>
        <v>4792610.3390370701</v>
      </c>
      <c r="U1324" s="1">
        <f>VLOOKUP($E1324,[1]AllProteinsNorm!$A$1:$Q$3226,3,FALSE)</f>
        <v>4416832.7347121704</v>
      </c>
      <c r="V1324" s="1">
        <f>VLOOKUP($E1324,[1]AllProteinsNorm!$A$1:$Q$3226,7,FALSE)</f>
        <v>4483518.0910771899</v>
      </c>
      <c r="W1324" s="1">
        <f>VLOOKUP($E1324,[1]AllProteinsNorm!$A$1:$Q$3226,9,FALSE)</f>
        <v>3356583.23678859</v>
      </c>
      <c r="X1324" s="1">
        <f>VLOOKUP($E1324,[1]AllProteinsNorm!$A$1:$Q$3226,12,FALSE)</f>
        <v>5535800.3727042396</v>
      </c>
      <c r="Y1324" s="29">
        <f>VLOOKUP($E1324,[1]AllProteinsNorm!$A$1:$Q$3226,14,FALSE)</f>
        <v>4976467.7286886899</v>
      </c>
      <c r="Z1324" s="25">
        <f t="shared" si="170"/>
        <v>1.1206406636498487</v>
      </c>
      <c r="AA1324" s="1">
        <f t="shared" si="170"/>
        <v>1.187662083852518</v>
      </c>
      <c r="AB1324" s="1">
        <f t="shared" si="170"/>
        <v>0.87939958262126328</v>
      </c>
      <c r="AC1324" s="1">
        <f t="shared" si="170"/>
        <v>0.76327073517429489</v>
      </c>
      <c r="AD1324" s="1">
        <f t="shared" si="170"/>
        <v>1.0490269347020755</v>
      </c>
      <c r="AE1324" s="1">
        <f t="shared" si="170"/>
        <v>1.0117099215312486</v>
      </c>
      <c r="AF1324" s="1">
        <f t="shared" si="170"/>
        <v>1.489297489637823</v>
      </c>
      <c r="AG1324" s="1">
        <f t="shared" si="170"/>
        <v>1.5576128662549502</v>
      </c>
      <c r="AH1324" s="1">
        <f t="shared" si="170"/>
        <v>0.99289515695313524</v>
      </c>
      <c r="AI1324" s="1">
        <f t="shared" si="170"/>
        <v>1.1463267358976539</v>
      </c>
      <c r="AJ1324" s="1">
        <f t="shared" si="170"/>
        <v>1.056445880973873</v>
      </c>
      <c r="AK1324" s="1">
        <f t="shared" si="170"/>
        <v>1.0723961046487325</v>
      </c>
      <c r="AL1324" s="1">
        <f t="shared" si="170"/>
        <v>0.80284872614320091</v>
      </c>
      <c r="AM1324" s="1">
        <f t="shared" si="170"/>
        <v>1.3240876104895416</v>
      </c>
      <c r="AN1324" s="29">
        <f t="shared" si="170"/>
        <v>1.1903029047159914</v>
      </c>
      <c r="AO1324" s="1">
        <f t="shared" si="166"/>
        <v>655099.49704710313</v>
      </c>
      <c r="AP1324" s="1">
        <f t="shared" si="167"/>
        <v>998123.83692226035</v>
      </c>
      <c r="AQ1324" s="29">
        <f t="shared" si="168"/>
        <v>721110.29520992655</v>
      </c>
    </row>
    <row r="1325" spans="1:43" x14ac:dyDescent="0.2">
      <c r="A1325" s="26"/>
      <c r="E1325" s="25" t="s">
        <v>2596</v>
      </c>
      <c r="F1325" s="26" t="s">
        <v>2597</v>
      </c>
      <c r="G1325" s="1">
        <v>0.32856353613308598</v>
      </c>
      <c r="H1325" s="1">
        <v>0.88524500089327396</v>
      </c>
      <c r="I1325" s="1">
        <f>VLOOKUP(F1325,'[1]SUSMB vs SHAM all proteins sum'!$B$2:$E$3214,2,FALSE)</f>
        <v>0.35977989580067898</v>
      </c>
      <c r="J1325" s="29">
        <f>VLOOKUP(F1325,'[1]SUSMB vs SHAM all proteins sum'!$B$2:$E$3214,3,FALSE)</f>
        <v>1.0960611381401699</v>
      </c>
      <c r="K1325" s="25">
        <f>VLOOKUP($E1325,[1]AllProteinsNorm!$A$1:$Q$3226,4,FALSE)</f>
        <v>186901.92094052999</v>
      </c>
      <c r="L1325" s="1">
        <f>VLOOKUP($E1325,[1]AllProteinsNorm!$A$1:$Q$3226,5,FALSE)</f>
        <v>234219.519531208</v>
      </c>
      <c r="M1325" s="1">
        <f>VLOOKUP($E1325,[1]AllProteinsNorm!$A$1:$Q$3226,10,FALSE)</f>
        <v>171760.65124218899</v>
      </c>
      <c r="N1325" s="1">
        <f>VLOOKUP($E1325,[1]AllProteinsNorm!$A$1:$Q$3226,11,FALSE)</f>
        <v>251655.75011445099</v>
      </c>
      <c r="O1325" s="1">
        <f>VLOOKUP($E1325,[1]AllProteinsNorm!$A$1:$Q$3226,15,FALSE)</f>
        <v>194675.129433622</v>
      </c>
      <c r="P1325" s="1">
        <f>VLOOKUP($E1325,[1]AllProteinsNorm!$A$1:$Q$3226,6,FALSE)</f>
        <v>184151.692129898</v>
      </c>
      <c r="Q1325" s="1">
        <f>VLOOKUP($E1325,[1]AllProteinsNorm!$A$1:$Q$3226,8,FALSE)</f>
        <v>159596.14342063601</v>
      </c>
      <c r="R1325" s="1">
        <f>VLOOKUP($E1325,[1]AllProteinsNorm!$A$1:$Q$3226,13,FALSE)</f>
        <v>221798.23824355</v>
      </c>
      <c r="S1325" s="1">
        <f>VLOOKUP($E1325,[1]AllProteinsNorm!$A$1:$Q$3226,16,FALSE)</f>
        <v>138205.76088611499</v>
      </c>
      <c r="T1325" s="1">
        <f>VLOOKUP($E1325,[1]AllProteinsNorm!$A$1:$Q$3226,17,FALSE)</f>
        <v>222286.41859481201</v>
      </c>
      <c r="U1325" s="1">
        <f>VLOOKUP($E1325,[1]AllProteinsNorm!$A$1:$Q$3226,3,FALSE)</f>
        <v>224518.08295329101</v>
      </c>
      <c r="V1325" s="1">
        <f>VLOOKUP($E1325,[1]AllProteinsNorm!$A$1:$Q$3226,7,FALSE)</f>
        <v>181675.68727124701</v>
      </c>
      <c r="W1325" s="1">
        <f>VLOOKUP($E1325,[1]AllProteinsNorm!$A$1:$Q$3226,9,FALSE)</f>
        <v>239151.16388476899</v>
      </c>
      <c r="X1325" s="1">
        <f>VLOOKUP($E1325,[1]AllProteinsNorm!$A$1:$Q$3226,12,FALSE)</f>
        <v>225538.88704155199</v>
      </c>
      <c r="Y1325" s="29">
        <f>VLOOKUP($E1325,[1]AllProteinsNorm!$A$1:$Q$3226,14,FALSE)</f>
        <v>264855.92245309002</v>
      </c>
      <c r="Z1325" s="25">
        <f t="shared" si="170"/>
        <v>0.89924744065482531</v>
      </c>
      <c r="AA1325" s="1">
        <f t="shared" si="170"/>
        <v>1.1269081795946811</v>
      </c>
      <c r="AB1325" s="1">
        <f t="shared" si="170"/>
        <v>0.82639774517828724</v>
      </c>
      <c r="AC1325" s="1">
        <f t="shared" si="170"/>
        <v>1.2107996968554249</v>
      </c>
      <c r="AD1325" s="1">
        <f t="shared" si="170"/>
        <v>0.93664693771678165</v>
      </c>
      <c r="AE1325" s="1">
        <f t="shared" si="170"/>
        <v>0.88601517312792866</v>
      </c>
      <c r="AF1325" s="1">
        <f t="shared" si="170"/>
        <v>0.76787024331896847</v>
      </c>
      <c r="AG1325" s="1">
        <f t="shared" si="170"/>
        <v>1.0671452550010156</v>
      </c>
      <c r="AH1325" s="1">
        <f t="shared" si="170"/>
        <v>0.6649539830044684</v>
      </c>
      <c r="AI1325" s="1">
        <f t="shared" si="170"/>
        <v>1.0694940533934625</v>
      </c>
      <c r="AJ1325" s="1">
        <f t="shared" si="170"/>
        <v>1.0802313344907573</v>
      </c>
      <c r="AK1325" s="1">
        <f t="shared" si="170"/>
        <v>0.87410228843960447</v>
      </c>
      <c r="AL1325" s="1">
        <f t="shared" si="170"/>
        <v>1.1506359644180946</v>
      </c>
      <c r="AM1325" s="1">
        <f t="shared" si="170"/>
        <v>1.0851427632185056</v>
      </c>
      <c r="AN1325" s="29">
        <f t="shared" si="170"/>
        <v>1.2743101259189162</v>
      </c>
      <c r="AO1325" s="1">
        <f t="shared" si="166"/>
        <v>30096.961154430748</v>
      </c>
      <c r="AP1325" s="1">
        <f t="shared" si="167"/>
        <v>33406.430893104276</v>
      </c>
      <c r="AQ1325" s="29">
        <f t="shared" si="168"/>
        <v>26993.333592007028</v>
      </c>
    </row>
    <row r="1326" spans="1:43" x14ac:dyDescent="0.2">
      <c r="A1326" s="26"/>
      <c r="E1326" s="25" t="s">
        <v>2598</v>
      </c>
      <c r="F1326" s="26" t="s">
        <v>2599</v>
      </c>
      <c r="G1326" s="1">
        <v>0.50044332050518003</v>
      </c>
      <c r="H1326" s="1">
        <v>1.10103783988777</v>
      </c>
      <c r="I1326" s="1">
        <f>VLOOKUP(F1326,'[1]SUSMB vs SHAM all proteins sum'!$B$2:$E$3214,2,FALSE)</f>
        <v>0.20536344679221299</v>
      </c>
      <c r="J1326" s="29">
        <f>VLOOKUP(F1326,'[1]SUSMB vs SHAM all proteins sum'!$B$2:$E$3214,3,FALSE)</f>
        <v>0.79173055555094296</v>
      </c>
      <c r="K1326" s="25">
        <f>VLOOKUP($E1326,[1]AllProteinsNorm!$A$1:$Q$3226,4,FALSE)</f>
        <v>380644.55054207298</v>
      </c>
      <c r="L1326" s="1">
        <f>VLOOKUP($E1326,[1]AllProteinsNorm!$A$1:$Q$3226,5,FALSE)</f>
        <v>305403.56974573899</v>
      </c>
      <c r="M1326" s="1">
        <f>VLOOKUP($E1326,[1]AllProteinsNorm!$A$1:$Q$3226,10,FALSE)</f>
        <v>451014.44753164798</v>
      </c>
      <c r="N1326" s="1">
        <f>VLOOKUP($E1326,[1]AllProteinsNorm!$A$1:$Q$3226,11,FALSE)</f>
        <v>285921.90234080103</v>
      </c>
      <c r="O1326" s="1">
        <f>VLOOKUP($E1326,[1]AllProteinsNorm!$A$1:$Q$3226,15,FALSE)</f>
        <v>552508.72703703202</v>
      </c>
      <c r="P1326" s="1">
        <f>VLOOKUP($E1326,[1]AllProteinsNorm!$A$1:$Q$3226,6,FALSE)</f>
        <v>422931.89890238002</v>
      </c>
      <c r="Q1326" s="1">
        <f>VLOOKUP($E1326,[1]AllProteinsNorm!$A$1:$Q$3226,8,FALSE)</f>
        <v>508231.19986775803</v>
      </c>
      <c r="R1326" s="1">
        <f>VLOOKUP($E1326,[1]AllProteinsNorm!$A$1:$Q$3226,13,FALSE)</f>
        <v>450266.63389220799</v>
      </c>
      <c r="S1326" s="1">
        <f>VLOOKUP($E1326,[1]AllProteinsNorm!$A$1:$Q$3226,16,FALSE)</f>
        <v>355878.57437187701</v>
      </c>
      <c r="T1326" s="1">
        <f>VLOOKUP($E1326,[1]AllProteinsNorm!$A$1:$Q$3226,17,FALSE)</f>
        <v>389115.56042457902</v>
      </c>
      <c r="U1326" s="1">
        <f>VLOOKUP($E1326,[1]AllProteinsNorm!$A$1:$Q$3226,3,FALSE)</f>
        <v>217091.39346436301</v>
      </c>
      <c r="V1326" s="1">
        <f>VLOOKUP($E1326,[1]AllProteinsNorm!$A$1:$Q$3226,7,FALSE)</f>
        <v>366137.64739939</v>
      </c>
      <c r="W1326" s="1">
        <f>VLOOKUP($E1326,[1]AllProteinsNorm!$A$1:$Q$3226,9,FALSE)</f>
        <v>273849.607215253</v>
      </c>
      <c r="X1326" s="1">
        <f>VLOOKUP($E1326,[1]AllProteinsNorm!$A$1:$Q$3226,12,FALSE)</f>
        <v>423725.39720367099</v>
      </c>
      <c r="Y1326" s="29">
        <f>VLOOKUP($E1326,[1]AllProteinsNorm!$A$1:$Q$3226,14,FALSE)</f>
        <v>279366.39692118001</v>
      </c>
      <c r="Z1326" s="25">
        <f t="shared" si="170"/>
        <v>0.96341650551393399</v>
      </c>
      <c r="AA1326" s="1">
        <f t="shared" si="170"/>
        <v>0.77298056550897409</v>
      </c>
      <c r="AB1326" s="1">
        <f t="shared" si="170"/>
        <v>1.1415236665241855</v>
      </c>
      <c r="AC1326" s="1">
        <f t="shared" si="170"/>
        <v>0.72367220182395275</v>
      </c>
      <c r="AD1326" s="1">
        <f t="shared" si="170"/>
        <v>1.3984070606289534</v>
      </c>
      <c r="AE1326" s="1">
        <f t="shared" si="170"/>
        <v>1.0704463561363045</v>
      </c>
      <c r="AF1326" s="1">
        <f t="shared" si="170"/>
        <v>1.286340040524576</v>
      </c>
      <c r="AG1326" s="1">
        <f t="shared" si="170"/>
        <v>1.1396309400888303</v>
      </c>
      <c r="AH1326" s="1">
        <f t="shared" si="170"/>
        <v>0.90073348487551208</v>
      </c>
      <c r="AI1326" s="1">
        <f t="shared" si="170"/>
        <v>0.98485674609417029</v>
      </c>
      <c r="AJ1326" s="1">
        <f t="shared" si="170"/>
        <v>0.54946125294776715</v>
      </c>
      <c r="AK1326" s="1">
        <f t="shared" si="170"/>
        <v>0.92669933745872513</v>
      </c>
      <c r="AL1326" s="1">
        <f t="shared" si="170"/>
        <v>0.69311705958738257</v>
      </c>
      <c r="AM1326" s="1">
        <f t="shared" si="170"/>
        <v>1.0724547110686744</v>
      </c>
      <c r="AN1326" s="29">
        <f t="shared" si="170"/>
        <v>0.70708012894584427</v>
      </c>
      <c r="AO1326" s="1">
        <f t="shared" si="166"/>
        <v>98059.369168685094</v>
      </c>
      <c r="AP1326" s="1">
        <f t="shared" si="167"/>
        <v>52221.013905548745</v>
      </c>
      <c r="AQ1326" s="29">
        <f t="shared" si="168"/>
        <v>73405.029187682449</v>
      </c>
    </row>
    <row r="1327" spans="1:43" x14ac:dyDescent="0.2">
      <c r="A1327" s="26"/>
      <c r="E1327" s="25" t="s">
        <v>2600</v>
      </c>
      <c r="F1327" s="26" t="s">
        <v>2601</v>
      </c>
      <c r="G1327" s="1">
        <v>0.28724094628568297</v>
      </c>
      <c r="H1327" s="1">
        <v>0.761928638159036</v>
      </c>
      <c r="I1327" s="1">
        <f>VLOOKUP(F1327,'[1]SUSMB vs SHAM all proteins sum'!$B$2:$E$3214,2,FALSE)</f>
        <v>0.83855695311348699</v>
      </c>
      <c r="J1327" s="29">
        <f>VLOOKUP(F1327,'[1]SUSMB vs SHAM all proteins sum'!$B$2:$E$3214,3,FALSE)</f>
        <v>0.97913659200845404</v>
      </c>
      <c r="K1327" s="25">
        <f>VLOOKUP($E1327,[1]AllProteinsNorm!$A$1:$Q$3226,4,FALSE)</f>
        <v>210463.111792001</v>
      </c>
      <c r="L1327" s="1">
        <f>VLOOKUP($E1327,[1]AllProteinsNorm!$A$1:$Q$3226,5,FALSE)</f>
        <v>157006.14411344301</v>
      </c>
      <c r="M1327" s="1">
        <f>VLOOKUP($E1327,[1]AllProteinsNorm!$A$1:$Q$3226,10,FALSE)</f>
        <v>148841.22282061499</v>
      </c>
      <c r="N1327" s="1">
        <f>VLOOKUP($E1327,[1]AllProteinsNorm!$A$1:$Q$3226,11,FALSE)</f>
        <v>171835.68178132299</v>
      </c>
      <c r="O1327" s="1">
        <f>VLOOKUP($E1327,[1]AllProteinsNorm!$A$1:$Q$3226,15,FALSE)</f>
        <v>172141.210786902</v>
      </c>
      <c r="P1327" s="1">
        <f>VLOOKUP($E1327,[1]AllProteinsNorm!$A$1:$Q$3226,6,FALSE)</f>
        <v>60115.5478865802</v>
      </c>
      <c r="Q1327" s="1">
        <f>VLOOKUP($E1327,[1]AllProteinsNorm!$A$1:$Q$3226,8,FALSE)</f>
        <v>205435.21267188599</v>
      </c>
      <c r="R1327" s="1">
        <f>VLOOKUP($E1327,[1]AllProteinsNorm!$A$1:$Q$3226,13,FALSE)</f>
        <v>163550.678441936</v>
      </c>
      <c r="S1327" s="1">
        <f>VLOOKUP($E1327,[1]AllProteinsNorm!$A$1:$Q$3226,16,FALSE)</f>
        <v>187591.19129285699</v>
      </c>
      <c r="T1327" s="1">
        <f>VLOOKUP($E1327,[1]AllProteinsNorm!$A$1:$Q$3226,17,FALSE)</f>
        <v>98595.948352890395</v>
      </c>
      <c r="U1327" s="1">
        <f>VLOOKUP($E1327,[1]AllProteinsNorm!$A$1:$Q$3226,3,FALSE)</f>
        <v>189747.535173293</v>
      </c>
      <c r="V1327" s="1">
        <f>VLOOKUP($E1327,[1]AllProteinsNorm!$A$1:$Q$3226,7,FALSE)</f>
        <v>124498.67164842501</v>
      </c>
      <c r="W1327" s="1">
        <f>VLOOKUP($E1327,[1]AllProteinsNorm!$A$1:$Q$3226,9,FALSE)</f>
        <v>166521.31733496999</v>
      </c>
      <c r="X1327" s="1">
        <f>VLOOKUP($E1327,[1]AllProteinsNorm!$A$1:$Q$3226,12,FALSE)</f>
        <v>168425.973568752</v>
      </c>
      <c r="Y1327" s="29">
        <f>VLOOKUP($E1327,[1]AllProteinsNorm!$A$1:$Q$3226,14,FALSE)</f>
        <v>197610.814962548</v>
      </c>
      <c r="Z1327" s="25">
        <f t="shared" si="170"/>
        <v>1.2232140027544736</v>
      </c>
      <c r="AA1327" s="1">
        <f t="shared" si="170"/>
        <v>0.91252149777132385</v>
      </c>
      <c r="AB1327" s="1">
        <f t="shared" si="170"/>
        <v>0.86506688222498573</v>
      </c>
      <c r="AC1327" s="1">
        <f t="shared" si="170"/>
        <v>0.99871093959452106</v>
      </c>
      <c r="AD1327" s="1">
        <f t="shared" si="170"/>
        <v>1.0004866776546959</v>
      </c>
      <c r="AE1327" s="1">
        <f t="shared" si="170"/>
        <v>0.3493922489884842</v>
      </c>
      <c r="AF1327" s="1">
        <f t="shared" si="170"/>
        <v>1.1939917958043085</v>
      </c>
      <c r="AG1327" s="1">
        <f t="shared" si="170"/>
        <v>0.95055840582593643</v>
      </c>
      <c r="AH1327" s="1">
        <f t="shared" si="170"/>
        <v>1.0902821403191707</v>
      </c>
      <c r="AI1327" s="1">
        <f t="shared" si="170"/>
        <v>0.57304077476201298</v>
      </c>
      <c r="AJ1327" s="1">
        <f t="shared" si="170"/>
        <v>1.1028148355114284</v>
      </c>
      <c r="AK1327" s="1">
        <f t="shared" si="170"/>
        <v>0.7235876975685428</v>
      </c>
      <c r="AL1327" s="1">
        <f t="shared" si="170"/>
        <v>0.96782379290563236</v>
      </c>
      <c r="AM1327" s="1">
        <f t="shared" si="170"/>
        <v>0.97889367662900084</v>
      </c>
      <c r="AN1327" s="29">
        <f t="shared" si="170"/>
        <v>1.1485163072035265</v>
      </c>
      <c r="AO1327" s="1">
        <f t="shared" si="166"/>
        <v>21168.77921858694</v>
      </c>
      <c r="AP1327" s="1">
        <f t="shared" si="167"/>
        <v>55046.15528085066</v>
      </c>
      <c r="AQ1327" s="29">
        <f t="shared" si="168"/>
        <v>25437.096685295674</v>
      </c>
    </row>
    <row r="1328" spans="1:43" x14ac:dyDescent="0.2">
      <c r="A1328" s="26"/>
      <c r="E1328" s="25" t="s">
        <v>2602</v>
      </c>
      <c r="F1328" s="26" t="s">
        <v>2603</v>
      </c>
      <c r="G1328" s="1">
        <v>0.75613429652559405</v>
      </c>
      <c r="H1328" s="1">
        <v>1.01976865800261</v>
      </c>
      <c r="I1328" s="1">
        <f>VLOOKUP(F1328,'[1]SUSMB vs SHAM all proteins sum'!$B$2:$E$3214,2,FALSE)</f>
        <v>0.592784261796236</v>
      </c>
      <c r="J1328" s="29">
        <f>VLOOKUP(F1328,'[1]SUSMB vs SHAM all proteins sum'!$B$2:$E$3214,3,FALSE)</f>
        <v>0.94955123892359405</v>
      </c>
      <c r="K1328" s="25">
        <f>VLOOKUP($E1328,[1]AllProteinsNorm!$A$1:$Q$3226,4,FALSE)</f>
        <v>366050.32617442502</v>
      </c>
      <c r="L1328" s="1">
        <f>VLOOKUP($E1328,[1]AllProteinsNorm!$A$1:$Q$3226,5,FALSE)</f>
        <v>295053.747928311</v>
      </c>
      <c r="M1328" s="1">
        <f>VLOOKUP($E1328,[1]AllProteinsNorm!$A$1:$Q$3226,10,FALSE)</f>
        <v>365793.704604247</v>
      </c>
      <c r="N1328" s="1">
        <f>VLOOKUP($E1328,[1]AllProteinsNorm!$A$1:$Q$3226,11,FALSE)</f>
        <v>311729.51886524301</v>
      </c>
      <c r="O1328" s="1">
        <f>VLOOKUP($E1328,[1]AllProteinsNorm!$A$1:$Q$3226,15,FALSE)</f>
        <v>335600.51251277002</v>
      </c>
      <c r="P1328" s="1">
        <f>VLOOKUP($E1328,[1]AllProteinsNorm!$A$1:$Q$3226,6,FALSE)</f>
        <v>290291.85326364997</v>
      </c>
      <c r="Q1328" s="1">
        <f>VLOOKUP($E1328,[1]AllProteinsNorm!$A$1:$Q$3226,8,FALSE)</f>
        <v>345951.95876957302</v>
      </c>
      <c r="R1328" s="1">
        <f>VLOOKUP($E1328,[1]AllProteinsNorm!$A$1:$Q$3226,13,FALSE)</f>
        <v>336818.65625011001</v>
      </c>
      <c r="S1328" s="1">
        <f>VLOOKUP($E1328,[1]AllProteinsNorm!$A$1:$Q$3226,16,FALSE)</f>
        <v>371240.49468671298</v>
      </c>
      <c r="T1328" s="1">
        <f>VLOOKUP($E1328,[1]AllProteinsNorm!$A$1:$Q$3226,17,FALSE)</f>
        <v>362981.82686716103</v>
      </c>
      <c r="U1328" s="1">
        <f>VLOOKUP($E1328,[1]AllProteinsNorm!$A$1:$Q$3226,3,FALSE)</f>
        <v>233476.56815916501</v>
      </c>
      <c r="V1328" s="1">
        <f>VLOOKUP($E1328,[1]AllProteinsNorm!$A$1:$Q$3226,7,FALSE)</f>
        <v>321372.408032201</v>
      </c>
      <c r="W1328" s="1">
        <f>VLOOKUP($E1328,[1]AllProteinsNorm!$A$1:$Q$3226,9,FALSE)</f>
        <v>368145.95425778202</v>
      </c>
      <c r="X1328" s="1">
        <f>VLOOKUP($E1328,[1]AllProteinsNorm!$A$1:$Q$3226,12,FALSE)</f>
        <v>316470.31770673802</v>
      </c>
      <c r="Y1328" s="29">
        <f>VLOOKUP($E1328,[1]AllProteinsNorm!$A$1:$Q$3226,14,FALSE)</f>
        <v>364977.27635500702</v>
      </c>
      <c r="Z1328" s="25">
        <f t="shared" si="170"/>
        <v>1.0931915118404394</v>
      </c>
      <c r="AA1328" s="1">
        <f t="shared" si="170"/>
        <v>0.88116368080557661</v>
      </c>
      <c r="AB1328" s="1">
        <f t="shared" si="170"/>
        <v>1.0924251239909717</v>
      </c>
      <c r="AC1328" s="1">
        <f t="shared" si="170"/>
        <v>0.93096506039228111</v>
      </c>
      <c r="AD1328" s="1">
        <f t="shared" si="170"/>
        <v>1.0022546229707308</v>
      </c>
      <c r="AE1328" s="1">
        <f t="shared" si="170"/>
        <v>0.86694251378165976</v>
      </c>
      <c r="AF1328" s="1">
        <f t="shared" si="170"/>
        <v>1.0331687142146144</v>
      </c>
      <c r="AG1328" s="1">
        <f t="shared" si="170"/>
        <v>1.0058925500497169</v>
      </c>
      <c r="AH1328" s="1">
        <f t="shared" si="170"/>
        <v>1.1086916978994217</v>
      </c>
      <c r="AI1328" s="1">
        <f t="shared" si="170"/>
        <v>1.0840275877651722</v>
      </c>
      <c r="AJ1328" s="1">
        <f t="shared" si="170"/>
        <v>0.69726642561059837</v>
      </c>
      <c r="AK1328" s="1">
        <f t="shared" si="170"/>
        <v>0.95976308031786239</v>
      </c>
      <c r="AL1328" s="1">
        <f t="shared" si="170"/>
        <v>1.0994500032796977</v>
      </c>
      <c r="AM1328" s="1">
        <f t="shared" si="170"/>
        <v>0.94512322576541019</v>
      </c>
      <c r="AN1328" s="29">
        <f t="shared" si="170"/>
        <v>1.0899869006968594</v>
      </c>
      <c r="AO1328" s="1">
        <f t="shared" si="166"/>
        <v>28459.918149688459</v>
      </c>
      <c r="AP1328" s="1">
        <f t="shared" si="167"/>
        <v>28319.483946712087</v>
      </c>
      <c r="AQ1328" s="29">
        <f t="shared" si="168"/>
        <v>48657.347879462432</v>
      </c>
    </row>
    <row r="1329" spans="1:43" x14ac:dyDescent="0.2">
      <c r="A1329" s="26"/>
      <c r="E1329" s="25" t="s">
        <v>2604</v>
      </c>
      <c r="F1329" s="26" t="s">
        <v>2605</v>
      </c>
      <c r="G1329" s="1">
        <v>0.16475553742562099</v>
      </c>
      <c r="H1329" s="1">
        <v>1.0875903157028799</v>
      </c>
      <c r="I1329" s="1">
        <f>VLOOKUP(F1329,'[1]SUSMB vs SHAM all proteins sum'!$B$2:$E$3214,2,FALSE)</f>
        <v>0.52663219361245694</v>
      </c>
      <c r="J1329" s="29">
        <f>VLOOKUP(F1329,'[1]SUSMB vs SHAM all proteins sum'!$B$2:$E$3214,3,FALSE)</f>
        <v>1.03193358475556</v>
      </c>
      <c r="K1329" s="25">
        <f>VLOOKUP($E1329,[1]AllProteinsNorm!$A$1:$Q$3226,4,FALSE)</f>
        <v>2648587.3088649102</v>
      </c>
      <c r="L1329" s="1">
        <f>VLOOKUP($E1329,[1]AllProteinsNorm!$A$1:$Q$3226,5,FALSE)</f>
        <v>3030272.67168841</v>
      </c>
      <c r="M1329" s="1">
        <f>VLOOKUP($E1329,[1]AllProteinsNorm!$A$1:$Q$3226,10,FALSE)</f>
        <v>3056219.22285969</v>
      </c>
      <c r="N1329" s="1">
        <f>VLOOKUP($E1329,[1]AllProteinsNorm!$A$1:$Q$3226,11,FALSE)</f>
        <v>2766743.59669173</v>
      </c>
      <c r="O1329" s="1">
        <f>VLOOKUP($E1329,[1]AllProteinsNorm!$A$1:$Q$3226,15,FALSE)</f>
        <v>3308230.52814314</v>
      </c>
      <c r="P1329" s="1">
        <f>VLOOKUP($E1329,[1]AllProteinsNorm!$A$1:$Q$3226,6,FALSE)</f>
        <v>3196878.0415204102</v>
      </c>
      <c r="Q1329" s="1">
        <f>VLOOKUP($E1329,[1]AllProteinsNorm!$A$1:$Q$3226,8,FALSE)</f>
        <v>3440945.7914527301</v>
      </c>
      <c r="R1329" s="1">
        <f>VLOOKUP($E1329,[1]AllProteinsNorm!$A$1:$Q$3226,13,FALSE)</f>
        <v>2783311.0804339498</v>
      </c>
      <c r="S1329" s="1">
        <f>VLOOKUP($E1329,[1]AllProteinsNorm!$A$1:$Q$3226,16,FALSE)</f>
        <v>3420103.45446308</v>
      </c>
      <c r="T1329" s="1">
        <f>VLOOKUP($E1329,[1]AllProteinsNorm!$A$1:$Q$3226,17,FALSE)</f>
        <v>3262623.4424705398</v>
      </c>
      <c r="U1329" s="1">
        <f>VLOOKUP($E1329,[1]AllProteinsNorm!$A$1:$Q$3226,3,FALSE)</f>
        <v>2741375.87650077</v>
      </c>
      <c r="V1329" s="1">
        <f>VLOOKUP($E1329,[1]AllProteinsNorm!$A$1:$Q$3226,7,FALSE)</f>
        <v>3137797.0487406501</v>
      </c>
      <c r="W1329" s="1">
        <f>VLOOKUP($E1329,[1]AllProteinsNorm!$A$1:$Q$3226,9,FALSE)</f>
        <v>3168903.3337634499</v>
      </c>
      <c r="X1329" s="1">
        <f>VLOOKUP($E1329,[1]AllProteinsNorm!$A$1:$Q$3226,12,FALSE)</f>
        <v>3101984.1528036301</v>
      </c>
      <c r="Y1329" s="29">
        <f>VLOOKUP($E1329,[1]AllProteinsNorm!$A$1:$Q$3226,14,FALSE)</f>
        <v>3107147.8291770802</v>
      </c>
      <c r="Z1329" s="25">
        <f t="shared" si="170"/>
        <v>0.89418560830336136</v>
      </c>
      <c r="AA1329" s="1">
        <f t="shared" si="170"/>
        <v>1.0230458339770576</v>
      </c>
      <c r="AB1329" s="1">
        <f t="shared" si="170"/>
        <v>1.0318056103925115</v>
      </c>
      <c r="AC1329" s="1">
        <f t="shared" si="170"/>
        <v>0.93407617628715622</v>
      </c>
      <c r="AD1329" s="1">
        <f t="shared" si="170"/>
        <v>1.1168867710399137</v>
      </c>
      <c r="AE1329" s="1">
        <f t="shared" si="170"/>
        <v>1.0792932242258917</v>
      </c>
      <c r="AF1329" s="1">
        <f t="shared" si="170"/>
        <v>1.1616925730070331</v>
      </c>
      <c r="AG1329" s="1">
        <f t="shared" si="170"/>
        <v>0.93966949974623515</v>
      </c>
      <c r="AH1329" s="1">
        <f t="shared" si="170"/>
        <v>1.1546560227233496</v>
      </c>
      <c r="AI1329" s="1">
        <f t="shared" si="170"/>
        <v>1.1014894309150096</v>
      </c>
      <c r="AJ1329" s="1">
        <f t="shared" si="170"/>
        <v>0.92551181813505723</v>
      </c>
      <c r="AK1329" s="1">
        <f t="shared" si="170"/>
        <v>1.0593469784324778</v>
      </c>
      <c r="AL1329" s="1">
        <f t="shared" si="170"/>
        <v>1.0698487248925899</v>
      </c>
      <c r="AM1329" s="1">
        <f t="shared" si="170"/>
        <v>1.0472562400862786</v>
      </c>
      <c r="AN1329" s="29">
        <f t="shared" si="170"/>
        <v>1.0489995411598816</v>
      </c>
      <c r="AO1329" s="1">
        <f t="shared" si="166"/>
        <v>232278.52922845696</v>
      </c>
      <c r="AP1329" s="1">
        <f t="shared" si="167"/>
        <v>237446.43514554822</v>
      </c>
      <c r="AQ1329" s="29">
        <f t="shared" si="168"/>
        <v>156877.66503109428</v>
      </c>
    </row>
    <row r="1330" spans="1:43" x14ac:dyDescent="0.2">
      <c r="A1330" s="26"/>
      <c r="E1330" s="25" t="s">
        <v>2606</v>
      </c>
      <c r="F1330" s="26" t="s">
        <v>2607</v>
      </c>
      <c r="G1330" s="1">
        <v>0.131731290539567</v>
      </c>
      <c r="H1330" s="1">
        <v>1.08258519422474</v>
      </c>
      <c r="I1330" s="1">
        <f>VLOOKUP(F1330,'[1]SUSMB vs SHAM all proteins sum'!$B$2:$E$3214,2,FALSE)</f>
        <v>0.86065429769054203</v>
      </c>
      <c r="J1330" s="29">
        <f>VLOOKUP(F1330,'[1]SUSMB vs SHAM all proteins sum'!$B$2:$E$3214,3,FALSE)</f>
        <v>1.01011710608009</v>
      </c>
      <c r="K1330" s="25">
        <f>VLOOKUP($E1330,[1]AllProteinsNorm!$A$1:$Q$3226,4,FALSE)</f>
        <v>1326337.7295649501</v>
      </c>
      <c r="L1330" s="1">
        <f>VLOOKUP($E1330,[1]AllProteinsNorm!$A$1:$Q$3226,5,FALSE)</f>
        <v>1102558.34821284</v>
      </c>
      <c r="M1330" s="1">
        <f>VLOOKUP($E1330,[1]AllProteinsNorm!$A$1:$Q$3226,10,FALSE)</f>
        <v>1276053.0660683601</v>
      </c>
      <c r="N1330" s="1">
        <f>VLOOKUP($E1330,[1]AllProteinsNorm!$A$1:$Q$3226,11,FALSE)</f>
        <v>1223033.01579113</v>
      </c>
      <c r="O1330" s="1">
        <f>VLOOKUP($E1330,[1]AllProteinsNorm!$A$1:$Q$3226,15,FALSE)</f>
        <v>1326618.2496853899</v>
      </c>
      <c r="P1330" s="1">
        <f>VLOOKUP($E1330,[1]AllProteinsNorm!$A$1:$Q$3226,6,FALSE)</f>
        <v>1268523.45756677</v>
      </c>
      <c r="Q1330" s="1">
        <f>VLOOKUP($E1330,[1]AllProteinsNorm!$A$1:$Q$3226,8,FALSE)</f>
        <v>1464473.9885230099</v>
      </c>
      <c r="R1330" s="1">
        <f>VLOOKUP($E1330,[1]AllProteinsNorm!$A$1:$Q$3226,13,FALSE)</f>
        <v>1238409.3662876301</v>
      </c>
      <c r="S1330" s="1">
        <f>VLOOKUP($E1330,[1]AllProteinsNorm!$A$1:$Q$3226,16,FALSE)</f>
        <v>1376461.43109354</v>
      </c>
      <c r="T1330" s="1">
        <f>VLOOKUP($E1330,[1]AllProteinsNorm!$A$1:$Q$3226,17,FALSE)</f>
        <v>1421708.52019632</v>
      </c>
      <c r="U1330" s="1">
        <f>VLOOKUP($E1330,[1]AllProteinsNorm!$A$1:$Q$3226,3,FALSE)</f>
        <v>1364162.89205127</v>
      </c>
      <c r="V1330" s="1">
        <f>VLOOKUP($E1330,[1]AllProteinsNorm!$A$1:$Q$3226,7,FALSE)</f>
        <v>1164245.3875104301</v>
      </c>
      <c r="W1330" s="1">
        <f>VLOOKUP($E1330,[1]AllProteinsNorm!$A$1:$Q$3226,9,FALSE)</f>
        <v>1107741.4364513999</v>
      </c>
      <c r="X1330" s="1">
        <f>VLOOKUP($E1330,[1]AllProteinsNorm!$A$1:$Q$3226,12,FALSE)</f>
        <v>1330142.56176161</v>
      </c>
      <c r="Y1330" s="29">
        <f>VLOOKUP($E1330,[1]AllProteinsNorm!$A$1:$Q$3226,14,FALSE)</f>
        <v>1360566.80089391</v>
      </c>
      <c r="Z1330" s="25">
        <f t="shared" si="170"/>
        <v>1.0602897409625114</v>
      </c>
      <c r="AA1330" s="1">
        <f t="shared" si="170"/>
        <v>0.88139791198286921</v>
      </c>
      <c r="AB1330" s="1">
        <f t="shared" si="170"/>
        <v>1.0200915986306374</v>
      </c>
      <c r="AC1330" s="1">
        <f t="shared" si="170"/>
        <v>0.97770675642856619</v>
      </c>
      <c r="AD1330" s="1">
        <f t="shared" si="170"/>
        <v>1.0605139919954163</v>
      </c>
      <c r="AE1330" s="1">
        <f t="shared" si="170"/>
        <v>1.0140723423961646</v>
      </c>
      <c r="AF1330" s="1">
        <f t="shared" si="170"/>
        <v>1.170717466091173</v>
      </c>
      <c r="AG1330" s="1">
        <f t="shared" si="170"/>
        <v>0.98999878908470607</v>
      </c>
      <c r="AH1330" s="1">
        <f t="shared" si="170"/>
        <v>1.1003592084331102</v>
      </c>
      <c r="AI1330" s="1">
        <f t="shared" si="170"/>
        <v>1.1365302554558248</v>
      </c>
      <c r="AJ1330" s="1">
        <f t="shared" si="170"/>
        <v>1.0905276138967601</v>
      </c>
      <c r="AK1330" s="1">
        <f t="shared" si="170"/>
        <v>0.93071124557780494</v>
      </c>
      <c r="AL1330" s="1">
        <f t="shared" si="170"/>
        <v>0.88554133274467706</v>
      </c>
      <c r="AM1330" s="1">
        <f t="shared" si="170"/>
        <v>1.0633313678832244</v>
      </c>
      <c r="AN1330" s="29">
        <f t="shared" si="170"/>
        <v>1.0876528569802351</v>
      </c>
      <c r="AO1330" s="1">
        <f t="shared" si="166"/>
        <v>83472.862125851301</v>
      </c>
      <c r="AP1330" s="1">
        <f t="shared" si="167"/>
        <v>87133.07043447491</v>
      </c>
      <c r="AQ1330" s="29">
        <f t="shared" si="168"/>
        <v>107787.66391245938</v>
      </c>
    </row>
    <row r="1331" spans="1:43" x14ac:dyDescent="0.2">
      <c r="A1331" s="26"/>
      <c r="E1331" s="25" t="s">
        <v>2608</v>
      </c>
      <c r="F1331" s="26" t="s">
        <v>2609</v>
      </c>
      <c r="G1331" s="1">
        <v>8.3479400584320698E-2</v>
      </c>
      <c r="H1331" s="43">
        <v>2.3600294903132499</v>
      </c>
      <c r="I1331" s="1">
        <f>VLOOKUP(F1331,'[1]SUSMB vs SHAM all proteins sum'!$B$2:$E$3214,2,FALSE)</f>
        <v>0.212217377931819</v>
      </c>
      <c r="J1331" s="29">
        <f>VLOOKUP(F1331,'[1]SUSMB vs SHAM all proteins sum'!$B$2:$E$3214,3,FALSE)</f>
        <v>1.7763442964379801</v>
      </c>
      <c r="K1331" s="25">
        <f>VLOOKUP($E1331,[1]AllProteinsNorm!$A$1:$Q$3226,4,FALSE)</f>
        <v>44651.548057049702</v>
      </c>
      <c r="L1331" s="1">
        <f>VLOOKUP($E1331,[1]AllProteinsNorm!$A$1:$Q$3226,5,FALSE)</f>
        <v>11473.2560162714</v>
      </c>
      <c r="M1331" s="1">
        <f>VLOOKUP($E1331,[1]AllProteinsNorm!$A$1:$Q$3226,10,FALSE)</f>
        <v>18127.486039848001</v>
      </c>
      <c r="N1331" s="1">
        <f>VLOOKUP($E1331,[1]AllProteinsNorm!$A$1:$Q$3226,11,FALSE)</f>
        <v>9153.7908318887603</v>
      </c>
      <c r="O1331" s="1">
        <f>VLOOKUP($E1331,[1]AllProteinsNorm!$A$1:$Q$3226,15,FALSE)</f>
        <v>22808.2312146648</v>
      </c>
      <c r="P1331" s="1">
        <f>VLOOKUP($E1331,[1]AllProteinsNorm!$A$1:$Q$3226,6,FALSE)</f>
        <v>71530.921661926797</v>
      </c>
      <c r="Q1331" s="1">
        <f>VLOOKUP($E1331,[1]AllProteinsNorm!$A$1:$Q$3226,8,FALSE)</f>
        <v>12004.997017968501</v>
      </c>
      <c r="R1331" s="1">
        <f>VLOOKUP($E1331,[1]AllProteinsNorm!$A$1:$Q$3226,13,FALSE)</f>
        <v>59299.334662284302</v>
      </c>
      <c r="S1331" s="1">
        <f>VLOOKUP($E1331,[1]AllProteinsNorm!$A$1:$Q$3226,16,FALSE)</f>
        <v>39841.615145190102</v>
      </c>
      <c r="T1331" s="1">
        <f>VLOOKUP($E1331,[1]AllProteinsNorm!$A$1:$Q$3226,17,FALSE)</f>
        <v>69967.747182047504</v>
      </c>
      <c r="U1331" s="1">
        <f>VLOOKUP($E1331,[1]AllProteinsNorm!$A$1:$Q$3226,3,FALSE)</f>
        <v>15548.412680401099</v>
      </c>
      <c r="V1331" s="1">
        <f>VLOOKUP($E1331,[1]AllProteinsNorm!$A$1:$Q$3226,7,FALSE)</f>
        <v>49313.345828948099</v>
      </c>
      <c r="W1331" s="1">
        <f>VLOOKUP($E1331,[1]AllProteinsNorm!$A$1:$Q$3226,9,FALSE)</f>
        <v>55038.646994857598</v>
      </c>
      <c r="X1331" s="1">
        <f>VLOOKUP($E1331,[1]AllProteinsNorm!$A$1:$Q$3226,12,FALSE)</f>
        <v>13946.900271132001</v>
      </c>
      <c r="Y1331" s="29">
        <f>VLOOKUP($E1331,[1]AllProteinsNorm!$A$1:$Q$3226,14,FALSE)</f>
        <v>58263.038731348497</v>
      </c>
      <c r="Z1331" s="25">
        <f t="shared" si="170"/>
        <v>2.101955336767785</v>
      </c>
      <c r="AA1331" s="1">
        <f t="shared" si="170"/>
        <v>0.54009934174493257</v>
      </c>
      <c r="AB1331" s="1">
        <f t="shared" si="170"/>
        <v>0.85334479277087916</v>
      </c>
      <c r="AC1331" s="1">
        <f t="shared" si="170"/>
        <v>0.43091136428598709</v>
      </c>
      <c r="AD1331" s="1">
        <f t="shared" si="170"/>
        <v>1.0736891644304161</v>
      </c>
      <c r="AE1331" s="1">
        <f t="shared" si="170"/>
        <v>3.3672920441437415</v>
      </c>
      <c r="AF1331" s="1">
        <f t="shared" si="170"/>
        <v>0.56513085543102981</v>
      </c>
      <c r="AG1331" s="1">
        <f t="shared" si="170"/>
        <v>2.7914945479810345</v>
      </c>
      <c r="AH1331" s="1">
        <f t="shared" si="170"/>
        <v>1.8755294995121368</v>
      </c>
      <c r="AI1331" s="1">
        <f t="shared" si="170"/>
        <v>3.2937061757191253</v>
      </c>
      <c r="AJ1331" s="1">
        <f t="shared" si="170"/>
        <v>0.7319358551708055</v>
      </c>
      <c r="AK1331" s="1">
        <f t="shared" si="170"/>
        <v>2.3214077663465829</v>
      </c>
      <c r="AL1331" s="1">
        <f t="shared" si="170"/>
        <v>2.5909242302530631</v>
      </c>
      <c r="AM1331" s="1">
        <f t="shared" si="170"/>
        <v>0.65654524270509651</v>
      </c>
      <c r="AN1331" s="29">
        <f t="shared" si="170"/>
        <v>2.7427112950528674</v>
      </c>
      <c r="AO1331" s="1">
        <f t="shared" si="166"/>
        <v>12662.648805473438</v>
      </c>
      <c r="AP1331" s="1">
        <f t="shared" si="167"/>
        <v>22334.651895002007</v>
      </c>
      <c r="AQ1331" s="29">
        <f t="shared" si="168"/>
        <v>19548.057155829796</v>
      </c>
    </row>
    <row r="1332" spans="1:43" x14ac:dyDescent="0.2">
      <c r="A1332" s="26"/>
      <c r="E1332" s="25" t="s">
        <v>2610</v>
      </c>
      <c r="F1332" s="26" t="s">
        <v>2611</v>
      </c>
      <c r="G1332" s="1">
        <v>0.14507419897172699</v>
      </c>
      <c r="H1332" s="1">
        <v>1.0853076753584501</v>
      </c>
      <c r="I1332" s="1">
        <f>VLOOKUP(F1332,'[1]SUSMB vs SHAM all proteins sum'!$B$2:$E$3214,2,FALSE)</f>
        <v>0.337587094727688</v>
      </c>
      <c r="J1332" s="29">
        <f>VLOOKUP(F1332,'[1]SUSMB vs SHAM all proteins sum'!$B$2:$E$3214,3,FALSE)</f>
        <v>0.93593041863735105</v>
      </c>
      <c r="K1332" s="25">
        <f>VLOOKUP($E1332,[1]AllProteinsNorm!$A$1:$Q$3226,4,FALSE)</f>
        <v>578286.83901978901</v>
      </c>
      <c r="L1332" s="1">
        <f>VLOOKUP($E1332,[1]AllProteinsNorm!$A$1:$Q$3226,5,FALSE)</f>
        <v>621049.51578819402</v>
      </c>
      <c r="M1332" s="1">
        <f>VLOOKUP($E1332,[1]AllProteinsNorm!$A$1:$Q$3226,10,FALSE)</f>
        <v>672383.20434080402</v>
      </c>
      <c r="N1332" s="1">
        <f>VLOOKUP($E1332,[1]AllProteinsNorm!$A$1:$Q$3226,11,FALSE)</f>
        <v>638748.96022360201</v>
      </c>
      <c r="O1332" s="1">
        <f>VLOOKUP($E1332,[1]AllProteinsNorm!$A$1:$Q$3226,15,FALSE)</f>
        <v>653956.68515967205</v>
      </c>
      <c r="P1332" s="1">
        <f>VLOOKUP($E1332,[1]AllProteinsNorm!$A$1:$Q$3226,6,FALSE)</f>
        <v>701385.240966568</v>
      </c>
      <c r="Q1332" s="1">
        <f>VLOOKUP($E1332,[1]AllProteinsNorm!$A$1:$Q$3226,8,FALSE)</f>
        <v>702820.58530883095</v>
      </c>
      <c r="R1332" s="1">
        <f>VLOOKUP($E1332,[1]AllProteinsNorm!$A$1:$Q$3226,13,FALSE)</f>
        <v>770729.30878782202</v>
      </c>
      <c r="S1332" s="1">
        <f>VLOOKUP($E1332,[1]AllProteinsNorm!$A$1:$Q$3226,16,FALSE)</f>
        <v>679020.33359857195</v>
      </c>
      <c r="T1332" s="1">
        <f>VLOOKUP($E1332,[1]AllProteinsNorm!$A$1:$Q$3226,17,FALSE)</f>
        <v>588768.00871121197</v>
      </c>
      <c r="U1332" s="1">
        <f>VLOOKUP($E1332,[1]AllProteinsNorm!$A$1:$Q$3226,3,FALSE)</f>
        <v>649919.93127718999</v>
      </c>
      <c r="V1332" s="1">
        <f>VLOOKUP($E1332,[1]AllProteinsNorm!$A$1:$Q$3226,7,FALSE)</f>
        <v>484709.54878062999</v>
      </c>
      <c r="W1332" s="1">
        <f>VLOOKUP($E1332,[1]AllProteinsNorm!$A$1:$Q$3226,9,FALSE)</f>
        <v>662470.79234460997</v>
      </c>
      <c r="X1332" s="1">
        <f>VLOOKUP($E1332,[1]AllProteinsNorm!$A$1:$Q$3226,12,FALSE)</f>
        <v>549757.67856465396</v>
      </c>
      <c r="Y1332" s="29">
        <f>VLOOKUP($E1332,[1]AllProteinsNorm!$A$1:$Q$3226,14,FALSE)</f>
        <v>631399.05036510003</v>
      </c>
      <c r="Z1332" s="25">
        <f t="shared" ref="Z1332:AN1348" si="171">K1332/AVERAGE($K1332:$O1332)</f>
        <v>0.91373124918795956</v>
      </c>
      <c r="AA1332" s="1">
        <f t="shared" si="171"/>
        <v>0.9812990916940183</v>
      </c>
      <c r="AB1332" s="1">
        <f t="shared" si="171"/>
        <v>1.0624096966770187</v>
      </c>
      <c r="AC1332" s="1">
        <f t="shared" si="171"/>
        <v>1.0092653782885932</v>
      </c>
      <c r="AD1332" s="1">
        <f t="shared" si="171"/>
        <v>1.0332945841524097</v>
      </c>
      <c r="AE1332" s="1">
        <f t="shared" si="171"/>
        <v>1.1082348224916967</v>
      </c>
      <c r="AF1332" s="1">
        <f t="shared" si="171"/>
        <v>1.1105027609789253</v>
      </c>
      <c r="AG1332" s="1">
        <f t="shared" si="171"/>
        <v>1.2178030115611367</v>
      </c>
      <c r="AH1332" s="1">
        <f t="shared" si="171"/>
        <v>1.0728967975385941</v>
      </c>
      <c r="AI1332" s="1">
        <f t="shared" si="171"/>
        <v>0.93029218682113846</v>
      </c>
      <c r="AJ1332" s="1">
        <f t="shared" si="171"/>
        <v>1.026916247453693</v>
      </c>
      <c r="AK1332" s="1">
        <f t="shared" si="171"/>
        <v>0.76587297447642833</v>
      </c>
      <c r="AL1332" s="1">
        <f t="shared" si="171"/>
        <v>1.046747433618948</v>
      </c>
      <c r="AM1332" s="1">
        <f t="shared" si="171"/>
        <v>0.86865329883180042</v>
      </c>
      <c r="AN1332" s="29">
        <f t="shared" si="171"/>
        <v>0.99765203718643114</v>
      </c>
      <c r="AO1332" s="1">
        <f t="shared" si="166"/>
        <v>32123.349638731059</v>
      </c>
      <c r="AP1332" s="1">
        <f t="shared" si="167"/>
        <v>58598.791788157236</v>
      </c>
      <c r="AQ1332" s="29">
        <f t="shared" si="168"/>
        <v>67973.711397977575</v>
      </c>
    </row>
    <row r="1333" spans="1:43" x14ac:dyDescent="0.2">
      <c r="A1333" s="26"/>
      <c r="E1333" s="25" t="s">
        <v>61</v>
      </c>
      <c r="F1333" s="26" t="s">
        <v>62</v>
      </c>
      <c r="G1333" s="43">
        <v>4.5174309395719398E-2</v>
      </c>
      <c r="H1333" s="43">
        <v>0.40756380887223698</v>
      </c>
      <c r="I1333" s="1">
        <f>VLOOKUP(F1333,'[1]SUSMB vs SHAM all proteins sum'!$B$2:$E$3214,2,FALSE)</f>
        <v>0.97625989887823394</v>
      </c>
      <c r="J1333" s="29">
        <f>VLOOKUP(F1333,'[1]SUSMB vs SHAM all proteins sum'!$B$2:$E$3214,3,FALSE)</f>
        <v>0.99662917224135605</v>
      </c>
      <c r="K1333" s="25">
        <f>VLOOKUP($E1333,[1]AllProteinsNorm!$A$1:$Q$3226,4,FALSE)</f>
        <v>44961.973184491202</v>
      </c>
      <c r="L1333" s="1">
        <f>VLOOKUP($E1333,[1]AllProteinsNorm!$A$1:$Q$3226,5,FALSE)</f>
        <v>50655.899582733102</v>
      </c>
      <c r="M1333" s="1">
        <f>VLOOKUP($E1333,[1]AllProteinsNorm!$A$1:$Q$3226,10,FALSE)</f>
        <v>63260.051584918598</v>
      </c>
      <c r="N1333" s="1">
        <f>VLOOKUP($E1333,[1]AllProteinsNorm!$A$1:$Q$3226,11,FALSE)</f>
        <v>39863.6970247672</v>
      </c>
      <c r="O1333" s="1">
        <f>VLOOKUP($E1333,[1]AllProteinsNorm!$A$1:$Q$3226,15,FALSE)</f>
        <v>55265.594873000096</v>
      </c>
      <c r="P1333" s="1">
        <f>VLOOKUP($E1333,[1]AllProteinsNorm!$A$1:$Q$3226,6,FALSE)</f>
        <v>45770.815369401404</v>
      </c>
      <c r="Q1333" s="1">
        <f>VLOOKUP($E1333,[1]AllProteinsNorm!$A$1:$Q$3226,8,FALSE)</f>
        <v>11375.2170452175</v>
      </c>
      <c r="R1333" s="1">
        <f>VLOOKUP($E1333,[1]AllProteinsNorm!$A$1:$Q$3226,13,FALSE)</f>
        <v>7591.9822301719396</v>
      </c>
      <c r="S1333" s="1">
        <f>VLOOKUP($E1333,[1]AllProteinsNorm!$A$1:$Q$3226,16,FALSE)</f>
        <v>18538.410429855801</v>
      </c>
      <c r="T1333" s="1">
        <f>VLOOKUP($E1333,[1]AllProteinsNorm!$A$1:$Q$3226,17,FALSE)</f>
        <v>48712.386080896198</v>
      </c>
      <c r="U1333" s="1">
        <f>VLOOKUP($E1333,[1]AllProteinsNorm!$A$1:$Q$3226,3,FALSE)</f>
        <v>54038.765418795003</v>
      </c>
      <c r="V1333" s="1">
        <f>VLOOKUP($E1333,[1]AllProteinsNorm!$A$1:$Q$3226,7,FALSE)</f>
        <v>38995.562301796403</v>
      </c>
      <c r="W1333" s="1">
        <f>VLOOKUP($E1333,[1]AllProteinsNorm!$A$1:$Q$3226,9,FALSE)</f>
        <v>49479.070847208</v>
      </c>
      <c r="X1333" s="1">
        <f>VLOOKUP($E1333,[1]AllProteinsNorm!$A$1:$Q$3226,12,FALSE)</f>
        <v>61798.529612421502</v>
      </c>
      <c r="Y1333" s="29">
        <f>VLOOKUP($E1333,[1]AllProteinsNorm!$A$1:$Q$3226,14,FALSE)</f>
        <v>48437.871615786898</v>
      </c>
      <c r="Z1333" s="25">
        <f t="shared" si="171"/>
        <v>0.8850530675525069</v>
      </c>
      <c r="AA1333" s="1">
        <f t="shared" si="171"/>
        <v>0.99713504857464874</v>
      </c>
      <c r="AB1333" s="1">
        <f t="shared" si="171"/>
        <v>1.2452412281602052</v>
      </c>
      <c r="AC1333" s="1">
        <f t="shared" si="171"/>
        <v>0.78469615181220842</v>
      </c>
      <c r="AD1333" s="1">
        <f t="shared" si="171"/>
        <v>1.0878745039004307</v>
      </c>
      <c r="AE1333" s="1">
        <f t="shared" si="171"/>
        <v>0.9009747054660221</v>
      </c>
      <c r="AF1333" s="1">
        <f t="shared" si="171"/>
        <v>0.22391523384961157</v>
      </c>
      <c r="AG1333" s="1">
        <f t="shared" si="171"/>
        <v>0.14944422332282112</v>
      </c>
      <c r="AH1333" s="1">
        <f t="shared" si="171"/>
        <v>0.36491897166449805</v>
      </c>
      <c r="AI1333" s="1">
        <f t="shared" si="171"/>
        <v>0.95887799567413712</v>
      </c>
      <c r="AJ1333" s="1">
        <f t="shared" si="171"/>
        <v>1.0637250038917765</v>
      </c>
      <c r="AK1333" s="1">
        <f t="shared" si="171"/>
        <v>0.76760737111165023</v>
      </c>
      <c r="AL1333" s="1">
        <f t="shared" si="171"/>
        <v>0.9739697867191105</v>
      </c>
      <c r="AM1333" s="1">
        <f t="shared" si="171"/>
        <v>1.216471927939633</v>
      </c>
      <c r="AN1333" s="29">
        <f t="shared" si="171"/>
        <v>0.95347432114153619</v>
      </c>
      <c r="AO1333" s="1">
        <f t="shared" si="166"/>
        <v>8110.4926786070064</v>
      </c>
      <c r="AP1333" s="1">
        <f t="shared" si="167"/>
        <v>17403.225341862646</v>
      </c>
      <c r="AQ1333" s="29">
        <f t="shared" si="168"/>
        <v>7454.0446559469074</v>
      </c>
    </row>
    <row r="1334" spans="1:43" x14ac:dyDescent="0.2">
      <c r="A1334" s="26"/>
      <c r="E1334" s="25" t="s">
        <v>2612</v>
      </c>
      <c r="F1334" s="26" t="s">
        <v>2613</v>
      </c>
      <c r="G1334" s="1">
        <v>0.67338082470796901</v>
      </c>
      <c r="H1334" s="1">
        <v>1.0338443386912599</v>
      </c>
      <c r="I1334" s="1">
        <f>VLOOKUP(F1334,'[1]SUSMB vs SHAM all proteins sum'!$B$2:$E$3214,2,FALSE)</f>
        <v>0.75711488127439497</v>
      </c>
      <c r="J1334" s="29">
        <f>VLOOKUP(F1334,'[1]SUSMB vs SHAM all proteins sum'!$B$2:$E$3214,3,FALSE)</f>
        <v>1.0305076781429401</v>
      </c>
      <c r="K1334" s="25">
        <f>VLOOKUP($E1334,[1]AllProteinsNorm!$A$1:$Q$3226,4,FALSE)</f>
        <v>1777449.3109021301</v>
      </c>
      <c r="L1334" s="1">
        <f>VLOOKUP($E1334,[1]AllProteinsNorm!$A$1:$Q$3226,5,FALSE)</f>
        <v>2309395.4134632698</v>
      </c>
      <c r="M1334" s="1">
        <f>VLOOKUP($E1334,[1]AllProteinsNorm!$A$1:$Q$3226,10,FALSE)</f>
        <v>2645092.7149435501</v>
      </c>
      <c r="N1334" s="1">
        <f>VLOOKUP($E1334,[1]AllProteinsNorm!$A$1:$Q$3226,11,FALSE)</f>
        <v>2486459.6870841701</v>
      </c>
      <c r="O1334" s="1">
        <f>VLOOKUP($E1334,[1]AllProteinsNorm!$A$1:$Q$3226,15,FALSE)</f>
        <v>2598214.0202088798</v>
      </c>
      <c r="P1334" s="1">
        <f>VLOOKUP($E1334,[1]AllProteinsNorm!$A$1:$Q$3226,6,FALSE)</f>
        <v>2558480.5642959001</v>
      </c>
      <c r="Q1334" s="1">
        <f>VLOOKUP($E1334,[1]AllProteinsNorm!$A$1:$Q$3226,8,FALSE)</f>
        <v>2439899.68929287</v>
      </c>
      <c r="R1334" s="1">
        <f>VLOOKUP($E1334,[1]AllProteinsNorm!$A$1:$Q$3226,13,FALSE)</f>
        <v>2430253.6616397202</v>
      </c>
      <c r="S1334" s="1">
        <f>VLOOKUP($E1334,[1]AllProteinsNorm!$A$1:$Q$3226,16,FALSE)</f>
        <v>2225875.16074224</v>
      </c>
      <c r="T1334" s="1">
        <f>VLOOKUP($E1334,[1]AllProteinsNorm!$A$1:$Q$3226,17,FALSE)</f>
        <v>2453364.2557934802</v>
      </c>
      <c r="U1334" s="1">
        <f>VLOOKUP($E1334,[1]AllProteinsNorm!$A$1:$Q$3226,3,FALSE)</f>
        <v>2181445.0051676799</v>
      </c>
      <c r="V1334" s="1">
        <f>VLOOKUP($E1334,[1]AllProteinsNorm!$A$1:$Q$3226,7,FALSE)</f>
        <v>2092787.66169137</v>
      </c>
      <c r="W1334" s="1">
        <f>VLOOKUP($E1334,[1]AllProteinsNorm!$A$1:$Q$3226,9,FALSE)</f>
        <v>2769235.8473082599</v>
      </c>
      <c r="X1334" s="1">
        <f>VLOOKUP($E1334,[1]AllProteinsNorm!$A$1:$Q$3226,12,FALSE)</f>
        <v>2778827.5237701298</v>
      </c>
      <c r="Y1334" s="29">
        <f>VLOOKUP($E1334,[1]AllProteinsNorm!$A$1:$Q$3226,14,FALSE)</f>
        <v>2320373.8122431799</v>
      </c>
      <c r="Z1334" s="25">
        <f t="shared" si="171"/>
        <v>0.75209774141262797</v>
      </c>
      <c r="AA1334" s="1">
        <f t="shared" si="171"/>
        <v>0.97718177606587409</v>
      </c>
      <c r="AB1334" s="1">
        <f t="shared" si="171"/>
        <v>1.1192264356199011</v>
      </c>
      <c r="AC1334" s="1">
        <f t="shared" si="171"/>
        <v>1.0521035414621303</v>
      </c>
      <c r="AD1334" s="1">
        <f t="shared" si="171"/>
        <v>1.0993905054394657</v>
      </c>
      <c r="AE1334" s="1">
        <f t="shared" si="171"/>
        <v>1.0825779627315653</v>
      </c>
      <c r="AF1334" s="1">
        <f t="shared" si="171"/>
        <v>1.0324024625260222</v>
      </c>
      <c r="AG1334" s="1">
        <f t="shared" si="171"/>
        <v>1.0283209083759037</v>
      </c>
      <c r="AH1334" s="1">
        <f t="shared" si="171"/>
        <v>0.94184158771371396</v>
      </c>
      <c r="AI1334" s="1">
        <f t="shared" si="171"/>
        <v>1.0380997670804173</v>
      </c>
      <c r="AJ1334" s="1">
        <f t="shared" si="171"/>
        <v>0.92304171564238136</v>
      </c>
      <c r="AK1334" s="1">
        <f t="shared" si="171"/>
        <v>0.88552785385223343</v>
      </c>
      <c r="AL1334" s="1">
        <f t="shared" si="171"/>
        <v>1.1717555113525864</v>
      </c>
      <c r="AM1334" s="1">
        <f t="shared" si="171"/>
        <v>1.1758140677114575</v>
      </c>
      <c r="AN1334" s="29">
        <f t="shared" si="171"/>
        <v>0.98182710061946532</v>
      </c>
      <c r="AO1334" s="1">
        <f t="shared" si="166"/>
        <v>314924.36282512348</v>
      </c>
      <c r="AP1334" s="1">
        <f t="shared" si="167"/>
        <v>108132.53979221574</v>
      </c>
      <c r="AQ1334" s="29">
        <f t="shared" si="168"/>
        <v>291293.83887238329</v>
      </c>
    </row>
    <row r="1335" spans="1:43" x14ac:dyDescent="0.2">
      <c r="A1335" s="26"/>
      <c r="E1335" s="25" t="s">
        <v>2614</v>
      </c>
      <c r="F1335" s="26" t="s">
        <v>2615</v>
      </c>
      <c r="G1335" s="1">
        <v>0.50765557263573102</v>
      </c>
      <c r="H1335" s="1">
        <v>0.88485432130852204</v>
      </c>
      <c r="I1335" s="1">
        <f>VLOOKUP(F1335,'[1]SUSMB vs SHAM all proteins sum'!$B$2:$E$3214,2,FALSE)</f>
        <v>0.46518477549113002</v>
      </c>
      <c r="J1335" s="29">
        <f>VLOOKUP(F1335,'[1]SUSMB vs SHAM all proteins sum'!$B$2:$E$3214,3,FALSE)</f>
        <v>0.87478724351230097</v>
      </c>
      <c r="K1335" s="25">
        <f>VLOOKUP($E1335,[1]AllProteinsNorm!$A$1:$Q$3226,4,FALSE)</f>
        <v>725594.08892624301</v>
      </c>
      <c r="L1335" s="1">
        <f>VLOOKUP($E1335,[1]AllProteinsNorm!$A$1:$Q$3226,5,FALSE)</f>
        <v>594539.85554371099</v>
      </c>
      <c r="M1335" s="1">
        <f>VLOOKUP($E1335,[1]AllProteinsNorm!$A$1:$Q$3226,10,FALSE)</f>
        <v>1151353.65090416</v>
      </c>
      <c r="N1335" s="1">
        <f>VLOOKUP($E1335,[1]AllProteinsNorm!$A$1:$Q$3226,11,FALSE)</f>
        <v>696413.31623287895</v>
      </c>
      <c r="O1335" s="1">
        <f>VLOOKUP($E1335,[1]AllProteinsNorm!$A$1:$Q$3226,15,FALSE)</f>
        <v>733167.44752263604</v>
      </c>
      <c r="P1335" s="1">
        <f>VLOOKUP($E1335,[1]AllProteinsNorm!$A$1:$Q$3226,6,FALSE)</f>
        <v>542528.92916249996</v>
      </c>
      <c r="Q1335" s="1">
        <f>VLOOKUP($E1335,[1]AllProteinsNorm!$A$1:$Q$3226,8,FALSE)</f>
        <v>1137219.83688069</v>
      </c>
      <c r="R1335" s="1">
        <f>VLOOKUP($E1335,[1]AllProteinsNorm!$A$1:$Q$3226,13,FALSE)</f>
        <v>534087.574409049</v>
      </c>
      <c r="S1335" s="1">
        <f>VLOOKUP($E1335,[1]AllProteinsNorm!$A$1:$Q$3226,16,FALSE)</f>
        <v>650907.963368222</v>
      </c>
      <c r="T1335" s="1">
        <f>VLOOKUP($E1335,[1]AllProteinsNorm!$A$1:$Q$3226,17,FALSE)</f>
        <v>641376.712001857</v>
      </c>
      <c r="U1335" s="1">
        <f>VLOOKUP($E1335,[1]AllProteinsNorm!$A$1:$Q$3226,3,FALSE)</f>
        <v>689377.72490676201</v>
      </c>
      <c r="V1335" s="1">
        <f>VLOOKUP($E1335,[1]AllProteinsNorm!$A$1:$Q$3226,7,FALSE)</f>
        <v>520610.08663697401</v>
      </c>
      <c r="W1335" s="1">
        <f>VLOOKUP($E1335,[1]AllProteinsNorm!$A$1:$Q$3226,9,FALSE)</f>
        <v>488536.37882084399</v>
      </c>
      <c r="X1335" s="1">
        <f>VLOOKUP($E1335,[1]AllProteinsNorm!$A$1:$Q$3226,12,FALSE)</f>
        <v>709068.64109202998</v>
      </c>
      <c r="Y1335" s="29">
        <f>VLOOKUP($E1335,[1]AllProteinsNorm!$A$1:$Q$3226,14,FALSE)</f>
        <v>1044986.99831382</v>
      </c>
      <c r="Z1335" s="25">
        <f t="shared" si="171"/>
        <v>0.92999407101921572</v>
      </c>
      <c r="AA1335" s="1">
        <f t="shared" si="171"/>
        <v>0.76202183711074389</v>
      </c>
      <c r="AB1335" s="1">
        <f t="shared" si="171"/>
        <v>1.475690176268841</v>
      </c>
      <c r="AC1335" s="1">
        <f t="shared" si="171"/>
        <v>0.89259306954089934</v>
      </c>
      <c r="AD1335" s="1">
        <f t="shared" si="171"/>
        <v>0.93970084606030047</v>
      </c>
      <c r="AE1335" s="1">
        <f t="shared" si="171"/>
        <v>0.69535942364714698</v>
      </c>
      <c r="AF1335" s="1">
        <f t="shared" si="171"/>
        <v>1.4575748643564097</v>
      </c>
      <c r="AG1335" s="1">
        <f t="shared" si="171"/>
        <v>0.68454013777934652</v>
      </c>
      <c r="AH1335" s="1">
        <f t="shared" si="171"/>
        <v>0.83426885079430746</v>
      </c>
      <c r="AI1335" s="1">
        <f t="shared" si="171"/>
        <v>0.8220526442466074</v>
      </c>
      <c r="AJ1335" s="1">
        <f t="shared" si="171"/>
        <v>0.88357555090443196</v>
      </c>
      <c r="AK1335" s="1">
        <f t="shared" si="171"/>
        <v>0.66726603933842354</v>
      </c>
      <c r="AL1335" s="1">
        <f t="shared" si="171"/>
        <v>0.62615716240594388</v>
      </c>
      <c r="AM1335" s="1">
        <f t="shared" si="171"/>
        <v>0.90881340163215063</v>
      </c>
      <c r="AN1335" s="29">
        <f t="shared" si="171"/>
        <v>1.3393600189910131</v>
      </c>
      <c r="AO1335" s="1">
        <f t="shared" si="166"/>
        <v>192061.86283478857</v>
      </c>
      <c r="AP1335" s="1">
        <f t="shared" si="167"/>
        <v>223304.49232722062</v>
      </c>
      <c r="AQ1335" s="29">
        <f t="shared" si="168"/>
        <v>197817.57837698207</v>
      </c>
    </row>
    <row r="1336" spans="1:43" x14ac:dyDescent="0.2">
      <c r="A1336" s="26"/>
      <c r="E1336" s="25" t="s">
        <v>2616</v>
      </c>
      <c r="F1336" s="26" t="s">
        <v>2617</v>
      </c>
      <c r="G1336" s="1">
        <v>0.183529312353547</v>
      </c>
      <c r="H1336" s="1">
        <v>1.09601103496093</v>
      </c>
      <c r="I1336" s="1">
        <f>VLOOKUP(F1336,'[1]SUSMB vs SHAM all proteins sum'!$B$2:$E$3214,2,FALSE)</f>
        <v>0.637919254700686</v>
      </c>
      <c r="J1336" s="29">
        <f>VLOOKUP(F1336,'[1]SUSMB vs SHAM all proteins sum'!$B$2:$E$3214,3,FALSE)</f>
        <v>1.0535672721071501</v>
      </c>
      <c r="K1336" s="25">
        <f>VLOOKUP($E1336,[1]AllProteinsNorm!$A$1:$Q$3226,4,FALSE)</f>
        <v>155683.52520568299</v>
      </c>
      <c r="L1336" s="1">
        <f>VLOOKUP($E1336,[1]AllProteinsNorm!$A$1:$Q$3226,5,FALSE)</f>
        <v>190170.127057326</v>
      </c>
      <c r="M1336" s="1">
        <f>VLOOKUP($E1336,[1]AllProteinsNorm!$A$1:$Q$3226,10,FALSE)</f>
        <v>163571.59703909099</v>
      </c>
      <c r="N1336" s="1">
        <f>VLOOKUP($E1336,[1]AllProteinsNorm!$A$1:$Q$3226,11,FALSE)</f>
        <v>181487.234650169</v>
      </c>
      <c r="O1336" s="1">
        <f>VLOOKUP($E1336,[1]AllProteinsNorm!$A$1:$Q$3226,15,FALSE)</f>
        <v>182923.82745588699</v>
      </c>
      <c r="P1336" s="1">
        <f>VLOOKUP($E1336,[1]AllProteinsNorm!$A$1:$Q$3226,6,FALSE)</f>
        <v>166357.21729297601</v>
      </c>
      <c r="Q1336" s="1">
        <f>VLOOKUP($E1336,[1]AllProteinsNorm!$A$1:$Q$3226,8,FALSE)</f>
        <v>181674.74571559101</v>
      </c>
      <c r="R1336" s="1">
        <f>VLOOKUP($E1336,[1]AllProteinsNorm!$A$1:$Q$3226,13,FALSE)</f>
        <v>194880.92081188899</v>
      </c>
      <c r="S1336" s="1">
        <f>VLOOKUP($E1336,[1]AllProteinsNorm!$A$1:$Q$3226,16,FALSE)</f>
        <v>190649.551534725</v>
      </c>
      <c r="T1336" s="1">
        <f>VLOOKUP($E1336,[1]AllProteinsNorm!$A$1:$Q$3226,17,FALSE)</f>
        <v>226434.46240002301</v>
      </c>
      <c r="U1336" s="1">
        <f>VLOOKUP($E1336,[1]AllProteinsNorm!$A$1:$Q$3226,3,FALSE)</f>
        <v>159094.79474004399</v>
      </c>
      <c r="V1336" s="1">
        <f>VLOOKUP($E1336,[1]AllProteinsNorm!$A$1:$Q$3226,7,FALSE)</f>
        <v>147010.27441732999</v>
      </c>
      <c r="W1336" s="1">
        <f>VLOOKUP($E1336,[1]AllProteinsNorm!$A$1:$Q$3226,9,FALSE)</f>
        <v>240298.655546775</v>
      </c>
      <c r="X1336" s="1">
        <f>VLOOKUP($E1336,[1]AllProteinsNorm!$A$1:$Q$3226,12,FALSE)</f>
        <v>163927.85851353599</v>
      </c>
      <c r="Y1336" s="29">
        <f>VLOOKUP($E1336,[1]AllProteinsNorm!$A$1:$Q$3226,14,FALSE)</f>
        <v>226523.259315073</v>
      </c>
      <c r="Z1336" s="25">
        <f t="shared" si="171"/>
        <v>0.89080485196823977</v>
      </c>
      <c r="AA1336" s="1">
        <f t="shared" si="171"/>
        <v>1.0881335816251081</v>
      </c>
      <c r="AB1336" s="1">
        <f t="shared" si="171"/>
        <v>0.93593957417208506</v>
      </c>
      <c r="AC1336" s="1">
        <f t="shared" si="171"/>
        <v>1.0384509792097609</v>
      </c>
      <c r="AD1336" s="1">
        <f t="shared" si="171"/>
        <v>1.0466710130248067</v>
      </c>
      <c r="AE1336" s="1">
        <f t="shared" si="171"/>
        <v>0.95187860198266039</v>
      </c>
      <c r="AF1336" s="1">
        <f t="shared" si="171"/>
        <v>1.0395238979187571</v>
      </c>
      <c r="AG1336" s="1">
        <f t="shared" si="171"/>
        <v>1.1150882508981881</v>
      </c>
      <c r="AH1336" s="1">
        <f t="shared" si="171"/>
        <v>1.0908767983531154</v>
      </c>
      <c r="AI1336" s="1">
        <f t="shared" si="171"/>
        <v>1.2956343164266773</v>
      </c>
      <c r="AJ1336" s="1">
        <f t="shared" si="171"/>
        <v>0.91032377953983412</v>
      </c>
      <c r="AK1336" s="1">
        <f t="shared" si="171"/>
        <v>0.8411774178875</v>
      </c>
      <c r="AL1336" s="1">
        <f t="shared" si="171"/>
        <v>1.3749637798842573</v>
      </c>
      <c r="AM1336" s="1">
        <f t="shared" si="171"/>
        <v>0.93797806507589576</v>
      </c>
      <c r="AN1336" s="29">
        <f t="shared" si="171"/>
        <v>1.2961424030894235</v>
      </c>
      <c r="AO1336" s="1">
        <f t="shared" si="166"/>
        <v>12949.654577486433</v>
      </c>
      <c r="AP1336" s="1">
        <f t="shared" si="167"/>
        <v>19799.084805277795</v>
      </c>
      <c r="AQ1336" s="29">
        <f t="shared" si="168"/>
        <v>38242.251417417858</v>
      </c>
    </row>
    <row r="1337" spans="1:43" x14ac:dyDescent="0.2">
      <c r="A1337" s="26"/>
      <c r="E1337" s="25" t="s">
        <v>2618</v>
      </c>
      <c r="F1337" s="26" t="s">
        <v>2619</v>
      </c>
      <c r="G1337" s="1">
        <v>0.12506537860140399</v>
      </c>
      <c r="H1337" s="43">
        <v>2.37070591701637</v>
      </c>
      <c r="I1337" s="1">
        <f>VLOOKUP(F1337,'[1]SUSMB vs SHAM all proteins sum'!$B$2:$E$3214,2,FALSE)</f>
        <v>0.439029173410869</v>
      </c>
      <c r="J1337" s="29">
        <f>VLOOKUP(F1337,'[1]SUSMB vs SHAM all proteins sum'!$B$2:$E$3214,3,FALSE)</f>
        <v>1.46758595451847</v>
      </c>
      <c r="K1337" s="25">
        <f>VLOOKUP($E1337,[1]AllProteinsNorm!$A$1:$Q$3226,4,FALSE)</f>
        <v>98660.668497373903</v>
      </c>
      <c r="L1337" s="1">
        <f>VLOOKUP($E1337,[1]AllProteinsNorm!$A$1:$Q$3226,5,FALSE)</f>
        <v>22500.2310420719</v>
      </c>
      <c r="M1337" s="1">
        <f>VLOOKUP($E1337,[1]AllProteinsNorm!$A$1:$Q$3226,10,FALSE)</f>
        <v>10063.078763609001</v>
      </c>
      <c r="N1337" s="1">
        <f>VLOOKUP($E1337,[1]AllProteinsNorm!$A$1:$Q$3226,11,FALSE)</f>
        <v>43559.067397581697</v>
      </c>
      <c r="O1337" s="1">
        <f>VLOOKUP($E1337,[1]AllProteinsNorm!$A$1:$Q$3226,15,FALSE)</f>
        <v>92748.190539236006</v>
      </c>
      <c r="P1337" s="1">
        <f>VLOOKUP($E1337,[1]AllProteinsNorm!$A$1:$Q$3226,6,FALSE)</f>
        <v>38761.376075319698</v>
      </c>
      <c r="Q1337" s="1">
        <f>VLOOKUP($E1337,[1]AllProteinsNorm!$A$1:$Q$3226,8,FALSE)</f>
        <v>165152.797058797</v>
      </c>
      <c r="R1337" s="1">
        <f>VLOOKUP($E1337,[1]AllProteinsNorm!$A$1:$Q$3226,13,FALSE)</f>
        <v>85743.895691551603</v>
      </c>
      <c r="S1337" s="1">
        <f>VLOOKUP($E1337,[1]AllProteinsNorm!$A$1:$Q$3226,16,FALSE)</f>
        <v>84228.051955013303</v>
      </c>
      <c r="T1337" s="1">
        <f>VLOOKUP($E1337,[1]AllProteinsNorm!$A$1:$Q$3226,17,FALSE)</f>
        <v>146180.435827037</v>
      </c>
      <c r="U1337" s="1">
        <f>VLOOKUP($E1337,[1]AllProteinsNorm!$A$1:$Q$3226,3,FALSE)</f>
        <v>61329.377763465403</v>
      </c>
      <c r="V1337" s="1">
        <f>VLOOKUP($E1337,[1]AllProteinsNorm!$A$1:$Q$3226,7,FALSE)</f>
        <v>32880.449516780704</v>
      </c>
      <c r="W1337" s="1">
        <f>VLOOKUP($E1337,[1]AllProteinsNorm!$A$1:$Q$3226,9,FALSE)</f>
        <v>55193.972990431197</v>
      </c>
      <c r="X1337" s="1">
        <f>VLOOKUP($E1337,[1]AllProteinsNorm!$A$1:$Q$3226,12,FALSE)</f>
        <v>104078.464512395</v>
      </c>
      <c r="Y1337" s="29">
        <f>VLOOKUP($E1337,[1]AllProteinsNorm!$A$1:$Q$3226,14,FALSE)</f>
        <v>53040.159032184099</v>
      </c>
      <c r="Z1337" s="25">
        <f t="shared" si="171"/>
        <v>1.8439093296925011</v>
      </c>
      <c r="AA1337" s="1">
        <f t="shared" si="171"/>
        <v>0.42051596214166664</v>
      </c>
      <c r="AB1337" s="1">
        <f t="shared" si="171"/>
        <v>0.18807296869413584</v>
      </c>
      <c r="AC1337" s="1">
        <f t="shared" si="171"/>
        <v>0.81409311319680788</v>
      </c>
      <c r="AD1337" s="1">
        <f t="shared" si="171"/>
        <v>1.7334086262748882</v>
      </c>
      <c r="AE1337" s="1">
        <f t="shared" si="171"/>
        <v>0.72442711027144635</v>
      </c>
      <c r="AF1337" s="1">
        <f t="shared" si="171"/>
        <v>3.0866077430808589</v>
      </c>
      <c r="AG1337" s="1">
        <f t="shared" si="171"/>
        <v>1.6025025132891835</v>
      </c>
      <c r="AH1337" s="1">
        <f t="shared" si="171"/>
        <v>1.5741722936512199</v>
      </c>
      <c r="AI1337" s="1">
        <f t="shared" si="171"/>
        <v>2.7320255735664718</v>
      </c>
      <c r="AJ1337" s="1">
        <f t="shared" si="171"/>
        <v>1.1462096655598855</v>
      </c>
      <c r="AK1337" s="1">
        <f t="shared" si="171"/>
        <v>0.61451608378356981</v>
      </c>
      <c r="AL1337" s="1">
        <f t="shared" si="171"/>
        <v>1.0315425923002026</v>
      </c>
      <c r="AM1337" s="1">
        <f t="shared" si="171"/>
        <v>1.9451647212342091</v>
      </c>
      <c r="AN1337" s="29">
        <f t="shared" si="171"/>
        <v>0.99128908791471915</v>
      </c>
      <c r="AO1337" s="1">
        <f t="shared" si="166"/>
        <v>36128.880933514993</v>
      </c>
      <c r="AP1337" s="1">
        <f t="shared" si="167"/>
        <v>45823.893754933721</v>
      </c>
      <c r="AQ1337" s="29">
        <f t="shared" si="168"/>
        <v>23422.968116142623</v>
      </c>
    </row>
    <row r="1338" spans="1:43" x14ac:dyDescent="0.2">
      <c r="A1338" s="26"/>
      <c r="E1338" s="25" t="s">
        <v>2620</v>
      </c>
      <c r="F1338" s="26" t="s">
        <v>2621</v>
      </c>
      <c r="G1338" s="1">
        <v>0.65644262847546797</v>
      </c>
      <c r="H1338" s="1">
        <v>0.83851484408691102</v>
      </c>
      <c r="I1338" s="1">
        <f>VLOOKUP(F1338,'[1]SUSMB vs SHAM all proteins sum'!$B$2:$E$3214,2,FALSE)</f>
        <v>0.71451921487779502</v>
      </c>
      <c r="J1338" s="29">
        <f>VLOOKUP(F1338,'[1]SUSMB vs SHAM all proteins sum'!$B$2:$E$3214,3,FALSE)</f>
        <v>1.0844062940358301</v>
      </c>
      <c r="K1338" s="25">
        <f>VLOOKUP($E1338,[1]AllProteinsNorm!$A$1:$Q$3226,4,FALSE)</f>
        <v>364411.090947413</v>
      </c>
      <c r="L1338" s="1">
        <f>VLOOKUP($E1338,[1]AllProteinsNorm!$A$1:$Q$3226,5,FALSE)</f>
        <v>193307.73870310301</v>
      </c>
      <c r="M1338" s="1">
        <f>VLOOKUP($E1338,[1]AllProteinsNorm!$A$1:$Q$3226,10,FALSE)</f>
        <v>396581.57726423698</v>
      </c>
      <c r="N1338" s="1">
        <f>VLOOKUP($E1338,[1]AllProteinsNorm!$A$1:$Q$3226,11,FALSE)</f>
        <v>293429.22261526698</v>
      </c>
      <c r="O1338" s="1">
        <f>VLOOKUP($E1338,[1]AllProteinsNorm!$A$1:$Q$3226,15,FALSE)</f>
        <v>565456.01661431103</v>
      </c>
      <c r="P1338" s="1">
        <f>VLOOKUP($E1338,[1]AllProteinsNorm!$A$1:$Q$3226,6,FALSE)</f>
        <v>304598.29777184001</v>
      </c>
      <c r="Q1338" s="1">
        <f>VLOOKUP($E1338,[1]AllProteinsNorm!$A$1:$Q$3226,8,FALSE)</f>
        <v>528024.96653124201</v>
      </c>
      <c r="R1338" s="1">
        <f>VLOOKUP($E1338,[1]AllProteinsNorm!$A$1:$Q$3226,13,FALSE)</f>
        <v>78581.347354942205</v>
      </c>
      <c r="S1338" s="1">
        <f>VLOOKUP($E1338,[1]AllProteinsNorm!$A$1:$Q$3226,16,FALSE)</f>
        <v>339123.05778284598</v>
      </c>
      <c r="T1338" s="1">
        <f>VLOOKUP($E1338,[1]AllProteinsNorm!$A$1:$Q$3226,17,FALSE)</f>
        <v>448301.93272765598</v>
      </c>
      <c r="U1338" s="1">
        <f>VLOOKUP($E1338,[1]AllProteinsNorm!$A$1:$Q$3226,3,FALSE)</f>
        <v>333960.05995059398</v>
      </c>
      <c r="V1338" s="1">
        <f>VLOOKUP($E1338,[1]AllProteinsNorm!$A$1:$Q$3226,7,FALSE)</f>
        <v>370792.99757715</v>
      </c>
      <c r="W1338" s="1">
        <f>VLOOKUP($E1338,[1]AllProteinsNorm!$A$1:$Q$3226,9,FALSE)</f>
        <v>299544.08336851798</v>
      </c>
      <c r="X1338" s="1">
        <f>VLOOKUP($E1338,[1]AllProteinsNorm!$A$1:$Q$3226,12,FALSE)</f>
        <v>585270.53146505996</v>
      </c>
      <c r="Y1338" s="29">
        <f>VLOOKUP($E1338,[1]AllProteinsNorm!$A$1:$Q$3226,14,FALSE)</f>
        <v>320178.55872906197</v>
      </c>
      <c r="Z1338" s="25">
        <f t="shared" si="171"/>
        <v>1.004891836978522</v>
      </c>
      <c r="AA1338" s="1">
        <f t="shared" si="171"/>
        <v>0.53306107709975648</v>
      </c>
      <c r="AB1338" s="1">
        <f t="shared" si="171"/>
        <v>1.0936044472543458</v>
      </c>
      <c r="AC1338" s="1">
        <f t="shared" si="171"/>
        <v>0.80915383165323651</v>
      </c>
      <c r="AD1338" s="1">
        <f t="shared" si="171"/>
        <v>1.5592888070141393</v>
      </c>
      <c r="AE1338" s="1">
        <f t="shared" si="171"/>
        <v>0.83995342236344217</v>
      </c>
      <c r="AF1338" s="1">
        <f t="shared" si="171"/>
        <v>1.4560697842884061</v>
      </c>
      <c r="AG1338" s="1">
        <f t="shared" si="171"/>
        <v>0.2166941579370055</v>
      </c>
      <c r="AH1338" s="1">
        <f t="shared" si="171"/>
        <v>0.93515812488362138</v>
      </c>
      <c r="AI1338" s="1">
        <f t="shared" si="171"/>
        <v>1.2362273374514978</v>
      </c>
      <c r="AJ1338" s="1">
        <f t="shared" si="171"/>
        <v>0.92092075806122531</v>
      </c>
      <c r="AK1338" s="1">
        <f t="shared" si="171"/>
        <v>1.0224904393149894</v>
      </c>
      <c r="AL1338" s="1">
        <f t="shared" si="171"/>
        <v>0.82601603428056825</v>
      </c>
      <c r="AM1338" s="1">
        <f t="shared" si="171"/>
        <v>1.6139288679833064</v>
      </c>
      <c r="AN1338" s="29">
        <f t="shared" si="171"/>
        <v>0.8829171999290566</v>
      </c>
      <c r="AO1338" s="1">
        <f t="shared" si="166"/>
        <v>123087.81451186603</v>
      </c>
      <c r="AP1338" s="1">
        <f t="shared" si="167"/>
        <v>152758.68719823315</v>
      </c>
      <c r="AQ1338" s="29">
        <f t="shared" si="168"/>
        <v>104281.53970283187</v>
      </c>
    </row>
    <row r="1339" spans="1:43" x14ac:dyDescent="0.2">
      <c r="A1339" s="26"/>
      <c r="E1339" s="25" t="s">
        <v>2622</v>
      </c>
      <c r="F1339" s="26" t="s">
        <v>2623</v>
      </c>
      <c r="G1339" s="1">
        <v>0.92909582391595802</v>
      </c>
      <c r="H1339" s="1">
        <v>1.03941174240163</v>
      </c>
      <c r="I1339" s="1">
        <f>VLOOKUP(F1339,'[1]SUSMB vs SHAM all proteins sum'!$B$2:$E$3214,2,FALSE)</f>
        <v>0.99564886074912196</v>
      </c>
      <c r="J1339" s="29">
        <f>VLOOKUP(F1339,'[1]SUSMB vs SHAM all proteins sum'!$B$2:$E$3214,3,FALSE)</f>
        <v>0.99861980708366704</v>
      </c>
      <c r="K1339" s="25">
        <f>VLOOKUP($E1339,[1]AllProteinsNorm!$A$1:$Q$3226,4,FALSE)</f>
        <v>21824.132611802699</v>
      </c>
      <c r="L1339" s="1">
        <f>VLOOKUP($E1339,[1]AllProteinsNorm!$A$1:$Q$3226,5,FALSE)</f>
        <v>33735.5072428688</v>
      </c>
      <c r="M1339" s="1">
        <f>VLOOKUP($E1339,[1]AllProteinsNorm!$A$1:$Q$3226,10,FALSE)</f>
        <v>25487.023926643</v>
      </c>
      <c r="N1339" s="1">
        <f>VLOOKUP($E1339,[1]AllProteinsNorm!$A$1:$Q$3226,11,FALSE)</f>
        <v>27325.837378762899</v>
      </c>
      <c r="O1339" s="1">
        <f>VLOOKUP($E1339,[1]AllProteinsNorm!$A$1:$Q$3226,15,FALSE)</f>
        <v>8382.2508127316596</v>
      </c>
      <c r="P1339" s="1">
        <f>VLOOKUP($E1339,[1]AllProteinsNorm!$A$1:$Q$3226,6,FALSE)</f>
        <v>29291.493041239599</v>
      </c>
      <c r="Q1339" s="1">
        <f>VLOOKUP($E1339,[1]AllProteinsNorm!$A$1:$Q$3226,8,FALSE)</f>
        <v>35750.916739787397</v>
      </c>
      <c r="R1339" s="1">
        <f>VLOOKUP($E1339,[1]AllProteinsNorm!$A$1:$Q$3226,13,FALSE)</f>
        <v>27027.978258953801</v>
      </c>
      <c r="S1339" s="1">
        <f>VLOOKUP($E1339,[1]AllProteinsNorm!$A$1:$Q$3226,16,FALSE)</f>
        <v>5641.1147349655903</v>
      </c>
      <c r="T1339" s="1">
        <f>VLOOKUP($E1339,[1]AllProteinsNorm!$A$1:$Q$3226,17,FALSE)</f>
        <v>32659.4151003962</v>
      </c>
      <c r="U1339" s="1">
        <f>VLOOKUP($E1339,[1]AllProteinsNorm!$A$1:$Q$3226,3,FALSE)</f>
        <v>21295.807040945601</v>
      </c>
      <c r="V1339" s="1">
        <f>VLOOKUP($E1339,[1]AllProteinsNorm!$A$1:$Q$3226,7,FALSE)</f>
        <v>23497.617670180101</v>
      </c>
      <c r="W1339" s="1">
        <f>VLOOKUP($E1339,[1]AllProteinsNorm!$A$1:$Q$3226,9,FALSE)</f>
        <v>18668.1324012482</v>
      </c>
      <c r="X1339" s="1">
        <f>VLOOKUP($E1339,[1]AllProteinsNorm!$A$1:$Q$3226,12,FALSE)</f>
        <v>20642.0130713525</v>
      </c>
      <c r="Y1339" s="29">
        <f>VLOOKUP($E1339,[1]AllProteinsNorm!$A$1:$Q$3226,14,FALSE)</f>
        <v>22136.426609405898</v>
      </c>
      <c r="Z1339" s="25">
        <f t="shared" si="171"/>
        <v>0.93461431946193108</v>
      </c>
      <c r="AA1339" s="1">
        <f t="shared" si="171"/>
        <v>1.4447166677517949</v>
      </c>
      <c r="AB1339" s="1">
        <f t="shared" si="171"/>
        <v>1.0914769418797898</v>
      </c>
      <c r="AC1339" s="1">
        <f t="shared" si="171"/>
        <v>1.1702237774924482</v>
      </c>
      <c r="AD1339" s="1">
        <f t="shared" si="171"/>
        <v>0.3589682934140358</v>
      </c>
      <c r="AE1339" s="1">
        <f t="shared" si="171"/>
        <v>1.2544026065877505</v>
      </c>
      <c r="AF1339" s="1">
        <f t="shared" si="171"/>
        <v>1.5310261953240842</v>
      </c>
      <c r="AG1339" s="1">
        <f t="shared" si="171"/>
        <v>1.1574680174580101</v>
      </c>
      <c r="AH1339" s="1">
        <f t="shared" si="171"/>
        <v>0.24157966333907102</v>
      </c>
      <c r="AI1339" s="1">
        <f t="shared" si="171"/>
        <v>1.3986332268515387</v>
      </c>
      <c r="AJ1339" s="1">
        <f t="shared" si="171"/>
        <v>0.91198887758783331</v>
      </c>
      <c r="AK1339" s="1">
        <f t="shared" si="171"/>
        <v>1.006280998123847</v>
      </c>
      <c r="AL1339" s="1">
        <f t="shared" si="171"/>
        <v>0.79945921197262315</v>
      </c>
      <c r="AM1339" s="1">
        <f t="shared" si="171"/>
        <v>0.88399027545190645</v>
      </c>
      <c r="AN1339" s="29">
        <f t="shared" si="171"/>
        <v>0.94798825038664103</v>
      </c>
      <c r="AO1339" s="1">
        <f t="shared" si="166"/>
        <v>8421.3383416198176</v>
      </c>
      <c r="AP1339" s="1">
        <f t="shared" si="167"/>
        <v>10637.439031156386</v>
      </c>
      <c r="AQ1339" s="29">
        <f t="shared" si="168"/>
        <v>1604.6995980699901</v>
      </c>
    </row>
    <row r="1340" spans="1:43" x14ac:dyDescent="0.2">
      <c r="A1340" s="26"/>
      <c r="E1340" s="25" t="s">
        <v>2624</v>
      </c>
      <c r="F1340" s="26" t="s">
        <v>2625</v>
      </c>
      <c r="G1340" s="1">
        <v>0.346391856994618</v>
      </c>
      <c r="H1340" s="1">
        <v>0.87446928233213606</v>
      </c>
      <c r="I1340" s="1">
        <f>VLOOKUP(F1340,'[1]SUSMB vs SHAM all proteins sum'!$B$2:$E$3214,2,FALSE)</f>
        <v>0.36646027717597401</v>
      </c>
      <c r="J1340" s="29">
        <f>VLOOKUP(F1340,'[1]SUSMB vs SHAM all proteins sum'!$B$2:$E$3214,3,FALSE)</f>
        <v>0.87740854479617403</v>
      </c>
      <c r="K1340" s="25">
        <f>VLOOKUP($E1340,[1]AllProteinsNorm!$A$1:$Q$3226,4,FALSE)</f>
        <v>116994.334798501</v>
      </c>
      <c r="L1340" s="1">
        <f>VLOOKUP($E1340,[1]AllProteinsNorm!$A$1:$Q$3226,5,FALSE)</f>
        <v>171936.37019043401</v>
      </c>
      <c r="M1340" s="1">
        <f>VLOOKUP($E1340,[1]AllProteinsNorm!$A$1:$Q$3226,10,FALSE)</f>
        <v>145490.150195761</v>
      </c>
      <c r="N1340" s="1">
        <f>VLOOKUP($E1340,[1]AllProteinsNorm!$A$1:$Q$3226,11,FALSE)</f>
        <v>117724.607729175</v>
      </c>
      <c r="O1340" s="1">
        <f>VLOOKUP($E1340,[1]AllProteinsNorm!$A$1:$Q$3226,15,FALSE)</f>
        <v>220282.99130809901</v>
      </c>
      <c r="P1340" s="1">
        <f>VLOOKUP($E1340,[1]AllProteinsNorm!$A$1:$Q$3226,6,FALSE)</f>
        <v>138636.21623775901</v>
      </c>
      <c r="Q1340" s="1">
        <f>VLOOKUP($E1340,[1]AllProteinsNorm!$A$1:$Q$3226,8,FALSE)</f>
        <v>129359.046781528</v>
      </c>
      <c r="R1340" s="1">
        <f>VLOOKUP($E1340,[1]AllProteinsNorm!$A$1:$Q$3226,13,FALSE)</f>
        <v>108699.19325858699</v>
      </c>
      <c r="S1340" s="1">
        <f>VLOOKUP($E1340,[1]AllProteinsNorm!$A$1:$Q$3226,16,FALSE)</f>
        <v>156936.482309021</v>
      </c>
      <c r="T1340" s="1">
        <f>VLOOKUP($E1340,[1]AllProteinsNorm!$A$1:$Q$3226,17,FALSE)</f>
        <v>126856.711927048</v>
      </c>
      <c r="U1340" s="1">
        <f>VLOOKUP($E1340,[1]AllProteinsNorm!$A$1:$Q$3226,3,FALSE)</f>
        <v>116967.81054685</v>
      </c>
      <c r="V1340" s="1">
        <f>VLOOKUP($E1340,[1]AllProteinsNorm!$A$1:$Q$3226,7,FALSE)</f>
        <v>121499.374134618</v>
      </c>
      <c r="W1340" s="1">
        <f>VLOOKUP($E1340,[1]AllProteinsNorm!$A$1:$Q$3226,9,FALSE)</f>
        <v>116947.73799532199</v>
      </c>
      <c r="X1340" s="1">
        <f>VLOOKUP($E1340,[1]AllProteinsNorm!$A$1:$Q$3226,12,FALSE)</f>
        <v>149810.38146282799</v>
      </c>
      <c r="Y1340" s="29">
        <f>VLOOKUP($E1340,[1]AllProteinsNorm!$A$1:$Q$3226,14,FALSE)</f>
        <v>158507.40508142801</v>
      </c>
      <c r="Z1340" s="25">
        <f t="shared" si="171"/>
        <v>0.75731502483517232</v>
      </c>
      <c r="AA1340" s="1">
        <f t="shared" si="171"/>
        <v>1.1129598427573284</v>
      </c>
      <c r="AB1340" s="1">
        <f t="shared" si="171"/>
        <v>0.9417710430042755</v>
      </c>
      <c r="AC1340" s="1">
        <f t="shared" si="171"/>
        <v>0.76204214827736583</v>
      </c>
      <c r="AD1340" s="1">
        <f t="shared" si="171"/>
        <v>1.4259119411258578</v>
      </c>
      <c r="AE1340" s="1">
        <f t="shared" si="171"/>
        <v>0.89740490190383126</v>
      </c>
      <c r="AF1340" s="1">
        <f t="shared" si="171"/>
        <v>0.83735293588986914</v>
      </c>
      <c r="AG1340" s="1">
        <f t="shared" si="171"/>
        <v>0.70361981530104589</v>
      </c>
      <c r="AH1340" s="1">
        <f t="shared" si="171"/>
        <v>1.0158641972031932</v>
      </c>
      <c r="AI1340" s="1">
        <f t="shared" si="171"/>
        <v>0.82115509361203332</v>
      </c>
      <c r="AJ1340" s="1">
        <f t="shared" si="171"/>
        <v>0.75714333092937414</v>
      </c>
      <c r="AK1340" s="1">
        <f t="shared" si="171"/>
        <v>0.78647655631095614</v>
      </c>
      <c r="AL1340" s="1">
        <f t="shared" si="171"/>
        <v>0.75701339946829005</v>
      </c>
      <c r="AM1340" s="1">
        <f t="shared" si="171"/>
        <v>0.96973629495384639</v>
      </c>
      <c r="AN1340" s="29">
        <f t="shared" si="171"/>
        <v>1.0260329239235813</v>
      </c>
      <c r="AO1340" s="1">
        <f t="shared" si="166"/>
        <v>38656.719259333324</v>
      </c>
      <c r="AP1340" s="1">
        <f t="shared" si="167"/>
        <v>15761.824743359226</v>
      </c>
      <c r="AQ1340" s="29">
        <f t="shared" si="168"/>
        <v>17775.635252525783</v>
      </c>
    </row>
    <row r="1341" spans="1:43" x14ac:dyDescent="0.2">
      <c r="A1341" s="26"/>
      <c r="E1341" s="25" t="s">
        <v>2626</v>
      </c>
      <c r="F1341" s="26" t="s">
        <v>2627</v>
      </c>
      <c r="G1341" s="1">
        <v>8.7849042566867097E-2</v>
      </c>
      <c r="H1341" s="43">
        <v>2.01950918720933</v>
      </c>
      <c r="I1341" s="1">
        <f>VLOOKUP(F1341,'[1]SUSMB vs SHAM all proteins sum'!$B$2:$E$3214,2,FALSE)</f>
        <v>0.48790999345913599</v>
      </c>
      <c r="J1341" s="29">
        <f>VLOOKUP(F1341,'[1]SUSMB vs SHAM all proteins sum'!$B$2:$E$3214,3,FALSE)</f>
        <v>1.39959560433749</v>
      </c>
      <c r="K1341" s="25">
        <f>VLOOKUP($E1341,[1]AllProteinsNorm!$A$1:$Q$3226,4,FALSE)</f>
        <v>55424.0666636694</v>
      </c>
      <c r="L1341" s="1">
        <f>VLOOKUP($E1341,[1]AllProteinsNorm!$A$1:$Q$3226,5,FALSE)</f>
        <v>12709.6037787267</v>
      </c>
      <c r="M1341" s="1">
        <f>VLOOKUP($E1341,[1]AllProteinsNorm!$A$1:$Q$3226,10,FALSE)</f>
        <v>32401.913725292099</v>
      </c>
      <c r="N1341" s="1">
        <f>VLOOKUP($E1341,[1]AllProteinsNorm!$A$1:$Q$3226,11,FALSE)</f>
        <v>11647.6982546907</v>
      </c>
      <c r="O1341" s="1">
        <f>VLOOKUP($E1341,[1]AllProteinsNorm!$A$1:$Q$3226,15,FALSE)</f>
        <v>24915.0966758387</v>
      </c>
      <c r="P1341" s="1">
        <f>VLOOKUP($E1341,[1]AllProteinsNorm!$A$1:$Q$3226,6,FALSE)</f>
        <v>21402.4371088355</v>
      </c>
      <c r="Q1341" s="1">
        <f>VLOOKUP($E1341,[1]AllProteinsNorm!$A$1:$Q$3226,8,FALSE)</f>
        <v>58097.085274143101</v>
      </c>
      <c r="R1341" s="1">
        <f>VLOOKUP($E1341,[1]AllProteinsNorm!$A$1:$Q$3226,13,FALSE)</f>
        <v>55005.074774567598</v>
      </c>
      <c r="S1341" s="1">
        <f>VLOOKUP($E1341,[1]AllProteinsNorm!$A$1:$Q$3226,16,FALSE)</f>
        <v>43773.131067826303</v>
      </c>
      <c r="T1341" s="1">
        <f>VLOOKUP($E1341,[1]AllProteinsNorm!$A$1:$Q$3226,17,FALSE)</f>
        <v>74319.874808665394</v>
      </c>
      <c r="U1341" s="1">
        <f>VLOOKUP($E1341,[1]AllProteinsNorm!$A$1:$Q$3226,3,FALSE)</f>
        <v>58082.518287863502</v>
      </c>
      <c r="V1341" s="1">
        <f>VLOOKUP($E1341,[1]AllProteinsNorm!$A$1:$Q$3226,7,FALSE)</f>
        <v>10649.674437376199</v>
      </c>
      <c r="W1341" s="1">
        <f>VLOOKUP($E1341,[1]AllProteinsNorm!$A$1:$Q$3226,9,FALSE)</f>
        <v>18535.113706742399</v>
      </c>
      <c r="X1341" s="1">
        <f>VLOOKUP($E1341,[1]AllProteinsNorm!$A$1:$Q$3226,12,FALSE)</f>
        <v>68549.117332808295</v>
      </c>
      <c r="Y1341" s="29">
        <f>VLOOKUP($E1341,[1]AllProteinsNorm!$A$1:$Q$3226,14,FALSE)</f>
        <v>45262.4134628178</v>
      </c>
      <c r="Z1341" s="25">
        <f t="shared" si="171"/>
        <v>2.0213246512551204</v>
      </c>
      <c r="AA1341" s="1">
        <f t="shared" si="171"/>
        <v>0.46352129989886709</v>
      </c>
      <c r="AB1341" s="1">
        <f t="shared" si="171"/>
        <v>1.1817030200655869</v>
      </c>
      <c r="AC1341" s="1">
        <f t="shared" si="171"/>
        <v>0.42479343414943882</v>
      </c>
      <c r="AD1341" s="1">
        <f t="shared" si="171"/>
        <v>0.90865759463098628</v>
      </c>
      <c r="AE1341" s="1">
        <f t="shared" si="171"/>
        <v>0.78055033362220649</v>
      </c>
      <c r="AF1341" s="1">
        <f t="shared" si="171"/>
        <v>2.1188100711432267</v>
      </c>
      <c r="AG1341" s="1">
        <f t="shared" si="171"/>
        <v>2.0060439494752096</v>
      </c>
      <c r="AH1341" s="1">
        <f t="shared" si="171"/>
        <v>1.596413150751663</v>
      </c>
      <c r="AI1341" s="1">
        <f t="shared" si="171"/>
        <v>2.7104578222410076</v>
      </c>
      <c r="AJ1341" s="1">
        <f t="shared" si="171"/>
        <v>2.118278810803921</v>
      </c>
      <c r="AK1341" s="1">
        <f t="shared" si="171"/>
        <v>0.38839534454841174</v>
      </c>
      <c r="AL1341" s="1">
        <f t="shared" si="171"/>
        <v>0.67597858664192512</v>
      </c>
      <c r="AM1341" s="1">
        <f t="shared" si="171"/>
        <v>2.4999973662598718</v>
      </c>
      <c r="AN1341" s="29">
        <f t="shared" si="171"/>
        <v>1.6507275199217235</v>
      </c>
      <c r="AO1341" s="1">
        <f t="shared" si="166"/>
        <v>16003.018549882154</v>
      </c>
      <c r="AP1341" s="1">
        <f t="shared" si="167"/>
        <v>17534.62212796733</v>
      </c>
      <c r="AQ1341" s="29">
        <f t="shared" si="168"/>
        <v>22323.408072374481</v>
      </c>
    </row>
    <row r="1342" spans="1:43" x14ac:dyDescent="0.2">
      <c r="A1342" s="26"/>
      <c r="E1342" s="25" t="s">
        <v>2628</v>
      </c>
      <c r="F1342" s="26" t="s">
        <v>2629</v>
      </c>
      <c r="G1342" s="1">
        <v>0.86459786474517797</v>
      </c>
      <c r="H1342" s="1">
        <v>0.93791653806758302</v>
      </c>
      <c r="I1342" s="1">
        <f>VLOOKUP(F1342,'[1]SUSMB vs SHAM all proteins sum'!$B$2:$E$3214,2,FALSE)</f>
        <v>0.49609458244834798</v>
      </c>
      <c r="J1342" s="29">
        <f>VLOOKUP(F1342,'[1]SUSMB vs SHAM all proteins sum'!$B$2:$E$3214,3,FALSE)</f>
        <v>1.2347657815541</v>
      </c>
      <c r="K1342" s="25">
        <f>VLOOKUP($E1342,[1]AllProteinsNorm!$A$1:$Q$3226,4,FALSE)</f>
        <v>224253.350377291</v>
      </c>
      <c r="L1342" s="1">
        <f>VLOOKUP($E1342,[1]AllProteinsNorm!$A$1:$Q$3226,5,FALSE)</f>
        <v>387725.55275139399</v>
      </c>
      <c r="M1342" s="1">
        <f>VLOOKUP($E1342,[1]AllProteinsNorm!$A$1:$Q$3226,10,FALSE)</f>
        <v>314863.83719941002</v>
      </c>
      <c r="N1342" s="1">
        <f>VLOOKUP($E1342,[1]AllProteinsNorm!$A$1:$Q$3226,11,FALSE)</f>
        <v>77169.917034230297</v>
      </c>
      <c r="O1342" s="1">
        <f>VLOOKUP($E1342,[1]AllProteinsNorm!$A$1:$Q$3226,15,FALSE)</f>
        <v>158989.69275115</v>
      </c>
      <c r="P1342" s="1">
        <f>VLOOKUP($E1342,[1]AllProteinsNorm!$A$1:$Q$3226,6,FALSE)</f>
        <v>267329.36641204503</v>
      </c>
      <c r="Q1342" s="1">
        <f>VLOOKUP($E1342,[1]AllProteinsNorm!$A$1:$Q$3226,8,FALSE)</f>
        <v>275193.76829713403</v>
      </c>
      <c r="R1342" s="1">
        <f>VLOOKUP($E1342,[1]AllProteinsNorm!$A$1:$Q$3226,13,FALSE)</f>
        <v>110186.95669312699</v>
      </c>
      <c r="S1342" s="1">
        <f>VLOOKUP($E1342,[1]AllProteinsNorm!$A$1:$Q$3226,16,FALSE)</f>
        <v>281022.220387173</v>
      </c>
      <c r="T1342" s="1">
        <f>VLOOKUP($E1342,[1]AllProteinsNorm!$A$1:$Q$3226,17,FALSE)</f>
        <v>107020.754037016</v>
      </c>
      <c r="U1342" s="1">
        <f>VLOOKUP($E1342,[1]AllProteinsNorm!$A$1:$Q$3226,3,FALSE)</f>
        <v>247353.252776621</v>
      </c>
      <c r="V1342" s="1">
        <f>VLOOKUP($E1342,[1]AllProteinsNorm!$A$1:$Q$3226,7,FALSE)</f>
        <v>186971.888120285</v>
      </c>
      <c r="W1342" s="1">
        <f>VLOOKUP($E1342,[1]AllProteinsNorm!$A$1:$Q$3226,9,FALSE)</f>
        <v>283708.37980847998</v>
      </c>
      <c r="X1342" s="1">
        <f>VLOOKUP($E1342,[1]AllProteinsNorm!$A$1:$Q$3226,12,FALSE)</f>
        <v>245599.788517454</v>
      </c>
      <c r="Y1342" s="29">
        <f>VLOOKUP($E1342,[1]AllProteinsNorm!$A$1:$Q$3226,14,FALSE)</f>
        <v>299179.60706782498</v>
      </c>
      <c r="Z1342" s="25">
        <f t="shared" si="171"/>
        <v>0.96411391754887854</v>
      </c>
      <c r="AA1342" s="1">
        <f t="shared" si="171"/>
        <v>1.6669164628668345</v>
      </c>
      <c r="AB1342" s="1">
        <f t="shared" si="171"/>
        <v>1.3536681038034379</v>
      </c>
      <c r="AC1342" s="1">
        <f t="shared" si="171"/>
        <v>0.33177025406139871</v>
      </c>
      <c r="AD1342" s="1">
        <f t="shared" si="171"/>
        <v>0.68353126171945056</v>
      </c>
      <c r="AE1342" s="1">
        <f t="shared" si="171"/>
        <v>1.1493070774360923</v>
      </c>
      <c r="AF1342" s="1">
        <f t="shared" si="171"/>
        <v>1.1831178512678118</v>
      </c>
      <c r="AG1342" s="1">
        <f t="shared" si="171"/>
        <v>0.47371768716708074</v>
      </c>
      <c r="AH1342" s="1">
        <f t="shared" si="171"/>
        <v>1.2081756342098251</v>
      </c>
      <c r="AI1342" s="1">
        <f t="shared" si="171"/>
        <v>0.460105493452244</v>
      </c>
      <c r="AJ1342" s="1">
        <f t="shared" si="171"/>
        <v>1.0634254210771221</v>
      </c>
      <c r="AK1342" s="1">
        <f t="shared" si="171"/>
        <v>0.80383280438789295</v>
      </c>
      <c r="AL1342" s="1">
        <f t="shared" si="171"/>
        <v>1.2197240176720119</v>
      </c>
      <c r="AM1342" s="1">
        <f t="shared" si="171"/>
        <v>1.055886896933143</v>
      </c>
      <c r="AN1342" s="29">
        <f t="shared" si="171"/>
        <v>1.2862381879049245</v>
      </c>
      <c r="AO1342" s="1">
        <f t="shared" si="166"/>
        <v>109979.93508820822</v>
      </c>
      <c r="AP1342" s="1">
        <f t="shared" si="167"/>
        <v>81401.851356924031</v>
      </c>
      <c r="AQ1342" s="29">
        <f t="shared" si="168"/>
        <v>38783.925729512026</v>
      </c>
    </row>
    <row r="1343" spans="1:43" x14ac:dyDescent="0.2">
      <c r="A1343" s="26"/>
      <c r="E1343" s="25" t="s">
        <v>49</v>
      </c>
      <c r="F1343" s="26" t="s">
        <v>50</v>
      </c>
      <c r="G1343" s="43">
        <v>4.1759342914407298E-2</v>
      </c>
      <c r="H1343" s="43">
        <v>0.34648744217411998</v>
      </c>
      <c r="I1343" s="1">
        <f>VLOOKUP(F1343,'[1]SUSMB vs SHAM all proteins sum'!$B$2:$E$3214,2,FALSE)</f>
        <v>0.59962224839410605</v>
      </c>
      <c r="J1343" s="29">
        <f>VLOOKUP(F1343,'[1]SUSMB vs SHAM all proteins sum'!$B$2:$E$3214,3,FALSE)</f>
        <v>0.734648775974162</v>
      </c>
      <c r="K1343" s="25">
        <f>VLOOKUP($E1343,[1]AllProteinsNorm!$A$1:$Q$3226,4,FALSE)</f>
        <v>120635.261188773</v>
      </c>
      <c r="L1343" s="1">
        <f>VLOOKUP($E1343,[1]AllProteinsNorm!$A$1:$Q$3226,5,FALSE)</f>
        <v>36847.132519095903</v>
      </c>
      <c r="M1343" s="1">
        <f>VLOOKUP($E1343,[1]AllProteinsNorm!$A$1:$Q$3226,10,FALSE)</f>
        <v>45527.897078560803</v>
      </c>
      <c r="N1343" s="1">
        <f>VLOOKUP($E1343,[1]AllProteinsNorm!$A$1:$Q$3226,11,FALSE)</f>
        <v>60792.238422978102</v>
      </c>
      <c r="O1343" s="1">
        <f>VLOOKUP($E1343,[1]AllProteinsNorm!$A$1:$Q$3226,15,FALSE)</f>
        <v>62802.7391484908</v>
      </c>
      <c r="P1343" s="1">
        <f>VLOOKUP($E1343,[1]AllProteinsNorm!$A$1:$Q$3226,6,FALSE)</f>
        <v>44985.954487063202</v>
      </c>
      <c r="Q1343" s="1">
        <f>VLOOKUP($E1343,[1]AllProteinsNorm!$A$1:$Q$3226,8,FALSE)</f>
        <v>44950.657666414401</v>
      </c>
      <c r="R1343" s="1">
        <f>VLOOKUP($E1343,[1]AllProteinsNorm!$A$1:$Q$3226,13,FALSE)</f>
        <v>11608.9122505593</v>
      </c>
      <c r="S1343" s="1">
        <f>VLOOKUP($E1343,[1]AllProteinsNorm!$A$1:$Q$3226,16,FALSE)</f>
        <v>6253.3845793024202</v>
      </c>
      <c r="T1343" s="1">
        <f>VLOOKUP($E1343,[1]AllProteinsNorm!$A$1:$Q$3226,17,FALSE)</f>
        <v>26284.523911594599</v>
      </c>
      <c r="U1343" s="1">
        <f>VLOOKUP($E1343,[1]AllProteinsNorm!$A$1:$Q$3226,3,FALSE)</f>
        <v>85758.0439644984</v>
      </c>
      <c r="V1343" s="1">
        <f>VLOOKUP($E1343,[1]AllProteinsNorm!$A$1:$Q$3226,7,FALSE)</f>
        <v>33981.573065913901</v>
      </c>
      <c r="W1343" s="1">
        <f>VLOOKUP($E1343,[1]AllProteinsNorm!$A$1:$Q$3226,9,FALSE)</f>
        <v>57699.643216452903</v>
      </c>
      <c r="X1343" s="1">
        <f>VLOOKUP($E1343,[1]AllProteinsNorm!$A$1:$Q$3226,12,FALSE)</f>
        <v>146393.06069439999</v>
      </c>
      <c r="Y1343" s="29">
        <f>VLOOKUP($E1343,[1]AllProteinsNorm!$A$1:$Q$3226,14,FALSE)</f>
        <v>6716.9034982154999</v>
      </c>
      <c r="Z1343" s="25">
        <f t="shared" si="171"/>
        <v>1.8468051938552812</v>
      </c>
      <c r="AA1343" s="1">
        <f t="shared" si="171"/>
        <v>0.56409274572261803</v>
      </c>
      <c r="AB1343" s="1">
        <f t="shared" si="171"/>
        <v>0.69698656894705546</v>
      </c>
      <c r="AC1343" s="1">
        <f t="shared" si="171"/>
        <v>0.93066836809810927</v>
      </c>
      <c r="AD1343" s="1">
        <f t="shared" si="171"/>
        <v>0.96144712337693661</v>
      </c>
      <c r="AE1343" s="1">
        <f t="shared" si="171"/>
        <v>0.68868996990224562</v>
      </c>
      <c r="AF1343" s="1">
        <f t="shared" si="171"/>
        <v>0.68814961088069238</v>
      </c>
      <c r="AG1343" s="1">
        <f t="shared" si="171"/>
        <v>0.17772083574962566</v>
      </c>
      <c r="AH1343" s="1">
        <f t="shared" si="171"/>
        <v>9.5733063504197288E-2</v>
      </c>
      <c r="AI1343" s="1">
        <f t="shared" si="171"/>
        <v>0.40238977227384548</v>
      </c>
      <c r="AJ1343" s="1">
        <f t="shared" si="171"/>
        <v>1.3128698810596582</v>
      </c>
      <c r="AK1343" s="1">
        <f t="shared" si="171"/>
        <v>0.52022389652141843</v>
      </c>
      <c r="AL1343" s="1">
        <f t="shared" si="171"/>
        <v>0.88332382858602321</v>
      </c>
      <c r="AM1343" s="1">
        <f t="shared" si="171"/>
        <v>2.2411313422841124</v>
      </c>
      <c r="AN1343" s="29">
        <f t="shared" si="171"/>
        <v>0.10282907455820682</v>
      </c>
      <c r="AO1343" s="1">
        <f t="shared" si="166"/>
        <v>29288.382893433794</v>
      </c>
      <c r="AP1343" s="1">
        <f t="shared" si="167"/>
        <v>16207.234125379224</v>
      </c>
      <c r="AQ1343" s="29">
        <f t="shared" si="168"/>
        <v>47878.858166265883</v>
      </c>
    </row>
    <row r="1344" spans="1:43" x14ac:dyDescent="0.2">
      <c r="A1344" s="26"/>
      <c r="E1344" s="25" t="s">
        <v>2630</v>
      </c>
      <c r="F1344" s="26" t="s">
        <v>2631</v>
      </c>
      <c r="G1344" s="1">
        <v>0.94301325517293799</v>
      </c>
      <c r="H1344" s="1">
        <v>1.02041034622784</v>
      </c>
      <c r="I1344" s="1">
        <f>VLOOKUP(F1344,'[1]SUSMB vs SHAM all proteins sum'!$B$2:$E$3214,2,FALSE)</f>
        <v>0.56625973672914598</v>
      </c>
      <c r="J1344" s="29">
        <f>VLOOKUP(F1344,'[1]SUSMB vs SHAM all proteins sum'!$B$2:$E$3214,3,FALSE)</f>
        <v>1.14746812198891</v>
      </c>
      <c r="K1344" s="25">
        <f>VLOOKUP($E1344,[1]AllProteinsNorm!$A$1:$Q$3226,4,FALSE)</f>
        <v>25821.7669585765</v>
      </c>
      <c r="L1344" s="1">
        <f>VLOOKUP($E1344,[1]AllProteinsNorm!$A$1:$Q$3226,5,FALSE)</f>
        <v>56259.7900211776</v>
      </c>
      <c r="M1344" s="1">
        <f>VLOOKUP($E1344,[1]AllProteinsNorm!$A$1:$Q$3226,10,FALSE)</f>
        <v>67475.375636262295</v>
      </c>
      <c r="N1344" s="1">
        <f>VLOOKUP($E1344,[1]AllProteinsNorm!$A$1:$Q$3226,11,FALSE)</f>
        <v>31133.847196363098</v>
      </c>
      <c r="O1344" s="1">
        <f>VLOOKUP($E1344,[1]AllProteinsNorm!$A$1:$Q$3226,15,FALSE)</f>
        <v>72536.946197346304</v>
      </c>
      <c r="P1344" s="1">
        <f>VLOOKUP($E1344,[1]AllProteinsNorm!$A$1:$Q$3226,6,FALSE)</f>
        <v>73014.651948303304</v>
      </c>
      <c r="Q1344" s="1">
        <f>VLOOKUP($E1344,[1]AllProteinsNorm!$A$1:$Q$3226,8,FALSE)</f>
        <v>28167.1996795618</v>
      </c>
      <c r="R1344" s="1">
        <f>VLOOKUP($E1344,[1]AllProteinsNorm!$A$1:$Q$3226,13,FALSE)</f>
        <v>62425.017091566602</v>
      </c>
      <c r="S1344" s="1">
        <f>VLOOKUP($E1344,[1]AllProteinsNorm!$A$1:$Q$3226,16,FALSE)</f>
        <v>52982.648328581701</v>
      </c>
      <c r="T1344" s="1">
        <f>VLOOKUP($E1344,[1]AllProteinsNorm!$A$1:$Q$3226,17,FALSE)</f>
        <v>36003.910640734997</v>
      </c>
      <c r="U1344" s="1">
        <f>VLOOKUP($E1344,[1]AllProteinsNorm!$A$1:$Q$3226,3,FALSE)</f>
        <v>45308.817389678399</v>
      </c>
      <c r="V1344" s="1">
        <f>VLOOKUP($E1344,[1]AllProteinsNorm!$A$1:$Q$3226,7,FALSE)</f>
        <v>45958.5550672842</v>
      </c>
      <c r="W1344" s="1">
        <f>VLOOKUP($E1344,[1]AllProteinsNorm!$A$1:$Q$3226,9,FALSE)</f>
        <v>68581.219972037507</v>
      </c>
      <c r="X1344" s="1">
        <f>VLOOKUP($E1344,[1]AllProteinsNorm!$A$1:$Q$3226,12,FALSE)</f>
        <v>46503.123610268602</v>
      </c>
      <c r="Y1344" s="29">
        <f>VLOOKUP($E1344,[1]AllProteinsNorm!$A$1:$Q$3226,14,FALSE)</f>
        <v>66311.3934022342</v>
      </c>
      <c r="Z1344" s="25">
        <f t="shared" si="171"/>
        <v>0.50985268014421059</v>
      </c>
      <c r="AA1344" s="1">
        <f t="shared" si="171"/>
        <v>1.1108536752215044</v>
      </c>
      <c r="AB1344" s="1">
        <f t="shared" si="171"/>
        <v>1.3323062347776</v>
      </c>
      <c r="AC1344" s="1">
        <f t="shared" si="171"/>
        <v>0.61474009357030934</v>
      </c>
      <c r="AD1344" s="1">
        <f t="shared" si="171"/>
        <v>1.4322473162863762</v>
      </c>
      <c r="AE1344" s="1">
        <f t="shared" si="171"/>
        <v>1.4416796513328682</v>
      </c>
      <c r="AF1344" s="1">
        <f t="shared" si="171"/>
        <v>0.5561634210323394</v>
      </c>
      <c r="AG1344" s="1">
        <f t="shared" si="171"/>
        <v>1.232586535353736</v>
      </c>
      <c r="AH1344" s="1">
        <f t="shared" si="171"/>
        <v>1.0461462724375368</v>
      </c>
      <c r="AI1344" s="1">
        <f t="shared" si="171"/>
        <v>0.71089985303094705</v>
      </c>
      <c r="AJ1344" s="1">
        <f t="shared" si="171"/>
        <v>0.89462591841025763</v>
      </c>
      <c r="AK1344" s="1">
        <f t="shared" si="171"/>
        <v>0.90745503645045289</v>
      </c>
      <c r="AL1344" s="1">
        <f t="shared" si="171"/>
        <v>1.354141212194977</v>
      </c>
      <c r="AM1344" s="1">
        <f t="shared" si="171"/>
        <v>0.9182075822234913</v>
      </c>
      <c r="AN1344" s="29">
        <f t="shared" si="171"/>
        <v>1.3093233203003878</v>
      </c>
      <c r="AO1344" s="1">
        <f t="shared" si="166"/>
        <v>18925.76392231803</v>
      </c>
      <c r="AP1344" s="1">
        <f t="shared" si="167"/>
        <v>16517.67513198244</v>
      </c>
      <c r="AQ1344" s="29">
        <f t="shared" si="168"/>
        <v>10575.146338210227</v>
      </c>
    </row>
    <row r="1345" spans="1:43" x14ac:dyDescent="0.2">
      <c r="A1345" s="26"/>
      <c r="E1345" s="25" t="s">
        <v>2632</v>
      </c>
      <c r="F1345" s="26" t="s">
        <v>2633</v>
      </c>
      <c r="G1345" s="43">
        <v>3.07818064440228E-2</v>
      </c>
      <c r="H1345" s="1">
        <v>1.34717115448757</v>
      </c>
      <c r="I1345" s="1">
        <f>VLOOKUP(F1345,'[1]SUSMB vs SHAM all proteins sum'!$B$2:$E$3214,2,FALSE)</f>
        <v>0.84664017213584497</v>
      </c>
      <c r="J1345" s="29">
        <f>VLOOKUP(F1345,'[1]SUSMB vs SHAM all proteins sum'!$B$2:$E$3214,3,FALSE)</f>
        <v>1.0385792164882199</v>
      </c>
      <c r="K1345" s="25">
        <f>VLOOKUP($E1345,[1]AllProteinsNorm!$A$1:$Q$3226,4,FALSE)</f>
        <v>140822.375205736</v>
      </c>
      <c r="L1345" s="1">
        <f>VLOOKUP($E1345,[1]AllProteinsNorm!$A$1:$Q$3226,5,FALSE)</f>
        <v>192726.83308412001</v>
      </c>
      <c r="M1345" s="1">
        <f>VLOOKUP($E1345,[1]AllProteinsNorm!$A$1:$Q$3226,10,FALSE)</f>
        <v>200016.51144846599</v>
      </c>
      <c r="N1345" s="1">
        <f>VLOOKUP($E1345,[1]AllProteinsNorm!$A$1:$Q$3226,11,FALSE)</f>
        <v>244602.01678144501</v>
      </c>
      <c r="O1345" s="1">
        <f>VLOOKUP($E1345,[1]AllProteinsNorm!$A$1:$Q$3226,15,FALSE)</f>
        <v>136563.46490912701</v>
      </c>
      <c r="P1345" s="1">
        <f>VLOOKUP($E1345,[1]AllProteinsNorm!$A$1:$Q$3226,6,FALSE)</f>
        <v>249852.62044010599</v>
      </c>
      <c r="Q1345" s="1">
        <f>VLOOKUP($E1345,[1]AllProteinsNorm!$A$1:$Q$3226,8,FALSE)</f>
        <v>236177.62195236899</v>
      </c>
      <c r="R1345" s="1">
        <f>VLOOKUP($E1345,[1]AllProteinsNorm!$A$1:$Q$3226,13,FALSE)</f>
        <v>222285.92558562799</v>
      </c>
      <c r="S1345" s="1">
        <f>VLOOKUP($E1345,[1]AllProteinsNorm!$A$1:$Q$3226,16,FALSE)</f>
        <v>258355.22502713301</v>
      </c>
      <c r="T1345" s="1">
        <f>VLOOKUP($E1345,[1]AllProteinsNorm!$A$1:$Q$3226,17,FALSE)</f>
        <v>237430.368444155</v>
      </c>
      <c r="U1345" s="1">
        <f>VLOOKUP($E1345,[1]AllProteinsNorm!$A$1:$Q$3226,3,FALSE)</f>
        <v>104259.83333274401</v>
      </c>
      <c r="V1345" s="1">
        <f>VLOOKUP($E1345,[1]AllProteinsNorm!$A$1:$Q$3226,7,FALSE)</f>
        <v>242528.267014112</v>
      </c>
      <c r="W1345" s="1">
        <f>VLOOKUP($E1345,[1]AllProteinsNorm!$A$1:$Q$3226,9,FALSE)</f>
        <v>239686.76359921999</v>
      </c>
      <c r="X1345" s="1">
        <f>VLOOKUP($E1345,[1]AllProteinsNorm!$A$1:$Q$3226,12,FALSE)</f>
        <v>195077.19735348099</v>
      </c>
      <c r="Y1345" s="29">
        <f>VLOOKUP($E1345,[1]AllProteinsNorm!$A$1:$Q$3226,14,FALSE)</f>
        <v>185328.601253567</v>
      </c>
      <c r="Z1345" s="25">
        <f t="shared" si="171"/>
        <v>0.76974730382957601</v>
      </c>
      <c r="AA1345" s="1">
        <f t="shared" si="171"/>
        <v>1.0534615676335466</v>
      </c>
      <c r="AB1345" s="1">
        <f t="shared" si="171"/>
        <v>1.0933075811562012</v>
      </c>
      <c r="AC1345" s="1">
        <f t="shared" si="171"/>
        <v>1.3370158162275116</v>
      </c>
      <c r="AD1345" s="1">
        <f t="shared" si="171"/>
        <v>0.74646773115316478</v>
      </c>
      <c r="AE1345" s="1">
        <f t="shared" si="171"/>
        <v>1.3657160707419476</v>
      </c>
      <c r="AF1345" s="1">
        <f t="shared" si="171"/>
        <v>1.2909673441959666</v>
      </c>
      <c r="AG1345" s="1">
        <f t="shared" si="171"/>
        <v>1.2150341282684849</v>
      </c>
      <c r="AH1345" s="1">
        <f t="shared" si="171"/>
        <v>1.4121920440866043</v>
      </c>
      <c r="AI1345" s="1">
        <f t="shared" si="171"/>
        <v>1.2978149650589539</v>
      </c>
      <c r="AJ1345" s="1">
        <f t="shared" si="171"/>
        <v>0.56989328214605883</v>
      </c>
      <c r="AK1345" s="1">
        <f t="shared" si="171"/>
        <v>1.3256805203280517</v>
      </c>
      <c r="AL1345" s="1">
        <f t="shared" si="171"/>
        <v>1.3101486164722889</v>
      </c>
      <c r="AM1345" s="1">
        <f t="shared" si="171"/>
        <v>1.066308862367177</v>
      </c>
      <c r="AN1345" s="29">
        <f t="shared" si="171"/>
        <v>1.0130221914594513</v>
      </c>
      <c r="AO1345" s="1">
        <f t="shared" si="166"/>
        <v>40284.664052864624</v>
      </c>
      <c r="AP1345" s="1">
        <f t="shared" si="167"/>
        <v>12374.37302303157</v>
      </c>
      <c r="AQ1345" s="29">
        <f t="shared" si="168"/>
        <v>50139.76074567435</v>
      </c>
    </row>
    <row r="1346" spans="1:43" x14ac:dyDescent="0.2">
      <c r="A1346" s="26"/>
      <c r="E1346" s="25" t="s">
        <v>2634</v>
      </c>
      <c r="F1346" s="26" t="s">
        <v>2635</v>
      </c>
      <c r="G1346" s="1">
        <v>0.45277029514092298</v>
      </c>
      <c r="H1346" s="43">
        <v>0.56253263037601398</v>
      </c>
      <c r="I1346" s="1">
        <f>VLOOKUP(F1346,'[1]SUSMB vs SHAM all proteins sum'!$B$2:$E$3214,2,FALSE)</f>
        <v>0.12010489303406099</v>
      </c>
      <c r="J1346" s="29">
        <f>VLOOKUP(F1346,'[1]SUSMB vs SHAM all proteins sum'!$B$2:$E$3214,3,FALSE)</f>
        <v>0.35062345769943098</v>
      </c>
      <c r="K1346" s="25">
        <f>VLOOKUP($E1346,[1]AllProteinsNorm!$A$1:$Q$3226,4,FALSE)</f>
        <v>46010.158831679997</v>
      </c>
      <c r="L1346" s="1">
        <f>VLOOKUP($E1346,[1]AllProteinsNorm!$A$1:$Q$3226,5,FALSE)</f>
        <v>172422.81499998699</v>
      </c>
      <c r="M1346" s="1">
        <f>VLOOKUP($E1346,[1]AllProteinsNorm!$A$1:$Q$3226,10,FALSE)</f>
        <v>889803.53583252605</v>
      </c>
      <c r="N1346" s="1">
        <f>VLOOKUP($E1346,[1]AllProteinsNorm!$A$1:$Q$3226,11,FALSE)</f>
        <v>471495.35681307502</v>
      </c>
      <c r="O1346" s="1">
        <f>VLOOKUP($E1346,[1]AllProteinsNorm!$A$1:$Q$3226,15,FALSE)</f>
        <v>826097.62736601301</v>
      </c>
      <c r="P1346" s="1">
        <f>VLOOKUP($E1346,[1]AllProteinsNorm!$A$1:$Q$3226,6,FALSE)</f>
        <v>94738.570530003097</v>
      </c>
      <c r="Q1346" s="1">
        <f>VLOOKUP($E1346,[1]AllProteinsNorm!$A$1:$Q$3226,8,FALSE)</f>
        <v>1085125.52761815</v>
      </c>
      <c r="R1346" s="1">
        <f>VLOOKUP($E1346,[1]AllProteinsNorm!$A$1:$Q$3226,13,FALSE)</f>
        <v>157486.81971809699</v>
      </c>
      <c r="S1346" s="1">
        <f>VLOOKUP($E1346,[1]AllProteinsNorm!$A$1:$Q$3226,16,FALSE)</f>
        <v>93387.999256852097</v>
      </c>
      <c r="T1346" s="1">
        <f>VLOOKUP($E1346,[1]AllProteinsNorm!$A$1:$Q$3226,17,FALSE)</f>
        <v>102434.886424654</v>
      </c>
      <c r="U1346" s="1">
        <f>VLOOKUP($E1346,[1]AllProteinsNorm!$A$1:$Q$3226,3,FALSE)</f>
        <v>190331.937161529</v>
      </c>
      <c r="V1346" s="1">
        <f>VLOOKUP($E1346,[1]AllProteinsNorm!$A$1:$Q$3226,7,FALSE)</f>
        <v>77916.032430737105</v>
      </c>
      <c r="W1346" s="1">
        <f>VLOOKUP($E1346,[1]AllProteinsNorm!$A$1:$Q$3226,9,FALSE)</f>
        <v>68526.188135651697</v>
      </c>
      <c r="X1346" s="1">
        <f>VLOOKUP($E1346,[1]AllProteinsNorm!$A$1:$Q$3226,12,FALSE)</f>
        <v>77825.607767125606</v>
      </c>
      <c r="Y1346" s="29">
        <f>VLOOKUP($E1346,[1]AllProteinsNorm!$A$1:$Q$3226,14,FALSE)</f>
        <v>184220.787534492</v>
      </c>
      <c r="Z1346" s="25">
        <f t="shared" si="171"/>
        <v>9.5622235385807344E-2</v>
      </c>
      <c r="AA1346" s="1">
        <f t="shared" si="171"/>
        <v>0.35834379668474303</v>
      </c>
      <c r="AB1346" s="1">
        <f t="shared" si="171"/>
        <v>1.8492655820156991</v>
      </c>
      <c r="AC1346" s="1">
        <f t="shared" si="171"/>
        <v>0.97990185509752681</v>
      </c>
      <c r="AD1346" s="1">
        <f t="shared" si="171"/>
        <v>1.7168665308162234</v>
      </c>
      <c r="AE1346" s="1">
        <f t="shared" si="171"/>
        <v>0.19689377566541399</v>
      </c>
      <c r="AF1346" s="1">
        <f t="shared" si="171"/>
        <v>2.2552004005169048</v>
      </c>
      <c r="AG1346" s="1">
        <f t="shared" si="171"/>
        <v>0.3273025376925483</v>
      </c>
      <c r="AH1346" s="1">
        <f t="shared" si="171"/>
        <v>0.19408690328188219</v>
      </c>
      <c r="AI1346" s="1">
        <f t="shared" si="171"/>
        <v>0.2128889156251377</v>
      </c>
      <c r="AJ1346" s="1">
        <f t="shared" si="171"/>
        <v>0.39556406147776546</v>
      </c>
      <c r="AK1346" s="1">
        <f t="shared" si="171"/>
        <v>0.16193174252400419</v>
      </c>
      <c r="AL1346" s="1">
        <f t="shared" si="171"/>
        <v>0.14241696743475782</v>
      </c>
      <c r="AM1346" s="1">
        <f t="shared" si="171"/>
        <v>0.16174381427754511</v>
      </c>
      <c r="AN1346" s="29">
        <f t="shared" si="171"/>
        <v>0.38286334922306092</v>
      </c>
      <c r="AO1346" s="1">
        <f t="shared" si="166"/>
        <v>337857.64605084871</v>
      </c>
      <c r="AP1346" s="1">
        <f t="shared" si="167"/>
        <v>389965.31840782153</v>
      </c>
      <c r="AQ1346" s="29">
        <f t="shared" si="168"/>
        <v>55262.836901197552</v>
      </c>
    </row>
    <row r="1347" spans="1:43" x14ac:dyDescent="0.2">
      <c r="A1347" s="26"/>
      <c r="E1347" s="25" t="s">
        <v>2636</v>
      </c>
      <c r="F1347" s="26" t="s">
        <v>2637</v>
      </c>
      <c r="G1347" s="1">
        <v>0.40929780761169499</v>
      </c>
      <c r="H1347" s="1">
        <v>1.3923167299321499</v>
      </c>
      <c r="I1347" s="1">
        <f>VLOOKUP(F1347,'[1]SUSMB vs SHAM all proteins sum'!$B$2:$E$3214,2,FALSE)</f>
        <v>0.43346599123916801</v>
      </c>
      <c r="J1347" s="29">
        <f>VLOOKUP(F1347,'[1]SUSMB vs SHAM all proteins sum'!$B$2:$E$3214,3,FALSE)</f>
        <v>1.3199993255393501</v>
      </c>
      <c r="K1347" s="25">
        <f>VLOOKUP($E1347,[1]AllProteinsNorm!$A$1:$Q$3226,4,FALSE)</f>
        <v>27562.208398799699</v>
      </c>
      <c r="L1347" s="1">
        <f>VLOOKUP($E1347,[1]AllProteinsNorm!$A$1:$Q$3226,5,FALSE)</f>
        <v>21827.2237663671</v>
      </c>
      <c r="M1347" s="1">
        <f>VLOOKUP($E1347,[1]AllProteinsNorm!$A$1:$Q$3226,10,FALSE)</f>
        <v>9711.4436672467109</v>
      </c>
      <c r="N1347" s="1">
        <f>VLOOKUP($E1347,[1]AllProteinsNorm!$A$1:$Q$3226,11,FALSE)</f>
        <v>18605.5752195319</v>
      </c>
      <c r="O1347" s="1">
        <f>VLOOKUP($E1347,[1]AllProteinsNorm!$A$1:$Q$3226,15,FALSE)</f>
        <v>12546.1199777536</v>
      </c>
      <c r="P1347" s="1">
        <f>VLOOKUP($E1347,[1]AllProteinsNorm!$A$1:$Q$3226,6,FALSE)</f>
        <v>7095.6859487476404</v>
      </c>
      <c r="Q1347" s="1">
        <f>VLOOKUP($E1347,[1]AllProteinsNorm!$A$1:$Q$3226,8,FALSE)</f>
        <v>39884.806683672999</v>
      </c>
      <c r="R1347" s="1">
        <f>VLOOKUP($E1347,[1]AllProteinsNorm!$A$1:$Q$3226,13,FALSE)</f>
        <v>46023.336573497902</v>
      </c>
      <c r="S1347" s="1">
        <f>VLOOKUP($E1347,[1]AllProteinsNorm!$A$1:$Q$3226,16,FALSE)</f>
        <v>21483.4239651549</v>
      </c>
      <c r="T1347" s="1">
        <f>VLOOKUP($E1347,[1]AllProteinsNorm!$A$1:$Q$3226,17,FALSE)</f>
        <v>25500.904046244901</v>
      </c>
      <c r="U1347" s="1">
        <f>VLOOKUP($E1347,[1]AllProteinsNorm!$A$1:$Q$3226,3,FALSE)</f>
        <v>34843.6507813399</v>
      </c>
      <c r="V1347" s="1">
        <f>VLOOKUP($E1347,[1]AllProteinsNorm!$A$1:$Q$3226,7,FALSE)</f>
        <v>18715.831684725901</v>
      </c>
      <c r="W1347" s="1">
        <f>VLOOKUP($E1347,[1]AllProteinsNorm!$A$1:$Q$3226,9,FALSE)</f>
        <v>21770.889587912599</v>
      </c>
      <c r="X1347" s="1">
        <f>VLOOKUP($E1347,[1]AllProteinsNorm!$A$1:$Q$3226,12,FALSE)</f>
        <v>43857.111288066299</v>
      </c>
      <c r="Y1347" s="29">
        <f>VLOOKUP($E1347,[1]AllProteinsNorm!$A$1:$Q$3226,14,FALSE)</f>
        <v>8777.4509474448696</v>
      </c>
      <c r="Z1347" s="25">
        <f t="shared" si="171"/>
        <v>1.5269486555529774</v>
      </c>
      <c r="AA1347" s="1">
        <f t="shared" si="171"/>
        <v>1.2092300262108053</v>
      </c>
      <c r="AB1347" s="1">
        <f t="shared" si="171"/>
        <v>0.53801479317697276</v>
      </c>
      <c r="AC1347" s="1">
        <f t="shared" si="171"/>
        <v>1.0307504266781191</v>
      </c>
      <c r="AD1347" s="1">
        <f t="shared" si="171"/>
        <v>0.69505609838112559</v>
      </c>
      <c r="AE1347" s="1">
        <f t="shared" si="171"/>
        <v>0.39310159631977104</v>
      </c>
      <c r="AF1347" s="1">
        <f t="shared" si="171"/>
        <v>2.209621633412985</v>
      </c>
      <c r="AG1347" s="1">
        <f t="shared" si="171"/>
        <v>2.5496967038397838</v>
      </c>
      <c r="AH1347" s="1">
        <f t="shared" si="171"/>
        <v>1.1901834884064104</v>
      </c>
      <c r="AI1347" s="1">
        <f t="shared" si="171"/>
        <v>1.4127522216432722</v>
      </c>
      <c r="AJ1347" s="1">
        <f t="shared" si="171"/>
        <v>1.9303411738749279</v>
      </c>
      <c r="AK1347" s="1">
        <f t="shared" si="171"/>
        <v>1.0368586440915442</v>
      </c>
      <c r="AL1347" s="1">
        <f t="shared" si="171"/>
        <v>1.206109108002505</v>
      </c>
      <c r="AM1347" s="1">
        <f t="shared" si="171"/>
        <v>2.4296876414542492</v>
      </c>
      <c r="AN1347" s="29">
        <f t="shared" si="171"/>
        <v>0.48627151821284476</v>
      </c>
      <c r="AO1347" s="1">
        <f t="shared" si="166"/>
        <v>6401.2874879934297</v>
      </c>
      <c r="AP1347" s="1">
        <f t="shared" si="167"/>
        <v>13797.034847074534</v>
      </c>
      <c r="AQ1347" s="29">
        <f t="shared" si="168"/>
        <v>12359.765070566638</v>
      </c>
    </row>
    <row r="1348" spans="1:43" x14ac:dyDescent="0.2">
      <c r="A1348" s="26"/>
      <c r="E1348" s="25" t="s">
        <v>2638</v>
      </c>
      <c r="F1348" s="26" t="s">
        <v>2639</v>
      </c>
      <c r="G1348" s="1">
        <v>0.60669793171295405</v>
      </c>
      <c r="H1348" s="1">
        <v>0.92947225439318204</v>
      </c>
      <c r="I1348" s="1">
        <f>VLOOKUP(F1348,'[1]SUSMB vs SHAM all proteins sum'!$B$2:$E$3214,2,FALSE)</f>
        <v>0.32193805337486397</v>
      </c>
      <c r="J1348" s="29">
        <f>VLOOKUP(F1348,'[1]SUSMB vs SHAM all proteins sum'!$B$2:$E$3214,3,FALSE)</f>
        <v>0.69003038464608901</v>
      </c>
      <c r="K1348" s="25">
        <f>VLOOKUP($E1348,[1]AllProteinsNorm!$A$1:$Q$3226,4,FALSE)</f>
        <v>41430.652564168398</v>
      </c>
      <c r="L1348" s="1">
        <f>VLOOKUP($E1348,[1]AllProteinsNorm!$A$1:$Q$3226,5,FALSE)</f>
        <v>23369.9436625587</v>
      </c>
      <c r="M1348" s="1">
        <f>VLOOKUP($E1348,[1]AllProteinsNorm!$A$1:$Q$3226,10,FALSE)</f>
        <v>40810.038259181099</v>
      </c>
      <c r="N1348" s="1">
        <f>VLOOKUP($E1348,[1]AllProteinsNorm!$A$1:$Q$3226,11,FALSE)</f>
        <v>35718.676634257601</v>
      </c>
      <c r="O1348" s="1">
        <f>VLOOKUP($E1348,[1]AllProteinsNorm!$A$1:$Q$3226,15,FALSE)</f>
        <v>33347.767960667697</v>
      </c>
      <c r="P1348" s="1">
        <f>VLOOKUP($E1348,[1]AllProteinsNorm!$A$1:$Q$3226,6,FALSE)</f>
        <v>42756.983063469401</v>
      </c>
      <c r="Q1348" s="1">
        <f>VLOOKUP($E1348,[1]AllProteinsNorm!$A$1:$Q$3226,8,FALSE)</f>
        <v>24711.184552473402</v>
      </c>
      <c r="R1348" s="1">
        <f>VLOOKUP($E1348,[1]AllProteinsNorm!$A$1:$Q$3226,13,FALSE)</f>
        <v>30872.1235696041</v>
      </c>
      <c r="S1348" s="1">
        <f>VLOOKUP($E1348,[1]AllProteinsNorm!$A$1:$Q$3226,16,FALSE)</f>
        <v>33263.289210317504</v>
      </c>
      <c r="T1348" s="1">
        <f>VLOOKUP($E1348,[1]AllProteinsNorm!$A$1:$Q$3226,17,FALSE)</f>
        <v>30092.509725494401</v>
      </c>
      <c r="U1348" s="1">
        <f>VLOOKUP($E1348,[1]AllProteinsNorm!$A$1:$Q$3226,3,FALSE)</f>
        <v>12979.002202027699</v>
      </c>
      <c r="V1348" s="1">
        <f>VLOOKUP($E1348,[1]AllProteinsNorm!$A$1:$Q$3226,7,FALSE)</f>
        <v>9226.7079861632701</v>
      </c>
      <c r="W1348" s="1">
        <f>VLOOKUP($E1348,[1]AllProteinsNorm!$A$1:$Q$3226,9,FALSE)</f>
        <v>28719.415843701601</v>
      </c>
      <c r="X1348" s="1">
        <f>VLOOKUP($E1348,[1]AllProteinsNorm!$A$1:$Q$3226,12,FALSE)</f>
        <v>55803.023644811503</v>
      </c>
      <c r="Y1348" s="29">
        <f>VLOOKUP($E1348,[1]AllProteinsNorm!$A$1:$Q$3226,14,FALSE)</f>
        <v>38364.384103116499</v>
      </c>
      <c r="Z1348" s="25">
        <f t="shared" si="171"/>
        <v>1.1859212663212659</v>
      </c>
      <c r="AA1348" s="1">
        <f t="shared" si="171"/>
        <v>0.66894705892534512</v>
      </c>
      <c r="AB1348" s="1">
        <f t="shared" si="171"/>
        <v>1.1681566486549693</v>
      </c>
      <c r="AC1348" s="1">
        <f t="shared" si="171"/>
        <v>1.0224202517643555</v>
      </c>
      <c r="AD1348" s="1">
        <f t="shared" si="171"/>
        <v>0.9545547743340641</v>
      </c>
      <c r="AE1348" s="1">
        <f t="shared" si="171"/>
        <v>1.2238864792238482</v>
      </c>
      <c r="AF1348" s="1">
        <f t="shared" si="171"/>
        <v>0.70733907054393963</v>
      </c>
      <c r="AG1348" s="1">
        <f t="shared" si="171"/>
        <v>0.88369131577125037</v>
      </c>
      <c r="AH1348" s="1">
        <f t="shared" si="171"/>
        <v>0.95213663364855661</v>
      </c>
      <c r="AI1348" s="1">
        <f t="shared" si="171"/>
        <v>0.86137545589392417</v>
      </c>
      <c r="AJ1348" s="1">
        <f t="shared" si="171"/>
        <v>0.37151417548096111</v>
      </c>
      <c r="AK1348" s="1">
        <f t="shared" si="171"/>
        <v>0.26410757595429912</v>
      </c>
      <c r="AL1348" s="1">
        <f t="shared" si="171"/>
        <v>0.82207167634201783</v>
      </c>
      <c r="AM1348" s="1">
        <f t="shared" si="171"/>
        <v>1.5973195778877238</v>
      </c>
      <c r="AN1348" s="29">
        <f t="shared" si="171"/>
        <v>1.0981516380109324</v>
      </c>
      <c r="AO1348" s="1">
        <f t="shared" si="166"/>
        <v>6535.9553030703801</v>
      </c>
      <c r="AP1348" s="1">
        <f t="shared" si="167"/>
        <v>5912.2025495477801</v>
      </c>
      <c r="AQ1348" s="29">
        <f t="shared" si="168"/>
        <v>17051.839951224047</v>
      </c>
    </row>
    <row r="1349" spans="1:43" x14ac:dyDescent="0.2">
      <c r="A1349" s="26"/>
      <c r="E1349" s="25" t="s">
        <v>2640</v>
      </c>
      <c r="F1349" s="26" t="s">
        <v>2641</v>
      </c>
      <c r="G1349" s="1">
        <v>0.15621650602891901</v>
      </c>
      <c r="H1349" s="43">
        <v>0.48637048996471699</v>
      </c>
      <c r="I1349" s="1">
        <f>VLOOKUP(F1349,'[1]SUSMB vs SHAM all proteins sum'!$B$2:$E$3214,2,FALSE)</f>
        <v>0.87502865251483997</v>
      </c>
      <c r="J1349" s="29">
        <f>VLOOKUP(F1349,'[1]SUSMB vs SHAM all proteins sum'!$B$2:$E$3214,3,FALSE)</f>
        <v>1.0881274730805299</v>
      </c>
      <c r="K1349" s="25">
        <f>VLOOKUP($E1349,[1]AllProteinsNorm!$A$1:$Q$3226,4,FALSE)</f>
        <v>62189.005295308001</v>
      </c>
      <c r="L1349" s="1">
        <f>VLOOKUP($E1349,[1]AllProteinsNorm!$A$1:$Q$3226,5,FALSE)</f>
        <v>25843.208236174502</v>
      </c>
      <c r="M1349" s="1">
        <f>VLOOKUP($E1349,[1]AllProteinsNorm!$A$1:$Q$3226,10,FALSE)</f>
        <v>21343.789003543399</v>
      </c>
      <c r="N1349" s="1">
        <f>VLOOKUP($E1349,[1]AllProteinsNorm!$A$1:$Q$3226,11,FALSE)</f>
        <v>23957.276719795998</v>
      </c>
      <c r="O1349" s="1">
        <f>VLOOKUP($E1349,[1]AllProteinsNorm!$A$1:$Q$3226,15,FALSE)</f>
        <v>30572.9534784276</v>
      </c>
      <c r="P1349" s="1">
        <f>VLOOKUP($E1349,[1]AllProteinsNorm!$A$1:$Q$3226,6,FALSE)</f>
        <v>10420.244680878201</v>
      </c>
      <c r="Q1349" s="1">
        <f>VLOOKUP($E1349,[1]AllProteinsNorm!$A$1:$Q$3226,8,FALSE)</f>
        <v>6655.2092022926199</v>
      </c>
      <c r="R1349" s="1">
        <f>VLOOKUP($E1349,[1]AllProteinsNorm!$A$1:$Q$3226,13,FALSE)</f>
        <v>6387.69148943457</v>
      </c>
      <c r="S1349" s="1">
        <f>VLOOKUP($E1349,[1]AllProteinsNorm!$A$1:$Q$3226,16,FALSE)</f>
        <v>29929.632253494601</v>
      </c>
      <c r="T1349" s="1">
        <f>VLOOKUP($E1349,[1]AllProteinsNorm!$A$1:$Q$3226,17,FALSE)</f>
        <v>51577.1739843428</v>
      </c>
      <c r="U1349" s="1">
        <f>VLOOKUP($E1349,[1]AllProteinsNorm!$A$1:$Q$3226,3,FALSE)</f>
        <v>34003.194647439101</v>
      </c>
      <c r="V1349" s="1">
        <f>VLOOKUP($E1349,[1]AllProteinsNorm!$A$1:$Q$3226,7,FALSE)</f>
        <v>60430.056856111703</v>
      </c>
      <c r="W1349" s="1">
        <f>VLOOKUP($E1349,[1]AllProteinsNorm!$A$1:$Q$3226,9,FALSE)</f>
        <v>5285.8323837710304</v>
      </c>
      <c r="X1349" s="1">
        <f>VLOOKUP($E1349,[1]AllProteinsNorm!$A$1:$Q$3226,12,FALSE)</f>
        <v>86228.881384404507</v>
      </c>
      <c r="Y1349" s="29">
        <f>VLOOKUP($E1349,[1]AllProteinsNorm!$A$1:$Q$3226,14,FALSE)</f>
        <v>40922.901166432697</v>
      </c>
      <c r="Z1349" s="25">
        <f t="shared" ref="Z1349:AN1365" si="172">K1349/AVERAGE($K1349:$O1349)</f>
        <v>1.89709092382466</v>
      </c>
      <c r="AA1349" s="1">
        <f t="shared" si="172"/>
        <v>0.78835343248457301</v>
      </c>
      <c r="AB1349" s="1">
        <f t="shared" si="172"/>
        <v>0.65109754057612679</v>
      </c>
      <c r="AC1349" s="1">
        <f t="shared" si="172"/>
        <v>0.73082262706829038</v>
      </c>
      <c r="AD1349" s="1">
        <f t="shared" si="172"/>
        <v>0.93263547604635022</v>
      </c>
      <c r="AE1349" s="1">
        <f t="shared" si="172"/>
        <v>0.31787213051979274</v>
      </c>
      <c r="AF1349" s="1">
        <f t="shared" si="172"/>
        <v>0.20301879590886862</v>
      </c>
      <c r="AG1349" s="1">
        <f t="shared" si="172"/>
        <v>0.19485810218792196</v>
      </c>
      <c r="AH1349" s="1">
        <f t="shared" si="172"/>
        <v>0.91301080362831044</v>
      </c>
      <c r="AI1349" s="1">
        <f t="shared" si="172"/>
        <v>1.5733743959658473</v>
      </c>
      <c r="AJ1349" s="1">
        <f t="shared" si="172"/>
        <v>1.0372758277831287</v>
      </c>
      <c r="AK1349" s="1">
        <f t="shared" si="172"/>
        <v>1.8434337684540369</v>
      </c>
      <c r="AL1349" s="1">
        <f t="shared" si="172"/>
        <v>0.16124561877929014</v>
      </c>
      <c r="AM1349" s="1">
        <f t="shared" si="172"/>
        <v>2.6304332649978721</v>
      </c>
      <c r="AN1349" s="29">
        <f t="shared" si="172"/>
        <v>1.248363179484242</v>
      </c>
      <c r="AO1349" s="1">
        <f t="shared" si="166"/>
        <v>15010.043884330611</v>
      </c>
      <c r="AP1349" s="1">
        <f t="shared" si="167"/>
        <v>17583.660177111578</v>
      </c>
      <c r="AQ1349" s="29">
        <f t="shared" si="168"/>
        <v>27025.820464352124</v>
      </c>
    </row>
    <row r="1350" spans="1:43" x14ac:dyDescent="0.2">
      <c r="A1350" s="26"/>
      <c r="E1350" s="25" t="s">
        <v>2642</v>
      </c>
      <c r="F1350" s="26" t="s">
        <v>2643</v>
      </c>
      <c r="G1350" s="1">
        <v>0.62754875111426101</v>
      </c>
      <c r="H1350" s="1">
        <v>1.19091581968983</v>
      </c>
      <c r="I1350" s="1">
        <f>VLOOKUP(F1350,'[1]SUSMB vs SHAM all proteins sum'!$B$2:$E$3214,2,FALSE)</f>
        <v>0.62236438799262295</v>
      </c>
      <c r="J1350" s="29">
        <f>VLOOKUP(F1350,'[1]SUSMB vs SHAM all proteins sum'!$B$2:$E$3214,3,FALSE)</f>
        <v>1.2576408816278399</v>
      </c>
      <c r="K1350" s="25">
        <f>VLOOKUP($E1350,[1]AllProteinsNorm!$A$1:$Q$3226,4,FALSE)</f>
        <v>17461.066589792201</v>
      </c>
      <c r="L1350" s="1">
        <f>VLOOKUP($E1350,[1]AllProteinsNorm!$A$1:$Q$3226,5,FALSE)</f>
        <v>6541.7910776278504</v>
      </c>
      <c r="M1350" s="1">
        <f>VLOOKUP($E1350,[1]AllProteinsNorm!$A$1:$Q$3226,10,FALSE)</f>
        <v>29163.386269673101</v>
      </c>
      <c r="N1350" s="1">
        <f>VLOOKUP($E1350,[1]AllProteinsNorm!$A$1:$Q$3226,11,FALSE)</f>
        <v>29177.303421057699</v>
      </c>
      <c r="O1350" s="1">
        <f>VLOOKUP($E1350,[1]AllProteinsNorm!$A$1:$Q$3226,15,FALSE)</f>
        <v>41458.7926532399</v>
      </c>
      <c r="P1350" s="1">
        <f>VLOOKUP($E1350,[1]AllProteinsNorm!$A$1:$Q$3226,6,FALSE)</f>
        <v>25546.7086204283</v>
      </c>
      <c r="Q1350" s="1">
        <f>VLOOKUP($E1350,[1]AllProteinsNorm!$A$1:$Q$3226,8,FALSE)</f>
        <v>36442.813212671303</v>
      </c>
      <c r="R1350" s="1">
        <f>VLOOKUP($E1350,[1]AllProteinsNorm!$A$1:$Q$3226,13,FALSE)</f>
        <v>26000.6994410554</v>
      </c>
      <c r="S1350" s="1">
        <f>VLOOKUP($E1350,[1]AllProteinsNorm!$A$1:$Q$3226,16,FALSE)</f>
        <v>24437.165290257599</v>
      </c>
      <c r="T1350" s="1">
        <f>VLOOKUP($E1350,[1]AllProteinsNorm!$A$1:$Q$3226,17,FALSE)</f>
        <v>16318.859588883999</v>
      </c>
      <c r="U1350" s="1">
        <f>VLOOKUP($E1350,[1]AllProteinsNorm!$A$1:$Q$3226,3,FALSE)</f>
        <v>29505.3141650158</v>
      </c>
      <c r="V1350" s="1">
        <f>VLOOKUP($E1350,[1]AllProteinsNorm!$A$1:$Q$3226,7,FALSE)</f>
        <v>39847.554146679198</v>
      </c>
      <c r="W1350" s="1">
        <f>VLOOKUP($E1350,[1]AllProteinsNorm!$A$1:$Q$3226,9,FALSE)</f>
        <v>23513.358876467701</v>
      </c>
      <c r="X1350" s="1">
        <f>VLOOKUP($E1350,[1]AllProteinsNorm!$A$1:$Q$3226,12,FALSE)</f>
        <v>8633.0566340770492</v>
      </c>
      <c r="Y1350" s="29">
        <f>VLOOKUP($E1350,[1]AllProteinsNorm!$A$1:$Q$3226,14,FALSE)</f>
        <v>53121.367670383697</v>
      </c>
      <c r="Z1350" s="25">
        <f t="shared" si="172"/>
        <v>0.7051993762066876</v>
      </c>
      <c r="AA1350" s="1">
        <f t="shared" si="172"/>
        <v>0.26420304644588932</v>
      </c>
      <c r="AB1350" s="1">
        <f t="shared" si="172"/>
        <v>1.1778204784735833</v>
      </c>
      <c r="AC1350" s="1">
        <f t="shared" si="172"/>
        <v>1.1783825498925613</v>
      </c>
      <c r="AD1350" s="1">
        <f t="shared" si="172"/>
        <v>1.6743945489812784</v>
      </c>
      <c r="AE1350" s="1">
        <f t="shared" si="172"/>
        <v>1.0317538674179265</v>
      </c>
      <c r="AF1350" s="1">
        <f t="shared" si="172"/>
        <v>1.4718143941915107</v>
      </c>
      <c r="AG1350" s="1">
        <f t="shared" si="172"/>
        <v>1.0500891759664293</v>
      </c>
      <c r="AH1350" s="1">
        <f t="shared" si="172"/>
        <v>0.98694278670375679</v>
      </c>
      <c r="AI1350" s="1">
        <f t="shared" si="172"/>
        <v>0.65906910916960615</v>
      </c>
      <c r="AJ1350" s="1">
        <f t="shared" si="172"/>
        <v>1.1916299062804907</v>
      </c>
      <c r="AK1350" s="1">
        <f t="shared" si="172"/>
        <v>1.6093215258699036</v>
      </c>
      <c r="AL1350" s="1">
        <f t="shared" si="172"/>
        <v>0.9496330551710207</v>
      </c>
      <c r="AM1350" s="1">
        <f t="shared" si="172"/>
        <v>0.34866290222312207</v>
      </c>
      <c r="AN1350" s="29">
        <f t="shared" si="172"/>
        <v>2.1454104851934193</v>
      </c>
      <c r="AO1350" s="1">
        <f t="shared" si="166"/>
        <v>11856.893525711104</v>
      </c>
      <c r="AP1350" s="1">
        <f t="shared" si="167"/>
        <v>6404.847751615137</v>
      </c>
      <c r="AQ1350" s="29">
        <f t="shared" si="168"/>
        <v>15007.793825349414</v>
      </c>
    </row>
    <row r="1351" spans="1:43" x14ac:dyDescent="0.2">
      <c r="A1351" s="26"/>
      <c r="E1351" s="25" t="s">
        <v>2644</v>
      </c>
      <c r="F1351" s="26" t="s">
        <v>2645</v>
      </c>
      <c r="G1351" s="1">
        <v>0.71017129983154403</v>
      </c>
      <c r="H1351" s="1">
        <v>0.96297811482211104</v>
      </c>
      <c r="I1351" s="1">
        <f>VLOOKUP(F1351,'[1]SUSMB vs SHAM all proteins sum'!$B$2:$E$3214,2,FALSE)</f>
        <v>0.86089796650491401</v>
      </c>
      <c r="J1351" s="29">
        <f>VLOOKUP(F1351,'[1]SUSMB vs SHAM all proteins sum'!$B$2:$E$3214,3,FALSE)</f>
        <v>0.98126771384667599</v>
      </c>
      <c r="K1351" s="25">
        <f>VLOOKUP($E1351,[1]AllProteinsNorm!$A$1:$Q$3226,4,FALSE)</f>
        <v>632814.267976781</v>
      </c>
      <c r="L1351" s="1">
        <f>VLOOKUP($E1351,[1]AllProteinsNorm!$A$1:$Q$3226,5,FALSE)</f>
        <v>455684.71689824801</v>
      </c>
      <c r="M1351" s="1">
        <f>VLOOKUP($E1351,[1]AllProteinsNorm!$A$1:$Q$3226,10,FALSE)</f>
        <v>621164.53005349205</v>
      </c>
      <c r="N1351" s="1">
        <f>VLOOKUP($E1351,[1]AllProteinsNorm!$A$1:$Q$3226,11,FALSE)</f>
        <v>572439.67912956094</v>
      </c>
      <c r="O1351" s="1">
        <f>VLOOKUP($E1351,[1]AllProteinsNorm!$A$1:$Q$3226,15,FALSE)</f>
        <v>788258.33257407299</v>
      </c>
      <c r="P1351" s="1">
        <f>VLOOKUP($E1351,[1]AllProteinsNorm!$A$1:$Q$3226,6,FALSE)</f>
        <v>567523.73791399098</v>
      </c>
      <c r="Q1351" s="1">
        <f>VLOOKUP($E1351,[1]AllProteinsNorm!$A$1:$Q$3226,8,FALSE)</f>
        <v>644352.16705859895</v>
      </c>
      <c r="R1351" s="1">
        <f>VLOOKUP($E1351,[1]AllProteinsNorm!$A$1:$Q$3226,13,FALSE)</f>
        <v>589644.95286828605</v>
      </c>
      <c r="S1351" s="1">
        <f>VLOOKUP($E1351,[1]AllProteinsNorm!$A$1:$Q$3226,16,FALSE)</f>
        <v>503130.63186386699</v>
      </c>
      <c r="T1351" s="1">
        <f>VLOOKUP($E1351,[1]AllProteinsNorm!$A$1:$Q$3226,17,FALSE)</f>
        <v>616948.752875946</v>
      </c>
      <c r="U1351" s="1">
        <f>VLOOKUP($E1351,[1]AllProteinsNorm!$A$1:$Q$3226,3,FALSE)</f>
        <v>532797.92107968195</v>
      </c>
      <c r="V1351" s="1">
        <f>VLOOKUP($E1351,[1]AllProteinsNorm!$A$1:$Q$3226,7,FALSE)</f>
        <v>569797.76416608004</v>
      </c>
      <c r="W1351" s="1">
        <f>VLOOKUP($E1351,[1]AllProteinsNorm!$A$1:$Q$3226,9,FALSE)</f>
        <v>561747.07866321201</v>
      </c>
      <c r="X1351" s="1">
        <f>VLOOKUP($E1351,[1]AllProteinsNorm!$A$1:$Q$3226,12,FALSE)</f>
        <v>735145.80055989197</v>
      </c>
      <c r="Y1351" s="29">
        <f>VLOOKUP($E1351,[1]AllProteinsNorm!$A$1:$Q$3226,14,FALSE)</f>
        <v>586523.823519186</v>
      </c>
      <c r="Z1351" s="25">
        <f t="shared" si="172"/>
        <v>1.0305207749767953</v>
      </c>
      <c r="AA1351" s="1">
        <f t="shared" si="172"/>
        <v>0.74207013236985708</v>
      </c>
      <c r="AB1351" s="1">
        <f t="shared" si="172"/>
        <v>1.0115494945229468</v>
      </c>
      <c r="AC1351" s="1">
        <f t="shared" si="172"/>
        <v>0.93220240379552877</v>
      </c>
      <c r="AD1351" s="1">
        <f t="shared" si="172"/>
        <v>1.2836571943348714</v>
      </c>
      <c r="AE1351" s="1">
        <f t="shared" si="172"/>
        <v>0.92419692761148775</v>
      </c>
      <c r="AF1351" s="1">
        <f t="shared" si="172"/>
        <v>1.0493099289277859</v>
      </c>
      <c r="AG1351" s="1">
        <f t="shared" si="172"/>
        <v>0.960220722793939</v>
      </c>
      <c r="AH1351" s="1">
        <f t="shared" si="172"/>
        <v>0.81933451077297936</v>
      </c>
      <c r="AI1351" s="1">
        <f t="shared" si="172"/>
        <v>1.0046842163773952</v>
      </c>
      <c r="AJ1351" s="1">
        <f t="shared" si="172"/>
        <v>0.86764688206620078</v>
      </c>
      <c r="AK1351" s="1">
        <f t="shared" si="172"/>
        <v>0.92790011733746014</v>
      </c>
      <c r="AL1351" s="1">
        <f t="shared" si="172"/>
        <v>0.91478979558375662</v>
      </c>
      <c r="AM1351" s="1">
        <f t="shared" si="172"/>
        <v>1.1971648846288552</v>
      </c>
      <c r="AN1351" s="29">
        <f t="shared" si="172"/>
        <v>0.95513804877977571</v>
      </c>
      <c r="AO1351" s="1">
        <f t="shared" si="166"/>
        <v>107296.07321428477</v>
      </c>
      <c r="AP1351" s="1">
        <f t="shared" si="167"/>
        <v>48105.466711040695</v>
      </c>
      <c r="AQ1351" s="29">
        <f t="shared" si="168"/>
        <v>71131.490262660955</v>
      </c>
    </row>
    <row r="1352" spans="1:43" x14ac:dyDescent="0.2">
      <c r="A1352" s="26"/>
      <c r="E1352" s="25" t="s">
        <v>2646</v>
      </c>
      <c r="F1352" s="26" t="s">
        <v>2647</v>
      </c>
      <c r="G1352" s="1">
        <v>0.38439654065876999</v>
      </c>
      <c r="H1352" s="1">
        <v>0.93100252531566696</v>
      </c>
      <c r="I1352" s="1">
        <f>VLOOKUP(F1352,'[1]SUSMB vs SHAM all proteins sum'!$B$2:$E$3214,2,FALSE)</f>
        <v>0.44839321383262998</v>
      </c>
      <c r="J1352" s="29">
        <f>VLOOKUP(F1352,'[1]SUSMB vs SHAM all proteins sum'!$B$2:$E$3214,3,FALSE)</f>
        <v>0.92697688916611698</v>
      </c>
      <c r="K1352" s="25">
        <f>VLOOKUP($E1352,[1]AllProteinsNorm!$A$1:$Q$3226,4,FALSE)</f>
        <v>688320.66995660902</v>
      </c>
      <c r="L1352" s="1">
        <f>VLOOKUP($E1352,[1]AllProteinsNorm!$A$1:$Q$3226,5,FALSE)</f>
        <v>798336.56102618005</v>
      </c>
      <c r="M1352" s="1">
        <f>VLOOKUP($E1352,[1]AllProteinsNorm!$A$1:$Q$3226,10,FALSE)</f>
        <v>928585.66356589796</v>
      </c>
      <c r="N1352" s="1">
        <f>VLOOKUP($E1352,[1]AllProteinsNorm!$A$1:$Q$3226,11,FALSE)</f>
        <v>854245.92956904299</v>
      </c>
      <c r="O1352" s="1">
        <f>VLOOKUP($E1352,[1]AllProteinsNorm!$A$1:$Q$3226,15,FALSE)</f>
        <v>1024990.33143716</v>
      </c>
      <c r="P1352" s="1">
        <f>VLOOKUP($E1352,[1]AllProteinsNorm!$A$1:$Q$3226,6,FALSE)</f>
        <v>746273.75533802004</v>
      </c>
      <c r="Q1352" s="1">
        <f>VLOOKUP($E1352,[1]AllProteinsNorm!$A$1:$Q$3226,8,FALSE)</f>
        <v>907803.14389720198</v>
      </c>
      <c r="R1352" s="1">
        <f>VLOOKUP($E1352,[1]AllProteinsNorm!$A$1:$Q$3226,13,FALSE)</f>
        <v>735464.86332123901</v>
      </c>
      <c r="S1352" s="1">
        <f>VLOOKUP($E1352,[1]AllProteinsNorm!$A$1:$Q$3226,16,FALSE)</f>
        <v>768753.94219164597</v>
      </c>
      <c r="T1352" s="1">
        <f>VLOOKUP($E1352,[1]AllProteinsNorm!$A$1:$Q$3226,17,FALSE)</f>
        <v>815861.89562016597</v>
      </c>
      <c r="U1352" s="1">
        <f>VLOOKUP($E1352,[1]AllProteinsNorm!$A$1:$Q$3226,3,FALSE)</f>
        <v>621475.31191849895</v>
      </c>
      <c r="V1352" s="1">
        <f>VLOOKUP($E1352,[1]AllProteinsNorm!$A$1:$Q$3226,7,FALSE)</f>
        <v>810789.65570412599</v>
      </c>
      <c r="W1352" s="1">
        <f>VLOOKUP($E1352,[1]AllProteinsNorm!$A$1:$Q$3226,9,FALSE)</f>
        <v>784039.49053002102</v>
      </c>
      <c r="X1352" s="1">
        <f>VLOOKUP($E1352,[1]AllProteinsNorm!$A$1:$Q$3226,12,FALSE)</f>
        <v>937897.65615271695</v>
      </c>
      <c r="Y1352" s="29">
        <f>VLOOKUP($E1352,[1]AllProteinsNorm!$A$1:$Q$3226,14,FALSE)</f>
        <v>825316.55465473898</v>
      </c>
      <c r="Z1352" s="25">
        <f t="shared" si="172"/>
        <v>0.80140180569542308</v>
      </c>
      <c r="AA1352" s="1">
        <f t="shared" si="172"/>
        <v>0.92949171728256619</v>
      </c>
      <c r="AB1352" s="1">
        <f t="shared" si="172"/>
        <v>1.0811388644939355</v>
      </c>
      <c r="AC1352" s="1">
        <f t="shared" si="172"/>
        <v>0.99458618685350875</v>
      </c>
      <c r="AD1352" s="1">
        <f t="shared" si="172"/>
        <v>1.1933814256745656</v>
      </c>
      <c r="AE1352" s="1">
        <f t="shared" si="172"/>
        <v>0.86887574523760125</v>
      </c>
      <c r="AF1352" s="1">
        <f t="shared" si="172"/>
        <v>1.0569420772749152</v>
      </c>
      <c r="AG1352" s="1">
        <f t="shared" si="172"/>
        <v>0.85629110851535783</v>
      </c>
      <c r="AH1352" s="1">
        <f t="shared" si="172"/>
        <v>0.89504910181862918</v>
      </c>
      <c r="AI1352" s="1">
        <f t="shared" si="172"/>
        <v>0.94989621100483401</v>
      </c>
      <c r="AJ1352" s="1">
        <f t="shared" si="172"/>
        <v>0.72357472164537495</v>
      </c>
      <c r="AK1352" s="1">
        <f t="shared" si="172"/>
        <v>0.94399067539467851</v>
      </c>
      <c r="AL1352" s="1">
        <f t="shared" si="172"/>
        <v>0.91284584478174635</v>
      </c>
      <c r="AM1352" s="1">
        <f t="shared" si="172"/>
        <v>1.0919806828489902</v>
      </c>
      <c r="AN1352" s="29">
        <f t="shared" si="172"/>
        <v>0.96090413384262852</v>
      </c>
      <c r="AO1352" s="1">
        <f t="shared" si="166"/>
        <v>114218.20184768262</v>
      </c>
      <c r="AP1352" s="1">
        <f t="shared" si="167"/>
        <v>62876.324643269341</v>
      </c>
      <c r="AQ1352" s="29">
        <f t="shared" si="168"/>
        <v>101798.83429108484</v>
      </c>
    </row>
    <row r="1353" spans="1:43" x14ac:dyDescent="0.2">
      <c r="A1353" s="26"/>
      <c r="E1353" s="25" t="s">
        <v>2648</v>
      </c>
      <c r="F1353" s="26" t="s">
        <v>2649</v>
      </c>
      <c r="G1353" s="1">
        <v>0.92154108724281902</v>
      </c>
      <c r="H1353" s="1">
        <v>1.0352247936213601</v>
      </c>
      <c r="I1353" s="1">
        <f>VLOOKUP(F1353,'[1]SUSMB vs SHAM all proteins sum'!$B$2:$E$3214,2,FALSE)</f>
        <v>0.46523726477947502</v>
      </c>
      <c r="J1353" s="29">
        <f>VLOOKUP(F1353,'[1]SUSMB vs SHAM all proteins sum'!$B$2:$E$3214,3,FALSE)</f>
        <v>1.24325630641081</v>
      </c>
      <c r="K1353" s="25">
        <f>VLOOKUP($E1353,[1]AllProteinsNorm!$A$1:$Q$3226,4,FALSE)</f>
        <v>47762.146918177801</v>
      </c>
      <c r="L1353" s="1">
        <f>VLOOKUP($E1353,[1]AllProteinsNorm!$A$1:$Q$3226,5,FALSE)</f>
        <v>29832.908508180499</v>
      </c>
      <c r="M1353" s="1">
        <f>VLOOKUP($E1353,[1]AllProteinsNorm!$A$1:$Q$3226,10,FALSE)</f>
        <v>47019.115343814898</v>
      </c>
      <c r="N1353" s="1">
        <f>VLOOKUP($E1353,[1]AllProteinsNorm!$A$1:$Q$3226,11,FALSE)</f>
        <v>35959.587804487601</v>
      </c>
      <c r="O1353" s="1">
        <f>VLOOKUP($E1353,[1]AllProteinsNorm!$A$1:$Q$3226,15,FALSE)</f>
        <v>15900.2169102443</v>
      </c>
      <c r="P1353" s="1">
        <f>VLOOKUP($E1353,[1]AllProteinsNorm!$A$1:$Q$3226,6,FALSE)</f>
        <v>15523.128931859401</v>
      </c>
      <c r="Q1353" s="1">
        <f>VLOOKUP($E1353,[1]AllProteinsNorm!$A$1:$Q$3226,8,FALSE)</f>
        <v>21521.1441632774</v>
      </c>
      <c r="R1353" s="1">
        <f>VLOOKUP($E1353,[1]AllProteinsNorm!$A$1:$Q$3226,13,FALSE)</f>
        <v>49148.452572874303</v>
      </c>
      <c r="S1353" s="1">
        <f>VLOOKUP($E1353,[1]AllProteinsNorm!$A$1:$Q$3226,16,FALSE)</f>
        <v>70170.547578444297</v>
      </c>
      <c r="T1353" s="1">
        <f>VLOOKUP($E1353,[1]AllProteinsNorm!$A$1:$Q$3226,17,FALSE)</f>
        <v>39530.802628370599</v>
      </c>
      <c r="U1353" s="1">
        <f>VLOOKUP($E1353,[1]AllProteinsNorm!$A$1:$Q$3226,3,FALSE)</f>
        <v>52943.979427347702</v>
      </c>
      <c r="V1353" s="1">
        <f>VLOOKUP($E1353,[1]AllProteinsNorm!$A$1:$Q$3226,7,FALSE)</f>
        <v>22632.007127176701</v>
      </c>
      <c r="W1353" s="1">
        <f>VLOOKUP($E1353,[1]AllProteinsNorm!$A$1:$Q$3226,9,FALSE)</f>
        <v>30542.572843018101</v>
      </c>
      <c r="X1353" s="1">
        <f>VLOOKUP($E1353,[1]AllProteinsNorm!$A$1:$Q$3226,12,FALSE)</f>
        <v>70181.665375134195</v>
      </c>
      <c r="Y1353" s="29">
        <f>VLOOKUP($E1353,[1]AllProteinsNorm!$A$1:$Q$3226,14,FALSE)</f>
        <v>44300.2378640803</v>
      </c>
      <c r="Z1353" s="25">
        <f t="shared" si="172"/>
        <v>1.3532348547977031</v>
      </c>
      <c r="AA1353" s="1">
        <f t="shared" si="172"/>
        <v>0.84524951699556072</v>
      </c>
      <c r="AB1353" s="1">
        <f t="shared" si="172"/>
        <v>1.3321826976079179</v>
      </c>
      <c r="AC1353" s="1">
        <f t="shared" si="172"/>
        <v>1.0188354318442676</v>
      </c>
      <c r="AD1353" s="1">
        <f t="shared" si="172"/>
        <v>0.45049749875454981</v>
      </c>
      <c r="AE1353" s="1">
        <f t="shared" si="172"/>
        <v>0.43981354443922488</v>
      </c>
      <c r="AF1353" s="1">
        <f t="shared" si="172"/>
        <v>0.60975404742095329</v>
      </c>
      <c r="AG1353" s="1">
        <f t="shared" si="172"/>
        <v>1.3925127610976913</v>
      </c>
      <c r="AH1353" s="1">
        <f t="shared" si="172"/>
        <v>1.9881273537821558</v>
      </c>
      <c r="AI1353" s="1">
        <f t="shared" si="172"/>
        <v>1.1200179097158691</v>
      </c>
      <c r="AJ1353" s="1">
        <f t="shared" si="172"/>
        <v>1.5000506245147833</v>
      </c>
      <c r="AK1353" s="1">
        <f t="shared" si="172"/>
        <v>0.64122789394271196</v>
      </c>
      <c r="AL1353" s="1">
        <f t="shared" si="172"/>
        <v>0.86535628721161184</v>
      </c>
      <c r="AM1353" s="1">
        <f t="shared" si="172"/>
        <v>1.988442351975497</v>
      </c>
      <c r="AN1353" s="29">
        <f t="shared" si="172"/>
        <v>1.255149314292791</v>
      </c>
      <c r="AO1353" s="1">
        <f t="shared" si="166"/>
        <v>11826.397288930655</v>
      </c>
      <c r="AP1353" s="1">
        <f t="shared" si="167"/>
        <v>19653.955731970411</v>
      </c>
      <c r="AQ1353" s="29">
        <f t="shared" si="168"/>
        <v>16752.2289060902</v>
      </c>
    </row>
    <row r="1354" spans="1:43" x14ac:dyDescent="0.2">
      <c r="A1354" s="26"/>
      <c r="E1354" s="25" t="s">
        <v>2650</v>
      </c>
      <c r="F1354" s="26" t="s">
        <v>2651</v>
      </c>
      <c r="G1354" s="1">
        <v>0.68764449811626305</v>
      </c>
      <c r="H1354" s="1">
        <v>1.04246976194818</v>
      </c>
      <c r="I1354" s="1">
        <f>VLOOKUP(F1354,'[1]SUSMB vs SHAM all proteins sum'!$B$2:$E$3214,2,FALSE)</f>
        <v>0.88783683528727597</v>
      </c>
      <c r="J1354" s="29">
        <f>VLOOKUP(F1354,'[1]SUSMB vs SHAM all proteins sum'!$B$2:$E$3214,3,FALSE)</f>
        <v>1.0147020800389399</v>
      </c>
      <c r="K1354" s="25">
        <f>VLOOKUP($E1354,[1]AllProteinsNorm!$A$1:$Q$3226,4,FALSE)</f>
        <v>233942.85561858799</v>
      </c>
      <c r="L1354" s="1">
        <f>VLOOKUP($E1354,[1]AllProteinsNorm!$A$1:$Q$3226,5,FALSE)</f>
        <v>216294.19281428101</v>
      </c>
      <c r="M1354" s="1">
        <f>VLOOKUP($E1354,[1]AllProteinsNorm!$A$1:$Q$3226,10,FALSE)</f>
        <v>257559.22471257299</v>
      </c>
      <c r="N1354" s="1">
        <f>VLOOKUP($E1354,[1]AllProteinsNorm!$A$1:$Q$3226,11,FALSE)</f>
        <v>295211.13142880402</v>
      </c>
      <c r="O1354" s="1">
        <f>VLOOKUP($E1354,[1]AllProteinsNorm!$A$1:$Q$3226,15,FALSE)</f>
        <v>355164.12313519599</v>
      </c>
      <c r="P1354" s="1">
        <f>VLOOKUP($E1354,[1]AllProteinsNorm!$A$1:$Q$3226,6,FALSE)</f>
        <v>251464.52252806499</v>
      </c>
      <c r="Q1354" s="1">
        <f>VLOOKUP($E1354,[1]AllProteinsNorm!$A$1:$Q$3226,8,FALSE)</f>
        <v>301716.37671595102</v>
      </c>
      <c r="R1354" s="1">
        <f>VLOOKUP($E1354,[1]AllProteinsNorm!$A$1:$Q$3226,13,FALSE)</f>
        <v>313780.07739390299</v>
      </c>
      <c r="S1354" s="1">
        <f>VLOOKUP($E1354,[1]AllProteinsNorm!$A$1:$Q$3226,16,FALSE)</f>
        <v>284234.32936498802</v>
      </c>
      <c r="T1354" s="1">
        <f>VLOOKUP($E1354,[1]AllProteinsNorm!$A$1:$Q$3226,17,FALSE)</f>
        <v>248618.47900895399</v>
      </c>
      <c r="U1354" s="1">
        <f>VLOOKUP($E1354,[1]AllProteinsNorm!$A$1:$Q$3226,3,FALSE)</f>
        <v>292352.20059783402</v>
      </c>
      <c r="V1354" s="1">
        <f>VLOOKUP($E1354,[1]AllProteinsNorm!$A$1:$Q$3226,7,FALSE)</f>
        <v>229358.337501756</v>
      </c>
      <c r="W1354" s="1">
        <f>VLOOKUP($E1354,[1]AllProteinsNorm!$A$1:$Q$3226,9,FALSE)</f>
        <v>270893.31176614203</v>
      </c>
      <c r="X1354" s="1">
        <f>VLOOKUP($E1354,[1]AllProteinsNorm!$A$1:$Q$3226,12,FALSE)</f>
        <v>266972.30214562803</v>
      </c>
      <c r="Y1354" s="29">
        <f>VLOOKUP($E1354,[1]AllProteinsNorm!$A$1:$Q$3226,14,FALSE)</f>
        <v>303110.470441896</v>
      </c>
      <c r="Z1354" s="25">
        <f t="shared" si="172"/>
        <v>0.86124193758181966</v>
      </c>
      <c r="AA1354" s="1">
        <f t="shared" si="172"/>
        <v>0.79626979509378115</v>
      </c>
      <c r="AB1354" s="1">
        <f t="shared" si="172"/>
        <v>0.94818371412536884</v>
      </c>
      <c r="AC1354" s="1">
        <f t="shared" si="172"/>
        <v>1.0867962013851002</v>
      </c>
      <c r="AD1354" s="1">
        <f t="shared" si="172"/>
        <v>1.3075083518139301</v>
      </c>
      <c r="AE1354" s="1">
        <f t="shared" si="172"/>
        <v>0.92574655482640045</v>
      </c>
      <c r="AF1354" s="1">
        <f t="shared" si="172"/>
        <v>1.1107447423257211</v>
      </c>
      <c r="AG1354" s="1">
        <f t="shared" si="172"/>
        <v>1.155156292825154</v>
      </c>
      <c r="AH1354" s="1">
        <f t="shared" si="172"/>
        <v>1.0463859813213341</v>
      </c>
      <c r="AI1354" s="1">
        <f t="shared" si="172"/>
        <v>0.91526907292869464</v>
      </c>
      <c r="AJ1354" s="1">
        <f t="shared" si="172"/>
        <v>1.0762712758781152</v>
      </c>
      <c r="AK1354" s="1">
        <f t="shared" si="172"/>
        <v>0.84436440030726134</v>
      </c>
      <c r="AL1354" s="1">
        <f t="shared" si="172"/>
        <v>0.99727209059890964</v>
      </c>
      <c r="AM1354" s="1">
        <f t="shared" si="172"/>
        <v>0.98283720685809528</v>
      </c>
      <c r="AN1354" s="29">
        <f t="shared" si="172"/>
        <v>1.1158769870293637</v>
      </c>
      <c r="AO1354" s="1">
        <f t="shared" si="166"/>
        <v>49425.456033201968</v>
      </c>
      <c r="AP1354" s="1">
        <f t="shared" si="167"/>
        <v>26190.420350337205</v>
      </c>
      <c r="AQ1354" s="29">
        <f t="shared" si="168"/>
        <v>25398.59735270929</v>
      </c>
    </row>
    <row r="1355" spans="1:43" x14ac:dyDescent="0.2">
      <c r="A1355" s="26"/>
      <c r="E1355" s="25" t="s">
        <v>2652</v>
      </c>
      <c r="F1355" s="26" t="s">
        <v>2653</v>
      </c>
      <c r="G1355" s="1">
        <v>0.33143219998189699</v>
      </c>
      <c r="H1355" s="1">
        <v>0.85234653904770097</v>
      </c>
      <c r="I1355" s="1">
        <f>VLOOKUP(F1355,'[1]SUSMB vs SHAM all proteins sum'!$B$2:$E$3214,2,FALSE)</f>
        <v>0.42710116104539603</v>
      </c>
      <c r="J1355" s="29">
        <f>VLOOKUP(F1355,'[1]SUSMB vs SHAM all proteins sum'!$B$2:$E$3214,3,FALSE)</f>
        <v>1.36819092883646</v>
      </c>
      <c r="K1355" s="25">
        <f>VLOOKUP($E1355,[1]AllProteinsNorm!$A$1:$Q$3226,4,FALSE)</f>
        <v>24281.0197314215</v>
      </c>
      <c r="L1355" s="1">
        <f>VLOOKUP($E1355,[1]AllProteinsNorm!$A$1:$Q$3226,5,FALSE)</f>
        <v>34487.616418037302</v>
      </c>
      <c r="M1355" s="1">
        <f>VLOOKUP($E1355,[1]AllProteinsNorm!$A$1:$Q$3226,10,FALSE)</f>
        <v>33087.720704559702</v>
      </c>
      <c r="N1355" s="1">
        <f>VLOOKUP($E1355,[1]AllProteinsNorm!$A$1:$Q$3226,11,FALSE)</f>
        <v>29861.245225512401</v>
      </c>
      <c r="O1355" s="1">
        <f>VLOOKUP($E1355,[1]AllProteinsNorm!$A$1:$Q$3226,15,FALSE)</f>
        <v>24933.933551147002</v>
      </c>
      <c r="P1355" s="1">
        <f>VLOOKUP($E1355,[1]AllProteinsNorm!$A$1:$Q$3226,6,FALSE)</f>
        <v>16457.951417054599</v>
      </c>
      <c r="Q1355" s="1">
        <f>VLOOKUP($E1355,[1]AllProteinsNorm!$A$1:$Q$3226,8,FALSE)</f>
        <v>31701.842993229198</v>
      </c>
      <c r="R1355" s="1">
        <f>VLOOKUP($E1355,[1]AllProteinsNorm!$A$1:$Q$3226,13,FALSE)</f>
        <v>26945.830404656099</v>
      </c>
      <c r="S1355" s="1">
        <f>VLOOKUP($E1355,[1]AllProteinsNorm!$A$1:$Q$3226,16,FALSE)</f>
        <v>33384.358635753102</v>
      </c>
      <c r="T1355" s="1">
        <f>VLOOKUP($E1355,[1]AllProteinsNorm!$A$1:$Q$3226,17,FALSE)</f>
        <v>19773.419428385201</v>
      </c>
      <c r="U1355" s="1">
        <f>VLOOKUP($E1355,[1]AllProteinsNorm!$A$1:$Q$3226,3,FALSE)</f>
        <v>140372.573381239</v>
      </c>
      <c r="V1355" s="1">
        <f>VLOOKUP($E1355,[1]AllProteinsNorm!$A$1:$Q$3226,7,FALSE)</f>
        <v>27119.958421442399</v>
      </c>
      <c r="W1355" s="1">
        <f>VLOOKUP($E1355,[1]AllProteinsNorm!$A$1:$Q$3226,9,FALSE)</f>
        <v>16692.838027758298</v>
      </c>
      <c r="X1355" s="1">
        <f>VLOOKUP($E1355,[1]AllProteinsNorm!$A$1:$Q$3226,12,FALSE)</f>
        <v>54747.936727817803</v>
      </c>
      <c r="Y1355" s="29">
        <f>VLOOKUP($E1355,[1]AllProteinsNorm!$A$1:$Q$3226,14,FALSE)</f>
        <v>28428.895084296299</v>
      </c>
      <c r="Z1355" s="25">
        <f t="shared" si="172"/>
        <v>0.82784744213555217</v>
      </c>
      <c r="AA1355" s="1">
        <f t="shared" si="172"/>
        <v>1.1758355024965339</v>
      </c>
      <c r="AB1355" s="1">
        <f t="shared" si="172"/>
        <v>1.1281068610112157</v>
      </c>
      <c r="AC1355" s="1">
        <f t="shared" si="172"/>
        <v>1.0181020299955779</v>
      </c>
      <c r="AD1355" s="1">
        <f t="shared" si="172"/>
        <v>0.85010816436112013</v>
      </c>
      <c r="AE1355" s="1">
        <f t="shared" si="172"/>
        <v>0.56112441462944262</v>
      </c>
      <c r="AF1355" s="1">
        <f t="shared" si="172"/>
        <v>1.0808561552695231</v>
      </c>
      <c r="AG1355" s="1">
        <f t="shared" si="172"/>
        <v>0.91870263372200656</v>
      </c>
      <c r="AH1355" s="1">
        <f t="shared" si="172"/>
        <v>1.1382205611479956</v>
      </c>
      <c r="AI1355" s="1">
        <f t="shared" si="172"/>
        <v>0.67416339499444067</v>
      </c>
      <c r="AJ1355" s="1">
        <f t="shared" si="172"/>
        <v>4.7859223832046451</v>
      </c>
      <c r="AK1355" s="1">
        <f t="shared" si="172"/>
        <v>0.92463942858874493</v>
      </c>
      <c r="AL1355" s="1">
        <f t="shared" si="172"/>
        <v>0.5691327389096339</v>
      </c>
      <c r="AM1355" s="1">
        <f t="shared" si="172"/>
        <v>1.8665995037956196</v>
      </c>
      <c r="AN1355" s="29">
        <f t="shared" si="172"/>
        <v>0.96926687340972106</v>
      </c>
      <c r="AO1355" s="1">
        <f t="shared" si="166"/>
        <v>4142.9770697484655</v>
      </c>
      <c r="AP1355" s="1">
        <f t="shared" si="167"/>
        <v>6590.1775999930896</v>
      </c>
      <c r="AQ1355" s="29">
        <f t="shared" si="168"/>
        <v>45227.49522604455</v>
      </c>
    </row>
    <row r="1356" spans="1:43" x14ac:dyDescent="0.2">
      <c r="A1356" s="26"/>
      <c r="E1356" s="25" t="s">
        <v>2654</v>
      </c>
      <c r="F1356" s="26" t="s">
        <v>2655</v>
      </c>
      <c r="G1356" s="1">
        <v>0.43291565880909399</v>
      </c>
      <c r="H1356" s="1">
        <v>1.33106162322319</v>
      </c>
      <c r="I1356" s="1">
        <f>VLOOKUP(F1356,'[1]SUSMB vs SHAM all proteins sum'!$B$2:$E$3214,2,FALSE)</f>
        <v>0.67335074210956003</v>
      </c>
      <c r="J1356" s="29">
        <f>VLOOKUP(F1356,'[1]SUSMB vs SHAM all proteins sum'!$B$2:$E$3214,3,FALSE)</f>
        <v>1.2374066261302099</v>
      </c>
      <c r="K1356" s="25">
        <f>VLOOKUP($E1356,[1]AllProteinsNorm!$A$1:$Q$3226,4,FALSE)</f>
        <v>31631.807651151699</v>
      </c>
      <c r="L1356" s="1">
        <f>VLOOKUP($E1356,[1]AllProteinsNorm!$A$1:$Q$3226,5,FALSE)</f>
        <v>15276.3624762528</v>
      </c>
      <c r="M1356" s="1">
        <f>VLOOKUP($E1356,[1]AllProteinsNorm!$A$1:$Q$3226,10,FALSE)</f>
        <v>37548.861363764299</v>
      </c>
      <c r="N1356" s="1">
        <f>VLOOKUP($E1356,[1]AllProteinsNorm!$A$1:$Q$3226,11,FALSE)</f>
        <v>7631.1697279945402</v>
      </c>
      <c r="O1356" s="1">
        <f>VLOOKUP($E1356,[1]AllProteinsNorm!$A$1:$Q$3226,15,FALSE)</f>
        <v>17368.6295582979</v>
      </c>
      <c r="P1356" s="1">
        <f>VLOOKUP($E1356,[1]AllProteinsNorm!$A$1:$Q$3226,6,FALSE)</f>
        <v>26729.249143132602</v>
      </c>
      <c r="Q1356" s="1">
        <f>VLOOKUP($E1356,[1]AllProteinsNorm!$A$1:$Q$3226,8,FALSE)</f>
        <v>13209.6963007833</v>
      </c>
      <c r="R1356" s="1">
        <f>VLOOKUP($E1356,[1]AllProteinsNorm!$A$1:$Q$3226,13,FALSE)</f>
        <v>20202.0896939343</v>
      </c>
      <c r="S1356" s="1">
        <f>VLOOKUP($E1356,[1]AllProteinsNorm!$A$1:$Q$3226,16,FALSE)</f>
        <v>38334.382382588497</v>
      </c>
      <c r="T1356" s="1">
        <f>VLOOKUP($E1356,[1]AllProteinsNorm!$A$1:$Q$3226,17,FALSE)</f>
        <v>36747.166442136499</v>
      </c>
      <c r="U1356" s="1">
        <f>VLOOKUP($E1356,[1]AllProteinsNorm!$A$1:$Q$3226,3,FALSE)</f>
        <v>30948.264359848101</v>
      </c>
      <c r="V1356" s="1">
        <f>VLOOKUP($E1356,[1]AllProteinsNorm!$A$1:$Q$3226,7,FALSE)</f>
        <v>27229.258605410902</v>
      </c>
      <c r="W1356" s="1">
        <f>VLOOKUP($E1356,[1]AllProteinsNorm!$A$1:$Q$3226,9,FALSE)</f>
        <v>4986.7568564322601</v>
      </c>
      <c r="X1356" s="1">
        <f>VLOOKUP($E1356,[1]AllProteinsNorm!$A$1:$Q$3226,12,FALSE)</f>
        <v>36466.097514907</v>
      </c>
      <c r="Y1356" s="29">
        <f>VLOOKUP($E1356,[1]AllProteinsNorm!$A$1:$Q$3226,14,FALSE)</f>
        <v>45528.148868016899</v>
      </c>
      <c r="Z1356" s="25">
        <f t="shared" si="172"/>
        <v>1.4449444327263106</v>
      </c>
      <c r="AA1356" s="1">
        <f t="shared" si="172"/>
        <v>0.69782590852239557</v>
      </c>
      <c r="AB1356" s="1">
        <f t="shared" si="172"/>
        <v>1.7152360934013156</v>
      </c>
      <c r="AC1356" s="1">
        <f t="shared" si="172"/>
        <v>0.34859266771160297</v>
      </c>
      <c r="AD1356" s="1">
        <f t="shared" si="172"/>
        <v>0.7934008976383754</v>
      </c>
      <c r="AE1356" s="1">
        <f t="shared" si="172"/>
        <v>1.2209950239412808</v>
      </c>
      <c r="AF1356" s="1">
        <f t="shared" si="172"/>
        <v>0.60342037161847784</v>
      </c>
      <c r="AG1356" s="1">
        <f t="shared" si="172"/>
        <v>0.92283366649850995</v>
      </c>
      <c r="AH1356" s="1">
        <f t="shared" si="172"/>
        <v>1.7511187794449694</v>
      </c>
      <c r="AI1356" s="1">
        <f t="shared" si="172"/>
        <v>1.6786145817088318</v>
      </c>
      <c r="AJ1356" s="1">
        <f t="shared" si="172"/>
        <v>1.4137201004279762</v>
      </c>
      <c r="AK1356" s="1">
        <f t="shared" si="172"/>
        <v>1.2438355108586701</v>
      </c>
      <c r="AL1356" s="1">
        <f t="shared" si="172"/>
        <v>0.2277955985483871</v>
      </c>
      <c r="AM1356" s="1">
        <f t="shared" si="172"/>
        <v>1.6657753223755818</v>
      </c>
      <c r="AN1356" s="29">
        <f t="shared" si="172"/>
        <v>2.0797308192021857</v>
      </c>
      <c r="AO1356" s="1">
        <f t="shared" si="166"/>
        <v>11023.610832047709</v>
      </c>
      <c r="AP1356" s="1">
        <f t="shared" si="167"/>
        <v>9590.8595609966578</v>
      </c>
      <c r="AQ1356" s="29">
        <f t="shared" si="168"/>
        <v>13509.140582349328</v>
      </c>
    </row>
    <row r="1357" spans="1:43" x14ac:dyDescent="0.2">
      <c r="A1357" s="26"/>
      <c r="E1357" s="25" t="s">
        <v>2656</v>
      </c>
      <c r="F1357" s="26" t="s">
        <v>2657</v>
      </c>
      <c r="G1357" s="1">
        <v>0.651679494982633</v>
      </c>
      <c r="H1357" s="1">
        <v>1.25007107983481</v>
      </c>
      <c r="I1357" s="1">
        <f>VLOOKUP(F1357,'[1]SUSMB vs SHAM all proteins sum'!$B$2:$E$3214,2,FALSE)</f>
        <v>0.40448115293124198</v>
      </c>
      <c r="J1357" s="29">
        <f>VLOOKUP(F1357,'[1]SUSMB vs SHAM all proteins sum'!$B$2:$E$3214,3,FALSE)</f>
        <v>1.52175814320948</v>
      </c>
      <c r="K1357" s="25">
        <f>VLOOKUP($E1357,[1]AllProteinsNorm!$A$1:$Q$3226,4,FALSE)</f>
        <v>106074.513258119</v>
      </c>
      <c r="L1357" s="1">
        <f>VLOOKUP($E1357,[1]AllProteinsNorm!$A$1:$Q$3226,5,FALSE)</f>
        <v>126756.961640052</v>
      </c>
      <c r="M1357" s="1">
        <f>VLOOKUP($E1357,[1]AllProteinsNorm!$A$1:$Q$3226,10,FALSE)</f>
        <v>120606.981672708</v>
      </c>
      <c r="N1357" s="1">
        <f>VLOOKUP($E1357,[1]AllProteinsNorm!$A$1:$Q$3226,11,FALSE)</f>
        <v>133083.46971751601</v>
      </c>
      <c r="O1357" s="1">
        <f>VLOOKUP($E1357,[1]AllProteinsNorm!$A$1:$Q$3226,15,FALSE)</f>
        <v>12043.622520847301</v>
      </c>
      <c r="P1357" s="1">
        <f>VLOOKUP($E1357,[1]AllProteinsNorm!$A$1:$Q$3226,6,FALSE)</f>
        <v>96662.958463883901</v>
      </c>
      <c r="Q1357" s="1">
        <f>VLOOKUP($E1357,[1]AllProteinsNorm!$A$1:$Q$3226,8,FALSE)</f>
        <v>64080.018655383297</v>
      </c>
      <c r="R1357" s="1">
        <f>VLOOKUP($E1357,[1]AllProteinsNorm!$A$1:$Q$3226,13,FALSE)</f>
        <v>106623.50165508001</v>
      </c>
      <c r="S1357" s="1">
        <f>VLOOKUP($E1357,[1]AllProteinsNorm!$A$1:$Q$3226,16,FALSE)</f>
        <v>123743.42406088499</v>
      </c>
      <c r="T1357" s="1">
        <f>VLOOKUP($E1357,[1]AllProteinsNorm!$A$1:$Q$3226,17,FALSE)</f>
        <v>97085.042355687998</v>
      </c>
      <c r="U1357" s="1">
        <f>VLOOKUP($E1357,[1]AllProteinsNorm!$A$1:$Q$3226,3,FALSE)</f>
        <v>95410.323022973796</v>
      </c>
      <c r="V1357" s="1">
        <f>VLOOKUP($E1357,[1]AllProteinsNorm!$A$1:$Q$3226,7,FALSE)</f>
        <v>85409.406015046101</v>
      </c>
      <c r="W1357" s="1">
        <f>VLOOKUP($E1357,[1]AllProteinsNorm!$A$1:$Q$3226,9,FALSE)</f>
        <v>125875.73541429899</v>
      </c>
      <c r="X1357" s="1">
        <f>VLOOKUP($E1357,[1]AllProteinsNorm!$A$1:$Q$3226,12,FALSE)</f>
        <v>161770.23957496099</v>
      </c>
      <c r="Y1357" s="29">
        <f>VLOOKUP($E1357,[1]AllProteinsNorm!$A$1:$Q$3226,14,FALSE)</f>
        <v>127827.125294275</v>
      </c>
      <c r="Z1357" s="25">
        <f t="shared" si="172"/>
        <v>1.0637970625072664</v>
      </c>
      <c r="AA1357" s="1">
        <f t="shared" si="172"/>
        <v>1.2712166127683131</v>
      </c>
      <c r="AB1357" s="1">
        <f t="shared" si="172"/>
        <v>1.2095398685364622</v>
      </c>
      <c r="AC1357" s="1">
        <f t="shared" si="172"/>
        <v>1.3346637170916467</v>
      </c>
      <c r="AD1357" s="1">
        <f t="shared" si="172"/>
        <v>0.12078273909631239</v>
      </c>
      <c r="AE1357" s="1">
        <f t="shared" si="172"/>
        <v>0.96941072938904993</v>
      </c>
      <c r="AF1357" s="1">
        <f t="shared" si="172"/>
        <v>0.6426438690803038</v>
      </c>
      <c r="AG1357" s="1">
        <f t="shared" si="172"/>
        <v>1.0693027417331193</v>
      </c>
      <c r="AH1357" s="1">
        <f t="shared" si="172"/>
        <v>1.2409945327793885</v>
      </c>
      <c r="AI1357" s="1">
        <f t="shared" si="172"/>
        <v>0.97364371232190794</v>
      </c>
      <c r="AJ1357" s="1">
        <f t="shared" si="172"/>
        <v>0.95684833469589614</v>
      </c>
      <c r="AK1357" s="1">
        <f t="shared" si="172"/>
        <v>0.8565514225665527</v>
      </c>
      <c r="AL1357" s="1">
        <f t="shared" si="172"/>
        <v>1.2623789962517116</v>
      </c>
      <c r="AM1357" s="1">
        <f t="shared" si="172"/>
        <v>1.6223567789764832</v>
      </c>
      <c r="AN1357" s="29">
        <f t="shared" si="172"/>
        <v>1.2819490395954269</v>
      </c>
      <c r="AO1357" s="1">
        <f t="shared" si="166"/>
        <v>44739.045986589561</v>
      </c>
      <c r="AP1357" s="1">
        <f t="shared" si="167"/>
        <v>19440.303395679286</v>
      </c>
      <c r="AQ1357" s="29">
        <f t="shared" si="168"/>
        <v>26977.597574133109</v>
      </c>
    </row>
    <row r="1358" spans="1:43" x14ac:dyDescent="0.2">
      <c r="A1358" s="26"/>
      <c r="E1358" s="25" t="s">
        <v>2658</v>
      </c>
      <c r="F1358" s="26" t="s">
        <v>2659</v>
      </c>
      <c r="G1358" s="1">
        <v>0.29862183920969099</v>
      </c>
      <c r="H1358" s="1">
        <v>1.1682154712652599</v>
      </c>
      <c r="I1358" s="1">
        <f>VLOOKUP(F1358,'[1]SUSMB vs SHAM all proteins sum'!$B$2:$E$3214,2,FALSE)</f>
        <v>0.76588240450731004</v>
      </c>
      <c r="J1358" s="29">
        <f>VLOOKUP(F1358,'[1]SUSMB vs SHAM all proteins sum'!$B$2:$E$3214,3,FALSE)</f>
        <v>0.91210593063924605</v>
      </c>
      <c r="K1358" s="25">
        <f>VLOOKUP($E1358,[1]AllProteinsNorm!$A$1:$Q$3226,4,FALSE)</f>
        <v>36228.4423806634</v>
      </c>
      <c r="L1358" s="1">
        <f>VLOOKUP($E1358,[1]AllProteinsNorm!$A$1:$Q$3226,5,FALSE)</f>
        <v>53752.424913938703</v>
      </c>
      <c r="M1358" s="1">
        <f>VLOOKUP($E1358,[1]AllProteinsNorm!$A$1:$Q$3226,10,FALSE)</f>
        <v>75323.407087692394</v>
      </c>
      <c r="N1358" s="1">
        <f>VLOOKUP($E1358,[1]AllProteinsNorm!$A$1:$Q$3226,11,FALSE)</f>
        <v>67237.982632426007</v>
      </c>
      <c r="O1358" s="1">
        <f>VLOOKUP($E1358,[1]AllProteinsNorm!$A$1:$Q$3226,15,FALSE)</f>
        <v>49855.738444960603</v>
      </c>
      <c r="P1358" s="1">
        <f>VLOOKUP($E1358,[1]AllProteinsNorm!$A$1:$Q$3226,6,FALSE)</f>
        <v>62317.196780748702</v>
      </c>
      <c r="Q1358" s="1">
        <f>VLOOKUP($E1358,[1]AllProteinsNorm!$A$1:$Q$3226,8,FALSE)</f>
        <v>61713.447757364098</v>
      </c>
      <c r="R1358" s="1">
        <f>VLOOKUP($E1358,[1]AllProteinsNorm!$A$1:$Q$3226,13,FALSE)</f>
        <v>57550.8400803474</v>
      </c>
      <c r="S1358" s="1">
        <f>VLOOKUP($E1358,[1]AllProteinsNorm!$A$1:$Q$3226,16,FALSE)</f>
        <v>80181.648866772506</v>
      </c>
      <c r="T1358" s="1">
        <f>VLOOKUP($E1358,[1]AllProteinsNorm!$A$1:$Q$3226,17,FALSE)</f>
        <v>60284.8112620006</v>
      </c>
      <c r="U1358" s="1">
        <f>VLOOKUP($E1358,[1]AllProteinsNorm!$A$1:$Q$3226,3,FALSE)</f>
        <v>52350.426759950402</v>
      </c>
      <c r="V1358" s="1">
        <f>VLOOKUP($E1358,[1]AllProteinsNorm!$A$1:$Q$3226,7,FALSE)</f>
        <v>67440.279659051201</v>
      </c>
      <c r="W1358" s="1">
        <f>VLOOKUP($E1358,[1]AllProteinsNorm!$A$1:$Q$3226,9,FALSE)</f>
        <v>64707.711368486802</v>
      </c>
      <c r="X1358" s="1">
        <f>VLOOKUP($E1358,[1]AllProteinsNorm!$A$1:$Q$3226,12,FALSE)</f>
        <v>17465.855244183502</v>
      </c>
      <c r="Y1358" s="29">
        <f>VLOOKUP($E1358,[1]AllProteinsNorm!$A$1:$Q$3226,14,FALSE)</f>
        <v>77794.415183224701</v>
      </c>
      <c r="Z1358" s="25">
        <f t="shared" si="172"/>
        <v>0.64144298052986448</v>
      </c>
      <c r="AA1358" s="1">
        <f t="shared" si="172"/>
        <v>0.95171399546306457</v>
      </c>
      <c r="AB1358" s="1">
        <f t="shared" si="172"/>
        <v>1.3336391953682716</v>
      </c>
      <c r="AC1358" s="1">
        <f t="shared" si="172"/>
        <v>1.1904826470700955</v>
      </c>
      <c r="AD1358" s="1">
        <f t="shared" si="172"/>
        <v>0.88272118156870316</v>
      </c>
      <c r="AE1358" s="1">
        <f t="shared" si="172"/>
        <v>1.10335763324577</v>
      </c>
      <c r="AF1358" s="1">
        <f t="shared" si="172"/>
        <v>1.0926679500133902</v>
      </c>
      <c r="AG1358" s="1">
        <f t="shared" si="172"/>
        <v>1.018966866012406</v>
      </c>
      <c r="AH1358" s="1">
        <f t="shared" si="172"/>
        <v>1.4196568346077423</v>
      </c>
      <c r="AI1358" s="1">
        <f t="shared" si="172"/>
        <v>1.0673732149527182</v>
      </c>
      <c r="AJ1358" s="1">
        <f t="shared" si="172"/>
        <v>0.9268909057717557</v>
      </c>
      <c r="AK1358" s="1">
        <f t="shared" si="172"/>
        <v>1.194064418716454</v>
      </c>
      <c r="AL1358" s="1">
        <f t="shared" si="172"/>
        <v>1.1456829086756979</v>
      </c>
      <c r="AM1358" s="1">
        <f t="shared" si="172"/>
        <v>0.30924184174453812</v>
      </c>
      <c r="AN1358" s="29">
        <f t="shared" si="172"/>
        <v>1.3773896492535771</v>
      </c>
      <c r="AO1358" s="1">
        <f t="shared" ref="AO1358:AO1421" si="173">_xlfn.STDEV.P(K1358:O1358)</f>
        <v>13654.700825704123</v>
      </c>
      <c r="AP1358" s="1">
        <f t="shared" ref="AP1358:AP1421" si="174">_xlfn.STDEV.P(P1358:T1358)</f>
        <v>8055.5742609849085</v>
      </c>
      <c r="AQ1358" s="29">
        <f t="shared" ref="AQ1358:AQ1421" si="175">_xlfn.STDEV.P(U1358:Y1358)</f>
        <v>20880.080554222641</v>
      </c>
    </row>
    <row r="1359" spans="1:43" x14ac:dyDescent="0.2">
      <c r="A1359" s="26"/>
      <c r="E1359" s="25" t="s">
        <v>2660</v>
      </c>
      <c r="F1359" s="26" t="s">
        <v>2661</v>
      </c>
      <c r="G1359" s="1">
        <v>7.9622052433115306E-2</v>
      </c>
      <c r="H1359" s="1">
        <v>1.3335843729716901</v>
      </c>
      <c r="I1359" s="1">
        <f>VLOOKUP(F1359,'[1]SUSMB vs SHAM all proteins sum'!$B$2:$E$3214,2,FALSE)</f>
        <v>0.87790835478384299</v>
      </c>
      <c r="J1359" s="29">
        <f>VLOOKUP(F1359,'[1]SUSMB vs SHAM all proteins sum'!$B$2:$E$3214,3,FALSE)</f>
        <v>1.02563970909284</v>
      </c>
      <c r="K1359" s="25">
        <f>VLOOKUP($E1359,[1]AllProteinsNorm!$A$1:$Q$3226,4,FALSE)</f>
        <v>410945.99527213199</v>
      </c>
      <c r="L1359" s="1">
        <f>VLOOKUP($E1359,[1]AllProteinsNorm!$A$1:$Q$3226,5,FALSE)</f>
        <v>205862.73559972399</v>
      </c>
      <c r="M1359" s="1">
        <f>VLOOKUP($E1359,[1]AllProteinsNorm!$A$1:$Q$3226,10,FALSE)</f>
        <v>313199.52507600503</v>
      </c>
      <c r="N1359" s="1">
        <f>VLOOKUP($E1359,[1]AllProteinsNorm!$A$1:$Q$3226,11,FALSE)</f>
        <v>211673.89980550599</v>
      </c>
      <c r="O1359" s="1">
        <f>VLOOKUP($E1359,[1]AllProteinsNorm!$A$1:$Q$3226,15,FALSE)</f>
        <v>345296.53203704598</v>
      </c>
      <c r="P1359" s="1">
        <f>VLOOKUP($E1359,[1]AllProteinsNorm!$A$1:$Q$3226,6,FALSE)</f>
        <v>354472.59086803201</v>
      </c>
      <c r="Q1359" s="1">
        <f>VLOOKUP($E1359,[1]AllProteinsNorm!$A$1:$Q$3226,8,FALSE)</f>
        <v>386177.07419712399</v>
      </c>
      <c r="R1359" s="1">
        <f>VLOOKUP($E1359,[1]AllProteinsNorm!$A$1:$Q$3226,13,FALSE)</f>
        <v>446388.26138151198</v>
      </c>
      <c r="S1359" s="1">
        <f>VLOOKUP($E1359,[1]AllProteinsNorm!$A$1:$Q$3226,16,FALSE)</f>
        <v>350047.19425249501</v>
      </c>
      <c r="T1359" s="1">
        <f>VLOOKUP($E1359,[1]AllProteinsNorm!$A$1:$Q$3226,17,FALSE)</f>
        <v>381888.94770593097</v>
      </c>
      <c r="U1359" s="1">
        <f>VLOOKUP($E1359,[1]AllProteinsNorm!$A$1:$Q$3226,3,FALSE)</f>
        <v>245649.441065224</v>
      </c>
      <c r="V1359" s="1">
        <f>VLOOKUP($E1359,[1]AllProteinsNorm!$A$1:$Q$3226,7,FALSE)</f>
        <v>317183.53941539698</v>
      </c>
      <c r="W1359" s="1">
        <f>VLOOKUP($E1359,[1]AllProteinsNorm!$A$1:$Q$3226,9,FALSE)</f>
        <v>271089.90089789202</v>
      </c>
      <c r="X1359" s="1">
        <f>VLOOKUP($E1359,[1]AllProteinsNorm!$A$1:$Q$3226,12,FALSE)</f>
        <v>390967.95997788798</v>
      </c>
      <c r="Y1359" s="29">
        <f>VLOOKUP($E1359,[1]AllProteinsNorm!$A$1:$Q$3226,14,FALSE)</f>
        <v>266156.03644535103</v>
      </c>
      <c r="Z1359" s="25">
        <f t="shared" si="172"/>
        <v>1.381815350301961</v>
      </c>
      <c r="AA1359" s="1">
        <f t="shared" si="172"/>
        <v>0.6922181780077401</v>
      </c>
      <c r="AB1359" s="1">
        <f t="shared" si="172"/>
        <v>1.0531405986100788</v>
      </c>
      <c r="AC1359" s="1">
        <f t="shared" si="172"/>
        <v>0.71175835115715202</v>
      </c>
      <c r="AD1359" s="1">
        <f t="shared" si="172"/>
        <v>1.1610675219230677</v>
      </c>
      <c r="AE1359" s="1">
        <f t="shared" si="172"/>
        <v>1.1919222305558501</v>
      </c>
      <c r="AF1359" s="1">
        <f t="shared" si="172"/>
        <v>1.2985292841384521</v>
      </c>
      <c r="AG1359" s="1">
        <f t="shared" si="172"/>
        <v>1.5009907843562502</v>
      </c>
      <c r="AH1359" s="1">
        <f t="shared" si="172"/>
        <v>1.1770417327656868</v>
      </c>
      <c r="AI1359" s="1">
        <f t="shared" si="172"/>
        <v>1.2841103602950814</v>
      </c>
      <c r="AJ1359" s="1">
        <f t="shared" si="172"/>
        <v>0.82600188920746598</v>
      </c>
      <c r="AK1359" s="1">
        <f t="shared" si="172"/>
        <v>1.0665369383562524</v>
      </c>
      <c r="AL1359" s="1">
        <f t="shared" si="172"/>
        <v>0.91154601987174422</v>
      </c>
      <c r="AM1359" s="1">
        <f t="shared" si="172"/>
        <v>1.3146387476435513</v>
      </c>
      <c r="AN1359" s="29">
        <f t="shared" si="172"/>
        <v>0.89495578729795899</v>
      </c>
      <c r="AO1359" s="1">
        <f t="shared" si="173"/>
        <v>78948.629821856171</v>
      </c>
      <c r="AP1359" s="1">
        <f t="shared" si="174"/>
        <v>34426.564606718712</v>
      </c>
      <c r="AQ1359" s="29">
        <f t="shared" si="175"/>
        <v>51941.511425187193</v>
      </c>
    </row>
    <row r="1360" spans="1:43" x14ac:dyDescent="0.2">
      <c r="A1360" s="26"/>
      <c r="E1360" s="25" t="s">
        <v>2662</v>
      </c>
      <c r="F1360" s="26" t="s">
        <v>2663</v>
      </c>
      <c r="G1360" s="1">
        <v>0.47324846928738601</v>
      </c>
      <c r="H1360" s="1">
        <v>0.70297857222612803</v>
      </c>
      <c r="I1360" s="1">
        <f>VLOOKUP(F1360,'[1]SUSMB vs SHAM all proteins sum'!$B$2:$E$3214,2,FALSE)</f>
        <v>0.82357303695903505</v>
      </c>
      <c r="J1360" s="29">
        <f>VLOOKUP(F1360,'[1]SUSMB vs SHAM all proteins sum'!$B$2:$E$3214,3,FALSE)</f>
        <v>0.95269627696637005</v>
      </c>
      <c r="K1360" s="25">
        <f>VLOOKUP($E1360,[1]AllProteinsNorm!$A$1:$Q$3226,4,FALSE)</f>
        <v>36385.5708170793</v>
      </c>
      <c r="L1360" s="1">
        <f>VLOOKUP($E1360,[1]AllProteinsNorm!$A$1:$Q$3226,5,FALSE)</f>
        <v>32273.467171651599</v>
      </c>
      <c r="M1360" s="1">
        <f>VLOOKUP($E1360,[1]AllProteinsNorm!$A$1:$Q$3226,10,FALSE)</f>
        <v>34516.212314202297</v>
      </c>
      <c r="N1360" s="1">
        <f>VLOOKUP($E1360,[1]AllProteinsNorm!$A$1:$Q$3226,11,FALSE)</f>
        <v>32784.726971088603</v>
      </c>
      <c r="O1360" s="1">
        <f>VLOOKUP($E1360,[1]AllProteinsNorm!$A$1:$Q$3226,15,FALSE)</f>
        <v>30607.5079674308</v>
      </c>
      <c r="P1360" s="1">
        <f>VLOOKUP($E1360,[1]AllProteinsNorm!$A$1:$Q$3226,6,FALSE)</f>
        <v>35548.769213333399</v>
      </c>
      <c r="Q1360" s="1">
        <f>VLOOKUP($E1360,[1]AllProteinsNorm!$A$1:$Q$3226,8,FALSE)</f>
        <v>66143.767729302504</v>
      </c>
      <c r="R1360" s="1">
        <f>VLOOKUP($E1360,[1]AllProteinsNorm!$A$1:$Q$3226,13,FALSE)</f>
        <v>30918.735145711598</v>
      </c>
      <c r="S1360" s="1">
        <f>VLOOKUP($E1360,[1]AllProteinsNorm!$A$1:$Q$3226,16,FALSE)</f>
        <v>23441.136809254302</v>
      </c>
      <c r="T1360" s="1">
        <f>VLOOKUP($E1360,[1]AllProteinsNorm!$A$1:$Q$3226,17,FALSE)</f>
        <v>4097.26487355671</v>
      </c>
      <c r="U1360" s="1">
        <f>VLOOKUP($E1360,[1]AllProteinsNorm!$A$1:$Q$3226,3,FALSE)</f>
        <v>43724.129083332598</v>
      </c>
      <c r="V1360" s="1">
        <f>VLOOKUP($E1360,[1]AllProteinsNorm!$A$1:$Q$3226,7,FALSE)</f>
        <v>31018.165635212699</v>
      </c>
      <c r="W1360" s="1">
        <f>VLOOKUP($E1360,[1]AllProteinsNorm!$A$1:$Q$3226,9,FALSE)</f>
        <v>21342.097698319099</v>
      </c>
      <c r="X1360" s="1">
        <f>VLOOKUP($E1360,[1]AllProteinsNorm!$A$1:$Q$3226,12,FALSE)</f>
        <v>57496.774897419396</v>
      </c>
      <c r="Y1360" s="29">
        <f>VLOOKUP($E1360,[1]AllProteinsNorm!$A$1:$Q$3226,14,FALSE)</f>
        <v>19180.148459493499</v>
      </c>
      <c r="Z1360" s="25">
        <f t="shared" si="172"/>
        <v>1.0922170903983923</v>
      </c>
      <c r="AA1360" s="1">
        <f t="shared" si="172"/>
        <v>0.96878052534889036</v>
      </c>
      <c r="AB1360" s="1">
        <f t="shared" si="172"/>
        <v>1.0361029424250581</v>
      </c>
      <c r="AC1360" s="1">
        <f t="shared" si="172"/>
        <v>0.98412745211241492</v>
      </c>
      <c r="AD1360" s="1">
        <f t="shared" si="172"/>
        <v>0.91877198971524432</v>
      </c>
      <c r="AE1360" s="1">
        <f t="shared" si="172"/>
        <v>1.0670980942589929</v>
      </c>
      <c r="AF1360" s="1">
        <f t="shared" si="172"/>
        <v>1.9854945769704675</v>
      </c>
      <c r="AG1360" s="1">
        <f t="shared" si="172"/>
        <v>0.92811436460400643</v>
      </c>
      <c r="AH1360" s="1">
        <f t="shared" si="172"/>
        <v>0.70365284002680772</v>
      </c>
      <c r="AI1360" s="1">
        <f t="shared" si="172"/>
        <v>0.1229911368241348</v>
      </c>
      <c r="AJ1360" s="1">
        <f t="shared" si="172"/>
        <v>1.3125049291568236</v>
      </c>
      <c r="AK1360" s="1">
        <f t="shared" si="172"/>
        <v>0.93109905544438765</v>
      </c>
      <c r="AL1360" s="1">
        <f t="shared" si="172"/>
        <v>0.64064417096115911</v>
      </c>
      <c r="AM1360" s="1">
        <f t="shared" si="172"/>
        <v>1.7259303283012686</v>
      </c>
      <c r="AN1360" s="29">
        <f t="shared" si="172"/>
        <v>0.57574707427714278</v>
      </c>
      <c r="AO1360" s="1">
        <f t="shared" si="173"/>
        <v>1978.2718769832959</v>
      </c>
      <c r="AP1360" s="1">
        <f t="shared" si="174"/>
        <v>20156.249936801152</v>
      </c>
      <c r="AQ1360" s="29">
        <f t="shared" si="175"/>
        <v>14379.665994656416</v>
      </c>
    </row>
    <row r="1361" spans="1:43" x14ac:dyDescent="0.2">
      <c r="A1361" s="26"/>
      <c r="E1361" s="25" t="s">
        <v>2664</v>
      </c>
      <c r="F1361" s="26" t="s">
        <v>2665</v>
      </c>
      <c r="G1361" s="1">
        <v>0.12919696856948201</v>
      </c>
      <c r="H1361" s="1">
        <v>1.1052432663940801</v>
      </c>
      <c r="I1361" s="1">
        <f>VLOOKUP(F1361,'[1]SUSMB vs SHAM all proteins sum'!$B$2:$E$3214,2,FALSE)</f>
        <v>0.57689562263302696</v>
      </c>
      <c r="J1361" s="29">
        <f>VLOOKUP(F1361,'[1]SUSMB vs SHAM all proteins sum'!$B$2:$E$3214,3,FALSE)</f>
        <v>0.94895146552871601</v>
      </c>
      <c r="K1361" s="25">
        <f>VLOOKUP($E1361,[1]AllProteinsNorm!$A$1:$Q$3226,4,FALSE)</f>
        <v>473089.69062834798</v>
      </c>
      <c r="L1361" s="1">
        <f>VLOOKUP($E1361,[1]AllProteinsNorm!$A$1:$Q$3226,5,FALSE)</f>
        <v>554024.95307206898</v>
      </c>
      <c r="M1361" s="1">
        <f>VLOOKUP($E1361,[1]AllProteinsNorm!$A$1:$Q$3226,10,FALSE)</f>
        <v>489617.00827097998</v>
      </c>
      <c r="N1361" s="1">
        <f>VLOOKUP($E1361,[1]AllProteinsNorm!$A$1:$Q$3226,11,FALSE)</f>
        <v>402945.31742918602</v>
      </c>
      <c r="O1361" s="1">
        <f>VLOOKUP($E1361,[1]AllProteinsNorm!$A$1:$Q$3226,15,FALSE)</f>
        <v>488360.666071404</v>
      </c>
      <c r="P1361" s="1">
        <f>VLOOKUP($E1361,[1]AllProteinsNorm!$A$1:$Q$3226,6,FALSE)</f>
        <v>487721.11880935798</v>
      </c>
      <c r="Q1361" s="1">
        <f>VLOOKUP($E1361,[1]AllProteinsNorm!$A$1:$Q$3226,8,FALSE)</f>
        <v>566237.90945355198</v>
      </c>
      <c r="R1361" s="1">
        <f>VLOOKUP($E1361,[1]AllProteinsNorm!$A$1:$Q$3226,13,FALSE)</f>
        <v>533820.03352669196</v>
      </c>
      <c r="S1361" s="1">
        <f>VLOOKUP($E1361,[1]AllProteinsNorm!$A$1:$Q$3226,16,FALSE)</f>
        <v>562859.99701995705</v>
      </c>
      <c r="T1361" s="1">
        <f>VLOOKUP($E1361,[1]AllProteinsNorm!$A$1:$Q$3226,17,FALSE)</f>
        <v>501926.04195353901</v>
      </c>
      <c r="U1361" s="1">
        <f>VLOOKUP($E1361,[1]AllProteinsNorm!$A$1:$Q$3226,3,FALSE)</f>
        <v>411751.479681183</v>
      </c>
      <c r="V1361" s="1">
        <f>VLOOKUP($E1361,[1]AllProteinsNorm!$A$1:$Q$3226,7,FALSE)</f>
        <v>485304.32828730199</v>
      </c>
      <c r="W1361" s="1">
        <f>VLOOKUP($E1361,[1]AllProteinsNorm!$A$1:$Q$3226,9,FALSE)</f>
        <v>433401.869363776</v>
      </c>
      <c r="X1361" s="1">
        <f>VLOOKUP($E1361,[1]AllProteinsNorm!$A$1:$Q$3226,12,FALSE)</f>
        <v>586016.19738031097</v>
      </c>
      <c r="Y1361" s="29">
        <f>VLOOKUP($E1361,[1]AllProteinsNorm!$A$1:$Q$3226,14,FALSE)</f>
        <v>382900.88237292197</v>
      </c>
      <c r="Z1361" s="25">
        <f t="shared" si="172"/>
        <v>0.98231373891218299</v>
      </c>
      <c r="AA1361" s="1">
        <f t="shared" si="172"/>
        <v>1.1503660592984823</v>
      </c>
      <c r="AB1361" s="1">
        <f t="shared" si="172"/>
        <v>1.0166307225821507</v>
      </c>
      <c r="AC1361" s="1">
        <f t="shared" si="172"/>
        <v>0.83666739982285776</v>
      </c>
      <c r="AD1361" s="1">
        <f t="shared" si="172"/>
        <v>1.014022079384326</v>
      </c>
      <c r="AE1361" s="1">
        <f t="shared" si="172"/>
        <v>1.0126941365552251</v>
      </c>
      <c r="AF1361" s="1">
        <f t="shared" si="172"/>
        <v>1.175724791657101</v>
      </c>
      <c r="AG1361" s="1">
        <f t="shared" si="172"/>
        <v>1.1084129784002745</v>
      </c>
      <c r="AH1361" s="1">
        <f t="shared" si="172"/>
        <v>1.1687109635012698</v>
      </c>
      <c r="AI1361" s="1">
        <f t="shared" si="172"/>
        <v>1.0421889478798763</v>
      </c>
      <c r="AJ1361" s="1">
        <f t="shared" si="172"/>
        <v>0.8549523346641501</v>
      </c>
      <c r="AK1361" s="1">
        <f t="shared" si="172"/>
        <v>1.0076759622408891</v>
      </c>
      <c r="AL1361" s="1">
        <f t="shared" si="172"/>
        <v>0.89990676013422677</v>
      </c>
      <c r="AM1361" s="1">
        <f t="shared" si="172"/>
        <v>1.2167920234050846</v>
      </c>
      <c r="AN1361" s="29">
        <f t="shared" si="172"/>
        <v>0.7950475456291437</v>
      </c>
      <c r="AO1361" s="1">
        <f t="shared" si="173"/>
        <v>48196.134756779771</v>
      </c>
      <c r="AP1361" s="1">
        <f t="shared" si="174"/>
        <v>31565.46565030326</v>
      </c>
      <c r="AQ1361" s="29">
        <f t="shared" si="175"/>
        <v>71414.238148559016</v>
      </c>
    </row>
    <row r="1362" spans="1:43" x14ac:dyDescent="0.2">
      <c r="A1362" s="26"/>
      <c r="E1362" s="25" t="s">
        <v>2666</v>
      </c>
      <c r="F1362" s="26" t="s">
        <v>2667</v>
      </c>
      <c r="G1362" s="1">
        <v>0.87758145698539103</v>
      </c>
      <c r="H1362" s="1">
        <v>1.0681572693483701</v>
      </c>
      <c r="I1362" s="1">
        <f>VLOOKUP(F1362,'[1]SUSMB vs SHAM all proteins sum'!$B$2:$E$3214,2,FALSE)</f>
        <v>0.30724605696310697</v>
      </c>
      <c r="J1362" s="29">
        <f>VLOOKUP(F1362,'[1]SUSMB vs SHAM all proteins sum'!$B$2:$E$3214,3,FALSE)</f>
        <v>1.5684180317844001</v>
      </c>
      <c r="K1362" s="25">
        <f>VLOOKUP($E1362,[1]AllProteinsNorm!$A$1:$Q$3226,4,FALSE)</f>
        <v>37197.736480660598</v>
      </c>
      <c r="L1362" s="1">
        <f>VLOOKUP($E1362,[1]AllProteinsNorm!$A$1:$Q$3226,5,FALSE)</f>
        <v>27646.650105155601</v>
      </c>
      <c r="M1362" s="1">
        <f>VLOOKUP($E1362,[1]AllProteinsNorm!$A$1:$Q$3226,10,FALSE)</f>
        <v>4047.7326636498001</v>
      </c>
      <c r="N1362" s="1">
        <f>VLOOKUP($E1362,[1]AllProteinsNorm!$A$1:$Q$3226,11,FALSE)</f>
        <v>23495.673257995</v>
      </c>
      <c r="O1362" s="1">
        <f>VLOOKUP($E1362,[1]AllProteinsNorm!$A$1:$Q$3226,15,FALSE)</f>
        <v>29660.562868627399</v>
      </c>
      <c r="P1362" s="1">
        <f>VLOOKUP($E1362,[1]AllProteinsNorm!$A$1:$Q$3226,6,FALSE)</f>
        <v>22838.0914531011</v>
      </c>
      <c r="Q1362" s="1">
        <f>VLOOKUP($E1362,[1]AllProteinsNorm!$A$1:$Q$3226,8,FALSE)</f>
        <v>14112.77365847</v>
      </c>
      <c r="R1362" s="1">
        <f>VLOOKUP($E1362,[1]AllProteinsNorm!$A$1:$Q$3226,13,FALSE)</f>
        <v>26104.454917654701</v>
      </c>
      <c r="S1362" s="1">
        <f>VLOOKUP($E1362,[1]AllProteinsNorm!$A$1:$Q$3226,16,FALSE)</f>
        <v>21573.741083964102</v>
      </c>
      <c r="T1362" s="1">
        <f>VLOOKUP($E1362,[1]AllProteinsNorm!$A$1:$Q$3226,17,FALSE)</f>
        <v>22222.957719285099</v>
      </c>
      <c r="U1362" s="1">
        <f>VLOOKUP($E1362,[1]AllProteinsNorm!$A$1:$Q$3226,3,FALSE)</f>
        <v>24337.820627874898</v>
      </c>
      <c r="V1362" s="1">
        <f>VLOOKUP($E1362,[1]AllProteinsNorm!$A$1:$Q$3226,7,FALSE)</f>
        <v>35772.215973162602</v>
      </c>
      <c r="W1362" s="1">
        <f>VLOOKUP($E1362,[1]AllProteinsNorm!$A$1:$Q$3226,9,FALSE)</f>
        <v>27814.723304204101</v>
      </c>
      <c r="X1362" s="1">
        <f>VLOOKUP($E1362,[1]AllProteinsNorm!$A$1:$Q$3226,12,FALSE)</f>
        <v>41216.737330512296</v>
      </c>
      <c r="Y1362" s="29">
        <f>VLOOKUP($E1362,[1]AllProteinsNorm!$A$1:$Q$3226,14,FALSE)</f>
        <v>27584.897972543</v>
      </c>
      <c r="Z1362" s="25">
        <f t="shared" si="172"/>
        <v>1.5238933931570349</v>
      </c>
      <c r="AA1362" s="1">
        <f t="shared" si="172"/>
        <v>1.1326105140853093</v>
      </c>
      <c r="AB1362" s="1">
        <f t="shared" si="172"/>
        <v>0.16582495729568955</v>
      </c>
      <c r="AC1362" s="1">
        <f t="shared" si="172"/>
        <v>0.96255591423554121</v>
      </c>
      <c r="AD1362" s="1">
        <f t="shared" si="172"/>
        <v>1.2151152212264249</v>
      </c>
      <c r="AE1362" s="1">
        <f t="shared" si="172"/>
        <v>0.93561651784352995</v>
      </c>
      <c r="AF1362" s="1">
        <f t="shared" si="172"/>
        <v>0.5781632048617904</v>
      </c>
      <c r="AG1362" s="1">
        <f t="shared" si="172"/>
        <v>1.0694308349020596</v>
      </c>
      <c r="AH1362" s="1">
        <f t="shared" si="172"/>
        <v>0.88381940983494844</v>
      </c>
      <c r="AI1362" s="1">
        <f t="shared" si="172"/>
        <v>0.91041610723904109</v>
      </c>
      <c r="AJ1362" s="1">
        <f t="shared" si="172"/>
        <v>0.99705647621709537</v>
      </c>
      <c r="AK1362" s="1">
        <f t="shared" si="172"/>
        <v>1.4654935686323496</v>
      </c>
      <c r="AL1362" s="1">
        <f t="shared" si="172"/>
        <v>1.1394960308352313</v>
      </c>
      <c r="AM1362" s="1">
        <f t="shared" si="172"/>
        <v>1.6885412836372984</v>
      </c>
      <c r="AN1362" s="29">
        <f t="shared" si="172"/>
        <v>1.1300806916873625</v>
      </c>
      <c r="AO1362" s="1">
        <f t="shared" si="173"/>
        <v>11108.811300644296</v>
      </c>
      <c r="AP1362" s="1">
        <f t="shared" si="174"/>
        <v>3949.8540869053941</v>
      </c>
      <c r="AQ1362" s="29">
        <f t="shared" si="175"/>
        <v>6208.9165297213758</v>
      </c>
    </row>
    <row r="1363" spans="1:43" x14ac:dyDescent="0.2">
      <c r="A1363" s="26"/>
      <c r="E1363" s="25" t="s">
        <v>2668</v>
      </c>
      <c r="F1363" s="26" t="s">
        <v>2669</v>
      </c>
      <c r="G1363" s="1">
        <v>0.20325444183012001</v>
      </c>
      <c r="H1363" s="1">
        <v>1.4203713465560901</v>
      </c>
      <c r="I1363" s="1">
        <f>VLOOKUP(F1363,'[1]SUSMB vs SHAM all proteins sum'!$B$2:$E$3214,2,FALSE)</f>
        <v>0.49486743062479499</v>
      </c>
      <c r="J1363" s="29">
        <f>VLOOKUP(F1363,'[1]SUSMB vs SHAM all proteins sum'!$B$2:$E$3214,3,FALSE)</f>
        <v>0.87979292048402402</v>
      </c>
      <c r="K1363" s="25">
        <f>VLOOKUP($E1363,[1]AllProteinsNorm!$A$1:$Q$3226,4,FALSE)</f>
        <v>412920.27764421498</v>
      </c>
      <c r="L1363" s="1">
        <f>VLOOKUP($E1363,[1]AllProteinsNorm!$A$1:$Q$3226,5,FALSE)</f>
        <v>326479.87363819598</v>
      </c>
      <c r="M1363" s="1">
        <f>VLOOKUP($E1363,[1]AllProteinsNorm!$A$1:$Q$3226,10,FALSE)</f>
        <v>449550.32917397399</v>
      </c>
      <c r="N1363" s="1">
        <f>VLOOKUP($E1363,[1]AllProteinsNorm!$A$1:$Q$3226,11,FALSE)</f>
        <v>379495.46413487702</v>
      </c>
      <c r="O1363" s="1">
        <f>VLOOKUP($E1363,[1]AllProteinsNorm!$A$1:$Q$3226,15,FALSE)</f>
        <v>517695.91641344101</v>
      </c>
      <c r="P1363" s="1">
        <f>VLOOKUP($E1363,[1]AllProteinsNorm!$A$1:$Q$3226,6,FALSE)</f>
        <v>389023.19193740498</v>
      </c>
      <c r="Q1363" s="1">
        <f>VLOOKUP($E1363,[1]AllProteinsNorm!$A$1:$Q$3226,8,FALSE)</f>
        <v>418047.745391807</v>
      </c>
      <c r="R1363" s="1">
        <f>VLOOKUP($E1363,[1]AllProteinsNorm!$A$1:$Q$3226,13,FALSE)</f>
        <v>913850.038442777</v>
      </c>
      <c r="S1363" s="1">
        <f>VLOOKUP($E1363,[1]AllProteinsNorm!$A$1:$Q$3226,16,FALSE)</f>
        <v>386874.82351854502</v>
      </c>
      <c r="T1363" s="1">
        <f>VLOOKUP($E1363,[1]AllProteinsNorm!$A$1:$Q$3226,17,FALSE)</f>
        <v>1197140.1731666001</v>
      </c>
      <c r="U1363" s="1">
        <f>VLOOKUP($E1363,[1]AllProteinsNorm!$A$1:$Q$3226,3,FALSE)</f>
        <v>462744.63794182101</v>
      </c>
      <c r="V1363" s="1">
        <f>VLOOKUP($E1363,[1]AllProteinsNorm!$A$1:$Q$3226,7,FALSE)</f>
        <v>374780.22886398103</v>
      </c>
      <c r="W1363" s="1">
        <f>VLOOKUP($E1363,[1]AllProteinsNorm!$A$1:$Q$3226,9,FALSE)</f>
        <v>207071.77665529001</v>
      </c>
      <c r="X1363" s="1">
        <f>VLOOKUP($E1363,[1]AllProteinsNorm!$A$1:$Q$3226,12,FALSE)</f>
        <v>526187.237796976</v>
      </c>
      <c r="Y1363" s="29">
        <f>VLOOKUP($E1363,[1]AllProteinsNorm!$A$1:$Q$3226,14,FALSE)</f>
        <v>332127.85497382499</v>
      </c>
      <c r="Z1363" s="25">
        <f t="shared" si="172"/>
        <v>0.98967449281073616</v>
      </c>
      <c r="AA1363" s="1">
        <f t="shared" si="172"/>
        <v>0.78249681802789905</v>
      </c>
      <c r="AB1363" s="1">
        <f t="shared" si="172"/>
        <v>1.077468262291297</v>
      </c>
      <c r="AC1363" s="1">
        <f t="shared" si="172"/>
        <v>0.90956293823687739</v>
      </c>
      <c r="AD1363" s="1">
        <f t="shared" si="172"/>
        <v>1.2407974886331901</v>
      </c>
      <c r="AE1363" s="1">
        <f t="shared" si="172"/>
        <v>0.93239870022561222</v>
      </c>
      <c r="AF1363" s="1">
        <f t="shared" si="172"/>
        <v>1.0019638482075033</v>
      </c>
      <c r="AG1363" s="1">
        <f t="shared" si="172"/>
        <v>2.1902873805587202</v>
      </c>
      <c r="AH1363" s="1">
        <f t="shared" si="172"/>
        <v>0.92724955754500538</v>
      </c>
      <c r="AI1363" s="1">
        <f t="shared" si="172"/>
        <v>2.8692683741796148</v>
      </c>
      <c r="AJ1363" s="1">
        <f t="shared" si="172"/>
        <v>1.1090919716240184</v>
      </c>
      <c r="AK1363" s="1">
        <f t="shared" si="172"/>
        <v>0.8982616088329769</v>
      </c>
      <c r="AL1363" s="1">
        <f t="shared" si="172"/>
        <v>0.49630320096151692</v>
      </c>
      <c r="AM1363" s="1">
        <f t="shared" si="172"/>
        <v>1.2611492239160569</v>
      </c>
      <c r="AN1363" s="29">
        <f t="shared" si="172"/>
        <v>0.79603372422110708</v>
      </c>
      <c r="AO1363" s="1">
        <f t="shared" si="173"/>
        <v>64522.954619083495</v>
      </c>
      <c r="AP1363" s="1">
        <f t="shared" si="174"/>
        <v>334520.91741110315</v>
      </c>
      <c r="AQ1363" s="29">
        <f t="shared" si="175"/>
        <v>109944.39200844517</v>
      </c>
    </row>
    <row r="1364" spans="1:43" x14ac:dyDescent="0.2">
      <c r="A1364" s="26"/>
      <c r="E1364" s="25" t="s">
        <v>2670</v>
      </c>
      <c r="F1364" s="26" t="s">
        <v>2671</v>
      </c>
      <c r="G1364" s="1">
        <v>9.7757183399134903E-2</v>
      </c>
      <c r="H1364" s="1">
        <v>0.80437128318249795</v>
      </c>
      <c r="I1364" s="1">
        <f>VLOOKUP(F1364,'[1]SUSMB vs SHAM all proteins sum'!$B$2:$E$3214,2,FALSE)</f>
        <v>0.82966855968070996</v>
      </c>
      <c r="J1364" s="29">
        <f>VLOOKUP(F1364,'[1]SUSMB vs SHAM all proteins sum'!$B$2:$E$3214,3,FALSE)</f>
        <v>0.95650117188256301</v>
      </c>
      <c r="K1364" s="25">
        <f>VLOOKUP($E1364,[1]AllProteinsNorm!$A$1:$Q$3226,4,FALSE)</f>
        <v>121574.038297162</v>
      </c>
      <c r="L1364" s="1">
        <f>VLOOKUP($E1364,[1]AllProteinsNorm!$A$1:$Q$3226,5,FALSE)</f>
        <v>79948.960668106694</v>
      </c>
      <c r="M1364" s="1">
        <f>VLOOKUP($E1364,[1]AllProteinsNorm!$A$1:$Q$3226,10,FALSE)</f>
        <v>83412.704066492806</v>
      </c>
      <c r="N1364" s="1">
        <f>VLOOKUP($E1364,[1]AllProteinsNorm!$A$1:$Q$3226,11,FALSE)</f>
        <v>91254.195464627002</v>
      </c>
      <c r="O1364" s="1">
        <f>VLOOKUP($E1364,[1]AllProteinsNorm!$A$1:$Q$3226,15,FALSE)</f>
        <v>97245.208817028004</v>
      </c>
      <c r="P1364" s="1">
        <f>VLOOKUP($E1364,[1]AllProteinsNorm!$A$1:$Q$3226,6,FALSE)</f>
        <v>69159.185108587495</v>
      </c>
      <c r="Q1364" s="1">
        <f>VLOOKUP($E1364,[1]AllProteinsNorm!$A$1:$Q$3226,8,FALSE)</f>
        <v>79056.845671500603</v>
      </c>
      <c r="R1364" s="1">
        <f>VLOOKUP($E1364,[1]AllProteinsNorm!$A$1:$Q$3226,13,FALSE)</f>
        <v>97781.511417767106</v>
      </c>
      <c r="S1364" s="1">
        <f>VLOOKUP($E1364,[1]AllProteinsNorm!$A$1:$Q$3226,16,FALSE)</f>
        <v>56758.7570066599</v>
      </c>
      <c r="T1364" s="1">
        <f>VLOOKUP($E1364,[1]AllProteinsNorm!$A$1:$Q$3226,17,FALSE)</f>
        <v>79838.199647542395</v>
      </c>
      <c r="U1364" s="1">
        <f>VLOOKUP($E1364,[1]AllProteinsNorm!$A$1:$Q$3226,3,FALSE)</f>
        <v>93421.489489538304</v>
      </c>
      <c r="V1364" s="1">
        <f>VLOOKUP($E1364,[1]AllProteinsNorm!$A$1:$Q$3226,7,FALSE)</f>
        <v>111872.208914805</v>
      </c>
      <c r="W1364" s="1">
        <f>VLOOKUP($E1364,[1]AllProteinsNorm!$A$1:$Q$3226,9,FALSE)</f>
        <v>61365.734005316699</v>
      </c>
      <c r="X1364" s="1">
        <f>VLOOKUP($E1364,[1]AllProteinsNorm!$A$1:$Q$3226,12,FALSE)</f>
        <v>155579.70435654701</v>
      </c>
      <c r="Y1364" s="29">
        <f>VLOOKUP($E1364,[1]AllProteinsNorm!$A$1:$Q$3226,14,FALSE)</f>
        <v>57728.008537237103</v>
      </c>
      <c r="Z1364" s="25">
        <f t="shared" si="172"/>
        <v>1.2839567283788202</v>
      </c>
      <c r="AA1364" s="1">
        <f t="shared" si="172"/>
        <v>0.84434972642597106</v>
      </c>
      <c r="AB1364" s="1">
        <f t="shared" si="172"/>
        <v>0.88093069966686222</v>
      </c>
      <c r="AC1364" s="1">
        <f t="shared" si="172"/>
        <v>0.96374554880882801</v>
      </c>
      <c r="AD1364" s="1">
        <f t="shared" si="172"/>
        <v>1.0270172967195181</v>
      </c>
      <c r="AE1364" s="1">
        <f t="shared" si="172"/>
        <v>0.73039772547754633</v>
      </c>
      <c r="AF1364" s="1">
        <f t="shared" si="172"/>
        <v>0.83492800227808794</v>
      </c>
      <c r="AG1364" s="1">
        <f t="shared" si="172"/>
        <v>1.0326812472003184</v>
      </c>
      <c r="AH1364" s="1">
        <f t="shared" si="172"/>
        <v>0.59943544669454885</v>
      </c>
      <c r="AI1364" s="1">
        <f t="shared" si="172"/>
        <v>0.84317996716167787</v>
      </c>
      <c r="AJ1364" s="1">
        <f t="shared" si="172"/>
        <v>0.98663457828120871</v>
      </c>
      <c r="AK1364" s="1">
        <f t="shared" si="172"/>
        <v>1.1814946461157243</v>
      </c>
      <c r="AL1364" s="1">
        <f t="shared" si="172"/>
        <v>0.64809023514908304</v>
      </c>
      <c r="AM1364" s="1">
        <f t="shared" si="172"/>
        <v>1.6430942905714048</v>
      </c>
      <c r="AN1364" s="29">
        <f t="shared" si="172"/>
        <v>0.60967181822260663</v>
      </c>
      <c r="AO1364" s="1">
        <f t="shared" si="173"/>
        <v>14734.727414275905</v>
      </c>
      <c r="AP1364" s="1">
        <f t="shared" si="174"/>
        <v>13521.732263913182</v>
      </c>
      <c r="AQ1364" s="29">
        <f t="shared" si="175"/>
        <v>35979.423005744189</v>
      </c>
    </row>
    <row r="1365" spans="1:43" x14ac:dyDescent="0.2">
      <c r="A1365" s="26"/>
      <c r="E1365" s="25" t="s">
        <v>2672</v>
      </c>
      <c r="F1365" s="26" t="s">
        <v>2673</v>
      </c>
      <c r="G1365" s="1">
        <v>0.57946239858581505</v>
      </c>
      <c r="H1365" s="1">
        <v>1.06502387587464</v>
      </c>
      <c r="I1365" s="1">
        <f>VLOOKUP(F1365,'[1]SUSMB vs SHAM all proteins sum'!$B$2:$E$3214,2,FALSE)</f>
        <v>0.78684389181976999</v>
      </c>
      <c r="J1365" s="29">
        <f>VLOOKUP(F1365,'[1]SUSMB vs SHAM all proteins sum'!$B$2:$E$3214,3,FALSE)</f>
        <v>0.96886290607845604</v>
      </c>
      <c r="K1365" s="25">
        <f>VLOOKUP($E1365,[1]AllProteinsNorm!$A$1:$Q$3226,4,FALSE)</f>
        <v>214078.76530230101</v>
      </c>
      <c r="L1365" s="1">
        <f>VLOOKUP($E1365,[1]AllProteinsNorm!$A$1:$Q$3226,5,FALSE)</f>
        <v>159053.435925703</v>
      </c>
      <c r="M1365" s="1">
        <f>VLOOKUP($E1365,[1]AllProteinsNorm!$A$1:$Q$3226,10,FALSE)</f>
        <v>147849.95326408601</v>
      </c>
      <c r="N1365" s="1">
        <f>VLOOKUP($E1365,[1]AllProteinsNorm!$A$1:$Q$3226,11,FALSE)</f>
        <v>241018.225838521</v>
      </c>
      <c r="O1365" s="1">
        <f>VLOOKUP($E1365,[1]AllProteinsNorm!$A$1:$Q$3226,15,FALSE)</f>
        <v>195015.94816336501</v>
      </c>
      <c r="P1365" s="1">
        <f>VLOOKUP($E1365,[1]AllProteinsNorm!$A$1:$Q$3226,6,FALSE)</f>
        <v>171466.691608283</v>
      </c>
      <c r="Q1365" s="1">
        <f>VLOOKUP($E1365,[1]AllProteinsNorm!$A$1:$Q$3226,8,FALSE)</f>
        <v>199917.210614187</v>
      </c>
      <c r="R1365" s="1">
        <f>VLOOKUP($E1365,[1]AllProteinsNorm!$A$1:$Q$3226,13,FALSE)</f>
        <v>179929.32988273201</v>
      </c>
      <c r="S1365" s="1">
        <f>VLOOKUP($E1365,[1]AllProteinsNorm!$A$1:$Q$3226,16,FALSE)</f>
        <v>227023.186472214</v>
      </c>
      <c r="T1365" s="1">
        <f>VLOOKUP($E1365,[1]AllProteinsNorm!$A$1:$Q$3226,17,FALSE)</f>
        <v>231554.08262359301</v>
      </c>
      <c r="U1365" s="1">
        <f>VLOOKUP($E1365,[1]AllProteinsNorm!$A$1:$Q$3226,3,FALSE)</f>
        <v>175312.06383205601</v>
      </c>
      <c r="V1365" s="1">
        <f>VLOOKUP($E1365,[1]AllProteinsNorm!$A$1:$Q$3226,7,FALSE)</f>
        <v>192909.590765731</v>
      </c>
      <c r="W1365" s="1">
        <f>VLOOKUP($E1365,[1]AllProteinsNorm!$A$1:$Q$3226,9,FALSE)</f>
        <v>208977.81645466699</v>
      </c>
      <c r="X1365" s="1">
        <f>VLOOKUP($E1365,[1]AllProteinsNorm!$A$1:$Q$3226,12,FALSE)</f>
        <v>143108.002277961</v>
      </c>
      <c r="Y1365" s="29">
        <f>VLOOKUP($E1365,[1]AllProteinsNorm!$A$1:$Q$3226,14,FALSE)</f>
        <v>199728.37470761899</v>
      </c>
      <c r="Z1365" s="25">
        <f t="shared" si="172"/>
        <v>1.1184697634114011</v>
      </c>
      <c r="AA1365" s="1">
        <f t="shared" si="172"/>
        <v>0.83098600927739641</v>
      </c>
      <c r="AB1365" s="1">
        <f t="shared" si="172"/>
        <v>0.7724526158124827</v>
      </c>
      <c r="AC1365" s="1">
        <f t="shared" si="172"/>
        <v>1.2592168945424533</v>
      </c>
      <c r="AD1365" s="1">
        <f t="shared" si="172"/>
        <v>1.0188747169562664</v>
      </c>
      <c r="AE1365" s="1">
        <f t="shared" si="172"/>
        <v>0.89583994809218292</v>
      </c>
      <c r="AF1365" s="1">
        <f t="shared" si="172"/>
        <v>1.0444817118679151</v>
      </c>
      <c r="AG1365" s="1">
        <f t="shared" si="172"/>
        <v>0.94005360475865996</v>
      </c>
      <c r="AH1365" s="1">
        <f t="shared" si="172"/>
        <v>1.1860988141627251</v>
      </c>
      <c r="AI1365" s="1">
        <f t="shared" si="172"/>
        <v>1.209770803952644</v>
      </c>
      <c r="AJ1365" s="1">
        <f t="shared" si="172"/>
        <v>0.91593036927561433</v>
      </c>
      <c r="AK1365" s="1">
        <f t="shared" si="172"/>
        <v>1.0078699026447451</v>
      </c>
      <c r="AL1365" s="1">
        <f t="shared" si="172"/>
        <v>1.0918194926910403</v>
      </c>
      <c r="AM1365" s="1">
        <f t="shared" si="172"/>
        <v>0.74767795499981271</v>
      </c>
      <c r="AN1365" s="29">
        <f t="shared" si="172"/>
        <v>1.04349512521863</v>
      </c>
      <c r="AO1365" s="1">
        <f t="shared" si="173"/>
        <v>34444.960551315482</v>
      </c>
      <c r="AP1365" s="1">
        <f t="shared" si="174"/>
        <v>24179.895265871211</v>
      </c>
      <c r="AQ1365" s="29">
        <f t="shared" si="175"/>
        <v>23230.537440792381</v>
      </c>
    </row>
    <row r="1366" spans="1:43" x14ac:dyDescent="0.2">
      <c r="A1366" s="26"/>
      <c r="E1366" s="25" t="s">
        <v>2674</v>
      </c>
      <c r="F1366" s="26" t="s">
        <v>2675</v>
      </c>
      <c r="G1366" s="1">
        <v>0.72623635037946399</v>
      </c>
      <c r="H1366" s="1">
        <v>0.96539157388470698</v>
      </c>
      <c r="I1366" s="1">
        <f>VLOOKUP(F1366,'[1]SUSMB vs SHAM all proteins sum'!$B$2:$E$3214,2,FALSE)</f>
        <v>0.65235499711223699</v>
      </c>
      <c r="J1366" s="29">
        <f>VLOOKUP(F1366,'[1]SUSMB vs SHAM all proteins sum'!$B$2:$E$3214,3,FALSE)</f>
        <v>1.03200645756127</v>
      </c>
      <c r="K1366" s="25">
        <f>VLOOKUP($E1366,[1]AllProteinsNorm!$A$1:$Q$3226,4,FALSE)</f>
        <v>2484223.2979290802</v>
      </c>
      <c r="L1366" s="1">
        <f>VLOOKUP($E1366,[1]AllProteinsNorm!$A$1:$Q$3226,5,FALSE)</f>
        <v>2992619.0971339601</v>
      </c>
      <c r="M1366" s="1">
        <f>VLOOKUP($E1366,[1]AllProteinsNorm!$A$1:$Q$3226,10,FALSE)</f>
        <v>2963210.0376169002</v>
      </c>
      <c r="N1366" s="1">
        <f>VLOOKUP($E1366,[1]AllProteinsNorm!$A$1:$Q$3226,11,FALSE)</f>
        <v>2963417.3758586599</v>
      </c>
      <c r="O1366" s="1">
        <f>VLOOKUP($E1366,[1]AllProteinsNorm!$A$1:$Q$3226,15,FALSE)</f>
        <v>3194439.6275766101</v>
      </c>
      <c r="P1366" s="1">
        <f>VLOOKUP($E1366,[1]AllProteinsNorm!$A$1:$Q$3226,6,FALSE)</f>
        <v>2707156.8621013002</v>
      </c>
      <c r="Q1366" s="1">
        <f>VLOOKUP($E1366,[1]AllProteinsNorm!$A$1:$Q$3226,8,FALSE)</f>
        <v>3659463.8478633999</v>
      </c>
      <c r="R1366" s="1">
        <f>VLOOKUP($E1366,[1]AllProteinsNorm!$A$1:$Q$3226,13,FALSE)</f>
        <v>2119691.9725737399</v>
      </c>
      <c r="S1366" s="1">
        <f>VLOOKUP($E1366,[1]AllProteinsNorm!$A$1:$Q$3226,16,FALSE)</f>
        <v>2963395.9180215099</v>
      </c>
      <c r="T1366" s="1">
        <f>VLOOKUP($E1366,[1]AllProteinsNorm!$A$1:$Q$3226,17,FALSE)</f>
        <v>2810064.06513097</v>
      </c>
      <c r="U1366" s="1">
        <f>VLOOKUP($E1366,[1]AllProteinsNorm!$A$1:$Q$3226,3,FALSE)</f>
        <v>3258213.4711875999</v>
      </c>
      <c r="V1366" s="1">
        <f>VLOOKUP($E1366,[1]AllProteinsNorm!$A$1:$Q$3226,7,FALSE)</f>
        <v>2706895.7928561699</v>
      </c>
      <c r="W1366" s="1">
        <f>VLOOKUP($E1366,[1]AllProteinsNorm!$A$1:$Q$3226,9,FALSE)</f>
        <v>3034393.4388027601</v>
      </c>
      <c r="X1366" s="1">
        <f>VLOOKUP($E1366,[1]AllProteinsNorm!$A$1:$Q$3226,12,FALSE)</f>
        <v>2631748.6190759698</v>
      </c>
      <c r="Y1366" s="29">
        <f>VLOOKUP($E1366,[1]AllProteinsNorm!$A$1:$Q$3226,14,FALSE)</f>
        <v>3466065.17610056</v>
      </c>
      <c r="Z1366" s="25">
        <f t="shared" ref="Z1366:AN1382" si="176">K1366/AVERAGE($K1366:$O1366)</f>
        <v>0.85088324078210631</v>
      </c>
      <c r="AA1366" s="1">
        <f t="shared" si="176"/>
        <v>1.0250163251904496</v>
      </c>
      <c r="AB1366" s="1">
        <f t="shared" si="176"/>
        <v>1.0149432871140858</v>
      </c>
      <c r="AC1366" s="1">
        <f t="shared" si="176"/>
        <v>1.0150143035300552</v>
      </c>
      <c r="AD1366" s="1">
        <f t="shared" si="176"/>
        <v>1.0941428433833034</v>
      </c>
      <c r="AE1366" s="1">
        <f t="shared" si="176"/>
        <v>0.92724128545550411</v>
      </c>
      <c r="AF1366" s="1">
        <f t="shared" si="176"/>
        <v>1.2534205202047255</v>
      </c>
      <c r="AG1366" s="1">
        <f t="shared" si="176"/>
        <v>0.72602586755663268</v>
      </c>
      <c r="AH1366" s="1">
        <f t="shared" si="176"/>
        <v>1.0150069539033006</v>
      </c>
      <c r="AI1366" s="1">
        <f t="shared" si="176"/>
        <v>0.96248852530173767</v>
      </c>
      <c r="AJ1366" s="1">
        <f t="shared" si="176"/>
        <v>1.1159863285378329</v>
      </c>
      <c r="AK1366" s="1">
        <f t="shared" si="176"/>
        <v>0.92715186537577532</v>
      </c>
      <c r="AL1366" s="1">
        <f t="shared" si="176"/>
        <v>1.0393246553837614</v>
      </c>
      <c r="AM1366" s="1">
        <f t="shared" si="176"/>
        <v>0.90141284633710184</v>
      </c>
      <c r="AN1366" s="29">
        <f t="shared" si="176"/>
        <v>1.1871786132353714</v>
      </c>
      <c r="AO1366" s="1">
        <f t="shared" si="173"/>
        <v>234197.89849893269</v>
      </c>
      <c r="AP1366" s="1">
        <f t="shared" si="174"/>
        <v>494655.45788653108</v>
      </c>
      <c r="AQ1366" s="29">
        <f t="shared" si="175"/>
        <v>317710.21681697812</v>
      </c>
    </row>
    <row r="1367" spans="1:43" x14ac:dyDescent="0.2">
      <c r="A1367" s="26"/>
      <c r="E1367" s="25" t="s">
        <v>2676</v>
      </c>
      <c r="F1367" s="26" t="s">
        <v>2677</v>
      </c>
      <c r="G1367" s="1">
        <v>0.18491581101635399</v>
      </c>
      <c r="H1367" s="1">
        <v>1.20427788982547</v>
      </c>
      <c r="I1367" s="1">
        <f>VLOOKUP(F1367,'[1]SUSMB vs SHAM all proteins sum'!$B$2:$E$3214,2,FALSE)</f>
        <v>0.93312117228560898</v>
      </c>
      <c r="J1367" s="29">
        <f>VLOOKUP(F1367,'[1]SUSMB vs SHAM all proteins sum'!$B$2:$E$3214,3,FALSE)</f>
        <v>0.99277807366208803</v>
      </c>
      <c r="K1367" s="25">
        <f>VLOOKUP($E1367,[1]AllProteinsNorm!$A$1:$Q$3226,4,FALSE)</f>
        <v>297745.73587272601</v>
      </c>
      <c r="L1367" s="1">
        <f>VLOOKUP($E1367,[1]AllProteinsNorm!$A$1:$Q$3226,5,FALSE)</f>
        <v>318784.57464895799</v>
      </c>
      <c r="M1367" s="1">
        <f>VLOOKUP($E1367,[1]AllProteinsNorm!$A$1:$Q$3226,10,FALSE)</f>
        <v>234082.411708236</v>
      </c>
      <c r="N1367" s="1">
        <f>VLOOKUP($E1367,[1]AllProteinsNorm!$A$1:$Q$3226,11,FALSE)</f>
        <v>293865.05210704601</v>
      </c>
      <c r="O1367" s="1">
        <f>VLOOKUP($E1367,[1]AllProteinsNorm!$A$1:$Q$3226,15,FALSE)</f>
        <v>343561.20016819699</v>
      </c>
      <c r="P1367" s="1">
        <f>VLOOKUP($E1367,[1]AllProteinsNorm!$A$1:$Q$3226,6,FALSE)</f>
        <v>445640.43157746497</v>
      </c>
      <c r="Q1367" s="1">
        <f>VLOOKUP($E1367,[1]AllProteinsNorm!$A$1:$Q$3226,8,FALSE)</f>
        <v>346594.99919464003</v>
      </c>
      <c r="R1367" s="1">
        <f>VLOOKUP($E1367,[1]AllProteinsNorm!$A$1:$Q$3226,13,FALSE)</f>
        <v>404008.153004847</v>
      </c>
      <c r="S1367" s="1">
        <f>VLOOKUP($E1367,[1]AllProteinsNorm!$A$1:$Q$3226,16,FALSE)</f>
        <v>386955.17888968001</v>
      </c>
      <c r="T1367" s="1">
        <f>VLOOKUP($E1367,[1]AllProteinsNorm!$A$1:$Q$3226,17,FALSE)</f>
        <v>235309.56311287201</v>
      </c>
      <c r="U1367" s="1">
        <f>VLOOKUP($E1367,[1]AllProteinsNorm!$A$1:$Q$3226,3,FALSE)</f>
        <v>251655.81418847799</v>
      </c>
      <c r="V1367" s="1">
        <f>VLOOKUP($E1367,[1]AllProteinsNorm!$A$1:$Q$3226,7,FALSE)</f>
        <v>335306.47823385103</v>
      </c>
      <c r="W1367" s="1">
        <f>VLOOKUP($E1367,[1]AllProteinsNorm!$A$1:$Q$3226,9,FALSE)</f>
        <v>326771.79753341101</v>
      </c>
      <c r="X1367" s="1">
        <f>VLOOKUP($E1367,[1]AllProteinsNorm!$A$1:$Q$3226,12,FALSE)</f>
        <v>280386.70761995902</v>
      </c>
      <c r="Y1367" s="29">
        <f>VLOOKUP($E1367,[1]AllProteinsNorm!$A$1:$Q$3226,14,FALSE)</f>
        <v>279816.72377258202</v>
      </c>
      <c r="Z1367" s="25">
        <f t="shared" si="176"/>
        <v>1.0004634991893921</v>
      </c>
      <c r="AA1367" s="1">
        <f t="shared" si="176"/>
        <v>1.0711566703250082</v>
      </c>
      <c r="AB1367" s="1">
        <f t="shared" si="176"/>
        <v>0.7865466419859013</v>
      </c>
      <c r="AC1367" s="1">
        <f t="shared" si="176"/>
        <v>0.98742390872110319</v>
      </c>
      <c r="AD1367" s="1">
        <f t="shared" si="176"/>
        <v>1.1544092797785954</v>
      </c>
      <c r="AE1367" s="1">
        <f t="shared" si="176"/>
        <v>1.4974084658154188</v>
      </c>
      <c r="AF1367" s="1">
        <f t="shared" si="176"/>
        <v>1.1646032299318565</v>
      </c>
      <c r="AG1367" s="1">
        <f t="shared" si="176"/>
        <v>1.3575187207015096</v>
      </c>
      <c r="AH1367" s="1">
        <f t="shared" si="176"/>
        <v>1.3002185612052242</v>
      </c>
      <c r="AI1367" s="1">
        <f t="shared" si="176"/>
        <v>0.79067002660707386</v>
      </c>
      <c r="AJ1367" s="1">
        <f t="shared" si="176"/>
        <v>0.84559550690587382</v>
      </c>
      <c r="AK1367" s="1">
        <f t="shared" si="176"/>
        <v>1.1266723653705202</v>
      </c>
      <c r="AL1367" s="1">
        <f t="shared" si="176"/>
        <v>1.0979947539414305</v>
      </c>
      <c r="AM1367" s="1">
        <f t="shared" si="176"/>
        <v>0.94213495890858534</v>
      </c>
      <c r="AN1367" s="29">
        <f t="shared" si="176"/>
        <v>0.9402197407686621</v>
      </c>
      <c r="AO1367" s="1">
        <f t="shared" si="173"/>
        <v>36358.418329915359</v>
      </c>
      <c r="AP1367" s="1">
        <f t="shared" si="174"/>
        <v>71633.051301350642</v>
      </c>
      <c r="AQ1367" s="29">
        <f t="shared" si="175"/>
        <v>31485.336805532545</v>
      </c>
    </row>
    <row r="1368" spans="1:43" x14ac:dyDescent="0.2">
      <c r="A1368" s="26"/>
      <c r="E1368" s="25" t="s">
        <v>2678</v>
      </c>
      <c r="F1368" s="26" t="s">
        <v>2679</v>
      </c>
      <c r="G1368" s="1">
        <v>0.164111612175316</v>
      </c>
      <c r="H1368" s="43">
        <v>1.5849074907621099</v>
      </c>
      <c r="I1368" s="1">
        <f>VLOOKUP(F1368,'[1]SUSMB vs SHAM all proteins sum'!$B$2:$E$3214,2,FALSE)</f>
        <v>0.50109231809178401</v>
      </c>
      <c r="J1368" s="29">
        <f>VLOOKUP(F1368,'[1]SUSMB vs SHAM all proteins sum'!$B$2:$E$3214,3,FALSE)</f>
        <v>0.69258983203389801</v>
      </c>
      <c r="K1368" s="25">
        <f>VLOOKUP($E1368,[1]AllProteinsNorm!$A$1:$Q$3226,4,FALSE)</f>
        <v>56342.647546820903</v>
      </c>
      <c r="L1368" s="1">
        <f>VLOOKUP($E1368,[1]AllProteinsNorm!$A$1:$Q$3226,5,FALSE)</f>
        <v>72899.038303851994</v>
      </c>
      <c r="M1368" s="1">
        <f>VLOOKUP($E1368,[1]AllProteinsNorm!$A$1:$Q$3226,10,FALSE)</f>
        <v>136678.07890058999</v>
      </c>
      <c r="N1368" s="1">
        <f>VLOOKUP($E1368,[1]AllProteinsNorm!$A$1:$Q$3226,11,FALSE)</f>
        <v>34127.008150854497</v>
      </c>
      <c r="O1368" s="1">
        <f>VLOOKUP($E1368,[1]AllProteinsNorm!$A$1:$Q$3226,15,FALSE)</f>
        <v>125827.88299723899</v>
      </c>
      <c r="P1368" s="1">
        <f>VLOOKUP($E1368,[1]AllProteinsNorm!$A$1:$Q$3226,6,FALSE)</f>
        <v>119943.76124686</v>
      </c>
      <c r="Q1368" s="1">
        <f>VLOOKUP($E1368,[1]AllProteinsNorm!$A$1:$Q$3226,8,FALSE)</f>
        <v>128332.264089239</v>
      </c>
      <c r="R1368" s="1">
        <f>VLOOKUP($E1368,[1]AllProteinsNorm!$A$1:$Q$3226,13,FALSE)</f>
        <v>182438.52350754099</v>
      </c>
      <c r="S1368" s="1">
        <f>VLOOKUP($E1368,[1]AllProteinsNorm!$A$1:$Q$3226,16,FALSE)</f>
        <v>123344.291738363</v>
      </c>
      <c r="T1368" s="1">
        <f>VLOOKUP($E1368,[1]AllProteinsNorm!$A$1:$Q$3226,17,FALSE)</f>
        <v>69599.078186448605</v>
      </c>
      <c r="U1368" s="1">
        <f>VLOOKUP($E1368,[1]AllProteinsNorm!$A$1:$Q$3226,3,FALSE)</f>
        <v>34837.697289498698</v>
      </c>
      <c r="V1368" s="1">
        <f>VLOOKUP($E1368,[1]AllProteinsNorm!$A$1:$Q$3226,7,FALSE)</f>
        <v>40728.7574323566</v>
      </c>
      <c r="W1368" s="1">
        <f>VLOOKUP($E1368,[1]AllProteinsNorm!$A$1:$Q$3226,9,FALSE)</f>
        <v>13343.3232058429</v>
      </c>
      <c r="X1368" s="1">
        <f>VLOOKUP($E1368,[1]AllProteinsNorm!$A$1:$Q$3226,12,FALSE)</f>
        <v>135778.22765896699</v>
      </c>
      <c r="Y1368" s="29">
        <f>VLOOKUP($E1368,[1]AllProteinsNorm!$A$1:$Q$3226,14,FALSE)</f>
        <v>149440.68009245201</v>
      </c>
      <c r="Z1368" s="25">
        <f t="shared" si="176"/>
        <v>0.66149331459789806</v>
      </c>
      <c r="AA1368" s="1">
        <f t="shared" si="176"/>
        <v>0.8558743434720808</v>
      </c>
      <c r="AB1368" s="1">
        <f t="shared" si="176"/>
        <v>1.6046749554978219</v>
      </c>
      <c r="AC1368" s="1">
        <f t="shared" si="176"/>
        <v>0.40066962987954213</v>
      </c>
      <c r="AD1368" s="1">
        <f t="shared" si="176"/>
        <v>1.477287756552657</v>
      </c>
      <c r="AE1368" s="1">
        <f t="shared" si="176"/>
        <v>1.4082049681210118</v>
      </c>
      <c r="AF1368" s="1">
        <f t="shared" si="176"/>
        <v>1.5066905521558762</v>
      </c>
      <c r="AG1368" s="1">
        <f t="shared" si="176"/>
        <v>2.1419274542443687</v>
      </c>
      <c r="AH1368" s="1">
        <f t="shared" si="176"/>
        <v>1.4481290448933406</v>
      </c>
      <c r="AI1368" s="1">
        <f t="shared" si="176"/>
        <v>0.81713101756983175</v>
      </c>
      <c r="AJ1368" s="1">
        <f t="shared" si="176"/>
        <v>0.40901350675504411</v>
      </c>
      <c r="AK1368" s="1">
        <f t="shared" si="176"/>
        <v>0.47817775568666043</v>
      </c>
      <c r="AL1368" s="1">
        <f t="shared" si="176"/>
        <v>0.15665786894109313</v>
      </c>
      <c r="AM1368" s="1">
        <f t="shared" si="176"/>
        <v>1.5941102126896041</v>
      </c>
      <c r="AN1368" s="29">
        <f t="shared" si="176"/>
        <v>1.7545148322675506</v>
      </c>
      <c r="AO1368" s="1">
        <f t="shared" si="173"/>
        <v>39731.914848353292</v>
      </c>
      <c r="AP1368" s="1">
        <f t="shared" si="174"/>
        <v>35798.035667472061</v>
      </c>
      <c r="AQ1368" s="29">
        <f t="shared" si="175"/>
        <v>56257.142465116704</v>
      </c>
    </row>
    <row r="1369" spans="1:43" x14ac:dyDescent="0.2">
      <c r="A1369" s="26"/>
      <c r="E1369" s="25" t="s">
        <v>2680</v>
      </c>
      <c r="F1369" s="26" t="s">
        <v>2681</v>
      </c>
      <c r="G1369" s="1">
        <v>0.578322953014476</v>
      </c>
      <c r="H1369" s="1">
        <v>1.28332896711158</v>
      </c>
      <c r="I1369" s="1">
        <f>VLOOKUP(F1369,'[1]SUSMB vs SHAM all proteins sum'!$B$2:$E$3214,2,FALSE)</f>
        <v>0.84761088812997898</v>
      </c>
      <c r="J1369" s="29">
        <f>VLOOKUP(F1369,'[1]SUSMB vs SHAM all proteins sum'!$B$2:$E$3214,3,FALSE)</f>
        <v>1.11080639816868</v>
      </c>
      <c r="K1369" s="25">
        <f>VLOOKUP($E1369,[1]AllProteinsNorm!$A$1:$Q$3226,4,FALSE)</f>
        <v>14275.617943327799</v>
      </c>
      <c r="L1369" s="1">
        <f>VLOOKUP($E1369,[1]AllProteinsNorm!$A$1:$Q$3226,5,FALSE)</f>
        <v>63957.513391122098</v>
      </c>
      <c r="M1369" s="1">
        <f>VLOOKUP($E1369,[1]AllProteinsNorm!$A$1:$Q$3226,10,FALSE)</f>
        <v>65536.8942331242</v>
      </c>
      <c r="N1369" s="1">
        <f>VLOOKUP($E1369,[1]AllProteinsNorm!$A$1:$Q$3226,11,FALSE)</f>
        <v>36015.520470028299</v>
      </c>
      <c r="O1369" s="1">
        <f>VLOOKUP($E1369,[1]AllProteinsNorm!$A$1:$Q$3226,15,FALSE)</f>
        <v>21723.957839503299</v>
      </c>
      <c r="P1369" s="1">
        <f>VLOOKUP($E1369,[1]AllProteinsNorm!$A$1:$Q$3226,6,FALSE)</f>
        <v>69010.137406654394</v>
      </c>
      <c r="Q1369" s="1">
        <f>VLOOKUP($E1369,[1]AllProteinsNorm!$A$1:$Q$3226,8,FALSE)</f>
        <v>57892.785036481997</v>
      </c>
      <c r="R1369" s="1">
        <f>VLOOKUP($E1369,[1]AllProteinsNorm!$A$1:$Q$3226,13,FALSE)</f>
        <v>74635.792158579599</v>
      </c>
      <c r="S1369" s="1">
        <f>VLOOKUP($E1369,[1]AllProteinsNorm!$A$1:$Q$3226,16,FALSE)</f>
        <v>39773.137231444402</v>
      </c>
      <c r="T1369" s="1">
        <f>VLOOKUP($E1369,[1]AllProteinsNorm!$A$1:$Q$3226,17,FALSE)</f>
        <v>13740.946412473</v>
      </c>
      <c r="U1369" s="1">
        <f>VLOOKUP($E1369,[1]AllProteinsNorm!$A$1:$Q$3226,3,FALSE)</f>
        <v>6936.4212998065104</v>
      </c>
      <c r="V1369" s="1">
        <f>VLOOKUP($E1369,[1]AllProteinsNorm!$A$1:$Q$3226,7,FALSE)</f>
        <v>68212.622476682896</v>
      </c>
      <c r="W1369" s="1">
        <f>VLOOKUP($E1369,[1]AllProteinsNorm!$A$1:$Q$3226,9,FALSE)</f>
        <v>44280.809735538904</v>
      </c>
      <c r="X1369" s="1">
        <f>VLOOKUP($E1369,[1]AllProteinsNorm!$A$1:$Q$3226,12,FALSE)</f>
        <v>76685.084321671995</v>
      </c>
      <c r="Y1369" s="29">
        <f>VLOOKUP($E1369,[1]AllProteinsNorm!$A$1:$Q$3226,14,FALSE)</f>
        <v>49279.488313951297</v>
      </c>
      <c r="Z1369" s="25">
        <f t="shared" si="176"/>
        <v>0.3542169889920937</v>
      </c>
      <c r="AA1369" s="1">
        <f t="shared" si="176"/>
        <v>1.5869602217404044</v>
      </c>
      <c r="AB1369" s="1">
        <f t="shared" si="176"/>
        <v>1.6261489649910779</v>
      </c>
      <c r="AC1369" s="1">
        <f t="shared" si="176"/>
        <v>0.89364322220735148</v>
      </c>
      <c r="AD1369" s="1">
        <f t="shared" si="176"/>
        <v>0.53903060206907316</v>
      </c>
      <c r="AE1369" s="1">
        <f t="shared" si="176"/>
        <v>1.7123295943585251</v>
      </c>
      <c r="AF1369" s="1">
        <f t="shared" si="176"/>
        <v>1.4364777820054828</v>
      </c>
      <c r="AG1369" s="1">
        <f t="shared" si="176"/>
        <v>1.8519174213266296</v>
      </c>
      <c r="AH1369" s="1">
        <f t="shared" si="176"/>
        <v>0.9868799353429204</v>
      </c>
      <c r="AI1369" s="1">
        <f t="shared" si="176"/>
        <v>0.34095033107850764</v>
      </c>
      <c r="AJ1369" s="1">
        <f t="shared" si="176"/>
        <v>0.17211151748050593</v>
      </c>
      <c r="AK1369" s="1">
        <f t="shared" si="176"/>
        <v>1.6925410753401398</v>
      </c>
      <c r="AL1369" s="1">
        <f t="shared" si="176"/>
        <v>1.0987275757113764</v>
      </c>
      <c r="AM1369" s="1">
        <f t="shared" si="176"/>
        <v>1.9027659451843975</v>
      </c>
      <c r="AN1369" s="29">
        <f t="shared" si="176"/>
        <v>1.222758415007694</v>
      </c>
      <c r="AO1369" s="1">
        <f t="shared" si="173"/>
        <v>21153.124218153796</v>
      </c>
      <c r="AP1369" s="1">
        <f t="shared" si="174"/>
        <v>22112.46331940671</v>
      </c>
      <c r="AQ1369" s="29">
        <f t="shared" si="175"/>
        <v>24196.078878486198</v>
      </c>
    </row>
    <row r="1370" spans="1:43" x14ac:dyDescent="0.2">
      <c r="A1370" s="26"/>
      <c r="E1370" s="25" t="s">
        <v>2682</v>
      </c>
      <c r="F1370" s="26" t="s">
        <v>2683</v>
      </c>
      <c r="G1370" s="1">
        <v>0.30100293345916201</v>
      </c>
      <c r="H1370" s="1">
        <v>0.84041016797937296</v>
      </c>
      <c r="I1370" s="1">
        <f>VLOOKUP(F1370,'[1]SUSMB vs SHAM all proteins sum'!$B$2:$E$3214,2,FALSE)</f>
        <v>0.37221280519477301</v>
      </c>
      <c r="J1370" s="29">
        <f>VLOOKUP(F1370,'[1]SUSMB vs SHAM all proteins sum'!$B$2:$E$3214,3,FALSE)</f>
        <v>0.88027884669183998</v>
      </c>
      <c r="K1370" s="25">
        <f>VLOOKUP($E1370,[1]AllProteinsNorm!$A$1:$Q$3226,4,FALSE)</f>
        <v>475009.78686533298</v>
      </c>
      <c r="L1370" s="1">
        <f>VLOOKUP($E1370,[1]AllProteinsNorm!$A$1:$Q$3226,5,FALSE)</f>
        <v>227564.224964611</v>
      </c>
      <c r="M1370" s="1">
        <f>VLOOKUP($E1370,[1]AllProteinsNorm!$A$1:$Q$3226,10,FALSE)</f>
        <v>334040.15715722903</v>
      </c>
      <c r="N1370" s="1">
        <f>VLOOKUP($E1370,[1]AllProteinsNorm!$A$1:$Q$3226,11,FALSE)</f>
        <v>329957.946135048</v>
      </c>
      <c r="O1370" s="1">
        <f>VLOOKUP($E1370,[1]AllProteinsNorm!$A$1:$Q$3226,15,FALSE)</f>
        <v>340535.25993190199</v>
      </c>
      <c r="P1370" s="1">
        <f>VLOOKUP($E1370,[1]AllProteinsNorm!$A$1:$Q$3226,6,FALSE)</f>
        <v>197754.95179443501</v>
      </c>
      <c r="Q1370" s="1">
        <f>VLOOKUP($E1370,[1]AllProteinsNorm!$A$1:$Q$3226,8,FALSE)</f>
        <v>345010.787907066</v>
      </c>
      <c r="R1370" s="1">
        <f>VLOOKUP($E1370,[1]AllProteinsNorm!$A$1:$Q$3226,13,FALSE)</f>
        <v>330003.10958939698</v>
      </c>
      <c r="S1370" s="1">
        <f>VLOOKUP($E1370,[1]AllProteinsNorm!$A$1:$Q$3226,16,FALSE)</f>
        <v>311083.59424955503</v>
      </c>
      <c r="T1370" s="1">
        <f>VLOOKUP($E1370,[1]AllProteinsNorm!$A$1:$Q$3226,17,FALSE)</f>
        <v>242843.90749080799</v>
      </c>
      <c r="U1370" s="1">
        <f>VLOOKUP($E1370,[1]AllProteinsNorm!$A$1:$Q$3226,3,FALSE)</f>
        <v>231503.992145931</v>
      </c>
      <c r="V1370" s="1">
        <f>VLOOKUP($E1370,[1]AllProteinsNorm!$A$1:$Q$3226,7,FALSE)</f>
        <v>313189.20847966999</v>
      </c>
      <c r="W1370" s="1">
        <f>VLOOKUP($E1370,[1]AllProteinsNorm!$A$1:$Q$3226,9,FALSE)</f>
        <v>350406.202690345</v>
      </c>
      <c r="X1370" s="1">
        <f>VLOOKUP($E1370,[1]AllProteinsNorm!$A$1:$Q$3226,12,FALSE)</f>
        <v>287432.122534864</v>
      </c>
      <c r="Y1370" s="29">
        <f>VLOOKUP($E1370,[1]AllProteinsNorm!$A$1:$Q$3226,14,FALSE)</f>
        <v>293666.81398196</v>
      </c>
      <c r="Z1370" s="25">
        <f t="shared" si="176"/>
        <v>1.3912709704340451</v>
      </c>
      <c r="AA1370" s="1">
        <f t="shared" si="176"/>
        <v>0.66651995149806031</v>
      </c>
      <c r="AB1370" s="1">
        <f t="shared" si="176"/>
        <v>0.97838062806868986</v>
      </c>
      <c r="AC1370" s="1">
        <f t="shared" si="176"/>
        <v>0.96642411296649366</v>
      </c>
      <c r="AD1370" s="1">
        <f t="shared" si="176"/>
        <v>0.99740433703271159</v>
      </c>
      <c r="AE1370" s="1">
        <f t="shared" si="176"/>
        <v>0.57921064217816209</v>
      </c>
      <c r="AF1370" s="1">
        <f t="shared" si="176"/>
        <v>1.010512850417882</v>
      </c>
      <c r="AG1370" s="1">
        <f t="shared" si="176"/>
        <v>0.96655639361564594</v>
      </c>
      <c r="AH1370" s="1">
        <f t="shared" si="176"/>
        <v>0.91114243543026197</v>
      </c>
      <c r="AI1370" s="1">
        <f t="shared" si="176"/>
        <v>0.71127308990481275</v>
      </c>
      <c r="AJ1370" s="1">
        <f t="shared" si="176"/>
        <v>0.67805925839489534</v>
      </c>
      <c r="AK1370" s="1">
        <f t="shared" si="176"/>
        <v>0.91730963457919723</v>
      </c>
      <c r="AL1370" s="1">
        <f t="shared" si="176"/>
        <v>1.0263156489474941</v>
      </c>
      <c r="AM1370" s="1">
        <f t="shared" si="176"/>
        <v>0.84186890272719705</v>
      </c>
      <c r="AN1370" s="29">
        <f t="shared" si="176"/>
        <v>0.86012988483706088</v>
      </c>
      <c r="AO1370" s="1">
        <f t="shared" si="173"/>
        <v>78734.988635207352</v>
      </c>
      <c r="AP1370" s="1">
        <f t="shared" si="174"/>
        <v>56027.113931717351</v>
      </c>
      <c r="AQ1370" s="29">
        <f t="shared" si="175"/>
        <v>38707.106752376909</v>
      </c>
    </row>
    <row r="1371" spans="1:43" x14ac:dyDescent="0.2">
      <c r="A1371" s="26"/>
      <c r="E1371" s="25" t="s">
        <v>2684</v>
      </c>
      <c r="F1371" s="26" t="s">
        <v>2685</v>
      </c>
      <c r="G1371" s="1">
        <v>0.74668795371845598</v>
      </c>
      <c r="H1371" s="1">
        <v>1.2130588123511901</v>
      </c>
      <c r="I1371" s="1">
        <f>VLOOKUP(F1371,'[1]SUSMB vs SHAM all proteins sum'!$B$2:$E$3214,2,FALSE)</f>
        <v>0.43626846947175202</v>
      </c>
      <c r="J1371" s="29">
        <f>VLOOKUP(F1371,'[1]SUSMB vs SHAM all proteins sum'!$B$2:$E$3214,3,FALSE)</f>
        <v>1.5970411691948101</v>
      </c>
      <c r="K1371" s="25">
        <f>VLOOKUP($E1371,[1]AllProteinsNorm!$A$1:$Q$3226,4,FALSE)</f>
        <v>3034.6298093923701</v>
      </c>
      <c r="L1371" s="1">
        <f>VLOOKUP($E1371,[1]AllProteinsNorm!$A$1:$Q$3226,5,FALSE)</f>
        <v>23016.2781009543</v>
      </c>
      <c r="M1371" s="1">
        <f>VLOOKUP($E1371,[1]AllProteinsNorm!$A$1:$Q$3226,10,FALSE)</f>
        <v>44983.519244958399</v>
      </c>
      <c r="N1371" s="1">
        <f>VLOOKUP($E1371,[1]AllProteinsNorm!$A$1:$Q$3226,11,FALSE)</f>
        <v>37080.210826629598</v>
      </c>
      <c r="O1371" s="1">
        <f>VLOOKUP($E1371,[1]AllProteinsNorm!$A$1:$Q$3226,15,FALSE)</f>
        <v>77034.197370640497</v>
      </c>
      <c r="P1371" s="1">
        <f>VLOOKUP($E1371,[1]AllProteinsNorm!$A$1:$Q$3226,6,FALSE)</f>
        <v>23767.018599992301</v>
      </c>
      <c r="Q1371" s="1">
        <f>VLOOKUP($E1371,[1]AllProteinsNorm!$A$1:$Q$3226,8,FALSE)</f>
        <v>24199.5456483048</v>
      </c>
      <c r="R1371" s="1">
        <f>VLOOKUP($E1371,[1]AllProteinsNorm!$A$1:$Q$3226,13,FALSE)</f>
        <v>27960.2926783572</v>
      </c>
      <c r="S1371" s="1">
        <f>VLOOKUP($E1371,[1]AllProteinsNorm!$A$1:$Q$3226,16,FALSE)</f>
        <v>53716.701355118203</v>
      </c>
      <c r="T1371" s="1">
        <f>VLOOKUP($E1371,[1]AllProteinsNorm!$A$1:$Q$3226,17,FALSE)</f>
        <v>27289.546628387401</v>
      </c>
      <c r="U1371" s="1">
        <f>VLOOKUP($E1371,[1]AllProteinsNorm!$A$1:$Q$3226,3,FALSE)</f>
        <v>44899.774584672399</v>
      </c>
      <c r="V1371" s="1">
        <f>VLOOKUP($E1371,[1]AllProteinsNorm!$A$1:$Q$3226,7,FALSE)</f>
        <v>38443.700344769903</v>
      </c>
      <c r="W1371" s="1">
        <f>VLOOKUP($E1371,[1]AllProteinsNorm!$A$1:$Q$3226,9,FALSE)</f>
        <v>24730.595752293899</v>
      </c>
      <c r="X1371" s="1">
        <f>VLOOKUP($E1371,[1]AllProteinsNorm!$A$1:$Q$3226,12,FALSE)</f>
        <v>42760.184224338002</v>
      </c>
      <c r="Y1371" s="29">
        <f>VLOOKUP($E1371,[1]AllProteinsNorm!$A$1:$Q$3226,14,FALSE)</f>
        <v>51080.727050723101</v>
      </c>
      <c r="Z1371" s="25">
        <f t="shared" si="176"/>
        <v>8.1951090959162282E-2</v>
      </c>
      <c r="AA1371" s="1">
        <f t="shared" si="176"/>
        <v>0.62156151447360897</v>
      </c>
      <c r="AB1371" s="1">
        <f t="shared" si="176"/>
        <v>1.2147934703261081</v>
      </c>
      <c r="AC1371" s="1">
        <f t="shared" si="176"/>
        <v>1.0013622488096807</v>
      </c>
      <c r="AD1371" s="1">
        <f t="shared" si="176"/>
        <v>2.0803316754314394</v>
      </c>
      <c r="AE1371" s="1">
        <f t="shared" si="176"/>
        <v>0.64183548750747599</v>
      </c>
      <c r="AF1371" s="1">
        <f t="shared" si="176"/>
        <v>0.65351601057122755</v>
      </c>
      <c r="AG1371" s="1">
        <f t="shared" si="176"/>
        <v>0.75507611552384268</v>
      </c>
      <c r="AH1371" s="1">
        <f t="shared" si="176"/>
        <v>1.4506356805546892</v>
      </c>
      <c r="AI1371" s="1">
        <f t="shared" si="176"/>
        <v>0.73696241665307993</v>
      </c>
      <c r="AJ1371" s="1">
        <f t="shared" si="176"/>
        <v>1.2125319205808307</v>
      </c>
      <c r="AK1371" s="1">
        <f t="shared" si="176"/>
        <v>1.0381836934475537</v>
      </c>
      <c r="AL1371" s="1">
        <f t="shared" si="176"/>
        <v>0.6678571783938021</v>
      </c>
      <c r="AM1371" s="1">
        <f t="shared" si="176"/>
        <v>1.1547516392126</v>
      </c>
      <c r="AN1371" s="29">
        <f t="shared" si="176"/>
        <v>1.3794504014419293</v>
      </c>
      <c r="AO1371" s="1">
        <f t="shared" si="173"/>
        <v>24558.771925180463</v>
      </c>
      <c r="AP1371" s="1">
        <f t="shared" si="174"/>
        <v>11286.014581643945</v>
      </c>
      <c r="AQ1371" s="29">
        <f t="shared" si="175"/>
        <v>8823.2903547744099</v>
      </c>
    </row>
    <row r="1372" spans="1:43" x14ac:dyDescent="0.2">
      <c r="A1372" s="26"/>
      <c r="E1372" s="25" t="s">
        <v>2686</v>
      </c>
      <c r="F1372" s="26" t="s">
        <v>2687</v>
      </c>
      <c r="G1372" s="1">
        <v>0.89186233537805903</v>
      </c>
      <c r="H1372" s="1">
        <v>0.98386691531781501</v>
      </c>
      <c r="I1372" s="1">
        <f>VLOOKUP(F1372,'[1]SUSMB vs SHAM all proteins sum'!$B$2:$E$3214,2,FALSE)</f>
        <v>0.452022719595013</v>
      </c>
      <c r="J1372" s="29">
        <f>VLOOKUP(F1372,'[1]SUSMB vs SHAM all proteins sum'!$B$2:$E$3214,3,FALSE)</f>
        <v>0.92609564502853803</v>
      </c>
      <c r="K1372" s="25">
        <f>VLOOKUP($E1372,[1]AllProteinsNorm!$A$1:$Q$3226,4,FALSE)</f>
        <v>1356115.4440653101</v>
      </c>
      <c r="L1372" s="1">
        <f>VLOOKUP($E1372,[1]AllProteinsNorm!$A$1:$Q$3226,5,FALSE)</f>
        <v>1410621.84097399</v>
      </c>
      <c r="M1372" s="1">
        <f>VLOOKUP($E1372,[1]AllProteinsNorm!$A$1:$Q$3226,10,FALSE)</f>
        <v>1850798.7106029601</v>
      </c>
      <c r="N1372" s="1">
        <f>VLOOKUP($E1372,[1]AllProteinsNorm!$A$1:$Q$3226,11,FALSE)</f>
        <v>1416259.10124241</v>
      </c>
      <c r="O1372" s="1">
        <f>VLOOKUP($E1372,[1]AllProteinsNorm!$A$1:$Q$3226,15,FALSE)</f>
        <v>1057568.72618952</v>
      </c>
      <c r="P1372" s="1">
        <f>VLOOKUP($E1372,[1]AllProteinsNorm!$A$1:$Q$3226,6,FALSE)</f>
        <v>1150383.4750352099</v>
      </c>
      <c r="Q1372" s="1">
        <f>VLOOKUP($E1372,[1]AllProteinsNorm!$A$1:$Q$3226,8,FALSE)</f>
        <v>1467324.95121013</v>
      </c>
      <c r="R1372" s="1">
        <f>VLOOKUP($E1372,[1]AllProteinsNorm!$A$1:$Q$3226,13,FALSE)</f>
        <v>1261314.28943689</v>
      </c>
      <c r="S1372" s="1">
        <f>VLOOKUP($E1372,[1]AllProteinsNorm!$A$1:$Q$3226,16,FALSE)</f>
        <v>1296777.6017033199</v>
      </c>
      <c r="T1372" s="1">
        <f>VLOOKUP($E1372,[1]AllProteinsNorm!$A$1:$Q$3226,17,FALSE)</f>
        <v>1770686.99395331</v>
      </c>
      <c r="U1372" s="1">
        <f>VLOOKUP($E1372,[1]AllProteinsNorm!$A$1:$Q$3226,3,FALSE)</f>
        <v>1138559.05891702</v>
      </c>
      <c r="V1372" s="1">
        <f>VLOOKUP($E1372,[1]AllProteinsNorm!$A$1:$Q$3226,7,FALSE)</f>
        <v>1425882.3597428999</v>
      </c>
      <c r="W1372" s="1">
        <f>VLOOKUP($E1372,[1]AllProteinsNorm!$A$1:$Q$3226,9,FALSE)</f>
        <v>1235187.9852448001</v>
      </c>
      <c r="X1372" s="1">
        <f>VLOOKUP($E1372,[1]AllProteinsNorm!$A$1:$Q$3226,12,FALSE)</f>
        <v>1357687.9309307099</v>
      </c>
      <c r="Y1372" s="29">
        <f>VLOOKUP($E1372,[1]AllProteinsNorm!$A$1:$Q$3226,14,FALSE)</f>
        <v>1326858.7777434001</v>
      </c>
      <c r="Z1372" s="25">
        <f t="shared" si="176"/>
        <v>0.95617393064273637</v>
      </c>
      <c r="AA1372" s="1">
        <f t="shared" si="176"/>
        <v>0.99460546389119608</v>
      </c>
      <c r="AB1372" s="1">
        <f t="shared" si="176"/>
        <v>1.3049666867893241</v>
      </c>
      <c r="AC1372" s="1">
        <f t="shared" si="176"/>
        <v>0.99858020021065919</v>
      </c>
      <c r="AD1372" s="1">
        <f t="shared" si="176"/>
        <v>0.74567371846608443</v>
      </c>
      <c r="AE1372" s="1">
        <f t="shared" si="176"/>
        <v>0.81111581899947216</v>
      </c>
      <c r="AF1372" s="1">
        <f t="shared" si="176"/>
        <v>1.034585862338415</v>
      </c>
      <c r="AG1372" s="1">
        <f t="shared" si="176"/>
        <v>0.88933124918282325</v>
      </c>
      <c r="AH1372" s="1">
        <f t="shared" si="176"/>
        <v>0.91433582739317942</v>
      </c>
      <c r="AI1372" s="1">
        <f t="shared" si="176"/>
        <v>1.2484812781652601</v>
      </c>
      <c r="AJ1372" s="1">
        <f t="shared" si="176"/>
        <v>0.80277862434044545</v>
      </c>
      <c r="AK1372" s="1">
        <f t="shared" si="176"/>
        <v>1.0053653960774807</v>
      </c>
      <c r="AL1372" s="1">
        <f t="shared" si="176"/>
        <v>0.87091003653323462</v>
      </c>
      <c r="AM1372" s="1">
        <f t="shared" si="176"/>
        <v>0.95728266438185383</v>
      </c>
      <c r="AN1372" s="29">
        <f t="shared" si="176"/>
        <v>0.93554555290620467</v>
      </c>
      <c r="AO1372" s="1">
        <f t="shared" si="173"/>
        <v>253421.47551456027</v>
      </c>
      <c r="AP1372" s="1">
        <f t="shared" si="174"/>
        <v>216132.26243763333</v>
      </c>
      <c r="AQ1372" s="29">
        <f t="shared" si="175"/>
        <v>100109.29571537249</v>
      </c>
    </row>
    <row r="1373" spans="1:43" x14ac:dyDescent="0.2">
      <c r="A1373" s="26"/>
      <c r="E1373" s="25" t="s">
        <v>2688</v>
      </c>
      <c r="F1373" s="26" t="s">
        <v>2689</v>
      </c>
      <c r="G1373" s="1">
        <v>0.45296281669038901</v>
      </c>
      <c r="H1373" s="1">
        <v>1.4342841724903601</v>
      </c>
      <c r="I1373" s="1">
        <f>VLOOKUP(F1373,'[1]SUSMB vs SHAM all proteins sum'!$B$2:$E$3214,2,FALSE)</f>
        <v>0.26459794672678999</v>
      </c>
      <c r="J1373" s="29">
        <f>VLOOKUP(F1373,'[1]SUSMB vs SHAM all proteins sum'!$B$2:$E$3214,3,FALSE)</f>
        <v>1.72268570744078</v>
      </c>
      <c r="K1373" s="25">
        <f>VLOOKUP($E1373,[1]AllProteinsNorm!$A$1:$Q$3226,4,FALSE)</f>
        <v>154837.845111968</v>
      </c>
      <c r="L1373" s="1">
        <f>VLOOKUP($E1373,[1]AllProteinsNorm!$A$1:$Q$3226,5,FALSE)</f>
        <v>18183.191030841699</v>
      </c>
      <c r="M1373" s="1">
        <f>VLOOKUP($E1373,[1]AllProteinsNorm!$A$1:$Q$3226,10,FALSE)</f>
        <v>12529.2348535453</v>
      </c>
      <c r="N1373" s="1">
        <f>VLOOKUP($E1373,[1]AllProteinsNorm!$A$1:$Q$3226,11,FALSE)</f>
        <v>27216.5169991449</v>
      </c>
      <c r="O1373" s="1">
        <f>VLOOKUP($E1373,[1]AllProteinsNorm!$A$1:$Q$3226,15,FALSE)</f>
        <v>47040.1315101367</v>
      </c>
      <c r="P1373" s="1">
        <f>VLOOKUP($E1373,[1]AllProteinsNorm!$A$1:$Q$3226,6,FALSE)</f>
        <v>31272.814000708699</v>
      </c>
      <c r="Q1373" s="1">
        <f>VLOOKUP($E1373,[1]AllProteinsNorm!$A$1:$Q$3226,8,FALSE)</f>
        <v>43031.676992553897</v>
      </c>
      <c r="R1373" s="1">
        <f>VLOOKUP($E1373,[1]AllProteinsNorm!$A$1:$Q$3226,13,FALSE)</f>
        <v>65990.293070201398</v>
      </c>
      <c r="S1373" s="1">
        <f>VLOOKUP($E1373,[1]AllProteinsNorm!$A$1:$Q$3226,16,FALSE)</f>
        <v>54277.364325654198</v>
      </c>
      <c r="T1373" s="1">
        <f>VLOOKUP($E1373,[1]AllProteinsNorm!$A$1:$Q$3226,17,FALSE)</f>
        <v>56871.519541147602</v>
      </c>
      <c r="U1373" s="1">
        <f>VLOOKUP($E1373,[1]AllProteinsNorm!$A$1:$Q$3226,3,FALSE)</f>
        <v>40016.785435245001</v>
      </c>
      <c r="V1373" s="1">
        <f>VLOOKUP($E1373,[1]AllProteinsNorm!$A$1:$Q$3226,7,FALSE)</f>
        <v>49893.925471041199</v>
      </c>
      <c r="W1373" s="1">
        <f>VLOOKUP($E1373,[1]AllProteinsNorm!$A$1:$Q$3226,9,FALSE)</f>
        <v>71641.509676603004</v>
      </c>
      <c r="X1373" s="1">
        <f>VLOOKUP($E1373,[1]AllProteinsNorm!$A$1:$Q$3226,12,FALSE)</f>
        <v>66910.572067378802</v>
      </c>
      <c r="Y1373" s="29">
        <f>VLOOKUP($E1373,[1]AllProteinsNorm!$A$1:$Q$3226,14,FALSE)</f>
        <v>71590.2289443841</v>
      </c>
      <c r="Z1373" s="25">
        <f t="shared" si="176"/>
        <v>2.9798637658803533</v>
      </c>
      <c r="AA1373" s="1">
        <f t="shared" si="176"/>
        <v>0.34993661957581562</v>
      </c>
      <c r="AB1373" s="1">
        <f t="shared" si="176"/>
        <v>0.24112588835944138</v>
      </c>
      <c r="AC1373" s="1">
        <f t="shared" si="176"/>
        <v>0.52378352837816611</v>
      </c>
      <c r="AD1373" s="1">
        <f t="shared" si="176"/>
        <v>0.90529019780622422</v>
      </c>
      <c r="AE1373" s="1">
        <f t="shared" si="176"/>
        <v>0.60184721138711295</v>
      </c>
      <c r="AF1373" s="1">
        <f t="shared" si="176"/>
        <v>0.82814724631728509</v>
      </c>
      <c r="AG1373" s="1">
        <f t="shared" si="176"/>
        <v>1.2699872119604905</v>
      </c>
      <c r="AH1373" s="1">
        <f t="shared" si="176"/>
        <v>1.044571184419063</v>
      </c>
      <c r="AI1373" s="1">
        <f t="shared" si="176"/>
        <v>1.0944958596438337</v>
      </c>
      <c r="AJ1373" s="1">
        <f t="shared" si="176"/>
        <v>0.77012547455220548</v>
      </c>
      <c r="AK1373" s="1">
        <f t="shared" si="176"/>
        <v>0.96021163651029584</v>
      </c>
      <c r="AL1373" s="1">
        <f t="shared" si="176"/>
        <v>1.3787452199680295</v>
      </c>
      <c r="AM1373" s="1">
        <f t="shared" si="176"/>
        <v>1.2876980373482154</v>
      </c>
      <c r="AN1373" s="29">
        <f t="shared" si="176"/>
        <v>1.3777583191511367</v>
      </c>
      <c r="AO1373" s="1">
        <f t="shared" si="173"/>
        <v>52755.955353781996</v>
      </c>
      <c r="AP1373" s="1">
        <f t="shared" si="174"/>
        <v>12000.427362550599</v>
      </c>
      <c r="AQ1373" s="29">
        <f t="shared" si="175"/>
        <v>12799.025004273764</v>
      </c>
    </row>
    <row r="1374" spans="1:43" x14ac:dyDescent="0.2">
      <c r="A1374" s="26"/>
      <c r="E1374" s="25" t="s">
        <v>2690</v>
      </c>
      <c r="F1374" s="26" t="s">
        <v>2691</v>
      </c>
      <c r="G1374" s="1">
        <v>0.86667257628322103</v>
      </c>
      <c r="H1374" s="1">
        <v>1.07191324773435</v>
      </c>
      <c r="I1374" s="1">
        <f>VLOOKUP(F1374,'[1]SUSMB vs SHAM all proteins sum'!$B$2:$E$3214,2,FALSE)</f>
        <v>0.36807790184902101</v>
      </c>
      <c r="J1374" s="29">
        <f>VLOOKUP(F1374,'[1]SUSMB vs SHAM all proteins sum'!$B$2:$E$3214,3,FALSE)</f>
        <v>1.3646340681740801</v>
      </c>
      <c r="K1374" s="25">
        <f>VLOOKUP($E1374,[1]AllProteinsNorm!$A$1:$Q$3226,4,FALSE)</f>
        <v>22781.507027934102</v>
      </c>
      <c r="L1374" s="1">
        <f>VLOOKUP($E1374,[1]AllProteinsNorm!$A$1:$Q$3226,5,FALSE)</f>
        <v>107673.09232664701</v>
      </c>
      <c r="M1374" s="1">
        <f>VLOOKUP($E1374,[1]AllProteinsNorm!$A$1:$Q$3226,10,FALSE)</f>
        <v>109063.529873579</v>
      </c>
      <c r="N1374" s="1">
        <f>VLOOKUP($E1374,[1]AllProteinsNorm!$A$1:$Q$3226,11,FALSE)</f>
        <v>117360.310598229</v>
      </c>
      <c r="O1374" s="1">
        <f>VLOOKUP($E1374,[1]AllProteinsNorm!$A$1:$Q$3226,15,FALSE)</f>
        <v>122043.543226233</v>
      </c>
      <c r="P1374" s="1">
        <f>VLOOKUP($E1374,[1]AllProteinsNorm!$A$1:$Q$3226,6,FALSE)</f>
        <v>87304.728016400593</v>
      </c>
      <c r="Q1374" s="1">
        <f>VLOOKUP($E1374,[1]AllProteinsNorm!$A$1:$Q$3226,8,FALSE)</f>
        <v>184886.86652383101</v>
      </c>
      <c r="R1374" s="1">
        <f>VLOOKUP($E1374,[1]AllProteinsNorm!$A$1:$Q$3226,13,FALSE)</f>
        <v>65260.809812772</v>
      </c>
      <c r="S1374" s="1">
        <f>VLOOKUP($E1374,[1]AllProteinsNorm!$A$1:$Q$3226,16,FALSE)</f>
        <v>112398.784730755</v>
      </c>
      <c r="T1374" s="1">
        <f>VLOOKUP($E1374,[1]AllProteinsNorm!$A$1:$Q$3226,17,FALSE)</f>
        <v>45797.896940956802</v>
      </c>
      <c r="U1374" s="1">
        <f>VLOOKUP($E1374,[1]AllProteinsNorm!$A$1:$Q$3226,3,FALSE)</f>
        <v>96798.472056841303</v>
      </c>
      <c r="V1374" s="1">
        <f>VLOOKUP($E1374,[1]AllProteinsNorm!$A$1:$Q$3226,7,FALSE)</f>
        <v>126386.584452732</v>
      </c>
      <c r="W1374" s="1">
        <f>VLOOKUP($E1374,[1]AllProteinsNorm!$A$1:$Q$3226,9,FALSE)</f>
        <v>109006.280737315</v>
      </c>
      <c r="X1374" s="1">
        <f>VLOOKUP($E1374,[1]AllProteinsNorm!$A$1:$Q$3226,12,FALSE)</f>
        <v>112627.52154895999</v>
      </c>
      <c r="Y1374" s="29">
        <f>VLOOKUP($E1374,[1]AllProteinsNorm!$A$1:$Q$3226,14,FALSE)</f>
        <v>120731.545805242</v>
      </c>
      <c r="Z1374" s="25">
        <f t="shared" si="176"/>
        <v>0.23784152569825717</v>
      </c>
      <c r="AA1374" s="1">
        <f t="shared" si="176"/>
        <v>1.1241193361008897</v>
      </c>
      <c r="AB1374" s="1">
        <f t="shared" si="176"/>
        <v>1.1386356623099041</v>
      </c>
      <c r="AC1374" s="1">
        <f t="shared" si="176"/>
        <v>1.2252549971728266</v>
      </c>
      <c r="AD1374" s="1">
        <f t="shared" si="176"/>
        <v>1.2741484787181228</v>
      </c>
      <c r="AE1374" s="1">
        <f t="shared" si="176"/>
        <v>0.91147129496880797</v>
      </c>
      <c r="AF1374" s="1">
        <f t="shared" si="176"/>
        <v>1.9302399249390516</v>
      </c>
      <c r="AG1374" s="1">
        <f t="shared" si="176"/>
        <v>0.68133028052714584</v>
      </c>
      <c r="AH1374" s="1">
        <f t="shared" si="176"/>
        <v>1.1734561025402446</v>
      </c>
      <c r="AI1374" s="1">
        <f t="shared" si="176"/>
        <v>0.47813525544435809</v>
      </c>
      <c r="AJ1374" s="1">
        <f t="shared" si="176"/>
        <v>1.0105870630520364</v>
      </c>
      <c r="AK1374" s="1">
        <f t="shared" si="176"/>
        <v>1.3194903233210442</v>
      </c>
      <c r="AL1374" s="1">
        <f t="shared" si="176"/>
        <v>1.138037974812881</v>
      </c>
      <c r="AM1374" s="1">
        <f t="shared" si="176"/>
        <v>1.1758441409504574</v>
      </c>
      <c r="AN1374" s="29">
        <f t="shared" si="176"/>
        <v>1.2604510763496994</v>
      </c>
      <c r="AO1374" s="1">
        <f t="shared" si="173"/>
        <v>36884.037736794766</v>
      </c>
      <c r="AP1374" s="1">
        <f t="shared" si="174"/>
        <v>48294.043363908422</v>
      </c>
      <c r="AQ1374" s="29">
        <f t="shared" si="175"/>
        <v>10173.444807362779</v>
      </c>
    </row>
    <row r="1375" spans="1:43" x14ac:dyDescent="0.2">
      <c r="A1375" s="26"/>
      <c r="E1375" s="25" t="s">
        <v>2692</v>
      </c>
      <c r="F1375" s="26" t="s">
        <v>2693</v>
      </c>
      <c r="G1375" s="1">
        <v>0.67159067138668904</v>
      </c>
      <c r="H1375" s="1">
        <v>0.973831427080457</v>
      </c>
      <c r="I1375" s="1">
        <f>VLOOKUP(F1375,'[1]SUSMB vs SHAM all proteins sum'!$B$2:$E$3214,2,FALSE)</f>
        <v>0.344026255280935</v>
      </c>
      <c r="J1375" s="29">
        <f>VLOOKUP(F1375,'[1]SUSMB vs SHAM all proteins sum'!$B$2:$E$3214,3,FALSE)</f>
        <v>0.953355304476877</v>
      </c>
      <c r="K1375" s="25">
        <f>VLOOKUP($E1375,[1]AllProteinsNorm!$A$1:$Q$3226,4,FALSE)</f>
        <v>198958.593334356</v>
      </c>
      <c r="L1375" s="1">
        <f>VLOOKUP($E1375,[1]AllProteinsNorm!$A$1:$Q$3226,5,FALSE)</f>
        <v>188077.71538022999</v>
      </c>
      <c r="M1375" s="1">
        <f>VLOOKUP($E1375,[1]AllProteinsNorm!$A$1:$Q$3226,10,FALSE)</f>
        <v>207490.18157474499</v>
      </c>
      <c r="N1375" s="1">
        <f>VLOOKUP($E1375,[1]AllProteinsNorm!$A$1:$Q$3226,11,FALSE)</f>
        <v>202935.28756651701</v>
      </c>
      <c r="O1375" s="1">
        <f>VLOOKUP($E1375,[1]AllProteinsNorm!$A$1:$Q$3226,15,FALSE)</f>
        <v>240717.16971345001</v>
      </c>
      <c r="P1375" s="1">
        <f>VLOOKUP($E1375,[1]AllProteinsNorm!$A$1:$Q$3226,6,FALSE)</f>
        <v>192415.81660138001</v>
      </c>
      <c r="Q1375" s="1">
        <f>VLOOKUP($E1375,[1]AllProteinsNorm!$A$1:$Q$3226,8,FALSE)</f>
        <v>224849.70139933401</v>
      </c>
      <c r="R1375" s="1">
        <f>VLOOKUP($E1375,[1]AllProteinsNorm!$A$1:$Q$3226,13,FALSE)</f>
        <v>174801.344477053</v>
      </c>
      <c r="S1375" s="1">
        <f>VLOOKUP($E1375,[1]AllProteinsNorm!$A$1:$Q$3226,16,FALSE)</f>
        <v>204367.80688325301</v>
      </c>
      <c r="T1375" s="1">
        <f>VLOOKUP($E1375,[1]AllProteinsNorm!$A$1:$Q$3226,17,FALSE)</f>
        <v>214926.92509623501</v>
      </c>
      <c r="U1375" s="1">
        <f>VLOOKUP($E1375,[1]AllProteinsNorm!$A$1:$Q$3226,3,FALSE)</f>
        <v>182661.401603873</v>
      </c>
      <c r="V1375" s="1">
        <f>VLOOKUP($E1375,[1]AllProteinsNorm!$A$1:$Q$3226,7,FALSE)</f>
        <v>192891.103257877</v>
      </c>
      <c r="W1375" s="1">
        <f>VLOOKUP($E1375,[1]AllProteinsNorm!$A$1:$Q$3226,9,FALSE)</f>
        <v>208403.58238551501</v>
      </c>
      <c r="X1375" s="1">
        <f>VLOOKUP($E1375,[1]AllProteinsNorm!$A$1:$Q$3226,12,FALSE)</f>
        <v>197764.08847539299</v>
      </c>
      <c r="Y1375" s="29">
        <f>VLOOKUP($E1375,[1]AllProteinsNorm!$A$1:$Q$3226,14,FALSE)</f>
        <v>205695.39767977101</v>
      </c>
      <c r="Z1375" s="25">
        <f t="shared" si="176"/>
        <v>0.95820953507186968</v>
      </c>
      <c r="AA1375" s="1">
        <f t="shared" si="176"/>
        <v>0.90580586237362448</v>
      </c>
      <c r="AB1375" s="1">
        <f t="shared" si="176"/>
        <v>0.99929873390586699</v>
      </c>
      <c r="AC1375" s="1">
        <f t="shared" si="176"/>
        <v>0.97736179317473182</v>
      </c>
      <c r="AD1375" s="1">
        <f t="shared" si="176"/>
        <v>1.1593240754739069</v>
      </c>
      <c r="AE1375" s="1">
        <f t="shared" si="176"/>
        <v>0.92669870185619574</v>
      </c>
      <c r="AF1375" s="1">
        <f t="shared" si="176"/>
        <v>1.082904358279358</v>
      </c>
      <c r="AG1375" s="1">
        <f t="shared" si="176"/>
        <v>0.84186519523593539</v>
      </c>
      <c r="AH1375" s="1">
        <f t="shared" si="176"/>
        <v>0.98426098584325006</v>
      </c>
      <c r="AI1375" s="1">
        <f t="shared" si="176"/>
        <v>1.0351150232792055</v>
      </c>
      <c r="AJ1375" s="1">
        <f t="shared" si="176"/>
        <v>0.87972021601642247</v>
      </c>
      <c r="AK1375" s="1">
        <f t="shared" si="176"/>
        <v>0.9289877419952286</v>
      </c>
      <c r="AL1375" s="1">
        <f t="shared" si="176"/>
        <v>1.0036977867517591</v>
      </c>
      <c r="AM1375" s="1">
        <f t="shared" si="176"/>
        <v>0.95245664987919776</v>
      </c>
      <c r="AN1375" s="29">
        <f t="shared" si="176"/>
        <v>0.99065482960027429</v>
      </c>
      <c r="AO1375" s="1">
        <f t="shared" si="173"/>
        <v>17744.326605948736</v>
      </c>
      <c r="AP1375" s="1">
        <f t="shared" si="174"/>
        <v>17470.394395661995</v>
      </c>
      <c r="AQ1375" s="29">
        <f t="shared" si="175"/>
        <v>9247.1282100029712</v>
      </c>
    </row>
    <row r="1376" spans="1:43" x14ac:dyDescent="0.2">
      <c r="A1376" s="26"/>
      <c r="E1376" s="25" t="s">
        <v>2694</v>
      </c>
      <c r="F1376" s="26" t="s">
        <v>2695</v>
      </c>
      <c r="G1376" s="1">
        <v>0.107656092037846</v>
      </c>
      <c r="H1376" s="43">
        <v>2.64051921516013</v>
      </c>
      <c r="I1376" s="1">
        <f>VLOOKUP(F1376,'[1]SUSMB vs SHAM all proteins sum'!$B$2:$E$3214,2,FALSE)</f>
        <v>0.131867337119184</v>
      </c>
      <c r="J1376" s="29">
        <f>VLOOKUP(F1376,'[1]SUSMB vs SHAM all proteins sum'!$B$2:$E$3214,3,FALSE)</f>
        <v>2.3720035910264801</v>
      </c>
      <c r="K1376" s="25">
        <f>VLOOKUP($E1376,[1]AllProteinsNorm!$A$1:$Q$3226,4,FALSE)</f>
        <v>26470.655804490601</v>
      </c>
      <c r="L1376" s="1">
        <f>VLOOKUP($E1376,[1]AllProteinsNorm!$A$1:$Q$3226,5,FALSE)</f>
        <v>7506.8802477087902</v>
      </c>
      <c r="M1376" s="1">
        <f>VLOOKUP($E1376,[1]AllProteinsNorm!$A$1:$Q$3226,10,FALSE)</f>
        <v>52463.997900486997</v>
      </c>
      <c r="N1376" s="1">
        <f>VLOOKUP($E1376,[1]AllProteinsNorm!$A$1:$Q$3226,11,FALSE)</f>
        <v>29701.614336569099</v>
      </c>
      <c r="O1376" s="1">
        <f>VLOOKUP($E1376,[1]AllProteinsNorm!$A$1:$Q$3226,15,FALSE)</f>
        <v>21560.962229158598</v>
      </c>
      <c r="P1376" s="1">
        <f>VLOOKUP($E1376,[1]AllProteinsNorm!$A$1:$Q$3226,6,FALSE)</f>
        <v>132228.111706442</v>
      </c>
      <c r="Q1376" s="1">
        <f>VLOOKUP($E1376,[1]AllProteinsNorm!$A$1:$Q$3226,8,FALSE)</f>
        <v>26250.041724709001</v>
      </c>
      <c r="R1376" s="1">
        <f>VLOOKUP($E1376,[1]AllProteinsNorm!$A$1:$Q$3226,13,FALSE)</f>
        <v>206995.43374968501</v>
      </c>
      <c r="S1376" s="1">
        <f>VLOOKUP($E1376,[1]AllProteinsNorm!$A$1:$Q$3226,16,FALSE)</f>
        <v>50016.898675779499</v>
      </c>
      <c r="T1376" s="1">
        <f>VLOOKUP($E1376,[1]AllProteinsNorm!$A$1:$Q$3226,17,FALSE)</f>
        <v>23847.843144238701</v>
      </c>
      <c r="U1376" s="1">
        <f>VLOOKUP($E1376,[1]AllProteinsNorm!$A$1:$Q$3226,3,FALSE)</f>
        <v>33645.750234999599</v>
      </c>
      <c r="V1376" s="1">
        <f>VLOOKUP($E1376,[1]AllProteinsNorm!$A$1:$Q$3226,7,FALSE)</f>
        <v>110973.99044943901</v>
      </c>
      <c r="W1376" s="1">
        <f>VLOOKUP($E1376,[1]AllProteinsNorm!$A$1:$Q$3226,9,FALSE)</f>
        <v>27386.648101697301</v>
      </c>
      <c r="X1376" s="1">
        <f>VLOOKUP($E1376,[1]AllProteinsNorm!$A$1:$Q$3226,12,FALSE)</f>
        <v>26154.273165649502</v>
      </c>
      <c r="Y1376" s="29">
        <f>VLOOKUP($E1376,[1]AllProteinsNorm!$A$1:$Q$3226,14,FALSE)</f>
        <v>187446.57902984801</v>
      </c>
      <c r="Z1376" s="25">
        <f t="shared" si="176"/>
        <v>0.96114254341561201</v>
      </c>
      <c r="AA1376" s="1">
        <f t="shared" si="176"/>
        <v>0.27257284548179683</v>
      </c>
      <c r="AB1376" s="1">
        <f t="shared" si="176"/>
        <v>1.9049539517366627</v>
      </c>
      <c r="AC1376" s="1">
        <f t="shared" si="176"/>
        <v>1.0784577971111959</v>
      </c>
      <c r="AD1376" s="1">
        <f t="shared" si="176"/>
        <v>0.78287286225473374</v>
      </c>
      <c r="AE1376" s="1">
        <f t="shared" si="176"/>
        <v>4.8011679247861014</v>
      </c>
      <c r="AF1376" s="1">
        <f t="shared" si="176"/>
        <v>0.95313210425910977</v>
      </c>
      <c r="AG1376" s="1">
        <f t="shared" si="176"/>
        <v>7.515949704420958</v>
      </c>
      <c r="AH1376" s="1">
        <f t="shared" si="176"/>
        <v>1.8161004231275706</v>
      </c>
      <c r="AI1376" s="1">
        <f t="shared" si="176"/>
        <v>0.86590890622142036</v>
      </c>
      <c r="AJ1376" s="1">
        <f t="shared" si="176"/>
        <v>1.2216683332230822</v>
      </c>
      <c r="AK1376" s="1">
        <f t="shared" si="176"/>
        <v>4.0294363774492901</v>
      </c>
      <c r="AL1376" s="1">
        <f t="shared" si="176"/>
        <v>0.99440198257680579</v>
      </c>
      <c r="AM1376" s="1">
        <f t="shared" si="176"/>
        <v>0.94965477309234358</v>
      </c>
      <c r="AN1376" s="29">
        <f t="shared" si="176"/>
        <v>6.8061359361085412</v>
      </c>
      <c r="AO1376" s="1">
        <f t="shared" si="173"/>
        <v>14588.327671035691</v>
      </c>
      <c r="AP1376" s="1">
        <f t="shared" si="174"/>
        <v>71396.392232581813</v>
      </c>
      <c r="AQ1376" s="29">
        <f t="shared" si="175"/>
        <v>63685.113950934137</v>
      </c>
    </row>
    <row r="1377" spans="1:43" x14ac:dyDescent="0.2">
      <c r="A1377" s="26"/>
      <c r="E1377" s="25" t="s">
        <v>2696</v>
      </c>
      <c r="F1377" s="26" t="s">
        <v>2697</v>
      </c>
      <c r="G1377" s="1">
        <v>0.26766075299446301</v>
      </c>
      <c r="H1377" s="1">
        <v>0.78378055915126899</v>
      </c>
      <c r="I1377" s="1">
        <f>VLOOKUP(F1377,'[1]SUSMB vs SHAM all proteins sum'!$B$2:$E$3214,2,FALSE)</f>
        <v>0.43173326039444099</v>
      </c>
      <c r="J1377" s="29">
        <f>VLOOKUP(F1377,'[1]SUSMB vs SHAM all proteins sum'!$B$2:$E$3214,3,FALSE)</f>
        <v>0.85576606948032596</v>
      </c>
      <c r="K1377" s="25">
        <f>VLOOKUP($E1377,[1]AllProteinsNorm!$A$1:$Q$3226,4,FALSE)</f>
        <v>57362.492248240698</v>
      </c>
      <c r="L1377" s="1">
        <f>VLOOKUP($E1377,[1]AllProteinsNorm!$A$1:$Q$3226,5,FALSE)</f>
        <v>48194.110070485403</v>
      </c>
      <c r="M1377" s="1">
        <f>VLOOKUP($E1377,[1]AllProteinsNorm!$A$1:$Q$3226,10,FALSE)</f>
        <v>59909.622943846</v>
      </c>
      <c r="N1377" s="1">
        <f>VLOOKUP($E1377,[1]AllProteinsNorm!$A$1:$Q$3226,11,FALSE)</f>
        <v>70765.138453531996</v>
      </c>
      <c r="O1377" s="1">
        <f>VLOOKUP($E1377,[1]AllProteinsNorm!$A$1:$Q$3226,15,FALSE)</f>
        <v>68129.777252037602</v>
      </c>
      <c r="P1377" s="1">
        <f>VLOOKUP($E1377,[1]AllProteinsNorm!$A$1:$Q$3226,6,FALSE)</f>
        <v>64808.119804387403</v>
      </c>
      <c r="Q1377" s="1">
        <f>VLOOKUP($E1377,[1]AllProteinsNorm!$A$1:$Q$3226,8,FALSE)</f>
        <v>59971.379080293402</v>
      </c>
      <c r="R1377" s="1">
        <f>VLOOKUP($E1377,[1]AllProteinsNorm!$A$1:$Q$3226,13,FALSE)</f>
        <v>23113.301077092601</v>
      </c>
      <c r="S1377" s="1">
        <f>VLOOKUP($E1377,[1]AllProteinsNorm!$A$1:$Q$3226,16,FALSE)</f>
        <v>61126.475933253998</v>
      </c>
      <c r="T1377" s="1">
        <f>VLOOKUP($E1377,[1]AllProteinsNorm!$A$1:$Q$3226,17,FALSE)</f>
        <v>43011.296681681102</v>
      </c>
      <c r="U1377" s="1">
        <f>VLOOKUP($E1377,[1]AllProteinsNorm!$A$1:$Q$3226,3,FALSE)</f>
        <v>27205.061082423101</v>
      </c>
      <c r="V1377" s="1">
        <f>VLOOKUP($E1377,[1]AllProteinsNorm!$A$1:$Q$3226,7,FALSE)</f>
        <v>60141.886921261299</v>
      </c>
      <c r="W1377" s="1">
        <f>VLOOKUP($E1377,[1]AllProteinsNorm!$A$1:$Q$3226,9,FALSE)</f>
        <v>48438.378881037002</v>
      </c>
      <c r="X1377" s="1">
        <f>VLOOKUP($E1377,[1]AllProteinsNorm!$A$1:$Q$3226,12,FALSE)</f>
        <v>76058.536766896999</v>
      </c>
      <c r="Y1377" s="29">
        <f>VLOOKUP($E1377,[1]AllProteinsNorm!$A$1:$Q$3226,14,FALSE)</f>
        <v>60797.523216006397</v>
      </c>
      <c r="Z1377" s="25">
        <f t="shared" si="176"/>
        <v>0.94234257477443517</v>
      </c>
      <c r="AA1377" s="1">
        <f t="shared" si="176"/>
        <v>0.79172574260276551</v>
      </c>
      <c r="AB1377" s="1">
        <f t="shared" si="176"/>
        <v>0.9841864627212199</v>
      </c>
      <c r="AC1377" s="1">
        <f t="shared" si="176"/>
        <v>1.1625192728026204</v>
      </c>
      <c r="AD1377" s="1">
        <f t="shared" si="176"/>
        <v>1.1192259470989583</v>
      </c>
      <c r="AE1377" s="1">
        <f t="shared" si="176"/>
        <v>1.0646582477355582</v>
      </c>
      <c r="AF1377" s="1">
        <f t="shared" si="176"/>
        <v>0.98520098343583817</v>
      </c>
      <c r="AG1377" s="1">
        <f t="shared" si="176"/>
        <v>0.37970190615614641</v>
      </c>
      <c r="AH1377" s="1">
        <f t="shared" si="176"/>
        <v>1.0041767444230383</v>
      </c>
      <c r="AI1377" s="1">
        <f t="shared" si="176"/>
        <v>0.70658324753394197</v>
      </c>
      <c r="AJ1377" s="1">
        <f t="shared" si="176"/>
        <v>0.4469207369226994</v>
      </c>
      <c r="AK1377" s="1">
        <f t="shared" si="176"/>
        <v>0.98800206113625566</v>
      </c>
      <c r="AL1377" s="1">
        <f t="shared" si="176"/>
        <v>0.79573855464859056</v>
      </c>
      <c r="AM1377" s="1">
        <f t="shared" si="176"/>
        <v>1.2494784407260822</v>
      </c>
      <c r="AN1377" s="29">
        <f t="shared" si="176"/>
        <v>0.99877275762956597</v>
      </c>
      <c r="AO1377" s="1">
        <f t="shared" si="173"/>
        <v>8056.3171010498627</v>
      </c>
      <c r="AP1377" s="1">
        <f t="shared" si="174"/>
        <v>15578.313051431358</v>
      </c>
      <c r="AQ1377" s="29">
        <f t="shared" si="175"/>
        <v>16235.843909528885</v>
      </c>
    </row>
    <row r="1378" spans="1:43" x14ac:dyDescent="0.2">
      <c r="A1378" s="26"/>
      <c r="E1378" s="25" t="s">
        <v>118</v>
      </c>
      <c r="F1378" s="26" t="s">
        <v>119</v>
      </c>
      <c r="G1378" s="43">
        <v>3.8004619806885E-2</v>
      </c>
      <c r="H1378" s="43">
        <v>1.52996669269713</v>
      </c>
      <c r="I1378" s="1">
        <f>VLOOKUP(F1378,'[1]SUSMB vs SHAM all proteins sum'!$B$2:$E$3214,2,FALSE)</f>
        <v>0.38194183097255202</v>
      </c>
      <c r="J1378" s="29">
        <f>VLOOKUP(F1378,'[1]SUSMB vs SHAM all proteins sum'!$B$2:$E$3214,3,FALSE)</f>
        <v>1.1951063536932101</v>
      </c>
      <c r="K1378" s="25">
        <f>VLOOKUP($E1378,[1]AllProteinsNorm!$A$1:$Q$3226,4,FALSE)</f>
        <v>365024.31123884697</v>
      </c>
      <c r="L1378" s="1">
        <f>VLOOKUP($E1378,[1]AllProteinsNorm!$A$1:$Q$3226,5,FALSE)</f>
        <v>407182.19355313998</v>
      </c>
      <c r="M1378" s="1">
        <f>VLOOKUP($E1378,[1]AllProteinsNorm!$A$1:$Q$3226,10,FALSE)</f>
        <v>419277.68713164801</v>
      </c>
      <c r="N1378" s="1">
        <f>VLOOKUP($E1378,[1]AllProteinsNorm!$A$1:$Q$3226,11,FALSE)</f>
        <v>176657.77855246299</v>
      </c>
      <c r="O1378" s="1">
        <f>VLOOKUP($E1378,[1]AllProteinsNorm!$A$1:$Q$3226,15,FALSE)</f>
        <v>400496.464327036</v>
      </c>
      <c r="P1378" s="1">
        <f>VLOOKUP($E1378,[1]AllProteinsNorm!$A$1:$Q$3226,6,FALSE)</f>
        <v>494111.26947697601</v>
      </c>
      <c r="Q1378" s="1">
        <f>VLOOKUP($E1378,[1]AllProteinsNorm!$A$1:$Q$3226,8,FALSE)</f>
        <v>606561.10943615902</v>
      </c>
      <c r="R1378" s="1">
        <f>VLOOKUP($E1378,[1]AllProteinsNorm!$A$1:$Q$3226,13,FALSE)</f>
        <v>508570.299970917</v>
      </c>
      <c r="S1378" s="1">
        <f>VLOOKUP($E1378,[1]AllProteinsNorm!$A$1:$Q$3226,16,FALSE)</f>
        <v>541169.205716628</v>
      </c>
      <c r="T1378" s="1">
        <f>VLOOKUP($E1378,[1]AllProteinsNorm!$A$1:$Q$3226,17,FALSE)</f>
        <v>448095.16846337798</v>
      </c>
      <c r="U1378" s="1">
        <f>VLOOKUP($E1378,[1]AllProteinsNorm!$A$1:$Q$3226,3,FALSE)</f>
        <v>342697.20349356002</v>
      </c>
      <c r="V1378" s="1">
        <f>VLOOKUP($E1378,[1]AllProteinsNorm!$A$1:$Q$3226,7,FALSE)</f>
        <v>479921.60022874398</v>
      </c>
      <c r="W1378" s="1">
        <f>VLOOKUP($E1378,[1]AllProteinsNorm!$A$1:$Q$3226,9,FALSE)</f>
        <v>341543.21046858898</v>
      </c>
      <c r="X1378" s="1">
        <f>VLOOKUP($E1378,[1]AllProteinsNorm!$A$1:$Q$3226,12,FALSE)</f>
        <v>346771.70356773603</v>
      </c>
      <c r="Y1378" s="29">
        <f>VLOOKUP($E1378,[1]AllProteinsNorm!$A$1:$Q$3226,14,FALSE)</f>
        <v>551831.36428300897</v>
      </c>
      <c r="Z1378" s="25">
        <f t="shared" si="176"/>
        <v>1.0319359346034953</v>
      </c>
      <c r="AA1378" s="1">
        <f t="shared" si="176"/>
        <v>1.1511176777023486</v>
      </c>
      <c r="AB1378" s="1">
        <f t="shared" si="176"/>
        <v>1.1853120425326436</v>
      </c>
      <c r="AC1378" s="1">
        <f t="shared" si="176"/>
        <v>0.49941744755797607</v>
      </c>
      <c r="AD1378" s="1">
        <f t="shared" si="176"/>
        <v>1.1322168976035372</v>
      </c>
      <c r="AE1378" s="1">
        <f t="shared" si="176"/>
        <v>1.3968690823231356</v>
      </c>
      <c r="AF1378" s="1">
        <f t="shared" si="176"/>
        <v>1.714768540308452</v>
      </c>
      <c r="AG1378" s="1">
        <f t="shared" si="176"/>
        <v>1.4377452450520949</v>
      </c>
      <c r="AH1378" s="1">
        <f t="shared" si="176"/>
        <v>1.5299034417310549</v>
      </c>
      <c r="AI1378" s="1">
        <f t="shared" si="176"/>
        <v>1.2667800259391491</v>
      </c>
      <c r="AJ1378" s="1">
        <f t="shared" si="176"/>
        <v>0.9688164543696165</v>
      </c>
      <c r="AK1378" s="1">
        <f t="shared" si="176"/>
        <v>1.3567544128434703</v>
      </c>
      <c r="AL1378" s="1">
        <f t="shared" si="176"/>
        <v>0.96555407749749034</v>
      </c>
      <c r="AM1378" s="1">
        <f t="shared" si="176"/>
        <v>0.9803352023341475</v>
      </c>
      <c r="AN1378" s="29">
        <f t="shared" si="176"/>
        <v>1.5600457205500937</v>
      </c>
      <c r="AO1378" s="1">
        <f t="shared" si="173"/>
        <v>90358.033973274942</v>
      </c>
      <c r="AP1378" s="1">
        <f t="shared" si="174"/>
        <v>52747.861318805793</v>
      </c>
      <c r="AQ1378" s="29">
        <f t="shared" si="175"/>
        <v>87391.524222069842</v>
      </c>
    </row>
    <row r="1379" spans="1:43" x14ac:dyDescent="0.2">
      <c r="A1379" s="26"/>
      <c r="E1379" s="25" t="s">
        <v>2698</v>
      </c>
      <c r="F1379" s="26" t="s">
        <v>2699</v>
      </c>
      <c r="G1379" s="1">
        <v>0.325891765572139</v>
      </c>
      <c r="H1379" s="1">
        <v>1.1021353962442999</v>
      </c>
      <c r="I1379" s="1">
        <f>VLOOKUP(F1379,'[1]SUSMB vs SHAM all proteins sum'!$B$2:$E$3214,2,FALSE)</f>
        <v>0.79270710839698399</v>
      </c>
      <c r="J1379" s="29">
        <f>VLOOKUP(F1379,'[1]SUSMB vs SHAM all proteins sum'!$B$2:$E$3214,3,FALSE)</f>
        <v>0.96790202132118297</v>
      </c>
      <c r="K1379" s="25">
        <f>VLOOKUP($E1379,[1]AllProteinsNorm!$A$1:$Q$3226,4,FALSE)</f>
        <v>290654.24325373297</v>
      </c>
      <c r="L1379" s="1">
        <f>VLOOKUP($E1379,[1]AllProteinsNorm!$A$1:$Q$3226,5,FALSE)</f>
        <v>439583.91298459598</v>
      </c>
      <c r="M1379" s="1">
        <f>VLOOKUP($E1379,[1]AllProteinsNorm!$A$1:$Q$3226,10,FALSE)</f>
        <v>320864.55205855903</v>
      </c>
      <c r="N1379" s="1">
        <f>VLOOKUP($E1379,[1]AllProteinsNorm!$A$1:$Q$3226,11,FALSE)</f>
        <v>367817.15489304502</v>
      </c>
      <c r="O1379" s="1">
        <f>VLOOKUP($E1379,[1]AllProteinsNorm!$A$1:$Q$3226,15,FALSE)</f>
        <v>326623.405747474</v>
      </c>
      <c r="P1379" s="1">
        <f>VLOOKUP($E1379,[1]AllProteinsNorm!$A$1:$Q$3226,6,FALSE)</f>
        <v>421640.999572584</v>
      </c>
      <c r="Q1379" s="1">
        <f>VLOOKUP($E1379,[1]AllProteinsNorm!$A$1:$Q$3226,8,FALSE)</f>
        <v>405161.51340259198</v>
      </c>
      <c r="R1379" s="1">
        <f>VLOOKUP($E1379,[1]AllProteinsNorm!$A$1:$Q$3226,13,FALSE)</f>
        <v>338890.01513990801</v>
      </c>
      <c r="S1379" s="1">
        <f>VLOOKUP($E1379,[1]AllProteinsNorm!$A$1:$Q$3226,16,FALSE)</f>
        <v>430936.66456528101</v>
      </c>
      <c r="T1379" s="1">
        <f>VLOOKUP($E1379,[1]AllProteinsNorm!$A$1:$Q$3226,17,FALSE)</f>
        <v>321033.975245487</v>
      </c>
      <c r="U1379" s="1">
        <f>VLOOKUP($E1379,[1]AllProteinsNorm!$A$1:$Q$3226,3,FALSE)</f>
        <v>326450.21889113903</v>
      </c>
      <c r="V1379" s="1">
        <f>VLOOKUP($E1379,[1]AllProteinsNorm!$A$1:$Q$3226,7,FALSE)</f>
        <v>404838.65219758498</v>
      </c>
      <c r="W1379" s="1">
        <f>VLOOKUP($E1379,[1]AllProteinsNorm!$A$1:$Q$3226,9,FALSE)</f>
        <v>408002.28249151999</v>
      </c>
      <c r="X1379" s="1">
        <f>VLOOKUP($E1379,[1]AllProteinsNorm!$A$1:$Q$3226,12,FALSE)</f>
        <v>239998.96604231399</v>
      </c>
      <c r="Y1379" s="29">
        <f>VLOOKUP($E1379,[1]AllProteinsNorm!$A$1:$Q$3226,14,FALSE)</f>
        <v>323299.89877070999</v>
      </c>
      <c r="Z1379" s="25">
        <f t="shared" si="176"/>
        <v>0.83256098094511188</v>
      </c>
      <c r="AA1379" s="1">
        <f t="shared" si="176"/>
        <v>1.2591607461331824</v>
      </c>
      <c r="AB1379" s="1">
        <f t="shared" si="176"/>
        <v>0.91909652933978581</v>
      </c>
      <c r="AC1379" s="1">
        <f t="shared" si="176"/>
        <v>1.0535893364504001</v>
      </c>
      <c r="AD1379" s="1">
        <f t="shared" si="176"/>
        <v>0.93559240713151948</v>
      </c>
      <c r="AE1379" s="1">
        <f t="shared" si="176"/>
        <v>1.2077643879583013</v>
      </c>
      <c r="AF1379" s="1">
        <f t="shared" si="176"/>
        <v>1.1605599259915009</v>
      </c>
      <c r="AG1379" s="1">
        <f t="shared" si="176"/>
        <v>0.9707293459021672</v>
      </c>
      <c r="AH1379" s="1">
        <f t="shared" si="176"/>
        <v>1.234391241494724</v>
      </c>
      <c r="AI1379" s="1">
        <f t="shared" si="176"/>
        <v>0.91958183150886663</v>
      </c>
      <c r="AJ1379" s="1">
        <f t="shared" si="176"/>
        <v>0.93509632416578359</v>
      </c>
      <c r="AK1379" s="1">
        <f t="shared" si="176"/>
        <v>1.1596351101741207</v>
      </c>
      <c r="AL1379" s="1">
        <f t="shared" si="176"/>
        <v>1.1686971321538475</v>
      </c>
      <c r="AM1379" s="1">
        <f t="shared" si="176"/>
        <v>0.6874620936449557</v>
      </c>
      <c r="AN1379" s="29">
        <f t="shared" si="176"/>
        <v>0.92607242834924852</v>
      </c>
      <c r="AO1379" s="1">
        <f t="shared" si="173"/>
        <v>51489.83261410788</v>
      </c>
      <c r="AP1379" s="1">
        <f t="shared" si="174"/>
        <v>44869.240754575192</v>
      </c>
      <c r="AQ1379" s="29">
        <f t="shared" si="175"/>
        <v>62112.34393512008</v>
      </c>
    </row>
    <row r="1380" spans="1:43" x14ac:dyDescent="0.2">
      <c r="A1380" s="26"/>
      <c r="E1380" s="25" t="s">
        <v>2700</v>
      </c>
      <c r="F1380" s="26" t="s">
        <v>2701</v>
      </c>
      <c r="G1380" s="1">
        <v>0.75843798440543297</v>
      </c>
      <c r="H1380" s="1">
        <v>0.93610924516918004</v>
      </c>
      <c r="I1380" s="1">
        <f>VLOOKUP(F1380,'[1]SUSMB vs SHAM all proteins sum'!$B$2:$E$3214,2,FALSE)</f>
        <v>0.205493641422652</v>
      </c>
      <c r="J1380" s="29">
        <f>VLOOKUP(F1380,'[1]SUSMB vs SHAM all proteins sum'!$B$2:$E$3214,3,FALSE)</f>
        <v>0.75223357619180198</v>
      </c>
      <c r="K1380" s="25">
        <f>VLOOKUP($E1380,[1]AllProteinsNorm!$A$1:$Q$3226,4,FALSE)</f>
        <v>566911.02493851597</v>
      </c>
      <c r="L1380" s="1">
        <f>VLOOKUP($E1380,[1]AllProteinsNorm!$A$1:$Q$3226,5,FALSE)</f>
        <v>444866.03157914901</v>
      </c>
      <c r="M1380" s="1">
        <f>VLOOKUP($E1380,[1]AllProteinsNorm!$A$1:$Q$3226,10,FALSE)</f>
        <v>331029.361362417</v>
      </c>
      <c r="N1380" s="1">
        <f>VLOOKUP($E1380,[1]AllProteinsNorm!$A$1:$Q$3226,11,FALSE)</f>
        <v>348752.72920412401</v>
      </c>
      <c r="O1380" s="1">
        <f>VLOOKUP($E1380,[1]AllProteinsNorm!$A$1:$Q$3226,15,FALSE)</f>
        <v>463448.702878065</v>
      </c>
      <c r="P1380" s="1">
        <f>VLOOKUP($E1380,[1]AllProteinsNorm!$A$1:$Q$3226,6,FALSE)</f>
        <v>198221.38060887801</v>
      </c>
      <c r="Q1380" s="1">
        <f>VLOOKUP($E1380,[1]AllProteinsNorm!$A$1:$Q$3226,8,FALSE)</f>
        <v>548416.50673521904</v>
      </c>
      <c r="R1380" s="1">
        <f>VLOOKUP($E1380,[1]AllProteinsNorm!$A$1:$Q$3226,13,FALSE)</f>
        <v>435781.37500083202</v>
      </c>
      <c r="S1380" s="1">
        <f>VLOOKUP($E1380,[1]AllProteinsNorm!$A$1:$Q$3226,16,FALSE)</f>
        <v>394908.07879887801</v>
      </c>
      <c r="T1380" s="1">
        <f>VLOOKUP($E1380,[1]AllProteinsNorm!$A$1:$Q$3226,17,FALSE)</f>
        <v>518485.86959638202</v>
      </c>
      <c r="U1380" s="1">
        <f>VLOOKUP($E1380,[1]AllProteinsNorm!$A$1:$Q$3226,3,FALSE)</f>
        <v>449496.488169091</v>
      </c>
      <c r="V1380" s="1">
        <f>VLOOKUP($E1380,[1]AllProteinsNorm!$A$1:$Q$3226,7,FALSE)</f>
        <v>396286.35318886902</v>
      </c>
      <c r="W1380" s="1">
        <f>VLOOKUP($E1380,[1]AllProteinsNorm!$A$1:$Q$3226,9,FALSE)</f>
        <v>243014.803355604</v>
      </c>
      <c r="X1380" s="1">
        <f>VLOOKUP($E1380,[1]AllProteinsNorm!$A$1:$Q$3226,12,FALSE)</f>
        <v>422444.43286054599</v>
      </c>
      <c r="Y1380" s="29">
        <f>VLOOKUP($E1380,[1]AllProteinsNorm!$A$1:$Q$3226,14,FALSE)</f>
        <v>177727.97066257001</v>
      </c>
      <c r="Z1380" s="25">
        <f t="shared" si="176"/>
        <v>1.3153340136288625</v>
      </c>
      <c r="AA1380" s="1">
        <f t="shared" si="176"/>
        <v>1.032168007153518</v>
      </c>
      <c r="AB1380" s="1">
        <f t="shared" si="176"/>
        <v>0.76804676458188414</v>
      </c>
      <c r="AC1380" s="1">
        <f t="shared" si="176"/>
        <v>0.80916811790321275</v>
      </c>
      <c r="AD1380" s="1">
        <f t="shared" si="176"/>
        <v>1.075283096732522</v>
      </c>
      <c r="AE1380" s="1">
        <f t="shared" si="176"/>
        <v>0.45990872054676823</v>
      </c>
      <c r="AF1380" s="1">
        <f t="shared" si="176"/>
        <v>1.2724234548491793</v>
      </c>
      <c r="AG1380" s="1">
        <f t="shared" si="176"/>
        <v>1.0110899944249889</v>
      </c>
      <c r="AH1380" s="1">
        <f t="shared" si="176"/>
        <v>0.91625670599249054</v>
      </c>
      <c r="AI1380" s="1">
        <f t="shared" si="176"/>
        <v>1.2029790740796127</v>
      </c>
      <c r="AJ1380" s="1">
        <f t="shared" si="176"/>
        <v>1.0429114867886922</v>
      </c>
      <c r="AK1380" s="1">
        <f t="shared" si="176"/>
        <v>0.91945454675677163</v>
      </c>
      <c r="AL1380" s="1">
        <f t="shared" si="176"/>
        <v>0.563837397065302</v>
      </c>
      <c r="AM1380" s="1">
        <f t="shared" si="176"/>
        <v>0.98014592584417248</v>
      </c>
      <c r="AN1380" s="29">
        <f t="shared" si="176"/>
        <v>0.412360378793241</v>
      </c>
      <c r="AO1380" s="1">
        <f t="shared" si="173"/>
        <v>85411.631503809476</v>
      </c>
      <c r="AP1380" s="1">
        <f t="shared" si="174"/>
        <v>123491.83956592703</v>
      </c>
      <c r="AQ1380" s="29">
        <f t="shared" si="175"/>
        <v>107395.27633245566</v>
      </c>
    </row>
    <row r="1381" spans="1:43" x14ac:dyDescent="0.2">
      <c r="A1381" s="26"/>
      <c r="E1381" s="25" t="s">
        <v>2702</v>
      </c>
      <c r="F1381" s="26" t="s">
        <v>2703</v>
      </c>
      <c r="G1381" s="1">
        <v>7.9013694993113406E-2</v>
      </c>
      <c r="H1381" s="43">
        <v>0.39351977760197199</v>
      </c>
      <c r="I1381" s="1">
        <f>VLOOKUP(F1381,'[1]SUSMB vs SHAM all proteins sum'!$B$2:$E$3214,2,FALSE)</f>
        <v>0.70082975468518005</v>
      </c>
      <c r="J1381" s="29">
        <f>VLOOKUP(F1381,'[1]SUSMB vs SHAM all proteins sum'!$B$2:$E$3214,3,FALSE)</f>
        <v>0.93273525937929302</v>
      </c>
      <c r="K1381" s="25">
        <f>VLOOKUP($E1381,[1]AllProteinsNorm!$A$1:$Q$3226,4,FALSE)</f>
        <v>26377.189852596501</v>
      </c>
      <c r="L1381" s="1">
        <f>VLOOKUP($E1381,[1]AllProteinsNorm!$A$1:$Q$3226,5,FALSE)</f>
        <v>32499.396850194102</v>
      </c>
      <c r="M1381" s="1">
        <f>VLOOKUP($E1381,[1]AllProteinsNorm!$A$1:$Q$3226,10,FALSE)</f>
        <v>31056.9844156781</v>
      </c>
      <c r="N1381" s="1">
        <f>VLOOKUP($E1381,[1]AllProteinsNorm!$A$1:$Q$3226,11,FALSE)</f>
        <v>29943.387740000901</v>
      </c>
      <c r="O1381" s="1">
        <f>VLOOKUP($E1381,[1]AllProteinsNorm!$A$1:$Q$3226,15,FALSE)</f>
        <v>34647.692347930599</v>
      </c>
      <c r="P1381" s="1">
        <f>VLOOKUP($E1381,[1]AllProteinsNorm!$A$1:$Q$3226,6,FALSE)</f>
        <v>15200.741347786199</v>
      </c>
      <c r="Q1381" s="1">
        <f>VLOOKUP($E1381,[1]AllProteinsNorm!$A$1:$Q$3226,8,FALSE)</f>
        <v>13943.274178023999</v>
      </c>
      <c r="R1381" s="1">
        <f>VLOOKUP($E1381,[1]AllProteinsNorm!$A$1:$Q$3226,13,FALSE)</f>
        <v>2046.43348004938</v>
      </c>
      <c r="S1381" s="1">
        <f>VLOOKUP($E1381,[1]AllProteinsNorm!$A$1:$Q$3226,16,FALSE)</f>
        <v>27571.788786155899</v>
      </c>
      <c r="T1381" s="1">
        <f>VLOOKUP($E1381,[1]AllProteinsNorm!$A$1:$Q$3226,17,FALSE)</f>
        <v>21796.113847070399</v>
      </c>
      <c r="U1381" s="1">
        <f>VLOOKUP($E1381,[1]AllProteinsNorm!$A$1:$Q$3226,3,FALSE)</f>
        <v>15708.086967244401</v>
      </c>
      <c r="V1381" s="1">
        <f>VLOOKUP($E1381,[1]AllProteinsNorm!$A$1:$Q$3226,7,FALSE)</f>
        <v>27040.187443954899</v>
      </c>
      <c r="W1381" s="1">
        <f>VLOOKUP($E1381,[1]AllProteinsNorm!$A$1:$Q$3226,9,FALSE)</f>
        <v>39428.602406730402</v>
      </c>
      <c r="X1381" s="1">
        <f>VLOOKUP($E1381,[1]AllProteinsNorm!$A$1:$Q$3226,12,FALSE)</f>
        <v>39449.158468202302</v>
      </c>
      <c r="Y1381" s="29">
        <f>VLOOKUP($E1381,[1]AllProteinsNorm!$A$1:$Q$3226,14,FALSE)</f>
        <v>29515.368460549798</v>
      </c>
      <c r="Z1381" s="25">
        <f t="shared" si="176"/>
        <v>0.85349456046867922</v>
      </c>
      <c r="AA1381" s="1">
        <f t="shared" si="176"/>
        <v>1.0515926292816644</v>
      </c>
      <c r="AB1381" s="1">
        <f t="shared" si="176"/>
        <v>1.0049200620487069</v>
      </c>
      <c r="AC1381" s="1">
        <f t="shared" si="176"/>
        <v>0.9688870839127538</v>
      </c>
      <c r="AD1381" s="1">
        <f t="shared" si="176"/>
        <v>1.1211056642881954</v>
      </c>
      <c r="AE1381" s="1">
        <f t="shared" si="176"/>
        <v>0.49185489917341435</v>
      </c>
      <c r="AF1381" s="1">
        <f t="shared" si="176"/>
        <v>0.45116666076145417</v>
      </c>
      <c r="AG1381" s="1">
        <f t="shared" si="176"/>
        <v>6.6217055468901762E-2</v>
      </c>
      <c r="AH1381" s="1">
        <f t="shared" si="176"/>
        <v>0.89214855270334725</v>
      </c>
      <c r="AI1381" s="1">
        <f t="shared" si="176"/>
        <v>0.70526332455386354</v>
      </c>
      <c r="AJ1381" s="1">
        <f t="shared" si="176"/>
        <v>0.50827123195583024</v>
      </c>
      <c r="AK1381" s="1">
        <f t="shared" si="176"/>
        <v>0.87494737030135838</v>
      </c>
      <c r="AL1381" s="1">
        <f t="shared" si="176"/>
        <v>1.2758029899729462</v>
      </c>
      <c r="AM1381" s="1">
        <f t="shared" si="176"/>
        <v>1.2764681285547652</v>
      </c>
      <c r="AN1381" s="29">
        <f t="shared" si="176"/>
        <v>0.95503753705697769</v>
      </c>
      <c r="AO1381" s="1">
        <f t="shared" si="173"/>
        <v>2756.7629363061101</v>
      </c>
      <c r="AP1381" s="1">
        <f t="shared" si="174"/>
        <v>8567.4947826729222</v>
      </c>
      <c r="AQ1381" s="29">
        <f t="shared" si="175"/>
        <v>8845.097114567081</v>
      </c>
    </row>
    <row r="1382" spans="1:43" x14ac:dyDescent="0.2">
      <c r="A1382" s="26"/>
      <c r="E1382" s="25" t="s">
        <v>2704</v>
      </c>
      <c r="F1382" s="26" t="s">
        <v>2705</v>
      </c>
      <c r="G1382" s="1">
        <v>0.79495290501887705</v>
      </c>
      <c r="H1382" s="1">
        <v>1.02731547681351</v>
      </c>
      <c r="I1382" s="1">
        <f>VLOOKUP(F1382,'[1]SUSMB vs SHAM all proteins sum'!$B$2:$E$3214,2,FALSE)</f>
        <v>0.434977167020352</v>
      </c>
      <c r="J1382" s="29">
        <f>VLOOKUP(F1382,'[1]SUSMB vs SHAM all proteins sum'!$B$2:$E$3214,3,FALSE)</f>
        <v>0.91731121918729597</v>
      </c>
      <c r="K1382" s="25">
        <f>VLOOKUP($E1382,[1]AllProteinsNorm!$A$1:$Q$3226,4,FALSE)</f>
        <v>481062.19477787899</v>
      </c>
      <c r="L1382" s="1">
        <f>VLOOKUP($E1382,[1]AllProteinsNorm!$A$1:$Q$3226,5,FALSE)</f>
        <v>417699.53669994301</v>
      </c>
      <c r="M1382" s="1">
        <f>VLOOKUP($E1382,[1]AllProteinsNorm!$A$1:$Q$3226,10,FALSE)</f>
        <v>489750.056930992</v>
      </c>
      <c r="N1382" s="1">
        <f>VLOOKUP($E1382,[1]AllProteinsNorm!$A$1:$Q$3226,11,FALSE)</f>
        <v>315175.715648029</v>
      </c>
      <c r="O1382" s="1">
        <f>VLOOKUP($E1382,[1]AllProteinsNorm!$A$1:$Q$3226,15,FALSE)</f>
        <v>516996.25095884898</v>
      </c>
      <c r="P1382" s="1">
        <f>VLOOKUP($E1382,[1]AllProteinsNorm!$A$1:$Q$3226,6,FALSE)</f>
        <v>449055.53947209602</v>
      </c>
      <c r="Q1382" s="1">
        <f>VLOOKUP($E1382,[1]AllProteinsNorm!$A$1:$Q$3226,8,FALSE)</f>
        <v>419582.06988584797</v>
      </c>
      <c r="R1382" s="1">
        <f>VLOOKUP($E1382,[1]AllProteinsNorm!$A$1:$Q$3226,13,FALSE)</f>
        <v>499494.98091974499</v>
      </c>
      <c r="S1382" s="1">
        <f>VLOOKUP($E1382,[1]AllProteinsNorm!$A$1:$Q$3226,16,FALSE)</f>
        <v>394528.30684302899</v>
      </c>
      <c r="T1382" s="1">
        <f>VLOOKUP($E1382,[1]AllProteinsNorm!$A$1:$Q$3226,17,FALSE)</f>
        <v>494165.85797841602</v>
      </c>
      <c r="U1382" s="1">
        <f>VLOOKUP($E1382,[1]AllProteinsNorm!$A$1:$Q$3226,3,FALSE)</f>
        <v>341088.06143600901</v>
      </c>
      <c r="V1382" s="1">
        <f>VLOOKUP($E1382,[1]AllProteinsNorm!$A$1:$Q$3226,7,FALSE)</f>
        <v>466170.134221001</v>
      </c>
      <c r="W1382" s="1">
        <f>VLOOKUP($E1382,[1]AllProteinsNorm!$A$1:$Q$3226,9,FALSE)</f>
        <v>391351.11992461601</v>
      </c>
      <c r="X1382" s="1">
        <f>VLOOKUP($E1382,[1]AllProteinsNorm!$A$1:$Q$3226,12,FALSE)</f>
        <v>440633.72104332899</v>
      </c>
      <c r="Y1382" s="29">
        <f>VLOOKUP($E1382,[1]AllProteinsNorm!$A$1:$Q$3226,14,FALSE)</f>
        <v>379846.48177710298</v>
      </c>
      <c r="Z1382" s="25">
        <f t="shared" si="176"/>
        <v>1.0831398070331715</v>
      </c>
      <c r="AA1382" s="1">
        <f t="shared" si="176"/>
        <v>0.94047505809081633</v>
      </c>
      <c r="AB1382" s="1">
        <f t="shared" si="176"/>
        <v>1.1027010393191516</v>
      </c>
      <c r="AC1382" s="1">
        <f t="shared" si="176"/>
        <v>0.70963664892888334</v>
      </c>
      <c r="AD1382" s="1">
        <f t="shared" si="176"/>
        <v>1.1640474466279773</v>
      </c>
      <c r="AE1382" s="1">
        <f t="shared" si="176"/>
        <v>1.0110749413504916</v>
      </c>
      <c r="AF1382" s="1">
        <f t="shared" si="176"/>
        <v>0.94471369220891854</v>
      </c>
      <c r="AG1382" s="1">
        <f t="shared" si="176"/>
        <v>1.1246423084592148</v>
      </c>
      <c r="AH1382" s="1">
        <f t="shared" si="176"/>
        <v>0.88830367212786943</v>
      </c>
      <c r="AI1382" s="1">
        <f t="shared" si="176"/>
        <v>1.112643474925866</v>
      </c>
      <c r="AJ1382" s="1">
        <f t="shared" si="176"/>
        <v>0.76797981852575581</v>
      </c>
      <c r="AK1382" s="1">
        <f t="shared" si="176"/>
        <v>1.0496094573756787</v>
      </c>
      <c r="AL1382" s="1">
        <f t="shared" si="176"/>
        <v>0.8811500490348988</v>
      </c>
      <c r="AM1382" s="1">
        <f t="shared" si="176"/>
        <v>0.99211272214718249</v>
      </c>
      <c r="AN1382" s="29">
        <f t="shared" si="176"/>
        <v>0.85524668003530946</v>
      </c>
      <c r="AO1382" s="1">
        <f t="shared" si="173"/>
        <v>72225.263930844565</v>
      </c>
      <c r="AP1382" s="1">
        <f t="shared" si="174"/>
        <v>40973.90986956987</v>
      </c>
      <c r="AQ1382" s="29">
        <f t="shared" si="175"/>
        <v>44515.81277428149</v>
      </c>
    </row>
    <row r="1383" spans="1:43" x14ac:dyDescent="0.2">
      <c r="A1383" s="26"/>
      <c r="E1383" s="25" t="s">
        <v>2706</v>
      </c>
      <c r="F1383" s="26" t="s">
        <v>2707</v>
      </c>
      <c r="G1383" s="1">
        <v>0.45187584537119702</v>
      </c>
      <c r="H1383" s="1">
        <v>1.2265414596570301</v>
      </c>
      <c r="I1383" s="1">
        <f>VLOOKUP(F1383,'[1]SUSMB vs SHAM all proteins sum'!$B$2:$E$3214,2,FALSE)</f>
        <v>0.26965118510902603</v>
      </c>
      <c r="J1383" s="29">
        <f>VLOOKUP(F1383,'[1]SUSMB vs SHAM all proteins sum'!$B$2:$E$3214,3,FALSE)</f>
        <v>0.53500002338931696</v>
      </c>
      <c r="K1383" s="25">
        <f>VLOOKUP($E1383,[1]AllProteinsNorm!$A$1:$Q$3226,4,FALSE)</f>
        <v>17299.64417924</v>
      </c>
      <c r="L1383" s="1">
        <f>VLOOKUP($E1383,[1]AllProteinsNorm!$A$1:$Q$3226,5,FALSE)</f>
        <v>24465.770331694301</v>
      </c>
      <c r="M1383" s="1">
        <f>VLOOKUP($E1383,[1]AllProteinsNorm!$A$1:$Q$3226,10,FALSE)</f>
        <v>35102.777209385204</v>
      </c>
      <c r="N1383" s="1">
        <f>VLOOKUP($E1383,[1]AllProteinsNorm!$A$1:$Q$3226,11,FALSE)</f>
        <v>22137.997029284099</v>
      </c>
      <c r="O1383" s="1">
        <f>VLOOKUP($E1383,[1]AllProteinsNorm!$A$1:$Q$3226,15,FALSE)</f>
        <v>15578.9878241068</v>
      </c>
      <c r="P1383" s="1">
        <f>VLOOKUP($E1383,[1]AllProteinsNorm!$A$1:$Q$3226,6,FALSE)</f>
        <v>31125.174879947601</v>
      </c>
      <c r="Q1383" s="1">
        <f>VLOOKUP($E1383,[1]AllProteinsNorm!$A$1:$Q$3226,8,FALSE)</f>
        <v>52165.771912282398</v>
      </c>
      <c r="R1383" s="1">
        <f>VLOOKUP($E1383,[1]AllProteinsNorm!$A$1:$Q$3226,13,FALSE)</f>
        <v>22368.007195430499</v>
      </c>
      <c r="S1383" s="1">
        <f>VLOOKUP($E1383,[1]AllProteinsNorm!$A$1:$Q$3226,16,FALSE)</f>
        <v>28077.9850877399</v>
      </c>
      <c r="T1383" s="1">
        <f>VLOOKUP($E1383,[1]AllProteinsNorm!$A$1:$Q$3226,17,FALSE)</f>
        <v>13948.759893091101</v>
      </c>
      <c r="U1383" s="1">
        <f>VLOOKUP($E1383,[1]AllProteinsNorm!$A$1:$Q$3226,3,FALSE)</f>
        <v>8935.7039448544492</v>
      </c>
      <c r="V1383" s="1">
        <f>VLOOKUP($E1383,[1]AllProteinsNorm!$A$1:$Q$3226,7,FALSE)</f>
        <v>5278.94091852162</v>
      </c>
      <c r="W1383" s="1">
        <f>VLOOKUP($E1383,[1]AllProteinsNorm!$A$1:$Q$3226,9,FALSE)</f>
        <v>14681.3047613989</v>
      </c>
      <c r="X1383" s="1">
        <f>VLOOKUP($E1383,[1]AllProteinsNorm!$A$1:$Q$3226,12,FALSE)</f>
        <v>74426.497453179298</v>
      </c>
      <c r="Y1383" s="29">
        <f>VLOOKUP($E1383,[1]AllProteinsNorm!$A$1:$Q$3226,14,FALSE)</f>
        <v>4357.2883636951201</v>
      </c>
      <c r="Z1383" s="25">
        <f t="shared" ref="Z1383:AN1399" si="177">K1383/AVERAGE($K1383:$O1383)</f>
        <v>0.7548814208141259</v>
      </c>
      <c r="AA1383" s="1">
        <f t="shared" si="177"/>
        <v>1.0675800772517878</v>
      </c>
      <c r="AB1383" s="1">
        <f t="shared" si="177"/>
        <v>1.531732910792535</v>
      </c>
      <c r="AC1383" s="1">
        <f t="shared" si="177"/>
        <v>0.9660061489298819</v>
      </c>
      <c r="AD1383" s="1">
        <f t="shared" si="177"/>
        <v>0.67979944221166966</v>
      </c>
      <c r="AE1383" s="1">
        <f t="shared" si="177"/>
        <v>1.3581676011960144</v>
      </c>
      <c r="AF1383" s="1">
        <f t="shared" si="177"/>
        <v>2.276287975117147</v>
      </c>
      <c r="AG1383" s="1">
        <f t="shared" si="177"/>
        <v>0.9760427947257907</v>
      </c>
      <c r="AH1383" s="1">
        <f t="shared" si="177"/>
        <v>1.2252014583089585</v>
      </c>
      <c r="AI1383" s="1">
        <f t="shared" si="177"/>
        <v>0.60866336773143326</v>
      </c>
      <c r="AJ1383" s="1">
        <f t="shared" si="177"/>
        <v>0.38991535432623287</v>
      </c>
      <c r="AK1383" s="1">
        <f t="shared" si="177"/>
        <v>0.23035008001780147</v>
      </c>
      <c r="AL1383" s="1">
        <f t="shared" si="177"/>
        <v>0.64062844777983585</v>
      </c>
      <c r="AM1383" s="1">
        <f t="shared" si="177"/>
        <v>3.247649463859847</v>
      </c>
      <c r="AN1383" s="29">
        <f t="shared" si="177"/>
        <v>0.19013316093692809</v>
      </c>
      <c r="AO1383" s="1">
        <f t="shared" si="173"/>
        <v>6883.3104022677962</v>
      </c>
      <c r="AP1383" s="1">
        <f t="shared" si="174"/>
        <v>12736.561777705116</v>
      </c>
      <c r="AQ1383" s="29">
        <f t="shared" si="175"/>
        <v>26692.91715711934</v>
      </c>
    </row>
    <row r="1384" spans="1:43" x14ac:dyDescent="0.2">
      <c r="A1384" s="26"/>
      <c r="E1384" s="25" t="s">
        <v>2708</v>
      </c>
      <c r="F1384" s="26" t="s">
        <v>2709</v>
      </c>
      <c r="G1384" s="1">
        <v>0.56000965362199195</v>
      </c>
      <c r="H1384" s="1">
        <v>0.79787112001854199</v>
      </c>
      <c r="I1384" s="1">
        <f>VLOOKUP(F1384,'[1]SUSMB vs SHAM all proteins sum'!$B$2:$E$3214,2,FALSE)</f>
        <v>0.21952929330936299</v>
      </c>
      <c r="J1384" s="29">
        <f>VLOOKUP(F1384,'[1]SUSMB vs SHAM all proteins sum'!$B$2:$E$3214,3,FALSE)</f>
        <v>0.59749555902683305</v>
      </c>
      <c r="K1384" s="25">
        <f>VLOOKUP($E1384,[1]AllProteinsNorm!$A$1:$Q$3226,4,FALSE)</f>
        <v>28932.608627994901</v>
      </c>
      <c r="L1384" s="1">
        <f>VLOOKUP($E1384,[1]AllProteinsNorm!$A$1:$Q$3226,5,FALSE)</f>
        <v>38168.749424625101</v>
      </c>
      <c r="M1384" s="1">
        <f>VLOOKUP($E1384,[1]AllProteinsNorm!$A$1:$Q$3226,10,FALSE)</f>
        <v>36600.1348680909</v>
      </c>
      <c r="N1384" s="1">
        <f>VLOOKUP($E1384,[1]AllProteinsNorm!$A$1:$Q$3226,11,FALSE)</f>
        <v>64606.873700001597</v>
      </c>
      <c r="O1384" s="1">
        <f>VLOOKUP($E1384,[1]AllProteinsNorm!$A$1:$Q$3226,15,FALSE)</f>
        <v>46100.006273086401</v>
      </c>
      <c r="P1384" s="1">
        <f>VLOOKUP($E1384,[1]AllProteinsNorm!$A$1:$Q$3226,6,FALSE)</f>
        <v>54820.258475027302</v>
      </c>
      <c r="Q1384" s="1">
        <f>VLOOKUP($E1384,[1]AllProteinsNorm!$A$1:$Q$3226,8,FALSE)</f>
        <v>50651.390857795697</v>
      </c>
      <c r="R1384" s="1">
        <f>VLOOKUP($E1384,[1]AllProteinsNorm!$A$1:$Q$3226,13,FALSE)</f>
        <v>8550.5002703406608</v>
      </c>
      <c r="S1384" s="1">
        <f>VLOOKUP($E1384,[1]AllProteinsNorm!$A$1:$Q$3226,16,FALSE)</f>
        <v>47395.835889629998</v>
      </c>
      <c r="T1384" s="1">
        <f>VLOOKUP($E1384,[1]AllProteinsNorm!$A$1:$Q$3226,17,FALSE)</f>
        <v>34590.551060894002</v>
      </c>
      <c r="U1384" s="1">
        <f>VLOOKUP($E1384,[1]AllProteinsNorm!$A$1:$Q$3226,3,FALSE)</f>
        <v>44095.321892196604</v>
      </c>
      <c r="V1384" s="1">
        <f>VLOOKUP($E1384,[1]AllProteinsNorm!$A$1:$Q$3226,7,FALSE)</f>
        <v>8445.1989071072403</v>
      </c>
      <c r="W1384" s="1">
        <f>VLOOKUP($E1384,[1]AllProteinsNorm!$A$1:$Q$3226,9,FALSE)</f>
        <v>12569.7955809868</v>
      </c>
      <c r="X1384" s="1">
        <f>VLOOKUP($E1384,[1]AllProteinsNorm!$A$1:$Q$3226,12,FALSE)</f>
        <v>41966.883310833102</v>
      </c>
      <c r="Y1384" s="29">
        <f>VLOOKUP($E1384,[1]AllProteinsNorm!$A$1:$Q$3226,14,FALSE)</f>
        <v>46665.292849627098</v>
      </c>
      <c r="Z1384" s="25">
        <f t="shared" si="177"/>
        <v>0.67470799385073099</v>
      </c>
      <c r="AA1384" s="1">
        <f t="shared" si="177"/>
        <v>0.89009465697337542</v>
      </c>
      <c r="AB1384" s="1">
        <f t="shared" si="177"/>
        <v>0.85351458933508473</v>
      </c>
      <c r="AC1384" s="1">
        <f t="shared" si="177"/>
        <v>1.5066313136008633</v>
      </c>
      <c r="AD1384" s="1">
        <f t="shared" si="177"/>
        <v>1.0750514462399452</v>
      </c>
      <c r="AE1384" s="1">
        <f t="shared" si="177"/>
        <v>1.2784075951684255</v>
      </c>
      <c r="AF1384" s="1">
        <f t="shared" si="177"/>
        <v>1.1811896656406329</v>
      </c>
      <c r="AG1384" s="1">
        <f t="shared" si="177"/>
        <v>0.19939753646131878</v>
      </c>
      <c r="AH1384" s="1">
        <f t="shared" si="177"/>
        <v>1.1052701732200116</v>
      </c>
      <c r="AI1384" s="1">
        <f t="shared" si="177"/>
        <v>0.80665112546764783</v>
      </c>
      <c r="AJ1384" s="1">
        <f t="shared" si="177"/>
        <v>1.02830223691959</v>
      </c>
      <c r="AK1384" s="1">
        <f t="shared" si="177"/>
        <v>0.19694191026976193</v>
      </c>
      <c r="AL1384" s="1">
        <f t="shared" si="177"/>
        <v>0.29312744207085817</v>
      </c>
      <c r="AM1384" s="1">
        <f t="shared" si="177"/>
        <v>0.97866708152344883</v>
      </c>
      <c r="AN1384" s="29">
        <f t="shared" si="177"/>
        <v>1.0882339206207545</v>
      </c>
      <c r="AO1384" s="1">
        <f t="shared" si="173"/>
        <v>12153.911150706052</v>
      </c>
      <c r="AP1384" s="1">
        <f t="shared" si="174"/>
        <v>16750.745607049714</v>
      </c>
      <c r="AQ1384" s="29">
        <f t="shared" si="175"/>
        <v>16644.738552123963</v>
      </c>
    </row>
    <row r="1385" spans="1:43" x14ac:dyDescent="0.2">
      <c r="A1385" s="26"/>
      <c r="E1385" s="25" t="s">
        <v>2710</v>
      </c>
      <c r="F1385" s="26" t="s">
        <v>2711</v>
      </c>
      <c r="G1385" s="1">
        <v>0.37316113495028802</v>
      </c>
      <c r="H1385" s="1">
        <v>1.06694543992107</v>
      </c>
      <c r="I1385" s="1">
        <f>VLOOKUP(F1385,'[1]SUSMB vs SHAM all proteins sum'!$B$2:$E$3214,2,FALSE)</f>
        <v>0.36868856293256702</v>
      </c>
      <c r="J1385" s="29">
        <f>VLOOKUP(F1385,'[1]SUSMB vs SHAM all proteins sum'!$B$2:$E$3214,3,FALSE)</f>
        <v>0.94972109103392299</v>
      </c>
      <c r="K1385" s="25">
        <f>VLOOKUP($E1385,[1]AllProteinsNorm!$A$1:$Q$3226,4,FALSE)</f>
        <v>579779.95066726999</v>
      </c>
      <c r="L1385" s="1">
        <f>VLOOKUP($E1385,[1]AllProteinsNorm!$A$1:$Q$3226,5,FALSE)</f>
        <v>544311.15686043701</v>
      </c>
      <c r="M1385" s="1">
        <f>VLOOKUP($E1385,[1]AllProteinsNorm!$A$1:$Q$3226,10,FALSE)</f>
        <v>626364.15382650797</v>
      </c>
      <c r="N1385" s="1">
        <f>VLOOKUP($E1385,[1]AllProteinsNorm!$A$1:$Q$3226,11,FALSE)</f>
        <v>572242.70102906995</v>
      </c>
      <c r="O1385" s="1">
        <f>VLOOKUP($E1385,[1]AllProteinsNorm!$A$1:$Q$3226,15,FALSE)</f>
        <v>607145.27009524603</v>
      </c>
      <c r="P1385" s="1">
        <f>VLOOKUP($E1385,[1]AllProteinsNorm!$A$1:$Q$3226,6,FALSE)</f>
        <v>621180.43076010305</v>
      </c>
      <c r="Q1385" s="1">
        <f>VLOOKUP($E1385,[1]AllProteinsNorm!$A$1:$Q$3226,8,FALSE)</f>
        <v>732318.36707893503</v>
      </c>
      <c r="R1385" s="1">
        <f>VLOOKUP($E1385,[1]AllProteinsNorm!$A$1:$Q$3226,13,FALSE)</f>
        <v>511416.07023845502</v>
      </c>
      <c r="S1385" s="1">
        <f>VLOOKUP($E1385,[1]AllProteinsNorm!$A$1:$Q$3226,16,FALSE)</f>
        <v>699120.34825845296</v>
      </c>
      <c r="T1385" s="1">
        <f>VLOOKUP($E1385,[1]AllProteinsNorm!$A$1:$Q$3226,17,FALSE)</f>
        <v>583817.69649665104</v>
      </c>
      <c r="U1385" s="1">
        <f>VLOOKUP($E1385,[1]AllProteinsNorm!$A$1:$Q$3226,3,FALSE)</f>
        <v>522717.77865658299</v>
      </c>
      <c r="V1385" s="1">
        <f>VLOOKUP($E1385,[1]AllProteinsNorm!$A$1:$Q$3226,7,FALSE)</f>
        <v>548059.64842923498</v>
      </c>
      <c r="W1385" s="1">
        <f>VLOOKUP($E1385,[1]AllProteinsNorm!$A$1:$Q$3226,9,FALSE)</f>
        <v>643893.22117794596</v>
      </c>
      <c r="X1385" s="1">
        <f>VLOOKUP($E1385,[1]AllProteinsNorm!$A$1:$Q$3226,12,FALSE)</f>
        <v>486913.939386015</v>
      </c>
      <c r="Y1385" s="29">
        <f>VLOOKUP($E1385,[1]AllProteinsNorm!$A$1:$Q$3226,14,FALSE)</f>
        <v>590784.99516185594</v>
      </c>
      <c r="Z1385" s="25">
        <f t="shared" si="177"/>
        <v>0.98943852053271675</v>
      </c>
      <c r="AA1385" s="1">
        <f t="shared" si="177"/>
        <v>0.92890833002005269</v>
      </c>
      <c r="AB1385" s="1">
        <f t="shared" si="177"/>
        <v>1.0689380013288778</v>
      </c>
      <c r="AC1385" s="1">
        <f t="shared" si="177"/>
        <v>0.97657563156540528</v>
      </c>
      <c r="AD1385" s="1">
        <f t="shared" si="177"/>
        <v>1.0361395165529477</v>
      </c>
      <c r="AE1385" s="1">
        <f t="shared" si="177"/>
        <v>1.0600915842084306</v>
      </c>
      <c r="AF1385" s="1">
        <f t="shared" si="177"/>
        <v>1.2497569135455462</v>
      </c>
      <c r="AG1385" s="1">
        <f t="shared" si="177"/>
        <v>0.87277036629331417</v>
      </c>
      <c r="AH1385" s="1">
        <f t="shared" si="177"/>
        <v>1.1931019730141414</v>
      </c>
      <c r="AI1385" s="1">
        <f t="shared" si="177"/>
        <v>0.9963292404603582</v>
      </c>
      <c r="AJ1385" s="1">
        <f t="shared" si="177"/>
        <v>0.89205759008202046</v>
      </c>
      <c r="AK1385" s="1">
        <f t="shared" si="177"/>
        <v>0.93530541558293256</v>
      </c>
      <c r="AL1385" s="1">
        <f t="shared" si="177"/>
        <v>1.0988526861098262</v>
      </c>
      <c r="AM1385" s="1">
        <f t="shared" si="177"/>
        <v>0.83095561903854009</v>
      </c>
      <c r="AN1385" s="29">
        <f t="shared" si="177"/>
        <v>1.0082194648040526</v>
      </c>
      <c r="AO1385" s="1">
        <f t="shared" si="173"/>
        <v>28433.41125265128</v>
      </c>
      <c r="AP1385" s="1">
        <f t="shared" si="174"/>
        <v>79395.827528344002</v>
      </c>
      <c r="AQ1385" s="29">
        <f t="shared" si="175"/>
        <v>54494.499013088753</v>
      </c>
    </row>
    <row r="1386" spans="1:43" x14ac:dyDescent="0.2">
      <c r="A1386" s="26"/>
      <c r="E1386" s="25" t="s">
        <v>2712</v>
      </c>
      <c r="F1386" s="26" t="s">
        <v>2713</v>
      </c>
      <c r="G1386" s="1">
        <v>0.83114885496012103</v>
      </c>
      <c r="H1386" s="1">
        <v>1.03699118455523</v>
      </c>
      <c r="I1386" s="1">
        <f>VLOOKUP(F1386,'[1]SUSMB vs SHAM all proteins sum'!$B$2:$E$3214,2,FALSE)</f>
        <v>0.78680193387707897</v>
      </c>
      <c r="J1386" s="29">
        <f>VLOOKUP(F1386,'[1]SUSMB vs SHAM all proteins sum'!$B$2:$E$3214,3,FALSE)</f>
        <v>0.95374494862708203</v>
      </c>
      <c r="K1386" s="25">
        <f>VLOOKUP($E1386,[1]AllProteinsNorm!$A$1:$Q$3226,4,FALSE)</f>
        <v>385915.23983194499</v>
      </c>
      <c r="L1386" s="1">
        <f>VLOOKUP($E1386,[1]AllProteinsNorm!$A$1:$Q$3226,5,FALSE)</f>
        <v>455074.82489574398</v>
      </c>
      <c r="M1386" s="1">
        <f>VLOOKUP($E1386,[1]AllProteinsNorm!$A$1:$Q$3226,10,FALSE)</f>
        <v>862990.51743329701</v>
      </c>
      <c r="N1386" s="1">
        <f>VLOOKUP($E1386,[1]AllProteinsNorm!$A$1:$Q$3226,11,FALSE)</f>
        <v>639489.741960268</v>
      </c>
      <c r="O1386" s="1">
        <f>VLOOKUP($E1386,[1]AllProteinsNorm!$A$1:$Q$3226,15,FALSE)</f>
        <v>641916.77117211896</v>
      </c>
      <c r="P1386" s="1">
        <f>VLOOKUP($E1386,[1]AllProteinsNorm!$A$1:$Q$3226,6,FALSE)</f>
        <v>650596.26087720797</v>
      </c>
      <c r="Q1386" s="1">
        <f>VLOOKUP($E1386,[1]AllProteinsNorm!$A$1:$Q$3226,8,FALSE)</f>
        <v>634835.82011324796</v>
      </c>
      <c r="R1386" s="1">
        <f>VLOOKUP($E1386,[1]AllProteinsNorm!$A$1:$Q$3226,13,FALSE)</f>
        <v>426707.43849425798</v>
      </c>
      <c r="S1386" s="1">
        <f>VLOOKUP($E1386,[1]AllProteinsNorm!$A$1:$Q$3226,16,FALSE)</f>
        <v>625866.51867251506</v>
      </c>
      <c r="T1386" s="1">
        <f>VLOOKUP($E1386,[1]AllProteinsNorm!$A$1:$Q$3226,17,FALSE)</f>
        <v>676368.65293808095</v>
      </c>
      <c r="U1386" s="1">
        <f>VLOOKUP($E1386,[1]AllProteinsNorm!$A$1:$Q$3226,3,FALSE)</f>
        <v>604396.97597088898</v>
      </c>
      <c r="V1386" s="1">
        <f>VLOOKUP($E1386,[1]AllProteinsNorm!$A$1:$Q$3226,7,FALSE)</f>
        <v>642103.37835827901</v>
      </c>
      <c r="W1386" s="1">
        <f>VLOOKUP($E1386,[1]AllProteinsNorm!$A$1:$Q$3226,9,FALSE)</f>
        <v>565121.03226834803</v>
      </c>
      <c r="X1386" s="1">
        <f>VLOOKUP($E1386,[1]AllProteinsNorm!$A$1:$Q$3226,12,FALSE)</f>
        <v>381538.01265388902</v>
      </c>
      <c r="Y1386" s="29">
        <f>VLOOKUP($E1386,[1]AllProteinsNorm!$A$1:$Q$3226,14,FALSE)</f>
        <v>586742.84279527701</v>
      </c>
      <c r="Z1386" s="25">
        <f t="shared" si="177"/>
        <v>0.64634036979720588</v>
      </c>
      <c r="AA1386" s="1">
        <f t="shared" si="177"/>
        <v>0.76217055003217926</v>
      </c>
      <c r="AB1386" s="1">
        <f t="shared" si="177"/>
        <v>1.4453578210910221</v>
      </c>
      <c r="AC1386" s="1">
        <f t="shared" si="177"/>
        <v>1.0710332053227851</v>
      </c>
      <c r="AD1386" s="1">
        <f t="shared" si="177"/>
        <v>1.0750980537568078</v>
      </c>
      <c r="AE1386" s="1">
        <f t="shared" si="177"/>
        <v>1.0896346773637977</v>
      </c>
      <c r="AF1386" s="1">
        <f t="shared" si="177"/>
        <v>1.0632387021336389</v>
      </c>
      <c r="AG1386" s="1">
        <f t="shared" si="177"/>
        <v>0.71466015105207925</v>
      </c>
      <c r="AH1386" s="1">
        <f t="shared" si="177"/>
        <v>1.0482166946779332</v>
      </c>
      <c r="AI1386" s="1">
        <f t="shared" si="177"/>
        <v>1.1327989157660883</v>
      </c>
      <c r="AJ1386" s="1">
        <f t="shared" si="177"/>
        <v>1.0122589745962158</v>
      </c>
      <c r="AK1386" s="1">
        <f t="shared" si="177"/>
        <v>1.0754105880784945</v>
      </c>
      <c r="AL1386" s="1">
        <f t="shared" si="177"/>
        <v>0.9464786545759718</v>
      </c>
      <c r="AM1386" s="1">
        <f t="shared" si="177"/>
        <v>0.6390092816697116</v>
      </c>
      <c r="AN1386" s="29">
        <f t="shared" si="177"/>
        <v>0.98269139657016236</v>
      </c>
      <c r="AO1386" s="1">
        <f t="shared" si="173"/>
        <v>166897.1846400277</v>
      </c>
      <c r="AP1386" s="1">
        <f t="shared" si="174"/>
        <v>89737.115444985422</v>
      </c>
      <c r="AQ1386" s="29">
        <f t="shared" si="175"/>
        <v>90797.971098524213</v>
      </c>
    </row>
    <row r="1387" spans="1:43" x14ac:dyDescent="0.2">
      <c r="A1387" s="26"/>
      <c r="E1387" s="25" t="s">
        <v>2714</v>
      </c>
      <c r="F1387" s="26" t="s">
        <v>2715</v>
      </c>
      <c r="G1387" s="1">
        <v>0.45499328420914997</v>
      </c>
      <c r="H1387" s="43">
        <v>1.59284370704458</v>
      </c>
      <c r="I1387" s="1">
        <f>VLOOKUP(F1387,'[1]SUSMB vs SHAM all proteins sum'!$B$2:$E$3214,2,FALSE)</f>
        <v>0.182840445756588</v>
      </c>
      <c r="J1387" s="29">
        <f>VLOOKUP(F1387,'[1]SUSMB vs SHAM all proteins sum'!$B$2:$E$3214,3,FALSE)</f>
        <v>1.99361090134092</v>
      </c>
      <c r="K1387" s="25">
        <f>VLOOKUP($E1387,[1]AllProteinsNorm!$A$1:$Q$3226,4,FALSE)</f>
        <v>25951.4051359443</v>
      </c>
      <c r="L1387" s="1">
        <f>VLOOKUP($E1387,[1]AllProteinsNorm!$A$1:$Q$3226,5,FALSE)</f>
        <v>3232.7875049517902</v>
      </c>
      <c r="M1387" s="1">
        <f>VLOOKUP($E1387,[1]AllProteinsNorm!$A$1:$Q$3226,10,FALSE)</f>
        <v>21256.319934830699</v>
      </c>
      <c r="N1387" s="1">
        <f>VLOOKUP($E1387,[1]AllProteinsNorm!$A$1:$Q$3226,11,FALSE)</f>
        <v>43880.033570627202</v>
      </c>
      <c r="O1387" s="1">
        <f>VLOOKUP($E1387,[1]AllProteinsNorm!$A$1:$Q$3226,15,FALSE)</f>
        <v>31249.383349107098</v>
      </c>
      <c r="P1387" s="1">
        <f>VLOOKUP($E1387,[1]AllProteinsNorm!$A$1:$Q$3226,6,FALSE)</f>
        <v>71589.3734960367</v>
      </c>
      <c r="Q1387" s="1">
        <f>VLOOKUP($E1387,[1]AllProteinsNorm!$A$1:$Q$3226,8,FALSE)</f>
        <v>9477.15951876896</v>
      </c>
      <c r="R1387" s="1">
        <f>VLOOKUP($E1387,[1]AllProteinsNorm!$A$1:$Q$3226,13,FALSE)</f>
        <v>66199.822661232698</v>
      </c>
      <c r="S1387" s="1">
        <f>VLOOKUP($E1387,[1]AllProteinsNorm!$A$1:$Q$3226,16,FALSE)</f>
        <v>25503.3260503405</v>
      </c>
      <c r="T1387" s="1">
        <f>VLOOKUP($E1387,[1]AllProteinsNorm!$A$1:$Q$3226,17,FALSE)</f>
        <v>21888.698343769101</v>
      </c>
      <c r="U1387" s="1">
        <f>VLOOKUP($E1387,[1]AllProteinsNorm!$A$1:$Q$3226,3,FALSE)</f>
        <v>50983.116200311102</v>
      </c>
      <c r="V1387" s="1">
        <f>VLOOKUP($E1387,[1]AllProteinsNorm!$A$1:$Q$3226,7,FALSE)</f>
        <v>25577.699248058201</v>
      </c>
      <c r="W1387" s="1">
        <f>VLOOKUP($E1387,[1]AllProteinsNorm!$A$1:$Q$3226,9,FALSE)</f>
        <v>40289.496952524598</v>
      </c>
      <c r="X1387" s="1">
        <f>VLOOKUP($E1387,[1]AllProteinsNorm!$A$1:$Q$3226,12,FALSE)</f>
        <v>43695.410546269602</v>
      </c>
      <c r="Y1387" s="29">
        <f>VLOOKUP($E1387,[1]AllProteinsNorm!$A$1:$Q$3226,14,FALSE)</f>
        <v>33544.474588204801</v>
      </c>
      <c r="Z1387" s="25">
        <f t="shared" si="177"/>
        <v>1.0333447362842691</v>
      </c>
      <c r="AA1387" s="1">
        <f t="shared" si="177"/>
        <v>0.12872458867903736</v>
      </c>
      <c r="AB1387" s="1">
        <f t="shared" si="177"/>
        <v>0.84639371942942121</v>
      </c>
      <c r="AC1387" s="1">
        <f t="shared" si="177"/>
        <v>1.7472349370162428</v>
      </c>
      <c r="AD1387" s="1">
        <f t="shared" si="177"/>
        <v>1.2443020185910294</v>
      </c>
      <c r="AE1387" s="1">
        <f t="shared" si="177"/>
        <v>2.8505779123904182</v>
      </c>
      <c r="AF1387" s="1">
        <f t="shared" si="177"/>
        <v>0.37736580552557869</v>
      </c>
      <c r="AG1387" s="1">
        <f t="shared" si="177"/>
        <v>2.6359743501976558</v>
      </c>
      <c r="AH1387" s="1">
        <f t="shared" si="177"/>
        <v>1.0155029214722286</v>
      </c>
      <c r="AI1387" s="1">
        <f t="shared" si="177"/>
        <v>0.8715740476926962</v>
      </c>
      <c r="AJ1387" s="1">
        <f t="shared" si="177"/>
        <v>2.0300686798647107</v>
      </c>
      <c r="AK1387" s="1">
        <f t="shared" si="177"/>
        <v>1.0184643469511043</v>
      </c>
      <c r="AL1387" s="1">
        <f t="shared" si="177"/>
        <v>1.604265333046194</v>
      </c>
      <c r="AM1387" s="1">
        <f t="shared" si="177"/>
        <v>1.7398835342919037</v>
      </c>
      <c r="AN1387" s="29">
        <f t="shared" si="177"/>
        <v>1.335688995087686</v>
      </c>
      <c r="AO1387" s="1">
        <f t="shared" si="173"/>
        <v>13297.949826298618</v>
      </c>
      <c r="AP1387" s="1">
        <f t="shared" si="174"/>
        <v>25093.541953999065</v>
      </c>
      <c r="AQ1387" s="29">
        <f t="shared" si="175"/>
        <v>8684.0097115115768</v>
      </c>
    </row>
    <row r="1388" spans="1:43" x14ac:dyDescent="0.2">
      <c r="A1388" s="26"/>
      <c r="E1388" s="25" t="s">
        <v>2716</v>
      </c>
      <c r="F1388" s="26" t="s">
        <v>2717</v>
      </c>
      <c r="G1388" s="1">
        <v>5.3409312524367203E-2</v>
      </c>
      <c r="H1388" s="1">
        <v>0.67910176544961498</v>
      </c>
      <c r="I1388" s="1">
        <f>VLOOKUP(F1388,'[1]SUSMB vs SHAM all proteins sum'!$B$2:$E$3214,2,FALSE)</f>
        <v>0.12645229718534801</v>
      </c>
      <c r="J1388" s="29">
        <f>VLOOKUP(F1388,'[1]SUSMB vs SHAM all proteins sum'!$B$2:$E$3214,3,FALSE)</f>
        <v>0.69389277862052201</v>
      </c>
      <c r="K1388" s="25">
        <f>VLOOKUP($E1388,[1]AllProteinsNorm!$A$1:$Q$3226,4,FALSE)</f>
        <v>304516.685791742</v>
      </c>
      <c r="L1388" s="1">
        <f>VLOOKUP($E1388,[1]AllProteinsNorm!$A$1:$Q$3226,5,FALSE)</f>
        <v>230078.49908205101</v>
      </c>
      <c r="M1388" s="1">
        <f>VLOOKUP($E1388,[1]AllProteinsNorm!$A$1:$Q$3226,10,FALSE)</f>
        <v>248599.682797713</v>
      </c>
      <c r="N1388" s="1">
        <f>VLOOKUP($E1388,[1]AllProteinsNorm!$A$1:$Q$3226,11,FALSE)</f>
        <v>235698.06655155701</v>
      </c>
      <c r="O1388" s="1">
        <f>VLOOKUP($E1388,[1]AllProteinsNorm!$A$1:$Q$3226,15,FALSE)</f>
        <v>152358.06853610399</v>
      </c>
      <c r="P1388" s="1">
        <f>VLOOKUP($E1388,[1]AllProteinsNorm!$A$1:$Q$3226,6,FALSE)</f>
        <v>227471.64646774399</v>
      </c>
      <c r="Q1388" s="1">
        <f>VLOOKUP($E1388,[1]AllProteinsNorm!$A$1:$Q$3226,8,FALSE)</f>
        <v>165100.30794873301</v>
      </c>
      <c r="R1388" s="1">
        <f>VLOOKUP($E1388,[1]AllProteinsNorm!$A$1:$Q$3226,13,FALSE)</f>
        <v>176572.35565732099</v>
      </c>
      <c r="S1388" s="1">
        <f>VLOOKUP($E1388,[1]AllProteinsNorm!$A$1:$Q$3226,16,FALSE)</f>
        <v>114724.588825415</v>
      </c>
      <c r="T1388" s="1">
        <f>VLOOKUP($E1388,[1]AllProteinsNorm!$A$1:$Q$3226,17,FALSE)</f>
        <v>118748.764799853</v>
      </c>
      <c r="U1388" s="1">
        <f>VLOOKUP($E1388,[1]AllProteinsNorm!$A$1:$Q$3226,3,FALSE)</f>
        <v>91697.098346105005</v>
      </c>
      <c r="V1388" s="1">
        <f>VLOOKUP($E1388,[1]AllProteinsNorm!$A$1:$Q$3226,7,FALSE)</f>
        <v>247969.755543915</v>
      </c>
      <c r="W1388" s="1">
        <f>VLOOKUP($E1388,[1]AllProteinsNorm!$A$1:$Q$3226,9,FALSE)</f>
        <v>190799.736832483</v>
      </c>
      <c r="X1388" s="1">
        <f>VLOOKUP($E1388,[1]AllProteinsNorm!$A$1:$Q$3226,12,FALSE)</f>
        <v>195688.47647442899</v>
      </c>
      <c r="Y1388" s="29">
        <f>VLOOKUP($E1388,[1]AllProteinsNorm!$A$1:$Q$3226,14,FALSE)</f>
        <v>118515.099966277</v>
      </c>
      <c r="Z1388" s="25">
        <f t="shared" si="177"/>
        <v>1.2999633941588045</v>
      </c>
      <c r="AA1388" s="1">
        <f t="shared" si="177"/>
        <v>0.98219125763839288</v>
      </c>
      <c r="AB1388" s="1">
        <f t="shared" si="177"/>
        <v>1.0612570756058091</v>
      </c>
      <c r="AC1388" s="1">
        <f t="shared" si="177"/>
        <v>1.0061808527647482</v>
      </c>
      <c r="AD1388" s="1">
        <f t="shared" si="177"/>
        <v>0.65040741983224537</v>
      </c>
      <c r="AE1388" s="1">
        <f t="shared" si="177"/>
        <v>0.97106276080822607</v>
      </c>
      <c r="AF1388" s="1">
        <f t="shared" si="177"/>
        <v>0.70480327256838637</v>
      </c>
      <c r="AG1388" s="1">
        <f t="shared" si="177"/>
        <v>0.75377675340879879</v>
      </c>
      <c r="AH1388" s="1">
        <f t="shared" si="177"/>
        <v>0.48975236117259791</v>
      </c>
      <c r="AI1388" s="1">
        <f t="shared" si="177"/>
        <v>0.5069313260783187</v>
      </c>
      <c r="AJ1388" s="1">
        <f t="shared" si="177"/>
        <v>0.39144939099343418</v>
      </c>
      <c r="AK1388" s="1">
        <f t="shared" si="177"/>
        <v>1.0585679540925124</v>
      </c>
      <c r="AL1388" s="1">
        <f t="shared" si="177"/>
        <v>0.81451258689643702</v>
      </c>
      <c r="AM1388" s="1">
        <f t="shared" si="177"/>
        <v>0.83538232203616947</v>
      </c>
      <c r="AN1388" s="29">
        <f t="shared" si="177"/>
        <v>0.50593382497468864</v>
      </c>
      <c r="AO1388" s="1">
        <f t="shared" si="173"/>
        <v>48721.878625280777</v>
      </c>
      <c r="AP1388" s="1">
        <f t="shared" si="174"/>
        <v>41480.684710332738</v>
      </c>
      <c r="AQ1388" s="29">
        <f t="shared" si="175"/>
        <v>56476.840511388502</v>
      </c>
    </row>
    <row r="1389" spans="1:43" x14ac:dyDescent="0.2">
      <c r="A1389" s="26"/>
      <c r="E1389" s="25" t="s">
        <v>2718</v>
      </c>
      <c r="F1389" s="26" t="s">
        <v>2719</v>
      </c>
      <c r="G1389" s="1">
        <v>8.6685499265863206E-2</v>
      </c>
      <c r="H1389" s="1">
        <v>0.80571909273551001</v>
      </c>
      <c r="I1389" s="1">
        <f>VLOOKUP(F1389,'[1]SUSMB vs SHAM all proteins sum'!$B$2:$E$3214,2,FALSE)</f>
        <v>0.746874107192666</v>
      </c>
      <c r="J1389" s="29">
        <f>VLOOKUP(F1389,'[1]SUSMB vs SHAM all proteins sum'!$B$2:$E$3214,3,FALSE)</f>
        <v>1.0378757399209499</v>
      </c>
      <c r="K1389" s="25">
        <f>VLOOKUP($E1389,[1]AllProteinsNorm!$A$1:$Q$3226,4,FALSE)</f>
        <v>667280.04159016698</v>
      </c>
      <c r="L1389" s="1">
        <f>VLOOKUP($E1389,[1]AllProteinsNorm!$A$1:$Q$3226,5,FALSE)</f>
        <v>493595.22751509002</v>
      </c>
      <c r="M1389" s="1">
        <f>VLOOKUP($E1389,[1]AllProteinsNorm!$A$1:$Q$3226,10,FALSE)</f>
        <v>683850.205587017</v>
      </c>
      <c r="N1389" s="1">
        <f>VLOOKUP($E1389,[1]AllProteinsNorm!$A$1:$Q$3226,11,FALSE)</f>
        <v>676192.00915247598</v>
      </c>
      <c r="O1389" s="1">
        <f>VLOOKUP($E1389,[1]AllProteinsNorm!$A$1:$Q$3226,15,FALSE)</f>
        <v>777645.93511141802</v>
      </c>
      <c r="P1389" s="1">
        <f>VLOOKUP($E1389,[1]AllProteinsNorm!$A$1:$Q$3226,6,FALSE)</f>
        <v>458040.66364096</v>
      </c>
      <c r="Q1389" s="1">
        <f>VLOOKUP($E1389,[1]AllProteinsNorm!$A$1:$Q$3226,8,FALSE)</f>
        <v>422532.70023890299</v>
      </c>
      <c r="R1389" s="1">
        <f>VLOOKUP($E1389,[1]AllProteinsNorm!$A$1:$Q$3226,13,FALSE)</f>
        <v>654062.28723966901</v>
      </c>
      <c r="S1389" s="1">
        <f>VLOOKUP($E1389,[1]AllProteinsNorm!$A$1:$Q$3226,16,FALSE)</f>
        <v>600585.64858544897</v>
      </c>
      <c r="T1389" s="1">
        <f>VLOOKUP($E1389,[1]AllProteinsNorm!$A$1:$Q$3226,17,FALSE)</f>
        <v>528995.36317794397</v>
      </c>
      <c r="U1389" s="1">
        <f>VLOOKUP($E1389,[1]AllProteinsNorm!$A$1:$Q$3226,3,FALSE)</f>
        <v>590873.88282497704</v>
      </c>
      <c r="V1389" s="1">
        <f>VLOOKUP($E1389,[1]AllProteinsNorm!$A$1:$Q$3226,7,FALSE)</f>
        <v>577567.79357773601</v>
      </c>
      <c r="W1389" s="1">
        <f>VLOOKUP($E1389,[1]AllProteinsNorm!$A$1:$Q$3226,9,FALSE)</f>
        <v>739403.60748893104</v>
      </c>
      <c r="X1389" s="1">
        <f>VLOOKUP($E1389,[1]AllProteinsNorm!$A$1:$Q$3226,12,FALSE)</f>
        <v>630964.84376252</v>
      </c>
      <c r="Y1389" s="29">
        <f>VLOOKUP($E1389,[1]AllProteinsNorm!$A$1:$Q$3226,14,FALSE)</f>
        <v>895847.98877400102</v>
      </c>
      <c r="Z1389" s="25">
        <f t="shared" si="177"/>
        <v>1.0114706871413257</v>
      </c>
      <c r="AA1389" s="1">
        <f t="shared" si="177"/>
        <v>0.74819726775374318</v>
      </c>
      <c r="AB1389" s="1">
        <f t="shared" si="177"/>
        <v>1.0365879304564378</v>
      </c>
      <c r="AC1389" s="1">
        <f t="shared" si="177"/>
        <v>1.0249795490766362</v>
      </c>
      <c r="AD1389" s="1">
        <f t="shared" si="177"/>
        <v>1.1787645655718584</v>
      </c>
      <c r="AE1389" s="1">
        <f t="shared" si="177"/>
        <v>0.69430325487861511</v>
      </c>
      <c r="AF1389" s="1">
        <f t="shared" si="177"/>
        <v>0.64047987952981933</v>
      </c>
      <c r="AG1389" s="1">
        <f t="shared" si="177"/>
        <v>0.99143506455099095</v>
      </c>
      <c r="AH1389" s="1">
        <f t="shared" si="177"/>
        <v>0.910374566597699</v>
      </c>
      <c r="AI1389" s="1">
        <f t="shared" si="177"/>
        <v>0.80185719658733279</v>
      </c>
      <c r="AJ1389" s="1">
        <f t="shared" si="177"/>
        <v>0.89565336144417607</v>
      </c>
      <c r="AK1389" s="1">
        <f t="shared" si="177"/>
        <v>0.875483839811253</v>
      </c>
      <c r="AL1389" s="1">
        <f t="shared" si="177"/>
        <v>1.1207964097942307</v>
      </c>
      <c r="AM1389" s="1">
        <f t="shared" si="177"/>
        <v>0.9564236966560874</v>
      </c>
      <c r="AN1389" s="29">
        <f t="shared" si="177"/>
        <v>1.357936584795894</v>
      </c>
      <c r="AO1389" s="1">
        <f t="shared" si="173"/>
        <v>92102.892542490721</v>
      </c>
      <c r="AP1389" s="1">
        <f t="shared" si="174"/>
        <v>86094.991843870303</v>
      </c>
      <c r="AQ1389" s="29">
        <f t="shared" si="175"/>
        <v>118927.85548900966</v>
      </c>
    </row>
    <row r="1390" spans="1:43" x14ac:dyDescent="0.2">
      <c r="A1390" s="26"/>
      <c r="E1390" s="25" t="s">
        <v>2720</v>
      </c>
      <c r="F1390" s="26" t="s">
        <v>2721</v>
      </c>
      <c r="G1390" s="1">
        <v>0.394418544280702</v>
      </c>
      <c r="H1390" s="1">
        <v>1.3205455923564999</v>
      </c>
      <c r="I1390" s="1">
        <f>VLOOKUP(F1390,'[1]SUSMB vs SHAM all proteins sum'!$B$2:$E$3214,2,FALSE)</f>
        <v>0.69009883095431801</v>
      </c>
      <c r="J1390" s="29">
        <f>VLOOKUP(F1390,'[1]SUSMB vs SHAM all proteins sum'!$B$2:$E$3214,3,FALSE)</f>
        <v>1.1354004271810501</v>
      </c>
      <c r="K1390" s="25">
        <f>VLOOKUP($E1390,[1]AllProteinsNorm!$A$1:$Q$3226,4,FALSE)</f>
        <v>208753.087297397</v>
      </c>
      <c r="L1390" s="1">
        <f>VLOOKUP($E1390,[1]AllProteinsNorm!$A$1:$Q$3226,5,FALSE)</f>
        <v>278432.72734528</v>
      </c>
      <c r="M1390" s="1">
        <f>VLOOKUP($E1390,[1]AllProteinsNorm!$A$1:$Q$3226,10,FALSE)</f>
        <v>105136.54753316801</v>
      </c>
      <c r="N1390" s="1">
        <f>VLOOKUP($E1390,[1]AllProteinsNorm!$A$1:$Q$3226,11,FALSE)</f>
        <v>231656.308571311</v>
      </c>
      <c r="O1390" s="1">
        <f>VLOOKUP($E1390,[1]AllProteinsNorm!$A$1:$Q$3226,15,FALSE)</f>
        <v>69114.029473120405</v>
      </c>
      <c r="P1390" s="1">
        <f>VLOOKUP($E1390,[1]AllProteinsNorm!$A$1:$Q$3226,6,FALSE)</f>
        <v>209367.62386712601</v>
      </c>
      <c r="Q1390" s="1">
        <f>VLOOKUP($E1390,[1]AllProteinsNorm!$A$1:$Q$3226,8,FALSE)</f>
        <v>233296.16645260199</v>
      </c>
      <c r="R1390" s="1">
        <f>VLOOKUP($E1390,[1]AllProteinsNorm!$A$1:$Q$3226,13,FALSE)</f>
        <v>113544.79642885301</v>
      </c>
      <c r="S1390" s="1">
        <f>VLOOKUP($E1390,[1]AllProteinsNorm!$A$1:$Q$3226,16,FALSE)</f>
        <v>288636.72218793002</v>
      </c>
      <c r="T1390" s="1">
        <f>VLOOKUP($E1390,[1]AllProteinsNorm!$A$1:$Q$3226,17,FALSE)</f>
        <v>245441.67092884399</v>
      </c>
      <c r="U1390" s="1">
        <f>VLOOKUP($E1390,[1]AllProteinsNorm!$A$1:$Q$3226,3,FALSE)</f>
        <v>135099.528230839</v>
      </c>
      <c r="V1390" s="1">
        <f>VLOOKUP($E1390,[1]AllProteinsNorm!$A$1:$Q$3226,7,FALSE)</f>
        <v>181129.083787832</v>
      </c>
      <c r="W1390" s="1">
        <f>VLOOKUP($E1390,[1]AllProteinsNorm!$A$1:$Q$3226,9,FALSE)</f>
        <v>241005.324695624</v>
      </c>
      <c r="X1390" s="1">
        <f>VLOOKUP($E1390,[1]AllProteinsNorm!$A$1:$Q$3226,12,FALSE)</f>
        <v>118340.634630931</v>
      </c>
      <c r="Y1390" s="29">
        <f>VLOOKUP($E1390,[1]AllProteinsNorm!$A$1:$Q$3226,14,FALSE)</f>
        <v>264520.87916960398</v>
      </c>
      <c r="Z1390" s="25">
        <f t="shared" si="177"/>
        <v>1.1687089551057197</v>
      </c>
      <c r="AA1390" s="1">
        <f t="shared" si="177"/>
        <v>1.5588120207264382</v>
      </c>
      <c r="AB1390" s="1">
        <f t="shared" si="177"/>
        <v>0.58860937676031089</v>
      </c>
      <c r="AC1390" s="1">
        <f t="shared" si="177"/>
        <v>1.2969331655838989</v>
      </c>
      <c r="AD1390" s="1">
        <f t="shared" si="177"/>
        <v>0.38693648182363272</v>
      </c>
      <c r="AE1390" s="1">
        <f t="shared" si="177"/>
        <v>1.1721494522096456</v>
      </c>
      <c r="AF1390" s="1">
        <f t="shared" si="177"/>
        <v>1.3061139476062271</v>
      </c>
      <c r="AG1390" s="1">
        <f t="shared" si="177"/>
        <v>0.63568315137301989</v>
      </c>
      <c r="AH1390" s="1">
        <f t="shared" si="177"/>
        <v>1.6159393202785075</v>
      </c>
      <c r="AI1390" s="1">
        <f t="shared" si="177"/>
        <v>1.374110833445997</v>
      </c>
      <c r="AJ1390" s="1">
        <f t="shared" si="177"/>
        <v>0.7563578125625563</v>
      </c>
      <c r="AK1390" s="1">
        <f t="shared" si="177"/>
        <v>1.0140553368264993</v>
      </c>
      <c r="AL1390" s="1">
        <f t="shared" si="177"/>
        <v>1.3492738471391681</v>
      </c>
      <c r="AM1390" s="1">
        <f t="shared" si="177"/>
        <v>0.66253276172643083</v>
      </c>
      <c r="AN1390" s="29">
        <f t="shared" si="177"/>
        <v>1.4809262191055945</v>
      </c>
      <c r="AO1390" s="1">
        <f t="shared" si="173"/>
        <v>78835.028856300545</v>
      </c>
      <c r="AP1390" s="1">
        <f t="shared" si="174"/>
        <v>58244.236680152426</v>
      </c>
      <c r="AQ1390" s="29">
        <f t="shared" si="175"/>
        <v>57206.825046376107</v>
      </c>
    </row>
    <row r="1391" spans="1:43" x14ac:dyDescent="0.2">
      <c r="A1391" s="26"/>
      <c r="E1391" s="25" t="s">
        <v>2722</v>
      </c>
      <c r="F1391" s="26" t="s">
        <v>2723</v>
      </c>
      <c r="G1391" s="1">
        <v>0.86370157623038701</v>
      </c>
      <c r="H1391" s="1">
        <v>1.1039226590014899</v>
      </c>
      <c r="I1391" s="1">
        <f>VLOOKUP(F1391,'[1]SUSMB vs SHAM all proteins sum'!$B$2:$E$3214,2,FALSE)</f>
        <v>0.25084744009244703</v>
      </c>
      <c r="J1391" s="29">
        <f>VLOOKUP(F1391,'[1]SUSMB vs SHAM all proteins sum'!$B$2:$E$3214,3,FALSE)</f>
        <v>1.5564535595209099</v>
      </c>
      <c r="K1391" s="25">
        <f>VLOOKUP($E1391,[1]AllProteinsNorm!$A$1:$Q$3226,4,FALSE)</f>
        <v>60227.755059164803</v>
      </c>
      <c r="L1391" s="1">
        <f>VLOOKUP($E1391,[1]AllProteinsNorm!$A$1:$Q$3226,5,FALSE)</f>
        <v>52331.900833760199</v>
      </c>
      <c r="M1391" s="1">
        <f>VLOOKUP($E1391,[1]AllProteinsNorm!$A$1:$Q$3226,10,FALSE)</f>
        <v>89559.736203499706</v>
      </c>
      <c r="N1391" s="1">
        <f>VLOOKUP($E1391,[1]AllProteinsNorm!$A$1:$Q$3226,11,FALSE)</f>
        <v>24017.188024582501</v>
      </c>
      <c r="O1391" s="1">
        <f>VLOOKUP($E1391,[1]AllProteinsNorm!$A$1:$Q$3226,15,FALSE)</f>
        <v>43290.263391070097</v>
      </c>
      <c r="P1391" s="1">
        <f>VLOOKUP($E1391,[1]AllProteinsNorm!$A$1:$Q$3226,6,FALSE)</f>
        <v>73211.817653720296</v>
      </c>
      <c r="Q1391" s="1">
        <f>VLOOKUP($E1391,[1]AllProteinsNorm!$A$1:$Q$3226,8,FALSE)</f>
        <v>15587.985833672599</v>
      </c>
      <c r="R1391" s="1">
        <f>VLOOKUP($E1391,[1]AllProteinsNorm!$A$1:$Q$3226,13,FALSE)</f>
        <v>48120.549948076601</v>
      </c>
      <c r="S1391" s="1">
        <f>VLOOKUP($E1391,[1]AllProteinsNorm!$A$1:$Q$3226,16,FALSE)</f>
        <v>27320.666883350899</v>
      </c>
      <c r="T1391" s="1">
        <f>VLOOKUP($E1391,[1]AllProteinsNorm!$A$1:$Q$3226,17,FALSE)</f>
        <v>320692.30998553999</v>
      </c>
      <c r="U1391" s="1">
        <f>VLOOKUP($E1391,[1]AllProteinsNorm!$A$1:$Q$3226,3,FALSE)</f>
        <v>38695.219189757903</v>
      </c>
      <c r="V1391" s="1">
        <f>VLOOKUP($E1391,[1]AllProteinsNorm!$A$1:$Q$3226,7,FALSE)</f>
        <v>78343.965280673394</v>
      </c>
      <c r="W1391" s="1">
        <f>VLOOKUP($E1391,[1]AllProteinsNorm!$A$1:$Q$3226,9,FALSE)</f>
        <v>58257.776867779801</v>
      </c>
      <c r="X1391" s="1">
        <f>VLOOKUP($E1391,[1]AllProteinsNorm!$A$1:$Q$3226,12,FALSE)</f>
        <v>215668.80532099699</v>
      </c>
      <c r="Y1391" s="29">
        <f>VLOOKUP($E1391,[1]AllProteinsNorm!$A$1:$Q$3226,14,FALSE)</f>
        <v>70382.568510154</v>
      </c>
      <c r="Z1391" s="25">
        <f t="shared" si="177"/>
        <v>1.1177014560626923</v>
      </c>
      <c r="AA1391" s="1">
        <f t="shared" si="177"/>
        <v>0.97117087799409196</v>
      </c>
      <c r="AB1391" s="1">
        <f t="shared" si="177"/>
        <v>1.6620418187745478</v>
      </c>
      <c r="AC1391" s="1">
        <f t="shared" si="177"/>
        <v>0.44570889283914106</v>
      </c>
      <c r="AD1391" s="1">
        <f t="shared" si="177"/>
        <v>0.80337695432952583</v>
      </c>
      <c r="AE1391" s="1">
        <f t="shared" si="177"/>
        <v>1.3586585638494202</v>
      </c>
      <c r="AF1391" s="1">
        <f t="shared" si="177"/>
        <v>0.28928048947308865</v>
      </c>
      <c r="AG1391" s="1">
        <f t="shared" si="177"/>
        <v>0.89301699342217811</v>
      </c>
      <c r="AH1391" s="1">
        <f t="shared" si="177"/>
        <v>0.50701456705679404</v>
      </c>
      <c r="AI1391" s="1">
        <f t="shared" si="177"/>
        <v>5.9513800816057998</v>
      </c>
      <c r="AJ1391" s="1">
        <f t="shared" si="177"/>
        <v>0.7181025224760752</v>
      </c>
      <c r="AK1391" s="1">
        <f t="shared" si="177"/>
        <v>1.453900514503885</v>
      </c>
      <c r="AL1391" s="1">
        <f t="shared" si="177"/>
        <v>1.0811427716030146</v>
      </c>
      <c r="AM1391" s="1">
        <f t="shared" si="177"/>
        <v>4.0023629885885779</v>
      </c>
      <c r="AN1391" s="29">
        <f t="shared" si="177"/>
        <v>1.3061536035662131</v>
      </c>
      <c r="AO1391" s="1">
        <f t="shared" si="173"/>
        <v>21539.099782868387</v>
      </c>
      <c r="AP1391" s="1">
        <f t="shared" si="174"/>
        <v>113557.43254284575</v>
      </c>
      <c r="AQ1391" s="29">
        <f t="shared" si="175"/>
        <v>63130.575342828903</v>
      </c>
    </row>
    <row r="1392" spans="1:43" x14ac:dyDescent="0.2">
      <c r="A1392" s="26"/>
      <c r="E1392" s="25" t="s">
        <v>2724</v>
      </c>
      <c r="F1392" s="26" t="s">
        <v>2725</v>
      </c>
      <c r="G1392" s="1">
        <v>0.97128691948076495</v>
      </c>
      <c r="H1392" s="1">
        <v>0.97162090111553701</v>
      </c>
      <c r="I1392" s="1">
        <f>VLOOKUP(F1392,'[1]SUSMB vs SHAM all proteins sum'!$B$2:$E$3214,2,FALSE)</f>
        <v>0.548664652611076</v>
      </c>
      <c r="J1392" s="29">
        <f>VLOOKUP(F1392,'[1]SUSMB vs SHAM all proteins sum'!$B$2:$E$3214,3,FALSE)</f>
        <v>1.3677084678031699</v>
      </c>
      <c r="K1392" s="25">
        <f>VLOOKUP($E1392,[1]AllProteinsNorm!$A$1:$Q$3226,4,FALSE)</f>
        <v>32641.595385586199</v>
      </c>
      <c r="L1392" s="1">
        <f>VLOOKUP($E1392,[1]AllProteinsNorm!$A$1:$Q$3226,5,FALSE)</f>
        <v>17453.130022806799</v>
      </c>
      <c r="M1392" s="1">
        <f>VLOOKUP($E1392,[1]AllProteinsNorm!$A$1:$Q$3226,10,FALSE)</f>
        <v>149638.39938987099</v>
      </c>
      <c r="N1392" s="1">
        <f>VLOOKUP($E1392,[1]AllProteinsNorm!$A$1:$Q$3226,11,FALSE)</f>
        <v>23914.337611847499</v>
      </c>
      <c r="O1392" s="1">
        <f>VLOOKUP($E1392,[1]AllProteinsNorm!$A$1:$Q$3226,15,FALSE)</f>
        <v>52101.418199305001</v>
      </c>
      <c r="P1392" s="1">
        <f>VLOOKUP($E1392,[1]AllProteinsNorm!$A$1:$Q$3226,6,FALSE)</f>
        <v>34684.916402491901</v>
      </c>
      <c r="Q1392" s="1">
        <f>VLOOKUP($E1392,[1]AllProteinsNorm!$A$1:$Q$3226,8,FALSE)</f>
        <v>3792.6335123188201</v>
      </c>
      <c r="R1392" s="1">
        <f>VLOOKUP($E1392,[1]AllProteinsNorm!$A$1:$Q$3226,13,FALSE)</f>
        <v>145427.884326631</v>
      </c>
      <c r="S1392" s="1">
        <f>VLOOKUP($E1392,[1]AllProteinsNorm!$A$1:$Q$3226,16,FALSE)</f>
        <v>30241.258098292899</v>
      </c>
      <c r="T1392" s="1">
        <f>VLOOKUP($E1392,[1]AllProteinsNorm!$A$1:$Q$3226,17,FALSE)</f>
        <v>158983.05140462899</v>
      </c>
      <c r="U1392" s="1">
        <f>VLOOKUP($E1392,[1]AllProteinsNorm!$A$1:$Q$3226,3,FALSE)</f>
        <v>49107.160954323001</v>
      </c>
      <c r="V1392" s="1">
        <f>VLOOKUP($E1392,[1]AllProteinsNorm!$A$1:$Q$3226,7,FALSE)</f>
        <v>36384.438896535801</v>
      </c>
      <c r="W1392" s="1">
        <f>VLOOKUP($E1392,[1]AllProteinsNorm!$A$1:$Q$3226,9,FALSE)</f>
        <v>24695.788171777502</v>
      </c>
      <c r="X1392" s="1">
        <f>VLOOKUP($E1392,[1]AllProteinsNorm!$A$1:$Q$3226,12,FALSE)</f>
        <v>65787.670419646194</v>
      </c>
      <c r="Y1392" s="29">
        <f>VLOOKUP($E1392,[1]AllProteinsNorm!$A$1:$Q$3226,14,FALSE)</f>
        <v>175119.8703711</v>
      </c>
      <c r="Z1392" s="25">
        <f t="shared" si="177"/>
        <v>0.5918717659605166</v>
      </c>
      <c r="AA1392" s="1">
        <f t="shared" si="177"/>
        <v>0.31646783087994146</v>
      </c>
      <c r="AB1392" s="1">
        <f t="shared" si="177"/>
        <v>2.7133092808783825</v>
      </c>
      <c r="AC1392" s="1">
        <f t="shared" si="177"/>
        <v>0.43362528904914893</v>
      </c>
      <c r="AD1392" s="1">
        <f t="shared" si="177"/>
        <v>0.94472583323200976</v>
      </c>
      <c r="AE1392" s="1">
        <f t="shared" si="177"/>
        <v>0.62892216145785962</v>
      </c>
      <c r="AF1392" s="1">
        <f t="shared" si="177"/>
        <v>6.8769699154117001E-2</v>
      </c>
      <c r="AG1392" s="1">
        <f t="shared" si="177"/>
        <v>2.636962369624662</v>
      </c>
      <c r="AH1392" s="1">
        <f t="shared" si="177"/>
        <v>0.54834779440370629</v>
      </c>
      <c r="AI1392" s="1">
        <f t="shared" si="177"/>
        <v>2.8827506217481251</v>
      </c>
      <c r="AJ1392" s="1">
        <f t="shared" si="177"/>
        <v>0.89043264374807485</v>
      </c>
      <c r="AK1392" s="1">
        <f t="shared" si="177"/>
        <v>0.65973865090811379</v>
      </c>
      <c r="AL1392" s="1">
        <f t="shared" si="177"/>
        <v>0.44779489434732755</v>
      </c>
      <c r="AM1392" s="1">
        <f t="shared" si="177"/>
        <v>1.192890978818349</v>
      </c>
      <c r="AN1392" s="29">
        <f t="shared" si="177"/>
        <v>3.1753505215339004</v>
      </c>
      <c r="AO1392" s="1">
        <f t="shared" si="173"/>
        <v>48663.539450382996</v>
      </c>
      <c r="AP1392" s="1">
        <f t="shared" si="174"/>
        <v>64360.982320772819</v>
      </c>
      <c r="AQ1392" s="29">
        <f t="shared" si="175"/>
        <v>54197.194345417687</v>
      </c>
    </row>
    <row r="1393" spans="1:43" x14ac:dyDescent="0.2">
      <c r="A1393" s="26"/>
      <c r="E1393" s="25" t="s">
        <v>2726</v>
      </c>
      <c r="F1393" s="26" t="s">
        <v>2727</v>
      </c>
      <c r="G1393" s="1">
        <v>0.77864152313741797</v>
      </c>
      <c r="H1393" s="1">
        <v>1.05712850157781</v>
      </c>
      <c r="I1393" s="1">
        <f>VLOOKUP(F1393,'[1]SUSMB vs SHAM all proteins sum'!$B$2:$E$3214,2,FALSE)</f>
        <v>0.436700076483994</v>
      </c>
      <c r="J1393" s="29">
        <f>VLOOKUP(F1393,'[1]SUSMB vs SHAM all proteins sum'!$B$2:$E$3214,3,FALSE)</f>
        <v>1.2011483381343</v>
      </c>
      <c r="K1393" s="25">
        <f>VLOOKUP($E1393,[1]AllProteinsNorm!$A$1:$Q$3226,4,FALSE)</f>
        <v>66552.157712566201</v>
      </c>
      <c r="L1393" s="1">
        <f>VLOOKUP($E1393,[1]AllProteinsNorm!$A$1:$Q$3226,5,FALSE)</f>
        <v>22779.6898471975</v>
      </c>
      <c r="M1393" s="1">
        <f>VLOOKUP($E1393,[1]AllProteinsNorm!$A$1:$Q$3226,10,FALSE)</f>
        <v>37786.688379467902</v>
      </c>
      <c r="N1393" s="1">
        <f>VLOOKUP($E1393,[1]AllProteinsNorm!$A$1:$Q$3226,11,FALSE)</f>
        <v>27921.278579530699</v>
      </c>
      <c r="O1393" s="1">
        <f>VLOOKUP($E1393,[1]AllProteinsNorm!$A$1:$Q$3226,15,FALSE)</f>
        <v>41013.346828000998</v>
      </c>
      <c r="P1393" s="1">
        <f>VLOOKUP($E1393,[1]AllProteinsNorm!$A$1:$Q$3226,6,FALSE)</f>
        <v>33124.663908898699</v>
      </c>
      <c r="Q1393" s="1">
        <f>VLOOKUP($E1393,[1]AllProteinsNorm!$A$1:$Q$3226,8,FALSE)</f>
        <v>43302.948506968598</v>
      </c>
      <c r="R1393" s="1">
        <f>VLOOKUP($E1393,[1]AllProteinsNorm!$A$1:$Q$3226,13,FALSE)</f>
        <v>34767.812342999503</v>
      </c>
      <c r="S1393" s="1">
        <f>VLOOKUP($E1393,[1]AllProteinsNorm!$A$1:$Q$3226,16,FALSE)</f>
        <v>40592.6812744868</v>
      </c>
      <c r="T1393" s="1">
        <f>VLOOKUP($E1393,[1]AllProteinsNorm!$A$1:$Q$3226,17,FALSE)</f>
        <v>42781.316960489399</v>
      </c>
      <c r="U1393" s="1">
        <f>VLOOKUP($E1393,[1]AllProteinsNorm!$A$1:$Q$3226,3,FALSE)</f>
        <v>72661.121551178599</v>
      </c>
      <c r="V1393" s="1">
        <f>VLOOKUP($E1393,[1]AllProteinsNorm!$A$1:$Q$3226,7,FALSE)</f>
        <v>34957.3568373827</v>
      </c>
      <c r="W1393" s="1">
        <f>VLOOKUP($E1393,[1]AllProteinsNorm!$A$1:$Q$3226,9,FALSE)</f>
        <v>40596.946032860302</v>
      </c>
      <c r="X1393" s="1">
        <f>VLOOKUP($E1393,[1]AllProteinsNorm!$A$1:$Q$3226,12,FALSE)</f>
        <v>41326.273823850301</v>
      </c>
      <c r="Y1393" s="29">
        <f>VLOOKUP($E1393,[1]AllProteinsNorm!$A$1:$Q$3226,14,FALSE)</f>
        <v>38488.609137352803</v>
      </c>
      <c r="Z1393" s="25">
        <f t="shared" si="177"/>
        <v>1.697298764666539</v>
      </c>
      <c r="AA1393" s="1">
        <f t="shared" si="177"/>
        <v>0.58095696317047874</v>
      </c>
      <c r="AB1393" s="1">
        <f t="shared" si="177"/>
        <v>0.96368475060276637</v>
      </c>
      <c r="AC1393" s="1">
        <f t="shared" si="177"/>
        <v>0.7120843751696958</v>
      </c>
      <c r="AD1393" s="1">
        <f t="shared" si="177"/>
        <v>1.04597514639052</v>
      </c>
      <c r="AE1393" s="1">
        <f t="shared" si="177"/>
        <v>0.84478780350576488</v>
      </c>
      <c r="AF1393" s="1">
        <f t="shared" si="177"/>
        <v>1.1043675146451164</v>
      </c>
      <c r="AG1393" s="1">
        <f t="shared" si="177"/>
        <v>0.88669348925990921</v>
      </c>
      <c r="AH1393" s="1">
        <f t="shared" si="177"/>
        <v>1.0352467921363859</v>
      </c>
      <c r="AI1393" s="1">
        <f t="shared" si="177"/>
        <v>1.0910641957163139</v>
      </c>
      <c r="AJ1393" s="1">
        <f t="shared" si="177"/>
        <v>1.8530974214351321</v>
      </c>
      <c r="AK1393" s="1">
        <f t="shared" si="177"/>
        <v>0.89152749685971389</v>
      </c>
      <c r="AL1393" s="1">
        <f t="shared" si="177"/>
        <v>1.0353555574922773</v>
      </c>
      <c r="AM1393" s="1">
        <f t="shared" si="177"/>
        <v>1.0539558133101374</v>
      </c>
      <c r="AN1393" s="29">
        <f t="shared" si="177"/>
        <v>0.98158603699527192</v>
      </c>
      <c r="AO1393" s="1">
        <f t="shared" si="173"/>
        <v>15167.476950089429</v>
      </c>
      <c r="AP1393" s="1">
        <f t="shared" si="174"/>
        <v>4189.1351061341256</v>
      </c>
      <c r="AQ1393" s="29">
        <f t="shared" si="175"/>
        <v>13707.203462523928</v>
      </c>
    </row>
    <row r="1394" spans="1:43" x14ac:dyDescent="0.2">
      <c r="A1394" s="26"/>
      <c r="E1394" s="25" t="s">
        <v>2728</v>
      </c>
      <c r="F1394" s="26" t="s">
        <v>2729</v>
      </c>
      <c r="G1394" s="1">
        <v>0.12299594970749</v>
      </c>
      <c r="H1394" s="1">
        <v>1.0757213822079099</v>
      </c>
      <c r="I1394" s="1">
        <f>VLOOKUP(F1394,'[1]SUSMB vs SHAM all proteins sum'!$B$2:$E$3214,2,FALSE)</f>
        <v>0.95642567870292905</v>
      </c>
      <c r="J1394" s="29">
        <f>VLOOKUP(F1394,'[1]SUSMB vs SHAM all proteins sum'!$B$2:$E$3214,3,FALSE)</f>
        <v>1.00194949430085</v>
      </c>
      <c r="K1394" s="25">
        <f>VLOOKUP($E1394,[1]AllProteinsNorm!$A$1:$Q$3226,4,FALSE)</f>
        <v>964731.35458114604</v>
      </c>
      <c r="L1394" s="1">
        <f>VLOOKUP($E1394,[1]AllProteinsNorm!$A$1:$Q$3226,5,FALSE)</f>
        <v>958453.10273786297</v>
      </c>
      <c r="M1394" s="1">
        <f>VLOOKUP($E1394,[1]AllProteinsNorm!$A$1:$Q$3226,10,FALSE)</f>
        <v>1005242.8645998</v>
      </c>
      <c r="N1394" s="1">
        <f>VLOOKUP($E1394,[1]AllProteinsNorm!$A$1:$Q$3226,11,FALSE)</f>
        <v>1029458.79036638</v>
      </c>
      <c r="O1394" s="1">
        <f>VLOOKUP($E1394,[1]AllProteinsNorm!$A$1:$Q$3226,15,FALSE)</f>
        <v>1061267.8177758399</v>
      </c>
      <c r="P1394" s="1">
        <f>VLOOKUP($E1394,[1]AllProteinsNorm!$A$1:$Q$3226,6,FALSE)</f>
        <v>1111511.8368484699</v>
      </c>
      <c r="Q1394" s="1">
        <f>VLOOKUP($E1394,[1]AllProteinsNorm!$A$1:$Q$3226,8,FALSE)</f>
        <v>1232393.9492647401</v>
      </c>
      <c r="R1394" s="1">
        <f>VLOOKUP($E1394,[1]AllProteinsNorm!$A$1:$Q$3226,13,FALSE)</f>
        <v>1035822.86146643</v>
      </c>
      <c r="S1394" s="1">
        <f>VLOOKUP($E1394,[1]AllProteinsNorm!$A$1:$Q$3226,16,FALSE)</f>
        <v>995363.09335339896</v>
      </c>
      <c r="T1394" s="1">
        <f>VLOOKUP($E1394,[1]AllProteinsNorm!$A$1:$Q$3226,17,FALSE)</f>
        <v>1035739.53157481</v>
      </c>
      <c r="U1394" s="1">
        <f>VLOOKUP($E1394,[1]AllProteinsNorm!$A$1:$Q$3226,3,FALSE)</f>
        <v>1028824.23656028</v>
      </c>
      <c r="V1394" s="1">
        <f>VLOOKUP($E1394,[1]AllProteinsNorm!$A$1:$Q$3226,7,FALSE)</f>
        <v>1083003.81963152</v>
      </c>
      <c r="W1394" s="1">
        <f>VLOOKUP($E1394,[1]AllProteinsNorm!$A$1:$Q$3226,9,FALSE)</f>
        <v>1040636.29266885</v>
      </c>
      <c r="X1394" s="1">
        <f>VLOOKUP($E1394,[1]AllProteinsNorm!$A$1:$Q$3226,12,FALSE)</f>
        <v>930012.54121098598</v>
      </c>
      <c r="Y1394" s="29">
        <f>VLOOKUP($E1394,[1]AllProteinsNorm!$A$1:$Q$3226,14,FALSE)</f>
        <v>950938.48855865805</v>
      </c>
      <c r="Z1394" s="25">
        <f t="shared" si="177"/>
        <v>0.96104977853251017</v>
      </c>
      <c r="AA1394" s="1">
        <f t="shared" si="177"/>
        <v>0.95479548554731097</v>
      </c>
      <c r="AB1394" s="1">
        <f t="shared" si="177"/>
        <v>1.0014066898597558</v>
      </c>
      <c r="AC1394" s="1">
        <f t="shared" si="177"/>
        <v>1.0255302036073064</v>
      </c>
      <c r="AD1394" s="1">
        <f t="shared" si="177"/>
        <v>1.057217842453116</v>
      </c>
      <c r="AE1394" s="1">
        <f t="shared" si="177"/>
        <v>1.1072701219535568</v>
      </c>
      <c r="AF1394" s="1">
        <f t="shared" si="177"/>
        <v>1.2276909280303294</v>
      </c>
      <c r="AG1394" s="1">
        <f t="shared" si="177"/>
        <v>1.0318699883486491</v>
      </c>
      <c r="AH1394" s="1">
        <f t="shared" si="177"/>
        <v>0.99156462147126856</v>
      </c>
      <c r="AI1394" s="1">
        <f t="shared" si="177"/>
        <v>1.0317869764578191</v>
      </c>
      <c r="AJ1394" s="1">
        <f t="shared" si="177"/>
        <v>1.0248980713645599</v>
      </c>
      <c r="AK1394" s="1">
        <f t="shared" si="177"/>
        <v>1.0788708960937878</v>
      </c>
      <c r="AL1394" s="1">
        <f t="shared" si="177"/>
        <v>1.0366650506933115</v>
      </c>
      <c r="AM1394" s="1">
        <f t="shared" si="177"/>
        <v>0.92646345795543039</v>
      </c>
      <c r="AN1394" s="29">
        <f t="shared" si="177"/>
        <v>0.94730954839145098</v>
      </c>
      <c r="AO1394" s="1">
        <f t="shared" si="173"/>
        <v>38847.653387329716</v>
      </c>
      <c r="AP1394" s="1">
        <f t="shared" si="174"/>
        <v>83985.073604989884</v>
      </c>
      <c r="AQ1394" s="29">
        <f t="shared" si="175"/>
        <v>57365.037706646719</v>
      </c>
    </row>
    <row r="1395" spans="1:43" x14ac:dyDescent="0.2">
      <c r="A1395" s="26"/>
      <c r="E1395" s="25" t="s">
        <v>2730</v>
      </c>
      <c r="F1395" s="26" t="s">
        <v>2731</v>
      </c>
      <c r="G1395" s="1">
        <v>0.47417781692231797</v>
      </c>
      <c r="H1395" s="43">
        <v>1.7337954158364299</v>
      </c>
      <c r="I1395" s="1">
        <f>VLOOKUP(F1395,'[1]SUSMB vs SHAM all proteins sum'!$B$2:$E$3214,2,FALSE)</f>
        <v>0.10630808470262</v>
      </c>
      <c r="J1395" s="29">
        <f>VLOOKUP(F1395,'[1]SUSMB vs SHAM all proteins sum'!$B$2:$E$3214,3,FALSE)</f>
        <v>3.4279637994907302</v>
      </c>
      <c r="K1395" s="25">
        <f>VLOOKUP($E1395,[1]AllProteinsNorm!$A$1:$Q$3226,4,FALSE)</f>
        <v>8433.5474269135702</v>
      </c>
      <c r="L1395" s="1">
        <f>VLOOKUP($E1395,[1]AllProteinsNorm!$A$1:$Q$3226,5,FALSE)</f>
        <v>22396.2262313149</v>
      </c>
      <c r="M1395" s="1">
        <f>VLOOKUP($E1395,[1]AllProteinsNorm!$A$1:$Q$3226,10,FALSE)</f>
        <v>44503.638043910498</v>
      </c>
      <c r="N1395" s="1">
        <f>VLOOKUP($E1395,[1]AllProteinsNorm!$A$1:$Q$3226,11,FALSE)</f>
        <v>1041.3640353912201</v>
      </c>
      <c r="O1395" s="1">
        <f>VLOOKUP($E1395,[1]AllProteinsNorm!$A$1:$Q$3226,15,FALSE)</f>
        <v>31016.234637801201</v>
      </c>
      <c r="P1395" s="1">
        <f>VLOOKUP($E1395,[1]AllProteinsNorm!$A$1:$Q$3226,6,FALSE)</f>
        <v>32562.8167424846</v>
      </c>
      <c r="Q1395" s="1">
        <f>VLOOKUP($E1395,[1]AllProteinsNorm!$A$1:$Q$3226,8,FALSE)</f>
        <v>20241.767551863599</v>
      </c>
      <c r="R1395" s="1">
        <f>VLOOKUP($E1395,[1]AllProteinsNorm!$A$1:$Q$3226,13,FALSE)</f>
        <v>29500.349757570799</v>
      </c>
      <c r="S1395" s="1">
        <f>VLOOKUP($E1395,[1]AllProteinsNorm!$A$1:$Q$3226,16,FALSE)</f>
        <v>30824.2928868653</v>
      </c>
      <c r="T1395" s="1">
        <f>VLOOKUP($E1395,[1]AllProteinsNorm!$A$1:$Q$3226,17,FALSE)</f>
        <v>7096.9356278502601</v>
      </c>
      <c r="U1395" s="1">
        <f>VLOOKUP($E1395,[1]AllProteinsNorm!$A$1:$Q$3226,3,FALSE)</f>
        <v>44020.002483987897</v>
      </c>
      <c r="V1395" s="1">
        <f>VLOOKUP($E1395,[1]AllProteinsNorm!$A$1:$Q$3226,7,FALSE)</f>
        <v>36539.706318179502</v>
      </c>
      <c r="W1395" s="1">
        <f>VLOOKUP($E1395,[1]AllProteinsNorm!$A$1:$Q$3226,9,FALSE)</f>
        <v>38568.327001233301</v>
      </c>
      <c r="X1395" s="1">
        <f>VLOOKUP($E1395,[1]AllProteinsNorm!$A$1:$Q$3226,12,FALSE)</f>
        <v>41293.602185224197</v>
      </c>
      <c r="Y1395" s="29">
        <f>VLOOKUP($E1395,[1]AllProteinsNorm!$A$1:$Q$3226,14,FALSE)</f>
        <v>50167.764584121003</v>
      </c>
      <c r="Z1395" s="25">
        <f t="shared" si="177"/>
        <v>0.39265611699891534</v>
      </c>
      <c r="AA1395" s="1">
        <f t="shared" si="177"/>
        <v>1.0427421323740287</v>
      </c>
      <c r="AB1395" s="1">
        <f t="shared" si="177"/>
        <v>2.072037402775631</v>
      </c>
      <c r="AC1395" s="1">
        <f t="shared" si="177"/>
        <v>4.8484693074013117E-2</v>
      </c>
      <c r="AD1395" s="1">
        <f t="shared" si="177"/>
        <v>1.4440796547774117</v>
      </c>
      <c r="AE1395" s="1">
        <f t="shared" si="177"/>
        <v>1.5160867110141536</v>
      </c>
      <c r="AF1395" s="1">
        <f t="shared" si="177"/>
        <v>0.94243305287466139</v>
      </c>
      <c r="AG1395" s="1">
        <f t="shared" si="177"/>
        <v>1.3735018254538778</v>
      </c>
      <c r="AH1395" s="1">
        <f t="shared" si="177"/>
        <v>1.4351430710603454</v>
      </c>
      <c r="AI1395" s="1">
        <f t="shared" si="177"/>
        <v>0.33042503292624226</v>
      </c>
      <c r="AJ1395" s="1">
        <f t="shared" si="177"/>
        <v>2.049519896038694</v>
      </c>
      <c r="AK1395" s="1">
        <f t="shared" si="177"/>
        <v>1.7012460442672666</v>
      </c>
      <c r="AL1395" s="1">
        <f t="shared" si="177"/>
        <v>1.7956962536453036</v>
      </c>
      <c r="AM1395" s="1">
        <f t="shared" si="177"/>
        <v>1.9225818828272092</v>
      </c>
      <c r="AN1395" s="29">
        <f t="shared" si="177"/>
        <v>2.3357525182408079</v>
      </c>
      <c r="AO1395" s="1">
        <f t="shared" si="173"/>
        <v>15555.159266456092</v>
      </c>
      <c r="AP1395" s="1">
        <f t="shared" si="174"/>
        <v>9486.5622627868506</v>
      </c>
      <c r="AQ1395" s="29">
        <f t="shared" si="175"/>
        <v>4750.0209219180988</v>
      </c>
    </row>
    <row r="1396" spans="1:43" x14ac:dyDescent="0.2">
      <c r="A1396" s="26"/>
      <c r="E1396" s="25" t="s">
        <v>2732</v>
      </c>
      <c r="F1396" s="26" t="s">
        <v>2733</v>
      </c>
      <c r="G1396" s="1">
        <v>0.95702356190571203</v>
      </c>
      <c r="H1396" s="1">
        <v>1.02151641255528</v>
      </c>
      <c r="I1396" s="1">
        <f>VLOOKUP(F1396,'[1]SUSMB vs SHAM all proteins sum'!$B$2:$E$3214,2,FALSE)</f>
        <v>0.67854488013733405</v>
      </c>
      <c r="J1396" s="29">
        <f>VLOOKUP(F1396,'[1]SUSMB vs SHAM all proteins sum'!$B$2:$E$3214,3,FALSE)</f>
        <v>0.80296611504054505</v>
      </c>
      <c r="K1396" s="25">
        <f>VLOOKUP($E1396,[1]AllProteinsNorm!$A$1:$Q$3226,4,FALSE)</f>
        <v>124520.484398445</v>
      </c>
      <c r="L1396" s="1">
        <f>VLOOKUP($E1396,[1]AllProteinsNorm!$A$1:$Q$3226,5,FALSE)</f>
        <v>83618.741045404997</v>
      </c>
      <c r="M1396" s="1">
        <f>VLOOKUP($E1396,[1]AllProteinsNorm!$A$1:$Q$3226,10,FALSE)</f>
        <v>105627.24080997201</v>
      </c>
      <c r="N1396" s="1">
        <f>VLOOKUP($E1396,[1]AllProteinsNorm!$A$1:$Q$3226,11,FALSE)</f>
        <v>119266.72298128701</v>
      </c>
      <c r="O1396" s="1">
        <f>VLOOKUP($E1396,[1]AllProteinsNorm!$A$1:$Q$3226,15,FALSE)</f>
        <v>33215.732928688798</v>
      </c>
      <c r="P1396" s="1">
        <f>VLOOKUP($E1396,[1]AllProteinsNorm!$A$1:$Q$3226,6,FALSE)</f>
        <v>112586.211410877</v>
      </c>
      <c r="Q1396" s="1">
        <f>VLOOKUP($E1396,[1]AllProteinsNorm!$A$1:$Q$3226,8,FALSE)</f>
        <v>26781.965632569201</v>
      </c>
      <c r="R1396" s="1">
        <f>VLOOKUP($E1396,[1]AllProteinsNorm!$A$1:$Q$3226,13,FALSE)</f>
        <v>126735.921698341</v>
      </c>
      <c r="S1396" s="1">
        <f>VLOOKUP($E1396,[1]AllProteinsNorm!$A$1:$Q$3226,16,FALSE)</f>
        <v>104232.595384514</v>
      </c>
      <c r="T1396" s="1">
        <f>VLOOKUP($E1396,[1]AllProteinsNorm!$A$1:$Q$3226,17,FALSE)</f>
        <v>121668.82073899099</v>
      </c>
      <c r="U1396" s="1">
        <f>VLOOKUP($E1396,[1]AllProteinsNorm!$A$1:$Q$3226,3,FALSE)</f>
        <v>11749.8210881907</v>
      </c>
      <c r="V1396" s="1">
        <f>VLOOKUP($E1396,[1]AllProteinsNorm!$A$1:$Q$3226,7,FALSE)</f>
        <v>77678.9480524916</v>
      </c>
      <c r="W1396" s="1">
        <f>VLOOKUP($E1396,[1]AllProteinsNorm!$A$1:$Q$3226,9,FALSE)</f>
        <v>107105.34311546601</v>
      </c>
      <c r="X1396" s="1">
        <f>VLOOKUP($E1396,[1]AllProteinsNorm!$A$1:$Q$3226,12,FALSE)</f>
        <v>137503.67108983701</v>
      </c>
      <c r="Y1396" s="29">
        <f>VLOOKUP($E1396,[1]AllProteinsNorm!$A$1:$Q$3226,14,FALSE)</f>
        <v>108195.590430788</v>
      </c>
      <c r="Z1396" s="25">
        <f t="shared" si="177"/>
        <v>1.3353434021955739</v>
      </c>
      <c r="AA1396" s="1">
        <f t="shared" si="177"/>
        <v>0.8967177946207554</v>
      </c>
      <c r="AB1396" s="1">
        <f t="shared" si="177"/>
        <v>1.1327344234896068</v>
      </c>
      <c r="AC1396" s="1">
        <f t="shared" si="177"/>
        <v>1.2790026669422245</v>
      </c>
      <c r="AD1396" s="1">
        <f t="shared" si="177"/>
        <v>0.35620171275183976</v>
      </c>
      <c r="AE1396" s="1">
        <f t="shared" si="177"/>
        <v>1.2073616265789926</v>
      </c>
      <c r="AF1396" s="1">
        <f t="shared" si="177"/>
        <v>0.28720672970435779</v>
      </c>
      <c r="AG1396" s="1">
        <f t="shared" si="177"/>
        <v>1.3591014978670282</v>
      </c>
      <c r="AH1396" s="1">
        <f t="shared" si="177"/>
        <v>1.1177784058007547</v>
      </c>
      <c r="AI1396" s="1">
        <f t="shared" si="177"/>
        <v>1.3047624879682571</v>
      </c>
      <c r="AJ1396" s="1">
        <f t="shared" si="177"/>
        <v>0.12600373458946973</v>
      </c>
      <c r="AK1396" s="1">
        <f t="shared" si="177"/>
        <v>0.83302013538169895</v>
      </c>
      <c r="AL1396" s="1">
        <f t="shared" si="177"/>
        <v>1.1485854231941672</v>
      </c>
      <c r="AM1396" s="1">
        <f t="shared" si="177"/>
        <v>1.4745736081458505</v>
      </c>
      <c r="AN1396" s="29">
        <f t="shared" si="177"/>
        <v>1.1602771104399234</v>
      </c>
      <c r="AO1396" s="1">
        <f t="shared" si="173"/>
        <v>33180.66765715873</v>
      </c>
      <c r="AP1396" s="1">
        <f t="shared" si="174"/>
        <v>36629.968825438831</v>
      </c>
      <c r="AQ1396" s="29">
        <f t="shared" si="175"/>
        <v>42762.380114954598</v>
      </c>
    </row>
    <row r="1397" spans="1:43" x14ac:dyDescent="0.2">
      <c r="A1397" s="26"/>
      <c r="E1397" s="25" t="s">
        <v>2734</v>
      </c>
      <c r="F1397" s="26" t="s">
        <v>2735</v>
      </c>
      <c r="G1397" s="1">
        <v>0.75757531362366604</v>
      </c>
      <c r="H1397" s="1">
        <v>1.0294927577220201</v>
      </c>
      <c r="I1397" s="1">
        <f>VLOOKUP(F1397,'[1]SUSMB vs SHAM all proteins sum'!$B$2:$E$3214,2,FALSE)</f>
        <v>0.85276034103105003</v>
      </c>
      <c r="J1397" s="29">
        <f>VLOOKUP(F1397,'[1]SUSMB vs SHAM all proteins sum'!$B$2:$E$3214,3,FALSE)</f>
        <v>1.0189522423439601</v>
      </c>
      <c r="K1397" s="25">
        <f>VLOOKUP($E1397,[1]AllProteinsNorm!$A$1:$Q$3226,4,FALSE)</f>
        <v>685950.06701984303</v>
      </c>
      <c r="L1397" s="1">
        <f>VLOOKUP($E1397,[1]AllProteinsNorm!$A$1:$Q$3226,5,FALSE)</f>
        <v>1135437.12591599</v>
      </c>
      <c r="M1397" s="1">
        <f>VLOOKUP($E1397,[1]AllProteinsNorm!$A$1:$Q$3226,10,FALSE)</f>
        <v>879053.30253653903</v>
      </c>
      <c r="N1397" s="1">
        <f>VLOOKUP($E1397,[1]AllProteinsNorm!$A$1:$Q$3226,11,FALSE)</f>
        <v>858675.32549824205</v>
      </c>
      <c r="O1397" s="1">
        <f>VLOOKUP($E1397,[1]AllProteinsNorm!$A$1:$Q$3226,15,FALSE)</f>
        <v>733083.98390442901</v>
      </c>
      <c r="P1397" s="1">
        <f>VLOOKUP($E1397,[1]AllProteinsNorm!$A$1:$Q$3226,6,FALSE)</f>
        <v>848897.99128822901</v>
      </c>
      <c r="Q1397" s="1">
        <f>VLOOKUP($E1397,[1]AllProteinsNorm!$A$1:$Q$3226,8,FALSE)</f>
        <v>868969.29317145899</v>
      </c>
      <c r="R1397" s="1">
        <f>VLOOKUP($E1397,[1]AllProteinsNorm!$A$1:$Q$3226,13,FALSE)</f>
        <v>808392.75538479898</v>
      </c>
      <c r="S1397" s="1">
        <f>VLOOKUP($E1397,[1]AllProteinsNorm!$A$1:$Q$3226,16,FALSE)</f>
        <v>942855.25915371405</v>
      </c>
      <c r="T1397" s="1">
        <f>VLOOKUP($E1397,[1]AllProteinsNorm!$A$1:$Q$3226,17,FALSE)</f>
        <v>886426.27401346096</v>
      </c>
      <c r="U1397" s="1">
        <f>VLOOKUP($E1397,[1]AllProteinsNorm!$A$1:$Q$3226,3,FALSE)</f>
        <v>790659.21856900305</v>
      </c>
      <c r="V1397" s="1">
        <f>VLOOKUP($E1397,[1]AllProteinsNorm!$A$1:$Q$3226,7,FALSE)</f>
        <v>803868.67760916601</v>
      </c>
      <c r="W1397" s="1">
        <f>VLOOKUP($E1397,[1]AllProteinsNorm!$A$1:$Q$3226,9,FALSE)</f>
        <v>973782.56989149901</v>
      </c>
      <c r="X1397" s="1">
        <f>VLOOKUP($E1397,[1]AllProteinsNorm!$A$1:$Q$3226,12,FALSE)</f>
        <v>810788.43574516498</v>
      </c>
      <c r="Y1397" s="29">
        <f>VLOOKUP($E1397,[1]AllProteinsNorm!$A$1:$Q$3226,14,FALSE)</f>
        <v>943362.64805189602</v>
      </c>
      <c r="Z1397" s="25">
        <f t="shared" si="177"/>
        <v>0.79906586156677384</v>
      </c>
      <c r="AA1397" s="1">
        <f t="shared" si="177"/>
        <v>1.3226750588665168</v>
      </c>
      <c r="AB1397" s="1">
        <f t="shared" si="177"/>
        <v>1.0240125605733894</v>
      </c>
      <c r="AC1397" s="1">
        <f t="shared" si="177"/>
        <v>1.000274177035009</v>
      </c>
      <c r="AD1397" s="1">
        <f t="shared" si="177"/>
        <v>0.85397234195831073</v>
      </c>
      <c r="AE1397" s="1">
        <f t="shared" si="177"/>
        <v>0.98888452294795082</v>
      </c>
      <c r="AF1397" s="1">
        <f t="shared" si="177"/>
        <v>1.0122656594230437</v>
      </c>
      <c r="AG1397" s="1">
        <f t="shared" si="177"/>
        <v>0.94169981843183703</v>
      </c>
      <c r="AH1397" s="1">
        <f t="shared" si="177"/>
        <v>1.0983357043197608</v>
      </c>
      <c r="AI1397" s="1">
        <f t="shared" si="177"/>
        <v>1.0326013632993805</v>
      </c>
      <c r="AJ1397" s="1">
        <f t="shared" si="177"/>
        <v>0.92104195344189144</v>
      </c>
      <c r="AK1397" s="1">
        <f t="shared" si="177"/>
        <v>0.93642970289516692</v>
      </c>
      <c r="AL1397" s="1">
        <f t="shared" si="177"/>
        <v>1.1343630471087172</v>
      </c>
      <c r="AM1397" s="1">
        <f t="shared" si="177"/>
        <v>0.94449055566364659</v>
      </c>
      <c r="AN1397" s="29">
        <f t="shared" si="177"/>
        <v>1.0989267635915188</v>
      </c>
      <c r="AO1397" s="1">
        <f t="shared" si="173"/>
        <v>156600.94452851531</v>
      </c>
      <c r="AP1397" s="1">
        <f t="shared" si="174"/>
        <v>44302.097411627583</v>
      </c>
      <c r="AQ1397" s="29">
        <f t="shared" si="175"/>
        <v>77685.967118994944</v>
      </c>
    </row>
    <row r="1398" spans="1:43" x14ac:dyDescent="0.2">
      <c r="A1398" s="26"/>
      <c r="E1398" s="25" t="s">
        <v>2736</v>
      </c>
      <c r="F1398" s="26" t="s">
        <v>2737</v>
      </c>
      <c r="G1398" s="1">
        <v>0.82275452302841501</v>
      </c>
      <c r="H1398" s="1">
        <v>1.0370530112299201</v>
      </c>
      <c r="I1398" s="1">
        <f>VLOOKUP(F1398,'[1]SUSMB vs SHAM all proteins sum'!$B$2:$E$3214,2,FALSE)</f>
        <v>0.73353198369317196</v>
      </c>
      <c r="J1398" s="29">
        <f>VLOOKUP(F1398,'[1]SUSMB vs SHAM all proteins sum'!$B$2:$E$3214,3,FALSE)</f>
        <v>0.92164117546802604</v>
      </c>
      <c r="K1398" s="25">
        <f>VLOOKUP($E1398,[1]AllProteinsNorm!$A$1:$Q$3226,4,FALSE)</f>
        <v>243001.62894360599</v>
      </c>
      <c r="L1398" s="1">
        <f>VLOOKUP($E1398,[1]AllProteinsNorm!$A$1:$Q$3226,5,FALSE)</f>
        <v>146328.05136187701</v>
      </c>
      <c r="M1398" s="1">
        <f>VLOOKUP($E1398,[1]AllProteinsNorm!$A$1:$Q$3226,10,FALSE)</f>
        <v>259243.71410710501</v>
      </c>
      <c r="N1398" s="1">
        <f>VLOOKUP($E1398,[1]AllProteinsNorm!$A$1:$Q$3226,11,FALSE)</f>
        <v>127579.05241873499</v>
      </c>
      <c r="O1398" s="1">
        <f>VLOOKUP($E1398,[1]AllProteinsNorm!$A$1:$Q$3226,15,FALSE)</f>
        <v>197319.90862902001</v>
      </c>
      <c r="P1398" s="1">
        <f>VLOOKUP($E1398,[1]AllProteinsNorm!$A$1:$Q$3226,6,FALSE)</f>
        <v>163445.47636847899</v>
      </c>
      <c r="Q1398" s="1">
        <f>VLOOKUP($E1398,[1]AllProteinsNorm!$A$1:$Q$3226,8,FALSE)</f>
        <v>249560.035514274</v>
      </c>
      <c r="R1398" s="1">
        <f>VLOOKUP($E1398,[1]AllProteinsNorm!$A$1:$Q$3226,13,FALSE)</f>
        <v>176988.34425555001</v>
      </c>
      <c r="S1398" s="1">
        <f>VLOOKUP($E1398,[1]AllProteinsNorm!$A$1:$Q$3226,16,FALSE)</f>
        <v>184263.550953272</v>
      </c>
      <c r="T1398" s="1">
        <f>VLOOKUP($E1398,[1]AllProteinsNorm!$A$1:$Q$3226,17,FALSE)</f>
        <v>209251.232366329</v>
      </c>
      <c r="U1398" s="1">
        <f>VLOOKUP($E1398,[1]AllProteinsNorm!$A$1:$Q$3226,3,FALSE)</f>
        <v>204967.976448726</v>
      </c>
      <c r="V1398" s="1">
        <f>VLOOKUP($E1398,[1]AllProteinsNorm!$A$1:$Q$3226,7,FALSE)</f>
        <v>196858.76774876099</v>
      </c>
      <c r="W1398" s="1">
        <f>VLOOKUP($E1398,[1]AllProteinsNorm!$A$1:$Q$3226,9,FALSE)</f>
        <v>165362.12506027799</v>
      </c>
      <c r="X1398" s="1">
        <f>VLOOKUP($E1398,[1]AllProteinsNorm!$A$1:$Q$3226,12,FALSE)</f>
        <v>263727.98987886001</v>
      </c>
      <c r="Y1398" s="29">
        <f>VLOOKUP($E1398,[1]AllProteinsNorm!$A$1:$Q$3226,14,FALSE)</f>
        <v>87694.344729892298</v>
      </c>
      <c r="Z1398" s="25">
        <f t="shared" si="177"/>
        <v>1.248117769244169</v>
      </c>
      <c r="AA1398" s="1">
        <f t="shared" si="177"/>
        <v>0.75157784677244532</v>
      </c>
      <c r="AB1398" s="1">
        <f t="shared" si="177"/>
        <v>1.331541222783424</v>
      </c>
      <c r="AC1398" s="1">
        <f t="shared" si="177"/>
        <v>0.65527825060016442</v>
      </c>
      <c r="AD1398" s="1">
        <f t="shared" si="177"/>
        <v>1.0134849105997976</v>
      </c>
      <c r="AE1398" s="1">
        <f t="shared" si="177"/>
        <v>0.83949726693156923</v>
      </c>
      <c r="AF1398" s="1">
        <f t="shared" si="177"/>
        <v>1.2818034026054093</v>
      </c>
      <c r="AG1398" s="1">
        <f t="shared" si="177"/>
        <v>0.90905685848600404</v>
      </c>
      <c r="AH1398" s="1">
        <f t="shared" si="177"/>
        <v>0.9464241584247971</v>
      </c>
      <c r="AI1398" s="1">
        <f t="shared" si="177"/>
        <v>1.0747672041872041</v>
      </c>
      <c r="AJ1398" s="1">
        <f t="shared" si="177"/>
        <v>1.0527673194777021</v>
      </c>
      <c r="AK1398" s="1">
        <f t="shared" si="177"/>
        <v>1.0111163745151701</v>
      </c>
      <c r="AL1398" s="1">
        <f t="shared" si="177"/>
        <v>0.84934165892199531</v>
      </c>
      <c r="AM1398" s="1">
        <f t="shared" si="177"/>
        <v>1.3545735962586545</v>
      </c>
      <c r="AN1398" s="29">
        <f t="shared" si="177"/>
        <v>0.45042031362268492</v>
      </c>
      <c r="AO1398" s="1">
        <f t="shared" si="173"/>
        <v>51673.724806678991</v>
      </c>
      <c r="AP1398" s="1">
        <f t="shared" si="174"/>
        <v>30334.121884751501</v>
      </c>
      <c r="AQ1398" s="29">
        <f t="shared" si="175"/>
        <v>57590.485642730877</v>
      </c>
    </row>
    <row r="1399" spans="1:43" x14ac:dyDescent="0.2">
      <c r="A1399" s="26"/>
      <c r="E1399" s="25" t="s">
        <v>2738</v>
      </c>
      <c r="F1399" s="26" t="s">
        <v>2739</v>
      </c>
      <c r="G1399" s="1">
        <v>0.19281316601943699</v>
      </c>
      <c r="H1399" s="43">
        <v>1.5650958118465801</v>
      </c>
      <c r="I1399" s="1">
        <f>VLOOKUP(F1399,'[1]SUSMB vs SHAM all proteins sum'!$B$2:$E$3214,2,FALSE)</f>
        <v>0.49372607031014298</v>
      </c>
      <c r="J1399" s="29">
        <f>VLOOKUP(F1399,'[1]SUSMB vs SHAM all proteins sum'!$B$2:$E$3214,3,FALSE)</f>
        <v>1.2885565539789801</v>
      </c>
      <c r="K1399" s="25">
        <f>VLOOKUP($E1399,[1]AllProteinsNorm!$A$1:$Q$3226,4,FALSE)</f>
        <v>86011.613140321104</v>
      </c>
      <c r="L1399" s="1">
        <f>VLOOKUP($E1399,[1]AllProteinsNorm!$A$1:$Q$3226,5,FALSE)</f>
        <v>83287.640830308796</v>
      </c>
      <c r="M1399" s="1">
        <f>VLOOKUP($E1399,[1]AllProteinsNorm!$A$1:$Q$3226,10,FALSE)</f>
        <v>60763.287215352197</v>
      </c>
      <c r="N1399" s="1">
        <f>VLOOKUP($E1399,[1]AllProteinsNorm!$A$1:$Q$3226,11,FALSE)</f>
        <v>89770.456885604697</v>
      </c>
      <c r="O1399" s="1">
        <f>VLOOKUP($E1399,[1]AllProteinsNorm!$A$1:$Q$3226,15,FALSE)</f>
        <v>18719.162214592201</v>
      </c>
      <c r="P1399" s="1">
        <f>VLOOKUP($E1399,[1]AllProteinsNorm!$A$1:$Q$3226,6,FALSE)</f>
        <v>66040.258555870299</v>
      </c>
      <c r="Q1399" s="1">
        <f>VLOOKUP($E1399,[1]AllProteinsNorm!$A$1:$Q$3226,8,FALSE)</f>
        <v>96107.423014903805</v>
      </c>
      <c r="R1399" s="1">
        <f>VLOOKUP($E1399,[1]AllProteinsNorm!$A$1:$Q$3226,13,FALSE)</f>
        <v>108296.87753986</v>
      </c>
      <c r="S1399" s="1">
        <f>VLOOKUP($E1399,[1]AllProteinsNorm!$A$1:$Q$3226,16,FALSE)</f>
        <v>82161.928634557698</v>
      </c>
      <c r="T1399" s="1">
        <f>VLOOKUP($E1399,[1]AllProteinsNorm!$A$1:$Q$3226,17,FALSE)</f>
        <v>121632.92377425601</v>
      </c>
      <c r="U1399" s="1">
        <f>VLOOKUP($E1399,[1]AllProteinsNorm!$A$1:$Q$3226,3,FALSE)</f>
        <v>88471.1704083363</v>
      </c>
      <c r="V1399" s="1">
        <f>VLOOKUP($E1399,[1]AllProteinsNorm!$A$1:$Q$3226,7,FALSE)</f>
        <v>37119.5925408041</v>
      </c>
      <c r="W1399" s="1">
        <f>VLOOKUP($E1399,[1]AllProteinsNorm!$A$1:$Q$3226,9,FALSE)</f>
        <v>75429.085870984505</v>
      </c>
      <c r="X1399" s="1">
        <f>VLOOKUP($E1399,[1]AllProteinsNorm!$A$1:$Q$3226,12,FALSE)</f>
        <v>90683.7491586822</v>
      </c>
      <c r="Y1399" s="29">
        <f>VLOOKUP($E1399,[1]AllProteinsNorm!$A$1:$Q$3226,14,FALSE)</f>
        <v>115675.901834691</v>
      </c>
      <c r="Z1399" s="25">
        <f t="shared" si="177"/>
        <v>1.2702859888357421</v>
      </c>
      <c r="AA1399" s="1">
        <f t="shared" si="177"/>
        <v>1.2300562601624745</v>
      </c>
      <c r="AB1399" s="1">
        <f t="shared" si="177"/>
        <v>0.89739919491266629</v>
      </c>
      <c r="AC1399" s="1">
        <f t="shared" si="177"/>
        <v>1.3257994988087138</v>
      </c>
      <c r="AD1399" s="1">
        <f t="shared" si="177"/>
        <v>0.27645905728040321</v>
      </c>
      <c r="AE1399" s="1">
        <f t="shared" si="177"/>
        <v>0.97533358670708681</v>
      </c>
      <c r="AF1399" s="1">
        <f t="shared" si="177"/>
        <v>1.4193887130075313</v>
      </c>
      <c r="AG1399" s="1">
        <f t="shared" si="177"/>
        <v>1.5994119997390708</v>
      </c>
      <c r="AH1399" s="1">
        <f t="shared" si="177"/>
        <v>1.2134308722931499</v>
      </c>
      <c r="AI1399" s="1">
        <f t="shared" si="177"/>
        <v>1.7963690391377121</v>
      </c>
      <c r="AJ1399" s="1">
        <f t="shared" si="177"/>
        <v>1.3066106317790351</v>
      </c>
      <c r="AK1399" s="1">
        <f t="shared" si="177"/>
        <v>0.54821083565715278</v>
      </c>
      <c r="AL1399" s="1">
        <f t="shared" si="177"/>
        <v>1.1139950459513257</v>
      </c>
      <c r="AM1399" s="1">
        <f t="shared" si="177"/>
        <v>1.3392877050618581</v>
      </c>
      <c r="AN1399" s="29">
        <f t="shared" si="177"/>
        <v>1.7083911344253404</v>
      </c>
      <c r="AO1399" s="1">
        <f t="shared" si="173"/>
        <v>26505.224767478823</v>
      </c>
      <c r="AP1399" s="1">
        <f t="shared" si="174"/>
        <v>19445.888864934794</v>
      </c>
      <c r="AQ1399" s="29">
        <f t="shared" si="175"/>
        <v>25719.270565990966</v>
      </c>
    </row>
    <row r="1400" spans="1:43" x14ac:dyDescent="0.2">
      <c r="A1400" s="26"/>
      <c r="E1400" s="25" t="s">
        <v>2740</v>
      </c>
      <c r="F1400" s="26" t="s">
        <v>2741</v>
      </c>
      <c r="G1400" s="1">
        <v>6.9807834664036006E-2</v>
      </c>
      <c r="H1400" s="1">
        <v>1.18235436417595</v>
      </c>
      <c r="I1400" s="1">
        <f>VLOOKUP(F1400,'[1]SUSMB vs SHAM all proteins sum'!$B$2:$E$3214,2,FALSE)</f>
        <v>0.40066876535847601</v>
      </c>
      <c r="J1400" s="29">
        <f>VLOOKUP(F1400,'[1]SUSMB vs SHAM all proteins sum'!$B$2:$E$3214,3,FALSE)</f>
        <v>1.0596367726003499</v>
      </c>
      <c r="K1400" s="25">
        <f>VLOOKUP($E1400,[1]AllProteinsNorm!$A$1:$Q$3226,4,FALSE)</f>
        <v>57716.354816562402</v>
      </c>
      <c r="L1400" s="1">
        <f>VLOOKUP($E1400,[1]AllProteinsNorm!$A$1:$Q$3226,5,FALSE)</f>
        <v>43852.304442915403</v>
      </c>
      <c r="M1400" s="1">
        <f>VLOOKUP($E1400,[1]AllProteinsNorm!$A$1:$Q$3226,10,FALSE)</f>
        <v>56342.648092837699</v>
      </c>
      <c r="N1400" s="1">
        <f>VLOOKUP($E1400,[1]AllProteinsNorm!$A$1:$Q$3226,11,FALSE)</f>
        <v>52259.075594404698</v>
      </c>
      <c r="O1400" s="1">
        <f>VLOOKUP($E1400,[1]AllProteinsNorm!$A$1:$Q$3226,15,FALSE)</f>
        <v>56715.263752011</v>
      </c>
      <c r="P1400" s="1">
        <f>VLOOKUP($E1400,[1]AllProteinsNorm!$A$1:$Q$3226,6,FALSE)</f>
        <v>61810.740906902101</v>
      </c>
      <c r="Q1400" s="1">
        <f>VLOOKUP($E1400,[1]AllProteinsNorm!$A$1:$Q$3226,8,FALSE)</f>
        <v>60313.832204405902</v>
      </c>
      <c r="R1400" s="1">
        <f>VLOOKUP($E1400,[1]AllProteinsNorm!$A$1:$Q$3226,13,FALSE)</f>
        <v>54402.632967186699</v>
      </c>
      <c r="S1400" s="1">
        <f>VLOOKUP($E1400,[1]AllProteinsNorm!$A$1:$Q$3226,16,FALSE)</f>
        <v>79078.630848186804</v>
      </c>
      <c r="T1400" s="1">
        <f>VLOOKUP($E1400,[1]AllProteinsNorm!$A$1:$Q$3226,17,FALSE)</f>
        <v>60893.17369766</v>
      </c>
      <c r="U1400" s="1">
        <f>VLOOKUP($E1400,[1]AllProteinsNorm!$A$1:$Q$3226,3,FALSE)</f>
        <v>57362.865278677702</v>
      </c>
      <c r="V1400" s="1">
        <f>VLOOKUP($E1400,[1]AllProteinsNorm!$A$1:$Q$3226,7,FALSE)</f>
        <v>54357.730157530001</v>
      </c>
      <c r="W1400" s="1">
        <f>VLOOKUP($E1400,[1]AllProteinsNorm!$A$1:$Q$3226,9,FALSE)</f>
        <v>52700.674262817301</v>
      </c>
      <c r="X1400" s="1">
        <f>VLOOKUP($E1400,[1]AllProteinsNorm!$A$1:$Q$3226,12,FALSE)</f>
        <v>65451.2380577234</v>
      </c>
      <c r="Y1400" s="29">
        <f>VLOOKUP($E1400,[1]AllProteinsNorm!$A$1:$Q$3226,14,FALSE)</f>
        <v>52498.774810183197</v>
      </c>
      <c r="Z1400" s="25">
        <f t="shared" ref="Z1400:AN1416" si="178">K1400/AVERAGE($K1400:$O1400)</f>
        <v>1.0812937213089322</v>
      </c>
      <c r="AA1400" s="1">
        <f t="shared" si="178"/>
        <v>0.82155606690263949</v>
      </c>
      <c r="AB1400" s="1">
        <f t="shared" si="178"/>
        <v>1.0555578538931136</v>
      </c>
      <c r="AC1400" s="1">
        <f t="shared" si="178"/>
        <v>0.97905369286112942</v>
      </c>
      <c r="AD1400" s="1">
        <f t="shared" si="178"/>
        <v>1.062538665034185</v>
      </c>
      <c r="AE1400" s="1">
        <f t="shared" si="178"/>
        <v>1.1580004708285414</v>
      </c>
      <c r="AF1400" s="1">
        <f t="shared" si="178"/>
        <v>1.1299564616993065</v>
      </c>
      <c r="AG1400" s="1">
        <f t="shared" si="178"/>
        <v>1.0192124162562792</v>
      </c>
      <c r="AH1400" s="1">
        <f t="shared" si="178"/>
        <v>1.4815077510978552</v>
      </c>
      <c r="AI1400" s="1">
        <f t="shared" si="178"/>
        <v>1.1408102018764257</v>
      </c>
      <c r="AJ1400" s="1">
        <f t="shared" si="178"/>
        <v>1.0746712306981177</v>
      </c>
      <c r="AK1400" s="1">
        <f t="shared" si="178"/>
        <v>1.0183711793780108</v>
      </c>
      <c r="AL1400" s="1">
        <f t="shared" si="178"/>
        <v>0.98732687416321518</v>
      </c>
      <c r="AM1400" s="1">
        <f t="shared" si="178"/>
        <v>1.2262037855412806</v>
      </c>
      <c r="AN1400" s="29">
        <f t="shared" si="178"/>
        <v>0.98354436552830882</v>
      </c>
      <c r="AO1400" s="1">
        <f t="shared" si="173"/>
        <v>5113.4851923261604</v>
      </c>
      <c r="AP1400" s="1">
        <f t="shared" si="174"/>
        <v>8307.3008247399976</v>
      </c>
      <c r="AQ1400" s="29">
        <f t="shared" si="175"/>
        <v>4814.5588536119894</v>
      </c>
    </row>
    <row r="1401" spans="1:43" x14ac:dyDescent="0.2">
      <c r="A1401" s="26"/>
      <c r="E1401" s="25" t="s">
        <v>2742</v>
      </c>
      <c r="F1401" s="26" t="s">
        <v>2743</v>
      </c>
      <c r="G1401" s="1">
        <v>0.98425248576005298</v>
      </c>
      <c r="H1401" s="1">
        <v>1.0116993492009301</v>
      </c>
      <c r="I1401" s="1">
        <f>VLOOKUP(F1401,'[1]SUSMB vs SHAM all proteins sum'!$B$2:$E$3214,2,FALSE)</f>
        <v>0.87199478963798005</v>
      </c>
      <c r="J1401" s="29">
        <f>VLOOKUP(F1401,'[1]SUSMB vs SHAM all proteins sum'!$B$2:$E$3214,3,FALSE)</f>
        <v>0.892300030063501</v>
      </c>
      <c r="K1401" s="25">
        <f>VLOOKUP($E1401,[1]AllProteinsNorm!$A$1:$Q$3226,4,FALSE)</f>
        <v>8643.3548967636798</v>
      </c>
      <c r="L1401" s="1">
        <f>VLOOKUP($E1401,[1]AllProteinsNorm!$A$1:$Q$3226,5,FALSE)</f>
        <v>24927.6732477687</v>
      </c>
      <c r="M1401" s="1">
        <f>VLOOKUP($E1401,[1]AllProteinsNorm!$A$1:$Q$3226,10,FALSE)</f>
        <v>16268.4535127043</v>
      </c>
      <c r="N1401" s="1">
        <f>VLOOKUP($E1401,[1]AllProteinsNorm!$A$1:$Q$3226,11,FALSE)</f>
        <v>1759.2861115370699</v>
      </c>
      <c r="O1401" s="1">
        <f>VLOOKUP($E1401,[1]AllProteinsNorm!$A$1:$Q$3226,15,FALSE)</f>
        <v>30225.472311894799</v>
      </c>
      <c r="P1401" s="1">
        <f>VLOOKUP($E1401,[1]AllProteinsNorm!$A$1:$Q$3226,6,FALSE)</f>
        <v>21333.013935301798</v>
      </c>
      <c r="Q1401" s="1">
        <f>VLOOKUP($E1401,[1]AllProteinsNorm!$A$1:$Q$3226,8,FALSE)</f>
        <v>5088.8657364135597</v>
      </c>
      <c r="R1401" s="1">
        <f>VLOOKUP($E1401,[1]AllProteinsNorm!$A$1:$Q$3226,13,FALSE)</f>
        <v>17741.3881514647</v>
      </c>
      <c r="S1401" s="1">
        <f>VLOOKUP($E1401,[1]AllProteinsNorm!$A$1:$Q$3226,16,FALSE)</f>
        <v>10351.0839466712</v>
      </c>
      <c r="T1401" s="1">
        <f>VLOOKUP($E1401,[1]AllProteinsNorm!$A$1:$Q$3226,17,FALSE)</f>
        <v>9909.0186257777696</v>
      </c>
      <c r="U1401" s="1">
        <f>VLOOKUP($E1401,[1]AllProteinsNorm!$A$1:$Q$3226,3,FALSE)</f>
        <v>13012.9735183335</v>
      </c>
      <c r="V1401" s="1">
        <f>VLOOKUP($E1401,[1]AllProteinsNorm!$A$1:$Q$3226,7,FALSE)</f>
        <v>10969.3064951549</v>
      </c>
      <c r="W1401" s="1">
        <f>VLOOKUP($E1401,[1]AllProteinsNorm!$A$1:$Q$3226,9,FALSE)</f>
        <v>5191.7036756150401</v>
      </c>
      <c r="X1401" s="1">
        <f>VLOOKUP($E1401,[1]AllProteinsNorm!$A$1:$Q$3226,12,FALSE)</f>
        <v>3143.8921634337098</v>
      </c>
      <c r="Y1401" s="29">
        <f>VLOOKUP($E1401,[1]AllProteinsNorm!$A$1:$Q$3226,14,FALSE)</f>
        <v>45252.357847941697</v>
      </c>
      <c r="Z1401" s="25">
        <f t="shared" si="178"/>
        <v>0.52816591319652983</v>
      </c>
      <c r="AA1401" s="1">
        <f t="shared" si="178"/>
        <v>1.5232450202527459</v>
      </c>
      <c r="AB1401" s="1">
        <f t="shared" si="178"/>
        <v>0.99410966094311559</v>
      </c>
      <c r="AC1401" s="1">
        <f t="shared" si="178"/>
        <v>0.1075039688607332</v>
      </c>
      <c r="AD1401" s="1">
        <f t="shared" si="178"/>
        <v>1.8469754367468756</v>
      </c>
      <c r="AE1401" s="1">
        <f t="shared" si="178"/>
        <v>1.303587660225753</v>
      </c>
      <c r="AF1401" s="1">
        <f t="shared" si="178"/>
        <v>0.31096321404247501</v>
      </c>
      <c r="AG1401" s="1">
        <f t="shared" si="178"/>
        <v>1.0841156687782185</v>
      </c>
      <c r="AH1401" s="1">
        <f t="shared" si="178"/>
        <v>0.63251940601381174</v>
      </c>
      <c r="AI1401" s="1">
        <f t="shared" si="178"/>
        <v>0.6055063032671435</v>
      </c>
      <c r="AJ1401" s="1">
        <f t="shared" si="178"/>
        <v>0.79517839123860623</v>
      </c>
      <c r="AK1401" s="1">
        <f t="shared" si="178"/>
        <v>0.67029687561659757</v>
      </c>
      <c r="AL1401" s="1">
        <f t="shared" si="178"/>
        <v>0.31724728946438513</v>
      </c>
      <c r="AM1401" s="1">
        <f t="shared" si="178"/>
        <v>0.19211251826684991</v>
      </c>
      <c r="AN1401" s="29">
        <f t="shared" si="178"/>
        <v>2.7652171167937816</v>
      </c>
      <c r="AO1401" s="1">
        <f t="shared" si="173"/>
        <v>10376.820980026036</v>
      </c>
      <c r="AP1401" s="1">
        <f t="shared" si="174"/>
        <v>5848.2535847639101</v>
      </c>
      <c r="AQ1401" s="29">
        <f t="shared" si="175"/>
        <v>15302.605459809651</v>
      </c>
    </row>
    <row r="1402" spans="1:43" x14ac:dyDescent="0.2">
      <c r="A1402" s="26"/>
      <c r="E1402" s="25" t="s">
        <v>2744</v>
      </c>
      <c r="F1402" s="26" t="s">
        <v>2745</v>
      </c>
      <c r="G1402" s="43">
        <v>7.26721560089075E-3</v>
      </c>
      <c r="H1402" s="1">
        <v>1.2902920642697799</v>
      </c>
      <c r="I1402" s="1">
        <f>VLOOKUP(F1402,'[1]SUSMB vs SHAM all proteins sum'!$B$2:$E$3214,2,FALSE)</f>
        <v>0.238722957208689</v>
      </c>
      <c r="J1402" s="29">
        <f>VLOOKUP(F1402,'[1]SUSMB vs SHAM all proteins sum'!$B$2:$E$3214,3,FALSE)</f>
        <v>1.0852840300475799</v>
      </c>
      <c r="K1402" s="25">
        <f>VLOOKUP($E1402,[1]AllProteinsNorm!$A$1:$Q$3226,4,FALSE)</f>
        <v>724055.85866817797</v>
      </c>
      <c r="L1402" s="1">
        <f>VLOOKUP($E1402,[1]AllProteinsNorm!$A$1:$Q$3226,5,FALSE)</f>
        <v>695706.28429518105</v>
      </c>
      <c r="M1402" s="1">
        <f>VLOOKUP($E1402,[1]AllProteinsNorm!$A$1:$Q$3226,10,FALSE)</f>
        <v>734393.94781437202</v>
      </c>
      <c r="N1402" s="1">
        <f>VLOOKUP($E1402,[1]AllProteinsNorm!$A$1:$Q$3226,11,FALSE)</f>
        <v>740735.93589648302</v>
      </c>
      <c r="O1402" s="1">
        <f>VLOOKUP($E1402,[1]AllProteinsNorm!$A$1:$Q$3226,15,FALSE)</f>
        <v>756400.47226934601</v>
      </c>
      <c r="P1402" s="1">
        <f>VLOOKUP($E1402,[1]AllProteinsNorm!$A$1:$Q$3226,6,FALSE)</f>
        <v>772413.94123565499</v>
      </c>
      <c r="Q1402" s="1">
        <f>VLOOKUP($E1402,[1]AllProteinsNorm!$A$1:$Q$3226,8,FALSE)</f>
        <v>896514.98623455805</v>
      </c>
      <c r="R1402" s="1">
        <f>VLOOKUP($E1402,[1]AllProteinsNorm!$A$1:$Q$3226,13,FALSE)</f>
        <v>1109676.2842728</v>
      </c>
      <c r="S1402" s="1">
        <f>VLOOKUP($E1402,[1]AllProteinsNorm!$A$1:$Q$3226,16,FALSE)</f>
        <v>876860.12973212404</v>
      </c>
      <c r="T1402" s="1">
        <f>VLOOKUP($E1402,[1]AllProteinsNorm!$A$1:$Q$3226,17,FALSE)</f>
        <v>1100140.4649411801</v>
      </c>
      <c r="U1402" s="1">
        <f>VLOOKUP($E1402,[1]AllProteinsNorm!$A$1:$Q$3226,3,FALSE)</f>
        <v>663434.73062067898</v>
      </c>
      <c r="V1402" s="1">
        <f>VLOOKUP($E1402,[1]AllProteinsNorm!$A$1:$Q$3226,7,FALSE)</f>
        <v>773522.33138806</v>
      </c>
      <c r="W1402" s="1">
        <f>VLOOKUP($E1402,[1]AllProteinsNorm!$A$1:$Q$3226,9,FALSE)</f>
        <v>738474.63824562298</v>
      </c>
      <c r="X1402" s="1">
        <f>VLOOKUP($E1402,[1]AllProteinsNorm!$A$1:$Q$3226,12,FALSE)</f>
        <v>953452.71579559299</v>
      </c>
      <c r="Y1402" s="29">
        <f>VLOOKUP($E1402,[1]AllProteinsNorm!$A$1:$Q$3226,14,FALSE)</f>
        <v>863681.36903296399</v>
      </c>
      <c r="Z1402" s="25">
        <f t="shared" si="178"/>
        <v>0.99150623906147117</v>
      </c>
      <c r="AA1402" s="1">
        <f t="shared" si="178"/>
        <v>0.95268495265234421</v>
      </c>
      <c r="AB1402" s="1">
        <f t="shared" si="178"/>
        <v>1.0056629919773019</v>
      </c>
      <c r="AC1402" s="1">
        <f t="shared" si="178"/>
        <v>1.0143475715938979</v>
      </c>
      <c r="AD1402" s="1">
        <f t="shared" si="178"/>
        <v>1.0357982447149847</v>
      </c>
      <c r="AE1402" s="1">
        <f t="shared" si="178"/>
        <v>1.0577267384893705</v>
      </c>
      <c r="AF1402" s="1">
        <f t="shared" si="178"/>
        <v>1.2276679922163858</v>
      </c>
      <c r="AG1402" s="1">
        <f t="shared" si="178"/>
        <v>1.5195664064079584</v>
      </c>
      <c r="AH1402" s="1">
        <f t="shared" si="178"/>
        <v>1.2007530620812066</v>
      </c>
      <c r="AI1402" s="1">
        <f t="shared" si="178"/>
        <v>1.506508264209848</v>
      </c>
      <c r="AJ1402" s="1">
        <f t="shared" si="178"/>
        <v>0.90849299366269975</v>
      </c>
      <c r="AK1402" s="1">
        <f t="shared" si="178"/>
        <v>1.0592445436949596</v>
      </c>
      <c r="AL1402" s="1">
        <f t="shared" si="178"/>
        <v>1.0112510001037827</v>
      </c>
      <c r="AM1402" s="1">
        <f t="shared" si="178"/>
        <v>1.3056372723788336</v>
      </c>
      <c r="AN1402" s="29">
        <f t="shared" si="178"/>
        <v>1.1827063557395849</v>
      </c>
      <c r="AO1402" s="1">
        <f t="shared" si="173"/>
        <v>20211.925565492889</v>
      </c>
      <c r="AP1402" s="1">
        <f t="shared" si="174"/>
        <v>132498.51738532895</v>
      </c>
      <c r="AQ1402" s="29">
        <f t="shared" si="175"/>
        <v>100725.87464147006</v>
      </c>
    </row>
    <row r="1403" spans="1:43" x14ac:dyDescent="0.2">
      <c r="A1403" s="26"/>
      <c r="E1403" s="25" t="s">
        <v>2746</v>
      </c>
      <c r="F1403" s="26" t="s">
        <v>2747</v>
      </c>
      <c r="G1403" s="1">
        <v>0.24109003838908999</v>
      </c>
      <c r="H1403" s="43">
        <v>1.8040091864586301</v>
      </c>
      <c r="I1403" s="1">
        <f>VLOOKUP(F1403,'[1]SUSMB vs SHAM all proteins sum'!$B$2:$E$3214,2,FALSE)</f>
        <v>0.46175348819848999</v>
      </c>
      <c r="J1403" s="29">
        <f>VLOOKUP(F1403,'[1]SUSMB vs SHAM all proteins sum'!$B$2:$E$3214,3,FALSE)</f>
        <v>1.57908269338445</v>
      </c>
      <c r="K1403" s="25">
        <f>VLOOKUP($E1403,[1]AllProteinsNorm!$A$1:$Q$3226,4,FALSE)</f>
        <v>1993.8724473116199</v>
      </c>
      <c r="L1403" s="1">
        <f>VLOOKUP($E1403,[1]AllProteinsNorm!$A$1:$Q$3226,5,FALSE)</f>
        <v>5715.97999628447</v>
      </c>
      <c r="M1403" s="1">
        <f>VLOOKUP($E1403,[1]AllProteinsNorm!$A$1:$Q$3226,10,FALSE)</f>
        <v>738.234768857684</v>
      </c>
      <c r="N1403" s="1">
        <f>VLOOKUP($E1403,[1]AllProteinsNorm!$A$1:$Q$3226,11,FALSE)</f>
        <v>5793.1592357424997</v>
      </c>
      <c r="O1403" s="1">
        <f>VLOOKUP($E1403,[1]AllProteinsNorm!$A$1:$Q$3226,15,FALSE)</f>
        <v>5130.8440996347699</v>
      </c>
      <c r="P1403" s="1">
        <f>VLOOKUP($E1403,[1]AllProteinsNorm!$A$1:$Q$3226,6,FALSE)</f>
        <v>4264.9017051564997</v>
      </c>
      <c r="Q1403" s="1">
        <f>VLOOKUP($E1403,[1]AllProteinsNorm!$A$1:$Q$3226,8,FALSE)</f>
        <v>13271.365810146899</v>
      </c>
      <c r="R1403" s="1">
        <f>VLOOKUP($E1403,[1]AllProteinsNorm!$A$1:$Q$3226,13,FALSE)</f>
        <v>5412.0380607336201</v>
      </c>
      <c r="S1403" s="1">
        <f>VLOOKUP($E1403,[1]AllProteinsNorm!$A$1:$Q$3226,16,FALSE)</f>
        <v>3630.8210028313601</v>
      </c>
      <c r="T1403" s="1">
        <f>VLOOKUP($E1403,[1]AllProteinsNorm!$A$1:$Q$3226,17,FALSE)</f>
        <v>4296.2569604730497</v>
      </c>
      <c r="U1403" s="1">
        <f>VLOOKUP($E1403,[1]AllProteinsNorm!$A$1:$Q$3226,3,FALSE)</f>
        <v>1442.21417919899</v>
      </c>
      <c r="V1403" s="1">
        <f>VLOOKUP($E1403,[1]AllProteinsNorm!$A$1:$Q$3226,7,FALSE)</f>
        <v>12808.267681245699</v>
      </c>
      <c r="W1403" s="1">
        <f>VLOOKUP($E1403,[1]AllProteinsNorm!$A$1:$Q$3226,9,FALSE)</f>
        <v>4723.8662760864299</v>
      </c>
      <c r="X1403" s="1">
        <f>VLOOKUP($E1403,[1]AllProteinsNorm!$A$1:$Q$3226,12,FALSE)</f>
        <v>11832.911792834</v>
      </c>
      <c r="Y1403" s="29">
        <f>VLOOKUP($E1403,[1]AllProteinsNorm!$A$1:$Q$3226,14,FALSE)</f>
        <v>2377.9452037138299</v>
      </c>
      <c r="Z1403" s="25">
        <f t="shared" si="178"/>
        <v>0.51462500714329451</v>
      </c>
      <c r="AA1403" s="1">
        <f t="shared" si="178"/>
        <v>1.4753131527470709</v>
      </c>
      <c r="AB1403" s="1">
        <f t="shared" si="178"/>
        <v>0.19054081102783688</v>
      </c>
      <c r="AC1403" s="1">
        <f t="shared" si="178"/>
        <v>1.495233367157454</v>
      </c>
      <c r="AD1403" s="1">
        <f t="shared" si="178"/>
        <v>1.3242876619243436</v>
      </c>
      <c r="AE1403" s="1">
        <f t="shared" si="178"/>
        <v>1.100785094573598</v>
      </c>
      <c r="AF1403" s="1">
        <f t="shared" si="178"/>
        <v>3.4253829697365314</v>
      </c>
      <c r="AG1403" s="1">
        <f t="shared" si="178"/>
        <v>1.3968647439910835</v>
      </c>
      <c r="AH1403" s="1">
        <f t="shared" si="178"/>
        <v>0.93712678914715208</v>
      </c>
      <c r="AI1403" s="1">
        <f t="shared" si="178"/>
        <v>1.108877988636614</v>
      </c>
      <c r="AJ1403" s="1">
        <f t="shared" si="178"/>
        <v>0.37224020186103884</v>
      </c>
      <c r="AK1403" s="1">
        <f t="shared" si="178"/>
        <v>3.3058558263552382</v>
      </c>
      <c r="AL1403" s="1">
        <f t="shared" si="178"/>
        <v>1.2192453531080898</v>
      </c>
      <c r="AM1403" s="1">
        <f t="shared" si="178"/>
        <v>3.054113277970107</v>
      </c>
      <c r="AN1403" s="29">
        <f t="shared" si="178"/>
        <v>0.6137554431315807</v>
      </c>
      <c r="AO1403" s="1">
        <f t="shared" si="173"/>
        <v>2098.7435238625781</v>
      </c>
      <c r="AP1403" s="1">
        <f t="shared" si="174"/>
        <v>3594.2041198835532</v>
      </c>
      <c r="AQ1403" s="29">
        <f t="shared" si="175"/>
        <v>4772.1582595597556</v>
      </c>
    </row>
    <row r="1404" spans="1:43" x14ac:dyDescent="0.2">
      <c r="A1404" s="26"/>
      <c r="E1404" s="25" t="s">
        <v>2748</v>
      </c>
      <c r="F1404" s="26" t="s">
        <v>2749</v>
      </c>
      <c r="G1404" s="1">
        <v>0.34339546528535703</v>
      </c>
      <c r="H1404" s="1">
        <v>0.68480926156979605</v>
      </c>
      <c r="I1404" s="1">
        <f>VLOOKUP(F1404,'[1]SUSMB vs SHAM all proteins sum'!$B$2:$E$3214,2,FALSE)</f>
        <v>0.72404207987112701</v>
      </c>
      <c r="J1404" s="29">
        <f>VLOOKUP(F1404,'[1]SUSMB vs SHAM all proteins sum'!$B$2:$E$3214,3,FALSE)</f>
        <v>0.85438300687234803</v>
      </c>
      <c r="K1404" s="25">
        <f>VLOOKUP($E1404,[1]AllProteinsNorm!$A$1:$Q$3226,4,FALSE)</f>
        <v>149360.04991236501</v>
      </c>
      <c r="L1404" s="1">
        <f>VLOOKUP($E1404,[1]AllProteinsNorm!$A$1:$Q$3226,5,FALSE)</f>
        <v>447821.27213543397</v>
      </c>
      <c r="M1404" s="1">
        <f>VLOOKUP($E1404,[1]AllProteinsNorm!$A$1:$Q$3226,10,FALSE)</f>
        <v>88402.437921096702</v>
      </c>
      <c r="N1404" s="1">
        <f>VLOOKUP($E1404,[1]AllProteinsNorm!$A$1:$Q$3226,11,FALSE)</f>
        <v>529979.81782489701</v>
      </c>
      <c r="O1404" s="1">
        <f>VLOOKUP($E1404,[1]AllProteinsNorm!$A$1:$Q$3226,15,FALSE)</f>
        <v>308009.803550257</v>
      </c>
      <c r="P1404" s="1">
        <f>VLOOKUP($E1404,[1]AllProteinsNorm!$A$1:$Q$3226,6,FALSE)</f>
        <v>191526.468546674</v>
      </c>
      <c r="Q1404" s="1">
        <f>VLOOKUP($E1404,[1]AllProteinsNorm!$A$1:$Q$3226,8,FALSE)</f>
        <v>199504.53690852699</v>
      </c>
      <c r="R1404" s="1">
        <f>VLOOKUP($E1404,[1]AllProteinsNorm!$A$1:$Q$3226,13,FALSE)</f>
        <v>227397.02334620699</v>
      </c>
      <c r="S1404" s="1">
        <f>VLOOKUP($E1404,[1]AllProteinsNorm!$A$1:$Q$3226,16,FALSE)</f>
        <v>90233.116982702195</v>
      </c>
      <c r="T1404" s="1">
        <f>VLOOKUP($E1404,[1]AllProteinsNorm!$A$1:$Q$3226,17,FALSE)</f>
        <v>185414.24466422401</v>
      </c>
      <c r="U1404" s="1">
        <f>VLOOKUP($E1404,[1]AllProteinsNorm!$A$1:$Q$3226,3,FALSE)</f>
        <v>101511.581208502</v>
      </c>
      <c r="V1404" s="1">
        <f>VLOOKUP($E1404,[1]AllProteinsNorm!$A$1:$Q$3226,7,FALSE)</f>
        <v>228984.482134586</v>
      </c>
      <c r="W1404" s="1">
        <f>VLOOKUP($E1404,[1]AllProteinsNorm!$A$1:$Q$3226,9,FALSE)</f>
        <v>528507.72889768903</v>
      </c>
      <c r="X1404" s="1">
        <f>VLOOKUP($E1404,[1]AllProteinsNorm!$A$1:$Q$3226,12,FALSE)</f>
        <v>185969.27098249199</v>
      </c>
      <c r="Y1404" s="29">
        <f>VLOOKUP($E1404,[1]AllProteinsNorm!$A$1:$Q$3226,14,FALSE)</f>
        <v>192342.88073701001</v>
      </c>
      <c r="Z1404" s="25">
        <f t="shared" si="178"/>
        <v>0.4901636236930188</v>
      </c>
      <c r="AA1404" s="1">
        <f t="shared" si="178"/>
        <v>1.4696412972914366</v>
      </c>
      <c r="AB1404" s="1">
        <f t="shared" si="178"/>
        <v>0.29011545818393986</v>
      </c>
      <c r="AC1404" s="1">
        <f t="shared" si="178"/>
        <v>1.7392658086391779</v>
      </c>
      <c r="AD1404" s="1">
        <f t="shared" si="178"/>
        <v>1.0108138121924268</v>
      </c>
      <c r="AE1404" s="1">
        <f t="shared" si="178"/>
        <v>0.62854362937778296</v>
      </c>
      <c r="AF1404" s="1">
        <f t="shared" si="178"/>
        <v>0.65472572358979586</v>
      </c>
      <c r="AG1404" s="1">
        <f t="shared" si="178"/>
        <v>0.74626212997238217</v>
      </c>
      <c r="AH1404" s="1">
        <f t="shared" si="178"/>
        <v>0.29612330488178162</v>
      </c>
      <c r="AI1404" s="1">
        <f t="shared" si="178"/>
        <v>0.60848478627480762</v>
      </c>
      <c r="AJ1404" s="1">
        <f t="shared" si="178"/>
        <v>0.33313650150198737</v>
      </c>
      <c r="AK1404" s="1">
        <f t="shared" si="178"/>
        <v>0.75147178645436463</v>
      </c>
      <c r="AL1404" s="1">
        <f t="shared" si="178"/>
        <v>1.7344347681877184</v>
      </c>
      <c r="AM1404" s="1">
        <f t="shared" si="178"/>
        <v>0.61030624865090388</v>
      </c>
      <c r="AN1404" s="29">
        <f t="shared" si="178"/>
        <v>0.63122289707940105</v>
      </c>
      <c r="AO1404" s="1">
        <f t="shared" si="173"/>
        <v>168618.37624290344</v>
      </c>
      <c r="AP1404" s="1">
        <f t="shared" si="174"/>
        <v>46562.112047268303</v>
      </c>
      <c r="AQ1404" s="29">
        <f t="shared" si="175"/>
        <v>146594.07775677429</v>
      </c>
    </row>
    <row r="1405" spans="1:43" x14ac:dyDescent="0.2">
      <c r="A1405" s="26"/>
      <c r="E1405" s="25" t="s">
        <v>2750</v>
      </c>
      <c r="F1405" s="26" t="s">
        <v>2751</v>
      </c>
      <c r="G1405" s="1">
        <v>0.98218371803994897</v>
      </c>
      <c r="H1405" s="1">
        <v>1.0023331864379199</v>
      </c>
      <c r="I1405" s="1">
        <f>VLOOKUP(F1405,'[1]SUSMB vs SHAM all proteins sum'!$B$2:$E$3214,2,FALSE)</f>
        <v>0.553331223244658</v>
      </c>
      <c r="J1405" s="29">
        <f>VLOOKUP(F1405,'[1]SUSMB vs SHAM all proteins sum'!$B$2:$E$3214,3,FALSE)</f>
        <v>0.93798777192266403</v>
      </c>
      <c r="K1405" s="25">
        <f>VLOOKUP($E1405,[1]AllProteinsNorm!$A$1:$Q$3226,4,FALSE)</f>
        <v>4461272.1898029102</v>
      </c>
      <c r="L1405" s="1">
        <f>VLOOKUP($E1405,[1]AllProteinsNorm!$A$1:$Q$3226,5,FALSE)</f>
        <v>3552415.3337353398</v>
      </c>
      <c r="M1405" s="1">
        <f>VLOOKUP($E1405,[1]AllProteinsNorm!$A$1:$Q$3226,10,FALSE)</f>
        <v>4958587.6607040605</v>
      </c>
      <c r="N1405" s="1">
        <f>VLOOKUP($E1405,[1]AllProteinsNorm!$A$1:$Q$3226,11,FALSE)</f>
        <v>5287061.6800781898</v>
      </c>
      <c r="O1405" s="1">
        <f>VLOOKUP($E1405,[1]AllProteinsNorm!$A$1:$Q$3226,15,FALSE)</f>
        <v>5784630.2801459702</v>
      </c>
      <c r="P1405" s="1">
        <f>VLOOKUP($E1405,[1]AllProteinsNorm!$A$1:$Q$3226,6,FALSE)</f>
        <v>4794783.5757954698</v>
      </c>
      <c r="Q1405" s="1">
        <f>VLOOKUP($E1405,[1]AllProteinsNorm!$A$1:$Q$3226,8,FALSE)</f>
        <v>4615069.4108820502</v>
      </c>
      <c r="R1405" s="1">
        <f>VLOOKUP($E1405,[1]AllProteinsNorm!$A$1:$Q$3226,13,FALSE)</f>
        <v>3902293.63393061</v>
      </c>
      <c r="S1405" s="1">
        <f>VLOOKUP($E1405,[1]AllProteinsNorm!$A$1:$Q$3226,16,FALSE)</f>
        <v>5277898.5971049601</v>
      </c>
      <c r="T1405" s="1">
        <f>VLOOKUP($E1405,[1]AllProteinsNorm!$A$1:$Q$3226,17,FALSE)</f>
        <v>5335347.9923049603</v>
      </c>
      <c r="U1405" s="1">
        <f>VLOOKUP($E1405,[1]AllProteinsNorm!$A$1:$Q$3226,3,FALSE)</f>
        <v>3964442.04679251</v>
      </c>
      <c r="V1405" s="1">
        <f>VLOOKUP($E1405,[1]AllProteinsNorm!$A$1:$Q$3226,7,FALSE)</f>
        <v>5215534.7542422004</v>
      </c>
      <c r="W1405" s="1">
        <f>VLOOKUP($E1405,[1]AllProteinsNorm!$A$1:$Q$3226,9,FALSE)</f>
        <v>4092044.64732379</v>
      </c>
      <c r="X1405" s="1">
        <f>VLOOKUP($E1405,[1]AllProteinsNorm!$A$1:$Q$3226,12,FALSE)</f>
        <v>5103861.0749045303</v>
      </c>
      <c r="Y1405" s="29">
        <f>VLOOKUP($E1405,[1]AllProteinsNorm!$A$1:$Q$3226,14,FALSE)</f>
        <v>4041068.33334842</v>
      </c>
      <c r="Z1405" s="25">
        <f t="shared" si="178"/>
        <v>0.92773213401051347</v>
      </c>
      <c r="AA1405" s="1">
        <f t="shared" si="178"/>
        <v>0.73873319498211432</v>
      </c>
      <c r="AB1405" s="1">
        <f t="shared" si="178"/>
        <v>1.0311500658170796</v>
      </c>
      <c r="AC1405" s="1">
        <f t="shared" si="178"/>
        <v>1.0994570172865514</v>
      </c>
      <c r="AD1405" s="1">
        <f t="shared" si="178"/>
        <v>1.2029275879037409</v>
      </c>
      <c r="AE1405" s="1">
        <f t="shared" si="178"/>
        <v>0.99708661781692531</v>
      </c>
      <c r="AF1405" s="1">
        <f t="shared" si="178"/>
        <v>0.95971463094104503</v>
      </c>
      <c r="AG1405" s="1">
        <f t="shared" si="178"/>
        <v>0.81149121741931263</v>
      </c>
      <c r="AH1405" s="1">
        <f t="shared" si="178"/>
        <v>1.0975515324474288</v>
      </c>
      <c r="AI1405" s="1">
        <f t="shared" si="178"/>
        <v>1.1094982704492775</v>
      </c>
      <c r="AJ1405" s="1">
        <f t="shared" si="178"/>
        <v>0.82441512729002686</v>
      </c>
      <c r="AK1405" s="1">
        <f t="shared" si="178"/>
        <v>1.0845828233970354</v>
      </c>
      <c r="AL1405" s="1">
        <f t="shared" si="178"/>
        <v>0.85095039074397127</v>
      </c>
      <c r="AM1405" s="1">
        <f t="shared" si="178"/>
        <v>1.0613600168887154</v>
      </c>
      <c r="AN1405" s="29">
        <f t="shared" si="178"/>
        <v>0.84034974533693785</v>
      </c>
      <c r="AO1405" s="1">
        <f t="shared" si="173"/>
        <v>761930.87899751123</v>
      </c>
      <c r="AP1405" s="1">
        <f t="shared" si="174"/>
        <v>520379.58470947435</v>
      </c>
      <c r="AQ1405" s="29">
        <f t="shared" si="175"/>
        <v>554820.13589024288</v>
      </c>
    </row>
    <row r="1406" spans="1:43" x14ac:dyDescent="0.2">
      <c r="A1406" s="26"/>
      <c r="E1406" s="25" t="s">
        <v>2752</v>
      </c>
      <c r="F1406" s="26" t="s">
        <v>2753</v>
      </c>
      <c r="G1406" s="1">
        <v>0.797828663216962</v>
      </c>
      <c r="H1406" s="1">
        <v>0.97893986482836004</v>
      </c>
      <c r="I1406" s="1">
        <f>VLOOKUP(F1406,'[1]SUSMB vs SHAM all proteins sum'!$B$2:$E$3214,2,FALSE)</f>
        <v>0.54391722698133604</v>
      </c>
      <c r="J1406" s="29">
        <f>VLOOKUP(F1406,'[1]SUSMB vs SHAM all proteins sum'!$B$2:$E$3214,3,FALSE)</f>
        <v>0.93205313779904997</v>
      </c>
      <c r="K1406" s="25">
        <f>VLOOKUP($E1406,[1]AllProteinsNorm!$A$1:$Q$3226,4,FALSE)</f>
        <v>532093.43613758404</v>
      </c>
      <c r="L1406" s="1">
        <f>VLOOKUP($E1406,[1]AllProteinsNorm!$A$1:$Q$3226,5,FALSE)</f>
        <v>367527.16169522703</v>
      </c>
      <c r="M1406" s="1">
        <f>VLOOKUP($E1406,[1]AllProteinsNorm!$A$1:$Q$3226,10,FALSE)</f>
        <v>336768.366589788</v>
      </c>
      <c r="N1406" s="1">
        <f>VLOOKUP($E1406,[1]AllProteinsNorm!$A$1:$Q$3226,11,FALSE)</f>
        <v>383647.64370396402</v>
      </c>
      <c r="O1406" s="1">
        <f>VLOOKUP($E1406,[1]AllProteinsNorm!$A$1:$Q$3226,15,FALSE)</f>
        <v>409225.56771806499</v>
      </c>
      <c r="P1406" s="1">
        <f>VLOOKUP($E1406,[1]AllProteinsNorm!$A$1:$Q$3226,6,FALSE)</f>
        <v>375962.908127287</v>
      </c>
      <c r="Q1406" s="1">
        <f>VLOOKUP($E1406,[1]AllProteinsNorm!$A$1:$Q$3226,8,FALSE)</f>
        <v>423133.92646416201</v>
      </c>
      <c r="R1406" s="1">
        <f>VLOOKUP($E1406,[1]AllProteinsNorm!$A$1:$Q$3226,13,FALSE)</f>
        <v>397386.30642161798</v>
      </c>
      <c r="S1406" s="1">
        <f>VLOOKUP($E1406,[1]AllProteinsNorm!$A$1:$Q$3226,16,FALSE)</f>
        <v>383313.57472322398</v>
      </c>
      <c r="T1406" s="1">
        <f>VLOOKUP($E1406,[1]AllProteinsNorm!$A$1:$Q$3226,17,FALSE)</f>
        <v>383613.65175730799</v>
      </c>
      <c r="U1406" s="1">
        <f>VLOOKUP($E1406,[1]AllProteinsNorm!$A$1:$Q$3226,3,FALSE)</f>
        <v>280786.71813977201</v>
      </c>
      <c r="V1406" s="1">
        <f>VLOOKUP($E1406,[1]AllProteinsNorm!$A$1:$Q$3226,7,FALSE)</f>
        <v>352441.993225666</v>
      </c>
      <c r="W1406" s="1">
        <f>VLOOKUP($E1406,[1]AllProteinsNorm!$A$1:$Q$3226,9,FALSE)</f>
        <v>432432.91181325697</v>
      </c>
      <c r="X1406" s="1">
        <f>VLOOKUP($E1406,[1]AllProteinsNorm!$A$1:$Q$3226,12,FALSE)</f>
        <v>417785.37240502</v>
      </c>
      <c r="Y1406" s="29">
        <f>VLOOKUP($E1406,[1]AllProteinsNorm!$A$1:$Q$3226,14,FALSE)</f>
        <v>406790.79050839599</v>
      </c>
      <c r="Z1406" s="25">
        <f t="shared" si="178"/>
        <v>1.3110514808568634</v>
      </c>
      <c r="AA1406" s="1">
        <f t="shared" si="178"/>
        <v>0.90556845258857044</v>
      </c>
      <c r="AB1406" s="1">
        <f t="shared" si="178"/>
        <v>0.82978032754593889</v>
      </c>
      <c r="AC1406" s="1">
        <f t="shared" si="178"/>
        <v>0.94528850995875047</v>
      </c>
      <c r="AD1406" s="1">
        <f t="shared" si="178"/>
        <v>1.0083112290498772</v>
      </c>
      <c r="AE1406" s="1">
        <f t="shared" si="178"/>
        <v>0.92635370777263459</v>
      </c>
      <c r="AF1406" s="1">
        <f t="shared" si="178"/>
        <v>1.0425807258937438</v>
      </c>
      <c r="AG1406" s="1">
        <f t="shared" si="178"/>
        <v>0.97913988431833909</v>
      </c>
      <c r="AH1406" s="1">
        <f t="shared" si="178"/>
        <v>0.94446538078225317</v>
      </c>
      <c r="AI1406" s="1">
        <f t="shared" si="178"/>
        <v>0.94520475551080219</v>
      </c>
      <c r="AJ1406" s="1">
        <f t="shared" si="178"/>
        <v>0.69184435969418745</v>
      </c>
      <c r="AK1406" s="1">
        <f t="shared" si="178"/>
        <v>0.86839935573867177</v>
      </c>
      <c r="AL1406" s="1">
        <f t="shared" si="178"/>
        <v>1.0654929583785002</v>
      </c>
      <c r="AM1406" s="1">
        <f t="shared" si="178"/>
        <v>1.0294021575381891</v>
      </c>
      <c r="AN1406" s="29">
        <f t="shared" si="178"/>
        <v>1.0023120603898308</v>
      </c>
      <c r="AO1406" s="1">
        <f t="shared" si="173"/>
        <v>67353.776777618623</v>
      </c>
      <c r="AP1406" s="1">
        <f t="shared" si="174"/>
        <v>16727.10787509715</v>
      </c>
      <c r="AQ1406" s="29">
        <f t="shared" si="175"/>
        <v>55638.745377375446</v>
      </c>
    </row>
    <row r="1407" spans="1:43" x14ac:dyDescent="0.2">
      <c r="A1407" s="26"/>
      <c r="E1407" s="25" t="s">
        <v>2754</v>
      </c>
      <c r="F1407" s="26" t="s">
        <v>2755</v>
      </c>
      <c r="G1407" s="1">
        <v>0.24581432761980199</v>
      </c>
      <c r="H1407" s="43">
        <v>0.54859963265144496</v>
      </c>
      <c r="I1407" s="1">
        <f>VLOOKUP(F1407,'[1]SUSMB vs SHAM all proteins sum'!$B$2:$E$3214,2,FALSE)</f>
        <v>0.41717137618063299</v>
      </c>
      <c r="J1407" s="29">
        <f>VLOOKUP(F1407,'[1]SUSMB vs SHAM all proteins sum'!$B$2:$E$3214,3,FALSE)</f>
        <v>0.73946103327946699</v>
      </c>
      <c r="K1407" s="25">
        <f>VLOOKUP($E1407,[1]AllProteinsNorm!$A$1:$Q$3226,4,FALSE)</f>
        <v>41415.0122147785</v>
      </c>
      <c r="L1407" s="1">
        <f>VLOOKUP($E1407,[1]AllProteinsNorm!$A$1:$Q$3226,5,FALSE)</f>
        <v>22582.537049322102</v>
      </c>
      <c r="M1407" s="1">
        <f>VLOOKUP($E1407,[1]AllProteinsNorm!$A$1:$Q$3226,10,FALSE)</f>
        <v>32356.4673157994</v>
      </c>
      <c r="N1407" s="1">
        <f>VLOOKUP($E1407,[1]AllProteinsNorm!$A$1:$Q$3226,11,FALSE)</f>
        <v>27688.344103931799</v>
      </c>
      <c r="O1407" s="1">
        <f>VLOOKUP($E1407,[1]AllProteinsNorm!$A$1:$Q$3226,15,FALSE)</f>
        <v>86606.619983753</v>
      </c>
      <c r="P1407" s="1">
        <f>VLOOKUP($E1407,[1]AllProteinsNorm!$A$1:$Q$3226,6,FALSE)</f>
        <v>6926.5229925968397</v>
      </c>
      <c r="Q1407" s="1">
        <f>VLOOKUP($E1407,[1]AllProteinsNorm!$A$1:$Q$3226,8,FALSE)</f>
        <v>37157.297892948598</v>
      </c>
      <c r="R1407" s="1">
        <f>VLOOKUP($E1407,[1]AllProteinsNorm!$A$1:$Q$3226,13,FALSE)</f>
        <v>8725.9676354394305</v>
      </c>
      <c r="S1407" s="1">
        <f>VLOOKUP($E1407,[1]AllProteinsNorm!$A$1:$Q$3226,16,FALSE)</f>
        <v>26272.958808748299</v>
      </c>
      <c r="T1407" s="1">
        <f>VLOOKUP($E1407,[1]AllProteinsNorm!$A$1:$Q$3226,17,FALSE)</f>
        <v>61113.234888343599</v>
      </c>
      <c r="U1407" s="1">
        <f>VLOOKUP($E1407,[1]AllProteinsNorm!$A$1:$Q$3226,3,FALSE)</f>
        <v>29998.357890158401</v>
      </c>
      <c r="V1407" s="1">
        <f>VLOOKUP($E1407,[1]AllProteinsNorm!$A$1:$Q$3226,7,FALSE)</f>
        <v>35678.9811154114</v>
      </c>
      <c r="W1407" s="1">
        <f>VLOOKUP($E1407,[1]AllProteinsNorm!$A$1:$Q$3226,9,FALSE)</f>
        <v>24520.959939456599</v>
      </c>
      <c r="X1407" s="1">
        <f>VLOOKUP($E1407,[1]AllProteinsNorm!$A$1:$Q$3226,12,FALSE)</f>
        <v>55323.155108351297</v>
      </c>
      <c r="Y1407" s="29">
        <f>VLOOKUP($E1407,[1]AllProteinsNorm!$A$1:$Q$3226,14,FALSE)</f>
        <v>11049.9886093276</v>
      </c>
      <c r="Z1407" s="25">
        <f t="shared" si="178"/>
        <v>0.98303376744399185</v>
      </c>
      <c r="AA1407" s="1">
        <f t="shared" si="178"/>
        <v>0.53602293677742818</v>
      </c>
      <c r="AB1407" s="1">
        <f t="shared" si="178"/>
        <v>0.76801860643369579</v>
      </c>
      <c r="AC1407" s="1">
        <f t="shared" si="178"/>
        <v>0.65721524063829828</v>
      </c>
      <c r="AD1407" s="1">
        <f t="shared" si="178"/>
        <v>2.0557094487065859</v>
      </c>
      <c r="AE1407" s="1">
        <f t="shared" si="178"/>
        <v>0.16440912675308073</v>
      </c>
      <c r="AF1407" s="1">
        <f t="shared" si="178"/>
        <v>0.88197193680193431</v>
      </c>
      <c r="AG1407" s="1">
        <f t="shared" si="178"/>
        <v>0.20712105056918048</v>
      </c>
      <c r="AH1407" s="1">
        <f t="shared" si="178"/>
        <v>0.62361941476015048</v>
      </c>
      <c r="AI1407" s="1">
        <f t="shared" si="178"/>
        <v>1.4505941280765917</v>
      </c>
      <c r="AJ1407" s="1">
        <f t="shared" si="178"/>
        <v>0.71204612040106163</v>
      </c>
      <c r="AK1407" s="1">
        <f t="shared" si="178"/>
        <v>0.84688235856490357</v>
      </c>
      <c r="AL1407" s="1">
        <f t="shared" si="178"/>
        <v>0.58203367188735577</v>
      </c>
      <c r="AM1407" s="1">
        <f t="shared" si="178"/>
        <v>1.3131598105298727</v>
      </c>
      <c r="AN1407" s="29">
        <f t="shared" si="178"/>
        <v>0.26228440731847319</v>
      </c>
      <c r="AO1407" s="1">
        <f t="shared" si="173"/>
        <v>23086.219294038117</v>
      </c>
      <c r="AP1407" s="1">
        <f t="shared" si="174"/>
        <v>19994.485118216038</v>
      </c>
      <c r="AQ1407" s="29">
        <f t="shared" si="175"/>
        <v>14518.946613340444</v>
      </c>
    </row>
    <row r="1408" spans="1:43" x14ac:dyDescent="0.2">
      <c r="A1408" s="26"/>
      <c r="E1408" s="25" t="s">
        <v>2756</v>
      </c>
      <c r="F1408" s="26" t="s">
        <v>2757</v>
      </c>
      <c r="G1408" s="1">
        <v>0.93623209464639101</v>
      </c>
      <c r="H1408" s="1">
        <v>1.0523028246227499</v>
      </c>
      <c r="I1408" s="1">
        <f>VLOOKUP(F1408,'[1]SUSMB vs SHAM all proteins sum'!$B$2:$E$3214,2,FALSE)</f>
        <v>0.67573324663275602</v>
      </c>
      <c r="J1408" s="29">
        <f>VLOOKUP(F1408,'[1]SUSMB vs SHAM all proteins sum'!$B$2:$E$3214,3,FALSE)</f>
        <v>1.29337870501737</v>
      </c>
      <c r="K1408" s="25">
        <f>VLOOKUP($E1408,[1]AllProteinsNorm!$A$1:$Q$3226,4,FALSE)</f>
        <v>7918.2571293310102</v>
      </c>
      <c r="L1408" s="1">
        <f>VLOOKUP($E1408,[1]AllProteinsNorm!$A$1:$Q$3226,5,FALSE)</f>
        <v>23813.956488520798</v>
      </c>
      <c r="M1408" s="1">
        <f>VLOOKUP($E1408,[1]AllProteinsNorm!$A$1:$Q$3226,10,FALSE)</f>
        <v>1599.78536332984</v>
      </c>
      <c r="N1408" s="1">
        <f>VLOOKUP($E1408,[1]AllProteinsNorm!$A$1:$Q$3226,11,FALSE)</f>
        <v>9746.7222328132393</v>
      </c>
      <c r="O1408" s="1">
        <f>VLOOKUP($E1408,[1]AllProteinsNorm!$A$1:$Q$3226,15,FALSE)</f>
        <v>18465.484801070299</v>
      </c>
      <c r="P1408" s="1">
        <f>VLOOKUP($E1408,[1]AllProteinsNorm!$A$1:$Q$3226,6,FALSE)</f>
        <v>5864.9225992924003</v>
      </c>
      <c r="Q1408" s="1">
        <f>VLOOKUP($E1408,[1]AllProteinsNorm!$A$1:$Q$3226,8,FALSE)</f>
        <v>16092.1769610255</v>
      </c>
      <c r="R1408" s="1">
        <f>VLOOKUP($E1408,[1]AllProteinsNorm!$A$1:$Q$3226,13,FALSE)</f>
        <v>16401.404598256799</v>
      </c>
      <c r="S1408" s="1">
        <f>VLOOKUP($E1408,[1]AllProteinsNorm!$A$1:$Q$3226,16,FALSE)</f>
        <v>18805.769865774499</v>
      </c>
      <c r="T1408" s="1">
        <f>VLOOKUP($E1408,[1]AllProteinsNorm!$A$1:$Q$3226,17,FALSE)</f>
        <v>2406.5595669894901</v>
      </c>
      <c r="U1408" s="1">
        <f>VLOOKUP($E1408,[1]AllProteinsNorm!$A$1:$Q$3226,3,FALSE)</f>
        <v>21387.539017250299</v>
      </c>
      <c r="V1408" s="1">
        <f>VLOOKUP($E1408,[1]AllProteinsNorm!$A$1:$Q$3226,7,FALSE)</f>
        <v>7603.40152512642</v>
      </c>
      <c r="W1408" s="1">
        <f>VLOOKUP($E1408,[1]AllProteinsNorm!$A$1:$Q$3226,9,FALSE)</f>
        <v>3905.9970561352602</v>
      </c>
      <c r="X1408" s="1">
        <f>VLOOKUP($E1408,[1]AllProteinsNorm!$A$1:$Q$3226,12,FALSE)</f>
        <v>28629.151541849202</v>
      </c>
      <c r="Y1408" s="29">
        <f>VLOOKUP($E1408,[1]AllProteinsNorm!$A$1:$Q$3226,14,FALSE)</f>
        <v>10805.915833715901</v>
      </c>
      <c r="Z1408" s="25">
        <f t="shared" si="178"/>
        <v>0.64329834130874375</v>
      </c>
      <c r="AA1408" s="1">
        <f t="shared" si="178"/>
        <v>1.934703364496364</v>
      </c>
      <c r="AB1408" s="1">
        <f t="shared" si="178"/>
        <v>0.12997042832417352</v>
      </c>
      <c r="AC1408" s="1">
        <f t="shared" si="178"/>
        <v>0.79184726425972363</v>
      </c>
      <c r="AD1408" s="1">
        <f t="shared" si="178"/>
        <v>1.5001806016109946</v>
      </c>
      <c r="AE1408" s="1">
        <f t="shared" si="178"/>
        <v>0.47648048281399114</v>
      </c>
      <c r="AF1408" s="1">
        <f t="shared" si="178"/>
        <v>1.307367338290655</v>
      </c>
      <c r="AG1408" s="1">
        <f t="shared" si="178"/>
        <v>1.332489738696276</v>
      </c>
      <c r="AH1408" s="1">
        <f t="shared" si="178"/>
        <v>1.5278261824655841</v>
      </c>
      <c r="AI1408" s="1">
        <f t="shared" si="178"/>
        <v>0.19551471396027084</v>
      </c>
      <c r="AJ1408" s="1">
        <f t="shared" si="178"/>
        <v>1.7375753464115629</v>
      </c>
      <c r="AK1408" s="1">
        <f t="shared" si="178"/>
        <v>0.61771871126789824</v>
      </c>
      <c r="AL1408" s="1">
        <f t="shared" si="178"/>
        <v>0.31733263852482918</v>
      </c>
      <c r="AM1408" s="1">
        <f t="shared" si="178"/>
        <v>2.3259014451206967</v>
      </c>
      <c r="AN1408" s="29">
        <f t="shared" si="178"/>
        <v>0.87789871162451572</v>
      </c>
      <c r="AO1408" s="1">
        <f t="shared" si="173"/>
        <v>7884.1295934212631</v>
      </c>
      <c r="AP1408" s="1">
        <f t="shared" si="174"/>
        <v>6512.6525391259393</v>
      </c>
      <c r="AQ1408" s="29">
        <f t="shared" si="175"/>
        <v>9170.6891700326651</v>
      </c>
    </row>
    <row r="1409" spans="1:43" x14ac:dyDescent="0.2">
      <c r="A1409" s="26"/>
      <c r="E1409" s="25" t="s">
        <v>2758</v>
      </c>
      <c r="F1409" s="26" t="s">
        <v>2759</v>
      </c>
      <c r="G1409" s="1">
        <v>0.64254966161222005</v>
      </c>
      <c r="H1409" s="1">
        <v>0.978903718933961</v>
      </c>
      <c r="I1409" s="1">
        <f>VLOOKUP(F1409,'[1]SUSMB vs SHAM all proteins sum'!$B$2:$E$3214,2,FALSE)</f>
        <v>0.77377651946349602</v>
      </c>
      <c r="J1409" s="29">
        <f>VLOOKUP(F1409,'[1]SUSMB vs SHAM all proteins sum'!$B$2:$E$3214,3,FALSE)</f>
        <v>0.97811672339975197</v>
      </c>
      <c r="K1409" s="25">
        <f>VLOOKUP($E1409,[1]AllProteinsNorm!$A$1:$Q$3226,4,FALSE)</f>
        <v>628347.1926825</v>
      </c>
      <c r="L1409" s="1">
        <f>VLOOKUP($E1409,[1]AllProteinsNorm!$A$1:$Q$3226,5,FALSE)</f>
        <v>679916.42012096697</v>
      </c>
      <c r="M1409" s="1">
        <f>VLOOKUP($E1409,[1]AllProteinsNorm!$A$1:$Q$3226,10,FALSE)</f>
        <v>666252.53394079395</v>
      </c>
      <c r="N1409" s="1">
        <f>VLOOKUP($E1409,[1]AllProteinsNorm!$A$1:$Q$3226,11,FALSE)</f>
        <v>687156.24936027103</v>
      </c>
      <c r="O1409" s="1">
        <f>VLOOKUP($E1409,[1]AllProteinsNorm!$A$1:$Q$3226,15,FALSE)</f>
        <v>626715.64286151796</v>
      </c>
      <c r="P1409" s="1">
        <f>VLOOKUP($E1409,[1]AllProteinsNorm!$A$1:$Q$3226,6,FALSE)</f>
        <v>570673.95516995795</v>
      </c>
      <c r="Q1409" s="1">
        <f>VLOOKUP($E1409,[1]AllProteinsNorm!$A$1:$Q$3226,8,FALSE)</f>
        <v>699111.86397655297</v>
      </c>
      <c r="R1409" s="1">
        <f>VLOOKUP($E1409,[1]AllProteinsNorm!$A$1:$Q$3226,13,FALSE)</f>
        <v>603986.22917011997</v>
      </c>
      <c r="S1409" s="1">
        <f>VLOOKUP($E1409,[1]AllProteinsNorm!$A$1:$Q$3226,16,FALSE)</f>
        <v>693469.61930505198</v>
      </c>
      <c r="T1409" s="1">
        <f>VLOOKUP($E1409,[1]AllProteinsNorm!$A$1:$Q$3226,17,FALSE)</f>
        <v>659372.46771244798</v>
      </c>
      <c r="U1409" s="1">
        <f>VLOOKUP($E1409,[1]AllProteinsNorm!$A$1:$Q$3226,3,FALSE)</f>
        <v>507431.61467925803</v>
      </c>
      <c r="V1409" s="1">
        <f>VLOOKUP($E1409,[1]AllProteinsNorm!$A$1:$Q$3226,7,FALSE)</f>
        <v>697312.26577558497</v>
      </c>
      <c r="W1409" s="1">
        <f>VLOOKUP($E1409,[1]AllProteinsNorm!$A$1:$Q$3226,9,FALSE)</f>
        <v>697025.94361392397</v>
      </c>
      <c r="X1409" s="1">
        <f>VLOOKUP($E1409,[1]AllProteinsNorm!$A$1:$Q$3226,12,FALSE)</f>
        <v>588616.76018413005</v>
      </c>
      <c r="Y1409" s="29">
        <f>VLOOKUP($E1409,[1]AllProteinsNorm!$A$1:$Q$3226,14,FALSE)</f>
        <v>755939.68667358195</v>
      </c>
      <c r="Z1409" s="25">
        <f t="shared" si="178"/>
        <v>0.95540305042598883</v>
      </c>
      <c r="AA1409" s="1">
        <f t="shared" si="178"/>
        <v>1.0338141546317468</v>
      </c>
      <c r="AB1409" s="1">
        <f t="shared" si="178"/>
        <v>1.0130381908186845</v>
      </c>
      <c r="AC1409" s="1">
        <f t="shared" si="178"/>
        <v>1.0448223281707498</v>
      </c>
      <c r="AD1409" s="1">
        <f t="shared" si="178"/>
        <v>0.9529222759528293</v>
      </c>
      <c r="AE1409" s="1">
        <f t="shared" si="178"/>
        <v>0.86771078778980082</v>
      </c>
      <c r="AF1409" s="1">
        <f t="shared" si="178"/>
        <v>1.0630008619608817</v>
      </c>
      <c r="AG1409" s="1">
        <f t="shared" si="178"/>
        <v>0.91836216105449042</v>
      </c>
      <c r="AH1409" s="1">
        <f t="shared" si="178"/>
        <v>1.0544218186657432</v>
      </c>
      <c r="AI1409" s="1">
        <f t="shared" si="178"/>
        <v>1.0025770375928182</v>
      </c>
      <c r="AJ1409" s="1">
        <f t="shared" si="178"/>
        <v>0.77155069393636244</v>
      </c>
      <c r="AK1409" s="1">
        <f t="shared" si="178"/>
        <v>1.060264569620009</v>
      </c>
      <c r="AL1409" s="1">
        <f t="shared" si="178"/>
        <v>1.0598292162519329</v>
      </c>
      <c r="AM1409" s="1">
        <f t="shared" si="178"/>
        <v>0.89499285548004481</v>
      </c>
      <c r="AN1409" s="29">
        <f t="shared" si="178"/>
        <v>1.1494076698309423</v>
      </c>
      <c r="AO1409" s="1">
        <f t="shared" si="173"/>
        <v>25518.624429317762</v>
      </c>
      <c r="AP1409" s="1">
        <f t="shared" si="174"/>
        <v>50378.437645339814</v>
      </c>
      <c r="AQ1409" s="29">
        <f t="shared" si="175"/>
        <v>89178.533789574067</v>
      </c>
    </row>
    <row r="1410" spans="1:43" x14ac:dyDescent="0.2">
      <c r="A1410" s="26"/>
      <c r="E1410" s="25" t="s">
        <v>2760</v>
      </c>
      <c r="F1410" s="26" t="s">
        <v>2761</v>
      </c>
      <c r="G1410" s="1">
        <v>0.106162911685748</v>
      </c>
      <c r="H1410" s="43">
        <v>0.47257094688832502</v>
      </c>
      <c r="I1410" s="1">
        <f>VLOOKUP(F1410,'[1]SUSMB vs SHAM all proteins sum'!$B$2:$E$3214,2,FALSE)</f>
        <v>0.39065362649426399</v>
      </c>
      <c r="J1410" s="29">
        <f>VLOOKUP(F1410,'[1]SUSMB vs SHAM all proteins sum'!$B$2:$E$3214,3,FALSE)</f>
        <v>0.85634599346003804</v>
      </c>
      <c r="K1410" s="25">
        <f>VLOOKUP($E1410,[1]AllProteinsNorm!$A$1:$Q$3226,4,FALSE)</f>
        <v>85343.5004313112</v>
      </c>
      <c r="L1410" s="1">
        <f>VLOOKUP($E1410,[1]AllProteinsNorm!$A$1:$Q$3226,5,FALSE)</f>
        <v>75118.134539959807</v>
      </c>
      <c r="M1410" s="1">
        <f>VLOOKUP($E1410,[1]AllProteinsNorm!$A$1:$Q$3226,10,FALSE)</f>
        <v>85920.771947802394</v>
      </c>
      <c r="N1410" s="1">
        <f>VLOOKUP($E1410,[1]AllProteinsNorm!$A$1:$Q$3226,11,FALSE)</f>
        <v>87482.464060368497</v>
      </c>
      <c r="O1410" s="1">
        <f>VLOOKUP($E1410,[1]AllProteinsNorm!$A$1:$Q$3226,15,FALSE)</f>
        <v>92266.371451538595</v>
      </c>
      <c r="P1410" s="1">
        <f>VLOOKUP($E1410,[1]AllProteinsNorm!$A$1:$Q$3226,6,FALSE)</f>
        <v>56412.698124017799</v>
      </c>
      <c r="Q1410" s="1">
        <f>VLOOKUP($E1410,[1]AllProteinsNorm!$A$1:$Q$3226,8,FALSE)</f>
        <v>61633.509829000599</v>
      </c>
      <c r="R1410" s="1">
        <f>VLOOKUP($E1410,[1]AllProteinsNorm!$A$1:$Q$3226,13,FALSE)</f>
        <v>44379.894527497003</v>
      </c>
      <c r="S1410" s="1">
        <f>VLOOKUP($E1410,[1]AllProteinsNorm!$A$1:$Q$3226,16,FALSE)</f>
        <v>83006.0098524637</v>
      </c>
      <c r="T1410" s="1">
        <f>VLOOKUP($E1410,[1]AllProteinsNorm!$A$1:$Q$3226,17,FALSE)</f>
        <v>8181.3200160655797</v>
      </c>
      <c r="U1410" s="1">
        <f>VLOOKUP($E1410,[1]AllProteinsNorm!$A$1:$Q$3226,3,FALSE)</f>
        <v>67081.176910736394</v>
      </c>
      <c r="V1410" s="1">
        <f>VLOOKUP($E1410,[1]AllProteinsNorm!$A$1:$Q$3226,7,FALSE)</f>
        <v>93765.282320962404</v>
      </c>
      <c r="W1410" s="1">
        <f>VLOOKUP($E1410,[1]AllProteinsNorm!$A$1:$Q$3226,9,FALSE)</f>
        <v>95458.110574725099</v>
      </c>
      <c r="X1410" s="1">
        <f>VLOOKUP($E1410,[1]AllProteinsNorm!$A$1:$Q$3226,12,FALSE)</f>
        <v>39151.487822465097</v>
      </c>
      <c r="Y1410" s="29">
        <f>VLOOKUP($E1410,[1]AllProteinsNorm!$A$1:$Q$3226,14,FALSE)</f>
        <v>87100.444607759593</v>
      </c>
      <c r="Z1410" s="25">
        <f t="shared" si="178"/>
        <v>1.0013757726897259</v>
      </c>
      <c r="AA1410" s="1">
        <f t="shared" si="178"/>
        <v>0.88139670435131867</v>
      </c>
      <c r="AB1410" s="1">
        <f t="shared" si="178"/>
        <v>1.0081491732176711</v>
      </c>
      <c r="AC1410" s="1">
        <f t="shared" si="178"/>
        <v>1.0264732475528104</v>
      </c>
      <c r="AD1410" s="1">
        <f t="shared" si="178"/>
        <v>1.0826051021884739</v>
      </c>
      <c r="AE1410" s="1">
        <f t="shared" si="178"/>
        <v>0.66191694608210794</v>
      </c>
      <c r="AF1410" s="1">
        <f t="shared" si="178"/>
        <v>0.72317520627442888</v>
      </c>
      <c r="AG1410" s="1">
        <f t="shared" si="178"/>
        <v>0.52073035380273858</v>
      </c>
      <c r="AH1410" s="1">
        <f t="shared" si="178"/>
        <v>0.97394888695479764</v>
      </c>
      <c r="AI1410" s="1">
        <f t="shared" si="178"/>
        <v>9.5995308503936894E-2</v>
      </c>
      <c r="AJ1410" s="1">
        <f t="shared" si="178"/>
        <v>0.78709526820955145</v>
      </c>
      <c r="AK1410" s="1">
        <f t="shared" si="178"/>
        <v>1.1001925344179539</v>
      </c>
      <c r="AL1410" s="1">
        <f t="shared" si="178"/>
        <v>1.1200552913013204</v>
      </c>
      <c r="AM1410" s="1">
        <f t="shared" si="178"/>
        <v>0.459382977872203</v>
      </c>
      <c r="AN1410" s="29">
        <f t="shared" si="178"/>
        <v>1.0219908321069306</v>
      </c>
      <c r="AO1410" s="1">
        <f t="shared" si="173"/>
        <v>5609.3478853023971</v>
      </c>
      <c r="AP1410" s="1">
        <f t="shared" si="174"/>
        <v>24672.3899815349</v>
      </c>
      <c r="AQ1410" s="29">
        <f t="shared" si="175"/>
        <v>21229.669370152642</v>
      </c>
    </row>
    <row r="1411" spans="1:43" x14ac:dyDescent="0.2">
      <c r="A1411" s="26"/>
      <c r="E1411" s="25" t="s">
        <v>2762</v>
      </c>
      <c r="F1411" s="26" t="s">
        <v>2763</v>
      </c>
      <c r="G1411" s="1">
        <v>0.242272810671459</v>
      </c>
      <c r="H1411" s="1">
        <v>1.2694072051224701</v>
      </c>
      <c r="I1411" s="1">
        <f>VLOOKUP(F1411,'[1]SUSMB vs SHAM all proteins sum'!$B$2:$E$3214,2,FALSE)</f>
        <v>8.0977710636804201E-2</v>
      </c>
      <c r="J1411" s="29">
        <f>VLOOKUP(F1411,'[1]SUSMB vs SHAM all proteins sum'!$B$2:$E$3214,3,FALSE)</f>
        <v>1.3359379214254401</v>
      </c>
      <c r="K1411" s="25">
        <f>VLOOKUP($E1411,[1]AllProteinsNorm!$A$1:$Q$3226,4,FALSE)</f>
        <v>22011.760642052901</v>
      </c>
      <c r="L1411" s="1">
        <f>VLOOKUP($E1411,[1]AllProteinsNorm!$A$1:$Q$3226,5,FALSE)</f>
        <v>16083.3199105529</v>
      </c>
      <c r="M1411" s="1">
        <f>VLOOKUP($E1411,[1]AllProteinsNorm!$A$1:$Q$3226,10,FALSE)</f>
        <v>10616.3307322652</v>
      </c>
      <c r="N1411" s="1">
        <f>VLOOKUP($E1411,[1]AllProteinsNorm!$A$1:$Q$3226,11,FALSE)</f>
        <v>14131.300242229499</v>
      </c>
      <c r="O1411" s="1">
        <f>VLOOKUP($E1411,[1]AllProteinsNorm!$A$1:$Q$3226,15,FALSE)</f>
        <v>11518.101476685901</v>
      </c>
      <c r="P1411" s="1">
        <f>VLOOKUP($E1411,[1]AllProteinsNorm!$A$1:$Q$3226,6,FALSE)</f>
        <v>13851.213674202099</v>
      </c>
      <c r="Q1411" s="1">
        <f>VLOOKUP($E1411,[1]AllProteinsNorm!$A$1:$Q$3226,8,FALSE)</f>
        <v>28928.756750257999</v>
      </c>
      <c r="R1411" s="1">
        <f>VLOOKUP($E1411,[1]AllProteinsNorm!$A$1:$Q$3226,13,FALSE)</f>
        <v>18794.6940228122</v>
      </c>
      <c r="S1411" s="1">
        <f>VLOOKUP($E1411,[1]AllProteinsNorm!$A$1:$Q$3226,16,FALSE)</f>
        <v>13654.3572070011</v>
      </c>
      <c r="T1411" s="1">
        <f>VLOOKUP($E1411,[1]AllProteinsNorm!$A$1:$Q$3226,17,FALSE)</f>
        <v>19608.691895870899</v>
      </c>
      <c r="U1411" s="1">
        <f>VLOOKUP($E1411,[1]AllProteinsNorm!$A$1:$Q$3226,3,FALSE)</f>
        <v>18340.0321096349</v>
      </c>
      <c r="V1411" s="1">
        <f>VLOOKUP($E1411,[1]AllProteinsNorm!$A$1:$Q$3226,7,FALSE)</f>
        <v>20402.777065525999</v>
      </c>
      <c r="W1411" s="1">
        <f>VLOOKUP($E1411,[1]AllProteinsNorm!$A$1:$Q$3226,9,FALSE)</f>
        <v>22412.654353221398</v>
      </c>
      <c r="X1411" s="1">
        <f>VLOOKUP($E1411,[1]AllProteinsNorm!$A$1:$Q$3226,12,FALSE)</f>
        <v>15266.0836788008</v>
      </c>
      <c r="Y1411" s="29">
        <f>VLOOKUP($E1411,[1]AllProteinsNorm!$A$1:$Q$3226,14,FALSE)</f>
        <v>20332.417873152601</v>
      </c>
      <c r="Z1411" s="25">
        <f t="shared" si="178"/>
        <v>1.4800645496527907</v>
      </c>
      <c r="AA1411" s="1">
        <f t="shared" si="178"/>
        <v>1.0814378743905038</v>
      </c>
      <c r="AB1411" s="1">
        <f t="shared" si="178"/>
        <v>0.71383907083725828</v>
      </c>
      <c r="AC1411" s="1">
        <f t="shared" si="178"/>
        <v>0.95018462489846245</v>
      </c>
      <c r="AD1411" s="1">
        <f t="shared" si="178"/>
        <v>0.77447388022098451</v>
      </c>
      <c r="AE1411" s="1">
        <f t="shared" si="178"/>
        <v>0.93135168341266017</v>
      </c>
      <c r="AF1411" s="1">
        <f t="shared" si="178"/>
        <v>1.9451614083875712</v>
      </c>
      <c r="AG1411" s="1">
        <f t="shared" si="178"/>
        <v>1.2637499015681275</v>
      </c>
      <c r="AH1411" s="1">
        <f t="shared" si="178"/>
        <v>0.91811511032738624</v>
      </c>
      <c r="AI1411" s="1">
        <f t="shared" si="178"/>
        <v>1.3184828879474755</v>
      </c>
      <c r="AJ1411" s="1">
        <f t="shared" si="178"/>
        <v>1.2331785633315384</v>
      </c>
      <c r="AK1411" s="1">
        <f t="shared" si="178"/>
        <v>1.3718769497912229</v>
      </c>
      <c r="AL1411" s="1">
        <f t="shared" si="178"/>
        <v>1.5070205292188077</v>
      </c>
      <c r="AM1411" s="1">
        <f t="shared" si="178"/>
        <v>1.0264871416900365</v>
      </c>
      <c r="AN1411" s="29">
        <f t="shared" si="178"/>
        <v>1.3671460176287533</v>
      </c>
      <c r="AO1411" s="1">
        <f t="shared" si="173"/>
        <v>4058.3610034472463</v>
      </c>
      <c r="AP1411" s="1">
        <f t="shared" si="174"/>
        <v>5551.0989379557095</v>
      </c>
      <c r="AQ1411" s="29">
        <f t="shared" si="175"/>
        <v>2414.6113819099719</v>
      </c>
    </row>
    <row r="1412" spans="1:43" x14ac:dyDescent="0.2">
      <c r="A1412" s="26"/>
      <c r="E1412" s="25" t="s">
        <v>2764</v>
      </c>
      <c r="F1412" s="26" t="s">
        <v>2765</v>
      </c>
      <c r="G1412" s="1">
        <v>0.36335272158416998</v>
      </c>
      <c r="H1412" s="1">
        <v>1.1277194978399201</v>
      </c>
      <c r="I1412" s="1">
        <f>VLOOKUP(F1412,'[1]SUSMB vs SHAM all proteins sum'!$B$2:$E$3214,2,FALSE)</f>
        <v>0.96542524571073596</v>
      </c>
      <c r="J1412" s="29">
        <f>VLOOKUP(F1412,'[1]SUSMB vs SHAM all proteins sum'!$B$2:$E$3214,3,FALSE)</f>
        <v>0.99434367923613298</v>
      </c>
      <c r="K1412" s="25">
        <f>VLOOKUP($E1412,[1]AllProteinsNorm!$A$1:$Q$3226,4,FALSE)</f>
        <v>270187.88915763301</v>
      </c>
      <c r="L1412" s="1">
        <f>VLOOKUP($E1412,[1]AllProteinsNorm!$A$1:$Q$3226,5,FALSE)</f>
        <v>285333.62957925099</v>
      </c>
      <c r="M1412" s="1">
        <f>VLOOKUP($E1412,[1]AllProteinsNorm!$A$1:$Q$3226,10,FALSE)</f>
        <v>262132.56760166801</v>
      </c>
      <c r="N1412" s="1">
        <f>VLOOKUP($E1412,[1]AllProteinsNorm!$A$1:$Q$3226,11,FALSE)</f>
        <v>160361.286415104</v>
      </c>
      <c r="O1412" s="1">
        <f>VLOOKUP($E1412,[1]AllProteinsNorm!$A$1:$Q$3226,15,FALSE)</f>
        <v>285192.13655910501</v>
      </c>
      <c r="P1412" s="1">
        <f>VLOOKUP($E1412,[1]AllProteinsNorm!$A$1:$Q$3226,6,FALSE)</f>
        <v>281686.73191826302</v>
      </c>
      <c r="Q1412" s="1">
        <f>VLOOKUP($E1412,[1]AllProteinsNorm!$A$1:$Q$3226,8,FALSE)</f>
        <v>222743.10401323499</v>
      </c>
      <c r="R1412" s="1">
        <f>VLOOKUP($E1412,[1]AllProteinsNorm!$A$1:$Q$3226,13,FALSE)</f>
        <v>288206.96210051398</v>
      </c>
      <c r="S1412" s="1">
        <f>VLOOKUP($E1412,[1]AllProteinsNorm!$A$1:$Q$3226,16,FALSE)</f>
        <v>293214.501692102</v>
      </c>
      <c r="T1412" s="1">
        <f>VLOOKUP($E1412,[1]AllProteinsNorm!$A$1:$Q$3226,17,FALSE)</f>
        <v>317922.87228141603</v>
      </c>
      <c r="U1412" s="1">
        <f>VLOOKUP($E1412,[1]AllProteinsNorm!$A$1:$Q$3226,3,FALSE)</f>
        <v>192525.254019938</v>
      </c>
      <c r="V1412" s="1">
        <f>VLOOKUP($E1412,[1]AllProteinsNorm!$A$1:$Q$3226,7,FALSE)</f>
        <v>254318.174193805</v>
      </c>
      <c r="W1412" s="1">
        <f>VLOOKUP($E1412,[1]AllProteinsNorm!$A$1:$Q$3226,9,FALSE)</f>
        <v>247326.051785288</v>
      </c>
      <c r="X1412" s="1">
        <f>VLOOKUP($E1412,[1]AllProteinsNorm!$A$1:$Q$3226,12,FALSE)</f>
        <v>274716.63310592802</v>
      </c>
      <c r="Y1412" s="29">
        <f>VLOOKUP($E1412,[1]AllProteinsNorm!$A$1:$Q$3226,14,FALSE)</f>
        <v>270047.12874875002</v>
      </c>
      <c r="Z1412" s="25">
        <f t="shared" si="178"/>
        <v>1.0694517217706645</v>
      </c>
      <c r="AA1412" s="1">
        <f t="shared" si="178"/>
        <v>1.1294012562294089</v>
      </c>
      <c r="AB1412" s="1">
        <f t="shared" si="178"/>
        <v>1.037567326306821</v>
      </c>
      <c r="AC1412" s="1">
        <f t="shared" si="178"/>
        <v>0.63473849400383719</v>
      </c>
      <c r="AD1412" s="1">
        <f t="shared" si="178"/>
        <v>1.1288412016892686</v>
      </c>
      <c r="AE1412" s="1">
        <f t="shared" si="178"/>
        <v>1.1149661866383009</v>
      </c>
      <c r="AF1412" s="1">
        <f t="shared" si="178"/>
        <v>0.88165682348744423</v>
      </c>
      <c r="AG1412" s="1">
        <f t="shared" si="178"/>
        <v>1.140774417408708</v>
      </c>
      <c r="AH1412" s="1">
        <f t="shared" si="178"/>
        <v>1.1605951497692697</v>
      </c>
      <c r="AI1412" s="1">
        <f t="shared" si="178"/>
        <v>1.2583952752718344</v>
      </c>
      <c r="AJ1412" s="1">
        <f t="shared" si="178"/>
        <v>0.76204919857023334</v>
      </c>
      <c r="AK1412" s="1">
        <f t="shared" si="178"/>
        <v>1.0066365673054183</v>
      </c>
      <c r="AL1412" s="1">
        <f t="shared" si="178"/>
        <v>0.9789605031711851</v>
      </c>
      <c r="AM1412" s="1">
        <f t="shared" si="178"/>
        <v>1.0873772958149435</v>
      </c>
      <c r="AN1412" s="29">
        <f t="shared" si="178"/>
        <v>1.0688945670362078</v>
      </c>
      <c r="AO1412" s="1">
        <f t="shared" si="173"/>
        <v>46993.43195127185</v>
      </c>
      <c r="AP1412" s="1">
        <f t="shared" si="174"/>
        <v>31491.172895592001</v>
      </c>
      <c r="AQ1412" s="29">
        <f t="shared" si="175"/>
        <v>29385.192695927271</v>
      </c>
    </row>
    <row r="1413" spans="1:43" x14ac:dyDescent="0.2">
      <c r="A1413" s="26"/>
      <c r="E1413" s="25" t="s">
        <v>2766</v>
      </c>
      <c r="F1413" s="26" t="s">
        <v>2767</v>
      </c>
      <c r="G1413" s="1">
        <v>0.107881444552553</v>
      </c>
      <c r="H1413" s="1">
        <v>1.13717004975688</v>
      </c>
      <c r="I1413" s="1">
        <f>VLOOKUP(F1413,'[1]SUSMB vs SHAM all proteins sum'!$B$2:$E$3214,2,FALSE)</f>
        <v>0.45420020082129903</v>
      </c>
      <c r="J1413" s="29">
        <f>VLOOKUP(F1413,'[1]SUSMB vs SHAM all proteins sum'!$B$2:$E$3214,3,FALSE)</f>
        <v>1.0466848354662399</v>
      </c>
      <c r="K1413" s="25">
        <f>VLOOKUP($E1413,[1]AllProteinsNorm!$A$1:$Q$3226,4,FALSE)</f>
        <v>478905.54064233002</v>
      </c>
      <c r="L1413" s="1">
        <f>VLOOKUP($E1413,[1]AllProteinsNorm!$A$1:$Q$3226,5,FALSE)</f>
        <v>469237.15566247801</v>
      </c>
      <c r="M1413" s="1">
        <f>VLOOKUP($E1413,[1]AllProteinsNorm!$A$1:$Q$3226,10,FALSE)</f>
        <v>545695.79452366999</v>
      </c>
      <c r="N1413" s="1">
        <f>VLOOKUP($E1413,[1]AllProteinsNorm!$A$1:$Q$3226,11,FALSE)</f>
        <v>485016.379523326</v>
      </c>
      <c r="O1413" s="1">
        <f>VLOOKUP($E1413,[1]AllProteinsNorm!$A$1:$Q$3226,15,FALSE)</f>
        <v>609157.159443488</v>
      </c>
      <c r="P1413" s="1">
        <f>VLOOKUP($E1413,[1]AllProteinsNorm!$A$1:$Q$3226,6,FALSE)</f>
        <v>533955.78464039299</v>
      </c>
      <c r="Q1413" s="1">
        <f>VLOOKUP($E1413,[1]AllProteinsNorm!$A$1:$Q$3226,8,FALSE)</f>
        <v>693951.87050796999</v>
      </c>
      <c r="R1413" s="1">
        <f>VLOOKUP($E1413,[1]AllProteinsNorm!$A$1:$Q$3226,13,FALSE)</f>
        <v>532652.82981597295</v>
      </c>
      <c r="S1413" s="1">
        <f>VLOOKUP($E1413,[1]AllProteinsNorm!$A$1:$Q$3226,16,FALSE)</f>
        <v>561189.073855025</v>
      </c>
      <c r="T1413" s="1">
        <f>VLOOKUP($E1413,[1]AllProteinsNorm!$A$1:$Q$3226,17,FALSE)</f>
        <v>622038.96904495498</v>
      </c>
      <c r="U1413" s="1">
        <f>VLOOKUP($E1413,[1]AllProteinsNorm!$A$1:$Q$3226,3,FALSE)</f>
        <v>564005.61752720003</v>
      </c>
      <c r="V1413" s="1">
        <f>VLOOKUP($E1413,[1]AllProteinsNorm!$A$1:$Q$3226,7,FALSE)</f>
        <v>509298.74257521803</v>
      </c>
      <c r="W1413" s="1">
        <f>VLOOKUP($E1413,[1]AllProteinsNorm!$A$1:$Q$3226,9,FALSE)</f>
        <v>508909.24568753602</v>
      </c>
      <c r="X1413" s="1">
        <f>VLOOKUP($E1413,[1]AllProteinsNorm!$A$1:$Q$3226,12,FALSE)</f>
        <v>592618.83405978302</v>
      </c>
      <c r="Y1413" s="29">
        <f>VLOOKUP($E1413,[1]AllProteinsNorm!$A$1:$Q$3226,14,FALSE)</f>
        <v>525395.63031933794</v>
      </c>
      <c r="Z1413" s="25">
        <f t="shared" si="178"/>
        <v>0.92523824296174306</v>
      </c>
      <c r="AA1413" s="1">
        <f t="shared" si="178"/>
        <v>0.90655906978066481</v>
      </c>
      <c r="AB1413" s="1">
        <f t="shared" si="178"/>
        <v>1.0542760007317928</v>
      </c>
      <c r="AC1413" s="1">
        <f t="shared" si="178"/>
        <v>0.93704429102226805</v>
      </c>
      <c r="AD1413" s="1">
        <f t="shared" si="178"/>
        <v>1.1768823955035315</v>
      </c>
      <c r="AE1413" s="1">
        <f t="shared" si="178"/>
        <v>1.0315944796489762</v>
      </c>
      <c r="AF1413" s="1">
        <f t="shared" si="178"/>
        <v>1.3407044915530408</v>
      </c>
      <c r="AG1413" s="1">
        <f t="shared" si="178"/>
        <v>1.0290771906846681</v>
      </c>
      <c r="AH1413" s="1">
        <f t="shared" si="178"/>
        <v>1.0842087814781414</v>
      </c>
      <c r="AI1413" s="1">
        <f t="shared" si="178"/>
        <v>1.2017698563289858</v>
      </c>
      <c r="AJ1413" s="1">
        <f t="shared" si="178"/>
        <v>1.0896503011460346</v>
      </c>
      <c r="AK1413" s="1">
        <f t="shared" si="178"/>
        <v>0.98395744824938636</v>
      </c>
      <c r="AL1413" s="1">
        <f t="shared" si="178"/>
        <v>0.98320494616825649</v>
      </c>
      <c r="AM1413" s="1">
        <f t="shared" si="178"/>
        <v>1.1449306016298895</v>
      </c>
      <c r="AN1413" s="29">
        <f t="shared" si="178"/>
        <v>1.01505639129679</v>
      </c>
      <c r="AO1413" s="1">
        <f t="shared" si="173"/>
        <v>53047.15884399318</v>
      </c>
      <c r="AP1413" s="1">
        <f t="shared" si="174"/>
        <v>61781.051967527834</v>
      </c>
      <c r="AQ1413" s="29">
        <f t="shared" si="175"/>
        <v>33068.08368328277</v>
      </c>
    </row>
    <row r="1414" spans="1:43" x14ac:dyDescent="0.2">
      <c r="A1414" s="26"/>
      <c r="E1414" s="25" t="s">
        <v>2768</v>
      </c>
      <c r="F1414" s="26" t="s">
        <v>2769</v>
      </c>
      <c r="G1414" s="1">
        <v>0.74674927799108504</v>
      </c>
      <c r="H1414" s="1">
        <v>0.95693215779084595</v>
      </c>
      <c r="I1414" s="1">
        <f>VLOOKUP(F1414,'[1]SUSMB vs SHAM all proteins sum'!$B$2:$E$3214,2,FALSE)</f>
        <v>0.56476432140377497</v>
      </c>
      <c r="J1414" s="29">
        <f>VLOOKUP(F1414,'[1]SUSMB vs SHAM all proteins sum'!$B$2:$E$3214,3,FALSE)</f>
        <v>0.918332341015064</v>
      </c>
      <c r="K1414" s="25">
        <f>VLOOKUP($E1414,[1]AllProteinsNorm!$A$1:$Q$3226,4,FALSE)</f>
        <v>207460.814599203</v>
      </c>
      <c r="L1414" s="1">
        <f>VLOOKUP($E1414,[1]AllProteinsNorm!$A$1:$Q$3226,5,FALSE)</f>
        <v>287425.865956583</v>
      </c>
      <c r="M1414" s="1">
        <f>VLOOKUP($E1414,[1]AllProteinsNorm!$A$1:$Q$3226,10,FALSE)</f>
        <v>320909.323229698</v>
      </c>
      <c r="N1414" s="1">
        <f>VLOOKUP($E1414,[1]AllProteinsNorm!$A$1:$Q$3226,11,FALSE)</f>
        <v>351496.201181899</v>
      </c>
      <c r="O1414" s="1">
        <f>VLOOKUP($E1414,[1]AllProteinsNorm!$A$1:$Q$3226,15,FALSE)</f>
        <v>219968.220194208</v>
      </c>
      <c r="P1414" s="1">
        <f>VLOOKUP($E1414,[1]AllProteinsNorm!$A$1:$Q$3226,6,FALSE)</f>
        <v>242839.50215254701</v>
      </c>
      <c r="Q1414" s="1">
        <f>VLOOKUP($E1414,[1]AllProteinsNorm!$A$1:$Q$3226,8,FALSE)</f>
        <v>227084.27131730699</v>
      </c>
      <c r="R1414" s="1">
        <f>VLOOKUP($E1414,[1]AllProteinsNorm!$A$1:$Q$3226,13,FALSE)</f>
        <v>220436.29132536199</v>
      </c>
      <c r="S1414" s="1">
        <f>VLOOKUP($E1414,[1]AllProteinsNorm!$A$1:$Q$3226,16,FALSE)</f>
        <v>340133.43256638502</v>
      </c>
      <c r="T1414" s="1">
        <f>VLOOKUP($E1414,[1]AllProteinsNorm!$A$1:$Q$3226,17,FALSE)</f>
        <v>287138.73266793502</v>
      </c>
      <c r="U1414" s="1">
        <f>VLOOKUP($E1414,[1]AllProteinsNorm!$A$1:$Q$3226,3,FALSE)</f>
        <v>177960.93699928801</v>
      </c>
      <c r="V1414" s="1">
        <f>VLOOKUP($E1414,[1]AllProteinsNorm!$A$1:$Q$3226,7,FALSE)</f>
        <v>244579.74675918301</v>
      </c>
      <c r="W1414" s="1">
        <f>VLOOKUP($E1414,[1]AllProteinsNorm!$A$1:$Q$3226,9,FALSE)</f>
        <v>247991.21597434799</v>
      </c>
      <c r="X1414" s="1">
        <f>VLOOKUP($E1414,[1]AllProteinsNorm!$A$1:$Q$3226,12,FALSE)</f>
        <v>317879.62618859397</v>
      </c>
      <c r="Y1414" s="29">
        <f>VLOOKUP($E1414,[1]AllProteinsNorm!$A$1:$Q$3226,14,FALSE)</f>
        <v>281630.74759089702</v>
      </c>
      <c r="Z1414" s="25">
        <f t="shared" si="178"/>
        <v>0.74773564803103765</v>
      </c>
      <c r="AA1414" s="1">
        <f t="shared" si="178"/>
        <v>1.0359477598559155</v>
      </c>
      <c r="AB1414" s="1">
        <f t="shared" si="178"/>
        <v>1.1566297048815395</v>
      </c>
      <c r="AC1414" s="1">
        <f t="shared" si="178"/>
        <v>1.2668717236021347</v>
      </c>
      <c r="AD1414" s="1">
        <f t="shared" si="178"/>
        <v>0.79281516362937277</v>
      </c>
      <c r="AE1414" s="1">
        <f t="shared" si="178"/>
        <v>0.8752484311814076</v>
      </c>
      <c r="AF1414" s="1">
        <f t="shared" si="178"/>
        <v>0.818463019626815</v>
      </c>
      <c r="AG1414" s="1">
        <f t="shared" si="178"/>
        <v>0.7945021977387019</v>
      </c>
      <c r="AH1414" s="1">
        <f t="shared" si="178"/>
        <v>1.2259177382889934</v>
      </c>
      <c r="AI1414" s="1">
        <f t="shared" si="178"/>
        <v>1.0349128666107825</v>
      </c>
      <c r="AJ1414" s="1">
        <f t="shared" si="178"/>
        <v>0.64141142416918129</v>
      </c>
      <c r="AK1414" s="1">
        <f t="shared" si="178"/>
        <v>0.8815206659221676</v>
      </c>
      <c r="AL1414" s="1">
        <f t="shared" si="178"/>
        <v>0.8938163717366242</v>
      </c>
      <c r="AM1414" s="1">
        <f t="shared" si="178"/>
        <v>1.1457099922372784</v>
      </c>
      <c r="AN1414" s="29">
        <f t="shared" si="178"/>
        <v>1.0150608439583075</v>
      </c>
      <c r="AO1414" s="1">
        <f t="shared" si="173"/>
        <v>55988.769673228628</v>
      </c>
      <c r="AP1414" s="1">
        <f t="shared" si="174"/>
        <v>44808.288616520018</v>
      </c>
      <c r="AQ1414" s="29">
        <f t="shared" si="175"/>
        <v>46369.926149673265</v>
      </c>
    </row>
    <row r="1415" spans="1:43" x14ac:dyDescent="0.2">
      <c r="A1415" s="26"/>
      <c r="E1415" s="25" t="s">
        <v>175</v>
      </c>
      <c r="F1415" s="26" t="s">
        <v>176</v>
      </c>
      <c r="G1415" s="43">
        <v>3.9209937182554E-2</v>
      </c>
      <c r="H1415" s="43">
        <v>3.8176125882713299</v>
      </c>
      <c r="I1415" s="1">
        <f>VLOOKUP(F1415,'[1]SUSMB vs SHAM all proteins sum'!$B$2:$E$3214,2,FALSE)</f>
        <v>0.43207427915158497</v>
      </c>
      <c r="J1415" s="29">
        <f>VLOOKUP(F1415,'[1]SUSMB vs SHAM all proteins sum'!$B$2:$E$3214,3,FALSE)</f>
        <v>1.9065435160864299</v>
      </c>
      <c r="K1415" s="25">
        <f>VLOOKUP($E1415,[1]AllProteinsNorm!$A$1:$Q$3226,4,FALSE)</f>
        <v>30495.355597844002</v>
      </c>
      <c r="L1415" s="1">
        <f>VLOOKUP($E1415,[1]AllProteinsNorm!$A$1:$Q$3226,5,FALSE)</f>
        <v>21722.770307622101</v>
      </c>
      <c r="M1415" s="1">
        <f>VLOOKUP($E1415,[1]AllProteinsNorm!$A$1:$Q$3226,10,FALSE)</f>
        <v>3188.3339012852398</v>
      </c>
      <c r="N1415" s="1">
        <f>VLOOKUP($E1415,[1]AllProteinsNorm!$A$1:$Q$3226,11,FALSE)</f>
        <v>16240.362809819</v>
      </c>
      <c r="O1415" s="1">
        <f>VLOOKUP($E1415,[1]AllProteinsNorm!$A$1:$Q$3226,15,FALSE)</f>
        <v>75486.193849267904</v>
      </c>
      <c r="P1415" s="1">
        <f>VLOOKUP($E1415,[1]AllProteinsNorm!$A$1:$Q$3226,6,FALSE)</f>
        <v>84017.032992074004</v>
      </c>
      <c r="Q1415" s="1">
        <f>VLOOKUP($E1415,[1]AllProteinsNorm!$A$1:$Q$3226,8,FALSE)</f>
        <v>51532.736762204302</v>
      </c>
      <c r="R1415" s="1">
        <f>VLOOKUP($E1415,[1]AllProteinsNorm!$A$1:$Q$3226,13,FALSE)</f>
        <v>114235.806160976</v>
      </c>
      <c r="S1415" s="1">
        <f>VLOOKUP($E1415,[1]AllProteinsNorm!$A$1:$Q$3226,16,FALSE)</f>
        <v>47492.284136809598</v>
      </c>
      <c r="T1415" s="1">
        <f>VLOOKUP($E1415,[1]AllProteinsNorm!$A$1:$Q$3226,17,FALSE)</f>
        <v>89383.916116527893</v>
      </c>
      <c r="U1415" s="1">
        <f>VLOOKUP($E1415,[1]AllProteinsNorm!$A$1:$Q$3226,3,FALSE)</f>
        <v>73596.272384696102</v>
      </c>
      <c r="V1415" s="1">
        <f>VLOOKUP($E1415,[1]AllProteinsNorm!$A$1:$Q$3226,7,FALSE)</f>
        <v>25626.660288565901</v>
      </c>
      <c r="W1415" s="1">
        <f>VLOOKUP($E1415,[1]AllProteinsNorm!$A$1:$Q$3226,9,FALSE)</f>
        <v>49124.8899908694</v>
      </c>
      <c r="X1415" s="1">
        <f>VLOOKUP($E1415,[1]AllProteinsNorm!$A$1:$Q$3226,12,FALSE)</f>
        <v>147931.15683100501</v>
      </c>
      <c r="Y1415" s="29">
        <f>VLOOKUP($E1415,[1]AllProteinsNorm!$A$1:$Q$3226,14,FALSE)</f>
        <v>4758.8334051564398</v>
      </c>
      <c r="Z1415" s="25">
        <f t="shared" si="178"/>
        <v>1.0363192548602611</v>
      </c>
      <c r="AA1415" s="1">
        <f t="shared" si="178"/>
        <v>0.73820175883724082</v>
      </c>
      <c r="AB1415" s="1">
        <f t="shared" si="178"/>
        <v>0.10834868943319449</v>
      </c>
      <c r="AC1415" s="1">
        <f t="shared" si="178"/>
        <v>0.55189389845717374</v>
      </c>
      <c r="AD1415" s="1">
        <f t="shared" si="178"/>
        <v>2.56523639841213</v>
      </c>
      <c r="AE1415" s="1">
        <f t="shared" si="178"/>
        <v>2.8551386701020065</v>
      </c>
      <c r="AF1415" s="1">
        <f t="shared" si="178"/>
        <v>1.7512295336570265</v>
      </c>
      <c r="AG1415" s="1">
        <f t="shared" si="178"/>
        <v>3.8820588643168201</v>
      </c>
      <c r="AH1415" s="1">
        <f t="shared" si="178"/>
        <v>1.6139234169727121</v>
      </c>
      <c r="AI1415" s="1">
        <f t="shared" si="178"/>
        <v>3.0375206824255283</v>
      </c>
      <c r="AJ1415" s="1">
        <f t="shared" si="178"/>
        <v>2.501011470861263</v>
      </c>
      <c r="AK1415" s="1">
        <f t="shared" si="178"/>
        <v>0.87086708694360149</v>
      </c>
      <c r="AL1415" s="1">
        <f t="shared" si="178"/>
        <v>1.6694040253798288</v>
      </c>
      <c r="AM1415" s="1">
        <f t="shared" si="178"/>
        <v>5.0271230884929246</v>
      </c>
      <c r="AN1415" s="29">
        <f t="shared" si="178"/>
        <v>0.16171874673219111</v>
      </c>
      <c r="AO1415" s="1">
        <f t="shared" si="173"/>
        <v>24675.092198892497</v>
      </c>
      <c r="AP1415" s="1">
        <f t="shared" si="174"/>
        <v>24931.265042632269</v>
      </c>
      <c r="AQ1415" s="29">
        <f t="shared" si="175"/>
        <v>49533.650260529044</v>
      </c>
    </row>
    <row r="1416" spans="1:43" x14ac:dyDescent="0.2">
      <c r="A1416" s="26"/>
      <c r="E1416" s="25" t="s">
        <v>2770</v>
      </c>
      <c r="F1416" s="26" t="s">
        <v>2771</v>
      </c>
      <c r="G1416" s="43">
        <v>1.53496802947297E-2</v>
      </c>
      <c r="H1416" s="1">
        <v>1.3862540260369001</v>
      </c>
      <c r="I1416" s="1">
        <f>VLOOKUP(F1416,'[1]SUSMB vs SHAM all proteins sum'!$B$2:$E$3214,2,FALSE)</f>
        <v>0.52327158777315597</v>
      </c>
      <c r="J1416" s="29">
        <f>VLOOKUP(F1416,'[1]SUSMB vs SHAM all proteins sum'!$B$2:$E$3214,3,FALSE)</f>
        <v>0.86615093921762498</v>
      </c>
      <c r="K1416" s="25">
        <f>VLOOKUP($E1416,[1]AllProteinsNorm!$A$1:$Q$3226,4,FALSE)</f>
        <v>273558.90034015197</v>
      </c>
      <c r="L1416" s="1">
        <f>VLOOKUP($E1416,[1]AllProteinsNorm!$A$1:$Q$3226,5,FALSE)</f>
        <v>453804.71161400899</v>
      </c>
      <c r="M1416" s="1">
        <f>VLOOKUP($E1416,[1]AllProteinsNorm!$A$1:$Q$3226,10,FALSE)</f>
        <v>449783.65273584903</v>
      </c>
      <c r="N1416" s="1">
        <f>VLOOKUP($E1416,[1]AllProteinsNorm!$A$1:$Q$3226,11,FALSE)</f>
        <v>435300.01388802298</v>
      </c>
      <c r="O1416" s="1">
        <f>VLOOKUP($E1416,[1]AllProteinsNorm!$A$1:$Q$3226,15,FALSE)</f>
        <v>355305.399461566</v>
      </c>
      <c r="P1416" s="1">
        <f>VLOOKUP($E1416,[1]AllProteinsNorm!$A$1:$Q$3226,6,FALSE)</f>
        <v>488452.00048456597</v>
      </c>
      <c r="Q1416" s="1">
        <f>VLOOKUP($E1416,[1]AllProteinsNorm!$A$1:$Q$3226,8,FALSE)</f>
        <v>573405.48325596796</v>
      </c>
      <c r="R1416" s="1">
        <f>VLOOKUP($E1416,[1]AllProteinsNorm!$A$1:$Q$3226,13,FALSE)</f>
        <v>581156.86567452201</v>
      </c>
      <c r="S1416" s="1">
        <f>VLOOKUP($E1416,[1]AllProteinsNorm!$A$1:$Q$3226,16,FALSE)</f>
        <v>569350.28197734803</v>
      </c>
      <c r="T1416" s="1">
        <f>VLOOKUP($E1416,[1]AllProteinsNorm!$A$1:$Q$3226,17,FALSE)</f>
        <v>477058.30469022802</v>
      </c>
      <c r="U1416" s="1">
        <f>VLOOKUP($E1416,[1]AllProteinsNorm!$A$1:$Q$3226,3,FALSE)</f>
        <v>469803.592799626</v>
      </c>
      <c r="V1416" s="1">
        <f>VLOOKUP($E1416,[1]AllProteinsNorm!$A$1:$Q$3226,7,FALSE)</f>
        <v>175391.36745828201</v>
      </c>
      <c r="W1416" s="1">
        <f>VLOOKUP($E1416,[1]AllProteinsNorm!$A$1:$Q$3226,9,FALSE)</f>
        <v>471999.47981927102</v>
      </c>
      <c r="X1416" s="1">
        <f>VLOOKUP($E1416,[1]AllProteinsNorm!$A$1:$Q$3226,12,FALSE)</f>
        <v>267304.90847264102</v>
      </c>
      <c r="Y1416" s="29">
        <f>VLOOKUP($E1416,[1]AllProteinsNorm!$A$1:$Q$3226,14,FALSE)</f>
        <v>404956.99681617302</v>
      </c>
      <c r="Z1416" s="25">
        <f t="shared" si="178"/>
        <v>0.69510488638411838</v>
      </c>
      <c r="AA1416" s="1">
        <f t="shared" si="178"/>
        <v>1.1531040376123851</v>
      </c>
      <c r="AB1416" s="1">
        <f t="shared" si="178"/>
        <v>1.1428866487020928</v>
      </c>
      <c r="AC1416" s="1">
        <f t="shared" si="178"/>
        <v>1.1060841607434546</v>
      </c>
      <c r="AD1416" s="1">
        <f t="shared" si="178"/>
        <v>0.90282026655794978</v>
      </c>
      <c r="AE1416" s="1">
        <f t="shared" si="178"/>
        <v>1.241141750017063</v>
      </c>
      <c r="AF1416" s="1">
        <f t="shared" si="178"/>
        <v>1.4570059785847458</v>
      </c>
      <c r="AG1416" s="1">
        <f t="shared" si="178"/>
        <v>1.4767020067112999</v>
      </c>
      <c r="AH1416" s="1">
        <f t="shared" si="178"/>
        <v>1.4467018348682195</v>
      </c>
      <c r="AI1416" s="1">
        <f t="shared" si="178"/>
        <v>1.2121907138388552</v>
      </c>
      <c r="AJ1416" s="1">
        <f t="shared" si="178"/>
        <v>1.1937567104918756</v>
      </c>
      <c r="AK1416" s="1">
        <f t="shared" si="178"/>
        <v>0.44566415641476381</v>
      </c>
      <c r="AL1416" s="1">
        <f t="shared" si="178"/>
        <v>1.1993363929493088</v>
      </c>
      <c r="AM1416" s="1">
        <f t="shared" si="178"/>
        <v>0.67921368232858237</v>
      </c>
      <c r="AN1416" s="29">
        <f t="shared" si="178"/>
        <v>1.0289834727086158</v>
      </c>
      <c r="AO1416" s="1">
        <f t="shared" si="173"/>
        <v>69851.887730888644</v>
      </c>
      <c r="AP1416" s="1">
        <f t="shared" si="174"/>
        <v>45316.070796471722</v>
      </c>
      <c r="AQ1416" s="29">
        <f t="shared" si="175"/>
        <v>117705.00202268647</v>
      </c>
    </row>
    <row r="1417" spans="1:43" x14ac:dyDescent="0.2">
      <c r="A1417" s="26"/>
      <c r="E1417" s="25" t="s">
        <v>2772</v>
      </c>
      <c r="F1417" s="26" t="s">
        <v>2773</v>
      </c>
      <c r="G1417" s="1">
        <v>0.44515068608095298</v>
      </c>
      <c r="H1417" s="1">
        <v>1.4622018194277899</v>
      </c>
      <c r="I1417" s="1">
        <f>VLOOKUP(F1417,'[1]SUSMB vs SHAM all proteins sum'!$B$2:$E$3214,2,FALSE)</f>
        <v>0.60278928650299801</v>
      </c>
      <c r="J1417" s="29">
        <f>VLOOKUP(F1417,'[1]SUSMB vs SHAM all proteins sum'!$B$2:$E$3214,3,FALSE)</f>
        <v>1.2502355650294501</v>
      </c>
      <c r="K1417" s="25">
        <f>VLOOKUP($E1417,[1]AllProteinsNorm!$A$1:$Q$3226,4,FALSE)</f>
        <v>45990.624362917501</v>
      </c>
      <c r="L1417" s="1">
        <f>VLOOKUP($E1417,[1]AllProteinsNorm!$A$1:$Q$3226,5,FALSE)</f>
        <v>22118.934793430701</v>
      </c>
      <c r="M1417" s="1">
        <f>VLOOKUP($E1417,[1]AllProteinsNorm!$A$1:$Q$3226,10,FALSE)</f>
        <v>129178.83480303999</v>
      </c>
      <c r="N1417" s="1">
        <f>VLOOKUP($E1417,[1]AllProteinsNorm!$A$1:$Q$3226,11,FALSE)</f>
        <v>34082.3429167707</v>
      </c>
      <c r="O1417" s="1">
        <f>VLOOKUP($E1417,[1]AllProteinsNorm!$A$1:$Q$3226,15,FALSE)</f>
        <v>37556.545655059403</v>
      </c>
      <c r="P1417" s="1">
        <f>VLOOKUP($E1417,[1]AllProteinsNorm!$A$1:$Q$3226,6,FALSE)</f>
        <v>24886.180464461799</v>
      </c>
      <c r="Q1417" s="1">
        <f>VLOOKUP($E1417,[1]AllProteinsNorm!$A$1:$Q$3226,8,FALSE)</f>
        <v>212906.88014410299</v>
      </c>
      <c r="R1417" s="1">
        <f>VLOOKUP($E1417,[1]AllProteinsNorm!$A$1:$Q$3226,13,FALSE)</f>
        <v>85367.197992836504</v>
      </c>
      <c r="S1417" s="1">
        <f>VLOOKUP($E1417,[1]AllProteinsNorm!$A$1:$Q$3226,16,FALSE)</f>
        <v>68809.745095783699</v>
      </c>
      <c r="T1417" s="1">
        <f>VLOOKUP($E1417,[1]AllProteinsNorm!$A$1:$Q$3226,17,FALSE)</f>
        <v>36123.318524468799</v>
      </c>
      <c r="U1417" s="1">
        <f>VLOOKUP($E1417,[1]AllProteinsNorm!$A$1:$Q$3226,3,FALSE)</f>
        <v>28991.797821439301</v>
      </c>
      <c r="V1417" s="1">
        <f>VLOOKUP($E1417,[1]AllProteinsNorm!$A$1:$Q$3226,7,FALSE)</f>
        <v>49837.873367952903</v>
      </c>
      <c r="W1417" s="1">
        <f>VLOOKUP($E1417,[1]AllProteinsNorm!$A$1:$Q$3226,9,FALSE)</f>
        <v>33662.002224328397</v>
      </c>
      <c r="X1417" s="1">
        <f>VLOOKUP($E1417,[1]AllProteinsNorm!$A$1:$Q$3226,12,FALSE)</f>
        <v>144477.48703664701</v>
      </c>
      <c r="Y1417" s="29">
        <f>VLOOKUP($E1417,[1]AllProteinsNorm!$A$1:$Q$3226,14,FALSE)</f>
        <v>73118.021353385397</v>
      </c>
      <c r="Z1417" s="25">
        <f t="shared" ref="Z1417:AN1433" si="179">K1417/AVERAGE($K1417:$O1417)</f>
        <v>0.8550754674282387</v>
      </c>
      <c r="AA1417" s="1">
        <f t="shared" si="179"/>
        <v>0.41124378652179022</v>
      </c>
      <c r="AB1417" s="1">
        <f t="shared" si="179"/>
        <v>2.4017428352224606</v>
      </c>
      <c r="AC1417" s="1">
        <f t="shared" si="179"/>
        <v>0.63367209522176815</v>
      </c>
      <c r="AD1417" s="1">
        <f t="shared" si="179"/>
        <v>0.69826581560574219</v>
      </c>
      <c r="AE1417" s="1">
        <f t="shared" si="179"/>
        <v>0.46269348781250741</v>
      </c>
      <c r="AF1417" s="1">
        <f t="shared" si="179"/>
        <v>3.9584470221868955</v>
      </c>
      <c r="AG1417" s="1">
        <f t="shared" si="179"/>
        <v>1.5871799467375849</v>
      </c>
      <c r="AH1417" s="1">
        <f t="shared" si="179"/>
        <v>1.2793373816172027</v>
      </c>
      <c r="AI1417" s="1">
        <f t="shared" si="179"/>
        <v>0.67161870273008539</v>
      </c>
      <c r="AJ1417" s="1">
        <f t="shared" si="179"/>
        <v>0.53902671288239046</v>
      </c>
      <c r="AK1417" s="1">
        <f t="shared" si="179"/>
        <v>0.92660500821755598</v>
      </c>
      <c r="AL1417" s="1">
        <f t="shared" si="179"/>
        <v>0.62585695857058976</v>
      </c>
      <c r="AM1417" s="1">
        <f t="shared" si="179"/>
        <v>2.6861812917749504</v>
      </c>
      <c r="AN1417" s="29">
        <f t="shared" si="179"/>
        <v>1.3594385193123262</v>
      </c>
      <c r="AO1417" s="1">
        <f t="shared" si="173"/>
        <v>38468.895822651022</v>
      </c>
      <c r="AP1417" s="1">
        <f t="shared" si="174"/>
        <v>67265.320543599228</v>
      </c>
      <c r="AQ1417" s="29">
        <f t="shared" si="175"/>
        <v>42156.726972904013</v>
      </c>
    </row>
    <row r="1418" spans="1:43" x14ac:dyDescent="0.2">
      <c r="A1418" s="26"/>
      <c r="E1418" s="25" t="s">
        <v>2774</v>
      </c>
      <c r="F1418" s="26" t="s">
        <v>2775</v>
      </c>
      <c r="G1418" s="1">
        <v>0.88068162048771603</v>
      </c>
      <c r="H1418" s="1">
        <v>0.975674763426853</v>
      </c>
      <c r="I1418" s="1">
        <f>VLOOKUP(F1418,'[1]SUSMB vs SHAM all proteins sum'!$B$2:$E$3214,2,FALSE)</f>
        <v>0.72802484070306595</v>
      </c>
      <c r="J1418" s="29">
        <f>VLOOKUP(F1418,'[1]SUSMB vs SHAM all proteins sum'!$B$2:$E$3214,3,FALSE)</f>
        <v>1.06889898815467</v>
      </c>
      <c r="K1418" s="25">
        <f>VLOOKUP($E1418,[1]AllProteinsNorm!$A$1:$Q$3226,4,FALSE)</f>
        <v>166580.47973145</v>
      </c>
      <c r="L1418" s="1">
        <f>VLOOKUP($E1418,[1]AllProteinsNorm!$A$1:$Q$3226,5,FALSE)</f>
        <v>88271.111883554593</v>
      </c>
      <c r="M1418" s="1">
        <f>VLOOKUP($E1418,[1]AllProteinsNorm!$A$1:$Q$3226,10,FALSE)</f>
        <v>175314.41419234101</v>
      </c>
      <c r="N1418" s="1">
        <f>VLOOKUP($E1418,[1]AllProteinsNorm!$A$1:$Q$3226,11,FALSE)</f>
        <v>159144.94983008999</v>
      </c>
      <c r="O1418" s="1">
        <f>VLOOKUP($E1418,[1]AllProteinsNorm!$A$1:$Q$3226,15,FALSE)</f>
        <v>194309.99593910799</v>
      </c>
      <c r="P1418" s="1">
        <f>VLOOKUP($E1418,[1]AllProteinsNorm!$A$1:$Q$3226,6,FALSE)</f>
        <v>117641.361766241</v>
      </c>
      <c r="Q1418" s="1">
        <f>VLOOKUP($E1418,[1]AllProteinsNorm!$A$1:$Q$3226,8,FALSE)</f>
        <v>189777.57059860899</v>
      </c>
      <c r="R1418" s="1">
        <f>VLOOKUP($E1418,[1]AllProteinsNorm!$A$1:$Q$3226,13,FALSE)</f>
        <v>141992.64855508099</v>
      </c>
      <c r="S1418" s="1">
        <f>VLOOKUP($E1418,[1]AllProteinsNorm!$A$1:$Q$3226,16,FALSE)</f>
        <v>154149.91905400201</v>
      </c>
      <c r="T1418" s="1">
        <f>VLOOKUP($E1418,[1]AllProteinsNorm!$A$1:$Q$3226,17,FALSE)</f>
        <v>144231.32947713701</v>
      </c>
      <c r="U1418" s="1">
        <f>VLOOKUP($E1418,[1]AllProteinsNorm!$A$1:$Q$3226,3,FALSE)</f>
        <v>219214.879244768</v>
      </c>
      <c r="V1418" s="1">
        <f>VLOOKUP($E1418,[1]AllProteinsNorm!$A$1:$Q$3226,7,FALSE)</f>
        <v>110049.973857176</v>
      </c>
      <c r="W1418" s="1">
        <f>VLOOKUP($E1418,[1]AllProteinsNorm!$A$1:$Q$3226,9,FALSE)</f>
        <v>154233.23322244099</v>
      </c>
      <c r="X1418" s="1">
        <f>VLOOKUP($E1418,[1]AllProteinsNorm!$A$1:$Q$3226,12,FALSE)</f>
        <v>201217.71230889999</v>
      </c>
      <c r="Y1418" s="29">
        <f>VLOOKUP($E1418,[1]AllProteinsNorm!$A$1:$Q$3226,14,FALSE)</f>
        <v>148568.768077596</v>
      </c>
      <c r="Z1418" s="25">
        <f t="shared" si="179"/>
        <v>1.0628893943960516</v>
      </c>
      <c r="AA1418" s="1">
        <f t="shared" si="179"/>
        <v>0.56322582816325018</v>
      </c>
      <c r="AB1418" s="1">
        <f t="shared" si="179"/>
        <v>1.1186174504371735</v>
      </c>
      <c r="AC1418" s="1">
        <f t="shared" si="179"/>
        <v>1.0154459851405901</v>
      </c>
      <c r="AD1418" s="1">
        <f t="shared" si="179"/>
        <v>1.2398213418629345</v>
      </c>
      <c r="AE1418" s="1">
        <f t="shared" si="179"/>
        <v>0.75062669987040198</v>
      </c>
      <c r="AF1418" s="1">
        <f t="shared" si="179"/>
        <v>1.2109015858802725</v>
      </c>
      <c r="AG1418" s="1">
        <f t="shared" si="179"/>
        <v>0.90600339532404173</v>
      </c>
      <c r="AH1418" s="1">
        <f t="shared" si="179"/>
        <v>0.9835745122936822</v>
      </c>
      <c r="AI1418" s="1">
        <f t="shared" si="179"/>
        <v>0.92028760325360304</v>
      </c>
      <c r="AJ1418" s="1">
        <f t="shared" si="179"/>
        <v>1.3987303351431335</v>
      </c>
      <c r="AK1418" s="1">
        <f t="shared" si="179"/>
        <v>0.70218881741082684</v>
      </c>
      <c r="AL1418" s="1">
        <f t="shared" si="179"/>
        <v>0.98410610967039458</v>
      </c>
      <c r="AM1418" s="1">
        <f t="shared" si="179"/>
        <v>1.2838969651339469</v>
      </c>
      <c r="AN1418" s="29">
        <f t="shared" si="179"/>
        <v>0.94796321983667575</v>
      </c>
      <c r="AO1418" s="1">
        <f t="shared" si="173"/>
        <v>36185.963225138075</v>
      </c>
      <c r="AP1418" s="1">
        <f t="shared" si="174"/>
        <v>23422.123454643279</v>
      </c>
      <c r="AQ1418" s="29">
        <f t="shared" si="175"/>
        <v>39096.452600523371</v>
      </c>
    </row>
    <row r="1419" spans="1:43" x14ac:dyDescent="0.2">
      <c r="A1419" s="26"/>
      <c r="E1419" s="25" t="s">
        <v>2776</v>
      </c>
      <c r="F1419" s="26" t="s">
        <v>2777</v>
      </c>
      <c r="G1419" s="1">
        <v>0.40040837197481099</v>
      </c>
      <c r="H1419" s="1">
        <v>0.83570255770226498</v>
      </c>
      <c r="I1419" s="1">
        <f>VLOOKUP(F1419,'[1]SUSMB vs SHAM all proteins sum'!$B$2:$E$3214,2,FALSE)</f>
        <v>0.26906280875363398</v>
      </c>
      <c r="J1419" s="29">
        <f>VLOOKUP(F1419,'[1]SUSMB vs SHAM all proteins sum'!$B$2:$E$3214,3,FALSE)</f>
        <v>1.18844265123605</v>
      </c>
      <c r="K1419" s="25">
        <f>VLOOKUP($E1419,[1]AllProteinsNorm!$A$1:$Q$3226,4,FALSE)</f>
        <v>116849.365881825</v>
      </c>
      <c r="L1419" s="1">
        <f>VLOOKUP($E1419,[1]AllProteinsNorm!$A$1:$Q$3226,5,FALSE)</f>
        <v>117891.30984558001</v>
      </c>
      <c r="M1419" s="1">
        <f>VLOOKUP($E1419,[1]AllProteinsNorm!$A$1:$Q$3226,10,FALSE)</f>
        <v>101376.19951692301</v>
      </c>
      <c r="N1419" s="1">
        <f>VLOOKUP($E1419,[1]AllProteinsNorm!$A$1:$Q$3226,11,FALSE)</f>
        <v>142679.84691505399</v>
      </c>
      <c r="O1419" s="1">
        <f>VLOOKUP($E1419,[1]AllProteinsNorm!$A$1:$Q$3226,15,FALSE)</f>
        <v>196496.727298354</v>
      </c>
      <c r="P1419" s="1">
        <f>VLOOKUP($E1419,[1]AllProteinsNorm!$A$1:$Q$3226,6,FALSE)</f>
        <v>137038.79146023601</v>
      </c>
      <c r="Q1419" s="1">
        <f>VLOOKUP($E1419,[1]AllProteinsNorm!$A$1:$Q$3226,8,FALSE)</f>
        <v>93616.628501277795</v>
      </c>
      <c r="R1419" s="1">
        <f>VLOOKUP($E1419,[1]AllProteinsNorm!$A$1:$Q$3226,13,FALSE)</f>
        <v>140703.09159567999</v>
      </c>
      <c r="S1419" s="1">
        <f>VLOOKUP($E1419,[1]AllProteinsNorm!$A$1:$Q$3226,16,FALSE)</f>
        <v>144666.68339745299</v>
      </c>
      <c r="T1419" s="1">
        <f>VLOOKUP($E1419,[1]AllProteinsNorm!$A$1:$Q$3226,17,FALSE)</f>
        <v>61115.601482522201</v>
      </c>
      <c r="U1419" s="1">
        <f>VLOOKUP($E1419,[1]AllProteinsNorm!$A$1:$Q$3226,3,FALSE)</f>
        <v>124347.093735848</v>
      </c>
      <c r="V1419" s="1">
        <f>VLOOKUP($E1419,[1]AllProteinsNorm!$A$1:$Q$3226,7,FALSE)</f>
        <v>145959.32574732701</v>
      </c>
      <c r="W1419" s="1">
        <f>VLOOKUP($E1419,[1]AllProteinsNorm!$A$1:$Q$3226,9,FALSE)</f>
        <v>193961.67928873401</v>
      </c>
      <c r="X1419" s="1">
        <f>VLOOKUP($E1419,[1]AllProteinsNorm!$A$1:$Q$3226,12,FALSE)</f>
        <v>137643.65474017701</v>
      </c>
      <c r="Y1419" s="29">
        <f>VLOOKUP($E1419,[1]AllProteinsNorm!$A$1:$Q$3226,14,FALSE)</f>
        <v>191563.88837026499</v>
      </c>
      <c r="Z1419" s="25">
        <f t="shared" si="179"/>
        <v>0.86517473237490772</v>
      </c>
      <c r="AA1419" s="1">
        <f t="shared" si="179"/>
        <v>0.87288948190040427</v>
      </c>
      <c r="AB1419" s="1">
        <f t="shared" si="179"/>
        <v>0.75060849174776245</v>
      </c>
      <c r="AC1419" s="1">
        <f t="shared" si="179"/>
        <v>1.0564284832736539</v>
      </c>
      <c r="AD1419" s="1">
        <f t="shared" si="179"/>
        <v>1.4548988107032716</v>
      </c>
      <c r="AE1419" s="1">
        <f t="shared" si="179"/>
        <v>1.0146610452854152</v>
      </c>
      <c r="AF1419" s="1">
        <f t="shared" si="179"/>
        <v>0.6931551651837613</v>
      </c>
      <c r="AG1419" s="1">
        <f t="shared" si="179"/>
        <v>1.0417922142489704</v>
      </c>
      <c r="AH1419" s="1">
        <f t="shared" si="179"/>
        <v>1.0711393951297843</v>
      </c>
      <c r="AI1419" s="1">
        <f t="shared" si="179"/>
        <v>0.45251143433716362</v>
      </c>
      <c r="AJ1419" s="1">
        <f t="shared" si="179"/>
        <v>0.92068932280995275</v>
      </c>
      <c r="AK1419" s="1">
        <f t="shared" si="179"/>
        <v>1.080710362765499</v>
      </c>
      <c r="AL1419" s="1">
        <f t="shared" si="179"/>
        <v>1.4361288373557171</v>
      </c>
      <c r="AM1419" s="1">
        <f t="shared" si="179"/>
        <v>1.0191395670334544</v>
      </c>
      <c r="AN1419" s="29">
        <f t="shared" si="179"/>
        <v>1.4183751413855099</v>
      </c>
      <c r="AO1419" s="1">
        <f t="shared" si="173"/>
        <v>33447.041875620358</v>
      </c>
      <c r="AP1419" s="1">
        <f t="shared" si="174"/>
        <v>32821.729780052912</v>
      </c>
      <c r="AQ1419" s="29">
        <f t="shared" si="175"/>
        <v>28667.883393506345</v>
      </c>
    </row>
    <row r="1420" spans="1:43" x14ac:dyDescent="0.2">
      <c r="A1420" s="26"/>
      <c r="E1420" s="25" t="s">
        <v>2778</v>
      </c>
      <c r="F1420" s="26" t="s">
        <v>2779</v>
      </c>
      <c r="G1420" s="1">
        <v>8.3113272234767596E-2</v>
      </c>
      <c r="H1420" s="1">
        <v>1.2087769888937501</v>
      </c>
      <c r="I1420" s="1">
        <f>VLOOKUP(F1420,'[1]SUSMB vs SHAM all proteins sum'!$B$2:$E$3214,2,FALSE)</f>
        <v>3.7288081302817998E-3</v>
      </c>
      <c r="J1420" s="29">
        <f>VLOOKUP(F1420,'[1]SUSMB vs SHAM all proteins sum'!$B$2:$E$3214,3,FALSE)</f>
        <v>1.3764392758558399</v>
      </c>
      <c r="K1420" s="25">
        <f>VLOOKUP($E1420,[1]AllProteinsNorm!$A$1:$Q$3226,4,FALSE)</f>
        <v>551727.13586400601</v>
      </c>
      <c r="L1420" s="1">
        <f>VLOOKUP($E1420,[1]AllProteinsNorm!$A$1:$Q$3226,5,FALSE)</f>
        <v>582734.73446652503</v>
      </c>
      <c r="M1420" s="1">
        <f>VLOOKUP($E1420,[1]AllProteinsNorm!$A$1:$Q$3226,10,FALSE)</f>
        <v>679947.08106696699</v>
      </c>
      <c r="N1420" s="1">
        <f>VLOOKUP($E1420,[1]AllProteinsNorm!$A$1:$Q$3226,11,FALSE)</f>
        <v>459824.78569834703</v>
      </c>
      <c r="O1420" s="1">
        <f>VLOOKUP($E1420,[1]AllProteinsNorm!$A$1:$Q$3226,15,FALSE)</f>
        <v>538065.442101422</v>
      </c>
      <c r="P1420" s="1">
        <f>VLOOKUP($E1420,[1]AllProteinsNorm!$A$1:$Q$3226,6,FALSE)</f>
        <v>574184.20042448502</v>
      </c>
      <c r="Q1420" s="1">
        <f>VLOOKUP($E1420,[1]AllProteinsNorm!$A$1:$Q$3226,8,FALSE)</f>
        <v>667350.28013791505</v>
      </c>
      <c r="R1420" s="1">
        <f>VLOOKUP($E1420,[1]AllProteinsNorm!$A$1:$Q$3226,13,FALSE)</f>
        <v>578693.07630072301</v>
      </c>
      <c r="S1420" s="1">
        <f>VLOOKUP($E1420,[1]AllProteinsNorm!$A$1:$Q$3226,16,FALSE)</f>
        <v>772461.695628569</v>
      </c>
      <c r="T1420" s="1">
        <f>VLOOKUP($E1420,[1]AllProteinsNorm!$A$1:$Q$3226,17,FALSE)</f>
        <v>814888.96277212503</v>
      </c>
      <c r="U1420" s="1">
        <f>VLOOKUP($E1420,[1]AllProteinsNorm!$A$1:$Q$3226,3,FALSE)</f>
        <v>732162.68853886495</v>
      </c>
      <c r="V1420" s="1">
        <f>VLOOKUP($E1420,[1]AllProteinsNorm!$A$1:$Q$3226,7,FALSE)</f>
        <v>658899.07125232602</v>
      </c>
      <c r="W1420" s="1">
        <f>VLOOKUP($E1420,[1]AllProteinsNorm!$A$1:$Q$3226,9,FALSE)</f>
        <v>793240.73498471803</v>
      </c>
      <c r="X1420" s="1">
        <f>VLOOKUP($E1420,[1]AllProteinsNorm!$A$1:$Q$3226,12,FALSE)</f>
        <v>798680.99535113596</v>
      </c>
      <c r="Y1420" s="29">
        <f>VLOOKUP($E1420,[1]AllProteinsNorm!$A$1:$Q$3226,14,FALSE)</f>
        <v>874335.82927921799</v>
      </c>
      <c r="Z1420" s="25">
        <f t="shared" si="179"/>
        <v>0.9809182819970973</v>
      </c>
      <c r="AA1420" s="1">
        <f t="shared" si="179"/>
        <v>1.0360468380765571</v>
      </c>
      <c r="AB1420" s="1">
        <f t="shared" si="179"/>
        <v>1.2088811284670089</v>
      </c>
      <c r="AC1420" s="1">
        <f t="shared" si="179"/>
        <v>0.81752465936002916</v>
      </c>
      <c r="AD1420" s="1">
        <f t="shared" si="179"/>
        <v>0.9566290920993078</v>
      </c>
      <c r="AE1420" s="1">
        <f t="shared" si="179"/>
        <v>1.0208448031983179</v>
      </c>
      <c r="AF1420" s="1">
        <f t="shared" si="179"/>
        <v>1.1864852165700259</v>
      </c>
      <c r="AG1420" s="1">
        <f t="shared" si="179"/>
        <v>1.0288611549250304</v>
      </c>
      <c r="AH1420" s="1">
        <f t="shared" si="179"/>
        <v>1.3733632988668329</v>
      </c>
      <c r="AI1420" s="1">
        <f t="shared" si="179"/>
        <v>1.4487949376081746</v>
      </c>
      <c r="AJ1420" s="1">
        <f t="shared" si="179"/>
        <v>1.301715503732165</v>
      </c>
      <c r="AK1420" s="1">
        <f t="shared" si="179"/>
        <v>1.1714597723567943</v>
      </c>
      <c r="AL1420" s="1">
        <f t="shared" si="179"/>
        <v>1.4103064511278953</v>
      </c>
      <c r="AM1420" s="1">
        <f t="shared" si="179"/>
        <v>1.419978715740885</v>
      </c>
      <c r="AN1420" s="29">
        <f t="shared" si="179"/>
        <v>1.5544858024827668</v>
      </c>
      <c r="AO1420" s="1">
        <f t="shared" si="173"/>
        <v>71356.226242094184</v>
      </c>
      <c r="AP1420" s="1">
        <f t="shared" si="174"/>
        <v>98339.00874906058</v>
      </c>
      <c r="AQ1420" s="29">
        <f t="shared" si="175"/>
        <v>72129.134957009417</v>
      </c>
    </row>
    <row r="1421" spans="1:43" x14ac:dyDescent="0.2">
      <c r="A1421" s="26"/>
      <c r="E1421" s="25" t="s">
        <v>2780</v>
      </c>
      <c r="F1421" s="26" t="s">
        <v>2781</v>
      </c>
      <c r="G1421" s="1">
        <v>0.62745915035079403</v>
      </c>
      <c r="H1421" s="1">
        <v>0.88022250563107995</v>
      </c>
      <c r="I1421" s="1">
        <f>VLOOKUP(F1421,'[1]SUSMB vs SHAM all proteins sum'!$B$2:$E$3214,2,FALSE)</f>
        <v>0.64756368571105305</v>
      </c>
      <c r="J1421" s="29">
        <f>VLOOKUP(F1421,'[1]SUSMB vs SHAM all proteins sum'!$B$2:$E$3214,3,FALSE)</f>
        <v>1.0706811806809799</v>
      </c>
      <c r="K1421" s="25">
        <f>VLOOKUP($E1421,[1]AllProteinsNorm!$A$1:$Q$3226,4,FALSE)</f>
        <v>142931.16309924901</v>
      </c>
      <c r="L1421" s="1">
        <f>VLOOKUP($E1421,[1]AllProteinsNorm!$A$1:$Q$3226,5,FALSE)</f>
        <v>200039.96334825901</v>
      </c>
      <c r="M1421" s="1">
        <f>VLOOKUP($E1421,[1]AllProteinsNorm!$A$1:$Q$3226,10,FALSE)</f>
        <v>267264.32795846998</v>
      </c>
      <c r="N1421" s="1">
        <f>VLOOKUP($E1421,[1]AllProteinsNorm!$A$1:$Q$3226,11,FALSE)</f>
        <v>219121.03666748499</v>
      </c>
      <c r="O1421" s="1">
        <f>VLOOKUP($E1421,[1]AllProteinsNorm!$A$1:$Q$3226,15,FALSE)</f>
        <v>297223.68643302599</v>
      </c>
      <c r="P1421" s="1">
        <f>VLOOKUP($E1421,[1]AllProteinsNorm!$A$1:$Q$3226,6,FALSE)</f>
        <v>252493.139911879</v>
      </c>
      <c r="Q1421" s="1">
        <f>VLOOKUP($E1421,[1]AllProteinsNorm!$A$1:$Q$3226,8,FALSE)</f>
        <v>90529.934635533398</v>
      </c>
      <c r="R1421" s="1">
        <f>VLOOKUP($E1421,[1]AllProteinsNorm!$A$1:$Q$3226,13,FALSE)</f>
        <v>310962.94861044502</v>
      </c>
      <c r="S1421" s="1">
        <f>VLOOKUP($E1421,[1]AllProteinsNorm!$A$1:$Q$3226,16,FALSE)</f>
        <v>235722.17655058601</v>
      </c>
      <c r="T1421" s="1">
        <f>VLOOKUP($E1421,[1]AllProteinsNorm!$A$1:$Q$3226,17,FALSE)</f>
        <v>156950.84039174599</v>
      </c>
      <c r="U1421" s="1">
        <f>VLOOKUP($E1421,[1]AllProteinsNorm!$A$1:$Q$3226,3,FALSE)</f>
        <v>231168.52967953499</v>
      </c>
      <c r="V1421" s="1">
        <f>VLOOKUP($E1421,[1]AllProteinsNorm!$A$1:$Q$3226,7,FALSE)</f>
        <v>258927.52885746001</v>
      </c>
      <c r="W1421" s="1">
        <f>VLOOKUP($E1421,[1]AllProteinsNorm!$A$1:$Q$3226,9,FALSE)</f>
        <v>220483.84334087599</v>
      </c>
      <c r="X1421" s="1">
        <f>VLOOKUP($E1421,[1]AllProteinsNorm!$A$1:$Q$3226,12,FALSE)</f>
        <v>279936.09151802101</v>
      </c>
      <c r="Y1421" s="29">
        <f>VLOOKUP($E1421,[1]AllProteinsNorm!$A$1:$Q$3226,14,FALSE)</f>
        <v>189544.16719809599</v>
      </c>
      <c r="Z1421" s="25">
        <f t="shared" si="179"/>
        <v>0.63435859228237546</v>
      </c>
      <c r="AA1421" s="1">
        <f t="shared" si="179"/>
        <v>0.88781947056363331</v>
      </c>
      <c r="AB1421" s="1">
        <f t="shared" si="179"/>
        <v>1.1861753530495194</v>
      </c>
      <c r="AC1421" s="1">
        <f t="shared" si="179"/>
        <v>0.9725052909792693</v>
      </c>
      <c r="AD1421" s="1">
        <f t="shared" si="179"/>
        <v>1.3191412931252025</v>
      </c>
      <c r="AE1421" s="1">
        <f t="shared" si="179"/>
        <v>1.1206177108083577</v>
      </c>
      <c r="AF1421" s="1">
        <f t="shared" si="179"/>
        <v>0.40179090864135125</v>
      </c>
      <c r="AG1421" s="1">
        <f t="shared" si="179"/>
        <v>1.3801190311137617</v>
      </c>
      <c r="AH1421" s="1">
        <f t="shared" si="179"/>
        <v>1.046184644719742</v>
      </c>
      <c r="AI1421" s="1">
        <f t="shared" si="179"/>
        <v>0.69658087158577742</v>
      </c>
      <c r="AJ1421" s="1">
        <f t="shared" si="179"/>
        <v>1.0259746012538176</v>
      </c>
      <c r="AK1421" s="1">
        <f t="shared" si="179"/>
        <v>1.1491748835424926</v>
      </c>
      <c r="AL1421" s="1">
        <f t="shared" si="179"/>
        <v>0.97855371389936441</v>
      </c>
      <c r="AM1421" s="1">
        <f t="shared" si="179"/>
        <v>1.2424153074378437</v>
      </c>
      <c r="AN1421" s="29">
        <f t="shared" si="179"/>
        <v>0.84123691763165365</v>
      </c>
      <c r="AO1421" s="1">
        <f t="shared" si="173"/>
        <v>53656.117148616293</v>
      </c>
      <c r="AP1421" s="1">
        <f t="shared" si="174"/>
        <v>77130.916951514213</v>
      </c>
      <c r="AQ1421" s="29">
        <f t="shared" si="175"/>
        <v>31235.523423745308</v>
      </c>
    </row>
    <row r="1422" spans="1:43" x14ac:dyDescent="0.2">
      <c r="A1422" s="26"/>
      <c r="E1422" s="25" t="s">
        <v>2782</v>
      </c>
      <c r="F1422" s="26" t="s">
        <v>2783</v>
      </c>
      <c r="G1422" s="1">
        <v>0.32916837166836999</v>
      </c>
      <c r="H1422" s="43">
        <v>1.85643706080197</v>
      </c>
      <c r="I1422" s="1">
        <f>VLOOKUP(F1422,'[1]SUSMB vs SHAM all proteins sum'!$B$2:$E$3214,2,FALSE)</f>
        <v>0.33958466301168899</v>
      </c>
      <c r="J1422" s="29">
        <f>VLOOKUP(F1422,'[1]SUSMB vs SHAM all proteins sum'!$B$2:$E$3214,3,FALSE)</f>
        <v>1.8262760038575501</v>
      </c>
      <c r="K1422" s="25">
        <f>VLOOKUP($E1422,[1]AllProteinsNorm!$A$1:$Q$3226,4,FALSE)</f>
        <v>50976.375033584103</v>
      </c>
      <c r="L1422" s="1">
        <f>VLOOKUP($E1422,[1]AllProteinsNorm!$A$1:$Q$3226,5,FALSE)</f>
        <v>58385.100133333101</v>
      </c>
      <c r="M1422" s="1">
        <f>VLOOKUP($E1422,[1]AllProteinsNorm!$A$1:$Q$3226,10,FALSE)</f>
        <v>31097.923171803799</v>
      </c>
      <c r="N1422" s="1">
        <f>VLOOKUP($E1422,[1]AllProteinsNorm!$A$1:$Q$3226,11,FALSE)</f>
        <v>2327.5191531993801</v>
      </c>
      <c r="O1422" s="1">
        <f>VLOOKUP($E1422,[1]AllProteinsNorm!$A$1:$Q$3226,15,FALSE)</f>
        <v>28692.200951065301</v>
      </c>
      <c r="P1422" s="1">
        <f>VLOOKUP($E1422,[1]AllProteinsNorm!$A$1:$Q$3226,6,FALSE)</f>
        <v>39427.544976895901</v>
      </c>
      <c r="Q1422" s="1">
        <f>VLOOKUP($E1422,[1]AllProteinsNorm!$A$1:$Q$3226,8,FALSE)</f>
        <v>42274.146771794803</v>
      </c>
      <c r="R1422" s="1">
        <f>VLOOKUP($E1422,[1]AllProteinsNorm!$A$1:$Q$3226,13,FALSE)</f>
        <v>53338.646500249</v>
      </c>
      <c r="S1422" s="1">
        <f>VLOOKUP($E1422,[1]AllProteinsNorm!$A$1:$Q$3226,16,FALSE)</f>
        <v>50606.680855860803</v>
      </c>
      <c r="T1422" s="1">
        <f>VLOOKUP($E1422,[1]AllProteinsNorm!$A$1:$Q$3226,17,FALSE)</f>
        <v>30292.576233444099</v>
      </c>
      <c r="U1422" s="1">
        <f>VLOOKUP($E1422,[1]AllProteinsNorm!$A$1:$Q$3226,3,FALSE)</f>
        <v>39210.468342754299</v>
      </c>
      <c r="V1422" s="1">
        <f>VLOOKUP($E1422,[1]AllProteinsNorm!$A$1:$Q$3226,7,FALSE)</f>
        <v>49461.888513084501</v>
      </c>
      <c r="W1422" s="1">
        <f>VLOOKUP($E1422,[1]AllProteinsNorm!$A$1:$Q$3226,9,FALSE)</f>
        <v>45634.2063208494</v>
      </c>
      <c r="X1422" s="1">
        <f>VLOOKUP($E1422,[1]AllProteinsNorm!$A$1:$Q$3226,12,FALSE)</f>
        <v>30650.3710469668</v>
      </c>
      <c r="Y1422" s="29">
        <f>VLOOKUP($E1422,[1]AllProteinsNorm!$A$1:$Q$3226,14,FALSE)</f>
        <v>46290.577014093302</v>
      </c>
      <c r="Z1422" s="25">
        <f t="shared" si="179"/>
        <v>1.4863726702249465</v>
      </c>
      <c r="AA1422" s="1">
        <f t="shared" si="179"/>
        <v>1.7023967892844425</v>
      </c>
      <c r="AB1422" s="1">
        <f t="shared" si="179"/>
        <v>0.90675539547234729</v>
      </c>
      <c r="AC1422" s="1">
        <f t="shared" si="179"/>
        <v>6.7865964507312471E-2</v>
      </c>
      <c r="AD1422" s="1">
        <f t="shared" si="179"/>
        <v>0.83660918051095057</v>
      </c>
      <c r="AE1422" s="1">
        <f t="shared" si="179"/>
        <v>1.1496310843820026</v>
      </c>
      <c r="AF1422" s="1">
        <f t="shared" si="179"/>
        <v>1.2326324964707098</v>
      </c>
      <c r="AG1422" s="1">
        <f t="shared" si="179"/>
        <v>1.5552519450927582</v>
      </c>
      <c r="AH1422" s="1">
        <f t="shared" si="179"/>
        <v>1.4755931018121831</v>
      </c>
      <c r="AI1422" s="1">
        <f t="shared" si="179"/>
        <v>0.88327303372264354</v>
      </c>
      <c r="AJ1422" s="1">
        <f t="shared" si="179"/>
        <v>1.1433015488644236</v>
      </c>
      <c r="AK1422" s="1">
        <f t="shared" si="179"/>
        <v>1.4422131674746699</v>
      </c>
      <c r="AL1422" s="1">
        <f t="shared" si="179"/>
        <v>1.3306053452806297</v>
      </c>
      <c r="AM1422" s="1">
        <f t="shared" si="179"/>
        <v>0.89370563965074268</v>
      </c>
      <c r="AN1422" s="29">
        <f t="shared" si="179"/>
        <v>1.3497438473677552</v>
      </c>
      <c r="AO1422" s="1">
        <f t="shared" ref="AO1422:AO1485" si="180">_xlfn.STDEV.P(K1422:O1422)</f>
        <v>19606.803325231172</v>
      </c>
      <c r="AP1422" s="1">
        <f t="shared" ref="AP1422:AP1485" si="181">_xlfn.STDEV.P(P1422:T1422)</f>
        <v>8238.2104100821089</v>
      </c>
      <c r="AQ1422" s="29">
        <f t="shared" ref="AQ1422:AQ1485" si="182">_xlfn.STDEV.P(U1422:Y1422)</f>
        <v>6687.011204697018</v>
      </c>
    </row>
    <row r="1423" spans="1:43" x14ac:dyDescent="0.2">
      <c r="A1423" s="26"/>
      <c r="E1423" s="25" t="s">
        <v>2784</v>
      </c>
      <c r="F1423" s="26" t="s">
        <v>2785</v>
      </c>
      <c r="G1423" s="1">
        <v>0.93162366896611803</v>
      </c>
      <c r="H1423" s="1">
        <v>0.96704925004716602</v>
      </c>
      <c r="I1423" s="1">
        <f>VLOOKUP(F1423,'[1]SUSMB vs SHAM all proteins sum'!$B$2:$E$3214,2,FALSE)</f>
        <v>0.64894329845745902</v>
      </c>
      <c r="J1423" s="29">
        <f>VLOOKUP(F1423,'[1]SUSMB vs SHAM all proteins sum'!$B$2:$E$3214,3,FALSE)</f>
        <v>0.83933634518525602</v>
      </c>
      <c r="K1423" s="25">
        <f>VLOOKUP($E1423,[1]AllProteinsNorm!$A$1:$Q$3226,4,FALSE)</f>
        <v>343386.94264766201</v>
      </c>
      <c r="L1423" s="1">
        <f>VLOOKUP($E1423,[1]AllProteinsNorm!$A$1:$Q$3226,5,FALSE)</f>
        <v>111089.274610547</v>
      </c>
      <c r="M1423" s="1">
        <f>VLOOKUP($E1423,[1]AllProteinsNorm!$A$1:$Q$3226,10,FALSE)</f>
        <v>83045.057950250004</v>
      </c>
      <c r="N1423" s="1">
        <f>VLOOKUP($E1423,[1]AllProteinsNorm!$A$1:$Q$3226,11,FALSE)</f>
        <v>107252.126498816</v>
      </c>
      <c r="O1423" s="1">
        <f>VLOOKUP($E1423,[1]AllProteinsNorm!$A$1:$Q$3226,15,FALSE)</f>
        <v>126675.55551298099</v>
      </c>
      <c r="P1423" s="1">
        <f>VLOOKUP($E1423,[1]AllProteinsNorm!$A$1:$Q$3226,6,FALSE)</f>
        <v>109304.147225037</v>
      </c>
      <c r="Q1423" s="1">
        <f>VLOOKUP($E1423,[1]AllProteinsNorm!$A$1:$Q$3226,8,FALSE)</f>
        <v>81214.058505838504</v>
      </c>
      <c r="R1423" s="1">
        <f>VLOOKUP($E1423,[1]AllProteinsNorm!$A$1:$Q$3226,13,FALSE)</f>
        <v>367049.18978051998</v>
      </c>
      <c r="S1423" s="1">
        <f>VLOOKUP($E1423,[1]AllProteinsNorm!$A$1:$Q$3226,16,FALSE)</f>
        <v>150251.72904658501</v>
      </c>
      <c r="T1423" s="1">
        <f>VLOOKUP($E1423,[1]AllProteinsNorm!$A$1:$Q$3226,17,FALSE)</f>
        <v>74353.221431821003</v>
      </c>
      <c r="U1423" s="1">
        <f>VLOOKUP($E1423,[1]AllProteinsNorm!$A$1:$Q$3226,3,FALSE)</f>
        <v>274736.89276052499</v>
      </c>
      <c r="V1423" s="1">
        <f>VLOOKUP($E1423,[1]AllProteinsNorm!$A$1:$Q$3226,7,FALSE)</f>
        <v>111960.22526241399</v>
      </c>
      <c r="W1423" s="1">
        <f>VLOOKUP($E1423,[1]AllProteinsNorm!$A$1:$Q$3226,9,FALSE)</f>
        <v>119705.163849084</v>
      </c>
      <c r="X1423" s="1">
        <f>VLOOKUP($E1423,[1]AllProteinsNorm!$A$1:$Q$3226,12,FALSE)</f>
        <v>47866.3981277278</v>
      </c>
      <c r="Y1423" s="29">
        <f>VLOOKUP($E1423,[1]AllProteinsNorm!$A$1:$Q$3226,14,FALSE)</f>
        <v>101724.179866534</v>
      </c>
      <c r="Z1423" s="25">
        <f t="shared" si="179"/>
        <v>2.2255972960607799</v>
      </c>
      <c r="AA1423" s="1">
        <f t="shared" si="179"/>
        <v>0.72000404933355788</v>
      </c>
      <c r="AB1423" s="1">
        <f t="shared" si="179"/>
        <v>0.53824078166807254</v>
      </c>
      <c r="AC1423" s="1">
        <f t="shared" si="179"/>
        <v>0.69513430211426486</v>
      </c>
      <c r="AD1423" s="1">
        <f t="shared" si="179"/>
        <v>0.82102357082332489</v>
      </c>
      <c r="AE1423" s="1">
        <f t="shared" si="179"/>
        <v>0.70843408499047089</v>
      </c>
      <c r="AF1423" s="1">
        <f t="shared" si="179"/>
        <v>0.52637350628144752</v>
      </c>
      <c r="AG1423" s="1">
        <f t="shared" si="179"/>
        <v>2.3789596599047833</v>
      </c>
      <c r="AH1423" s="1">
        <f t="shared" si="179"/>
        <v>0.97382806496999852</v>
      </c>
      <c r="AI1423" s="1">
        <f t="shared" si="179"/>
        <v>0.48190629293048909</v>
      </c>
      <c r="AJ1423" s="1">
        <f t="shared" si="179"/>
        <v>1.780655027070605</v>
      </c>
      <c r="AK1423" s="1">
        <f t="shared" si="179"/>
        <v>0.72564895068260682</v>
      </c>
      <c r="AL1423" s="1">
        <f t="shared" si="179"/>
        <v>0.77584630019084366</v>
      </c>
      <c r="AM1423" s="1">
        <f t="shared" si="179"/>
        <v>0.31023697471964751</v>
      </c>
      <c r="AN1423" s="29">
        <f t="shared" si="179"/>
        <v>0.65930596518708362</v>
      </c>
      <c r="AO1423" s="1">
        <f t="shared" si="180"/>
        <v>95577.10735125115</v>
      </c>
      <c r="AP1423" s="1">
        <f t="shared" si="181"/>
        <v>108640.22778939514</v>
      </c>
      <c r="AQ1423" s="29">
        <f t="shared" si="182"/>
        <v>76050.579138868401</v>
      </c>
    </row>
    <row r="1424" spans="1:43" x14ac:dyDescent="0.2">
      <c r="A1424" s="26"/>
      <c r="E1424" s="25" t="s">
        <v>227</v>
      </c>
      <c r="F1424" s="26" t="s">
        <v>228</v>
      </c>
      <c r="G1424" s="1">
        <v>0.49769421263278302</v>
      </c>
      <c r="H1424" s="1">
        <v>1.18110453818255</v>
      </c>
      <c r="I1424" s="1">
        <f>VLOOKUP(F1424,'[1]SUSMB vs SHAM all proteins sum'!$B$2:$E$3214,2,FALSE)</f>
        <v>2.33344769077726E-2</v>
      </c>
      <c r="J1424" s="29">
        <f>VLOOKUP(F1424,'[1]SUSMB vs SHAM all proteins sum'!$B$2:$E$3214,3,FALSE)</f>
        <v>1.8613487256643</v>
      </c>
      <c r="K1424" s="25">
        <f>VLOOKUP($E1424,[1]AllProteinsNorm!$A$1:$Q$3226,4,FALSE)</f>
        <v>34787.2368041722</v>
      </c>
      <c r="L1424" s="1">
        <f>VLOOKUP($E1424,[1]AllProteinsNorm!$A$1:$Q$3226,5,FALSE)</f>
        <v>71717.724147201705</v>
      </c>
      <c r="M1424" s="1">
        <f>VLOOKUP($E1424,[1]AllProteinsNorm!$A$1:$Q$3226,10,FALSE)</f>
        <v>106563.257334183</v>
      </c>
      <c r="N1424" s="1">
        <f>VLOOKUP($E1424,[1]AllProteinsNorm!$A$1:$Q$3226,11,FALSE)</f>
        <v>68130.130922386801</v>
      </c>
      <c r="O1424" s="1">
        <f>VLOOKUP($E1424,[1]AllProteinsNorm!$A$1:$Q$3226,15,FALSE)</f>
        <v>68084.595443895596</v>
      </c>
      <c r="P1424" s="1">
        <f>VLOOKUP($E1424,[1]AllProteinsNorm!$A$1:$Q$3226,6,FALSE)</f>
        <v>82031.325494864897</v>
      </c>
      <c r="Q1424" s="1">
        <f>VLOOKUP($E1424,[1]AllProteinsNorm!$A$1:$Q$3226,8,FALSE)</f>
        <v>91316.373357194694</v>
      </c>
      <c r="R1424" s="1">
        <f>VLOOKUP($E1424,[1]AllProteinsNorm!$A$1:$Q$3226,13,FALSE)</f>
        <v>43050.726740267397</v>
      </c>
      <c r="S1424" s="1">
        <f>VLOOKUP($E1424,[1]AllProteinsNorm!$A$1:$Q$3226,16,FALSE)</f>
        <v>96413.089522521404</v>
      </c>
      <c r="T1424" s="1">
        <f>VLOOKUP($E1424,[1]AllProteinsNorm!$A$1:$Q$3226,17,FALSE)</f>
        <v>91167.243676027705</v>
      </c>
      <c r="U1424" s="1">
        <f>VLOOKUP($E1424,[1]AllProteinsNorm!$A$1:$Q$3226,3,FALSE)</f>
        <v>179958.30210216</v>
      </c>
      <c r="V1424" s="1">
        <f>VLOOKUP($E1424,[1]AllProteinsNorm!$A$1:$Q$3226,7,FALSE)</f>
        <v>127835.02642733599</v>
      </c>
      <c r="W1424" s="1">
        <f>VLOOKUP($E1424,[1]AllProteinsNorm!$A$1:$Q$3226,9,FALSE)</f>
        <v>110396.28035143801</v>
      </c>
      <c r="X1424" s="1">
        <f>VLOOKUP($E1424,[1]AllProteinsNorm!$A$1:$Q$3226,12,FALSE)</f>
        <v>81057.426615916993</v>
      </c>
      <c r="Y1424" s="29">
        <f>VLOOKUP($E1424,[1]AllProteinsNorm!$A$1:$Q$3226,14,FALSE)</f>
        <v>133847.95226506001</v>
      </c>
      <c r="Z1424" s="25">
        <f t="shared" si="179"/>
        <v>0.49798075366731204</v>
      </c>
      <c r="AA1424" s="1">
        <f t="shared" si="179"/>
        <v>1.026642228676367</v>
      </c>
      <c r="AB1424" s="1">
        <f t="shared" si="179"/>
        <v>1.5254574975082715</v>
      </c>
      <c r="AC1424" s="1">
        <f t="shared" si="179"/>
        <v>0.9752856812160986</v>
      </c>
      <c r="AD1424" s="1">
        <f t="shared" si="179"/>
        <v>0.97463383893194988</v>
      </c>
      <c r="AE1424" s="1">
        <f t="shared" si="179"/>
        <v>1.1742818644728366</v>
      </c>
      <c r="AF1424" s="1">
        <f t="shared" si="179"/>
        <v>1.3071977139939892</v>
      </c>
      <c r="AG1424" s="1">
        <f t="shared" si="179"/>
        <v>0.61627295863500853</v>
      </c>
      <c r="AH1424" s="1">
        <f t="shared" si="179"/>
        <v>1.3801574196333106</v>
      </c>
      <c r="AI1424" s="1">
        <f t="shared" si="179"/>
        <v>1.3050629163542757</v>
      </c>
      <c r="AJ1424" s="1">
        <f t="shared" si="179"/>
        <v>2.5761106412100951</v>
      </c>
      <c r="AK1424" s="1">
        <f t="shared" si="179"/>
        <v>1.8299637641162276</v>
      </c>
      <c r="AL1424" s="1">
        <f t="shared" si="179"/>
        <v>1.580327382739509</v>
      </c>
      <c r="AM1424" s="1">
        <f t="shared" si="179"/>
        <v>1.1603404611798891</v>
      </c>
      <c r="AN1424" s="29">
        <f t="shared" si="179"/>
        <v>1.9160390496375066</v>
      </c>
      <c r="AO1424" s="1">
        <f t="shared" si="180"/>
        <v>22745.651919975848</v>
      </c>
      <c r="AP1424" s="1">
        <f t="shared" si="181"/>
        <v>19433.816497738164</v>
      </c>
      <c r="AQ1424" s="29">
        <f t="shared" si="182"/>
        <v>32366.189834137018</v>
      </c>
    </row>
    <row r="1425" spans="1:43" x14ac:dyDescent="0.2">
      <c r="A1425" s="26"/>
      <c r="E1425" s="25" t="s">
        <v>2786</v>
      </c>
      <c r="F1425" s="26" t="s">
        <v>2787</v>
      </c>
      <c r="G1425" s="1">
        <v>0.33990944781409999</v>
      </c>
      <c r="H1425" s="1">
        <v>1.06848354396608</v>
      </c>
      <c r="I1425" s="1">
        <f>VLOOKUP(F1425,'[1]SUSMB vs SHAM all proteins sum'!$B$2:$E$3214,2,FALSE)</f>
        <v>0.44312563612733502</v>
      </c>
      <c r="J1425" s="29">
        <f>VLOOKUP(F1425,'[1]SUSMB vs SHAM all proteins sum'!$B$2:$E$3214,3,FALSE)</f>
        <v>1.07201192127655</v>
      </c>
      <c r="K1425" s="25">
        <f>VLOOKUP($E1425,[1]AllProteinsNorm!$A$1:$Q$3226,4,FALSE)</f>
        <v>186709.42730299299</v>
      </c>
      <c r="L1425" s="1">
        <f>VLOOKUP($E1425,[1]AllProteinsNorm!$A$1:$Q$3226,5,FALSE)</f>
        <v>185327.11078769699</v>
      </c>
      <c r="M1425" s="1">
        <f>VLOOKUP($E1425,[1]AllProteinsNorm!$A$1:$Q$3226,10,FALSE)</f>
        <v>196724.409951857</v>
      </c>
      <c r="N1425" s="1">
        <f>VLOOKUP($E1425,[1]AllProteinsNorm!$A$1:$Q$3226,11,FALSE)</f>
        <v>168002.31245241899</v>
      </c>
      <c r="O1425" s="1">
        <f>VLOOKUP($E1425,[1]AllProteinsNorm!$A$1:$Q$3226,15,FALSE)</f>
        <v>235948.60377386599</v>
      </c>
      <c r="P1425" s="1">
        <f>VLOOKUP($E1425,[1]AllProteinsNorm!$A$1:$Q$3226,6,FALSE)</f>
        <v>188025.09271195301</v>
      </c>
      <c r="Q1425" s="1">
        <f>VLOOKUP($E1425,[1]AllProteinsNorm!$A$1:$Q$3226,8,FALSE)</f>
        <v>218070.70999194699</v>
      </c>
      <c r="R1425" s="1">
        <f>VLOOKUP($E1425,[1]AllProteinsNorm!$A$1:$Q$3226,13,FALSE)</f>
        <v>223302.40072068499</v>
      </c>
      <c r="S1425" s="1">
        <f>VLOOKUP($E1425,[1]AllProteinsNorm!$A$1:$Q$3226,16,FALSE)</f>
        <v>193837.391891523</v>
      </c>
      <c r="T1425" s="1">
        <f>VLOOKUP($E1425,[1]AllProteinsNorm!$A$1:$Q$3226,17,FALSE)</f>
        <v>211734.298854469</v>
      </c>
      <c r="U1425" s="1">
        <f>VLOOKUP($E1425,[1]AllProteinsNorm!$A$1:$Q$3226,3,FALSE)</f>
        <v>179406.16947181101</v>
      </c>
      <c r="V1425" s="1">
        <f>VLOOKUP($E1425,[1]AllProteinsNorm!$A$1:$Q$3226,7,FALSE)</f>
        <v>176522.863285617</v>
      </c>
      <c r="W1425" s="1">
        <f>VLOOKUP($E1425,[1]AllProteinsNorm!$A$1:$Q$3226,9,FALSE)</f>
        <v>215188.74315942201</v>
      </c>
      <c r="X1425" s="1">
        <f>VLOOKUP($E1425,[1]AllProteinsNorm!$A$1:$Q$3226,12,FALSE)</f>
        <v>245183.75370434899</v>
      </c>
      <c r="Y1425" s="29">
        <f>VLOOKUP($E1425,[1]AllProteinsNorm!$A$1:$Q$3226,14,FALSE)</f>
        <v>228636.005449207</v>
      </c>
      <c r="Z1425" s="25">
        <f t="shared" si="179"/>
        <v>0.95973655797515511</v>
      </c>
      <c r="AA1425" s="1">
        <f t="shared" si="179"/>
        <v>0.95263108015549747</v>
      </c>
      <c r="AB1425" s="1">
        <f t="shared" si="179"/>
        <v>1.0112162562123719</v>
      </c>
      <c r="AC1425" s="1">
        <f t="shared" si="179"/>
        <v>0.86357696777299509</v>
      </c>
      <c r="AD1425" s="1">
        <f t="shared" si="179"/>
        <v>1.2128391378839809</v>
      </c>
      <c r="AE1425" s="1">
        <f t="shared" si="179"/>
        <v>0.96649943122307724</v>
      </c>
      <c r="AF1425" s="1">
        <f t="shared" si="179"/>
        <v>1.1209419664880227</v>
      </c>
      <c r="AG1425" s="1">
        <f t="shared" si="179"/>
        <v>1.1478342607064682</v>
      </c>
      <c r="AH1425" s="1">
        <f t="shared" si="179"/>
        <v>0.99637620867936427</v>
      </c>
      <c r="AI1425" s="1">
        <f t="shared" si="179"/>
        <v>1.0883711129278013</v>
      </c>
      <c r="AJ1425" s="1">
        <f t="shared" si="179"/>
        <v>0.92219585296549789</v>
      </c>
      <c r="AK1425" s="1">
        <f t="shared" si="179"/>
        <v>0.90737488546161471</v>
      </c>
      <c r="AL1425" s="1">
        <f t="shared" si="179"/>
        <v>1.1061278836214006</v>
      </c>
      <c r="AM1425" s="1">
        <f t="shared" si="179"/>
        <v>1.2603102866882823</v>
      </c>
      <c r="AN1425" s="29">
        <f t="shared" si="179"/>
        <v>1.1752504202314225</v>
      </c>
      <c r="AO1425" s="1">
        <f t="shared" si="180"/>
        <v>22671.074707481275</v>
      </c>
      <c r="AP1425" s="1">
        <f t="shared" si="181"/>
        <v>13740.768917074052</v>
      </c>
      <c r="AQ1425" s="29">
        <f t="shared" si="182"/>
        <v>27069.154837762875</v>
      </c>
    </row>
    <row r="1426" spans="1:43" x14ac:dyDescent="0.2">
      <c r="A1426" s="26"/>
      <c r="E1426" s="25" t="s">
        <v>2788</v>
      </c>
      <c r="F1426" s="26" t="s">
        <v>2789</v>
      </c>
      <c r="G1426" s="1">
        <v>0.60591625679896099</v>
      </c>
      <c r="H1426" s="1">
        <v>1.05024279703958</v>
      </c>
      <c r="I1426" s="1">
        <f>VLOOKUP(F1426,'[1]SUSMB vs SHAM all proteins sum'!$B$2:$E$3214,2,FALSE)</f>
        <v>0.65231137848229603</v>
      </c>
      <c r="J1426" s="29">
        <f>VLOOKUP(F1426,'[1]SUSMB vs SHAM all proteins sum'!$B$2:$E$3214,3,FALSE)</f>
        <v>0.95850655581831501</v>
      </c>
      <c r="K1426" s="25">
        <f>VLOOKUP($E1426,[1]AllProteinsNorm!$A$1:$Q$3226,4,FALSE)</f>
        <v>10522686.7309446</v>
      </c>
      <c r="L1426" s="1">
        <f>VLOOKUP($E1426,[1]AllProteinsNorm!$A$1:$Q$3226,5,FALSE)</f>
        <v>8384019.9156652298</v>
      </c>
      <c r="M1426" s="1">
        <f>VLOOKUP($E1426,[1]AllProteinsNorm!$A$1:$Q$3226,10,FALSE)</f>
        <v>10289295.608221199</v>
      </c>
      <c r="N1426" s="1">
        <f>VLOOKUP($E1426,[1]AllProteinsNorm!$A$1:$Q$3226,11,FALSE)</f>
        <v>8590664.2462318894</v>
      </c>
      <c r="O1426" s="1">
        <f>VLOOKUP($E1426,[1]AllProteinsNorm!$A$1:$Q$3226,15,FALSE)</f>
        <v>12520040.3124945</v>
      </c>
      <c r="P1426" s="1">
        <f>VLOOKUP($E1426,[1]AllProteinsNorm!$A$1:$Q$3226,6,FALSE)</f>
        <v>10483520.9924362</v>
      </c>
      <c r="Q1426" s="1">
        <f>VLOOKUP($E1426,[1]AllProteinsNorm!$A$1:$Q$3226,8,FALSE)</f>
        <v>11863108.8702932</v>
      </c>
      <c r="R1426" s="1">
        <f>VLOOKUP($E1426,[1]AllProteinsNorm!$A$1:$Q$3226,13,FALSE)</f>
        <v>11426486.791397899</v>
      </c>
      <c r="S1426" s="1">
        <f>VLOOKUP($E1426,[1]AllProteinsNorm!$A$1:$Q$3226,16,FALSE)</f>
        <v>10085744.6294678</v>
      </c>
      <c r="T1426" s="1">
        <f>VLOOKUP($E1426,[1]AllProteinsNorm!$A$1:$Q$3226,17,FALSE)</f>
        <v>8704007.2373301201</v>
      </c>
      <c r="U1426" s="1">
        <f>VLOOKUP($E1426,[1]AllProteinsNorm!$A$1:$Q$3226,3,FALSE)</f>
        <v>9555816.2009276506</v>
      </c>
      <c r="V1426" s="1">
        <f>VLOOKUP($E1426,[1]AllProteinsNorm!$A$1:$Q$3226,7,FALSE)</f>
        <v>8463166.6017106995</v>
      </c>
      <c r="W1426" s="1">
        <f>VLOOKUP($E1426,[1]AllProteinsNorm!$A$1:$Q$3226,9,FALSE)</f>
        <v>8877008.4307321198</v>
      </c>
      <c r="X1426" s="1">
        <f>VLOOKUP($E1426,[1]AllProteinsNorm!$A$1:$Q$3226,12,FALSE)</f>
        <v>11549996.673044501</v>
      </c>
      <c r="Y1426" s="29">
        <f>VLOOKUP($E1426,[1]AllProteinsNorm!$A$1:$Q$3226,14,FALSE)</f>
        <v>9526279.6978571601</v>
      </c>
      <c r="Z1426" s="25">
        <f t="shared" si="179"/>
        <v>1.0458532666372813</v>
      </c>
      <c r="AA1426" s="1">
        <f t="shared" si="179"/>
        <v>0.83329047424406011</v>
      </c>
      <c r="AB1426" s="1">
        <f t="shared" si="179"/>
        <v>1.0226564468187653</v>
      </c>
      <c r="AC1426" s="1">
        <f t="shared" si="179"/>
        <v>0.85382892166544544</v>
      </c>
      <c r="AD1426" s="1">
        <f t="shared" si="179"/>
        <v>1.2443708906344479</v>
      </c>
      <c r="AE1426" s="1">
        <f t="shared" si="179"/>
        <v>1.0419605711112601</v>
      </c>
      <c r="AF1426" s="1">
        <f t="shared" si="179"/>
        <v>1.1790782603062528</v>
      </c>
      <c r="AG1426" s="1">
        <f t="shared" si="179"/>
        <v>1.1356822494608727</v>
      </c>
      <c r="AH1426" s="1">
        <f t="shared" si="179"/>
        <v>1.0024254486431361</v>
      </c>
      <c r="AI1426" s="1">
        <f t="shared" si="179"/>
        <v>0.8650941185226253</v>
      </c>
      <c r="AJ1426" s="1">
        <f t="shared" si="179"/>
        <v>0.94975568927048148</v>
      </c>
      <c r="AK1426" s="1">
        <f t="shared" si="179"/>
        <v>0.8411568891873793</v>
      </c>
      <c r="AL1426" s="1">
        <f t="shared" si="179"/>
        <v>0.88228876356698904</v>
      </c>
      <c r="AM1426" s="1">
        <f t="shared" si="179"/>
        <v>1.1479579368860449</v>
      </c>
      <c r="AN1426" s="29">
        <f t="shared" si="179"/>
        <v>0.94682004659564334</v>
      </c>
      <c r="AO1426" s="1">
        <f t="shared" si="180"/>
        <v>1502418.1595120782</v>
      </c>
      <c r="AP1426" s="1">
        <f t="shared" si="181"/>
        <v>1105723.4871331712</v>
      </c>
      <c r="AQ1426" s="29">
        <f t="shared" si="182"/>
        <v>1060643.8689284071</v>
      </c>
    </row>
    <row r="1427" spans="1:43" x14ac:dyDescent="0.2">
      <c r="A1427" s="26"/>
      <c r="E1427" s="25" t="s">
        <v>2790</v>
      </c>
      <c r="F1427" s="26" t="s">
        <v>2791</v>
      </c>
      <c r="G1427" s="1">
        <v>0.64069459266960704</v>
      </c>
      <c r="H1427" s="1">
        <v>0.96063499317240797</v>
      </c>
      <c r="I1427" s="1">
        <f>VLOOKUP(F1427,'[1]SUSMB vs SHAM all proteins sum'!$B$2:$E$3214,2,FALSE)</f>
        <v>0.68831366127968496</v>
      </c>
      <c r="J1427" s="29">
        <f>VLOOKUP(F1427,'[1]SUSMB vs SHAM all proteins sum'!$B$2:$E$3214,3,FALSE)</f>
        <v>0.95079245647577204</v>
      </c>
      <c r="K1427" s="25">
        <f>VLOOKUP($E1427,[1]AllProteinsNorm!$A$1:$Q$3226,4,FALSE)</f>
        <v>1523097.4286210299</v>
      </c>
      <c r="L1427" s="1">
        <f>VLOOKUP($E1427,[1]AllProteinsNorm!$A$1:$Q$3226,5,FALSE)</f>
        <v>2330138.6431311802</v>
      </c>
      <c r="M1427" s="1">
        <f>VLOOKUP($E1427,[1]AllProteinsNorm!$A$1:$Q$3226,10,FALSE)</f>
        <v>1978570.44945522</v>
      </c>
      <c r="N1427" s="1">
        <f>VLOOKUP($E1427,[1]AllProteinsNorm!$A$1:$Q$3226,11,FALSE)</f>
        <v>2130949.9543442801</v>
      </c>
      <c r="O1427" s="1">
        <f>VLOOKUP($E1427,[1]AllProteinsNorm!$A$1:$Q$3226,15,FALSE)</f>
        <v>1748715.81434813</v>
      </c>
      <c r="P1427" s="1">
        <f>VLOOKUP($E1427,[1]AllProteinsNorm!$A$1:$Q$3226,6,FALSE)</f>
        <v>1942354.8388859101</v>
      </c>
      <c r="Q1427" s="1">
        <f>VLOOKUP($E1427,[1]AllProteinsNorm!$A$1:$Q$3226,8,FALSE)</f>
        <v>1844263.29414545</v>
      </c>
      <c r="R1427" s="1">
        <f>VLOOKUP($E1427,[1]AllProteinsNorm!$A$1:$Q$3226,13,FALSE)</f>
        <v>1652764.6314749599</v>
      </c>
      <c r="S1427" s="1">
        <f>VLOOKUP($E1427,[1]AllProteinsNorm!$A$1:$Q$3226,16,FALSE)</f>
        <v>2033183.36804513</v>
      </c>
      <c r="T1427" s="1">
        <f>VLOOKUP($E1427,[1]AllProteinsNorm!$A$1:$Q$3226,17,FALSE)</f>
        <v>1778305.6714652299</v>
      </c>
      <c r="U1427" s="1">
        <f>VLOOKUP($E1427,[1]AllProteinsNorm!$A$1:$Q$3226,3,FALSE)</f>
        <v>1386699.69563244</v>
      </c>
      <c r="V1427" s="1">
        <f>VLOOKUP($E1427,[1]AllProteinsNorm!$A$1:$Q$3226,7,FALSE)</f>
        <v>1732016.75069661</v>
      </c>
      <c r="W1427" s="1">
        <f>VLOOKUP($E1427,[1]AllProteinsNorm!$A$1:$Q$3226,9,FALSE)</f>
        <v>2420217.81250335</v>
      </c>
      <c r="X1427" s="1">
        <f>VLOOKUP($E1427,[1]AllProteinsNorm!$A$1:$Q$3226,12,FALSE)</f>
        <v>1677958.8197463199</v>
      </c>
      <c r="Y1427" s="29">
        <f>VLOOKUP($E1427,[1]AllProteinsNorm!$A$1:$Q$3226,14,FALSE)</f>
        <v>2084547.67111479</v>
      </c>
      <c r="Z1427" s="25">
        <f t="shared" si="179"/>
        <v>0.78417431629037693</v>
      </c>
      <c r="AA1427" s="1">
        <f t="shared" si="179"/>
        <v>1.1996835153175378</v>
      </c>
      <c r="AB1427" s="1">
        <f t="shared" si="179"/>
        <v>1.0186768753451418</v>
      </c>
      <c r="AC1427" s="1">
        <f t="shared" si="179"/>
        <v>1.0971302243020957</v>
      </c>
      <c r="AD1427" s="1">
        <f t="shared" si="179"/>
        <v>0.90033506874484692</v>
      </c>
      <c r="AE1427" s="1">
        <f t="shared" si="179"/>
        <v>1.0000310874109195</v>
      </c>
      <c r="AF1427" s="1">
        <f t="shared" si="179"/>
        <v>0.94952816580835375</v>
      </c>
      <c r="AG1427" s="1">
        <f t="shared" si="179"/>
        <v>0.85093412313695926</v>
      </c>
      <c r="AH1427" s="1">
        <f t="shared" si="179"/>
        <v>1.0467946091756284</v>
      </c>
      <c r="AI1427" s="1">
        <f t="shared" si="179"/>
        <v>0.91556955443033572</v>
      </c>
      <c r="AJ1427" s="1">
        <f t="shared" si="179"/>
        <v>0.71394926239692835</v>
      </c>
      <c r="AK1427" s="1">
        <f t="shared" si="179"/>
        <v>0.89173747244171619</v>
      </c>
      <c r="AL1427" s="1">
        <f t="shared" si="179"/>
        <v>1.2460612254541636</v>
      </c>
      <c r="AM1427" s="1">
        <f t="shared" si="179"/>
        <v>0.8639054767686648</v>
      </c>
      <c r="AN1427" s="29">
        <f t="shared" si="179"/>
        <v>1.0732397770844533</v>
      </c>
      <c r="AO1427" s="1">
        <f t="shared" si="180"/>
        <v>283029.6085271943</v>
      </c>
      <c r="AP1427" s="1">
        <f t="shared" si="181"/>
        <v>131270.85565415717</v>
      </c>
      <c r="AQ1427" s="29">
        <f t="shared" si="182"/>
        <v>357154.62209581141</v>
      </c>
    </row>
    <row r="1428" spans="1:43" x14ac:dyDescent="0.2">
      <c r="A1428" s="26"/>
      <c r="E1428" s="25" t="s">
        <v>2792</v>
      </c>
      <c r="F1428" s="26" t="s">
        <v>2793</v>
      </c>
      <c r="G1428" s="1">
        <v>0.52374511845856597</v>
      </c>
      <c r="H1428" s="1">
        <v>0.922774124650801</v>
      </c>
      <c r="I1428" s="1">
        <f>VLOOKUP(F1428,'[1]SUSMB vs SHAM all proteins sum'!$B$2:$E$3214,2,FALSE)</f>
        <v>0.74967787794232399</v>
      </c>
      <c r="J1428" s="29">
        <f>VLOOKUP(F1428,'[1]SUSMB vs SHAM all proteins sum'!$B$2:$E$3214,3,FALSE)</f>
        <v>1.04232973161605</v>
      </c>
      <c r="K1428" s="25">
        <f>VLOOKUP($E1428,[1]AllProteinsNorm!$A$1:$Q$3226,4,FALSE)</f>
        <v>753628.47564989305</v>
      </c>
      <c r="L1428" s="1">
        <f>VLOOKUP($E1428,[1]AllProteinsNorm!$A$1:$Q$3226,5,FALSE)</f>
        <v>1096460.9808195501</v>
      </c>
      <c r="M1428" s="1">
        <f>VLOOKUP($E1428,[1]AllProteinsNorm!$A$1:$Q$3226,10,FALSE)</f>
        <v>1250165.3592429401</v>
      </c>
      <c r="N1428" s="1">
        <f>VLOOKUP($E1428,[1]AllProteinsNorm!$A$1:$Q$3226,11,FALSE)</f>
        <v>942274.77202311903</v>
      </c>
      <c r="O1428" s="1">
        <f>VLOOKUP($E1428,[1]AllProteinsNorm!$A$1:$Q$3226,15,FALSE)</f>
        <v>675457.01158305095</v>
      </c>
      <c r="P1428" s="1">
        <f>VLOOKUP($E1428,[1]AllProteinsNorm!$A$1:$Q$3226,6,FALSE)</f>
        <v>782140.28635078401</v>
      </c>
      <c r="Q1428" s="1">
        <f>VLOOKUP($E1428,[1]AllProteinsNorm!$A$1:$Q$3226,8,FALSE)</f>
        <v>825183.17065532401</v>
      </c>
      <c r="R1428" s="1">
        <f>VLOOKUP($E1428,[1]AllProteinsNorm!$A$1:$Q$3226,13,FALSE)</f>
        <v>787560.27410802699</v>
      </c>
      <c r="S1428" s="1">
        <f>VLOOKUP($E1428,[1]AllProteinsNorm!$A$1:$Q$3226,16,FALSE)</f>
        <v>937302.13251678203</v>
      </c>
      <c r="T1428" s="1">
        <f>VLOOKUP($E1428,[1]AllProteinsNorm!$A$1:$Q$3226,17,FALSE)</f>
        <v>923361.65507798095</v>
      </c>
      <c r="U1428" s="1">
        <f>VLOOKUP($E1428,[1]AllProteinsNorm!$A$1:$Q$3226,3,FALSE)</f>
        <v>884409.979649193</v>
      </c>
      <c r="V1428" s="1">
        <f>VLOOKUP($E1428,[1]AllProteinsNorm!$A$1:$Q$3226,7,FALSE)</f>
        <v>881487.69993460295</v>
      </c>
      <c r="W1428" s="1">
        <f>VLOOKUP($E1428,[1]AllProteinsNorm!$A$1:$Q$3226,9,FALSE)</f>
        <v>1054417.4976160801</v>
      </c>
      <c r="X1428" s="1">
        <f>VLOOKUP($E1428,[1]AllProteinsNorm!$A$1:$Q$3226,12,FALSE)</f>
        <v>878492.49616794195</v>
      </c>
      <c r="Y1428" s="29">
        <f>VLOOKUP($E1428,[1]AllProteinsNorm!$A$1:$Q$3226,14,FALSE)</f>
        <v>1120207.0395499901</v>
      </c>
      <c r="Z1428" s="25">
        <f t="shared" si="179"/>
        <v>0.79867593918001389</v>
      </c>
      <c r="AA1428" s="1">
        <f t="shared" si="179"/>
        <v>1.1620009486439815</v>
      </c>
      <c r="AB1428" s="1">
        <f t="shared" si="179"/>
        <v>1.3248928678851155</v>
      </c>
      <c r="AC1428" s="1">
        <f t="shared" si="179"/>
        <v>0.99859839805312023</v>
      </c>
      <c r="AD1428" s="1">
        <f t="shared" si="179"/>
        <v>0.71583184623776941</v>
      </c>
      <c r="AE1428" s="1">
        <f t="shared" si="179"/>
        <v>0.82889201769220078</v>
      </c>
      <c r="AF1428" s="1">
        <f t="shared" si="179"/>
        <v>0.87450775164824568</v>
      </c>
      <c r="AG1428" s="1">
        <f t="shared" si="179"/>
        <v>0.83463598033722597</v>
      </c>
      <c r="AH1428" s="1">
        <f t="shared" si="179"/>
        <v>0.99332852349788592</v>
      </c>
      <c r="AI1428" s="1">
        <f t="shared" si="179"/>
        <v>0.97855476657282969</v>
      </c>
      <c r="AJ1428" s="1">
        <f t="shared" si="179"/>
        <v>0.93727478981917167</v>
      </c>
      <c r="AK1428" s="1">
        <f t="shared" si="179"/>
        <v>0.93417783346599748</v>
      </c>
      <c r="AL1428" s="1">
        <f t="shared" si="179"/>
        <v>1.1174443540899162</v>
      </c>
      <c r="AM1428" s="1">
        <f t="shared" si="179"/>
        <v>0.93100359409120403</v>
      </c>
      <c r="AN1428" s="29">
        <f t="shared" si="179"/>
        <v>1.1871664066529866</v>
      </c>
      <c r="AO1428" s="1">
        <f t="shared" si="180"/>
        <v>212292.43860261227</v>
      </c>
      <c r="AP1428" s="1">
        <f t="shared" si="181"/>
        <v>66508.608329650669</v>
      </c>
      <c r="AQ1428" s="29">
        <f t="shared" si="182"/>
        <v>102985.58455930784</v>
      </c>
    </row>
    <row r="1429" spans="1:43" x14ac:dyDescent="0.2">
      <c r="A1429" s="26"/>
      <c r="E1429" s="25" t="s">
        <v>2794</v>
      </c>
      <c r="F1429" s="26" t="s">
        <v>2795</v>
      </c>
      <c r="G1429" s="1">
        <v>0.144599239081009</v>
      </c>
      <c r="H1429" s="1">
        <v>1.06485626091928</v>
      </c>
      <c r="I1429" s="1">
        <f>VLOOKUP(F1429,'[1]SUSMB vs SHAM all proteins sum'!$B$2:$E$3214,2,FALSE)</f>
        <v>0.88947907514711699</v>
      </c>
      <c r="J1429" s="29">
        <f>VLOOKUP(F1429,'[1]SUSMB vs SHAM all proteins sum'!$B$2:$E$3214,3,FALSE)</f>
        <v>1.00767712724424</v>
      </c>
      <c r="K1429" s="25">
        <f>VLOOKUP($E1429,[1]AllProteinsNorm!$A$1:$Q$3226,4,FALSE)</f>
        <v>3737770.23317044</v>
      </c>
      <c r="L1429" s="1">
        <f>VLOOKUP($E1429,[1]AllProteinsNorm!$A$1:$Q$3226,5,FALSE)</f>
        <v>4144663.4876647498</v>
      </c>
      <c r="M1429" s="1">
        <f>VLOOKUP($E1429,[1]AllProteinsNorm!$A$1:$Q$3226,10,FALSE)</f>
        <v>3832098.8364024898</v>
      </c>
      <c r="N1429" s="1">
        <f>VLOOKUP($E1429,[1]AllProteinsNorm!$A$1:$Q$3226,11,FALSE)</f>
        <v>3940072.43415194</v>
      </c>
      <c r="O1429" s="1">
        <f>VLOOKUP($E1429,[1]AllProteinsNorm!$A$1:$Q$3226,15,FALSE)</f>
        <v>4263603.1404907303</v>
      </c>
      <c r="P1429" s="1">
        <f>VLOOKUP($E1429,[1]AllProteinsNorm!$A$1:$Q$3226,6,FALSE)</f>
        <v>4177280.5253383601</v>
      </c>
      <c r="Q1429" s="1">
        <f>VLOOKUP($E1429,[1]AllProteinsNorm!$A$1:$Q$3226,8,FALSE)</f>
        <v>4145496.9366428801</v>
      </c>
      <c r="R1429" s="1">
        <f>VLOOKUP($E1429,[1]AllProteinsNorm!$A$1:$Q$3226,13,FALSE)</f>
        <v>4056139.60333509</v>
      </c>
      <c r="S1429" s="1">
        <f>VLOOKUP($E1429,[1]AllProteinsNorm!$A$1:$Q$3226,16,FALSE)</f>
        <v>4072557.1520918398</v>
      </c>
      <c r="T1429" s="1">
        <f>VLOOKUP($E1429,[1]AllProteinsNorm!$A$1:$Q$3226,17,FALSE)</f>
        <v>4773359.88930446</v>
      </c>
      <c r="U1429" s="1">
        <f>VLOOKUP($E1429,[1]AllProteinsNorm!$A$1:$Q$3226,3,FALSE)</f>
        <v>3922131.1408335702</v>
      </c>
      <c r="V1429" s="1">
        <f>VLOOKUP($E1429,[1]AllProteinsNorm!$A$1:$Q$3226,7,FALSE)</f>
        <v>4308435.1083412301</v>
      </c>
      <c r="W1429" s="1">
        <f>VLOOKUP($E1429,[1]AllProteinsNorm!$A$1:$Q$3226,9,FALSE)</f>
        <v>4622139.8024446396</v>
      </c>
      <c r="X1429" s="1">
        <f>VLOOKUP($E1429,[1]AllProteinsNorm!$A$1:$Q$3226,12,FALSE)</f>
        <v>3577041.69544461</v>
      </c>
      <c r="Y1429" s="29">
        <f>VLOOKUP($E1429,[1]AllProteinsNorm!$A$1:$Q$3226,14,FALSE)</f>
        <v>3708666.7882175301</v>
      </c>
      <c r="Z1429" s="25">
        <f t="shared" si="179"/>
        <v>0.93827974093410105</v>
      </c>
      <c r="AA1429" s="1">
        <f t="shared" si="179"/>
        <v>1.0404207698359558</v>
      </c>
      <c r="AB1429" s="1">
        <f t="shared" si="179"/>
        <v>0.96195872917628911</v>
      </c>
      <c r="AC1429" s="1">
        <f t="shared" si="179"/>
        <v>0.98906297395437026</v>
      </c>
      <c r="AD1429" s="1">
        <f t="shared" si="179"/>
        <v>1.0702777860992838</v>
      </c>
      <c r="AE1429" s="1">
        <f t="shared" si="179"/>
        <v>1.0486085137980756</v>
      </c>
      <c r="AF1429" s="1">
        <f t="shared" si="179"/>
        <v>1.0406299876964711</v>
      </c>
      <c r="AG1429" s="1">
        <f t="shared" si="179"/>
        <v>1.0181989204247199</v>
      </c>
      <c r="AH1429" s="1">
        <f t="shared" si="179"/>
        <v>1.0223201618155238</v>
      </c>
      <c r="AI1429" s="1">
        <f t="shared" si="179"/>
        <v>1.1982402879063192</v>
      </c>
      <c r="AJ1429" s="1">
        <f t="shared" si="179"/>
        <v>0.98455923215200059</v>
      </c>
      <c r="AK1429" s="1">
        <f t="shared" si="179"/>
        <v>1.0815318024128153</v>
      </c>
      <c r="AL1429" s="1">
        <f t="shared" si="179"/>
        <v>1.1602800241470046</v>
      </c>
      <c r="AM1429" s="1">
        <f t="shared" si="179"/>
        <v>0.89793260311386358</v>
      </c>
      <c r="AN1429" s="29">
        <f t="shared" si="179"/>
        <v>0.9309740021948999</v>
      </c>
      <c r="AO1429" s="1">
        <f t="shared" si="180"/>
        <v>194742.25165544398</v>
      </c>
      <c r="AP1429" s="1">
        <f t="shared" si="181"/>
        <v>267976.02102080261</v>
      </c>
      <c r="AQ1429" s="29">
        <f t="shared" si="182"/>
        <v>386830.90880528645</v>
      </c>
    </row>
    <row r="1430" spans="1:43" x14ac:dyDescent="0.2">
      <c r="A1430" s="26"/>
      <c r="E1430" s="25" t="s">
        <v>2796</v>
      </c>
      <c r="F1430" s="26" t="s">
        <v>2797</v>
      </c>
      <c r="G1430" s="1">
        <v>0.75812931523714799</v>
      </c>
      <c r="H1430" s="1">
        <v>0.97461922946336599</v>
      </c>
      <c r="I1430" s="1">
        <f>VLOOKUP(F1430,'[1]SUSMB vs SHAM all proteins sum'!$B$2:$E$3214,2,FALSE)</f>
        <v>0.85401263126239002</v>
      </c>
      <c r="J1430" s="29">
        <f>VLOOKUP(F1430,'[1]SUSMB vs SHAM all proteins sum'!$B$2:$E$3214,3,FALSE)</f>
        <v>0.98375465201930901</v>
      </c>
      <c r="K1430" s="25">
        <f>VLOOKUP($E1430,[1]AllProteinsNorm!$A$1:$Q$3226,4,FALSE)</f>
        <v>448157.96214086202</v>
      </c>
      <c r="L1430" s="1">
        <f>VLOOKUP($E1430,[1]AllProteinsNorm!$A$1:$Q$3226,5,FALSE)</f>
        <v>634103.26230090403</v>
      </c>
      <c r="M1430" s="1">
        <f>VLOOKUP($E1430,[1]AllProteinsNorm!$A$1:$Q$3226,10,FALSE)</f>
        <v>506073.60882408998</v>
      </c>
      <c r="N1430" s="1">
        <f>VLOOKUP($E1430,[1]AllProteinsNorm!$A$1:$Q$3226,11,FALSE)</f>
        <v>521470.51058826997</v>
      </c>
      <c r="O1430" s="1">
        <f>VLOOKUP($E1430,[1]AllProteinsNorm!$A$1:$Q$3226,15,FALSE)</f>
        <v>447516.80356369901</v>
      </c>
      <c r="P1430" s="1">
        <f>VLOOKUP($E1430,[1]AllProteinsNorm!$A$1:$Q$3226,6,FALSE)</f>
        <v>410232.57196110801</v>
      </c>
      <c r="Q1430" s="1">
        <f>VLOOKUP($E1430,[1]AllProteinsNorm!$A$1:$Q$3226,8,FALSE)</f>
        <v>502390.69283230999</v>
      </c>
      <c r="R1430" s="1">
        <f>VLOOKUP($E1430,[1]AllProteinsNorm!$A$1:$Q$3226,13,FALSE)</f>
        <v>516466.04679624498</v>
      </c>
      <c r="S1430" s="1">
        <f>VLOOKUP($E1430,[1]AllProteinsNorm!$A$1:$Q$3226,16,FALSE)</f>
        <v>549355.50516899303</v>
      </c>
      <c r="T1430" s="1">
        <f>VLOOKUP($E1430,[1]AllProteinsNorm!$A$1:$Q$3226,17,FALSE)</f>
        <v>504721.48556499102</v>
      </c>
      <c r="U1430" s="1">
        <f>VLOOKUP($E1430,[1]AllProteinsNorm!$A$1:$Q$3226,3,FALSE)</f>
        <v>422134.00197545701</v>
      </c>
      <c r="V1430" s="1">
        <f>VLOOKUP($E1430,[1]AllProteinsNorm!$A$1:$Q$3226,7,FALSE)</f>
        <v>529293.01155078295</v>
      </c>
      <c r="W1430" s="1">
        <f>VLOOKUP($E1430,[1]AllProteinsNorm!$A$1:$Q$3226,9,FALSE)</f>
        <v>554631.60850497102</v>
      </c>
      <c r="X1430" s="1">
        <f>VLOOKUP($E1430,[1]AllProteinsNorm!$A$1:$Q$3226,12,FALSE)</f>
        <v>447395.14187392598</v>
      </c>
      <c r="Y1430" s="29">
        <f>VLOOKUP($E1430,[1]AllProteinsNorm!$A$1:$Q$3226,14,FALSE)</f>
        <v>557744.78107451205</v>
      </c>
      <c r="Z1430" s="25">
        <f t="shared" si="179"/>
        <v>0.87622508293172074</v>
      </c>
      <c r="AA1430" s="1">
        <f t="shared" si="179"/>
        <v>1.2397797886769362</v>
      </c>
      <c r="AB1430" s="1">
        <f t="shared" si="179"/>
        <v>0.989460028207791</v>
      </c>
      <c r="AC1430" s="1">
        <f t="shared" si="179"/>
        <v>1.0195635913817276</v>
      </c>
      <c r="AD1430" s="1">
        <f t="shared" si="179"/>
        <v>0.87497150880182395</v>
      </c>
      <c r="AE1430" s="1">
        <f t="shared" si="179"/>
        <v>0.80207449103611628</v>
      </c>
      <c r="AF1430" s="1">
        <f t="shared" si="179"/>
        <v>0.98225930068994838</v>
      </c>
      <c r="AG1430" s="1">
        <f t="shared" si="179"/>
        <v>1.009779013015099</v>
      </c>
      <c r="AH1430" s="1">
        <f t="shared" si="179"/>
        <v>1.0740835012196006</v>
      </c>
      <c r="AI1430" s="1">
        <f t="shared" si="179"/>
        <v>0.9868163971336531</v>
      </c>
      <c r="AJ1430" s="1">
        <f t="shared" si="179"/>
        <v>0.8253438120842409</v>
      </c>
      <c r="AK1430" s="1">
        <f t="shared" si="179"/>
        <v>1.0348579119866064</v>
      </c>
      <c r="AL1430" s="1">
        <f t="shared" si="179"/>
        <v>1.084399181121926</v>
      </c>
      <c r="AM1430" s="1">
        <f t="shared" si="179"/>
        <v>0.87473363949408767</v>
      </c>
      <c r="AN1430" s="29">
        <f t="shared" si="179"/>
        <v>1.0904859632910877</v>
      </c>
      <c r="AO1430" s="1">
        <f t="shared" si="180"/>
        <v>68215.062250877512</v>
      </c>
      <c r="AP1430" s="1">
        <f t="shared" si="181"/>
        <v>46339.229356922602</v>
      </c>
      <c r="AQ1430" s="29">
        <f t="shared" si="182"/>
        <v>56537.520603204161</v>
      </c>
    </row>
    <row r="1431" spans="1:43" x14ac:dyDescent="0.2">
      <c r="A1431" s="26"/>
      <c r="E1431" s="25" t="s">
        <v>2798</v>
      </c>
      <c r="F1431" s="26" t="s">
        <v>2799</v>
      </c>
      <c r="G1431" s="1">
        <v>0.87338112919166</v>
      </c>
      <c r="H1431" s="1">
        <v>1.0137854256080201</v>
      </c>
      <c r="I1431" s="1">
        <f>VLOOKUP(F1431,'[1]SUSMB vs SHAM all proteins sum'!$B$2:$E$3214,2,FALSE)</f>
        <v>0.52953777744486696</v>
      </c>
      <c r="J1431" s="29">
        <f>VLOOKUP(F1431,'[1]SUSMB vs SHAM all proteins sum'!$B$2:$E$3214,3,FALSE)</f>
        <v>0.94653803859567898</v>
      </c>
      <c r="K1431" s="25">
        <f>VLOOKUP($E1431,[1]AllProteinsNorm!$A$1:$Q$3226,4,FALSE)</f>
        <v>882315.26002536598</v>
      </c>
      <c r="L1431" s="1">
        <f>VLOOKUP($E1431,[1]AllProteinsNorm!$A$1:$Q$3226,5,FALSE)</f>
        <v>938175.91863994906</v>
      </c>
      <c r="M1431" s="1">
        <f>VLOOKUP($E1431,[1]AllProteinsNorm!$A$1:$Q$3226,10,FALSE)</f>
        <v>1090642.5636279201</v>
      </c>
      <c r="N1431" s="1">
        <f>VLOOKUP($E1431,[1]AllProteinsNorm!$A$1:$Q$3226,11,FALSE)</f>
        <v>825433.88895794901</v>
      </c>
      <c r="O1431" s="1">
        <f>VLOOKUP($E1431,[1]AllProteinsNorm!$A$1:$Q$3226,15,FALSE)</f>
        <v>1120647.97516664</v>
      </c>
      <c r="P1431" s="1">
        <f>VLOOKUP($E1431,[1]AllProteinsNorm!$A$1:$Q$3226,6,FALSE)</f>
        <v>887838.01103952294</v>
      </c>
      <c r="Q1431" s="1">
        <f>VLOOKUP($E1431,[1]AllProteinsNorm!$A$1:$Q$3226,8,FALSE)</f>
        <v>962483.66244444402</v>
      </c>
      <c r="R1431" s="1">
        <f>VLOOKUP($E1431,[1]AllProteinsNorm!$A$1:$Q$3226,13,FALSE)</f>
        <v>877694.22865602304</v>
      </c>
      <c r="S1431" s="1">
        <f>VLOOKUP($E1431,[1]AllProteinsNorm!$A$1:$Q$3226,16,FALSE)</f>
        <v>982551.25891309802</v>
      </c>
      <c r="T1431" s="1">
        <f>VLOOKUP($E1431,[1]AllProteinsNorm!$A$1:$Q$3226,17,FALSE)</f>
        <v>1213519.2711344101</v>
      </c>
      <c r="U1431" s="1">
        <f>VLOOKUP($E1431,[1]AllProteinsNorm!$A$1:$Q$3226,3,FALSE)</f>
        <v>830747.81520675204</v>
      </c>
      <c r="V1431" s="1">
        <f>VLOOKUP($E1431,[1]AllProteinsNorm!$A$1:$Q$3226,7,FALSE)</f>
        <v>816160.13380591001</v>
      </c>
      <c r="W1431" s="1">
        <f>VLOOKUP($E1431,[1]AllProteinsNorm!$A$1:$Q$3226,9,FALSE)</f>
        <v>890237.92276802904</v>
      </c>
      <c r="X1431" s="1">
        <f>VLOOKUP($E1431,[1]AllProteinsNorm!$A$1:$Q$3226,12,FALSE)</f>
        <v>1133743.7055130301</v>
      </c>
      <c r="Y1431" s="29">
        <f>VLOOKUP($E1431,[1]AllProteinsNorm!$A$1:$Q$3226,14,FALSE)</f>
        <v>927185.89032888098</v>
      </c>
      <c r="Z1431" s="25">
        <f t="shared" si="179"/>
        <v>0.908252105238612</v>
      </c>
      <c r="AA1431" s="1">
        <f t="shared" si="179"/>
        <v>0.96575486313634107</v>
      </c>
      <c r="AB1431" s="1">
        <f t="shared" si="179"/>
        <v>1.1227034704686132</v>
      </c>
      <c r="AC1431" s="1">
        <f t="shared" si="179"/>
        <v>0.84969862967098453</v>
      </c>
      <c r="AD1431" s="1">
        <f t="shared" si="179"/>
        <v>1.1535909314854496</v>
      </c>
      <c r="AE1431" s="1">
        <f t="shared" si="179"/>
        <v>0.91393720495588604</v>
      </c>
      <c r="AF1431" s="1">
        <f t="shared" si="179"/>
        <v>0.99077716580330244</v>
      </c>
      <c r="AG1431" s="1">
        <f t="shared" si="179"/>
        <v>0.90349523242938656</v>
      </c>
      <c r="AH1431" s="1">
        <f t="shared" si="179"/>
        <v>1.0114346762936117</v>
      </c>
      <c r="AI1431" s="1">
        <f t="shared" si="179"/>
        <v>1.2491923042606867</v>
      </c>
      <c r="AJ1431" s="1">
        <f t="shared" si="179"/>
        <v>0.85516876593771907</v>
      </c>
      <c r="AK1431" s="1">
        <f t="shared" si="179"/>
        <v>0.84015225999801224</v>
      </c>
      <c r="AL1431" s="1">
        <f t="shared" si="179"/>
        <v>0.91640766532142459</v>
      </c>
      <c r="AM1431" s="1">
        <f t="shared" si="179"/>
        <v>1.1670716284603653</v>
      </c>
      <c r="AN1431" s="29">
        <f t="shared" si="179"/>
        <v>0.95444176814365955</v>
      </c>
      <c r="AO1431" s="1">
        <f t="shared" si="180"/>
        <v>115619.87184388642</v>
      </c>
      <c r="AP1431" s="1">
        <f t="shared" si="181"/>
        <v>121399.21977581343</v>
      </c>
      <c r="AQ1431" s="29">
        <f t="shared" si="182"/>
        <v>114343.09725035602</v>
      </c>
    </row>
    <row r="1432" spans="1:43" x14ac:dyDescent="0.2">
      <c r="A1432" s="26"/>
      <c r="E1432" s="25" t="s">
        <v>2800</v>
      </c>
      <c r="F1432" s="26" t="s">
        <v>2801</v>
      </c>
      <c r="G1432" s="1">
        <v>0.28364708827801699</v>
      </c>
      <c r="H1432" s="1">
        <v>0.909230120962501</v>
      </c>
      <c r="I1432" s="1">
        <f>VLOOKUP(F1432,'[1]SUSMB vs SHAM all proteins sum'!$B$2:$E$3214,2,FALSE)</f>
        <v>0.73389605453123197</v>
      </c>
      <c r="J1432" s="29">
        <f>VLOOKUP(F1432,'[1]SUSMB vs SHAM all proteins sum'!$B$2:$E$3214,3,FALSE)</f>
        <v>0.96125133168579802</v>
      </c>
      <c r="K1432" s="25">
        <f>VLOOKUP($E1432,[1]AllProteinsNorm!$A$1:$Q$3226,4,FALSE)</f>
        <v>1123420.6501718001</v>
      </c>
      <c r="L1432" s="1">
        <f>VLOOKUP($E1432,[1]AllProteinsNorm!$A$1:$Q$3226,5,FALSE)</f>
        <v>1421628.4453517201</v>
      </c>
      <c r="M1432" s="1">
        <f>VLOOKUP($E1432,[1]AllProteinsNorm!$A$1:$Q$3226,10,FALSE)</f>
        <v>1133590.1612170499</v>
      </c>
      <c r="N1432" s="1">
        <f>VLOOKUP($E1432,[1]AllProteinsNorm!$A$1:$Q$3226,11,FALSE)</f>
        <v>1287073.83630352</v>
      </c>
      <c r="O1432" s="1">
        <f>VLOOKUP($E1432,[1]AllProteinsNorm!$A$1:$Q$3226,15,FALSE)</f>
        <v>1004354.3749581201</v>
      </c>
      <c r="P1432" s="1">
        <f>VLOOKUP($E1432,[1]AllProteinsNorm!$A$1:$Q$3226,6,FALSE)</f>
        <v>1153167.2372910201</v>
      </c>
      <c r="Q1432" s="1">
        <f>VLOOKUP($E1432,[1]AllProteinsNorm!$A$1:$Q$3226,8,FALSE)</f>
        <v>1097894.4791733399</v>
      </c>
      <c r="R1432" s="1">
        <f>VLOOKUP($E1432,[1]AllProteinsNorm!$A$1:$Q$3226,13,FALSE)</f>
        <v>869593.54564679996</v>
      </c>
      <c r="S1432" s="1">
        <f>VLOOKUP($E1432,[1]AllProteinsNorm!$A$1:$Q$3226,16,FALSE)</f>
        <v>1212503.30024798</v>
      </c>
      <c r="T1432" s="1">
        <f>VLOOKUP($E1432,[1]AllProteinsNorm!$A$1:$Q$3226,17,FALSE)</f>
        <v>1089411.49266994</v>
      </c>
      <c r="U1432" s="1">
        <f>VLOOKUP($E1432,[1]AllProteinsNorm!$A$1:$Q$3226,3,FALSE)</f>
        <v>892086.64768203697</v>
      </c>
      <c r="V1432" s="1">
        <f>VLOOKUP($E1432,[1]AllProteinsNorm!$A$1:$Q$3226,7,FALSE)</f>
        <v>1167399.5211519599</v>
      </c>
      <c r="W1432" s="1">
        <f>VLOOKUP($E1432,[1]AllProteinsNorm!$A$1:$Q$3226,9,FALSE)</f>
        <v>1403631.41318048</v>
      </c>
      <c r="X1432" s="1">
        <f>VLOOKUP($E1432,[1]AllProteinsNorm!$A$1:$Q$3226,12,FALSE)</f>
        <v>943442.21576151997</v>
      </c>
      <c r="Y1432" s="29">
        <f>VLOOKUP($E1432,[1]AllProteinsNorm!$A$1:$Q$3226,14,FALSE)</f>
        <v>1392723.3298734101</v>
      </c>
      <c r="Z1432" s="25">
        <f t="shared" si="179"/>
        <v>0.9408776837054198</v>
      </c>
      <c r="AA1432" s="1">
        <f t="shared" si="179"/>
        <v>1.1906301335547937</v>
      </c>
      <c r="AB1432" s="1">
        <f t="shared" si="179"/>
        <v>0.94939476588225902</v>
      </c>
      <c r="AC1432" s="1">
        <f t="shared" si="179"/>
        <v>1.0779391047101676</v>
      </c>
      <c r="AD1432" s="1">
        <f t="shared" si="179"/>
        <v>0.84115831214735959</v>
      </c>
      <c r="AE1432" s="1">
        <f t="shared" si="179"/>
        <v>0.96579079170516435</v>
      </c>
      <c r="AF1432" s="1">
        <f t="shared" si="179"/>
        <v>0.9194992226283274</v>
      </c>
      <c r="AG1432" s="1">
        <f t="shared" si="179"/>
        <v>0.72829457146637222</v>
      </c>
      <c r="AH1432" s="1">
        <f t="shared" si="179"/>
        <v>1.0154854252038505</v>
      </c>
      <c r="AI1432" s="1">
        <f t="shared" si="179"/>
        <v>0.91239462410505601</v>
      </c>
      <c r="AJ1432" s="1">
        <f t="shared" si="179"/>
        <v>0.74713280248787528</v>
      </c>
      <c r="AK1432" s="1">
        <f t="shared" si="179"/>
        <v>0.97771049272799249</v>
      </c>
      <c r="AL1432" s="1">
        <f t="shared" si="179"/>
        <v>1.1755574126285238</v>
      </c>
      <c r="AM1432" s="1">
        <f t="shared" si="179"/>
        <v>0.7901436799651681</v>
      </c>
      <c r="AN1432" s="29">
        <f t="shared" si="179"/>
        <v>1.1664217677086512</v>
      </c>
      <c r="AO1432" s="1">
        <f t="shared" si="180"/>
        <v>144964.61883410552</v>
      </c>
      <c r="AP1432" s="1">
        <f t="shared" si="181"/>
        <v>116179.47523142803</v>
      </c>
      <c r="AQ1432" s="29">
        <f t="shared" si="182"/>
        <v>215520.71926026046</v>
      </c>
    </row>
    <row r="1433" spans="1:43" x14ac:dyDescent="0.2">
      <c r="A1433" s="26"/>
      <c r="E1433" s="25" t="s">
        <v>2802</v>
      </c>
      <c r="F1433" s="26" t="s">
        <v>2803</v>
      </c>
      <c r="G1433" s="1">
        <v>0.654415595008079</v>
      </c>
      <c r="H1433" s="1">
        <v>0.86847463709643502</v>
      </c>
      <c r="I1433" s="1">
        <f>VLOOKUP(F1433,'[1]SUSMB vs SHAM all proteins sum'!$B$2:$E$3214,2,FALSE)</f>
        <v>0.63653080351207703</v>
      </c>
      <c r="J1433" s="29">
        <f>VLOOKUP(F1433,'[1]SUSMB vs SHAM all proteins sum'!$B$2:$E$3214,3,FALSE)</f>
        <v>0.69919316578128898</v>
      </c>
      <c r="K1433" s="25">
        <f>VLOOKUP($E1433,[1]AllProteinsNorm!$A$1:$Q$3226,4,FALSE)</f>
        <v>14498.744629638501</v>
      </c>
      <c r="L1433" s="1">
        <f>VLOOKUP($E1433,[1]AllProteinsNorm!$A$1:$Q$3226,5,FALSE)</f>
        <v>12955.6903057979</v>
      </c>
      <c r="M1433" s="1">
        <f>VLOOKUP($E1433,[1]AllProteinsNorm!$A$1:$Q$3226,10,FALSE)</f>
        <v>24579.243251231899</v>
      </c>
      <c r="N1433" s="1">
        <f>VLOOKUP($E1433,[1]AllProteinsNorm!$A$1:$Q$3226,11,FALSE)</f>
        <v>29803.479518430599</v>
      </c>
      <c r="O1433" s="1">
        <f>VLOOKUP($E1433,[1]AllProteinsNorm!$A$1:$Q$3226,15,FALSE)</f>
        <v>27742.7981800179</v>
      </c>
      <c r="P1433" s="1">
        <f>VLOOKUP($E1433,[1]AllProteinsNorm!$A$1:$Q$3226,6,FALSE)</f>
        <v>7097.4102037960101</v>
      </c>
      <c r="Q1433" s="1">
        <f>VLOOKUP($E1433,[1]AllProteinsNorm!$A$1:$Q$3226,8,FALSE)</f>
        <v>18745.7016855361</v>
      </c>
      <c r="R1433" s="1">
        <f>VLOOKUP($E1433,[1]AllProteinsNorm!$A$1:$Q$3226,13,FALSE)</f>
        <v>31874.710423070501</v>
      </c>
      <c r="S1433" s="1">
        <f>VLOOKUP($E1433,[1]AllProteinsNorm!$A$1:$Q$3226,16,FALSE)</f>
        <v>21665.094320872799</v>
      </c>
      <c r="T1433" s="1">
        <f>VLOOKUP($E1433,[1]AllProteinsNorm!$A$1:$Q$3226,17,FALSE)</f>
        <v>20528.345965481101</v>
      </c>
      <c r="U1433" s="1">
        <f>VLOOKUP($E1433,[1]AllProteinsNorm!$A$1:$Q$3226,3,FALSE)</f>
        <v>36817.870986659203</v>
      </c>
      <c r="V1433" s="1">
        <f>VLOOKUP($E1433,[1]AllProteinsNorm!$A$1:$Q$3226,7,FALSE)</f>
        <v>16657.658417977898</v>
      </c>
      <c r="W1433" s="1">
        <f>VLOOKUP($E1433,[1]AllProteinsNorm!$A$1:$Q$3226,9,FALSE)</f>
        <v>905.83962535447097</v>
      </c>
      <c r="X1433" s="1">
        <f>VLOOKUP($E1433,[1]AllProteinsNorm!$A$1:$Q$3226,12,FALSE)</f>
        <v>32368.5124484146</v>
      </c>
      <c r="Y1433" s="29">
        <f>VLOOKUP($E1433,[1]AllProteinsNorm!$A$1:$Q$3226,14,FALSE)</f>
        <v>35474.4681411208</v>
      </c>
      <c r="Z1433" s="25">
        <f t="shared" si="179"/>
        <v>0.66156006874281503</v>
      </c>
      <c r="AA1433" s="1">
        <f t="shared" si="179"/>
        <v>0.59115237824062439</v>
      </c>
      <c r="AB1433" s="1">
        <f t="shared" si="179"/>
        <v>1.1215209502822159</v>
      </c>
      <c r="AC1433" s="1">
        <f t="shared" si="179"/>
        <v>1.3598964919130125</v>
      </c>
      <c r="AD1433" s="1">
        <f t="shared" si="179"/>
        <v>1.2658701108213324</v>
      </c>
      <c r="AE1433" s="1">
        <f t="shared" si="179"/>
        <v>0.32384618822245681</v>
      </c>
      <c r="AF1433" s="1">
        <f t="shared" si="179"/>
        <v>0.85534354956252312</v>
      </c>
      <c r="AG1433" s="1">
        <f t="shared" si="179"/>
        <v>1.4544042368700998</v>
      </c>
      <c r="AH1433" s="1">
        <f t="shared" si="179"/>
        <v>0.98855188185996345</v>
      </c>
      <c r="AI1433" s="1">
        <f t="shared" si="179"/>
        <v>0.93668343811905441</v>
      </c>
      <c r="AJ1433" s="1">
        <f t="shared" si="179"/>
        <v>1.6799546362867182</v>
      </c>
      <c r="AK1433" s="1">
        <f t="shared" si="179"/>
        <v>0.76006867695045088</v>
      </c>
      <c r="AL1433" s="1">
        <f t="shared" si="179"/>
        <v>4.1332359464724994E-2</v>
      </c>
      <c r="AM1433" s="1">
        <f t="shared" si="179"/>
        <v>1.4769358222022659</v>
      </c>
      <c r="AN1433" s="29">
        <f t="shared" si="179"/>
        <v>1.6186567997121708</v>
      </c>
      <c r="AO1433" s="1">
        <f t="shared" si="180"/>
        <v>6907.3815855841294</v>
      </c>
      <c r="AP1433" s="1">
        <f t="shared" si="181"/>
        <v>7900.7461550656126</v>
      </c>
      <c r="AQ1433" s="29">
        <f t="shared" si="182"/>
        <v>13800.390671444531</v>
      </c>
    </row>
    <row r="1434" spans="1:43" x14ac:dyDescent="0.2">
      <c r="A1434" s="26"/>
      <c r="E1434" s="25" t="s">
        <v>2804</v>
      </c>
      <c r="F1434" s="26" t="s">
        <v>2805</v>
      </c>
      <c r="G1434" s="1">
        <v>0.85440133253049899</v>
      </c>
      <c r="H1434" s="1">
        <v>1.01688609275428</v>
      </c>
      <c r="I1434" s="1">
        <f>VLOOKUP(F1434,'[1]SUSMB vs SHAM all proteins sum'!$B$2:$E$3214,2,FALSE)</f>
        <v>0.89342927208327105</v>
      </c>
      <c r="J1434" s="29">
        <f>VLOOKUP(F1434,'[1]SUSMB vs SHAM all proteins sum'!$B$2:$E$3214,3,FALSE)</f>
        <v>1.0145113453263099</v>
      </c>
      <c r="K1434" s="25">
        <f>VLOOKUP($E1434,[1]AllProteinsNorm!$A$1:$Q$3226,4,FALSE)</f>
        <v>485946.79203621298</v>
      </c>
      <c r="L1434" s="1">
        <f>VLOOKUP($E1434,[1]AllProteinsNorm!$A$1:$Q$3226,5,FALSE)</f>
        <v>316061.12839340803</v>
      </c>
      <c r="M1434" s="1">
        <f>VLOOKUP($E1434,[1]AllProteinsNorm!$A$1:$Q$3226,10,FALSE)</f>
        <v>340992.20919685002</v>
      </c>
      <c r="N1434" s="1">
        <f>VLOOKUP($E1434,[1]AllProteinsNorm!$A$1:$Q$3226,11,FALSE)</f>
        <v>454603.20548126998</v>
      </c>
      <c r="O1434" s="1">
        <f>VLOOKUP($E1434,[1]AllProteinsNorm!$A$1:$Q$3226,15,FALSE)</f>
        <v>436380.06849359698</v>
      </c>
      <c r="P1434" s="1">
        <f>VLOOKUP($E1434,[1]AllProteinsNorm!$A$1:$Q$3226,6,FALSE)</f>
        <v>439570.73606148601</v>
      </c>
      <c r="Q1434" s="1">
        <f>VLOOKUP($E1434,[1]AllProteinsNorm!$A$1:$Q$3226,8,FALSE)</f>
        <v>409921.69694638398</v>
      </c>
      <c r="R1434" s="1">
        <f>VLOOKUP($E1434,[1]AllProteinsNorm!$A$1:$Q$3226,13,FALSE)</f>
        <v>386079.99143446801</v>
      </c>
      <c r="S1434" s="1">
        <f>VLOOKUP($E1434,[1]AllProteinsNorm!$A$1:$Q$3226,16,FALSE)</f>
        <v>422441.688671529</v>
      </c>
      <c r="T1434" s="1">
        <f>VLOOKUP($E1434,[1]AllProteinsNorm!$A$1:$Q$3226,17,FALSE)</f>
        <v>384405.38102178602</v>
      </c>
      <c r="U1434" s="1">
        <f>VLOOKUP($E1434,[1]AllProteinsNorm!$A$1:$Q$3226,3,FALSE)</f>
        <v>344298.741863298</v>
      </c>
      <c r="V1434" s="1">
        <f>VLOOKUP($E1434,[1]AllProteinsNorm!$A$1:$Q$3226,7,FALSE)</f>
        <v>470789.14359110099</v>
      </c>
      <c r="W1434" s="1">
        <f>VLOOKUP($E1434,[1]AllProteinsNorm!$A$1:$Q$3226,9,FALSE)</f>
        <v>422579.04616422998</v>
      </c>
      <c r="X1434" s="1">
        <f>VLOOKUP($E1434,[1]AllProteinsNorm!$A$1:$Q$3226,12,FALSE)</f>
        <v>362183.21291199903</v>
      </c>
      <c r="Y1434" s="29">
        <f>VLOOKUP($E1434,[1]AllProteinsNorm!$A$1:$Q$3226,14,FALSE)</f>
        <v>450078.27688560798</v>
      </c>
      <c r="Z1434" s="25">
        <f t="shared" ref="Z1434:AN1450" si="183">K1434/AVERAGE($K1434:$O1434)</f>
        <v>1.1945692161887935</v>
      </c>
      <c r="AA1434" s="1">
        <f t="shared" si="183"/>
        <v>0.77695109958565867</v>
      </c>
      <c r="AB1434" s="1">
        <f t="shared" si="183"/>
        <v>0.83823744233383313</v>
      </c>
      <c r="AC1434" s="1">
        <f t="shared" si="183"/>
        <v>1.1175194563445232</v>
      </c>
      <c r="AD1434" s="1">
        <f t="shared" si="183"/>
        <v>1.0727227855471917</v>
      </c>
      <c r="AE1434" s="1">
        <f t="shared" si="183"/>
        <v>1.0805661818164032</v>
      </c>
      <c r="AF1434" s="1">
        <f t="shared" si="183"/>
        <v>1.0076820101397663</v>
      </c>
      <c r="AG1434" s="1">
        <f t="shared" si="183"/>
        <v>0.94907360293815834</v>
      </c>
      <c r="AH1434" s="1">
        <f t="shared" si="183"/>
        <v>1.0384590354168097</v>
      </c>
      <c r="AI1434" s="1">
        <f t="shared" si="183"/>
        <v>0.94495702457838171</v>
      </c>
      <c r="AJ1434" s="1">
        <f t="shared" si="183"/>
        <v>0.84636566171997329</v>
      </c>
      <c r="AK1434" s="1">
        <f t="shared" si="183"/>
        <v>1.1573082227650664</v>
      </c>
      <c r="AL1434" s="1">
        <f t="shared" si="183"/>
        <v>1.0387966917921219</v>
      </c>
      <c r="AM1434" s="1">
        <f t="shared" si="183"/>
        <v>0.89032981358334418</v>
      </c>
      <c r="AN1434" s="29">
        <f t="shared" si="183"/>
        <v>1.1063961389476107</v>
      </c>
      <c r="AO1434" s="1">
        <f t="shared" si="180"/>
        <v>66315.231571238095</v>
      </c>
      <c r="AP1434" s="1">
        <f t="shared" si="181"/>
        <v>21189.566754271891</v>
      </c>
      <c r="AQ1434" s="29">
        <f t="shared" si="182"/>
        <v>49118.062019030753</v>
      </c>
    </row>
    <row r="1435" spans="1:43" x14ac:dyDescent="0.2">
      <c r="A1435" s="26"/>
      <c r="E1435" s="25" t="s">
        <v>2806</v>
      </c>
      <c r="F1435" s="26" t="s">
        <v>2807</v>
      </c>
      <c r="G1435" s="1">
        <v>0.166797740188494</v>
      </c>
      <c r="H1435" s="1">
        <v>0.93322982548240496</v>
      </c>
      <c r="I1435" s="1">
        <f>VLOOKUP(F1435,'[1]SUSMB vs SHAM all proteins sum'!$B$2:$E$3214,2,FALSE)</f>
        <v>0.45717166886580801</v>
      </c>
      <c r="J1435" s="29">
        <f>VLOOKUP(F1435,'[1]SUSMB vs SHAM all proteins sum'!$B$2:$E$3214,3,FALSE)</f>
        <v>0.95859696397618299</v>
      </c>
      <c r="K1435" s="25">
        <f>VLOOKUP($E1435,[1]AllProteinsNorm!$A$1:$Q$3226,4,FALSE)</f>
        <v>1083552.34175861</v>
      </c>
      <c r="L1435" s="1">
        <f>VLOOKUP($E1435,[1]AllProteinsNorm!$A$1:$Q$3226,5,FALSE)</f>
        <v>987553.33281673503</v>
      </c>
      <c r="M1435" s="1">
        <f>VLOOKUP($E1435,[1]AllProteinsNorm!$A$1:$Q$3226,10,FALSE)</f>
        <v>1206933.04789253</v>
      </c>
      <c r="N1435" s="1">
        <f>VLOOKUP($E1435,[1]AllProteinsNorm!$A$1:$Q$3226,11,FALSE)</f>
        <v>1189421.52085895</v>
      </c>
      <c r="O1435" s="1">
        <f>VLOOKUP($E1435,[1]AllProteinsNorm!$A$1:$Q$3226,15,FALSE)</f>
        <v>1257764.3674457001</v>
      </c>
      <c r="P1435" s="1">
        <f>VLOOKUP($E1435,[1]AllProteinsNorm!$A$1:$Q$3226,6,FALSE)</f>
        <v>1067521.84841707</v>
      </c>
      <c r="Q1435" s="1">
        <f>VLOOKUP($E1435,[1]AllProteinsNorm!$A$1:$Q$3226,8,FALSE)</f>
        <v>1071620.61098548</v>
      </c>
      <c r="R1435" s="1">
        <f>VLOOKUP($E1435,[1]AllProteinsNorm!$A$1:$Q$3226,13,FALSE)</f>
        <v>1018582.23743371</v>
      </c>
      <c r="S1435" s="1">
        <f>VLOOKUP($E1435,[1]AllProteinsNorm!$A$1:$Q$3226,16,FALSE)</f>
        <v>1062267.2087609801</v>
      </c>
      <c r="T1435" s="1">
        <f>VLOOKUP($E1435,[1]AllProteinsNorm!$A$1:$Q$3226,17,FALSE)</f>
        <v>1104902.7613766501</v>
      </c>
      <c r="U1435" s="1">
        <f>VLOOKUP($E1435,[1]AllProteinsNorm!$A$1:$Q$3226,3,FALSE)</f>
        <v>1141683.7872880499</v>
      </c>
      <c r="V1435" s="1">
        <f>VLOOKUP($E1435,[1]AllProteinsNorm!$A$1:$Q$3226,7,FALSE)</f>
        <v>1015645.69602427</v>
      </c>
      <c r="W1435" s="1">
        <f>VLOOKUP($E1435,[1]AllProteinsNorm!$A$1:$Q$3226,9,FALSE)</f>
        <v>1060081.29749693</v>
      </c>
      <c r="X1435" s="1">
        <f>VLOOKUP($E1435,[1]AllProteinsNorm!$A$1:$Q$3226,12,FALSE)</f>
        <v>1212661.8808994601</v>
      </c>
      <c r="Y1435" s="29">
        <f>VLOOKUP($E1435,[1]AllProteinsNorm!$A$1:$Q$3226,14,FALSE)</f>
        <v>1049160.64980558</v>
      </c>
      <c r="Z1435" s="25">
        <f t="shared" si="183"/>
        <v>0.946296796565683</v>
      </c>
      <c r="AA1435" s="1">
        <f t="shared" si="183"/>
        <v>0.86245815662722169</v>
      </c>
      <c r="AB1435" s="1">
        <f t="shared" si="183"/>
        <v>1.054048644328798</v>
      </c>
      <c r="AC1435" s="1">
        <f t="shared" si="183"/>
        <v>1.0387553342631715</v>
      </c>
      <c r="AD1435" s="1">
        <f t="shared" si="183"/>
        <v>1.0984410682151258</v>
      </c>
      <c r="AE1435" s="1">
        <f t="shared" si="183"/>
        <v>0.93229691496158207</v>
      </c>
      <c r="AF1435" s="1">
        <f t="shared" si="183"/>
        <v>0.93587647982328015</v>
      </c>
      <c r="AG1435" s="1">
        <f t="shared" si="183"/>
        <v>0.88955657348111361</v>
      </c>
      <c r="AH1435" s="1">
        <f t="shared" si="183"/>
        <v>0.92770789006446031</v>
      </c>
      <c r="AI1435" s="1">
        <f t="shared" si="183"/>
        <v>0.96494271971240753</v>
      </c>
      <c r="AJ1435" s="1">
        <f t="shared" si="183"/>
        <v>0.9970646261981313</v>
      </c>
      <c r="AK1435" s="1">
        <f t="shared" si="183"/>
        <v>0.88699200911108467</v>
      </c>
      <c r="AL1435" s="1">
        <f t="shared" si="183"/>
        <v>0.92579887215454537</v>
      </c>
      <c r="AM1435" s="1">
        <f t="shared" si="183"/>
        <v>1.0590517956428536</v>
      </c>
      <c r="AN1435" s="29">
        <f t="shared" si="183"/>
        <v>0.91626156276165116</v>
      </c>
      <c r="AO1435" s="1">
        <f t="shared" si="180"/>
        <v>97046.415825189601</v>
      </c>
      <c r="AP1435" s="1">
        <f t="shared" si="181"/>
        <v>27584.40568636153</v>
      </c>
      <c r="AQ1435" s="29">
        <f t="shared" si="182"/>
        <v>71606.95133476406</v>
      </c>
    </row>
    <row r="1436" spans="1:43" x14ac:dyDescent="0.2">
      <c r="A1436" s="26"/>
      <c r="E1436" s="25" t="s">
        <v>2808</v>
      </c>
      <c r="F1436" s="26" t="s">
        <v>2809</v>
      </c>
      <c r="G1436" s="1">
        <v>0.51600418807941895</v>
      </c>
      <c r="H1436" s="1">
        <v>0.70535227473737105</v>
      </c>
      <c r="I1436" s="1">
        <f>VLOOKUP(F1436,'[1]SUSMB vs SHAM all proteins sum'!$B$2:$E$3214,2,FALSE)</f>
        <v>0.120372285936377</v>
      </c>
      <c r="J1436" s="29">
        <f>VLOOKUP(F1436,'[1]SUSMB vs SHAM all proteins sum'!$B$2:$E$3214,3,FALSE)</f>
        <v>2.9303800781492102</v>
      </c>
      <c r="K1436" s="25">
        <f>VLOOKUP($E1436,[1]AllProteinsNorm!$A$1:$Q$3226,4,FALSE)</f>
        <v>38709.475277883103</v>
      </c>
      <c r="L1436" s="1">
        <f>VLOOKUP($E1436,[1]AllProteinsNorm!$A$1:$Q$3226,5,FALSE)</f>
        <v>27860.4086826161</v>
      </c>
      <c r="M1436" s="1">
        <f>VLOOKUP($E1436,[1]AllProteinsNorm!$A$1:$Q$3226,10,FALSE)</f>
        <v>26693.940186079799</v>
      </c>
      <c r="N1436" s="1">
        <f>VLOOKUP($E1436,[1]AllProteinsNorm!$A$1:$Q$3226,11,FALSE)</f>
        <v>28813.769992349102</v>
      </c>
      <c r="O1436" s="1">
        <f>VLOOKUP($E1436,[1]AllProteinsNorm!$A$1:$Q$3226,15,FALSE)</f>
        <v>79552.234463559202</v>
      </c>
      <c r="P1436" s="1">
        <f>VLOOKUP($E1436,[1]AllProteinsNorm!$A$1:$Q$3226,6,FALSE)</f>
        <v>34028.414834728203</v>
      </c>
      <c r="Q1436" s="1">
        <f>VLOOKUP($E1436,[1]AllProteinsNorm!$A$1:$Q$3226,8,FALSE)</f>
        <v>4496.2000021592503</v>
      </c>
      <c r="R1436" s="1">
        <f>VLOOKUP($E1436,[1]AllProteinsNorm!$A$1:$Q$3226,13,FALSE)</f>
        <v>74852.096966342593</v>
      </c>
      <c r="S1436" s="1">
        <f>VLOOKUP($E1436,[1]AllProteinsNorm!$A$1:$Q$3226,16,FALSE)</f>
        <v>25599.9835477263</v>
      </c>
      <c r="T1436" s="1">
        <f>VLOOKUP($E1436,[1]AllProteinsNorm!$A$1:$Q$3226,17,FALSE)</f>
        <v>39297.893950441903</v>
      </c>
      <c r="U1436" s="1">
        <f>VLOOKUP($E1436,[1]AllProteinsNorm!$A$1:$Q$3226,3,FALSE)</f>
        <v>66537.818429318097</v>
      </c>
      <c r="V1436" s="1">
        <f>VLOOKUP($E1436,[1]AllProteinsNorm!$A$1:$Q$3226,7,FALSE)</f>
        <v>64689.452545080203</v>
      </c>
      <c r="W1436" s="1">
        <f>VLOOKUP($E1436,[1]AllProteinsNorm!$A$1:$Q$3226,9,FALSE)</f>
        <v>58477.724606158998</v>
      </c>
      <c r="X1436" s="1">
        <f>VLOOKUP($E1436,[1]AllProteinsNorm!$A$1:$Q$3226,12,FALSE)</f>
        <v>1101043.03582649</v>
      </c>
      <c r="Y1436" s="29">
        <f>VLOOKUP($E1436,[1]AllProteinsNorm!$A$1:$Q$3226,14,FALSE)</f>
        <v>51450.889834965703</v>
      </c>
      <c r="Z1436" s="25">
        <f t="shared" si="183"/>
        <v>0.95991440220382118</v>
      </c>
      <c r="AA1436" s="1">
        <f t="shared" si="183"/>
        <v>0.69088013603242271</v>
      </c>
      <c r="AB1436" s="1">
        <f t="shared" si="183"/>
        <v>0.66195414565140653</v>
      </c>
      <c r="AC1436" s="1">
        <f t="shared" si="183"/>
        <v>0.71452151182341628</v>
      </c>
      <c r="AD1436" s="1">
        <f t="shared" si="183"/>
        <v>1.9727298042889339</v>
      </c>
      <c r="AE1436" s="1">
        <f t="shared" si="183"/>
        <v>0.84383384816080809</v>
      </c>
      <c r="AF1436" s="1">
        <f t="shared" si="183"/>
        <v>0.11149639994545395</v>
      </c>
      <c r="AG1436" s="1">
        <f t="shared" si="183"/>
        <v>1.8561761790194575</v>
      </c>
      <c r="AH1436" s="1">
        <f t="shared" si="183"/>
        <v>0.63482629839944482</v>
      </c>
      <c r="AI1436" s="1">
        <f t="shared" si="183"/>
        <v>0.97450596032389647</v>
      </c>
      <c r="AJ1436" s="1">
        <f t="shared" si="183"/>
        <v>1.6499993798163972</v>
      </c>
      <c r="AK1436" s="1">
        <f t="shared" si="183"/>
        <v>1.6041637537820681</v>
      </c>
      <c r="AL1436" s="1">
        <f t="shared" si="183"/>
        <v>1.4501258323600446</v>
      </c>
      <c r="AM1436" s="1">
        <f t="shared" si="183"/>
        <v>27.303575156957397</v>
      </c>
      <c r="AN1436" s="29">
        <f t="shared" si="183"/>
        <v>1.2758749583723796</v>
      </c>
      <c r="AO1436" s="1">
        <f t="shared" si="180"/>
        <v>20075.189083905807</v>
      </c>
      <c r="AP1436" s="1">
        <f t="shared" si="181"/>
        <v>22909.83648719524</v>
      </c>
      <c r="AQ1436" s="29">
        <f t="shared" si="182"/>
        <v>416335.20696602325</v>
      </c>
    </row>
    <row r="1437" spans="1:43" x14ac:dyDescent="0.2">
      <c r="A1437" s="26"/>
      <c r="E1437" s="25" t="s">
        <v>2810</v>
      </c>
      <c r="F1437" s="26" t="s">
        <v>2811</v>
      </c>
      <c r="G1437" s="1">
        <v>0.806207776371479</v>
      </c>
      <c r="H1437" s="1">
        <v>1.04266767214453</v>
      </c>
      <c r="I1437" s="1">
        <f>VLOOKUP(F1437,'[1]SUSMB vs SHAM all proteins sum'!$B$2:$E$3214,2,FALSE)</f>
        <v>0.682706697452242</v>
      </c>
      <c r="J1437" s="29">
        <f>VLOOKUP(F1437,'[1]SUSMB vs SHAM all proteins sum'!$B$2:$E$3214,3,FALSE)</f>
        <v>1.0573299358483601</v>
      </c>
      <c r="K1437" s="25">
        <f>VLOOKUP($E1437,[1]AllProteinsNorm!$A$1:$Q$3226,4,FALSE)</f>
        <v>38898.814743005802</v>
      </c>
      <c r="L1437" s="1">
        <f>VLOOKUP($E1437,[1]AllProteinsNorm!$A$1:$Q$3226,5,FALSE)</f>
        <v>35876.877990708897</v>
      </c>
      <c r="M1437" s="1">
        <f>VLOOKUP($E1437,[1]AllProteinsNorm!$A$1:$Q$3226,10,FALSE)</f>
        <v>34592.866405713103</v>
      </c>
      <c r="N1437" s="1">
        <f>VLOOKUP($E1437,[1]AllProteinsNorm!$A$1:$Q$3226,11,FALSE)</f>
        <v>27890.112477655101</v>
      </c>
      <c r="O1437" s="1">
        <f>VLOOKUP($E1437,[1]AllProteinsNorm!$A$1:$Q$3226,15,FALSE)</f>
        <v>21255.9091890456</v>
      </c>
      <c r="P1437" s="1">
        <f>VLOOKUP($E1437,[1]AllProteinsNorm!$A$1:$Q$3226,6,FALSE)</f>
        <v>29641.7670855619</v>
      </c>
      <c r="Q1437" s="1">
        <f>VLOOKUP($E1437,[1]AllProteinsNorm!$A$1:$Q$3226,8,FALSE)</f>
        <v>37381.317728655602</v>
      </c>
      <c r="R1437" s="1">
        <f>VLOOKUP($E1437,[1]AllProteinsNorm!$A$1:$Q$3226,13,FALSE)</f>
        <v>29665.245034819101</v>
      </c>
      <c r="S1437" s="1">
        <f>VLOOKUP($E1437,[1]AllProteinsNorm!$A$1:$Q$3226,16,FALSE)</f>
        <v>22713.2587377083</v>
      </c>
      <c r="T1437" s="1">
        <f>VLOOKUP($E1437,[1]AllProteinsNorm!$A$1:$Q$3226,17,FALSE)</f>
        <v>47240.117664053199</v>
      </c>
      <c r="U1437" s="1">
        <f>VLOOKUP($E1437,[1]AllProteinsNorm!$A$1:$Q$3226,3,FALSE)</f>
        <v>25630.062975889799</v>
      </c>
      <c r="V1437" s="1">
        <f>VLOOKUP($E1437,[1]AllProteinsNorm!$A$1:$Q$3226,7,FALSE)</f>
        <v>33286.037232837101</v>
      </c>
      <c r="W1437" s="1">
        <f>VLOOKUP($E1437,[1]AllProteinsNorm!$A$1:$Q$3226,9,FALSE)</f>
        <v>37005.779542960801</v>
      </c>
      <c r="X1437" s="1">
        <f>VLOOKUP($E1437,[1]AllProteinsNorm!$A$1:$Q$3226,12,FALSE)</f>
        <v>30894.704160273101</v>
      </c>
      <c r="Y1437" s="29">
        <f>VLOOKUP($E1437,[1]AllProteinsNorm!$A$1:$Q$3226,14,FALSE)</f>
        <v>38775.266338471498</v>
      </c>
      <c r="Z1437" s="25">
        <f t="shared" si="183"/>
        <v>1.2269790748959888</v>
      </c>
      <c r="AA1437" s="1">
        <f t="shared" si="183"/>
        <v>1.1316586085726765</v>
      </c>
      <c r="AB1437" s="1">
        <f t="shared" si="183"/>
        <v>1.091157237075306</v>
      </c>
      <c r="AC1437" s="1">
        <f t="shared" si="183"/>
        <v>0.87973334490175836</v>
      </c>
      <c r="AD1437" s="1">
        <f t="shared" si="183"/>
        <v>0.67047173455427012</v>
      </c>
      <c r="AE1437" s="1">
        <f t="shared" si="183"/>
        <v>0.93498550527081503</v>
      </c>
      <c r="AF1437" s="1">
        <f t="shared" si="183"/>
        <v>1.1791129099465896</v>
      </c>
      <c r="AG1437" s="1">
        <f t="shared" si="183"/>
        <v>0.93572606645887113</v>
      </c>
      <c r="AH1437" s="1">
        <f t="shared" si="183"/>
        <v>0.71644067763986286</v>
      </c>
      <c r="AI1437" s="1">
        <f t="shared" si="183"/>
        <v>1.4900874551669885</v>
      </c>
      <c r="AJ1437" s="1">
        <f t="shared" si="183"/>
        <v>0.80844496593145232</v>
      </c>
      <c r="AK1437" s="1">
        <f t="shared" si="183"/>
        <v>1.0499361340628859</v>
      </c>
      <c r="AL1437" s="1">
        <f t="shared" si="183"/>
        <v>1.1672673691835571</v>
      </c>
      <c r="AM1437" s="1">
        <f t="shared" si="183"/>
        <v>0.9745066984739692</v>
      </c>
      <c r="AN1437" s="29">
        <f t="shared" si="183"/>
        <v>1.2230820073862998</v>
      </c>
      <c r="AO1437" s="1">
        <f t="shared" si="180"/>
        <v>6344.0074523141802</v>
      </c>
      <c r="AP1437" s="1">
        <f t="shared" si="181"/>
        <v>8362.4544366529026</v>
      </c>
      <c r="AQ1437" s="29">
        <f t="shared" si="182"/>
        <v>4651.0208190028143</v>
      </c>
    </row>
    <row r="1438" spans="1:43" x14ac:dyDescent="0.2">
      <c r="A1438" s="26"/>
      <c r="E1438" s="25" t="s">
        <v>2812</v>
      </c>
      <c r="F1438" s="26" t="s">
        <v>2813</v>
      </c>
      <c r="G1438" s="1">
        <v>0.11931761817683</v>
      </c>
      <c r="H1438" s="1">
        <v>1.1140431281816801</v>
      </c>
      <c r="I1438" s="1">
        <f>VLOOKUP(F1438,'[1]SUSMB vs SHAM all proteins sum'!$B$2:$E$3214,2,FALSE)</f>
        <v>0.94571174040865702</v>
      </c>
      <c r="J1438" s="29">
        <f>VLOOKUP(F1438,'[1]SUSMB vs SHAM all proteins sum'!$B$2:$E$3214,3,FALSE)</f>
        <v>0.99528826040225005</v>
      </c>
      <c r="K1438" s="25">
        <f>VLOOKUP($E1438,[1]AllProteinsNorm!$A$1:$Q$3226,4,FALSE)</f>
        <v>411100.77173218998</v>
      </c>
      <c r="L1438" s="1">
        <f>VLOOKUP($E1438,[1]AllProteinsNorm!$A$1:$Q$3226,5,FALSE)</f>
        <v>453493.66098196001</v>
      </c>
      <c r="M1438" s="1">
        <f>VLOOKUP($E1438,[1]AllProteinsNorm!$A$1:$Q$3226,10,FALSE)</f>
        <v>513487.84035430098</v>
      </c>
      <c r="N1438" s="1">
        <f>VLOOKUP($E1438,[1]AllProteinsNorm!$A$1:$Q$3226,11,FALSE)</f>
        <v>437060.047036345</v>
      </c>
      <c r="O1438" s="1">
        <f>VLOOKUP($E1438,[1]AllProteinsNorm!$A$1:$Q$3226,15,FALSE)</f>
        <v>536546.34581786301</v>
      </c>
      <c r="P1438" s="1">
        <f>VLOOKUP($E1438,[1]AllProteinsNorm!$A$1:$Q$3226,6,FALSE)</f>
        <v>469036.67452249001</v>
      </c>
      <c r="Q1438" s="1">
        <f>VLOOKUP($E1438,[1]AllProteinsNorm!$A$1:$Q$3226,8,FALSE)</f>
        <v>587797.32918610005</v>
      </c>
      <c r="R1438" s="1">
        <f>VLOOKUP($E1438,[1]AllProteinsNorm!$A$1:$Q$3226,13,FALSE)</f>
        <v>509317.63395449298</v>
      </c>
      <c r="S1438" s="1">
        <f>VLOOKUP($E1438,[1]AllProteinsNorm!$A$1:$Q$3226,16,FALSE)</f>
        <v>513578.75580444798</v>
      </c>
      <c r="T1438" s="1">
        <f>VLOOKUP($E1438,[1]AllProteinsNorm!$A$1:$Q$3226,17,FALSE)</f>
        <v>534168.00611090998</v>
      </c>
      <c r="U1438" s="1">
        <f>VLOOKUP($E1438,[1]AllProteinsNorm!$A$1:$Q$3226,3,FALSE)</f>
        <v>411945.557131387</v>
      </c>
      <c r="V1438" s="1">
        <f>VLOOKUP($E1438,[1]AllProteinsNorm!$A$1:$Q$3226,7,FALSE)</f>
        <v>449220.287093469</v>
      </c>
      <c r="W1438" s="1">
        <f>VLOOKUP($E1438,[1]AllProteinsNorm!$A$1:$Q$3226,9,FALSE)</f>
        <v>472893.549702327</v>
      </c>
      <c r="X1438" s="1">
        <f>VLOOKUP($E1438,[1]AllProteinsNorm!$A$1:$Q$3226,12,FALSE)</f>
        <v>543607.53103724297</v>
      </c>
      <c r="Y1438" s="29">
        <f>VLOOKUP($E1438,[1]AllProteinsNorm!$A$1:$Q$3226,14,FALSE)</f>
        <v>460886.93210274202</v>
      </c>
      <c r="Z1438" s="25">
        <f t="shared" si="183"/>
        <v>0.87405441393939609</v>
      </c>
      <c r="AA1438" s="1">
        <f t="shared" si="183"/>
        <v>0.9641872828519944</v>
      </c>
      <c r="AB1438" s="1">
        <f t="shared" si="183"/>
        <v>1.0917428139937047</v>
      </c>
      <c r="AC1438" s="1">
        <f t="shared" si="183"/>
        <v>0.92924725404684749</v>
      </c>
      <c r="AD1438" s="1">
        <f t="shared" si="183"/>
        <v>1.1407682351680575</v>
      </c>
      <c r="AE1438" s="1">
        <f t="shared" si="183"/>
        <v>0.99723377783612499</v>
      </c>
      <c r="AF1438" s="1">
        <f t="shared" si="183"/>
        <v>1.2497345794611896</v>
      </c>
      <c r="AG1438" s="1">
        <f t="shared" si="183"/>
        <v>1.0828764056543765</v>
      </c>
      <c r="AH1438" s="1">
        <f t="shared" si="183"/>
        <v>1.0919361122211964</v>
      </c>
      <c r="AI1438" s="1">
        <f t="shared" si="183"/>
        <v>1.1357115715428578</v>
      </c>
      <c r="AJ1438" s="1">
        <f t="shared" si="183"/>
        <v>0.87585053902057386</v>
      </c>
      <c r="AK1438" s="1">
        <f t="shared" si="183"/>
        <v>0.95510152683672178</v>
      </c>
      <c r="AL1438" s="1">
        <f t="shared" si="183"/>
        <v>1.0054340027122435</v>
      </c>
      <c r="AM1438" s="1">
        <f t="shared" si="183"/>
        <v>1.1557812454395713</v>
      </c>
      <c r="AN1438" s="29">
        <f t="shared" si="183"/>
        <v>0.97990635151085814</v>
      </c>
      <c r="AO1438" s="1">
        <f t="shared" si="180"/>
        <v>47213.677894106018</v>
      </c>
      <c r="AP1438" s="1">
        <f t="shared" si="181"/>
        <v>38758.697100997924</v>
      </c>
      <c r="AQ1438" s="29">
        <f t="shared" si="182"/>
        <v>43093.853922418435</v>
      </c>
    </row>
    <row r="1439" spans="1:43" x14ac:dyDescent="0.2">
      <c r="A1439" s="26"/>
      <c r="E1439" s="25" t="s">
        <v>2814</v>
      </c>
      <c r="F1439" s="26" t="s">
        <v>2815</v>
      </c>
      <c r="G1439" s="1">
        <v>0.27574530837640698</v>
      </c>
      <c r="H1439" s="43">
        <v>0.63452603656329798</v>
      </c>
      <c r="I1439" s="1">
        <f>VLOOKUP(F1439,'[1]SUSMB vs SHAM all proteins sum'!$B$2:$E$3214,2,FALSE)</f>
        <v>0.36638477901734601</v>
      </c>
      <c r="J1439" s="29">
        <f>VLOOKUP(F1439,'[1]SUSMB vs SHAM all proteins sum'!$B$2:$E$3214,3,FALSE)</f>
        <v>1.6514479475381101</v>
      </c>
      <c r="K1439" s="25">
        <f>VLOOKUP($E1439,[1]AllProteinsNorm!$A$1:$Q$3226,4,FALSE)</f>
        <v>97564.926844545102</v>
      </c>
      <c r="L1439" s="1">
        <f>VLOOKUP($E1439,[1]AllProteinsNorm!$A$1:$Q$3226,5,FALSE)</f>
        <v>29984.8556944253</v>
      </c>
      <c r="M1439" s="1">
        <f>VLOOKUP($E1439,[1]AllProteinsNorm!$A$1:$Q$3226,10,FALSE)</f>
        <v>130460.340462354</v>
      </c>
      <c r="N1439" s="1">
        <f>VLOOKUP($E1439,[1]AllProteinsNorm!$A$1:$Q$3226,11,FALSE)</f>
        <v>22802.2563686168</v>
      </c>
      <c r="O1439" s="1">
        <f>VLOOKUP($E1439,[1]AllProteinsNorm!$A$1:$Q$3226,15,FALSE)</f>
        <v>129546.702937946</v>
      </c>
      <c r="P1439" s="1">
        <f>VLOOKUP($E1439,[1]AllProteinsNorm!$A$1:$Q$3226,6,FALSE)</f>
        <v>37222.7263780055</v>
      </c>
      <c r="Q1439" s="1">
        <f>VLOOKUP($E1439,[1]AllProteinsNorm!$A$1:$Q$3226,8,FALSE)</f>
        <v>30369.777366947201</v>
      </c>
      <c r="R1439" s="1">
        <f>VLOOKUP($E1439,[1]AllProteinsNorm!$A$1:$Q$3226,13,FALSE)</f>
        <v>50956.919838722097</v>
      </c>
      <c r="S1439" s="1">
        <f>VLOOKUP($E1439,[1]AllProteinsNorm!$A$1:$Q$3226,16,FALSE)</f>
        <v>51629.279462022903</v>
      </c>
      <c r="T1439" s="1">
        <f>VLOOKUP($E1439,[1]AllProteinsNorm!$A$1:$Q$3226,17,FALSE)</f>
        <v>38992.097507391198</v>
      </c>
      <c r="U1439" s="1">
        <f>VLOOKUP($E1439,[1]AllProteinsNorm!$A$1:$Q$3226,3,FALSE)</f>
        <v>36993.322155423302</v>
      </c>
      <c r="V1439" s="1">
        <f>VLOOKUP($E1439,[1]AllProteinsNorm!$A$1:$Q$3226,7,FALSE)</f>
        <v>83523.472352712604</v>
      </c>
      <c r="W1439" s="1">
        <f>VLOOKUP($E1439,[1]AllProteinsNorm!$A$1:$Q$3226,9,FALSE)</f>
        <v>113555.90196293499</v>
      </c>
      <c r="X1439" s="1">
        <f>VLOOKUP($E1439,[1]AllProteinsNorm!$A$1:$Q$3226,12,FALSE)</f>
        <v>360513.35549867398</v>
      </c>
      <c r="Y1439" s="29">
        <f>VLOOKUP($E1439,[1]AllProteinsNorm!$A$1:$Q$3226,14,FALSE)</f>
        <v>109481.284810154</v>
      </c>
      <c r="Z1439" s="25">
        <f t="shared" si="183"/>
        <v>1.1887750393610561</v>
      </c>
      <c r="AA1439" s="1">
        <f t="shared" si="183"/>
        <v>0.36534899539433174</v>
      </c>
      <c r="AB1439" s="1">
        <f t="shared" si="183"/>
        <v>1.5895875842278941</v>
      </c>
      <c r="AC1439" s="1">
        <f t="shared" si="183"/>
        <v>0.27783296814554914</v>
      </c>
      <c r="AD1439" s="1">
        <f t="shared" si="183"/>
        <v>1.5784554128711688</v>
      </c>
      <c r="AE1439" s="1">
        <f t="shared" si="183"/>
        <v>0.45353847377597167</v>
      </c>
      <c r="AF1439" s="1">
        <f t="shared" si="183"/>
        <v>0.37003905452933467</v>
      </c>
      <c r="AG1439" s="1">
        <f t="shared" si="183"/>
        <v>0.62088207664537276</v>
      </c>
      <c r="AH1439" s="1">
        <f t="shared" si="183"/>
        <v>0.62907440931557246</v>
      </c>
      <c r="AI1439" s="1">
        <f t="shared" si="183"/>
        <v>0.47509728903887061</v>
      </c>
      <c r="AJ1439" s="1">
        <f t="shared" si="183"/>
        <v>0.45074330933983914</v>
      </c>
      <c r="AK1439" s="1">
        <f t="shared" si="183"/>
        <v>1.017687629611741</v>
      </c>
      <c r="AL1439" s="1">
        <f t="shared" si="183"/>
        <v>1.383616287036818</v>
      </c>
      <c r="AM1439" s="1">
        <f t="shared" si="183"/>
        <v>4.3926572000200714</v>
      </c>
      <c r="AN1439" s="29">
        <f t="shared" si="183"/>
        <v>1.3339693152936187</v>
      </c>
      <c r="AO1439" s="1">
        <f t="shared" si="180"/>
        <v>47034.631508769264</v>
      </c>
      <c r="AP1439" s="1">
        <f t="shared" si="181"/>
        <v>8245.5299498491822</v>
      </c>
      <c r="AQ1439" s="29">
        <f t="shared" si="182"/>
        <v>113184.3517992593</v>
      </c>
    </row>
    <row r="1440" spans="1:43" x14ac:dyDescent="0.2">
      <c r="A1440" s="26"/>
      <c r="E1440" s="25" t="s">
        <v>2816</v>
      </c>
      <c r="F1440" s="26" t="s">
        <v>2817</v>
      </c>
      <c r="G1440" s="1">
        <v>0.197456620735113</v>
      </c>
      <c r="H1440" s="1">
        <v>1.1209222049943199</v>
      </c>
      <c r="I1440" s="1">
        <f>VLOOKUP(F1440,'[1]SUSMB vs SHAM all proteins sum'!$B$2:$E$3214,2,FALSE)</f>
        <v>0.94803655342222304</v>
      </c>
      <c r="J1440" s="29">
        <f>VLOOKUP(F1440,'[1]SUSMB vs SHAM all proteins sum'!$B$2:$E$3214,3,FALSE)</f>
        <v>0.99231411106537004</v>
      </c>
      <c r="K1440" s="25">
        <f>VLOOKUP($E1440,[1]AllProteinsNorm!$A$1:$Q$3226,4,FALSE)</f>
        <v>101837.444589248</v>
      </c>
      <c r="L1440" s="1">
        <f>VLOOKUP($E1440,[1]AllProteinsNorm!$A$1:$Q$3226,5,FALSE)</f>
        <v>107980.426590029</v>
      </c>
      <c r="M1440" s="1">
        <f>VLOOKUP($E1440,[1]AllProteinsNorm!$A$1:$Q$3226,10,FALSE)</f>
        <v>127203.22973342201</v>
      </c>
      <c r="N1440" s="1">
        <f>VLOOKUP($E1440,[1]AllProteinsNorm!$A$1:$Q$3226,11,FALSE)</f>
        <v>132792.65362765401</v>
      </c>
      <c r="O1440" s="1">
        <f>VLOOKUP($E1440,[1]AllProteinsNorm!$A$1:$Q$3226,15,FALSE)</f>
        <v>145551.01376328201</v>
      </c>
      <c r="P1440" s="1">
        <f>VLOOKUP($E1440,[1]AllProteinsNorm!$A$1:$Q$3226,6,FALSE)</f>
        <v>133256.14191209001</v>
      </c>
      <c r="Q1440" s="1">
        <f>VLOOKUP($E1440,[1]AllProteinsNorm!$A$1:$Q$3226,8,FALSE)</f>
        <v>146305.949601239</v>
      </c>
      <c r="R1440" s="1">
        <f>VLOOKUP($E1440,[1]AllProteinsNorm!$A$1:$Q$3226,13,FALSE)</f>
        <v>141540.05916798799</v>
      </c>
      <c r="S1440" s="1">
        <f>VLOOKUP($E1440,[1]AllProteinsNorm!$A$1:$Q$3226,16,FALSE)</f>
        <v>150295.915829829</v>
      </c>
      <c r="T1440" s="1">
        <f>VLOOKUP($E1440,[1]AllProteinsNorm!$A$1:$Q$3226,17,FALSE)</f>
        <v>115356.359602376</v>
      </c>
      <c r="U1440" s="1">
        <f>VLOOKUP($E1440,[1]AllProteinsNorm!$A$1:$Q$3226,3,FALSE)</f>
        <v>156178.81789963</v>
      </c>
      <c r="V1440" s="1">
        <f>VLOOKUP($E1440,[1]AllProteinsNorm!$A$1:$Q$3226,7,FALSE)</f>
        <v>87761.816788608194</v>
      </c>
      <c r="W1440" s="1">
        <f>VLOOKUP($E1440,[1]AllProteinsNorm!$A$1:$Q$3226,9,FALSE)</f>
        <v>123957.377194178</v>
      </c>
      <c r="X1440" s="1">
        <f>VLOOKUP($E1440,[1]AllProteinsNorm!$A$1:$Q$3226,12,FALSE)</f>
        <v>130591.368604697</v>
      </c>
      <c r="Y1440" s="29">
        <f>VLOOKUP($E1440,[1]AllProteinsNorm!$A$1:$Q$3226,14,FALSE)</f>
        <v>117238.756193254</v>
      </c>
      <c r="Z1440" s="25">
        <f t="shared" si="183"/>
        <v>0.82745592398782797</v>
      </c>
      <c r="AA1440" s="1">
        <f t="shared" si="183"/>
        <v>0.87736926252454051</v>
      </c>
      <c r="AB1440" s="1">
        <f t="shared" si="183"/>
        <v>1.0335595754375153</v>
      </c>
      <c r="AC1440" s="1">
        <f t="shared" si="183"/>
        <v>1.0789751092975401</v>
      </c>
      <c r="AD1440" s="1">
        <f t="shared" si="183"/>
        <v>1.1826401287525761</v>
      </c>
      <c r="AE1440" s="1">
        <f t="shared" si="183"/>
        <v>1.0827410730665878</v>
      </c>
      <c r="AF1440" s="1">
        <f t="shared" si="183"/>
        <v>1.1887741802683793</v>
      </c>
      <c r="AG1440" s="1">
        <f t="shared" si="183"/>
        <v>1.1500500715873685</v>
      </c>
      <c r="AH1440" s="1">
        <f t="shared" si="183"/>
        <v>1.2211937014540744</v>
      </c>
      <c r="AI1440" s="1">
        <f t="shared" si="183"/>
        <v>0.93730065112743455</v>
      </c>
      <c r="AJ1440" s="1">
        <f t="shared" si="183"/>
        <v>1.2689938223971233</v>
      </c>
      <c r="AK1440" s="1">
        <f t="shared" si="183"/>
        <v>0.71308775956202053</v>
      </c>
      <c r="AL1440" s="1">
        <f t="shared" si="183"/>
        <v>1.0071861729741942</v>
      </c>
      <c r="AM1440" s="1">
        <f t="shared" si="183"/>
        <v>1.0610890916349978</v>
      </c>
      <c r="AN1440" s="29">
        <f t="shared" si="183"/>
        <v>0.95259561671400161</v>
      </c>
      <c r="AO1440" s="1">
        <f t="shared" si="180"/>
        <v>16096.745961606346</v>
      </c>
      <c r="AP1440" s="1">
        <f t="shared" si="181"/>
        <v>12376.124222308357</v>
      </c>
      <c r="AQ1440" s="29">
        <f t="shared" si="182"/>
        <v>22064.427729884417</v>
      </c>
    </row>
    <row r="1441" spans="1:43" x14ac:dyDescent="0.2">
      <c r="A1441" s="26"/>
      <c r="E1441" s="25" t="s">
        <v>2818</v>
      </c>
      <c r="F1441" s="26" t="s">
        <v>2819</v>
      </c>
      <c r="G1441" s="1">
        <v>0.475348132176733</v>
      </c>
      <c r="H1441" s="1">
        <v>1.4403337718425699</v>
      </c>
      <c r="I1441" s="1">
        <f>VLOOKUP(F1441,'[1]SUSMB vs SHAM all proteins sum'!$B$2:$E$3214,2,FALSE)</f>
        <v>0.191308724770622</v>
      </c>
      <c r="J1441" s="29">
        <f>VLOOKUP(F1441,'[1]SUSMB vs SHAM all proteins sum'!$B$2:$E$3214,3,FALSE)</f>
        <v>1.9047319107832299</v>
      </c>
      <c r="K1441" s="25">
        <f>VLOOKUP($E1441,[1]AllProteinsNorm!$A$1:$Q$3226,4,FALSE)</f>
        <v>6870.7461166842204</v>
      </c>
      <c r="L1441" s="1">
        <f>VLOOKUP($E1441,[1]AllProteinsNorm!$A$1:$Q$3226,5,FALSE)</f>
        <v>37050.582152059796</v>
      </c>
      <c r="M1441" s="1">
        <f>VLOOKUP($E1441,[1]AllProteinsNorm!$A$1:$Q$3226,10,FALSE)</f>
        <v>57019.544686916699</v>
      </c>
      <c r="N1441" s="1">
        <f>VLOOKUP($E1441,[1]AllProteinsNorm!$A$1:$Q$3226,11,FALSE)</f>
        <v>50766.131380911298</v>
      </c>
      <c r="O1441" s="1">
        <f>VLOOKUP($E1441,[1]AllProteinsNorm!$A$1:$Q$3226,15,FALSE)</f>
        <v>53777.836527556901</v>
      </c>
      <c r="P1441" s="1">
        <f>VLOOKUP($E1441,[1]AllProteinsNorm!$A$1:$Q$3226,6,FALSE)</f>
        <v>125615.585001272</v>
      </c>
      <c r="Q1441" s="1">
        <f>VLOOKUP($E1441,[1]AllProteinsNorm!$A$1:$Q$3226,8,FALSE)</f>
        <v>36819.370780970901</v>
      </c>
      <c r="R1441" s="1">
        <f>VLOOKUP($E1441,[1]AllProteinsNorm!$A$1:$Q$3226,13,FALSE)</f>
        <v>40088.731904231201</v>
      </c>
      <c r="S1441" s="1">
        <f>VLOOKUP($E1441,[1]AllProteinsNorm!$A$1:$Q$3226,16,FALSE)</f>
        <v>23712.230930542901</v>
      </c>
      <c r="T1441" s="1">
        <f>VLOOKUP($E1441,[1]AllProteinsNorm!$A$1:$Q$3226,17,FALSE)</f>
        <v>55872.895077383298</v>
      </c>
      <c r="U1441" s="1">
        <f>VLOOKUP($E1441,[1]AllProteinsNorm!$A$1:$Q$3226,3,FALSE)</f>
        <v>67360.888592285395</v>
      </c>
      <c r="V1441" s="1">
        <f>VLOOKUP($E1441,[1]AllProteinsNorm!$A$1:$Q$3226,7,FALSE)</f>
        <v>138120.53199480599</v>
      </c>
      <c r="W1441" s="1">
        <f>VLOOKUP($E1441,[1]AllProteinsNorm!$A$1:$Q$3226,9,FALSE)</f>
        <v>52306.433128603501</v>
      </c>
      <c r="X1441" s="1">
        <f>VLOOKUP($E1441,[1]AllProteinsNorm!$A$1:$Q$3226,12,FALSE)</f>
        <v>44857.124782901803</v>
      </c>
      <c r="Y1441" s="29">
        <f>VLOOKUP($E1441,[1]AllProteinsNorm!$A$1:$Q$3226,14,FALSE)</f>
        <v>45511.041938770199</v>
      </c>
      <c r="Z1441" s="25">
        <f t="shared" si="183"/>
        <v>0.1671837710215156</v>
      </c>
      <c r="AA1441" s="1">
        <f t="shared" si="183"/>
        <v>0.90154052231420934</v>
      </c>
      <c r="AB1441" s="1">
        <f t="shared" si="183"/>
        <v>1.3874392010410945</v>
      </c>
      <c r="AC1441" s="1">
        <f t="shared" si="183"/>
        <v>1.2352768011358797</v>
      </c>
      <c r="AD1441" s="1">
        <f t="shared" si="183"/>
        <v>1.3085597044873005</v>
      </c>
      <c r="AE1441" s="1">
        <f t="shared" si="183"/>
        <v>3.0565657416142873</v>
      </c>
      <c r="AF1441" s="1">
        <f t="shared" si="183"/>
        <v>0.8959145264958176</v>
      </c>
      <c r="AG1441" s="1">
        <f t="shared" si="183"/>
        <v>0.97546689419144905</v>
      </c>
      <c r="AH1441" s="1">
        <f t="shared" si="183"/>
        <v>0.57698248763328353</v>
      </c>
      <c r="AI1441" s="1">
        <f t="shared" si="183"/>
        <v>1.3595381255965173</v>
      </c>
      <c r="AJ1441" s="1">
        <f t="shared" si="183"/>
        <v>1.6390719702001251</v>
      </c>
      <c r="AK1441" s="1">
        <f t="shared" si="183"/>
        <v>3.360844805241237</v>
      </c>
      <c r="AL1441" s="1">
        <f t="shared" si="183"/>
        <v>1.2727564940712501</v>
      </c>
      <c r="AM1441" s="1">
        <f t="shared" si="183"/>
        <v>1.0914947446795433</v>
      </c>
      <c r="AN1441" s="29">
        <f t="shared" si="183"/>
        <v>1.1074063115162616</v>
      </c>
      <c r="AO1441" s="1">
        <f t="shared" si="180"/>
        <v>18415.390836401253</v>
      </c>
      <c r="AP1441" s="1">
        <f t="shared" si="181"/>
        <v>36080.525031731551</v>
      </c>
      <c r="AQ1441" s="29">
        <f t="shared" si="182"/>
        <v>35189.848780271997</v>
      </c>
    </row>
    <row r="1442" spans="1:43" x14ac:dyDescent="0.2">
      <c r="A1442" s="26"/>
      <c r="E1442" s="25" t="s">
        <v>2820</v>
      </c>
      <c r="F1442" s="26" t="s">
        <v>2821</v>
      </c>
      <c r="G1442" s="1">
        <v>0.651037492425249</v>
      </c>
      <c r="H1442" s="1">
        <v>0.923852275511855</v>
      </c>
      <c r="I1442" s="1">
        <f>VLOOKUP(F1442,'[1]SUSMB vs SHAM all proteins sum'!$B$2:$E$3214,2,FALSE)</f>
        <v>0.85999663802863402</v>
      </c>
      <c r="J1442" s="29">
        <f>VLOOKUP(F1442,'[1]SUSMB vs SHAM all proteins sum'!$B$2:$E$3214,3,FALSE)</f>
        <v>0.97010220165969696</v>
      </c>
      <c r="K1442" s="25">
        <f>VLOOKUP($E1442,[1]AllProteinsNorm!$A$1:$Q$3226,4,FALSE)</f>
        <v>866507.46592304402</v>
      </c>
      <c r="L1442" s="1">
        <f>VLOOKUP($E1442,[1]AllProteinsNorm!$A$1:$Q$3226,5,FALSE)</f>
        <v>893245.79477159097</v>
      </c>
      <c r="M1442" s="1">
        <f>VLOOKUP($E1442,[1]AllProteinsNorm!$A$1:$Q$3226,10,FALSE)</f>
        <v>818651.26452507696</v>
      </c>
      <c r="N1442" s="1">
        <f>VLOOKUP($E1442,[1]AllProteinsNorm!$A$1:$Q$3226,11,FALSE)</f>
        <v>701404.19206988497</v>
      </c>
      <c r="O1442" s="1">
        <f>VLOOKUP($E1442,[1]AllProteinsNorm!$A$1:$Q$3226,15,FALSE)</f>
        <v>513367.72510037199</v>
      </c>
      <c r="P1442" s="1">
        <f>VLOOKUP($E1442,[1]AllProteinsNorm!$A$1:$Q$3226,6,FALSE)</f>
        <v>679877.70421824802</v>
      </c>
      <c r="Q1442" s="1">
        <f>VLOOKUP($E1442,[1]AllProteinsNorm!$A$1:$Q$3226,8,FALSE)</f>
        <v>446534.47107098001</v>
      </c>
      <c r="R1442" s="1">
        <f>VLOOKUP($E1442,[1]AllProteinsNorm!$A$1:$Q$3226,13,FALSE)</f>
        <v>637770.12360500696</v>
      </c>
      <c r="S1442" s="1">
        <f>VLOOKUP($E1442,[1]AllProteinsNorm!$A$1:$Q$3226,16,FALSE)</f>
        <v>1017606.13392735</v>
      </c>
      <c r="T1442" s="1">
        <f>VLOOKUP($E1442,[1]AllProteinsNorm!$A$1:$Q$3226,17,FALSE)</f>
        <v>779331.32393966604</v>
      </c>
      <c r="U1442" s="1">
        <f>VLOOKUP($E1442,[1]AllProteinsNorm!$A$1:$Q$3226,3,FALSE)</f>
        <v>559137.83465843403</v>
      </c>
      <c r="V1442" s="1">
        <f>VLOOKUP($E1442,[1]AllProteinsNorm!$A$1:$Q$3226,7,FALSE)</f>
        <v>718460.28340234503</v>
      </c>
      <c r="W1442" s="1">
        <f>VLOOKUP($E1442,[1]AllProteinsNorm!$A$1:$Q$3226,9,FALSE)</f>
        <v>923053.716941552</v>
      </c>
      <c r="X1442" s="1">
        <f>VLOOKUP($E1442,[1]AllProteinsNorm!$A$1:$Q$3226,12,FALSE)</f>
        <v>520826.75918797101</v>
      </c>
      <c r="Y1442" s="29">
        <f>VLOOKUP($E1442,[1]AllProteinsNorm!$A$1:$Q$3226,14,FALSE)</f>
        <v>1015043.57308301</v>
      </c>
      <c r="Z1442" s="25">
        <f t="shared" si="183"/>
        <v>1.142192406658894</v>
      </c>
      <c r="AA1442" s="1">
        <f t="shared" si="183"/>
        <v>1.1774377073384741</v>
      </c>
      <c r="AB1442" s="1">
        <f t="shared" si="183"/>
        <v>1.0791104460319658</v>
      </c>
      <c r="AC1442" s="1">
        <f t="shared" si="183"/>
        <v>0.92456046103137612</v>
      </c>
      <c r="AD1442" s="1">
        <f t="shared" si="183"/>
        <v>0.67669897893928987</v>
      </c>
      <c r="AE1442" s="1">
        <f t="shared" si="183"/>
        <v>0.89618518218714482</v>
      </c>
      <c r="AF1442" s="1">
        <f t="shared" si="183"/>
        <v>0.58860229395186237</v>
      </c>
      <c r="AG1442" s="1">
        <f t="shared" si="183"/>
        <v>0.84068080313602123</v>
      </c>
      <c r="AH1442" s="1">
        <f t="shared" si="183"/>
        <v>1.3413640907331301</v>
      </c>
      <c r="AI1442" s="1">
        <f t="shared" si="183"/>
        <v>1.0272806126685636</v>
      </c>
      <c r="AJ1442" s="1">
        <f t="shared" si="183"/>
        <v>0.7370311441485935</v>
      </c>
      <c r="AK1442" s="1">
        <f t="shared" si="183"/>
        <v>0.94704305786216514</v>
      </c>
      <c r="AL1442" s="1">
        <f t="shared" si="183"/>
        <v>1.2167292122587936</v>
      </c>
      <c r="AM1442" s="1">
        <f t="shared" si="183"/>
        <v>0.68653115284536215</v>
      </c>
      <c r="AN1442" s="29">
        <f t="shared" si="183"/>
        <v>1.3379862346232712</v>
      </c>
      <c r="AO1442" s="1">
        <f t="shared" si="180"/>
        <v>139132.94972328344</v>
      </c>
      <c r="AP1442" s="1">
        <f t="shared" si="181"/>
        <v>187051.98688702536</v>
      </c>
      <c r="AQ1442" s="29">
        <f t="shared" si="182"/>
        <v>194988.63985941009</v>
      </c>
    </row>
    <row r="1443" spans="1:43" x14ac:dyDescent="0.2">
      <c r="A1443" s="26"/>
      <c r="E1443" s="25" t="s">
        <v>2822</v>
      </c>
      <c r="F1443" s="26" t="s">
        <v>2823</v>
      </c>
      <c r="G1443" s="1">
        <v>0.55468347999434597</v>
      </c>
      <c r="H1443" s="1">
        <v>0.91229867173891799</v>
      </c>
      <c r="I1443" s="1">
        <f>VLOOKUP(F1443,'[1]SUSMB vs SHAM all proteins sum'!$B$2:$E$3214,2,FALSE)</f>
        <v>0.50389433460766198</v>
      </c>
      <c r="J1443" s="29">
        <f>VLOOKUP(F1443,'[1]SUSMB vs SHAM all proteins sum'!$B$2:$E$3214,3,FALSE)</f>
        <v>0.90042229870349799</v>
      </c>
      <c r="K1443" s="25">
        <f>VLOOKUP($E1443,[1]AllProteinsNorm!$A$1:$Q$3226,4,FALSE)</f>
        <v>42050.720253933003</v>
      </c>
      <c r="L1443" s="1">
        <f>VLOOKUP($E1443,[1]AllProteinsNorm!$A$1:$Q$3226,5,FALSE)</f>
        <v>59475.948219306898</v>
      </c>
      <c r="M1443" s="1">
        <f>VLOOKUP($E1443,[1]AllProteinsNorm!$A$1:$Q$3226,10,FALSE)</f>
        <v>75210.521945196801</v>
      </c>
      <c r="N1443" s="1">
        <f>VLOOKUP($E1443,[1]AllProteinsNorm!$A$1:$Q$3226,11,FALSE)</f>
        <v>66821.763369955297</v>
      </c>
      <c r="O1443" s="1">
        <f>VLOOKUP($E1443,[1]AllProteinsNorm!$A$1:$Q$3226,15,FALSE)</f>
        <v>97332.881820911105</v>
      </c>
      <c r="P1443" s="1">
        <f>VLOOKUP($E1443,[1]AllProteinsNorm!$A$1:$Q$3226,6,FALSE)</f>
        <v>63904.676731536798</v>
      </c>
      <c r="Q1443" s="1">
        <f>VLOOKUP($E1443,[1]AllProteinsNorm!$A$1:$Q$3226,8,FALSE)</f>
        <v>68103.562244096203</v>
      </c>
      <c r="R1443" s="1">
        <f>VLOOKUP($E1443,[1]AllProteinsNorm!$A$1:$Q$3226,13,FALSE)</f>
        <v>58660.1018546751</v>
      </c>
      <c r="S1443" s="1">
        <f>VLOOKUP($E1443,[1]AllProteinsNorm!$A$1:$Q$3226,16,FALSE)</f>
        <v>61645.1714757269</v>
      </c>
      <c r="T1443" s="1">
        <f>VLOOKUP($E1443,[1]AllProteinsNorm!$A$1:$Q$3226,17,FALSE)</f>
        <v>49126.044167020198</v>
      </c>
      <c r="U1443" s="1">
        <f>VLOOKUP($E1443,[1]AllProteinsNorm!$A$1:$Q$3226,3,FALSE)</f>
        <v>54801.892249651501</v>
      </c>
      <c r="V1443" s="1">
        <f>VLOOKUP($E1443,[1]AllProteinsNorm!$A$1:$Q$3226,7,FALSE)</f>
        <v>58684.250343757703</v>
      </c>
      <c r="W1443" s="1">
        <f>VLOOKUP($E1443,[1]AllProteinsNorm!$A$1:$Q$3226,9,FALSE)</f>
        <v>66761.590183834094</v>
      </c>
      <c r="X1443" s="1">
        <f>VLOOKUP($E1443,[1]AllProteinsNorm!$A$1:$Q$3226,12,FALSE)</f>
        <v>49897.186773846297</v>
      </c>
      <c r="Y1443" s="29">
        <f>VLOOKUP($E1443,[1]AllProteinsNorm!$A$1:$Q$3226,14,FALSE)</f>
        <v>67589.975641112906</v>
      </c>
      <c r="Z1443" s="25">
        <f t="shared" si="183"/>
        <v>0.61677511546693997</v>
      </c>
      <c r="AA1443" s="1">
        <f t="shared" si="183"/>
        <v>0.87235806209616029</v>
      </c>
      <c r="AB1443" s="1">
        <f t="shared" si="183"/>
        <v>1.1031434914064024</v>
      </c>
      <c r="AC1443" s="1">
        <f t="shared" si="183"/>
        <v>0.9801021378308965</v>
      </c>
      <c r="AD1443" s="1">
        <f t="shared" si="183"/>
        <v>1.427621193199601</v>
      </c>
      <c r="AE1443" s="1">
        <f t="shared" si="183"/>
        <v>0.93731603482545844</v>
      </c>
      <c r="AF1443" s="1">
        <f t="shared" si="183"/>
        <v>0.9989028062577282</v>
      </c>
      <c r="AG1443" s="1">
        <f t="shared" si="183"/>
        <v>0.86039170973143486</v>
      </c>
      <c r="AH1443" s="1">
        <f t="shared" si="183"/>
        <v>0.9041749469526541</v>
      </c>
      <c r="AI1443" s="1">
        <f t="shared" si="183"/>
        <v>0.72055178557170951</v>
      </c>
      <c r="AJ1443" s="1">
        <f t="shared" si="183"/>
        <v>0.80380177119378238</v>
      </c>
      <c r="AK1443" s="1">
        <f t="shared" si="183"/>
        <v>0.86074590549912522</v>
      </c>
      <c r="AL1443" s="1">
        <f t="shared" si="183"/>
        <v>0.9792195530952772</v>
      </c>
      <c r="AM1443" s="1">
        <f t="shared" si="183"/>
        <v>0.73186244963392988</v>
      </c>
      <c r="AN1443" s="29">
        <f t="shared" si="183"/>
        <v>0.9913698214611677</v>
      </c>
      <c r="AO1443" s="1">
        <f t="shared" si="180"/>
        <v>18219.019337751757</v>
      </c>
      <c r="AP1443" s="1">
        <f t="shared" si="181"/>
        <v>6375.650375230859</v>
      </c>
      <c r="AQ1443" s="29">
        <f t="shared" si="182"/>
        <v>6828.1629815555034</v>
      </c>
    </row>
    <row r="1444" spans="1:43" x14ac:dyDescent="0.2">
      <c r="A1444" s="26"/>
      <c r="E1444" s="25" t="s">
        <v>2824</v>
      </c>
      <c r="F1444" s="26" t="s">
        <v>2825</v>
      </c>
      <c r="G1444" s="1">
        <v>5.3586350076204298E-2</v>
      </c>
      <c r="H1444" s="43">
        <v>2.63440399113761</v>
      </c>
      <c r="I1444" s="1">
        <f>VLOOKUP(F1444,'[1]SUSMB vs SHAM all proteins sum'!$B$2:$E$3214,2,FALSE)</f>
        <v>0.70719187976684605</v>
      </c>
      <c r="J1444" s="29">
        <f>VLOOKUP(F1444,'[1]SUSMB vs SHAM all proteins sum'!$B$2:$E$3214,3,FALSE)</f>
        <v>0.75950999674773101</v>
      </c>
      <c r="K1444" s="25">
        <f>VLOOKUP($E1444,[1]AllProteinsNorm!$A$1:$Q$3226,4,FALSE)</f>
        <v>116371.471975313</v>
      </c>
      <c r="L1444" s="1">
        <f>VLOOKUP($E1444,[1]AllProteinsNorm!$A$1:$Q$3226,5,FALSE)</f>
        <v>72557.690236745198</v>
      </c>
      <c r="M1444" s="1">
        <f>VLOOKUP($E1444,[1]AllProteinsNorm!$A$1:$Q$3226,10,FALSE)</f>
        <v>368777.118013406</v>
      </c>
      <c r="N1444" s="1">
        <f>VLOOKUP($E1444,[1]AllProteinsNorm!$A$1:$Q$3226,11,FALSE)</f>
        <v>72703.761451904895</v>
      </c>
      <c r="O1444" s="1">
        <f>VLOOKUP($E1444,[1]AllProteinsNorm!$A$1:$Q$3226,15,FALSE)</f>
        <v>517584.01418879599</v>
      </c>
      <c r="P1444" s="1">
        <f>VLOOKUP($E1444,[1]AllProteinsNorm!$A$1:$Q$3226,6,FALSE)</f>
        <v>359917.66062878398</v>
      </c>
      <c r="Q1444" s="1">
        <f>VLOOKUP($E1444,[1]AllProteinsNorm!$A$1:$Q$3226,8,FALSE)</f>
        <v>630981.24058043805</v>
      </c>
      <c r="R1444" s="1">
        <f>VLOOKUP($E1444,[1]AllProteinsNorm!$A$1:$Q$3226,13,FALSE)</f>
        <v>488165.50720512797</v>
      </c>
      <c r="S1444" s="1">
        <f>VLOOKUP($E1444,[1]AllProteinsNorm!$A$1:$Q$3226,16,FALSE)</f>
        <v>360327.64697568899</v>
      </c>
      <c r="T1444" s="1">
        <f>VLOOKUP($E1444,[1]AllProteinsNorm!$A$1:$Q$3226,17,FALSE)</f>
        <v>372185.35108741297</v>
      </c>
      <c r="U1444" s="1">
        <f>VLOOKUP($E1444,[1]AllProteinsNorm!$A$1:$Q$3226,3,FALSE)</f>
        <v>66773.901785693903</v>
      </c>
      <c r="V1444" s="1">
        <f>VLOOKUP($E1444,[1]AllProteinsNorm!$A$1:$Q$3226,7,FALSE)</f>
        <v>127224.084692929</v>
      </c>
      <c r="W1444" s="1">
        <f>VLOOKUP($E1444,[1]AllProteinsNorm!$A$1:$Q$3226,9,FALSE)</f>
        <v>289523.630634</v>
      </c>
      <c r="X1444" s="1">
        <f>VLOOKUP($E1444,[1]AllProteinsNorm!$A$1:$Q$3226,12,FALSE)</f>
        <v>570033.83715938299</v>
      </c>
      <c r="Y1444" s="29">
        <f>VLOOKUP($E1444,[1]AllProteinsNorm!$A$1:$Q$3226,14,FALSE)</f>
        <v>21122.163921858701</v>
      </c>
      <c r="Z1444" s="25">
        <f t="shared" si="183"/>
        <v>0.50684701449743297</v>
      </c>
      <c r="AA1444" s="1">
        <f t="shared" si="183"/>
        <v>0.31601945091083328</v>
      </c>
      <c r="AB1444" s="1">
        <f t="shared" si="183"/>
        <v>1.6061804332913663</v>
      </c>
      <c r="AC1444" s="1">
        <f t="shared" si="183"/>
        <v>0.31665565287726893</v>
      </c>
      <c r="AD1444" s="1">
        <f t="shared" si="183"/>
        <v>2.2542974484230984</v>
      </c>
      <c r="AE1444" s="1">
        <f t="shared" si="183"/>
        <v>1.567593746629746</v>
      </c>
      <c r="AF1444" s="1">
        <f t="shared" si="183"/>
        <v>2.7481903645588162</v>
      </c>
      <c r="AG1444" s="1">
        <f t="shared" si="183"/>
        <v>2.1261673991717909</v>
      </c>
      <c r="AH1444" s="1">
        <f t="shared" si="183"/>
        <v>1.5693794106966026</v>
      </c>
      <c r="AI1444" s="1">
        <f t="shared" si="183"/>
        <v>1.6210247308580268</v>
      </c>
      <c r="AJ1444" s="1">
        <f t="shared" si="183"/>
        <v>0.29082860422701745</v>
      </c>
      <c r="AK1444" s="1">
        <f t="shared" si="183"/>
        <v>0.55411473623414376</v>
      </c>
      <c r="AL1444" s="1">
        <f t="shared" si="183"/>
        <v>1.2609979518384942</v>
      </c>
      <c r="AM1444" s="1">
        <f t="shared" si="183"/>
        <v>2.4827386267661931</v>
      </c>
      <c r="AN1444" s="29">
        <f t="shared" si="183"/>
        <v>9.1995963802800187E-2</v>
      </c>
      <c r="AO1444" s="1">
        <f t="shared" si="180"/>
        <v>181330.9013294203</v>
      </c>
      <c r="AP1444" s="1">
        <f t="shared" si="181"/>
        <v>105949.64331469555</v>
      </c>
      <c r="AQ1444" s="29">
        <f t="shared" si="182"/>
        <v>199432.68492759965</v>
      </c>
    </row>
    <row r="1445" spans="1:43" x14ac:dyDescent="0.2">
      <c r="A1445" s="26"/>
      <c r="E1445" s="25" t="s">
        <v>2826</v>
      </c>
      <c r="F1445" s="26" t="s">
        <v>2827</v>
      </c>
      <c r="G1445" s="1">
        <v>0.473567138872862</v>
      </c>
      <c r="H1445" s="1">
        <v>1.16120561275631</v>
      </c>
      <c r="I1445" s="1">
        <f>VLOOKUP(F1445,'[1]SUSMB vs SHAM all proteins sum'!$B$2:$E$3214,2,FALSE)</f>
        <v>0.86247977566002199</v>
      </c>
      <c r="J1445" s="29">
        <f>VLOOKUP(F1445,'[1]SUSMB vs SHAM all proteins sum'!$B$2:$E$3214,3,FALSE)</f>
        <v>1.03435053881587</v>
      </c>
      <c r="K1445" s="25">
        <f>VLOOKUP($E1445,[1]AllProteinsNorm!$A$1:$Q$3226,4,FALSE)</f>
        <v>209182.72345059499</v>
      </c>
      <c r="L1445" s="1">
        <f>VLOOKUP($E1445,[1]AllProteinsNorm!$A$1:$Q$3226,5,FALSE)</f>
        <v>136168.127717483</v>
      </c>
      <c r="M1445" s="1">
        <f>VLOOKUP($E1445,[1]AllProteinsNorm!$A$1:$Q$3226,10,FALSE)</f>
        <v>194605.38380624299</v>
      </c>
      <c r="N1445" s="1">
        <f>VLOOKUP($E1445,[1]AllProteinsNorm!$A$1:$Q$3226,11,FALSE)</f>
        <v>86210.873387099593</v>
      </c>
      <c r="O1445" s="1">
        <f>VLOOKUP($E1445,[1]AllProteinsNorm!$A$1:$Q$3226,15,FALSE)</f>
        <v>226533.14704292401</v>
      </c>
      <c r="P1445" s="1">
        <f>VLOOKUP($E1445,[1]AllProteinsNorm!$A$1:$Q$3226,6,FALSE)</f>
        <v>143983.326673073</v>
      </c>
      <c r="Q1445" s="1">
        <f>VLOOKUP($E1445,[1]AllProteinsNorm!$A$1:$Q$3226,8,FALSE)</f>
        <v>211509.82836714</v>
      </c>
      <c r="R1445" s="1">
        <f>VLOOKUP($E1445,[1]AllProteinsNorm!$A$1:$Q$3226,13,FALSE)</f>
        <v>198259.80805746699</v>
      </c>
      <c r="S1445" s="1">
        <f>VLOOKUP($E1445,[1]AllProteinsNorm!$A$1:$Q$3226,16,FALSE)</f>
        <v>163486.10770276099</v>
      </c>
      <c r="T1445" s="1">
        <f>VLOOKUP($E1445,[1]AllProteinsNorm!$A$1:$Q$3226,17,FALSE)</f>
        <v>231545.99473807099</v>
      </c>
      <c r="U1445" s="1">
        <f>VLOOKUP($E1445,[1]AllProteinsNorm!$A$1:$Q$3226,3,FALSE)</f>
        <v>130756.43678364799</v>
      </c>
      <c r="V1445" s="1">
        <f>VLOOKUP($E1445,[1]AllProteinsNorm!$A$1:$Q$3226,7,FALSE)</f>
        <v>174567.05097439801</v>
      </c>
      <c r="W1445" s="1">
        <f>VLOOKUP($E1445,[1]AllProteinsNorm!$A$1:$Q$3226,9,FALSE)</f>
        <v>177456.832529526</v>
      </c>
      <c r="X1445" s="1">
        <f>VLOOKUP($E1445,[1]AllProteinsNorm!$A$1:$Q$3226,12,FALSE)</f>
        <v>179811.74722988799</v>
      </c>
      <c r="Y1445" s="29">
        <f>VLOOKUP($E1445,[1]AllProteinsNorm!$A$1:$Q$3226,14,FALSE)</f>
        <v>175975.62620636201</v>
      </c>
      <c r="Z1445" s="25">
        <f t="shared" si="183"/>
        <v>1.2265900128727063</v>
      </c>
      <c r="AA1445" s="1">
        <f t="shared" si="183"/>
        <v>0.79845248582054795</v>
      </c>
      <c r="AB1445" s="1">
        <f t="shared" si="183"/>
        <v>1.1411124986350711</v>
      </c>
      <c r="AC1445" s="1">
        <f t="shared" si="183"/>
        <v>0.50551687325471129</v>
      </c>
      <c r="AD1445" s="1">
        <f t="shared" si="183"/>
        <v>1.3283281294169635</v>
      </c>
      <c r="AE1445" s="1">
        <f t="shared" si="183"/>
        <v>0.84427866510252836</v>
      </c>
      <c r="AF1445" s="1">
        <f t="shared" si="183"/>
        <v>1.240235516681319</v>
      </c>
      <c r="AG1445" s="1">
        <f t="shared" si="183"/>
        <v>1.1625410383127748</v>
      </c>
      <c r="AH1445" s="1">
        <f t="shared" si="183"/>
        <v>0.95863761425307081</v>
      </c>
      <c r="AI1445" s="1">
        <f t="shared" si="183"/>
        <v>1.3577220909138434</v>
      </c>
      <c r="AJ1445" s="1">
        <f t="shared" si="183"/>
        <v>0.76671981716273918</v>
      </c>
      <c r="AK1445" s="1">
        <f t="shared" si="183"/>
        <v>1.0236132208710289</v>
      </c>
      <c r="AL1445" s="1">
        <f t="shared" si="183"/>
        <v>1.0405581058808129</v>
      </c>
      <c r="AM1445" s="1">
        <f t="shared" si="183"/>
        <v>1.0543666786203936</v>
      </c>
      <c r="AN1445" s="29">
        <f t="shared" si="183"/>
        <v>1.0318727189949979</v>
      </c>
      <c r="AO1445" s="1">
        <f t="shared" si="180"/>
        <v>51962.414279320561</v>
      </c>
      <c r="AP1445" s="1">
        <f t="shared" si="181"/>
        <v>31865.945207959543</v>
      </c>
      <c r="AQ1445" s="29">
        <f t="shared" si="182"/>
        <v>18559.948958953788</v>
      </c>
    </row>
    <row r="1446" spans="1:43" x14ac:dyDescent="0.2">
      <c r="A1446" s="26"/>
      <c r="E1446" s="25" t="s">
        <v>2828</v>
      </c>
      <c r="F1446" s="26" t="s">
        <v>2189</v>
      </c>
      <c r="G1446" s="1">
        <v>0.62990828556594702</v>
      </c>
      <c r="H1446" s="1">
        <v>0.91370333086833899</v>
      </c>
      <c r="I1446" s="1">
        <f>VLOOKUP(F1446,'[1]SUSMB vs SHAM all proteins sum'!$B$2:$E$3214,2,FALSE)</f>
        <v>0.69494884027050297</v>
      </c>
      <c r="J1446" s="29">
        <f>VLOOKUP(F1446,'[1]SUSMB vs SHAM all proteins sum'!$B$2:$E$3214,3,FALSE)</f>
        <v>1.12991391463348</v>
      </c>
      <c r="K1446" s="25">
        <f>VLOOKUP($E1446,[1]AllProteinsNorm!$A$1:$Q$3226,4,FALSE)</f>
        <v>110885.541739523</v>
      </c>
      <c r="L1446" s="1">
        <f>VLOOKUP($E1446,[1]AllProteinsNorm!$A$1:$Q$3226,5,FALSE)</f>
        <v>207185.96102392799</v>
      </c>
      <c r="M1446" s="1">
        <f>VLOOKUP($E1446,[1]AllProteinsNorm!$A$1:$Q$3226,10,FALSE)</f>
        <v>188324.46656939501</v>
      </c>
      <c r="N1446" s="1">
        <f>VLOOKUP($E1446,[1]AllProteinsNorm!$A$1:$Q$3226,11,FALSE)</f>
        <v>194778.57090121901</v>
      </c>
      <c r="O1446" s="1">
        <f>VLOOKUP($E1446,[1]AllProteinsNorm!$A$1:$Q$3226,15,FALSE)</f>
        <v>100191.98676558099</v>
      </c>
      <c r="P1446" s="1">
        <f>VLOOKUP($E1446,[1]AllProteinsNorm!$A$1:$Q$3226,6,FALSE)</f>
        <v>105755.30291994401</v>
      </c>
      <c r="Q1446" s="1">
        <f>VLOOKUP($E1446,[1]AllProteinsNorm!$A$1:$Q$3226,8,FALSE)</f>
        <v>187642.373379189</v>
      </c>
      <c r="R1446" s="1">
        <f>VLOOKUP($E1446,[1]AllProteinsNorm!$A$1:$Q$3226,13,FALSE)</f>
        <v>147812.51902385199</v>
      </c>
      <c r="S1446" s="1">
        <f>VLOOKUP($E1446,[1]AllProteinsNorm!$A$1:$Q$3226,16,FALSE)</f>
        <v>130009.332276746</v>
      </c>
      <c r="T1446" s="1">
        <f>VLOOKUP($E1446,[1]AllProteinsNorm!$A$1:$Q$3226,17,FALSE)</f>
        <v>141001.385417365</v>
      </c>
      <c r="U1446" s="1">
        <f>VLOOKUP($E1446,[1]AllProteinsNorm!$A$1:$Q$3226,3,FALSE)</f>
        <v>96672.459151511299</v>
      </c>
      <c r="V1446" s="1">
        <f>VLOOKUP($E1446,[1]AllProteinsNorm!$A$1:$Q$3226,7,FALSE)</f>
        <v>99937.305263268907</v>
      </c>
      <c r="W1446" s="1">
        <f>VLOOKUP($E1446,[1]AllProteinsNorm!$A$1:$Q$3226,9,FALSE)</f>
        <v>200771.790250436</v>
      </c>
      <c r="X1446" s="1">
        <f>VLOOKUP($E1446,[1]AllProteinsNorm!$A$1:$Q$3226,12,FALSE)</f>
        <v>109756.793762937</v>
      </c>
      <c r="Y1446" s="29">
        <f>VLOOKUP($E1446,[1]AllProteinsNorm!$A$1:$Q$3226,14,FALSE)</f>
        <v>211419.051264701</v>
      </c>
      <c r="Z1446" s="25">
        <f t="shared" si="183"/>
        <v>0.69185284138759628</v>
      </c>
      <c r="AA1446" s="1">
        <f t="shared" si="183"/>
        <v>1.292704112559093</v>
      </c>
      <c r="AB1446" s="1">
        <f t="shared" si="183"/>
        <v>1.1750207940085211</v>
      </c>
      <c r="AC1446" s="1">
        <f t="shared" si="183"/>
        <v>1.2152901596132244</v>
      </c>
      <c r="AD1446" s="1">
        <f t="shared" si="183"/>
        <v>0.62513209243156509</v>
      </c>
      <c r="AE1446" s="1">
        <f t="shared" si="183"/>
        <v>0.65984352575778804</v>
      </c>
      <c r="AF1446" s="1">
        <f t="shared" si="183"/>
        <v>1.170764981173664</v>
      </c>
      <c r="AG1446" s="1">
        <f t="shared" si="183"/>
        <v>0.92225288955647433</v>
      </c>
      <c r="AH1446" s="1">
        <f t="shared" si="183"/>
        <v>0.81117271495920262</v>
      </c>
      <c r="AI1446" s="1">
        <f t="shared" si="183"/>
        <v>0.87975589612708693</v>
      </c>
      <c r="AJ1446" s="1">
        <f t="shared" si="183"/>
        <v>0.60317255521925484</v>
      </c>
      <c r="AK1446" s="1">
        <f t="shared" si="183"/>
        <v>0.62354304738331712</v>
      </c>
      <c r="AL1446" s="1">
        <f t="shared" si="183"/>
        <v>1.2526839060906063</v>
      </c>
      <c r="AM1446" s="1">
        <f t="shared" si="183"/>
        <v>0.68481019648943664</v>
      </c>
      <c r="AN1446" s="29">
        <f t="shared" si="183"/>
        <v>1.3191158111898178</v>
      </c>
      <c r="AO1446" s="1">
        <f t="shared" si="180"/>
        <v>45226.528268669841</v>
      </c>
      <c r="AP1446" s="1">
        <f t="shared" si="181"/>
        <v>26737.526228584436</v>
      </c>
      <c r="AQ1446" s="29">
        <f t="shared" si="182"/>
        <v>51228.825452404075</v>
      </c>
    </row>
    <row r="1447" spans="1:43" x14ac:dyDescent="0.2">
      <c r="A1447" s="26"/>
      <c r="E1447" s="25" t="s">
        <v>2829</v>
      </c>
      <c r="F1447" s="26" t="s">
        <v>2830</v>
      </c>
      <c r="G1447" s="1">
        <v>0.13786733035736601</v>
      </c>
      <c r="H1447" s="43">
        <v>0.572909748322596</v>
      </c>
      <c r="I1447" s="1">
        <f>VLOOKUP(F1447,'[1]SUSMB vs SHAM all proteins sum'!$B$2:$E$3214,2,FALSE)</f>
        <v>0.16045505178470301</v>
      </c>
      <c r="J1447" s="29">
        <f>VLOOKUP(F1447,'[1]SUSMB vs SHAM all proteins sum'!$B$2:$E$3214,3,FALSE)</f>
        <v>0.64809389687779595</v>
      </c>
      <c r="K1447" s="25">
        <f>VLOOKUP($E1447,[1]AllProteinsNorm!$A$1:$Q$3226,4,FALSE)</f>
        <v>82640.126552654707</v>
      </c>
      <c r="L1447" s="1">
        <f>VLOOKUP($E1447,[1]AllProteinsNorm!$A$1:$Q$3226,5,FALSE)</f>
        <v>56865.168143255702</v>
      </c>
      <c r="M1447" s="1">
        <f>VLOOKUP($E1447,[1]AllProteinsNorm!$A$1:$Q$3226,10,FALSE)</f>
        <v>93485.244135258603</v>
      </c>
      <c r="N1447" s="1">
        <f>VLOOKUP($E1447,[1]AllProteinsNorm!$A$1:$Q$3226,11,FALSE)</f>
        <v>71697.515676973795</v>
      </c>
      <c r="O1447" s="1">
        <f>VLOOKUP($E1447,[1]AllProteinsNorm!$A$1:$Q$3226,15,FALSE)</f>
        <v>103826.199197372</v>
      </c>
      <c r="P1447" s="1">
        <f>VLOOKUP($E1447,[1]AllProteinsNorm!$A$1:$Q$3226,6,FALSE)</f>
        <v>67800.879222369302</v>
      </c>
      <c r="Q1447" s="1">
        <f>VLOOKUP($E1447,[1]AllProteinsNorm!$A$1:$Q$3226,8,FALSE)</f>
        <v>12820.6112740073</v>
      </c>
      <c r="R1447" s="1">
        <f>VLOOKUP($E1447,[1]AllProteinsNorm!$A$1:$Q$3226,13,FALSE)</f>
        <v>64272.055147699197</v>
      </c>
      <c r="S1447" s="1">
        <f>VLOOKUP($E1447,[1]AllProteinsNorm!$A$1:$Q$3226,16,FALSE)</f>
        <v>53850.349276638102</v>
      </c>
      <c r="T1447" s="1">
        <f>VLOOKUP($E1447,[1]AllProteinsNorm!$A$1:$Q$3226,17,FALSE)</f>
        <v>67091.533995165199</v>
      </c>
      <c r="U1447" s="1">
        <f>VLOOKUP($E1447,[1]AllProteinsNorm!$A$1:$Q$3226,3,FALSE)</f>
        <v>81276.978037114095</v>
      </c>
      <c r="V1447" s="1">
        <f>VLOOKUP($E1447,[1]AllProteinsNorm!$A$1:$Q$3226,7,FALSE)</f>
        <v>25440.1318135945</v>
      </c>
      <c r="W1447" s="1">
        <f>VLOOKUP($E1447,[1]AllProteinsNorm!$A$1:$Q$3226,9,FALSE)</f>
        <v>79521.231913130905</v>
      </c>
      <c r="X1447" s="1">
        <f>VLOOKUP($E1447,[1]AllProteinsNorm!$A$1:$Q$3226,12,FALSE)</f>
        <v>29764.5287314001</v>
      </c>
      <c r="Y1447" s="29">
        <f>VLOOKUP($E1447,[1]AllProteinsNorm!$A$1:$Q$3226,14,FALSE)</f>
        <v>76403.2925929021</v>
      </c>
      <c r="Z1447" s="25">
        <f t="shared" si="183"/>
        <v>1.0114717638742097</v>
      </c>
      <c r="AA1447" s="1">
        <f t="shared" si="183"/>
        <v>0.69599980450434928</v>
      </c>
      <c r="AB1447" s="1">
        <f t="shared" si="183"/>
        <v>1.1442103095214051</v>
      </c>
      <c r="AC1447" s="1">
        <f t="shared" si="183"/>
        <v>0.87753995150262598</v>
      </c>
      <c r="AD1447" s="1">
        <f t="shared" si="183"/>
        <v>1.2707781705974091</v>
      </c>
      <c r="AE1447" s="1">
        <f t="shared" si="183"/>
        <v>0.82984716698826422</v>
      </c>
      <c r="AF1447" s="1">
        <f t="shared" si="183"/>
        <v>0.15691755131816376</v>
      </c>
      <c r="AG1447" s="1">
        <f t="shared" si="183"/>
        <v>0.78665621290696641</v>
      </c>
      <c r="AH1447" s="1">
        <f t="shared" si="183"/>
        <v>0.65910000432270266</v>
      </c>
      <c r="AI1447" s="1">
        <f t="shared" si="183"/>
        <v>0.82116515380549471</v>
      </c>
      <c r="AJ1447" s="1">
        <f t="shared" si="183"/>
        <v>0.99478754168152139</v>
      </c>
      <c r="AK1447" s="1">
        <f t="shared" si="183"/>
        <v>0.31137385761738312</v>
      </c>
      <c r="AL1447" s="1">
        <f t="shared" si="183"/>
        <v>0.97329813087079298</v>
      </c>
      <c r="AM1447" s="1">
        <f t="shared" si="183"/>
        <v>0.36430220563192905</v>
      </c>
      <c r="AN1447" s="29">
        <f t="shared" si="183"/>
        <v>0.93513619047401519</v>
      </c>
      <c r="AO1447" s="1">
        <f t="shared" si="180"/>
        <v>16408.309075196968</v>
      </c>
      <c r="AP1447" s="1">
        <f t="shared" si="181"/>
        <v>20782.990003061834</v>
      </c>
      <c r="AQ1447" s="29">
        <f t="shared" si="182"/>
        <v>25297.791357245806</v>
      </c>
    </row>
    <row r="1448" spans="1:43" x14ac:dyDescent="0.2">
      <c r="A1448" s="26"/>
      <c r="E1448" s="25" t="s">
        <v>2831</v>
      </c>
      <c r="F1448" s="26" t="s">
        <v>2832</v>
      </c>
      <c r="G1448" s="1">
        <v>0.49411085507951802</v>
      </c>
      <c r="H1448" s="1">
        <v>1.0705996412990799</v>
      </c>
      <c r="I1448" s="1">
        <f>VLOOKUP(F1448,'[1]SUSMB vs SHAM all proteins sum'!$B$2:$E$3214,2,FALSE)</f>
        <v>0.55702306713282201</v>
      </c>
      <c r="J1448" s="29">
        <f>VLOOKUP(F1448,'[1]SUSMB vs SHAM all proteins sum'!$B$2:$E$3214,3,FALSE)</f>
        <v>1.0576035931035099</v>
      </c>
      <c r="K1448" s="25">
        <f>VLOOKUP($E1448,[1]AllProteinsNorm!$A$1:$Q$3226,4,FALSE)</f>
        <v>221694.7360142</v>
      </c>
      <c r="L1448" s="1">
        <f>VLOOKUP($E1448,[1]AllProteinsNorm!$A$1:$Q$3226,5,FALSE)</f>
        <v>218327.71579434199</v>
      </c>
      <c r="M1448" s="1">
        <f>VLOOKUP($E1448,[1]AllProteinsNorm!$A$1:$Q$3226,10,FALSE)</f>
        <v>250360.82553743699</v>
      </c>
      <c r="N1448" s="1">
        <f>VLOOKUP($E1448,[1]AllProteinsNorm!$A$1:$Q$3226,11,FALSE)</f>
        <v>261246.762811767</v>
      </c>
      <c r="O1448" s="1">
        <f>VLOOKUP($E1448,[1]AllProteinsNorm!$A$1:$Q$3226,15,FALSE)</f>
        <v>341738.16940932802</v>
      </c>
      <c r="P1448" s="1">
        <f>VLOOKUP($E1448,[1]AllProteinsNorm!$A$1:$Q$3226,6,FALSE)</f>
        <v>252757.22718724</v>
      </c>
      <c r="Q1448" s="1">
        <f>VLOOKUP($E1448,[1]AllProteinsNorm!$A$1:$Q$3226,8,FALSE)</f>
        <v>285395.24192389799</v>
      </c>
      <c r="R1448" s="1">
        <f>VLOOKUP($E1448,[1]AllProteinsNorm!$A$1:$Q$3226,13,FALSE)</f>
        <v>262595.46307168802</v>
      </c>
      <c r="S1448" s="1">
        <f>VLOOKUP($E1448,[1]AllProteinsNorm!$A$1:$Q$3226,16,FALSE)</f>
        <v>325771.17039928102</v>
      </c>
      <c r="T1448" s="1">
        <f>VLOOKUP($E1448,[1]AllProteinsNorm!$A$1:$Q$3226,17,FALSE)</f>
        <v>246581.405689103</v>
      </c>
      <c r="U1448" s="1">
        <f>VLOOKUP($E1448,[1]AllProteinsNorm!$A$1:$Q$3226,3,FALSE)</f>
        <v>295081.80595758202</v>
      </c>
      <c r="V1448" s="1">
        <f>VLOOKUP($E1448,[1]AllProteinsNorm!$A$1:$Q$3226,7,FALSE)</f>
        <v>267414.00356716698</v>
      </c>
      <c r="W1448" s="1">
        <f>VLOOKUP($E1448,[1]AllProteinsNorm!$A$1:$Q$3226,9,FALSE)</f>
        <v>252468.830581977</v>
      </c>
      <c r="X1448" s="1">
        <f>VLOOKUP($E1448,[1]AllProteinsNorm!$A$1:$Q$3226,12,FALSE)</f>
        <v>299172.83369078999</v>
      </c>
      <c r="Y1448" s="29">
        <f>VLOOKUP($E1448,[1]AllProteinsNorm!$A$1:$Q$3226,14,FALSE)</f>
        <v>240177.942155089</v>
      </c>
      <c r="Z1448" s="25">
        <f t="shared" si="183"/>
        <v>0.85704416721517884</v>
      </c>
      <c r="AA1448" s="1">
        <f t="shared" si="183"/>
        <v>0.8440276874727819</v>
      </c>
      <c r="AB1448" s="1">
        <f t="shared" si="183"/>
        <v>0.96786368988162941</v>
      </c>
      <c r="AC1448" s="1">
        <f t="shared" si="183"/>
        <v>1.0099473640967773</v>
      </c>
      <c r="AD1448" s="1">
        <f t="shared" si="183"/>
        <v>1.3211170913336316</v>
      </c>
      <c r="AE1448" s="1">
        <f t="shared" si="183"/>
        <v>0.97712787942980583</v>
      </c>
      <c r="AF1448" s="1">
        <f t="shared" si="183"/>
        <v>1.1033023690114805</v>
      </c>
      <c r="AG1448" s="1">
        <f t="shared" si="183"/>
        <v>1.0151612708943338</v>
      </c>
      <c r="AH1448" s="1">
        <f t="shared" si="183"/>
        <v>1.2593906669019086</v>
      </c>
      <c r="AI1448" s="1">
        <f t="shared" si="183"/>
        <v>0.95325292467038658</v>
      </c>
      <c r="AJ1448" s="1">
        <f t="shared" si="183"/>
        <v>1.1407494160396674</v>
      </c>
      <c r="AK1448" s="1">
        <f t="shared" si="183"/>
        <v>1.0337891467762215</v>
      </c>
      <c r="AL1448" s="1">
        <f t="shared" si="183"/>
        <v>0.97601297416489474</v>
      </c>
      <c r="AM1448" s="1">
        <f t="shared" si="183"/>
        <v>1.1565648184244892</v>
      </c>
      <c r="AN1448" s="29">
        <f t="shared" si="183"/>
        <v>0.9284979342251003</v>
      </c>
      <c r="AO1448" s="1">
        <f t="shared" si="180"/>
        <v>44655.733856440274</v>
      </c>
      <c r="AP1448" s="1">
        <f t="shared" si="181"/>
        <v>28779.441155161072</v>
      </c>
      <c r="AQ1448" s="29">
        <f t="shared" si="182"/>
        <v>23150.857718429168</v>
      </c>
    </row>
    <row r="1449" spans="1:43" x14ac:dyDescent="0.2">
      <c r="A1449" s="26"/>
      <c r="E1449" s="25" t="s">
        <v>2833</v>
      </c>
      <c r="F1449" s="26" t="s">
        <v>2834</v>
      </c>
      <c r="G1449" s="1">
        <v>0.13706461632193101</v>
      </c>
      <c r="H1449" s="1">
        <v>0.94117798948984499</v>
      </c>
      <c r="I1449" s="1">
        <f>VLOOKUP(F1449,'[1]SUSMB vs SHAM all proteins sum'!$B$2:$E$3214,2,FALSE)</f>
        <v>4.2325011471328403E-2</v>
      </c>
      <c r="J1449" s="29">
        <f>VLOOKUP(F1449,'[1]SUSMB vs SHAM all proteins sum'!$B$2:$E$3214,3,FALSE)</f>
        <v>0.94457593310725996</v>
      </c>
      <c r="K1449" s="25">
        <f>VLOOKUP($E1449,[1]AllProteinsNorm!$A$1:$Q$3226,4,FALSE)</f>
        <v>2289992.3357260101</v>
      </c>
      <c r="L1449" s="1">
        <f>VLOOKUP($E1449,[1]AllProteinsNorm!$A$1:$Q$3226,5,FALSE)</f>
        <v>2509146.54754344</v>
      </c>
      <c r="M1449" s="1">
        <f>VLOOKUP($E1449,[1]AllProteinsNorm!$A$1:$Q$3226,10,FALSE)</f>
        <v>2411242.2982622501</v>
      </c>
      <c r="N1449" s="1">
        <f>VLOOKUP($E1449,[1]AllProteinsNorm!$A$1:$Q$3226,11,FALSE)</f>
        <v>2329789.4091202798</v>
      </c>
      <c r="O1449" s="1">
        <f>VLOOKUP($E1449,[1]AllProteinsNorm!$A$1:$Q$3226,15,FALSE)</f>
        <v>2529443.7046437101</v>
      </c>
      <c r="P1449" s="1">
        <f>VLOOKUP($E1449,[1]AllProteinsNorm!$A$1:$Q$3226,6,FALSE)</f>
        <v>2414897.95235602</v>
      </c>
      <c r="Q1449" s="1">
        <f>VLOOKUP($E1449,[1]AllProteinsNorm!$A$1:$Q$3226,8,FALSE)</f>
        <v>2413316.8332753102</v>
      </c>
      <c r="R1449" s="1">
        <f>VLOOKUP($E1449,[1]AllProteinsNorm!$A$1:$Q$3226,13,FALSE)</f>
        <v>2295275.0443057599</v>
      </c>
      <c r="S1449" s="1">
        <f>VLOOKUP($E1449,[1]AllProteinsNorm!$A$1:$Q$3226,16,FALSE)</f>
        <v>2048552.80496407</v>
      </c>
      <c r="T1449" s="1">
        <f>VLOOKUP($E1449,[1]AllProteinsNorm!$A$1:$Q$3226,17,FALSE)</f>
        <v>2200424.0437673</v>
      </c>
      <c r="U1449" s="1">
        <f>VLOOKUP($E1449,[1]AllProteinsNorm!$A$1:$Q$3226,3,FALSE)</f>
        <v>2347727.9151292401</v>
      </c>
      <c r="V1449" s="1">
        <f>VLOOKUP($E1449,[1]AllProteinsNorm!$A$1:$Q$3226,7,FALSE)</f>
        <v>2262110.4463662799</v>
      </c>
      <c r="W1449" s="1">
        <f>VLOOKUP($E1449,[1]AllProteinsNorm!$A$1:$Q$3226,9,FALSE)</f>
        <v>2300530.1169535802</v>
      </c>
      <c r="X1449" s="1">
        <f>VLOOKUP($E1449,[1]AllProteinsNorm!$A$1:$Q$3226,12,FALSE)</f>
        <v>2311465.0391680701</v>
      </c>
      <c r="Y1449" s="29">
        <f>VLOOKUP($E1449,[1]AllProteinsNorm!$A$1:$Q$3226,14,FALSE)</f>
        <v>2173953.01101672</v>
      </c>
      <c r="Z1449" s="25">
        <f t="shared" si="183"/>
        <v>0.94866011444067799</v>
      </c>
      <c r="AA1449" s="1">
        <f t="shared" si="183"/>
        <v>1.0394476932545462</v>
      </c>
      <c r="AB1449" s="1">
        <f t="shared" si="183"/>
        <v>0.99888954164925869</v>
      </c>
      <c r="AC1449" s="1">
        <f t="shared" si="183"/>
        <v>0.96514658717319157</v>
      </c>
      <c r="AD1449" s="1">
        <f t="shared" si="183"/>
        <v>1.0478560634823262</v>
      </c>
      <c r="AE1449" s="1">
        <f t="shared" si="183"/>
        <v>1.0004039455085414</v>
      </c>
      <c r="AF1449" s="1">
        <f t="shared" si="183"/>
        <v>0.99974894567092187</v>
      </c>
      <c r="AG1449" s="1">
        <f t="shared" si="183"/>
        <v>0.95084854749682324</v>
      </c>
      <c r="AH1449" s="1">
        <f t="shared" si="183"/>
        <v>0.84864054262385324</v>
      </c>
      <c r="AI1449" s="1">
        <f t="shared" si="183"/>
        <v>0.91155524523469977</v>
      </c>
      <c r="AJ1449" s="1">
        <f t="shared" si="183"/>
        <v>0.97257785447390055</v>
      </c>
      <c r="AK1449" s="1">
        <f t="shared" si="183"/>
        <v>0.93710966689630293</v>
      </c>
      <c r="AL1449" s="1">
        <f t="shared" si="183"/>
        <v>0.95302553199659656</v>
      </c>
      <c r="AM1449" s="1">
        <f t="shared" si="183"/>
        <v>0.95755547054598</v>
      </c>
      <c r="AN1449" s="29">
        <f t="shared" si="183"/>
        <v>0.9005892640098907</v>
      </c>
      <c r="AO1449" s="1">
        <f t="shared" si="180"/>
        <v>94717.489442608261</v>
      </c>
      <c r="AP1449" s="1">
        <f t="shared" si="181"/>
        <v>138529.91208153285</v>
      </c>
      <c r="AQ1449" s="29">
        <f t="shared" si="182"/>
        <v>59263.908431983255</v>
      </c>
    </row>
    <row r="1450" spans="1:43" x14ac:dyDescent="0.2">
      <c r="A1450" s="26"/>
      <c r="E1450" s="25" t="s">
        <v>2835</v>
      </c>
      <c r="F1450" s="26" t="s">
        <v>2836</v>
      </c>
      <c r="G1450" s="1">
        <v>0.222753265069697</v>
      </c>
      <c r="H1450" s="1">
        <v>0.79183084915141599</v>
      </c>
      <c r="I1450" s="1">
        <f>VLOOKUP(F1450,'[1]SUSMB vs SHAM all proteins sum'!$B$2:$E$3214,2,FALSE)</f>
        <v>0.55157850424815003</v>
      </c>
      <c r="J1450" s="29">
        <f>VLOOKUP(F1450,'[1]SUSMB vs SHAM all proteins sum'!$B$2:$E$3214,3,FALSE)</f>
        <v>0.75586690981979399</v>
      </c>
      <c r="K1450" s="25">
        <f>VLOOKUP($E1450,[1]AllProteinsNorm!$A$1:$Q$3226,4,FALSE)</f>
        <v>61585.843648984999</v>
      </c>
      <c r="L1450" s="1">
        <f>VLOOKUP($E1450,[1]AllProteinsNorm!$A$1:$Q$3226,5,FALSE)</f>
        <v>79769.285238625307</v>
      </c>
      <c r="M1450" s="1">
        <f>VLOOKUP($E1450,[1]AllProteinsNorm!$A$1:$Q$3226,10,FALSE)</f>
        <v>76150.772387475998</v>
      </c>
      <c r="N1450" s="1">
        <f>VLOOKUP($E1450,[1]AllProteinsNorm!$A$1:$Q$3226,11,FALSE)</f>
        <v>79769.782998800903</v>
      </c>
      <c r="O1450" s="1">
        <f>VLOOKUP($E1450,[1]AllProteinsNorm!$A$1:$Q$3226,15,FALSE)</f>
        <v>52922.968771272797</v>
      </c>
      <c r="P1450" s="1">
        <f>VLOOKUP($E1450,[1]AllProteinsNorm!$A$1:$Q$3226,6,FALSE)</f>
        <v>58252.358444613797</v>
      </c>
      <c r="Q1450" s="1">
        <f>VLOOKUP($E1450,[1]AllProteinsNorm!$A$1:$Q$3226,8,FALSE)</f>
        <v>48700.3832648549</v>
      </c>
      <c r="R1450" s="1">
        <f>VLOOKUP($E1450,[1]AllProteinsNorm!$A$1:$Q$3226,13,FALSE)</f>
        <v>33562.999620831397</v>
      </c>
      <c r="S1450" s="1">
        <f>VLOOKUP($E1450,[1]AllProteinsNorm!$A$1:$Q$3226,16,FALSE)</f>
        <v>88158.893911415493</v>
      </c>
      <c r="T1450" s="1">
        <f>VLOOKUP($E1450,[1]AllProteinsNorm!$A$1:$Q$3226,17,FALSE)</f>
        <v>58568.326138652999</v>
      </c>
      <c r="U1450" s="1">
        <f>VLOOKUP($E1450,[1]AllProteinsNorm!$A$1:$Q$3226,3,FALSE)</f>
        <v>10433.955998670201</v>
      </c>
      <c r="V1450" s="1">
        <f>VLOOKUP($E1450,[1]AllProteinsNorm!$A$1:$Q$3226,7,FALSE)</f>
        <v>55065.897297106501</v>
      </c>
      <c r="W1450" s="1">
        <f>VLOOKUP($E1450,[1]AllProteinsNorm!$A$1:$Q$3226,9,FALSE)</f>
        <v>102905.904537825</v>
      </c>
      <c r="X1450" s="1">
        <f>VLOOKUP($E1450,[1]AllProteinsNorm!$A$1:$Q$3226,12,FALSE)</f>
        <v>49849.3536363932</v>
      </c>
      <c r="Y1450" s="29">
        <f>VLOOKUP($E1450,[1]AllProteinsNorm!$A$1:$Q$3226,14,FALSE)</f>
        <v>132211.31862169399</v>
      </c>
      <c r="Z1450" s="25">
        <f t="shared" si="183"/>
        <v>0.87929869394790572</v>
      </c>
      <c r="AA1450" s="1">
        <f t="shared" si="183"/>
        <v>1.1389147922898868</v>
      </c>
      <c r="AB1450" s="1">
        <f t="shared" si="183"/>
        <v>1.087251074858588</v>
      </c>
      <c r="AC1450" s="1">
        <f t="shared" si="183"/>
        <v>1.138921899115845</v>
      </c>
      <c r="AD1450" s="1">
        <f t="shared" si="183"/>
        <v>0.75561353978777424</v>
      </c>
      <c r="AE1450" s="1">
        <f t="shared" si="183"/>
        <v>0.83170449026686921</v>
      </c>
      <c r="AF1450" s="1">
        <f t="shared" si="183"/>
        <v>0.69532510821186277</v>
      </c>
      <c r="AG1450" s="1">
        <f t="shared" si="183"/>
        <v>0.47919943907527346</v>
      </c>
      <c r="AH1450" s="1">
        <f t="shared" si="183"/>
        <v>1.2586983579866442</v>
      </c>
      <c r="AI1450" s="1">
        <f t="shared" si="183"/>
        <v>0.83621575396379799</v>
      </c>
      <c r="AJ1450" s="1">
        <f t="shared" si="183"/>
        <v>0.14897196074201755</v>
      </c>
      <c r="AK1450" s="1">
        <f t="shared" si="183"/>
        <v>0.78620943881822203</v>
      </c>
      <c r="AL1450" s="1">
        <f t="shared" si="183"/>
        <v>1.4692504331899119</v>
      </c>
      <c r="AM1450" s="1">
        <f t="shared" si="183"/>
        <v>0.71172965976492286</v>
      </c>
      <c r="AN1450" s="29">
        <f t="shared" si="183"/>
        <v>1.8876617238822535</v>
      </c>
      <c r="AO1450" s="1">
        <f t="shared" si="180"/>
        <v>10873.22146338978</v>
      </c>
      <c r="AP1450" s="1">
        <f t="shared" si="181"/>
        <v>17844.187669415005</v>
      </c>
      <c r="AQ1450" s="29">
        <f t="shared" si="182"/>
        <v>42732.172369483786</v>
      </c>
    </row>
    <row r="1451" spans="1:43" x14ac:dyDescent="0.2">
      <c r="A1451" s="26"/>
      <c r="E1451" s="25" t="s">
        <v>2837</v>
      </c>
      <c r="F1451" s="26" t="s">
        <v>2838</v>
      </c>
      <c r="G1451" s="1">
        <v>0.80927697789133102</v>
      </c>
      <c r="H1451" s="1">
        <v>0.933669917642997</v>
      </c>
      <c r="I1451" s="1">
        <f>VLOOKUP(F1451,'[1]SUSMB vs SHAM all proteins sum'!$B$2:$E$3214,2,FALSE)</f>
        <v>0.170597348449435</v>
      </c>
      <c r="J1451" s="29">
        <f>VLOOKUP(F1451,'[1]SUSMB vs SHAM all proteins sum'!$B$2:$E$3214,3,FALSE)</f>
        <v>0.66957010453888899</v>
      </c>
      <c r="K1451" s="25">
        <f>VLOOKUP($E1451,[1]AllProteinsNorm!$A$1:$Q$3226,4,FALSE)</f>
        <v>219295.77572864699</v>
      </c>
      <c r="L1451" s="1">
        <f>VLOOKUP($E1451,[1]AllProteinsNorm!$A$1:$Q$3226,5,FALSE)</f>
        <v>199633.29604945201</v>
      </c>
      <c r="M1451" s="1">
        <f>VLOOKUP($E1451,[1]AllProteinsNorm!$A$1:$Q$3226,10,FALSE)</f>
        <v>155703.81603603301</v>
      </c>
      <c r="N1451" s="1">
        <f>VLOOKUP($E1451,[1]AllProteinsNorm!$A$1:$Q$3226,11,FALSE)</f>
        <v>173753.73730485101</v>
      </c>
      <c r="O1451" s="1">
        <f>VLOOKUP($E1451,[1]AllProteinsNorm!$A$1:$Q$3226,15,FALSE)</f>
        <v>81896.872835967806</v>
      </c>
      <c r="P1451" s="1">
        <f>VLOOKUP($E1451,[1]AllProteinsNorm!$A$1:$Q$3226,6,FALSE)</f>
        <v>199298.30560424799</v>
      </c>
      <c r="Q1451" s="1">
        <f>VLOOKUP($E1451,[1]AllProteinsNorm!$A$1:$Q$3226,8,FALSE)</f>
        <v>153463.76745925599</v>
      </c>
      <c r="R1451" s="1">
        <f>VLOOKUP($E1451,[1]AllProteinsNorm!$A$1:$Q$3226,13,FALSE)</f>
        <v>210553.96851652101</v>
      </c>
      <c r="S1451" s="1">
        <f>VLOOKUP($E1451,[1]AllProteinsNorm!$A$1:$Q$3226,16,FALSE)</f>
        <v>165155.93664412401</v>
      </c>
      <c r="T1451" s="1">
        <f>VLOOKUP($E1451,[1]AllProteinsNorm!$A$1:$Q$3226,17,FALSE)</f>
        <v>64708.856004376401</v>
      </c>
      <c r="U1451" s="1">
        <f>VLOOKUP($E1451,[1]AllProteinsNorm!$A$1:$Q$3226,3,FALSE)</f>
        <v>213697.91255845301</v>
      </c>
      <c r="V1451" s="1">
        <f>VLOOKUP($E1451,[1]AllProteinsNorm!$A$1:$Q$3226,7,FALSE)</f>
        <v>72423.874917153604</v>
      </c>
      <c r="W1451" s="1">
        <f>VLOOKUP($E1451,[1]AllProteinsNorm!$A$1:$Q$3226,9,FALSE)</f>
        <v>114010.953007182</v>
      </c>
      <c r="X1451" s="1">
        <f>VLOOKUP($E1451,[1]AllProteinsNorm!$A$1:$Q$3226,12,FALSE)</f>
        <v>105992.64693821</v>
      </c>
      <c r="Y1451" s="29">
        <f>VLOOKUP($E1451,[1]AllProteinsNorm!$A$1:$Q$3226,14,FALSE)</f>
        <v>69797.504591942401</v>
      </c>
      <c r="Z1451" s="25">
        <f t="shared" ref="Z1451:AN1467" si="184">K1451/AVERAGE($K1451:$O1451)</f>
        <v>1.3206078181054339</v>
      </c>
      <c r="AA1451" s="1">
        <f t="shared" si="184"/>
        <v>1.2021995893039155</v>
      </c>
      <c r="AB1451" s="1">
        <f t="shared" si="184"/>
        <v>0.93765452655353831</v>
      </c>
      <c r="AC1451" s="1">
        <f t="shared" si="184"/>
        <v>1.0463518649522676</v>
      </c>
      <c r="AD1451" s="1">
        <f t="shared" si="184"/>
        <v>0.49318620108484523</v>
      </c>
      <c r="AE1451" s="1">
        <f t="shared" si="184"/>
        <v>1.2001822636191997</v>
      </c>
      <c r="AF1451" s="1">
        <f t="shared" si="184"/>
        <v>0.924164865598609</v>
      </c>
      <c r="AG1451" s="1">
        <f t="shared" si="184"/>
        <v>1.267964309992496</v>
      </c>
      <c r="AH1451" s="1">
        <f t="shared" si="184"/>
        <v>0.99457556997649132</v>
      </c>
      <c r="AI1451" s="1">
        <f t="shared" si="184"/>
        <v>0.38967928523064149</v>
      </c>
      <c r="AJ1451" s="1">
        <f t="shared" si="184"/>
        <v>1.2868972651197252</v>
      </c>
      <c r="AK1451" s="1">
        <f t="shared" si="184"/>
        <v>0.43613943367258851</v>
      </c>
      <c r="AL1451" s="1">
        <f t="shared" si="184"/>
        <v>0.68657845957434638</v>
      </c>
      <c r="AM1451" s="1">
        <f t="shared" si="184"/>
        <v>0.63829190390557977</v>
      </c>
      <c r="AN1451" s="29">
        <f t="shared" si="184"/>
        <v>0.420323327898596</v>
      </c>
      <c r="AO1451" s="1">
        <f t="shared" si="180"/>
        <v>47352.064547666938</v>
      </c>
      <c r="AP1451" s="1">
        <f t="shared" si="181"/>
        <v>51459.631740365316</v>
      </c>
      <c r="AQ1451" s="29">
        <f t="shared" si="182"/>
        <v>52305.277436950746</v>
      </c>
    </row>
    <row r="1452" spans="1:43" x14ac:dyDescent="0.2">
      <c r="A1452" s="26"/>
      <c r="E1452" s="25" t="s">
        <v>2839</v>
      </c>
      <c r="F1452" s="26" t="s">
        <v>2840</v>
      </c>
      <c r="G1452" s="43">
        <v>4.62668906611724E-3</v>
      </c>
      <c r="H1452" s="1">
        <v>1.4469811121968801</v>
      </c>
      <c r="I1452" s="1">
        <f>VLOOKUP(F1452,'[1]SUSMB vs SHAM all proteins sum'!$B$2:$E$3214,2,FALSE)</f>
        <v>0.618897148084121</v>
      </c>
      <c r="J1452" s="29">
        <f>VLOOKUP(F1452,'[1]SUSMB vs SHAM all proteins sum'!$B$2:$E$3214,3,FALSE)</f>
        <v>1.08747172917615</v>
      </c>
      <c r="K1452" s="25">
        <f>VLOOKUP($E1452,[1]AllProteinsNorm!$A$1:$Q$3226,4,FALSE)</f>
        <v>500502.92596912797</v>
      </c>
      <c r="L1452" s="1">
        <f>VLOOKUP($E1452,[1]AllProteinsNorm!$A$1:$Q$3226,5,FALSE)</f>
        <v>661226.43473029498</v>
      </c>
      <c r="M1452" s="1">
        <f>VLOOKUP($E1452,[1]AllProteinsNorm!$A$1:$Q$3226,10,FALSE)</f>
        <v>524488.65050377406</v>
      </c>
      <c r="N1452" s="1">
        <f>VLOOKUP($E1452,[1]AllProteinsNorm!$A$1:$Q$3226,11,FALSE)</f>
        <v>610982.82078994904</v>
      </c>
      <c r="O1452" s="1">
        <f>VLOOKUP($E1452,[1]AllProteinsNorm!$A$1:$Q$3226,15,FALSE)</f>
        <v>532125.42799819796</v>
      </c>
      <c r="P1452" s="1">
        <f>VLOOKUP($E1452,[1]AllProteinsNorm!$A$1:$Q$3226,6,FALSE)</f>
        <v>671780.97162326798</v>
      </c>
      <c r="Q1452" s="1">
        <f>VLOOKUP($E1452,[1]AllProteinsNorm!$A$1:$Q$3226,8,FALSE)</f>
        <v>844274.79990255903</v>
      </c>
      <c r="R1452" s="1">
        <f>VLOOKUP($E1452,[1]AllProteinsNorm!$A$1:$Q$3226,13,FALSE)</f>
        <v>1067072.5924126001</v>
      </c>
      <c r="S1452" s="1">
        <f>VLOOKUP($E1452,[1]AllProteinsNorm!$A$1:$Q$3226,16,FALSE)</f>
        <v>721536.31304233999</v>
      </c>
      <c r="T1452" s="1">
        <f>VLOOKUP($E1452,[1]AllProteinsNorm!$A$1:$Q$3226,17,FALSE)</f>
        <v>819759.697714234</v>
      </c>
      <c r="U1452" s="1">
        <f>VLOOKUP($E1452,[1]AllProteinsNorm!$A$1:$Q$3226,3,FALSE)</f>
        <v>489870.92971981899</v>
      </c>
      <c r="V1452" s="1">
        <f>VLOOKUP($E1452,[1]AllProteinsNorm!$A$1:$Q$3226,7,FALSE)</f>
        <v>756445.43438558397</v>
      </c>
      <c r="W1452" s="1">
        <f>VLOOKUP($E1452,[1]AllProteinsNorm!$A$1:$Q$3226,9,FALSE)</f>
        <v>758036.80730094097</v>
      </c>
      <c r="X1452" s="1">
        <f>VLOOKUP($E1452,[1]AllProteinsNorm!$A$1:$Q$3226,12,FALSE)</f>
        <v>372907.38681548601</v>
      </c>
      <c r="Y1452" s="29">
        <f>VLOOKUP($E1452,[1]AllProteinsNorm!$A$1:$Q$3226,14,FALSE)</f>
        <v>819360.94303918199</v>
      </c>
      <c r="Z1452" s="25">
        <f t="shared" si="184"/>
        <v>0.88449135938578405</v>
      </c>
      <c r="AA1452" s="1">
        <f t="shared" si="184"/>
        <v>1.1685227753343617</v>
      </c>
      <c r="AB1452" s="1">
        <f t="shared" si="184"/>
        <v>0.92687905583815333</v>
      </c>
      <c r="AC1452" s="1">
        <f t="shared" si="184"/>
        <v>1.0797320009178055</v>
      </c>
      <c r="AD1452" s="1">
        <f t="shared" si="184"/>
        <v>0.94037480852389566</v>
      </c>
      <c r="AE1452" s="1">
        <f t="shared" si="184"/>
        <v>1.1871748075199415</v>
      </c>
      <c r="AF1452" s="1">
        <f t="shared" si="184"/>
        <v>1.4920067929973231</v>
      </c>
      <c r="AG1452" s="1">
        <f t="shared" si="184"/>
        <v>1.8857362042365957</v>
      </c>
      <c r="AH1452" s="1">
        <f t="shared" si="184"/>
        <v>1.2751027042115453</v>
      </c>
      <c r="AI1452" s="1">
        <f t="shared" si="184"/>
        <v>1.4486835776174183</v>
      </c>
      <c r="AJ1452" s="1">
        <f t="shared" si="184"/>
        <v>0.86570244062506552</v>
      </c>
      <c r="AK1452" s="1">
        <f t="shared" si="184"/>
        <v>1.336794284000139</v>
      </c>
      <c r="AL1452" s="1">
        <f t="shared" si="184"/>
        <v>1.3396065664467769</v>
      </c>
      <c r="AM1452" s="1">
        <f t="shared" si="184"/>
        <v>0.6590038626662782</v>
      </c>
      <c r="AN1452" s="29">
        <f t="shared" si="184"/>
        <v>1.4479788962932978</v>
      </c>
      <c r="AO1452" s="1">
        <f t="shared" si="180"/>
        <v>60418.511607705703</v>
      </c>
      <c r="AP1452" s="1">
        <f t="shared" si="181"/>
        <v>136512.89871903675</v>
      </c>
      <c r="AQ1452" s="29">
        <f t="shared" si="182"/>
        <v>175235.5522518926</v>
      </c>
    </row>
    <row r="1453" spans="1:43" x14ac:dyDescent="0.2">
      <c r="A1453" s="26"/>
      <c r="E1453" s="25" t="s">
        <v>2841</v>
      </c>
      <c r="F1453" s="26" t="s">
        <v>2842</v>
      </c>
      <c r="G1453" s="1">
        <v>6.5116880137411806E-2</v>
      </c>
      <c r="H1453" s="1">
        <v>0.79270699119076704</v>
      </c>
      <c r="I1453" s="1">
        <f>VLOOKUP(F1453,'[1]SUSMB vs SHAM all proteins sum'!$B$2:$E$3214,2,FALSE)</f>
        <v>0.292858339657383</v>
      </c>
      <c r="J1453" s="29">
        <f>VLOOKUP(F1453,'[1]SUSMB vs SHAM all proteins sum'!$B$2:$E$3214,3,FALSE)</f>
        <v>0.4650650948799</v>
      </c>
      <c r="K1453" s="25">
        <f>VLOOKUP($E1453,[1]AllProteinsNorm!$A$1:$Q$3226,4,FALSE)</f>
        <v>375720.861083436</v>
      </c>
      <c r="L1453" s="1">
        <f>VLOOKUP($E1453,[1]AllProteinsNorm!$A$1:$Q$3226,5,FALSE)</f>
        <v>308865.83293445798</v>
      </c>
      <c r="M1453" s="1">
        <f>VLOOKUP($E1453,[1]AllProteinsNorm!$A$1:$Q$3226,10,FALSE)</f>
        <v>317091.51001502899</v>
      </c>
      <c r="N1453" s="1">
        <f>VLOOKUP($E1453,[1]AllProteinsNorm!$A$1:$Q$3226,11,FALSE)</f>
        <v>447738.632170005</v>
      </c>
      <c r="O1453" s="1">
        <f>VLOOKUP($E1453,[1]AllProteinsNorm!$A$1:$Q$3226,15,FALSE)</f>
        <v>273426.06893920002</v>
      </c>
      <c r="P1453" s="1">
        <f>VLOOKUP($E1453,[1]AllProteinsNorm!$A$1:$Q$3226,6,FALSE)</f>
        <v>321863.20469167101</v>
      </c>
      <c r="Q1453" s="1">
        <f>VLOOKUP($E1453,[1]AllProteinsNorm!$A$1:$Q$3226,8,FALSE)</f>
        <v>302951.22929204802</v>
      </c>
      <c r="R1453" s="1">
        <f>VLOOKUP($E1453,[1]AllProteinsNorm!$A$1:$Q$3226,13,FALSE)</f>
        <v>223879.19763201199</v>
      </c>
      <c r="S1453" s="1">
        <f>VLOOKUP($E1453,[1]AllProteinsNorm!$A$1:$Q$3226,16,FALSE)</f>
        <v>263534.41617730801</v>
      </c>
      <c r="T1453" s="1">
        <f>VLOOKUP($E1453,[1]AllProteinsNorm!$A$1:$Q$3226,17,FALSE)</f>
        <v>245105.23617352301</v>
      </c>
      <c r="U1453" s="1">
        <f>VLOOKUP($E1453,[1]AllProteinsNorm!$A$1:$Q$3226,3,FALSE)</f>
        <v>290038.57017351501</v>
      </c>
      <c r="V1453" s="1">
        <f>VLOOKUP($E1453,[1]AllProteinsNorm!$A$1:$Q$3226,7,FALSE)</f>
        <v>337311.41452302202</v>
      </c>
      <c r="W1453" s="1">
        <f>VLOOKUP($E1453,[1]AllProteinsNorm!$A$1:$Q$3226,9,FALSE)</f>
        <v>10649.4166380889</v>
      </c>
      <c r="X1453" s="1">
        <f>VLOOKUP($E1453,[1]AllProteinsNorm!$A$1:$Q$3226,12,FALSE)</f>
        <v>316483.20760389499</v>
      </c>
      <c r="Y1453" s="29">
        <f>VLOOKUP($E1453,[1]AllProteinsNorm!$A$1:$Q$3226,14,FALSE)</f>
        <v>297228.00121025601</v>
      </c>
      <c r="Z1453" s="25">
        <f t="shared" si="184"/>
        <v>1.0904095201078141</v>
      </c>
      <c r="AA1453" s="1">
        <f t="shared" si="184"/>
        <v>0.89638420314642009</v>
      </c>
      <c r="AB1453" s="1">
        <f t="shared" si="184"/>
        <v>0.92025659759405098</v>
      </c>
      <c r="AC1453" s="1">
        <f t="shared" si="184"/>
        <v>1.2994180457012368</v>
      </c>
      <c r="AD1453" s="1">
        <f t="shared" si="184"/>
        <v>0.79353163345047817</v>
      </c>
      <c r="AE1453" s="1">
        <f t="shared" si="184"/>
        <v>0.93410491383460903</v>
      </c>
      <c r="AF1453" s="1">
        <f t="shared" si="184"/>
        <v>0.87921895951115669</v>
      </c>
      <c r="AG1453" s="1">
        <f t="shared" si="184"/>
        <v>0.64973770087744243</v>
      </c>
      <c r="AH1453" s="1">
        <f t="shared" si="184"/>
        <v>0.76482427791513419</v>
      </c>
      <c r="AI1453" s="1">
        <f t="shared" si="184"/>
        <v>0.71133948267123859</v>
      </c>
      <c r="AJ1453" s="1">
        <f t="shared" si="184"/>
        <v>0.84174410013775436</v>
      </c>
      <c r="AK1453" s="1">
        <f t="shared" si="184"/>
        <v>0.97893839744835909</v>
      </c>
      <c r="AL1453" s="1">
        <f t="shared" si="184"/>
        <v>3.0906522603726203E-2</v>
      </c>
      <c r="AM1453" s="1">
        <f t="shared" si="184"/>
        <v>0.91849119458104722</v>
      </c>
      <c r="AN1453" s="29">
        <f t="shared" si="184"/>
        <v>0.86260912217569785</v>
      </c>
      <c r="AO1453" s="1">
        <f t="shared" si="180"/>
        <v>61164.461388103759</v>
      </c>
      <c r="AP1453" s="1">
        <f t="shared" si="181"/>
        <v>36203.595272325962</v>
      </c>
      <c r="AQ1453" s="29">
        <f t="shared" si="182"/>
        <v>120966.92747808389</v>
      </c>
    </row>
    <row r="1454" spans="1:43" x14ac:dyDescent="0.2">
      <c r="A1454" s="26"/>
      <c r="E1454" s="25" t="s">
        <v>2843</v>
      </c>
      <c r="F1454" s="26" t="s">
        <v>2844</v>
      </c>
      <c r="G1454" s="43">
        <v>4.47797338572457E-2</v>
      </c>
      <c r="H1454" s="1">
        <v>1.2030542325222799</v>
      </c>
      <c r="I1454" s="1">
        <f>VLOOKUP(F1454,'[1]SUSMB vs SHAM all proteins sum'!$B$2:$E$3214,2,FALSE)</f>
        <v>8.0385928473704502E-2</v>
      </c>
      <c r="J1454" s="29">
        <f>VLOOKUP(F1454,'[1]SUSMB vs SHAM all proteins sum'!$B$2:$E$3214,3,FALSE)</f>
        <v>1.12706506329685</v>
      </c>
      <c r="K1454" s="25">
        <f>VLOOKUP($E1454,[1]AllProteinsNorm!$A$1:$Q$3226,4,FALSE)</f>
        <v>131587.70919891799</v>
      </c>
      <c r="L1454" s="1">
        <f>VLOOKUP($E1454,[1]AllProteinsNorm!$A$1:$Q$3226,5,FALSE)</f>
        <v>116388.08690496899</v>
      </c>
      <c r="M1454" s="1">
        <f>VLOOKUP($E1454,[1]AllProteinsNorm!$A$1:$Q$3226,10,FALSE)</f>
        <v>140704.65849012599</v>
      </c>
      <c r="N1454" s="1">
        <f>VLOOKUP($E1454,[1]AllProteinsNorm!$A$1:$Q$3226,11,FALSE)</f>
        <v>149304.92723206501</v>
      </c>
      <c r="O1454" s="1">
        <f>VLOOKUP($E1454,[1]AllProteinsNorm!$A$1:$Q$3226,15,FALSE)</f>
        <v>134792.69879072299</v>
      </c>
      <c r="P1454" s="1">
        <f>VLOOKUP($E1454,[1]AllProteinsNorm!$A$1:$Q$3226,6,FALSE)</f>
        <v>126459.702208295</v>
      </c>
      <c r="Q1454" s="1">
        <f>VLOOKUP($E1454,[1]AllProteinsNorm!$A$1:$Q$3226,8,FALSE)</f>
        <v>178247.065426127</v>
      </c>
      <c r="R1454" s="1">
        <f>VLOOKUP($E1454,[1]AllProteinsNorm!$A$1:$Q$3226,13,FALSE)</f>
        <v>177536.64425752399</v>
      </c>
      <c r="S1454" s="1">
        <f>VLOOKUP($E1454,[1]AllProteinsNorm!$A$1:$Q$3226,16,FALSE)</f>
        <v>155677.82856237699</v>
      </c>
      <c r="T1454" s="1">
        <f>VLOOKUP($E1454,[1]AllProteinsNorm!$A$1:$Q$3226,17,FALSE)</f>
        <v>175432.298210924</v>
      </c>
      <c r="U1454" s="1">
        <f>VLOOKUP($E1454,[1]AllProteinsNorm!$A$1:$Q$3226,3,FALSE)</f>
        <v>136009.20375333499</v>
      </c>
      <c r="V1454" s="1">
        <f>VLOOKUP($E1454,[1]AllProteinsNorm!$A$1:$Q$3226,7,FALSE)</f>
        <v>142672.519116462</v>
      </c>
      <c r="W1454" s="1">
        <f>VLOOKUP($E1454,[1]AllProteinsNorm!$A$1:$Q$3226,9,FALSE)</f>
        <v>145268.16955250801</v>
      </c>
      <c r="X1454" s="1">
        <f>VLOOKUP($E1454,[1]AllProteinsNorm!$A$1:$Q$3226,12,FALSE)</f>
        <v>170146.61330367901</v>
      </c>
      <c r="Y1454" s="29">
        <f>VLOOKUP($E1454,[1]AllProteinsNorm!$A$1:$Q$3226,14,FALSE)</f>
        <v>164442.99547794601</v>
      </c>
      <c r="Z1454" s="25">
        <f t="shared" si="184"/>
        <v>0.97794289818626956</v>
      </c>
      <c r="AA1454" s="1">
        <f t="shared" si="184"/>
        <v>0.8649812639426715</v>
      </c>
      <c r="AB1454" s="1">
        <f t="shared" si="184"/>
        <v>1.0456988904954245</v>
      </c>
      <c r="AC1454" s="1">
        <f t="shared" si="184"/>
        <v>1.1096149795426058</v>
      </c>
      <c r="AD1454" s="1">
        <f t="shared" si="184"/>
        <v>1.0017619678330294</v>
      </c>
      <c r="AE1454" s="1">
        <f t="shared" si="184"/>
        <v>0.93983221103426207</v>
      </c>
      <c r="AF1454" s="1">
        <f t="shared" si="184"/>
        <v>1.3247092210756231</v>
      </c>
      <c r="AG1454" s="1">
        <f t="shared" si="184"/>
        <v>1.3194294624964515</v>
      </c>
      <c r="AH1454" s="1">
        <f t="shared" si="184"/>
        <v>1.1569775610083197</v>
      </c>
      <c r="AI1454" s="1">
        <f t="shared" si="184"/>
        <v>1.3037902338471565</v>
      </c>
      <c r="AJ1454" s="1">
        <f t="shared" si="184"/>
        <v>1.0108028759545955</v>
      </c>
      <c r="AK1454" s="1">
        <f t="shared" si="184"/>
        <v>1.0603237770890237</v>
      </c>
      <c r="AL1454" s="1">
        <f t="shared" si="184"/>
        <v>1.0796143166504963</v>
      </c>
      <c r="AM1454" s="1">
        <f t="shared" si="184"/>
        <v>1.264507704737416</v>
      </c>
      <c r="AN1454" s="29">
        <f t="shared" si="184"/>
        <v>1.2221191520329049</v>
      </c>
      <c r="AO1454" s="1">
        <f t="shared" si="180"/>
        <v>10902.079598077218</v>
      </c>
      <c r="AP1454" s="1">
        <f t="shared" si="181"/>
        <v>19932.959938086449</v>
      </c>
      <c r="AQ1454" s="29">
        <f t="shared" si="182"/>
        <v>13203.98504179464</v>
      </c>
    </row>
    <row r="1455" spans="1:43" x14ac:dyDescent="0.2">
      <c r="A1455" s="26"/>
      <c r="E1455" s="25" t="s">
        <v>2845</v>
      </c>
      <c r="F1455" s="26" t="s">
        <v>2846</v>
      </c>
      <c r="G1455" s="1">
        <v>0.43229555205280301</v>
      </c>
      <c r="H1455" s="1">
        <v>0.98235615036434598</v>
      </c>
      <c r="I1455" s="1">
        <f>VLOOKUP(F1455,'[1]SUSMB vs SHAM all proteins sum'!$B$2:$E$3214,2,FALSE)</f>
        <v>7.8956929828212105E-2</v>
      </c>
      <c r="J1455" s="29">
        <f>VLOOKUP(F1455,'[1]SUSMB vs SHAM all proteins sum'!$B$2:$E$3214,3,FALSE)</f>
        <v>0.90569629824542397</v>
      </c>
      <c r="K1455" s="25">
        <f>VLOOKUP($E1455,[1]AllProteinsNorm!$A$1:$Q$3226,4,FALSE)</f>
        <v>800676.04890557099</v>
      </c>
      <c r="L1455" s="1">
        <f>VLOOKUP($E1455,[1]AllProteinsNorm!$A$1:$Q$3226,5,FALSE)</f>
        <v>799930.83480136504</v>
      </c>
      <c r="M1455" s="1">
        <f>VLOOKUP($E1455,[1]AllProteinsNorm!$A$1:$Q$3226,10,FALSE)</f>
        <v>805095.88607362297</v>
      </c>
      <c r="N1455" s="1">
        <f>VLOOKUP($E1455,[1]AllProteinsNorm!$A$1:$Q$3226,11,FALSE)</f>
        <v>758714.45875513402</v>
      </c>
      <c r="O1455" s="1">
        <f>VLOOKUP($E1455,[1]AllProteinsNorm!$A$1:$Q$3226,15,FALSE)</f>
        <v>758805.68290749402</v>
      </c>
      <c r="P1455" s="1">
        <f>VLOOKUP($E1455,[1]AllProteinsNorm!$A$1:$Q$3226,6,FALSE)</f>
        <v>739680.67055089201</v>
      </c>
      <c r="Q1455" s="1">
        <f>VLOOKUP($E1455,[1]AllProteinsNorm!$A$1:$Q$3226,8,FALSE)</f>
        <v>769881.87869362603</v>
      </c>
      <c r="R1455" s="1">
        <f>VLOOKUP($E1455,[1]AllProteinsNorm!$A$1:$Q$3226,13,FALSE)</f>
        <v>817479.83606088499</v>
      </c>
      <c r="S1455" s="1">
        <f>VLOOKUP($E1455,[1]AllProteinsNorm!$A$1:$Q$3226,16,FALSE)</f>
        <v>755235.96221972199</v>
      </c>
      <c r="T1455" s="1">
        <f>VLOOKUP($E1455,[1]AllProteinsNorm!$A$1:$Q$3226,17,FALSE)</f>
        <v>772471.70850188297</v>
      </c>
      <c r="U1455" s="1">
        <f>VLOOKUP($E1455,[1]AllProteinsNorm!$A$1:$Q$3226,3,FALSE)</f>
        <v>690866.51241048297</v>
      </c>
      <c r="V1455" s="1">
        <f>VLOOKUP($E1455,[1]AllProteinsNorm!$A$1:$Q$3226,7,FALSE)</f>
        <v>696553.60111686797</v>
      </c>
      <c r="W1455" s="1">
        <f>VLOOKUP($E1455,[1]AllProteinsNorm!$A$1:$Q$3226,9,FALSE)</f>
        <v>793347.70321804704</v>
      </c>
      <c r="X1455" s="1">
        <f>VLOOKUP($E1455,[1]AllProteinsNorm!$A$1:$Q$3226,12,FALSE)</f>
        <v>609777.27040415397</v>
      </c>
      <c r="Y1455" s="29">
        <f>VLOOKUP($E1455,[1]AllProteinsNorm!$A$1:$Q$3226,14,FALSE)</f>
        <v>777132.90270790504</v>
      </c>
      <c r="Z1455" s="25">
        <f t="shared" si="184"/>
        <v>1.0204315010627785</v>
      </c>
      <c r="AA1455" s="1">
        <f t="shared" si="184"/>
        <v>1.0194817537236298</v>
      </c>
      <c r="AB1455" s="1">
        <f t="shared" si="184"/>
        <v>1.0260644172490601</v>
      </c>
      <c r="AC1455" s="1">
        <f t="shared" si="184"/>
        <v>0.96695303310720526</v>
      </c>
      <c r="AD1455" s="1">
        <f t="shared" si="184"/>
        <v>0.9670692948573264</v>
      </c>
      <c r="AE1455" s="1">
        <f t="shared" si="184"/>
        <v>0.94269518613561898</v>
      </c>
      <c r="AF1455" s="1">
        <f t="shared" si="184"/>
        <v>0.98118548967488972</v>
      </c>
      <c r="AG1455" s="1">
        <f t="shared" si="184"/>
        <v>1.0418472955952545</v>
      </c>
      <c r="AH1455" s="1">
        <f t="shared" si="184"/>
        <v>0.96251982014183179</v>
      </c>
      <c r="AI1455" s="1">
        <f t="shared" si="184"/>
        <v>0.98448613033018229</v>
      </c>
      <c r="AJ1455" s="1">
        <f t="shared" si="184"/>
        <v>0.88048337808613397</v>
      </c>
      <c r="AK1455" s="1">
        <f t="shared" si="184"/>
        <v>0.88773135868111497</v>
      </c>
      <c r="AL1455" s="1">
        <f t="shared" si="184"/>
        <v>1.0110918001931837</v>
      </c>
      <c r="AM1455" s="1">
        <f t="shared" si="184"/>
        <v>0.77713818991213379</v>
      </c>
      <c r="AN1455" s="29">
        <f t="shared" si="184"/>
        <v>0.99042664698095229</v>
      </c>
      <c r="AO1455" s="1">
        <f t="shared" si="180"/>
        <v>21208.268632635201</v>
      </c>
      <c r="AP1455" s="1">
        <f t="shared" si="181"/>
        <v>26050.658614702603</v>
      </c>
      <c r="AQ1455" s="29">
        <f t="shared" si="182"/>
        <v>66306.342849741297</v>
      </c>
    </row>
    <row r="1456" spans="1:43" x14ac:dyDescent="0.2">
      <c r="A1456" s="26"/>
      <c r="E1456" s="25" t="s">
        <v>2847</v>
      </c>
      <c r="F1456" s="26" t="s">
        <v>2848</v>
      </c>
      <c r="G1456" s="1">
        <v>0.921431340054092</v>
      </c>
      <c r="H1456" s="1">
        <v>1.0050150983360899</v>
      </c>
      <c r="I1456" s="1">
        <f>VLOOKUP(F1456,'[1]SUSMB vs SHAM all proteins sum'!$B$2:$E$3214,2,FALSE)</f>
        <v>0.102304828611419</v>
      </c>
      <c r="J1456" s="29">
        <f>VLOOKUP(F1456,'[1]SUSMB vs SHAM all proteins sum'!$B$2:$E$3214,3,FALSE)</f>
        <v>0.93090326175053595</v>
      </c>
      <c r="K1456" s="25">
        <f>VLOOKUP($E1456,[1]AllProteinsNorm!$A$1:$Q$3226,4,FALSE)</f>
        <v>4424337.9880303601</v>
      </c>
      <c r="L1456" s="1">
        <f>VLOOKUP($E1456,[1]AllProteinsNorm!$A$1:$Q$3226,5,FALSE)</f>
        <v>3743187.9816935998</v>
      </c>
      <c r="M1456" s="1">
        <f>VLOOKUP($E1456,[1]AllProteinsNorm!$A$1:$Q$3226,10,FALSE)</f>
        <v>4376683.0526579795</v>
      </c>
      <c r="N1456" s="1">
        <f>VLOOKUP($E1456,[1]AllProteinsNorm!$A$1:$Q$3226,11,FALSE)</f>
        <v>4131162.5693775201</v>
      </c>
      <c r="O1456" s="1">
        <f>VLOOKUP($E1456,[1]AllProteinsNorm!$A$1:$Q$3226,15,FALSE)</f>
        <v>4194041.6781951701</v>
      </c>
      <c r="P1456" s="1">
        <f>VLOOKUP($E1456,[1]AllProteinsNorm!$A$1:$Q$3226,6,FALSE)</f>
        <v>3977285.6813667398</v>
      </c>
      <c r="Q1456" s="1">
        <f>VLOOKUP($E1456,[1]AllProteinsNorm!$A$1:$Q$3226,8,FALSE)</f>
        <v>4815407.2352588102</v>
      </c>
      <c r="R1456" s="1">
        <f>VLOOKUP($E1456,[1]AllProteinsNorm!$A$1:$Q$3226,13,FALSE)</f>
        <v>3851147.1967655299</v>
      </c>
      <c r="S1456" s="1">
        <f>VLOOKUP($E1456,[1]AllProteinsNorm!$A$1:$Q$3226,16,FALSE)</f>
        <v>4294027.4871182796</v>
      </c>
      <c r="T1456" s="1">
        <f>VLOOKUP($E1456,[1]AllProteinsNorm!$A$1:$Q$3226,17,FALSE)</f>
        <v>4065633.66840987</v>
      </c>
      <c r="U1456" s="1">
        <f>VLOOKUP($E1456,[1]AllProteinsNorm!$A$1:$Q$3226,3,FALSE)</f>
        <v>3951770.50199437</v>
      </c>
      <c r="V1456" s="1">
        <f>VLOOKUP($E1456,[1]AllProteinsNorm!$A$1:$Q$3226,7,FALSE)</f>
        <v>3868550.4505341002</v>
      </c>
      <c r="W1456" s="1">
        <f>VLOOKUP($E1456,[1]AllProteinsNorm!$A$1:$Q$3226,9,FALSE)</f>
        <v>3593434.1749559101</v>
      </c>
      <c r="X1456" s="1">
        <f>VLOOKUP($E1456,[1]AllProteinsNorm!$A$1:$Q$3226,12,FALSE)</f>
        <v>4191682.4904968599</v>
      </c>
      <c r="Y1456" s="29">
        <f>VLOOKUP($E1456,[1]AllProteinsNorm!$A$1:$Q$3226,14,FALSE)</f>
        <v>3812630.9321308299</v>
      </c>
      <c r="Z1456" s="25">
        <f t="shared" si="184"/>
        <v>1.0600053606681916</v>
      </c>
      <c r="AA1456" s="1">
        <f t="shared" si="184"/>
        <v>0.89681198346927404</v>
      </c>
      <c r="AB1456" s="1">
        <f t="shared" si="184"/>
        <v>1.0485879492738357</v>
      </c>
      <c r="AC1456" s="1">
        <f t="shared" si="184"/>
        <v>0.98976490520820992</v>
      </c>
      <c r="AD1456" s="1">
        <f t="shared" si="184"/>
        <v>1.0048298013804891</v>
      </c>
      <c r="AE1456" s="1">
        <f t="shared" si="184"/>
        <v>0.95289829903669987</v>
      </c>
      <c r="AF1456" s="1">
        <f t="shared" si="184"/>
        <v>1.153699716654583</v>
      </c>
      <c r="AG1456" s="1">
        <f t="shared" si="184"/>
        <v>0.92267740040156443</v>
      </c>
      <c r="AH1456" s="1">
        <f t="shared" si="184"/>
        <v>1.0287849091810177</v>
      </c>
      <c r="AI1456" s="1">
        <f t="shared" si="184"/>
        <v>0.97406515837776331</v>
      </c>
      <c r="AJ1456" s="1">
        <f t="shared" si="184"/>
        <v>0.94678524280404008</v>
      </c>
      <c r="AK1456" s="1">
        <f t="shared" si="184"/>
        <v>0.92684696030807734</v>
      </c>
      <c r="AL1456" s="1">
        <f t="shared" si="184"/>
        <v>0.86093320604497336</v>
      </c>
      <c r="AM1456" s="1">
        <f t="shared" si="184"/>
        <v>1.0042645752124619</v>
      </c>
      <c r="AN1456" s="29">
        <f t="shared" si="184"/>
        <v>0.91344947814604249</v>
      </c>
      <c r="AO1456" s="1">
        <f t="shared" si="180"/>
        <v>241489.20004002884</v>
      </c>
      <c r="AP1456" s="1">
        <f t="shared" si="181"/>
        <v>339681.92147350905</v>
      </c>
      <c r="AQ1456" s="29">
        <f t="shared" si="182"/>
        <v>194433.19722205435</v>
      </c>
    </row>
    <row r="1457" spans="1:43" x14ac:dyDescent="0.2">
      <c r="A1457" s="26"/>
      <c r="E1457" s="25" t="s">
        <v>2849</v>
      </c>
      <c r="F1457" s="26" t="s">
        <v>2850</v>
      </c>
      <c r="G1457" s="1">
        <v>0.28231024113549502</v>
      </c>
      <c r="H1457" s="1">
        <v>0.85435047847018797</v>
      </c>
      <c r="I1457" s="1">
        <f>VLOOKUP(F1457,'[1]SUSMB vs SHAM all proteins sum'!$B$2:$E$3214,2,FALSE)</f>
        <v>9.3685044283128002E-2</v>
      </c>
      <c r="J1457" s="29">
        <f>VLOOKUP(F1457,'[1]SUSMB vs SHAM all proteins sum'!$B$2:$E$3214,3,FALSE)</f>
        <v>0.81059303390799298</v>
      </c>
      <c r="K1457" s="25">
        <f>VLOOKUP($E1457,[1]AllProteinsNorm!$A$1:$Q$3226,4,FALSE)</f>
        <v>855788.72938132298</v>
      </c>
      <c r="L1457" s="1">
        <f>VLOOKUP($E1457,[1]AllProteinsNorm!$A$1:$Q$3226,5,FALSE)</f>
        <v>996605.78842996003</v>
      </c>
      <c r="M1457" s="1">
        <f>VLOOKUP($E1457,[1]AllProteinsNorm!$A$1:$Q$3226,10,FALSE)</f>
        <v>950366.66119831405</v>
      </c>
      <c r="N1457" s="1">
        <f>VLOOKUP($E1457,[1]AllProteinsNorm!$A$1:$Q$3226,11,FALSE)</f>
        <v>811631.27471982804</v>
      </c>
      <c r="O1457" s="1">
        <f>VLOOKUP($E1457,[1]AllProteinsNorm!$A$1:$Q$3226,15,FALSE)</f>
        <v>806227.65868031397</v>
      </c>
      <c r="P1457" s="1">
        <f>VLOOKUP($E1457,[1]AllProteinsNorm!$A$1:$Q$3226,6,FALSE)</f>
        <v>822038.37494348001</v>
      </c>
      <c r="Q1457" s="1">
        <f>VLOOKUP($E1457,[1]AllProteinsNorm!$A$1:$Q$3226,8,FALSE)</f>
        <v>944394.91288987896</v>
      </c>
      <c r="R1457" s="1">
        <f>VLOOKUP($E1457,[1]AllProteinsNorm!$A$1:$Q$3226,13,FALSE)</f>
        <v>833184.72195482405</v>
      </c>
      <c r="S1457" s="1">
        <f>VLOOKUP($E1457,[1]AllProteinsNorm!$A$1:$Q$3226,16,FALSE)</f>
        <v>824639.49757171795</v>
      </c>
      <c r="T1457" s="1">
        <f>VLOOKUP($E1457,[1]AllProteinsNorm!$A$1:$Q$3226,17,FALSE)</f>
        <v>452612.76814144402</v>
      </c>
      <c r="U1457" s="1">
        <f>VLOOKUP($E1457,[1]AllProteinsNorm!$A$1:$Q$3226,3,FALSE)</f>
        <v>493853.35535650101</v>
      </c>
      <c r="V1457" s="1">
        <f>VLOOKUP($E1457,[1]AllProteinsNorm!$A$1:$Q$3226,7,FALSE)</f>
        <v>887080.53732764302</v>
      </c>
      <c r="W1457" s="1">
        <f>VLOOKUP($E1457,[1]AllProteinsNorm!$A$1:$Q$3226,9,FALSE)</f>
        <v>833768.41862027301</v>
      </c>
      <c r="X1457" s="1">
        <f>VLOOKUP($E1457,[1]AllProteinsNorm!$A$1:$Q$3226,12,FALSE)</f>
        <v>722335.71118123899</v>
      </c>
      <c r="Y1457" s="29">
        <f>VLOOKUP($E1457,[1]AllProteinsNorm!$A$1:$Q$3226,14,FALSE)</f>
        <v>703503.68439365597</v>
      </c>
      <c r="Z1457" s="25">
        <f t="shared" si="184"/>
        <v>0.96795099739391666</v>
      </c>
      <c r="AA1457" s="1">
        <f t="shared" si="184"/>
        <v>1.1272239675518023</v>
      </c>
      <c r="AB1457" s="1">
        <f t="shared" si="184"/>
        <v>1.0749245999790926</v>
      </c>
      <c r="AC1457" s="1">
        <f t="shared" si="184"/>
        <v>0.91800613271584308</v>
      </c>
      <c r="AD1457" s="1">
        <f t="shared" si="184"/>
        <v>0.91189430235934532</v>
      </c>
      <c r="AE1457" s="1">
        <f t="shared" si="184"/>
        <v>0.92977721907818034</v>
      </c>
      <c r="AF1457" s="1">
        <f t="shared" si="184"/>
        <v>1.0681701762143465</v>
      </c>
      <c r="AG1457" s="1">
        <f t="shared" si="184"/>
        <v>0.94238444015566403</v>
      </c>
      <c r="AH1457" s="1">
        <f t="shared" si="184"/>
        <v>0.93271925273193856</v>
      </c>
      <c r="AI1457" s="1">
        <f t="shared" si="184"/>
        <v>0.51193357111918714</v>
      </c>
      <c r="AJ1457" s="1">
        <f t="shared" si="184"/>
        <v>0.55857927485120973</v>
      </c>
      <c r="AK1457" s="1">
        <f t="shared" si="184"/>
        <v>1.0033440046537765</v>
      </c>
      <c r="AL1457" s="1">
        <f t="shared" si="184"/>
        <v>0.94304463787748405</v>
      </c>
      <c r="AM1457" s="1">
        <f t="shared" si="184"/>
        <v>0.81700722162651995</v>
      </c>
      <c r="AN1457" s="29">
        <f t="shared" si="184"/>
        <v>0.79570701225689211</v>
      </c>
      <c r="AO1457" s="1">
        <f t="shared" si="180"/>
        <v>76375.605610178376</v>
      </c>
      <c r="AP1457" s="1">
        <f t="shared" si="181"/>
        <v>167743.62253019254</v>
      </c>
      <c r="AQ1457" s="29">
        <f t="shared" si="182"/>
        <v>135609.97152756399</v>
      </c>
    </row>
    <row r="1458" spans="1:43" x14ac:dyDescent="0.2">
      <c r="A1458" s="26"/>
      <c r="E1458" s="25" t="s">
        <v>2851</v>
      </c>
      <c r="F1458" s="26" t="s">
        <v>2852</v>
      </c>
      <c r="G1458" s="1">
        <v>0.92963377715694295</v>
      </c>
      <c r="H1458" s="1">
        <v>1.0049268007391601</v>
      </c>
      <c r="I1458" s="1">
        <f>VLOOKUP(F1458,'[1]SUSMB vs SHAM all proteins sum'!$B$2:$E$3214,2,FALSE)</f>
        <v>0.16112126457305501</v>
      </c>
      <c r="J1458" s="29">
        <f>VLOOKUP(F1458,'[1]SUSMB vs SHAM all proteins sum'!$B$2:$E$3214,3,FALSE)</f>
        <v>0.912587630781165</v>
      </c>
      <c r="K1458" s="25">
        <f>VLOOKUP($E1458,[1]AllProteinsNorm!$A$1:$Q$3226,4,FALSE)</f>
        <v>6311779.6776892804</v>
      </c>
      <c r="L1458" s="1">
        <f>VLOOKUP($E1458,[1]AllProteinsNorm!$A$1:$Q$3226,5,FALSE)</f>
        <v>7804939.0524485698</v>
      </c>
      <c r="M1458" s="1">
        <f>VLOOKUP($E1458,[1]AllProteinsNorm!$A$1:$Q$3226,10,FALSE)</f>
        <v>8033459.1583123198</v>
      </c>
      <c r="N1458" s="1">
        <f>VLOOKUP($E1458,[1]AllProteinsNorm!$A$1:$Q$3226,11,FALSE)</f>
        <v>7645891.63022645</v>
      </c>
      <c r="O1458" s="1">
        <f>VLOOKUP($E1458,[1]AllProteinsNorm!$A$1:$Q$3226,15,FALSE)</f>
        <v>7280375.8263479099</v>
      </c>
      <c r="P1458" s="1">
        <f>VLOOKUP($E1458,[1]AllProteinsNorm!$A$1:$Q$3226,6,FALSE)</f>
        <v>7824682.3642933303</v>
      </c>
      <c r="Q1458" s="1">
        <f>VLOOKUP($E1458,[1]AllProteinsNorm!$A$1:$Q$3226,8,FALSE)</f>
        <v>7004817.0287433602</v>
      </c>
      <c r="R1458" s="1">
        <f>VLOOKUP($E1458,[1]AllProteinsNorm!$A$1:$Q$3226,13,FALSE)</f>
        <v>7454918.3098744601</v>
      </c>
      <c r="S1458" s="1">
        <f>VLOOKUP($E1458,[1]AllProteinsNorm!$A$1:$Q$3226,16,FALSE)</f>
        <v>8124468.75765198</v>
      </c>
      <c r="T1458" s="1">
        <f>VLOOKUP($E1458,[1]AllProteinsNorm!$A$1:$Q$3226,17,FALSE)</f>
        <v>6801060.5824839799</v>
      </c>
      <c r="U1458" s="1">
        <f>VLOOKUP($E1458,[1]AllProteinsNorm!$A$1:$Q$3226,3,FALSE)</f>
        <v>5975628.2422604403</v>
      </c>
      <c r="V1458" s="1">
        <f>VLOOKUP($E1458,[1]AllProteinsNorm!$A$1:$Q$3226,7,FALSE)</f>
        <v>7724043.2228218997</v>
      </c>
      <c r="W1458" s="1">
        <f>VLOOKUP($E1458,[1]AllProteinsNorm!$A$1:$Q$3226,9,FALSE)</f>
        <v>6588864.2475896701</v>
      </c>
      <c r="X1458" s="1">
        <f>VLOOKUP($E1458,[1]AllProteinsNorm!$A$1:$Q$3226,12,FALSE)</f>
        <v>6861665.55355288</v>
      </c>
      <c r="Y1458" s="29">
        <f>VLOOKUP($E1458,[1]AllProteinsNorm!$A$1:$Q$3226,14,FALSE)</f>
        <v>6682060.3218926201</v>
      </c>
      <c r="Z1458" s="25">
        <f t="shared" si="184"/>
        <v>0.85118457540270764</v>
      </c>
      <c r="AA1458" s="1">
        <f t="shared" si="184"/>
        <v>1.0525468366529847</v>
      </c>
      <c r="AB1458" s="1">
        <f t="shared" si="184"/>
        <v>1.0833642604563181</v>
      </c>
      <c r="AC1458" s="1">
        <f t="shared" si="184"/>
        <v>1.0310982564638562</v>
      </c>
      <c r="AD1458" s="1">
        <f t="shared" si="184"/>
        <v>0.9818060710241332</v>
      </c>
      <c r="AE1458" s="1">
        <f t="shared" si="184"/>
        <v>1.0552093507722635</v>
      </c>
      <c r="AF1458" s="1">
        <f t="shared" si="184"/>
        <v>0.94464517344613386</v>
      </c>
      <c r="AG1458" s="1">
        <f t="shared" si="184"/>
        <v>1.0053442610936369</v>
      </c>
      <c r="AH1458" s="1">
        <f t="shared" si="184"/>
        <v>1.0956374973446912</v>
      </c>
      <c r="AI1458" s="1">
        <f t="shared" si="184"/>
        <v>0.91716729033688871</v>
      </c>
      <c r="AJ1458" s="1">
        <f t="shared" si="184"/>
        <v>0.8058523661926964</v>
      </c>
      <c r="AK1458" s="1">
        <f t="shared" si="184"/>
        <v>1.0416375074449291</v>
      </c>
      <c r="AL1458" s="1">
        <f t="shared" si="184"/>
        <v>0.88855123330665542</v>
      </c>
      <c r="AM1458" s="1">
        <f t="shared" si="184"/>
        <v>0.92534026518721813</v>
      </c>
      <c r="AN1458" s="29">
        <f t="shared" si="184"/>
        <v>0.90111933057645699</v>
      </c>
      <c r="AO1458" s="1">
        <f t="shared" si="180"/>
        <v>603833.33295205352</v>
      </c>
      <c r="AP1458" s="1">
        <f t="shared" si="181"/>
        <v>492810.01746390143</v>
      </c>
      <c r="AQ1458" s="29">
        <f t="shared" si="182"/>
        <v>563934.06560527161</v>
      </c>
    </row>
    <row r="1459" spans="1:43" x14ac:dyDescent="0.2">
      <c r="A1459" s="26"/>
      <c r="E1459" s="25" t="s">
        <v>151</v>
      </c>
      <c r="F1459" s="26" t="s">
        <v>152</v>
      </c>
      <c r="G1459" s="43">
        <v>2.55167714151638E-2</v>
      </c>
      <c r="H1459" s="43">
        <v>2.6408939638364699</v>
      </c>
      <c r="I1459" s="1">
        <f>VLOOKUP(F1459,'[1]SUSMB vs SHAM all proteins sum'!$B$2:$E$3214,2,FALSE)</f>
        <v>6.3755216231545106E-2</v>
      </c>
      <c r="J1459" s="29">
        <f>VLOOKUP(F1459,'[1]SUSMB vs SHAM all proteins sum'!$B$2:$E$3214,3,FALSE)</f>
        <v>2.2009756855013198</v>
      </c>
      <c r="K1459" s="25">
        <f>VLOOKUP($E1459,[1]AllProteinsNorm!$A$1:$Q$3226,4,FALSE)</f>
        <v>7969.1666950687304</v>
      </c>
      <c r="L1459" s="1">
        <f>VLOOKUP($E1459,[1]AllProteinsNorm!$A$1:$Q$3226,5,FALSE)</f>
        <v>35872.146872701298</v>
      </c>
      <c r="M1459" s="1">
        <f>VLOOKUP($E1459,[1]AllProteinsNorm!$A$1:$Q$3226,10,FALSE)</f>
        <v>47121.246142014301</v>
      </c>
      <c r="N1459" s="1">
        <f>VLOOKUP($E1459,[1]AllProteinsNorm!$A$1:$Q$3226,11,FALSE)</f>
        <v>15278.503294042101</v>
      </c>
      <c r="O1459" s="1">
        <f>VLOOKUP($E1459,[1]AllProteinsNorm!$A$1:$Q$3226,15,FALSE)</f>
        <v>44283.160307308302</v>
      </c>
      <c r="P1459" s="1">
        <f>VLOOKUP($E1459,[1]AllProteinsNorm!$A$1:$Q$3226,6,FALSE)</f>
        <v>61230.5925282834</v>
      </c>
      <c r="Q1459" s="1">
        <f>VLOOKUP($E1459,[1]AllProteinsNorm!$A$1:$Q$3226,8,FALSE)</f>
        <v>82367.449051538802</v>
      </c>
      <c r="R1459" s="1">
        <f>VLOOKUP($E1459,[1]AllProteinsNorm!$A$1:$Q$3226,13,FALSE)</f>
        <v>64395.433718536799</v>
      </c>
      <c r="S1459" s="1">
        <f>VLOOKUP($E1459,[1]AllProteinsNorm!$A$1:$Q$3226,16,FALSE)</f>
        <v>68591.014589267201</v>
      </c>
      <c r="T1459" s="1">
        <f>VLOOKUP($E1459,[1]AllProteinsNorm!$A$1:$Q$3226,17,FALSE)</f>
        <v>52555.1050731133</v>
      </c>
      <c r="U1459" s="1">
        <f>VLOOKUP($E1459,[1]AllProteinsNorm!$A$1:$Q$3226,3,FALSE)</f>
        <v>50595.832798842202</v>
      </c>
      <c r="V1459" s="1">
        <f>VLOOKUP($E1459,[1]AllProteinsNorm!$A$1:$Q$3226,7,FALSE)</f>
        <v>49083.857278609299</v>
      </c>
      <c r="W1459" s="1">
        <f>VLOOKUP($E1459,[1]AllProteinsNorm!$A$1:$Q$3226,9,FALSE)</f>
        <v>56879.843996670803</v>
      </c>
      <c r="X1459" s="1">
        <f>VLOOKUP($E1459,[1]AllProteinsNorm!$A$1:$Q$3226,12,FALSE)</f>
        <v>40260.326105206099</v>
      </c>
      <c r="Y1459" s="29">
        <f>VLOOKUP($E1459,[1]AllProteinsNorm!$A$1:$Q$3226,14,FALSE)</f>
        <v>82773.929485714601</v>
      </c>
      <c r="Z1459" s="25">
        <f t="shared" si="184"/>
        <v>0.2647137623356608</v>
      </c>
      <c r="AA1459" s="1">
        <f t="shared" si="184"/>
        <v>1.1915738903549529</v>
      </c>
      <c r="AB1459" s="1">
        <f t="shared" si="184"/>
        <v>1.5652379765021049</v>
      </c>
      <c r="AC1459" s="1">
        <f t="shared" si="184"/>
        <v>0.50750978672918701</v>
      </c>
      <c r="AD1459" s="1">
        <f t="shared" si="184"/>
        <v>1.4709645840780945</v>
      </c>
      <c r="AE1459" s="1">
        <f t="shared" si="184"/>
        <v>2.0339115918146704</v>
      </c>
      <c r="AF1459" s="1">
        <f t="shared" si="184"/>
        <v>2.736019732893245</v>
      </c>
      <c r="AG1459" s="1">
        <f t="shared" si="184"/>
        <v>2.1390388969299292</v>
      </c>
      <c r="AH1459" s="1">
        <f t="shared" si="184"/>
        <v>2.2784045345143236</v>
      </c>
      <c r="AI1459" s="1">
        <f t="shared" si="184"/>
        <v>1.74573579976166</v>
      </c>
      <c r="AJ1459" s="1">
        <f t="shared" si="184"/>
        <v>1.6806541726596465</v>
      </c>
      <c r="AK1459" s="1">
        <f t="shared" si="184"/>
        <v>1.6304305114118605</v>
      </c>
      <c r="AL1459" s="1">
        <f t="shared" si="184"/>
        <v>1.8893917120269648</v>
      </c>
      <c r="AM1459" s="1">
        <f t="shared" si="184"/>
        <v>1.3373371149036821</v>
      </c>
      <c r="AN1459" s="29">
        <f t="shared" si="184"/>
        <v>2.7495218930517331</v>
      </c>
      <c r="AO1459" s="1">
        <f t="shared" si="180"/>
        <v>15707.660335463675</v>
      </c>
      <c r="AP1459" s="1">
        <f t="shared" si="181"/>
        <v>9803.5275882520673</v>
      </c>
      <c r="AQ1459" s="29">
        <f t="shared" si="182"/>
        <v>14438.558181428107</v>
      </c>
    </row>
    <row r="1460" spans="1:43" x14ac:dyDescent="0.2">
      <c r="A1460" s="26"/>
      <c r="E1460" s="25" t="s">
        <v>2853</v>
      </c>
      <c r="F1460" s="26" t="s">
        <v>2854</v>
      </c>
      <c r="G1460" s="1">
        <v>0.25914148710474999</v>
      </c>
      <c r="H1460" s="1">
        <v>0.83585941580483603</v>
      </c>
      <c r="I1460" s="1">
        <f>VLOOKUP(F1460,'[1]SUSMB vs SHAM all proteins sum'!$B$2:$E$3214,2,FALSE)</f>
        <v>0.493915351559784</v>
      </c>
      <c r="J1460" s="29">
        <f>VLOOKUP(F1460,'[1]SUSMB vs SHAM all proteins sum'!$B$2:$E$3214,3,FALSE)</f>
        <v>1.09235003256139</v>
      </c>
      <c r="K1460" s="25">
        <f>VLOOKUP($E1460,[1]AllProteinsNorm!$A$1:$Q$3226,4,FALSE)</f>
        <v>91991.255237366495</v>
      </c>
      <c r="L1460" s="1">
        <f>VLOOKUP($E1460,[1]AllProteinsNorm!$A$1:$Q$3226,5,FALSE)</f>
        <v>65282.841450405402</v>
      </c>
      <c r="M1460" s="1">
        <f>VLOOKUP($E1460,[1]AllProteinsNorm!$A$1:$Q$3226,10,FALSE)</f>
        <v>54875.470895074497</v>
      </c>
      <c r="N1460" s="1">
        <f>VLOOKUP($E1460,[1]AllProteinsNorm!$A$1:$Q$3226,11,FALSE)</f>
        <v>62579.064277825499</v>
      </c>
      <c r="O1460" s="1">
        <f>VLOOKUP($E1460,[1]AllProteinsNorm!$A$1:$Q$3226,15,FALSE)</f>
        <v>77554.528292202405</v>
      </c>
      <c r="P1460" s="1">
        <f>VLOOKUP($E1460,[1]AllProteinsNorm!$A$1:$Q$3226,6,FALSE)</f>
        <v>72126.964295510596</v>
      </c>
      <c r="Q1460" s="1">
        <f>VLOOKUP($E1460,[1]AllProteinsNorm!$A$1:$Q$3226,8,FALSE)</f>
        <v>70307.128872574307</v>
      </c>
      <c r="R1460" s="1">
        <f>VLOOKUP($E1460,[1]AllProteinsNorm!$A$1:$Q$3226,13,FALSE)</f>
        <v>42905.791961241099</v>
      </c>
      <c r="S1460" s="1">
        <f>VLOOKUP($E1460,[1]AllProteinsNorm!$A$1:$Q$3226,16,FALSE)</f>
        <v>67903.3609502732</v>
      </c>
      <c r="T1460" s="1">
        <f>VLOOKUP($E1460,[1]AllProteinsNorm!$A$1:$Q$3226,17,FALSE)</f>
        <v>44169.4574517168</v>
      </c>
      <c r="U1460" s="1">
        <f>VLOOKUP($E1460,[1]AllProteinsNorm!$A$1:$Q$3226,3,FALSE)</f>
        <v>77140.6883197149</v>
      </c>
      <c r="V1460" s="1">
        <f>VLOOKUP($E1460,[1]AllProteinsNorm!$A$1:$Q$3226,7,FALSE)</f>
        <v>98549.363843166095</v>
      </c>
      <c r="W1460" s="1">
        <f>VLOOKUP($E1460,[1]AllProteinsNorm!$A$1:$Q$3226,9,FALSE)</f>
        <v>76762.856915016804</v>
      </c>
      <c r="X1460" s="1">
        <f>VLOOKUP($E1460,[1]AllProteinsNorm!$A$1:$Q$3226,12,FALSE)</f>
        <v>57941.5320713689</v>
      </c>
      <c r="Y1460" s="29">
        <f>VLOOKUP($E1460,[1]AllProteinsNorm!$A$1:$Q$3226,14,FALSE)</f>
        <v>73568.308425007504</v>
      </c>
      <c r="Z1460" s="25">
        <f t="shared" si="184"/>
        <v>1.3056436645658369</v>
      </c>
      <c r="AA1460" s="1">
        <f t="shared" si="184"/>
        <v>0.92656772781979868</v>
      </c>
      <c r="AB1460" s="1">
        <f t="shared" si="184"/>
        <v>0.77885458492056681</v>
      </c>
      <c r="AC1460" s="1">
        <f t="shared" si="184"/>
        <v>0.88819267220535214</v>
      </c>
      <c r="AD1460" s="1">
        <f t="shared" si="184"/>
        <v>1.1007413504884449</v>
      </c>
      <c r="AE1460" s="1">
        <f t="shared" si="184"/>
        <v>1.0237072397132307</v>
      </c>
      <c r="AF1460" s="1">
        <f t="shared" si="184"/>
        <v>0.99787808253542853</v>
      </c>
      <c r="AG1460" s="1">
        <f t="shared" si="184"/>
        <v>0.60896739916012455</v>
      </c>
      <c r="AH1460" s="1">
        <f t="shared" si="184"/>
        <v>0.96376109662474829</v>
      </c>
      <c r="AI1460" s="1">
        <f t="shared" si="184"/>
        <v>0.62690276527196664</v>
      </c>
      <c r="AJ1460" s="1">
        <f t="shared" si="184"/>
        <v>1.0948676667689632</v>
      </c>
      <c r="AK1460" s="1">
        <f t="shared" si="184"/>
        <v>1.3987237397382308</v>
      </c>
      <c r="AL1460" s="1">
        <f t="shared" si="184"/>
        <v>1.0895050572628184</v>
      </c>
      <c r="AM1460" s="1">
        <f t="shared" si="184"/>
        <v>0.82237158378823727</v>
      </c>
      <c r="AN1460" s="29">
        <f t="shared" si="184"/>
        <v>1.0441644214994881</v>
      </c>
      <c r="AO1460" s="1">
        <f t="shared" si="180"/>
        <v>13005.513392375897</v>
      </c>
      <c r="AP1460" s="1">
        <f t="shared" si="181"/>
        <v>13093.834336608546</v>
      </c>
      <c r="AQ1460" s="29">
        <f t="shared" si="182"/>
        <v>12955.598336276114</v>
      </c>
    </row>
    <row r="1461" spans="1:43" x14ac:dyDescent="0.2">
      <c r="A1461" s="26"/>
      <c r="E1461" s="25" t="s">
        <v>2855</v>
      </c>
      <c r="F1461" s="26" t="s">
        <v>2856</v>
      </c>
      <c r="G1461" s="1">
        <v>0.73030142080000104</v>
      </c>
      <c r="H1461" s="1">
        <v>0.90886487873995503</v>
      </c>
      <c r="I1461" s="1">
        <f>VLOOKUP(F1461,'[1]SUSMB vs SHAM all proteins sum'!$B$2:$E$3214,2,FALSE)</f>
        <v>0.513258089381052</v>
      </c>
      <c r="J1461" s="29">
        <f>VLOOKUP(F1461,'[1]SUSMB vs SHAM all proteins sum'!$B$2:$E$3214,3,FALSE)</f>
        <v>1.19943787932421</v>
      </c>
      <c r="K1461" s="25">
        <f>VLOOKUP($E1461,[1]AllProteinsNorm!$A$1:$Q$3226,4,FALSE)</f>
        <v>27613.577895863102</v>
      </c>
      <c r="L1461" s="1">
        <f>VLOOKUP($E1461,[1]AllProteinsNorm!$A$1:$Q$3226,5,FALSE)</f>
        <v>47249.193497002503</v>
      </c>
      <c r="M1461" s="1">
        <f>VLOOKUP($E1461,[1]AllProteinsNorm!$A$1:$Q$3226,10,FALSE)</f>
        <v>36598.153952156703</v>
      </c>
      <c r="N1461" s="1">
        <f>VLOOKUP($E1461,[1]AllProteinsNorm!$A$1:$Q$3226,11,FALSE)</f>
        <v>36969.666306813502</v>
      </c>
      <c r="O1461" s="1">
        <f>VLOOKUP($E1461,[1]AllProteinsNorm!$A$1:$Q$3226,15,FALSE)</f>
        <v>18700.338095134601</v>
      </c>
      <c r="P1461" s="1">
        <f>VLOOKUP($E1461,[1]AllProteinsNorm!$A$1:$Q$3226,6,FALSE)</f>
        <v>12992.944160064801</v>
      </c>
      <c r="Q1461" s="1">
        <f>VLOOKUP($E1461,[1]AllProteinsNorm!$A$1:$Q$3226,8,FALSE)</f>
        <v>39017.366314048799</v>
      </c>
      <c r="R1461" s="1">
        <f>VLOOKUP($E1461,[1]AllProteinsNorm!$A$1:$Q$3226,13,FALSE)</f>
        <v>26431.402184217899</v>
      </c>
      <c r="S1461" s="1">
        <f>VLOOKUP($E1461,[1]AllProteinsNorm!$A$1:$Q$3226,16,FALSE)</f>
        <v>36149.723949596701</v>
      </c>
      <c r="T1461" s="1">
        <f>VLOOKUP($E1461,[1]AllProteinsNorm!$A$1:$Q$3226,17,FALSE)</f>
        <v>42264.637245914098</v>
      </c>
      <c r="U1461" s="1">
        <f>VLOOKUP($E1461,[1]AllProteinsNorm!$A$1:$Q$3226,3,FALSE)</f>
        <v>17790.799459468999</v>
      </c>
      <c r="V1461" s="1">
        <f>VLOOKUP($E1461,[1]AllProteinsNorm!$A$1:$Q$3226,7,FALSE)</f>
        <v>53575.322677159798</v>
      </c>
      <c r="W1461" s="1">
        <f>VLOOKUP($E1461,[1]AllProteinsNorm!$A$1:$Q$3226,9,FALSE)</f>
        <v>38174.834297900699</v>
      </c>
      <c r="X1461" s="1">
        <f>VLOOKUP($E1461,[1]AllProteinsNorm!$A$1:$Q$3226,12,FALSE)</f>
        <v>60625.484835822499</v>
      </c>
      <c r="Y1461" s="29">
        <f>VLOOKUP($E1461,[1]AllProteinsNorm!$A$1:$Q$3226,14,FALSE)</f>
        <v>37150.734632392501</v>
      </c>
      <c r="Z1461" s="25">
        <f t="shared" si="184"/>
        <v>0.82610615335141624</v>
      </c>
      <c r="AA1461" s="1">
        <f t="shared" si="184"/>
        <v>1.4135382830854801</v>
      </c>
      <c r="AB1461" s="1">
        <f t="shared" si="184"/>
        <v>1.0948947034389402</v>
      </c>
      <c r="AC1461" s="1">
        <f t="shared" si="184"/>
        <v>1.1060091140157036</v>
      </c>
      <c r="AD1461" s="1">
        <f t="shared" si="184"/>
        <v>0.55945174610846038</v>
      </c>
      <c r="AE1461" s="1">
        <f t="shared" si="184"/>
        <v>0.38870555497224851</v>
      </c>
      <c r="AF1461" s="1">
        <f t="shared" si="184"/>
        <v>1.1672694687069456</v>
      </c>
      <c r="AG1461" s="1">
        <f t="shared" si="184"/>
        <v>0.79073939887230915</v>
      </c>
      <c r="AH1461" s="1">
        <f t="shared" si="184"/>
        <v>1.0814791733740112</v>
      </c>
      <c r="AI1461" s="1">
        <f t="shared" si="184"/>
        <v>1.2644169846329787</v>
      </c>
      <c r="AJ1461" s="1">
        <f t="shared" si="184"/>
        <v>0.53224138363867068</v>
      </c>
      <c r="AK1461" s="1">
        <f t="shared" si="184"/>
        <v>1.6027949691379899</v>
      </c>
      <c r="AL1461" s="1">
        <f t="shared" si="184"/>
        <v>1.1420637208114586</v>
      </c>
      <c r="AM1461" s="1">
        <f t="shared" si="184"/>
        <v>1.8137123070998014</v>
      </c>
      <c r="AN1461" s="29">
        <f t="shared" si="184"/>
        <v>1.1114260744147491</v>
      </c>
      <c r="AO1461" s="1">
        <f t="shared" si="180"/>
        <v>9636.702539001386</v>
      </c>
      <c r="AP1461" s="1">
        <f t="shared" si="181"/>
        <v>10603.084604467325</v>
      </c>
      <c r="AQ1461" s="29">
        <f t="shared" si="182"/>
        <v>14857.253645866729</v>
      </c>
    </row>
    <row r="1462" spans="1:43" x14ac:dyDescent="0.2">
      <c r="A1462" s="26"/>
      <c r="E1462" s="25" t="s">
        <v>2857</v>
      </c>
      <c r="F1462" s="26" t="s">
        <v>2858</v>
      </c>
      <c r="G1462" s="1">
        <v>0.636426808957819</v>
      </c>
      <c r="H1462" s="1">
        <v>1.04804462471985</v>
      </c>
      <c r="I1462" s="1">
        <f>VLOOKUP(F1462,'[1]SUSMB vs SHAM all proteins sum'!$B$2:$E$3214,2,FALSE)</f>
        <v>0.95824758685371703</v>
      </c>
      <c r="J1462" s="29">
        <f>VLOOKUP(F1462,'[1]SUSMB vs SHAM all proteins sum'!$B$2:$E$3214,3,FALSE)</f>
        <v>0.99579798853244506</v>
      </c>
      <c r="K1462" s="25">
        <f>VLOOKUP($E1462,[1]AllProteinsNorm!$A$1:$Q$3226,4,FALSE)</f>
        <v>278696.14755517198</v>
      </c>
      <c r="L1462" s="1">
        <f>VLOOKUP($E1462,[1]AllProteinsNorm!$A$1:$Q$3226,5,FALSE)</f>
        <v>309208.66863252799</v>
      </c>
      <c r="M1462" s="1">
        <f>VLOOKUP($E1462,[1]AllProteinsNorm!$A$1:$Q$3226,10,FALSE)</f>
        <v>281062.32887239102</v>
      </c>
      <c r="N1462" s="1">
        <f>VLOOKUP($E1462,[1]AllProteinsNorm!$A$1:$Q$3226,11,FALSE)</f>
        <v>295945.72325337201</v>
      </c>
      <c r="O1462" s="1">
        <f>VLOOKUP($E1462,[1]AllProteinsNorm!$A$1:$Q$3226,15,FALSE)</f>
        <v>379588.761299645</v>
      </c>
      <c r="P1462" s="1">
        <f>VLOOKUP($E1462,[1]AllProteinsNorm!$A$1:$Q$3226,6,FALSE)</f>
        <v>253150.96702564199</v>
      </c>
      <c r="Q1462" s="1">
        <f>VLOOKUP($E1462,[1]AllProteinsNorm!$A$1:$Q$3226,8,FALSE)</f>
        <v>301284.022379459</v>
      </c>
      <c r="R1462" s="1">
        <f>VLOOKUP($E1462,[1]AllProteinsNorm!$A$1:$Q$3226,13,FALSE)</f>
        <v>380949.88173660601</v>
      </c>
      <c r="S1462" s="1">
        <f>VLOOKUP($E1462,[1]AllProteinsNorm!$A$1:$Q$3226,16,FALSE)</f>
        <v>311733.828426035</v>
      </c>
      <c r="T1462" s="1">
        <f>VLOOKUP($E1462,[1]AllProteinsNorm!$A$1:$Q$3226,17,FALSE)</f>
        <v>379841.21560306201</v>
      </c>
      <c r="U1462" s="1">
        <f>VLOOKUP($E1462,[1]AllProteinsNorm!$A$1:$Q$3226,3,FALSE)</f>
        <v>246943.592106369</v>
      </c>
      <c r="V1462" s="1">
        <f>VLOOKUP($E1462,[1]AllProteinsNorm!$A$1:$Q$3226,7,FALSE)</f>
        <v>312806.34540400398</v>
      </c>
      <c r="W1462" s="1">
        <f>VLOOKUP($E1462,[1]AllProteinsNorm!$A$1:$Q$3226,9,FALSE)</f>
        <v>326454.354408574</v>
      </c>
      <c r="X1462" s="1">
        <f>VLOOKUP($E1462,[1]AllProteinsNorm!$A$1:$Q$3226,12,FALSE)</f>
        <v>326325.64642677997</v>
      </c>
      <c r="Y1462" s="29">
        <f>VLOOKUP($E1462,[1]AllProteinsNorm!$A$1:$Q$3226,14,FALSE)</f>
        <v>323757.55804020801</v>
      </c>
      <c r="Z1462" s="25">
        <f t="shared" si="184"/>
        <v>0.90222030916530771</v>
      </c>
      <c r="AA1462" s="1">
        <f t="shared" si="184"/>
        <v>1.0009981948351314</v>
      </c>
      <c r="AB1462" s="1">
        <f t="shared" si="184"/>
        <v>0.90988032477115655</v>
      </c>
      <c r="AC1462" s="1">
        <f t="shared" si="184"/>
        <v>0.95806219164529249</v>
      </c>
      <c r="AD1462" s="1">
        <f t="shared" si="184"/>
        <v>1.2288389795831118</v>
      </c>
      <c r="AE1462" s="1">
        <f t="shared" si="184"/>
        <v>0.81952314640501667</v>
      </c>
      <c r="AF1462" s="1">
        <f t="shared" si="184"/>
        <v>0.975343815127374</v>
      </c>
      <c r="AG1462" s="1">
        <f t="shared" si="184"/>
        <v>1.23324532144402</v>
      </c>
      <c r="AH1462" s="1">
        <f t="shared" si="184"/>
        <v>1.0091728699053661</v>
      </c>
      <c r="AI1462" s="1">
        <f t="shared" si="184"/>
        <v>1.2296562474272392</v>
      </c>
      <c r="AJ1462" s="1">
        <f t="shared" si="184"/>
        <v>0.79942807236864966</v>
      </c>
      <c r="AK1462" s="1">
        <f t="shared" si="184"/>
        <v>1.0126449186148183</v>
      </c>
      <c r="AL1462" s="1">
        <f t="shared" si="184"/>
        <v>1.0568274845082217</v>
      </c>
      <c r="AM1462" s="1">
        <f t="shared" si="184"/>
        <v>1.0564108194192174</v>
      </c>
      <c r="AN1462" s="29">
        <f t="shared" si="184"/>
        <v>1.04809717203506</v>
      </c>
      <c r="AO1462" s="1">
        <f t="shared" si="180"/>
        <v>37018.963173535456</v>
      </c>
      <c r="AP1462" s="1">
        <f t="shared" si="181"/>
        <v>49067.10177653603</v>
      </c>
      <c r="AQ1462" s="29">
        <f t="shared" si="182"/>
        <v>30570.974840152801</v>
      </c>
    </row>
    <row r="1463" spans="1:43" x14ac:dyDescent="0.2">
      <c r="A1463" s="26"/>
      <c r="E1463" s="25" t="s">
        <v>2859</v>
      </c>
      <c r="F1463" s="26" t="s">
        <v>2860</v>
      </c>
      <c r="G1463" s="1">
        <v>0.16860666516692699</v>
      </c>
      <c r="H1463" s="43">
        <v>2.4065873437449299</v>
      </c>
      <c r="I1463" s="1">
        <f>VLOOKUP(F1463,'[1]SUSMB vs SHAM all proteins sum'!$B$2:$E$3214,2,FALSE)</f>
        <v>0.41977406035502701</v>
      </c>
      <c r="J1463" s="29">
        <f>VLOOKUP(F1463,'[1]SUSMB vs SHAM all proteins sum'!$B$2:$E$3214,3,FALSE)</f>
        <v>1.68811707928112</v>
      </c>
      <c r="K1463" s="25">
        <f>VLOOKUP($E1463,[1]AllProteinsNorm!$A$1:$Q$3226,4,FALSE)</f>
        <v>6053.1458834477598</v>
      </c>
      <c r="L1463" s="1">
        <f>VLOOKUP($E1463,[1]AllProteinsNorm!$A$1:$Q$3226,5,FALSE)</f>
        <v>79319.7315993948</v>
      </c>
      <c r="M1463" s="1">
        <f>VLOOKUP($E1463,[1]AllProteinsNorm!$A$1:$Q$3226,10,FALSE)</f>
        <v>61001.116867454199</v>
      </c>
      <c r="N1463" s="1">
        <f>VLOOKUP($E1463,[1]AllProteinsNorm!$A$1:$Q$3226,11,FALSE)</f>
        <v>62711.940614762498</v>
      </c>
      <c r="O1463" s="1">
        <f>VLOOKUP($E1463,[1]AllProteinsNorm!$A$1:$Q$3226,15,FALSE)</f>
        <v>6806.6540968004501</v>
      </c>
      <c r="P1463" s="1">
        <f>VLOOKUP($E1463,[1]AllProteinsNorm!$A$1:$Q$3226,6,FALSE)</f>
        <v>63915.925178900099</v>
      </c>
      <c r="Q1463" s="1">
        <f>VLOOKUP($E1463,[1]AllProteinsNorm!$A$1:$Q$3226,8,FALSE)</f>
        <v>61528.643668480603</v>
      </c>
      <c r="R1463" s="1">
        <f>VLOOKUP($E1463,[1]AllProteinsNorm!$A$1:$Q$3226,13,FALSE)</f>
        <v>62093.073513456402</v>
      </c>
      <c r="S1463" s="1">
        <f>VLOOKUP($E1463,[1]AllProteinsNorm!$A$1:$Q$3226,16,FALSE)</f>
        <v>77032.144506101904</v>
      </c>
      <c r="T1463" s="1">
        <f>VLOOKUP($E1463,[1]AllProteinsNorm!$A$1:$Q$3226,17,FALSE)</f>
        <v>53652.586018805399</v>
      </c>
      <c r="U1463" s="1">
        <f>VLOOKUP($E1463,[1]AllProteinsNorm!$A$1:$Q$3226,3,FALSE)</f>
        <v>27879.687801856599</v>
      </c>
      <c r="V1463" s="1">
        <f>VLOOKUP($E1463,[1]AllProteinsNorm!$A$1:$Q$3226,7,FALSE)</f>
        <v>57165.0223723975</v>
      </c>
      <c r="W1463" s="1">
        <f>VLOOKUP($E1463,[1]AllProteinsNorm!$A$1:$Q$3226,9,FALSE)</f>
        <v>68953.404046191907</v>
      </c>
      <c r="X1463" s="1">
        <f>VLOOKUP($E1463,[1]AllProteinsNorm!$A$1:$Q$3226,12,FALSE)</f>
        <v>25076.768440473101</v>
      </c>
      <c r="Y1463" s="29">
        <f>VLOOKUP($E1463,[1]AllProteinsNorm!$A$1:$Q$3226,14,FALSE)</f>
        <v>62194.408071568098</v>
      </c>
      <c r="Z1463" s="25">
        <f t="shared" si="184"/>
        <v>0.14018882977296993</v>
      </c>
      <c r="AA1463" s="1">
        <f t="shared" si="184"/>
        <v>1.8370183975297854</v>
      </c>
      <c r="AB1463" s="1">
        <f t="shared" si="184"/>
        <v>1.4127654203539044</v>
      </c>
      <c r="AC1463" s="1">
        <f t="shared" si="184"/>
        <v>1.4523875249092881</v>
      </c>
      <c r="AD1463" s="1">
        <f t="shared" si="184"/>
        <v>0.15763982743405192</v>
      </c>
      <c r="AE1463" s="1">
        <f t="shared" si="184"/>
        <v>1.4802714038643139</v>
      </c>
      <c r="AF1463" s="1">
        <f t="shared" si="184"/>
        <v>1.4249827642497443</v>
      </c>
      <c r="AG1463" s="1">
        <f t="shared" si="184"/>
        <v>1.4380547702743254</v>
      </c>
      <c r="AH1463" s="1">
        <f t="shared" si="184"/>
        <v>1.784038647200388</v>
      </c>
      <c r="AI1463" s="1">
        <f t="shared" si="184"/>
        <v>1.242575908972779</v>
      </c>
      <c r="AJ1463" s="1">
        <f t="shared" si="184"/>
        <v>0.64568422480375709</v>
      </c>
      <c r="AK1463" s="1">
        <f t="shared" si="184"/>
        <v>1.3239227576268957</v>
      </c>
      <c r="AL1463" s="1">
        <f t="shared" si="184"/>
        <v>1.5969377259734163</v>
      </c>
      <c r="AM1463" s="1">
        <f t="shared" si="184"/>
        <v>0.58076955187396107</v>
      </c>
      <c r="AN1463" s="29">
        <f t="shared" si="184"/>
        <v>1.4404016446749714</v>
      </c>
      <c r="AO1463" s="1">
        <f t="shared" si="180"/>
        <v>30680.914877035579</v>
      </c>
      <c r="AP1463" s="1">
        <f t="shared" si="181"/>
        <v>7563.3962505298705</v>
      </c>
      <c r="AQ1463" s="29">
        <f t="shared" si="182"/>
        <v>18190.675001227704</v>
      </c>
    </row>
    <row r="1464" spans="1:43" x14ac:dyDescent="0.2">
      <c r="A1464" s="26"/>
      <c r="E1464" s="25" t="s">
        <v>2861</v>
      </c>
      <c r="F1464" s="26" t="s">
        <v>2862</v>
      </c>
      <c r="G1464" s="1">
        <v>8.01274121387274E-2</v>
      </c>
      <c r="H1464" s="43">
        <v>0.65410554216880801</v>
      </c>
      <c r="I1464" s="1">
        <f>VLOOKUP(F1464,'[1]SUSMB vs SHAM all proteins sum'!$B$2:$E$3214,2,FALSE)</f>
        <v>0.390138020859291</v>
      </c>
      <c r="J1464" s="29">
        <f>VLOOKUP(F1464,'[1]SUSMB vs SHAM all proteins sum'!$B$2:$E$3214,3,FALSE)</f>
        <v>1.2423723443484</v>
      </c>
      <c r="K1464" s="25">
        <f>VLOOKUP($E1464,[1]AllProteinsNorm!$A$1:$Q$3226,4,FALSE)</f>
        <v>99359.599946278497</v>
      </c>
      <c r="L1464" s="1">
        <f>VLOOKUP($E1464,[1]AllProteinsNorm!$A$1:$Q$3226,5,FALSE)</f>
        <v>102267.332301392</v>
      </c>
      <c r="M1464" s="1">
        <f>VLOOKUP($E1464,[1]AllProteinsNorm!$A$1:$Q$3226,10,FALSE)</f>
        <v>241790.372555037</v>
      </c>
      <c r="N1464" s="1">
        <f>VLOOKUP($E1464,[1]AllProteinsNorm!$A$1:$Q$3226,11,FALSE)</f>
        <v>136686.99107289599</v>
      </c>
      <c r="O1464" s="1">
        <f>VLOOKUP($E1464,[1]AllProteinsNorm!$A$1:$Q$3226,15,FALSE)</f>
        <v>248206.777117563</v>
      </c>
      <c r="P1464" s="1">
        <f>VLOOKUP($E1464,[1]AllProteinsNorm!$A$1:$Q$3226,6,FALSE)</f>
        <v>97624.598485369803</v>
      </c>
      <c r="Q1464" s="1">
        <f>VLOOKUP($E1464,[1]AllProteinsNorm!$A$1:$Q$3226,8,FALSE)</f>
        <v>118002.639123976</v>
      </c>
      <c r="R1464" s="1">
        <f>VLOOKUP($E1464,[1]AllProteinsNorm!$A$1:$Q$3226,13,FALSE)</f>
        <v>83807.766548834101</v>
      </c>
      <c r="S1464" s="1">
        <f>VLOOKUP($E1464,[1]AllProteinsNorm!$A$1:$Q$3226,16,FALSE)</f>
        <v>115732.17219301101</v>
      </c>
      <c r="T1464" s="1">
        <f>VLOOKUP($E1464,[1]AllProteinsNorm!$A$1:$Q$3226,17,FALSE)</f>
        <v>89325.689366616803</v>
      </c>
      <c r="U1464" s="1">
        <f>VLOOKUP($E1464,[1]AllProteinsNorm!$A$1:$Q$3226,3,FALSE)</f>
        <v>199698.16209478799</v>
      </c>
      <c r="V1464" s="1">
        <f>VLOOKUP($E1464,[1]AllProteinsNorm!$A$1:$Q$3226,7,FALSE)</f>
        <v>167008.58950194</v>
      </c>
      <c r="W1464" s="1">
        <f>VLOOKUP($E1464,[1]AllProteinsNorm!$A$1:$Q$3226,9,FALSE)</f>
        <v>164441.84605119299</v>
      </c>
      <c r="X1464" s="1">
        <f>VLOOKUP($E1464,[1]AllProteinsNorm!$A$1:$Q$3226,12,FALSE)</f>
        <v>146669.08046582399</v>
      </c>
      <c r="Y1464" s="29">
        <f>VLOOKUP($E1464,[1]AllProteinsNorm!$A$1:$Q$3226,14,FALSE)</f>
        <v>306705.57646092901</v>
      </c>
      <c r="Z1464" s="25">
        <f t="shared" si="184"/>
        <v>0.5997722545663603</v>
      </c>
      <c r="AA1464" s="1">
        <f t="shared" si="184"/>
        <v>0.61732443061421993</v>
      </c>
      <c r="AB1464" s="1">
        <f t="shared" si="184"/>
        <v>1.4595384538402263</v>
      </c>
      <c r="AC1464" s="1">
        <f t="shared" si="184"/>
        <v>0.82509455402405119</v>
      </c>
      <c r="AD1464" s="1">
        <f t="shared" si="184"/>
        <v>1.4982703069551426</v>
      </c>
      <c r="AE1464" s="1">
        <f t="shared" si="184"/>
        <v>0.5892991272747069</v>
      </c>
      <c r="AF1464" s="1">
        <f t="shared" si="184"/>
        <v>0.71230871451207511</v>
      </c>
      <c r="AG1464" s="1">
        <f t="shared" si="184"/>
        <v>0.50589548589510114</v>
      </c>
      <c r="AH1464" s="1">
        <f t="shared" si="184"/>
        <v>0.69860331442149992</v>
      </c>
      <c r="AI1464" s="1">
        <f t="shared" si="184"/>
        <v>0.53920376220392352</v>
      </c>
      <c r="AJ1464" s="1">
        <f t="shared" si="184"/>
        <v>1.205453896524425</v>
      </c>
      <c r="AK1464" s="1">
        <f t="shared" si="184"/>
        <v>1.0081272298971056</v>
      </c>
      <c r="AL1464" s="1">
        <f t="shared" si="184"/>
        <v>0.99263339228926151</v>
      </c>
      <c r="AM1464" s="1">
        <f t="shared" si="184"/>
        <v>0.88535023403601176</v>
      </c>
      <c r="AN1464" s="29">
        <f t="shared" si="184"/>
        <v>1.8513912614534087</v>
      </c>
      <c r="AO1464" s="1">
        <f t="shared" si="180"/>
        <v>66126.56444253368</v>
      </c>
      <c r="AP1464" s="1">
        <f t="shared" si="181"/>
        <v>13779.194119089398</v>
      </c>
      <c r="AQ1464" s="29">
        <f t="shared" si="182"/>
        <v>57506.986847595239</v>
      </c>
    </row>
    <row r="1465" spans="1:43" x14ac:dyDescent="0.2">
      <c r="A1465" s="26"/>
      <c r="E1465" s="25" t="s">
        <v>2863</v>
      </c>
      <c r="F1465" s="26" t="s">
        <v>2864</v>
      </c>
      <c r="G1465" s="1">
        <v>0.34891518003156302</v>
      </c>
      <c r="H1465" s="43">
        <v>1.80168950024221</v>
      </c>
      <c r="I1465" s="1">
        <f>VLOOKUP(F1465,'[1]SUSMB vs SHAM all proteins sum'!$B$2:$E$3214,2,FALSE)</f>
        <v>0.50728633051611804</v>
      </c>
      <c r="J1465" s="29">
        <f>VLOOKUP(F1465,'[1]SUSMB vs SHAM all proteins sum'!$B$2:$E$3214,3,FALSE)</f>
        <v>1.6021225077277399</v>
      </c>
      <c r="K1465" s="25">
        <f>VLOOKUP($E1465,[1]AllProteinsNorm!$A$1:$Q$3226,4,FALSE)</f>
        <v>10045.8636815068</v>
      </c>
      <c r="L1465" s="1">
        <f>VLOOKUP($E1465,[1]AllProteinsNorm!$A$1:$Q$3226,5,FALSE)</f>
        <v>145079.37980913499</v>
      </c>
      <c r="M1465" s="1">
        <f>VLOOKUP($E1465,[1]AllProteinsNorm!$A$1:$Q$3226,10,FALSE)</f>
        <v>156523.95051990301</v>
      </c>
      <c r="N1465" s="1">
        <f>VLOOKUP($E1465,[1]AllProteinsNorm!$A$1:$Q$3226,11,FALSE)</f>
        <v>160034.38309448501</v>
      </c>
      <c r="O1465" s="1">
        <f>VLOOKUP($E1465,[1]AllProteinsNorm!$A$1:$Q$3226,15,FALSE)</f>
        <v>34866.274675818298</v>
      </c>
      <c r="P1465" s="1">
        <f>VLOOKUP($E1465,[1]AllProteinsNorm!$A$1:$Q$3226,6,FALSE)</f>
        <v>53797.461163567801</v>
      </c>
      <c r="Q1465" s="1">
        <f>VLOOKUP($E1465,[1]AllProteinsNorm!$A$1:$Q$3226,8,FALSE)</f>
        <v>127256.354104254</v>
      </c>
      <c r="R1465" s="1">
        <f>VLOOKUP($E1465,[1]AllProteinsNorm!$A$1:$Q$3226,13,FALSE)</f>
        <v>186549.05832964199</v>
      </c>
      <c r="S1465" s="1">
        <f>VLOOKUP($E1465,[1]AllProteinsNorm!$A$1:$Q$3226,16,FALSE)</f>
        <v>152986.25002045001</v>
      </c>
      <c r="T1465" s="1">
        <f>VLOOKUP($E1465,[1]AllProteinsNorm!$A$1:$Q$3226,17,FALSE)</f>
        <v>123681.75499612201</v>
      </c>
      <c r="U1465" s="1">
        <f>VLOOKUP($E1465,[1]AllProteinsNorm!$A$1:$Q$3226,3,FALSE)</f>
        <v>22321.056190981199</v>
      </c>
      <c r="V1465" s="1">
        <f>VLOOKUP($E1465,[1]AllProteinsNorm!$A$1:$Q$3226,7,FALSE)</f>
        <v>125983.40052684001</v>
      </c>
      <c r="W1465" s="1">
        <f>VLOOKUP($E1465,[1]AllProteinsNorm!$A$1:$Q$3226,9,FALSE)</f>
        <v>153830.42921943599</v>
      </c>
      <c r="X1465" s="1">
        <f>VLOOKUP($E1465,[1]AllProteinsNorm!$A$1:$Q$3226,12,FALSE)</f>
        <v>188339.19248986299</v>
      </c>
      <c r="Y1465" s="29">
        <f>VLOOKUP($E1465,[1]AllProteinsNorm!$A$1:$Q$3226,14,FALSE)</f>
        <v>164915.01716242399</v>
      </c>
      <c r="Z1465" s="25">
        <f t="shared" si="184"/>
        <v>9.9159674474181919E-2</v>
      </c>
      <c r="AA1465" s="1">
        <f t="shared" si="184"/>
        <v>1.4320345697376851</v>
      </c>
      <c r="AB1465" s="1">
        <f t="shared" si="184"/>
        <v>1.5450004572069342</v>
      </c>
      <c r="AC1465" s="1">
        <f t="shared" si="184"/>
        <v>1.5796508727804515</v>
      </c>
      <c r="AD1465" s="1">
        <f t="shared" si="184"/>
        <v>0.3441544258007474</v>
      </c>
      <c r="AE1465" s="1">
        <f t="shared" si="184"/>
        <v>0.53101842764769513</v>
      </c>
      <c r="AF1465" s="1">
        <f t="shared" si="184"/>
        <v>1.2561088869818653</v>
      </c>
      <c r="AG1465" s="1">
        <f t="shared" si="184"/>
        <v>1.8413691927240945</v>
      </c>
      <c r="AH1465" s="1">
        <f t="shared" si="184"/>
        <v>1.5100808882147045</v>
      </c>
      <c r="AI1465" s="1">
        <f t="shared" si="184"/>
        <v>1.2208251030110975</v>
      </c>
      <c r="AJ1465" s="1">
        <f t="shared" si="184"/>
        <v>0.22032437787227011</v>
      </c>
      <c r="AK1465" s="1">
        <f t="shared" si="184"/>
        <v>1.243543948181284</v>
      </c>
      <c r="AL1465" s="1">
        <f t="shared" si="184"/>
        <v>1.5184135251310726</v>
      </c>
      <c r="AM1465" s="1">
        <f t="shared" si="184"/>
        <v>1.8590390642473762</v>
      </c>
      <c r="AN1465" s="29">
        <f t="shared" si="184"/>
        <v>1.6278261318470608</v>
      </c>
      <c r="AO1465" s="1">
        <f t="shared" si="180"/>
        <v>65048.909788911726</v>
      </c>
      <c r="AP1465" s="1">
        <f t="shared" si="181"/>
        <v>43758.13949301112</v>
      </c>
      <c r="AQ1465" s="29">
        <f t="shared" si="182"/>
        <v>57957.723732912724</v>
      </c>
    </row>
    <row r="1466" spans="1:43" x14ac:dyDescent="0.2">
      <c r="A1466" s="26"/>
      <c r="E1466" s="25" t="s">
        <v>2865</v>
      </c>
      <c r="F1466" s="26" t="s">
        <v>2866</v>
      </c>
      <c r="G1466" s="1">
        <v>0.43874355711525398</v>
      </c>
      <c r="H1466" s="1">
        <v>0.90675611658108801</v>
      </c>
      <c r="I1466" s="1">
        <f>VLOOKUP(F1466,'[1]SUSMB vs SHAM all proteins sum'!$B$2:$E$3214,2,FALSE)</f>
        <v>0.130684540262855</v>
      </c>
      <c r="J1466" s="29">
        <f>VLOOKUP(F1466,'[1]SUSMB vs SHAM all proteins sum'!$B$2:$E$3214,3,FALSE)</f>
        <v>0.83367803760927595</v>
      </c>
      <c r="K1466" s="25">
        <f>VLOOKUP($E1466,[1]AllProteinsNorm!$A$1:$Q$3226,4,FALSE)</f>
        <v>221466.28850826499</v>
      </c>
      <c r="L1466" s="1">
        <f>VLOOKUP($E1466,[1]AllProteinsNorm!$A$1:$Q$3226,5,FALSE)</f>
        <v>312749.79000332498</v>
      </c>
      <c r="M1466" s="1">
        <f>VLOOKUP($E1466,[1]AllProteinsNorm!$A$1:$Q$3226,10,FALSE)</f>
        <v>325236.94455442799</v>
      </c>
      <c r="N1466" s="1">
        <f>VLOOKUP($E1466,[1]AllProteinsNorm!$A$1:$Q$3226,11,FALSE)</f>
        <v>273128.14615963103</v>
      </c>
      <c r="O1466" s="1">
        <f>VLOOKUP($E1466,[1]AllProteinsNorm!$A$1:$Q$3226,15,FALSE)</f>
        <v>208366.82066278701</v>
      </c>
      <c r="P1466" s="1">
        <f>VLOOKUP($E1466,[1]AllProteinsNorm!$A$1:$Q$3226,6,FALSE)</f>
        <v>262777.70602677303</v>
      </c>
      <c r="Q1466" s="1">
        <f>VLOOKUP($E1466,[1]AllProteinsNorm!$A$1:$Q$3226,8,FALSE)</f>
        <v>260586.098404213</v>
      </c>
      <c r="R1466" s="1">
        <f>VLOOKUP($E1466,[1]AllProteinsNorm!$A$1:$Q$3226,13,FALSE)</f>
        <v>280305.00878092</v>
      </c>
      <c r="S1466" s="1">
        <f>VLOOKUP($E1466,[1]AllProteinsNorm!$A$1:$Q$3226,16,FALSE)</f>
        <v>229183.140072435</v>
      </c>
      <c r="T1466" s="1">
        <f>VLOOKUP($E1466,[1]AllProteinsNorm!$A$1:$Q$3226,17,FALSE)</f>
        <v>178648.23656603001</v>
      </c>
      <c r="U1466" s="1">
        <f>VLOOKUP($E1466,[1]AllProteinsNorm!$A$1:$Q$3226,3,FALSE)</f>
        <v>192096.739283765</v>
      </c>
      <c r="V1466" s="1">
        <f>VLOOKUP($E1466,[1]AllProteinsNorm!$A$1:$Q$3226,7,FALSE)</f>
        <v>209266.62354539899</v>
      </c>
      <c r="W1466" s="1">
        <f>VLOOKUP($E1466,[1]AllProteinsNorm!$A$1:$Q$3226,9,FALSE)</f>
        <v>263490.41410975298</v>
      </c>
      <c r="X1466" s="1">
        <f>VLOOKUP($E1466,[1]AllProteinsNorm!$A$1:$Q$3226,12,FALSE)</f>
        <v>243793.91674999101</v>
      </c>
      <c r="Y1466" s="29">
        <f>VLOOKUP($E1466,[1]AllProteinsNorm!$A$1:$Q$3226,14,FALSE)</f>
        <v>199932.642870657</v>
      </c>
      <c r="Z1466" s="25">
        <f t="shared" si="184"/>
        <v>0.8257825440593356</v>
      </c>
      <c r="AA1466" s="1">
        <f t="shared" si="184"/>
        <v>1.1661518282649617</v>
      </c>
      <c r="AB1466" s="1">
        <f t="shared" si="184"/>
        <v>1.2127127487677094</v>
      </c>
      <c r="AC1466" s="1">
        <f t="shared" si="184"/>
        <v>1.018414391233603</v>
      </c>
      <c r="AD1466" s="1">
        <f t="shared" si="184"/>
        <v>0.77693848767439033</v>
      </c>
      <c r="AE1466" s="1">
        <f t="shared" si="184"/>
        <v>0.97982064930286961</v>
      </c>
      <c r="AF1466" s="1">
        <f t="shared" si="184"/>
        <v>0.97164879014395333</v>
      </c>
      <c r="AG1466" s="1">
        <f t="shared" si="184"/>
        <v>1.045174797585702</v>
      </c>
      <c r="AH1466" s="1">
        <f t="shared" si="184"/>
        <v>0.85455641009425931</v>
      </c>
      <c r="AI1466" s="1">
        <f t="shared" si="184"/>
        <v>0.66612664291660251</v>
      </c>
      <c r="AJ1466" s="1">
        <f t="shared" si="184"/>
        <v>0.71627214751165347</v>
      </c>
      <c r="AK1466" s="1">
        <f t="shared" si="184"/>
        <v>0.78029358753432909</v>
      </c>
      <c r="AL1466" s="1">
        <f t="shared" si="184"/>
        <v>0.98247812777464549</v>
      </c>
      <c r="AM1466" s="1">
        <f t="shared" si="184"/>
        <v>0.90903569187002597</v>
      </c>
      <c r="AN1466" s="29">
        <f t="shared" si="184"/>
        <v>0.7454899234656035</v>
      </c>
      <c r="AO1466" s="1">
        <f t="shared" si="180"/>
        <v>46960.051227394251</v>
      </c>
      <c r="AP1466" s="1">
        <f t="shared" si="181"/>
        <v>35837.682776685004</v>
      </c>
      <c r="AQ1466" s="29">
        <f t="shared" si="182"/>
        <v>27347.169175324678</v>
      </c>
    </row>
    <row r="1467" spans="1:43" x14ac:dyDescent="0.2">
      <c r="A1467" s="26"/>
      <c r="E1467" s="25" t="s">
        <v>2867</v>
      </c>
      <c r="F1467" s="26" t="s">
        <v>2868</v>
      </c>
      <c r="G1467" s="1">
        <v>5.6615858258404497E-2</v>
      </c>
      <c r="H1467" s="43">
        <v>3.16339513114707</v>
      </c>
      <c r="I1467" s="1">
        <f>VLOOKUP(F1467,'[1]SUSMB vs SHAM all proteins sum'!$B$2:$E$3214,2,FALSE)</f>
        <v>6.1120504589157201E-2</v>
      </c>
      <c r="J1467" s="29">
        <f>VLOOKUP(F1467,'[1]SUSMB vs SHAM all proteins sum'!$B$2:$E$3214,3,FALSE)</f>
        <v>3.0704490021613902</v>
      </c>
      <c r="K1467" s="25">
        <f>VLOOKUP($E1467,[1]AllProteinsNorm!$A$1:$Q$3226,4,FALSE)</f>
        <v>51874.638163522599</v>
      </c>
      <c r="L1467" s="1">
        <f>VLOOKUP($E1467,[1]AllProteinsNorm!$A$1:$Q$3226,5,FALSE)</f>
        <v>70837.939951282504</v>
      </c>
      <c r="M1467" s="1">
        <f>VLOOKUP($E1467,[1]AllProteinsNorm!$A$1:$Q$3226,10,FALSE)</f>
        <v>4629.4366348015101</v>
      </c>
      <c r="N1467" s="1">
        <f>VLOOKUP($E1467,[1]AllProteinsNorm!$A$1:$Q$3226,11,FALSE)</f>
        <v>12542.9399796261</v>
      </c>
      <c r="O1467" s="1">
        <f>VLOOKUP($E1467,[1]AllProteinsNorm!$A$1:$Q$3226,15,FALSE)</f>
        <v>43747.931022942597</v>
      </c>
      <c r="P1467" s="1">
        <f>VLOOKUP($E1467,[1]AllProteinsNorm!$A$1:$Q$3226,6,FALSE)</f>
        <v>102454.115084597</v>
      </c>
      <c r="Q1467" s="1">
        <f>VLOOKUP($E1467,[1]AllProteinsNorm!$A$1:$Q$3226,8,FALSE)</f>
        <v>73508.468170293403</v>
      </c>
      <c r="R1467" s="1">
        <f>VLOOKUP($E1467,[1]AllProteinsNorm!$A$1:$Q$3226,13,FALSE)</f>
        <v>67163.273607063602</v>
      </c>
      <c r="S1467" s="1">
        <f>VLOOKUP($E1467,[1]AllProteinsNorm!$A$1:$Q$3226,16,FALSE)</f>
        <v>75403.994070922796</v>
      </c>
      <c r="T1467" s="1">
        <f>VLOOKUP($E1467,[1]AllProteinsNorm!$A$1:$Q$3226,17,FALSE)</f>
        <v>77531.865504279005</v>
      </c>
      <c r="U1467" s="1">
        <f>VLOOKUP($E1467,[1]AllProteinsNorm!$A$1:$Q$3226,3,FALSE)</f>
        <v>77082.682247047604</v>
      </c>
      <c r="V1467" s="1">
        <f>VLOOKUP($E1467,[1]AllProteinsNorm!$A$1:$Q$3226,7,FALSE)</f>
        <v>85768.839818919296</v>
      </c>
      <c r="W1467" s="1">
        <f>VLOOKUP($E1467,[1]AllProteinsNorm!$A$1:$Q$3226,9,FALSE)</f>
        <v>62131.117581408398</v>
      </c>
      <c r="X1467" s="1">
        <f>VLOOKUP($E1467,[1]AllProteinsNorm!$A$1:$Q$3226,12,FALSE)</f>
        <v>80858.972378226405</v>
      </c>
      <c r="Y1467" s="29">
        <f>VLOOKUP($E1467,[1]AllProteinsNorm!$A$1:$Q$3226,14,FALSE)</f>
        <v>76699.355659043096</v>
      </c>
      <c r="Z1467" s="25">
        <f t="shared" si="184"/>
        <v>1.4124550172764494</v>
      </c>
      <c r="AA1467" s="1">
        <f t="shared" si="184"/>
        <v>1.9287923200989987</v>
      </c>
      <c r="AB1467" s="1">
        <f t="shared" si="184"/>
        <v>0.12605140456838546</v>
      </c>
      <c r="AC1467" s="1">
        <f t="shared" si="184"/>
        <v>0.34152216059365387</v>
      </c>
      <c r="AD1467" s="1">
        <f t="shared" si="184"/>
        <v>1.1911790974625134</v>
      </c>
      <c r="AE1467" s="1">
        <f t="shared" si="184"/>
        <v>2.7896450754160016</v>
      </c>
      <c r="AF1467" s="1">
        <f t="shared" si="184"/>
        <v>2.0015060992260922</v>
      </c>
      <c r="AG1467" s="1">
        <f t="shared" si="184"/>
        <v>1.8287376286648591</v>
      </c>
      <c r="AH1467" s="1">
        <f t="shared" si="184"/>
        <v>2.0531179304311937</v>
      </c>
      <c r="AI1467" s="1">
        <f t="shared" si="184"/>
        <v>2.111056121203513</v>
      </c>
      <c r="AJ1467" s="1">
        <f t="shared" si="184"/>
        <v>2.0988256523691455</v>
      </c>
      <c r="AK1467" s="1">
        <f t="shared" si="184"/>
        <v>2.3353344219256571</v>
      </c>
      <c r="AL1467" s="1">
        <f t="shared" si="184"/>
        <v>1.6917208844950149</v>
      </c>
      <c r="AM1467" s="1">
        <f t="shared" si="184"/>
        <v>2.2016473805065324</v>
      </c>
      <c r="AN1467" s="29">
        <f t="shared" si="184"/>
        <v>2.0883883446278229</v>
      </c>
      <c r="AO1467" s="1">
        <f t="shared" si="180"/>
        <v>24728.214536759009</v>
      </c>
      <c r="AP1467" s="1">
        <f t="shared" si="181"/>
        <v>12126.184536945862</v>
      </c>
      <c r="AQ1467" s="29">
        <f t="shared" si="182"/>
        <v>7896.2743031357868</v>
      </c>
    </row>
    <row r="1468" spans="1:43" x14ac:dyDescent="0.2">
      <c r="A1468" s="26"/>
      <c r="E1468" s="25" t="s">
        <v>2869</v>
      </c>
      <c r="F1468" s="26" t="s">
        <v>2870</v>
      </c>
      <c r="G1468" s="1">
        <v>0.83225754260094098</v>
      </c>
      <c r="H1468" s="1">
        <v>1.0488464536264901</v>
      </c>
      <c r="I1468" s="1">
        <f>VLOOKUP(F1468,'[1]SUSMB vs SHAM all proteins sum'!$B$2:$E$3214,2,FALSE)</f>
        <v>0.75203886179228296</v>
      </c>
      <c r="J1468" s="29">
        <f>VLOOKUP(F1468,'[1]SUSMB vs SHAM all proteins sum'!$B$2:$E$3214,3,FALSE)</f>
        <v>1.0787290197433901</v>
      </c>
      <c r="K1468" s="25">
        <f>VLOOKUP($E1468,[1]AllProteinsNorm!$A$1:$Q$3226,4,FALSE)</f>
        <v>83238.735451710003</v>
      </c>
      <c r="L1468" s="1">
        <f>VLOOKUP($E1468,[1]AllProteinsNorm!$A$1:$Q$3226,5,FALSE)</f>
        <v>42140.103163289699</v>
      </c>
      <c r="M1468" s="1">
        <f>VLOOKUP($E1468,[1]AllProteinsNorm!$A$1:$Q$3226,10,FALSE)</f>
        <v>109756.423634812</v>
      </c>
      <c r="N1468" s="1">
        <f>VLOOKUP($E1468,[1]AllProteinsNorm!$A$1:$Q$3226,11,FALSE)</f>
        <v>109155.579059821</v>
      </c>
      <c r="O1468" s="1">
        <f>VLOOKUP($E1468,[1]AllProteinsNorm!$A$1:$Q$3226,15,FALSE)</f>
        <v>151146.06945009899</v>
      </c>
      <c r="P1468" s="1">
        <f>VLOOKUP($E1468,[1]AllProteinsNorm!$A$1:$Q$3226,6,FALSE)</f>
        <v>96493.695675784402</v>
      </c>
      <c r="Q1468" s="1">
        <f>VLOOKUP($E1468,[1]AllProteinsNorm!$A$1:$Q$3226,8,FALSE)</f>
        <v>98237.110912266697</v>
      </c>
      <c r="R1468" s="1">
        <f>VLOOKUP($E1468,[1]AllProteinsNorm!$A$1:$Q$3226,13,FALSE)</f>
        <v>99212.157545139504</v>
      </c>
      <c r="S1468" s="1">
        <f>VLOOKUP($E1468,[1]AllProteinsNorm!$A$1:$Q$3226,16,FALSE)</f>
        <v>83901.221830379407</v>
      </c>
      <c r="T1468" s="1">
        <f>VLOOKUP($E1468,[1]AllProteinsNorm!$A$1:$Q$3226,17,FALSE)</f>
        <v>102175.243292233</v>
      </c>
      <c r="U1468" s="1">
        <f>VLOOKUP($E1468,[1]AllProteinsNorm!$A$1:$Q$3226,3,FALSE)</f>
        <v>79270.752217625297</v>
      </c>
      <c r="V1468" s="1">
        <f>VLOOKUP($E1468,[1]AllProteinsNorm!$A$1:$Q$3226,7,FALSE)</f>
        <v>106724.871962504</v>
      </c>
      <c r="W1468" s="1">
        <f>VLOOKUP($E1468,[1]AllProteinsNorm!$A$1:$Q$3226,9,FALSE)</f>
        <v>112719.945318607</v>
      </c>
      <c r="X1468" s="1">
        <f>VLOOKUP($E1468,[1]AllProteinsNorm!$A$1:$Q$3226,12,FALSE)</f>
        <v>81167.324850190693</v>
      </c>
      <c r="Y1468" s="29">
        <f>VLOOKUP($E1468,[1]AllProteinsNorm!$A$1:$Q$3226,14,FALSE)</f>
        <v>119865.720040906</v>
      </c>
      <c r="Z1468" s="25">
        <f t="shared" ref="Z1468:AN1484" si="185">K1468/AVERAGE($K1468:$O1468)</f>
        <v>0.84005383575546377</v>
      </c>
      <c r="AA1468" s="1">
        <f t="shared" si="185"/>
        <v>0.42528223319766001</v>
      </c>
      <c r="AB1468" s="1">
        <f t="shared" si="185"/>
        <v>1.1076730583769498</v>
      </c>
      <c r="AC1468" s="1">
        <f t="shared" si="185"/>
        <v>1.1016092734434695</v>
      </c>
      <c r="AD1468" s="1">
        <f t="shared" si="185"/>
        <v>1.525381599226457</v>
      </c>
      <c r="AE1468" s="1">
        <f t="shared" si="185"/>
        <v>0.97382425067820821</v>
      </c>
      <c r="AF1468" s="1">
        <f t="shared" si="185"/>
        <v>0.99141897564337922</v>
      </c>
      <c r="AG1468" s="1">
        <f t="shared" si="185"/>
        <v>1.0012592460360072</v>
      </c>
      <c r="AH1468" s="1">
        <f t="shared" si="185"/>
        <v>0.84673971607929255</v>
      </c>
      <c r="AI1468" s="1">
        <f t="shared" si="185"/>
        <v>1.0311630105995895</v>
      </c>
      <c r="AJ1468" s="1">
        <f t="shared" si="185"/>
        <v>0.80000854292494006</v>
      </c>
      <c r="AK1468" s="1">
        <f t="shared" si="185"/>
        <v>1.0770783286901846</v>
      </c>
      <c r="AL1468" s="1">
        <f t="shared" si="185"/>
        <v>1.1375812224583317</v>
      </c>
      <c r="AM1468" s="1">
        <f t="shared" si="185"/>
        <v>0.819148948003531</v>
      </c>
      <c r="AN1468" s="29">
        <f t="shared" si="185"/>
        <v>1.2096971121620406</v>
      </c>
      <c r="AO1468" s="1">
        <f t="shared" si="180"/>
        <v>35831.483767174643</v>
      </c>
      <c r="AP1468" s="1">
        <f t="shared" si="181"/>
        <v>6325.8255455810331</v>
      </c>
      <c r="AQ1468" s="29">
        <f t="shared" si="182"/>
        <v>16649.483310544045</v>
      </c>
    </row>
    <row r="1469" spans="1:43" x14ac:dyDescent="0.2">
      <c r="A1469" s="26"/>
      <c r="E1469" s="25" t="s">
        <v>2871</v>
      </c>
      <c r="F1469" s="26" t="s">
        <v>2870</v>
      </c>
      <c r="G1469" s="1">
        <v>0.244027341912504</v>
      </c>
      <c r="H1469" s="43">
        <v>0.50105673337410594</v>
      </c>
      <c r="I1469" s="1">
        <f>VLOOKUP(F1469,'[1]SUSMB vs SHAM all proteins sum'!$B$2:$E$3214,2,FALSE)</f>
        <v>0.75203886179228296</v>
      </c>
      <c r="J1469" s="29">
        <f>VLOOKUP(F1469,'[1]SUSMB vs SHAM all proteins sum'!$B$2:$E$3214,3,FALSE)</f>
        <v>1.0787290197433901</v>
      </c>
      <c r="K1469" s="25">
        <f>VLOOKUP($E1469,[1]AllProteinsNorm!$A$1:$Q$3226,4,FALSE)</f>
        <v>63804.168967808997</v>
      </c>
      <c r="L1469" s="1">
        <f>VLOOKUP($E1469,[1]AllProteinsNorm!$A$1:$Q$3226,5,FALSE)</f>
        <v>34161.762166039698</v>
      </c>
      <c r="M1469" s="1">
        <f>VLOOKUP($E1469,[1]AllProteinsNorm!$A$1:$Q$3226,10,FALSE)</f>
        <v>43415.812819065497</v>
      </c>
      <c r="N1469" s="1">
        <f>VLOOKUP($E1469,[1]AllProteinsNorm!$A$1:$Q$3226,11,FALSE)</f>
        <v>79464.297484921699</v>
      </c>
      <c r="O1469" s="1">
        <f>VLOOKUP($E1469,[1]AllProteinsNorm!$A$1:$Q$3226,15,FALSE)</f>
        <v>73476.325198141494</v>
      </c>
      <c r="P1469" s="1">
        <f>VLOOKUP($E1469,[1]AllProteinsNorm!$A$1:$Q$3226,6,FALSE)</f>
        <v>44048.616392140299</v>
      </c>
      <c r="Q1469" s="1">
        <f>VLOOKUP($E1469,[1]AllProteinsNorm!$A$1:$Q$3226,8,FALSE)</f>
        <v>34236.468036523998</v>
      </c>
      <c r="R1469" s="1">
        <f>VLOOKUP($E1469,[1]AllProteinsNorm!$A$1:$Q$3226,13,FALSE)</f>
        <v>3608.4718490504902</v>
      </c>
      <c r="S1469" s="1">
        <f>VLOOKUP($E1469,[1]AllProteinsNorm!$A$1:$Q$3226,16,FALSE)</f>
        <v>46288.323735776401</v>
      </c>
      <c r="T1469" s="1">
        <f>VLOOKUP($E1469,[1]AllProteinsNorm!$A$1:$Q$3226,17,FALSE)</f>
        <v>69274.794381948901</v>
      </c>
      <c r="U1469" s="1">
        <f>VLOOKUP($E1469,[1]AllProteinsNorm!$A$1:$Q$3226,3,FALSE)</f>
        <v>7888.2425640087404</v>
      </c>
      <c r="V1469" s="1">
        <f>VLOOKUP($E1469,[1]AllProteinsNorm!$A$1:$Q$3226,7,FALSE)</f>
        <v>71976.2568343038</v>
      </c>
      <c r="W1469" s="1">
        <f>VLOOKUP($E1469,[1]AllProteinsNorm!$A$1:$Q$3226,9,FALSE)</f>
        <v>56618.786517975197</v>
      </c>
      <c r="X1469" s="1">
        <f>VLOOKUP($E1469,[1]AllProteinsNorm!$A$1:$Q$3226,12,FALSE)</f>
        <v>3429.27981347989</v>
      </c>
      <c r="Y1469" s="29">
        <f>VLOOKUP($E1469,[1]AllProteinsNorm!$A$1:$Q$3226,14,FALSE)</f>
        <v>50343.734331906599</v>
      </c>
      <c r="Z1469" s="25">
        <f t="shared" si="185"/>
        <v>1.0839164161574408</v>
      </c>
      <c r="AA1469" s="1">
        <f t="shared" si="185"/>
        <v>0.58034600897816757</v>
      </c>
      <c r="AB1469" s="1">
        <f t="shared" si="185"/>
        <v>0.7375554449921039</v>
      </c>
      <c r="AC1469" s="1">
        <f t="shared" si="185"/>
        <v>1.3499534268016471</v>
      </c>
      <c r="AD1469" s="1">
        <f t="shared" si="185"/>
        <v>1.2482287030706398</v>
      </c>
      <c r="AE1469" s="1">
        <f t="shared" si="185"/>
        <v>0.74830562310985238</v>
      </c>
      <c r="AF1469" s="1">
        <f t="shared" si="185"/>
        <v>0.58161512541226956</v>
      </c>
      <c r="AG1469" s="1">
        <f t="shared" si="185"/>
        <v>6.1301352837949713E-2</v>
      </c>
      <c r="AH1469" s="1">
        <f t="shared" si="185"/>
        <v>0.78635416439530292</v>
      </c>
      <c r="AI1469" s="1">
        <f t="shared" si="185"/>
        <v>1.1768523604532759</v>
      </c>
      <c r="AJ1469" s="1">
        <f t="shared" si="185"/>
        <v>0.1340068485818654</v>
      </c>
      <c r="AK1469" s="1">
        <f t="shared" si="185"/>
        <v>1.2227452785354431</v>
      </c>
      <c r="AL1469" s="1">
        <f t="shared" si="185"/>
        <v>0.96184987850417447</v>
      </c>
      <c r="AM1469" s="1">
        <f t="shared" si="185"/>
        <v>5.8257207100425326E-2</v>
      </c>
      <c r="AN1469" s="29">
        <f t="shared" si="185"/>
        <v>0.85524819107907846</v>
      </c>
      <c r="AO1469" s="1">
        <f t="shared" si="180"/>
        <v>17384.732460734329</v>
      </c>
      <c r="AP1469" s="1">
        <f t="shared" si="181"/>
        <v>21303.595081728436</v>
      </c>
      <c r="AQ1469" s="29">
        <f t="shared" si="182"/>
        <v>27405.300616061559</v>
      </c>
    </row>
    <row r="1470" spans="1:43" x14ac:dyDescent="0.2">
      <c r="A1470" s="26"/>
      <c r="E1470" s="25" t="s">
        <v>2872</v>
      </c>
      <c r="F1470" s="26" t="s">
        <v>2873</v>
      </c>
      <c r="G1470" s="1">
        <v>0.62940817226691304</v>
      </c>
      <c r="H1470" s="1">
        <v>1.1231697784708501</v>
      </c>
      <c r="I1470" s="1">
        <f>VLOOKUP(F1470,'[1]SUSMB vs SHAM all proteins sum'!$B$2:$E$3214,2,FALSE)</f>
        <v>0.88838938547469104</v>
      </c>
      <c r="J1470" s="29">
        <f>VLOOKUP(F1470,'[1]SUSMB vs SHAM all proteins sum'!$B$2:$E$3214,3,FALSE)</f>
        <v>1.0334903273093301</v>
      </c>
      <c r="K1470" s="25">
        <f>VLOOKUP($E1470,[1]AllProteinsNorm!$A$1:$Q$3226,4,FALSE)</f>
        <v>839222.62691462203</v>
      </c>
      <c r="L1470" s="1">
        <f>VLOOKUP($E1470,[1]AllProteinsNorm!$A$1:$Q$3226,5,FALSE)</f>
        <v>916897.49705025298</v>
      </c>
      <c r="M1470" s="1">
        <f>VLOOKUP($E1470,[1]AllProteinsNorm!$A$1:$Q$3226,10,FALSE)</f>
        <v>1051984.9339835299</v>
      </c>
      <c r="N1470" s="1">
        <f>VLOOKUP($E1470,[1]AllProteinsNorm!$A$1:$Q$3226,11,FALSE)</f>
        <v>860913.93499528</v>
      </c>
      <c r="O1470" s="1">
        <f>VLOOKUP($E1470,[1]AllProteinsNorm!$A$1:$Q$3226,15,FALSE)</f>
        <v>2133465.4508705498</v>
      </c>
      <c r="P1470" s="1">
        <f>VLOOKUP($E1470,[1]AllProteinsNorm!$A$1:$Q$3226,6,FALSE)</f>
        <v>948854.65897087904</v>
      </c>
      <c r="Q1470" s="1">
        <f>VLOOKUP($E1470,[1]AllProteinsNorm!$A$1:$Q$3226,8,FALSE)</f>
        <v>2215511.9332798398</v>
      </c>
      <c r="R1470" s="1">
        <f>VLOOKUP($E1470,[1]AllProteinsNorm!$A$1:$Q$3226,13,FALSE)</f>
        <v>1131898.5125074501</v>
      </c>
      <c r="S1470" s="1">
        <f>VLOOKUP($E1470,[1]AllProteinsNorm!$A$1:$Q$3226,16,FALSE)</f>
        <v>1045152.9041587</v>
      </c>
      <c r="T1470" s="1">
        <f>VLOOKUP($E1470,[1]AllProteinsNorm!$A$1:$Q$3226,17,FALSE)</f>
        <v>1068608.88574295</v>
      </c>
      <c r="U1470" s="1">
        <f>VLOOKUP($E1470,[1]AllProteinsNorm!$A$1:$Q$3226,3,FALSE)</f>
        <v>1010395.04781151</v>
      </c>
      <c r="V1470" s="1">
        <f>VLOOKUP($E1470,[1]AllProteinsNorm!$A$1:$Q$3226,7,FALSE)</f>
        <v>878323.44809680094</v>
      </c>
      <c r="W1470" s="1">
        <f>VLOOKUP($E1470,[1]AllProteinsNorm!$A$1:$Q$3226,9,FALSE)</f>
        <v>937152.00301961205</v>
      </c>
      <c r="X1470" s="1">
        <f>VLOOKUP($E1470,[1]AllProteinsNorm!$A$1:$Q$3226,12,FALSE)</f>
        <v>1978942.27902038</v>
      </c>
      <c r="Y1470" s="29">
        <f>VLOOKUP($E1470,[1]AllProteinsNorm!$A$1:$Q$3226,14,FALSE)</f>
        <v>1065113.95440126</v>
      </c>
      <c r="Z1470" s="25">
        <f t="shared" si="185"/>
        <v>0.72315801536467628</v>
      </c>
      <c r="AA1470" s="1">
        <f t="shared" si="185"/>
        <v>0.7900904396458277</v>
      </c>
      <c r="AB1470" s="1">
        <f t="shared" si="185"/>
        <v>0.90649526437335237</v>
      </c>
      <c r="AC1470" s="1">
        <f t="shared" si="185"/>
        <v>0.74184941237805568</v>
      </c>
      <c r="AD1470" s="1">
        <f t="shared" si="185"/>
        <v>1.8384068682380874</v>
      </c>
      <c r="AE1470" s="1">
        <f t="shared" si="185"/>
        <v>0.81762792141770391</v>
      </c>
      <c r="AF1470" s="1">
        <f t="shared" si="185"/>
        <v>1.9091063101786481</v>
      </c>
      <c r="AG1470" s="1">
        <f t="shared" si="185"/>
        <v>0.97535678334658493</v>
      </c>
      <c r="AH1470" s="1">
        <f t="shared" si="185"/>
        <v>0.90060810526850266</v>
      </c>
      <c r="AI1470" s="1">
        <f t="shared" si="185"/>
        <v>0.92082012118287138</v>
      </c>
      <c r="AJ1470" s="1">
        <f t="shared" si="185"/>
        <v>0.87065726551722711</v>
      </c>
      <c r="AK1470" s="1">
        <f t="shared" si="185"/>
        <v>0.75685118728163214</v>
      </c>
      <c r="AL1470" s="1">
        <f t="shared" si="185"/>
        <v>0.80754374448919652</v>
      </c>
      <c r="AM1470" s="1">
        <f t="shared" si="185"/>
        <v>1.7052542735638356</v>
      </c>
      <c r="AN1470" s="29">
        <f t="shared" si="185"/>
        <v>0.91780853935483575</v>
      </c>
      <c r="AO1470" s="1">
        <f t="shared" si="180"/>
        <v>492087.47765756561</v>
      </c>
      <c r="AP1470" s="1">
        <f t="shared" si="181"/>
        <v>470445.13360867201</v>
      </c>
      <c r="AQ1470" s="29">
        <f t="shared" si="182"/>
        <v>407449.73182138905</v>
      </c>
    </row>
    <row r="1471" spans="1:43" x14ac:dyDescent="0.2">
      <c r="A1471" s="26"/>
      <c r="E1471" s="25" t="s">
        <v>2874</v>
      </c>
      <c r="F1471" s="26" t="s">
        <v>2875</v>
      </c>
      <c r="G1471" s="1">
        <v>8.8214881220868693E-2</v>
      </c>
      <c r="H1471" s="1">
        <v>0.71953336098274001</v>
      </c>
      <c r="I1471" s="1">
        <f>VLOOKUP(F1471,'[1]SUSMB vs SHAM all proteins sum'!$B$2:$E$3214,2,FALSE)</f>
        <v>0.563576157456808</v>
      </c>
      <c r="J1471" s="29">
        <f>VLOOKUP(F1471,'[1]SUSMB vs SHAM all proteins sum'!$B$2:$E$3214,3,FALSE)</f>
        <v>0.91037259486215905</v>
      </c>
      <c r="K1471" s="25">
        <f>VLOOKUP($E1471,[1]AllProteinsNorm!$A$1:$Q$3226,4,FALSE)</f>
        <v>28542.781102374898</v>
      </c>
      <c r="L1471" s="1">
        <f>VLOOKUP($E1471,[1]AllProteinsNorm!$A$1:$Q$3226,5,FALSE)</f>
        <v>37771.502546276402</v>
      </c>
      <c r="M1471" s="1">
        <f>VLOOKUP($E1471,[1]AllProteinsNorm!$A$1:$Q$3226,10,FALSE)</f>
        <v>39354.333466599899</v>
      </c>
      <c r="N1471" s="1">
        <f>VLOOKUP($E1471,[1]AllProteinsNorm!$A$1:$Q$3226,11,FALSE)</f>
        <v>51410.357653074199</v>
      </c>
      <c r="O1471" s="1">
        <f>VLOOKUP($E1471,[1]AllProteinsNorm!$A$1:$Q$3226,15,FALSE)</f>
        <v>52440.482138692998</v>
      </c>
      <c r="P1471" s="1">
        <f>VLOOKUP($E1471,[1]AllProteinsNorm!$A$1:$Q$3226,6,FALSE)</f>
        <v>21784.7240473641</v>
      </c>
      <c r="Q1471" s="1">
        <f>VLOOKUP($E1471,[1]AllProteinsNorm!$A$1:$Q$3226,8,FALSE)</f>
        <v>38471.735753736299</v>
      </c>
      <c r="R1471" s="1">
        <f>VLOOKUP($E1471,[1]AllProteinsNorm!$A$1:$Q$3226,13,FALSE)</f>
        <v>39394.653230506403</v>
      </c>
      <c r="S1471" s="1">
        <f>VLOOKUP($E1471,[1]AllProteinsNorm!$A$1:$Q$3226,16,FALSE)</f>
        <v>29926.067580046802</v>
      </c>
      <c r="T1471" s="1">
        <f>VLOOKUP($E1471,[1]AllProteinsNorm!$A$1:$Q$3226,17,FALSE)</f>
        <v>22327.7163219541</v>
      </c>
      <c r="U1471" s="1">
        <f>VLOOKUP($E1471,[1]AllProteinsNorm!$A$1:$Q$3226,3,FALSE)</f>
        <v>41909.502356920602</v>
      </c>
      <c r="V1471" s="1">
        <f>VLOOKUP($E1471,[1]AllProteinsNorm!$A$1:$Q$3226,7,FALSE)</f>
        <v>41378.260809414001</v>
      </c>
      <c r="W1471" s="1">
        <f>VLOOKUP($E1471,[1]AllProteinsNorm!$A$1:$Q$3226,9,FALSE)</f>
        <v>48128.975653606998</v>
      </c>
      <c r="X1471" s="1">
        <f>VLOOKUP($E1471,[1]AllProteinsNorm!$A$1:$Q$3226,12,FALSE)</f>
        <v>26011.362483429199</v>
      </c>
      <c r="Y1471" s="29">
        <f>VLOOKUP($E1471,[1]AllProteinsNorm!$A$1:$Q$3226,14,FALSE)</f>
        <v>32946.693230954501</v>
      </c>
      <c r="Z1471" s="25">
        <f t="shared" si="185"/>
        <v>0.68114869911680231</v>
      </c>
      <c r="AA1471" s="1">
        <f t="shared" si="185"/>
        <v>0.90138412689373359</v>
      </c>
      <c r="AB1471" s="1">
        <f t="shared" si="185"/>
        <v>0.93915701308983357</v>
      </c>
      <c r="AC1471" s="1">
        <f t="shared" si="185"/>
        <v>1.2268635670406818</v>
      </c>
      <c r="AD1471" s="1">
        <f t="shared" si="185"/>
        <v>1.251446593858949</v>
      </c>
      <c r="AE1471" s="1">
        <f t="shared" si="185"/>
        <v>0.51987353272473957</v>
      </c>
      <c r="AF1471" s="1">
        <f t="shared" si="185"/>
        <v>0.91809458466689042</v>
      </c>
      <c r="AG1471" s="1">
        <f t="shared" si="185"/>
        <v>0.94011920926248782</v>
      </c>
      <c r="AH1471" s="1">
        <f t="shared" si="185"/>
        <v>0.71415963037092889</v>
      </c>
      <c r="AI1471" s="1">
        <f t="shared" si="185"/>
        <v>0.53283157210222265</v>
      </c>
      <c r="AJ1471" s="1">
        <f t="shared" si="185"/>
        <v>1.0001339010610222</v>
      </c>
      <c r="AK1471" s="1">
        <f t="shared" si="185"/>
        <v>0.98745628258708817</v>
      </c>
      <c r="AL1471" s="1">
        <f t="shared" si="185"/>
        <v>1.1485562334901889</v>
      </c>
      <c r="AM1471" s="1">
        <f t="shared" si="185"/>
        <v>0.62073859075944082</v>
      </c>
      <c r="AN1471" s="29">
        <f t="shared" si="185"/>
        <v>0.78624423996993631</v>
      </c>
      <c r="AO1471" s="1">
        <f t="shared" si="180"/>
        <v>8983.1931593949175</v>
      </c>
      <c r="AP1471" s="1">
        <f t="shared" si="181"/>
        <v>7558.6275388347049</v>
      </c>
      <c r="AQ1471" s="29">
        <f t="shared" si="182"/>
        <v>7726.9430848657385</v>
      </c>
    </row>
    <row r="1472" spans="1:43" x14ac:dyDescent="0.2">
      <c r="A1472" s="26"/>
      <c r="E1472" s="25" t="s">
        <v>2876</v>
      </c>
      <c r="F1472" s="26" t="s">
        <v>2877</v>
      </c>
      <c r="G1472" s="1">
        <v>8.4407892551313493E-2</v>
      </c>
      <c r="H1472" s="43">
        <v>0.53764466685846402</v>
      </c>
      <c r="I1472" s="1">
        <f>VLOOKUP(F1472,'[1]SUSMB vs SHAM all proteins sum'!$B$2:$E$3214,2,FALSE)</f>
        <v>0.28301347139126198</v>
      </c>
      <c r="J1472" s="29">
        <f>VLOOKUP(F1472,'[1]SUSMB vs SHAM all proteins sum'!$B$2:$E$3214,3,FALSE)</f>
        <v>0.83247210029581498</v>
      </c>
      <c r="K1472" s="25">
        <f>VLOOKUP($E1472,[1]AllProteinsNorm!$A$1:$Q$3226,4,FALSE)</f>
        <v>16002.586266311</v>
      </c>
      <c r="L1472" s="1">
        <f>VLOOKUP($E1472,[1]AllProteinsNorm!$A$1:$Q$3226,5,FALSE)</f>
        <v>15781.644718555999</v>
      </c>
      <c r="M1472" s="1">
        <f>VLOOKUP($E1472,[1]AllProteinsNorm!$A$1:$Q$3226,10,FALSE)</f>
        <v>16734.644750463602</v>
      </c>
      <c r="N1472" s="1">
        <f>VLOOKUP($E1472,[1]AllProteinsNorm!$A$1:$Q$3226,11,FALSE)</f>
        <v>13751.869544843001</v>
      </c>
      <c r="O1472" s="1">
        <f>VLOOKUP($E1472,[1]AllProteinsNorm!$A$1:$Q$3226,15,FALSE)</f>
        <v>20390.944056391701</v>
      </c>
      <c r="P1472" s="1">
        <f>VLOOKUP($E1472,[1]AllProteinsNorm!$A$1:$Q$3226,6,FALSE)</f>
        <v>16016.9780528255</v>
      </c>
      <c r="Q1472" s="1">
        <f>VLOOKUP($E1472,[1]AllProteinsNorm!$A$1:$Q$3226,8,FALSE)</f>
        <v>3283.2894722584601</v>
      </c>
      <c r="R1472" s="1">
        <f>VLOOKUP($E1472,[1]AllProteinsNorm!$A$1:$Q$3226,13,FALSE)</f>
        <v>17670.684091146799</v>
      </c>
      <c r="S1472" s="1">
        <f>VLOOKUP($E1472,[1]AllProteinsNorm!$A$1:$Q$3226,16,FALSE)</f>
        <v>6542.4643870011596</v>
      </c>
      <c r="T1472" s="1">
        <f>VLOOKUP($E1472,[1]AllProteinsNorm!$A$1:$Q$3226,17,FALSE)</f>
        <v>8756.8969670946408</v>
      </c>
      <c r="U1472" s="1">
        <f>VLOOKUP($E1472,[1]AllProteinsNorm!$A$1:$Q$3226,3,FALSE)</f>
        <v>7709.5849984203196</v>
      </c>
      <c r="V1472" s="1">
        <f>VLOOKUP($E1472,[1]AllProteinsNorm!$A$1:$Q$3226,7,FALSE)</f>
        <v>16317.4740390893</v>
      </c>
      <c r="W1472" s="1">
        <f>VLOOKUP($E1472,[1]AllProteinsNorm!$A$1:$Q$3226,9,FALSE)</f>
        <v>14799.7212448551</v>
      </c>
      <c r="X1472" s="1">
        <f>VLOOKUP($E1472,[1]AllProteinsNorm!$A$1:$Q$3226,12,FALSE)</f>
        <v>17309.983556838899</v>
      </c>
      <c r="Y1472" s="29">
        <f>VLOOKUP($E1472,[1]AllProteinsNorm!$A$1:$Q$3226,14,FALSE)</f>
        <v>14701.8615387584</v>
      </c>
      <c r="Z1472" s="25">
        <f t="shared" si="185"/>
        <v>0.9679566432011133</v>
      </c>
      <c r="AA1472" s="1">
        <f t="shared" si="185"/>
        <v>0.954592438481354</v>
      </c>
      <c r="AB1472" s="1">
        <f t="shared" si="185"/>
        <v>1.0122370402041283</v>
      </c>
      <c r="AC1472" s="1">
        <f t="shared" si="185"/>
        <v>0.83181638647928524</v>
      </c>
      <c r="AD1472" s="1">
        <f t="shared" si="185"/>
        <v>1.2333974916341199</v>
      </c>
      <c r="AE1472" s="1">
        <f t="shared" si="185"/>
        <v>0.96882716657354906</v>
      </c>
      <c r="AF1472" s="1">
        <f t="shared" si="185"/>
        <v>0.19859801430443919</v>
      </c>
      <c r="AG1472" s="1">
        <f t="shared" si="185"/>
        <v>1.0688557318976903</v>
      </c>
      <c r="AH1472" s="1">
        <f t="shared" si="185"/>
        <v>0.3957373990000897</v>
      </c>
      <c r="AI1472" s="1">
        <f t="shared" si="185"/>
        <v>0.52968291825249691</v>
      </c>
      <c r="AJ1472" s="1">
        <f t="shared" si="185"/>
        <v>0.46633362203801437</v>
      </c>
      <c r="AK1472" s="1">
        <f t="shared" si="185"/>
        <v>0.98700342141878339</v>
      </c>
      <c r="AL1472" s="1">
        <f t="shared" si="185"/>
        <v>0.89519832970002367</v>
      </c>
      <c r="AM1472" s="1">
        <f t="shared" si="185"/>
        <v>1.0470378536760589</v>
      </c>
      <c r="AN1472" s="29">
        <f t="shared" si="185"/>
        <v>0.88927903946520548</v>
      </c>
      <c r="AO1472" s="1">
        <f t="shared" si="180"/>
        <v>2168.1766926143537</v>
      </c>
      <c r="AP1472" s="1">
        <f t="shared" si="181"/>
        <v>5524.9726351676654</v>
      </c>
      <c r="AQ1472" s="29">
        <f t="shared" si="182"/>
        <v>3373.0550883329483</v>
      </c>
    </row>
    <row r="1473" spans="1:43" x14ac:dyDescent="0.2">
      <c r="A1473" s="26"/>
      <c r="E1473" s="25" t="s">
        <v>2878</v>
      </c>
      <c r="F1473" s="26" t="s">
        <v>2879</v>
      </c>
      <c r="G1473" s="1">
        <v>0.127463335481315</v>
      </c>
      <c r="H1473" s="1">
        <v>0.77563130493057997</v>
      </c>
      <c r="I1473" s="1">
        <f>VLOOKUP(F1473,'[1]SUSMB vs SHAM all proteins sum'!$B$2:$E$3214,2,FALSE)</f>
        <v>0.29826616956350199</v>
      </c>
      <c r="J1473" s="29">
        <f>VLOOKUP(F1473,'[1]SUSMB vs SHAM all proteins sum'!$B$2:$E$3214,3,FALSE)</f>
        <v>0.881468514045048</v>
      </c>
      <c r="K1473" s="25">
        <f>VLOOKUP($E1473,[1]AllProteinsNorm!$A$1:$Q$3226,4,FALSE)</f>
        <v>184078.96687153299</v>
      </c>
      <c r="L1473" s="1">
        <f>VLOOKUP($E1473,[1]AllProteinsNorm!$A$1:$Q$3226,5,FALSE)</f>
        <v>237514.619037973</v>
      </c>
      <c r="M1473" s="1">
        <f>VLOOKUP($E1473,[1]AllProteinsNorm!$A$1:$Q$3226,10,FALSE)</f>
        <v>214050.82322338899</v>
      </c>
      <c r="N1473" s="1">
        <f>VLOOKUP($E1473,[1]AllProteinsNorm!$A$1:$Q$3226,11,FALSE)</f>
        <v>158238.46982934</v>
      </c>
      <c r="O1473" s="1">
        <f>VLOOKUP($E1473,[1]AllProteinsNorm!$A$1:$Q$3226,15,FALSE)</f>
        <v>178228.6976789</v>
      </c>
      <c r="P1473" s="1">
        <f>VLOOKUP($E1473,[1]AllProteinsNorm!$A$1:$Q$3226,6,FALSE)</f>
        <v>177619.00232865001</v>
      </c>
      <c r="Q1473" s="1">
        <f>VLOOKUP($E1473,[1]AllProteinsNorm!$A$1:$Q$3226,8,FALSE)</f>
        <v>158284.13575098399</v>
      </c>
      <c r="R1473" s="1">
        <f>VLOOKUP($E1473,[1]AllProteinsNorm!$A$1:$Q$3226,13,FALSE)</f>
        <v>90791.131671040101</v>
      </c>
      <c r="S1473" s="1">
        <f>VLOOKUP($E1473,[1]AllProteinsNorm!$A$1:$Q$3226,16,FALSE)</f>
        <v>151079.26397541599</v>
      </c>
      <c r="T1473" s="1">
        <f>VLOOKUP($E1473,[1]AllProteinsNorm!$A$1:$Q$3226,17,FALSE)</f>
        <v>192133.310109154</v>
      </c>
      <c r="U1473" s="1">
        <f>VLOOKUP($E1473,[1]AllProteinsNorm!$A$1:$Q$3226,3,FALSE)</f>
        <v>121727.21989049899</v>
      </c>
      <c r="V1473" s="1">
        <f>VLOOKUP($E1473,[1]AllProteinsNorm!$A$1:$Q$3226,7,FALSE)</f>
        <v>177321.94679628301</v>
      </c>
      <c r="W1473" s="1">
        <f>VLOOKUP($E1473,[1]AllProteinsNorm!$A$1:$Q$3226,9,FALSE)</f>
        <v>197277.34597566101</v>
      </c>
      <c r="X1473" s="1">
        <f>VLOOKUP($E1473,[1]AllProteinsNorm!$A$1:$Q$3226,12,FALSE)</f>
        <v>168466.93649783701</v>
      </c>
      <c r="Y1473" s="29">
        <f>VLOOKUP($E1473,[1]AllProteinsNorm!$A$1:$Q$3226,14,FALSE)</f>
        <v>195791.14911544099</v>
      </c>
      <c r="Z1473" s="25">
        <f t="shared" si="185"/>
        <v>0.94679958193465508</v>
      </c>
      <c r="AA1473" s="1">
        <f t="shared" si="185"/>
        <v>1.221642786410587</v>
      </c>
      <c r="AB1473" s="1">
        <f t="shared" si="185"/>
        <v>1.1009581017591774</v>
      </c>
      <c r="AC1473" s="1">
        <f t="shared" si="185"/>
        <v>0.81389047117456237</v>
      </c>
      <c r="AD1473" s="1">
        <f t="shared" si="185"/>
        <v>0.91670905872101849</v>
      </c>
      <c r="AE1473" s="1">
        <f t="shared" si="185"/>
        <v>0.91357312574325977</v>
      </c>
      <c r="AF1473" s="1">
        <f t="shared" si="185"/>
        <v>0.81412535121683993</v>
      </c>
      <c r="AG1473" s="1">
        <f t="shared" si="185"/>
        <v>0.46697896544316431</v>
      </c>
      <c r="AH1473" s="1">
        <f t="shared" si="185"/>
        <v>0.7770675075047917</v>
      </c>
      <c r="AI1473" s="1">
        <f t="shared" si="185"/>
        <v>0.98822663326887838</v>
      </c>
      <c r="AJ1473" s="1">
        <f t="shared" si="185"/>
        <v>0.62609695643731578</v>
      </c>
      <c r="AK1473" s="1">
        <f t="shared" si="185"/>
        <v>0.91204523769262369</v>
      </c>
      <c r="AL1473" s="1">
        <f t="shared" si="185"/>
        <v>1.014684685976577</v>
      </c>
      <c r="AM1473" s="1">
        <f t="shared" si="185"/>
        <v>0.86650000136778715</v>
      </c>
      <c r="AN1473" s="29">
        <f t="shared" si="185"/>
        <v>1.0070405178793551</v>
      </c>
      <c r="AO1473" s="1">
        <f t="shared" si="180"/>
        <v>28002.548977405473</v>
      </c>
      <c r="AP1473" s="1">
        <f t="shared" si="181"/>
        <v>34739.747922958275</v>
      </c>
      <c r="AQ1473" s="29">
        <f t="shared" si="182"/>
        <v>27470.175536856743</v>
      </c>
    </row>
    <row r="1474" spans="1:43" x14ac:dyDescent="0.2">
      <c r="A1474" s="26"/>
      <c r="E1474" s="25" t="s">
        <v>2880</v>
      </c>
      <c r="F1474" s="26" t="s">
        <v>2881</v>
      </c>
      <c r="G1474" s="1">
        <v>0.76801685818231202</v>
      </c>
      <c r="H1474" s="1">
        <v>1.0261374402366401</v>
      </c>
      <c r="I1474" s="1">
        <f>VLOOKUP(F1474,'[1]SUSMB vs SHAM all proteins sum'!$B$2:$E$3214,2,FALSE)</f>
        <v>0.68880463221504495</v>
      </c>
      <c r="J1474" s="29">
        <f>VLOOKUP(F1474,'[1]SUSMB vs SHAM all proteins sum'!$B$2:$E$3214,3,FALSE)</f>
        <v>0.96260791180629302</v>
      </c>
      <c r="K1474" s="25">
        <f>VLOOKUP($E1474,[1]AllProteinsNorm!$A$1:$Q$3226,4,FALSE)</f>
        <v>298756.17419883597</v>
      </c>
      <c r="L1474" s="1">
        <f>VLOOKUP($E1474,[1]AllProteinsNorm!$A$1:$Q$3226,5,FALSE)</f>
        <v>275001.23332204099</v>
      </c>
      <c r="M1474" s="1">
        <f>VLOOKUP($E1474,[1]AllProteinsNorm!$A$1:$Q$3226,10,FALSE)</f>
        <v>234848.79427053599</v>
      </c>
      <c r="N1474" s="1">
        <f>VLOOKUP($E1474,[1]AllProteinsNorm!$A$1:$Q$3226,11,FALSE)</f>
        <v>368691.78974108299</v>
      </c>
      <c r="O1474" s="1">
        <f>VLOOKUP($E1474,[1]AllProteinsNorm!$A$1:$Q$3226,15,FALSE)</f>
        <v>322292.48692595499</v>
      </c>
      <c r="P1474" s="1">
        <f>VLOOKUP($E1474,[1]AllProteinsNorm!$A$1:$Q$3226,6,FALSE)</f>
        <v>295575.65887767298</v>
      </c>
      <c r="Q1474" s="1">
        <f>VLOOKUP($E1474,[1]AllProteinsNorm!$A$1:$Q$3226,8,FALSE)</f>
        <v>330732.22514952801</v>
      </c>
      <c r="R1474" s="1">
        <f>VLOOKUP($E1474,[1]AllProteinsNorm!$A$1:$Q$3226,13,FALSE)</f>
        <v>333853.72176402301</v>
      </c>
      <c r="S1474" s="1">
        <f>VLOOKUP($E1474,[1]AllProteinsNorm!$A$1:$Q$3226,16,FALSE)</f>
        <v>289850.74657695799</v>
      </c>
      <c r="T1474" s="1">
        <f>VLOOKUP($E1474,[1]AllProteinsNorm!$A$1:$Q$3226,17,FALSE)</f>
        <v>275743.547417672</v>
      </c>
      <c r="U1474" s="1">
        <f>VLOOKUP($E1474,[1]AllProteinsNorm!$A$1:$Q$3226,3,FALSE)</f>
        <v>326779.87994455098</v>
      </c>
      <c r="V1474" s="1">
        <f>VLOOKUP($E1474,[1]AllProteinsNorm!$A$1:$Q$3226,7,FALSE)</f>
        <v>292824.31358430401</v>
      </c>
      <c r="W1474" s="1">
        <f>VLOOKUP($E1474,[1]AllProteinsNorm!$A$1:$Q$3226,9,FALSE)</f>
        <v>272672.26737413002</v>
      </c>
      <c r="X1474" s="1">
        <f>VLOOKUP($E1474,[1]AllProteinsNorm!$A$1:$Q$3226,12,FALSE)</f>
        <v>240340.31256605801</v>
      </c>
      <c r="Y1474" s="29">
        <f>VLOOKUP($E1474,[1]AllProteinsNorm!$A$1:$Q$3226,14,FALSE)</f>
        <v>302183.40770449402</v>
      </c>
      <c r="Z1474" s="25">
        <f t="shared" si="185"/>
        <v>0.99612587066420755</v>
      </c>
      <c r="AA1474" s="1">
        <f t="shared" si="185"/>
        <v>0.91692111037120216</v>
      </c>
      <c r="AB1474" s="1">
        <f t="shared" si="185"/>
        <v>0.78304309624570267</v>
      </c>
      <c r="AC1474" s="1">
        <f t="shared" si="185"/>
        <v>1.2293082512770113</v>
      </c>
      <c r="AD1474" s="1">
        <f t="shared" si="185"/>
        <v>1.0746016714418767</v>
      </c>
      <c r="AE1474" s="1">
        <f t="shared" si="185"/>
        <v>0.98552125771536936</v>
      </c>
      <c r="AF1474" s="1">
        <f t="shared" si="185"/>
        <v>1.1027418148503922</v>
      </c>
      <c r="AG1474" s="1">
        <f t="shared" si="185"/>
        <v>1.1131496450524878</v>
      </c>
      <c r="AH1474" s="1">
        <f t="shared" si="185"/>
        <v>0.9664330053459621</v>
      </c>
      <c r="AI1474" s="1">
        <f t="shared" si="185"/>
        <v>0.91939616641581667</v>
      </c>
      <c r="AJ1474" s="1">
        <f t="shared" si="185"/>
        <v>1.0895637330282137</v>
      </c>
      <c r="AK1474" s="1">
        <f t="shared" si="185"/>
        <v>0.97634760219777328</v>
      </c>
      <c r="AL1474" s="1">
        <f t="shared" si="185"/>
        <v>0.90915577049552787</v>
      </c>
      <c r="AM1474" s="1">
        <f t="shared" si="185"/>
        <v>0.80135315614007852</v>
      </c>
      <c r="AN1474" s="29">
        <f t="shared" si="185"/>
        <v>1.0075531021480364</v>
      </c>
      <c r="AO1474" s="1">
        <f t="shared" si="180"/>
        <v>44914.693488087039</v>
      </c>
      <c r="AP1474" s="1">
        <f t="shared" si="181"/>
        <v>23103.3698687094</v>
      </c>
      <c r="AQ1474" s="29">
        <f t="shared" si="182"/>
        <v>29083.671414630735</v>
      </c>
    </row>
    <row r="1475" spans="1:43" x14ac:dyDescent="0.2">
      <c r="A1475" s="26"/>
      <c r="E1475" s="25" t="s">
        <v>2882</v>
      </c>
      <c r="F1475" s="26" t="s">
        <v>2883</v>
      </c>
      <c r="G1475" s="1">
        <v>0.59391181604037602</v>
      </c>
      <c r="H1475" s="43">
        <v>1.8835205747436099</v>
      </c>
      <c r="I1475" s="1">
        <f>VLOOKUP(F1475,'[1]SUSMB vs SHAM all proteins sum'!$B$2:$E$3214,2,FALSE)</f>
        <v>0.85114153764079103</v>
      </c>
      <c r="J1475" s="29">
        <f>VLOOKUP(F1475,'[1]SUSMB vs SHAM all proteins sum'!$B$2:$E$3214,3,FALSE)</f>
        <v>1.33294412068908</v>
      </c>
      <c r="K1475" s="25">
        <f>VLOOKUP($E1475,[1]AllProteinsNorm!$A$1:$Q$3226,4,FALSE)</f>
        <v>378444.531659275</v>
      </c>
      <c r="L1475" s="1">
        <f>VLOOKUP($E1475,[1]AllProteinsNorm!$A$1:$Q$3226,5,FALSE)</f>
        <v>32860.9292464604</v>
      </c>
      <c r="M1475" s="1">
        <f>VLOOKUP($E1475,[1]AllProteinsNorm!$A$1:$Q$3226,10,FALSE)</f>
        <v>722.50650457784604</v>
      </c>
      <c r="N1475" s="1">
        <f>VLOOKUP($E1475,[1]AllProteinsNorm!$A$1:$Q$3226,11,FALSE)</f>
        <v>36090.217220394603</v>
      </c>
      <c r="O1475" s="1">
        <f>VLOOKUP($E1475,[1]AllProteinsNorm!$A$1:$Q$3226,15,FALSE)</f>
        <v>61193.214055262899</v>
      </c>
      <c r="P1475" s="1">
        <f>VLOOKUP($E1475,[1]AllProteinsNorm!$A$1:$Q$3226,6,FALSE)</f>
        <v>57904.017643060397</v>
      </c>
      <c r="Q1475" s="1">
        <f>VLOOKUP($E1475,[1]AllProteinsNorm!$A$1:$Q$3226,8,FALSE)</f>
        <v>267722.35923714802</v>
      </c>
      <c r="R1475" s="1">
        <f>VLOOKUP($E1475,[1]AllProteinsNorm!$A$1:$Q$3226,13,FALSE)</f>
        <v>10836.046133604101</v>
      </c>
      <c r="S1475" s="1">
        <f>VLOOKUP($E1475,[1]AllProteinsNorm!$A$1:$Q$3226,16,FALSE)</f>
        <v>55608.603955197599</v>
      </c>
      <c r="T1475" s="1">
        <f>VLOOKUP($E1475,[1]AllProteinsNorm!$A$1:$Q$3226,17,FALSE)</f>
        <v>50357.279527499799</v>
      </c>
      <c r="U1475" s="1">
        <f>VLOOKUP($E1475,[1]AllProteinsNorm!$A$1:$Q$3226,3,FALSE)</f>
        <v>106847.657493444</v>
      </c>
      <c r="V1475" s="1">
        <f>VLOOKUP($E1475,[1]AllProteinsNorm!$A$1:$Q$3226,7,FALSE)</f>
        <v>594.36201474403595</v>
      </c>
      <c r="W1475" s="1">
        <f>VLOOKUP($E1475,[1]AllProteinsNorm!$A$1:$Q$3226,9,FALSE)</f>
        <v>45093.9225343871</v>
      </c>
      <c r="X1475" s="1">
        <f>VLOOKUP($E1475,[1]AllProteinsNorm!$A$1:$Q$3226,12,FALSE)</f>
        <v>236916.415781477</v>
      </c>
      <c r="Y1475" s="29">
        <f>VLOOKUP($E1475,[1]AllProteinsNorm!$A$1:$Q$3226,14,FALSE)</f>
        <v>123068.552824976</v>
      </c>
      <c r="Z1475" s="25">
        <f t="shared" si="185"/>
        <v>3.7152568412533693</v>
      </c>
      <c r="AA1475" s="1">
        <f t="shared" si="185"/>
        <v>0.32260154918230749</v>
      </c>
      <c r="AB1475" s="1">
        <f t="shared" si="185"/>
        <v>7.09297402769623E-3</v>
      </c>
      <c r="AC1475" s="1">
        <f t="shared" si="185"/>
        <v>0.35430403986154424</v>
      </c>
      <c r="AD1475" s="1">
        <f t="shared" si="185"/>
        <v>0.60074459567508309</v>
      </c>
      <c r="AE1475" s="1">
        <f t="shared" si="185"/>
        <v>0.56845397327110125</v>
      </c>
      <c r="AF1475" s="1">
        <f t="shared" si="185"/>
        <v>2.6282777091566651</v>
      </c>
      <c r="AG1475" s="1">
        <f t="shared" si="185"/>
        <v>0.10637937970327412</v>
      </c>
      <c r="AH1475" s="1">
        <f t="shared" si="185"/>
        <v>0.54591949148073693</v>
      </c>
      <c r="AI1475" s="1">
        <f t="shared" si="185"/>
        <v>0.49436631162607159</v>
      </c>
      <c r="AJ1475" s="1">
        <f t="shared" si="185"/>
        <v>1.0489423343863125</v>
      </c>
      <c r="AK1475" s="1">
        <f t="shared" si="185"/>
        <v>5.8349569269163896E-3</v>
      </c>
      <c r="AL1475" s="1">
        <f t="shared" si="185"/>
        <v>0.44269500595048472</v>
      </c>
      <c r="AM1475" s="1">
        <f t="shared" si="185"/>
        <v>2.3258503186137607</v>
      </c>
      <c r="AN1475" s="29">
        <f t="shared" si="185"/>
        <v>1.2081857302084176</v>
      </c>
      <c r="AO1475" s="1">
        <f t="shared" si="180"/>
        <v>139619.56831944053</v>
      </c>
      <c r="AP1475" s="1">
        <f t="shared" si="181"/>
        <v>91241.622024057433</v>
      </c>
      <c r="AQ1475" s="29">
        <f t="shared" si="182"/>
        <v>80237.094935262925</v>
      </c>
    </row>
    <row r="1476" spans="1:43" x14ac:dyDescent="0.2">
      <c r="A1476" s="26"/>
      <c r="E1476" s="25" t="s">
        <v>2884</v>
      </c>
      <c r="F1476" s="26" t="s">
        <v>2885</v>
      </c>
      <c r="G1476" s="1">
        <v>0.50784710544796097</v>
      </c>
      <c r="H1476" s="1">
        <v>1.28279258129009</v>
      </c>
      <c r="I1476" s="1">
        <f>VLOOKUP(F1476,'[1]SUSMB vs SHAM all proteins sum'!$B$2:$E$3214,2,FALSE)</f>
        <v>0.34139263578376799</v>
      </c>
      <c r="J1476" s="29">
        <f>VLOOKUP(F1476,'[1]SUSMB vs SHAM all proteins sum'!$B$2:$E$3214,3,FALSE)</f>
        <v>1.4121214780348199</v>
      </c>
      <c r="K1476" s="25">
        <f>VLOOKUP($E1476,[1]AllProteinsNorm!$A$1:$Q$3226,4,FALSE)</f>
        <v>92156.029877669804</v>
      </c>
      <c r="L1476" s="1">
        <f>VLOOKUP($E1476,[1]AllProteinsNorm!$A$1:$Q$3226,5,FALSE)</f>
        <v>20100.175325130502</v>
      </c>
      <c r="M1476" s="1">
        <f>VLOOKUP($E1476,[1]AllProteinsNorm!$A$1:$Q$3226,10,FALSE)</f>
        <v>92677.231530973004</v>
      </c>
      <c r="N1476" s="1">
        <f>VLOOKUP($E1476,[1]AllProteinsNorm!$A$1:$Q$3226,11,FALSE)</f>
        <v>74288.230010490995</v>
      </c>
      <c r="O1476" s="1">
        <f>VLOOKUP($E1476,[1]AllProteinsNorm!$A$1:$Q$3226,15,FALSE)</f>
        <v>124126.776400517</v>
      </c>
      <c r="P1476" s="1">
        <f>VLOOKUP($E1476,[1]AllProteinsNorm!$A$1:$Q$3226,6,FALSE)</f>
        <v>83664.697341011401</v>
      </c>
      <c r="Q1476" s="1">
        <f>VLOOKUP($E1476,[1]AllProteinsNorm!$A$1:$Q$3226,8,FALSE)</f>
        <v>130069.141235851</v>
      </c>
      <c r="R1476" s="1">
        <f>VLOOKUP($E1476,[1]AllProteinsNorm!$A$1:$Q$3226,13,FALSE)</f>
        <v>48968.894073932002</v>
      </c>
      <c r="S1476" s="1">
        <f>VLOOKUP($E1476,[1]AllProteinsNorm!$A$1:$Q$3226,16,FALSE)</f>
        <v>101421.764794598</v>
      </c>
      <c r="T1476" s="1">
        <f>VLOOKUP($E1476,[1]AllProteinsNorm!$A$1:$Q$3226,17,FALSE)</f>
        <v>101741.08483475501</v>
      </c>
      <c r="U1476" s="1">
        <f>VLOOKUP($E1476,[1]AllProteinsNorm!$A$1:$Q$3226,3,FALSE)</f>
        <v>97675.871375190603</v>
      </c>
      <c r="V1476" s="1">
        <f>VLOOKUP($E1476,[1]AllProteinsNorm!$A$1:$Q$3226,7,FALSE)</f>
        <v>91426.915903840694</v>
      </c>
      <c r="W1476" s="1">
        <f>VLOOKUP($E1476,[1]AllProteinsNorm!$A$1:$Q$3226,9,FALSE)</f>
        <v>73457.155420416195</v>
      </c>
      <c r="X1476" s="1">
        <f>VLOOKUP($E1476,[1]AllProteinsNorm!$A$1:$Q$3226,12,FALSE)</f>
        <v>151466.93803119301</v>
      </c>
      <c r="Y1476" s="29">
        <f>VLOOKUP($E1476,[1]AllProteinsNorm!$A$1:$Q$3226,14,FALSE)</f>
        <v>89460.046242938799</v>
      </c>
      <c r="Z1476" s="25">
        <f t="shared" si="185"/>
        <v>1.1423873259452566</v>
      </c>
      <c r="AA1476" s="1">
        <f t="shared" si="185"/>
        <v>0.24916639281430891</v>
      </c>
      <c r="AB1476" s="1">
        <f t="shared" si="185"/>
        <v>1.1488482614237667</v>
      </c>
      <c r="AC1476" s="1">
        <f t="shared" si="185"/>
        <v>0.92089397235909687</v>
      </c>
      <c r="AD1476" s="1">
        <f t="shared" si="185"/>
        <v>1.5387040474575713</v>
      </c>
      <c r="AE1476" s="1">
        <f t="shared" si="185"/>
        <v>1.0371268163167311</v>
      </c>
      <c r="AF1476" s="1">
        <f t="shared" si="185"/>
        <v>1.6123669676488983</v>
      </c>
      <c r="AG1476" s="1">
        <f t="shared" si="185"/>
        <v>0.6070296651220084</v>
      </c>
      <c r="AH1476" s="1">
        <f t="shared" si="185"/>
        <v>1.2572475054551384</v>
      </c>
      <c r="AI1476" s="1">
        <f t="shared" si="185"/>
        <v>1.2612058700600366</v>
      </c>
      <c r="AJ1476" s="1">
        <f t="shared" si="185"/>
        <v>1.2108125497354407</v>
      </c>
      <c r="AK1476" s="1">
        <f t="shared" si="185"/>
        <v>1.1333490615584594</v>
      </c>
      <c r="AL1476" s="1">
        <f t="shared" si="185"/>
        <v>0.91059178074041636</v>
      </c>
      <c r="AM1476" s="1">
        <f t="shared" si="185"/>
        <v>1.8776189744312983</v>
      </c>
      <c r="AN1476" s="29">
        <f t="shared" si="185"/>
        <v>1.1089672932098966</v>
      </c>
      <c r="AO1476" s="1">
        <f t="shared" si="180"/>
        <v>34275.427219430305</v>
      </c>
      <c r="AP1476" s="1">
        <f t="shared" si="181"/>
        <v>26635.278247385311</v>
      </c>
      <c r="AQ1476" s="29">
        <f t="shared" si="182"/>
        <v>26611.75133930222</v>
      </c>
    </row>
    <row r="1477" spans="1:43" x14ac:dyDescent="0.2">
      <c r="A1477" s="26"/>
      <c r="E1477" s="25" t="s">
        <v>2886</v>
      </c>
      <c r="F1477" s="26" t="s">
        <v>2887</v>
      </c>
      <c r="G1477" s="1">
        <v>0.58109767916476796</v>
      </c>
      <c r="H1477" s="1">
        <v>1.0791822922241101</v>
      </c>
      <c r="I1477" s="1">
        <f>VLOOKUP(F1477,'[1]SUSMB vs SHAM all proteins sum'!$B$2:$E$3214,2,FALSE)</f>
        <v>0.15036809043539201</v>
      </c>
      <c r="J1477" s="29">
        <f>VLOOKUP(F1477,'[1]SUSMB vs SHAM all proteins sum'!$B$2:$E$3214,3,FALSE)</f>
        <v>1.25005523890291</v>
      </c>
      <c r="K1477" s="25">
        <f>VLOOKUP($E1477,[1]AllProteinsNorm!$A$1:$Q$3226,4,FALSE)</f>
        <v>291113.30650697299</v>
      </c>
      <c r="L1477" s="1">
        <f>VLOOKUP($E1477,[1]AllProteinsNorm!$A$1:$Q$3226,5,FALSE)</f>
        <v>383074.05557272898</v>
      </c>
      <c r="M1477" s="1">
        <f>VLOOKUP($E1477,[1]AllProteinsNorm!$A$1:$Q$3226,10,FALSE)</f>
        <v>447918.57207174302</v>
      </c>
      <c r="N1477" s="1">
        <f>VLOOKUP($E1477,[1]AllProteinsNorm!$A$1:$Q$3226,11,FALSE)</f>
        <v>513695.30257440399</v>
      </c>
      <c r="O1477" s="1">
        <f>VLOOKUP($E1477,[1]AllProteinsNorm!$A$1:$Q$3226,15,FALSE)</f>
        <v>414301.96389996802</v>
      </c>
      <c r="P1477" s="1">
        <f>VLOOKUP($E1477,[1]AllProteinsNorm!$A$1:$Q$3226,6,FALSE)</f>
        <v>534263.79891596094</v>
      </c>
      <c r="Q1477" s="1">
        <f>VLOOKUP($E1477,[1]AllProteinsNorm!$A$1:$Q$3226,8,FALSE)</f>
        <v>405585.61117785302</v>
      </c>
      <c r="R1477" s="1">
        <f>VLOOKUP($E1477,[1]AllProteinsNorm!$A$1:$Q$3226,13,FALSE)</f>
        <v>315470.88313378202</v>
      </c>
      <c r="S1477" s="1">
        <f>VLOOKUP($E1477,[1]AllProteinsNorm!$A$1:$Q$3226,16,FALSE)</f>
        <v>500682.43906573299</v>
      </c>
      <c r="T1477" s="1">
        <f>VLOOKUP($E1477,[1]AllProteinsNorm!$A$1:$Q$3226,17,FALSE)</f>
        <v>454653.54112776701</v>
      </c>
      <c r="U1477" s="1">
        <f>VLOOKUP($E1477,[1]AllProteinsNorm!$A$1:$Q$3226,3,FALSE)</f>
        <v>439893.00926356501</v>
      </c>
      <c r="V1477" s="1">
        <f>VLOOKUP($E1477,[1]AllProteinsNorm!$A$1:$Q$3226,7,FALSE)</f>
        <v>572328.07712773304</v>
      </c>
      <c r="W1477" s="1">
        <f>VLOOKUP($E1477,[1]AllProteinsNorm!$A$1:$Q$3226,9,FALSE)</f>
        <v>426686.00977587898</v>
      </c>
      <c r="X1477" s="1">
        <f>VLOOKUP($E1477,[1]AllProteinsNorm!$A$1:$Q$3226,12,FALSE)</f>
        <v>714172.86180242302</v>
      </c>
      <c r="Y1477" s="29">
        <f>VLOOKUP($E1477,[1]AllProteinsNorm!$A$1:$Q$3226,14,FALSE)</f>
        <v>422969.07635961601</v>
      </c>
      <c r="Z1477" s="25">
        <f t="shared" si="185"/>
        <v>0.70999671240478868</v>
      </c>
      <c r="AA1477" s="1">
        <f t="shared" si="185"/>
        <v>0.93427993150732924</v>
      </c>
      <c r="AB1477" s="1">
        <f t="shared" si="185"/>
        <v>1.0924293273016958</v>
      </c>
      <c r="AC1477" s="1">
        <f t="shared" si="185"/>
        <v>1.2528523013319346</v>
      </c>
      <c r="AD1477" s="1">
        <f t="shared" si="185"/>
        <v>1.0104417274542512</v>
      </c>
      <c r="AE1477" s="1">
        <f t="shared" si="185"/>
        <v>1.303016840208022</v>
      </c>
      <c r="AF1477" s="1">
        <f t="shared" si="185"/>
        <v>0.98918340075280953</v>
      </c>
      <c r="AG1477" s="1">
        <f t="shared" si="185"/>
        <v>0.76940244529514656</v>
      </c>
      <c r="AH1477" s="1">
        <f t="shared" si="185"/>
        <v>1.2211152075488054</v>
      </c>
      <c r="AI1477" s="1">
        <f t="shared" si="185"/>
        <v>1.1088552541866645</v>
      </c>
      <c r="AJ1477" s="1">
        <f t="shared" si="185"/>
        <v>1.0728557692346481</v>
      </c>
      <c r="AK1477" s="1">
        <f t="shared" si="185"/>
        <v>1.3958518696839832</v>
      </c>
      <c r="AL1477" s="1">
        <f t="shared" si="185"/>
        <v>1.040645196899425</v>
      </c>
      <c r="AM1477" s="1">
        <f t="shared" si="185"/>
        <v>1.7417973436274177</v>
      </c>
      <c r="AN1477" s="29">
        <f t="shared" si="185"/>
        <v>1.0315799620002055</v>
      </c>
      <c r="AO1477" s="1">
        <f t="shared" si="180"/>
        <v>73577.294079471627</v>
      </c>
      <c r="AP1477" s="1">
        <f t="shared" si="181"/>
        <v>76748.795869974754</v>
      </c>
      <c r="AQ1477" s="29">
        <f t="shared" si="182"/>
        <v>113900.15719393613</v>
      </c>
    </row>
    <row r="1478" spans="1:43" x14ac:dyDescent="0.2">
      <c r="A1478" s="26"/>
      <c r="E1478" s="25" t="s">
        <v>2888</v>
      </c>
      <c r="F1478" s="26" t="s">
        <v>2889</v>
      </c>
      <c r="G1478" s="1">
        <v>0.135307314417353</v>
      </c>
      <c r="H1478" s="43">
        <v>1.55677288196329</v>
      </c>
      <c r="I1478" s="1">
        <f>VLOOKUP(F1478,'[1]SUSMB vs SHAM all proteins sum'!$B$2:$E$3214,2,FALSE)</f>
        <v>0.23341392813843201</v>
      </c>
      <c r="J1478" s="29">
        <f>VLOOKUP(F1478,'[1]SUSMB vs SHAM all proteins sum'!$B$2:$E$3214,3,FALSE)</f>
        <v>1.4647103710548699</v>
      </c>
      <c r="K1478" s="25">
        <f>VLOOKUP($E1478,[1]AllProteinsNorm!$A$1:$Q$3226,4,FALSE)</f>
        <v>55556.243319508802</v>
      </c>
      <c r="L1478" s="1">
        <f>VLOOKUP($E1478,[1]AllProteinsNorm!$A$1:$Q$3226,5,FALSE)</f>
        <v>67154.607753628195</v>
      </c>
      <c r="M1478" s="1">
        <f>VLOOKUP($E1478,[1]AllProteinsNorm!$A$1:$Q$3226,10,FALSE)</f>
        <v>21433.414780254399</v>
      </c>
      <c r="N1478" s="1">
        <f>VLOOKUP($E1478,[1]AllProteinsNorm!$A$1:$Q$3226,11,FALSE)</f>
        <v>17235.521087848101</v>
      </c>
      <c r="O1478" s="1">
        <f>VLOOKUP($E1478,[1]AllProteinsNorm!$A$1:$Q$3226,15,FALSE)</f>
        <v>34547.286337858699</v>
      </c>
      <c r="P1478" s="1">
        <f>VLOOKUP($E1478,[1]AllProteinsNorm!$A$1:$Q$3226,6,FALSE)</f>
        <v>50069.611902858298</v>
      </c>
      <c r="Q1478" s="1">
        <f>VLOOKUP($E1478,[1]AllProteinsNorm!$A$1:$Q$3226,8,FALSE)</f>
        <v>52684.7911484418</v>
      </c>
      <c r="R1478" s="1">
        <f>VLOOKUP($E1478,[1]AllProteinsNorm!$A$1:$Q$3226,13,FALSE)</f>
        <v>49244.031876461202</v>
      </c>
      <c r="S1478" s="1">
        <f>VLOOKUP($E1478,[1]AllProteinsNorm!$A$1:$Q$3226,16,FALSE)</f>
        <v>52694.657172977102</v>
      </c>
      <c r="T1478" s="1">
        <f>VLOOKUP($E1478,[1]AllProteinsNorm!$A$1:$Q$3226,17,FALSE)</f>
        <v>63604.087808562501</v>
      </c>
      <c r="U1478" s="1">
        <f>VLOOKUP($E1478,[1]AllProteinsNorm!$A$1:$Q$3226,3,FALSE)</f>
        <v>53480.374387545897</v>
      </c>
      <c r="V1478" s="1">
        <f>VLOOKUP($E1478,[1]AllProteinsNorm!$A$1:$Q$3226,7,FALSE)</f>
        <v>33554.383305502</v>
      </c>
      <c r="W1478" s="1">
        <f>VLOOKUP($E1478,[1]AllProteinsNorm!$A$1:$Q$3226,9,FALSE)</f>
        <v>42236.454851985502</v>
      </c>
      <c r="X1478" s="1">
        <f>VLOOKUP($E1478,[1]AllProteinsNorm!$A$1:$Q$3226,12,FALSE)</f>
        <v>75455.781038669506</v>
      </c>
      <c r="Y1478" s="29">
        <f>VLOOKUP($E1478,[1]AllProteinsNorm!$A$1:$Q$3226,14,FALSE)</f>
        <v>56127.218480855903</v>
      </c>
      <c r="Z1478" s="25">
        <f t="shared" si="185"/>
        <v>1.4177786252226845</v>
      </c>
      <c r="AA1478" s="1">
        <f t="shared" si="185"/>
        <v>1.7137653982603627</v>
      </c>
      <c r="AB1478" s="1">
        <f t="shared" si="185"/>
        <v>0.54697430073184661</v>
      </c>
      <c r="AC1478" s="1">
        <f t="shared" si="185"/>
        <v>0.43984531589710668</v>
      </c>
      <c r="AD1478" s="1">
        <f t="shared" si="185"/>
        <v>0.88163635988799971</v>
      </c>
      <c r="AE1478" s="1">
        <f t="shared" si="185"/>
        <v>1.277761441154539</v>
      </c>
      <c r="AF1478" s="1">
        <f t="shared" si="185"/>
        <v>1.3445000291866835</v>
      </c>
      <c r="AG1478" s="1">
        <f t="shared" si="185"/>
        <v>1.2566928871109371</v>
      </c>
      <c r="AH1478" s="1">
        <f t="shared" si="185"/>
        <v>1.3447518071663722</v>
      </c>
      <c r="AI1478" s="1">
        <f t="shared" si="185"/>
        <v>1.6231571968096123</v>
      </c>
      <c r="AJ1478" s="1">
        <f t="shared" si="185"/>
        <v>1.3648030742378079</v>
      </c>
      <c r="AK1478" s="1">
        <f t="shared" si="185"/>
        <v>0.85629777304190546</v>
      </c>
      <c r="AL1478" s="1">
        <f t="shared" si="185"/>
        <v>1.0778616284391604</v>
      </c>
      <c r="AM1478" s="1">
        <f t="shared" si="185"/>
        <v>1.9256088445516337</v>
      </c>
      <c r="AN1478" s="29">
        <f t="shared" si="185"/>
        <v>1.4323497396631517</v>
      </c>
      <c r="AO1478" s="1">
        <f t="shared" si="180"/>
        <v>19332.477105635404</v>
      </c>
      <c r="AP1478" s="1">
        <f t="shared" si="181"/>
        <v>5160.6096730496611</v>
      </c>
      <c r="AQ1478" s="29">
        <f t="shared" si="182"/>
        <v>14176.18254889124</v>
      </c>
    </row>
    <row r="1479" spans="1:43" x14ac:dyDescent="0.2">
      <c r="A1479" s="26"/>
      <c r="E1479" s="25" t="s">
        <v>2890</v>
      </c>
      <c r="F1479" s="26" t="s">
        <v>2891</v>
      </c>
      <c r="G1479" s="1">
        <v>0.115030147012644</v>
      </c>
      <c r="H1479" s="43">
        <v>0.56965877029169898</v>
      </c>
      <c r="I1479" s="1">
        <f>VLOOKUP(F1479,'[1]SUSMB vs SHAM all proteins sum'!$B$2:$E$3214,2,FALSE)</f>
        <v>0.95189088641373898</v>
      </c>
      <c r="J1479" s="29">
        <f>VLOOKUP(F1479,'[1]SUSMB vs SHAM all proteins sum'!$B$2:$E$3214,3,FALSE)</f>
        <v>0.98277639582300202</v>
      </c>
      <c r="K1479" s="25">
        <f>VLOOKUP($E1479,[1]AllProteinsNorm!$A$1:$Q$3226,4,FALSE)</f>
        <v>72997.116535782799</v>
      </c>
      <c r="L1479" s="1">
        <f>VLOOKUP($E1479,[1]AllProteinsNorm!$A$1:$Q$3226,5,FALSE)</f>
        <v>83802.762416088794</v>
      </c>
      <c r="M1479" s="1">
        <f>VLOOKUP($E1479,[1]AllProteinsNorm!$A$1:$Q$3226,10,FALSE)</f>
        <v>51319.155144739801</v>
      </c>
      <c r="N1479" s="1">
        <f>VLOOKUP($E1479,[1]AllProteinsNorm!$A$1:$Q$3226,11,FALSE)</f>
        <v>115824.520912215</v>
      </c>
      <c r="O1479" s="1">
        <f>VLOOKUP($E1479,[1]AllProteinsNorm!$A$1:$Q$3226,15,FALSE)</f>
        <v>73625.198608689898</v>
      </c>
      <c r="P1479" s="1">
        <f>VLOOKUP($E1479,[1]AllProteinsNorm!$A$1:$Q$3226,6,FALSE)</f>
        <v>68269.413174842106</v>
      </c>
      <c r="Q1479" s="1">
        <f>VLOOKUP($E1479,[1]AllProteinsNorm!$A$1:$Q$3226,8,FALSE)</f>
        <v>19717.6516068702</v>
      </c>
      <c r="R1479" s="1">
        <f>VLOOKUP($E1479,[1]AllProteinsNorm!$A$1:$Q$3226,13,FALSE)</f>
        <v>23771.246747181001</v>
      </c>
      <c r="S1479" s="1">
        <f>VLOOKUP($E1479,[1]AllProteinsNorm!$A$1:$Q$3226,16,FALSE)</f>
        <v>65415.022727227202</v>
      </c>
      <c r="T1479" s="1">
        <f>VLOOKUP($E1479,[1]AllProteinsNorm!$A$1:$Q$3226,17,FALSE)</f>
        <v>76724.427204732099</v>
      </c>
      <c r="U1479" s="1">
        <f>VLOOKUP($E1479,[1]AllProteinsNorm!$A$1:$Q$3226,3,FALSE)</f>
        <v>103470.695895475</v>
      </c>
      <c r="V1479" s="1">
        <f>VLOOKUP($E1479,[1]AllProteinsNorm!$A$1:$Q$3226,7,FALSE)</f>
        <v>68617.504024674301</v>
      </c>
      <c r="W1479" s="1">
        <f>VLOOKUP($E1479,[1]AllProteinsNorm!$A$1:$Q$3226,9,FALSE)</f>
        <v>99590.882696028304</v>
      </c>
      <c r="X1479" s="1">
        <f>VLOOKUP($E1479,[1]AllProteinsNorm!$A$1:$Q$3226,12,FALSE)</f>
        <v>30051.796194969502</v>
      </c>
      <c r="Y1479" s="29">
        <f>VLOOKUP($E1479,[1]AllProteinsNorm!$A$1:$Q$3226,14,FALSE)</f>
        <v>115505.273432462</v>
      </c>
      <c r="Z1479" s="25">
        <f t="shared" si="185"/>
        <v>0.91804393418213848</v>
      </c>
      <c r="AA1479" s="1">
        <f t="shared" si="185"/>
        <v>1.0539405027880007</v>
      </c>
      <c r="AB1479" s="1">
        <f t="shared" si="185"/>
        <v>0.64541233029233147</v>
      </c>
      <c r="AC1479" s="1">
        <f t="shared" si="185"/>
        <v>1.456660261380158</v>
      </c>
      <c r="AD1479" s="1">
        <f t="shared" si="185"/>
        <v>0.92594297135737069</v>
      </c>
      <c r="AE1479" s="1">
        <f t="shared" si="185"/>
        <v>0.85858625148043133</v>
      </c>
      <c r="AF1479" s="1">
        <f t="shared" si="185"/>
        <v>0.24797788341585439</v>
      </c>
      <c r="AG1479" s="1">
        <f t="shared" si="185"/>
        <v>0.29895768380794691</v>
      </c>
      <c r="AH1479" s="1">
        <f t="shared" si="185"/>
        <v>0.82268817823344542</v>
      </c>
      <c r="AI1479" s="1">
        <f t="shared" si="185"/>
        <v>0.96492023714903596</v>
      </c>
      <c r="AJ1479" s="1">
        <f t="shared" si="185"/>
        <v>1.3012931091035851</v>
      </c>
      <c r="AK1479" s="1">
        <f t="shared" si="185"/>
        <v>0.86296399553935044</v>
      </c>
      <c r="AL1479" s="1">
        <f t="shared" si="185"/>
        <v>1.2524988670493</v>
      </c>
      <c r="AM1479" s="1">
        <f t="shared" si="185"/>
        <v>0.37794464380720716</v>
      </c>
      <c r="AN1479" s="29">
        <f t="shared" si="185"/>
        <v>1.452645264265217</v>
      </c>
      <c r="AO1479" s="1">
        <f t="shared" si="180"/>
        <v>21018.774655017551</v>
      </c>
      <c r="AP1479" s="1">
        <f t="shared" si="181"/>
        <v>24031.30876741451</v>
      </c>
      <c r="AQ1479" s="29">
        <f t="shared" si="182"/>
        <v>30855.365761194553</v>
      </c>
    </row>
    <row r="1480" spans="1:43" x14ac:dyDescent="0.2">
      <c r="A1480" s="26"/>
      <c r="E1480" s="25" t="s">
        <v>2892</v>
      </c>
      <c r="F1480" s="26" t="s">
        <v>2893</v>
      </c>
      <c r="G1480" s="1">
        <v>0.76864788498359005</v>
      </c>
      <c r="H1480" s="1">
        <v>0.99512576063382896</v>
      </c>
      <c r="I1480" s="1">
        <f>VLOOKUP(F1480,'[1]SUSMB vs SHAM all proteins sum'!$B$2:$E$3214,2,FALSE)</f>
        <v>0.71364090828261995</v>
      </c>
      <c r="J1480" s="29">
        <f>VLOOKUP(F1480,'[1]SUSMB vs SHAM all proteins sum'!$B$2:$E$3214,3,FALSE)</f>
        <v>1.0129703205038401</v>
      </c>
      <c r="K1480" s="25">
        <f>VLOOKUP($E1480,[1]AllProteinsNorm!$A$1:$Q$3226,4,FALSE)</f>
        <v>6708073.2797653899</v>
      </c>
      <c r="L1480" s="1">
        <f>VLOOKUP($E1480,[1]AllProteinsNorm!$A$1:$Q$3226,5,FALSE)</f>
        <v>7241193.5306339702</v>
      </c>
      <c r="M1480" s="1">
        <f>VLOOKUP($E1480,[1]AllProteinsNorm!$A$1:$Q$3226,10,FALSE)</f>
        <v>7153549.1920981398</v>
      </c>
      <c r="N1480" s="1">
        <f>VLOOKUP($E1480,[1]AllProteinsNorm!$A$1:$Q$3226,11,FALSE)</f>
        <v>7097699.0052321497</v>
      </c>
      <c r="O1480" s="1">
        <f>VLOOKUP($E1480,[1]AllProteinsNorm!$A$1:$Q$3226,15,FALSE)</f>
        <v>7132032.8032379802</v>
      </c>
      <c r="P1480" s="1">
        <f>VLOOKUP($E1480,[1]AllProteinsNorm!$A$1:$Q$3226,6,FALSE)</f>
        <v>6998212.2537134299</v>
      </c>
      <c r="Q1480" s="1">
        <f>VLOOKUP($E1480,[1]AllProteinsNorm!$A$1:$Q$3226,8,FALSE)</f>
        <v>7060556.1811011601</v>
      </c>
      <c r="R1480" s="1">
        <f>VLOOKUP($E1480,[1]AllProteinsNorm!$A$1:$Q$3226,13,FALSE)</f>
        <v>6818413.8673638199</v>
      </c>
      <c r="S1480" s="1">
        <f>VLOOKUP($E1480,[1]AllProteinsNorm!$A$1:$Q$3226,16,FALSE)</f>
        <v>7201768.3491952904</v>
      </c>
      <c r="T1480" s="1">
        <f>VLOOKUP($E1480,[1]AllProteinsNorm!$A$1:$Q$3226,17,FALSE)</f>
        <v>7074597.6506378399</v>
      </c>
      <c r="U1480" s="1">
        <f>VLOOKUP($E1480,[1]AllProteinsNorm!$A$1:$Q$3226,3,FALSE)</f>
        <v>7188798.8488061102</v>
      </c>
      <c r="V1480" s="1">
        <f>VLOOKUP($E1480,[1]AllProteinsNorm!$A$1:$Q$3226,7,FALSE)</f>
        <v>6348852.1148439404</v>
      </c>
      <c r="W1480" s="1">
        <f>VLOOKUP($E1480,[1]AllProteinsNorm!$A$1:$Q$3226,9,FALSE)</f>
        <v>7290585.5923381001</v>
      </c>
      <c r="X1480" s="1">
        <f>VLOOKUP($E1480,[1]AllProteinsNorm!$A$1:$Q$3226,12,FALSE)</f>
        <v>7458839.9449965097</v>
      </c>
      <c r="Y1480" s="29">
        <f>VLOOKUP($E1480,[1]AllProteinsNorm!$A$1:$Q$3226,14,FALSE)</f>
        <v>7558903.34448261</v>
      </c>
      <c r="Z1480" s="25">
        <f t="shared" si="185"/>
        <v>0.94927675689483204</v>
      </c>
      <c r="AA1480" s="1">
        <f t="shared" si="185"/>
        <v>1.0247199790650563</v>
      </c>
      <c r="AB1480" s="1">
        <f t="shared" si="185"/>
        <v>1.0123172025932412</v>
      </c>
      <c r="AC1480" s="1">
        <f t="shared" si="185"/>
        <v>1.0044136985543033</v>
      </c>
      <c r="AD1480" s="1">
        <f t="shared" si="185"/>
        <v>1.0092723628925671</v>
      </c>
      <c r="AE1480" s="1">
        <f t="shared" si="185"/>
        <v>0.99033507166741941</v>
      </c>
      <c r="AF1480" s="1">
        <f t="shared" si="185"/>
        <v>0.9991575216816776</v>
      </c>
      <c r="AG1480" s="1">
        <f t="shared" si="185"/>
        <v>0.96489133812865113</v>
      </c>
      <c r="AH1480" s="1">
        <f t="shared" si="185"/>
        <v>1.0191408199212537</v>
      </c>
      <c r="AI1480" s="1">
        <f t="shared" si="185"/>
        <v>1.0011445662633198</v>
      </c>
      <c r="AJ1480" s="1">
        <f t="shared" si="185"/>
        <v>1.017305472459394</v>
      </c>
      <c r="AK1480" s="1">
        <f t="shared" si="185"/>
        <v>0.89844244304300969</v>
      </c>
      <c r="AL1480" s="1">
        <f t="shared" si="185"/>
        <v>1.0317095771501394</v>
      </c>
      <c r="AM1480" s="1">
        <f t="shared" si="185"/>
        <v>1.0555196846972354</v>
      </c>
      <c r="AN1480" s="29">
        <f t="shared" si="185"/>
        <v>1.0696799145257563</v>
      </c>
      <c r="AO1480" s="1">
        <f t="shared" si="180"/>
        <v>185382.32442116266</v>
      </c>
      <c r="AP1480" s="1">
        <f t="shared" si="181"/>
        <v>125062.88872376046</v>
      </c>
      <c r="AQ1480" s="29">
        <f t="shared" si="182"/>
        <v>429848.63008717092</v>
      </c>
    </row>
    <row r="1481" spans="1:43" x14ac:dyDescent="0.2">
      <c r="A1481" s="26"/>
      <c r="E1481" s="25" t="s">
        <v>2894</v>
      </c>
      <c r="F1481" s="26" t="s">
        <v>2895</v>
      </c>
      <c r="G1481" s="43">
        <v>1.7867220013323699E-2</v>
      </c>
      <c r="H1481" s="1">
        <v>1.3798645407693799</v>
      </c>
      <c r="I1481" s="1">
        <f>VLOOKUP(F1481,'[1]SUSMB vs SHAM all proteins sum'!$B$2:$E$3214,2,FALSE)</f>
        <v>7.9050450892966903E-2</v>
      </c>
      <c r="J1481" s="29">
        <f>VLOOKUP(F1481,'[1]SUSMB vs SHAM all proteins sum'!$B$2:$E$3214,3,FALSE)</f>
        <v>1.26201968720726</v>
      </c>
      <c r="K1481" s="25">
        <f>VLOOKUP($E1481,[1]AllProteinsNorm!$A$1:$Q$3226,4,FALSE)</f>
        <v>197382.38677871</v>
      </c>
      <c r="L1481" s="1">
        <f>VLOOKUP($E1481,[1]AllProteinsNorm!$A$1:$Q$3226,5,FALSE)</f>
        <v>183226.98554028201</v>
      </c>
      <c r="M1481" s="1">
        <f>VLOOKUP($E1481,[1]AllProteinsNorm!$A$1:$Q$3226,10,FALSE)</f>
        <v>290299.73181119701</v>
      </c>
      <c r="N1481" s="1">
        <f>VLOOKUP($E1481,[1]AllProteinsNorm!$A$1:$Q$3226,11,FALSE)</f>
        <v>197182.12879068899</v>
      </c>
      <c r="O1481" s="1">
        <f>VLOOKUP($E1481,[1]AllProteinsNorm!$A$1:$Q$3226,15,FALSE)</f>
        <v>247943.166071124</v>
      </c>
      <c r="P1481" s="1">
        <f>VLOOKUP($E1481,[1]AllProteinsNorm!$A$1:$Q$3226,6,FALSE)</f>
        <v>240720.12580420001</v>
      </c>
      <c r="Q1481" s="1">
        <f>VLOOKUP($E1481,[1]AllProteinsNorm!$A$1:$Q$3226,8,FALSE)</f>
        <v>291566.72969381203</v>
      </c>
      <c r="R1481" s="1">
        <f>VLOOKUP($E1481,[1]AllProteinsNorm!$A$1:$Q$3226,13,FALSE)</f>
        <v>342960.58359318599</v>
      </c>
      <c r="S1481" s="1">
        <f>VLOOKUP($E1481,[1]AllProteinsNorm!$A$1:$Q$3226,16,FALSE)</f>
        <v>344396.469581254</v>
      </c>
      <c r="T1481" s="1">
        <f>VLOOKUP($E1481,[1]AllProteinsNorm!$A$1:$Q$3226,17,FALSE)</f>
        <v>309737.05557595799</v>
      </c>
      <c r="U1481" s="1">
        <f>VLOOKUP($E1481,[1]AllProteinsNorm!$A$1:$Q$3226,3,FALSE)</f>
        <v>290500.90105219401</v>
      </c>
      <c r="V1481" s="1">
        <f>VLOOKUP($E1481,[1]AllProteinsNorm!$A$1:$Q$3226,7,FALSE)</f>
        <v>291004.737604875</v>
      </c>
      <c r="W1481" s="1">
        <f>VLOOKUP($E1481,[1]AllProteinsNorm!$A$1:$Q$3226,9,FALSE)</f>
        <v>291384.21730419202</v>
      </c>
      <c r="X1481" s="1">
        <f>VLOOKUP($E1481,[1]AllProteinsNorm!$A$1:$Q$3226,12,FALSE)</f>
        <v>206032.734503271</v>
      </c>
      <c r="Y1481" s="29">
        <f>VLOOKUP($E1481,[1]AllProteinsNorm!$A$1:$Q$3226,14,FALSE)</f>
        <v>323776.27013105998</v>
      </c>
      <c r="Z1481" s="25">
        <f t="shared" si="185"/>
        <v>0.88430243259968078</v>
      </c>
      <c r="AA1481" s="1">
        <f t="shared" si="185"/>
        <v>0.82088413092720047</v>
      </c>
      <c r="AB1481" s="1">
        <f t="shared" si="185"/>
        <v>1.3005859500092229</v>
      </c>
      <c r="AC1481" s="1">
        <f t="shared" si="185"/>
        <v>0.88340524704607293</v>
      </c>
      <c r="AD1481" s="1">
        <f t="shared" si="185"/>
        <v>1.1108222394178231</v>
      </c>
      <c r="AE1481" s="1">
        <f t="shared" si="185"/>
        <v>1.0784619453558848</v>
      </c>
      <c r="AF1481" s="1">
        <f t="shared" si="185"/>
        <v>1.3062622888557647</v>
      </c>
      <c r="AG1481" s="1">
        <f t="shared" si="185"/>
        <v>1.5365143937451511</v>
      </c>
      <c r="AH1481" s="1">
        <f t="shared" si="185"/>
        <v>1.5429473764084314</v>
      </c>
      <c r="AI1481" s="1">
        <f t="shared" si="185"/>
        <v>1.3876680497290734</v>
      </c>
      <c r="AJ1481" s="1">
        <f t="shared" si="185"/>
        <v>1.3014872181116162</v>
      </c>
      <c r="AK1481" s="1">
        <f t="shared" si="185"/>
        <v>1.303744480760223</v>
      </c>
      <c r="AL1481" s="1">
        <f t="shared" si="185"/>
        <v>1.3054446062207812</v>
      </c>
      <c r="AM1481" s="1">
        <f t="shared" si="185"/>
        <v>0.92305727623341627</v>
      </c>
      <c r="AN1481" s="29">
        <f t="shared" si="185"/>
        <v>1.4505658177897272</v>
      </c>
      <c r="AO1481" s="1">
        <f t="shared" si="180"/>
        <v>40139.553309435032</v>
      </c>
      <c r="AP1481" s="1">
        <f t="shared" si="181"/>
        <v>38272.82018856069</v>
      </c>
      <c r="AQ1481" s="29">
        <f t="shared" si="182"/>
        <v>39362.507537598394</v>
      </c>
    </row>
    <row r="1482" spans="1:43" x14ac:dyDescent="0.2">
      <c r="A1482" s="26"/>
      <c r="E1482" s="25" t="s">
        <v>2896</v>
      </c>
      <c r="F1482" s="26" t="s">
        <v>2897</v>
      </c>
      <c r="G1482" s="1">
        <v>0.813579970017138</v>
      </c>
      <c r="H1482" s="1">
        <v>0.90681334895979004</v>
      </c>
      <c r="I1482" s="1">
        <f>VLOOKUP(F1482,'[1]SUSMB vs SHAM all proteins sum'!$B$2:$E$3214,2,FALSE)</f>
        <v>0.41099639177819303</v>
      </c>
      <c r="J1482" s="29">
        <f>VLOOKUP(F1482,'[1]SUSMB vs SHAM all proteins sum'!$B$2:$E$3214,3,FALSE)</f>
        <v>0.58135536224474504</v>
      </c>
      <c r="K1482" s="25">
        <f>VLOOKUP($E1482,[1]AllProteinsNorm!$A$1:$Q$3226,4,FALSE)</f>
        <v>338513.90580476698</v>
      </c>
      <c r="L1482" s="1">
        <f>VLOOKUP($E1482,[1]AllProteinsNorm!$A$1:$Q$3226,5,FALSE)</f>
        <v>225152.96882022999</v>
      </c>
      <c r="M1482" s="1">
        <f>VLOOKUP($E1482,[1]AllProteinsNorm!$A$1:$Q$3226,10,FALSE)</f>
        <v>123693.17176698201</v>
      </c>
      <c r="N1482" s="1">
        <f>VLOOKUP($E1482,[1]AllProteinsNorm!$A$1:$Q$3226,11,FALSE)</f>
        <v>274968.16291098599</v>
      </c>
      <c r="O1482" s="1">
        <f>VLOOKUP($E1482,[1]AllProteinsNorm!$A$1:$Q$3226,15,FALSE)</f>
        <v>47291.820719935</v>
      </c>
      <c r="P1482" s="1">
        <f>VLOOKUP($E1482,[1]AllProteinsNorm!$A$1:$Q$3226,6,FALSE)</f>
        <v>117810.246971677</v>
      </c>
      <c r="Q1482" s="1">
        <f>VLOOKUP($E1482,[1]AllProteinsNorm!$A$1:$Q$3226,8,FALSE)</f>
        <v>142982.439340743</v>
      </c>
      <c r="R1482" s="1">
        <f>VLOOKUP($E1482,[1]AllProteinsNorm!$A$1:$Q$3226,13,FALSE)</f>
        <v>113837.107667095</v>
      </c>
      <c r="S1482" s="1">
        <f>VLOOKUP($E1482,[1]AllProteinsNorm!$A$1:$Q$3226,16,FALSE)</f>
        <v>311797.18587876402</v>
      </c>
      <c r="T1482" s="1">
        <f>VLOOKUP($E1482,[1]AllProteinsNorm!$A$1:$Q$3226,17,FALSE)</f>
        <v>125729.177634975</v>
      </c>
      <c r="U1482" s="1">
        <f>VLOOKUP($E1482,[1]AllProteinsNorm!$A$1:$Q$3226,3,FALSE)</f>
        <v>255443.171566709</v>
      </c>
      <c r="V1482" s="1">
        <f>VLOOKUP($E1482,[1]AllProteinsNorm!$A$1:$Q$3226,7,FALSE)</f>
        <v>25997.230137651499</v>
      </c>
      <c r="W1482" s="1">
        <f>VLOOKUP($E1482,[1]AllProteinsNorm!$A$1:$Q$3226,9,FALSE)</f>
        <v>30550.677425688002</v>
      </c>
      <c r="X1482" s="1">
        <f>VLOOKUP($E1482,[1]AllProteinsNorm!$A$1:$Q$3226,12,FALSE)</f>
        <v>141170.88303821499</v>
      </c>
      <c r="Y1482" s="29">
        <f>VLOOKUP($E1482,[1]AllProteinsNorm!$A$1:$Q$3226,14,FALSE)</f>
        <v>284242.76875562</v>
      </c>
      <c r="Z1482" s="25">
        <f t="shared" si="185"/>
        <v>1.6764421056359635</v>
      </c>
      <c r="AA1482" s="1">
        <f t="shared" si="185"/>
        <v>1.1150381436822481</v>
      </c>
      <c r="AB1482" s="1">
        <f t="shared" si="185"/>
        <v>0.61257288924911901</v>
      </c>
      <c r="AC1482" s="1">
        <f t="shared" si="185"/>
        <v>1.3617408269165838</v>
      </c>
      <c r="AD1482" s="1">
        <f t="shared" si="185"/>
        <v>0.23420603451608593</v>
      </c>
      <c r="AE1482" s="1">
        <f t="shared" si="185"/>
        <v>0.58343853860053108</v>
      </c>
      <c r="AF1482" s="1">
        <f t="shared" si="185"/>
        <v>0.7081002510295874</v>
      </c>
      <c r="AG1482" s="1">
        <f t="shared" si="185"/>
        <v>0.56376212972177753</v>
      </c>
      <c r="AH1482" s="1">
        <f t="shared" si="185"/>
        <v>1.5441313395480671</v>
      </c>
      <c r="AI1482" s="1">
        <f t="shared" si="185"/>
        <v>0.62265591953501187</v>
      </c>
      <c r="AJ1482" s="1">
        <f t="shared" si="185"/>
        <v>1.2650460765963365</v>
      </c>
      <c r="AK1482" s="1">
        <f t="shared" si="185"/>
        <v>0.12874759495937219</v>
      </c>
      <c r="AL1482" s="1">
        <f t="shared" si="185"/>
        <v>0.15129789681864306</v>
      </c>
      <c r="AM1482" s="1">
        <f t="shared" si="185"/>
        <v>0.69912877538202667</v>
      </c>
      <c r="AN1482" s="29">
        <f t="shared" si="185"/>
        <v>1.4076719969054738</v>
      </c>
      <c r="AO1482" s="1">
        <f t="shared" si="180"/>
        <v>104463.4007205385</v>
      </c>
      <c r="AP1482" s="1">
        <f t="shared" si="181"/>
        <v>75349.725591018243</v>
      </c>
      <c r="AQ1482" s="29">
        <f t="shared" si="182"/>
        <v>108471.5964074677</v>
      </c>
    </row>
    <row r="1483" spans="1:43" x14ac:dyDescent="0.2">
      <c r="A1483" s="26"/>
      <c r="E1483" s="25" t="s">
        <v>2898</v>
      </c>
      <c r="F1483" s="26" t="s">
        <v>2899</v>
      </c>
      <c r="G1483" s="1">
        <v>0.58800187105733104</v>
      </c>
      <c r="H1483" s="1">
        <v>0.91397417116482205</v>
      </c>
      <c r="I1483" s="1">
        <f>VLOOKUP(F1483,'[1]SUSMB vs SHAM all proteins sum'!$B$2:$E$3214,2,FALSE)</f>
        <v>0.30085671285917998</v>
      </c>
      <c r="J1483" s="29">
        <f>VLOOKUP(F1483,'[1]SUSMB vs SHAM all proteins sum'!$B$2:$E$3214,3,FALSE)</f>
        <v>0.83412554963251195</v>
      </c>
      <c r="K1483" s="25">
        <f>VLOOKUP($E1483,[1]AllProteinsNorm!$A$1:$Q$3226,4,FALSE)</f>
        <v>254592.851017037</v>
      </c>
      <c r="L1483" s="1">
        <f>VLOOKUP($E1483,[1]AllProteinsNorm!$A$1:$Q$3226,5,FALSE)</f>
        <v>184680.87514433599</v>
      </c>
      <c r="M1483" s="1">
        <f>VLOOKUP($E1483,[1]AllProteinsNorm!$A$1:$Q$3226,10,FALSE)</f>
        <v>214741.22477561401</v>
      </c>
      <c r="N1483" s="1">
        <f>VLOOKUP($E1483,[1]AllProteinsNorm!$A$1:$Q$3226,11,FALSE)</f>
        <v>182846.92645912201</v>
      </c>
      <c r="O1483" s="1">
        <f>VLOOKUP($E1483,[1]AllProteinsNorm!$A$1:$Q$3226,15,FALSE)</f>
        <v>223096.356295073</v>
      </c>
      <c r="P1483" s="1">
        <f>VLOOKUP($E1483,[1]AllProteinsNorm!$A$1:$Q$3226,6,FALSE)</f>
        <v>211513.636760405</v>
      </c>
      <c r="Q1483" s="1">
        <f>VLOOKUP($E1483,[1]AllProteinsNorm!$A$1:$Q$3226,8,FALSE)</f>
        <v>250948.42784196301</v>
      </c>
      <c r="R1483" s="1">
        <f>VLOOKUP($E1483,[1]AllProteinsNorm!$A$1:$Q$3226,13,FALSE)</f>
        <v>224214.10810273001</v>
      </c>
      <c r="S1483" s="1">
        <f>VLOOKUP($E1483,[1]AllProteinsNorm!$A$1:$Q$3226,16,FALSE)</f>
        <v>202954.436861077</v>
      </c>
      <c r="T1483" s="1">
        <f>VLOOKUP($E1483,[1]AllProteinsNorm!$A$1:$Q$3226,17,FALSE)</f>
        <v>108754.934706792</v>
      </c>
      <c r="U1483" s="1">
        <f>VLOOKUP($E1483,[1]AllProteinsNorm!$A$1:$Q$3226,3,FALSE)</f>
        <v>193976.791535731</v>
      </c>
      <c r="V1483" s="1">
        <f>VLOOKUP($E1483,[1]AllProteinsNorm!$A$1:$Q$3226,7,FALSE)</f>
        <v>98804.029751177193</v>
      </c>
      <c r="W1483" s="1">
        <f>VLOOKUP($E1483,[1]AllProteinsNorm!$A$1:$Q$3226,9,FALSE)</f>
        <v>178768.10083997599</v>
      </c>
      <c r="X1483" s="1">
        <f>VLOOKUP($E1483,[1]AllProteinsNorm!$A$1:$Q$3226,12,FALSE)</f>
        <v>241621.03616379399</v>
      </c>
      <c r="Y1483" s="29">
        <f>VLOOKUP($E1483,[1]AllProteinsNorm!$A$1:$Q$3226,14,FALSE)</f>
        <v>200896.15179282401</v>
      </c>
      <c r="Z1483" s="25">
        <f t="shared" si="185"/>
        <v>1.200956994930106</v>
      </c>
      <c r="AA1483" s="1">
        <f t="shared" si="185"/>
        <v>0.87117052952740504</v>
      </c>
      <c r="AB1483" s="1">
        <f t="shared" si="185"/>
        <v>1.01297021877835</v>
      </c>
      <c r="AC1483" s="1">
        <f t="shared" si="185"/>
        <v>0.86251948731214978</v>
      </c>
      <c r="AD1483" s="1">
        <f t="shared" si="185"/>
        <v>1.0523827694519894</v>
      </c>
      <c r="AE1483" s="1">
        <f t="shared" si="185"/>
        <v>0.99774514710751017</v>
      </c>
      <c r="AF1483" s="1">
        <f t="shared" si="185"/>
        <v>1.1837656421992409</v>
      </c>
      <c r="AG1483" s="1">
        <f t="shared" si="185"/>
        <v>1.0576553913918396</v>
      </c>
      <c r="AH1483" s="1">
        <f t="shared" si="185"/>
        <v>0.95736997180686856</v>
      </c>
      <c r="AI1483" s="1">
        <f t="shared" si="185"/>
        <v>0.51301518894789622</v>
      </c>
      <c r="AJ1483" s="1">
        <f t="shared" si="185"/>
        <v>0.91502091955184528</v>
      </c>
      <c r="AK1483" s="1">
        <f t="shared" si="185"/>
        <v>0.46607510848377293</v>
      </c>
      <c r="AL1483" s="1">
        <f t="shared" si="185"/>
        <v>0.84327898570794035</v>
      </c>
      <c r="AM1483" s="1">
        <f t="shared" si="185"/>
        <v>1.1397667779907548</v>
      </c>
      <c r="AN1483" s="29">
        <f t="shared" si="185"/>
        <v>0.94766069740892711</v>
      </c>
      <c r="AO1483" s="1">
        <f t="shared" si="180"/>
        <v>26612.141307799509</v>
      </c>
      <c r="AP1483" s="1">
        <f t="shared" si="181"/>
        <v>48266.962834423095</v>
      </c>
      <c r="AQ1483" s="29">
        <f t="shared" si="182"/>
        <v>46869.785638284193</v>
      </c>
    </row>
    <row r="1484" spans="1:43" x14ac:dyDescent="0.2">
      <c r="A1484" s="26"/>
      <c r="E1484" s="25" t="s">
        <v>2900</v>
      </c>
      <c r="F1484" s="26" t="s">
        <v>2901</v>
      </c>
      <c r="G1484" s="1">
        <v>0.89246425742100199</v>
      </c>
      <c r="H1484" s="1">
        <v>0.97995443184823505</v>
      </c>
      <c r="I1484" s="1">
        <f>VLOOKUP(F1484,'[1]SUSMB vs SHAM all proteins sum'!$B$2:$E$3214,2,FALSE)</f>
        <v>0.68296489323212795</v>
      </c>
      <c r="J1484" s="29">
        <f>VLOOKUP(F1484,'[1]SUSMB vs SHAM all proteins sum'!$B$2:$E$3214,3,FALSE)</f>
        <v>0.94088088979447504</v>
      </c>
      <c r="K1484" s="25">
        <f>VLOOKUP($E1484,[1]AllProteinsNorm!$A$1:$Q$3226,4,FALSE)</f>
        <v>1930933.05950993</v>
      </c>
      <c r="L1484" s="1">
        <f>VLOOKUP($E1484,[1]AllProteinsNorm!$A$1:$Q$3226,5,FALSE)</f>
        <v>1660763.0769257101</v>
      </c>
      <c r="M1484" s="1">
        <f>VLOOKUP($E1484,[1]AllProteinsNorm!$A$1:$Q$3226,10,FALSE)</f>
        <v>1391043.56034453</v>
      </c>
      <c r="N1484" s="1">
        <f>VLOOKUP($E1484,[1]AllProteinsNorm!$A$1:$Q$3226,11,FALSE)</f>
        <v>1393784.0091466301</v>
      </c>
      <c r="O1484" s="1">
        <f>VLOOKUP($E1484,[1]AllProteinsNorm!$A$1:$Q$3226,15,FALSE)</f>
        <v>1593028.2170627399</v>
      </c>
      <c r="P1484" s="1">
        <f>VLOOKUP($E1484,[1]AllProteinsNorm!$A$1:$Q$3226,6,FALSE)</f>
        <v>1683747.6905503499</v>
      </c>
      <c r="Q1484" s="1">
        <f>VLOOKUP($E1484,[1]AllProteinsNorm!$A$1:$Q$3226,8,FALSE)</f>
        <v>1822265.2933046001</v>
      </c>
      <c r="R1484" s="1">
        <f>VLOOKUP($E1484,[1]AllProteinsNorm!$A$1:$Q$3226,13,FALSE)</f>
        <v>1817184.9179416399</v>
      </c>
      <c r="S1484" s="1">
        <f>VLOOKUP($E1484,[1]AllProteinsNorm!$A$1:$Q$3226,16,FALSE)</f>
        <v>1747554.0922530999</v>
      </c>
      <c r="T1484" s="1">
        <f>VLOOKUP($E1484,[1]AllProteinsNorm!$A$1:$Q$3226,17,FALSE)</f>
        <v>918640.55453820399</v>
      </c>
      <c r="U1484" s="1">
        <f>VLOOKUP($E1484,[1]AllProteinsNorm!$A$1:$Q$3226,3,FALSE)</f>
        <v>1887931.5497489099</v>
      </c>
      <c r="V1484" s="1">
        <f>VLOOKUP($E1484,[1]AllProteinsNorm!$A$1:$Q$3226,7,FALSE)</f>
        <v>899094.41583539895</v>
      </c>
      <c r="W1484" s="1">
        <f>VLOOKUP($E1484,[1]AllProteinsNorm!$A$1:$Q$3226,9,FALSE)</f>
        <v>1537196.69902539</v>
      </c>
      <c r="X1484" s="1">
        <f>VLOOKUP($E1484,[1]AllProteinsNorm!$A$1:$Q$3226,12,FALSE)</f>
        <v>1665904.8445281901</v>
      </c>
      <c r="Y1484" s="29">
        <f>VLOOKUP($E1484,[1]AllProteinsNorm!$A$1:$Q$3226,14,FALSE)</f>
        <v>1680105.8137987501</v>
      </c>
      <c r="Z1484" s="25">
        <f t="shared" si="185"/>
        <v>1.2114439294509283</v>
      </c>
      <c r="AA1484" s="1">
        <f t="shared" si="185"/>
        <v>1.0419425665167912</v>
      </c>
      <c r="AB1484" s="1">
        <f t="shared" si="185"/>
        <v>0.87272382047717523</v>
      </c>
      <c r="AC1484" s="1">
        <f t="shared" si="185"/>
        <v>0.87444314474319496</v>
      </c>
      <c r="AD1484" s="1">
        <f t="shared" si="185"/>
        <v>0.99944653881191026</v>
      </c>
      <c r="AE1484" s="1">
        <f t="shared" si="185"/>
        <v>1.0563628337079345</v>
      </c>
      <c r="AF1484" s="1">
        <f t="shared" si="185"/>
        <v>1.1432670938801235</v>
      </c>
      <c r="AG1484" s="1">
        <f t="shared" si="185"/>
        <v>1.1400797281335593</v>
      </c>
      <c r="AH1484" s="1">
        <f t="shared" si="185"/>
        <v>1.0963941945167459</v>
      </c>
      <c r="AI1484" s="1">
        <f t="shared" si="185"/>
        <v>0.57634391708285859</v>
      </c>
      <c r="AJ1484" s="1">
        <f t="shared" si="185"/>
        <v>1.1844653049457194</v>
      </c>
      <c r="AK1484" s="1">
        <f t="shared" si="185"/>
        <v>0.56408090726017279</v>
      </c>
      <c r="AL1484" s="1">
        <f t="shared" si="185"/>
        <v>0.96441852307347564</v>
      </c>
      <c r="AM1484" s="1">
        <f t="shared" si="185"/>
        <v>1.0451684490081568</v>
      </c>
      <c r="AN1484" s="29">
        <f t="shared" si="185"/>
        <v>1.0540779645039997</v>
      </c>
      <c r="AO1484" s="1">
        <f t="shared" si="180"/>
        <v>199629.58629912941</v>
      </c>
      <c r="AP1484" s="1">
        <f t="shared" si="181"/>
        <v>343390.51393920713</v>
      </c>
      <c r="AQ1484" s="29">
        <f t="shared" si="182"/>
        <v>336787.36542322964</v>
      </c>
    </row>
    <row r="1485" spans="1:43" x14ac:dyDescent="0.2">
      <c r="A1485" s="26"/>
      <c r="E1485" s="25" t="s">
        <v>2902</v>
      </c>
      <c r="F1485" s="26" t="s">
        <v>2903</v>
      </c>
      <c r="G1485" s="1">
        <v>0.87653580229838801</v>
      </c>
      <c r="H1485" s="1">
        <v>1.0140318297589199</v>
      </c>
      <c r="I1485" s="1">
        <f>VLOOKUP(F1485,'[1]SUSMB vs SHAM all proteins sum'!$B$2:$E$3214,2,FALSE)</f>
        <v>0.58273632567201294</v>
      </c>
      <c r="J1485" s="29">
        <f>VLOOKUP(F1485,'[1]SUSMB vs SHAM all proteins sum'!$B$2:$E$3214,3,FALSE)</f>
        <v>0.93814955743878603</v>
      </c>
      <c r="K1485" s="25">
        <f>VLOOKUP($E1485,[1]AllProteinsNorm!$A$1:$Q$3226,4,FALSE)</f>
        <v>3216222.7045258698</v>
      </c>
      <c r="L1485" s="1">
        <f>VLOOKUP($E1485,[1]AllProteinsNorm!$A$1:$Q$3226,5,FALSE)</f>
        <v>4635201.2739138296</v>
      </c>
      <c r="M1485" s="1">
        <f>VLOOKUP($E1485,[1]AllProteinsNorm!$A$1:$Q$3226,10,FALSE)</f>
        <v>3521245.0007749102</v>
      </c>
      <c r="N1485" s="1">
        <f>VLOOKUP($E1485,[1]AllProteinsNorm!$A$1:$Q$3226,11,FALSE)</f>
        <v>3272802.8510366501</v>
      </c>
      <c r="O1485" s="1">
        <f>VLOOKUP($E1485,[1]AllProteinsNorm!$A$1:$Q$3226,15,FALSE)</f>
        <v>3458886.4666087301</v>
      </c>
      <c r="P1485" s="1">
        <f>VLOOKUP($E1485,[1]AllProteinsNorm!$A$1:$Q$3226,6,FALSE)</f>
        <v>4192862.4079634501</v>
      </c>
      <c r="Q1485" s="1">
        <f>VLOOKUP($E1485,[1]AllProteinsNorm!$A$1:$Q$3226,8,FALSE)</f>
        <v>3670809.75076858</v>
      </c>
      <c r="R1485" s="1">
        <f>VLOOKUP($E1485,[1]AllProteinsNorm!$A$1:$Q$3226,13,FALSE)</f>
        <v>3592044.3385633999</v>
      </c>
      <c r="S1485" s="1">
        <f>VLOOKUP($E1485,[1]AllProteinsNorm!$A$1:$Q$3226,16,FALSE)</f>
        <v>3861933.10369136</v>
      </c>
      <c r="T1485" s="1">
        <f>VLOOKUP($E1485,[1]AllProteinsNorm!$A$1:$Q$3226,17,FALSE)</f>
        <v>2984050.1668731798</v>
      </c>
      <c r="U1485" s="1">
        <f>VLOOKUP($E1485,[1]AllProteinsNorm!$A$1:$Q$3226,3,FALSE)</f>
        <v>2852954.0090133301</v>
      </c>
      <c r="V1485" s="1">
        <f>VLOOKUP($E1485,[1]AllProteinsNorm!$A$1:$Q$3226,7,FALSE)</f>
        <v>3611395.8164188899</v>
      </c>
      <c r="W1485" s="1">
        <f>VLOOKUP($E1485,[1]AllProteinsNorm!$A$1:$Q$3226,9,FALSE)</f>
        <v>3987001.22589785</v>
      </c>
      <c r="X1485" s="1">
        <f>VLOOKUP($E1485,[1]AllProteinsNorm!$A$1:$Q$3226,12,FALSE)</f>
        <v>2600515.5206015101</v>
      </c>
      <c r="Y1485" s="29">
        <f>VLOOKUP($E1485,[1]AllProteinsNorm!$A$1:$Q$3226,14,FALSE)</f>
        <v>4042516.6337492699</v>
      </c>
      <c r="Z1485" s="25">
        <f t="shared" ref="Z1485:AN1501" si="186">K1485/AVERAGE($K1485:$O1485)</f>
        <v>0.88824543013040391</v>
      </c>
      <c r="AA1485" s="1">
        <f t="shared" si="186"/>
        <v>1.2801340975221851</v>
      </c>
      <c r="AB1485" s="1">
        <f t="shared" si="186"/>
        <v>0.97248544881749077</v>
      </c>
      <c r="AC1485" s="1">
        <f t="shared" si="186"/>
        <v>0.90387154224744959</v>
      </c>
      <c r="AD1485" s="1">
        <f t="shared" si="186"/>
        <v>0.95526348128247041</v>
      </c>
      <c r="AE1485" s="1">
        <f t="shared" si="186"/>
        <v>1.1579704563985176</v>
      </c>
      <c r="AF1485" s="1">
        <f t="shared" si="186"/>
        <v>1.0137917319624754</v>
      </c>
      <c r="AG1485" s="1">
        <f t="shared" si="186"/>
        <v>0.99203856874242313</v>
      </c>
      <c r="AH1485" s="1">
        <f t="shared" si="186"/>
        <v>1.0665755284906098</v>
      </c>
      <c r="AI1485" s="1">
        <f t="shared" si="186"/>
        <v>0.82412480960198731</v>
      </c>
      <c r="AJ1485" s="1">
        <f t="shared" si="186"/>
        <v>0.78791911931729297</v>
      </c>
      <c r="AK1485" s="1">
        <f t="shared" si="186"/>
        <v>0.99738299397367991</v>
      </c>
      <c r="AL1485" s="1">
        <f t="shared" si="186"/>
        <v>1.1011164164237053</v>
      </c>
      <c r="AM1485" s="1">
        <f t="shared" si="186"/>
        <v>0.71820151754634187</v>
      </c>
      <c r="AN1485" s="29">
        <f t="shared" si="186"/>
        <v>1.1164484726449546</v>
      </c>
      <c r="AO1485" s="1">
        <f t="shared" si="180"/>
        <v>519600.21414706664</v>
      </c>
      <c r="AP1485" s="1">
        <f t="shared" si="181"/>
        <v>396575.77986609947</v>
      </c>
      <c r="AQ1485" s="29">
        <f t="shared" si="182"/>
        <v>589701.51198724681</v>
      </c>
    </row>
    <row r="1486" spans="1:43" x14ac:dyDescent="0.2">
      <c r="A1486" s="26"/>
      <c r="E1486" s="25" t="s">
        <v>191</v>
      </c>
      <c r="F1486" s="26" t="s">
        <v>192</v>
      </c>
      <c r="G1486" s="1">
        <v>0.132607636727501</v>
      </c>
      <c r="H1486" s="43">
        <v>0.50461009055355599</v>
      </c>
      <c r="I1486" s="1">
        <f>VLOOKUP(F1486,'[1]SUSMB vs SHAM all proteins sum'!$B$2:$E$3214,2,FALSE)</f>
        <v>4.4178009508845798E-3</v>
      </c>
      <c r="J1486" s="29">
        <f>VLOOKUP(F1486,'[1]SUSMB vs SHAM all proteins sum'!$B$2:$E$3214,3,FALSE)</f>
        <v>0.45356605354407098</v>
      </c>
      <c r="K1486" s="25">
        <f>VLOOKUP($E1486,[1]AllProteinsNorm!$A$1:$Q$3226,4,FALSE)</f>
        <v>63656.805877446102</v>
      </c>
      <c r="L1486" s="1">
        <f>VLOOKUP($E1486,[1]AllProteinsNorm!$A$1:$Q$3226,5,FALSE)</f>
        <v>53295.186733722097</v>
      </c>
      <c r="M1486" s="1">
        <f>VLOOKUP($E1486,[1]AllProteinsNorm!$A$1:$Q$3226,10,FALSE)</f>
        <v>56617.1478005752</v>
      </c>
      <c r="N1486" s="1">
        <f>VLOOKUP($E1486,[1]AllProteinsNorm!$A$1:$Q$3226,11,FALSE)</f>
        <v>74191.277090881806</v>
      </c>
      <c r="O1486" s="1">
        <f>VLOOKUP($E1486,[1]AllProteinsNorm!$A$1:$Q$3226,15,FALSE)</f>
        <v>75463.640653762195</v>
      </c>
      <c r="P1486" s="1">
        <f>VLOOKUP($E1486,[1]AllProteinsNorm!$A$1:$Q$3226,6,FALSE)</f>
        <v>62348.787104105402</v>
      </c>
      <c r="Q1486" s="1">
        <f>VLOOKUP($E1486,[1]AllProteinsNorm!$A$1:$Q$3226,8,FALSE)</f>
        <v>61901.6756746705</v>
      </c>
      <c r="R1486" s="1">
        <f>VLOOKUP($E1486,[1]AllProteinsNorm!$A$1:$Q$3226,13,FALSE)</f>
        <v>6967.8580127525702</v>
      </c>
      <c r="S1486" s="1">
        <f>VLOOKUP($E1486,[1]AllProteinsNorm!$A$1:$Q$3226,16,FALSE)</f>
        <v>38281.352351144902</v>
      </c>
      <c r="T1486" s="1">
        <f>VLOOKUP($E1486,[1]AllProteinsNorm!$A$1:$Q$3226,17,FALSE)</f>
        <v>34177.012224231599</v>
      </c>
      <c r="U1486" s="1">
        <f>VLOOKUP($E1486,[1]AllProteinsNorm!$A$1:$Q$3226,3,FALSE)</f>
        <v>28347.431567233602</v>
      </c>
      <c r="V1486" s="1">
        <f>VLOOKUP($E1486,[1]AllProteinsNorm!$A$1:$Q$3226,7,FALSE)</f>
        <v>28009.208431205901</v>
      </c>
      <c r="W1486" s="1">
        <f>VLOOKUP($E1486,[1]AllProteinsNorm!$A$1:$Q$3226,9,FALSE)</f>
        <v>14958.466284276799</v>
      </c>
      <c r="X1486" s="1">
        <f>VLOOKUP($E1486,[1]AllProteinsNorm!$A$1:$Q$3226,12,FALSE)</f>
        <v>45118.646430199697</v>
      </c>
      <c r="Y1486" s="29">
        <f>VLOOKUP($E1486,[1]AllProteinsNorm!$A$1:$Q$3226,14,FALSE)</f>
        <v>38522.676500911999</v>
      </c>
      <c r="Z1486" s="25">
        <f t="shared" si="186"/>
        <v>0.98471639519244347</v>
      </c>
      <c r="AA1486" s="1">
        <f t="shared" si="186"/>
        <v>0.82443100055281116</v>
      </c>
      <c r="AB1486" s="1">
        <f t="shared" si="186"/>
        <v>0.87581889979832184</v>
      </c>
      <c r="AC1486" s="1">
        <f t="shared" si="186"/>
        <v>1.1476756636565928</v>
      </c>
      <c r="AD1486" s="1">
        <f t="shared" si="186"/>
        <v>1.1673580407998307</v>
      </c>
      <c r="AE1486" s="1">
        <f t="shared" si="186"/>
        <v>0.96448246240907631</v>
      </c>
      <c r="AF1486" s="1">
        <f t="shared" si="186"/>
        <v>0.95756603063130041</v>
      </c>
      <c r="AG1486" s="1">
        <f t="shared" si="186"/>
        <v>0.10778680975197197</v>
      </c>
      <c r="AH1486" s="1">
        <f t="shared" si="186"/>
        <v>0.59217981126613739</v>
      </c>
      <c r="AI1486" s="1">
        <f t="shared" si="186"/>
        <v>0.5286891764674202</v>
      </c>
      <c r="AJ1486" s="1">
        <f t="shared" si="186"/>
        <v>0.43851054480477591</v>
      </c>
      <c r="AK1486" s="1">
        <f t="shared" si="186"/>
        <v>0.43327852188610977</v>
      </c>
      <c r="AL1486" s="1">
        <f t="shared" si="186"/>
        <v>0.23139469211538946</v>
      </c>
      <c r="AM1486" s="1">
        <f t="shared" si="186"/>
        <v>0.69794690852451458</v>
      </c>
      <c r="AN1486" s="29">
        <f t="shared" si="186"/>
        <v>0.59591288966295552</v>
      </c>
      <c r="AO1486" s="1">
        <f t="shared" ref="AO1486:AO1549" si="187">_xlfn.STDEV.P(K1486:O1486)</f>
        <v>8971.2383922483368</v>
      </c>
      <c r="AP1486" s="1">
        <f t="shared" ref="AP1486:AP1549" si="188">_xlfn.STDEV.P(P1486:T1486)</f>
        <v>20515.513252019668</v>
      </c>
      <c r="AQ1486" s="29">
        <f t="shared" ref="AQ1486:AQ1549" si="189">_xlfn.STDEV.P(U1486:Y1486)</f>
        <v>10288.228385167646</v>
      </c>
    </row>
    <row r="1487" spans="1:43" x14ac:dyDescent="0.2">
      <c r="A1487" s="26"/>
      <c r="E1487" s="25" t="s">
        <v>2904</v>
      </c>
      <c r="F1487" s="26" t="s">
        <v>2905</v>
      </c>
      <c r="G1487" s="1">
        <v>0.78205879210880402</v>
      </c>
      <c r="H1487" s="1">
        <v>1.1628000028893899</v>
      </c>
      <c r="I1487" s="1">
        <f>VLOOKUP(F1487,'[1]SUSMB vs SHAM all proteins sum'!$B$2:$E$3214,2,FALSE)</f>
        <v>0.37720032813596699</v>
      </c>
      <c r="J1487" s="29">
        <f>VLOOKUP(F1487,'[1]SUSMB vs SHAM all proteins sum'!$B$2:$E$3214,3,FALSE)</f>
        <v>1.5036058210629799</v>
      </c>
      <c r="K1487" s="25">
        <f>VLOOKUP($E1487,[1]AllProteinsNorm!$A$1:$Q$3226,4,FALSE)</f>
        <v>18459.960171854302</v>
      </c>
      <c r="L1487" s="1">
        <f>VLOOKUP($E1487,[1]AllProteinsNorm!$A$1:$Q$3226,5,FALSE)</f>
        <v>24056.972221237898</v>
      </c>
      <c r="M1487" s="1">
        <f>VLOOKUP($E1487,[1]AllProteinsNorm!$A$1:$Q$3226,10,FALSE)</f>
        <v>5423.0427051639499</v>
      </c>
      <c r="N1487" s="1">
        <f>VLOOKUP($E1487,[1]AllProteinsNorm!$A$1:$Q$3226,11,FALSE)</f>
        <v>54114.017637748701</v>
      </c>
      <c r="O1487" s="1">
        <f>VLOOKUP($E1487,[1]AllProteinsNorm!$A$1:$Q$3226,15,FALSE)</f>
        <v>6336.1551812370899</v>
      </c>
      <c r="P1487" s="1">
        <f>VLOOKUP($E1487,[1]AllProteinsNorm!$A$1:$Q$3226,6,FALSE)</f>
        <v>14571.1369907672</v>
      </c>
      <c r="Q1487" s="1">
        <f>VLOOKUP($E1487,[1]AllProteinsNorm!$A$1:$Q$3226,8,FALSE)</f>
        <v>7584.7384251644999</v>
      </c>
      <c r="R1487" s="1">
        <f>VLOOKUP($E1487,[1]AllProteinsNorm!$A$1:$Q$3226,13,FALSE)</f>
        <v>16902.000026168502</v>
      </c>
      <c r="S1487" s="1">
        <f>VLOOKUP($E1487,[1]AllProteinsNorm!$A$1:$Q$3226,16,FALSE)</f>
        <v>50742.478570052801</v>
      </c>
      <c r="T1487" s="1">
        <f>VLOOKUP($E1487,[1]AllProteinsNorm!$A$1:$Q$3226,17,FALSE)</f>
        <v>18519.601253053701</v>
      </c>
      <c r="U1487" s="1">
        <f>VLOOKUP($E1487,[1]AllProteinsNorm!$A$1:$Q$3226,3,FALSE)</f>
        <v>21976.621148935799</v>
      </c>
      <c r="V1487" s="1">
        <f>VLOOKUP($E1487,[1]AllProteinsNorm!$A$1:$Q$3226,7,FALSE)</f>
        <v>22430.572507754601</v>
      </c>
      <c r="W1487" s="1">
        <f>VLOOKUP($E1487,[1]AllProteinsNorm!$A$1:$Q$3226,9,FALSE)</f>
        <v>30764.400760205201</v>
      </c>
      <c r="X1487" s="1">
        <f>VLOOKUP($E1487,[1]AllProteinsNorm!$A$1:$Q$3226,12,FALSE)</f>
        <v>21285.364751152902</v>
      </c>
      <c r="Y1487" s="29">
        <f>VLOOKUP($E1487,[1]AllProteinsNorm!$A$1:$Q$3226,14,FALSE)</f>
        <v>19660.270543425198</v>
      </c>
      <c r="Z1487" s="25">
        <f t="shared" si="186"/>
        <v>0.8515515721017769</v>
      </c>
      <c r="AA1487" s="1">
        <f t="shared" si="186"/>
        <v>1.1097398003186545</v>
      </c>
      <c r="AB1487" s="1">
        <f t="shared" si="186"/>
        <v>0.25016308259421105</v>
      </c>
      <c r="AC1487" s="1">
        <f t="shared" si="186"/>
        <v>2.4962608999789282</v>
      </c>
      <c r="AD1487" s="1">
        <f t="shared" si="186"/>
        <v>0.29228464500642953</v>
      </c>
      <c r="AE1487" s="1">
        <f t="shared" si="186"/>
        <v>0.67216150502408001</v>
      </c>
      <c r="AF1487" s="1">
        <f t="shared" si="186"/>
        <v>0.34988135780364471</v>
      </c>
      <c r="AG1487" s="1">
        <f t="shared" si="186"/>
        <v>0.77968340992917173</v>
      </c>
      <c r="AH1487" s="1">
        <f t="shared" si="186"/>
        <v>2.3407329699741579</v>
      </c>
      <c r="AI1487" s="1">
        <f t="shared" si="186"/>
        <v>0.85430279453044888</v>
      </c>
      <c r="AJ1487" s="1">
        <f t="shared" si="186"/>
        <v>1.0137739255469691</v>
      </c>
      <c r="AK1487" s="1">
        <f t="shared" si="186"/>
        <v>1.034714544576542</v>
      </c>
      <c r="AL1487" s="1">
        <f t="shared" si="186"/>
        <v>1.4191511567866131</v>
      </c>
      <c r="AM1487" s="1">
        <f t="shared" si="186"/>
        <v>0.98188650722225723</v>
      </c>
      <c r="AN1487" s="29">
        <f t="shared" si="186"/>
        <v>0.90692147400869916</v>
      </c>
      <c r="AO1487" s="1">
        <f t="shared" si="187"/>
        <v>17707.096704185409</v>
      </c>
      <c r="AP1487" s="1">
        <f t="shared" si="188"/>
        <v>15011.03670863256</v>
      </c>
      <c r="AQ1487" s="29">
        <f t="shared" si="189"/>
        <v>3885.9129568447102</v>
      </c>
    </row>
    <row r="1488" spans="1:43" x14ac:dyDescent="0.2">
      <c r="A1488" s="26"/>
      <c r="E1488" s="25" t="s">
        <v>2906</v>
      </c>
      <c r="F1488" s="26" t="s">
        <v>2907</v>
      </c>
      <c r="G1488" s="1">
        <v>0.623719475188241</v>
      </c>
      <c r="H1488" s="1">
        <v>0.94231155595101601</v>
      </c>
      <c r="I1488" s="1">
        <f>VLOOKUP(F1488,'[1]SUSMB vs SHAM all proteins sum'!$B$2:$E$3214,2,FALSE)</f>
        <v>0.28643286696930798</v>
      </c>
      <c r="J1488" s="29">
        <f>VLOOKUP(F1488,'[1]SUSMB vs SHAM all proteins sum'!$B$2:$E$3214,3,FALSE)</f>
        <v>0.82445457780541798</v>
      </c>
      <c r="K1488" s="25">
        <f>VLOOKUP($E1488,[1]AllProteinsNorm!$A$1:$Q$3226,4,FALSE)</f>
        <v>359482.22020856699</v>
      </c>
      <c r="L1488" s="1">
        <f>VLOOKUP($E1488,[1]AllProteinsNorm!$A$1:$Q$3226,5,FALSE)</f>
        <v>244209.63547063299</v>
      </c>
      <c r="M1488" s="1">
        <f>VLOOKUP($E1488,[1]AllProteinsNorm!$A$1:$Q$3226,10,FALSE)</f>
        <v>367890.53460557398</v>
      </c>
      <c r="N1488" s="1">
        <f>VLOOKUP($E1488,[1]AllProteinsNorm!$A$1:$Q$3226,11,FALSE)</f>
        <v>338611.72697207797</v>
      </c>
      <c r="O1488" s="1">
        <f>VLOOKUP($E1488,[1]AllProteinsNorm!$A$1:$Q$3226,15,FALSE)</f>
        <v>326489.65033209103</v>
      </c>
      <c r="P1488" s="1">
        <f>VLOOKUP($E1488,[1]AllProteinsNorm!$A$1:$Q$3226,6,FALSE)</f>
        <v>247243.05333465099</v>
      </c>
      <c r="Q1488" s="1">
        <f>VLOOKUP($E1488,[1]AllProteinsNorm!$A$1:$Q$3226,8,FALSE)</f>
        <v>410372.87122597703</v>
      </c>
      <c r="R1488" s="1">
        <f>VLOOKUP($E1488,[1]AllProteinsNorm!$A$1:$Q$3226,13,FALSE)</f>
        <v>307857.82446458901</v>
      </c>
      <c r="S1488" s="1">
        <f>VLOOKUP($E1488,[1]AllProteinsNorm!$A$1:$Q$3226,16,FALSE)</f>
        <v>259972.104801326</v>
      </c>
      <c r="T1488" s="1">
        <f>VLOOKUP($E1488,[1]AllProteinsNorm!$A$1:$Q$3226,17,FALSE)</f>
        <v>326680.44318573101</v>
      </c>
      <c r="U1488" s="1">
        <f>VLOOKUP($E1488,[1]AllProteinsNorm!$A$1:$Q$3226,3,FALSE)</f>
        <v>172958.80278024299</v>
      </c>
      <c r="V1488" s="1">
        <f>VLOOKUP($E1488,[1]AllProteinsNorm!$A$1:$Q$3226,7,FALSE)</f>
        <v>324146.47769339499</v>
      </c>
      <c r="W1488" s="1">
        <f>VLOOKUP($E1488,[1]AllProteinsNorm!$A$1:$Q$3226,9,FALSE)</f>
        <v>314027.94296735799</v>
      </c>
      <c r="X1488" s="1">
        <f>VLOOKUP($E1488,[1]AllProteinsNorm!$A$1:$Q$3226,12,FALSE)</f>
        <v>201521.766046987</v>
      </c>
      <c r="Y1488" s="29">
        <f>VLOOKUP($E1488,[1]AllProteinsNorm!$A$1:$Q$3226,14,FALSE)</f>
        <v>383344.88703611097</v>
      </c>
      <c r="Z1488" s="25">
        <f t="shared" si="186"/>
        <v>1.0982030473062401</v>
      </c>
      <c r="AA1488" s="1">
        <f t="shared" si="186"/>
        <v>0.74605015430191168</v>
      </c>
      <c r="AB1488" s="1">
        <f t="shared" si="186"/>
        <v>1.1238900937703031</v>
      </c>
      <c r="AC1488" s="1">
        <f t="shared" si="186"/>
        <v>1.0344445691879103</v>
      </c>
      <c r="AD1488" s="1">
        <f t="shared" si="186"/>
        <v>0.99741213543363538</v>
      </c>
      <c r="AE1488" s="1">
        <f t="shared" si="186"/>
        <v>0.75531711815922009</v>
      </c>
      <c r="AF1488" s="1">
        <f t="shared" si="186"/>
        <v>1.2536718434939693</v>
      </c>
      <c r="AG1488" s="1">
        <f t="shared" si="186"/>
        <v>0.94049269187200824</v>
      </c>
      <c r="AH1488" s="1">
        <f t="shared" si="186"/>
        <v>0.794203834453311</v>
      </c>
      <c r="AI1488" s="1">
        <f t="shared" si="186"/>
        <v>0.99799499956847382</v>
      </c>
      <c r="AJ1488" s="1">
        <f t="shared" si="186"/>
        <v>0.52838186033651069</v>
      </c>
      <c r="AK1488" s="1">
        <f t="shared" si="186"/>
        <v>0.9902538416780009</v>
      </c>
      <c r="AL1488" s="1">
        <f t="shared" si="186"/>
        <v>0.95934214411487617</v>
      </c>
      <c r="AM1488" s="1">
        <f t="shared" si="186"/>
        <v>0.61564051051797231</v>
      </c>
      <c r="AN1488" s="29">
        <f t="shared" si="186"/>
        <v>1.171102489764501</v>
      </c>
      <c r="AO1488" s="1">
        <f t="shared" si="187"/>
        <v>44081.516657919135</v>
      </c>
      <c r="AP1488" s="1">
        <f t="shared" si="188"/>
        <v>57961.814678309507</v>
      </c>
      <c r="AQ1488" s="29">
        <f t="shared" si="189"/>
        <v>79246.992347833482</v>
      </c>
    </row>
    <row r="1489" spans="1:43" x14ac:dyDescent="0.2">
      <c r="A1489" s="26"/>
      <c r="E1489" s="25" t="s">
        <v>2908</v>
      </c>
      <c r="F1489" s="26" t="s">
        <v>2909</v>
      </c>
      <c r="G1489" s="1">
        <v>0.10467572924905701</v>
      </c>
      <c r="H1489" s="43">
        <v>1.63613489499064</v>
      </c>
      <c r="I1489" s="1">
        <f>VLOOKUP(F1489,'[1]SUSMB vs SHAM all proteins sum'!$B$2:$E$3214,2,FALSE)</f>
        <v>0.12508763277363999</v>
      </c>
      <c r="J1489" s="29">
        <f>VLOOKUP(F1489,'[1]SUSMB vs SHAM all proteins sum'!$B$2:$E$3214,3,FALSE)</f>
        <v>1.69604772726675</v>
      </c>
      <c r="K1489" s="25">
        <f>VLOOKUP($E1489,[1]AllProteinsNorm!$A$1:$Q$3226,4,FALSE)</f>
        <v>18768.959609046899</v>
      </c>
      <c r="L1489" s="1">
        <f>VLOOKUP($E1489,[1]AllProteinsNorm!$A$1:$Q$3226,5,FALSE)</f>
        <v>18475.7822208734</v>
      </c>
      <c r="M1489" s="1">
        <f>VLOOKUP($E1489,[1]AllProteinsNorm!$A$1:$Q$3226,10,FALSE)</f>
        <v>7329.7090559258804</v>
      </c>
      <c r="N1489" s="1">
        <f>VLOOKUP($E1489,[1]AllProteinsNorm!$A$1:$Q$3226,11,FALSE)</f>
        <v>10799.655315145999</v>
      </c>
      <c r="O1489" s="1">
        <f>VLOOKUP($E1489,[1]AllProteinsNorm!$A$1:$Q$3226,15,FALSE)</f>
        <v>27245.819506162301</v>
      </c>
      <c r="P1489" s="1">
        <f>VLOOKUP($E1489,[1]AllProteinsNorm!$A$1:$Q$3226,6,FALSE)</f>
        <v>19784.0177704403</v>
      </c>
      <c r="Q1489" s="1">
        <f>VLOOKUP($E1489,[1]AllProteinsNorm!$A$1:$Q$3226,8,FALSE)</f>
        <v>24363.2289869788</v>
      </c>
      <c r="R1489" s="1">
        <f>VLOOKUP($E1489,[1]AllProteinsNorm!$A$1:$Q$3226,13,FALSE)</f>
        <v>39717.897185875299</v>
      </c>
      <c r="S1489" s="1">
        <f>VLOOKUP($E1489,[1]AllProteinsNorm!$A$1:$Q$3226,16,FALSE)</f>
        <v>17955.092369072001</v>
      </c>
      <c r="T1489" s="1">
        <f>VLOOKUP($E1489,[1]AllProteinsNorm!$A$1:$Q$3226,17,FALSE)</f>
        <v>25510.081432812902</v>
      </c>
      <c r="U1489" s="1">
        <f>VLOOKUP($E1489,[1]AllProteinsNorm!$A$1:$Q$3226,3,FALSE)</f>
        <v>26417.963999344302</v>
      </c>
      <c r="V1489" s="1">
        <f>VLOOKUP($E1489,[1]AllProteinsNorm!$A$1:$Q$3226,7,FALSE)</f>
        <v>15791.1708404485</v>
      </c>
      <c r="W1489" s="1">
        <f>VLOOKUP($E1489,[1]AllProteinsNorm!$A$1:$Q$3226,9,FALSE)</f>
        <v>16539.626032287098</v>
      </c>
      <c r="X1489" s="1">
        <f>VLOOKUP($E1489,[1]AllProteinsNorm!$A$1:$Q$3226,12,FALSE)</f>
        <v>33165.208117998198</v>
      </c>
      <c r="Y1489" s="29">
        <f>VLOOKUP($E1489,[1]AllProteinsNorm!$A$1:$Q$3226,14,FALSE)</f>
        <v>45867.788131233399</v>
      </c>
      <c r="Z1489" s="25">
        <f t="shared" si="186"/>
        <v>1.1358615641687513</v>
      </c>
      <c r="AA1489" s="1">
        <f t="shared" si="186"/>
        <v>1.1181190289592267</v>
      </c>
      <c r="AB1489" s="1">
        <f t="shared" si="186"/>
        <v>0.44357998347190264</v>
      </c>
      <c r="AC1489" s="1">
        <f t="shared" si="186"/>
        <v>0.65357449929362521</v>
      </c>
      <c r="AD1489" s="1">
        <f t="shared" si="186"/>
        <v>1.648864924106495</v>
      </c>
      <c r="AE1489" s="1">
        <f t="shared" si="186"/>
        <v>1.1972909441098118</v>
      </c>
      <c r="AF1489" s="1">
        <f t="shared" si="186"/>
        <v>1.4744160551132683</v>
      </c>
      <c r="AG1489" s="1">
        <f t="shared" si="186"/>
        <v>2.403651228558048</v>
      </c>
      <c r="AH1489" s="1">
        <f t="shared" si="186"/>
        <v>1.0866078742744003</v>
      </c>
      <c r="AI1489" s="1">
        <f t="shared" si="186"/>
        <v>1.5438213732624948</v>
      </c>
      <c r="AJ1489" s="1">
        <f t="shared" si="186"/>
        <v>1.5987646910372759</v>
      </c>
      <c r="AK1489" s="1">
        <f t="shared" si="186"/>
        <v>0.95565147906451475</v>
      </c>
      <c r="AL1489" s="1">
        <f t="shared" si="186"/>
        <v>1.0009465568216342</v>
      </c>
      <c r="AM1489" s="1">
        <f t="shared" si="186"/>
        <v>2.0070950097166609</v>
      </c>
      <c r="AN1489" s="29">
        <f t="shared" si="186"/>
        <v>2.7758308748552576</v>
      </c>
      <c r="AO1489" s="1">
        <f t="shared" si="187"/>
        <v>6944.2036122349964</v>
      </c>
      <c r="AP1489" s="1">
        <f t="shared" si="188"/>
        <v>7655.4983633178581</v>
      </c>
      <c r="AQ1489" s="29">
        <f t="shared" si="189"/>
        <v>11205.816580200008</v>
      </c>
    </row>
    <row r="1490" spans="1:43" x14ac:dyDescent="0.2">
      <c r="A1490" s="26"/>
      <c r="E1490" s="25" t="s">
        <v>2910</v>
      </c>
      <c r="F1490" s="26" t="s">
        <v>2911</v>
      </c>
      <c r="G1490" s="1">
        <v>0.40256861617956002</v>
      </c>
      <c r="H1490" s="1">
        <v>1.24675076340046</v>
      </c>
      <c r="I1490" s="1">
        <f>VLOOKUP(F1490,'[1]SUSMB vs SHAM all proteins sum'!$B$2:$E$3214,2,FALSE)</f>
        <v>0.33993909987959497</v>
      </c>
      <c r="J1490" s="29">
        <f>VLOOKUP(F1490,'[1]SUSMB vs SHAM all proteins sum'!$B$2:$E$3214,3,FALSE)</f>
        <v>1.1996548272477201</v>
      </c>
      <c r="K1490" s="25">
        <f>VLOOKUP($E1490,[1]AllProteinsNorm!$A$1:$Q$3226,4,FALSE)</f>
        <v>155011.56234713699</v>
      </c>
      <c r="L1490" s="1">
        <f>VLOOKUP($E1490,[1]AllProteinsNorm!$A$1:$Q$3226,5,FALSE)</f>
        <v>80188.416437957596</v>
      </c>
      <c r="M1490" s="1">
        <f>VLOOKUP($E1490,[1]AllProteinsNorm!$A$1:$Q$3226,10,FALSE)</f>
        <v>216395.80545314201</v>
      </c>
      <c r="N1490" s="1">
        <f>VLOOKUP($E1490,[1]AllProteinsNorm!$A$1:$Q$3226,11,FALSE)</f>
        <v>126263.622354979</v>
      </c>
      <c r="O1490" s="1">
        <f>VLOOKUP($E1490,[1]AllProteinsNorm!$A$1:$Q$3226,15,FALSE)</f>
        <v>110998.003696541</v>
      </c>
      <c r="P1490" s="1">
        <f>VLOOKUP($E1490,[1]AllProteinsNorm!$A$1:$Q$3226,6,FALSE)</f>
        <v>168058.70888034799</v>
      </c>
      <c r="Q1490" s="1">
        <f>VLOOKUP($E1490,[1]AllProteinsNorm!$A$1:$Q$3226,8,FALSE)</f>
        <v>101231.739941992</v>
      </c>
      <c r="R1490" s="1">
        <f>VLOOKUP($E1490,[1]AllProteinsNorm!$A$1:$Q$3226,13,FALSE)</f>
        <v>276980.12831759098</v>
      </c>
      <c r="S1490" s="1">
        <f>VLOOKUP($E1490,[1]AllProteinsNorm!$A$1:$Q$3226,16,FALSE)</f>
        <v>114831.652788843</v>
      </c>
      <c r="T1490" s="1">
        <f>VLOOKUP($E1490,[1]AllProteinsNorm!$A$1:$Q$3226,17,FALSE)</f>
        <v>209859.311427851</v>
      </c>
      <c r="U1490" s="1">
        <f>VLOOKUP($E1490,[1]AllProteinsNorm!$A$1:$Q$3226,3,FALSE)</f>
        <v>136363.68892931499</v>
      </c>
      <c r="V1490" s="1">
        <f>VLOOKUP($E1490,[1]AllProteinsNorm!$A$1:$Q$3226,7,FALSE)</f>
        <v>165823.14997783501</v>
      </c>
      <c r="W1490" s="1">
        <f>VLOOKUP($E1490,[1]AllProteinsNorm!$A$1:$Q$3226,9,FALSE)</f>
        <v>180133.48901067401</v>
      </c>
      <c r="X1490" s="1">
        <f>VLOOKUP($E1490,[1]AllProteinsNorm!$A$1:$Q$3226,12,FALSE)</f>
        <v>177539.16263978599</v>
      </c>
      <c r="Y1490" s="29">
        <f>VLOOKUP($E1490,[1]AllProteinsNorm!$A$1:$Q$3226,14,FALSE)</f>
        <v>129528.99048395699</v>
      </c>
      <c r="Z1490" s="25">
        <f t="shared" si="186"/>
        <v>1.1251353330287461</v>
      </c>
      <c r="AA1490" s="1">
        <f t="shared" si="186"/>
        <v>0.58203929608761584</v>
      </c>
      <c r="AB1490" s="1">
        <f t="shared" si="186"/>
        <v>1.5706864891104142</v>
      </c>
      <c r="AC1490" s="1">
        <f t="shared" si="186"/>
        <v>0.9164713950153216</v>
      </c>
      <c r="AD1490" s="1">
        <f t="shared" si="186"/>
        <v>0.80566748675790167</v>
      </c>
      <c r="AE1490" s="1">
        <f t="shared" si="186"/>
        <v>1.2198366916722057</v>
      </c>
      <c r="AF1490" s="1">
        <f t="shared" si="186"/>
        <v>0.73478007516396249</v>
      </c>
      <c r="AG1490" s="1">
        <f t="shared" si="186"/>
        <v>2.0104315071611394</v>
      </c>
      <c r="AH1490" s="1">
        <f t="shared" si="186"/>
        <v>0.83349363071046101</v>
      </c>
      <c r="AI1490" s="1">
        <f t="shared" si="186"/>
        <v>1.523242025803113</v>
      </c>
      <c r="AJ1490" s="1">
        <f t="shared" si="186"/>
        <v>0.98978167972349906</v>
      </c>
      <c r="AK1490" s="1">
        <f t="shared" si="186"/>
        <v>1.2036101194591504</v>
      </c>
      <c r="AL1490" s="1">
        <f t="shared" si="186"/>
        <v>1.3074802297249279</v>
      </c>
      <c r="AM1490" s="1">
        <f t="shared" si="186"/>
        <v>1.2886495810875216</v>
      </c>
      <c r="AN1490" s="29">
        <f t="shared" si="186"/>
        <v>0.94017273059073814</v>
      </c>
      <c r="AO1490" s="1">
        <f t="shared" si="187"/>
        <v>46139.059423524865</v>
      </c>
      <c r="AP1490" s="1">
        <f t="shared" si="188"/>
        <v>64377.051898590908</v>
      </c>
      <c r="AQ1490" s="29">
        <f t="shared" si="189"/>
        <v>21031.050551734668</v>
      </c>
    </row>
    <row r="1491" spans="1:43" x14ac:dyDescent="0.2">
      <c r="A1491" s="26"/>
      <c r="E1491" s="25" t="s">
        <v>2912</v>
      </c>
      <c r="F1491" s="26" t="s">
        <v>2913</v>
      </c>
      <c r="G1491" s="1">
        <v>0.74531370354499804</v>
      </c>
      <c r="H1491" s="1">
        <v>1.0786378940216601</v>
      </c>
      <c r="I1491" s="1">
        <f>VLOOKUP(F1491,'[1]SUSMB vs SHAM all proteins sum'!$B$2:$E$3214,2,FALSE)</f>
        <v>0.78005264855395795</v>
      </c>
      <c r="J1491" s="29">
        <f>VLOOKUP(F1491,'[1]SUSMB vs SHAM all proteins sum'!$B$2:$E$3214,3,FALSE)</f>
        <v>1.04956933546354</v>
      </c>
      <c r="K1491" s="25">
        <f>VLOOKUP($E1491,[1]AllProteinsNorm!$A$1:$Q$3226,4,FALSE)</f>
        <v>113149.490595615</v>
      </c>
      <c r="L1491" s="1">
        <f>VLOOKUP($E1491,[1]AllProteinsNorm!$A$1:$Q$3226,5,FALSE)</f>
        <v>221106.38734613801</v>
      </c>
      <c r="M1491" s="1">
        <f>VLOOKUP($E1491,[1]AllProteinsNorm!$A$1:$Q$3226,10,FALSE)</f>
        <v>232692.74960675501</v>
      </c>
      <c r="N1491" s="1">
        <f>VLOOKUP($E1491,[1]AllProteinsNorm!$A$1:$Q$3226,11,FALSE)</f>
        <v>235049.64379721199</v>
      </c>
      <c r="O1491" s="1">
        <f>VLOOKUP($E1491,[1]AllProteinsNorm!$A$1:$Q$3226,15,FALSE)</f>
        <v>236307.75997799999</v>
      </c>
      <c r="P1491" s="1">
        <f>VLOOKUP($E1491,[1]AllProteinsNorm!$A$1:$Q$3226,6,FALSE)</f>
        <v>242866.47965660601</v>
      </c>
      <c r="Q1491" s="1">
        <f>VLOOKUP($E1491,[1]AllProteinsNorm!$A$1:$Q$3226,8,FALSE)</f>
        <v>279696.38742950902</v>
      </c>
      <c r="R1491" s="1">
        <f>VLOOKUP($E1491,[1]AllProteinsNorm!$A$1:$Q$3226,13,FALSE)</f>
        <v>256300.18738438399</v>
      </c>
      <c r="S1491" s="1">
        <f>VLOOKUP($E1491,[1]AllProteinsNorm!$A$1:$Q$3226,16,FALSE)</f>
        <v>249483.947728106</v>
      </c>
      <c r="T1491" s="1">
        <f>VLOOKUP($E1491,[1]AllProteinsNorm!$A$1:$Q$3226,17,FALSE)</f>
        <v>108694.28896319801</v>
      </c>
      <c r="U1491" s="1">
        <f>VLOOKUP($E1491,[1]AllProteinsNorm!$A$1:$Q$3226,3,FALSE)</f>
        <v>190874.875483449</v>
      </c>
      <c r="V1491" s="1">
        <f>VLOOKUP($E1491,[1]AllProteinsNorm!$A$1:$Q$3226,7,FALSE)</f>
        <v>220321.44761705201</v>
      </c>
      <c r="W1491" s="1">
        <f>VLOOKUP($E1491,[1]AllProteinsNorm!$A$1:$Q$3226,9,FALSE)</f>
        <v>287061.976578378</v>
      </c>
      <c r="X1491" s="1">
        <f>VLOOKUP($E1491,[1]AllProteinsNorm!$A$1:$Q$3226,12,FALSE)</f>
        <v>173560.32345110399</v>
      </c>
      <c r="Y1491" s="29">
        <f>VLOOKUP($E1491,[1]AllProteinsNorm!$A$1:$Q$3226,14,FALSE)</f>
        <v>196561.441238311</v>
      </c>
      <c r="Z1491" s="25">
        <f t="shared" si="186"/>
        <v>0.54487543740530187</v>
      </c>
      <c r="AA1491" s="1">
        <f t="shared" si="186"/>
        <v>1.0647457525805422</v>
      </c>
      <c r="AB1491" s="1">
        <f t="shared" si="186"/>
        <v>1.1205402963425855</v>
      </c>
      <c r="AC1491" s="1">
        <f t="shared" si="186"/>
        <v>1.131890004999542</v>
      </c>
      <c r="AD1491" s="1">
        <f t="shared" si="186"/>
        <v>1.1379485086720289</v>
      </c>
      <c r="AE1491" s="1">
        <f t="shared" si="186"/>
        <v>1.1695322589380481</v>
      </c>
      <c r="AF1491" s="1">
        <f t="shared" si="186"/>
        <v>1.3468880031108388</v>
      </c>
      <c r="AG1491" s="1">
        <f t="shared" si="186"/>
        <v>1.2342227611720165</v>
      </c>
      <c r="AH1491" s="1">
        <f t="shared" si="186"/>
        <v>1.2013989142008683</v>
      </c>
      <c r="AI1491" s="1">
        <f t="shared" si="186"/>
        <v>0.52342125386975447</v>
      </c>
      <c r="AJ1491" s="1">
        <f t="shared" si="186"/>
        <v>0.91916482099263952</v>
      </c>
      <c r="AK1491" s="1">
        <f t="shared" si="186"/>
        <v>1.0609658471123762</v>
      </c>
      <c r="AL1491" s="1">
        <f t="shared" si="186"/>
        <v>1.3823572623015934</v>
      </c>
      <c r="AM1491" s="1">
        <f t="shared" si="186"/>
        <v>0.83578597357194717</v>
      </c>
      <c r="AN1491" s="29">
        <f t="shared" si="186"/>
        <v>0.94654868270252623</v>
      </c>
      <c r="AO1491" s="1">
        <f t="shared" si="187"/>
        <v>47561.67996451167</v>
      </c>
      <c r="AP1491" s="1">
        <f t="shared" si="188"/>
        <v>60643.369301212901</v>
      </c>
      <c r="AQ1491" s="29">
        <f t="shared" si="189"/>
        <v>39627.592503695276</v>
      </c>
    </row>
    <row r="1492" spans="1:43" x14ac:dyDescent="0.2">
      <c r="A1492" s="26"/>
      <c r="E1492" s="25" t="s">
        <v>2914</v>
      </c>
      <c r="F1492" s="26" t="s">
        <v>2915</v>
      </c>
      <c r="G1492" s="1">
        <v>0.44117368031361498</v>
      </c>
      <c r="H1492" s="1">
        <v>0.80037997017191698</v>
      </c>
      <c r="I1492" s="1">
        <f>VLOOKUP(F1492,'[1]SUSMB vs SHAM all proteins sum'!$B$2:$E$3214,2,FALSE)</f>
        <v>0.95413293448230896</v>
      </c>
      <c r="J1492" s="29">
        <f>VLOOKUP(F1492,'[1]SUSMB vs SHAM all proteins sum'!$B$2:$E$3214,3,FALSE)</f>
        <v>1.0159722794761401</v>
      </c>
      <c r="K1492" s="25">
        <f>VLOOKUP($E1492,[1]AllProteinsNorm!$A$1:$Q$3226,4,FALSE)</f>
        <v>501717.67130702198</v>
      </c>
      <c r="L1492" s="1">
        <f>VLOOKUP($E1492,[1]AllProteinsNorm!$A$1:$Q$3226,5,FALSE)</f>
        <v>733274.63201841596</v>
      </c>
      <c r="M1492" s="1">
        <f>VLOOKUP($E1492,[1]AllProteinsNorm!$A$1:$Q$3226,10,FALSE)</f>
        <v>1222471.4351053501</v>
      </c>
      <c r="N1492" s="1">
        <f>VLOOKUP($E1492,[1]AllProteinsNorm!$A$1:$Q$3226,11,FALSE)</f>
        <v>505308.77258374798</v>
      </c>
      <c r="O1492" s="1">
        <f>VLOOKUP($E1492,[1]AllProteinsNorm!$A$1:$Q$3226,15,FALSE)</f>
        <v>1236308.5838247701</v>
      </c>
      <c r="P1492" s="1">
        <f>VLOOKUP($E1492,[1]AllProteinsNorm!$A$1:$Q$3226,6,FALSE)</f>
        <v>518543.90241784399</v>
      </c>
      <c r="Q1492" s="1">
        <f>VLOOKUP($E1492,[1]AllProteinsNorm!$A$1:$Q$3226,8,FALSE)</f>
        <v>1293689.1770728601</v>
      </c>
      <c r="R1492" s="1">
        <f>VLOOKUP($E1492,[1]AllProteinsNorm!$A$1:$Q$3226,13,FALSE)</f>
        <v>484259.68984076899</v>
      </c>
      <c r="S1492" s="1">
        <f>VLOOKUP($E1492,[1]AllProteinsNorm!$A$1:$Q$3226,16,FALSE)</f>
        <v>472068.40041107498</v>
      </c>
      <c r="T1492" s="1">
        <f>VLOOKUP($E1492,[1]AllProteinsNorm!$A$1:$Q$3226,17,FALSE)</f>
        <v>601770.41571905999</v>
      </c>
      <c r="U1492" s="1">
        <f>VLOOKUP($E1492,[1]AllProteinsNorm!$A$1:$Q$3226,3,FALSE)</f>
        <v>463946.92685976898</v>
      </c>
      <c r="V1492" s="1">
        <f>VLOOKUP($E1492,[1]AllProteinsNorm!$A$1:$Q$3226,7,FALSE)</f>
        <v>669649.15801946796</v>
      </c>
      <c r="W1492" s="1">
        <f>VLOOKUP($E1492,[1]AllProteinsNorm!$A$1:$Q$3226,9,FALSE)</f>
        <v>1094327.3448812</v>
      </c>
      <c r="X1492" s="1">
        <f>VLOOKUP($E1492,[1]AllProteinsNorm!$A$1:$Q$3226,12,FALSE)</f>
        <v>1236297.83272912</v>
      </c>
      <c r="Y1492" s="29">
        <f>VLOOKUP($E1492,[1]AllProteinsNorm!$A$1:$Q$3226,14,FALSE)</f>
        <v>723555.42618431197</v>
      </c>
      <c r="Z1492" s="25">
        <f t="shared" si="186"/>
        <v>0.5974136483380087</v>
      </c>
      <c r="AA1492" s="1">
        <f t="shared" si="186"/>
        <v>0.87313702147788297</v>
      </c>
      <c r="AB1492" s="1">
        <f t="shared" si="186"/>
        <v>1.4556416124086937</v>
      </c>
      <c r="AC1492" s="1">
        <f t="shared" si="186"/>
        <v>0.60168970445078473</v>
      </c>
      <c r="AD1492" s="1">
        <f t="shared" si="186"/>
        <v>1.4721180133246297</v>
      </c>
      <c r="AE1492" s="1">
        <f t="shared" si="186"/>
        <v>0.61744925938098372</v>
      </c>
      <c r="AF1492" s="1">
        <f t="shared" si="186"/>
        <v>1.5404431920388619</v>
      </c>
      <c r="AG1492" s="1">
        <f t="shared" si="186"/>
        <v>0.57662578895645378</v>
      </c>
      <c r="AH1492" s="1">
        <f t="shared" si="186"/>
        <v>0.56210917311319564</v>
      </c>
      <c r="AI1492" s="1">
        <f t="shared" si="186"/>
        <v>0.71655012385762107</v>
      </c>
      <c r="AJ1492" s="1">
        <f t="shared" si="186"/>
        <v>0.55243863643162583</v>
      </c>
      <c r="AK1492" s="1">
        <f t="shared" si="186"/>
        <v>0.79737583401576884</v>
      </c>
      <c r="AL1492" s="1">
        <f t="shared" si="186"/>
        <v>1.3030557402500922</v>
      </c>
      <c r="AM1492" s="1">
        <f t="shared" si="186"/>
        <v>1.4721052116003865</v>
      </c>
      <c r="AN1492" s="29">
        <f t="shared" si="186"/>
        <v>0.86156400631743635</v>
      </c>
      <c r="AO1492" s="1">
        <f t="shared" si="187"/>
        <v>328994.8872531447</v>
      </c>
      <c r="AP1492" s="1">
        <f t="shared" si="188"/>
        <v>313105.77175267413</v>
      </c>
      <c r="AQ1492" s="29">
        <f t="shared" si="189"/>
        <v>284850.53999070037</v>
      </c>
    </row>
    <row r="1493" spans="1:43" x14ac:dyDescent="0.2">
      <c r="A1493" s="26"/>
      <c r="E1493" s="25" t="s">
        <v>2916</v>
      </c>
      <c r="F1493" s="26" t="s">
        <v>2917</v>
      </c>
      <c r="G1493" s="1">
        <v>0.49888226218517501</v>
      </c>
      <c r="H1493" s="1">
        <v>1.08068478657497</v>
      </c>
      <c r="I1493" s="1">
        <f>VLOOKUP(F1493,'[1]SUSMB vs SHAM all proteins sum'!$B$2:$E$3214,2,FALSE)</f>
        <v>0.80184604499163004</v>
      </c>
      <c r="J1493" s="29">
        <f>VLOOKUP(F1493,'[1]SUSMB vs SHAM all proteins sum'!$B$2:$E$3214,3,FALSE)</f>
        <v>1.02308606791051</v>
      </c>
      <c r="K1493" s="25">
        <f>VLOOKUP($E1493,[1]AllProteinsNorm!$A$1:$Q$3226,4,FALSE)</f>
        <v>1532458.4124308401</v>
      </c>
      <c r="L1493" s="1">
        <f>VLOOKUP($E1493,[1]AllProteinsNorm!$A$1:$Q$3226,5,FALSE)</f>
        <v>1335471.19194511</v>
      </c>
      <c r="M1493" s="1">
        <f>VLOOKUP($E1493,[1]AllProteinsNorm!$A$1:$Q$3226,10,FALSE)</f>
        <v>1538273.2208589001</v>
      </c>
      <c r="N1493" s="1">
        <f>VLOOKUP($E1493,[1]AllProteinsNorm!$A$1:$Q$3226,11,FALSE)</f>
        <v>1430746.3527535701</v>
      </c>
      <c r="O1493" s="1">
        <f>VLOOKUP($E1493,[1]AllProteinsNorm!$A$1:$Q$3226,15,FALSE)</f>
        <v>1872589.3105693499</v>
      </c>
      <c r="P1493" s="1">
        <f>VLOOKUP($E1493,[1]AllProteinsNorm!$A$1:$Q$3226,6,FALSE)</f>
        <v>1582438.16685364</v>
      </c>
      <c r="Q1493" s="1">
        <f>VLOOKUP($E1493,[1]AllProteinsNorm!$A$1:$Q$3226,8,FALSE)</f>
        <v>1860336.83349547</v>
      </c>
      <c r="R1493" s="1">
        <f>VLOOKUP($E1493,[1]AllProteinsNorm!$A$1:$Q$3226,13,FALSE)</f>
        <v>2231789.0199464099</v>
      </c>
      <c r="S1493" s="1">
        <f>VLOOKUP($E1493,[1]AllProteinsNorm!$A$1:$Q$3226,16,FALSE)</f>
        <v>1325768.44821058</v>
      </c>
      <c r="T1493" s="1">
        <f>VLOOKUP($E1493,[1]AllProteinsNorm!$A$1:$Q$3226,17,FALSE)</f>
        <v>1427308.7476391899</v>
      </c>
      <c r="U1493" s="1">
        <f>VLOOKUP($E1493,[1]AllProteinsNorm!$A$1:$Q$3226,3,FALSE)</f>
        <v>1364823.8591609499</v>
      </c>
      <c r="V1493" s="1">
        <f>VLOOKUP($E1493,[1]AllProteinsNorm!$A$1:$Q$3226,7,FALSE)</f>
        <v>1420172.5704892101</v>
      </c>
      <c r="W1493" s="1">
        <f>VLOOKUP($E1493,[1]AllProteinsNorm!$A$1:$Q$3226,9,FALSE)</f>
        <v>1602769.25877755</v>
      </c>
      <c r="X1493" s="1">
        <f>VLOOKUP($E1493,[1]AllProteinsNorm!$A$1:$Q$3226,12,FALSE)</f>
        <v>2004641.51802805</v>
      </c>
      <c r="Y1493" s="29">
        <f>VLOOKUP($E1493,[1]AllProteinsNorm!$A$1:$Q$3226,14,FALSE)</f>
        <v>1518089.2000239301</v>
      </c>
      <c r="Z1493" s="25">
        <f t="shared" si="186"/>
        <v>0.99387169199898406</v>
      </c>
      <c r="AA1493" s="1">
        <f t="shared" si="186"/>
        <v>0.86611617149792441</v>
      </c>
      <c r="AB1493" s="1">
        <f t="shared" si="186"/>
        <v>0.99764287002519803</v>
      </c>
      <c r="AC1493" s="1">
        <f t="shared" si="186"/>
        <v>0.92790661521246331</v>
      </c>
      <c r="AD1493" s="1">
        <f t="shared" si="186"/>
        <v>1.2144626512654306</v>
      </c>
      <c r="AE1493" s="1">
        <f t="shared" si="186"/>
        <v>1.0262859243794165</v>
      </c>
      <c r="AF1493" s="1">
        <f t="shared" si="186"/>
        <v>1.2065163409304704</v>
      </c>
      <c r="AG1493" s="1">
        <f t="shared" si="186"/>
        <v>1.4474206356572148</v>
      </c>
      <c r="AH1493" s="1">
        <f t="shared" si="186"/>
        <v>0.85982348371322082</v>
      </c>
      <c r="AI1493" s="1">
        <f t="shared" si="186"/>
        <v>0.92567716586249116</v>
      </c>
      <c r="AJ1493" s="1">
        <f t="shared" si="186"/>
        <v>0.88515276315603997</v>
      </c>
      <c r="AK1493" s="1">
        <f t="shared" si="186"/>
        <v>0.92104901778295878</v>
      </c>
      <c r="AL1493" s="1">
        <f t="shared" si="186"/>
        <v>1.0394715981743425</v>
      </c>
      <c r="AM1493" s="1">
        <f t="shared" si="186"/>
        <v>1.300104747517163</v>
      </c>
      <c r="AN1493" s="29">
        <f t="shared" si="186"/>
        <v>0.98455257878083469</v>
      </c>
      <c r="AO1493" s="1">
        <f t="shared" si="187"/>
        <v>181342.60559640711</v>
      </c>
      <c r="AP1493" s="1">
        <f t="shared" si="188"/>
        <v>327319.67899052164</v>
      </c>
      <c r="AQ1493" s="29">
        <f t="shared" si="189"/>
        <v>226492.9795966036</v>
      </c>
    </row>
    <row r="1494" spans="1:43" x14ac:dyDescent="0.2">
      <c r="A1494" s="26"/>
      <c r="E1494" s="25" t="s">
        <v>2918</v>
      </c>
      <c r="F1494" s="26" t="s">
        <v>2919</v>
      </c>
      <c r="G1494" s="1">
        <v>0.134770623424981</v>
      </c>
      <c r="H1494" s="1">
        <v>0.94873686983832095</v>
      </c>
      <c r="I1494" s="1">
        <f>VLOOKUP(F1494,'[1]SUSMB vs SHAM all proteins sum'!$B$2:$E$3214,2,FALSE)</f>
        <v>0.39381014614815102</v>
      </c>
      <c r="J1494" s="29">
        <f>VLOOKUP(F1494,'[1]SUSMB vs SHAM all proteins sum'!$B$2:$E$3214,3,FALSE)</f>
        <v>0.95673646842845805</v>
      </c>
      <c r="K1494" s="25">
        <f>VLOOKUP($E1494,[1]AllProteinsNorm!$A$1:$Q$3226,4,FALSE)</f>
        <v>3533083.8588749799</v>
      </c>
      <c r="L1494" s="1">
        <f>VLOOKUP($E1494,[1]AllProteinsNorm!$A$1:$Q$3226,5,FALSE)</f>
        <v>3958075.81411009</v>
      </c>
      <c r="M1494" s="1">
        <f>VLOOKUP($E1494,[1]AllProteinsNorm!$A$1:$Q$3226,10,FALSE)</f>
        <v>3993635.6799054299</v>
      </c>
      <c r="N1494" s="1">
        <f>VLOOKUP($E1494,[1]AllProteinsNorm!$A$1:$Q$3226,11,FALSE)</f>
        <v>3903763.0922792801</v>
      </c>
      <c r="O1494" s="1">
        <f>VLOOKUP($E1494,[1]AllProteinsNorm!$A$1:$Q$3226,15,FALSE)</f>
        <v>4054047.89081117</v>
      </c>
      <c r="P1494" s="1">
        <f>VLOOKUP($E1494,[1]AllProteinsNorm!$A$1:$Q$3226,6,FALSE)</f>
        <v>3748500.1991538801</v>
      </c>
      <c r="Q1494" s="1">
        <f>VLOOKUP($E1494,[1]AllProteinsNorm!$A$1:$Q$3226,8,FALSE)</f>
        <v>3542492.7037831</v>
      </c>
      <c r="R1494" s="1">
        <f>VLOOKUP($E1494,[1]AllProteinsNorm!$A$1:$Q$3226,13,FALSE)</f>
        <v>3892170.5143560101</v>
      </c>
      <c r="S1494" s="1">
        <f>VLOOKUP($E1494,[1]AllProteinsNorm!$A$1:$Q$3226,16,FALSE)</f>
        <v>3495132.5914704702</v>
      </c>
      <c r="T1494" s="1">
        <f>VLOOKUP($E1494,[1]AllProteinsNorm!$A$1:$Q$3226,17,FALSE)</f>
        <v>3760847.3152733999</v>
      </c>
      <c r="U1494" s="1">
        <f>VLOOKUP($E1494,[1]AllProteinsNorm!$A$1:$Q$3226,3,FALSE)</f>
        <v>3243780.6180748101</v>
      </c>
      <c r="V1494" s="1">
        <f>VLOOKUP($E1494,[1]AllProteinsNorm!$A$1:$Q$3226,7,FALSE)</f>
        <v>3497196.9858335899</v>
      </c>
      <c r="W1494" s="1">
        <f>VLOOKUP($E1494,[1]AllProteinsNorm!$A$1:$Q$3226,9,FALSE)</f>
        <v>3906097.74619372</v>
      </c>
      <c r="X1494" s="1">
        <f>VLOOKUP($E1494,[1]AllProteinsNorm!$A$1:$Q$3226,12,FALSE)</f>
        <v>3918552.76623622</v>
      </c>
      <c r="Y1494" s="29">
        <f>VLOOKUP($E1494,[1]AllProteinsNorm!$A$1:$Q$3226,14,FALSE)</f>
        <v>4080375.1405703598</v>
      </c>
      <c r="Z1494" s="25">
        <f t="shared" si="186"/>
        <v>0.90859316848291349</v>
      </c>
      <c r="AA1494" s="1">
        <f t="shared" si="186"/>
        <v>1.0178871458157288</v>
      </c>
      <c r="AB1494" s="1">
        <f t="shared" si="186"/>
        <v>1.0270319757785542</v>
      </c>
      <c r="AC1494" s="1">
        <f t="shared" si="186"/>
        <v>1.0039196969839592</v>
      </c>
      <c r="AD1494" s="1">
        <f t="shared" si="186"/>
        <v>1.0425680129388448</v>
      </c>
      <c r="AE1494" s="1">
        <f t="shared" si="186"/>
        <v>0.96399117854297567</v>
      </c>
      <c r="AF1494" s="1">
        <f t="shared" si="186"/>
        <v>0.91101281447726457</v>
      </c>
      <c r="AG1494" s="1">
        <f t="shared" si="186"/>
        <v>1.0009384665555532</v>
      </c>
      <c r="AH1494" s="1">
        <f t="shared" si="186"/>
        <v>0.89883334854193264</v>
      </c>
      <c r="AI1494" s="1">
        <f t="shared" si="186"/>
        <v>0.96716645142207269</v>
      </c>
      <c r="AJ1494" s="1">
        <f t="shared" si="186"/>
        <v>0.83419387350136098</v>
      </c>
      <c r="AK1494" s="1">
        <f t="shared" si="186"/>
        <v>0.89936424299287343</v>
      </c>
      <c r="AL1494" s="1">
        <f t="shared" si="186"/>
        <v>1.0045200933181995</v>
      </c>
      <c r="AM1494" s="1">
        <f t="shared" si="186"/>
        <v>1.0077231155435302</v>
      </c>
      <c r="AN1494" s="29">
        <f t="shared" si="186"/>
        <v>1.0493385171871532</v>
      </c>
      <c r="AO1494" s="1">
        <f t="shared" si="187"/>
        <v>184311.69379447616</v>
      </c>
      <c r="AP1494" s="1">
        <f t="shared" si="188"/>
        <v>147663.58259171899</v>
      </c>
      <c r="AQ1494" s="29">
        <f t="shared" si="189"/>
        <v>309815.63452258171</v>
      </c>
    </row>
    <row r="1495" spans="1:43" x14ac:dyDescent="0.2">
      <c r="A1495" s="26"/>
      <c r="E1495" s="25" t="s">
        <v>2920</v>
      </c>
      <c r="F1495" s="26" t="s">
        <v>2921</v>
      </c>
      <c r="G1495" s="1">
        <v>0.55314561677165297</v>
      </c>
      <c r="H1495" s="1">
        <v>1.11640203358031</v>
      </c>
      <c r="I1495" s="1">
        <f>VLOOKUP(F1495,'[1]SUSMB vs SHAM all proteins sum'!$B$2:$E$3214,2,FALSE)</f>
        <v>0.28868225847067602</v>
      </c>
      <c r="J1495" s="29">
        <f>VLOOKUP(F1495,'[1]SUSMB vs SHAM all proteins sum'!$B$2:$E$3214,3,FALSE)</f>
        <v>1.24005637932514</v>
      </c>
      <c r="K1495" s="25">
        <f>VLOOKUP($E1495,[1]AllProteinsNorm!$A$1:$Q$3226,4,FALSE)</f>
        <v>425330.58980854298</v>
      </c>
      <c r="L1495" s="1">
        <f>VLOOKUP($E1495,[1]AllProteinsNorm!$A$1:$Q$3226,5,FALSE)</f>
        <v>193902.279088229</v>
      </c>
      <c r="M1495" s="1">
        <f>VLOOKUP($E1495,[1]AllProteinsNorm!$A$1:$Q$3226,10,FALSE)</f>
        <v>265093.72783522902</v>
      </c>
      <c r="N1495" s="1">
        <f>VLOOKUP($E1495,[1]AllProteinsNorm!$A$1:$Q$3226,11,FALSE)</f>
        <v>505048.132495903</v>
      </c>
      <c r="O1495" s="1">
        <f>VLOOKUP($E1495,[1]AllProteinsNorm!$A$1:$Q$3226,15,FALSE)</f>
        <v>360673.819006846</v>
      </c>
      <c r="P1495" s="1">
        <f>VLOOKUP($E1495,[1]AllProteinsNorm!$A$1:$Q$3226,6,FALSE)</f>
        <v>373664.44162435102</v>
      </c>
      <c r="Q1495" s="1">
        <f>VLOOKUP($E1495,[1]AllProteinsNorm!$A$1:$Q$3226,8,FALSE)</f>
        <v>356111.08513351902</v>
      </c>
      <c r="R1495" s="1">
        <f>VLOOKUP($E1495,[1]AllProteinsNorm!$A$1:$Q$3226,13,FALSE)</f>
        <v>401894.66843369498</v>
      </c>
      <c r="S1495" s="1">
        <f>VLOOKUP($E1495,[1]AllProteinsNorm!$A$1:$Q$3226,16,FALSE)</f>
        <v>413050.95554409298</v>
      </c>
      <c r="T1495" s="1">
        <f>VLOOKUP($E1495,[1]AllProteinsNorm!$A$1:$Q$3226,17,FALSE)</f>
        <v>312662.88173084398</v>
      </c>
      <c r="U1495" s="1">
        <f>VLOOKUP($E1495,[1]AllProteinsNorm!$A$1:$Q$3226,3,FALSE)</f>
        <v>358994.53440174699</v>
      </c>
      <c r="V1495" s="1">
        <f>VLOOKUP($E1495,[1]AllProteinsNorm!$A$1:$Q$3226,7,FALSE)</f>
        <v>426865.26514437899</v>
      </c>
      <c r="W1495" s="1">
        <f>VLOOKUP($E1495,[1]AllProteinsNorm!$A$1:$Q$3226,9,FALSE)</f>
        <v>323527.15781415201</v>
      </c>
      <c r="X1495" s="1">
        <f>VLOOKUP($E1495,[1]AllProteinsNorm!$A$1:$Q$3226,12,FALSE)</f>
        <v>476943.61078180902</v>
      </c>
      <c r="Y1495" s="29">
        <f>VLOOKUP($E1495,[1]AllProteinsNorm!$A$1:$Q$3226,14,FALSE)</f>
        <v>493863.68829500198</v>
      </c>
      <c r="Z1495" s="25">
        <f t="shared" si="186"/>
        <v>1.2151965447974804</v>
      </c>
      <c r="AA1495" s="1">
        <f t="shared" si="186"/>
        <v>0.55399114294233598</v>
      </c>
      <c r="AB1495" s="1">
        <f t="shared" si="186"/>
        <v>0.7573896395692149</v>
      </c>
      <c r="AC1495" s="1">
        <f t="shared" si="186"/>
        <v>1.4429546340452615</v>
      </c>
      <c r="AD1495" s="1">
        <f t="shared" si="186"/>
        <v>1.030468038645707</v>
      </c>
      <c r="AE1495" s="1">
        <f t="shared" si="186"/>
        <v>1.0675830736274752</v>
      </c>
      <c r="AF1495" s="1">
        <f t="shared" si="186"/>
        <v>1.0174320177938017</v>
      </c>
      <c r="AG1495" s="1">
        <f t="shared" si="186"/>
        <v>1.1482386269771792</v>
      </c>
      <c r="AH1495" s="1">
        <f t="shared" si="186"/>
        <v>1.1801128487570582</v>
      </c>
      <c r="AI1495" s="1">
        <f t="shared" si="186"/>
        <v>0.89329773750054742</v>
      </c>
      <c r="AJ1495" s="1">
        <f t="shared" si="186"/>
        <v>1.0256702157316147</v>
      </c>
      <c r="AK1495" s="1">
        <f t="shared" si="186"/>
        <v>1.2195812098325847</v>
      </c>
      <c r="AL1495" s="1">
        <f t="shared" si="186"/>
        <v>0.92433766520502936</v>
      </c>
      <c r="AM1495" s="1">
        <f t="shared" si="186"/>
        <v>1.3626582281471433</v>
      </c>
      <c r="AN1495" s="29">
        <f t="shared" si="186"/>
        <v>1.4109999656671111</v>
      </c>
      <c r="AO1495" s="1">
        <f t="shared" si="187"/>
        <v>110818.88342601372</v>
      </c>
      <c r="AP1495" s="1">
        <f t="shared" si="188"/>
        <v>35647.230132674704</v>
      </c>
      <c r="AQ1495" s="29">
        <f t="shared" si="189"/>
        <v>65872.260838038565</v>
      </c>
    </row>
    <row r="1496" spans="1:43" x14ac:dyDescent="0.2">
      <c r="A1496" s="26"/>
      <c r="E1496" s="25" t="s">
        <v>2922</v>
      </c>
      <c r="F1496" s="26" t="s">
        <v>2923</v>
      </c>
      <c r="G1496" s="43">
        <v>2.2840599923316999E-2</v>
      </c>
      <c r="H1496" s="1">
        <v>1.06191027673241</v>
      </c>
      <c r="I1496" s="1">
        <f>VLOOKUP(F1496,'[1]SUSMB vs SHAM all proteins sum'!$B$2:$E$3214,2,FALSE)</f>
        <v>0.22001517114504099</v>
      </c>
      <c r="J1496" s="29">
        <f>VLOOKUP(F1496,'[1]SUSMB vs SHAM all proteins sum'!$B$2:$E$3214,3,FALSE)</f>
        <v>1.03646410236708</v>
      </c>
      <c r="K1496" s="25">
        <f>VLOOKUP($E1496,[1]AllProteinsNorm!$A$1:$Q$3226,4,FALSE)</f>
        <v>7078600.4335725</v>
      </c>
      <c r="L1496" s="1">
        <f>VLOOKUP($E1496,[1]AllProteinsNorm!$A$1:$Q$3226,5,FALSE)</f>
        <v>7213842.6700176997</v>
      </c>
      <c r="M1496" s="1">
        <f>VLOOKUP($E1496,[1]AllProteinsNorm!$A$1:$Q$3226,10,FALSE)</f>
        <v>7567775.1745795105</v>
      </c>
      <c r="N1496" s="1">
        <f>VLOOKUP($E1496,[1]AllProteinsNorm!$A$1:$Q$3226,11,FALSE)</f>
        <v>7742036.3937251205</v>
      </c>
      <c r="O1496" s="1">
        <f>VLOOKUP($E1496,[1]AllProteinsNorm!$A$1:$Q$3226,15,FALSE)</f>
        <v>7675670.28314126</v>
      </c>
      <c r="P1496" s="1">
        <f>VLOOKUP($E1496,[1]AllProteinsNorm!$A$1:$Q$3226,6,FALSE)</f>
        <v>7821384.4856950399</v>
      </c>
      <c r="Q1496" s="1">
        <f>VLOOKUP($E1496,[1]AllProteinsNorm!$A$1:$Q$3226,8,FALSE)</f>
        <v>7686964.2405888299</v>
      </c>
      <c r="R1496" s="1">
        <f>VLOOKUP($E1496,[1]AllProteinsNorm!$A$1:$Q$3226,13,FALSE)</f>
        <v>7812662.3084276598</v>
      </c>
      <c r="S1496" s="1">
        <f>VLOOKUP($E1496,[1]AllProteinsNorm!$A$1:$Q$3226,16,FALSE)</f>
        <v>8020745.2706381902</v>
      </c>
      <c r="T1496" s="1">
        <f>VLOOKUP($E1496,[1]AllProteinsNorm!$A$1:$Q$3226,17,FALSE)</f>
        <v>8230773.5093115801</v>
      </c>
      <c r="U1496" s="1">
        <f>VLOOKUP($E1496,[1]AllProteinsNorm!$A$1:$Q$3226,3,FALSE)</f>
        <v>7400905.5740394201</v>
      </c>
      <c r="V1496" s="1">
        <f>VLOOKUP($E1496,[1]AllProteinsNorm!$A$1:$Q$3226,7,FALSE)</f>
        <v>7389938.0468419502</v>
      </c>
      <c r="W1496" s="1">
        <f>VLOOKUP($E1496,[1]AllProteinsNorm!$A$1:$Q$3226,9,FALSE)</f>
        <v>8239232.2510169204</v>
      </c>
      <c r="X1496" s="1">
        <f>VLOOKUP($E1496,[1]AllProteinsNorm!$A$1:$Q$3226,12,FALSE)</f>
        <v>7771496.7479326902</v>
      </c>
      <c r="Y1496" s="29">
        <f>VLOOKUP($E1496,[1]AllProteinsNorm!$A$1:$Q$3226,14,FALSE)</f>
        <v>7843466.6670910902</v>
      </c>
      <c r="Z1496" s="25">
        <f t="shared" si="186"/>
        <v>0.94943595198908881</v>
      </c>
      <c r="AA1496" s="1">
        <f t="shared" si="186"/>
        <v>0.96757567363512009</v>
      </c>
      <c r="AB1496" s="1">
        <f t="shared" si="186"/>
        <v>1.0150478042578301</v>
      </c>
      <c r="AC1496" s="1">
        <f t="shared" si="186"/>
        <v>1.0384210498657602</v>
      </c>
      <c r="AD1496" s="1">
        <f t="shared" si="186"/>
        <v>1.0295195202522007</v>
      </c>
      <c r="AE1496" s="1">
        <f t="shared" si="186"/>
        <v>1.0490638219709174</v>
      </c>
      <c r="AF1496" s="1">
        <f t="shared" si="186"/>
        <v>1.0310343520811174</v>
      </c>
      <c r="AG1496" s="1">
        <f t="shared" si="186"/>
        <v>1.0478939369413858</v>
      </c>
      <c r="AH1496" s="1">
        <f t="shared" si="186"/>
        <v>1.0758036130380992</v>
      </c>
      <c r="AI1496" s="1">
        <f t="shared" si="186"/>
        <v>1.1039742044707932</v>
      </c>
      <c r="AJ1496" s="1">
        <f t="shared" si="186"/>
        <v>0.99266597898974374</v>
      </c>
      <c r="AK1496" s="1">
        <f t="shared" si="186"/>
        <v>0.99119493047903684</v>
      </c>
      <c r="AL1496" s="1">
        <f t="shared" si="186"/>
        <v>1.1051087555107912</v>
      </c>
      <c r="AM1496" s="1">
        <f t="shared" si="186"/>
        <v>1.0423724975714874</v>
      </c>
      <c r="AN1496" s="29">
        <f t="shared" si="186"/>
        <v>1.0520256527893823</v>
      </c>
      <c r="AO1496" s="1">
        <f t="shared" si="187"/>
        <v>262158.45800752437</v>
      </c>
      <c r="AP1496" s="1">
        <f t="shared" si="188"/>
        <v>190856.45196709482</v>
      </c>
      <c r="AQ1496" s="29">
        <f t="shared" si="189"/>
        <v>315548.57044665958</v>
      </c>
    </row>
    <row r="1497" spans="1:43" x14ac:dyDescent="0.2">
      <c r="A1497" s="26"/>
      <c r="E1497" s="25" t="s">
        <v>2924</v>
      </c>
      <c r="F1497" s="26" t="s">
        <v>2925</v>
      </c>
      <c r="G1497" s="1">
        <v>0.94899264646802595</v>
      </c>
      <c r="H1497" s="1">
        <v>1.05151678151962</v>
      </c>
      <c r="I1497" s="1">
        <f>VLOOKUP(F1497,'[1]SUSMB vs SHAM all proteins sum'!$B$2:$E$3214,2,FALSE)</f>
        <v>0.42214725456369501</v>
      </c>
      <c r="J1497" s="29">
        <f>VLOOKUP(F1497,'[1]SUSMB vs SHAM all proteins sum'!$B$2:$E$3214,3,FALSE)</f>
        <v>1.7856583634276</v>
      </c>
      <c r="K1497" s="25">
        <f>VLOOKUP($E1497,[1]AllProteinsNorm!$A$1:$Q$3226,4,FALSE)</f>
        <v>43172.698874497502</v>
      </c>
      <c r="L1497" s="1">
        <f>VLOOKUP($E1497,[1]AllProteinsNorm!$A$1:$Q$3226,5,FALSE)</f>
        <v>6322.0865553296198</v>
      </c>
      <c r="M1497" s="1">
        <f>VLOOKUP($E1497,[1]AllProteinsNorm!$A$1:$Q$3226,10,FALSE)</f>
        <v>108384.90151717101</v>
      </c>
      <c r="N1497" s="1">
        <f>VLOOKUP($E1497,[1]AllProteinsNorm!$A$1:$Q$3226,11,FALSE)</f>
        <v>7728.0339716328599</v>
      </c>
      <c r="O1497" s="1">
        <f>VLOOKUP($E1497,[1]AllProteinsNorm!$A$1:$Q$3226,15,FALSE)</f>
        <v>59439.828027213698</v>
      </c>
      <c r="P1497" s="1">
        <f>VLOOKUP($E1497,[1]AllProteinsNorm!$A$1:$Q$3226,6,FALSE)</f>
        <v>101345.33806850199</v>
      </c>
      <c r="Q1497" s="1">
        <f>VLOOKUP($E1497,[1]AllProteinsNorm!$A$1:$Q$3226,8,FALSE)</f>
        <v>19516.3770650279</v>
      </c>
      <c r="R1497" s="1">
        <f>VLOOKUP($E1497,[1]AllProteinsNorm!$A$1:$Q$3226,13,FALSE)</f>
        <v>12124.709434864901</v>
      </c>
      <c r="S1497" s="1">
        <f>VLOOKUP($E1497,[1]AllProteinsNorm!$A$1:$Q$3226,16,FALSE)</f>
        <v>85311.393425458504</v>
      </c>
      <c r="T1497" s="1">
        <f>VLOOKUP($E1497,[1]AllProteinsNorm!$A$1:$Q$3226,17,FALSE)</f>
        <v>8538.5608890763306</v>
      </c>
      <c r="U1497" s="1">
        <f>VLOOKUP($E1497,[1]AllProteinsNorm!$A$1:$Q$3226,3,FALSE)</f>
        <v>94866.039125135998</v>
      </c>
      <c r="V1497" s="1">
        <f>VLOOKUP($E1497,[1]AllProteinsNorm!$A$1:$Q$3226,7,FALSE)</f>
        <v>40512.369615219803</v>
      </c>
      <c r="W1497" s="1">
        <f>VLOOKUP($E1497,[1]AllProteinsNorm!$A$1:$Q$3226,9,FALSE)</f>
        <v>81894.582488574393</v>
      </c>
      <c r="X1497" s="1">
        <f>VLOOKUP($E1497,[1]AllProteinsNorm!$A$1:$Q$3226,12,FALSE)</f>
        <v>11485.202394510199</v>
      </c>
      <c r="Y1497" s="29">
        <f>VLOOKUP($E1497,[1]AllProteinsNorm!$A$1:$Q$3226,14,FALSE)</f>
        <v>68247.164286296203</v>
      </c>
      <c r="Z1497" s="25">
        <f t="shared" si="186"/>
        <v>0.95919060386848642</v>
      </c>
      <c r="AA1497" s="1">
        <f t="shared" si="186"/>
        <v>0.14046112888016751</v>
      </c>
      <c r="AB1497" s="1">
        <f t="shared" si="186"/>
        <v>2.408044478263851</v>
      </c>
      <c r="AC1497" s="1">
        <f t="shared" si="186"/>
        <v>0.17169780359377587</v>
      </c>
      <c r="AD1497" s="1">
        <f t="shared" si="186"/>
        <v>1.3206059853937193</v>
      </c>
      <c r="AE1497" s="1">
        <f t="shared" si="186"/>
        <v>2.2516427871180609</v>
      </c>
      <c r="AF1497" s="1">
        <f t="shared" si="186"/>
        <v>0.43360563481907349</v>
      </c>
      <c r="AG1497" s="1">
        <f t="shared" si="186"/>
        <v>0.26938105950628649</v>
      </c>
      <c r="AH1497" s="1">
        <f t="shared" si="186"/>
        <v>1.8954081887376564</v>
      </c>
      <c r="AI1497" s="1">
        <f t="shared" si="186"/>
        <v>0.1897057072843536</v>
      </c>
      <c r="AJ1497" s="1">
        <f t="shared" si="186"/>
        <v>2.1076887877584598</v>
      </c>
      <c r="AK1497" s="1">
        <f t="shared" si="186"/>
        <v>0.90008466666234777</v>
      </c>
      <c r="AL1497" s="1">
        <f t="shared" si="186"/>
        <v>1.8194950994174448</v>
      </c>
      <c r="AM1497" s="1">
        <f t="shared" si="186"/>
        <v>0.25517279455627379</v>
      </c>
      <c r="AN1497" s="29">
        <f t="shared" si="186"/>
        <v>1.5162832167241058</v>
      </c>
      <c r="AO1497" s="1">
        <f t="shared" si="187"/>
        <v>37721.806401796173</v>
      </c>
      <c r="AP1497" s="1">
        <f t="shared" si="188"/>
        <v>39645.3462947394</v>
      </c>
      <c r="AQ1497" s="29">
        <f t="shared" si="189"/>
        <v>29982.291086090667</v>
      </c>
    </row>
    <row r="1498" spans="1:43" x14ac:dyDescent="0.2">
      <c r="A1498" s="26"/>
      <c r="E1498" s="25" t="s">
        <v>2926</v>
      </c>
      <c r="F1498" s="26" t="s">
        <v>2927</v>
      </c>
      <c r="G1498" s="1">
        <v>0.78350950805900399</v>
      </c>
      <c r="H1498" s="1">
        <v>1.02090976048604</v>
      </c>
      <c r="I1498" s="1">
        <f>VLOOKUP(F1498,'[1]SUSMB vs SHAM all proteins sum'!$B$2:$E$3214,2,FALSE)</f>
        <v>0.46796101486242703</v>
      </c>
      <c r="J1498" s="29">
        <f>VLOOKUP(F1498,'[1]SUSMB vs SHAM all proteins sum'!$B$2:$E$3214,3,FALSE)</f>
        <v>1.06184165482755</v>
      </c>
      <c r="K1498" s="25">
        <f>VLOOKUP($E1498,[1]AllProteinsNorm!$A$1:$Q$3226,4,FALSE)</f>
        <v>978404.35660406097</v>
      </c>
      <c r="L1498" s="1">
        <f>VLOOKUP($E1498,[1]AllProteinsNorm!$A$1:$Q$3226,5,FALSE)</f>
        <v>1457387.6546631299</v>
      </c>
      <c r="M1498" s="1">
        <f>VLOOKUP($E1498,[1]AllProteinsNorm!$A$1:$Q$3226,10,FALSE)</f>
        <v>1202373.81762942</v>
      </c>
      <c r="N1498" s="1">
        <f>VLOOKUP($E1498,[1]AllProteinsNorm!$A$1:$Q$3226,11,FALSE)</f>
        <v>1339564.9474901301</v>
      </c>
      <c r="O1498" s="1">
        <f>VLOOKUP($E1498,[1]AllProteinsNorm!$A$1:$Q$3226,15,FALSE)</f>
        <v>1175300.4163767099</v>
      </c>
      <c r="P1498" s="1">
        <f>VLOOKUP($E1498,[1]AllProteinsNorm!$A$1:$Q$3226,6,FALSE)</f>
        <v>1326038.2850005899</v>
      </c>
      <c r="Q1498" s="1">
        <f>VLOOKUP($E1498,[1]AllProteinsNorm!$A$1:$Q$3226,8,FALSE)</f>
        <v>1234633.7526466199</v>
      </c>
      <c r="R1498" s="1">
        <f>VLOOKUP($E1498,[1]AllProteinsNorm!$A$1:$Q$3226,13,FALSE)</f>
        <v>1215118.8788167599</v>
      </c>
      <c r="S1498" s="1">
        <f>VLOOKUP($E1498,[1]AllProteinsNorm!$A$1:$Q$3226,16,FALSE)</f>
        <v>1318157.6279397199</v>
      </c>
      <c r="T1498" s="1">
        <f>VLOOKUP($E1498,[1]AllProteinsNorm!$A$1:$Q$3226,17,FALSE)</f>
        <v>1141568.8118080799</v>
      </c>
      <c r="U1498" s="1">
        <f>VLOOKUP($E1498,[1]AllProteinsNorm!$A$1:$Q$3226,3,FALSE)</f>
        <v>1223241.0683354</v>
      </c>
      <c r="V1498" s="1">
        <f>VLOOKUP($E1498,[1]AllProteinsNorm!$A$1:$Q$3226,7,FALSE)</f>
        <v>1264159.5113142401</v>
      </c>
      <c r="W1498" s="1">
        <f>VLOOKUP($E1498,[1]AllProteinsNorm!$A$1:$Q$3226,9,FALSE)</f>
        <v>1497094.7631444801</v>
      </c>
      <c r="X1498" s="1">
        <f>VLOOKUP($E1498,[1]AllProteinsNorm!$A$1:$Q$3226,12,FALSE)</f>
        <v>1184996.4778895001</v>
      </c>
      <c r="Y1498" s="29">
        <f>VLOOKUP($E1498,[1]AllProteinsNorm!$A$1:$Q$3226,14,FALSE)</f>
        <v>1328202.0618330899</v>
      </c>
      <c r="Z1498" s="25">
        <f t="shared" si="186"/>
        <v>0.79505883031663915</v>
      </c>
      <c r="AA1498" s="1">
        <f t="shared" si="186"/>
        <v>1.1842843055770269</v>
      </c>
      <c r="AB1498" s="1">
        <f t="shared" si="186"/>
        <v>0.97705811977966706</v>
      </c>
      <c r="AC1498" s="1">
        <f t="shared" si="186"/>
        <v>1.0885406765575849</v>
      </c>
      <c r="AD1498" s="1">
        <f t="shared" si="186"/>
        <v>0.95505806776908164</v>
      </c>
      <c r="AE1498" s="1">
        <f t="shared" si="186"/>
        <v>1.0775488076187041</v>
      </c>
      <c r="AF1498" s="1">
        <f t="shared" si="186"/>
        <v>1.0032727886205635</v>
      </c>
      <c r="AG1498" s="1">
        <f t="shared" si="186"/>
        <v>0.98741485354881275</v>
      </c>
      <c r="AH1498" s="1">
        <f t="shared" si="186"/>
        <v>1.071144925683132</v>
      </c>
      <c r="AI1498" s="1">
        <f t="shared" si="186"/>
        <v>0.92764750904454474</v>
      </c>
      <c r="AJ1498" s="1">
        <f t="shared" si="186"/>
        <v>0.99401500659873754</v>
      </c>
      <c r="AK1498" s="1">
        <f t="shared" si="186"/>
        <v>1.0272656449401814</v>
      </c>
      <c r="AL1498" s="1">
        <f t="shared" si="186"/>
        <v>1.2165506042820047</v>
      </c>
      <c r="AM1498" s="1">
        <f t="shared" si="186"/>
        <v>0.96293716118583017</v>
      </c>
      <c r="AN1498" s="29">
        <f t="shared" si="186"/>
        <v>1.0793071091490496</v>
      </c>
      <c r="AO1498" s="1">
        <f t="shared" si="187"/>
        <v>161717.90486062356</v>
      </c>
      <c r="AP1498" s="1">
        <f t="shared" si="188"/>
        <v>68695.662721044617</v>
      </c>
      <c r="AQ1498" s="29">
        <f t="shared" si="189"/>
        <v>109583.68731922816</v>
      </c>
    </row>
    <row r="1499" spans="1:43" x14ac:dyDescent="0.2">
      <c r="A1499" s="26"/>
      <c r="E1499" s="25" t="s">
        <v>2928</v>
      </c>
      <c r="F1499" s="26" t="s">
        <v>2929</v>
      </c>
      <c r="G1499" s="1">
        <v>0.95929959627064498</v>
      </c>
      <c r="H1499" s="1">
        <v>0.99591254987849198</v>
      </c>
      <c r="I1499" s="1">
        <f>VLOOKUP(F1499,'[1]SUSMB vs SHAM all proteins sum'!$B$2:$E$3214,2,FALSE)</f>
        <v>0.448979251581136</v>
      </c>
      <c r="J1499" s="29">
        <f>VLOOKUP(F1499,'[1]SUSMB vs SHAM all proteins sum'!$B$2:$E$3214,3,FALSE)</f>
        <v>0.95432765906884098</v>
      </c>
      <c r="K1499" s="25">
        <f>VLOOKUP($E1499,[1]AllProteinsNorm!$A$1:$Q$3226,4,FALSE)</f>
        <v>960249.10074922501</v>
      </c>
      <c r="L1499" s="1">
        <f>VLOOKUP($E1499,[1]AllProteinsNorm!$A$1:$Q$3226,5,FALSE)</f>
        <v>1022175.02643916</v>
      </c>
      <c r="M1499" s="1">
        <f>VLOOKUP($E1499,[1]AllProteinsNorm!$A$1:$Q$3226,10,FALSE)</f>
        <v>978059.45838832296</v>
      </c>
      <c r="N1499" s="1">
        <f>VLOOKUP($E1499,[1]AllProteinsNorm!$A$1:$Q$3226,11,FALSE)</f>
        <v>874254.99502869695</v>
      </c>
      <c r="O1499" s="1">
        <f>VLOOKUP($E1499,[1]AllProteinsNorm!$A$1:$Q$3226,15,FALSE)</f>
        <v>863243.31670828501</v>
      </c>
      <c r="P1499" s="1">
        <f>VLOOKUP($E1499,[1]AllProteinsNorm!$A$1:$Q$3226,6,FALSE)</f>
        <v>960875.10546198895</v>
      </c>
      <c r="Q1499" s="1">
        <f>VLOOKUP($E1499,[1]AllProteinsNorm!$A$1:$Q$3226,8,FALSE)</f>
        <v>852929.95008012897</v>
      </c>
      <c r="R1499" s="1">
        <f>VLOOKUP($E1499,[1]AllProteinsNorm!$A$1:$Q$3226,13,FALSE)</f>
        <v>755484.51480904303</v>
      </c>
      <c r="S1499" s="1">
        <f>VLOOKUP($E1499,[1]AllProteinsNorm!$A$1:$Q$3226,16,FALSE)</f>
        <v>1141185.8131720601</v>
      </c>
      <c r="T1499" s="1">
        <f>VLOOKUP($E1499,[1]AllProteinsNorm!$A$1:$Q$3226,17,FALSE)</f>
        <v>1004591.65859904</v>
      </c>
      <c r="U1499" s="1">
        <f>VLOOKUP($E1499,[1]AllProteinsNorm!$A$1:$Q$3226,3,FALSE)</f>
        <v>794648.40857544297</v>
      </c>
      <c r="V1499" s="1">
        <f>VLOOKUP($E1499,[1]AllProteinsNorm!$A$1:$Q$3226,7,FALSE)</f>
        <v>846439.37199723802</v>
      </c>
      <c r="W1499" s="1">
        <f>VLOOKUP($E1499,[1]AllProteinsNorm!$A$1:$Q$3226,9,FALSE)</f>
        <v>973404.81916585797</v>
      </c>
      <c r="X1499" s="1">
        <f>VLOOKUP($E1499,[1]AllProteinsNorm!$A$1:$Q$3226,12,FALSE)</f>
        <v>848694.97074047104</v>
      </c>
      <c r="Y1499" s="29">
        <f>VLOOKUP($E1499,[1]AllProteinsNorm!$A$1:$Q$3226,14,FALSE)</f>
        <v>1032089.4531371</v>
      </c>
      <c r="Z1499" s="25">
        <f t="shared" si="186"/>
        <v>1.0219804181219774</v>
      </c>
      <c r="AA1499" s="1">
        <f t="shared" si="186"/>
        <v>1.0878873618304497</v>
      </c>
      <c r="AB1499" s="1">
        <f t="shared" si="186"/>
        <v>1.0409357462058104</v>
      </c>
      <c r="AC1499" s="1">
        <f t="shared" si="186"/>
        <v>0.93045802872143546</v>
      </c>
      <c r="AD1499" s="1">
        <f t="shared" si="186"/>
        <v>0.91873844512032743</v>
      </c>
      <c r="AE1499" s="1">
        <f t="shared" si="186"/>
        <v>1.0226466666585265</v>
      </c>
      <c r="AF1499" s="1">
        <f t="shared" si="186"/>
        <v>0.90776206541774362</v>
      </c>
      <c r="AG1499" s="1">
        <f t="shared" si="186"/>
        <v>0.80405217742647084</v>
      </c>
      <c r="AH1499" s="1">
        <f t="shared" si="186"/>
        <v>1.2145489681692805</v>
      </c>
      <c r="AI1499" s="1">
        <f t="shared" si="186"/>
        <v>1.0691736159876077</v>
      </c>
      <c r="AJ1499" s="1">
        <f t="shared" si="186"/>
        <v>0.84573379159871143</v>
      </c>
      <c r="AK1499" s="1">
        <f t="shared" si="186"/>
        <v>0.9008542290054723</v>
      </c>
      <c r="AL1499" s="1">
        <f t="shared" si="186"/>
        <v>1.035981875241422</v>
      </c>
      <c r="AM1499" s="1">
        <f t="shared" si="186"/>
        <v>0.90325483291640141</v>
      </c>
      <c r="AN1499" s="29">
        <f t="shared" si="186"/>
        <v>1.0984391550414974</v>
      </c>
      <c r="AO1499" s="1">
        <f t="shared" si="187"/>
        <v>61358.720627425406</v>
      </c>
      <c r="AP1499" s="1">
        <f t="shared" si="188"/>
        <v>131655.10892249219</v>
      </c>
      <c r="AQ1499" s="29">
        <f t="shared" si="189"/>
        <v>88804.655869727969</v>
      </c>
    </row>
    <row r="1500" spans="1:43" x14ac:dyDescent="0.2">
      <c r="A1500" s="26"/>
      <c r="E1500" s="25" t="s">
        <v>2930</v>
      </c>
      <c r="F1500" s="26" t="s">
        <v>2931</v>
      </c>
      <c r="G1500" s="1">
        <v>0.70431374070352504</v>
      </c>
      <c r="H1500" s="1">
        <v>0.95992665517729003</v>
      </c>
      <c r="I1500" s="1">
        <f>VLOOKUP(F1500,'[1]SUSMB vs SHAM all proteins sum'!$B$2:$E$3214,2,FALSE)</f>
        <v>0.44902903813619299</v>
      </c>
      <c r="J1500" s="29">
        <f>VLOOKUP(F1500,'[1]SUSMB vs SHAM all proteins sum'!$B$2:$E$3214,3,FALSE)</f>
        <v>0.92225753647790698</v>
      </c>
      <c r="K1500" s="25">
        <f>VLOOKUP($E1500,[1]AllProteinsNorm!$A$1:$Q$3226,4,FALSE)</f>
        <v>566601.84273045801</v>
      </c>
      <c r="L1500" s="1">
        <f>VLOOKUP($E1500,[1]AllProteinsNorm!$A$1:$Q$3226,5,FALSE)</f>
        <v>507914.39292298601</v>
      </c>
      <c r="M1500" s="1">
        <f>VLOOKUP($E1500,[1]AllProteinsNorm!$A$1:$Q$3226,10,FALSE)</f>
        <v>666544.91037940898</v>
      </c>
      <c r="N1500" s="1">
        <f>VLOOKUP($E1500,[1]AllProteinsNorm!$A$1:$Q$3226,11,FALSE)</f>
        <v>510847.33397506201</v>
      </c>
      <c r="O1500" s="1">
        <f>VLOOKUP($E1500,[1]AllProteinsNorm!$A$1:$Q$3226,15,FALSE)</f>
        <v>768724.82156809198</v>
      </c>
      <c r="P1500" s="1">
        <f>VLOOKUP($E1500,[1]AllProteinsNorm!$A$1:$Q$3226,6,FALSE)</f>
        <v>569597.01825487695</v>
      </c>
      <c r="Q1500" s="1">
        <f>VLOOKUP($E1500,[1]AllProteinsNorm!$A$1:$Q$3226,8,FALSE)</f>
        <v>677954.22722063202</v>
      </c>
      <c r="R1500" s="1">
        <f>VLOOKUP($E1500,[1]AllProteinsNorm!$A$1:$Q$3226,13,FALSE)</f>
        <v>616529.97194469499</v>
      </c>
      <c r="S1500" s="1">
        <f>VLOOKUP($E1500,[1]AllProteinsNorm!$A$1:$Q$3226,16,FALSE)</f>
        <v>454972.01220633002</v>
      </c>
      <c r="T1500" s="1">
        <f>VLOOKUP($E1500,[1]AllProteinsNorm!$A$1:$Q$3226,17,FALSE)</f>
        <v>566817.50611272</v>
      </c>
      <c r="U1500" s="1">
        <f>VLOOKUP($E1500,[1]AllProteinsNorm!$A$1:$Q$3226,3,FALSE)</f>
        <v>510487.18406164303</v>
      </c>
      <c r="V1500" s="1">
        <f>VLOOKUP($E1500,[1]AllProteinsNorm!$A$1:$Q$3226,7,FALSE)</f>
        <v>507385.22048217902</v>
      </c>
      <c r="W1500" s="1">
        <f>VLOOKUP($E1500,[1]AllProteinsNorm!$A$1:$Q$3226,9,FALSE)</f>
        <v>486557.45444178401</v>
      </c>
      <c r="X1500" s="1">
        <f>VLOOKUP($E1500,[1]AllProteinsNorm!$A$1:$Q$3226,12,FALSE)</f>
        <v>683030.86092626804</v>
      </c>
      <c r="Y1500" s="29">
        <f>VLOOKUP($E1500,[1]AllProteinsNorm!$A$1:$Q$3226,14,FALSE)</f>
        <v>583880.41165440006</v>
      </c>
      <c r="Z1500" s="25">
        <f t="shared" si="186"/>
        <v>0.93788584406262598</v>
      </c>
      <c r="AA1500" s="1">
        <f t="shared" si="186"/>
        <v>0.84074156346283924</v>
      </c>
      <c r="AB1500" s="1">
        <f t="shared" si="186"/>
        <v>1.10331980719348</v>
      </c>
      <c r="AC1500" s="1">
        <f t="shared" si="186"/>
        <v>0.84559640805874858</v>
      </c>
      <c r="AD1500" s="1">
        <f t="shared" si="186"/>
        <v>1.2724563772223063</v>
      </c>
      <c r="AE1500" s="1">
        <f t="shared" si="186"/>
        <v>0.94284370426177067</v>
      </c>
      <c r="AF1500" s="1">
        <f t="shared" si="186"/>
        <v>1.1222054442472564</v>
      </c>
      <c r="AG1500" s="1">
        <f t="shared" si="186"/>
        <v>1.0205309787570411</v>
      </c>
      <c r="AH1500" s="1">
        <f t="shared" si="186"/>
        <v>0.75310699244583856</v>
      </c>
      <c r="AI1500" s="1">
        <f t="shared" si="186"/>
        <v>0.93824282778214851</v>
      </c>
      <c r="AJ1500" s="1">
        <f t="shared" si="186"/>
        <v>0.84500025838174031</v>
      </c>
      <c r="AK1500" s="1">
        <f t="shared" si="186"/>
        <v>0.83986563383488522</v>
      </c>
      <c r="AL1500" s="1">
        <f t="shared" si="186"/>
        <v>0.80538980714395891</v>
      </c>
      <c r="AM1500" s="1">
        <f t="shared" si="186"/>
        <v>1.1306087047538982</v>
      </c>
      <c r="AN1500" s="29">
        <f t="shared" si="186"/>
        <v>0.96648674857315864</v>
      </c>
      <c r="AO1500" s="1">
        <f t="shared" si="187"/>
        <v>100353.91141644733</v>
      </c>
      <c r="AP1500" s="1">
        <f t="shared" si="188"/>
        <v>73216.856208079902</v>
      </c>
      <c r="AQ1500" s="29">
        <f t="shared" si="189"/>
        <v>72327.369808374642</v>
      </c>
    </row>
    <row r="1501" spans="1:43" x14ac:dyDescent="0.2">
      <c r="A1501" s="26"/>
      <c r="E1501" s="25" t="s">
        <v>2932</v>
      </c>
      <c r="F1501" s="26" t="s">
        <v>2933</v>
      </c>
      <c r="G1501" s="1">
        <v>0.80788528028961504</v>
      </c>
      <c r="H1501" s="1">
        <v>0.93821091957383496</v>
      </c>
      <c r="I1501" s="1">
        <f>VLOOKUP(F1501,'[1]SUSMB vs SHAM all proteins sum'!$B$2:$E$3214,2,FALSE)</f>
        <v>0.208596012542936</v>
      </c>
      <c r="J1501" s="29">
        <f>VLOOKUP(F1501,'[1]SUSMB vs SHAM all proteins sum'!$B$2:$E$3214,3,FALSE)</f>
        <v>0.82646433796277896</v>
      </c>
      <c r="K1501" s="25">
        <f>VLOOKUP($E1501,[1]AllProteinsNorm!$A$1:$Q$3226,4,FALSE)</f>
        <v>743660.19931290403</v>
      </c>
      <c r="L1501" s="1">
        <f>VLOOKUP($E1501,[1]AllProteinsNorm!$A$1:$Q$3226,5,FALSE)</f>
        <v>794185.15345752495</v>
      </c>
      <c r="M1501" s="1">
        <f>VLOOKUP($E1501,[1]AllProteinsNorm!$A$1:$Q$3226,10,FALSE)</f>
        <v>968998.86558622797</v>
      </c>
      <c r="N1501" s="1">
        <f>VLOOKUP($E1501,[1]AllProteinsNorm!$A$1:$Q$3226,11,FALSE)</f>
        <v>556622.01952513203</v>
      </c>
      <c r="O1501" s="1">
        <f>VLOOKUP($E1501,[1]AllProteinsNorm!$A$1:$Q$3226,15,FALSE)</f>
        <v>948879.85656729701</v>
      </c>
      <c r="P1501" s="1">
        <f>VLOOKUP($E1501,[1]AllProteinsNorm!$A$1:$Q$3226,6,FALSE)</f>
        <v>858875.06956464297</v>
      </c>
      <c r="Q1501" s="1">
        <f>VLOOKUP($E1501,[1]AllProteinsNorm!$A$1:$Q$3226,8,FALSE)</f>
        <v>910453.22461873398</v>
      </c>
      <c r="R1501" s="1">
        <f>VLOOKUP($E1501,[1]AllProteinsNorm!$A$1:$Q$3226,13,FALSE)</f>
        <v>1442079.29460784</v>
      </c>
      <c r="S1501" s="1">
        <f>VLOOKUP($E1501,[1]AllProteinsNorm!$A$1:$Q$3226,16,FALSE)</f>
        <v>381713.49157332</v>
      </c>
      <c r="T1501" s="1">
        <f>VLOOKUP($E1501,[1]AllProteinsNorm!$A$1:$Q$3226,17,FALSE)</f>
        <v>510480.68099434301</v>
      </c>
      <c r="U1501" s="1">
        <f>VLOOKUP($E1501,[1]AllProteinsNorm!$A$1:$Q$3226,3,FALSE)</f>
        <v>644157.61416301702</v>
      </c>
      <c r="V1501" s="1">
        <f>VLOOKUP($E1501,[1]AllProteinsNorm!$A$1:$Q$3226,7,FALSE)</f>
        <v>857013.52796002105</v>
      </c>
      <c r="W1501" s="1">
        <f>VLOOKUP($E1501,[1]AllProteinsNorm!$A$1:$Q$3226,9,FALSE)</f>
        <v>689094.50028590194</v>
      </c>
      <c r="X1501" s="1">
        <f>VLOOKUP($E1501,[1]AllProteinsNorm!$A$1:$Q$3226,12,FALSE)</f>
        <v>653679.16854688502</v>
      </c>
      <c r="Y1501" s="29">
        <f>VLOOKUP($E1501,[1]AllProteinsNorm!$A$1:$Q$3226,14,FALSE)</f>
        <v>468693.05977060302</v>
      </c>
      <c r="Z1501" s="25">
        <f t="shared" si="186"/>
        <v>0.92671492165360181</v>
      </c>
      <c r="AA1501" s="1">
        <f t="shared" si="186"/>
        <v>0.989676781068621</v>
      </c>
      <c r="AB1501" s="1">
        <f t="shared" si="186"/>
        <v>1.2075215382426725</v>
      </c>
      <c r="AC1501" s="1">
        <f t="shared" si="186"/>
        <v>0.69363659866629579</v>
      </c>
      <c r="AD1501" s="1">
        <f t="shared" si="186"/>
        <v>1.1824501603688087</v>
      </c>
      <c r="AE1501" s="1">
        <f t="shared" si="186"/>
        <v>1.0702903604861764</v>
      </c>
      <c r="AF1501" s="1">
        <f t="shared" si="186"/>
        <v>1.1345646701294139</v>
      </c>
      <c r="AG1501" s="1">
        <f t="shared" si="186"/>
        <v>1.7970524733682578</v>
      </c>
      <c r="AH1501" s="1">
        <f t="shared" si="186"/>
        <v>0.47567368640183449</v>
      </c>
      <c r="AI1501" s="1">
        <f t="shared" si="186"/>
        <v>0.6361373981429117</v>
      </c>
      <c r="AJ1501" s="1">
        <f t="shared" si="186"/>
        <v>0.80271940530526797</v>
      </c>
      <c r="AK1501" s="1">
        <f t="shared" si="186"/>
        <v>1.0679705934959893</v>
      </c>
      <c r="AL1501" s="1">
        <f t="shared" si="186"/>
        <v>0.85871767298343915</v>
      </c>
      <c r="AM1501" s="1">
        <f t="shared" si="186"/>
        <v>0.81458472569355733</v>
      </c>
      <c r="AN1501" s="29">
        <f t="shared" si="186"/>
        <v>0.58406359862502932</v>
      </c>
      <c r="AO1501" s="1">
        <f t="shared" si="187"/>
        <v>150423.51545759139</v>
      </c>
      <c r="AP1501" s="1">
        <f t="shared" si="188"/>
        <v>370019.02205885854</v>
      </c>
      <c r="AQ1501" s="29">
        <f t="shared" si="189"/>
        <v>123707.84653371104</v>
      </c>
    </row>
    <row r="1502" spans="1:43" x14ac:dyDescent="0.2">
      <c r="A1502" s="26"/>
      <c r="E1502" s="25" t="s">
        <v>2934</v>
      </c>
      <c r="F1502" s="26" t="s">
        <v>2935</v>
      </c>
      <c r="G1502" s="1">
        <v>0.75751457843076397</v>
      </c>
      <c r="H1502" s="1">
        <v>1.1989816602205801</v>
      </c>
      <c r="I1502" s="1">
        <f>VLOOKUP(F1502,'[1]SUSMB vs SHAM all proteins sum'!$B$2:$E$3214,2,FALSE)</f>
        <v>0.72054051598031399</v>
      </c>
      <c r="J1502" s="29">
        <f>VLOOKUP(F1502,'[1]SUSMB vs SHAM all proteins sum'!$B$2:$E$3214,3,FALSE)</f>
        <v>1.2568107180219501</v>
      </c>
      <c r="K1502" s="25">
        <f>VLOOKUP($E1502,[1]AllProteinsNorm!$A$1:$Q$3226,4,FALSE)</f>
        <v>14362.409026886</v>
      </c>
      <c r="L1502" s="1">
        <f>VLOOKUP($E1502,[1]AllProteinsNorm!$A$1:$Q$3226,5,FALSE)</f>
        <v>3080.41399738884</v>
      </c>
      <c r="M1502" s="1">
        <f>VLOOKUP($E1502,[1]AllProteinsNorm!$A$1:$Q$3226,10,FALSE)</f>
        <v>13581.163851150401</v>
      </c>
      <c r="N1502" s="1">
        <f>VLOOKUP($E1502,[1]AllProteinsNorm!$A$1:$Q$3226,11,FALSE)</f>
        <v>34592.524096162902</v>
      </c>
      <c r="O1502" s="1">
        <f>VLOOKUP($E1502,[1]AllProteinsNorm!$A$1:$Q$3226,15,FALSE)</f>
        <v>24134.5221949634</v>
      </c>
      <c r="P1502" s="1">
        <f>VLOOKUP($E1502,[1]AllProteinsNorm!$A$1:$Q$3226,6,FALSE)</f>
        <v>19430.518098639699</v>
      </c>
      <c r="Q1502" s="1">
        <f>VLOOKUP($E1502,[1]AllProteinsNorm!$A$1:$Q$3226,8,FALSE)</f>
        <v>18947.183208769198</v>
      </c>
      <c r="R1502" s="1">
        <f>VLOOKUP($E1502,[1]AllProteinsNorm!$A$1:$Q$3226,13,FALSE)</f>
        <v>20208.5650729109</v>
      </c>
      <c r="S1502" s="1">
        <f>VLOOKUP($E1502,[1]AllProteinsNorm!$A$1:$Q$3226,16,FALSE)</f>
        <v>42534.926088982902</v>
      </c>
      <c r="T1502" s="1">
        <f>VLOOKUP($E1502,[1]AllProteinsNorm!$A$1:$Q$3226,17,FALSE)</f>
        <v>3927.77707350125</v>
      </c>
      <c r="U1502" s="1">
        <f>VLOOKUP($E1502,[1]AllProteinsNorm!$A$1:$Q$3226,3,FALSE)</f>
        <v>32794.912602652803</v>
      </c>
      <c r="V1502" s="1">
        <f>VLOOKUP($E1502,[1]AllProteinsNorm!$A$1:$Q$3226,7,FALSE)</f>
        <v>19781.526544264601</v>
      </c>
      <c r="W1502" s="1">
        <f>VLOOKUP($E1502,[1]AllProteinsNorm!$A$1:$Q$3226,9,FALSE)</f>
        <v>5884.2355492055704</v>
      </c>
      <c r="X1502" s="1">
        <f>VLOOKUP($E1502,[1]AllProteinsNorm!$A$1:$Q$3226,12,FALSE)</f>
        <v>62908.6118091592</v>
      </c>
      <c r="Y1502" s="29">
        <f>VLOOKUP($E1502,[1]AllProteinsNorm!$A$1:$Q$3226,14,FALSE)</f>
        <v>6550.5425408194897</v>
      </c>
      <c r="Z1502" s="25">
        <f t="shared" ref="Z1502:AN1518" si="190">K1502/AVERAGE($K1502:$O1502)</f>
        <v>0.80012499690302119</v>
      </c>
      <c r="AA1502" s="1">
        <f t="shared" si="190"/>
        <v>0.17160883216087872</v>
      </c>
      <c r="AB1502" s="1">
        <f t="shared" si="190"/>
        <v>0.75660208980256272</v>
      </c>
      <c r="AC1502" s="1">
        <f t="shared" si="190"/>
        <v>1.9271379323271602</v>
      </c>
      <c r="AD1502" s="1">
        <f t="shared" si="190"/>
        <v>1.3445261488063776</v>
      </c>
      <c r="AE1502" s="1">
        <f t="shared" si="190"/>
        <v>1.0824676559757462</v>
      </c>
      <c r="AF1502" s="1">
        <f t="shared" si="190"/>
        <v>1.0555412311303869</v>
      </c>
      <c r="AG1502" s="1">
        <f t="shared" si="190"/>
        <v>1.125812392343704</v>
      </c>
      <c r="AH1502" s="1">
        <f t="shared" si="190"/>
        <v>2.3696064874289848</v>
      </c>
      <c r="AI1502" s="1">
        <f t="shared" si="190"/>
        <v>0.21881514534838004</v>
      </c>
      <c r="AJ1502" s="1">
        <f t="shared" si="190"/>
        <v>1.8269935980455561</v>
      </c>
      <c r="AK1502" s="1">
        <f t="shared" si="190"/>
        <v>1.1020222189284385</v>
      </c>
      <c r="AL1502" s="1">
        <f t="shared" si="190"/>
        <v>0.3278087918100151</v>
      </c>
      <c r="AM1502" s="1">
        <f t="shared" si="190"/>
        <v>3.5046176957327781</v>
      </c>
      <c r="AN1502" s="29">
        <f t="shared" si="190"/>
        <v>0.36492853116596485</v>
      </c>
      <c r="AO1502" s="1">
        <f t="shared" si="187"/>
        <v>10660.994785035638</v>
      </c>
      <c r="AP1502" s="1">
        <f t="shared" si="188"/>
        <v>12349.227159362443</v>
      </c>
      <c r="AQ1502" s="29">
        <f t="shared" si="189"/>
        <v>21114.667071651453</v>
      </c>
    </row>
    <row r="1503" spans="1:43" x14ac:dyDescent="0.2">
      <c r="A1503" s="26"/>
      <c r="E1503" s="25" t="s">
        <v>2936</v>
      </c>
      <c r="F1503" s="26" t="s">
        <v>2937</v>
      </c>
      <c r="G1503" s="1">
        <v>0.19378134627412999</v>
      </c>
      <c r="H1503" s="1">
        <v>0.87684588907872596</v>
      </c>
      <c r="I1503" s="1">
        <f>VLOOKUP(F1503,'[1]SUSMB vs SHAM all proteins sum'!$B$2:$E$3214,2,FALSE)</f>
        <v>6.4541661483389995E-2</v>
      </c>
      <c r="J1503" s="29">
        <f>VLOOKUP(F1503,'[1]SUSMB vs SHAM all proteins sum'!$B$2:$E$3214,3,FALSE)</f>
        <v>0.80324129088191298</v>
      </c>
      <c r="K1503" s="25">
        <f>VLOOKUP($E1503,[1]AllProteinsNorm!$A$1:$Q$3226,4,FALSE)</f>
        <v>218453.61789001999</v>
      </c>
      <c r="L1503" s="1">
        <f>VLOOKUP($E1503,[1]AllProteinsNorm!$A$1:$Q$3226,5,FALSE)</f>
        <v>197803.054811779</v>
      </c>
      <c r="M1503" s="1">
        <f>VLOOKUP($E1503,[1]AllProteinsNorm!$A$1:$Q$3226,10,FALSE)</f>
        <v>208908.391268468</v>
      </c>
      <c r="N1503" s="1">
        <f>VLOOKUP($E1503,[1]AllProteinsNorm!$A$1:$Q$3226,11,FALSE)</f>
        <v>192067.92649518201</v>
      </c>
      <c r="O1503" s="1">
        <f>VLOOKUP($E1503,[1]AllProteinsNorm!$A$1:$Q$3226,15,FALSE)</f>
        <v>294296.537476158</v>
      </c>
      <c r="P1503" s="1">
        <f>VLOOKUP($E1503,[1]AllProteinsNorm!$A$1:$Q$3226,6,FALSE)</f>
        <v>224558.74454117499</v>
      </c>
      <c r="Q1503" s="1">
        <f>VLOOKUP($E1503,[1]AllProteinsNorm!$A$1:$Q$3226,8,FALSE)</f>
        <v>200843.22823984601</v>
      </c>
      <c r="R1503" s="1">
        <f>VLOOKUP($E1503,[1]AllProteinsNorm!$A$1:$Q$3226,13,FALSE)</f>
        <v>162914.79340788201</v>
      </c>
      <c r="S1503" s="1">
        <f>VLOOKUP($E1503,[1]AllProteinsNorm!$A$1:$Q$3226,16,FALSE)</f>
        <v>186077.87056481899</v>
      </c>
      <c r="T1503" s="1">
        <f>VLOOKUP($E1503,[1]AllProteinsNorm!$A$1:$Q$3226,17,FALSE)</f>
        <v>193447.02618369399</v>
      </c>
      <c r="U1503" s="1">
        <f>VLOOKUP($E1503,[1]AllProteinsNorm!$A$1:$Q$3226,3,FALSE)</f>
        <v>166270.98560385601</v>
      </c>
      <c r="V1503" s="1">
        <f>VLOOKUP($E1503,[1]AllProteinsNorm!$A$1:$Q$3226,7,FALSE)</f>
        <v>148180.70093535999</v>
      </c>
      <c r="W1503" s="1">
        <f>VLOOKUP($E1503,[1]AllProteinsNorm!$A$1:$Q$3226,9,FALSE)</f>
        <v>162640.49486677299</v>
      </c>
      <c r="X1503" s="1">
        <f>VLOOKUP($E1503,[1]AllProteinsNorm!$A$1:$Q$3226,12,FALSE)</f>
        <v>199268.98013505901</v>
      </c>
      <c r="Y1503" s="29">
        <f>VLOOKUP($E1503,[1]AllProteinsNorm!$A$1:$Q$3226,14,FALSE)</f>
        <v>213669.11302423099</v>
      </c>
      <c r="Z1503" s="25">
        <f t="shared" si="190"/>
        <v>0.98267123094140696</v>
      </c>
      <c r="AA1503" s="1">
        <f t="shared" si="190"/>
        <v>0.88977867811609945</v>
      </c>
      <c r="AB1503" s="1">
        <f t="shared" si="190"/>
        <v>0.93973388028357796</v>
      </c>
      <c r="AC1503" s="1">
        <f t="shared" si="190"/>
        <v>0.8639803157135385</v>
      </c>
      <c r="AD1503" s="1">
        <f t="shared" si="190"/>
        <v>1.3238358949453772</v>
      </c>
      <c r="AE1503" s="1">
        <f t="shared" si="190"/>
        <v>1.0101339590907024</v>
      </c>
      <c r="AF1503" s="1">
        <f t="shared" si="190"/>
        <v>0.90345430863982001</v>
      </c>
      <c r="AG1503" s="1">
        <f t="shared" si="190"/>
        <v>0.73284060077817637</v>
      </c>
      <c r="AH1503" s="1">
        <f t="shared" si="190"/>
        <v>0.83703521088372923</v>
      </c>
      <c r="AI1503" s="1">
        <f t="shared" si="190"/>
        <v>0.87018392818556112</v>
      </c>
      <c r="AJ1503" s="1">
        <f t="shared" si="190"/>
        <v>0.74793778043740322</v>
      </c>
      <c r="AK1503" s="1">
        <f t="shared" si="190"/>
        <v>0.66656214347165998</v>
      </c>
      <c r="AL1503" s="1">
        <f t="shared" si="190"/>
        <v>0.73160672199127197</v>
      </c>
      <c r="AM1503" s="1">
        <f t="shared" si="190"/>
        <v>0.89637285886627116</v>
      </c>
      <c r="AN1503" s="29">
        <f t="shared" si="190"/>
        <v>0.96114906375863673</v>
      </c>
      <c r="AO1503" s="1">
        <f t="shared" si="187"/>
        <v>37126.027705333065</v>
      </c>
      <c r="AP1503" s="1">
        <f t="shared" si="188"/>
        <v>20045.403166832159</v>
      </c>
      <c r="AQ1503" s="29">
        <f t="shared" si="189"/>
        <v>24443.116535990488</v>
      </c>
    </row>
    <row r="1504" spans="1:43" x14ac:dyDescent="0.2">
      <c r="A1504" s="26"/>
      <c r="E1504" s="25" t="s">
        <v>2938</v>
      </c>
      <c r="F1504" s="26" t="s">
        <v>2939</v>
      </c>
      <c r="G1504" s="1">
        <v>0.39773900607878099</v>
      </c>
      <c r="H1504" s="1">
        <v>0.960212181567489</v>
      </c>
      <c r="I1504" s="1">
        <f>VLOOKUP(F1504,'[1]SUSMB vs SHAM all proteins sum'!$B$2:$E$3214,2,FALSE)</f>
        <v>0.15326637122498499</v>
      </c>
      <c r="J1504" s="29">
        <f>VLOOKUP(F1504,'[1]SUSMB vs SHAM all proteins sum'!$B$2:$E$3214,3,FALSE)</f>
        <v>1.0462606114313</v>
      </c>
      <c r="K1504" s="25">
        <f>VLOOKUP($E1504,[1]AllProteinsNorm!$A$1:$Q$3226,4,FALSE)</f>
        <v>2635891.23208419</v>
      </c>
      <c r="L1504" s="1">
        <f>VLOOKUP($E1504,[1]AllProteinsNorm!$A$1:$Q$3226,5,FALSE)</f>
        <v>2578876.7556489501</v>
      </c>
      <c r="M1504" s="1">
        <f>VLOOKUP($E1504,[1]AllProteinsNorm!$A$1:$Q$3226,10,FALSE)</f>
        <v>2646825.30161006</v>
      </c>
      <c r="N1504" s="1">
        <f>VLOOKUP($E1504,[1]AllProteinsNorm!$A$1:$Q$3226,11,FALSE)</f>
        <v>2933729.2945006602</v>
      </c>
      <c r="O1504" s="1">
        <f>VLOOKUP($E1504,[1]AllProteinsNorm!$A$1:$Q$3226,15,FALSE)</f>
        <v>2860141.2272933898</v>
      </c>
      <c r="P1504" s="1">
        <f>VLOOKUP($E1504,[1]AllProteinsNorm!$A$1:$Q$3226,6,FALSE)</f>
        <v>2787559.6219296101</v>
      </c>
      <c r="Q1504" s="1">
        <f>VLOOKUP($E1504,[1]AllProteinsNorm!$A$1:$Q$3226,8,FALSE)</f>
        <v>2669630.5979238902</v>
      </c>
      <c r="R1504" s="1">
        <f>VLOOKUP($E1504,[1]AllProteinsNorm!$A$1:$Q$3226,13,FALSE)</f>
        <v>2275398.17923172</v>
      </c>
      <c r="S1504" s="1">
        <f>VLOOKUP($E1504,[1]AllProteinsNorm!$A$1:$Q$3226,16,FALSE)</f>
        <v>2799502.5426228</v>
      </c>
      <c r="T1504" s="1">
        <f>VLOOKUP($E1504,[1]AllProteinsNorm!$A$1:$Q$3226,17,FALSE)</f>
        <v>2599640.6167442398</v>
      </c>
      <c r="U1504" s="1">
        <f>VLOOKUP($E1504,[1]AllProteinsNorm!$A$1:$Q$3226,3,FALSE)</f>
        <v>2771225.35817724</v>
      </c>
      <c r="V1504" s="1">
        <f>VLOOKUP($E1504,[1]AllProteinsNorm!$A$1:$Q$3226,7,FALSE)</f>
        <v>2933220.18197814</v>
      </c>
      <c r="W1504" s="1">
        <f>VLOOKUP($E1504,[1]AllProteinsNorm!$A$1:$Q$3226,9,FALSE)</f>
        <v>2815416.2011847598</v>
      </c>
      <c r="X1504" s="1">
        <f>VLOOKUP($E1504,[1]AllProteinsNorm!$A$1:$Q$3226,12,FALSE)</f>
        <v>2792332.4003109899</v>
      </c>
      <c r="Y1504" s="29">
        <f>VLOOKUP($E1504,[1]AllProteinsNorm!$A$1:$Q$3226,14,FALSE)</f>
        <v>2961856.5120027298</v>
      </c>
      <c r="Z1504" s="25">
        <f t="shared" si="190"/>
        <v>0.96514159772968855</v>
      </c>
      <c r="AA1504" s="1">
        <f t="shared" si="190"/>
        <v>0.94426553038266092</v>
      </c>
      <c r="AB1504" s="1">
        <f t="shared" si="190"/>
        <v>0.96914514886390646</v>
      </c>
      <c r="AC1504" s="1">
        <f t="shared" si="190"/>
        <v>1.0741961368269093</v>
      </c>
      <c r="AD1504" s="1">
        <f t="shared" si="190"/>
        <v>1.0472515861968339</v>
      </c>
      <c r="AE1504" s="1">
        <f t="shared" si="190"/>
        <v>1.0206755553978715</v>
      </c>
      <c r="AF1504" s="1">
        <f t="shared" si="190"/>
        <v>0.97749539482744174</v>
      </c>
      <c r="AG1504" s="1">
        <f t="shared" si="190"/>
        <v>0.83314569563573859</v>
      </c>
      <c r="AH1504" s="1">
        <f t="shared" si="190"/>
        <v>1.0250485012232082</v>
      </c>
      <c r="AI1504" s="1">
        <f t="shared" si="190"/>
        <v>0.95186829707827292</v>
      </c>
      <c r="AJ1504" s="1">
        <f t="shared" si="190"/>
        <v>1.0146947026131246</v>
      </c>
      <c r="AK1504" s="1">
        <f t="shared" si="190"/>
        <v>1.0740097233408639</v>
      </c>
      <c r="AL1504" s="1">
        <f t="shared" si="190"/>
        <v>1.0308753478181152</v>
      </c>
      <c r="AM1504" s="1">
        <f t="shared" si="190"/>
        <v>1.0224231263509311</v>
      </c>
      <c r="AN1504" s="29">
        <f t="shared" si="190"/>
        <v>1.0844950244703775</v>
      </c>
      <c r="AO1504" s="1">
        <f t="shared" si="187"/>
        <v>139319.14403039817</v>
      </c>
      <c r="AP1504" s="1">
        <f t="shared" si="188"/>
        <v>190643.18868636966</v>
      </c>
      <c r="AQ1504" s="29">
        <f t="shared" si="189"/>
        <v>77522.676122983583</v>
      </c>
    </row>
    <row r="1505" spans="1:43" x14ac:dyDescent="0.2">
      <c r="A1505" s="26"/>
      <c r="E1505" s="25" t="s">
        <v>2940</v>
      </c>
      <c r="F1505" s="26" t="s">
        <v>2941</v>
      </c>
      <c r="G1505" s="43">
        <v>1.86463802523207E-3</v>
      </c>
      <c r="H1505" s="1">
        <v>1.10496202640163</v>
      </c>
      <c r="I1505" s="1">
        <f>VLOOKUP(F1505,'[1]SUSMB vs SHAM all proteins sum'!$B$2:$E$3214,2,FALSE)</f>
        <v>8.3976531380132904E-2</v>
      </c>
      <c r="J1505" s="29">
        <f>VLOOKUP(F1505,'[1]SUSMB vs SHAM all proteins sum'!$B$2:$E$3214,3,FALSE)</f>
        <v>1.0885692465634</v>
      </c>
      <c r="K1505" s="25">
        <f>VLOOKUP($E1505,[1]AllProteinsNorm!$A$1:$Q$3226,4,FALSE)</f>
        <v>3253917.7944038501</v>
      </c>
      <c r="L1505" s="1">
        <f>VLOOKUP($E1505,[1]AllProteinsNorm!$A$1:$Q$3226,5,FALSE)</f>
        <v>3227729.7440713299</v>
      </c>
      <c r="M1505" s="1">
        <f>VLOOKUP($E1505,[1]AllProteinsNorm!$A$1:$Q$3226,10,FALSE)</f>
        <v>3265880.9147497299</v>
      </c>
      <c r="N1505" s="1">
        <f>VLOOKUP($E1505,[1]AllProteinsNorm!$A$1:$Q$3226,11,FALSE)</f>
        <v>3196826.8273340198</v>
      </c>
      <c r="O1505" s="1">
        <f>VLOOKUP($E1505,[1]AllProteinsNorm!$A$1:$Q$3226,15,FALSE)</f>
        <v>3517919.1835087701</v>
      </c>
      <c r="P1505" s="1">
        <f>VLOOKUP($E1505,[1]AllProteinsNorm!$A$1:$Q$3226,6,FALSE)</f>
        <v>3601217.7456633998</v>
      </c>
      <c r="Q1505" s="1">
        <f>VLOOKUP($E1505,[1]AllProteinsNorm!$A$1:$Q$3226,8,FALSE)</f>
        <v>3720585.4891238799</v>
      </c>
      <c r="R1505" s="1">
        <f>VLOOKUP($E1505,[1]AllProteinsNorm!$A$1:$Q$3226,13,FALSE)</f>
        <v>3746272.8878538101</v>
      </c>
      <c r="S1505" s="1">
        <f>VLOOKUP($E1505,[1]AllProteinsNorm!$A$1:$Q$3226,16,FALSE)</f>
        <v>3468409.7224118002</v>
      </c>
      <c r="T1505" s="1">
        <f>VLOOKUP($E1505,[1]AllProteinsNorm!$A$1:$Q$3226,17,FALSE)</f>
        <v>3649684.7039594301</v>
      </c>
      <c r="U1505" s="1">
        <f>VLOOKUP($E1505,[1]AllProteinsNorm!$A$1:$Q$3226,3,FALSE)</f>
        <v>3569556.2669188101</v>
      </c>
      <c r="V1505" s="1">
        <f>VLOOKUP($E1505,[1]AllProteinsNorm!$A$1:$Q$3226,7,FALSE)</f>
        <v>3268902.7435839502</v>
      </c>
      <c r="W1505" s="1">
        <f>VLOOKUP($E1505,[1]AllProteinsNorm!$A$1:$Q$3226,9,FALSE)</f>
        <v>3337901.2207966298</v>
      </c>
      <c r="X1505" s="1">
        <f>VLOOKUP($E1505,[1]AllProteinsNorm!$A$1:$Q$3226,12,FALSE)</f>
        <v>3718421.3342726598</v>
      </c>
      <c r="Y1505" s="29">
        <f>VLOOKUP($E1505,[1]AllProteinsNorm!$A$1:$Q$3226,14,FALSE)</f>
        <v>4071374.4712587399</v>
      </c>
      <c r="Z1505" s="25">
        <f t="shared" si="190"/>
        <v>0.98829532987868562</v>
      </c>
      <c r="AA1505" s="1">
        <f t="shared" si="190"/>
        <v>0.98034137115029696</v>
      </c>
      <c r="AB1505" s="1">
        <f t="shared" si="190"/>
        <v>0.99192882547250283</v>
      </c>
      <c r="AC1505" s="1">
        <f t="shared" si="190"/>
        <v>0.970955390857974</v>
      </c>
      <c r="AD1505" s="1">
        <f t="shared" si="190"/>
        <v>1.0684790826405404</v>
      </c>
      <c r="AE1505" s="1">
        <f t="shared" si="190"/>
        <v>1.0937789166144078</v>
      </c>
      <c r="AF1505" s="1">
        <f t="shared" si="190"/>
        <v>1.1300338532335927</v>
      </c>
      <c r="AG1505" s="1">
        <f t="shared" si="190"/>
        <v>1.1378357516851092</v>
      </c>
      <c r="AH1505" s="1">
        <f t="shared" si="190"/>
        <v>1.0534418345357799</v>
      </c>
      <c r="AI1505" s="1">
        <f t="shared" si="190"/>
        <v>1.1084995308289924</v>
      </c>
      <c r="AJ1505" s="1">
        <f t="shared" si="190"/>
        <v>1.0841625422750971</v>
      </c>
      <c r="AK1505" s="1">
        <f t="shared" si="190"/>
        <v>0.99284662964373571</v>
      </c>
      <c r="AL1505" s="1">
        <f t="shared" si="190"/>
        <v>1.0138031740639137</v>
      </c>
      <c r="AM1505" s="1">
        <f t="shared" si="190"/>
        <v>1.129376545868215</v>
      </c>
      <c r="AN1505" s="29">
        <f t="shared" si="190"/>
        <v>1.2365771449581138</v>
      </c>
      <c r="AO1505" s="1">
        <f t="shared" si="187"/>
        <v>115203.7346874951</v>
      </c>
      <c r="AP1505" s="1">
        <f t="shared" si="188"/>
        <v>98783.376245404113</v>
      </c>
      <c r="AQ1505" s="29">
        <f t="shared" si="189"/>
        <v>288179.25183705543</v>
      </c>
    </row>
    <row r="1506" spans="1:43" x14ac:dyDescent="0.2">
      <c r="A1506" s="26"/>
      <c r="E1506" s="25" t="s">
        <v>2942</v>
      </c>
      <c r="F1506" s="26" t="s">
        <v>2943</v>
      </c>
      <c r="G1506" s="1">
        <v>0.46633498235267701</v>
      </c>
      <c r="H1506" s="1">
        <v>1.1642189866866199</v>
      </c>
      <c r="I1506" s="1">
        <f>VLOOKUP(F1506,'[1]SUSMB vs SHAM all proteins sum'!$B$2:$E$3214,2,FALSE)</f>
        <v>0.61317334497850495</v>
      </c>
      <c r="J1506" s="29">
        <f>VLOOKUP(F1506,'[1]SUSMB vs SHAM all proteins sum'!$B$2:$E$3214,3,FALSE)</f>
        <v>0.85575161656156795</v>
      </c>
      <c r="K1506" s="25">
        <f>VLOOKUP($E1506,[1]AllProteinsNorm!$A$1:$Q$3226,4,FALSE)</f>
        <v>83774.771983926403</v>
      </c>
      <c r="L1506" s="1">
        <f>VLOOKUP($E1506,[1]AllProteinsNorm!$A$1:$Q$3226,5,FALSE)</f>
        <v>43414.278544403001</v>
      </c>
      <c r="M1506" s="1">
        <f>VLOOKUP($E1506,[1]AllProteinsNorm!$A$1:$Q$3226,10,FALSE)</f>
        <v>51907.1662514579</v>
      </c>
      <c r="N1506" s="1">
        <f>VLOOKUP($E1506,[1]AllProteinsNorm!$A$1:$Q$3226,11,FALSE)</f>
        <v>61350.962145480597</v>
      </c>
      <c r="O1506" s="1">
        <f>VLOOKUP($E1506,[1]AllProteinsNorm!$A$1:$Q$3226,15,FALSE)</f>
        <v>42486.478321306597</v>
      </c>
      <c r="P1506" s="1">
        <f>VLOOKUP($E1506,[1]AllProteinsNorm!$A$1:$Q$3226,6,FALSE)</f>
        <v>68105.320180249895</v>
      </c>
      <c r="Q1506" s="1">
        <f>VLOOKUP($E1506,[1]AllProteinsNorm!$A$1:$Q$3226,8,FALSE)</f>
        <v>53055.497242439902</v>
      </c>
      <c r="R1506" s="1">
        <f>VLOOKUP($E1506,[1]AllProteinsNorm!$A$1:$Q$3226,13,FALSE)</f>
        <v>91749.135294006701</v>
      </c>
      <c r="S1506" s="1">
        <f>VLOOKUP($E1506,[1]AllProteinsNorm!$A$1:$Q$3226,16,FALSE)</f>
        <v>38901.804089127902</v>
      </c>
      <c r="T1506" s="1">
        <f>VLOOKUP($E1506,[1]AllProteinsNorm!$A$1:$Q$3226,17,FALSE)</f>
        <v>81608.522162332694</v>
      </c>
      <c r="U1506" s="1">
        <f>VLOOKUP($E1506,[1]AllProteinsNorm!$A$1:$Q$3226,3,FALSE)</f>
        <v>19269.1577255556</v>
      </c>
      <c r="V1506" s="1">
        <f>VLOOKUP($E1506,[1]AllProteinsNorm!$A$1:$Q$3226,7,FALSE)</f>
        <v>37685.1479437581</v>
      </c>
      <c r="W1506" s="1">
        <f>VLOOKUP($E1506,[1]AllProteinsNorm!$A$1:$Q$3226,9,FALSE)</f>
        <v>50849.649246292698</v>
      </c>
      <c r="X1506" s="1">
        <f>VLOOKUP($E1506,[1]AllProteinsNorm!$A$1:$Q$3226,12,FALSE)</f>
        <v>94413.1932699631</v>
      </c>
      <c r="Y1506" s="29">
        <f>VLOOKUP($E1506,[1]AllProteinsNorm!$A$1:$Q$3226,14,FALSE)</f>
        <v>64778.414161320397</v>
      </c>
      <c r="Z1506" s="25">
        <f t="shared" si="190"/>
        <v>1.4804667072697777</v>
      </c>
      <c r="AA1506" s="1">
        <f t="shared" si="190"/>
        <v>0.76721657944299992</v>
      </c>
      <c r="AB1506" s="1">
        <f t="shared" si="190"/>
        <v>0.91730278321432102</v>
      </c>
      <c r="AC1506" s="1">
        <f t="shared" si="190"/>
        <v>1.0841934243972557</v>
      </c>
      <c r="AD1506" s="1">
        <f t="shared" si="190"/>
        <v>0.75082050567564607</v>
      </c>
      <c r="AE1506" s="1">
        <f t="shared" si="190"/>
        <v>1.20355635386455</v>
      </c>
      <c r="AF1506" s="1">
        <f t="shared" si="190"/>
        <v>0.9375960739128758</v>
      </c>
      <c r="AG1506" s="1">
        <f t="shared" si="190"/>
        <v>1.6213895544786325</v>
      </c>
      <c r="AH1506" s="1">
        <f t="shared" si="190"/>
        <v>0.68747218813959066</v>
      </c>
      <c r="AI1506" s="1">
        <f t="shared" si="190"/>
        <v>1.4421847679156019</v>
      </c>
      <c r="AJ1506" s="1">
        <f t="shared" si="190"/>
        <v>0.34052431077089351</v>
      </c>
      <c r="AK1506" s="1">
        <f t="shared" si="190"/>
        <v>0.66597145617984554</v>
      </c>
      <c r="AL1506" s="1">
        <f t="shared" si="190"/>
        <v>0.89861435612055207</v>
      </c>
      <c r="AM1506" s="1">
        <f t="shared" si="190"/>
        <v>1.6684687532187579</v>
      </c>
      <c r="AN1506" s="29">
        <f t="shared" si="190"/>
        <v>1.1447633129215609</v>
      </c>
      <c r="AO1506" s="1">
        <f t="shared" si="187"/>
        <v>15206.027926352066</v>
      </c>
      <c r="AP1506" s="1">
        <f t="shared" si="188"/>
        <v>19029.498244372844</v>
      </c>
      <c r="AQ1506" s="29">
        <f t="shared" si="189"/>
        <v>25416.23727292</v>
      </c>
    </row>
    <row r="1507" spans="1:43" x14ac:dyDescent="0.2">
      <c r="A1507" s="26"/>
      <c r="E1507" s="25" t="s">
        <v>2944</v>
      </c>
      <c r="F1507" s="26" t="s">
        <v>2945</v>
      </c>
      <c r="G1507" s="1">
        <v>0.88420187072715595</v>
      </c>
      <c r="H1507" s="1">
        <v>1.03418083859082</v>
      </c>
      <c r="I1507" s="1">
        <f>VLOOKUP(F1507,'[1]SUSMB vs SHAM all proteins sum'!$B$2:$E$3214,2,FALSE)</f>
        <v>0.88987768632672803</v>
      </c>
      <c r="J1507" s="29">
        <f>VLOOKUP(F1507,'[1]SUSMB vs SHAM all proteins sum'!$B$2:$E$3214,3,FALSE)</f>
        <v>0.97081708012489498</v>
      </c>
      <c r="K1507" s="25">
        <f>VLOOKUP($E1507,[1]AllProteinsNorm!$A$1:$Q$3226,4,FALSE)</f>
        <v>467871.85002193099</v>
      </c>
      <c r="L1507" s="1">
        <f>VLOOKUP($E1507,[1]AllProteinsNorm!$A$1:$Q$3226,5,FALSE)</f>
        <v>490612.89937393501</v>
      </c>
      <c r="M1507" s="1">
        <f>VLOOKUP($E1507,[1]AllProteinsNorm!$A$1:$Q$3226,10,FALSE)</f>
        <v>253365.29558781901</v>
      </c>
      <c r="N1507" s="1">
        <f>VLOOKUP($E1507,[1]AllProteinsNorm!$A$1:$Q$3226,11,FALSE)</f>
        <v>518625.19856256398</v>
      </c>
      <c r="O1507" s="1">
        <f>VLOOKUP($E1507,[1]AllProteinsNorm!$A$1:$Q$3226,15,FALSE)</f>
        <v>342470.805669936</v>
      </c>
      <c r="P1507" s="1">
        <f>VLOOKUP($E1507,[1]AllProteinsNorm!$A$1:$Q$3226,6,FALSE)</f>
        <v>483964.88354667102</v>
      </c>
      <c r="Q1507" s="1">
        <f>VLOOKUP($E1507,[1]AllProteinsNorm!$A$1:$Q$3226,8,FALSE)</f>
        <v>455023.77982399799</v>
      </c>
      <c r="R1507" s="1">
        <f>VLOOKUP($E1507,[1]AllProteinsNorm!$A$1:$Q$3226,13,FALSE)</f>
        <v>377250.70067178801</v>
      </c>
      <c r="S1507" s="1">
        <f>VLOOKUP($E1507,[1]AllProteinsNorm!$A$1:$Q$3226,16,FALSE)</f>
        <v>223902.11207371199</v>
      </c>
      <c r="T1507" s="1">
        <f>VLOOKUP($E1507,[1]AllProteinsNorm!$A$1:$Q$3226,17,FALSE)</f>
        <v>656956.20787187305</v>
      </c>
      <c r="U1507" s="1">
        <f>VLOOKUP($E1507,[1]AllProteinsNorm!$A$1:$Q$3226,3,FALSE)</f>
        <v>341719.732953</v>
      </c>
      <c r="V1507" s="1">
        <f>VLOOKUP($E1507,[1]AllProteinsNorm!$A$1:$Q$3226,7,FALSE)</f>
        <v>323286.60602340102</v>
      </c>
      <c r="W1507" s="1">
        <f>VLOOKUP($E1507,[1]AllProteinsNorm!$A$1:$Q$3226,9,FALSE)</f>
        <v>505662.41070091102</v>
      </c>
      <c r="X1507" s="1">
        <f>VLOOKUP($E1507,[1]AllProteinsNorm!$A$1:$Q$3226,12,FALSE)</f>
        <v>614369.882916103</v>
      </c>
      <c r="Y1507" s="29">
        <f>VLOOKUP($E1507,[1]AllProteinsNorm!$A$1:$Q$3226,14,FALSE)</f>
        <v>259554.677441051</v>
      </c>
      <c r="Z1507" s="25">
        <f t="shared" si="190"/>
        <v>1.1285191194407618</v>
      </c>
      <c r="AA1507" s="1">
        <f t="shared" si="190"/>
        <v>1.1833711242978173</v>
      </c>
      <c r="AB1507" s="1">
        <f t="shared" si="190"/>
        <v>0.61112370889638112</v>
      </c>
      <c r="AC1507" s="1">
        <f t="shared" si="190"/>
        <v>1.2509375214050187</v>
      </c>
      <c r="AD1507" s="1">
        <f t="shared" si="190"/>
        <v>0.82604852596002165</v>
      </c>
      <c r="AE1507" s="1">
        <f t="shared" si="190"/>
        <v>1.1673359365277889</v>
      </c>
      <c r="AF1507" s="1">
        <f t="shared" si="190"/>
        <v>1.0975292386312949</v>
      </c>
      <c r="AG1507" s="1">
        <f t="shared" si="190"/>
        <v>0.90993854088588744</v>
      </c>
      <c r="AH1507" s="1">
        <f t="shared" si="190"/>
        <v>0.54005774091026892</v>
      </c>
      <c r="AI1507" s="1">
        <f t="shared" si="190"/>
        <v>1.5845955279933095</v>
      </c>
      <c r="AJ1507" s="1">
        <f t="shared" si="190"/>
        <v>0.82423691895457163</v>
      </c>
      <c r="AK1507" s="1">
        <f t="shared" si="190"/>
        <v>0.77977573546991497</v>
      </c>
      <c r="AL1507" s="1">
        <f t="shared" si="190"/>
        <v>1.2196709385951225</v>
      </c>
      <c r="AM1507" s="1">
        <f t="shared" si="190"/>
        <v>1.4818762001751238</v>
      </c>
      <c r="AN1507" s="29">
        <f t="shared" si="190"/>
        <v>0.62605265954507816</v>
      </c>
      <c r="AO1507" s="1">
        <f t="shared" si="187"/>
        <v>100634.33093276097</v>
      </c>
      <c r="AP1507" s="1">
        <f t="shared" si="188"/>
        <v>141324.24287740086</v>
      </c>
      <c r="AQ1507" s="29">
        <f t="shared" si="189"/>
        <v>130940.98063462891</v>
      </c>
    </row>
    <row r="1508" spans="1:43" x14ac:dyDescent="0.2">
      <c r="A1508" s="26"/>
      <c r="E1508" s="25" t="s">
        <v>2946</v>
      </c>
      <c r="F1508" s="26" t="s">
        <v>2947</v>
      </c>
      <c r="G1508" s="1">
        <v>0.38589374984714497</v>
      </c>
      <c r="H1508" s="1">
        <v>0.97286987952017701</v>
      </c>
      <c r="I1508" s="1">
        <f>VLOOKUP(F1508,'[1]SUSMB vs SHAM all proteins sum'!$B$2:$E$3214,2,FALSE)</f>
        <v>0.35483196892636698</v>
      </c>
      <c r="J1508" s="29">
        <f>VLOOKUP(F1508,'[1]SUSMB vs SHAM all proteins sum'!$B$2:$E$3214,3,FALSE)</f>
        <v>0.90106911576172499</v>
      </c>
      <c r="K1508" s="25">
        <f>VLOOKUP($E1508,[1]AllProteinsNorm!$A$1:$Q$3226,4,FALSE)</f>
        <v>2426899.3649381902</v>
      </c>
      <c r="L1508" s="1">
        <f>VLOOKUP($E1508,[1]AllProteinsNorm!$A$1:$Q$3226,5,FALSE)</f>
        <v>2460494.5729648801</v>
      </c>
      <c r="M1508" s="1">
        <f>VLOOKUP($E1508,[1]AllProteinsNorm!$A$1:$Q$3226,10,FALSE)</f>
        <v>2497950.7521119998</v>
      </c>
      <c r="N1508" s="1">
        <f>VLOOKUP($E1508,[1]AllProteinsNorm!$A$1:$Q$3226,11,FALSE)</f>
        <v>2275233.4427044601</v>
      </c>
      <c r="O1508" s="1">
        <f>VLOOKUP($E1508,[1]AllProteinsNorm!$A$1:$Q$3226,15,FALSE)</f>
        <v>2356753.0291707199</v>
      </c>
      <c r="P1508" s="1">
        <f>VLOOKUP($E1508,[1]AllProteinsNorm!$A$1:$Q$3226,6,FALSE)</f>
        <v>2277948.74643492</v>
      </c>
      <c r="Q1508" s="1">
        <f>VLOOKUP($E1508,[1]AllProteinsNorm!$A$1:$Q$3226,8,FALSE)</f>
        <v>2453104.31521879</v>
      </c>
      <c r="R1508" s="1">
        <f>VLOOKUP($E1508,[1]AllProteinsNorm!$A$1:$Q$3226,13,FALSE)</f>
        <v>2306165.5934203798</v>
      </c>
      <c r="S1508" s="1">
        <f>VLOOKUP($E1508,[1]AllProteinsNorm!$A$1:$Q$3226,16,FALSE)</f>
        <v>2489305.8587187501</v>
      </c>
      <c r="T1508" s="1">
        <f>VLOOKUP($E1508,[1]AllProteinsNorm!$A$1:$Q$3226,17,FALSE)</f>
        <v>2172917.1206169399</v>
      </c>
      <c r="U1508" s="1">
        <f>VLOOKUP($E1508,[1]AllProteinsNorm!$A$1:$Q$3226,3,FALSE)</f>
        <v>1433983.2662609301</v>
      </c>
      <c r="V1508" s="1">
        <f>VLOOKUP($E1508,[1]AllProteinsNorm!$A$1:$Q$3226,7,FALSE)</f>
        <v>2396386.5104668802</v>
      </c>
      <c r="W1508" s="1">
        <f>VLOOKUP($E1508,[1]AllProteinsNorm!$A$1:$Q$3226,9,FALSE)</f>
        <v>2502722.7997388099</v>
      </c>
      <c r="X1508" s="1">
        <f>VLOOKUP($E1508,[1]AllProteinsNorm!$A$1:$Q$3226,12,FALSE)</f>
        <v>2235921.4318780098</v>
      </c>
      <c r="Y1508" s="29">
        <f>VLOOKUP($E1508,[1]AllProteinsNorm!$A$1:$Q$3226,14,FALSE)</f>
        <v>2470690.6501837</v>
      </c>
      <c r="Z1508" s="25">
        <f t="shared" si="190"/>
        <v>1.0097497240628819</v>
      </c>
      <c r="AA1508" s="1">
        <f t="shared" si="190"/>
        <v>1.0237275397584451</v>
      </c>
      <c r="AB1508" s="1">
        <f t="shared" si="190"/>
        <v>1.0393117733301644</v>
      </c>
      <c r="AC1508" s="1">
        <f t="shared" si="190"/>
        <v>0.94664672715342757</v>
      </c>
      <c r="AD1508" s="1">
        <f t="shared" si="190"/>
        <v>0.98056423569508167</v>
      </c>
      <c r="AE1508" s="1">
        <f t="shared" si="190"/>
        <v>0.94777647205846549</v>
      </c>
      <c r="AF1508" s="1">
        <f t="shared" si="190"/>
        <v>1.0206527065668931</v>
      </c>
      <c r="AG1508" s="1">
        <f t="shared" si="190"/>
        <v>0.95951653589016794</v>
      </c>
      <c r="AH1508" s="1">
        <f t="shared" si="190"/>
        <v>1.0357149292069598</v>
      </c>
      <c r="AI1508" s="1">
        <f t="shared" si="190"/>
        <v>0.90407640903987285</v>
      </c>
      <c r="AJ1508" s="1">
        <f t="shared" si="190"/>
        <v>0.59663133475443553</v>
      </c>
      <c r="AK1508" s="1">
        <f t="shared" si="190"/>
        <v>0.99705437013601617</v>
      </c>
      <c r="AL1508" s="1">
        <f t="shared" si="190"/>
        <v>1.0412972589436187</v>
      </c>
      <c r="AM1508" s="1">
        <f t="shared" si="190"/>
        <v>0.93029034556717405</v>
      </c>
      <c r="AN1508" s="29">
        <f t="shared" si="190"/>
        <v>1.0279697783559609</v>
      </c>
      <c r="AO1508" s="1">
        <f t="shared" si="187"/>
        <v>79188.93799311138</v>
      </c>
      <c r="AP1508" s="1">
        <f t="shared" si="188"/>
        <v>116616.10260590551</v>
      </c>
      <c r="AQ1508" s="29">
        <f t="shared" si="189"/>
        <v>397803.68945664878</v>
      </c>
    </row>
    <row r="1509" spans="1:43" x14ac:dyDescent="0.2">
      <c r="A1509" s="26"/>
      <c r="E1509" s="25" t="s">
        <v>2948</v>
      </c>
      <c r="F1509" s="26" t="s">
        <v>2949</v>
      </c>
      <c r="G1509" s="1">
        <v>0.16166701655673901</v>
      </c>
      <c r="H1509" s="1">
        <v>0.783692252610239</v>
      </c>
      <c r="I1509" s="1">
        <f>VLOOKUP(F1509,'[1]SUSMB vs SHAM all proteins sum'!$B$2:$E$3214,2,FALSE)</f>
        <v>0.36997628873711602</v>
      </c>
      <c r="J1509" s="29">
        <f>VLOOKUP(F1509,'[1]SUSMB vs SHAM all proteins sum'!$B$2:$E$3214,3,FALSE)</f>
        <v>0.69683582730193006</v>
      </c>
      <c r="K1509" s="25">
        <f>VLOOKUP($E1509,[1]AllProteinsNorm!$A$1:$Q$3226,4,FALSE)</f>
        <v>15897.7965823012</v>
      </c>
      <c r="L1509" s="1">
        <f>VLOOKUP($E1509,[1]AllProteinsNorm!$A$1:$Q$3226,5,FALSE)</f>
        <v>24491.630205764799</v>
      </c>
      <c r="M1509" s="1">
        <f>VLOOKUP($E1509,[1]AllProteinsNorm!$A$1:$Q$3226,10,FALSE)</f>
        <v>25896.969671652099</v>
      </c>
      <c r="N1509" s="1">
        <f>VLOOKUP($E1509,[1]AllProteinsNorm!$A$1:$Q$3226,11,FALSE)</f>
        <v>22193.000757638401</v>
      </c>
      <c r="O1509" s="1">
        <f>VLOOKUP($E1509,[1]AllProteinsNorm!$A$1:$Q$3226,15,FALSE)</f>
        <v>20758.627226981698</v>
      </c>
      <c r="P1509" s="1">
        <f>VLOOKUP($E1509,[1]AllProteinsNorm!$A$1:$Q$3226,6,FALSE)</f>
        <v>16176.5404287285</v>
      </c>
      <c r="Q1509" s="1">
        <f>VLOOKUP($E1509,[1]AllProteinsNorm!$A$1:$Q$3226,8,FALSE)</f>
        <v>16668.198984164101</v>
      </c>
      <c r="R1509" s="1">
        <f>VLOOKUP($E1509,[1]AllProteinsNorm!$A$1:$Q$3226,13,FALSE)</f>
        <v>17196.165653898399</v>
      </c>
      <c r="S1509" s="1">
        <f>VLOOKUP($E1509,[1]AllProteinsNorm!$A$1:$Q$3226,16,FALSE)</f>
        <v>26176.120574846998</v>
      </c>
      <c r="T1509" s="1">
        <f>VLOOKUP($E1509,[1]AllProteinsNorm!$A$1:$Q$3226,17,FALSE)</f>
        <v>11314.4846178927</v>
      </c>
      <c r="U1509" s="1">
        <f>VLOOKUP($E1509,[1]AllProteinsNorm!$A$1:$Q$3226,3,FALSE)</f>
        <v>8412.2671894321502</v>
      </c>
      <c r="V1509" s="1">
        <f>VLOOKUP($E1509,[1]AllProteinsNorm!$A$1:$Q$3226,7,FALSE)</f>
        <v>16027.6621852763</v>
      </c>
      <c r="W1509" s="1">
        <f>VLOOKUP($E1509,[1]AllProteinsNorm!$A$1:$Q$3226,9,FALSE)</f>
        <v>6551.8431930976503</v>
      </c>
      <c r="X1509" s="1">
        <f>VLOOKUP($E1509,[1]AllProteinsNorm!$A$1:$Q$3226,12,FALSE)</f>
        <v>55694.421338991502</v>
      </c>
      <c r="Y1509" s="29">
        <f>VLOOKUP($E1509,[1]AllProteinsNorm!$A$1:$Q$3226,14,FALSE)</f>
        <v>15513.5847920469</v>
      </c>
      <c r="Z1509" s="25">
        <f t="shared" si="190"/>
        <v>0.72766770834462779</v>
      </c>
      <c r="AA1509" s="1">
        <f t="shared" si="190"/>
        <v>1.1210212895347818</v>
      </c>
      <c r="AB1509" s="1">
        <f t="shared" si="190"/>
        <v>1.1853459362425489</v>
      </c>
      <c r="AC1509" s="1">
        <f t="shared" si="190"/>
        <v>1.0158093242040807</v>
      </c>
      <c r="AD1509" s="1">
        <f t="shared" si="190"/>
        <v>0.95015574167396155</v>
      </c>
      <c r="AE1509" s="1">
        <f t="shared" si="190"/>
        <v>0.74042626233007325</v>
      </c>
      <c r="AF1509" s="1">
        <f t="shared" si="190"/>
        <v>0.76293026484826798</v>
      </c>
      <c r="AG1509" s="1">
        <f t="shared" si="190"/>
        <v>0.78709614813020712</v>
      </c>
      <c r="AH1509" s="1">
        <f t="shared" si="190"/>
        <v>1.1981231218706696</v>
      </c>
      <c r="AI1509" s="1">
        <f t="shared" si="190"/>
        <v>0.51788215117612058</v>
      </c>
      <c r="AJ1509" s="1">
        <f t="shared" si="190"/>
        <v>0.3850429936014903</v>
      </c>
      <c r="AK1509" s="1">
        <f t="shared" si="190"/>
        <v>0.73361186577678972</v>
      </c>
      <c r="AL1509" s="1">
        <f t="shared" si="190"/>
        <v>0.29988839629904313</v>
      </c>
      <c r="AM1509" s="1">
        <f t="shared" si="190"/>
        <v>2.5492232042044289</v>
      </c>
      <c r="AN1509" s="29">
        <f t="shared" si="190"/>
        <v>0.71008171701016931</v>
      </c>
      <c r="AO1509" s="1">
        <f t="shared" si="187"/>
        <v>3466.8029814105771</v>
      </c>
      <c r="AP1509" s="1">
        <f t="shared" si="188"/>
        <v>4818.1163055469106</v>
      </c>
      <c r="AQ1509" s="29">
        <f t="shared" si="189"/>
        <v>18023.095027132578</v>
      </c>
    </row>
    <row r="1510" spans="1:43" x14ac:dyDescent="0.2">
      <c r="A1510" s="26"/>
      <c r="E1510" s="25" t="s">
        <v>2950</v>
      </c>
      <c r="F1510" s="26" t="s">
        <v>2951</v>
      </c>
      <c r="G1510" s="1">
        <v>0.116922605262841</v>
      </c>
      <c r="H1510" s="1">
        <v>0.93581498513363404</v>
      </c>
      <c r="I1510" s="1">
        <f>VLOOKUP(F1510,'[1]SUSMB vs SHAM all proteins sum'!$B$2:$E$3214,2,FALSE)</f>
        <v>0.22794067455702399</v>
      </c>
      <c r="J1510" s="29">
        <f>VLOOKUP(F1510,'[1]SUSMB vs SHAM all proteins sum'!$B$2:$E$3214,3,FALSE)</f>
        <v>0.93299228779605903</v>
      </c>
      <c r="K1510" s="25">
        <f>VLOOKUP($E1510,[1]AllProteinsNorm!$A$1:$Q$3226,4,FALSE)</f>
        <v>6425739.7239152696</v>
      </c>
      <c r="L1510" s="1">
        <f>VLOOKUP($E1510,[1]AllProteinsNorm!$A$1:$Q$3226,5,FALSE)</f>
        <v>7410035.5896595204</v>
      </c>
      <c r="M1510" s="1">
        <f>VLOOKUP($E1510,[1]AllProteinsNorm!$A$1:$Q$3226,10,FALSE)</f>
        <v>7087387.1112069897</v>
      </c>
      <c r="N1510" s="1">
        <f>VLOOKUP($E1510,[1]AllProteinsNorm!$A$1:$Q$3226,11,FALSE)</f>
        <v>7696454.5489519602</v>
      </c>
      <c r="O1510" s="1">
        <f>VLOOKUP($E1510,[1]AllProteinsNorm!$A$1:$Q$3226,15,FALSE)</f>
        <v>6849651.1682154201</v>
      </c>
      <c r="P1510" s="1">
        <f>VLOOKUP($E1510,[1]AllProteinsNorm!$A$1:$Q$3226,6,FALSE)</f>
        <v>6867996.1256170003</v>
      </c>
      <c r="Q1510" s="1">
        <f>VLOOKUP($E1510,[1]AllProteinsNorm!$A$1:$Q$3226,8,FALSE)</f>
        <v>6522171.7023119796</v>
      </c>
      <c r="R1510" s="1">
        <f>VLOOKUP($E1510,[1]AllProteinsNorm!$A$1:$Q$3226,13,FALSE)</f>
        <v>6755273.4552299604</v>
      </c>
      <c r="S1510" s="1">
        <f>VLOOKUP($E1510,[1]AllProteinsNorm!$A$1:$Q$3226,16,FALSE)</f>
        <v>6869673.0986562101</v>
      </c>
      <c r="T1510" s="1">
        <f>VLOOKUP($E1510,[1]AllProteinsNorm!$A$1:$Q$3226,17,FALSE)</f>
        <v>6142390.7974020103</v>
      </c>
      <c r="U1510" s="1">
        <f>VLOOKUP($E1510,[1]AllProteinsNorm!$A$1:$Q$3226,3,FALSE)</f>
        <v>5758507.3316266304</v>
      </c>
      <c r="V1510" s="1">
        <f>VLOOKUP($E1510,[1]AllProteinsNorm!$A$1:$Q$3226,7,FALSE)</f>
        <v>6347670.4666774897</v>
      </c>
      <c r="W1510" s="1">
        <f>VLOOKUP($E1510,[1]AllProteinsNorm!$A$1:$Q$3226,9,FALSE)</f>
        <v>7413121.9777225303</v>
      </c>
      <c r="X1510" s="1">
        <f>VLOOKUP($E1510,[1]AllProteinsNorm!$A$1:$Q$3226,12,FALSE)</f>
        <v>6644073.2667968096</v>
      </c>
      <c r="Y1510" s="29">
        <f>VLOOKUP($E1510,[1]AllProteinsNorm!$A$1:$Q$3226,14,FALSE)</f>
        <v>6985848.3835968301</v>
      </c>
      <c r="Z1510" s="25">
        <f t="shared" si="190"/>
        <v>0.90581791795072431</v>
      </c>
      <c r="AA1510" s="1">
        <f t="shared" si="190"/>
        <v>1.0445712553194384</v>
      </c>
      <c r="AB1510" s="1">
        <f t="shared" si="190"/>
        <v>0.99908843380176837</v>
      </c>
      <c r="AC1510" s="1">
        <f t="shared" si="190"/>
        <v>1.0849469064530031</v>
      </c>
      <c r="AD1510" s="1">
        <f t="shared" si="190"/>
        <v>0.96557548647506541</v>
      </c>
      <c r="AE1510" s="1">
        <f t="shared" si="190"/>
        <v>0.96816152198729566</v>
      </c>
      <c r="AF1510" s="1">
        <f t="shared" si="190"/>
        <v>0.91941165464847441</v>
      </c>
      <c r="AG1510" s="1">
        <f t="shared" si="190"/>
        <v>0.95227133362255134</v>
      </c>
      <c r="AH1510" s="1">
        <f t="shared" si="190"/>
        <v>0.96839792001960057</v>
      </c>
      <c r="AI1510" s="1">
        <f t="shared" si="190"/>
        <v>0.86587504044627628</v>
      </c>
      <c r="AJ1510" s="1">
        <f t="shared" si="190"/>
        <v>0.81176010012116651</v>
      </c>
      <c r="AK1510" s="1">
        <f t="shared" si="190"/>
        <v>0.89481272087062891</v>
      </c>
      <c r="AL1510" s="1">
        <f t="shared" si="190"/>
        <v>1.0450063345055465</v>
      </c>
      <c r="AM1510" s="1">
        <f t="shared" si="190"/>
        <v>0.93659576512926801</v>
      </c>
      <c r="AN1510" s="29">
        <f t="shared" si="190"/>
        <v>0.98477481345812357</v>
      </c>
      <c r="AO1510" s="1">
        <f t="shared" si="187"/>
        <v>440261.68328543578</v>
      </c>
      <c r="AP1510" s="1">
        <f t="shared" si="188"/>
        <v>275375.08940024063</v>
      </c>
      <c r="AQ1510" s="29">
        <f t="shared" si="189"/>
        <v>562016.98837635445</v>
      </c>
    </row>
    <row r="1511" spans="1:43" x14ac:dyDescent="0.2">
      <c r="A1511" s="26"/>
      <c r="E1511" s="25" t="s">
        <v>2952</v>
      </c>
      <c r="F1511" s="26" t="s">
        <v>2953</v>
      </c>
      <c r="G1511" s="1">
        <v>0.32060574709332401</v>
      </c>
      <c r="H1511" s="43">
        <v>0.62929678546377399</v>
      </c>
      <c r="I1511" s="1">
        <f>VLOOKUP(F1511,'[1]SUSMB vs SHAM all proteins sum'!$B$2:$E$3214,2,FALSE)</f>
        <v>0.62146908149800695</v>
      </c>
      <c r="J1511" s="29">
        <f>VLOOKUP(F1511,'[1]SUSMB vs SHAM all proteins sum'!$B$2:$E$3214,3,FALSE)</f>
        <v>0.81957590553138404</v>
      </c>
      <c r="K1511" s="25">
        <f>VLOOKUP($E1511,[1]AllProteinsNorm!$A$1:$Q$3226,4,FALSE)</f>
        <v>67267.395909623607</v>
      </c>
      <c r="L1511" s="1">
        <f>VLOOKUP($E1511,[1]AllProteinsNorm!$A$1:$Q$3226,5,FALSE)</f>
        <v>69559.751131782701</v>
      </c>
      <c r="M1511" s="1">
        <f>VLOOKUP($E1511,[1]AllProteinsNorm!$A$1:$Q$3226,10,FALSE)</f>
        <v>64942.472291503604</v>
      </c>
      <c r="N1511" s="1">
        <f>VLOOKUP($E1511,[1]AllProteinsNorm!$A$1:$Q$3226,11,FALSE)</f>
        <v>20394.136764184899</v>
      </c>
      <c r="O1511" s="1">
        <f>VLOOKUP($E1511,[1]AllProteinsNorm!$A$1:$Q$3226,15,FALSE)</f>
        <v>69923.809175255301</v>
      </c>
      <c r="P1511" s="1">
        <f>VLOOKUP($E1511,[1]AllProteinsNorm!$A$1:$Q$3226,6,FALSE)</f>
        <v>52783.944432986398</v>
      </c>
      <c r="Q1511" s="1">
        <f>VLOOKUP($E1511,[1]AllProteinsNorm!$A$1:$Q$3226,8,FALSE)</f>
        <v>51087.2812178116</v>
      </c>
      <c r="R1511" s="1">
        <f>VLOOKUP($E1511,[1]AllProteinsNorm!$A$1:$Q$3226,13,FALSE)</f>
        <v>8815.5286451398606</v>
      </c>
      <c r="S1511" s="1">
        <f>VLOOKUP($E1511,[1]AllProteinsNorm!$A$1:$Q$3226,16,FALSE)</f>
        <v>27308.2831493171</v>
      </c>
      <c r="T1511" s="1">
        <f>VLOOKUP($E1511,[1]AllProteinsNorm!$A$1:$Q$3226,17,FALSE)</f>
        <v>65878.247191661896</v>
      </c>
      <c r="U1511" s="1">
        <f>VLOOKUP($E1511,[1]AllProteinsNorm!$A$1:$Q$3226,3,FALSE)</f>
        <v>15561.782384767301</v>
      </c>
      <c r="V1511" s="1">
        <f>VLOOKUP($E1511,[1]AllProteinsNorm!$A$1:$Q$3226,7,FALSE)</f>
        <v>42953.9285782109</v>
      </c>
      <c r="W1511" s="1">
        <f>VLOOKUP($E1511,[1]AllProteinsNorm!$A$1:$Q$3226,9,FALSE)</f>
        <v>88098.404521975099</v>
      </c>
      <c r="X1511" s="1">
        <f>VLOOKUP($E1511,[1]AllProteinsNorm!$A$1:$Q$3226,12,FALSE)</f>
        <v>37405.169096583901</v>
      </c>
      <c r="Y1511" s="29">
        <f>VLOOKUP($E1511,[1]AllProteinsNorm!$A$1:$Q$3226,14,FALSE)</f>
        <v>72745.456876738695</v>
      </c>
      <c r="Z1511" s="25">
        <f t="shared" si="190"/>
        <v>1.1514936599047227</v>
      </c>
      <c r="AA1511" s="1">
        <f t="shared" si="190"/>
        <v>1.1907345502182429</v>
      </c>
      <c r="AB1511" s="1">
        <f t="shared" si="190"/>
        <v>1.1116952587651161</v>
      </c>
      <c r="AC1511" s="1">
        <f t="shared" si="190"/>
        <v>0.34910997914561803</v>
      </c>
      <c r="AD1511" s="1">
        <f t="shared" si="190"/>
        <v>1.1969665519663</v>
      </c>
      <c r="AE1511" s="1">
        <f t="shared" si="190"/>
        <v>0.9035637032985171</v>
      </c>
      <c r="AF1511" s="1">
        <f t="shared" si="190"/>
        <v>0.87451996065249271</v>
      </c>
      <c r="AG1511" s="1">
        <f t="shared" si="190"/>
        <v>0.15090557923819917</v>
      </c>
      <c r="AH1511" s="1">
        <f t="shared" si="190"/>
        <v>0.46746740354821575</v>
      </c>
      <c r="AI1511" s="1">
        <f t="shared" si="190"/>
        <v>1.127713997859431</v>
      </c>
      <c r="AJ1511" s="1">
        <f t="shared" si="190"/>
        <v>0.26638899143578887</v>
      </c>
      <c r="AK1511" s="1">
        <f t="shared" si="190"/>
        <v>0.73529197551014414</v>
      </c>
      <c r="AL1511" s="1">
        <f t="shared" si="190"/>
        <v>1.5080820787394669</v>
      </c>
      <c r="AM1511" s="1">
        <f t="shared" si="190"/>
        <v>0.64030745474745454</v>
      </c>
      <c r="AN1511" s="29">
        <f t="shared" si="190"/>
        <v>1.2452679525899866</v>
      </c>
      <c r="AO1511" s="1">
        <f t="shared" si="187"/>
        <v>19095.638161099654</v>
      </c>
      <c r="AP1511" s="1">
        <f t="shared" si="188"/>
        <v>20409.275114986467</v>
      </c>
      <c r="AQ1511" s="29">
        <f t="shared" si="189"/>
        <v>25899.651004339376</v>
      </c>
    </row>
    <row r="1512" spans="1:43" x14ac:dyDescent="0.2">
      <c r="A1512" s="26"/>
      <c r="E1512" s="25" t="s">
        <v>2954</v>
      </c>
      <c r="F1512" s="26" t="s">
        <v>2955</v>
      </c>
      <c r="G1512" s="1">
        <v>0.67747068966198898</v>
      </c>
      <c r="H1512" s="1">
        <v>1.02286326567626</v>
      </c>
      <c r="I1512" s="1">
        <f>VLOOKUP(F1512,'[1]SUSMB vs SHAM all proteins sum'!$B$2:$E$3214,2,FALSE)</f>
        <v>0.565814723229912</v>
      </c>
      <c r="J1512" s="29">
        <f>VLOOKUP(F1512,'[1]SUSMB vs SHAM all proteins sum'!$B$2:$E$3214,3,FALSE)</f>
        <v>1.0415859831649199</v>
      </c>
      <c r="K1512" s="25">
        <f>VLOOKUP($E1512,[1]AllProteinsNorm!$A$1:$Q$3226,4,FALSE)</f>
        <v>1951562.79017783</v>
      </c>
      <c r="L1512" s="1">
        <f>VLOOKUP($E1512,[1]AllProteinsNorm!$A$1:$Q$3226,5,FALSE)</f>
        <v>1735422.12056501</v>
      </c>
      <c r="M1512" s="1">
        <f>VLOOKUP($E1512,[1]AllProteinsNorm!$A$1:$Q$3226,10,FALSE)</f>
        <v>1863947.74992664</v>
      </c>
      <c r="N1512" s="1">
        <f>VLOOKUP($E1512,[1]AllProteinsNorm!$A$1:$Q$3226,11,FALSE)</f>
        <v>2024781.8098041699</v>
      </c>
      <c r="O1512" s="1">
        <f>VLOOKUP($E1512,[1]AllProteinsNorm!$A$1:$Q$3226,15,FALSE)</f>
        <v>1843083.7726622401</v>
      </c>
      <c r="P1512" s="1">
        <f>VLOOKUP($E1512,[1]AllProteinsNorm!$A$1:$Q$3226,6,FALSE)</f>
        <v>1697702.71797745</v>
      </c>
      <c r="Q1512" s="1">
        <f>VLOOKUP($E1512,[1]AllProteinsNorm!$A$1:$Q$3226,8,FALSE)</f>
        <v>2226629.8355938299</v>
      </c>
      <c r="R1512" s="1">
        <f>VLOOKUP($E1512,[1]AllProteinsNorm!$A$1:$Q$3226,13,FALSE)</f>
        <v>1818058.09558859</v>
      </c>
      <c r="S1512" s="1">
        <f>VLOOKUP($E1512,[1]AllProteinsNorm!$A$1:$Q$3226,16,FALSE)</f>
        <v>1937120.49275145</v>
      </c>
      <c r="T1512" s="1">
        <f>VLOOKUP($E1512,[1]AllProteinsNorm!$A$1:$Q$3226,17,FALSE)</f>
        <v>1981337.9013565599</v>
      </c>
      <c r="U1512" s="1">
        <f>VLOOKUP($E1512,[1]AllProteinsNorm!$A$1:$Q$3226,3,FALSE)</f>
        <v>1552991.87839655</v>
      </c>
      <c r="V1512" s="1">
        <f>VLOOKUP($E1512,[1]AllProteinsNorm!$A$1:$Q$3226,7,FALSE)</f>
        <v>2121855.9875121401</v>
      </c>
      <c r="W1512" s="1">
        <f>VLOOKUP($E1512,[1]AllProteinsNorm!$A$1:$Q$3226,9,FALSE)</f>
        <v>2063355.1570947701</v>
      </c>
      <c r="X1512" s="1">
        <f>VLOOKUP($E1512,[1]AllProteinsNorm!$A$1:$Q$3226,12,FALSE)</f>
        <v>1916048.94026548</v>
      </c>
      <c r="Y1512" s="29">
        <f>VLOOKUP($E1512,[1]AllProteinsNorm!$A$1:$Q$3226,14,FALSE)</f>
        <v>2216943.66646105</v>
      </c>
      <c r="Z1512" s="25">
        <f t="shared" si="190"/>
        <v>1.0359935205109978</v>
      </c>
      <c r="AA1512" s="1">
        <f t="shared" si="190"/>
        <v>0.92125453575233385</v>
      </c>
      <c r="AB1512" s="1">
        <f t="shared" si="190"/>
        <v>0.9894827884677454</v>
      </c>
      <c r="AC1512" s="1">
        <f t="shared" si="190"/>
        <v>1.0748620776964644</v>
      </c>
      <c r="AD1512" s="1">
        <f t="shared" si="190"/>
        <v>0.97840707757245959</v>
      </c>
      <c r="AE1512" s="1">
        <f t="shared" si="190"/>
        <v>0.90123106693291799</v>
      </c>
      <c r="AF1512" s="1">
        <f t="shared" si="190"/>
        <v>1.1820137655122429</v>
      </c>
      <c r="AG1512" s="1">
        <f t="shared" si="190"/>
        <v>0.9651221146570006</v>
      </c>
      <c r="AH1512" s="1">
        <f t="shared" si="190"/>
        <v>1.0283267794610422</v>
      </c>
      <c r="AI1512" s="1">
        <f t="shared" si="190"/>
        <v>1.0517997361290194</v>
      </c>
      <c r="AJ1512" s="1">
        <f t="shared" si="190"/>
        <v>0.82441084218377836</v>
      </c>
      <c r="AK1512" s="1">
        <f t="shared" si="190"/>
        <v>1.1263942239438451</v>
      </c>
      <c r="AL1512" s="1">
        <f t="shared" si="190"/>
        <v>1.0953388658677745</v>
      </c>
      <c r="AM1512" s="1">
        <f t="shared" si="190"/>
        <v>1.0171408765772394</v>
      </c>
      <c r="AN1512" s="29">
        <f t="shared" si="190"/>
        <v>1.1768718307968249</v>
      </c>
      <c r="AO1512" s="1">
        <f t="shared" si="187"/>
        <v>98524.693751766739</v>
      </c>
      <c r="AP1512" s="1">
        <f t="shared" si="188"/>
        <v>177282.27082677701</v>
      </c>
      <c r="AQ1512" s="29">
        <f t="shared" si="189"/>
        <v>232152.20872974157</v>
      </c>
    </row>
    <row r="1513" spans="1:43" x14ac:dyDescent="0.2">
      <c r="A1513" s="26"/>
      <c r="E1513" s="25" t="s">
        <v>2956</v>
      </c>
      <c r="F1513" s="26" t="s">
        <v>2957</v>
      </c>
      <c r="G1513" s="1">
        <v>0.72988073364464701</v>
      </c>
      <c r="H1513" s="1">
        <v>1.1169804207160301</v>
      </c>
      <c r="I1513" s="1">
        <f>VLOOKUP(F1513,'[1]SUSMB vs SHAM all proteins sum'!$B$2:$E$3214,2,FALSE)</f>
        <v>0.86903995358442898</v>
      </c>
      <c r="J1513" s="29">
        <f>VLOOKUP(F1513,'[1]SUSMB vs SHAM all proteins sum'!$B$2:$E$3214,3,FALSE)</f>
        <v>0.94492407569013903</v>
      </c>
      <c r="K1513" s="25">
        <f>VLOOKUP($E1513,[1]AllProteinsNorm!$A$1:$Q$3226,4,FALSE)</f>
        <v>34524.311621672197</v>
      </c>
      <c r="L1513" s="1">
        <f>VLOOKUP($E1513,[1]AllProteinsNorm!$A$1:$Q$3226,5,FALSE)</f>
        <v>49354.706325015002</v>
      </c>
      <c r="M1513" s="1">
        <f>VLOOKUP($E1513,[1]AllProteinsNorm!$A$1:$Q$3226,10,FALSE)</f>
        <v>49227.493910694597</v>
      </c>
      <c r="N1513" s="1">
        <f>VLOOKUP($E1513,[1]AllProteinsNorm!$A$1:$Q$3226,11,FALSE)</f>
        <v>124791.816359698</v>
      </c>
      <c r="O1513" s="1">
        <f>VLOOKUP($E1513,[1]AllProteinsNorm!$A$1:$Q$3226,15,FALSE)</f>
        <v>41936.232797266799</v>
      </c>
      <c r="P1513" s="1">
        <f>VLOOKUP($E1513,[1]AllProteinsNorm!$A$1:$Q$3226,6,FALSE)</f>
        <v>41305.216094382697</v>
      </c>
      <c r="Q1513" s="1">
        <f>VLOOKUP($E1513,[1]AllProteinsNorm!$A$1:$Q$3226,8,FALSE)</f>
        <v>52834.993888383098</v>
      </c>
      <c r="R1513" s="1">
        <f>VLOOKUP($E1513,[1]AllProteinsNorm!$A$1:$Q$3226,13,FALSE)</f>
        <v>127625.088885152</v>
      </c>
      <c r="S1513" s="1">
        <f>VLOOKUP($E1513,[1]AllProteinsNorm!$A$1:$Q$3226,16,FALSE)</f>
        <v>39122.2068442003</v>
      </c>
      <c r="T1513" s="1">
        <f>VLOOKUP($E1513,[1]AllProteinsNorm!$A$1:$Q$3226,17,FALSE)</f>
        <v>70045.249683236994</v>
      </c>
      <c r="U1513" s="1">
        <f>VLOOKUP($E1513,[1]AllProteinsNorm!$A$1:$Q$3226,3,FALSE)</f>
        <v>68865.832793456299</v>
      </c>
      <c r="V1513" s="1">
        <f>VLOOKUP($E1513,[1]AllProteinsNorm!$A$1:$Q$3226,7,FALSE)</f>
        <v>40666.998238906002</v>
      </c>
      <c r="W1513" s="1">
        <f>VLOOKUP($E1513,[1]AllProteinsNorm!$A$1:$Q$3226,9,FALSE)</f>
        <v>24285.8933110506</v>
      </c>
      <c r="X1513" s="1">
        <f>VLOOKUP($E1513,[1]AllProteinsNorm!$A$1:$Q$3226,12,FALSE)</f>
        <v>105646.496085405</v>
      </c>
      <c r="Y1513" s="29">
        <f>VLOOKUP($E1513,[1]AllProteinsNorm!$A$1:$Q$3226,14,FALSE)</f>
        <v>46022.088050808001</v>
      </c>
      <c r="Z1513" s="25">
        <f t="shared" si="190"/>
        <v>0.57572268361718748</v>
      </c>
      <c r="AA1513" s="1">
        <f t="shared" si="190"/>
        <v>0.82303231085247464</v>
      </c>
      <c r="AB1513" s="1">
        <f t="shared" si="190"/>
        <v>0.82091093408573301</v>
      </c>
      <c r="AC1513" s="1">
        <f t="shared" si="190"/>
        <v>2.0810112072725149</v>
      </c>
      <c r="AD1513" s="1">
        <f t="shared" si="190"/>
        <v>0.69932286417208944</v>
      </c>
      <c r="AE1513" s="1">
        <f t="shared" si="190"/>
        <v>0.68880011621486004</v>
      </c>
      <c r="AF1513" s="1">
        <f t="shared" si="190"/>
        <v>0.88106910873851907</v>
      </c>
      <c r="AG1513" s="1">
        <f t="shared" si="190"/>
        <v>2.1282584711614572</v>
      </c>
      <c r="AH1513" s="1">
        <f t="shared" si="190"/>
        <v>0.65239655348351189</v>
      </c>
      <c r="AI1513" s="1">
        <f t="shared" si="190"/>
        <v>1.1680649730016521</v>
      </c>
      <c r="AJ1513" s="1">
        <f t="shared" si="190"/>
        <v>1.1483971787722158</v>
      </c>
      <c r="AK1513" s="1">
        <f t="shared" si="190"/>
        <v>0.67815728282504684</v>
      </c>
      <c r="AL1513" s="1">
        <f t="shared" si="190"/>
        <v>0.40498822465447132</v>
      </c>
      <c r="AM1513" s="1">
        <f t="shared" si="190"/>
        <v>1.7617464732551291</v>
      </c>
      <c r="AN1513" s="29">
        <f t="shared" si="190"/>
        <v>0.76745802577118383</v>
      </c>
      <c r="AO1513" s="1">
        <f t="shared" si="187"/>
        <v>32871.426929636742</v>
      </c>
      <c r="AP1513" s="1">
        <f t="shared" si="188"/>
        <v>32617.195224504212</v>
      </c>
      <c r="AQ1513" s="29">
        <f t="shared" si="189"/>
        <v>28159.283901075312</v>
      </c>
    </row>
    <row r="1514" spans="1:43" x14ac:dyDescent="0.2">
      <c r="A1514" s="26"/>
      <c r="E1514" s="25" t="s">
        <v>2958</v>
      </c>
      <c r="F1514" s="26" t="s">
        <v>2959</v>
      </c>
      <c r="G1514" s="43">
        <v>3.66956484957242E-3</v>
      </c>
      <c r="H1514" s="1">
        <v>0.83223404776000798</v>
      </c>
      <c r="I1514" s="1">
        <f>VLOOKUP(F1514,'[1]SUSMB vs SHAM all proteins sum'!$B$2:$E$3214,2,FALSE)</f>
        <v>9.4314985892799998E-3</v>
      </c>
      <c r="J1514" s="29">
        <f>VLOOKUP(F1514,'[1]SUSMB vs SHAM all proteins sum'!$B$2:$E$3214,3,FALSE)</f>
        <v>0.86003942626059104</v>
      </c>
      <c r="K1514" s="25">
        <f>VLOOKUP($E1514,[1]AllProteinsNorm!$A$1:$Q$3226,4,FALSE)</f>
        <v>3569927.7077832902</v>
      </c>
      <c r="L1514" s="1">
        <f>VLOOKUP($E1514,[1]AllProteinsNorm!$A$1:$Q$3226,5,FALSE)</f>
        <v>3898526.8074404499</v>
      </c>
      <c r="M1514" s="1">
        <f>VLOOKUP($E1514,[1]AllProteinsNorm!$A$1:$Q$3226,10,FALSE)</f>
        <v>3897069.3697071099</v>
      </c>
      <c r="N1514" s="1">
        <f>VLOOKUP($E1514,[1]AllProteinsNorm!$A$1:$Q$3226,11,FALSE)</f>
        <v>3548747.0250508199</v>
      </c>
      <c r="O1514" s="1">
        <f>VLOOKUP($E1514,[1]AllProteinsNorm!$A$1:$Q$3226,15,FALSE)</f>
        <v>3171477.37023221</v>
      </c>
      <c r="P1514" s="1">
        <f>VLOOKUP($E1514,[1]AllProteinsNorm!$A$1:$Q$3226,6,FALSE)</f>
        <v>3033869.8923031301</v>
      </c>
      <c r="Q1514" s="1">
        <f>VLOOKUP($E1514,[1]AllProteinsNorm!$A$1:$Q$3226,8,FALSE)</f>
        <v>3074868.75430824</v>
      </c>
      <c r="R1514" s="1">
        <f>VLOOKUP($E1514,[1]AllProteinsNorm!$A$1:$Q$3226,13,FALSE)</f>
        <v>3005055.3777049799</v>
      </c>
      <c r="S1514" s="1">
        <f>VLOOKUP($E1514,[1]AllProteinsNorm!$A$1:$Q$3226,16,FALSE)</f>
        <v>2739798.5188849098</v>
      </c>
      <c r="T1514" s="1">
        <f>VLOOKUP($E1514,[1]AllProteinsNorm!$A$1:$Q$3226,17,FALSE)</f>
        <v>3172981.1822367399</v>
      </c>
      <c r="U1514" s="1">
        <f>VLOOKUP($E1514,[1]AllProteinsNorm!$A$1:$Q$3226,3,FALSE)</f>
        <v>2888740.6538807801</v>
      </c>
      <c r="V1514" s="1">
        <f>VLOOKUP($E1514,[1]AllProteinsNorm!$A$1:$Q$3226,7,FALSE)</f>
        <v>3154094.4920075</v>
      </c>
      <c r="W1514" s="1">
        <f>VLOOKUP($E1514,[1]AllProteinsNorm!$A$1:$Q$3226,9,FALSE)</f>
        <v>3256784.9844676899</v>
      </c>
      <c r="X1514" s="1">
        <f>VLOOKUP($E1514,[1]AllProteinsNorm!$A$1:$Q$3226,12,FALSE)</f>
        <v>2997789.7720009498</v>
      </c>
      <c r="Y1514" s="29">
        <f>VLOOKUP($E1514,[1]AllProteinsNorm!$A$1:$Q$3226,14,FALSE)</f>
        <v>3228888.3747249702</v>
      </c>
      <c r="Z1514" s="25">
        <f t="shared" si="190"/>
        <v>0.9869449835506261</v>
      </c>
      <c r="AA1514" s="1">
        <f t="shared" si="190"/>
        <v>1.0777897455604604</v>
      </c>
      <c r="AB1514" s="1">
        <f t="shared" si="190"/>
        <v>1.0773868211940589</v>
      </c>
      <c r="AC1514" s="1">
        <f t="shared" si="190"/>
        <v>0.98108935557098587</v>
      </c>
      <c r="AD1514" s="1">
        <f t="shared" si="190"/>
        <v>0.87678909412386918</v>
      </c>
      <c r="AE1514" s="1">
        <f t="shared" si="190"/>
        <v>0.83874602402330134</v>
      </c>
      <c r="AF1514" s="1">
        <f t="shared" si="190"/>
        <v>0.85008060121908247</v>
      </c>
      <c r="AG1514" s="1">
        <f t="shared" si="190"/>
        <v>0.83077994096394747</v>
      </c>
      <c r="AH1514" s="1">
        <f t="shared" si="190"/>
        <v>0.75744682399519425</v>
      </c>
      <c r="AI1514" s="1">
        <f t="shared" si="190"/>
        <v>0.87720483915725966</v>
      </c>
      <c r="AJ1514" s="1">
        <f t="shared" si="190"/>
        <v>0.79862348218157841</v>
      </c>
      <c r="AK1514" s="1">
        <f t="shared" si="190"/>
        <v>0.87198341012468195</v>
      </c>
      <c r="AL1514" s="1">
        <f t="shared" si="190"/>
        <v>0.90037330333483323</v>
      </c>
      <c r="AM1514" s="1">
        <f t="shared" si="190"/>
        <v>0.82877128597454375</v>
      </c>
      <c r="AN1514" s="29">
        <f t="shared" si="190"/>
        <v>0.89266098496389834</v>
      </c>
      <c r="AO1514" s="1">
        <f t="shared" si="187"/>
        <v>269466.42317374173</v>
      </c>
      <c r="AP1514" s="1">
        <f t="shared" si="188"/>
        <v>144405.07222795833</v>
      </c>
      <c r="AQ1514" s="29">
        <f t="shared" si="189"/>
        <v>140754.45336767897</v>
      </c>
    </row>
    <row r="1515" spans="1:43" x14ac:dyDescent="0.2">
      <c r="A1515" s="26"/>
      <c r="E1515" s="25" t="s">
        <v>2960</v>
      </c>
      <c r="F1515" s="26" t="s">
        <v>2961</v>
      </c>
      <c r="G1515" s="1">
        <v>0.40026205546629001</v>
      </c>
      <c r="H1515" s="1">
        <v>0.95868817519821004</v>
      </c>
      <c r="I1515" s="1">
        <f>VLOOKUP(F1515,'[1]SUSMB vs SHAM all proteins sum'!$B$2:$E$3214,2,FALSE)</f>
        <v>0.82468024543906804</v>
      </c>
      <c r="J1515" s="29">
        <f>VLOOKUP(F1515,'[1]SUSMB vs SHAM all proteins sum'!$B$2:$E$3214,3,FALSE)</f>
        <v>0.98826971176716005</v>
      </c>
      <c r="K1515" s="25">
        <f>VLOOKUP($E1515,[1]AllProteinsNorm!$A$1:$Q$3226,4,FALSE)</f>
        <v>3393005.9937094902</v>
      </c>
      <c r="L1515" s="1">
        <f>VLOOKUP($E1515,[1]AllProteinsNorm!$A$1:$Q$3226,5,FALSE)</f>
        <v>3737927.4212968498</v>
      </c>
      <c r="M1515" s="1">
        <f>VLOOKUP($E1515,[1]AllProteinsNorm!$A$1:$Q$3226,10,FALSE)</f>
        <v>3730480.8396525802</v>
      </c>
      <c r="N1515" s="1">
        <f>VLOOKUP($E1515,[1]AllProteinsNorm!$A$1:$Q$3226,11,FALSE)</f>
        <v>3450579.1727549098</v>
      </c>
      <c r="O1515" s="1">
        <f>VLOOKUP($E1515,[1]AllProteinsNorm!$A$1:$Q$3226,15,FALSE)</f>
        <v>4366927.8442327902</v>
      </c>
      <c r="P1515" s="1">
        <f>VLOOKUP($E1515,[1]AllProteinsNorm!$A$1:$Q$3226,6,FALSE)</f>
        <v>3713227.6769831702</v>
      </c>
      <c r="Q1515" s="1">
        <f>VLOOKUP($E1515,[1]AllProteinsNorm!$A$1:$Q$3226,8,FALSE)</f>
        <v>3609877.84321192</v>
      </c>
      <c r="R1515" s="1">
        <f>VLOOKUP($E1515,[1]AllProteinsNorm!$A$1:$Q$3226,13,FALSE)</f>
        <v>3561496.1105337902</v>
      </c>
      <c r="S1515" s="1">
        <f>VLOOKUP($E1515,[1]AllProteinsNorm!$A$1:$Q$3226,16,FALSE)</f>
        <v>3364068.9255236601</v>
      </c>
      <c r="T1515" s="1">
        <f>VLOOKUP($E1515,[1]AllProteinsNorm!$A$1:$Q$3226,17,FALSE)</f>
        <v>3594957.2197292498</v>
      </c>
      <c r="U1515" s="1">
        <f>VLOOKUP($E1515,[1]AllProteinsNorm!$A$1:$Q$3226,3,FALSE)</f>
        <v>3423950.1336697601</v>
      </c>
      <c r="V1515" s="1">
        <f>VLOOKUP($E1515,[1]AllProteinsNorm!$A$1:$Q$3226,7,FALSE)</f>
        <v>3527249.9842527001</v>
      </c>
      <c r="W1515" s="1">
        <f>VLOOKUP($E1515,[1]AllProteinsNorm!$A$1:$Q$3226,9,FALSE)</f>
        <v>3695523.00923396</v>
      </c>
      <c r="X1515" s="1">
        <f>VLOOKUP($E1515,[1]AllProteinsNorm!$A$1:$Q$3226,12,FALSE)</f>
        <v>3811721.7018706598</v>
      </c>
      <c r="Y1515" s="29">
        <f>VLOOKUP($E1515,[1]AllProteinsNorm!$A$1:$Q$3226,14,FALSE)</f>
        <v>3950617.4547424102</v>
      </c>
      <c r="Z1515" s="25">
        <f t="shared" si="190"/>
        <v>0.90824463157298363</v>
      </c>
      <c r="AA1515" s="1">
        <f t="shared" si="190"/>
        <v>1.0005736859576519</v>
      </c>
      <c r="AB1515" s="1">
        <f t="shared" si="190"/>
        <v>0.99858037447676551</v>
      </c>
      <c r="AC1515" s="1">
        <f t="shared" si="190"/>
        <v>0.92365590136959985</v>
      </c>
      <c r="AD1515" s="1">
        <f t="shared" si="190"/>
        <v>1.1689454066229994</v>
      </c>
      <c r="AE1515" s="1">
        <f t="shared" si="190"/>
        <v>0.9939620235510086</v>
      </c>
      <c r="AF1515" s="1">
        <f t="shared" si="190"/>
        <v>0.96629719423130678</v>
      </c>
      <c r="AG1515" s="1">
        <f t="shared" si="190"/>
        <v>0.9533463037664569</v>
      </c>
      <c r="AH1515" s="1">
        <f t="shared" si="190"/>
        <v>0.90049871633382195</v>
      </c>
      <c r="AI1515" s="1">
        <f t="shared" si="190"/>
        <v>0.96230322068602536</v>
      </c>
      <c r="AJ1515" s="1">
        <f t="shared" si="190"/>
        <v>0.91652780261649602</v>
      </c>
      <c r="AK1515" s="1">
        <f t="shared" si="190"/>
        <v>0.94417925236582989</v>
      </c>
      <c r="AL1515" s="1">
        <f t="shared" si="190"/>
        <v>0.98922281310846416</v>
      </c>
      <c r="AM1515" s="1">
        <f t="shared" si="190"/>
        <v>1.0203270430976665</v>
      </c>
      <c r="AN1515" s="29">
        <f t="shared" si="190"/>
        <v>1.0575068541937669</v>
      </c>
      <c r="AO1515" s="1">
        <f t="shared" si="187"/>
        <v>345604.9261678849</v>
      </c>
      <c r="AP1515" s="1">
        <f t="shared" si="188"/>
        <v>114192.00950424647</v>
      </c>
      <c r="AQ1515" s="29">
        <f t="shared" si="189"/>
        <v>189580.09058535204</v>
      </c>
    </row>
    <row r="1516" spans="1:43" x14ac:dyDescent="0.2">
      <c r="A1516" s="26"/>
      <c r="E1516" s="25" t="s">
        <v>2962</v>
      </c>
      <c r="F1516" s="26" t="s">
        <v>2963</v>
      </c>
      <c r="G1516" s="1">
        <v>0.62770369266763304</v>
      </c>
      <c r="H1516" s="1">
        <v>1.0580823861308899</v>
      </c>
      <c r="I1516" s="1">
        <f>VLOOKUP(F1516,'[1]SUSMB vs SHAM all proteins sum'!$B$2:$E$3214,2,FALSE)</f>
        <v>0.92061765534872197</v>
      </c>
      <c r="J1516" s="29">
        <f>VLOOKUP(F1516,'[1]SUSMB vs SHAM all proteins sum'!$B$2:$E$3214,3,FALSE)</f>
        <v>1.01221295610472</v>
      </c>
      <c r="K1516" s="25">
        <f>VLOOKUP($E1516,[1]AllProteinsNorm!$A$1:$Q$3226,4,FALSE)</f>
        <v>338339.84009369899</v>
      </c>
      <c r="L1516" s="1">
        <f>VLOOKUP($E1516,[1]AllProteinsNorm!$A$1:$Q$3226,5,FALSE)</f>
        <v>301025.74197197601</v>
      </c>
      <c r="M1516" s="1">
        <f>VLOOKUP($E1516,[1]AllProteinsNorm!$A$1:$Q$3226,10,FALSE)</f>
        <v>472388.61527980497</v>
      </c>
      <c r="N1516" s="1">
        <f>VLOOKUP($E1516,[1]AllProteinsNorm!$A$1:$Q$3226,11,FALSE)</f>
        <v>381175.85837617499</v>
      </c>
      <c r="O1516" s="1">
        <f>VLOOKUP($E1516,[1]AllProteinsNorm!$A$1:$Q$3226,15,FALSE)</f>
        <v>508120.85361696198</v>
      </c>
      <c r="P1516" s="1">
        <f>VLOOKUP($E1516,[1]AllProteinsNorm!$A$1:$Q$3226,6,FALSE)</f>
        <v>433530.02930124401</v>
      </c>
      <c r="Q1516" s="1">
        <f>VLOOKUP($E1516,[1]AllProteinsNorm!$A$1:$Q$3226,8,FALSE)</f>
        <v>500948.41486008902</v>
      </c>
      <c r="R1516" s="1">
        <f>VLOOKUP($E1516,[1]AllProteinsNorm!$A$1:$Q$3226,13,FALSE)</f>
        <v>376295.90308642801</v>
      </c>
      <c r="S1516" s="1">
        <f>VLOOKUP($E1516,[1]AllProteinsNorm!$A$1:$Q$3226,16,FALSE)</f>
        <v>379896.19583041198</v>
      </c>
      <c r="T1516" s="1">
        <f>VLOOKUP($E1516,[1]AllProteinsNorm!$A$1:$Q$3226,17,FALSE)</f>
        <v>398051.62476667401</v>
      </c>
      <c r="U1516" s="1">
        <f>VLOOKUP($E1516,[1]AllProteinsNorm!$A$1:$Q$3226,3,FALSE)</f>
        <v>311820.47171969898</v>
      </c>
      <c r="V1516" s="1">
        <f>VLOOKUP($E1516,[1]AllProteinsNorm!$A$1:$Q$3226,7,FALSE)</f>
        <v>456729.89540709701</v>
      </c>
      <c r="W1516" s="1">
        <f>VLOOKUP($E1516,[1]AllProteinsNorm!$A$1:$Q$3226,9,FALSE)</f>
        <v>406972.45714214398</v>
      </c>
      <c r="X1516" s="1">
        <f>VLOOKUP($E1516,[1]AllProteinsNorm!$A$1:$Q$3226,12,FALSE)</f>
        <v>428230.62067502103</v>
      </c>
      <c r="Y1516" s="29">
        <f>VLOOKUP($E1516,[1]AllProteinsNorm!$A$1:$Q$3226,14,FALSE)</f>
        <v>398934.19404754601</v>
      </c>
      <c r="Z1516" s="25">
        <f t="shared" si="190"/>
        <v>0.84540537803090277</v>
      </c>
      <c r="AA1516" s="1">
        <f t="shared" si="190"/>
        <v>0.75216912415154502</v>
      </c>
      <c r="AB1516" s="1">
        <f t="shared" si="190"/>
        <v>1.180351317088524</v>
      </c>
      <c r="AC1516" s="1">
        <f t="shared" si="190"/>
        <v>0.95243918232485258</v>
      </c>
      <c r="AD1516" s="1">
        <f t="shared" si="190"/>
        <v>1.2696349984041762</v>
      </c>
      <c r="AE1516" s="1">
        <f t="shared" si="190"/>
        <v>1.0832558713974285</v>
      </c>
      <c r="AF1516" s="1">
        <f t="shared" si="190"/>
        <v>1.251713318542359</v>
      </c>
      <c r="AG1516" s="1">
        <f t="shared" si="190"/>
        <v>0.94024570122206574</v>
      </c>
      <c r="AH1516" s="1">
        <f t="shared" si="190"/>
        <v>0.94924170608926306</v>
      </c>
      <c r="AI1516" s="1">
        <f t="shared" si="190"/>
        <v>0.99460644131797027</v>
      </c>
      <c r="AJ1516" s="1">
        <f t="shared" si="190"/>
        <v>0.77914177561519726</v>
      </c>
      <c r="AK1516" s="1">
        <f t="shared" si="190"/>
        <v>1.1412250764725782</v>
      </c>
      <c r="AL1516" s="1">
        <f t="shared" si="190"/>
        <v>1.0168968096785096</v>
      </c>
      <c r="AM1516" s="1">
        <f t="shared" si="190"/>
        <v>1.0700143076733588</v>
      </c>
      <c r="AN1516" s="29">
        <f t="shared" si="190"/>
        <v>0.99681170575365552</v>
      </c>
      <c r="AO1516" s="1">
        <f t="shared" si="187"/>
        <v>78590.377409251538</v>
      </c>
      <c r="AP1516" s="1">
        <f t="shared" si="188"/>
        <v>46282.532413246816</v>
      </c>
      <c r="AQ1516" s="29">
        <f t="shared" si="189"/>
        <v>48660.424586292116</v>
      </c>
    </row>
    <row r="1517" spans="1:43" x14ac:dyDescent="0.2">
      <c r="A1517" s="26"/>
      <c r="E1517" s="25" t="s">
        <v>2964</v>
      </c>
      <c r="F1517" s="26" t="s">
        <v>2965</v>
      </c>
      <c r="G1517" s="1">
        <v>0.114919426415376</v>
      </c>
      <c r="H1517" s="43">
        <v>1.87154679736052</v>
      </c>
      <c r="I1517" s="1">
        <f>VLOOKUP(F1517,'[1]SUSMB vs SHAM all proteins sum'!$B$2:$E$3214,2,FALSE)</f>
        <v>0.51968650194678601</v>
      </c>
      <c r="J1517" s="29">
        <f>VLOOKUP(F1517,'[1]SUSMB vs SHAM all proteins sum'!$B$2:$E$3214,3,FALSE)</f>
        <v>1.3078392732783599</v>
      </c>
      <c r="K1517" s="25">
        <f>VLOOKUP($E1517,[1]AllProteinsNorm!$A$1:$Q$3226,4,FALSE)</f>
        <v>29495.772178924399</v>
      </c>
      <c r="L1517" s="1">
        <f>VLOOKUP($E1517,[1]AllProteinsNorm!$A$1:$Q$3226,5,FALSE)</f>
        <v>17663.256515226702</v>
      </c>
      <c r="M1517" s="1">
        <f>VLOOKUP($E1517,[1]AllProteinsNorm!$A$1:$Q$3226,10,FALSE)</f>
        <v>5051.68262103902</v>
      </c>
      <c r="N1517" s="1">
        <f>VLOOKUP($E1517,[1]AllProteinsNorm!$A$1:$Q$3226,11,FALSE)</f>
        <v>27560.608690419798</v>
      </c>
      <c r="O1517" s="1">
        <f>VLOOKUP($E1517,[1]AllProteinsNorm!$A$1:$Q$3226,15,FALSE)</f>
        <v>8379.6821118240005</v>
      </c>
      <c r="P1517" s="1">
        <f>VLOOKUP($E1517,[1]AllProteinsNorm!$A$1:$Q$3226,6,FALSE)</f>
        <v>30988.276692506599</v>
      </c>
      <c r="Q1517" s="1">
        <f>VLOOKUP($E1517,[1]AllProteinsNorm!$A$1:$Q$3226,8,FALSE)</f>
        <v>26150.301183165699</v>
      </c>
      <c r="R1517" s="1">
        <f>VLOOKUP($E1517,[1]AllProteinsNorm!$A$1:$Q$3226,13,FALSE)</f>
        <v>19728.2827996376</v>
      </c>
      <c r="S1517" s="1">
        <f>VLOOKUP($E1517,[1]AllProteinsNorm!$A$1:$Q$3226,16,FALSE)</f>
        <v>31648.4602320413</v>
      </c>
      <c r="T1517" s="1">
        <f>VLOOKUP($E1517,[1]AllProteinsNorm!$A$1:$Q$3226,17,FALSE)</f>
        <v>27584.836666255898</v>
      </c>
      <c r="U1517" s="1">
        <f>VLOOKUP($E1517,[1]AllProteinsNorm!$A$1:$Q$3226,3,FALSE)</f>
        <v>14087.228270961899</v>
      </c>
      <c r="V1517" s="1">
        <f>VLOOKUP($E1517,[1]AllProteinsNorm!$A$1:$Q$3226,7,FALSE)</f>
        <v>10693.970244794</v>
      </c>
      <c r="W1517" s="1">
        <f>VLOOKUP($E1517,[1]AllProteinsNorm!$A$1:$Q$3226,9,FALSE)</f>
        <v>24505.987381483301</v>
      </c>
      <c r="X1517" s="1">
        <f>VLOOKUP($E1517,[1]AllProteinsNorm!$A$1:$Q$3226,12,FALSE)</f>
        <v>18743.278492564001</v>
      </c>
      <c r="Y1517" s="29">
        <f>VLOOKUP($E1517,[1]AllProteinsNorm!$A$1:$Q$3226,14,FALSE)</f>
        <v>33610.311614945</v>
      </c>
      <c r="Z1517" s="25">
        <f t="shared" si="190"/>
        <v>1.6730253468718603</v>
      </c>
      <c r="AA1517" s="1">
        <f t="shared" si="190"/>
        <v>1.0018749697079949</v>
      </c>
      <c r="AB1517" s="1">
        <f t="shared" si="190"/>
        <v>0.28653574546487948</v>
      </c>
      <c r="AC1517" s="1">
        <f t="shared" si="190"/>
        <v>1.5632612238317958</v>
      </c>
      <c r="AD1517" s="1">
        <f t="shared" si="190"/>
        <v>0.47530271412346892</v>
      </c>
      <c r="AE1517" s="1">
        <f t="shared" si="190"/>
        <v>1.7576814754314598</v>
      </c>
      <c r="AF1517" s="1">
        <f t="shared" si="190"/>
        <v>1.4832673795544897</v>
      </c>
      <c r="AG1517" s="1">
        <f t="shared" si="190"/>
        <v>1.1190050212563534</v>
      </c>
      <c r="AH1517" s="1">
        <f t="shared" si="190"/>
        <v>1.7951276486839889</v>
      </c>
      <c r="AI1517" s="1">
        <f t="shared" si="190"/>
        <v>1.5646354552786388</v>
      </c>
      <c r="AJ1517" s="1">
        <f t="shared" si="190"/>
        <v>0.7990395986760892</v>
      </c>
      <c r="AK1517" s="1">
        <f t="shared" si="190"/>
        <v>0.60657111024941013</v>
      </c>
      <c r="AL1517" s="1">
        <f t="shared" si="190"/>
        <v>1.3900004987371928</v>
      </c>
      <c r="AM1517" s="1">
        <f t="shared" si="190"/>
        <v>1.0631347371181545</v>
      </c>
      <c r="AN1517" s="29">
        <f t="shared" si="190"/>
        <v>1.9064055318491822</v>
      </c>
      <c r="AO1517" s="1">
        <f t="shared" si="187"/>
        <v>9830.535013696006</v>
      </c>
      <c r="AP1517" s="1">
        <f t="shared" si="188"/>
        <v>4271.16745668161</v>
      </c>
      <c r="AQ1517" s="29">
        <f t="shared" si="189"/>
        <v>8101.2157560477917</v>
      </c>
    </row>
    <row r="1518" spans="1:43" x14ac:dyDescent="0.2">
      <c r="A1518" s="26"/>
      <c r="E1518" s="25" t="s">
        <v>2966</v>
      </c>
      <c r="F1518" s="26" t="s">
        <v>2967</v>
      </c>
      <c r="G1518" s="1">
        <v>0.57135908185439399</v>
      </c>
      <c r="H1518" s="1">
        <v>0.91416305682865995</v>
      </c>
      <c r="I1518" s="1">
        <f>VLOOKUP(F1518,'[1]SUSMB vs SHAM all proteins sum'!$B$2:$E$3214,2,FALSE)</f>
        <v>0.80746822203572299</v>
      </c>
      <c r="J1518" s="29">
        <f>VLOOKUP(F1518,'[1]SUSMB vs SHAM all proteins sum'!$B$2:$E$3214,3,FALSE)</f>
        <v>0.95600470913475499</v>
      </c>
      <c r="K1518" s="25">
        <f>VLOOKUP($E1518,[1]AllProteinsNorm!$A$1:$Q$3226,4,FALSE)</f>
        <v>63459.228842599201</v>
      </c>
      <c r="L1518" s="1">
        <f>VLOOKUP($E1518,[1]AllProteinsNorm!$A$1:$Q$3226,5,FALSE)</f>
        <v>67653.060284781604</v>
      </c>
      <c r="M1518" s="1">
        <f>VLOOKUP($E1518,[1]AllProteinsNorm!$A$1:$Q$3226,10,FALSE)</f>
        <v>44617.706196921201</v>
      </c>
      <c r="N1518" s="1">
        <f>VLOOKUP($E1518,[1]AllProteinsNorm!$A$1:$Q$3226,11,FALSE)</f>
        <v>55148.3052360199</v>
      </c>
      <c r="O1518" s="1">
        <f>VLOOKUP($E1518,[1]AllProteinsNorm!$A$1:$Q$3226,15,FALSE)</f>
        <v>32522.172718562098</v>
      </c>
      <c r="P1518" s="1">
        <f>VLOOKUP($E1518,[1]AllProteinsNorm!$A$1:$Q$3226,6,FALSE)</f>
        <v>42910.327572965201</v>
      </c>
      <c r="Q1518" s="1">
        <f>VLOOKUP($E1518,[1]AllProteinsNorm!$A$1:$Q$3226,8,FALSE)</f>
        <v>44887.569081756497</v>
      </c>
      <c r="R1518" s="1">
        <f>VLOOKUP($E1518,[1]AllProteinsNorm!$A$1:$Q$3226,13,FALSE)</f>
        <v>58597.174845897403</v>
      </c>
      <c r="S1518" s="1">
        <f>VLOOKUP($E1518,[1]AllProteinsNorm!$A$1:$Q$3226,16,FALSE)</f>
        <v>50924.035543362399</v>
      </c>
      <c r="T1518" s="1">
        <f>VLOOKUP($E1518,[1]AllProteinsNorm!$A$1:$Q$3226,17,FALSE)</f>
        <v>38162.087681005301</v>
      </c>
      <c r="U1518" s="1">
        <f>VLOOKUP($E1518,[1]AllProteinsNorm!$A$1:$Q$3226,3,FALSE)</f>
        <v>35342.651746822397</v>
      </c>
      <c r="V1518" s="1">
        <f>VLOOKUP($E1518,[1]AllProteinsNorm!$A$1:$Q$3226,7,FALSE)</f>
        <v>56262.351441683903</v>
      </c>
      <c r="W1518" s="1">
        <f>VLOOKUP($E1518,[1]AllProteinsNorm!$A$1:$Q$3226,9,FALSE)</f>
        <v>66884.133488216903</v>
      </c>
      <c r="X1518" s="1">
        <f>VLOOKUP($E1518,[1]AllProteinsNorm!$A$1:$Q$3226,12,FALSE)</f>
        <v>38775.335004704</v>
      </c>
      <c r="Y1518" s="29">
        <f>VLOOKUP($E1518,[1]AllProteinsNorm!$A$1:$Q$3226,14,FALSE)</f>
        <v>53199.271164864898</v>
      </c>
      <c r="Z1518" s="25">
        <f t="shared" si="190"/>
        <v>1.2046149358169458</v>
      </c>
      <c r="AA1518" s="1">
        <f t="shared" si="190"/>
        <v>1.2842243493836034</v>
      </c>
      <c r="AB1518" s="1">
        <f t="shared" si="190"/>
        <v>0.8469556952861037</v>
      </c>
      <c r="AC1518" s="1">
        <f t="shared" si="190"/>
        <v>1.0468528121745209</v>
      </c>
      <c r="AD1518" s="1">
        <f t="shared" si="190"/>
        <v>0.6173522073388259</v>
      </c>
      <c r="AE1518" s="1">
        <f t="shared" si="190"/>
        <v>0.81454537721222053</v>
      </c>
      <c r="AF1518" s="1">
        <f t="shared" si="190"/>
        <v>0.85207836802613279</v>
      </c>
      <c r="AG1518" s="1">
        <f t="shared" si="190"/>
        <v>1.1123209863001213</v>
      </c>
      <c r="AH1518" s="1">
        <f t="shared" si="190"/>
        <v>0.9666656044585934</v>
      </c>
      <c r="AI1518" s="1">
        <f t="shared" si="190"/>
        <v>0.72441190416161327</v>
      </c>
      <c r="AJ1518" s="1">
        <f t="shared" si="190"/>
        <v>0.67089195601790341</v>
      </c>
      <c r="AK1518" s="1">
        <f t="shared" si="190"/>
        <v>1.0680001964558785</v>
      </c>
      <c r="AL1518" s="1">
        <f t="shared" si="190"/>
        <v>1.2696281949615387</v>
      </c>
      <c r="AM1518" s="1">
        <f t="shared" si="190"/>
        <v>0.7360528726850335</v>
      </c>
      <c r="AN1518" s="29">
        <f t="shared" si="190"/>
        <v>1.0098552691007963</v>
      </c>
      <c r="AO1518" s="1">
        <f t="shared" si="187"/>
        <v>12789.178405993347</v>
      </c>
      <c r="AP1518" s="1">
        <f t="shared" si="188"/>
        <v>7058.9331882693514</v>
      </c>
      <c r="AQ1518" s="29">
        <f t="shared" si="189"/>
        <v>11621.654751363763</v>
      </c>
    </row>
    <row r="1519" spans="1:43" x14ac:dyDescent="0.2">
      <c r="A1519" s="26"/>
      <c r="E1519" s="25" t="s">
        <v>2968</v>
      </c>
      <c r="F1519" s="26" t="s">
        <v>2969</v>
      </c>
      <c r="G1519" s="1">
        <v>5.1102970193329302E-2</v>
      </c>
      <c r="H1519" s="43">
        <v>3.4454767959010302</v>
      </c>
      <c r="I1519" s="1">
        <f>VLOOKUP(F1519,'[1]SUSMB vs SHAM all proteins sum'!$B$2:$E$3214,2,FALSE)</f>
        <v>0.14590260350984899</v>
      </c>
      <c r="J1519" s="29">
        <f>VLOOKUP(F1519,'[1]SUSMB vs SHAM all proteins sum'!$B$2:$E$3214,3,FALSE)</f>
        <v>2.4907046508289299</v>
      </c>
      <c r="K1519" s="25">
        <f>VLOOKUP($E1519,[1]AllProteinsNorm!$A$1:$Q$3226,4,FALSE)</f>
        <v>38017.7529138971</v>
      </c>
      <c r="L1519" s="1">
        <f>VLOOKUP($E1519,[1]AllProteinsNorm!$A$1:$Q$3226,5,FALSE)</f>
        <v>6668.9680346865998</v>
      </c>
      <c r="M1519" s="1">
        <f>VLOOKUP($E1519,[1]AllProteinsNorm!$A$1:$Q$3226,10,FALSE)</f>
        <v>78357.522323533296</v>
      </c>
      <c r="N1519" s="1">
        <f>VLOOKUP($E1519,[1]AllProteinsNorm!$A$1:$Q$3226,11,FALSE)</f>
        <v>5527.1119306993996</v>
      </c>
      <c r="O1519" s="1">
        <f>VLOOKUP($E1519,[1]AllProteinsNorm!$A$1:$Q$3226,15,FALSE)</f>
        <v>12181.985863016</v>
      </c>
      <c r="P1519" s="1">
        <f>VLOOKUP($E1519,[1]AllProteinsNorm!$A$1:$Q$3226,6,FALSE)</f>
        <v>69041.833053559501</v>
      </c>
      <c r="Q1519" s="1">
        <f>VLOOKUP($E1519,[1]AllProteinsNorm!$A$1:$Q$3226,8,FALSE)</f>
        <v>92041.351265309204</v>
      </c>
      <c r="R1519" s="1">
        <f>VLOOKUP($E1519,[1]AllProteinsNorm!$A$1:$Q$3226,13,FALSE)</f>
        <v>32111.766360483201</v>
      </c>
      <c r="S1519" s="1">
        <f>VLOOKUP($E1519,[1]AllProteinsNorm!$A$1:$Q$3226,16,FALSE)</f>
        <v>55754.579405089702</v>
      </c>
      <c r="T1519" s="1">
        <f>VLOOKUP($E1519,[1]AllProteinsNorm!$A$1:$Q$3226,17,FALSE)</f>
        <v>57088.513411109598</v>
      </c>
      <c r="U1519" s="1">
        <f>VLOOKUP($E1519,[1]AllProteinsNorm!$A$1:$Q$3226,3,FALSE)</f>
        <v>24696.6788144737</v>
      </c>
      <c r="V1519" s="1">
        <f>VLOOKUP($E1519,[1]AllProteinsNorm!$A$1:$Q$3226,7,FALSE)</f>
        <v>63506.028921862002</v>
      </c>
      <c r="W1519" s="1">
        <f>VLOOKUP($E1519,[1]AllProteinsNorm!$A$1:$Q$3226,9,FALSE)</f>
        <v>21753.897516323701</v>
      </c>
      <c r="X1519" s="1">
        <f>VLOOKUP($E1519,[1]AllProteinsNorm!$A$1:$Q$3226,12,FALSE)</f>
        <v>67198.679970820202</v>
      </c>
      <c r="Y1519" s="29">
        <f>VLOOKUP($E1519,[1]AllProteinsNorm!$A$1:$Q$3226,14,FALSE)</f>
        <v>55924.479826926203</v>
      </c>
      <c r="Z1519" s="25">
        <f t="shared" ref="Z1519:AN1535" si="191">K1519/AVERAGE($K1519:$O1519)</f>
        <v>1.3505097863401923</v>
      </c>
      <c r="AA1519" s="1">
        <f t="shared" si="191"/>
        <v>0.23690265482108258</v>
      </c>
      <c r="AB1519" s="1">
        <f t="shared" si="191"/>
        <v>2.783504879180251</v>
      </c>
      <c r="AC1519" s="1">
        <f t="shared" si="191"/>
        <v>0.19634034577247758</v>
      </c>
      <c r="AD1519" s="1">
        <f t="shared" si="191"/>
        <v>0.43274233388599659</v>
      </c>
      <c r="AE1519" s="1">
        <f t="shared" si="191"/>
        <v>2.4525823874144352</v>
      </c>
      <c r="AF1519" s="1">
        <f t="shared" si="191"/>
        <v>3.2695973881806513</v>
      </c>
      <c r="AG1519" s="1">
        <f t="shared" si="191"/>
        <v>1.1407106260257105</v>
      </c>
      <c r="AH1519" s="1">
        <f t="shared" si="191"/>
        <v>1.9805774762750559</v>
      </c>
      <c r="AI1519" s="1">
        <f t="shared" si="191"/>
        <v>2.0279629946549003</v>
      </c>
      <c r="AJ1519" s="1">
        <f t="shared" si="191"/>
        <v>0.87730346674054094</v>
      </c>
      <c r="AK1519" s="1">
        <f t="shared" si="191"/>
        <v>2.2559332674085266</v>
      </c>
      <c r="AL1519" s="1">
        <f t="shared" si="191"/>
        <v>0.7727666480808113</v>
      </c>
      <c r="AM1519" s="1">
        <f t="shared" si="191"/>
        <v>2.387107810797557</v>
      </c>
      <c r="AN1519" s="29">
        <f t="shared" si="191"/>
        <v>1.9866128719733021</v>
      </c>
      <c r="AO1519" s="1">
        <f t="shared" si="187"/>
        <v>27735.807605242415</v>
      </c>
      <c r="AP1519" s="1">
        <f t="shared" si="188"/>
        <v>19521.092529578313</v>
      </c>
      <c r="AQ1519" s="29">
        <f t="shared" si="189"/>
        <v>19463.547310718433</v>
      </c>
    </row>
    <row r="1520" spans="1:43" x14ac:dyDescent="0.2">
      <c r="A1520" s="26"/>
      <c r="E1520" s="25" t="s">
        <v>2970</v>
      </c>
      <c r="F1520" s="26" t="s">
        <v>2971</v>
      </c>
      <c r="G1520" s="1">
        <v>0.98850140981720602</v>
      </c>
      <c r="H1520" s="1">
        <v>0.99581468202488899</v>
      </c>
      <c r="I1520" s="1">
        <f>VLOOKUP(F1520,'[1]SUSMB vs SHAM all proteins sum'!$B$2:$E$3214,2,FALSE)</f>
        <v>0.37490274700098802</v>
      </c>
      <c r="J1520" s="29">
        <f>VLOOKUP(F1520,'[1]SUSMB vs SHAM all proteins sum'!$B$2:$E$3214,3,FALSE)</f>
        <v>1.20770173123281</v>
      </c>
      <c r="K1520" s="25">
        <f>VLOOKUP($E1520,[1]AllProteinsNorm!$A$1:$Q$3226,4,FALSE)</f>
        <v>67317.928895235207</v>
      </c>
      <c r="L1520" s="1">
        <f>VLOOKUP($E1520,[1]AllProteinsNorm!$A$1:$Q$3226,5,FALSE)</f>
        <v>59293.989693715397</v>
      </c>
      <c r="M1520" s="1">
        <f>VLOOKUP($E1520,[1]AllProteinsNorm!$A$1:$Q$3226,10,FALSE)</f>
        <v>111631.694294545</v>
      </c>
      <c r="N1520" s="1">
        <f>VLOOKUP($E1520,[1]AllProteinsNorm!$A$1:$Q$3226,11,FALSE)</f>
        <v>77208.575413053404</v>
      </c>
      <c r="O1520" s="1">
        <f>VLOOKUP($E1520,[1]AllProteinsNorm!$A$1:$Q$3226,15,FALSE)</f>
        <v>89612.843635817</v>
      </c>
      <c r="P1520" s="1">
        <f>VLOOKUP($E1520,[1]AllProteinsNorm!$A$1:$Q$3226,6,FALSE)</f>
        <v>60533.8223765367</v>
      </c>
      <c r="Q1520" s="1">
        <f>VLOOKUP($E1520,[1]AllProteinsNorm!$A$1:$Q$3226,8,FALSE)</f>
        <v>33138.0375997308</v>
      </c>
      <c r="R1520" s="1">
        <f>VLOOKUP($E1520,[1]AllProteinsNorm!$A$1:$Q$3226,13,FALSE)</f>
        <v>104576.908681541</v>
      </c>
      <c r="S1520" s="1">
        <f>VLOOKUP($E1520,[1]AllProteinsNorm!$A$1:$Q$3226,16,FALSE)</f>
        <v>96550.009982538599</v>
      </c>
      <c r="T1520" s="1">
        <f>VLOOKUP($E1520,[1]AllProteinsNorm!$A$1:$Q$3226,17,FALSE)</f>
        <v>149054.246064315</v>
      </c>
      <c r="U1520" s="1">
        <f>VLOOKUP($E1520,[1]AllProteinsNorm!$A$1:$Q$3226,3,FALSE)</f>
        <v>111642.781271121</v>
      </c>
      <c r="V1520" s="1">
        <f>VLOOKUP($E1520,[1]AllProteinsNorm!$A$1:$Q$3226,7,FALSE)</f>
        <v>57831.752276532803</v>
      </c>
      <c r="W1520" s="1">
        <f>VLOOKUP($E1520,[1]AllProteinsNorm!$A$1:$Q$3226,9,FALSE)</f>
        <v>73888.490266031804</v>
      </c>
      <c r="X1520" s="1">
        <f>VLOOKUP($E1520,[1]AllProteinsNorm!$A$1:$Q$3226,12,FALSE)</f>
        <v>148838.73077139101</v>
      </c>
      <c r="Y1520" s="29">
        <f>VLOOKUP($E1520,[1]AllProteinsNorm!$A$1:$Q$3226,14,FALSE)</f>
        <v>111550.989965624</v>
      </c>
      <c r="Z1520" s="25">
        <f t="shared" si="191"/>
        <v>0.83095211371485811</v>
      </c>
      <c r="AA1520" s="1">
        <f t="shared" si="191"/>
        <v>0.73190703985052641</v>
      </c>
      <c r="AB1520" s="1">
        <f t="shared" si="191"/>
        <v>1.3779478046031903</v>
      </c>
      <c r="AC1520" s="1">
        <f t="shared" si="191"/>
        <v>0.95303925698954151</v>
      </c>
      <c r="AD1520" s="1">
        <f t="shared" si="191"/>
        <v>1.1061537848418832</v>
      </c>
      <c r="AE1520" s="1">
        <f t="shared" si="191"/>
        <v>0.74721115875838018</v>
      </c>
      <c r="AF1520" s="1">
        <f t="shared" si="191"/>
        <v>0.40904589371298633</v>
      </c>
      <c r="AG1520" s="1">
        <f t="shared" si="191"/>
        <v>1.2908656689353806</v>
      </c>
      <c r="AH1520" s="1">
        <f t="shared" si="191"/>
        <v>1.1917840639309938</v>
      </c>
      <c r="AI1520" s="1">
        <f t="shared" si="191"/>
        <v>1.8398804428174225</v>
      </c>
      <c r="AJ1520" s="1">
        <f t="shared" si="191"/>
        <v>1.3780846588821578</v>
      </c>
      <c r="AK1520" s="1">
        <f t="shared" si="191"/>
        <v>0.71385762430104072</v>
      </c>
      <c r="AL1520" s="1">
        <f t="shared" si="191"/>
        <v>0.9120571320800781</v>
      </c>
      <c r="AM1520" s="1">
        <f t="shared" si="191"/>
        <v>1.8372201873530607</v>
      </c>
      <c r="AN1520" s="29">
        <f t="shared" si="191"/>
        <v>1.3769516148242802</v>
      </c>
      <c r="AO1520" s="1">
        <f t="shared" si="187"/>
        <v>18358.680663652969</v>
      </c>
      <c r="AP1520" s="1">
        <f t="shared" si="188"/>
        <v>39589.832549271618</v>
      </c>
      <c r="AQ1520" s="29">
        <f t="shared" si="189"/>
        <v>31972.978549380652</v>
      </c>
    </row>
    <row r="1521" spans="1:43" x14ac:dyDescent="0.2">
      <c r="A1521" s="26"/>
      <c r="E1521" s="25" t="s">
        <v>2972</v>
      </c>
      <c r="F1521" s="26" t="s">
        <v>2973</v>
      </c>
      <c r="G1521" s="1">
        <v>0.51237606851392403</v>
      </c>
      <c r="H1521" s="1">
        <v>1.18511790020397</v>
      </c>
      <c r="I1521" s="1">
        <f>VLOOKUP(F1521,'[1]SUSMB vs SHAM all proteins sum'!$B$2:$E$3214,2,FALSE)</f>
        <v>0.56583211136069</v>
      </c>
      <c r="J1521" s="29">
        <f>VLOOKUP(F1521,'[1]SUSMB vs SHAM all proteins sum'!$B$2:$E$3214,3,FALSE)</f>
        <v>1.1695275117383199</v>
      </c>
      <c r="K1521" s="25">
        <f>VLOOKUP($E1521,[1]AllProteinsNorm!$A$1:$Q$3226,4,FALSE)</f>
        <v>17492.1987560409</v>
      </c>
      <c r="L1521" s="1">
        <f>VLOOKUP($E1521,[1]AllProteinsNorm!$A$1:$Q$3226,5,FALSE)</f>
        <v>19482.380808019901</v>
      </c>
      <c r="M1521" s="1">
        <f>VLOOKUP($E1521,[1]AllProteinsNorm!$A$1:$Q$3226,10,FALSE)</f>
        <v>12918.0505595923</v>
      </c>
      <c r="N1521" s="1">
        <f>VLOOKUP($E1521,[1]AllProteinsNorm!$A$1:$Q$3226,11,FALSE)</f>
        <v>34040.284541306501</v>
      </c>
      <c r="O1521" s="1">
        <f>VLOOKUP($E1521,[1]AllProteinsNorm!$A$1:$Q$3226,15,FALSE)</f>
        <v>40913.758964696703</v>
      </c>
      <c r="P1521" s="1">
        <f>VLOOKUP($E1521,[1]AllProteinsNorm!$A$1:$Q$3226,6,FALSE)</f>
        <v>26246.7110123329</v>
      </c>
      <c r="Q1521" s="1">
        <f>VLOOKUP($E1521,[1]AllProteinsNorm!$A$1:$Q$3226,8,FALSE)</f>
        <v>40099.602296701501</v>
      </c>
      <c r="R1521" s="1">
        <f>VLOOKUP($E1521,[1]AllProteinsNorm!$A$1:$Q$3226,13,FALSE)</f>
        <v>22505.964779397</v>
      </c>
      <c r="S1521" s="1">
        <f>VLOOKUP($E1521,[1]AllProteinsNorm!$A$1:$Q$3226,16,FALSE)</f>
        <v>30750.577659521601</v>
      </c>
      <c r="T1521" s="1">
        <f>VLOOKUP($E1521,[1]AllProteinsNorm!$A$1:$Q$3226,17,FALSE)</f>
        <v>19678.314448815901</v>
      </c>
      <c r="U1521" s="1">
        <f>VLOOKUP($E1521,[1]AllProteinsNorm!$A$1:$Q$3226,3,FALSE)</f>
        <v>37034.861565764302</v>
      </c>
      <c r="V1521" s="1">
        <f>VLOOKUP($E1521,[1]AllProteinsNorm!$A$1:$Q$3226,7,FALSE)</f>
        <v>31932.441163932501</v>
      </c>
      <c r="W1521" s="1">
        <f>VLOOKUP($E1521,[1]AllProteinsNorm!$A$1:$Q$3226,9,FALSE)</f>
        <v>23924.994357444099</v>
      </c>
      <c r="X1521" s="1">
        <f>VLOOKUP($E1521,[1]AllProteinsNorm!$A$1:$Q$3226,12,FALSE)</f>
        <v>30179.6001072453</v>
      </c>
      <c r="Y1521" s="29">
        <f>VLOOKUP($E1521,[1]AllProteinsNorm!$A$1:$Q$3226,14,FALSE)</f>
        <v>15710.5003490618</v>
      </c>
      <c r="Z1521" s="25">
        <f t="shared" si="191"/>
        <v>0.70054724917740108</v>
      </c>
      <c r="AA1521" s="1">
        <f t="shared" si="191"/>
        <v>0.78025229834365506</v>
      </c>
      <c r="AB1521" s="1">
        <f t="shared" si="191"/>
        <v>0.51735661768259256</v>
      </c>
      <c r="AC1521" s="1">
        <f t="shared" si="191"/>
        <v>1.3632836002616779</v>
      </c>
      <c r="AD1521" s="1">
        <f t="shared" si="191"/>
        <v>1.6385602345346741</v>
      </c>
      <c r="AE1521" s="1">
        <f t="shared" si="191"/>
        <v>1.0511578021770462</v>
      </c>
      <c r="AF1521" s="1">
        <f t="shared" si="191"/>
        <v>1.6059539726165428</v>
      </c>
      <c r="AG1521" s="1">
        <f t="shared" si="191"/>
        <v>0.90134418984034892</v>
      </c>
      <c r="AH1521" s="1">
        <f t="shared" si="191"/>
        <v>1.2315337191417592</v>
      </c>
      <c r="AI1521" s="1">
        <f t="shared" si="191"/>
        <v>0.78809926915591777</v>
      </c>
      <c r="AJ1521" s="1">
        <f t="shared" si="191"/>
        <v>1.4832137889241679</v>
      </c>
      <c r="AK1521" s="1">
        <f t="shared" si="191"/>
        <v>1.2788663180028537</v>
      </c>
      <c r="AL1521" s="1">
        <f t="shared" si="191"/>
        <v>0.95817508235801785</v>
      </c>
      <c r="AM1521" s="1">
        <f t="shared" si="191"/>
        <v>1.2086665679523714</v>
      </c>
      <c r="AN1521" s="29">
        <f t="shared" si="191"/>
        <v>0.6291917875066998</v>
      </c>
      <c r="AO1521" s="1">
        <f t="shared" si="187"/>
        <v>10656.026187337853</v>
      </c>
      <c r="AP1521" s="1">
        <f t="shared" si="188"/>
        <v>7160.6089913426977</v>
      </c>
      <c r="AQ1521" s="29">
        <f t="shared" si="189"/>
        <v>7337.3624028891036</v>
      </c>
    </row>
    <row r="1522" spans="1:43" x14ac:dyDescent="0.2">
      <c r="A1522" s="26"/>
      <c r="E1522" s="25" t="s">
        <v>2974</v>
      </c>
      <c r="F1522" s="26" t="s">
        <v>2975</v>
      </c>
      <c r="G1522" s="1">
        <v>7.2714943918103306E-2</v>
      </c>
      <c r="H1522" s="1">
        <v>1.07555032769254</v>
      </c>
      <c r="I1522" s="1">
        <f>VLOOKUP(F1522,'[1]SUSMB vs SHAM all proteins sum'!$B$2:$E$3214,2,FALSE)</f>
        <v>1.97003725744344E-2</v>
      </c>
      <c r="J1522" s="29">
        <f>VLOOKUP(F1522,'[1]SUSMB vs SHAM all proteins sum'!$B$2:$E$3214,3,FALSE)</f>
        <v>1.10770720555847</v>
      </c>
      <c r="K1522" s="25">
        <f>VLOOKUP($E1522,[1]AllProteinsNorm!$A$1:$Q$3226,4,FALSE)</f>
        <v>3443722.0725272</v>
      </c>
      <c r="L1522" s="1">
        <f>VLOOKUP($E1522,[1]AllProteinsNorm!$A$1:$Q$3226,5,FALSE)</f>
        <v>3264830.9908502898</v>
      </c>
      <c r="M1522" s="1">
        <f>VLOOKUP($E1522,[1]AllProteinsNorm!$A$1:$Q$3226,10,FALSE)</f>
        <v>3554990.8382318998</v>
      </c>
      <c r="N1522" s="1">
        <f>VLOOKUP($E1522,[1]AllProteinsNorm!$A$1:$Q$3226,11,FALSE)</f>
        <v>3622484.4060514001</v>
      </c>
      <c r="O1522" s="1">
        <f>VLOOKUP($E1522,[1]AllProteinsNorm!$A$1:$Q$3226,15,FALSE)</f>
        <v>3319581.31394294</v>
      </c>
      <c r="P1522" s="1">
        <f>VLOOKUP($E1522,[1]AllProteinsNorm!$A$1:$Q$3226,6,FALSE)</f>
        <v>3368405.7081243899</v>
      </c>
      <c r="Q1522" s="1">
        <f>VLOOKUP($E1522,[1]AllProteinsNorm!$A$1:$Q$3226,8,FALSE)</f>
        <v>3657588.0966007202</v>
      </c>
      <c r="R1522" s="1">
        <f>VLOOKUP($E1522,[1]AllProteinsNorm!$A$1:$Q$3226,13,FALSE)</f>
        <v>3647546.9896114198</v>
      </c>
      <c r="S1522" s="1">
        <f>VLOOKUP($E1522,[1]AllProteinsNorm!$A$1:$Q$3226,16,FALSE)</f>
        <v>4015594.8897731001</v>
      </c>
      <c r="T1522" s="1">
        <f>VLOOKUP($E1522,[1]AllProteinsNorm!$A$1:$Q$3226,17,FALSE)</f>
        <v>3833547.3034144002</v>
      </c>
      <c r="U1522" s="1">
        <f>VLOOKUP($E1522,[1]AllProteinsNorm!$A$1:$Q$3226,3,FALSE)</f>
        <v>3866510.3917176998</v>
      </c>
      <c r="V1522" s="1">
        <f>VLOOKUP($E1522,[1]AllProteinsNorm!$A$1:$Q$3226,7,FALSE)</f>
        <v>3590120.2065745499</v>
      </c>
      <c r="W1522" s="1">
        <f>VLOOKUP($E1522,[1]AllProteinsNorm!$A$1:$Q$3226,9,FALSE)</f>
        <v>3852563.2429582598</v>
      </c>
      <c r="X1522" s="1">
        <f>VLOOKUP($E1522,[1]AllProteinsNorm!$A$1:$Q$3226,12,FALSE)</f>
        <v>3575711.6227951199</v>
      </c>
      <c r="Y1522" s="29">
        <f>VLOOKUP($E1522,[1]AllProteinsNorm!$A$1:$Q$3226,14,FALSE)</f>
        <v>4191809.99895463</v>
      </c>
      <c r="Z1522" s="25">
        <f t="shared" si="191"/>
        <v>1.0007556106013207</v>
      </c>
      <c r="AA1522" s="1">
        <f t="shared" si="191"/>
        <v>0.94876934402571189</v>
      </c>
      <c r="AB1522" s="1">
        <f t="shared" si="191"/>
        <v>1.0330906362562642</v>
      </c>
      <c r="AC1522" s="1">
        <f t="shared" si="191"/>
        <v>1.0527044625907738</v>
      </c>
      <c r="AD1522" s="1">
        <f t="shared" si="191"/>
        <v>0.96467994652592914</v>
      </c>
      <c r="AE1522" s="1">
        <f t="shared" si="191"/>
        <v>0.9788684569173729</v>
      </c>
      <c r="AF1522" s="1">
        <f t="shared" si="191"/>
        <v>1.0629056967583916</v>
      </c>
      <c r="AG1522" s="1">
        <f t="shared" si="191"/>
        <v>1.0599877219786162</v>
      </c>
      <c r="AH1522" s="1">
        <f t="shared" si="191"/>
        <v>1.1669435079856263</v>
      </c>
      <c r="AI1522" s="1">
        <f t="shared" si="191"/>
        <v>1.1140399520052218</v>
      </c>
      <c r="AJ1522" s="1">
        <f t="shared" si="191"/>
        <v>1.123619120958907</v>
      </c>
      <c r="AK1522" s="1">
        <f t="shared" si="191"/>
        <v>1.0432993324650113</v>
      </c>
      <c r="AL1522" s="1">
        <f t="shared" si="191"/>
        <v>1.1195660391250826</v>
      </c>
      <c r="AM1522" s="1">
        <f t="shared" si="191"/>
        <v>1.0391121562776189</v>
      </c>
      <c r="AN1522" s="29">
        <f t="shared" si="191"/>
        <v>1.2181521292018924</v>
      </c>
      <c r="AO1522" s="1">
        <f t="shared" si="187"/>
        <v>135436.96194200282</v>
      </c>
      <c r="AP1522" s="1">
        <f t="shared" si="188"/>
        <v>215330.89670031643</v>
      </c>
      <c r="AQ1522" s="29">
        <f t="shared" si="189"/>
        <v>225335.01875314341</v>
      </c>
    </row>
    <row r="1523" spans="1:43" x14ac:dyDescent="0.2">
      <c r="A1523" s="26"/>
      <c r="E1523" s="25" t="s">
        <v>2976</v>
      </c>
      <c r="F1523" s="26" t="s">
        <v>2977</v>
      </c>
      <c r="G1523" s="1">
        <v>0.76765592346620104</v>
      </c>
      <c r="H1523" s="1">
        <v>0.98152983476095201</v>
      </c>
      <c r="I1523" s="1">
        <f>VLOOKUP(F1523,'[1]SUSMB vs SHAM all proteins sum'!$B$2:$E$3214,2,FALSE)</f>
        <v>0.91727042821115801</v>
      </c>
      <c r="J1523" s="29">
        <f>VLOOKUP(F1523,'[1]SUSMB vs SHAM all proteins sum'!$B$2:$E$3214,3,FALSE)</f>
        <v>0.99332696425895695</v>
      </c>
      <c r="K1523" s="25">
        <f>VLOOKUP($E1523,[1]AllProteinsNorm!$A$1:$Q$3226,4,FALSE)</f>
        <v>656145.68466564501</v>
      </c>
      <c r="L1523" s="1">
        <f>VLOOKUP($E1523,[1]AllProteinsNorm!$A$1:$Q$3226,5,FALSE)</f>
        <v>825441.61970824399</v>
      </c>
      <c r="M1523" s="1">
        <f>VLOOKUP($E1523,[1]AllProteinsNorm!$A$1:$Q$3226,10,FALSE)</f>
        <v>743168.39373449504</v>
      </c>
      <c r="N1523" s="1">
        <f>VLOOKUP($E1523,[1]AllProteinsNorm!$A$1:$Q$3226,11,FALSE)</f>
        <v>767844.90890651301</v>
      </c>
      <c r="O1523" s="1">
        <f>VLOOKUP($E1523,[1]AllProteinsNorm!$A$1:$Q$3226,15,FALSE)</f>
        <v>679512.85812045902</v>
      </c>
      <c r="P1523" s="1">
        <f>VLOOKUP($E1523,[1]AllProteinsNorm!$A$1:$Q$3226,6,FALSE)</f>
        <v>685358.45927011198</v>
      </c>
      <c r="Q1523" s="1">
        <f>VLOOKUP($E1523,[1]AllProteinsNorm!$A$1:$Q$3226,8,FALSE)</f>
        <v>696150.542071476</v>
      </c>
      <c r="R1523" s="1">
        <f>VLOOKUP($E1523,[1]AllProteinsNorm!$A$1:$Q$3226,13,FALSE)</f>
        <v>716097.80396435806</v>
      </c>
      <c r="S1523" s="1">
        <f>VLOOKUP($E1523,[1]AllProteinsNorm!$A$1:$Q$3226,16,FALSE)</f>
        <v>657603.76381739695</v>
      </c>
      <c r="T1523" s="1">
        <f>VLOOKUP($E1523,[1]AllProteinsNorm!$A$1:$Q$3226,17,FALSE)</f>
        <v>851539.91305611702</v>
      </c>
      <c r="U1523" s="1">
        <f>VLOOKUP($E1523,[1]AllProteinsNorm!$A$1:$Q$3226,3,FALSE)</f>
        <v>627665.06564934796</v>
      </c>
      <c r="V1523" s="1">
        <f>VLOOKUP($E1523,[1]AllProteinsNorm!$A$1:$Q$3226,7,FALSE)</f>
        <v>707172.58862694202</v>
      </c>
      <c r="W1523" s="1">
        <f>VLOOKUP($E1523,[1]AllProteinsNorm!$A$1:$Q$3226,9,FALSE)</f>
        <v>716569.02588609396</v>
      </c>
      <c r="X1523" s="1">
        <f>VLOOKUP($E1523,[1]AllProteinsNorm!$A$1:$Q$3226,12,FALSE)</f>
        <v>768106.48527508695</v>
      </c>
      <c r="Y1523" s="29">
        <f>VLOOKUP($E1523,[1]AllProteinsNorm!$A$1:$Q$3226,14,FALSE)</f>
        <v>831329.79003739904</v>
      </c>
      <c r="Z1523" s="25">
        <f t="shared" si="191"/>
        <v>0.89341695306446522</v>
      </c>
      <c r="AA1523" s="1">
        <f t="shared" si="191"/>
        <v>1.1239326174767557</v>
      </c>
      <c r="AB1523" s="1">
        <f t="shared" si="191"/>
        <v>1.0119082658943677</v>
      </c>
      <c r="AC1523" s="1">
        <f t="shared" si="191"/>
        <v>1.0455081470068488</v>
      </c>
      <c r="AD1523" s="1">
        <f t="shared" si="191"/>
        <v>0.92523401655756277</v>
      </c>
      <c r="AE1523" s="1">
        <f t="shared" si="191"/>
        <v>0.93319346716435048</v>
      </c>
      <c r="AF1523" s="1">
        <f t="shared" si="191"/>
        <v>0.9478881149521009</v>
      </c>
      <c r="AG1523" s="1">
        <f t="shared" si="191"/>
        <v>0.97504858001162331</v>
      </c>
      <c r="AH1523" s="1">
        <f t="shared" si="191"/>
        <v>0.89540229361234802</v>
      </c>
      <c r="AI1523" s="1">
        <f t="shared" si="191"/>
        <v>1.1594684112310358</v>
      </c>
      <c r="AJ1523" s="1">
        <f t="shared" si="191"/>
        <v>0.8546373520435484</v>
      </c>
      <c r="AK1523" s="1">
        <f t="shared" si="191"/>
        <v>0.96289588453780972</v>
      </c>
      <c r="AL1523" s="1">
        <f t="shared" si="191"/>
        <v>0.97569020223573188</v>
      </c>
      <c r="AM1523" s="1">
        <f t="shared" si="191"/>
        <v>1.045864312973747</v>
      </c>
      <c r="AN1523" s="29">
        <f t="shared" si="191"/>
        <v>1.1319500308615271</v>
      </c>
      <c r="AO1523" s="1">
        <f t="shared" si="187"/>
        <v>61025.16991673968</v>
      </c>
      <c r="AP1523" s="1">
        <f t="shared" si="188"/>
        <v>67780.506543047421</v>
      </c>
      <c r="AQ1523" s="29">
        <f t="shared" si="189"/>
        <v>67666.253063772892</v>
      </c>
    </row>
    <row r="1524" spans="1:43" x14ac:dyDescent="0.2">
      <c r="A1524" s="26"/>
      <c r="E1524" s="25" t="s">
        <v>2978</v>
      </c>
      <c r="F1524" s="26" t="s">
        <v>2979</v>
      </c>
      <c r="G1524" s="1">
        <v>0.108467292410161</v>
      </c>
      <c r="H1524" s="1">
        <v>1.0866021450304499</v>
      </c>
      <c r="I1524" s="1">
        <f>VLOOKUP(F1524,'[1]SUSMB vs SHAM all proteins sum'!$B$2:$E$3214,2,FALSE)</f>
        <v>0.995939254507057</v>
      </c>
      <c r="J1524" s="29">
        <f>VLOOKUP(F1524,'[1]SUSMB vs SHAM all proteins sum'!$B$2:$E$3214,3,FALSE)</f>
        <v>1.00039841316853</v>
      </c>
      <c r="K1524" s="25">
        <f>VLOOKUP($E1524,[1]AllProteinsNorm!$A$1:$Q$3226,4,FALSE)</f>
        <v>102881.65370310401</v>
      </c>
      <c r="L1524" s="1">
        <f>VLOOKUP($E1524,[1]AllProteinsNorm!$A$1:$Q$3226,5,FALSE)</f>
        <v>88604.007738664193</v>
      </c>
      <c r="M1524" s="1">
        <f>VLOOKUP($E1524,[1]AllProteinsNorm!$A$1:$Q$3226,10,FALSE)</f>
        <v>99149.096032779897</v>
      </c>
      <c r="N1524" s="1">
        <f>VLOOKUP($E1524,[1]AllProteinsNorm!$A$1:$Q$3226,11,FALSE)</f>
        <v>90122.832581668103</v>
      </c>
      <c r="O1524" s="1">
        <f>VLOOKUP($E1524,[1]AllProteinsNorm!$A$1:$Q$3226,15,FALSE)</f>
        <v>97847.249569363805</v>
      </c>
      <c r="P1524" s="1">
        <f>VLOOKUP($E1524,[1]AllProteinsNorm!$A$1:$Q$3226,6,FALSE)</f>
        <v>102925.899914674</v>
      </c>
      <c r="Q1524" s="1">
        <f>VLOOKUP($E1524,[1]AllProteinsNorm!$A$1:$Q$3226,8,FALSE)</f>
        <v>101260.99537188</v>
      </c>
      <c r="R1524" s="1">
        <f>VLOOKUP($E1524,[1]AllProteinsNorm!$A$1:$Q$3226,13,FALSE)</f>
        <v>94502.433734963503</v>
      </c>
      <c r="S1524" s="1">
        <f>VLOOKUP($E1524,[1]AllProteinsNorm!$A$1:$Q$3226,16,FALSE)</f>
        <v>103947.162581625</v>
      </c>
      <c r="T1524" s="1">
        <f>VLOOKUP($E1524,[1]AllProteinsNorm!$A$1:$Q$3226,17,FALSE)</f>
        <v>117921.72144161499</v>
      </c>
      <c r="U1524" s="1">
        <f>VLOOKUP($E1524,[1]AllProteinsNorm!$A$1:$Q$3226,3,FALSE)</f>
        <v>76593.467966513999</v>
      </c>
      <c r="V1524" s="1">
        <f>VLOOKUP($E1524,[1]AllProteinsNorm!$A$1:$Q$3226,7,FALSE)</f>
        <v>85933.108304594003</v>
      </c>
      <c r="W1524" s="1">
        <f>VLOOKUP($E1524,[1]AllProteinsNorm!$A$1:$Q$3226,9,FALSE)</f>
        <v>105498.36968326999</v>
      </c>
      <c r="X1524" s="1">
        <f>VLOOKUP($E1524,[1]AllProteinsNorm!$A$1:$Q$3226,12,FALSE)</f>
        <v>103918.900889684</v>
      </c>
      <c r="Y1524" s="29">
        <f>VLOOKUP($E1524,[1]AllProteinsNorm!$A$1:$Q$3226,14,FALSE)</f>
        <v>110671.53674495799</v>
      </c>
      <c r="Z1524" s="25">
        <f t="shared" si="191"/>
        <v>1.0748079123436145</v>
      </c>
      <c r="AA1524" s="1">
        <f t="shared" si="191"/>
        <v>0.92564889030353814</v>
      </c>
      <c r="AB1524" s="1">
        <f t="shared" si="191"/>
        <v>1.0358137635042071</v>
      </c>
      <c r="AC1524" s="1">
        <f t="shared" si="191"/>
        <v>0.94151610180303025</v>
      </c>
      <c r="AD1524" s="1">
        <f t="shared" si="191"/>
        <v>1.0222133320456102</v>
      </c>
      <c r="AE1524" s="1">
        <f t="shared" si="191"/>
        <v>1.0752701539248384</v>
      </c>
      <c r="AF1524" s="1">
        <f t="shared" si="191"/>
        <v>1.057876843149957</v>
      </c>
      <c r="AG1524" s="1">
        <f t="shared" si="191"/>
        <v>0.98726993451313849</v>
      </c>
      <c r="AH1524" s="1">
        <f t="shared" si="191"/>
        <v>1.0859393175270071</v>
      </c>
      <c r="AI1524" s="1">
        <f t="shared" si="191"/>
        <v>1.2319319789355556</v>
      </c>
      <c r="AJ1524" s="1">
        <f t="shared" si="191"/>
        <v>0.80017439884680508</v>
      </c>
      <c r="AK1524" s="1">
        <f t="shared" si="191"/>
        <v>0.89774591886514155</v>
      </c>
      <c r="AL1524" s="1">
        <f t="shared" si="191"/>
        <v>1.1021448275136856</v>
      </c>
      <c r="AM1524" s="1">
        <f t="shared" si="191"/>
        <v>1.0856440667313494</v>
      </c>
      <c r="AN1524" s="29">
        <f t="shared" si="191"/>
        <v>1.1561890685386513</v>
      </c>
      <c r="AO1524" s="1">
        <f t="shared" si="187"/>
        <v>5468.7987416506876</v>
      </c>
      <c r="AP1524" s="1">
        <f t="shared" si="188"/>
        <v>7650.0248579328845</v>
      </c>
      <c r="AQ1524" s="29">
        <f t="shared" si="189"/>
        <v>12998.228772487104</v>
      </c>
    </row>
    <row r="1525" spans="1:43" x14ac:dyDescent="0.2">
      <c r="A1525" s="26"/>
      <c r="E1525" s="25" t="s">
        <v>2980</v>
      </c>
      <c r="F1525" s="26" t="s">
        <v>2981</v>
      </c>
      <c r="G1525" s="1">
        <v>6.5326583853187695E-2</v>
      </c>
      <c r="H1525" s="1">
        <v>0.86133980997070403</v>
      </c>
      <c r="I1525" s="1">
        <f>VLOOKUP(F1525,'[1]SUSMB vs SHAM all proteins sum'!$B$2:$E$3214,2,FALSE)</f>
        <v>7.6486001748698199E-2</v>
      </c>
      <c r="J1525" s="29">
        <f>VLOOKUP(F1525,'[1]SUSMB vs SHAM all proteins sum'!$B$2:$E$3214,3,FALSE)</f>
        <v>0.90012049961903795</v>
      </c>
      <c r="K1525" s="25">
        <f>VLOOKUP($E1525,[1]AllProteinsNorm!$A$1:$Q$3226,4,FALSE)</f>
        <v>971535.69771890703</v>
      </c>
      <c r="L1525" s="1">
        <f>VLOOKUP($E1525,[1]AllProteinsNorm!$A$1:$Q$3226,5,FALSE)</f>
        <v>908814.00542957895</v>
      </c>
      <c r="M1525" s="1">
        <f>VLOOKUP($E1525,[1]AllProteinsNorm!$A$1:$Q$3226,10,FALSE)</f>
        <v>1029321.08092937</v>
      </c>
      <c r="N1525" s="1">
        <f>VLOOKUP($E1525,[1]AllProteinsNorm!$A$1:$Q$3226,11,FALSE)</f>
        <v>953698.35065645701</v>
      </c>
      <c r="O1525" s="1">
        <f>VLOOKUP($E1525,[1]AllProteinsNorm!$A$1:$Q$3226,15,FALSE)</f>
        <v>1006466.6918204901</v>
      </c>
      <c r="P1525" s="1">
        <f>VLOOKUP($E1525,[1]AllProteinsNorm!$A$1:$Q$3226,6,FALSE)</f>
        <v>940804.41618644504</v>
      </c>
      <c r="Q1525" s="1">
        <f>VLOOKUP($E1525,[1]AllProteinsNorm!$A$1:$Q$3226,8,FALSE)</f>
        <v>965819.48430171399</v>
      </c>
      <c r="R1525" s="1">
        <f>VLOOKUP($E1525,[1]AllProteinsNorm!$A$1:$Q$3226,13,FALSE)</f>
        <v>891849.84423046804</v>
      </c>
      <c r="S1525" s="1">
        <f>VLOOKUP($E1525,[1]AllProteinsNorm!$A$1:$Q$3226,16,FALSE)</f>
        <v>718821.61630094505</v>
      </c>
      <c r="T1525" s="1">
        <f>VLOOKUP($E1525,[1]AllProteinsNorm!$A$1:$Q$3226,17,FALSE)</f>
        <v>710001.884361531</v>
      </c>
      <c r="U1525" s="1">
        <f>VLOOKUP($E1525,[1]AllProteinsNorm!$A$1:$Q$3226,3,FALSE)</f>
        <v>771301.46786046098</v>
      </c>
      <c r="V1525" s="1">
        <f>VLOOKUP($E1525,[1]AllProteinsNorm!$A$1:$Q$3226,7,FALSE)</f>
        <v>855252.90361253603</v>
      </c>
      <c r="W1525" s="1">
        <f>VLOOKUP($E1525,[1]AllProteinsNorm!$A$1:$Q$3226,9,FALSE)</f>
        <v>868999.07452368096</v>
      </c>
      <c r="X1525" s="1">
        <f>VLOOKUP($E1525,[1]AllProteinsNorm!$A$1:$Q$3226,12,FALSE)</f>
        <v>1033436.44152674</v>
      </c>
      <c r="Y1525" s="29">
        <f>VLOOKUP($E1525,[1]AllProteinsNorm!$A$1:$Q$3226,14,FALSE)</f>
        <v>870114.77192610397</v>
      </c>
      <c r="Z1525" s="25">
        <f t="shared" si="191"/>
        <v>0.99750354254367779</v>
      </c>
      <c r="AA1525" s="1">
        <f t="shared" si="191"/>
        <v>0.9331053836290466</v>
      </c>
      <c r="AB1525" s="1">
        <f t="shared" si="191"/>
        <v>1.0568334514652107</v>
      </c>
      <c r="AC1525" s="1">
        <f t="shared" si="191"/>
        <v>0.97918942714251322</v>
      </c>
      <c r="AD1525" s="1">
        <f t="shared" si="191"/>
        <v>1.0333681952195517</v>
      </c>
      <c r="AE1525" s="1">
        <f t="shared" si="191"/>
        <v>0.96595085511540046</v>
      </c>
      <c r="AF1525" s="1">
        <f t="shared" si="191"/>
        <v>0.99163454241638083</v>
      </c>
      <c r="AG1525" s="1">
        <f t="shared" si="191"/>
        <v>0.91568779317701665</v>
      </c>
      <c r="AH1525" s="1">
        <f t="shared" si="191"/>
        <v>0.73803475302110966</v>
      </c>
      <c r="AI1525" s="1">
        <f t="shared" si="191"/>
        <v>0.72897928148824931</v>
      </c>
      <c r="AJ1525" s="1">
        <f t="shared" si="191"/>
        <v>0.79191732055382569</v>
      </c>
      <c r="AK1525" s="1">
        <f t="shared" si="191"/>
        <v>0.87811266547109679</v>
      </c>
      <c r="AL1525" s="1">
        <f t="shared" si="191"/>
        <v>0.89222625307520886</v>
      </c>
      <c r="AM1525" s="1">
        <f t="shared" si="191"/>
        <v>1.0610588101261016</v>
      </c>
      <c r="AN1525" s="29">
        <f t="shared" si="191"/>
        <v>0.89337177157127323</v>
      </c>
      <c r="AO1525" s="1">
        <f t="shared" si="187"/>
        <v>41909.29806692616</v>
      </c>
      <c r="AP1525" s="1">
        <f t="shared" si="188"/>
        <v>109649.58925937876</v>
      </c>
      <c r="AQ1525" s="29">
        <f t="shared" si="189"/>
        <v>85075.388950927198</v>
      </c>
    </row>
    <row r="1526" spans="1:43" x14ac:dyDescent="0.2">
      <c r="A1526" s="26"/>
      <c r="E1526" s="25" t="s">
        <v>2982</v>
      </c>
      <c r="F1526" s="26" t="s">
        <v>2983</v>
      </c>
      <c r="G1526" s="1">
        <v>0.154115805476295</v>
      </c>
      <c r="H1526" s="43">
        <v>1.5808787364092201</v>
      </c>
      <c r="I1526" s="1">
        <f>VLOOKUP(F1526,'[1]SUSMB vs SHAM all proteins sum'!$B$2:$E$3214,2,FALSE)</f>
        <v>0.53831542808918098</v>
      </c>
      <c r="J1526" s="29">
        <f>VLOOKUP(F1526,'[1]SUSMB vs SHAM all proteins sum'!$B$2:$E$3214,3,FALSE)</f>
        <v>0.61399959332585297</v>
      </c>
      <c r="K1526" s="25">
        <f>VLOOKUP($E1526,[1]AllProteinsNorm!$A$1:$Q$3226,4,FALSE)</f>
        <v>17695.344182484099</v>
      </c>
      <c r="L1526" s="1">
        <f>VLOOKUP($E1526,[1]AllProteinsNorm!$A$1:$Q$3226,5,FALSE)</f>
        <v>8285.9069375682902</v>
      </c>
      <c r="M1526" s="1">
        <f>VLOOKUP($E1526,[1]AllProteinsNorm!$A$1:$Q$3226,10,FALSE)</f>
        <v>26686.008467623898</v>
      </c>
      <c r="N1526" s="1">
        <f>VLOOKUP($E1526,[1]AllProteinsNorm!$A$1:$Q$3226,11,FALSE)</f>
        <v>26181.675573856399</v>
      </c>
      <c r="O1526" s="1">
        <f>VLOOKUP($E1526,[1]AllProteinsNorm!$A$1:$Q$3226,15,FALSE)</f>
        <v>17038.535724974201</v>
      </c>
      <c r="P1526" s="1">
        <f>VLOOKUP($E1526,[1]AllProteinsNorm!$A$1:$Q$3226,6,FALSE)</f>
        <v>27473.042483119501</v>
      </c>
      <c r="Q1526" s="1">
        <f>VLOOKUP($E1526,[1]AllProteinsNorm!$A$1:$Q$3226,8,FALSE)</f>
        <v>29993.390482271701</v>
      </c>
      <c r="R1526" s="1">
        <f>VLOOKUP($E1526,[1]AllProteinsNorm!$A$1:$Q$3226,13,FALSE)</f>
        <v>36583.805149200001</v>
      </c>
      <c r="S1526" s="1">
        <f>VLOOKUP($E1526,[1]AllProteinsNorm!$A$1:$Q$3226,16,FALSE)</f>
        <v>13419.801881704399</v>
      </c>
      <c r="T1526" s="1">
        <f>VLOOKUP($E1526,[1]AllProteinsNorm!$A$1:$Q$3226,17,FALSE)</f>
        <v>42602.774409109901</v>
      </c>
      <c r="U1526" s="1">
        <f>VLOOKUP($E1526,[1]AllProteinsNorm!$A$1:$Q$3226,3,FALSE)</f>
        <v>32080.0156825044</v>
      </c>
      <c r="V1526" s="1">
        <f>VLOOKUP($E1526,[1]AllProteinsNorm!$A$1:$Q$3226,7,FALSE)</f>
        <v>16989.469600217199</v>
      </c>
      <c r="W1526" s="1">
        <f>VLOOKUP($E1526,[1]AllProteinsNorm!$A$1:$Q$3226,9,FALSE)</f>
        <v>2061.7043447800802</v>
      </c>
      <c r="X1526" s="1">
        <f>VLOOKUP($E1526,[1]AllProteinsNorm!$A$1:$Q$3226,12,FALSE)</f>
        <v>70348.968812957901</v>
      </c>
      <c r="Y1526" s="29">
        <f>VLOOKUP($E1526,[1]AllProteinsNorm!$A$1:$Q$3226,14,FALSE)</f>
        <v>1926.8783366923001</v>
      </c>
      <c r="Z1526" s="25">
        <f t="shared" si="191"/>
        <v>0.92271409491175538</v>
      </c>
      <c r="AA1526" s="1">
        <f t="shared" si="191"/>
        <v>0.43206410915642723</v>
      </c>
      <c r="AB1526" s="1">
        <f t="shared" si="191"/>
        <v>1.3915273925208462</v>
      </c>
      <c r="AC1526" s="1">
        <f t="shared" si="191"/>
        <v>1.3652292281671097</v>
      </c>
      <c r="AD1526" s="1">
        <f t="shared" si="191"/>
        <v>0.88846517524386148</v>
      </c>
      <c r="AE1526" s="1">
        <f t="shared" si="191"/>
        <v>1.4325668530582476</v>
      </c>
      <c r="AF1526" s="1">
        <f t="shared" si="191"/>
        <v>1.563989028231441</v>
      </c>
      <c r="AG1526" s="1">
        <f t="shared" si="191"/>
        <v>1.9076426153997148</v>
      </c>
      <c r="AH1526" s="1">
        <f t="shared" si="191"/>
        <v>0.69976826782657431</v>
      </c>
      <c r="AI1526" s="1">
        <f t="shared" si="191"/>
        <v>2.2214984927246051</v>
      </c>
      <c r="AJ1526" s="1">
        <f t="shared" si="191"/>
        <v>1.6727949640300004</v>
      </c>
      <c r="AK1526" s="1">
        <f t="shared" si="191"/>
        <v>0.88590664886375292</v>
      </c>
      <c r="AL1526" s="1">
        <f t="shared" si="191"/>
        <v>0.10750645134964132</v>
      </c>
      <c r="AM1526" s="1">
        <f t="shared" si="191"/>
        <v>3.6683087040758147</v>
      </c>
      <c r="AN1526" s="29">
        <f t="shared" si="191"/>
        <v>0.10047602251252238</v>
      </c>
      <c r="AO1526" s="1">
        <f t="shared" si="187"/>
        <v>6794.6291782916323</v>
      </c>
      <c r="AP1526" s="1">
        <f t="shared" si="188"/>
        <v>9833.2484996749445</v>
      </c>
      <c r="AQ1526" s="29">
        <f t="shared" si="189"/>
        <v>25412.00911474412</v>
      </c>
    </row>
    <row r="1527" spans="1:43" x14ac:dyDescent="0.2">
      <c r="A1527" s="26"/>
      <c r="E1527" s="25" t="s">
        <v>2984</v>
      </c>
      <c r="F1527" s="26" t="s">
        <v>2985</v>
      </c>
      <c r="G1527" s="1">
        <v>0.61788023394648794</v>
      </c>
      <c r="H1527" s="1">
        <v>1.0504595902804299</v>
      </c>
      <c r="I1527" s="1">
        <f>VLOOKUP(F1527,'[1]SUSMB vs SHAM all proteins sum'!$B$2:$E$3214,2,FALSE)</f>
        <v>0.45683238111621699</v>
      </c>
      <c r="J1527" s="29">
        <f>VLOOKUP(F1527,'[1]SUSMB vs SHAM all proteins sum'!$B$2:$E$3214,3,FALSE)</f>
        <v>0.91246412023630796</v>
      </c>
      <c r="K1527" s="25">
        <f>VLOOKUP($E1527,[1]AllProteinsNorm!$A$1:$Q$3226,4,FALSE)</f>
        <v>912799.37765336502</v>
      </c>
      <c r="L1527" s="1">
        <f>VLOOKUP($E1527,[1]AllProteinsNorm!$A$1:$Q$3226,5,FALSE)</f>
        <v>1270281.9634144099</v>
      </c>
      <c r="M1527" s="1">
        <f>VLOOKUP($E1527,[1]AllProteinsNorm!$A$1:$Q$3226,10,FALSE)</f>
        <v>840979.02096219803</v>
      </c>
      <c r="N1527" s="1">
        <f>VLOOKUP($E1527,[1]AllProteinsNorm!$A$1:$Q$3226,11,FALSE)</f>
        <v>847791.52195624099</v>
      </c>
      <c r="O1527" s="1">
        <f>VLOOKUP($E1527,[1]AllProteinsNorm!$A$1:$Q$3226,15,FALSE)</f>
        <v>728947.18610368599</v>
      </c>
      <c r="P1527" s="1">
        <f>VLOOKUP($E1527,[1]AllProteinsNorm!$A$1:$Q$3226,6,FALSE)</f>
        <v>982091.64814189402</v>
      </c>
      <c r="Q1527" s="1">
        <f>VLOOKUP($E1527,[1]AllProteinsNorm!$A$1:$Q$3226,8,FALSE)</f>
        <v>968447.00882757502</v>
      </c>
      <c r="R1527" s="1">
        <f>VLOOKUP($E1527,[1]AllProteinsNorm!$A$1:$Q$3226,13,FALSE)</f>
        <v>938569.24143073196</v>
      </c>
      <c r="S1527" s="1">
        <f>VLOOKUP($E1527,[1]AllProteinsNorm!$A$1:$Q$3226,16,FALSE)</f>
        <v>981296.74896774604</v>
      </c>
      <c r="T1527" s="1">
        <f>VLOOKUP($E1527,[1]AllProteinsNorm!$A$1:$Q$3226,17,FALSE)</f>
        <v>879929.65921240905</v>
      </c>
      <c r="U1527" s="1">
        <f>VLOOKUP($E1527,[1]AllProteinsNorm!$A$1:$Q$3226,3,FALSE)</f>
        <v>648112.59829772904</v>
      </c>
      <c r="V1527" s="1">
        <f>VLOOKUP($E1527,[1]AllProteinsNorm!$A$1:$Q$3226,7,FALSE)</f>
        <v>936285.18983441906</v>
      </c>
      <c r="W1527" s="1">
        <f>VLOOKUP($E1527,[1]AllProteinsNorm!$A$1:$Q$3226,9,FALSE)</f>
        <v>929559.70711554796</v>
      </c>
      <c r="X1527" s="1">
        <f>VLOOKUP($E1527,[1]AllProteinsNorm!$A$1:$Q$3226,12,FALSE)</f>
        <v>754728.58091531799</v>
      </c>
      <c r="Y1527" s="29">
        <f>VLOOKUP($E1527,[1]AllProteinsNorm!$A$1:$Q$3226,14,FALSE)</f>
        <v>895360.72201124497</v>
      </c>
      <c r="Z1527" s="25">
        <f t="shared" si="191"/>
        <v>0.99200091521876532</v>
      </c>
      <c r="AA1527" s="1">
        <f t="shared" si="191"/>
        <v>1.3805014564454654</v>
      </c>
      <c r="AB1527" s="1">
        <f t="shared" si="191"/>
        <v>0.91394886861008384</v>
      </c>
      <c r="AC1527" s="1">
        <f t="shared" si="191"/>
        <v>0.92135247490788064</v>
      </c>
      <c r="AD1527" s="1">
        <f t="shared" si="191"/>
        <v>0.7921962848178048</v>
      </c>
      <c r="AE1527" s="1">
        <f t="shared" si="191"/>
        <v>1.0673055193026544</v>
      </c>
      <c r="AF1527" s="1">
        <f t="shared" si="191"/>
        <v>1.0524769654944435</v>
      </c>
      <c r="AG1527" s="1">
        <f t="shared" si="191"/>
        <v>1.0200067717936574</v>
      </c>
      <c r="AH1527" s="1">
        <f t="shared" si="191"/>
        <v>1.0664416485249499</v>
      </c>
      <c r="AI1527" s="1">
        <f t="shared" si="191"/>
        <v>0.95627916564851756</v>
      </c>
      <c r="AJ1527" s="1">
        <f t="shared" si="191"/>
        <v>0.70434786264754745</v>
      </c>
      <c r="AK1527" s="1">
        <f t="shared" si="191"/>
        <v>1.0175245382060598</v>
      </c>
      <c r="AL1527" s="1">
        <f t="shared" si="191"/>
        <v>1.0102155005623668</v>
      </c>
      <c r="AM1527" s="1">
        <f t="shared" si="191"/>
        <v>0.82021467294872596</v>
      </c>
      <c r="AN1527" s="29">
        <f t="shared" si="191"/>
        <v>0.97304914686673061</v>
      </c>
      <c r="AO1527" s="1">
        <f t="shared" si="187"/>
        <v>184774.85341908381</v>
      </c>
      <c r="AP1527" s="1">
        <f t="shared" si="188"/>
        <v>38445.142888219227</v>
      </c>
      <c r="AQ1527" s="29">
        <f t="shared" si="189"/>
        <v>113304.94407759889</v>
      </c>
    </row>
    <row r="1528" spans="1:43" x14ac:dyDescent="0.2">
      <c r="A1528" s="26"/>
      <c r="E1528" s="25" t="s">
        <v>2986</v>
      </c>
      <c r="F1528" s="26" t="s">
        <v>2987</v>
      </c>
      <c r="G1528" s="1">
        <v>0.5655889070972</v>
      </c>
      <c r="H1528" s="1">
        <v>0.95178119812761597</v>
      </c>
      <c r="I1528" s="1">
        <f>VLOOKUP(F1528,'[1]SUSMB vs SHAM all proteins sum'!$B$2:$E$3214,2,FALSE)</f>
        <v>0.64522936501723205</v>
      </c>
      <c r="J1528" s="29">
        <f>VLOOKUP(F1528,'[1]SUSMB vs SHAM all proteins sum'!$B$2:$E$3214,3,FALSE)</f>
        <v>0.96236224455547204</v>
      </c>
      <c r="K1528" s="25">
        <f>VLOOKUP($E1528,[1]AllProteinsNorm!$A$1:$Q$3226,4,FALSE)</f>
        <v>3170720.5773455999</v>
      </c>
      <c r="L1528" s="1">
        <f>VLOOKUP($E1528,[1]AllProteinsNorm!$A$1:$Q$3226,5,FALSE)</f>
        <v>2525770.7009643102</v>
      </c>
      <c r="M1528" s="1">
        <f>VLOOKUP($E1528,[1]AllProteinsNorm!$A$1:$Q$3226,10,FALSE)</f>
        <v>3729571.2018609499</v>
      </c>
      <c r="N1528" s="1">
        <f>VLOOKUP($E1528,[1]AllProteinsNorm!$A$1:$Q$3226,11,FALSE)</f>
        <v>2881826.0136526399</v>
      </c>
      <c r="O1528" s="1">
        <f>VLOOKUP($E1528,[1]AllProteinsNorm!$A$1:$Q$3226,15,FALSE)</f>
        <v>3351725.4040134</v>
      </c>
      <c r="P1528" s="1">
        <f>VLOOKUP($E1528,[1]AllProteinsNorm!$A$1:$Q$3226,6,FALSE)</f>
        <v>2627270.2450489099</v>
      </c>
      <c r="Q1528" s="1">
        <f>VLOOKUP($E1528,[1]AllProteinsNorm!$A$1:$Q$3226,8,FALSE)</f>
        <v>3490305.19265731</v>
      </c>
      <c r="R1528" s="1">
        <f>VLOOKUP($E1528,[1]AllProteinsNorm!$A$1:$Q$3226,13,FALSE)</f>
        <v>2880422.0951251602</v>
      </c>
      <c r="S1528" s="1">
        <f>VLOOKUP($E1528,[1]AllProteinsNorm!$A$1:$Q$3226,16,FALSE)</f>
        <v>2771633.8703184202</v>
      </c>
      <c r="T1528" s="1">
        <f>VLOOKUP($E1528,[1]AllProteinsNorm!$A$1:$Q$3226,17,FALSE)</f>
        <v>3078027.1465124302</v>
      </c>
      <c r="U1528" s="1">
        <f>VLOOKUP($E1528,[1]AllProteinsNorm!$A$1:$Q$3226,3,FALSE)</f>
        <v>2912224.8285042299</v>
      </c>
      <c r="V1528" s="1">
        <f>VLOOKUP($E1528,[1]AllProteinsNorm!$A$1:$Q$3226,7,FALSE)</f>
        <v>2875937.7573008002</v>
      </c>
      <c r="W1528" s="1">
        <f>VLOOKUP($E1528,[1]AllProteinsNorm!$A$1:$Q$3226,9,FALSE)</f>
        <v>2690746.47575237</v>
      </c>
      <c r="X1528" s="1">
        <f>VLOOKUP($E1528,[1]AllProteinsNorm!$A$1:$Q$3226,12,FALSE)</f>
        <v>3526860.9439224899</v>
      </c>
      <c r="Y1528" s="29">
        <f>VLOOKUP($E1528,[1]AllProteinsNorm!$A$1:$Q$3226,14,FALSE)</f>
        <v>2996224.60257908</v>
      </c>
      <c r="Z1528" s="25">
        <f t="shared" si="191"/>
        <v>1.012387852609693</v>
      </c>
      <c r="AA1528" s="1">
        <f t="shared" si="191"/>
        <v>0.80646008178822381</v>
      </c>
      <c r="AB1528" s="1">
        <f t="shared" si="191"/>
        <v>1.1908247630473587</v>
      </c>
      <c r="AC1528" s="1">
        <f t="shared" si="191"/>
        <v>0.92014593477643591</v>
      </c>
      <c r="AD1528" s="1">
        <f t="shared" si="191"/>
        <v>1.0701813677782894</v>
      </c>
      <c r="AE1528" s="1">
        <f t="shared" si="191"/>
        <v>0.83886814265957776</v>
      </c>
      <c r="AF1528" s="1">
        <f t="shared" si="191"/>
        <v>1.1144288790988119</v>
      </c>
      <c r="AG1528" s="1">
        <f t="shared" si="191"/>
        <v>0.91969767387529278</v>
      </c>
      <c r="AH1528" s="1">
        <f t="shared" si="191"/>
        <v>0.8849623906440226</v>
      </c>
      <c r="AI1528" s="1">
        <f t="shared" si="191"/>
        <v>0.98279151918860719</v>
      </c>
      <c r="AJ1528" s="1">
        <f t="shared" si="191"/>
        <v>0.92985205366605594</v>
      </c>
      <c r="AK1528" s="1">
        <f t="shared" si="191"/>
        <v>0.9182658576588727</v>
      </c>
      <c r="AL1528" s="1">
        <f t="shared" si="191"/>
        <v>0.85913563811558902</v>
      </c>
      <c r="AM1528" s="1">
        <f t="shared" si="191"/>
        <v>1.1261008626814433</v>
      </c>
      <c r="AN1528" s="29">
        <f t="shared" si="191"/>
        <v>0.95667256617130136</v>
      </c>
      <c r="AO1528" s="1">
        <f t="shared" si="187"/>
        <v>409138.3223829412</v>
      </c>
      <c r="AP1528" s="1">
        <f t="shared" si="188"/>
        <v>299072.9906853133</v>
      </c>
      <c r="AQ1528" s="29">
        <f t="shared" si="189"/>
        <v>281542.03068762849</v>
      </c>
    </row>
    <row r="1529" spans="1:43" x14ac:dyDescent="0.2">
      <c r="A1529" s="26"/>
      <c r="E1529" s="25" t="s">
        <v>2988</v>
      </c>
      <c r="F1529" s="26" t="s">
        <v>2989</v>
      </c>
      <c r="G1529" s="43">
        <v>1.4455133337863101E-2</v>
      </c>
      <c r="H1529" s="1">
        <v>1.15843703161407</v>
      </c>
      <c r="I1529" s="1">
        <f>VLOOKUP(F1529,'[1]SUSMB vs SHAM all proteins sum'!$B$2:$E$3214,2,FALSE)</f>
        <v>5.1020034364388199E-2</v>
      </c>
      <c r="J1529" s="29">
        <f>VLOOKUP(F1529,'[1]SUSMB vs SHAM all proteins sum'!$B$2:$E$3214,3,FALSE)</f>
        <v>1.12540253758627</v>
      </c>
      <c r="K1529" s="25">
        <f>VLOOKUP($E1529,[1]AllProteinsNorm!$A$1:$Q$3226,4,FALSE)</f>
        <v>10801387.633210501</v>
      </c>
      <c r="L1529" s="1">
        <f>VLOOKUP($E1529,[1]AllProteinsNorm!$A$1:$Q$3226,5,FALSE)</f>
        <v>9368048.2386351805</v>
      </c>
      <c r="M1529" s="1">
        <f>VLOOKUP($E1529,[1]AllProteinsNorm!$A$1:$Q$3226,10,FALSE)</f>
        <v>11538043.7891363</v>
      </c>
      <c r="N1529" s="1">
        <f>VLOOKUP($E1529,[1]AllProteinsNorm!$A$1:$Q$3226,11,FALSE)</f>
        <v>10940962.072285499</v>
      </c>
      <c r="O1529" s="1">
        <f>VLOOKUP($E1529,[1]AllProteinsNorm!$A$1:$Q$3226,15,FALSE)</f>
        <v>11557183.1680949</v>
      </c>
      <c r="P1529" s="1">
        <f>VLOOKUP($E1529,[1]AllProteinsNorm!$A$1:$Q$3226,6,FALSE)</f>
        <v>12300872.978802999</v>
      </c>
      <c r="Q1529" s="1">
        <f>VLOOKUP($E1529,[1]AllProteinsNorm!$A$1:$Q$3226,8,FALSE)</f>
        <v>11677698.816192299</v>
      </c>
      <c r="R1529" s="1">
        <f>VLOOKUP($E1529,[1]AllProteinsNorm!$A$1:$Q$3226,13,FALSE)</f>
        <v>13444119.702525901</v>
      </c>
      <c r="S1529" s="1">
        <f>VLOOKUP($E1529,[1]AllProteinsNorm!$A$1:$Q$3226,16,FALSE)</f>
        <v>13275951.7108863</v>
      </c>
      <c r="T1529" s="1">
        <f>VLOOKUP($E1529,[1]AllProteinsNorm!$A$1:$Q$3226,17,FALSE)</f>
        <v>12012662.7359161</v>
      </c>
      <c r="U1529" s="1">
        <f>VLOOKUP($E1529,[1]AllProteinsNorm!$A$1:$Q$3226,3,FALSE)</f>
        <v>13739448.0804487</v>
      </c>
      <c r="V1529" s="1">
        <f>VLOOKUP($E1529,[1]AllProteinsNorm!$A$1:$Q$3226,7,FALSE)</f>
        <v>12063646.7809925</v>
      </c>
      <c r="W1529" s="1">
        <f>VLOOKUP($E1529,[1]AllProteinsNorm!$A$1:$Q$3226,9,FALSE)</f>
        <v>11900103.1109042</v>
      </c>
      <c r="X1529" s="1">
        <f>VLOOKUP($E1529,[1]AllProteinsNorm!$A$1:$Q$3226,12,FALSE)</f>
        <v>11101889.927299701</v>
      </c>
      <c r="Y1529" s="29">
        <f>VLOOKUP($E1529,[1]AllProteinsNorm!$A$1:$Q$3226,14,FALSE)</f>
        <v>12170607.9008446</v>
      </c>
      <c r="Z1529" s="25">
        <f t="shared" si="191"/>
        <v>0.99633457347514331</v>
      </c>
      <c r="AA1529" s="1">
        <f t="shared" si="191"/>
        <v>0.86412141320039715</v>
      </c>
      <c r="AB1529" s="1">
        <f t="shared" si="191"/>
        <v>1.0642847315321982</v>
      </c>
      <c r="AC1529" s="1">
        <f t="shared" si="191"/>
        <v>1.0092091081132903</v>
      </c>
      <c r="AD1529" s="1">
        <f t="shared" si="191"/>
        <v>1.0660501736789705</v>
      </c>
      <c r="AE1529" s="1">
        <f t="shared" si="191"/>
        <v>1.1346491255461786</v>
      </c>
      <c r="AF1529" s="1">
        <f t="shared" si="191"/>
        <v>1.0771666997144789</v>
      </c>
      <c r="AG1529" s="1">
        <f t="shared" si="191"/>
        <v>1.2401037463353735</v>
      </c>
      <c r="AH1529" s="1">
        <f t="shared" si="191"/>
        <v>1.2245917038171279</v>
      </c>
      <c r="AI1529" s="1">
        <f t="shared" si="191"/>
        <v>1.1080642237568021</v>
      </c>
      <c r="AJ1529" s="1">
        <f t="shared" si="191"/>
        <v>1.2673452345075149</v>
      </c>
      <c r="AK1529" s="1">
        <f t="shared" si="191"/>
        <v>1.1127670608857141</v>
      </c>
      <c r="AL1529" s="1">
        <f t="shared" si="191"/>
        <v>1.0976815720286168</v>
      </c>
      <c r="AM1529" s="1">
        <f t="shared" si="191"/>
        <v>1.0240533106574949</v>
      </c>
      <c r="AN1529" s="29">
        <f t="shared" si="191"/>
        <v>1.1226332989418879</v>
      </c>
      <c r="AO1529" s="1">
        <f t="shared" si="187"/>
        <v>797488.14949710655</v>
      </c>
      <c r="AP1529" s="1">
        <f t="shared" si="188"/>
        <v>698263.76768822689</v>
      </c>
      <c r="AQ1529" s="29">
        <f t="shared" si="189"/>
        <v>858489.63013609929</v>
      </c>
    </row>
    <row r="1530" spans="1:43" x14ac:dyDescent="0.2">
      <c r="A1530" s="26"/>
      <c r="E1530" s="25" t="s">
        <v>2990</v>
      </c>
      <c r="F1530" s="26" t="s">
        <v>2991</v>
      </c>
      <c r="G1530" s="1">
        <v>0.82494758490696696</v>
      </c>
      <c r="H1530" s="1">
        <v>0.93074273330145696</v>
      </c>
      <c r="I1530" s="1">
        <f>VLOOKUP(F1530,'[1]SUSMB vs SHAM all proteins sum'!$B$2:$E$3214,2,FALSE)</f>
        <v>0.52636055746159505</v>
      </c>
      <c r="J1530" s="29">
        <f>VLOOKUP(F1530,'[1]SUSMB vs SHAM all proteins sum'!$B$2:$E$3214,3,FALSE)</f>
        <v>1.24601848521477</v>
      </c>
      <c r="K1530" s="25">
        <f>VLOOKUP($E1530,[1]AllProteinsNorm!$A$1:$Q$3226,4,FALSE)</f>
        <v>268265.55472856999</v>
      </c>
      <c r="L1530" s="1">
        <f>VLOOKUP($E1530,[1]AllProteinsNorm!$A$1:$Q$3226,5,FALSE)</f>
        <v>163527.15035345301</v>
      </c>
      <c r="M1530" s="1">
        <f>VLOOKUP($E1530,[1]AllProteinsNorm!$A$1:$Q$3226,10,FALSE)</f>
        <v>167844.158280587</v>
      </c>
      <c r="N1530" s="1">
        <f>VLOOKUP($E1530,[1]AllProteinsNorm!$A$1:$Q$3226,11,FALSE)</f>
        <v>456963.666304035</v>
      </c>
      <c r="O1530" s="1">
        <f>VLOOKUP($E1530,[1]AllProteinsNorm!$A$1:$Q$3226,15,FALSE)</f>
        <v>567308.81018010003</v>
      </c>
      <c r="P1530" s="1">
        <f>VLOOKUP($E1530,[1]AllProteinsNorm!$A$1:$Q$3226,6,FALSE)</f>
        <v>186697.505744967</v>
      </c>
      <c r="Q1530" s="1">
        <f>VLOOKUP($E1530,[1]AllProteinsNorm!$A$1:$Q$3226,8,FALSE)</f>
        <v>242056.65708581201</v>
      </c>
      <c r="R1530" s="1">
        <f>VLOOKUP($E1530,[1]AllProteinsNorm!$A$1:$Q$3226,13,FALSE)</f>
        <v>180260.58216712301</v>
      </c>
      <c r="S1530" s="1">
        <f>VLOOKUP($E1530,[1]AllProteinsNorm!$A$1:$Q$3226,16,FALSE)</f>
        <v>347815.50781717902</v>
      </c>
      <c r="T1530" s="1">
        <f>VLOOKUP($E1530,[1]AllProteinsNorm!$A$1:$Q$3226,17,FALSE)</f>
        <v>470549.39921601297</v>
      </c>
      <c r="U1530" s="1">
        <f>VLOOKUP($E1530,[1]AllProteinsNorm!$A$1:$Q$3226,3,FALSE)</f>
        <v>368926.13410420099</v>
      </c>
      <c r="V1530" s="1">
        <f>VLOOKUP($E1530,[1]AllProteinsNorm!$A$1:$Q$3226,7,FALSE)</f>
        <v>536815.04641541303</v>
      </c>
      <c r="W1530" s="1">
        <f>VLOOKUP($E1530,[1]AllProteinsNorm!$A$1:$Q$3226,9,FALSE)</f>
        <v>166025.17518674201</v>
      </c>
      <c r="X1530" s="1">
        <f>VLOOKUP($E1530,[1]AllProteinsNorm!$A$1:$Q$3226,12,FALSE)</f>
        <v>329061.92565452599</v>
      </c>
      <c r="Y1530" s="29">
        <f>VLOOKUP($E1530,[1]AllProteinsNorm!$A$1:$Q$3226,14,FALSE)</f>
        <v>529869.53917332506</v>
      </c>
      <c r="Z1530" s="25">
        <f t="shared" si="191"/>
        <v>0.8259868582130554</v>
      </c>
      <c r="AA1530" s="1">
        <f t="shared" si="191"/>
        <v>0.50349839840469701</v>
      </c>
      <c r="AB1530" s="1">
        <f t="shared" si="191"/>
        <v>0.51679042099858585</v>
      </c>
      <c r="AC1530" s="1">
        <f t="shared" si="191"/>
        <v>1.4069863849270074</v>
      </c>
      <c r="AD1530" s="1">
        <f t="shared" si="191"/>
        <v>1.7467379374566541</v>
      </c>
      <c r="AE1530" s="1">
        <f t="shared" si="191"/>
        <v>0.57483968212962677</v>
      </c>
      <c r="AF1530" s="1">
        <f t="shared" si="191"/>
        <v>0.74528993443887659</v>
      </c>
      <c r="AG1530" s="1">
        <f t="shared" si="191"/>
        <v>0.55502046125350479</v>
      </c>
      <c r="AH1530" s="1">
        <f t="shared" si="191"/>
        <v>1.0709203379851358</v>
      </c>
      <c r="AI1530" s="1">
        <f t="shared" si="191"/>
        <v>1.4488167155329639</v>
      </c>
      <c r="AJ1530" s="1">
        <f t="shared" si="191"/>
        <v>1.1359197371788563</v>
      </c>
      <c r="AK1530" s="1">
        <f t="shared" si="191"/>
        <v>1.6528479553731565</v>
      </c>
      <c r="AL1530" s="1">
        <f t="shared" si="191"/>
        <v>0.51118979093503603</v>
      </c>
      <c r="AM1530" s="1">
        <f t="shared" si="191"/>
        <v>1.013178253182474</v>
      </c>
      <c r="AN1530" s="29">
        <f t="shared" si="191"/>
        <v>1.6314628106743045</v>
      </c>
      <c r="AO1530" s="1">
        <f t="shared" si="187"/>
        <v>161318.2989292627</v>
      </c>
      <c r="AP1530" s="1">
        <f t="shared" si="188"/>
        <v>110318.71259978696</v>
      </c>
      <c r="AQ1530" s="29">
        <f t="shared" si="189"/>
        <v>138105.69133453601</v>
      </c>
    </row>
    <row r="1531" spans="1:43" x14ac:dyDescent="0.2">
      <c r="A1531" s="26"/>
      <c r="E1531" s="25" t="s">
        <v>2992</v>
      </c>
      <c r="F1531" s="26" t="s">
        <v>2993</v>
      </c>
      <c r="G1531" s="1">
        <v>0.29119925054072798</v>
      </c>
      <c r="H1531" s="1">
        <v>0.96285057975278898</v>
      </c>
      <c r="I1531" s="1">
        <f>VLOOKUP(F1531,'[1]SUSMB vs SHAM all proteins sum'!$B$2:$E$3214,2,FALSE)</f>
        <v>0.98449060573084302</v>
      </c>
      <c r="J1531" s="29">
        <f>VLOOKUP(F1531,'[1]SUSMB vs SHAM all proteins sum'!$B$2:$E$3214,3,FALSE)</f>
        <v>1.00147889687603</v>
      </c>
      <c r="K1531" s="25">
        <f>VLOOKUP($E1531,[1]AllProteinsNorm!$A$1:$Q$3226,4,FALSE)</f>
        <v>1568846.7354598199</v>
      </c>
      <c r="L1531" s="1">
        <f>VLOOKUP($E1531,[1]AllProteinsNorm!$A$1:$Q$3226,5,FALSE)</f>
        <v>1610840.6257728301</v>
      </c>
      <c r="M1531" s="1">
        <f>VLOOKUP($E1531,[1]AllProteinsNorm!$A$1:$Q$3226,10,FALSE)</f>
        <v>1541003.61041739</v>
      </c>
      <c r="N1531" s="1">
        <f>VLOOKUP($E1531,[1]AllProteinsNorm!$A$1:$Q$3226,11,FALSE)</f>
        <v>1675648.5333422599</v>
      </c>
      <c r="O1531" s="1">
        <f>VLOOKUP($E1531,[1]AllProteinsNorm!$A$1:$Q$3226,15,FALSE)</f>
        <v>1675798.0739173701</v>
      </c>
      <c r="P1531" s="1">
        <f>VLOOKUP($E1531,[1]AllProteinsNorm!$A$1:$Q$3226,6,FALSE)</f>
        <v>1472650.9387763201</v>
      </c>
      <c r="Q1531" s="1">
        <f>VLOOKUP($E1531,[1]AllProteinsNorm!$A$1:$Q$3226,8,FALSE)</f>
        <v>1716159.27128156</v>
      </c>
      <c r="R1531" s="1">
        <f>VLOOKUP($E1531,[1]AllProteinsNorm!$A$1:$Q$3226,13,FALSE)</f>
        <v>1601473.0160598699</v>
      </c>
      <c r="S1531" s="1">
        <f>VLOOKUP($E1531,[1]AllProteinsNorm!$A$1:$Q$3226,16,FALSE)</f>
        <v>1503886.05451678</v>
      </c>
      <c r="T1531" s="1">
        <f>VLOOKUP($E1531,[1]AllProteinsNorm!$A$1:$Q$3226,17,FALSE)</f>
        <v>1486770.31201018</v>
      </c>
      <c r="U1531" s="1">
        <f>VLOOKUP($E1531,[1]AllProteinsNorm!$A$1:$Q$3226,3,FALSE)</f>
        <v>1242458.3768690799</v>
      </c>
      <c r="V1531" s="1">
        <f>VLOOKUP($E1531,[1]AllProteinsNorm!$A$1:$Q$3226,7,FALSE)</f>
        <v>1693262.1784077601</v>
      </c>
      <c r="W1531" s="1">
        <f>VLOOKUP($E1531,[1]AllProteinsNorm!$A$1:$Q$3226,9,FALSE)</f>
        <v>1820699.52528022</v>
      </c>
      <c r="X1531" s="1">
        <f>VLOOKUP($E1531,[1]AllProteinsNorm!$A$1:$Q$3226,12,FALSE)</f>
        <v>1566172.9750244501</v>
      </c>
      <c r="Y1531" s="29">
        <f>VLOOKUP($E1531,[1]AllProteinsNorm!$A$1:$Q$3226,14,FALSE)</f>
        <v>1836395.9092924399</v>
      </c>
      <c r="Z1531" s="25">
        <f t="shared" si="191"/>
        <v>0.97176659845267976</v>
      </c>
      <c r="AA1531" s="1">
        <f t="shared" si="191"/>
        <v>0.99777822790181658</v>
      </c>
      <c r="AB1531" s="1">
        <f t="shared" si="191"/>
        <v>0.95452015984193528</v>
      </c>
      <c r="AC1531" s="1">
        <f t="shared" si="191"/>
        <v>1.0379211930928185</v>
      </c>
      <c r="AD1531" s="1">
        <f t="shared" si="191"/>
        <v>1.0380138207107501</v>
      </c>
      <c r="AE1531" s="1">
        <f t="shared" si="191"/>
        <v>0.91218151597413433</v>
      </c>
      <c r="AF1531" s="1">
        <f t="shared" si="191"/>
        <v>1.0630141362836927</v>
      </c>
      <c r="AG1531" s="1">
        <f t="shared" si="191"/>
        <v>0.9919757935271627</v>
      </c>
      <c r="AH1531" s="1">
        <f t="shared" si="191"/>
        <v>0.93152900320110432</v>
      </c>
      <c r="AI1531" s="1">
        <f t="shared" si="191"/>
        <v>0.92092726212615106</v>
      </c>
      <c r="AJ1531" s="1">
        <f t="shared" si="191"/>
        <v>0.76959687859835935</v>
      </c>
      <c r="AK1531" s="1">
        <f t="shared" si="191"/>
        <v>1.048831342290176</v>
      </c>
      <c r="AL1531" s="1">
        <f t="shared" si="191"/>
        <v>1.1277678975871395</v>
      </c>
      <c r="AM1531" s="1">
        <f t="shared" si="191"/>
        <v>0.97011043215891168</v>
      </c>
      <c r="AN1531" s="29">
        <f t="shared" si="191"/>
        <v>1.1374904672651083</v>
      </c>
      <c r="AO1531" s="1">
        <f t="shared" si="187"/>
        <v>54764.772601862256</v>
      </c>
      <c r="AP1531" s="1">
        <f t="shared" si="188"/>
        <v>91841.482805994063</v>
      </c>
      <c r="AQ1531" s="29">
        <f t="shared" si="189"/>
        <v>217813.64604171456</v>
      </c>
    </row>
    <row r="1532" spans="1:43" x14ac:dyDescent="0.2">
      <c r="A1532" s="26"/>
      <c r="E1532" s="25" t="s">
        <v>2994</v>
      </c>
      <c r="F1532" s="26" t="s">
        <v>2995</v>
      </c>
      <c r="G1532" s="1">
        <v>0.51646251197620496</v>
      </c>
      <c r="H1532" s="1">
        <v>0.908414542408435</v>
      </c>
      <c r="I1532" s="1">
        <f>VLOOKUP(F1532,'[1]SUSMB vs SHAM all proteins sum'!$B$2:$E$3214,2,FALSE)</f>
        <v>0.493325110717311</v>
      </c>
      <c r="J1532" s="29">
        <f>VLOOKUP(F1532,'[1]SUSMB vs SHAM all proteins sum'!$B$2:$E$3214,3,FALSE)</f>
        <v>0.90764867892707202</v>
      </c>
      <c r="K1532" s="25">
        <f>VLOOKUP($E1532,[1]AllProteinsNorm!$A$1:$Q$3226,4,FALSE)</f>
        <v>915506.12437804602</v>
      </c>
      <c r="L1532" s="1">
        <f>VLOOKUP($E1532,[1]AllProteinsNorm!$A$1:$Q$3226,5,FALSE)</f>
        <v>1230793.9186261101</v>
      </c>
      <c r="M1532" s="1">
        <f>VLOOKUP($E1532,[1]AllProteinsNorm!$A$1:$Q$3226,10,FALSE)</f>
        <v>1133769.8528382301</v>
      </c>
      <c r="N1532" s="1">
        <f>VLOOKUP($E1532,[1]AllProteinsNorm!$A$1:$Q$3226,11,FALSE)</f>
        <v>691371.588966068</v>
      </c>
      <c r="O1532" s="1">
        <f>VLOOKUP($E1532,[1]AllProteinsNorm!$A$1:$Q$3226,15,FALSE)</f>
        <v>641582.19606946595</v>
      </c>
      <c r="P1532" s="1">
        <f>VLOOKUP($E1532,[1]AllProteinsNorm!$A$1:$Q$3226,6,FALSE)</f>
        <v>653775.53463648597</v>
      </c>
      <c r="Q1532" s="1">
        <f>VLOOKUP($E1532,[1]AllProteinsNorm!$A$1:$Q$3226,8,FALSE)</f>
        <v>826598.91275045602</v>
      </c>
      <c r="R1532" s="1">
        <f>VLOOKUP($E1532,[1]AllProteinsNorm!$A$1:$Q$3226,13,FALSE)</f>
        <v>920388.57353838696</v>
      </c>
      <c r="S1532" s="1">
        <f>VLOOKUP($E1532,[1]AllProteinsNorm!$A$1:$Q$3226,16,FALSE)</f>
        <v>837344.70978226501</v>
      </c>
      <c r="T1532" s="1">
        <f>VLOOKUP($E1532,[1]AllProteinsNorm!$A$1:$Q$3226,17,FALSE)</f>
        <v>841698.84212633898</v>
      </c>
      <c r="U1532" s="1">
        <f>VLOOKUP($E1532,[1]AllProteinsNorm!$A$1:$Q$3226,3,FALSE)</f>
        <v>772895.59057675605</v>
      </c>
      <c r="V1532" s="1">
        <f>VLOOKUP($E1532,[1]AllProteinsNorm!$A$1:$Q$3226,7,FALSE)</f>
        <v>726236.70378558699</v>
      </c>
      <c r="W1532" s="1">
        <f>VLOOKUP($E1532,[1]AllProteinsNorm!$A$1:$Q$3226,9,FALSE)</f>
        <v>813266.74656592705</v>
      </c>
      <c r="X1532" s="1">
        <f>VLOOKUP($E1532,[1]AllProteinsNorm!$A$1:$Q$3226,12,FALSE)</f>
        <v>910617.21623690799</v>
      </c>
      <c r="Y1532" s="29">
        <f>VLOOKUP($E1532,[1]AllProteinsNorm!$A$1:$Q$3226,14,FALSE)</f>
        <v>839762.22859120602</v>
      </c>
      <c r="Z1532" s="25">
        <f t="shared" si="191"/>
        <v>0.99230590141238229</v>
      </c>
      <c r="AA1532" s="1">
        <f t="shared" si="191"/>
        <v>1.3340424890165246</v>
      </c>
      <c r="AB1532" s="1">
        <f t="shared" si="191"/>
        <v>1.2288792896706511</v>
      </c>
      <c r="AC1532" s="1">
        <f t="shared" si="191"/>
        <v>0.74936921723593963</v>
      </c>
      <c r="AD1532" s="1">
        <f t="shared" si="191"/>
        <v>0.69540310266450256</v>
      </c>
      <c r="AE1532" s="1">
        <f t="shared" si="191"/>
        <v>0.70861931334380635</v>
      </c>
      <c r="AF1532" s="1">
        <f t="shared" si="191"/>
        <v>0.89594046110895231</v>
      </c>
      <c r="AG1532" s="1">
        <f t="shared" si="191"/>
        <v>0.99759792839739414</v>
      </c>
      <c r="AH1532" s="1">
        <f t="shared" si="191"/>
        <v>0.90758769920611715</v>
      </c>
      <c r="AI1532" s="1">
        <f t="shared" si="191"/>
        <v>0.91230709004961408</v>
      </c>
      <c r="AJ1532" s="1">
        <f t="shared" si="191"/>
        <v>0.83773208641936092</v>
      </c>
      <c r="AK1532" s="1">
        <f t="shared" si="191"/>
        <v>0.78715908916315647</v>
      </c>
      <c r="AL1532" s="1">
        <f t="shared" si="191"/>
        <v>0.8814898890906534</v>
      </c>
      <c r="AM1532" s="1">
        <f t="shared" si="191"/>
        <v>0.98700687361700834</v>
      </c>
      <c r="AN1532" s="29">
        <f t="shared" si="191"/>
        <v>0.91020801830285425</v>
      </c>
      <c r="AO1532" s="1">
        <f t="shared" si="187"/>
        <v>233265.55912960522</v>
      </c>
      <c r="AP1532" s="1">
        <f t="shared" si="188"/>
        <v>87683.645041546231</v>
      </c>
      <c r="AQ1532" s="29">
        <f t="shared" si="189"/>
        <v>62258.581960741583</v>
      </c>
    </row>
    <row r="1533" spans="1:43" x14ac:dyDescent="0.2">
      <c r="A1533" s="26"/>
      <c r="E1533" s="25" t="s">
        <v>2996</v>
      </c>
      <c r="F1533" s="26" t="s">
        <v>2997</v>
      </c>
      <c r="G1533" s="1">
        <v>0.138034122931914</v>
      </c>
      <c r="H1533" s="1">
        <v>1.03566182893043</v>
      </c>
      <c r="I1533" s="1">
        <f>VLOOKUP(F1533,'[1]SUSMB vs SHAM all proteins sum'!$B$2:$E$3214,2,FALSE)</f>
        <v>0.34720853851917499</v>
      </c>
      <c r="J1533" s="29">
        <f>VLOOKUP(F1533,'[1]SUSMB vs SHAM all proteins sum'!$B$2:$E$3214,3,FALSE)</f>
        <v>1.06645077569066</v>
      </c>
      <c r="K1533" s="25">
        <f>VLOOKUP($E1533,[1]AllProteinsNorm!$A$1:$Q$3226,4,FALSE)</f>
        <v>1319140.1690557499</v>
      </c>
      <c r="L1533" s="1">
        <f>VLOOKUP($E1533,[1]AllProteinsNorm!$A$1:$Q$3226,5,FALSE)</f>
        <v>1212311.5545049801</v>
      </c>
      <c r="M1533" s="1">
        <f>VLOOKUP($E1533,[1]AllProteinsNorm!$A$1:$Q$3226,10,FALSE)</f>
        <v>1292904.3081358001</v>
      </c>
      <c r="N1533" s="1">
        <f>VLOOKUP($E1533,[1]AllProteinsNorm!$A$1:$Q$3226,11,FALSE)</f>
        <v>1310336.8095834199</v>
      </c>
      <c r="O1533" s="1">
        <f>VLOOKUP($E1533,[1]AllProteinsNorm!$A$1:$Q$3226,15,FALSE)</f>
        <v>1367627.10954569</v>
      </c>
      <c r="P1533" s="1">
        <f>VLOOKUP($E1533,[1]AllProteinsNorm!$A$1:$Q$3226,6,FALSE)</f>
        <v>1387314.0539084701</v>
      </c>
      <c r="Q1533" s="1">
        <f>VLOOKUP($E1533,[1]AllProteinsNorm!$A$1:$Q$3226,8,FALSE)</f>
        <v>1328075.75208018</v>
      </c>
      <c r="R1533" s="1">
        <f>VLOOKUP($E1533,[1]AllProteinsNorm!$A$1:$Q$3226,13,FALSE)</f>
        <v>1328197.9062814801</v>
      </c>
      <c r="S1533" s="1">
        <f>VLOOKUP($E1533,[1]AllProteinsNorm!$A$1:$Q$3226,16,FALSE)</f>
        <v>1346372.69689453</v>
      </c>
      <c r="T1533" s="1">
        <f>VLOOKUP($E1533,[1]AllProteinsNorm!$A$1:$Q$3226,17,FALSE)</f>
        <v>1339943.05867265</v>
      </c>
      <c r="U1533" s="1">
        <f>VLOOKUP($E1533,[1]AllProteinsNorm!$A$1:$Q$3226,3,FALSE)</f>
        <v>1166550.67363249</v>
      </c>
      <c r="V1533" s="1">
        <f>VLOOKUP($E1533,[1]AllProteinsNorm!$A$1:$Q$3226,7,FALSE)</f>
        <v>1319179.6296060099</v>
      </c>
      <c r="W1533" s="1">
        <f>VLOOKUP($E1533,[1]AllProteinsNorm!$A$1:$Q$3226,9,FALSE)</f>
        <v>1314931.0932219799</v>
      </c>
      <c r="X1533" s="1">
        <f>VLOOKUP($E1533,[1]AllProteinsNorm!$A$1:$Q$3226,12,FALSE)</f>
        <v>1650540.4989274</v>
      </c>
      <c r="Y1533" s="29">
        <f>VLOOKUP($E1533,[1]AllProteinsNorm!$A$1:$Q$3226,14,FALSE)</f>
        <v>1530345.7493140199</v>
      </c>
      <c r="Z1533" s="25">
        <f t="shared" si="191"/>
        <v>1.0143611657315099</v>
      </c>
      <c r="AA1533" s="1">
        <f t="shared" si="191"/>
        <v>0.9322146277583937</v>
      </c>
      <c r="AB1533" s="1">
        <f t="shared" si="191"/>
        <v>0.99418693475059783</v>
      </c>
      <c r="AC1533" s="1">
        <f t="shared" si="191"/>
        <v>1.0075917668562575</v>
      </c>
      <c r="AD1533" s="1">
        <f t="shared" si="191"/>
        <v>1.0516455049032414</v>
      </c>
      <c r="AE1533" s="1">
        <f t="shared" si="191"/>
        <v>1.0667839051293642</v>
      </c>
      <c r="AF1533" s="1">
        <f t="shared" si="191"/>
        <v>1.0212322387423785</v>
      </c>
      <c r="AG1533" s="1">
        <f t="shared" si="191"/>
        <v>1.021326169987091</v>
      </c>
      <c r="AH1533" s="1">
        <f t="shared" si="191"/>
        <v>1.0353017900353956</v>
      </c>
      <c r="AI1533" s="1">
        <f t="shared" si="191"/>
        <v>1.0303576791099838</v>
      </c>
      <c r="AJ1533" s="1">
        <f t="shared" si="191"/>
        <v>0.89702650934945605</v>
      </c>
      <c r="AK1533" s="1">
        <f t="shared" si="191"/>
        <v>1.0143915091708964</v>
      </c>
      <c r="AL1533" s="1">
        <f t="shared" si="191"/>
        <v>1.0111245702812695</v>
      </c>
      <c r="AM1533" s="1">
        <f t="shared" si="191"/>
        <v>1.2691935427737762</v>
      </c>
      <c r="AN1533" s="29">
        <f t="shared" si="191"/>
        <v>1.1767690308131504</v>
      </c>
      <c r="AO1533" s="1">
        <f t="shared" si="187"/>
        <v>50567.099049380711</v>
      </c>
      <c r="AP1533" s="1">
        <f t="shared" si="188"/>
        <v>21825.983744759709</v>
      </c>
      <c r="AQ1533" s="29">
        <f t="shared" si="189"/>
        <v>172023.07824026747</v>
      </c>
    </row>
    <row r="1534" spans="1:43" x14ac:dyDescent="0.2">
      <c r="A1534" s="26"/>
      <c r="E1534" s="25" t="s">
        <v>2998</v>
      </c>
      <c r="F1534" s="26" t="s">
        <v>2999</v>
      </c>
      <c r="G1534" s="1">
        <v>0.78472668273461599</v>
      </c>
      <c r="H1534" s="1">
        <v>1.22180753104727</v>
      </c>
      <c r="I1534" s="1">
        <f>VLOOKUP(F1534,'[1]SUSMB vs SHAM all proteins sum'!$B$2:$E$3214,2,FALSE)</f>
        <v>8.7103573141800394E-2</v>
      </c>
      <c r="J1534" s="29">
        <f>VLOOKUP(F1534,'[1]SUSMB vs SHAM all proteins sum'!$B$2:$E$3214,3,FALSE)</f>
        <v>2.7809419456940501</v>
      </c>
      <c r="K1534" s="25">
        <f>VLOOKUP($E1534,[1]AllProteinsNorm!$A$1:$Q$3226,4,FALSE)</f>
        <v>7152.56863540008</v>
      </c>
      <c r="L1534" s="1">
        <f>VLOOKUP($E1534,[1]AllProteinsNorm!$A$1:$Q$3226,5,FALSE)</f>
        <v>5862.7985526647999</v>
      </c>
      <c r="M1534" s="1">
        <f>VLOOKUP($E1534,[1]AllProteinsNorm!$A$1:$Q$3226,10,FALSE)</f>
        <v>3751.7098841758002</v>
      </c>
      <c r="N1534" s="1">
        <f>VLOOKUP($E1534,[1]AllProteinsNorm!$A$1:$Q$3226,11,FALSE)</f>
        <v>32126.278032363301</v>
      </c>
      <c r="O1534" s="1">
        <f>VLOOKUP($E1534,[1]AllProteinsNorm!$A$1:$Q$3226,15,FALSE)</f>
        <v>52526.241116454003</v>
      </c>
      <c r="P1534" s="1">
        <f>VLOOKUP($E1534,[1]AllProteinsNorm!$A$1:$Q$3226,6,FALSE)</f>
        <v>3630.6397616285899</v>
      </c>
      <c r="Q1534" s="1">
        <f>VLOOKUP($E1534,[1]AllProteinsNorm!$A$1:$Q$3226,8,FALSE)</f>
        <v>40328.756894511702</v>
      </c>
      <c r="R1534" s="1">
        <f>VLOOKUP($E1534,[1]AllProteinsNorm!$A$1:$Q$3226,13,FALSE)</f>
        <v>19468.638104225</v>
      </c>
      <c r="S1534" s="1">
        <f>VLOOKUP($E1534,[1]AllProteinsNorm!$A$1:$Q$3226,16,FALSE)</f>
        <v>40148.970753601097</v>
      </c>
      <c r="T1534" s="1">
        <f>VLOOKUP($E1534,[1]AllProteinsNorm!$A$1:$Q$3226,17,FALSE)</f>
        <v>6315.9545334186096</v>
      </c>
      <c r="U1534" s="1">
        <f>VLOOKUP($E1534,[1]AllProteinsNorm!$A$1:$Q$3226,3,FALSE)</f>
        <v>22533.929529571498</v>
      </c>
      <c r="V1534" s="1">
        <f>VLOOKUP($E1534,[1]AllProteinsNorm!$A$1:$Q$3226,7,FALSE)</f>
        <v>35310.699493196902</v>
      </c>
      <c r="W1534" s="1">
        <f>VLOOKUP($E1534,[1]AllProteinsNorm!$A$1:$Q$3226,9,FALSE)</f>
        <v>35362.373971457397</v>
      </c>
      <c r="X1534" s="1">
        <f>VLOOKUP($E1534,[1]AllProteinsNorm!$A$1:$Q$3226,12,FALSE)</f>
        <v>41984.776966973703</v>
      </c>
      <c r="Y1534" s="29">
        <f>VLOOKUP($E1534,[1]AllProteinsNorm!$A$1:$Q$3226,14,FALSE)</f>
        <v>37378.002410481902</v>
      </c>
      <c r="Z1534" s="25">
        <f t="shared" si="191"/>
        <v>0.35262261446052651</v>
      </c>
      <c r="AA1534" s="1">
        <f t="shared" si="191"/>
        <v>0.28903677253289506</v>
      </c>
      <c r="AB1534" s="1">
        <f t="shared" si="191"/>
        <v>0.184959811711261</v>
      </c>
      <c r="AC1534" s="1">
        <f t="shared" si="191"/>
        <v>1.5838299120388752</v>
      </c>
      <c r="AD1534" s="1">
        <f t="shared" si="191"/>
        <v>2.5895508892564423</v>
      </c>
      <c r="AE1534" s="1">
        <f t="shared" si="191"/>
        <v>0.17899103806896993</v>
      </c>
      <c r="AF1534" s="1">
        <f t="shared" si="191"/>
        <v>1.988213244638128</v>
      </c>
      <c r="AG1534" s="1">
        <f t="shared" si="191"/>
        <v>0.9598065280101501</v>
      </c>
      <c r="AH1534" s="1">
        <f t="shared" si="191"/>
        <v>1.9793497632395856</v>
      </c>
      <c r="AI1534" s="1">
        <f t="shared" si="191"/>
        <v>0.31137742451922784</v>
      </c>
      <c r="AJ1534" s="1">
        <f t="shared" si="191"/>
        <v>1.1109258155818178</v>
      </c>
      <c r="AK1534" s="1">
        <f t="shared" si="191"/>
        <v>1.7408223266947527</v>
      </c>
      <c r="AL1534" s="1">
        <f t="shared" si="191"/>
        <v>1.7433698855584197</v>
      </c>
      <c r="AM1534" s="1">
        <f t="shared" si="191"/>
        <v>2.0698552612782097</v>
      </c>
      <c r="AN1534" s="29">
        <f t="shared" si="191"/>
        <v>1.8427406439782799</v>
      </c>
      <c r="AO1534" s="1">
        <f t="shared" si="187"/>
        <v>19149.536905713117</v>
      </c>
      <c r="AP1534" s="1">
        <f t="shared" si="188"/>
        <v>15843.968240406954</v>
      </c>
      <c r="AQ1534" s="29">
        <f t="shared" si="189"/>
        <v>6463.6147045190855</v>
      </c>
    </row>
    <row r="1535" spans="1:43" x14ac:dyDescent="0.2">
      <c r="A1535" s="26"/>
      <c r="E1535" s="25" t="s">
        <v>3000</v>
      </c>
      <c r="F1535" s="26" t="s">
        <v>3001</v>
      </c>
      <c r="G1535" s="1">
        <v>0.80529275306208004</v>
      </c>
      <c r="H1535" s="1">
        <v>1.08126335817912</v>
      </c>
      <c r="I1535" s="1">
        <f>VLOOKUP(F1535,'[1]SUSMB vs SHAM all proteins sum'!$B$2:$E$3214,2,FALSE)</f>
        <v>0.202556640819713</v>
      </c>
      <c r="J1535" s="29">
        <f>VLOOKUP(F1535,'[1]SUSMB vs SHAM all proteins sum'!$B$2:$E$3214,3,FALSE)</f>
        <v>0.58071869769744799</v>
      </c>
      <c r="K1535" s="25">
        <f>VLOOKUP($E1535,[1]AllProteinsNorm!$A$1:$Q$3226,4,FALSE)</f>
        <v>85545.214460966701</v>
      </c>
      <c r="L1535" s="1">
        <f>VLOOKUP($E1535,[1]AllProteinsNorm!$A$1:$Q$3226,5,FALSE)</f>
        <v>80227.2967380193</v>
      </c>
      <c r="M1535" s="1">
        <f>VLOOKUP($E1535,[1]AllProteinsNorm!$A$1:$Q$3226,10,FALSE)</f>
        <v>33133.729733201399</v>
      </c>
      <c r="N1535" s="1">
        <f>VLOOKUP($E1535,[1]AllProteinsNorm!$A$1:$Q$3226,11,FALSE)</f>
        <v>96594.973349200707</v>
      </c>
      <c r="O1535" s="1">
        <f>VLOOKUP($E1535,[1]AllProteinsNorm!$A$1:$Q$3226,15,FALSE)</f>
        <v>120173.10046930501</v>
      </c>
      <c r="P1535" s="1">
        <f>VLOOKUP($E1535,[1]AllProteinsNorm!$A$1:$Q$3226,6,FALSE)</f>
        <v>44805.992781727997</v>
      </c>
      <c r="Q1535" s="1">
        <f>VLOOKUP($E1535,[1]AllProteinsNorm!$A$1:$Q$3226,8,FALSE)</f>
        <v>156242.50699698</v>
      </c>
      <c r="R1535" s="1">
        <f>VLOOKUP($E1535,[1]AllProteinsNorm!$A$1:$Q$3226,13,FALSE)</f>
        <v>76627.312822228094</v>
      </c>
      <c r="S1535" s="1">
        <f>VLOOKUP($E1535,[1]AllProteinsNorm!$A$1:$Q$3226,16,FALSE)</f>
        <v>66825.003774602097</v>
      </c>
      <c r="T1535" s="1">
        <f>VLOOKUP($E1535,[1]AllProteinsNorm!$A$1:$Q$3226,17,FALSE)</f>
        <v>108830.226988457</v>
      </c>
      <c r="U1535" s="1">
        <f>VLOOKUP($E1535,[1]AllProteinsNorm!$A$1:$Q$3226,3,FALSE)</f>
        <v>25366.707865034801</v>
      </c>
      <c r="V1535" s="1">
        <f>VLOOKUP($E1535,[1]AllProteinsNorm!$A$1:$Q$3226,7,FALSE)</f>
        <v>79699.070113092501</v>
      </c>
      <c r="W1535" s="1">
        <f>VLOOKUP($E1535,[1]AllProteinsNorm!$A$1:$Q$3226,9,FALSE)</f>
        <v>25962.800872525298</v>
      </c>
      <c r="X1535" s="1">
        <f>VLOOKUP($E1535,[1]AllProteinsNorm!$A$1:$Q$3226,12,FALSE)</f>
        <v>117436.685064173</v>
      </c>
      <c r="Y1535" s="29">
        <f>VLOOKUP($E1535,[1]AllProteinsNorm!$A$1:$Q$3226,14,FALSE)</f>
        <v>28281.755037393399</v>
      </c>
      <c r="Z1535" s="25">
        <f t="shared" si="191"/>
        <v>1.0289932697943307</v>
      </c>
      <c r="AA1535" s="1">
        <f t="shared" si="191"/>
        <v>0.96502590960108792</v>
      </c>
      <c r="AB1535" s="1">
        <f t="shared" si="191"/>
        <v>0.39855397070990362</v>
      </c>
      <c r="AC1535" s="1">
        <f t="shared" si="191"/>
        <v>1.1619069295529481</v>
      </c>
      <c r="AD1535" s="1">
        <f t="shared" si="191"/>
        <v>1.4455199203417299</v>
      </c>
      <c r="AE1535" s="1">
        <f t="shared" si="191"/>
        <v>0.53895551386908602</v>
      </c>
      <c r="AF1535" s="1">
        <f t="shared" si="191"/>
        <v>1.8793861137497609</v>
      </c>
      <c r="AG1535" s="1">
        <f t="shared" si="191"/>
        <v>0.92172297040035389</v>
      </c>
      <c r="AH1535" s="1">
        <f t="shared" si="191"/>
        <v>0.80381444562771931</v>
      </c>
      <c r="AI1535" s="1">
        <f t="shared" si="191"/>
        <v>1.3090804883353155</v>
      </c>
      <c r="AJ1535" s="1">
        <f t="shared" si="191"/>
        <v>0.30512719892554424</v>
      </c>
      <c r="AK1535" s="1">
        <f t="shared" si="191"/>
        <v>0.95867205748439399</v>
      </c>
      <c r="AL1535" s="1">
        <f t="shared" si="191"/>
        <v>0.31229739186671757</v>
      </c>
      <c r="AM1535" s="1">
        <f t="shared" si="191"/>
        <v>1.4126045427488996</v>
      </c>
      <c r="AN1535" s="29">
        <f t="shared" si="191"/>
        <v>0.34019127516161068</v>
      </c>
      <c r="AO1535" s="1">
        <f t="shared" si="187"/>
        <v>28521.510020132642</v>
      </c>
      <c r="AP1535" s="1">
        <f t="shared" si="188"/>
        <v>38726.826651689837</v>
      </c>
      <c r="AQ1535" s="29">
        <f t="shared" si="189"/>
        <v>37263.732612332235</v>
      </c>
    </row>
    <row r="1536" spans="1:43" x14ac:dyDescent="0.2">
      <c r="A1536" s="26"/>
      <c r="E1536" s="25" t="s">
        <v>3002</v>
      </c>
      <c r="F1536" s="26" t="s">
        <v>3003</v>
      </c>
      <c r="G1536" s="1">
        <v>8.4061336399999007E-2</v>
      </c>
      <c r="H1536" s="1">
        <v>0.80500613583054004</v>
      </c>
      <c r="I1536" s="1">
        <f>VLOOKUP(F1536,'[1]SUSMB vs SHAM all proteins sum'!$B$2:$E$3214,2,FALSE)</f>
        <v>5.5652979596085901E-2</v>
      </c>
      <c r="J1536" s="29">
        <f>VLOOKUP(F1536,'[1]SUSMB vs SHAM all proteins sum'!$B$2:$E$3214,3,FALSE)</f>
        <v>0.68507961454861599</v>
      </c>
      <c r="K1536" s="25">
        <f>VLOOKUP($E1536,[1]AllProteinsNorm!$A$1:$Q$3226,4,FALSE)</f>
        <v>70685.6140392987</v>
      </c>
      <c r="L1536" s="1">
        <f>VLOOKUP($E1536,[1]AllProteinsNorm!$A$1:$Q$3226,5,FALSE)</f>
        <v>51857.411525845499</v>
      </c>
      <c r="M1536" s="1">
        <f>VLOOKUP($E1536,[1]AllProteinsNorm!$A$1:$Q$3226,10,FALSE)</f>
        <v>51616.628177260798</v>
      </c>
      <c r="N1536" s="1">
        <f>VLOOKUP($E1536,[1]AllProteinsNorm!$A$1:$Q$3226,11,FALSE)</f>
        <v>42138.808438686501</v>
      </c>
      <c r="O1536" s="1">
        <f>VLOOKUP($E1536,[1]AllProteinsNorm!$A$1:$Q$3226,15,FALSE)</f>
        <v>60072.264835836599</v>
      </c>
      <c r="P1536" s="1">
        <f>VLOOKUP($E1536,[1]AllProteinsNorm!$A$1:$Q$3226,6,FALSE)</f>
        <v>48255.4853684603</v>
      </c>
      <c r="Q1536" s="1">
        <f>VLOOKUP($E1536,[1]AllProteinsNorm!$A$1:$Q$3226,8,FALSE)</f>
        <v>54762.4295135461</v>
      </c>
      <c r="R1536" s="1">
        <f>VLOOKUP($E1536,[1]AllProteinsNorm!$A$1:$Q$3226,13,FALSE)</f>
        <v>40248.262081088898</v>
      </c>
      <c r="S1536" s="1">
        <f>VLOOKUP($E1536,[1]AllProteinsNorm!$A$1:$Q$3226,16,FALSE)</f>
        <v>39244.005044884703</v>
      </c>
      <c r="T1536" s="1">
        <f>VLOOKUP($E1536,[1]AllProteinsNorm!$A$1:$Q$3226,17,FALSE)</f>
        <v>38791.2576912937</v>
      </c>
      <c r="U1536" s="1">
        <f>VLOOKUP($E1536,[1]AllProteinsNorm!$A$1:$Q$3226,3,FALSE)</f>
        <v>23696.012068082</v>
      </c>
      <c r="V1536" s="1">
        <f>VLOOKUP($E1536,[1]AllProteinsNorm!$A$1:$Q$3226,7,FALSE)</f>
        <v>46232.182027369003</v>
      </c>
      <c r="W1536" s="1">
        <f>VLOOKUP($E1536,[1]AllProteinsNorm!$A$1:$Q$3226,9,FALSE)</f>
        <v>45452.689422516603</v>
      </c>
      <c r="X1536" s="1">
        <f>VLOOKUP($E1536,[1]AllProteinsNorm!$A$1:$Q$3226,12,FALSE)</f>
        <v>49207.961418726802</v>
      </c>
      <c r="Y1536" s="29">
        <f>VLOOKUP($E1536,[1]AllProteinsNorm!$A$1:$Q$3226,14,FALSE)</f>
        <v>29497.035368712601</v>
      </c>
      <c r="Z1536" s="25">
        <f t="shared" ref="Z1536:AN1552" si="192">K1536/AVERAGE($K1536:$O1536)</f>
        <v>1.2788187591764937</v>
      </c>
      <c r="AA1536" s="1">
        <f t="shared" si="192"/>
        <v>0.93818567699952449</v>
      </c>
      <c r="AB1536" s="1">
        <f t="shared" si="192"/>
        <v>0.93382951107732914</v>
      </c>
      <c r="AC1536" s="1">
        <f t="shared" si="192"/>
        <v>0.76236019808468058</v>
      </c>
      <c r="AD1536" s="1">
        <f t="shared" si="192"/>
        <v>1.0868058546619714</v>
      </c>
      <c r="AE1536" s="1">
        <f t="shared" si="192"/>
        <v>0.87302092174010482</v>
      </c>
      <c r="AF1536" s="1">
        <f t="shared" si="192"/>
        <v>0.9907422197827741</v>
      </c>
      <c r="AG1536" s="1">
        <f t="shared" si="192"/>
        <v>0.72815711192567134</v>
      </c>
      <c r="AH1536" s="1">
        <f t="shared" si="192"/>
        <v>0.70998845406809219</v>
      </c>
      <c r="AI1536" s="1">
        <f t="shared" si="192"/>
        <v>0.70179751144406977</v>
      </c>
      <c r="AJ1536" s="1">
        <f t="shared" si="192"/>
        <v>0.42869974551665491</v>
      </c>
      <c r="AK1536" s="1">
        <f t="shared" si="192"/>
        <v>0.83641604388400381</v>
      </c>
      <c r="AL1536" s="1">
        <f t="shared" si="192"/>
        <v>0.82231374344744834</v>
      </c>
      <c r="AM1536" s="1">
        <f t="shared" si="192"/>
        <v>0.89025277658499513</v>
      </c>
      <c r="AN1536" s="29">
        <f t="shared" si="192"/>
        <v>0.53364977700597538</v>
      </c>
      <c r="AO1536" s="1">
        <f t="shared" si="187"/>
        <v>9572.0833200438883</v>
      </c>
      <c r="AP1536" s="1">
        <f t="shared" si="188"/>
        <v>6283.7300635982592</v>
      </c>
      <c r="AQ1536" s="29">
        <f t="shared" si="189"/>
        <v>10222.479096845869</v>
      </c>
    </row>
    <row r="1537" spans="1:43" x14ac:dyDescent="0.2">
      <c r="A1537" s="26"/>
      <c r="E1537" s="25" t="s">
        <v>3004</v>
      </c>
      <c r="F1537" s="26" t="s">
        <v>3005</v>
      </c>
      <c r="G1537" s="1">
        <v>0.100480962833607</v>
      </c>
      <c r="H1537" s="1">
        <v>1.09683309539848</v>
      </c>
      <c r="I1537" s="1">
        <f>VLOOKUP(F1537,'[1]SUSMB vs SHAM all proteins sum'!$B$2:$E$3214,2,FALSE)</f>
        <v>0.20638343701512901</v>
      </c>
      <c r="J1537" s="29">
        <f>VLOOKUP(F1537,'[1]SUSMB vs SHAM all proteins sum'!$B$2:$E$3214,3,FALSE)</f>
        <v>1.0620055522380001</v>
      </c>
      <c r="K1537" s="25">
        <f>VLOOKUP($E1537,[1]AllProteinsNorm!$A$1:$Q$3226,4,FALSE)</f>
        <v>1171291.0081024801</v>
      </c>
      <c r="L1537" s="1">
        <f>VLOOKUP($E1537,[1]AllProteinsNorm!$A$1:$Q$3226,5,FALSE)</f>
        <v>1145804.0729533799</v>
      </c>
      <c r="M1537" s="1">
        <f>VLOOKUP($E1537,[1]AllProteinsNorm!$A$1:$Q$3226,10,FALSE)</f>
        <v>1362720.2050721201</v>
      </c>
      <c r="N1537" s="1">
        <f>VLOOKUP($E1537,[1]AllProteinsNorm!$A$1:$Q$3226,11,FALSE)</f>
        <v>1307106.65862603</v>
      </c>
      <c r="O1537" s="1">
        <f>VLOOKUP($E1537,[1]AllProteinsNorm!$A$1:$Q$3226,15,FALSE)</f>
        <v>1308373.8297155299</v>
      </c>
      <c r="P1537" s="1">
        <f>VLOOKUP($E1537,[1]AllProteinsNorm!$A$1:$Q$3226,6,FALSE)</f>
        <v>1443131.70282515</v>
      </c>
      <c r="Q1537" s="1">
        <f>VLOOKUP($E1537,[1]AllProteinsNorm!$A$1:$Q$3226,8,FALSE)</f>
        <v>1365117.7864399501</v>
      </c>
      <c r="R1537" s="1">
        <f>VLOOKUP($E1537,[1]AllProteinsNorm!$A$1:$Q$3226,13,FALSE)</f>
        <v>1502147.81006571</v>
      </c>
      <c r="S1537" s="1">
        <f>VLOOKUP($E1537,[1]AllProteinsNorm!$A$1:$Q$3226,16,FALSE)</f>
        <v>1211098.8013249999</v>
      </c>
      <c r="T1537" s="1">
        <f>VLOOKUP($E1537,[1]AllProteinsNorm!$A$1:$Q$3226,17,FALSE)</f>
        <v>1385348.8135013599</v>
      </c>
      <c r="U1537" s="1">
        <f>VLOOKUP($E1537,[1]AllProteinsNorm!$A$1:$Q$3226,3,FALSE)</f>
        <v>1269351.14562572</v>
      </c>
      <c r="V1537" s="1">
        <f>VLOOKUP($E1537,[1]AllProteinsNorm!$A$1:$Q$3226,7,FALSE)</f>
        <v>1370273.21984585</v>
      </c>
      <c r="W1537" s="1">
        <f>VLOOKUP($E1537,[1]AllProteinsNorm!$A$1:$Q$3226,9,FALSE)</f>
        <v>1391714.8885218501</v>
      </c>
      <c r="X1537" s="1">
        <f>VLOOKUP($E1537,[1]AllProteinsNorm!$A$1:$Q$3226,12,FALSE)</f>
        <v>1417447.94620271</v>
      </c>
      <c r="Y1537" s="29">
        <f>VLOOKUP($E1537,[1]AllProteinsNorm!$A$1:$Q$3226,14,FALSE)</f>
        <v>1231437.39191357</v>
      </c>
      <c r="Z1537" s="25">
        <f t="shared" si="192"/>
        <v>0.93029068852700292</v>
      </c>
      <c r="AA1537" s="1">
        <f t="shared" si="192"/>
        <v>0.91004784683840279</v>
      </c>
      <c r="AB1537" s="1">
        <f t="shared" si="192"/>
        <v>1.0823321523657456</v>
      </c>
      <c r="AC1537" s="1">
        <f t="shared" si="192"/>
        <v>1.0381614347073078</v>
      </c>
      <c r="AD1537" s="1">
        <f t="shared" si="192"/>
        <v>1.0391678775615412</v>
      </c>
      <c r="AE1537" s="1">
        <f t="shared" si="192"/>
        <v>1.146198490528233</v>
      </c>
      <c r="AF1537" s="1">
        <f t="shared" si="192"/>
        <v>1.0842364166399943</v>
      </c>
      <c r="AG1537" s="1">
        <f t="shared" si="192"/>
        <v>1.193071671197439</v>
      </c>
      <c r="AH1537" s="1">
        <f t="shared" si="192"/>
        <v>0.9619077837745047</v>
      </c>
      <c r="AI1537" s="1">
        <f t="shared" si="192"/>
        <v>1.1003047856143768</v>
      </c>
      <c r="AJ1537" s="1">
        <f t="shared" si="192"/>
        <v>1.008174350420159</v>
      </c>
      <c r="AK1537" s="1">
        <f t="shared" si="192"/>
        <v>1.0883310879553656</v>
      </c>
      <c r="AL1537" s="1">
        <f t="shared" si="192"/>
        <v>1.1053610015957671</v>
      </c>
      <c r="AM1537" s="1">
        <f t="shared" si="192"/>
        <v>1.125799324593409</v>
      </c>
      <c r="AN1537" s="29">
        <f t="shared" si="192"/>
        <v>0.97806158441962532</v>
      </c>
      <c r="AO1537" s="1">
        <f t="shared" si="187"/>
        <v>84871.755335043883</v>
      </c>
      <c r="AP1537" s="1">
        <f t="shared" si="188"/>
        <v>97646.335144396624</v>
      </c>
      <c r="AQ1537" s="29">
        <f t="shared" si="189"/>
        <v>72509.267067266497</v>
      </c>
    </row>
    <row r="1538" spans="1:43" x14ac:dyDescent="0.2">
      <c r="A1538" s="26"/>
      <c r="E1538" s="25" t="s">
        <v>3006</v>
      </c>
      <c r="F1538" s="26" t="s">
        <v>3007</v>
      </c>
      <c r="G1538" s="1">
        <v>0.40528806846092602</v>
      </c>
      <c r="H1538" s="1">
        <v>0.96299657024783403</v>
      </c>
      <c r="I1538" s="1">
        <f>VLOOKUP(F1538,'[1]SUSMB vs SHAM all proteins sum'!$B$2:$E$3214,2,FALSE)</f>
        <v>0.52019782497156797</v>
      </c>
      <c r="J1538" s="29">
        <f>VLOOKUP(F1538,'[1]SUSMB vs SHAM all proteins sum'!$B$2:$E$3214,3,FALSE)</f>
        <v>0.96527250528991904</v>
      </c>
      <c r="K1538" s="25">
        <f>VLOOKUP($E1538,[1]AllProteinsNorm!$A$1:$Q$3226,4,FALSE)</f>
        <v>3448926.7116310899</v>
      </c>
      <c r="L1538" s="1">
        <f>VLOOKUP($E1538,[1]AllProteinsNorm!$A$1:$Q$3226,5,FALSE)</f>
        <v>3702608.5396121698</v>
      </c>
      <c r="M1538" s="1">
        <f>VLOOKUP($E1538,[1]AllProteinsNorm!$A$1:$Q$3226,10,FALSE)</f>
        <v>3783438.0898433202</v>
      </c>
      <c r="N1538" s="1">
        <f>VLOOKUP($E1538,[1]AllProteinsNorm!$A$1:$Q$3226,11,FALSE)</f>
        <v>3884018.7034694799</v>
      </c>
      <c r="O1538" s="1">
        <f>VLOOKUP($E1538,[1]AllProteinsNorm!$A$1:$Q$3226,15,FALSE)</f>
        <v>4257227.3368440596</v>
      </c>
      <c r="P1538" s="1">
        <f>VLOOKUP($E1538,[1]AllProteinsNorm!$A$1:$Q$3226,6,FALSE)</f>
        <v>3893270.78960612</v>
      </c>
      <c r="Q1538" s="1">
        <f>VLOOKUP($E1538,[1]AllProteinsNorm!$A$1:$Q$3226,8,FALSE)</f>
        <v>3498133.7670023302</v>
      </c>
      <c r="R1538" s="1">
        <f>VLOOKUP($E1538,[1]AllProteinsNorm!$A$1:$Q$3226,13,FALSE)</f>
        <v>3453979.5856547402</v>
      </c>
      <c r="S1538" s="1">
        <f>VLOOKUP($E1538,[1]AllProteinsNorm!$A$1:$Q$3226,16,FALSE)</f>
        <v>3897967.7518627099</v>
      </c>
      <c r="T1538" s="1">
        <f>VLOOKUP($E1538,[1]AllProteinsNorm!$A$1:$Q$3226,17,FALSE)</f>
        <v>3608288.2199877901</v>
      </c>
      <c r="U1538" s="1">
        <f>VLOOKUP($E1538,[1]AllProteinsNorm!$A$1:$Q$3226,3,FALSE)</f>
        <v>3243688.6611493202</v>
      </c>
      <c r="V1538" s="1">
        <f>VLOOKUP($E1538,[1]AllProteinsNorm!$A$1:$Q$3226,7,FALSE)</f>
        <v>3793082.1570513202</v>
      </c>
      <c r="W1538" s="1">
        <f>VLOOKUP($E1538,[1]AllProteinsNorm!$A$1:$Q$3226,9,FALSE)</f>
        <v>4143028.2091817502</v>
      </c>
      <c r="X1538" s="1">
        <f>VLOOKUP($E1538,[1]AllProteinsNorm!$A$1:$Q$3226,12,FALSE)</f>
        <v>3571126.6204542201</v>
      </c>
      <c r="Y1538" s="29">
        <f>VLOOKUP($E1538,[1]AllProteinsNorm!$A$1:$Q$3226,14,FALSE)</f>
        <v>3677745.55404077</v>
      </c>
      <c r="Z1538" s="25">
        <f t="shared" si="192"/>
        <v>0.90398591111661675</v>
      </c>
      <c r="AA1538" s="1">
        <f t="shared" si="192"/>
        <v>0.97047755259680102</v>
      </c>
      <c r="AB1538" s="1">
        <f t="shared" si="192"/>
        <v>0.9916634984635071</v>
      </c>
      <c r="AC1538" s="1">
        <f t="shared" si="192"/>
        <v>1.018026325293919</v>
      </c>
      <c r="AD1538" s="1">
        <f t="shared" si="192"/>
        <v>1.1158467125291562</v>
      </c>
      <c r="AE1538" s="1">
        <f t="shared" si="192"/>
        <v>1.0204513566776692</v>
      </c>
      <c r="AF1538" s="1">
        <f t="shared" si="192"/>
        <v>0.9168833973499787</v>
      </c>
      <c r="AG1538" s="1">
        <f t="shared" si="192"/>
        <v>0.90531030195177797</v>
      </c>
      <c r="AH1538" s="1">
        <f t="shared" si="192"/>
        <v>1.0216824607456927</v>
      </c>
      <c r="AI1538" s="1">
        <f t="shared" si="192"/>
        <v>0.94575558915672209</v>
      </c>
      <c r="AJ1538" s="1">
        <f t="shared" si="192"/>
        <v>0.85019169582208021</v>
      </c>
      <c r="AK1538" s="1">
        <f t="shared" si="192"/>
        <v>0.99419127061143153</v>
      </c>
      <c r="AL1538" s="1">
        <f t="shared" si="192"/>
        <v>1.0859143854314566</v>
      </c>
      <c r="AM1538" s="1">
        <f t="shared" si="192"/>
        <v>0.93601529450226784</v>
      </c>
      <c r="AN1538" s="29">
        <f t="shared" si="192"/>
        <v>0.96396080389667815</v>
      </c>
      <c r="AO1538" s="1">
        <f t="shared" si="187"/>
        <v>263805.21166219306</v>
      </c>
      <c r="AP1538" s="1">
        <f t="shared" si="188"/>
        <v>190698.59393126084</v>
      </c>
      <c r="AQ1538" s="29">
        <f t="shared" si="189"/>
        <v>292999.78460333194</v>
      </c>
    </row>
    <row r="1539" spans="1:43" x14ac:dyDescent="0.2">
      <c r="A1539" s="26"/>
      <c r="E1539" s="25" t="s">
        <v>3008</v>
      </c>
      <c r="F1539" s="26" t="s">
        <v>3009</v>
      </c>
      <c r="G1539" s="43">
        <v>1.19952546136058E-2</v>
      </c>
      <c r="H1539" s="1">
        <v>0.74715732526397105</v>
      </c>
      <c r="I1539" s="1">
        <f>VLOOKUP(F1539,'[1]SUSMB vs SHAM all proteins sum'!$B$2:$E$3214,2,FALSE)</f>
        <v>0.12988791807281599</v>
      </c>
      <c r="J1539" s="29">
        <f>VLOOKUP(F1539,'[1]SUSMB vs SHAM all proteins sum'!$B$2:$E$3214,3,FALSE)</f>
        <v>0.91321924379335195</v>
      </c>
      <c r="K1539" s="25">
        <f>VLOOKUP($E1539,[1]AllProteinsNorm!$A$1:$Q$3226,4,FALSE)</f>
        <v>504597.16489691701</v>
      </c>
      <c r="L1539" s="1">
        <f>VLOOKUP($E1539,[1]AllProteinsNorm!$A$1:$Q$3226,5,FALSE)</f>
        <v>401818.98441012698</v>
      </c>
      <c r="M1539" s="1">
        <f>VLOOKUP($E1539,[1]AllProteinsNorm!$A$1:$Q$3226,10,FALSE)</f>
        <v>503656.94658370799</v>
      </c>
      <c r="N1539" s="1">
        <f>VLOOKUP($E1539,[1]AllProteinsNorm!$A$1:$Q$3226,11,FALSE)</f>
        <v>424604.59358951601</v>
      </c>
      <c r="O1539" s="1">
        <f>VLOOKUP($E1539,[1]AllProteinsNorm!$A$1:$Q$3226,15,FALSE)</f>
        <v>440106.10545308102</v>
      </c>
      <c r="P1539" s="1">
        <f>VLOOKUP($E1539,[1]AllProteinsNorm!$A$1:$Q$3226,6,FALSE)</f>
        <v>413317.37943768402</v>
      </c>
      <c r="Q1539" s="1">
        <f>VLOOKUP($E1539,[1]AllProteinsNorm!$A$1:$Q$3226,8,FALSE)</f>
        <v>298157.06356145401</v>
      </c>
      <c r="R1539" s="1">
        <f>VLOOKUP($E1539,[1]AllProteinsNorm!$A$1:$Q$3226,13,FALSE)</f>
        <v>270104.209598171</v>
      </c>
      <c r="S1539" s="1">
        <f>VLOOKUP($E1539,[1]AllProteinsNorm!$A$1:$Q$3226,16,FALSE)</f>
        <v>354986.11875763198</v>
      </c>
      <c r="T1539" s="1">
        <f>VLOOKUP($E1539,[1]AllProteinsNorm!$A$1:$Q$3226,17,FALSE)</f>
        <v>376045.99515569297</v>
      </c>
      <c r="U1539" s="1">
        <f>VLOOKUP($E1539,[1]AllProteinsNorm!$A$1:$Q$3226,3,FALSE)</f>
        <v>411632.942579275</v>
      </c>
      <c r="V1539" s="1">
        <f>VLOOKUP($E1539,[1]AllProteinsNorm!$A$1:$Q$3226,7,FALSE)</f>
        <v>383144.26297130098</v>
      </c>
      <c r="W1539" s="1">
        <f>VLOOKUP($E1539,[1]AllProteinsNorm!$A$1:$Q$3226,9,FALSE)</f>
        <v>404465.84189603903</v>
      </c>
      <c r="X1539" s="1">
        <f>VLOOKUP($E1539,[1]AllProteinsNorm!$A$1:$Q$3226,12,FALSE)</f>
        <v>455022.481662634</v>
      </c>
      <c r="Y1539" s="29">
        <f>VLOOKUP($E1539,[1]AllProteinsNorm!$A$1:$Q$3226,14,FALSE)</f>
        <v>417580.57204819599</v>
      </c>
      <c r="Z1539" s="25">
        <f t="shared" si="192"/>
        <v>1.109110162514811</v>
      </c>
      <c r="AA1539" s="1">
        <f t="shared" si="192"/>
        <v>0.88320258238409921</v>
      </c>
      <c r="AB1539" s="1">
        <f t="shared" si="192"/>
        <v>1.1070435522389175</v>
      </c>
      <c r="AC1539" s="1">
        <f t="shared" si="192"/>
        <v>0.93328560396650118</v>
      </c>
      <c r="AD1539" s="1">
        <f t="shared" si="192"/>
        <v>0.96735809889567137</v>
      </c>
      <c r="AE1539" s="1">
        <f t="shared" si="192"/>
        <v>0.90847618212832004</v>
      </c>
      <c r="AF1539" s="1">
        <f t="shared" si="192"/>
        <v>0.6553525311406353</v>
      </c>
      <c r="AG1539" s="1">
        <f t="shared" si="192"/>
        <v>0.59369204712943946</v>
      </c>
      <c r="AH1539" s="1">
        <f t="shared" si="192"/>
        <v>0.78026342448081554</v>
      </c>
      <c r="AI1539" s="1">
        <f t="shared" si="192"/>
        <v>0.82655326627801817</v>
      </c>
      <c r="AJ1539" s="1">
        <f t="shared" si="192"/>
        <v>0.90477377123951208</v>
      </c>
      <c r="AK1539" s="1">
        <f t="shared" si="192"/>
        <v>0.8421553376296298</v>
      </c>
      <c r="AL1539" s="1">
        <f t="shared" si="192"/>
        <v>0.88902040448175845</v>
      </c>
      <c r="AM1539" s="1">
        <f t="shared" si="192"/>
        <v>1.000144459170385</v>
      </c>
      <c r="AN1539" s="29">
        <f t="shared" si="192"/>
        <v>0.91784672674888446</v>
      </c>
      <c r="AO1539" s="1">
        <f t="shared" si="187"/>
        <v>41955.44568358003</v>
      </c>
      <c r="AP1539" s="1">
        <f t="shared" si="188"/>
        <v>51968.802582108277</v>
      </c>
      <c r="AQ1539" s="29">
        <f t="shared" si="189"/>
        <v>23424.613205879512</v>
      </c>
    </row>
    <row r="1540" spans="1:43" x14ac:dyDescent="0.2">
      <c r="A1540" s="26"/>
      <c r="E1540" s="25" t="s">
        <v>3010</v>
      </c>
      <c r="F1540" s="26" t="s">
        <v>3011</v>
      </c>
      <c r="G1540" s="1">
        <v>0.94733942968715301</v>
      </c>
      <c r="H1540" s="1">
        <v>1.0085166521180999</v>
      </c>
      <c r="I1540" s="1">
        <f>VLOOKUP(F1540,'[1]SUSMB vs SHAM all proteins sum'!$B$2:$E$3214,2,FALSE)</f>
        <v>0.39830064064440501</v>
      </c>
      <c r="J1540" s="29">
        <f>VLOOKUP(F1540,'[1]SUSMB vs SHAM all proteins sum'!$B$2:$E$3214,3,FALSE)</f>
        <v>1.0765932746479201</v>
      </c>
      <c r="K1540" s="25">
        <f>VLOOKUP($E1540,[1]AllProteinsNorm!$A$1:$Q$3226,4,FALSE)</f>
        <v>539739.99655708496</v>
      </c>
      <c r="L1540" s="1">
        <f>VLOOKUP($E1540,[1]AllProteinsNorm!$A$1:$Q$3226,5,FALSE)</f>
        <v>404143.53381060698</v>
      </c>
      <c r="M1540" s="1">
        <f>VLOOKUP($E1540,[1]AllProteinsNorm!$A$1:$Q$3226,10,FALSE)</f>
        <v>504218.76776593801</v>
      </c>
      <c r="N1540" s="1">
        <f>VLOOKUP($E1540,[1]AllProteinsNorm!$A$1:$Q$3226,11,FALSE)</f>
        <v>386754.27690440102</v>
      </c>
      <c r="O1540" s="1">
        <f>VLOOKUP($E1540,[1]AllProteinsNorm!$A$1:$Q$3226,15,FALSE)</f>
        <v>431676.39108402497</v>
      </c>
      <c r="P1540" s="1">
        <f>VLOOKUP($E1540,[1]AllProteinsNorm!$A$1:$Q$3226,6,FALSE)</f>
        <v>327824.53141527798</v>
      </c>
      <c r="Q1540" s="1">
        <f>VLOOKUP($E1540,[1]AllProteinsNorm!$A$1:$Q$3226,8,FALSE)</f>
        <v>591439.51739331195</v>
      </c>
      <c r="R1540" s="1">
        <f>VLOOKUP($E1540,[1]AllProteinsNorm!$A$1:$Q$3226,13,FALSE)</f>
        <v>414941.589868296</v>
      </c>
      <c r="S1540" s="1">
        <f>VLOOKUP($E1540,[1]AllProteinsNorm!$A$1:$Q$3226,16,FALSE)</f>
        <v>554890.97358256497</v>
      </c>
      <c r="T1540" s="1">
        <f>VLOOKUP($E1540,[1]AllProteinsNorm!$A$1:$Q$3226,17,FALSE)</f>
        <v>429142.59006313799</v>
      </c>
      <c r="U1540" s="1">
        <f>VLOOKUP($E1540,[1]AllProteinsNorm!$A$1:$Q$3226,3,FALSE)</f>
        <v>528524.63749143097</v>
      </c>
      <c r="V1540" s="1">
        <f>VLOOKUP($E1540,[1]AllProteinsNorm!$A$1:$Q$3226,7,FALSE)</f>
        <v>410088.69276454602</v>
      </c>
      <c r="W1540" s="1">
        <f>VLOOKUP($E1540,[1]AllProteinsNorm!$A$1:$Q$3226,9,FALSE)</f>
        <v>446059.600331138</v>
      </c>
      <c r="X1540" s="1">
        <f>VLOOKUP($E1540,[1]AllProteinsNorm!$A$1:$Q$3226,12,FALSE)</f>
        <v>526988.04081900697</v>
      </c>
      <c r="Y1540" s="29">
        <f>VLOOKUP($E1540,[1]AllProteinsNorm!$A$1:$Q$3226,14,FALSE)</f>
        <v>521259.87504375499</v>
      </c>
      <c r="Z1540" s="25">
        <f t="shared" si="192"/>
        <v>1.1906731660747862</v>
      </c>
      <c r="AA1540" s="1">
        <f t="shared" si="192"/>
        <v>0.89154567758632641</v>
      </c>
      <c r="AB1540" s="1">
        <f t="shared" si="192"/>
        <v>1.1123128922069803</v>
      </c>
      <c r="AC1540" s="1">
        <f t="shared" si="192"/>
        <v>0.85318475990693732</v>
      </c>
      <c r="AD1540" s="1">
        <f t="shared" si="192"/>
        <v>0.9522835042249691</v>
      </c>
      <c r="AE1540" s="1">
        <f t="shared" si="192"/>
        <v>0.72318500616422121</v>
      </c>
      <c r="AF1540" s="1">
        <f t="shared" si="192"/>
        <v>1.3047229540306233</v>
      </c>
      <c r="AG1540" s="1">
        <f t="shared" si="192"/>
        <v>0.91536632396360817</v>
      </c>
      <c r="AH1540" s="1">
        <f t="shared" si="192"/>
        <v>1.2240964104130381</v>
      </c>
      <c r="AI1540" s="1">
        <f t="shared" si="192"/>
        <v>0.94669390756178395</v>
      </c>
      <c r="AJ1540" s="1">
        <f t="shared" si="192"/>
        <v>1.165931944055759</v>
      </c>
      <c r="AK1540" s="1">
        <f t="shared" si="192"/>
        <v>0.90466077240912746</v>
      </c>
      <c r="AL1540" s="1">
        <f t="shared" si="192"/>
        <v>0.9840130432656522</v>
      </c>
      <c r="AM1540" s="1">
        <f t="shared" si="192"/>
        <v>1.1625421926261712</v>
      </c>
      <c r="AN1540" s="29">
        <f t="shared" si="192"/>
        <v>1.1499057874627101</v>
      </c>
      <c r="AO1540" s="1">
        <f t="shared" si="187"/>
        <v>58952.295275643017</v>
      </c>
      <c r="AP1540" s="1">
        <f t="shared" si="188"/>
        <v>96609.424454304826</v>
      </c>
      <c r="AQ1540" s="29">
        <f t="shared" si="189"/>
        <v>49168.442918535875</v>
      </c>
    </row>
    <row r="1541" spans="1:43" x14ac:dyDescent="0.2">
      <c r="A1541" s="26"/>
      <c r="E1541" s="25" t="s">
        <v>3012</v>
      </c>
      <c r="F1541" s="26" t="s">
        <v>3013</v>
      </c>
      <c r="G1541" s="1">
        <v>0.58594641786885804</v>
      </c>
      <c r="H1541" s="1">
        <v>0.74567612491328505</v>
      </c>
      <c r="I1541" s="1">
        <f>VLOOKUP(F1541,'[1]SUSMB vs SHAM all proteins sum'!$B$2:$E$3214,2,FALSE)</f>
        <v>0.70320490571705396</v>
      </c>
      <c r="J1541" s="29">
        <f>VLOOKUP(F1541,'[1]SUSMB vs SHAM all proteins sum'!$B$2:$E$3214,3,FALSE)</f>
        <v>0.87675717023576305</v>
      </c>
      <c r="K1541" s="25">
        <f>VLOOKUP($E1541,[1]AllProteinsNorm!$A$1:$Q$3226,4,FALSE)</f>
        <v>81561.151561444494</v>
      </c>
      <c r="L1541" s="1">
        <f>VLOOKUP($E1541,[1]AllProteinsNorm!$A$1:$Q$3226,5,FALSE)</f>
        <v>58430.785508096</v>
      </c>
      <c r="M1541" s="1">
        <f>VLOOKUP($E1541,[1]AllProteinsNorm!$A$1:$Q$3226,10,FALSE)</f>
        <v>84040.0118801262</v>
      </c>
      <c r="N1541" s="1">
        <f>VLOOKUP($E1541,[1]AllProteinsNorm!$A$1:$Q$3226,11,FALSE)</f>
        <v>73824.710904887601</v>
      </c>
      <c r="O1541" s="1">
        <f>VLOOKUP($E1541,[1]AllProteinsNorm!$A$1:$Q$3226,15,FALSE)</f>
        <v>18538.0915025797</v>
      </c>
      <c r="P1541" s="1">
        <f>VLOOKUP($E1541,[1]AllProteinsNorm!$A$1:$Q$3226,6,FALSE)</f>
        <v>90907.230262252197</v>
      </c>
      <c r="Q1541" s="1">
        <f>VLOOKUP($E1541,[1]AllProteinsNorm!$A$1:$Q$3226,8,FALSE)</f>
        <v>42304.492744755204</v>
      </c>
      <c r="R1541" s="1">
        <f>VLOOKUP($E1541,[1]AllProteinsNorm!$A$1:$Q$3226,13,FALSE)</f>
        <v>7926.4196222522696</v>
      </c>
      <c r="S1541" s="1">
        <f>VLOOKUP($E1541,[1]AllProteinsNorm!$A$1:$Q$3226,16,FALSE)</f>
        <v>63676.429445900503</v>
      </c>
      <c r="T1541" s="1">
        <f>VLOOKUP($E1541,[1]AllProteinsNorm!$A$1:$Q$3226,17,FALSE)</f>
        <v>65101.120637289801</v>
      </c>
      <c r="U1541" s="1">
        <f>VLOOKUP($E1541,[1]AllProteinsNorm!$A$1:$Q$3226,3,FALSE)</f>
        <v>31993.7348197395</v>
      </c>
      <c r="V1541" s="1">
        <f>VLOOKUP($E1541,[1]AllProteinsNorm!$A$1:$Q$3226,7,FALSE)</f>
        <v>71891.390726590602</v>
      </c>
      <c r="W1541" s="1">
        <f>VLOOKUP($E1541,[1]AllProteinsNorm!$A$1:$Q$3226,9,FALSE)</f>
        <v>57811.834460922</v>
      </c>
      <c r="X1541" s="1">
        <f>VLOOKUP($E1541,[1]AllProteinsNorm!$A$1:$Q$3226,12,FALSE)</f>
        <v>32479.879186205599</v>
      </c>
      <c r="Y1541" s="29">
        <f>VLOOKUP($E1541,[1]AllProteinsNorm!$A$1:$Q$3226,14,FALSE)</f>
        <v>65750.885370588105</v>
      </c>
      <c r="Z1541" s="25">
        <f t="shared" si="192"/>
        <v>1.288914421171631</v>
      </c>
      <c r="AA1541" s="1">
        <f t="shared" si="192"/>
        <v>0.92338424163904076</v>
      </c>
      <c r="AB1541" s="1">
        <f t="shared" si="192"/>
        <v>1.3280879584703529</v>
      </c>
      <c r="AC1541" s="1">
        <f t="shared" si="192"/>
        <v>1.1666551134022631</v>
      </c>
      <c r="AD1541" s="1">
        <f t="shared" si="192"/>
        <v>0.29295826531671237</v>
      </c>
      <c r="AE1541" s="1">
        <f t="shared" si="192"/>
        <v>1.4366109088775572</v>
      </c>
      <c r="AF1541" s="1">
        <f t="shared" si="192"/>
        <v>0.66853973656793619</v>
      </c>
      <c r="AG1541" s="1">
        <f t="shared" si="192"/>
        <v>0.12526155361700736</v>
      </c>
      <c r="AH1541" s="1">
        <f t="shared" si="192"/>
        <v>1.0062813806608482</v>
      </c>
      <c r="AI1541" s="1">
        <f t="shared" si="192"/>
        <v>1.0287958374474773</v>
      </c>
      <c r="AJ1541" s="1">
        <f t="shared" si="192"/>
        <v>0.50559838117583422</v>
      </c>
      <c r="AK1541" s="1">
        <f t="shared" si="192"/>
        <v>1.1361027706405031</v>
      </c>
      <c r="AL1541" s="1">
        <f t="shared" si="192"/>
        <v>0.91360293135309112</v>
      </c>
      <c r="AM1541" s="1">
        <f t="shared" si="192"/>
        <v>0.51328094171738625</v>
      </c>
      <c r="AN1541" s="29">
        <f t="shared" si="192"/>
        <v>1.039064097753807</v>
      </c>
      <c r="AO1541" s="1">
        <f t="shared" si="187"/>
        <v>24090.341531051468</v>
      </c>
      <c r="AP1541" s="1">
        <f t="shared" si="188"/>
        <v>27707.652694136974</v>
      </c>
      <c r="AQ1541" s="29">
        <f t="shared" si="189"/>
        <v>16732.103344256593</v>
      </c>
    </row>
    <row r="1542" spans="1:43" x14ac:dyDescent="0.2">
      <c r="A1542" s="26"/>
      <c r="E1542" s="25" t="s">
        <v>3014</v>
      </c>
      <c r="F1542" s="26" t="s">
        <v>3015</v>
      </c>
      <c r="G1542" s="1">
        <v>0.35317875853068498</v>
      </c>
      <c r="H1542" s="43">
        <v>0.66050373562779896</v>
      </c>
      <c r="I1542" s="1">
        <f>VLOOKUP(F1542,'[1]SUSMB vs SHAM all proteins sum'!$B$2:$E$3214,2,FALSE)</f>
        <v>0.71073135371187202</v>
      </c>
      <c r="J1542" s="29">
        <f>VLOOKUP(F1542,'[1]SUSMB vs SHAM all proteins sum'!$B$2:$E$3214,3,FALSE)</f>
        <v>0.87187389463587395</v>
      </c>
      <c r="K1542" s="25">
        <f>VLOOKUP($E1542,[1]AllProteinsNorm!$A$1:$Q$3226,4,FALSE)</f>
        <v>34018.078735600997</v>
      </c>
      <c r="L1542" s="1">
        <f>VLOOKUP($E1542,[1]AllProteinsNorm!$A$1:$Q$3226,5,FALSE)</f>
        <v>12228.488528022601</v>
      </c>
      <c r="M1542" s="1">
        <f>VLOOKUP($E1542,[1]AllProteinsNorm!$A$1:$Q$3226,10,FALSE)</f>
        <v>39911.841930403098</v>
      </c>
      <c r="N1542" s="1">
        <f>VLOOKUP($E1542,[1]AllProteinsNorm!$A$1:$Q$3226,11,FALSE)</f>
        <v>26927.013734156899</v>
      </c>
      <c r="O1542" s="1">
        <f>VLOOKUP($E1542,[1]AllProteinsNorm!$A$1:$Q$3226,15,FALSE)</f>
        <v>15785.9003956904</v>
      </c>
      <c r="P1542" s="1">
        <f>VLOOKUP($E1542,[1]AllProteinsNorm!$A$1:$Q$3226,6,FALSE)</f>
        <v>8977.9366362400506</v>
      </c>
      <c r="Q1542" s="1">
        <f>VLOOKUP($E1542,[1]AllProteinsNorm!$A$1:$Q$3226,8,FALSE)</f>
        <v>38533.196287698898</v>
      </c>
      <c r="R1542" s="1">
        <f>VLOOKUP($E1542,[1]AllProteinsNorm!$A$1:$Q$3226,13,FALSE)</f>
        <v>16195.6604088278</v>
      </c>
      <c r="S1542" s="1">
        <f>VLOOKUP($E1542,[1]AllProteinsNorm!$A$1:$Q$3226,16,FALSE)</f>
        <v>28216.567128700499</v>
      </c>
      <c r="T1542" s="1">
        <f>VLOOKUP($E1542,[1]AllProteinsNorm!$A$1:$Q$3226,17,FALSE)</f>
        <v>5611.8217272151396</v>
      </c>
      <c r="U1542" s="1">
        <f>VLOOKUP($E1542,[1]AllProteinsNorm!$A$1:$Q$3226,3,FALSE)</f>
        <v>7931.8938189074497</v>
      </c>
      <c r="V1542" s="1">
        <f>VLOOKUP($E1542,[1]AllProteinsNorm!$A$1:$Q$3226,7,FALSE)</f>
        <v>24688.6388012766</v>
      </c>
      <c r="W1542" s="1">
        <f>VLOOKUP($E1542,[1]AllProteinsNorm!$A$1:$Q$3226,9,FALSE)</f>
        <v>22169.5809305353</v>
      </c>
      <c r="X1542" s="1">
        <f>VLOOKUP($E1542,[1]AllProteinsNorm!$A$1:$Q$3226,12,FALSE)</f>
        <v>43726.342017170202</v>
      </c>
      <c r="Y1542" s="29">
        <f>VLOOKUP($E1542,[1]AllProteinsNorm!$A$1:$Q$3226,14,FALSE)</f>
        <v>18729.905503612801</v>
      </c>
      <c r="Z1542" s="25">
        <f t="shared" si="192"/>
        <v>1.3198467222264874</v>
      </c>
      <c r="AA1542" s="1">
        <f t="shared" si="192"/>
        <v>0.47444568010256544</v>
      </c>
      <c r="AB1542" s="1">
        <f t="shared" si="192"/>
        <v>1.548515251531108</v>
      </c>
      <c r="AC1542" s="1">
        <f t="shared" si="192"/>
        <v>1.0447248091992141</v>
      </c>
      <c r="AD1542" s="1">
        <f t="shared" si="192"/>
        <v>0.61246753694062472</v>
      </c>
      <c r="AE1542" s="1">
        <f t="shared" si="192"/>
        <v>0.3483294966125659</v>
      </c>
      <c r="AF1542" s="1">
        <f t="shared" si="192"/>
        <v>1.4950260187388194</v>
      </c>
      <c r="AG1542" s="1">
        <f t="shared" si="192"/>
        <v>0.62836556617508865</v>
      </c>
      <c r="AH1542" s="1">
        <f t="shared" si="192"/>
        <v>1.0947574061060816</v>
      </c>
      <c r="AI1542" s="1">
        <f t="shared" si="192"/>
        <v>0.21772965398639327</v>
      </c>
      <c r="AJ1542" s="1">
        <f t="shared" si="192"/>
        <v>0.30774471830995898</v>
      </c>
      <c r="AK1542" s="1">
        <f t="shared" si="192"/>
        <v>0.95787946319252693</v>
      </c>
      <c r="AL1542" s="1">
        <f t="shared" si="192"/>
        <v>0.86014407079609323</v>
      </c>
      <c r="AM1542" s="1">
        <f t="shared" si="192"/>
        <v>1.6965117176332158</v>
      </c>
      <c r="AN1542" s="29">
        <f t="shared" si="192"/>
        <v>0.72669019842923421</v>
      </c>
      <c r="AO1542" s="1">
        <f t="shared" si="187"/>
        <v>10511.097599317118</v>
      </c>
      <c r="AP1542" s="1">
        <f t="shared" si="188"/>
        <v>12269.921182952714</v>
      </c>
      <c r="AQ1542" s="29">
        <f t="shared" si="189"/>
        <v>11639.541687926254</v>
      </c>
    </row>
    <row r="1543" spans="1:43" x14ac:dyDescent="0.2">
      <c r="A1543" s="26"/>
      <c r="E1543" s="25" t="s">
        <v>3016</v>
      </c>
      <c r="F1543" s="26" t="s">
        <v>3017</v>
      </c>
      <c r="G1543" s="1">
        <v>0.80968233965228598</v>
      </c>
      <c r="H1543" s="1">
        <v>1.0332763969928001</v>
      </c>
      <c r="I1543" s="1">
        <f>VLOOKUP(F1543,'[1]SUSMB vs SHAM all proteins sum'!$B$2:$E$3214,2,FALSE)</f>
        <v>0.86285929546670104</v>
      </c>
      <c r="J1543" s="29">
        <f>VLOOKUP(F1543,'[1]SUSMB vs SHAM all proteins sum'!$B$2:$E$3214,3,FALSE)</f>
        <v>0.96905022278268205</v>
      </c>
      <c r="K1543" s="25">
        <f>VLOOKUP($E1543,[1]AllProteinsNorm!$A$1:$Q$3226,4,FALSE)</f>
        <v>84953.971418033805</v>
      </c>
      <c r="L1543" s="1">
        <f>VLOOKUP($E1543,[1]AllProteinsNorm!$A$1:$Q$3226,5,FALSE)</f>
        <v>59306.254499545903</v>
      </c>
      <c r="M1543" s="1">
        <f>VLOOKUP($E1543,[1]AllProteinsNorm!$A$1:$Q$3226,10,FALSE)</f>
        <v>88169.7827180155</v>
      </c>
      <c r="N1543" s="1">
        <f>VLOOKUP($E1543,[1]AllProteinsNorm!$A$1:$Q$3226,11,FALSE)</f>
        <v>64255.384804449503</v>
      </c>
      <c r="O1543" s="1">
        <f>VLOOKUP($E1543,[1]AllProteinsNorm!$A$1:$Q$3226,15,FALSE)</f>
        <v>113606.350390384</v>
      </c>
      <c r="P1543" s="1">
        <f>VLOOKUP($E1543,[1]AllProteinsNorm!$A$1:$Q$3226,6,FALSE)</f>
        <v>69972.956900797901</v>
      </c>
      <c r="Q1543" s="1">
        <f>VLOOKUP($E1543,[1]AllProteinsNorm!$A$1:$Q$3226,8,FALSE)</f>
        <v>87609.684087268499</v>
      </c>
      <c r="R1543" s="1">
        <f>VLOOKUP($E1543,[1]AllProteinsNorm!$A$1:$Q$3226,13,FALSE)</f>
        <v>87810.098929087399</v>
      </c>
      <c r="S1543" s="1">
        <f>VLOOKUP($E1543,[1]AllProteinsNorm!$A$1:$Q$3226,16,FALSE)</f>
        <v>73564.180264961498</v>
      </c>
      <c r="T1543" s="1">
        <f>VLOOKUP($E1543,[1]AllProteinsNorm!$A$1:$Q$3226,17,FALSE)</f>
        <v>96450.709818646297</v>
      </c>
      <c r="U1543" s="1">
        <f>VLOOKUP($E1543,[1]AllProteinsNorm!$A$1:$Q$3226,3,FALSE)</f>
        <v>69612.236692532795</v>
      </c>
      <c r="V1543" s="1">
        <f>VLOOKUP($E1543,[1]AllProteinsNorm!$A$1:$Q$3226,7,FALSE)</f>
        <v>77686.505868624197</v>
      </c>
      <c r="W1543" s="1">
        <f>VLOOKUP($E1543,[1]AllProteinsNorm!$A$1:$Q$3226,9,FALSE)</f>
        <v>53890.985034054997</v>
      </c>
      <c r="X1543" s="1">
        <f>VLOOKUP($E1543,[1]AllProteinsNorm!$A$1:$Q$3226,12,FALSE)</f>
        <v>121750.540237058</v>
      </c>
      <c r="Y1543" s="29">
        <f>VLOOKUP($E1543,[1]AllProteinsNorm!$A$1:$Q$3226,14,FALSE)</f>
        <v>78096.095935182195</v>
      </c>
      <c r="Z1543" s="25">
        <f t="shared" si="192"/>
        <v>1.0352873619258691</v>
      </c>
      <c r="AA1543" s="1">
        <f t="shared" si="192"/>
        <v>0.72273273093275858</v>
      </c>
      <c r="AB1543" s="1">
        <f t="shared" si="192"/>
        <v>1.074476686940788</v>
      </c>
      <c r="AC1543" s="1">
        <f t="shared" si="192"/>
        <v>0.78304506208886693</v>
      </c>
      <c r="AD1543" s="1">
        <f t="shared" si="192"/>
        <v>1.3844581581117177</v>
      </c>
      <c r="AE1543" s="1">
        <f t="shared" si="192"/>
        <v>0.8527219710484516</v>
      </c>
      <c r="AF1543" s="1">
        <f t="shared" si="192"/>
        <v>1.0676510727385864</v>
      </c>
      <c r="AG1543" s="1">
        <f t="shared" si="192"/>
        <v>1.0700934182748121</v>
      </c>
      <c r="AH1543" s="1">
        <f t="shared" si="192"/>
        <v>0.89648623657615167</v>
      </c>
      <c r="AI1543" s="1">
        <f t="shared" si="192"/>
        <v>1.1753917946068742</v>
      </c>
      <c r="AJ1543" s="1">
        <f t="shared" si="192"/>
        <v>0.84832607210959565</v>
      </c>
      <c r="AK1543" s="1">
        <f t="shared" si="192"/>
        <v>0.94672275322132249</v>
      </c>
      <c r="AL1543" s="1">
        <f t="shared" si="192"/>
        <v>0.65673981800043046</v>
      </c>
      <c r="AM1543" s="1">
        <f t="shared" si="192"/>
        <v>1.4837069240098677</v>
      </c>
      <c r="AN1543" s="29">
        <f t="shared" si="192"/>
        <v>0.95171420226602077</v>
      </c>
      <c r="AO1543" s="1">
        <f t="shared" si="187"/>
        <v>19368.087057377867</v>
      </c>
      <c r="AP1543" s="1">
        <f t="shared" si="188"/>
        <v>9838.8327280685626</v>
      </c>
      <c r="AQ1543" s="29">
        <f t="shared" si="189"/>
        <v>22545.315233645997</v>
      </c>
    </row>
    <row r="1544" spans="1:43" x14ac:dyDescent="0.2">
      <c r="A1544" s="26"/>
      <c r="E1544" s="25" t="s">
        <v>3018</v>
      </c>
      <c r="F1544" s="26" t="s">
        <v>3019</v>
      </c>
      <c r="G1544" s="1">
        <v>0.109575462074446</v>
      </c>
      <c r="H1544" s="1">
        <v>0.85054352382529796</v>
      </c>
      <c r="I1544" s="1">
        <f>VLOOKUP(F1544,'[1]SUSMB vs SHAM all proteins sum'!$B$2:$E$3214,2,FALSE)</f>
        <v>0.20282622697583799</v>
      </c>
      <c r="J1544" s="29">
        <f>VLOOKUP(F1544,'[1]SUSMB vs SHAM all proteins sum'!$B$2:$E$3214,3,FALSE)</f>
        <v>0.85226048138683197</v>
      </c>
      <c r="K1544" s="25">
        <f>VLOOKUP($E1544,[1]AllProteinsNorm!$A$1:$Q$3226,4,FALSE)</f>
        <v>1424083.76285035</v>
      </c>
      <c r="L1544" s="1">
        <f>VLOOKUP($E1544,[1]AllProteinsNorm!$A$1:$Q$3226,5,FALSE)</f>
        <v>1526538.09716686</v>
      </c>
      <c r="M1544" s="1">
        <f>VLOOKUP($E1544,[1]AllProteinsNorm!$A$1:$Q$3226,10,FALSE)</f>
        <v>1527867.3904613899</v>
      </c>
      <c r="N1544" s="1">
        <f>VLOOKUP($E1544,[1]AllProteinsNorm!$A$1:$Q$3226,11,FALSE)</f>
        <v>1798800.7541116499</v>
      </c>
      <c r="O1544" s="1">
        <f>VLOOKUP($E1544,[1]AllProteinsNorm!$A$1:$Q$3226,15,FALSE)</f>
        <v>1606138.2954546399</v>
      </c>
      <c r="P1544" s="1">
        <f>VLOOKUP($E1544,[1]AllProteinsNorm!$A$1:$Q$3226,6,FALSE)</f>
        <v>1527980.3502387099</v>
      </c>
      <c r="Q1544" s="1">
        <f>VLOOKUP($E1544,[1]AllProteinsNorm!$A$1:$Q$3226,8,FALSE)</f>
        <v>1424158.2441791501</v>
      </c>
      <c r="R1544" s="1">
        <f>VLOOKUP($E1544,[1]AllProteinsNorm!$A$1:$Q$3226,13,FALSE)</f>
        <v>1408902.84686878</v>
      </c>
      <c r="S1544" s="1">
        <f>VLOOKUP($E1544,[1]AllProteinsNorm!$A$1:$Q$3226,16,FALSE)</f>
        <v>971166.64250227599</v>
      </c>
      <c r="T1544" s="1">
        <f>VLOOKUP($E1544,[1]AllProteinsNorm!$A$1:$Q$3226,17,FALSE)</f>
        <v>1434586.47311608</v>
      </c>
      <c r="U1544" s="1">
        <f>VLOOKUP($E1544,[1]AllProteinsNorm!$A$1:$Q$3226,3,FALSE)</f>
        <v>869827.02739233896</v>
      </c>
      <c r="V1544" s="1">
        <f>VLOOKUP($E1544,[1]AllProteinsNorm!$A$1:$Q$3226,7,FALSE)</f>
        <v>1468376.1472137601</v>
      </c>
      <c r="W1544" s="1">
        <f>VLOOKUP($E1544,[1]AllProteinsNorm!$A$1:$Q$3226,9,FALSE)</f>
        <v>1508812.03973172</v>
      </c>
      <c r="X1544" s="1">
        <f>VLOOKUP($E1544,[1]AllProteinsNorm!$A$1:$Q$3226,12,FALSE)</f>
        <v>1449224.3425038101</v>
      </c>
      <c r="Y1544" s="29">
        <f>VLOOKUP($E1544,[1]AllProteinsNorm!$A$1:$Q$3226,14,FALSE)</f>
        <v>1544954.2268157499</v>
      </c>
      <c r="Z1544" s="25">
        <f t="shared" si="192"/>
        <v>0.90321349332386325</v>
      </c>
      <c r="AA1544" s="1">
        <f t="shared" si="192"/>
        <v>0.9681943179201411</v>
      </c>
      <c r="AB1544" s="1">
        <f t="shared" si="192"/>
        <v>0.96903741133327093</v>
      </c>
      <c r="AC1544" s="1">
        <f t="shared" si="192"/>
        <v>1.1408746839883144</v>
      </c>
      <c r="AD1544" s="1">
        <f t="shared" si="192"/>
        <v>1.0186800934344098</v>
      </c>
      <c r="AE1544" s="1">
        <f t="shared" si="192"/>
        <v>0.96910905514927381</v>
      </c>
      <c r="AF1544" s="1">
        <f t="shared" si="192"/>
        <v>0.9032607324982207</v>
      </c>
      <c r="AG1544" s="1">
        <f t="shared" si="192"/>
        <v>0.89358512137464186</v>
      </c>
      <c r="AH1544" s="1">
        <f t="shared" si="192"/>
        <v>0.61595450959879083</v>
      </c>
      <c r="AI1544" s="1">
        <f t="shared" si="192"/>
        <v>0.90987475151382491</v>
      </c>
      <c r="AJ1544" s="1">
        <f t="shared" si="192"/>
        <v>0.55168068655320046</v>
      </c>
      <c r="AK1544" s="1">
        <f t="shared" si="192"/>
        <v>0.93130557628424093</v>
      </c>
      <c r="AL1544" s="1">
        <f t="shared" si="192"/>
        <v>0.95695171079511709</v>
      </c>
      <c r="AM1544" s="1">
        <f t="shared" si="192"/>
        <v>0.91915870059702187</v>
      </c>
      <c r="AN1544" s="29">
        <f t="shared" si="192"/>
        <v>0.97987459770957297</v>
      </c>
      <c r="AO1544" s="1">
        <f t="shared" si="187"/>
        <v>125210.1539652208</v>
      </c>
      <c r="AP1544" s="1">
        <f t="shared" si="188"/>
        <v>195580.75998367657</v>
      </c>
      <c r="AQ1544" s="29">
        <f t="shared" si="189"/>
        <v>251391.97253647167</v>
      </c>
    </row>
    <row r="1545" spans="1:43" x14ac:dyDescent="0.2">
      <c r="A1545" s="26"/>
      <c r="E1545" s="25" t="s">
        <v>3020</v>
      </c>
      <c r="F1545" s="26" t="s">
        <v>3021</v>
      </c>
      <c r="G1545" s="1">
        <v>0.97007350501944201</v>
      </c>
      <c r="H1545" s="1">
        <v>1.00483896739222</v>
      </c>
      <c r="I1545" s="1">
        <f>VLOOKUP(F1545,'[1]SUSMB vs SHAM all proteins sum'!$B$2:$E$3214,2,FALSE)</f>
        <v>0.89621450102199596</v>
      </c>
      <c r="J1545" s="29">
        <f>VLOOKUP(F1545,'[1]SUSMB vs SHAM all proteins sum'!$B$2:$E$3214,3,FALSE)</f>
        <v>0.98060246628936598</v>
      </c>
      <c r="K1545" s="25">
        <f>VLOOKUP($E1545,[1]AllProteinsNorm!$A$1:$Q$3226,4,FALSE)</f>
        <v>151315.53028082399</v>
      </c>
      <c r="L1545" s="1">
        <f>VLOOKUP($E1545,[1]AllProteinsNorm!$A$1:$Q$3226,5,FALSE)</f>
        <v>102943.233476918</v>
      </c>
      <c r="M1545" s="1">
        <f>VLOOKUP($E1545,[1]AllProteinsNorm!$A$1:$Q$3226,10,FALSE)</f>
        <v>172158.63212541401</v>
      </c>
      <c r="N1545" s="1">
        <f>VLOOKUP($E1545,[1]AllProteinsNorm!$A$1:$Q$3226,11,FALSE)</f>
        <v>135137.397606132</v>
      </c>
      <c r="O1545" s="1">
        <f>VLOOKUP($E1545,[1]AllProteinsNorm!$A$1:$Q$3226,15,FALSE)</f>
        <v>207912.83415604601</v>
      </c>
      <c r="P1545" s="1">
        <f>VLOOKUP($E1545,[1]AllProteinsNorm!$A$1:$Q$3226,6,FALSE)</f>
        <v>150777.02608459801</v>
      </c>
      <c r="Q1545" s="1">
        <f>VLOOKUP($E1545,[1]AllProteinsNorm!$A$1:$Q$3226,8,FALSE)</f>
        <v>166408.814238016</v>
      </c>
      <c r="R1545" s="1">
        <f>VLOOKUP($E1545,[1]AllProteinsNorm!$A$1:$Q$3226,13,FALSE)</f>
        <v>149238.39436793499</v>
      </c>
      <c r="S1545" s="1">
        <f>VLOOKUP($E1545,[1]AllProteinsNorm!$A$1:$Q$3226,16,FALSE)</f>
        <v>130499.62724964799</v>
      </c>
      <c r="T1545" s="1">
        <f>VLOOKUP($E1545,[1]AllProteinsNorm!$A$1:$Q$3226,17,FALSE)</f>
        <v>157960.30635132501</v>
      </c>
      <c r="U1545" s="1">
        <f>VLOOKUP($E1545,[1]AllProteinsNorm!$A$1:$Q$3226,3,FALSE)</f>
        <v>108103.36737313701</v>
      </c>
      <c r="V1545" s="1">
        <f>VLOOKUP($E1545,[1]AllProteinsNorm!$A$1:$Q$3226,7,FALSE)</f>
        <v>139338.840838423</v>
      </c>
      <c r="W1545" s="1">
        <f>VLOOKUP($E1545,[1]AllProteinsNorm!$A$1:$Q$3226,9,FALSE)</f>
        <v>166212.775338815</v>
      </c>
      <c r="X1545" s="1">
        <f>VLOOKUP($E1545,[1]AllProteinsNorm!$A$1:$Q$3226,12,FALSE)</f>
        <v>156836.07988176501</v>
      </c>
      <c r="Y1545" s="29">
        <f>VLOOKUP($E1545,[1]AllProteinsNorm!$A$1:$Q$3226,14,FALSE)</f>
        <v>173984.30530199199</v>
      </c>
      <c r="Z1545" s="25">
        <f t="shared" si="192"/>
        <v>0.98324818903602362</v>
      </c>
      <c r="AA1545" s="1">
        <f t="shared" si="192"/>
        <v>0.66892504491668492</v>
      </c>
      <c r="AB1545" s="1">
        <f t="shared" si="192"/>
        <v>1.1186866473657942</v>
      </c>
      <c r="AC1545" s="1">
        <f t="shared" si="192"/>
        <v>0.87812269646527641</v>
      </c>
      <c r="AD1545" s="1">
        <f t="shared" si="192"/>
        <v>1.351017422216221</v>
      </c>
      <c r="AE1545" s="1">
        <f t="shared" si="192"/>
        <v>0.97974898921995157</v>
      </c>
      <c r="AF1545" s="1">
        <f t="shared" si="192"/>
        <v>1.081324335549031</v>
      </c>
      <c r="AG1545" s="1">
        <f t="shared" si="192"/>
        <v>0.96975096161369978</v>
      </c>
      <c r="AH1545" s="1">
        <f t="shared" si="192"/>
        <v>0.84798646857303783</v>
      </c>
      <c r="AI1545" s="1">
        <f t="shared" si="192"/>
        <v>1.0264259383770509</v>
      </c>
      <c r="AJ1545" s="1">
        <f t="shared" si="192"/>
        <v>0.70245559065263519</v>
      </c>
      <c r="AK1545" s="1">
        <f t="shared" si="192"/>
        <v>0.90542367106993871</v>
      </c>
      <c r="AL1545" s="1">
        <f t="shared" si="192"/>
        <v>1.0800504749462081</v>
      </c>
      <c r="AM1545" s="1">
        <f t="shared" si="192"/>
        <v>1.0191207157194044</v>
      </c>
      <c r="AN1545" s="29">
        <f t="shared" si="192"/>
        <v>1.1305498701381724</v>
      </c>
      <c r="AO1545" s="1">
        <f t="shared" si="187"/>
        <v>35230.868504405298</v>
      </c>
      <c r="AP1545" s="1">
        <f t="shared" si="188"/>
        <v>11910.440730739481</v>
      </c>
      <c r="AQ1545" s="29">
        <f t="shared" si="189"/>
        <v>23442.341193532466</v>
      </c>
    </row>
    <row r="1546" spans="1:43" x14ac:dyDescent="0.2">
      <c r="A1546" s="26"/>
      <c r="E1546" s="25" t="s">
        <v>3022</v>
      </c>
      <c r="F1546" s="26" t="s">
        <v>3023</v>
      </c>
      <c r="G1546" s="1">
        <v>0.305234314358027</v>
      </c>
      <c r="H1546" s="1">
        <v>1.35592178674019</v>
      </c>
      <c r="I1546" s="1">
        <f>VLOOKUP(F1546,'[1]SUSMB vs SHAM all proteins sum'!$B$2:$E$3214,2,FALSE)</f>
        <v>0.26452612185983398</v>
      </c>
      <c r="J1546" s="29">
        <f>VLOOKUP(F1546,'[1]SUSMB vs SHAM all proteins sum'!$B$2:$E$3214,3,FALSE)</f>
        <v>1.64314239473543</v>
      </c>
      <c r="K1546" s="25">
        <f>VLOOKUP($E1546,[1]AllProteinsNorm!$A$1:$Q$3226,4,FALSE)</f>
        <v>38738.001317968701</v>
      </c>
      <c r="L1546" s="1">
        <f>VLOOKUP($E1546,[1]AllProteinsNorm!$A$1:$Q$3226,5,FALSE)</f>
        <v>32867.102370174602</v>
      </c>
      <c r="M1546" s="1">
        <f>VLOOKUP($E1546,[1]AllProteinsNorm!$A$1:$Q$3226,10,FALSE)</f>
        <v>46430.909249049997</v>
      </c>
      <c r="N1546" s="1">
        <f>VLOOKUP($E1546,[1]AllProteinsNorm!$A$1:$Q$3226,11,FALSE)</f>
        <v>30786.931428681299</v>
      </c>
      <c r="O1546" s="1">
        <f>VLOOKUP($E1546,[1]AllProteinsNorm!$A$1:$Q$3226,15,FALSE)</f>
        <v>22687.749019805899</v>
      </c>
      <c r="P1546" s="1">
        <f>VLOOKUP($E1546,[1]AllProteinsNorm!$A$1:$Q$3226,6,FALSE)</f>
        <v>28383.6767994902</v>
      </c>
      <c r="Q1546" s="1">
        <f>VLOOKUP($E1546,[1]AllProteinsNorm!$A$1:$Q$3226,8,FALSE)</f>
        <v>22742.978232525398</v>
      </c>
      <c r="R1546" s="1">
        <f>VLOOKUP($E1546,[1]AllProteinsNorm!$A$1:$Q$3226,13,FALSE)</f>
        <v>77037.310488468007</v>
      </c>
      <c r="S1546" s="1">
        <f>VLOOKUP($E1546,[1]AllProteinsNorm!$A$1:$Q$3226,16,FALSE)</f>
        <v>76485.789156318293</v>
      </c>
      <c r="T1546" s="1">
        <f>VLOOKUP($E1546,[1]AllProteinsNorm!$A$1:$Q$3226,17,FALSE)</f>
        <v>49755.256677474397</v>
      </c>
      <c r="U1546" s="1">
        <f>VLOOKUP($E1546,[1]AllProteinsNorm!$A$1:$Q$3226,3,FALSE)</f>
        <v>28197.888425877401</v>
      </c>
      <c r="V1546" s="1">
        <f>VLOOKUP($E1546,[1]AllProteinsNorm!$A$1:$Q$3226,7,FALSE)</f>
        <v>227690.32362593801</v>
      </c>
      <c r="W1546" s="1">
        <f>VLOOKUP($E1546,[1]AllProteinsNorm!$A$1:$Q$3226,9,FALSE)</f>
        <v>37003.283274194</v>
      </c>
      <c r="X1546" s="1">
        <f>VLOOKUP($E1546,[1]AllProteinsNorm!$A$1:$Q$3226,12,FALSE)</f>
        <v>73237.178550666198</v>
      </c>
      <c r="Y1546" s="29">
        <f>VLOOKUP($E1546,[1]AllProteinsNorm!$A$1:$Q$3226,14,FALSE)</f>
        <v>28425.401449827899</v>
      </c>
      <c r="Z1546" s="25">
        <f t="shared" si="192"/>
        <v>1.1293173782131929</v>
      </c>
      <c r="AA1546" s="1">
        <f t="shared" si="192"/>
        <v>0.95816481530587438</v>
      </c>
      <c r="AB1546" s="1">
        <f t="shared" si="192"/>
        <v>1.3535864246271694</v>
      </c>
      <c r="AC1546" s="1">
        <f t="shared" si="192"/>
        <v>0.89752221336572691</v>
      </c>
      <c r="AD1546" s="1">
        <f t="shared" si="192"/>
        <v>0.66140916848803633</v>
      </c>
      <c r="AE1546" s="1">
        <f t="shared" si="192"/>
        <v>0.82746084920964946</v>
      </c>
      <c r="AF1546" s="1">
        <f t="shared" si="192"/>
        <v>0.66301924922496458</v>
      </c>
      <c r="AG1546" s="1">
        <f t="shared" si="192"/>
        <v>2.2458456953244377</v>
      </c>
      <c r="AH1546" s="1">
        <f t="shared" si="192"/>
        <v>2.2297673587128104</v>
      </c>
      <c r="AI1546" s="1">
        <f t="shared" si="192"/>
        <v>1.4505001319535358</v>
      </c>
      <c r="AJ1546" s="1">
        <f t="shared" si="192"/>
        <v>0.82204461626389924</v>
      </c>
      <c r="AK1546" s="1">
        <f t="shared" si="192"/>
        <v>6.6377879749434907</v>
      </c>
      <c r="AL1546" s="1">
        <f t="shared" si="192"/>
        <v>1.0787456613851991</v>
      </c>
      <c r="AM1546" s="1">
        <f t="shared" si="192"/>
        <v>2.1350615843519409</v>
      </c>
      <c r="AN1546" s="29">
        <f t="shared" si="192"/>
        <v>0.82867723547437855</v>
      </c>
      <c r="AO1546" s="1">
        <f t="shared" si="187"/>
        <v>7951.0252328695915</v>
      </c>
      <c r="AP1546" s="1">
        <f t="shared" si="188"/>
        <v>22973.47568093217</v>
      </c>
      <c r="AQ1546" s="29">
        <f t="shared" si="189"/>
        <v>76215.945124269725</v>
      </c>
    </row>
    <row r="1547" spans="1:43" x14ac:dyDescent="0.2">
      <c r="A1547" s="26"/>
      <c r="E1547" s="25" t="s">
        <v>3024</v>
      </c>
      <c r="F1547" s="26" t="s">
        <v>3025</v>
      </c>
      <c r="G1547" s="1">
        <v>9.7541842663341594E-2</v>
      </c>
      <c r="H1547" s="1">
        <v>1.0818845757826301</v>
      </c>
      <c r="I1547" s="1">
        <f>VLOOKUP(F1547,'[1]SUSMB vs SHAM all proteins sum'!$B$2:$E$3214,2,FALSE)</f>
        <v>0.65656011427890504</v>
      </c>
      <c r="J1547" s="29">
        <f>VLOOKUP(F1547,'[1]SUSMB vs SHAM all proteins sum'!$B$2:$E$3214,3,FALSE)</f>
        <v>1.02201171678199</v>
      </c>
      <c r="K1547" s="25">
        <f>VLOOKUP($E1547,[1]AllProteinsNorm!$A$1:$Q$3226,4,FALSE)</f>
        <v>29590918.665975999</v>
      </c>
      <c r="L1547" s="1">
        <f>VLOOKUP($E1547,[1]AllProteinsNorm!$A$1:$Q$3226,5,FALSE)</f>
        <v>28580370.215510201</v>
      </c>
      <c r="M1547" s="1">
        <f>VLOOKUP($E1547,[1]AllProteinsNorm!$A$1:$Q$3226,10,FALSE)</f>
        <v>29984953.424352001</v>
      </c>
      <c r="N1547" s="1">
        <f>VLOOKUP($E1547,[1]AllProteinsNorm!$A$1:$Q$3226,11,FALSE)</f>
        <v>28961014.267540701</v>
      </c>
      <c r="O1547" s="1">
        <f>VLOOKUP($E1547,[1]AllProteinsNorm!$A$1:$Q$3226,15,FALSE)</f>
        <v>32681721.870227002</v>
      </c>
      <c r="P1547" s="1">
        <f>VLOOKUP($E1547,[1]AllProteinsNorm!$A$1:$Q$3226,6,FALSE)</f>
        <v>30489568.3684422</v>
      </c>
      <c r="Q1547" s="1">
        <f>VLOOKUP($E1547,[1]AllProteinsNorm!$A$1:$Q$3226,8,FALSE)</f>
        <v>34416337.120416097</v>
      </c>
      <c r="R1547" s="1">
        <f>VLOOKUP($E1547,[1]AllProteinsNorm!$A$1:$Q$3226,13,FALSE)</f>
        <v>34322384.599256203</v>
      </c>
      <c r="S1547" s="1">
        <f>VLOOKUP($E1547,[1]AllProteinsNorm!$A$1:$Q$3226,16,FALSE)</f>
        <v>29122335.7019611</v>
      </c>
      <c r="T1547" s="1">
        <f>VLOOKUP($E1547,[1]AllProteinsNorm!$A$1:$Q$3226,17,FALSE)</f>
        <v>33918250.206580997</v>
      </c>
      <c r="U1547" s="1">
        <f>VLOOKUP($E1547,[1]AllProteinsNorm!$A$1:$Q$3226,3,FALSE)</f>
        <v>28658026.016534399</v>
      </c>
      <c r="V1547" s="1">
        <f>VLOOKUP($E1547,[1]AllProteinsNorm!$A$1:$Q$3226,7,FALSE)</f>
        <v>29833778.3944818</v>
      </c>
      <c r="W1547" s="1">
        <f>VLOOKUP($E1547,[1]AllProteinsNorm!$A$1:$Q$3226,9,FALSE)</f>
        <v>28693910.3831589</v>
      </c>
      <c r="X1547" s="1">
        <f>VLOOKUP($E1547,[1]AllProteinsNorm!$A$1:$Q$3226,12,FALSE)</f>
        <v>35762056.316932499</v>
      </c>
      <c r="Y1547" s="29">
        <f>VLOOKUP($E1547,[1]AllProteinsNorm!$A$1:$Q$3226,14,FALSE)</f>
        <v>30504295.2419701</v>
      </c>
      <c r="Z1547" s="25">
        <f t="shared" si="192"/>
        <v>0.98768759885488633</v>
      </c>
      <c r="AA1547" s="1">
        <f t="shared" si="192"/>
        <v>0.9539574472555471</v>
      </c>
      <c r="AB1547" s="1">
        <f t="shared" si="192"/>
        <v>1.0008397165285172</v>
      </c>
      <c r="AC1547" s="1">
        <f t="shared" si="192"/>
        <v>0.96666260906590606</v>
      </c>
      <c r="AD1547" s="1">
        <f t="shared" si="192"/>
        <v>1.0908526282951432</v>
      </c>
      <c r="AE1547" s="1">
        <f t="shared" si="192"/>
        <v>1.0176827867995262</v>
      </c>
      <c r="AF1547" s="1">
        <f t="shared" si="192"/>
        <v>1.148750728409428</v>
      </c>
      <c r="AG1547" s="1">
        <f t="shared" si="192"/>
        <v>1.1456147750759658</v>
      </c>
      <c r="AH1547" s="1">
        <f t="shared" si="192"/>
        <v>0.9720472063474267</v>
      </c>
      <c r="AI1547" s="1">
        <f t="shared" si="192"/>
        <v>1.1321255511548778</v>
      </c>
      <c r="AJ1547" s="1">
        <f t="shared" si="192"/>
        <v>0.95654944760932226</v>
      </c>
      <c r="AK1547" s="1">
        <f t="shared" si="192"/>
        <v>0.99579378659491924</v>
      </c>
      <c r="AL1547" s="1">
        <f t="shared" si="192"/>
        <v>0.95774719832155453</v>
      </c>
      <c r="AM1547" s="1">
        <f t="shared" si="192"/>
        <v>1.1936682308683322</v>
      </c>
      <c r="AN1547" s="29">
        <f t="shared" si="192"/>
        <v>1.0181743413375113</v>
      </c>
      <c r="AO1547" s="1">
        <f t="shared" si="187"/>
        <v>1445404.0452812435</v>
      </c>
      <c r="AP1547" s="1">
        <f t="shared" si="188"/>
        <v>2211091.8130909158</v>
      </c>
      <c r="AQ1547" s="29">
        <f t="shared" si="189"/>
        <v>2630842.0002358514</v>
      </c>
    </row>
    <row r="1548" spans="1:43" x14ac:dyDescent="0.2">
      <c r="A1548" s="26"/>
      <c r="E1548" s="25" t="s">
        <v>3026</v>
      </c>
      <c r="F1548" s="26" t="s">
        <v>3027</v>
      </c>
      <c r="G1548" s="1">
        <v>0.56634134716239704</v>
      </c>
      <c r="H1548" s="1">
        <v>0.95787347979321402</v>
      </c>
      <c r="I1548" s="1">
        <f>VLOOKUP(F1548,'[1]SUSMB vs SHAM all proteins sum'!$B$2:$E$3214,2,FALSE)</f>
        <v>0.163805906948115</v>
      </c>
      <c r="J1548" s="29">
        <f>VLOOKUP(F1548,'[1]SUSMB vs SHAM all proteins sum'!$B$2:$E$3214,3,FALSE)</f>
        <v>0.76180990060269704</v>
      </c>
      <c r="K1548" s="25">
        <f>VLOOKUP($E1548,[1]AllProteinsNorm!$A$1:$Q$3226,4,FALSE)</f>
        <v>1282264.04724042</v>
      </c>
      <c r="L1548" s="1">
        <f>VLOOKUP($E1548,[1]AllProteinsNorm!$A$1:$Q$3226,5,FALSE)</f>
        <v>1653593.3584225399</v>
      </c>
      <c r="M1548" s="1">
        <f>VLOOKUP($E1548,[1]AllProteinsNorm!$A$1:$Q$3226,10,FALSE)</f>
        <v>1309280.2292068601</v>
      </c>
      <c r="N1548" s="1">
        <f>VLOOKUP($E1548,[1]AllProteinsNorm!$A$1:$Q$3226,11,FALSE)</f>
        <v>1319463.210708</v>
      </c>
      <c r="O1548" s="1">
        <f>VLOOKUP($E1548,[1]AllProteinsNorm!$A$1:$Q$3226,15,FALSE)</f>
        <v>1216305.0390214799</v>
      </c>
      <c r="P1548" s="1">
        <f>VLOOKUP($E1548,[1]AllProteinsNorm!$A$1:$Q$3226,6,FALSE)</f>
        <v>1518659.43498507</v>
      </c>
      <c r="Q1548" s="1">
        <f>VLOOKUP($E1548,[1]AllProteinsNorm!$A$1:$Q$3226,8,FALSE)</f>
        <v>1331944.35335121</v>
      </c>
      <c r="R1548" s="1">
        <f>VLOOKUP($E1548,[1]AllProteinsNorm!$A$1:$Q$3226,13,FALSE)</f>
        <v>1140844.9076677901</v>
      </c>
      <c r="S1548" s="1">
        <f>VLOOKUP($E1548,[1]AllProteinsNorm!$A$1:$Q$3226,16,FALSE)</f>
        <v>1204474.15615898</v>
      </c>
      <c r="T1548" s="1">
        <f>VLOOKUP($E1548,[1]AllProteinsNorm!$A$1:$Q$3226,17,FALSE)</f>
        <v>1292554.2055122899</v>
      </c>
      <c r="U1548" s="1">
        <f>VLOOKUP($E1548,[1]AllProteinsNorm!$A$1:$Q$3226,3,FALSE)</f>
        <v>646695.08285553101</v>
      </c>
      <c r="V1548" s="1">
        <f>VLOOKUP($E1548,[1]AllProteinsNorm!$A$1:$Q$3226,7,FALSE)</f>
        <v>1447349.52654455</v>
      </c>
      <c r="W1548" s="1">
        <f>VLOOKUP($E1548,[1]AllProteinsNorm!$A$1:$Q$3226,9,FALSE)</f>
        <v>1506079.53470978</v>
      </c>
      <c r="X1548" s="1">
        <f>VLOOKUP($E1548,[1]AllProteinsNorm!$A$1:$Q$3226,12,FALSE)</f>
        <v>756257.76151669002</v>
      </c>
      <c r="Y1548" s="29">
        <f>VLOOKUP($E1548,[1]AllProteinsNorm!$A$1:$Q$3226,14,FALSE)</f>
        <v>1072311.37926573</v>
      </c>
      <c r="Z1548" s="25">
        <f t="shared" si="192"/>
        <v>0.94549612475280076</v>
      </c>
      <c r="AA1548" s="1">
        <f t="shared" si="192"/>
        <v>1.2193012162122456</v>
      </c>
      <c r="AB1548" s="1">
        <f t="shared" si="192"/>
        <v>0.96541690114036194</v>
      </c>
      <c r="AC1548" s="1">
        <f t="shared" si="192"/>
        <v>0.97292547128898133</v>
      </c>
      <c r="AD1548" s="1">
        <f t="shared" si="192"/>
        <v>0.89686028660561068</v>
      </c>
      <c r="AE1548" s="1">
        <f t="shared" si="192"/>
        <v>1.1198057168395661</v>
      </c>
      <c r="AF1548" s="1">
        <f t="shared" si="192"/>
        <v>0.98212862412403024</v>
      </c>
      <c r="AG1548" s="1">
        <f t="shared" si="192"/>
        <v>0.84121865653589256</v>
      </c>
      <c r="AH1548" s="1">
        <f t="shared" si="192"/>
        <v>0.88813661231795393</v>
      </c>
      <c r="AI1548" s="1">
        <f t="shared" si="192"/>
        <v>0.9530837232588063</v>
      </c>
      <c r="AJ1548" s="1">
        <f t="shared" si="192"/>
        <v>0.47685006536095426</v>
      </c>
      <c r="AK1548" s="1">
        <f t="shared" si="192"/>
        <v>1.0672243142555262</v>
      </c>
      <c r="AL1548" s="1">
        <f t="shared" si="192"/>
        <v>1.1105297436219896</v>
      </c>
      <c r="AM1548" s="1">
        <f t="shared" si="192"/>
        <v>0.55763770681015667</v>
      </c>
      <c r="AN1548" s="29">
        <f t="shared" si="192"/>
        <v>0.79068445832668832</v>
      </c>
      <c r="AO1548" s="1">
        <f t="shared" si="187"/>
        <v>152990.84264014688</v>
      </c>
      <c r="AP1548" s="1">
        <f t="shared" si="188"/>
        <v>129086.64120769427</v>
      </c>
      <c r="AQ1548" s="29">
        <f t="shared" si="189"/>
        <v>348983.11899574159</v>
      </c>
    </row>
    <row r="1549" spans="1:43" x14ac:dyDescent="0.2">
      <c r="A1549" s="26"/>
      <c r="E1549" s="25" t="s">
        <v>3028</v>
      </c>
      <c r="F1549" s="26" t="s">
        <v>3029</v>
      </c>
      <c r="G1549" s="1">
        <v>0.41119906054572802</v>
      </c>
      <c r="H1549" s="1">
        <v>1.11503814908455</v>
      </c>
      <c r="I1549" s="1">
        <f>VLOOKUP(F1549,'[1]SUSMB vs SHAM all proteins sum'!$B$2:$E$3214,2,FALSE)</f>
        <v>0.88341331623616504</v>
      </c>
      <c r="J1549" s="29">
        <f>VLOOKUP(F1549,'[1]SUSMB vs SHAM all proteins sum'!$B$2:$E$3214,3,FALSE)</f>
        <v>1.01981016144384</v>
      </c>
      <c r="K1549" s="25">
        <f>VLOOKUP($E1549,[1]AllProteinsNorm!$A$1:$Q$3226,4,FALSE)</f>
        <v>268616.97541611898</v>
      </c>
      <c r="L1549" s="1">
        <f>VLOOKUP($E1549,[1]AllProteinsNorm!$A$1:$Q$3226,5,FALSE)</f>
        <v>191960.08487813099</v>
      </c>
      <c r="M1549" s="1">
        <f>VLOOKUP($E1549,[1]AllProteinsNorm!$A$1:$Q$3226,10,FALSE)</f>
        <v>374829.53905947402</v>
      </c>
      <c r="N1549" s="1">
        <f>VLOOKUP($E1549,[1]AllProteinsNorm!$A$1:$Q$3226,11,FALSE)</f>
        <v>312966.06490099098</v>
      </c>
      <c r="O1549" s="1">
        <f>VLOOKUP($E1549,[1]AllProteinsNorm!$A$1:$Q$3226,15,FALSE)</f>
        <v>269936.89276812901</v>
      </c>
      <c r="P1549" s="1">
        <f>VLOOKUP($E1549,[1]AllProteinsNorm!$A$1:$Q$3226,6,FALSE)</f>
        <v>321650.94546599803</v>
      </c>
      <c r="Q1549" s="1">
        <f>VLOOKUP($E1549,[1]AllProteinsNorm!$A$1:$Q$3226,8,FALSE)</f>
        <v>304594.23850518803</v>
      </c>
      <c r="R1549" s="1">
        <f>VLOOKUP($E1549,[1]AllProteinsNorm!$A$1:$Q$3226,13,FALSE)</f>
        <v>354820.25704079802</v>
      </c>
      <c r="S1549" s="1">
        <f>VLOOKUP($E1549,[1]AllProteinsNorm!$A$1:$Q$3226,16,FALSE)</f>
        <v>326855.78457039001</v>
      </c>
      <c r="T1549" s="1">
        <f>VLOOKUP($E1549,[1]AllProteinsNorm!$A$1:$Q$3226,17,FALSE)</f>
        <v>247693.85011858601</v>
      </c>
      <c r="U1549" s="1">
        <f>VLOOKUP($E1549,[1]AllProteinsNorm!$A$1:$Q$3226,3,FALSE)</f>
        <v>263424.08695992298</v>
      </c>
      <c r="V1549" s="1">
        <f>VLOOKUP($E1549,[1]AllProteinsNorm!$A$1:$Q$3226,7,FALSE)</f>
        <v>337065.31606907398</v>
      </c>
      <c r="W1549" s="1">
        <f>VLOOKUP($E1549,[1]AllProteinsNorm!$A$1:$Q$3226,9,FALSE)</f>
        <v>234682.30304700599</v>
      </c>
      <c r="X1549" s="1">
        <f>VLOOKUP($E1549,[1]AllProteinsNorm!$A$1:$Q$3226,12,FALSE)</f>
        <v>266251.71440681</v>
      </c>
      <c r="Y1549" s="29">
        <f>VLOOKUP($E1549,[1]AllProteinsNorm!$A$1:$Q$3226,14,FALSE)</f>
        <v>324632.54885512497</v>
      </c>
      <c r="Z1549" s="25">
        <f t="shared" si="192"/>
        <v>0.94696173372747172</v>
      </c>
      <c r="AA1549" s="1">
        <f t="shared" si="192"/>
        <v>0.6767213967064849</v>
      </c>
      <c r="AB1549" s="1">
        <f t="shared" si="192"/>
        <v>1.3213953794624145</v>
      </c>
      <c r="AC1549" s="1">
        <f t="shared" si="192"/>
        <v>1.1033066207278972</v>
      </c>
      <c r="AD1549" s="1">
        <f t="shared" si="192"/>
        <v>0.95161486937573125</v>
      </c>
      <c r="AE1549" s="1">
        <f t="shared" si="192"/>
        <v>1.1339236342070891</v>
      </c>
      <c r="AF1549" s="1">
        <f t="shared" si="192"/>
        <v>1.0737932244656025</v>
      </c>
      <c r="AG1549" s="1">
        <f t="shared" si="192"/>
        <v>1.2508561875081656</v>
      </c>
      <c r="AH1549" s="1">
        <f t="shared" si="192"/>
        <v>1.1522723757727789</v>
      </c>
      <c r="AI1549" s="1">
        <f t="shared" si="192"/>
        <v>0.87320094859445596</v>
      </c>
      <c r="AJ1549" s="1">
        <f t="shared" si="192"/>
        <v>0.92865512206260947</v>
      </c>
      <c r="AK1549" s="1">
        <f t="shared" si="192"/>
        <v>1.1882642770052385</v>
      </c>
      <c r="AL1549" s="1">
        <f t="shared" si="192"/>
        <v>0.8273310360385101</v>
      </c>
      <c r="AM1549" s="1">
        <f t="shared" si="192"/>
        <v>0.93862342352714467</v>
      </c>
      <c r="AN1549" s="29">
        <f t="shared" si="192"/>
        <v>1.1444347506779731</v>
      </c>
      <c r="AO1549" s="1">
        <f t="shared" si="187"/>
        <v>59990.367506987961</v>
      </c>
      <c r="AP1549" s="1">
        <f t="shared" si="188"/>
        <v>35591.263535583224</v>
      </c>
      <c r="AQ1549" s="29">
        <f t="shared" si="189"/>
        <v>39064.566847023983</v>
      </c>
    </row>
    <row r="1550" spans="1:43" x14ac:dyDescent="0.2">
      <c r="A1550" s="26"/>
      <c r="E1550" s="25" t="s">
        <v>3030</v>
      </c>
      <c r="F1550" s="26" t="s">
        <v>3031</v>
      </c>
      <c r="G1550" s="1">
        <v>0.51969870577100397</v>
      </c>
      <c r="H1550" s="1">
        <v>1.0527442029668701</v>
      </c>
      <c r="I1550" s="1">
        <f>VLOOKUP(F1550,'[1]SUSMB vs SHAM all proteins sum'!$B$2:$E$3214,2,FALSE)</f>
        <v>0.45947302772895998</v>
      </c>
      <c r="J1550" s="29">
        <f>VLOOKUP(F1550,'[1]SUSMB vs SHAM all proteins sum'!$B$2:$E$3214,3,FALSE)</f>
        <v>0.90345378625149197</v>
      </c>
      <c r="K1550" s="25">
        <f>VLOOKUP($E1550,[1]AllProteinsNorm!$A$1:$Q$3226,4,FALSE)</f>
        <v>486916.00369625603</v>
      </c>
      <c r="L1550" s="1">
        <f>VLOOKUP($E1550,[1]AllProteinsNorm!$A$1:$Q$3226,5,FALSE)</f>
        <v>421994.00813850999</v>
      </c>
      <c r="M1550" s="1">
        <f>VLOOKUP($E1550,[1]AllProteinsNorm!$A$1:$Q$3226,10,FALSE)</f>
        <v>612950.89905179199</v>
      </c>
      <c r="N1550" s="1">
        <f>VLOOKUP($E1550,[1]AllProteinsNorm!$A$1:$Q$3226,11,FALSE)</f>
        <v>438703.28334867698</v>
      </c>
      <c r="O1550" s="1">
        <f>VLOOKUP($E1550,[1]AllProteinsNorm!$A$1:$Q$3226,15,FALSE)</f>
        <v>493022.96206855198</v>
      </c>
      <c r="P1550" s="1">
        <f>VLOOKUP($E1550,[1]AllProteinsNorm!$A$1:$Q$3226,6,FALSE)</f>
        <v>447480.862023013</v>
      </c>
      <c r="Q1550" s="1">
        <f>VLOOKUP($E1550,[1]AllProteinsNorm!$A$1:$Q$3226,8,FALSE)</f>
        <v>571803.11033429694</v>
      </c>
      <c r="R1550" s="1">
        <f>VLOOKUP($E1550,[1]AllProteinsNorm!$A$1:$Q$3226,13,FALSE)</f>
        <v>503648.26526044297</v>
      </c>
      <c r="S1550" s="1">
        <f>VLOOKUP($E1550,[1]AllProteinsNorm!$A$1:$Q$3226,16,FALSE)</f>
        <v>531652.50373871496</v>
      </c>
      <c r="T1550" s="1">
        <f>VLOOKUP($E1550,[1]AllProteinsNorm!$A$1:$Q$3226,17,FALSE)</f>
        <v>514117.23000883701</v>
      </c>
      <c r="U1550" s="1">
        <f>VLOOKUP($E1550,[1]AllProteinsNorm!$A$1:$Q$3226,3,FALSE)</f>
        <v>350152.10350907699</v>
      </c>
      <c r="V1550" s="1">
        <f>VLOOKUP($E1550,[1]AllProteinsNorm!$A$1:$Q$3226,7,FALSE)</f>
        <v>447129.23043910897</v>
      </c>
      <c r="W1550" s="1">
        <f>VLOOKUP($E1550,[1]AllProteinsNorm!$A$1:$Q$3226,9,FALSE)</f>
        <v>386812.49220293103</v>
      </c>
      <c r="X1550" s="1">
        <f>VLOOKUP($E1550,[1]AllProteinsNorm!$A$1:$Q$3226,12,FALSE)</f>
        <v>672535.96312528802</v>
      </c>
      <c r="Y1550" s="29">
        <f>VLOOKUP($E1550,[1]AllProteinsNorm!$A$1:$Q$3226,14,FALSE)</f>
        <v>402576.07084013999</v>
      </c>
      <c r="Z1550" s="25">
        <f t="shared" si="192"/>
        <v>0.99225332681837952</v>
      </c>
      <c r="AA1550" s="1">
        <f t="shared" si="192"/>
        <v>0.85995316501049823</v>
      </c>
      <c r="AB1550" s="1">
        <f t="shared" si="192"/>
        <v>1.2490913507535095</v>
      </c>
      <c r="AC1550" s="1">
        <f t="shared" si="192"/>
        <v>0.89400387147763416</v>
      </c>
      <c r="AD1550" s="1">
        <f t="shared" si="192"/>
        <v>1.004698285939978</v>
      </c>
      <c r="AE1550" s="1">
        <f t="shared" si="192"/>
        <v>0.91189110782826588</v>
      </c>
      <c r="AF1550" s="1">
        <f t="shared" si="192"/>
        <v>1.1652390437103755</v>
      </c>
      <c r="AG1550" s="1">
        <f t="shared" si="192"/>
        <v>1.026350875628085</v>
      </c>
      <c r="AH1550" s="1">
        <f t="shared" si="192"/>
        <v>1.0834188269464702</v>
      </c>
      <c r="AI1550" s="1">
        <f t="shared" si="192"/>
        <v>1.0476848737326501</v>
      </c>
      <c r="AJ1550" s="1">
        <f t="shared" si="192"/>
        <v>0.71355138660850459</v>
      </c>
      <c r="AK1550" s="1">
        <f t="shared" si="192"/>
        <v>0.91117454150821353</v>
      </c>
      <c r="AL1550" s="1">
        <f t="shared" si="192"/>
        <v>0.78825912340046178</v>
      </c>
      <c r="AM1550" s="1">
        <f t="shared" si="192"/>
        <v>1.3705157393683776</v>
      </c>
      <c r="AN1550" s="29">
        <f t="shared" si="192"/>
        <v>0.8203826585206816</v>
      </c>
      <c r="AO1550" s="1">
        <f t="shared" ref="AO1550:AO1613" si="193">_xlfn.STDEV.P(K1550:O1550)</f>
        <v>66916.615934631438</v>
      </c>
      <c r="AP1550" s="1">
        <f t="shared" ref="AP1550:AP1613" si="194">_xlfn.STDEV.P(P1550:T1550)</f>
        <v>40458.475871173177</v>
      </c>
      <c r="AQ1550" s="29">
        <f t="shared" ref="AQ1550:AQ1613" si="195">_xlfn.STDEV.P(U1550:Y1550)</f>
        <v>114651.50610620028</v>
      </c>
    </row>
    <row r="1551" spans="1:43" x14ac:dyDescent="0.2">
      <c r="A1551" s="26"/>
      <c r="E1551" s="25" t="s">
        <v>3032</v>
      </c>
      <c r="F1551" s="26" t="s">
        <v>3033</v>
      </c>
      <c r="G1551" s="1">
        <v>0.748058379930852</v>
      </c>
      <c r="H1551" s="1">
        <v>1.29909367898814</v>
      </c>
      <c r="I1551" s="1">
        <f>VLOOKUP(F1551,'[1]SUSMB vs SHAM all proteins sum'!$B$2:$E$3214,2,FALSE)</f>
        <v>0.58572248412024597</v>
      </c>
      <c r="J1551" s="29">
        <f>VLOOKUP(F1551,'[1]SUSMB vs SHAM all proteins sum'!$B$2:$E$3214,3,FALSE)</f>
        <v>1.5869877776833401</v>
      </c>
      <c r="K1551" s="25">
        <f>VLOOKUP($E1551,[1]AllProteinsNorm!$A$1:$Q$3226,4,FALSE)</f>
        <v>64205.945610695599</v>
      </c>
      <c r="L1551" s="1">
        <f>VLOOKUP($E1551,[1]AllProteinsNorm!$A$1:$Q$3226,5,FALSE)</f>
        <v>100600.538134767</v>
      </c>
      <c r="M1551" s="1">
        <f>VLOOKUP($E1551,[1]AllProteinsNorm!$A$1:$Q$3226,10,FALSE)</f>
        <v>64055.175355987703</v>
      </c>
      <c r="N1551" s="1">
        <f>VLOOKUP($E1551,[1]AllProteinsNorm!$A$1:$Q$3226,11,FALSE)</f>
        <v>74939.473026302803</v>
      </c>
      <c r="O1551" s="1">
        <f>VLOOKUP($E1551,[1]AllProteinsNorm!$A$1:$Q$3226,15,FALSE)</f>
        <v>1864.76939533327</v>
      </c>
      <c r="P1551" s="1">
        <f>VLOOKUP($E1551,[1]AllProteinsNorm!$A$1:$Q$3226,6,FALSE)</f>
        <v>23591.568054943898</v>
      </c>
      <c r="Q1551" s="1">
        <f>VLOOKUP($E1551,[1]AllProteinsNorm!$A$1:$Q$3226,8,FALSE)</f>
        <v>65949.0465161709</v>
      </c>
      <c r="R1551" s="1">
        <f>VLOOKUP($E1551,[1]AllProteinsNorm!$A$1:$Q$3226,13,FALSE)</f>
        <v>56357.379207501697</v>
      </c>
      <c r="S1551" s="1">
        <f>VLOOKUP($E1551,[1]AllProteinsNorm!$A$1:$Q$3226,16,FALSE)</f>
        <v>90599.632226781396</v>
      </c>
      <c r="T1551" s="1">
        <f>VLOOKUP($E1551,[1]AllProteinsNorm!$A$1:$Q$3226,17,FALSE)</f>
        <v>26929.316968727999</v>
      </c>
      <c r="U1551" s="1">
        <f>VLOOKUP($E1551,[1]AllProteinsNorm!$A$1:$Q$3226,3,FALSE)</f>
        <v>59361.650996096403</v>
      </c>
      <c r="V1551" s="1">
        <f>VLOOKUP($E1551,[1]AllProteinsNorm!$A$1:$Q$3226,7,FALSE)</f>
        <v>73059.119174117601</v>
      </c>
      <c r="W1551" s="1">
        <f>VLOOKUP($E1551,[1]AllProteinsNorm!$A$1:$Q$3226,9,FALSE)</f>
        <v>96570.2567882187</v>
      </c>
      <c r="X1551" s="1">
        <f>VLOOKUP($E1551,[1]AllProteinsNorm!$A$1:$Q$3226,12,FALSE)</f>
        <v>15659.9908164836</v>
      </c>
      <c r="Y1551" s="29">
        <f>VLOOKUP($E1551,[1]AllProteinsNorm!$A$1:$Q$3226,14,FALSE)</f>
        <v>88739.741692680196</v>
      </c>
      <c r="Z1551" s="25">
        <f t="shared" si="192"/>
        <v>1.0502634623418445</v>
      </c>
      <c r="AA1551" s="1">
        <f t="shared" si="192"/>
        <v>1.6455963461002672</v>
      </c>
      <c r="AB1551" s="1">
        <f t="shared" si="192"/>
        <v>1.0477972033650234</v>
      </c>
      <c r="AC1551" s="1">
        <f t="shared" si="192"/>
        <v>1.2258395956645947</v>
      </c>
      <c r="AD1551" s="1">
        <f t="shared" si="192"/>
        <v>3.0503392528270407E-2</v>
      </c>
      <c r="AE1551" s="1">
        <f t="shared" si="192"/>
        <v>0.38590447834368719</v>
      </c>
      <c r="AF1551" s="1">
        <f t="shared" si="192"/>
        <v>1.0787766346778771</v>
      </c>
      <c r="AG1551" s="1">
        <f t="shared" si="192"/>
        <v>0.92187873960885902</v>
      </c>
      <c r="AH1551" s="1">
        <f t="shared" si="192"/>
        <v>1.4820042369027311</v>
      </c>
      <c r="AI1551" s="1">
        <f t="shared" si="192"/>
        <v>0.44050247074572824</v>
      </c>
      <c r="AJ1551" s="1">
        <f t="shared" si="192"/>
        <v>0.9710218035493392</v>
      </c>
      <c r="AK1551" s="1">
        <f t="shared" si="192"/>
        <v>1.195081276813593</v>
      </c>
      <c r="AL1551" s="1">
        <f t="shared" si="192"/>
        <v>1.579670095797796</v>
      </c>
      <c r="AM1551" s="1">
        <f t="shared" si="192"/>
        <v>0.25616188685836833</v>
      </c>
      <c r="AN1551" s="29">
        <f t="shared" si="192"/>
        <v>1.4515806514646163</v>
      </c>
      <c r="AO1551" s="1">
        <f t="shared" si="193"/>
        <v>32493.108580830361</v>
      </c>
      <c r="AP1551" s="1">
        <f t="shared" si="194"/>
        <v>25046.850604069419</v>
      </c>
      <c r="AQ1551" s="29">
        <f t="shared" si="195"/>
        <v>28556.443644132494</v>
      </c>
    </row>
    <row r="1552" spans="1:43" x14ac:dyDescent="0.2">
      <c r="A1552" s="26"/>
      <c r="E1552" s="25" t="s">
        <v>3034</v>
      </c>
      <c r="F1552" s="26" t="s">
        <v>3035</v>
      </c>
      <c r="G1552" s="1">
        <v>0.75944775622503402</v>
      </c>
      <c r="H1552" s="1">
        <v>0.82246690098004205</v>
      </c>
      <c r="I1552" s="1">
        <f>VLOOKUP(F1552,'[1]SUSMB vs SHAM all proteins sum'!$B$2:$E$3214,2,FALSE)</f>
        <v>0.80841702167111895</v>
      </c>
      <c r="J1552" s="29">
        <f>VLOOKUP(F1552,'[1]SUSMB vs SHAM all proteins sum'!$B$2:$E$3214,3,FALSE)</f>
        <v>0.85755366323225302</v>
      </c>
      <c r="K1552" s="25">
        <f>VLOOKUP($E1552,[1]AllProteinsNorm!$A$1:$Q$3226,4,FALSE)</f>
        <v>16240.1169170384</v>
      </c>
      <c r="L1552" s="1">
        <f>VLOOKUP($E1552,[1]AllProteinsNorm!$A$1:$Q$3226,5,FALSE)</f>
        <v>4627.8421902689797</v>
      </c>
      <c r="M1552" s="1">
        <f>VLOOKUP($E1552,[1]AllProteinsNorm!$A$1:$Q$3226,10,FALSE)</f>
        <v>34692.393418608997</v>
      </c>
      <c r="N1552" s="1">
        <f>VLOOKUP($E1552,[1]AllProteinsNorm!$A$1:$Q$3226,11,FALSE)</f>
        <v>3190.4199367576298</v>
      </c>
      <c r="O1552" s="1">
        <f>VLOOKUP($E1552,[1]AllProteinsNorm!$A$1:$Q$3226,15,FALSE)</f>
        <v>47670.347458661403</v>
      </c>
      <c r="P1552" s="1">
        <f>VLOOKUP($E1552,[1]AllProteinsNorm!$A$1:$Q$3226,6,FALSE)</f>
        <v>5951.1845802316102</v>
      </c>
      <c r="Q1552" s="1">
        <f>VLOOKUP($E1552,[1]AllProteinsNorm!$A$1:$Q$3226,8,FALSE)</f>
        <v>26743.341655720898</v>
      </c>
      <c r="R1552" s="1">
        <f>VLOOKUP($E1552,[1]AllProteinsNorm!$A$1:$Q$3226,13,FALSE)</f>
        <v>5165.0199281190899</v>
      </c>
      <c r="S1552" s="1">
        <f>VLOOKUP($E1552,[1]AllProteinsNorm!$A$1:$Q$3226,16,FALSE)</f>
        <v>15747.0902487396</v>
      </c>
      <c r="T1552" s="1">
        <f>VLOOKUP($E1552,[1]AllProteinsNorm!$A$1:$Q$3226,17,FALSE)</f>
        <v>11529.1916685632</v>
      </c>
      <c r="U1552" s="1">
        <f>VLOOKUP($E1552,[1]AllProteinsNorm!$A$1:$Q$3226,3,FALSE)</f>
        <v>15311.474452575299</v>
      </c>
      <c r="V1552" s="1">
        <f>VLOOKUP($E1552,[1]AllProteinsNorm!$A$1:$Q$3226,7,FALSE)</f>
        <v>24614.658235506198</v>
      </c>
      <c r="W1552" s="1">
        <f>VLOOKUP($E1552,[1]AllProteinsNorm!$A$1:$Q$3226,9,FALSE)</f>
        <v>4953.5863642194099</v>
      </c>
      <c r="X1552" s="1">
        <f>VLOOKUP($E1552,[1]AllProteinsNorm!$A$1:$Q$3226,12,FALSE)</f>
        <v>6471.0208673307397</v>
      </c>
      <c r="Y1552" s="29">
        <f>VLOOKUP($E1552,[1]AllProteinsNorm!$A$1:$Q$3226,14,FALSE)</f>
        <v>15223.0366108532</v>
      </c>
      <c r="Z1552" s="25">
        <f t="shared" si="192"/>
        <v>0.76301193452215155</v>
      </c>
      <c r="AA1552" s="1">
        <f t="shared" si="192"/>
        <v>0.2174306281351765</v>
      </c>
      <c r="AB1552" s="1">
        <f t="shared" si="192"/>
        <v>1.6299581062599697</v>
      </c>
      <c r="AC1552" s="1">
        <f t="shared" si="192"/>
        <v>0.149895995227072</v>
      </c>
      <c r="AD1552" s="1">
        <f t="shared" si="192"/>
        <v>2.2397033358556309</v>
      </c>
      <c r="AE1552" s="1">
        <f t="shared" si="192"/>
        <v>0.27960542910235398</v>
      </c>
      <c r="AF1552" s="1">
        <f t="shared" si="192"/>
        <v>1.2564865731298966</v>
      </c>
      <c r="AG1552" s="1">
        <f t="shared" si="192"/>
        <v>0.24266893319375801</v>
      </c>
      <c r="AH1552" s="1">
        <f t="shared" si="192"/>
        <v>0.73984798601910828</v>
      </c>
      <c r="AI1552" s="1">
        <f t="shared" si="192"/>
        <v>0.54167780216395833</v>
      </c>
      <c r="AJ1552" s="1">
        <f t="shared" si="192"/>
        <v>0.71938138143506059</v>
      </c>
      <c r="AK1552" s="1">
        <f t="shared" si="192"/>
        <v>1.1564743095027057</v>
      </c>
      <c r="AL1552" s="1">
        <f t="shared" si="192"/>
        <v>0.23273511723429585</v>
      </c>
      <c r="AM1552" s="1">
        <f t="shared" si="192"/>
        <v>0.3040289780879023</v>
      </c>
      <c r="AN1552" s="29">
        <f t="shared" si="192"/>
        <v>0.71522629258674397</v>
      </c>
      <c r="AO1552" s="1">
        <f t="shared" si="193"/>
        <v>17356.672118057486</v>
      </c>
      <c r="AP1552" s="1">
        <f t="shared" si="194"/>
        <v>7869.6663657821591</v>
      </c>
      <c r="AQ1552" s="29">
        <f t="shared" si="195"/>
        <v>7100.1701140893738</v>
      </c>
    </row>
    <row r="1553" spans="1:43" x14ac:dyDescent="0.2">
      <c r="A1553" s="26"/>
      <c r="E1553" s="25" t="s">
        <v>3036</v>
      </c>
      <c r="F1553" s="26" t="s">
        <v>3037</v>
      </c>
      <c r="G1553" s="1">
        <v>0.924274724726042</v>
      </c>
      <c r="H1553" s="1">
        <v>1.0498263213397201</v>
      </c>
      <c r="I1553" s="1">
        <f>VLOOKUP(F1553,'[1]SUSMB vs SHAM all proteins sum'!$B$2:$E$3214,2,FALSE)</f>
        <v>0.88931372723448399</v>
      </c>
      <c r="J1553" s="29">
        <f>VLOOKUP(F1553,'[1]SUSMB vs SHAM all proteins sum'!$B$2:$E$3214,3,FALSE)</f>
        <v>1.0939929164398099</v>
      </c>
      <c r="K1553" s="25">
        <f>VLOOKUP($E1553,[1]AllProteinsNorm!$A$1:$Q$3226,4,FALSE)</f>
        <v>23220.563821672102</v>
      </c>
      <c r="L1553" s="1">
        <f>VLOOKUP($E1553,[1]AllProteinsNorm!$A$1:$Q$3226,5,FALSE)</f>
        <v>28471.687711058901</v>
      </c>
      <c r="M1553" s="1">
        <f>VLOOKUP($E1553,[1]AllProteinsNorm!$A$1:$Q$3226,10,FALSE)</f>
        <v>33418.211179316299</v>
      </c>
      <c r="N1553" s="1">
        <f>VLOOKUP($E1553,[1]AllProteinsNorm!$A$1:$Q$3226,11,FALSE)</f>
        <v>51013.363780652799</v>
      </c>
      <c r="O1553" s="1">
        <f>VLOOKUP($E1553,[1]AllProteinsNorm!$A$1:$Q$3226,15,FALSE)</f>
        <v>3736.5687047782599</v>
      </c>
      <c r="P1553" s="1">
        <f>VLOOKUP($E1553,[1]AllProteinsNorm!$A$1:$Q$3226,6,FALSE)</f>
        <v>13160.684832468</v>
      </c>
      <c r="Q1553" s="1">
        <f>VLOOKUP($E1553,[1]AllProteinsNorm!$A$1:$Q$3226,8,FALSE)</f>
        <v>19283.072998811898</v>
      </c>
      <c r="R1553" s="1">
        <f>VLOOKUP($E1553,[1]AllProteinsNorm!$A$1:$Q$3226,13,FALSE)</f>
        <v>40138.739602309397</v>
      </c>
      <c r="S1553" s="1">
        <f>VLOOKUP($E1553,[1]AllProteinsNorm!$A$1:$Q$3226,16,FALSE)</f>
        <v>31047.4185886347</v>
      </c>
      <c r="T1553" s="1">
        <f>VLOOKUP($E1553,[1]AllProteinsNorm!$A$1:$Q$3226,17,FALSE)</f>
        <v>16981.241126802801</v>
      </c>
      <c r="U1553" s="1">
        <f>VLOOKUP($E1553,[1]AllProteinsNorm!$A$1:$Q$3226,3,FALSE)</f>
        <v>13673.2161228613</v>
      </c>
      <c r="V1553" s="1">
        <f>VLOOKUP($E1553,[1]AllProteinsNorm!$A$1:$Q$3226,7,FALSE)</f>
        <v>5889.4473613315404</v>
      </c>
      <c r="W1553" s="1">
        <f>VLOOKUP($E1553,[1]AllProteinsNorm!$A$1:$Q$3226,9,FALSE)</f>
        <v>65948.983375685901</v>
      </c>
      <c r="X1553" s="1">
        <f>VLOOKUP($E1553,[1]AllProteinsNorm!$A$1:$Q$3226,12,FALSE)</f>
        <v>27252.764312343199</v>
      </c>
      <c r="Y1553" s="29">
        <f>VLOOKUP($E1553,[1]AllProteinsNorm!$A$1:$Q$3226,14,FALSE)</f>
        <v>45596.842156062303</v>
      </c>
      <c r="Z1553" s="25">
        <f t="shared" ref="Z1553:AN1569" si="196">K1553/AVERAGE($K1553:$O1553)</f>
        <v>0.8301336410813589</v>
      </c>
      <c r="AA1553" s="1">
        <f t="shared" si="196"/>
        <v>1.0178609774002783</v>
      </c>
      <c r="AB1553" s="1">
        <f t="shared" si="196"/>
        <v>1.1946988685442674</v>
      </c>
      <c r="AC1553" s="1">
        <f t="shared" si="196"/>
        <v>1.8237244256540095</v>
      </c>
      <c r="AD1553" s="1">
        <f t="shared" si="196"/>
        <v>0.13358208732008606</v>
      </c>
      <c r="AE1553" s="1">
        <f t="shared" si="196"/>
        <v>0.47049362379841475</v>
      </c>
      <c r="AF1553" s="1">
        <f t="shared" si="196"/>
        <v>0.68936860115348675</v>
      </c>
      <c r="AG1553" s="1">
        <f t="shared" si="196"/>
        <v>1.4349573210355511</v>
      </c>
      <c r="AH1553" s="1">
        <f t="shared" si="196"/>
        <v>1.1099431881626227</v>
      </c>
      <c r="AI1553" s="1">
        <f t="shared" si="196"/>
        <v>0.60707826196350434</v>
      </c>
      <c r="AJ1553" s="1">
        <f t="shared" si="196"/>
        <v>0.48881658397844369</v>
      </c>
      <c r="AK1553" s="1">
        <f t="shared" si="196"/>
        <v>0.2105473587792967</v>
      </c>
      <c r="AL1553" s="1">
        <f t="shared" si="196"/>
        <v>2.3576718513689334</v>
      </c>
      <c r="AM1553" s="1">
        <f t="shared" si="196"/>
        <v>0.97428454545202658</v>
      </c>
      <c r="AN1553" s="29">
        <f t="shared" si="196"/>
        <v>1.630084131096621</v>
      </c>
      <c r="AO1553" s="1">
        <f t="shared" si="193"/>
        <v>15301.945135711165</v>
      </c>
      <c r="AP1553" s="1">
        <f t="shared" si="194"/>
        <v>9990.5300345690739</v>
      </c>
      <c r="AQ1553" s="29">
        <f t="shared" si="195"/>
        <v>21803.846925617723</v>
      </c>
    </row>
    <row r="1554" spans="1:43" x14ac:dyDescent="0.2">
      <c r="A1554" s="26"/>
      <c r="E1554" s="25" t="s">
        <v>3038</v>
      </c>
      <c r="F1554" s="26" t="s">
        <v>3039</v>
      </c>
      <c r="G1554" s="43">
        <v>2.8315763327753901E-2</v>
      </c>
      <c r="H1554" s="1">
        <v>0.77335560487750898</v>
      </c>
      <c r="I1554" s="1">
        <f>VLOOKUP(F1554,'[1]SUSMB vs SHAM all proteins sum'!$B$2:$E$3214,2,FALSE)</f>
        <v>0.78462555718714599</v>
      </c>
      <c r="J1554" s="29">
        <f>VLOOKUP(F1554,'[1]SUSMB vs SHAM all proteins sum'!$B$2:$E$3214,3,FALSE)</f>
        <v>0.96136740628522499</v>
      </c>
      <c r="K1554" s="25">
        <f>VLOOKUP($E1554,[1]AllProteinsNorm!$A$1:$Q$3226,4,FALSE)</f>
        <v>205994.618751081</v>
      </c>
      <c r="L1554" s="1">
        <f>VLOOKUP($E1554,[1]AllProteinsNorm!$A$1:$Q$3226,5,FALSE)</f>
        <v>215877.18040099301</v>
      </c>
      <c r="M1554" s="1">
        <f>VLOOKUP($E1554,[1]AllProteinsNorm!$A$1:$Q$3226,10,FALSE)</f>
        <v>215201.55866231601</v>
      </c>
      <c r="N1554" s="1">
        <f>VLOOKUP($E1554,[1]AllProteinsNorm!$A$1:$Q$3226,11,FALSE)</f>
        <v>235042.417353631</v>
      </c>
      <c r="O1554" s="1">
        <f>VLOOKUP($E1554,[1]AllProteinsNorm!$A$1:$Q$3226,15,FALSE)</f>
        <v>224651.840968273</v>
      </c>
      <c r="P1554" s="1">
        <f>VLOOKUP($E1554,[1]AllProteinsNorm!$A$1:$Q$3226,6,FALSE)</f>
        <v>197452.19712960301</v>
      </c>
      <c r="Q1554" s="1">
        <f>VLOOKUP($E1554,[1]AllProteinsNorm!$A$1:$Q$3226,8,FALSE)</f>
        <v>139591.64153612699</v>
      </c>
      <c r="R1554" s="1">
        <f>VLOOKUP($E1554,[1]AllProteinsNorm!$A$1:$Q$3226,13,FALSE)</f>
        <v>138662.34572059501</v>
      </c>
      <c r="S1554" s="1">
        <f>VLOOKUP($E1554,[1]AllProteinsNorm!$A$1:$Q$3226,16,FALSE)</f>
        <v>222128.38930762201</v>
      </c>
      <c r="T1554" s="1">
        <f>VLOOKUP($E1554,[1]AllProteinsNorm!$A$1:$Q$3226,17,FALSE)</f>
        <v>164655.57642018399</v>
      </c>
      <c r="U1554" s="1">
        <f>VLOOKUP($E1554,[1]AllProteinsNorm!$A$1:$Q$3226,3,FALSE)</f>
        <v>134197.04996572001</v>
      </c>
      <c r="V1554" s="1">
        <f>VLOOKUP($E1554,[1]AllProteinsNorm!$A$1:$Q$3226,7,FALSE)</f>
        <v>192962.85706105299</v>
      </c>
      <c r="W1554" s="1">
        <f>VLOOKUP($E1554,[1]AllProteinsNorm!$A$1:$Q$3226,9,FALSE)</f>
        <v>259619.66437120299</v>
      </c>
      <c r="X1554" s="1">
        <f>VLOOKUP($E1554,[1]AllProteinsNorm!$A$1:$Q$3226,12,FALSE)</f>
        <v>206174.12211998701</v>
      </c>
      <c r="Y1554" s="29">
        <f>VLOOKUP($E1554,[1]AllProteinsNorm!$A$1:$Q$3226,14,FALSE)</f>
        <v>299380.00665727898</v>
      </c>
      <c r="Z1554" s="25">
        <f t="shared" si="196"/>
        <v>0.93909874671884153</v>
      </c>
      <c r="AA1554" s="1">
        <f t="shared" si="196"/>
        <v>0.98415187148526384</v>
      </c>
      <c r="AB1554" s="1">
        <f t="shared" si="196"/>
        <v>0.98107181273472799</v>
      </c>
      <c r="AC1554" s="1">
        <f t="shared" si="196"/>
        <v>1.0715233286228913</v>
      </c>
      <c r="AD1554" s="1">
        <f t="shared" si="196"/>
        <v>1.0241542404382764</v>
      </c>
      <c r="AE1554" s="1">
        <f t="shared" si="196"/>
        <v>0.90015512048573243</v>
      </c>
      <c r="AF1554" s="1">
        <f t="shared" si="196"/>
        <v>0.63637747633305453</v>
      </c>
      <c r="AG1554" s="1">
        <f t="shared" si="196"/>
        <v>0.6321409552967856</v>
      </c>
      <c r="AH1554" s="1">
        <f t="shared" si="196"/>
        <v>1.0126502006420401</v>
      </c>
      <c r="AI1554" s="1">
        <f t="shared" si="196"/>
        <v>0.75064021766176248</v>
      </c>
      <c r="AJ1554" s="1">
        <f t="shared" si="196"/>
        <v>0.61178433786398156</v>
      </c>
      <c r="AK1554" s="1">
        <f t="shared" si="196"/>
        <v>0.87968888861263461</v>
      </c>
      <c r="AL1554" s="1">
        <f t="shared" si="196"/>
        <v>1.1835673325485041</v>
      </c>
      <c r="AM1554" s="1">
        <f t="shared" si="196"/>
        <v>0.93991707580818118</v>
      </c>
      <c r="AN1554" s="29">
        <f t="shared" si="196"/>
        <v>1.3648288035342366</v>
      </c>
      <c r="AO1554" s="1">
        <f t="shared" si="193"/>
        <v>9818.3264133066532</v>
      </c>
      <c r="AP1554" s="1">
        <f t="shared" si="194"/>
        <v>32787.409268431977</v>
      </c>
      <c r="AQ1554" s="29">
        <f t="shared" si="195"/>
        <v>56821.575239049838</v>
      </c>
    </row>
    <row r="1555" spans="1:43" x14ac:dyDescent="0.2">
      <c r="A1555" s="26"/>
      <c r="E1555" s="25" t="s">
        <v>3040</v>
      </c>
      <c r="F1555" s="26" t="s">
        <v>3041</v>
      </c>
      <c r="G1555" s="1">
        <v>0.91577771914361095</v>
      </c>
      <c r="H1555" s="1">
        <v>1.0326690094755999</v>
      </c>
      <c r="I1555" s="1">
        <f>VLOOKUP(F1555,'[1]SUSMB vs SHAM all proteins sum'!$B$2:$E$3214,2,FALSE)</f>
        <v>0.40193273596020901</v>
      </c>
      <c r="J1555" s="29">
        <f>VLOOKUP(F1555,'[1]SUSMB vs SHAM all proteins sum'!$B$2:$E$3214,3,FALSE)</f>
        <v>0.80355732927851098</v>
      </c>
      <c r="K1555" s="25">
        <f>VLOOKUP($E1555,[1]AllProteinsNorm!$A$1:$Q$3226,4,FALSE)</f>
        <v>230215.603043112</v>
      </c>
      <c r="L1555" s="1">
        <f>VLOOKUP($E1555,[1]AllProteinsNorm!$A$1:$Q$3226,5,FALSE)</f>
        <v>182060.40050294399</v>
      </c>
      <c r="M1555" s="1">
        <f>VLOOKUP($E1555,[1]AllProteinsNorm!$A$1:$Q$3226,10,FALSE)</f>
        <v>462452.04011042399</v>
      </c>
      <c r="N1555" s="1">
        <f>VLOOKUP($E1555,[1]AllProteinsNorm!$A$1:$Q$3226,11,FALSE)</f>
        <v>297442.62560065399</v>
      </c>
      <c r="O1555" s="1">
        <f>VLOOKUP($E1555,[1]AllProteinsNorm!$A$1:$Q$3226,15,FALSE)</f>
        <v>481839.76594931202</v>
      </c>
      <c r="P1555" s="1">
        <f>VLOOKUP($E1555,[1]AllProteinsNorm!$A$1:$Q$3226,6,FALSE)</f>
        <v>685117.93406432495</v>
      </c>
      <c r="Q1555" s="1">
        <f>VLOOKUP($E1555,[1]AllProteinsNorm!$A$1:$Q$3226,8,FALSE)</f>
        <v>181143.88184309599</v>
      </c>
      <c r="R1555" s="1">
        <f>VLOOKUP($E1555,[1]AllProteinsNorm!$A$1:$Q$3226,13,FALSE)</f>
        <v>323427.82839299098</v>
      </c>
      <c r="S1555" s="1">
        <f>VLOOKUP($E1555,[1]AllProteinsNorm!$A$1:$Q$3226,16,FALSE)</f>
        <v>234215.92190878099</v>
      </c>
      <c r="T1555" s="1">
        <f>VLOOKUP($E1555,[1]AllProteinsNorm!$A$1:$Q$3226,17,FALSE)</f>
        <v>347012.97022984101</v>
      </c>
      <c r="U1555" s="1">
        <f>VLOOKUP($E1555,[1]AllProteinsNorm!$A$1:$Q$3226,3,FALSE)</f>
        <v>147669.74108567799</v>
      </c>
      <c r="V1555" s="1">
        <f>VLOOKUP($E1555,[1]AllProteinsNorm!$A$1:$Q$3226,7,FALSE)</f>
        <v>300742.006660813</v>
      </c>
      <c r="W1555" s="1">
        <f>VLOOKUP($E1555,[1]AllProteinsNorm!$A$1:$Q$3226,9,FALSE)</f>
        <v>365901.26268433197</v>
      </c>
      <c r="X1555" s="1">
        <f>VLOOKUP($E1555,[1]AllProteinsNorm!$A$1:$Q$3226,12,FALSE)</f>
        <v>272445.24385628803</v>
      </c>
      <c r="Y1555" s="29">
        <f>VLOOKUP($E1555,[1]AllProteinsNorm!$A$1:$Q$3226,14,FALSE)</f>
        <v>210222.10549891999</v>
      </c>
      <c r="Z1555" s="25">
        <f t="shared" si="196"/>
        <v>0.69593153145487119</v>
      </c>
      <c r="AA1555" s="1">
        <f t="shared" si="196"/>
        <v>0.55036049539862797</v>
      </c>
      <c r="AB1555" s="1">
        <f t="shared" si="196"/>
        <v>1.3979719543084468</v>
      </c>
      <c r="AC1555" s="1">
        <f t="shared" si="196"/>
        <v>0.89915583139452371</v>
      </c>
      <c r="AD1555" s="1">
        <f t="shared" si="196"/>
        <v>1.4565801874435302</v>
      </c>
      <c r="AE1555" s="1">
        <f t="shared" si="196"/>
        <v>2.0710810508846991</v>
      </c>
      <c r="AF1555" s="1">
        <f t="shared" si="196"/>
        <v>0.5475899002429403</v>
      </c>
      <c r="AG1555" s="1">
        <f t="shared" si="196"/>
        <v>0.97770794400285088</v>
      </c>
      <c r="AH1555" s="1">
        <f t="shared" si="196"/>
        <v>0.70802431751147699</v>
      </c>
      <c r="AI1555" s="1">
        <f t="shared" si="196"/>
        <v>1.0490047790615313</v>
      </c>
      <c r="AJ1555" s="1">
        <f t="shared" si="196"/>
        <v>0.44639906116204925</v>
      </c>
      <c r="AK1555" s="1">
        <f t="shared" si="196"/>
        <v>0.90912971363229567</v>
      </c>
      <c r="AL1555" s="1">
        <f t="shared" si="196"/>
        <v>1.1061032472829044</v>
      </c>
      <c r="AM1555" s="1">
        <f t="shared" si="196"/>
        <v>0.82358985789071715</v>
      </c>
      <c r="AN1555" s="29">
        <f t="shared" si="196"/>
        <v>0.63549207739031299</v>
      </c>
      <c r="AO1555" s="1">
        <f t="shared" si="193"/>
        <v>121242.46313732208</v>
      </c>
      <c r="AP1555" s="1">
        <f t="shared" si="194"/>
        <v>175982.87230716689</v>
      </c>
      <c r="AQ1555" s="29">
        <f t="shared" si="195"/>
        <v>74998.633111334668</v>
      </c>
    </row>
    <row r="1556" spans="1:43" x14ac:dyDescent="0.2">
      <c r="A1556" s="26"/>
      <c r="E1556" s="25" t="s">
        <v>3042</v>
      </c>
      <c r="F1556" s="26" t="s">
        <v>3043</v>
      </c>
      <c r="G1556" s="43">
        <v>2.3351038504390399E-2</v>
      </c>
      <c r="H1556" s="1">
        <v>0.83878278948996998</v>
      </c>
      <c r="I1556" s="1">
        <f>VLOOKUP(F1556,'[1]SUSMB vs SHAM all proteins sum'!$B$2:$E$3214,2,FALSE)</f>
        <v>0.88238999491616699</v>
      </c>
      <c r="J1556" s="29">
        <f>VLOOKUP(F1556,'[1]SUSMB vs SHAM all proteins sum'!$B$2:$E$3214,3,FALSE)</f>
        <v>1.01040341288041</v>
      </c>
      <c r="K1556" s="25">
        <f>VLOOKUP($E1556,[1]AllProteinsNorm!$A$1:$Q$3226,4,FALSE)</f>
        <v>1119591.2240496301</v>
      </c>
      <c r="L1556" s="1">
        <f>VLOOKUP($E1556,[1]AllProteinsNorm!$A$1:$Q$3226,5,FALSE)</f>
        <v>1216802.56184765</v>
      </c>
      <c r="M1556" s="1">
        <f>VLOOKUP($E1556,[1]AllProteinsNorm!$A$1:$Q$3226,10,FALSE)</f>
        <v>1267631.0249326399</v>
      </c>
      <c r="N1556" s="1">
        <f>VLOOKUP($E1556,[1]AllProteinsNorm!$A$1:$Q$3226,11,FALSE)</f>
        <v>1268547.9643723899</v>
      </c>
      <c r="O1556" s="1">
        <f>VLOOKUP($E1556,[1]AllProteinsNorm!$A$1:$Q$3226,15,FALSE)</f>
        <v>1329244.2017817299</v>
      </c>
      <c r="P1556" s="1">
        <f>VLOOKUP($E1556,[1]AllProteinsNorm!$A$1:$Q$3226,6,FALSE)</f>
        <v>1117300.56842469</v>
      </c>
      <c r="Q1556" s="1">
        <f>VLOOKUP($E1556,[1]AllProteinsNorm!$A$1:$Q$3226,8,FALSE)</f>
        <v>922698.13371992798</v>
      </c>
      <c r="R1556" s="1">
        <f>VLOOKUP($E1556,[1]AllProteinsNorm!$A$1:$Q$3226,13,FALSE)</f>
        <v>1241091.96696825</v>
      </c>
      <c r="S1556" s="1">
        <f>VLOOKUP($E1556,[1]AllProteinsNorm!$A$1:$Q$3226,16,FALSE)</f>
        <v>1008059.46453079</v>
      </c>
      <c r="T1556" s="1">
        <f>VLOOKUP($E1556,[1]AllProteinsNorm!$A$1:$Q$3226,17,FALSE)</f>
        <v>937371.84389647294</v>
      </c>
      <c r="U1556" s="1">
        <f>VLOOKUP($E1556,[1]AllProteinsNorm!$A$1:$Q$3226,3,FALSE)</f>
        <v>1040794.6270167</v>
      </c>
      <c r="V1556" s="1">
        <f>VLOOKUP($E1556,[1]AllProteinsNorm!$A$1:$Q$3226,7,FALSE)</f>
        <v>1133663.0241109601</v>
      </c>
      <c r="W1556" s="1">
        <f>VLOOKUP($E1556,[1]AllProteinsNorm!$A$1:$Q$3226,9,FALSE)</f>
        <v>1420797.98449821</v>
      </c>
      <c r="X1556" s="1">
        <f>VLOOKUP($E1556,[1]AllProteinsNorm!$A$1:$Q$3226,12,FALSE)</f>
        <v>1408641.0203125901</v>
      </c>
      <c r="Y1556" s="29">
        <f>VLOOKUP($E1556,[1]AllProteinsNorm!$A$1:$Q$3226,14,FALSE)</f>
        <v>1298603.1852643599</v>
      </c>
      <c r="Z1556" s="25">
        <f t="shared" si="196"/>
        <v>0.90263162247823248</v>
      </c>
      <c r="AA1556" s="1">
        <f t="shared" si="196"/>
        <v>0.98100489450382355</v>
      </c>
      <c r="AB1556" s="1">
        <f t="shared" si="196"/>
        <v>1.0219835812932134</v>
      </c>
      <c r="AC1556" s="1">
        <f t="shared" si="196"/>
        <v>1.0227228319379462</v>
      </c>
      <c r="AD1556" s="1">
        <f t="shared" si="196"/>
        <v>1.0716570697867844</v>
      </c>
      <c r="AE1556" s="1">
        <f t="shared" si="196"/>
        <v>0.90078486076836495</v>
      </c>
      <c r="AF1556" s="1">
        <f t="shared" si="196"/>
        <v>0.74389339216572514</v>
      </c>
      <c r="AG1556" s="1">
        <f t="shared" si="196"/>
        <v>1.0005873855792149</v>
      </c>
      <c r="AH1556" s="1">
        <f t="shared" si="196"/>
        <v>0.81271300674613911</v>
      </c>
      <c r="AI1556" s="1">
        <f t="shared" si="196"/>
        <v>0.75572356244566197</v>
      </c>
      <c r="AJ1556" s="1">
        <f t="shared" si="196"/>
        <v>0.83910459699089768</v>
      </c>
      <c r="AK1556" s="1">
        <f t="shared" si="196"/>
        <v>0.9139765235883045</v>
      </c>
      <c r="AL1556" s="1">
        <f t="shared" si="196"/>
        <v>1.145469134102977</v>
      </c>
      <c r="AM1556" s="1">
        <f t="shared" si="196"/>
        <v>1.135668003054821</v>
      </c>
      <c r="AN1556" s="29">
        <f t="shared" si="196"/>
        <v>1.046953812151898</v>
      </c>
      <c r="AO1556" s="1">
        <f t="shared" si="193"/>
        <v>70112.369153980122</v>
      </c>
      <c r="AP1556" s="1">
        <f t="shared" si="194"/>
        <v>119653.78227491978</v>
      </c>
      <c r="AQ1556" s="29">
        <f t="shared" si="195"/>
        <v>150632.75064283726</v>
      </c>
    </row>
    <row r="1557" spans="1:43" x14ac:dyDescent="0.2">
      <c r="A1557" s="26"/>
      <c r="E1557" s="25" t="s">
        <v>3044</v>
      </c>
      <c r="F1557" s="26" t="s">
        <v>3045</v>
      </c>
      <c r="G1557" s="1">
        <v>0.524452386939946</v>
      </c>
      <c r="H1557" s="1">
        <v>1.32019594413247</v>
      </c>
      <c r="I1557" s="1">
        <f>VLOOKUP(F1557,'[1]SUSMB vs SHAM all proteins sum'!$B$2:$E$3214,2,FALSE)</f>
        <v>0.36664866307684602</v>
      </c>
      <c r="J1557" s="29">
        <f>VLOOKUP(F1557,'[1]SUSMB vs SHAM all proteins sum'!$B$2:$E$3214,3,FALSE)</f>
        <v>1.4844296111494899</v>
      </c>
      <c r="K1557" s="25">
        <f>VLOOKUP($E1557,[1]AllProteinsNorm!$A$1:$Q$3226,4,FALSE)</f>
        <v>53881.618278265698</v>
      </c>
      <c r="L1557" s="1">
        <f>VLOOKUP($E1557,[1]AllProteinsNorm!$A$1:$Q$3226,5,FALSE)</f>
        <v>63396.827955024797</v>
      </c>
      <c r="M1557" s="1">
        <f>VLOOKUP($E1557,[1]AllProteinsNorm!$A$1:$Q$3226,10,FALSE)</f>
        <v>75817.935093275199</v>
      </c>
      <c r="N1557" s="1">
        <f>VLOOKUP($E1557,[1]AllProteinsNorm!$A$1:$Q$3226,11,FALSE)</f>
        <v>80384.812428353005</v>
      </c>
      <c r="O1557" s="1">
        <f>VLOOKUP($E1557,[1]AllProteinsNorm!$A$1:$Q$3226,15,FALSE)</f>
        <v>9116.0343791837895</v>
      </c>
      <c r="P1557" s="1">
        <f>VLOOKUP($E1557,[1]AllProteinsNorm!$A$1:$Q$3226,6,FALSE)</f>
        <v>65756.392955639894</v>
      </c>
      <c r="Q1557" s="1">
        <f>VLOOKUP($E1557,[1]AllProteinsNorm!$A$1:$Q$3226,8,FALSE)</f>
        <v>49335.393875379399</v>
      </c>
      <c r="R1557" s="1">
        <f>VLOOKUP($E1557,[1]AllProteinsNorm!$A$1:$Q$3226,13,FALSE)</f>
        <v>66334.826895832404</v>
      </c>
      <c r="S1557" s="1">
        <f>VLOOKUP($E1557,[1]AllProteinsNorm!$A$1:$Q$3226,16,FALSE)</f>
        <v>75974.4808860349</v>
      </c>
      <c r="T1557" s="1">
        <f>VLOOKUP($E1557,[1]AllProteinsNorm!$A$1:$Q$3226,17,FALSE)</f>
        <v>46552.833095513997</v>
      </c>
      <c r="U1557" s="1">
        <f>VLOOKUP($E1557,[1]AllProteinsNorm!$A$1:$Q$3226,3,FALSE)</f>
        <v>53895.955578794397</v>
      </c>
      <c r="V1557" s="1">
        <f>VLOOKUP($E1557,[1]AllProteinsNorm!$A$1:$Q$3226,7,FALSE)</f>
        <v>60302.9248407997</v>
      </c>
      <c r="W1557" s="1">
        <f>VLOOKUP($E1557,[1]AllProteinsNorm!$A$1:$Q$3226,9,FALSE)</f>
        <v>77628.895905947502</v>
      </c>
      <c r="X1557" s="1">
        <f>VLOOKUP($E1557,[1]AllProteinsNorm!$A$1:$Q$3226,12,FALSE)</f>
        <v>76535.176573723307</v>
      </c>
      <c r="Y1557" s="29">
        <f>VLOOKUP($E1557,[1]AllProteinsNorm!$A$1:$Q$3226,14,FALSE)</f>
        <v>70840.083175438107</v>
      </c>
      <c r="Z1557" s="25">
        <f t="shared" si="196"/>
        <v>0.95332885311771254</v>
      </c>
      <c r="AA1557" s="1">
        <f t="shared" si="196"/>
        <v>1.121681701791865</v>
      </c>
      <c r="AB1557" s="1">
        <f t="shared" si="196"/>
        <v>1.3414486687268015</v>
      </c>
      <c r="AC1557" s="1">
        <f t="shared" si="196"/>
        <v>1.4222505464598461</v>
      </c>
      <c r="AD1557" s="1">
        <f t="shared" si="196"/>
        <v>0.16129022990377503</v>
      </c>
      <c r="AE1557" s="1">
        <f t="shared" si="196"/>
        <v>1.1634295458205297</v>
      </c>
      <c r="AF1557" s="1">
        <f t="shared" si="196"/>
        <v>0.87289238824324189</v>
      </c>
      <c r="AG1557" s="1">
        <f t="shared" si="196"/>
        <v>1.1736637923489144</v>
      </c>
      <c r="AH1557" s="1">
        <f t="shared" si="196"/>
        <v>1.3442184374501773</v>
      </c>
      <c r="AI1557" s="1">
        <f t="shared" si="196"/>
        <v>0.82366046905143409</v>
      </c>
      <c r="AJ1557" s="1">
        <f t="shared" si="196"/>
        <v>0.95358252334341442</v>
      </c>
      <c r="AK1557" s="1">
        <f t="shared" si="196"/>
        <v>1.0669411946989056</v>
      </c>
      <c r="AL1557" s="1">
        <f t="shared" si="196"/>
        <v>1.3734900447981362</v>
      </c>
      <c r="AM1557" s="1">
        <f t="shared" si="196"/>
        <v>1.3541388406223969</v>
      </c>
      <c r="AN1557" s="29">
        <f t="shared" si="196"/>
        <v>1.2533754071682182</v>
      </c>
      <c r="AO1557" s="1">
        <f t="shared" si="193"/>
        <v>25468.911821984871</v>
      </c>
      <c r="AP1557" s="1">
        <f t="shared" si="194"/>
        <v>11134.482870110682</v>
      </c>
      <c r="AQ1557" s="29">
        <f t="shared" si="195"/>
        <v>9291.6408959632827</v>
      </c>
    </row>
    <row r="1558" spans="1:43" x14ac:dyDescent="0.2">
      <c r="A1558" s="26"/>
      <c r="E1558" s="25" t="s">
        <v>3046</v>
      </c>
      <c r="F1558" s="26" t="s">
        <v>3047</v>
      </c>
      <c r="G1558" s="1">
        <v>0.26198104906220998</v>
      </c>
      <c r="H1558" s="1">
        <v>0.95363549002979198</v>
      </c>
      <c r="I1558" s="1">
        <f>VLOOKUP(F1558,'[1]SUSMB vs SHAM all proteins sum'!$B$2:$E$3214,2,FALSE)</f>
        <v>0.66364948009066105</v>
      </c>
      <c r="J1558" s="29">
        <f>VLOOKUP(F1558,'[1]SUSMB vs SHAM all proteins sum'!$B$2:$E$3214,3,FALSE)</f>
        <v>1.01828368039932</v>
      </c>
      <c r="K1558" s="25">
        <f>VLOOKUP($E1558,[1]AllProteinsNorm!$A$1:$Q$3226,4,FALSE)</f>
        <v>7704960.0339037599</v>
      </c>
      <c r="L1558" s="1">
        <f>VLOOKUP($E1558,[1]AllProteinsNorm!$A$1:$Q$3226,5,FALSE)</f>
        <v>7801184.7760053203</v>
      </c>
      <c r="M1558" s="1">
        <f>VLOOKUP($E1558,[1]AllProteinsNorm!$A$1:$Q$3226,10,FALSE)</f>
        <v>8924893.4039031696</v>
      </c>
      <c r="N1558" s="1">
        <f>VLOOKUP($E1558,[1]AllProteinsNorm!$A$1:$Q$3226,11,FALSE)</f>
        <v>8931199.7100031096</v>
      </c>
      <c r="O1558" s="1">
        <f>VLOOKUP($E1558,[1]AllProteinsNorm!$A$1:$Q$3226,15,FALSE)</f>
        <v>9058230.5869071595</v>
      </c>
      <c r="P1558" s="1">
        <f>VLOOKUP($E1558,[1]AllProteinsNorm!$A$1:$Q$3226,6,FALSE)</f>
        <v>7975083.6167946504</v>
      </c>
      <c r="Q1558" s="1">
        <f>VLOOKUP($E1558,[1]AllProteinsNorm!$A$1:$Q$3226,8,FALSE)</f>
        <v>8538951.9072955195</v>
      </c>
      <c r="R1558" s="1">
        <f>VLOOKUP($E1558,[1]AllProteinsNorm!$A$1:$Q$3226,13,FALSE)</f>
        <v>7820081.5460877502</v>
      </c>
      <c r="S1558" s="1">
        <f>VLOOKUP($E1558,[1]AllProteinsNorm!$A$1:$Q$3226,16,FALSE)</f>
        <v>8175530.5105973203</v>
      </c>
      <c r="T1558" s="1">
        <f>VLOOKUP($E1558,[1]AllProteinsNorm!$A$1:$Q$3226,17,FALSE)</f>
        <v>7861983.9518246297</v>
      </c>
      <c r="U1558" s="1">
        <f>VLOOKUP($E1558,[1]AllProteinsNorm!$A$1:$Q$3226,3,FALSE)</f>
        <v>8550740.0979280807</v>
      </c>
      <c r="V1558" s="1">
        <f>VLOOKUP($E1558,[1]AllProteinsNorm!$A$1:$Q$3226,7,FALSE)</f>
        <v>8606431.2578843199</v>
      </c>
      <c r="W1558" s="1">
        <f>VLOOKUP($E1558,[1]AllProteinsNorm!$A$1:$Q$3226,9,FALSE)</f>
        <v>9005654.91093871</v>
      </c>
      <c r="X1558" s="1">
        <f>VLOOKUP($E1558,[1]AllProteinsNorm!$A$1:$Q$3226,12,FALSE)</f>
        <v>8845192.6422427408</v>
      </c>
      <c r="Y1558" s="29">
        <f>VLOOKUP($E1558,[1]AllProteinsNorm!$A$1:$Q$3226,14,FALSE)</f>
        <v>8105534.8164234702</v>
      </c>
      <c r="Z1558" s="25">
        <f t="shared" si="196"/>
        <v>0.90816536266639725</v>
      </c>
      <c r="AA1558" s="1">
        <f t="shared" si="196"/>
        <v>0.919507144768266</v>
      </c>
      <c r="AB1558" s="1">
        <f t="shared" si="196"/>
        <v>1.0519560152485405</v>
      </c>
      <c r="AC1558" s="1">
        <f t="shared" si="196"/>
        <v>1.0526993245896838</v>
      </c>
      <c r="AD1558" s="1">
        <f t="shared" si="196"/>
        <v>1.0676721527271125</v>
      </c>
      <c r="AE1558" s="1">
        <f t="shared" si="196"/>
        <v>0.94000418863582424</v>
      </c>
      <c r="AF1558" s="1">
        <f t="shared" si="196"/>
        <v>1.0064660065148914</v>
      </c>
      <c r="AG1558" s="1">
        <f t="shared" si="196"/>
        <v>0.92173446223384914</v>
      </c>
      <c r="AH1558" s="1">
        <f t="shared" si="196"/>
        <v>0.96363038853882665</v>
      </c>
      <c r="AI1558" s="1">
        <f t="shared" si="196"/>
        <v>0.92667339940356563</v>
      </c>
      <c r="AJ1558" s="1">
        <f t="shared" si="196"/>
        <v>1.0078554525826053</v>
      </c>
      <c r="AK1558" s="1">
        <f t="shared" si="196"/>
        <v>1.0144196375045802</v>
      </c>
      <c r="AL1558" s="1">
        <f t="shared" si="196"/>
        <v>1.0614751825127029</v>
      </c>
      <c r="AM1558" s="1">
        <f t="shared" si="196"/>
        <v>1.0425618755256043</v>
      </c>
      <c r="AN1558" s="29">
        <f t="shared" si="196"/>
        <v>0.95538016209965404</v>
      </c>
      <c r="AO1558" s="1">
        <f t="shared" si="193"/>
        <v>599542.35816422617</v>
      </c>
      <c r="AP1558" s="1">
        <f t="shared" si="194"/>
        <v>262944.11006435752</v>
      </c>
      <c r="AQ1558" s="29">
        <f t="shared" si="195"/>
        <v>306287.50077889889</v>
      </c>
    </row>
    <row r="1559" spans="1:43" x14ac:dyDescent="0.2">
      <c r="A1559" s="26"/>
      <c r="E1559" s="25" t="s">
        <v>3048</v>
      </c>
      <c r="F1559" s="26" t="s">
        <v>3049</v>
      </c>
      <c r="G1559" s="1">
        <v>0.34756633516853802</v>
      </c>
      <c r="H1559" s="1">
        <v>1.4503262975632101</v>
      </c>
      <c r="I1559" s="1">
        <f>VLOOKUP(F1559,'[1]SUSMB vs SHAM all proteins sum'!$B$2:$E$3214,2,FALSE)</f>
        <v>0.98972361765964501</v>
      </c>
      <c r="J1559" s="29">
        <f>VLOOKUP(F1559,'[1]SUSMB vs SHAM all proteins sum'!$B$2:$E$3214,3,FALSE)</f>
        <v>0.99575957565737705</v>
      </c>
      <c r="K1559" s="25">
        <f>VLOOKUP($E1559,[1]AllProteinsNorm!$A$1:$Q$3226,4,FALSE)</f>
        <v>244684.72360077401</v>
      </c>
      <c r="L1559" s="1">
        <f>VLOOKUP($E1559,[1]AllProteinsNorm!$A$1:$Q$3226,5,FALSE)</f>
        <v>237603.79812252001</v>
      </c>
      <c r="M1559" s="1">
        <f>VLOOKUP($E1559,[1]AllProteinsNorm!$A$1:$Q$3226,10,FALSE)</f>
        <v>261919.48116609501</v>
      </c>
      <c r="N1559" s="1">
        <f>VLOOKUP($E1559,[1]AllProteinsNorm!$A$1:$Q$3226,11,FALSE)</f>
        <v>213017.10045576701</v>
      </c>
      <c r="O1559" s="1">
        <f>VLOOKUP($E1559,[1]AllProteinsNorm!$A$1:$Q$3226,15,FALSE)</f>
        <v>264229.33300767699</v>
      </c>
      <c r="P1559" s="1">
        <f>VLOOKUP($E1559,[1]AllProteinsNorm!$A$1:$Q$3226,6,FALSE)</f>
        <v>235826.59606462499</v>
      </c>
      <c r="Q1559" s="1">
        <f>VLOOKUP($E1559,[1]AllProteinsNorm!$A$1:$Q$3226,8,FALSE)</f>
        <v>857726.51612394303</v>
      </c>
      <c r="R1559" s="1">
        <f>VLOOKUP($E1559,[1]AllProteinsNorm!$A$1:$Q$3226,13,FALSE)</f>
        <v>866668.68101467902</v>
      </c>
      <c r="S1559" s="1">
        <f>VLOOKUP($E1559,[1]AllProteinsNorm!$A$1:$Q$3226,16,FALSE)</f>
        <v>154580.87615012401</v>
      </c>
      <c r="T1559" s="1">
        <f>VLOOKUP($E1559,[1]AllProteinsNorm!$A$1:$Q$3226,17,FALSE)</f>
        <v>202955.88859335301</v>
      </c>
      <c r="U1559" s="1">
        <f>VLOOKUP($E1559,[1]AllProteinsNorm!$A$1:$Q$3226,3,FALSE)</f>
        <v>139629.652728388</v>
      </c>
      <c r="V1559" s="1">
        <f>VLOOKUP($E1559,[1]AllProteinsNorm!$A$1:$Q$3226,7,FALSE)</f>
        <v>833037.98707300704</v>
      </c>
      <c r="W1559" s="1">
        <f>VLOOKUP($E1559,[1]AllProteinsNorm!$A$1:$Q$3226,9,FALSE)</f>
        <v>181163.07085313101</v>
      </c>
      <c r="X1559" s="1">
        <f>VLOOKUP($E1559,[1]AllProteinsNorm!$A$1:$Q$3226,12,FALSE)</f>
        <v>223763.08409353401</v>
      </c>
      <c r="Y1559" s="29">
        <f>VLOOKUP($E1559,[1]AllProteinsNorm!$A$1:$Q$3226,14,FALSE)</f>
        <v>177948.943613696</v>
      </c>
      <c r="Z1559" s="25">
        <f t="shared" si="196"/>
        <v>1.0016121613647062</v>
      </c>
      <c r="AA1559" s="1">
        <f t="shared" si="196"/>
        <v>0.9726265305154822</v>
      </c>
      <c r="AB1559" s="1">
        <f t="shared" si="196"/>
        <v>1.0721623065538408</v>
      </c>
      <c r="AC1559" s="1">
        <f t="shared" si="196"/>
        <v>0.87198136138348026</v>
      </c>
      <c r="AD1559" s="1">
        <f t="shared" si="196"/>
        <v>1.0816176401824902</v>
      </c>
      <c r="AE1559" s="1">
        <f t="shared" si="196"/>
        <v>0.96535158842594515</v>
      </c>
      <c r="AF1559" s="1">
        <f t="shared" si="196"/>
        <v>3.5110868264765034</v>
      </c>
      <c r="AG1559" s="1">
        <f t="shared" si="196"/>
        <v>3.5476914046932588</v>
      </c>
      <c r="AH1559" s="1">
        <f t="shared" si="196"/>
        <v>0.63277381271662636</v>
      </c>
      <c r="AI1559" s="1">
        <f t="shared" si="196"/>
        <v>0.83079598613339734</v>
      </c>
      <c r="AJ1559" s="1">
        <f t="shared" si="196"/>
        <v>0.5715712701707939</v>
      </c>
      <c r="AK1559" s="1">
        <f t="shared" si="196"/>
        <v>3.4100248125521282</v>
      </c>
      <c r="AL1559" s="1">
        <f t="shared" si="196"/>
        <v>0.74158751019018643</v>
      </c>
      <c r="AM1559" s="1">
        <f t="shared" si="196"/>
        <v>0.91596983658953735</v>
      </c>
      <c r="AN1559" s="29">
        <f t="shared" si="196"/>
        <v>0.72843054279223685</v>
      </c>
      <c r="AO1559" s="1">
        <f t="shared" si="193"/>
        <v>18607.691695702633</v>
      </c>
      <c r="AP1559" s="1">
        <f t="shared" si="194"/>
        <v>326529.92387353105</v>
      </c>
      <c r="AQ1559" s="29">
        <f t="shared" si="195"/>
        <v>262321.13457779819</v>
      </c>
    </row>
    <row r="1560" spans="1:43" x14ac:dyDescent="0.2">
      <c r="A1560" s="26"/>
      <c r="E1560" s="25" t="s">
        <v>3050</v>
      </c>
      <c r="F1560" s="26" t="s">
        <v>3051</v>
      </c>
      <c r="G1560" s="1">
        <v>0.38405870333311198</v>
      </c>
      <c r="H1560" s="1">
        <v>1.04775245363398</v>
      </c>
      <c r="I1560" s="1">
        <f>VLOOKUP(F1560,'[1]SUSMB vs SHAM all proteins sum'!$B$2:$E$3214,2,FALSE)</f>
        <v>0.57250770341929602</v>
      </c>
      <c r="J1560" s="29">
        <f>VLOOKUP(F1560,'[1]SUSMB vs SHAM all proteins sum'!$B$2:$E$3214,3,FALSE)</f>
        <v>0.96227651035394002</v>
      </c>
      <c r="K1560" s="25">
        <f>VLOOKUP($E1560,[1]AllProteinsNorm!$A$1:$Q$3226,4,FALSE)</f>
        <v>8326328.4613290699</v>
      </c>
      <c r="L1560" s="1">
        <f>VLOOKUP($E1560,[1]AllProteinsNorm!$A$1:$Q$3226,5,FALSE)</f>
        <v>9323635.84604178</v>
      </c>
      <c r="M1560" s="1">
        <f>VLOOKUP($E1560,[1]AllProteinsNorm!$A$1:$Q$3226,10,FALSE)</f>
        <v>7569508.2514550602</v>
      </c>
      <c r="N1560" s="1">
        <f>VLOOKUP($E1560,[1]AllProteinsNorm!$A$1:$Q$3226,11,FALSE)</f>
        <v>9036815.0999316797</v>
      </c>
      <c r="O1560" s="1">
        <f>VLOOKUP($E1560,[1]AllProteinsNorm!$A$1:$Q$3226,15,FALSE)</f>
        <v>8651045.8177102599</v>
      </c>
      <c r="P1560" s="1">
        <f>VLOOKUP($E1560,[1]AllProteinsNorm!$A$1:$Q$3226,6,FALSE)</f>
        <v>9557406.0785835292</v>
      </c>
      <c r="Q1560" s="1">
        <f>VLOOKUP($E1560,[1]AllProteinsNorm!$A$1:$Q$3226,8,FALSE)</f>
        <v>8606557.8141720109</v>
      </c>
      <c r="R1560" s="1">
        <f>VLOOKUP($E1560,[1]AllProteinsNorm!$A$1:$Q$3226,13,FALSE)</f>
        <v>9203445.4956294298</v>
      </c>
      <c r="S1560" s="1">
        <f>VLOOKUP($E1560,[1]AllProteinsNorm!$A$1:$Q$3226,16,FALSE)</f>
        <v>9611695.0711029992</v>
      </c>
      <c r="T1560" s="1">
        <f>VLOOKUP($E1560,[1]AllProteinsNorm!$A$1:$Q$3226,17,FALSE)</f>
        <v>7971939.4528572401</v>
      </c>
      <c r="U1560" s="1">
        <f>VLOOKUP($E1560,[1]AllProteinsNorm!$A$1:$Q$3226,3,FALSE)</f>
        <v>7129623.2569315396</v>
      </c>
      <c r="V1560" s="1">
        <f>VLOOKUP($E1560,[1]AllProteinsNorm!$A$1:$Q$3226,7,FALSE)</f>
        <v>7951251.1656809701</v>
      </c>
      <c r="W1560" s="1">
        <f>VLOOKUP($E1560,[1]AllProteinsNorm!$A$1:$Q$3226,9,FALSE)</f>
        <v>9781071.3560979795</v>
      </c>
      <c r="X1560" s="1">
        <f>VLOOKUP($E1560,[1]AllProteinsNorm!$A$1:$Q$3226,12,FALSE)</f>
        <v>7775488.6835550601</v>
      </c>
      <c r="Y1560" s="29">
        <f>VLOOKUP($E1560,[1]AllProteinsNorm!$A$1:$Q$3226,14,FALSE)</f>
        <v>8791718.3286176603</v>
      </c>
      <c r="Z1560" s="25">
        <f t="shared" si="196"/>
        <v>0.97026869146920669</v>
      </c>
      <c r="AA1560" s="1">
        <f t="shared" si="196"/>
        <v>1.0864851169503746</v>
      </c>
      <c r="AB1560" s="1">
        <f t="shared" si="196"/>
        <v>0.88207628372041469</v>
      </c>
      <c r="AC1560" s="1">
        <f t="shared" si="196"/>
        <v>1.0530618390546038</v>
      </c>
      <c r="AD1560" s="1">
        <f t="shared" si="196"/>
        <v>1.0081080688054</v>
      </c>
      <c r="AE1560" s="1">
        <f t="shared" si="196"/>
        <v>1.1137264080772118</v>
      </c>
      <c r="AF1560" s="1">
        <f t="shared" si="196"/>
        <v>1.0029238730125472</v>
      </c>
      <c r="AG1560" s="1">
        <f t="shared" si="196"/>
        <v>1.072479311803072</v>
      </c>
      <c r="AH1560" s="1">
        <f t="shared" si="196"/>
        <v>1.1200527150416431</v>
      </c>
      <c r="AI1560" s="1">
        <f t="shared" si="196"/>
        <v>0.92897167068531306</v>
      </c>
      <c r="AJ1560" s="1">
        <f t="shared" si="196"/>
        <v>0.83081639888455416</v>
      </c>
      <c r="AK1560" s="1">
        <f t="shared" si="196"/>
        <v>0.92656086051604258</v>
      </c>
      <c r="AL1560" s="1">
        <f t="shared" si="196"/>
        <v>1.1397901668094013</v>
      </c>
      <c r="AM1560" s="1">
        <f t="shared" si="196"/>
        <v>0.90607922394192342</v>
      </c>
      <c r="AN1560" s="29">
        <f t="shared" si="196"/>
        <v>1.0245006641393133</v>
      </c>
      <c r="AO1560" s="1">
        <f t="shared" si="193"/>
        <v>608630.24615798541</v>
      </c>
      <c r="AP1560" s="1">
        <f t="shared" si="194"/>
        <v>622493.11138716375</v>
      </c>
      <c r="AQ1560" s="29">
        <f t="shared" si="195"/>
        <v>916610.60460565262</v>
      </c>
    </row>
    <row r="1561" spans="1:43" x14ac:dyDescent="0.2">
      <c r="A1561" s="26"/>
      <c r="E1561" s="25" t="s">
        <v>3052</v>
      </c>
      <c r="F1561" s="26" t="s">
        <v>3053</v>
      </c>
      <c r="G1561" s="1">
        <v>0.24649549148194599</v>
      </c>
      <c r="H1561" s="1">
        <v>0.88739614798981703</v>
      </c>
      <c r="I1561" s="1">
        <f>VLOOKUP(F1561,'[1]SUSMB vs SHAM all proteins sum'!$B$2:$E$3214,2,FALSE)</f>
        <v>0.69646120940323897</v>
      </c>
      <c r="J1561" s="29">
        <f>VLOOKUP(F1561,'[1]SUSMB vs SHAM all proteins sum'!$B$2:$E$3214,3,FALSE)</f>
        <v>0.95921841715156397</v>
      </c>
      <c r="K1561" s="25">
        <f>VLOOKUP($E1561,[1]AllProteinsNorm!$A$1:$Q$3226,4,FALSE)</f>
        <v>142029.22182447501</v>
      </c>
      <c r="L1561" s="1">
        <f>VLOOKUP($E1561,[1]AllProteinsNorm!$A$1:$Q$3226,5,FALSE)</f>
        <v>195114.37674623801</v>
      </c>
      <c r="M1561" s="1">
        <f>VLOOKUP($E1561,[1]AllProteinsNorm!$A$1:$Q$3226,10,FALSE)</f>
        <v>159509.80526804499</v>
      </c>
      <c r="N1561" s="1">
        <f>VLOOKUP($E1561,[1]AllProteinsNorm!$A$1:$Q$3226,11,FALSE)</f>
        <v>163955.797523313</v>
      </c>
      <c r="O1561" s="1">
        <f>VLOOKUP($E1561,[1]AllProteinsNorm!$A$1:$Q$3226,15,FALSE)</f>
        <v>123534.614035178</v>
      </c>
      <c r="P1561" s="1">
        <f>VLOOKUP($E1561,[1]AllProteinsNorm!$A$1:$Q$3226,6,FALSE)</f>
        <v>147783.09604852999</v>
      </c>
      <c r="Q1561" s="1">
        <f>VLOOKUP($E1561,[1]AllProteinsNorm!$A$1:$Q$3226,8,FALSE)</f>
        <v>136489.61936947401</v>
      </c>
      <c r="R1561" s="1">
        <f>VLOOKUP($E1561,[1]AllProteinsNorm!$A$1:$Q$3226,13,FALSE)</f>
        <v>118966.28561850901</v>
      </c>
      <c r="S1561" s="1">
        <f>VLOOKUP($E1561,[1]AllProteinsNorm!$A$1:$Q$3226,16,FALSE)</f>
        <v>164125.65537603601</v>
      </c>
      <c r="T1561" s="1">
        <f>VLOOKUP($E1561,[1]AllProteinsNorm!$A$1:$Q$3226,17,FALSE)</f>
        <v>125092.92316766499</v>
      </c>
      <c r="U1561" s="1">
        <f>VLOOKUP($E1561,[1]AllProteinsNorm!$A$1:$Q$3226,3,FALSE)</f>
        <v>144615.76107143599</v>
      </c>
      <c r="V1561" s="1">
        <f>VLOOKUP($E1561,[1]AllProteinsNorm!$A$1:$Q$3226,7,FALSE)</f>
        <v>137124.73826540701</v>
      </c>
      <c r="W1561" s="1">
        <f>VLOOKUP($E1561,[1]AllProteinsNorm!$A$1:$Q$3226,9,FALSE)</f>
        <v>153851.523243734</v>
      </c>
      <c r="X1561" s="1">
        <f>VLOOKUP($E1561,[1]AllProteinsNorm!$A$1:$Q$3226,12,FALSE)</f>
        <v>125679.957898158</v>
      </c>
      <c r="Y1561" s="29">
        <f>VLOOKUP($E1561,[1]AllProteinsNorm!$A$1:$Q$3226,14,FALSE)</f>
        <v>189608.62180154101</v>
      </c>
      <c r="Z1561" s="25">
        <f t="shared" si="196"/>
        <v>0.90563248115731609</v>
      </c>
      <c r="AA1561" s="1">
        <f t="shared" si="196"/>
        <v>1.2441236729476253</v>
      </c>
      <c r="AB1561" s="1">
        <f t="shared" si="196"/>
        <v>1.0170953474091802</v>
      </c>
      <c r="AC1561" s="1">
        <f t="shared" si="196"/>
        <v>1.045444689506686</v>
      </c>
      <c r="AD1561" s="1">
        <f t="shared" si="196"/>
        <v>0.78770380897919279</v>
      </c>
      <c r="AE1561" s="1">
        <f t="shared" si="196"/>
        <v>0.94232137744823474</v>
      </c>
      <c r="AF1561" s="1">
        <f t="shared" si="196"/>
        <v>0.87030986337836547</v>
      </c>
      <c r="AG1561" s="1">
        <f t="shared" si="196"/>
        <v>0.75857440486373295</v>
      </c>
      <c r="AH1561" s="1">
        <f t="shared" si="196"/>
        <v>1.0465277679508931</v>
      </c>
      <c r="AI1561" s="1">
        <f t="shared" si="196"/>
        <v>0.79764018226868649</v>
      </c>
      <c r="AJ1561" s="1">
        <f t="shared" si="196"/>
        <v>0.92212524177196586</v>
      </c>
      <c r="AK1561" s="1">
        <f t="shared" si="196"/>
        <v>0.87435962366124964</v>
      </c>
      <c r="AL1561" s="1">
        <f t="shared" si="196"/>
        <v>0.98101598343788809</v>
      </c>
      <c r="AM1561" s="1">
        <f t="shared" si="196"/>
        <v>0.80138333957584207</v>
      </c>
      <c r="AN1561" s="29">
        <f t="shared" si="196"/>
        <v>1.2090168798021117</v>
      </c>
      <c r="AO1561" s="1">
        <f t="shared" si="193"/>
        <v>23880.107214849355</v>
      </c>
      <c r="AP1561" s="1">
        <f t="shared" si="194"/>
        <v>16175.333460578733</v>
      </c>
      <c r="AQ1561" s="29">
        <f t="shared" si="195"/>
        <v>21770.387693602537</v>
      </c>
    </row>
    <row r="1562" spans="1:43" x14ac:dyDescent="0.2">
      <c r="A1562" s="26"/>
      <c r="E1562" s="25" t="s">
        <v>3054</v>
      </c>
      <c r="F1562" s="26" t="s">
        <v>3055</v>
      </c>
      <c r="G1562" s="1">
        <v>7.7796967234168596E-2</v>
      </c>
      <c r="H1562" s="1">
        <v>0.83183060778349105</v>
      </c>
      <c r="I1562" s="1">
        <f>VLOOKUP(F1562,'[1]SUSMB vs SHAM all proteins sum'!$B$2:$E$3214,2,FALSE)</f>
        <v>0.90567524581458603</v>
      </c>
      <c r="J1562" s="29">
        <f>VLOOKUP(F1562,'[1]SUSMB vs SHAM all proteins sum'!$B$2:$E$3214,3,FALSE)</f>
        <v>1.0169271391722701</v>
      </c>
      <c r="K1562" s="25">
        <f>VLOOKUP($E1562,[1]AllProteinsNorm!$A$1:$Q$3226,4,FALSE)</f>
        <v>368769.85502004699</v>
      </c>
      <c r="L1562" s="1">
        <f>VLOOKUP($E1562,[1]AllProteinsNorm!$A$1:$Q$3226,5,FALSE)</f>
        <v>288184.77207642398</v>
      </c>
      <c r="M1562" s="1">
        <f>VLOOKUP($E1562,[1]AllProteinsNorm!$A$1:$Q$3226,10,FALSE)</f>
        <v>369816.45306885202</v>
      </c>
      <c r="N1562" s="1">
        <f>VLOOKUP($E1562,[1]AllProteinsNorm!$A$1:$Q$3226,11,FALSE)</f>
        <v>400656.65245470498</v>
      </c>
      <c r="O1562" s="1">
        <f>VLOOKUP($E1562,[1]AllProteinsNorm!$A$1:$Q$3226,15,FALSE)</f>
        <v>488009.02091917099</v>
      </c>
      <c r="P1562" s="1">
        <f>VLOOKUP($E1562,[1]AllProteinsNorm!$A$1:$Q$3226,6,FALSE)</f>
        <v>315339.775589964</v>
      </c>
      <c r="Q1562" s="1">
        <f>VLOOKUP($E1562,[1]AllProteinsNorm!$A$1:$Q$3226,8,FALSE)</f>
        <v>285233.525095572</v>
      </c>
      <c r="R1562" s="1">
        <f>VLOOKUP($E1562,[1]AllProteinsNorm!$A$1:$Q$3226,13,FALSE)</f>
        <v>340785.73795368499</v>
      </c>
      <c r="S1562" s="1">
        <f>VLOOKUP($E1562,[1]AllProteinsNorm!$A$1:$Q$3226,16,FALSE)</f>
        <v>298520.60271884099</v>
      </c>
      <c r="T1562" s="1">
        <f>VLOOKUP($E1562,[1]AllProteinsNorm!$A$1:$Q$3226,17,FALSE)</f>
        <v>334466.26192169997</v>
      </c>
      <c r="U1562" s="1">
        <f>VLOOKUP($E1562,[1]AllProteinsNorm!$A$1:$Q$3226,3,FALSE)</f>
        <v>321971.21295540902</v>
      </c>
      <c r="V1562" s="1">
        <f>VLOOKUP($E1562,[1]AllProteinsNorm!$A$1:$Q$3226,7,FALSE)</f>
        <v>277754.964595075</v>
      </c>
      <c r="W1562" s="1">
        <f>VLOOKUP($E1562,[1]AllProteinsNorm!$A$1:$Q$3226,9,FALSE)</f>
        <v>414779.05371085502</v>
      </c>
      <c r="X1562" s="1">
        <f>VLOOKUP($E1562,[1]AllProteinsNorm!$A$1:$Q$3226,12,FALSE)</f>
        <v>461231.31143452501</v>
      </c>
      <c r="Y1562" s="29">
        <f>VLOOKUP($E1562,[1]AllProteinsNorm!$A$1:$Q$3226,14,FALSE)</f>
        <v>488480.90764575597</v>
      </c>
      <c r="Z1562" s="25">
        <f t="shared" si="196"/>
        <v>0.96262602860329893</v>
      </c>
      <c r="AA1562" s="1">
        <f t="shared" si="196"/>
        <v>0.75226908835266426</v>
      </c>
      <c r="AB1562" s="1">
        <f t="shared" si="196"/>
        <v>0.96535803749597371</v>
      </c>
      <c r="AC1562" s="1">
        <f t="shared" si="196"/>
        <v>1.0458623906907967</v>
      </c>
      <c r="AD1562" s="1">
        <f t="shared" si="196"/>
        <v>1.2738844548572668</v>
      </c>
      <c r="AE1562" s="1">
        <f t="shared" si="196"/>
        <v>0.82315371417851069</v>
      </c>
      <c r="AF1562" s="1">
        <f t="shared" si="196"/>
        <v>0.74456523967324717</v>
      </c>
      <c r="AG1562" s="1">
        <f t="shared" si="196"/>
        <v>0.88957710904316456</v>
      </c>
      <c r="AH1562" s="1">
        <f t="shared" si="196"/>
        <v>0.77924943793434387</v>
      </c>
      <c r="AI1562" s="1">
        <f t="shared" si="196"/>
        <v>0.87308093390110264</v>
      </c>
      <c r="AJ1562" s="1">
        <f t="shared" si="196"/>
        <v>0.84046422404836651</v>
      </c>
      <c r="AK1562" s="1">
        <f t="shared" si="196"/>
        <v>0.72504342438313463</v>
      </c>
      <c r="AL1562" s="1">
        <f t="shared" si="196"/>
        <v>1.0827270932972799</v>
      </c>
      <c r="AM1562" s="1">
        <f t="shared" si="196"/>
        <v>1.2039847063138387</v>
      </c>
      <c r="AN1562" s="29">
        <f t="shared" si="196"/>
        <v>1.2751162541472016</v>
      </c>
      <c r="AO1562" s="1">
        <f t="shared" si="193"/>
        <v>64350.359877182433</v>
      </c>
      <c r="AP1562" s="1">
        <f t="shared" si="194"/>
        <v>20983.24606420179</v>
      </c>
      <c r="AQ1562" s="29">
        <f t="shared" si="195"/>
        <v>80712.857790053997</v>
      </c>
    </row>
    <row r="1563" spans="1:43" x14ac:dyDescent="0.2">
      <c r="A1563" s="26"/>
      <c r="E1563" s="25" t="s">
        <v>3056</v>
      </c>
      <c r="F1563" s="26" t="s">
        <v>3057</v>
      </c>
      <c r="G1563" s="1">
        <v>0.95299226216946098</v>
      </c>
      <c r="H1563" s="1">
        <v>1.01466653298086</v>
      </c>
      <c r="I1563" s="1">
        <f>VLOOKUP(F1563,'[1]SUSMB vs SHAM all proteins sum'!$B$2:$E$3214,2,FALSE)</f>
        <v>0.73278443710438401</v>
      </c>
      <c r="J1563" s="29">
        <f>VLOOKUP(F1563,'[1]SUSMB vs SHAM all proteins sum'!$B$2:$E$3214,3,FALSE)</f>
        <v>1.0867027306799799</v>
      </c>
      <c r="K1563" s="25">
        <f>VLOOKUP($E1563,[1]AllProteinsNorm!$A$1:$Q$3226,4,FALSE)</f>
        <v>51772.004712531299</v>
      </c>
      <c r="L1563" s="1">
        <f>VLOOKUP($E1563,[1]AllProteinsNorm!$A$1:$Q$3226,5,FALSE)</f>
        <v>163830.46911751499</v>
      </c>
      <c r="M1563" s="1">
        <f>VLOOKUP($E1563,[1]AllProteinsNorm!$A$1:$Q$3226,10,FALSE)</f>
        <v>182894.425112058</v>
      </c>
      <c r="N1563" s="1">
        <f>VLOOKUP($E1563,[1]AllProteinsNorm!$A$1:$Q$3226,11,FALSE)</f>
        <v>137189.96261081501</v>
      </c>
      <c r="O1563" s="1">
        <f>VLOOKUP($E1563,[1]AllProteinsNorm!$A$1:$Q$3226,15,FALSE)</f>
        <v>149183.86849964599</v>
      </c>
      <c r="P1563" s="1">
        <f>VLOOKUP($E1563,[1]AllProteinsNorm!$A$1:$Q$3226,6,FALSE)</f>
        <v>155282.058590459</v>
      </c>
      <c r="Q1563" s="1">
        <f>VLOOKUP($E1563,[1]AllProteinsNorm!$A$1:$Q$3226,8,FALSE)</f>
        <v>132435.583402096</v>
      </c>
      <c r="R1563" s="1">
        <f>VLOOKUP($E1563,[1]AllProteinsNorm!$A$1:$Q$3226,13,FALSE)</f>
        <v>131639.615482397</v>
      </c>
      <c r="S1563" s="1">
        <f>VLOOKUP($E1563,[1]AllProteinsNorm!$A$1:$Q$3226,16,FALSE)</f>
        <v>97852.025388324793</v>
      </c>
      <c r="T1563" s="1">
        <f>VLOOKUP($E1563,[1]AllProteinsNorm!$A$1:$Q$3226,17,FALSE)</f>
        <v>128904.659056891</v>
      </c>
      <c r="U1563" s="1">
        <f>VLOOKUP($E1563,[1]AllProteinsNorm!$A$1:$Q$3226,3,FALSE)</f>
        <v>142113.759454513</v>
      </c>
      <c r="V1563" s="1">
        <f>VLOOKUP($E1563,[1]AllProteinsNorm!$A$1:$Q$3226,7,FALSE)</f>
        <v>108694.920949401</v>
      </c>
      <c r="W1563" s="1">
        <f>VLOOKUP($E1563,[1]AllProteinsNorm!$A$1:$Q$3226,9,FALSE)</f>
        <v>138555.65292481199</v>
      </c>
      <c r="X1563" s="1">
        <f>VLOOKUP($E1563,[1]AllProteinsNorm!$A$1:$Q$3226,12,FALSE)</f>
        <v>149838.60176736399</v>
      </c>
      <c r="Y1563" s="29">
        <f>VLOOKUP($E1563,[1]AllProteinsNorm!$A$1:$Q$3226,14,FALSE)</f>
        <v>150035.75861237</v>
      </c>
      <c r="Z1563" s="25">
        <f t="shared" si="196"/>
        <v>0.3779691731646766</v>
      </c>
      <c r="AA1563" s="1">
        <f t="shared" si="196"/>
        <v>1.1960685566525866</v>
      </c>
      <c r="AB1563" s="1">
        <f t="shared" si="196"/>
        <v>1.3352477853595852</v>
      </c>
      <c r="AC1563" s="1">
        <f t="shared" si="196"/>
        <v>1.0015756009917769</v>
      </c>
      <c r="AD1563" s="1">
        <f t="shared" si="196"/>
        <v>1.0891388838313754</v>
      </c>
      <c r="AE1563" s="1">
        <f t="shared" si="196"/>
        <v>1.1336596220029784</v>
      </c>
      <c r="AF1563" s="1">
        <f t="shared" si="196"/>
        <v>0.96686555280243403</v>
      </c>
      <c r="AG1563" s="1">
        <f t="shared" si="196"/>
        <v>0.96105447134741318</v>
      </c>
      <c r="AH1563" s="1">
        <f t="shared" si="196"/>
        <v>0.71438317549951691</v>
      </c>
      <c r="AI1563" s="1">
        <f t="shared" si="196"/>
        <v>0.94108751769109267</v>
      </c>
      <c r="AJ1563" s="1">
        <f t="shared" si="196"/>
        <v>1.0375225076680199</v>
      </c>
      <c r="AK1563" s="1">
        <f t="shared" si="196"/>
        <v>0.79354333730292759</v>
      </c>
      <c r="AL1563" s="1">
        <f t="shared" si="196"/>
        <v>1.0115460250007879</v>
      </c>
      <c r="AM1563" s="1">
        <f t="shared" si="196"/>
        <v>1.093918860832785</v>
      </c>
      <c r="AN1563" s="29">
        <f t="shared" si="196"/>
        <v>1.0953582335228027</v>
      </c>
      <c r="AO1563" s="1">
        <f t="shared" si="193"/>
        <v>45251.437337214709</v>
      </c>
      <c r="AP1563" s="1">
        <f t="shared" si="194"/>
        <v>18327.436514388221</v>
      </c>
      <c r="AQ1563" s="29">
        <f t="shared" si="195"/>
        <v>15237.555479222234</v>
      </c>
    </row>
    <row r="1564" spans="1:43" x14ac:dyDescent="0.2">
      <c r="A1564" s="26"/>
      <c r="E1564" s="25" t="s">
        <v>3058</v>
      </c>
      <c r="F1564" s="26" t="s">
        <v>3059</v>
      </c>
      <c r="G1564" s="1">
        <v>0.92786275757939096</v>
      </c>
      <c r="H1564" s="1">
        <v>0.99449965086280401</v>
      </c>
      <c r="I1564" s="1">
        <f>VLOOKUP(F1564,'[1]SUSMB vs SHAM all proteins sum'!$B$2:$E$3214,2,FALSE)</f>
        <v>0.175688901917263</v>
      </c>
      <c r="J1564" s="29">
        <f>VLOOKUP(F1564,'[1]SUSMB vs SHAM all proteins sum'!$B$2:$E$3214,3,FALSE)</f>
        <v>0.85082804492727004</v>
      </c>
      <c r="K1564" s="25">
        <f>VLOOKUP($E1564,[1]AllProteinsNorm!$A$1:$Q$3226,4,FALSE)</f>
        <v>419512.72674810397</v>
      </c>
      <c r="L1564" s="1">
        <f>VLOOKUP($E1564,[1]AllProteinsNorm!$A$1:$Q$3226,5,FALSE)</f>
        <v>567294.44373426202</v>
      </c>
      <c r="M1564" s="1">
        <f>VLOOKUP($E1564,[1]AllProteinsNorm!$A$1:$Q$3226,10,FALSE)</f>
        <v>507433.226926515</v>
      </c>
      <c r="N1564" s="1">
        <f>VLOOKUP($E1564,[1]AllProteinsNorm!$A$1:$Q$3226,11,FALSE)</f>
        <v>483160.50318821002</v>
      </c>
      <c r="O1564" s="1">
        <f>VLOOKUP($E1564,[1]AllProteinsNorm!$A$1:$Q$3226,15,FALSE)</f>
        <v>527143.25288098399</v>
      </c>
      <c r="P1564" s="1">
        <f>VLOOKUP($E1564,[1]AllProteinsNorm!$A$1:$Q$3226,6,FALSE)</f>
        <v>533502.87634825404</v>
      </c>
      <c r="Q1564" s="1">
        <f>VLOOKUP($E1564,[1]AllProteinsNorm!$A$1:$Q$3226,8,FALSE)</f>
        <v>534310.92615400394</v>
      </c>
      <c r="R1564" s="1">
        <f>VLOOKUP($E1564,[1]AllProteinsNorm!$A$1:$Q$3226,13,FALSE)</f>
        <v>464792.27436789201</v>
      </c>
      <c r="S1564" s="1">
        <f>VLOOKUP($E1564,[1]AllProteinsNorm!$A$1:$Q$3226,16,FALSE)</f>
        <v>478377.92326342198</v>
      </c>
      <c r="T1564" s="1">
        <f>VLOOKUP($E1564,[1]AllProteinsNorm!$A$1:$Q$3226,17,FALSE)</f>
        <v>472079.31761051802</v>
      </c>
      <c r="U1564" s="1">
        <f>VLOOKUP($E1564,[1]AllProteinsNorm!$A$1:$Q$3226,3,FALSE)</f>
        <v>290875.41929293401</v>
      </c>
      <c r="V1564" s="1">
        <f>VLOOKUP($E1564,[1]AllProteinsNorm!$A$1:$Q$3226,7,FALSE)</f>
        <v>495140.96686580498</v>
      </c>
      <c r="W1564" s="1">
        <f>VLOOKUP($E1564,[1]AllProteinsNorm!$A$1:$Q$3226,9,FALSE)</f>
        <v>441438.27036119602</v>
      </c>
      <c r="X1564" s="1">
        <f>VLOOKUP($E1564,[1]AllProteinsNorm!$A$1:$Q$3226,12,FALSE)</f>
        <v>476518.34649886901</v>
      </c>
      <c r="Y1564" s="29">
        <f>VLOOKUP($E1564,[1]AllProteinsNorm!$A$1:$Q$3226,14,FALSE)</f>
        <v>452664.19314064499</v>
      </c>
      <c r="Z1564" s="25">
        <f t="shared" si="196"/>
        <v>0.83750315634388839</v>
      </c>
      <c r="AA1564" s="1">
        <f t="shared" si="196"/>
        <v>1.1325303308118104</v>
      </c>
      <c r="AB1564" s="1">
        <f t="shared" si="196"/>
        <v>1.0130251172091327</v>
      </c>
      <c r="AC1564" s="1">
        <f t="shared" si="196"/>
        <v>0.96456774882016405</v>
      </c>
      <c r="AD1564" s="1">
        <f t="shared" si="196"/>
        <v>1.0523736468150044</v>
      </c>
      <c r="AE1564" s="1">
        <f t="shared" si="196"/>
        <v>1.0650698164122512</v>
      </c>
      <c r="AF1564" s="1">
        <f t="shared" si="196"/>
        <v>1.0666829838316152</v>
      </c>
      <c r="AG1564" s="1">
        <f t="shared" si="196"/>
        <v>0.92789794446712448</v>
      </c>
      <c r="AH1564" s="1">
        <f t="shared" si="196"/>
        <v>0.95501994364742149</v>
      </c>
      <c r="AI1564" s="1">
        <f t="shared" si="196"/>
        <v>0.94244558826191738</v>
      </c>
      <c r="AJ1564" s="1">
        <f t="shared" si="196"/>
        <v>0.58069533110245564</v>
      </c>
      <c r="AK1564" s="1">
        <f t="shared" si="196"/>
        <v>0.98848520234350801</v>
      </c>
      <c r="AL1564" s="1">
        <f t="shared" si="196"/>
        <v>0.88127468175829149</v>
      </c>
      <c r="AM1564" s="1">
        <f t="shared" si="196"/>
        <v>0.95130753801470269</v>
      </c>
      <c r="AN1564" s="29">
        <f t="shared" si="196"/>
        <v>0.90368579150826234</v>
      </c>
      <c r="AO1564" s="1">
        <f t="shared" si="193"/>
        <v>49149.142696977076</v>
      </c>
      <c r="AP1564" s="1">
        <f t="shared" si="194"/>
        <v>30753.779565012726</v>
      </c>
      <c r="AQ1564" s="29">
        <f t="shared" si="195"/>
        <v>72661.737230977582</v>
      </c>
    </row>
    <row r="1565" spans="1:43" x14ac:dyDescent="0.2">
      <c r="A1565" s="26"/>
      <c r="E1565" s="25" t="s">
        <v>3060</v>
      </c>
      <c r="F1565" s="26" t="s">
        <v>3061</v>
      </c>
      <c r="G1565" s="1">
        <v>0.40983716145008298</v>
      </c>
      <c r="H1565" s="1">
        <v>0.95538407065908004</v>
      </c>
      <c r="I1565" s="1">
        <f>VLOOKUP(F1565,'[1]SUSMB vs SHAM all proteins sum'!$B$2:$E$3214,2,FALSE)</f>
        <v>0.72912008798446304</v>
      </c>
      <c r="J1565" s="29">
        <f>VLOOKUP(F1565,'[1]SUSMB vs SHAM all proteins sum'!$B$2:$E$3214,3,FALSE)</f>
        <v>0.97199344841139002</v>
      </c>
      <c r="K1565" s="25">
        <f>VLOOKUP($E1565,[1]AllProteinsNorm!$A$1:$Q$3226,4,FALSE)</f>
        <v>209893.022076491</v>
      </c>
      <c r="L1565" s="1">
        <f>VLOOKUP($E1565,[1]AllProteinsNorm!$A$1:$Q$3226,5,FALSE)</f>
        <v>238340.08313768799</v>
      </c>
      <c r="M1565" s="1">
        <f>VLOOKUP($E1565,[1]AllProteinsNorm!$A$1:$Q$3226,10,FALSE)</f>
        <v>250045.46251053401</v>
      </c>
      <c r="N1565" s="1">
        <f>VLOOKUP($E1565,[1]AllProteinsNorm!$A$1:$Q$3226,11,FALSE)</f>
        <v>219698.158855296</v>
      </c>
      <c r="O1565" s="1">
        <f>VLOOKUP($E1565,[1]AllProteinsNorm!$A$1:$Q$3226,15,FALSE)</f>
        <v>231504.119624571</v>
      </c>
      <c r="P1565" s="1">
        <f>VLOOKUP($E1565,[1]AllProteinsNorm!$A$1:$Q$3226,6,FALSE)</f>
        <v>226472.29230620799</v>
      </c>
      <c r="Q1565" s="1">
        <f>VLOOKUP($E1565,[1]AllProteinsNorm!$A$1:$Q$3226,8,FALSE)</f>
        <v>206188.539517636</v>
      </c>
      <c r="R1565" s="1">
        <f>VLOOKUP($E1565,[1]AllProteinsNorm!$A$1:$Q$3226,13,FALSE)</f>
        <v>255125.698894776</v>
      </c>
      <c r="S1565" s="1">
        <f>VLOOKUP($E1565,[1]AllProteinsNorm!$A$1:$Q$3226,16,FALSE)</f>
        <v>201607.561414611</v>
      </c>
      <c r="T1565" s="1">
        <f>VLOOKUP($E1565,[1]AllProteinsNorm!$A$1:$Q$3226,17,FALSE)</f>
        <v>210837.842485428</v>
      </c>
      <c r="U1565" s="1">
        <f>VLOOKUP($E1565,[1]AllProteinsNorm!$A$1:$Q$3226,3,FALSE)</f>
        <v>175888.645659564</v>
      </c>
      <c r="V1565" s="1">
        <f>VLOOKUP($E1565,[1]AllProteinsNorm!$A$1:$Q$3226,7,FALSE)</f>
        <v>234468.96435133499</v>
      </c>
      <c r="W1565" s="1">
        <f>VLOOKUP($E1565,[1]AllProteinsNorm!$A$1:$Q$3226,9,FALSE)</f>
        <v>217930.31126660199</v>
      </c>
      <c r="X1565" s="1">
        <f>VLOOKUP($E1565,[1]AllProteinsNorm!$A$1:$Q$3226,12,FALSE)</f>
        <v>277179.72708855901</v>
      </c>
      <c r="Y1565" s="29">
        <f>VLOOKUP($E1565,[1]AllProteinsNorm!$A$1:$Q$3226,14,FALSE)</f>
        <v>221571.35948650801</v>
      </c>
      <c r="Z1565" s="25">
        <f t="shared" si="196"/>
        <v>0.9129905155424185</v>
      </c>
      <c r="AA1565" s="1">
        <f t="shared" si="196"/>
        <v>1.0367292500986536</v>
      </c>
      <c r="AB1565" s="1">
        <f t="shared" si="196"/>
        <v>1.0876451892876164</v>
      </c>
      <c r="AC1565" s="1">
        <f t="shared" si="196"/>
        <v>0.95564079897767606</v>
      </c>
      <c r="AD1565" s="1">
        <f t="shared" si="196"/>
        <v>1.0069942460936354</v>
      </c>
      <c r="AE1565" s="1">
        <f t="shared" si="196"/>
        <v>0.98510685521201524</v>
      </c>
      <c r="AF1565" s="1">
        <f t="shared" si="196"/>
        <v>0.89687679528737185</v>
      </c>
      <c r="AG1565" s="1">
        <f t="shared" si="196"/>
        <v>1.1097431494276928</v>
      </c>
      <c r="AH1565" s="1">
        <f t="shared" si="196"/>
        <v>0.8769505037003883</v>
      </c>
      <c r="AI1565" s="1">
        <f t="shared" si="196"/>
        <v>0.91710028567063184</v>
      </c>
      <c r="AJ1565" s="1">
        <f t="shared" si="196"/>
        <v>0.76507862762708467</v>
      </c>
      <c r="AK1565" s="1">
        <f t="shared" si="196"/>
        <v>1.0198906972896404</v>
      </c>
      <c r="AL1565" s="1">
        <f t="shared" si="196"/>
        <v>0.94795103366087585</v>
      </c>
      <c r="AM1565" s="1">
        <f t="shared" si="196"/>
        <v>1.2056735351605314</v>
      </c>
      <c r="AN1565" s="29">
        <f t="shared" si="196"/>
        <v>0.96378882787871012</v>
      </c>
      <c r="AO1565" s="1">
        <f t="shared" si="193"/>
        <v>14028.574538450628</v>
      </c>
      <c r="AP1565" s="1">
        <f t="shared" si="194"/>
        <v>19435.42075646955</v>
      </c>
      <c r="AQ1565" s="29">
        <f t="shared" si="195"/>
        <v>32512.197385069241</v>
      </c>
    </row>
    <row r="1566" spans="1:43" x14ac:dyDescent="0.2">
      <c r="A1566" s="26"/>
      <c r="E1566" s="25" t="s">
        <v>3062</v>
      </c>
      <c r="F1566" s="26" t="s">
        <v>3063</v>
      </c>
      <c r="G1566" s="1">
        <v>0.385494526805094</v>
      </c>
      <c r="H1566" s="1">
        <v>0.84102176232813197</v>
      </c>
      <c r="I1566" s="1">
        <f>VLOOKUP(F1566,'[1]SUSMB vs SHAM all proteins sum'!$B$2:$E$3214,2,FALSE)</f>
        <v>0.30683328995831</v>
      </c>
      <c r="J1566" s="29">
        <f>VLOOKUP(F1566,'[1]SUSMB vs SHAM all proteins sum'!$B$2:$E$3214,3,FALSE)</f>
        <v>0.77719571354648298</v>
      </c>
      <c r="K1566" s="25">
        <f>VLOOKUP($E1566,[1]AllProteinsNorm!$A$1:$Q$3226,4,FALSE)</f>
        <v>302590.84892323101</v>
      </c>
      <c r="L1566" s="1">
        <f>VLOOKUP($E1566,[1]AllProteinsNorm!$A$1:$Q$3226,5,FALSE)</f>
        <v>235296.86099239101</v>
      </c>
      <c r="M1566" s="1">
        <f>VLOOKUP($E1566,[1]AllProteinsNorm!$A$1:$Q$3226,10,FALSE)</f>
        <v>227156.064861463</v>
      </c>
      <c r="N1566" s="1">
        <f>VLOOKUP($E1566,[1]AllProteinsNorm!$A$1:$Q$3226,11,FALSE)</f>
        <v>117422.98994740599</v>
      </c>
      <c r="O1566" s="1">
        <f>VLOOKUP($E1566,[1]AllProteinsNorm!$A$1:$Q$3226,15,FALSE)</f>
        <v>169053.243204247</v>
      </c>
      <c r="P1566" s="1">
        <f>VLOOKUP($E1566,[1]AllProteinsNorm!$A$1:$Q$3226,6,FALSE)</f>
        <v>186403.880175639</v>
      </c>
      <c r="Q1566" s="1">
        <f>VLOOKUP($E1566,[1]AllProteinsNorm!$A$1:$Q$3226,8,FALSE)</f>
        <v>219874.30962356401</v>
      </c>
      <c r="R1566" s="1">
        <f>VLOOKUP($E1566,[1]AllProteinsNorm!$A$1:$Q$3226,13,FALSE)</f>
        <v>122952.963497727</v>
      </c>
      <c r="S1566" s="1">
        <f>VLOOKUP($E1566,[1]AllProteinsNorm!$A$1:$Q$3226,16,FALSE)</f>
        <v>170860.21404722301</v>
      </c>
      <c r="T1566" s="1">
        <f>VLOOKUP($E1566,[1]AllProteinsNorm!$A$1:$Q$3226,17,FALSE)</f>
        <v>156891.59784394901</v>
      </c>
      <c r="U1566" s="1">
        <f>VLOOKUP($E1566,[1]AllProteinsNorm!$A$1:$Q$3226,3,FALSE)</f>
        <v>83316.665137091506</v>
      </c>
      <c r="V1566" s="1">
        <f>VLOOKUP($E1566,[1]AllProteinsNorm!$A$1:$Q$3226,7,FALSE)</f>
        <v>160909.45494046499</v>
      </c>
      <c r="W1566" s="1">
        <f>VLOOKUP($E1566,[1]AllProteinsNorm!$A$1:$Q$3226,9,FALSE)</f>
        <v>197041.58528887399</v>
      </c>
      <c r="X1566" s="1">
        <f>VLOOKUP($E1566,[1]AllProteinsNorm!$A$1:$Q$3226,12,FALSE)</f>
        <v>163813.06893243</v>
      </c>
      <c r="Y1566" s="29">
        <f>VLOOKUP($E1566,[1]AllProteinsNorm!$A$1:$Q$3226,14,FALSE)</f>
        <v>210380.267537757</v>
      </c>
      <c r="Z1566" s="25">
        <f t="shared" si="196"/>
        <v>1.4388259217210144</v>
      </c>
      <c r="AA1566" s="1">
        <f t="shared" si="196"/>
        <v>1.1188415779927658</v>
      </c>
      <c r="AB1566" s="1">
        <f t="shared" si="196"/>
        <v>1.0801319192628118</v>
      </c>
      <c r="AC1566" s="1">
        <f t="shared" si="196"/>
        <v>0.55834881439252548</v>
      </c>
      <c r="AD1566" s="1">
        <f t="shared" si="196"/>
        <v>0.80385176663088176</v>
      </c>
      <c r="AE1566" s="1">
        <f t="shared" si="196"/>
        <v>0.88635441441962393</v>
      </c>
      <c r="AF1566" s="1">
        <f t="shared" si="196"/>
        <v>1.0455070182481252</v>
      </c>
      <c r="AG1566" s="1">
        <f t="shared" si="196"/>
        <v>0.58464395622826593</v>
      </c>
      <c r="AH1566" s="1">
        <f t="shared" si="196"/>
        <v>0.81244395141743353</v>
      </c>
      <c r="AI1566" s="1">
        <f t="shared" si="196"/>
        <v>0.74602288430531505</v>
      </c>
      <c r="AJ1566" s="1">
        <f t="shared" si="196"/>
        <v>0.39617251459250358</v>
      </c>
      <c r="AK1566" s="1">
        <f t="shared" si="196"/>
        <v>0.76512788024557432</v>
      </c>
      <c r="AL1566" s="1">
        <f t="shared" si="196"/>
        <v>0.93693692846131538</v>
      </c>
      <c r="AM1566" s="1">
        <f t="shared" si="196"/>
        <v>0.77893462652748524</v>
      </c>
      <c r="AN1566" s="29">
        <f t="shared" si="196"/>
        <v>1.0003626462237252</v>
      </c>
      <c r="AO1566" s="1">
        <f t="shared" si="193"/>
        <v>62855.396967120549</v>
      </c>
      <c r="AP1566" s="1">
        <f t="shared" si="194"/>
        <v>32039.898575426898</v>
      </c>
      <c r="AQ1566" s="29">
        <f t="shared" si="195"/>
        <v>44177.238672473162</v>
      </c>
    </row>
    <row r="1567" spans="1:43" x14ac:dyDescent="0.2">
      <c r="A1567" s="26"/>
      <c r="E1567" s="25" t="s">
        <v>3064</v>
      </c>
      <c r="F1567" s="26" t="s">
        <v>3065</v>
      </c>
      <c r="G1567" s="1">
        <v>0.3756832643011</v>
      </c>
      <c r="H1567" s="1">
        <v>0.86850016433539701</v>
      </c>
      <c r="I1567" s="1">
        <f>VLOOKUP(F1567,'[1]SUSMB vs SHAM all proteins sum'!$B$2:$E$3214,2,FALSE)</f>
        <v>0.74059619971342505</v>
      </c>
      <c r="J1567" s="29">
        <f>VLOOKUP(F1567,'[1]SUSMB vs SHAM all proteins sum'!$B$2:$E$3214,3,FALSE)</f>
        <v>1.0559207650750699</v>
      </c>
      <c r="K1567" s="25">
        <f>VLOOKUP($E1567,[1]AllProteinsNorm!$A$1:$Q$3226,4,FALSE)</f>
        <v>177253.33690809799</v>
      </c>
      <c r="L1567" s="1">
        <f>VLOOKUP($E1567,[1]AllProteinsNorm!$A$1:$Q$3226,5,FALSE)</f>
        <v>278781.592112999</v>
      </c>
      <c r="M1567" s="1">
        <f>VLOOKUP($E1567,[1]AllProteinsNorm!$A$1:$Q$3226,10,FALSE)</f>
        <v>173258.745128665</v>
      </c>
      <c r="N1567" s="1">
        <f>VLOOKUP($E1567,[1]AllProteinsNorm!$A$1:$Q$3226,11,FALSE)</f>
        <v>212331.67383014801</v>
      </c>
      <c r="O1567" s="1">
        <f>VLOOKUP($E1567,[1]AllProteinsNorm!$A$1:$Q$3226,15,FALSE)</f>
        <v>133391.42964752999</v>
      </c>
      <c r="P1567" s="1">
        <f>VLOOKUP($E1567,[1]AllProteinsNorm!$A$1:$Q$3226,6,FALSE)</f>
        <v>210205.782990265</v>
      </c>
      <c r="Q1567" s="1">
        <f>VLOOKUP($E1567,[1]AllProteinsNorm!$A$1:$Q$3226,8,FALSE)</f>
        <v>137586.76003351499</v>
      </c>
      <c r="R1567" s="1">
        <f>VLOOKUP($E1567,[1]AllProteinsNorm!$A$1:$Q$3226,13,FALSE)</f>
        <v>141869.76985839699</v>
      </c>
      <c r="S1567" s="1">
        <f>VLOOKUP($E1567,[1]AllProteinsNorm!$A$1:$Q$3226,16,FALSE)</f>
        <v>195883.52884016099</v>
      </c>
      <c r="T1567" s="1">
        <f>VLOOKUP($E1567,[1]AllProteinsNorm!$A$1:$Q$3226,17,FALSE)</f>
        <v>149085.987654492</v>
      </c>
      <c r="U1567" s="1">
        <f>VLOOKUP($E1567,[1]AllProteinsNorm!$A$1:$Q$3226,3,FALSE)</f>
        <v>144244.68583019901</v>
      </c>
      <c r="V1567" s="1">
        <f>VLOOKUP($E1567,[1]AllProteinsNorm!$A$1:$Q$3226,7,FALSE)</f>
        <v>188270.502395121</v>
      </c>
      <c r="W1567" s="1">
        <f>VLOOKUP($E1567,[1]AllProteinsNorm!$A$1:$Q$3226,9,FALSE)</f>
        <v>231675.05638246101</v>
      </c>
      <c r="X1567" s="1">
        <f>VLOOKUP($E1567,[1]AllProteinsNorm!$A$1:$Q$3226,12,FALSE)</f>
        <v>193090.92595570401</v>
      </c>
      <c r="Y1567" s="29">
        <f>VLOOKUP($E1567,[1]AllProteinsNorm!$A$1:$Q$3226,14,FALSE)</f>
        <v>262017.1964129</v>
      </c>
      <c r="Z1567" s="25">
        <f t="shared" si="196"/>
        <v>0.90897582982837455</v>
      </c>
      <c r="AA1567" s="1">
        <f t="shared" si="196"/>
        <v>1.4296245895961557</v>
      </c>
      <c r="AB1567" s="1">
        <f t="shared" si="196"/>
        <v>0.88849109627766976</v>
      </c>
      <c r="AC1567" s="1">
        <f t="shared" si="196"/>
        <v>1.0888616416777255</v>
      </c>
      <c r="AD1567" s="1">
        <f t="shared" si="196"/>
        <v>0.68404684262007498</v>
      </c>
      <c r="AE1567" s="1">
        <f t="shared" si="196"/>
        <v>1.0779598249671656</v>
      </c>
      <c r="AF1567" s="1">
        <f t="shared" si="196"/>
        <v>0.70556098720840565</v>
      </c>
      <c r="AG1567" s="1">
        <f t="shared" si="196"/>
        <v>0.72752476220776552</v>
      </c>
      <c r="AH1567" s="1">
        <f t="shared" si="196"/>
        <v>1.0045136316362411</v>
      </c>
      <c r="AI1567" s="1">
        <f t="shared" si="196"/>
        <v>0.7645303705299864</v>
      </c>
      <c r="AJ1567" s="1">
        <f t="shared" si="196"/>
        <v>0.73970360890197839</v>
      </c>
      <c r="AK1567" s="1">
        <f t="shared" si="196"/>
        <v>0.96547314218145874</v>
      </c>
      <c r="AL1567" s="1">
        <f t="shared" si="196"/>
        <v>1.188056768347147</v>
      </c>
      <c r="AM1567" s="1">
        <f t="shared" si="196"/>
        <v>0.99019283763281707</v>
      </c>
      <c r="AN1567" s="29">
        <f t="shared" si="196"/>
        <v>1.3436548089484182</v>
      </c>
      <c r="AO1567" s="1">
        <f t="shared" si="193"/>
        <v>48791.360287655283</v>
      </c>
      <c r="AP1567" s="1">
        <f t="shared" si="194"/>
        <v>30061.769085506876</v>
      </c>
      <c r="AQ1567" s="29">
        <f t="shared" si="195"/>
        <v>40171.950240293154</v>
      </c>
    </row>
    <row r="1568" spans="1:43" x14ac:dyDescent="0.2">
      <c r="A1568" s="26"/>
      <c r="E1568" s="25" t="s">
        <v>3066</v>
      </c>
      <c r="F1568" s="26" t="s">
        <v>3067</v>
      </c>
      <c r="G1568" s="1">
        <v>0.62919608241771097</v>
      </c>
      <c r="H1568" s="1">
        <v>1.21253925455642</v>
      </c>
      <c r="I1568" s="1">
        <f>VLOOKUP(F1568,'[1]SUSMB vs SHAM all proteins sum'!$B$2:$E$3214,2,FALSE)</f>
        <v>0.73770228128972004</v>
      </c>
      <c r="J1568" s="29">
        <f>VLOOKUP(F1568,'[1]SUSMB vs SHAM all proteins sum'!$B$2:$E$3214,3,FALSE)</f>
        <v>1.08939956082495</v>
      </c>
      <c r="K1568" s="25">
        <f>VLOOKUP($E1568,[1]AllProteinsNorm!$A$1:$Q$3226,4,FALSE)</f>
        <v>16837.300480472</v>
      </c>
      <c r="L1568" s="1">
        <f>VLOOKUP($E1568,[1]AllProteinsNorm!$A$1:$Q$3226,5,FALSE)</f>
        <v>8602.2962088421391</v>
      </c>
      <c r="M1568" s="1">
        <f>VLOOKUP($E1568,[1]AllProteinsNorm!$A$1:$Q$3226,10,FALSE)</f>
        <v>22875.4436128341</v>
      </c>
      <c r="N1568" s="1">
        <f>VLOOKUP($E1568,[1]AllProteinsNorm!$A$1:$Q$3226,11,FALSE)</f>
        <v>9565.5357842563499</v>
      </c>
      <c r="O1568" s="1">
        <f>VLOOKUP($E1568,[1]AllProteinsNorm!$A$1:$Q$3226,15,FALSE)</f>
        <v>8531.8836258414594</v>
      </c>
      <c r="P1568" s="1">
        <f>VLOOKUP($E1568,[1]AllProteinsNorm!$A$1:$Q$3226,6,FALSE)</f>
        <v>30265.6175961521</v>
      </c>
      <c r="Q1568" s="1">
        <f>VLOOKUP($E1568,[1]AllProteinsNorm!$A$1:$Q$3226,8,FALSE)</f>
        <v>16314.6794454883</v>
      </c>
      <c r="R1568" s="1">
        <f>VLOOKUP($E1568,[1]AllProteinsNorm!$A$1:$Q$3226,13,FALSE)</f>
        <v>11318.472527973099</v>
      </c>
      <c r="S1568" s="1">
        <f>VLOOKUP($E1568,[1]AllProteinsNorm!$A$1:$Q$3226,16,FALSE)</f>
        <v>25974.901819657502</v>
      </c>
      <c r="T1568" s="1">
        <f>VLOOKUP($E1568,[1]AllProteinsNorm!$A$1:$Q$3226,17,FALSE)</f>
        <v>4882.2478073856</v>
      </c>
      <c r="U1568" s="1">
        <f>VLOOKUP($E1568,[1]AllProteinsNorm!$A$1:$Q$3226,3,FALSE)</f>
        <v>13252.435302862699</v>
      </c>
      <c r="V1568" s="1">
        <f>VLOOKUP($E1568,[1]AllProteinsNorm!$A$1:$Q$3226,7,FALSE)</f>
        <v>8041.8528295119304</v>
      </c>
      <c r="W1568" s="1">
        <f>VLOOKUP($E1568,[1]AllProteinsNorm!$A$1:$Q$3226,9,FALSE)</f>
        <v>15301.786162578001</v>
      </c>
      <c r="X1568" s="1">
        <f>VLOOKUP($E1568,[1]AllProteinsNorm!$A$1:$Q$3226,12,FALSE)</f>
        <v>19294.0744868287</v>
      </c>
      <c r="Y1568" s="29">
        <f>VLOOKUP($E1568,[1]AllProteinsNorm!$A$1:$Q$3226,14,FALSE)</f>
        <v>13186.474223167301</v>
      </c>
      <c r="Z1568" s="25">
        <f t="shared" si="196"/>
        <v>1.2676311458290488</v>
      </c>
      <c r="AA1568" s="1">
        <f t="shared" si="196"/>
        <v>0.64764174118188311</v>
      </c>
      <c r="AB1568" s="1">
        <f t="shared" si="196"/>
        <v>1.7222252956711379</v>
      </c>
      <c r="AC1568" s="1">
        <f t="shared" si="196"/>
        <v>0.72016123372799301</v>
      </c>
      <c r="AD1568" s="1">
        <f t="shared" si="196"/>
        <v>0.64234058358993684</v>
      </c>
      <c r="AE1568" s="1">
        <f t="shared" si="196"/>
        <v>2.2786098969446318</v>
      </c>
      <c r="AF1568" s="1">
        <f t="shared" si="196"/>
        <v>1.2282845354754999</v>
      </c>
      <c r="AG1568" s="1">
        <f t="shared" si="196"/>
        <v>0.85213471816991304</v>
      </c>
      <c r="AH1568" s="1">
        <f t="shared" si="196"/>
        <v>1.9555744458345885</v>
      </c>
      <c r="AI1568" s="1">
        <f t="shared" si="196"/>
        <v>0.3675701689516962</v>
      </c>
      <c r="AJ1568" s="1">
        <f t="shared" si="196"/>
        <v>0.99773712344665877</v>
      </c>
      <c r="AK1568" s="1">
        <f t="shared" si="196"/>
        <v>0.60544759705903961</v>
      </c>
      <c r="AL1568" s="1">
        <f t="shared" si="196"/>
        <v>1.1520267604059578</v>
      </c>
      <c r="AM1568" s="1">
        <f t="shared" si="196"/>
        <v>1.4525944807967255</v>
      </c>
      <c r="AN1568" s="29">
        <f t="shared" si="196"/>
        <v>0.99277110652896017</v>
      </c>
      <c r="AO1568" s="1">
        <f t="shared" si="193"/>
        <v>5708.75923571776</v>
      </c>
      <c r="AP1568" s="1">
        <f t="shared" si="194"/>
        <v>9309.0646571705856</v>
      </c>
      <c r="AQ1568" s="29">
        <f t="shared" si="195"/>
        <v>3640.6466936890279</v>
      </c>
    </row>
    <row r="1569" spans="1:43" x14ac:dyDescent="0.2">
      <c r="A1569" s="26"/>
      <c r="E1569" s="25" t="s">
        <v>3068</v>
      </c>
      <c r="F1569" s="26" t="s">
        <v>3069</v>
      </c>
      <c r="G1569" s="1">
        <v>0.81247754810209205</v>
      </c>
      <c r="H1569" s="1">
        <v>1.0425377481545599</v>
      </c>
      <c r="I1569" s="1">
        <f>VLOOKUP(F1569,'[1]SUSMB vs SHAM all proteins sum'!$B$2:$E$3214,2,FALSE)</f>
        <v>0.90990937993510501</v>
      </c>
      <c r="J1569" s="29">
        <f>VLOOKUP(F1569,'[1]SUSMB vs SHAM all proteins sum'!$B$2:$E$3214,3,FALSE)</f>
        <v>1.0143204037253399</v>
      </c>
      <c r="K1569" s="25">
        <f>VLOOKUP($E1569,[1]AllProteinsNorm!$A$1:$Q$3226,4,FALSE)</f>
        <v>128031.976308817</v>
      </c>
      <c r="L1569" s="1">
        <f>VLOOKUP($E1569,[1]AllProteinsNorm!$A$1:$Q$3226,5,FALSE)</f>
        <v>116474.093934274</v>
      </c>
      <c r="M1569" s="1">
        <f>VLOOKUP($E1569,[1]AllProteinsNorm!$A$1:$Q$3226,10,FALSE)</f>
        <v>177083.16750816599</v>
      </c>
      <c r="N1569" s="1">
        <f>VLOOKUP($E1569,[1]AllProteinsNorm!$A$1:$Q$3226,11,FALSE)</f>
        <v>125051.762350829</v>
      </c>
      <c r="O1569" s="1">
        <f>VLOOKUP($E1569,[1]AllProteinsNorm!$A$1:$Q$3226,15,FALSE)</f>
        <v>201736.89348959699</v>
      </c>
      <c r="P1569" s="1">
        <f>VLOOKUP($E1569,[1]AllProteinsNorm!$A$1:$Q$3226,6,FALSE)</f>
        <v>102395.178846643</v>
      </c>
      <c r="Q1569" s="1">
        <f>VLOOKUP($E1569,[1]AllProteinsNorm!$A$1:$Q$3226,8,FALSE)</f>
        <v>223111.715257437</v>
      </c>
      <c r="R1569" s="1">
        <f>VLOOKUP($E1569,[1]AllProteinsNorm!$A$1:$Q$3226,13,FALSE)</f>
        <v>139870.49893624501</v>
      </c>
      <c r="S1569" s="1">
        <f>VLOOKUP($E1569,[1]AllProteinsNorm!$A$1:$Q$3226,16,FALSE)</f>
        <v>180130.06721618999</v>
      </c>
      <c r="T1569" s="1">
        <f>VLOOKUP($E1569,[1]AllProteinsNorm!$A$1:$Q$3226,17,FALSE)</f>
        <v>142542.687386476</v>
      </c>
      <c r="U1569" s="1">
        <f>VLOOKUP($E1569,[1]AllProteinsNorm!$A$1:$Q$3226,3,FALSE)</f>
        <v>128963.378966918</v>
      </c>
      <c r="V1569" s="1">
        <f>VLOOKUP($E1569,[1]AllProteinsNorm!$A$1:$Q$3226,7,FALSE)</f>
        <v>160958.68580091099</v>
      </c>
      <c r="W1569" s="1">
        <f>VLOOKUP($E1569,[1]AllProteinsNorm!$A$1:$Q$3226,9,FALSE)</f>
        <v>166385.13737522301</v>
      </c>
      <c r="X1569" s="1">
        <f>VLOOKUP($E1569,[1]AllProteinsNorm!$A$1:$Q$3226,12,FALSE)</f>
        <v>129859.348312362</v>
      </c>
      <c r="Y1569" s="29">
        <f>VLOOKUP($E1569,[1]AllProteinsNorm!$A$1:$Q$3226,14,FALSE)</f>
        <v>159480.45131138599</v>
      </c>
      <c r="Z1569" s="25">
        <f t="shared" si="196"/>
        <v>0.85539656773100514</v>
      </c>
      <c r="AA1569" s="1">
        <f t="shared" si="196"/>
        <v>0.77817700744259688</v>
      </c>
      <c r="AB1569" s="1">
        <f t="shared" si="196"/>
        <v>1.183113297603517</v>
      </c>
      <c r="AC1569" s="1">
        <f t="shared" si="196"/>
        <v>0.83548541065710302</v>
      </c>
      <c r="AD1569" s="1">
        <f t="shared" si="196"/>
        <v>1.3478277165657782</v>
      </c>
      <c r="AE1569" s="1">
        <f t="shared" si="196"/>
        <v>0.68411413353766226</v>
      </c>
      <c r="AF1569" s="1">
        <f t="shared" si="196"/>
        <v>1.4906353940163775</v>
      </c>
      <c r="AG1569" s="1">
        <f t="shared" si="196"/>
        <v>0.93449111828361109</v>
      </c>
      <c r="AH1569" s="1">
        <f t="shared" si="196"/>
        <v>1.203469989951824</v>
      </c>
      <c r="AI1569" s="1">
        <f t="shared" si="196"/>
        <v>0.95234432101122224</v>
      </c>
      <c r="AJ1569" s="1">
        <f t="shared" si="196"/>
        <v>0.86161937753121798</v>
      </c>
      <c r="AK1569" s="1">
        <f t="shared" si="196"/>
        <v>1.0753837545121989</v>
      </c>
      <c r="AL1569" s="1">
        <f t="shared" si="196"/>
        <v>1.1116385104368356</v>
      </c>
      <c r="AM1569" s="1">
        <f t="shared" si="196"/>
        <v>0.86760545323652771</v>
      </c>
      <c r="AN1569" s="29">
        <f t="shared" si="196"/>
        <v>1.0655074974622309</v>
      </c>
      <c r="AO1569" s="1">
        <f t="shared" si="193"/>
        <v>33581.759538812395</v>
      </c>
      <c r="AP1569" s="1">
        <f t="shared" si="194"/>
        <v>40958.560549573827</v>
      </c>
      <c r="AQ1569" s="29">
        <f t="shared" si="195"/>
        <v>16265.546621765863</v>
      </c>
    </row>
    <row r="1570" spans="1:43" x14ac:dyDescent="0.2">
      <c r="A1570" s="26"/>
      <c r="E1570" s="25" t="s">
        <v>3070</v>
      </c>
      <c r="F1570" s="26" t="s">
        <v>3071</v>
      </c>
      <c r="G1570" s="1">
        <v>0.51488999812420699</v>
      </c>
      <c r="H1570" s="1">
        <v>0.89437222228024804</v>
      </c>
      <c r="I1570" s="1">
        <f>VLOOKUP(F1570,'[1]SUSMB vs SHAM all proteins sum'!$B$2:$E$3214,2,FALSE)</f>
        <v>0.55978567076643004</v>
      </c>
      <c r="J1570" s="29">
        <f>VLOOKUP(F1570,'[1]SUSMB vs SHAM all proteins sum'!$B$2:$E$3214,3,FALSE)</f>
        <v>0.90046777140362</v>
      </c>
      <c r="K1570" s="25">
        <f>VLOOKUP($E1570,[1]AllProteinsNorm!$A$1:$Q$3226,4,FALSE)</f>
        <v>2696877.7390624201</v>
      </c>
      <c r="L1570" s="1">
        <f>VLOOKUP($E1570,[1]AllProteinsNorm!$A$1:$Q$3226,5,FALSE)</f>
        <v>1482625.4575767501</v>
      </c>
      <c r="M1570" s="1">
        <f>VLOOKUP($E1570,[1]AllProteinsNorm!$A$1:$Q$3226,10,FALSE)</f>
        <v>2368479.7005857001</v>
      </c>
      <c r="N1570" s="1">
        <f>VLOOKUP($E1570,[1]AllProteinsNorm!$A$1:$Q$3226,11,FALSE)</f>
        <v>2678001.70611885</v>
      </c>
      <c r="O1570" s="1">
        <f>VLOOKUP($E1570,[1]AllProteinsNorm!$A$1:$Q$3226,15,FALSE)</f>
        <v>2271666.8139125202</v>
      </c>
      <c r="P1570" s="1">
        <f>VLOOKUP($E1570,[1]AllProteinsNorm!$A$1:$Q$3226,6,FALSE)</f>
        <v>2506848.0806122399</v>
      </c>
      <c r="Q1570" s="1">
        <f>VLOOKUP($E1570,[1]AllProteinsNorm!$A$1:$Q$3226,8,FALSE)</f>
        <v>1740667.3018998599</v>
      </c>
      <c r="R1570" s="1">
        <f>VLOOKUP($E1570,[1]AllProteinsNorm!$A$1:$Q$3226,13,FALSE)</f>
        <v>2866833.1664167</v>
      </c>
      <c r="S1570" s="1">
        <f>VLOOKUP($E1570,[1]AllProteinsNorm!$A$1:$Q$3226,16,FALSE)</f>
        <v>1743742.18333105</v>
      </c>
      <c r="T1570" s="1">
        <f>VLOOKUP($E1570,[1]AllProteinsNorm!$A$1:$Q$3226,17,FALSE)</f>
        <v>1511405.12911351</v>
      </c>
      <c r="U1570" s="1">
        <f>VLOOKUP($E1570,[1]AllProteinsNorm!$A$1:$Q$3226,3,FALSE)</f>
        <v>1204947.5747537101</v>
      </c>
      <c r="V1570" s="1">
        <f>VLOOKUP($E1570,[1]AllProteinsNorm!$A$1:$Q$3226,7,FALSE)</f>
        <v>2375304.1063357498</v>
      </c>
      <c r="W1570" s="1">
        <f>VLOOKUP($E1570,[1]AllProteinsNorm!$A$1:$Q$3226,9,FALSE)</f>
        <v>2523987.0153538301</v>
      </c>
      <c r="X1570" s="1">
        <f>VLOOKUP($E1570,[1]AllProteinsNorm!$A$1:$Q$3226,12,FALSE)</f>
        <v>2135688.6803172901</v>
      </c>
      <c r="Y1570" s="29">
        <f>VLOOKUP($E1570,[1]AllProteinsNorm!$A$1:$Q$3226,14,FALSE)</f>
        <v>2210783.91341592</v>
      </c>
      <c r="Z1570" s="25">
        <f t="shared" ref="Z1570:AN1586" si="197">K1570/AVERAGE($K1570:$O1570)</f>
        <v>1.1727950523072972</v>
      </c>
      <c r="AA1570" s="1">
        <f t="shared" si="197"/>
        <v>0.64475143825962278</v>
      </c>
      <c r="AB1570" s="1">
        <f t="shared" si="197"/>
        <v>1.0299841309465034</v>
      </c>
      <c r="AC1570" s="1">
        <f t="shared" si="197"/>
        <v>1.1645864050546764</v>
      </c>
      <c r="AD1570" s="1">
        <f t="shared" si="197"/>
        <v>0.98788297343190068</v>
      </c>
      <c r="AE1570" s="1">
        <f t="shared" si="197"/>
        <v>1.0901565848699497</v>
      </c>
      <c r="AF1570" s="1">
        <f t="shared" si="197"/>
        <v>0.75696646155378344</v>
      </c>
      <c r="AG1570" s="1">
        <f t="shared" si="197"/>
        <v>1.2467038103599211</v>
      </c>
      <c r="AH1570" s="1">
        <f t="shared" si="197"/>
        <v>0.75830363960850133</v>
      </c>
      <c r="AI1570" s="1">
        <f t="shared" si="197"/>
        <v>0.65726689489173373</v>
      </c>
      <c r="AJ1570" s="1">
        <f t="shared" si="197"/>
        <v>0.52399726301723915</v>
      </c>
      <c r="AK1570" s="1">
        <f t="shared" si="197"/>
        <v>1.0329518699665816</v>
      </c>
      <c r="AL1570" s="1">
        <f t="shared" si="197"/>
        <v>1.0976098177605673</v>
      </c>
      <c r="AM1570" s="1">
        <f t="shared" si="197"/>
        <v>0.9287499693685024</v>
      </c>
      <c r="AN1570" s="29">
        <f t="shared" si="197"/>
        <v>0.96140674003121496</v>
      </c>
      <c r="AO1570" s="1">
        <f t="shared" si="193"/>
        <v>441359.15258475719</v>
      </c>
      <c r="AP1570" s="1">
        <f t="shared" si="194"/>
        <v>520122.24364476505</v>
      </c>
      <c r="AQ1570" s="29">
        <f t="shared" si="195"/>
        <v>462544.49863436178</v>
      </c>
    </row>
    <row r="1571" spans="1:43" x14ac:dyDescent="0.2">
      <c r="A1571" s="26"/>
      <c r="E1571" s="25" t="s">
        <v>3072</v>
      </c>
      <c r="F1571" s="26" t="s">
        <v>3073</v>
      </c>
      <c r="G1571" s="1">
        <v>0.276522969543671</v>
      </c>
      <c r="H1571" s="1">
        <v>0.87070654470261699</v>
      </c>
      <c r="I1571" s="1">
        <f>VLOOKUP(F1571,'[1]SUSMB vs SHAM all proteins sum'!$B$2:$E$3214,2,FALSE)</f>
        <v>0.230274637072891</v>
      </c>
      <c r="J1571" s="29">
        <f>VLOOKUP(F1571,'[1]SUSMB vs SHAM all proteins sum'!$B$2:$E$3214,3,FALSE)</f>
        <v>0.83885009466999905</v>
      </c>
      <c r="K1571" s="25">
        <f>VLOOKUP($E1571,[1]AllProteinsNorm!$A$1:$Q$3226,4,FALSE)</f>
        <v>66873.528076182105</v>
      </c>
      <c r="L1571" s="1">
        <f>VLOOKUP($E1571,[1]AllProteinsNorm!$A$1:$Q$3226,5,FALSE)</f>
        <v>33876.207119419501</v>
      </c>
      <c r="M1571" s="1">
        <f>VLOOKUP($E1571,[1]AllProteinsNorm!$A$1:$Q$3226,10,FALSE)</f>
        <v>38375.476579162503</v>
      </c>
      <c r="N1571" s="1">
        <f>VLOOKUP($E1571,[1]AllProteinsNorm!$A$1:$Q$3226,11,FALSE)</f>
        <v>47582.234168551098</v>
      </c>
      <c r="O1571" s="1">
        <f>VLOOKUP($E1571,[1]AllProteinsNorm!$A$1:$Q$3226,15,FALSE)</f>
        <v>46530.369192173399</v>
      </c>
      <c r="P1571" s="1">
        <f>VLOOKUP($E1571,[1]AllProteinsNorm!$A$1:$Q$3226,6,FALSE)</f>
        <v>39049.525107882502</v>
      </c>
      <c r="Q1571" s="1">
        <f>VLOOKUP($E1571,[1]AllProteinsNorm!$A$1:$Q$3226,8,FALSE)</f>
        <v>40838.866802170298</v>
      </c>
      <c r="R1571" s="1">
        <f>VLOOKUP($E1571,[1]AllProteinsNorm!$A$1:$Q$3226,13,FALSE)</f>
        <v>37733.975154965898</v>
      </c>
      <c r="S1571" s="1">
        <f>VLOOKUP($E1571,[1]AllProteinsNorm!$A$1:$Q$3226,16,FALSE)</f>
        <v>37190.292520597897</v>
      </c>
      <c r="T1571" s="1">
        <f>VLOOKUP($E1571,[1]AllProteinsNorm!$A$1:$Q$3226,17,FALSE)</f>
        <v>43041.914187825998</v>
      </c>
      <c r="U1571" s="1">
        <f>VLOOKUP($E1571,[1]AllProteinsNorm!$A$1:$Q$3226,3,FALSE)</f>
        <v>30276.083026096199</v>
      </c>
      <c r="V1571" s="1">
        <f>VLOOKUP($E1571,[1]AllProteinsNorm!$A$1:$Q$3226,7,FALSE)</f>
        <v>41658.901010574496</v>
      </c>
      <c r="W1571" s="1">
        <f>VLOOKUP($E1571,[1]AllProteinsNorm!$A$1:$Q$3226,9,FALSE)</f>
        <v>34420.585987451901</v>
      </c>
      <c r="X1571" s="1">
        <f>VLOOKUP($E1571,[1]AllProteinsNorm!$A$1:$Q$3226,12,FALSE)</f>
        <v>42756.742976796399</v>
      </c>
      <c r="Y1571" s="29">
        <f>VLOOKUP($E1571,[1]AllProteinsNorm!$A$1:$Q$3226,14,FALSE)</f>
        <v>43070.066690526502</v>
      </c>
      <c r="Z1571" s="25">
        <f t="shared" si="197"/>
        <v>1.4335910331979196</v>
      </c>
      <c r="AA1571" s="1">
        <f t="shared" si="197"/>
        <v>0.72621601046427009</v>
      </c>
      <c r="AB1571" s="1">
        <f t="shared" si="197"/>
        <v>0.82266841157104087</v>
      </c>
      <c r="AC1571" s="1">
        <f t="shared" si="197"/>
        <v>1.0200368696840694</v>
      </c>
      <c r="AD1571" s="1">
        <f t="shared" si="197"/>
        <v>0.99748767508269942</v>
      </c>
      <c r="AE1571" s="1">
        <f t="shared" si="197"/>
        <v>0.83711822384373002</v>
      </c>
      <c r="AF1571" s="1">
        <f t="shared" si="197"/>
        <v>0.87547696282540766</v>
      </c>
      <c r="AG1571" s="1">
        <f t="shared" si="197"/>
        <v>0.80891632287513293</v>
      </c>
      <c r="AH1571" s="1">
        <f t="shared" si="197"/>
        <v>0.79726120952972246</v>
      </c>
      <c r="AI1571" s="1">
        <f t="shared" si="197"/>
        <v>0.92270445431035286</v>
      </c>
      <c r="AJ1571" s="1">
        <f t="shared" si="197"/>
        <v>0.64903890067116088</v>
      </c>
      <c r="AK1571" s="1">
        <f t="shared" si="197"/>
        <v>0.89305632078517583</v>
      </c>
      <c r="AL1571" s="1">
        <f t="shared" si="197"/>
        <v>0.73788604921240719</v>
      </c>
      <c r="AM1571" s="1">
        <f t="shared" si="197"/>
        <v>0.91659114007646791</v>
      </c>
      <c r="AN1571" s="29">
        <f t="shared" si="197"/>
        <v>0.92330796928248871</v>
      </c>
      <c r="AO1571" s="1">
        <f t="shared" si="193"/>
        <v>11327.064514931413</v>
      </c>
      <c r="AP1571" s="1">
        <f t="shared" si="194"/>
        <v>2143.319665277495</v>
      </c>
      <c r="AQ1571" s="29">
        <f t="shared" si="195"/>
        <v>5162.1367372112272</v>
      </c>
    </row>
    <row r="1572" spans="1:43" x14ac:dyDescent="0.2">
      <c r="A1572" s="26"/>
      <c r="E1572" s="25" t="s">
        <v>3074</v>
      </c>
      <c r="F1572" s="26" t="s">
        <v>3075</v>
      </c>
      <c r="G1572" s="1">
        <v>7.1659535276756406E-2</v>
      </c>
      <c r="H1572" s="1">
        <v>1.1592309621189401</v>
      </c>
      <c r="I1572" s="1">
        <f>VLOOKUP(F1572,'[1]SUSMB vs SHAM all proteins sum'!$B$2:$E$3214,2,FALSE)</f>
        <v>0.47499825121209999</v>
      </c>
      <c r="J1572" s="29">
        <f>VLOOKUP(F1572,'[1]SUSMB vs SHAM all proteins sum'!$B$2:$E$3214,3,FALSE)</f>
        <v>0.93509587848061304</v>
      </c>
      <c r="K1572" s="25">
        <f>VLOOKUP($E1572,[1]AllProteinsNorm!$A$1:$Q$3226,4,FALSE)</f>
        <v>647634.15636047197</v>
      </c>
      <c r="L1572" s="1">
        <f>VLOOKUP($E1572,[1]AllProteinsNorm!$A$1:$Q$3226,5,FALSE)</f>
        <v>549194.29177129897</v>
      </c>
      <c r="M1572" s="1">
        <f>VLOOKUP($E1572,[1]AllProteinsNorm!$A$1:$Q$3226,10,FALSE)</f>
        <v>764439.99342107598</v>
      </c>
      <c r="N1572" s="1">
        <f>VLOOKUP($E1572,[1]AllProteinsNorm!$A$1:$Q$3226,11,FALSE)</f>
        <v>623371.44688433898</v>
      </c>
      <c r="O1572" s="1">
        <f>VLOOKUP($E1572,[1]AllProteinsNorm!$A$1:$Q$3226,15,FALSE)</f>
        <v>617127.37767511106</v>
      </c>
      <c r="P1572" s="1">
        <f>VLOOKUP($E1572,[1]AllProteinsNorm!$A$1:$Q$3226,6,FALSE)</f>
        <v>681900.91247543297</v>
      </c>
      <c r="Q1572" s="1">
        <f>VLOOKUP($E1572,[1]AllProteinsNorm!$A$1:$Q$3226,8,FALSE)</f>
        <v>827695.91267542099</v>
      </c>
      <c r="R1572" s="1">
        <f>VLOOKUP($E1572,[1]AllProteinsNorm!$A$1:$Q$3226,13,FALSE)</f>
        <v>686013.87671708397</v>
      </c>
      <c r="S1572" s="1">
        <f>VLOOKUP($E1572,[1]AllProteinsNorm!$A$1:$Q$3226,16,FALSE)</f>
        <v>828889.37417218601</v>
      </c>
      <c r="T1572" s="1">
        <f>VLOOKUP($E1572,[1]AllProteinsNorm!$A$1:$Q$3226,17,FALSE)</f>
        <v>682258.86219894805</v>
      </c>
      <c r="U1572" s="1">
        <f>VLOOKUP($E1572,[1]AllProteinsNorm!$A$1:$Q$3226,3,FALSE)</f>
        <v>452336.18961496698</v>
      </c>
      <c r="V1572" s="1">
        <f>VLOOKUP($E1572,[1]AllProteinsNorm!$A$1:$Q$3226,7,FALSE)</f>
        <v>628705.83259053703</v>
      </c>
      <c r="W1572" s="1">
        <f>VLOOKUP($E1572,[1]AllProteinsNorm!$A$1:$Q$3226,9,FALSE)</f>
        <v>688886.68795432895</v>
      </c>
      <c r="X1572" s="1">
        <f>VLOOKUP($E1572,[1]AllProteinsNorm!$A$1:$Q$3226,12,FALSE)</f>
        <v>630504.67274772096</v>
      </c>
      <c r="Y1572" s="29">
        <f>VLOOKUP($E1572,[1]AllProteinsNorm!$A$1:$Q$3226,14,FALSE)</f>
        <v>605419.86482062901</v>
      </c>
      <c r="Z1572" s="25">
        <f t="shared" si="197"/>
        <v>1.0113698194354601</v>
      </c>
      <c r="AA1572" s="1">
        <f t="shared" si="197"/>
        <v>0.85764243014163688</v>
      </c>
      <c r="AB1572" s="1">
        <f t="shared" si="197"/>
        <v>1.1937782010453357</v>
      </c>
      <c r="AC1572" s="1">
        <f t="shared" si="197"/>
        <v>0.97348026117035591</v>
      </c>
      <c r="AD1572" s="1">
        <f t="shared" si="197"/>
        <v>0.96372928820721215</v>
      </c>
      <c r="AE1572" s="1">
        <f t="shared" si="197"/>
        <v>1.0648820726176986</v>
      </c>
      <c r="AF1572" s="1">
        <f t="shared" si="197"/>
        <v>1.2925610200276045</v>
      </c>
      <c r="AG1572" s="1">
        <f t="shared" si="197"/>
        <v>1.0713050320332422</v>
      </c>
      <c r="AH1572" s="1">
        <f t="shared" si="197"/>
        <v>1.294424774319487</v>
      </c>
      <c r="AI1572" s="1">
        <f t="shared" si="197"/>
        <v>1.0654410603481681</v>
      </c>
      <c r="AJ1572" s="1">
        <f t="shared" si="197"/>
        <v>0.70638518046349164</v>
      </c>
      <c r="AK1572" s="1">
        <f t="shared" si="197"/>
        <v>0.98181063821346193</v>
      </c>
      <c r="AL1572" s="1">
        <f t="shared" si="197"/>
        <v>1.0757913219451465</v>
      </c>
      <c r="AM1572" s="1">
        <f t="shared" si="197"/>
        <v>0.98461977455548</v>
      </c>
      <c r="AN1572" s="29">
        <f t="shared" si="197"/>
        <v>0.94544639647676842</v>
      </c>
      <c r="AO1572" s="1">
        <f t="shared" si="193"/>
        <v>70126.043575444055</v>
      </c>
      <c r="AP1572" s="1">
        <f t="shared" si="194"/>
        <v>71002.537650903178</v>
      </c>
      <c r="AQ1572" s="29">
        <f t="shared" si="195"/>
        <v>79350.522254058262</v>
      </c>
    </row>
    <row r="1573" spans="1:43" x14ac:dyDescent="0.2">
      <c r="A1573" s="26"/>
      <c r="E1573" s="25" t="s">
        <v>3076</v>
      </c>
      <c r="F1573" s="26" t="s">
        <v>3077</v>
      </c>
      <c r="G1573" s="1">
        <v>0.22409930048082599</v>
      </c>
      <c r="H1573" s="1">
        <v>0.90271286660343997</v>
      </c>
      <c r="I1573" s="1">
        <f>VLOOKUP(F1573,'[1]SUSMB vs SHAM all proteins sum'!$B$2:$E$3214,2,FALSE)</f>
        <v>0.56262191229889602</v>
      </c>
      <c r="J1573" s="29">
        <f>VLOOKUP(F1573,'[1]SUSMB vs SHAM all proteins sum'!$B$2:$E$3214,3,FALSE)</f>
        <v>0.95539916997674201</v>
      </c>
      <c r="K1573" s="25">
        <f>VLOOKUP($E1573,[1]AllProteinsNorm!$A$1:$Q$3226,4,FALSE)</f>
        <v>2281064.2566967201</v>
      </c>
      <c r="L1573" s="1">
        <f>VLOOKUP($E1573,[1]AllProteinsNorm!$A$1:$Q$3226,5,FALSE)</f>
        <v>3219385.0718904301</v>
      </c>
      <c r="M1573" s="1">
        <f>VLOOKUP($E1573,[1]AllProteinsNorm!$A$1:$Q$3226,10,FALSE)</f>
        <v>3170536.3460145299</v>
      </c>
      <c r="N1573" s="1">
        <f>VLOOKUP($E1573,[1]AllProteinsNorm!$A$1:$Q$3226,11,FALSE)</f>
        <v>2463956.5581137901</v>
      </c>
      <c r="O1573" s="1">
        <f>VLOOKUP($E1573,[1]AllProteinsNorm!$A$1:$Q$3226,15,FALSE)</f>
        <v>3111336.80260411</v>
      </c>
      <c r="P1573" s="1">
        <f>VLOOKUP($E1573,[1]AllProteinsNorm!$A$1:$Q$3226,6,FALSE)</f>
        <v>2506416.4991866401</v>
      </c>
      <c r="Q1573" s="1">
        <f>VLOOKUP($E1573,[1]AllProteinsNorm!$A$1:$Q$3226,8,FALSE)</f>
        <v>2836301.49760783</v>
      </c>
      <c r="R1573" s="1">
        <f>VLOOKUP($E1573,[1]AllProteinsNorm!$A$1:$Q$3226,13,FALSE)</f>
        <v>2481351.0155681502</v>
      </c>
      <c r="S1573" s="1">
        <f>VLOOKUP($E1573,[1]AllProteinsNorm!$A$1:$Q$3226,16,FALSE)</f>
        <v>2390808.6012073001</v>
      </c>
      <c r="T1573" s="1">
        <f>VLOOKUP($E1573,[1]AllProteinsNorm!$A$1:$Q$3226,17,FALSE)</f>
        <v>2537071.85786526</v>
      </c>
      <c r="U1573" s="1">
        <f>VLOOKUP($E1573,[1]AllProteinsNorm!$A$1:$Q$3226,3,FALSE)</f>
        <v>2851948.45363212</v>
      </c>
      <c r="V1573" s="1">
        <f>VLOOKUP($E1573,[1]AllProteinsNorm!$A$1:$Q$3226,7,FALSE)</f>
        <v>2699222.14995579</v>
      </c>
      <c r="W1573" s="1">
        <f>VLOOKUP($E1573,[1]AllProteinsNorm!$A$1:$Q$3226,9,FALSE)</f>
        <v>2796759.70438177</v>
      </c>
      <c r="X1573" s="1">
        <f>VLOOKUP($E1573,[1]AllProteinsNorm!$A$1:$Q$3226,12,FALSE)</f>
        <v>2516650.97550997</v>
      </c>
      <c r="Y1573" s="29">
        <f>VLOOKUP($E1573,[1]AllProteinsNorm!$A$1:$Q$3226,14,FALSE)</f>
        <v>2622340.6585017</v>
      </c>
      <c r="Z1573" s="25">
        <f t="shared" si="197"/>
        <v>0.80058247176033581</v>
      </c>
      <c r="AA1573" s="1">
        <f t="shared" si="197"/>
        <v>1.1299038380158373</v>
      </c>
      <c r="AB1573" s="1">
        <f t="shared" si="197"/>
        <v>1.1127594574534483</v>
      </c>
      <c r="AC1573" s="1">
        <f t="shared" si="197"/>
        <v>0.86477197028259578</v>
      </c>
      <c r="AD1573" s="1">
        <f t="shared" si="197"/>
        <v>1.0919822624877833</v>
      </c>
      <c r="AE1573" s="1">
        <f t="shared" si="197"/>
        <v>0.87967408646591028</v>
      </c>
      <c r="AF1573" s="1">
        <f t="shared" si="197"/>
        <v>0.99545344106205935</v>
      </c>
      <c r="AG1573" s="1">
        <f t="shared" si="197"/>
        <v>0.87087688280439735</v>
      </c>
      <c r="AH1573" s="1">
        <f t="shared" si="197"/>
        <v>0.83909931683914563</v>
      </c>
      <c r="AI1573" s="1">
        <f t="shared" si="197"/>
        <v>0.89043316208229362</v>
      </c>
      <c r="AJ1573" s="1">
        <f t="shared" si="197"/>
        <v>1.0009450350374047</v>
      </c>
      <c r="AK1573" s="1">
        <f t="shared" si="197"/>
        <v>0.94734286169175819</v>
      </c>
      <c r="AL1573" s="1">
        <f t="shared" si="197"/>
        <v>0.9815755038378805</v>
      </c>
      <c r="AM1573" s="1">
        <f t="shared" si="197"/>
        <v>0.88326606872947411</v>
      </c>
      <c r="AN1573" s="29">
        <f t="shared" si="197"/>
        <v>0.92035985396620257</v>
      </c>
      <c r="AO1573" s="1">
        <f t="shared" si="193"/>
        <v>395019.10200975568</v>
      </c>
      <c r="AP1573" s="1">
        <f t="shared" si="194"/>
        <v>151055.63899438901</v>
      </c>
      <c r="AQ1573" s="29">
        <f t="shared" si="195"/>
        <v>120054.16193286987</v>
      </c>
    </row>
    <row r="1574" spans="1:43" x14ac:dyDescent="0.2">
      <c r="A1574" s="26"/>
      <c r="E1574" s="25" t="s">
        <v>3078</v>
      </c>
      <c r="F1574" s="26" t="s">
        <v>3079</v>
      </c>
      <c r="G1574" s="1">
        <v>0.239486735297922</v>
      </c>
      <c r="H1574" s="1">
        <v>1.0977296816574</v>
      </c>
      <c r="I1574" s="1">
        <f>VLOOKUP(F1574,'[1]SUSMB vs SHAM all proteins sum'!$B$2:$E$3214,2,FALSE)</f>
        <v>0.96578725167492097</v>
      </c>
      <c r="J1574" s="29">
        <f>VLOOKUP(F1574,'[1]SUSMB vs SHAM all proteins sum'!$B$2:$E$3214,3,FALSE)</f>
        <v>1.0032500197393399</v>
      </c>
      <c r="K1574" s="25">
        <f>VLOOKUP($E1574,[1]AllProteinsNorm!$A$1:$Q$3226,4,FALSE)</f>
        <v>2247025.9094978701</v>
      </c>
      <c r="L1574" s="1">
        <f>VLOOKUP($E1574,[1]AllProteinsNorm!$A$1:$Q$3226,5,FALSE)</f>
        <v>1954736.3341671799</v>
      </c>
      <c r="M1574" s="1">
        <f>VLOOKUP($E1574,[1]AllProteinsNorm!$A$1:$Q$3226,10,FALSE)</f>
        <v>2472970.3226103</v>
      </c>
      <c r="N1574" s="1">
        <f>VLOOKUP($E1574,[1]AllProteinsNorm!$A$1:$Q$3226,11,FALSE)</f>
        <v>2039846.69425545</v>
      </c>
      <c r="O1574" s="1">
        <f>VLOOKUP($E1574,[1]AllProteinsNorm!$A$1:$Q$3226,15,FALSE)</f>
        <v>2640623.2027783599</v>
      </c>
      <c r="P1574" s="1">
        <f>VLOOKUP($E1574,[1]AllProteinsNorm!$A$1:$Q$3226,6,FALSE)</f>
        <v>2427045.7902564299</v>
      </c>
      <c r="Q1574" s="1">
        <f>VLOOKUP($E1574,[1]AllProteinsNorm!$A$1:$Q$3226,8,FALSE)</f>
        <v>2782552.6668496202</v>
      </c>
      <c r="R1574" s="1">
        <f>VLOOKUP($E1574,[1]AllProteinsNorm!$A$1:$Q$3226,13,FALSE)</f>
        <v>2741831.1583814798</v>
      </c>
      <c r="S1574" s="1">
        <f>VLOOKUP($E1574,[1]AllProteinsNorm!$A$1:$Q$3226,16,FALSE)</f>
        <v>2247896.11400215</v>
      </c>
      <c r="T1574" s="1">
        <f>VLOOKUP($E1574,[1]AllProteinsNorm!$A$1:$Q$3226,17,FALSE)</f>
        <v>2240566.63035776</v>
      </c>
      <c r="U1574" s="1">
        <f>VLOOKUP($E1574,[1]AllProteinsNorm!$A$1:$Q$3226,3,FALSE)</f>
        <v>2343012.5860065902</v>
      </c>
      <c r="V1574" s="1">
        <f>VLOOKUP($E1574,[1]AllProteinsNorm!$A$1:$Q$3226,7,FALSE)</f>
        <v>2367468.2528729802</v>
      </c>
      <c r="W1574" s="1">
        <f>VLOOKUP($E1574,[1]AllProteinsNorm!$A$1:$Q$3226,9,FALSE)</f>
        <v>2059157.2971193399</v>
      </c>
      <c r="X1574" s="1">
        <f>VLOOKUP($E1574,[1]AllProteinsNorm!$A$1:$Q$3226,12,FALSE)</f>
        <v>2585841.0072763301</v>
      </c>
      <c r="Y1574" s="29">
        <f>VLOOKUP($E1574,[1]AllProteinsNorm!$A$1:$Q$3226,14,FALSE)</f>
        <v>2013329.66225119</v>
      </c>
      <c r="Z1574" s="25">
        <f t="shared" si="197"/>
        <v>0.98942573536598866</v>
      </c>
      <c r="AA1574" s="1">
        <f t="shared" si="197"/>
        <v>0.86072280106114729</v>
      </c>
      <c r="AB1574" s="1">
        <f t="shared" si="197"/>
        <v>1.0889151164855679</v>
      </c>
      <c r="AC1574" s="1">
        <f t="shared" si="197"/>
        <v>0.89819917383533521</v>
      </c>
      <c r="AD1574" s="1">
        <f t="shared" si="197"/>
        <v>1.1627371732519614</v>
      </c>
      <c r="AE1574" s="1">
        <f t="shared" si="197"/>
        <v>1.0686933139671799</v>
      </c>
      <c r="AF1574" s="1">
        <f t="shared" si="197"/>
        <v>1.2252325204418777</v>
      </c>
      <c r="AG1574" s="1">
        <f t="shared" si="197"/>
        <v>1.2073017487979025</v>
      </c>
      <c r="AH1574" s="1">
        <f t="shared" si="197"/>
        <v>0.98980890973346103</v>
      </c>
      <c r="AI1574" s="1">
        <f t="shared" si="197"/>
        <v>0.98658154163145095</v>
      </c>
      <c r="AJ1574" s="1">
        <f t="shared" si="197"/>
        <v>1.0316912417798423</v>
      </c>
      <c r="AK1574" s="1">
        <f t="shared" si="197"/>
        <v>1.0424597273904737</v>
      </c>
      <c r="AL1574" s="1">
        <f t="shared" si="197"/>
        <v>0.90670214986164832</v>
      </c>
      <c r="AM1574" s="1">
        <f t="shared" si="197"/>
        <v>1.1386151042360007</v>
      </c>
      <c r="AN1574" s="29">
        <f t="shared" si="197"/>
        <v>0.88652301390338262</v>
      </c>
      <c r="AO1574" s="1">
        <f t="shared" si="193"/>
        <v>257465.58183462601</v>
      </c>
      <c r="AP1574" s="1">
        <f t="shared" si="194"/>
        <v>234000.0394724205</v>
      </c>
      <c r="AQ1574" s="29">
        <f t="shared" si="195"/>
        <v>212061.30873681413</v>
      </c>
    </row>
    <row r="1575" spans="1:43" x14ac:dyDescent="0.2">
      <c r="A1575" s="26"/>
      <c r="E1575" s="25" t="s">
        <v>3080</v>
      </c>
      <c r="F1575" s="26" t="s">
        <v>3081</v>
      </c>
      <c r="G1575" s="1">
        <v>0.497871084157958</v>
      </c>
      <c r="H1575" s="1">
        <v>1.08706175638808</v>
      </c>
      <c r="I1575" s="1">
        <f>VLOOKUP(F1575,'[1]SUSMB vs SHAM all proteins sum'!$B$2:$E$3214,2,FALSE)</f>
        <v>0.34600793120758899</v>
      </c>
      <c r="J1575" s="29">
        <f>VLOOKUP(F1575,'[1]SUSMB vs SHAM all proteins sum'!$B$2:$E$3214,3,FALSE)</f>
        <v>1.1129766835891901</v>
      </c>
      <c r="K1575" s="25">
        <f>VLOOKUP($E1575,[1]AllProteinsNorm!$A$1:$Q$3226,4,FALSE)</f>
        <v>62638.842828272602</v>
      </c>
      <c r="L1575" s="1">
        <f>VLOOKUP($E1575,[1]AllProteinsNorm!$A$1:$Q$3226,5,FALSE)</f>
        <v>73262.089789899197</v>
      </c>
      <c r="M1575" s="1">
        <f>VLOOKUP($E1575,[1]AllProteinsNorm!$A$1:$Q$3226,10,FALSE)</f>
        <v>83948.816512677906</v>
      </c>
      <c r="N1575" s="1">
        <f>VLOOKUP($E1575,[1]AllProteinsNorm!$A$1:$Q$3226,11,FALSE)</f>
        <v>58257.184991580601</v>
      </c>
      <c r="O1575" s="1">
        <f>VLOOKUP($E1575,[1]AllProteinsNorm!$A$1:$Q$3226,15,FALSE)</f>
        <v>89056.621210640005</v>
      </c>
      <c r="P1575" s="1">
        <f>VLOOKUP($E1575,[1]AllProteinsNorm!$A$1:$Q$3226,6,FALSE)</f>
        <v>67707.2340418159</v>
      </c>
      <c r="Q1575" s="1">
        <f>VLOOKUP($E1575,[1]AllProteinsNorm!$A$1:$Q$3226,8,FALSE)</f>
        <v>95871.930232378407</v>
      </c>
      <c r="R1575" s="1">
        <f>VLOOKUP($E1575,[1]AllProteinsNorm!$A$1:$Q$3226,13,FALSE)</f>
        <v>81318.171825815807</v>
      </c>
      <c r="S1575" s="1">
        <f>VLOOKUP($E1575,[1]AllProteinsNorm!$A$1:$Q$3226,16,FALSE)</f>
        <v>92356.625150259599</v>
      </c>
      <c r="T1575" s="1">
        <f>VLOOKUP($E1575,[1]AllProteinsNorm!$A$1:$Q$3226,17,FALSE)</f>
        <v>62236.075289847402</v>
      </c>
      <c r="U1575" s="1">
        <f>VLOOKUP($E1575,[1]AllProteinsNorm!$A$1:$Q$3226,3,FALSE)</f>
        <v>71699.548937977699</v>
      </c>
      <c r="V1575" s="1">
        <f>VLOOKUP($E1575,[1]AllProteinsNorm!$A$1:$Q$3226,7,FALSE)</f>
        <v>69877.767332607706</v>
      </c>
      <c r="W1575" s="1">
        <f>VLOOKUP($E1575,[1]AllProteinsNorm!$A$1:$Q$3226,9,FALSE)</f>
        <v>91581.327715860505</v>
      </c>
      <c r="X1575" s="1">
        <f>VLOOKUP($E1575,[1]AllProteinsNorm!$A$1:$Q$3226,12,FALSE)</f>
        <v>98609.338929411402</v>
      </c>
      <c r="Y1575" s="29">
        <f>VLOOKUP($E1575,[1]AllProteinsNorm!$A$1:$Q$3226,14,FALSE)</f>
        <v>75440.2676069382</v>
      </c>
      <c r="Z1575" s="25">
        <f t="shared" si="197"/>
        <v>0.85301008118098953</v>
      </c>
      <c r="AA1575" s="1">
        <f t="shared" si="197"/>
        <v>0.99767649492662647</v>
      </c>
      <c r="AB1575" s="1">
        <f t="shared" si="197"/>
        <v>1.1432073703029191</v>
      </c>
      <c r="AC1575" s="1">
        <f t="shared" si="197"/>
        <v>0.7933410621151239</v>
      </c>
      <c r="AD1575" s="1">
        <f t="shared" si="197"/>
        <v>1.2127649914743419</v>
      </c>
      <c r="AE1575" s="1">
        <f t="shared" si="197"/>
        <v>0.92203097309584126</v>
      </c>
      <c r="AF1575" s="1">
        <f t="shared" si="197"/>
        <v>1.3055752516805317</v>
      </c>
      <c r="AG1575" s="1">
        <f t="shared" si="197"/>
        <v>1.1073834895193848</v>
      </c>
      <c r="AH1575" s="1">
        <f t="shared" si="197"/>
        <v>1.2577041458605394</v>
      </c>
      <c r="AI1575" s="1">
        <f t="shared" si="197"/>
        <v>0.84752522936801711</v>
      </c>
      <c r="AJ1575" s="1">
        <f t="shared" si="197"/>
        <v>0.97639795530544793</v>
      </c>
      <c r="AK1575" s="1">
        <f t="shared" si="197"/>
        <v>0.95158909861326657</v>
      </c>
      <c r="AL1575" s="1">
        <f t="shared" si="197"/>
        <v>1.2471462157073712</v>
      </c>
      <c r="AM1575" s="1">
        <f t="shared" si="197"/>
        <v>1.3428530350725922</v>
      </c>
      <c r="AN1575" s="29">
        <f t="shared" si="197"/>
        <v>1.0273387229092359</v>
      </c>
      <c r="AO1575" s="1">
        <f t="shared" si="193"/>
        <v>11845.069326619387</v>
      </c>
      <c r="AP1575" s="1">
        <f t="shared" si="194"/>
        <v>13213.31930161737</v>
      </c>
      <c r="AQ1575" s="29">
        <f t="shared" si="195"/>
        <v>11508.180685357469</v>
      </c>
    </row>
    <row r="1576" spans="1:43" x14ac:dyDescent="0.2">
      <c r="A1576" s="26"/>
      <c r="E1576" s="25" t="s">
        <v>3082</v>
      </c>
      <c r="F1576" s="26" t="s">
        <v>3083</v>
      </c>
      <c r="G1576" s="1">
        <v>0.53518600883039402</v>
      </c>
      <c r="H1576" s="1">
        <v>0.95795431164686795</v>
      </c>
      <c r="I1576" s="1">
        <f>VLOOKUP(F1576,'[1]SUSMB vs SHAM all proteins sum'!$B$2:$E$3214,2,FALSE)</f>
        <v>0.80644092057355399</v>
      </c>
      <c r="J1576" s="29">
        <f>VLOOKUP(F1576,'[1]SUSMB vs SHAM all proteins sum'!$B$2:$E$3214,3,FALSE)</f>
        <v>1.0146276219382699</v>
      </c>
      <c r="K1576" s="25">
        <f>VLOOKUP($E1576,[1]AllProteinsNorm!$A$1:$Q$3226,4,FALSE)</f>
        <v>817665.98062802199</v>
      </c>
      <c r="L1576" s="1">
        <f>VLOOKUP($E1576,[1]AllProteinsNorm!$A$1:$Q$3226,5,FALSE)</f>
        <v>783600.31410958199</v>
      </c>
      <c r="M1576" s="1">
        <f>VLOOKUP($E1576,[1]AllProteinsNorm!$A$1:$Q$3226,10,FALSE)</f>
        <v>945635.84786417999</v>
      </c>
      <c r="N1576" s="1">
        <f>VLOOKUP($E1576,[1]AllProteinsNorm!$A$1:$Q$3226,11,FALSE)</f>
        <v>859264.93066872796</v>
      </c>
      <c r="O1576" s="1">
        <f>VLOOKUP($E1576,[1]AllProteinsNorm!$A$1:$Q$3226,15,FALSE)</f>
        <v>942664.97934588604</v>
      </c>
      <c r="P1576" s="1">
        <f>VLOOKUP($E1576,[1]AllProteinsNorm!$A$1:$Q$3226,6,FALSE)</f>
        <v>765867.19773663301</v>
      </c>
      <c r="Q1576" s="1">
        <f>VLOOKUP($E1576,[1]AllProteinsNorm!$A$1:$Q$3226,8,FALSE)</f>
        <v>811842.46520136995</v>
      </c>
      <c r="R1576" s="1">
        <f>VLOOKUP($E1576,[1]AllProteinsNorm!$A$1:$Q$3226,13,FALSE)</f>
        <v>735498.55035441299</v>
      </c>
      <c r="S1576" s="1">
        <f>VLOOKUP($E1576,[1]AllProteinsNorm!$A$1:$Q$3226,16,FALSE)</f>
        <v>861228.74438613898</v>
      </c>
      <c r="T1576" s="1">
        <f>VLOOKUP($E1576,[1]AllProteinsNorm!$A$1:$Q$3226,17,FALSE)</f>
        <v>1005257.5180830701</v>
      </c>
      <c r="U1576" s="1">
        <f>VLOOKUP($E1576,[1]AllProteinsNorm!$A$1:$Q$3226,3,FALSE)</f>
        <v>834761.25209375995</v>
      </c>
      <c r="V1576" s="1">
        <f>VLOOKUP($E1576,[1]AllProteinsNorm!$A$1:$Q$3226,7,FALSE)</f>
        <v>852201.54661938897</v>
      </c>
      <c r="W1576" s="1">
        <f>VLOOKUP($E1576,[1]AllProteinsNorm!$A$1:$Q$3226,9,FALSE)</f>
        <v>813142.28647298296</v>
      </c>
      <c r="X1576" s="1">
        <f>VLOOKUP($E1576,[1]AllProteinsNorm!$A$1:$Q$3226,12,FALSE)</f>
        <v>1038429.81637127</v>
      </c>
      <c r="Y1576" s="29">
        <f>VLOOKUP($E1576,[1]AllProteinsNorm!$A$1:$Q$3226,14,FALSE)</f>
        <v>878545.03452764498</v>
      </c>
      <c r="Z1576" s="25">
        <f t="shared" si="197"/>
        <v>0.94009836518759993</v>
      </c>
      <c r="AA1576" s="1">
        <f t="shared" si="197"/>
        <v>0.90093191071628387</v>
      </c>
      <c r="AB1576" s="1">
        <f t="shared" si="197"/>
        <v>1.0872296704298512</v>
      </c>
      <c r="AC1576" s="1">
        <f t="shared" si="197"/>
        <v>0.987926091732798</v>
      </c>
      <c r="AD1576" s="1">
        <f t="shared" si="197"/>
        <v>1.083813961933467</v>
      </c>
      <c r="AE1576" s="1">
        <f t="shared" si="197"/>
        <v>0.88054354418660818</v>
      </c>
      <c r="AF1576" s="1">
        <f t="shared" si="197"/>
        <v>0.93340287159737445</v>
      </c>
      <c r="AG1576" s="1">
        <f t="shared" si="197"/>
        <v>0.84562767825434104</v>
      </c>
      <c r="AH1576" s="1">
        <f t="shared" si="197"/>
        <v>0.99018395510122759</v>
      </c>
      <c r="AI1576" s="1">
        <f t="shared" si="197"/>
        <v>1.1557787308413929</v>
      </c>
      <c r="AJ1576" s="1">
        <f t="shared" si="197"/>
        <v>0.95975337975116859</v>
      </c>
      <c r="AK1576" s="1">
        <f t="shared" si="197"/>
        <v>0.97980507905183067</v>
      </c>
      <c r="AL1576" s="1">
        <f t="shared" si="197"/>
        <v>0.93489732028599526</v>
      </c>
      <c r="AM1576" s="1">
        <f t="shared" si="197"/>
        <v>1.1939180494985051</v>
      </c>
      <c r="AN1576" s="29">
        <f t="shared" si="197"/>
        <v>1.0100930823473442</v>
      </c>
      <c r="AO1576" s="1">
        <f t="shared" si="193"/>
        <v>65298.858955405849</v>
      </c>
      <c r="AP1576" s="1">
        <f t="shared" si="194"/>
        <v>94749.476118503473</v>
      </c>
      <c r="AQ1576" s="29">
        <f t="shared" si="195"/>
        <v>80415.21121922796</v>
      </c>
    </row>
    <row r="1577" spans="1:43" x14ac:dyDescent="0.2">
      <c r="A1577" s="26"/>
      <c r="E1577" s="25" t="s">
        <v>3084</v>
      </c>
      <c r="F1577" s="26" t="s">
        <v>3085</v>
      </c>
      <c r="G1577" s="1">
        <v>0.17035556789770101</v>
      </c>
      <c r="H1577" s="1">
        <v>1.49713461829478</v>
      </c>
      <c r="I1577" s="1">
        <f>VLOOKUP(F1577,'[1]SUSMB vs SHAM all proteins sum'!$B$2:$E$3214,2,FALSE)</f>
        <v>0.62632245257750896</v>
      </c>
      <c r="J1577" s="29">
        <f>VLOOKUP(F1577,'[1]SUSMB vs SHAM all proteins sum'!$B$2:$E$3214,3,FALSE)</f>
        <v>0.76107583987445904</v>
      </c>
      <c r="K1577" s="25">
        <f>VLOOKUP($E1577,[1]AllProteinsNorm!$A$1:$Q$3226,4,FALSE)</f>
        <v>20276.912647738001</v>
      </c>
      <c r="L1577" s="1">
        <f>VLOOKUP($E1577,[1]AllProteinsNorm!$A$1:$Q$3226,5,FALSE)</f>
        <v>56517.687067603401</v>
      </c>
      <c r="M1577" s="1">
        <f>VLOOKUP($E1577,[1]AllProteinsNorm!$A$1:$Q$3226,10,FALSE)</f>
        <v>84242.377319924097</v>
      </c>
      <c r="N1577" s="1">
        <f>VLOOKUP($E1577,[1]AllProteinsNorm!$A$1:$Q$3226,11,FALSE)</f>
        <v>71857.161469200597</v>
      </c>
      <c r="O1577" s="1">
        <f>VLOOKUP($E1577,[1]AllProteinsNorm!$A$1:$Q$3226,15,FALSE)</f>
        <v>84362.135216775103</v>
      </c>
      <c r="P1577" s="1">
        <f>VLOOKUP($E1577,[1]AllProteinsNorm!$A$1:$Q$3226,6,FALSE)</f>
        <v>81903.664683733004</v>
      </c>
      <c r="Q1577" s="1">
        <f>VLOOKUP($E1577,[1]AllProteinsNorm!$A$1:$Q$3226,8,FALSE)</f>
        <v>82048.124715637197</v>
      </c>
      <c r="R1577" s="1">
        <f>VLOOKUP($E1577,[1]AllProteinsNorm!$A$1:$Q$3226,13,FALSE)</f>
        <v>85444.509629478605</v>
      </c>
      <c r="S1577" s="1">
        <f>VLOOKUP($E1577,[1]AllProteinsNorm!$A$1:$Q$3226,16,FALSE)</f>
        <v>84497.128430996396</v>
      </c>
      <c r="T1577" s="1">
        <f>VLOOKUP($E1577,[1]AllProteinsNorm!$A$1:$Q$3226,17,FALSE)</f>
        <v>90727.846740726905</v>
      </c>
      <c r="U1577" s="1">
        <f>VLOOKUP($E1577,[1]AllProteinsNorm!$A$1:$Q$3226,3,FALSE)</f>
        <v>68774.183875702205</v>
      </c>
      <c r="V1577" s="1">
        <f>VLOOKUP($E1577,[1]AllProteinsNorm!$A$1:$Q$3226,7,FALSE)</f>
        <v>81586.860202864904</v>
      </c>
      <c r="W1577" s="1">
        <f>VLOOKUP($E1577,[1]AllProteinsNorm!$A$1:$Q$3226,9,FALSE)</f>
        <v>41013.893098397602</v>
      </c>
      <c r="X1577" s="1">
        <f>VLOOKUP($E1577,[1]AllProteinsNorm!$A$1:$Q$3226,12,FALSE)</f>
        <v>7181.56448312257</v>
      </c>
      <c r="Y1577" s="29">
        <f>VLOOKUP($E1577,[1]AllProteinsNorm!$A$1:$Q$3226,14,FALSE)</f>
        <v>90422.893203734697</v>
      </c>
      <c r="Z1577" s="25">
        <f t="shared" si="197"/>
        <v>0.31956677183875659</v>
      </c>
      <c r="AA1577" s="1">
        <f t="shared" si="197"/>
        <v>0.89072607461283715</v>
      </c>
      <c r="AB1577" s="1">
        <f t="shared" si="197"/>
        <v>1.3276707869604507</v>
      </c>
      <c r="AC1577" s="1">
        <f t="shared" si="197"/>
        <v>1.1324781796488324</v>
      </c>
      <c r="AD1577" s="1">
        <f t="shared" si="197"/>
        <v>1.3295581869391226</v>
      </c>
      <c r="AE1577" s="1">
        <f t="shared" si="197"/>
        <v>1.2908123726451199</v>
      </c>
      <c r="AF1577" s="1">
        <f t="shared" si="197"/>
        <v>1.2930890814743854</v>
      </c>
      <c r="AG1577" s="1">
        <f t="shared" si="197"/>
        <v>1.346616547992284</v>
      </c>
      <c r="AH1577" s="1">
        <f t="shared" si="197"/>
        <v>1.3316856974945153</v>
      </c>
      <c r="AI1577" s="1">
        <f t="shared" si="197"/>
        <v>1.4298826257482518</v>
      </c>
      <c r="AJ1577" s="1">
        <f t="shared" si="197"/>
        <v>1.0838900531267504</v>
      </c>
      <c r="AK1577" s="1">
        <f t="shared" si="197"/>
        <v>1.2858194929590516</v>
      </c>
      <c r="AL1577" s="1">
        <f t="shared" si="197"/>
        <v>0.64638427189046954</v>
      </c>
      <c r="AM1577" s="1">
        <f t="shared" si="197"/>
        <v>0.11318238720525171</v>
      </c>
      <c r="AN1577" s="29">
        <f t="shared" si="197"/>
        <v>1.4250765184739138</v>
      </c>
      <c r="AO1577" s="1">
        <f t="shared" si="193"/>
        <v>23884.275765259405</v>
      </c>
      <c r="AP1577" s="1">
        <f t="shared" si="194"/>
        <v>3210.3230476022482</v>
      </c>
      <c r="AQ1577" s="29">
        <f t="shared" si="195"/>
        <v>30313.363077047776</v>
      </c>
    </row>
    <row r="1578" spans="1:43" x14ac:dyDescent="0.2">
      <c r="A1578" s="26"/>
      <c r="E1578" s="25" t="s">
        <v>3086</v>
      </c>
      <c r="F1578" s="26" t="s">
        <v>3087</v>
      </c>
      <c r="G1578" s="1">
        <v>0.45287467411576499</v>
      </c>
      <c r="H1578" s="1">
        <v>1.05625174216107</v>
      </c>
      <c r="I1578" s="1">
        <f>VLOOKUP(F1578,'[1]SUSMB vs SHAM all proteins sum'!$B$2:$E$3214,2,FALSE)</f>
        <v>0.70373665628053195</v>
      </c>
      <c r="J1578" s="29">
        <f>VLOOKUP(F1578,'[1]SUSMB vs SHAM all proteins sum'!$B$2:$E$3214,3,FALSE)</f>
        <v>1.0362603102628201</v>
      </c>
      <c r="K1578" s="25">
        <f>VLOOKUP($E1578,[1]AllProteinsNorm!$A$1:$Q$3226,4,FALSE)</f>
        <v>797543.39529858297</v>
      </c>
      <c r="L1578" s="1">
        <f>VLOOKUP($E1578,[1]AllProteinsNorm!$A$1:$Q$3226,5,FALSE)</f>
        <v>674905.29667921702</v>
      </c>
      <c r="M1578" s="1">
        <f>VLOOKUP($E1578,[1]AllProteinsNorm!$A$1:$Q$3226,10,FALSE)</f>
        <v>826551.76947901701</v>
      </c>
      <c r="N1578" s="1">
        <f>VLOOKUP($E1578,[1]AllProteinsNorm!$A$1:$Q$3226,11,FALSE)</f>
        <v>722476.02690517704</v>
      </c>
      <c r="O1578" s="1">
        <f>VLOOKUP($E1578,[1]AllProteinsNorm!$A$1:$Q$3226,15,FALSE)</f>
        <v>973830.27980757796</v>
      </c>
      <c r="P1578" s="1">
        <f>VLOOKUP($E1578,[1]AllProteinsNorm!$A$1:$Q$3226,6,FALSE)</f>
        <v>828950.15738336404</v>
      </c>
      <c r="Q1578" s="1">
        <f>VLOOKUP($E1578,[1]AllProteinsNorm!$A$1:$Q$3226,8,FALSE)</f>
        <v>759730.02967986302</v>
      </c>
      <c r="R1578" s="1">
        <f>VLOOKUP($E1578,[1]AllProteinsNorm!$A$1:$Q$3226,13,FALSE)</f>
        <v>914688.851995565</v>
      </c>
      <c r="S1578" s="1">
        <f>VLOOKUP($E1578,[1]AllProteinsNorm!$A$1:$Q$3226,16,FALSE)</f>
        <v>840479.46086495498</v>
      </c>
      <c r="T1578" s="1">
        <f>VLOOKUP($E1578,[1]AllProteinsNorm!$A$1:$Q$3226,17,FALSE)</f>
        <v>850007.824644265</v>
      </c>
      <c r="U1578" s="1">
        <f>VLOOKUP($E1578,[1]AllProteinsNorm!$A$1:$Q$3226,3,FALSE)</f>
        <v>845149.57847210497</v>
      </c>
      <c r="V1578" s="1">
        <f>VLOOKUP($E1578,[1]AllProteinsNorm!$A$1:$Q$3226,7,FALSE)</f>
        <v>684577.06124734296</v>
      </c>
      <c r="W1578" s="1">
        <f>VLOOKUP($E1578,[1]AllProteinsNorm!$A$1:$Q$3226,9,FALSE)</f>
        <v>773171.94542792602</v>
      </c>
      <c r="X1578" s="1">
        <f>VLOOKUP($E1578,[1]AllProteinsNorm!$A$1:$Q$3226,12,FALSE)</f>
        <v>1020226.84524257</v>
      </c>
      <c r="Y1578" s="29">
        <f>VLOOKUP($E1578,[1]AllProteinsNorm!$A$1:$Q$3226,14,FALSE)</f>
        <v>819576.50763767899</v>
      </c>
      <c r="Z1578" s="25">
        <f t="shared" si="197"/>
        <v>0.99810032317489994</v>
      </c>
      <c r="AA1578" s="1">
        <f t="shared" si="197"/>
        <v>0.8446226232941072</v>
      </c>
      <c r="AB1578" s="1">
        <f t="shared" si="197"/>
        <v>1.034403385572439</v>
      </c>
      <c r="AC1578" s="1">
        <f t="shared" si="197"/>
        <v>0.90415588692852178</v>
      </c>
      <c r="AD1578" s="1">
        <f t="shared" si="197"/>
        <v>1.2187177810300323</v>
      </c>
      <c r="AE1578" s="1">
        <f t="shared" si="197"/>
        <v>1.0374048921444186</v>
      </c>
      <c r="AF1578" s="1">
        <f t="shared" si="197"/>
        <v>0.95077809260179691</v>
      </c>
      <c r="AG1578" s="1">
        <f t="shared" si="197"/>
        <v>1.1447041554891975</v>
      </c>
      <c r="AH1578" s="1">
        <f t="shared" si="197"/>
        <v>1.0518334506389055</v>
      </c>
      <c r="AI1578" s="1">
        <f t="shared" si="197"/>
        <v>1.0637578964101566</v>
      </c>
      <c r="AJ1578" s="1">
        <f t="shared" si="197"/>
        <v>1.0576779550513786</v>
      </c>
      <c r="AK1578" s="1">
        <f t="shared" si="197"/>
        <v>0.85672653061504245</v>
      </c>
      <c r="AL1578" s="1">
        <f t="shared" si="197"/>
        <v>0.96760022482848118</v>
      </c>
      <c r="AM1578" s="1">
        <f t="shared" si="197"/>
        <v>1.2767816145817277</v>
      </c>
      <c r="AN1578" s="29">
        <f t="shared" si="197"/>
        <v>1.0256740660907542</v>
      </c>
      <c r="AO1578" s="1">
        <f t="shared" si="193"/>
        <v>102549.73765488177</v>
      </c>
      <c r="AP1578" s="1">
        <f t="shared" si="194"/>
        <v>49470.454327269261</v>
      </c>
      <c r="AQ1578" s="29">
        <f t="shared" si="195"/>
        <v>110354.89851569303</v>
      </c>
    </row>
    <row r="1579" spans="1:43" x14ac:dyDescent="0.2">
      <c r="A1579" s="26"/>
      <c r="E1579" s="25" t="s">
        <v>3088</v>
      </c>
      <c r="F1579" s="26" t="s">
        <v>3089</v>
      </c>
      <c r="G1579" s="1">
        <v>0.82685089141226598</v>
      </c>
      <c r="H1579" s="1">
        <v>1.0140090684168299</v>
      </c>
      <c r="I1579" s="1">
        <f>VLOOKUP(F1579,'[1]SUSMB vs SHAM all proteins sum'!$B$2:$E$3214,2,FALSE)</f>
        <v>0.380217693885809</v>
      </c>
      <c r="J1579" s="29">
        <f>VLOOKUP(F1579,'[1]SUSMB vs SHAM all proteins sum'!$B$2:$E$3214,3,FALSE)</f>
        <v>0.91256463032535395</v>
      </c>
      <c r="K1579" s="25">
        <f>VLOOKUP($E1579,[1]AllProteinsNorm!$A$1:$Q$3226,4,FALSE)</f>
        <v>776505.25397226901</v>
      </c>
      <c r="L1579" s="1">
        <f>VLOOKUP($E1579,[1]AllProteinsNorm!$A$1:$Q$3226,5,FALSE)</f>
        <v>967917.32970032399</v>
      </c>
      <c r="M1579" s="1">
        <f>VLOOKUP($E1579,[1]AllProteinsNorm!$A$1:$Q$3226,10,FALSE)</f>
        <v>759702.32889850298</v>
      </c>
      <c r="N1579" s="1">
        <f>VLOOKUP($E1579,[1]AllProteinsNorm!$A$1:$Q$3226,11,FALSE)</f>
        <v>1011150.69233993</v>
      </c>
      <c r="O1579" s="1">
        <f>VLOOKUP($E1579,[1]AllProteinsNorm!$A$1:$Q$3226,15,FALSE)</f>
        <v>906136.23139071104</v>
      </c>
      <c r="P1579" s="1">
        <f>VLOOKUP($E1579,[1]AllProteinsNorm!$A$1:$Q$3226,6,FALSE)</f>
        <v>915411.66303362895</v>
      </c>
      <c r="Q1579" s="1">
        <f>VLOOKUP($E1579,[1]AllProteinsNorm!$A$1:$Q$3226,8,FALSE)</f>
        <v>915387.54693754797</v>
      </c>
      <c r="R1579" s="1">
        <f>VLOOKUP($E1579,[1]AllProteinsNorm!$A$1:$Q$3226,13,FALSE)</f>
        <v>883899.31358231104</v>
      </c>
      <c r="S1579" s="1">
        <f>VLOOKUP($E1579,[1]AllProteinsNorm!$A$1:$Q$3226,16,FALSE)</f>
        <v>921862.34903347201</v>
      </c>
      <c r="T1579" s="1">
        <f>VLOOKUP($E1579,[1]AllProteinsNorm!$A$1:$Q$3226,17,FALSE)</f>
        <v>821399.39838656096</v>
      </c>
      <c r="U1579" s="1">
        <f>VLOOKUP($E1579,[1]AllProteinsNorm!$A$1:$Q$3226,3,FALSE)</f>
        <v>589825.669395315</v>
      </c>
      <c r="V1579" s="1">
        <f>VLOOKUP($E1579,[1]AllProteinsNorm!$A$1:$Q$3226,7,FALSE)</f>
        <v>831828.56720042694</v>
      </c>
      <c r="W1579" s="1">
        <f>VLOOKUP($E1579,[1]AllProteinsNorm!$A$1:$Q$3226,9,FALSE)</f>
        <v>820599.30421637604</v>
      </c>
      <c r="X1579" s="1">
        <f>VLOOKUP($E1579,[1]AllProteinsNorm!$A$1:$Q$3226,12,FALSE)</f>
        <v>884985.08342492103</v>
      </c>
      <c r="Y1579" s="29">
        <f>VLOOKUP($E1579,[1]AllProteinsNorm!$A$1:$Q$3226,14,FALSE)</f>
        <v>929242.50432823203</v>
      </c>
      <c r="Z1579" s="25">
        <f t="shared" si="197"/>
        <v>0.87811911977619816</v>
      </c>
      <c r="AA1579" s="1">
        <f t="shared" si="197"/>
        <v>1.0945794754441294</v>
      </c>
      <c r="AB1579" s="1">
        <f t="shared" si="197"/>
        <v>0.85911735552545976</v>
      </c>
      <c r="AC1579" s="1">
        <f t="shared" si="197"/>
        <v>1.1434703775363537</v>
      </c>
      <c r="AD1579" s="1">
        <f t="shared" si="197"/>
        <v>1.0247136717178593</v>
      </c>
      <c r="AE1579" s="1">
        <f t="shared" si="197"/>
        <v>1.0352028909834823</v>
      </c>
      <c r="AF1579" s="1">
        <f t="shared" si="197"/>
        <v>1.0351756190430095</v>
      </c>
      <c r="AG1579" s="1">
        <f t="shared" si="197"/>
        <v>0.99956681972612083</v>
      </c>
      <c r="AH1579" s="1">
        <f t="shared" si="197"/>
        <v>1.0424977169787448</v>
      </c>
      <c r="AI1579" s="1">
        <f t="shared" si="197"/>
        <v>0.92888813437657003</v>
      </c>
      <c r="AJ1579" s="1">
        <f t="shared" si="197"/>
        <v>0.66701055141774701</v>
      </c>
      <c r="AK1579" s="1">
        <f t="shared" si="197"/>
        <v>0.94068206943622434</v>
      </c>
      <c r="AL1579" s="1">
        <f t="shared" si="197"/>
        <v>0.92798333948321066</v>
      </c>
      <c r="AM1579" s="1">
        <f t="shared" si="197"/>
        <v>1.0007946739532427</v>
      </c>
      <c r="AN1579" s="29">
        <f t="shared" si="197"/>
        <v>1.0508436430856114</v>
      </c>
      <c r="AO1579" s="1">
        <f t="shared" si="193"/>
        <v>100701.60111459329</v>
      </c>
      <c r="AP1579" s="1">
        <f t="shared" si="194"/>
        <v>37512.870264137542</v>
      </c>
      <c r="AQ1579" s="29">
        <f t="shared" si="195"/>
        <v>117387.1407116896</v>
      </c>
    </row>
    <row r="1580" spans="1:43" x14ac:dyDescent="0.2">
      <c r="A1580" s="26"/>
      <c r="E1580" s="25" t="s">
        <v>3090</v>
      </c>
      <c r="F1580" s="26" t="s">
        <v>3091</v>
      </c>
      <c r="G1580" s="1">
        <v>0.36211420304913</v>
      </c>
      <c r="H1580" s="1">
        <v>1.05922727952024</v>
      </c>
      <c r="I1580" s="1">
        <f>VLOOKUP(F1580,'[1]SUSMB vs SHAM all proteins sum'!$B$2:$E$3214,2,FALSE)</f>
        <v>0.41263137062190802</v>
      </c>
      <c r="J1580" s="29">
        <f>VLOOKUP(F1580,'[1]SUSMB vs SHAM all proteins sum'!$B$2:$E$3214,3,FALSE)</f>
        <v>0.912154992297873</v>
      </c>
      <c r="K1580" s="25">
        <f>VLOOKUP($E1580,[1]AllProteinsNorm!$A$1:$Q$3226,4,FALSE)</f>
        <v>977519.01721061103</v>
      </c>
      <c r="L1580" s="1">
        <f>VLOOKUP($E1580,[1]AllProteinsNorm!$A$1:$Q$3226,5,FALSE)</f>
        <v>810415.92146626394</v>
      </c>
      <c r="M1580" s="1">
        <f>VLOOKUP($E1580,[1]AllProteinsNorm!$A$1:$Q$3226,10,FALSE)</f>
        <v>1086651.3015431999</v>
      </c>
      <c r="N1580" s="1">
        <f>VLOOKUP($E1580,[1]AllProteinsNorm!$A$1:$Q$3226,11,FALSE)</f>
        <v>820576.75188253995</v>
      </c>
      <c r="O1580" s="1">
        <f>VLOOKUP($E1580,[1]AllProteinsNorm!$A$1:$Q$3226,15,FALSE)</f>
        <v>937021.48424922395</v>
      </c>
      <c r="P1580" s="1">
        <f>VLOOKUP($E1580,[1]AllProteinsNorm!$A$1:$Q$3226,6,FALSE)</f>
        <v>954818.54183992499</v>
      </c>
      <c r="Q1580" s="1">
        <f>VLOOKUP($E1580,[1]AllProteinsNorm!$A$1:$Q$3226,8,FALSE)</f>
        <v>943178.96954088297</v>
      </c>
      <c r="R1580" s="1">
        <f>VLOOKUP($E1580,[1]AllProteinsNorm!$A$1:$Q$3226,13,FALSE)</f>
        <v>1053737.97846269</v>
      </c>
      <c r="S1580" s="1">
        <f>VLOOKUP($E1580,[1]AllProteinsNorm!$A$1:$Q$3226,16,FALSE)</f>
        <v>932981.93569947104</v>
      </c>
      <c r="T1580" s="1">
        <f>VLOOKUP($E1580,[1]AllProteinsNorm!$A$1:$Q$3226,17,FALSE)</f>
        <v>996820.83424199198</v>
      </c>
      <c r="U1580" s="1">
        <f>VLOOKUP($E1580,[1]AllProteinsNorm!$A$1:$Q$3226,3,FALSE)</f>
        <v>924039.03217792104</v>
      </c>
      <c r="V1580" s="1">
        <f>VLOOKUP($E1580,[1]AllProteinsNorm!$A$1:$Q$3226,7,FALSE)</f>
        <v>723684.07416542596</v>
      </c>
      <c r="W1580" s="1">
        <f>VLOOKUP($E1580,[1]AllProteinsNorm!$A$1:$Q$3226,9,FALSE)</f>
        <v>732449.02036686195</v>
      </c>
      <c r="X1580" s="1">
        <f>VLOOKUP($E1580,[1]AllProteinsNorm!$A$1:$Q$3226,12,FALSE)</f>
        <v>1151790.0081615199</v>
      </c>
      <c r="Y1580" s="29">
        <f>VLOOKUP($E1580,[1]AllProteinsNorm!$A$1:$Q$3226,14,FALSE)</f>
        <v>740875.60930375603</v>
      </c>
      <c r="Z1580" s="25">
        <f t="shared" si="197"/>
        <v>1.0551382638159459</v>
      </c>
      <c r="AA1580" s="1">
        <f t="shared" si="197"/>
        <v>0.87476645803247643</v>
      </c>
      <c r="AB1580" s="1">
        <f t="shared" si="197"/>
        <v>1.1729361245118328</v>
      </c>
      <c r="AC1580" s="1">
        <f t="shared" si="197"/>
        <v>0.8857341024215859</v>
      </c>
      <c r="AD1580" s="1">
        <f t="shared" si="197"/>
        <v>1.0114250512181591</v>
      </c>
      <c r="AE1580" s="1">
        <f t="shared" si="197"/>
        <v>1.0306352723153092</v>
      </c>
      <c r="AF1580" s="1">
        <f t="shared" si="197"/>
        <v>1.0180714675289668</v>
      </c>
      <c r="AG1580" s="1">
        <f t="shared" si="197"/>
        <v>1.1374093409299846</v>
      </c>
      <c r="AH1580" s="1">
        <f t="shared" si="197"/>
        <v>1.0070647450058574</v>
      </c>
      <c r="AI1580" s="1">
        <f t="shared" si="197"/>
        <v>1.0759727287751031</v>
      </c>
      <c r="AJ1580" s="1">
        <f t="shared" si="197"/>
        <v>0.99741173618549928</v>
      </c>
      <c r="AK1580" s="1">
        <f t="shared" si="197"/>
        <v>0.78114772615379147</v>
      </c>
      <c r="AL1580" s="1">
        <f t="shared" si="197"/>
        <v>0.79060864707153844</v>
      </c>
      <c r="AM1580" s="1">
        <f t="shared" si="197"/>
        <v>1.2432471267515592</v>
      </c>
      <c r="AN1580" s="29">
        <f t="shared" si="197"/>
        <v>0.79970434369147381</v>
      </c>
      <c r="AO1580" s="1">
        <f t="shared" si="193"/>
        <v>103011.94979580797</v>
      </c>
      <c r="AP1580" s="1">
        <f t="shared" si="194"/>
        <v>44390.663999797747</v>
      </c>
      <c r="AQ1580" s="29">
        <f t="shared" si="195"/>
        <v>166214.77273524899</v>
      </c>
    </row>
    <row r="1581" spans="1:43" x14ac:dyDescent="0.2">
      <c r="A1581" s="26"/>
      <c r="E1581" s="25" t="s">
        <v>3092</v>
      </c>
      <c r="F1581" s="26" t="s">
        <v>3093</v>
      </c>
      <c r="G1581" s="1">
        <v>0.80442666933059703</v>
      </c>
      <c r="H1581" s="1">
        <v>0.970692443123222</v>
      </c>
      <c r="I1581" s="1">
        <f>VLOOKUP(F1581,'[1]SUSMB vs SHAM all proteins sum'!$B$2:$E$3214,2,FALSE)</f>
        <v>0.44332510288973698</v>
      </c>
      <c r="J1581" s="29">
        <f>VLOOKUP(F1581,'[1]SUSMB vs SHAM all proteins sum'!$B$2:$E$3214,3,FALSE)</f>
        <v>1.08303958014955</v>
      </c>
      <c r="K1581" s="25">
        <f>VLOOKUP($E1581,[1]AllProteinsNorm!$A$1:$Q$3226,4,FALSE)</f>
        <v>320755.85071767197</v>
      </c>
      <c r="L1581" s="1">
        <f>VLOOKUP($E1581,[1]AllProteinsNorm!$A$1:$Q$3226,5,FALSE)</f>
        <v>432276.529275259</v>
      </c>
      <c r="M1581" s="1">
        <f>VLOOKUP($E1581,[1]AllProteinsNorm!$A$1:$Q$3226,10,FALSE)</f>
        <v>372480.70729966997</v>
      </c>
      <c r="N1581" s="1">
        <f>VLOOKUP($E1581,[1]AllProteinsNorm!$A$1:$Q$3226,11,FALSE)</f>
        <v>427243.16769411002</v>
      </c>
      <c r="O1581" s="1">
        <f>VLOOKUP($E1581,[1]AllProteinsNorm!$A$1:$Q$3226,15,FALSE)</f>
        <v>532233.18268395402</v>
      </c>
      <c r="P1581" s="1">
        <f>VLOOKUP($E1581,[1]AllProteinsNorm!$A$1:$Q$3226,6,FALSE)</f>
        <v>369452.26135873102</v>
      </c>
      <c r="Q1581" s="1">
        <f>VLOOKUP($E1581,[1]AllProteinsNorm!$A$1:$Q$3226,8,FALSE)</f>
        <v>506072.19837854698</v>
      </c>
      <c r="R1581" s="1">
        <f>VLOOKUP($E1581,[1]AllProteinsNorm!$A$1:$Q$3226,13,FALSE)</f>
        <v>315244.48128819902</v>
      </c>
      <c r="S1581" s="1">
        <f>VLOOKUP($E1581,[1]AllProteinsNorm!$A$1:$Q$3226,16,FALSE)</f>
        <v>440098.81630237401</v>
      </c>
      <c r="T1581" s="1">
        <f>VLOOKUP($E1581,[1]AllProteinsNorm!$A$1:$Q$3226,17,FALSE)</f>
        <v>390172.66642060998</v>
      </c>
      <c r="U1581" s="1">
        <f>VLOOKUP($E1581,[1]AllProteinsNorm!$A$1:$Q$3226,3,FALSE)</f>
        <v>499155.245196976</v>
      </c>
      <c r="V1581" s="1">
        <f>VLOOKUP($E1581,[1]AllProteinsNorm!$A$1:$Q$3226,7,FALSE)</f>
        <v>491422.65929141297</v>
      </c>
      <c r="W1581" s="1">
        <f>VLOOKUP($E1581,[1]AllProteinsNorm!$A$1:$Q$3226,9,FALSE)</f>
        <v>459100.09673507599</v>
      </c>
      <c r="X1581" s="1">
        <f>VLOOKUP($E1581,[1]AllProteinsNorm!$A$1:$Q$3226,12,FALSE)</f>
        <v>399205.649361989</v>
      </c>
      <c r="Y1581" s="29">
        <f>VLOOKUP($E1581,[1]AllProteinsNorm!$A$1:$Q$3226,14,FALSE)</f>
        <v>389263.66053508699</v>
      </c>
      <c r="Z1581" s="25">
        <f t="shared" si="197"/>
        <v>0.76920257945291581</v>
      </c>
      <c r="AA1581" s="1">
        <f t="shared" si="197"/>
        <v>1.0366396142471475</v>
      </c>
      <c r="AB1581" s="1">
        <f t="shared" si="197"/>
        <v>0.89324363128621576</v>
      </c>
      <c r="AC1581" s="1">
        <f t="shared" si="197"/>
        <v>1.0245691416341729</v>
      </c>
      <c r="AD1581" s="1">
        <f t="shared" si="197"/>
        <v>1.2763450333795481</v>
      </c>
      <c r="AE1581" s="1">
        <f t="shared" si="197"/>
        <v>0.88598113420536173</v>
      </c>
      <c r="AF1581" s="1">
        <f t="shared" si="197"/>
        <v>1.2136085421706673</v>
      </c>
      <c r="AG1581" s="1">
        <f t="shared" si="197"/>
        <v>0.7559857992383594</v>
      </c>
      <c r="AH1581" s="1">
        <f t="shared" si="197"/>
        <v>1.0553981913549864</v>
      </c>
      <c r="AI1581" s="1">
        <f t="shared" si="197"/>
        <v>0.93567060669743263</v>
      </c>
      <c r="AJ1581" s="1">
        <f t="shared" si="197"/>
        <v>1.1970210404390074</v>
      </c>
      <c r="AK1581" s="1">
        <f t="shared" si="197"/>
        <v>1.1784775750241372</v>
      </c>
      <c r="AL1581" s="1">
        <f t="shared" si="197"/>
        <v>1.1009650419332082</v>
      </c>
      <c r="AM1581" s="1">
        <f t="shared" si="197"/>
        <v>0.95733254602953444</v>
      </c>
      <c r="AN1581" s="29">
        <f t="shared" si="197"/>
        <v>0.93349072542537559</v>
      </c>
      <c r="AO1581" s="1">
        <f t="shared" si="193"/>
        <v>70515.083342339116</v>
      </c>
      <c r="AP1581" s="1">
        <f t="shared" si="194"/>
        <v>64782.598319129916</v>
      </c>
      <c r="AQ1581" s="29">
        <f t="shared" si="195"/>
        <v>45729.111811481242</v>
      </c>
    </row>
    <row r="1582" spans="1:43" x14ac:dyDescent="0.2">
      <c r="A1582" s="26"/>
      <c r="E1582" s="25" t="s">
        <v>3094</v>
      </c>
      <c r="F1582" s="26" t="s">
        <v>3095</v>
      </c>
      <c r="G1582" s="1">
        <v>0.51743761479866901</v>
      </c>
      <c r="H1582" s="1">
        <v>1.34948224355916</v>
      </c>
      <c r="I1582" s="1">
        <f>VLOOKUP(F1582,'[1]SUSMB vs SHAM all proteins sum'!$B$2:$E$3214,2,FALSE)</f>
        <v>0.150929248335121</v>
      </c>
      <c r="J1582" s="29">
        <f>VLOOKUP(F1582,'[1]SUSMB vs SHAM all proteins sum'!$B$2:$E$3214,3,FALSE)</f>
        <v>1.9121420139302501</v>
      </c>
      <c r="K1582" s="25">
        <f>VLOOKUP($E1582,[1]AllProteinsNorm!$A$1:$Q$3226,4,FALSE)</f>
        <v>53386.552125788898</v>
      </c>
      <c r="L1582" s="1">
        <f>VLOOKUP($E1582,[1]AllProteinsNorm!$A$1:$Q$3226,5,FALSE)</f>
        <v>40758.181651942999</v>
      </c>
      <c r="M1582" s="1">
        <f>VLOOKUP($E1582,[1]AllProteinsNorm!$A$1:$Q$3226,10,FALSE)</f>
        <v>19203.1411737774</v>
      </c>
      <c r="N1582" s="1">
        <f>VLOOKUP($E1582,[1]AllProteinsNorm!$A$1:$Q$3226,11,FALSE)</f>
        <v>52540.464532632403</v>
      </c>
      <c r="O1582" s="1">
        <f>VLOOKUP($E1582,[1]AllProteinsNorm!$A$1:$Q$3226,15,FALSE)</f>
        <v>7113.9597493158199</v>
      </c>
      <c r="P1582" s="1">
        <f>VLOOKUP($E1582,[1]AllProteinsNorm!$A$1:$Q$3226,6,FALSE)</f>
        <v>43062.145800366197</v>
      </c>
      <c r="Q1582" s="1">
        <f>VLOOKUP($E1582,[1]AllProteinsNorm!$A$1:$Q$3226,8,FALSE)</f>
        <v>15564.604561010001</v>
      </c>
      <c r="R1582" s="1">
        <f>VLOOKUP($E1582,[1]AllProteinsNorm!$A$1:$Q$3226,13,FALSE)</f>
        <v>48264.193800337103</v>
      </c>
      <c r="S1582" s="1">
        <f>VLOOKUP($E1582,[1]AllProteinsNorm!$A$1:$Q$3226,16,FALSE)</f>
        <v>46614.688419894803</v>
      </c>
      <c r="T1582" s="1">
        <f>VLOOKUP($E1582,[1]AllProteinsNorm!$A$1:$Q$3226,17,FALSE)</f>
        <v>46353.073190299197</v>
      </c>
      <c r="U1582" s="1">
        <f>VLOOKUP($E1582,[1]AllProteinsNorm!$A$1:$Q$3226,3,FALSE)</f>
        <v>33468.719717544402</v>
      </c>
      <c r="V1582" s="1">
        <f>VLOOKUP($E1582,[1]AllProteinsNorm!$A$1:$Q$3226,7,FALSE)</f>
        <v>55183.465796240598</v>
      </c>
      <c r="W1582" s="1">
        <f>VLOOKUP($E1582,[1]AllProteinsNorm!$A$1:$Q$3226,9,FALSE)</f>
        <v>48350.911875013</v>
      </c>
      <c r="X1582" s="1">
        <f>VLOOKUP($E1582,[1]AllProteinsNorm!$A$1:$Q$3226,12,FALSE)</f>
        <v>75892.532405992199</v>
      </c>
      <c r="Y1582" s="29">
        <f>VLOOKUP($E1582,[1]AllProteinsNorm!$A$1:$Q$3226,14,FALSE)</f>
        <v>58907.853010564599</v>
      </c>
      <c r="Z1582" s="25">
        <f t="shared" si="197"/>
        <v>1.5429434279872358</v>
      </c>
      <c r="AA1582" s="1">
        <f t="shared" si="197"/>
        <v>1.17796647306236</v>
      </c>
      <c r="AB1582" s="1">
        <f t="shared" si="197"/>
        <v>0.55499670405720358</v>
      </c>
      <c r="AC1582" s="1">
        <f t="shared" si="197"/>
        <v>1.5184903543314128</v>
      </c>
      <c r="AD1582" s="1">
        <f t="shared" si="197"/>
        <v>0.20560304056178769</v>
      </c>
      <c r="AE1582" s="1">
        <f t="shared" si="197"/>
        <v>1.2445541472907273</v>
      </c>
      <c r="AF1582" s="1">
        <f t="shared" si="197"/>
        <v>0.44983808394379732</v>
      </c>
      <c r="AG1582" s="1">
        <f t="shared" si="197"/>
        <v>1.3949003572260941</v>
      </c>
      <c r="AH1582" s="1">
        <f t="shared" si="197"/>
        <v>1.3472274249081142</v>
      </c>
      <c r="AI1582" s="1">
        <f t="shared" si="197"/>
        <v>1.3396663915936793</v>
      </c>
      <c r="AJ1582" s="1">
        <f t="shared" si="197"/>
        <v>0.96729118242469481</v>
      </c>
      <c r="AK1582" s="1">
        <f t="shared" si="197"/>
        <v>1.5948766588868686</v>
      </c>
      <c r="AL1582" s="1">
        <f t="shared" si="197"/>
        <v>1.3974066266531517</v>
      </c>
      <c r="AM1582" s="1">
        <f t="shared" si="197"/>
        <v>2.1933966410347878</v>
      </c>
      <c r="AN1582" s="29">
        <f t="shared" si="197"/>
        <v>1.7025164772831007</v>
      </c>
      <c r="AO1582" s="1">
        <f t="shared" si="193"/>
        <v>18467.613159255408</v>
      </c>
      <c r="AP1582" s="1">
        <f t="shared" si="194"/>
        <v>12319.690218295715</v>
      </c>
      <c r="AQ1582" s="29">
        <f t="shared" si="195"/>
        <v>13838.827582178923</v>
      </c>
    </row>
    <row r="1583" spans="1:43" x14ac:dyDescent="0.2">
      <c r="A1583" s="26"/>
      <c r="E1583" s="25" t="s">
        <v>3096</v>
      </c>
      <c r="F1583" s="26" t="s">
        <v>3097</v>
      </c>
      <c r="G1583" s="1">
        <v>0.99093212107242201</v>
      </c>
      <c r="H1583" s="1">
        <v>1.0034025697179501</v>
      </c>
      <c r="I1583" s="1">
        <f>VLOOKUP(F1583,'[1]SUSMB vs SHAM all proteins sum'!$B$2:$E$3214,2,FALSE)</f>
        <v>0.29725508268088702</v>
      </c>
      <c r="J1583" s="29">
        <f>VLOOKUP(F1583,'[1]SUSMB vs SHAM all proteins sum'!$B$2:$E$3214,3,FALSE)</f>
        <v>0.72084813935990899</v>
      </c>
      <c r="K1583" s="25">
        <f>VLOOKUP($E1583,[1]AllProteinsNorm!$A$1:$Q$3226,4,FALSE)</f>
        <v>38895.194249772998</v>
      </c>
      <c r="L1583" s="1">
        <f>VLOOKUP($E1583,[1]AllProteinsNorm!$A$1:$Q$3226,5,FALSE)</f>
        <v>82876.577865151907</v>
      </c>
      <c r="M1583" s="1">
        <f>VLOOKUP($E1583,[1]AllProteinsNorm!$A$1:$Q$3226,10,FALSE)</f>
        <v>127190.152331483</v>
      </c>
      <c r="N1583" s="1">
        <f>VLOOKUP($E1583,[1]AllProteinsNorm!$A$1:$Q$3226,11,FALSE)</f>
        <v>87159.595162470694</v>
      </c>
      <c r="O1583" s="1">
        <f>VLOOKUP($E1583,[1]AllProteinsNorm!$A$1:$Q$3226,15,FALSE)</f>
        <v>75522.764703785797</v>
      </c>
      <c r="P1583" s="1">
        <f>VLOOKUP($E1583,[1]AllProteinsNorm!$A$1:$Q$3226,6,FALSE)</f>
        <v>87763.615056585302</v>
      </c>
      <c r="Q1583" s="1">
        <f>VLOOKUP($E1583,[1]AllProteinsNorm!$A$1:$Q$3226,8,FALSE)</f>
        <v>88683.603213513605</v>
      </c>
      <c r="R1583" s="1">
        <f>VLOOKUP($E1583,[1]AllProteinsNorm!$A$1:$Q$3226,13,FALSE)</f>
        <v>89193.591533228304</v>
      </c>
      <c r="S1583" s="1">
        <f>VLOOKUP($E1583,[1]AllProteinsNorm!$A$1:$Q$3226,16,FALSE)</f>
        <v>33428.8888348115</v>
      </c>
      <c r="T1583" s="1">
        <f>VLOOKUP($E1583,[1]AllProteinsNorm!$A$1:$Q$3226,17,FALSE)</f>
        <v>118286.98007833101</v>
      </c>
      <c r="U1583" s="1">
        <f>VLOOKUP($E1583,[1]AllProteinsNorm!$A$1:$Q$3226,3,FALSE)</f>
        <v>78950.201893692298</v>
      </c>
      <c r="V1583" s="1">
        <f>VLOOKUP($E1583,[1]AllProteinsNorm!$A$1:$Q$3226,7,FALSE)</f>
        <v>36679.980364818599</v>
      </c>
      <c r="W1583" s="1">
        <f>VLOOKUP($E1583,[1]AllProteinsNorm!$A$1:$Q$3226,9,FALSE)</f>
        <v>32956.323225745902</v>
      </c>
      <c r="X1583" s="1">
        <f>VLOOKUP($E1583,[1]AllProteinsNorm!$A$1:$Q$3226,12,FALSE)</f>
        <v>105549.502699643</v>
      </c>
      <c r="Y1583" s="29">
        <f>VLOOKUP($E1583,[1]AllProteinsNorm!$A$1:$Q$3226,14,FALSE)</f>
        <v>52145.393733040699</v>
      </c>
      <c r="Z1583" s="25">
        <f t="shared" si="197"/>
        <v>0.47243695263153657</v>
      </c>
      <c r="AA1583" s="1">
        <f t="shared" si="197"/>
        <v>1.0066528435288926</v>
      </c>
      <c r="AB1583" s="1">
        <f t="shared" si="197"/>
        <v>1.5449036604972721</v>
      </c>
      <c r="AC1583" s="1">
        <f t="shared" si="197"/>
        <v>1.0586761250432988</v>
      </c>
      <c r="AD1583" s="1">
        <f t="shared" si="197"/>
        <v>0.91733041829900019</v>
      </c>
      <c r="AE1583" s="1">
        <f t="shared" si="197"/>
        <v>1.0660127979564566</v>
      </c>
      <c r="AF1583" s="1">
        <f t="shared" si="197"/>
        <v>1.077187350743755</v>
      </c>
      <c r="AG1583" s="1">
        <f t="shared" si="197"/>
        <v>1.0833818776587374</v>
      </c>
      <c r="AH1583" s="1">
        <f t="shared" si="197"/>
        <v>0.40604096921482563</v>
      </c>
      <c r="AI1583" s="1">
        <f t="shared" si="197"/>
        <v>1.436762085447616</v>
      </c>
      <c r="AJ1583" s="1">
        <f t="shared" si="197"/>
        <v>0.95896147356349148</v>
      </c>
      <c r="AK1583" s="1">
        <f t="shared" si="197"/>
        <v>0.44553005790016414</v>
      </c>
      <c r="AL1583" s="1">
        <f t="shared" si="197"/>
        <v>0.40030099386384205</v>
      </c>
      <c r="AM1583" s="1">
        <f t="shared" si="197"/>
        <v>1.2820474706199598</v>
      </c>
      <c r="AN1583" s="29">
        <f t="shared" si="197"/>
        <v>0.63337930004432741</v>
      </c>
      <c r="AO1583" s="1">
        <f t="shared" si="193"/>
        <v>28174.377723044934</v>
      </c>
      <c r="AP1583" s="1">
        <f t="shared" si="194"/>
        <v>27548.906287770984</v>
      </c>
      <c r="AQ1583" s="29">
        <f t="shared" si="195"/>
        <v>27433.026646189035</v>
      </c>
    </row>
    <row r="1584" spans="1:43" x14ac:dyDescent="0.2">
      <c r="A1584" s="26"/>
      <c r="E1584" s="25" t="s">
        <v>3098</v>
      </c>
      <c r="F1584" s="26" t="s">
        <v>3099</v>
      </c>
      <c r="G1584" s="1">
        <v>7.1726012631096001E-2</v>
      </c>
      <c r="H1584" s="1">
        <v>0.894561419741843</v>
      </c>
      <c r="I1584" s="1">
        <f>VLOOKUP(F1584,'[1]SUSMB vs SHAM all proteins sum'!$B$2:$E$3214,2,FALSE)</f>
        <v>0.802700607634945</v>
      </c>
      <c r="J1584" s="29">
        <f>VLOOKUP(F1584,'[1]SUSMB vs SHAM all proteins sum'!$B$2:$E$3214,3,FALSE)</f>
        <v>0.980068206424625</v>
      </c>
      <c r="K1584" s="25">
        <f>VLOOKUP($E1584,[1]AllProteinsNorm!$A$1:$Q$3226,4,FALSE)</f>
        <v>5933587.7635749001</v>
      </c>
      <c r="L1584" s="1">
        <f>VLOOKUP($E1584,[1]AllProteinsNorm!$A$1:$Q$3226,5,FALSE)</f>
        <v>7093860.4813743196</v>
      </c>
      <c r="M1584" s="1">
        <f>VLOOKUP($E1584,[1]AllProteinsNorm!$A$1:$Q$3226,10,FALSE)</f>
        <v>6615436.0910427598</v>
      </c>
      <c r="N1584" s="1">
        <f>VLOOKUP($E1584,[1]AllProteinsNorm!$A$1:$Q$3226,11,FALSE)</f>
        <v>7441549.3374913204</v>
      </c>
      <c r="O1584" s="1">
        <f>VLOOKUP($E1584,[1]AllProteinsNorm!$A$1:$Q$3226,15,FALSE)</f>
        <v>5748621.5112747997</v>
      </c>
      <c r="P1584" s="1">
        <f>VLOOKUP($E1584,[1]AllProteinsNorm!$A$1:$Q$3226,6,FALSE)</f>
        <v>6245566.7561788997</v>
      </c>
      <c r="Q1584" s="1">
        <f>VLOOKUP($E1584,[1]AllProteinsNorm!$A$1:$Q$3226,8,FALSE)</f>
        <v>5837404.8296579402</v>
      </c>
      <c r="R1584" s="1">
        <f>VLOOKUP($E1584,[1]AllProteinsNorm!$A$1:$Q$3226,13,FALSE)</f>
        <v>5593239.0902201496</v>
      </c>
      <c r="S1584" s="1">
        <f>VLOOKUP($E1584,[1]AllProteinsNorm!$A$1:$Q$3226,16,FALSE)</f>
        <v>5952356.2282905402</v>
      </c>
      <c r="T1584" s="1">
        <f>VLOOKUP($E1584,[1]AllProteinsNorm!$A$1:$Q$3226,17,FALSE)</f>
        <v>5622020.5279617701</v>
      </c>
      <c r="U1584" s="1">
        <f>VLOOKUP($E1584,[1]AllProteinsNorm!$A$1:$Q$3226,3,FALSE)</f>
        <v>5568925.60393559</v>
      </c>
      <c r="V1584" s="1">
        <f>VLOOKUP($E1584,[1]AllProteinsNorm!$A$1:$Q$3226,7,FALSE)</f>
        <v>5937462.4001243804</v>
      </c>
      <c r="W1584" s="1">
        <f>VLOOKUP($E1584,[1]AllProteinsNorm!$A$1:$Q$3226,9,FALSE)</f>
        <v>7761683.7846635999</v>
      </c>
      <c r="X1584" s="1">
        <f>VLOOKUP($E1584,[1]AllProteinsNorm!$A$1:$Q$3226,12,FALSE)</f>
        <v>6046654.3424185598</v>
      </c>
      <c r="Y1584" s="29">
        <f>VLOOKUP($E1584,[1]AllProteinsNorm!$A$1:$Q$3226,14,FALSE)</f>
        <v>6941026.4600570202</v>
      </c>
      <c r="Z1584" s="25">
        <f t="shared" si="197"/>
        <v>0.90359970008660906</v>
      </c>
      <c r="AA1584" s="1">
        <f t="shared" si="197"/>
        <v>1.0802924737670259</v>
      </c>
      <c r="AB1584" s="1">
        <f t="shared" si="197"/>
        <v>1.0074353504138425</v>
      </c>
      <c r="AC1584" s="1">
        <f t="shared" si="197"/>
        <v>1.1332404638581834</v>
      </c>
      <c r="AD1584" s="1">
        <f t="shared" si="197"/>
        <v>0.87543201187433961</v>
      </c>
      <c r="AE1584" s="1">
        <f t="shared" si="197"/>
        <v>0.95110959382760152</v>
      </c>
      <c r="AF1584" s="1">
        <f t="shared" si="197"/>
        <v>0.88895242870480806</v>
      </c>
      <c r="AG1584" s="1">
        <f t="shared" si="197"/>
        <v>0.85176951379423682</v>
      </c>
      <c r="AH1584" s="1">
        <f t="shared" si="197"/>
        <v>0.90645786613451818</v>
      </c>
      <c r="AI1584" s="1">
        <f t="shared" si="197"/>
        <v>0.85615251098710565</v>
      </c>
      <c r="AJ1584" s="1">
        <f t="shared" si="197"/>
        <v>0.84806692106447967</v>
      </c>
      <c r="AK1584" s="1">
        <f t="shared" si="197"/>
        <v>0.90418975126029322</v>
      </c>
      <c r="AL1584" s="1">
        <f t="shared" si="197"/>
        <v>1.1819923155166447</v>
      </c>
      <c r="AM1584" s="1">
        <f t="shared" si="197"/>
        <v>0.92081810669047393</v>
      </c>
      <c r="AN1584" s="29">
        <f t="shared" si="197"/>
        <v>1.0570180601528689</v>
      </c>
      <c r="AO1584" s="1">
        <f t="shared" si="193"/>
        <v>650494.92250991694</v>
      </c>
      <c r="AP1584" s="1">
        <f t="shared" si="194"/>
        <v>238750.59364373138</v>
      </c>
      <c r="AQ1584" s="29">
        <f t="shared" si="195"/>
        <v>795397.92797577428</v>
      </c>
    </row>
    <row r="1585" spans="1:43" x14ac:dyDescent="0.2">
      <c r="A1585" s="26"/>
      <c r="E1585" s="25" t="s">
        <v>3100</v>
      </c>
      <c r="F1585" s="26" t="s">
        <v>3101</v>
      </c>
      <c r="G1585" s="1">
        <v>0.99082854924205899</v>
      </c>
      <c r="H1585" s="1">
        <v>0.99289160861247505</v>
      </c>
      <c r="I1585" s="1">
        <f>VLOOKUP(F1585,'[1]SUSMB vs SHAM all proteins sum'!$B$2:$E$3214,2,FALSE)</f>
        <v>0.995192619785778</v>
      </c>
      <c r="J1585" s="29">
        <f>VLOOKUP(F1585,'[1]SUSMB vs SHAM all proteins sum'!$B$2:$E$3214,3,FALSE)</f>
        <v>1.0029116636725399</v>
      </c>
      <c r="K1585" s="25">
        <f>VLOOKUP($E1585,[1]AllProteinsNorm!$A$1:$Q$3226,4,FALSE)</f>
        <v>151351.36702707101</v>
      </c>
      <c r="L1585" s="1">
        <f>VLOOKUP($E1585,[1]AllProteinsNorm!$A$1:$Q$3226,5,FALSE)</f>
        <v>49509.328083440698</v>
      </c>
      <c r="M1585" s="1">
        <f>VLOOKUP($E1585,[1]AllProteinsNorm!$A$1:$Q$3226,10,FALSE)</f>
        <v>163469.38656308499</v>
      </c>
      <c r="N1585" s="1">
        <f>VLOOKUP($E1585,[1]AllProteinsNorm!$A$1:$Q$3226,11,FALSE)</f>
        <v>30759.405001573101</v>
      </c>
      <c r="O1585" s="1">
        <f>VLOOKUP($E1585,[1]AllProteinsNorm!$A$1:$Q$3226,15,FALSE)</f>
        <v>255159.38327143199</v>
      </c>
      <c r="P1585" s="1">
        <f>VLOOKUP($E1585,[1]AllProteinsNorm!$A$1:$Q$3226,6,FALSE)</f>
        <v>129942.587483708</v>
      </c>
      <c r="Q1585" s="1">
        <f>VLOOKUP($E1585,[1]AllProteinsNorm!$A$1:$Q$3226,8,FALSE)</f>
        <v>194918.318664511</v>
      </c>
      <c r="R1585" s="1">
        <f>VLOOKUP($E1585,[1]AllProteinsNorm!$A$1:$Q$3226,13,FALSE)</f>
        <v>193601.16424084699</v>
      </c>
      <c r="S1585" s="1">
        <f>VLOOKUP($E1585,[1]AllProteinsNorm!$A$1:$Q$3226,16,FALSE)</f>
        <v>17173.446131274901</v>
      </c>
      <c r="T1585" s="1">
        <f>VLOOKUP($E1585,[1]AllProteinsNorm!$A$1:$Q$3226,17,FALSE)</f>
        <v>110163.79920012099</v>
      </c>
      <c r="U1585" s="1">
        <f>VLOOKUP($E1585,[1]AllProteinsNorm!$A$1:$Q$3226,3,FALSE)</f>
        <v>122741.50010703799</v>
      </c>
      <c r="V1585" s="1">
        <f>VLOOKUP($E1585,[1]AllProteinsNorm!$A$1:$Q$3226,7,FALSE)</f>
        <v>52878.107831144698</v>
      </c>
      <c r="W1585" s="1">
        <f>VLOOKUP($E1585,[1]AllProteinsNorm!$A$1:$Q$3226,9,FALSE)</f>
        <v>60999.423952935002</v>
      </c>
      <c r="X1585" s="1">
        <f>VLOOKUP($E1585,[1]AllProteinsNorm!$A$1:$Q$3226,12,FALSE)</f>
        <v>196772.80059976</v>
      </c>
      <c r="Y1585" s="29">
        <f>VLOOKUP($E1585,[1]AllProteinsNorm!$A$1:$Q$3226,14,FALSE)</f>
        <v>125214.482887084</v>
      </c>
      <c r="Z1585" s="25">
        <f t="shared" si="197"/>
        <v>1.1637956944046666</v>
      </c>
      <c r="AA1585" s="1">
        <f t="shared" si="197"/>
        <v>0.38069522587179883</v>
      </c>
      <c r="AB1585" s="1">
        <f t="shared" si="197"/>
        <v>1.256975552887228</v>
      </c>
      <c r="AC1585" s="1">
        <f t="shared" si="197"/>
        <v>0.2365202495784349</v>
      </c>
      <c r="AD1585" s="1">
        <f t="shared" si="197"/>
        <v>1.962013277257872</v>
      </c>
      <c r="AE1585" s="1">
        <f t="shared" si="197"/>
        <v>0.99917580398393346</v>
      </c>
      <c r="AF1585" s="1">
        <f t="shared" si="197"/>
        <v>1.4987978270574898</v>
      </c>
      <c r="AG1585" s="1">
        <f t="shared" si="197"/>
        <v>1.4886697477593884</v>
      </c>
      <c r="AH1585" s="1">
        <f t="shared" si="197"/>
        <v>0.13205287179265054</v>
      </c>
      <c r="AI1585" s="1">
        <f t="shared" si="197"/>
        <v>0.84708950904572589</v>
      </c>
      <c r="AJ1585" s="1">
        <f t="shared" si="197"/>
        <v>0.94380402473531011</v>
      </c>
      <c r="AK1585" s="1">
        <f t="shared" si="197"/>
        <v>0.40659899828420332</v>
      </c>
      <c r="AL1585" s="1">
        <f t="shared" si="197"/>
        <v>0.46904675096124548</v>
      </c>
      <c r="AM1585" s="1">
        <f t="shared" si="197"/>
        <v>1.5130576129714683</v>
      </c>
      <c r="AN1585" s="29">
        <f t="shared" si="197"/>
        <v>0.96281968853991684</v>
      </c>
      <c r="AO1585" s="1">
        <f t="shared" si="193"/>
        <v>81937.028876680677</v>
      </c>
      <c r="AP1585" s="1">
        <f t="shared" si="194"/>
        <v>65390.024403722906</v>
      </c>
      <c r="AQ1585" s="29">
        <f t="shared" si="195"/>
        <v>52100.860882412053</v>
      </c>
    </row>
    <row r="1586" spans="1:43" x14ac:dyDescent="0.2">
      <c r="A1586" s="26"/>
      <c r="E1586" s="25" t="s">
        <v>251</v>
      </c>
      <c r="F1586" s="26" t="s">
        <v>252</v>
      </c>
      <c r="G1586" s="1">
        <v>0.42306669589111701</v>
      </c>
      <c r="H1586" s="1">
        <v>1.20818046573765</v>
      </c>
      <c r="I1586" s="1">
        <f>VLOOKUP(F1586,'[1]SUSMB vs SHAM all proteins sum'!$B$2:$E$3214,2,FALSE)</f>
        <v>3.2674211513764699E-2</v>
      </c>
      <c r="J1586" s="29">
        <f>VLOOKUP(F1586,'[1]SUSMB vs SHAM all proteins sum'!$B$2:$E$3214,3,FALSE)</f>
        <v>0.415687001677924</v>
      </c>
      <c r="K1586" s="25">
        <f>VLOOKUP($E1586,[1]AllProteinsNorm!$A$1:$Q$3226,4,FALSE)</f>
        <v>13429.296784525</v>
      </c>
      <c r="L1586" s="1">
        <f>VLOOKUP($E1586,[1]AllProteinsNorm!$A$1:$Q$3226,5,FALSE)</f>
        <v>16888.008090934101</v>
      </c>
      <c r="M1586" s="1">
        <f>VLOOKUP($E1586,[1]AllProteinsNorm!$A$1:$Q$3226,10,FALSE)</f>
        <v>17258.3222167278</v>
      </c>
      <c r="N1586" s="1">
        <f>VLOOKUP($E1586,[1]AllProteinsNorm!$A$1:$Q$3226,11,FALSE)</f>
        <v>15582.1473013963</v>
      </c>
      <c r="O1586" s="1">
        <f>VLOOKUP($E1586,[1]AllProteinsNorm!$A$1:$Q$3226,15,FALSE)</f>
        <v>43489.9095724695</v>
      </c>
      <c r="P1586" s="1">
        <f>VLOOKUP($E1586,[1]AllProteinsNorm!$A$1:$Q$3226,6,FALSE)</f>
        <v>22731.3412516682</v>
      </c>
      <c r="Q1586" s="1">
        <f>VLOOKUP($E1586,[1]AllProteinsNorm!$A$1:$Q$3226,8,FALSE)</f>
        <v>23194.624689112701</v>
      </c>
      <c r="R1586" s="1">
        <f>VLOOKUP($E1586,[1]AllProteinsNorm!$A$1:$Q$3226,13,FALSE)</f>
        <v>17407.0586294317</v>
      </c>
      <c r="S1586" s="1">
        <f>VLOOKUP($E1586,[1]AllProteinsNorm!$A$1:$Q$3226,16,FALSE)</f>
        <v>26784.761201464102</v>
      </c>
      <c r="T1586" s="1">
        <f>VLOOKUP($E1586,[1]AllProteinsNorm!$A$1:$Q$3226,17,FALSE)</f>
        <v>27776.6297070285</v>
      </c>
      <c r="U1586" s="1">
        <f>VLOOKUP($E1586,[1]AllProteinsNorm!$A$1:$Q$3226,3,FALSE)</f>
        <v>11814.8119585935</v>
      </c>
      <c r="V1586" s="1">
        <f>VLOOKUP($E1586,[1]AllProteinsNorm!$A$1:$Q$3226,7,FALSE)</f>
        <v>3832.6379864847099</v>
      </c>
      <c r="W1586" s="1">
        <f>VLOOKUP($E1586,[1]AllProteinsNorm!$A$1:$Q$3226,9,FALSE)</f>
        <v>5334.74594185964</v>
      </c>
      <c r="X1586" s="1">
        <f>VLOOKUP($E1586,[1]AllProteinsNorm!$A$1:$Q$3226,12,FALSE)</f>
        <v>7893.4482962340298</v>
      </c>
      <c r="Y1586" s="29">
        <f>VLOOKUP($E1586,[1]AllProteinsNorm!$A$1:$Q$3226,14,FALSE)</f>
        <v>17265.262359586101</v>
      </c>
      <c r="Z1586" s="25">
        <f t="shared" si="197"/>
        <v>0.62961033400405197</v>
      </c>
      <c r="AA1586" s="1">
        <f t="shared" si="197"/>
        <v>0.79176628422187634</v>
      </c>
      <c r="AB1586" s="1">
        <f t="shared" si="197"/>
        <v>0.80912784858137865</v>
      </c>
      <c r="AC1586" s="1">
        <f t="shared" si="197"/>
        <v>0.73054316427332344</v>
      </c>
      <c r="AD1586" s="1">
        <f t="shared" si="197"/>
        <v>2.0389523689193707</v>
      </c>
      <c r="AE1586" s="1">
        <f t="shared" si="197"/>
        <v>1.0657212799343996</v>
      </c>
      <c r="AF1586" s="1">
        <f t="shared" si="197"/>
        <v>1.0874415564662354</v>
      </c>
      <c r="AG1586" s="1">
        <f t="shared" si="197"/>
        <v>0.81610110890793408</v>
      </c>
      <c r="AH1586" s="1">
        <f t="shared" si="197"/>
        <v>1.2557591597577511</v>
      </c>
      <c r="AI1586" s="1">
        <f t="shared" si="197"/>
        <v>1.3022612716029611</v>
      </c>
      <c r="AJ1586" s="1">
        <f t="shared" si="197"/>
        <v>0.55391788734738512</v>
      </c>
      <c r="AK1586" s="1">
        <f t="shared" si="197"/>
        <v>0.17968688320060883</v>
      </c>
      <c r="AL1586" s="1">
        <f t="shared" si="197"/>
        <v>0.250110726434423</v>
      </c>
      <c r="AM1586" s="1">
        <f t="shared" si="197"/>
        <v>0.37007124780818562</v>
      </c>
      <c r="AN1586" s="29">
        <f t="shared" si="197"/>
        <v>0.80945322568288747</v>
      </c>
      <c r="AO1586" s="1">
        <f t="shared" si="193"/>
        <v>11160.917213402177</v>
      </c>
      <c r="AP1586" s="1">
        <f t="shared" si="194"/>
        <v>3656.6687021053449</v>
      </c>
      <c r="AQ1586" s="29">
        <f t="shared" si="195"/>
        <v>4844.3279998305825</v>
      </c>
    </row>
    <row r="1587" spans="1:43" x14ac:dyDescent="0.2">
      <c r="A1587" s="26"/>
      <c r="E1587" s="25" t="s">
        <v>233</v>
      </c>
      <c r="F1587" s="26" t="s">
        <v>234</v>
      </c>
      <c r="G1587" s="1">
        <v>0.15645766093178301</v>
      </c>
      <c r="H1587" s="43">
        <v>0.60040209888586504</v>
      </c>
      <c r="I1587" s="1">
        <f>VLOOKUP(F1587,'[1]SUSMB vs SHAM all proteins sum'!$B$2:$E$3214,2,FALSE)</f>
        <v>2.3906156230849799E-2</v>
      </c>
      <c r="J1587" s="29">
        <f>VLOOKUP(F1587,'[1]SUSMB vs SHAM all proteins sum'!$B$2:$E$3214,3,FALSE)</f>
        <v>0.458968889815911</v>
      </c>
      <c r="K1587" s="25">
        <f>VLOOKUP($E1587,[1]AllProteinsNorm!$A$1:$Q$3226,4,FALSE)</f>
        <v>132588.06634491601</v>
      </c>
      <c r="L1587" s="1">
        <f>VLOOKUP($E1587,[1]AllProteinsNorm!$A$1:$Q$3226,5,FALSE)</f>
        <v>128550.61498091801</v>
      </c>
      <c r="M1587" s="1">
        <f>VLOOKUP($E1587,[1]AllProteinsNorm!$A$1:$Q$3226,10,FALSE)</f>
        <v>116732.36226573501</v>
      </c>
      <c r="N1587" s="1">
        <f>VLOOKUP($E1587,[1]AllProteinsNorm!$A$1:$Q$3226,11,FALSE)</f>
        <v>125303.713615906</v>
      </c>
      <c r="O1587" s="1">
        <f>VLOOKUP($E1587,[1]AllProteinsNorm!$A$1:$Q$3226,15,FALSE)</f>
        <v>155806.77521576299</v>
      </c>
      <c r="P1587" s="1">
        <f>VLOOKUP($E1587,[1]AllProteinsNorm!$A$1:$Q$3226,6,FALSE)</f>
        <v>83514.115084682693</v>
      </c>
      <c r="Q1587" s="1">
        <f>VLOOKUP($E1587,[1]AllProteinsNorm!$A$1:$Q$3226,8,FALSE)</f>
        <v>103291.245595777</v>
      </c>
      <c r="R1587" s="1">
        <f>VLOOKUP($E1587,[1]AllProteinsNorm!$A$1:$Q$3226,13,FALSE)</f>
        <v>98911.280129615203</v>
      </c>
      <c r="S1587" s="1">
        <f>VLOOKUP($E1587,[1]AllProteinsNorm!$A$1:$Q$3226,16,FALSE)</f>
        <v>23091.8473516085</v>
      </c>
      <c r="T1587" s="1">
        <f>VLOOKUP($E1587,[1]AllProteinsNorm!$A$1:$Q$3226,17,FALSE)</f>
        <v>153816.61902574199</v>
      </c>
      <c r="U1587" s="1">
        <f>VLOOKUP($E1587,[1]AllProteinsNorm!$A$1:$Q$3226,3,FALSE)</f>
        <v>33391.022937320398</v>
      </c>
      <c r="V1587" s="1">
        <f>VLOOKUP($E1587,[1]AllProteinsNorm!$A$1:$Q$3226,7,FALSE)</f>
        <v>110154.70024168699</v>
      </c>
      <c r="W1587" s="1">
        <f>VLOOKUP($E1587,[1]AllProteinsNorm!$A$1:$Q$3226,9,FALSE)</f>
        <v>105746.61007605901</v>
      </c>
      <c r="X1587" s="1">
        <f>VLOOKUP($E1587,[1]AllProteinsNorm!$A$1:$Q$3226,12,FALSE)</f>
        <v>67550.078780170094</v>
      </c>
      <c r="Y1587" s="29">
        <f>VLOOKUP($E1587,[1]AllProteinsNorm!$A$1:$Q$3226,14,FALSE)</f>
        <v>30110.039448630301</v>
      </c>
      <c r="Z1587" s="25">
        <f t="shared" ref="Z1587:AN1603" si="198">K1587/AVERAGE($K1587:$O1587)</f>
        <v>1.006007451053726</v>
      </c>
      <c r="AA1587" s="1">
        <f t="shared" si="198"/>
        <v>0.97537342593050824</v>
      </c>
      <c r="AB1587" s="1">
        <f t="shared" si="198"/>
        <v>0.88570283477050737</v>
      </c>
      <c r="AC1587" s="1">
        <f t="shared" si="198"/>
        <v>0.95073767207962001</v>
      </c>
      <c r="AD1587" s="1">
        <f t="shared" si="198"/>
        <v>1.1821786161656378</v>
      </c>
      <c r="AE1587" s="1">
        <f t="shared" si="198"/>
        <v>0.63366051228765574</v>
      </c>
      <c r="AF1587" s="1">
        <f t="shared" si="198"/>
        <v>0.78371881846179769</v>
      </c>
      <c r="AG1587" s="1">
        <f t="shared" si="198"/>
        <v>0.75048597921928073</v>
      </c>
      <c r="AH1587" s="1">
        <f t="shared" si="198"/>
        <v>0.17520860764256979</v>
      </c>
      <c r="AI1587" s="1">
        <f t="shared" si="198"/>
        <v>1.167078373654268</v>
      </c>
      <c r="AJ1587" s="1">
        <f t="shared" si="198"/>
        <v>0.25335325266653036</v>
      </c>
      <c r="AK1587" s="1">
        <f t="shared" si="198"/>
        <v>0.83579504752296252</v>
      </c>
      <c r="AL1587" s="1">
        <f t="shared" si="198"/>
        <v>0.80234881307828587</v>
      </c>
      <c r="AM1587" s="1">
        <f t="shared" si="198"/>
        <v>0.5125339289234081</v>
      </c>
      <c r="AN1587" s="29">
        <f t="shared" si="198"/>
        <v>0.2284589018595729</v>
      </c>
      <c r="AO1587" s="1">
        <f t="shared" si="193"/>
        <v>13089.997580529409</v>
      </c>
      <c r="AP1587" s="1">
        <f t="shared" si="194"/>
        <v>41989.32701191774</v>
      </c>
      <c r="AQ1587" s="29">
        <f t="shared" si="195"/>
        <v>34134.413255208899</v>
      </c>
    </row>
    <row r="1588" spans="1:43" x14ac:dyDescent="0.2">
      <c r="A1588" s="26"/>
      <c r="E1588" s="25" t="s">
        <v>3102</v>
      </c>
      <c r="F1588" s="26" t="s">
        <v>3103</v>
      </c>
      <c r="G1588" s="1">
        <v>0.97624749639159403</v>
      </c>
      <c r="H1588" s="1">
        <v>0.99319908263535805</v>
      </c>
      <c r="I1588" s="1">
        <f>VLOOKUP(F1588,'[1]SUSMB vs SHAM all proteins sum'!$B$2:$E$3214,2,FALSE)</f>
        <v>0.53924571553265799</v>
      </c>
      <c r="J1588" s="29">
        <f>VLOOKUP(F1588,'[1]SUSMB vs SHAM all proteins sum'!$B$2:$E$3214,3,FALSE)</f>
        <v>1.12530959372165</v>
      </c>
      <c r="K1588" s="25">
        <f>VLOOKUP($E1588,[1]AllProteinsNorm!$A$1:$Q$3226,4,FALSE)</f>
        <v>74295.471891320805</v>
      </c>
      <c r="L1588" s="1">
        <f>VLOOKUP($E1588,[1]AllProteinsNorm!$A$1:$Q$3226,5,FALSE)</f>
        <v>111535.582732101</v>
      </c>
      <c r="M1588" s="1">
        <f>VLOOKUP($E1588,[1]AllProteinsNorm!$A$1:$Q$3226,10,FALSE)</f>
        <v>120082.34364630299</v>
      </c>
      <c r="N1588" s="1">
        <f>VLOOKUP($E1588,[1]AllProteinsNorm!$A$1:$Q$3226,11,FALSE)</f>
        <v>143176.61973974301</v>
      </c>
      <c r="O1588" s="1">
        <f>VLOOKUP($E1588,[1]AllProteinsNorm!$A$1:$Q$3226,15,FALSE)</f>
        <v>126683.19784540401</v>
      </c>
      <c r="P1588" s="1">
        <f>VLOOKUP($E1588,[1]AllProteinsNorm!$A$1:$Q$3226,6,FALSE)</f>
        <v>74671.816588504604</v>
      </c>
      <c r="Q1588" s="1">
        <f>VLOOKUP($E1588,[1]AllProteinsNorm!$A$1:$Q$3226,8,FALSE)</f>
        <v>222414.10116607201</v>
      </c>
      <c r="R1588" s="1">
        <f>VLOOKUP($E1588,[1]AllProteinsNorm!$A$1:$Q$3226,13,FALSE)</f>
        <v>114975.052809873</v>
      </c>
      <c r="S1588" s="1">
        <f>VLOOKUP($E1588,[1]AllProteinsNorm!$A$1:$Q$3226,16,FALSE)</f>
        <v>112375.31761420101</v>
      </c>
      <c r="T1588" s="1">
        <f>VLOOKUP($E1588,[1]AllProteinsNorm!$A$1:$Q$3226,17,FALSE)</f>
        <v>81289.420565440407</v>
      </c>
      <c r="U1588" s="1">
        <f>VLOOKUP($E1588,[1]AllProteinsNorm!$A$1:$Q$3226,3,FALSE)</f>
        <v>112107.987756143</v>
      </c>
      <c r="V1588" s="1">
        <f>VLOOKUP($E1588,[1]AllProteinsNorm!$A$1:$Q$3226,7,FALSE)</f>
        <v>86407.951267187804</v>
      </c>
      <c r="W1588" s="1">
        <f>VLOOKUP($E1588,[1]AllProteinsNorm!$A$1:$Q$3226,9,FALSE)</f>
        <v>131943.76490559601</v>
      </c>
      <c r="X1588" s="1">
        <f>VLOOKUP($E1588,[1]AllProteinsNorm!$A$1:$Q$3226,12,FALSE)</f>
        <v>211656.22080947401</v>
      </c>
      <c r="Y1588" s="29">
        <f>VLOOKUP($E1588,[1]AllProteinsNorm!$A$1:$Q$3226,14,FALSE)</f>
        <v>120391.547316189</v>
      </c>
      <c r="Z1588" s="25">
        <f t="shared" si="198"/>
        <v>0.64517999314201835</v>
      </c>
      <c r="AA1588" s="1">
        <f t="shared" si="198"/>
        <v>0.9685721709588383</v>
      </c>
      <c r="AB1588" s="1">
        <f t="shared" si="198"/>
        <v>1.042792025919548</v>
      </c>
      <c r="AC1588" s="1">
        <f t="shared" si="198"/>
        <v>1.2433421336486048</v>
      </c>
      <c r="AD1588" s="1">
        <f t="shared" si="198"/>
        <v>1.1001136763309907</v>
      </c>
      <c r="AE1588" s="1">
        <f t="shared" si="198"/>
        <v>0.64844816094507451</v>
      </c>
      <c r="AF1588" s="1">
        <f t="shared" si="198"/>
        <v>1.9314384122214296</v>
      </c>
      <c r="AG1588" s="1">
        <f t="shared" si="198"/>
        <v>0.99844044186012793</v>
      </c>
      <c r="AH1588" s="1">
        <f t="shared" si="198"/>
        <v>0.97586440737220825</v>
      </c>
      <c r="AI1588" s="1">
        <f t="shared" si="198"/>
        <v>0.70591526600231824</v>
      </c>
      <c r="AJ1588" s="1">
        <f t="shared" si="198"/>
        <v>0.97354292166658118</v>
      </c>
      <c r="AK1588" s="1">
        <f t="shared" si="198"/>
        <v>0.75036445676701646</v>
      </c>
      <c r="AL1588" s="1">
        <f t="shared" si="198"/>
        <v>1.1457963072291772</v>
      </c>
      <c r="AM1588" s="1">
        <f t="shared" si="198"/>
        <v>1.838017252115663</v>
      </c>
      <c r="AN1588" s="29">
        <f t="shared" si="198"/>
        <v>1.0454771427448151</v>
      </c>
      <c r="AO1588" s="1">
        <f t="shared" si="193"/>
        <v>22912.836802966049</v>
      </c>
      <c r="AP1588" s="1">
        <f t="shared" si="194"/>
        <v>53138.743712706229</v>
      </c>
      <c r="AQ1588" s="29">
        <f t="shared" si="195"/>
        <v>42315.345739553508</v>
      </c>
    </row>
    <row r="1589" spans="1:43" x14ac:dyDescent="0.2">
      <c r="A1589" s="26"/>
      <c r="E1589" s="25" t="s">
        <v>3104</v>
      </c>
      <c r="F1589" s="26" t="s">
        <v>3105</v>
      </c>
      <c r="G1589" s="1">
        <v>0.94691192549596703</v>
      </c>
      <c r="H1589" s="1">
        <v>0.993708477412519</v>
      </c>
      <c r="I1589" s="1">
        <f>VLOOKUP(F1589,'[1]SUSMB vs SHAM all proteins sum'!$B$2:$E$3214,2,FALSE)</f>
        <v>0.76358609923577303</v>
      </c>
      <c r="J1589" s="29">
        <f>VLOOKUP(F1589,'[1]SUSMB vs SHAM all proteins sum'!$B$2:$E$3214,3,FALSE)</f>
        <v>1.0322862390657701</v>
      </c>
      <c r="K1589" s="25">
        <f>VLOOKUP($E1589,[1]AllProteinsNorm!$A$1:$Q$3226,4,FALSE)</f>
        <v>7070223.1468567504</v>
      </c>
      <c r="L1589" s="1">
        <f>VLOOKUP($E1589,[1]AllProteinsNorm!$A$1:$Q$3226,5,FALSE)</f>
        <v>11123854.8798675</v>
      </c>
      <c r="M1589" s="1">
        <f>VLOOKUP($E1589,[1]AllProteinsNorm!$A$1:$Q$3226,10,FALSE)</f>
        <v>8538066.4150733706</v>
      </c>
      <c r="N1589" s="1">
        <f>VLOOKUP($E1589,[1]AllProteinsNorm!$A$1:$Q$3226,11,FALSE)</f>
        <v>9497158.9867286496</v>
      </c>
      <c r="O1589" s="1">
        <f>VLOOKUP($E1589,[1]AllProteinsNorm!$A$1:$Q$3226,15,FALSE)</f>
        <v>7634988.8120887801</v>
      </c>
      <c r="P1589" s="1">
        <f>VLOOKUP($E1589,[1]AllProteinsNorm!$A$1:$Q$3226,6,FALSE)</f>
        <v>9709310.4960730597</v>
      </c>
      <c r="Q1589" s="1">
        <f>VLOOKUP($E1589,[1]AllProteinsNorm!$A$1:$Q$3226,8,FALSE)</f>
        <v>8447956.8723886702</v>
      </c>
      <c r="R1589" s="1">
        <f>VLOOKUP($E1589,[1]AllProteinsNorm!$A$1:$Q$3226,13,FALSE)</f>
        <v>8299649.9328540498</v>
      </c>
      <c r="S1589" s="1">
        <f>VLOOKUP($E1589,[1]AllProteinsNorm!$A$1:$Q$3226,16,FALSE)</f>
        <v>9244320.7997466996</v>
      </c>
      <c r="T1589" s="1">
        <f>VLOOKUP($E1589,[1]AllProteinsNorm!$A$1:$Q$3226,17,FALSE)</f>
        <v>7496701.0226972103</v>
      </c>
      <c r="U1589" s="1">
        <f>VLOOKUP($E1589,[1]AllProteinsNorm!$A$1:$Q$3226,3,FALSE)</f>
        <v>8662809.9835630003</v>
      </c>
      <c r="V1589" s="1">
        <f>VLOOKUP($E1589,[1]AllProteinsNorm!$A$1:$Q$3226,7,FALSE)</f>
        <v>7461565.1698042098</v>
      </c>
      <c r="W1589" s="1">
        <f>VLOOKUP($E1589,[1]AllProteinsNorm!$A$1:$Q$3226,9,FALSE)</f>
        <v>10458214.793574801</v>
      </c>
      <c r="X1589" s="1">
        <f>VLOOKUP($E1589,[1]AllProteinsNorm!$A$1:$Q$3226,12,FALSE)</f>
        <v>8308031.9020206602</v>
      </c>
      <c r="Y1589" s="29">
        <f>VLOOKUP($E1589,[1]AllProteinsNorm!$A$1:$Q$3226,14,FALSE)</f>
        <v>10162635.050366201</v>
      </c>
      <c r="Z1589" s="25">
        <f t="shared" si="198"/>
        <v>0.80592012155051407</v>
      </c>
      <c r="AA1589" s="1">
        <f t="shared" si="198"/>
        <v>1.267985223476106</v>
      </c>
      <c r="AB1589" s="1">
        <f t="shared" si="198"/>
        <v>0.97323654149465111</v>
      </c>
      <c r="AC1589" s="1">
        <f t="shared" si="198"/>
        <v>1.0825615211836237</v>
      </c>
      <c r="AD1589" s="1">
        <f t="shared" si="198"/>
        <v>0.87029659229510514</v>
      </c>
      <c r="AE1589" s="1">
        <f t="shared" si="198"/>
        <v>1.1067442331923647</v>
      </c>
      <c r="AF1589" s="1">
        <f t="shared" si="198"/>
        <v>0.96296514099075048</v>
      </c>
      <c r="AG1589" s="1">
        <f t="shared" si="198"/>
        <v>0.94605993952060119</v>
      </c>
      <c r="AH1589" s="1">
        <f t="shared" si="198"/>
        <v>1.0537410188949943</v>
      </c>
      <c r="AI1589" s="1">
        <f t="shared" si="198"/>
        <v>0.85453345303903328</v>
      </c>
      <c r="AJ1589" s="1">
        <f t="shared" si="198"/>
        <v>0.98745580300756419</v>
      </c>
      <c r="AK1589" s="1">
        <f t="shared" si="198"/>
        <v>0.85052838979758572</v>
      </c>
      <c r="AL1589" s="1">
        <f t="shared" si="198"/>
        <v>1.192110285993772</v>
      </c>
      <c r="AM1589" s="1">
        <f t="shared" si="198"/>
        <v>0.94701538285941445</v>
      </c>
      <c r="AN1589" s="29">
        <f t="shared" si="198"/>
        <v>1.1584177620625509</v>
      </c>
      <c r="AO1589" s="1">
        <f t="shared" si="193"/>
        <v>1435314.3954416467</v>
      </c>
      <c r="AP1589" s="1">
        <f t="shared" si="194"/>
        <v>770516.57985366252</v>
      </c>
      <c r="AQ1589" s="29">
        <f t="shared" si="195"/>
        <v>1134622.5863819784</v>
      </c>
    </row>
    <row r="1590" spans="1:43" x14ac:dyDescent="0.2">
      <c r="A1590" s="26"/>
      <c r="E1590" s="25" t="s">
        <v>3106</v>
      </c>
      <c r="F1590" s="26" t="s">
        <v>3107</v>
      </c>
      <c r="G1590" s="43">
        <v>1.5868900959700599E-2</v>
      </c>
      <c r="H1590" s="1">
        <v>1.21820348666916</v>
      </c>
      <c r="I1590" s="1">
        <f>VLOOKUP(F1590,'[1]SUSMB vs SHAM all proteins sum'!$B$2:$E$3214,2,FALSE)</f>
        <v>0.13096906231293801</v>
      </c>
      <c r="J1590" s="29">
        <f>VLOOKUP(F1590,'[1]SUSMB vs SHAM all proteins sum'!$B$2:$E$3214,3,FALSE)</f>
        <v>1.17738364033275</v>
      </c>
      <c r="K1590" s="25">
        <f>VLOOKUP($E1590,[1]AllProteinsNorm!$A$1:$Q$3226,4,FALSE)</f>
        <v>163346.010938085</v>
      </c>
      <c r="L1590" s="1">
        <f>VLOOKUP($E1590,[1]AllProteinsNorm!$A$1:$Q$3226,5,FALSE)</f>
        <v>211071.95281141199</v>
      </c>
      <c r="M1590" s="1">
        <f>VLOOKUP($E1590,[1]AllProteinsNorm!$A$1:$Q$3226,10,FALSE)</f>
        <v>219598.60397319999</v>
      </c>
      <c r="N1590" s="1">
        <f>VLOOKUP($E1590,[1]AllProteinsNorm!$A$1:$Q$3226,11,FALSE)</f>
        <v>168956.61224981901</v>
      </c>
      <c r="O1590" s="1">
        <f>VLOOKUP($E1590,[1]AllProteinsNorm!$A$1:$Q$3226,15,FALSE)</f>
        <v>200158.413731899</v>
      </c>
      <c r="P1590" s="1">
        <f>VLOOKUP($E1590,[1]AllProteinsNorm!$A$1:$Q$3226,6,FALSE)</f>
        <v>212950.483269527</v>
      </c>
      <c r="Q1590" s="1">
        <f>VLOOKUP($E1590,[1]AllProteinsNorm!$A$1:$Q$3226,8,FALSE)</f>
        <v>229727.638769326</v>
      </c>
      <c r="R1590" s="1">
        <f>VLOOKUP($E1590,[1]AllProteinsNorm!$A$1:$Q$3226,13,FALSE)</f>
        <v>242227.65843317501</v>
      </c>
      <c r="S1590" s="1">
        <f>VLOOKUP($E1590,[1]AllProteinsNorm!$A$1:$Q$3226,16,FALSE)</f>
        <v>245552.610980475</v>
      </c>
      <c r="T1590" s="1">
        <f>VLOOKUP($E1590,[1]AllProteinsNorm!$A$1:$Q$3226,17,FALSE)</f>
        <v>236078.64532629299</v>
      </c>
      <c r="U1590" s="1">
        <f>VLOOKUP($E1590,[1]AllProteinsNorm!$A$1:$Q$3226,3,FALSE)</f>
        <v>264001.95963496697</v>
      </c>
      <c r="V1590" s="1">
        <f>VLOOKUP($E1590,[1]AllProteinsNorm!$A$1:$Q$3226,7,FALSE)</f>
        <v>188366.19226464501</v>
      </c>
      <c r="W1590" s="1">
        <f>VLOOKUP($E1590,[1]AllProteinsNorm!$A$1:$Q$3226,9,FALSE)</f>
        <v>186311.95360832801</v>
      </c>
      <c r="X1590" s="1">
        <f>VLOOKUP($E1590,[1]AllProteinsNorm!$A$1:$Q$3226,12,FALSE)</f>
        <v>258547.596528867</v>
      </c>
      <c r="Y1590" s="29">
        <f>VLOOKUP($E1590,[1]AllProteinsNorm!$A$1:$Q$3226,14,FALSE)</f>
        <v>241833.42726008</v>
      </c>
      <c r="Z1590" s="25">
        <f t="shared" si="198"/>
        <v>0.84799425128304906</v>
      </c>
      <c r="AA1590" s="1">
        <f t="shared" si="198"/>
        <v>1.0957586387524838</v>
      </c>
      <c r="AB1590" s="1">
        <f t="shared" si="198"/>
        <v>1.1400238835929768</v>
      </c>
      <c r="AC1590" s="1">
        <f t="shared" si="198"/>
        <v>0.87712111903615841</v>
      </c>
      <c r="AD1590" s="1">
        <f t="shared" si="198"/>
        <v>1.0391021073353328</v>
      </c>
      <c r="AE1590" s="1">
        <f t="shared" si="198"/>
        <v>1.1055108391288093</v>
      </c>
      <c r="AF1590" s="1">
        <f t="shared" si="198"/>
        <v>1.1926077405775011</v>
      </c>
      <c r="AG1590" s="1">
        <f t="shared" si="198"/>
        <v>1.257500325067286</v>
      </c>
      <c r="AH1590" s="1">
        <f t="shared" si="198"/>
        <v>1.2747614790416433</v>
      </c>
      <c r="AI1590" s="1">
        <f t="shared" si="198"/>
        <v>1.2255783470786317</v>
      </c>
      <c r="AJ1590" s="1">
        <f t="shared" si="198"/>
        <v>1.3705394016800845</v>
      </c>
      <c r="AK1590" s="1">
        <f t="shared" si="198"/>
        <v>0.97788398540716237</v>
      </c>
      <c r="AL1590" s="1">
        <f t="shared" si="198"/>
        <v>0.96721961373799126</v>
      </c>
      <c r="AM1590" s="1">
        <f t="shared" si="198"/>
        <v>1.3422236287278064</v>
      </c>
      <c r="AN1590" s="29">
        <f t="shared" si="198"/>
        <v>1.2554537139101405</v>
      </c>
      <c r="AO1590" s="1">
        <f t="shared" si="193"/>
        <v>22548.035268159183</v>
      </c>
      <c r="AP1590" s="1">
        <f t="shared" si="194"/>
        <v>11527.486737092813</v>
      </c>
      <c r="AQ1590" s="29">
        <f t="shared" si="195"/>
        <v>33850.306033848137</v>
      </c>
    </row>
    <row r="1591" spans="1:43" x14ac:dyDescent="0.2">
      <c r="A1591" s="26"/>
      <c r="E1591" s="25" t="s">
        <v>3108</v>
      </c>
      <c r="F1591" s="26" t="s">
        <v>3109</v>
      </c>
      <c r="G1591" s="1">
        <v>0.33723070751311102</v>
      </c>
      <c r="H1591" s="43">
        <v>1.74610481179946</v>
      </c>
      <c r="I1591" s="1">
        <f>VLOOKUP(F1591,'[1]SUSMB vs SHAM all proteins sum'!$B$2:$E$3214,2,FALSE)</f>
        <v>0.206596761915218</v>
      </c>
      <c r="J1591" s="29">
        <f>VLOOKUP(F1591,'[1]SUSMB vs SHAM all proteins sum'!$B$2:$E$3214,3,FALSE)</f>
        <v>2.1161698951395298</v>
      </c>
      <c r="K1591" s="25">
        <f>VLOOKUP($E1591,[1]AllProteinsNorm!$A$1:$Q$3226,4,FALSE)</f>
        <v>5536.12447956301</v>
      </c>
      <c r="L1591" s="1">
        <f>VLOOKUP($E1591,[1]AllProteinsNorm!$A$1:$Q$3226,5,FALSE)</f>
        <v>35512.919552135201</v>
      </c>
      <c r="M1591" s="1">
        <f>VLOOKUP($E1591,[1]AllProteinsNorm!$A$1:$Q$3226,10,FALSE)</f>
        <v>27628.892155973801</v>
      </c>
      <c r="N1591" s="1">
        <f>VLOOKUP($E1591,[1]AllProteinsNorm!$A$1:$Q$3226,11,FALSE)</f>
        <v>33344.087168920501</v>
      </c>
      <c r="O1591" s="1">
        <f>VLOOKUP($E1591,[1]AllProteinsNorm!$A$1:$Q$3226,15,FALSE)</f>
        <v>3076.8626099766302</v>
      </c>
      <c r="P1591" s="1">
        <f>VLOOKUP($E1591,[1]AllProteinsNorm!$A$1:$Q$3226,6,FALSE)</f>
        <v>12644.0728632559</v>
      </c>
      <c r="Q1591" s="1">
        <f>VLOOKUP($E1591,[1]AllProteinsNorm!$A$1:$Q$3226,8,FALSE)</f>
        <v>27231.962416478498</v>
      </c>
      <c r="R1591" s="1">
        <f>VLOOKUP($E1591,[1]AllProteinsNorm!$A$1:$Q$3226,13,FALSE)</f>
        <v>21463.318505669798</v>
      </c>
      <c r="S1591" s="1">
        <f>VLOOKUP($E1591,[1]AllProteinsNorm!$A$1:$Q$3226,16,FALSE)</f>
        <v>36838.941293434204</v>
      </c>
      <c r="T1591" s="1">
        <f>VLOOKUP($E1591,[1]AllProteinsNorm!$A$1:$Q$3226,17,FALSE)</f>
        <v>33224.942515292903</v>
      </c>
      <c r="U1591" s="1">
        <f>VLOOKUP($E1591,[1]AllProteinsNorm!$A$1:$Q$3226,3,FALSE)</f>
        <v>19944.370963718298</v>
      </c>
      <c r="V1591" s="1">
        <f>VLOOKUP($E1591,[1]AllProteinsNorm!$A$1:$Q$3226,7,FALSE)</f>
        <v>19243.454874692299</v>
      </c>
      <c r="W1591" s="1">
        <f>VLOOKUP($E1591,[1]AllProteinsNorm!$A$1:$Q$3226,9,FALSE)</f>
        <v>49636.5264874153</v>
      </c>
      <c r="X1591" s="1">
        <f>VLOOKUP($E1591,[1]AllProteinsNorm!$A$1:$Q$3226,12,FALSE)</f>
        <v>30434.500334557</v>
      </c>
      <c r="Y1591" s="29">
        <f>VLOOKUP($E1591,[1]AllProteinsNorm!$A$1:$Q$3226,14,FALSE)</f>
        <v>40790.999185025903</v>
      </c>
      <c r="Z1591" s="25">
        <f t="shared" si="198"/>
        <v>0.26337693442935223</v>
      </c>
      <c r="AA1591" s="1">
        <f t="shared" si="198"/>
        <v>1.6895002846857716</v>
      </c>
      <c r="AB1591" s="1">
        <f t="shared" si="198"/>
        <v>1.3144236450214259</v>
      </c>
      <c r="AC1591" s="1">
        <f t="shared" si="198"/>
        <v>1.5863197246223384</v>
      </c>
      <c r="AD1591" s="1">
        <f t="shared" si="198"/>
        <v>0.14637941124111192</v>
      </c>
      <c r="AE1591" s="1">
        <f t="shared" si="198"/>
        <v>0.60153220212428549</v>
      </c>
      <c r="AF1591" s="1">
        <f t="shared" si="198"/>
        <v>1.295540012914157</v>
      </c>
      <c r="AG1591" s="1">
        <f t="shared" si="198"/>
        <v>1.0211011424277634</v>
      </c>
      <c r="AH1591" s="1">
        <f t="shared" si="198"/>
        <v>1.7525847659865912</v>
      </c>
      <c r="AI1591" s="1">
        <f t="shared" si="198"/>
        <v>1.5806515078504928</v>
      </c>
      <c r="AJ1591" s="1">
        <f t="shared" si="198"/>
        <v>0.94883836209559802</v>
      </c>
      <c r="AK1591" s="1">
        <f t="shared" si="198"/>
        <v>0.91549280935353783</v>
      </c>
      <c r="AL1591" s="1">
        <f t="shared" si="198"/>
        <v>2.361420201123928</v>
      </c>
      <c r="AM1591" s="1">
        <f t="shared" si="198"/>
        <v>1.4478983318737506</v>
      </c>
      <c r="AN1591" s="29">
        <f t="shared" si="198"/>
        <v>1.9406009307273293</v>
      </c>
      <c r="AO1591" s="1">
        <f t="shared" si="193"/>
        <v>13909.075292790201</v>
      </c>
      <c r="AP1591" s="1">
        <f t="shared" si="194"/>
        <v>8599.6351971617369</v>
      </c>
      <c r="AQ1591" s="29">
        <f t="shared" si="195"/>
        <v>11822.408048854359</v>
      </c>
    </row>
    <row r="1592" spans="1:43" x14ac:dyDescent="0.2">
      <c r="A1592" s="26"/>
      <c r="E1592" s="25" t="s">
        <v>3110</v>
      </c>
      <c r="F1592" s="26" t="s">
        <v>3111</v>
      </c>
      <c r="G1592" s="1">
        <v>6.6448818190120607E-2</v>
      </c>
      <c r="H1592" s="43">
        <v>0.608898646434613</v>
      </c>
      <c r="I1592" s="1">
        <f>VLOOKUP(F1592,'[1]SUSMB vs SHAM all proteins sum'!$B$2:$E$3214,2,FALSE)</f>
        <v>0.37919853320767299</v>
      </c>
      <c r="J1592" s="29">
        <f>VLOOKUP(F1592,'[1]SUSMB vs SHAM all proteins sum'!$B$2:$E$3214,3,FALSE)</f>
        <v>1.5821683936969799</v>
      </c>
      <c r="K1592" s="25">
        <f>VLOOKUP($E1592,[1]AllProteinsNorm!$A$1:$Q$3226,4,FALSE)</f>
        <v>24837.696192032501</v>
      </c>
      <c r="L1592" s="1">
        <f>VLOOKUP($E1592,[1]AllProteinsNorm!$A$1:$Q$3226,5,FALSE)</f>
        <v>32203.437745041101</v>
      </c>
      <c r="M1592" s="1">
        <f>VLOOKUP($E1592,[1]AllProteinsNorm!$A$1:$Q$3226,10,FALSE)</f>
        <v>42446.046666003502</v>
      </c>
      <c r="N1592" s="1">
        <f>VLOOKUP($E1592,[1]AllProteinsNorm!$A$1:$Q$3226,11,FALSE)</f>
        <v>29708.430326425801</v>
      </c>
      <c r="O1592" s="1">
        <f>VLOOKUP($E1592,[1]AllProteinsNorm!$A$1:$Q$3226,15,FALSE)</f>
        <v>80046.464681347003</v>
      </c>
      <c r="P1592" s="1">
        <f>VLOOKUP($E1592,[1]AllProteinsNorm!$A$1:$Q$3226,6,FALSE)</f>
        <v>28964.242516277602</v>
      </c>
      <c r="Q1592" s="1">
        <f>VLOOKUP($E1592,[1]AllProteinsNorm!$A$1:$Q$3226,8,FALSE)</f>
        <v>15170.827627873899</v>
      </c>
      <c r="R1592" s="1">
        <f>VLOOKUP($E1592,[1]AllProteinsNorm!$A$1:$Q$3226,13,FALSE)</f>
        <v>23142.494023142299</v>
      </c>
      <c r="S1592" s="1">
        <f>VLOOKUP($E1592,[1]AllProteinsNorm!$A$1:$Q$3226,16,FALSE)</f>
        <v>26889.1733462722</v>
      </c>
      <c r="T1592" s="1">
        <f>VLOOKUP($E1592,[1]AllProteinsNorm!$A$1:$Q$3226,17,FALSE)</f>
        <v>24713.749367235599</v>
      </c>
      <c r="U1592" s="1">
        <f>VLOOKUP($E1592,[1]AllProteinsNorm!$A$1:$Q$3226,3,FALSE)</f>
        <v>55723.167216816699</v>
      </c>
      <c r="V1592" s="1">
        <f>VLOOKUP($E1592,[1]AllProteinsNorm!$A$1:$Q$3226,7,FALSE)</f>
        <v>16749.8754002311</v>
      </c>
      <c r="W1592" s="1">
        <f>VLOOKUP($E1592,[1]AllProteinsNorm!$A$1:$Q$3226,9,FALSE)</f>
        <v>35268.273524444798</v>
      </c>
      <c r="X1592" s="1">
        <f>VLOOKUP($E1592,[1]AllProteinsNorm!$A$1:$Q$3226,12,FALSE)</f>
        <v>227167.401148292</v>
      </c>
      <c r="Y1592" s="29">
        <f>VLOOKUP($E1592,[1]AllProteinsNorm!$A$1:$Q$3226,14,FALSE)</f>
        <v>107043.079329364</v>
      </c>
      <c r="Z1592" s="25">
        <f t="shared" si="198"/>
        <v>0.59351581462577929</v>
      </c>
      <c r="AA1592" s="1">
        <f t="shared" si="198"/>
        <v>0.76952586259307876</v>
      </c>
      <c r="AB1592" s="1">
        <f t="shared" si="198"/>
        <v>1.0142808644506327</v>
      </c>
      <c r="AC1592" s="1">
        <f t="shared" si="198"/>
        <v>0.70990574528800254</v>
      </c>
      <c r="AD1592" s="1">
        <f t="shared" si="198"/>
        <v>1.9127717130425061</v>
      </c>
      <c r="AE1592" s="1">
        <f t="shared" si="198"/>
        <v>0.69212280636485202</v>
      </c>
      <c r="AF1592" s="1">
        <f t="shared" si="198"/>
        <v>0.36251857050225222</v>
      </c>
      <c r="AG1592" s="1">
        <f t="shared" si="198"/>
        <v>0.55300765765158277</v>
      </c>
      <c r="AH1592" s="1">
        <f t="shared" si="198"/>
        <v>0.64253743583295597</v>
      </c>
      <c r="AI1592" s="1">
        <f t="shared" si="198"/>
        <v>0.59055401011215414</v>
      </c>
      <c r="AJ1592" s="1">
        <f t="shared" si="198"/>
        <v>1.3315478508359639</v>
      </c>
      <c r="AK1592" s="1">
        <f t="shared" si="198"/>
        <v>0.40025112901725013</v>
      </c>
      <c r="AL1592" s="1">
        <f t="shared" si="198"/>
        <v>0.84276246594965465</v>
      </c>
      <c r="AM1592" s="1">
        <f t="shared" si="198"/>
        <v>5.4283394122599828</v>
      </c>
      <c r="AN1592" s="29">
        <f t="shared" si="198"/>
        <v>2.5578765412469804</v>
      </c>
      <c r="AO1592" s="1">
        <f t="shared" si="193"/>
        <v>19946.01479771782</v>
      </c>
      <c r="AP1592" s="1">
        <f t="shared" si="194"/>
        <v>4731.5833268940223</v>
      </c>
      <c r="AQ1592" s="29">
        <f t="shared" si="195"/>
        <v>75668.291480374406</v>
      </c>
    </row>
    <row r="1593" spans="1:43" x14ac:dyDescent="0.2">
      <c r="A1593" s="26"/>
      <c r="E1593" s="25" t="s">
        <v>3112</v>
      </c>
      <c r="F1593" s="26" t="s">
        <v>3113</v>
      </c>
      <c r="G1593" s="1">
        <v>0.71437478810330002</v>
      </c>
      <c r="H1593" s="1">
        <v>0.92185621365797299</v>
      </c>
      <c r="I1593" s="1">
        <f>VLOOKUP(F1593,'[1]SUSMB vs SHAM all proteins sum'!$B$2:$E$3214,2,FALSE)</f>
        <v>0.34708273991083</v>
      </c>
      <c r="J1593" s="29">
        <f>VLOOKUP(F1593,'[1]SUSMB vs SHAM all proteins sum'!$B$2:$E$3214,3,FALSE)</f>
        <v>1.2371247442155699</v>
      </c>
      <c r="K1593" s="25">
        <f>VLOOKUP($E1593,[1]AllProteinsNorm!$A$1:$Q$3226,4,FALSE)</f>
        <v>1006791.29898986</v>
      </c>
      <c r="L1593" s="1">
        <f>VLOOKUP($E1593,[1]AllProteinsNorm!$A$1:$Q$3226,5,FALSE)</f>
        <v>802201.95621928095</v>
      </c>
      <c r="M1593" s="1">
        <f>VLOOKUP($E1593,[1]AllProteinsNorm!$A$1:$Q$3226,10,FALSE)</f>
        <v>883262.28090229805</v>
      </c>
      <c r="N1593" s="1">
        <f>VLOOKUP($E1593,[1]AllProteinsNorm!$A$1:$Q$3226,11,FALSE)</f>
        <v>845937.93477092299</v>
      </c>
      <c r="O1593" s="1">
        <f>VLOOKUP($E1593,[1]AllProteinsNorm!$A$1:$Q$3226,15,FALSE)</f>
        <v>1259125.7076111201</v>
      </c>
      <c r="P1593" s="1">
        <f>VLOOKUP($E1593,[1]AllProteinsNorm!$A$1:$Q$3226,6,FALSE)</f>
        <v>810006.81197932805</v>
      </c>
      <c r="Q1593" s="1">
        <f>VLOOKUP($E1593,[1]AllProteinsNorm!$A$1:$Q$3226,8,FALSE)</f>
        <v>692266.64232919097</v>
      </c>
      <c r="R1593" s="1">
        <f>VLOOKUP($E1593,[1]AllProteinsNorm!$A$1:$Q$3226,13,FALSE)</f>
        <v>1800648.49516045</v>
      </c>
      <c r="S1593" s="1">
        <f>VLOOKUP($E1593,[1]AllProteinsNorm!$A$1:$Q$3226,16,FALSE)</f>
        <v>903410.00911201397</v>
      </c>
      <c r="T1593" s="1">
        <f>VLOOKUP($E1593,[1]AllProteinsNorm!$A$1:$Q$3226,17,FALSE)</f>
        <v>554575.22820327897</v>
      </c>
      <c r="U1593" s="1">
        <f>VLOOKUP($E1593,[1]AllProteinsNorm!$A$1:$Q$3226,3,FALSE)</f>
        <v>1807250.7107621899</v>
      </c>
      <c r="V1593" s="1">
        <f>VLOOKUP($E1593,[1]AllProteinsNorm!$A$1:$Q$3226,7,FALSE)</f>
        <v>1546896.077171</v>
      </c>
      <c r="W1593" s="1">
        <f>VLOOKUP($E1593,[1]AllProteinsNorm!$A$1:$Q$3226,9,FALSE)</f>
        <v>1482673.90056774</v>
      </c>
      <c r="X1593" s="1">
        <f>VLOOKUP($E1593,[1]AllProteinsNorm!$A$1:$Q$3226,12,FALSE)</f>
        <v>688903.10613477102</v>
      </c>
      <c r="Y1593" s="29">
        <f>VLOOKUP($E1593,[1]AllProteinsNorm!$A$1:$Q$3226,14,FALSE)</f>
        <v>771089.138883356</v>
      </c>
      <c r="Z1593" s="25">
        <f t="shared" si="198"/>
        <v>1.0493269902733739</v>
      </c>
      <c r="AA1593" s="1">
        <f t="shared" si="198"/>
        <v>0.83609399997354261</v>
      </c>
      <c r="AB1593" s="1">
        <f t="shared" si="198"/>
        <v>0.92057902344916709</v>
      </c>
      <c r="AC1593" s="1">
        <f t="shared" si="198"/>
        <v>0.88167776970447032</v>
      </c>
      <c r="AD1593" s="1">
        <f t="shared" si="198"/>
        <v>1.3123222165994461</v>
      </c>
      <c r="AE1593" s="1">
        <f t="shared" si="198"/>
        <v>0.84422860126819532</v>
      </c>
      <c r="AF1593" s="1">
        <f t="shared" si="198"/>
        <v>0.72151405459182494</v>
      </c>
      <c r="AG1593" s="1">
        <f t="shared" si="198"/>
        <v>1.8767236743729792</v>
      </c>
      <c r="AH1593" s="1">
        <f t="shared" si="198"/>
        <v>0.94157796833909513</v>
      </c>
      <c r="AI1593" s="1">
        <f t="shared" si="198"/>
        <v>0.57800534795501557</v>
      </c>
      <c r="AJ1593" s="1">
        <f t="shared" si="198"/>
        <v>1.8836048254451634</v>
      </c>
      <c r="AK1593" s="1">
        <f t="shared" si="198"/>
        <v>1.6122505295309293</v>
      </c>
      <c r="AL1593" s="1">
        <f t="shared" si="198"/>
        <v>1.5453150451345921</v>
      </c>
      <c r="AM1593" s="1">
        <f t="shared" si="198"/>
        <v>0.71800841313951258</v>
      </c>
      <c r="AN1593" s="29">
        <f t="shared" si="198"/>
        <v>0.80366670445878452</v>
      </c>
      <c r="AO1593" s="1">
        <f t="shared" si="193"/>
        <v>164598.43992692253</v>
      </c>
      <c r="AP1593" s="1">
        <f t="shared" si="194"/>
        <v>440030.68591268011</v>
      </c>
      <c r="AQ1593" s="29">
        <f t="shared" si="195"/>
        <v>446443.68655893451</v>
      </c>
    </row>
    <row r="1594" spans="1:43" x14ac:dyDescent="0.2">
      <c r="A1594" s="26"/>
      <c r="E1594" s="25" t="s">
        <v>3114</v>
      </c>
      <c r="F1594" s="26" t="s">
        <v>3115</v>
      </c>
      <c r="G1594" s="1">
        <v>0.902873578131555</v>
      </c>
      <c r="H1594" s="1">
        <v>1.04818333187471</v>
      </c>
      <c r="I1594" s="1">
        <f>VLOOKUP(F1594,'[1]SUSMB vs SHAM all proteins sum'!$B$2:$E$3214,2,FALSE)</f>
        <v>0.54045394549375603</v>
      </c>
      <c r="J1594" s="29">
        <f>VLOOKUP(F1594,'[1]SUSMB vs SHAM all proteins sum'!$B$2:$E$3214,3,FALSE)</f>
        <v>1.2844471043289201</v>
      </c>
      <c r="K1594" s="25">
        <f>VLOOKUP($E1594,[1]AllProteinsNorm!$A$1:$Q$3226,4,FALSE)</f>
        <v>13654.5320629362</v>
      </c>
      <c r="L1594" s="1">
        <f>VLOOKUP($E1594,[1]AllProteinsNorm!$A$1:$Q$3226,5,FALSE)</f>
        <v>30149.6359697968</v>
      </c>
      <c r="M1594" s="1">
        <f>VLOOKUP($E1594,[1]AllProteinsNorm!$A$1:$Q$3226,10,FALSE)</f>
        <v>10580.5940527403</v>
      </c>
      <c r="N1594" s="1">
        <f>VLOOKUP($E1594,[1]AllProteinsNorm!$A$1:$Q$3226,11,FALSE)</f>
        <v>23611.3946772462</v>
      </c>
      <c r="O1594" s="1">
        <f>VLOOKUP($E1594,[1]AllProteinsNorm!$A$1:$Q$3226,15,FALSE)</f>
        <v>12200.2245849971</v>
      </c>
      <c r="P1594" s="1">
        <f>VLOOKUP($E1594,[1]AllProteinsNorm!$A$1:$Q$3226,6,FALSE)</f>
        <v>6496.0379130725496</v>
      </c>
      <c r="Q1594" s="1">
        <f>VLOOKUP($E1594,[1]AllProteinsNorm!$A$1:$Q$3226,8,FALSE)</f>
        <v>26608.114227503898</v>
      </c>
      <c r="R1594" s="1">
        <f>VLOOKUP($E1594,[1]AllProteinsNorm!$A$1:$Q$3226,13,FALSE)</f>
        <v>28349.597992794501</v>
      </c>
      <c r="S1594" s="1">
        <f>VLOOKUP($E1594,[1]AllProteinsNorm!$A$1:$Q$3226,16,FALSE)</f>
        <v>30896.089027418799</v>
      </c>
      <c r="T1594" s="1">
        <f>VLOOKUP($E1594,[1]AllProteinsNorm!$A$1:$Q$3226,17,FALSE)</f>
        <v>10486.5250626831</v>
      </c>
      <c r="U1594" s="1">
        <f>VLOOKUP($E1594,[1]AllProteinsNorm!$A$1:$Q$3226,3,FALSE)</f>
        <v>24610.8102706178</v>
      </c>
      <c r="V1594" s="1">
        <f>VLOOKUP($E1594,[1]AllProteinsNorm!$A$1:$Q$3226,7,FALSE)</f>
        <v>30056.434113041301</v>
      </c>
      <c r="W1594" s="1">
        <f>VLOOKUP($E1594,[1]AllProteinsNorm!$A$1:$Q$3226,9,FALSE)</f>
        <v>29556.8213390567</v>
      </c>
      <c r="X1594" s="1">
        <f>VLOOKUP($E1594,[1]AllProteinsNorm!$A$1:$Q$3226,12,FALSE)</f>
        <v>5680.0014575303203</v>
      </c>
      <c r="Y1594" s="29">
        <f>VLOOKUP($E1594,[1]AllProteinsNorm!$A$1:$Q$3226,14,FALSE)</f>
        <v>35324.009413207503</v>
      </c>
      <c r="Z1594" s="25">
        <f t="shared" si="198"/>
        <v>0.75693347443155901</v>
      </c>
      <c r="AA1594" s="1">
        <f t="shared" si="198"/>
        <v>1.6713329026785873</v>
      </c>
      <c r="AB1594" s="1">
        <f t="shared" si="198"/>
        <v>0.58653096136700811</v>
      </c>
      <c r="AC1594" s="1">
        <f t="shared" si="198"/>
        <v>1.3088881352247255</v>
      </c>
      <c r="AD1594" s="1">
        <f t="shared" si="198"/>
        <v>0.6763145262981195</v>
      </c>
      <c r="AE1594" s="1">
        <f t="shared" si="198"/>
        <v>0.36010524014426004</v>
      </c>
      <c r="AF1594" s="1">
        <f t="shared" si="198"/>
        <v>1.475010074125191</v>
      </c>
      <c r="AG1594" s="1">
        <f t="shared" si="198"/>
        <v>1.5715485238539557</v>
      </c>
      <c r="AH1594" s="1">
        <f t="shared" si="198"/>
        <v>1.7127122266862957</v>
      </c>
      <c r="AI1594" s="1">
        <f t="shared" si="198"/>
        <v>0.58131628486604325</v>
      </c>
      <c r="AJ1594" s="1">
        <f t="shared" si="198"/>
        <v>1.364290335315145</v>
      </c>
      <c r="AK1594" s="1">
        <f t="shared" si="198"/>
        <v>1.6661662953622585</v>
      </c>
      <c r="AL1594" s="1">
        <f t="shared" si="198"/>
        <v>1.6384704628621418</v>
      </c>
      <c r="AM1594" s="1">
        <f t="shared" si="198"/>
        <v>0.31486858855419669</v>
      </c>
      <c r="AN1594" s="29">
        <f t="shared" si="198"/>
        <v>1.9581722063233169</v>
      </c>
      <c r="AO1594" s="1">
        <f t="shared" si="193"/>
        <v>7571.8130241364906</v>
      </c>
      <c r="AP1594" s="1">
        <f t="shared" si="194"/>
        <v>10033.562890667954</v>
      </c>
      <c r="AQ1594" s="29">
        <f t="shared" si="195"/>
        <v>10259.831631753017</v>
      </c>
    </row>
    <row r="1595" spans="1:43" x14ac:dyDescent="0.2">
      <c r="A1595" s="26"/>
      <c r="E1595" s="25" t="s">
        <v>3116</v>
      </c>
      <c r="F1595" s="26" t="s">
        <v>3117</v>
      </c>
      <c r="G1595" s="1">
        <v>0.54568537252058102</v>
      </c>
      <c r="H1595" s="1">
        <v>0.96930066615712096</v>
      </c>
      <c r="I1595" s="1">
        <f>VLOOKUP(F1595,'[1]SUSMB vs SHAM all proteins sum'!$B$2:$E$3214,2,FALSE)</f>
        <v>0.141558161823096</v>
      </c>
      <c r="J1595" s="29">
        <f>VLOOKUP(F1595,'[1]SUSMB vs SHAM all proteins sum'!$B$2:$E$3214,3,FALSE)</f>
        <v>0.92843751522972495</v>
      </c>
      <c r="K1595" s="25">
        <f>VLOOKUP($E1595,[1]AllProteinsNorm!$A$1:$Q$3226,4,FALSE)</f>
        <v>1094645.9358425101</v>
      </c>
      <c r="L1595" s="1">
        <f>VLOOKUP($E1595,[1]AllProteinsNorm!$A$1:$Q$3226,5,FALSE)</f>
        <v>1300790.28298386</v>
      </c>
      <c r="M1595" s="1">
        <f>VLOOKUP($E1595,[1]AllProteinsNorm!$A$1:$Q$3226,10,FALSE)</f>
        <v>1126410.56188166</v>
      </c>
      <c r="N1595" s="1">
        <f>VLOOKUP($E1595,[1]AllProteinsNorm!$A$1:$Q$3226,11,FALSE)</f>
        <v>1065247.3571313</v>
      </c>
      <c r="O1595" s="1">
        <f>VLOOKUP($E1595,[1]AllProteinsNorm!$A$1:$Q$3226,15,FALSE)</f>
        <v>1265383.94520437</v>
      </c>
      <c r="P1595" s="1">
        <f>VLOOKUP($E1595,[1]AllProteinsNorm!$A$1:$Q$3226,6,FALSE)</f>
        <v>1077718.6803800799</v>
      </c>
      <c r="Q1595" s="1">
        <f>VLOOKUP($E1595,[1]AllProteinsNorm!$A$1:$Q$3226,8,FALSE)</f>
        <v>1050357.72041214</v>
      </c>
      <c r="R1595" s="1">
        <f>VLOOKUP($E1595,[1]AllProteinsNorm!$A$1:$Q$3226,13,FALSE)</f>
        <v>1186242.7228417799</v>
      </c>
      <c r="S1595" s="1">
        <f>VLOOKUP($E1595,[1]AllProteinsNorm!$A$1:$Q$3226,16,FALSE)</f>
        <v>1227531.70313728</v>
      </c>
      <c r="T1595" s="1">
        <f>VLOOKUP($E1595,[1]AllProteinsNorm!$A$1:$Q$3226,17,FALSE)</f>
        <v>1122261.55907364</v>
      </c>
      <c r="U1595" s="1">
        <f>VLOOKUP($E1595,[1]AllProteinsNorm!$A$1:$Q$3226,3,FALSE)</f>
        <v>1008756.77708219</v>
      </c>
      <c r="V1595" s="1">
        <f>VLOOKUP($E1595,[1]AllProteinsNorm!$A$1:$Q$3226,7,FALSE)</f>
        <v>1079656.5413933101</v>
      </c>
      <c r="W1595" s="1">
        <f>VLOOKUP($E1595,[1]AllProteinsNorm!$A$1:$Q$3226,9,FALSE)</f>
        <v>1155476.2138696201</v>
      </c>
      <c r="X1595" s="1">
        <f>VLOOKUP($E1595,[1]AllProteinsNorm!$A$1:$Q$3226,12,FALSE)</f>
        <v>1079261.16910747</v>
      </c>
      <c r="Y1595" s="29">
        <f>VLOOKUP($E1595,[1]AllProteinsNorm!$A$1:$Q$3226,14,FALSE)</f>
        <v>1098131.1424318601</v>
      </c>
      <c r="Z1595" s="25">
        <f t="shared" si="198"/>
        <v>0.93519866312187638</v>
      </c>
      <c r="AA1595" s="1">
        <f t="shared" si="198"/>
        <v>1.1113158088986448</v>
      </c>
      <c r="AB1595" s="1">
        <f t="shared" si="198"/>
        <v>0.96233642048587331</v>
      </c>
      <c r="AC1595" s="1">
        <f t="shared" si="198"/>
        <v>0.91008231215561974</v>
      </c>
      <c r="AD1595" s="1">
        <f t="shared" si="198"/>
        <v>1.0810667953379856</v>
      </c>
      <c r="AE1595" s="1">
        <f t="shared" si="198"/>
        <v>0.92073704940693291</v>
      </c>
      <c r="AF1595" s="1">
        <f t="shared" si="198"/>
        <v>0.8973615155051381</v>
      </c>
      <c r="AG1595" s="1">
        <f t="shared" si="198"/>
        <v>1.0134533662575036</v>
      </c>
      <c r="AH1595" s="1">
        <f t="shared" si="198"/>
        <v>1.0487281504682517</v>
      </c>
      <c r="AI1595" s="1">
        <f t="shared" si="198"/>
        <v>0.95879176576940295</v>
      </c>
      <c r="AJ1595" s="1">
        <f t="shared" si="198"/>
        <v>0.86182020912205237</v>
      </c>
      <c r="AK1595" s="1">
        <f t="shared" si="198"/>
        <v>0.92239263955672324</v>
      </c>
      <c r="AL1595" s="1">
        <f t="shared" si="198"/>
        <v>0.98716833918384461</v>
      </c>
      <c r="AM1595" s="1">
        <f t="shared" si="198"/>
        <v>0.92205485761185302</v>
      </c>
      <c r="AN1595" s="29">
        <f t="shared" si="198"/>
        <v>0.93817621087164726</v>
      </c>
      <c r="AO1595" s="1">
        <f t="shared" si="193"/>
        <v>94609.045270666626</v>
      </c>
      <c r="AP1595" s="1">
        <f t="shared" si="194"/>
        <v>65987.813495812195</v>
      </c>
      <c r="AQ1595" s="29">
        <f t="shared" si="195"/>
        <v>46927.762479733974</v>
      </c>
    </row>
    <row r="1596" spans="1:43" x14ac:dyDescent="0.2">
      <c r="A1596" s="26"/>
      <c r="E1596" s="25" t="s">
        <v>3118</v>
      </c>
      <c r="F1596" s="26" t="s">
        <v>3119</v>
      </c>
      <c r="G1596" s="1">
        <v>0.454709877373279</v>
      </c>
      <c r="H1596" s="1">
        <v>1.0416642108245999</v>
      </c>
      <c r="I1596" s="1">
        <f>VLOOKUP(F1596,'[1]SUSMB vs SHAM all proteins sum'!$B$2:$E$3214,2,FALSE)</f>
        <v>0.40751478083489301</v>
      </c>
      <c r="J1596" s="29">
        <f>VLOOKUP(F1596,'[1]SUSMB vs SHAM all proteins sum'!$B$2:$E$3214,3,FALSE)</f>
        <v>1.05340026080265</v>
      </c>
      <c r="K1596" s="25">
        <f>VLOOKUP($E1596,[1]AllProteinsNorm!$A$1:$Q$3226,4,FALSE)</f>
        <v>610301.93204181502</v>
      </c>
      <c r="L1596" s="1">
        <f>VLOOKUP($E1596,[1]AllProteinsNorm!$A$1:$Q$3226,5,FALSE)</f>
        <v>518387.282493443</v>
      </c>
      <c r="M1596" s="1">
        <f>VLOOKUP($E1596,[1]AllProteinsNorm!$A$1:$Q$3226,10,FALSE)</f>
        <v>526127.05694642197</v>
      </c>
      <c r="N1596" s="1">
        <f>VLOOKUP($E1596,[1]AllProteinsNorm!$A$1:$Q$3226,11,FALSE)</f>
        <v>550722.45677132101</v>
      </c>
      <c r="O1596" s="1">
        <f>VLOOKUP($E1596,[1]AllProteinsNorm!$A$1:$Q$3226,15,FALSE)</f>
        <v>482366.00321393501</v>
      </c>
      <c r="P1596" s="1">
        <f>VLOOKUP($E1596,[1]AllProteinsNorm!$A$1:$Q$3226,6,FALSE)</f>
        <v>524317.95473325497</v>
      </c>
      <c r="Q1596" s="1">
        <f>VLOOKUP($E1596,[1]AllProteinsNorm!$A$1:$Q$3226,8,FALSE)</f>
        <v>518416.40486490302</v>
      </c>
      <c r="R1596" s="1">
        <f>VLOOKUP($E1596,[1]AllProteinsNorm!$A$1:$Q$3226,13,FALSE)</f>
        <v>627120.343023211</v>
      </c>
      <c r="S1596" s="1">
        <f>VLOOKUP($E1596,[1]AllProteinsNorm!$A$1:$Q$3226,16,FALSE)</f>
        <v>574426.45552656497</v>
      </c>
      <c r="T1596" s="1">
        <f>VLOOKUP($E1596,[1]AllProteinsNorm!$A$1:$Q$3226,17,FALSE)</f>
        <v>553833.37626401696</v>
      </c>
      <c r="U1596" s="1">
        <f>VLOOKUP($E1596,[1]AllProteinsNorm!$A$1:$Q$3226,3,FALSE)</f>
        <v>484144.265830622</v>
      </c>
      <c r="V1596" s="1">
        <f>VLOOKUP($E1596,[1]AllProteinsNorm!$A$1:$Q$3226,7,FALSE)</f>
        <v>539159.13010004698</v>
      </c>
      <c r="W1596" s="1">
        <f>VLOOKUP($E1596,[1]AllProteinsNorm!$A$1:$Q$3226,9,FALSE)</f>
        <v>596473.61452804599</v>
      </c>
      <c r="X1596" s="1">
        <f>VLOOKUP($E1596,[1]AllProteinsNorm!$A$1:$Q$3226,12,FALSE)</f>
        <v>590862.29599839495</v>
      </c>
      <c r="Y1596" s="29">
        <f>VLOOKUP($E1596,[1]AllProteinsNorm!$A$1:$Q$3226,14,FALSE)</f>
        <v>623443.40333273995</v>
      </c>
      <c r="Z1596" s="25">
        <f t="shared" si="198"/>
        <v>1.1352744851725827</v>
      </c>
      <c r="AA1596" s="1">
        <f t="shared" si="198"/>
        <v>0.96429623495348138</v>
      </c>
      <c r="AB1596" s="1">
        <f t="shared" si="198"/>
        <v>0.97869364711316564</v>
      </c>
      <c r="AC1596" s="1">
        <f t="shared" si="198"/>
        <v>1.0244456403608504</v>
      </c>
      <c r="AD1596" s="1">
        <f t="shared" si="198"/>
        <v>0.89728999239991958</v>
      </c>
      <c r="AE1596" s="1">
        <f t="shared" si="198"/>
        <v>0.97532838235510322</v>
      </c>
      <c r="AF1596" s="1">
        <f t="shared" si="198"/>
        <v>0.96435040795135429</v>
      </c>
      <c r="AG1596" s="1">
        <f t="shared" si="198"/>
        <v>1.1665598406104172</v>
      </c>
      <c r="AH1596" s="1">
        <f t="shared" si="198"/>
        <v>1.0685394627306399</v>
      </c>
      <c r="AI1596" s="1">
        <f t="shared" si="198"/>
        <v>1.0302325260645675</v>
      </c>
      <c r="AJ1596" s="1">
        <f t="shared" si="198"/>
        <v>0.90059788980392563</v>
      </c>
      <c r="AK1596" s="1">
        <f t="shared" si="198"/>
        <v>1.0029357138074579</v>
      </c>
      <c r="AL1596" s="1">
        <f t="shared" si="198"/>
        <v>1.1095512566818502</v>
      </c>
      <c r="AM1596" s="1">
        <f t="shared" si="198"/>
        <v>1.0991131662540905</v>
      </c>
      <c r="AN1596" s="29">
        <f t="shared" si="198"/>
        <v>1.159720052638348</v>
      </c>
      <c r="AO1596" s="1">
        <f t="shared" si="193"/>
        <v>42448.367027177017</v>
      </c>
      <c r="AP1596" s="1">
        <f t="shared" si="194"/>
        <v>39377.61561495468</v>
      </c>
      <c r="AQ1596" s="29">
        <f t="shared" si="195"/>
        <v>49525.709163447696</v>
      </c>
    </row>
    <row r="1597" spans="1:43" x14ac:dyDescent="0.2">
      <c r="A1597" s="26"/>
      <c r="E1597" s="25" t="s">
        <v>3120</v>
      </c>
      <c r="F1597" s="26" t="s">
        <v>3121</v>
      </c>
      <c r="G1597" s="1">
        <v>0.88067747186108603</v>
      </c>
      <c r="H1597" s="1">
        <v>1.01978641250698</v>
      </c>
      <c r="I1597" s="1">
        <f>VLOOKUP(F1597,'[1]SUSMB vs SHAM all proteins sum'!$B$2:$E$3214,2,FALSE)</f>
        <v>0.30818573756972401</v>
      </c>
      <c r="J1597" s="29">
        <f>VLOOKUP(F1597,'[1]SUSMB vs SHAM all proteins sum'!$B$2:$E$3214,3,FALSE)</f>
        <v>0.42934642094242798</v>
      </c>
      <c r="K1597" s="25">
        <f>VLOOKUP($E1597,[1]AllProteinsNorm!$A$1:$Q$3226,4,FALSE)</f>
        <v>189819.39234273401</v>
      </c>
      <c r="L1597" s="1">
        <f>VLOOKUP($E1597,[1]AllProteinsNorm!$A$1:$Q$3226,5,FALSE)</f>
        <v>114927.424910114</v>
      </c>
      <c r="M1597" s="1">
        <f>VLOOKUP($E1597,[1]AllProteinsNorm!$A$1:$Q$3226,10,FALSE)</f>
        <v>128598.55464997199</v>
      </c>
      <c r="N1597" s="1">
        <f>VLOOKUP($E1597,[1]AllProteinsNorm!$A$1:$Q$3226,11,FALSE)</f>
        <v>118818.187730961</v>
      </c>
      <c r="O1597" s="1">
        <f>VLOOKUP($E1597,[1]AllProteinsNorm!$A$1:$Q$3226,15,FALSE)</f>
        <v>166637.066136965</v>
      </c>
      <c r="P1597" s="1">
        <f>VLOOKUP($E1597,[1]AllProteinsNorm!$A$1:$Q$3226,6,FALSE)</f>
        <v>143162.99726113901</v>
      </c>
      <c r="Q1597" s="1">
        <f>VLOOKUP($E1597,[1]AllProteinsNorm!$A$1:$Q$3226,8,FALSE)</f>
        <v>174641.52872461599</v>
      </c>
      <c r="R1597" s="1">
        <f>VLOOKUP($E1597,[1]AllProteinsNorm!$A$1:$Q$3226,13,FALSE)</f>
        <v>108048.22371323399</v>
      </c>
      <c r="S1597" s="1">
        <f>VLOOKUP($E1597,[1]AllProteinsNorm!$A$1:$Q$3226,16,FALSE)</f>
        <v>151340.248641579</v>
      </c>
      <c r="T1597" s="1">
        <f>VLOOKUP($E1597,[1]AllProteinsNorm!$A$1:$Q$3226,17,FALSE)</f>
        <v>149847.87949226701</v>
      </c>
      <c r="U1597" s="1">
        <f>VLOOKUP($E1597,[1]AllProteinsNorm!$A$1:$Q$3226,3,FALSE)</f>
        <v>142084.196748991</v>
      </c>
      <c r="V1597" s="1">
        <f>VLOOKUP($E1597,[1]AllProteinsNorm!$A$1:$Q$3226,7,FALSE)</f>
        <v>2794.3579137768702</v>
      </c>
      <c r="W1597" s="1">
        <f>VLOOKUP($E1597,[1]AllProteinsNorm!$A$1:$Q$3226,9,FALSE)</f>
        <v>114843.705505744</v>
      </c>
      <c r="X1597" s="1">
        <f>VLOOKUP($E1597,[1]AllProteinsNorm!$A$1:$Q$3226,12,FALSE)</f>
        <v>117305.27008279201</v>
      </c>
      <c r="Y1597" s="29">
        <f>VLOOKUP($E1597,[1]AllProteinsNorm!$A$1:$Q$3226,14,FALSE)</f>
        <v>151510.09932252299</v>
      </c>
      <c r="Z1597" s="25">
        <f t="shared" si="198"/>
        <v>1.3203897265614994</v>
      </c>
      <c r="AA1597" s="1">
        <f t="shared" si="198"/>
        <v>0.79943882065267513</v>
      </c>
      <c r="AB1597" s="1">
        <f t="shared" si="198"/>
        <v>0.89453563366114242</v>
      </c>
      <c r="AC1597" s="1">
        <f t="shared" si="198"/>
        <v>0.8265030905027122</v>
      </c>
      <c r="AD1597" s="1">
        <f t="shared" si="198"/>
        <v>1.159132728621971</v>
      </c>
      <c r="AE1597" s="1">
        <f t="shared" si="198"/>
        <v>0.9958463593964606</v>
      </c>
      <c r="AF1597" s="1">
        <f t="shared" si="198"/>
        <v>1.2148120248041916</v>
      </c>
      <c r="AG1597" s="1">
        <f t="shared" si="198"/>
        <v>0.75158687847118577</v>
      </c>
      <c r="AH1597" s="1">
        <f t="shared" si="198"/>
        <v>1.0527275799134279</v>
      </c>
      <c r="AI1597" s="1">
        <f t="shared" si="198"/>
        <v>1.0423466126757341</v>
      </c>
      <c r="AJ1597" s="1">
        <f t="shared" si="198"/>
        <v>0.98834218874419344</v>
      </c>
      <c r="AK1597" s="1">
        <f t="shared" si="198"/>
        <v>1.9437642467134565E-2</v>
      </c>
      <c r="AL1597" s="1">
        <f t="shared" si="198"/>
        <v>0.79885646581484904</v>
      </c>
      <c r="AM1597" s="1">
        <f t="shared" si="198"/>
        <v>0.81597918725383323</v>
      </c>
      <c r="AN1597" s="29">
        <f t="shared" si="198"/>
        <v>1.0539090666487927</v>
      </c>
      <c r="AO1597" s="1">
        <f t="shared" si="193"/>
        <v>29421.449959573485</v>
      </c>
      <c r="AP1597" s="1">
        <f t="shared" si="194"/>
        <v>21495.563388219791</v>
      </c>
      <c r="AQ1597" s="29">
        <f t="shared" si="195"/>
        <v>53348.3561266135</v>
      </c>
    </row>
    <row r="1598" spans="1:43" x14ac:dyDescent="0.2">
      <c r="A1598" s="26"/>
      <c r="E1598" s="25" t="s">
        <v>3122</v>
      </c>
      <c r="F1598" s="26" t="s">
        <v>3123</v>
      </c>
      <c r="G1598" s="1">
        <v>9.7065682071933307E-2</v>
      </c>
      <c r="H1598" s="1">
        <v>1.1403205765890501</v>
      </c>
      <c r="I1598" s="1">
        <f>VLOOKUP(F1598,'[1]SUSMB vs SHAM all proteins sum'!$B$2:$E$3214,2,FALSE)</f>
        <v>0.27238075336905399</v>
      </c>
      <c r="J1598" s="29">
        <f>VLOOKUP(F1598,'[1]SUSMB vs SHAM all proteins sum'!$B$2:$E$3214,3,FALSE)</f>
        <v>1.0936879889412201</v>
      </c>
      <c r="K1598" s="25">
        <f>VLOOKUP($E1598,[1]AllProteinsNorm!$A$1:$Q$3226,4,FALSE)</f>
        <v>5661944.6780813597</v>
      </c>
      <c r="L1598" s="1">
        <f>VLOOKUP($E1598,[1]AllProteinsNorm!$A$1:$Q$3226,5,FALSE)</f>
        <v>5097190.2623582296</v>
      </c>
      <c r="M1598" s="1">
        <f>VLOOKUP($E1598,[1]AllProteinsNorm!$A$1:$Q$3226,10,FALSE)</f>
        <v>5571214.2871309305</v>
      </c>
      <c r="N1598" s="1">
        <f>VLOOKUP($E1598,[1]AllProteinsNorm!$A$1:$Q$3226,11,FALSE)</f>
        <v>4277184.9865830299</v>
      </c>
      <c r="O1598" s="1">
        <f>VLOOKUP($E1598,[1]AllProteinsNorm!$A$1:$Q$3226,15,FALSE)</f>
        <v>4641497.6473931801</v>
      </c>
      <c r="P1598" s="1">
        <f>VLOOKUP($E1598,[1]AllProteinsNorm!$A$1:$Q$3226,6,FALSE)</f>
        <v>4872708.15622913</v>
      </c>
      <c r="Q1598" s="1">
        <f>VLOOKUP($E1598,[1]AllProteinsNorm!$A$1:$Q$3226,8,FALSE)</f>
        <v>6108770.2775199497</v>
      </c>
      <c r="R1598" s="1">
        <f>VLOOKUP($E1598,[1]AllProteinsNorm!$A$1:$Q$3226,13,FALSE)</f>
        <v>6206105.99859503</v>
      </c>
      <c r="S1598" s="1">
        <f>VLOOKUP($E1598,[1]AllProteinsNorm!$A$1:$Q$3226,16,FALSE)</f>
        <v>5536015.3051844602</v>
      </c>
      <c r="T1598" s="1">
        <f>VLOOKUP($E1598,[1]AllProteinsNorm!$A$1:$Q$3226,17,FALSE)</f>
        <v>6018061.7241629604</v>
      </c>
      <c r="U1598" s="1">
        <f>VLOOKUP($E1598,[1]AllProteinsNorm!$A$1:$Q$3226,3,FALSE)</f>
        <v>5161166.7109842598</v>
      </c>
      <c r="V1598" s="1">
        <f>VLOOKUP($E1598,[1]AllProteinsNorm!$A$1:$Q$3226,7,FALSE)</f>
        <v>5192587.6425447203</v>
      </c>
      <c r="W1598" s="1">
        <f>VLOOKUP($E1598,[1]AllProteinsNorm!$A$1:$Q$3226,9,FALSE)</f>
        <v>4806989.8460004097</v>
      </c>
      <c r="X1598" s="1">
        <f>VLOOKUP($E1598,[1]AllProteinsNorm!$A$1:$Q$3226,12,FALSE)</f>
        <v>6417017.2050064905</v>
      </c>
      <c r="Y1598" s="29">
        <f>VLOOKUP($E1598,[1]AllProteinsNorm!$A$1:$Q$3226,14,FALSE)</f>
        <v>6042151.0730669396</v>
      </c>
      <c r="Z1598" s="25">
        <f t="shared" si="198"/>
        <v>1.121220153930788</v>
      </c>
      <c r="AA1598" s="1">
        <f t="shared" si="198"/>
        <v>1.0093833083004355</v>
      </c>
      <c r="AB1598" s="1">
        <f t="shared" si="198"/>
        <v>1.1032530509844354</v>
      </c>
      <c r="AC1598" s="1">
        <f t="shared" si="198"/>
        <v>0.84699979984123897</v>
      </c>
      <c r="AD1598" s="1">
        <f t="shared" si="198"/>
        <v>0.91914368694310122</v>
      </c>
      <c r="AE1598" s="1">
        <f t="shared" si="198"/>
        <v>0.96492970165126801</v>
      </c>
      <c r="AF1598" s="1">
        <f t="shared" si="198"/>
        <v>1.2097038633040347</v>
      </c>
      <c r="AG1598" s="1">
        <f t="shared" si="198"/>
        <v>1.2289790025665661</v>
      </c>
      <c r="AH1598" s="1">
        <f t="shared" si="198"/>
        <v>1.0962826882910293</v>
      </c>
      <c r="AI1598" s="1">
        <f t="shared" si="198"/>
        <v>1.1917410847994192</v>
      </c>
      <c r="AJ1598" s="1">
        <f t="shared" si="198"/>
        <v>1.0220523977484679</v>
      </c>
      <c r="AK1598" s="1">
        <f t="shared" si="198"/>
        <v>1.0282746029666239</v>
      </c>
      <c r="AL1598" s="1">
        <f t="shared" si="198"/>
        <v>0.95191567588800563</v>
      </c>
      <c r="AM1598" s="1">
        <f t="shared" si="198"/>
        <v>1.2707451992999683</v>
      </c>
      <c r="AN1598" s="29">
        <f t="shared" si="198"/>
        <v>1.1965114358045732</v>
      </c>
      <c r="AO1598" s="1">
        <f t="shared" si="193"/>
        <v>531504.38805197086</v>
      </c>
      <c r="AP1598" s="1">
        <f t="shared" si="194"/>
        <v>494777.2032875602</v>
      </c>
      <c r="AQ1598" s="29">
        <f t="shared" si="195"/>
        <v>603580.31257763039</v>
      </c>
    </row>
    <row r="1599" spans="1:43" x14ac:dyDescent="0.2">
      <c r="A1599" s="26"/>
      <c r="E1599" s="25" t="s">
        <v>3124</v>
      </c>
      <c r="F1599" s="26" t="s">
        <v>3125</v>
      </c>
      <c r="G1599" s="1">
        <v>0.10339975415904901</v>
      </c>
      <c r="H1599" s="1">
        <v>1.0806042787675001</v>
      </c>
      <c r="I1599" s="1">
        <f>VLOOKUP(F1599,'[1]SUSMB vs SHAM all proteins sum'!$B$2:$E$3214,2,FALSE)</f>
        <v>0.65892478937801102</v>
      </c>
      <c r="J1599" s="29">
        <f>VLOOKUP(F1599,'[1]SUSMB vs SHAM all proteins sum'!$B$2:$E$3214,3,FALSE)</f>
        <v>0.974815715270964</v>
      </c>
      <c r="K1599" s="25">
        <f>VLOOKUP($E1599,[1]AllProteinsNorm!$A$1:$Q$3226,4,FALSE)</f>
        <v>584484.67250626604</v>
      </c>
      <c r="L1599" s="1">
        <f>VLOOKUP($E1599,[1]AllProteinsNorm!$A$1:$Q$3226,5,FALSE)</f>
        <v>572879.37400152301</v>
      </c>
      <c r="M1599" s="1">
        <f>VLOOKUP($E1599,[1]AllProteinsNorm!$A$1:$Q$3226,10,FALSE)</f>
        <v>606546.24097356596</v>
      </c>
      <c r="N1599" s="1">
        <f>VLOOKUP($E1599,[1]AllProteinsNorm!$A$1:$Q$3226,11,FALSE)</f>
        <v>525526.844705011</v>
      </c>
      <c r="O1599" s="1">
        <f>VLOOKUP($E1599,[1]AllProteinsNorm!$A$1:$Q$3226,15,FALSE)</f>
        <v>657791.33558648196</v>
      </c>
      <c r="P1599" s="1">
        <f>VLOOKUP($E1599,[1]AllProteinsNorm!$A$1:$Q$3226,6,FALSE)</f>
        <v>595843.02141032706</v>
      </c>
      <c r="Q1599" s="1">
        <f>VLOOKUP($E1599,[1]AllProteinsNorm!$A$1:$Q$3226,8,FALSE)</f>
        <v>661869.81786934298</v>
      </c>
      <c r="R1599" s="1">
        <f>VLOOKUP($E1599,[1]AllProteinsNorm!$A$1:$Q$3226,13,FALSE)</f>
        <v>637880.14625309804</v>
      </c>
      <c r="S1599" s="1">
        <f>VLOOKUP($E1599,[1]AllProteinsNorm!$A$1:$Q$3226,16,FALSE)</f>
        <v>618005.90586535505</v>
      </c>
      <c r="T1599" s="1">
        <f>VLOOKUP($E1599,[1]AllProteinsNorm!$A$1:$Q$3226,17,FALSE)</f>
        <v>665396.56081987999</v>
      </c>
      <c r="U1599" s="1">
        <f>VLOOKUP($E1599,[1]AllProteinsNorm!$A$1:$Q$3226,3,FALSE)</f>
        <v>523485.786347933</v>
      </c>
      <c r="V1599" s="1">
        <f>VLOOKUP($E1599,[1]AllProteinsNorm!$A$1:$Q$3226,7,FALSE)</f>
        <v>525023.31699292304</v>
      </c>
      <c r="W1599" s="1">
        <f>VLOOKUP($E1599,[1]AllProteinsNorm!$A$1:$Q$3226,9,FALSE)</f>
        <v>566181.05669269001</v>
      </c>
      <c r="X1599" s="1">
        <f>VLOOKUP($E1599,[1]AllProteinsNorm!$A$1:$Q$3226,12,FALSE)</f>
        <v>616213.44223676098</v>
      </c>
      <c r="Y1599" s="29">
        <f>VLOOKUP($E1599,[1]AllProteinsNorm!$A$1:$Q$3226,14,FALSE)</f>
        <v>644504.42582956003</v>
      </c>
      <c r="Z1599" s="25">
        <f t="shared" si="198"/>
        <v>0.99158358250378109</v>
      </c>
      <c r="AA1599" s="1">
        <f t="shared" si="198"/>
        <v>0.97189508764896437</v>
      </c>
      <c r="AB1599" s="1">
        <f t="shared" si="198"/>
        <v>1.0290112348024361</v>
      </c>
      <c r="AC1599" s="1">
        <f t="shared" si="198"/>
        <v>0.891561089429452</v>
      </c>
      <c r="AD1599" s="1">
        <f t="shared" si="198"/>
        <v>1.1159490056153665</v>
      </c>
      <c r="AE1599" s="1">
        <f t="shared" si="198"/>
        <v>1.010853125106707</v>
      </c>
      <c r="AF1599" s="1">
        <f t="shared" si="198"/>
        <v>1.1228681880395628</v>
      </c>
      <c r="AG1599" s="1">
        <f t="shared" si="198"/>
        <v>1.082169491147609</v>
      </c>
      <c r="AH1599" s="1">
        <f t="shared" si="198"/>
        <v>1.0484526609034279</v>
      </c>
      <c r="AI1599" s="1">
        <f t="shared" si="198"/>
        <v>1.1288513396497977</v>
      </c>
      <c r="AJ1599" s="1">
        <f t="shared" si="198"/>
        <v>0.88809841529441902</v>
      </c>
      <c r="AK1599" s="1">
        <f t="shared" si="198"/>
        <v>0.89070685006933126</v>
      </c>
      <c r="AL1599" s="1">
        <f t="shared" si="198"/>
        <v>0.96053133118746614</v>
      </c>
      <c r="AM1599" s="1">
        <f t="shared" si="198"/>
        <v>1.0454117299946195</v>
      </c>
      <c r="AN1599" s="29">
        <f t="shared" si="198"/>
        <v>1.0934076419202698</v>
      </c>
      <c r="AO1599" s="1">
        <f t="shared" si="193"/>
        <v>43239.401981090654</v>
      </c>
      <c r="AP1599" s="1">
        <f t="shared" si="194"/>
        <v>26355.67773551487</v>
      </c>
      <c r="AQ1599" s="29">
        <f t="shared" si="195"/>
        <v>48494.404929129298</v>
      </c>
    </row>
    <row r="1600" spans="1:43" x14ac:dyDescent="0.2">
      <c r="A1600" s="26"/>
      <c r="E1600" s="25" t="s">
        <v>3126</v>
      </c>
      <c r="F1600" s="26" t="s">
        <v>3127</v>
      </c>
      <c r="G1600" s="1">
        <v>0.31461476502949098</v>
      </c>
      <c r="H1600" s="1">
        <v>1.14763302617564</v>
      </c>
      <c r="I1600" s="1">
        <f>VLOOKUP(F1600,'[1]SUSMB vs SHAM all proteins sum'!$B$2:$E$3214,2,FALSE)</f>
        <v>0.44308729002737401</v>
      </c>
      <c r="J1600" s="29">
        <f>VLOOKUP(F1600,'[1]SUSMB vs SHAM all proteins sum'!$B$2:$E$3214,3,FALSE)</f>
        <v>1.10099682896982</v>
      </c>
      <c r="K1600" s="25">
        <f>VLOOKUP($E1600,[1]AllProteinsNorm!$A$1:$Q$3226,4,FALSE)</f>
        <v>545370.00721178902</v>
      </c>
      <c r="L1600" s="1">
        <f>VLOOKUP($E1600,[1]AllProteinsNorm!$A$1:$Q$3226,5,FALSE)</f>
        <v>559210.14178938803</v>
      </c>
      <c r="M1600" s="1">
        <f>VLOOKUP($E1600,[1]AllProteinsNorm!$A$1:$Q$3226,10,FALSE)</f>
        <v>802650.591078653</v>
      </c>
      <c r="N1600" s="1">
        <f>VLOOKUP($E1600,[1]AllProteinsNorm!$A$1:$Q$3226,11,FALSE)</f>
        <v>411549.13631291903</v>
      </c>
      <c r="O1600" s="1">
        <f>VLOOKUP($E1600,[1]AllProteinsNorm!$A$1:$Q$3226,15,FALSE)</f>
        <v>537667.07154461602</v>
      </c>
      <c r="P1600" s="1">
        <f>VLOOKUP($E1600,[1]AllProteinsNorm!$A$1:$Q$3226,6,FALSE)</f>
        <v>554544.10448904196</v>
      </c>
      <c r="Q1600" s="1">
        <f>VLOOKUP($E1600,[1]AllProteinsNorm!$A$1:$Q$3226,8,FALSE)</f>
        <v>667879.71412912104</v>
      </c>
      <c r="R1600" s="1">
        <f>VLOOKUP($E1600,[1]AllProteinsNorm!$A$1:$Q$3226,13,FALSE)</f>
        <v>784922.29050325905</v>
      </c>
      <c r="S1600" s="1">
        <f>VLOOKUP($E1600,[1]AllProteinsNorm!$A$1:$Q$3226,16,FALSE)</f>
        <v>534833.610420621</v>
      </c>
      <c r="T1600" s="1">
        <f>VLOOKUP($E1600,[1]AllProteinsNorm!$A$1:$Q$3226,17,FALSE)</f>
        <v>693527.11052867095</v>
      </c>
      <c r="U1600" s="1">
        <f>VLOOKUP($E1600,[1]AllProteinsNorm!$A$1:$Q$3226,3,FALSE)</f>
        <v>626800.01756258297</v>
      </c>
      <c r="V1600" s="1">
        <f>VLOOKUP($E1600,[1]AllProteinsNorm!$A$1:$Q$3226,7,FALSE)</f>
        <v>601561.79918050196</v>
      </c>
      <c r="W1600" s="1">
        <f>VLOOKUP($E1600,[1]AllProteinsNorm!$A$1:$Q$3226,9,FALSE)</f>
        <v>523744.66096275701</v>
      </c>
      <c r="X1600" s="1">
        <f>VLOOKUP($E1600,[1]AllProteinsNorm!$A$1:$Q$3226,12,FALSE)</f>
        <v>732917.99493224802</v>
      </c>
      <c r="Y1600" s="29">
        <f>VLOOKUP($E1600,[1]AllProteinsNorm!$A$1:$Q$3226,14,FALSE)</f>
        <v>605444.09938512696</v>
      </c>
      <c r="Z1600" s="25">
        <f t="shared" si="198"/>
        <v>0.95463003015967041</v>
      </c>
      <c r="AA1600" s="1">
        <f t="shared" si="198"/>
        <v>0.97885616638739359</v>
      </c>
      <c r="AB1600" s="1">
        <f t="shared" si="198"/>
        <v>1.4049807430490622</v>
      </c>
      <c r="AC1600" s="1">
        <f t="shared" si="198"/>
        <v>0.72038645179476879</v>
      </c>
      <c r="AD1600" s="1">
        <f t="shared" si="198"/>
        <v>0.94114660860910504</v>
      </c>
      <c r="AE1600" s="1">
        <f t="shared" si="198"/>
        <v>0.97068861175502874</v>
      </c>
      <c r="AF1600" s="1">
        <f t="shared" si="198"/>
        <v>1.1690742490621009</v>
      </c>
      <c r="AG1600" s="1">
        <f t="shared" si="198"/>
        <v>1.373948658612494</v>
      </c>
      <c r="AH1600" s="1">
        <f t="shared" si="198"/>
        <v>0.9361868436009696</v>
      </c>
      <c r="AI1600" s="1">
        <f t="shared" si="198"/>
        <v>1.2139681274834555</v>
      </c>
      <c r="AJ1600" s="1">
        <f t="shared" si="198"/>
        <v>1.0971672658146059</v>
      </c>
      <c r="AK1600" s="1">
        <f t="shared" si="198"/>
        <v>1.0529896233761467</v>
      </c>
      <c r="AL1600" s="1">
        <f t="shared" si="198"/>
        <v>0.91677645429569776</v>
      </c>
      <c r="AM1600" s="1">
        <f t="shared" si="198"/>
        <v>1.2829189694236869</v>
      </c>
      <c r="AN1600" s="29">
        <f t="shared" si="198"/>
        <v>1.0597853039460736</v>
      </c>
      <c r="AO1600" s="1">
        <f t="shared" si="193"/>
        <v>127273.82837986812</v>
      </c>
      <c r="AP1600" s="1">
        <f t="shared" si="194"/>
        <v>92469.004902380577</v>
      </c>
      <c r="AQ1600" s="29">
        <f t="shared" si="195"/>
        <v>67224.215844976236</v>
      </c>
    </row>
    <row r="1601" spans="1:43" x14ac:dyDescent="0.2">
      <c r="A1601" s="26"/>
      <c r="E1601" s="25" t="s">
        <v>3128</v>
      </c>
      <c r="F1601" s="26" t="s">
        <v>3129</v>
      </c>
      <c r="G1601" s="1">
        <v>0.771534307491614</v>
      </c>
      <c r="H1601" s="1">
        <v>1.05731312016047</v>
      </c>
      <c r="I1601" s="1">
        <f>VLOOKUP(F1601,'[1]SUSMB vs SHAM all proteins sum'!$B$2:$E$3214,2,FALSE)</f>
        <v>0.85867648881541103</v>
      </c>
      <c r="J1601" s="29">
        <f>VLOOKUP(F1601,'[1]SUSMB vs SHAM all proteins sum'!$B$2:$E$3214,3,FALSE)</f>
        <v>1.02815542092933</v>
      </c>
      <c r="K1601" s="25">
        <f>VLOOKUP($E1601,[1]AllProteinsNorm!$A$1:$Q$3226,4,FALSE)</f>
        <v>86110.2856411268</v>
      </c>
      <c r="L1601" s="1">
        <f>VLOOKUP($E1601,[1]AllProteinsNorm!$A$1:$Q$3226,5,FALSE)</f>
        <v>93462.984827286797</v>
      </c>
      <c r="M1601" s="1">
        <f>VLOOKUP($E1601,[1]AllProteinsNorm!$A$1:$Q$3226,10,FALSE)</f>
        <v>94788.5406635728</v>
      </c>
      <c r="N1601" s="1">
        <f>VLOOKUP($E1601,[1]AllProteinsNorm!$A$1:$Q$3226,11,FALSE)</f>
        <v>139150.39502667999</v>
      </c>
      <c r="O1601" s="1">
        <f>VLOOKUP($E1601,[1]AllProteinsNorm!$A$1:$Q$3226,15,FALSE)</f>
        <v>90484.956198750398</v>
      </c>
      <c r="P1601" s="1">
        <f>VLOOKUP($E1601,[1]AllProteinsNorm!$A$1:$Q$3226,6,FALSE)</f>
        <v>140324.17795651799</v>
      </c>
      <c r="Q1601" s="1">
        <f>VLOOKUP($E1601,[1]AllProteinsNorm!$A$1:$Q$3226,8,FALSE)</f>
        <v>166749.308863399</v>
      </c>
      <c r="R1601" s="1">
        <f>VLOOKUP($E1601,[1]AllProteinsNorm!$A$1:$Q$3226,13,FALSE)</f>
        <v>67987.617037975098</v>
      </c>
      <c r="S1601" s="1">
        <f>VLOOKUP($E1601,[1]AllProteinsNorm!$A$1:$Q$3226,16,FALSE)</f>
        <v>90779.253751438606</v>
      </c>
      <c r="T1601" s="1">
        <f>VLOOKUP($E1601,[1]AllProteinsNorm!$A$1:$Q$3226,17,FALSE)</f>
        <v>87885.346103572199</v>
      </c>
      <c r="U1601" s="1">
        <f>VLOOKUP($E1601,[1]AllProteinsNorm!$A$1:$Q$3226,3,FALSE)</f>
        <v>107155.18713749701</v>
      </c>
      <c r="V1601" s="1">
        <f>VLOOKUP($E1601,[1]AllProteinsNorm!$A$1:$Q$3226,7,FALSE)</f>
        <v>78602.082228207597</v>
      </c>
      <c r="W1601" s="1">
        <f>VLOOKUP($E1601,[1]AllProteinsNorm!$A$1:$Q$3226,9,FALSE)</f>
        <v>158038.26477306601</v>
      </c>
      <c r="X1601" s="1">
        <f>VLOOKUP($E1601,[1]AllProteinsNorm!$A$1:$Q$3226,12,FALSE)</f>
        <v>82484.575256969096</v>
      </c>
      <c r="Y1601" s="29">
        <f>VLOOKUP($E1601,[1]AllProteinsNorm!$A$1:$Q$3226,14,FALSE)</f>
        <v>100513.16322514</v>
      </c>
      <c r="Z1601" s="25">
        <f t="shared" si="198"/>
        <v>0.85427351652488526</v>
      </c>
      <c r="AA1601" s="1">
        <f t="shared" si="198"/>
        <v>0.92721737152367323</v>
      </c>
      <c r="AB1601" s="1">
        <f t="shared" si="198"/>
        <v>0.9403678010825004</v>
      </c>
      <c r="AC1601" s="1">
        <f t="shared" si="198"/>
        <v>1.3804680404926515</v>
      </c>
      <c r="AD1601" s="1">
        <f t="shared" si="198"/>
        <v>0.8976732703762893</v>
      </c>
      <c r="AE1601" s="1">
        <f t="shared" si="198"/>
        <v>1.3921127779783518</v>
      </c>
      <c r="AF1601" s="1">
        <f t="shared" si="198"/>
        <v>1.6542683304350267</v>
      </c>
      <c r="AG1601" s="1">
        <f t="shared" si="198"/>
        <v>0.67448412526736312</v>
      </c>
      <c r="AH1601" s="1">
        <f t="shared" si="198"/>
        <v>0.90059290539280057</v>
      </c>
      <c r="AI1601" s="1">
        <f t="shared" si="198"/>
        <v>0.87188334248246269</v>
      </c>
      <c r="AJ1601" s="1">
        <f t="shared" si="198"/>
        <v>1.0630534766930531</v>
      </c>
      <c r="AK1601" s="1">
        <f t="shared" si="198"/>
        <v>0.77978695217797478</v>
      </c>
      <c r="AL1601" s="1">
        <f t="shared" si="198"/>
        <v>1.5678487556740539</v>
      </c>
      <c r="AM1601" s="1">
        <f t="shared" si="198"/>
        <v>0.81830396495837787</v>
      </c>
      <c r="AN1601" s="29">
        <f t="shared" si="198"/>
        <v>0.99716001132819521</v>
      </c>
      <c r="AO1601" s="1">
        <f t="shared" si="193"/>
        <v>19405.721159787285</v>
      </c>
      <c r="AP1601" s="1">
        <f t="shared" si="194"/>
        <v>36771.725488584263</v>
      </c>
      <c r="AQ1601" s="29">
        <f t="shared" si="195"/>
        <v>28428.806920750554</v>
      </c>
    </row>
    <row r="1602" spans="1:43" x14ac:dyDescent="0.2">
      <c r="A1602" s="26"/>
      <c r="E1602" s="25" t="s">
        <v>3130</v>
      </c>
      <c r="F1602" s="26" t="s">
        <v>3131</v>
      </c>
      <c r="G1602" s="1">
        <v>0.66861618757920205</v>
      </c>
      <c r="H1602" s="1">
        <v>0.697654863824408</v>
      </c>
      <c r="I1602" s="1">
        <f>VLOOKUP(F1602,'[1]SUSMB vs SHAM all proteins sum'!$B$2:$E$3214,2,FALSE)</f>
        <v>0.89685368291849299</v>
      </c>
      <c r="J1602" s="29">
        <f>VLOOKUP(F1602,'[1]SUSMB vs SHAM all proteins sum'!$B$2:$E$3214,3,FALSE)</f>
        <v>0.93425157593933805</v>
      </c>
      <c r="K1602" s="25">
        <f>VLOOKUP($E1602,[1]AllProteinsNorm!$A$1:$Q$3226,4,FALSE)</f>
        <v>1873.3471444981001</v>
      </c>
      <c r="L1602" s="1">
        <f>VLOOKUP($E1602,[1]AllProteinsNorm!$A$1:$Q$3226,5,FALSE)</f>
        <v>16272.4252802954</v>
      </c>
      <c r="M1602" s="1">
        <f>VLOOKUP($E1602,[1]AllProteinsNorm!$A$1:$Q$3226,10,FALSE)</f>
        <v>24144.425445867</v>
      </c>
      <c r="N1602" s="1">
        <f>VLOOKUP($E1602,[1]AllProteinsNorm!$A$1:$Q$3226,11,FALSE)</f>
        <v>10370.59460687</v>
      </c>
      <c r="O1602" s="1">
        <f>VLOOKUP($E1602,[1]AllProteinsNorm!$A$1:$Q$3226,15,FALSE)</f>
        <v>5126.3159694167798</v>
      </c>
      <c r="P1602" s="1">
        <f>VLOOKUP($E1602,[1]AllProteinsNorm!$A$1:$Q$3226,6,FALSE)</f>
        <v>26746.214814466799</v>
      </c>
      <c r="Q1602" s="1">
        <f>VLOOKUP($E1602,[1]AllProteinsNorm!$A$1:$Q$3226,8,FALSE)</f>
        <v>4722.5851698532697</v>
      </c>
      <c r="R1602" s="1">
        <f>VLOOKUP($E1602,[1]AllProteinsNorm!$A$1:$Q$3226,13,FALSE)</f>
        <v>761.39882008106497</v>
      </c>
      <c r="S1602" s="1">
        <f>VLOOKUP($E1602,[1]AllProteinsNorm!$A$1:$Q$3226,16,FALSE)</f>
        <v>23975.4528633597</v>
      </c>
      <c r="T1602" s="1">
        <f>VLOOKUP($E1602,[1]AllProteinsNorm!$A$1:$Q$3226,17,FALSE)</f>
        <v>2804.6484910315799</v>
      </c>
      <c r="U1602" s="1">
        <f>VLOOKUP($E1602,[1]AllProteinsNorm!$A$1:$Q$3226,3,FALSE)</f>
        <v>6622.9672452067098</v>
      </c>
      <c r="V1602" s="1">
        <f>VLOOKUP($E1602,[1]AllProteinsNorm!$A$1:$Q$3226,7,FALSE)</f>
        <v>4107.8300873336302</v>
      </c>
      <c r="W1602" s="1">
        <f>VLOOKUP($E1602,[1]AllProteinsNorm!$A$1:$Q$3226,9,FALSE)</f>
        <v>10579.3722142146</v>
      </c>
      <c r="X1602" s="1">
        <f>VLOOKUP($E1602,[1]AllProteinsNorm!$A$1:$Q$3226,12,FALSE)</f>
        <v>6163.9393145169297</v>
      </c>
      <c r="Y1602" s="29">
        <f>VLOOKUP($E1602,[1]AllProteinsNorm!$A$1:$Q$3226,14,FALSE)</f>
        <v>15697.5660134547</v>
      </c>
      <c r="Z1602" s="25">
        <f t="shared" si="198"/>
        <v>0.16209040345200587</v>
      </c>
      <c r="AA1602" s="1">
        <f t="shared" si="198"/>
        <v>1.4079632739570849</v>
      </c>
      <c r="AB1602" s="1">
        <f t="shared" si="198"/>
        <v>2.089084061718828</v>
      </c>
      <c r="AC1602" s="1">
        <f t="shared" si="198"/>
        <v>0.89731039375252275</v>
      </c>
      <c r="AD1602" s="1">
        <f t="shared" si="198"/>
        <v>0.44355186711955891</v>
      </c>
      <c r="AE1602" s="1">
        <f t="shared" si="198"/>
        <v>2.3142025560096808</v>
      </c>
      <c r="AF1602" s="1">
        <f t="shared" si="198"/>
        <v>0.40861926619748956</v>
      </c>
      <c r="AG1602" s="1">
        <f t="shared" si="198"/>
        <v>6.5879643448510994E-2</v>
      </c>
      <c r="AH1602" s="1">
        <f t="shared" si="198"/>
        <v>2.0744637954476377</v>
      </c>
      <c r="AI1602" s="1">
        <f t="shared" si="198"/>
        <v>0.24267077609588728</v>
      </c>
      <c r="AJ1602" s="1">
        <f t="shared" si="198"/>
        <v>0.57304885321326215</v>
      </c>
      <c r="AK1602" s="1">
        <f t="shared" si="198"/>
        <v>0.35542789713253381</v>
      </c>
      <c r="AL1602" s="1">
        <f t="shared" si="198"/>
        <v>0.91537476943730667</v>
      </c>
      <c r="AM1602" s="1">
        <f t="shared" si="198"/>
        <v>0.53333169630522947</v>
      </c>
      <c r="AN1602" s="29">
        <f t="shared" si="198"/>
        <v>1.3582238699368558</v>
      </c>
      <c r="AO1602" s="1">
        <f t="shared" si="193"/>
        <v>7965.0850783166852</v>
      </c>
      <c r="AP1602" s="1">
        <f t="shared" si="194"/>
        <v>11175.757996186352</v>
      </c>
      <c r="AQ1602" s="29">
        <f t="shared" si="195"/>
        <v>4106.3390976970331</v>
      </c>
    </row>
    <row r="1603" spans="1:43" x14ac:dyDescent="0.2">
      <c r="A1603" s="26"/>
      <c r="E1603" s="25" t="s">
        <v>3132</v>
      </c>
      <c r="F1603" s="26" t="s">
        <v>3133</v>
      </c>
      <c r="G1603" s="1">
        <v>0.30932693765918001</v>
      </c>
      <c r="H1603" s="43">
        <v>0.56316623498245399</v>
      </c>
      <c r="I1603" s="1">
        <f>VLOOKUP(F1603,'[1]SUSMB vs SHAM all proteins sum'!$B$2:$E$3214,2,FALSE)</f>
        <v>0.60681283594273305</v>
      </c>
      <c r="J1603" s="29">
        <f>VLOOKUP(F1603,'[1]SUSMB vs SHAM all proteins sum'!$B$2:$E$3214,3,FALSE)</f>
        <v>0.95541966396111899</v>
      </c>
      <c r="K1603" s="25">
        <f>VLOOKUP($E1603,[1]AllProteinsNorm!$A$1:$Q$3226,4,FALSE)</f>
        <v>121030.00503087199</v>
      </c>
      <c r="L1603" s="1">
        <f>VLOOKUP($E1603,[1]AllProteinsNorm!$A$1:$Q$3226,5,FALSE)</f>
        <v>124017.144602477</v>
      </c>
      <c r="M1603" s="1">
        <f>VLOOKUP($E1603,[1]AllProteinsNorm!$A$1:$Q$3226,10,FALSE)</f>
        <v>118094.941924253</v>
      </c>
      <c r="N1603" s="1">
        <f>VLOOKUP($E1603,[1]AllProteinsNorm!$A$1:$Q$3226,11,FALSE)</f>
        <v>108159.01740457601</v>
      </c>
      <c r="O1603" s="1">
        <f>VLOOKUP($E1603,[1]AllProteinsNorm!$A$1:$Q$3226,15,FALSE)</f>
        <v>129582.284877464</v>
      </c>
      <c r="P1603" s="1">
        <f>VLOOKUP($E1603,[1]AllProteinsNorm!$A$1:$Q$3226,6,FALSE)</f>
        <v>124520.924728308</v>
      </c>
      <c r="Q1603" s="1">
        <f>VLOOKUP($E1603,[1]AllProteinsNorm!$A$1:$Q$3226,8,FALSE)</f>
        <v>117622.273356369</v>
      </c>
      <c r="R1603" s="1">
        <f>VLOOKUP($E1603,[1]AllProteinsNorm!$A$1:$Q$3226,13,FALSE)</f>
        <v>127144.122934999</v>
      </c>
      <c r="S1603" s="1">
        <f>VLOOKUP($E1603,[1]AllProteinsNorm!$A$1:$Q$3226,16,FALSE)</f>
        <v>91266.210893945899</v>
      </c>
      <c r="T1603" s="1">
        <f>VLOOKUP($E1603,[1]AllProteinsNorm!$A$1:$Q$3226,17,FALSE)</f>
        <v>8280.5516104338203</v>
      </c>
      <c r="U1603" s="1">
        <f>VLOOKUP($E1603,[1]AllProteinsNorm!$A$1:$Q$3226,3,FALSE)</f>
        <v>90132.874279116906</v>
      </c>
      <c r="V1603" s="1">
        <f>VLOOKUP($E1603,[1]AllProteinsNorm!$A$1:$Q$3226,7,FALSE)</f>
        <v>148340.77143570001</v>
      </c>
      <c r="W1603" s="1">
        <f>VLOOKUP($E1603,[1]AllProteinsNorm!$A$1:$Q$3226,9,FALSE)</f>
        <v>112297.64460029099</v>
      </c>
      <c r="X1603" s="1">
        <f>VLOOKUP($E1603,[1]AllProteinsNorm!$A$1:$Q$3226,12,FALSE)</f>
        <v>118651.63998792801</v>
      </c>
      <c r="Y1603" s="29">
        <f>VLOOKUP($E1603,[1]AllProteinsNorm!$A$1:$Q$3226,14,FALSE)</f>
        <v>111018.964852084</v>
      </c>
      <c r="Z1603" s="25">
        <f t="shared" si="198"/>
        <v>1.0071005978172476</v>
      </c>
      <c r="AA1603" s="1">
        <f t="shared" si="198"/>
        <v>1.0319568311749143</v>
      </c>
      <c r="AB1603" s="1">
        <f t="shared" si="198"/>
        <v>0.98267769699564256</v>
      </c>
      <c r="AC1603" s="1">
        <f t="shared" si="198"/>
        <v>0.90000005419887219</v>
      </c>
      <c r="AD1603" s="1">
        <f t="shared" si="198"/>
        <v>1.0782648198133238</v>
      </c>
      <c r="AE1603" s="1">
        <f t="shared" si="198"/>
        <v>1.0361488269181471</v>
      </c>
      <c r="AF1603" s="1">
        <f t="shared" si="198"/>
        <v>0.9787445830776188</v>
      </c>
      <c r="AG1603" s="1">
        <f t="shared" si="198"/>
        <v>1.0579766743306773</v>
      </c>
      <c r="AH1603" s="1">
        <f t="shared" si="198"/>
        <v>0.75943362580512719</v>
      </c>
      <c r="AI1603" s="1">
        <f t="shared" si="198"/>
        <v>6.8903149057932322E-2</v>
      </c>
      <c r="AJ1603" s="1">
        <f t="shared" si="198"/>
        <v>0.75000303888553388</v>
      </c>
      <c r="AK1603" s="1">
        <f t="shared" si="198"/>
        <v>1.2343557248920061</v>
      </c>
      <c r="AL1603" s="1">
        <f t="shared" si="198"/>
        <v>0.93443791051296654</v>
      </c>
      <c r="AM1603" s="1">
        <f t="shared" si="198"/>
        <v>0.98731002723959971</v>
      </c>
      <c r="AN1603" s="29">
        <f t="shared" si="198"/>
        <v>0.92379791146060264</v>
      </c>
      <c r="AO1603" s="1">
        <f t="shared" si="193"/>
        <v>7109.1572321285212</v>
      </c>
      <c r="AP1603" s="1">
        <f t="shared" si="194"/>
        <v>44593.939258079692</v>
      </c>
      <c r="AQ1603" s="29">
        <f t="shared" si="195"/>
        <v>18764.562223119665</v>
      </c>
    </row>
    <row r="1604" spans="1:43" x14ac:dyDescent="0.2">
      <c r="A1604" s="26"/>
      <c r="E1604" s="25" t="s">
        <v>3134</v>
      </c>
      <c r="F1604" s="26" t="s">
        <v>3135</v>
      </c>
      <c r="G1604" s="1">
        <v>0.14899256241554201</v>
      </c>
      <c r="H1604" s="43">
        <v>1.6028239122074699</v>
      </c>
      <c r="I1604" s="1">
        <f>VLOOKUP(F1604,'[1]SUSMB vs SHAM all proteins sum'!$B$2:$E$3214,2,FALSE)</f>
        <v>8.0940451022740501E-2</v>
      </c>
      <c r="J1604" s="29">
        <f>VLOOKUP(F1604,'[1]SUSMB vs SHAM all proteins sum'!$B$2:$E$3214,3,FALSE)</f>
        <v>2.0485666900173198</v>
      </c>
      <c r="K1604" s="25">
        <f>VLOOKUP($E1604,[1]AllProteinsNorm!$A$1:$Q$3226,4,FALSE)</f>
        <v>27525.469571076199</v>
      </c>
      <c r="L1604" s="1">
        <f>VLOOKUP($E1604,[1]AllProteinsNorm!$A$1:$Q$3226,5,FALSE)</f>
        <v>36207.391630574202</v>
      </c>
      <c r="M1604" s="1">
        <f>VLOOKUP($E1604,[1]AllProteinsNorm!$A$1:$Q$3226,10,FALSE)</f>
        <v>31601.418656487702</v>
      </c>
      <c r="N1604" s="1">
        <f>VLOOKUP($E1604,[1]AllProteinsNorm!$A$1:$Q$3226,11,FALSE)</f>
        <v>17316.803070389898</v>
      </c>
      <c r="O1604" s="1">
        <f>VLOOKUP($E1604,[1]AllProteinsNorm!$A$1:$Q$3226,15,FALSE)</f>
        <v>45598.7273473159</v>
      </c>
      <c r="P1604" s="1">
        <f>VLOOKUP($E1604,[1]AllProteinsNorm!$A$1:$Q$3226,6,FALSE)</f>
        <v>41583.4283117261</v>
      </c>
      <c r="Q1604" s="1">
        <f>VLOOKUP($E1604,[1]AllProteinsNorm!$A$1:$Q$3226,8,FALSE)</f>
        <v>71011.390531704499</v>
      </c>
      <c r="R1604" s="1">
        <f>VLOOKUP($E1604,[1]AllProteinsNorm!$A$1:$Q$3226,13,FALSE)</f>
        <v>20459.715708732499</v>
      </c>
      <c r="S1604" s="1">
        <f>VLOOKUP($E1604,[1]AllProteinsNorm!$A$1:$Q$3226,16,FALSE)</f>
        <v>51667.3218562689</v>
      </c>
      <c r="T1604" s="1">
        <f>VLOOKUP($E1604,[1]AllProteinsNorm!$A$1:$Q$3226,17,FALSE)</f>
        <v>84279.937739527697</v>
      </c>
      <c r="U1604" s="1">
        <f>VLOOKUP($E1604,[1]AllProteinsNorm!$A$1:$Q$3226,3,FALSE)</f>
        <v>125710.881661782</v>
      </c>
      <c r="V1604" s="1">
        <f>VLOOKUP($E1604,[1]AllProteinsNorm!$A$1:$Q$3226,7,FALSE)</f>
        <v>24194.566648114502</v>
      </c>
      <c r="W1604" s="1">
        <f>VLOOKUP($E1604,[1]AllProteinsNorm!$A$1:$Q$3226,9,FALSE)</f>
        <v>37765.562747718301</v>
      </c>
      <c r="X1604" s="1">
        <f>VLOOKUP($E1604,[1]AllProteinsNorm!$A$1:$Q$3226,12,FALSE)</f>
        <v>65729.197652371804</v>
      </c>
      <c r="Y1604" s="29">
        <f>VLOOKUP($E1604,[1]AllProteinsNorm!$A$1:$Q$3226,14,FALSE)</f>
        <v>118840.51292066</v>
      </c>
      <c r="Z1604" s="25">
        <f t="shared" ref="Z1604:AN1620" si="199">K1604/AVERAGE($K1604:$O1604)</f>
        <v>0.86968412546899077</v>
      </c>
      <c r="AA1604" s="1">
        <f t="shared" si="199"/>
        <v>1.143994787970406</v>
      </c>
      <c r="AB1604" s="1">
        <f t="shared" si="199"/>
        <v>0.99846624148880625</v>
      </c>
      <c r="AC1604" s="1">
        <f t="shared" si="199"/>
        <v>0.54713503416544795</v>
      </c>
      <c r="AD1604" s="1">
        <f t="shared" si="199"/>
        <v>1.4407198109063497</v>
      </c>
      <c r="AE1604" s="1">
        <f t="shared" si="199"/>
        <v>1.3138539704800398</v>
      </c>
      <c r="AF1604" s="1">
        <f t="shared" si="199"/>
        <v>2.2436485202707401</v>
      </c>
      <c r="AG1604" s="1">
        <f t="shared" si="199"/>
        <v>0.64643729029024888</v>
      </c>
      <c r="AH1604" s="1">
        <f t="shared" si="199"/>
        <v>1.6324607835613842</v>
      </c>
      <c r="AI1604" s="1">
        <f t="shared" si="199"/>
        <v>2.6628764228096093</v>
      </c>
      <c r="AJ1604" s="1">
        <f t="shared" si="199"/>
        <v>3.9719125553027976</v>
      </c>
      <c r="AK1604" s="1">
        <f t="shared" si="199"/>
        <v>0.7644422007818259</v>
      </c>
      <c r="AL1604" s="1">
        <f t="shared" si="199"/>
        <v>1.1932261619110149</v>
      </c>
      <c r="AM1604" s="1">
        <f t="shared" si="199"/>
        <v>2.0767543903464971</v>
      </c>
      <c r="AN1604" s="29">
        <f t="shared" si="199"/>
        <v>3.7548390330929977</v>
      </c>
      <c r="AO1604" s="1">
        <f t="shared" si="193"/>
        <v>9357.2587728033686</v>
      </c>
      <c r="AP1604" s="1">
        <f t="shared" si="194"/>
        <v>22318.718890198707</v>
      </c>
      <c r="AQ1604" s="29">
        <f t="shared" si="195"/>
        <v>41341.515502878385</v>
      </c>
    </row>
    <row r="1605" spans="1:43" x14ac:dyDescent="0.2">
      <c r="A1605" s="26"/>
      <c r="E1605" s="25" t="s">
        <v>3136</v>
      </c>
      <c r="F1605" s="26" t="s">
        <v>3137</v>
      </c>
      <c r="G1605" s="1">
        <v>0.89471845032823405</v>
      </c>
      <c r="H1605" s="1">
        <v>1.0611146265536799</v>
      </c>
      <c r="I1605" s="1">
        <f>VLOOKUP(F1605,'[1]SUSMB vs SHAM all proteins sum'!$B$2:$E$3214,2,FALSE)</f>
        <v>0.58901355419998402</v>
      </c>
      <c r="J1605" s="29">
        <f>VLOOKUP(F1605,'[1]SUSMB vs SHAM all proteins sum'!$B$2:$E$3214,3,FALSE)</f>
        <v>0.758326580994369</v>
      </c>
      <c r="K1605" s="25">
        <f>VLOOKUP($E1605,[1]AllProteinsNorm!$A$1:$Q$3226,4,FALSE)</f>
        <v>39212.838816288597</v>
      </c>
      <c r="L1605" s="1">
        <f>VLOOKUP($E1605,[1]AllProteinsNorm!$A$1:$Q$3226,5,FALSE)</f>
        <v>19755.613220894698</v>
      </c>
      <c r="M1605" s="1">
        <f>VLOOKUP($E1605,[1]AllProteinsNorm!$A$1:$Q$3226,10,FALSE)</f>
        <v>6032.2014270822001</v>
      </c>
      <c r="N1605" s="1">
        <f>VLOOKUP($E1605,[1]AllProteinsNorm!$A$1:$Q$3226,11,FALSE)</f>
        <v>9248.1426806823092</v>
      </c>
      <c r="O1605" s="1">
        <f>VLOOKUP($E1605,[1]AllProteinsNorm!$A$1:$Q$3226,15,FALSE)</f>
        <v>36460.443190589896</v>
      </c>
      <c r="P1605" s="1">
        <f>VLOOKUP($E1605,[1]AllProteinsNorm!$A$1:$Q$3226,6,FALSE)</f>
        <v>26450.551294046902</v>
      </c>
      <c r="Q1605" s="1">
        <f>VLOOKUP($E1605,[1]AllProteinsNorm!$A$1:$Q$3226,8,FALSE)</f>
        <v>10463.238533633599</v>
      </c>
      <c r="R1605" s="1">
        <f>VLOOKUP($E1605,[1]AllProteinsNorm!$A$1:$Q$3226,13,FALSE)</f>
        <v>14004.374725228599</v>
      </c>
      <c r="S1605" s="1">
        <f>VLOOKUP($E1605,[1]AllProteinsNorm!$A$1:$Q$3226,16,FALSE)</f>
        <v>36291.918087220598</v>
      </c>
      <c r="T1605" s="1">
        <f>VLOOKUP($E1605,[1]AllProteinsNorm!$A$1:$Q$3226,17,FALSE)</f>
        <v>15069.8213668837</v>
      </c>
      <c r="U1605" s="1">
        <f>VLOOKUP($E1605,[1]AllProteinsNorm!$A$1:$Q$3226,3,FALSE)</f>
        <v>16995.561157914901</v>
      </c>
      <c r="V1605" s="1">
        <f>VLOOKUP($E1605,[1]AllProteinsNorm!$A$1:$Q$3226,7,FALSE)</f>
        <v>10571.733767178201</v>
      </c>
      <c r="W1605" s="1">
        <f>VLOOKUP($E1605,[1]AllProteinsNorm!$A$1:$Q$3226,9,FALSE)</f>
        <v>17758.578347218299</v>
      </c>
      <c r="X1605" s="1">
        <f>VLOOKUP($E1605,[1]AllProteinsNorm!$A$1:$Q$3226,12,FALSE)</f>
        <v>4277.6621210360699</v>
      </c>
      <c r="Y1605" s="29">
        <f>VLOOKUP($E1605,[1]AllProteinsNorm!$A$1:$Q$3226,14,FALSE)</f>
        <v>28950.5017583628</v>
      </c>
      <c r="Z1605" s="25">
        <f t="shared" si="199"/>
        <v>1.7709831199111701</v>
      </c>
      <c r="AA1605" s="1">
        <f t="shared" si="199"/>
        <v>0.89222965217109662</v>
      </c>
      <c r="AB1605" s="1">
        <f t="shared" si="199"/>
        <v>0.27243441754666009</v>
      </c>
      <c r="AC1605" s="1">
        <f t="shared" si="199"/>
        <v>0.41767709435041039</v>
      </c>
      <c r="AD1605" s="1">
        <f t="shared" si="199"/>
        <v>1.6466757160206631</v>
      </c>
      <c r="AE1605" s="1">
        <f t="shared" si="199"/>
        <v>1.1945954760776802</v>
      </c>
      <c r="AF1605" s="1">
        <f t="shared" si="199"/>
        <v>0.47255489227604586</v>
      </c>
      <c r="AG1605" s="1">
        <f t="shared" si="199"/>
        <v>0.63248446151744042</v>
      </c>
      <c r="AH1605" s="1">
        <f t="shared" si="199"/>
        <v>1.6390645579826906</v>
      </c>
      <c r="AI1605" s="1">
        <f t="shared" si="199"/>
        <v>0.68060359990416275</v>
      </c>
      <c r="AJ1605" s="1">
        <f t="shared" si="199"/>
        <v>0.76757645793250973</v>
      </c>
      <c r="AK1605" s="1">
        <f t="shared" si="199"/>
        <v>0.47745490036009447</v>
      </c>
      <c r="AL1605" s="1">
        <f t="shared" si="199"/>
        <v>0.80203686945204178</v>
      </c>
      <c r="AM1605" s="1">
        <f t="shared" si="199"/>
        <v>0.19319354674957737</v>
      </c>
      <c r="AN1605" s="29">
        <f t="shared" si="199"/>
        <v>1.3075016110723869</v>
      </c>
      <c r="AO1605" s="1">
        <f t="shared" si="193"/>
        <v>13622.799724495175</v>
      </c>
      <c r="AP1605" s="1">
        <f t="shared" si="194"/>
        <v>9562.43292847466</v>
      </c>
      <c r="AQ1605" s="29">
        <f t="shared" si="195"/>
        <v>8225.087884601242</v>
      </c>
    </row>
    <row r="1606" spans="1:43" x14ac:dyDescent="0.2">
      <c r="A1606" s="26"/>
      <c r="E1606" s="25" t="s">
        <v>3138</v>
      </c>
      <c r="F1606" s="26" t="s">
        <v>3139</v>
      </c>
      <c r="G1606" s="1">
        <v>0.82102313787123005</v>
      </c>
      <c r="H1606" s="1">
        <v>1.12614245109412</v>
      </c>
      <c r="I1606" s="1">
        <f>VLOOKUP(F1606,'[1]SUSMB vs SHAM all proteins sum'!$B$2:$E$3214,2,FALSE)</f>
        <v>0.541585867023606</v>
      </c>
      <c r="J1606" s="29">
        <f>VLOOKUP(F1606,'[1]SUSMB vs SHAM all proteins sum'!$B$2:$E$3214,3,FALSE)</f>
        <v>0.68017063849803305</v>
      </c>
      <c r="K1606" s="25">
        <f>VLOOKUP($E1606,[1]AllProteinsNorm!$A$1:$Q$3226,4,FALSE)</f>
        <v>5594.0516734203202</v>
      </c>
      <c r="L1606" s="1">
        <f>VLOOKUP($E1606,[1]AllProteinsNorm!$A$1:$Q$3226,5,FALSE)</f>
        <v>39820.973521672902</v>
      </c>
      <c r="M1606" s="1">
        <f>VLOOKUP($E1606,[1]AllProteinsNorm!$A$1:$Q$3226,10,FALSE)</f>
        <v>51267.336072615697</v>
      </c>
      <c r="N1606" s="1">
        <f>VLOOKUP($E1606,[1]AllProteinsNorm!$A$1:$Q$3226,11,FALSE)</f>
        <v>74546.215601372503</v>
      </c>
      <c r="O1606" s="1">
        <f>VLOOKUP($E1606,[1]AllProteinsNorm!$A$1:$Q$3226,15,FALSE)</f>
        <v>48938.999923093201</v>
      </c>
      <c r="P1606" s="1">
        <f>VLOOKUP($E1606,[1]AllProteinsNorm!$A$1:$Q$3226,6,FALSE)</f>
        <v>60289.354591980598</v>
      </c>
      <c r="Q1606" s="1">
        <f>VLOOKUP($E1606,[1]AllProteinsNorm!$A$1:$Q$3226,8,FALSE)</f>
        <v>47089.177676855499</v>
      </c>
      <c r="R1606" s="1">
        <f>VLOOKUP($E1606,[1]AllProteinsNorm!$A$1:$Q$3226,13,FALSE)</f>
        <v>37885.010129768198</v>
      </c>
      <c r="S1606" s="1">
        <f>VLOOKUP($E1606,[1]AllProteinsNorm!$A$1:$Q$3226,16,FALSE)</f>
        <v>16506.2049478566</v>
      </c>
      <c r="T1606" s="1">
        <f>VLOOKUP($E1606,[1]AllProteinsNorm!$A$1:$Q$3226,17,FALSE)</f>
        <v>42505.982340997201</v>
      </c>
      <c r="U1606" s="1">
        <f>VLOOKUP($E1606,[1]AllProteinsNorm!$A$1:$Q$3226,3,FALSE)</f>
        <v>22165.909013773002</v>
      </c>
      <c r="V1606" s="1">
        <f>VLOOKUP($E1606,[1]AllProteinsNorm!$A$1:$Q$3226,7,FALSE)</f>
        <v>57600.013548506198</v>
      </c>
      <c r="W1606" s="1">
        <f>VLOOKUP($E1606,[1]AllProteinsNorm!$A$1:$Q$3226,9,FALSE)</f>
        <v>5361.0612200699898</v>
      </c>
      <c r="X1606" s="1">
        <f>VLOOKUP($E1606,[1]AllProteinsNorm!$A$1:$Q$3226,12,FALSE)</f>
        <v>32349.0496350863</v>
      </c>
      <c r="Y1606" s="29">
        <f>VLOOKUP($E1606,[1]AllProteinsNorm!$A$1:$Q$3226,14,FALSE)</f>
        <v>27392.316886456101</v>
      </c>
      <c r="Z1606" s="25">
        <f t="shared" si="199"/>
        <v>0.12704076946581422</v>
      </c>
      <c r="AA1606" s="1">
        <f t="shared" si="199"/>
        <v>0.90433328335310681</v>
      </c>
      <c r="AB1606" s="1">
        <f t="shared" si="199"/>
        <v>1.1642798821601485</v>
      </c>
      <c r="AC1606" s="1">
        <f t="shared" si="199"/>
        <v>1.6929426368656408</v>
      </c>
      <c r="AD1606" s="1">
        <f t="shared" si="199"/>
        <v>1.1114034281552905</v>
      </c>
      <c r="AE1606" s="1">
        <f t="shared" si="199"/>
        <v>1.369169690432898</v>
      </c>
      <c r="AF1606" s="1">
        <f t="shared" si="199"/>
        <v>1.0693940125730899</v>
      </c>
      <c r="AG1606" s="1">
        <f t="shared" si="199"/>
        <v>0.86036760457080041</v>
      </c>
      <c r="AH1606" s="1">
        <f t="shared" si="199"/>
        <v>0.37485548935839674</v>
      </c>
      <c r="AI1606" s="1">
        <f t="shared" si="199"/>
        <v>0.9653097645054336</v>
      </c>
      <c r="AJ1606" s="1">
        <f t="shared" si="199"/>
        <v>0.50338722296735672</v>
      </c>
      <c r="AK1606" s="1">
        <f t="shared" si="199"/>
        <v>1.3080948245816701</v>
      </c>
      <c r="AL1606" s="1">
        <f t="shared" si="199"/>
        <v>0.12174956226934633</v>
      </c>
      <c r="AM1606" s="1">
        <f t="shared" si="199"/>
        <v>0.73464608427838407</v>
      </c>
      <c r="AN1606" s="29">
        <f t="shared" si="199"/>
        <v>0.62207881118464725</v>
      </c>
      <c r="AO1606" s="1">
        <f t="shared" si="193"/>
        <v>22372.995750110906</v>
      </c>
      <c r="AP1606" s="1">
        <f t="shared" si="194"/>
        <v>14289.643190911365</v>
      </c>
      <c r="AQ1606" s="29">
        <f t="shared" si="195"/>
        <v>16954.423100461983</v>
      </c>
    </row>
    <row r="1607" spans="1:43" x14ac:dyDescent="0.2">
      <c r="A1607" s="26"/>
      <c r="E1607" s="25" t="s">
        <v>3140</v>
      </c>
      <c r="F1607" s="26" t="s">
        <v>3141</v>
      </c>
      <c r="G1607" s="1">
        <v>0.87985764088931895</v>
      </c>
      <c r="H1607" s="1">
        <v>0.97204803537288598</v>
      </c>
      <c r="I1607" s="1">
        <f>VLOOKUP(F1607,'[1]SUSMB vs SHAM all proteins sum'!$B$2:$E$3214,2,FALSE)</f>
        <v>0.92985156152667603</v>
      </c>
      <c r="J1607" s="29">
        <f>VLOOKUP(F1607,'[1]SUSMB vs SHAM all proteins sum'!$B$2:$E$3214,3,FALSE)</f>
        <v>1.01113868632392</v>
      </c>
      <c r="K1607" s="25">
        <f>VLOOKUP($E1607,[1]AllProteinsNorm!$A$1:$Q$3226,4,FALSE)</f>
        <v>262291.43694706802</v>
      </c>
      <c r="L1607" s="1">
        <f>VLOOKUP($E1607,[1]AllProteinsNorm!$A$1:$Q$3226,5,FALSE)</f>
        <v>199415.827596377</v>
      </c>
      <c r="M1607" s="1">
        <f>VLOOKUP($E1607,[1]AllProteinsNorm!$A$1:$Q$3226,10,FALSE)</f>
        <v>198381.07409238501</v>
      </c>
      <c r="N1607" s="1">
        <f>VLOOKUP($E1607,[1]AllProteinsNorm!$A$1:$Q$3226,11,FALSE)</f>
        <v>159142.65295567201</v>
      </c>
      <c r="O1607" s="1">
        <f>VLOOKUP($E1607,[1]AllProteinsNorm!$A$1:$Q$3226,15,FALSE)</f>
        <v>256970.649233445</v>
      </c>
      <c r="P1607" s="1">
        <f>VLOOKUP($E1607,[1]AllProteinsNorm!$A$1:$Q$3226,6,FALSE)</f>
        <v>296204.16975659598</v>
      </c>
      <c r="Q1607" s="1">
        <f>VLOOKUP($E1607,[1]AllProteinsNorm!$A$1:$Q$3226,8,FALSE)</f>
        <v>187203.71250991101</v>
      </c>
      <c r="R1607" s="1">
        <f>VLOOKUP($E1607,[1]AllProteinsNorm!$A$1:$Q$3226,13,FALSE)</f>
        <v>127373.731444194</v>
      </c>
      <c r="S1607" s="1">
        <f>VLOOKUP($E1607,[1]AllProteinsNorm!$A$1:$Q$3226,16,FALSE)</f>
        <v>283624.06380097399</v>
      </c>
      <c r="T1607" s="1">
        <f>VLOOKUP($E1607,[1]AllProteinsNorm!$A$1:$Q$3226,17,FALSE)</f>
        <v>183833.28687204199</v>
      </c>
      <c r="U1607" s="1">
        <f>VLOOKUP($E1607,[1]AllProteinsNorm!$A$1:$Q$3226,3,FALSE)</f>
        <v>213817.82662512001</v>
      </c>
      <c r="V1607" s="1">
        <f>VLOOKUP($E1607,[1]AllProteinsNorm!$A$1:$Q$3226,7,FALSE)</f>
        <v>279337.28764333198</v>
      </c>
      <c r="W1607" s="1">
        <f>VLOOKUP($E1607,[1]AllProteinsNorm!$A$1:$Q$3226,9,FALSE)</f>
        <v>182760.68215516</v>
      </c>
      <c r="X1607" s="1">
        <f>VLOOKUP($E1607,[1]AllProteinsNorm!$A$1:$Q$3226,12,FALSE)</f>
        <v>182132.76959440901</v>
      </c>
      <c r="Y1607" s="29">
        <f>VLOOKUP($E1607,[1]AllProteinsNorm!$A$1:$Q$3226,14,FALSE)</f>
        <v>225592.179414727</v>
      </c>
      <c r="Z1607" s="25">
        <f t="shared" si="199"/>
        <v>1.2185980163810763</v>
      </c>
      <c r="AA1607" s="1">
        <f t="shared" si="199"/>
        <v>0.92647985299259361</v>
      </c>
      <c r="AB1607" s="1">
        <f t="shared" si="199"/>
        <v>0.92167241977218517</v>
      </c>
      <c r="AC1607" s="1">
        <f t="shared" si="199"/>
        <v>0.73937191191087326</v>
      </c>
      <c r="AD1607" s="1">
        <f t="shared" si="199"/>
        <v>1.1938777989432714</v>
      </c>
      <c r="AE1607" s="1">
        <f t="shared" si="199"/>
        <v>1.3761555387034388</v>
      </c>
      <c r="AF1607" s="1">
        <f t="shared" si="199"/>
        <v>0.86974273876042718</v>
      </c>
      <c r="AG1607" s="1">
        <f t="shared" si="199"/>
        <v>0.59177447149475382</v>
      </c>
      <c r="AH1607" s="1">
        <f t="shared" si="199"/>
        <v>1.3177087501165952</v>
      </c>
      <c r="AI1607" s="1">
        <f t="shared" si="199"/>
        <v>0.85408384404212201</v>
      </c>
      <c r="AJ1607" s="1">
        <f t="shared" si="199"/>
        <v>0.99339110123090402</v>
      </c>
      <c r="AK1607" s="1">
        <f t="shared" si="199"/>
        <v>1.2977925188313686</v>
      </c>
      <c r="AL1607" s="1">
        <f t="shared" si="199"/>
        <v>0.84910055524105776</v>
      </c>
      <c r="AM1607" s="1">
        <f t="shared" si="199"/>
        <v>0.84618329263462988</v>
      </c>
      <c r="AN1607" s="29">
        <f t="shared" si="199"/>
        <v>1.0480943851832567</v>
      </c>
      <c r="AO1607" s="1">
        <f t="shared" si="193"/>
        <v>39081.517278939078</v>
      </c>
      <c r="AP1607" s="1">
        <f t="shared" si="194"/>
        <v>64379.564594378302</v>
      </c>
      <c r="AQ1607" s="29">
        <f t="shared" si="195"/>
        <v>35658.30711980303</v>
      </c>
    </row>
    <row r="1608" spans="1:43" x14ac:dyDescent="0.2">
      <c r="A1608" s="26"/>
      <c r="E1608" s="25" t="s">
        <v>3142</v>
      </c>
      <c r="F1608" s="26" t="s">
        <v>3143</v>
      </c>
      <c r="G1608" s="1">
        <v>0.99990603907479203</v>
      </c>
      <c r="H1608" s="1">
        <v>1.00000402910068</v>
      </c>
      <c r="I1608" s="1">
        <f>VLOOKUP(F1608,'[1]SUSMB vs SHAM all proteins sum'!$B$2:$E$3214,2,FALSE)</f>
        <v>0.28983386795524102</v>
      </c>
      <c r="J1608" s="29">
        <f>VLOOKUP(F1608,'[1]SUSMB vs SHAM all proteins sum'!$B$2:$E$3214,3,FALSE)</f>
        <v>0.97051261202677197</v>
      </c>
      <c r="K1608" s="25">
        <f>VLOOKUP($E1608,[1]AllProteinsNorm!$A$1:$Q$3226,4,FALSE)</f>
        <v>41685895.414763004</v>
      </c>
      <c r="L1608" s="1">
        <f>VLOOKUP($E1608,[1]AllProteinsNorm!$A$1:$Q$3226,5,FALSE)</f>
        <v>47065064.375147298</v>
      </c>
      <c r="M1608" s="1">
        <f>VLOOKUP($E1608,[1]AllProteinsNorm!$A$1:$Q$3226,10,FALSE)</f>
        <v>43126303.036659896</v>
      </c>
      <c r="N1608" s="1">
        <f>VLOOKUP($E1608,[1]AllProteinsNorm!$A$1:$Q$3226,11,FALSE)</f>
        <v>44543752.8152382</v>
      </c>
      <c r="O1608" s="1">
        <f>VLOOKUP($E1608,[1]AllProteinsNorm!$A$1:$Q$3226,15,FALSE)</f>
        <v>43587008.546440497</v>
      </c>
      <c r="P1608" s="1">
        <f>VLOOKUP($E1608,[1]AllProteinsNorm!$A$1:$Q$3226,6,FALSE)</f>
        <v>46527245.355454102</v>
      </c>
      <c r="Q1608" s="1">
        <f>VLOOKUP($E1608,[1]AllProteinsNorm!$A$1:$Q$3226,8,FALSE)</f>
        <v>46365384.441599302</v>
      </c>
      <c r="R1608" s="1">
        <f>VLOOKUP($E1608,[1]AllProteinsNorm!$A$1:$Q$3226,13,FALSE)</f>
        <v>40314743.398800202</v>
      </c>
      <c r="S1608" s="1">
        <f>VLOOKUP($E1608,[1]AllProteinsNorm!$A$1:$Q$3226,16,FALSE)</f>
        <v>43757064.479631104</v>
      </c>
      <c r="T1608" s="1">
        <f>VLOOKUP($E1608,[1]AllProteinsNorm!$A$1:$Q$3226,17,FALSE)</f>
        <v>43168738.076554798</v>
      </c>
      <c r="U1608" s="1">
        <f>VLOOKUP($E1608,[1]AllProteinsNorm!$A$1:$Q$3226,3,FALSE)</f>
        <v>41850236.035814397</v>
      </c>
      <c r="V1608" s="1">
        <f>VLOOKUP($E1608,[1]AllProteinsNorm!$A$1:$Q$3226,7,FALSE)</f>
        <v>42306358.157703198</v>
      </c>
      <c r="W1608" s="1">
        <f>VLOOKUP($E1608,[1]AllProteinsNorm!$A$1:$Q$3226,9,FALSE)</f>
        <v>45276614.445047997</v>
      </c>
      <c r="X1608" s="1">
        <f>VLOOKUP($E1608,[1]AllProteinsNorm!$A$1:$Q$3226,12,FALSE)</f>
        <v>40910560.409515597</v>
      </c>
      <c r="Y1608" s="29">
        <f>VLOOKUP($E1608,[1]AllProteinsNorm!$A$1:$Q$3226,14,FALSE)</f>
        <v>43128750.821451299</v>
      </c>
      <c r="Z1608" s="25">
        <f t="shared" si="199"/>
        <v>0.94737215991482771</v>
      </c>
      <c r="AA1608" s="1">
        <f t="shared" si="199"/>
        <v>1.0696215410506182</v>
      </c>
      <c r="AB1608" s="1">
        <f t="shared" si="199"/>
        <v>0.98010750280087666</v>
      </c>
      <c r="AC1608" s="1">
        <f t="shared" si="199"/>
        <v>1.0123210955506907</v>
      </c>
      <c r="AD1608" s="1">
        <f t="shared" si="199"/>
        <v>0.99057770068298656</v>
      </c>
      <c r="AE1608" s="1">
        <f t="shared" si="199"/>
        <v>1.0573988273182997</v>
      </c>
      <c r="AF1608" s="1">
        <f t="shared" si="199"/>
        <v>1.0537203043541485</v>
      </c>
      <c r="AG1608" s="1">
        <f t="shared" si="199"/>
        <v>0.91621075066573643</v>
      </c>
      <c r="AH1608" s="1">
        <f t="shared" si="199"/>
        <v>0.99444246729361485</v>
      </c>
      <c r="AI1608" s="1">
        <f t="shared" si="199"/>
        <v>0.98107190035072678</v>
      </c>
      <c r="AJ1608" s="1">
        <f t="shared" si="199"/>
        <v>0.95110703780525363</v>
      </c>
      <c r="AK1608" s="1">
        <f t="shared" si="199"/>
        <v>0.96147307157996997</v>
      </c>
      <c r="AL1608" s="1">
        <f t="shared" si="199"/>
        <v>1.0289764342028558</v>
      </c>
      <c r="AM1608" s="1">
        <f t="shared" si="199"/>
        <v>0.92975155248225527</v>
      </c>
      <c r="AN1608" s="29">
        <f t="shared" si="199"/>
        <v>0.98016313224440343</v>
      </c>
      <c r="AO1608" s="1">
        <f t="shared" si="193"/>
        <v>1787694.7293223725</v>
      </c>
      <c r="AP1608" s="1">
        <f t="shared" si="194"/>
        <v>2293887.3449300658</v>
      </c>
      <c r="AQ1608" s="29">
        <f t="shared" si="195"/>
        <v>1476601.8404864119</v>
      </c>
    </row>
    <row r="1609" spans="1:43" x14ac:dyDescent="0.2">
      <c r="A1609" s="26"/>
      <c r="E1609" s="25" t="s">
        <v>3144</v>
      </c>
      <c r="F1609" s="26" t="s">
        <v>3145</v>
      </c>
      <c r="G1609" s="1">
        <v>0.14664776032743099</v>
      </c>
      <c r="H1609" s="43">
        <v>0.61437639064813898</v>
      </c>
      <c r="I1609" s="1">
        <f>VLOOKUP(F1609,'[1]SUSMB vs SHAM all proteins sum'!$B$2:$E$3214,2,FALSE)</f>
        <v>0.37139718197508598</v>
      </c>
      <c r="J1609" s="29">
        <f>VLOOKUP(F1609,'[1]SUSMB vs SHAM all proteins sum'!$B$2:$E$3214,3,FALSE)</f>
        <v>0.87239055043202995</v>
      </c>
      <c r="K1609" s="25">
        <f>VLOOKUP($E1609,[1]AllProteinsNorm!$A$1:$Q$3226,4,FALSE)</f>
        <v>130954.259210266</v>
      </c>
      <c r="L1609" s="1">
        <f>VLOOKUP($E1609,[1]AllProteinsNorm!$A$1:$Q$3226,5,FALSE)</f>
        <v>116558.751833869</v>
      </c>
      <c r="M1609" s="1">
        <f>VLOOKUP($E1609,[1]AllProteinsNorm!$A$1:$Q$3226,10,FALSE)</f>
        <v>149189.79154869399</v>
      </c>
      <c r="N1609" s="1">
        <f>VLOOKUP($E1609,[1]AllProteinsNorm!$A$1:$Q$3226,11,FALSE)</f>
        <v>116034.177511856</v>
      </c>
      <c r="O1609" s="1">
        <f>VLOOKUP($E1609,[1]AllProteinsNorm!$A$1:$Q$3226,15,FALSE)</f>
        <v>166691.76702321001</v>
      </c>
      <c r="P1609" s="1">
        <f>VLOOKUP($E1609,[1]AllProteinsNorm!$A$1:$Q$3226,6,FALSE)</f>
        <v>59949.717059435301</v>
      </c>
      <c r="Q1609" s="1">
        <f>VLOOKUP($E1609,[1]AllProteinsNorm!$A$1:$Q$3226,8,FALSE)</f>
        <v>88968.47766859</v>
      </c>
      <c r="R1609" s="1">
        <f>VLOOKUP($E1609,[1]AllProteinsNorm!$A$1:$Q$3226,13,FALSE)</f>
        <v>31904.2076409535</v>
      </c>
      <c r="S1609" s="1">
        <f>VLOOKUP($E1609,[1]AllProteinsNorm!$A$1:$Q$3226,16,FALSE)</f>
        <v>144017.76586841099</v>
      </c>
      <c r="T1609" s="1">
        <f>VLOOKUP($E1609,[1]AllProteinsNorm!$A$1:$Q$3226,17,FALSE)</f>
        <v>157321.82046530201</v>
      </c>
      <c r="U1609" s="1">
        <f>VLOOKUP($E1609,[1]AllProteinsNorm!$A$1:$Q$3226,3,FALSE)</f>
        <v>139118.63858465801</v>
      </c>
      <c r="V1609" s="1">
        <f>VLOOKUP($E1609,[1]AllProteinsNorm!$A$1:$Q$3226,7,FALSE)</f>
        <v>111567.73248741501</v>
      </c>
      <c r="W1609" s="1">
        <f>VLOOKUP($E1609,[1]AllProteinsNorm!$A$1:$Q$3226,9,FALSE)</f>
        <v>74139.460080879697</v>
      </c>
      <c r="X1609" s="1">
        <f>VLOOKUP($E1609,[1]AllProteinsNorm!$A$1:$Q$3226,12,FALSE)</f>
        <v>127240.672467752</v>
      </c>
      <c r="Y1609" s="29">
        <f>VLOOKUP($E1609,[1]AllProteinsNorm!$A$1:$Q$3226,14,FALSE)</f>
        <v>152005.45213582399</v>
      </c>
      <c r="Z1609" s="25">
        <f t="shared" si="199"/>
        <v>0.96370855489880591</v>
      </c>
      <c r="AA1609" s="1">
        <f t="shared" si="199"/>
        <v>0.85777023953277098</v>
      </c>
      <c r="AB1609" s="1">
        <f t="shared" si="199"/>
        <v>1.0979060878668609</v>
      </c>
      <c r="AC1609" s="1">
        <f t="shared" si="199"/>
        <v>0.85390983235813711</v>
      </c>
      <c r="AD1609" s="1">
        <f t="shared" si="199"/>
        <v>1.2267052853434246</v>
      </c>
      <c r="AE1609" s="1">
        <f t="shared" si="199"/>
        <v>0.44117736637474381</v>
      </c>
      <c r="AF1609" s="1">
        <f t="shared" si="199"/>
        <v>0.65473000697041939</v>
      </c>
      <c r="AG1609" s="1">
        <f t="shared" si="199"/>
        <v>0.23478700140242875</v>
      </c>
      <c r="AH1609" s="1">
        <f t="shared" si="199"/>
        <v>1.0598445125939102</v>
      </c>
      <c r="AI1609" s="1">
        <f t="shared" si="199"/>
        <v>1.1577506922568284</v>
      </c>
      <c r="AJ1609" s="1">
        <f t="shared" si="199"/>
        <v>1.0237912303000511</v>
      </c>
      <c r="AK1609" s="1">
        <f t="shared" si="199"/>
        <v>0.82104071220888153</v>
      </c>
      <c r="AL1609" s="1">
        <f t="shared" si="199"/>
        <v>0.54560143645882375</v>
      </c>
      <c r="AM1609" s="1">
        <f t="shared" si="199"/>
        <v>0.93637981175824703</v>
      </c>
      <c r="AN1609" s="29">
        <f t="shared" si="199"/>
        <v>1.1186268816147886</v>
      </c>
      <c r="AO1609" s="1">
        <f t="shared" si="193"/>
        <v>19585.431300528329</v>
      </c>
      <c r="AP1609" s="1">
        <f t="shared" si="194"/>
        <v>48005.150702123719</v>
      </c>
      <c r="AQ1609" s="29">
        <f t="shared" si="195"/>
        <v>26882.242234884216</v>
      </c>
    </row>
    <row r="1610" spans="1:43" x14ac:dyDescent="0.2">
      <c r="A1610" s="26"/>
      <c r="E1610" s="25" t="s">
        <v>3146</v>
      </c>
      <c r="F1610" s="26" t="s">
        <v>3147</v>
      </c>
      <c r="G1610" s="1">
        <v>0.416219711702557</v>
      </c>
      <c r="H1610" s="1">
        <v>1.0704275325479</v>
      </c>
      <c r="I1610" s="1">
        <f>VLOOKUP(F1610,'[1]SUSMB vs SHAM all proteins sum'!$B$2:$E$3214,2,FALSE)</f>
        <v>0.87255955694277798</v>
      </c>
      <c r="J1610" s="29">
        <f>VLOOKUP(F1610,'[1]SUSMB vs SHAM all proteins sum'!$B$2:$E$3214,3,FALSE)</f>
        <v>1.0139488525708</v>
      </c>
      <c r="K1610" s="25">
        <f>VLOOKUP($E1610,[1]AllProteinsNorm!$A$1:$Q$3226,4,FALSE)</f>
        <v>1540360.5984835499</v>
      </c>
      <c r="L1610" s="1">
        <f>VLOOKUP($E1610,[1]AllProteinsNorm!$A$1:$Q$3226,5,FALSE)</f>
        <v>1686731.3850098599</v>
      </c>
      <c r="M1610" s="1">
        <f>VLOOKUP($E1610,[1]AllProteinsNorm!$A$1:$Q$3226,10,FALSE)</f>
        <v>1860068.5518757801</v>
      </c>
      <c r="N1610" s="1">
        <f>VLOOKUP($E1610,[1]AllProteinsNorm!$A$1:$Q$3226,11,FALSE)</f>
        <v>1609407.47116182</v>
      </c>
      <c r="O1610" s="1">
        <f>VLOOKUP($E1610,[1]AllProteinsNorm!$A$1:$Q$3226,15,FALSE)</f>
        <v>1706885.0942873</v>
      </c>
      <c r="P1610" s="1">
        <f>VLOOKUP($E1610,[1]AllProteinsNorm!$A$1:$Q$3226,6,FALSE)</f>
        <v>1540707.32684918</v>
      </c>
      <c r="Q1610" s="1">
        <f>VLOOKUP($E1610,[1]AllProteinsNorm!$A$1:$Q$3226,8,FALSE)</f>
        <v>2248559.7465288099</v>
      </c>
      <c r="R1610" s="1">
        <f>VLOOKUP($E1610,[1]AllProteinsNorm!$A$1:$Q$3226,13,FALSE)</f>
        <v>1523995.5501838101</v>
      </c>
      <c r="S1610" s="1">
        <f>VLOOKUP($E1610,[1]AllProteinsNorm!$A$1:$Q$3226,16,FALSE)</f>
        <v>1920263.04956755</v>
      </c>
      <c r="T1610" s="1">
        <f>VLOOKUP($E1610,[1]AllProteinsNorm!$A$1:$Q$3226,17,FALSE)</f>
        <v>1840284.3292775101</v>
      </c>
      <c r="U1610" s="1">
        <f>VLOOKUP($E1610,[1]AllProteinsNorm!$A$1:$Q$3226,3,FALSE)</f>
        <v>1305656.9304491</v>
      </c>
      <c r="V1610" s="1">
        <f>VLOOKUP($E1610,[1]AllProteinsNorm!$A$1:$Q$3226,7,FALSE)</f>
        <v>1574457.589835</v>
      </c>
      <c r="W1610" s="1">
        <f>VLOOKUP($E1610,[1]AllProteinsNorm!$A$1:$Q$3226,9,FALSE)</f>
        <v>1821272.1127090801</v>
      </c>
      <c r="X1610" s="1">
        <f>VLOOKUP($E1610,[1]AllProteinsNorm!$A$1:$Q$3226,12,FALSE)</f>
        <v>2014116.4324575299</v>
      </c>
      <c r="Y1610" s="29">
        <f>VLOOKUP($E1610,[1]AllProteinsNorm!$A$1:$Q$3226,14,FALSE)</f>
        <v>1886810.83270066</v>
      </c>
      <c r="Z1610" s="25">
        <f t="shared" si="199"/>
        <v>0.91650454878694632</v>
      </c>
      <c r="AA1610" s="1">
        <f t="shared" si="199"/>
        <v>1.0035942158382545</v>
      </c>
      <c r="AB1610" s="1">
        <f t="shared" si="199"/>
        <v>1.1067287039982712</v>
      </c>
      <c r="AC1610" s="1">
        <f t="shared" si="199"/>
        <v>0.95758698945145504</v>
      </c>
      <c r="AD1610" s="1">
        <f t="shared" si="199"/>
        <v>1.0155855419250732</v>
      </c>
      <c r="AE1610" s="1">
        <f t="shared" si="199"/>
        <v>0.91671084991189478</v>
      </c>
      <c r="AF1610" s="1">
        <f t="shared" si="199"/>
        <v>1.3378784408934525</v>
      </c>
      <c r="AG1610" s="1">
        <f t="shared" si="199"/>
        <v>0.90676745136794235</v>
      </c>
      <c r="AH1610" s="1">
        <f t="shared" si="199"/>
        <v>1.1425440390573245</v>
      </c>
      <c r="AI1610" s="1">
        <f t="shared" si="199"/>
        <v>1.0949572200851025</v>
      </c>
      <c r="AJ1610" s="1">
        <f t="shared" si="199"/>
        <v>0.77685739111339724</v>
      </c>
      <c r="AK1610" s="1">
        <f t="shared" si="199"/>
        <v>0.93679203712202719</v>
      </c>
      <c r="AL1610" s="1">
        <f t="shared" si="199"/>
        <v>1.0836450747441719</v>
      </c>
      <c r="AM1610" s="1">
        <f t="shared" si="199"/>
        <v>1.1983861921365395</v>
      </c>
      <c r="AN1610" s="29">
        <f t="shared" si="199"/>
        <v>1.1226401873516296</v>
      </c>
      <c r="AO1610" s="1">
        <f t="shared" si="193"/>
        <v>107399.14898752024</v>
      </c>
      <c r="AP1610" s="1">
        <f t="shared" si="194"/>
        <v>268184.05540210276</v>
      </c>
      <c r="AQ1610" s="29">
        <f t="shared" si="195"/>
        <v>251971.45559644749</v>
      </c>
    </row>
    <row r="1611" spans="1:43" x14ac:dyDescent="0.2">
      <c r="A1611" s="26"/>
      <c r="E1611" s="25" t="s">
        <v>3148</v>
      </c>
      <c r="F1611" s="26" t="s">
        <v>3149</v>
      </c>
      <c r="G1611" s="1">
        <v>0.95722158762167797</v>
      </c>
      <c r="H1611" s="1">
        <v>1.0090588281002399</v>
      </c>
      <c r="I1611" s="1">
        <f>VLOOKUP(F1611,'[1]SUSMB vs SHAM all proteins sum'!$B$2:$E$3214,2,FALSE)</f>
        <v>0.67312576883736897</v>
      </c>
      <c r="J1611" s="29">
        <f>VLOOKUP(F1611,'[1]SUSMB vs SHAM all proteins sum'!$B$2:$E$3214,3,FALSE)</f>
        <v>1.07101088159492</v>
      </c>
      <c r="K1611" s="25">
        <f>VLOOKUP($E1611,[1]AllProteinsNorm!$A$1:$Q$3226,4,FALSE)</f>
        <v>274063.30888436199</v>
      </c>
      <c r="L1611" s="1">
        <f>VLOOKUP($E1611,[1]AllProteinsNorm!$A$1:$Q$3226,5,FALSE)</f>
        <v>277723.34501118102</v>
      </c>
      <c r="M1611" s="1">
        <f>VLOOKUP($E1611,[1]AllProteinsNorm!$A$1:$Q$3226,10,FALSE)</f>
        <v>415863.68320373702</v>
      </c>
      <c r="N1611" s="1">
        <f>VLOOKUP($E1611,[1]AllProteinsNorm!$A$1:$Q$3226,11,FALSE)</f>
        <v>416857.01584022399</v>
      </c>
      <c r="O1611" s="1">
        <f>VLOOKUP($E1611,[1]AllProteinsNorm!$A$1:$Q$3226,15,FALSE)</f>
        <v>581296.74235438101</v>
      </c>
      <c r="P1611" s="1">
        <f>VLOOKUP($E1611,[1]AllProteinsNorm!$A$1:$Q$3226,6,FALSE)</f>
        <v>284208.28501261299</v>
      </c>
      <c r="Q1611" s="1">
        <f>VLOOKUP($E1611,[1]AllProteinsNorm!$A$1:$Q$3226,8,FALSE)</f>
        <v>439162.22185493202</v>
      </c>
      <c r="R1611" s="1">
        <f>VLOOKUP($E1611,[1]AllProteinsNorm!$A$1:$Q$3226,13,FALSE)</f>
        <v>408383.15110536403</v>
      </c>
      <c r="S1611" s="1">
        <f>VLOOKUP($E1611,[1]AllProteinsNorm!$A$1:$Q$3226,16,FALSE)</f>
        <v>364349.43230182299</v>
      </c>
      <c r="T1611" s="1">
        <f>VLOOKUP($E1611,[1]AllProteinsNorm!$A$1:$Q$3226,17,FALSE)</f>
        <v>432050.08539651497</v>
      </c>
      <c r="U1611" s="1">
        <f>VLOOKUP($E1611,[1]AllProteinsNorm!$A$1:$Q$3226,3,FALSE)</f>
        <v>411210.80624905002</v>
      </c>
      <c r="V1611" s="1">
        <f>VLOOKUP($E1611,[1]AllProteinsNorm!$A$1:$Q$3226,7,FALSE)</f>
        <v>494947.46739606699</v>
      </c>
      <c r="W1611" s="1">
        <f>VLOOKUP($E1611,[1]AllProteinsNorm!$A$1:$Q$3226,9,FALSE)</f>
        <v>325055.78266051202</v>
      </c>
      <c r="X1611" s="1">
        <f>VLOOKUP($E1611,[1]AllProteinsNorm!$A$1:$Q$3226,12,FALSE)</f>
        <v>405674.29250530602</v>
      </c>
      <c r="Y1611" s="29">
        <f>VLOOKUP($E1611,[1]AllProteinsNorm!$A$1:$Q$3226,14,FALSE)</f>
        <v>402726.02152510802</v>
      </c>
      <c r="Z1611" s="25">
        <f t="shared" si="199"/>
        <v>0.69707685913481099</v>
      </c>
      <c r="AA1611" s="1">
        <f t="shared" si="199"/>
        <v>0.7063861187288395</v>
      </c>
      <c r="AB1611" s="1">
        <f t="shared" si="199"/>
        <v>1.0577444726036294</v>
      </c>
      <c r="AC1611" s="1">
        <f t="shared" si="199"/>
        <v>1.0602710026858104</v>
      </c>
      <c r="AD1611" s="1">
        <f t="shared" si="199"/>
        <v>1.47852154684691</v>
      </c>
      <c r="AE1611" s="1">
        <f t="shared" si="199"/>
        <v>0.72288048868400656</v>
      </c>
      <c r="AF1611" s="1">
        <f t="shared" si="199"/>
        <v>1.1170040364303897</v>
      </c>
      <c r="AG1611" s="1">
        <f t="shared" si="199"/>
        <v>1.038717825654726</v>
      </c>
      <c r="AH1611" s="1">
        <f t="shared" si="199"/>
        <v>0.92671857072144626</v>
      </c>
      <c r="AI1611" s="1">
        <f t="shared" si="199"/>
        <v>1.0989143995346191</v>
      </c>
      <c r="AJ1611" s="1">
        <f t="shared" si="199"/>
        <v>1.0459099338369588</v>
      </c>
      <c r="AK1611" s="1">
        <f t="shared" si="199"/>
        <v>1.2588931638227996</v>
      </c>
      <c r="AL1611" s="1">
        <f t="shared" si="199"/>
        <v>0.82677562692714968</v>
      </c>
      <c r="AM1611" s="1">
        <f t="shared" si="199"/>
        <v>1.0318278751084256</v>
      </c>
      <c r="AN1611" s="29">
        <f t="shared" si="199"/>
        <v>1.0243289819398331</v>
      </c>
      <c r="AO1611" s="1">
        <f t="shared" si="193"/>
        <v>113121.24712962926</v>
      </c>
      <c r="AP1611" s="1">
        <f t="shared" si="194"/>
        <v>57056.911624607426</v>
      </c>
      <c r="AQ1611" s="29">
        <f t="shared" si="195"/>
        <v>53820.272343562821</v>
      </c>
    </row>
    <row r="1612" spans="1:43" x14ac:dyDescent="0.2">
      <c r="A1612" s="26"/>
      <c r="E1612" s="25" t="s">
        <v>3150</v>
      </c>
      <c r="F1612" s="26" t="s">
        <v>3151</v>
      </c>
      <c r="G1612" s="1">
        <v>0.41031165583085399</v>
      </c>
      <c r="H1612" s="1">
        <v>1.06955461306725</v>
      </c>
      <c r="I1612" s="1">
        <f>VLOOKUP(F1612,'[1]SUSMB vs SHAM all proteins sum'!$B$2:$E$3214,2,FALSE)</f>
        <v>0.111975287851903</v>
      </c>
      <c r="J1612" s="29">
        <f>VLOOKUP(F1612,'[1]SUSMB vs SHAM all proteins sum'!$B$2:$E$3214,3,FALSE)</f>
        <v>0.70878432125695001</v>
      </c>
      <c r="K1612" s="25">
        <f>VLOOKUP($E1612,[1]AllProteinsNorm!$A$1:$Q$3226,4,FALSE)</f>
        <v>472184.48938513902</v>
      </c>
      <c r="L1612" s="1">
        <f>VLOOKUP($E1612,[1]AllProteinsNorm!$A$1:$Q$3226,5,FALSE)</f>
        <v>568915.75527418905</v>
      </c>
      <c r="M1612" s="1">
        <f>VLOOKUP($E1612,[1]AllProteinsNorm!$A$1:$Q$3226,10,FALSE)</f>
        <v>473980.11831374199</v>
      </c>
      <c r="N1612" s="1">
        <f>VLOOKUP($E1612,[1]AllProteinsNorm!$A$1:$Q$3226,11,FALSE)</f>
        <v>506651.69443538401</v>
      </c>
      <c r="O1612" s="1">
        <f>VLOOKUP($E1612,[1]AllProteinsNorm!$A$1:$Q$3226,15,FALSE)</f>
        <v>612950.598204343</v>
      </c>
      <c r="P1612" s="1">
        <f>VLOOKUP($E1612,[1]AllProteinsNorm!$A$1:$Q$3226,6,FALSE)</f>
        <v>599867.00989523297</v>
      </c>
      <c r="Q1612" s="1">
        <f>VLOOKUP($E1612,[1]AllProteinsNorm!$A$1:$Q$3226,8,FALSE)</f>
        <v>606266.19758170703</v>
      </c>
      <c r="R1612" s="1">
        <f>VLOOKUP($E1612,[1]AllProteinsNorm!$A$1:$Q$3226,13,FALSE)</f>
        <v>446994.32683725999</v>
      </c>
      <c r="S1612" s="1">
        <f>VLOOKUP($E1612,[1]AllProteinsNorm!$A$1:$Q$3226,16,FALSE)</f>
        <v>569111.18391659996</v>
      </c>
      <c r="T1612" s="1">
        <f>VLOOKUP($E1612,[1]AllProteinsNorm!$A$1:$Q$3226,17,FALSE)</f>
        <v>598207.89065163699</v>
      </c>
      <c r="U1612" s="1">
        <f>VLOOKUP($E1612,[1]AllProteinsNorm!$A$1:$Q$3226,3,FALSE)</f>
        <v>193993.593197443</v>
      </c>
      <c r="V1612" s="1">
        <f>VLOOKUP($E1612,[1]AllProteinsNorm!$A$1:$Q$3226,7,FALSE)</f>
        <v>506059.99685286602</v>
      </c>
      <c r="W1612" s="1">
        <f>VLOOKUP($E1612,[1]AllProteinsNorm!$A$1:$Q$3226,9,FALSE)</f>
        <v>331884.584198503</v>
      </c>
      <c r="X1612" s="1">
        <f>VLOOKUP($E1612,[1]AllProteinsNorm!$A$1:$Q$3226,12,FALSE)</f>
        <v>393719.72164978803</v>
      </c>
      <c r="Y1612" s="29">
        <f>VLOOKUP($E1612,[1]AllProteinsNorm!$A$1:$Q$3226,14,FALSE)</f>
        <v>551393.49861052202</v>
      </c>
      <c r="Z1612" s="25">
        <f t="shared" si="199"/>
        <v>0.89609366877491037</v>
      </c>
      <c r="AA1612" s="1">
        <f t="shared" si="199"/>
        <v>1.0796665664120859</v>
      </c>
      <c r="AB1612" s="1">
        <f t="shared" si="199"/>
        <v>0.89950134469515375</v>
      </c>
      <c r="AC1612" s="1">
        <f t="shared" si="199"/>
        <v>0.9615042125776293</v>
      </c>
      <c r="AD1612" s="1">
        <f t="shared" si="199"/>
        <v>1.1632342075402202</v>
      </c>
      <c r="AE1612" s="1">
        <f t="shared" si="199"/>
        <v>1.1384046739316138</v>
      </c>
      <c r="AF1612" s="1">
        <f t="shared" si="199"/>
        <v>1.1505488076337156</v>
      </c>
      <c r="AG1612" s="1">
        <f t="shared" si="199"/>
        <v>0.84828874150176192</v>
      </c>
      <c r="AH1612" s="1">
        <f t="shared" si="199"/>
        <v>1.08003744341694</v>
      </c>
      <c r="AI1612" s="1">
        <f t="shared" si="199"/>
        <v>1.1352560608717801</v>
      </c>
      <c r="AJ1612" s="1">
        <f t="shared" si="199"/>
        <v>0.36815362332949031</v>
      </c>
      <c r="AK1612" s="1">
        <f t="shared" si="199"/>
        <v>0.96038131153059536</v>
      </c>
      <c r="AL1612" s="1">
        <f t="shared" si="199"/>
        <v>0.62983787343700115</v>
      </c>
      <c r="AM1612" s="1">
        <f t="shared" si="199"/>
        <v>0.74718623286760377</v>
      </c>
      <c r="AN1612" s="29">
        <f t="shared" si="199"/>
        <v>1.0464134977240251</v>
      </c>
      <c r="AO1612" s="1">
        <f t="shared" si="193"/>
        <v>55451.451428689586</v>
      </c>
      <c r="AP1612" s="1">
        <f t="shared" si="194"/>
        <v>59932.404425439279</v>
      </c>
      <c r="AQ1612" s="29">
        <f t="shared" si="195"/>
        <v>127421.48803466096</v>
      </c>
    </row>
    <row r="1613" spans="1:43" x14ac:dyDescent="0.2">
      <c r="A1613" s="26"/>
      <c r="E1613" s="25" t="s">
        <v>3152</v>
      </c>
      <c r="F1613" s="26" t="s">
        <v>3153</v>
      </c>
      <c r="G1613" s="1">
        <v>0.359722837855732</v>
      </c>
      <c r="H1613" s="1">
        <v>0.90512449501293901</v>
      </c>
      <c r="I1613" s="1">
        <f>VLOOKUP(F1613,'[1]SUSMB vs SHAM all proteins sum'!$B$2:$E$3214,2,FALSE)</f>
        <v>0.52438110661173098</v>
      </c>
      <c r="J1613" s="29">
        <f>VLOOKUP(F1613,'[1]SUSMB vs SHAM all proteins sum'!$B$2:$E$3214,3,FALSE)</f>
        <v>1.0712293868875999</v>
      </c>
      <c r="K1613" s="25">
        <f>VLOOKUP($E1613,[1]AllProteinsNorm!$A$1:$Q$3226,4,FALSE)</f>
        <v>319831.47838753898</v>
      </c>
      <c r="L1613" s="1">
        <f>VLOOKUP($E1613,[1]AllProteinsNorm!$A$1:$Q$3226,5,FALSE)</f>
        <v>200106.68908418401</v>
      </c>
      <c r="M1613" s="1">
        <f>VLOOKUP($E1613,[1]AllProteinsNorm!$A$1:$Q$3226,10,FALSE)</f>
        <v>247465.78078357101</v>
      </c>
      <c r="N1613" s="1">
        <f>VLOOKUP($E1613,[1]AllProteinsNorm!$A$1:$Q$3226,11,FALSE)</f>
        <v>263648.43468270998</v>
      </c>
      <c r="O1613" s="1">
        <f>VLOOKUP($E1613,[1]AllProteinsNorm!$A$1:$Q$3226,15,FALSE)</f>
        <v>302194.83438652602</v>
      </c>
      <c r="P1613" s="1">
        <f>VLOOKUP($E1613,[1]AllProteinsNorm!$A$1:$Q$3226,6,FALSE)</f>
        <v>197668.46887501999</v>
      </c>
      <c r="Q1613" s="1">
        <f>VLOOKUP($E1613,[1]AllProteinsNorm!$A$1:$Q$3226,8,FALSE)</f>
        <v>265215.22168026702</v>
      </c>
      <c r="R1613" s="1">
        <f>VLOOKUP($E1613,[1]AllProteinsNorm!$A$1:$Q$3226,13,FALSE)</f>
        <v>244187.42884944301</v>
      </c>
      <c r="S1613" s="1">
        <f>VLOOKUP($E1613,[1]AllProteinsNorm!$A$1:$Q$3226,16,FALSE)</f>
        <v>218262.388612957</v>
      </c>
      <c r="T1613" s="1">
        <f>VLOOKUP($E1613,[1]AllProteinsNorm!$A$1:$Q$3226,17,FALSE)</f>
        <v>274355.54362192698</v>
      </c>
      <c r="U1613" s="1">
        <f>VLOOKUP($E1613,[1]AllProteinsNorm!$A$1:$Q$3226,3,FALSE)</f>
        <v>336678.16983317299</v>
      </c>
      <c r="V1613" s="1">
        <f>VLOOKUP($E1613,[1]AllProteinsNorm!$A$1:$Q$3226,7,FALSE)</f>
        <v>230583.625345874</v>
      </c>
      <c r="W1613" s="1">
        <f>VLOOKUP($E1613,[1]AllProteinsNorm!$A$1:$Q$3226,9,FALSE)</f>
        <v>269870.08867614501</v>
      </c>
      <c r="X1613" s="1">
        <f>VLOOKUP($E1613,[1]AllProteinsNorm!$A$1:$Q$3226,12,FALSE)</f>
        <v>300098.57352866</v>
      </c>
      <c r="Y1613" s="29">
        <f>VLOOKUP($E1613,[1]AllProteinsNorm!$A$1:$Q$3226,14,FALSE)</f>
        <v>283113.43961846002</v>
      </c>
      <c r="Z1613" s="25">
        <f t="shared" si="199"/>
        <v>1.1994455125485095</v>
      </c>
      <c r="AA1613" s="1">
        <f t="shared" si="199"/>
        <v>0.75044855329135629</v>
      </c>
      <c r="AB1613" s="1">
        <f t="shared" si="199"/>
        <v>0.92805661833732733</v>
      </c>
      <c r="AC1613" s="1">
        <f t="shared" si="199"/>
        <v>0.98874549017166424</v>
      </c>
      <c r="AD1613" s="1">
        <f t="shared" si="199"/>
        <v>1.1333038256511425</v>
      </c>
      <c r="AE1613" s="1">
        <f t="shared" si="199"/>
        <v>0.74130463692880466</v>
      </c>
      <c r="AF1613" s="1">
        <f t="shared" si="199"/>
        <v>0.99462132091482214</v>
      </c>
      <c r="AG1613" s="1">
        <f t="shared" si="199"/>
        <v>0.91576200451204293</v>
      </c>
      <c r="AH1613" s="1">
        <f t="shared" si="199"/>
        <v>0.81853682414185391</v>
      </c>
      <c r="AI1613" s="1">
        <f t="shared" si="199"/>
        <v>1.0288997421366648</v>
      </c>
      <c r="AJ1613" s="1">
        <f t="shared" si="199"/>
        <v>1.2626246860233312</v>
      </c>
      <c r="AK1613" s="1">
        <f t="shared" si="199"/>
        <v>0.86474444630229019</v>
      </c>
      <c r="AL1613" s="1">
        <f t="shared" si="199"/>
        <v>1.0120781996369059</v>
      </c>
      <c r="AM1613" s="1">
        <f t="shared" si="199"/>
        <v>1.1254423396842987</v>
      </c>
      <c r="AN1613" s="29">
        <f t="shared" si="199"/>
        <v>1.0617439734342473</v>
      </c>
      <c r="AO1613" s="1">
        <f t="shared" si="193"/>
        <v>42182.367838797494</v>
      </c>
      <c r="AP1613" s="1">
        <f t="shared" si="194"/>
        <v>28629.035194134678</v>
      </c>
      <c r="AQ1613" s="29">
        <f t="shared" si="195"/>
        <v>34893.780128042308</v>
      </c>
    </row>
    <row r="1614" spans="1:43" x14ac:dyDescent="0.2">
      <c r="A1614" s="26"/>
      <c r="E1614" s="25" t="s">
        <v>3154</v>
      </c>
      <c r="F1614" s="26" t="s">
        <v>3155</v>
      </c>
      <c r="G1614" s="1">
        <v>0.37664864171017998</v>
      </c>
      <c r="H1614" s="1">
        <v>1.1242720286069601</v>
      </c>
      <c r="I1614" s="1">
        <f>VLOOKUP(F1614,'[1]SUSMB vs SHAM all proteins sum'!$B$2:$E$3214,2,FALSE)</f>
        <v>7.7957807189059994E-2</v>
      </c>
      <c r="J1614" s="29">
        <f>VLOOKUP(F1614,'[1]SUSMB vs SHAM all proteins sum'!$B$2:$E$3214,3,FALSE)</f>
        <v>0.64955225118565096</v>
      </c>
      <c r="K1614" s="25">
        <f>VLOOKUP($E1614,[1]AllProteinsNorm!$A$1:$Q$3226,4,FALSE)</f>
        <v>217579.706381842</v>
      </c>
      <c r="L1614" s="1">
        <f>VLOOKUP($E1614,[1]AllProteinsNorm!$A$1:$Q$3226,5,FALSE)</f>
        <v>171257.59524240901</v>
      </c>
      <c r="M1614" s="1">
        <f>VLOOKUP($E1614,[1]AllProteinsNorm!$A$1:$Q$3226,10,FALSE)</f>
        <v>258056.53811410099</v>
      </c>
      <c r="N1614" s="1">
        <f>VLOOKUP($E1614,[1]AllProteinsNorm!$A$1:$Q$3226,11,FALSE)</f>
        <v>219732.73738251399</v>
      </c>
      <c r="O1614" s="1">
        <f>VLOOKUP($E1614,[1]AllProteinsNorm!$A$1:$Q$3226,15,FALSE)</f>
        <v>259052.62367858199</v>
      </c>
      <c r="P1614" s="1">
        <f>VLOOKUP($E1614,[1]AllProteinsNorm!$A$1:$Q$3226,6,FALSE)</f>
        <v>216946.785379476</v>
      </c>
      <c r="Q1614" s="1">
        <f>VLOOKUP($E1614,[1]AllProteinsNorm!$A$1:$Q$3226,8,FALSE)</f>
        <v>219869.29165617001</v>
      </c>
      <c r="R1614" s="1">
        <f>VLOOKUP($E1614,[1]AllProteinsNorm!$A$1:$Q$3226,13,FALSE)</f>
        <v>207622.73697058199</v>
      </c>
      <c r="S1614" s="1">
        <f>VLOOKUP($E1614,[1]AllProteinsNorm!$A$1:$Q$3226,16,FALSE)</f>
        <v>348884.756853681</v>
      </c>
      <c r="T1614" s="1">
        <f>VLOOKUP($E1614,[1]AllProteinsNorm!$A$1:$Q$3226,17,FALSE)</f>
        <v>284543.18023308797</v>
      </c>
      <c r="U1614" s="1">
        <f>VLOOKUP($E1614,[1]AllProteinsNorm!$A$1:$Q$3226,3,FALSE)</f>
        <v>69106.417392166302</v>
      </c>
      <c r="V1614" s="1">
        <f>VLOOKUP($E1614,[1]AllProteinsNorm!$A$1:$Q$3226,7,FALSE)</f>
        <v>162462.958819981</v>
      </c>
      <c r="W1614" s="1">
        <f>VLOOKUP($E1614,[1]AllProteinsNorm!$A$1:$Q$3226,9,FALSE)</f>
        <v>183035.137044959</v>
      </c>
      <c r="X1614" s="1">
        <f>VLOOKUP($E1614,[1]AllProteinsNorm!$A$1:$Q$3226,12,FALSE)</f>
        <v>221457.03378567999</v>
      </c>
      <c r="Y1614" s="29">
        <f>VLOOKUP($E1614,[1]AllProteinsNorm!$A$1:$Q$3226,14,FALSE)</f>
        <v>139071.97828282</v>
      </c>
      <c r="Z1614" s="25">
        <f t="shared" si="199"/>
        <v>0.96643744606508986</v>
      </c>
      <c r="AA1614" s="1">
        <f t="shared" si="199"/>
        <v>0.76068561594095052</v>
      </c>
      <c r="AB1614" s="1">
        <f t="shared" si="199"/>
        <v>1.1462259315568386</v>
      </c>
      <c r="AC1614" s="1">
        <f t="shared" si="199"/>
        <v>0.9760006990733312</v>
      </c>
      <c r="AD1614" s="1">
        <f t="shared" si="199"/>
        <v>1.1506503073637897</v>
      </c>
      <c r="AE1614" s="1">
        <f t="shared" si="199"/>
        <v>0.96362616110079224</v>
      </c>
      <c r="AF1614" s="1">
        <f t="shared" si="199"/>
        <v>0.97660724076637762</v>
      </c>
      <c r="AG1614" s="1">
        <f t="shared" si="199"/>
        <v>0.92221094972319839</v>
      </c>
      <c r="AH1614" s="1">
        <f t="shared" si="199"/>
        <v>1.5496633348377848</v>
      </c>
      <c r="AI1614" s="1">
        <f t="shared" si="199"/>
        <v>1.2638733132450515</v>
      </c>
      <c r="AJ1614" s="1">
        <f t="shared" si="199"/>
        <v>0.30695431408472101</v>
      </c>
      <c r="AK1614" s="1">
        <f t="shared" si="199"/>
        <v>0.72162192703125883</v>
      </c>
      <c r="AL1614" s="1">
        <f t="shared" si="199"/>
        <v>0.81299866300704926</v>
      </c>
      <c r="AM1614" s="1">
        <f t="shared" si="199"/>
        <v>0.9836596146948573</v>
      </c>
      <c r="AN1614" s="29">
        <f t="shared" si="199"/>
        <v>0.6177247398017669</v>
      </c>
      <c r="AO1614" s="1">
        <f t="shared" ref="AO1614:AO1677" si="200">_xlfn.STDEV.P(K1614:O1614)</f>
        <v>32321.121610268747</v>
      </c>
      <c r="AP1614" s="1">
        <f t="shared" ref="AP1614:AP1677" si="201">_xlfn.STDEV.P(P1614:T1614)</f>
        <v>54059.822935794502</v>
      </c>
      <c r="AQ1614" s="29">
        <f t="shared" ref="AQ1614:AQ1677" si="202">_xlfn.STDEV.P(U1614:Y1614)</f>
        <v>50773.236742005298</v>
      </c>
    </row>
    <row r="1615" spans="1:43" x14ac:dyDescent="0.2">
      <c r="A1615" s="26"/>
      <c r="E1615" s="25" t="s">
        <v>3156</v>
      </c>
      <c r="F1615" s="26" t="s">
        <v>3157</v>
      </c>
      <c r="G1615" s="1">
        <v>0.78646020258385396</v>
      </c>
      <c r="H1615" s="1">
        <v>1.0507953350263599</v>
      </c>
      <c r="I1615" s="1">
        <f>VLOOKUP(F1615,'[1]SUSMB vs SHAM all proteins sum'!$B$2:$E$3214,2,FALSE)</f>
        <v>0.316153372924802</v>
      </c>
      <c r="J1615" s="29">
        <f>VLOOKUP(F1615,'[1]SUSMB vs SHAM all proteins sum'!$B$2:$E$3214,3,FALSE)</f>
        <v>0.77806612342404402</v>
      </c>
      <c r="K1615" s="25">
        <f>VLOOKUP($E1615,[1]AllProteinsNorm!$A$1:$Q$3226,4,FALSE)</f>
        <v>91193.029907345597</v>
      </c>
      <c r="L1615" s="1">
        <f>VLOOKUP($E1615,[1]AllProteinsNorm!$A$1:$Q$3226,5,FALSE)</f>
        <v>84210.875340195606</v>
      </c>
      <c r="M1615" s="1">
        <f>VLOOKUP($E1615,[1]AllProteinsNorm!$A$1:$Q$3226,10,FALSE)</f>
        <v>86051.801662479498</v>
      </c>
      <c r="N1615" s="1">
        <f>VLOOKUP($E1615,[1]AllProteinsNorm!$A$1:$Q$3226,11,FALSE)</f>
        <v>76027.710588511603</v>
      </c>
      <c r="O1615" s="1">
        <f>VLOOKUP($E1615,[1]AllProteinsNorm!$A$1:$Q$3226,15,FALSE)</f>
        <v>95986.690837476795</v>
      </c>
      <c r="P1615" s="1">
        <f>VLOOKUP($E1615,[1]AllProteinsNorm!$A$1:$Q$3226,6,FALSE)</f>
        <v>53876.754451047498</v>
      </c>
      <c r="Q1615" s="1">
        <f>VLOOKUP($E1615,[1]AllProteinsNorm!$A$1:$Q$3226,8,FALSE)</f>
        <v>112768.78402367901</v>
      </c>
      <c r="R1615" s="1">
        <f>VLOOKUP($E1615,[1]AllProteinsNorm!$A$1:$Q$3226,13,FALSE)</f>
        <v>141937.99568118801</v>
      </c>
      <c r="S1615" s="1">
        <f>VLOOKUP($E1615,[1]AllProteinsNorm!$A$1:$Q$3226,16,FALSE)</f>
        <v>70612.279877552995</v>
      </c>
      <c r="T1615" s="1">
        <f>VLOOKUP($E1615,[1]AllProteinsNorm!$A$1:$Q$3226,17,FALSE)</f>
        <v>101459.842090277</v>
      </c>
      <c r="U1615" s="1">
        <f>VLOOKUP($E1615,[1]AllProteinsNorm!$A$1:$Q$3226,3,FALSE)</f>
        <v>29269.238078091301</v>
      </c>
      <c r="V1615" s="1">
        <f>VLOOKUP($E1615,[1]AllProteinsNorm!$A$1:$Q$3226,7,FALSE)</f>
        <v>75254.007753893296</v>
      </c>
      <c r="W1615" s="1">
        <f>VLOOKUP($E1615,[1]AllProteinsNorm!$A$1:$Q$3226,9,FALSE)</f>
        <v>86913.270318440802</v>
      </c>
      <c r="X1615" s="1">
        <f>VLOOKUP($E1615,[1]AllProteinsNorm!$A$1:$Q$3226,12,FALSE)</f>
        <v>115638.405123041</v>
      </c>
      <c r="Y1615" s="29">
        <f>VLOOKUP($E1615,[1]AllProteinsNorm!$A$1:$Q$3226,14,FALSE)</f>
        <v>62119.224462795697</v>
      </c>
      <c r="Z1615" s="25">
        <f t="shared" si="199"/>
        <v>1.0518952536013892</v>
      </c>
      <c r="AA1615" s="1">
        <f t="shared" si="199"/>
        <v>0.97135735222275832</v>
      </c>
      <c r="AB1615" s="1">
        <f t="shared" si="199"/>
        <v>0.99259210736366965</v>
      </c>
      <c r="AC1615" s="1">
        <f t="shared" si="199"/>
        <v>0.87696601364698812</v>
      </c>
      <c r="AD1615" s="1">
        <f t="shared" si="199"/>
        <v>1.1071892731651942</v>
      </c>
      <c r="AE1615" s="1">
        <f t="shared" si="199"/>
        <v>0.62145870516732771</v>
      </c>
      <c r="AF1615" s="1">
        <f t="shared" si="199"/>
        <v>1.3007677098724537</v>
      </c>
      <c r="AG1615" s="1">
        <f t="shared" si="199"/>
        <v>1.6372293377512805</v>
      </c>
      <c r="AH1615" s="1">
        <f t="shared" si="199"/>
        <v>0.81449999111377136</v>
      </c>
      <c r="AI1615" s="1">
        <f t="shared" si="199"/>
        <v>1.1703210918021283</v>
      </c>
      <c r="AJ1615" s="1">
        <f t="shared" si="199"/>
        <v>0.33761541471047557</v>
      </c>
      <c r="AK1615" s="1">
        <f t="shared" si="199"/>
        <v>0.86804149013614706</v>
      </c>
      <c r="AL1615" s="1">
        <f t="shared" si="199"/>
        <v>1.0025289938916506</v>
      </c>
      <c r="AM1615" s="1">
        <f t="shared" si="199"/>
        <v>1.3338682748730923</v>
      </c>
      <c r="AN1615" s="29">
        <f t="shared" si="199"/>
        <v>0.71653411928745148</v>
      </c>
      <c r="AO1615" s="1">
        <f t="shared" si="200"/>
        <v>6737.1125817554839</v>
      </c>
      <c r="AP1615" s="1">
        <f t="shared" si="201"/>
        <v>31113.082817653831</v>
      </c>
      <c r="AQ1615" s="29">
        <f t="shared" si="202"/>
        <v>28439.21896331005</v>
      </c>
    </row>
    <row r="1616" spans="1:43" x14ac:dyDescent="0.2">
      <c r="A1616" s="26"/>
      <c r="E1616" s="25" t="s">
        <v>3158</v>
      </c>
      <c r="F1616" s="26" t="s">
        <v>3159</v>
      </c>
      <c r="G1616" s="1">
        <v>0.54356692525091599</v>
      </c>
      <c r="H1616" s="1">
        <v>0.726341728289566</v>
      </c>
      <c r="I1616" s="1">
        <f>VLOOKUP(F1616,'[1]SUSMB vs SHAM all proteins sum'!$B$2:$E$3214,2,FALSE)</f>
        <v>0.39002154273761103</v>
      </c>
      <c r="J1616" s="29">
        <f>VLOOKUP(F1616,'[1]SUSMB vs SHAM all proteins sum'!$B$2:$E$3214,3,FALSE)</f>
        <v>0.589411028518944</v>
      </c>
      <c r="K1616" s="25">
        <f>VLOOKUP($E1616,[1]AllProteinsNorm!$A$1:$Q$3226,4,FALSE)</f>
        <v>79656.178473837703</v>
      </c>
      <c r="L1616" s="1">
        <f>VLOOKUP($E1616,[1]AllProteinsNorm!$A$1:$Q$3226,5,FALSE)</f>
        <v>12324.474495279201</v>
      </c>
      <c r="M1616" s="1">
        <f>VLOOKUP($E1616,[1]AllProteinsNorm!$A$1:$Q$3226,10,FALSE)</f>
        <v>68658.235284417693</v>
      </c>
      <c r="N1616" s="1">
        <f>VLOOKUP($E1616,[1]AllProteinsNorm!$A$1:$Q$3226,11,FALSE)</f>
        <v>32509.111567465399</v>
      </c>
      <c r="O1616" s="1">
        <f>VLOOKUP($E1616,[1]AllProteinsNorm!$A$1:$Q$3226,15,FALSE)</f>
        <v>88187.761717703703</v>
      </c>
      <c r="P1616" s="1">
        <f>VLOOKUP($E1616,[1]AllProteinsNorm!$A$1:$Q$3226,6,FALSE)</f>
        <v>23112.382740588298</v>
      </c>
      <c r="Q1616" s="1">
        <f>VLOOKUP($E1616,[1]AllProteinsNorm!$A$1:$Q$3226,8,FALSE)</f>
        <v>74162.391334294502</v>
      </c>
      <c r="R1616" s="1">
        <f>VLOOKUP($E1616,[1]AllProteinsNorm!$A$1:$Q$3226,13,FALSE)</f>
        <v>73293.738817780002</v>
      </c>
      <c r="S1616" s="1">
        <f>VLOOKUP($E1616,[1]AllProteinsNorm!$A$1:$Q$3226,16,FALSE)</f>
        <v>13577.7205781139</v>
      </c>
      <c r="T1616" s="1">
        <f>VLOOKUP($E1616,[1]AllProteinsNorm!$A$1:$Q$3226,17,FALSE)</f>
        <v>22902.174612769999</v>
      </c>
      <c r="U1616" s="1">
        <f>VLOOKUP($E1616,[1]AllProteinsNorm!$A$1:$Q$3226,3,FALSE)</f>
        <v>86878.123173587199</v>
      </c>
      <c r="V1616" s="1">
        <f>VLOOKUP($E1616,[1]AllProteinsNorm!$A$1:$Q$3226,7,FALSE)</f>
        <v>35678.700042451099</v>
      </c>
      <c r="W1616" s="1">
        <f>VLOOKUP($E1616,[1]AllProteinsNorm!$A$1:$Q$3226,9,FALSE)</f>
        <v>11875.3312200945</v>
      </c>
      <c r="X1616" s="1">
        <f>VLOOKUP($E1616,[1]AllProteinsNorm!$A$1:$Q$3226,12,FALSE)</f>
        <v>48402.2339981482</v>
      </c>
      <c r="Y1616" s="29">
        <f>VLOOKUP($E1616,[1]AllProteinsNorm!$A$1:$Q$3226,14,FALSE)</f>
        <v>7715.3322392043301</v>
      </c>
      <c r="Z1616" s="25">
        <f t="shared" si="199"/>
        <v>1.4156781569142838</v>
      </c>
      <c r="AA1616" s="1">
        <f t="shared" si="199"/>
        <v>0.21903497848750572</v>
      </c>
      <c r="AB1616" s="1">
        <f t="shared" si="199"/>
        <v>1.2202187682949843</v>
      </c>
      <c r="AC1616" s="1">
        <f t="shared" si="199"/>
        <v>0.57776358379866122</v>
      </c>
      <c r="AD1616" s="1">
        <f t="shared" si="199"/>
        <v>1.5673045125045648</v>
      </c>
      <c r="AE1616" s="1">
        <f t="shared" si="199"/>
        <v>0.41076155079219639</v>
      </c>
      <c r="AF1616" s="1">
        <f t="shared" si="199"/>
        <v>1.3180406026002474</v>
      </c>
      <c r="AG1616" s="1">
        <f t="shared" si="199"/>
        <v>1.3026025987047667</v>
      </c>
      <c r="AH1616" s="1">
        <f t="shared" si="199"/>
        <v>0.24130811710273806</v>
      </c>
      <c r="AI1616" s="1">
        <f t="shared" si="199"/>
        <v>0.4070256565946615</v>
      </c>
      <c r="AJ1616" s="1">
        <f t="shared" si="199"/>
        <v>1.544029146853328</v>
      </c>
      <c r="AK1616" s="1">
        <f t="shared" si="199"/>
        <v>0.63409464632783163</v>
      </c>
      <c r="AL1616" s="1">
        <f t="shared" si="199"/>
        <v>0.21105264320371153</v>
      </c>
      <c r="AM1616" s="1">
        <f t="shared" si="199"/>
        <v>0.86022185259035133</v>
      </c>
      <c r="AN1616" s="29">
        <f t="shared" si="199"/>
        <v>0.13711965014698144</v>
      </c>
      <c r="AO1616" s="1">
        <f t="shared" si="200"/>
        <v>29034.16684040739</v>
      </c>
      <c r="AP1616" s="1">
        <f t="shared" si="201"/>
        <v>26613.0423452953</v>
      </c>
      <c r="AQ1616" s="29">
        <f t="shared" si="202"/>
        <v>28643.550102231686</v>
      </c>
    </row>
    <row r="1617" spans="1:43" x14ac:dyDescent="0.2">
      <c r="A1617" s="26"/>
      <c r="E1617" s="25" t="s">
        <v>3160</v>
      </c>
      <c r="F1617" s="26" t="s">
        <v>3161</v>
      </c>
      <c r="G1617" s="1">
        <v>0.29279653669361999</v>
      </c>
      <c r="H1617" s="1">
        <v>1.44269665952328</v>
      </c>
      <c r="I1617" s="1">
        <f>VLOOKUP(F1617,'[1]SUSMB vs SHAM all proteins sum'!$B$2:$E$3214,2,FALSE)</f>
        <v>0.64330597876758999</v>
      </c>
      <c r="J1617" s="29">
        <f>VLOOKUP(F1617,'[1]SUSMB vs SHAM all proteins sum'!$B$2:$E$3214,3,FALSE)</f>
        <v>1.1968235300640899</v>
      </c>
      <c r="K1617" s="25">
        <f>VLOOKUP($E1617,[1]AllProteinsNorm!$A$1:$Q$3226,4,FALSE)</f>
        <v>93922.879438432501</v>
      </c>
      <c r="L1617" s="1">
        <f>VLOOKUP($E1617,[1]AllProteinsNorm!$A$1:$Q$3226,5,FALSE)</f>
        <v>56264.470827683501</v>
      </c>
      <c r="M1617" s="1">
        <f>VLOOKUP($E1617,[1]AllProteinsNorm!$A$1:$Q$3226,10,FALSE)</f>
        <v>44463.698662084498</v>
      </c>
      <c r="N1617" s="1">
        <f>VLOOKUP($E1617,[1]AllProteinsNorm!$A$1:$Q$3226,11,FALSE)</f>
        <v>57903.083535014499</v>
      </c>
      <c r="O1617" s="1">
        <f>VLOOKUP($E1617,[1]AllProteinsNorm!$A$1:$Q$3226,15,FALSE)</f>
        <v>132782.46726356601</v>
      </c>
      <c r="P1617" s="1">
        <f>VLOOKUP($E1617,[1]AllProteinsNorm!$A$1:$Q$3226,6,FALSE)</f>
        <v>43797.332303064301</v>
      </c>
      <c r="Q1617" s="1">
        <f>VLOOKUP($E1617,[1]AllProteinsNorm!$A$1:$Q$3226,8,FALSE)</f>
        <v>88453.207508385502</v>
      </c>
      <c r="R1617" s="1">
        <f>VLOOKUP($E1617,[1]AllProteinsNorm!$A$1:$Q$3226,13,FALSE)</f>
        <v>188748.859243221</v>
      </c>
      <c r="S1617" s="1">
        <f>VLOOKUP($E1617,[1]AllProteinsNorm!$A$1:$Q$3226,16,FALSE)</f>
        <v>162259.110754878</v>
      </c>
      <c r="T1617" s="1">
        <f>VLOOKUP($E1617,[1]AllProteinsNorm!$A$1:$Q$3226,17,FALSE)</f>
        <v>95164.311296400396</v>
      </c>
      <c r="U1617" s="1">
        <f>VLOOKUP($E1617,[1]AllProteinsNorm!$A$1:$Q$3226,3,FALSE)</f>
        <v>281477.92126052699</v>
      </c>
      <c r="V1617" s="1">
        <f>VLOOKUP($E1617,[1]AllProteinsNorm!$A$1:$Q$3226,7,FALSE)</f>
        <v>77798.954349712105</v>
      </c>
      <c r="W1617" s="1">
        <f>VLOOKUP($E1617,[1]AllProteinsNorm!$A$1:$Q$3226,9,FALSE)</f>
        <v>63271.202318168696</v>
      </c>
      <c r="X1617" s="1">
        <f>VLOOKUP($E1617,[1]AllProteinsNorm!$A$1:$Q$3226,12,FALSE)</f>
        <v>74010.661205313896</v>
      </c>
      <c r="Y1617" s="29">
        <f>VLOOKUP($E1617,[1]AllProteinsNorm!$A$1:$Q$3226,14,FALSE)</f>
        <v>43259.926582960397</v>
      </c>
      <c r="Z1617" s="25">
        <f t="shared" si="199"/>
        <v>1.2187121532840064</v>
      </c>
      <c r="AA1617" s="1">
        <f t="shared" si="199"/>
        <v>0.73006912485833497</v>
      </c>
      <c r="AB1617" s="1">
        <f t="shared" si="199"/>
        <v>0.57694621654951839</v>
      </c>
      <c r="AC1617" s="1">
        <f t="shared" si="199"/>
        <v>0.75133122023796983</v>
      </c>
      <c r="AD1617" s="1">
        <f t="shared" si="199"/>
        <v>1.7229412850701709</v>
      </c>
      <c r="AE1617" s="1">
        <f t="shared" si="199"/>
        <v>0.56829966753895622</v>
      </c>
      <c r="AF1617" s="1">
        <f t="shared" si="199"/>
        <v>1.1477395032174773</v>
      </c>
      <c r="AG1617" s="1">
        <f t="shared" si="199"/>
        <v>2.4491426375933596</v>
      </c>
      <c r="AH1617" s="1">
        <f t="shared" si="199"/>
        <v>2.1054204411146795</v>
      </c>
      <c r="AI1617" s="1">
        <f t="shared" si="199"/>
        <v>1.2348205616060826</v>
      </c>
      <c r="AJ1617" s="1">
        <f t="shared" si="199"/>
        <v>3.6523642117061557</v>
      </c>
      <c r="AK1617" s="1">
        <f t="shared" si="199"/>
        <v>1.009493445534043</v>
      </c>
      <c r="AL1617" s="1">
        <f t="shared" si="199"/>
        <v>0.8209861503297442</v>
      </c>
      <c r="AM1617" s="1">
        <f t="shared" si="199"/>
        <v>0.9603378093047793</v>
      </c>
      <c r="AN1617" s="29">
        <f t="shared" si="199"/>
        <v>0.56132646903555761</v>
      </c>
      <c r="AO1617" s="1">
        <f t="shared" si="200"/>
        <v>32407.746406998413</v>
      </c>
      <c r="AP1617" s="1">
        <f t="shared" si="201"/>
        <v>52607.948588122636</v>
      </c>
      <c r="AQ1617" s="29">
        <f t="shared" si="202"/>
        <v>87582.993037034001</v>
      </c>
    </row>
    <row r="1618" spans="1:43" x14ac:dyDescent="0.2">
      <c r="A1618" s="26"/>
      <c r="E1618" s="25" t="s">
        <v>3162</v>
      </c>
      <c r="F1618" s="26" t="s">
        <v>3163</v>
      </c>
      <c r="G1618" s="1">
        <v>0.68272161435333001</v>
      </c>
      <c r="H1618" s="1">
        <v>0.76289940708167603</v>
      </c>
      <c r="I1618" s="1">
        <f>VLOOKUP(F1618,'[1]SUSMB vs SHAM all proteins sum'!$B$2:$E$3214,2,FALSE)</f>
        <v>0.96673343331632999</v>
      </c>
      <c r="J1618" s="29">
        <f>VLOOKUP(F1618,'[1]SUSMB vs SHAM all proteins sum'!$B$2:$E$3214,3,FALSE)</f>
        <v>0.97494883926387199</v>
      </c>
      <c r="K1618" s="25">
        <f>VLOOKUP($E1618,[1]AllProteinsNorm!$A$1:$Q$3226,4,FALSE)</f>
        <v>35032.770680897898</v>
      </c>
      <c r="L1618" s="1">
        <f>VLOOKUP($E1618,[1]AllProteinsNorm!$A$1:$Q$3226,5,FALSE)</f>
        <v>4479.63698851766</v>
      </c>
      <c r="M1618" s="1">
        <f>VLOOKUP($E1618,[1]AllProteinsNorm!$A$1:$Q$3226,10,FALSE)</f>
        <v>126194.28799628701</v>
      </c>
      <c r="N1618" s="1">
        <f>VLOOKUP($E1618,[1]AllProteinsNorm!$A$1:$Q$3226,11,FALSE)</f>
        <v>36554.944125849499</v>
      </c>
      <c r="O1618" s="1">
        <f>VLOOKUP($E1618,[1]AllProteinsNorm!$A$1:$Q$3226,15,FALSE)</f>
        <v>27144.415693882402</v>
      </c>
      <c r="P1618" s="1">
        <f>VLOOKUP($E1618,[1]AllProteinsNorm!$A$1:$Q$3226,6,FALSE)</f>
        <v>40030.060430317499</v>
      </c>
      <c r="Q1618" s="1">
        <f>VLOOKUP($E1618,[1]AllProteinsNorm!$A$1:$Q$3226,8,FALSE)</f>
        <v>8741.5739007341708</v>
      </c>
      <c r="R1618" s="1">
        <f>VLOOKUP($E1618,[1]AllProteinsNorm!$A$1:$Q$3226,13,FALSE)</f>
        <v>51894.440625872398</v>
      </c>
      <c r="S1618" s="1">
        <f>VLOOKUP($E1618,[1]AllProteinsNorm!$A$1:$Q$3226,16,FALSE)</f>
        <v>24725.057990503501</v>
      </c>
      <c r="T1618" s="1">
        <f>VLOOKUP($E1618,[1]AllProteinsNorm!$A$1:$Q$3226,17,FALSE)</f>
        <v>11310.608798266499</v>
      </c>
      <c r="U1618" s="1">
        <f>VLOOKUP($E1618,[1]AllProteinsNorm!$A$1:$Q$3226,3,FALSE)</f>
        <v>21682.1389603141</v>
      </c>
      <c r="V1618" s="1">
        <f>VLOOKUP($E1618,[1]AllProteinsNorm!$A$1:$Q$3226,7,FALSE)</f>
        <v>11953.9658608671</v>
      </c>
      <c r="W1618" s="1">
        <f>VLOOKUP($E1618,[1]AllProteinsNorm!$A$1:$Q$3226,9,FALSE)</f>
        <v>38054.311450200301</v>
      </c>
      <c r="X1618" s="1">
        <f>VLOOKUP($E1618,[1]AllProteinsNorm!$A$1:$Q$3226,12,FALSE)</f>
        <v>42109.349905239796</v>
      </c>
      <c r="Y1618" s="29">
        <f>VLOOKUP($E1618,[1]AllProteinsNorm!$A$1:$Q$3226,14,FALSE)</f>
        <v>41676.978024112403</v>
      </c>
      <c r="Z1618" s="25">
        <f t="shared" si="199"/>
        <v>0.76355374767171758</v>
      </c>
      <c r="AA1618" s="1">
        <f t="shared" si="199"/>
        <v>9.7635543644184281E-2</v>
      </c>
      <c r="AB1618" s="1">
        <f t="shared" si="199"/>
        <v>2.7504567769419532</v>
      </c>
      <c r="AC1618" s="1">
        <f t="shared" si="199"/>
        <v>0.79673014839336831</v>
      </c>
      <c r="AD1618" s="1">
        <f t="shared" si="199"/>
        <v>0.59162378334877619</v>
      </c>
      <c r="AE1618" s="1">
        <f t="shared" si="199"/>
        <v>0.87247174765312807</v>
      </c>
      <c r="AF1618" s="1">
        <f t="shared" si="199"/>
        <v>0.1905262239533427</v>
      </c>
      <c r="AG1618" s="1">
        <f t="shared" si="199"/>
        <v>1.131060828278077</v>
      </c>
      <c r="AH1618" s="1">
        <f t="shared" si="199"/>
        <v>0.53889288009821845</v>
      </c>
      <c r="AI1618" s="1">
        <f t="shared" si="199"/>
        <v>0.24651940364722927</v>
      </c>
      <c r="AJ1618" s="1">
        <f t="shared" si="199"/>
        <v>0.47257119944880333</v>
      </c>
      <c r="AK1618" s="1">
        <f t="shared" si="199"/>
        <v>0.26054163730708679</v>
      </c>
      <c r="AL1618" s="1">
        <f t="shared" si="199"/>
        <v>0.82940948027015915</v>
      </c>
      <c r="AM1618" s="1">
        <f t="shared" si="199"/>
        <v>0.91779072300716613</v>
      </c>
      <c r="AN1618" s="29">
        <f t="shared" si="199"/>
        <v>0.90836699876822935</v>
      </c>
      <c r="AO1618" s="1">
        <f t="shared" si="200"/>
        <v>41761.264532454283</v>
      </c>
      <c r="AP1618" s="1">
        <f t="shared" si="201"/>
        <v>16574.914448943382</v>
      </c>
      <c r="AQ1618" s="29">
        <f t="shared" si="202"/>
        <v>12138.42921352003</v>
      </c>
    </row>
    <row r="1619" spans="1:43" x14ac:dyDescent="0.2">
      <c r="A1619" s="26"/>
      <c r="E1619" s="25" t="s">
        <v>3164</v>
      </c>
      <c r="F1619" s="26" t="s">
        <v>3165</v>
      </c>
      <c r="G1619" s="1">
        <v>0.113393723488383</v>
      </c>
      <c r="H1619" s="1">
        <v>1.27518353525505</v>
      </c>
      <c r="I1619" s="1">
        <f>VLOOKUP(F1619,'[1]SUSMB vs SHAM all proteins sum'!$B$2:$E$3214,2,FALSE)</f>
        <v>0.55097842918650297</v>
      </c>
      <c r="J1619" s="29">
        <f>VLOOKUP(F1619,'[1]SUSMB vs SHAM all proteins sum'!$B$2:$E$3214,3,FALSE)</f>
        <v>1.0777584976532</v>
      </c>
      <c r="K1619" s="25">
        <f>VLOOKUP($E1619,[1]AllProteinsNorm!$A$1:$Q$3226,4,FALSE)</f>
        <v>367736.067045731</v>
      </c>
      <c r="L1619" s="1">
        <f>VLOOKUP($E1619,[1]AllProteinsNorm!$A$1:$Q$3226,5,FALSE)</f>
        <v>230895.832977404</v>
      </c>
      <c r="M1619" s="1">
        <f>VLOOKUP($E1619,[1]AllProteinsNorm!$A$1:$Q$3226,10,FALSE)</f>
        <v>404247.554578326</v>
      </c>
      <c r="N1619" s="1">
        <f>VLOOKUP($E1619,[1]AllProteinsNorm!$A$1:$Q$3226,11,FALSE)</f>
        <v>405897.46170521202</v>
      </c>
      <c r="O1619" s="1">
        <f>VLOOKUP($E1619,[1]AllProteinsNorm!$A$1:$Q$3226,15,FALSE)</f>
        <v>332353.23916352098</v>
      </c>
      <c r="P1619" s="1">
        <f>VLOOKUP($E1619,[1]AllProteinsNorm!$A$1:$Q$3226,6,FALSE)</f>
        <v>375545.53886911698</v>
      </c>
      <c r="Q1619" s="1">
        <f>VLOOKUP($E1619,[1]AllProteinsNorm!$A$1:$Q$3226,8,FALSE)</f>
        <v>333085.46987142798</v>
      </c>
      <c r="R1619" s="1">
        <f>VLOOKUP($E1619,[1]AllProteinsNorm!$A$1:$Q$3226,13,FALSE)</f>
        <v>526158.65338323102</v>
      </c>
      <c r="S1619" s="1">
        <f>VLOOKUP($E1619,[1]AllProteinsNorm!$A$1:$Q$3226,16,FALSE)</f>
        <v>501882.83983455203</v>
      </c>
      <c r="T1619" s="1">
        <f>VLOOKUP($E1619,[1]AllProteinsNorm!$A$1:$Q$3226,17,FALSE)</f>
        <v>472652.65153557103</v>
      </c>
      <c r="U1619" s="1">
        <f>VLOOKUP($E1619,[1]AllProteinsNorm!$A$1:$Q$3226,3,FALSE)</f>
        <v>417781.44809542701</v>
      </c>
      <c r="V1619" s="1">
        <f>VLOOKUP($E1619,[1]AllProteinsNorm!$A$1:$Q$3226,7,FALSE)</f>
        <v>304157.34183604899</v>
      </c>
      <c r="W1619" s="1">
        <f>VLOOKUP($E1619,[1]AllProteinsNorm!$A$1:$Q$3226,9,FALSE)</f>
        <v>337025.24886670802</v>
      </c>
      <c r="X1619" s="1">
        <f>VLOOKUP($E1619,[1]AllProteinsNorm!$A$1:$Q$3226,12,FALSE)</f>
        <v>390202.102887174</v>
      </c>
      <c r="Y1619" s="29">
        <f>VLOOKUP($E1619,[1]AllProteinsNorm!$A$1:$Q$3226,14,FALSE)</f>
        <v>402924.57366416598</v>
      </c>
      <c r="Z1619" s="25">
        <f t="shared" si="199"/>
        <v>1.0560269313882038</v>
      </c>
      <c r="AA1619" s="1">
        <f t="shared" si="199"/>
        <v>0.66306310373175503</v>
      </c>
      <c r="AB1619" s="1">
        <f t="shared" si="199"/>
        <v>1.1608768974228654</v>
      </c>
      <c r="AC1619" s="1">
        <f t="shared" si="199"/>
        <v>1.1656149324333509</v>
      </c>
      <c r="AD1619" s="1">
        <f t="shared" si="199"/>
        <v>0.95441813502382489</v>
      </c>
      <c r="AE1619" s="1">
        <f t="shared" si="199"/>
        <v>1.0784533760708443</v>
      </c>
      <c r="AF1619" s="1">
        <f t="shared" si="199"/>
        <v>0.95652088048948269</v>
      </c>
      <c r="AG1619" s="1">
        <f t="shared" si="199"/>
        <v>1.5109687570747441</v>
      </c>
      <c r="AH1619" s="1">
        <f t="shared" si="199"/>
        <v>1.441255951652328</v>
      </c>
      <c r="AI1619" s="1">
        <f t="shared" si="199"/>
        <v>1.3573156781261153</v>
      </c>
      <c r="AJ1619" s="1">
        <f t="shared" si="199"/>
        <v>1.1997421524831517</v>
      </c>
      <c r="AK1619" s="1">
        <f t="shared" si="199"/>
        <v>0.8734480328207026</v>
      </c>
      <c r="AL1619" s="1">
        <f t="shared" si="199"/>
        <v>0.9678347359841516</v>
      </c>
      <c r="AM1619" s="1">
        <f t="shared" si="199"/>
        <v>1.1205426017729259</v>
      </c>
      <c r="AN1619" s="29">
        <f t="shared" si="199"/>
        <v>1.1570776957663909</v>
      </c>
      <c r="AO1619" s="1">
        <f t="shared" si="200"/>
        <v>64596.234284723701</v>
      </c>
      <c r="AP1619" s="1">
        <f t="shared" si="201"/>
        <v>74681.58767173221</v>
      </c>
      <c r="AQ1619" s="29">
        <f t="shared" si="202"/>
        <v>42888.075084782817</v>
      </c>
    </row>
    <row r="1620" spans="1:43" x14ac:dyDescent="0.2">
      <c r="A1620" s="26"/>
      <c r="E1620" s="25" t="s">
        <v>3166</v>
      </c>
      <c r="F1620" s="26" t="s">
        <v>3167</v>
      </c>
      <c r="G1620" s="1">
        <v>0.151247554249756</v>
      </c>
      <c r="H1620" s="43">
        <v>2.72093246156901</v>
      </c>
      <c r="I1620" s="1">
        <f>VLOOKUP(F1620,'[1]SUSMB vs SHAM all proteins sum'!$B$2:$E$3214,2,FALSE)</f>
        <v>0.527477677750957</v>
      </c>
      <c r="J1620" s="29">
        <f>VLOOKUP(F1620,'[1]SUSMB vs SHAM all proteins sum'!$B$2:$E$3214,3,FALSE)</f>
        <v>1.6054365079723101</v>
      </c>
      <c r="K1620" s="25">
        <f>VLOOKUP($E1620,[1]AllProteinsNorm!$A$1:$Q$3226,4,FALSE)</f>
        <v>72591.409175434805</v>
      </c>
      <c r="L1620" s="1">
        <f>VLOOKUP($E1620,[1]AllProteinsNorm!$A$1:$Q$3226,5,FALSE)</f>
        <v>63029.9185696575</v>
      </c>
      <c r="M1620" s="1">
        <f>VLOOKUP($E1620,[1]AllProteinsNorm!$A$1:$Q$3226,10,FALSE)</f>
        <v>61116.3530650377</v>
      </c>
      <c r="N1620" s="1">
        <f>VLOOKUP($E1620,[1]AllProteinsNorm!$A$1:$Q$3226,11,FALSE)</f>
        <v>119612.95215529601</v>
      </c>
      <c r="O1620" s="1">
        <f>VLOOKUP($E1620,[1]AllProteinsNorm!$A$1:$Q$3226,15,FALSE)</f>
        <v>6026.5857960363801</v>
      </c>
      <c r="P1620" s="1">
        <f>VLOOKUP($E1620,[1]AllProteinsNorm!$A$1:$Q$3226,6,FALSE)</f>
        <v>85079.690561671101</v>
      </c>
      <c r="Q1620" s="1">
        <f>VLOOKUP($E1620,[1]AllProteinsNorm!$A$1:$Q$3226,8,FALSE)</f>
        <v>255175.45230377701</v>
      </c>
      <c r="R1620" s="1">
        <f>VLOOKUP($E1620,[1]AllProteinsNorm!$A$1:$Q$3226,13,FALSE)</f>
        <v>332094.37662081601</v>
      </c>
      <c r="S1620" s="1">
        <f>VLOOKUP($E1620,[1]AllProteinsNorm!$A$1:$Q$3226,16,FALSE)</f>
        <v>55753.194299984498</v>
      </c>
      <c r="T1620" s="1">
        <f>VLOOKUP($E1620,[1]AllProteinsNorm!$A$1:$Q$3226,17,FALSE)</f>
        <v>74787.961481264894</v>
      </c>
      <c r="U1620" s="1">
        <f>VLOOKUP($E1620,[1]AllProteinsNorm!$A$1:$Q$3226,3,FALSE)</f>
        <v>20002.301912560601</v>
      </c>
      <c r="V1620" s="1">
        <f>VLOOKUP($E1620,[1]AllProteinsNorm!$A$1:$Q$3226,7,FALSE)</f>
        <v>39615.537281540703</v>
      </c>
      <c r="W1620" s="1">
        <f>VLOOKUP($E1620,[1]AllProteinsNorm!$A$1:$Q$3226,9,FALSE)</f>
        <v>72839.157447862803</v>
      </c>
      <c r="X1620" s="1">
        <f>VLOOKUP($E1620,[1]AllProteinsNorm!$A$1:$Q$3226,12,FALSE)</f>
        <v>377664.952130544</v>
      </c>
      <c r="Y1620" s="29">
        <f>VLOOKUP($E1620,[1]AllProteinsNorm!$A$1:$Q$3226,14,FALSE)</f>
        <v>98625.111048967694</v>
      </c>
      <c r="Z1620" s="25">
        <f t="shared" si="199"/>
        <v>1.1258768447460861</v>
      </c>
      <c r="AA1620" s="1">
        <f t="shared" si="199"/>
        <v>0.97758022126705268</v>
      </c>
      <c r="AB1620" s="1">
        <f t="shared" si="199"/>
        <v>0.94790123973151641</v>
      </c>
      <c r="AC1620" s="1">
        <f t="shared" si="199"/>
        <v>1.8551706695472423</v>
      </c>
      <c r="AD1620" s="1">
        <f t="shared" si="199"/>
        <v>9.3471024708102132E-2</v>
      </c>
      <c r="AE1620" s="1">
        <f t="shared" si="199"/>
        <v>1.3195673516965289</v>
      </c>
      <c r="AF1620" s="1">
        <f t="shared" si="199"/>
        <v>3.9577153324315661</v>
      </c>
      <c r="AG1620" s="1">
        <f t="shared" si="199"/>
        <v>5.1507109884607516</v>
      </c>
      <c r="AH1620" s="1">
        <f t="shared" si="199"/>
        <v>0.86471982285507165</v>
      </c>
      <c r="AI1620" s="1">
        <f t="shared" si="199"/>
        <v>1.159944889539527</v>
      </c>
      <c r="AJ1620" s="1">
        <f t="shared" si="199"/>
        <v>0.31023131828928902</v>
      </c>
      <c r="AK1620" s="1">
        <f t="shared" si="199"/>
        <v>0.61442829976850122</v>
      </c>
      <c r="AL1620" s="1">
        <f t="shared" si="199"/>
        <v>1.1297193661466338</v>
      </c>
      <c r="AM1620" s="1">
        <f t="shared" si="199"/>
        <v>5.8575006258427766</v>
      </c>
      <c r="AN1620" s="29">
        <f t="shared" si="199"/>
        <v>1.5296538543863993</v>
      </c>
      <c r="AO1620" s="1">
        <f t="shared" si="200"/>
        <v>36154.268786217639</v>
      </c>
      <c r="AP1620" s="1">
        <f t="shared" si="201"/>
        <v>111727.0878153955</v>
      </c>
      <c r="AQ1620" s="29">
        <f t="shared" si="202"/>
        <v>130780.85315714218</v>
      </c>
    </row>
    <row r="1621" spans="1:43" x14ac:dyDescent="0.2">
      <c r="A1621" s="26"/>
      <c r="E1621" s="25" t="s">
        <v>3168</v>
      </c>
      <c r="F1621" s="26" t="s">
        <v>3169</v>
      </c>
      <c r="G1621" s="1">
        <v>0.48672742875018099</v>
      </c>
      <c r="H1621" s="43">
        <v>0.57613928690733096</v>
      </c>
      <c r="I1621" s="1">
        <f>VLOOKUP(F1621,'[1]SUSMB vs SHAM all proteins sum'!$B$2:$E$3214,2,FALSE)</f>
        <v>0.92363065622525098</v>
      </c>
      <c r="J1621" s="29">
        <f>VLOOKUP(F1621,'[1]SUSMB vs SHAM all proteins sum'!$B$2:$E$3214,3,FALSE)</f>
        <v>0.92579513543652403</v>
      </c>
      <c r="K1621" s="25">
        <f>VLOOKUP($E1621,[1]AllProteinsNorm!$A$1:$Q$3226,4,FALSE)</f>
        <v>15176.5413875831</v>
      </c>
      <c r="L1621" s="1">
        <f>VLOOKUP($E1621,[1]AllProteinsNorm!$A$1:$Q$3226,5,FALSE)</f>
        <v>23475.226694575002</v>
      </c>
      <c r="M1621" s="1">
        <f>VLOOKUP($E1621,[1]AllProteinsNorm!$A$1:$Q$3226,10,FALSE)</f>
        <v>83235.995489551002</v>
      </c>
      <c r="N1621" s="1">
        <f>VLOOKUP($E1621,[1]AllProteinsNorm!$A$1:$Q$3226,11,FALSE)</f>
        <v>5724.5714527529599</v>
      </c>
      <c r="O1621" s="1">
        <f>VLOOKUP($E1621,[1]AllProteinsNorm!$A$1:$Q$3226,15,FALSE)</f>
        <v>65302.714067376699</v>
      </c>
      <c r="P1621" s="1">
        <f>VLOOKUP($E1621,[1]AllProteinsNorm!$A$1:$Q$3226,6,FALSE)</f>
        <v>3722.0177024456302</v>
      </c>
      <c r="Q1621" s="1">
        <f>VLOOKUP($E1621,[1]AllProteinsNorm!$A$1:$Q$3226,8,FALSE)</f>
        <v>21549.7782392388</v>
      </c>
      <c r="R1621" s="1">
        <f>VLOOKUP($E1621,[1]AllProteinsNorm!$A$1:$Q$3226,13,FALSE)</f>
        <v>95431.989892198006</v>
      </c>
      <c r="S1621" s="1">
        <f>VLOOKUP($E1621,[1]AllProteinsNorm!$A$1:$Q$3226,16,FALSE)</f>
        <v>17690.659472765699</v>
      </c>
      <c r="T1621" s="1">
        <f>VLOOKUP($E1621,[1]AllProteinsNorm!$A$1:$Q$3226,17,FALSE)</f>
        <v>5196.92210119224</v>
      </c>
      <c r="U1621" s="1">
        <f>VLOOKUP($E1621,[1]AllProteinsNorm!$A$1:$Q$3226,3,FALSE)</f>
        <v>3019.4524241835702</v>
      </c>
      <c r="V1621" s="1">
        <f>VLOOKUP($E1621,[1]AllProteinsNorm!$A$1:$Q$3226,7,FALSE)</f>
        <v>72574.125838977299</v>
      </c>
      <c r="W1621" s="1">
        <f>VLOOKUP($E1621,[1]AllProteinsNorm!$A$1:$Q$3226,9,FALSE)</f>
        <v>15802.662416281401</v>
      </c>
      <c r="X1621" s="1">
        <f>VLOOKUP($E1621,[1]AllProteinsNorm!$A$1:$Q$3226,12,FALSE)</f>
        <v>87050.711132640194</v>
      </c>
      <c r="Y1621" s="29">
        <f>VLOOKUP($E1621,[1]AllProteinsNorm!$A$1:$Q$3226,14,FALSE)</f>
        <v>25010.9321102506</v>
      </c>
      <c r="Z1621" s="25">
        <f t="shared" ref="Z1621:AN1637" si="203">K1621/AVERAGE($K1621:$O1621)</f>
        <v>0.39334778336443271</v>
      </c>
      <c r="AA1621" s="1">
        <f t="shared" si="203"/>
        <v>0.6084343032097882</v>
      </c>
      <c r="AB1621" s="1">
        <f t="shared" si="203"/>
        <v>2.1573225075335061</v>
      </c>
      <c r="AC1621" s="1">
        <f t="shared" si="203"/>
        <v>0.14837026659407301</v>
      </c>
      <c r="AD1621" s="1">
        <f t="shared" si="203"/>
        <v>1.6925251392981999</v>
      </c>
      <c r="AE1621" s="1">
        <f t="shared" si="203"/>
        <v>9.6467790355581159E-2</v>
      </c>
      <c r="AF1621" s="1">
        <f t="shared" si="203"/>
        <v>0.55853025310067572</v>
      </c>
      <c r="AG1621" s="1">
        <f t="shared" si="203"/>
        <v>2.4734200452854984</v>
      </c>
      <c r="AH1621" s="1">
        <f t="shared" si="203"/>
        <v>0.4585090576408043</v>
      </c>
      <c r="AI1621" s="1">
        <f t="shared" si="203"/>
        <v>0.13469457477934246</v>
      </c>
      <c r="AJ1621" s="1">
        <f t="shared" si="203"/>
        <v>7.8258602384776513E-2</v>
      </c>
      <c r="AK1621" s="1">
        <f t="shared" si="203"/>
        <v>1.8809866358437335</v>
      </c>
      <c r="AL1621" s="1">
        <f t="shared" si="203"/>
        <v>0.40957567827584085</v>
      </c>
      <c r="AM1621" s="1">
        <f t="shared" si="203"/>
        <v>2.2561928564525568</v>
      </c>
      <c r="AN1621" s="29">
        <f t="shared" si="203"/>
        <v>0.64823693713868691</v>
      </c>
      <c r="AO1621" s="1">
        <f t="shared" si="200"/>
        <v>30211.311032953156</v>
      </c>
      <c r="AP1621" s="1">
        <f t="shared" si="201"/>
        <v>34064.005418678549</v>
      </c>
      <c r="AQ1621" s="29">
        <f t="shared" si="202"/>
        <v>33015.741401240091</v>
      </c>
    </row>
    <row r="1622" spans="1:43" x14ac:dyDescent="0.2">
      <c r="A1622" s="26"/>
      <c r="E1622" s="25" t="s">
        <v>3170</v>
      </c>
      <c r="F1622" s="26" t="s">
        <v>3171</v>
      </c>
      <c r="G1622" s="1">
        <v>0.61992411395079405</v>
      </c>
      <c r="H1622" s="1">
        <v>0.82692459382044303</v>
      </c>
      <c r="I1622" s="1">
        <f>VLOOKUP(F1622,'[1]SUSMB vs SHAM all proteins sum'!$B$2:$E$3214,2,FALSE)</f>
        <v>0.50456566098771805</v>
      </c>
      <c r="J1622" s="29">
        <f>VLOOKUP(F1622,'[1]SUSMB vs SHAM all proteins sum'!$B$2:$E$3214,3,FALSE)</f>
        <v>0.79505750603037295</v>
      </c>
      <c r="K1622" s="25">
        <f>VLOOKUP($E1622,[1]AllProteinsNorm!$A$1:$Q$3226,4,FALSE)</f>
        <v>52494.128098894202</v>
      </c>
      <c r="L1622" s="1">
        <f>VLOOKUP($E1622,[1]AllProteinsNorm!$A$1:$Q$3226,5,FALSE)</f>
        <v>24214.513022272102</v>
      </c>
      <c r="M1622" s="1">
        <f>VLOOKUP($E1622,[1]AllProteinsNorm!$A$1:$Q$3226,10,FALSE)</f>
        <v>62879.8086906791</v>
      </c>
      <c r="N1622" s="1">
        <f>VLOOKUP($E1622,[1]AllProteinsNorm!$A$1:$Q$3226,11,FALSE)</f>
        <v>44706.699714508497</v>
      </c>
      <c r="O1622" s="1">
        <f>VLOOKUP($E1622,[1]AllProteinsNorm!$A$1:$Q$3226,15,FALSE)</f>
        <v>91749.803567380499</v>
      </c>
      <c r="P1622" s="1">
        <f>VLOOKUP($E1622,[1]AllProteinsNorm!$A$1:$Q$3226,6,FALSE)</f>
        <v>46532.229503302697</v>
      </c>
      <c r="Q1622" s="1">
        <f>VLOOKUP($E1622,[1]AllProteinsNorm!$A$1:$Q$3226,8,FALSE)</f>
        <v>59754.781638649103</v>
      </c>
      <c r="R1622" s="1">
        <f>VLOOKUP($E1622,[1]AllProteinsNorm!$A$1:$Q$3226,13,FALSE)</f>
        <v>51470.565155032898</v>
      </c>
      <c r="S1622" s="1">
        <f>VLOOKUP($E1622,[1]AllProteinsNorm!$A$1:$Q$3226,16,FALSE)</f>
        <v>13126.348152970701</v>
      </c>
      <c r="T1622" s="1">
        <f>VLOOKUP($E1622,[1]AllProteinsNorm!$A$1:$Q$3226,17,FALSE)</f>
        <v>67480.080816526097</v>
      </c>
      <c r="U1622" s="1">
        <f>VLOOKUP($E1622,[1]AllProteinsNorm!$A$1:$Q$3226,3,FALSE)</f>
        <v>54917.756336172002</v>
      </c>
      <c r="V1622" s="1">
        <f>VLOOKUP($E1622,[1]AllProteinsNorm!$A$1:$Q$3226,7,FALSE)</f>
        <v>27869.5866375269</v>
      </c>
      <c r="W1622" s="1">
        <f>VLOOKUP($E1622,[1]AllProteinsNorm!$A$1:$Q$3226,9,FALSE)</f>
        <v>32589.916457940999</v>
      </c>
      <c r="X1622" s="1">
        <f>VLOOKUP($E1622,[1]AllProteinsNorm!$A$1:$Q$3226,12,FALSE)</f>
        <v>88889.001019232601</v>
      </c>
      <c r="Y1622" s="29">
        <f>VLOOKUP($E1622,[1]AllProteinsNorm!$A$1:$Q$3226,14,FALSE)</f>
        <v>23490.570078090699</v>
      </c>
      <c r="Z1622" s="25">
        <f t="shared" si="203"/>
        <v>0.9508257171626171</v>
      </c>
      <c r="AA1622" s="1">
        <f t="shared" si="203"/>
        <v>0.43859727828550032</v>
      </c>
      <c r="AB1622" s="1">
        <f t="shared" si="203"/>
        <v>1.1389414656193244</v>
      </c>
      <c r="AC1622" s="1">
        <f t="shared" si="203"/>
        <v>0.80977208989812244</v>
      </c>
      <c r="AD1622" s="1">
        <f t="shared" si="203"/>
        <v>1.6618634490344357</v>
      </c>
      <c r="AE1622" s="1">
        <f t="shared" si="203"/>
        <v>0.84283789617957827</v>
      </c>
      <c r="AF1622" s="1">
        <f t="shared" si="203"/>
        <v>1.0823378759320885</v>
      </c>
      <c r="AG1622" s="1">
        <f t="shared" si="203"/>
        <v>0.93228592984917646</v>
      </c>
      <c r="AH1622" s="1">
        <f t="shared" si="203"/>
        <v>0.23775743779879016</v>
      </c>
      <c r="AI1622" s="1">
        <f t="shared" si="203"/>
        <v>1.2222661573822076</v>
      </c>
      <c r="AJ1622" s="1">
        <f t="shared" si="203"/>
        <v>0.99472487579810986</v>
      </c>
      <c r="AK1622" s="1">
        <f t="shared" si="203"/>
        <v>0.50480159708015826</v>
      </c>
      <c r="AL1622" s="1">
        <f t="shared" si="203"/>
        <v>0.59030089289251919</v>
      </c>
      <c r="AM1622" s="1">
        <f t="shared" si="203"/>
        <v>1.6100457556463506</v>
      </c>
      <c r="AN1622" s="29">
        <f t="shared" si="203"/>
        <v>0.42548450559996637</v>
      </c>
      <c r="AO1622" s="1">
        <f t="shared" si="200"/>
        <v>22236.900391273244</v>
      </c>
      <c r="AP1622" s="1">
        <f t="shared" si="201"/>
        <v>18694.833030071186</v>
      </c>
      <c r="AQ1622" s="29">
        <f t="shared" si="202"/>
        <v>24220.665099672235</v>
      </c>
    </row>
    <row r="1623" spans="1:43" x14ac:dyDescent="0.2">
      <c r="A1623" s="26"/>
      <c r="E1623" s="25" t="s">
        <v>3172</v>
      </c>
      <c r="F1623" s="26" t="s">
        <v>3173</v>
      </c>
      <c r="G1623" s="1">
        <v>0.20782680057628</v>
      </c>
      <c r="H1623" s="43">
        <v>2.0613996517346602</v>
      </c>
      <c r="I1623" s="1">
        <f>VLOOKUP(F1623,'[1]SUSMB vs SHAM all proteins sum'!$B$2:$E$3214,2,FALSE)</f>
        <v>0.36364375312337699</v>
      </c>
      <c r="J1623" s="29">
        <f>VLOOKUP(F1623,'[1]SUSMB vs SHAM all proteins sum'!$B$2:$E$3214,3,FALSE)</f>
        <v>1.82388957320193</v>
      </c>
      <c r="K1623" s="25">
        <f>VLOOKUP($E1623,[1]AllProteinsNorm!$A$1:$Q$3226,4,FALSE)</f>
        <v>19756.759735410498</v>
      </c>
      <c r="L1623" s="1">
        <f>VLOOKUP($E1623,[1]AllProteinsNorm!$A$1:$Q$3226,5,FALSE)</f>
        <v>5349.0702335659998</v>
      </c>
      <c r="M1623" s="1">
        <f>VLOOKUP($E1623,[1]AllProteinsNorm!$A$1:$Q$3226,10,FALSE)</f>
        <v>9617.9251844960509</v>
      </c>
      <c r="N1623" s="1">
        <f>VLOOKUP($E1623,[1]AllProteinsNorm!$A$1:$Q$3226,11,FALSE)</f>
        <v>2237.9071460667001</v>
      </c>
      <c r="O1623" s="1">
        <f>VLOOKUP($E1623,[1]AllProteinsNorm!$A$1:$Q$3226,15,FALSE)</f>
        <v>20763.548874312699</v>
      </c>
      <c r="P1623" s="1">
        <f>VLOOKUP($E1623,[1]AllProteinsNorm!$A$1:$Q$3226,6,FALSE)</f>
        <v>21815.428406040399</v>
      </c>
      <c r="Q1623" s="1">
        <f>VLOOKUP($E1623,[1]AllProteinsNorm!$A$1:$Q$3226,8,FALSE)</f>
        <v>41712.3920312509</v>
      </c>
      <c r="R1623" s="1">
        <f>VLOOKUP($E1623,[1]AllProteinsNorm!$A$1:$Q$3226,13,FALSE)</f>
        <v>8276.1017381461406</v>
      </c>
      <c r="S1623" s="1">
        <f>VLOOKUP($E1623,[1]AllProteinsNorm!$A$1:$Q$3226,16,FALSE)</f>
        <v>8619.4359230653699</v>
      </c>
      <c r="T1623" s="1">
        <f>VLOOKUP($E1623,[1]AllProteinsNorm!$A$1:$Q$3226,17,FALSE)</f>
        <v>27082.9859569373</v>
      </c>
      <c r="U1623" s="1">
        <f>VLOOKUP($E1623,[1]AllProteinsNorm!$A$1:$Q$3226,3,FALSE)</f>
        <v>11914.540015684201</v>
      </c>
      <c r="V1623" s="1">
        <f>VLOOKUP($E1623,[1]AllProteinsNorm!$A$1:$Q$3226,7,FALSE)</f>
        <v>24640.173124213499</v>
      </c>
      <c r="W1623" s="1">
        <f>VLOOKUP($E1623,[1]AllProteinsNorm!$A$1:$Q$3226,9,FALSE)</f>
        <v>60506.653194945196</v>
      </c>
      <c r="X1623" s="1">
        <f>VLOOKUP($E1623,[1]AllProteinsNorm!$A$1:$Q$3226,12,FALSE)</f>
        <v>14883.3240867802</v>
      </c>
      <c r="Y1623" s="29">
        <f>VLOOKUP($E1623,[1]AllProteinsNorm!$A$1:$Q$3226,14,FALSE)</f>
        <v>3605.6839625241601</v>
      </c>
      <c r="Z1623" s="25">
        <f t="shared" si="203"/>
        <v>1.7112765231736222</v>
      </c>
      <c r="AA1623" s="1">
        <f t="shared" si="203"/>
        <v>0.46332184194667725</v>
      </c>
      <c r="AB1623" s="1">
        <f t="shared" si="203"/>
        <v>0.83307838888017149</v>
      </c>
      <c r="AC1623" s="1">
        <f t="shared" si="203"/>
        <v>0.19384139967255892</v>
      </c>
      <c r="AD1623" s="1">
        <f t="shared" si="203"/>
        <v>1.7984818463269701</v>
      </c>
      <c r="AE1623" s="1">
        <f t="shared" si="203"/>
        <v>1.8895927760522626</v>
      </c>
      <c r="AF1623" s="1">
        <f t="shared" si="203"/>
        <v>3.6130133769129937</v>
      </c>
      <c r="AG1623" s="1">
        <f t="shared" si="203"/>
        <v>0.71685330983206552</v>
      </c>
      <c r="AH1623" s="1">
        <f t="shared" si="203"/>
        <v>0.74659197842568958</v>
      </c>
      <c r="AI1623" s="1">
        <f t="shared" si="203"/>
        <v>2.3458542122410808</v>
      </c>
      <c r="AJ1623" s="1">
        <f t="shared" si="203"/>
        <v>1.0320048877604786</v>
      </c>
      <c r="AK1623" s="1">
        <f t="shared" si="203"/>
        <v>2.134264442100029</v>
      </c>
      <c r="AL1623" s="1">
        <f t="shared" si="203"/>
        <v>5.2409209047946428</v>
      </c>
      <c r="AM1623" s="1">
        <f t="shared" si="203"/>
        <v>1.2891528488268196</v>
      </c>
      <c r="AN1623" s="29">
        <f t="shared" si="203"/>
        <v>0.31231448869583722</v>
      </c>
      <c r="AO1623" s="1">
        <f t="shared" si="200"/>
        <v>7498.5302786366201</v>
      </c>
      <c r="AP1623" s="1">
        <f t="shared" si="201"/>
        <v>12494.722302077336</v>
      </c>
      <c r="AQ1623" s="29">
        <f t="shared" si="202"/>
        <v>19871.013888960682</v>
      </c>
    </row>
    <row r="1624" spans="1:43" x14ac:dyDescent="0.2">
      <c r="A1624" s="26"/>
      <c r="E1624" s="25" t="s">
        <v>3174</v>
      </c>
      <c r="F1624" s="26" t="s">
        <v>3175</v>
      </c>
      <c r="G1624" s="1">
        <v>0.78714086781138304</v>
      </c>
      <c r="H1624" s="1">
        <v>1.19836495895094</v>
      </c>
      <c r="I1624" s="1">
        <f>VLOOKUP(F1624,'[1]SUSMB vs SHAM all proteins sum'!$B$2:$E$3214,2,FALSE)</f>
        <v>0.31387039284067803</v>
      </c>
      <c r="J1624" s="29">
        <f>VLOOKUP(F1624,'[1]SUSMB vs SHAM all proteins sum'!$B$2:$E$3214,3,FALSE)</f>
        <v>2.0776352180613298</v>
      </c>
      <c r="K1624" s="25">
        <f>VLOOKUP($E1624,[1]AllProteinsNorm!$A$1:$Q$3226,4,FALSE)</f>
        <v>15726.5782978153</v>
      </c>
      <c r="L1624" s="1">
        <f>VLOOKUP($E1624,[1]AllProteinsNorm!$A$1:$Q$3226,5,FALSE)</f>
        <v>19590.481534996099</v>
      </c>
      <c r="M1624" s="1">
        <f>VLOOKUP($E1624,[1]AllProteinsNorm!$A$1:$Q$3226,10,FALSE)</f>
        <v>23903.253185925299</v>
      </c>
      <c r="N1624" s="1">
        <f>VLOOKUP($E1624,[1]AllProteinsNorm!$A$1:$Q$3226,11,FALSE)</f>
        <v>12551.489141651</v>
      </c>
      <c r="O1624" s="1">
        <f>VLOOKUP($E1624,[1]AllProteinsNorm!$A$1:$Q$3226,15,FALSE)</f>
        <v>231538.61803159901</v>
      </c>
      <c r="P1624" s="1">
        <f>VLOOKUP($E1624,[1]AllProteinsNorm!$A$1:$Q$3226,6,FALSE)</f>
        <v>12330.0703989911</v>
      </c>
      <c r="Q1624" s="1">
        <f>VLOOKUP($E1624,[1]AllProteinsNorm!$A$1:$Q$3226,8,FALSE)</f>
        <v>59688.443658149001</v>
      </c>
      <c r="R1624" s="1">
        <f>VLOOKUP($E1624,[1]AllProteinsNorm!$A$1:$Q$3226,13,FALSE)</f>
        <v>103454.83996011601</v>
      </c>
      <c r="S1624" s="1">
        <f>VLOOKUP($E1624,[1]AllProteinsNorm!$A$1:$Q$3226,16,FALSE)</f>
        <v>33233.402732601702</v>
      </c>
      <c r="T1624" s="1">
        <f>VLOOKUP($E1624,[1]AllProteinsNorm!$A$1:$Q$3226,17,FALSE)</f>
        <v>20903.505740976401</v>
      </c>
      <c r="U1624" s="1">
        <f>VLOOKUP($E1624,[1]AllProteinsNorm!$A$1:$Q$3226,3,FALSE)</f>
        <v>148126.385732642</v>
      </c>
      <c r="V1624" s="1">
        <f>VLOOKUP($E1624,[1]AllProteinsNorm!$A$1:$Q$3226,7,FALSE)</f>
        <v>41952.972563051597</v>
      </c>
      <c r="W1624" s="1">
        <f>VLOOKUP($E1624,[1]AllProteinsNorm!$A$1:$Q$3226,9,FALSE)</f>
        <v>14473.381663177701</v>
      </c>
      <c r="X1624" s="1">
        <f>VLOOKUP($E1624,[1]AllProteinsNorm!$A$1:$Q$3226,12,FALSE)</f>
        <v>138578.81187271801</v>
      </c>
      <c r="Y1624" s="29">
        <f>VLOOKUP($E1624,[1]AllProteinsNorm!$A$1:$Q$3226,14,FALSE)</f>
        <v>66472.120839157695</v>
      </c>
      <c r="Z1624" s="25">
        <f t="shared" si="203"/>
        <v>0.2592488957000032</v>
      </c>
      <c r="AA1624" s="1">
        <f t="shared" si="203"/>
        <v>0.32294441982237032</v>
      </c>
      <c r="AB1624" s="1">
        <f t="shared" si="203"/>
        <v>0.39403943278300879</v>
      </c>
      <c r="AC1624" s="1">
        <f t="shared" si="203"/>
        <v>0.20690830756335821</v>
      </c>
      <c r="AD1624" s="1">
        <f t="shared" si="203"/>
        <v>3.8168589441312597</v>
      </c>
      <c r="AE1624" s="1">
        <f t="shared" si="203"/>
        <v>0.2032582723532301</v>
      </c>
      <c r="AF1624" s="1">
        <f t="shared" si="203"/>
        <v>0.98394977034366227</v>
      </c>
      <c r="AG1624" s="1">
        <f t="shared" si="203"/>
        <v>1.7054283841391287</v>
      </c>
      <c r="AH1624" s="1">
        <f t="shared" si="203"/>
        <v>0.54784472474710766</v>
      </c>
      <c r="AI1624" s="1">
        <f t="shared" si="203"/>
        <v>0.3445893109729809</v>
      </c>
      <c r="AJ1624" s="1">
        <f t="shared" si="203"/>
        <v>2.4418281712656342</v>
      </c>
      <c r="AK1624" s="1">
        <f t="shared" si="203"/>
        <v>0.69158475558631616</v>
      </c>
      <c r="AL1624" s="1">
        <f t="shared" si="203"/>
        <v>0.23859024780646293</v>
      </c>
      <c r="AM1624" s="1">
        <f t="shared" si="203"/>
        <v>2.2844386913084231</v>
      </c>
      <c r="AN1624" s="29">
        <f t="shared" si="203"/>
        <v>1.0957770721672333</v>
      </c>
      <c r="AO1624" s="1">
        <f t="shared" si="200"/>
        <v>85522.753773307093</v>
      </c>
      <c r="AP1624" s="1">
        <f t="shared" si="201"/>
        <v>32908.618733631753</v>
      </c>
      <c r="AQ1624" s="29">
        <f t="shared" si="202"/>
        <v>52874.479760460017</v>
      </c>
    </row>
    <row r="1625" spans="1:43" x14ac:dyDescent="0.2">
      <c r="A1625" s="26"/>
      <c r="E1625" s="25" t="s">
        <v>3176</v>
      </c>
      <c r="F1625" s="26" t="s">
        <v>3177</v>
      </c>
      <c r="G1625" s="1">
        <v>0.80813830515073304</v>
      </c>
      <c r="H1625" s="1">
        <v>0.90850928164612199</v>
      </c>
      <c r="I1625" s="1">
        <f>VLOOKUP(F1625,'[1]SUSMB vs SHAM all proteins sum'!$B$2:$E$3214,2,FALSE)</f>
        <v>0.62795747729927798</v>
      </c>
      <c r="J1625" s="29">
        <f>VLOOKUP(F1625,'[1]SUSMB vs SHAM all proteins sum'!$B$2:$E$3214,3,FALSE)</f>
        <v>0.88459568006157796</v>
      </c>
      <c r="K1625" s="25">
        <f>VLOOKUP($E1625,[1]AllProteinsNorm!$A$1:$Q$3226,4,FALSE)</f>
        <v>112552.63878576799</v>
      </c>
      <c r="L1625" s="1">
        <f>VLOOKUP($E1625,[1]AllProteinsNorm!$A$1:$Q$3226,5,FALSE)</f>
        <v>64959.1239126031</v>
      </c>
      <c r="M1625" s="1">
        <f>VLOOKUP($E1625,[1]AllProteinsNorm!$A$1:$Q$3226,10,FALSE)</f>
        <v>104166.454900183</v>
      </c>
      <c r="N1625" s="1">
        <f>VLOOKUP($E1625,[1]AllProteinsNorm!$A$1:$Q$3226,11,FALSE)</f>
        <v>193626.41363081001</v>
      </c>
      <c r="O1625" s="1">
        <f>VLOOKUP($E1625,[1]AllProteinsNorm!$A$1:$Q$3226,15,FALSE)</f>
        <v>60876.794087605304</v>
      </c>
      <c r="P1625" s="1">
        <f>VLOOKUP($E1625,[1]AllProteinsNorm!$A$1:$Q$3226,6,FALSE)</f>
        <v>26700.576067310401</v>
      </c>
      <c r="Q1625" s="1">
        <f>VLOOKUP($E1625,[1]AllProteinsNorm!$A$1:$Q$3226,8,FALSE)</f>
        <v>81197.243042437796</v>
      </c>
      <c r="R1625" s="1">
        <f>VLOOKUP($E1625,[1]AllProteinsNorm!$A$1:$Q$3226,13,FALSE)</f>
        <v>122349.69478351899</v>
      </c>
      <c r="S1625" s="1">
        <f>VLOOKUP($E1625,[1]AllProteinsNorm!$A$1:$Q$3226,16,FALSE)</f>
        <v>135790.96360729099</v>
      </c>
      <c r="T1625" s="1">
        <f>VLOOKUP($E1625,[1]AllProteinsNorm!$A$1:$Q$3226,17,FALSE)</f>
        <v>154259.26824626699</v>
      </c>
      <c r="U1625" s="1">
        <f>VLOOKUP($E1625,[1]AllProteinsNorm!$A$1:$Q$3226,3,FALSE)</f>
        <v>100237.652711952</v>
      </c>
      <c r="V1625" s="1">
        <f>VLOOKUP($E1625,[1]AllProteinsNorm!$A$1:$Q$3226,7,FALSE)</f>
        <v>67322.159724525394</v>
      </c>
      <c r="W1625" s="1">
        <f>VLOOKUP($E1625,[1]AllProteinsNorm!$A$1:$Q$3226,9,FALSE)</f>
        <v>106256.122381669</v>
      </c>
      <c r="X1625" s="1">
        <f>VLOOKUP($E1625,[1]AllProteinsNorm!$A$1:$Q$3226,12,FALSE)</f>
        <v>61490.491657449798</v>
      </c>
      <c r="Y1625" s="29">
        <f>VLOOKUP($E1625,[1]AllProteinsNorm!$A$1:$Q$3226,14,FALSE)</f>
        <v>110284.20416664499</v>
      </c>
      <c r="Z1625" s="25">
        <f t="shared" si="203"/>
        <v>1.0495760713757596</v>
      </c>
      <c r="AA1625" s="1">
        <f t="shared" si="203"/>
        <v>0.6057569401457894</v>
      </c>
      <c r="AB1625" s="1">
        <f t="shared" si="203"/>
        <v>0.97137321419334777</v>
      </c>
      <c r="AC1625" s="1">
        <f t="shared" si="203"/>
        <v>1.805605383628738</v>
      </c>
      <c r="AD1625" s="1">
        <f t="shared" si="203"/>
        <v>0.56768839065636534</v>
      </c>
      <c r="AE1625" s="1">
        <f t="shared" si="203"/>
        <v>0.24898826037778229</v>
      </c>
      <c r="AF1625" s="1">
        <f t="shared" si="203"/>
        <v>0.75718067811130507</v>
      </c>
      <c r="AG1625" s="1">
        <f t="shared" si="203"/>
        <v>1.1409355957378666</v>
      </c>
      <c r="AH1625" s="1">
        <f t="shared" si="203"/>
        <v>1.2662781401557943</v>
      </c>
      <c r="AI1625" s="1">
        <f t="shared" si="203"/>
        <v>1.4384988080767156</v>
      </c>
      <c r="AJ1625" s="1">
        <f t="shared" si="203"/>
        <v>0.93473634090080093</v>
      </c>
      <c r="AK1625" s="1">
        <f t="shared" si="203"/>
        <v>0.62779272598567903</v>
      </c>
      <c r="AL1625" s="1">
        <f t="shared" si="203"/>
        <v>0.99085978518236206</v>
      </c>
      <c r="AM1625" s="1">
        <f t="shared" si="203"/>
        <v>0.5734112443479279</v>
      </c>
      <c r="AN1625" s="29">
        <f t="shared" si="203"/>
        <v>1.0284224607505688</v>
      </c>
      <c r="AO1625" s="1">
        <f t="shared" si="200"/>
        <v>47827.821498644909</v>
      </c>
      <c r="AP1625" s="1">
        <f t="shared" si="201"/>
        <v>45537.939446277087</v>
      </c>
      <c r="AQ1625" s="29">
        <f t="shared" si="202"/>
        <v>20511.986663800843</v>
      </c>
    </row>
    <row r="1626" spans="1:43" x14ac:dyDescent="0.2">
      <c r="A1626" s="26"/>
      <c r="E1626" s="25" t="s">
        <v>3178</v>
      </c>
      <c r="F1626" s="26" t="s">
        <v>3179</v>
      </c>
      <c r="G1626" s="1">
        <v>0.13802104408082599</v>
      </c>
      <c r="H1626" s="1">
        <v>1.1970670943232999</v>
      </c>
      <c r="I1626" s="1">
        <f>VLOOKUP(F1626,'[1]SUSMB vs SHAM all proteins sum'!$B$2:$E$3214,2,FALSE)</f>
        <v>0.51884571059677698</v>
      </c>
      <c r="J1626" s="29">
        <f>VLOOKUP(F1626,'[1]SUSMB vs SHAM all proteins sum'!$B$2:$E$3214,3,FALSE)</f>
        <v>1.1101771078764</v>
      </c>
      <c r="K1626" s="25">
        <f>VLOOKUP($E1626,[1]AllProteinsNorm!$A$1:$Q$3226,4,FALSE)</f>
        <v>170171.204780623</v>
      </c>
      <c r="L1626" s="1">
        <f>VLOOKUP($E1626,[1]AllProteinsNorm!$A$1:$Q$3226,5,FALSE)</f>
        <v>120915.15679915099</v>
      </c>
      <c r="M1626" s="1">
        <f>VLOOKUP($E1626,[1]AllProteinsNorm!$A$1:$Q$3226,10,FALSE)</f>
        <v>149398.246476303</v>
      </c>
      <c r="N1626" s="1">
        <f>VLOOKUP($E1626,[1]AllProteinsNorm!$A$1:$Q$3226,11,FALSE)</f>
        <v>121109.105259213</v>
      </c>
      <c r="O1626" s="1">
        <f>VLOOKUP($E1626,[1]AllProteinsNorm!$A$1:$Q$3226,15,FALSE)</f>
        <v>179811.450672999</v>
      </c>
      <c r="P1626" s="1">
        <f>VLOOKUP($E1626,[1]AllProteinsNorm!$A$1:$Q$3226,6,FALSE)</f>
        <v>144916.55686927901</v>
      </c>
      <c r="Q1626" s="1">
        <f>VLOOKUP($E1626,[1]AllProteinsNorm!$A$1:$Q$3226,8,FALSE)</f>
        <v>149800.76250030901</v>
      </c>
      <c r="R1626" s="1">
        <f>VLOOKUP($E1626,[1]AllProteinsNorm!$A$1:$Q$3226,13,FALSE)</f>
        <v>199881.93233187901</v>
      </c>
      <c r="S1626" s="1">
        <f>VLOOKUP($E1626,[1]AllProteinsNorm!$A$1:$Q$3226,16,FALSE)</f>
        <v>196817.920403272</v>
      </c>
      <c r="T1626" s="1">
        <f>VLOOKUP($E1626,[1]AllProteinsNorm!$A$1:$Q$3226,17,FALSE)</f>
        <v>192676.48408176299</v>
      </c>
      <c r="U1626" s="1">
        <f>VLOOKUP($E1626,[1]AllProteinsNorm!$A$1:$Q$3226,3,FALSE)</f>
        <v>143309.463763782</v>
      </c>
      <c r="V1626" s="1">
        <f>VLOOKUP($E1626,[1]AllProteinsNorm!$A$1:$Q$3226,7,FALSE)</f>
        <v>134039.37225631101</v>
      </c>
      <c r="W1626" s="1">
        <f>VLOOKUP($E1626,[1]AllProteinsNorm!$A$1:$Q$3226,9,FALSE)</f>
        <v>141724.65591183599</v>
      </c>
      <c r="X1626" s="1">
        <f>VLOOKUP($E1626,[1]AllProteinsNorm!$A$1:$Q$3226,12,FALSE)</f>
        <v>272238.87105676701</v>
      </c>
      <c r="Y1626" s="29">
        <f>VLOOKUP($E1626,[1]AllProteinsNorm!$A$1:$Q$3226,14,FALSE)</f>
        <v>152322.827975024</v>
      </c>
      <c r="Z1626" s="25">
        <f t="shared" si="203"/>
        <v>1.147626244368261</v>
      </c>
      <c r="AA1626" s="1">
        <f t="shared" si="203"/>
        <v>0.81544587677744385</v>
      </c>
      <c r="AB1626" s="1">
        <f t="shared" si="203"/>
        <v>1.0075344341590182</v>
      </c>
      <c r="AC1626" s="1">
        <f t="shared" si="203"/>
        <v>0.81675385566323067</v>
      </c>
      <c r="AD1626" s="1">
        <f t="shared" si="203"/>
        <v>1.2126395890320452</v>
      </c>
      <c r="AE1626" s="1">
        <f t="shared" si="203"/>
        <v>0.97731013963889823</v>
      </c>
      <c r="AF1626" s="1">
        <f t="shared" si="203"/>
        <v>1.0102489824489218</v>
      </c>
      <c r="AG1626" s="1">
        <f t="shared" si="203"/>
        <v>1.3479939312577829</v>
      </c>
      <c r="AH1626" s="1">
        <f t="shared" si="203"/>
        <v>1.3273303853490617</v>
      </c>
      <c r="AI1626" s="1">
        <f t="shared" si="203"/>
        <v>1.2994007422694889</v>
      </c>
      <c r="AJ1626" s="1">
        <f t="shared" si="203"/>
        <v>0.96647198269343082</v>
      </c>
      <c r="AK1626" s="1">
        <f t="shared" si="203"/>
        <v>0.90395494101541096</v>
      </c>
      <c r="AL1626" s="1">
        <f t="shared" si="203"/>
        <v>0.95578411640301575</v>
      </c>
      <c r="AM1626" s="1">
        <f t="shared" si="203"/>
        <v>1.8359655710535836</v>
      </c>
      <c r="AN1626" s="29">
        <f t="shared" si="203"/>
        <v>1.0272576680989371</v>
      </c>
      <c r="AO1626" s="1">
        <f t="shared" si="200"/>
        <v>24338.446386576543</v>
      </c>
      <c r="AP1626" s="1">
        <f t="shared" si="201"/>
        <v>24211.842149584598</v>
      </c>
      <c r="AQ1626" s="29">
        <f t="shared" si="202"/>
        <v>52081.116659592313</v>
      </c>
    </row>
    <row r="1627" spans="1:43" x14ac:dyDescent="0.2">
      <c r="A1627" s="26"/>
      <c r="E1627" s="25" t="s">
        <v>3180</v>
      </c>
      <c r="F1627" s="26" t="s">
        <v>3181</v>
      </c>
      <c r="G1627" s="1">
        <v>0.97425416603973702</v>
      </c>
      <c r="H1627" s="1">
        <v>1.0059488862436601</v>
      </c>
      <c r="I1627" s="1">
        <f>VLOOKUP(F1627,'[1]SUSMB vs SHAM all proteins sum'!$B$2:$E$3214,2,FALSE)</f>
        <v>0.82698763334851999</v>
      </c>
      <c r="J1627" s="29">
        <f>VLOOKUP(F1627,'[1]SUSMB vs SHAM all proteins sum'!$B$2:$E$3214,3,FALSE)</f>
        <v>1.04425131950754</v>
      </c>
      <c r="K1627" s="25">
        <f>VLOOKUP($E1627,[1]AllProteinsNorm!$A$1:$Q$3226,4,FALSE)</f>
        <v>16976.6990913638</v>
      </c>
      <c r="L1627" s="1">
        <f>VLOOKUP($E1627,[1]AllProteinsNorm!$A$1:$Q$3226,5,FALSE)</f>
        <v>31724.841800643</v>
      </c>
      <c r="M1627" s="1">
        <f>VLOOKUP($E1627,[1]AllProteinsNorm!$A$1:$Q$3226,10,FALSE)</f>
        <v>28146.669289246402</v>
      </c>
      <c r="N1627" s="1">
        <f>VLOOKUP($E1627,[1]AllProteinsNorm!$A$1:$Q$3226,11,FALSE)</f>
        <v>42161.725973550601</v>
      </c>
      <c r="O1627" s="1">
        <f>VLOOKUP($E1627,[1]AllProteinsNorm!$A$1:$Q$3226,15,FALSE)</f>
        <v>24757.229680107801</v>
      </c>
      <c r="P1627" s="1">
        <f>VLOOKUP($E1627,[1]AllProteinsNorm!$A$1:$Q$3226,6,FALSE)</f>
        <v>30142.584163928201</v>
      </c>
      <c r="Q1627" s="1">
        <f>VLOOKUP($E1627,[1]AllProteinsNorm!$A$1:$Q$3226,8,FALSE)</f>
        <v>27258.974882168201</v>
      </c>
      <c r="R1627" s="1">
        <f>VLOOKUP($E1627,[1]AllProteinsNorm!$A$1:$Q$3226,13,FALSE)</f>
        <v>25861.723859574799</v>
      </c>
      <c r="S1627" s="1">
        <f>VLOOKUP($E1627,[1]AllProteinsNorm!$A$1:$Q$3226,16,FALSE)</f>
        <v>37237.784529026299</v>
      </c>
      <c r="T1627" s="1">
        <f>VLOOKUP($E1627,[1]AllProteinsNorm!$A$1:$Q$3226,17,FALSE)</f>
        <v>20599.108145010199</v>
      </c>
      <c r="U1627" s="1">
        <f>VLOOKUP($E1627,[1]AllProteinsNorm!$A$1:$Q$3226,3,FALSE)</f>
        <v>24811.053372221599</v>
      </c>
      <c r="V1627" s="1">
        <f>VLOOKUP($E1627,[1]AllProteinsNorm!$A$1:$Q$3226,7,FALSE)</f>
        <v>20622.589641766499</v>
      </c>
      <c r="W1627" s="1">
        <f>VLOOKUP($E1627,[1]AllProteinsNorm!$A$1:$Q$3226,9,FALSE)</f>
        <v>35232.718091045601</v>
      </c>
      <c r="X1627" s="1">
        <f>VLOOKUP($E1627,[1]AllProteinsNorm!$A$1:$Q$3226,12,FALSE)</f>
        <v>27158.332152265601</v>
      </c>
      <c r="Y1627" s="29">
        <f>VLOOKUP($E1627,[1]AllProteinsNorm!$A$1:$Q$3226,14,FALSE)</f>
        <v>40131.710394627902</v>
      </c>
      <c r="Z1627" s="25">
        <f t="shared" si="203"/>
        <v>0.59042337632426478</v>
      </c>
      <c r="AA1627" s="1">
        <f t="shared" si="203"/>
        <v>1.1033410033648698</v>
      </c>
      <c r="AB1627" s="1">
        <f t="shared" si="203"/>
        <v>0.97889768939200383</v>
      </c>
      <c r="AC1627" s="1">
        <f t="shared" si="203"/>
        <v>1.4663197166300501</v>
      </c>
      <c r="AD1627" s="1">
        <f t="shared" si="203"/>
        <v>0.86101821428881131</v>
      </c>
      <c r="AE1627" s="1">
        <f t="shared" si="203"/>
        <v>1.0483125263295878</v>
      </c>
      <c r="AF1627" s="1">
        <f t="shared" si="203"/>
        <v>0.94802504883033534</v>
      </c>
      <c r="AG1627" s="1">
        <f t="shared" si="203"/>
        <v>0.89943081611805287</v>
      </c>
      <c r="AH1627" s="1">
        <f t="shared" si="203"/>
        <v>1.2950726375098258</v>
      </c>
      <c r="AI1627" s="1">
        <f t="shared" si="203"/>
        <v>0.71640516891959305</v>
      </c>
      <c r="AJ1627" s="1">
        <f t="shared" si="203"/>
        <v>0.86289011917756753</v>
      </c>
      <c r="AK1627" s="1">
        <f t="shared" si="203"/>
        <v>0.71722181911297811</v>
      </c>
      <c r="AL1627" s="1">
        <f t="shared" si="203"/>
        <v>1.225339523333981</v>
      </c>
      <c r="AM1627" s="1">
        <f t="shared" si="203"/>
        <v>0.94452485011256382</v>
      </c>
      <c r="AN1627" s="29">
        <f t="shared" si="203"/>
        <v>1.3957189098626073</v>
      </c>
      <c r="AO1627" s="1">
        <f t="shared" si="200"/>
        <v>8290.245538637937</v>
      </c>
      <c r="AP1627" s="1">
        <f t="shared" si="201"/>
        <v>5469.5483537531727</v>
      </c>
      <c r="AQ1627" s="29">
        <f t="shared" si="202"/>
        <v>7101.1788489472874</v>
      </c>
    </row>
    <row r="1628" spans="1:43" x14ac:dyDescent="0.2">
      <c r="A1628" s="26"/>
      <c r="E1628" s="25" t="s">
        <v>3182</v>
      </c>
      <c r="F1628" s="26" t="s">
        <v>3183</v>
      </c>
      <c r="G1628" s="43">
        <v>1.9125863023397999E-2</v>
      </c>
      <c r="H1628" s="1">
        <v>0.74472971577805702</v>
      </c>
      <c r="I1628" s="1">
        <f>VLOOKUP(F1628,'[1]SUSMB vs SHAM all proteins sum'!$B$2:$E$3214,2,FALSE)</f>
        <v>0.33884263209662402</v>
      </c>
      <c r="J1628" s="29">
        <f>VLOOKUP(F1628,'[1]SUSMB vs SHAM all proteins sum'!$B$2:$E$3214,3,FALSE)</f>
        <v>0.84150665385200196</v>
      </c>
      <c r="K1628" s="25">
        <f>VLOOKUP($E1628,[1]AllProteinsNorm!$A$1:$Q$3226,4,FALSE)</f>
        <v>63174.795069915301</v>
      </c>
      <c r="L1628" s="1">
        <f>VLOOKUP($E1628,[1]AllProteinsNorm!$A$1:$Q$3226,5,FALSE)</f>
        <v>71663.867246217706</v>
      </c>
      <c r="M1628" s="1">
        <f>VLOOKUP($E1628,[1]AllProteinsNorm!$A$1:$Q$3226,10,FALSE)</f>
        <v>73183.484330711493</v>
      </c>
      <c r="N1628" s="1">
        <f>VLOOKUP($E1628,[1]AllProteinsNorm!$A$1:$Q$3226,11,FALSE)</f>
        <v>73903.620365166702</v>
      </c>
      <c r="O1628" s="1">
        <f>VLOOKUP($E1628,[1]AllProteinsNorm!$A$1:$Q$3226,15,FALSE)</f>
        <v>85323.369402437995</v>
      </c>
      <c r="P1628" s="1">
        <f>VLOOKUP($E1628,[1]AllProteinsNorm!$A$1:$Q$3226,6,FALSE)</f>
        <v>76020.316068065396</v>
      </c>
      <c r="Q1628" s="1">
        <f>VLOOKUP($E1628,[1]AllProteinsNorm!$A$1:$Q$3226,8,FALSE)</f>
        <v>47973.182020731801</v>
      </c>
      <c r="R1628" s="1">
        <f>VLOOKUP($E1628,[1]AllProteinsNorm!$A$1:$Q$3226,13,FALSE)</f>
        <v>55566.782693084198</v>
      </c>
      <c r="S1628" s="1">
        <f>VLOOKUP($E1628,[1]AllProteinsNorm!$A$1:$Q$3226,16,FALSE)</f>
        <v>50702.569892521497</v>
      </c>
      <c r="T1628" s="1">
        <f>VLOOKUP($E1628,[1]AllProteinsNorm!$A$1:$Q$3226,17,FALSE)</f>
        <v>46581.221323893798</v>
      </c>
      <c r="U1628" s="1">
        <f>VLOOKUP($E1628,[1]AllProteinsNorm!$A$1:$Q$3226,3,FALSE)</f>
        <v>33266.470455671501</v>
      </c>
      <c r="V1628" s="1">
        <f>VLOOKUP($E1628,[1]AllProteinsNorm!$A$1:$Q$3226,7,FALSE)</f>
        <v>66217.6665150146</v>
      </c>
      <c r="W1628" s="1">
        <f>VLOOKUP($E1628,[1]AllProteinsNorm!$A$1:$Q$3226,9,FALSE)</f>
        <v>85236.270736214807</v>
      </c>
      <c r="X1628" s="1">
        <f>VLOOKUP($E1628,[1]AllProteinsNorm!$A$1:$Q$3226,12,FALSE)</f>
        <v>62501.595962402702</v>
      </c>
      <c r="Y1628" s="29">
        <f>VLOOKUP($E1628,[1]AllProteinsNorm!$A$1:$Q$3226,14,FALSE)</f>
        <v>75124.657233602993</v>
      </c>
      <c r="Z1628" s="25">
        <f t="shared" si="203"/>
        <v>0.86010815010632291</v>
      </c>
      <c r="AA1628" s="1">
        <f t="shared" si="203"/>
        <v>0.97568462578143911</v>
      </c>
      <c r="AB1628" s="1">
        <f t="shared" si="203"/>
        <v>0.99637381104856071</v>
      </c>
      <c r="AC1628" s="1">
        <f t="shared" si="203"/>
        <v>1.0061782729662399</v>
      </c>
      <c r="AD1628" s="1">
        <f t="shared" si="203"/>
        <v>1.1616551400974378</v>
      </c>
      <c r="AE1628" s="1">
        <f t="shared" si="203"/>
        <v>1.0349965259315779</v>
      </c>
      <c r="AF1628" s="1">
        <f t="shared" si="203"/>
        <v>0.65314220326161576</v>
      </c>
      <c r="AG1628" s="1">
        <f t="shared" si="203"/>
        <v>0.7565270709088312</v>
      </c>
      <c r="AH1628" s="1">
        <f t="shared" si="203"/>
        <v>0.69030209829142353</v>
      </c>
      <c r="AI1628" s="1">
        <f t="shared" si="203"/>
        <v>0.63419102599775501</v>
      </c>
      <c r="AJ1628" s="1">
        <f t="shared" si="203"/>
        <v>0.45291420941735744</v>
      </c>
      <c r="AK1628" s="1">
        <f t="shared" si="203"/>
        <v>0.90153604119420483</v>
      </c>
      <c r="AL1628" s="1">
        <f t="shared" si="203"/>
        <v>1.1604693147599903</v>
      </c>
      <c r="AM1628" s="1">
        <f t="shared" si="203"/>
        <v>0.85094272205269672</v>
      </c>
      <c r="AN1628" s="29">
        <f t="shared" si="203"/>
        <v>1.0228023674482256</v>
      </c>
      <c r="AO1628" s="1">
        <f t="shared" si="200"/>
        <v>7071.4045199611637</v>
      </c>
      <c r="AP1628" s="1">
        <f t="shared" si="201"/>
        <v>10772.323061951449</v>
      </c>
      <c r="AQ1628" s="29">
        <f t="shared" si="202"/>
        <v>17466.247035652141</v>
      </c>
    </row>
    <row r="1629" spans="1:43" x14ac:dyDescent="0.2">
      <c r="A1629" s="26"/>
      <c r="E1629" s="25" t="s">
        <v>197</v>
      </c>
      <c r="F1629" s="26" t="s">
        <v>198</v>
      </c>
      <c r="G1629" s="1">
        <v>0.17679794901958801</v>
      </c>
      <c r="H1629" s="43">
        <v>0.66640917495038998</v>
      </c>
      <c r="I1629" s="1">
        <f>VLOOKUP(F1629,'[1]SUSMB vs SHAM all proteins sum'!$B$2:$E$3214,2,FALSE)</f>
        <v>1.2840060375480401E-2</v>
      </c>
      <c r="J1629" s="29">
        <f>VLOOKUP(F1629,'[1]SUSMB vs SHAM all proteins sum'!$B$2:$E$3214,3,FALSE)</f>
        <v>0.48277940272724901</v>
      </c>
      <c r="K1629" s="25">
        <f>VLOOKUP($E1629,[1]AllProteinsNorm!$A$1:$Q$3226,4,FALSE)</f>
        <v>202462.42508394699</v>
      </c>
      <c r="L1629" s="1">
        <f>VLOOKUP($E1629,[1]AllProteinsNorm!$A$1:$Q$3226,5,FALSE)</f>
        <v>366892.73998764</v>
      </c>
      <c r="M1629" s="1">
        <f>VLOOKUP($E1629,[1]AllProteinsNorm!$A$1:$Q$3226,10,FALSE)</f>
        <v>244675.143261235</v>
      </c>
      <c r="N1629" s="1">
        <f>VLOOKUP($E1629,[1]AllProteinsNorm!$A$1:$Q$3226,11,FALSE)</f>
        <v>314108.80854117201</v>
      </c>
      <c r="O1629" s="1">
        <f>VLOOKUP($E1629,[1]AllProteinsNorm!$A$1:$Q$3226,15,FALSE)</f>
        <v>161969.168394618</v>
      </c>
      <c r="P1629" s="1">
        <f>VLOOKUP($E1629,[1]AllProteinsNorm!$A$1:$Q$3226,6,FALSE)</f>
        <v>124824.62692876199</v>
      </c>
      <c r="Q1629" s="1">
        <f>VLOOKUP($E1629,[1]AllProteinsNorm!$A$1:$Q$3226,8,FALSE)</f>
        <v>306279.13827776897</v>
      </c>
      <c r="R1629" s="1">
        <f>VLOOKUP($E1629,[1]AllProteinsNorm!$A$1:$Q$3226,13,FALSE)</f>
        <v>99398.146153683498</v>
      </c>
      <c r="S1629" s="1">
        <f>VLOOKUP($E1629,[1]AllProteinsNorm!$A$1:$Q$3226,16,FALSE)</f>
        <v>269927.44923076697</v>
      </c>
      <c r="T1629" s="1">
        <f>VLOOKUP($E1629,[1]AllProteinsNorm!$A$1:$Q$3226,17,FALSE)</f>
        <v>118480.71917236999</v>
      </c>
      <c r="U1629" s="1">
        <f>VLOOKUP($E1629,[1]AllProteinsNorm!$A$1:$Q$3226,3,FALSE)</f>
        <v>198182.047016066</v>
      </c>
      <c r="V1629" s="1">
        <f>VLOOKUP($E1629,[1]AllProteinsNorm!$A$1:$Q$3226,7,FALSE)</f>
        <v>79878.077132824896</v>
      </c>
      <c r="W1629" s="1">
        <f>VLOOKUP($E1629,[1]AllProteinsNorm!$A$1:$Q$3226,9,FALSE)</f>
        <v>130894.61308673699</v>
      </c>
      <c r="X1629" s="1">
        <f>VLOOKUP($E1629,[1]AllProteinsNorm!$A$1:$Q$3226,12,FALSE)</f>
        <v>144197.77898871299</v>
      </c>
      <c r="Y1629" s="29">
        <f>VLOOKUP($E1629,[1]AllProteinsNorm!$A$1:$Q$3226,14,FALSE)</f>
        <v>81162.848499449799</v>
      </c>
      <c r="Z1629" s="25">
        <f t="shared" si="203"/>
        <v>0.78467221471177717</v>
      </c>
      <c r="AA1629" s="1">
        <f t="shared" si="203"/>
        <v>1.4219455226242876</v>
      </c>
      <c r="AB1629" s="1">
        <f t="shared" si="203"/>
        <v>0.94827366840098803</v>
      </c>
      <c r="AC1629" s="1">
        <f t="shared" si="203"/>
        <v>1.2173738132213134</v>
      </c>
      <c r="AD1629" s="1">
        <f t="shared" si="203"/>
        <v>0.62773478104163394</v>
      </c>
      <c r="AE1629" s="1">
        <f t="shared" si="203"/>
        <v>0.48377577430553592</v>
      </c>
      <c r="AF1629" s="1">
        <f t="shared" si="203"/>
        <v>1.187028801283913</v>
      </c>
      <c r="AG1629" s="1">
        <f t="shared" si="203"/>
        <v>0.38523179522480133</v>
      </c>
      <c r="AH1629" s="1">
        <f t="shared" si="203"/>
        <v>1.0461426080004039</v>
      </c>
      <c r="AI1629" s="1">
        <f t="shared" si="203"/>
        <v>0.45918904841271235</v>
      </c>
      <c r="AJ1629" s="1">
        <f t="shared" si="203"/>
        <v>0.76808299457902773</v>
      </c>
      <c r="AK1629" s="1">
        <f t="shared" si="203"/>
        <v>0.30957896342861474</v>
      </c>
      <c r="AL1629" s="1">
        <f t="shared" si="203"/>
        <v>0.50730087769137755</v>
      </c>
      <c r="AM1629" s="1">
        <f t="shared" si="203"/>
        <v>0.55885920831323754</v>
      </c>
      <c r="AN1629" s="29">
        <f t="shared" si="203"/>
        <v>0.31455827943369491</v>
      </c>
      <c r="AO1629" s="1">
        <f t="shared" si="200"/>
        <v>74148.121387223131</v>
      </c>
      <c r="AP1629" s="1">
        <f t="shared" si="201"/>
        <v>86356.76142209</v>
      </c>
      <c r="AQ1629" s="29">
        <f t="shared" si="202"/>
        <v>44043.70955750555</v>
      </c>
    </row>
    <row r="1630" spans="1:43" x14ac:dyDescent="0.2">
      <c r="A1630" s="26"/>
      <c r="E1630" s="25" t="s">
        <v>3184</v>
      </c>
      <c r="F1630" s="26" t="s">
        <v>3185</v>
      </c>
      <c r="G1630" s="1">
        <v>0.239114729037013</v>
      </c>
      <c r="H1630" s="1">
        <v>1.25771583133148</v>
      </c>
      <c r="I1630" s="1">
        <f>VLOOKUP(F1630,'[1]SUSMB vs SHAM all proteins sum'!$B$2:$E$3214,2,FALSE)</f>
        <v>0.59223710766472104</v>
      </c>
      <c r="J1630" s="29">
        <f>VLOOKUP(F1630,'[1]SUSMB vs SHAM all proteins sum'!$B$2:$E$3214,3,FALSE)</f>
        <v>1.2044160983112799</v>
      </c>
      <c r="K1630" s="25">
        <f>VLOOKUP($E1630,[1]AllProteinsNorm!$A$1:$Q$3226,4,FALSE)</f>
        <v>131390.82983929699</v>
      </c>
      <c r="L1630" s="1">
        <f>VLOOKUP($E1630,[1]AllProteinsNorm!$A$1:$Q$3226,5,FALSE)</f>
        <v>135947.602437503</v>
      </c>
      <c r="M1630" s="1">
        <f>VLOOKUP($E1630,[1]AllProteinsNorm!$A$1:$Q$3226,10,FALSE)</f>
        <v>141674.48226421999</v>
      </c>
      <c r="N1630" s="1">
        <f>VLOOKUP($E1630,[1]AllProteinsNorm!$A$1:$Q$3226,11,FALSE)</f>
        <v>140709.76279568599</v>
      </c>
      <c r="O1630" s="1">
        <f>VLOOKUP($E1630,[1]AllProteinsNorm!$A$1:$Q$3226,15,FALSE)</f>
        <v>159159.859368626</v>
      </c>
      <c r="P1630" s="1">
        <f>VLOOKUP($E1630,[1]AllProteinsNorm!$A$1:$Q$3226,6,FALSE)</f>
        <v>153307.07627848501</v>
      </c>
      <c r="Q1630" s="1">
        <f>VLOOKUP($E1630,[1]AllProteinsNorm!$A$1:$Q$3226,8,FALSE)</f>
        <v>165496.00349479399</v>
      </c>
      <c r="R1630" s="1">
        <f>VLOOKUP($E1630,[1]AllProteinsNorm!$A$1:$Q$3226,13,FALSE)</f>
        <v>209939.99122384901</v>
      </c>
      <c r="S1630" s="1">
        <f>VLOOKUP($E1630,[1]AllProteinsNorm!$A$1:$Q$3226,16,FALSE)</f>
        <v>312470.24152000999</v>
      </c>
      <c r="T1630" s="1">
        <f>VLOOKUP($E1630,[1]AllProteinsNorm!$A$1:$Q$3226,17,FALSE)</f>
        <v>107163.06054436399</v>
      </c>
      <c r="U1630" s="1">
        <f>VLOOKUP($E1630,[1]AllProteinsNorm!$A$1:$Q$3226,3,FALSE)</f>
        <v>452847.76678879297</v>
      </c>
      <c r="V1630" s="1">
        <f>VLOOKUP($E1630,[1]AllProteinsNorm!$A$1:$Q$3226,7,FALSE)</f>
        <v>82000.304843518999</v>
      </c>
      <c r="W1630" s="1">
        <f>VLOOKUP($E1630,[1]AllProteinsNorm!$A$1:$Q$3226,9,FALSE)</f>
        <v>82381.338259382799</v>
      </c>
      <c r="X1630" s="1">
        <f>VLOOKUP($E1630,[1]AllProteinsNorm!$A$1:$Q$3226,12,FALSE)</f>
        <v>180047.53356787001</v>
      </c>
      <c r="Y1630" s="29">
        <f>VLOOKUP($E1630,[1]AllProteinsNorm!$A$1:$Q$3226,14,FALSE)</f>
        <v>260786.47392705301</v>
      </c>
      <c r="Z1630" s="25">
        <f t="shared" si="203"/>
        <v>0.92674613237025949</v>
      </c>
      <c r="AA1630" s="1">
        <f t="shared" si="203"/>
        <v>0.95888666597251526</v>
      </c>
      <c r="AB1630" s="1">
        <f t="shared" si="203"/>
        <v>0.99928038094068028</v>
      </c>
      <c r="AC1630" s="1">
        <f t="shared" si="203"/>
        <v>0.99247587230503442</v>
      </c>
      <c r="AD1630" s="1">
        <f t="shared" si="203"/>
        <v>1.1226109484115103</v>
      </c>
      <c r="AE1630" s="1">
        <f t="shared" si="203"/>
        <v>1.0813291930635585</v>
      </c>
      <c r="AF1630" s="1">
        <f t="shared" si="203"/>
        <v>1.1673020206137994</v>
      </c>
      <c r="AG1630" s="1">
        <f t="shared" si="203"/>
        <v>1.4807812321035971</v>
      </c>
      <c r="AH1630" s="1">
        <f t="shared" si="203"/>
        <v>2.2039634589693486</v>
      </c>
      <c r="AI1630" s="1">
        <f t="shared" si="203"/>
        <v>0.75585908098699217</v>
      </c>
      <c r="AJ1630" s="1">
        <f t="shared" si="203"/>
        <v>3.1940959421393713</v>
      </c>
      <c r="AK1630" s="1">
        <f t="shared" si="203"/>
        <v>0.57837723880624281</v>
      </c>
      <c r="AL1630" s="1">
        <f t="shared" si="203"/>
        <v>0.5810648026559232</v>
      </c>
      <c r="AM1630" s="1">
        <f t="shared" si="203"/>
        <v>1.2699391242213101</v>
      </c>
      <c r="AN1630" s="29">
        <f t="shared" si="203"/>
        <v>1.8394195118637591</v>
      </c>
      <c r="AO1630" s="1">
        <f t="shared" si="200"/>
        <v>9435.7586902274015</v>
      </c>
      <c r="AP1630" s="1">
        <f t="shared" si="201"/>
        <v>69577.023663600994</v>
      </c>
      <c r="AQ1630" s="29">
        <f t="shared" si="202"/>
        <v>137919.46567344514</v>
      </c>
    </row>
    <row r="1631" spans="1:43" x14ac:dyDescent="0.2">
      <c r="A1631" s="26"/>
      <c r="E1631" s="25" t="s">
        <v>3186</v>
      </c>
      <c r="F1631" s="26" t="s">
        <v>3187</v>
      </c>
      <c r="G1631" s="1">
        <v>0.80201874611314705</v>
      </c>
      <c r="H1631" s="1">
        <v>0.84618666963562605</v>
      </c>
      <c r="I1631" s="1">
        <f>VLOOKUP(F1631,'[1]SUSMB vs SHAM all proteins sum'!$B$2:$E$3214,2,FALSE)</f>
        <v>0.36228286543868099</v>
      </c>
      <c r="J1631" s="29">
        <f>VLOOKUP(F1631,'[1]SUSMB vs SHAM all proteins sum'!$B$2:$E$3214,3,FALSE)</f>
        <v>0.63932029653641098</v>
      </c>
      <c r="K1631" s="25">
        <f>VLOOKUP($E1631,[1]AllProteinsNorm!$A$1:$Q$3226,4,FALSE)</f>
        <v>13338.177964582101</v>
      </c>
      <c r="L1631" s="1">
        <f>VLOOKUP($E1631,[1]AllProteinsNorm!$A$1:$Q$3226,5,FALSE)</f>
        <v>3987.91932750553</v>
      </c>
      <c r="M1631" s="1">
        <f>VLOOKUP($E1631,[1]AllProteinsNorm!$A$1:$Q$3226,10,FALSE)</f>
        <v>7378.5292323977501</v>
      </c>
      <c r="N1631" s="1">
        <f>VLOOKUP($E1631,[1]AllProteinsNorm!$A$1:$Q$3226,11,FALSE)</f>
        <v>6018.6406502535901</v>
      </c>
      <c r="O1631" s="1">
        <f>VLOOKUP($E1631,[1]AllProteinsNorm!$A$1:$Q$3226,15,FALSE)</f>
        <v>14575.863673424799</v>
      </c>
      <c r="P1631" s="1">
        <f>VLOOKUP($E1631,[1]AllProteinsNorm!$A$1:$Q$3226,6,FALSE)</f>
        <v>10854.0079658589</v>
      </c>
      <c r="Q1631" s="1">
        <f>VLOOKUP($E1631,[1]AllProteinsNorm!$A$1:$Q$3226,8,FALSE)</f>
        <v>13448.9212336973</v>
      </c>
      <c r="R1631" s="1">
        <f>VLOOKUP($E1631,[1]AllProteinsNorm!$A$1:$Q$3226,13,FALSE)</f>
        <v>635.02547142188996</v>
      </c>
      <c r="S1631" s="1">
        <f>VLOOKUP($E1631,[1]AllProteinsNorm!$A$1:$Q$3226,16,FALSE)</f>
        <v>14213.8810165461</v>
      </c>
      <c r="T1631" s="1">
        <f>VLOOKUP($E1631,[1]AllProteinsNorm!$A$1:$Q$3226,17,FALSE)</f>
        <v>11336.914616112101</v>
      </c>
      <c r="U1631" s="1">
        <f>VLOOKUP($E1631,[1]AllProteinsNorm!$A$1:$Q$3226,3,FALSE)</f>
        <v>2185.1274119263398</v>
      </c>
      <c r="V1631" s="1">
        <f>VLOOKUP($E1631,[1]AllProteinsNorm!$A$1:$Q$3226,7,FALSE)</f>
        <v>16090.101798588201</v>
      </c>
      <c r="W1631" s="1">
        <f>VLOOKUP($E1631,[1]AllProteinsNorm!$A$1:$Q$3226,9,FALSE)</f>
        <v>7126.3450491793501</v>
      </c>
      <c r="X1631" s="1">
        <f>VLOOKUP($E1631,[1]AllProteinsNorm!$A$1:$Q$3226,12,FALSE)</f>
        <v>2050.0496460385102</v>
      </c>
      <c r="Y1631" s="29">
        <f>VLOOKUP($E1631,[1]AllProteinsNorm!$A$1:$Q$3226,14,FALSE)</f>
        <v>7159.3083052710599</v>
      </c>
      <c r="Z1631" s="25">
        <f t="shared" si="203"/>
        <v>1.4722333204680873</v>
      </c>
      <c r="AA1631" s="1">
        <f t="shared" si="203"/>
        <v>0.44017614166510916</v>
      </c>
      <c r="AB1631" s="1">
        <f t="shared" si="203"/>
        <v>0.81442282602833249</v>
      </c>
      <c r="AC1631" s="1">
        <f t="shared" si="203"/>
        <v>0.66432186860573728</v>
      </c>
      <c r="AD1631" s="1">
        <f t="shared" si="203"/>
        <v>1.6088458432327342</v>
      </c>
      <c r="AE1631" s="1">
        <f t="shared" si="203"/>
        <v>1.1980371104955621</v>
      </c>
      <c r="AF1631" s="1">
        <f t="shared" si="203"/>
        <v>1.4844568738830959</v>
      </c>
      <c r="AG1631" s="1">
        <f t="shared" si="203"/>
        <v>7.0092456470125755E-2</v>
      </c>
      <c r="AH1631" s="1">
        <f t="shared" si="203"/>
        <v>1.5688911410010276</v>
      </c>
      <c r="AI1631" s="1">
        <f t="shared" si="203"/>
        <v>1.251339087952021</v>
      </c>
      <c r="AJ1631" s="1">
        <f t="shared" si="203"/>
        <v>0.24118866863589233</v>
      </c>
      <c r="AK1631" s="1">
        <f t="shared" si="203"/>
        <v>1.775983500932935</v>
      </c>
      <c r="AL1631" s="1">
        <f t="shared" si="203"/>
        <v>0.78658739315174098</v>
      </c>
      <c r="AM1631" s="1">
        <f t="shared" si="203"/>
        <v>0.22627913689006357</v>
      </c>
      <c r="AN1631" s="29">
        <f t="shared" si="203"/>
        <v>0.79022579144708549</v>
      </c>
      <c r="AO1631" s="1">
        <f t="shared" si="200"/>
        <v>4160.066624328053</v>
      </c>
      <c r="AP1631" s="1">
        <f t="shared" si="201"/>
        <v>4895.3752408459195</v>
      </c>
      <c r="AQ1631" s="29">
        <f t="shared" si="202"/>
        <v>5105.409380518995</v>
      </c>
    </row>
    <row r="1632" spans="1:43" x14ac:dyDescent="0.2">
      <c r="A1632" s="26"/>
      <c r="E1632" s="25" t="s">
        <v>3188</v>
      </c>
      <c r="F1632" s="26" t="s">
        <v>3189</v>
      </c>
      <c r="G1632" s="1">
        <v>0.37443041843074398</v>
      </c>
      <c r="H1632" s="43">
        <v>2.05111659043295</v>
      </c>
      <c r="I1632" s="1">
        <f>VLOOKUP(F1632,'[1]SUSMB vs SHAM all proteins sum'!$B$2:$E$3214,2,FALSE)</f>
        <v>0.88422646927655402</v>
      </c>
      <c r="J1632" s="29">
        <f>VLOOKUP(F1632,'[1]SUSMB vs SHAM all proteins sum'!$B$2:$E$3214,3,FALSE)</f>
        <v>1.07739448766465</v>
      </c>
      <c r="K1632" s="25">
        <f>VLOOKUP($E1632,[1]AllProteinsNorm!$A$1:$Q$3226,4,FALSE)</f>
        <v>93196.401904415005</v>
      </c>
      <c r="L1632" s="1">
        <f>VLOOKUP($E1632,[1]AllProteinsNorm!$A$1:$Q$3226,5,FALSE)</f>
        <v>13365.8750362313</v>
      </c>
      <c r="M1632" s="1">
        <f>VLOOKUP($E1632,[1]AllProteinsNorm!$A$1:$Q$3226,10,FALSE)</f>
        <v>19026.684433242499</v>
      </c>
      <c r="N1632" s="1">
        <f>VLOOKUP($E1632,[1]AllProteinsNorm!$A$1:$Q$3226,11,FALSE)</f>
        <v>10797.814315449799</v>
      </c>
      <c r="O1632" s="1">
        <f>VLOOKUP($E1632,[1]AllProteinsNorm!$A$1:$Q$3226,15,FALSE)</f>
        <v>7913.9017288684499</v>
      </c>
      <c r="P1632" s="1">
        <f>VLOOKUP($E1632,[1]AllProteinsNorm!$A$1:$Q$3226,6,FALSE)</f>
        <v>147178.35509652901</v>
      </c>
      <c r="Q1632" s="1">
        <f>VLOOKUP($E1632,[1]AllProteinsNorm!$A$1:$Q$3226,8,FALSE)</f>
        <v>9082.7479678776799</v>
      </c>
      <c r="R1632" s="1">
        <f>VLOOKUP($E1632,[1]AllProteinsNorm!$A$1:$Q$3226,13,FALSE)</f>
        <v>64253.348452346603</v>
      </c>
      <c r="S1632" s="1">
        <f>VLOOKUP($E1632,[1]AllProteinsNorm!$A$1:$Q$3226,16,FALSE)</f>
        <v>7589.6199261897</v>
      </c>
      <c r="T1632" s="1">
        <f>VLOOKUP($E1632,[1]AllProteinsNorm!$A$1:$Q$3226,17,FALSE)</f>
        <v>112787.482033006</v>
      </c>
      <c r="U1632" s="1">
        <f>VLOOKUP($E1632,[1]AllProteinsNorm!$A$1:$Q$3226,3,FALSE)</f>
        <v>33773.956955431902</v>
      </c>
      <c r="V1632" s="1">
        <f>VLOOKUP($E1632,[1]AllProteinsNorm!$A$1:$Q$3226,7,FALSE)</f>
        <v>29288.3863245678</v>
      </c>
      <c r="W1632" s="1">
        <f>VLOOKUP($E1632,[1]AllProteinsNorm!$A$1:$Q$3226,9,FALSE)</f>
        <v>16032.163079501001</v>
      </c>
      <c r="X1632" s="1">
        <f>VLOOKUP($E1632,[1]AllProteinsNorm!$A$1:$Q$3226,12,FALSE)</f>
        <v>21576.165451087301</v>
      </c>
      <c r="Y1632" s="29">
        <f>VLOOKUP($E1632,[1]AllProteinsNorm!$A$1:$Q$3226,14,FALSE)</f>
        <v>8592.4326298893993</v>
      </c>
      <c r="Z1632" s="25">
        <f t="shared" si="203"/>
        <v>3.2292433955218565</v>
      </c>
      <c r="AA1632" s="1">
        <f t="shared" si="203"/>
        <v>0.46312585898314257</v>
      </c>
      <c r="AB1632" s="1">
        <f t="shared" si="203"/>
        <v>0.65927217992539444</v>
      </c>
      <c r="AC1632" s="1">
        <f t="shared" si="203"/>
        <v>0.37414288375639293</v>
      </c>
      <c r="AD1632" s="1">
        <f t="shared" si="203"/>
        <v>0.27421568181321365</v>
      </c>
      <c r="AE1632" s="1">
        <f t="shared" si="203"/>
        <v>5.0997111631701486</v>
      </c>
      <c r="AF1632" s="1">
        <f t="shared" si="203"/>
        <v>0.31471605436592598</v>
      </c>
      <c r="AG1632" s="1">
        <f t="shared" si="203"/>
        <v>2.2263702985305418</v>
      </c>
      <c r="AH1632" s="1">
        <f t="shared" si="203"/>
        <v>0.26297935886308199</v>
      </c>
      <c r="AI1632" s="1">
        <f t="shared" si="203"/>
        <v>3.9080718140403929</v>
      </c>
      <c r="AJ1632" s="1">
        <f t="shared" si="203"/>
        <v>1.1702632849584425</v>
      </c>
      <c r="AK1632" s="1">
        <f t="shared" si="203"/>
        <v>1.0148388368158956</v>
      </c>
      <c r="AL1632" s="1">
        <f t="shared" si="203"/>
        <v>0.55551239835961264</v>
      </c>
      <c r="AM1632" s="1">
        <f t="shared" si="203"/>
        <v>0.74761137082385387</v>
      </c>
      <c r="AN1632" s="29">
        <f t="shared" si="203"/>
        <v>0.2977266906719751</v>
      </c>
      <c r="AO1632" s="1">
        <f t="shared" si="200"/>
        <v>32375.658133326095</v>
      </c>
      <c r="AP1632" s="1">
        <f t="shared" si="201"/>
        <v>55515.160982612942</v>
      </c>
      <c r="AQ1632" s="29">
        <f t="shared" si="202"/>
        <v>9024.3626989384538</v>
      </c>
    </row>
    <row r="1633" spans="1:43" x14ac:dyDescent="0.2">
      <c r="A1633" s="26"/>
      <c r="E1633" s="25" t="s">
        <v>3190</v>
      </c>
      <c r="F1633" s="26" t="s">
        <v>3191</v>
      </c>
      <c r="G1633" s="1">
        <v>0.80923263009911905</v>
      </c>
      <c r="H1633" s="1">
        <v>0.96219984137388204</v>
      </c>
      <c r="I1633" s="1">
        <f>VLOOKUP(F1633,'[1]SUSMB vs SHAM all proteins sum'!$B$2:$E$3214,2,FALSE)</f>
        <v>0.83504625720461501</v>
      </c>
      <c r="J1633" s="29">
        <f>VLOOKUP(F1633,'[1]SUSMB vs SHAM all proteins sum'!$B$2:$E$3214,3,FALSE)</f>
        <v>1.0171054383496601</v>
      </c>
      <c r="K1633" s="25">
        <f>VLOOKUP($E1633,[1]AllProteinsNorm!$A$1:$Q$3226,4,FALSE)</f>
        <v>300662.20251516998</v>
      </c>
      <c r="L1633" s="1">
        <f>VLOOKUP($E1633,[1]AllProteinsNorm!$A$1:$Q$3226,5,FALSE)</f>
        <v>247207.33016862601</v>
      </c>
      <c r="M1633" s="1">
        <f>VLOOKUP($E1633,[1]AllProteinsNorm!$A$1:$Q$3226,10,FALSE)</f>
        <v>319774.25453782099</v>
      </c>
      <c r="N1633" s="1">
        <f>VLOOKUP($E1633,[1]AllProteinsNorm!$A$1:$Q$3226,11,FALSE)</f>
        <v>305743.425002534</v>
      </c>
      <c r="O1633" s="1">
        <f>VLOOKUP($E1633,[1]AllProteinsNorm!$A$1:$Q$3226,15,FALSE)</f>
        <v>254065.38947855501</v>
      </c>
      <c r="P1633" s="1">
        <f>VLOOKUP($E1633,[1]AllProteinsNorm!$A$1:$Q$3226,6,FALSE)</f>
        <v>277965.08234574302</v>
      </c>
      <c r="Q1633" s="1">
        <f>VLOOKUP($E1633,[1]AllProteinsNorm!$A$1:$Q$3226,8,FALSE)</f>
        <v>155890.70298832</v>
      </c>
      <c r="R1633" s="1">
        <f>VLOOKUP($E1633,[1]AllProteinsNorm!$A$1:$Q$3226,13,FALSE)</f>
        <v>312437.06278988102</v>
      </c>
      <c r="S1633" s="1">
        <f>VLOOKUP($E1633,[1]AllProteinsNorm!$A$1:$Q$3226,16,FALSE)</f>
        <v>353120.46255181998</v>
      </c>
      <c r="T1633" s="1">
        <f>VLOOKUP($E1633,[1]AllProteinsNorm!$A$1:$Q$3226,17,FALSE)</f>
        <v>318505.41579844302</v>
      </c>
      <c r="U1633" s="1">
        <f>VLOOKUP($E1633,[1]AllProteinsNorm!$A$1:$Q$3226,3,FALSE)</f>
        <v>272486.12101033801</v>
      </c>
      <c r="V1633" s="1">
        <f>VLOOKUP($E1633,[1]AllProteinsNorm!$A$1:$Q$3226,7,FALSE)</f>
        <v>251990.69687869999</v>
      </c>
      <c r="W1633" s="1">
        <f>VLOOKUP($E1633,[1]AllProteinsNorm!$A$1:$Q$3226,9,FALSE)</f>
        <v>265474.86280432902</v>
      </c>
      <c r="X1633" s="1">
        <f>VLOOKUP($E1633,[1]AllProteinsNorm!$A$1:$Q$3226,12,FALSE)</f>
        <v>342429.48881455499</v>
      </c>
      <c r="Y1633" s="29">
        <f>VLOOKUP($E1633,[1]AllProteinsNorm!$A$1:$Q$3226,14,FALSE)</f>
        <v>321953.18990795303</v>
      </c>
      <c r="Z1633" s="25">
        <f t="shared" si="203"/>
        <v>1.0531425076970387</v>
      </c>
      <c r="AA1633" s="1">
        <f t="shared" si="203"/>
        <v>0.86590381310647402</v>
      </c>
      <c r="AB1633" s="1">
        <f t="shared" si="203"/>
        <v>1.1200871193775022</v>
      </c>
      <c r="AC1633" s="1">
        <f t="shared" si="203"/>
        <v>1.0709407255898884</v>
      </c>
      <c r="AD1633" s="1">
        <f t="shared" si="203"/>
        <v>0.88992583422909666</v>
      </c>
      <c r="AE1633" s="1">
        <f t="shared" si="203"/>
        <v>0.97364032267753886</v>
      </c>
      <c r="AF1633" s="1">
        <f t="shared" si="203"/>
        <v>0.54604511141865286</v>
      </c>
      <c r="AG1633" s="1">
        <f t="shared" si="203"/>
        <v>1.0943868203301363</v>
      </c>
      <c r="AH1633" s="1">
        <f t="shared" si="203"/>
        <v>1.2368903252220349</v>
      </c>
      <c r="AI1633" s="1">
        <f t="shared" si="203"/>
        <v>1.1156427030169713</v>
      </c>
      <c r="AJ1633" s="1">
        <f t="shared" si="203"/>
        <v>0.95444892770978462</v>
      </c>
      <c r="AK1633" s="1">
        <f t="shared" si="203"/>
        <v>0.88265871867870893</v>
      </c>
      <c r="AL1633" s="1">
        <f t="shared" si="203"/>
        <v>0.92989029018428726</v>
      </c>
      <c r="AM1633" s="1">
        <f t="shared" si="203"/>
        <v>1.1994425888680835</v>
      </c>
      <c r="AN1633" s="29">
        <f t="shared" si="203"/>
        <v>1.1277193705903723</v>
      </c>
      <c r="AO1633" s="1">
        <f t="shared" si="200"/>
        <v>29219.431949295184</v>
      </c>
      <c r="AP1633" s="1">
        <f t="shared" si="201"/>
        <v>68153.465759181097</v>
      </c>
      <c r="AQ1633" s="29">
        <f t="shared" si="202"/>
        <v>34982.926532346442</v>
      </c>
    </row>
    <row r="1634" spans="1:43" x14ac:dyDescent="0.2">
      <c r="A1634" s="26"/>
      <c r="E1634" s="25" t="s">
        <v>3192</v>
      </c>
      <c r="F1634" s="26" t="s">
        <v>3193</v>
      </c>
      <c r="G1634" s="1">
        <v>0.96221236544384303</v>
      </c>
      <c r="H1634" s="1">
        <v>0.993831302169768</v>
      </c>
      <c r="I1634" s="1">
        <f>VLOOKUP(F1634,'[1]SUSMB vs SHAM all proteins sum'!$B$2:$E$3214,2,FALSE)</f>
        <v>0.24488934131119899</v>
      </c>
      <c r="J1634" s="29">
        <f>VLOOKUP(F1634,'[1]SUSMB vs SHAM all proteins sum'!$B$2:$E$3214,3,FALSE)</f>
        <v>1.15766277671531</v>
      </c>
      <c r="K1634" s="25">
        <f>VLOOKUP($E1634,[1]AllProteinsNorm!$A$1:$Q$3226,4,FALSE)</f>
        <v>17054751.938475698</v>
      </c>
      <c r="L1634" s="1">
        <f>VLOOKUP($E1634,[1]AllProteinsNorm!$A$1:$Q$3226,5,FALSE)</f>
        <v>14206306.0230453</v>
      </c>
      <c r="M1634" s="1">
        <f>VLOOKUP($E1634,[1]AllProteinsNorm!$A$1:$Q$3226,10,FALSE)</f>
        <v>19843032.281018201</v>
      </c>
      <c r="N1634" s="1">
        <f>VLOOKUP($E1634,[1]AllProteinsNorm!$A$1:$Q$3226,11,FALSE)</f>
        <v>23816203.3398242</v>
      </c>
      <c r="O1634" s="1">
        <f>VLOOKUP($E1634,[1]AllProteinsNorm!$A$1:$Q$3226,15,FALSE)</f>
        <v>18269108.758916501</v>
      </c>
      <c r="P1634" s="1">
        <f>VLOOKUP($E1634,[1]AllProteinsNorm!$A$1:$Q$3226,6,FALSE)</f>
        <v>17824448.1040405</v>
      </c>
      <c r="Q1634" s="1">
        <f>VLOOKUP($E1634,[1]AllProteinsNorm!$A$1:$Q$3226,8,FALSE)</f>
        <v>19379044.304463599</v>
      </c>
      <c r="R1634" s="1">
        <f>VLOOKUP($E1634,[1]AllProteinsNorm!$A$1:$Q$3226,13,FALSE)</f>
        <v>12934875.878938399</v>
      </c>
      <c r="S1634" s="1">
        <f>VLOOKUP($E1634,[1]AllProteinsNorm!$A$1:$Q$3226,16,FALSE)</f>
        <v>22390075.8302636</v>
      </c>
      <c r="T1634" s="1">
        <f>VLOOKUP($E1634,[1]AllProteinsNorm!$A$1:$Q$3226,17,FALSE)</f>
        <v>20273166.250236802</v>
      </c>
      <c r="U1634" s="1">
        <f>VLOOKUP($E1634,[1]AllProteinsNorm!$A$1:$Q$3226,3,FALSE)</f>
        <v>28166007.6135795</v>
      </c>
      <c r="V1634" s="1">
        <f>VLOOKUP($E1634,[1]AllProteinsNorm!$A$1:$Q$3226,7,FALSE)</f>
        <v>21709115.4001946</v>
      </c>
      <c r="W1634" s="1">
        <f>VLOOKUP($E1634,[1]AllProteinsNorm!$A$1:$Q$3226,9,FALSE)</f>
        <v>19701154.9992235</v>
      </c>
      <c r="X1634" s="1">
        <f>VLOOKUP($E1634,[1]AllProteinsNorm!$A$1:$Q$3226,12,FALSE)</f>
        <v>17347208.5016528</v>
      </c>
      <c r="Y1634" s="29">
        <f>VLOOKUP($E1634,[1]AllProteinsNorm!$A$1:$Q$3226,14,FALSE)</f>
        <v>20813549.153933499</v>
      </c>
      <c r="Z1634" s="25">
        <f t="shared" si="203"/>
        <v>0.91505855333300035</v>
      </c>
      <c r="AA1634" s="1">
        <f t="shared" si="203"/>
        <v>0.76222755303326828</v>
      </c>
      <c r="AB1634" s="1">
        <f t="shared" si="203"/>
        <v>1.0646614197797242</v>
      </c>
      <c r="AC1634" s="1">
        <f t="shared" si="203"/>
        <v>1.2778386136979436</v>
      </c>
      <c r="AD1634" s="1">
        <f t="shared" si="203"/>
        <v>0.98021386015606393</v>
      </c>
      <c r="AE1634" s="1">
        <f t="shared" si="203"/>
        <v>0.95635596195603279</v>
      </c>
      <c r="AF1634" s="1">
        <f t="shared" si="203"/>
        <v>1.0397665301840502</v>
      </c>
      <c r="AG1634" s="1">
        <f t="shared" si="203"/>
        <v>0.6940100244214501</v>
      </c>
      <c r="AH1634" s="1">
        <f t="shared" si="203"/>
        <v>1.2013209264003146</v>
      </c>
      <c r="AI1634" s="1">
        <f t="shared" si="203"/>
        <v>1.0877399007234778</v>
      </c>
      <c r="AJ1634" s="1">
        <f t="shared" si="203"/>
        <v>1.5112237500155568</v>
      </c>
      <c r="AK1634" s="1">
        <f t="shared" si="203"/>
        <v>1.1647845599809241</v>
      </c>
      <c r="AL1634" s="1">
        <f t="shared" si="203"/>
        <v>1.0570491120370951</v>
      </c>
      <c r="AM1634" s="1">
        <f t="shared" si="203"/>
        <v>0.93075006738016963</v>
      </c>
      <c r="AN1634" s="29">
        <f t="shared" si="203"/>
        <v>1.1167336966981367</v>
      </c>
      <c r="AO1634" s="1">
        <f t="shared" si="200"/>
        <v>3179577.3062741659</v>
      </c>
      <c r="AP1634" s="1">
        <f t="shared" si="201"/>
        <v>3176737.6501541892</v>
      </c>
      <c r="AQ1634" s="29">
        <f t="shared" si="202"/>
        <v>3617205.6867944682</v>
      </c>
    </row>
    <row r="1635" spans="1:43" x14ac:dyDescent="0.2">
      <c r="A1635" s="26"/>
      <c r="E1635" s="25" t="s">
        <v>3194</v>
      </c>
      <c r="F1635" s="26" t="s">
        <v>3195</v>
      </c>
      <c r="G1635" s="1">
        <v>0.94341287229598803</v>
      </c>
      <c r="H1635" s="1">
        <v>0.96115971134421097</v>
      </c>
      <c r="I1635" s="1">
        <f>VLOOKUP(F1635,'[1]SUSMB vs SHAM all proteins sum'!$B$2:$E$3214,2,FALSE)</f>
        <v>0.76456554314293201</v>
      </c>
      <c r="J1635" s="29">
        <f>VLOOKUP(F1635,'[1]SUSMB vs SHAM all proteins sum'!$B$2:$E$3214,3,FALSE)</f>
        <v>1.15058539043237</v>
      </c>
      <c r="K1635" s="25">
        <f>VLOOKUP($E1635,[1]AllProteinsNorm!$A$1:$Q$3226,4,FALSE)</f>
        <v>8323.4619496800406</v>
      </c>
      <c r="L1635" s="1">
        <f>VLOOKUP($E1635,[1]AllProteinsNorm!$A$1:$Q$3226,5,FALSE)</f>
        <v>46205.374671571699</v>
      </c>
      <c r="M1635" s="1">
        <f>VLOOKUP($E1635,[1]AllProteinsNorm!$A$1:$Q$3226,10,FALSE)</f>
        <v>77835.828357069404</v>
      </c>
      <c r="N1635" s="1">
        <f>VLOOKUP($E1635,[1]AllProteinsNorm!$A$1:$Q$3226,11,FALSE)</f>
        <v>49892.504575919702</v>
      </c>
      <c r="O1635" s="1">
        <f>VLOOKUP($E1635,[1]AllProteinsNorm!$A$1:$Q$3226,15,FALSE)</f>
        <v>82377.084650746605</v>
      </c>
      <c r="P1635" s="1">
        <f>VLOOKUP($E1635,[1]AllProteinsNorm!$A$1:$Q$3226,6,FALSE)</f>
        <v>60803.4771001677</v>
      </c>
      <c r="Q1635" s="1">
        <f>VLOOKUP($E1635,[1]AllProteinsNorm!$A$1:$Q$3226,8,FALSE)</f>
        <v>49325.061464249797</v>
      </c>
      <c r="R1635" s="1">
        <f>VLOOKUP($E1635,[1]AllProteinsNorm!$A$1:$Q$3226,13,FALSE)</f>
        <v>10179.0969774237</v>
      </c>
      <c r="S1635" s="1">
        <f>VLOOKUP($E1635,[1]AllProteinsNorm!$A$1:$Q$3226,16,FALSE)</f>
        <v>59918.871832750701</v>
      </c>
      <c r="T1635" s="1">
        <f>VLOOKUP($E1635,[1]AllProteinsNorm!$A$1:$Q$3226,17,FALSE)</f>
        <v>55173.004127365399</v>
      </c>
      <c r="U1635" s="1">
        <f>VLOOKUP($E1635,[1]AllProteinsNorm!$A$1:$Q$3226,3,FALSE)</f>
        <v>26848.924328462199</v>
      </c>
      <c r="V1635" s="1">
        <f>VLOOKUP($E1635,[1]AllProteinsNorm!$A$1:$Q$3226,7,FALSE)</f>
        <v>72086.225644131904</v>
      </c>
      <c r="W1635" s="1">
        <f>VLOOKUP($E1635,[1]AllProteinsNorm!$A$1:$Q$3226,9,FALSE)</f>
        <v>54490.540063827299</v>
      </c>
      <c r="X1635" s="1">
        <f>VLOOKUP($E1635,[1]AllProteinsNorm!$A$1:$Q$3226,12,FALSE)</f>
        <v>59717.224951412398</v>
      </c>
      <c r="Y1635" s="29">
        <f>VLOOKUP($E1635,[1]AllProteinsNorm!$A$1:$Q$3226,14,FALSE)</f>
        <v>39392.372556517301</v>
      </c>
      <c r="Z1635" s="25">
        <f t="shared" si="203"/>
        <v>0.15726350269139067</v>
      </c>
      <c r="AA1635" s="1">
        <f t="shared" si="203"/>
        <v>0.87300441906852899</v>
      </c>
      <c r="AB1635" s="1">
        <f t="shared" si="203"/>
        <v>1.4706302589380069</v>
      </c>
      <c r="AC1635" s="1">
        <f t="shared" si="203"/>
        <v>0.94266905706909421</v>
      </c>
      <c r="AD1635" s="1">
        <f t="shared" si="203"/>
        <v>1.5564327622329792</v>
      </c>
      <c r="AE1635" s="1">
        <f t="shared" si="203"/>
        <v>1.1488209884777223</v>
      </c>
      <c r="AF1635" s="1">
        <f t="shared" si="203"/>
        <v>0.93194778605724782</v>
      </c>
      <c r="AG1635" s="1">
        <f t="shared" si="203"/>
        <v>0.19232387371777851</v>
      </c>
      <c r="AH1635" s="1">
        <f t="shared" si="203"/>
        <v>1.1321072552145337</v>
      </c>
      <c r="AI1635" s="1">
        <f t="shared" si="203"/>
        <v>1.0424388235966615</v>
      </c>
      <c r="AJ1635" s="1">
        <f t="shared" si="203"/>
        <v>0.50728361695128188</v>
      </c>
      <c r="AK1635" s="1">
        <f t="shared" si="203"/>
        <v>1.3619972565662917</v>
      </c>
      <c r="AL1635" s="1">
        <f t="shared" si="203"/>
        <v>1.0295443465459042</v>
      </c>
      <c r="AM1635" s="1">
        <f t="shared" si="203"/>
        <v>1.1282973387329336</v>
      </c>
      <c r="AN1635" s="29">
        <f t="shared" si="203"/>
        <v>0.74427954678164432</v>
      </c>
      <c r="AO1635" s="1">
        <f t="shared" si="200"/>
        <v>26576.761398212988</v>
      </c>
      <c r="AP1635" s="1">
        <f t="shared" si="201"/>
        <v>18896.47646665532</v>
      </c>
      <c r="AQ1635" s="29">
        <f t="shared" si="202"/>
        <v>15808.853862106433</v>
      </c>
    </row>
    <row r="1636" spans="1:43" x14ac:dyDescent="0.2">
      <c r="A1636" s="26"/>
      <c r="E1636" s="25" t="s">
        <v>3196</v>
      </c>
      <c r="F1636" s="26" t="s">
        <v>3197</v>
      </c>
      <c r="G1636" s="1">
        <v>0.74692924663850202</v>
      </c>
      <c r="H1636" s="1">
        <v>0.82815009571731701</v>
      </c>
      <c r="I1636" s="1">
        <f>VLOOKUP(F1636,'[1]SUSMB vs SHAM all proteins sum'!$B$2:$E$3214,2,FALSE)</f>
        <v>0.26705193383765002</v>
      </c>
      <c r="J1636" s="29">
        <f>VLOOKUP(F1636,'[1]SUSMB vs SHAM all proteins sum'!$B$2:$E$3214,3,FALSE)</f>
        <v>1.5516448293834699</v>
      </c>
      <c r="K1636" s="25">
        <f>VLOOKUP($E1636,[1]AllProteinsNorm!$A$1:$Q$3226,4,FALSE)</f>
        <v>23861.699229792201</v>
      </c>
      <c r="L1636" s="1">
        <f>VLOOKUP($E1636,[1]AllProteinsNorm!$A$1:$Q$3226,5,FALSE)</f>
        <v>76286.141814296105</v>
      </c>
      <c r="M1636" s="1">
        <f>VLOOKUP($E1636,[1]AllProteinsNorm!$A$1:$Q$3226,10,FALSE)</f>
        <v>76221.277697191501</v>
      </c>
      <c r="N1636" s="1">
        <f>VLOOKUP($E1636,[1]AllProteinsNorm!$A$1:$Q$3226,11,FALSE)</f>
        <v>114968.504557846</v>
      </c>
      <c r="O1636" s="1">
        <f>VLOOKUP($E1636,[1]AllProteinsNorm!$A$1:$Q$3226,15,FALSE)</f>
        <v>75100.200452278994</v>
      </c>
      <c r="P1636" s="1">
        <f>VLOOKUP($E1636,[1]AllProteinsNorm!$A$1:$Q$3226,6,FALSE)</f>
        <v>37817.013899050798</v>
      </c>
      <c r="Q1636" s="1">
        <f>VLOOKUP($E1636,[1]AllProteinsNorm!$A$1:$Q$3226,8,FALSE)</f>
        <v>53726.352705908197</v>
      </c>
      <c r="R1636" s="1">
        <f>VLOOKUP($E1636,[1]AllProteinsNorm!$A$1:$Q$3226,13,FALSE)</f>
        <v>11845.668735368599</v>
      </c>
      <c r="S1636" s="1">
        <f>VLOOKUP($E1636,[1]AllProteinsNorm!$A$1:$Q$3226,16,FALSE)</f>
        <v>75522.524921165197</v>
      </c>
      <c r="T1636" s="1">
        <f>VLOOKUP($E1636,[1]AllProteinsNorm!$A$1:$Q$3226,17,FALSE)</f>
        <v>256730.71283330501</v>
      </c>
      <c r="U1636" s="1">
        <f>VLOOKUP($E1636,[1]AllProteinsNorm!$A$1:$Q$3226,3,FALSE)</f>
        <v>144860.36409372999</v>
      </c>
      <c r="V1636" s="1">
        <f>VLOOKUP($E1636,[1]AllProteinsNorm!$A$1:$Q$3226,7,FALSE)</f>
        <v>60887.3519166185</v>
      </c>
      <c r="W1636" s="1">
        <f>VLOOKUP($E1636,[1]AllProteinsNorm!$A$1:$Q$3226,9,FALSE)</f>
        <v>54520.7056870694</v>
      </c>
      <c r="X1636" s="1">
        <f>VLOOKUP($E1636,[1]AllProteinsNorm!$A$1:$Q$3226,12,FALSE)</f>
        <v>106225.44097418401</v>
      </c>
      <c r="Y1636" s="29">
        <f>VLOOKUP($E1636,[1]AllProteinsNorm!$A$1:$Q$3226,14,FALSE)</f>
        <v>210929.898701878</v>
      </c>
      <c r="Z1636" s="25">
        <f t="shared" si="203"/>
        <v>0.32559001395527642</v>
      </c>
      <c r="AA1636" s="1">
        <f t="shared" si="203"/>
        <v>1.040915223124584</v>
      </c>
      <c r="AB1636" s="1">
        <f t="shared" si="203"/>
        <v>1.0400301600538486</v>
      </c>
      <c r="AC1636" s="1">
        <f t="shared" si="203"/>
        <v>1.5687314068844844</v>
      </c>
      <c r="AD1636" s="1">
        <f t="shared" si="203"/>
        <v>1.0247331959818065</v>
      </c>
      <c r="AE1636" s="1">
        <f t="shared" si="203"/>
        <v>0.51600860293158834</v>
      </c>
      <c r="AF1636" s="1">
        <f t="shared" si="203"/>
        <v>0.73308961607572354</v>
      </c>
      <c r="AG1636" s="1">
        <f t="shared" si="203"/>
        <v>0.1616327241290029</v>
      </c>
      <c r="AH1636" s="1">
        <f t="shared" si="203"/>
        <v>1.030495762528058</v>
      </c>
      <c r="AI1636" s="1">
        <f t="shared" si="203"/>
        <v>3.5030596760594475</v>
      </c>
      <c r="AJ1636" s="1">
        <f t="shared" si="203"/>
        <v>1.9766022324158976</v>
      </c>
      <c r="AK1636" s="1">
        <f t="shared" si="203"/>
        <v>0.83080058839566062</v>
      </c>
      <c r="AL1636" s="1">
        <f t="shared" si="203"/>
        <v>0.74392846689397452</v>
      </c>
      <c r="AM1636" s="1">
        <f t="shared" si="203"/>
        <v>1.4494333566156157</v>
      </c>
      <c r="AN1636" s="29">
        <f t="shared" si="203"/>
        <v>2.8781130799010399</v>
      </c>
      <c r="AO1636" s="1">
        <f t="shared" si="200"/>
        <v>28986.551053697865</v>
      </c>
      <c r="AP1636" s="1">
        <f t="shared" si="201"/>
        <v>87309.151918952004</v>
      </c>
      <c r="AQ1636" s="29">
        <f t="shared" si="202"/>
        <v>57889.426485684031</v>
      </c>
    </row>
    <row r="1637" spans="1:43" x14ac:dyDescent="0.2">
      <c r="A1637" s="26"/>
      <c r="E1637" s="25" t="s">
        <v>3198</v>
      </c>
      <c r="F1637" s="26" t="s">
        <v>3199</v>
      </c>
      <c r="G1637" s="43">
        <v>4.31954636142605E-2</v>
      </c>
      <c r="H1637" s="1">
        <v>1.0874764239672099</v>
      </c>
      <c r="I1637" s="1">
        <f>VLOOKUP(F1637,'[1]SUSMB vs SHAM all proteins sum'!$B$2:$E$3214,2,FALSE)</f>
        <v>0.92527269946403801</v>
      </c>
      <c r="J1637" s="29">
        <f>VLOOKUP(F1637,'[1]SUSMB vs SHAM all proteins sum'!$B$2:$E$3214,3,FALSE)</f>
        <v>1.0051031959252199</v>
      </c>
      <c r="K1637" s="25">
        <f>VLOOKUP($E1637,[1]AllProteinsNorm!$A$1:$Q$3226,4,FALSE)</f>
        <v>4257344.1024818895</v>
      </c>
      <c r="L1637" s="1">
        <f>VLOOKUP($E1637,[1]AllProteinsNorm!$A$1:$Q$3226,5,FALSE)</f>
        <v>4807025.8255153503</v>
      </c>
      <c r="M1637" s="1">
        <f>VLOOKUP($E1637,[1]AllProteinsNorm!$A$1:$Q$3226,10,FALSE)</f>
        <v>4291058.4764734404</v>
      </c>
      <c r="N1637" s="1">
        <f>VLOOKUP($E1637,[1]AllProteinsNorm!$A$1:$Q$3226,11,FALSE)</f>
        <v>4442552.1380908703</v>
      </c>
      <c r="O1637" s="1">
        <f>VLOOKUP($E1637,[1]AllProteinsNorm!$A$1:$Q$3226,15,FALSE)</f>
        <v>4990364.0592963099</v>
      </c>
      <c r="P1637" s="1">
        <f>VLOOKUP($E1637,[1]AllProteinsNorm!$A$1:$Q$3226,6,FALSE)</f>
        <v>4827392.8169050496</v>
      </c>
      <c r="Q1637" s="1">
        <f>VLOOKUP($E1637,[1]AllProteinsNorm!$A$1:$Q$3226,8,FALSE)</f>
        <v>4967586.9230013704</v>
      </c>
      <c r="R1637" s="1">
        <f>VLOOKUP($E1637,[1]AllProteinsNorm!$A$1:$Q$3226,13,FALSE)</f>
        <v>5226537.9986340599</v>
      </c>
      <c r="S1637" s="1">
        <f>VLOOKUP($E1637,[1]AllProteinsNorm!$A$1:$Q$3226,16,FALSE)</f>
        <v>4907791.1813590499</v>
      </c>
      <c r="T1637" s="1">
        <f>VLOOKUP($E1637,[1]AllProteinsNorm!$A$1:$Q$3226,17,FALSE)</f>
        <v>4813770.1986506097</v>
      </c>
      <c r="U1637" s="1">
        <f>VLOOKUP($E1637,[1]AllProteinsNorm!$A$1:$Q$3226,3,FALSE)</f>
        <v>3982555.4778244998</v>
      </c>
      <c r="V1637" s="1">
        <f>VLOOKUP($E1637,[1]AllProteinsNorm!$A$1:$Q$3226,7,FALSE)</f>
        <v>4334902.3565134397</v>
      </c>
      <c r="W1637" s="1">
        <f>VLOOKUP($E1637,[1]AllProteinsNorm!$A$1:$Q$3226,9,FALSE)</f>
        <v>4751185.8852190096</v>
      </c>
      <c r="X1637" s="1">
        <f>VLOOKUP($E1637,[1]AllProteinsNorm!$A$1:$Q$3226,12,FALSE)</f>
        <v>4998859.6842896296</v>
      </c>
      <c r="Y1637" s="29">
        <f>VLOOKUP($E1637,[1]AllProteinsNorm!$A$1:$Q$3226,14,FALSE)</f>
        <v>4870612.2004319802</v>
      </c>
      <c r="Z1637" s="25">
        <f t="shared" si="203"/>
        <v>0.93410560899952388</v>
      </c>
      <c r="AA1637" s="1">
        <f t="shared" si="203"/>
        <v>1.054711500440328</v>
      </c>
      <c r="AB1637" s="1">
        <f t="shared" si="203"/>
        <v>0.94150289357209493</v>
      </c>
      <c r="AC1637" s="1">
        <f t="shared" si="203"/>
        <v>0.97474217976515154</v>
      </c>
      <c r="AD1637" s="1">
        <f t="shared" si="203"/>
        <v>1.0949378172229023</v>
      </c>
      <c r="AE1637" s="1">
        <f t="shared" si="203"/>
        <v>1.0591802303427271</v>
      </c>
      <c r="AF1637" s="1">
        <f t="shared" si="203"/>
        <v>1.0899402764421027</v>
      </c>
      <c r="AG1637" s="1">
        <f t="shared" si="203"/>
        <v>1.1467568377494075</v>
      </c>
      <c r="AH1637" s="1">
        <f t="shared" si="203"/>
        <v>1.0768204683369003</v>
      </c>
      <c r="AI1637" s="1">
        <f t="shared" si="203"/>
        <v>1.0561912861055645</v>
      </c>
      <c r="AJ1637" s="1">
        <f t="shared" si="203"/>
        <v>0.87381412458977281</v>
      </c>
      <c r="AK1637" s="1">
        <f t="shared" si="203"/>
        <v>0.95112269720548936</v>
      </c>
      <c r="AL1637" s="1">
        <f t="shared" si="203"/>
        <v>1.0424596363247161</v>
      </c>
      <c r="AM1637" s="1">
        <f t="shared" si="203"/>
        <v>1.0968018457738455</v>
      </c>
      <c r="AN1637" s="29">
        <f t="shared" si="203"/>
        <v>1.0686630129410311</v>
      </c>
      <c r="AO1637" s="1">
        <f t="shared" si="200"/>
        <v>291181.0254775107</v>
      </c>
      <c r="AP1637" s="1">
        <f t="shared" si="201"/>
        <v>149763.5799000655</v>
      </c>
      <c r="AQ1637" s="29">
        <f t="shared" si="202"/>
        <v>375746.12320651137</v>
      </c>
    </row>
    <row r="1638" spans="1:43" x14ac:dyDescent="0.2">
      <c r="A1638" s="26"/>
      <c r="E1638" s="25" t="s">
        <v>3200</v>
      </c>
      <c r="F1638" s="26" t="s">
        <v>3201</v>
      </c>
      <c r="G1638" s="1">
        <v>0.81236279999486805</v>
      </c>
      <c r="H1638" s="1">
        <v>0.97418327802642701</v>
      </c>
      <c r="I1638" s="1">
        <f>VLOOKUP(F1638,'[1]SUSMB vs SHAM all proteins sum'!$B$2:$E$3214,2,FALSE)</f>
        <v>0.78328275050798302</v>
      </c>
      <c r="J1638" s="29">
        <f>VLOOKUP(F1638,'[1]SUSMB vs SHAM all proteins sum'!$B$2:$E$3214,3,FALSE)</f>
        <v>0.97023696905389301</v>
      </c>
      <c r="K1638" s="25">
        <f>VLOOKUP($E1638,[1]AllProteinsNorm!$A$1:$Q$3226,4,FALSE)</f>
        <v>313240.13359767903</v>
      </c>
      <c r="L1638" s="1">
        <f>VLOOKUP($E1638,[1]AllProteinsNorm!$A$1:$Q$3226,5,FALSE)</f>
        <v>283324.754181839</v>
      </c>
      <c r="M1638" s="1">
        <f>VLOOKUP($E1638,[1]AllProteinsNorm!$A$1:$Q$3226,10,FALSE)</f>
        <v>421803.53707767703</v>
      </c>
      <c r="N1638" s="1">
        <f>VLOOKUP($E1638,[1]AllProteinsNorm!$A$1:$Q$3226,11,FALSE)</f>
        <v>317267.69765296299</v>
      </c>
      <c r="O1638" s="1">
        <f>VLOOKUP($E1638,[1]AllProteinsNorm!$A$1:$Q$3226,15,FALSE)</f>
        <v>427385.40129566903</v>
      </c>
      <c r="P1638" s="1">
        <f>VLOOKUP($E1638,[1]AllProteinsNorm!$A$1:$Q$3226,6,FALSE)</f>
        <v>278090.510028983</v>
      </c>
      <c r="Q1638" s="1">
        <f>VLOOKUP($E1638,[1]AllProteinsNorm!$A$1:$Q$3226,8,FALSE)</f>
        <v>313650.13427284401</v>
      </c>
      <c r="R1638" s="1">
        <f>VLOOKUP($E1638,[1]AllProteinsNorm!$A$1:$Q$3226,13,FALSE)</f>
        <v>382433.95407497499</v>
      </c>
      <c r="S1638" s="1">
        <f>VLOOKUP($E1638,[1]AllProteinsNorm!$A$1:$Q$3226,16,FALSE)</f>
        <v>334940.34704114101</v>
      </c>
      <c r="T1638" s="1">
        <f>VLOOKUP($E1638,[1]AllProteinsNorm!$A$1:$Q$3226,17,FALSE)</f>
        <v>398625.86582554597</v>
      </c>
      <c r="U1638" s="1">
        <f>VLOOKUP($E1638,[1]AllProteinsNorm!$A$1:$Q$3226,3,FALSE)</f>
        <v>266948.45272870699</v>
      </c>
      <c r="V1638" s="1">
        <f>VLOOKUP($E1638,[1]AllProteinsNorm!$A$1:$Q$3226,7,FALSE)</f>
        <v>366551.64239044202</v>
      </c>
      <c r="W1638" s="1">
        <f>VLOOKUP($E1638,[1]AllProteinsNorm!$A$1:$Q$3226,9,FALSE)</f>
        <v>378573.58071334299</v>
      </c>
      <c r="X1638" s="1">
        <f>VLOOKUP($E1638,[1]AllProteinsNorm!$A$1:$Q$3226,12,FALSE)</f>
        <v>367015.49510410201</v>
      </c>
      <c r="Y1638" s="29">
        <f>VLOOKUP($E1638,[1]AllProteinsNorm!$A$1:$Q$3226,14,FALSE)</f>
        <v>321003.29542974802</v>
      </c>
      <c r="Z1638" s="25">
        <f t="shared" ref="Z1638:AN1654" si="204">K1638/AVERAGE($K1638:$O1638)</f>
        <v>0.88836162624234127</v>
      </c>
      <c r="AA1638" s="1">
        <f t="shared" si="204"/>
        <v>0.80352040617810228</v>
      </c>
      <c r="AB1638" s="1">
        <f t="shared" si="204"/>
        <v>1.1962518079958875</v>
      </c>
      <c r="AC1638" s="1">
        <f t="shared" si="204"/>
        <v>0.89978396000543026</v>
      </c>
      <c r="AD1638" s="1">
        <f t="shared" si="204"/>
        <v>1.2120821995782387</v>
      </c>
      <c r="AE1638" s="1">
        <f t="shared" si="204"/>
        <v>0.78867587909156722</v>
      </c>
      <c r="AF1638" s="1">
        <f t="shared" si="204"/>
        <v>0.88952440465890859</v>
      </c>
      <c r="AG1638" s="1">
        <f t="shared" si="204"/>
        <v>1.0845980860443962</v>
      </c>
      <c r="AH1638" s="1">
        <f t="shared" si="204"/>
        <v>0.9499043049630691</v>
      </c>
      <c r="AI1638" s="1">
        <f t="shared" si="204"/>
        <v>1.1305189994647202</v>
      </c>
      <c r="AJ1638" s="1">
        <f t="shared" si="204"/>
        <v>0.75707655613995717</v>
      </c>
      <c r="AK1638" s="1">
        <f t="shared" si="204"/>
        <v>1.0395552108722093</v>
      </c>
      <c r="AL1638" s="1">
        <f t="shared" si="204"/>
        <v>1.0736499118176328</v>
      </c>
      <c r="AM1638" s="1">
        <f t="shared" si="204"/>
        <v>1.0408707158373973</v>
      </c>
      <c r="AN1638" s="29">
        <f t="shared" si="204"/>
        <v>0.91037826565157176</v>
      </c>
      <c r="AO1638" s="1">
        <f t="shared" si="200"/>
        <v>59964.349498478703</v>
      </c>
      <c r="AP1638" s="1">
        <f t="shared" si="201"/>
        <v>44222.955647186755</v>
      </c>
      <c r="AQ1638" s="29">
        <f t="shared" si="202"/>
        <v>41521.438924131835</v>
      </c>
    </row>
    <row r="1639" spans="1:43" x14ac:dyDescent="0.2">
      <c r="A1639" s="26"/>
      <c r="E1639" s="25" t="s">
        <v>3202</v>
      </c>
      <c r="F1639" s="26" t="s">
        <v>3203</v>
      </c>
      <c r="G1639" s="1">
        <v>0.385514587832259</v>
      </c>
      <c r="H1639" s="1">
        <v>0.90276513615546305</v>
      </c>
      <c r="I1639" s="1">
        <f>VLOOKUP(F1639,'[1]SUSMB vs SHAM all proteins sum'!$B$2:$E$3214,2,FALSE)</f>
        <v>0.30975659666443001</v>
      </c>
      <c r="J1639" s="29">
        <f>VLOOKUP(F1639,'[1]SUSMB vs SHAM all proteins sum'!$B$2:$E$3214,3,FALSE)</f>
        <v>0.855131111342746</v>
      </c>
      <c r="K1639" s="25">
        <f>VLOOKUP($E1639,[1]AllProteinsNorm!$A$1:$Q$3226,4,FALSE)</f>
        <v>141418.56687056401</v>
      </c>
      <c r="L1639" s="1">
        <f>VLOOKUP($E1639,[1]AllProteinsNorm!$A$1:$Q$3226,5,FALSE)</f>
        <v>235034.432753097</v>
      </c>
      <c r="M1639" s="1">
        <f>VLOOKUP($E1639,[1]AllProteinsNorm!$A$1:$Q$3226,10,FALSE)</f>
        <v>173376.312634737</v>
      </c>
      <c r="N1639" s="1">
        <f>VLOOKUP($E1639,[1]AllProteinsNorm!$A$1:$Q$3226,11,FALSE)</f>
        <v>184996.11246192301</v>
      </c>
      <c r="O1639" s="1">
        <f>VLOOKUP($E1639,[1]AllProteinsNorm!$A$1:$Q$3226,15,FALSE)</f>
        <v>173890.87440703899</v>
      </c>
      <c r="P1639" s="1">
        <f>VLOOKUP($E1639,[1]AllProteinsNorm!$A$1:$Q$3226,6,FALSE)</f>
        <v>124687.78962676501</v>
      </c>
      <c r="Q1639" s="1">
        <f>VLOOKUP($E1639,[1]AllProteinsNorm!$A$1:$Q$3226,8,FALSE)</f>
        <v>171783.83866980101</v>
      </c>
      <c r="R1639" s="1">
        <f>VLOOKUP($E1639,[1]AllProteinsNorm!$A$1:$Q$3226,13,FALSE)</f>
        <v>151007.97316584401</v>
      </c>
      <c r="S1639" s="1">
        <f>VLOOKUP($E1639,[1]AllProteinsNorm!$A$1:$Q$3226,16,FALSE)</f>
        <v>192053.659562674</v>
      </c>
      <c r="T1639" s="1">
        <f>VLOOKUP($E1639,[1]AllProteinsNorm!$A$1:$Q$3226,17,FALSE)</f>
        <v>178941.99613259599</v>
      </c>
      <c r="U1639" s="1">
        <f>VLOOKUP($E1639,[1]AllProteinsNorm!$A$1:$Q$3226,3,FALSE)</f>
        <v>175657.50590832299</v>
      </c>
      <c r="V1639" s="1">
        <f>VLOOKUP($E1639,[1]AllProteinsNorm!$A$1:$Q$3226,7,FALSE)</f>
        <v>111151.143202804</v>
      </c>
      <c r="W1639" s="1">
        <f>VLOOKUP($E1639,[1]AllProteinsNorm!$A$1:$Q$3226,9,FALSE)</f>
        <v>140356.81093404401</v>
      </c>
      <c r="X1639" s="1">
        <f>VLOOKUP($E1639,[1]AllProteinsNorm!$A$1:$Q$3226,12,FALSE)</f>
        <v>138170.072213565</v>
      </c>
      <c r="Y1639" s="29">
        <f>VLOOKUP($E1639,[1]AllProteinsNorm!$A$1:$Q$3226,14,FALSE)</f>
        <v>223873.398680215</v>
      </c>
      <c r="Z1639" s="25">
        <f t="shared" si="204"/>
        <v>0.77812275958056554</v>
      </c>
      <c r="AA1639" s="1">
        <f t="shared" si="204"/>
        <v>1.2932222794881112</v>
      </c>
      <c r="AB1639" s="1">
        <f t="shared" si="204"/>
        <v>0.95396281986594822</v>
      </c>
      <c r="AC1639" s="1">
        <f t="shared" si="204"/>
        <v>1.0178980647732119</v>
      </c>
      <c r="AD1639" s="1">
        <f t="shared" si="204"/>
        <v>0.95679407629216251</v>
      </c>
      <c r="AE1639" s="1">
        <f t="shared" si="204"/>
        <v>0.68606555063721564</v>
      </c>
      <c r="AF1639" s="1">
        <f t="shared" si="204"/>
        <v>0.94520060240343973</v>
      </c>
      <c r="AG1639" s="1">
        <f t="shared" si="204"/>
        <v>0.83088623650118809</v>
      </c>
      <c r="AH1639" s="1">
        <f t="shared" si="204"/>
        <v>1.0567305755773448</v>
      </c>
      <c r="AI1639" s="1">
        <f t="shared" si="204"/>
        <v>0.98458669831516121</v>
      </c>
      <c r="AJ1639" s="1">
        <f t="shared" si="204"/>
        <v>0.96651455507624773</v>
      </c>
      <c r="AK1639" s="1">
        <f t="shared" si="204"/>
        <v>0.61158330333428812</v>
      </c>
      <c r="AL1639" s="1">
        <f t="shared" si="204"/>
        <v>0.77228069458437465</v>
      </c>
      <c r="AM1639" s="1">
        <f t="shared" si="204"/>
        <v>0.76024867357529335</v>
      </c>
      <c r="AN1639" s="29">
        <f t="shared" si="204"/>
        <v>1.2318112864003901</v>
      </c>
      <c r="AO1639" s="1">
        <f t="shared" si="200"/>
        <v>30358.777268645899</v>
      </c>
      <c r="AP1639" s="1">
        <f t="shared" si="201"/>
        <v>23599.308825744272</v>
      </c>
      <c r="AQ1639" s="29">
        <f t="shared" si="202"/>
        <v>38859.466157346083</v>
      </c>
    </row>
    <row r="1640" spans="1:43" x14ac:dyDescent="0.2">
      <c r="A1640" s="26"/>
      <c r="E1640" s="25" t="s">
        <v>3204</v>
      </c>
      <c r="F1640" s="26" t="s">
        <v>3205</v>
      </c>
      <c r="G1640" s="1">
        <v>0.50053293792907005</v>
      </c>
      <c r="H1640" s="1">
        <v>1.1094459737454501</v>
      </c>
      <c r="I1640" s="1">
        <f>VLOOKUP(F1640,'[1]SUSMB vs SHAM all proteins sum'!$B$2:$E$3214,2,FALSE)</f>
        <v>0.68136848778202697</v>
      </c>
      <c r="J1640" s="29">
        <f>VLOOKUP(F1640,'[1]SUSMB vs SHAM all proteins sum'!$B$2:$E$3214,3,FALSE)</f>
        <v>1.0367743914768699</v>
      </c>
      <c r="K1640" s="25">
        <f>VLOOKUP($E1640,[1]AllProteinsNorm!$A$1:$Q$3226,4,FALSE)</f>
        <v>197874.86810004001</v>
      </c>
      <c r="L1640" s="1">
        <f>VLOOKUP($E1640,[1]AllProteinsNorm!$A$1:$Q$3226,5,FALSE)</f>
        <v>180810.895348238</v>
      </c>
      <c r="M1640" s="1">
        <f>VLOOKUP($E1640,[1]AllProteinsNorm!$A$1:$Q$3226,10,FALSE)</f>
        <v>203745.435099989</v>
      </c>
      <c r="N1640" s="1">
        <f>VLOOKUP($E1640,[1]AllProteinsNorm!$A$1:$Q$3226,11,FALSE)</f>
        <v>183291.54972220401</v>
      </c>
      <c r="O1640" s="1">
        <f>VLOOKUP($E1640,[1]AllProteinsNorm!$A$1:$Q$3226,15,FALSE)</f>
        <v>265010.55327612301</v>
      </c>
      <c r="P1640" s="1">
        <f>VLOOKUP($E1640,[1]AllProteinsNorm!$A$1:$Q$3226,6,FALSE)</f>
        <v>166481.09474564399</v>
      </c>
      <c r="Q1640" s="1">
        <f>VLOOKUP($E1640,[1]AllProteinsNorm!$A$1:$Q$3226,8,FALSE)</f>
        <v>311230.21368849301</v>
      </c>
      <c r="R1640" s="1">
        <f>VLOOKUP($E1640,[1]AllProteinsNorm!$A$1:$Q$3226,13,FALSE)</f>
        <v>167045.24644354099</v>
      </c>
      <c r="S1640" s="1">
        <f>VLOOKUP($E1640,[1]AllProteinsNorm!$A$1:$Q$3226,16,FALSE)</f>
        <v>247503.94238783201</v>
      </c>
      <c r="T1640" s="1">
        <f>VLOOKUP($E1640,[1]AllProteinsNorm!$A$1:$Q$3226,17,FALSE)</f>
        <v>277828.382070978</v>
      </c>
      <c r="U1640" s="1">
        <f>VLOOKUP($E1640,[1]AllProteinsNorm!$A$1:$Q$3226,3,FALSE)</f>
        <v>239136.51544617701</v>
      </c>
      <c r="V1640" s="1">
        <f>VLOOKUP($E1640,[1]AllProteinsNorm!$A$1:$Q$3226,7,FALSE)</f>
        <v>202487.90401319601</v>
      </c>
      <c r="W1640" s="1">
        <f>VLOOKUP($E1640,[1]AllProteinsNorm!$A$1:$Q$3226,9,FALSE)</f>
        <v>229805.74847389301</v>
      </c>
      <c r="X1640" s="1">
        <f>VLOOKUP($E1640,[1]AllProteinsNorm!$A$1:$Q$3226,12,FALSE)</f>
        <v>180868.96000870399</v>
      </c>
      <c r="Y1640" s="29">
        <f>VLOOKUP($E1640,[1]AllProteinsNorm!$A$1:$Q$3226,14,FALSE)</f>
        <v>210746.383477283</v>
      </c>
      <c r="Z1640" s="25">
        <f t="shared" si="204"/>
        <v>0.95987423615368239</v>
      </c>
      <c r="AA1640" s="1">
        <f t="shared" si="204"/>
        <v>0.87709834870443693</v>
      </c>
      <c r="AB1640" s="1">
        <f t="shared" si="204"/>
        <v>0.98835185975980977</v>
      </c>
      <c r="AC1640" s="1">
        <f t="shared" si="204"/>
        <v>0.88913179309904333</v>
      </c>
      <c r="AD1640" s="1">
        <f t="shared" si="204"/>
        <v>1.2855437622830279</v>
      </c>
      <c r="AE1640" s="1">
        <f t="shared" si="204"/>
        <v>0.80758569891863663</v>
      </c>
      <c r="AF1640" s="1">
        <f t="shared" si="204"/>
        <v>1.5097514227079813</v>
      </c>
      <c r="AG1640" s="1">
        <f t="shared" si="204"/>
        <v>0.81032235105285266</v>
      </c>
      <c r="AH1640" s="1">
        <f t="shared" si="204"/>
        <v>1.2006206747005139</v>
      </c>
      <c r="AI1640" s="1">
        <f t="shared" si="204"/>
        <v>1.3477219648094334</v>
      </c>
      <c r="AJ1640" s="1">
        <f t="shared" si="204"/>
        <v>1.1600309948623839</v>
      </c>
      <c r="AK1640" s="1">
        <f t="shared" si="204"/>
        <v>0.98225168290074205</v>
      </c>
      <c r="AL1640" s="1">
        <f t="shared" si="204"/>
        <v>1.1147682340770122</v>
      </c>
      <c r="AM1640" s="1">
        <f t="shared" si="204"/>
        <v>0.87738001545750899</v>
      </c>
      <c r="AN1640" s="29">
        <f t="shared" si="204"/>
        <v>1.0223128677469837</v>
      </c>
      <c r="AO1640" s="1">
        <f t="shared" si="200"/>
        <v>30670.518059462818</v>
      </c>
      <c r="AP1640" s="1">
        <f t="shared" si="201"/>
        <v>58497.05881835326</v>
      </c>
      <c r="AQ1640" s="29">
        <f t="shared" si="202"/>
        <v>20556.134348184536</v>
      </c>
    </row>
    <row r="1641" spans="1:43" x14ac:dyDescent="0.2">
      <c r="A1641" s="26"/>
      <c r="E1641" s="25" t="s">
        <v>3206</v>
      </c>
      <c r="F1641" s="26" t="s">
        <v>3207</v>
      </c>
      <c r="G1641" s="1">
        <v>0.79661038966330899</v>
      </c>
      <c r="H1641" s="1">
        <v>0.95709373646830997</v>
      </c>
      <c r="I1641" s="1">
        <f>VLOOKUP(F1641,'[1]SUSMB vs SHAM all proteins sum'!$B$2:$E$3214,2,FALSE)</f>
        <v>0.39995030150940197</v>
      </c>
      <c r="J1641" s="29">
        <f>VLOOKUP(F1641,'[1]SUSMB vs SHAM all proteins sum'!$B$2:$E$3214,3,FALSE)</f>
        <v>0.83128989328387803</v>
      </c>
      <c r="K1641" s="25">
        <f>VLOOKUP($E1641,[1]AllProteinsNorm!$A$1:$Q$3226,4,FALSE)</f>
        <v>49606.547166601697</v>
      </c>
      <c r="L1641" s="1">
        <f>VLOOKUP($E1641,[1]AllProteinsNorm!$A$1:$Q$3226,5,FALSE)</f>
        <v>73543.196035945293</v>
      </c>
      <c r="M1641" s="1">
        <f>VLOOKUP($E1641,[1]AllProteinsNorm!$A$1:$Q$3226,10,FALSE)</f>
        <v>94679.970533165702</v>
      </c>
      <c r="N1641" s="1">
        <f>VLOOKUP($E1641,[1]AllProteinsNorm!$A$1:$Q$3226,11,FALSE)</f>
        <v>58951.850257273698</v>
      </c>
      <c r="O1641" s="1">
        <f>VLOOKUP($E1641,[1]AllProteinsNorm!$A$1:$Q$3226,15,FALSE)</f>
        <v>91409.2212364851</v>
      </c>
      <c r="P1641" s="1">
        <f>VLOOKUP($E1641,[1]AllProteinsNorm!$A$1:$Q$3226,6,FALSE)</f>
        <v>80823.786456867398</v>
      </c>
      <c r="Q1641" s="1">
        <f>VLOOKUP($E1641,[1]AllProteinsNorm!$A$1:$Q$3226,8,FALSE)</f>
        <v>49845.016408480296</v>
      </c>
      <c r="R1641" s="1">
        <f>VLOOKUP($E1641,[1]AllProteinsNorm!$A$1:$Q$3226,13,FALSE)</f>
        <v>92122.693413195593</v>
      </c>
      <c r="S1641" s="1">
        <f>VLOOKUP($E1641,[1]AllProteinsNorm!$A$1:$Q$3226,16,FALSE)</f>
        <v>65936.448101666203</v>
      </c>
      <c r="T1641" s="1">
        <f>VLOOKUP($E1641,[1]AllProteinsNorm!$A$1:$Q$3226,17,FALSE)</f>
        <v>61086.651693418004</v>
      </c>
      <c r="U1641" s="1">
        <f>VLOOKUP($E1641,[1]AllProteinsNorm!$A$1:$Q$3226,3,FALSE)</f>
        <v>40277.102040946404</v>
      </c>
      <c r="V1641" s="1">
        <f>VLOOKUP($E1641,[1]AllProteinsNorm!$A$1:$Q$3226,7,FALSE)</f>
        <v>78268.6628430766</v>
      </c>
      <c r="W1641" s="1">
        <f>VLOOKUP($E1641,[1]AllProteinsNorm!$A$1:$Q$3226,9,FALSE)</f>
        <v>46044.759516456397</v>
      </c>
      <c r="X1641" s="1">
        <f>VLOOKUP($E1641,[1]AllProteinsNorm!$A$1:$Q$3226,12,FALSE)</f>
        <v>97425.697392532107</v>
      </c>
      <c r="Y1641" s="29">
        <f>VLOOKUP($E1641,[1]AllProteinsNorm!$A$1:$Q$3226,14,FALSE)</f>
        <v>52250.409982918303</v>
      </c>
      <c r="Z1641" s="25">
        <f t="shared" si="204"/>
        <v>0.67365275227739441</v>
      </c>
      <c r="AA1641" s="1">
        <f t="shared" si="204"/>
        <v>0.99871043744495358</v>
      </c>
      <c r="AB1641" s="1">
        <f t="shared" si="204"/>
        <v>1.2857460633372082</v>
      </c>
      <c r="AC1641" s="1">
        <f t="shared" si="204"/>
        <v>0.80056118488316463</v>
      </c>
      <c r="AD1641" s="1">
        <f t="shared" si="204"/>
        <v>1.2413295620572788</v>
      </c>
      <c r="AE1641" s="1">
        <f t="shared" si="204"/>
        <v>1.0975802450690708</v>
      </c>
      <c r="AF1641" s="1">
        <f t="shared" si="204"/>
        <v>0.67689114459253574</v>
      </c>
      <c r="AG1641" s="1">
        <f t="shared" si="204"/>
        <v>1.2510184544105438</v>
      </c>
      <c r="AH1641" s="1">
        <f t="shared" si="204"/>
        <v>0.8954114381294459</v>
      </c>
      <c r="AI1641" s="1">
        <f t="shared" si="204"/>
        <v>0.82955160943729633</v>
      </c>
      <c r="AJ1641" s="1">
        <f t="shared" si="204"/>
        <v>0.54695966950726471</v>
      </c>
      <c r="AK1641" s="1">
        <f t="shared" si="204"/>
        <v>1.0628818805758049</v>
      </c>
      <c r="AL1641" s="1">
        <f t="shared" si="204"/>
        <v>0.62528397455356499</v>
      </c>
      <c r="AM1641" s="1">
        <f t="shared" si="204"/>
        <v>1.3230328039281651</v>
      </c>
      <c r="AN1641" s="29">
        <f t="shared" si="204"/>
        <v>0.70955618770243956</v>
      </c>
      <c r="AO1641" s="1">
        <f t="shared" si="200"/>
        <v>17616.94374954193</v>
      </c>
      <c r="AP1641" s="1">
        <f t="shared" si="201"/>
        <v>14891.236603010928</v>
      </c>
      <c r="AQ1641" s="29">
        <f t="shared" si="202"/>
        <v>21621.827384543711</v>
      </c>
    </row>
    <row r="1642" spans="1:43" x14ac:dyDescent="0.2">
      <c r="A1642" s="26"/>
      <c r="E1642" s="25" t="s">
        <v>3208</v>
      </c>
      <c r="F1642" s="26" t="s">
        <v>3209</v>
      </c>
      <c r="G1642" s="1">
        <v>0.88889743597553095</v>
      </c>
      <c r="H1642" s="1">
        <v>1.0664311171740199</v>
      </c>
      <c r="I1642" s="1">
        <f>VLOOKUP(F1642,'[1]SUSMB vs SHAM all proteins sum'!$B$2:$E$3214,2,FALSE)</f>
        <v>0.16435910806270199</v>
      </c>
      <c r="J1642" s="29">
        <f>VLOOKUP(F1642,'[1]SUSMB vs SHAM all proteins sum'!$B$2:$E$3214,3,FALSE)</f>
        <v>1.61853102176937</v>
      </c>
      <c r="K1642" s="25">
        <f>VLOOKUP($E1642,[1]AllProteinsNorm!$A$1:$Q$3226,4,FALSE)</f>
        <v>35770.200996330299</v>
      </c>
      <c r="L1642" s="1">
        <f>VLOOKUP($E1642,[1]AllProteinsNorm!$A$1:$Q$3226,5,FALSE)</f>
        <v>13389.786476290399</v>
      </c>
      <c r="M1642" s="1">
        <f>VLOOKUP($E1642,[1]AllProteinsNorm!$A$1:$Q$3226,10,FALSE)</f>
        <v>28508.674043639199</v>
      </c>
      <c r="N1642" s="1">
        <f>VLOOKUP($E1642,[1]AllProteinsNorm!$A$1:$Q$3226,11,FALSE)</f>
        <v>18998.863412948798</v>
      </c>
      <c r="O1642" s="1">
        <f>VLOOKUP($E1642,[1]AllProteinsNorm!$A$1:$Q$3226,15,FALSE)</f>
        <v>23890.4657483275</v>
      </c>
      <c r="P1642" s="1">
        <f>VLOOKUP($E1642,[1]AllProteinsNorm!$A$1:$Q$3226,6,FALSE)</f>
        <v>16956.562949530999</v>
      </c>
      <c r="Q1642" s="1">
        <f>VLOOKUP($E1642,[1]AllProteinsNorm!$A$1:$Q$3226,8,FALSE)</f>
        <v>46048.396347895599</v>
      </c>
      <c r="R1642" s="1">
        <f>VLOOKUP($E1642,[1]AllProteinsNorm!$A$1:$Q$3226,13,FALSE)</f>
        <v>13498.1030710462</v>
      </c>
      <c r="S1642" s="1">
        <f>VLOOKUP($E1642,[1]AllProteinsNorm!$A$1:$Q$3226,16,FALSE)</f>
        <v>86577.596421754395</v>
      </c>
      <c r="T1642" s="1">
        <f>VLOOKUP($E1642,[1]AllProteinsNorm!$A$1:$Q$3226,17,FALSE)</f>
        <v>9368.2339936135195</v>
      </c>
      <c r="U1642" s="1">
        <f>VLOOKUP($E1642,[1]AllProteinsNorm!$A$1:$Q$3226,3,FALSE)</f>
        <v>50290.203285289397</v>
      </c>
      <c r="V1642" s="1">
        <f>VLOOKUP($E1642,[1]AllProteinsNorm!$A$1:$Q$3226,7,FALSE)</f>
        <v>26750.015275771199</v>
      </c>
      <c r="W1642" s="1">
        <f>VLOOKUP($E1642,[1]AllProteinsNorm!$A$1:$Q$3226,9,FALSE)</f>
        <v>27167.661395770101</v>
      </c>
      <c r="X1642" s="1">
        <f>VLOOKUP($E1642,[1]AllProteinsNorm!$A$1:$Q$3226,12,FALSE)</f>
        <v>20943.590913851898</v>
      </c>
      <c r="Y1642" s="29">
        <f>VLOOKUP($E1642,[1]AllProteinsNorm!$A$1:$Q$3226,14,FALSE)</f>
        <v>89932.900145380103</v>
      </c>
      <c r="Z1642" s="25">
        <f t="shared" si="204"/>
        <v>1.4835267573431545</v>
      </c>
      <c r="AA1642" s="1">
        <f t="shared" si="204"/>
        <v>0.55532554918341659</v>
      </c>
      <c r="AB1642" s="1">
        <f t="shared" si="204"/>
        <v>1.182363519971608</v>
      </c>
      <c r="AC1642" s="1">
        <f t="shared" si="204"/>
        <v>0.78795537758115997</v>
      </c>
      <c r="AD1642" s="1">
        <f t="shared" si="204"/>
        <v>0.99082879592066142</v>
      </c>
      <c r="AE1642" s="1">
        <f t="shared" si="204"/>
        <v>0.70325338263499071</v>
      </c>
      <c r="AF1642" s="1">
        <f t="shared" si="204"/>
        <v>1.909802746757121</v>
      </c>
      <c r="AG1642" s="1">
        <f t="shared" si="204"/>
        <v>0.55981785177352539</v>
      </c>
      <c r="AH1642" s="1">
        <f t="shared" si="204"/>
        <v>3.5907033592376627</v>
      </c>
      <c r="AI1642" s="1">
        <f t="shared" si="204"/>
        <v>0.388536418903634</v>
      </c>
      <c r="AJ1642" s="1">
        <f t="shared" si="204"/>
        <v>2.085726669906256</v>
      </c>
      <c r="AK1642" s="1">
        <f t="shared" si="204"/>
        <v>1.1094252286984898</v>
      </c>
      <c r="AL1642" s="1">
        <f t="shared" si="204"/>
        <v>1.1267466073002619</v>
      </c>
      <c r="AM1642" s="1">
        <f t="shared" si="204"/>
        <v>0.8686106493708492</v>
      </c>
      <c r="AN1642" s="29">
        <f t="shared" si="204"/>
        <v>3.7298606106470835</v>
      </c>
      <c r="AO1642" s="1">
        <f t="shared" si="200"/>
        <v>7699.3960586516114</v>
      </c>
      <c r="AP1642" s="1">
        <f t="shared" si="201"/>
        <v>29071.97449656159</v>
      </c>
      <c r="AQ1642" s="29">
        <f t="shared" si="202"/>
        <v>25522.746275804915</v>
      </c>
    </row>
    <row r="1643" spans="1:43" x14ac:dyDescent="0.2">
      <c r="A1643" s="26"/>
      <c r="E1643" s="25" t="s">
        <v>3210</v>
      </c>
      <c r="F1643" s="26" t="s">
        <v>3211</v>
      </c>
      <c r="G1643" s="1">
        <v>0.347143940984457</v>
      </c>
      <c r="H1643" s="1">
        <v>1.3280700537978001</v>
      </c>
      <c r="I1643" s="1">
        <f>VLOOKUP(F1643,'[1]SUSMB vs SHAM all proteins sum'!$B$2:$E$3214,2,FALSE)</f>
        <v>0.44915285975394997</v>
      </c>
      <c r="J1643" s="29">
        <f>VLOOKUP(F1643,'[1]SUSMB vs SHAM all proteins sum'!$B$2:$E$3214,3,FALSE)</f>
        <v>1.25767732929955</v>
      </c>
      <c r="K1643" s="25">
        <f>VLOOKUP($E1643,[1]AllProteinsNorm!$A$1:$Q$3226,4,FALSE)</f>
        <v>49514.416235824203</v>
      </c>
      <c r="L1643" s="1">
        <f>VLOOKUP($E1643,[1]AllProteinsNorm!$A$1:$Q$3226,5,FALSE)</f>
        <v>38493.340444081703</v>
      </c>
      <c r="M1643" s="1">
        <f>VLOOKUP($E1643,[1]AllProteinsNorm!$A$1:$Q$3226,10,FALSE)</f>
        <v>85310.034785024895</v>
      </c>
      <c r="N1643" s="1">
        <f>VLOOKUP($E1643,[1]AllProteinsNorm!$A$1:$Q$3226,11,FALSE)</f>
        <v>97211.466611130003</v>
      </c>
      <c r="O1643" s="1">
        <f>VLOOKUP($E1643,[1]AllProteinsNorm!$A$1:$Q$3226,15,FALSE)</f>
        <v>165216.409302021</v>
      </c>
      <c r="P1643" s="1">
        <f>VLOOKUP($E1643,[1]AllProteinsNorm!$A$1:$Q$3226,6,FALSE)</f>
        <v>75614.061111164105</v>
      </c>
      <c r="Q1643" s="1">
        <f>VLOOKUP($E1643,[1]AllProteinsNorm!$A$1:$Q$3226,8,FALSE)</f>
        <v>92854.566249220705</v>
      </c>
      <c r="R1643" s="1">
        <f>VLOOKUP($E1643,[1]AllProteinsNorm!$A$1:$Q$3226,13,FALSE)</f>
        <v>86087.522970756007</v>
      </c>
      <c r="S1643" s="1">
        <f>VLOOKUP($E1643,[1]AllProteinsNorm!$A$1:$Q$3226,16,FALSE)</f>
        <v>121500.488460236</v>
      </c>
      <c r="T1643" s="1">
        <f>VLOOKUP($E1643,[1]AllProteinsNorm!$A$1:$Q$3226,17,FALSE)</f>
        <v>146915.93804609001</v>
      </c>
      <c r="U1643" s="1">
        <f>VLOOKUP($E1643,[1]AllProteinsNorm!$A$1:$Q$3226,3,FALSE)</f>
        <v>63590.637388272698</v>
      </c>
      <c r="V1643" s="1">
        <f>VLOOKUP($E1643,[1]AllProteinsNorm!$A$1:$Q$3226,7,FALSE)</f>
        <v>117556.72331026899</v>
      </c>
      <c r="W1643" s="1">
        <f>VLOOKUP($E1643,[1]AllProteinsNorm!$A$1:$Q$3226,9,FALSE)</f>
        <v>133310.48580137</v>
      </c>
      <c r="X1643" s="1">
        <f>VLOOKUP($E1643,[1]AllProteinsNorm!$A$1:$Q$3226,12,FALSE)</f>
        <v>98285.336951835707</v>
      </c>
      <c r="Y1643" s="29">
        <f>VLOOKUP($E1643,[1]AllProteinsNorm!$A$1:$Q$3226,14,FALSE)</f>
        <v>83895.859450334101</v>
      </c>
      <c r="Z1643" s="25">
        <f t="shared" si="204"/>
        <v>0.5681572984277341</v>
      </c>
      <c r="AA1643" s="1">
        <f t="shared" si="204"/>
        <v>0.44169504513606933</v>
      </c>
      <c r="AB1643" s="1">
        <f t="shared" si="204"/>
        <v>0.97889710870038604</v>
      </c>
      <c r="AC1643" s="1">
        <f t="shared" si="204"/>
        <v>1.11546108072697</v>
      </c>
      <c r="AD1643" s="1">
        <f t="shared" si="204"/>
        <v>1.8957894670088398</v>
      </c>
      <c r="AE1643" s="1">
        <f t="shared" si="204"/>
        <v>0.86763985016925393</v>
      </c>
      <c r="AF1643" s="1">
        <f t="shared" si="204"/>
        <v>1.0654674641739343</v>
      </c>
      <c r="AG1643" s="1">
        <f t="shared" si="204"/>
        <v>0.9878184617273631</v>
      </c>
      <c r="AH1643" s="1">
        <f t="shared" si="204"/>
        <v>1.3941674875543182</v>
      </c>
      <c r="AI1643" s="1">
        <f t="shared" si="204"/>
        <v>1.6857991833871293</v>
      </c>
      <c r="AJ1643" s="1">
        <f t="shared" si="204"/>
        <v>0.72967607194929651</v>
      </c>
      <c r="AK1643" s="1">
        <f t="shared" si="204"/>
        <v>1.3489144254447512</v>
      </c>
      <c r="AL1643" s="1">
        <f t="shared" si="204"/>
        <v>1.5296822869577837</v>
      </c>
      <c r="AM1643" s="1">
        <f t="shared" si="204"/>
        <v>1.1277832955084419</v>
      </c>
      <c r="AN1643" s="29">
        <f t="shared" si="204"/>
        <v>0.96267003588518174</v>
      </c>
      <c r="AO1643" s="1">
        <f t="shared" si="200"/>
        <v>44683.085220979032</v>
      </c>
      <c r="AP1643" s="1">
        <f t="shared" si="201"/>
        <v>26065.750115922972</v>
      </c>
      <c r="AQ1643" s="29">
        <f t="shared" si="202"/>
        <v>24509.152940067866</v>
      </c>
    </row>
    <row r="1644" spans="1:43" x14ac:dyDescent="0.2">
      <c r="A1644" s="26"/>
      <c r="E1644" s="25" t="s">
        <v>3212</v>
      </c>
      <c r="F1644" s="26" t="s">
        <v>3213</v>
      </c>
      <c r="G1644" s="1">
        <v>0.48069379670759599</v>
      </c>
      <c r="H1644" s="43">
        <v>0.62821266598721603</v>
      </c>
      <c r="I1644" s="1">
        <f>VLOOKUP(F1644,'[1]SUSMB vs SHAM all proteins sum'!$B$2:$E$3214,2,FALSE)</f>
        <v>0.85898349707005806</v>
      </c>
      <c r="J1644" s="29">
        <f>VLOOKUP(F1644,'[1]SUSMB vs SHAM all proteins sum'!$B$2:$E$3214,3,FALSE)</f>
        <v>1.0403284272890101</v>
      </c>
      <c r="K1644" s="25">
        <f>VLOOKUP($E1644,[1]AllProteinsNorm!$A$1:$Q$3226,4,FALSE)</f>
        <v>60257.922632751302</v>
      </c>
      <c r="L1644" s="1">
        <f>VLOOKUP($E1644,[1]AllProteinsNorm!$A$1:$Q$3226,5,FALSE)</f>
        <v>69051.213994261299</v>
      </c>
      <c r="M1644" s="1">
        <f>VLOOKUP($E1644,[1]AllProteinsNorm!$A$1:$Q$3226,10,FALSE)</f>
        <v>126756.40941805999</v>
      </c>
      <c r="N1644" s="1">
        <f>VLOOKUP($E1644,[1]AllProteinsNorm!$A$1:$Q$3226,11,FALSE)</f>
        <v>165360.57532927801</v>
      </c>
      <c r="O1644" s="1">
        <f>VLOOKUP($E1644,[1]AllProteinsNorm!$A$1:$Q$3226,15,FALSE)</f>
        <v>83201.278137177898</v>
      </c>
      <c r="P1644" s="1">
        <f>VLOOKUP($E1644,[1]AllProteinsNorm!$A$1:$Q$3226,6,FALSE)</f>
        <v>5579.8774381445801</v>
      </c>
      <c r="Q1644" s="1">
        <f>VLOOKUP($E1644,[1]AllProteinsNorm!$A$1:$Q$3226,8,FALSE)</f>
        <v>116773.147667742</v>
      </c>
      <c r="R1644" s="1">
        <f>VLOOKUP($E1644,[1]AllProteinsNorm!$A$1:$Q$3226,13,FALSE)</f>
        <v>80115.772231939802</v>
      </c>
      <c r="S1644" s="1">
        <f>VLOOKUP($E1644,[1]AllProteinsNorm!$A$1:$Q$3226,16,FALSE)</f>
        <v>151325.130814198</v>
      </c>
      <c r="T1644" s="1">
        <f>VLOOKUP($E1644,[1]AllProteinsNorm!$A$1:$Q$3226,17,FALSE)</f>
        <v>89878.142625840599</v>
      </c>
      <c r="U1644" s="1">
        <f>VLOOKUP($E1644,[1]AllProteinsNorm!$A$1:$Q$3226,3,FALSE)</f>
        <v>91586.006377527898</v>
      </c>
      <c r="V1644" s="1">
        <f>VLOOKUP($E1644,[1]AllProteinsNorm!$A$1:$Q$3226,7,FALSE)</f>
        <v>129660.013263673</v>
      </c>
      <c r="W1644" s="1">
        <f>VLOOKUP($E1644,[1]AllProteinsNorm!$A$1:$Q$3226,9,FALSE)</f>
        <v>75809.156152989206</v>
      </c>
      <c r="X1644" s="1">
        <f>VLOOKUP($E1644,[1]AllProteinsNorm!$A$1:$Q$3226,12,FALSE)</f>
        <v>82940.763903410305</v>
      </c>
      <c r="Y1644" s="29">
        <f>VLOOKUP($E1644,[1]AllProteinsNorm!$A$1:$Q$3226,14,FALSE)</f>
        <v>118425.391005855</v>
      </c>
      <c r="Z1644" s="25">
        <f t="shared" si="204"/>
        <v>0.59705361511364652</v>
      </c>
      <c r="AA1644" s="1">
        <f t="shared" si="204"/>
        <v>0.6841801897905444</v>
      </c>
      <c r="AB1644" s="1">
        <f t="shared" si="204"/>
        <v>1.2559406161928406</v>
      </c>
      <c r="AC1644" s="1">
        <f t="shared" si="204"/>
        <v>1.6384422991036998</v>
      </c>
      <c r="AD1644" s="1">
        <f t="shared" si="204"/>
        <v>0.82438327979926806</v>
      </c>
      <c r="AE1644" s="1">
        <f t="shared" si="204"/>
        <v>5.5287103351361958E-2</v>
      </c>
      <c r="AF1644" s="1">
        <f t="shared" si="204"/>
        <v>1.157023457116841</v>
      </c>
      <c r="AG1644" s="1">
        <f t="shared" si="204"/>
        <v>0.79381115957526893</v>
      </c>
      <c r="AH1644" s="1">
        <f t="shared" si="204"/>
        <v>1.4993748948301098</v>
      </c>
      <c r="AI1644" s="1">
        <f t="shared" si="204"/>
        <v>0.89053966067678092</v>
      </c>
      <c r="AJ1644" s="1">
        <f t="shared" si="204"/>
        <v>0.90746168822958995</v>
      </c>
      <c r="AK1644" s="1">
        <f t="shared" si="204"/>
        <v>1.2847103961178274</v>
      </c>
      <c r="AL1644" s="1">
        <f t="shared" si="204"/>
        <v>0.751139912600577</v>
      </c>
      <c r="AM1644" s="1">
        <f t="shared" si="204"/>
        <v>0.82180202644263534</v>
      </c>
      <c r="AN1644" s="29">
        <f t="shared" si="204"/>
        <v>1.1733943808886411</v>
      </c>
      <c r="AO1644" s="1">
        <f t="shared" si="200"/>
        <v>39504.644820555077</v>
      </c>
      <c r="AP1644" s="1">
        <f t="shared" si="201"/>
        <v>48361.212699679796</v>
      </c>
      <c r="AQ1644" s="29">
        <f t="shared" si="202"/>
        <v>20812.12498558946</v>
      </c>
    </row>
    <row r="1645" spans="1:43" x14ac:dyDescent="0.2">
      <c r="A1645" s="26"/>
      <c r="E1645" s="25" t="s">
        <v>3214</v>
      </c>
      <c r="F1645" s="26" t="s">
        <v>3215</v>
      </c>
      <c r="G1645" s="1">
        <v>0.79260874333131004</v>
      </c>
      <c r="H1645" s="1">
        <v>1.1094847524200599</v>
      </c>
      <c r="I1645" s="1">
        <f>VLOOKUP(F1645,'[1]SUSMB vs SHAM all proteins sum'!$B$2:$E$3214,2,FALSE)</f>
        <v>0.33691561265373099</v>
      </c>
      <c r="J1645" s="29">
        <f>VLOOKUP(F1645,'[1]SUSMB vs SHAM all proteins sum'!$B$2:$E$3214,3,FALSE)</f>
        <v>1.3116975869088201</v>
      </c>
      <c r="K1645" s="25">
        <f>VLOOKUP($E1645,[1]AllProteinsNorm!$A$1:$Q$3226,4,FALSE)</f>
        <v>178398.738136439</v>
      </c>
      <c r="L1645" s="1">
        <f>VLOOKUP($E1645,[1]AllProteinsNorm!$A$1:$Q$3226,5,FALSE)</f>
        <v>78906.470362221604</v>
      </c>
      <c r="M1645" s="1">
        <f>VLOOKUP($E1645,[1]AllProteinsNorm!$A$1:$Q$3226,10,FALSE)</f>
        <v>170291.31661881099</v>
      </c>
      <c r="N1645" s="1">
        <f>VLOOKUP($E1645,[1]AllProteinsNorm!$A$1:$Q$3226,11,FALSE)</f>
        <v>87386.800190308597</v>
      </c>
      <c r="O1645" s="1">
        <f>VLOOKUP($E1645,[1]AllProteinsNorm!$A$1:$Q$3226,15,FALSE)</f>
        <v>103847.520667506</v>
      </c>
      <c r="P1645" s="1">
        <f>VLOOKUP($E1645,[1]AllProteinsNorm!$A$1:$Q$3226,6,FALSE)</f>
        <v>301012.19738675002</v>
      </c>
      <c r="Q1645" s="1">
        <f>VLOOKUP($E1645,[1]AllProteinsNorm!$A$1:$Q$3226,8,FALSE)</f>
        <v>153437.19185698</v>
      </c>
      <c r="R1645" s="1">
        <f>VLOOKUP($E1645,[1]AllProteinsNorm!$A$1:$Q$3226,13,FALSE)</f>
        <v>37367.054449341696</v>
      </c>
      <c r="S1645" s="1">
        <f>VLOOKUP($E1645,[1]AllProteinsNorm!$A$1:$Q$3226,16,FALSE)</f>
        <v>127495.93495499001</v>
      </c>
      <c r="T1645" s="1">
        <f>VLOOKUP($E1645,[1]AllProteinsNorm!$A$1:$Q$3226,17,FALSE)</f>
        <v>166205.587567079</v>
      </c>
      <c r="U1645" s="1">
        <f>VLOOKUP($E1645,[1]AllProteinsNorm!$A$1:$Q$3226,3,FALSE)</f>
        <v>124020.509356168</v>
      </c>
      <c r="V1645" s="1">
        <f>VLOOKUP($E1645,[1]AllProteinsNorm!$A$1:$Q$3226,7,FALSE)</f>
        <v>271614.78163063998</v>
      </c>
      <c r="W1645" s="1">
        <f>VLOOKUP($E1645,[1]AllProteinsNorm!$A$1:$Q$3226,9,FALSE)</f>
        <v>90452.389930792997</v>
      </c>
      <c r="X1645" s="1">
        <f>VLOOKUP($E1645,[1]AllProteinsNorm!$A$1:$Q$3226,12,FALSE)</f>
        <v>223542.48066142501</v>
      </c>
      <c r="Y1645" s="29">
        <f>VLOOKUP($E1645,[1]AllProteinsNorm!$A$1:$Q$3226,14,FALSE)</f>
        <v>124016.777377829</v>
      </c>
      <c r="Z1645" s="25">
        <f t="shared" si="204"/>
        <v>1.4414176288778886</v>
      </c>
      <c r="AA1645" s="1">
        <f t="shared" si="204"/>
        <v>0.63754474163180963</v>
      </c>
      <c r="AB1645" s="1">
        <f t="shared" si="204"/>
        <v>1.3759116705828509</v>
      </c>
      <c r="AC1645" s="1">
        <f t="shared" si="204"/>
        <v>0.70606370673544694</v>
      </c>
      <c r="AD1645" s="1">
        <f t="shared" si="204"/>
        <v>0.83906225217200381</v>
      </c>
      <c r="AE1645" s="1">
        <f t="shared" si="204"/>
        <v>2.4321040179594675</v>
      </c>
      <c r="AF1645" s="1">
        <f t="shared" si="204"/>
        <v>1.2397345159415964</v>
      </c>
      <c r="AG1645" s="1">
        <f t="shared" si="204"/>
        <v>0.3019165470852595</v>
      </c>
      <c r="AH1645" s="1">
        <f t="shared" si="204"/>
        <v>1.030135583772126</v>
      </c>
      <c r="AI1645" s="1">
        <f t="shared" si="204"/>
        <v>1.3428999915569546</v>
      </c>
      <c r="AJ1645" s="1">
        <f t="shared" si="204"/>
        <v>1.0020550055218234</v>
      </c>
      <c r="AK1645" s="1">
        <f t="shared" si="204"/>
        <v>2.1945801780660368</v>
      </c>
      <c r="AL1645" s="1">
        <f t="shared" si="204"/>
        <v>0.73083291273432516</v>
      </c>
      <c r="AM1645" s="1">
        <f t="shared" si="204"/>
        <v>1.8061678899434859</v>
      </c>
      <c r="AN1645" s="29">
        <f t="shared" si="204"/>
        <v>1.0020248520609603</v>
      </c>
      <c r="AO1645" s="1">
        <f t="shared" si="200"/>
        <v>42147.148325022739</v>
      </c>
      <c r="AP1645" s="1">
        <f t="shared" si="201"/>
        <v>84875.705944618006</v>
      </c>
      <c r="AQ1645" s="29">
        <f t="shared" si="202"/>
        <v>68840.78609434166</v>
      </c>
    </row>
    <row r="1646" spans="1:43" x14ac:dyDescent="0.2">
      <c r="A1646" s="26"/>
      <c r="E1646" s="25" t="s">
        <v>3216</v>
      </c>
      <c r="F1646" s="26" t="s">
        <v>3217</v>
      </c>
      <c r="G1646" s="1">
        <v>0.95425132147935499</v>
      </c>
      <c r="H1646" s="1">
        <v>1.0252574214982999</v>
      </c>
      <c r="I1646" s="1">
        <f>VLOOKUP(F1646,'[1]SUSMB vs SHAM all proteins sum'!$B$2:$E$3214,2,FALSE)</f>
        <v>0.421240497353078</v>
      </c>
      <c r="J1646" s="29">
        <f>VLOOKUP(F1646,'[1]SUSMB vs SHAM all proteins sum'!$B$2:$E$3214,3,FALSE)</f>
        <v>1.4279294488921199</v>
      </c>
      <c r="K1646" s="25">
        <f>VLOOKUP($E1646,[1]AllProteinsNorm!$A$1:$Q$3226,4,FALSE)</f>
        <v>7203.5906780776404</v>
      </c>
      <c r="L1646" s="1">
        <f>VLOOKUP($E1646,[1]AllProteinsNorm!$A$1:$Q$3226,5,FALSE)</f>
        <v>39019.574747025603</v>
      </c>
      <c r="M1646" s="1">
        <f>VLOOKUP($E1646,[1]AllProteinsNorm!$A$1:$Q$3226,10,FALSE)</f>
        <v>14652.522745305399</v>
      </c>
      <c r="N1646" s="1">
        <f>VLOOKUP($E1646,[1]AllProteinsNorm!$A$1:$Q$3226,11,FALSE)</f>
        <v>58557.165086487199</v>
      </c>
      <c r="O1646" s="1">
        <f>VLOOKUP($E1646,[1]AllProteinsNorm!$A$1:$Q$3226,15,FALSE)</f>
        <v>38181.517736498703</v>
      </c>
      <c r="P1646" s="1">
        <f>VLOOKUP($E1646,[1]AllProteinsNorm!$A$1:$Q$3226,6,FALSE)</f>
        <v>37072.153937410098</v>
      </c>
      <c r="Q1646" s="1">
        <f>VLOOKUP($E1646,[1]AllProteinsNorm!$A$1:$Q$3226,8,FALSE)</f>
        <v>14377.8221670165</v>
      </c>
      <c r="R1646" s="1">
        <f>VLOOKUP($E1646,[1]AllProteinsNorm!$A$1:$Q$3226,13,FALSE)</f>
        <v>22421.1097263714</v>
      </c>
      <c r="S1646" s="1">
        <f>VLOOKUP($E1646,[1]AllProteinsNorm!$A$1:$Q$3226,16,FALSE)</f>
        <v>23934.3208815814</v>
      </c>
      <c r="T1646" s="1">
        <f>VLOOKUP($E1646,[1]AllProteinsNorm!$A$1:$Q$3226,17,FALSE)</f>
        <v>36468.8998470609</v>
      </c>
      <c r="U1646" s="1">
        <f>VLOOKUP($E1646,[1]AllProteinsNorm!$A$1:$Q$3226,3,FALSE)</f>
        <v>52685.183084233598</v>
      </c>
      <c r="V1646" s="1">
        <f>VLOOKUP($E1646,[1]AllProteinsNorm!$A$1:$Q$3226,7,FALSE)</f>
        <v>19584.9258572621</v>
      </c>
      <c r="W1646" s="1">
        <f>VLOOKUP($E1646,[1]AllProteinsNorm!$A$1:$Q$3226,9,FALSE)</f>
        <v>45632.0163137497</v>
      </c>
      <c r="X1646" s="1">
        <f>VLOOKUP($E1646,[1]AllProteinsNorm!$A$1:$Q$3226,12,FALSE)</f>
        <v>37748.929474670898</v>
      </c>
      <c r="Y1646" s="29">
        <f>VLOOKUP($E1646,[1]AllProteinsNorm!$A$1:$Q$3226,14,FALSE)</f>
        <v>30755.742911064601</v>
      </c>
      <c r="Z1646" s="25">
        <f t="shared" si="204"/>
        <v>0.22851947549819349</v>
      </c>
      <c r="AA1646" s="1">
        <f t="shared" si="204"/>
        <v>1.2378177986276668</v>
      </c>
      <c r="AB1646" s="1">
        <f t="shared" si="204"/>
        <v>0.46482191480875407</v>
      </c>
      <c r="AC1646" s="1">
        <f t="shared" si="204"/>
        <v>1.857608691308398</v>
      </c>
      <c r="AD1646" s="1">
        <f t="shared" si="204"/>
        <v>1.2112321197569875</v>
      </c>
      <c r="AE1646" s="1">
        <f t="shared" si="204"/>
        <v>1.1760397768222466</v>
      </c>
      <c r="AF1646" s="1">
        <f t="shared" si="204"/>
        <v>0.45610758956805592</v>
      </c>
      <c r="AG1646" s="1">
        <f t="shared" si="204"/>
        <v>0.71126476554955276</v>
      </c>
      <c r="AH1646" s="1">
        <f t="shared" si="204"/>
        <v>0.75926835639195811</v>
      </c>
      <c r="AI1646" s="1">
        <f t="shared" si="204"/>
        <v>1.1569027499589257</v>
      </c>
      <c r="AJ1646" s="1">
        <f t="shared" si="204"/>
        <v>1.671331831995243</v>
      </c>
      <c r="AK1646" s="1">
        <f t="shared" si="204"/>
        <v>0.62129251710438527</v>
      </c>
      <c r="AL1646" s="1">
        <f t="shared" si="204"/>
        <v>1.4475842534581471</v>
      </c>
      <c r="AM1646" s="1">
        <f t="shared" si="204"/>
        <v>1.1975091242236064</v>
      </c>
      <c r="AN1646" s="29">
        <f t="shared" si="204"/>
        <v>0.97566429752631956</v>
      </c>
      <c r="AO1646" s="1">
        <f t="shared" si="200"/>
        <v>18479.324910816926</v>
      </c>
      <c r="AP1646" s="1">
        <f t="shared" si="201"/>
        <v>8725.6749985444767</v>
      </c>
      <c r="AQ1646" s="29">
        <f t="shared" si="202"/>
        <v>11515.010268810389</v>
      </c>
    </row>
    <row r="1647" spans="1:43" x14ac:dyDescent="0.2">
      <c r="A1647" s="26"/>
      <c r="E1647" s="25" t="s">
        <v>3218</v>
      </c>
      <c r="F1647" s="26" t="s">
        <v>3219</v>
      </c>
      <c r="G1647" s="1">
        <v>0.27867355819887202</v>
      </c>
      <c r="H1647" s="43">
        <v>0.59860325847875495</v>
      </c>
      <c r="I1647" s="1">
        <f>VLOOKUP(F1647,'[1]SUSMB vs SHAM all proteins sum'!$B$2:$E$3214,2,FALSE)</f>
        <v>0.98868408506334404</v>
      </c>
      <c r="J1647" s="29">
        <f>VLOOKUP(F1647,'[1]SUSMB vs SHAM all proteins sum'!$B$2:$E$3214,3,FALSE)</f>
        <v>1.0069994944187599</v>
      </c>
      <c r="K1647" s="25">
        <f>VLOOKUP($E1647,[1]AllProteinsNorm!$A$1:$Q$3226,4,FALSE)</f>
        <v>135423.45371905499</v>
      </c>
      <c r="L1647" s="1">
        <f>VLOOKUP($E1647,[1]AllProteinsNorm!$A$1:$Q$3226,5,FALSE)</f>
        <v>31965.305691354399</v>
      </c>
      <c r="M1647" s="1">
        <f>VLOOKUP($E1647,[1]AllProteinsNorm!$A$1:$Q$3226,10,FALSE)</f>
        <v>43963.382758441898</v>
      </c>
      <c r="N1647" s="1">
        <f>VLOOKUP($E1647,[1]AllProteinsNorm!$A$1:$Q$3226,11,FALSE)</f>
        <v>107440.29618981</v>
      </c>
      <c r="O1647" s="1">
        <f>VLOOKUP($E1647,[1]AllProteinsNorm!$A$1:$Q$3226,15,FALSE)</f>
        <v>114451.24324380999</v>
      </c>
      <c r="P1647" s="1">
        <f>VLOOKUP($E1647,[1]AllProteinsNorm!$A$1:$Q$3226,6,FALSE)</f>
        <v>17169.345493401401</v>
      </c>
      <c r="Q1647" s="1">
        <f>VLOOKUP($E1647,[1]AllProteinsNorm!$A$1:$Q$3226,8,FALSE)</f>
        <v>110269.358197163</v>
      </c>
      <c r="R1647" s="1">
        <f>VLOOKUP($E1647,[1]AllProteinsNorm!$A$1:$Q$3226,13,FALSE)</f>
        <v>47057.032472219202</v>
      </c>
      <c r="S1647" s="1">
        <f>VLOOKUP($E1647,[1]AllProteinsNorm!$A$1:$Q$3226,16,FALSE)</f>
        <v>73945.259424522505</v>
      </c>
      <c r="T1647" s="1">
        <f>VLOOKUP($E1647,[1]AllProteinsNorm!$A$1:$Q$3226,17,FALSE)</f>
        <v>27302.5671553826</v>
      </c>
      <c r="U1647" s="1">
        <f>VLOOKUP($E1647,[1]AllProteinsNorm!$A$1:$Q$3226,3,FALSE)</f>
        <v>32469.701098657501</v>
      </c>
      <c r="V1647" s="1">
        <f>VLOOKUP($E1647,[1]AllProteinsNorm!$A$1:$Q$3226,7,FALSE)</f>
        <v>35187.219609833701</v>
      </c>
      <c r="W1647" s="1">
        <f>VLOOKUP($E1647,[1]AllProteinsNorm!$A$1:$Q$3226,9,FALSE)</f>
        <v>133874.069200497</v>
      </c>
      <c r="X1647" s="1">
        <f>VLOOKUP($E1647,[1]AllProteinsNorm!$A$1:$Q$3226,12,FALSE)</f>
        <v>230292.00263195901</v>
      </c>
      <c r="Y1647" s="29">
        <f>VLOOKUP($E1647,[1]AllProteinsNorm!$A$1:$Q$3226,14,FALSE)</f>
        <v>68795.377864250506</v>
      </c>
      <c r="Z1647" s="25">
        <f t="shared" si="204"/>
        <v>1.5629016586941786</v>
      </c>
      <c r="AA1647" s="1">
        <f t="shared" si="204"/>
        <v>0.3689067728942047</v>
      </c>
      <c r="AB1647" s="1">
        <f t="shared" si="204"/>
        <v>0.50737477111992957</v>
      </c>
      <c r="AC1647" s="1">
        <f t="shared" si="204"/>
        <v>1.2399522572656159</v>
      </c>
      <c r="AD1647" s="1">
        <f t="shared" si="204"/>
        <v>1.3208645400260715</v>
      </c>
      <c r="AE1647" s="1">
        <f t="shared" si="204"/>
        <v>0.19814882735157083</v>
      </c>
      <c r="AF1647" s="1">
        <f t="shared" si="204"/>
        <v>1.2726020352945642</v>
      </c>
      <c r="AG1647" s="1">
        <f t="shared" si="204"/>
        <v>0.54307811597119882</v>
      </c>
      <c r="AH1647" s="1">
        <f t="shared" si="204"/>
        <v>0.85339108871727298</v>
      </c>
      <c r="AI1647" s="1">
        <f t="shared" si="204"/>
        <v>0.3150948105509182</v>
      </c>
      <c r="AJ1647" s="1">
        <f t="shared" si="204"/>
        <v>0.37472792423145507</v>
      </c>
      <c r="AK1647" s="1">
        <f t="shared" si="204"/>
        <v>0.40609039559081467</v>
      </c>
      <c r="AL1647" s="1">
        <f t="shared" si="204"/>
        <v>1.5450204455991929</v>
      </c>
      <c r="AM1647" s="1">
        <f t="shared" si="204"/>
        <v>2.6577652763470261</v>
      </c>
      <c r="AN1647" s="29">
        <f t="shared" si="204"/>
        <v>0.79395708218746341</v>
      </c>
      <c r="AO1647" s="1">
        <f t="shared" si="200"/>
        <v>40979.405570162169</v>
      </c>
      <c r="AP1647" s="1">
        <f t="shared" si="201"/>
        <v>33689.497392526973</v>
      </c>
      <c r="AQ1647" s="29">
        <f t="shared" si="202"/>
        <v>74643.349672825294</v>
      </c>
    </row>
    <row r="1648" spans="1:43" x14ac:dyDescent="0.2">
      <c r="A1648" s="26"/>
      <c r="E1648" s="25" t="s">
        <v>3220</v>
      </c>
      <c r="F1648" s="26" t="s">
        <v>3221</v>
      </c>
      <c r="G1648" s="1">
        <v>0.337709604604915</v>
      </c>
      <c r="H1648" s="1">
        <v>1.0775995694034199</v>
      </c>
      <c r="I1648" s="1">
        <f>VLOOKUP(F1648,'[1]SUSMB vs SHAM all proteins sum'!$B$2:$E$3214,2,FALSE)</f>
        <v>0.68338402690335598</v>
      </c>
      <c r="J1648" s="29">
        <f>VLOOKUP(F1648,'[1]SUSMB vs SHAM all proteins sum'!$B$2:$E$3214,3,FALSE)</f>
        <v>0.96729478662771795</v>
      </c>
      <c r="K1648" s="25">
        <f>VLOOKUP($E1648,[1]AllProteinsNorm!$A$1:$Q$3226,4,FALSE)</f>
        <v>683794.03287333902</v>
      </c>
      <c r="L1648" s="1">
        <f>VLOOKUP($E1648,[1]AllProteinsNorm!$A$1:$Q$3226,5,FALSE)</f>
        <v>562150.14150786004</v>
      </c>
      <c r="M1648" s="1">
        <f>VLOOKUP($E1648,[1]AllProteinsNorm!$A$1:$Q$3226,10,FALSE)</f>
        <v>745681.40770454402</v>
      </c>
      <c r="N1648" s="1">
        <f>VLOOKUP($E1648,[1]AllProteinsNorm!$A$1:$Q$3226,11,FALSE)</f>
        <v>635724.38142767595</v>
      </c>
      <c r="O1648" s="1">
        <f>VLOOKUP($E1648,[1]AllProteinsNorm!$A$1:$Q$3226,15,FALSE)</f>
        <v>838420.40179315303</v>
      </c>
      <c r="P1648" s="1">
        <f>VLOOKUP($E1648,[1]AllProteinsNorm!$A$1:$Q$3226,6,FALSE)</f>
        <v>771591.23509446601</v>
      </c>
      <c r="Q1648" s="1">
        <f>VLOOKUP($E1648,[1]AllProteinsNorm!$A$1:$Q$3226,8,FALSE)</f>
        <v>728567.159272969</v>
      </c>
      <c r="R1648" s="1">
        <f>VLOOKUP($E1648,[1]AllProteinsNorm!$A$1:$Q$3226,13,FALSE)</f>
        <v>670026.03844082204</v>
      </c>
      <c r="S1648" s="1">
        <f>VLOOKUP($E1648,[1]AllProteinsNorm!$A$1:$Q$3226,16,FALSE)</f>
        <v>759817.79323057504</v>
      </c>
      <c r="T1648" s="1">
        <f>VLOOKUP($E1648,[1]AllProteinsNorm!$A$1:$Q$3226,17,FALSE)</f>
        <v>775694.44333356398</v>
      </c>
      <c r="U1648" s="1">
        <f>VLOOKUP($E1648,[1]AllProteinsNorm!$A$1:$Q$3226,3,FALSE)</f>
        <v>662252.42599569797</v>
      </c>
      <c r="V1648" s="1">
        <f>VLOOKUP($E1648,[1]AllProteinsNorm!$A$1:$Q$3226,7,FALSE)</f>
        <v>708645.46206241904</v>
      </c>
      <c r="W1648" s="1">
        <f>VLOOKUP($E1648,[1]AllProteinsNorm!$A$1:$Q$3226,9,FALSE)</f>
        <v>674618.03962203895</v>
      </c>
      <c r="X1648" s="1">
        <f>VLOOKUP($E1648,[1]AllProteinsNorm!$A$1:$Q$3226,12,FALSE)</f>
        <v>712459.92819653603</v>
      </c>
      <c r="Y1648" s="29">
        <f>VLOOKUP($E1648,[1]AllProteinsNorm!$A$1:$Q$3226,14,FALSE)</f>
        <v>573568.01575726399</v>
      </c>
      <c r="Z1648" s="25">
        <f t="shared" si="204"/>
        <v>0.9864964507145767</v>
      </c>
      <c r="AA1648" s="1">
        <f t="shared" si="204"/>
        <v>0.81100315695343805</v>
      </c>
      <c r="AB1648" s="1">
        <f t="shared" si="204"/>
        <v>1.0757801716597331</v>
      </c>
      <c r="AC1648" s="1">
        <f t="shared" si="204"/>
        <v>0.91714729254925931</v>
      </c>
      <c r="AD1648" s="1">
        <f t="shared" si="204"/>
        <v>1.209572928122993</v>
      </c>
      <c r="AE1648" s="1">
        <f t="shared" si="204"/>
        <v>1.113159779450958</v>
      </c>
      <c r="AF1648" s="1">
        <f t="shared" si="204"/>
        <v>1.0510897758347617</v>
      </c>
      <c r="AG1648" s="1">
        <f t="shared" si="204"/>
        <v>0.96663363093525889</v>
      </c>
      <c r="AH1648" s="1">
        <f t="shared" si="204"/>
        <v>1.0961744621579448</v>
      </c>
      <c r="AI1648" s="1">
        <f t="shared" si="204"/>
        <v>1.1190793987658618</v>
      </c>
      <c r="AJ1648" s="1">
        <f t="shared" si="204"/>
        <v>0.95541879032876575</v>
      </c>
      <c r="AK1648" s="1">
        <f t="shared" si="204"/>
        <v>1.0223491278536199</v>
      </c>
      <c r="AL1648" s="1">
        <f t="shared" si="204"/>
        <v>0.97325842239170424</v>
      </c>
      <c r="AM1648" s="1">
        <f t="shared" si="204"/>
        <v>1.0278521845077782</v>
      </c>
      <c r="AN1648" s="29">
        <f t="shared" si="204"/>
        <v>0.82747550371319512</v>
      </c>
      <c r="AO1648" s="1">
        <f t="shared" si="200"/>
        <v>94243.553693465961</v>
      </c>
      <c r="AP1648" s="1">
        <f t="shared" si="201"/>
        <v>39205.66051784857</v>
      </c>
      <c r="AQ1648" s="29">
        <f t="shared" si="202"/>
        <v>50216.870240018405</v>
      </c>
    </row>
    <row r="1649" spans="1:43" x14ac:dyDescent="0.2">
      <c r="A1649" s="26"/>
      <c r="E1649" s="25" t="s">
        <v>3222</v>
      </c>
      <c r="F1649" s="26" t="s">
        <v>3223</v>
      </c>
      <c r="G1649" s="1">
        <v>0.850291578557273</v>
      </c>
      <c r="H1649" s="1">
        <v>1.0525979315923599</v>
      </c>
      <c r="I1649" s="1">
        <f>VLOOKUP(F1649,'[1]SUSMB vs SHAM all proteins sum'!$B$2:$E$3214,2,FALSE)</f>
        <v>0.82065969124657501</v>
      </c>
      <c r="J1649" s="29">
        <f>VLOOKUP(F1649,'[1]SUSMB vs SHAM all proteins sum'!$B$2:$E$3214,3,FALSE)</f>
        <v>0.95051466807990703</v>
      </c>
      <c r="K1649" s="25">
        <f>VLOOKUP($E1649,[1]AllProteinsNorm!$A$1:$Q$3226,4,FALSE)</f>
        <v>51845.849115562298</v>
      </c>
      <c r="L1649" s="1">
        <f>VLOOKUP($E1649,[1]AllProteinsNorm!$A$1:$Q$3226,5,FALSE)</f>
        <v>24006.011186548501</v>
      </c>
      <c r="M1649" s="1">
        <f>VLOOKUP($E1649,[1]AllProteinsNorm!$A$1:$Q$3226,10,FALSE)</f>
        <v>57491.909579322899</v>
      </c>
      <c r="N1649" s="1">
        <f>VLOOKUP($E1649,[1]AllProteinsNorm!$A$1:$Q$3226,11,FALSE)</f>
        <v>44716.709134085599</v>
      </c>
      <c r="O1649" s="1">
        <f>VLOOKUP($E1649,[1]AllProteinsNorm!$A$1:$Q$3226,15,FALSE)</f>
        <v>73589.980032781605</v>
      </c>
      <c r="P1649" s="1">
        <f>VLOOKUP($E1649,[1]AllProteinsNorm!$A$1:$Q$3226,6,FALSE)</f>
        <v>28187.691257916598</v>
      </c>
      <c r="Q1649" s="1">
        <f>VLOOKUP($E1649,[1]AllProteinsNorm!$A$1:$Q$3226,8,FALSE)</f>
        <v>52016.424368502303</v>
      </c>
      <c r="R1649" s="1">
        <f>VLOOKUP($E1649,[1]AllProteinsNorm!$A$1:$Q$3226,13,FALSE)</f>
        <v>48976.634043245103</v>
      </c>
      <c r="S1649" s="1">
        <f>VLOOKUP($E1649,[1]AllProteinsNorm!$A$1:$Q$3226,16,FALSE)</f>
        <v>47136.391123151901</v>
      </c>
      <c r="T1649" s="1">
        <f>VLOOKUP($E1649,[1]AllProteinsNorm!$A$1:$Q$3226,17,FALSE)</f>
        <v>89886.929654966603</v>
      </c>
      <c r="U1649" s="1">
        <f>VLOOKUP($E1649,[1]AllProteinsNorm!$A$1:$Q$3226,3,FALSE)</f>
        <v>30287.237915577</v>
      </c>
      <c r="V1649" s="1">
        <f>VLOOKUP($E1649,[1]AllProteinsNorm!$A$1:$Q$3226,7,FALSE)</f>
        <v>44686.540299414803</v>
      </c>
      <c r="W1649" s="1">
        <f>VLOOKUP($E1649,[1]AllProteinsNorm!$A$1:$Q$3226,9,FALSE)</f>
        <v>46060.759852323397</v>
      </c>
      <c r="X1649" s="1">
        <f>VLOOKUP($E1649,[1]AllProteinsNorm!$A$1:$Q$3226,12,FALSE)</f>
        <v>57672.233794569998</v>
      </c>
      <c r="Y1649" s="29">
        <f>VLOOKUP($E1649,[1]AllProteinsNorm!$A$1:$Q$3226,14,FALSE)</f>
        <v>50814.668037764801</v>
      </c>
      <c r="Z1649" s="25">
        <f t="shared" si="204"/>
        <v>1.0301163230862851</v>
      </c>
      <c r="AA1649" s="1">
        <f t="shared" si="204"/>
        <v>0.47697133709461803</v>
      </c>
      <c r="AB1649" s="1">
        <f t="shared" si="204"/>
        <v>1.1422969343419338</v>
      </c>
      <c r="AC1649" s="1">
        <f t="shared" si="204"/>
        <v>0.88846865813789022</v>
      </c>
      <c r="AD1649" s="1">
        <f t="shared" si="204"/>
        <v>1.4621467473392726</v>
      </c>
      <c r="AE1649" s="1">
        <f t="shared" si="204"/>
        <v>0.560056424385587</v>
      </c>
      <c r="AF1649" s="1">
        <f t="shared" si="204"/>
        <v>1.0335054536601989</v>
      </c>
      <c r="AG1649" s="1">
        <f t="shared" si="204"/>
        <v>0.97310837875015954</v>
      </c>
      <c r="AH1649" s="1">
        <f t="shared" si="204"/>
        <v>0.93654490640338361</v>
      </c>
      <c r="AI1649" s="1">
        <f t="shared" si="204"/>
        <v>1.785948056580219</v>
      </c>
      <c r="AJ1649" s="1">
        <f t="shared" si="204"/>
        <v>0.60177195841641151</v>
      </c>
      <c r="AK1649" s="1">
        <f t="shared" si="204"/>
        <v>0.88786923871332624</v>
      </c>
      <c r="AL1649" s="1">
        <f t="shared" si="204"/>
        <v>0.91517337235380636</v>
      </c>
      <c r="AM1649" s="1">
        <f t="shared" si="204"/>
        <v>1.1458797653832333</v>
      </c>
      <c r="AN1649" s="29">
        <f t="shared" si="204"/>
        <v>1.0096279623319029</v>
      </c>
      <c r="AO1649" s="1">
        <f t="shared" si="200"/>
        <v>16242.406470981326</v>
      </c>
      <c r="AP1649" s="1">
        <f t="shared" si="201"/>
        <v>20137.244553611486</v>
      </c>
      <c r="AQ1649" s="29">
        <f t="shared" si="202"/>
        <v>9033.2278459191475</v>
      </c>
    </row>
    <row r="1650" spans="1:43" x14ac:dyDescent="0.2">
      <c r="A1650" s="26"/>
      <c r="E1650" s="25" t="s">
        <v>3224</v>
      </c>
      <c r="F1650" s="26" t="s">
        <v>3225</v>
      </c>
      <c r="G1650" s="1">
        <v>0.74954922760808096</v>
      </c>
      <c r="H1650" s="1">
        <v>0.95248589131280703</v>
      </c>
      <c r="I1650" s="1">
        <f>VLOOKUP(F1650,'[1]SUSMB vs SHAM all proteins sum'!$B$2:$E$3214,2,FALSE)</f>
        <v>0.56887569571903696</v>
      </c>
      <c r="J1650" s="29">
        <f>VLOOKUP(F1650,'[1]SUSMB vs SHAM all proteins sum'!$B$2:$E$3214,3,FALSE)</f>
        <v>1.0918556756222899</v>
      </c>
      <c r="K1650" s="25">
        <f>VLOOKUP($E1650,[1]AllProteinsNorm!$A$1:$Q$3226,4,FALSE)</f>
        <v>42504.608095169096</v>
      </c>
      <c r="L1650" s="1">
        <f>VLOOKUP($E1650,[1]AllProteinsNorm!$A$1:$Q$3226,5,FALSE)</f>
        <v>38568.198087133198</v>
      </c>
      <c r="M1650" s="1">
        <f>VLOOKUP($E1650,[1]AllProteinsNorm!$A$1:$Q$3226,10,FALSE)</f>
        <v>37206.822554667197</v>
      </c>
      <c r="N1650" s="1">
        <f>VLOOKUP($E1650,[1]AllProteinsNorm!$A$1:$Q$3226,11,FALSE)</f>
        <v>46890.832132125703</v>
      </c>
      <c r="O1650" s="1">
        <f>VLOOKUP($E1650,[1]AllProteinsNorm!$A$1:$Q$3226,15,FALSE)</f>
        <v>37359.841540248701</v>
      </c>
      <c r="P1650" s="1">
        <f>VLOOKUP($E1650,[1]AllProteinsNorm!$A$1:$Q$3226,6,FALSE)</f>
        <v>39813.322817551198</v>
      </c>
      <c r="Q1650" s="1">
        <f>VLOOKUP($E1650,[1]AllProteinsNorm!$A$1:$Q$3226,8,FALSE)</f>
        <v>57684.256044289803</v>
      </c>
      <c r="R1650" s="1">
        <f>VLOOKUP($E1650,[1]AllProteinsNorm!$A$1:$Q$3226,13,FALSE)</f>
        <v>42932.460212680002</v>
      </c>
      <c r="S1650" s="1">
        <f>VLOOKUP($E1650,[1]AllProteinsNorm!$A$1:$Q$3226,16,FALSE)</f>
        <v>34801.451434749899</v>
      </c>
      <c r="T1650" s="1">
        <f>VLOOKUP($E1650,[1]AllProteinsNorm!$A$1:$Q$3226,17,FALSE)</f>
        <v>24412.081792014498</v>
      </c>
      <c r="U1650" s="1">
        <f>VLOOKUP($E1650,[1]AllProteinsNorm!$A$1:$Q$3226,3,FALSE)</f>
        <v>45732.211400251101</v>
      </c>
      <c r="V1650" s="1">
        <f>VLOOKUP($E1650,[1]AllProteinsNorm!$A$1:$Q$3226,7,FALSE)</f>
        <v>30602.351124435001</v>
      </c>
      <c r="W1650" s="1">
        <f>VLOOKUP($E1650,[1]AllProteinsNorm!$A$1:$Q$3226,9,FALSE)</f>
        <v>34038.7939411673</v>
      </c>
      <c r="X1650" s="1">
        <f>VLOOKUP($E1650,[1]AllProteinsNorm!$A$1:$Q$3226,12,FALSE)</f>
        <v>66201.258810151907</v>
      </c>
      <c r="Y1650" s="29">
        <f>VLOOKUP($E1650,[1]AllProteinsNorm!$A$1:$Q$3226,14,FALSE)</f>
        <v>52576.2595731783</v>
      </c>
      <c r="Z1650" s="25">
        <f t="shared" si="204"/>
        <v>1.0493394714155158</v>
      </c>
      <c r="AA1650" s="1">
        <f t="shared" si="204"/>
        <v>0.95215870485348719</v>
      </c>
      <c r="AB1650" s="1">
        <f t="shared" si="204"/>
        <v>0.91854952350455366</v>
      </c>
      <c r="AC1650" s="1">
        <f t="shared" si="204"/>
        <v>1.1576250954623164</v>
      </c>
      <c r="AD1650" s="1">
        <f t="shared" si="204"/>
        <v>0.92232720476412711</v>
      </c>
      <c r="AE1650" s="1">
        <f t="shared" si="204"/>
        <v>0.98289792549370081</v>
      </c>
      <c r="AF1650" s="1">
        <f t="shared" si="204"/>
        <v>1.4240895154469611</v>
      </c>
      <c r="AG1650" s="1">
        <f t="shared" si="204"/>
        <v>1.0599021406166449</v>
      </c>
      <c r="AH1650" s="1">
        <f t="shared" si="204"/>
        <v>0.85916653016226141</v>
      </c>
      <c r="AI1650" s="1">
        <f t="shared" si="204"/>
        <v>0.60267726610791417</v>
      </c>
      <c r="AJ1650" s="1">
        <f t="shared" si="204"/>
        <v>1.1290214564490082</v>
      </c>
      <c r="AK1650" s="1">
        <f t="shared" si="204"/>
        <v>0.75550055375375613</v>
      </c>
      <c r="AL1650" s="1">
        <f t="shared" si="204"/>
        <v>0.84033829842335961</v>
      </c>
      <c r="AM1650" s="1">
        <f t="shared" si="204"/>
        <v>1.6343544156752727</v>
      </c>
      <c r="AN1650" s="29">
        <f t="shared" si="204"/>
        <v>1.2979850162597855</v>
      </c>
      <c r="AO1650" s="1">
        <f t="shared" si="200"/>
        <v>3722.8611786736715</v>
      </c>
      <c r="AP1650" s="1">
        <f t="shared" si="201"/>
        <v>10875.199089787968</v>
      </c>
      <c r="AQ1650" s="29">
        <f t="shared" si="202"/>
        <v>12895.143246939215</v>
      </c>
    </row>
    <row r="1651" spans="1:43" x14ac:dyDescent="0.2">
      <c r="A1651" s="26"/>
      <c r="E1651" s="25" t="s">
        <v>3226</v>
      </c>
      <c r="F1651" s="26" t="s">
        <v>3227</v>
      </c>
      <c r="G1651" s="1">
        <v>0.80234219509216198</v>
      </c>
      <c r="H1651" s="1">
        <v>0.90958051099084203</v>
      </c>
      <c r="I1651" s="1">
        <f>VLOOKUP(F1651,'[1]SUSMB vs SHAM all proteins sum'!$B$2:$E$3214,2,FALSE)</f>
        <v>0.244529345422865</v>
      </c>
      <c r="J1651" s="29">
        <f>VLOOKUP(F1651,'[1]SUSMB vs SHAM all proteins sum'!$B$2:$E$3214,3,FALSE)</f>
        <v>0.62615047879554997</v>
      </c>
      <c r="K1651" s="25">
        <f>VLOOKUP($E1651,[1]AllProteinsNorm!$A$1:$Q$3226,4,FALSE)</f>
        <v>407285.99853460398</v>
      </c>
      <c r="L1651" s="1">
        <f>VLOOKUP($E1651,[1]AllProteinsNorm!$A$1:$Q$3226,5,FALSE)</f>
        <v>187643.60910700401</v>
      </c>
      <c r="M1651" s="1">
        <f>VLOOKUP($E1651,[1]AllProteinsNorm!$A$1:$Q$3226,10,FALSE)</f>
        <v>346373.86845525698</v>
      </c>
      <c r="N1651" s="1">
        <f>VLOOKUP($E1651,[1]AllProteinsNorm!$A$1:$Q$3226,11,FALSE)</f>
        <v>233248.98287422399</v>
      </c>
      <c r="O1651" s="1">
        <f>VLOOKUP($E1651,[1]AllProteinsNorm!$A$1:$Q$3226,15,FALSE)</f>
        <v>466876.20689879498</v>
      </c>
      <c r="P1651" s="1">
        <f>VLOOKUP($E1651,[1]AllProteinsNorm!$A$1:$Q$3226,6,FALSE)</f>
        <v>83638.129845597199</v>
      </c>
      <c r="Q1651" s="1">
        <f>VLOOKUP($E1651,[1]AllProteinsNorm!$A$1:$Q$3226,8,FALSE)</f>
        <v>465922.99389785598</v>
      </c>
      <c r="R1651" s="1">
        <f>VLOOKUP($E1651,[1]AllProteinsNorm!$A$1:$Q$3226,13,FALSE)</f>
        <v>492138.178994163</v>
      </c>
      <c r="S1651" s="1">
        <f>VLOOKUP($E1651,[1]AllProteinsNorm!$A$1:$Q$3226,16,FALSE)</f>
        <v>264455.79456507799</v>
      </c>
      <c r="T1651" s="1">
        <f>VLOOKUP($E1651,[1]AllProteinsNorm!$A$1:$Q$3226,17,FALSE)</f>
        <v>353872.65769567399</v>
      </c>
      <c r="U1651" s="1">
        <f>VLOOKUP($E1651,[1]AllProteinsNorm!$A$1:$Q$3226,3,FALSE)</f>
        <v>60279.897215126402</v>
      </c>
      <c r="V1651" s="1">
        <f>VLOOKUP($E1651,[1]AllProteinsNorm!$A$1:$Q$3226,7,FALSE)</f>
        <v>240886.29088100401</v>
      </c>
      <c r="W1651" s="1">
        <f>VLOOKUP($E1651,[1]AllProteinsNorm!$A$1:$Q$3226,9,FALSE)</f>
        <v>161859.83530562499</v>
      </c>
      <c r="X1651" s="1">
        <f>VLOOKUP($E1651,[1]AllProteinsNorm!$A$1:$Q$3226,12,FALSE)</f>
        <v>425629.40901894798</v>
      </c>
      <c r="Y1651" s="29">
        <f>VLOOKUP($E1651,[1]AllProteinsNorm!$A$1:$Q$3226,14,FALSE)</f>
        <v>277356.375662837</v>
      </c>
      <c r="Z1651" s="25">
        <f t="shared" si="204"/>
        <v>1.2406448327706054</v>
      </c>
      <c r="AA1651" s="1">
        <f t="shared" si="204"/>
        <v>0.57158624376637557</v>
      </c>
      <c r="AB1651" s="1">
        <f t="shared" si="204"/>
        <v>1.0550987553019684</v>
      </c>
      <c r="AC1651" s="1">
        <f t="shared" si="204"/>
        <v>0.7105059992071372</v>
      </c>
      <c r="AD1651" s="1">
        <f t="shared" si="204"/>
        <v>1.4221641689539137</v>
      </c>
      <c r="AE1651" s="1">
        <f t="shared" si="204"/>
        <v>0.25477235649857721</v>
      </c>
      <c r="AF1651" s="1">
        <f t="shared" si="204"/>
        <v>1.4192605611981852</v>
      </c>
      <c r="AG1651" s="1">
        <f t="shared" si="204"/>
        <v>1.4991153414923206</v>
      </c>
      <c r="AH1651" s="1">
        <f t="shared" si="204"/>
        <v>0.80556590750450985</v>
      </c>
      <c r="AI1651" s="1">
        <f t="shared" si="204"/>
        <v>1.0779410188627883</v>
      </c>
      <c r="AJ1651" s="1">
        <f t="shared" si="204"/>
        <v>0.18362021593908484</v>
      </c>
      <c r="AK1651" s="1">
        <f t="shared" si="204"/>
        <v>0.73377020850718799</v>
      </c>
      <c r="AL1651" s="1">
        <f t="shared" si="204"/>
        <v>0.49304559701912637</v>
      </c>
      <c r="AM1651" s="1">
        <f t="shared" si="204"/>
        <v>1.2965211887334238</v>
      </c>
      <c r="AN1651" s="29">
        <f t="shared" si="204"/>
        <v>0.84486271450563011</v>
      </c>
      <c r="AO1651" s="1">
        <f t="shared" si="200"/>
        <v>104487.06421550973</v>
      </c>
      <c r="AP1651" s="1">
        <f t="shared" si="201"/>
        <v>148528.68807147202</v>
      </c>
      <c r="AQ1651" s="29">
        <f t="shared" si="202"/>
        <v>121678.85851899842</v>
      </c>
    </row>
    <row r="1652" spans="1:43" x14ac:dyDescent="0.2">
      <c r="A1652" s="26"/>
      <c r="E1652" s="25" t="s">
        <v>3228</v>
      </c>
      <c r="F1652" s="26" t="s">
        <v>3229</v>
      </c>
      <c r="G1652" s="1">
        <v>0.68431633298544503</v>
      </c>
      <c r="H1652" s="1">
        <v>1.4315271949216</v>
      </c>
      <c r="I1652" s="1">
        <f>VLOOKUP(F1652,'[1]SUSMB vs SHAM all proteins sum'!$B$2:$E$3214,2,FALSE)</f>
        <v>0.24486302909011501</v>
      </c>
      <c r="J1652" s="29">
        <f>VLOOKUP(F1652,'[1]SUSMB vs SHAM all proteins sum'!$B$2:$E$3214,3,FALSE)</f>
        <v>2.1994870071226802</v>
      </c>
      <c r="K1652" s="25">
        <f>VLOOKUP($E1652,[1]AllProteinsNorm!$A$1:$Q$3226,4,FALSE)</f>
        <v>5787.1981902978596</v>
      </c>
      <c r="L1652" s="1">
        <f>VLOOKUP($E1652,[1]AllProteinsNorm!$A$1:$Q$3226,5,FALSE)</f>
        <v>45502.581839940001</v>
      </c>
      <c r="M1652" s="1">
        <f>VLOOKUP($E1652,[1]AllProteinsNorm!$A$1:$Q$3226,10,FALSE)</f>
        <v>4011.4338277820498</v>
      </c>
      <c r="N1652" s="1">
        <f>VLOOKUP($E1652,[1]AllProteinsNorm!$A$1:$Q$3226,11,FALSE)</f>
        <v>52559.9974738862</v>
      </c>
      <c r="O1652" s="1">
        <f>VLOOKUP($E1652,[1]AllProteinsNorm!$A$1:$Q$3226,15,FALSE)</f>
        <v>78803.480638217705</v>
      </c>
      <c r="P1652" s="1">
        <f>VLOOKUP($E1652,[1]AllProteinsNorm!$A$1:$Q$3226,6,FALSE)</f>
        <v>3004.1930355792001</v>
      </c>
      <c r="Q1652" s="1">
        <f>VLOOKUP($E1652,[1]AllProteinsNorm!$A$1:$Q$3226,8,FALSE)</f>
        <v>40338.367831766198</v>
      </c>
      <c r="R1652" s="1">
        <f>VLOOKUP($E1652,[1]AllProteinsNorm!$A$1:$Q$3226,13,FALSE)</f>
        <v>58852.892422751</v>
      </c>
      <c r="S1652" s="1">
        <f>VLOOKUP($E1652,[1]AllProteinsNorm!$A$1:$Q$3226,16,FALSE)</f>
        <v>71283.809243774595</v>
      </c>
      <c r="T1652" s="1">
        <f>VLOOKUP($E1652,[1]AllProteinsNorm!$A$1:$Q$3226,17,FALSE)</f>
        <v>51736.602943773098</v>
      </c>
      <c r="U1652" s="1">
        <f>VLOOKUP($E1652,[1]AllProteinsNorm!$A$1:$Q$3226,3,FALSE)</f>
        <v>32963.675967596697</v>
      </c>
      <c r="V1652" s="1">
        <f>VLOOKUP($E1652,[1]AllProteinsNorm!$A$1:$Q$3226,7,FALSE)</f>
        <v>36860.141658836801</v>
      </c>
      <c r="W1652" s="1">
        <f>VLOOKUP($E1652,[1]AllProteinsNorm!$A$1:$Q$3226,9,FALSE)</f>
        <v>55628.652429919501</v>
      </c>
      <c r="X1652" s="1">
        <f>VLOOKUP($E1652,[1]AllProteinsNorm!$A$1:$Q$3226,12,FALSE)</f>
        <v>56213.0549856996</v>
      </c>
      <c r="Y1652" s="29">
        <f>VLOOKUP($E1652,[1]AllProteinsNorm!$A$1:$Q$3226,14,FALSE)</f>
        <v>59276.616107272697</v>
      </c>
      <c r="Z1652" s="25">
        <f t="shared" si="204"/>
        <v>0.15501587711146025</v>
      </c>
      <c r="AA1652" s="1">
        <f t="shared" si="204"/>
        <v>1.2188320501239411</v>
      </c>
      <c r="AB1652" s="1">
        <f t="shared" si="204"/>
        <v>0.10745025707443619</v>
      </c>
      <c r="AC1652" s="1">
        <f t="shared" si="204"/>
        <v>1.4078719686928947</v>
      </c>
      <c r="AD1652" s="1">
        <f t="shared" si="204"/>
        <v>2.1108298469972673</v>
      </c>
      <c r="AE1652" s="1">
        <f t="shared" si="204"/>
        <v>8.0470307583933157E-2</v>
      </c>
      <c r="AF1652" s="1">
        <f t="shared" si="204"/>
        <v>1.0805034258493422</v>
      </c>
      <c r="AG1652" s="1">
        <f t="shared" si="204"/>
        <v>1.5764334379897234</v>
      </c>
      <c r="AH1652" s="1">
        <f t="shared" si="204"/>
        <v>1.9094079467150584</v>
      </c>
      <c r="AI1652" s="1">
        <f t="shared" si="204"/>
        <v>1.3858165247462459</v>
      </c>
      <c r="AJ1652" s="1">
        <f t="shared" si="204"/>
        <v>0.88296494692399086</v>
      </c>
      <c r="AK1652" s="1">
        <f t="shared" si="204"/>
        <v>0.9873356677634666</v>
      </c>
      <c r="AL1652" s="1">
        <f t="shared" si="204"/>
        <v>1.4900689531264706</v>
      </c>
      <c r="AM1652" s="1">
        <f t="shared" si="204"/>
        <v>1.5057227586108424</v>
      </c>
      <c r="AN1652" s="29">
        <f t="shared" si="204"/>
        <v>1.58778329960655</v>
      </c>
      <c r="AO1652" s="1">
        <f t="shared" si="200"/>
        <v>28718.874169582385</v>
      </c>
      <c r="AP1652" s="1">
        <f t="shared" si="201"/>
        <v>23295.889652663685</v>
      </c>
      <c r="AQ1652" s="29">
        <f t="shared" si="202"/>
        <v>10980.187969292738</v>
      </c>
    </row>
    <row r="1653" spans="1:43" x14ac:dyDescent="0.2">
      <c r="A1653" s="26"/>
      <c r="E1653" s="25" t="s">
        <v>3230</v>
      </c>
      <c r="F1653" s="26" t="s">
        <v>3231</v>
      </c>
      <c r="G1653" s="1">
        <v>0.139580523531597</v>
      </c>
      <c r="H1653" s="1">
        <v>1.2066420797542601</v>
      </c>
      <c r="I1653" s="1">
        <f>VLOOKUP(F1653,'[1]SUSMB vs SHAM all proteins sum'!$B$2:$E$3214,2,FALSE)</f>
        <v>0.63052501778641701</v>
      </c>
      <c r="J1653" s="29">
        <f>VLOOKUP(F1653,'[1]SUSMB vs SHAM all proteins sum'!$B$2:$E$3214,3,FALSE)</f>
        <v>1.0564715355397201</v>
      </c>
      <c r="K1653" s="25">
        <f>VLOOKUP($E1653,[1]AllProteinsNorm!$A$1:$Q$3226,4,FALSE)</f>
        <v>1139883.2915934499</v>
      </c>
      <c r="L1653" s="1">
        <f>VLOOKUP($E1653,[1]AllProteinsNorm!$A$1:$Q$3226,5,FALSE)</f>
        <v>834183.37003008695</v>
      </c>
      <c r="M1653" s="1">
        <f>VLOOKUP($E1653,[1]AllProteinsNorm!$A$1:$Q$3226,10,FALSE)</f>
        <v>923826.12101849599</v>
      </c>
      <c r="N1653" s="1">
        <f>VLOOKUP($E1653,[1]AllProteinsNorm!$A$1:$Q$3226,11,FALSE)</f>
        <v>853315.54886578303</v>
      </c>
      <c r="O1653" s="1">
        <f>VLOOKUP($E1653,[1]AllProteinsNorm!$A$1:$Q$3226,15,FALSE)</f>
        <v>1224104.63016999</v>
      </c>
      <c r="P1653" s="1">
        <f>VLOOKUP($E1653,[1]AllProteinsNorm!$A$1:$Q$3226,6,FALSE)</f>
        <v>1596611.88065344</v>
      </c>
      <c r="Q1653" s="1">
        <f>VLOOKUP($E1653,[1]AllProteinsNorm!$A$1:$Q$3226,8,FALSE)</f>
        <v>1083770.0465567</v>
      </c>
      <c r="R1653" s="1">
        <f>VLOOKUP($E1653,[1]AllProteinsNorm!$A$1:$Q$3226,13,FALSE)</f>
        <v>1251866.3583094301</v>
      </c>
      <c r="S1653" s="1">
        <f>VLOOKUP($E1653,[1]AllProteinsNorm!$A$1:$Q$3226,16,FALSE)</f>
        <v>1108669.0846585301</v>
      </c>
      <c r="T1653" s="1">
        <f>VLOOKUP($E1653,[1]AllProteinsNorm!$A$1:$Q$3226,17,FALSE)</f>
        <v>977318.85982066498</v>
      </c>
      <c r="U1653" s="1">
        <f>VLOOKUP($E1653,[1]AllProteinsNorm!$A$1:$Q$3226,3,FALSE)</f>
        <v>1077006.8709126101</v>
      </c>
      <c r="V1653" s="1">
        <f>VLOOKUP($E1653,[1]AllProteinsNorm!$A$1:$Q$3226,7,FALSE)</f>
        <v>914740.27624617796</v>
      </c>
      <c r="W1653" s="1">
        <f>VLOOKUP($E1653,[1]AllProteinsNorm!$A$1:$Q$3226,9,FALSE)</f>
        <v>980623.85181857506</v>
      </c>
      <c r="X1653" s="1">
        <f>VLOOKUP($E1653,[1]AllProteinsNorm!$A$1:$Q$3226,12,FALSE)</f>
        <v>905463.33009401103</v>
      </c>
      <c r="Y1653" s="29">
        <f>VLOOKUP($E1653,[1]AllProteinsNorm!$A$1:$Q$3226,14,FALSE)</f>
        <v>1380510.6464595001</v>
      </c>
      <c r="Z1653" s="25">
        <f t="shared" si="204"/>
        <v>1.1455392860442806</v>
      </c>
      <c r="AA1653" s="1">
        <f t="shared" si="204"/>
        <v>0.83832251001631297</v>
      </c>
      <c r="AB1653" s="1">
        <f t="shared" si="204"/>
        <v>0.92841005996430581</v>
      </c>
      <c r="AC1653" s="1">
        <f t="shared" si="204"/>
        <v>0.85754962093683307</v>
      </c>
      <c r="AD1653" s="1">
        <f t="shared" si="204"/>
        <v>1.2301785230382671</v>
      </c>
      <c r="AE1653" s="1">
        <f t="shared" si="204"/>
        <v>1.6045341197139691</v>
      </c>
      <c r="AF1653" s="1">
        <f t="shared" si="204"/>
        <v>1.0891476123255011</v>
      </c>
      <c r="AG1653" s="1">
        <f t="shared" si="204"/>
        <v>1.2580780022803508</v>
      </c>
      <c r="AH1653" s="1">
        <f t="shared" si="204"/>
        <v>1.1141701971293256</v>
      </c>
      <c r="AI1653" s="1">
        <f t="shared" si="204"/>
        <v>0.98216822474127063</v>
      </c>
      <c r="AJ1653" s="1">
        <f t="shared" si="204"/>
        <v>1.082350878435409</v>
      </c>
      <c r="AK1653" s="1">
        <f t="shared" si="204"/>
        <v>0.91927913207866174</v>
      </c>
      <c r="AL1653" s="1">
        <f t="shared" si="204"/>
        <v>0.98548961580085492</v>
      </c>
      <c r="AM1653" s="1">
        <f t="shared" si="204"/>
        <v>0.90995615458596701</v>
      </c>
      <c r="AN1653" s="29">
        <f t="shared" si="204"/>
        <v>1.3873606113754455</v>
      </c>
      <c r="AO1653" s="1">
        <f t="shared" si="200"/>
        <v>157786.10418958645</v>
      </c>
      <c r="AP1653" s="1">
        <f t="shared" si="201"/>
        <v>215110.30628444589</v>
      </c>
      <c r="AQ1653" s="29">
        <f t="shared" si="202"/>
        <v>175471.83393935871</v>
      </c>
    </row>
    <row r="1654" spans="1:43" x14ac:dyDescent="0.2">
      <c r="A1654" s="26"/>
      <c r="E1654" s="25" t="s">
        <v>3232</v>
      </c>
      <c r="F1654" s="26" t="s">
        <v>3233</v>
      </c>
      <c r="G1654" s="1">
        <v>0.63665640385347999</v>
      </c>
      <c r="H1654" s="1">
        <v>0.91214889628485896</v>
      </c>
      <c r="I1654" s="1">
        <f>VLOOKUP(F1654,'[1]SUSMB vs SHAM all proteins sum'!$B$2:$E$3214,2,FALSE)</f>
        <v>0.81296934451731195</v>
      </c>
      <c r="J1654" s="29">
        <f>VLOOKUP(F1654,'[1]SUSMB vs SHAM all proteins sum'!$B$2:$E$3214,3,FALSE)</f>
        <v>1.0418609461505499</v>
      </c>
      <c r="K1654" s="25">
        <f>VLOOKUP($E1654,[1]AllProteinsNorm!$A$1:$Q$3226,4,FALSE)</f>
        <v>884631.79417028395</v>
      </c>
      <c r="L1654" s="1">
        <f>VLOOKUP($E1654,[1]AllProteinsNorm!$A$1:$Q$3226,5,FALSE)</f>
        <v>593332.79316545499</v>
      </c>
      <c r="M1654" s="1">
        <f>VLOOKUP($E1654,[1]AllProteinsNorm!$A$1:$Q$3226,10,FALSE)</f>
        <v>1131417.8817527001</v>
      </c>
      <c r="N1654" s="1">
        <f>VLOOKUP($E1654,[1]AllProteinsNorm!$A$1:$Q$3226,11,FALSE)</f>
        <v>1316983.43377377</v>
      </c>
      <c r="O1654" s="1">
        <f>VLOOKUP($E1654,[1]AllProteinsNorm!$A$1:$Q$3226,15,FALSE)</f>
        <v>878343.49207174801</v>
      </c>
      <c r="P1654" s="1">
        <f>VLOOKUP($E1654,[1]AllProteinsNorm!$A$1:$Q$3226,6,FALSE)</f>
        <v>521702.04574566201</v>
      </c>
      <c r="Q1654" s="1">
        <f>VLOOKUP($E1654,[1]AllProteinsNorm!$A$1:$Q$3226,8,FALSE)</f>
        <v>1118135.9492298099</v>
      </c>
      <c r="R1654" s="1">
        <f>VLOOKUP($E1654,[1]AllProteinsNorm!$A$1:$Q$3226,13,FALSE)</f>
        <v>902079.16100430104</v>
      </c>
      <c r="S1654" s="1">
        <f>VLOOKUP($E1654,[1]AllProteinsNorm!$A$1:$Q$3226,16,FALSE)</f>
        <v>970367.66465163301</v>
      </c>
      <c r="T1654" s="1">
        <f>VLOOKUP($E1654,[1]AllProteinsNorm!$A$1:$Q$3226,17,FALSE)</f>
        <v>849491.82231009402</v>
      </c>
      <c r="U1654" s="1">
        <f>VLOOKUP($E1654,[1]AllProteinsNorm!$A$1:$Q$3226,3,FALSE)</f>
        <v>862969.59199248895</v>
      </c>
      <c r="V1654" s="1">
        <f>VLOOKUP($E1654,[1]AllProteinsNorm!$A$1:$Q$3226,7,FALSE)</f>
        <v>1077734.75189523</v>
      </c>
      <c r="W1654" s="1">
        <f>VLOOKUP($E1654,[1]AllProteinsNorm!$A$1:$Q$3226,9,FALSE)</f>
        <v>1284378.7794188301</v>
      </c>
      <c r="X1654" s="1">
        <f>VLOOKUP($E1654,[1]AllProteinsNorm!$A$1:$Q$3226,12,FALSE)</f>
        <v>716792.70961171796</v>
      </c>
      <c r="Y1654" s="29">
        <f>VLOOKUP($E1654,[1]AllProteinsNorm!$A$1:$Q$3226,14,FALSE)</f>
        <v>984880.06767435395</v>
      </c>
      <c r="Z1654" s="25">
        <f t="shared" si="204"/>
        <v>0.92058824109428128</v>
      </c>
      <c r="AA1654" s="1">
        <f t="shared" si="204"/>
        <v>0.61744919868729198</v>
      </c>
      <c r="AB1654" s="1">
        <f t="shared" si="204"/>
        <v>1.1774051131434267</v>
      </c>
      <c r="AC1654" s="1">
        <f t="shared" si="204"/>
        <v>1.3705131002952913</v>
      </c>
      <c r="AD1654" s="1">
        <f t="shared" si="204"/>
        <v>0.91404434677970914</v>
      </c>
      <c r="AE1654" s="1">
        <f t="shared" si="204"/>
        <v>0.54290697195520299</v>
      </c>
      <c r="AF1654" s="1">
        <f t="shared" si="204"/>
        <v>1.1635833276501204</v>
      </c>
      <c r="AG1654" s="1">
        <f t="shared" si="204"/>
        <v>0.93874476774333671</v>
      </c>
      <c r="AH1654" s="1">
        <f t="shared" si="204"/>
        <v>1.0098089029846218</v>
      </c>
      <c r="AI1654" s="1">
        <f t="shared" si="204"/>
        <v>0.8840199817347858</v>
      </c>
      <c r="AJ1654" s="1">
        <f t="shared" si="204"/>
        <v>0.89804556431903715</v>
      </c>
      <c r="AK1654" s="1">
        <f t="shared" si="204"/>
        <v>1.1215399968118613</v>
      </c>
      <c r="AL1654" s="1">
        <f t="shared" si="204"/>
        <v>1.3365832081052267</v>
      </c>
      <c r="AM1654" s="1">
        <f t="shared" si="204"/>
        <v>0.74592722545040691</v>
      </c>
      <c r="AN1654" s="29">
        <f t="shared" si="204"/>
        <v>1.0249111722686108</v>
      </c>
      <c r="AO1654" s="1">
        <f t="shared" si="200"/>
        <v>246418.26993883413</v>
      </c>
      <c r="AP1654" s="1">
        <f t="shared" si="201"/>
        <v>197169.21788385938</v>
      </c>
      <c r="AQ1654" s="29">
        <f t="shared" si="202"/>
        <v>192381.57740161422</v>
      </c>
    </row>
    <row r="1655" spans="1:43" x14ac:dyDescent="0.2">
      <c r="A1655" s="26"/>
      <c r="E1655" s="25" t="s">
        <v>3234</v>
      </c>
      <c r="F1655" s="26" t="s">
        <v>3235</v>
      </c>
      <c r="G1655" s="1">
        <v>0.26273978357385502</v>
      </c>
      <c r="H1655" s="1">
        <v>0.88114809449112197</v>
      </c>
      <c r="I1655" s="1">
        <f>VLOOKUP(F1655,'[1]SUSMB vs SHAM all proteins sum'!$B$2:$E$3214,2,FALSE)</f>
        <v>0.38857712091962399</v>
      </c>
      <c r="J1655" s="29">
        <f>VLOOKUP(F1655,'[1]SUSMB vs SHAM all proteins sum'!$B$2:$E$3214,3,FALSE)</f>
        <v>0.92337608522311998</v>
      </c>
      <c r="K1655" s="25">
        <f>VLOOKUP($E1655,[1]AllProteinsNorm!$A$1:$Q$3226,4,FALSE)</f>
        <v>464661.55701742001</v>
      </c>
      <c r="L1655" s="1">
        <f>VLOOKUP($E1655,[1]AllProteinsNorm!$A$1:$Q$3226,5,FALSE)</f>
        <v>532987.890403294</v>
      </c>
      <c r="M1655" s="1">
        <f>VLOOKUP($E1655,[1]AllProteinsNorm!$A$1:$Q$3226,10,FALSE)</f>
        <v>391412.53313514299</v>
      </c>
      <c r="N1655" s="1">
        <f>VLOOKUP($E1655,[1]AllProteinsNorm!$A$1:$Q$3226,11,FALSE)</f>
        <v>464377.423335645</v>
      </c>
      <c r="O1655" s="1">
        <f>VLOOKUP($E1655,[1]AllProteinsNorm!$A$1:$Q$3226,15,FALSE)</f>
        <v>471937.73633315699</v>
      </c>
      <c r="P1655" s="1">
        <f>VLOOKUP($E1655,[1]AllProteinsNorm!$A$1:$Q$3226,6,FALSE)</f>
        <v>426959.06765750999</v>
      </c>
      <c r="Q1655" s="1">
        <f>VLOOKUP($E1655,[1]AllProteinsNorm!$A$1:$Q$3226,8,FALSE)</f>
        <v>287847.876966802</v>
      </c>
      <c r="R1655" s="1">
        <f>VLOOKUP($E1655,[1]AllProteinsNorm!$A$1:$Q$3226,13,FALSE)</f>
        <v>430614.10391836299</v>
      </c>
      <c r="S1655" s="1">
        <f>VLOOKUP($E1655,[1]AllProteinsNorm!$A$1:$Q$3226,16,FALSE)</f>
        <v>423593.539045793</v>
      </c>
      <c r="T1655" s="1">
        <f>VLOOKUP($E1655,[1]AllProteinsNorm!$A$1:$Q$3226,17,FALSE)</f>
        <v>503387.35031173099</v>
      </c>
      <c r="U1655" s="1">
        <f>VLOOKUP($E1655,[1]AllProteinsNorm!$A$1:$Q$3226,3,FALSE)</f>
        <v>438382.34109893802</v>
      </c>
      <c r="V1655" s="1">
        <f>VLOOKUP($E1655,[1]AllProteinsNorm!$A$1:$Q$3226,7,FALSE)</f>
        <v>400870.796533113</v>
      </c>
      <c r="W1655" s="1">
        <f>VLOOKUP($E1655,[1]AllProteinsNorm!$A$1:$Q$3226,9,FALSE)</f>
        <v>544080.79184342897</v>
      </c>
      <c r="X1655" s="1">
        <f>VLOOKUP($E1655,[1]AllProteinsNorm!$A$1:$Q$3226,12,FALSE)</f>
        <v>348639.13557368203</v>
      </c>
      <c r="Y1655" s="29">
        <f>VLOOKUP($E1655,[1]AllProteinsNorm!$A$1:$Q$3226,14,FALSE)</f>
        <v>427799.947725815</v>
      </c>
      <c r="Z1655" s="25">
        <f t="shared" ref="Z1655:AN1671" si="205">K1655/AVERAGE($K1655:$O1655)</f>
        <v>0.99911009913112037</v>
      </c>
      <c r="AA1655" s="1">
        <f t="shared" si="205"/>
        <v>1.1460246193694865</v>
      </c>
      <c r="AB1655" s="1">
        <f t="shared" si="205"/>
        <v>0.84161086467317703</v>
      </c>
      <c r="AC1655" s="1">
        <f t="shared" si="205"/>
        <v>0.99849915805653067</v>
      </c>
      <c r="AD1655" s="1">
        <f t="shared" si="205"/>
        <v>1.0147552587696855</v>
      </c>
      <c r="AE1655" s="1">
        <f t="shared" si="205"/>
        <v>0.91804262687527038</v>
      </c>
      <c r="AF1655" s="1">
        <f t="shared" si="205"/>
        <v>0.61892729567942795</v>
      </c>
      <c r="AG1655" s="1">
        <f t="shared" si="205"/>
        <v>0.92590164509134332</v>
      </c>
      <c r="AH1655" s="1">
        <f t="shared" si="205"/>
        <v>0.91080610477848956</v>
      </c>
      <c r="AI1655" s="1">
        <f t="shared" si="205"/>
        <v>1.0823778680973397</v>
      </c>
      <c r="AJ1655" s="1">
        <f t="shared" si="205"/>
        <v>0.9426048220646589</v>
      </c>
      <c r="AK1655" s="1">
        <f t="shared" si="205"/>
        <v>0.86194791717610186</v>
      </c>
      <c r="AL1655" s="1">
        <f t="shared" si="205"/>
        <v>1.1698764523651943</v>
      </c>
      <c r="AM1655" s="1">
        <f t="shared" si="205"/>
        <v>0.74963998214070204</v>
      </c>
      <c r="AN1655" s="29">
        <f t="shared" si="205"/>
        <v>0.91985067782270458</v>
      </c>
      <c r="AO1655" s="1">
        <f t="shared" si="200"/>
        <v>44913.415378727987</v>
      </c>
      <c r="AP1655" s="1">
        <f t="shared" si="201"/>
        <v>69913.238453650629</v>
      </c>
      <c r="AQ1655" s="29">
        <f t="shared" si="202"/>
        <v>64091.386845667614</v>
      </c>
    </row>
    <row r="1656" spans="1:43" x14ac:dyDescent="0.2">
      <c r="A1656" s="26"/>
      <c r="E1656" s="25" t="s">
        <v>3236</v>
      </c>
      <c r="F1656" s="26" t="s">
        <v>3237</v>
      </c>
      <c r="G1656" s="1">
        <v>0.65276515940345803</v>
      </c>
      <c r="H1656" s="1">
        <v>1.0940379584317801</v>
      </c>
      <c r="I1656" s="1">
        <f>VLOOKUP(F1656,'[1]SUSMB vs SHAM all proteins sum'!$B$2:$E$3214,2,FALSE)</f>
        <v>0.55626111912058696</v>
      </c>
      <c r="J1656" s="29">
        <f>VLOOKUP(F1656,'[1]SUSMB vs SHAM all proteins sum'!$B$2:$E$3214,3,FALSE)</f>
        <v>1.1269559824186299</v>
      </c>
      <c r="K1656" s="25">
        <f>VLOOKUP($E1656,[1]AllProteinsNorm!$A$1:$Q$3226,4,FALSE)</f>
        <v>60947.095375872697</v>
      </c>
      <c r="L1656" s="1">
        <f>VLOOKUP($E1656,[1]AllProteinsNorm!$A$1:$Q$3226,5,FALSE)</f>
        <v>103606.56417503</v>
      </c>
      <c r="M1656" s="1">
        <f>VLOOKUP($E1656,[1]AllProteinsNorm!$A$1:$Q$3226,10,FALSE)</f>
        <v>121024.445668177</v>
      </c>
      <c r="N1656" s="1">
        <f>VLOOKUP($E1656,[1]AllProteinsNorm!$A$1:$Q$3226,11,FALSE)</f>
        <v>123724.99786016899</v>
      </c>
      <c r="O1656" s="1">
        <f>VLOOKUP($E1656,[1]AllProteinsNorm!$A$1:$Q$3226,15,FALSE)</f>
        <v>55404.696835549199</v>
      </c>
      <c r="P1656" s="1">
        <f>VLOOKUP($E1656,[1]AllProteinsNorm!$A$1:$Q$3226,6,FALSE)</f>
        <v>95690.7579504038</v>
      </c>
      <c r="Q1656" s="1">
        <f>VLOOKUP($E1656,[1]AllProteinsNorm!$A$1:$Q$3226,8,FALSE)</f>
        <v>109132.05525434201</v>
      </c>
      <c r="R1656" s="1">
        <f>VLOOKUP($E1656,[1]AllProteinsNorm!$A$1:$Q$3226,13,FALSE)</f>
        <v>69443.891637093504</v>
      </c>
      <c r="S1656" s="1">
        <f>VLOOKUP($E1656,[1]AllProteinsNorm!$A$1:$Q$3226,16,FALSE)</f>
        <v>101680.875750957</v>
      </c>
      <c r="T1656" s="1">
        <f>VLOOKUP($E1656,[1]AllProteinsNorm!$A$1:$Q$3226,17,FALSE)</f>
        <v>111348.33285376</v>
      </c>
      <c r="U1656" s="1">
        <f>VLOOKUP($E1656,[1]AllProteinsNorm!$A$1:$Q$3226,3,FALSE)</f>
        <v>75518.618928429903</v>
      </c>
      <c r="V1656" s="1">
        <f>VLOOKUP($E1656,[1]AllProteinsNorm!$A$1:$Q$3226,7,FALSE)</f>
        <v>92370.707887066397</v>
      </c>
      <c r="W1656" s="1">
        <f>VLOOKUP($E1656,[1]AllProteinsNorm!$A$1:$Q$3226,9,FALSE)</f>
        <v>103499.7819725</v>
      </c>
      <c r="X1656" s="1">
        <f>VLOOKUP($E1656,[1]AllProteinsNorm!$A$1:$Q$3226,12,FALSE)</f>
        <v>132377.20373083101</v>
      </c>
      <c r="Y1656" s="29">
        <f>VLOOKUP($E1656,[1]AllProteinsNorm!$A$1:$Q$3226,14,FALSE)</f>
        <v>99634.8433436138</v>
      </c>
      <c r="Z1656" s="25">
        <f t="shared" si="205"/>
        <v>0.65575718103986069</v>
      </c>
      <c r="AA1656" s="1">
        <f t="shared" si="205"/>
        <v>1.1147495716020455</v>
      </c>
      <c r="AB1656" s="1">
        <f t="shared" si="205"/>
        <v>1.3021563839725339</v>
      </c>
      <c r="AC1656" s="1">
        <f t="shared" si="205"/>
        <v>1.3312128382916473</v>
      </c>
      <c r="AD1656" s="1">
        <f t="shared" si="205"/>
        <v>0.59612402509391282</v>
      </c>
      <c r="AE1656" s="1">
        <f t="shared" si="205"/>
        <v>1.0295798560724425</v>
      </c>
      <c r="AF1656" s="1">
        <f t="shared" si="205"/>
        <v>1.1742008125789032</v>
      </c>
      <c r="AG1656" s="1">
        <f t="shared" si="205"/>
        <v>0.74717802939638345</v>
      </c>
      <c r="AH1656" s="1">
        <f t="shared" si="205"/>
        <v>1.0940302246874245</v>
      </c>
      <c r="AI1656" s="1">
        <f t="shared" si="205"/>
        <v>1.1980467389849625</v>
      </c>
      <c r="AJ1656" s="1">
        <f t="shared" si="205"/>
        <v>0.81253874953547056</v>
      </c>
      <c r="AK1656" s="1">
        <f t="shared" si="205"/>
        <v>0.9938579458317911</v>
      </c>
      <c r="AL1656" s="1">
        <f t="shared" si="205"/>
        <v>1.1136006539106533</v>
      </c>
      <c r="AM1656" s="1">
        <f t="shared" si="205"/>
        <v>1.4243058084575058</v>
      </c>
      <c r="AN1656" s="29">
        <f t="shared" si="205"/>
        <v>1.0720160427894843</v>
      </c>
      <c r="AO1656" s="1">
        <f t="shared" si="200"/>
        <v>29266.611320094577</v>
      </c>
      <c r="AP1656" s="1">
        <f t="shared" si="201"/>
        <v>15066.326674504618</v>
      </c>
      <c r="AQ1656" s="29">
        <f t="shared" si="202"/>
        <v>18525.094762198849</v>
      </c>
    </row>
    <row r="1657" spans="1:43" x14ac:dyDescent="0.2">
      <c r="A1657" s="26"/>
      <c r="E1657" s="25" t="s">
        <v>3238</v>
      </c>
      <c r="F1657" s="26" t="s">
        <v>3239</v>
      </c>
      <c r="G1657" s="1">
        <v>0.36735614658551902</v>
      </c>
      <c r="H1657" s="1">
        <v>1.04493875342014</v>
      </c>
      <c r="I1657" s="1">
        <f>VLOOKUP(F1657,'[1]SUSMB vs SHAM all proteins sum'!$B$2:$E$3214,2,FALSE)</f>
        <v>0.72123237572265397</v>
      </c>
      <c r="J1657" s="29">
        <f>VLOOKUP(F1657,'[1]SUSMB vs SHAM all proteins sum'!$B$2:$E$3214,3,FALSE)</f>
        <v>1.0227975650605301</v>
      </c>
      <c r="K1657" s="25">
        <f>VLOOKUP($E1657,[1]AllProteinsNorm!$A$1:$Q$3226,4,FALSE)</f>
        <v>1006342.60274476</v>
      </c>
      <c r="L1657" s="1">
        <f>VLOOKUP($E1657,[1]AllProteinsNorm!$A$1:$Q$3226,5,FALSE)</f>
        <v>1032425.21239299</v>
      </c>
      <c r="M1657" s="1">
        <f>VLOOKUP($E1657,[1]AllProteinsNorm!$A$1:$Q$3226,10,FALSE)</f>
        <v>1227511.7213749499</v>
      </c>
      <c r="N1657" s="1">
        <f>VLOOKUP($E1657,[1]AllProteinsNorm!$A$1:$Q$3226,11,FALSE)</f>
        <v>1075248.21172499</v>
      </c>
      <c r="O1657" s="1">
        <f>VLOOKUP($E1657,[1]AllProteinsNorm!$A$1:$Q$3226,15,FALSE)</f>
        <v>1154319.4785388799</v>
      </c>
      <c r="P1657" s="1">
        <f>VLOOKUP($E1657,[1]AllProteinsNorm!$A$1:$Q$3226,6,FALSE)</f>
        <v>1095343.0761116501</v>
      </c>
      <c r="Q1657" s="1">
        <f>VLOOKUP($E1657,[1]AllProteinsNorm!$A$1:$Q$3226,8,FALSE)</f>
        <v>1188616.5194521199</v>
      </c>
      <c r="R1657" s="1">
        <f>VLOOKUP($E1657,[1]AllProteinsNorm!$A$1:$Q$3226,13,FALSE)</f>
        <v>1186409.5087283801</v>
      </c>
      <c r="S1657" s="1">
        <f>VLOOKUP($E1657,[1]AllProteinsNorm!$A$1:$Q$3226,16,FALSE)</f>
        <v>1050528.6695560799</v>
      </c>
      <c r="T1657" s="1">
        <f>VLOOKUP($E1657,[1]AllProteinsNorm!$A$1:$Q$3226,17,FALSE)</f>
        <v>1215303.0410899399</v>
      </c>
      <c r="U1657" s="1">
        <f>VLOOKUP($E1657,[1]AllProteinsNorm!$A$1:$Q$3226,3,FALSE)</f>
        <v>983265.72268075205</v>
      </c>
      <c r="V1657" s="1">
        <f>VLOOKUP($E1657,[1]AllProteinsNorm!$A$1:$Q$3226,7,FALSE)</f>
        <v>1038428.17935554</v>
      </c>
      <c r="W1657" s="1">
        <f>VLOOKUP($E1657,[1]AllProteinsNorm!$A$1:$Q$3226,9,FALSE)</f>
        <v>1109544.9022947501</v>
      </c>
      <c r="X1657" s="1">
        <f>VLOOKUP($E1657,[1]AllProteinsNorm!$A$1:$Q$3226,12,FALSE)</f>
        <v>1271406.12997071</v>
      </c>
      <c r="Y1657" s="29">
        <f>VLOOKUP($E1657,[1]AllProteinsNorm!$A$1:$Q$3226,14,FALSE)</f>
        <v>1230089.5827390801</v>
      </c>
      <c r="Z1657" s="25">
        <f t="shared" si="205"/>
        <v>0.91554819595576808</v>
      </c>
      <c r="AA1657" s="1">
        <f t="shared" si="205"/>
        <v>0.93927757613317886</v>
      </c>
      <c r="AB1657" s="1">
        <f t="shared" si="205"/>
        <v>1.1167629582153717</v>
      </c>
      <c r="AC1657" s="1">
        <f t="shared" si="205"/>
        <v>0.97823699182013624</v>
      </c>
      <c r="AD1657" s="1">
        <f t="shared" si="205"/>
        <v>1.0501742778755447</v>
      </c>
      <c r="AE1657" s="1">
        <f t="shared" si="205"/>
        <v>0.99651885406764829</v>
      </c>
      <c r="AF1657" s="1">
        <f t="shared" si="205"/>
        <v>1.0813769655577457</v>
      </c>
      <c r="AG1657" s="1">
        <f t="shared" si="205"/>
        <v>1.0793690761162535</v>
      </c>
      <c r="AH1657" s="1">
        <f t="shared" si="205"/>
        <v>0.95574770022513622</v>
      </c>
      <c r="AI1657" s="1">
        <f t="shared" si="205"/>
        <v>1.1056557714785138</v>
      </c>
      <c r="AJ1657" s="1">
        <f t="shared" si="205"/>
        <v>0.89455336193675272</v>
      </c>
      <c r="AK1657" s="1">
        <f t="shared" si="205"/>
        <v>0.94473894242926393</v>
      </c>
      <c r="AL1657" s="1">
        <f t="shared" si="205"/>
        <v>1.009439360767604</v>
      </c>
      <c r="AM1657" s="1">
        <f t="shared" si="205"/>
        <v>1.156697118304375</v>
      </c>
      <c r="AN1657" s="29">
        <f t="shared" si="205"/>
        <v>1.1191082393501623</v>
      </c>
      <c r="AO1657" s="1">
        <f t="shared" si="200"/>
        <v>81433.539448090945</v>
      </c>
      <c r="AP1657" s="1">
        <f t="shared" si="201"/>
        <v>63127.199341612824</v>
      </c>
      <c r="AQ1657" s="29">
        <f t="shared" si="202"/>
        <v>109807.79233231882</v>
      </c>
    </row>
    <row r="1658" spans="1:43" x14ac:dyDescent="0.2">
      <c r="A1658" s="26"/>
      <c r="E1658" s="25" t="s">
        <v>3240</v>
      </c>
      <c r="F1658" s="26" t="s">
        <v>3241</v>
      </c>
      <c r="G1658" s="1">
        <v>0.28710428554058098</v>
      </c>
      <c r="H1658" s="1">
        <v>0.79101079944664698</v>
      </c>
      <c r="I1658" s="1">
        <f>VLOOKUP(F1658,'[1]SUSMB vs SHAM all proteins sum'!$B$2:$E$3214,2,FALSE)</f>
        <v>0.13247454919231699</v>
      </c>
      <c r="J1658" s="29">
        <f>VLOOKUP(F1658,'[1]SUSMB vs SHAM all proteins sum'!$B$2:$E$3214,3,FALSE)</f>
        <v>0.73108270806964404</v>
      </c>
      <c r="K1658" s="25">
        <f>VLOOKUP($E1658,[1]AllProteinsNorm!$A$1:$Q$3226,4,FALSE)</f>
        <v>97010.943540577398</v>
      </c>
      <c r="L1658" s="1">
        <f>VLOOKUP($E1658,[1]AllProteinsNorm!$A$1:$Q$3226,5,FALSE)</f>
        <v>131097.24366195899</v>
      </c>
      <c r="M1658" s="1">
        <f>VLOOKUP($E1658,[1]AllProteinsNorm!$A$1:$Q$3226,10,FALSE)</f>
        <v>120432.20838748101</v>
      </c>
      <c r="N1658" s="1">
        <f>VLOOKUP($E1658,[1]AllProteinsNorm!$A$1:$Q$3226,11,FALSE)</f>
        <v>148893.60990165701</v>
      </c>
      <c r="O1658" s="1">
        <f>VLOOKUP($E1658,[1]AllProteinsNorm!$A$1:$Q$3226,15,FALSE)</f>
        <v>101490.6235935</v>
      </c>
      <c r="P1658" s="1">
        <f>VLOOKUP($E1658,[1]AllProteinsNorm!$A$1:$Q$3226,6,FALSE)</f>
        <v>50653.5447114907</v>
      </c>
      <c r="Q1658" s="1">
        <f>VLOOKUP($E1658,[1]AllProteinsNorm!$A$1:$Q$3226,8,FALSE)</f>
        <v>122794.51608078</v>
      </c>
      <c r="R1658" s="1">
        <f>VLOOKUP($E1658,[1]AllProteinsNorm!$A$1:$Q$3226,13,FALSE)</f>
        <v>75828.328090454903</v>
      </c>
      <c r="S1658" s="1">
        <f>VLOOKUP($E1658,[1]AllProteinsNorm!$A$1:$Q$3226,16,FALSE)</f>
        <v>149009.71535047001</v>
      </c>
      <c r="T1658" s="1">
        <f>VLOOKUP($E1658,[1]AllProteinsNorm!$A$1:$Q$3226,17,FALSE)</f>
        <v>101984.953928331</v>
      </c>
      <c r="U1658" s="1">
        <f>VLOOKUP($E1658,[1]AllProteinsNorm!$A$1:$Q$3226,3,FALSE)</f>
        <v>47850.019966978303</v>
      </c>
      <c r="V1658" s="1">
        <f>VLOOKUP($E1658,[1]AllProteinsNorm!$A$1:$Q$3226,7,FALSE)</f>
        <v>99213.383587806398</v>
      </c>
      <c r="W1658" s="1">
        <f>VLOOKUP($E1658,[1]AllProteinsNorm!$A$1:$Q$3226,9,FALSE)</f>
        <v>110147.290954335</v>
      </c>
      <c r="X1658" s="1">
        <f>VLOOKUP($E1658,[1]AllProteinsNorm!$A$1:$Q$3226,12,FALSE)</f>
        <v>75052.268163247805</v>
      </c>
      <c r="Y1658" s="29">
        <f>VLOOKUP($E1658,[1]AllProteinsNorm!$A$1:$Q$3226,14,FALSE)</f>
        <v>123169.010626249</v>
      </c>
      <c r="Z1658" s="25">
        <f t="shared" si="205"/>
        <v>0.80987605810063668</v>
      </c>
      <c r="AA1658" s="1">
        <f t="shared" si="205"/>
        <v>1.0944385762045141</v>
      </c>
      <c r="AB1658" s="1">
        <f t="shared" si="205"/>
        <v>1.0054037064015453</v>
      </c>
      <c r="AC1658" s="1">
        <f t="shared" si="205"/>
        <v>1.243007906763528</v>
      </c>
      <c r="AD1658" s="1">
        <f t="shared" si="205"/>
        <v>0.8472737525297761</v>
      </c>
      <c r="AE1658" s="1">
        <f t="shared" si="205"/>
        <v>0.42287077748715479</v>
      </c>
      <c r="AF1658" s="1">
        <f t="shared" si="205"/>
        <v>1.0251249499318646</v>
      </c>
      <c r="AG1658" s="1">
        <f t="shared" si="205"/>
        <v>0.63303731728547086</v>
      </c>
      <c r="AH1658" s="1">
        <f t="shared" si="205"/>
        <v>1.2439771894008971</v>
      </c>
      <c r="AI1658" s="1">
        <f t="shared" si="205"/>
        <v>0.8514005684163265</v>
      </c>
      <c r="AJ1658" s="1">
        <f t="shared" si="205"/>
        <v>0.39946612347589272</v>
      </c>
      <c r="AK1658" s="1">
        <f t="shared" si="205"/>
        <v>0.82826267922350749</v>
      </c>
      <c r="AL1658" s="1">
        <f t="shared" si="205"/>
        <v>0.91954217279876382</v>
      </c>
      <c r="AM1658" s="1">
        <f t="shared" si="205"/>
        <v>0.62655853940992678</v>
      </c>
      <c r="AN1658" s="29">
        <f t="shared" si="205"/>
        <v>1.0282513411944934</v>
      </c>
      <c r="AO1658" s="1">
        <f t="shared" si="200"/>
        <v>19126.10133541781</v>
      </c>
      <c r="AP1658" s="1">
        <f t="shared" si="201"/>
        <v>34481.327938833107</v>
      </c>
      <c r="AQ1658" s="29">
        <f t="shared" si="202"/>
        <v>26777.368328209956</v>
      </c>
    </row>
    <row r="1659" spans="1:43" x14ac:dyDescent="0.2">
      <c r="A1659" s="26"/>
      <c r="E1659" s="25" t="s">
        <v>3242</v>
      </c>
      <c r="F1659" s="26" t="s">
        <v>3243</v>
      </c>
      <c r="G1659" s="1">
        <v>0.612320402526491</v>
      </c>
      <c r="H1659" s="1">
        <v>0.91187642491262699</v>
      </c>
      <c r="I1659" s="1">
        <f>VLOOKUP(F1659,'[1]SUSMB vs SHAM all proteins sum'!$B$2:$E$3214,2,FALSE)</f>
        <v>0.17569392772485101</v>
      </c>
      <c r="J1659" s="29">
        <f>VLOOKUP(F1659,'[1]SUSMB vs SHAM all proteins sum'!$B$2:$E$3214,3,FALSE)</f>
        <v>0.61600810212394597</v>
      </c>
      <c r="K1659" s="25">
        <f>VLOOKUP($E1659,[1]AllProteinsNorm!$A$1:$Q$3226,4,FALSE)</f>
        <v>67796.399769519994</v>
      </c>
      <c r="L1659" s="1">
        <f>VLOOKUP($E1659,[1]AllProteinsNorm!$A$1:$Q$3226,5,FALSE)</f>
        <v>58069.278431151797</v>
      </c>
      <c r="M1659" s="1">
        <f>VLOOKUP($E1659,[1]AllProteinsNorm!$A$1:$Q$3226,10,FALSE)</f>
        <v>66307.777486369901</v>
      </c>
      <c r="N1659" s="1">
        <f>VLOOKUP($E1659,[1]AllProteinsNorm!$A$1:$Q$3226,11,FALSE)</f>
        <v>30842.535829070199</v>
      </c>
      <c r="O1659" s="1">
        <f>VLOOKUP($E1659,[1]AllProteinsNorm!$A$1:$Q$3226,15,FALSE)</f>
        <v>41496.725590619797</v>
      </c>
      <c r="P1659" s="1">
        <f>VLOOKUP($E1659,[1]AllProteinsNorm!$A$1:$Q$3226,6,FALSE)</f>
        <v>42787.340789532798</v>
      </c>
      <c r="Q1659" s="1">
        <f>VLOOKUP($E1659,[1]AllProteinsNorm!$A$1:$Q$3226,8,FALSE)</f>
        <v>64089.073230905902</v>
      </c>
      <c r="R1659" s="1">
        <f>VLOOKUP($E1659,[1]AllProteinsNorm!$A$1:$Q$3226,13,FALSE)</f>
        <v>46201.031063364397</v>
      </c>
      <c r="S1659" s="1">
        <f>VLOOKUP($E1659,[1]AllProteinsNorm!$A$1:$Q$3226,16,FALSE)</f>
        <v>43071.380342137301</v>
      </c>
      <c r="T1659" s="1">
        <f>VLOOKUP($E1659,[1]AllProteinsNorm!$A$1:$Q$3226,17,FALSE)</f>
        <v>38603.051258236403</v>
      </c>
      <c r="U1659" s="1">
        <f>VLOOKUP($E1659,[1]AllProteinsNorm!$A$1:$Q$3226,3,FALSE)</f>
        <v>45583.589597300801</v>
      </c>
      <c r="V1659" s="1">
        <f>VLOOKUP($E1659,[1]AllProteinsNorm!$A$1:$Q$3226,7,FALSE)</f>
        <v>58730.6410551226</v>
      </c>
      <c r="W1659" s="1">
        <f>VLOOKUP($E1659,[1]AllProteinsNorm!$A$1:$Q$3226,9,FALSE)</f>
        <v>35806.911557672902</v>
      </c>
      <c r="X1659" s="1">
        <f>VLOOKUP($E1659,[1]AllProteinsNorm!$A$1:$Q$3226,12,FALSE)</f>
        <v>10973.109306222301</v>
      </c>
      <c r="Y1659" s="29">
        <f>VLOOKUP($E1659,[1]AllProteinsNorm!$A$1:$Q$3226,14,FALSE)</f>
        <v>28173.689840316802</v>
      </c>
      <c r="Z1659" s="25">
        <f t="shared" si="205"/>
        <v>1.2815338428920215</v>
      </c>
      <c r="AA1659" s="1">
        <f t="shared" si="205"/>
        <v>1.0976651532357264</v>
      </c>
      <c r="AB1659" s="1">
        <f t="shared" si="205"/>
        <v>1.2533948879972852</v>
      </c>
      <c r="AC1659" s="1">
        <f t="shared" si="205"/>
        <v>0.58300667291972097</v>
      </c>
      <c r="AD1659" s="1">
        <f t="shared" si="205"/>
        <v>0.78439944295524644</v>
      </c>
      <c r="AE1659" s="1">
        <f t="shared" si="205"/>
        <v>0.80879553273553917</v>
      </c>
      <c r="AF1659" s="1">
        <f t="shared" si="205"/>
        <v>1.2114554251288752</v>
      </c>
      <c r="AG1659" s="1">
        <f t="shared" si="205"/>
        <v>0.87332343731364237</v>
      </c>
      <c r="AH1659" s="1">
        <f t="shared" si="205"/>
        <v>0.8141646423139246</v>
      </c>
      <c r="AI1659" s="1">
        <f t="shared" si="205"/>
        <v>0.72970123479280502</v>
      </c>
      <c r="AJ1659" s="1">
        <f t="shared" si="205"/>
        <v>0.8616521371051451</v>
      </c>
      <c r="AK1659" s="1">
        <f t="shared" si="205"/>
        <v>1.1101666811623392</v>
      </c>
      <c r="AL1659" s="1">
        <f t="shared" si="205"/>
        <v>0.67684669284208188</v>
      </c>
      <c r="AM1659" s="1">
        <f t="shared" si="205"/>
        <v>0.20742120504162034</v>
      </c>
      <c r="AN1659" s="29">
        <f t="shared" si="205"/>
        <v>0.5325583236315371</v>
      </c>
      <c r="AO1659" s="1">
        <f t="shared" si="200"/>
        <v>14456.548850113937</v>
      </c>
      <c r="AP1659" s="1">
        <f t="shared" si="201"/>
        <v>8903.3899210187155</v>
      </c>
      <c r="AQ1659" s="29">
        <f t="shared" si="202"/>
        <v>16100.023118214893</v>
      </c>
    </row>
    <row r="1660" spans="1:43" x14ac:dyDescent="0.2">
      <c r="A1660" s="26"/>
      <c r="E1660" s="25" t="s">
        <v>3244</v>
      </c>
      <c r="F1660" s="26" t="s">
        <v>3245</v>
      </c>
      <c r="G1660" s="1">
        <v>8.4280051672660297E-2</v>
      </c>
      <c r="H1660" s="1">
        <v>0.81798386978220206</v>
      </c>
      <c r="I1660" s="1">
        <f>VLOOKUP(F1660,'[1]SUSMB vs SHAM all proteins sum'!$B$2:$E$3214,2,FALSE)</f>
        <v>0.69767282040328105</v>
      </c>
      <c r="J1660" s="29">
        <f>VLOOKUP(F1660,'[1]SUSMB vs SHAM all proteins sum'!$B$2:$E$3214,3,FALSE)</f>
        <v>0.95494725176776896</v>
      </c>
      <c r="K1660" s="25">
        <f>VLOOKUP($E1660,[1]AllProteinsNorm!$A$1:$Q$3226,4,FALSE)</f>
        <v>27469.7312149188</v>
      </c>
      <c r="L1660" s="1">
        <f>VLOOKUP($E1660,[1]AllProteinsNorm!$A$1:$Q$3226,5,FALSE)</f>
        <v>27832.748501181701</v>
      </c>
      <c r="M1660" s="1">
        <f>VLOOKUP($E1660,[1]AllProteinsNorm!$A$1:$Q$3226,10,FALSE)</f>
        <v>30138.725332072801</v>
      </c>
      <c r="N1660" s="1">
        <f>VLOOKUP($E1660,[1]AllProteinsNorm!$A$1:$Q$3226,11,FALSE)</f>
        <v>28535.280808101401</v>
      </c>
      <c r="O1660" s="1">
        <f>VLOOKUP($E1660,[1]AllProteinsNorm!$A$1:$Q$3226,15,FALSE)</f>
        <v>19935.1889472896</v>
      </c>
      <c r="P1660" s="1">
        <f>VLOOKUP($E1660,[1]AllProteinsNorm!$A$1:$Q$3226,6,FALSE)</f>
        <v>24790.0121576208</v>
      </c>
      <c r="Q1660" s="1">
        <f>VLOOKUP($E1660,[1]AllProteinsNorm!$A$1:$Q$3226,8,FALSE)</f>
        <v>18786.350906636701</v>
      </c>
      <c r="R1660" s="1">
        <f>VLOOKUP($E1660,[1]AllProteinsNorm!$A$1:$Q$3226,13,FALSE)</f>
        <v>20073.820921656199</v>
      </c>
      <c r="S1660" s="1">
        <f>VLOOKUP($E1660,[1]AllProteinsNorm!$A$1:$Q$3226,16,FALSE)</f>
        <v>19260.459902893799</v>
      </c>
      <c r="T1660" s="1">
        <f>VLOOKUP($E1660,[1]AllProteinsNorm!$A$1:$Q$3226,17,FALSE)</f>
        <v>26659.114678422</v>
      </c>
      <c r="U1660" s="1">
        <f>VLOOKUP($E1660,[1]AllProteinsNorm!$A$1:$Q$3226,3,FALSE)</f>
        <v>29857.4731118155</v>
      </c>
      <c r="V1660" s="1">
        <f>VLOOKUP($E1660,[1]AllProteinsNorm!$A$1:$Q$3226,7,FALSE)</f>
        <v>21757.3721710502</v>
      </c>
      <c r="W1660" s="1">
        <f>VLOOKUP($E1660,[1]AllProteinsNorm!$A$1:$Q$3226,9,FALSE)</f>
        <v>19826.748980164099</v>
      </c>
      <c r="X1660" s="1">
        <f>VLOOKUP($E1660,[1]AllProteinsNorm!$A$1:$Q$3226,12,FALSE)</f>
        <v>31294.916952671199</v>
      </c>
      <c r="Y1660" s="29">
        <f>VLOOKUP($E1660,[1]AllProteinsNorm!$A$1:$Q$3226,14,FALSE)</f>
        <v>25825.575419052901</v>
      </c>
      <c r="Z1660" s="25">
        <f t="shared" si="205"/>
        <v>1.0256660315545409</v>
      </c>
      <c r="AA1660" s="1">
        <f t="shared" si="205"/>
        <v>1.0392203869457126</v>
      </c>
      <c r="AB1660" s="1">
        <f t="shared" si="205"/>
        <v>1.1253210512184038</v>
      </c>
      <c r="AC1660" s="1">
        <f t="shared" si="205"/>
        <v>1.0654515691017958</v>
      </c>
      <c r="AD1660" s="1">
        <f t="shared" si="205"/>
        <v>0.74434096117954718</v>
      </c>
      <c r="AE1660" s="1">
        <f t="shared" si="205"/>
        <v>0.92561056360415894</v>
      </c>
      <c r="AF1660" s="1">
        <f t="shared" si="205"/>
        <v>0.70144559591964228</v>
      </c>
      <c r="AG1660" s="1">
        <f t="shared" si="205"/>
        <v>0.74951720793211596</v>
      </c>
      <c r="AH1660" s="1">
        <f t="shared" si="205"/>
        <v>0.71914789846169369</v>
      </c>
      <c r="AI1660" s="1">
        <f t="shared" si="205"/>
        <v>0.99539919568358726</v>
      </c>
      <c r="AJ1660" s="1">
        <f t="shared" si="205"/>
        <v>1.114819643455792</v>
      </c>
      <c r="AK1660" s="1">
        <f t="shared" si="205"/>
        <v>0.81237771848370199</v>
      </c>
      <c r="AL1660" s="1">
        <f t="shared" si="205"/>
        <v>0.74029202492045809</v>
      </c>
      <c r="AM1660" s="1">
        <f t="shared" si="205"/>
        <v>1.1684909847695457</v>
      </c>
      <c r="AN1660" s="29">
        <f t="shared" si="205"/>
        <v>0.96427647017844287</v>
      </c>
      <c r="AO1660" s="1">
        <f t="shared" si="200"/>
        <v>3543.9375337121851</v>
      </c>
      <c r="AP1660" s="1">
        <f t="shared" si="201"/>
        <v>3193.6587848122235</v>
      </c>
      <c r="AQ1660" s="29">
        <f t="shared" si="202"/>
        <v>4441.6678929923755</v>
      </c>
    </row>
    <row r="1661" spans="1:43" x14ac:dyDescent="0.2">
      <c r="A1661" s="26"/>
      <c r="E1661" s="25" t="s">
        <v>3246</v>
      </c>
      <c r="F1661" s="26" t="s">
        <v>3247</v>
      </c>
      <c r="G1661" s="1">
        <v>0.331930380765457</v>
      </c>
      <c r="H1661" s="1">
        <v>1.0850859226928</v>
      </c>
      <c r="I1661" s="1">
        <f>VLOOKUP(F1661,'[1]SUSMB vs SHAM all proteins sum'!$B$2:$E$3214,2,FALSE)</f>
        <v>9.9215686424557095E-2</v>
      </c>
      <c r="J1661" s="29">
        <f>VLOOKUP(F1661,'[1]SUSMB vs SHAM all proteins sum'!$B$2:$E$3214,3,FALSE)</f>
        <v>1.26407090589374</v>
      </c>
      <c r="K1661" s="25">
        <f>VLOOKUP($E1661,[1]AllProteinsNorm!$A$1:$Q$3226,4,FALSE)</f>
        <v>79034.302966247007</v>
      </c>
      <c r="L1661" s="1">
        <f>VLOOKUP($E1661,[1]AllProteinsNorm!$A$1:$Q$3226,5,FALSE)</f>
        <v>85009.896676810298</v>
      </c>
      <c r="M1661" s="1">
        <f>VLOOKUP($E1661,[1]AllProteinsNorm!$A$1:$Q$3226,10,FALSE)</f>
        <v>73241.359008443804</v>
      </c>
      <c r="N1661" s="1">
        <f>VLOOKUP($E1661,[1]AllProteinsNorm!$A$1:$Q$3226,11,FALSE)</f>
        <v>67200.090374377905</v>
      </c>
      <c r="O1661" s="1">
        <f>VLOOKUP($E1661,[1]AllProteinsNorm!$A$1:$Q$3226,15,FALSE)</f>
        <v>92159.168595930707</v>
      </c>
      <c r="P1661" s="1">
        <f>VLOOKUP($E1661,[1]AllProteinsNorm!$A$1:$Q$3226,6,FALSE)</f>
        <v>74652.581592657501</v>
      </c>
      <c r="Q1661" s="1">
        <f>VLOOKUP($E1661,[1]AllProteinsNorm!$A$1:$Q$3226,8,FALSE)</f>
        <v>84036.718762815202</v>
      </c>
      <c r="R1661" s="1">
        <f>VLOOKUP($E1661,[1]AllProteinsNorm!$A$1:$Q$3226,13,FALSE)</f>
        <v>104306.06791514601</v>
      </c>
      <c r="S1661" s="1">
        <f>VLOOKUP($E1661,[1]AllProteinsNorm!$A$1:$Q$3226,16,FALSE)</f>
        <v>87952.183383790005</v>
      </c>
      <c r="T1661" s="1">
        <f>VLOOKUP($E1661,[1]AllProteinsNorm!$A$1:$Q$3226,17,FALSE)</f>
        <v>79652.6895019082</v>
      </c>
      <c r="U1661" s="1">
        <f>VLOOKUP($E1661,[1]AllProteinsNorm!$A$1:$Q$3226,3,FALSE)</f>
        <v>90040.132504095702</v>
      </c>
      <c r="V1661" s="1">
        <f>VLOOKUP($E1661,[1]AllProteinsNorm!$A$1:$Q$3226,7,FALSE)</f>
        <v>89902.290355524805</v>
      </c>
      <c r="W1661" s="1">
        <f>VLOOKUP($E1661,[1]AllProteinsNorm!$A$1:$Q$3226,9,FALSE)</f>
        <v>85443.745956055602</v>
      </c>
      <c r="X1661" s="1">
        <f>VLOOKUP($E1661,[1]AllProteinsNorm!$A$1:$Q$3226,12,FALSE)</f>
        <v>156221.62681614599</v>
      </c>
      <c r="Y1661" s="29">
        <f>VLOOKUP($E1661,[1]AllProteinsNorm!$A$1:$Q$3226,14,FALSE)</f>
        <v>91028.791233568802</v>
      </c>
      <c r="Z1661" s="25">
        <f t="shared" si="205"/>
        <v>0.996285586688342</v>
      </c>
      <c r="AA1661" s="1">
        <f t="shared" si="205"/>
        <v>1.0716123456056974</v>
      </c>
      <c r="AB1661" s="1">
        <f t="shared" si="205"/>
        <v>0.92326126240072937</v>
      </c>
      <c r="AC1661" s="1">
        <f t="shared" si="205"/>
        <v>0.8471066227121542</v>
      </c>
      <c r="AD1661" s="1">
        <f t="shared" si="205"/>
        <v>1.161734182593078</v>
      </c>
      <c r="AE1661" s="1">
        <f t="shared" si="205"/>
        <v>0.94105076224438111</v>
      </c>
      <c r="AF1661" s="1">
        <f t="shared" si="205"/>
        <v>1.0593447213892757</v>
      </c>
      <c r="AG1661" s="1">
        <f t="shared" si="205"/>
        <v>1.3148547930178567</v>
      </c>
      <c r="AH1661" s="1">
        <f t="shared" si="205"/>
        <v>1.108702036133119</v>
      </c>
      <c r="AI1661" s="1">
        <f t="shared" si="205"/>
        <v>1.004080804326239</v>
      </c>
      <c r="AJ1661" s="1">
        <f t="shared" si="205"/>
        <v>1.1350221722794143</v>
      </c>
      <c r="AK1661" s="1">
        <f t="shared" si="205"/>
        <v>1.1332845704950603</v>
      </c>
      <c r="AL1661" s="1">
        <f t="shared" si="205"/>
        <v>1.0770813352403859</v>
      </c>
      <c r="AM1661" s="1">
        <f t="shared" si="205"/>
        <v>1.9692886415712507</v>
      </c>
      <c r="AN1661" s="29">
        <f t="shared" si="205"/>
        <v>1.147484943574409</v>
      </c>
      <c r="AO1661" s="1">
        <f t="shared" si="200"/>
        <v>8730.8932090163908</v>
      </c>
      <c r="AP1661" s="1">
        <f t="shared" si="201"/>
        <v>10116.89490778168</v>
      </c>
      <c r="AQ1661" s="29">
        <f t="shared" si="202"/>
        <v>26916.405686701601</v>
      </c>
    </row>
    <row r="1662" spans="1:43" x14ac:dyDescent="0.2">
      <c r="A1662" s="26"/>
      <c r="E1662" s="25" t="s">
        <v>3248</v>
      </c>
      <c r="F1662" s="26" t="s">
        <v>3249</v>
      </c>
      <c r="G1662" s="1">
        <v>0.21570424126439</v>
      </c>
      <c r="H1662" s="43">
        <v>2.1890979270056601</v>
      </c>
      <c r="I1662" s="1">
        <f>VLOOKUP(F1662,'[1]SUSMB vs SHAM all proteins sum'!$B$2:$E$3214,2,FALSE)</f>
        <v>0.33757524134796202</v>
      </c>
      <c r="J1662" s="29">
        <f>VLOOKUP(F1662,'[1]SUSMB vs SHAM all proteins sum'!$B$2:$E$3214,3,FALSE)</f>
        <v>1.8231544035374501</v>
      </c>
      <c r="K1662" s="25">
        <f>VLOOKUP($E1662,[1]AllProteinsNorm!$A$1:$Q$3226,4,FALSE)</f>
        <v>6153.4476516817604</v>
      </c>
      <c r="L1662" s="1">
        <f>VLOOKUP($E1662,[1]AllProteinsNorm!$A$1:$Q$3226,5,FALSE)</f>
        <v>25183.387277497201</v>
      </c>
      <c r="M1662" s="1">
        <f>VLOOKUP($E1662,[1]AllProteinsNorm!$A$1:$Q$3226,10,FALSE)</f>
        <v>53561.288400635996</v>
      </c>
      <c r="N1662" s="1">
        <f>VLOOKUP($E1662,[1]AllProteinsNorm!$A$1:$Q$3226,11,FALSE)</f>
        <v>2880.5831327445499</v>
      </c>
      <c r="O1662" s="1">
        <f>VLOOKUP($E1662,[1]AllProteinsNorm!$A$1:$Q$3226,15,FALSE)</f>
        <v>39415.207889747697</v>
      </c>
      <c r="P1662" s="1">
        <f>VLOOKUP($E1662,[1]AllProteinsNorm!$A$1:$Q$3226,6,FALSE)</f>
        <v>21395.286015931899</v>
      </c>
      <c r="Q1662" s="1">
        <f>VLOOKUP($E1662,[1]AllProteinsNorm!$A$1:$Q$3226,8,FALSE)</f>
        <v>27746.422522202902</v>
      </c>
      <c r="R1662" s="1">
        <f>VLOOKUP($E1662,[1]AllProteinsNorm!$A$1:$Q$3226,13,FALSE)</f>
        <v>47713.196921746297</v>
      </c>
      <c r="S1662" s="1">
        <f>VLOOKUP($E1662,[1]AllProteinsNorm!$A$1:$Q$3226,16,FALSE)</f>
        <v>45774.949816712498</v>
      </c>
      <c r="T1662" s="1">
        <f>VLOOKUP($E1662,[1]AllProteinsNorm!$A$1:$Q$3226,17,FALSE)</f>
        <v>36539.480453400203</v>
      </c>
      <c r="U1662" s="1">
        <f>VLOOKUP($E1662,[1]AllProteinsNorm!$A$1:$Q$3226,3,FALSE)</f>
        <v>32390.625065381799</v>
      </c>
      <c r="V1662" s="1">
        <f>VLOOKUP($E1662,[1]AllProteinsNorm!$A$1:$Q$3226,7,FALSE)</f>
        <v>39795.836556216302</v>
      </c>
      <c r="W1662" s="1">
        <f>VLOOKUP($E1662,[1]AllProteinsNorm!$A$1:$Q$3226,9,FALSE)</f>
        <v>18487.689459853002</v>
      </c>
      <c r="X1662" s="1">
        <f>VLOOKUP($E1662,[1]AllProteinsNorm!$A$1:$Q$3226,12,FALSE)</f>
        <v>19298.4786525659</v>
      </c>
      <c r="Y1662" s="29">
        <f>VLOOKUP($E1662,[1]AllProteinsNorm!$A$1:$Q$3226,14,FALSE)</f>
        <v>41274.562593512601</v>
      </c>
      <c r="Z1662" s="25">
        <f t="shared" si="205"/>
        <v>0.24189237680969838</v>
      </c>
      <c r="AA1662" s="1">
        <f t="shared" si="205"/>
        <v>0.98996038472969561</v>
      </c>
      <c r="AB1662" s="1">
        <f t="shared" si="205"/>
        <v>2.1054972902351135</v>
      </c>
      <c r="AC1662" s="1">
        <f t="shared" si="205"/>
        <v>0.11323588661505399</v>
      </c>
      <c r="AD1662" s="1">
        <f t="shared" si="205"/>
        <v>1.5494140616104377</v>
      </c>
      <c r="AE1662" s="1">
        <f t="shared" si="205"/>
        <v>0.84104990890799647</v>
      </c>
      <c r="AF1662" s="1">
        <f t="shared" si="205"/>
        <v>1.0907134458237389</v>
      </c>
      <c r="AG1662" s="1">
        <f t="shared" si="205"/>
        <v>1.8756084819273748</v>
      </c>
      <c r="AH1662" s="1">
        <f t="shared" si="205"/>
        <v>1.7994158781025897</v>
      </c>
      <c r="AI1662" s="1">
        <f t="shared" si="205"/>
        <v>1.4363690526966395</v>
      </c>
      <c r="AJ1662" s="1">
        <f t="shared" si="205"/>
        <v>1.2732773116670049</v>
      </c>
      <c r="AK1662" s="1">
        <f t="shared" si="205"/>
        <v>1.5643765961155998</v>
      </c>
      <c r="AL1662" s="1">
        <f t="shared" si="205"/>
        <v>0.72675212308684034</v>
      </c>
      <c r="AM1662" s="1">
        <f t="shared" si="205"/>
        <v>0.7586242923192118</v>
      </c>
      <c r="AN1662" s="29">
        <f t="shared" si="205"/>
        <v>1.6225054006588919</v>
      </c>
      <c r="AO1662" s="1">
        <f t="shared" si="200"/>
        <v>19323.961966588369</v>
      </c>
      <c r="AP1662" s="1">
        <f t="shared" si="201"/>
        <v>10142.197753140068</v>
      </c>
      <c r="AQ1662" s="29">
        <f t="shared" si="202"/>
        <v>9752.2717260786594</v>
      </c>
    </row>
    <row r="1663" spans="1:43" x14ac:dyDescent="0.2">
      <c r="A1663" s="26"/>
      <c r="E1663" s="25" t="s">
        <v>3250</v>
      </c>
      <c r="F1663" s="26" t="s">
        <v>3251</v>
      </c>
      <c r="G1663" s="1">
        <v>0.87707815540263201</v>
      </c>
      <c r="H1663" s="1">
        <v>0.94550235200161603</v>
      </c>
      <c r="I1663" s="1">
        <f>VLOOKUP(F1663,'[1]SUSMB vs SHAM all proteins sum'!$B$2:$E$3214,2,FALSE)</f>
        <v>0.78161977755614098</v>
      </c>
      <c r="J1663" s="29">
        <f>VLOOKUP(F1663,'[1]SUSMB vs SHAM all proteins sum'!$B$2:$E$3214,3,FALSE)</f>
        <v>1.08059710691781</v>
      </c>
      <c r="K1663" s="25">
        <f>VLOOKUP($E1663,[1]AllProteinsNorm!$A$1:$Q$3226,4,FALSE)</f>
        <v>49319.449309509801</v>
      </c>
      <c r="L1663" s="1">
        <f>VLOOKUP($E1663,[1]AllProteinsNorm!$A$1:$Q$3226,5,FALSE)</f>
        <v>77180.390909833804</v>
      </c>
      <c r="M1663" s="1">
        <f>VLOOKUP($E1663,[1]AllProteinsNorm!$A$1:$Q$3226,10,FALSE)</f>
        <v>53917.9553204884</v>
      </c>
      <c r="N1663" s="1">
        <f>VLOOKUP($E1663,[1]AllProteinsNorm!$A$1:$Q$3226,11,FALSE)</f>
        <v>57629.070915461903</v>
      </c>
      <c r="O1663" s="1">
        <f>VLOOKUP($E1663,[1]AllProteinsNorm!$A$1:$Q$3226,15,FALSE)</f>
        <v>26659.744259891999</v>
      </c>
      <c r="P1663" s="1">
        <f>VLOOKUP($E1663,[1]AllProteinsNorm!$A$1:$Q$3226,6,FALSE)</f>
        <v>14224.8253035485</v>
      </c>
      <c r="Q1663" s="1">
        <f>VLOOKUP($E1663,[1]AllProteinsNorm!$A$1:$Q$3226,8,FALSE)</f>
        <v>57594.941315495802</v>
      </c>
      <c r="R1663" s="1">
        <f>VLOOKUP($E1663,[1]AllProteinsNorm!$A$1:$Q$3226,13,FALSE)</f>
        <v>74730.585362891303</v>
      </c>
      <c r="S1663" s="1">
        <f>VLOOKUP($E1663,[1]AllProteinsNorm!$A$1:$Q$3226,16,FALSE)</f>
        <v>66432.944955757004</v>
      </c>
      <c r="T1663" s="1">
        <f>VLOOKUP($E1663,[1]AllProteinsNorm!$A$1:$Q$3226,17,FALSE)</f>
        <v>58580.908284442099</v>
      </c>
      <c r="U1663" s="1">
        <f>VLOOKUP($E1663,[1]AllProteinsNorm!$A$1:$Q$3226,3,FALSE)</f>
        <v>97224.467536964701</v>
      </c>
      <c r="V1663" s="1">
        <f>VLOOKUP($E1663,[1]AllProteinsNorm!$A$1:$Q$3226,7,FALSE)</f>
        <v>50197.833517289197</v>
      </c>
      <c r="W1663" s="1">
        <f>VLOOKUP($E1663,[1]AllProteinsNorm!$A$1:$Q$3226,9,FALSE)</f>
        <v>27525.231819714001</v>
      </c>
      <c r="X1663" s="1">
        <f>VLOOKUP($E1663,[1]AllProteinsNorm!$A$1:$Q$3226,12,FALSE)</f>
        <v>51808.8736823039</v>
      </c>
      <c r="Y1663" s="29">
        <f>VLOOKUP($E1663,[1]AllProteinsNorm!$A$1:$Q$3226,14,FALSE)</f>
        <v>66754.342560383404</v>
      </c>
      <c r="Z1663" s="25">
        <f t="shared" si="205"/>
        <v>0.93158703472229543</v>
      </c>
      <c r="AA1663" s="1">
        <f t="shared" si="205"/>
        <v>1.4578478168963624</v>
      </c>
      <c r="AB1663" s="1">
        <f t="shared" si="205"/>
        <v>1.0184474648142059</v>
      </c>
      <c r="AC1663" s="1">
        <f t="shared" si="205"/>
        <v>1.0885461220586699</v>
      </c>
      <c r="AD1663" s="1">
        <f t="shared" si="205"/>
        <v>0.50357156150846671</v>
      </c>
      <c r="AE1663" s="1">
        <f t="shared" si="205"/>
        <v>0.2686904052965618</v>
      </c>
      <c r="AF1663" s="1">
        <f t="shared" si="205"/>
        <v>1.0879014536109515</v>
      </c>
      <c r="AG1663" s="1">
        <f t="shared" si="205"/>
        <v>1.4115738394478281</v>
      </c>
      <c r="AH1663" s="1">
        <f t="shared" si="205"/>
        <v>1.2548410630219637</v>
      </c>
      <c r="AI1663" s="1">
        <f t="shared" si="205"/>
        <v>1.1065252228905023</v>
      </c>
      <c r="AJ1663" s="1">
        <f t="shared" si="205"/>
        <v>1.8364571114087982</v>
      </c>
      <c r="AK1663" s="1">
        <f t="shared" si="205"/>
        <v>0.94817869077134853</v>
      </c>
      <c r="AL1663" s="1">
        <f t="shared" si="205"/>
        <v>0.51991961487750848</v>
      </c>
      <c r="AM1663" s="1">
        <f t="shared" si="205"/>
        <v>0.97860936571108625</v>
      </c>
      <c r="AN1663" s="29">
        <f t="shared" si="205"/>
        <v>1.2609118899604759</v>
      </c>
      <c r="AO1663" s="1">
        <f t="shared" si="200"/>
        <v>16212.961200522477</v>
      </c>
      <c r="AP1663" s="1">
        <f t="shared" si="201"/>
        <v>20975.313051638484</v>
      </c>
      <c r="AQ1663" s="29">
        <f t="shared" si="202"/>
        <v>22981.068895500473</v>
      </c>
    </row>
    <row r="1664" spans="1:43" x14ac:dyDescent="0.2">
      <c r="A1664" s="26"/>
      <c r="E1664" s="25" t="s">
        <v>3252</v>
      </c>
      <c r="F1664" s="26" t="s">
        <v>3253</v>
      </c>
      <c r="G1664" s="1">
        <v>0.72535773849144503</v>
      </c>
      <c r="H1664" s="1">
        <v>0.77807200441270297</v>
      </c>
      <c r="I1664" s="1">
        <f>VLOOKUP(F1664,'[1]SUSMB vs SHAM all proteins sum'!$B$2:$E$3214,2,FALSE)</f>
        <v>0.45314679070326302</v>
      </c>
      <c r="J1664" s="29">
        <f>VLOOKUP(F1664,'[1]SUSMB vs SHAM all proteins sum'!$B$2:$E$3214,3,FALSE)</f>
        <v>0.55253761622358799</v>
      </c>
      <c r="K1664" s="25">
        <f>VLOOKUP($E1664,[1]AllProteinsNorm!$A$1:$Q$3226,4,FALSE)</f>
        <v>39509.4469765432</v>
      </c>
      <c r="L1664" s="1">
        <f>VLOOKUP($E1664,[1]AllProteinsNorm!$A$1:$Q$3226,5,FALSE)</f>
        <v>50036.967977533801</v>
      </c>
      <c r="M1664" s="1">
        <f>VLOOKUP($E1664,[1]AllProteinsNorm!$A$1:$Q$3226,10,FALSE)</f>
        <v>8062.8934605075901</v>
      </c>
      <c r="N1664" s="1">
        <f>VLOOKUP($E1664,[1]AllProteinsNorm!$A$1:$Q$3226,11,FALSE)</f>
        <v>89611.870633521801</v>
      </c>
      <c r="O1664" s="1">
        <f>VLOOKUP($E1664,[1]AllProteinsNorm!$A$1:$Q$3226,15,FALSE)</f>
        <v>137467.73117386299</v>
      </c>
      <c r="P1664" s="1">
        <f>VLOOKUP($E1664,[1]AllProteinsNorm!$A$1:$Q$3226,6,FALSE)</f>
        <v>86873.677102956106</v>
      </c>
      <c r="Q1664" s="1">
        <f>VLOOKUP($E1664,[1]AllProteinsNorm!$A$1:$Q$3226,8,FALSE)</f>
        <v>34670.807636319099</v>
      </c>
      <c r="R1664" s="1">
        <f>VLOOKUP($E1664,[1]AllProteinsNorm!$A$1:$Q$3226,13,FALSE)</f>
        <v>110132.436657539</v>
      </c>
      <c r="S1664" s="1">
        <f>VLOOKUP($E1664,[1]AllProteinsNorm!$A$1:$Q$3226,16,FALSE)</f>
        <v>7188.2575624065203</v>
      </c>
      <c r="T1664" s="1">
        <f>VLOOKUP($E1664,[1]AllProteinsNorm!$A$1:$Q$3226,17,FALSE)</f>
        <v>23483.1889181806</v>
      </c>
      <c r="U1664" s="1">
        <f>VLOOKUP($E1664,[1]AllProteinsNorm!$A$1:$Q$3226,3,FALSE)</f>
        <v>68525.301075848503</v>
      </c>
      <c r="V1664" s="1">
        <f>VLOOKUP($E1664,[1]AllProteinsNorm!$A$1:$Q$3226,7,FALSE)</f>
        <v>18637.0555082471</v>
      </c>
      <c r="W1664" s="1">
        <f>VLOOKUP($E1664,[1]AllProteinsNorm!$A$1:$Q$3226,9,FALSE)</f>
        <v>76732.3209034272</v>
      </c>
      <c r="X1664" s="1">
        <f>VLOOKUP($E1664,[1]AllProteinsNorm!$A$1:$Q$3226,12,FALSE)</f>
        <v>32003.795549171999</v>
      </c>
      <c r="Y1664" s="29">
        <f>VLOOKUP($E1664,[1]AllProteinsNorm!$A$1:$Q$3226,14,FALSE)</f>
        <v>3224.4106095422298</v>
      </c>
      <c r="Z1664" s="25">
        <f t="shared" si="205"/>
        <v>0.60842002502538628</v>
      </c>
      <c r="AA1664" s="1">
        <f t="shared" si="205"/>
        <v>0.7705370648989317</v>
      </c>
      <c r="AB1664" s="1">
        <f t="shared" si="205"/>
        <v>0.12416336386412917</v>
      </c>
      <c r="AC1664" s="1">
        <f t="shared" si="205"/>
        <v>1.3799650652105706</v>
      </c>
      <c r="AD1664" s="1">
        <f t="shared" si="205"/>
        <v>2.116914481000983</v>
      </c>
      <c r="AE1664" s="1">
        <f t="shared" si="205"/>
        <v>1.3377986492295972</v>
      </c>
      <c r="AF1664" s="1">
        <f t="shared" si="205"/>
        <v>0.53390809702457731</v>
      </c>
      <c r="AG1664" s="1">
        <f t="shared" si="205"/>
        <v>1.6959685592933924</v>
      </c>
      <c r="AH1664" s="1">
        <f t="shared" si="205"/>
        <v>0.11069453461610933</v>
      </c>
      <c r="AI1664" s="1">
        <f t="shared" si="205"/>
        <v>0.36162597764929244</v>
      </c>
      <c r="AJ1664" s="1">
        <f t="shared" si="205"/>
        <v>1.0552454814210019</v>
      </c>
      <c r="AK1664" s="1">
        <f t="shared" si="205"/>
        <v>0.28699864580385759</v>
      </c>
      <c r="AL1664" s="1">
        <f t="shared" si="205"/>
        <v>1.181628298468373</v>
      </c>
      <c r="AM1664" s="1">
        <f t="shared" si="205"/>
        <v>0.49283782940558424</v>
      </c>
      <c r="AN1664" s="29">
        <f t="shared" si="205"/>
        <v>4.9653845697068981E-2</v>
      </c>
      <c r="AO1664" s="1">
        <f t="shared" si="200"/>
        <v>44660.478286814185</v>
      </c>
      <c r="AP1664" s="1">
        <f t="shared" si="201"/>
        <v>39283.717396991226</v>
      </c>
      <c r="AQ1664" s="29">
        <f t="shared" si="202"/>
        <v>28409.720138689361</v>
      </c>
    </row>
    <row r="1665" spans="1:43" x14ac:dyDescent="0.2">
      <c r="A1665" s="26"/>
      <c r="E1665" s="25" t="s">
        <v>3254</v>
      </c>
      <c r="F1665" s="26" t="s">
        <v>3255</v>
      </c>
      <c r="G1665" s="1">
        <v>0.41430146304809801</v>
      </c>
      <c r="H1665" s="1">
        <v>0.73025111834791501</v>
      </c>
      <c r="I1665" s="1">
        <f>VLOOKUP(F1665,'[1]SUSMB vs SHAM all proteins sum'!$B$2:$E$3214,2,FALSE)</f>
        <v>0.525846527145164</v>
      </c>
      <c r="J1665" s="29">
        <f>VLOOKUP(F1665,'[1]SUSMB vs SHAM all proteins sum'!$B$2:$E$3214,3,FALSE)</f>
        <v>1.06486821537444</v>
      </c>
      <c r="K1665" s="25">
        <f>VLOOKUP($E1665,[1]AllProteinsNorm!$A$1:$Q$3226,4,FALSE)</f>
        <v>1503428.45582453</v>
      </c>
      <c r="L1665" s="1">
        <f>VLOOKUP($E1665,[1]AllProteinsNorm!$A$1:$Q$3226,5,FALSE)</f>
        <v>1354862.9510260299</v>
      </c>
      <c r="M1665" s="1">
        <f>VLOOKUP($E1665,[1]AllProteinsNorm!$A$1:$Q$3226,10,FALSE)</f>
        <v>1761526.60139615</v>
      </c>
      <c r="N1665" s="1">
        <f>VLOOKUP($E1665,[1]AllProteinsNorm!$A$1:$Q$3226,11,FALSE)</f>
        <v>1812773.3644139001</v>
      </c>
      <c r="O1665" s="1">
        <f>VLOOKUP($E1665,[1]AllProteinsNorm!$A$1:$Q$3226,15,FALSE)</f>
        <v>2249705.6255431902</v>
      </c>
      <c r="P1665" s="1">
        <f>VLOOKUP($E1665,[1]AllProteinsNorm!$A$1:$Q$3226,6,FALSE)</f>
        <v>306436.02960827301</v>
      </c>
      <c r="Q1665" s="1">
        <f>VLOOKUP($E1665,[1]AllProteinsNorm!$A$1:$Q$3226,8,FALSE)</f>
        <v>1831164.9169813599</v>
      </c>
      <c r="R1665" s="1">
        <f>VLOOKUP($E1665,[1]AllProteinsNorm!$A$1:$Q$3226,13,FALSE)</f>
        <v>1492735.4874495701</v>
      </c>
      <c r="S1665" s="1">
        <f>VLOOKUP($E1665,[1]AllProteinsNorm!$A$1:$Q$3226,16,FALSE)</f>
        <v>1792218.3363624699</v>
      </c>
      <c r="T1665" s="1">
        <f>VLOOKUP($E1665,[1]AllProteinsNorm!$A$1:$Q$3226,17,FALSE)</f>
        <v>2024214.9995967101</v>
      </c>
      <c r="U1665" s="1">
        <f>VLOOKUP($E1665,[1]AllProteinsNorm!$A$1:$Q$3226,3,FALSE)</f>
        <v>2099448.0938059599</v>
      </c>
      <c r="V1665" s="1">
        <f>VLOOKUP($E1665,[1]AllProteinsNorm!$A$1:$Q$3226,7,FALSE)</f>
        <v>1796420.6306721999</v>
      </c>
      <c r="W1665" s="1">
        <f>VLOOKUP($E1665,[1]AllProteinsNorm!$A$1:$Q$3226,9,FALSE)</f>
        <v>1671919.55894744</v>
      </c>
      <c r="X1665" s="1">
        <f>VLOOKUP($E1665,[1]AllProteinsNorm!$A$1:$Q$3226,12,FALSE)</f>
        <v>1749796.33558658</v>
      </c>
      <c r="Y1665" s="29">
        <f>VLOOKUP($E1665,[1]AllProteinsNorm!$A$1:$Q$3226,14,FALSE)</f>
        <v>1815932.95041966</v>
      </c>
      <c r="Z1665" s="25">
        <f t="shared" si="205"/>
        <v>0.8658010985661746</v>
      </c>
      <c r="AA1665" s="1">
        <f t="shared" si="205"/>
        <v>0.7802445316638702</v>
      </c>
      <c r="AB1665" s="1">
        <f t="shared" si="205"/>
        <v>1.0144358121822923</v>
      </c>
      <c r="AC1665" s="1">
        <f t="shared" si="205"/>
        <v>1.0439480271113324</v>
      </c>
      <c r="AD1665" s="1">
        <f t="shared" si="205"/>
        <v>1.2955705304763308</v>
      </c>
      <c r="AE1665" s="1">
        <f t="shared" si="205"/>
        <v>0.17647175031657447</v>
      </c>
      <c r="AF1665" s="1">
        <f t="shared" si="205"/>
        <v>1.0545394366031207</v>
      </c>
      <c r="AG1665" s="1">
        <f t="shared" si="205"/>
        <v>0.85964318414722996</v>
      </c>
      <c r="AH1665" s="1">
        <f t="shared" si="205"/>
        <v>1.0321107056883942</v>
      </c>
      <c r="AI1665" s="1">
        <f t="shared" si="205"/>
        <v>1.1657139809980477</v>
      </c>
      <c r="AJ1665" s="1">
        <f t="shared" si="205"/>
        <v>1.209039551538202</v>
      </c>
      <c r="AK1665" s="1">
        <f t="shared" si="205"/>
        <v>1.0345307417172234</v>
      </c>
      <c r="AL1665" s="1">
        <f t="shared" si="205"/>
        <v>0.96283250808704657</v>
      </c>
      <c r="AM1665" s="1">
        <f t="shared" si="205"/>
        <v>1.0076805342806052</v>
      </c>
      <c r="AN1665" s="29">
        <f t="shared" si="205"/>
        <v>1.045767583621789</v>
      </c>
      <c r="AO1665" s="1">
        <f t="shared" si="200"/>
        <v>306526.71811690106</v>
      </c>
      <c r="AP1665" s="1">
        <f t="shared" si="201"/>
        <v>615458.22883938276</v>
      </c>
      <c r="AQ1665" s="29">
        <f t="shared" si="202"/>
        <v>145117.50460178088</v>
      </c>
    </row>
    <row r="1666" spans="1:43" x14ac:dyDescent="0.2">
      <c r="A1666" s="26"/>
      <c r="E1666" s="25" t="s">
        <v>3256</v>
      </c>
      <c r="F1666" s="26" t="s">
        <v>3257</v>
      </c>
      <c r="G1666" s="1">
        <v>0.68564130415532798</v>
      </c>
      <c r="H1666" s="1">
        <v>1.2095840959885</v>
      </c>
      <c r="I1666" s="1">
        <f>VLOOKUP(F1666,'[1]SUSMB vs SHAM all proteins sum'!$B$2:$E$3214,2,FALSE)</f>
        <v>7.6023398756559404E-2</v>
      </c>
      <c r="J1666" s="29">
        <f>VLOOKUP(F1666,'[1]SUSMB vs SHAM all proteins sum'!$B$2:$E$3214,3,FALSE)</f>
        <v>2.0002294773862102</v>
      </c>
      <c r="K1666" s="25">
        <f>VLOOKUP($E1666,[1]AllProteinsNorm!$A$1:$Q$3226,4,FALSE)</f>
        <v>15083.634445838699</v>
      </c>
      <c r="L1666" s="1">
        <f>VLOOKUP($E1666,[1]AllProteinsNorm!$A$1:$Q$3226,5,FALSE)</f>
        <v>37376.553093791001</v>
      </c>
      <c r="M1666" s="1">
        <f>VLOOKUP($E1666,[1]AllProteinsNorm!$A$1:$Q$3226,10,FALSE)</f>
        <v>10062.0427379211</v>
      </c>
      <c r="N1666" s="1">
        <f>VLOOKUP($E1666,[1]AllProteinsNorm!$A$1:$Q$3226,11,FALSE)</f>
        <v>49802.664736884501</v>
      </c>
      <c r="O1666" s="1">
        <f>VLOOKUP($E1666,[1]AllProteinsNorm!$A$1:$Q$3226,15,FALSE)</f>
        <v>17813.775028341301</v>
      </c>
      <c r="P1666" s="1">
        <f>VLOOKUP($E1666,[1]AllProteinsNorm!$A$1:$Q$3226,6,FALSE)</f>
        <v>34111.584344556599</v>
      </c>
      <c r="Q1666" s="1">
        <f>VLOOKUP($E1666,[1]AllProteinsNorm!$A$1:$Q$3226,8,FALSE)</f>
        <v>15209.392815400901</v>
      </c>
      <c r="R1666" s="1">
        <f>VLOOKUP($E1666,[1]AllProteinsNorm!$A$1:$Q$3226,13,FALSE)</f>
        <v>23399.822603574499</v>
      </c>
      <c r="S1666" s="1">
        <f>VLOOKUP($E1666,[1]AllProteinsNorm!$A$1:$Q$3226,16,FALSE)</f>
        <v>12415.968766137499</v>
      </c>
      <c r="T1666" s="1">
        <f>VLOOKUP($E1666,[1]AllProteinsNorm!$A$1:$Q$3226,17,FALSE)</f>
        <v>86451.661373255905</v>
      </c>
      <c r="U1666" s="1">
        <f>VLOOKUP($E1666,[1]AllProteinsNorm!$A$1:$Q$3226,3,FALSE)</f>
        <v>53061.810634382797</v>
      </c>
      <c r="V1666" s="1">
        <f>VLOOKUP($E1666,[1]AllProteinsNorm!$A$1:$Q$3226,7,FALSE)</f>
        <v>53297.319628887199</v>
      </c>
      <c r="W1666" s="1">
        <f>VLOOKUP($E1666,[1]AllProteinsNorm!$A$1:$Q$3226,9,FALSE)</f>
        <v>60061.988920108997</v>
      </c>
      <c r="X1666" s="1">
        <f>VLOOKUP($E1666,[1]AllProteinsNorm!$A$1:$Q$3226,12,FALSE)</f>
        <v>23502.661113554801</v>
      </c>
      <c r="Y1666" s="29">
        <f>VLOOKUP($E1666,[1]AllProteinsNorm!$A$1:$Q$3226,14,FALSE)</f>
        <v>40364.0636251053</v>
      </c>
      <c r="Z1666" s="25">
        <f t="shared" si="205"/>
        <v>0.57952161493892262</v>
      </c>
      <c r="AA1666" s="1">
        <f t="shared" si="205"/>
        <v>1.4360279339532716</v>
      </c>
      <c r="AB1666" s="1">
        <f t="shared" si="205"/>
        <v>0.38658927183648428</v>
      </c>
      <c r="AC1666" s="1">
        <f t="shared" si="205"/>
        <v>1.9134460464562284</v>
      </c>
      <c r="AD1666" s="1">
        <f t="shared" si="205"/>
        <v>0.68441513281509292</v>
      </c>
      <c r="AE1666" s="1">
        <f t="shared" si="205"/>
        <v>1.3105860207939775</v>
      </c>
      <c r="AF1666" s="1">
        <f t="shared" si="205"/>
        <v>0.58435332136103624</v>
      </c>
      <c r="AG1666" s="1">
        <f t="shared" si="205"/>
        <v>0.89903418391639367</v>
      </c>
      <c r="AH1666" s="1">
        <f t="shared" si="205"/>
        <v>0.47702841753555525</v>
      </c>
      <c r="AI1666" s="1">
        <f t="shared" si="205"/>
        <v>3.3215208571302912</v>
      </c>
      <c r="AJ1666" s="1">
        <f t="shared" si="205"/>
        <v>2.0386642424170067</v>
      </c>
      <c r="AK1666" s="1">
        <f t="shared" si="205"/>
        <v>2.0477126288200256</v>
      </c>
      <c r="AL1666" s="1">
        <f t="shared" si="205"/>
        <v>2.3076149810185784</v>
      </c>
      <c r="AM1666" s="1">
        <f t="shared" si="205"/>
        <v>0.90298529660052118</v>
      </c>
      <c r="AN1666" s="29">
        <f t="shared" si="205"/>
        <v>1.5508097482415344</v>
      </c>
      <c r="AO1666" s="1">
        <f t="shared" si="200"/>
        <v>15074.407191546599</v>
      </c>
      <c r="AP1666" s="1">
        <f t="shared" si="201"/>
        <v>27136.712009656967</v>
      </c>
      <c r="AQ1666" s="29">
        <f t="shared" si="202"/>
        <v>12951.73378787583</v>
      </c>
    </row>
    <row r="1667" spans="1:43" x14ac:dyDescent="0.2">
      <c r="A1667" s="26"/>
      <c r="E1667" s="25" t="s">
        <v>3258</v>
      </c>
      <c r="F1667" s="26" t="s">
        <v>3259</v>
      </c>
      <c r="G1667" s="1">
        <v>0.833498371279496</v>
      </c>
      <c r="H1667" s="1">
        <v>0.97615369799999696</v>
      </c>
      <c r="I1667" s="1">
        <f>VLOOKUP(F1667,'[1]SUSMB vs SHAM all proteins sum'!$B$2:$E$3214,2,FALSE)</f>
        <v>0.60850295057750703</v>
      </c>
      <c r="J1667" s="29">
        <f>VLOOKUP(F1667,'[1]SUSMB vs SHAM all proteins sum'!$B$2:$E$3214,3,FALSE)</f>
        <v>0.93645642582809296</v>
      </c>
      <c r="K1667" s="25">
        <f>VLOOKUP($E1667,[1]AllProteinsNorm!$A$1:$Q$3226,4,FALSE)</f>
        <v>92162.086282595104</v>
      </c>
      <c r="L1667" s="1">
        <f>VLOOKUP($E1667,[1]AllProteinsNorm!$A$1:$Q$3226,5,FALSE)</f>
        <v>121515.982485218</v>
      </c>
      <c r="M1667" s="1">
        <f>VLOOKUP($E1667,[1]AllProteinsNorm!$A$1:$Q$3226,10,FALSE)</f>
        <v>102555.31631963</v>
      </c>
      <c r="N1667" s="1">
        <f>VLOOKUP($E1667,[1]AllProteinsNorm!$A$1:$Q$3226,11,FALSE)</f>
        <v>121041.38455711601</v>
      </c>
      <c r="O1667" s="1">
        <f>VLOOKUP($E1667,[1]AllProteinsNorm!$A$1:$Q$3226,15,FALSE)</f>
        <v>77803.040431322806</v>
      </c>
      <c r="P1667" s="1">
        <f>VLOOKUP($E1667,[1]AllProteinsNorm!$A$1:$Q$3226,6,FALSE)</f>
        <v>109705.100346577</v>
      </c>
      <c r="Q1667" s="1">
        <f>VLOOKUP($E1667,[1]AllProteinsNorm!$A$1:$Q$3226,8,FALSE)</f>
        <v>99698.594360521398</v>
      </c>
      <c r="R1667" s="1">
        <f>VLOOKUP($E1667,[1]AllProteinsNorm!$A$1:$Q$3226,13,FALSE)</f>
        <v>88149.3207420533</v>
      </c>
      <c r="S1667" s="1">
        <f>VLOOKUP($E1667,[1]AllProteinsNorm!$A$1:$Q$3226,16,FALSE)</f>
        <v>121688.823992928</v>
      </c>
      <c r="T1667" s="1">
        <f>VLOOKUP($E1667,[1]AllProteinsNorm!$A$1:$Q$3226,17,FALSE)</f>
        <v>81710.869346400999</v>
      </c>
      <c r="U1667" s="1">
        <f>VLOOKUP($E1667,[1]AllProteinsNorm!$A$1:$Q$3226,3,FALSE)</f>
        <v>90345.227965867103</v>
      </c>
      <c r="V1667" s="1">
        <f>VLOOKUP($E1667,[1]AllProteinsNorm!$A$1:$Q$3226,7,FALSE)</f>
        <v>109158.44262262199</v>
      </c>
      <c r="W1667" s="1">
        <f>VLOOKUP($E1667,[1]AllProteinsNorm!$A$1:$Q$3226,9,FALSE)</f>
        <v>120980.33155318401</v>
      </c>
      <c r="X1667" s="1">
        <f>VLOOKUP($E1667,[1]AllProteinsNorm!$A$1:$Q$3226,12,FALSE)</f>
        <v>90802.980194164105</v>
      </c>
      <c r="Y1667" s="29">
        <f>VLOOKUP($E1667,[1]AllProteinsNorm!$A$1:$Q$3226,14,FALSE)</f>
        <v>71900.974845635603</v>
      </c>
      <c r="Z1667" s="25">
        <f t="shared" si="205"/>
        <v>0.89464236742228975</v>
      </c>
      <c r="AA1667" s="1">
        <f t="shared" si="205"/>
        <v>1.1795885991217143</v>
      </c>
      <c r="AB1667" s="1">
        <f t="shared" si="205"/>
        <v>0.99553227020711121</v>
      </c>
      <c r="AC1667" s="1">
        <f t="shared" si="205"/>
        <v>1.1749815483148462</v>
      </c>
      <c r="AD1667" s="1">
        <f t="shared" si="205"/>
        <v>0.75525521493403847</v>
      </c>
      <c r="AE1667" s="1">
        <f t="shared" si="205"/>
        <v>1.0649371628959818</v>
      </c>
      <c r="AF1667" s="1">
        <f t="shared" si="205"/>
        <v>0.96780129535995418</v>
      </c>
      <c r="AG1667" s="1">
        <f t="shared" si="205"/>
        <v>0.85568936399208329</v>
      </c>
      <c r="AH1667" s="1">
        <f t="shared" si="205"/>
        <v>1.1812664185145214</v>
      </c>
      <c r="AI1667" s="1">
        <f t="shared" si="205"/>
        <v>0.79318957008032676</v>
      </c>
      <c r="AJ1667" s="1">
        <f t="shared" si="205"/>
        <v>0.87700563097988371</v>
      </c>
      <c r="AK1667" s="1">
        <f t="shared" si="205"/>
        <v>1.0596306081069637</v>
      </c>
      <c r="AL1667" s="1">
        <f t="shared" si="205"/>
        <v>1.1743888902470971</v>
      </c>
      <c r="AM1667" s="1">
        <f t="shared" si="205"/>
        <v>0.88144915600991325</v>
      </c>
      <c r="AN1667" s="29">
        <f t="shared" si="205"/>
        <v>0.69796226355628732</v>
      </c>
      <c r="AO1667" s="1">
        <f t="shared" si="200"/>
        <v>16857.501843844508</v>
      </c>
      <c r="AP1667" s="1">
        <f t="shared" si="201"/>
        <v>14418.28195330392</v>
      </c>
      <c r="AQ1667" s="29">
        <f t="shared" si="202"/>
        <v>16940.350867515193</v>
      </c>
    </row>
    <row r="1668" spans="1:43" x14ac:dyDescent="0.2">
      <c r="A1668" s="26"/>
      <c r="E1668" s="25" t="s">
        <v>3260</v>
      </c>
      <c r="F1668" s="26" t="s">
        <v>3261</v>
      </c>
      <c r="G1668" s="1">
        <v>0.57197622620298205</v>
      </c>
      <c r="H1668" s="1">
        <v>1.2558863789695101</v>
      </c>
      <c r="I1668" s="1">
        <f>VLOOKUP(F1668,'[1]SUSMB vs SHAM all proteins sum'!$B$2:$E$3214,2,FALSE)</f>
        <v>0.56442193487825498</v>
      </c>
      <c r="J1668" s="29">
        <f>VLOOKUP(F1668,'[1]SUSMB vs SHAM all proteins sum'!$B$2:$E$3214,3,FALSE)</f>
        <v>0.80421050204113398</v>
      </c>
      <c r="K1668" s="25">
        <f>VLOOKUP($E1668,[1]AllProteinsNorm!$A$1:$Q$3226,4,FALSE)</f>
        <v>51785.490394693399</v>
      </c>
      <c r="L1668" s="1">
        <f>VLOOKUP($E1668,[1]AllProteinsNorm!$A$1:$Q$3226,5,FALSE)</f>
        <v>75241.905790863399</v>
      </c>
      <c r="M1668" s="1">
        <f>VLOOKUP($E1668,[1]AllProteinsNorm!$A$1:$Q$3226,10,FALSE)</f>
        <v>161613.62877560101</v>
      </c>
      <c r="N1668" s="1">
        <f>VLOOKUP($E1668,[1]AllProteinsNorm!$A$1:$Q$3226,11,FALSE)</f>
        <v>97557.541364307006</v>
      </c>
      <c r="O1668" s="1">
        <f>VLOOKUP($E1668,[1]AllProteinsNorm!$A$1:$Q$3226,15,FALSE)</f>
        <v>121637.041424558</v>
      </c>
      <c r="P1668" s="1">
        <f>VLOOKUP($E1668,[1]AllProteinsNorm!$A$1:$Q$3226,6,FALSE)</f>
        <v>136777.84969896299</v>
      </c>
      <c r="Q1668" s="1">
        <f>VLOOKUP($E1668,[1]AllProteinsNorm!$A$1:$Q$3226,8,FALSE)</f>
        <v>105541.893067931</v>
      </c>
      <c r="R1668" s="1">
        <f>VLOOKUP($E1668,[1]AllProteinsNorm!$A$1:$Q$3226,13,FALSE)</f>
        <v>35154.747169282498</v>
      </c>
      <c r="S1668" s="1">
        <f>VLOOKUP($E1668,[1]AllProteinsNorm!$A$1:$Q$3226,16,FALSE)</f>
        <v>200230.61143154901</v>
      </c>
      <c r="T1668" s="1">
        <f>VLOOKUP($E1668,[1]AllProteinsNorm!$A$1:$Q$3226,17,FALSE)</f>
        <v>229757.23934984001</v>
      </c>
      <c r="U1668" s="1">
        <f>VLOOKUP($E1668,[1]AllProteinsNorm!$A$1:$Q$3226,3,FALSE)</f>
        <v>32345.329646507202</v>
      </c>
      <c r="V1668" s="1">
        <f>VLOOKUP($E1668,[1]AllProteinsNorm!$A$1:$Q$3226,7,FALSE)</f>
        <v>102455.124856272</v>
      </c>
      <c r="W1668" s="1">
        <f>VLOOKUP($E1668,[1]AllProteinsNorm!$A$1:$Q$3226,9,FALSE)</f>
        <v>88589.784144828198</v>
      </c>
      <c r="X1668" s="1">
        <f>VLOOKUP($E1668,[1]AllProteinsNorm!$A$1:$Q$3226,12,FALSE)</f>
        <v>183788.41477531299</v>
      </c>
      <c r="Y1668" s="29">
        <f>VLOOKUP($E1668,[1]AllProteinsNorm!$A$1:$Q$3226,14,FALSE)</f>
        <v>46588.015814864397</v>
      </c>
      <c r="Z1668" s="25">
        <f t="shared" si="205"/>
        <v>0.50986470429013631</v>
      </c>
      <c r="AA1668" s="1">
        <f t="shared" si="205"/>
        <v>0.74080966992669517</v>
      </c>
      <c r="AB1668" s="1">
        <f t="shared" si="205"/>
        <v>1.5912002458003476</v>
      </c>
      <c r="AC1668" s="1">
        <f t="shared" si="205"/>
        <v>0.96052285302066465</v>
      </c>
      <c r="AD1668" s="1">
        <f t="shared" si="205"/>
        <v>1.1976025269621571</v>
      </c>
      <c r="AE1668" s="1">
        <f t="shared" si="205"/>
        <v>1.3466744711439236</v>
      </c>
      <c r="AF1668" s="1">
        <f t="shared" si="205"/>
        <v>1.0391344310763946</v>
      </c>
      <c r="AG1668" s="1">
        <f t="shared" si="205"/>
        <v>0.34612329888638971</v>
      </c>
      <c r="AH1668" s="1">
        <f t="shared" si="205"/>
        <v>1.9714116967760029</v>
      </c>
      <c r="AI1668" s="1">
        <f t="shared" si="205"/>
        <v>2.2621221891842587</v>
      </c>
      <c r="AJ1668" s="1">
        <f t="shared" si="205"/>
        <v>0.31846260042510532</v>
      </c>
      <c r="AK1668" s="1">
        <f t="shared" si="205"/>
        <v>1.0087430193227467</v>
      </c>
      <c r="AL1668" s="1">
        <f t="shared" si="205"/>
        <v>0.87222895355179264</v>
      </c>
      <c r="AM1668" s="1">
        <f t="shared" si="205"/>
        <v>1.8095266654261579</v>
      </c>
      <c r="AN1668" s="29">
        <f t="shared" si="205"/>
        <v>0.45869189855821318</v>
      </c>
      <c r="AO1668" s="1">
        <f t="shared" si="200"/>
        <v>37935.970350786927</v>
      </c>
      <c r="AP1668" s="1">
        <f t="shared" si="201"/>
        <v>69084.327731211437</v>
      </c>
      <c r="AQ1668" s="29">
        <f t="shared" si="202"/>
        <v>53215.053161752381</v>
      </c>
    </row>
    <row r="1669" spans="1:43" x14ac:dyDescent="0.2">
      <c r="A1669" s="26"/>
      <c r="E1669" s="25" t="s">
        <v>3262</v>
      </c>
      <c r="F1669" s="26" t="s">
        <v>3263</v>
      </c>
      <c r="G1669" s="1">
        <v>0.40295698077555803</v>
      </c>
      <c r="H1669" s="1">
        <v>0.88643559054890997</v>
      </c>
      <c r="I1669" s="1">
        <f>VLOOKUP(F1669,'[1]SUSMB vs SHAM all proteins sum'!$B$2:$E$3214,2,FALSE)</f>
        <v>0.25903369616562699</v>
      </c>
      <c r="J1669" s="29">
        <f>VLOOKUP(F1669,'[1]SUSMB vs SHAM all proteins sum'!$B$2:$E$3214,3,FALSE)</f>
        <v>1.1658053306365701</v>
      </c>
      <c r="K1669" s="25">
        <f>VLOOKUP($E1669,[1]AllProteinsNorm!$A$1:$Q$3226,4,FALSE)</f>
        <v>214888.26038516199</v>
      </c>
      <c r="L1669" s="1">
        <f>VLOOKUP($E1669,[1]AllProteinsNorm!$A$1:$Q$3226,5,FALSE)</f>
        <v>161727.08493289299</v>
      </c>
      <c r="M1669" s="1">
        <f>VLOOKUP($E1669,[1]AllProteinsNorm!$A$1:$Q$3226,10,FALSE)</f>
        <v>121367.96503503001</v>
      </c>
      <c r="N1669" s="1">
        <f>VLOOKUP($E1669,[1]AllProteinsNorm!$A$1:$Q$3226,11,FALSE)</f>
        <v>176695.316666186</v>
      </c>
      <c r="O1669" s="1">
        <f>VLOOKUP($E1669,[1]AllProteinsNorm!$A$1:$Q$3226,15,FALSE)</f>
        <v>165869.98564767701</v>
      </c>
      <c r="P1669" s="1">
        <f>VLOOKUP($E1669,[1]AllProteinsNorm!$A$1:$Q$3226,6,FALSE)</f>
        <v>130435.445291595</v>
      </c>
      <c r="Q1669" s="1">
        <f>VLOOKUP($E1669,[1]AllProteinsNorm!$A$1:$Q$3226,8,FALSE)</f>
        <v>156751.07751103799</v>
      </c>
      <c r="R1669" s="1">
        <f>VLOOKUP($E1669,[1]AllProteinsNorm!$A$1:$Q$3226,13,FALSE)</f>
        <v>211628.848571824</v>
      </c>
      <c r="S1669" s="1">
        <f>VLOOKUP($E1669,[1]AllProteinsNorm!$A$1:$Q$3226,16,FALSE)</f>
        <v>124802.465817556</v>
      </c>
      <c r="T1669" s="1">
        <f>VLOOKUP($E1669,[1]AllProteinsNorm!$A$1:$Q$3226,17,FALSE)</f>
        <v>125292.216757837</v>
      </c>
      <c r="U1669" s="1">
        <f>VLOOKUP($E1669,[1]AllProteinsNorm!$A$1:$Q$3226,3,FALSE)</f>
        <v>157966.83896006999</v>
      </c>
      <c r="V1669" s="1">
        <f>VLOOKUP($E1669,[1]AllProteinsNorm!$A$1:$Q$3226,7,FALSE)</f>
        <v>158301.15499772801</v>
      </c>
      <c r="W1669" s="1">
        <f>VLOOKUP($E1669,[1]AllProteinsNorm!$A$1:$Q$3226,9,FALSE)</f>
        <v>229466.84650499601</v>
      </c>
      <c r="X1669" s="1">
        <f>VLOOKUP($E1669,[1]AllProteinsNorm!$A$1:$Q$3226,12,FALSE)</f>
        <v>196824.27744359401</v>
      </c>
      <c r="Y1669" s="29">
        <f>VLOOKUP($E1669,[1]AllProteinsNorm!$A$1:$Q$3226,14,FALSE)</f>
        <v>235707.78368889101</v>
      </c>
      <c r="Z1669" s="25">
        <f t="shared" si="205"/>
        <v>1.2782619419437882</v>
      </c>
      <c r="AA1669" s="1">
        <f t="shared" si="205"/>
        <v>0.96203290622153692</v>
      </c>
      <c r="AB1669" s="1">
        <f t="shared" si="205"/>
        <v>0.72195684583872988</v>
      </c>
      <c r="AC1669" s="1">
        <f t="shared" si="205"/>
        <v>1.0510713717411029</v>
      </c>
      <c r="AD1669" s="1">
        <f t="shared" si="205"/>
        <v>0.98667693425484215</v>
      </c>
      <c r="AE1669" s="1">
        <f t="shared" si="205"/>
        <v>0.77589471522498155</v>
      </c>
      <c r="AF1669" s="1">
        <f t="shared" si="205"/>
        <v>0.93243314633336816</v>
      </c>
      <c r="AG1669" s="1">
        <f t="shared" si="205"/>
        <v>1.2588733440434459</v>
      </c>
      <c r="AH1669" s="1">
        <f t="shared" si="205"/>
        <v>0.74238695975937974</v>
      </c>
      <c r="AI1669" s="1">
        <f t="shared" si="205"/>
        <v>0.74530024123352956</v>
      </c>
      <c r="AJ1669" s="1">
        <f t="shared" si="205"/>
        <v>0.93966509836273715</v>
      </c>
      <c r="AK1669" s="1">
        <f t="shared" si="205"/>
        <v>0.94165377595151623</v>
      </c>
      <c r="AL1669" s="1">
        <f t="shared" si="205"/>
        <v>1.3649826021182074</v>
      </c>
      <c r="AM1669" s="1">
        <f t="shared" si="205"/>
        <v>1.1708084129667229</v>
      </c>
      <c r="AN1669" s="29">
        <f t="shared" si="205"/>
        <v>1.4021067915454755</v>
      </c>
      <c r="AO1669" s="1">
        <f t="shared" si="200"/>
        <v>29974.957575465509</v>
      </c>
      <c r="AP1669" s="1">
        <f t="shared" si="201"/>
        <v>33080.557764117904</v>
      </c>
      <c r="AQ1669" s="29">
        <f t="shared" si="202"/>
        <v>33360.278359016062</v>
      </c>
    </row>
    <row r="1670" spans="1:43" x14ac:dyDescent="0.2">
      <c r="A1670" s="26"/>
      <c r="E1670" s="25" t="s">
        <v>3264</v>
      </c>
      <c r="F1670" s="26" t="s">
        <v>3265</v>
      </c>
      <c r="G1670" s="1">
        <v>0.98650937474925204</v>
      </c>
      <c r="H1670" s="1">
        <v>0.98777336603588695</v>
      </c>
      <c r="I1670" s="1">
        <f>VLOOKUP(F1670,'[1]SUSMB vs SHAM all proteins sum'!$B$2:$E$3214,2,FALSE)</f>
        <v>0.64979846330744195</v>
      </c>
      <c r="J1670" s="29">
        <f>VLOOKUP(F1670,'[1]SUSMB vs SHAM all proteins sum'!$B$2:$E$3214,3,FALSE)</f>
        <v>0.66591381605259503</v>
      </c>
      <c r="K1670" s="25">
        <f>VLOOKUP($E1670,[1]AllProteinsNorm!$A$1:$Q$3226,4,FALSE)</f>
        <v>72720.407715757596</v>
      </c>
      <c r="L1670" s="1">
        <f>VLOOKUP($E1670,[1]AllProteinsNorm!$A$1:$Q$3226,5,FALSE)</f>
        <v>13911.042055329901</v>
      </c>
      <c r="M1670" s="1">
        <f>VLOOKUP($E1670,[1]AllProteinsNorm!$A$1:$Q$3226,10,FALSE)</f>
        <v>3200.0500898107598</v>
      </c>
      <c r="N1670" s="1">
        <f>VLOOKUP($E1670,[1]AllProteinsNorm!$A$1:$Q$3226,11,FALSE)</f>
        <v>12476.0770358298</v>
      </c>
      <c r="O1670" s="1">
        <f>VLOOKUP($E1670,[1]AllProteinsNorm!$A$1:$Q$3226,15,FALSE)</f>
        <v>76903.9557537941</v>
      </c>
      <c r="P1670" s="1">
        <f>VLOOKUP($E1670,[1]AllProteinsNorm!$A$1:$Q$3226,6,FALSE)</f>
        <v>17449.421649861499</v>
      </c>
      <c r="Q1670" s="1">
        <f>VLOOKUP($E1670,[1]AllProteinsNorm!$A$1:$Q$3226,8,FALSE)</f>
        <v>17956.415207902399</v>
      </c>
      <c r="R1670" s="1">
        <f>VLOOKUP($E1670,[1]AllProteinsNorm!$A$1:$Q$3226,13,FALSE)</f>
        <v>11744.966703944399</v>
      </c>
      <c r="S1670" s="1">
        <f>VLOOKUP($E1670,[1]AllProteinsNorm!$A$1:$Q$3226,16,FALSE)</f>
        <v>9853.8465692364607</v>
      </c>
      <c r="T1670" s="1">
        <f>VLOOKUP($E1670,[1]AllProteinsNorm!$A$1:$Q$3226,17,FALSE)</f>
        <v>80542.993992639997</v>
      </c>
      <c r="U1670" s="1">
        <f>VLOOKUP($E1670,[1]AllProteinsNorm!$A$1:$Q$3226,3,FALSE)</f>
        <v>4371.75739134578</v>
      </c>
      <c r="V1670" s="1">
        <f>VLOOKUP($E1670,[1]AllProteinsNorm!$A$1:$Q$3226,7,FALSE)</f>
        <v>7041.37837003809</v>
      </c>
      <c r="W1670" s="1">
        <f>VLOOKUP($E1670,[1]AllProteinsNorm!$A$1:$Q$3226,9,FALSE)</f>
        <v>4379.0043929593703</v>
      </c>
      <c r="X1670" s="1">
        <f>VLOOKUP($E1670,[1]AllProteinsNorm!$A$1:$Q$3226,12,FALSE)</f>
        <v>102294.017460034</v>
      </c>
      <c r="Y1670" s="29">
        <f>VLOOKUP($E1670,[1]AllProteinsNorm!$A$1:$Q$3226,14,FALSE)</f>
        <v>29495.125524496201</v>
      </c>
      <c r="Z1670" s="25">
        <f t="shared" si="205"/>
        <v>2.0288986607119925</v>
      </c>
      <c r="AA1670" s="1">
        <f t="shared" si="205"/>
        <v>0.38811793665248162</v>
      </c>
      <c r="AB1670" s="1">
        <f t="shared" si="205"/>
        <v>8.9281366061723585E-2</v>
      </c>
      <c r="AC1670" s="1">
        <f t="shared" si="205"/>
        <v>0.34808242670853157</v>
      </c>
      <c r="AD1670" s="1">
        <f t="shared" si="205"/>
        <v>2.1456196098652702</v>
      </c>
      <c r="AE1670" s="1">
        <f t="shared" si="205"/>
        <v>0.48683869257145868</v>
      </c>
      <c r="AF1670" s="1">
        <f t="shared" si="205"/>
        <v>0.50098380785903285</v>
      </c>
      <c r="AG1670" s="1">
        <f t="shared" si="205"/>
        <v>0.32768445563288862</v>
      </c>
      <c r="AH1670" s="1">
        <f t="shared" si="205"/>
        <v>0.27492222245686343</v>
      </c>
      <c r="AI1670" s="1">
        <f t="shared" si="205"/>
        <v>2.2471487409715349</v>
      </c>
      <c r="AJ1670" s="1">
        <f t="shared" si="205"/>
        <v>0.12197198826124324</v>
      </c>
      <c r="AK1670" s="1">
        <f t="shared" si="205"/>
        <v>0.19645438733480899</v>
      </c>
      <c r="AL1670" s="1">
        <f t="shared" si="205"/>
        <v>0.12217417953505269</v>
      </c>
      <c r="AM1670" s="1">
        <f t="shared" si="205"/>
        <v>2.8540020819842016</v>
      </c>
      <c r="AN1670" s="29">
        <f t="shared" si="205"/>
        <v>0.82291371231153465</v>
      </c>
      <c r="AO1670" s="1">
        <f t="shared" si="200"/>
        <v>32057.858106193307</v>
      </c>
      <c r="AP1670" s="1">
        <f t="shared" si="201"/>
        <v>26703.036151826775</v>
      </c>
      <c r="AQ1670" s="29">
        <f t="shared" si="202"/>
        <v>37592.15440154673</v>
      </c>
    </row>
    <row r="1671" spans="1:43" x14ac:dyDescent="0.2">
      <c r="A1671" s="26"/>
      <c r="E1671" s="25" t="s">
        <v>3266</v>
      </c>
      <c r="F1671" s="26" t="s">
        <v>3267</v>
      </c>
      <c r="G1671" s="1">
        <v>0.74658462422394101</v>
      </c>
      <c r="H1671" s="1">
        <v>1.0739951282168301</v>
      </c>
      <c r="I1671" s="1">
        <f>VLOOKUP(F1671,'[1]SUSMB vs SHAM all proteins sum'!$B$2:$E$3214,2,FALSE)</f>
        <v>0.15383609545820801</v>
      </c>
      <c r="J1671" s="29">
        <f>VLOOKUP(F1671,'[1]SUSMB vs SHAM all proteins sum'!$B$2:$E$3214,3,FALSE)</f>
        <v>1.2480231576087899</v>
      </c>
      <c r="K1671" s="25">
        <f>VLOOKUP($E1671,[1]AllProteinsNorm!$A$1:$Q$3226,4,FALSE)</f>
        <v>128242.74463449301</v>
      </c>
      <c r="L1671" s="1">
        <f>VLOOKUP($E1671,[1]AllProteinsNorm!$A$1:$Q$3226,5,FALSE)</f>
        <v>224845.949051631</v>
      </c>
      <c r="M1671" s="1">
        <f>VLOOKUP($E1671,[1]AllProteinsNorm!$A$1:$Q$3226,10,FALSE)</f>
        <v>184500.24454407199</v>
      </c>
      <c r="N1671" s="1">
        <f>VLOOKUP($E1671,[1]AllProteinsNorm!$A$1:$Q$3226,11,FALSE)</f>
        <v>219954.89438765799</v>
      </c>
      <c r="O1671" s="1">
        <f>VLOOKUP($E1671,[1]AllProteinsNorm!$A$1:$Q$3226,15,FALSE)</f>
        <v>189387.82782839501</v>
      </c>
      <c r="P1671" s="1">
        <f>VLOOKUP($E1671,[1]AllProteinsNorm!$A$1:$Q$3226,6,FALSE)</f>
        <v>189484.27556901801</v>
      </c>
      <c r="Q1671" s="1">
        <f>VLOOKUP($E1671,[1]AllProteinsNorm!$A$1:$Q$3226,8,FALSE)</f>
        <v>316880.77240808099</v>
      </c>
      <c r="R1671" s="1">
        <f>VLOOKUP($E1671,[1]AllProteinsNorm!$A$1:$Q$3226,13,FALSE)</f>
        <v>267326.26174798497</v>
      </c>
      <c r="S1671" s="1">
        <f>VLOOKUP($E1671,[1]AllProteinsNorm!$A$1:$Q$3226,16,FALSE)</f>
        <v>186267.42250065799</v>
      </c>
      <c r="T1671" s="1">
        <f>VLOOKUP($E1671,[1]AllProteinsNorm!$A$1:$Q$3226,17,FALSE)</f>
        <v>105916.707934323</v>
      </c>
      <c r="U1671" s="1">
        <f>VLOOKUP($E1671,[1]AllProteinsNorm!$A$1:$Q$3226,3,FALSE)</f>
        <v>280451.49087241798</v>
      </c>
      <c r="V1671" s="1">
        <f>VLOOKUP($E1671,[1]AllProteinsNorm!$A$1:$Q$3226,7,FALSE)</f>
        <v>194274.95598750401</v>
      </c>
      <c r="W1671" s="1">
        <f>VLOOKUP($E1671,[1]AllProteinsNorm!$A$1:$Q$3226,9,FALSE)</f>
        <v>230463.993578344</v>
      </c>
      <c r="X1671" s="1">
        <f>VLOOKUP($E1671,[1]AllProteinsNorm!$A$1:$Q$3226,12,FALSE)</f>
        <v>296928.04442052299</v>
      </c>
      <c r="Y1671" s="29">
        <f>VLOOKUP($E1671,[1]AllProteinsNorm!$A$1:$Q$3226,14,FALSE)</f>
        <v>179963.676622183</v>
      </c>
      <c r="Z1671" s="25">
        <f t="shared" si="205"/>
        <v>0.67714889041759152</v>
      </c>
      <c r="AA1671" s="1">
        <f t="shared" si="205"/>
        <v>1.1872342981206827</v>
      </c>
      <c r="AB1671" s="1">
        <f t="shared" si="205"/>
        <v>0.97420042148091657</v>
      </c>
      <c r="AC1671" s="1">
        <f t="shared" si="205"/>
        <v>1.1614084921608943</v>
      </c>
      <c r="AD1671" s="1">
        <f t="shared" si="205"/>
        <v>1.0000078978199149</v>
      </c>
      <c r="AE1671" s="1">
        <f t="shared" si="205"/>
        <v>1.0005171623458131</v>
      </c>
      <c r="AF1671" s="1">
        <f t="shared" si="205"/>
        <v>1.67319768492453</v>
      </c>
      <c r="AG1671" s="1">
        <f t="shared" si="205"/>
        <v>1.4115393587220717</v>
      </c>
      <c r="AH1671" s="1">
        <f t="shared" si="205"/>
        <v>0.98353149588893252</v>
      </c>
      <c r="AI1671" s="1">
        <f t="shared" si="205"/>
        <v>0.55926268155617964</v>
      </c>
      <c r="AJ1671" s="1">
        <f t="shared" si="205"/>
        <v>1.4808433522026976</v>
      </c>
      <c r="AK1671" s="1">
        <f t="shared" si="205"/>
        <v>1.0258129710012569</v>
      </c>
      <c r="AL1671" s="1">
        <f t="shared" si="205"/>
        <v>1.2168987647415657</v>
      </c>
      <c r="AM1671" s="1">
        <f t="shared" si="205"/>
        <v>1.5678430494160123</v>
      </c>
      <c r="AN1671" s="29">
        <f t="shared" si="205"/>
        <v>0.95024638070171663</v>
      </c>
      <c r="AO1671" s="1">
        <f t="shared" si="200"/>
        <v>34508.646964737258</v>
      </c>
      <c r="AP1671" s="1">
        <f t="shared" si="201"/>
        <v>72769.300872566644</v>
      </c>
      <c r="AQ1671" s="29">
        <f t="shared" si="202"/>
        <v>46041.265753782121</v>
      </c>
    </row>
    <row r="1672" spans="1:43" x14ac:dyDescent="0.2">
      <c r="A1672" s="26"/>
      <c r="E1672" s="25" t="s">
        <v>3268</v>
      </c>
      <c r="F1672" s="26" t="s">
        <v>3269</v>
      </c>
      <c r="G1672" s="1">
        <v>0.65042348483258505</v>
      </c>
      <c r="H1672" s="1">
        <v>0.79187585928502102</v>
      </c>
      <c r="I1672" s="1">
        <f>VLOOKUP(F1672,'[1]SUSMB vs SHAM all proteins sum'!$B$2:$E$3214,2,FALSE)</f>
        <v>0.69837869055005297</v>
      </c>
      <c r="J1672" s="29">
        <f>VLOOKUP(F1672,'[1]SUSMB vs SHAM all proteins sum'!$B$2:$E$3214,3,FALSE)</f>
        <v>0.87117649590633495</v>
      </c>
      <c r="K1672" s="25">
        <f>VLOOKUP($E1672,[1]AllProteinsNorm!$A$1:$Q$3226,4,FALSE)</f>
        <v>148989.15803009499</v>
      </c>
      <c r="L1672" s="1">
        <f>VLOOKUP($E1672,[1]AllProteinsNorm!$A$1:$Q$3226,5,FALSE)</f>
        <v>138890.173550523</v>
      </c>
      <c r="M1672" s="1">
        <f>VLOOKUP($E1672,[1]AllProteinsNorm!$A$1:$Q$3226,10,FALSE)</f>
        <v>66100.161092294395</v>
      </c>
      <c r="N1672" s="1">
        <f>VLOOKUP($E1672,[1]AllProteinsNorm!$A$1:$Q$3226,11,FALSE)</f>
        <v>104322.84679135001</v>
      </c>
      <c r="O1672" s="1">
        <f>VLOOKUP($E1672,[1]AllProteinsNorm!$A$1:$Q$3226,15,FALSE)</f>
        <v>60213.992770518802</v>
      </c>
      <c r="P1672" s="1">
        <f>VLOOKUP($E1672,[1]AllProteinsNorm!$A$1:$Q$3226,6,FALSE)</f>
        <v>181589.28168280399</v>
      </c>
      <c r="Q1672" s="1">
        <f>VLOOKUP($E1672,[1]AllProteinsNorm!$A$1:$Q$3226,8,FALSE)</f>
        <v>149357.818357568</v>
      </c>
      <c r="R1672" s="1">
        <f>VLOOKUP($E1672,[1]AllProteinsNorm!$A$1:$Q$3226,13,FALSE)</f>
        <v>16362.913086176201</v>
      </c>
      <c r="S1672" s="1">
        <f>VLOOKUP($E1672,[1]AllProteinsNorm!$A$1:$Q$3226,16,FALSE)</f>
        <v>137234.06679735699</v>
      </c>
      <c r="T1672" s="1">
        <f>VLOOKUP($E1672,[1]AllProteinsNorm!$A$1:$Q$3226,17,FALSE)</f>
        <v>43928.902035541098</v>
      </c>
      <c r="U1672" s="1">
        <f>VLOOKUP($E1672,[1]AllProteinsNorm!$A$1:$Q$3226,3,FALSE)</f>
        <v>164837.40856410001</v>
      </c>
      <c r="V1672" s="1">
        <f>VLOOKUP($E1672,[1]AllProteinsNorm!$A$1:$Q$3226,7,FALSE)</f>
        <v>104483.58433439099</v>
      </c>
      <c r="W1672" s="1">
        <f>VLOOKUP($E1672,[1]AllProteinsNorm!$A$1:$Q$3226,9,FALSE)</f>
        <v>50849.5125686807</v>
      </c>
      <c r="X1672" s="1">
        <f>VLOOKUP($E1672,[1]AllProteinsNorm!$A$1:$Q$3226,12,FALSE)</f>
        <v>36626.598112260101</v>
      </c>
      <c r="Y1672" s="29">
        <f>VLOOKUP($E1672,[1]AllProteinsNorm!$A$1:$Q$3226,14,FALSE)</f>
        <v>134415.41911068099</v>
      </c>
      <c r="Z1672" s="25">
        <f t="shared" ref="Z1672:AN1688" si="206">K1672/AVERAGE($K1672:$O1672)</f>
        <v>1.4366872243730364</v>
      </c>
      <c r="AA1672" s="1">
        <f t="shared" si="206"/>
        <v>1.3393037491404836</v>
      </c>
      <c r="AB1672" s="1">
        <f t="shared" si="206"/>
        <v>0.63739709805673617</v>
      </c>
      <c r="AC1672" s="1">
        <f t="shared" si="206"/>
        <v>1.0059745499406298</v>
      </c>
      <c r="AD1672" s="1">
        <f t="shared" si="206"/>
        <v>0.58063737848911445</v>
      </c>
      <c r="AE1672" s="1">
        <f t="shared" si="206"/>
        <v>1.7510468850630285</v>
      </c>
      <c r="AF1672" s="1">
        <f t="shared" si="206"/>
        <v>1.4402421782342205</v>
      </c>
      <c r="AG1672" s="1">
        <f t="shared" si="206"/>
        <v>0.1577858986201342</v>
      </c>
      <c r="AH1672" s="1">
        <f t="shared" si="206"/>
        <v>1.3233340809718046</v>
      </c>
      <c r="AI1672" s="1">
        <f t="shared" si="206"/>
        <v>0.42360191284823745</v>
      </c>
      <c r="AJ1672" s="1">
        <f t="shared" si="206"/>
        <v>1.5895102846004723</v>
      </c>
      <c r="AK1672" s="1">
        <f t="shared" si="206"/>
        <v>1.0075245256409922</v>
      </c>
      <c r="AL1672" s="1">
        <f t="shared" si="206"/>
        <v>0.49033665294130352</v>
      </c>
      <c r="AM1672" s="1">
        <f t="shared" si="206"/>
        <v>0.35318654240263925</v>
      </c>
      <c r="AN1672" s="29">
        <f t="shared" si="206"/>
        <v>1.2961541493915614</v>
      </c>
      <c r="AO1672" s="1">
        <f t="shared" si="200"/>
        <v>36317.006333165344</v>
      </c>
      <c r="AP1672" s="1">
        <f t="shared" si="201"/>
        <v>63963.065972235127</v>
      </c>
      <c r="AQ1672" s="29">
        <f t="shared" si="202"/>
        <v>48631.116952877761</v>
      </c>
    </row>
    <row r="1673" spans="1:43" x14ac:dyDescent="0.2">
      <c r="A1673" s="26"/>
      <c r="E1673" s="25" t="s">
        <v>3270</v>
      </c>
      <c r="F1673" s="26" t="s">
        <v>3271</v>
      </c>
      <c r="G1673" s="1">
        <v>0.425155201984253</v>
      </c>
      <c r="H1673" s="1">
        <v>0.95761360008122098</v>
      </c>
      <c r="I1673" s="1">
        <f>VLOOKUP(F1673,'[1]SUSMB vs SHAM all proteins sum'!$B$2:$E$3214,2,FALSE)</f>
        <v>0.66913824630065499</v>
      </c>
      <c r="J1673" s="29">
        <f>VLOOKUP(F1673,'[1]SUSMB vs SHAM all proteins sum'!$B$2:$E$3214,3,FALSE)</f>
        <v>1.0393508425507301</v>
      </c>
      <c r="K1673" s="25">
        <f>VLOOKUP($E1673,[1]AllProteinsNorm!$A$1:$Q$3226,4,FALSE)</f>
        <v>959977.59139090497</v>
      </c>
      <c r="L1673" s="1">
        <f>VLOOKUP($E1673,[1]AllProteinsNorm!$A$1:$Q$3226,5,FALSE)</f>
        <v>977785.33179635904</v>
      </c>
      <c r="M1673" s="1">
        <f>VLOOKUP($E1673,[1]AllProteinsNorm!$A$1:$Q$3226,10,FALSE)</f>
        <v>1227635.4473890299</v>
      </c>
      <c r="N1673" s="1">
        <f>VLOOKUP($E1673,[1]AllProteinsNorm!$A$1:$Q$3226,11,FALSE)</f>
        <v>1116607.4299878799</v>
      </c>
      <c r="O1673" s="1">
        <f>VLOOKUP($E1673,[1]AllProteinsNorm!$A$1:$Q$3226,15,FALSE)</f>
        <v>1129414.8182129499</v>
      </c>
      <c r="P1673" s="1">
        <f>VLOOKUP($E1673,[1]AllProteinsNorm!$A$1:$Q$3226,6,FALSE)</f>
        <v>1005909.52075357</v>
      </c>
      <c r="Q1673" s="1">
        <f>VLOOKUP($E1673,[1]AllProteinsNorm!$A$1:$Q$3226,8,FALSE)</f>
        <v>956707.67101988499</v>
      </c>
      <c r="R1673" s="1">
        <f>VLOOKUP($E1673,[1]AllProteinsNorm!$A$1:$Q$3226,13,FALSE)</f>
        <v>1074340.48098416</v>
      </c>
      <c r="S1673" s="1">
        <f>VLOOKUP($E1673,[1]AllProteinsNorm!$A$1:$Q$3226,16,FALSE)</f>
        <v>1064902.4106181699</v>
      </c>
      <c r="T1673" s="1">
        <f>VLOOKUP($E1673,[1]AllProteinsNorm!$A$1:$Q$3226,17,FALSE)</f>
        <v>1062893.20241582</v>
      </c>
      <c r="U1673" s="1">
        <f>VLOOKUP($E1673,[1]AllProteinsNorm!$A$1:$Q$3226,3,FALSE)</f>
        <v>1022624.1726401</v>
      </c>
      <c r="V1673" s="1">
        <f>VLOOKUP($E1673,[1]AllProteinsNorm!$A$1:$Q$3226,7,FALSE)</f>
        <v>983876.08542555501</v>
      </c>
      <c r="W1673" s="1">
        <f>VLOOKUP($E1673,[1]AllProteinsNorm!$A$1:$Q$3226,9,FALSE)</f>
        <v>1319152.2338094499</v>
      </c>
      <c r="X1673" s="1">
        <f>VLOOKUP($E1673,[1]AllProteinsNorm!$A$1:$Q$3226,12,FALSE)</f>
        <v>976700.234783608</v>
      </c>
      <c r="Y1673" s="29">
        <f>VLOOKUP($E1673,[1]AllProteinsNorm!$A$1:$Q$3226,14,FALSE)</f>
        <v>1359647.16769431</v>
      </c>
      <c r="Z1673" s="25">
        <f t="shared" si="206"/>
        <v>0.88699221426243646</v>
      </c>
      <c r="AA1673" s="1">
        <f t="shared" si="206"/>
        <v>0.90344606405528272</v>
      </c>
      <c r="AB1673" s="1">
        <f t="shared" si="206"/>
        <v>1.1343005227954834</v>
      </c>
      <c r="AC1673" s="1">
        <f t="shared" si="206"/>
        <v>1.0317137667263903</v>
      </c>
      <c r="AD1673" s="1">
        <f t="shared" si="206"/>
        <v>1.0435474321604072</v>
      </c>
      <c r="AE1673" s="1">
        <f t="shared" si="206"/>
        <v>0.92943202129137592</v>
      </c>
      <c r="AF1673" s="1">
        <f t="shared" si="206"/>
        <v>0.88397090008139345</v>
      </c>
      <c r="AG1673" s="1">
        <f t="shared" si="206"/>
        <v>0.99266029816301737</v>
      </c>
      <c r="AH1673" s="1">
        <f t="shared" si="206"/>
        <v>0.98393978738508892</v>
      </c>
      <c r="AI1673" s="1">
        <f t="shared" si="206"/>
        <v>0.98208333568423778</v>
      </c>
      <c r="AJ1673" s="1">
        <f t="shared" si="206"/>
        <v>0.94487588812786949</v>
      </c>
      <c r="AK1673" s="1">
        <f t="shared" si="206"/>
        <v>0.90907374859348111</v>
      </c>
      <c r="AL1673" s="1">
        <f t="shared" si="206"/>
        <v>1.2188594518342513</v>
      </c>
      <c r="AM1673" s="1">
        <f t="shared" si="206"/>
        <v>0.90244346502520012</v>
      </c>
      <c r="AN1673" s="29">
        <f t="shared" si="206"/>
        <v>1.2562756284148948</v>
      </c>
      <c r="AO1673" s="1">
        <f t="shared" si="200"/>
        <v>100404.46640738043</v>
      </c>
      <c r="AP1673" s="1">
        <f t="shared" si="201"/>
        <v>45110.539955439293</v>
      </c>
      <c r="AQ1673" s="29">
        <f t="shared" si="202"/>
        <v>170217.61038118924</v>
      </c>
    </row>
    <row r="1674" spans="1:43" x14ac:dyDescent="0.2">
      <c r="A1674" s="26"/>
      <c r="E1674" s="25" t="s">
        <v>3272</v>
      </c>
      <c r="F1674" s="26" t="s">
        <v>3273</v>
      </c>
      <c r="G1674" s="1">
        <v>0.45346036578555898</v>
      </c>
      <c r="H1674" s="1">
        <v>1.0655579698640301</v>
      </c>
      <c r="I1674" s="1">
        <f>VLOOKUP(F1674,'[1]SUSMB vs SHAM all proteins sum'!$B$2:$E$3214,2,FALSE)</f>
        <v>0.20239931285037699</v>
      </c>
      <c r="J1674" s="29">
        <f>VLOOKUP(F1674,'[1]SUSMB vs SHAM all proteins sum'!$B$2:$E$3214,3,FALSE)</f>
        <v>0.77978398961888495</v>
      </c>
      <c r="K1674" s="25">
        <f>VLOOKUP($E1674,[1]AllProteinsNorm!$A$1:$Q$3226,4,FALSE)</f>
        <v>113294.98342200799</v>
      </c>
      <c r="L1674" s="1">
        <f>VLOOKUP($E1674,[1]AllProteinsNorm!$A$1:$Q$3226,5,FALSE)</f>
        <v>120894.538005881</v>
      </c>
      <c r="M1674" s="1">
        <f>VLOOKUP($E1674,[1]AllProteinsNorm!$A$1:$Q$3226,10,FALSE)</f>
        <v>123971.118473033</v>
      </c>
      <c r="N1674" s="1">
        <f>VLOOKUP($E1674,[1]AllProteinsNorm!$A$1:$Q$3226,11,FALSE)</f>
        <v>87568.384475791798</v>
      </c>
      <c r="O1674" s="1">
        <f>VLOOKUP($E1674,[1]AllProteinsNorm!$A$1:$Q$3226,15,FALSE)</f>
        <v>92333.699033778103</v>
      </c>
      <c r="P1674" s="1">
        <f>VLOOKUP($E1674,[1]AllProteinsNorm!$A$1:$Q$3226,6,FALSE)</f>
        <v>103266.93188867399</v>
      </c>
      <c r="Q1674" s="1">
        <f>VLOOKUP($E1674,[1]AllProteinsNorm!$A$1:$Q$3226,8,FALSE)</f>
        <v>116697.80594575001</v>
      </c>
      <c r="R1674" s="1">
        <f>VLOOKUP($E1674,[1]AllProteinsNorm!$A$1:$Q$3226,13,FALSE)</f>
        <v>129143.199596733</v>
      </c>
      <c r="S1674" s="1">
        <f>VLOOKUP($E1674,[1]AllProteinsNorm!$A$1:$Q$3226,16,FALSE)</f>
        <v>110270.56814094201</v>
      </c>
      <c r="T1674" s="1">
        <f>VLOOKUP($E1674,[1]AllProteinsNorm!$A$1:$Q$3226,17,FALSE)</f>
        <v>109894.445268176</v>
      </c>
      <c r="U1674" s="1">
        <f>VLOOKUP($E1674,[1]AllProteinsNorm!$A$1:$Q$3226,3,FALSE)</f>
        <v>44779.263891419403</v>
      </c>
      <c r="V1674" s="1">
        <f>VLOOKUP($E1674,[1]AllProteinsNorm!$A$1:$Q$3226,7,FALSE)</f>
        <v>90477.354008777795</v>
      </c>
      <c r="W1674" s="1">
        <f>VLOOKUP($E1674,[1]AllProteinsNorm!$A$1:$Q$3226,9,FALSE)</f>
        <v>106243.740062244</v>
      </c>
      <c r="X1674" s="1">
        <f>VLOOKUP($E1674,[1]AllProteinsNorm!$A$1:$Q$3226,12,FALSE)</f>
        <v>81975.121022458494</v>
      </c>
      <c r="Y1674" s="29">
        <f>VLOOKUP($E1674,[1]AllProteinsNorm!$A$1:$Q$3226,14,FALSE)</f>
        <v>112179.826404205</v>
      </c>
      <c r="Z1674" s="25">
        <f t="shared" si="206"/>
        <v>1.0528046126657102</v>
      </c>
      <c r="AA1674" s="1">
        <f t="shared" si="206"/>
        <v>1.1234242100957597</v>
      </c>
      <c r="AB1674" s="1">
        <f t="shared" si="206"/>
        <v>1.1520136322327477</v>
      </c>
      <c r="AC1674" s="1">
        <f t="shared" si="206"/>
        <v>0.81373769883873992</v>
      </c>
      <c r="AD1674" s="1">
        <f t="shared" si="206"/>
        <v>0.85801984616704319</v>
      </c>
      <c r="AE1674" s="1">
        <f t="shared" si="206"/>
        <v>0.95961797199144505</v>
      </c>
      <c r="AF1674" s="1">
        <f t="shared" si="206"/>
        <v>1.0844256707291022</v>
      </c>
      <c r="AG1674" s="1">
        <f t="shared" si="206"/>
        <v>1.2000756972919748</v>
      </c>
      <c r="AH1674" s="1">
        <f t="shared" si="206"/>
        <v>1.0246999405756625</v>
      </c>
      <c r="AI1674" s="1">
        <f t="shared" si="206"/>
        <v>1.021204782331081</v>
      </c>
      <c r="AJ1674" s="1">
        <f t="shared" si="206"/>
        <v>0.41611564919037319</v>
      </c>
      <c r="AK1674" s="1">
        <f t="shared" si="206"/>
        <v>0.84076958012711078</v>
      </c>
      <c r="AL1674" s="1">
        <f t="shared" si="206"/>
        <v>0.98728025042156575</v>
      </c>
      <c r="AM1674" s="1">
        <f t="shared" si="206"/>
        <v>0.76176175616535979</v>
      </c>
      <c r="AN1674" s="29">
        <f t="shared" si="206"/>
        <v>1.0424419080098792</v>
      </c>
      <c r="AO1674" s="1">
        <f t="shared" si="200"/>
        <v>14909.834847379034</v>
      </c>
      <c r="AP1674" s="1">
        <f t="shared" si="201"/>
        <v>8745.878155805849</v>
      </c>
      <c r="AQ1674" s="29">
        <f t="shared" si="202"/>
        <v>23766.326015984137</v>
      </c>
    </row>
    <row r="1675" spans="1:43" x14ac:dyDescent="0.2">
      <c r="A1675" s="26"/>
      <c r="E1675" s="25" t="s">
        <v>3274</v>
      </c>
      <c r="F1675" s="26" t="s">
        <v>3275</v>
      </c>
      <c r="G1675" s="1">
        <v>6.4610817840866294E-2</v>
      </c>
      <c r="H1675" s="43">
        <v>1.9390320171473701</v>
      </c>
      <c r="I1675" s="1">
        <f>VLOOKUP(F1675,'[1]SUSMB vs SHAM all proteins sum'!$B$2:$E$3214,2,FALSE)</f>
        <v>0.62937098606463504</v>
      </c>
      <c r="J1675" s="29">
        <f>VLOOKUP(F1675,'[1]SUSMB vs SHAM all proteins sum'!$B$2:$E$3214,3,FALSE)</f>
        <v>0.796195003308097</v>
      </c>
      <c r="K1675" s="25">
        <f>VLOOKUP($E1675,[1]AllProteinsNorm!$A$1:$Q$3226,4,FALSE)</f>
        <v>29825.3463792927</v>
      </c>
      <c r="L1675" s="1">
        <f>VLOOKUP($E1675,[1]AllProteinsNorm!$A$1:$Q$3226,5,FALSE)</f>
        <v>65273.416330419903</v>
      </c>
      <c r="M1675" s="1">
        <f>VLOOKUP($E1675,[1]AllProteinsNorm!$A$1:$Q$3226,10,FALSE)</f>
        <v>67606.668378830698</v>
      </c>
      <c r="N1675" s="1">
        <f>VLOOKUP($E1675,[1]AllProteinsNorm!$A$1:$Q$3226,11,FALSE)</f>
        <v>63860.617680357202</v>
      </c>
      <c r="O1675" s="1">
        <f>VLOOKUP($E1675,[1]AllProteinsNorm!$A$1:$Q$3226,15,FALSE)</f>
        <v>14700.3013732892</v>
      </c>
      <c r="P1675" s="1">
        <f>VLOOKUP($E1675,[1]AllProteinsNorm!$A$1:$Q$3226,6,FALSE)</f>
        <v>78289.796192216294</v>
      </c>
      <c r="Q1675" s="1">
        <f>VLOOKUP($E1675,[1]AllProteinsNorm!$A$1:$Q$3226,8,FALSE)</f>
        <v>95408.492419798204</v>
      </c>
      <c r="R1675" s="1">
        <f>VLOOKUP($E1675,[1]AllProteinsNorm!$A$1:$Q$3226,13,FALSE)</f>
        <v>78580.8725049723</v>
      </c>
      <c r="S1675" s="1">
        <f>VLOOKUP($E1675,[1]AllProteinsNorm!$A$1:$Q$3226,16,FALSE)</f>
        <v>90307.338638342699</v>
      </c>
      <c r="T1675" s="1">
        <f>VLOOKUP($E1675,[1]AllProteinsNorm!$A$1:$Q$3226,17,FALSE)</f>
        <v>63894.509752367703</v>
      </c>
      <c r="U1675" s="1">
        <f>VLOOKUP($E1675,[1]AllProteinsNorm!$A$1:$Q$3226,3,FALSE)</f>
        <v>13535.785475369499</v>
      </c>
      <c r="V1675" s="1">
        <f>VLOOKUP($E1675,[1]AllProteinsNorm!$A$1:$Q$3226,7,FALSE)</f>
        <v>63260.787167615897</v>
      </c>
      <c r="W1675" s="1">
        <f>VLOOKUP($E1675,[1]AllProteinsNorm!$A$1:$Q$3226,9,FALSE)</f>
        <v>19050.1645111328</v>
      </c>
      <c r="X1675" s="1">
        <f>VLOOKUP($E1675,[1]AllProteinsNorm!$A$1:$Q$3226,12,FALSE)</f>
        <v>80025.958374863505</v>
      </c>
      <c r="Y1675" s="29">
        <f>VLOOKUP($E1675,[1]AllProteinsNorm!$A$1:$Q$3226,14,FALSE)</f>
        <v>30284.492325389001</v>
      </c>
      <c r="Z1675" s="25">
        <f t="shared" si="206"/>
        <v>0.6181000036207952</v>
      </c>
      <c r="AA1675" s="1">
        <f t="shared" si="206"/>
        <v>1.3527252410448283</v>
      </c>
      <c r="AB1675" s="1">
        <f t="shared" si="206"/>
        <v>1.4010795193566548</v>
      </c>
      <c r="AC1675" s="1">
        <f t="shared" si="206"/>
        <v>1.3234464243090907</v>
      </c>
      <c r="AD1675" s="1">
        <f t="shared" si="206"/>
        <v>0.30464881166863128</v>
      </c>
      <c r="AE1675" s="1">
        <f t="shared" si="206"/>
        <v>1.6224764901130309</v>
      </c>
      <c r="AF1675" s="1">
        <f t="shared" si="206"/>
        <v>1.9772440782473282</v>
      </c>
      <c r="AG1675" s="1">
        <f t="shared" si="206"/>
        <v>1.6285087509853917</v>
      </c>
      <c r="AH1675" s="1">
        <f t="shared" si="206"/>
        <v>1.8715278484778399</v>
      </c>
      <c r="AI1675" s="1">
        <f t="shared" si="206"/>
        <v>1.3241488030699606</v>
      </c>
      <c r="AJ1675" s="1">
        <f t="shared" si="206"/>
        <v>0.28051540273627507</v>
      </c>
      <c r="AK1675" s="1">
        <f t="shared" si="206"/>
        <v>1.3110155463108162</v>
      </c>
      <c r="AL1675" s="1">
        <f t="shared" si="206"/>
        <v>0.39479530609854285</v>
      </c>
      <c r="AM1675" s="1">
        <f t="shared" si="206"/>
        <v>1.6584566875509248</v>
      </c>
      <c r="AN1675" s="29">
        <f t="shared" si="206"/>
        <v>0.62761533689925919</v>
      </c>
      <c r="AO1675" s="1">
        <f t="shared" si="200"/>
        <v>21786.320406024704</v>
      </c>
      <c r="AP1675" s="1">
        <f t="shared" si="201"/>
        <v>10950.686806192203</v>
      </c>
      <c r="AQ1675" s="29">
        <f t="shared" si="202"/>
        <v>25958.431069000762</v>
      </c>
    </row>
    <row r="1676" spans="1:43" x14ac:dyDescent="0.2">
      <c r="A1676" s="26"/>
      <c r="E1676" s="25" t="s">
        <v>3276</v>
      </c>
      <c r="F1676" s="26" t="s">
        <v>3277</v>
      </c>
      <c r="G1676" s="1">
        <v>0.78164815330752202</v>
      </c>
      <c r="H1676" s="1">
        <v>1.04304428822109</v>
      </c>
      <c r="I1676" s="1">
        <f>VLOOKUP(F1676,'[1]SUSMB vs SHAM all proteins sum'!$B$2:$E$3214,2,FALSE)</f>
        <v>0.66576883645595097</v>
      </c>
      <c r="J1676" s="29">
        <f>VLOOKUP(F1676,'[1]SUSMB vs SHAM all proteins sum'!$B$2:$E$3214,3,FALSE)</f>
        <v>1.0538231922818799</v>
      </c>
      <c r="K1676" s="25">
        <f>VLOOKUP($E1676,[1]AllProteinsNorm!$A$1:$Q$3226,4,FALSE)</f>
        <v>192417.58739479401</v>
      </c>
      <c r="L1676" s="1">
        <f>VLOOKUP($E1676,[1]AllProteinsNorm!$A$1:$Q$3226,5,FALSE)</f>
        <v>221274.20032554801</v>
      </c>
      <c r="M1676" s="1">
        <f>VLOOKUP($E1676,[1]AllProteinsNorm!$A$1:$Q$3226,10,FALSE)</f>
        <v>248871.51010341299</v>
      </c>
      <c r="N1676" s="1">
        <f>VLOOKUP($E1676,[1]AllProteinsNorm!$A$1:$Q$3226,11,FALSE)</f>
        <v>225191.77781662301</v>
      </c>
      <c r="O1676" s="1">
        <f>VLOOKUP($E1676,[1]AllProteinsNorm!$A$1:$Q$3226,15,FALSE)</f>
        <v>252244.91795341301</v>
      </c>
      <c r="P1676" s="1">
        <f>VLOOKUP($E1676,[1]AllProteinsNorm!$A$1:$Q$3226,6,FALSE)</f>
        <v>136902.86755928199</v>
      </c>
      <c r="Q1676" s="1">
        <f>VLOOKUP($E1676,[1]AllProteinsNorm!$A$1:$Q$3226,8,FALSE)</f>
        <v>253903.68812696499</v>
      </c>
      <c r="R1676" s="1">
        <f>VLOOKUP($E1676,[1]AllProteinsNorm!$A$1:$Q$3226,13,FALSE)</f>
        <v>265337.18608045299</v>
      </c>
      <c r="S1676" s="1">
        <f>VLOOKUP($E1676,[1]AllProteinsNorm!$A$1:$Q$3226,16,FALSE)</f>
        <v>289922.74531526602</v>
      </c>
      <c r="T1676" s="1">
        <f>VLOOKUP($E1676,[1]AllProteinsNorm!$A$1:$Q$3226,17,FALSE)</f>
        <v>277892.91013717698</v>
      </c>
      <c r="U1676" s="1">
        <f>VLOOKUP($E1676,[1]AllProteinsNorm!$A$1:$Q$3226,3,FALSE)</f>
        <v>237895.211889953</v>
      </c>
      <c r="V1676" s="1">
        <f>VLOOKUP($E1676,[1]AllProteinsNorm!$A$1:$Q$3226,7,FALSE)</f>
        <v>240317.10367764</v>
      </c>
      <c r="W1676" s="1">
        <f>VLOOKUP($E1676,[1]AllProteinsNorm!$A$1:$Q$3226,9,FALSE)</f>
        <v>265962.724886966</v>
      </c>
      <c r="X1676" s="1">
        <f>VLOOKUP($E1676,[1]AllProteinsNorm!$A$1:$Q$3226,12,FALSE)</f>
        <v>164191.06927224499</v>
      </c>
      <c r="Y1676" s="29">
        <f>VLOOKUP($E1676,[1]AllProteinsNorm!$A$1:$Q$3226,14,FALSE)</f>
        <v>313345.71224917</v>
      </c>
      <c r="Z1676" s="25">
        <f t="shared" si="206"/>
        <v>0.84393679156175927</v>
      </c>
      <c r="AA1676" s="1">
        <f t="shared" si="206"/>
        <v>0.97050088407453639</v>
      </c>
      <c r="AB1676" s="1">
        <f t="shared" si="206"/>
        <v>1.09154171711378</v>
      </c>
      <c r="AC1676" s="1">
        <f t="shared" si="206"/>
        <v>0.98768324158808796</v>
      </c>
      <c r="AD1676" s="1">
        <f t="shared" si="206"/>
        <v>1.1063373656618363</v>
      </c>
      <c r="AE1676" s="1">
        <f t="shared" si="206"/>
        <v>0.60045117687984706</v>
      </c>
      <c r="AF1676" s="1">
        <f t="shared" si="206"/>
        <v>1.1136126734814566</v>
      </c>
      <c r="AG1676" s="1">
        <f t="shared" si="206"/>
        <v>1.1637595946118877</v>
      </c>
      <c r="AH1676" s="1">
        <f t="shared" si="206"/>
        <v>1.2715909953705331</v>
      </c>
      <c r="AI1676" s="1">
        <f t="shared" si="206"/>
        <v>1.2188285600824169</v>
      </c>
      <c r="AJ1676" s="1">
        <f t="shared" si="206"/>
        <v>1.0434000580122842</v>
      </c>
      <c r="AK1676" s="1">
        <f t="shared" si="206"/>
        <v>1.0540223904741119</v>
      </c>
      <c r="AL1676" s="1">
        <f t="shared" si="206"/>
        <v>1.1665031858839414</v>
      </c>
      <c r="AM1676" s="1">
        <f t="shared" si="206"/>
        <v>0.72013627278470915</v>
      </c>
      <c r="AN1676" s="29">
        <f t="shared" si="206"/>
        <v>1.3743233070614493</v>
      </c>
      <c r="AO1676" s="1">
        <f t="shared" si="200"/>
        <v>21645.630323295194</v>
      </c>
      <c r="AP1676" s="1">
        <f t="shared" si="201"/>
        <v>55276.842990464997</v>
      </c>
      <c r="AQ1676" s="29">
        <f t="shared" si="202"/>
        <v>48396.075485533183</v>
      </c>
    </row>
    <row r="1677" spans="1:43" x14ac:dyDescent="0.2">
      <c r="A1677" s="26"/>
      <c r="E1677" s="25" t="s">
        <v>3278</v>
      </c>
      <c r="F1677" s="26" t="s">
        <v>3279</v>
      </c>
      <c r="G1677" s="1">
        <v>0.24570112011470699</v>
      </c>
      <c r="H1677" s="43">
        <v>2.1479344769284099</v>
      </c>
      <c r="I1677" s="1">
        <f>VLOOKUP(F1677,'[1]SUSMB vs SHAM all proteins sum'!$B$2:$E$3214,2,FALSE)</f>
        <v>0.57019789476079197</v>
      </c>
      <c r="J1677" s="29">
        <f>VLOOKUP(F1677,'[1]SUSMB vs SHAM all proteins sum'!$B$2:$E$3214,3,FALSE)</f>
        <v>1.5069587192809999</v>
      </c>
      <c r="K1677" s="25">
        <f>VLOOKUP($E1677,[1]AllProteinsNorm!$A$1:$Q$3226,4,FALSE)</f>
        <v>27805.4002366774</v>
      </c>
      <c r="L1677" s="1">
        <f>VLOOKUP($E1677,[1]AllProteinsNorm!$A$1:$Q$3226,5,FALSE)</f>
        <v>9226.7679928220095</v>
      </c>
      <c r="M1677" s="1">
        <f>VLOOKUP($E1677,[1]AllProteinsNorm!$A$1:$Q$3226,10,FALSE)</f>
        <v>25427.638819003801</v>
      </c>
      <c r="N1677" s="1">
        <f>VLOOKUP($E1677,[1]AllProteinsNorm!$A$1:$Q$3226,11,FALSE)</f>
        <v>110554.83475364299</v>
      </c>
      <c r="O1677" s="1">
        <f>VLOOKUP($E1677,[1]AllProteinsNorm!$A$1:$Q$3226,15,FALSE)</f>
        <v>221031.39039437301</v>
      </c>
      <c r="P1677" s="1">
        <f>VLOOKUP($E1677,[1]AllProteinsNorm!$A$1:$Q$3226,6,FALSE)</f>
        <v>130496.607607773</v>
      </c>
      <c r="Q1677" s="1">
        <f>VLOOKUP($E1677,[1]AllProteinsNorm!$A$1:$Q$3226,8,FALSE)</f>
        <v>122622.48260500201</v>
      </c>
      <c r="R1677" s="1">
        <f>VLOOKUP($E1677,[1]AllProteinsNorm!$A$1:$Q$3226,13,FALSE)</f>
        <v>155267.53214771301</v>
      </c>
      <c r="S1677" s="1">
        <f>VLOOKUP($E1677,[1]AllProteinsNorm!$A$1:$Q$3226,16,FALSE)</f>
        <v>57173.683160257802</v>
      </c>
      <c r="T1677" s="1">
        <f>VLOOKUP($E1677,[1]AllProteinsNorm!$A$1:$Q$3226,17,FALSE)</f>
        <v>51306.864932894103</v>
      </c>
      <c r="U1677" s="1">
        <f>VLOOKUP($E1677,[1]AllProteinsNorm!$A$1:$Q$3226,3,FALSE)</f>
        <v>26156.832377760998</v>
      </c>
      <c r="V1677" s="1">
        <f>VLOOKUP($E1677,[1]AllProteinsNorm!$A$1:$Q$3226,7,FALSE)</f>
        <v>110113.652986674</v>
      </c>
      <c r="W1677" s="1">
        <f>VLOOKUP($E1677,[1]AllProteinsNorm!$A$1:$Q$3226,9,FALSE)</f>
        <v>96809.4015305832</v>
      </c>
      <c r="X1677" s="1">
        <f>VLOOKUP($E1677,[1]AllProteinsNorm!$A$1:$Q$3226,12,FALSE)</f>
        <v>177854.90153650101</v>
      </c>
      <c r="Y1677" s="29">
        <f>VLOOKUP($E1677,[1]AllProteinsNorm!$A$1:$Q$3226,14,FALSE)</f>
        <v>24981.215472564301</v>
      </c>
      <c r="Z1677" s="25">
        <f t="shared" si="206"/>
        <v>0.35281918817558666</v>
      </c>
      <c r="AA1677" s="1">
        <f t="shared" si="206"/>
        <v>0.11707728588700041</v>
      </c>
      <c r="AB1677" s="1">
        <f t="shared" si="206"/>
        <v>0.32264807587660838</v>
      </c>
      <c r="AC1677" s="1">
        <f t="shared" si="206"/>
        <v>1.4028162412571499</v>
      </c>
      <c r="AD1677" s="1">
        <f t="shared" si="206"/>
        <v>2.8046392088036547</v>
      </c>
      <c r="AE1677" s="1">
        <f t="shared" si="206"/>
        <v>1.6558548614276052</v>
      </c>
      <c r="AF1677" s="1">
        <f t="shared" si="206"/>
        <v>1.5559410904542179</v>
      </c>
      <c r="AG1677" s="1">
        <f t="shared" si="206"/>
        <v>1.970169973317708</v>
      </c>
      <c r="AH1677" s="1">
        <f t="shared" si="206"/>
        <v>0.7254695960463835</v>
      </c>
      <c r="AI1677" s="1">
        <f t="shared" si="206"/>
        <v>0.6510262855191784</v>
      </c>
      <c r="AJ1677" s="1">
        <f t="shared" si="206"/>
        <v>0.33190072022747868</v>
      </c>
      <c r="AK1677" s="1">
        <f t="shared" si="206"/>
        <v>1.3972181419118814</v>
      </c>
      <c r="AL1677" s="1">
        <f t="shared" si="206"/>
        <v>1.228402186807229</v>
      </c>
      <c r="AM1677" s="1">
        <f t="shared" si="206"/>
        <v>2.2567782315316012</v>
      </c>
      <c r="AN1677" s="29">
        <f t="shared" si="206"/>
        <v>0.3169834667959</v>
      </c>
      <c r="AO1677" s="1">
        <f t="shared" si="200"/>
        <v>79407.34257603118</v>
      </c>
      <c r="AP1677" s="1">
        <f t="shared" si="201"/>
        <v>41580.12610224641</v>
      </c>
      <c r="AQ1677" s="29">
        <f t="shared" si="202"/>
        <v>57329.104848971423</v>
      </c>
    </row>
    <row r="1678" spans="1:43" x14ac:dyDescent="0.2">
      <c r="A1678" s="26"/>
      <c r="E1678" s="25" t="s">
        <v>3280</v>
      </c>
      <c r="F1678" s="26" t="s">
        <v>3281</v>
      </c>
      <c r="G1678" s="1">
        <v>0.28813431002448903</v>
      </c>
      <c r="H1678" s="1">
        <v>0.852455275649179</v>
      </c>
      <c r="I1678" s="1">
        <f>VLOOKUP(F1678,'[1]SUSMB vs SHAM all proteins sum'!$B$2:$E$3214,2,FALSE)</f>
        <v>0.66311047447229599</v>
      </c>
      <c r="J1678" s="29">
        <f>VLOOKUP(F1678,'[1]SUSMB vs SHAM all proteins sum'!$B$2:$E$3214,3,FALSE)</f>
        <v>0.93423657943898397</v>
      </c>
      <c r="K1678" s="25">
        <f>VLOOKUP($E1678,[1]AllProteinsNorm!$A$1:$Q$3226,4,FALSE)</f>
        <v>30196.169696802201</v>
      </c>
      <c r="L1678" s="1">
        <f>VLOOKUP($E1678,[1]AllProteinsNorm!$A$1:$Q$3226,5,FALSE)</f>
        <v>37939.086656601801</v>
      </c>
      <c r="M1678" s="1">
        <f>VLOOKUP($E1678,[1]AllProteinsNorm!$A$1:$Q$3226,10,FALSE)</f>
        <v>47786.330870856204</v>
      </c>
      <c r="N1678" s="1">
        <f>VLOOKUP($E1678,[1]AllProteinsNorm!$A$1:$Q$3226,11,FALSE)</f>
        <v>49604.692037204302</v>
      </c>
      <c r="O1678" s="1">
        <f>VLOOKUP($E1678,[1]AllProteinsNorm!$A$1:$Q$3226,15,FALSE)</f>
        <v>44321.588025302903</v>
      </c>
      <c r="P1678" s="1">
        <f>VLOOKUP($E1678,[1]AllProteinsNorm!$A$1:$Q$3226,6,FALSE)</f>
        <v>37943.832119854902</v>
      </c>
      <c r="Q1678" s="1">
        <f>VLOOKUP($E1678,[1]AllProteinsNorm!$A$1:$Q$3226,8,FALSE)</f>
        <v>37019.583553538301</v>
      </c>
      <c r="R1678" s="1">
        <f>VLOOKUP($E1678,[1]AllProteinsNorm!$A$1:$Q$3226,13,FALSE)</f>
        <v>45943.604280993597</v>
      </c>
      <c r="S1678" s="1">
        <f>VLOOKUP($E1678,[1]AllProteinsNorm!$A$1:$Q$3226,16,FALSE)</f>
        <v>35107.239248757498</v>
      </c>
      <c r="T1678" s="1">
        <f>VLOOKUP($E1678,[1]AllProteinsNorm!$A$1:$Q$3226,17,FALSE)</f>
        <v>23913.549237782401</v>
      </c>
      <c r="U1678" s="1">
        <f>VLOOKUP($E1678,[1]AllProteinsNorm!$A$1:$Q$3226,3,FALSE)</f>
        <v>30024.1479770269</v>
      </c>
      <c r="V1678" s="1">
        <f>VLOOKUP($E1678,[1]AllProteinsNorm!$A$1:$Q$3226,7,FALSE)</f>
        <v>43704.263607700297</v>
      </c>
      <c r="W1678" s="1">
        <f>VLOOKUP($E1678,[1]AllProteinsNorm!$A$1:$Q$3226,9,FALSE)</f>
        <v>55664.5093039083</v>
      </c>
      <c r="X1678" s="1">
        <f>VLOOKUP($E1678,[1]AllProteinsNorm!$A$1:$Q$3226,12,FALSE)</f>
        <v>39865.4628929069</v>
      </c>
      <c r="Y1678" s="29">
        <f>VLOOKUP($E1678,[1]AllProteinsNorm!$A$1:$Q$3226,14,FALSE)</f>
        <v>29416.779755391399</v>
      </c>
      <c r="Z1678" s="25">
        <f t="shared" si="206"/>
        <v>0.71947764080770127</v>
      </c>
      <c r="AA1678" s="1">
        <f t="shared" si="206"/>
        <v>0.90396645787102947</v>
      </c>
      <c r="AB1678" s="1">
        <f t="shared" si="206"/>
        <v>1.1385946278299279</v>
      </c>
      <c r="AC1678" s="1">
        <f t="shared" si="206"/>
        <v>1.1819203282494422</v>
      </c>
      <c r="AD1678" s="1">
        <f t="shared" si="206"/>
        <v>1.0560409452418995</v>
      </c>
      <c r="AE1678" s="1">
        <f t="shared" si="206"/>
        <v>0.90407952700331229</v>
      </c>
      <c r="AF1678" s="1">
        <f t="shared" si="206"/>
        <v>0.88205765520002222</v>
      </c>
      <c r="AG1678" s="1">
        <f t="shared" si="206"/>
        <v>1.0946883777048211</v>
      </c>
      <c r="AH1678" s="1">
        <f t="shared" si="206"/>
        <v>0.83649263875485891</v>
      </c>
      <c r="AI1678" s="1">
        <f t="shared" si="206"/>
        <v>0.56978299438953472</v>
      </c>
      <c r="AJ1678" s="1">
        <f t="shared" si="206"/>
        <v>0.71537891628885197</v>
      </c>
      <c r="AK1678" s="1">
        <f t="shared" si="206"/>
        <v>1.0413320891171194</v>
      </c>
      <c r="AL1678" s="1">
        <f t="shared" si="206"/>
        <v>1.3263062909245587</v>
      </c>
      <c r="AM1678" s="1">
        <f t="shared" si="206"/>
        <v>0.9498658101306503</v>
      </c>
      <c r="AN1678" s="29">
        <f t="shared" si="206"/>
        <v>0.70090728430401261</v>
      </c>
      <c r="AO1678" s="1">
        <f t="shared" ref="AO1678:AO1741" si="207">_xlfn.STDEV.P(K1678:O1678)</f>
        <v>7106.6100923543572</v>
      </c>
      <c r="AP1678" s="1">
        <f t="shared" ref="AP1678:AP1741" si="208">_xlfn.STDEV.P(P1678:T1678)</f>
        <v>7079.1464385482259</v>
      </c>
      <c r="AQ1678" s="29">
        <f t="shared" ref="AQ1678:AQ1741" si="209">_xlfn.STDEV.P(U1678:Y1678)</f>
        <v>9698.326214766339</v>
      </c>
    </row>
    <row r="1679" spans="1:43" x14ac:dyDescent="0.2">
      <c r="A1679" s="26"/>
      <c r="E1679" s="25" t="s">
        <v>3282</v>
      </c>
      <c r="F1679" s="26" t="s">
        <v>3283</v>
      </c>
      <c r="G1679" s="1">
        <v>0.73799364156121305</v>
      </c>
      <c r="H1679" s="1">
        <v>0.972071751063603</v>
      </c>
      <c r="I1679" s="1">
        <f>VLOOKUP(F1679,'[1]SUSMB vs SHAM all proteins sum'!$B$2:$E$3214,2,FALSE)</f>
        <v>0.65959885735568902</v>
      </c>
      <c r="J1679" s="29">
        <f>VLOOKUP(F1679,'[1]SUSMB vs SHAM all proteins sum'!$B$2:$E$3214,3,FALSE)</f>
        <v>0.95764363216251402</v>
      </c>
      <c r="K1679" s="25">
        <f>VLOOKUP($E1679,[1]AllProteinsNorm!$A$1:$Q$3226,4,FALSE)</f>
        <v>167388.24665868899</v>
      </c>
      <c r="L1679" s="1">
        <f>VLOOKUP($E1679,[1]AllProteinsNorm!$A$1:$Q$3226,5,FALSE)</f>
        <v>127401.96842968299</v>
      </c>
      <c r="M1679" s="1">
        <f>VLOOKUP($E1679,[1]AllProteinsNorm!$A$1:$Q$3226,10,FALSE)</f>
        <v>128262.67176272</v>
      </c>
      <c r="N1679" s="1">
        <f>VLOOKUP($E1679,[1]AllProteinsNorm!$A$1:$Q$3226,11,FALSE)</f>
        <v>109456.806407485</v>
      </c>
      <c r="O1679" s="1">
        <f>VLOOKUP($E1679,[1]AllProteinsNorm!$A$1:$Q$3226,15,FALSE)</f>
        <v>140450.94978087299</v>
      </c>
      <c r="P1679" s="1">
        <f>VLOOKUP($E1679,[1]AllProteinsNorm!$A$1:$Q$3226,6,FALSE)</f>
        <v>132127.96120015901</v>
      </c>
      <c r="Q1679" s="1">
        <f>VLOOKUP($E1679,[1]AllProteinsNorm!$A$1:$Q$3226,8,FALSE)</f>
        <v>140483.34951028301</v>
      </c>
      <c r="R1679" s="1">
        <f>VLOOKUP($E1679,[1]AllProteinsNorm!$A$1:$Q$3226,13,FALSE)</f>
        <v>124641.55146570101</v>
      </c>
      <c r="S1679" s="1">
        <f>VLOOKUP($E1679,[1]AllProteinsNorm!$A$1:$Q$3226,16,FALSE)</f>
        <v>111959.36170681599</v>
      </c>
      <c r="T1679" s="1">
        <f>VLOOKUP($E1679,[1]AllProteinsNorm!$A$1:$Q$3226,17,FALSE)</f>
        <v>140902.14317664201</v>
      </c>
      <c r="U1679" s="1">
        <f>VLOOKUP($E1679,[1]AllProteinsNorm!$A$1:$Q$3226,3,FALSE)</f>
        <v>119514.703106915</v>
      </c>
      <c r="V1679" s="1">
        <f>VLOOKUP($E1679,[1]AllProteinsNorm!$A$1:$Q$3226,7,FALSE)</f>
        <v>152994.03271074599</v>
      </c>
      <c r="W1679" s="1">
        <f>VLOOKUP($E1679,[1]AllProteinsNorm!$A$1:$Q$3226,9,FALSE)</f>
        <v>108074.78477770201</v>
      </c>
      <c r="X1679" s="1">
        <f>VLOOKUP($E1679,[1]AllProteinsNorm!$A$1:$Q$3226,12,FALSE)</f>
        <v>143179.26745605399</v>
      </c>
      <c r="Y1679" s="29">
        <f>VLOOKUP($E1679,[1]AllProteinsNorm!$A$1:$Q$3226,14,FALSE)</f>
        <v>119698.33653636801</v>
      </c>
      <c r="Z1679" s="25">
        <f t="shared" si="206"/>
        <v>1.2436704017539137</v>
      </c>
      <c r="AA1679" s="1">
        <f t="shared" si="206"/>
        <v>0.94657815243301291</v>
      </c>
      <c r="AB1679" s="1">
        <f t="shared" si="206"/>
        <v>0.952973053397426</v>
      </c>
      <c r="AC1679" s="1">
        <f t="shared" si="206"/>
        <v>0.81324820061630598</v>
      </c>
      <c r="AD1679" s="1">
        <f t="shared" si="206"/>
        <v>1.0435301917993407</v>
      </c>
      <c r="AE1679" s="1">
        <f t="shared" si="206"/>
        <v>0.98169159345930312</v>
      </c>
      <c r="AF1679" s="1">
        <f t="shared" si="206"/>
        <v>1.043770917090969</v>
      </c>
      <c r="AG1679" s="1">
        <f t="shared" si="206"/>
        <v>0.92606865464489219</v>
      </c>
      <c r="AH1679" s="1">
        <f t="shared" si="206"/>
        <v>0.83184182362543269</v>
      </c>
      <c r="AI1679" s="1">
        <f t="shared" si="206"/>
        <v>1.0468824933078746</v>
      </c>
      <c r="AJ1679" s="1">
        <f t="shared" si="206"/>
        <v>0.88797691472061946</v>
      </c>
      <c r="AK1679" s="1">
        <f t="shared" si="206"/>
        <v>1.136723479249419</v>
      </c>
      <c r="AL1679" s="1">
        <f t="shared" si="206"/>
        <v>0.80297998029705342</v>
      </c>
      <c r="AM1679" s="1">
        <f t="shared" si="206"/>
        <v>1.0638011965259948</v>
      </c>
      <c r="AN1679" s="29">
        <f t="shared" si="206"/>
        <v>0.88934128447502014</v>
      </c>
      <c r="AO1679" s="1">
        <f t="shared" si="207"/>
        <v>19149.182719898101</v>
      </c>
      <c r="AP1679" s="1">
        <f t="shared" si="208"/>
        <v>10839.377716672658</v>
      </c>
      <c r="AQ1679" s="29">
        <f t="shared" si="209"/>
        <v>16677.218210768322</v>
      </c>
    </row>
    <row r="1680" spans="1:43" x14ac:dyDescent="0.2">
      <c r="A1680" s="26"/>
      <c r="E1680" s="25" t="s">
        <v>3284</v>
      </c>
      <c r="F1680" s="26" t="s">
        <v>3285</v>
      </c>
      <c r="G1680" s="43">
        <v>2.3826687743808101E-2</v>
      </c>
      <c r="H1680" s="1">
        <v>1.4685657661306799</v>
      </c>
      <c r="I1680" s="1">
        <f>VLOOKUP(F1680,'[1]SUSMB vs SHAM all proteins sum'!$B$2:$E$3214,2,FALSE)</f>
        <v>0.25873238841018598</v>
      </c>
      <c r="J1680" s="29">
        <f>VLOOKUP(F1680,'[1]SUSMB vs SHAM all proteins sum'!$B$2:$E$3214,3,FALSE)</f>
        <v>1.22020230186101</v>
      </c>
      <c r="K1680" s="25">
        <f>VLOOKUP($E1680,[1]AllProteinsNorm!$A$1:$Q$3226,4,FALSE)</f>
        <v>86648.035299702693</v>
      </c>
      <c r="L1680" s="1">
        <f>VLOOKUP($E1680,[1]AllProteinsNorm!$A$1:$Q$3226,5,FALSE)</f>
        <v>75516.3531538471</v>
      </c>
      <c r="M1680" s="1">
        <f>VLOOKUP($E1680,[1]AllProteinsNorm!$A$1:$Q$3226,10,FALSE)</f>
        <v>73648.055438171301</v>
      </c>
      <c r="N1680" s="1">
        <f>VLOOKUP($E1680,[1]AllProteinsNorm!$A$1:$Q$3226,11,FALSE)</f>
        <v>98116.121229678203</v>
      </c>
      <c r="O1680" s="1">
        <f>VLOOKUP($E1680,[1]AllProteinsNorm!$A$1:$Q$3226,15,FALSE)</f>
        <v>47259.849912359197</v>
      </c>
      <c r="P1680" s="1">
        <f>VLOOKUP($E1680,[1]AllProteinsNorm!$A$1:$Q$3226,6,FALSE)</f>
        <v>114270.11385291201</v>
      </c>
      <c r="Q1680" s="1">
        <f>VLOOKUP($E1680,[1]AllProteinsNorm!$A$1:$Q$3226,8,FALSE)</f>
        <v>112593.552806773</v>
      </c>
      <c r="R1680" s="1">
        <f>VLOOKUP($E1680,[1]AllProteinsNorm!$A$1:$Q$3226,13,FALSE)</f>
        <v>119403.355025873</v>
      </c>
      <c r="S1680" s="1">
        <f>VLOOKUP($E1680,[1]AllProteinsNorm!$A$1:$Q$3226,16,FALSE)</f>
        <v>85385.096100508003</v>
      </c>
      <c r="T1680" s="1">
        <f>VLOOKUP($E1680,[1]AllProteinsNorm!$A$1:$Q$3226,17,FALSE)</f>
        <v>116363.275606988</v>
      </c>
      <c r="U1680" s="1">
        <f>VLOOKUP($E1680,[1]AllProteinsNorm!$A$1:$Q$3226,3,FALSE)</f>
        <v>119919.07125652699</v>
      </c>
      <c r="V1680" s="1">
        <f>VLOOKUP($E1680,[1]AllProteinsNorm!$A$1:$Q$3226,7,FALSE)</f>
        <v>67421.619420556206</v>
      </c>
      <c r="W1680" s="1">
        <f>VLOOKUP($E1680,[1]AllProteinsNorm!$A$1:$Q$3226,9,FALSE)</f>
        <v>110400.06188342501</v>
      </c>
      <c r="X1680" s="1">
        <f>VLOOKUP($E1680,[1]AllProteinsNorm!$A$1:$Q$3226,12,FALSE)</f>
        <v>77729.404006157405</v>
      </c>
      <c r="Y1680" s="29">
        <f>VLOOKUP($E1680,[1]AllProteinsNorm!$A$1:$Q$3226,14,FALSE)</f>
        <v>87118.588674293394</v>
      </c>
      <c r="Z1680" s="25">
        <f t="shared" si="206"/>
        <v>1.1365512681180125</v>
      </c>
      <c r="AA1680" s="1">
        <f t="shared" si="206"/>
        <v>0.99053840798334969</v>
      </c>
      <c r="AB1680" s="1">
        <f t="shared" si="206"/>
        <v>0.96603218426311488</v>
      </c>
      <c r="AC1680" s="1">
        <f t="shared" si="206"/>
        <v>1.2869766939400418</v>
      </c>
      <c r="AD1680" s="1">
        <f t="shared" si="206"/>
        <v>0.61990144569548122</v>
      </c>
      <c r="AE1680" s="1">
        <f t="shared" si="206"/>
        <v>1.4988665623900468</v>
      </c>
      <c r="AF1680" s="1">
        <f t="shared" si="206"/>
        <v>1.4768753241989474</v>
      </c>
      <c r="AG1680" s="1">
        <f t="shared" si="206"/>
        <v>1.5661986345426906</v>
      </c>
      <c r="AH1680" s="1">
        <f t="shared" si="206"/>
        <v>1.1199854551317647</v>
      </c>
      <c r="AI1680" s="1">
        <f t="shared" si="206"/>
        <v>1.5263222991270962</v>
      </c>
      <c r="AJ1680" s="1">
        <f t="shared" si="206"/>
        <v>1.5729632188048897</v>
      </c>
      <c r="AK1680" s="1">
        <f t="shared" si="206"/>
        <v>0.88436081425225455</v>
      </c>
      <c r="AL1680" s="1">
        <f t="shared" si="206"/>
        <v>1.4481035824980129</v>
      </c>
      <c r="AM1680" s="1">
        <f t="shared" si="206"/>
        <v>1.0195667147868803</v>
      </c>
      <c r="AN1680" s="29">
        <f t="shared" si="206"/>
        <v>1.142723456936356</v>
      </c>
      <c r="AO1680" s="1">
        <f t="shared" si="207"/>
        <v>16935.068895548524</v>
      </c>
      <c r="AP1680" s="1">
        <f t="shared" si="208"/>
        <v>12320.556091149503</v>
      </c>
      <c r="AQ1680" s="29">
        <f t="shared" si="209"/>
        <v>19739.662485536988</v>
      </c>
    </row>
    <row r="1681" spans="1:43" x14ac:dyDescent="0.2">
      <c r="A1681" s="26"/>
      <c r="E1681" s="25" t="s">
        <v>3286</v>
      </c>
      <c r="F1681" s="26" t="s">
        <v>3287</v>
      </c>
      <c r="G1681" s="1">
        <v>0.62285611723629397</v>
      </c>
      <c r="H1681" s="1">
        <v>1.13800176083181</v>
      </c>
      <c r="I1681" s="1">
        <f>VLOOKUP(F1681,'[1]SUSMB vs SHAM all proteins sum'!$B$2:$E$3214,2,FALSE)</f>
        <v>0.450780765654756</v>
      </c>
      <c r="J1681" s="29">
        <f>VLOOKUP(F1681,'[1]SUSMB vs SHAM all proteins sum'!$B$2:$E$3214,3,FALSE)</f>
        <v>1.2212909956568201</v>
      </c>
      <c r="K1681" s="25">
        <f>VLOOKUP($E1681,[1]AllProteinsNorm!$A$1:$Q$3226,4,FALSE)</f>
        <v>21250.353111695102</v>
      </c>
      <c r="L1681" s="1">
        <f>VLOOKUP($E1681,[1]AllProteinsNorm!$A$1:$Q$3226,5,FALSE)</f>
        <v>37977.231000026499</v>
      </c>
      <c r="M1681" s="1">
        <f>VLOOKUP($E1681,[1]AllProteinsNorm!$A$1:$Q$3226,10,FALSE)</f>
        <v>13858.508642065501</v>
      </c>
      <c r="N1681" s="1">
        <f>VLOOKUP($E1681,[1]AllProteinsNorm!$A$1:$Q$3226,11,FALSE)</f>
        <v>27396.1517868919</v>
      </c>
      <c r="O1681" s="1">
        <f>VLOOKUP($E1681,[1]AllProteinsNorm!$A$1:$Q$3226,15,FALSE)</f>
        <v>15943.9518655214</v>
      </c>
      <c r="P1681" s="1">
        <f>VLOOKUP($E1681,[1]AllProteinsNorm!$A$1:$Q$3226,6,FALSE)</f>
        <v>37472.384324020699</v>
      </c>
      <c r="Q1681" s="1">
        <f>VLOOKUP($E1681,[1]AllProteinsNorm!$A$1:$Q$3226,8,FALSE)</f>
        <v>13037.2010342089</v>
      </c>
      <c r="R1681" s="1">
        <f>VLOOKUP($E1681,[1]AllProteinsNorm!$A$1:$Q$3226,13,FALSE)</f>
        <v>25122.4116347155</v>
      </c>
      <c r="S1681" s="1">
        <f>VLOOKUP($E1681,[1]AllProteinsNorm!$A$1:$Q$3226,16,FALSE)</f>
        <v>25934.930703786998</v>
      </c>
      <c r="T1681" s="1">
        <f>VLOOKUP($E1681,[1]AllProteinsNorm!$A$1:$Q$3226,17,FALSE)</f>
        <v>29293.012940718701</v>
      </c>
      <c r="U1681" s="1">
        <f>VLOOKUP($E1681,[1]AllProteinsNorm!$A$1:$Q$3226,3,FALSE)</f>
        <v>14740.740293004899</v>
      </c>
      <c r="V1681" s="1">
        <f>VLOOKUP($E1681,[1]AllProteinsNorm!$A$1:$Q$3226,7,FALSE)</f>
        <v>33523.1824850091</v>
      </c>
      <c r="W1681" s="1">
        <f>VLOOKUP($E1681,[1]AllProteinsNorm!$A$1:$Q$3226,9,FALSE)</f>
        <v>34020.008702640604</v>
      </c>
      <c r="X1681" s="1">
        <f>VLOOKUP($E1681,[1]AllProteinsNorm!$A$1:$Q$3226,12,FALSE)</f>
        <v>21583.4569060293</v>
      </c>
      <c r="Y1681" s="29">
        <f>VLOOKUP($E1681,[1]AllProteinsNorm!$A$1:$Q$3226,14,FALSE)</f>
        <v>36581.987536400797</v>
      </c>
      <c r="Z1681" s="25">
        <f t="shared" si="206"/>
        <v>0.91261046773161558</v>
      </c>
      <c r="AA1681" s="1">
        <f t="shared" si="206"/>
        <v>1.6309573005171187</v>
      </c>
      <c r="AB1681" s="1">
        <f t="shared" si="206"/>
        <v>0.5951628185857083</v>
      </c>
      <c r="AC1681" s="1">
        <f t="shared" si="206"/>
        <v>1.176545856196711</v>
      </c>
      <c r="AD1681" s="1">
        <f t="shared" si="206"/>
        <v>0.68472355696884579</v>
      </c>
      <c r="AE1681" s="1">
        <f t="shared" si="206"/>
        <v>1.6092763261492695</v>
      </c>
      <c r="AF1681" s="1">
        <f t="shared" si="206"/>
        <v>0.55989122021659499</v>
      </c>
      <c r="AG1681" s="1">
        <f t="shared" si="206"/>
        <v>1.0788985816845587</v>
      </c>
      <c r="AH1681" s="1">
        <f t="shared" si="206"/>
        <v>1.1137927504434819</v>
      </c>
      <c r="AI1681" s="1">
        <f t="shared" si="206"/>
        <v>1.2580078128859438</v>
      </c>
      <c r="AJ1681" s="1">
        <f t="shared" si="206"/>
        <v>0.63305084027549074</v>
      </c>
      <c r="AK1681" s="1">
        <f t="shared" si="206"/>
        <v>1.4396752414744258</v>
      </c>
      <c r="AL1681" s="1">
        <f t="shared" si="206"/>
        <v>1.461011771953276</v>
      </c>
      <c r="AM1681" s="1">
        <f t="shared" si="206"/>
        <v>0.92691583046853909</v>
      </c>
      <c r="AN1681" s="29">
        <f t="shared" si="206"/>
        <v>1.5710376472649492</v>
      </c>
      <c r="AO1681" s="1">
        <f t="shared" si="207"/>
        <v>8713.813579377982</v>
      </c>
      <c r="AP1681" s="1">
        <f t="shared" si="208"/>
        <v>7888.2214612103307</v>
      </c>
      <c r="AQ1681" s="29">
        <f t="shared" si="209"/>
        <v>8453.8294887914017</v>
      </c>
    </row>
    <row r="1682" spans="1:43" x14ac:dyDescent="0.2">
      <c r="A1682" s="26"/>
      <c r="E1682" s="25" t="s">
        <v>3288</v>
      </c>
      <c r="F1682" s="26" t="s">
        <v>3289</v>
      </c>
      <c r="G1682" s="1">
        <v>0.973851158187791</v>
      </c>
      <c r="H1682" s="1">
        <v>1.00513670954212</v>
      </c>
      <c r="I1682" s="1">
        <f>VLOOKUP(F1682,'[1]SUSMB vs SHAM all proteins sum'!$B$2:$E$3214,2,FALSE)</f>
        <v>0.566057103385743</v>
      </c>
      <c r="J1682" s="29">
        <f>VLOOKUP(F1682,'[1]SUSMB vs SHAM all proteins sum'!$B$2:$E$3214,3,FALSE)</f>
        <v>0.90146041468885296</v>
      </c>
      <c r="K1682" s="25">
        <f>VLOOKUP($E1682,[1]AllProteinsNorm!$A$1:$Q$3226,4,FALSE)</f>
        <v>151995.31461898901</v>
      </c>
      <c r="L1682" s="1">
        <f>VLOOKUP($E1682,[1]AllProteinsNorm!$A$1:$Q$3226,5,FALSE)</f>
        <v>144729.12430158499</v>
      </c>
      <c r="M1682" s="1">
        <f>VLOOKUP($E1682,[1]AllProteinsNorm!$A$1:$Q$3226,10,FALSE)</f>
        <v>262329.84500438801</v>
      </c>
      <c r="N1682" s="1">
        <f>VLOOKUP($E1682,[1]AllProteinsNorm!$A$1:$Q$3226,11,FALSE)</f>
        <v>158045.54634945301</v>
      </c>
      <c r="O1682" s="1">
        <f>VLOOKUP($E1682,[1]AllProteinsNorm!$A$1:$Q$3226,15,FALSE)</f>
        <v>143543.76796714001</v>
      </c>
      <c r="P1682" s="1">
        <f>VLOOKUP($E1682,[1]AllProteinsNorm!$A$1:$Q$3226,6,FALSE)</f>
        <v>226096.08791923299</v>
      </c>
      <c r="Q1682" s="1">
        <f>VLOOKUP($E1682,[1]AllProteinsNorm!$A$1:$Q$3226,8,FALSE)</f>
        <v>177610.46309998399</v>
      </c>
      <c r="R1682" s="1">
        <f>VLOOKUP($E1682,[1]AllProteinsNorm!$A$1:$Q$3226,13,FALSE)</f>
        <v>170361.33732718101</v>
      </c>
      <c r="S1682" s="1">
        <f>VLOOKUP($E1682,[1]AllProteinsNorm!$A$1:$Q$3226,16,FALSE)</f>
        <v>162105.60055723399</v>
      </c>
      <c r="T1682" s="1">
        <f>VLOOKUP($E1682,[1]AllProteinsNorm!$A$1:$Q$3226,17,FALSE)</f>
        <v>121114.310207035</v>
      </c>
      <c r="U1682" s="1">
        <f>VLOOKUP($E1682,[1]AllProteinsNorm!$A$1:$Q$3226,3,FALSE)</f>
        <v>150622.385045556</v>
      </c>
      <c r="V1682" s="1">
        <f>VLOOKUP($E1682,[1]AllProteinsNorm!$A$1:$Q$3226,7,FALSE)</f>
        <v>162387.612237049</v>
      </c>
      <c r="W1682" s="1">
        <f>VLOOKUP($E1682,[1]AllProteinsNorm!$A$1:$Q$3226,9,FALSE)</f>
        <v>100642.39466082399</v>
      </c>
      <c r="X1682" s="1">
        <f>VLOOKUP($E1682,[1]AllProteinsNorm!$A$1:$Q$3226,12,FALSE)</f>
        <v>226824.59264194701</v>
      </c>
      <c r="Y1682" s="29">
        <f>VLOOKUP($E1682,[1]AllProteinsNorm!$A$1:$Q$3226,14,FALSE)</f>
        <v>139579.046501003</v>
      </c>
      <c r="Z1682" s="25">
        <f t="shared" si="206"/>
        <v>0.88303285430544043</v>
      </c>
      <c r="AA1682" s="1">
        <f t="shared" si="206"/>
        <v>0.84081915323190592</v>
      </c>
      <c r="AB1682" s="1">
        <f t="shared" si="206"/>
        <v>1.5240329768348573</v>
      </c>
      <c r="AC1682" s="1">
        <f t="shared" si="206"/>
        <v>0.91818231537635109</v>
      </c>
      <c r="AD1682" s="1">
        <f t="shared" si="206"/>
        <v>0.83393270025144539</v>
      </c>
      <c r="AE1682" s="1">
        <f t="shared" si="206"/>
        <v>1.3135291332044225</v>
      </c>
      <c r="AF1682" s="1">
        <f t="shared" si="206"/>
        <v>1.0318467682956867</v>
      </c>
      <c r="AG1682" s="1">
        <f t="shared" si="206"/>
        <v>0.98973220549864627</v>
      </c>
      <c r="AH1682" s="1">
        <f t="shared" si="206"/>
        <v>0.94176962966112809</v>
      </c>
      <c r="AI1682" s="1">
        <f t="shared" si="206"/>
        <v>0.70362639340194166</v>
      </c>
      <c r="AJ1682" s="1">
        <f t="shared" si="206"/>
        <v>0.87505667475656479</v>
      </c>
      <c r="AK1682" s="1">
        <f t="shared" si="206"/>
        <v>0.94340800633871691</v>
      </c>
      <c r="AL1682" s="1">
        <f t="shared" si="206"/>
        <v>0.58469263506086588</v>
      </c>
      <c r="AM1682" s="1">
        <f t="shared" si="206"/>
        <v>1.3177614584329054</v>
      </c>
      <c r="AN1682" s="29">
        <f t="shared" si="206"/>
        <v>0.81089923161101374</v>
      </c>
      <c r="AO1682" s="1">
        <f t="shared" si="207"/>
        <v>45404.339157226677</v>
      </c>
      <c r="AP1682" s="1">
        <f t="shared" si="208"/>
        <v>33604.555045478577</v>
      </c>
      <c r="AQ1682" s="29">
        <f t="shared" si="209"/>
        <v>41036.458936888259</v>
      </c>
    </row>
    <row r="1683" spans="1:43" x14ac:dyDescent="0.2">
      <c r="A1683" s="26"/>
      <c r="E1683" s="25" t="s">
        <v>3290</v>
      </c>
      <c r="F1683" s="26" t="s">
        <v>3291</v>
      </c>
      <c r="G1683" s="1">
        <v>0.10083984316207199</v>
      </c>
      <c r="H1683" s="1">
        <v>1.15327896326364</v>
      </c>
      <c r="I1683" s="1">
        <f>VLOOKUP(F1683,'[1]SUSMB vs SHAM all proteins sum'!$B$2:$E$3214,2,FALSE)</f>
        <v>0.39425020704354902</v>
      </c>
      <c r="J1683" s="29">
        <f>VLOOKUP(F1683,'[1]SUSMB vs SHAM all proteins sum'!$B$2:$E$3214,3,FALSE)</f>
        <v>1.1307422822175499</v>
      </c>
      <c r="K1683" s="25">
        <f>VLOOKUP($E1683,[1]AllProteinsNorm!$A$1:$Q$3226,4,FALSE)</f>
        <v>74179.617280845603</v>
      </c>
      <c r="L1683" s="1">
        <f>VLOOKUP($E1683,[1]AllProteinsNorm!$A$1:$Q$3226,5,FALSE)</f>
        <v>60051.934009814497</v>
      </c>
      <c r="M1683" s="1">
        <f>VLOOKUP($E1683,[1]AllProteinsNorm!$A$1:$Q$3226,10,FALSE)</f>
        <v>68213.210931302703</v>
      </c>
      <c r="N1683" s="1">
        <f>VLOOKUP($E1683,[1]AllProteinsNorm!$A$1:$Q$3226,11,FALSE)</f>
        <v>55788.062404212898</v>
      </c>
      <c r="O1683" s="1">
        <f>VLOOKUP($E1683,[1]AllProteinsNorm!$A$1:$Q$3226,15,FALSE)</f>
        <v>69353.327270072507</v>
      </c>
      <c r="P1683" s="1">
        <f>VLOOKUP($E1683,[1]AllProteinsNorm!$A$1:$Q$3226,6,FALSE)</f>
        <v>76435.761632278198</v>
      </c>
      <c r="Q1683" s="1">
        <f>VLOOKUP($E1683,[1]AllProteinsNorm!$A$1:$Q$3226,8,FALSE)</f>
        <v>83446.0957819061</v>
      </c>
      <c r="R1683" s="1">
        <f>VLOOKUP($E1683,[1]AllProteinsNorm!$A$1:$Q$3226,13,FALSE)</f>
        <v>79400.970421274906</v>
      </c>
      <c r="S1683" s="1">
        <f>VLOOKUP($E1683,[1]AllProteinsNorm!$A$1:$Q$3226,16,FALSE)</f>
        <v>60294.553874111603</v>
      </c>
      <c r="T1683" s="1">
        <f>VLOOKUP($E1683,[1]AllProteinsNorm!$A$1:$Q$3226,17,FALSE)</f>
        <v>78551.411777068293</v>
      </c>
      <c r="U1683" s="1">
        <f>VLOOKUP($E1683,[1]AllProteinsNorm!$A$1:$Q$3226,3,FALSE)</f>
        <v>60951.127030200601</v>
      </c>
      <c r="V1683" s="1">
        <f>VLOOKUP($E1683,[1]AllProteinsNorm!$A$1:$Q$3226,7,FALSE)</f>
        <v>78025.407432916094</v>
      </c>
      <c r="W1683" s="1">
        <f>VLOOKUP($E1683,[1]AllProteinsNorm!$A$1:$Q$3226,9,FALSE)</f>
        <v>72491.438841981799</v>
      </c>
      <c r="X1683" s="1">
        <f>VLOOKUP($E1683,[1]AllProteinsNorm!$A$1:$Q$3226,12,FALSE)</f>
        <v>114514.942431483</v>
      </c>
      <c r="Y1683" s="29">
        <f>VLOOKUP($E1683,[1]AllProteinsNorm!$A$1:$Q$3226,14,FALSE)</f>
        <v>55047.823957650799</v>
      </c>
      <c r="Z1683" s="25">
        <f t="shared" si="206"/>
        <v>1.1322154012227519</v>
      </c>
      <c r="AA1683" s="1">
        <f t="shared" si="206"/>
        <v>0.91658230456630996</v>
      </c>
      <c r="AB1683" s="1">
        <f t="shared" si="206"/>
        <v>1.041149183755895</v>
      </c>
      <c r="AC1683" s="1">
        <f t="shared" si="206"/>
        <v>0.85150214808045166</v>
      </c>
      <c r="AD1683" s="1">
        <f t="shared" si="206"/>
        <v>1.058550962374591</v>
      </c>
      <c r="AE1683" s="1">
        <f t="shared" si="206"/>
        <v>1.1666512944736234</v>
      </c>
      <c r="AF1683" s="1">
        <f t="shared" si="206"/>
        <v>1.2736511494590714</v>
      </c>
      <c r="AG1683" s="1">
        <f t="shared" si="206"/>
        <v>1.2119097520096402</v>
      </c>
      <c r="AH1683" s="1">
        <f t="shared" si="206"/>
        <v>0.92028545048521848</v>
      </c>
      <c r="AI1683" s="1">
        <f t="shared" si="206"/>
        <v>1.1989428021051816</v>
      </c>
      <c r="AJ1683" s="1">
        <f t="shared" si="206"/>
        <v>0.93030683191859709</v>
      </c>
      <c r="AK1683" s="1">
        <f t="shared" si="206"/>
        <v>1.1909143133991205</v>
      </c>
      <c r="AL1683" s="1">
        <f t="shared" si="206"/>
        <v>1.106448462829726</v>
      </c>
      <c r="AM1683" s="1">
        <f t="shared" si="206"/>
        <v>1.7478599410965288</v>
      </c>
      <c r="AN1683" s="29">
        <f t="shared" si="206"/>
        <v>0.84020376989387091</v>
      </c>
      <c r="AO1683" s="1">
        <f t="shared" si="207"/>
        <v>6656.5316977838911</v>
      </c>
      <c r="AP1683" s="1">
        <f t="shared" si="208"/>
        <v>7995.8900405907443</v>
      </c>
      <c r="AQ1683" s="29">
        <f t="shared" si="209"/>
        <v>20808.954038473974</v>
      </c>
    </row>
    <row r="1684" spans="1:43" x14ac:dyDescent="0.2">
      <c r="A1684" s="26"/>
      <c r="E1684" s="25" t="s">
        <v>3292</v>
      </c>
      <c r="F1684" s="26" t="s">
        <v>3293</v>
      </c>
      <c r="G1684" s="1">
        <v>0.48984795851999502</v>
      </c>
      <c r="H1684" s="1">
        <v>0.91549906001589698</v>
      </c>
      <c r="I1684" s="1">
        <f>VLOOKUP(F1684,'[1]SUSMB vs SHAM all proteins sum'!$B$2:$E$3214,2,FALSE)</f>
        <v>0.461237990138751</v>
      </c>
      <c r="J1684" s="29">
        <f>VLOOKUP(F1684,'[1]SUSMB vs SHAM all proteins sum'!$B$2:$E$3214,3,FALSE)</f>
        <v>1.0622874901907799</v>
      </c>
      <c r="K1684" s="25">
        <f>VLOOKUP($E1684,[1]AllProteinsNorm!$A$1:$Q$3226,4,FALSE)</f>
        <v>188068.46058428401</v>
      </c>
      <c r="L1684" s="1">
        <f>VLOOKUP($E1684,[1]AllProteinsNorm!$A$1:$Q$3226,5,FALSE)</f>
        <v>160840.737079335</v>
      </c>
      <c r="M1684" s="1">
        <f>VLOOKUP($E1684,[1]AllProteinsNorm!$A$1:$Q$3226,10,FALSE)</f>
        <v>190079.26130251301</v>
      </c>
      <c r="N1684" s="1">
        <f>VLOOKUP($E1684,[1]AllProteinsNorm!$A$1:$Q$3226,11,FALSE)</f>
        <v>191299.167588465</v>
      </c>
      <c r="O1684" s="1">
        <f>VLOOKUP($E1684,[1]AllProteinsNorm!$A$1:$Q$3226,15,FALSE)</f>
        <v>245621.87441655199</v>
      </c>
      <c r="P1684" s="1">
        <f>VLOOKUP($E1684,[1]AllProteinsNorm!$A$1:$Q$3226,6,FALSE)</f>
        <v>147726.65278432099</v>
      </c>
      <c r="Q1684" s="1">
        <f>VLOOKUP($E1684,[1]AllProteinsNorm!$A$1:$Q$3226,8,FALSE)</f>
        <v>215660.24783337399</v>
      </c>
      <c r="R1684" s="1">
        <f>VLOOKUP($E1684,[1]AllProteinsNorm!$A$1:$Q$3226,13,FALSE)</f>
        <v>130783.858261599</v>
      </c>
      <c r="S1684" s="1">
        <f>VLOOKUP($E1684,[1]AllProteinsNorm!$A$1:$Q$3226,16,FALSE)</f>
        <v>209118.83602603301</v>
      </c>
      <c r="T1684" s="1">
        <f>VLOOKUP($E1684,[1]AllProteinsNorm!$A$1:$Q$3226,17,FALSE)</f>
        <v>199406.88036762099</v>
      </c>
      <c r="U1684" s="1">
        <f>VLOOKUP($E1684,[1]AllProteinsNorm!$A$1:$Q$3226,3,FALSE)</f>
        <v>228375.31445016799</v>
      </c>
      <c r="V1684" s="1">
        <f>VLOOKUP($E1684,[1]AllProteinsNorm!$A$1:$Q$3226,7,FALSE)</f>
        <v>207701.48726435899</v>
      </c>
      <c r="W1684" s="1">
        <f>VLOOKUP($E1684,[1]AllProteinsNorm!$A$1:$Q$3226,9,FALSE)</f>
        <v>199401.09887577899</v>
      </c>
      <c r="X1684" s="1">
        <f>VLOOKUP($E1684,[1]AllProteinsNorm!$A$1:$Q$3226,12,FALSE)</f>
        <v>213391.749426536</v>
      </c>
      <c r="Y1684" s="29">
        <f>VLOOKUP($E1684,[1]AllProteinsNorm!$A$1:$Q$3226,14,FALSE)</f>
        <v>181068.65732370899</v>
      </c>
      <c r="Z1684" s="25">
        <f t="shared" si="206"/>
        <v>0.96355481936149268</v>
      </c>
      <c r="AA1684" s="1">
        <f t="shared" si="206"/>
        <v>0.82405559593014943</v>
      </c>
      <c r="AB1684" s="1">
        <f t="shared" si="206"/>
        <v>0.97385700781353668</v>
      </c>
      <c r="AC1684" s="1">
        <f t="shared" si="206"/>
        <v>0.98010710725789107</v>
      </c>
      <c r="AD1684" s="1">
        <f t="shared" si="206"/>
        <v>1.2584254696369297</v>
      </c>
      <c r="AE1684" s="1">
        <f t="shared" si="206"/>
        <v>0.75686655697743965</v>
      </c>
      <c r="AF1684" s="1">
        <f t="shared" si="206"/>
        <v>1.1049192964038455</v>
      </c>
      <c r="AG1684" s="1">
        <f t="shared" si="206"/>
        <v>0.67006140493279909</v>
      </c>
      <c r="AH1684" s="1">
        <f t="shared" si="206"/>
        <v>1.0714048578169095</v>
      </c>
      <c r="AI1684" s="1">
        <f t="shared" si="206"/>
        <v>1.0216463727896223</v>
      </c>
      <c r="AJ1684" s="1">
        <f t="shared" si="206"/>
        <v>1.1700639978548557</v>
      </c>
      <c r="AK1684" s="1">
        <f t="shared" si="206"/>
        <v>1.0641431764813778</v>
      </c>
      <c r="AL1684" s="1">
        <f t="shared" si="206"/>
        <v>1.0216167517446575</v>
      </c>
      <c r="AM1684" s="1">
        <f t="shared" si="206"/>
        <v>1.0932968129431324</v>
      </c>
      <c r="AN1684" s="29">
        <f t="shared" si="206"/>
        <v>0.92769184613698075</v>
      </c>
      <c r="AO1684" s="1">
        <f t="shared" si="207"/>
        <v>27623.251231032955</v>
      </c>
      <c r="AP1684" s="1">
        <f t="shared" si="208"/>
        <v>34521.095709697511</v>
      </c>
      <c r="AQ1684" s="29">
        <f t="shared" si="209"/>
        <v>15641.63864646167</v>
      </c>
    </row>
    <row r="1685" spans="1:43" x14ac:dyDescent="0.2">
      <c r="A1685" s="26"/>
      <c r="E1685" s="25" t="s">
        <v>3294</v>
      </c>
      <c r="F1685" s="26" t="s">
        <v>3295</v>
      </c>
      <c r="G1685" s="1">
        <v>0.84137057136189597</v>
      </c>
      <c r="H1685" s="1">
        <v>1.01931594501777</v>
      </c>
      <c r="I1685" s="1">
        <f>VLOOKUP(F1685,'[1]SUSMB vs SHAM all proteins sum'!$B$2:$E$3214,2,FALSE)</f>
        <v>0.684165852147538</v>
      </c>
      <c r="J1685" s="29">
        <f>VLOOKUP(F1685,'[1]SUSMB vs SHAM all proteins sum'!$B$2:$E$3214,3,FALSE)</f>
        <v>0.964823971327185</v>
      </c>
      <c r="K1685" s="25">
        <f>VLOOKUP($E1685,[1]AllProteinsNorm!$A$1:$Q$3226,4,FALSE)</f>
        <v>905308.52080982504</v>
      </c>
      <c r="L1685" s="1">
        <f>VLOOKUP($E1685,[1]AllProteinsNorm!$A$1:$Q$3226,5,FALSE)</f>
        <v>584690.47387757502</v>
      </c>
      <c r="M1685" s="1">
        <f>VLOOKUP($E1685,[1]AllProteinsNorm!$A$1:$Q$3226,10,FALSE)</f>
        <v>768745.97709448205</v>
      </c>
      <c r="N1685" s="1">
        <f>VLOOKUP($E1685,[1]AllProteinsNorm!$A$1:$Q$3226,11,FALSE)</f>
        <v>613909.97280348395</v>
      </c>
      <c r="O1685" s="1">
        <f>VLOOKUP($E1685,[1]AllProteinsNorm!$A$1:$Q$3226,15,FALSE)</f>
        <v>770202.97110442305</v>
      </c>
      <c r="P1685" s="1">
        <f>VLOOKUP($E1685,[1]AllProteinsNorm!$A$1:$Q$3226,6,FALSE)</f>
        <v>634006.29987442598</v>
      </c>
      <c r="Q1685" s="1">
        <f>VLOOKUP($E1685,[1]AllProteinsNorm!$A$1:$Q$3226,8,FALSE)</f>
        <v>740891.50953466201</v>
      </c>
      <c r="R1685" s="1">
        <f>VLOOKUP($E1685,[1]AllProteinsNorm!$A$1:$Q$3226,13,FALSE)</f>
        <v>836054.31211845495</v>
      </c>
      <c r="S1685" s="1">
        <f>VLOOKUP($E1685,[1]AllProteinsNorm!$A$1:$Q$3226,16,FALSE)</f>
        <v>762021.17843987898</v>
      </c>
      <c r="T1685" s="1">
        <f>VLOOKUP($E1685,[1]AllProteinsNorm!$A$1:$Q$3226,17,FALSE)</f>
        <v>707472.76462173101</v>
      </c>
      <c r="U1685" s="1">
        <f>VLOOKUP($E1685,[1]AllProteinsNorm!$A$1:$Q$3226,3,FALSE)</f>
        <v>749574.44205471105</v>
      </c>
      <c r="V1685" s="1">
        <f>VLOOKUP($E1685,[1]AllProteinsNorm!$A$1:$Q$3226,7,FALSE)</f>
        <v>666734.56433392898</v>
      </c>
      <c r="W1685" s="1">
        <f>VLOOKUP($E1685,[1]AllProteinsNorm!$A$1:$Q$3226,9,FALSE)</f>
        <v>651238.66030499502</v>
      </c>
      <c r="X1685" s="1">
        <f>VLOOKUP($E1685,[1]AllProteinsNorm!$A$1:$Q$3226,12,FALSE)</f>
        <v>680620.58808366803</v>
      </c>
      <c r="Y1685" s="29">
        <f>VLOOKUP($E1685,[1]AllProteinsNorm!$A$1:$Q$3226,14,FALSE)</f>
        <v>726177.50139174296</v>
      </c>
      <c r="Z1685" s="25">
        <f t="shared" si="206"/>
        <v>1.2425800590666207</v>
      </c>
      <c r="AA1685" s="1">
        <f t="shared" si="206"/>
        <v>0.80251616644079515</v>
      </c>
      <c r="AB1685" s="1">
        <f t="shared" si="206"/>
        <v>1.0551413133401293</v>
      </c>
      <c r="AC1685" s="1">
        <f t="shared" si="206"/>
        <v>0.84262135253666315</v>
      </c>
      <c r="AD1685" s="1">
        <f t="shared" si="206"/>
        <v>1.0571411086157916</v>
      </c>
      <c r="AE1685" s="1">
        <f t="shared" si="206"/>
        <v>0.87020454070382602</v>
      </c>
      <c r="AF1685" s="1">
        <f t="shared" si="206"/>
        <v>1.0169096993100419</v>
      </c>
      <c r="AG1685" s="1">
        <f t="shared" si="206"/>
        <v>1.1475252829894476</v>
      </c>
      <c r="AH1685" s="1">
        <f t="shared" si="206"/>
        <v>1.0459111994978636</v>
      </c>
      <c r="AI1685" s="1">
        <f t="shared" si="206"/>
        <v>0.97104084347435815</v>
      </c>
      <c r="AJ1685" s="1">
        <f t="shared" si="206"/>
        <v>1.0288274472994046</v>
      </c>
      <c r="AK1685" s="1">
        <f t="shared" si="206"/>
        <v>0.91512567847115744</v>
      </c>
      <c r="AL1685" s="1">
        <f t="shared" si="206"/>
        <v>0.89385679510050353</v>
      </c>
      <c r="AM1685" s="1">
        <f t="shared" si="206"/>
        <v>0.93418492271169173</v>
      </c>
      <c r="AN1685" s="29">
        <f t="shared" si="206"/>
        <v>0.99671400614349581</v>
      </c>
      <c r="AO1685" s="1">
        <f t="shared" si="207"/>
        <v>116989.02343203874</v>
      </c>
      <c r="AP1685" s="1">
        <f t="shared" si="208"/>
        <v>66224.424792268386</v>
      </c>
      <c r="AQ1685" s="29">
        <f t="shared" si="209"/>
        <v>37070.413820110094</v>
      </c>
    </row>
    <row r="1686" spans="1:43" x14ac:dyDescent="0.2">
      <c r="A1686" s="26"/>
      <c r="E1686" s="25" t="s">
        <v>3296</v>
      </c>
      <c r="F1686" s="26" t="s">
        <v>3297</v>
      </c>
      <c r="G1686" s="1">
        <v>0.25047002212224001</v>
      </c>
      <c r="H1686" s="43">
        <v>0.615419766350359</v>
      </c>
      <c r="I1686" s="1">
        <f>VLOOKUP(F1686,'[1]SUSMB vs SHAM all proteins sum'!$B$2:$E$3214,2,FALSE)</f>
        <v>0.465826184474188</v>
      </c>
      <c r="J1686" s="29">
        <f>VLOOKUP(F1686,'[1]SUSMB vs SHAM all proteins sum'!$B$2:$E$3214,3,FALSE)</f>
        <v>0.84961613723392904</v>
      </c>
      <c r="K1686" s="25">
        <f>VLOOKUP($E1686,[1]AllProteinsNorm!$A$1:$Q$3226,4,FALSE)</f>
        <v>27088.1139209334</v>
      </c>
      <c r="L1686" s="1">
        <f>VLOOKUP($E1686,[1]AllProteinsNorm!$A$1:$Q$3226,5,FALSE)</f>
        <v>42567.8418991078</v>
      </c>
      <c r="M1686" s="1">
        <f>VLOOKUP($E1686,[1]AllProteinsNorm!$A$1:$Q$3226,10,FALSE)</f>
        <v>15838.4559123161</v>
      </c>
      <c r="N1686" s="1">
        <f>VLOOKUP($E1686,[1]AllProteinsNorm!$A$1:$Q$3226,11,FALSE)</f>
        <v>36151.531088421398</v>
      </c>
      <c r="O1686" s="1">
        <f>VLOOKUP($E1686,[1]AllProteinsNorm!$A$1:$Q$3226,15,FALSE)</f>
        <v>27434.7866458321</v>
      </c>
      <c r="P1686" s="1">
        <f>VLOOKUP($E1686,[1]AllProteinsNorm!$A$1:$Q$3226,6,FALSE)</f>
        <v>5039.6571787266803</v>
      </c>
      <c r="Q1686" s="1">
        <f>VLOOKUP($E1686,[1]AllProteinsNorm!$A$1:$Q$3226,8,FALSE)</f>
        <v>29619.507441940601</v>
      </c>
      <c r="R1686" s="1">
        <f>VLOOKUP($E1686,[1]AllProteinsNorm!$A$1:$Q$3226,13,FALSE)</f>
        <v>12260.4975324917</v>
      </c>
      <c r="S1686" s="1">
        <f>VLOOKUP($E1686,[1]AllProteinsNorm!$A$1:$Q$3226,16,FALSE)</f>
        <v>28785.6919234911</v>
      </c>
      <c r="T1686" s="1">
        <f>VLOOKUP($E1686,[1]AllProteinsNorm!$A$1:$Q$3226,17,FALSE)</f>
        <v>30352.546523940899</v>
      </c>
      <c r="U1686" s="1">
        <f>VLOOKUP($E1686,[1]AllProteinsNorm!$A$1:$Q$3226,3,FALSE)</f>
        <v>16337.300100415199</v>
      </c>
      <c r="V1686" s="1">
        <f>VLOOKUP($E1686,[1]AllProteinsNorm!$A$1:$Q$3226,7,FALSE)</f>
        <v>23661.216229223799</v>
      </c>
      <c r="W1686" s="1">
        <f>VLOOKUP($E1686,[1]AllProteinsNorm!$A$1:$Q$3226,9,FALSE)</f>
        <v>35944.152960503197</v>
      </c>
      <c r="X1686" s="1">
        <f>VLOOKUP($E1686,[1]AllProteinsNorm!$A$1:$Q$3226,12,FALSE)</f>
        <v>27057.7944974493</v>
      </c>
      <c r="Y1686" s="29">
        <f>VLOOKUP($E1686,[1]AllProteinsNorm!$A$1:$Q$3226,14,FALSE)</f>
        <v>21329.3335979927</v>
      </c>
      <c r="Z1686" s="25">
        <f t="shared" si="206"/>
        <v>0.90850487577605565</v>
      </c>
      <c r="AA1686" s="1">
        <f t="shared" si="206"/>
        <v>1.4276775426109518</v>
      </c>
      <c r="AB1686" s="1">
        <f t="shared" si="206"/>
        <v>0.53120399829621834</v>
      </c>
      <c r="AC1686" s="1">
        <f t="shared" si="206"/>
        <v>1.2124816942393</v>
      </c>
      <c r="AD1686" s="1">
        <f t="shared" si="206"/>
        <v>0.92013188907747445</v>
      </c>
      <c r="AE1686" s="1">
        <f t="shared" si="206"/>
        <v>0.16902443383386445</v>
      </c>
      <c r="AF1686" s="1">
        <f t="shared" si="206"/>
        <v>0.99340496749361562</v>
      </c>
      <c r="AG1686" s="1">
        <f t="shared" si="206"/>
        <v>0.41120329825182572</v>
      </c>
      <c r="AH1686" s="1">
        <f t="shared" si="206"/>
        <v>0.96543973277036299</v>
      </c>
      <c r="AI1686" s="1">
        <f t="shared" si="206"/>
        <v>1.0179902738783846</v>
      </c>
      <c r="AJ1686" s="1">
        <f t="shared" si="206"/>
        <v>0.54793467133101936</v>
      </c>
      <c r="AK1686" s="1">
        <f t="shared" si="206"/>
        <v>0.79357058131792735</v>
      </c>
      <c r="AL1686" s="1">
        <f t="shared" si="206"/>
        <v>1.205526465060446</v>
      </c>
      <c r="AM1686" s="1">
        <f t="shared" si="206"/>
        <v>0.9074879964116811</v>
      </c>
      <c r="AN1686" s="29">
        <f t="shared" si="206"/>
        <v>0.71536186045996553</v>
      </c>
      <c r="AO1686" s="1">
        <f t="shared" si="207"/>
        <v>9068.9768343220603</v>
      </c>
      <c r="AP1686" s="1">
        <f t="shared" si="208"/>
        <v>10519.226676592451</v>
      </c>
      <c r="AQ1686" s="29">
        <f t="shared" si="209"/>
        <v>6545.650025440339</v>
      </c>
    </row>
    <row r="1687" spans="1:43" x14ac:dyDescent="0.2">
      <c r="A1687" s="26"/>
      <c r="E1687" s="25" t="s">
        <v>3298</v>
      </c>
      <c r="F1687" s="26" t="s">
        <v>3299</v>
      </c>
      <c r="G1687" s="1">
        <v>0.61851986852669105</v>
      </c>
      <c r="H1687" s="1">
        <v>0.90440555478047302</v>
      </c>
      <c r="I1687" s="1">
        <f>VLOOKUP(F1687,'[1]SUSMB vs SHAM all proteins sum'!$B$2:$E$3214,2,FALSE)</f>
        <v>0.48690297254037201</v>
      </c>
      <c r="J1687" s="29">
        <f>VLOOKUP(F1687,'[1]SUSMB vs SHAM all proteins sum'!$B$2:$E$3214,3,FALSE)</f>
        <v>0.79507257587718805</v>
      </c>
      <c r="K1687" s="25">
        <f>VLOOKUP($E1687,[1]AllProteinsNorm!$A$1:$Q$3226,4,FALSE)</f>
        <v>52284.683013362897</v>
      </c>
      <c r="L1687" s="1">
        <f>VLOOKUP($E1687,[1]AllProteinsNorm!$A$1:$Q$3226,5,FALSE)</f>
        <v>51808.263105300197</v>
      </c>
      <c r="M1687" s="1">
        <f>VLOOKUP($E1687,[1]AllProteinsNorm!$A$1:$Q$3226,10,FALSE)</f>
        <v>46915.852215154096</v>
      </c>
      <c r="N1687" s="1">
        <f>VLOOKUP($E1687,[1]AllProteinsNorm!$A$1:$Q$3226,11,FALSE)</f>
        <v>40747.085140689902</v>
      </c>
      <c r="O1687" s="1">
        <f>VLOOKUP($E1687,[1]AllProteinsNorm!$A$1:$Q$3226,15,FALSE)</f>
        <v>39982.735721095203</v>
      </c>
      <c r="P1687" s="1">
        <f>VLOOKUP($E1687,[1]AllProteinsNorm!$A$1:$Q$3226,6,FALSE)</f>
        <v>43957.771933039701</v>
      </c>
      <c r="Q1687" s="1">
        <f>VLOOKUP($E1687,[1]AllProteinsNorm!$A$1:$Q$3226,8,FALSE)</f>
        <v>20245.180385108</v>
      </c>
      <c r="R1687" s="1">
        <f>VLOOKUP($E1687,[1]AllProteinsNorm!$A$1:$Q$3226,13,FALSE)</f>
        <v>56158.3828681132</v>
      </c>
      <c r="S1687" s="1">
        <f>VLOOKUP($E1687,[1]AllProteinsNorm!$A$1:$Q$3226,16,FALSE)</f>
        <v>47185.644276340397</v>
      </c>
      <c r="T1687" s="1">
        <f>VLOOKUP($E1687,[1]AllProteinsNorm!$A$1:$Q$3226,17,FALSE)</f>
        <v>53124.698124111797</v>
      </c>
      <c r="U1687" s="1">
        <f>VLOOKUP($E1687,[1]AllProteinsNorm!$A$1:$Q$3226,3,FALSE)</f>
        <v>45848.935966780402</v>
      </c>
      <c r="V1687" s="1">
        <f>VLOOKUP($E1687,[1]AllProteinsNorm!$A$1:$Q$3226,7,FALSE)</f>
        <v>48780.399307430198</v>
      </c>
      <c r="W1687" s="1">
        <f>VLOOKUP($E1687,[1]AllProteinsNorm!$A$1:$Q$3226,9,FALSE)</f>
        <v>52391.244214676502</v>
      </c>
      <c r="X1687" s="1">
        <f>VLOOKUP($E1687,[1]AllProteinsNorm!$A$1:$Q$3226,12,FALSE)</f>
        <v>10663.8230432485</v>
      </c>
      <c r="Y1687" s="29">
        <f>VLOOKUP($E1687,[1]AllProteinsNorm!$A$1:$Q$3226,14,FALSE)</f>
        <v>52644.110133681403</v>
      </c>
      <c r="Z1687" s="25">
        <f t="shared" si="206"/>
        <v>1.1280960246257286</v>
      </c>
      <c r="AA1687" s="1">
        <f t="shared" si="206"/>
        <v>1.1178167731631017</v>
      </c>
      <c r="AB1687" s="1">
        <f t="shared" si="206"/>
        <v>1.0122579563562968</v>
      </c>
      <c r="AC1687" s="1">
        <f t="shared" si="206"/>
        <v>0.87916043692089019</v>
      </c>
      <c r="AD1687" s="1">
        <f t="shared" si="206"/>
        <v>0.86266880893398268</v>
      </c>
      <c r="AE1687" s="1">
        <f t="shared" si="206"/>
        <v>0.94843431978716752</v>
      </c>
      <c r="AF1687" s="1">
        <f t="shared" si="206"/>
        <v>0.43681067176851879</v>
      </c>
      <c r="AG1687" s="1">
        <f t="shared" si="206"/>
        <v>1.2116750989335945</v>
      </c>
      <c r="AH1687" s="1">
        <f t="shared" si="206"/>
        <v>1.0180789986608292</v>
      </c>
      <c r="AI1687" s="1">
        <f t="shared" si="206"/>
        <v>1.1462202180308827</v>
      </c>
      <c r="AJ1687" s="1">
        <f t="shared" si="206"/>
        <v>0.98923813661116522</v>
      </c>
      <c r="AK1687" s="1">
        <f t="shared" si="206"/>
        <v>1.0524874851838226</v>
      </c>
      <c r="AL1687" s="1">
        <f t="shared" si="206"/>
        <v>1.1303951925780424</v>
      </c>
      <c r="AM1687" s="1">
        <f t="shared" si="206"/>
        <v>0.23008299350932845</v>
      </c>
      <c r="AN1687" s="29">
        <f t="shared" si="206"/>
        <v>1.1358510358872551</v>
      </c>
      <c r="AO1687" s="1">
        <f t="shared" si="207"/>
        <v>5239.6177482471257</v>
      </c>
      <c r="AP1687" s="1">
        <f t="shared" si="208"/>
        <v>12692.026845770348</v>
      </c>
      <c r="AQ1687" s="29">
        <f t="shared" si="209"/>
        <v>15899.67019697005</v>
      </c>
    </row>
    <row r="1688" spans="1:43" x14ac:dyDescent="0.2">
      <c r="A1688" s="26"/>
      <c r="E1688" s="25" t="s">
        <v>145</v>
      </c>
      <c r="F1688" s="26" t="s">
        <v>146</v>
      </c>
      <c r="G1688" s="43">
        <v>3.0620481106431501E-2</v>
      </c>
      <c r="H1688" s="43">
        <v>2.5284972717707701</v>
      </c>
      <c r="I1688" s="1">
        <f>VLOOKUP(F1688,'[1]SUSMB vs SHAM all proteins sum'!$B$2:$E$3214,2,FALSE)</f>
        <v>0.91329799115559196</v>
      </c>
      <c r="J1688" s="29">
        <f>VLOOKUP(F1688,'[1]SUSMB vs SHAM all proteins sum'!$B$2:$E$3214,3,FALSE)</f>
        <v>1.0568284491800299</v>
      </c>
      <c r="K1688" s="25">
        <f>VLOOKUP($E1688,[1]AllProteinsNorm!$A$1:$Q$3226,4,FALSE)</f>
        <v>11860.140644454699</v>
      </c>
      <c r="L1688" s="1">
        <f>VLOOKUP($E1688,[1]AllProteinsNorm!$A$1:$Q$3226,5,FALSE)</f>
        <v>38645.745710564501</v>
      </c>
      <c r="M1688" s="1">
        <f>VLOOKUP($E1688,[1]AllProteinsNorm!$A$1:$Q$3226,10,FALSE)</f>
        <v>16802.8269063548</v>
      </c>
      <c r="N1688" s="1">
        <f>VLOOKUP($E1688,[1]AllProteinsNorm!$A$1:$Q$3226,11,FALSE)</f>
        <v>33845.5201556377</v>
      </c>
      <c r="O1688" s="1">
        <f>VLOOKUP($E1688,[1]AllProteinsNorm!$A$1:$Q$3226,15,FALSE)</f>
        <v>22677.066509517801</v>
      </c>
      <c r="P1688" s="1">
        <f>VLOOKUP($E1688,[1]AllProteinsNorm!$A$1:$Q$3226,6,FALSE)</f>
        <v>46936.518806075001</v>
      </c>
      <c r="Q1688" s="1">
        <f>VLOOKUP($E1688,[1]AllProteinsNorm!$A$1:$Q$3226,8,FALSE)</f>
        <v>172074.88622006899</v>
      </c>
      <c r="R1688" s="1">
        <f>VLOOKUP($E1688,[1]AllProteinsNorm!$A$1:$Q$3226,13,FALSE)</f>
        <v>38044.839187602003</v>
      </c>
      <c r="S1688" s="1">
        <f>VLOOKUP($E1688,[1]AllProteinsNorm!$A$1:$Q$3226,16,FALSE)</f>
        <v>47662.827561048303</v>
      </c>
      <c r="T1688" s="1">
        <f>VLOOKUP($E1688,[1]AllProteinsNorm!$A$1:$Q$3226,17,FALSE)</f>
        <v>41712.908791010203</v>
      </c>
      <c r="U1688" s="1">
        <f>VLOOKUP($E1688,[1]AllProteinsNorm!$A$1:$Q$3226,3,FALSE)</f>
        <v>44360.769672874601</v>
      </c>
      <c r="V1688" s="1">
        <f>VLOOKUP($E1688,[1]AllProteinsNorm!$A$1:$Q$3226,7,FALSE)</f>
        <v>33430.447036665697</v>
      </c>
      <c r="W1688" s="1">
        <f>VLOOKUP($E1688,[1]AllProteinsNorm!$A$1:$Q$3226,9,FALSE)</f>
        <v>4649.0596074909399</v>
      </c>
      <c r="X1688" s="1">
        <f>VLOOKUP($E1688,[1]AllProteinsNorm!$A$1:$Q$3226,12,FALSE)</f>
        <v>20641.843124057799</v>
      </c>
      <c r="Y1688" s="29">
        <f>VLOOKUP($E1688,[1]AllProteinsNorm!$A$1:$Q$3226,14,FALSE)</f>
        <v>54755.7315372472</v>
      </c>
      <c r="Z1688" s="25">
        <f t="shared" si="206"/>
        <v>0.47888299046733152</v>
      </c>
      <c r="AA1688" s="1">
        <f t="shared" si="206"/>
        <v>1.5604191239813139</v>
      </c>
      <c r="AB1688" s="1">
        <f t="shared" si="206"/>
        <v>0.67845637235190559</v>
      </c>
      <c r="AC1688" s="1">
        <f t="shared" si="206"/>
        <v>1.3665979512335986</v>
      </c>
      <c r="AD1688" s="1">
        <f t="shared" si="206"/>
        <v>0.91564356196585028</v>
      </c>
      <c r="AE1688" s="1">
        <f t="shared" si="206"/>
        <v>1.8951799276080832</v>
      </c>
      <c r="AF1688" s="1">
        <f t="shared" si="206"/>
        <v>6.9479560628921346</v>
      </c>
      <c r="AG1688" s="1">
        <f t="shared" si="206"/>
        <v>1.536156012662971</v>
      </c>
      <c r="AH1688" s="1">
        <f t="shared" si="206"/>
        <v>1.9245064692580629</v>
      </c>
      <c r="AI1688" s="1">
        <f t="shared" si="206"/>
        <v>1.684263543052481</v>
      </c>
      <c r="AJ1688" s="1">
        <f t="shared" si="206"/>
        <v>1.7911775818873881</v>
      </c>
      <c r="AK1688" s="1">
        <f t="shared" si="206"/>
        <v>1.3498383307168849</v>
      </c>
      <c r="AL1688" s="1">
        <f t="shared" si="206"/>
        <v>0.18771746764546923</v>
      </c>
      <c r="AM1688" s="1">
        <f t="shared" si="206"/>
        <v>0.83346630198927241</v>
      </c>
      <c r="AN1688" s="29">
        <f t="shared" si="206"/>
        <v>2.210900296198715</v>
      </c>
      <c r="AO1688" s="1">
        <f t="shared" si="207"/>
        <v>10093.780277584126</v>
      </c>
      <c r="AP1688" s="1">
        <f t="shared" si="208"/>
        <v>51514.85516482676</v>
      </c>
      <c r="AQ1688" s="29">
        <f t="shared" si="209"/>
        <v>17600.027350663688</v>
      </c>
    </row>
    <row r="1689" spans="1:43" x14ac:dyDescent="0.2">
      <c r="A1689" s="26"/>
      <c r="E1689" s="25" t="s">
        <v>3300</v>
      </c>
      <c r="F1689" s="26" t="s">
        <v>3301</v>
      </c>
      <c r="G1689" s="1">
        <v>0.46938571960186498</v>
      </c>
      <c r="H1689" s="1">
        <v>1.3327183403048199</v>
      </c>
      <c r="I1689" s="1">
        <f>VLOOKUP(F1689,'[1]SUSMB vs SHAM all proteins sum'!$B$2:$E$3214,2,FALSE)</f>
        <v>0.823662631160887</v>
      </c>
      <c r="J1689" s="29">
        <f>VLOOKUP(F1689,'[1]SUSMB vs SHAM all proteins sum'!$B$2:$E$3214,3,FALSE)</f>
        <v>0.90839870797067301</v>
      </c>
      <c r="K1689" s="25">
        <f>VLOOKUP($E1689,[1]AllProteinsNorm!$A$1:$Q$3226,4,FALSE)</f>
        <v>81127.001530492998</v>
      </c>
      <c r="L1689" s="1">
        <f>VLOOKUP($E1689,[1]AllProteinsNorm!$A$1:$Q$3226,5,FALSE)</f>
        <v>9743.6003071053001</v>
      </c>
      <c r="M1689" s="1">
        <f>VLOOKUP($E1689,[1]AllProteinsNorm!$A$1:$Q$3226,10,FALSE)</f>
        <v>57823.937358261399</v>
      </c>
      <c r="N1689" s="1">
        <f>VLOOKUP($E1689,[1]AllProteinsNorm!$A$1:$Q$3226,11,FALSE)</f>
        <v>45447.252017130399</v>
      </c>
      <c r="O1689" s="1">
        <f>VLOOKUP($E1689,[1]AllProteinsNorm!$A$1:$Q$3226,15,FALSE)</f>
        <v>33196.588793732299</v>
      </c>
      <c r="P1689" s="1">
        <f>VLOOKUP($E1689,[1]AllProteinsNorm!$A$1:$Q$3226,6,FALSE)</f>
        <v>40019.2344509002</v>
      </c>
      <c r="Q1689" s="1">
        <f>VLOOKUP($E1689,[1]AllProteinsNorm!$A$1:$Q$3226,8,FALSE)</f>
        <v>71079.092098713401</v>
      </c>
      <c r="R1689" s="1">
        <f>VLOOKUP($E1689,[1]AllProteinsNorm!$A$1:$Q$3226,13,FALSE)</f>
        <v>51494.200724095499</v>
      </c>
      <c r="S1689" s="1">
        <f>VLOOKUP($E1689,[1]AllProteinsNorm!$A$1:$Q$3226,16,FALSE)</f>
        <v>41395.375677401797</v>
      </c>
      <c r="T1689" s="1">
        <f>VLOOKUP($E1689,[1]AllProteinsNorm!$A$1:$Q$3226,17,FALSE)</f>
        <v>47815.060142732596</v>
      </c>
      <c r="U1689" s="1">
        <f>VLOOKUP($E1689,[1]AllProteinsNorm!$A$1:$Q$3226,3,FALSE)</f>
        <v>40496.465006910003</v>
      </c>
      <c r="V1689" s="1">
        <f>VLOOKUP($E1689,[1]AllProteinsNorm!$A$1:$Q$3226,7,FALSE)</f>
        <v>17471.7040360024</v>
      </c>
      <c r="W1689" s="1">
        <f>VLOOKUP($E1689,[1]AllProteinsNorm!$A$1:$Q$3226,9,FALSE)</f>
        <v>26272.389798873399</v>
      </c>
      <c r="X1689" s="1">
        <f>VLOOKUP($E1689,[1]AllProteinsNorm!$A$1:$Q$3226,12,FALSE)</f>
        <v>56687.522759369698</v>
      </c>
      <c r="Y1689" s="29">
        <f>VLOOKUP($E1689,[1]AllProteinsNorm!$A$1:$Q$3226,14,FALSE)</f>
        <v>40479.6487500804</v>
      </c>
      <c r="Z1689" s="25">
        <f t="shared" ref="Z1689:AN1705" si="210">K1689/AVERAGE($K1689:$O1689)</f>
        <v>1.7842786054887447</v>
      </c>
      <c r="AA1689" s="1">
        <f t="shared" si="210"/>
        <v>0.21429730225967963</v>
      </c>
      <c r="AB1689" s="1">
        <f t="shared" si="210"/>
        <v>1.2717592462071636</v>
      </c>
      <c r="AC1689" s="1">
        <f t="shared" si="210"/>
        <v>0.99955080210799696</v>
      </c>
      <c r="AD1689" s="1">
        <f t="shared" si="210"/>
        <v>0.73011404393641488</v>
      </c>
      <c r="AE1689" s="1">
        <f t="shared" si="210"/>
        <v>0.88016890174278606</v>
      </c>
      <c r="AF1689" s="1">
        <f t="shared" si="210"/>
        <v>1.5632884358684089</v>
      </c>
      <c r="AG1689" s="1">
        <f t="shared" si="210"/>
        <v>1.1325452552836177</v>
      </c>
      <c r="AH1689" s="1">
        <f t="shared" si="210"/>
        <v>0.91043526561985999</v>
      </c>
      <c r="AI1689" s="1">
        <f t="shared" si="210"/>
        <v>1.0516275373590396</v>
      </c>
      <c r="AJ1689" s="1">
        <f t="shared" si="210"/>
        <v>0.89066494196256085</v>
      </c>
      <c r="AK1689" s="1">
        <f t="shared" si="210"/>
        <v>0.38426648495264554</v>
      </c>
      <c r="AL1689" s="1">
        <f t="shared" si="210"/>
        <v>0.57782565790467333</v>
      </c>
      <c r="AM1689" s="1">
        <f t="shared" si="210"/>
        <v>1.2467653450704945</v>
      </c>
      <c r="AN1689" s="29">
        <f t="shared" si="210"/>
        <v>0.89029509115186389</v>
      </c>
      <c r="AO1689" s="1">
        <f t="shared" si="207"/>
        <v>23879.088234343901</v>
      </c>
      <c r="AP1689" s="1">
        <f t="shared" si="208"/>
        <v>11174.433562247312</v>
      </c>
      <c r="AQ1689" s="29">
        <f t="shared" si="209"/>
        <v>13459.47145327852</v>
      </c>
    </row>
    <row r="1690" spans="1:43" x14ac:dyDescent="0.2">
      <c r="A1690" s="26"/>
      <c r="E1690" s="25" t="s">
        <v>3302</v>
      </c>
      <c r="F1690" s="26" t="s">
        <v>3303</v>
      </c>
      <c r="G1690" s="1">
        <v>0.99480588365141698</v>
      </c>
      <c r="H1690" s="1">
        <v>1.0016693457855399</v>
      </c>
      <c r="I1690" s="1">
        <f>VLOOKUP(F1690,'[1]SUSMB vs SHAM all proteins sum'!$B$2:$E$3214,2,FALSE)</f>
        <v>6.9235694736315495E-2</v>
      </c>
      <c r="J1690" s="29">
        <f>VLOOKUP(F1690,'[1]SUSMB vs SHAM all proteins sum'!$B$2:$E$3214,3,FALSE)</f>
        <v>1.5441905431414999</v>
      </c>
      <c r="K1690" s="25">
        <f>VLOOKUP($E1690,[1]AllProteinsNorm!$A$1:$Q$3226,4,FALSE)</f>
        <v>50724.808258901103</v>
      </c>
      <c r="L1690" s="1">
        <f>VLOOKUP($E1690,[1]AllProteinsNorm!$A$1:$Q$3226,5,FALSE)</f>
        <v>79101.266162850094</v>
      </c>
      <c r="M1690" s="1">
        <f>VLOOKUP($E1690,[1]AllProteinsNorm!$A$1:$Q$3226,10,FALSE)</f>
        <v>82136.300548415296</v>
      </c>
      <c r="N1690" s="1">
        <f>VLOOKUP($E1690,[1]AllProteinsNorm!$A$1:$Q$3226,11,FALSE)</f>
        <v>79497.507486454793</v>
      </c>
      <c r="O1690" s="1">
        <f>VLOOKUP($E1690,[1]AllProteinsNorm!$A$1:$Q$3226,15,FALSE)</f>
        <v>78640.883010809499</v>
      </c>
      <c r="P1690" s="1">
        <f>VLOOKUP($E1690,[1]AllProteinsNorm!$A$1:$Q$3226,6,FALSE)</f>
        <v>43517.630124237701</v>
      </c>
      <c r="Q1690" s="1">
        <f>VLOOKUP($E1690,[1]AllProteinsNorm!$A$1:$Q$3226,8,FALSE)</f>
        <v>70002.931876858798</v>
      </c>
      <c r="R1690" s="1">
        <f>VLOOKUP($E1690,[1]AllProteinsNorm!$A$1:$Q$3226,13,FALSE)</f>
        <v>173209.11912215099</v>
      </c>
      <c r="S1690" s="1">
        <f>VLOOKUP($E1690,[1]AllProteinsNorm!$A$1:$Q$3226,16,FALSE)</f>
        <v>59348.406323999501</v>
      </c>
      <c r="T1690" s="1">
        <f>VLOOKUP($E1690,[1]AllProteinsNorm!$A$1:$Q$3226,17,FALSE)</f>
        <v>66343.979234811704</v>
      </c>
      <c r="U1690" s="1">
        <f>VLOOKUP($E1690,[1]AllProteinsNorm!$A$1:$Q$3226,3,FALSE)</f>
        <v>81429.713463084801</v>
      </c>
      <c r="V1690" s="1">
        <f>VLOOKUP($E1690,[1]AllProteinsNorm!$A$1:$Q$3226,7,FALSE)</f>
        <v>84356.894429469598</v>
      </c>
      <c r="W1690" s="1">
        <f>VLOOKUP($E1690,[1]AllProteinsNorm!$A$1:$Q$3226,9,FALSE)</f>
        <v>84960.771230247701</v>
      </c>
      <c r="X1690" s="1">
        <f>VLOOKUP($E1690,[1]AllProteinsNorm!$A$1:$Q$3226,12,FALSE)</f>
        <v>197071.328474824</v>
      </c>
      <c r="Y1690" s="29">
        <f>VLOOKUP($E1690,[1]AllProteinsNorm!$A$1:$Q$3226,14,FALSE)</f>
        <v>157289.57661435299</v>
      </c>
      <c r="Z1690" s="25">
        <f t="shared" si="210"/>
        <v>0.68528375231589378</v>
      </c>
      <c r="AA1690" s="1">
        <f t="shared" si="210"/>
        <v>1.0686449954101904</v>
      </c>
      <c r="AB1690" s="1">
        <f t="shared" si="210"/>
        <v>1.1096478069246709</v>
      </c>
      <c r="AC1690" s="1">
        <f t="shared" si="210"/>
        <v>1.0739981500180207</v>
      </c>
      <c r="AD1690" s="1">
        <f t="shared" si="210"/>
        <v>1.0624252953312248</v>
      </c>
      <c r="AE1690" s="1">
        <f t="shared" si="210"/>
        <v>0.58791597025307019</v>
      </c>
      <c r="AF1690" s="1">
        <f t="shared" si="210"/>
        <v>0.94572800718807382</v>
      </c>
      <c r="AG1690" s="1">
        <f t="shared" si="210"/>
        <v>2.3400264912096431</v>
      </c>
      <c r="AH1690" s="1">
        <f t="shared" si="210"/>
        <v>0.80178713287776515</v>
      </c>
      <c r="AI1690" s="1">
        <f t="shared" si="210"/>
        <v>0.89629616343836016</v>
      </c>
      <c r="AJ1690" s="1">
        <f t="shared" si="210"/>
        <v>1.10010193251344</v>
      </c>
      <c r="AK1690" s="1">
        <f t="shared" si="210"/>
        <v>1.1396476622106999</v>
      </c>
      <c r="AL1690" s="1">
        <f t="shared" si="210"/>
        <v>1.1478059377010981</v>
      </c>
      <c r="AM1690" s="1">
        <f t="shared" si="210"/>
        <v>2.6624009845795156</v>
      </c>
      <c r="AN1690" s="29">
        <f t="shared" si="210"/>
        <v>2.124956110475738</v>
      </c>
      <c r="AO1690" s="1">
        <f t="shared" si="207"/>
        <v>11710.808739033062</v>
      </c>
      <c r="AP1690" s="1">
        <f t="shared" si="208"/>
        <v>46262.205409394752</v>
      </c>
      <c r="AQ1690" s="29">
        <f t="shared" si="209"/>
        <v>47562.861172273035</v>
      </c>
    </row>
    <row r="1691" spans="1:43" x14ac:dyDescent="0.2">
      <c r="A1691" s="26"/>
      <c r="E1691" s="25" t="s">
        <v>3304</v>
      </c>
      <c r="F1691" s="26" t="s">
        <v>3305</v>
      </c>
      <c r="G1691" s="1">
        <v>0.65057257161053395</v>
      </c>
      <c r="H1691" s="1">
        <v>0.97034567077768497</v>
      </c>
      <c r="I1691" s="1">
        <f>VLOOKUP(F1691,'[1]SUSMB vs SHAM all proteins sum'!$B$2:$E$3214,2,FALSE)</f>
        <v>0.52225579582661896</v>
      </c>
      <c r="J1691" s="29">
        <f>VLOOKUP(F1691,'[1]SUSMB vs SHAM all proteins sum'!$B$2:$E$3214,3,FALSE)</f>
        <v>1.0505450114477499</v>
      </c>
      <c r="K1691" s="25">
        <f>VLOOKUP($E1691,[1]AllProteinsNorm!$A$1:$Q$3226,4,FALSE)</f>
        <v>639432.10067948198</v>
      </c>
      <c r="L1691" s="1">
        <f>VLOOKUP($E1691,[1]AllProteinsNorm!$A$1:$Q$3226,5,FALSE)</f>
        <v>498751.08002489299</v>
      </c>
      <c r="M1691" s="1">
        <f>VLOOKUP($E1691,[1]AllProteinsNorm!$A$1:$Q$3226,10,FALSE)</f>
        <v>516571.03323670803</v>
      </c>
      <c r="N1691" s="1">
        <f>VLOOKUP($E1691,[1]AllProteinsNorm!$A$1:$Q$3226,11,FALSE)</f>
        <v>607802.36593835498</v>
      </c>
      <c r="O1691" s="1">
        <f>VLOOKUP($E1691,[1]AllProteinsNorm!$A$1:$Q$3226,15,FALSE)</f>
        <v>569586.71186706703</v>
      </c>
      <c r="P1691" s="1">
        <f>VLOOKUP($E1691,[1]AllProteinsNorm!$A$1:$Q$3226,6,FALSE)</f>
        <v>610347.18657666899</v>
      </c>
      <c r="Q1691" s="1">
        <f>VLOOKUP($E1691,[1]AllProteinsNorm!$A$1:$Q$3226,8,FALSE)</f>
        <v>504339.43752316799</v>
      </c>
      <c r="R1691" s="1">
        <f>VLOOKUP($E1691,[1]AllProteinsNorm!$A$1:$Q$3226,13,FALSE)</f>
        <v>587903.58262616303</v>
      </c>
      <c r="S1691" s="1">
        <f>VLOOKUP($E1691,[1]AllProteinsNorm!$A$1:$Q$3226,16,FALSE)</f>
        <v>487021.54002289101</v>
      </c>
      <c r="T1691" s="1">
        <f>VLOOKUP($E1691,[1]AllProteinsNorm!$A$1:$Q$3226,17,FALSE)</f>
        <v>556684.05029713095</v>
      </c>
      <c r="U1691" s="1">
        <f>VLOOKUP($E1691,[1]AllProteinsNorm!$A$1:$Q$3226,3,FALSE)</f>
        <v>482022.126235681</v>
      </c>
      <c r="V1691" s="1">
        <f>VLOOKUP($E1691,[1]AllProteinsNorm!$A$1:$Q$3226,7,FALSE)</f>
        <v>591227.83970329096</v>
      </c>
      <c r="W1691" s="1">
        <f>VLOOKUP($E1691,[1]AllProteinsNorm!$A$1:$Q$3226,9,FALSE)</f>
        <v>593536.39637463796</v>
      </c>
      <c r="X1691" s="1">
        <f>VLOOKUP($E1691,[1]AllProteinsNorm!$A$1:$Q$3226,12,FALSE)</f>
        <v>646793.24634161498</v>
      </c>
      <c r="Y1691" s="29">
        <f>VLOOKUP($E1691,[1]AllProteinsNorm!$A$1:$Q$3226,14,FALSE)</f>
        <v>667066.62257790705</v>
      </c>
      <c r="Z1691" s="25">
        <f t="shared" si="210"/>
        <v>1.1288837371734144</v>
      </c>
      <c r="AA1691" s="1">
        <f t="shared" si="210"/>
        <v>0.8805187955679441</v>
      </c>
      <c r="AB1691" s="1">
        <f t="shared" si="210"/>
        <v>0.91197898556565071</v>
      </c>
      <c r="AC1691" s="1">
        <f t="shared" si="210"/>
        <v>1.073043104333079</v>
      </c>
      <c r="AD1691" s="1">
        <f t="shared" si="210"/>
        <v>1.0055753773599121</v>
      </c>
      <c r="AE1691" s="1">
        <f t="shared" si="210"/>
        <v>1.0775358513027156</v>
      </c>
      <c r="AF1691" s="1">
        <f t="shared" si="210"/>
        <v>0.89038474676215218</v>
      </c>
      <c r="AG1691" s="1">
        <f t="shared" si="210"/>
        <v>1.037912849147578</v>
      </c>
      <c r="AH1691" s="1">
        <f t="shared" si="210"/>
        <v>0.8598109097131138</v>
      </c>
      <c r="AI1691" s="1">
        <f t="shared" si="210"/>
        <v>0.98279640708757932</v>
      </c>
      <c r="AJ1691" s="1">
        <f t="shared" si="210"/>
        <v>0.85098470766009726</v>
      </c>
      <c r="AK1691" s="1">
        <f t="shared" si="210"/>
        <v>1.0437816501486001</v>
      </c>
      <c r="AL1691" s="1">
        <f t="shared" si="210"/>
        <v>1.0478572855129451</v>
      </c>
      <c r="AM1691" s="1">
        <f t="shared" si="210"/>
        <v>1.1418794526154703</v>
      </c>
      <c r="AN1691" s="29">
        <f t="shared" si="210"/>
        <v>1.1776710319034482</v>
      </c>
      <c r="AO1691" s="1">
        <f t="shared" si="207"/>
        <v>53136.234272793401</v>
      </c>
      <c r="AP1691" s="1">
        <f t="shared" si="208"/>
        <v>47268.531170063638</v>
      </c>
      <c r="AQ1691" s="29">
        <f t="shared" si="209"/>
        <v>64265.284190058512</v>
      </c>
    </row>
    <row r="1692" spans="1:43" x14ac:dyDescent="0.2">
      <c r="A1692" s="26"/>
      <c r="E1692" s="25" t="s">
        <v>3306</v>
      </c>
      <c r="F1692" s="26" t="s">
        <v>3307</v>
      </c>
      <c r="G1692" s="1">
        <v>0.11978723368595399</v>
      </c>
      <c r="H1692" s="1">
        <v>1.10572140727456</v>
      </c>
      <c r="I1692" s="1">
        <f>VLOOKUP(F1692,'[1]SUSMB vs SHAM all proteins sum'!$B$2:$E$3214,2,FALSE)</f>
        <v>0.223054886122903</v>
      </c>
      <c r="J1692" s="29">
        <f>VLOOKUP(F1692,'[1]SUSMB vs SHAM all proteins sum'!$B$2:$E$3214,3,FALSE)</f>
        <v>1.07375361948153</v>
      </c>
      <c r="K1692" s="25">
        <f>VLOOKUP($E1692,[1]AllProteinsNorm!$A$1:$Q$3226,4,FALSE)</f>
        <v>823520.14603343897</v>
      </c>
      <c r="L1692" s="1">
        <f>VLOOKUP($E1692,[1]AllProteinsNorm!$A$1:$Q$3226,5,FALSE)</f>
        <v>807526.33772675495</v>
      </c>
      <c r="M1692" s="1">
        <f>VLOOKUP($E1692,[1]AllProteinsNorm!$A$1:$Q$3226,10,FALSE)</f>
        <v>966760.68172364903</v>
      </c>
      <c r="N1692" s="1">
        <f>VLOOKUP($E1692,[1]AllProteinsNorm!$A$1:$Q$3226,11,FALSE)</f>
        <v>911859.09866369597</v>
      </c>
      <c r="O1692" s="1">
        <f>VLOOKUP($E1692,[1]AllProteinsNorm!$A$1:$Q$3226,15,FALSE)</f>
        <v>986804.23391697602</v>
      </c>
      <c r="P1692" s="1">
        <f>VLOOKUP($E1692,[1]AllProteinsNorm!$A$1:$Q$3226,6,FALSE)</f>
        <v>861712.67740442802</v>
      </c>
      <c r="Q1692" s="1">
        <f>VLOOKUP($E1692,[1]AllProteinsNorm!$A$1:$Q$3226,8,FALSE)</f>
        <v>1099927.3815455299</v>
      </c>
      <c r="R1692" s="1">
        <f>VLOOKUP($E1692,[1]AllProteinsNorm!$A$1:$Q$3226,13,FALSE)</f>
        <v>1017672.4379113599</v>
      </c>
      <c r="S1692" s="1">
        <f>VLOOKUP($E1692,[1]AllProteinsNorm!$A$1:$Q$3226,16,FALSE)</f>
        <v>963765.85944072204</v>
      </c>
      <c r="T1692" s="1">
        <f>VLOOKUP($E1692,[1]AllProteinsNorm!$A$1:$Q$3226,17,FALSE)</f>
        <v>1028563.68367621</v>
      </c>
      <c r="U1692" s="1">
        <f>VLOOKUP($E1692,[1]AllProteinsNorm!$A$1:$Q$3226,3,FALSE)</f>
        <v>843101.04538899101</v>
      </c>
      <c r="V1692" s="1">
        <f>VLOOKUP($E1692,[1]AllProteinsNorm!$A$1:$Q$3226,7,FALSE)</f>
        <v>976855.04708023602</v>
      </c>
      <c r="W1692" s="1">
        <f>VLOOKUP($E1692,[1]AllProteinsNorm!$A$1:$Q$3226,9,FALSE)</f>
        <v>980546.54518453195</v>
      </c>
      <c r="X1692" s="1">
        <f>VLOOKUP($E1692,[1]AllProteinsNorm!$A$1:$Q$3226,12,FALSE)</f>
        <v>1041454.1141781399</v>
      </c>
      <c r="Y1692" s="29">
        <f>VLOOKUP($E1692,[1]AllProteinsNorm!$A$1:$Q$3226,14,FALSE)</f>
        <v>981779.00546097895</v>
      </c>
      <c r="Z1692" s="25">
        <f t="shared" si="210"/>
        <v>0.91574063077687196</v>
      </c>
      <c r="AA1692" s="1">
        <f t="shared" si="210"/>
        <v>0.89795578340206039</v>
      </c>
      <c r="AB1692" s="1">
        <f t="shared" si="210"/>
        <v>1.0750217110729257</v>
      </c>
      <c r="AC1692" s="1">
        <f t="shared" si="210"/>
        <v>1.0139720688217586</v>
      </c>
      <c r="AD1692" s="1">
        <f t="shared" si="210"/>
        <v>1.0973098059263831</v>
      </c>
      <c r="AE1692" s="1">
        <f t="shared" si="210"/>
        <v>0.95821008697304721</v>
      </c>
      <c r="AF1692" s="1">
        <f t="shared" si="210"/>
        <v>1.2231008543467465</v>
      </c>
      <c r="AG1692" s="1">
        <f t="shared" si="210"/>
        <v>1.1316347325634764</v>
      </c>
      <c r="AH1692" s="1">
        <f t="shared" si="210"/>
        <v>1.0716915187763052</v>
      </c>
      <c r="AI1692" s="1">
        <f t="shared" si="210"/>
        <v>1.1437456157212089</v>
      </c>
      <c r="AJ1692" s="1">
        <f t="shared" si="210"/>
        <v>0.93751426341160238</v>
      </c>
      <c r="AK1692" s="1">
        <f t="shared" si="210"/>
        <v>1.0862464765427891</v>
      </c>
      <c r="AL1692" s="1">
        <f t="shared" si="210"/>
        <v>1.0903513607023594</v>
      </c>
      <c r="AM1692" s="1">
        <f t="shared" si="210"/>
        <v>1.1580795588744872</v>
      </c>
      <c r="AN1692" s="29">
        <f t="shared" si="210"/>
        <v>1.0917218359195073</v>
      </c>
      <c r="AO1692" s="1">
        <f t="shared" si="207"/>
        <v>72843.19689775414</v>
      </c>
      <c r="AP1692" s="1">
        <f t="shared" si="208"/>
        <v>79232.748813648563</v>
      </c>
      <c r="AQ1692" s="29">
        <f t="shared" si="209"/>
        <v>65372.837296242935</v>
      </c>
    </row>
    <row r="1693" spans="1:43" x14ac:dyDescent="0.2">
      <c r="A1693" s="26"/>
      <c r="E1693" s="25" t="s">
        <v>3308</v>
      </c>
      <c r="F1693" s="26" t="s">
        <v>3309</v>
      </c>
      <c r="G1693" s="1">
        <v>0.677703890697541</v>
      </c>
      <c r="H1693" s="1">
        <v>0.80201709618877803</v>
      </c>
      <c r="I1693" s="1">
        <f>VLOOKUP(F1693,'[1]SUSMB vs SHAM all proteins sum'!$B$2:$E$3214,2,FALSE)</f>
        <v>0.84494114396317399</v>
      </c>
      <c r="J1693" s="29">
        <f>VLOOKUP(F1693,'[1]SUSMB vs SHAM all proteins sum'!$B$2:$E$3214,3,FALSE)</f>
        <v>1.0980543060574099</v>
      </c>
      <c r="K1693" s="25">
        <f>VLOOKUP($E1693,[1]AllProteinsNorm!$A$1:$Q$3226,4,FALSE)</f>
        <v>25715.487879754601</v>
      </c>
      <c r="L1693" s="1">
        <f>VLOOKUP($E1693,[1]AllProteinsNorm!$A$1:$Q$3226,5,FALSE)</f>
        <v>8483.7499373192695</v>
      </c>
      <c r="M1693" s="1">
        <f>VLOOKUP($E1693,[1]AllProteinsNorm!$A$1:$Q$3226,10,FALSE)</f>
        <v>42682.674303993001</v>
      </c>
      <c r="N1693" s="1">
        <f>VLOOKUP($E1693,[1]AllProteinsNorm!$A$1:$Q$3226,11,FALSE)</f>
        <v>32344.8941842637</v>
      </c>
      <c r="O1693" s="1">
        <f>VLOOKUP($E1693,[1]AllProteinsNorm!$A$1:$Q$3226,15,FALSE)</f>
        <v>39007.840686945397</v>
      </c>
      <c r="P1693" s="1">
        <f>VLOOKUP($E1693,[1]AllProteinsNorm!$A$1:$Q$3226,6,FALSE)</f>
        <v>38975.547954239897</v>
      </c>
      <c r="Q1693" s="1">
        <f>VLOOKUP($E1693,[1]AllProteinsNorm!$A$1:$Q$3226,8,FALSE)</f>
        <v>4173.7843622099199</v>
      </c>
      <c r="R1693" s="1">
        <f>VLOOKUP($E1693,[1]AllProteinsNorm!$A$1:$Q$3226,13,FALSE)</f>
        <v>42616.879235100903</v>
      </c>
      <c r="S1693" s="1">
        <f>VLOOKUP($E1693,[1]AllProteinsNorm!$A$1:$Q$3226,16,FALSE)</f>
        <v>24078.807942971202</v>
      </c>
      <c r="T1693" s="1">
        <f>VLOOKUP($E1693,[1]AllProteinsNorm!$A$1:$Q$3226,17,FALSE)</f>
        <v>23354.5315758707</v>
      </c>
      <c r="U1693" s="1">
        <f>VLOOKUP($E1693,[1]AllProteinsNorm!$A$1:$Q$3226,3,FALSE)</f>
        <v>45642.275896742503</v>
      </c>
      <c r="V1693" s="1">
        <f>VLOOKUP($E1693,[1]AllProteinsNorm!$A$1:$Q$3226,7,FALSE)</f>
        <v>6959.8904873572001</v>
      </c>
      <c r="W1693" s="1">
        <f>VLOOKUP($E1693,[1]AllProteinsNorm!$A$1:$Q$3226,9,FALSE)</f>
        <v>45821.005757466897</v>
      </c>
      <c r="X1693" s="1">
        <f>VLOOKUP($E1693,[1]AllProteinsNorm!$A$1:$Q$3226,12,FALSE)</f>
        <v>31491.984858617499</v>
      </c>
      <c r="Y1693" s="29">
        <f>VLOOKUP($E1693,[1]AllProteinsNorm!$A$1:$Q$3226,14,FALSE)</f>
        <v>40914.442900196998</v>
      </c>
      <c r="Z1693" s="25">
        <f t="shared" si="210"/>
        <v>0.86739127462874976</v>
      </c>
      <c r="AA1693" s="1">
        <f t="shared" si="210"/>
        <v>0.28615948125006602</v>
      </c>
      <c r="AB1693" s="1">
        <f t="shared" si="210"/>
        <v>1.4396996643509752</v>
      </c>
      <c r="AC1693" s="1">
        <f t="shared" si="210"/>
        <v>1.0910031777506473</v>
      </c>
      <c r="AD1693" s="1">
        <f t="shared" si="210"/>
        <v>1.3157464020195622</v>
      </c>
      <c r="AE1693" s="1">
        <f t="shared" si="210"/>
        <v>1.3146571582644504</v>
      </c>
      <c r="AF1693" s="1">
        <f t="shared" si="210"/>
        <v>0.14078302363506834</v>
      </c>
      <c r="AG1693" s="1">
        <f t="shared" si="210"/>
        <v>1.4374803765452193</v>
      </c>
      <c r="AH1693" s="1">
        <f t="shared" si="210"/>
        <v>0.81218555956846827</v>
      </c>
      <c r="AI1693" s="1">
        <f t="shared" si="210"/>
        <v>0.78775549609153217</v>
      </c>
      <c r="AJ1693" s="1">
        <f t="shared" si="210"/>
        <v>1.5395279316555723</v>
      </c>
      <c r="AK1693" s="1">
        <f t="shared" si="210"/>
        <v>0.23475923573116675</v>
      </c>
      <c r="AL1693" s="1">
        <f t="shared" si="210"/>
        <v>1.5455565445457056</v>
      </c>
      <c r="AM1693" s="1">
        <f t="shared" si="210"/>
        <v>1.062234285222754</v>
      </c>
      <c r="AN1693" s="29">
        <f t="shared" si="210"/>
        <v>1.3800566780561403</v>
      </c>
      <c r="AO1693" s="1">
        <f t="shared" si="207"/>
        <v>12067.913794006896</v>
      </c>
      <c r="AP1693" s="1">
        <f t="shared" si="208"/>
        <v>13634.597654398642</v>
      </c>
      <c r="AQ1693" s="29">
        <f t="shared" si="209"/>
        <v>14563.023731356045</v>
      </c>
    </row>
    <row r="1694" spans="1:43" x14ac:dyDescent="0.2">
      <c r="A1694" s="26"/>
      <c r="E1694" s="25" t="s">
        <v>3310</v>
      </c>
      <c r="F1694" s="26" t="s">
        <v>3311</v>
      </c>
      <c r="G1694" s="1">
        <v>0.28896123831817599</v>
      </c>
      <c r="H1694" s="1">
        <v>0.68417851174148503</v>
      </c>
      <c r="I1694" s="1">
        <f>VLOOKUP(F1694,'[1]SUSMB vs SHAM all proteins sum'!$B$2:$E$3214,2,FALSE)</f>
        <v>0.38992012320125702</v>
      </c>
      <c r="J1694" s="29">
        <f>VLOOKUP(F1694,'[1]SUSMB vs SHAM all proteins sum'!$B$2:$E$3214,3,FALSE)</f>
        <v>0.85191403441770897</v>
      </c>
      <c r="K1694" s="25">
        <f>VLOOKUP($E1694,[1]AllProteinsNorm!$A$1:$Q$3226,4,FALSE)</f>
        <v>121968.94339983699</v>
      </c>
      <c r="L1694" s="1">
        <f>VLOOKUP($E1694,[1]AllProteinsNorm!$A$1:$Q$3226,5,FALSE)</f>
        <v>80735.867436592496</v>
      </c>
      <c r="M1694" s="1">
        <f>VLOOKUP($E1694,[1]AllProteinsNorm!$A$1:$Q$3226,10,FALSE)</f>
        <v>97780.735858689703</v>
      </c>
      <c r="N1694" s="1">
        <f>VLOOKUP($E1694,[1]AllProteinsNorm!$A$1:$Q$3226,11,FALSE)</f>
        <v>101247.140996919</v>
      </c>
      <c r="O1694" s="1">
        <f>VLOOKUP($E1694,[1]AllProteinsNorm!$A$1:$Q$3226,15,FALSE)</f>
        <v>129266.519747759</v>
      </c>
      <c r="P1694" s="1">
        <f>VLOOKUP($E1694,[1]AllProteinsNorm!$A$1:$Q$3226,6,FALSE)</f>
        <v>25386.963508769899</v>
      </c>
      <c r="Q1694" s="1">
        <f>VLOOKUP($E1694,[1]AllProteinsNorm!$A$1:$Q$3226,8,FALSE)</f>
        <v>146837.38280632001</v>
      </c>
      <c r="R1694" s="1">
        <f>VLOOKUP($E1694,[1]AllProteinsNorm!$A$1:$Q$3226,13,FALSE)</f>
        <v>108831.759831367</v>
      </c>
      <c r="S1694" s="1">
        <f>VLOOKUP($E1694,[1]AllProteinsNorm!$A$1:$Q$3226,16,FALSE)</f>
        <v>101910.347116776</v>
      </c>
      <c r="T1694" s="1">
        <f>VLOOKUP($E1694,[1]AllProteinsNorm!$A$1:$Q$3226,17,FALSE)</f>
        <v>45694.478689482399</v>
      </c>
      <c r="U1694" s="1">
        <f>VLOOKUP($E1694,[1]AllProteinsNorm!$A$1:$Q$3226,3,FALSE)</f>
        <v>128872.979821489</v>
      </c>
      <c r="V1694" s="1">
        <f>VLOOKUP($E1694,[1]AllProteinsNorm!$A$1:$Q$3226,7,FALSE)</f>
        <v>120029.413734285</v>
      </c>
      <c r="W1694" s="1">
        <f>VLOOKUP($E1694,[1]AllProteinsNorm!$A$1:$Q$3226,9,FALSE)</f>
        <v>66929.968813532905</v>
      </c>
      <c r="X1694" s="1">
        <f>VLOOKUP($E1694,[1]AllProteinsNorm!$A$1:$Q$3226,12,FALSE)</f>
        <v>58842.598358825599</v>
      </c>
      <c r="Y1694" s="29">
        <f>VLOOKUP($E1694,[1]AllProteinsNorm!$A$1:$Q$3226,14,FALSE)</f>
        <v>92822.8177771427</v>
      </c>
      <c r="Z1694" s="25">
        <f t="shared" si="210"/>
        <v>1.1484851737153052</v>
      </c>
      <c r="AA1694" s="1">
        <f t="shared" si="210"/>
        <v>0.76022587515581208</v>
      </c>
      <c r="AB1694" s="1">
        <f t="shared" si="210"/>
        <v>0.92072393412918352</v>
      </c>
      <c r="AC1694" s="1">
        <f t="shared" si="210"/>
        <v>0.95336433254844388</v>
      </c>
      <c r="AD1694" s="1">
        <f t="shared" si="210"/>
        <v>1.2172006844512546</v>
      </c>
      <c r="AE1694" s="1">
        <f t="shared" si="210"/>
        <v>0.23904897740970904</v>
      </c>
      <c r="AF1694" s="1">
        <f t="shared" si="210"/>
        <v>1.3826516193337999</v>
      </c>
      <c r="AG1694" s="1">
        <f t="shared" si="210"/>
        <v>1.0247826955909907</v>
      </c>
      <c r="AH1694" s="1">
        <f t="shared" si="210"/>
        <v>0.95960922058749232</v>
      </c>
      <c r="AI1694" s="1">
        <f t="shared" si="210"/>
        <v>0.43026880312870402</v>
      </c>
      <c r="AJ1694" s="1">
        <f t="shared" si="210"/>
        <v>1.2134950298970093</v>
      </c>
      <c r="AK1694" s="1">
        <f t="shared" si="210"/>
        <v>1.130222155255227</v>
      </c>
      <c r="AL1694" s="1">
        <f t="shared" si="210"/>
        <v>0.63022663570661908</v>
      </c>
      <c r="AM1694" s="1">
        <f t="shared" si="210"/>
        <v>0.5540742578744523</v>
      </c>
      <c r="AN1694" s="29">
        <f t="shared" si="210"/>
        <v>0.8740391367501863</v>
      </c>
      <c r="AO1694" s="1">
        <f t="shared" si="207"/>
        <v>17461.734033524459</v>
      </c>
      <c r="AP1694" s="1">
        <f t="shared" si="208"/>
        <v>44212.514448397931</v>
      </c>
      <c r="AQ1694" s="29">
        <f t="shared" si="209"/>
        <v>27794.30918400313</v>
      </c>
    </row>
    <row r="1695" spans="1:43" x14ac:dyDescent="0.2">
      <c r="A1695" s="26"/>
      <c r="E1695" s="25" t="s">
        <v>3312</v>
      </c>
      <c r="F1695" s="26" t="s">
        <v>3313</v>
      </c>
      <c r="G1695" s="1">
        <v>0.112078853525238</v>
      </c>
      <c r="H1695" s="1">
        <v>1.1675675155591201</v>
      </c>
      <c r="I1695" s="1">
        <f>VLOOKUP(F1695,'[1]SUSMB vs SHAM all proteins sum'!$B$2:$E$3214,2,FALSE)</f>
        <v>0.44367822421138298</v>
      </c>
      <c r="J1695" s="29">
        <f>VLOOKUP(F1695,'[1]SUSMB vs SHAM all proteins sum'!$B$2:$E$3214,3,FALSE)</f>
        <v>0.89653175988460798</v>
      </c>
      <c r="K1695" s="25">
        <f>VLOOKUP($E1695,[1]AllProteinsNorm!$A$1:$Q$3226,4,FALSE)</f>
        <v>167600.101218608</v>
      </c>
      <c r="L1695" s="1">
        <f>VLOOKUP($E1695,[1]AllProteinsNorm!$A$1:$Q$3226,5,FALSE)</f>
        <v>118866.324417501</v>
      </c>
      <c r="M1695" s="1">
        <f>VLOOKUP($E1695,[1]AllProteinsNorm!$A$1:$Q$3226,10,FALSE)</f>
        <v>111246.153190078</v>
      </c>
      <c r="N1695" s="1">
        <f>VLOOKUP($E1695,[1]AllProteinsNorm!$A$1:$Q$3226,11,FALSE)</f>
        <v>109010.75650859</v>
      </c>
      <c r="O1695" s="1">
        <f>VLOOKUP($E1695,[1]AllProteinsNorm!$A$1:$Q$3226,15,FALSE)</f>
        <v>124038.73464933901</v>
      </c>
      <c r="P1695" s="1">
        <f>VLOOKUP($E1695,[1]AllProteinsNorm!$A$1:$Q$3226,6,FALSE)</f>
        <v>135814.486495444</v>
      </c>
      <c r="Q1695" s="1">
        <f>VLOOKUP($E1695,[1]AllProteinsNorm!$A$1:$Q$3226,8,FALSE)</f>
        <v>154680.93845649</v>
      </c>
      <c r="R1695" s="1">
        <f>VLOOKUP($E1695,[1]AllProteinsNorm!$A$1:$Q$3226,13,FALSE)</f>
        <v>163908.02696057301</v>
      </c>
      <c r="S1695" s="1">
        <f>VLOOKUP($E1695,[1]AllProteinsNorm!$A$1:$Q$3226,16,FALSE)</f>
        <v>135104.98863726499</v>
      </c>
      <c r="T1695" s="1">
        <f>VLOOKUP($E1695,[1]AllProteinsNorm!$A$1:$Q$3226,17,FALSE)</f>
        <v>139765.60486919401</v>
      </c>
      <c r="U1695" s="1">
        <f>VLOOKUP($E1695,[1]AllProteinsNorm!$A$1:$Q$3226,3,FALSE)</f>
        <v>105690.45822482101</v>
      </c>
      <c r="V1695" s="1">
        <f>VLOOKUP($E1695,[1]AllProteinsNorm!$A$1:$Q$3226,7,FALSE)</f>
        <v>144878.70352110101</v>
      </c>
      <c r="W1695" s="1">
        <f>VLOOKUP($E1695,[1]AllProteinsNorm!$A$1:$Q$3226,9,FALSE)</f>
        <v>92668.622682734494</v>
      </c>
      <c r="X1695" s="1">
        <f>VLOOKUP($E1695,[1]AllProteinsNorm!$A$1:$Q$3226,12,FALSE)</f>
        <v>144213.34826654501</v>
      </c>
      <c r="Y1695" s="29">
        <f>VLOOKUP($E1695,[1]AllProteinsNorm!$A$1:$Q$3226,14,FALSE)</f>
        <v>84819.300996218793</v>
      </c>
      <c r="Z1695" s="25">
        <f t="shared" si="210"/>
        <v>1.3285524700528406</v>
      </c>
      <c r="AA1695" s="1">
        <f t="shared" si="210"/>
        <v>0.94224375619553602</v>
      </c>
      <c r="AB1695" s="1">
        <f t="shared" si="210"/>
        <v>0.88183927414087704</v>
      </c>
      <c r="AC1695" s="1">
        <f t="shared" si="210"/>
        <v>0.86411946513631621</v>
      </c>
      <c r="AD1695" s="1">
        <f t="shared" si="210"/>
        <v>0.98324503447443012</v>
      </c>
      <c r="AE1695" s="1">
        <f t="shared" si="210"/>
        <v>1.0765904685649861</v>
      </c>
      <c r="AF1695" s="1">
        <f t="shared" si="210"/>
        <v>1.2261433099519221</v>
      </c>
      <c r="AG1695" s="1">
        <f t="shared" si="210"/>
        <v>1.2992856955135283</v>
      </c>
      <c r="AH1695" s="1">
        <f t="shared" si="210"/>
        <v>1.0709663363292219</v>
      </c>
      <c r="AI1695" s="1">
        <f t="shared" si="210"/>
        <v>1.1079106648939243</v>
      </c>
      <c r="AJ1695" s="1">
        <f t="shared" si="210"/>
        <v>0.83779972872720865</v>
      </c>
      <c r="AK1695" s="1">
        <f t="shared" si="210"/>
        <v>1.1484417850676196</v>
      </c>
      <c r="AL1695" s="1">
        <f t="shared" si="210"/>
        <v>0.73457668978944857</v>
      </c>
      <c r="AM1695" s="1">
        <f t="shared" si="210"/>
        <v>1.1431675676866289</v>
      </c>
      <c r="AN1695" s="29">
        <f t="shared" si="210"/>
        <v>0.67235575054754582</v>
      </c>
      <c r="AO1695" s="1">
        <f t="shared" si="207"/>
        <v>21407.935680300423</v>
      </c>
      <c r="AP1695" s="1">
        <f t="shared" si="208"/>
        <v>11465.289884585274</v>
      </c>
      <c r="AQ1695" s="29">
        <f t="shared" si="209"/>
        <v>25459.375907136575</v>
      </c>
    </row>
    <row r="1696" spans="1:43" x14ac:dyDescent="0.2">
      <c r="A1696" s="26"/>
      <c r="E1696" s="25" t="s">
        <v>3314</v>
      </c>
      <c r="F1696" s="26" t="s">
        <v>3315</v>
      </c>
      <c r="G1696" s="1">
        <v>0.54943657962120895</v>
      </c>
      <c r="H1696" s="1">
        <v>1.1147978729105501</v>
      </c>
      <c r="I1696" s="1">
        <f>VLOOKUP(F1696,'[1]SUSMB vs SHAM all proteins sum'!$B$2:$E$3214,2,FALSE)</f>
        <v>0.59964357408897695</v>
      </c>
      <c r="J1696" s="29">
        <f>VLOOKUP(F1696,'[1]SUSMB vs SHAM all proteins sum'!$B$2:$E$3214,3,FALSE)</f>
        <v>0.91848725033703005</v>
      </c>
      <c r="K1696" s="25">
        <f>VLOOKUP($E1696,[1]AllProteinsNorm!$A$1:$Q$3226,4,FALSE)</f>
        <v>183411.073600011</v>
      </c>
      <c r="L1696" s="1">
        <f>VLOOKUP($E1696,[1]AllProteinsNorm!$A$1:$Q$3226,5,FALSE)</f>
        <v>151004.79281193399</v>
      </c>
      <c r="M1696" s="1">
        <f>VLOOKUP($E1696,[1]AllProteinsNorm!$A$1:$Q$3226,10,FALSE)</f>
        <v>243314.14849180801</v>
      </c>
      <c r="N1696" s="1">
        <f>VLOOKUP($E1696,[1]AllProteinsNorm!$A$1:$Q$3226,11,FALSE)</f>
        <v>127725.236608954</v>
      </c>
      <c r="O1696" s="1">
        <f>VLOOKUP($E1696,[1]AllProteinsNorm!$A$1:$Q$3226,15,FALSE)</f>
        <v>292408.36451337201</v>
      </c>
      <c r="P1696" s="1">
        <f>VLOOKUP($E1696,[1]AllProteinsNorm!$A$1:$Q$3226,6,FALSE)</f>
        <v>167420.61833719001</v>
      </c>
      <c r="Q1696" s="1">
        <f>VLOOKUP($E1696,[1]AllProteinsNorm!$A$1:$Q$3226,8,FALSE)</f>
        <v>248365.06094992399</v>
      </c>
      <c r="R1696" s="1">
        <f>VLOOKUP($E1696,[1]AllProteinsNorm!$A$1:$Q$3226,13,FALSE)</f>
        <v>265824.35467324202</v>
      </c>
      <c r="S1696" s="1">
        <f>VLOOKUP($E1696,[1]AllProteinsNorm!$A$1:$Q$3226,16,FALSE)</f>
        <v>207974.75542455801</v>
      </c>
      <c r="T1696" s="1">
        <f>VLOOKUP($E1696,[1]AllProteinsNorm!$A$1:$Q$3226,17,FALSE)</f>
        <v>188506.348035687</v>
      </c>
      <c r="U1696" s="1">
        <f>VLOOKUP($E1696,[1]AllProteinsNorm!$A$1:$Q$3226,3,FALSE)</f>
        <v>164663.23370115599</v>
      </c>
      <c r="V1696" s="1">
        <f>VLOOKUP($E1696,[1]AllProteinsNorm!$A$1:$Q$3226,7,FALSE)</f>
        <v>159308.56810810199</v>
      </c>
      <c r="W1696" s="1">
        <f>VLOOKUP($E1696,[1]AllProteinsNorm!$A$1:$Q$3226,9,FALSE)</f>
        <v>174647.25482105001</v>
      </c>
      <c r="X1696" s="1">
        <f>VLOOKUP($E1696,[1]AllProteinsNorm!$A$1:$Q$3226,12,FALSE)</f>
        <v>191593.60963986799</v>
      </c>
      <c r="Y1696" s="29">
        <f>VLOOKUP($E1696,[1]AllProteinsNorm!$A$1:$Q$3226,14,FALSE)</f>
        <v>187429.203424215</v>
      </c>
      <c r="Z1696" s="25">
        <f t="shared" si="210"/>
        <v>0.91901874491843161</v>
      </c>
      <c r="AA1696" s="1">
        <f t="shared" si="210"/>
        <v>0.7566404385666442</v>
      </c>
      <c r="AB1696" s="1">
        <f t="shared" si="210"/>
        <v>1.2191753691791536</v>
      </c>
      <c r="AC1696" s="1">
        <f t="shared" si="210"/>
        <v>0.63999345480502978</v>
      </c>
      <c r="AD1696" s="1">
        <f t="shared" si="210"/>
        <v>1.4651719925307405</v>
      </c>
      <c r="AE1696" s="1">
        <f t="shared" si="210"/>
        <v>0.83889529414816588</v>
      </c>
      <c r="AF1696" s="1">
        <f t="shared" si="210"/>
        <v>1.2444840004239266</v>
      </c>
      <c r="AG1696" s="1">
        <f t="shared" si="210"/>
        <v>1.3319673671030747</v>
      </c>
      <c r="AH1696" s="1">
        <f t="shared" si="210"/>
        <v>1.0421001030822363</v>
      </c>
      <c r="AI1696" s="1">
        <f t="shared" si="210"/>
        <v>0.9445496609366324</v>
      </c>
      <c r="AJ1696" s="1">
        <f t="shared" si="210"/>
        <v>0.8250788537461442</v>
      </c>
      <c r="AK1696" s="1">
        <f t="shared" si="210"/>
        <v>0.79824820521333884</v>
      </c>
      <c r="AL1696" s="1">
        <f t="shared" si="210"/>
        <v>0.87510583618916926</v>
      </c>
      <c r="AM1696" s="1">
        <f t="shared" si="210"/>
        <v>0.96001901744286422</v>
      </c>
      <c r="AN1696" s="29">
        <f t="shared" si="210"/>
        <v>0.93915240727304239</v>
      </c>
      <c r="AO1696" s="1">
        <f t="shared" si="207"/>
        <v>60520.860360783481</v>
      </c>
      <c r="AP1696" s="1">
        <f t="shared" si="208"/>
        <v>36631.943735486435</v>
      </c>
      <c r="AQ1696" s="29">
        <f t="shared" si="209"/>
        <v>12503.049908247775</v>
      </c>
    </row>
    <row r="1697" spans="1:43" x14ac:dyDescent="0.2">
      <c r="A1697" s="26"/>
      <c r="E1697" s="25" t="s">
        <v>3316</v>
      </c>
      <c r="F1697" s="26" t="s">
        <v>3317</v>
      </c>
      <c r="G1697" s="1">
        <v>0.91895874301247005</v>
      </c>
      <c r="H1697" s="1">
        <v>1.0216618965556401</v>
      </c>
      <c r="I1697" s="1">
        <f>VLOOKUP(F1697,'[1]SUSMB vs SHAM all proteins sum'!$B$2:$E$3214,2,FALSE)</f>
        <v>0.39332621545059598</v>
      </c>
      <c r="J1697" s="29">
        <f>VLOOKUP(F1697,'[1]SUSMB vs SHAM all proteins sum'!$B$2:$E$3214,3,FALSE)</f>
        <v>0.91373323202838697</v>
      </c>
      <c r="K1697" s="25">
        <f>VLOOKUP($E1697,[1]AllProteinsNorm!$A$1:$Q$3226,4,FALSE)</f>
        <v>2312550.3036183398</v>
      </c>
      <c r="L1697" s="1">
        <f>VLOOKUP($E1697,[1]AllProteinsNorm!$A$1:$Q$3226,5,FALSE)</f>
        <v>1530643.45211578</v>
      </c>
      <c r="M1697" s="1">
        <f>VLOOKUP($E1697,[1]AllProteinsNorm!$A$1:$Q$3226,10,FALSE)</f>
        <v>1423785.8355050699</v>
      </c>
      <c r="N1697" s="1">
        <f>VLOOKUP($E1697,[1]AllProteinsNorm!$A$1:$Q$3226,11,FALSE)</f>
        <v>1783473.8581846801</v>
      </c>
      <c r="O1697" s="1">
        <f>VLOOKUP($E1697,[1]AllProteinsNorm!$A$1:$Q$3226,15,FALSE)</f>
        <v>2134648.23020727</v>
      </c>
      <c r="P1697" s="1">
        <f>VLOOKUP($E1697,[1]AllProteinsNorm!$A$1:$Q$3226,6,FALSE)</f>
        <v>1675289.6835275099</v>
      </c>
      <c r="Q1697" s="1">
        <f>VLOOKUP($E1697,[1]AllProteinsNorm!$A$1:$Q$3226,8,FALSE)</f>
        <v>3716926.69088668</v>
      </c>
      <c r="R1697" s="1">
        <f>VLOOKUP($E1697,[1]AllProteinsNorm!$A$1:$Q$3226,13,FALSE)</f>
        <v>1764030.4345287301</v>
      </c>
      <c r="S1697" s="1">
        <f>VLOOKUP($E1697,[1]AllProteinsNorm!$A$1:$Q$3226,16,FALSE)</f>
        <v>1429102.3184720799</v>
      </c>
      <c r="T1697" s="1">
        <f>VLOOKUP($E1697,[1]AllProteinsNorm!$A$1:$Q$3226,17,FALSE)</f>
        <v>1360490.88074322</v>
      </c>
      <c r="U1697" s="1">
        <f>VLOOKUP($E1697,[1]AllProteinsNorm!$A$1:$Q$3226,3,FALSE)</f>
        <v>1678202.1523812599</v>
      </c>
      <c r="V1697" s="1">
        <f>VLOOKUP($E1697,[1]AllProteinsNorm!$A$1:$Q$3226,7,FALSE)</f>
        <v>1879509.48692096</v>
      </c>
      <c r="W1697" s="1">
        <f>VLOOKUP($E1697,[1]AllProteinsNorm!$A$1:$Q$3226,9,FALSE)</f>
        <v>1619384.6010999801</v>
      </c>
      <c r="X1697" s="1">
        <f>VLOOKUP($E1697,[1]AllProteinsNorm!$A$1:$Q$3226,12,FALSE)</f>
        <v>1580217.0911240201</v>
      </c>
      <c r="Y1697" s="29">
        <f>VLOOKUP($E1697,[1]AllProteinsNorm!$A$1:$Q$3226,14,FALSE)</f>
        <v>1514064.94931814</v>
      </c>
      <c r="Z1697" s="25">
        <f t="shared" si="210"/>
        <v>1.2588593922409406</v>
      </c>
      <c r="AA1697" s="1">
        <f t="shared" si="210"/>
        <v>0.83322074458366169</v>
      </c>
      <c r="AB1697" s="1">
        <f t="shared" si="210"/>
        <v>0.77505175509513091</v>
      </c>
      <c r="AC1697" s="1">
        <f t="shared" si="210"/>
        <v>0.97085145074643409</v>
      </c>
      <c r="AD1697" s="1">
        <f t="shared" si="210"/>
        <v>1.1620166573338329</v>
      </c>
      <c r="AE1697" s="1">
        <f t="shared" si="210"/>
        <v>0.91196033640140772</v>
      </c>
      <c r="AF1697" s="1">
        <f t="shared" si="210"/>
        <v>2.023345424215242</v>
      </c>
      <c r="AG1697" s="1">
        <f t="shared" si="210"/>
        <v>0.96026723277361203</v>
      </c>
      <c r="AH1697" s="1">
        <f t="shared" si="210"/>
        <v>0.77794583463417388</v>
      </c>
      <c r="AI1697" s="1">
        <f t="shared" si="210"/>
        <v>0.74059652696074196</v>
      </c>
      <c r="AJ1697" s="1">
        <f t="shared" si="210"/>
        <v>0.91354576732821435</v>
      </c>
      <c r="AK1697" s="1">
        <f t="shared" si="210"/>
        <v>1.0231293852135332</v>
      </c>
      <c r="AL1697" s="1">
        <f t="shared" si="210"/>
        <v>0.88152785760179642</v>
      </c>
      <c r="AM1697" s="1">
        <f t="shared" si="210"/>
        <v>0.86020664018793924</v>
      </c>
      <c r="AN1697" s="29">
        <f t="shared" si="210"/>
        <v>0.82419607432094466</v>
      </c>
      <c r="AO1697" s="1">
        <f t="shared" si="207"/>
        <v>341235.36926223757</v>
      </c>
      <c r="AP1697" s="1">
        <f t="shared" si="208"/>
        <v>876728.59001799661</v>
      </c>
      <c r="AQ1697" s="29">
        <f t="shared" si="209"/>
        <v>124630.53785663171</v>
      </c>
    </row>
    <row r="1698" spans="1:43" x14ac:dyDescent="0.2">
      <c r="A1698" s="26"/>
      <c r="E1698" s="25" t="s">
        <v>3318</v>
      </c>
      <c r="F1698" s="26" t="s">
        <v>3319</v>
      </c>
      <c r="G1698" s="1">
        <v>0.86438093048042897</v>
      </c>
      <c r="H1698" s="1">
        <v>1.03170727939963</v>
      </c>
      <c r="I1698" s="1">
        <f>VLOOKUP(F1698,'[1]SUSMB vs SHAM all proteins sum'!$B$2:$E$3214,2,FALSE)</f>
        <v>0.19585925784286601</v>
      </c>
      <c r="J1698" s="29">
        <f>VLOOKUP(F1698,'[1]SUSMB vs SHAM all proteins sum'!$B$2:$E$3214,3,FALSE)</f>
        <v>1.27278948807929</v>
      </c>
      <c r="K1698" s="25">
        <f>VLOOKUP($E1698,[1]AllProteinsNorm!$A$1:$Q$3226,4,FALSE)</f>
        <v>79123.767174984998</v>
      </c>
      <c r="L1698" s="1">
        <f>VLOOKUP($E1698,[1]AllProteinsNorm!$A$1:$Q$3226,5,FALSE)</f>
        <v>115653.52954805399</v>
      </c>
      <c r="M1698" s="1">
        <f>VLOOKUP($E1698,[1]AllProteinsNorm!$A$1:$Q$3226,10,FALSE)</f>
        <v>127514.881545203</v>
      </c>
      <c r="N1698" s="1">
        <f>VLOOKUP($E1698,[1]AllProteinsNorm!$A$1:$Q$3226,11,FALSE)</f>
        <v>111363.079347677</v>
      </c>
      <c r="O1698" s="1">
        <f>VLOOKUP($E1698,[1]AllProteinsNorm!$A$1:$Q$3226,15,FALSE)</f>
        <v>152608.98915581001</v>
      </c>
      <c r="P1698" s="1">
        <f>VLOOKUP($E1698,[1]AllProteinsNorm!$A$1:$Q$3226,6,FALSE)</f>
        <v>107190.94693209299</v>
      </c>
      <c r="Q1698" s="1">
        <f>VLOOKUP($E1698,[1]AllProteinsNorm!$A$1:$Q$3226,8,FALSE)</f>
        <v>194197.02234229801</v>
      </c>
      <c r="R1698" s="1">
        <f>VLOOKUP($E1698,[1]AllProteinsNorm!$A$1:$Q$3226,13,FALSE)</f>
        <v>85351.152767820793</v>
      </c>
      <c r="S1698" s="1">
        <f>VLOOKUP($E1698,[1]AllProteinsNorm!$A$1:$Q$3226,16,FALSE)</f>
        <v>129222.50646185401</v>
      </c>
      <c r="T1698" s="1">
        <f>VLOOKUP($E1698,[1]AllProteinsNorm!$A$1:$Q$3226,17,FALSE)</f>
        <v>100967.665422267</v>
      </c>
      <c r="U1698" s="1">
        <f>VLOOKUP($E1698,[1]AllProteinsNorm!$A$1:$Q$3226,3,FALSE)</f>
        <v>198150.28624770301</v>
      </c>
      <c r="V1698" s="1">
        <f>VLOOKUP($E1698,[1]AllProteinsNorm!$A$1:$Q$3226,7,FALSE)</f>
        <v>99303.503408372999</v>
      </c>
      <c r="W1698" s="1">
        <f>VLOOKUP($E1698,[1]AllProteinsNorm!$A$1:$Q$3226,9,FALSE)</f>
        <v>191795.78077747999</v>
      </c>
      <c r="X1698" s="1">
        <f>VLOOKUP($E1698,[1]AllProteinsNorm!$A$1:$Q$3226,12,FALSE)</f>
        <v>145503.80219691899</v>
      </c>
      <c r="Y1698" s="29">
        <f>VLOOKUP($E1698,[1]AllProteinsNorm!$A$1:$Q$3226,14,FALSE)</f>
        <v>120630.825460819</v>
      </c>
      <c r="Z1698" s="25">
        <f t="shared" si="210"/>
        <v>0.67481317179651468</v>
      </c>
      <c r="AA1698" s="1">
        <f t="shared" si="210"/>
        <v>0.98636007725954233</v>
      </c>
      <c r="AB1698" s="1">
        <f t="shared" si="210"/>
        <v>1.0875205357257005</v>
      </c>
      <c r="AC1698" s="1">
        <f t="shared" si="210"/>
        <v>0.94976864068463263</v>
      </c>
      <c r="AD1698" s="1">
        <f t="shared" si="210"/>
        <v>1.3015375745336102</v>
      </c>
      <c r="AE1698" s="1">
        <f t="shared" si="210"/>
        <v>0.91418628649402733</v>
      </c>
      <c r="AF1698" s="1">
        <f t="shared" si="210"/>
        <v>1.6562243340920602</v>
      </c>
      <c r="AG1698" s="1">
        <f t="shared" si="210"/>
        <v>0.72792391176681792</v>
      </c>
      <c r="AH1698" s="1">
        <f t="shared" si="210"/>
        <v>1.1020841469816665</v>
      </c>
      <c r="AI1698" s="1">
        <f t="shared" si="210"/>
        <v>0.86111054851329116</v>
      </c>
      <c r="AJ1698" s="1">
        <f t="shared" si="210"/>
        <v>1.6899400512552141</v>
      </c>
      <c r="AK1698" s="1">
        <f t="shared" si="210"/>
        <v>0.84691761398711352</v>
      </c>
      <c r="AL1698" s="1">
        <f t="shared" si="210"/>
        <v>1.6357451595727162</v>
      </c>
      <c r="AM1698" s="1">
        <f t="shared" si="210"/>
        <v>1.2409404376792326</v>
      </c>
      <c r="AN1698" s="29">
        <f t="shared" si="210"/>
        <v>1.0288093306480319</v>
      </c>
      <c r="AO1698" s="1">
        <f t="shared" si="207"/>
        <v>23859.757118468682</v>
      </c>
      <c r="AP1698" s="1">
        <f t="shared" si="208"/>
        <v>38104.53192424147</v>
      </c>
      <c r="AQ1698" s="29">
        <f t="shared" si="209"/>
        <v>38761.936002165348</v>
      </c>
    </row>
    <row r="1699" spans="1:43" x14ac:dyDescent="0.2">
      <c r="A1699" s="26"/>
      <c r="E1699" s="25" t="s">
        <v>3320</v>
      </c>
      <c r="F1699" s="26" t="s">
        <v>3321</v>
      </c>
      <c r="G1699" s="1">
        <v>0.93582443664566295</v>
      </c>
      <c r="H1699" s="1">
        <v>1.0252426287027401</v>
      </c>
      <c r="I1699" s="1">
        <f>VLOOKUP(F1699,'[1]SUSMB vs SHAM all proteins sum'!$B$2:$E$3214,2,FALSE)</f>
        <v>0.91466942166732901</v>
      </c>
      <c r="J1699" s="29">
        <f>VLOOKUP(F1699,'[1]SUSMB vs SHAM all proteins sum'!$B$2:$E$3214,3,FALSE)</f>
        <v>0.961392925109819</v>
      </c>
      <c r="K1699" s="25">
        <f>VLOOKUP($E1699,[1]AllProteinsNorm!$A$1:$Q$3226,4,FALSE)</f>
        <v>37811.003824519001</v>
      </c>
      <c r="L1699" s="1">
        <f>VLOOKUP($E1699,[1]AllProteinsNorm!$A$1:$Q$3226,5,FALSE)</f>
        <v>10913.705843289999</v>
      </c>
      <c r="M1699" s="1">
        <f>VLOOKUP($E1699,[1]AllProteinsNorm!$A$1:$Q$3226,10,FALSE)</f>
        <v>36988.770979446497</v>
      </c>
      <c r="N1699" s="1">
        <f>VLOOKUP($E1699,[1]AllProteinsNorm!$A$1:$Q$3226,11,FALSE)</f>
        <v>35304.0153166249</v>
      </c>
      <c r="O1699" s="1">
        <f>VLOOKUP($E1699,[1]AllProteinsNorm!$A$1:$Q$3226,15,FALSE)</f>
        <v>49759.972289584301</v>
      </c>
      <c r="P1699" s="1">
        <f>VLOOKUP($E1699,[1]AllProteinsNorm!$A$1:$Q$3226,6,FALSE)</f>
        <v>36875.394922304702</v>
      </c>
      <c r="Q1699" s="1">
        <f>VLOOKUP($E1699,[1]AllProteinsNorm!$A$1:$Q$3226,8,FALSE)</f>
        <v>20026.557727640498</v>
      </c>
      <c r="R1699" s="1">
        <f>VLOOKUP($E1699,[1]AllProteinsNorm!$A$1:$Q$3226,13,FALSE)</f>
        <v>30098.830727421999</v>
      </c>
      <c r="S1699" s="1">
        <f>VLOOKUP($E1699,[1]AllProteinsNorm!$A$1:$Q$3226,16,FALSE)</f>
        <v>47073.263719090399</v>
      </c>
      <c r="T1699" s="1">
        <f>VLOOKUP($E1699,[1]AllProteinsNorm!$A$1:$Q$3226,17,FALSE)</f>
        <v>29028.924184527699</v>
      </c>
      <c r="U1699" s="1">
        <f>VLOOKUP($E1699,[1]AllProteinsNorm!$A$1:$Q$3226,3,FALSE)</f>
        <v>43862.800673917001</v>
      </c>
      <c r="V1699" s="1">
        <f>VLOOKUP($E1699,[1]AllProteinsNorm!$A$1:$Q$3226,7,FALSE)</f>
        <v>38928.186225798498</v>
      </c>
      <c r="W1699" s="1">
        <f>VLOOKUP($E1699,[1]AllProteinsNorm!$A$1:$Q$3226,9,FALSE)</f>
        <v>13599.7136542153</v>
      </c>
      <c r="X1699" s="1">
        <f>VLOOKUP($E1699,[1]AllProteinsNorm!$A$1:$Q$3226,12,FALSE)</f>
        <v>20944.807049777999</v>
      </c>
      <c r="Y1699" s="29">
        <f>VLOOKUP($E1699,[1]AllProteinsNorm!$A$1:$Q$3226,14,FALSE)</f>
        <v>45279.595558077097</v>
      </c>
      <c r="Z1699" s="25">
        <f t="shared" si="210"/>
        <v>1.1070255406410119</v>
      </c>
      <c r="AA1699" s="1">
        <f t="shared" si="210"/>
        <v>0.31953002802138053</v>
      </c>
      <c r="AB1699" s="1">
        <f t="shared" si="210"/>
        <v>1.0829523167701627</v>
      </c>
      <c r="AC1699" s="1">
        <f t="shared" si="210"/>
        <v>1.0336262645675058</v>
      </c>
      <c r="AD1699" s="1">
        <f t="shared" si="210"/>
        <v>1.4568658499999394</v>
      </c>
      <c r="AE1699" s="1">
        <f t="shared" si="210"/>
        <v>1.0796329076495894</v>
      </c>
      <c r="AF1699" s="1">
        <f t="shared" si="210"/>
        <v>0.58633489336887989</v>
      </c>
      <c r="AG1699" s="1">
        <f t="shared" si="210"/>
        <v>0.88122956251904039</v>
      </c>
      <c r="AH1699" s="1">
        <f t="shared" si="210"/>
        <v>1.3782047538386373</v>
      </c>
      <c r="AI1699" s="1">
        <f t="shared" si="210"/>
        <v>0.84990498106704337</v>
      </c>
      <c r="AJ1699" s="1">
        <f t="shared" si="210"/>
        <v>1.2842092438335209</v>
      </c>
      <c r="AK1699" s="1">
        <f t="shared" si="210"/>
        <v>1.1397342583865344</v>
      </c>
      <c r="AL1699" s="1">
        <f t="shared" si="210"/>
        <v>0.39817060743724292</v>
      </c>
      <c r="AM1699" s="1">
        <f t="shared" si="210"/>
        <v>0.61321927488385386</v>
      </c>
      <c r="AN1699" s="29">
        <f t="shared" si="210"/>
        <v>1.3256899760006391</v>
      </c>
      <c r="AO1699" s="1">
        <f t="shared" si="207"/>
        <v>12699.525748197471</v>
      </c>
      <c r="AP1699" s="1">
        <f t="shared" si="208"/>
        <v>8998.3567899185146</v>
      </c>
      <c r="AQ1699" s="29">
        <f t="shared" si="209"/>
        <v>12841.289174056348</v>
      </c>
    </row>
    <row r="1700" spans="1:43" x14ac:dyDescent="0.2">
      <c r="A1700" s="26"/>
      <c r="E1700" s="25" t="s">
        <v>3322</v>
      </c>
      <c r="F1700" s="26" t="s">
        <v>3323</v>
      </c>
      <c r="G1700" s="1">
        <v>0.20888362439358699</v>
      </c>
      <c r="H1700" s="1">
        <v>0.88896082043017599</v>
      </c>
      <c r="I1700" s="1">
        <f>VLOOKUP(F1700,'[1]SUSMB vs SHAM all proteins sum'!$B$2:$E$3214,2,FALSE)</f>
        <v>0.25815376401365497</v>
      </c>
      <c r="J1700" s="29">
        <f>VLOOKUP(F1700,'[1]SUSMB vs SHAM all proteins sum'!$B$2:$E$3214,3,FALSE)</f>
        <v>0.66222980885002303</v>
      </c>
      <c r="K1700" s="25">
        <f>VLOOKUP($E1700,[1]AllProteinsNorm!$A$1:$Q$3226,4,FALSE)</f>
        <v>88573.810313708207</v>
      </c>
      <c r="L1700" s="1">
        <f>VLOOKUP($E1700,[1]AllProteinsNorm!$A$1:$Q$3226,5,FALSE)</f>
        <v>70216.906768888206</v>
      </c>
      <c r="M1700" s="1">
        <f>VLOOKUP($E1700,[1]AllProteinsNorm!$A$1:$Q$3226,10,FALSE)</f>
        <v>71399.253987156</v>
      </c>
      <c r="N1700" s="1">
        <f>VLOOKUP($E1700,[1]AllProteinsNorm!$A$1:$Q$3226,11,FALSE)</f>
        <v>86886.059434205497</v>
      </c>
      <c r="O1700" s="1">
        <f>VLOOKUP($E1700,[1]AllProteinsNorm!$A$1:$Q$3226,15,FALSE)</f>
        <v>76330.693442690594</v>
      </c>
      <c r="P1700" s="1">
        <f>VLOOKUP($E1700,[1]AllProteinsNorm!$A$1:$Q$3226,6,FALSE)</f>
        <v>85703.426797697102</v>
      </c>
      <c r="Q1700" s="1">
        <f>VLOOKUP($E1700,[1]AllProteinsNorm!$A$1:$Q$3226,8,FALSE)</f>
        <v>68453.893804281106</v>
      </c>
      <c r="R1700" s="1">
        <f>VLOOKUP($E1700,[1]AllProteinsNorm!$A$1:$Q$3226,13,FALSE)</f>
        <v>60804.821121714202</v>
      </c>
      <c r="S1700" s="1">
        <f>VLOOKUP($E1700,[1]AllProteinsNorm!$A$1:$Q$3226,16,FALSE)</f>
        <v>77690.2375472774</v>
      </c>
      <c r="T1700" s="1">
        <f>VLOOKUP($E1700,[1]AllProteinsNorm!$A$1:$Q$3226,17,FALSE)</f>
        <v>58993.2467444555</v>
      </c>
      <c r="U1700" s="1">
        <f>VLOOKUP($E1700,[1]AllProteinsNorm!$A$1:$Q$3226,3,FALSE)</f>
        <v>14362.8281749735</v>
      </c>
      <c r="V1700" s="1">
        <f>VLOOKUP($E1700,[1]AllProteinsNorm!$A$1:$Q$3226,7,FALSE)</f>
        <v>85774.899535947698</v>
      </c>
      <c r="W1700" s="1">
        <f>VLOOKUP($E1700,[1]AllProteinsNorm!$A$1:$Q$3226,9,FALSE)</f>
        <v>52101.105979351298</v>
      </c>
      <c r="X1700" s="1">
        <f>VLOOKUP($E1700,[1]AllProteinsNorm!$A$1:$Q$3226,12,FALSE)</f>
        <v>88453.4180985329</v>
      </c>
      <c r="Y1700" s="29">
        <f>VLOOKUP($E1700,[1]AllProteinsNorm!$A$1:$Q$3226,14,FALSE)</f>
        <v>66065.0681804583</v>
      </c>
      <c r="Z1700" s="25">
        <f t="shared" si="210"/>
        <v>1.1257282212304036</v>
      </c>
      <c r="AA1700" s="1">
        <f t="shared" si="210"/>
        <v>0.89242128431961687</v>
      </c>
      <c r="AB1700" s="1">
        <f t="shared" si="210"/>
        <v>0.9074483180012799</v>
      </c>
      <c r="AC1700" s="1">
        <f t="shared" si="210"/>
        <v>1.1042777632594363</v>
      </c>
      <c r="AD1700" s="1">
        <f t="shared" si="210"/>
        <v>0.97012441318926357</v>
      </c>
      <c r="AE1700" s="1">
        <f t="shared" si="210"/>
        <v>1.0892471020566452</v>
      </c>
      <c r="AF1700" s="1">
        <f t="shared" si="210"/>
        <v>0.87001428340564435</v>
      </c>
      <c r="AG1700" s="1">
        <f t="shared" si="210"/>
        <v>0.77279844777081386</v>
      </c>
      <c r="AH1700" s="1">
        <f t="shared" si="210"/>
        <v>0.98740352945534926</v>
      </c>
      <c r="AI1700" s="1">
        <f t="shared" si="210"/>
        <v>0.74977425592318825</v>
      </c>
      <c r="AJ1700" s="1">
        <f t="shared" si="210"/>
        <v>0.18254426399841225</v>
      </c>
      <c r="AK1700" s="1">
        <f t="shared" si="210"/>
        <v>1.0901554843223775</v>
      </c>
      <c r="AL1700" s="1">
        <f t="shared" si="210"/>
        <v>0.66217864118683623</v>
      </c>
      <c r="AM1700" s="1">
        <f t="shared" si="210"/>
        <v>1.1241980972156493</v>
      </c>
      <c r="AN1700" s="29">
        <f t="shared" si="210"/>
        <v>0.83965352088666456</v>
      </c>
      <c r="AO1700" s="1">
        <f t="shared" si="207"/>
        <v>7686.0826922602291</v>
      </c>
      <c r="AP1700" s="1">
        <f t="shared" si="208"/>
        <v>10131.990188785325</v>
      </c>
      <c r="AQ1700" s="29">
        <f t="shared" si="209"/>
        <v>27006.440727777324</v>
      </c>
    </row>
    <row r="1701" spans="1:43" x14ac:dyDescent="0.2">
      <c r="A1701" s="26"/>
      <c r="E1701" s="25" t="s">
        <v>3324</v>
      </c>
      <c r="F1701" s="26" t="s">
        <v>3325</v>
      </c>
      <c r="G1701" s="1">
        <v>0.44241871491761497</v>
      </c>
      <c r="H1701" s="43">
        <v>2.2039181354531499</v>
      </c>
      <c r="I1701" s="1">
        <f>VLOOKUP(F1701,'[1]SUSMB vs SHAM all proteins sum'!$B$2:$E$3214,2,FALSE)</f>
        <v>0.815802323302245</v>
      </c>
      <c r="J1701" s="29">
        <f>VLOOKUP(F1701,'[1]SUSMB vs SHAM all proteins sum'!$B$2:$E$3214,3,FALSE)</f>
        <v>1.2230260224723599</v>
      </c>
      <c r="K1701" s="25">
        <f>VLOOKUP($E1701,[1]AllProteinsNorm!$A$1:$Q$3226,4,FALSE)</f>
        <v>200903.91698610701</v>
      </c>
      <c r="L1701" s="1">
        <f>VLOOKUP($E1701,[1]AllProteinsNorm!$A$1:$Q$3226,5,FALSE)</f>
        <v>5185.1664731760602</v>
      </c>
      <c r="M1701" s="1">
        <f>VLOOKUP($E1701,[1]AllProteinsNorm!$A$1:$Q$3226,10,FALSE)</f>
        <v>8523.5888621467002</v>
      </c>
      <c r="N1701" s="1">
        <f>VLOOKUP($E1701,[1]AllProteinsNorm!$A$1:$Q$3226,11,FALSE)</f>
        <v>2979.8266146982</v>
      </c>
      <c r="O1701" s="1">
        <f>VLOOKUP($E1701,[1]AllProteinsNorm!$A$1:$Q$3226,15,FALSE)</f>
        <v>12953.692675230001</v>
      </c>
      <c r="P1701" s="1">
        <f>VLOOKUP($E1701,[1]AllProteinsNorm!$A$1:$Q$3226,6,FALSE)</f>
        <v>54631.164744968301</v>
      </c>
      <c r="Q1701" s="1">
        <f>VLOOKUP($E1701,[1]AllProteinsNorm!$A$1:$Q$3226,8,FALSE)</f>
        <v>260098.66870936</v>
      </c>
      <c r="R1701" s="1">
        <f>VLOOKUP($E1701,[1]AllProteinsNorm!$A$1:$Q$3226,13,FALSE)</f>
        <v>7852.8111451539698</v>
      </c>
      <c r="S1701" s="1">
        <f>VLOOKUP($E1701,[1]AllProteinsNorm!$A$1:$Q$3226,16,FALSE)</f>
        <v>9668.9180006937204</v>
      </c>
      <c r="T1701" s="1">
        <f>VLOOKUP($E1701,[1]AllProteinsNorm!$A$1:$Q$3226,17,FALSE)</f>
        <v>16517.8629878469</v>
      </c>
      <c r="U1701" s="1">
        <f>VLOOKUP($E1701,[1]AllProteinsNorm!$A$1:$Q$3226,3,FALSE)</f>
        <v>6012.9024780542804</v>
      </c>
      <c r="V1701" s="1">
        <f>VLOOKUP($E1701,[1]AllProteinsNorm!$A$1:$Q$3226,7,FALSE)</f>
        <v>10087.9774465107</v>
      </c>
      <c r="W1701" s="1">
        <f>VLOOKUP($E1701,[1]AllProteinsNorm!$A$1:$Q$3226,9,FALSE)</f>
        <v>58779.151080127202</v>
      </c>
      <c r="X1701" s="1">
        <f>VLOOKUP($E1701,[1]AllProteinsNorm!$A$1:$Q$3226,12,FALSE)</f>
        <v>25881.913441977598</v>
      </c>
      <c r="Y1701" s="29">
        <f>VLOOKUP($E1701,[1]AllProteinsNorm!$A$1:$Q$3226,14,FALSE)</f>
        <v>10163.1590305508</v>
      </c>
      <c r="Z1701" s="25">
        <f t="shared" si="210"/>
        <v>4.3571293800588933</v>
      </c>
      <c r="AA1701" s="1">
        <f t="shared" si="210"/>
        <v>0.11245396067780046</v>
      </c>
      <c r="AB1701" s="1">
        <f t="shared" si="210"/>
        <v>0.18485642297044089</v>
      </c>
      <c r="AC1701" s="1">
        <f t="shared" si="210"/>
        <v>6.4625370600817106E-2</v>
      </c>
      <c r="AD1701" s="1">
        <f t="shared" si="210"/>
        <v>0.28093486569204795</v>
      </c>
      <c r="AE1701" s="1">
        <f t="shared" si="210"/>
        <v>1.1848203686023688</v>
      </c>
      <c r="AF1701" s="1">
        <f t="shared" si="210"/>
        <v>5.6409231245905804</v>
      </c>
      <c r="AG1701" s="1">
        <f t="shared" si="210"/>
        <v>0.17030884549140168</v>
      </c>
      <c r="AH1701" s="1">
        <f t="shared" si="210"/>
        <v>0.20969589506368963</v>
      </c>
      <c r="AI1701" s="1">
        <f t="shared" si="210"/>
        <v>0.35823326493485957</v>
      </c>
      <c r="AJ1701" s="1">
        <f t="shared" si="210"/>
        <v>0.13040559108845526</v>
      </c>
      <c r="AK1701" s="1">
        <f t="shared" si="210"/>
        <v>0.21878430036086771</v>
      </c>
      <c r="AL1701" s="1">
        <f t="shared" si="210"/>
        <v>1.274780352459993</v>
      </c>
      <c r="AM1701" s="1">
        <f t="shared" si="210"/>
        <v>0.56131730611295239</v>
      </c>
      <c r="AN1701" s="29">
        <f t="shared" si="210"/>
        <v>0.22041481057477824</v>
      </c>
      <c r="AO1701" s="1">
        <f t="shared" si="207"/>
        <v>77470.368020403534</v>
      </c>
      <c r="AP1701" s="1">
        <f t="shared" si="208"/>
        <v>96680.767060097598</v>
      </c>
      <c r="AQ1701" s="29">
        <f t="shared" si="209"/>
        <v>19520.237782794491</v>
      </c>
    </row>
    <row r="1702" spans="1:43" x14ac:dyDescent="0.2">
      <c r="A1702" s="26"/>
      <c r="E1702" s="25" t="s">
        <v>3326</v>
      </c>
      <c r="F1702" s="26" t="s">
        <v>3327</v>
      </c>
      <c r="G1702" s="1">
        <v>0.93772609723170597</v>
      </c>
      <c r="H1702" s="1">
        <v>0.98092797444260704</v>
      </c>
      <c r="I1702" s="1">
        <f>VLOOKUP(F1702,'[1]SUSMB vs SHAM all proteins sum'!$B$2:$E$3214,2,FALSE)</f>
        <v>6.8590485913834001E-2</v>
      </c>
      <c r="J1702" s="29">
        <f>VLOOKUP(F1702,'[1]SUSMB vs SHAM all proteins sum'!$B$2:$E$3214,3,FALSE)</f>
        <v>1.28828435964689</v>
      </c>
      <c r="K1702" s="25">
        <f>VLOOKUP($E1702,[1]AllProteinsNorm!$A$1:$Q$3226,4,FALSE)</f>
        <v>41497.147055065601</v>
      </c>
      <c r="L1702" s="1">
        <f>VLOOKUP($E1702,[1]AllProteinsNorm!$A$1:$Q$3226,5,FALSE)</f>
        <v>71056.815242673998</v>
      </c>
      <c r="M1702" s="1">
        <f>VLOOKUP($E1702,[1]AllProteinsNorm!$A$1:$Q$3226,10,FALSE)</f>
        <v>45628.480427373601</v>
      </c>
      <c r="N1702" s="1">
        <f>VLOOKUP($E1702,[1]AllProteinsNorm!$A$1:$Q$3226,11,FALSE)</f>
        <v>43559.547548907402</v>
      </c>
      <c r="O1702" s="1">
        <f>VLOOKUP($E1702,[1]AllProteinsNorm!$A$1:$Q$3226,15,FALSE)</f>
        <v>47201.548050059697</v>
      </c>
      <c r="P1702" s="1">
        <f>VLOOKUP($E1702,[1]AllProteinsNorm!$A$1:$Q$3226,6,FALSE)</f>
        <v>58059.079341133001</v>
      </c>
      <c r="Q1702" s="1">
        <f>VLOOKUP($E1702,[1]AllProteinsNorm!$A$1:$Q$3226,8,FALSE)</f>
        <v>60637.488072786102</v>
      </c>
      <c r="R1702" s="1">
        <f>VLOOKUP($E1702,[1]AllProteinsNorm!$A$1:$Q$3226,13,FALSE)</f>
        <v>76207.020261494195</v>
      </c>
      <c r="S1702" s="1">
        <f>VLOOKUP($E1702,[1]AllProteinsNorm!$A$1:$Q$3226,16,FALSE)</f>
        <v>43435.2268111952</v>
      </c>
      <c r="T1702" s="1">
        <f>VLOOKUP($E1702,[1]AllProteinsNorm!$A$1:$Q$3226,17,FALSE)</f>
        <v>21559.404716811201</v>
      </c>
      <c r="U1702" s="1">
        <f>VLOOKUP($E1702,[1]AllProteinsNorm!$A$1:$Q$3226,3,FALSE)</f>
        <v>74285.287723356203</v>
      </c>
      <c r="V1702" s="1">
        <f>VLOOKUP($E1702,[1]AllProteinsNorm!$A$1:$Q$3226,7,FALSE)</f>
        <v>69016.717583314603</v>
      </c>
      <c r="W1702" s="1">
        <f>VLOOKUP($E1702,[1]AllProteinsNorm!$A$1:$Q$3226,9,FALSE)</f>
        <v>48506.376219942998</v>
      </c>
      <c r="X1702" s="1">
        <f>VLOOKUP($E1702,[1]AllProteinsNorm!$A$1:$Q$3226,12,FALSE)</f>
        <v>62064.514116051898</v>
      </c>
      <c r="Y1702" s="29">
        <f>VLOOKUP($E1702,[1]AllProteinsNorm!$A$1:$Q$3226,14,FALSE)</f>
        <v>63600.269636324403</v>
      </c>
      <c r="Z1702" s="25">
        <f t="shared" si="210"/>
        <v>0.83346503657876991</v>
      </c>
      <c r="AA1702" s="1">
        <f t="shared" si="210"/>
        <v>1.4271672950629197</v>
      </c>
      <c r="AB1702" s="1">
        <f t="shared" si="210"/>
        <v>0.91644235344589287</v>
      </c>
      <c r="AC1702" s="1">
        <f t="shared" si="210"/>
        <v>0.87488809394603761</v>
      </c>
      <c r="AD1702" s="1">
        <f t="shared" si="210"/>
        <v>0.94803722096637943</v>
      </c>
      <c r="AE1702" s="1">
        <f t="shared" si="210"/>
        <v>1.1661093863290073</v>
      </c>
      <c r="AF1702" s="1">
        <f t="shared" si="210"/>
        <v>1.2178964049640615</v>
      </c>
      <c r="AG1702" s="1">
        <f t="shared" si="210"/>
        <v>1.5306085222080794</v>
      </c>
      <c r="AH1702" s="1">
        <f t="shared" si="210"/>
        <v>0.87239112739392011</v>
      </c>
      <c r="AI1702" s="1">
        <f t="shared" si="210"/>
        <v>0.4330179618629964</v>
      </c>
      <c r="AJ1702" s="1">
        <f t="shared" si="210"/>
        <v>1.4920107632327844</v>
      </c>
      <c r="AK1702" s="1">
        <f t="shared" si="210"/>
        <v>1.3861921873518781</v>
      </c>
      <c r="AL1702" s="1">
        <f t="shared" si="210"/>
        <v>0.97424453244486908</v>
      </c>
      <c r="AM1702" s="1">
        <f t="shared" si="210"/>
        <v>1.2465580455286795</v>
      </c>
      <c r="AN1702" s="29">
        <f t="shared" si="210"/>
        <v>1.2774035041136143</v>
      </c>
      <c r="AO1702" s="1">
        <f t="shared" si="207"/>
        <v>10806.347195768911</v>
      </c>
      <c r="AP1702" s="1">
        <f t="shared" si="208"/>
        <v>18424.34032314055</v>
      </c>
      <c r="AQ1702" s="29">
        <f t="shared" si="209"/>
        <v>8644.4882778572828</v>
      </c>
    </row>
    <row r="1703" spans="1:43" x14ac:dyDescent="0.2">
      <c r="A1703" s="26"/>
      <c r="E1703" s="25" t="s">
        <v>3328</v>
      </c>
      <c r="F1703" s="26" t="s">
        <v>3329</v>
      </c>
      <c r="G1703" s="1">
        <v>0.59441532450333801</v>
      </c>
      <c r="H1703" s="1">
        <v>1.2620096043426701</v>
      </c>
      <c r="I1703" s="1">
        <f>VLOOKUP(F1703,'[1]SUSMB vs SHAM all proteins sum'!$B$2:$E$3214,2,FALSE)</f>
        <v>0.55930924347101196</v>
      </c>
      <c r="J1703" s="29">
        <f>VLOOKUP(F1703,'[1]SUSMB vs SHAM all proteins sum'!$B$2:$E$3214,3,FALSE)</f>
        <v>0.67798676451320194</v>
      </c>
      <c r="K1703" s="25">
        <f>VLOOKUP($E1703,[1]AllProteinsNorm!$A$1:$Q$3226,4,FALSE)</f>
        <v>21386.144036214399</v>
      </c>
      <c r="L1703" s="1">
        <f>VLOOKUP($E1703,[1]AllProteinsNorm!$A$1:$Q$3226,5,FALSE)</f>
        <v>53734.4532143213</v>
      </c>
      <c r="M1703" s="1">
        <f>VLOOKUP($E1703,[1]AllProteinsNorm!$A$1:$Q$3226,10,FALSE)</f>
        <v>20538.4349696912</v>
      </c>
      <c r="N1703" s="1">
        <f>VLOOKUP($E1703,[1]AllProteinsNorm!$A$1:$Q$3226,11,FALSE)</f>
        <v>90227.117810157404</v>
      </c>
      <c r="O1703" s="1">
        <f>VLOOKUP($E1703,[1]AllProteinsNorm!$A$1:$Q$3226,15,FALSE)</f>
        <v>35286.561588986799</v>
      </c>
      <c r="P1703" s="1">
        <f>VLOOKUP($E1703,[1]AllProteinsNorm!$A$1:$Q$3226,6,FALSE)</f>
        <v>16704.753700903701</v>
      </c>
      <c r="Q1703" s="1">
        <f>VLOOKUP($E1703,[1]AllProteinsNorm!$A$1:$Q$3226,8,FALSE)</f>
        <v>65976.727436193207</v>
      </c>
      <c r="R1703" s="1">
        <f>VLOOKUP($E1703,[1]AllProteinsNorm!$A$1:$Q$3226,13,FALSE)</f>
        <v>32577.385019965699</v>
      </c>
      <c r="S1703" s="1">
        <f>VLOOKUP($E1703,[1]AllProteinsNorm!$A$1:$Q$3226,16,FALSE)</f>
        <v>77322.845960685605</v>
      </c>
      <c r="T1703" s="1">
        <f>VLOOKUP($E1703,[1]AllProteinsNorm!$A$1:$Q$3226,17,FALSE)</f>
        <v>86647.791467589006</v>
      </c>
      <c r="U1703" s="1">
        <f>VLOOKUP($E1703,[1]AllProteinsNorm!$A$1:$Q$3226,3,FALSE)</f>
        <v>111458.154755772</v>
      </c>
      <c r="V1703" s="1">
        <f>VLOOKUP($E1703,[1]AllProteinsNorm!$A$1:$Q$3226,7,FALSE)</f>
        <v>7009.0215858360098</v>
      </c>
      <c r="W1703" s="1">
        <f>VLOOKUP($E1703,[1]AllProteinsNorm!$A$1:$Q$3226,9,FALSE)</f>
        <v>77054.666482136105</v>
      </c>
      <c r="X1703" s="1">
        <f>VLOOKUP($E1703,[1]AllProteinsNorm!$A$1:$Q$3226,12,FALSE)</f>
        <v>23737.036421221499</v>
      </c>
      <c r="Y1703" s="29">
        <f>VLOOKUP($E1703,[1]AllProteinsNorm!$A$1:$Q$3226,14,FALSE)</f>
        <v>7533.7375422082896</v>
      </c>
      <c r="Z1703" s="25">
        <f t="shared" si="210"/>
        <v>0.48347157928368323</v>
      </c>
      <c r="AA1703" s="1">
        <f t="shared" si="210"/>
        <v>1.2147622738106141</v>
      </c>
      <c r="AB1703" s="1">
        <f t="shared" si="210"/>
        <v>0.46430761777332136</v>
      </c>
      <c r="AC1703" s="1">
        <f t="shared" si="210"/>
        <v>2.0397434464120163</v>
      </c>
      <c r="AD1703" s="1">
        <f t="shared" si="210"/>
        <v>0.79771508272036473</v>
      </c>
      <c r="AE1703" s="1">
        <f t="shared" si="210"/>
        <v>0.37764047785542088</v>
      </c>
      <c r="AF1703" s="1">
        <f t="shared" si="210"/>
        <v>1.4915205170006769</v>
      </c>
      <c r="AG1703" s="1">
        <f t="shared" si="210"/>
        <v>0.73646935875231301</v>
      </c>
      <c r="AH1703" s="1">
        <f t="shared" si="210"/>
        <v>1.7480195769755482</v>
      </c>
      <c r="AI1703" s="1">
        <f t="shared" si="210"/>
        <v>1.9588264490943663</v>
      </c>
      <c r="AJ1703" s="1">
        <f t="shared" si="210"/>
        <v>2.519708555809244</v>
      </c>
      <c r="AK1703" s="1">
        <f t="shared" si="210"/>
        <v>0.15845131920926664</v>
      </c>
      <c r="AL1703" s="1">
        <f t="shared" si="210"/>
        <v>1.7419569059392808</v>
      </c>
      <c r="AM1703" s="1">
        <f t="shared" si="210"/>
        <v>0.53661765611645473</v>
      </c>
      <c r="AN1703" s="29">
        <f t="shared" si="210"/>
        <v>0.17031345067499859</v>
      </c>
      <c r="AO1703" s="1">
        <f t="shared" si="207"/>
        <v>25958.376197567952</v>
      </c>
      <c r="AP1703" s="1">
        <f t="shared" si="208"/>
        <v>26780.972772864712</v>
      </c>
      <c r="AQ1703" s="29">
        <f t="shared" si="209"/>
        <v>41815.533394680162</v>
      </c>
    </row>
    <row r="1704" spans="1:43" x14ac:dyDescent="0.2">
      <c r="A1704" s="26"/>
      <c r="E1704" s="25" t="s">
        <v>3330</v>
      </c>
      <c r="F1704" s="26" t="s">
        <v>3331</v>
      </c>
      <c r="G1704" s="1">
        <v>0.63183006949611198</v>
      </c>
      <c r="H1704" s="1">
        <v>0.80002851707732803</v>
      </c>
      <c r="I1704" s="1">
        <f>VLOOKUP(F1704,'[1]SUSMB vs SHAM all proteins sum'!$B$2:$E$3214,2,FALSE)</f>
        <v>0.37359826533597401</v>
      </c>
      <c r="J1704" s="29">
        <f>VLOOKUP(F1704,'[1]SUSMB vs SHAM all proteins sum'!$B$2:$E$3214,3,FALSE)</f>
        <v>1.3178107056200901</v>
      </c>
      <c r="K1704" s="25">
        <f>VLOOKUP($E1704,[1]AllProteinsNorm!$A$1:$Q$3226,4,FALSE)</f>
        <v>49526.092490348601</v>
      </c>
      <c r="L1704" s="1">
        <f>VLOOKUP($E1704,[1]AllProteinsNorm!$A$1:$Q$3226,5,FALSE)</f>
        <v>19601.079727903601</v>
      </c>
      <c r="M1704" s="1">
        <f>VLOOKUP($E1704,[1]AllProteinsNorm!$A$1:$Q$3226,10,FALSE)</f>
        <v>24691.8280834625</v>
      </c>
      <c r="N1704" s="1">
        <f>VLOOKUP($E1704,[1]AllProteinsNorm!$A$1:$Q$3226,11,FALSE)</f>
        <v>10827.4868740151</v>
      </c>
      <c r="O1704" s="1">
        <f>VLOOKUP($E1704,[1]AllProteinsNorm!$A$1:$Q$3226,15,FALSE)</f>
        <v>14954.4068438208</v>
      </c>
      <c r="P1704" s="1">
        <f>VLOOKUP($E1704,[1]AllProteinsNorm!$A$1:$Q$3226,6,FALSE)</f>
        <v>4609.1231516262596</v>
      </c>
      <c r="Q1704" s="1">
        <f>VLOOKUP($E1704,[1]AllProteinsNorm!$A$1:$Q$3226,8,FALSE)</f>
        <v>32024.091876255901</v>
      </c>
      <c r="R1704" s="1">
        <f>VLOOKUP($E1704,[1]AllProteinsNorm!$A$1:$Q$3226,13,FALSE)</f>
        <v>13262.6515961654</v>
      </c>
      <c r="S1704" s="1">
        <f>VLOOKUP($E1704,[1]AllProteinsNorm!$A$1:$Q$3226,16,FALSE)</f>
        <v>18575.496124833098</v>
      </c>
      <c r="T1704" s="1">
        <f>VLOOKUP($E1704,[1]AllProteinsNorm!$A$1:$Q$3226,17,FALSE)</f>
        <v>34980.465297943199</v>
      </c>
      <c r="U1704" s="1">
        <f>VLOOKUP($E1704,[1]AllProteinsNorm!$A$1:$Q$3226,3,FALSE)</f>
        <v>19599.383085973401</v>
      </c>
      <c r="V1704" s="1">
        <f>VLOOKUP($E1704,[1]AllProteinsNorm!$A$1:$Q$3226,7,FALSE)</f>
        <v>27076.910285263501</v>
      </c>
      <c r="W1704" s="1">
        <f>VLOOKUP($E1704,[1]AllProteinsNorm!$A$1:$Q$3226,9,FALSE)</f>
        <v>20878.5789520707</v>
      </c>
      <c r="X1704" s="1">
        <f>VLOOKUP($E1704,[1]AllProteinsNorm!$A$1:$Q$3226,12,FALSE)</f>
        <v>33963.913907183698</v>
      </c>
      <c r="Y1704" s="29">
        <f>VLOOKUP($E1704,[1]AllProteinsNorm!$A$1:$Q$3226,14,FALSE)</f>
        <v>40989.171794442598</v>
      </c>
      <c r="Z1704" s="25">
        <f t="shared" si="210"/>
        <v>2.0704733395325956</v>
      </c>
      <c r="AA1704" s="1">
        <f t="shared" si="210"/>
        <v>0.81943700708037781</v>
      </c>
      <c r="AB1704" s="1">
        <f t="shared" si="210"/>
        <v>1.0322593441243941</v>
      </c>
      <c r="AC1704" s="1">
        <f t="shared" si="210"/>
        <v>0.45265074992855736</v>
      </c>
      <c r="AD1704" s="1">
        <f t="shared" si="210"/>
        <v>0.62517955933407454</v>
      </c>
      <c r="AE1704" s="1">
        <f t="shared" si="210"/>
        <v>0.19268765461204776</v>
      </c>
      <c r="AF1704" s="1">
        <f t="shared" si="210"/>
        <v>1.338789820041858</v>
      </c>
      <c r="AG1704" s="1">
        <f t="shared" si="210"/>
        <v>0.55445453417753776</v>
      </c>
      <c r="AH1704" s="1">
        <f t="shared" si="210"/>
        <v>0.7765617588860434</v>
      </c>
      <c r="AI1704" s="1">
        <f t="shared" si="210"/>
        <v>1.4623831027644785</v>
      </c>
      <c r="AJ1704" s="1">
        <f t="shared" si="210"/>
        <v>0.81936607776399972</v>
      </c>
      <c r="AK1704" s="1">
        <f t="shared" si="210"/>
        <v>1.1319693931734891</v>
      </c>
      <c r="AL1704" s="1">
        <f t="shared" si="210"/>
        <v>0.87284376606155523</v>
      </c>
      <c r="AM1704" s="1">
        <f t="shared" si="210"/>
        <v>1.4198854525966909</v>
      </c>
      <c r="AN1704" s="29">
        <f t="shared" si="210"/>
        <v>1.7135813294063791</v>
      </c>
      <c r="AO1704" s="1">
        <f t="shared" si="207"/>
        <v>13614.084794563265</v>
      </c>
      <c r="AP1704" s="1">
        <f t="shared" si="208"/>
        <v>11409.735032728679</v>
      </c>
      <c r="AQ1704" s="29">
        <f t="shared" si="209"/>
        <v>8064.3162041979431</v>
      </c>
    </row>
    <row r="1705" spans="1:43" x14ac:dyDescent="0.2">
      <c r="A1705" s="26"/>
      <c r="E1705" s="25" t="s">
        <v>3332</v>
      </c>
      <c r="F1705" s="26" t="s">
        <v>3333</v>
      </c>
      <c r="G1705" s="1">
        <v>0.20123545223877401</v>
      </c>
      <c r="H1705" s="1">
        <v>1.25649522572025</v>
      </c>
      <c r="I1705" s="1">
        <f>VLOOKUP(F1705,'[1]SUSMB vs SHAM all proteins sum'!$B$2:$E$3214,2,FALSE)</f>
        <v>0.29937391890593001</v>
      </c>
      <c r="J1705" s="29">
        <f>VLOOKUP(F1705,'[1]SUSMB vs SHAM all proteins sum'!$B$2:$E$3214,3,FALSE)</f>
        <v>1.17231262627209</v>
      </c>
      <c r="K1705" s="25">
        <f>VLOOKUP($E1705,[1]AllProteinsNorm!$A$1:$Q$3226,4,FALSE)</f>
        <v>307143.916667193</v>
      </c>
      <c r="L1705" s="1">
        <f>VLOOKUP($E1705,[1]AllProteinsNorm!$A$1:$Q$3226,5,FALSE)</f>
        <v>405724.46438243502</v>
      </c>
      <c r="M1705" s="1">
        <f>VLOOKUP($E1705,[1]AllProteinsNorm!$A$1:$Q$3226,10,FALSE)</f>
        <v>552370.73514100397</v>
      </c>
      <c r="N1705" s="1">
        <f>VLOOKUP($E1705,[1]AllProteinsNorm!$A$1:$Q$3226,11,FALSE)</f>
        <v>539064.599670558</v>
      </c>
      <c r="O1705" s="1">
        <f>VLOOKUP($E1705,[1]AllProteinsNorm!$A$1:$Q$3226,15,FALSE)</f>
        <v>536528.03566333</v>
      </c>
      <c r="P1705" s="1">
        <f>VLOOKUP($E1705,[1]AllProteinsNorm!$A$1:$Q$3226,6,FALSE)</f>
        <v>420606.69516964798</v>
      </c>
      <c r="Q1705" s="1">
        <f>VLOOKUP($E1705,[1]AllProteinsNorm!$A$1:$Q$3226,8,FALSE)</f>
        <v>496359.13436982402</v>
      </c>
      <c r="R1705" s="1">
        <f>VLOOKUP($E1705,[1]AllProteinsNorm!$A$1:$Q$3226,13,FALSE)</f>
        <v>784985.46093001496</v>
      </c>
      <c r="S1705" s="1">
        <f>VLOOKUP($E1705,[1]AllProteinsNorm!$A$1:$Q$3226,16,FALSE)</f>
        <v>526170.58839197399</v>
      </c>
      <c r="T1705" s="1">
        <f>VLOOKUP($E1705,[1]AllProteinsNorm!$A$1:$Q$3226,17,FALSE)</f>
        <v>723070.82800875499</v>
      </c>
      <c r="U1705" s="1">
        <f>VLOOKUP($E1705,[1]AllProteinsNorm!$A$1:$Q$3226,3,FALSE)</f>
        <v>596282.33878596697</v>
      </c>
      <c r="V1705" s="1">
        <f>VLOOKUP($E1705,[1]AllProteinsNorm!$A$1:$Q$3226,7,FALSE)</f>
        <v>467592.97957838798</v>
      </c>
      <c r="W1705" s="1">
        <f>VLOOKUP($E1705,[1]AllProteinsNorm!$A$1:$Q$3226,9,FALSE)</f>
        <v>418836.57352816599</v>
      </c>
      <c r="X1705" s="1">
        <f>VLOOKUP($E1705,[1]AllProteinsNorm!$A$1:$Q$3226,12,FALSE)</f>
        <v>681333.55376905994</v>
      </c>
      <c r="Y1705" s="29">
        <f>VLOOKUP($E1705,[1]AllProteinsNorm!$A$1:$Q$3226,14,FALSE)</f>
        <v>554025.70788055402</v>
      </c>
      <c r="Z1705" s="25">
        <f t="shared" si="210"/>
        <v>0.65605722510205722</v>
      </c>
      <c r="AA1705" s="1">
        <f t="shared" si="210"/>
        <v>0.86662457504303259</v>
      </c>
      <c r="AB1705" s="1">
        <f t="shared" si="210"/>
        <v>1.1798599681101811</v>
      </c>
      <c r="AC1705" s="1">
        <f t="shared" si="210"/>
        <v>1.1514381572265495</v>
      </c>
      <c r="AD1705" s="1">
        <f t="shared" si="210"/>
        <v>1.146020074518179</v>
      </c>
      <c r="AE1705" s="1">
        <f t="shared" si="210"/>
        <v>0.89841291433209214</v>
      </c>
      <c r="AF1705" s="1">
        <f t="shared" si="210"/>
        <v>1.0602195865776316</v>
      </c>
      <c r="AG1705" s="1">
        <f t="shared" si="210"/>
        <v>1.6767233706967091</v>
      </c>
      <c r="AH1705" s="1">
        <f t="shared" si="210"/>
        <v>1.1238966406904156</v>
      </c>
      <c r="AI1705" s="1">
        <f t="shared" si="210"/>
        <v>1.5444741544065237</v>
      </c>
      <c r="AJ1705" s="1">
        <f t="shared" si="210"/>
        <v>1.273654841698094</v>
      </c>
      <c r="AK1705" s="1">
        <f t="shared" si="210"/>
        <v>0.99877528419942474</v>
      </c>
      <c r="AL1705" s="1">
        <f t="shared" si="210"/>
        <v>0.89463194707477178</v>
      </c>
      <c r="AM1705" s="1">
        <f t="shared" si="210"/>
        <v>1.4553236329892696</v>
      </c>
      <c r="AN1705" s="29">
        <f t="shared" si="210"/>
        <v>1.1833949781305986</v>
      </c>
      <c r="AO1705" s="1">
        <f t="shared" si="207"/>
        <v>96558.245081350338</v>
      </c>
      <c r="AP1705" s="1">
        <f t="shared" si="208"/>
        <v>139473.14290187525</v>
      </c>
      <c r="AQ1705" s="29">
        <f t="shared" si="209"/>
        <v>92949.055685814528</v>
      </c>
    </row>
    <row r="1706" spans="1:43" x14ac:dyDescent="0.2">
      <c r="A1706" s="26"/>
      <c r="E1706" s="25" t="s">
        <v>3334</v>
      </c>
      <c r="F1706" s="26" t="s">
        <v>3335</v>
      </c>
      <c r="G1706" s="1">
        <v>0.36898594610763202</v>
      </c>
      <c r="H1706" s="1">
        <v>1.0599670659389899</v>
      </c>
      <c r="I1706" s="1">
        <f>VLOOKUP(F1706,'[1]SUSMB vs SHAM all proteins sum'!$B$2:$E$3214,2,FALSE)</f>
        <v>0.48232996824582702</v>
      </c>
      <c r="J1706" s="29">
        <f>VLOOKUP(F1706,'[1]SUSMB vs SHAM all proteins sum'!$B$2:$E$3214,3,FALSE)</f>
        <v>0.94057262592573698</v>
      </c>
      <c r="K1706" s="25">
        <f>VLOOKUP($E1706,[1]AllProteinsNorm!$A$1:$Q$3226,4,FALSE)</f>
        <v>1637438.38521697</v>
      </c>
      <c r="L1706" s="1">
        <f>VLOOKUP($E1706,[1]AllProteinsNorm!$A$1:$Q$3226,5,FALSE)</f>
        <v>1494751.5055124999</v>
      </c>
      <c r="M1706" s="1">
        <f>VLOOKUP($E1706,[1]AllProteinsNorm!$A$1:$Q$3226,10,FALSE)</f>
        <v>1617086.8142335899</v>
      </c>
      <c r="N1706" s="1">
        <f>VLOOKUP($E1706,[1]AllProteinsNorm!$A$1:$Q$3226,11,FALSE)</f>
        <v>1602106.1635374399</v>
      </c>
      <c r="O1706" s="1">
        <f>VLOOKUP($E1706,[1]AllProteinsNorm!$A$1:$Q$3226,15,FALSE)</f>
        <v>1726801.6741182699</v>
      </c>
      <c r="P1706" s="1">
        <f>VLOOKUP($E1706,[1]AllProteinsNorm!$A$1:$Q$3226,6,FALSE)</f>
        <v>1783143.5409898099</v>
      </c>
      <c r="Q1706" s="1">
        <f>VLOOKUP($E1706,[1]AllProteinsNorm!$A$1:$Q$3226,8,FALSE)</f>
        <v>1763610.4044469099</v>
      </c>
      <c r="R1706" s="1">
        <f>VLOOKUP($E1706,[1]AllProteinsNorm!$A$1:$Q$3226,13,FALSE)</f>
        <v>1923744.7346250301</v>
      </c>
      <c r="S1706" s="1">
        <f>VLOOKUP($E1706,[1]AllProteinsNorm!$A$1:$Q$3226,16,FALSE)</f>
        <v>1758173.3673515399</v>
      </c>
      <c r="T1706" s="1">
        <f>VLOOKUP($E1706,[1]AllProteinsNorm!$A$1:$Q$3226,17,FALSE)</f>
        <v>1377415.0193048499</v>
      </c>
      <c r="U1706" s="1">
        <f>VLOOKUP($E1706,[1]AllProteinsNorm!$A$1:$Q$3226,3,FALSE)</f>
        <v>1107262.7669305799</v>
      </c>
      <c r="V1706" s="1">
        <f>VLOOKUP($E1706,[1]AllProteinsNorm!$A$1:$Q$3226,7,FALSE)</f>
        <v>1691777.36505283</v>
      </c>
      <c r="W1706" s="1">
        <f>VLOOKUP($E1706,[1]AllProteinsNorm!$A$1:$Q$3226,9,FALSE)</f>
        <v>1576055.2967199699</v>
      </c>
      <c r="X1706" s="1">
        <f>VLOOKUP($E1706,[1]AllProteinsNorm!$A$1:$Q$3226,12,FALSE)</f>
        <v>1626135.5127127499</v>
      </c>
      <c r="Y1706" s="29">
        <f>VLOOKUP($E1706,[1]AllProteinsNorm!$A$1:$Q$3226,14,FALSE)</f>
        <v>1678961.1157913001</v>
      </c>
      <c r="Z1706" s="25">
        <f t="shared" ref="Z1706:AN1722" si="211">K1706/AVERAGE($K1706:$O1706)</f>
        <v>1.0134940447189564</v>
      </c>
      <c r="AA1706" s="1">
        <f t="shared" si="211"/>
        <v>0.9251778649190987</v>
      </c>
      <c r="AB1706" s="1">
        <f t="shared" si="211"/>
        <v>1.0008974205170644</v>
      </c>
      <c r="AC1706" s="1">
        <f t="shared" si="211"/>
        <v>0.99162513253136964</v>
      </c>
      <c r="AD1706" s="1">
        <f t="shared" si="211"/>
        <v>1.0688055373135106</v>
      </c>
      <c r="AE1706" s="1">
        <f t="shared" si="211"/>
        <v>1.1036783893598412</v>
      </c>
      <c r="AF1706" s="1">
        <f t="shared" si="211"/>
        <v>1.0915883359327083</v>
      </c>
      <c r="AG1706" s="1">
        <f t="shared" si="211"/>
        <v>1.190703631784942</v>
      </c>
      <c r="AH1706" s="1">
        <f t="shared" si="211"/>
        <v>1.088223076655277</v>
      </c>
      <c r="AI1706" s="1">
        <f t="shared" si="211"/>
        <v>0.85255233526660823</v>
      </c>
      <c r="AJ1706" s="1">
        <f t="shared" si="211"/>
        <v>0.68534134191221985</v>
      </c>
      <c r="AK1706" s="1">
        <f t="shared" si="211"/>
        <v>1.047127207931049</v>
      </c>
      <c r="AL1706" s="1">
        <f t="shared" si="211"/>
        <v>0.97550092375647035</v>
      </c>
      <c r="AM1706" s="1">
        <f t="shared" si="211"/>
        <v>1.0064981210404438</v>
      </c>
      <c r="AN1706" s="29">
        <f t="shared" si="211"/>
        <v>1.0391945782703162</v>
      </c>
      <c r="AO1706" s="1">
        <f t="shared" si="207"/>
        <v>74338.917725958192</v>
      </c>
      <c r="AP1706" s="1">
        <f t="shared" si="208"/>
        <v>182326.71528264173</v>
      </c>
      <c r="AQ1706" s="29">
        <f t="shared" si="209"/>
        <v>218288.30164772415</v>
      </c>
    </row>
    <row r="1707" spans="1:43" x14ac:dyDescent="0.2">
      <c r="A1707" s="26"/>
      <c r="E1707" s="25" t="s">
        <v>3336</v>
      </c>
      <c r="F1707" s="26" t="s">
        <v>3337</v>
      </c>
      <c r="G1707" s="1">
        <v>0.42812043113482801</v>
      </c>
      <c r="H1707" s="1">
        <v>0.94350136695753095</v>
      </c>
      <c r="I1707" s="1">
        <f>VLOOKUP(F1707,'[1]SUSMB vs SHAM all proteins sum'!$B$2:$E$3214,2,FALSE)</f>
        <v>0.75135507490593201</v>
      </c>
      <c r="J1707" s="29">
        <f>VLOOKUP(F1707,'[1]SUSMB vs SHAM all proteins sum'!$B$2:$E$3214,3,FALSE)</f>
        <v>0.97211698826040804</v>
      </c>
      <c r="K1707" s="25">
        <f>VLOOKUP($E1707,[1]AllProteinsNorm!$A$1:$Q$3226,4,FALSE)</f>
        <v>272958.05468421598</v>
      </c>
      <c r="L1707" s="1">
        <f>VLOOKUP($E1707,[1]AllProteinsNorm!$A$1:$Q$3226,5,FALSE)</f>
        <v>361109.52271765401</v>
      </c>
      <c r="M1707" s="1">
        <f>VLOOKUP($E1707,[1]AllProteinsNorm!$A$1:$Q$3226,10,FALSE)</f>
        <v>321760.091875532</v>
      </c>
      <c r="N1707" s="1">
        <f>VLOOKUP($E1707,[1]AllProteinsNorm!$A$1:$Q$3226,11,FALSE)</f>
        <v>304866.74356886698</v>
      </c>
      <c r="O1707" s="1">
        <f>VLOOKUP($E1707,[1]AllProteinsNorm!$A$1:$Q$3226,15,FALSE)</f>
        <v>247250.80638236299</v>
      </c>
      <c r="P1707" s="1">
        <f>VLOOKUP($E1707,[1]AllProteinsNorm!$A$1:$Q$3226,6,FALSE)</f>
        <v>293070.59033525299</v>
      </c>
      <c r="Q1707" s="1">
        <f>VLOOKUP($E1707,[1]AllProteinsNorm!$A$1:$Q$3226,8,FALSE)</f>
        <v>288884.35572235798</v>
      </c>
      <c r="R1707" s="1">
        <f>VLOOKUP($E1707,[1]AllProteinsNorm!$A$1:$Q$3226,13,FALSE)</f>
        <v>276150.95784615801</v>
      </c>
      <c r="S1707" s="1">
        <f>VLOOKUP($E1707,[1]AllProteinsNorm!$A$1:$Q$3226,16,FALSE)</f>
        <v>294570.33498328098</v>
      </c>
      <c r="T1707" s="1">
        <f>VLOOKUP($E1707,[1]AllProteinsNorm!$A$1:$Q$3226,17,FALSE)</f>
        <v>259534.82732352501</v>
      </c>
      <c r="U1707" s="1">
        <f>VLOOKUP($E1707,[1]AllProteinsNorm!$A$1:$Q$3226,3,FALSE)</f>
        <v>240276.14231930001</v>
      </c>
      <c r="V1707" s="1">
        <f>VLOOKUP($E1707,[1]AllProteinsNorm!$A$1:$Q$3226,7,FALSE)</f>
        <v>281137.19872983498</v>
      </c>
      <c r="W1707" s="1">
        <f>VLOOKUP($E1707,[1]AllProteinsNorm!$A$1:$Q$3226,9,FALSE)</f>
        <v>337472.60546757298</v>
      </c>
      <c r="X1707" s="1">
        <f>VLOOKUP($E1707,[1]AllProteinsNorm!$A$1:$Q$3226,12,FALSE)</f>
        <v>297224.89168448502</v>
      </c>
      <c r="Y1707" s="29">
        <f>VLOOKUP($E1707,[1]AllProteinsNorm!$A$1:$Q$3226,14,FALSE)</f>
        <v>306305.50297555601</v>
      </c>
      <c r="Z1707" s="25">
        <f t="shared" si="211"/>
        <v>0.90506621594597403</v>
      </c>
      <c r="AA1707" s="1">
        <f t="shared" si="211"/>
        <v>1.1973562371926698</v>
      </c>
      <c r="AB1707" s="1">
        <f t="shared" si="211"/>
        <v>1.0668825623523772</v>
      </c>
      <c r="AC1707" s="1">
        <f t="shared" si="211"/>
        <v>1.0108680994552881</v>
      </c>
      <c r="AD1707" s="1">
        <f t="shared" si="211"/>
        <v>0.81982688505369139</v>
      </c>
      <c r="AE1707" s="1">
        <f t="shared" si="211"/>
        <v>0.97175476468955924</v>
      </c>
      <c r="AF1707" s="1">
        <f t="shared" si="211"/>
        <v>0.95787417221340687</v>
      </c>
      <c r="AG1707" s="1">
        <f t="shared" si="211"/>
        <v>0.91565314948052012</v>
      </c>
      <c r="AH1707" s="1">
        <f t="shared" si="211"/>
        <v>0.97672757347897654</v>
      </c>
      <c r="AI1707" s="1">
        <f t="shared" si="211"/>
        <v>0.86055787708351372</v>
      </c>
      <c r="AJ1707" s="1">
        <f t="shared" si="211"/>
        <v>0.79670050097114897</v>
      </c>
      <c r="AK1707" s="1">
        <f t="shared" si="211"/>
        <v>0.93218637900402901</v>
      </c>
      <c r="AL1707" s="1">
        <f t="shared" si="211"/>
        <v>1.118981648551538</v>
      </c>
      <c r="AM1707" s="1">
        <f t="shared" si="211"/>
        <v>0.98552947379788192</v>
      </c>
      <c r="AN1707" s="29">
        <f t="shared" si="211"/>
        <v>1.0156386951916008</v>
      </c>
      <c r="AO1707" s="1">
        <f t="shared" si="207"/>
        <v>39326.020623070573</v>
      </c>
      <c r="AP1707" s="1">
        <f t="shared" si="208"/>
        <v>13159.659269286627</v>
      </c>
      <c r="AQ1707" s="29">
        <f t="shared" si="209"/>
        <v>31912.050765751919</v>
      </c>
    </row>
    <row r="1708" spans="1:43" x14ac:dyDescent="0.2">
      <c r="A1708" s="26"/>
      <c r="E1708" s="25" t="s">
        <v>142</v>
      </c>
      <c r="F1708" s="26" t="s">
        <v>143</v>
      </c>
      <c r="G1708" s="43">
        <v>4.6572134222476101E-2</v>
      </c>
      <c r="H1708" s="43">
        <v>2.2598771220358298</v>
      </c>
      <c r="I1708" s="1">
        <f>VLOOKUP(F1708,'[1]SUSMB vs SHAM all proteins sum'!$B$2:$E$3214,2,FALSE)</f>
        <v>5.8654601097410899E-2</v>
      </c>
      <c r="J1708" s="29">
        <f>VLOOKUP(F1708,'[1]SUSMB vs SHAM all proteins sum'!$B$2:$E$3214,3,FALSE)</f>
        <v>2.1614047859488701</v>
      </c>
      <c r="K1708" s="25">
        <f>VLOOKUP($E1708,[1]AllProteinsNorm!$A$1:$Q$3226,4,FALSE)</f>
        <v>56613.388334981202</v>
      </c>
      <c r="L1708" s="1">
        <f>VLOOKUP($E1708,[1]AllProteinsNorm!$A$1:$Q$3226,5,FALSE)</f>
        <v>159495.28411437201</v>
      </c>
      <c r="M1708" s="1">
        <f>VLOOKUP($E1708,[1]AllProteinsNorm!$A$1:$Q$3226,10,FALSE)</f>
        <v>205833.770230511</v>
      </c>
      <c r="N1708" s="1">
        <f>VLOOKUP($E1708,[1]AllProteinsNorm!$A$1:$Q$3226,11,FALSE)</f>
        <v>119032.395012547</v>
      </c>
      <c r="O1708" s="1">
        <f>VLOOKUP($E1708,[1]AllProteinsNorm!$A$1:$Q$3226,15,FALSE)</f>
        <v>32093.1491802766</v>
      </c>
      <c r="P1708" s="1">
        <f>VLOOKUP($E1708,[1]AllProteinsNorm!$A$1:$Q$3226,6,FALSE)</f>
        <v>203064.340230406</v>
      </c>
      <c r="Q1708" s="1">
        <f>VLOOKUP($E1708,[1]AllProteinsNorm!$A$1:$Q$3226,8,FALSE)</f>
        <v>207018.04084610401</v>
      </c>
      <c r="R1708" s="1">
        <f>VLOOKUP($E1708,[1]AllProteinsNorm!$A$1:$Q$3226,13,FALSE)</f>
        <v>253272.25102195001</v>
      </c>
      <c r="S1708" s="1">
        <f>VLOOKUP($E1708,[1]AllProteinsNorm!$A$1:$Q$3226,16,FALSE)</f>
        <v>198384.505473378</v>
      </c>
      <c r="T1708" s="1">
        <f>VLOOKUP($E1708,[1]AllProteinsNorm!$A$1:$Q$3226,17,FALSE)</f>
        <v>198128.99679343399</v>
      </c>
      <c r="U1708" s="1">
        <f>VLOOKUP($E1708,[1]AllProteinsNorm!$A$1:$Q$3226,3,FALSE)</f>
        <v>257285.77410070199</v>
      </c>
      <c r="V1708" s="1">
        <f>VLOOKUP($E1708,[1]AllProteinsNorm!$A$1:$Q$3226,7,FALSE)</f>
        <v>191076.58439447699</v>
      </c>
      <c r="W1708" s="1">
        <f>VLOOKUP($E1708,[1]AllProteinsNorm!$A$1:$Q$3226,9,FALSE)</f>
        <v>187287.62679144999</v>
      </c>
      <c r="X1708" s="1">
        <f>VLOOKUP($E1708,[1]AllProteinsNorm!$A$1:$Q$3226,12,FALSE)</f>
        <v>176902.94264820701</v>
      </c>
      <c r="Y1708" s="29">
        <f>VLOOKUP($E1708,[1]AllProteinsNorm!$A$1:$Q$3226,14,FALSE)</f>
        <v>205624.229465624</v>
      </c>
      <c r="Z1708" s="25">
        <f t="shared" si="211"/>
        <v>0.49395001668064187</v>
      </c>
      <c r="AA1708" s="1">
        <f t="shared" si="211"/>
        <v>1.3915912925511691</v>
      </c>
      <c r="AB1708" s="1">
        <f t="shared" si="211"/>
        <v>1.7958931134312237</v>
      </c>
      <c r="AC1708" s="1">
        <f t="shared" si="211"/>
        <v>1.0385538691676308</v>
      </c>
      <c r="AD1708" s="1">
        <f t="shared" si="211"/>
        <v>0.28001170816933435</v>
      </c>
      <c r="AE1708" s="1">
        <f t="shared" si="211"/>
        <v>1.7717299245640687</v>
      </c>
      <c r="AF1708" s="1">
        <f t="shared" si="211"/>
        <v>1.8062258369711979</v>
      </c>
      <c r="AG1708" s="1">
        <f t="shared" si="211"/>
        <v>2.2097923529465686</v>
      </c>
      <c r="AH1708" s="1">
        <f t="shared" si="211"/>
        <v>1.7308985148166276</v>
      </c>
      <c r="AI1708" s="1">
        <f t="shared" si="211"/>
        <v>1.7286692096923058</v>
      </c>
      <c r="AJ1708" s="1">
        <f t="shared" si="211"/>
        <v>2.244810214445466</v>
      </c>
      <c r="AK1708" s="1">
        <f t="shared" si="211"/>
        <v>1.6671371353092732</v>
      </c>
      <c r="AL1708" s="1">
        <f t="shared" si="211"/>
        <v>1.6340786004598229</v>
      </c>
      <c r="AM1708" s="1">
        <f t="shared" si="211"/>
        <v>1.5434725608526059</v>
      </c>
      <c r="AN1708" s="29">
        <f t="shared" si="211"/>
        <v>1.7940648769070506</v>
      </c>
      <c r="AO1708" s="1">
        <f t="shared" si="207"/>
        <v>64075.986347251681</v>
      </c>
      <c r="AP1708" s="1">
        <f t="shared" si="208"/>
        <v>20908.59909415165</v>
      </c>
      <c r="AQ1708" s="29">
        <f t="shared" si="209"/>
        <v>28361.649804413159</v>
      </c>
    </row>
    <row r="1709" spans="1:43" x14ac:dyDescent="0.2">
      <c r="A1709" s="26"/>
      <c r="E1709" s="25" t="s">
        <v>3338</v>
      </c>
      <c r="F1709" s="26" t="s">
        <v>3339</v>
      </c>
      <c r="G1709" s="1">
        <v>6.60062067788552E-2</v>
      </c>
      <c r="H1709" s="43">
        <v>0.49111409601735001</v>
      </c>
      <c r="I1709" s="1">
        <f>VLOOKUP(F1709,'[1]SUSMB vs SHAM all proteins sum'!$B$2:$E$3214,2,FALSE)</f>
        <v>0.62044714982993099</v>
      </c>
      <c r="J1709" s="29">
        <f>VLOOKUP(F1709,'[1]SUSMB vs SHAM all proteins sum'!$B$2:$E$3214,3,FALSE)</f>
        <v>0.914320705346094</v>
      </c>
      <c r="K1709" s="25">
        <f>VLOOKUP($E1709,[1]AllProteinsNorm!$A$1:$Q$3226,4,FALSE)</f>
        <v>1715136.1222961501</v>
      </c>
      <c r="L1709" s="1">
        <f>VLOOKUP($E1709,[1]AllProteinsNorm!$A$1:$Q$3226,5,FALSE)</f>
        <v>1295555.8802668699</v>
      </c>
      <c r="M1709" s="1">
        <f>VLOOKUP($E1709,[1]AllProteinsNorm!$A$1:$Q$3226,10,FALSE)</f>
        <v>1012332.50606013</v>
      </c>
      <c r="N1709" s="1">
        <f>VLOOKUP($E1709,[1]AllProteinsNorm!$A$1:$Q$3226,11,FALSE)</f>
        <v>1809103.68965511</v>
      </c>
      <c r="O1709" s="1">
        <f>VLOOKUP($E1709,[1]AllProteinsNorm!$A$1:$Q$3226,15,FALSE)</f>
        <v>2184814.1666213102</v>
      </c>
      <c r="P1709" s="1">
        <f>VLOOKUP($E1709,[1]AllProteinsNorm!$A$1:$Q$3226,6,FALSE)</f>
        <v>1764486.33418277</v>
      </c>
      <c r="Q1709" s="1">
        <f>VLOOKUP($E1709,[1]AllProteinsNorm!$A$1:$Q$3226,8,FALSE)</f>
        <v>1068959.8912593501</v>
      </c>
      <c r="R1709" s="1">
        <f>VLOOKUP($E1709,[1]AllProteinsNorm!$A$1:$Q$3226,13,FALSE)</f>
        <v>673399.44227238197</v>
      </c>
      <c r="S1709" s="1">
        <f>VLOOKUP($E1709,[1]AllProteinsNorm!$A$1:$Q$3226,16,FALSE)</f>
        <v>276143.640839634</v>
      </c>
      <c r="T1709" s="1">
        <f>VLOOKUP($E1709,[1]AllProteinsNorm!$A$1:$Q$3226,17,FALSE)</f>
        <v>724236.44816512405</v>
      </c>
      <c r="U1709" s="1">
        <f>VLOOKUP($E1709,[1]AllProteinsNorm!$A$1:$Q$3226,3,FALSE)</f>
        <v>1740238.6831563599</v>
      </c>
      <c r="V1709" s="1">
        <f>VLOOKUP($E1709,[1]AllProteinsNorm!$A$1:$Q$3226,7,FALSE)</f>
        <v>1564812.58399815</v>
      </c>
      <c r="W1709" s="1">
        <f>VLOOKUP($E1709,[1]AllProteinsNorm!$A$1:$Q$3226,9,FALSE)</f>
        <v>1673914.5474229299</v>
      </c>
      <c r="X1709" s="1">
        <f>VLOOKUP($E1709,[1]AllProteinsNorm!$A$1:$Q$3226,12,FALSE)</f>
        <v>1298814.3726098</v>
      </c>
      <c r="Y1709" s="29">
        <f>VLOOKUP($E1709,[1]AllProteinsNorm!$A$1:$Q$3226,14,FALSE)</f>
        <v>959615.25710545701</v>
      </c>
      <c r="Z1709" s="25">
        <f t="shared" si="211"/>
        <v>1.0696946817314659</v>
      </c>
      <c r="AA1709" s="1">
        <f t="shared" si="211"/>
        <v>0.80801122254488089</v>
      </c>
      <c r="AB1709" s="1">
        <f t="shared" si="211"/>
        <v>0.63137070218466751</v>
      </c>
      <c r="AC1709" s="1">
        <f t="shared" si="211"/>
        <v>1.128300296616747</v>
      </c>
      <c r="AD1709" s="1">
        <f t="shared" si="211"/>
        <v>1.362623096922239</v>
      </c>
      <c r="AE1709" s="1">
        <f t="shared" si="211"/>
        <v>1.1004733811659841</v>
      </c>
      <c r="AF1709" s="1">
        <f t="shared" si="211"/>
        <v>0.66668802306697217</v>
      </c>
      <c r="AG1709" s="1">
        <f t="shared" si="211"/>
        <v>0.41998520858819832</v>
      </c>
      <c r="AH1709" s="1">
        <f t="shared" si="211"/>
        <v>0.17222503809474082</v>
      </c>
      <c r="AI1709" s="1">
        <f t="shared" si="211"/>
        <v>0.45169119048181955</v>
      </c>
      <c r="AJ1709" s="1">
        <f t="shared" si="211"/>
        <v>1.0853506261786381</v>
      </c>
      <c r="AK1709" s="1">
        <f t="shared" si="211"/>
        <v>0.97594102138574668</v>
      </c>
      <c r="AL1709" s="1">
        <f t="shared" si="211"/>
        <v>1.0439856439231738</v>
      </c>
      <c r="AM1709" s="1">
        <f t="shared" si="211"/>
        <v>0.81004347636099694</v>
      </c>
      <c r="AN1709" s="29">
        <f t="shared" si="211"/>
        <v>0.59849205184942</v>
      </c>
      <c r="AO1709" s="1">
        <f t="shared" si="207"/>
        <v>409138.16392356309</v>
      </c>
      <c r="AP1709" s="1">
        <f t="shared" si="208"/>
        <v>499461.91452642519</v>
      </c>
      <c r="AQ1709" s="29">
        <f t="shared" si="209"/>
        <v>286656.81998532236</v>
      </c>
    </row>
    <row r="1710" spans="1:43" x14ac:dyDescent="0.2">
      <c r="A1710" s="26"/>
      <c r="E1710" s="25" t="s">
        <v>3340</v>
      </c>
      <c r="F1710" s="26" t="s">
        <v>3341</v>
      </c>
      <c r="G1710" s="1">
        <v>0.65571128143519197</v>
      </c>
      <c r="H1710" s="1">
        <v>1.0156216173989601</v>
      </c>
      <c r="I1710" s="1">
        <f>VLOOKUP(F1710,'[1]SUSMB vs SHAM all proteins sum'!$B$2:$E$3214,2,FALSE)</f>
        <v>0.76708555492920705</v>
      </c>
      <c r="J1710" s="29">
        <f>VLOOKUP(F1710,'[1]SUSMB vs SHAM all proteins sum'!$B$2:$E$3214,3,FALSE)</f>
        <v>0.98929075493073904</v>
      </c>
      <c r="K1710" s="25">
        <f>VLOOKUP($E1710,[1]AllProteinsNorm!$A$1:$Q$3226,4,FALSE)</f>
        <v>71330893.807929307</v>
      </c>
      <c r="L1710" s="1">
        <f>VLOOKUP($E1710,[1]AllProteinsNorm!$A$1:$Q$3226,5,FALSE)</f>
        <v>81210336.202752098</v>
      </c>
      <c r="M1710" s="1">
        <f>VLOOKUP($E1710,[1]AllProteinsNorm!$A$1:$Q$3226,10,FALSE)</f>
        <v>71920863.982261896</v>
      </c>
      <c r="N1710" s="1">
        <f>VLOOKUP($E1710,[1]AllProteinsNorm!$A$1:$Q$3226,11,FALSE)</f>
        <v>73106138.146647707</v>
      </c>
      <c r="O1710" s="1">
        <f>VLOOKUP($E1710,[1]AllProteinsNorm!$A$1:$Q$3226,15,FALSE)</f>
        <v>71450997.594425097</v>
      </c>
      <c r="P1710" s="1">
        <f>VLOOKUP($E1710,[1]AllProteinsNorm!$A$1:$Q$3226,6,FALSE)</f>
        <v>76012959.280427605</v>
      </c>
      <c r="Q1710" s="1">
        <f>VLOOKUP($E1710,[1]AllProteinsNorm!$A$1:$Q$3226,8,FALSE)</f>
        <v>77377120.466330796</v>
      </c>
      <c r="R1710" s="1">
        <f>VLOOKUP($E1710,[1]AllProteinsNorm!$A$1:$Q$3226,13,FALSE)</f>
        <v>73374415.960418597</v>
      </c>
      <c r="S1710" s="1">
        <f>VLOOKUP($E1710,[1]AllProteinsNorm!$A$1:$Q$3226,16,FALSE)</f>
        <v>78695690.590276003</v>
      </c>
      <c r="T1710" s="1">
        <f>VLOOKUP($E1710,[1]AllProteinsNorm!$A$1:$Q$3226,17,FALSE)</f>
        <v>69242043.809746996</v>
      </c>
      <c r="U1710" s="1">
        <f>VLOOKUP($E1710,[1]AllProteinsNorm!$A$1:$Q$3226,3,FALSE)</f>
        <v>72282505.622580603</v>
      </c>
      <c r="V1710" s="1">
        <f>VLOOKUP($E1710,[1]AllProteinsNorm!$A$1:$Q$3226,7,FALSE)</f>
        <v>68187898.376678199</v>
      </c>
      <c r="W1710" s="1">
        <f>VLOOKUP($E1710,[1]AllProteinsNorm!$A$1:$Q$3226,9,FALSE)</f>
        <v>79645011.857488796</v>
      </c>
      <c r="X1710" s="1">
        <f>VLOOKUP($E1710,[1]AllProteinsNorm!$A$1:$Q$3226,12,FALSE)</f>
        <v>71860601.398479998</v>
      </c>
      <c r="Y1710" s="29">
        <f>VLOOKUP($E1710,[1]AllProteinsNorm!$A$1:$Q$3226,14,FALSE)</f>
        <v>73103106.055905595</v>
      </c>
      <c r="Z1710" s="25">
        <f t="shared" si="211"/>
        <v>0.96649290958825673</v>
      </c>
      <c r="AA1710" s="1">
        <f t="shared" si="211"/>
        <v>1.1003537168142616</v>
      </c>
      <c r="AB1710" s="1">
        <f t="shared" si="211"/>
        <v>0.97448666881264501</v>
      </c>
      <c r="AC1710" s="1">
        <f t="shared" si="211"/>
        <v>0.99054645742095337</v>
      </c>
      <c r="AD1710" s="1">
        <f t="shared" si="211"/>
        <v>0.9681202473638838</v>
      </c>
      <c r="AE1710" s="1">
        <f t="shared" si="211"/>
        <v>1.0299322251474088</v>
      </c>
      <c r="AF1710" s="1">
        <f t="shared" si="211"/>
        <v>1.0484158308240894</v>
      </c>
      <c r="AG1710" s="1">
        <f t="shared" si="211"/>
        <v>0.99418146871784785</v>
      </c>
      <c r="AH1710" s="1">
        <f t="shared" si="211"/>
        <v>1.0662817036255641</v>
      </c>
      <c r="AI1710" s="1">
        <f t="shared" si="211"/>
        <v>0.93819018401365828</v>
      </c>
      <c r="AJ1710" s="1">
        <f t="shared" si="211"/>
        <v>0.97938670668573058</v>
      </c>
      <c r="AK1710" s="1">
        <f t="shared" si="211"/>
        <v>0.92390711489245547</v>
      </c>
      <c r="AL1710" s="1">
        <f t="shared" si="211"/>
        <v>1.0791444651122357</v>
      </c>
      <c r="AM1710" s="1">
        <f t="shared" si="211"/>
        <v>0.97367014518831607</v>
      </c>
      <c r="AN1710" s="29">
        <f t="shared" si="211"/>
        <v>0.99050537432151298</v>
      </c>
      <c r="AO1710" s="1">
        <f t="shared" si="207"/>
        <v>3756059.1799145266</v>
      </c>
      <c r="AP1710" s="1">
        <f t="shared" si="208"/>
        <v>3350037.812655577</v>
      </c>
      <c r="AQ1710" s="29">
        <f t="shared" si="209"/>
        <v>3718465.0256042127</v>
      </c>
    </row>
    <row r="1711" spans="1:43" x14ac:dyDescent="0.2">
      <c r="A1711" s="26"/>
      <c r="E1711" s="25" t="s">
        <v>3342</v>
      </c>
      <c r="F1711" s="26" t="s">
        <v>3343</v>
      </c>
      <c r="G1711" s="1">
        <v>0.96792454517066795</v>
      </c>
      <c r="H1711" s="1">
        <v>0.998543521965502</v>
      </c>
      <c r="I1711" s="1">
        <f>VLOOKUP(F1711,'[1]SUSMB vs SHAM all proteins sum'!$B$2:$E$3214,2,FALSE)</f>
        <v>0.82989152538028899</v>
      </c>
      <c r="J1711" s="29">
        <f>VLOOKUP(F1711,'[1]SUSMB vs SHAM all proteins sum'!$B$2:$E$3214,3,FALSE)</f>
        <v>1.00847218384847</v>
      </c>
      <c r="K1711" s="25">
        <f>VLOOKUP($E1711,[1]AllProteinsNorm!$A$1:$Q$3226,4,FALSE)</f>
        <v>16978046.819404799</v>
      </c>
      <c r="L1711" s="1">
        <f>VLOOKUP($E1711,[1]AllProteinsNorm!$A$1:$Q$3226,5,FALSE)</f>
        <v>15476513.7579623</v>
      </c>
      <c r="M1711" s="1">
        <f>VLOOKUP($E1711,[1]AllProteinsNorm!$A$1:$Q$3226,10,FALSE)</f>
        <v>15852524.317127001</v>
      </c>
      <c r="N1711" s="1">
        <f>VLOOKUP($E1711,[1]AllProteinsNorm!$A$1:$Q$3226,11,FALSE)</f>
        <v>14232485.939892899</v>
      </c>
      <c r="O1711" s="1">
        <f>VLOOKUP($E1711,[1]AllProteinsNorm!$A$1:$Q$3226,15,FALSE)</f>
        <v>16507293.077839101</v>
      </c>
      <c r="P1711" s="1">
        <f>VLOOKUP($E1711,[1]AllProteinsNorm!$A$1:$Q$3226,6,FALSE)</f>
        <v>16626966.839924799</v>
      </c>
      <c r="Q1711" s="1">
        <f>VLOOKUP($E1711,[1]AllProteinsNorm!$A$1:$Q$3226,8,FALSE)</f>
        <v>15222017.351480899</v>
      </c>
      <c r="R1711" s="1">
        <f>VLOOKUP($E1711,[1]AllProteinsNorm!$A$1:$Q$3226,13,FALSE)</f>
        <v>15340794.8312712</v>
      </c>
      <c r="S1711" s="1">
        <f>VLOOKUP($E1711,[1]AllProteinsNorm!$A$1:$Q$3226,16,FALSE)</f>
        <v>16245580.7249867</v>
      </c>
      <c r="T1711" s="1">
        <f>VLOOKUP($E1711,[1]AllProteinsNorm!$A$1:$Q$3226,17,FALSE)</f>
        <v>15402193.162304601</v>
      </c>
      <c r="U1711" s="1">
        <f>VLOOKUP($E1711,[1]AllProteinsNorm!$A$1:$Q$3226,3,FALSE)</f>
        <v>15737770.352514001</v>
      </c>
      <c r="V1711" s="1">
        <f>VLOOKUP($E1711,[1]AllProteinsNorm!$A$1:$Q$3226,7,FALSE)</f>
        <v>15617150.5983996</v>
      </c>
      <c r="W1711" s="1">
        <f>VLOOKUP($E1711,[1]AllProteinsNorm!$A$1:$Q$3226,9,FALSE)</f>
        <v>16002558.824414199</v>
      </c>
      <c r="X1711" s="1">
        <f>VLOOKUP($E1711,[1]AllProteinsNorm!$A$1:$Q$3226,12,FALSE)</f>
        <v>15029548.0062078</v>
      </c>
      <c r="Y1711" s="29">
        <f>VLOOKUP($E1711,[1]AllProteinsNorm!$A$1:$Q$3226,14,FALSE)</f>
        <v>17268522.596762199</v>
      </c>
      <c r="Z1711" s="25">
        <f t="shared" si="211"/>
        <v>1.0739228591191978</v>
      </c>
      <c r="AA1711" s="1">
        <f t="shared" si="211"/>
        <v>0.97894546298177432</v>
      </c>
      <c r="AB1711" s="1">
        <f t="shared" si="211"/>
        <v>1.0027294906177235</v>
      </c>
      <c r="AC1711" s="1">
        <f t="shared" si="211"/>
        <v>0.90025620470514156</v>
      </c>
      <c r="AD1711" s="1">
        <f t="shared" si="211"/>
        <v>1.0441459825761621</v>
      </c>
      <c r="AE1711" s="1">
        <f t="shared" si="211"/>
        <v>1.0517157808048803</v>
      </c>
      <c r="AF1711" s="1">
        <f t="shared" si="211"/>
        <v>0.96284764493525488</v>
      </c>
      <c r="AG1711" s="1">
        <f t="shared" si="211"/>
        <v>0.97036075006755906</v>
      </c>
      <c r="AH1711" s="1">
        <f t="shared" si="211"/>
        <v>1.0275917298266155</v>
      </c>
      <c r="AI1711" s="1">
        <f t="shared" si="211"/>
        <v>0.97424441654049965</v>
      </c>
      <c r="AJ1711" s="1">
        <f t="shared" si="211"/>
        <v>0.99547088737064071</v>
      </c>
      <c r="AK1711" s="1">
        <f t="shared" si="211"/>
        <v>0.98784125172511172</v>
      </c>
      <c r="AL1711" s="1">
        <f t="shared" si="211"/>
        <v>1.0122197157741446</v>
      </c>
      <c r="AM1711" s="1">
        <f t="shared" si="211"/>
        <v>0.95067326281891829</v>
      </c>
      <c r="AN1711" s="29">
        <f t="shared" si="211"/>
        <v>1.092296502485995</v>
      </c>
      <c r="AO1711" s="1">
        <f t="shared" si="207"/>
        <v>943622.91650063521</v>
      </c>
      <c r="AP1711" s="1">
        <f t="shared" si="208"/>
        <v>562196.07513687538</v>
      </c>
      <c r="AQ1711" s="29">
        <f t="shared" si="209"/>
        <v>740613.54865843628</v>
      </c>
    </row>
    <row r="1712" spans="1:43" x14ac:dyDescent="0.2">
      <c r="A1712" s="26"/>
      <c r="E1712" s="25" t="s">
        <v>3344</v>
      </c>
      <c r="F1712" s="26" t="s">
        <v>3345</v>
      </c>
      <c r="G1712" s="1">
        <v>0.197928367215123</v>
      </c>
      <c r="H1712" s="43">
        <v>0.66249029353885502</v>
      </c>
      <c r="I1712" s="1">
        <f>VLOOKUP(F1712,'[1]SUSMB vs SHAM all proteins sum'!$B$2:$E$3214,2,FALSE)</f>
        <v>0.92065368650381696</v>
      </c>
      <c r="J1712" s="29">
        <f>VLOOKUP(F1712,'[1]SUSMB vs SHAM all proteins sum'!$B$2:$E$3214,3,FALSE)</f>
        <v>0.98148871734783405</v>
      </c>
      <c r="K1712" s="25">
        <f>VLOOKUP($E1712,[1]AllProteinsNorm!$A$1:$Q$3226,4,FALSE)</f>
        <v>48353.307439720302</v>
      </c>
      <c r="L1712" s="1">
        <f>VLOOKUP($E1712,[1]AllProteinsNorm!$A$1:$Q$3226,5,FALSE)</f>
        <v>31322.982281880799</v>
      </c>
      <c r="M1712" s="1">
        <f>VLOOKUP($E1712,[1]AllProteinsNorm!$A$1:$Q$3226,10,FALSE)</f>
        <v>32155.6293980603</v>
      </c>
      <c r="N1712" s="1">
        <f>VLOOKUP($E1712,[1]AllProteinsNorm!$A$1:$Q$3226,11,FALSE)</f>
        <v>78803.595456536103</v>
      </c>
      <c r="O1712" s="1">
        <f>VLOOKUP($E1712,[1]AllProteinsNorm!$A$1:$Q$3226,15,FALSE)</f>
        <v>45489.156522245503</v>
      </c>
      <c r="P1712" s="1">
        <f>VLOOKUP($E1712,[1]AllProteinsNorm!$A$1:$Q$3226,6,FALSE)</f>
        <v>24562.8339214113</v>
      </c>
      <c r="Q1712" s="1">
        <f>VLOOKUP($E1712,[1]AllProteinsNorm!$A$1:$Q$3226,8,FALSE)</f>
        <v>44764.591485707497</v>
      </c>
      <c r="R1712" s="1">
        <f>VLOOKUP($E1712,[1]AllProteinsNorm!$A$1:$Q$3226,13,FALSE)</f>
        <v>12840.7213409284</v>
      </c>
      <c r="S1712" s="1">
        <f>VLOOKUP($E1712,[1]AllProteinsNorm!$A$1:$Q$3226,16,FALSE)</f>
        <v>32484.557159394699</v>
      </c>
      <c r="T1712" s="1">
        <f>VLOOKUP($E1712,[1]AllProteinsNorm!$A$1:$Q$3226,17,FALSE)</f>
        <v>48575.619814898098</v>
      </c>
      <c r="U1712" s="1">
        <f>VLOOKUP($E1712,[1]AllProteinsNorm!$A$1:$Q$3226,3,FALSE)</f>
        <v>56752.040042200999</v>
      </c>
      <c r="V1712" s="1">
        <f>VLOOKUP($E1712,[1]AllProteinsNorm!$A$1:$Q$3226,7,FALSE)</f>
        <v>40315.084719517399</v>
      </c>
      <c r="W1712" s="1">
        <f>VLOOKUP($E1712,[1]AllProteinsNorm!$A$1:$Q$3226,9,FALSE)</f>
        <v>38065.397024306898</v>
      </c>
      <c r="X1712" s="1">
        <f>VLOOKUP($E1712,[1]AllProteinsNorm!$A$1:$Q$3226,12,FALSE)</f>
        <v>41086.809364034802</v>
      </c>
      <c r="Y1712" s="29">
        <f>VLOOKUP($E1712,[1]AllProteinsNorm!$A$1:$Q$3226,14,FALSE)</f>
        <v>44437.021827263401</v>
      </c>
      <c r="Z1712" s="25">
        <f t="shared" si="211"/>
        <v>1.023893590084902</v>
      </c>
      <c r="AA1712" s="1">
        <f t="shared" si="211"/>
        <v>0.66327212095558408</v>
      </c>
      <c r="AB1712" s="1">
        <f t="shared" si="211"/>
        <v>0.68090363553443045</v>
      </c>
      <c r="AC1712" s="1">
        <f t="shared" si="211"/>
        <v>1.6686861878927088</v>
      </c>
      <c r="AD1712" s="1">
        <f t="shared" si="211"/>
        <v>0.96324446553237486</v>
      </c>
      <c r="AE1712" s="1">
        <f t="shared" si="211"/>
        <v>0.52012425908622617</v>
      </c>
      <c r="AF1712" s="1">
        <f t="shared" si="211"/>
        <v>0.94790161649488636</v>
      </c>
      <c r="AG1712" s="1">
        <f t="shared" si="211"/>
        <v>0.27190554212725532</v>
      </c>
      <c r="AH1712" s="1">
        <f t="shared" si="211"/>
        <v>0.6878687645868975</v>
      </c>
      <c r="AI1712" s="1">
        <f t="shared" si="211"/>
        <v>1.0286011112038009</v>
      </c>
      <c r="AJ1712" s="1">
        <f t="shared" si="211"/>
        <v>1.2017388902691248</v>
      </c>
      <c r="AK1712" s="1">
        <f t="shared" si="211"/>
        <v>0.85368217840120553</v>
      </c>
      <c r="AL1712" s="1">
        <f t="shared" si="211"/>
        <v>0.8060444689499856</v>
      </c>
      <c r="AM1712" s="1">
        <f t="shared" si="211"/>
        <v>0.87002364413893152</v>
      </c>
      <c r="AN1712" s="29">
        <f t="shared" si="211"/>
        <v>0.94096524561673422</v>
      </c>
      <c r="AO1712" s="1">
        <f t="shared" si="207"/>
        <v>17213.099773659014</v>
      </c>
      <c r="AP1712" s="1">
        <f t="shared" si="208"/>
        <v>13101.341510631508</v>
      </c>
      <c r="AQ1712" s="29">
        <f t="shared" si="209"/>
        <v>6633.3120875494824</v>
      </c>
    </row>
    <row r="1713" spans="1:43" x14ac:dyDescent="0.2">
      <c r="A1713" s="26"/>
      <c r="E1713" s="25" t="s">
        <v>3346</v>
      </c>
      <c r="F1713" s="26" t="s">
        <v>3347</v>
      </c>
      <c r="G1713" s="1">
        <v>0.39258232071621801</v>
      </c>
      <c r="H1713" s="1">
        <v>0.923655581020568</v>
      </c>
      <c r="I1713" s="1">
        <f>VLOOKUP(F1713,'[1]SUSMB vs SHAM all proteins sum'!$B$2:$E$3214,2,FALSE)</f>
        <v>0.11901747677363</v>
      </c>
      <c r="J1713" s="29">
        <f>VLOOKUP(F1713,'[1]SUSMB vs SHAM all proteins sum'!$B$2:$E$3214,3,FALSE)</f>
        <v>0.85435464086944002</v>
      </c>
      <c r="K1713" s="25">
        <f>VLOOKUP($E1713,[1]AllProteinsNorm!$A$1:$Q$3226,4,FALSE)</f>
        <v>1551052.2116599099</v>
      </c>
      <c r="L1713" s="1">
        <f>VLOOKUP($E1713,[1]AllProteinsNorm!$A$1:$Q$3226,5,FALSE)</f>
        <v>1553869.18127733</v>
      </c>
      <c r="M1713" s="1">
        <f>VLOOKUP($E1713,[1]AllProteinsNorm!$A$1:$Q$3226,10,FALSE)</f>
        <v>1735297.63320853</v>
      </c>
      <c r="N1713" s="1">
        <f>VLOOKUP($E1713,[1]AllProteinsNorm!$A$1:$Q$3226,11,FALSE)</f>
        <v>1330051.7893843399</v>
      </c>
      <c r="O1713" s="1">
        <f>VLOOKUP($E1713,[1]AllProteinsNorm!$A$1:$Q$3226,15,FALSE)</f>
        <v>1774848.75869608</v>
      </c>
      <c r="P1713" s="1">
        <f>VLOOKUP($E1713,[1]AllProteinsNorm!$A$1:$Q$3226,6,FALSE)</f>
        <v>1467849.88988957</v>
      </c>
      <c r="Q1713" s="1">
        <f>VLOOKUP($E1713,[1]AllProteinsNorm!$A$1:$Q$3226,8,FALSE)</f>
        <v>1659190.78680865</v>
      </c>
      <c r="R1713" s="1">
        <f>VLOOKUP($E1713,[1]AllProteinsNorm!$A$1:$Q$3226,13,FALSE)</f>
        <v>1314102.1664460001</v>
      </c>
      <c r="S1713" s="1">
        <f>VLOOKUP($E1713,[1]AllProteinsNorm!$A$1:$Q$3226,16,FALSE)</f>
        <v>1745639.72793396</v>
      </c>
      <c r="T1713" s="1">
        <f>VLOOKUP($E1713,[1]AllProteinsNorm!$A$1:$Q$3226,17,FALSE)</f>
        <v>1188046.1764896801</v>
      </c>
      <c r="U1713" s="1">
        <f>VLOOKUP($E1713,[1]AllProteinsNorm!$A$1:$Q$3226,3,FALSE)</f>
        <v>1263206.54839443</v>
      </c>
      <c r="V1713" s="1">
        <f>VLOOKUP($E1713,[1]AllProteinsNorm!$A$1:$Q$3226,7,FALSE)</f>
        <v>1723074.59843477</v>
      </c>
      <c r="W1713" s="1">
        <f>VLOOKUP($E1713,[1]AllProteinsNorm!$A$1:$Q$3226,9,FALSE)</f>
        <v>1203956.8851820701</v>
      </c>
      <c r="X1713" s="1">
        <f>VLOOKUP($E1713,[1]AllProteinsNorm!$A$1:$Q$3226,12,FALSE)</f>
        <v>1483533.32871014</v>
      </c>
      <c r="Y1713" s="29">
        <f>VLOOKUP($E1713,[1]AllProteinsNorm!$A$1:$Q$3226,14,FALSE)</f>
        <v>1155976.4100178001</v>
      </c>
      <c r="Z1713" s="25">
        <f t="shared" si="211"/>
        <v>0.97610375600355503</v>
      </c>
      <c r="AA1713" s="1">
        <f t="shared" si="211"/>
        <v>0.97787652329239372</v>
      </c>
      <c r="AB1713" s="1">
        <f t="shared" si="211"/>
        <v>1.0920525594339707</v>
      </c>
      <c r="AC1713" s="1">
        <f t="shared" si="211"/>
        <v>0.83702440029914815</v>
      </c>
      <c r="AD1713" s="1">
        <f t="shared" si="211"/>
        <v>1.1169427609709324</v>
      </c>
      <c r="AE1713" s="1">
        <f t="shared" si="211"/>
        <v>0.92374310806551352</v>
      </c>
      <c r="AF1713" s="1">
        <f t="shared" si="211"/>
        <v>1.0441572158278347</v>
      </c>
      <c r="AG1713" s="1">
        <f t="shared" si="211"/>
        <v>0.82698702906179122</v>
      </c>
      <c r="AH1713" s="1">
        <f t="shared" si="211"/>
        <v>1.0985610170026772</v>
      </c>
      <c r="AI1713" s="1">
        <f t="shared" si="211"/>
        <v>0.74765783283091058</v>
      </c>
      <c r="AJ1713" s="1">
        <f t="shared" si="211"/>
        <v>0.794957543806041</v>
      </c>
      <c r="AK1713" s="1">
        <f t="shared" si="211"/>
        <v>1.0843603940363526</v>
      </c>
      <c r="AL1713" s="1">
        <f t="shared" si="211"/>
        <v>0.7576707146659456</v>
      </c>
      <c r="AM1713" s="1">
        <f t="shared" si="211"/>
        <v>0.93361296507273006</v>
      </c>
      <c r="AN1713" s="29">
        <f t="shared" si="211"/>
        <v>0.72747577882135628</v>
      </c>
      <c r="AO1713" s="1">
        <f t="shared" si="207"/>
        <v>158537.78134991915</v>
      </c>
      <c r="AP1713" s="1">
        <f t="shared" si="208"/>
        <v>207583.15739001217</v>
      </c>
      <c r="AQ1713" s="29">
        <f t="shared" si="209"/>
        <v>210832.02440948621</v>
      </c>
    </row>
    <row r="1714" spans="1:43" x14ac:dyDescent="0.2">
      <c r="A1714" s="26"/>
      <c r="E1714" s="25" t="s">
        <v>3348</v>
      </c>
      <c r="F1714" s="26" t="s">
        <v>3349</v>
      </c>
      <c r="G1714" s="1">
        <v>0.13503180042725799</v>
      </c>
      <c r="H1714" s="43">
        <v>1.5976186950458899</v>
      </c>
      <c r="I1714" s="1">
        <f>VLOOKUP(F1714,'[1]SUSMB vs SHAM all proteins sum'!$B$2:$E$3214,2,FALSE)</f>
        <v>0.658921686550062</v>
      </c>
      <c r="J1714" s="29">
        <f>VLOOKUP(F1714,'[1]SUSMB vs SHAM all proteins sum'!$B$2:$E$3214,3,FALSE)</f>
        <v>0.84366066863267897</v>
      </c>
      <c r="K1714" s="25">
        <f>VLOOKUP($E1714,[1]AllProteinsNorm!$A$1:$Q$3226,4,FALSE)</f>
        <v>24072.3920698047</v>
      </c>
      <c r="L1714" s="1">
        <f>VLOOKUP($E1714,[1]AllProteinsNorm!$A$1:$Q$3226,5,FALSE)</f>
        <v>8381.1644101708007</v>
      </c>
      <c r="M1714" s="1">
        <f>VLOOKUP($E1714,[1]AllProteinsNorm!$A$1:$Q$3226,10,FALSE)</f>
        <v>21027.1398550923</v>
      </c>
      <c r="N1714" s="1">
        <f>VLOOKUP($E1714,[1]AllProteinsNorm!$A$1:$Q$3226,11,FALSE)</f>
        <v>14449.548786298499</v>
      </c>
      <c r="O1714" s="1">
        <f>VLOOKUP($E1714,[1]AllProteinsNorm!$A$1:$Q$3226,15,FALSE)</f>
        <v>12165.460060661901</v>
      </c>
      <c r="P1714" s="1">
        <f>VLOOKUP($E1714,[1]AllProteinsNorm!$A$1:$Q$3226,6,FALSE)</f>
        <v>29683.887064930099</v>
      </c>
      <c r="Q1714" s="1">
        <f>VLOOKUP($E1714,[1]AllProteinsNorm!$A$1:$Q$3226,8,FALSE)</f>
        <v>44190.2410040123</v>
      </c>
      <c r="R1714" s="1">
        <f>VLOOKUP($E1714,[1]AllProteinsNorm!$A$1:$Q$3226,13,FALSE)</f>
        <v>15475.9190232651</v>
      </c>
      <c r="S1714" s="1">
        <f>VLOOKUP($E1714,[1]AllProteinsNorm!$A$1:$Q$3226,16,FALSE)</f>
        <v>26234.829338735199</v>
      </c>
      <c r="T1714" s="1">
        <f>VLOOKUP($E1714,[1]AllProteinsNorm!$A$1:$Q$3226,17,FALSE)</f>
        <v>14573.7216814329</v>
      </c>
      <c r="U1714" s="1">
        <f>VLOOKUP($E1714,[1]AllProteinsNorm!$A$1:$Q$3226,3,FALSE)</f>
        <v>8786.5888864851204</v>
      </c>
      <c r="V1714" s="1">
        <f>VLOOKUP($E1714,[1]AllProteinsNorm!$A$1:$Q$3226,7,FALSE)</f>
        <v>28941.964344870201</v>
      </c>
      <c r="W1714" s="1">
        <f>VLOOKUP($E1714,[1]AllProteinsNorm!$A$1:$Q$3226,9,FALSE)</f>
        <v>6395.26076702928</v>
      </c>
      <c r="X1714" s="1">
        <f>VLOOKUP($E1714,[1]AllProteinsNorm!$A$1:$Q$3226,12,FALSE)</f>
        <v>25577.817882118499</v>
      </c>
      <c r="Y1714" s="29">
        <f>VLOOKUP($E1714,[1]AllProteinsNorm!$A$1:$Q$3226,14,FALSE)</f>
        <v>7662.2371475094596</v>
      </c>
      <c r="Z1714" s="25">
        <f t="shared" si="211"/>
        <v>1.5027267701243761</v>
      </c>
      <c r="AA1714" s="1">
        <f t="shared" si="211"/>
        <v>0.52319686749267535</v>
      </c>
      <c r="AB1714" s="1">
        <f t="shared" si="211"/>
        <v>1.3126259271521059</v>
      </c>
      <c r="AC1714" s="1">
        <f t="shared" si="211"/>
        <v>0.90201770203907727</v>
      </c>
      <c r="AD1714" s="1">
        <f t="shared" si="211"/>
        <v>0.75943273319176507</v>
      </c>
      <c r="AE1714" s="1">
        <f t="shared" si="211"/>
        <v>1.8530261390089202</v>
      </c>
      <c r="AF1714" s="1">
        <f t="shared" si="211"/>
        <v>2.7585899208692943</v>
      </c>
      <c r="AG1714" s="1">
        <f t="shared" si="211"/>
        <v>0.96608919217915645</v>
      </c>
      <c r="AH1714" s="1">
        <f t="shared" si="211"/>
        <v>1.6377176078987656</v>
      </c>
      <c r="AI1714" s="1">
        <f t="shared" si="211"/>
        <v>0.90976923471190918</v>
      </c>
      <c r="AJ1714" s="1">
        <f t="shared" si="211"/>
        <v>0.54850562002771697</v>
      </c>
      <c r="AK1714" s="1">
        <f t="shared" si="211"/>
        <v>1.8067113760404327</v>
      </c>
      <c r="AL1714" s="1">
        <f t="shared" si="211"/>
        <v>0.39922619774026552</v>
      </c>
      <c r="AM1714" s="1">
        <f t="shared" si="211"/>
        <v>1.5967034576941102</v>
      </c>
      <c r="AN1714" s="29">
        <f t="shared" si="211"/>
        <v>0.47831760330319839</v>
      </c>
      <c r="AO1714" s="1">
        <f t="shared" si="207"/>
        <v>5754.7904950958064</v>
      </c>
      <c r="AP1714" s="1">
        <f t="shared" si="208"/>
        <v>10824.251682730957</v>
      </c>
      <c r="AQ1714" s="29">
        <f t="shared" si="209"/>
        <v>9712.2788695233085</v>
      </c>
    </row>
    <row r="1715" spans="1:43" x14ac:dyDescent="0.2">
      <c r="A1715" s="26"/>
      <c r="E1715" s="25" t="s">
        <v>3350</v>
      </c>
      <c r="F1715" s="26" t="s">
        <v>2069</v>
      </c>
      <c r="G1715" s="1">
        <v>0.28011177639590401</v>
      </c>
      <c r="H1715" s="1">
        <v>1.03952576204397</v>
      </c>
      <c r="I1715" s="1">
        <f>VLOOKUP(F1715,'[1]SUSMB vs SHAM all proteins sum'!$B$2:$E$3214,2,FALSE)</f>
        <v>0.57091256915001498</v>
      </c>
      <c r="J1715" s="29">
        <f>VLOOKUP(F1715,'[1]SUSMB vs SHAM all proteins sum'!$B$2:$E$3214,3,FALSE)</f>
        <v>0.97377169927852703</v>
      </c>
      <c r="K1715" s="25">
        <f>VLOOKUP($E1715,[1]AllProteinsNorm!$A$1:$Q$3226,4,FALSE)</f>
        <v>918793.46239567897</v>
      </c>
      <c r="L1715" s="1">
        <f>VLOOKUP($E1715,[1]AllProteinsNorm!$A$1:$Q$3226,5,FALSE)</f>
        <v>966616.73851053405</v>
      </c>
      <c r="M1715" s="1">
        <f>VLOOKUP($E1715,[1]AllProteinsNorm!$A$1:$Q$3226,10,FALSE)</f>
        <v>1082181.0711841399</v>
      </c>
      <c r="N1715" s="1">
        <f>VLOOKUP($E1715,[1]AllProteinsNorm!$A$1:$Q$3226,11,FALSE)</f>
        <v>962828.02884924505</v>
      </c>
      <c r="O1715" s="1">
        <f>VLOOKUP($E1715,[1]AllProteinsNorm!$A$1:$Q$3226,15,FALSE)</f>
        <v>931538.75570690003</v>
      </c>
      <c r="P1715" s="1">
        <f>VLOOKUP($E1715,[1]AllProteinsNorm!$A$1:$Q$3226,6,FALSE)</f>
        <v>961177.80150541605</v>
      </c>
      <c r="Q1715" s="1">
        <f>VLOOKUP($E1715,[1]AllProteinsNorm!$A$1:$Q$3226,8,FALSE)</f>
        <v>1047442.24017</v>
      </c>
      <c r="R1715" s="1">
        <f>VLOOKUP($E1715,[1]AllProteinsNorm!$A$1:$Q$3226,13,FALSE)</f>
        <v>1047036.98205398</v>
      </c>
      <c r="S1715" s="1">
        <f>VLOOKUP($E1715,[1]AllProteinsNorm!$A$1:$Q$3226,16,FALSE)</f>
        <v>983552.28407589102</v>
      </c>
      <c r="T1715" s="1">
        <f>VLOOKUP($E1715,[1]AllProteinsNorm!$A$1:$Q$3226,17,FALSE)</f>
        <v>1009264.01366395</v>
      </c>
      <c r="U1715" s="1">
        <f>VLOOKUP($E1715,[1]AllProteinsNorm!$A$1:$Q$3226,3,FALSE)</f>
        <v>832088.87658010202</v>
      </c>
      <c r="V1715" s="1">
        <f>VLOOKUP($E1715,[1]AllProteinsNorm!$A$1:$Q$3226,7,FALSE)</f>
        <v>647006.19164289697</v>
      </c>
      <c r="W1715" s="1">
        <f>VLOOKUP($E1715,[1]AllProteinsNorm!$A$1:$Q$3226,9,FALSE)</f>
        <v>958747.13186434004</v>
      </c>
      <c r="X1715" s="1">
        <f>VLOOKUP($E1715,[1]AllProteinsNorm!$A$1:$Q$3226,12,FALSE)</f>
        <v>997362.008108248</v>
      </c>
      <c r="Y1715" s="29">
        <f>VLOOKUP($E1715,[1]AllProteinsNorm!$A$1:$Q$3226,14,FALSE)</f>
        <v>1002284.9443939</v>
      </c>
      <c r="Z1715" s="25">
        <f t="shared" si="211"/>
        <v>0.94488007886004921</v>
      </c>
      <c r="AA1715" s="1">
        <f t="shared" si="211"/>
        <v>0.99406116553096224</v>
      </c>
      <c r="AB1715" s="1">
        <f t="shared" si="211"/>
        <v>1.1129066299787937</v>
      </c>
      <c r="AC1715" s="1">
        <f t="shared" si="211"/>
        <v>0.99016488586632212</v>
      </c>
      <c r="AD1715" s="1">
        <f t="shared" si="211"/>
        <v>0.95798723976387246</v>
      </c>
      <c r="AE1715" s="1">
        <f t="shared" si="211"/>
        <v>0.98846780485019425</v>
      </c>
      <c r="AF1715" s="1">
        <f t="shared" si="211"/>
        <v>1.0771814852846202</v>
      </c>
      <c r="AG1715" s="1">
        <f t="shared" si="211"/>
        <v>1.0767647209776285</v>
      </c>
      <c r="AH1715" s="1">
        <f t="shared" si="211"/>
        <v>1.0114775493911701</v>
      </c>
      <c r="AI1715" s="1">
        <f t="shared" si="211"/>
        <v>1.0379192929114684</v>
      </c>
      <c r="AJ1715" s="1">
        <f t="shared" si="211"/>
        <v>0.85571375450535003</v>
      </c>
      <c r="AK1715" s="1">
        <f t="shared" si="211"/>
        <v>0.66537615514639492</v>
      </c>
      <c r="AL1715" s="1">
        <f t="shared" si="211"/>
        <v>0.9859681230216425</v>
      </c>
      <c r="AM1715" s="1">
        <f t="shared" si="211"/>
        <v>1.0256793626024938</v>
      </c>
      <c r="AN1715" s="29">
        <f t="shared" si="211"/>
        <v>1.0307420721408065</v>
      </c>
      <c r="AO1715" s="1">
        <f t="shared" si="207"/>
        <v>57827.768663088711</v>
      </c>
      <c r="AP1715" s="1">
        <f t="shared" si="208"/>
        <v>34225.20608698015</v>
      </c>
      <c r="AQ1715" s="29">
        <f t="shared" si="209"/>
        <v>135077.06135181282</v>
      </c>
    </row>
    <row r="1716" spans="1:43" x14ac:dyDescent="0.2">
      <c r="A1716" s="26"/>
      <c r="E1716" s="25" t="s">
        <v>3351</v>
      </c>
      <c r="F1716" s="26" t="s">
        <v>3352</v>
      </c>
      <c r="G1716" s="1">
        <v>0.106585716710822</v>
      </c>
      <c r="H1716" s="1">
        <v>0.90824863786159904</v>
      </c>
      <c r="I1716" s="1">
        <f>VLOOKUP(F1716,'[1]SUSMB vs SHAM all proteins sum'!$B$2:$E$3214,2,FALSE)</f>
        <v>0.19586058715104099</v>
      </c>
      <c r="J1716" s="29">
        <f>VLOOKUP(F1716,'[1]SUSMB vs SHAM all proteins sum'!$B$2:$E$3214,3,FALSE)</f>
        <v>0.92470791473629199</v>
      </c>
      <c r="K1716" s="25">
        <f>VLOOKUP($E1716,[1]AllProteinsNorm!$A$1:$Q$3226,4,FALSE)</f>
        <v>1236464.9035717701</v>
      </c>
      <c r="L1716" s="1">
        <f>VLOOKUP($E1716,[1]AllProteinsNorm!$A$1:$Q$3226,5,FALSE)</f>
        <v>1153578.5805031599</v>
      </c>
      <c r="M1716" s="1">
        <f>VLOOKUP($E1716,[1]AllProteinsNorm!$A$1:$Q$3226,10,FALSE)</f>
        <v>1269907.5736350699</v>
      </c>
      <c r="N1716" s="1">
        <f>VLOOKUP($E1716,[1]AllProteinsNorm!$A$1:$Q$3226,11,FALSE)</f>
        <v>1160893.5132688</v>
      </c>
      <c r="O1716" s="1">
        <f>VLOOKUP($E1716,[1]AllProteinsNorm!$A$1:$Q$3226,15,FALSE)</f>
        <v>1323916.5619316699</v>
      </c>
      <c r="P1716" s="1">
        <f>VLOOKUP($E1716,[1]AllProteinsNorm!$A$1:$Q$3226,6,FALSE)</f>
        <v>1135126.0253546101</v>
      </c>
      <c r="Q1716" s="1">
        <f>VLOOKUP($E1716,[1]AllProteinsNorm!$A$1:$Q$3226,8,FALSE)</f>
        <v>1242029.0796348799</v>
      </c>
      <c r="R1716" s="1">
        <f>VLOOKUP($E1716,[1]AllProteinsNorm!$A$1:$Q$3226,13,FALSE)</f>
        <v>1211434.9440391201</v>
      </c>
      <c r="S1716" s="1">
        <f>VLOOKUP($E1716,[1]AllProteinsNorm!$A$1:$Q$3226,16,FALSE)</f>
        <v>1028485.91829141</v>
      </c>
      <c r="T1716" s="1">
        <f>VLOOKUP($E1716,[1]AllProteinsNorm!$A$1:$Q$3226,17,FALSE)</f>
        <v>979498.04700001504</v>
      </c>
      <c r="U1716" s="1">
        <f>VLOOKUP($E1716,[1]AllProteinsNorm!$A$1:$Q$3226,3,FALSE)</f>
        <v>990153.75608420197</v>
      </c>
      <c r="V1716" s="1">
        <f>VLOOKUP($E1716,[1]AllProteinsNorm!$A$1:$Q$3226,7,FALSE)</f>
        <v>1051498.61270022</v>
      </c>
      <c r="W1716" s="1">
        <f>VLOOKUP($E1716,[1]AllProteinsNorm!$A$1:$Q$3226,9,FALSE)</f>
        <v>1208011.81908574</v>
      </c>
      <c r="X1716" s="1">
        <f>VLOOKUP($E1716,[1]AllProteinsNorm!$A$1:$Q$3226,12,FALSE)</f>
        <v>1303398.13912718</v>
      </c>
      <c r="Y1716" s="29">
        <f>VLOOKUP($E1716,[1]AllProteinsNorm!$A$1:$Q$3226,14,FALSE)</f>
        <v>1148199.4671966401</v>
      </c>
      <c r="Z1716" s="25">
        <f t="shared" si="211"/>
        <v>1.0061130748837732</v>
      </c>
      <c r="AA1716" s="1">
        <f t="shared" si="211"/>
        <v>0.93866836769679829</v>
      </c>
      <c r="AB1716" s="1">
        <f t="shared" si="211"/>
        <v>1.0333254183255596</v>
      </c>
      <c r="AC1716" s="1">
        <f t="shared" si="211"/>
        <v>0.94462053785233324</v>
      </c>
      <c r="AD1716" s="1">
        <f t="shared" si="211"/>
        <v>1.0772726012415361</v>
      </c>
      <c r="AE1716" s="1">
        <f t="shared" si="211"/>
        <v>0.92365349995058066</v>
      </c>
      <c r="AF1716" s="1">
        <f t="shared" si="211"/>
        <v>1.0106406520692466</v>
      </c>
      <c r="AG1716" s="1">
        <f t="shared" si="211"/>
        <v>0.98574616477021892</v>
      </c>
      <c r="AH1716" s="1">
        <f t="shared" si="211"/>
        <v>0.83688030831905347</v>
      </c>
      <c r="AI1716" s="1">
        <f t="shared" si="211"/>
        <v>0.79701881473794189</v>
      </c>
      <c r="AJ1716" s="1">
        <f t="shared" si="211"/>
        <v>0.80568937886053771</v>
      </c>
      <c r="AK1716" s="1">
        <f t="shared" si="211"/>
        <v>0.85560576721895865</v>
      </c>
      <c r="AL1716" s="1">
        <f t="shared" si="211"/>
        <v>0.98296076361357643</v>
      </c>
      <c r="AM1716" s="1">
        <f t="shared" si="211"/>
        <v>1.0605767343390815</v>
      </c>
      <c r="AN1716" s="29">
        <f t="shared" si="211"/>
        <v>0.93429137631326831</v>
      </c>
      <c r="AO1716" s="1">
        <f t="shared" si="207"/>
        <v>64907.905122968172</v>
      </c>
      <c r="AP1716" s="1">
        <f t="shared" si="208"/>
        <v>101581.02222679374</v>
      </c>
      <c r="AQ1716" s="29">
        <f t="shared" si="209"/>
        <v>111065.62439623376</v>
      </c>
    </row>
    <row r="1717" spans="1:43" x14ac:dyDescent="0.2">
      <c r="A1717" s="26"/>
      <c r="E1717" s="25" t="s">
        <v>3353</v>
      </c>
      <c r="F1717" s="26" t="s">
        <v>3354</v>
      </c>
      <c r="G1717" s="1">
        <v>0.15181127474447201</v>
      </c>
      <c r="H1717" s="43">
        <v>3.1486397428443702</v>
      </c>
      <c r="I1717" s="1">
        <f>VLOOKUP(F1717,'[1]SUSMB vs SHAM all proteins sum'!$B$2:$E$3214,2,FALSE)</f>
        <v>0.27603261420581399</v>
      </c>
      <c r="J1717" s="29">
        <f>VLOOKUP(F1717,'[1]SUSMB vs SHAM all proteins sum'!$B$2:$E$3214,3,FALSE)</f>
        <v>2.3677915540867001</v>
      </c>
      <c r="K1717" s="25">
        <f>VLOOKUP($E1717,[1]AllProteinsNorm!$A$1:$Q$3226,4,FALSE)</f>
        <v>29055.103923283801</v>
      </c>
      <c r="L1717" s="1">
        <f>VLOOKUP($E1717,[1]AllProteinsNorm!$A$1:$Q$3226,5,FALSE)</f>
        <v>985.98146772657196</v>
      </c>
      <c r="M1717" s="1">
        <f>VLOOKUP($E1717,[1]AllProteinsNorm!$A$1:$Q$3226,10,FALSE)</f>
        <v>1376.56980740586</v>
      </c>
      <c r="N1717" s="1">
        <f>VLOOKUP($E1717,[1]AllProteinsNorm!$A$1:$Q$3226,11,FALSE)</f>
        <v>9655.1493850433399</v>
      </c>
      <c r="O1717" s="1">
        <f>VLOOKUP($E1717,[1]AllProteinsNorm!$A$1:$Q$3226,15,FALSE)</f>
        <v>22211.2404700316</v>
      </c>
      <c r="P1717" s="1">
        <f>VLOOKUP($E1717,[1]AllProteinsNorm!$A$1:$Q$3226,6,FALSE)</f>
        <v>11999.934531152299</v>
      </c>
      <c r="Q1717" s="1">
        <f>VLOOKUP($E1717,[1]AllProteinsNorm!$A$1:$Q$3226,8,FALSE)</f>
        <v>24102.741513442001</v>
      </c>
      <c r="R1717" s="1">
        <f>VLOOKUP($E1717,[1]AllProteinsNorm!$A$1:$Q$3226,13,FALSE)</f>
        <v>23724.4539041647</v>
      </c>
      <c r="S1717" s="1">
        <f>VLOOKUP($E1717,[1]AllProteinsNorm!$A$1:$Q$3226,16,FALSE)</f>
        <v>28974.4148463565</v>
      </c>
      <c r="T1717" s="1">
        <f>VLOOKUP($E1717,[1]AllProteinsNorm!$A$1:$Q$3226,17,FALSE)</f>
        <v>13163.757796001701</v>
      </c>
      <c r="U1717" s="1">
        <f>VLOOKUP($E1717,[1]AllProteinsNorm!$A$1:$Q$3226,3,FALSE)</f>
        <v>11516.3375805252</v>
      </c>
      <c r="V1717" s="1">
        <f>VLOOKUP($E1717,[1]AllProteinsNorm!$A$1:$Q$3226,7,FALSE)</f>
        <v>15657.5600679622</v>
      </c>
      <c r="W1717" s="1">
        <f>VLOOKUP($E1717,[1]AllProteinsNorm!$A$1:$Q$3226,9,FALSE)</f>
        <v>6968.2171225738603</v>
      </c>
      <c r="X1717" s="1">
        <f>VLOOKUP($E1717,[1]AllProteinsNorm!$A$1:$Q$3226,12,FALSE)</f>
        <v>26005.8383089872</v>
      </c>
      <c r="Y1717" s="29">
        <f>VLOOKUP($E1717,[1]AllProteinsNorm!$A$1:$Q$3226,14,FALSE)</f>
        <v>19262.2744501423</v>
      </c>
      <c r="Z1717" s="25">
        <f t="shared" si="211"/>
        <v>2.2956105206869144</v>
      </c>
      <c r="AA1717" s="1">
        <f t="shared" si="211"/>
        <v>7.7901267759762041E-2</v>
      </c>
      <c r="AB1717" s="1">
        <f t="shared" si="211"/>
        <v>0.10876120562791991</v>
      </c>
      <c r="AC1717" s="1">
        <f t="shared" si="211"/>
        <v>0.76284230700504962</v>
      </c>
      <c r="AD1717" s="1">
        <f t="shared" si="211"/>
        <v>1.7548846989203546</v>
      </c>
      <c r="AE1717" s="1">
        <f t="shared" si="211"/>
        <v>0.94810109886380467</v>
      </c>
      <c r="AF1717" s="1">
        <f t="shared" si="211"/>
        <v>1.9043300324014556</v>
      </c>
      <c r="AG1717" s="1">
        <f t="shared" si="211"/>
        <v>1.8744419611697929</v>
      </c>
      <c r="AH1717" s="1">
        <f t="shared" si="211"/>
        <v>2.2892353690306719</v>
      </c>
      <c r="AI1717" s="1">
        <f t="shared" si="211"/>
        <v>1.0400534435555571</v>
      </c>
      <c r="AJ1717" s="1">
        <f t="shared" si="211"/>
        <v>0.90989265705052169</v>
      </c>
      <c r="AK1717" s="1">
        <f t="shared" si="211"/>
        <v>1.2370859080458247</v>
      </c>
      <c r="AL1717" s="1">
        <f t="shared" si="211"/>
        <v>0.55055086291370436</v>
      </c>
      <c r="AM1717" s="1">
        <f t="shared" si="211"/>
        <v>2.0546915329926865</v>
      </c>
      <c r="AN1717" s="29">
        <f t="shared" si="211"/>
        <v>1.5218902674331867</v>
      </c>
      <c r="AO1717" s="1">
        <f t="shared" si="207"/>
        <v>11248.583991603527</v>
      </c>
      <c r="AP1717" s="1">
        <f t="shared" si="208"/>
        <v>6651.419980237577</v>
      </c>
      <c r="AQ1717" s="29">
        <f t="shared" si="209"/>
        <v>6518.945685987127</v>
      </c>
    </row>
    <row r="1718" spans="1:43" x14ac:dyDescent="0.2">
      <c r="A1718" s="26"/>
      <c r="E1718" s="25" t="s">
        <v>3355</v>
      </c>
      <c r="F1718" s="26" t="s">
        <v>3356</v>
      </c>
      <c r="G1718" s="1">
        <v>0.67138335294776097</v>
      </c>
      <c r="H1718" s="1">
        <v>0.89984086355476001</v>
      </c>
      <c r="I1718" s="1">
        <f>VLOOKUP(F1718,'[1]SUSMB vs SHAM all proteins sum'!$B$2:$E$3214,2,FALSE)</f>
        <v>0.55071379529950504</v>
      </c>
      <c r="J1718" s="29">
        <f>VLOOKUP(F1718,'[1]SUSMB vs SHAM all proteins sum'!$B$2:$E$3214,3,FALSE)</f>
        <v>0.91566905702463897</v>
      </c>
      <c r="K1718" s="25">
        <f>VLOOKUP($E1718,[1]AllProteinsNorm!$A$1:$Q$3226,4,FALSE)</f>
        <v>34598.051201052403</v>
      </c>
      <c r="L1718" s="1">
        <f>VLOOKUP($E1718,[1]AllProteinsNorm!$A$1:$Q$3226,5,FALSE)</f>
        <v>21531.751677149201</v>
      </c>
      <c r="M1718" s="1">
        <f>VLOOKUP($E1718,[1]AllProteinsNorm!$A$1:$Q$3226,10,FALSE)</f>
        <v>42855.643610573701</v>
      </c>
      <c r="N1718" s="1">
        <f>VLOOKUP($E1718,[1]AllProteinsNorm!$A$1:$Q$3226,11,FALSE)</f>
        <v>26896.438953312201</v>
      </c>
      <c r="O1718" s="1">
        <f>VLOOKUP($E1718,[1]AllProteinsNorm!$A$1:$Q$3226,15,FALSE)</f>
        <v>38220.9004841481</v>
      </c>
      <c r="P1718" s="1">
        <f>VLOOKUP($E1718,[1]AllProteinsNorm!$A$1:$Q$3226,6,FALSE)</f>
        <v>35730.957440444698</v>
      </c>
      <c r="Q1718" s="1">
        <f>VLOOKUP($E1718,[1]AllProteinsNorm!$A$1:$Q$3226,8,FALSE)</f>
        <v>34444.351240964097</v>
      </c>
      <c r="R1718" s="1">
        <f>VLOOKUP($E1718,[1]AllProteinsNorm!$A$1:$Q$3226,13,FALSE)</f>
        <v>12969.017149467199</v>
      </c>
      <c r="S1718" s="1">
        <f>VLOOKUP($E1718,[1]AllProteinsNorm!$A$1:$Q$3226,16,FALSE)</f>
        <v>29647.513786055399</v>
      </c>
      <c r="T1718" s="1">
        <f>VLOOKUP($E1718,[1]AllProteinsNorm!$A$1:$Q$3226,17,FALSE)</f>
        <v>40917.140011966898</v>
      </c>
      <c r="U1718" s="1">
        <f>VLOOKUP($E1718,[1]AllProteinsNorm!$A$1:$Q$3226,3,FALSE)</f>
        <v>26800.6830531331</v>
      </c>
      <c r="V1718" s="1">
        <f>VLOOKUP($E1718,[1]AllProteinsNorm!$A$1:$Q$3226,7,FALSE)</f>
        <v>25213.418007399101</v>
      </c>
      <c r="W1718" s="1">
        <f>VLOOKUP($E1718,[1]AllProteinsNorm!$A$1:$Q$3226,9,FALSE)</f>
        <v>33550.562412213301</v>
      </c>
      <c r="X1718" s="1">
        <f>VLOOKUP($E1718,[1]AllProteinsNorm!$A$1:$Q$3226,12,FALSE)</f>
        <v>26597.843223870801</v>
      </c>
      <c r="Y1718" s="29">
        <f>VLOOKUP($E1718,[1]AllProteinsNorm!$A$1:$Q$3226,14,FALSE)</f>
        <v>35035.119160611197</v>
      </c>
      <c r="Z1718" s="25">
        <f t="shared" si="211"/>
        <v>1.0541579475867116</v>
      </c>
      <c r="AA1718" s="1">
        <f t="shared" si="211"/>
        <v>0.65604467211262796</v>
      </c>
      <c r="AB1718" s="1">
        <f t="shared" si="211"/>
        <v>1.3057561262194954</v>
      </c>
      <c r="AC1718" s="1">
        <f t="shared" si="211"/>
        <v>0.8194997666097571</v>
      </c>
      <c r="AD1718" s="1">
        <f t="shared" si="211"/>
        <v>1.1645414874714084</v>
      </c>
      <c r="AE1718" s="1">
        <f t="shared" si="211"/>
        <v>1.088676137908646</v>
      </c>
      <c r="AF1718" s="1">
        <f t="shared" si="211"/>
        <v>1.0494749082580133</v>
      </c>
      <c r="AG1718" s="1">
        <f t="shared" si="211"/>
        <v>0.39514920713463053</v>
      </c>
      <c r="AH1718" s="1">
        <f t="shared" si="211"/>
        <v>0.90332146461492713</v>
      </c>
      <c r="AI1718" s="1">
        <f t="shared" si="211"/>
        <v>1.2466924245380941</v>
      </c>
      <c r="AJ1718" s="1">
        <f t="shared" si="211"/>
        <v>0.81658220796995007</v>
      </c>
      <c r="AK1718" s="1">
        <f t="shared" si="211"/>
        <v>0.7682202914803824</v>
      </c>
      <c r="AL1718" s="1">
        <f t="shared" si="211"/>
        <v>1.0222423166933412</v>
      </c>
      <c r="AM1718" s="1">
        <f t="shared" si="211"/>
        <v>0.81040194027621704</v>
      </c>
      <c r="AN1718" s="29">
        <f t="shared" si="211"/>
        <v>1.0674748439785637</v>
      </c>
      <c r="AO1718" s="1">
        <f t="shared" si="207"/>
        <v>7688.4128259555409</v>
      </c>
      <c r="AP1718" s="1">
        <f t="shared" si="208"/>
        <v>9583.3960012803855</v>
      </c>
      <c r="AQ1718" s="29">
        <f t="shared" si="209"/>
        <v>4027.6525437311861</v>
      </c>
    </row>
    <row r="1719" spans="1:43" x14ac:dyDescent="0.2">
      <c r="A1719" s="26"/>
      <c r="E1719" s="25" t="s">
        <v>3357</v>
      </c>
      <c r="F1719" s="26" t="s">
        <v>3358</v>
      </c>
      <c r="G1719" s="1">
        <v>0.72253905915795102</v>
      </c>
      <c r="H1719" s="1">
        <v>1.0581164526804101</v>
      </c>
      <c r="I1719" s="1">
        <f>VLOOKUP(F1719,'[1]SUSMB vs SHAM all proteins sum'!$B$2:$E$3214,2,FALSE)</f>
        <v>0.89096492587691201</v>
      </c>
      <c r="J1719" s="29">
        <f>VLOOKUP(F1719,'[1]SUSMB vs SHAM all proteins sum'!$B$2:$E$3214,3,FALSE)</f>
        <v>0.97577043518383599</v>
      </c>
      <c r="K1719" s="25">
        <f>VLOOKUP($E1719,[1]AllProteinsNorm!$A$1:$Q$3226,4,FALSE)</f>
        <v>732048.22033474001</v>
      </c>
      <c r="L1719" s="1">
        <f>VLOOKUP($E1719,[1]AllProteinsNorm!$A$1:$Q$3226,5,FALSE)</f>
        <v>415290.84328868397</v>
      </c>
      <c r="M1719" s="1">
        <f>VLOOKUP($E1719,[1]AllProteinsNorm!$A$1:$Q$3226,10,FALSE)</f>
        <v>523979.624185302</v>
      </c>
      <c r="N1719" s="1">
        <f>VLOOKUP($E1719,[1]AllProteinsNorm!$A$1:$Q$3226,11,FALSE)</f>
        <v>419257.83706792397</v>
      </c>
      <c r="O1719" s="1">
        <f>VLOOKUP($E1719,[1]AllProteinsNorm!$A$1:$Q$3226,15,FALSE)</f>
        <v>742822.48992577195</v>
      </c>
      <c r="P1719" s="1">
        <f>VLOOKUP($E1719,[1]AllProteinsNorm!$A$1:$Q$3226,6,FALSE)</f>
        <v>498653.50880259502</v>
      </c>
      <c r="Q1719" s="1">
        <f>VLOOKUP($E1719,[1]AllProteinsNorm!$A$1:$Q$3226,8,FALSE)</f>
        <v>470515.77621025598</v>
      </c>
      <c r="R1719" s="1">
        <f>VLOOKUP($E1719,[1]AllProteinsNorm!$A$1:$Q$3226,13,FALSE)</f>
        <v>663305.77471750102</v>
      </c>
      <c r="S1719" s="1">
        <f>VLOOKUP($E1719,[1]AllProteinsNorm!$A$1:$Q$3226,16,FALSE)</f>
        <v>570785.33709473198</v>
      </c>
      <c r="T1719" s="1">
        <f>VLOOKUP($E1719,[1]AllProteinsNorm!$A$1:$Q$3226,17,FALSE)</f>
        <v>740764.83635656</v>
      </c>
      <c r="U1719" s="1">
        <f>VLOOKUP($E1719,[1]AllProteinsNorm!$A$1:$Q$3226,3,FALSE)</f>
        <v>469701.50827143202</v>
      </c>
      <c r="V1719" s="1">
        <f>VLOOKUP($E1719,[1]AllProteinsNorm!$A$1:$Q$3226,7,FALSE)</f>
        <v>376701.52727010899</v>
      </c>
      <c r="W1719" s="1">
        <f>VLOOKUP($E1719,[1]AllProteinsNorm!$A$1:$Q$3226,9,FALSE)</f>
        <v>536713.73582621606</v>
      </c>
      <c r="X1719" s="1">
        <f>VLOOKUP($E1719,[1]AllProteinsNorm!$A$1:$Q$3226,12,FALSE)</f>
        <v>749592.48762398399</v>
      </c>
      <c r="Y1719" s="29">
        <f>VLOOKUP($E1719,[1]AllProteinsNorm!$A$1:$Q$3226,14,FALSE)</f>
        <v>616486.65881291998</v>
      </c>
      <c r="Z1719" s="25">
        <f t="shared" si="211"/>
        <v>1.2918198540169024</v>
      </c>
      <c r="AA1719" s="1">
        <f t="shared" si="211"/>
        <v>0.73284920535211473</v>
      </c>
      <c r="AB1719" s="1">
        <f t="shared" si="211"/>
        <v>0.92464849011363126</v>
      </c>
      <c r="AC1719" s="1">
        <f t="shared" si="211"/>
        <v>0.73984962032811252</v>
      </c>
      <c r="AD1719" s="1">
        <f t="shared" si="211"/>
        <v>1.3108328301892387</v>
      </c>
      <c r="AE1719" s="1">
        <f t="shared" si="211"/>
        <v>0.87995638135945176</v>
      </c>
      <c r="AF1719" s="1">
        <f t="shared" si="211"/>
        <v>0.8303027101939362</v>
      </c>
      <c r="AG1719" s="1">
        <f t="shared" si="211"/>
        <v>1.1705124679796546</v>
      </c>
      <c r="AH1719" s="1">
        <f t="shared" si="211"/>
        <v>1.0072448922880244</v>
      </c>
      <c r="AI1719" s="1">
        <f t="shared" si="211"/>
        <v>1.3072017610061442</v>
      </c>
      <c r="AJ1719" s="1">
        <f t="shared" si="211"/>
        <v>0.82886580008249411</v>
      </c>
      <c r="AK1719" s="1">
        <f t="shared" si="211"/>
        <v>0.66475199098701077</v>
      </c>
      <c r="AL1719" s="1">
        <f t="shared" si="211"/>
        <v>0.94711993090680535</v>
      </c>
      <c r="AM1719" s="1">
        <f t="shared" si="211"/>
        <v>1.3227796080042302</v>
      </c>
      <c r="AN1719" s="29">
        <f t="shared" si="211"/>
        <v>1.0878924140091661</v>
      </c>
      <c r="AO1719" s="1">
        <f t="shared" si="207"/>
        <v>144808.92102476774</v>
      </c>
      <c r="AP1719" s="1">
        <f t="shared" si="208"/>
        <v>101080.65826865652</v>
      </c>
      <c r="AQ1719" s="29">
        <f t="shared" si="209"/>
        <v>127211.82401529459</v>
      </c>
    </row>
    <row r="1720" spans="1:43" x14ac:dyDescent="0.2">
      <c r="A1720" s="26"/>
      <c r="E1720" s="25" t="s">
        <v>3359</v>
      </c>
      <c r="F1720" s="26" t="s">
        <v>3360</v>
      </c>
      <c r="G1720" s="1">
        <v>0.53641941201665699</v>
      </c>
      <c r="H1720" s="1">
        <v>0.86664024135476103</v>
      </c>
      <c r="I1720" s="1">
        <f>VLOOKUP(F1720,'[1]SUSMB vs SHAM all proteins sum'!$B$2:$E$3214,2,FALSE)</f>
        <v>0.73076536624507604</v>
      </c>
      <c r="J1720" s="29">
        <f>VLOOKUP(F1720,'[1]SUSMB vs SHAM all proteins sum'!$B$2:$E$3214,3,FALSE)</f>
        <v>1.0988416984292899</v>
      </c>
      <c r="K1720" s="25">
        <f>VLOOKUP($E1720,[1]AllProteinsNorm!$A$1:$Q$3226,4,FALSE)</f>
        <v>84231.073466895105</v>
      </c>
      <c r="L1720" s="1">
        <f>VLOOKUP($E1720,[1]AllProteinsNorm!$A$1:$Q$3226,5,FALSE)</f>
        <v>36045.619737798697</v>
      </c>
      <c r="M1720" s="1">
        <f>VLOOKUP($E1720,[1]AllProteinsNorm!$A$1:$Q$3226,10,FALSE)</f>
        <v>97058.500202145893</v>
      </c>
      <c r="N1720" s="1">
        <f>VLOOKUP($E1720,[1]AllProteinsNorm!$A$1:$Q$3226,11,FALSE)</f>
        <v>93126.5614204257</v>
      </c>
      <c r="O1720" s="1">
        <f>VLOOKUP($E1720,[1]AllProteinsNorm!$A$1:$Q$3226,15,FALSE)</f>
        <v>106190.56936409</v>
      </c>
      <c r="P1720" s="1">
        <f>VLOOKUP($E1720,[1]AllProteinsNorm!$A$1:$Q$3226,6,FALSE)</f>
        <v>53803.189739773203</v>
      </c>
      <c r="Q1720" s="1">
        <f>VLOOKUP($E1720,[1]AllProteinsNorm!$A$1:$Q$3226,8,FALSE)</f>
        <v>88177.643391996302</v>
      </c>
      <c r="R1720" s="1">
        <f>VLOOKUP($E1720,[1]AllProteinsNorm!$A$1:$Q$3226,13,FALSE)</f>
        <v>57516.671114987497</v>
      </c>
      <c r="S1720" s="1">
        <f>VLOOKUP($E1720,[1]AllProteinsNorm!$A$1:$Q$3226,16,FALSE)</f>
        <v>61860.425418513601</v>
      </c>
      <c r="T1720" s="1">
        <f>VLOOKUP($E1720,[1]AllProteinsNorm!$A$1:$Q$3226,17,FALSE)</f>
        <v>84399.334915668005</v>
      </c>
      <c r="U1720" s="1">
        <f>VLOOKUP($E1720,[1]AllProteinsNorm!$A$1:$Q$3226,3,FALSE)</f>
        <v>106350.69908509099</v>
      </c>
      <c r="V1720" s="1">
        <f>VLOOKUP($E1720,[1]AllProteinsNorm!$A$1:$Q$3226,7,FALSE)</f>
        <v>93691.606572434495</v>
      </c>
      <c r="W1720" s="1">
        <f>VLOOKUP($E1720,[1]AllProteinsNorm!$A$1:$Q$3226,9,FALSE)</f>
        <v>106525.07248568699</v>
      </c>
      <c r="X1720" s="1">
        <f>VLOOKUP($E1720,[1]AllProteinsNorm!$A$1:$Q$3226,12,FALSE)</f>
        <v>42656.849493584603</v>
      </c>
      <c r="Y1720" s="29">
        <f>VLOOKUP($E1720,[1]AllProteinsNorm!$A$1:$Q$3226,14,FALSE)</f>
        <v>103112.646271677</v>
      </c>
      <c r="Z1720" s="25">
        <f t="shared" si="211"/>
        <v>1.0108076755646562</v>
      </c>
      <c r="AA1720" s="1">
        <f t="shared" si="211"/>
        <v>0.43256232648835619</v>
      </c>
      <c r="AB1720" s="1">
        <f t="shared" si="211"/>
        <v>1.1647420951091343</v>
      </c>
      <c r="AC1720" s="1">
        <f t="shared" si="211"/>
        <v>1.1175572055330187</v>
      </c>
      <c r="AD1720" s="1">
        <f t="shared" si="211"/>
        <v>1.2743306973048349</v>
      </c>
      <c r="AE1720" s="1">
        <f t="shared" si="211"/>
        <v>0.64566050176481293</v>
      </c>
      <c r="AF1720" s="1">
        <f t="shared" si="211"/>
        <v>1.0581681449051401</v>
      </c>
      <c r="AG1720" s="1">
        <f t="shared" si="211"/>
        <v>0.69022381222301654</v>
      </c>
      <c r="AH1720" s="1">
        <f t="shared" si="211"/>
        <v>0.74235065817253243</v>
      </c>
      <c r="AI1720" s="1">
        <f t="shared" si="211"/>
        <v>1.0128268824549511</v>
      </c>
      <c r="AJ1720" s="1">
        <f t="shared" si="211"/>
        <v>1.2762523201028328</v>
      </c>
      <c r="AK1720" s="1">
        <f t="shared" si="211"/>
        <v>1.1243379807645675</v>
      </c>
      <c r="AL1720" s="1">
        <f t="shared" si="211"/>
        <v>1.2783448729397147</v>
      </c>
      <c r="AM1720" s="1">
        <f t="shared" si="211"/>
        <v>0.51189981450809874</v>
      </c>
      <c r="AN1720" s="29">
        <f t="shared" si="211"/>
        <v>1.2373943487750785</v>
      </c>
      <c r="AO1720" s="1">
        <f t="shared" si="207"/>
        <v>24672.553634383654</v>
      </c>
      <c r="AP1720" s="1">
        <f t="shared" si="208"/>
        <v>14272.983160907073</v>
      </c>
      <c r="AQ1720" s="29">
        <f t="shared" si="209"/>
        <v>24356.8246555271</v>
      </c>
    </row>
    <row r="1721" spans="1:43" x14ac:dyDescent="0.2">
      <c r="A1721" s="26"/>
      <c r="E1721" s="25" t="s">
        <v>3361</v>
      </c>
      <c r="F1721" s="26" t="s">
        <v>3362</v>
      </c>
      <c r="G1721" s="1">
        <v>0.19536461216753401</v>
      </c>
      <c r="H1721" s="1">
        <v>1.2434121686828701</v>
      </c>
      <c r="I1721" s="1">
        <f>VLOOKUP(F1721,'[1]SUSMB vs SHAM all proteins sum'!$B$2:$E$3214,2,FALSE)</f>
        <v>0.67338527511306101</v>
      </c>
      <c r="J1721" s="29">
        <f>VLOOKUP(F1721,'[1]SUSMB vs SHAM all proteins sum'!$B$2:$E$3214,3,FALSE)</f>
        <v>0.89124422096425804</v>
      </c>
      <c r="K1721" s="25">
        <f>VLOOKUP($E1721,[1]AllProteinsNorm!$A$1:$Q$3226,4,FALSE)</f>
        <v>361486.50500896299</v>
      </c>
      <c r="L1721" s="1">
        <f>VLOOKUP($E1721,[1]AllProteinsNorm!$A$1:$Q$3226,5,FALSE)</f>
        <v>239554.679555273</v>
      </c>
      <c r="M1721" s="1">
        <f>VLOOKUP($E1721,[1]AllProteinsNorm!$A$1:$Q$3226,10,FALSE)</f>
        <v>315818.76763019298</v>
      </c>
      <c r="N1721" s="1">
        <f>VLOOKUP($E1721,[1]AllProteinsNorm!$A$1:$Q$3226,11,FALSE)</f>
        <v>249557.220308244</v>
      </c>
      <c r="O1721" s="1">
        <f>VLOOKUP($E1721,[1]AllProteinsNorm!$A$1:$Q$3226,15,FALSE)</f>
        <v>240964.24056398301</v>
      </c>
      <c r="P1721" s="1">
        <f>VLOOKUP($E1721,[1]AllProteinsNorm!$A$1:$Q$3226,6,FALSE)</f>
        <v>251421.91495430801</v>
      </c>
      <c r="Q1721" s="1">
        <f>VLOOKUP($E1721,[1]AllProteinsNorm!$A$1:$Q$3226,8,FALSE)</f>
        <v>368091.45626963</v>
      </c>
      <c r="R1721" s="1">
        <f>VLOOKUP($E1721,[1]AllProteinsNorm!$A$1:$Q$3226,13,FALSE)</f>
        <v>460556.12005552498</v>
      </c>
      <c r="S1721" s="1">
        <f>VLOOKUP($E1721,[1]AllProteinsNorm!$A$1:$Q$3226,16,FALSE)</f>
        <v>258101.01930038899</v>
      </c>
      <c r="T1721" s="1">
        <f>VLOOKUP($E1721,[1]AllProteinsNorm!$A$1:$Q$3226,17,FALSE)</f>
        <v>444326.11698012002</v>
      </c>
      <c r="U1721" s="1">
        <f>VLOOKUP($E1721,[1]AllProteinsNorm!$A$1:$Q$3226,3,FALSE)</f>
        <v>314540.589200905</v>
      </c>
      <c r="V1721" s="1">
        <f>VLOOKUP($E1721,[1]AllProteinsNorm!$A$1:$Q$3226,7,FALSE)</f>
        <v>206973.11631260501</v>
      </c>
      <c r="W1721" s="1">
        <f>VLOOKUP($E1721,[1]AllProteinsNorm!$A$1:$Q$3226,9,FALSE)</f>
        <v>272035.05390660401</v>
      </c>
      <c r="X1721" s="1">
        <f>VLOOKUP($E1721,[1]AllProteinsNorm!$A$1:$Q$3226,12,FALSE)</f>
        <v>485409.05033522402</v>
      </c>
      <c r="Y1721" s="29">
        <f>VLOOKUP($E1721,[1]AllProteinsNorm!$A$1:$Q$3226,14,FALSE)</f>
        <v>107576.56661683301</v>
      </c>
      <c r="Z1721" s="25">
        <f t="shared" si="211"/>
        <v>1.2842520927617307</v>
      </c>
      <c r="AA1721" s="1">
        <f t="shared" si="211"/>
        <v>0.8510652383609647</v>
      </c>
      <c r="AB1721" s="1">
        <f t="shared" si="211"/>
        <v>1.1220084502254088</v>
      </c>
      <c r="AC1721" s="1">
        <f t="shared" si="211"/>
        <v>0.88660123684759973</v>
      </c>
      <c r="AD1721" s="1">
        <f t="shared" si="211"/>
        <v>0.85607298180429536</v>
      </c>
      <c r="AE1721" s="1">
        <f t="shared" si="211"/>
        <v>0.89322593228819425</v>
      </c>
      <c r="AF1721" s="1">
        <f t="shared" si="211"/>
        <v>1.3077174845856676</v>
      </c>
      <c r="AG1721" s="1">
        <f t="shared" si="211"/>
        <v>1.6362164363531786</v>
      </c>
      <c r="AH1721" s="1">
        <f t="shared" si="211"/>
        <v>0.91695476757076111</v>
      </c>
      <c r="AI1721" s="1">
        <f t="shared" si="211"/>
        <v>1.5785561499350138</v>
      </c>
      <c r="AJ1721" s="1">
        <f t="shared" si="211"/>
        <v>1.1174674693036031</v>
      </c>
      <c r="AK1721" s="1">
        <f t="shared" si="211"/>
        <v>0.73531280998522885</v>
      </c>
      <c r="AL1721" s="1">
        <f t="shared" si="211"/>
        <v>0.96645817324617433</v>
      </c>
      <c r="AM1721" s="1">
        <f t="shared" si="211"/>
        <v>1.7245113720719367</v>
      </c>
      <c r="AN1721" s="29">
        <f t="shared" si="211"/>
        <v>0.38218696658223517</v>
      </c>
      <c r="AO1721" s="1">
        <f t="shared" si="207"/>
        <v>48986.763227086965</v>
      </c>
      <c r="AP1721" s="1">
        <f t="shared" si="208"/>
        <v>88768.494591925672</v>
      </c>
      <c r="AQ1721" s="29">
        <f t="shared" si="209"/>
        <v>125280.38325694046</v>
      </c>
    </row>
    <row r="1722" spans="1:43" x14ac:dyDescent="0.2">
      <c r="A1722" s="26"/>
      <c r="E1722" s="25" t="s">
        <v>94</v>
      </c>
      <c r="F1722" s="26" t="s">
        <v>95</v>
      </c>
      <c r="G1722" s="43">
        <v>5.2989216687341903E-3</v>
      </c>
      <c r="H1722" s="43">
        <v>0.54470997987591496</v>
      </c>
      <c r="I1722" s="1">
        <f>VLOOKUP(F1722,'[1]SUSMB vs SHAM all proteins sum'!$B$2:$E$3214,2,FALSE)</f>
        <v>3.4101551195474297E-2</v>
      </c>
      <c r="J1722" s="29">
        <f>VLOOKUP(F1722,'[1]SUSMB vs SHAM all proteins sum'!$B$2:$E$3214,3,FALSE)</f>
        <v>0.69955640877078695</v>
      </c>
      <c r="K1722" s="25">
        <f>VLOOKUP($E1722,[1]AllProteinsNorm!$A$1:$Q$3226,4,FALSE)</f>
        <v>79400.553187907106</v>
      </c>
      <c r="L1722" s="1">
        <f>VLOOKUP($E1722,[1]AllProteinsNorm!$A$1:$Q$3226,5,FALSE)</f>
        <v>71015.129931538497</v>
      </c>
      <c r="M1722" s="1">
        <f>VLOOKUP($E1722,[1]AllProteinsNorm!$A$1:$Q$3226,10,FALSE)</f>
        <v>67273.299036292199</v>
      </c>
      <c r="N1722" s="1">
        <f>VLOOKUP($E1722,[1]AllProteinsNorm!$A$1:$Q$3226,11,FALSE)</f>
        <v>66263.1910676689</v>
      </c>
      <c r="O1722" s="1">
        <f>VLOOKUP($E1722,[1]AllProteinsNorm!$A$1:$Q$3226,15,FALSE)</f>
        <v>77689.022812137002</v>
      </c>
      <c r="P1722" s="1">
        <f>VLOOKUP($E1722,[1]AllProteinsNorm!$A$1:$Q$3226,6,FALSE)</f>
        <v>52344.7566307132</v>
      </c>
      <c r="Q1722" s="1">
        <f>VLOOKUP($E1722,[1]AllProteinsNorm!$A$1:$Q$3226,8,FALSE)</f>
        <v>37584.786455665999</v>
      </c>
      <c r="R1722" s="1">
        <f>VLOOKUP($E1722,[1]AllProteinsNorm!$A$1:$Q$3226,13,FALSE)</f>
        <v>54967.855368246397</v>
      </c>
      <c r="S1722" s="1">
        <f>VLOOKUP($E1722,[1]AllProteinsNorm!$A$1:$Q$3226,16,FALSE)</f>
        <v>37679.355736510501</v>
      </c>
      <c r="T1722" s="1">
        <f>VLOOKUP($E1722,[1]AllProteinsNorm!$A$1:$Q$3226,17,FALSE)</f>
        <v>22981.494798562999</v>
      </c>
      <c r="U1722" s="1">
        <f>VLOOKUP($E1722,[1]AllProteinsNorm!$A$1:$Q$3226,3,FALSE)</f>
        <v>48753.952510785399</v>
      </c>
      <c r="V1722" s="1">
        <f>VLOOKUP($E1722,[1]AllProteinsNorm!$A$1:$Q$3226,7,FALSE)</f>
        <v>40203.646088761503</v>
      </c>
      <c r="W1722" s="1">
        <f>VLOOKUP($E1722,[1]AllProteinsNorm!$A$1:$Q$3226,9,FALSE)</f>
        <v>59658.229032645802</v>
      </c>
      <c r="X1722" s="1">
        <f>VLOOKUP($E1722,[1]AllProteinsNorm!$A$1:$Q$3226,12,FALSE)</f>
        <v>36385.7385863499</v>
      </c>
      <c r="Y1722" s="29">
        <f>VLOOKUP($E1722,[1]AllProteinsNorm!$A$1:$Q$3226,14,FALSE)</f>
        <v>76892.860950591799</v>
      </c>
      <c r="Z1722" s="25">
        <f t="shared" si="211"/>
        <v>1.0977808122847716</v>
      </c>
      <c r="AA1722" s="1">
        <f t="shared" si="211"/>
        <v>0.9818451369760266</v>
      </c>
      <c r="AB1722" s="1">
        <f t="shared" si="211"/>
        <v>0.93011111253044698</v>
      </c>
      <c r="AC1722" s="1">
        <f t="shared" si="211"/>
        <v>0.91614550269815309</v>
      </c>
      <c r="AD1722" s="1">
        <f t="shared" si="211"/>
        <v>1.0741174355106018</v>
      </c>
      <c r="AE1722" s="1">
        <f t="shared" si="211"/>
        <v>0.72371119779131199</v>
      </c>
      <c r="AF1722" s="1">
        <f t="shared" si="211"/>
        <v>0.51964193885660082</v>
      </c>
      <c r="AG1722" s="1">
        <f t="shared" si="211"/>
        <v>0.75997778973781394</v>
      </c>
      <c r="AH1722" s="1">
        <f t="shared" si="211"/>
        <v>0.52094944035091628</v>
      </c>
      <c r="AI1722" s="1">
        <f t="shared" si="211"/>
        <v>0.3177388949391744</v>
      </c>
      <c r="AJ1722" s="1">
        <f t="shared" si="211"/>
        <v>0.67406524816926061</v>
      </c>
      <c r="AK1722" s="1">
        <f t="shared" si="211"/>
        <v>0.55584992154502932</v>
      </c>
      <c r="AL1722" s="1">
        <f t="shared" si="211"/>
        <v>0.82482623227999619</v>
      </c>
      <c r="AM1722" s="1">
        <f t="shared" si="211"/>
        <v>0.50306407269449671</v>
      </c>
      <c r="AN1722" s="29">
        <f t="shared" si="211"/>
        <v>1.0631098142789357</v>
      </c>
      <c r="AO1722" s="1">
        <f t="shared" si="207"/>
        <v>5344.4758571216671</v>
      </c>
      <c r="AP1722" s="1">
        <f t="shared" si="208"/>
        <v>11585.327356477406</v>
      </c>
      <c r="AQ1722" s="29">
        <f t="shared" si="209"/>
        <v>14636.127744436752</v>
      </c>
    </row>
    <row r="1723" spans="1:43" x14ac:dyDescent="0.2">
      <c r="A1723" s="26"/>
      <c r="E1723" s="25" t="s">
        <v>3363</v>
      </c>
      <c r="F1723" s="26" t="s">
        <v>3364</v>
      </c>
      <c r="G1723" s="1">
        <v>0.66580130686517802</v>
      </c>
      <c r="H1723" s="1">
        <v>1.0549902580244901</v>
      </c>
      <c r="I1723" s="1">
        <f>VLOOKUP(F1723,'[1]SUSMB vs SHAM all proteins sum'!$B$2:$E$3214,2,FALSE)</f>
        <v>4.9012785417379599E-2</v>
      </c>
      <c r="J1723" s="29">
        <f>VLOOKUP(F1723,'[1]SUSMB vs SHAM all proteins sum'!$B$2:$E$3214,3,FALSE)</f>
        <v>1.27331974187443</v>
      </c>
      <c r="K1723" s="25">
        <f>VLOOKUP($E1723,[1]AllProteinsNorm!$A$1:$Q$3226,4,FALSE)</f>
        <v>185603.08961167099</v>
      </c>
      <c r="L1723" s="1">
        <f>VLOOKUP($E1723,[1]AllProteinsNorm!$A$1:$Q$3226,5,FALSE)</f>
        <v>228578.21727325101</v>
      </c>
      <c r="M1723" s="1">
        <f>VLOOKUP($E1723,[1]AllProteinsNorm!$A$1:$Q$3226,10,FALSE)</f>
        <v>200376.54442826199</v>
      </c>
      <c r="N1723" s="1">
        <f>VLOOKUP($E1723,[1]AllProteinsNorm!$A$1:$Q$3226,11,FALSE)</f>
        <v>254419.774877563</v>
      </c>
      <c r="O1723" s="1">
        <f>VLOOKUP($E1723,[1]AllProteinsNorm!$A$1:$Q$3226,15,FALSE)</f>
        <v>217089.88543092701</v>
      </c>
      <c r="P1723" s="1">
        <f>VLOOKUP($E1723,[1]AllProteinsNorm!$A$1:$Q$3226,6,FALSE)</f>
        <v>263920.388665804</v>
      </c>
      <c r="Q1723" s="1">
        <f>VLOOKUP($E1723,[1]AllProteinsNorm!$A$1:$Q$3226,8,FALSE)</f>
        <v>200913.17532146999</v>
      </c>
      <c r="R1723" s="1">
        <f>VLOOKUP($E1723,[1]AllProteinsNorm!$A$1:$Q$3226,13,FALSE)</f>
        <v>158642.43399386</v>
      </c>
      <c r="S1723" s="1">
        <f>VLOOKUP($E1723,[1]AllProteinsNorm!$A$1:$Q$3226,16,FALSE)</f>
        <v>267937.55386660702</v>
      </c>
      <c r="T1723" s="1">
        <f>VLOOKUP($E1723,[1]AllProteinsNorm!$A$1:$Q$3226,17,FALSE)</f>
        <v>272248.385549044</v>
      </c>
      <c r="U1723" s="1">
        <f>VLOOKUP($E1723,[1]AllProteinsNorm!$A$1:$Q$3226,3,FALSE)</f>
        <v>323432.50772309402</v>
      </c>
      <c r="V1723" s="1">
        <f>VLOOKUP($E1723,[1]AllProteinsNorm!$A$1:$Q$3226,7,FALSE)</f>
        <v>200028.706581298</v>
      </c>
      <c r="W1723" s="1">
        <f>VLOOKUP($E1723,[1]AllProteinsNorm!$A$1:$Q$3226,9,FALSE)</f>
        <v>274743.90635810897</v>
      </c>
      <c r="X1723" s="1">
        <f>VLOOKUP($E1723,[1]AllProteinsNorm!$A$1:$Q$3226,12,FALSE)</f>
        <v>327500.39330180403</v>
      </c>
      <c r="Y1723" s="29">
        <f>VLOOKUP($E1723,[1]AllProteinsNorm!$A$1:$Q$3226,14,FALSE)</f>
        <v>269978.296051546</v>
      </c>
      <c r="Z1723" s="25">
        <f t="shared" ref="Z1723:AN1739" si="212">K1723/AVERAGE($K1723:$O1723)</f>
        <v>0.8544730766070685</v>
      </c>
      <c r="AA1723" s="1">
        <f t="shared" si="212"/>
        <v>1.052320481127121</v>
      </c>
      <c r="AB1723" s="1">
        <f t="shared" si="212"/>
        <v>0.92248659629394247</v>
      </c>
      <c r="AC1723" s="1">
        <f t="shared" si="212"/>
        <v>1.1712889491449441</v>
      </c>
      <c r="AD1723" s="1">
        <f t="shared" si="212"/>
        <v>0.99943089682692365</v>
      </c>
      <c r="AE1723" s="1">
        <f t="shared" si="212"/>
        <v>1.2150275459014894</v>
      </c>
      <c r="AF1723" s="1">
        <f t="shared" si="212"/>
        <v>0.92495711901681965</v>
      </c>
      <c r="AG1723" s="1">
        <f t="shared" si="212"/>
        <v>0.7303525439085331</v>
      </c>
      <c r="AH1723" s="1">
        <f t="shared" si="212"/>
        <v>1.233521631940417</v>
      </c>
      <c r="AI1723" s="1">
        <f t="shared" si="212"/>
        <v>1.2533676895579595</v>
      </c>
      <c r="AJ1723" s="1">
        <f t="shared" si="212"/>
        <v>1.489007378740927</v>
      </c>
      <c r="AK1723" s="1">
        <f t="shared" si="212"/>
        <v>0.92088523245954967</v>
      </c>
      <c r="AL1723" s="1">
        <f t="shared" si="212"/>
        <v>1.2648564818400285</v>
      </c>
      <c r="AM1723" s="1">
        <f t="shared" si="212"/>
        <v>1.5077349694992399</v>
      </c>
      <c r="AN1723" s="29">
        <f t="shared" si="212"/>
        <v>1.2429167301415032</v>
      </c>
      <c r="AO1723" s="1">
        <f t="shared" si="207"/>
        <v>23648.171546107347</v>
      </c>
      <c r="AP1723" s="1">
        <f t="shared" si="208"/>
        <v>45332.974161497521</v>
      </c>
      <c r="AQ1723" s="29">
        <f t="shared" si="209"/>
        <v>46178.811230281397</v>
      </c>
    </row>
    <row r="1724" spans="1:43" x14ac:dyDescent="0.2">
      <c r="A1724" s="26"/>
      <c r="E1724" s="25" t="s">
        <v>3365</v>
      </c>
      <c r="F1724" s="26" t="s">
        <v>3366</v>
      </c>
      <c r="G1724" s="1">
        <v>0.99038279879711899</v>
      </c>
      <c r="H1724" s="1">
        <v>1.00088590202892</v>
      </c>
      <c r="I1724" s="1">
        <f>VLOOKUP(F1724,'[1]SUSMB vs SHAM all proteins sum'!$B$2:$E$3214,2,FALSE)</f>
        <v>0.37234743924835201</v>
      </c>
      <c r="J1724" s="29">
        <f>VLOOKUP(F1724,'[1]SUSMB vs SHAM all proteins sum'!$B$2:$E$3214,3,FALSE)</f>
        <v>0.924963499859493</v>
      </c>
      <c r="K1724" s="25">
        <f>VLOOKUP($E1724,[1]AllProteinsNorm!$A$1:$Q$3226,4,FALSE)</f>
        <v>988569.17318144499</v>
      </c>
      <c r="L1724" s="1">
        <f>VLOOKUP($E1724,[1]AllProteinsNorm!$A$1:$Q$3226,5,FALSE)</f>
        <v>906605.96000419895</v>
      </c>
      <c r="M1724" s="1">
        <f>VLOOKUP($E1724,[1]AllProteinsNorm!$A$1:$Q$3226,10,FALSE)</f>
        <v>788622.64872270403</v>
      </c>
      <c r="N1724" s="1">
        <f>VLOOKUP($E1724,[1]AllProteinsNorm!$A$1:$Q$3226,11,FALSE)</f>
        <v>728768.65850061201</v>
      </c>
      <c r="O1724" s="1">
        <f>VLOOKUP($E1724,[1]AllProteinsNorm!$A$1:$Q$3226,15,FALSE)</f>
        <v>773923.58895574301</v>
      </c>
      <c r="P1724" s="1">
        <f>VLOOKUP($E1724,[1]AllProteinsNorm!$A$1:$Q$3226,6,FALSE)</f>
        <v>749849.19027539401</v>
      </c>
      <c r="Q1724" s="1">
        <f>VLOOKUP($E1724,[1]AllProteinsNorm!$A$1:$Q$3226,8,FALSE)</f>
        <v>832949.50805367995</v>
      </c>
      <c r="R1724" s="1">
        <f>VLOOKUP($E1724,[1]AllProteinsNorm!$A$1:$Q$3226,13,FALSE)</f>
        <v>767429.79518283799</v>
      </c>
      <c r="S1724" s="1">
        <f>VLOOKUP($E1724,[1]AllProteinsNorm!$A$1:$Q$3226,16,FALSE)</f>
        <v>875699.58647391899</v>
      </c>
      <c r="T1724" s="1">
        <f>VLOOKUP($E1724,[1]AllProteinsNorm!$A$1:$Q$3226,17,FALSE)</f>
        <v>953935.70910959295</v>
      </c>
      <c r="U1724" s="1">
        <f>VLOOKUP($E1724,[1]AllProteinsNorm!$A$1:$Q$3226,3,FALSE)</f>
        <v>612774.47281343397</v>
      </c>
      <c r="V1724" s="1">
        <f>VLOOKUP($E1724,[1]AllProteinsNorm!$A$1:$Q$3226,7,FALSE)</f>
        <v>811110.68940759206</v>
      </c>
      <c r="W1724" s="1">
        <f>VLOOKUP($E1724,[1]AllProteinsNorm!$A$1:$Q$3226,9,FALSE)</f>
        <v>837907.03356580599</v>
      </c>
      <c r="X1724" s="1">
        <f>VLOOKUP($E1724,[1]AllProteinsNorm!$A$1:$Q$3226,12,FALSE)</f>
        <v>757070.60355617001</v>
      </c>
      <c r="Y1724" s="29">
        <f>VLOOKUP($E1724,[1]AllProteinsNorm!$A$1:$Q$3226,14,FALSE)</f>
        <v>856037.15994827205</v>
      </c>
      <c r="Z1724" s="25">
        <f t="shared" si="212"/>
        <v>1.1806658635843683</v>
      </c>
      <c r="AA1724" s="1">
        <f t="shared" si="212"/>
        <v>1.0827757305584407</v>
      </c>
      <c r="AB1724" s="1">
        <f t="shared" si="212"/>
        <v>0.94186614943685532</v>
      </c>
      <c r="AC1724" s="1">
        <f t="shared" si="212"/>
        <v>0.87038145724570393</v>
      </c>
      <c r="AD1724" s="1">
        <f t="shared" si="212"/>
        <v>0.92431079917463144</v>
      </c>
      <c r="AE1724" s="1">
        <f t="shared" si="212"/>
        <v>0.89555831378533468</v>
      </c>
      <c r="AF1724" s="1">
        <f t="shared" si="212"/>
        <v>0.9948065111958232</v>
      </c>
      <c r="AG1724" s="1">
        <f t="shared" si="212"/>
        <v>0.9165551450020949</v>
      </c>
      <c r="AH1724" s="1">
        <f t="shared" si="212"/>
        <v>1.0458636952812781</v>
      </c>
      <c r="AI1724" s="1">
        <f t="shared" si="212"/>
        <v>1.1393024973408954</v>
      </c>
      <c r="AJ1724" s="1">
        <f t="shared" si="212"/>
        <v>0.73184752443614687</v>
      </c>
      <c r="AK1724" s="1">
        <f t="shared" si="212"/>
        <v>0.96872401906887795</v>
      </c>
      <c r="AL1724" s="1">
        <f t="shared" si="212"/>
        <v>1.000727372678059</v>
      </c>
      <c r="AM1724" s="1">
        <f t="shared" si="212"/>
        <v>0.90418297696394478</v>
      </c>
      <c r="AN1724" s="29">
        <f t="shared" si="212"/>
        <v>1.022380507231466</v>
      </c>
      <c r="AO1724" s="1">
        <f t="shared" si="207"/>
        <v>95760.936627728544</v>
      </c>
      <c r="AP1724" s="1">
        <f t="shared" si="208"/>
        <v>74320.959957051105</v>
      </c>
      <c r="AQ1724" s="29">
        <f t="shared" si="209"/>
        <v>87711.893127663541</v>
      </c>
    </row>
    <row r="1725" spans="1:43" x14ac:dyDescent="0.2">
      <c r="A1725" s="26"/>
      <c r="E1725" s="25" t="s">
        <v>3367</v>
      </c>
      <c r="F1725" s="26" t="s">
        <v>3368</v>
      </c>
      <c r="G1725" s="1">
        <v>0.75974811867078695</v>
      </c>
      <c r="H1725" s="1">
        <v>0.95777961554258895</v>
      </c>
      <c r="I1725" s="1">
        <f>VLOOKUP(F1725,'[1]SUSMB vs SHAM all proteins sum'!$B$2:$E$3214,2,FALSE)</f>
        <v>0.93149402681182802</v>
      </c>
      <c r="J1725" s="29">
        <f>VLOOKUP(F1725,'[1]SUSMB vs SHAM all proteins sum'!$B$2:$E$3214,3,FALSE)</f>
        <v>1.0093867162800201</v>
      </c>
      <c r="K1725" s="25">
        <f>VLOOKUP($E1725,[1]AllProteinsNorm!$A$1:$Q$3226,4,FALSE)</f>
        <v>327555.531103571</v>
      </c>
      <c r="L1725" s="1">
        <f>VLOOKUP($E1725,[1]AllProteinsNorm!$A$1:$Q$3226,5,FALSE)</f>
        <v>188267.07084415099</v>
      </c>
      <c r="M1725" s="1">
        <f>VLOOKUP($E1725,[1]AllProteinsNorm!$A$1:$Q$3226,10,FALSE)</f>
        <v>283148.44303462398</v>
      </c>
      <c r="N1725" s="1">
        <f>VLOOKUP($E1725,[1]AllProteinsNorm!$A$1:$Q$3226,11,FALSE)</f>
        <v>265219.16620067699</v>
      </c>
      <c r="O1725" s="1">
        <f>VLOOKUP($E1725,[1]AllProteinsNorm!$A$1:$Q$3226,15,FALSE)</f>
        <v>278248.04720054101</v>
      </c>
      <c r="P1725" s="1">
        <f>VLOOKUP($E1725,[1]AllProteinsNorm!$A$1:$Q$3226,6,FALSE)</f>
        <v>193190.289439824</v>
      </c>
      <c r="Q1725" s="1">
        <f>VLOOKUP($E1725,[1]AllProteinsNorm!$A$1:$Q$3226,8,FALSE)</f>
        <v>328412.620615313</v>
      </c>
      <c r="R1725" s="1">
        <f>VLOOKUP($E1725,[1]AllProteinsNorm!$A$1:$Q$3226,13,FALSE)</f>
        <v>310971.00756248302</v>
      </c>
      <c r="S1725" s="1">
        <f>VLOOKUP($E1725,[1]AllProteinsNorm!$A$1:$Q$3226,16,FALSE)</f>
        <v>233454.217391254</v>
      </c>
      <c r="T1725" s="1">
        <f>VLOOKUP($E1725,[1]AllProteinsNorm!$A$1:$Q$3226,17,FALSE)</f>
        <v>225481.90930261501</v>
      </c>
      <c r="U1725" s="1">
        <f>VLOOKUP($E1725,[1]AllProteinsNorm!$A$1:$Q$3226,3,FALSE)</f>
        <v>243405.58889516201</v>
      </c>
      <c r="V1725" s="1">
        <f>VLOOKUP($E1725,[1]AllProteinsNorm!$A$1:$Q$3226,7,FALSE)</f>
        <v>230356.72208504201</v>
      </c>
      <c r="W1725" s="1">
        <f>VLOOKUP($E1725,[1]AllProteinsNorm!$A$1:$Q$3226,9,FALSE)</f>
        <v>296460.30222550099</v>
      </c>
      <c r="X1725" s="1">
        <f>VLOOKUP($E1725,[1]AllProteinsNorm!$A$1:$Q$3226,12,FALSE)</f>
        <v>273294.250745759</v>
      </c>
      <c r="Y1725" s="29">
        <f>VLOOKUP($E1725,[1]AllProteinsNorm!$A$1:$Q$3226,14,FALSE)</f>
        <v>297214.475859478</v>
      </c>
      <c r="Z1725" s="25">
        <f t="shared" si="212"/>
        <v>1.2200022200573384</v>
      </c>
      <c r="AA1725" s="1">
        <f t="shared" si="212"/>
        <v>0.70121314581291894</v>
      </c>
      <c r="AB1725" s="1">
        <f t="shared" si="212"/>
        <v>1.0546050861793983</v>
      </c>
      <c r="AC1725" s="1">
        <f t="shared" si="212"/>
        <v>0.98782630986704967</v>
      </c>
      <c r="AD1725" s="1">
        <f t="shared" si="212"/>
        <v>1.0363532380832947</v>
      </c>
      <c r="AE1725" s="1">
        <f t="shared" si="212"/>
        <v>0.71954999879266446</v>
      </c>
      <c r="AF1725" s="1">
        <f t="shared" si="212"/>
        <v>1.2231945065792305</v>
      </c>
      <c r="AG1725" s="1">
        <f t="shared" si="212"/>
        <v>1.1582320662438681</v>
      </c>
      <c r="AH1725" s="1">
        <f t="shared" si="212"/>
        <v>0.86951565903804506</v>
      </c>
      <c r="AI1725" s="1">
        <f t="shared" si="212"/>
        <v>0.83982227076170646</v>
      </c>
      <c r="AJ1725" s="1">
        <f t="shared" si="212"/>
        <v>0.90658019977860205</v>
      </c>
      <c r="AK1725" s="1">
        <f t="shared" si="212"/>
        <v>0.85797883309142131</v>
      </c>
      <c r="AL1725" s="1">
        <f t="shared" si="212"/>
        <v>1.104185985366918</v>
      </c>
      <c r="AM1725" s="1">
        <f t="shared" si="212"/>
        <v>1.0179024958467506</v>
      </c>
      <c r="AN1725" s="29">
        <f t="shared" si="212"/>
        <v>1.1069949549015212</v>
      </c>
      <c r="AO1725" s="1">
        <f t="shared" si="207"/>
        <v>45266.418215777296</v>
      </c>
      <c r="AP1725" s="1">
        <f t="shared" si="208"/>
        <v>52198.906093344769</v>
      </c>
      <c r="AQ1725" s="29">
        <f t="shared" si="209"/>
        <v>27251.781415762351</v>
      </c>
    </row>
    <row r="1726" spans="1:43" x14ac:dyDescent="0.2">
      <c r="A1726" s="26"/>
      <c r="E1726" s="25" t="s">
        <v>3369</v>
      </c>
      <c r="F1726" s="26" t="s">
        <v>3370</v>
      </c>
      <c r="G1726" s="1">
        <v>0.13241869160825201</v>
      </c>
      <c r="H1726" s="1">
        <v>0.81107466597002098</v>
      </c>
      <c r="I1726" s="1">
        <f>VLOOKUP(F1726,'[1]SUSMB vs SHAM all proteins sum'!$B$2:$E$3214,2,FALSE)</f>
        <v>0.63421717081938001</v>
      </c>
      <c r="J1726" s="29">
        <f>VLOOKUP(F1726,'[1]SUSMB vs SHAM all proteins sum'!$B$2:$E$3214,3,FALSE)</f>
        <v>0.95428956429894796</v>
      </c>
      <c r="K1726" s="25">
        <f>VLOOKUP($E1726,[1]AllProteinsNorm!$A$1:$Q$3226,4,FALSE)</f>
        <v>808812.348100145</v>
      </c>
      <c r="L1726" s="1">
        <f>VLOOKUP($E1726,[1]AllProteinsNorm!$A$1:$Q$3226,5,FALSE)</f>
        <v>605318.81065226404</v>
      </c>
      <c r="M1726" s="1">
        <f>VLOOKUP($E1726,[1]AllProteinsNorm!$A$1:$Q$3226,10,FALSE)</f>
        <v>752987.31964620098</v>
      </c>
      <c r="N1726" s="1">
        <f>VLOOKUP($E1726,[1]AllProteinsNorm!$A$1:$Q$3226,11,FALSE)</f>
        <v>762424.01686019904</v>
      </c>
      <c r="O1726" s="1">
        <f>VLOOKUP($E1726,[1]AllProteinsNorm!$A$1:$Q$3226,15,FALSE)</f>
        <v>977294.14662193297</v>
      </c>
      <c r="P1726" s="1">
        <f>VLOOKUP($E1726,[1]AllProteinsNorm!$A$1:$Q$3226,6,FALSE)</f>
        <v>501949.59265919903</v>
      </c>
      <c r="Q1726" s="1">
        <f>VLOOKUP($E1726,[1]AllProteinsNorm!$A$1:$Q$3226,8,FALSE)</f>
        <v>810840.10836357903</v>
      </c>
      <c r="R1726" s="1">
        <f>VLOOKUP($E1726,[1]AllProteinsNorm!$A$1:$Q$3226,13,FALSE)</f>
        <v>757395.83375436801</v>
      </c>
      <c r="S1726" s="1">
        <f>VLOOKUP($E1726,[1]AllProteinsNorm!$A$1:$Q$3226,16,FALSE)</f>
        <v>509548.38860576903</v>
      </c>
      <c r="T1726" s="1">
        <f>VLOOKUP($E1726,[1]AllProteinsNorm!$A$1:$Q$3226,17,FALSE)</f>
        <v>613821.33601715602</v>
      </c>
      <c r="U1726" s="1">
        <f>VLOOKUP($E1726,[1]AllProteinsNorm!$A$1:$Q$3226,3,FALSE)</f>
        <v>664498.48443610501</v>
      </c>
      <c r="V1726" s="1">
        <f>VLOOKUP($E1726,[1]AllProteinsNorm!$A$1:$Q$3226,7,FALSE)</f>
        <v>641103.89203969901</v>
      </c>
      <c r="W1726" s="1">
        <f>VLOOKUP($E1726,[1]AllProteinsNorm!$A$1:$Q$3226,9,FALSE)</f>
        <v>845443.84000864998</v>
      </c>
      <c r="X1726" s="1">
        <f>VLOOKUP($E1726,[1]AllProteinsNorm!$A$1:$Q$3226,12,FALSE)</f>
        <v>733065.35733731894</v>
      </c>
      <c r="Y1726" s="29">
        <f>VLOOKUP($E1726,[1]AllProteinsNorm!$A$1:$Q$3226,14,FALSE)</f>
        <v>823365.14062840003</v>
      </c>
      <c r="Z1726" s="25">
        <f t="shared" si="212"/>
        <v>1.0351243502605021</v>
      </c>
      <c r="AA1726" s="1">
        <f t="shared" si="212"/>
        <v>0.77469173418121839</v>
      </c>
      <c r="AB1726" s="1">
        <f t="shared" si="212"/>
        <v>0.96367904351858769</v>
      </c>
      <c r="AC1726" s="1">
        <f t="shared" si="212"/>
        <v>0.97575620220093184</v>
      </c>
      <c r="AD1726" s="1">
        <f t="shared" si="212"/>
        <v>1.2507486698387595</v>
      </c>
      <c r="AE1726" s="1">
        <f t="shared" si="212"/>
        <v>0.64239900291500496</v>
      </c>
      <c r="AF1726" s="1">
        <f t="shared" si="212"/>
        <v>1.0377194936582279</v>
      </c>
      <c r="AG1726" s="1">
        <f t="shared" si="212"/>
        <v>0.9693210942520486</v>
      </c>
      <c r="AH1726" s="1">
        <f t="shared" si="212"/>
        <v>0.65212400122324232</v>
      </c>
      <c r="AI1726" s="1">
        <f t="shared" si="212"/>
        <v>0.78557333244635463</v>
      </c>
      <c r="AJ1726" s="1">
        <f t="shared" si="212"/>
        <v>0.85043034217603852</v>
      </c>
      <c r="AK1726" s="1">
        <f t="shared" si="212"/>
        <v>0.82048976039483579</v>
      </c>
      <c r="AL1726" s="1">
        <f t="shared" si="212"/>
        <v>1.0820056192593392</v>
      </c>
      <c r="AM1726" s="1">
        <f t="shared" si="212"/>
        <v>0.93818276080315322</v>
      </c>
      <c r="AN1726" s="29">
        <f t="shared" si="212"/>
        <v>1.0537491276216171</v>
      </c>
      <c r="AO1726" s="1">
        <f t="shared" si="207"/>
        <v>119413.4847955172</v>
      </c>
      <c r="AP1726" s="1">
        <f t="shared" si="208"/>
        <v>126270.08973032427</v>
      </c>
      <c r="AQ1726" s="29">
        <f t="shared" si="209"/>
        <v>81958.499384711467</v>
      </c>
    </row>
    <row r="1727" spans="1:43" x14ac:dyDescent="0.2">
      <c r="A1727" s="26"/>
      <c r="E1727" s="25" t="s">
        <v>3371</v>
      </c>
      <c r="F1727" s="26" t="s">
        <v>3372</v>
      </c>
      <c r="G1727" s="1">
        <v>7.3446466317362596E-2</v>
      </c>
      <c r="H1727" s="43">
        <v>0.64340002514016004</v>
      </c>
      <c r="I1727" s="1">
        <f>VLOOKUP(F1727,'[1]SUSMB vs SHAM all proteins sum'!$B$2:$E$3214,2,FALSE)</f>
        <v>0.75129749373224297</v>
      </c>
      <c r="J1727" s="29">
        <f>VLOOKUP(F1727,'[1]SUSMB vs SHAM all proteins sum'!$B$2:$E$3214,3,FALSE)</f>
        <v>1.0887503262206899</v>
      </c>
      <c r="K1727" s="25">
        <f>VLOOKUP($E1727,[1]AllProteinsNorm!$A$1:$Q$3226,4,FALSE)</f>
        <v>105392.73328222601</v>
      </c>
      <c r="L1727" s="1">
        <f>VLOOKUP($E1727,[1]AllProteinsNorm!$A$1:$Q$3226,5,FALSE)</f>
        <v>206364.04449774799</v>
      </c>
      <c r="M1727" s="1">
        <f>VLOOKUP($E1727,[1]AllProteinsNorm!$A$1:$Q$3226,10,FALSE)</f>
        <v>152215.34901166501</v>
      </c>
      <c r="N1727" s="1">
        <f>VLOOKUP($E1727,[1]AllProteinsNorm!$A$1:$Q$3226,11,FALSE)</f>
        <v>89077.195112665097</v>
      </c>
      <c r="O1727" s="1">
        <f>VLOOKUP($E1727,[1]AllProteinsNorm!$A$1:$Q$3226,15,FALSE)</f>
        <v>184768.79982255999</v>
      </c>
      <c r="P1727" s="1">
        <f>VLOOKUP($E1727,[1]AllProteinsNorm!$A$1:$Q$3226,6,FALSE)</f>
        <v>85124.699105266205</v>
      </c>
      <c r="Q1727" s="1">
        <f>VLOOKUP($E1727,[1]AllProteinsNorm!$A$1:$Q$3226,8,FALSE)</f>
        <v>74089.705255544104</v>
      </c>
      <c r="R1727" s="1">
        <f>VLOOKUP($E1727,[1]AllProteinsNorm!$A$1:$Q$3226,13,FALSE)</f>
        <v>87606.505497158898</v>
      </c>
      <c r="S1727" s="1">
        <f>VLOOKUP($E1727,[1]AllProteinsNorm!$A$1:$Q$3226,16,FALSE)</f>
        <v>154847.34877970401</v>
      </c>
      <c r="T1727" s="1">
        <f>VLOOKUP($E1727,[1]AllProteinsNorm!$A$1:$Q$3226,17,FALSE)</f>
        <v>70218.265465561897</v>
      </c>
      <c r="U1727" s="1">
        <f>VLOOKUP($E1727,[1]AllProteinsNorm!$A$1:$Q$3226,3,FALSE)</f>
        <v>70769.212063055296</v>
      </c>
      <c r="V1727" s="1">
        <f>VLOOKUP($E1727,[1]AllProteinsNorm!$A$1:$Q$3226,7,FALSE)</f>
        <v>237544.80708085099</v>
      </c>
      <c r="W1727" s="1">
        <f>VLOOKUP($E1727,[1]AllProteinsNorm!$A$1:$Q$3226,9,FALSE)</f>
        <v>174516.19493717101</v>
      </c>
      <c r="X1727" s="1">
        <f>VLOOKUP($E1727,[1]AllProteinsNorm!$A$1:$Q$3226,12,FALSE)</f>
        <v>167310.60800146</v>
      </c>
      <c r="Y1727" s="29">
        <f>VLOOKUP($E1727,[1]AllProteinsNorm!$A$1:$Q$3226,14,FALSE)</f>
        <v>169820.72657659999</v>
      </c>
      <c r="Z1727" s="25">
        <f t="shared" si="212"/>
        <v>0.71421892590245828</v>
      </c>
      <c r="AA1727" s="1">
        <f t="shared" si="212"/>
        <v>1.3984750334862524</v>
      </c>
      <c r="AB1727" s="1">
        <f t="shared" si="212"/>
        <v>1.0315235186647682</v>
      </c>
      <c r="AC1727" s="1">
        <f t="shared" si="212"/>
        <v>0.60365280066705218</v>
      </c>
      <c r="AD1727" s="1">
        <f t="shared" si="212"/>
        <v>1.2521297212794695</v>
      </c>
      <c r="AE1727" s="1">
        <f t="shared" si="212"/>
        <v>0.57686777132846612</v>
      </c>
      <c r="AF1727" s="1">
        <f t="shared" si="212"/>
        <v>0.50208651071172583</v>
      </c>
      <c r="AG1727" s="1">
        <f t="shared" si="212"/>
        <v>0.59368632266794819</v>
      </c>
      <c r="AH1727" s="1">
        <f t="shared" si="212"/>
        <v>1.0493598911428446</v>
      </c>
      <c r="AI1727" s="1">
        <f t="shared" si="212"/>
        <v>0.47585077811057269</v>
      </c>
      <c r="AJ1727" s="1">
        <f t="shared" si="212"/>
        <v>0.47958439877716669</v>
      </c>
      <c r="AK1727" s="1">
        <f t="shared" si="212"/>
        <v>1.6097788878163981</v>
      </c>
      <c r="AL1727" s="1">
        <f t="shared" si="212"/>
        <v>1.1826505055793133</v>
      </c>
      <c r="AM1727" s="1">
        <f t="shared" si="212"/>
        <v>1.133820131781728</v>
      </c>
      <c r="AN1727" s="29">
        <f t="shared" si="212"/>
        <v>1.150830547365348</v>
      </c>
      <c r="AO1727" s="1">
        <f t="shared" si="207"/>
        <v>44860.672068544591</v>
      </c>
      <c r="AP1727" s="1">
        <f t="shared" si="208"/>
        <v>30930.006566724343</v>
      </c>
      <c r="AQ1727" s="29">
        <f t="shared" si="209"/>
        <v>53397.096384311881</v>
      </c>
    </row>
    <row r="1728" spans="1:43" x14ac:dyDescent="0.2">
      <c r="A1728" s="26"/>
      <c r="E1728" s="25" t="s">
        <v>3373</v>
      </c>
      <c r="F1728" s="26" t="s">
        <v>3374</v>
      </c>
      <c r="G1728" s="1">
        <v>0.30744220302452502</v>
      </c>
      <c r="H1728" s="1">
        <v>0.77310077329601001</v>
      </c>
      <c r="I1728" s="1">
        <f>VLOOKUP(F1728,'[1]SUSMB vs SHAM all proteins sum'!$B$2:$E$3214,2,FALSE)</f>
        <v>0.132408012250046</v>
      </c>
      <c r="J1728" s="29">
        <f>VLOOKUP(F1728,'[1]SUSMB vs SHAM all proteins sum'!$B$2:$E$3214,3,FALSE)</f>
        <v>0.67259963274754697</v>
      </c>
      <c r="K1728" s="25">
        <f>VLOOKUP($E1728,[1]AllProteinsNorm!$A$1:$Q$3226,4,FALSE)</f>
        <v>104681.335266175</v>
      </c>
      <c r="L1728" s="1">
        <f>VLOOKUP($E1728,[1]AllProteinsNorm!$A$1:$Q$3226,5,FALSE)</f>
        <v>169384.73961297001</v>
      </c>
      <c r="M1728" s="1">
        <f>VLOOKUP($E1728,[1]AllProteinsNorm!$A$1:$Q$3226,10,FALSE)</f>
        <v>146891.74800834301</v>
      </c>
      <c r="N1728" s="1">
        <f>VLOOKUP($E1728,[1]AllProteinsNorm!$A$1:$Q$3226,11,FALSE)</f>
        <v>179489.59608382301</v>
      </c>
      <c r="O1728" s="1">
        <f>VLOOKUP($E1728,[1]AllProteinsNorm!$A$1:$Q$3226,15,FALSE)</f>
        <v>235473.274691553</v>
      </c>
      <c r="P1728" s="1">
        <f>VLOOKUP($E1728,[1]AllProteinsNorm!$A$1:$Q$3226,6,FALSE)</f>
        <v>138436.53657132899</v>
      </c>
      <c r="Q1728" s="1">
        <f>VLOOKUP($E1728,[1]AllProteinsNorm!$A$1:$Q$3226,8,FALSE)</f>
        <v>129198.101046572</v>
      </c>
      <c r="R1728" s="1">
        <f>VLOOKUP($E1728,[1]AllProteinsNorm!$A$1:$Q$3226,13,FALSE)</f>
        <v>133202.90262522601</v>
      </c>
      <c r="S1728" s="1">
        <f>VLOOKUP($E1728,[1]AllProteinsNorm!$A$1:$Q$3226,16,FALSE)</f>
        <v>206358.878452693</v>
      </c>
      <c r="T1728" s="1">
        <f>VLOOKUP($E1728,[1]AllProteinsNorm!$A$1:$Q$3226,17,FALSE)</f>
        <v>61838.4609388479</v>
      </c>
      <c r="U1728" s="1">
        <f>VLOOKUP($E1728,[1]AllProteinsNorm!$A$1:$Q$3226,3,FALSE)</f>
        <v>125618.538452864</v>
      </c>
      <c r="V1728" s="1">
        <f>VLOOKUP($E1728,[1]AllProteinsNorm!$A$1:$Q$3226,7,FALSE)</f>
        <v>76252.028662597702</v>
      </c>
      <c r="W1728" s="1">
        <f>VLOOKUP($E1728,[1]AllProteinsNorm!$A$1:$Q$3226,9,FALSE)</f>
        <v>112889.25956421399</v>
      </c>
      <c r="X1728" s="1">
        <f>VLOOKUP($E1728,[1]AllProteinsNorm!$A$1:$Q$3226,12,FALSE)</f>
        <v>68277.233153122797</v>
      </c>
      <c r="Y1728" s="29">
        <f>VLOOKUP($E1728,[1]AllProteinsNorm!$A$1:$Q$3226,14,FALSE)</f>
        <v>205244.38738137501</v>
      </c>
      <c r="Z1728" s="25">
        <f t="shared" si="212"/>
        <v>0.62614393960914505</v>
      </c>
      <c r="AA1728" s="1">
        <f t="shared" si="212"/>
        <v>1.0131627371895444</v>
      </c>
      <c r="AB1728" s="1">
        <f t="shared" si="212"/>
        <v>0.87862251241016687</v>
      </c>
      <c r="AC1728" s="1">
        <f t="shared" si="212"/>
        <v>1.0736042153552257</v>
      </c>
      <c r="AD1728" s="1">
        <f t="shared" si="212"/>
        <v>1.4084665954359179</v>
      </c>
      <c r="AE1728" s="1">
        <f t="shared" si="212"/>
        <v>0.82804826833944822</v>
      </c>
      <c r="AF1728" s="1">
        <f t="shared" si="212"/>
        <v>0.77278922525800642</v>
      </c>
      <c r="AG1728" s="1">
        <f t="shared" si="212"/>
        <v>0.79674366022423293</v>
      </c>
      <c r="AH1728" s="1">
        <f t="shared" si="212"/>
        <v>1.2343209111648084</v>
      </c>
      <c r="AI1728" s="1">
        <f t="shared" si="212"/>
        <v>0.36988234295218936</v>
      </c>
      <c r="AJ1728" s="1">
        <f t="shared" si="212"/>
        <v>0.75137832694645146</v>
      </c>
      <c r="AK1728" s="1">
        <f t="shared" si="212"/>
        <v>0.45609607012164111</v>
      </c>
      <c r="AL1728" s="1">
        <f t="shared" si="212"/>
        <v>0.67523905329794043</v>
      </c>
      <c r="AM1728" s="1">
        <f t="shared" si="212"/>
        <v>0.40839539965175065</v>
      </c>
      <c r="AN1728" s="29">
        <f t="shared" si="212"/>
        <v>1.2276546623222628</v>
      </c>
      <c r="AO1728" s="1">
        <f t="shared" si="207"/>
        <v>42750.56625904805</v>
      </c>
      <c r="AP1728" s="1">
        <f t="shared" si="208"/>
        <v>45795.818965653219</v>
      </c>
      <c r="AQ1728" s="29">
        <f t="shared" si="209"/>
        <v>48806.55876923335</v>
      </c>
    </row>
    <row r="1729" spans="1:43" x14ac:dyDescent="0.2">
      <c r="A1729" s="26"/>
      <c r="E1729" s="25" t="s">
        <v>3375</v>
      </c>
      <c r="F1729" s="26" t="s">
        <v>3376</v>
      </c>
      <c r="G1729" s="1">
        <v>0.28466170349129699</v>
      </c>
      <c r="H1729" s="43">
        <v>1.90285600321771</v>
      </c>
      <c r="I1729" s="1">
        <f>VLOOKUP(F1729,'[1]SUSMB vs SHAM all proteins sum'!$B$2:$E$3214,2,FALSE)</f>
        <v>0.79638844342560799</v>
      </c>
      <c r="J1729" s="29">
        <f>VLOOKUP(F1729,'[1]SUSMB vs SHAM all proteins sum'!$B$2:$E$3214,3,FALSE)</f>
        <v>1.1446706099228201</v>
      </c>
      <c r="K1729" s="25">
        <f>VLOOKUP($E1729,[1]AllProteinsNorm!$A$1:$Q$3226,4,FALSE)</f>
        <v>25480.5086041998</v>
      </c>
      <c r="L1729" s="1">
        <f>VLOOKUP($E1729,[1]AllProteinsNorm!$A$1:$Q$3226,5,FALSE)</f>
        <v>53669.699864705603</v>
      </c>
      <c r="M1729" s="1">
        <f>VLOOKUP($E1729,[1]AllProteinsNorm!$A$1:$Q$3226,10,FALSE)</f>
        <v>5022.9632521412605</v>
      </c>
      <c r="N1729" s="1">
        <f>VLOOKUP($E1729,[1]AllProteinsNorm!$A$1:$Q$3226,11,FALSE)</f>
        <v>26584.682234236199</v>
      </c>
      <c r="O1729" s="1">
        <f>VLOOKUP($E1729,[1]AllProteinsNorm!$A$1:$Q$3226,15,FALSE)</f>
        <v>25034.557788838501</v>
      </c>
      <c r="P1729" s="1">
        <f>VLOOKUP($E1729,[1]AllProteinsNorm!$A$1:$Q$3226,6,FALSE)</f>
        <v>58884.631526259102</v>
      </c>
      <c r="Q1729" s="1">
        <f>VLOOKUP($E1729,[1]AllProteinsNorm!$A$1:$Q$3226,8,FALSE)</f>
        <v>20486.305661890601</v>
      </c>
      <c r="R1729" s="1">
        <f>VLOOKUP($E1729,[1]AllProteinsNorm!$A$1:$Q$3226,13,FALSE)</f>
        <v>145604.88884043699</v>
      </c>
      <c r="S1729" s="1">
        <f>VLOOKUP($E1729,[1]AllProteinsNorm!$A$1:$Q$3226,16,FALSE)</f>
        <v>43601.601467908098</v>
      </c>
      <c r="T1729" s="1">
        <f>VLOOKUP($E1729,[1]AllProteinsNorm!$A$1:$Q$3226,17,FALSE)</f>
        <v>14892.0427206892</v>
      </c>
      <c r="U1729" s="1">
        <f>VLOOKUP($E1729,[1]AllProteinsNorm!$A$1:$Q$3226,3,FALSE)</f>
        <v>41057.392988852698</v>
      </c>
      <c r="V1729" s="1">
        <f>VLOOKUP($E1729,[1]AllProteinsNorm!$A$1:$Q$3226,7,FALSE)</f>
        <v>18111.094132938098</v>
      </c>
      <c r="W1729" s="1">
        <f>VLOOKUP($E1729,[1]AllProteinsNorm!$A$1:$Q$3226,9,FALSE)</f>
        <v>45605.229935000803</v>
      </c>
      <c r="X1729" s="1">
        <f>VLOOKUP($E1729,[1]AllProteinsNorm!$A$1:$Q$3226,12,FALSE)</f>
        <v>33056.230993612502</v>
      </c>
      <c r="Y1729" s="29">
        <f>VLOOKUP($E1729,[1]AllProteinsNorm!$A$1:$Q$3226,14,FALSE)</f>
        <v>8014.3310345681703</v>
      </c>
      <c r="Z1729" s="25">
        <f t="shared" si="212"/>
        <v>0.93821548188619197</v>
      </c>
      <c r="AA1729" s="1">
        <f t="shared" si="212"/>
        <v>1.9761671206575739</v>
      </c>
      <c r="AB1729" s="1">
        <f t="shared" si="212"/>
        <v>0.18495007149612364</v>
      </c>
      <c r="AC1729" s="1">
        <f t="shared" si="212"/>
        <v>0.97887215834750385</v>
      </c>
      <c r="AD1729" s="1">
        <f t="shared" si="212"/>
        <v>0.92179516761260716</v>
      </c>
      <c r="AE1729" s="1">
        <f t="shared" si="212"/>
        <v>2.1681856434370421</v>
      </c>
      <c r="AF1729" s="1">
        <f t="shared" si="212"/>
        <v>0.75432439113364091</v>
      </c>
      <c r="AG1729" s="1">
        <f t="shared" si="212"/>
        <v>5.361304323646805</v>
      </c>
      <c r="AH1729" s="1">
        <f t="shared" si="212"/>
        <v>1.6054505884345072</v>
      </c>
      <c r="AI1729" s="1">
        <f t="shared" si="212"/>
        <v>0.5483385459251886</v>
      </c>
      <c r="AJ1729" s="1">
        <f t="shared" si="212"/>
        <v>1.5117705202194456</v>
      </c>
      <c r="AK1729" s="1">
        <f t="shared" si="212"/>
        <v>0.66686694419514037</v>
      </c>
      <c r="AL1729" s="1">
        <f t="shared" si="212"/>
        <v>1.6792260093640734</v>
      </c>
      <c r="AM1729" s="1">
        <f t="shared" si="212"/>
        <v>1.2171604646031908</v>
      </c>
      <c r="AN1729" s="29">
        <f t="shared" si="212"/>
        <v>0.29509495161150351</v>
      </c>
      <c r="AO1729" s="1">
        <f t="shared" si="207"/>
        <v>15495.04280632779</v>
      </c>
      <c r="AP1729" s="1">
        <f t="shared" si="208"/>
        <v>47201.179395880878</v>
      </c>
      <c r="AQ1729" s="29">
        <f t="shared" si="209"/>
        <v>14116.595965240238</v>
      </c>
    </row>
    <row r="1730" spans="1:43" x14ac:dyDescent="0.2">
      <c r="A1730" s="26"/>
      <c r="E1730" s="25" t="s">
        <v>3377</v>
      </c>
      <c r="F1730" s="26" t="s">
        <v>3378</v>
      </c>
      <c r="G1730" s="1">
        <v>0.60319400232120401</v>
      </c>
      <c r="H1730" s="1">
        <v>1.3346507691949601</v>
      </c>
      <c r="I1730" s="1">
        <f>VLOOKUP(F1730,'[1]SUSMB vs SHAM all proteins sum'!$B$2:$E$3214,2,FALSE)</f>
        <v>0.49475555519043801</v>
      </c>
      <c r="J1730" s="29">
        <f>VLOOKUP(F1730,'[1]SUSMB vs SHAM all proteins sum'!$B$2:$E$3214,3,FALSE)</f>
        <v>1.5383377871902</v>
      </c>
      <c r="K1730" s="25">
        <f>VLOOKUP($E1730,[1]AllProteinsNorm!$A$1:$Q$3226,4,FALSE)</f>
        <v>276261.02055356902</v>
      </c>
      <c r="L1730" s="1">
        <f>VLOOKUP($E1730,[1]AllProteinsNorm!$A$1:$Q$3226,5,FALSE)</f>
        <v>91950.745581799303</v>
      </c>
      <c r="M1730" s="1">
        <f>VLOOKUP($E1730,[1]AllProteinsNorm!$A$1:$Q$3226,10,FALSE)</f>
        <v>164663.24991975201</v>
      </c>
      <c r="N1730" s="1">
        <f>VLOOKUP($E1730,[1]AllProteinsNorm!$A$1:$Q$3226,11,FALSE)</f>
        <v>32670.1910273127</v>
      </c>
      <c r="O1730" s="1">
        <f>VLOOKUP($E1730,[1]AllProteinsNorm!$A$1:$Q$3226,15,FALSE)</f>
        <v>43829.505440863199</v>
      </c>
      <c r="P1730" s="1">
        <f>VLOOKUP($E1730,[1]AllProteinsNorm!$A$1:$Q$3226,6,FALSE)</f>
        <v>48622.518343668999</v>
      </c>
      <c r="Q1730" s="1">
        <f>VLOOKUP($E1730,[1]AllProteinsNorm!$A$1:$Q$3226,8,FALSE)</f>
        <v>158642.699959711</v>
      </c>
      <c r="R1730" s="1">
        <f>VLOOKUP($E1730,[1]AllProteinsNorm!$A$1:$Q$3226,13,FALSE)</f>
        <v>300708.17512563098</v>
      </c>
      <c r="S1730" s="1">
        <f>VLOOKUP($E1730,[1]AllProteinsNorm!$A$1:$Q$3226,16,FALSE)</f>
        <v>192851.275914047</v>
      </c>
      <c r="T1730" s="1">
        <f>VLOOKUP($E1730,[1]AllProteinsNorm!$A$1:$Q$3226,17,FALSE)</f>
        <v>56702.565135809004</v>
      </c>
      <c r="U1730" s="1">
        <f>VLOOKUP($E1730,[1]AllProteinsNorm!$A$1:$Q$3226,3,FALSE)</f>
        <v>182980.46481799599</v>
      </c>
      <c r="V1730" s="1">
        <f>VLOOKUP($E1730,[1]AllProteinsNorm!$A$1:$Q$3226,7,FALSE)</f>
        <v>192307.005285641</v>
      </c>
      <c r="W1730" s="1">
        <f>VLOOKUP($E1730,[1]AllProteinsNorm!$A$1:$Q$3226,9,FALSE)</f>
        <v>25618.333335296102</v>
      </c>
      <c r="X1730" s="1">
        <f>VLOOKUP($E1730,[1]AllProteinsNorm!$A$1:$Q$3226,12,FALSE)</f>
        <v>384923.97936368303</v>
      </c>
      <c r="Y1730" s="29">
        <f>VLOOKUP($E1730,[1]AllProteinsNorm!$A$1:$Q$3226,14,FALSE)</f>
        <v>148704.00432673699</v>
      </c>
      <c r="Z1730" s="25">
        <f t="shared" si="212"/>
        <v>2.2667581610798102</v>
      </c>
      <c r="AA1730" s="1">
        <f t="shared" si="212"/>
        <v>0.75446801198108504</v>
      </c>
      <c r="AB1730" s="1">
        <f t="shared" si="212"/>
        <v>1.3510837136473477</v>
      </c>
      <c r="AC1730" s="1">
        <f t="shared" si="212"/>
        <v>0.2680632323257402</v>
      </c>
      <c r="AD1730" s="1">
        <f t="shared" si="212"/>
        <v>0.35962688096601653</v>
      </c>
      <c r="AE1730" s="1">
        <f t="shared" si="212"/>
        <v>0.39895418487528861</v>
      </c>
      <c r="AF1730" s="1">
        <f t="shared" si="212"/>
        <v>1.3016843060553331</v>
      </c>
      <c r="AG1730" s="1">
        <f t="shared" si="212"/>
        <v>2.4673502932248357</v>
      </c>
      <c r="AH1730" s="1">
        <f t="shared" si="212"/>
        <v>1.5823701898909559</v>
      </c>
      <c r="AI1730" s="1">
        <f t="shared" si="212"/>
        <v>0.46525203598468384</v>
      </c>
      <c r="AJ1730" s="1">
        <f t="shared" si="212"/>
        <v>1.5013788811510675</v>
      </c>
      <c r="AK1730" s="1">
        <f t="shared" si="212"/>
        <v>1.5779043774998225</v>
      </c>
      <c r="AL1730" s="1">
        <f t="shared" si="212"/>
        <v>0.21020180858191354</v>
      </c>
      <c r="AM1730" s="1">
        <f t="shared" si="212"/>
        <v>3.1583520898807191</v>
      </c>
      <c r="AN1730" s="29">
        <f t="shared" si="212"/>
        <v>1.2201359957240765</v>
      </c>
      <c r="AO1730" s="1">
        <f t="shared" si="207"/>
        <v>90122.06815299431</v>
      </c>
      <c r="AP1730" s="1">
        <f t="shared" si="208"/>
        <v>93374.895391845974</v>
      </c>
      <c r="AQ1730" s="29">
        <f t="shared" si="209"/>
        <v>115523.85444100524</v>
      </c>
    </row>
    <row r="1731" spans="1:43" x14ac:dyDescent="0.2">
      <c r="A1731" s="26"/>
      <c r="E1731" s="25" t="s">
        <v>3379</v>
      </c>
      <c r="F1731" s="26" t="s">
        <v>3380</v>
      </c>
      <c r="G1731" s="1">
        <v>0.71035907069454296</v>
      </c>
      <c r="H1731" s="1">
        <v>1.1251303360417</v>
      </c>
      <c r="I1731" s="1">
        <f>VLOOKUP(F1731,'[1]SUSMB vs SHAM all proteins sum'!$B$2:$E$3214,2,FALSE)</f>
        <v>0.77177736962880605</v>
      </c>
      <c r="J1731" s="29">
        <f>VLOOKUP(F1731,'[1]SUSMB vs SHAM all proteins sum'!$B$2:$E$3214,3,FALSE)</f>
        <v>0.91423531486866505</v>
      </c>
      <c r="K1731" s="25">
        <f>VLOOKUP($E1731,[1]AllProteinsNorm!$A$1:$Q$3226,4,FALSE)</f>
        <v>55515.479613698299</v>
      </c>
      <c r="L1731" s="1">
        <f>VLOOKUP($E1731,[1]AllProteinsNorm!$A$1:$Q$3226,5,FALSE)</f>
        <v>110978.41951613199</v>
      </c>
      <c r="M1731" s="1">
        <f>VLOOKUP($E1731,[1]AllProteinsNorm!$A$1:$Q$3226,10,FALSE)</f>
        <v>123090.277655021</v>
      </c>
      <c r="N1731" s="1">
        <f>VLOOKUP($E1731,[1]AllProteinsNorm!$A$1:$Q$3226,11,FALSE)</f>
        <v>105106.694325416</v>
      </c>
      <c r="O1731" s="1">
        <f>VLOOKUP($E1731,[1]AllProteinsNorm!$A$1:$Q$3226,15,FALSE)</f>
        <v>31809.7008569096</v>
      </c>
      <c r="P1731" s="1">
        <f>VLOOKUP($E1731,[1]AllProteinsNorm!$A$1:$Q$3226,6,FALSE)</f>
        <v>103914.499438019</v>
      </c>
      <c r="Q1731" s="1">
        <f>VLOOKUP($E1731,[1]AllProteinsNorm!$A$1:$Q$3226,8,FALSE)</f>
        <v>107740.958439316</v>
      </c>
      <c r="R1731" s="1">
        <f>VLOOKUP($E1731,[1]AllProteinsNorm!$A$1:$Q$3226,13,FALSE)</f>
        <v>86263.266550610206</v>
      </c>
      <c r="S1731" s="1">
        <f>VLOOKUP($E1731,[1]AllProteinsNorm!$A$1:$Q$3226,16,FALSE)</f>
        <v>104697.64822707701</v>
      </c>
      <c r="T1731" s="1">
        <f>VLOOKUP($E1731,[1]AllProteinsNorm!$A$1:$Q$3226,17,FALSE)</f>
        <v>45212.727478191897</v>
      </c>
      <c r="U1731" s="1">
        <f>VLOOKUP($E1731,[1]AllProteinsNorm!$A$1:$Q$3226,3,FALSE)</f>
        <v>88230.241069414493</v>
      </c>
      <c r="V1731" s="1">
        <f>VLOOKUP($E1731,[1]AllProteinsNorm!$A$1:$Q$3226,7,FALSE)</f>
        <v>73965.504599298307</v>
      </c>
      <c r="W1731" s="1">
        <f>VLOOKUP($E1731,[1]AllProteinsNorm!$A$1:$Q$3226,9,FALSE)</f>
        <v>100757.100688224</v>
      </c>
      <c r="X1731" s="1">
        <f>VLOOKUP($E1731,[1]AllProteinsNorm!$A$1:$Q$3226,12,FALSE)</f>
        <v>55134.969774974197</v>
      </c>
      <c r="Y1731" s="29">
        <f>VLOOKUP($E1731,[1]AllProteinsNorm!$A$1:$Q$3226,14,FALSE)</f>
        <v>44669.060455787498</v>
      </c>
      <c r="Z1731" s="25">
        <f t="shared" si="212"/>
        <v>0.65082538292552061</v>
      </c>
      <c r="AA1731" s="1">
        <f t="shared" si="212"/>
        <v>1.3010348263339817</v>
      </c>
      <c r="AB1731" s="1">
        <f t="shared" si="212"/>
        <v>1.4430259388314948</v>
      </c>
      <c r="AC1731" s="1">
        <f t="shared" si="212"/>
        <v>1.2321987499410072</v>
      </c>
      <c r="AD1731" s="1">
        <f t="shared" si="212"/>
        <v>0.37291510196799504</v>
      </c>
      <c r="AE1731" s="1">
        <f t="shared" si="212"/>
        <v>1.2182222752800453</v>
      </c>
      <c r="AF1731" s="1">
        <f t="shared" si="212"/>
        <v>1.2630810545267879</v>
      </c>
      <c r="AG1731" s="1">
        <f t="shared" si="212"/>
        <v>1.0112913348830039</v>
      </c>
      <c r="AH1731" s="1">
        <f t="shared" si="212"/>
        <v>1.2274033742108843</v>
      </c>
      <c r="AI1731" s="1">
        <f t="shared" si="212"/>
        <v>0.53004298762899926</v>
      </c>
      <c r="AJ1731" s="1">
        <f t="shared" si="212"/>
        <v>1.0343507942142292</v>
      </c>
      <c r="AK1731" s="1">
        <f t="shared" si="212"/>
        <v>0.86712081367373428</v>
      </c>
      <c r="AL1731" s="1">
        <f t="shared" si="212"/>
        <v>1.1812070992483705</v>
      </c>
      <c r="AM1731" s="1">
        <f t="shared" si="212"/>
        <v>0.64636454671879462</v>
      </c>
      <c r="AN1731" s="29">
        <f t="shared" si="212"/>
        <v>0.5236694085749688</v>
      </c>
      <c r="AO1731" s="1">
        <f t="shared" si="207"/>
        <v>35293.402247968086</v>
      </c>
      <c r="AP1731" s="1">
        <f t="shared" si="208"/>
        <v>23423.476086743587</v>
      </c>
      <c r="AQ1731" s="29">
        <f t="shared" si="209"/>
        <v>20611.376473444445</v>
      </c>
    </row>
    <row r="1732" spans="1:43" x14ac:dyDescent="0.2">
      <c r="A1732" s="26"/>
      <c r="E1732" s="25" t="s">
        <v>3381</v>
      </c>
      <c r="F1732" s="26" t="s">
        <v>3382</v>
      </c>
      <c r="G1732" s="1">
        <v>0.96743013227935204</v>
      </c>
      <c r="H1732" s="1">
        <v>0.99163675254789896</v>
      </c>
      <c r="I1732" s="1">
        <f>VLOOKUP(F1732,'[1]SUSMB vs SHAM all proteins sum'!$B$2:$E$3214,2,FALSE)</f>
        <v>0.34323803290990401</v>
      </c>
      <c r="J1732" s="29">
        <f>VLOOKUP(F1732,'[1]SUSMB vs SHAM all proteins sum'!$B$2:$E$3214,3,FALSE)</f>
        <v>1.2628317911029601</v>
      </c>
      <c r="K1732" s="25">
        <f>VLOOKUP($E1732,[1]AllProteinsNorm!$A$1:$Q$3226,4,FALSE)</f>
        <v>13546.881929553199</v>
      </c>
      <c r="L1732" s="1">
        <f>VLOOKUP($E1732,[1]AllProteinsNorm!$A$1:$Q$3226,5,FALSE)</f>
        <v>19652.8907983797</v>
      </c>
      <c r="M1732" s="1">
        <f>VLOOKUP($E1732,[1]AllProteinsNorm!$A$1:$Q$3226,10,FALSE)</f>
        <v>18920.856713943002</v>
      </c>
      <c r="N1732" s="1">
        <f>VLOOKUP($E1732,[1]AllProteinsNorm!$A$1:$Q$3226,11,FALSE)</f>
        <v>29724.2690790671</v>
      </c>
      <c r="O1732" s="1">
        <f>VLOOKUP($E1732,[1]AllProteinsNorm!$A$1:$Q$3226,15,FALSE)</f>
        <v>18103.728615847602</v>
      </c>
      <c r="P1732" s="1">
        <f>VLOOKUP($E1732,[1]AllProteinsNorm!$A$1:$Q$3226,6,FALSE)</f>
        <v>20999.592414773699</v>
      </c>
      <c r="Q1732" s="1">
        <f>VLOOKUP($E1732,[1]AllProteinsNorm!$A$1:$Q$3226,8,FALSE)</f>
        <v>33879.942345709103</v>
      </c>
      <c r="R1732" s="1">
        <f>VLOOKUP($E1732,[1]AllProteinsNorm!$A$1:$Q$3226,13,FALSE)</f>
        <v>15973.238220737099</v>
      </c>
      <c r="S1732" s="1">
        <f>VLOOKUP($E1732,[1]AllProteinsNorm!$A$1:$Q$3226,16,FALSE)</f>
        <v>15143.779984143701</v>
      </c>
      <c r="T1732" s="1">
        <f>VLOOKUP($E1732,[1]AllProteinsNorm!$A$1:$Q$3226,17,FALSE)</f>
        <v>15103.1690096931</v>
      </c>
      <c r="U1732" s="1">
        <f>VLOOKUP($E1732,[1]AllProteinsNorm!$A$1:$Q$3226,3,FALSE)</f>
        <v>14815.9272334169</v>
      </c>
      <c r="V1732" s="1">
        <f>VLOOKUP($E1732,[1]AllProteinsNorm!$A$1:$Q$3226,7,FALSE)</f>
        <v>35753.917016842002</v>
      </c>
      <c r="W1732" s="1">
        <f>VLOOKUP($E1732,[1]AllProteinsNorm!$A$1:$Q$3226,9,FALSE)</f>
        <v>20986.980154611701</v>
      </c>
      <c r="X1732" s="1">
        <f>VLOOKUP($E1732,[1]AllProteinsNorm!$A$1:$Q$3226,12,FALSE)</f>
        <v>41259.2488656391</v>
      </c>
      <c r="Y1732" s="29">
        <f>VLOOKUP($E1732,[1]AllProteinsNorm!$A$1:$Q$3226,14,FALSE)</f>
        <v>18979.7110946869</v>
      </c>
      <c r="Z1732" s="25">
        <f t="shared" si="212"/>
        <v>0.67769224638837777</v>
      </c>
      <c r="AA1732" s="1">
        <f t="shared" si="212"/>
        <v>0.98314961202431395</v>
      </c>
      <c r="AB1732" s="1">
        <f t="shared" si="212"/>
        <v>0.94652909479425584</v>
      </c>
      <c r="AC1732" s="1">
        <f t="shared" si="212"/>
        <v>1.486977356796817</v>
      </c>
      <c r="AD1732" s="1">
        <f t="shared" si="212"/>
        <v>0.90565168999623546</v>
      </c>
      <c r="AE1732" s="1">
        <f t="shared" si="212"/>
        <v>1.0505193025829893</v>
      </c>
      <c r="AF1732" s="1">
        <f t="shared" si="212"/>
        <v>1.6948678194119018</v>
      </c>
      <c r="AG1732" s="1">
        <f t="shared" si="212"/>
        <v>0.79907241741679857</v>
      </c>
      <c r="AH1732" s="1">
        <f t="shared" si="212"/>
        <v>0.75757818881382866</v>
      </c>
      <c r="AI1732" s="1">
        <f t="shared" si="212"/>
        <v>0.75554659640410893</v>
      </c>
      <c r="AJ1732" s="1">
        <f t="shared" si="212"/>
        <v>0.74117712558170945</v>
      </c>
      <c r="AK1732" s="1">
        <f t="shared" si="212"/>
        <v>1.7886147134321748</v>
      </c>
      <c r="AL1732" s="1">
        <f t="shared" si="212"/>
        <v>1.0498883654444162</v>
      </c>
      <c r="AM1732" s="1">
        <f t="shared" si="212"/>
        <v>2.064022790886928</v>
      </c>
      <c r="AN1732" s="29">
        <f t="shared" si="212"/>
        <v>0.94947332636750947</v>
      </c>
      <c r="AO1732" s="1">
        <f t="shared" si="207"/>
        <v>5311.9581005700629</v>
      </c>
      <c r="AP1732" s="1">
        <f t="shared" si="208"/>
        <v>7171.9836007671338</v>
      </c>
      <c r="AQ1732" s="29">
        <f t="shared" si="209"/>
        <v>10264.861545585858</v>
      </c>
    </row>
    <row r="1733" spans="1:43" x14ac:dyDescent="0.2">
      <c r="A1733" s="26"/>
      <c r="E1733" s="25" t="s">
        <v>3383</v>
      </c>
      <c r="F1733" s="26" t="s">
        <v>3384</v>
      </c>
      <c r="G1733" s="1">
        <v>0.16905226652064101</v>
      </c>
      <c r="H1733" s="1">
        <v>1.0221614347885499</v>
      </c>
      <c r="I1733" s="1">
        <f>VLOOKUP(F1733,'[1]SUSMB vs SHAM all proteins sum'!$B$2:$E$3214,2,FALSE)</f>
        <v>0.84453966607660902</v>
      </c>
      <c r="J1733" s="29">
        <f>VLOOKUP(F1733,'[1]SUSMB vs SHAM all proteins sum'!$B$2:$E$3214,3,FALSE)</f>
        <v>0.99083878234295797</v>
      </c>
      <c r="K1733" s="25">
        <f>VLOOKUP($E1733,[1]AllProteinsNorm!$A$1:$Q$3226,4,FALSE)</f>
        <v>5102628.9623525199</v>
      </c>
      <c r="L1733" s="1">
        <f>VLOOKUP($E1733,[1]AllProteinsNorm!$A$1:$Q$3226,5,FALSE)</f>
        <v>5326561.7939846404</v>
      </c>
      <c r="M1733" s="1">
        <f>VLOOKUP($E1733,[1]AllProteinsNorm!$A$1:$Q$3226,10,FALSE)</f>
        <v>4964479.0269084899</v>
      </c>
      <c r="N1733" s="1">
        <f>VLOOKUP($E1733,[1]AllProteinsNorm!$A$1:$Q$3226,11,FALSE)</f>
        <v>4997360.2551015401</v>
      </c>
      <c r="O1733" s="1">
        <f>VLOOKUP($E1733,[1]AllProteinsNorm!$A$1:$Q$3226,15,FALSE)</f>
        <v>5162544.0332946898</v>
      </c>
      <c r="P1733" s="1">
        <f>VLOOKUP($E1733,[1]AllProteinsNorm!$A$1:$Q$3226,6,FALSE)</f>
        <v>5283611.5023790002</v>
      </c>
      <c r="Q1733" s="1">
        <f>VLOOKUP($E1733,[1]AllProteinsNorm!$A$1:$Q$3226,8,FALSE)</f>
        <v>5271134.1233831197</v>
      </c>
      <c r="R1733" s="1">
        <f>VLOOKUP($E1733,[1]AllProteinsNorm!$A$1:$Q$3226,13,FALSE)</f>
        <v>5244171.6283704396</v>
      </c>
      <c r="S1733" s="1">
        <f>VLOOKUP($E1733,[1]AllProteinsNorm!$A$1:$Q$3226,16,FALSE)</f>
        <v>5077174.6622001696</v>
      </c>
      <c r="T1733" s="1">
        <f>VLOOKUP($E1733,[1]AllProteinsNorm!$A$1:$Q$3226,17,FALSE)</f>
        <v>5238206.0715153804</v>
      </c>
      <c r="U1733" s="1">
        <f>VLOOKUP($E1733,[1]AllProteinsNorm!$A$1:$Q$3226,3,FALSE)</f>
        <v>4289619.5985365398</v>
      </c>
      <c r="V1733" s="1">
        <f>VLOOKUP($E1733,[1]AllProteinsNorm!$A$1:$Q$3226,7,FALSE)</f>
        <v>5169456.4456198998</v>
      </c>
      <c r="W1733" s="1">
        <f>VLOOKUP($E1733,[1]AllProteinsNorm!$A$1:$Q$3226,9,FALSE)</f>
        <v>5437498.2007951699</v>
      </c>
      <c r="X1733" s="1">
        <f>VLOOKUP($E1733,[1]AllProteinsNorm!$A$1:$Q$3226,12,FALSE)</f>
        <v>5438770.18560699</v>
      </c>
      <c r="Y1733" s="29">
        <f>VLOOKUP($E1733,[1]AllProteinsNorm!$A$1:$Q$3226,14,FALSE)</f>
        <v>5069563.3674672097</v>
      </c>
      <c r="Z1733" s="25">
        <f t="shared" si="212"/>
        <v>0.99841786280987821</v>
      </c>
      <c r="AA1733" s="1">
        <f t="shared" si="212"/>
        <v>1.0422342054874825</v>
      </c>
      <c r="AB1733" s="1">
        <f t="shared" si="212"/>
        <v>0.97138643169642347</v>
      </c>
      <c r="AC1733" s="1">
        <f t="shared" si="212"/>
        <v>0.97782021432519872</v>
      </c>
      <c r="AD1733" s="1">
        <f t="shared" si="212"/>
        <v>1.0101412856810179</v>
      </c>
      <c r="AE1733" s="1">
        <f t="shared" si="212"/>
        <v>1.0338302359517093</v>
      </c>
      <c r="AF1733" s="1">
        <f t="shared" si="212"/>
        <v>1.0313888203280279</v>
      </c>
      <c r="AG1733" s="1">
        <f t="shared" si="212"/>
        <v>1.0261131405078416</v>
      </c>
      <c r="AH1733" s="1">
        <f t="shared" si="212"/>
        <v>0.99343728747411764</v>
      </c>
      <c r="AI1733" s="1">
        <f t="shared" si="212"/>
        <v>1.024945875835132</v>
      </c>
      <c r="AJ1733" s="1">
        <f t="shared" si="212"/>
        <v>0.83933847893648517</v>
      </c>
      <c r="AK1733" s="1">
        <f t="shared" si="212"/>
        <v>1.0114938190498983</v>
      </c>
      <c r="AL1733" s="1">
        <f t="shared" si="212"/>
        <v>1.0639408376985986</v>
      </c>
      <c r="AM1733" s="1">
        <f t="shared" si="212"/>
        <v>1.0641897235899136</v>
      </c>
      <c r="AN1733" s="29">
        <f t="shared" si="212"/>
        <v>0.99194800563987773</v>
      </c>
      <c r="AO1733" s="1">
        <f t="shared" si="207"/>
        <v>129287.06755696003</v>
      </c>
      <c r="AP1733" s="1">
        <f t="shared" si="208"/>
        <v>74746.292340838088</v>
      </c>
      <c r="AQ1733" s="29">
        <f t="shared" si="209"/>
        <v>421741.33075502014</v>
      </c>
    </row>
    <row r="1734" spans="1:43" x14ac:dyDescent="0.2">
      <c r="A1734" s="26"/>
      <c r="E1734" s="25" t="s">
        <v>3385</v>
      </c>
      <c r="F1734" s="26" t="s">
        <v>3386</v>
      </c>
      <c r="G1734" s="1">
        <v>0.32854902782623002</v>
      </c>
      <c r="H1734" s="43">
        <v>0.62905911664229597</v>
      </c>
      <c r="I1734" s="1">
        <f>VLOOKUP(F1734,'[1]SUSMB vs SHAM all proteins sum'!$B$2:$E$3214,2,FALSE)</f>
        <v>0.74045319091724005</v>
      </c>
      <c r="J1734" s="29">
        <f>VLOOKUP(F1734,'[1]SUSMB vs SHAM all proteins sum'!$B$2:$E$3214,3,FALSE)</f>
        <v>0.96468894168429098</v>
      </c>
      <c r="K1734" s="25">
        <f>VLOOKUP($E1734,[1]AllProteinsNorm!$A$1:$Q$3226,4,FALSE)</f>
        <v>68484.483380935504</v>
      </c>
      <c r="L1734" s="1">
        <f>VLOOKUP($E1734,[1]AllProteinsNorm!$A$1:$Q$3226,5,FALSE)</f>
        <v>59491.683374990404</v>
      </c>
      <c r="M1734" s="1">
        <f>VLOOKUP($E1734,[1]AllProteinsNorm!$A$1:$Q$3226,10,FALSE)</f>
        <v>77807.160565377795</v>
      </c>
      <c r="N1734" s="1">
        <f>VLOOKUP($E1734,[1]AllProteinsNorm!$A$1:$Q$3226,11,FALSE)</f>
        <v>86887.614338554704</v>
      </c>
      <c r="O1734" s="1">
        <f>VLOOKUP($E1734,[1]AllProteinsNorm!$A$1:$Q$3226,15,FALSE)</f>
        <v>82391.418989425598</v>
      </c>
      <c r="P1734" s="1">
        <f>VLOOKUP($E1734,[1]AllProteinsNorm!$A$1:$Q$3226,6,FALSE)</f>
        <v>57638.433602486497</v>
      </c>
      <c r="Q1734" s="1">
        <f>VLOOKUP($E1734,[1]AllProteinsNorm!$A$1:$Q$3226,8,FALSE)</f>
        <v>96262.492081762393</v>
      </c>
      <c r="R1734" s="1">
        <f>VLOOKUP($E1734,[1]AllProteinsNorm!$A$1:$Q$3226,13,FALSE)</f>
        <v>72877.383687128706</v>
      </c>
      <c r="S1734" s="1">
        <f>VLOOKUP($E1734,[1]AllProteinsNorm!$A$1:$Q$3226,16,FALSE)</f>
        <v>66613.089971067995</v>
      </c>
      <c r="T1734" s="1">
        <f>VLOOKUP($E1734,[1]AllProteinsNorm!$A$1:$Q$3226,17,FALSE)</f>
        <v>8299.3397727034608</v>
      </c>
      <c r="U1734" s="1">
        <f>VLOOKUP($E1734,[1]AllProteinsNorm!$A$1:$Q$3226,3,FALSE)</f>
        <v>86133.275331053097</v>
      </c>
      <c r="V1734" s="1">
        <f>VLOOKUP($E1734,[1]AllProteinsNorm!$A$1:$Q$3226,7,FALSE)</f>
        <v>57496.252353194701</v>
      </c>
      <c r="W1734" s="1">
        <f>VLOOKUP($E1734,[1]AllProteinsNorm!$A$1:$Q$3226,9,FALSE)</f>
        <v>68604.342636070607</v>
      </c>
      <c r="X1734" s="1">
        <f>VLOOKUP($E1734,[1]AllProteinsNorm!$A$1:$Q$3226,12,FALSE)</f>
        <v>65004.639546355997</v>
      </c>
      <c r="Y1734" s="29">
        <f>VLOOKUP($E1734,[1]AllProteinsNorm!$A$1:$Q$3226,14,FALSE)</f>
        <v>85849.526336687501</v>
      </c>
      <c r="Z1734" s="25">
        <f t="shared" si="212"/>
        <v>0.91297462190526846</v>
      </c>
      <c r="AA1734" s="1">
        <f t="shared" si="212"/>
        <v>0.7930905579541786</v>
      </c>
      <c r="AB1734" s="1">
        <f t="shared" si="212"/>
        <v>1.0372563169319764</v>
      </c>
      <c r="AC1734" s="1">
        <f t="shared" si="212"/>
        <v>1.1583089034599527</v>
      </c>
      <c r="AD1734" s="1">
        <f t="shared" si="212"/>
        <v>1.0983695997486236</v>
      </c>
      <c r="AE1734" s="1">
        <f t="shared" si="212"/>
        <v>0.76838466945478778</v>
      </c>
      <c r="AF1734" s="1">
        <f t="shared" si="212"/>
        <v>1.2832864902135062</v>
      </c>
      <c r="AG1734" s="1">
        <f t="shared" si="212"/>
        <v>0.9715368873721163</v>
      </c>
      <c r="AH1734" s="1">
        <f t="shared" si="212"/>
        <v>0.88802685846363871</v>
      </c>
      <c r="AI1734" s="1">
        <f t="shared" si="212"/>
        <v>0.11063946483907601</v>
      </c>
      <c r="AJ1734" s="1">
        <f t="shared" si="212"/>
        <v>1.1482527223198919</v>
      </c>
      <c r="AK1734" s="1">
        <f t="shared" si="212"/>
        <v>0.76648923466568142</v>
      </c>
      <c r="AL1734" s="1">
        <f t="shared" si="212"/>
        <v>0.91457247959122245</v>
      </c>
      <c r="AM1734" s="1">
        <f t="shared" si="212"/>
        <v>0.86658441857274238</v>
      </c>
      <c r="AN1734" s="29">
        <f t="shared" si="212"/>
        <v>1.1444700314378424</v>
      </c>
      <c r="AO1734" s="1">
        <f t="shared" si="207"/>
        <v>9866.9920782779736</v>
      </c>
      <c r="AP1734" s="1">
        <f t="shared" si="208"/>
        <v>28991.349901679216</v>
      </c>
      <c r="AQ1734" s="29">
        <f t="shared" si="209"/>
        <v>11493.266815202083</v>
      </c>
    </row>
    <row r="1735" spans="1:43" x14ac:dyDescent="0.2">
      <c r="A1735" s="26"/>
      <c r="E1735" s="25" t="s">
        <v>3387</v>
      </c>
      <c r="F1735" s="26" t="s">
        <v>3388</v>
      </c>
      <c r="G1735" s="1">
        <v>0.39223240932383102</v>
      </c>
      <c r="H1735" s="1">
        <v>0.88188294823448998</v>
      </c>
      <c r="I1735" s="1">
        <f>VLOOKUP(F1735,'[1]SUSMB vs SHAM all proteins sum'!$B$2:$E$3214,2,FALSE)</f>
        <v>0.19816128455086501</v>
      </c>
      <c r="J1735" s="29">
        <f>VLOOKUP(F1735,'[1]SUSMB vs SHAM all proteins sum'!$B$2:$E$3214,3,FALSE)</f>
        <v>0.40801338737110798</v>
      </c>
      <c r="K1735" s="25">
        <f>VLOOKUP($E1735,[1]AllProteinsNorm!$A$1:$Q$3226,4,FALSE)</f>
        <v>51474.6105865422</v>
      </c>
      <c r="L1735" s="1">
        <f>VLOOKUP($E1735,[1]AllProteinsNorm!$A$1:$Q$3226,5,FALSE)</f>
        <v>35871.1025059655</v>
      </c>
      <c r="M1735" s="1">
        <f>VLOOKUP($E1735,[1]AllProteinsNorm!$A$1:$Q$3226,10,FALSE)</f>
        <v>48169.239042443602</v>
      </c>
      <c r="N1735" s="1">
        <f>VLOOKUP($E1735,[1]AllProteinsNorm!$A$1:$Q$3226,11,FALSE)</f>
        <v>60650.407265145797</v>
      </c>
      <c r="O1735" s="1">
        <f>VLOOKUP($E1735,[1]AllProteinsNorm!$A$1:$Q$3226,15,FALSE)</f>
        <v>62441.1948988148</v>
      </c>
      <c r="P1735" s="1">
        <f>VLOOKUP($E1735,[1]AllProteinsNorm!$A$1:$Q$3226,6,FALSE)</f>
        <v>53966.8211037285</v>
      </c>
      <c r="Q1735" s="1">
        <f>VLOOKUP($E1735,[1]AllProteinsNorm!$A$1:$Q$3226,8,FALSE)</f>
        <v>43867.363568584296</v>
      </c>
      <c r="R1735" s="1">
        <f>VLOOKUP($E1735,[1]AllProteinsNorm!$A$1:$Q$3226,13,FALSE)</f>
        <v>31775.288134754901</v>
      </c>
      <c r="S1735" s="1">
        <f>VLOOKUP($E1735,[1]AllProteinsNorm!$A$1:$Q$3226,16,FALSE)</f>
        <v>54022.156690926</v>
      </c>
      <c r="T1735" s="1">
        <f>VLOOKUP($E1735,[1]AllProteinsNorm!$A$1:$Q$3226,17,FALSE)</f>
        <v>44211.723698838803</v>
      </c>
      <c r="U1735" s="1">
        <f>VLOOKUP($E1735,[1]AllProteinsNorm!$A$1:$Q$3226,3,FALSE)</f>
        <v>20142.239159258701</v>
      </c>
      <c r="V1735" s="1">
        <f>VLOOKUP($E1735,[1]AllProteinsNorm!$A$1:$Q$3226,7,FALSE)</f>
        <v>47650.7371518523</v>
      </c>
      <c r="W1735" s="1">
        <f>VLOOKUP($E1735,[1]AllProteinsNorm!$A$1:$Q$3226,9,FALSE)</f>
        <v>1812.6054320114999</v>
      </c>
      <c r="X1735" s="1">
        <f>VLOOKUP($E1735,[1]AllProteinsNorm!$A$1:$Q$3226,12,FALSE)</f>
        <v>49829.600845229899</v>
      </c>
      <c r="Y1735" s="29">
        <f>VLOOKUP($E1735,[1]AllProteinsNorm!$A$1:$Q$3226,14,FALSE)</f>
        <v>43935.595274106003</v>
      </c>
      <c r="Z1735" s="25">
        <f t="shared" si="212"/>
        <v>0.99523020068248091</v>
      </c>
      <c r="AA1735" s="1">
        <f t="shared" si="212"/>
        <v>0.69354588871911726</v>
      </c>
      <c r="AB1735" s="1">
        <f t="shared" si="212"/>
        <v>0.93132285786474889</v>
      </c>
      <c r="AC1735" s="1">
        <f t="shared" si="212"/>
        <v>1.1726386330302105</v>
      </c>
      <c r="AD1735" s="1">
        <f t="shared" si="212"/>
        <v>1.2072624197034423</v>
      </c>
      <c r="AE1735" s="1">
        <f t="shared" si="212"/>
        <v>1.0434155710019366</v>
      </c>
      <c r="AF1735" s="1">
        <f t="shared" si="212"/>
        <v>0.84814871934529446</v>
      </c>
      <c r="AG1735" s="1">
        <f t="shared" si="212"/>
        <v>0.61435581594013366</v>
      </c>
      <c r="AH1735" s="1">
        <f t="shared" si="212"/>
        <v>1.0444854508305341</v>
      </c>
      <c r="AI1735" s="1">
        <f t="shared" si="212"/>
        <v>0.85480671243421813</v>
      </c>
      <c r="AJ1735" s="1">
        <f t="shared" si="212"/>
        <v>0.38943790914087151</v>
      </c>
      <c r="AK1735" s="1">
        <f t="shared" si="212"/>
        <v>0.92129794005094923</v>
      </c>
      <c r="AL1735" s="1">
        <f t="shared" si="212"/>
        <v>3.5045620497235912E-2</v>
      </c>
      <c r="AM1735" s="1">
        <f t="shared" si="212"/>
        <v>0.96342494064620776</v>
      </c>
      <c r="AN1735" s="29">
        <f t="shared" si="212"/>
        <v>0.84946793775618668</v>
      </c>
      <c r="AO1735" s="1">
        <f t="shared" si="207"/>
        <v>9576.5532056824013</v>
      </c>
      <c r="AP1735" s="1">
        <f t="shared" si="208"/>
        <v>8209.5494311564398</v>
      </c>
      <c r="AQ1735" s="29">
        <f t="shared" si="209"/>
        <v>18734.521763439192</v>
      </c>
    </row>
    <row r="1736" spans="1:43" x14ac:dyDescent="0.2">
      <c r="A1736" s="26"/>
      <c r="E1736" s="25" t="s">
        <v>3389</v>
      </c>
      <c r="F1736" s="26" t="s">
        <v>3390</v>
      </c>
      <c r="G1736" s="1">
        <v>0.210317345386966</v>
      </c>
      <c r="H1736" s="1">
        <v>0.91208090610593595</v>
      </c>
      <c r="I1736" s="1">
        <f>VLOOKUP(F1736,'[1]SUSMB vs SHAM all proteins sum'!$B$2:$E$3214,2,FALSE)</f>
        <v>0.64165100206957704</v>
      </c>
      <c r="J1736" s="29">
        <f>VLOOKUP(F1736,'[1]SUSMB vs SHAM all proteins sum'!$B$2:$E$3214,3,FALSE)</f>
        <v>0.96174409636968605</v>
      </c>
      <c r="K1736" s="25">
        <f>VLOOKUP($E1736,[1]AllProteinsNorm!$A$1:$Q$3226,4,FALSE)</f>
        <v>76906.7993197795</v>
      </c>
      <c r="L1736" s="1">
        <f>VLOOKUP($E1736,[1]AllProteinsNorm!$A$1:$Q$3226,5,FALSE)</f>
        <v>75287.505405369695</v>
      </c>
      <c r="M1736" s="1">
        <f>VLOOKUP($E1736,[1]AllProteinsNorm!$A$1:$Q$3226,10,FALSE)</f>
        <v>83645.646521951494</v>
      </c>
      <c r="N1736" s="1">
        <f>VLOOKUP($E1736,[1]AllProteinsNorm!$A$1:$Q$3226,11,FALSE)</f>
        <v>77903.105350366706</v>
      </c>
      <c r="O1736" s="1">
        <f>VLOOKUP($E1736,[1]AllProteinsNorm!$A$1:$Q$3226,15,FALSE)</f>
        <v>85917.602076251002</v>
      </c>
      <c r="P1736" s="1">
        <f>VLOOKUP($E1736,[1]AllProteinsNorm!$A$1:$Q$3226,6,FALSE)</f>
        <v>61570.4576119497</v>
      </c>
      <c r="Q1736" s="1">
        <f>VLOOKUP($E1736,[1]AllProteinsNorm!$A$1:$Q$3226,8,FALSE)</f>
        <v>81871.021739099204</v>
      </c>
      <c r="R1736" s="1">
        <f>VLOOKUP($E1736,[1]AllProteinsNorm!$A$1:$Q$3226,13,FALSE)</f>
        <v>74181.3368065166</v>
      </c>
      <c r="S1736" s="1">
        <f>VLOOKUP($E1736,[1]AllProteinsNorm!$A$1:$Q$3226,16,FALSE)</f>
        <v>64734.554258051903</v>
      </c>
      <c r="T1736" s="1">
        <f>VLOOKUP($E1736,[1]AllProteinsNorm!$A$1:$Q$3226,17,FALSE)</f>
        <v>84528.1406191227</v>
      </c>
      <c r="U1736" s="1">
        <f>VLOOKUP($E1736,[1]AllProteinsNorm!$A$1:$Q$3226,3,FALSE)</f>
        <v>74589.621697961702</v>
      </c>
      <c r="V1736" s="1">
        <f>VLOOKUP($E1736,[1]AllProteinsNorm!$A$1:$Q$3226,7,FALSE)</f>
        <v>73830.512342599002</v>
      </c>
      <c r="W1736" s="1">
        <f>VLOOKUP($E1736,[1]AllProteinsNorm!$A$1:$Q$3226,9,FALSE)</f>
        <v>73525.116934833306</v>
      </c>
      <c r="X1736" s="1">
        <f>VLOOKUP($E1736,[1]AllProteinsNorm!$A$1:$Q$3226,12,FALSE)</f>
        <v>102253.953313028</v>
      </c>
      <c r="Y1736" s="29">
        <f>VLOOKUP($E1736,[1]AllProteinsNorm!$A$1:$Q$3226,14,FALSE)</f>
        <v>64422.182178583098</v>
      </c>
      <c r="Z1736" s="25">
        <f t="shared" si="212"/>
        <v>0.96215123568824856</v>
      </c>
      <c r="AA1736" s="1">
        <f t="shared" si="212"/>
        <v>0.9418928755110989</v>
      </c>
      <c r="AB1736" s="1">
        <f t="shared" si="212"/>
        <v>1.0464583479336091</v>
      </c>
      <c r="AC1736" s="1">
        <f t="shared" si="212"/>
        <v>0.97461563528531503</v>
      </c>
      <c r="AD1736" s="1">
        <f t="shared" si="212"/>
        <v>1.074881905581728</v>
      </c>
      <c r="AE1736" s="1">
        <f t="shared" si="212"/>
        <v>0.77028419329879061</v>
      </c>
      <c r="AF1736" s="1">
        <f t="shared" si="212"/>
        <v>1.0242567033091243</v>
      </c>
      <c r="AG1736" s="1">
        <f t="shared" si="212"/>
        <v>0.9280540277930881</v>
      </c>
      <c r="AH1736" s="1">
        <f t="shared" si="212"/>
        <v>0.80986898326288559</v>
      </c>
      <c r="AI1736" s="1">
        <f t="shared" si="212"/>
        <v>1.0574988904290825</v>
      </c>
      <c r="AJ1736" s="1">
        <f t="shared" si="212"/>
        <v>0.93316192223533834</v>
      </c>
      <c r="AK1736" s="1">
        <f t="shared" si="212"/>
        <v>0.92366499854660422</v>
      </c>
      <c r="AL1736" s="1">
        <f t="shared" si="212"/>
        <v>0.9198443146596893</v>
      </c>
      <c r="AM1736" s="1">
        <f t="shared" si="212"/>
        <v>1.2792596806045373</v>
      </c>
      <c r="AN1736" s="29">
        <f t="shared" si="212"/>
        <v>0.80596101693333222</v>
      </c>
      <c r="AO1736" s="1">
        <f t="shared" si="207"/>
        <v>4109.943681193693</v>
      </c>
      <c r="AP1736" s="1">
        <f t="shared" si="208"/>
        <v>9068.9537612798977</v>
      </c>
      <c r="AQ1736" s="29">
        <f t="shared" si="209"/>
        <v>12816.170715019405</v>
      </c>
    </row>
    <row r="1737" spans="1:43" x14ac:dyDescent="0.2">
      <c r="A1737" s="26"/>
      <c r="E1737" s="25" t="s">
        <v>3391</v>
      </c>
      <c r="F1737" s="26" t="s">
        <v>3392</v>
      </c>
      <c r="G1737" s="1">
        <v>0.62482706484239103</v>
      </c>
      <c r="H1737" s="1">
        <v>1.1328172401304299</v>
      </c>
      <c r="I1737" s="1">
        <f>VLOOKUP(F1737,'[1]SUSMB vs SHAM all proteins sum'!$B$2:$E$3214,2,FALSE)</f>
        <v>0.41003098678778899</v>
      </c>
      <c r="J1737" s="29">
        <f>VLOOKUP(F1737,'[1]SUSMB vs SHAM all proteins sum'!$B$2:$E$3214,3,FALSE)</f>
        <v>1.4308839158075299</v>
      </c>
      <c r="K1737" s="25">
        <f>VLOOKUP($E1737,[1]AllProteinsNorm!$A$1:$Q$3226,4,FALSE)</f>
        <v>32278.268299052899</v>
      </c>
      <c r="L1737" s="1">
        <f>VLOOKUP($E1737,[1]AllProteinsNorm!$A$1:$Q$3226,5,FALSE)</f>
        <v>28493.424031364499</v>
      </c>
      <c r="M1737" s="1">
        <f>VLOOKUP($E1737,[1]AllProteinsNorm!$A$1:$Q$3226,10,FALSE)</f>
        <v>34350.185913050998</v>
      </c>
      <c r="N1737" s="1">
        <f>VLOOKUP($E1737,[1]AllProteinsNorm!$A$1:$Q$3226,11,FALSE)</f>
        <v>46674.505797536498</v>
      </c>
      <c r="O1737" s="1">
        <f>VLOOKUP($E1737,[1]AllProteinsNorm!$A$1:$Q$3226,15,FALSE)</f>
        <v>72588.293491291101</v>
      </c>
      <c r="P1737" s="1">
        <f>VLOOKUP($E1737,[1]AllProteinsNorm!$A$1:$Q$3226,6,FALSE)</f>
        <v>49432.357432694604</v>
      </c>
      <c r="Q1737" s="1">
        <f>VLOOKUP($E1737,[1]AllProteinsNorm!$A$1:$Q$3226,8,FALSE)</f>
        <v>75610.070995679998</v>
      </c>
      <c r="R1737" s="1">
        <f>VLOOKUP($E1737,[1]AllProteinsNorm!$A$1:$Q$3226,13,FALSE)</f>
        <v>48350.979110574401</v>
      </c>
      <c r="S1737" s="1">
        <f>VLOOKUP($E1737,[1]AllProteinsNorm!$A$1:$Q$3226,16,FALSE)</f>
        <v>44667.237210326901</v>
      </c>
      <c r="T1737" s="1">
        <f>VLOOKUP($E1737,[1]AllProteinsNorm!$A$1:$Q$3226,17,FALSE)</f>
        <v>24736.838395336301</v>
      </c>
      <c r="U1737" s="1">
        <f>VLOOKUP($E1737,[1]AllProteinsNorm!$A$1:$Q$3226,3,FALSE)</f>
        <v>58630.874752608499</v>
      </c>
      <c r="V1737" s="1">
        <f>VLOOKUP($E1737,[1]AllProteinsNorm!$A$1:$Q$3226,7,FALSE)</f>
        <v>235475.16633256199</v>
      </c>
      <c r="W1737" s="1">
        <f>VLOOKUP($E1737,[1]AllProteinsNorm!$A$1:$Q$3226,9,FALSE)</f>
        <v>25902.805869786702</v>
      </c>
      <c r="X1737" s="1">
        <f>VLOOKUP($E1737,[1]AllProteinsNorm!$A$1:$Q$3226,12,FALSE)</f>
        <v>37895.837723646502</v>
      </c>
      <c r="Y1737" s="29">
        <f>VLOOKUP($E1737,[1]AllProteinsNorm!$A$1:$Q$3226,14,FALSE)</f>
        <v>47374.263985842103</v>
      </c>
      <c r="Z1737" s="25">
        <f t="shared" si="212"/>
        <v>0.75281192365509286</v>
      </c>
      <c r="AA1737" s="1">
        <f t="shared" si="212"/>
        <v>0.66453965738927656</v>
      </c>
      <c r="AB1737" s="1">
        <f t="shared" si="212"/>
        <v>0.80113435130820665</v>
      </c>
      <c r="AC1737" s="1">
        <f t="shared" si="212"/>
        <v>1.0885690697392592</v>
      </c>
      <c r="AD1737" s="1">
        <f t="shared" si="212"/>
        <v>1.6929449979081652</v>
      </c>
      <c r="AE1737" s="1">
        <f t="shared" si="212"/>
        <v>1.1528892363412462</v>
      </c>
      <c r="AF1737" s="1">
        <f t="shared" si="212"/>
        <v>1.7634205920404391</v>
      </c>
      <c r="AG1737" s="1">
        <f t="shared" si="212"/>
        <v>1.1276687230431981</v>
      </c>
      <c r="AH1737" s="1">
        <f t="shared" si="212"/>
        <v>1.0417544230416842</v>
      </c>
      <c r="AI1737" s="1">
        <f t="shared" si="212"/>
        <v>0.57692645482114324</v>
      </c>
      <c r="AJ1737" s="1">
        <f t="shared" si="212"/>
        <v>1.3674222296921397</v>
      </c>
      <c r="AK1737" s="1">
        <f t="shared" si="212"/>
        <v>5.4918842391870299</v>
      </c>
      <c r="AL1737" s="1">
        <f t="shared" si="212"/>
        <v>0.60411980389514019</v>
      </c>
      <c r="AM1737" s="1">
        <f t="shared" si="212"/>
        <v>0.88382803658945464</v>
      </c>
      <c r="AN1737" s="29">
        <f t="shared" si="212"/>
        <v>1.1048892236877659</v>
      </c>
      <c r="AO1737" s="1">
        <f t="shared" si="207"/>
        <v>16056.82995472473</v>
      </c>
      <c r="AP1737" s="1">
        <f t="shared" si="208"/>
        <v>16218.555224221385</v>
      </c>
      <c r="AQ1737" s="29">
        <f t="shared" si="209"/>
        <v>77958.06429664242</v>
      </c>
    </row>
    <row r="1738" spans="1:43" x14ac:dyDescent="0.2">
      <c r="A1738" s="26"/>
      <c r="E1738" s="25" t="s">
        <v>3393</v>
      </c>
      <c r="F1738" s="26" t="s">
        <v>3394</v>
      </c>
      <c r="G1738" s="43">
        <v>8.3584392609574697E-3</v>
      </c>
      <c r="H1738" s="1">
        <v>1.1222911688761299</v>
      </c>
      <c r="I1738" s="1">
        <f>VLOOKUP(F1738,'[1]SUSMB vs SHAM all proteins sum'!$B$2:$E$3214,2,FALSE)</f>
        <v>9.0897409050038694E-2</v>
      </c>
      <c r="J1738" s="29">
        <f>VLOOKUP(F1738,'[1]SUSMB vs SHAM all proteins sum'!$B$2:$E$3214,3,FALSE)</f>
        <v>1.0746866553455801</v>
      </c>
      <c r="K1738" s="25">
        <f>VLOOKUP($E1738,[1]AllProteinsNorm!$A$1:$Q$3226,4,FALSE)</f>
        <v>2801324.5318927402</v>
      </c>
      <c r="L1738" s="1">
        <f>VLOOKUP($E1738,[1]AllProteinsNorm!$A$1:$Q$3226,5,FALSE)</f>
        <v>2879080.7460153801</v>
      </c>
      <c r="M1738" s="1">
        <f>VLOOKUP($E1738,[1]AllProteinsNorm!$A$1:$Q$3226,10,FALSE)</f>
        <v>3210947.5500133298</v>
      </c>
      <c r="N1738" s="1">
        <f>VLOOKUP($E1738,[1]AllProteinsNorm!$A$1:$Q$3226,11,FALSE)</f>
        <v>2842426.1719115898</v>
      </c>
      <c r="O1738" s="1">
        <f>VLOOKUP($E1738,[1]AllProteinsNorm!$A$1:$Q$3226,15,FALSE)</f>
        <v>3054233.9303842802</v>
      </c>
      <c r="P1738" s="1">
        <f>VLOOKUP($E1738,[1]AllProteinsNorm!$A$1:$Q$3226,6,FALSE)</f>
        <v>3161391.7483887798</v>
      </c>
      <c r="Q1738" s="1">
        <f>VLOOKUP($E1738,[1]AllProteinsNorm!$A$1:$Q$3226,8,FALSE)</f>
        <v>3375618.12415</v>
      </c>
      <c r="R1738" s="1">
        <f>VLOOKUP($E1738,[1]AllProteinsNorm!$A$1:$Q$3226,13,FALSE)</f>
        <v>3363019.8462718502</v>
      </c>
      <c r="S1738" s="1">
        <f>VLOOKUP($E1738,[1]AllProteinsNorm!$A$1:$Q$3226,16,FALSE)</f>
        <v>3160269.6134102</v>
      </c>
      <c r="T1738" s="1">
        <f>VLOOKUP($E1738,[1]AllProteinsNorm!$A$1:$Q$3226,17,FALSE)</f>
        <v>3529266.9468748998</v>
      </c>
      <c r="U1738" s="1">
        <f>VLOOKUP($E1738,[1]AllProteinsNorm!$A$1:$Q$3226,3,FALSE)</f>
        <v>3509627.4716142402</v>
      </c>
      <c r="V1738" s="1">
        <f>VLOOKUP($E1738,[1]AllProteinsNorm!$A$1:$Q$3226,7,FALSE)</f>
        <v>3063687.1814288101</v>
      </c>
      <c r="W1738" s="1">
        <f>VLOOKUP($E1738,[1]AllProteinsNorm!$A$1:$Q$3226,9,FALSE)</f>
        <v>3034045.8943187599</v>
      </c>
      <c r="X1738" s="1">
        <f>VLOOKUP($E1738,[1]AllProteinsNorm!$A$1:$Q$3226,12,FALSE)</f>
        <v>3230219.4128452302</v>
      </c>
      <c r="Y1738" s="29">
        <f>VLOOKUP($E1738,[1]AllProteinsNorm!$A$1:$Q$3226,14,FALSE)</f>
        <v>3058381.4010528498</v>
      </c>
      <c r="Z1738" s="25">
        <f t="shared" si="212"/>
        <v>0.94716056346171074</v>
      </c>
      <c r="AA1738" s="1">
        <f t="shared" si="212"/>
        <v>0.97345084819758476</v>
      </c>
      <c r="AB1738" s="1">
        <f t="shared" si="212"/>
        <v>1.0856588931742781</v>
      </c>
      <c r="AC1738" s="1">
        <f t="shared" si="212"/>
        <v>0.96105750830913639</v>
      </c>
      <c r="AD1738" s="1">
        <f t="shared" si="212"/>
        <v>1.0326721868572899</v>
      </c>
      <c r="AE1738" s="1">
        <f t="shared" si="212"/>
        <v>1.0689034974837288</v>
      </c>
      <c r="AF1738" s="1">
        <f t="shared" si="212"/>
        <v>1.1413359388036433</v>
      </c>
      <c r="AG1738" s="1">
        <f t="shared" si="212"/>
        <v>1.1370763138162971</v>
      </c>
      <c r="AH1738" s="1">
        <f t="shared" si="212"/>
        <v>1.0685240905330198</v>
      </c>
      <c r="AI1738" s="1">
        <f t="shared" si="212"/>
        <v>1.193286401468894</v>
      </c>
      <c r="AJ1738" s="1">
        <f t="shared" si="212"/>
        <v>1.1866460653556732</v>
      </c>
      <c r="AK1738" s="1">
        <f t="shared" si="212"/>
        <v>1.0358684415160933</v>
      </c>
      <c r="AL1738" s="1">
        <f t="shared" si="212"/>
        <v>1.0258463759248866</v>
      </c>
      <c r="AM1738" s="1">
        <f t="shared" si="212"/>
        <v>1.0921749352290293</v>
      </c>
      <c r="AN1738" s="29">
        <f t="shared" si="212"/>
        <v>1.0340744951620437</v>
      </c>
      <c r="AO1738" s="1">
        <f t="shared" si="207"/>
        <v>153215.79776303456</v>
      </c>
      <c r="AP1738" s="1">
        <f t="shared" si="208"/>
        <v>140986.05557605618</v>
      </c>
      <c r="AQ1738" s="29">
        <f t="shared" si="209"/>
        <v>179329.50325464836</v>
      </c>
    </row>
    <row r="1739" spans="1:43" x14ac:dyDescent="0.2">
      <c r="A1739" s="26"/>
      <c r="E1739" s="25" t="s">
        <v>3395</v>
      </c>
      <c r="F1739" s="26" t="s">
        <v>3396</v>
      </c>
      <c r="G1739" s="1">
        <v>8.38880506376663E-2</v>
      </c>
      <c r="H1739" s="43">
        <v>1.52166334997647</v>
      </c>
      <c r="I1739" s="1">
        <f>VLOOKUP(F1739,'[1]SUSMB vs SHAM all proteins sum'!$B$2:$E$3214,2,FALSE)</f>
        <v>0.17249794983703601</v>
      </c>
      <c r="J1739" s="29">
        <f>VLOOKUP(F1739,'[1]SUSMB vs SHAM all proteins sum'!$B$2:$E$3214,3,FALSE)</f>
        <v>1.34909903743202</v>
      </c>
      <c r="K1739" s="25">
        <f>VLOOKUP($E1739,[1]AllProteinsNorm!$A$1:$Q$3226,4,FALSE)</f>
        <v>142938.03614757399</v>
      </c>
      <c r="L1739" s="1">
        <f>VLOOKUP($E1739,[1]AllProteinsNorm!$A$1:$Q$3226,5,FALSE)</f>
        <v>147670.11934496899</v>
      </c>
      <c r="M1739" s="1">
        <f>VLOOKUP($E1739,[1]AllProteinsNorm!$A$1:$Q$3226,10,FALSE)</f>
        <v>189795.92819739401</v>
      </c>
      <c r="N1739" s="1">
        <f>VLOOKUP($E1739,[1]AllProteinsNorm!$A$1:$Q$3226,11,FALSE)</f>
        <v>62196.473957867202</v>
      </c>
      <c r="O1739" s="1">
        <f>VLOOKUP($E1739,[1]AllProteinsNorm!$A$1:$Q$3226,15,FALSE)</f>
        <v>109570.970382292</v>
      </c>
      <c r="P1739" s="1">
        <f>VLOOKUP($E1739,[1]AllProteinsNorm!$A$1:$Q$3226,6,FALSE)</f>
        <v>157791.290723021</v>
      </c>
      <c r="Q1739" s="1">
        <f>VLOOKUP($E1739,[1]AllProteinsNorm!$A$1:$Q$3226,8,FALSE)</f>
        <v>207557.482761622</v>
      </c>
      <c r="R1739" s="1">
        <f>VLOOKUP($E1739,[1]AllProteinsNorm!$A$1:$Q$3226,13,FALSE)</f>
        <v>257848.419394909</v>
      </c>
      <c r="S1739" s="1">
        <f>VLOOKUP($E1739,[1]AllProteinsNorm!$A$1:$Q$3226,16,FALSE)</f>
        <v>163825.60395253301</v>
      </c>
      <c r="T1739" s="1">
        <f>VLOOKUP($E1739,[1]AllProteinsNorm!$A$1:$Q$3226,17,FALSE)</f>
        <v>160995.53362889701</v>
      </c>
      <c r="U1739" s="1">
        <f>VLOOKUP($E1739,[1]AllProteinsNorm!$A$1:$Q$3226,3,FALSE)</f>
        <v>209183.871233012</v>
      </c>
      <c r="V1739" s="1">
        <f>VLOOKUP($E1739,[1]AllProteinsNorm!$A$1:$Q$3226,7,FALSE)</f>
        <v>148319.45470515999</v>
      </c>
      <c r="W1739" s="1">
        <f>VLOOKUP($E1739,[1]AllProteinsNorm!$A$1:$Q$3226,9,FALSE)</f>
        <v>154067.037652356</v>
      </c>
      <c r="X1739" s="1">
        <f>VLOOKUP($E1739,[1]AllProteinsNorm!$A$1:$Q$3226,12,FALSE)</f>
        <v>154369.16562981001</v>
      </c>
      <c r="Y1739" s="29">
        <f>VLOOKUP($E1739,[1]AllProteinsNorm!$A$1:$Q$3226,14,FALSE)</f>
        <v>165352.64911806601</v>
      </c>
      <c r="Z1739" s="25">
        <f t="shared" si="212"/>
        <v>1.0958622847222619</v>
      </c>
      <c r="AA1739" s="1">
        <f t="shared" si="212"/>
        <v>1.1321417219102696</v>
      </c>
      <c r="AB1739" s="1">
        <f t="shared" si="212"/>
        <v>1.455107437537777</v>
      </c>
      <c r="AC1739" s="1">
        <f t="shared" si="212"/>
        <v>0.47684137749568367</v>
      </c>
      <c r="AD1739" s="1">
        <f t="shared" si="212"/>
        <v>0.84004717833400677</v>
      </c>
      <c r="AE1739" s="1">
        <f t="shared" si="212"/>
        <v>1.2097376529119137</v>
      </c>
      <c r="AF1739" s="1">
        <f t="shared" si="212"/>
        <v>1.5912798538488457</v>
      </c>
      <c r="AG1739" s="1">
        <f t="shared" si="212"/>
        <v>1.9768451113907708</v>
      </c>
      <c r="AH1739" s="1">
        <f t="shared" si="212"/>
        <v>1.2560008901904471</v>
      </c>
      <c r="AI1739" s="1">
        <f t="shared" si="212"/>
        <v>1.2343036050284875</v>
      </c>
      <c r="AJ1739" s="1">
        <f t="shared" si="212"/>
        <v>1.6037488777289786</v>
      </c>
      <c r="AK1739" s="1">
        <f t="shared" si="212"/>
        <v>1.1371199778773182</v>
      </c>
      <c r="AL1739" s="1">
        <f t="shared" si="212"/>
        <v>1.1811849416189641</v>
      </c>
      <c r="AM1739" s="1">
        <f t="shared" si="212"/>
        <v>1.1835012645836189</v>
      </c>
      <c r="AN1739" s="29">
        <f t="shared" si="212"/>
        <v>1.2677082792736956</v>
      </c>
      <c r="AO1739" s="1">
        <f t="shared" si="207"/>
        <v>42588.49425391676</v>
      </c>
      <c r="AP1739" s="1">
        <f t="shared" si="208"/>
        <v>38664.316478351961</v>
      </c>
      <c r="AQ1739" s="29">
        <f t="shared" si="209"/>
        <v>22159.446894369892</v>
      </c>
    </row>
    <row r="1740" spans="1:43" x14ac:dyDescent="0.2">
      <c r="A1740" s="26"/>
      <c r="E1740" s="25" t="s">
        <v>3397</v>
      </c>
      <c r="F1740" s="26" t="s">
        <v>3398</v>
      </c>
      <c r="G1740" s="1">
        <v>0.92175380445219202</v>
      </c>
      <c r="H1740" s="1">
        <v>0.97612302179716004</v>
      </c>
      <c r="I1740" s="1">
        <f>VLOOKUP(F1740,'[1]SUSMB vs SHAM all proteins sum'!$B$2:$E$3214,2,FALSE)</f>
        <v>0.51827841723964396</v>
      </c>
      <c r="J1740" s="29">
        <f>VLOOKUP(F1740,'[1]SUSMB vs SHAM all proteins sum'!$B$2:$E$3214,3,FALSE)</f>
        <v>1.0724043898962501</v>
      </c>
      <c r="K1740" s="25">
        <f>VLOOKUP($E1740,[1]AllProteinsNorm!$A$1:$Q$3226,4,FALSE)</f>
        <v>85805.138569960996</v>
      </c>
      <c r="L1740" s="1">
        <f>VLOOKUP($E1740,[1]AllProteinsNorm!$A$1:$Q$3226,5,FALSE)</f>
        <v>78746.994647199797</v>
      </c>
      <c r="M1740" s="1">
        <f>VLOOKUP($E1740,[1]AllProteinsNorm!$A$1:$Q$3226,10,FALSE)</f>
        <v>108264.40370194</v>
      </c>
      <c r="N1740" s="1">
        <f>VLOOKUP($E1740,[1]AllProteinsNorm!$A$1:$Q$3226,11,FALSE)</f>
        <v>71938.885597770597</v>
      </c>
      <c r="O1740" s="1">
        <f>VLOOKUP($E1740,[1]AllProteinsNorm!$A$1:$Q$3226,15,FALSE)</f>
        <v>83993.254978278201</v>
      </c>
      <c r="P1740" s="1">
        <f>VLOOKUP($E1740,[1]AllProteinsNorm!$A$1:$Q$3226,6,FALSE)</f>
        <v>93770.383008802295</v>
      </c>
      <c r="Q1740" s="1">
        <f>VLOOKUP($E1740,[1]AllProteinsNorm!$A$1:$Q$3226,8,FALSE)</f>
        <v>98419.892333158597</v>
      </c>
      <c r="R1740" s="1">
        <f>VLOOKUP($E1740,[1]AllProteinsNorm!$A$1:$Q$3226,13,FALSE)</f>
        <v>33679.5556115945</v>
      </c>
      <c r="S1740" s="1">
        <f>VLOOKUP($E1740,[1]AllProteinsNorm!$A$1:$Q$3226,16,FALSE)</f>
        <v>107042.46303745999</v>
      </c>
      <c r="T1740" s="1">
        <f>VLOOKUP($E1740,[1]AllProteinsNorm!$A$1:$Q$3226,17,FALSE)</f>
        <v>117731.546211826</v>
      </c>
      <c r="U1740" s="1">
        <f>VLOOKUP($E1740,[1]AllProteinsNorm!$A$1:$Q$3226,3,FALSE)</f>
        <v>110373.11794760299</v>
      </c>
      <c r="V1740" s="1">
        <f>VLOOKUP($E1740,[1]AllProteinsNorm!$A$1:$Q$3226,7,FALSE)</f>
        <v>83847.933078089598</v>
      </c>
      <c r="W1740" s="1">
        <f>VLOOKUP($E1740,[1]AllProteinsNorm!$A$1:$Q$3226,9,FALSE)</f>
        <v>72737.4671104468</v>
      </c>
      <c r="X1740" s="1">
        <f>VLOOKUP($E1740,[1]AllProteinsNorm!$A$1:$Q$3226,12,FALSE)</f>
        <v>106812.851151241</v>
      </c>
      <c r="Y1740" s="29">
        <f>VLOOKUP($E1740,[1]AllProteinsNorm!$A$1:$Q$3226,14,FALSE)</f>
        <v>87196.017982867401</v>
      </c>
      <c r="Z1740" s="25">
        <f t="shared" ref="Z1740:AN1756" si="213">K1740/AVERAGE($K1740:$O1740)</f>
        <v>1.0006461019454891</v>
      </c>
      <c r="AA1740" s="1">
        <f t="shared" si="213"/>
        <v>0.91833513175198855</v>
      </c>
      <c r="AB1740" s="1">
        <f t="shared" si="213"/>
        <v>1.2625625382035703</v>
      </c>
      <c r="AC1740" s="1">
        <f t="shared" si="213"/>
        <v>0.83894002913378607</v>
      </c>
      <c r="AD1740" s="1">
        <f t="shared" si="213"/>
        <v>0.97951619896516673</v>
      </c>
      <c r="AE1740" s="1">
        <f t="shared" si="213"/>
        <v>1.0935355364432946</v>
      </c>
      <c r="AF1740" s="1">
        <f t="shared" si="213"/>
        <v>1.1477573867766862</v>
      </c>
      <c r="AG1740" s="1">
        <f t="shared" si="213"/>
        <v>0.39276570843738079</v>
      </c>
      <c r="AH1740" s="1">
        <f t="shared" si="213"/>
        <v>1.2483124573447923</v>
      </c>
      <c r="AI1740" s="1">
        <f t="shared" si="213"/>
        <v>1.372966873036686</v>
      </c>
      <c r="AJ1740" s="1">
        <f t="shared" si="213"/>
        <v>1.2871540338319953</v>
      </c>
      <c r="AK1740" s="1">
        <f t="shared" si="213"/>
        <v>0.97782147770051342</v>
      </c>
      <c r="AL1740" s="1">
        <f t="shared" si="213"/>
        <v>0.84825296179799514</v>
      </c>
      <c r="AM1740" s="1">
        <f t="shared" si="213"/>
        <v>1.2456347594500672</v>
      </c>
      <c r="AN1740" s="29">
        <f t="shared" si="213"/>
        <v>1.0168663200582566</v>
      </c>
      <c r="AO1740" s="1">
        <f t="shared" si="207"/>
        <v>12245.623969730506</v>
      </c>
      <c r="AP1740" s="1">
        <f t="shared" si="208"/>
        <v>29381.981303795663</v>
      </c>
      <c r="AQ1740" s="29">
        <f t="shared" si="209"/>
        <v>14264.532704302539</v>
      </c>
    </row>
    <row r="1741" spans="1:43" x14ac:dyDescent="0.2">
      <c r="A1741" s="26"/>
      <c r="E1741" s="25" t="s">
        <v>3399</v>
      </c>
      <c r="F1741" s="26" t="s">
        <v>3400</v>
      </c>
      <c r="G1741" s="1">
        <v>6.3286455561694696E-2</v>
      </c>
      <c r="H1741" s="1">
        <v>0.91499942595751904</v>
      </c>
      <c r="I1741" s="1">
        <f>VLOOKUP(F1741,'[1]SUSMB vs SHAM all proteins sum'!$B$2:$E$3214,2,FALSE)</f>
        <v>0.74375673216101001</v>
      </c>
      <c r="J1741" s="29">
        <f>VLOOKUP(F1741,'[1]SUSMB vs SHAM all proteins sum'!$B$2:$E$3214,3,FALSE)</f>
        <v>0.97537222451976802</v>
      </c>
      <c r="K1741" s="25">
        <f>VLOOKUP($E1741,[1]AllProteinsNorm!$A$1:$Q$3226,4,FALSE)</f>
        <v>395109.81568418897</v>
      </c>
      <c r="L1741" s="1">
        <f>VLOOKUP($E1741,[1]AllProteinsNorm!$A$1:$Q$3226,5,FALSE)</f>
        <v>444734.85396194999</v>
      </c>
      <c r="M1741" s="1">
        <f>VLOOKUP($E1741,[1]AllProteinsNorm!$A$1:$Q$3226,10,FALSE)</f>
        <v>462113.93076992198</v>
      </c>
      <c r="N1741" s="1">
        <f>VLOOKUP($E1741,[1]AllProteinsNorm!$A$1:$Q$3226,11,FALSE)</f>
        <v>488793.26860662003</v>
      </c>
      <c r="O1741" s="1">
        <f>VLOOKUP($E1741,[1]AllProteinsNorm!$A$1:$Q$3226,15,FALSE)</f>
        <v>410724.64942618698</v>
      </c>
      <c r="P1741" s="1">
        <f>VLOOKUP($E1741,[1]AllProteinsNorm!$A$1:$Q$3226,6,FALSE)</f>
        <v>420218.64979944902</v>
      </c>
      <c r="Q1741" s="1">
        <f>VLOOKUP($E1741,[1]AllProteinsNorm!$A$1:$Q$3226,8,FALSE)</f>
        <v>384465.90205217799</v>
      </c>
      <c r="R1741" s="1">
        <f>VLOOKUP($E1741,[1]AllProteinsNorm!$A$1:$Q$3226,13,FALSE)</f>
        <v>404544.92699760001</v>
      </c>
      <c r="S1741" s="1">
        <f>VLOOKUP($E1741,[1]AllProteinsNorm!$A$1:$Q$3226,16,FALSE)</f>
        <v>402368.92833126098</v>
      </c>
      <c r="T1741" s="1">
        <f>VLOOKUP($E1741,[1]AllProteinsNorm!$A$1:$Q$3226,17,FALSE)</f>
        <v>397579.32396526699</v>
      </c>
      <c r="U1741" s="1">
        <f>VLOOKUP($E1741,[1]AllProteinsNorm!$A$1:$Q$3226,3,FALSE)</f>
        <v>386611.900196723</v>
      </c>
      <c r="V1741" s="1">
        <f>VLOOKUP($E1741,[1]AllProteinsNorm!$A$1:$Q$3226,7,FALSE)</f>
        <v>454787.94928428897</v>
      </c>
      <c r="W1741" s="1">
        <f>VLOOKUP($E1741,[1]AllProteinsNorm!$A$1:$Q$3226,9,FALSE)</f>
        <v>486973.90808832803</v>
      </c>
      <c r="X1741" s="1">
        <f>VLOOKUP($E1741,[1]AllProteinsNorm!$A$1:$Q$3226,12,FALSE)</f>
        <v>353268.47114677302</v>
      </c>
      <c r="Y1741" s="29">
        <f>VLOOKUP($E1741,[1]AllProteinsNorm!$A$1:$Q$3226,14,FALSE)</f>
        <v>475774.55676981801</v>
      </c>
      <c r="Z1741" s="25">
        <f t="shared" si="213"/>
        <v>0.89737458558626437</v>
      </c>
      <c r="AA1741" s="1">
        <f t="shared" si="213"/>
        <v>1.010083119749341</v>
      </c>
      <c r="AB1741" s="1">
        <f t="shared" si="213"/>
        <v>1.0495545305555236</v>
      </c>
      <c r="AC1741" s="1">
        <f t="shared" si="213"/>
        <v>1.1101487218019874</v>
      </c>
      <c r="AD1741" s="1">
        <f t="shared" si="213"/>
        <v>0.93283904230688397</v>
      </c>
      <c r="AE1741" s="1">
        <f t="shared" si="213"/>
        <v>0.95440184412125761</v>
      </c>
      <c r="AF1741" s="1">
        <f t="shared" si="213"/>
        <v>0.87320009736707926</v>
      </c>
      <c r="AG1741" s="1">
        <f t="shared" si="213"/>
        <v>0.91880363839319346</v>
      </c>
      <c r="AH1741" s="1">
        <f t="shared" si="213"/>
        <v>0.91386150376649256</v>
      </c>
      <c r="AI1741" s="1">
        <f t="shared" si="213"/>
        <v>0.90298334012073933</v>
      </c>
      <c r="AJ1741" s="1">
        <f t="shared" si="213"/>
        <v>0.87807409471967668</v>
      </c>
      <c r="AK1741" s="1">
        <f t="shared" si="213"/>
        <v>1.0329157396707704</v>
      </c>
      <c r="AL1741" s="1">
        <f t="shared" si="213"/>
        <v>1.1060165847951984</v>
      </c>
      <c r="AM1741" s="1">
        <f t="shared" si="213"/>
        <v>0.80234439973877503</v>
      </c>
      <c r="AN1741" s="29">
        <f t="shared" si="213"/>
        <v>1.0805805848545746</v>
      </c>
      <c r="AO1741" s="1">
        <f t="shared" si="207"/>
        <v>33952.81023784876</v>
      </c>
      <c r="AP1741" s="1">
        <f t="shared" si="208"/>
        <v>11535.889252986357</v>
      </c>
      <c r="AQ1741" s="29">
        <f t="shared" si="209"/>
        <v>52373.717957301604</v>
      </c>
    </row>
    <row r="1742" spans="1:43" x14ac:dyDescent="0.2">
      <c r="A1742" s="26"/>
      <c r="E1742" s="25" t="s">
        <v>3401</v>
      </c>
      <c r="F1742" s="26" t="s">
        <v>3402</v>
      </c>
      <c r="G1742" s="1">
        <v>0.93927245918452695</v>
      </c>
      <c r="H1742" s="1">
        <v>0.99609663068680598</v>
      </c>
      <c r="I1742" s="1">
        <f>VLOOKUP(F1742,'[1]SUSMB vs SHAM all proteins sum'!$B$2:$E$3214,2,FALSE)</f>
        <v>0.78978899085001597</v>
      </c>
      <c r="J1742" s="29">
        <f>VLOOKUP(F1742,'[1]SUSMB vs SHAM all proteins sum'!$B$2:$E$3214,3,FALSE)</f>
        <v>1.0152961603438</v>
      </c>
      <c r="K1742" s="25">
        <f>VLOOKUP($E1742,[1]AllProteinsNorm!$A$1:$Q$3226,4,FALSE)</f>
        <v>450079.30453300697</v>
      </c>
      <c r="L1742" s="1">
        <f>VLOOKUP($E1742,[1]AllProteinsNorm!$A$1:$Q$3226,5,FALSE)</f>
        <v>442346.48576852499</v>
      </c>
      <c r="M1742" s="1">
        <f>VLOOKUP($E1742,[1]AllProteinsNorm!$A$1:$Q$3226,10,FALSE)</f>
        <v>550203.68049832503</v>
      </c>
      <c r="N1742" s="1">
        <f>VLOOKUP($E1742,[1]AllProteinsNorm!$A$1:$Q$3226,11,FALSE)</f>
        <v>453611.70444827102</v>
      </c>
      <c r="O1742" s="1">
        <f>VLOOKUP($E1742,[1]AllProteinsNorm!$A$1:$Q$3226,15,FALSE)</f>
        <v>540691.65854976606</v>
      </c>
      <c r="P1742" s="1">
        <f>VLOOKUP($E1742,[1]AllProteinsNorm!$A$1:$Q$3226,6,FALSE)</f>
        <v>476933.28015672002</v>
      </c>
      <c r="Q1742" s="1">
        <f>VLOOKUP($E1742,[1]AllProteinsNorm!$A$1:$Q$3226,8,FALSE)</f>
        <v>486391.93911346101</v>
      </c>
      <c r="R1742" s="1">
        <f>VLOOKUP($E1742,[1]AllProteinsNorm!$A$1:$Q$3226,13,FALSE)</f>
        <v>467555.11585474899</v>
      </c>
      <c r="S1742" s="1">
        <f>VLOOKUP($E1742,[1]AllProteinsNorm!$A$1:$Q$3226,16,FALSE)</f>
        <v>504880.93728365802</v>
      </c>
      <c r="T1742" s="1">
        <f>VLOOKUP($E1742,[1]AllProteinsNorm!$A$1:$Q$3226,17,FALSE)</f>
        <v>481116.89677724801</v>
      </c>
      <c r="U1742" s="1">
        <f>VLOOKUP($E1742,[1]AllProteinsNorm!$A$1:$Q$3226,3,FALSE)</f>
        <v>492223.32302391599</v>
      </c>
      <c r="V1742" s="1">
        <f>VLOOKUP($E1742,[1]AllProteinsNorm!$A$1:$Q$3226,7,FALSE)</f>
        <v>471410.438318634</v>
      </c>
      <c r="W1742" s="1">
        <f>VLOOKUP($E1742,[1]AllProteinsNorm!$A$1:$Q$3226,9,FALSE)</f>
        <v>497373.37897925102</v>
      </c>
      <c r="X1742" s="1">
        <f>VLOOKUP($E1742,[1]AllProteinsNorm!$A$1:$Q$3226,12,FALSE)</f>
        <v>541101.25141163694</v>
      </c>
      <c r="Y1742" s="29">
        <f>VLOOKUP($E1742,[1]AllProteinsNorm!$A$1:$Q$3226,14,FALSE)</f>
        <v>464141.39043828001</v>
      </c>
      <c r="Z1742" s="25">
        <f t="shared" si="213"/>
        <v>0.92345447172536643</v>
      </c>
      <c r="AA1742" s="1">
        <f t="shared" si="213"/>
        <v>0.9075885876574199</v>
      </c>
      <c r="AB1742" s="1">
        <f t="shared" si="213"/>
        <v>1.1288856074889175</v>
      </c>
      <c r="AC1742" s="1">
        <f t="shared" si="213"/>
        <v>0.93070210667507269</v>
      </c>
      <c r="AD1742" s="1">
        <f t="shared" si="213"/>
        <v>1.1093692264532229</v>
      </c>
      <c r="AE1742" s="1">
        <f t="shared" si="213"/>
        <v>0.97855237030360065</v>
      </c>
      <c r="AF1742" s="1">
        <f t="shared" si="213"/>
        <v>0.99795926331591223</v>
      </c>
      <c r="AG1742" s="1">
        <f t="shared" si="213"/>
        <v>0.95931063296085373</v>
      </c>
      <c r="AH1742" s="1">
        <f t="shared" si="213"/>
        <v>1.0358942402544895</v>
      </c>
      <c r="AI1742" s="1">
        <f t="shared" si="213"/>
        <v>0.98713614529014371</v>
      </c>
      <c r="AJ1742" s="1">
        <f t="shared" si="213"/>
        <v>1.0099238604307348</v>
      </c>
      <c r="AK1742" s="1">
        <f t="shared" si="213"/>
        <v>0.96722082730518566</v>
      </c>
      <c r="AL1742" s="1">
        <f t="shared" si="213"/>
        <v>1.0204905364669159</v>
      </c>
      <c r="AM1742" s="1">
        <f t="shared" si="213"/>
        <v>1.1102096124831335</v>
      </c>
      <c r="AN1742" s="29">
        <f t="shared" si="213"/>
        <v>0.95230648953694819</v>
      </c>
      <c r="AO1742" s="1">
        <f t="shared" ref="AO1742:AO1805" si="214">_xlfn.STDEV.P(K1742:O1742)</f>
        <v>47641.588184899018</v>
      </c>
      <c r="AP1742" s="1">
        <f t="shared" ref="AP1742:AP1805" si="215">_xlfn.STDEV.P(P1742:T1742)</f>
        <v>12397.344692532262</v>
      </c>
      <c r="AQ1742" s="29">
        <f t="shared" ref="AQ1742:AQ1805" si="216">_xlfn.STDEV.P(U1742:Y1742)</f>
        <v>26952.091520031587</v>
      </c>
    </row>
    <row r="1743" spans="1:43" x14ac:dyDescent="0.2">
      <c r="A1743" s="26"/>
      <c r="E1743" s="25" t="s">
        <v>3403</v>
      </c>
      <c r="F1743" s="26" t="s">
        <v>3404</v>
      </c>
      <c r="G1743" s="1">
        <v>0.75374513955808797</v>
      </c>
      <c r="H1743" s="1">
        <v>0.97768194210424098</v>
      </c>
      <c r="I1743" s="1">
        <f>VLOOKUP(F1743,'[1]SUSMB vs SHAM all proteins sum'!$B$2:$E$3214,2,FALSE)</f>
        <v>0.66481389152390502</v>
      </c>
      <c r="J1743" s="29">
        <f>VLOOKUP(F1743,'[1]SUSMB vs SHAM all proteins sum'!$B$2:$E$3214,3,FALSE)</f>
        <v>1.0362574766881301</v>
      </c>
      <c r="K1743" s="25">
        <f>VLOOKUP($E1743,[1]AllProteinsNorm!$A$1:$Q$3226,4,FALSE)</f>
        <v>406266.91382020398</v>
      </c>
      <c r="L1743" s="1">
        <f>VLOOKUP($E1743,[1]AllProteinsNorm!$A$1:$Q$3226,5,FALSE)</f>
        <v>386620.95072130102</v>
      </c>
      <c r="M1743" s="1">
        <f>VLOOKUP($E1743,[1]AllProteinsNorm!$A$1:$Q$3226,10,FALSE)</f>
        <v>401178.43983793701</v>
      </c>
      <c r="N1743" s="1">
        <f>VLOOKUP($E1743,[1]AllProteinsNorm!$A$1:$Q$3226,11,FALSE)</f>
        <v>348037.43377159798</v>
      </c>
      <c r="O1743" s="1">
        <f>VLOOKUP($E1743,[1]AllProteinsNorm!$A$1:$Q$3226,15,FALSE)</f>
        <v>477041.72128344298</v>
      </c>
      <c r="P1743" s="1">
        <f>VLOOKUP($E1743,[1]AllProteinsNorm!$A$1:$Q$3226,6,FALSE)</f>
        <v>334879.87530641601</v>
      </c>
      <c r="Q1743" s="1">
        <f>VLOOKUP($E1743,[1]AllProteinsNorm!$A$1:$Q$3226,8,FALSE)</f>
        <v>438060.25436832203</v>
      </c>
      <c r="R1743" s="1">
        <f>VLOOKUP($E1743,[1]AllProteinsNorm!$A$1:$Q$3226,13,FALSE)</f>
        <v>422091.24836666702</v>
      </c>
      <c r="S1743" s="1">
        <f>VLOOKUP($E1743,[1]AllProteinsNorm!$A$1:$Q$3226,16,FALSE)</f>
        <v>401555.83646535297</v>
      </c>
      <c r="T1743" s="1">
        <f>VLOOKUP($E1743,[1]AllProteinsNorm!$A$1:$Q$3226,17,FALSE)</f>
        <v>375862.955314336</v>
      </c>
      <c r="U1743" s="1">
        <f>VLOOKUP($E1743,[1]AllProteinsNorm!$A$1:$Q$3226,3,FALSE)</f>
        <v>459622.21445190598</v>
      </c>
      <c r="V1743" s="1">
        <f>VLOOKUP($E1743,[1]AllProteinsNorm!$A$1:$Q$3226,7,FALSE)</f>
        <v>392817.46054273599</v>
      </c>
      <c r="W1743" s="1">
        <f>VLOOKUP($E1743,[1]AllProteinsNorm!$A$1:$Q$3226,9,FALSE)</f>
        <v>456059.54739939602</v>
      </c>
      <c r="X1743" s="1">
        <f>VLOOKUP($E1743,[1]AllProteinsNorm!$A$1:$Q$3226,12,FALSE)</f>
        <v>336242.90818502801</v>
      </c>
      <c r="Y1743" s="29">
        <f>VLOOKUP($E1743,[1]AllProteinsNorm!$A$1:$Q$3226,14,FALSE)</f>
        <v>451532.12172354799</v>
      </c>
      <c r="Z1743" s="25">
        <f t="shared" si="213"/>
        <v>1.0060367664992056</v>
      </c>
      <c r="AA1743" s="1">
        <f t="shared" si="213"/>
        <v>0.95738756441446482</v>
      </c>
      <c r="AB1743" s="1">
        <f t="shared" si="213"/>
        <v>0.99343620332905103</v>
      </c>
      <c r="AC1743" s="1">
        <f t="shared" si="213"/>
        <v>0.86184339059226422</v>
      </c>
      <c r="AD1743" s="1">
        <f t="shared" si="213"/>
        <v>1.1812960751650146</v>
      </c>
      <c r="AE1743" s="1">
        <f t="shared" si="213"/>
        <v>0.82926139308509328</v>
      </c>
      <c r="AF1743" s="1">
        <f t="shared" si="213"/>
        <v>1.0847664597948601</v>
      </c>
      <c r="AG1743" s="1">
        <f t="shared" si="213"/>
        <v>1.0452224885394965</v>
      </c>
      <c r="AH1743" s="1">
        <f t="shared" si="213"/>
        <v>0.99437074874689735</v>
      </c>
      <c r="AI1743" s="1">
        <f t="shared" si="213"/>
        <v>0.93074759314172129</v>
      </c>
      <c r="AJ1743" s="1">
        <f t="shared" si="213"/>
        <v>1.1381602358173735</v>
      </c>
      <c r="AK1743" s="1">
        <f t="shared" si="213"/>
        <v>0.9727319512997229</v>
      </c>
      <c r="AL1743" s="1">
        <f t="shared" si="213"/>
        <v>1.1293380208653416</v>
      </c>
      <c r="AM1743" s="1">
        <f t="shared" si="213"/>
        <v>0.83263666471855391</v>
      </c>
      <c r="AN1743" s="29">
        <f t="shared" si="213"/>
        <v>1.1181267788651839</v>
      </c>
      <c r="AO1743" s="1">
        <f t="shared" si="214"/>
        <v>41909.15716844883</v>
      </c>
      <c r="AP1743" s="1">
        <f t="shared" si="215"/>
        <v>36360.571452534743</v>
      </c>
      <c r="AQ1743" s="29">
        <f t="shared" si="216"/>
        <v>48199.274223948953</v>
      </c>
    </row>
    <row r="1744" spans="1:43" x14ac:dyDescent="0.2">
      <c r="A1744" s="26"/>
      <c r="E1744" s="25" t="s">
        <v>3405</v>
      </c>
      <c r="F1744" s="26" t="s">
        <v>3406</v>
      </c>
      <c r="G1744" s="1">
        <v>0.43132150602396302</v>
      </c>
      <c r="H1744" s="1">
        <v>0.69919706756077604</v>
      </c>
      <c r="I1744" s="1">
        <f>VLOOKUP(F1744,'[1]SUSMB vs SHAM all proteins sum'!$B$2:$E$3214,2,FALSE)</f>
        <v>0.631792055950263</v>
      </c>
      <c r="J1744" s="29">
        <f>VLOOKUP(F1744,'[1]SUSMB vs SHAM all proteins sum'!$B$2:$E$3214,3,FALSE)</f>
        <v>1.27021894412091</v>
      </c>
      <c r="K1744" s="25">
        <f>VLOOKUP($E1744,[1]AllProteinsNorm!$A$1:$Q$3226,4,FALSE)</f>
        <v>17393.310434931998</v>
      </c>
      <c r="L1744" s="1">
        <f>VLOOKUP($E1744,[1]AllProteinsNorm!$A$1:$Q$3226,5,FALSE)</f>
        <v>52207.813171994203</v>
      </c>
      <c r="M1744" s="1">
        <f>VLOOKUP($E1744,[1]AllProteinsNorm!$A$1:$Q$3226,10,FALSE)</f>
        <v>35147.7883598716</v>
      </c>
      <c r="N1744" s="1">
        <f>VLOOKUP($E1744,[1]AllProteinsNorm!$A$1:$Q$3226,11,FALSE)</f>
        <v>103762.1434594</v>
      </c>
      <c r="O1744" s="1">
        <f>VLOOKUP($E1744,[1]AllProteinsNorm!$A$1:$Q$3226,15,FALSE)</f>
        <v>11792.1372229996</v>
      </c>
      <c r="P1744" s="1">
        <f>VLOOKUP($E1744,[1]AllProteinsNorm!$A$1:$Q$3226,6,FALSE)</f>
        <v>23182.838550366101</v>
      </c>
      <c r="Q1744" s="1">
        <f>VLOOKUP($E1744,[1]AllProteinsNorm!$A$1:$Q$3226,8,FALSE)</f>
        <v>19215.667120191101</v>
      </c>
      <c r="R1744" s="1">
        <f>VLOOKUP($E1744,[1]AllProteinsNorm!$A$1:$Q$3226,13,FALSE)</f>
        <v>22008.604376731499</v>
      </c>
      <c r="S1744" s="1">
        <f>VLOOKUP($E1744,[1]AllProteinsNorm!$A$1:$Q$3226,16,FALSE)</f>
        <v>14446.815774365299</v>
      </c>
      <c r="T1744" s="1">
        <f>VLOOKUP($E1744,[1]AllProteinsNorm!$A$1:$Q$3226,17,FALSE)</f>
        <v>46074.2725873995</v>
      </c>
      <c r="U1744" s="1">
        <f>VLOOKUP($E1744,[1]AllProteinsNorm!$A$1:$Q$3226,3,FALSE)</f>
        <v>74251.999970058198</v>
      </c>
      <c r="V1744" s="1">
        <f>VLOOKUP($E1744,[1]AllProteinsNorm!$A$1:$Q$3226,7,FALSE)</f>
        <v>26304.176488692199</v>
      </c>
      <c r="W1744" s="1">
        <f>VLOOKUP($E1744,[1]AllProteinsNorm!$A$1:$Q$3226,9,FALSE)</f>
        <v>49957.043865464802</v>
      </c>
      <c r="X1744" s="1">
        <f>VLOOKUP($E1744,[1]AllProteinsNorm!$A$1:$Q$3226,12,FALSE)</f>
        <v>17935.429939680798</v>
      </c>
      <c r="Y1744" s="29">
        <f>VLOOKUP($E1744,[1]AllProteinsNorm!$A$1:$Q$3226,14,FALSE)</f>
        <v>73790.210753325096</v>
      </c>
      <c r="Z1744" s="25">
        <f t="shared" si="213"/>
        <v>0.39475847412317028</v>
      </c>
      <c r="AA1744" s="1">
        <f t="shared" si="213"/>
        <v>1.1849082290679278</v>
      </c>
      <c r="AB1744" s="1">
        <f t="shared" si="213"/>
        <v>0.79771400353329491</v>
      </c>
      <c r="AC1744" s="1">
        <f t="shared" si="213"/>
        <v>2.3549850143258473</v>
      </c>
      <c r="AD1744" s="1">
        <f t="shared" si="213"/>
        <v>0.26763427894975994</v>
      </c>
      <c r="AE1744" s="1">
        <f t="shared" si="213"/>
        <v>0.52615757110886696</v>
      </c>
      <c r="AF1744" s="1">
        <f t="shared" si="213"/>
        <v>0.43611867102601215</v>
      </c>
      <c r="AG1744" s="1">
        <f t="shared" si="213"/>
        <v>0.49950715902191167</v>
      </c>
      <c r="AH1744" s="1">
        <f t="shared" si="213"/>
        <v>0.32788484816399982</v>
      </c>
      <c r="AI1744" s="1">
        <f t="shared" si="213"/>
        <v>1.0457014270502756</v>
      </c>
      <c r="AJ1744" s="1">
        <f t="shared" si="213"/>
        <v>1.6852229665208329</v>
      </c>
      <c r="AK1744" s="1">
        <f t="shared" si="213"/>
        <v>0.59699943909977715</v>
      </c>
      <c r="AL1744" s="1">
        <f t="shared" si="213"/>
        <v>1.1338247817637064</v>
      </c>
      <c r="AM1744" s="1">
        <f t="shared" si="213"/>
        <v>0.40706241530145476</v>
      </c>
      <c r="AN1744" s="29">
        <f t="shared" si="213"/>
        <v>1.6747422010997788</v>
      </c>
      <c r="AO1744" s="1">
        <f t="shared" si="214"/>
        <v>33052.950270641115</v>
      </c>
      <c r="AP1744" s="1">
        <f t="shared" si="215"/>
        <v>10965.424402802611</v>
      </c>
      <c r="AQ1744" s="29">
        <f t="shared" si="216"/>
        <v>23373.990351820503</v>
      </c>
    </row>
    <row r="1745" spans="1:43" x14ac:dyDescent="0.2">
      <c r="A1745" s="26"/>
      <c r="E1745" s="25" t="s">
        <v>3407</v>
      </c>
      <c r="F1745" s="26" t="s">
        <v>3408</v>
      </c>
      <c r="G1745" s="1">
        <v>0.93404896696163797</v>
      </c>
      <c r="H1745" s="1">
        <v>1.0853297405403799</v>
      </c>
      <c r="I1745" s="1">
        <f>VLOOKUP(F1745,'[1]SUSMB vs SHAM all proteins sum'!$B$2:$E$3214,2,FALSE)</f>
        <v>0.80066048461519401</v>
      </c>
      <c r="J1745" s="29">
        <f>VLOOKUP(F1745,'[1]SUSMB vs SHAM all proteins sum'!$B$2:$E$3214,3,FALSE)</f>
        <v>1.27216420322141</v>
      </c>
      <c r="K1745" s="25">
        <f>VLOOKUP($E1745,[1]AllProteinsNorm!$A$1:$Q$3226,4,FALSE)</f>
        <v>15781383.527331701</v>
      </c>
      <c r="L1745" s="1">
        <f>VLOOKUP($E1745,[1]AllProteinsNorm!$A$1:$Q$3226,5,FALSE)</f>
        <v>1166727.5878077999</v>
      </c>
      <c r="M1745" s="1">
        <f>VLOOKUP($E1745,[1]AllProteinsNorm!$A$1:$Q$3226,10,FALSE)</f>
        <v>1118396.6461781401</v>
      </c>
      <c r="N1745" s="1">
        <f>VLOOKUP($E1745,[1]AllProteinsNorm!$A$1:$Q$3226,11,FALSE)</f>
        <v>27210196.248394798</v>
      </c>
      <c r="O1745" s="1">
        <f>VLOOKUP($E1745,[1]AllProteinsNorm!$A$1:$Q$3226,15,FALSE)</f>
        <v>16647417.630251201</v>
      </c>
      <c r="P1745" s="1">
        <f>VLOOKUP($E1745,[1]AllProteinsNorm!$A$1:$Q$3226,6,FALSE)</f>
        <v>1214042.12150864</v>
      </c>
      <c r="Q1745" s="1">
        <f>VLOOKUP($E1745,[1]AllProteinsNorm!$A$1:$Q$3226,8,FALSE)</f>
        <v>19933530.4519113</v>
      </c>
      <c r="R1745" s="1">
        <f>VLOOKUP($E1745,[1]AllProteinsNorm!$A$1:$Q$3226,13,FALSE)</f>
        <v>18306053.2358949</v>
      </c>
      <c r="S1745" s="1">
        <f>VLOOKUP($E1745,[1]AllProteinsNorm!$A$1:$Q$3226,16,FALSE)</f>
        <v>1512850.69984089</v>
      </c>
      <c r="T1745" s="1">
        <f>VLOOKUP($E1745,[1]AllProteinsNorm!$A$1:$Q$3226,17,FALSE)</f>
        <v>20959875.331131</v>
      </c>
      <c r="U1745" s="1">
        <f>VLOOKUP($E1745,[1]AllProteinsNorm!$A$1:$Q$3226,3,FALSE)</f>
        <v>25461281.685570002</v>
      </c>
      <c r="V1745" s="1">
        <f>VLOOKUP($E1745,[1]AllProteinsNorm!$A$1:$Q$3226,7,FALSE)</f>
        <v>22457213.3443988</v>
      </c>
      <c r="W1745" s="1">
        <f>VLOOKUP($E1745,[1]AllProteinsNorm!$A$1:$Q$3226,9,FALSE)</f>
        <v>1642469.6385785099</v>
      </c>
      <c r="X1745" s="1">
        <f>VLOOKUP($E1745,[1]AllProteinsNorm!$A$1:$Q$3226,12,FALSE)</f>
        <v>16106465.837700401</v>
      </c>
      <c r="Y1745" s="29">
        <f>VLOOKUP($E1745,[1]AllProteinsNorm!$A$1:$Q$3226,14,FALSE)</f>
        <v>2054807.1531116201</v>
      </c>
      <c r="Z1745" s="25">
        <f t="shared" si="213"/>
        <v>1.2742517059092973</v>
      </c>
      <c r="AA1745" s="1">
        <f t="shared" si="213"/>
        <v>9.420622827654572E-2</v>
      </c>
      <c r="AB1745" s="1">
        <f t="shared" si="213"/>
        <v>9.0303795722825916E-2</v>
      </c>
      <c r="AC1745" s="1">
        <f t="shared" si="213"/>
        <v>2.1970595244450184</v>
      </c>
      <c r="AD1745" s="1">
        <f t="shared" si="213"/>
        <v>1.3441787456463126</v>
      </c>
      <c r="AE1745" s="1">
        <f t="shared" si="213"/>
        <v>9.8026592009432728E-2</v>
      </c>
      <c r="AF1745" s="1">
        <f t="shared" si="213"/>
        <v>1.609512571515177</v>
      </c>
      <c r="AG1745" s="1">
        <f t="shared" si="213"/>
        <v>1.4781035847653283</v>
      </c>
      <c r="AH1745" s="1">
        <f t="shared" si="213"/>
        <v>0.12215358569289335</v>
      </c>
      <c r="AI1745" s="1">
        <f t="shared" si="213"/>
        <v>1.6923837412660399</v>
      </c>
      <c r="AJ1745" s="1">
        <f t="shared" si="213"/>
        <v>2.0558452030701222</v>
      </c>
      <c r="AK1745" s="1">
        <f t="shared" si="213"/>
        <v>1.8132847709143531</v>
      </c>
      <c r="AL1745" s="1">
        <f t="shared" si="213"/>
        <v>0.13261953460786097</v>
      </c>
      <c r="AM1745" s="1">
        <f t="shared" si="213"/>
        <v>1.3005001452701961</v>
      </c>
      <c r="AN1745" s="29">
        <f t="shared" si="213"/>
        <v>0.16591330637345045</v>
      </c>
      <c r="AO1745" s="1">
        <f t="shared" si="214"/>
        <v>10022734.714787425</v>
      </c>
      <c r="AP1745" s="1">
        <f t="shared" si="215"/>
        <v>9039486.7145502996</v>
      </c>
      <c r="AQ1745" s="29">
        <f t="shared" si="216"/>
        <v>10016797.714646906</v>
      </c>
    </row>
    <row r="1746" spans="1:43" x14ac:dyDescent="0.2">
      <c r="A1746" s="26"/>
      <c r="E1746" s="25" t="s">
        <v>3409</v>
      </c>
      <c r="F1746" s="26" t="s">
        <v>3410</v>
      </c>
      <c r="G1746" s="1">
        <v>0.71321482841536499</v>
      </c>
      <c r="H1746" s="1">
        <v>1.1352599993110399</v>
      </c>
      <c r="I1746" s="1">
        <f>VLOOKUP(F1746,'[1]SUSMB vs SHAM all proteins sum'!$B$2:$E$3214,2,FALSE)</f>
        <v>0.63968875634788702</v>
      </c>
      <c r="J1746" s="29">
        <f>VLOOKUP(F1746,'[1]SUSMB vs SHAM all proteins sum'!$B$2:$E$3214,3,FALSE)</f>
        <v>1.1866952547726299</v>
      </c>
      <c r="K1746" s="25">
        <f>VLOOKUP($E1746,[1]AllProteinsNorm!$A$1:$Q$3226,4,FALSE)</f>
        <v>50078.002813429302</v>
      </c>
      <c r="L1746" s="1">
        <f>VLOOKUP($E1746,[1]AllProteinsNorm!$A$1:$Q$3226,5,FALSE)</f>
        <v>52103.523450225497</v>
      </c>
      <c r="M1746" s="1">
        <f>VLOOKUP($E1746,[1]AllProteinsNorm!$A$1:$Q$3226,10,FALSE)</f>
        <v>13746.7629611508</v>
      </c>
      <c r="N1746" s="1">
        <f>VLOOKUP($E1746,[1]AllProteinsNorm!$A$1:$Q$3226,11,FALSE)</f>
        <v>81187.926425163605</v>
      </c>
      <c r="O1746" s="1">
        <f>VLOOKUP($E1746,[1]AllProteinsNorm!$A$1:$Q$3226,15,FALSE)</f>
        <v>28301.2309228001</v>
      </c>
      <c r="P1746" s="1">
        <f>VLOOKUP($E1746,[1]AllProteinsNorm!$A$1:$Q$3226,6,FALSE)</f>
        <v>50060.868486339103</v>
      </c>
      <c r="Q1746" s="1">
        <f>VLOOKUP($E1746,[1]AllProteinsNorm!$A$1:$Q$3226,8,FALSE)</f>
        <v>36324.498579259904</v>
      </c>
      <c r="R1746" s="1">
        <f>VLOOKUP($E1746,[1]AllProteinsNorm!$A$1:$Q$3226,13,FALSE)</f>
        <v>49610.018364881202</v>
      </c>
      <c r="S1746" s="1">
        <f>VLOOKUP($E1746,[1]AllProteinsNorm!$A$1:$Q$3226,16,FALSE)</f>
        <v>28695.604517938998</v>
      </c>
      <c r="T1746" s="1">
        <f>VLOOKUP($E1746,[1]AllProteinsNorm!$A$1:$Q$3226,17,FALSE)</f>
        <v>60035.097059259999</v>
      </c>
      <c r="U1746" s="1">
        <f>VLOOKUP($E1746,[1]AllProteinsNorm!$A$1:$Q$3226,3,FALSE)</f>
        <v>53896.243479417899</v>
      </c>
      <c r="V1746" s="1">
        <f>VLOOKUP($E1746,[1]AllProteinsNorm!$A$1:$Q$3226,7,FALSE)</f>
        <v>65904.854428026098</v>
      </c>
      <c r="W1746" s="1">
        <f>VLOOKUP($E1746,[1]AllProteinsNorm!$A$1:$Q$3226,9,FALSE)</f>
        <v>44557.936352577897</v>
      </c>
      <c r="X1746" s="1">
        <f>VLOOKUP($E1746,[1]AllProteinsNorm!$A$1:$Q$3226,12,FALSE)</f>
        <v>23766.6655574668</v>
      </c>
      <c r="Y1746" s="29">
        <f>VLOOKUP($E1746,[1]AllProteinsNorm!$A$1:$Q$3226,14,FALSE)</f>
        <v>51562.992677133203</v>
      </c>
      <c r="Z1746" s="25">
        <f t="shared" si="213"/>
        <v>1.1107836499528245</v>
      </c>
      <c r="AA1746" s="1">
        <f t="shared" si="213"/>
        <v>1.1557118635314996</v>
      </c>
      <c r="AB1746" s="1">
        <f t="shared" si="213"/>
        <v>0.30491790165658417</v>
      </c>
      <c r="AC1746" s="1">
        <f t="shared" si="213"/>
        <v>1.8008350209697388</v>
      </c>
      <c r="AD1746" s="1">
        <f t="shared" si="213"/>
        <v>0.62775156388935249</v>
      </c>
      <c r="AE1746" s="1">
        <f t="shared" si="213"/>
        <v>1.1104035922565212</v>
      </c>
      <c r="AF1746" s="1">
        <f t="shared" si="213"/>
        <v>0.80571621965235996</v>
      </c>
      <c r="AG1746" s="1">
        <f t="shared" si="213"/>
        <v>1.1004032544762696</v>
      </c>
      <c r="AH1746" s="1">
        <f t="shared" si="213"/>
        <v>0.63649919192646598</v>
      </c>
      <c r="AI1746" s="1">
        <f t="shared" si="213"/>
        <v>1.331642647275739</v>
      </c>
      <c r="AJ1746" s="1">
        <f t="shared" si="213"/>
        <v>1.1954763107038189</v>
      </c>
      <c r="AK1746" s="1">
        <f t="shared" si="213"/>
        <v>1.4618401421460223</v>
      </c>
      <c r="AL1746" s="1">
        <f t="shared" si="213"/>
        <v>0.98834267333858938</v>
      </c>
      <c r="AM1746" s="1">
        <f t="shared" si="213"/>
        <v>0.52717005535315653</v>
      </c>
      <c r="AN1746" s="29">
        <f t="shared" si="213"/>
        <v>1.1437223130040119</v>
      </c>
      <c r="AO1746" s="1">
        <f t="shared" si="214"/>
        <v>22984.30350785542</v>
      </c>
      <c r="AP1746" s="1">
        <f t="shared" si="215"/>
        <v>11081.529082334906</v>
      </c>
      <c r="AQ1746" s="29">
        <f t="shared" si="216"/>
        <v>13907.748444364945</v>
      </c>
    </row>
    <row r="1747" spans="1:43" x14ac:dyDescent="0.2">
      <c r="A1747" s="26"/>
      <c r="E1747" s="25" t="s">
        <v>3411</v>
      </c>
      <c r="F1747" s="26" t="s">
        <v>3412</v>
      </c>
      <c r="G1747" s="1">
        <v>0.23680597867640299</v>
      </c>
      <c r="H1747" s="1">
        <v>0.95302588697382595</v>
      </c>
      <c r="I1747" s="1">
        <f>VLOOKUP(F1747,'[1]SUSMB vs SHAM all proteins sum'!$B$2:$E$3214,2,FALSE)</f>
        <v>0.35418982227892698</v>
      </c>
      <c r="J1747" s="29">
        <f>VLOOKUP(F1747,'[1]SUSMB vs SHAM all proteins sum'!$B$2:$E$3214,3,FALSE)</f>
        <v>0.927861459349548</v>
      </c>
      <c r="K1747" s="25">
        <f>VLOOKUP($E1747,[1]AllProteinsNorm!$A$1:$Q$3226,4,FALSE)</f>
        <v>1207740.4774049399</v>
      </c>
      <c r="L1747" s="1">
        <f>VLOOKUP($E1747,[1]AllProteinsNorm!$A$1:$Q$3226,5,FALSE)</f>
        <v>1108061.22920385</v>
      </c>
      <c r="M1747" s="1">
        <f>VLOOKUP($E1747,[1]AllProteinsNorm!$A$1:$Q$3226,10,FALSE)</f>
        <v>1253251.7660256</v>
      </c>
      <c r="N1747" s="1">
        <f>VLOOKUP($E1747,[1]AllProteinsNorm!$A$1:$Q$3226,11,FALSE)</f>
        <v>1244542.7504509599</v>
      </c>
      <c r="O1747" s="1">
        <f>VLOOKUP($E1747,[1]AllProteinsNorm!$A$1:$Q$3226,15,FALSE)</f>
        <v>1180084.07840877</v>
      </c>
      <c r="P1747" s="1">
        <f>VLOOKUP($E1747,[1]AllProteinsNorm!$A$1:$Q$3226,6,FALSE)</f>
        <v>1114421.48697956</v>
      </c>
      <c r="Q1747" s="1">
        <f>VLOOKUP($E1747,[1]AllProteinsNorm!$A$1:$Q$3226,8,FALSE)</f>
        <v>1266652.2402924299</v>
      </c>
      <c r="R1747" s="1">
        <f>VLOOKUP($E1747,[1]AllProteinsNorm!$A$1:$Q$3226,13,FALSE)</f>
        <v>1067283.24913945</v>
      </c>
      <c r="S1747" s="1">
        <f>VLOOKUP($E1747,[1]AllProteinsNorm!$A$1:$Q$3226,16,FALSE)</f>
        <v>1094911.9083116199</v>
      </c>
      <c r="T1747" s="1">
        <f>VLOOKUP($E1747,[1]AllProteinsNorm!$A$1:$Q$3226,17,FALSE)</f>
        <v>1173967.8921507699</v>
      </c>
      <c r="U1747" s="1">
        <f>VLOOKUP($E1747,[1]AllProteinsNorm!$A$1:$Q$3226,3,FALSE)</f>
        <v>1043052.27546173</v>
      </c>
      <c r="V1747" s="1">
        <f>VLOOKUP($E1747,[1]AllProteinsNorm!$A$1:$Q$3226,7,FALSE)</f>
        <v>887344.541538149</v>
      </c>
      <c r="W1747" s="1">
        <f>VLOOKUP($E1747,[1]AllProteinsNorm!$A$1:$Q$3226,9,FALSE)</f>
        <v>1340889.3404540301</v>
      </c>
      <c r="X1747" s="1">
        <f>VLOOKUP($E1747,[1]AllProteinsNorm!$A$1:$Q$3226,12,FALSE)</f>
        <v>1084394.1509038601</v>
      </c>
      <c r="Y1747" s="29">
        <f>VLOOKUP($E1747,[1]AllProteinsNorm!$A$1:$Q$3226,14,FALSE)</f>
        <v>1258739.01646174</v>
      </c>
      <c r="Z1747" s="25">
        <f t="shared" si="213"/>
        <v>1.0075115927553489</v>
      </c>
      <c r="AA1747" s="1">
        <f t="shared" si="213"/>
        <v>0.92435796828171646</v>
      </c>
      <c r="AB1747" s="1">
        <f t="shared" si="213"/>
        <v>1.0454776556176897</v>
      </c>
      <c r="AC1747" s="1">
        <f t="shared" si="213"/>
        <v>1.0382124903631555</v>
      </c>
      <c r="AD1747" s="1">
        <f t="shared" si="213"/>
        <v>0.98444029298208957</v>
      </c>
      <c r="AE1747" s="1">
        <f t="shared" si="213"/>
        <v>0.92966377160769997</v>
      </c>
      <c r="AF1747" s="1">
        <f t="shared" si="213"/>
        <v>1.0566564919859636</v>
      </c>
      <c r="AG1747" s="1">
        <f t="shared" si="213"/>
        <v>0.89034048819169997</v>
      </c>
      <c r="AH1747" s="1">
        <f t="shared" si="213"/>
        <v>0.91338864707104706</v>
      </c>
      <c r="AI1747" s="1">
        <f t="shared" si="213"/>
        <v>0.97933809704374808</v>
      </c>
      <c r="AJ1747" s="1">
        <f t="shared" si="213"/>
        <v>0.87012671930609586</v>
      </c>
      <c r="AK1747" s="1">
        <f t="shared" si="213"/>
        <v>0.74023345999698176</v>
      </c>
      <c r="AL1747" s="1">
        <f t="shared" si="213"/>
        <v>1.118585971393711</v>
      </c>
      <c r="AM1747" s="1">
        <f t="shared" si="213"/>
        <v>0.90461460768397972</v>
      </c>
      <c r="AN1747" s="29">
        <f t="shared" si="213"/>
        <v>1.0500551857495288</v>
      </c>
      <c r="AO1747" s="1">
        <f t="shared" si="214"/>
        <v>52385.33379397729</v>
      </c>
      <c r="AP1747" s="1">
        <f t="shared" si="215"/>
        <v>70866.224069030228</v>
      </c>
      <c r="AQ1747" s="29">
        <f t="shared" si="216"/>
        <v>160820.59767511417</v>
      </c>
    </row>
    <row r="1748" spans="1:43" x14ac:dyDescent="0.2">
      <c r="A1748" s="26"/>
      <c r="E1748" s="25" t="s">
        <v>3413</v>
      </c>
      <c r="F1748" s="26" t="s">
        <v>3414</v>
      </c>
      <c r="G1748" s="1">
        <v>0.50658223198741104</v>
      </c>
      <c r="H1748" s="1">
        <v>0.79447672798986302</v>
      </c>
      <c r="I1748" s="1">
        <f>VLOOKUP(F1748,'[1]SUSMB vs SHAM all proteins sum'!$B$2:$E$3214,2,FALSE)</f>
        <v>0.27720572309923902</v>
      </c>
      <c r="J1748" s="29">
        <f>VLOOKUP(F1748,'[1]SUSMB vs SHAM all proteins sum'!$B$2:$E$3214,3,FALSE)</f>
        <v>0.676580879449171</v>
      </c>
      <c r="K1748" s="25">
        <f>VLOOKUP($E1748,[1]AllProteinsNorm!$A$1:$Q$3226,4,FALSE)</f>
        <v>417026.66787909297</v>
      </c>
      <c r="L1748" s="1">
        <f>VLOOKUP($E1748,[1]AllProteinsNorm!$A$1:$Q$3226,5,FALSE)</f>
        <v>310589.94868147402</v>
      </c>
      <c r="M1748" s="1">
        <f>VLOOKUP($E1748,[1]AllProteinsNorm!$A$1:$Q$3226,10,FALSE)</f>
        <v>642602.79392063001</v>
      </c>
      <c r="N1748" s="1">
        <f>VLOOKUP($E1748,[1]AllProteinsNorm!$A$1:$Q$3226,11,FALSE)</f>
        <v>1783969.36213695</v>
      </c>
      <c r="O1748" s="1">
        <f>VLOOKUP($E1748,[1]AllProteinsNorm!$A$1:$Q$3226,15,FALSE)</f>
        <v>687049.43661384506</v>
      </c>
      <c r="P1748" s="1">
        <f>VLOOKUP($E1748,[1]AllProteinsNorm!$A$1:$Q$3226,6,FALSE)</f>
        <v>288494.15014034399</v>
      </c>
      <c r="Q1748" s="1">
        <f>VLOOKUP($E1748,[1]AllProteinsNorm!$A$1:$Q$3226,8,FALSE)</f>
        <v>640383.35289910703</v>
      </c>
      <c r="R1748" s="1">
        <f>VLOOKUP($E1748,[1]AllProteinsNorm!$A$1:$Q$3226,13,FALSE)</f>
        <v>629148.36420802795</v>
      </c>
      <c r="S1748" s="1">
        <f>VLOOKUP($E1748,[1]AllProteinsNorm!$A$1:$Q$3226,16,FALSE)</f>
        <v>558499.90647712199</v>
      </c>
      <c r="T1748" s="1">
        <f>VLOOKUP($E1748,[1]AllProteinsNorm!$A$1:$Q$3226,17,FALSE)</f>
        <v>497418.45430504502</v>
      </c>
      <c r="U1748" s="1">
        <f>VLOOKUP($E1748,[1]AllProteinsNorm!$A$1:$Q$3226,3,FALSE)</f>
        <v>395178.20513658202</v>
      </c>
      <c r="V1748" s="1">
        <f>VLOOKUP($E1748,[1]AllProteinsNorm!$A$1:$Q$3226,7,FALSE)</f>
        <v>375400.17831447202</v>
      </c>
      <c r="W1748" s="1">
        <f>VLOOKUP($E1748,[1]AllProteinsNorm!$A$1:$Q$3226,9,FALSE)</f>
        <v>267210.55883313698</v>
      </c>
      <c r="X1748" s="1">
        <f>VLOOKUP($E1748,[1]AllProteinsNorm!$A$1:$Q$3226,12,FALSE)</f>
        <v>619132.52356677304</v>
      </c>
      <c r="Y1748" s="29">
        <f>VLOOKUP($E1748,[1]AllProteinsNorm!$A$1:$Q$3226,14,FALSE)</f>
        <v>589309.06568655104</v>
      </c>
      <c r="Z1748" s="25">
        <f t="shared" si="213"/>
        <v>0.54282843859672048</v>
      </c>
      <c r="AA1748" s="1">
        <f t="shared" si="213"/>
        <v>0.40428363429141856</v>
      </c>
      <c r="AB1748" s="1">
        <f t="shared" si="213"/>
        <v>0.83645267348456176</v>
      </c>
      <c r="AC1748" s="1">
        <f t="shared" si="213"/>
        <v>2.3221280026963398</v>
      </c>
      <c r="AD1748" s="1">
        <f t="shared" si="213"/>
        <v>0.89430725093095975</v>
      </c>
      <c r="AE1748" s="1">
        <f t="shared" si="213"/>
        <v>0.37552233736374402</v>
      </c>
      <c r="AF1748" s="1">
        <f t="shared" si="213"/>
        <v>0.83356370786901002</v>
      </c>
      <c r="AG1748" s="1">
        <f t="shared" si="213"/>
        <v>0.81893953191439595</v>
      </c>
      <c r="AH1748" s="1">
        <f t="shared" si="213"/>
        <v>0.72697900527859627</v>
      </c>
      <c r="AI1748" s="1">
        <f t="shared" si="213"/>
        <v>0.64747150164959144</v>
      </c>
      <c r="AJ1748" s="1">
        <f t="shared" si="213"/>
        <v>0.51438908967792585</v>
      </c>
      <c r="AK1748" s="1">
        <f t="shared" si="213"/>
        <v>0.48864475185662681</v>
      </c>
      <c r="AL1748" s="1">
        <f t="shared" si="213"/>
        <v>0.34781826103745128</v>
      </c>
      <c r="AM1748" s="1">
        <f t="shared" si="213"/>
        <v>0.80590227661324987</v>
      </c>
      <c r="AN1748" s="29">
        <f t="shared" si="213"/>
        <v>0.7670821667219333</v>
      </c>
      <c r="AO1748" s="1">
        <f t="shared" si="214"/>
        <v>526664.43321736809</v>
      </c>
      <c r="AP1748" s="1">
        <f t="shared" si="215"/>
        <v>128026.36938491421</v>
      </c>
      <c r="AQ1748" s="29">
        <f t="shared" si="216"/>
        <v>134158.50843064711</v>
      </c>
    </row>
    <row r="1749" spans="1:43" x14ac:dyDescent="0.2">
      <c r="A1749" s="26"/>
      <c r="E1749" s="25" t="s">
        <v>3415</v>
      </c>
      <c r="F1749" s="26" t="s">
        <v>3416</v>
      </c>
      <c r="G1749" s="1">
        <v>0.58140379037221601</v>
      </c>
      <c r="H1749" s="1">
        <v>0.74745507475514905</v>
      </c>
      <c r="I1749" s="1">
        <f>VLOOKUP(F1749,'[1]SUSMB vs SHAM all proteins sum'!$B$2:$E$3214,2,FALSE)</f>
        <v>0.95773033664085405</v>
      </c>
      <c r="J1749" s="29">
        <f>VLOOKUP(F1749,'[1]SUSMB vs SHAM all proteins sum'!$B$2:$E$3214,3,FALSE)</f>
        <v>1.0175664162851501</v>
      </c>
      <c r="K1749" s="25">
        <f>VLOOKUP($E1749,[1]AllProteinsNorm!$A$1:$Q$3226,4,FALSE)</f>
        <v>35517.3683064586</v>
      </c>
      <c r="L1749" s="1">
        <f>VLOOKUP($E1749,[1]AllProteinsNorm!$A$1:$Q$3226,5,FALSE)</f>
        <v>9976.5747261581091</v>
      </c>
      <c r="M1749" s="1">
        <f>VLOOKUP($E1749,[1]AllProteinsNorm!$A$1:$Q$3226,10,FALSE)</f>
        <v>40293.6817183741</v>
      </c>
      <c r="N1749" s="1">
        <f>VLOOKUP($E1749,[1]AllProteinsNorm!$A$1:$Q$3226,11,FALSE)</f>
        <v>23930.231475805602</v>
      </c>
      <c r="O1749" s="1">
        <f>VLOOKUP($E1749,[1]AllProteinsNorm!$A$1:$Q$3226,15,FALSE)</f>
        <v>43693.746043424202</v>
      </c>
      <c r="P1749" s="1">
        <f>VLOOKUP($E1749,[1]AllProteinsNorm!$A$1:$Q$3226,6,FALSE)</f>
        <v>35722.323582517602</v>
      </c>
      <c r="Q1749" s="1">
        <f>VLOOKUP($E1749,[1]AllProteinsNorm!$A$1:$Q$3226,8,FALSE)</f>
        <v>3732.91358769722</v>
      </c>
      <c r="R1749" s="1">
        <f>VLOOKUP($E1749,[1]AllProteinsNorm!$A$1:$Q$3226,13,FALSE)</f>
        <v>31699.628685962402</v>
      </c>
      <c r="S1749" s="1">
        <f>VLOOKUP($E1749,[1]AllProteinsNorm!$A$1:$Q$3226,16,FALSE)</f>
        <v>32788.911906691399</v>
      </c>
      <c r="T1749" s="1">
        <f>VLOOKUP($E1749,[1]AllProteinsNorm!$A$1:$Q$3226,17,FALSE)</f>
        <v>25129.394672116199</v>
      </c>
      <c r="U1749" s="1">
        <f>VLOOKUP($E1749,[1]AllProteinsNorm!$A$1:$Q$3226,3,FALSE)</f>
        <v>16294.889929663101</v>
      </c>
      <c r="V1749" s="1">
        <f>VLOOKUP($E1749,[1]AllProteinsNorm!$A$1:$Q$3226,7,FALSE)</f>
        <v>41105.119367963001</v>
      </c>
      <c r="W1749" s="1">
        <f>VLOOKUP($E1749,[1]AllProteinsNorm!$A$1:$Q$3226,9,FALSE)</f>
        <v>31959.854322955001</v>
      </c>
      <c r="X1749" s="1">
        <f>VLOOKUP($E1749,[1]AllProteinsNorm!$A$1:$Q$3226,12,FALSE)</f>
        <v>34402.984526254397</v>
      </c>
      <c r="Y1749" s="29">
        <f>VLOOKUP($E1749,[1]AllProteinsNorm!$A$1:$Q$3226,14,FALSE)</f>
        <v>22115.2034679065</v>
      </c>
      <c r="Z1749" s="25">
        <f t="shared" si="213"/>
        <v>1.1575841651108623</v>
      </c>
      <c r="AA1749" s="1">
        <f t="shared" si="213"/>
        <v>0.32515711258217872</v>
      </c>
      <c r="AB1749" s="1">
        <f t="shared" si="213"/>
        <v>1.3132540538687694</v>
      </c>
      <c r="AC1749" s="1">
        <f t="shared" si="213"/>
        <v>0.7799355173168282</v>
      </c>
      <c r="AD1749" s="1">
        <f t="shared" si="213"/>
        <v>1.4240691511213617</v>
      </c>
      <c r="AE1749" s="1">
        <f t="shared" si="213"/>
        <v>1.1642640795705912</v>
      </c>
      <c r="AF1749" s="1">
        <f t="shared" si="213"/>
        <v>0.12166334007521908</v>
      </c>
      <c r="AG1749" s="1">
        <f t="shared" si="213"/>
        <v>1.0331561699657625</v>
      </c>
      <c r="AH1749" s="1">
        <f t="shared" si="213"/>
        <v>1.0686581530168986</v>
      </c>
      <c r="AI1749" s="1">
        <f t="shared" si="213"/>
        <v>0.81901871502042756</v>
      </c>
      <c r="AJ1749" s="1">
        <f t="shared" si="213"/>
        <v>0.5310840147853072</v>
      </c>
      <c r="AK1749" s="1">
        <f t="shared" si="213"/>
        <v>1.3397004776587909</v>
      </c>
      <c r="AL1749" s="1">
        <f t="shared" si="213"/>
        <v>1.0416374592927014</v>
      </c>
      <c r="AM1749" s="1">
        <f t="shared" si="213"/>
        <v>1.1212641031431463</v>
      </c>
      <c r="AN1749" s="29">
        <f t="shared" si="213"/>
        <v>0.72078001730770591</v>
      </c>
      <c r="AO1749" s="1">
        <f t="shared" si="214"/>
        <v>12323.731258628579</v>
      </c>
      <c r="AP1749" s="1">
        <f t="shared" si="215"/>
        <v>11571.585517470658</v>
      </c>
      <c r="AQ1749" s="29">
        <f t="shared" si="216"/>
        <v>8867.3890698081523</v>
      </c>
    </row>
    <row r="1750" spans="1:43" x14ac:dyDescent="0.2">
      <c r="A1750" s="26"/>
      <c r="E1750" s="25" t="s">
        <v>3417</v>
      </c>
      <c r="F1750" s="26" t="s">
        <v>3418</v>
      </c>
      <c r="G1750" s="1">
        <v>0.80542659227926405</v>
      </c>
      <c r="H1750" s="1">
        <v>1.01960936839787</v>
      </c>
      <c r="I1750" s="1">
        <f>VLOOKUP(F1750,'[1]SUSMB vs SHAM all proteins sum'!$B$2:$E$3214,2,FALSE)</f>
        <v>0.58018847396830397</v>
      </c>
      <c r="J1750" s="29">
        <f>VLOOKUP(F1750,'[1]SUSMB vs SHAM all proteins sum'!$B$2:$E$3214,3,FALSE)</f>
        <v>1.0397198691656799</v>
      </c>
      <c r="K1750" s="25">
        <f>VLOOKUP($E1750,[1]AllProteinsNorm!$A$1:$Q$3226,4,FALSE)</f>
        <v>4327920.7270139204</v>
      </c>
      <c r="L1750" s="1">
        <f>VLOOKUP($E1750,[1]AllProteinsNorm!$A$1:$Q$3226,5,FALSE)</f>
        <v>5278795.74128001</v>
      </c>
      <c r="M1750" s="1">
        <f>VLOOKUP($E1750,[1]AllProteinsNorm!$A$1:$Q$3226,10,FALSE)</f>
        <v>4384697.4410837004</v>
      </c>
      <c r="N1750" s="1">
        <f>VLOOKUP($E1750,[1]AllProteinsNorm!$A$1:$Q$3226,11,FALSE)</f>
        <v>4238345.0714795301</v>
      </c>
      <c r="O1750" s="1">
        <f>VLOOKUP($E1750,[1]AllProteinsNorm!$A$1:$Q$3226,15,FALSE)</f>
        <v>3938235.1642498001</v>
      </c>
      <c r="P1750" s="1">
        <f>VLOOKUP($E1750,[1]AllProteinsNorm!$A$1:$Q$3226,6,FALSE)</f>
        <v>5060463.5751609001</v>
      </c>
      <c r="Q1750" s="1">
        <f>VLOOKUP($E1750,[1]AllProteinsNorm!$A$1:$Q$3226,8,FALSE)</f>
        <v>4828491.9713017</v>
      </c>
      <c r="R1750" s="1">
        <f>VLOOKUP($E1750,[1]AllProteinsNorm!$A$1:$Q$3226,13,FALSE)</f>
        <v>3766014.4656887599</v>
      </c>
      <c r="S1750" s="1">
        <f>VLOOKUP($E1750,[1]AllProteinsNorm!$A$1:$Q$3226,16,FALSE)</f>
        <v>4929218.5557555798</v>
      </c>
      <c r="T1750" s="1">
        <f>VLOOKUP($E1750,[1]AllProteinsNorm!$A$1:$Q$3226,17,FALSE)</f>
        <v>4062178.0478873402</v>
      </c>
      <c r="U1750" s="1">
        <f>VLOOKUP($E1750,[1]AllProteinsNorm!$A$1:$Q$3226,3,FALSE)</f>
        <v>4503687.3778843097</v>
      </c>
      <c r="V1750" s="1">
        <f>VLOOKUP($E1750,[1]AllProteinsNorm!$A$1:$Q$3226,7,FALSE)</f>
        <v>4825538.4954256499</v>
      </c>
      <c r="W1750" s="1">
        <f>VLOOKUP($E1750,[1]AllProteinsNorm!$A$1:$Q$3226,9,FALSE)</f>
        <v>5226033.0042575002</v>
      </c>
      <c r="X1750" s="1">
        <f>VLOOKUP($E1750,[1]AllProteinsNorm!$A$1:$Q$3226,12,FALSE)</f>
        <v>3925276.9576074001</v>
      </c>
      <c r="Y1750" s="29">
        <f>VLOOKUP($E1750,[1]AllProteinsNorm!$A$1:$Q$3226,14,FALSE)</f>
        <v>4556978.5834870003</v>
      </c>
      <c r="Z1750" s="25">
        <f t="shared" si="213"/>
        <v>0.97616426156653469</v>
      </c>
      <c r="AA1750" s="1">
        <f t="shared" si="213"/>
        <v>1.190634503673661</v>
      </c>
      <c r="AB1750" s="1">
        <f t="shared" si="213"/>
        <v>0.98897027227235945</v>
      </c>
      <c r="AC1750" s="1">
        <f t="shared" si="213"/>
        <v>0.95596043641482109</v>
      </c>
      <c r="AD1750" s="1">
        <f t="shared" si="213"/>
        <v>0.88827052607262358</v>
      </c>
      <c r="AE1750" s="1">
        <f t="shared" si="213"/>
        <v>1.1413895957469551</v>
      </c>
      <c r="AF1750" s="1">
        <f t="shared" si="213"/>
        <v>1.0890683071493572</v>
      </c>
      <c r="AG1750" s="1">
        <f t="shared" si="213"/>
        <v>0.84942607820924898</v>
      </c>
      <c r="AH1750" s="1">
        <f t="shared" si="213"/>
        <v>1.1117872288060811</v>
      </c>
      <c r="AI1750" s="1">
        <f t="shared" si="213"/>
        <v>0.91622589335263915</v>
      </c>
      <c r="AJ1750" s="1">
        <f t="shared" si="213"/>
        <v>1.0158085004002015</v>
      </c>
      <c r="AK1750" s="1">
        <f t="shared" si="213"/>
        <v>1.0884021494770126</v>
      </c>
      <c r="AL1750" s="1">
        <f t="shared" si="213"/>
        <v>1.1787338471061033</v>
      </c>
      <c r="AM1750" s="1">
        <f t="shared" si="213"/>
        <v>0.8853477973499484</v>
      </c>
      <c r="AN1750" s="29">
        <f t="shared" si="213"/>
        <v>1.0278283532686787</v>
      </c>
      <c r="AO1750" s="1">
        <f t="shared" si="214"/>
        <v>449761.31840962602</v>
      </c>
      <c r="AP1750" s="1">
        <f t="shared" si="215"/>
        <v>516215.68205214618</v>
      </c>
      <c r="AQ1750" s="29">
        <f t="shared" si="216"/>
        <v>426352.34640145715</v>
      </c>
    </row>
    <row r="1751" spans="1:43" x14ac:dyDescent="0.2">
      <c r="A1751" s="26"/>
      <c r="E1751" s="25" t="s">
        <v>3419</v>
      </c>
      <c r="F1751" s="26" t="s">
        <v>3420</v>
      </c>
      <c r="G1751" s="1">
        <v>0.68828326520841299</v>
      </c>
      <c r="H1751" s="1">
        <v>0.97300976122709604</v>
      </c>
      <c r="I1751" s="1">
        <f>VLOOKUP(F1751,'[1]SUSMB vs SHAM all proteins sum'!$B$2:$E$3214,2,FALSE)</f>
        <v>7.33786487173506E-2</v>
      </c>
      <c r="J1751" s="29">
        <f>VLOOKUP(F1751,'[1]SUSMB vs SHAM all proteins sum'!$B$2:$E$3214,3,FALSE)</f>
        <v>0.87134536501684001</v>
      </c>
      <c r="K1751" s="25">
        <f>VLOOKUP($E1751,[1]AllProteinsNorm!$A$1:$Q$3226,4,FALSE)</f>
        <v>492088.93649019999</v>
      </c>
      <c r="L1751" s="1">
        <f>VLOOKUP($E1751,[1]AllProteinsNorm!$A$1:$Q$3226,5,FALSE)</f>
        <v>457480.60012493603</v>
      </c>
      <c r="M1751" s="1">
        <f>VLOOKUP($E1751,[1]AllProteinsNorm!$A$1:$Q$3226,10,FALSE)</f>
        <v>525809.92958461097</v>
      </c>
      <c r="N1751" s="1">
        <f>VLOOKUP($E1751,[1]AllProteinsNorm!$A$1:$Q$3226,11,FALSE)</f>
        <v>527977.11022719496</v>
      </c>
      <c r="O1751" s="1">
        <f>VLOOKUP($E1751,[1]AllProteinsNorm!$A$1:$Q$3226,15,FALSE)</f>
        <v>546298.05505979701</v>
      </c>
      <c r="P1751" s="1">
        <f>VLOOKUP($E1751,[1]AllProteinsNorm!$A$1:$Q$3226,6,FALSE)</f>
        <v>507519.90832464001</v>
      </c>
      <c r="Q1751" s="1">
        <f>VLOOKUP($E1751,[1]AllProteinsNorm!$A$1:$Q$3226,8,FALSE)</f>
        <v>564912.32558079099</v>
      </c>
      <c r="R1751" s="1">
        <f>VLOOKUP($E1751,[1]AllProteinsNorm!$A$1:$Q$3226,13,FALSE)</f>
        <v>539324.51244692202</v>
      </c>
      <c r="S1751" s="1">
        <f>VLOOKUP($E1751,[1]AllProteinsNorm!$A$1:$Q$3226,16,FALSE)</f>
        <v>474340.049075799</v>
      </c>
      <c r="T1751" s="1">
        <f>VLOOKUP($E1751,[1]AllProteinsNorm!$A$1:$Q$3226,17,FALSE)</f>
        <v>405977.26541561598</v>
      </c>
      <c r="U1751" s="1">
        <f>VLOOKUP($E1751,[1]AllProteinsNorm!$A$1:$Q$3226,3,FALSE)</f>
        <v>379330.80058829801</v>
      </c>
      <c r="V1751" s="1">
        <f>VLOOKUP($E1751,[1]AllProteinsNorm!$A$1:$Q$3226,7,FALSE)</f>
        <v>536660.98801543901</v>
      </c>
      <c r="W1751" s="1">
        <f>VLOOKUP($E1751,[1]AllProteinsNorm!$A$1:$Q$3226,9,FALSE)</f>
        <v>424328.37989293598</v>
      </c>
      <c r="X1751" s="1">
        <f>VLOOKUP($E1751,[1]AllProteinsNorm!$A$1:$Q$3226,12,FALSE)</f>
        <v>420511.94726011599</v>
      </c>
      <c r="Y1751" s="29">
        <f>VLOOKUP($E1751,[1]AllProteinsNorm!$A$1:$Q$3226,14,FALSE)</f>
        <v>472109.66398786101</v>
      </c>
      <c r="Z1751" s="25">
        <f t="shared" si="213"/>
        <v>0.96501096739376047</v>
      </c>
      <c r="AA1751" s="1">
        <f t="shared" si="213"/>
        <v>0.89714229228405873</v>
      </c>
      <c r="AB1751" s="1">
        <f t="shared" si="213"/>
        <v>1.0311395180570082</v>
      </c>
      <c r="AC1751" s="1">
        <f t="shared" si="213"/>
        <v>1.0353894674733342</v>
      </c>
      <c r="AD1751" s="1">
        <f t="shared" si="213"/>
        <v>1.0713177547918382</v>
      </c>
      <c r="AE1751" s="1">
        <f t="shared" si="213"/>
        <v>0.99527187340800372</v>
      </c>
      <c r="AF1751" s="1">
        <f t="shared" si="213"/>
        <v>1.1078212684268198</v>
      </c>
      <c r="AG1751" s="1">
        <f t="shared" si="213"/>
        <v>1.0576422896391156</v>
      </c>
      <c r="AH1751" s="1">
        <f t="shared" si="213"/>
        <v>0.9302045132269634</v>
      </c>
      <c r="AI1751" s="1">
        <f t="shared" si="213"/>
        <v>0.7961416820969297</v>
      </c>
      <c r="AJ1751" s="1">
        <f t="shared" si="213"/>
        <v>0.74388663449509029</v>
      </c>
      <c r="AK1751" s="1">
        <f t="shared" si="213"/>
        <v>1.0524189852774384</v>
      </c>
      <c r="AL1751" s="1">
        <f t="shared" si="213"/>
        <v>0.83212913359466301</v>
      </c>
      <c r="AM1751" s="1">
        <f t="shared" si="213"/>
        <v>0.82464491870200796</v>
      </c>
      <c r="AN1751" s="29">
        <f t="shared" si="213"/>
        <v>0.92583061673840761</v>
      </c>
      <c r="AO1751" s="1">
        <f t="shared" si="214"/>
        <v>31526.968995201867</v>
      </c>
      <c r="AP1751" s="1">
        <f t="shared" si="215"/>
        <v>55322.183453949299</v>
      </c>
      <c r="AQ1751" s="29">
        <f t="shared" si="216"/>
        <v>53783.790473737085</v>
      </c>
    </row>
    <row r="1752" spans="1:43" x14ac:dyDescent="0.2">
      <c r="A1752" s="26"/>
      <c r="E1752" s="25" t="s">
        <v>3421</v>
      </c>
      <c r="F1752" s="26" t="s">
        <v>3422</v>
      </c>
      <c r="G1752" s="1">
        <v>0.14648108104396801</v>
      </c>
      <c r="H1752" s="1">
        <v>1.21112895397182</v>
      </c>
      <c r="I1752" s="1">
        <f>VLOOKUP(F1752,'[1]SUSMB vs SHAM all proteins sum'!$B$2:$E$3214,2,FALSE)</f>
        <v>6.0581982722785498E-2</v>
      </c>
      <c r="J1752" s="29">
        <f>VLOOKUP(F1752,'[1]SUSMB vs SHAM all proteins sum'!$B$2:$E$3214,3,FALSE)</f>
        <v>1.3110715260710899</v>
      </c>
      <c r="K1752" s="25">
        <f>VLOOKUP($E1752,[1]AllProteinsNorm!$A$1:$Q$3226,4,FALSE)</f>
        <v>67992.906736823104</v>
      </c>
      <c r="L1752" s="1">
        <f>VLOOKUP($E1752,[1]AllProteinsNorm!$A$1:$Q$3226,5,FALSE)</f>
        <v>114607.017087146</v>
      </c>
      <c r="M1752" s="1">
        <f>VLOOKUP($E1752,[1]AllProteinsNorm!$A$1:$Q$3226,10,FALSE)</f>
        <v>116029.833577892</v>
      </c>
      <c r="N1752" s="1">
        <f>VLOOKUP($E1752,[1]AllProteinsNorm!$A$1:$Q$3226,11,FALSE)</f>
        <v>107962.450503766</v>
      </c>
      <c r="O1752" s="1">
        <f>VLOOKUP($E1752,[1]AllProteinsNorm!$A$1:$Q$3226,15,FALSE)</f>
        <v>124650.35093727001</v>
      </c>
      <c r="P1752" s="1">
        <f>VLOOKUP($E1752,[1]AllProteinsNorm!$A$1:$Q$3226,6,FALSE)</f>
        <v>128594.223167631</v>
      </c>
      <c r="Q1752" s="1">
        <f>VLOOKUP($E1752,[1]AllProteinsNorm!$A$1:$Q$3226,8,FALSE)</f>
        <v>128355.158725257</v>
      </c>
      <c r="R1752" s="1">
        <f>VLOOKUP($E1752,[1]AllProteinsNorm!$A$1:$Q$3226,13,FALSE)</f>
        <v>105306.265089582</v>
      </c>
      <c r="S1752" s="1">
        <f>VLOOKUP($E1752,[1]AllProteinsNorm!$A$1:$Q$3226,16,FALSE)</f>
        <v>128504.11011552199</v>
      </c>
      <c r="T1752" s="1">
        <f>VLOOKUP($E1752,[1]AllProteinsNorm!$A$1:$Q$3226,17,FALSE)</f>
        <v>141956.94468784801</v>
      </c>
      <c r="U1752" s="1">
        <f>VLOOKUP($E1752,[1]AllProteinsNorm!$A$1:$Q$3226,3,FALSE)</f>
        <v>169254.12229390899</v>
      </c>
      <c r="V1752" s="1">
        <f>VLOOKUP($E1752,[1]AllProteinsNorm!$A$1:$Q$3226,7,FALSE)</f>
        <v>135633.92729427799</v>
      </c>
      <c r="W1752" s="1">
        <f>VLOOKUP($E1752,[1]AllProteinsNorm!$A$1:$Q$3226,9,FALSE)</f>
        <v>129826.22049186801</v>
      </c>
      <c r="X1752" s="1">
        <f>VLOOKUP($E1752,[1]AllProteinsNorm!$A$1:$Q$3226,12,FALSE)</f>
        <v>117423.118871643</v>
      </c>
      <c r="Y1752" s="29">
        <f>VLOOKUP($E1752,[1]AllProteinsNorm!$A$1:$Q$3226,14,FALSE)</f>
        <v>134684.93939904799</v>
      </c>
      <c r="Z1752" s="25">
        <f t="shared" si="213"/>
        <v>0.63994220347216635</v>
      </c>
      <c r="AA1752" s="1">
        <f t="shared" si="213"/>
        <v>1.0786693872641935</v>
      </c>
      <c r="AB1752" s="1">
        <f t="shared" si="213"/>
        <v>1.0920607888665523</v>
      </c>
      <c r="AC1752" s="1">
        <f t="shared" si="213"/>
        <v>1.0161314140467184</v>
      </c>
      <c r="AD1752" s="1">
        <f t="shared" si="213"/>
        <v>1.17319620635037</v>
      </c>
      <c r="AE1752" s="1">
        <f t="shared" si="213"/>
        <v>1.2103155237385625</v>
      </c>
      <c r="AF1752" s="1">
        <f t="shared" si="213"/>
        <v>1.2080654739412089</v>
      </c>
      <c r="AG1752" s="1">
        <f t="shared" si="213"/>
        <v>0.99113167174473249</v>
      </c>
      <c r="AH1752" s="1">
        <f t="shared" si="213"/>
        <v>1.2094673890154588</v>
      </c>
      <c r="AI1752" s="1">
        <f t="shared" si="213"/>
        <v>1.3360840761425945</v>
      </c>
      <c r="AJ1752" s="1">
        <f t="shared" si="213"/>
        <v>1.5930022875290952</v>
      </c>
      <c r="AK1752" s="1">
        <f t="shared" si="213"/>
        <v>1.2765724906312397</v>
      </c>
      <c r="AL1752" s="1">
        <f t="shared" si="213"/>
        <v>1.2219109550884191</v>
      </c>
      <c r="AM1752" s="1">
        <f t="shared" si="213"/>
        <v>1.1051742458981739</v>
      </c>
      <c r="AN1752" s="29">
        <f t="shared" si="213"/>
        <v>1.2676407147462558</v>
      </c>
      <c r="AO1752" s="1">
        <f t="shared" si="214"/>
        <v>19852.432871675508</v>
      </c>
      <c r="AP1752" s="1">
        <f t="shared" si="215"/>
        <v>11831.534038579643</v>
      </c>
      <c r="AQ1752" s="29">
        <f t="shared" si="216"/>
        <v>17213.99010221264</v>
      </c>
    </row>
    <row r="1753" spans="1:43" x14ac:dyDescent="0.2">
      <c r="A1753" s="26"/>
      <c r="E1753" s="25" t="s">
        <v>3423</v>
      </c>
      <c r="F1753" s="26" t="s">
        <v>3424</v>
      </c>
      <c r="G1753" s="1">
        <v>0.72904152734016403</v>
      </c>
      <c r="H1753" s="1">
        <v>1.04888239855725</v>
      </c>
      <c r="I1753" s="1">
        <f>VLOOKUP(F1753,'[1]SUSMB vs SHAM all proteins sum'!$B$2:$E$3214,2,FALSE)</f>
        <v>0.98121948782319701</v>
      </c>
      <c r="J1753" s="29">
        <f>VLOOKUP(F1753,'[1]SUSMB vs SHAM all proteins sum'!$B$2:$E$3214,3,FALSE)</f>
        <v>0.99682483782683895</v>
      </c>
      <c r="K1753" s="25">
        <f>VLOOKUP($E1753,[1]AllProteinsNorm!$A$1:$Q$3226,4,FALSE)</f>
        <v>599189.94998281496</v>
      </c>
      <c r="L1753" s="1">
        <f>VLOOKUP($E1753,[1]AllProteinsNorm!$A$1:$Q$3226,5,FALSE)</f>
        <v>1090545.4849179401</v>
      </c>
      <c r="M1753" s="1">
        <f>VLOOKUP($E1753,[1]AllProteinsNorm!$A$1:$Q$3226,10,FALSE)</f>
        <v>893250.14904631395</v>
      </c>
      <c r="N1753" s="1">
        <f>VLOOKUP($E1753,[1]AllProteinsNorm!$A$1:$Q$3226,11,FALSE)</f>
        <v>825508.72348877997</v>
      </c>
      <c r="O1753" s="1">
        <f>VLOOKUP($E1753,[1]AllProteinsNorm!$A$1:$Q$3226,15,FALSE)</f>
        <v>1105453.68840286</v>
      </c>
      <c r="P1753" s="1">
        <f>VLOOKUP($E1753,[1]AllProteinsNorm!$A$1:$Q$3226,6,FALSE)</f>
        <v>843961.17334547499</v>
      </c>
      <c r="Q1753" s="1">
        <f>VLOOKUP($E1753,[1]AllProteinsNorm!$A$1:$Q$3226,8,FALSE)</f>
        <v>1090811.8566400199</v>
      </c>
      <c r="R1753" s="1">
        <f>VLOOKUP($E1753,[1]AllProteinsNorm!$A$1:$Q$3226,13,FALSE)</f>
        <v>1014889.86602113</v>
      </c>
      <c r="S1753" s="1">
        <f>VLOOKUP($E1753,[1]AllProteinsNorm!$A$1:$Q$3226,16,FALSE)</f>
        <v>989443.49303783802</v>
      </c>
      <c r="T1753" s="1">
        <f>VLOOKUP($E1753,[1]AllProteinsNorm!$A$1:$Q$3226,17,FALSE)</f>
        <v>731468.08100750402</v>
      </c>
      <c r="U1753" s="1">
        <f>VLOOKUP($E1753,[1]AllProteinsNorm!$A$1:$Q$3226,3,FALSE)</f>
        <v>722836.06943437899</v>
      </c>
      <c r="V1753" s="1">
        <f>VLOOKUP($E1753,[1]AllProteinsNorm!$A$1:$Q$3226,7,FALSE)</f>
        <v>990643.10418199003</v>
      </c>
      <c r="W1753" s="1">
        <f>VLOOKUP($E1753,[1]AllProteinsNorm!$A$1:$Q$3226,9,FALSE)</f>
        <v>954353.49232530105</v>
      </c>
      <c r="X1753" s="1">
        <f>VLOOKUP($E1753,[1]AllProteinsNorm!$A$1:$Q$3226,12,FALSE)</f>
        <v>769451.721831806</v>
      </c>
      <c r="Y1753" s="29">
        <f>VLOOKUP($E1753,[1]AllProteinsNorm!$A$1:$Q$3226,14,FALSE)</f>
        <v>996988.60875122796</v>
      </c>
      <c r="Z1753" s="25">
        <f t="shared" si="213"/>
        <v>0.66370940752440277</v>
      </c>
      <c r="AA1753" s="1">
        <f t="shared" si="213"/>
        <v>1.2079730270743987</v>
      </c>
      <c r="AB1753" s="1">
        <f t="shared" si="213"/>
        <v>0.98943336284531624</v>
      </c>
      <c r="AC1753" s="1">
        <f t="shared" si="213"/>
        <v>0.91439768939495414</v>
      </c>
      <c r="AD1753" s="1">
        <f t="shared" si="213"/>
        <v>1.2244865131609279</v>
      </c>
      <c r="AE1753" s="1">
        <f t="shared" si="213"/>
        <v>0.93483705851673604</v>
      </c>
      <c r="AF1753" s="1">
        <f t="shared" si="213"/>
        <v>1.208268081118359</v>
      </c>
      <c r="AG1753" s="1">
        <f t="shared" si="213"/>
        <v>1.1241709773315183</v>
      </c>
      <c r="AH1753" s="1">
        <f t="shared" si="213"/>
        <v>1.0959845948047919</v>
      </c>
      <c r="AI1753" s="1">
        <f t="shared" si="213"/>
        <v>0.81023095711539583</v>
      </c>
      <c r="AJ1753" s="1">
        <f t="shared" si="213"/>
        <v>0.8006694694984775</v>
      </c>
      <c r="AK1753" s="1">
        <f t="shared" si="213"/>
        <v>1.0973133774416963</v>
      </c>
      <c r="AL1753" s="1">
        <f t="shared" si="213"/>
        <v>1.0571161798996074</v>
      </c>
      <c r="AM1753" s="1">
        <f t="shared" si="213"/>
        <v>0.85230459294296645</v>
      </c>
      <c r="AN1753" s="29">
        <f t="shared" si="213"/>
        <v>1.1043421520034411</v>
      </c>
      <c r="AO1753" s="1">
        <f t="shared" si="214"/>
        <v>186848.1134712777</v>
      </c>
      <c r="AP1753" s="1">
        <f t="shared" si="215"/>
        <v>129099.3510758139</v>
      </c>
      <c r="AQ1753" s="29">
        <f t="shared" si="216"/>
        <v>116741.73899696219</v>
      </c>
    </row>
    <row r="1754" spans="1:43" x14ac:dyDescent="0.2">
      <c r="A1754" s="26"/>
      <c r="E1754" s="25" t="s">
        <v>3425</v>
      </c>
      <c r="F1754" s="26" t="s">
        <v>3426</v>
      </c>
      <c r="G1754" s="1">
        <v>0.44753873357769203</v>
      </c>
      <c r="H1754" s="1">
        <v>0.74842107046138395</v>
      </c>
      <c r="I1754" s="1">
        <f>VLOOKUP(F1754,'[1]SUSMB vs SHAM all proteins sum'!$B$2:$E$3214,2,FALSE)</f>
        <v>0.49679334103964501</v>
      </c>
      <c r="J1754" s="29">
        <f>VLOOKUP(F1754,'[1]SUSMB vs SHAM all proteins sum'!$B$2:$E$3214,3,FALSE)</f>
        <v>0.834214814746573</v>
      </c>
      <c r="K1754" s="25">
        <f>VLOOKUP($E1754,[1]AllProteinsNorm!$A$1:$Q$3226,4,FALSE)</f>
        <v>56184.453853930499</v>
      </c>
      <c r="L1754" s="1">
        <f>VLOOKUP($E1754,[1]AllProteinsNorm!$A$1:$Q$3226,5,FALSE)</f>
        <v>58354.297917286101</v>
      </c>
      <c r="M1754" s="1">
        <f>VLOOKUP($E1754,[1]AllProteinsNorm!$A$1:$Q$3226,10,FALSE)</f>
        <v>138022.912742933</v>
      </c>
      <c r="N1754" s="1">
        <f>VLOOKUP($E1754,[1]AllProteinsNorm!$A$1:$Q$3226,11,FALSE)</f>
        <v>82849.217481080006</v>
      </c>
      <c r="O1754" s="1">
        <f>VLOOKUP($E1754,[1]AllProteinsNorm!$A$1:$Q$3226,15,FALSE)</f>
        <v>99283.416619714393</v>
      </c>
      <c r="P1754" s="1">
        <f>VLOOKUP($E1754,[1]AllProteinsNorm!$A$1:$Q$3226,6,FALSE)</f>
        <v>18605.070139667299</v>
      </c>
      <c r="Q1754" s="1">
        <f>VLOOKUP($E1754,[1]AllProteinsNorm!$A$1:$Q$3226,8,FALSE)</f>
        <v>68723.037133109799</v>
      </c>
      <c r="R1754" s="1">
        <f>VLOOKUP($E1754,[1]AllProteinsNorm!$A$1:$Q$3226,13,FALSE)</f>
        <v>88400.649398195907</v>
      </c>
      <c r="S1754" s="1">
        <f>VLOOKUP($E1754,[1]AllProteinsNorm!$A$1:$Q$3226,16,FALSE)</f>
        <v>124104.96404069899</v>
      </c>
      <c r="T1754" s="1">
        <f>VLOOKUP($E1754,[1]AllProteinsNorm!$A$1:$Q$3226,17,FALSE)</f>
        <v>62309.905048353197</v>
      </c>
      <c r="U1754" s="1">
        <f>VLOOKUP($E1754,[1]AllProteinsNorm!$A$1:$Q$3226,3,FALSE)</f>
        <v>69536.001020769603</v>
      </c>
      <c r="V1754" s="1">
        <f>VLOOKUP($E1754,[1]AllProteinsNorm!$A$1:$Q$3226,7,FALSE)</f>
        <v>47581.946844111</v>
      </c>
      <c r="W1754" s="1">
        <f>VLOOKUP($E1754,[1]AllProteinsNorm!$A$1:$Q$3226,9,FALSE)</f>
        <v>88270.991511506698</v>
      </c>
      <c r="X1754" s="1">
        <f>VLOOKUP($E1754,[1]AllProteinsNorm!$A$1:$Q$3226,12,FALSE)</f>
        <v>119995.603785225</v>
      </c>
      <c r="Y1754" s="29">
        <f>VLOOKUP($E1754,[1]AllProteinsNorm!$A$1:$Q$3226,14,FALSE)</f>
        <v>42910.103015173598</v>
      </c>
      <c r="Z1754" s="25">
        <f t="shared" si="213"/>
        <v>0.64625248172048344</v>
      </c>
      <c r="AA1754" s="1">
        <f t="shared" si="213"/>
        <v>0.67121075780403594</v>
      </c>
      <c r="AB1754" s="1">
        <f t="shared" si="213"/>
        <v>1.5875859561847494</v>
      </c>
      <c r="AC1754" s="1">
        <f t="shared" si="213"/>
        <v>0.95295955968436286</v>
      </c>
      <c r="AD1754" s="1">
        <f t="shared" si="213"/>
        <v>1.1419912446063676</v>
      </c>
      <c r="AE1754" s="1">
        <f t="shared" si="213"/>
        <v>0.21400177318805635</v>
      </c>
      <c r="AF1754" s="1">
        <f t="shared" si="213"/>
        <v>0.79047548302428117</v>
      </c>
      <c r="AG1754" s="1">
        <f t="shared" si="213"/>
        <v>1.0168139964092555</v>
      </c>
      <c r="AH1754" s="1">
        <f t="shared" si="213"/>
        <v>1.4274970299372645</v>
      </c>
      <c r="AI1754" s="1">
        <f t="shared" si="213"/>
        <v>0.71670948120195899</v>
      </c>
      <c r="AJ1754" s="1">
        <f t="shared" si="213"/>
        <v>0.79982646704052118</v>
      </c>
      <c r="AK1754" s="1">
        <f t="shared" si="213"/>
        <v>0.54730355327548819</v>
      </c>
      <c r="AL1754" s="1">
        <f t="shared" si="213"/>
        <v>1.0153226277956995</v>
      </c>
      <c r="AM1754" s="1">
        <f t="shared" si="213"/>
        <v>1.3802297863989026</v>
      </c>
      <c r="AN1754" s="29">
        <f t="shared" si="213"/>
        <v>0.49356643452533222</v>
      </c>
      <c r="AO1754" s="1">
        <f t="shared" si="214"/>
        <v>30138.36221685107</v>
      </c>
      <c r="AP1754" s="1">
        <f t="shared" si="215"/>
        <v>34463.442987252536</v>
      </c>
      <c r="AQ1754" s="29">
        <f t="shared" si="216"/>
        <v>28295.220917736271</v>
      </c>
    </row>
    <row r="1755" spans="1:43" x14ac:dyDescent="0.2">
      <c r="A1755" s="26"/>
      <c r="E1755" s="25" t="s">
        <v>3427</v>
      </c>
      <c r="F1755" s="26" t="s">
        <v>3428</v>
      </c>
      <c r="G1755" s="1">
        <v>0.188134151495887</v>
      </c>
      <c r="H1755" s="43">
        <v>0.44692491897720099</v>
      </c>
      <c r="I1755" s="1">
        <f>VLOOKUP(F1755,'[1]SUSMB vs SHAM all proteins sum'!$B$2:$E$3214,2,FALSE)</f>
        <v>2.2796563785885599E-2</v>
      </c>
      <c r="J1755" s="29">
        <f>VLOOKUP(F1755,'[1]SUSMB vs SHAM all proteins sum'!$B$2:$E$3214,3,FALSE)</f>
        <v>0.85176446781744497</v>
      </c>
      <c r="K1755" s="25">
        <f>VLOOKUP($E1755,[1]AllProteinsNorm!$A$1:$Q$3226,4,FALSE)</f>
        <v>118230.931970985</v>
      </c>
      <c r="L1755" s="1">
        <f>VLOOKUP($E1755,[1]AllProteinsNorm!$A$1:$Q$3226,5,FALSE)</f>
        <v>134395.40888873799</v>
      </c>
      <c r="M1755" s="1">
        <f>VLOOKUP($E1755,[1]AllProteinsNorm!$A$1:$Q$3226,10,FALSE)</f>
        <v>108585.336805752</v>
      </c>
      <c r="N1755" s="1">
        <f>VLOOKUP($E1755,[1]AllProteinsNorm!$A$1:$Q$3226,11,FALSE)</f>
        <v>130722.005909046</v>
      </c>
      <c r="O1755" s="1">
        <f>VLOOKUP($E1755,[1]AllProteinsNorm!$A$1:$Q$3226,15,FALSE)</f>
        <v>140053.145081328</v>
      </c>
      <c r="P1755" s="1">
        <f>VLOOKUP($E1755,[1]AllProteinsNorm!$A$1:$Q$3226,6,FALSE)</f>
        <v>103715.045407987</v>
      </c>
      <c r="Q1755" s="1">
        <f>VLOOKUP($E1755,[1]AllProteinsNorm!$A$1:$Q$3226,8,FALSE)</f>
        <v>6252.0857656471799</v>
      </c>
      <c r="R1755" s="1">
        <f>VLOOKUP($E1755,[1]AllProteinsNorm!$A$1:$Q$3226,13,FALSE)</f>
        <v>130997.90920401701</v>
      </c>
      <c r="S1755" s="1">
        <f>VLOOKUP($E1755,[1]AllProteinsNorm!$A$1:$Q$3226,16,FALSE)</f>
        <v>92715.644589273506</v>
      </c>
      <c r="T1755" s="1">
        <f>VLOOKUP($E1755,[1]AllProteinsNorm!$A$1:$Q$3226,17,FALSE)</f>
        <v>71518.282017812802</v>
      </c>
      <c r="U1755" s="1">
        <f>VLOOKUP($E1755,[1]AllProteinsNorm!$A$1:$Q$3226,3,FALSE)</f>
        <v>97873.834008722799</v>
      </c>
      <c r="V1755" s="1">
        <f>VLOOKUP($E1755,[1]AllProteinsNorm!$A$1:$Q$3226,7,FALSE)</f>
        <v>119506.27218811199</v>
      </c>
      <c r="W1755" s="1">
        <f>VLOOKUP($E1755,[1]AllProteinsNorm!$A$1:$Q$3226,9,FALSE)</f>
        <v>103981.157132286</v>
      </c>
      <c r="X1755" s="1">
        <f>VLOOKUP($E1755,[1]AllProteinsNorm!$A$1:$Q$3226,12,FALSE)</f>
        <v>110547.071202565</v>
      </c>
      <c r="Y1755" s="29">
        <f>VLOOKUP($E1755,[1]AllProteinsNorm!$A$1:$Q$3226,14,FALSE)</f>
        <v>105333.546239776</v>
      </c>
      <c r="Z1755" s="25">
        <f t="shared" si="213"/>
        <v>0.9353907914698657</v>
      </c>
      <c r="AA1755" s="1">
        <f t="shared" si="213"/>
        <v>1.0632769766308181</v>
      </c>
      <c r="AB1755" s="1">
        <f t="shared" si="213"/>
        <v>0.8590791127458971</v>
      </c>
      <c r="AC1755" s="1">
        <f t="shared" si="213"/>
        <v>1.0342146385160758</v>
      </c>
      <c r="AD1755" s="1">
        <f t="shared" si="213"/>
        <v>1.1080384806373433</v>
      </c>
      <c r="AE1755" s="1">
        <f t="shared" si="213"/>
        <v>0.82054752334455261</v>
      </c>
      <c r="AF1755" s="1">
        <f t="shared" si="213"/>
        <v>4.9463734702703585E-2</v>
      </c>
      <c r="AG1755" s="1">
        <f t="shared" si="213"/>
        <v>1.0363974632401118</v>
      </c>
      <c r="AH1755" s="1">
        <f t="shared" si="213"/>
        <v>0.73352513363662364</v>
      </c>
      <c r="AI1755" s="1">
        <f t="shared" si="213"/>
        <v>0.56582098530378055</v>
      </c>
      <c r="AJ1755" s="1">
        <f t="shared" si="213"/>
        <v>0.77433444472954671</v>
      </c>
      <c r="AK1755" s="1">
        <f t="shared" si="213"/>
        <v>0.94548071865900885</v>
      </c>
      <c r="AL1755" s="1">
        <f t="shared" si="213"/>
        <v>0.82265288149628013</v>
      </c>
      <c r="AM1755" s="1">
        <f t="shared" si="213"/>
        <v>0.87459948680958877</v>
      </c>
      <c r="AN1755" s="29">
        <f t="shared" si="213"/>
        <v>0.83335238539548595</v>
      </c>
      <c r="AO1755" s="1">
        <f t="shared" si="214"/>
        <v>11429.002856575355</v>
      </c>
      <c r="AP1755" s="1">
        <f t="shared" si="215"/>
        <v>42024.198461148328</v>
      </c>
      <c r="AQ1755" s="29">
        <f t="shared" si="216"/>
        <v>7254.8016978519336</v>
      </c>
    </row>
    <row r="1756" spans="1:43" x14ac:dyDescent="0.2">
      <c r="A1756" s="26"/>
      <c r="E1756" s="25" t="s">
        <v>3429</v>
      </c>
      <c r="F1756" s="26" t="s">
        <v>3430</v>
      </c>
      <c r="G1756" s="1">
        <v>0.63189507185917704</v>
      </c>
      <c r="H1756" s="1">
        <v>0.96616986808594096</v>
      </c>
      <c r="I1756" s="1">
        <f>VLOOKUP(F1756,'[1]SUSMB vs SHAM all proteins sum'!$B$2:$E$3214,2,FALSE)</f>
        <v>0.82856388847100104</v>
      </c>
      <c r="J1756" s="29">
        <f>VLOOKUP(F1756,'[1]SUSMB vs SHAM all proteins sum'!$B$2:$E$3214,3,FALSE)</f>
        <v>1.02146819052001</v>
      </c>
      <c r="K1756" s="25">
        <f>VLOOKUP($E1756,[1]AllProteinsNorm!$A$1:$Q$3226,4,FALSE)</f>
        <v>716559.53657869599</v>
      </c>
      <c r="L1756" s="1">
        <f>VLOOKUP($E1756,[1]AllProteinsNorm!$A$1:$Q$3226,5,FALSE)</f>
        <v>672256.82926678599</v>
      </c>
      <c r="M1756" s="1">
        <f>VLOOKUP($E1756,[1]AllProteinsNorm!$A$1:$Q$3226,10,FALSE)</f>
        <v>744979.32501915202</v>
      </c>
      <c r="N1756" s="1">
        <f>VLOOKUP($E1756,[1]AllProteinsNorm!$A$1:$Q$3226,11,FALSE)</f>
        <v>754641.31177754595</v>
      </c>
      <c r="O1756" s="1">
        <f>VLOOKUP($E1756,[1]AllProteinsNorm!$A$1:$Q$3226,15,FALSE)</f>
        <v>957369.95312421303</v>
      </c>
      <c r="P1756" s="1">
        <f>VLOOKUP($E1756,[1]AllProteinsNorm!$A$1:$Q$3226,6,FALSE)</f>
        <v>749569.17330585502</v>
      </c>
      <c r="Q1756" s="1">
        <f>VLOOKUP($E1756,[1]AllProteinsNorm!$A$1:$Q$3226,8,FALSE)</f>
        <v>828889.30378142197</v>
      </c>
      <c r="R1756" s="1">
        <f>VLOOKUP($E1756,[1]AllProteinsNorm!$A$1:$Q$3226,13,FALSE)</f>
        <v>711843.14504527603</v>
      </c>
      <c r="S1756" s="1">
        <f>VLOOKUP($E1756,[1]AllProteinsNorm!$A$1:$Q$3226,16,FALSE)</f>
        <v>732428.66478395101</v>
      </c>
      <c r="T1756" s="1">
        <f>VLOOKUP($E1756,[1]AllProteinsNorm!$A$1:$Q$3226,17,FALSE)</f>
        <v>673847.53659813805</v>
      </c>
      <c r="U1756" s="1">
        <f>VLOOKUP($E1756,[1]AllProteinsNorm!$A$1:$Q$3226,3,FALSE)</f>
        <v>975936.34931912494</v>
      </c>
      <c r="V1756" s="1">
        <f>VLOOKUP($E1756,[1]AllProteinsNorm!$A$1:$Q$3226,7,FALSE)</f>
        <v>617167.376871082</v>
      </c>
      <c r="W1756" s="1">
        <f>VLOOKUP($E1756,[1]AllProteinsNorm!$A$1:$Q$3226,9,FALSE)</f>
        <v>810086.02385870402</v>
      </c>
      <c r="X1756" s="1">
        <f>VLOOKUP($E1756,[1]AllProteinsNorm!$A$1:$Q$3226,12,FALSE)</f>
        <v>750283.36140287702</v>
      </c>
      <c r="Y1756" s="29">
        <f>VLOOKUP($E1756,[1]AllProteinsNorm!$A$1:$Q$3226,14,FALSE)</f>
        <v>787581.33782744803</v>
      </c>
      <c r="Z1756" s="25">
        <f t="shared" si="213"/>
        <v>0.93161142098446792</v>
      </c>
      <c r="AA1756" s="1">
        <f t="shared" si="213"/>
        <v>0.87401270656449082</v>
      </c>
      <c r="AB1756" s="1">
        <f t="shared" si="213"/>
        <v>0.9685604784480043</v>
      </c>
      <c r="AC1756" s="1">
        <f t="shared" si="213"/>
        <v>0.98112219419391133</v>
      </c>
      <c r="AD1756" s="1">
        <f t="shared" si="213"/>
        <v>1.244693199809126</v>
      </c>
      <c r="AE1756" s="1">
        <f t="shared" si="213"/>
        <v>0.97452781942415623</v>
      </c>
      <c r="AF1756" s="1">
        <f t="shared" si="213"/>
        <v>1.0776532900833564</v>
      </c>
      <c r="AG1756" s="1">
        <f t="shared" si="213"/>
        <v>0.92547955894918277</v>
      </c>
      <c r="AH1756" s="1">
        <f t="shared" si="213"/>
        <v>0.95224314845776314</v>
      </c>
      <c r="AI1756" s="1">
        <f t="shared" si="213"/>
        <v>0.87608081262083748</v>
      </c>
      <c r="AJ1756" s="1">
        <f t="shared" si="213"/>
        <v>1.2688316919493432</v>
      </c>
      <c r="AK1756" s="1">
        <f t="shared" si="213"/>
        <v>0.80238995868695762</v>
      </c>
      <c r="AL1756" s="1">
        <f t="shared" si="213"/>
        <v>1.0532068213201176</v>
      </c>
      <c r="AM1756" s="1">
        <f t="shared" si="213"/>
        <v>0.97545634769564316</v>
      </c>
      <c r="AN1756" s="29">
        <f t="shared" si="213"/>
        <v>1.0239480905906506</v>
      </c>
      <c r="AO1756" s="1">
        <f t="shared" si="214"/>
        <v>98362.10352148737</v>
      </c>
      <c r="AP1756" s="1">
        <f t="shared" si="215"/>
        <v>51413.650246124038</v>
      </c>
      <c r="AQ1756" s="29">
        <f t="shared" si="216"/>
        <v>115251.1576538974</v>
      </c>
    </row>
    <row r="1757" spans="1:43" x14ac:dyDescent="0.2">
      <c r="A1757" s="26"/>
      <c r="E1757" s="25" t="s">
        <v>3431</v>
      </c>
      <c r="F1757" s="26" t="s">
        <v>3432</v>
      </c>
      <c r="G1757" s="1">
        <v>6.6462915651056401E-2</v>
      </c>
      <c r="H1757" s="1">
        <v>1.2176706094962799</v>
      </c>
      <c r="I1757" s="1">
        <f>VLOOKUP(F1757,'[1]SUSMB vs SHAM all proteins sum'!$B$2:$E$3214,2,FALSE)</f>
        <v>0.80934135914987304</v>
      </c>
      <c r="J1757" s="29">
        <f>VLOOKUP(F1757,'[1]SUSMB vs SHAM all proteins sum'!$B$2:$E$3214,3,FALSE)</f>
        <v>0.96401616949135405</v>
      </c>
      <c r="K1757" s="25">
        <f>VLOOKUP($E1757,[1]AllProteinsNorm!$A$1:$Q$3226,4,FALSE)</f>
        <v>1023384.7315015499</v>
      </c>
      <c r="L1757" s="1">
        <f>VLOOKUP($E1757,[1]AllProteinsNorm!$A$1:$Q$3226,5,FALSE)</f>
        <v>672774.43730605301</v>
      </c>
      <c r="M1757" s="1">
        <f>VLOOKUP($E1757,[1]AllProteinsNorm!$A$1:$Q$3226,10,FALSE)</f>
        <v>670640.14677906898</v>
      </c>
      <c r="N1757" s="1">
        <f>VLOOKUP($E1757,[1]AllProteinsNorm!$A$1:$Q$3226,11,FALSE)</f>
        <v>698600.14657777303</v>
      </c>
      <c r="O1757" s="1">
        <f>VLOOKUP($E1757,[1]AllProteinsNorm!$A$1:$Q$3226,15,FALSE)</f>
        <v>916597.29576704698</v>
      </c>
      <c r="P1757" s="1">
        <f>VLOOKUP($E1757,[1]AllProteinsNorm!$A$1:$Q$3226,6,FALSE)</f>
        <v>914762.64780327503</v>
      </c>
      <c r="Q1757" s="1">
        <f>VLOOKUP($E1757,[1]AllProteinsNorm!$A$1:$Q$3226,8,FALSE)</f>
        <v>907040.73589075601</v>
      </c>
      <c r="R1757" s="1">
        <f>VLOOKUP($E1757,[1]AllProteinsNorm!$A$1:$Q$3226,13,FALSE)</f>
        <v>930126.56264021096</v>
      </c>
      <c r="S1757" s="1">
        <f>VLOOKUP($E1757,[1]AllProteinsNorm!$A$1:$Q$3226,16,FALSE)</f>
        <v>971701.60640128795</v>
      </c>
      <c r="T1757" s="1">
        <f>VLOOKUP($E1757,[1]AllProteinsNorm!$A$1:$Q$3226,17,FALSE)</f>
        <v>1055465.7453776901</v>
      </c>
      <c r="U1757" s="1">
        <f>VLOOKUP($E1757,[1]AllProteinsNorm!$A$1:$Q$3226,3,FALSE)</f>
        <v>502160.78161876497</v>
      </c>
      <c r="V1757" s="1">
        <f>VLOOKUP($E1757,[1]AllProteinsNorm!$A$1:$Q$3226,7,FALSE)</f>
        <v>1019572.3637361299</v>
      </c>
      <c r="W1757" s="1">
        <f>VLOOKUP($E1757,[1]AllProteinsNorm!$A$1:$Q$3226,9,FALSE)</f>
        <v>722677.35326319898</v>
      </c>
      <c r="X1757" s="1">
        <f>VLOOKUP($E1757,[1]AllProteinsNorm!$A$1:$Q$3226,12,FALSE)</f>
        <v>857203.55510229897</v>
      </c>
      <c r="Y1757" s="29">
        <f>VLOOKUP($E1757,[1]AllProteinsNorm!$A$1:$Q$3226,14,FALSE)</f>
        <v>776135.49157732795</v>
      </c>
      <c r="Z1757" s="25">
        <f t="shared" ref="Z1757:AN1773" si="217">K1757/AVERAGE($K1757:$O1757)</f>
        <v>1.2850145212488351</v>
      </c>
      <c r="AA1757" s="1">
        <f t="shared" si="217"/>
        <v>0.84477019722077296</v>
      </c>
      <c r="AB1757" s="1">
        <f t="shared" si="217"/>
        <v>0.84209027222744781</v>
      </c>
      <c r="AC1757" s="1">
        <f t="shared" si="217"/>
        <v>0.87719828649568177</v>
      </c>
      <c r="AD1757" s="1">
        <f t="shared" si="217"/>
        <v>1.1509267228072622</v>
      </c>
      <c r="AE1757" s="1">
        <f t="shared" si="217"/>
        <v>1.1486230444326908</v>
      </c>
      <c r="AF1757" s="1">
        <f t="shared" si="217"/>
        <v>1.1389270145487662</v>
      </c>
      <c r="AG1757" s="1">
        <f t="shared" si="217"/>
        <v>1.1679147663638219</v>
      </c>
      <c r="AH1757" s="1">
        <f t="shared" si="217"/>
        <v>1.2201185303149931</v>
      </c>
      <c r="AI1757" s="1">
        <f t="shared" si="217"/>
        <v>1.3252970928157757</v>
      </c>
      <c r="AJ1757" s="1">
        <f t="shared" si="217"/>
        <v>0.63053891319542399</v>
      </c>
      <c r="AK1757" s="1">
        <f t="shared" si="217"/>
        <v>1.2802275161391168</v>
      </c>
      <c r="AL1757" s="1">
        <f t="shared" si="217"/>
        <v>0.9074308659640955</v>
      </c>
      <c r="AM1757" s="1">
        <f t="shared" si="217"/>
        <v>1.0763488862652744</v>
      </c>
      <c r="AN1757" s="29">
        <f t="shared" si="217"/>
        <v>0.97455565481236495</v>
      </c>
      <c r="AO1757" s="1">
        <f t="shared" si="214"/>
        <v>146036.35849020159</v>
      </c>
      <c r="AP1757" s="1">
        <f t="shared" si="215"/>
        <v>54601.786586351795</v>
      </c>
      <c r="AQ1757" s="29">
        <f t="shared" si="216"/>
        <v>169559.27657584273</v>
      </c>
    </row>
    <row r="1758" spans="1:43" x14ac:dyDescent="0.2">
      <c r="A1758" s="26"/>
      <c r="E1758" s="25" t="s">
        <v>3433</v>
      </c>
      <c r="F1758" s="26" t="s">
        <v>3434</v>
      </c>
      <c r="G1758" s="1">
        <v>0.93475960968502203</v>
      </c>
      <c r="H1758" s="1">
        <v>0.98660094269324405</v>
      </c>
      <c r="I1758" s="1">
        <f>VLOOKUP(F1758,'[1]SUSMB vs SHAM all proteins sum'!$B$2:$E$3214,2,FALSE)</f>
        <v>0.79076080015845196</v>
      </c>
      <c r="J1758" s="29">
        <f>VLOOKUP(F1758,'[1]SUSMB vs SHAM all proteins sum'!$B$2:$E$3214,3,FALSE)</f>
        <v>0.96477034268791595</v>
      </c>
      <c r="K1758" s="25">
        <f>VLOOKUP($E1758,[1]AllProteinsNorm!$A$1:$Q$3226,4,FALSE)</f>
        <v>502009.50048950099</v>
      </c>
      <c r="L1758" s="1">
        <f>VLOOKUP($E1758,[1]AllProteinsNorm!$A$1:$Q$3226,5,FALSE)</f>
        <v>369706.37038948602</v>
      </c>
      <c r="M1758" s="1">
        <f>VLOOKUP($E1758,[1]AllProteinsNorm!$A$1:$Q$3226,10,FALSE)</f>
        <v>542388.11559439497</v>
      </c>
      <c r="N1758" s="1">
        <f>VLOOKUP($E1758,[1]AllProteinsNorm!$A$1:$Q$3226,11,FALSE)</f>
        <v>525964.85202776396</v>
      </c>
      <c r="O1758" s="1">
        <f>VLOOKUP($E1758,[1]AllProteinsNorm!$A$1:$Q$3226,15,FALSE)</f>
        <v>546697.27992123098</v>
      </c>
      <c r="P1758" s="1">
        <f>VLOOKUP($E1758,[1]AllProteinsNorm!$A$1:$Q$3226,6,FALSE)</f>
        <v>461419.876616225</v>
      </c>
      <c r="Q1758" s="1">
        <f>VLOOKUP($E1758,[1]AllProteinsNorm!$A$1:$Q$3226,8,FALSE)</f>
        <v>414472.06387722102</v>
      </c>
      <c r="R1758" s="1">
        <f>VLOOKUP($E1758,[1]AllProteinsNorm!$A$1:$Q$3226,13,FALSE)</f>
        <v>741000.91618413501</v>
      </c>
      <c r="S1758" s="1">
        <f>VLOOKUP($E1758,[1]AllProteinsNorm!$A$1:$Q$3226,16,FALSE)</f>
        <v>325242.50356942299</v>
      </c>
      <c r="T1758" s="1">
        <f>VLOOKUP($E1758,[1]AllProteinsNorm!$A$1:$Q$3226,17,FALSE)</f>
        <v>587046.76484776102</v>
      </c>
      <c r="U1758" s="1">
        <f>VLOOKUP($E1758,[1]AllProteinsNorm!$A$1:$Q$3226,3,FALSE)</f>
        <v>628053.40161973704</v>
      </c>
      <c r="V1758" s="1">
        <f>VLOOKUP($E1758,[1]AllProteinsNorm!$A$1:$Q$3226,7,FALSE)</f>
        <v>439568.861263901</v>
      </c>
      <c r="W1758" s="1">
        <f>VLOOKUP($E1758,[1]AllProteinsNorm!$A$1:$Q$3226,9,FALSE)</f>
        <v>337286.38126101298</v>
      </c>
      <c r="X1758" s="1">
        <f>VLOOKUP($E1758,[1]AllProteinsNorm!$A$1:$Q$3226,12,FALSE)</f>
        <v>457445.885897859</v>
      </c>
      <c r="Y1758" s="29">
        <f>VLOOKUP($E1758,[1]AllProteinsNorm!$A$1:$Q$3226,14,FALSE)</f>
        <v>567989.58311022201</v>
      </c>
      <c r="Z1758" s="25">
        <f t="shared" si="217"/>
        <v>1.0093621124450167</v>
      </c>
      <c r="AA1758" s="1">
        <f t="shared" si="217"/>
        <v>0.74334769090394093</v>
      </c>
      <c r="AB1758" s="1">
        <f t="shared" si="217"/>
        <v>1.0905491103009117</v>
      </c>
      <c r="AC1758" s="1">
        <f t="shared" si="217"/>
        <v>1.0575277830338141</v>
      </c>
      <c r="AD1758" s="1">
        <f t="shared" si="217"/>
        <v>1.0992133033163163</v>
      </c>
      <c r="AE1758" s="1">
        <f t="shared" si="217"/>
        <v>0.92775085119173406</v>
      </c>
      <c r="AF1758" s="1">
        <f t="shared" si="217"/>
        <v>0.83335553916136917</v>
      </c>
      <c r="AG1758" s="1">
        <f t="shared" si="217"/>
        <v>1.489888636278814</v>
      </c>
      <c r="AH1758" s="1">
        <f t="shared" si="217"/>
        <v>0.65394670845796965</v>
      </c>
      <c r="AI1758" s="1">
        <f t="shared" si="217"/>
        <v>1.1803417307699766</v>
      </c>
      <c r="AJ1758" s="1">
        <f t="shared" si="217"/>
        <v>1.2627914562753066</v>
      </c>
      <c r="AK1758" s="1">
        <f t="shared" si="217"/>
        <v>0.88381625036528721</v>
      </c>
      <c r="AL1758" s="1">
        <f t="shared" si="217"/>
        <v>0.67816265221393235</v>
      </c>
      <c r="AM1758" s="1">
        <f t="shared" si="217"/>
        <v>0.91976057279577639</v>
      </c>
      <c r="AN1758" s="29">
        <f t="shared" si="217"/>
        <v>1.1420245331928498</v>
      </c>
      <c r="AO1758" s="1">
        <f t="shared" si="214"/>
        <v>65722.146528375553</v>
      </c>
      <c r="AP1758" s="1">
        <f t="shared" si="215"/>
        <v>144797.71954244116</v>
      </c>
      <c r="AQ1758" s="29">
        <f t="shared" si="216"/>
        <v>101968.98101137199</v>
      </c>
    </row>
    <row r="1759" spans="1:43" x14ac:dyDescent="0.2">
      <c r="A1759" s="26"/>
      <c r="E1759" s="25" t="s">
        <v>3435</v>
      </c>
      <c r="F1759" s="26" t="s">
        <v>3436</v>
      </c>
      <c r="G1759" s="1">
        <v>0.84978636597801105</v>
      </c>
      <c r="H1759" s="1">
        <v>0.90120145099548998</v>
      </c>
      <c r="I1759" s="1">
        <f>VLOOKUP(F1759,'[1]SUSMB vs SHAM all proteins sum'!$B$2:$E$3214,2,FALSE)</f>
        <v>0.85774107578953895</v>
      </c>
      <c r="J1759" s="29">
        <f>VLOOKUP(F1759,'[1]SUSMB vs SHAM all proteins sum'!$B$2:$E$3214,3,FALSE)</f>
        <v>0.90928998134331895</v>
      </c>
      <c r="K1759" s="25">
        <f>VLOOKUP($E1759,[1]AllProteinsNorm!$A$1:$Q$3226,4,FALSE)</f>
        <v>3188.1882975346398</v>
      </c>
      <c r="L1759" s="1">
        <f>VLOOKUP($E1759,[1]AllProteinsNorm!$A$1:$Q$3226,5,FALSE)</f>
        <v>18336.0169901017</v>
      </c>
      <c r="M1759" s="1">
        <f>VLOOKUP($E1759,[1]AllProteinsNorm!$A$1:$Q$3226,10,FALSE)</f>
        <v>17165.794921563502</v>
      </c>
      <c r="N1759" s="1">
        <f>VLOOKUP($E1759,[1]AllProteinsNorm!$A$1:$Q$3226,11,FALSE)</f>
        <v>14598.200219066201</v>
      </c>
      <c r="O1759" s="1">
        <f>VLOOKUP($E1759,[1]AllProteinsNorm!$A$1:$Q$3226,15,FALSE)</f>
        <v>31530.033735662499</v>
      </c>
      <c r="P1759" s="1">
        <f>VLOOKUP($E1759,[1]AllProteinsNorm!$A$1:$Q$3226,6,FALSE)</f>
        <v>13440.5811360516</v>
      </c>
      <c r="Q1759" s="1">
        <f>VLOOKUP($E1759,[1]AllProteinsNorm!$A$1:$Q$3226,8,FALSE)</f>
        <v>9016.0719525080003</v>
      </c>
      <c r="R1759" s="1">
        <f>VLOOKUP($E1759,[1]AllProteinsNorm!$A$1:$Q$3226,13,FALSE)</f>
        <v>39668.431438762098</v>
      </c>
      <c r="S1759" s="1">
        <f>VLOOKUP($E1759,[1]AllProteinsNorm!$A$1:$Q$3226,16,FALSE)</f>
        <v>4102.98861523917</v>
      </c>
      <c r="T1759" s="1">
        <f>VLOOKUP($E1759,[1]AllProteinsNorm!$A$1:$Q$3226,17,FALSE)</f>
        <v>13920.835219417901</v>
      </c>
      <c r="U1759" s="1">
        <f>VLOOKUP($E1759,[1]AllProteinsNorm!$A$1:$Q$3226,3,FALSE)</f>
        <v>3321.00677675324</v>
      </c>
      <c r="V1759" s="1">
        <f>VLOOKUP($E1759,[1]AllProteinsNorm!$A$1:$Q$3226,7,FALSE)</f>
        <v>19552.361847162501</v>
      </c>
      <c r="W1759" s="1">
        <f>VLOOKUP($E1759,[1]AllProteinsNorm!$A$1:$Q$3226,9,FALSE)</f>
        <v>20889.9799504189</v>
      </c>
      <c r="X1759" s="1">
        <f>VLOOKUP($E1759,[1]AllProteinsNorm!$A$1:$Q$3226,12,FALSE)</f>
        <v>12396.550667743701</v>
      </c>
      <c r="Y1759" s="29">
        <f>VLOOKUP($E1759,[1]AllProteinsNorm!$A$1:$Q$3226,14,FALSE)</f>
        <v>17074.216988845699</v>
      </c>
      <c r="Z1759" s="25">
        <f t="shared" si="217"/>
        <v>0.1879423881528125</v>
      </c>
      <c r="AA1759" s="1">
        <f t="shared" si="217"/>
        <v>1.0809006560230674</v>
      </c>
      <c r="AB1759" s="1">
        <f t="shared" si="217"/>
        <v>1.011916546646509</v>
      </c>
      <c r="AC1759" s="1">
        <f t="shared" si="217"/>
        <v>0.86055789553766238</v>
      </c>
      <c r="AD1759" s="1">
        <f t="shared" si="217"/>
        <v>1.858682513639949</v>
      </c>
      <c r="AE1759" s="1">
        <f t="shared" si="217"/>
        <v>0.79231672697140432</v>
      </c>
      <c r="AF1759" s="1">
        <f t="shared" si="217"/>
        <v>0.53149373135277744</v>
      </c>
      <c r="AG1759" s="1">
        <f t="shared" si="217"/>
        <v>2.3384377091660955</v>
      </c>
      <c r="AH1759" s="1">
        <f t="shared" si="217"/>
        <v>0.24186949042757172</v>
      </c>
      <c r="AI1759" s="1">
        <f t="shared" si="217"/>
        <v>0.82062750755415681</v>
      </c>
      <c r="AJ1759" s="1">
        <f t="shared" si="217"/>
        <v>0.19577198284597136</v>
      </c>
      <c r="AK1759" s="1">
        <f t="shared" si="217"/>
        <v>1.1526036848028205</v>
      </c>
      <c r="AL1759" s="1">
        <f t="shared" si="217"/>
        <v>1.2314557215400614</v>
      </c>
      <c r="AM1759" s="1">
        <f t="shared" si="217"/>
        <v>0.73077156049870351</v>
      </c>
      <c r="AN1759" s="29">
        <f t="shared" si="217"/>
        <v>1.0065180651984744</v>
      </c>
      <c r="AO1759" s="1">
        <f t="shared" si="214"/>
        <v>9049.4473493309724</v>
      </c>
      <c r="AP1759" s="1">
        <f t="shared" si="215"/>
        <v>12339.999140996328</v>
      </c>
      <c r="AQ1759" s="29">
        <f t="shared" si="216"/>
        <v>6360.3679195113564</v>
      </c>
    </row>
    <row r="1760" spans="1:43" x14ac:dyDescent="0.2">
      <c r="A1760" s="26"/>
      <c r="E1760" s="25" t="s">
        <v>3437</v>
      </c>
      <c r="F1760" s="26" t="s">
        <v>3438</v>
      </c>
      <c r="G1760" s="1">
        <v>0.92377830086149804</v>
      </c>
      <c r="H1760" s="1">
        <v>0.96339564396538802</v>
      </c>
      <c r="I1760" s="1">
        <f>VLOOKUP(F1760,'[1]SUSMB vs SHAM all proteins sum'!$B$2:$E$3214,2,FALSE)</f>
        <v>0.26938465009916401</v>
      </c>
      <c r="J1760" s="29">
        <f>VLOOKUP(F1760,'[1]SUSMB vs SHAM all proteins sum'!$B$2:$E$3214,3,FALSE)</f>
        <v>0.50942357428901996</v>
      </c>
      <c r="K1760" s="25">
        <f>VLOOKUP($E1760,[1]AllProteinsNorm!$A$1:$Q$3226,4,FALSE)</f>
        <v>43999.407294397999</v>
      </c>
      <c r="L1760" s="1">
        <f>VLOOKUP($E1760,[1]AllProteinsNorm!$A$1:$Q$3226,5,FALSE)</f>
        <v>10409.733963119899</v>
      </c>
      <c r="M1760" s="1">
        <f>VLOOKUP($E1760,[1]AllProteinsNorm!$A$1:$Q$3226,10,FALSE)</f>
        <v>36368.923379587803</v>
      </c>
      <c r="N1760" s="1">
        <f>VLOOKUP($E1760,[1]AllProteinsNorm!$A$1:$Q$3226,11,FALSE)</f>
        <v>33937.570703439102</v>
      </c>
      <c r="O1760" s="1">
        <f>VLOOKUP($E1760,[1]AllProteinsNorm!$A$1:$Q$3226,15,FALSE)</f>
        <v>15810.9807032921</v>
      </c>
      <c r="P1760" s="1">
        <f>VLOOKUP($E1760,[1]AllProteinsNorm!$A$1:$Q$3226,6,FALSE)</f>
        <v>24839.0507745951</v>
      </c>
      <c r="Q1760" s="1">
        <f>VLOOKUP($E1760,[1]AllProteinsNorm!$A$1:$Q$3226,8,FALSE)</f>
        <v>40446.5308917211</v>
      </c>
      <c r="R1760" s="1">
        <f>VLOOKUP($E1760,[1]AllProteinsNorm!$A$1:$Q$3226,13,FALSE)</f>
        <v>26726.528042045898</v>
      </c>
      <c r="S1760" s="1">
        <f>VLOOKUP($E1760,[1]AllProteinsNorm!$A$1:$Q$3226,16,FALSE)</f>
        <v>30905.704798778199</v>
      </c>
      <c r="T1760" s="1">
        <f>VLOOKUP($E1760,[1]AllProteinsNorm!$A$1:$Q$3226,17,FALSE)</f>
        <v>8938.8651103020202</v>
      </c>
      <c r="U1760" s="1">
        <f>VLOOKUP($E1760,[1]AllProteinsNorm!$A$1:$Q$3226,3,FALSE)</f>
        <v>1935.1015277072399</v>
      </c>
      <c r="V1760" s="1">
        <f>VLOOKUP($E1760,[1]AllProteinsNorm!$A$1:$Q$3226,7,FALSE)</f>
        <v>19475.1925095228</v>
      </c>
      <c r="W1760" s="1">
        <f>VLOOKUP($E1760,[1]AllProteinsNorm!$A$1:$Q$3226,9,FALSE)</f>
        <v>22087.409959877699</v>
      </c>
      <c r="X1760" s="1">
        <f>VLOOKUP($E1760,[1]AllProteinsNorm!$A$1:$Q$3226,12,FALSE)</f>
        <v>11295.0429799265</v>
      </c>
      <c r="Y1760" s="29">
        <f>VLOOKUP($E1760,[1]AllProteinsNorm!$A$1:$Q$3226,14,FALSE)</f>
        <v>32616.207430787799</v>
      </c>
      <c r="Z1760" s="25">
        <f t="shared" si="217"/>
        <v>1.5655186374328014</v>
      </c>
      <c r="AA1760" s="1">
        <f t="shared" si="217"/>
        <v>0.37038300131957247</v>
      </c>
      <c r="AB1760" s="1">
        <f t="shared" si="217"/>
        <v>1.2940225988307659</v>
      </c>
      <c r="AC1760" s="1">
        <f t="shared" si="217"/>
        <v>1.2075139805847304</v>
      </c>
      <c r="AD1760" s="1">
        <f t="shared" si="217"/>
        <v>0.56256178183213024</v>
      </c>
      <c r="AE1760" s="1">
        <f t="shared" si="217"/>
        <v>0.88378456245066861</v>
      </c>
      <c r="AF1760" s="1">
        <f t="shared" si="217"/>
        <v>1.4391057021932385</v>
      </c>
      <c r="AG1760" s="1">
        <f t="shared" si="217"/>
        <v>0.95094184982397323</v>
      </c>
      <c r="AH1760" s="1">
        <f t="shared" si="217"/>
        <v>1.0996388324449957</v>
      </c>
      <c r="AI1760" s="1">
        <f t="shared" si="217"/>
        <v>0.31804882811358548</v>
      </c>
      <c r="AJ1760" s="1">
        <f t="shared" si="217"/>
        <v>6.8851779904227903E-2</v>
      </c>
      <c r="AK1760" s="1">
        <f t="shared" si="217"/>
        <v>0.69293608064423773</v>
      </c>
      <c r="AL1760" s="1">
        <f t="shared" si="217"/>
        <v>0.78587994864217015</v>
      </c>
      <c r="AM1760" s="1">
        <f t="shared" si="217"/>
        <v>0.40188269304097674</v>
      </c>
      <c r="AN1760" s="29">
        <f t="shared" si="217"/>
        <v>1.1604992829476966</v>
      </c>
      <c r="AO1760" s="1">
        <f t="shared" si="214"/>
        <v>12800.069093063486</v>
      </c>
      <c r="AP1760" s="1">
        <f t="shared" si="215"/>
        <v>10247.309035665514</v>
      </c>
      <c r="AQ1760" s="29">
        <f t="shared" si="216"/>
        <v>10336.45336557984</v>
      </c>
    </row>
    <row r="1761" spans="1:43" x14ac:dyDescent="0.2">
      <c r="A1761" s="26"/>
      <c r="E1761" s="25" t="s">
        <v>3439</v>
      </c>
      <c r="F1761" s="26" t="s">
        <v>3440</v>
      </c>
      <c r="G1761" s="1">
        <v>0.43076211551791399</v>
      </c>
      <c r="H1761" s="1">
        <v>1.3440762667588599</v>
      </c>
      <c r="I1761" s="1">
        <f>VLOOKUP(F1761,'[1]SUSMB vs SHAM all proteins sum'!$B$2:$E$3214,2,FALSE)</f>
        <v>0.42943647158063603</v>
      </c>
      <c r="J1761" s="29">
        <f>VLOOKUP(F1761,'[1]SUSMB vs SHAM all proteins sum'!$B$2:$E$3214,3,FALSE)</f>
        <v>1.41893365718632</v>
      </c>
      <c r="K1761" s="25">
        <f>VLOOKUP($E1761,[1]AllProteinsNorm!$A$1:$Q$3226,4,FALSE)</f>
        <v>54131.717721210298</v>
      </c>
      <c r="L1761" s="1">
        <f>VLOOKUP($E1761,[1]AllProteinsNorm!$A$1:$Q$3226,5,FALSE)</f>
        <v>70611.630994414998</v>
      </c>
      <c r="M1761" s="1">
        <f>VLOOKUP($E1761,[1]AllProteinsNorm!$A$1:$Q$3226,10,FALSE)</f>
        <v>15514.685847770201</v>
      </c>
      <c r="N1761" s="1">
        <f>VLOOKUP($E1761,[1]AllProteinsNorm!$A$1:$Q$3226,11,FALSE)</f>
        <v>17657.8386675568</v>
      </c>
      <c r="O1761" s="1">
        <f>VLOOKUP($E1761,[1]AllProteinsNorm!$A$1:$Q$3226,15,FALSE)</f>
        <v>41570.6981613725</v>
      </c>
      <c r="P1761" s="1">
        <f>VLOOKUP($E1761,[1]AllProteinsNorm!$A$1:$Q$3226,6,FALSE)</f>
        <v>41609.404024312702</v>
      </c>
      <c r="Q1761" s="1">
        <f>VLOOKUP($E1761,[1]AllProteinsNorm!$A$1:$Q$3226,8,FALSE)</f>
        <v>66155.917453387199</v>
      </c>
      <c r="R1761" s="1">
        <f>VLOOKUP($E1761,[1]AllProteinsNorm!$A$1:$Q$3226,13,FALSE)</f>
        <v>23593.215535765401</v>
      </c>
      <c r="S1761" s="1">
        <f>VLOOKUP($E1761,[1]AllProteinsNorm!$A$1:$Q$3226,16,FALSE)</f>
        <v>64867.9065570401</v>
      </c>
      <c r="T1761" s="1">
        <f>VLOOKUP($E1761,[1]AllProteinsNorm!$A$1:$Q$3226,17,FALSE)</f>
        <v>45325.045990499399</v>
      </c>
      <c r="U1761" s="1">
        <f>VLOOKUP($E1761,[1]AllProteinsNorm!$A$1:$Q$3226,3,FALSE)</f>
        <v>65521.319828129803</v>
      </c>
      <c r="V1761" s="1">
        <f>VLOOKUP($E1761,[1]AllProteinsNorm!$A$1:$Q$3226,7,FALSE)</f>
        <v>61858.168642384597</v>
      </c>
      <c r="W1761" s="1">
        <f>VLOOKUP($E1761,[1]AllProteinsNorm!$A$1:$Q$3226,9,FALSE)</f>
        <v>53792.987970685601</v>
      </c>
      <c r="X1761" s="1">
        <f>VLOOKUP($E1761,[1]AllProteinsNorm!$A$1:$Q$3226,12,FALSE)</f>
        <v>15208.1554906446</v>
      </c>
      <c r="Y1761" s="29">
        <f>VLOOKUP($E1761,[1]AllProteinsNorm!$A$1:$Q$3226,14,FALSE)</f>
        <v>75513.472946535796</v>
      </c>
      <c r="Z1761" s="25">
        <f t="shared" si="217"/>
        <v>1.3567759810446323</v>
      </c>
      <c r="AA1761" s="1">
        <f t="shared" si="217"/>
        <v>1.7698341923864398</v>
      </c>
      <c r="AB1761" s="1">
        <f t="shared" si="217"/>
        <v>0.38886541934840047</v>
      </c>
      <c r="AC1761" s="1">
        <f t="shared" si="217"/>
        <v>0.44258213834428017</v>
      </c>
      <c r="AD1761" s="1">
        <f t="shared" si="217"/>
        <v>1.0419422688762481</v>
      </c>
      <c r="AE1761" s="1">
        <f t="shared" si="217"/>
        <v>1.0429124059303378</v>
      </c>
      <c r="AF1761" s="1">
        <f t="shared" si="217"/>
        <v>1.6581546565177105</v>
      </c>
      <c r="AG1761" s="1">
        <f t="shared" si="217"/>
        <v>0.59134846448799983</v>
      </c>
      <c r="AH1761" s="1">
        <f t="shared" si="217"/>
        <v>1.6258715086507294</v>
      </c>
      <c r="AI1761" s="1">
        <f t="shared" si="217"/>
        <v>1.1360425334435138</v>
      </c>
      <c r="AJ1761" s="1">
        <f t="shared" si="217"/>
        <v>1.6422488834917821</v>
      </c>
      <c r="AK1761" s="1">
        <f t="shared" si="217"/>
        <v>1.5504344029435904</v>
      </c>
      <c r="AL1761" s="1">
        <f t="shared" si="217"/>
        <v>1.3482859421372382</v>
      </c>
      <c r="AM1761" s="1">
        <f t="shared" si="217"/>
        <v>0.38118243710588262</v>
      </c>
      <c r="AN1761" s="29">
        <f t="shared" si="217"/>
        <v>1.8926956441099365</v>
      </c>
      <c r="AO1761" s="1">
        <f t="shared" si="214"/>
        <v>21156.060838235495</v>
      </c>
      <c r="AP1761" s="1">
        <f t="shared" si="215"/>
        <v>15857.921742653927</v>
      </c>
      <c r="AQ1761" s="29">
        <f t="shared" si="216"/>
        <v>20791.602492235961</v>
      </c>
    </row>
    <row r="1762" spans="1:43" x14ac:dyDescent="0.2">
      <c r="A1762" s="26"/>
      <c r="E1762" s="25" t="s">
        <v>3441</v>
      </c>
      <c r="F1762" s="26" t="s">
        <v>3442</v>
      </c>
      <c r="G1762" s="1">
        <v>0.73635641722390299</v>
      </c>
      <c r="H1762" s="1">
        <v>0.87313655149434799</v>
      </c>
      <c r="I1762" s="1">
        <f>VLOOKUP(F1762,'[1]SUSMB vs SHAM all proteins sum'!$B$2:$E$3214,2,FALSE)</f>
        <v>0.85590930442487301</v>
      </c>
      <c r="J1762" s="29">
        <f>VLOOKUP(F1762,'[1]SUSMB vs SHAM all proteins sum'!$B$2:$E$3214,3,FALSE)</f>
        <v>1.0814613949160199</v>
      </c>
      <c r="K1762" s="25">
        <f>VLOOKUP($E1762,[1]AllProteinsNorm!$A$1:$Q$3226,4,FALSE)</f>
        <v>16103.663973474901</v>
      </c>
      <c r="L1762" s="1">
        <f>VLOOKUP($E1762,[1]AllProteinsNorm!$A$1:$Q$3226,5,FALSE)</f>
        <v>21832.220348194001</v>
      </c>
      <c r="M1762" s="1">
        <f>VLOOKUP($E1762,[1]AllProteinsNorm!$A$1:$Q$3226,10,FALSE)</f>
        <v>24740.451447117899</v>
      </c>
      <c r="N1762" s="1">
        <f>VLOOKUP($E1762,[1]AllProteinsNorm!$A$1:$Q$3226,11,FALSE)</f>
        <v>8657.5754913299406</v>
      </c>
      <c r="O1762" s="1">
        <f>VLOOKUP($E1762,[1]AllProteinsNorm!$A$1:$Q$3226,15,FALSE)</f>
        <v>33908.129068654402</v>
      </c>
      <c r="P1762" s="1">
        <f>VLOOKUP($E1762,[1]AllProteinsNorm!$A$1:$Q$3226,6,FALSE)</f>
        <v>5790.9055395965097</v>
      </c>
      <c r="Q1762" s="1">
        <f>VLOOKUP($E1762,[1]AllProteinsNorm!$A$1:$Q$3226,8,FALSE)</f>
        <v>31540.114260268801</v>
      </c>
      <c r="R1762" s="1">
        <f>VLOOKUP($E1762,[1]AllProteinsNorm!$A$1:$Q$3226,13,FALSE)</f>
        <v>11942.690962578299</v>
      </c>
      <c r="S1762" s="1">
        <f>VLOOKUP($E1762,[1]AllProteinsNorm!$A$1:$Q$3226,16,FALSE)</f>
        <v>21374.226125714398</v>
      </c>
      <c r="T1762" s="1">
        <f>VLOOKUP($E1762,[1]AllProteinsNorm!$A$1:$Q$3226,17,FALSE)</f>
        <v>27793.218980814301</v>
      </c>
      <c r="U1762" s="1">
        <f>VLOOKUP($E1762,[1]AllProteinsNorm!$A$1:$Q$3226,3,FALSE)</f>
        <v>23731.366631956</v>
      </c>
      <c r="V1762" s="1">
        <f>VLOOKUP($E1762,[1]AllProteinsNorm!$A$1:$Q$3226,7,FALSE)</f>
        <v>6327.0192537217599</v>
      </c>
      <c r="W1762" s="1">
        <f>VLOOKUP($E1762,[1]AllProteinsNorm!$A$1:$Q$3226,9,FALSE)</f>
        <v>16470.1079412607</v>
      </c>
      <c r="X1762" s="1">
        <f>VLOOKUP($E1762,[1]AllProteinsNorm!$A$1:$Q$3226,12,FALSE)</f>
        <v>50651.456526183501</v>
      </c>
      <c r="Y1762" s="29">
        <f>VLOOKUP($E1762,[1]AllProteinsNorm!$A$1:$Q$3226,14,FALSE)</f>
        <v>30156.0987389984</v>
      </c>
      <c r="Z1762" s="25">
        <f t="shared" si="217"/>
        <v>0.76507752620377834</v>
      </c>
      <c r="AA1762" s="1">
        <f t="shared" si="217"/>
        <v>1.0372385540983042</v>
      </c>
      <c r="AB1762" s="1">
        <f t="shared" si="217"/>
        <v>1.1754072502694695</v>
      </c>
      <c r="AC1762" s="1">
        <f t="shared" si="217"/>
        <v>0.41131735304086109</v>
      </c>
      <c r="AD1762" s="1">
        <f t="shared" si="217"/>
        <v>1.6109593163875868</v>
      </c>
      <c r="AE1762" s="1">
        <f t="shared" si="217"/>
        <v>0.27512320748942132</v>
      </c>
      <c r="AF1762" s="1">
        <f t="shared" si="217"/>
        <v>1.4984560429339349</v>
      </c>
      <c r="AG1762" s="1">
        <f t="shared" si="217"/>
        <v>0.56739164906295525</v>
      </c>
      <c r="AH1762" s="1">
        <f t="shared" si="217"/>
        <v>1.0154794632896857</v>
      </c>
      <c r="AI1762" s="1">
        <f t="shared" si="217"/>
        <v>1.320442804699985</v>
      </c>
      <c r="AJ1762" s="1">
        <f t="shared" si="217"/>
        <v>1.1274661037461995</v>
      </c>
      <c r="AK1762" s="1">
        <f t="shared" si="217"/>
        <v>0.30059371872478202</v>
      </c>
      <c r="AL1762" s="1">
        <f t="shared" si="217"/>
        <v>0.78248710732939342</v>
      </c>
      <c r="AM1762" s="1">
        <f t="shared" si="217"/>
        <v>2.4064269548533432</v>
      </c>
      <c r="AN1762" s="29">
        <f t="shared" si="217"/>
        <v>1.4327021143258045</v>
      </c>
      <c r="AO1762" s="1">
        <f t="shared" si="214"/>
        <v>8456.9639507562242</v>
      </c>
      <c r="AP1762" s="1">
        <f t="shared" si="215"/>
        <v>9613.8399401258885</v>
      </c>
      <c r="AQ1762" s="29">
        <f t="shared" si="216"/>
        <v>14876.423294300004</v>
      </c>
    </row>
    <row r="1763" spans="1:43" x14ac:dyDescent="0.2">
      <c r="A1763" s="26"/>
      <c r="E1763" s="25" t="s">
        <v>3443</v>
      </c>
      <c r="F1763" s="26" t="s">
        <v>3444</v>
      </c>
      <c r="G1763" s="1">
        <v>0.55103970024297899</v>
      </c>
      <c r="H1763" s="1">
        <v>0.93237025600177503</v>
      </c>
      <c r="I1763" s="1">
        <f>VLOOKUP(F1763,'[1]SUSMB vs SHAM all proteins sum'!$B$2:$E$3214,2,FALSE)</f>
        <v>0.54022494944656396</v>
      </c>
      <c r="J1763" s="29">
        <f>VLOOKUP(F1763,'[1]SUSMB vs SHAM all proteins sum'!$B$2:$E$3214,3,FALSE)</f>
        <v>0.92372316828074097</v>
      </c>
      <c r="K1763" s="25">
        <f>VLOOKUP($E1763,[1]AllProteinsNorm!$A$1:$Q$3226,4,FALSE)</f>
        <v>503288.80325925897</v>
      </c>
      <c r="L1763" s="1">
        <f>VLOOKUP($E1763,[1]AllProteinsNorm!$A$1:$Q$3226,5,FALSE)</f>
        <v>461497.56442359497</v>
      </c>
      <c r="M1763" s="1">
        <f>VLOOKUP($E1763,[1]AllProteinsNorm!$A$1:$Q$3226,10,FALSE)</f>
        <v>514894.108798503</v>
      </c>
      <c r="N1763" s="1">
        <f>VLOOKUP($E1763,[1]AllProteinsNorm!$A$1:$Q$3226,11,FALSE)</f>
        <v>477375.43804130302</v>
      </c>
      <c r="O1763" s="1">
        <f>VLOOKUP($E1763,[1]AllProteinsNorm!$A$1:$Q$3226,15,FALSE)</f>
        <v>512962.96962517599</v>
      </c>
      <c r="P1763" s="1">
        <f>VLOOKUP($E1763,[1]AllProteinsNorm!$A$1:$Q$3226,6,FALSE)</f>
        <v>327378.33528932498</v>
      </c>
      <c r="Q1763" s="1">
        <f>VLOOKUP($E1763,[1]AllProteinsNorm!$A$1:$Q$3226,8,FALSE)</f>
        <v>616143.67682107596</v>
      </c>
      <c r="R1763" s="1">
        <f>VLOOKUP($E1763,[1]AllProteinsNorm!$A$1:$Q$3226,13,FALSE)</f>
        <v>419694.53543180798</v>
      </c>
      <c r="S1763" s="1">
        <f>VLOOKUP($E1763,[1]AllProteinsNorm!$A$1:$Q$3226,16,FALSE)</f>
        <v>551403.50555779901</v>
      </c>
      <c r="T1763" s="1">
        <f>VLOOKUP($E1763,[1]AllProteinsNorm!$A$1:$Q$3226,17,FALSE)</f>
        <v>442036.33814177598</v>
      </c>
      <c r="U1763" s="1">
        <f>VLOOKUP($E1763,[1]AllProteinsNorm!$A$1:$Q$3226,3,FALSE)</f>
        <v>291222.89121574</v>
      </c>
      <c r="V1763" s="1">
        <f>VLOOKUP($E1763,[1]AllProteinsNorm!$A$1:$Q$3226,7,FALSE)</f>
        <v>605025.21775643097</v>
      </c>
      <c r="W1763" s="1">
        <f>VLOOKUP($E1763,[1]AllProteinsNorm!$A$1:$Q$3226,9,FALSE)</f>
        <v>477153.520173311</v>
      </c>
      <c r="X1763" s="1">
        <f>VLOOKUP($E1763,[1]AllProteinsNorm!$A$1:$Q$3226,12,FALSE)</f>
        <v>515939.601743165</v>
      </c>
      <c r="Y1763" s="29">
        <f>VLOOKUP($E1763,[1]AllProteinsNorm!$A$1:$Q$3226,14,FALSE)</f>
        <v>454050.21952877397</v>
      </c>
      <c r="Z1763" s="25">
        <f t="shared" si="217"/>
        <v>1.018795456361248</v>
      </c>
      <c r="AA1763" s="1">
        <f t="shared" si="217"/>
        <v>0.9341984536746023</v>
      </c>
      <c r="AB1763" s="1">
        <f t="shared" si="217"/>
        <v>1.0422877980873071</v>
      </c>
      <c r="AC1763" s="1">
        <f t="shared" si="217"/>
        <v>0.96633965251241194</v>
      </c>
      <c r="AD1763" s="1">
        <f t="shared" si="217"/>
        <v>1.038378639364431</v>
      </c>
      <c r="AE1763" s="1">
        <f t="shared" si="217"/>
        <v>0.66270411410694852</v>
      </c>
      <c r="AF1763" s="1">
        <f t="shared" si="217"/>
        <v>1.2472448708294945</v>
      </c>
      <c r="AG1763" s="1">
        <f t="shared" si="217"/>
        <v>0.84957758445762632</v>
      </c>
      <c r="AH1763" s="1">
        <f t="shared" si="217"/>
        <v>1.1161928945090533</v>
      </c>
      <c r="AI1763" s="1">
        <f t="shared" si="217"/>
        <v>0.894803559962012</v>
      </c>
      <c r="AJ1763" s="1">
        <f t="shared" si="217"/>
        <v>0.58951551561965654</v>
      </c>
      <c r="AK1763" s="1">
        <f t="shared" si="217"/>
        <v>1.2247380407481512</v>
      </c>
      <c r="AL1763" s="1">
        <f t="shared" si="217"/>
        <v>0.96589042949347825</v>
      </c>
      <c r="AM1763" s="1">
        <f t="shared" si="217"/>
        <v>1.0444041643859046</v>
      </c>
      <c r="AN1763" s="29">
        <f t="shared" si="217"/>
        <v>0.91912297197967119</v>
      </c>
      <c r="AO1763" s="1">
        <f t="shared" si="214"/>
        <v>21048.630230363942</v>
      </c>
      <c r="AP1763" s="1">
        <f t="shared" si="215"/>
        <v>101616.12950491285</v>
      </c>
      <c r="AQ1763" s="29">
        <f t="shared" si="216"/>
        <v>102567.38743497834</v>
      </c>
    </row>
    <row r="1764" spans="1:43" x14ac:dyDescent="0.2">
      <c r="A1764" s="26"/>
      <c r="E1764" s="25" t="s">
        <v>3445</v>
      </c>
      <c r="F1764" s="26" t="s">
        <v>3446</v>
      </c>
      <c r="G1764" s="1">
        <v>0.232525279827969</v>
      </c>
      <c r="H1764" s="1">
        <v>0.84217295558367999</v>
      </c>
      <c r="I1764" s="1">
        <f>VLOOKUP(F1764,'[1]SUSMB vs SHAM all proteins sum'!$B$2:$E$3214,2,FALSE)</f>
        <v>0.32454914551346797</v>
      </c>
      <c r="J1764" s="29">
        <f>VLOOKUP(F1764,'[1]SUSMB vs SHAM all proteins sum'!$B$2:$E$3214,3,FALSE)</f>
        <v>0.88681518371066403</v>
      </c>
      <c r="K1764" s="25">
        <f>VLOOKUP($E1764,[1]AllProteinsNorm!$A$1:$Q$3226,4,FALSE)</f>
        <v>117237.94178253</v>
      </c>
      <c r="L1764" s="1">
        <f>VLOOKUP($E1764,[1]AllProteinsNorm!$A$1:$Q$3226,5,FALSE)</f>
        <v>104010.644747664</v>
      </c>
      <c r="M1764" s="1">
        <f>VLOOKUP($E1764,[1]AllProteinsNorm!$A$1:$Q$3226,10,FALSE)</f>
        <v>105261.41988446099</v>
      </c>
      <c r="N1764" s="1">
        <f>VLOOKUP($E1764,[1]AllProteinsNorm!$A$1:$Q$3226,11,FALSE)</f>
        <v>84393.598949821797</v>
      </c>
      <c r="O1764" s="1">
        <f>VLOOKUP($E1764,[1]AllProteinsNorm!$A$1:$Q$3226,15,FALSE)</f>
        <v>107368.942644529</v>
      </c>
      <c r="P1764" s="1">
        <f>VLOOKUP($E1764,[1]AllProteinsNorm!$A$1:$Q$3226,6,FALSE)</f>
        <v>55492.734714533399</v>
      </c>
      <c r="Q1764" s="1">
        <f>VLOOKUP($E1764,[1]AllProteinsNorm!$A$1:$Q$3226,8,FALSE)</f>
        <v>111994.051620174</v>
      </c>
      <c r="R1764" s="1">
        <f>VLOOKUP($E1764,[1]AllProteinsNorm!$A$1:$Q$3226,13,FALSE)</f>
        <v>84976.752648683701</v>
      </c>
      <c r="S1764" s="1">
        <f>VLOOKUP($E1764,[1]AllProteinsNorm!$A$1:$Q$3226,16,FALSE)</f>
        <v>91218.964106521002</v>
      </c>
      <c r="T1764" s="1">
        <f>VLOOKUP($E1764,[1]AllProteinsNorm!$A$1:$Q$3226,17,FALSE)</f>
        <v>102280.65152847</v>
      </c>
      <c r="U1764" s="1">
        <f>VLOOKUP($E1764,[1]AllProteinsNorm!$A$1:$Q$3226,3,FALSE)</f>
        <v>67218.677906812794</v>
      </c>
      <c r="V1764" s="1">
        <f>VLOOKUP($E1764,[1]AllProteinsNorm!$A$1:$Q$3226,7,FALSE)</f>
        <v>80214.900511373606</v>
      </c>
      <c r="W1764" s="1">
        <f>VLOOKUP($E1764,[1]AllProteinsNorm!$A$1:$Q$3226,9,FALSE)</f>
        <v>92548.563812654596</v>
      </c>
      <c r="X1764" s="1">
        <f>VLOOKUP($E1764,[1]AllProteinsNorm!$A$1:$Q$3226,12,FALSE)</f>
        <v>115676.289135182</v>
      </c>
      <c r="Y1764" s="29">
        <f>VLOOKUP($E1764,[1]AllProteinsNorm!$A$1:$Q$3226,14,FALSE)</f>
        <v>110512.12661132299</v>
      </c>
      <c r="Z1764" s="25">
        <f t="shared" si="217"/>
        <v>1.1310452601909065</v>
      </c>
      <c r="AA1764" s="1">
        <f t="shared" si="217"/>
        <v>1.0034357901767224</v>
      </c>
      <c r="AB1764" s="1">
        <f t="shared" si="217"/>
        <v>1.0155025602729002</v>
      </c>
      <c r="AC1764" s="1">
        <f t="shared" si="217"/>
        <v>0.81418164317238095</v>
      </c>
      <c r="AD1764" s="1">
        <f t="shared" si="217"/>
        <v>1.0358347461870903</v>
      </c>
      <c r="AE1764" s="1">
        <f t="shared" si="217"/>
        <v>0.53536247412403104</v>
      </c>
      <c r="AF1764" s="1">
        <f t="shared" si="217"/>
        <v>1.0804551779793277</v>
      </c>
      <c r="AG1764" s="1">
        <f t="shared" si="217"/>
        <v>0.81980757976792451</v>
      </c>
      <c r="AH1764" s="1">
        <f t="shared" si="217"/>
        <v>0.88002890040141524</v>
      </c>
      <c r="AI1764" s="1">
        <f t="shared" si="217"/>
        <v>0.98674579544480057</v>
      </c>
      <c r="AJ1764" s="1">
        <f t="shared" si="217"/>
        <v>0.6484877326132733</v>
      </c>
      <c r="AK1764" s="1">
        <f t="shared" si="217"/>
        <v>0.7738679274015855</v>
      </c>
      <c r="AL1764" s="1">
        <f t="shared" si="217"/>
        <v>0.89285612529728686</v>
      </c>
      <c r="AM1764" s="1">
        <f t="shared" si="217"/>
        <v>1.1159793199501273</v>
      </c>
      <c r="AN1764" s="29">
        <f t="shared" si="217"/>
        <v>1.0661584048380146</v>
      </c>
      <c r="AO1764" s="1">
        <f t="shared" si="214"/>
        <v>10695.777808832183</v>
      </c>
      <c r="AP1764" s="1">
        <f t="shared" si="215"/>
        <v>19228.955922954483</v>
      </c>
      <c r="AQ1764" s="29">
        <f t="shared" si="216"/>
        <v>18160.141842153655</v>
      </c>
    </row>
    <row r="1765" spans="1:43" x14ac:dyDescent="0.2">
      <c r="A1765" s="26"/>
      <c r="E1765" s="25" t="s">
        <v>3447</v>
      </c>
      <c r="F1765" s="26" t="s">
        <v>3448</v>
      </c>
      <c r="G1765" s="1">
        <v>0.97740918480185102</v>
      </c>
      <c r="H1765" s="1">
        <v>0.99627166919468801</v>
      </c>
      <c r="I1765" s="1">
        <f>VLOOKUP(F1765,'[1]SUSMB vs SHAM all proteins sum'!$B$2:$E$3214,2,FALSE)</f>
        <v>0.97977391174930895</v>
      </c>
      <c r="J1765" s="29">
        <f>VLOOKUP(F1765,'[1]SUSMB vs SHAM all proteins sum'!$B$2:$E$3214,3,FALSE)</f>
        <v>1.00328723866423</v>
      </c>
      <c r="K1765" s="25">
        <f>VLOOKUP($E1765,[1]AllProteinsNorm!$A$1:$Q$3226,4,FALSE)</f>
        <v>552044.53904101497</v>
      </c>
      <c r="L1765" s="1">
        <f>VLOOKUP($E1765,[1]AllProteinsNorm!$A$1:$Q$3226,5,FALSE)</f>
        <v>737370.52123237099</v>
      </c>
      <c r="M1765" s="1">
        <f>VLOOKUP($E1765,[1]AllProteinsNorm!$A$1:$Q$3226,10,FALSE)</f>
        <v>813107.96243718604</v>
      </c>
      <c r="N1765" s="1">
        <f>VLOOKUP($E1765,[1]AllProteinsNorm!$A$1:$Q$3226,11,FALSE)</f>
        <v>795361.69091221003</v>
      </c>
      <c r="O1765" s="1">
        <f>VLOOKUP($E1765,[1]AllProteinsNorm!$A$1:$Q$3226,15,FALSE)</f>
        <v>1025576.8517294599</v>
      </c>
      <c r="P1765" s="1">
        <f>VLOOKUP($E1765,[1]AllProteinsNorm!$A$1:$Q$3226,6,FALSE)</f>
        <v>713096.80459031404</v>
      </c>
      <c r="Q1765" s="1">
        <f>VLOOKUP($E1765,[1]AllProteinsNorm!$A$1:$Q$3226,8,FALSE)</f>
        <v>731513.41401840898</v>
      </c>
      <c r="R1765" s="1">
        <f>VLOOKUP($E1765,[1]AllProteinsNorm!$A$1:$Q$3226,13,FALSE)</f>
        <v>982525.48626123997</v>
      </c>
      <c r="S1765" s="1">
        <f>VLOOKUP($E1765,[1]AllProteinsNorm!$A$1:$Q$3226,16,FALSE)</f>
        <v>612957.34062192205</v>
      </c>
      <c r="T1765" s="1">
        <f>VLOOKUP($E1765,[1]AllProteinsNorm!$A$1:$Q$3226,17,FALSE)</f>
        <v>843499.88017864199</v>
      </c>
      <c r="U1765" s="1">
        <f>VLOOKUP($E1765,[1]AllProteinsNorm!$A$1:$Q$3226,3,FALSE)</f>
        <v>682252.19733222295</v>
      </c>
      <c r="V1765" s="1">
        <f>VLOOKUP($E1765,[1]AllProteinsNorm!$A$1:$Q$3226,7,FALSE)</f>
        <v>618906.79233166506</v>
      </c>
      <c r="W1765" s="1">
        <f>VLOOKUP($E1765,[1]AllProteinsNorm!$A$1:$Q$3226,9,FALSE)</f>
        <v>901157.09420179005</v>
      </c>
      <c r="X1765" s="1">
        <f>VLOOKUP($E1765,[1]AllProteinsNorm!$A$1:$Q$3226,12,FALSE)</f>
        <v>791738.83884445298</v>
      </c>
      <c r="Y1765" s="29">
        <f>VLOOKUP($E1765,[1]AllProteinsNorm!$A$1:$Q$3226,14,FALSE)</f>
        <v>910992.44586156704</v>
      </c>
      <c r="Z1765" s="25">
        <f t="shared" si="217"/>
        <v>0.70351720011236218</v>
      </c>
      <c r="AA1765" s="1">
        <f t="shared" si="217"/>
        <v>0.93969382514668665</v>
      </c>
      <c r="AB1765" s="1">
        <f t="shared" si="217"/>
        <v>1.036212473212015</v>
      </c>
      <c r="AC1765" s="1">
        <f t="shared" si="217"/>
        <v>1.0135968935390907</v>
      </c>
      <c r="AD1765" s="1">
        <f t="shared" si="217"/>
        <v>1.3069796079898459</v>
      </c>
      <c r="AE1765" s="1">
        <f t="shared" si="217"/>
        <v>0.9087597682714823</v>
      </c>
      <c r="AF1765" s="1">
        <f t="shared" si="217"/>
        <v>0.93222961641620539</v>
      </c>
      <c r="AG1765" s="1">
        <f t="shared" si="217"/>
        <v>1.2521155998287834</v>
      </c>
      <c r="AH1765" s="1">
        <f t="shared" si="217"/>
        <v>0.78114355195281715</v>
      </c>
      <c r="AI1765" s="1">
        <f t="shared" si="217"/>
        <v>1.0749434729111638</v>
      </c>
      <c r="AJ1765" s="1">
        <f t="shared" si="217"/>
        <v>0.86945186790809237</v>
      </c>
      <c r="AK1765" s="1">
        <f t="shared" si="217"/>
        <v>0.78872544311021009</v>
      </c>
      <c r="AL1765" s="1">
        <f t="shared" si="217"/>
        <v>1.148420953272274</v>
      </c>
      <c r="AM1765" s="1">
        <f t="shared" si="217"/>
        <v>1.0089799857302437</v>
      </c>
      <c r="AN1765" s="29">
        <f t="shared" si="217"/>
        <v>1.1609549764759575</v>
      </c>
      <c r="AO1765" s="1">
        <f t="shared" si="214"/>
        <v>151862.42751980791</v>
      </c>
      <c r="AP1765" s="1">
        <f t="shared" si="215"/>
        <v>126273.6754662031</v>
      </c>
      <c r="AQ1765" s="29">
        <f t="shared" si="216"/>
        <v>116169.205887779</v>
      </c>
    </row>
    <row r="1766" spans="1:43" x14ac:dyDescent="0.2">
      <c r="A1766" s="26"/>
      <c r="E1766" s="25" t="s">
        <v>3449</v>
      </c>
      <c r="F1766" s="26" t="s">
        <v>3450</v>
      </c>
      <c r="G1766" s="1">
        <v>0.56468764294734197</v>
      </c>
      <c r="H1766" s="1">
        <v>0.95061476139736301</v>
      </c>
      <c r="I1766" s="1">
        <f>VLOOKUP(F1766,'[1]SUSMB vs SHAM all proteins sum'!$B$2:$E$3214,2,FALSE)</f>
        <v>0.973606373786991</v>
      </c>
      <c r="J1766" s="29">
        <f>VLOOKUP(F1766,'[1]SUSMB vs SHAM all proteins sum'!$B$2:$E$3214,3,FALSE)</f>
        <v>1.00274547655049</v>
      </c>
      <c r="K1766" s="25">
        <f>VLOOKUP($E1766,[1]AllProteinsNorm!$A$1:$Q$3226,4,FALSE)</f>
        <v>545984.78149093501</v>
      </c>
      <c r="L1766" s="1">
        <f>VLOOKUP($E1766,[1]AllProteinsNorm!$A$1:$Q$3226,5,FALSE)</f>
        <v>450544.71506936202</v>
      </c>
      <c r="M1766" s="1">
        <f>VLOOKUP($E1766,[1]AllProteinsNorm!$A$1:$Q$3226,10,FALSE)</f>
        <v>497988.86771717301</v>
      </c>
      <c r="N1766" s="1">
        <f>VLOOKUP($E1766,[1]AllProteinsNorm!$A$1:$Q$3226,11,FALSE)</f>
        <v>658422.97258868895</v>
      </c>
      <c r="O1766" s="1">
        <f>VLOOKUP($E1766,[1]AllProteinsNorm!$A$1:$Q$3226,15,FALSE)</f>
        <v>577960.63049867598</v>
      </c>
      <c r="P1766" s="1">
        <f>VLOOKUP($E1766,[1]AllProteinsNorm!$A$1:$Q$3226,6,FALSE)</f>
        <v>565458.54026986798</v>
      </c>
      <c r="Q1766" s="1">
        <f>VLOOKUP($E1766,[1]AllProteinsNorm!$A$1:$Q$3226,8,FALSE)</f>
        <v>461776.99040258903</v>
      </c>
      <c r="R1766" s="1">
        <f>VLOOKUP($E1766,[1]AllProteinsNorm!$A$1:$Q$3226,13,FALSE)</f>
        <v>442208.12058430602</v>
      </c>
      <c r="S1766" s="1">
        <f>VLOOKUP($E1766,[1]AllProteinsNorm!$A$1:$Q$3226,16,FALSE)</f>
        <v>547244.18974161905</v>
      </c>
      <c r="T1766" s="1">
        <f>VLOOKUP($E1766,[1]AllProteinsNorm!$A$1:$Q$3226,17,FALSE)</f>
        <v>572694.67218031501</v>
      </c>
      <c r="U1766" s="1">
        <f>VLOOKUP($E1766,[1]AllProteinsNorm!$A$1:$Q$3226,3,FALSE)</f>
        <v>621619.45026200195</v>
      </c>
      <c r="V1766" s="1">
        <f>VLOOKUP($E1766,[1]AllProteinsNorm!$A$1:$Q$3226,7,FALSE)</f>
        <v>518313.37881886499</v>
      </c>
      <c r="W1766" s="1">
        <f>VLOOKUP($E1766,[1]AllProteinsNorm!$A$1:$Q$3226,9,FALSE)</f>
        <v>584258.19387670199</v>
      </c>
      <c r="X1766" s="1">
        <f>VLOOKUP($E1766,[1]AllProteinsNorm!$A$1:$Q$3226,12,FALSE)</f>
        <v>472419.80695106997</v>
      </c>
      <c r="Y1766" s="29">
        <f>VLOOKUP($E1766,[1]AllProteinsNorm!$A$1:$Q$3226,14,FALSE)</f>
        <v>531428.616911827</v>
      </c>
      <c r="Z1766" s="25">
        <f t="shared" si="217"/>
        <v>0.99964185462464494</v>
      </c>
      <c r="AA1766" s="1">
        <f t="shared" si="217"/>
        <v>0.82490093099920403</v>
      </c>
      <c r="AB1766" s="1">
        <f t="shared" si="217"/>
        <v>0.91176628393897263</v>
      </c>
      <c r="AC1766" s="1">
        <f t="shared" si="217"/>
        <v>1.2055045923600649</v>
      </c>
      <c r="AD1766" s="1">
        <f t="shared" si="217"/>
        <v>1.0581863380771137</v>
      </c>
      <c r="AE1766" s="1">
        <f t="shared" si="217"/>
        <v>1.0352962995876109</v>
      </c>
      <c r="AF1766" s="1">
        <f t="shared" si="217"/>
        <v>0.84546606930782209</v>
      </c>
      <c r="AG1766" s="1">
        <f t="shared" si="217"/>
        <v>0.80963748583588246</v>
      </c>
      <c r="AH1766" s="1">
        <f t="shared" si="217"/>
        <v>1.0019477013114435</v>
      </c>
      <c r="AI1766" s="1">
        <f t="shared" si="217"/>
        <v>1.0485449112128562</v>
      </c>
      <c r="AJ1766" s="1">
        <f t="shared" si="217"/>
        <v>1.1381211366987101</v>
      </c>
      <c r="AK1766" s="1">
        <f t="shared" si="217"/>
        <v>0.9489783687090898</v>
      </c>
      <c r="AL1766" s="1">
        <f t="shared" si="217"/>
        <v>1.0697165274674396</v>
      </c>
      <c r="AM1766" s="1">
        <f t="shared" si="217"/>
        <v>0.86495196934316954</v>
      </c>
      <c r="AN1766" s="29">
        <f t="shared" si="217"/>
        <v>0.97299101773438135</v>
      </c>
      <c r="AO1766" s="1">
        <f t="shared" si="214"/>
        <v>70819.523345466965</v>
      </c>
      <c r="AP1766" s="1">
        <f t="shared" si="215"/>
        <v>54780.292767857558</v>
      </c>
      <c r="AQ1766" s="29">
        <f t="shared" si="216"/>
        <v>52104.013107492072</v>
      </c>
    </row>
    <row r="1767" spans="1:43" x14ac:dyDescent="0.2">
      <c r="A1767" s="26"/>
      <c r="E1767" s="25" t="s">
        <v>3451</v>
      </c>
      <c r="F1767" s="26" t="s">
        <v>3452</v>
      </c>
      <c r="G1767" s="43">
        <v>4.5714838996078602E-2</v>
      </c>
      <c r="H1767" s="1">
        <v>1.12622322471351</v>
      </c>
      <c r="I1767" s="1">
        <f>VLOOKUP(F1767,'[1]SUSMB vs SHAM all proteins sum'!$B$2:$E$3214,2,FALSE)</f>
        <v>0.63565203579613305</v>
      </c>
      <c r="J1767" s="29">
        <f>VLOOKUP(F1767,'[1]SUSMB vs SHAM all proteins sum'!$B$2:$E$3214,3,FALSE)</f>
        <v>1.0448939592444699</v>
      </c>
      <c r="K1767" s="25">
        <f>VLOOKUP($E1767,[1]AllProteinsNorm!$A$1:$Q$3226,4,FALSE)</f>
        <v>809296.75371231604</v>
      </c>
      <c r="L1767" s="1">
        <f>VLOOKUP($E1767,[1]AllProteinsNorm!$A$1:$Q$3226,5,FALSE)</f>
        <v>917357.85294188105</v>
      </c>
      <c r="M1767" s="1">
        <f>VLOOKUP($E1767,[1]AllProteinsNorm!$A$1:$Q$3226,10,FALSE)</f>
        <v>1015188.48794377</v>
      </c>
      <c r="N1767" s="1">
        <f>VLOOKUP($E1767,[1]AllProteinsNorm!$A$1:$Q$3226,11,FALSE)</f>
        <v>978017.60379848396</v>
      </c>
      <c r="O1767" s="1">
        <f>VLOOKUP($E1767,[1]AllProteinsNorm!$A$1:$Q$3226,15,FALSE)</f>
        <v>957583.25079292397</v>
      </c>
      <c r="P1767" s="1">
        <f>VLOOKUP($E1767,[1]AllProteinsNorm!$A$1:$Q$3226,6,FALSE)</f>
        <v>990282.87411083397</v>
      </c>
      <c r="Q1767" s="1">
        <f>VLOOKUP($E1767,[1]AllProteinsNorm!$A$1:$Q$3226,8,FALSE)</f>
        <v>1185408.9914375599</v>
      </c>
      <c r="R1767" s="1">
        <f>VLOOKUP($E1767,[1]AllProteinsNorm!$A$1:$Q$3226,13,FALSE)</f>
        <v>1007482.7871706299</v>
      </c>
      <c r="S1767" s="1">
        <f>VLOOKUP($E1767,[1]AllProteinsNorm!$A$1:$Q$3226,16,FALSE)</f>
        <v>1037026.99750002</v>
      </c>
      <c r="T1767" s="1">
        <f>VLOOKUP($E1767,[1]AllProteinsNorm!$A$1:$Q$3226,17,FALSE)</f>
        <v>1042758.38457233</v>
      </c>
      <c r="U1767" s="1">
        <f>VLOOKUP($E1767,[1]AllProteinsNorm!$A$1:$Q$3226,3,FALSE)</f>
        <v>712083.78154822404</v>
      </c>
      <c r="V1767" s="1">
        <f>VLOOKUP($E1767,[1]AllProteinsNorm!$A$1:$Q$3226,7,FALSE)</f>
        <v>999022.867640557</v>
      </c>
      <c r="W1767" s="1">
        <f>VLOOKUP($E1767,[1]AllProteinsNorm!$A$1:$Q$3226,9,FALSE)</f>
        <v>1090438.8038780701</v>
      </c>
      <c r="X1767" s="1">
        <f>VLOOKUP($E1767,[1]AllProteinsNorm!$A$1:$Q$3226,12,FALSE)</f>
        <v>1038701.69418441</v>
      </c>
      <c r="Y1767" s="29">
        <f>VLOOKUP($E1767,[1]AllProteinsNorm!$A$1:$Q$3226,14,FALSE)</f>
        <v>1091136.0622678599</v>
      </c>
      <c r="Z1767" s="25">
        <f t="shared" si="217"/>
        <v>0.86510577411897294</v>
      </c>
      <c r="AA1767" s="1">
        <f t="shared" si="217"/>
        <v>0.98061875557147382</v>
      </c>
      <c r="AB1767" s="1">
        <f t="shared" si="217"/>
        <v>1.0851957810415958</v>
      </c>
      <c r="AC1767" s="1">
        <f t="shared" si="217"/>
        <v>1.0454615965713276</v>
      </c>
      <c r="AD1767" s="1">
        <f t="shared" si="217"/>
        <v>1.0236180926966298</v>
      </c>
      <c r="AE1767" s="1">
        <f t="shared" si="217"/>
        <v>1.0585726786554599</v>
      </c>
      <c r="AF1767" s="1">
        <f t="shared" si="217"/>
        <v>1.2671546728454088</v>
      </c>
      <c r="AG1767" s="1">
        <f t="shared" si="217"/>
        <v>1.076958695940367</v>
      </c>
      <c r="AH1767" s="1">
        <f t="shared" si="217"/>
        <v>1.108540271957446</v>
      </c>
      <c r="AI1767" s="1">
        <f t="shared" si="217"/>
        <v>1.1146668948892966</v>
      </c>
      <c r="AJ1767" s="1">
        <f t="shared" si="217"/>
        <v>0.76118900545203938</v>
      </c>
      <c r="AK1767" s="1">
        <f t="shared" si="217"/>
        <v>1.0679153812347584</v>
      </c>
      <c r="AL1767" s="1">
        <f t="shared" si="217"/>
        <v>1.1656353509773738</v>
      </c>
      <c r="AM1767" s="1">
        <f t="shared" si="217"/>
        <v>1.1103304555519284</v>
      </c>
      <c r="AN1767" s="29">
        <f t="shared" si="217"/>
        <v>1.1663806922335855</v>
      </c>
      <c r="AO1767" s="1">
        <f t="shared" si="214"/>
        <v>70572.045392211745</v>
      </c>
      <c r="AP1767" s="1">
        <f t="shared" si="215"/>
        <v>69132.612797269088</v>
      </c>
      <c r="AQ1767" s="29">
        <f t="shared" si="216"/>
        <v>141377.38933321062</v>
      </c>
    </row>
    <row r="1768" spans="1:43" x14ac:dyDescent="0.2">
      <c r="A1768" s="26"/>
      <c r="E1768" s="25" t="s">
        <v>3453</v>
      </c>
      <c r="F1768" s="26" t="s">
        <v>3454</v>
      </c>
      <c r="G1768" s="1">
        <v>0.40183774539476302</v>
      </c>
      <c r="H1768" s="1">
        <v>0.91177566186097703</v>
      </c>
      <c r="I1768" s="1">
        <f>VLOOKUP(F1768,'[1]SUSMB vs SHAM all proteins sum'!$B$2:$E$3214,2,FALSE)</f>
        <v>0.98270569414067799</v>
      </c>
      <c r="J1768" s="29">
        <f>VLOOKUP(F1768,'[1]SUSMB vs SHAM all proteins sum'!$B$2:$E$3214,3,FALSE)</f>
        <v>0.99760978770993103</v>
      </c>
      <c r="K1768" s="25">
        <f>VLOOKUP($E1768,[1]AllProteinsNorm!$A$1:$Q$3226,4,FALSE)</f>
        <v>6207628.8085553097</v>
      </c>
      <c r="L1768" s="1">
        <f>VLOOKUP($E1768,[1]AllProteinsNorm!$A$1:$Q$3226,5,FALSE)</f>
        <v>9731588.8186677992</v>
      </c>
      <c r="M1768" s="1">
        <f>VLOOKUP($E1768,[1]AllProteinsNorm!$A$1:$Q$3226,10,FALSE)</f>
        <v>7554564.8140413603</v>
      </c>
      <c r="N1768" s="1">
        <f>VLOOKUP($E1768,[1]AllProteinsNorm!$A$1:$Q$3226,11,FALSE)</f>
        <v>8492367.6205563098</v>
      </c>
      <c r="O1768" s="1">
        <f>VLOOKUP($E1768,[1]AllProteinsNorm!$A$1:$Q$3226,15,FALSE)</f>
        <v>6260912.26885687</v>
      </c>
      <c r="P1768" s="1">
        <f>VLOOKUP($E1768,[1]AllProteinsNorm!$A$1:$Q$3226,6,FALSE)</f>
        <v>7787081.3786547296</v>
      </c>
      <c r="Q1768" s="1">
        <f>VLOOKUP($E1768,[1]AllProteinsNorm!$A$1:$Q$3226,8,FALSE)</f>
        <v>6297646.4495398002</v>
      </c>
      <c r="R1768" s="1">
        <f>VLOOKUP($E1768,[1]AllProteinsNorm!$A$1:$Q$3226,13,FALSE)</f>
        <v>7205318.6790191699</v>
      </c>
      <c r="S1768" s="1">
        <f>VLOOKUP($E1768,[1]AllProteinsNorm!$A$1:$Q$3226,16,FALSE)</f>
        <v>7533623.3173591401</v>
      </c>
      <c r="T1768" s="1">
        <f>VLOOKUP($E1768,[1]AllProteinsNorm!$A$1:$Q$3226,17,FALSE)</f>
        <v>5744010.68081846</v>
      </c>
      <c r="U1768" s="1">
        <f>VLOOKUP($E1768,[1]AllProteinsNorm!$A$1:$Q$3226,3,FALSE)</f>
        <v>6389361.68634314</v>
      </c>
      <c r="V1768" s="1">
        <f>VLOOKUP($E1768,[1]AllProteinsNorm!$A$1:$Q$3226,7,FALSE)</f>
        <v>7442754.0010399204</v>
      </c>
      <c r="W1768" s="1">
        <f>VLOOKUP($E1768,[1]AllProteinsNorm!$A$1:$Q$3226,9,FALSE)</f>
        <v>9104432.7549813092</v>
      </c>
      <c r="X1768" s="1">
        <f>VLOOKUP($E1768,[1]AllProteinsNorm!$A$1:$Q$3226,12,FALSE)</f>
        <v>6845052.6152457604</v>
      </c>
      <c r="Y1768" s="29">
        <f>VLOOKUP($E1768,[1]AllProteinsNorm!$A$1:$Q$3226,14,FALSE)</f>
        <v>8090363.4471034296</v>
      </c>
      <c r="Z1768" s="25">
        <f t="shared" si="217"/>
        <v>0.8115170721982774</v>
      </c>
      <c r="AA1768" s="1">
        <f t="shared" si="217"/>
        <v>1.2722008208800619</v>
      </c>
      <c r="AB1768" s="1">
        <f t="shared" si="217"/>
        <v>0.98760066181369266</v>
      </c>
      <c r="AC1768" s="1">
        <f t="shared" si="217"/>
        <v>1.1101986797224754</v>
      </c>
      <c r="AD1768" s="1">
        <f t="shared" si="217"/>
        <v>0.81848276538549269</v>
      </c>
      <c r="AE1768" s="1">
        <f t="shared" si="217"/>
        <v>1.0179973185036981</v>
      </c>
      <c r="AF1768" s="1">
        <f t="shared" si="217"/>
        <v>0.82328498788892746</v>
      </c>
      <c r="AG1768" s="1">
        <f t="shared" si="217"/>
        <v>0.94194406575898559</v>
      </c>
      <c r="AH1768" s="1">
        <f t="shared" si="217"/>
        <v>0.98486300100968593</v>
      </c>
      <c r="AI1768" s="1">
        <f t="shared" si="217"/>
        <v>0.75090874054021617</v>
      </c>
      <c r="AJ1768" s="1">
        <f t="shared" si="217"/>
        <v>0.8352748285739956</v>
      </c>
      <c r="AK1768" s="1">
        <f t="shared" si="217"/>
        <v>0.97298374665890996</v>
      </c>
      <c r="AL1768" s="1">
        <f t="shared" si="217"/>
        <v>1.1902133392972667</v>
      </c>
      <c r="AM1768" s="1">
        <f t="shared" si="217"/>
        <v>0.89484684549947791</v>
      </c>
      <c r="AN1768" s="29">
        <f t="shared" si="217"/>
        <v>1.0576450783534055</v>
      </c>
      <c r="AO1768" s="1">
        <f t="shared" si="214"/>
        <v>1346231.8333500512</v>
      </c>
      <c r="AP1768" s="1">
        <f t="shared" si="215"/>
        <v>771989.16469947947</v>
      </c>
      <c r="AQ1768" s="29">
        <f t="shared" si="216"/>
        <v>955071.99637883843</v>
      </c>
    </row>
    <row r="1769" spans="1:43" x14ac:dyDescent="0.2">
      <c r="A1769" s="26"/>
      <c r="E1769" s="25" t="s">
        <v>3455</v>
      </c>
      <c r="F1769" s="26" t="s">
        <v>3456</v>
      </c>
      <c r="G1769" s="1">
        <v>8.5106930596331898E-2</v>
      </c>
      <c r="H1769" s="1">
        <v>0.80388474605117799</v>
      </c>
      <c r="I1769" s="1">
        <f>VLOOKUP(F1769,'[1]SUSMB vs SHAM all proteins sum'!$B$2:$E$3214,2,FALSE)</f>
        <v>0.622870122750939</v>
      </c>
      <c r="J1769" s="29">
        <f>VLOOKUP(F1769,'[1]SUSMB vs SHAM all proteins sum'!$B$2:$E$3214,3,FALSE)</f>
        <v>0.95762490081552398</v>
      </c>
      <c r="K1769" s="25">
        <f>VLOOKUP($E1769,[1]AllProteinsNorm!$A$1:$Q$3226,4,FALSE)</f>
        <v>58940.7399908277</v>
      </c>
      <c r="L1769" s="1">
        <f>VLOOKUP($E1769,[1]AllProteinsNorm!$A$1:$Q$3226,5,FALSE)</f>
        <v>49682.9152912477</v>
      </c>
      <c r="M1769" s="1">
        <f>VLOOKUP($E1769,[1]AllProteinsNorm!$A$1:$Q$3226,10,FALSE)</f>
        <v>60246.952228764203</v>
      </c>
      <c r="N1769" s="1">
        <f>VLOOKUP($E1769,[1]AllProteinsNorm!$A$1:$Q$3226,11,FALSE)</f>
        <v>49083.137226210303</v>
      </c>
      <c r="O1769" s="1">
        <f>VLOOKUP($E1769,[1]AllProteinsNorm!$A$1:$Q$3226,15,FALSE)</f>
        <v>58730.1350574471</v>
      </c>
      <c r="P1769" s="1">
        <f>VLOOKUP($E1769,[1]AllProteinsNorm!$A$1:$Q$3226,6,FALSE)</f>
        <v>43882.505325202401</v>
      </c>
      <c r="Q1769" s="1">
        <f>VLOOKUP($E1769,[1]AllProteinsNorm!$A$1:$Q$3226,8,FALSE)</f>
        <v>49387.796916640204</v>
      </c>
      <c r="R1769" s="1">
        <f>VLOOKUP($E1769,[1]AllProteinsNorm!$A$1:$Q$3226,13,FALSE)</f>
        <v>50335.649228964903</v>
      </c>
      <c r="S1769" s="1">
        <f>VLOOKUP($E1769,[1]AllProteinsNorm!$A$1:$Q$3226,16,FALSE)</f>
        <v>52144.691927432999</v>
      </c>
      <c r="T1769" s="1">
        <f>VLOOKUP($E1769,[1]AllProteinsNorm!$A$1:$Q$3226,17,FALSE)</f>
        <v>30013.949075701599</v>
      </c>
      <c r="U1769" s="1">
        <f>VLOOKUP($E1769,[1]AllProteinsNorm!$A$1:$Q$3226,3,FALSE)</f>
        <v>41139.768531135</v>
      </c>
      <c r="V1769" s="1">
        <f>VLOOKUP($E1769,[1]AllProteinsNorm!$A$1:$Q$3226,7,FALSE)</f>
        <v>53346.057094470503</v>
      </c>
      <c r="W1769" s="1">
        <f>VLOOKUP($E1769,[1]AllProteinsNorm!$A$1:$Q$3226,9,FALSE)</f>
        <v>58938.798168625101</v>
      </c>
      <c r="X1769" s="1">
        <f>VLOOKUP($E1769,[1]AllProteinsNorm!$A$1:$Q$3226,12,FALSE)</f>
        <v>50900.657549065501</v>
      </c>
      <c r="Y1769" s="29">
        <f>VLOOKUP($E1769,[1]AllProteinsNorm!$A$1:$Q$3226,14,FALSE)</f>
        <v>62207.015295181503</v>
      </c>
      <c r="Z1769" s="25">
        <f t="shared" si="217"/>
        <v>1.0651278280940166</v>
      </c>
      <c r="AA1769" s="1">
        <f t="shared" si="217"/>
        <v>0.89782815189936216</v>
      </c>
      <c r="AB1769" s="1">
        <f t="shared" si="217"/>
        <v>1.0887326047602008</v>
      </c>
      <c r="AC1769" s="1">
        <f t="shared" si="217"/>
        <v>0.88698946361938591</v>
      </c>
      <c r="AD1769" s="1">
        <f t="shared" si="217"/>
        <v>1.0613219516270351</v>
      </c>
      <c r="AE1769" s="1">
        <f t="shared" si="217"/>
        <v>0.79300798727044575</v>
      </c>
      <c r="AF1769" s="1">
        <f t="shared" si="217"/>
        <v>0.89249501910487683</v>
      </c>
      <c r="AG1769" s="1">
        <f t="shared" si="217"/>
        <v>0.90962381448371676</v>
      </c>
      <c r="AH1769" s="1">
        <f t="shared" si="217"/>
        <v>0.94231532328812817</v>
      </c>
      <c r="AI1769" s="1">
        <f t="shared" si="217"/>
        <v>0.54238702120980153</v>
      </c>
      <c r="AJ1769" s="1">
        <f t="shared" si="217"/>
        <v>0.7434435385554623</v>
      </c>
      <c r="AK1769" s="1">
        <f t="shared" si="217"/>
        <v>0.96402539125323328</v>
      </c>
      <c r="AL1769" s="1">
        <f t="shared" si="217"/>
        <v>1.0650927371049057</v>
      </c>
      <c r="AM1769" s="1">
        <f t="shared" si="217"/>
        <v>0.9198341729715378</v>
      </c>
      <c r="AN1769" s="29">
        <f t="shared" si="217"/>
        <v>1.1241532275278359</v>
      </c>
      <c r="AO1769" s="1">
        <f t="shared" si="214"/>
        <v>4892.5946401573265</v>
      </c>
      <c r="AP1769" s="1">
        <f t="shared" si="215"/>
        <v>8055.8318445432096</v>
      </c>
      <c r="AQ1769" s="29">
        <f t="shared" si="216"/>
        <v>7276.8255780896952</v>
      </c>
    </row>
    <row r="1770" spans="1:43" x14ac:dyDescent="0.2">
      <c r="A1770" s="26"/>
      <c r="E1770" s="25" t="s">
        <v>3457</v>
      </c>
      <c r="F1770" s="26" t="s">
        <v>3458</v>
      </c>
      <c r="G1770" s="1">
        <v>0.787307336472442</v>
      </c>
      <c r="H1770" s="1">
        <v>1.0679853882507599</v>
      </c>
      <c r="I1770" s="1">
        <f>VLOOKUP(F1770,'[1]SUSMB vs SHAM all proteins sum'!$B$2:$E$3214,2,FALSE)</f>
        <v>0.24283991342095301</v>
      </c>
      <c r="J1770" s="29">
        <f>VLOOKUP(F1770,'[1]SUSMB vs SHAM all proteins sum'!$B$2:$E$3214,3,FALSE)</f>
        <v>0.79762016036593597</v>
      </c>
      <c r="K1770" s="25">
        <f>VLOOKUP($E1770,[1]AllProteinsNorm!$A$1:$Q$3226,4,FALSE)</f>
        <v>146782.34597209599</v>
      </c>
      <c r="L1770" s="1">
        <f>VLOOKUP($E1770,[1]AllProteinsNorm!$A$1:$Q$3226,5,FALSE)</f>
        <v>99005.398919620595</v>
      </c>
      <c r="M1770" s="1">
        <f>VLOOKUP($E1770,[1]AllProteinsNorm!$A$1:$Q$3226,10,FALSE)</f>
        <v>60694.179169860603</v>
      </c>
      <c r="N1770" s="1">
        <f>VLOOKUP($E1770,[1]AllProteinsNorm!$A$1:$Q$3226,11,FALSE)</f>
        <v>58916.382705955701</v>
      </c>
      <c r="O1770" s="1">
        <f>VLOOKUP($E1770,[1]AllProteinsNorm!$A$1:$Q$3226,15,FALSE)</f>
        <v>81063.363090616098</v>
      </c>
      <c r="P1770" s="1">
        <f>VLOOKUP($E1770,[1]AllProteinsNorm!$A$1:$Q$3226,6,FALSE)</f>
        <v>96480.309524126496</v>
      </c>
      <c r="Q1770" s="1">
        <f>VLOOKUP($E1770,[1]AllProteinsNorm!$A$1:$Q$3226,8,FALSE)</f>
        <v>137411.699607961</v>
      </c>
      <c r="R1770" s="1">
        <f>VLOOKUP($E1770,[1]AllProteinsNorm!$A$1:$Q$3226,13,FALSE)</f>
        <v>64435.707824625701</v>
      </c>
      <c r="S1770" s="1">
        <f>VLOOKUP($E1770,[1]AllProteinsNorm!$A$1:$Q$3226,16,FALSE)</f>
        <v>116244.52118244801</v>
      </c>
      <c r="T1770" s="1">
        <f>VLOOKUP($E1770,[1]AllProteinsNorm!$A$1:$Q$3226,17,FALSE)</f>
        <v>58939.370829279702</v>
      </c>
      <c r="U1770" s="1">
        <f>VLOOKUP($E1770,[1]AllProteinsNorm!$A$1:$Q$3226,3,FALSE)</f>
        <v>56693.047259785199</v>
      </c>
      <c r="V1770" s="1">
        <f>VLOOKUP($E1770,[1]AllProteinsNorm!$A$1:$Q$3226,7,FALSE)</f>
        <v>71118.922415614696</v>
      </c>
      <c r="W1770" s="1">
        <f>VLOOKUP($E1770,[1]AllProteinsNorm!$A$1:$Q$3226,9,FALSE)</f>
        <v>61766.457318475703</v>
      </c>
      <c r="X1770" s="1">
        <f>VLOOKUP($E1770,[1]AllProteinsNorm!$A$1:$Q$3226,12,FALSE)</f>
        <v>80500.978833841393</v>
      </c>
      <c r="Y1770" s="29">
        <f>VLOOKUP($E1770,[1]AllProteinsNorm!$A$1:$Q$3226,14,FALSE)</f>
        <v>67834.749751981901</v>
      </c>
      <c r="Z1770" s="25">
        <f t="shared" si="217"/>
        <v>1.643840399767488</v>
      </c>
      <c r="AA1770" s="1">
        <f t="shared" si="217"/>
        <v>1.1087782625446529</v>
      </c>
      <c r="AB1770" s="1">
        <f t="shared" si="217"/>
        <v>0.67972441160676256</v>
      </c>
      <c r="AC1770" s="1">
        <f t="shared" si="217"/>
        <v>0.65981456733648336</v>
      </c>
      <c r="AD1770" s="1">
        <f t="shared" si="217"/>
        <v>0.9078423587446125</v>
      </c>
      <c r="AE1770" s="1">
        <f t="shared" si="217"/>
        <v>1.080499357926745</v>
      </c>
      <c r="AF1770" s="1">
        <f t="shared" si="217"/>
        <v>1.5388969410478148</v>
      </c>
      <c r="AG1770" s="1">
        <f t="shared" si="217"/>
        <v>0.72162642590458415</v>
      </c>
      <c r="AH1770" s="1">
        <f t="shared" si="217"/>
        <v>1.3018421180409678</v>
      </c>
      <c r="AI1770" s="1">
        <f t="shared" si="217"/>
        <v>0.66007201523040127</v>
      </c>
      <c r="AJ1770" s="1">
        <f t="shared" si="217"/>
        <v>0.63491505640112245</v>
      </c>
      <c r="AK1770" s="1">
        <f t="shared" si="217"/>
        <v>0.79647288017144657</v>
      </c>
      <c r="AL1770" s="1">
        <f t="shared" si="217"/>
        <v>0.69173303654600748</v>
      </c>
      <c r="AM1770" s="1">
        <f t="shared" si="217"/>
        <v>0.90154412202304368</v>
      </c>
      <c r="AN1770" s="29">
        <f t="shared" si="217"/>
        <v>0.75969287322621148</v>
      </c>
      <c r="AO1770" s="1">
        <f t="shared" si="214"/>
        <v>32272.942058692952</v>
      </c>
      <c r="AP1770" s="1">
        <f t="shared" si="215"/>
        <v>29954.549340599024</v>
      </c>
      <c r="AQ1770" s="29">
        <f t="shared" si="216"/>
        <v>8146.9447245694391</v>
      </c>
    </row>
    <row r="1771" spans="1:43" x14ac:dyDescent="0.2">
      <c r="A1771" s="26"/>
      <c r="E1771" s="25" t="s">
        <v>3459</v>
      </c>
      <c r="F1771" s="26" t="s">
        <v>3460</v>
      </c>
      <c r="G1771" s="1">
        <v>0.55027657933444196</v>
      </c>
      <c r="H1771" s="1">
        <v>1.04627401991887</v>
      </c>
      <c r="I1771" s="1">
        <f>VLOOKUP(F1771,'[1]SUSMB vs SHAM all proteins sum'!$B$2:$E$3214,2,FALSE)</f>
        <v>0.89804123089235399</v>
      </c>
      <c r="J1771" s="29">
        <f>VLOOKUP(F1771,'[1]SUSMB vs SHAM all proteins sum'!$B$2:$E$3214,3,FALSE)</f>
        <v>0.989782473011935</v>
      </c>
      <c r="K1771" s="25">
        <f>VLOOKUP($E1771,[1]AllProteinsNorm!$A$1:$Q$3226,4,FALSE)</f>
        <v>270457.754883471</v>
      </c>
      <c r="L1771" s="1">
        <f>VLOOKUP($E1771,[1]AllProteinsNorm!$A$1:$Q$3226,5,FALSE)</f>
        <v>208430.78665983299</v>
      </c>
      <c r="M1771" s="1">
        <f>VLOOKUP($E1771,[1]AllProteinsNorm!$A$1:$Q$3226,10,FALSE)</f>
        <v>302274.54043571401</v>
      </c>
      <c r="N1771" s="1">
        <f>VLOOKUP($E1771,[1]AllProteinsNorm!$A$1:$Q$3226,11,FALSE)</f>
        <v>235792.609614368</v>
      </c>
      <c r="O1771" s="1">
        <f>VLOOKUP($E1771,[1]AllProteinsNorm!$A$1:$Q$3226,15,FALSE)</f>
        <v>268575.77358255698</v>
      </c>
      <c r="P1771" s="1">
        <f>VLOOKUP($E1771,[1]AllProteinsNorm!$A$1:$Q$3226,6,FALSE)</f>
        <v>253549.78356417699</v>
      </c>
      <c r="Q1771" s="1">
        <f>VLOOKUP($E1771,[1]AllProteinsNorm!$A$1:$Q$3226,8,FALSE)</f>
        <v>293025.33833031502</v>
      </c>
      <c r="R1771" s="1">
        <f>VLOOKUP($E1771,[1]AllProteinsNorm!$A$1:$Q$3226,13,FALSE)</f>
        <v>242729.46801775001</v>
      </c>
      <c r="S1771" s="1">
        <f>VLOOKUP($E1771,[1]AllProteinsNorm!$A$1:$Q$3226,16,FALSE)</f>
        <v>266106.84587212902</v>
      </c>
      <c r="T1771" s="1">
        <f>VLOOKUP($E1771,[1]AllProteinsNorm!$A$1:$Q$3226,17,FALSE)</f>
        <v>281929.249827113</v>
      </c>
      <c r="U1771" s="1">
        <f>VLOOKUP($E1771,[1]AllProteinsNorm!$A$1:$Q$3226,3,FALSE)</f>
        <v>272984.46809283597</v>
      </c>
      <c r="V1771" s="1">
        <f>VLOOKUP($E1771,[1]AllProteinsNorm!$A$1:$Q$3226,7,FALSE)</f>
        <v>246734.50968563999</v>
      </c>
      <c r="W1771" s="1">
        <f>VLOOKUP($E1771,[1]AllProteinsNorm!$A$1:$Q$3226,9,FALSE)</f>
        <v>230759.088318419</v>
      </c>
      <c r="X1771" s="1">
        <f>VLOOKUP($E1771,[1]AllProteinsNorm!$A$1:$Q$3226,12,FALSE)</f>
        <v>286155.62876958301</v>
      </c>
      <c r="Y1771" s="29">
        <f>VLOOKUP($E1771,[1]AllProteinsNorm!$A$1:$Q$3226,14,FALSE)</f>
        <v>230478.14695330401</v>
      </c>
      <c r="Z1771" s="25">
        <f t="shared" si="217"/>
        <v>1.0519297357161734</v>
      </c>
      <c r="AA1771" s="1">
        <f t="shared" si="217"/>
        <v>0.81067944389562763</v>
      </c>
      <c r="AB1771" s="1">
        <f t="shared" si="217"/>
        <v>1.1756792759418904</v>
      </c>
      <c r="AC1771" s="1">
        <f t="shared" si="217"/>
        <v>0.91710166573828855</v>
      </c>
      <c r="AD1771" s="1">
        <f t="shared" si="217"/>
        <v>1.0446098787080198</v>
      </c>
      <c r="AE1771" s="1">
        <f t="shared" si="217"/>
        <v>0.98616716289194506</v>
      </c>
      <c r="AF1771" s="1">
        <f t="shared" si="217"/>
        <v>1.1397050413317202</v>
      </c>
      <c r="AG1771" s="1">
        <f t="shared" si="217"/>
        <v>0.94408217376666503</v>
      </c>
      <c r="AH1771" s="1">
        <f t="shared" si="217"/>
        <v>1.0350071277162733</v>
      </c>
      <c r="AI1771" s="1">
        <f t="shared" si="217"/>
        <v>1.0965474493015503</v>
      </c>
      <c r="AJ1771" s="1">
        <f t="shared" si="217"/>
        <v>1.0617572400511963</v>
      </c>
      <c r="AK1771" s="1">
        <f t="shared" si="217"/>
        <v>0.95965955081414878</v>
      </c>
      <c r="AL1771" s="1">
        <f t="shared" si="217"/>
        <v>0.89752407688767222</v>
      </c>
      <c r="AM1771" s="1">
        <f t="shared" si="217"/>
        <v>1.1129857048283862</v>
      </c>
      <c r="AN1771" s="29">
        <f t="shared" si="217"/>
        <v>0.8964313717586051</v>
      </c>
      <c r="AO1771" s="1">
        <f t="shared" si="214"/>
        <v>32166.936791083823</v>
      </c>
      <c r="AP1771" s="1">
        <f t="shared" si="215"/>
        <v>18274.954133728446</v>
      </c>
      <c r="AQ1771" s="29">
        <f t="shared" si="216"/>
        <v>22534.11234040435</v>
      </c>
    </row>
    <row r="1772" spans="1:43" x14ac:dyDescent="0.2">
      <c r="A1772" s="26"/>
      <c r="E1772" s="25" t="s">
        <v>245</v>
      </c>
      <c r="F1772" s="26" t="s">
        <v>246</v>
      </c>
      <c r="G1772" s="1">
        <v>0.14409022047008799</v>
      </c>
      <c r="H1772" s="43">
        <v>1.75444638584179</v>
      </c>
      <c r="I1772" s="1">
        <f>VLOOKUP(F1772,'[1]SUSMB vs SHAM all proteins sum'!$B$2:$E$3214,2,FALSE)</f>
        <v>2.9726726169107601E-2</v>
      </c>
      <c r="J1772" s="29">
        <f>VLOOKUP(F1772,'[1]SUSMB vs SHAM all proteins sum'!$B$2:$E$3214,3,FALSE)</f>
        <v>0.31228725261608398</v>
      </c>
      <c r="K1772" s="25">
        <f>VLOOKUP($E1772,[1]AllProteinsNorm!$A$1:$Q$3226,4,FALSE)</f>
        <v>42120.474040125402</v>
      </c>
      <c r="L1772" s="1">
        <f>VLOOKUP($E1772,[1]AllProteinsNorm!$A$1:$Q$3226,5,FALSE)</f>
        <v>37531.401098832699</v>
      </c>
      <c r="M1772" s="1">
        <f>VLOOKUP($E1772,[1]AllProteinsNorm!$A$1:$Q$3226,10,FALSE)</f>
        <v>37917.276481562898</v>
      </c>
      <c r="N1772" s="1">
        <f>VLOOKUP($E1772,[1]AllProteinsNorm!$A$1:$Q$3226,11,FALSE)</f>
        <v>29901.105089888501</v>
      </c>
      <c r="O1772" s="1">
        <f>VLOOKUP($E1772,[1]AllProteinsNorm!$A$1:$Q$3226,15,FALSE)</f>
        <v>15733.3501538534</v>
      </c>
      <c r="P1772" s="1">
        <f>VLOOKUP($E1772,[1]AllProteinsNorm!$A$1:$Q$3226,6,FALSE)</f>
        <v>38881.487510667102</v>
      </c>
      <c r="Q1772" s="1">
        <f>VLOOKUP($E1772,[1]AllProteinsNorm!$A$1:$Q$3226,8,FALSE)</f>
        <v>46952.065425252797</v>
      </c>
      <c r="R1772" s="1">
        <f>VLOOKUP($E1772,[1]AllProteinsNorm!$A$1:$Q$3226,13,FALSE)</f>
        <v>176425.58660945701</v>
      </c>
      <c r="S1772" s="1">
        <f>VLOOKUP($E1772,[1]AllProteinsNorm!$A$1:$Q$3226,16,FALSE)</f>
        <v>35780.005142702998</v>
      </c>
      <c r="T1772" s="1">
        <f>VLOOKUP($E1772,[1]AllProteinsNorm!$A$1:$Q$3226,17,FALSE)</f>
        <v>40675.656798955402</v>
      </c>
      <c r="U1772" s="1">
        <f>VLOOKUP($E1772,[1]AllProteinsNorm!$A$1:$Q$3226,3,FALSE)</f>
        <v>20340.3130114671</v>
      </c>
      <c r="V1772" s="1">
        <f>VLOOKUP($E1772,[1]AllProteinsNorm!$A$1:$Q$3226,7,FALSE)</f>
        <v>27770.646067841801</v>
      </c>
      <c r="W1772" s="1">
        <f>VLOOKUP($E1772,[1]AllProteinsNorm!$A$1:$Q$3226,9,FALSE)</f>
        <v>3686.7246636602899</v>
      </c>
      <c r="X1772" s="1">
        <f>VLOOKUP($E1772,[1]AllProteinsNorm!$A$1:$Q$3226,12,FALSE)</f>
        <v>9364.3888629175999</v>
      </c>
      <c r="Y1772" s="29">
        <f>VLOOKUP($E1772,[1]AllProteinsNorm!$A$1:$Q$3226,14,FALSE)</f>
        <v>4294.7821155034999</v>
      </c>
      <c r="Z1772" s="25">
        <f t="shared" si="217"/>
        <v>1.290427180177371</v>
      </c>
      <c r="AA1772" s="1">
        <f t="shared" si="217"/>
        <v>1.1498336899517092</v>
      </c>
      <c r="AB1772" s="1">
        <f t="shared" si="217"/>
        <v>1.1616555911383397</v>
      </c>
      <c r="AC1772" s="1">
        <f t="shared" si="217"/>
        <v>0.91606753258699036</v>
      </c>
      <c r="AD1772" s="1">
        <f t="shared" si="217"/>
        <v>0.48201600614559004</v>
      </c>
      <c r="AE1772" s="1">
        <f t="shared" si="217"/>
        <v>1.1911957173533854</v>
      </c>
      <c r="AF1772" s="1">
        <f t="shared" si="217"/>
        <v>1.4384506055770883</v>
      </c>
      <c r="AG1772" s="1">
        <f t="shared" si="217"/>
        <v>5.4050762112197344</v>
      </c>
      <c r="AH1772" s="1">
        <f t="shared" si="217"/>
        <v>1.0961769114717352</v>
      </c>
      <c r="AI1772" s="1">
        <f t="shared" si="217"/>
        <v>1.2461629243520798</v>
      </c>
      <c r="AJ1772" s="1">
        <f t="shared" si="217"/>
        <v>0.62315758218457207</v>
      </c>
      <c r="AK1772" s="1">
        <f t="shared" si="217"/>
        <v>0.85079755899447618</v>
      </c>
      <c r="AL1772" s="1">
        <f t="shared" si="217"/>
        <v>0.11294862700940654</v>
      </c>
      <c r="AM1772" s="1">
        <f t="shared" si="217"/>
        <v>0.28689282800918736</v>
      </c>
      <c r="AN1772" s="29">
        <f t="shared" si="217"/>
        <v>0.13157742644362902</v>
      </c>
      <c r="AO1772" s="1">
        <f t="shared" si="214"/>
        <v>9327.2846160601239</v>
      </c>
      <c r="AP1772" s="1">
        <f t="shared" si="215"/>
        <v>54463.618322671733</v>
      </c>
      <c r="AQ1772" s="29">
        <f t="shared" si="216"/>
        <v>9463.04413355006</v>
      </c>
    </row>
    <row r="1773" spans="1:43" x14ac:dyDescent="0.2">
      <c r="A1773" s="26"/>
      <c r="E1773" s="25" t="s">
        <v>3461</v>
      </c>
      <c r="F1773" s="26" t="s">
        <v>3462</v>
      </c>
      <c r="G1773" s="1">
        <v>0.70087901412238696</v>
      </c>
      <c r="H1773" s="1">
        <v>1.0666337876412599</v>
      </c>
      <c r="I1773" s="1">
        <f>VLOOKUP(F1773,'[1]SUSMB vs SHAM all proteins sum'!$B$2:$E$3214,2,FALSE)</f>
        <v>0.55447448052297998</v>
      </c>
      <c r="J1773" s="29">
        <f>VLOOKUP(F1773,'[1]SUSMB vs SHAM all proteins sum'!$B$2:$E$3214,3,FALSE)</f>
        <v>1.1022108612174599</v>
      </c>
      <c r="K1773" s="25">
        <f>VLOOKUP($E1773,[1]AllProteinsNorm!$A$1:$Q$3226,4,FALSE)</f>
        <v>172055.42134458999</v>
      </c>
      <c r="L1773" s="1">
        <f>VLOOKUP($E1773,[1]AllProteinsNorm!$A$1:$Q$3226,5,FALSE)</f>
        <v>141919.18131281799</v>
      </c>
      <c r="M1773" s="1">
        <f>VLOOKUP($E1773,[1]AllProteinsNorm!$A$1:$Q$3226,10,FALSE)</f>
        <v>168812.19928851299</v>
      </c>
      <c r="N1773" s="1">
        <f>VLOOKUP($E1773,[1]AllProteinsNorm!$A$1:$Q$3226,11,FALSE)</f>
        <v>156792.42335786601</v>
      </c>
      <c r="O1773" s="1">
        <f>VLOOKUP($E1773,[1]AllProteinsNorm!$A$1:$Q$3226,15,FALSE)</f>
        <v>77558.430863658301</v>
      </c>
      <c r="P1773" s="1">
        <f>VLOOKUP($E1773,[1]AllProteinsNorm!$A$1:$Q$3226,6,FALSE)</f>
        <v>118056.73546169901</v>
      </c>
      <c r="Q1773" s="1">
        <f>VLOOKUP($E1773,[1]AllProteinsNorm!$A$1:$Q$3226,8,FALSE)</f>
        <v>149757.167677505</v>
      </c>
      <c r="R1773" s="1">
        <f>VLOOKUP($E1773,[1]AllProteinsNorm!$A$1:$Q$3226,13,FALSE)</f>
        <v>167239.292633612</v>
      </c>
      <c r="S1773" s="1">
        <f>VLOOKUP($E1773,[1]AllProteinsNorm!$A$1:$Q$3226,16,FALSE)</f>
        <v>168293.49014177499</v>
      </c>
      <c r="T1773" s="1">
        <f>VLOOKUP($E1773,[1]AllProteinsNorm!$A$1:$Q$3226,17,FALSE)</f>
        <v>139078.51016556899</v>
      </c>
      <c r="U1773" s="1">
        <f>VLOOKUP($E1773,[1]AllProteinsNorm!$A$1:$Q$3226,3,FALSE)</f>
        <v>140467.57493799299</v>
      </c>
      <c r="V1773" s="1">
        <f>VLOOKUP($E1773,[1]AllProteinsNorm!$A$1:$Q$3226,7,FALSE)</f>
        <v>143204.87380974201</v>
      </c>
      <c r="W1773" s="1">
        <f>VLOOKUP($E1773,[1]AllProteinsNorm!$A$1:$Q$3226,9,FALSE)</f>
        <v>135845.43349806199</v>
      </c>
      <c r="X1773" s="1">
        <f>VLOOKUP($E1773,[1]AllProteinsNorm!$A$1:$Q$3226,12,FALSE)</f>
        <v>164936.472172865</v>
      </c>
      <c r="Y1773" s="29">
        <f>VLOOKUP($E1773,[1]AllProteinsNorm!$A$1:$Q$3226,14,FALSE)</f>
        <v>180923.58119123999</v>
      </c>
      <c r="Z1773" s="25">
        <f t="shared" si="217"/>
        <v>1.1995982909619833</v>
      </c>
      <c r="AA1773" s="1">
        <f t="shared" si="217"/>
        <v>0.98948353982182402</v>
      </c>
      <c r="AB1773" s="1">
        <f t="shared" si="217"/>
        <v>1.1769860210010838</v>
      </c>
      <c r="AC1773" s="1">
        <f t="shared" si="217"/>
        <v>1.0931821945859188</v>
      </c>
      <c r="AD1773" s="1">
        <f t="shared" si="217"/>
        <v>0.54074995362918921</v>
      </c>
      <c r="AE1773" s="1">
        <f t="shared" si="217"/>
        <v>0.82311069880657461</v>
      </c>
      <c r="AF1773" s="1">
        <f t="shared" si="217"/>
        <v>1.044131251438134</v>
      </c>
      <c r="AG1773" s="1">
        <f t="shared" si="217"/>
        <v>1.1660194608060233</v>
      </c>
      <c r="AH1773" s="1">
        <f t="shared" si="217"/>
        <v>1.1733694967377359</v>
      </c>
      <c r="AI1773" s="1">
        <f t="shared" si="217"/>
        <v>0.96967792005817766</v>
      </c>
      <c r="AJ1773" s="1">
        <f t="shared" si="217"/>
        <v>0.97936270484445898</v>
      </c>
      <c r="AK1773" s="1">
        <f t="shared" si="217"/>
        <v>0.99844759634477298</v>
      </c>
      <c r="AL1773" s="1">
        <f t="shared" si="217"/>
        <v>0.9471363853911422</v>
      </c>
      <c r="AM1773" s="1">
        <f t="shared" si="217"/>
        <v>1.1499638232241549</v>
      </c>
      <c r="AN1773" s="29">
        <f t="shared" si="217"/>
        <v>1.2614285391046034</v>
      </c>
      <c r="AO1773" s="1">
        <f t="shared" si="214"/>
        <v>34593.55809681119</v>
      </c>
      <c r="AP1773" s="1">
        <f t="shared" si="215"/>
        <v>18762.086868437866</v>
      </c>
      <c r="AQ1773" s="29">
        <f t="shared" si="216"/>
        <v>17143.293232629829</v>
      </c>
    </row>
    <row r="1774" spans="1:43" x14ac:dyDescent="0.2">
      <c r="A1774" s="26"/>
      <c r="E1774" s="25" t="s">
        <v>3463</v>
      </c>
      <c r="F1774" s="26" t="s">
        <v>3464</v>
      </c>
      <c r="G1774" s="1">
        <v>0.160059732529507</v>
      </c>
      <c r="H1774" s="43">
        <v>2.0393756738253899</v>
      </c>
      <c r="I1774" s="1">
        <f>VLOOKUP(F1774,'[1]SUSMB vs SHAM all proteins sum'!$B$2:$E$3214,2,FALSE)</f>
        <v>0.201721502623533</v>
      </c>
      <c r="J1774" s="29">
        <f>VLOOKUP(F1774,'[1]SUSMB vs SHAM all proteins sum'!$B$2:$E$3214,3,FALSE)</f>
        <v>1.90745278728698</v>
      </c>
      <c r="K1774" s="25">
        <f>VLOOKUP($E1774,[1]AllProteinsNorm!$A$1:$Q$3226,4,FALSE)</f>
        <v>146619.040017308</v>
      </c>
      <c r="L1774" s="1">
        <f>VLOOKUP($E1774,[1]AllProteinsNorm!$A$1:$Q$3226,5,FALSE)</f>
        <v>32377.568828786701</v>
      </c>
      <c r="M1774" s="1">
        <f>VLOOKUP($E1774,[1]AllProteinsNorm!$A$1:$Q$3226,10,FALSE)</f>
        <v>67366.877137470598</v>
      </c>
      <c r="N1774" s="1">
        <f>VLOOKUP($E1774,[1]AllProteinsNorm!$A$1:$Q$3226,11,FALSE)</f>
        <v>38217.693759441201</v>
      </c>
      <c r="O1774" s="1">
        <f>VLOOKUP($E1774,[1]AllProteinsNorm!$A$1:$Q$3226,15,FALSE)</f>
        <v>28075.1340657154</v>
      </c>
      <c r="P1774" s="1">
        <f>VLOOKUP($E1774,[1]AllProteinsNorm!$A$1:$Q$3226,6,FALSE)</f>
        <v>30851.288279295099</v>
      </c>
      <c r="Q1774" s="1">
        <f>VLOOKUP($E1774,[1]AllProteinsNorm!$A$1:$Q$3226,8,FALSE)</f>
        <v>83712.552589669096</v>
      </c>
      <c r="R1774" s="1">
        <f>VLOOKUP($E1774,[1]AllProteinsNorm!$A$1:$Q$3226,13,FALSE)</f>
        <v>116965.502181763</v>
      </c>
      <c r="S1774" s="1">
        <f>VLOOKUP($E1774,[1]AllProteinsNorm!$A$1:$Q$3226,16,FALSE)</f>
        <v>205444.85071949899</v>
      </c>
      <c r="T1774" s="1">
        <f>VLOOKUP($E1774,[1]AllProteinsNorm!$A$1:$Q$3226,17,FALSE)</f>
        <v>195045.78593538</v>
      </c>
      <c r="U1774" s="1">
        <f>VLOOKUP($E1774,[1]AllProteinsNorm!$A$1:$Q$3226,3,FALSE)</f>
        <v>96093.870902819501</v>
      </c>
      <c r="V1774" s="1">
        <f>VLOOKUP($E1774,[1]AllProteinsNorm!$A$1:$Q$3226,7,FALSE)</f>
        <v>42722.301251732497</v>
      </c>
      <c r="W1774" s="1">
        <f>VLOOKUP($E1774,[1]AllProteinsNorm!$A$1:$Q$3226,9,FALSE)</f>
        <v>68298.925314859196</v>
      </c>
      <c r="X1774" s="1">
        <f>VLOOKUP($E1774,[1]AllProteinsNorm!$A$1:$Q$3226,12,FALSE)</f>
        <v>352724.76801641798</v>
      </c>
      <c r="Y1774" s="29">
        <f>VLOOKUP($E1774,[1]AllProteinsNorm!$A$1:$Q$3226,14,FALSE)</f>
        <v>87606.467864129198</v>
      </c>
      <c r="Z1774" s="25">
        <f t="shared" ref="Z1774:AN1790" si="218">K1774/AVERAGE($K1774:$O1774)</f>
        <v>2.3447317956132365</v>
      </c>
      <c r="AA1774" s="1">
        <f t="shared" si="218"/>
        <v>0.51778210448349971</v>
      </c>
      <c r="AB1774" s="1">
        <f t="shared" si="218"/>
        <v>1.0773311486472104</v>
      </c>
      <c r="AC1774" s="1">
        <f t="shared" si="218"/>
        <v>0.61117738666269461</v>
      </c>
      <c r="AD1774" s="1">
        <f t="shared" si="218"/>
        <v>0.44897756459335914</v>
      </c>
      <c r="AE1774" s="1">
        <f t="shared" si="218"/>
        <v>0.49337382481534375</v>
      </c>
      <c r="AF1774" s="1">
        <f t="shared" si="218"/>
        <v>1.3387312024807387</v>
      </c>
      <c r="AG1774" s="1">
        <f t="shared" si="218"/>
        <v>1.8705123967738042</v>
      </c>
      <c r="AH1774" s="1">
        <f t="shared" si="218"/>
        <v>3.2854742035560944</v>
      </c>
      <c r="AI1774" s="1">
        <f t="shared" si="218"/>
        <v>3.1191723518928498</v>
      </c>
      <c r="AJ1774" s="1">
        <f t="shared" si="218"/>
        <v>1.5367332540357426</v>
      </c>
      <c r="AK1774" s="1">
        <f t="shared" si="218"/>
        <v>0.6832150729869686</v>
      </c>
      <c r="AL1774" s="1">
        <f t="shared" si="218"/>
        <v>1.092236463784374</v>
      </c>
      <c r="AM1774" s="1">
        <f t="shared" si="218"/>
        <v>5.6407747491101254</v>
      </c>
      <c r="AN1774" s="29">
        <f t="shared" si="218"/>
        <v>1.4010026984090496</v>
      </c>
      <c r="AO1774" s="1">
        <f t="shared" si="214"/>
        <v>44230.661650763432</v>
      </c>
      <c r="AP1774" s="1">
        <f t="shared" si="215"/>
        <v>66334.178971469315</v>
      </c>
      <c r="AQ1774" s="29">
        <f t="shared" si="216"/>
        <v>113116.11248509181</v>
      </c>
    </row>
    <row r="1775" spans="1:43" x14ac:dyDescent="0.2">
      <c r="A1775" s="26"/>
      <c r="E1775" s="25" t="s">
        <v>3465</v>
      </c>
      <c r="F1775" s="26" t="s">
        <v>3466</v>
      </c>
      <c r="G1775" s="1">
        <v>0.35309676998381601</v>
      </c>
      <c r="H1775" s="43">
        <v>2.1724034947954198</v>
      </c>
      <c r="I1775" s="1">
        <f>VLOOKUP(F1775,'[1]SUSMB vs SHAM all proteins sum'!$B$2:$E$3214,2,FALSE)</f>
        <v>0.16262905242915099</v>
      </c>
      <c r="J1775" s="29">
        <f>VLOOKUP(F1775,'[1]SUSMB vs SHAM all proteins sum'!$B$2:$E$3214,3,FALSE)</f>
        <v>3.73039550244635</v>
      </c>
      <c r="K1775" s="25">
        <f>VLOOKUP($E1775,[1]AllProteinsNorm!$A$1:$Q$3226,4,FALSE)</f>
        <v>5751.2569315266101</v>
      </c>
      <c r="L1775" s="1">
        <f>VLOOKUP($E1775,[1]AllProteinsNorm!$A$1:$Q$3226,5,FALSE)</f>
        <v>7562.0005245470702</v>
      </c>
      <c r="M1775" s="1">
        <f>VLOOKUP($E1775,[1]AllProteinsNorm!$A$1:$Q$3226,10,FALSE)</f>
        <v>7746.2537962658898</v>
      </c>
      <c r="N1775" s="1">
        <f>VLOOKUP($E1775,[1]AllProteinsNorm!$A$1:$Q$3226,11,FALSE)</f>
        <v>27077.388859756698</v>
      </c>
      <c r="O1775" s="1">
        <f>VLOOKUP($E1775,[1]AllProteinsNorm!$A$1:$Q$3226,15,FALSE)</f>
        <v>19337.770760070001</v>
      </c>
      <c r="P1775" s="1">
        <f>VLOOKUP($E1775,[1]AllProteinsNorm!$A$1:$Q$3226,6,FALSE)</f>
        <v>4707.0349704548798</v>
      </c>
      <c r="Q1775" s="1">
        <f>VLOOKUP($E1775,[1]AllProteinsNorm!$A$1:$Q$3226,8,FALSE)</f>
        <v>13062.493010210001</v>
      </c>
      <c r="R1775" s="1">
        <f>VLOOKUP($E1775,[1]AllProteinsNorm!$A$1:$Q$3226,13,FALSE)</f>
        <v>158671.876272002</v>
      </c>
      <c r="S1775" s="1">
        <f>VLOOKUP($E1775,[1]AllProteinsNorm!$A$1:$Q$3226,16,FALSE)</f>
        <v>7322.8870438031599</v>
      </c>
      <c r="T1775" s="1">
        <f>VLOOKUP($E1775,[1]AllProteinsNorm!$A$1:$Q$3226,17,FALSE)</f>
        <v>119467.85328213099</v>
      </c>
      <c r="U1775" s="1">
        <f>VLOOKUP($E1775,[1]AllProteinsNorm!$A$1:$Q$3226,3,FALSE)</f>
        <v>362753.88415424299</v>
      </c>
      <c r="V1775" s="1">
        <f>VLOOKUP($E1775,[1]AllProteinsNorm!$A$1:$Q$3226,7,FALSE)</f>
        <v>92870.4908198911</v>
      </c>
      <c r="W1775" s="1">
        <f>VLOOKUP($E1775,[1]AllProteinsNorm!$A$1:$Q$3226,9,FALSE)</f>
        <v>6909.5862183409799</v>
      </c>
      <c r="X1775" s="1">
        <f>VLOOKUP($E1775,[1]AllProteinsNorm!$A$1:$Q$3226,12,FALSE)</f>
        <v>89907.985746502294</v>
      </c>
      <c r="Y1775" s="29">
        <f>VLOOKUP($E1775,[1]AllProteinsNorm!$A$1:$Q$3226,14,FALSE)</f>
        <v>6088.8974269082701</v>
      </c>
      <c r="Z1775" s="25">
        <f t="shared" si="218"/>
        <v>0.42617895405689493</v>
      </c>
      <c r="AA1775" s="1">
        <f t="shared" si="218"/>
        <v>0.56035845946352325</v>
      </c>
      <c r="AB1775" s="1">
        <f t="shared" si="218"/>
        <v>0.57401197339232002</v>
      </c>
      <c r="AC1775" s="1">
        <f t="shared" si="218"/>
        <v>2.0064854344422076</v>
      </c>
      <c r="AD1775" s="1">
        <f t="shared" si="218"/>
        <v>1.4329651786450548</v>
      </c>
      <c r="AE1775" s="1">
        <f t="shared" si="218"/>
        <v>0.34880014304720103</v>
      </c>
      <c r="AF1775" s="1">
        <f t="shared" si="218"/>
        <v>0.96795529651100254</v>
      </c>
      <c r="AG1775" s="1">
        <f t="shared" si="218"/>
        <v>11.757884419518909</v>
      </c>
      <c r="AH1775" s="1">
        <f t="shared" si="218"/>
        <v>0.54263970087951163</v>
      </c>
      <c r="AI1775" s="1">
        <f t="shared" si="218"/>
        <v>8.8527925914946746</v>
      </c>
      <c r="AJ1775" s="1">
        <f t="shared" si="218"/>
        <v>26.880744986625885</v>
      </c>
      <c r="AK1775" s="1">
        <f t="shared" si="218"/>
        <v>6.8818780158141371</v>
      </c>
      <c r="AL1775" s="1">
        <f t="shared" si="218"/>
        <v>0.51201333248675607</v>
      </c>
      <c r="AM1775" s="1">
        <f t="shared" si="218"/>
        <v>6.662350818786277</v>
      </c>
      <c r="AN1775" s="29">
        <f t="shared" si="218"/>
        <v>0.45119874970890594</v>
      </c>
      <c r="AO1775" s="1">
        <f t="shared" si="214"/>
        <v>8328.6659156423029</v>
      </c>
      <c r="AP1775" s="1">
        <f t="shared" si="215"/>
        <v>65277.55381887703</v>
      </c>
      <c r="AQ1775" s="29">
        <f t="shared" si="216"/>
        <v>131142.8462914245</v>
      </c>
    </row>
    <row r="1776" spans="1:43" x14ac:dyDescent="0.2">
      <c r="A1776" s="26"/>
      <c r="E1776" s="25" t="s">
        <v>3467</v>
      </c>
      <c r="F1776" s="26" t="s">
        <v>3468</v>
      </c>
      <c r="G1776" s="1">
        <v>0.98156411958643797</v>
      </c>
      <c r="H1776" s="1">
        <v>1.0033959019513801</v>
      </c>
      <c r="I1776" s="1">
        <f>VLOOKUP(F1776,'[1]SUSMB vs SHAM all proteins sum'!$B$2:$E$3214,2,FALSE)</f>
        <v>0.60306648989665401</v>
      </c>
      <c r="J1776" s="29">
        <f>VLOOKUP(F1776,'[1]SUSMB vs SHAM all proteins sum'!$B$2:$E$3214,3,FALSE)</f>
        <v>1.0825610796749101</v>
      </c>
      <c r="K1776" s="25">
        <f>VLOOKUP($E1776,[1]AllProteinsNorm!$A$1:$Q$3226,4,FALSE)</f>
        <v>98476.379124595303</v>
      </c>
      <c r="L1776" s="1">
        <f>VLOOKUP($E1776,[1]AllProteinsNorm!$A$1:$Q$3226,5,FALSE)</f>
        <v>63528.1899872336</v>
      </c>
      <c r="M1776" s="1">
        <f>VLOOKUP($E1776,[1]AllProteinsNorm!$A$1:$Q$3226,10,FALSE)</f>
        <v>116776.254121915</v>
      </c>
      <c r="N1776" s="1">
        <f>VLOOKUP($E1776,[1]AllProteinsNorm!$A$1:$Q$3226,11,FALSE)</f>
        <v>85982.218315747901</v>
      </c>
      <c r="O1776" s="1">
        <f>VLOOKUP($E1776,[1]AllProteinsNorm!$A$1:$Q$3226,15,FALSE)</f>
        <v>134277.76349744599</v>
      </c>
      <c r="P1776" s="1">
        <f>VLOOKUP($E1776,[1]AllProteinsNorm!$A$1:$Q$3226,6,FALSE)</f>
        <v>99181.280133021399</v>
      </c>
      <c r="Q1776" s="1">
        <f>VLOOKUP($E1776,[1]AllProteinsNorm!$A$1:$Q$3226,8,FALSE)</f>
        <v>117163.889744285</v>
      </c>
      <c r="R1776" s="1">
        <f>VLOOKUP($E1776,[1]AllProteinsNorm!$A$1:$Q$3226,13,FALSE)</f>
        <v>80865.379218412098</v>
      </c>
      <c r="S1776" s="1">
        <f>VLOOKUP($E1776,[1]AllProteinsNorm!$A$1:$Q$3226,16,FALSE)</f>
        <v>93753.758790452805</v>
      </c>
      <c r="T1776" s="1">
        <f>VLOOKUP($E1776,[1]AllProteinsNorm!$A$1:$Q$3226,17,FALSE)</f>
        <v>97376.160412866899</v>
      </c>
      <c r="U1776" s="1">
        <f>VLOOKUP($E1776,[1]AllProteinsNorm!$A$1:$Q$3226,3,FALSE)</f>
        <v>108425.454268756</v>
      </c>
      <c r="V1776" s="1">
        <f>VLOOKUP($E1776,[1]AllProteinsNorm!$A$1:$Q$3226,7,FALSE)</f>
        <v>102440.85185510801</v>
      </c>
      <c r="W1776" s="1">
        <f>VLOOKUP($E1776,[1]AllProteinsNorm!$A$1:$Q$3226,9,FALSE)</f>
        <v>88455.393349312901</v>
      </c>
      <c r="X1776" s="1">
        <f>VLOOKUP($E1776,[1]AllProteinsNorm!$A$1:$Q$3226,12,FALSE)</f>
        <v>133136.460813165</v>
      </c>
      <c r="Y1776" s="29">
        <f>VLOOKUP($E1776,[1]AllProteinsNorm!$A$1:$Q$3226,14,FALSE)</f>
        <v>95874.282532871002</v>
      </c>
      <c r="Z1776" s="25">
        <f t="shared" si="218"/>
        <v>0.98665658327612127</v>
      </c>
      <c r="AA1776" s="1">
        <f t="shared" si="218"/>
        <v>0.63650296072741386</v>
      </c>
      <c r="AB1776" s="1">
        <f t="shared" si="218"/>
        <v>1.1700070709742012</v>
      </c>
      <c r="AC1776" s="1">
        <f t="shared" si="218"/>
        <v>0.86147482777145612</v>
      </c>
      <c r="AD1776" s="1">
        <f t="shared" si="218"/>
        <v>1.3453585572508082</v>
      </c>
      <c r="AE1776" s="1">
        <f t="shared" si="218"/>
        <v>0.99371914210194501</v>
      </c>
      <c r="AF1776" s="1">
        <f t="shared" si="218"/>
        <v>1.1738908778538164</v>
      </c>
      <c r="AG1776" s="1">
        <f t="shared" si="218"/>
        <v>0.81020808720046678</v>
      </c>
      <c r="AH1776" s="1">
        <f t="shared" si="218"/>
        <v>0.93933960752602896</v>
      </c>
      <c r="AI1776" s="1">
        <f t="shared" si="218"/>
        <v>0.97563324910583304</v>
      </c>
      <c r="AJ1776" s="1">
        <f t="shared" si="218"/>
        <v>1.0863385636226475</v>
      </c>
      <c r="AK1776" s="1">
        <f t="shared" si="218"/>
        <v>1.0263775108076867</v>
      </c>
      <c r="AL1776" s="1">
        <f t="shared" si="218"/>
        <v>0.88625411444053304</v>
      </c>
      <c r="AM1776" s="1">
        <f t="shared" si="218"/>
        <v>1.333923593689325</v>
      </c>
      <c r="AN1776" s="29">
        <f t="shared" si="218"/>
        <v>0.96058560305357654</v>
      </c>
      <c r="AO1776" s="1">
        <f t="shared" si="214"/>
        <v>24434.550584305711</v>
      </c>
      <c r="AP1776" s="1">
        <f t="shared" si="215"/>
        <v>11662.883463015896</v>
      </c>
      <c r="AQ1776" s="29">
        <f t="shared" si="216"/>
        <v>15262.536465167059</v>
      </c>
    </row>
    <row r="1777" spans="1:43" x14ac:dyDescent="0.2">
      <c r="A1777" s="26"/>
      <c r="E1777" s="25" t="s">
        <v>3469</v>
      </c>
      <c r="F1777" s="26" t="s">
        <v>3470</v>
      </c>
      <c r="G1777" s="1">
        <v>0.76291586512227205</v>
      </c>
      <c r="H1777" s="1">
        <v>1.2807509030628299</v>
      </c>
      <c r="I1777" s="1">
        <f>VLOOKUP(F1777,'[1]SUSMB vs SHAM all proteins sum'!$B$2:$E$3214,2,FALSE)</f>
        <v>0.77841674772530101</v>
      </c>
      <c r="J1777" s="29">
        <f>VLOOKUP(F1777,'[1]SUSMB vs SHAM all proteins sum'!$B$2:$E$3214,3,FALSE)</f>
        <v>1.2395120110717399</v>
      </c>
      <c r="K1777" s="25">
        <f>VLOOKUP($E1777,[1]AllProteinsNorm!$A$1:$Q$3226,4,FALSE)</f>
        <v>932612.74018867197</v>
      </c>
      <c r="L1777" s="1">
        <f>VLOOKUP($E1777,[1]AllProteinsNorm!$A$1:$Q$3226,5,FALSE)</f>
        <v>409832.24079430901</v>
      </c>
      <c r="M1777" s="1">
        <f>VLOOKUP($E1777,[1]AllProteinsNorm!$A$1:$Q$3226,10,FALSE)</f>
        <v>884464.37174434005</v>
      </c>
      <c r="N1777" s="1">
        <f>VLOOKUP($E1777,[1]AllProteinsNorm!$A$1:$Q$3226,11,FALSE)</f>
        <v>807798.81447810901</v>
      </c>
      <c r="O1777" s="1">
        <f>VLOOKUP($E1777,[1]AllProteinsNorm!$A$1:$Q$3226,15,FALSE)</f>
        <v>14027851.0750836</v>
      </c>
      <c r="P1777" s="1">
        <f>VLOOKUP($E1777,[1]AllProteinsNorm!$A$1:$Q$3226,6,FALSE)</f>
        <v>956922.78763910104</v>
      </c>
      <c r="Q1777" s="1">
        <f>VLOOKUP($E1777,[1]AllProteinsNorm!$A$1:$Q$3226,8,FALSE)</f>
        <v>1339778.0192350701</v>
      </c>
      <c r="R1777" s="1">
        <f>VLOOKUP($E1777,[1]AllProteinsNorm!$A$1:$Q$3226,13,FALSE)</f>
        <v>12351811.630462199</v>
      </c>
      <c r="S1777" s="1">
        <f>VLOOKUP($E1777,[1]AllProteinsNorm!$A$1:$Q$3226,16,FALSE)</f>
        <v>940182.80512346595</v>
      </c>
      <c r="T1777" s="1">
        <f>VLOOKUP($E1777,[1]AllProteinsNorm!$A$1:$Q$3226,17,FALSE)</f>
        <v>886651.20883634896</v>
      </c>
      <c r="U1777" s="1">
        <f>VLOOKUP($E1777,[1]AllProteinsNorm!$A$1:$Q$3226,3,FALSE)</f>
        <v>840866.74499258201</v>
      </c>
      <c r="V1777" s="1">
        <f>VLOOKUP($E1777,[1]AllProteinsNorm!$A$1:$Q$3226,7,FALSE)</f>
        <v>1026518.62535132</v>
      </c>
      <c r="W1777" s="1">
        <f>VLOOKUP($E1777,[1]AllProteinsNorm!$A$1:$Q$3226,9,FALSE)</f>
        <v>8046872.0010090303</v>
      </c>
      <c r="X1777" s="1">
        <f>VLOOKUP($E1777,[1]AllProteinsNorm!$A$1:$Q$3226,12,FALSE)</f>
        <v>1559209.72699431</v>
      </c>
      <c r="Y1777" s="29">
        <f>VLOOKUP($E1777,[1]AllProteinsNorm!$A$1:$Q$3226,14,FALSE)</f>
        <v>1034928.20724944</v>
      </c>
      <c r="Z1777" s="25">
        <f t="shared" si="218"/>
        <v>0.27329216178696686</v>
      </c>
      <c r="AA1777" s="1">
        <f t="shared" si="218"/>
        <v>0.1200969429540653</v>
      </c>
      <c r="AB1777" s="1">
        <f t="shared" si="218"/>
        <v>0.25918279877740213</v>
      </c>
      <c r="AC1777" s="1">
        <f t="shared" si="218"/>
        <v>0.2367167794137249</v>
      </c>
      <c r="AD1777" s="1">
        <f t="shared" si="218"/>
        <v>4.1107113170678415</v>
      </c>
      <c r="AE1777" s="1">
        <f t="shared" si="218"/>
        <v>0.28041596048129674</v>
      </c>
      <c r="AF1777" s="1">
        <f t="shared" si="218"/>
        <v>0.39260758020240932</v>
      </c>
      <c r="AG1777" s="1">
        <f t="shared" si="218"/>
        <v>3.6195659323627765</v>
      </c>
      <c r="AH1777" s="1">
        <f t="shared" si="218"/>
        <v>0.27551048813159629</v>
      </c>
      <c r="AI1777" s="1">
        <f t="shared" si="218"/>
        <v>0.25982362793466857</v>
      </c>
      <c r="AJ1777" s="1">
        <f t="shared" si="218"/>
        <v>0.24640698181680729</v>
      </c>
      <c r="AK1777" s="1">
        <f t="shared" si="218"/>
        <v>0.30081027434827162</v>
      </c>
      <c r="AL1777" s="1">
        <f t="shared" si="218"/>
        <v>2.3580495419072611</v>
      </c>
      <c r="AM1777" s="1">
        <f t="shared" si="218"/>
        <v>0.45690968888472971</v>
      </c>
      <c r="AN1777" s="29">
        <f t="shared" si="218"/>
        <v>0.30327461213567608</v>
      </c>
      <c r="AO1777" s="1">
        <f t="shared" si="214"/>
        <v>5310874.9814642342</v>
      </c>
      <c r="AP1777" s="1">
        <f t="shared" si="215"/>
        <v>4531239.1870631361</v>
      </c>
      <c r="AQ1777" s="29">
        <f t="shared" si="216"/>
        <v>2782918.14879095</v>
      </c>
    </row>
    <row r="1778" spans="1:43" x14ac:dyDescent="0.2">
      <c r="A1778" s="26"/>
      <c r="E1778" s="25" t="s">
        <v>3471</v>
      </c>
      <c r="F1778" s="26" t="s">
        <v>3472</v>
      </c>
      <c r="G1778" s="1">
        <v>0.51163630754324096</v>
      </c>
      <c r="H1778" s="1">
        <v>1.39515897968845</v>
      </c>
      <c r="I1778" s="1">
        <f>VLOOKUP(F1778,'[1]SUSMB vs SHAM all proteins sum'!$B$2:$E$3214,2,FALSE)</f>
        <v>0.92073871496459403</v>
      </c>
      <c r="J1778" s="29">
        <f>VLOOKUP(F1778,'[1]SUSMB vs SHAM all proteins sum'!$B$2:$E$3214,3,FALSE)</f>
        <v>1.0476619364267901</v>
      </c>
      <c r="K1778" s="25">
        <f>VLOOKUP($E1778,[1]AllProteinsNorm!$A$1:$Q$3226,4,FALSE)</f>
        <v>90858.376923071701</v>
      </c>
      <c r="L1778" s="1">
        <f>VLOOKUP($E1778,[1]AllProteinsNorm!$A$1:$Q$3226,5,FALSE)</f>
        <v>11317.3421603564</v>
      </c>
      <c r="M1778" s="1">
        <f>VLOOKUP($E1778,[1]AllProteinsNorm!$A$1:$Q$3226,10,FALSE)</f>
        <v>59132.596580277401</v>
      </c>
      <c r="N1778" s="1">
        <f>VLOOKUP($E1778,[1]AllProteinsNorm!$A$1:$Q$3226,11,FALSE)</f>
        <v>34647.010834030902</v>
      </c>
      <c r="O1778" s="1">
        <f>VLOOKUP($E1778,[1]AllProteinsNorm!$A$1:$Q$3226,15,FALSE)</f>
        <v>83363.522570490706</v>
      </c>
      <c r="P1778" s="1">
        <f>VLOOKUP($E1778,[1]AllProteinsNorm!$A$1:$Q$3226,6,FALSE)</f>
        <v>86383.516881069794</v>
      </c>
      <c r="Q1778" s="1">
        <f>VLOOKUP($E1778,[1]AllProteinsNorm!$A$1:$Q$3226,8,FALSE)</f>
        <v>88938.879903626395</v>
      </c>
      <c r="R1778" s="1">
        <f>VLOOKUP($E1778,[1]AllProteinsNorm!$A$1:$Q$3226,13,FALSE)</f>
        <v>107232.350632777</v>
      </c>
      <c r="S1778" s="1">
        <f>VLOOKUP($E1778,[1]AllProteinsNorm!$A$1:$Q$3226,16,FALSE)</f>
        <v>20488.684166860599</v>
      </c>
      <c r="T1778" s="1">
        <f>VLOOKUP($E1778,[1]AllProteinsNorm!$A$1:$Q$3226,17,FALSE)</f>
        <v>54996.400060108201</v>
      </c>
      <c r="U1778" s="1">
        <f>VLOOKUP($E1778,[1]AllProteinsNorm!$A$1:$Q$3226,3,FALSE)</f>
        <v>29779.189678390601</v>
      </c>
      <c r="V1778" s="1">
        <f>VLOOKUP($E1778,[1]AllProteinsNorm!$A$1:$Q$3226,7,FALSE)</f>
        <v>23191.764088202501</v>
      </c>
      <c r="W1778" s="1">
        <f>VLOOKUP($E1778,[1]AllProteinsNorm!$A$1:$Q$3226,9,FALSE)</f>
        <v>72994.342275915405</v>
      </c>
      <c r="X1778" s="1">
        <f>VLOOKUP($E1778,[1]AllProteinsNorm!$A$1:$Q$3226,12,FALSE)</f>
        <v>77987.628739370994</v>
      </c>
      <c r="Y1778" s="29">
        <f>VLOOKUP($E1778,[1]AllProteinsNorm!$A$1:$Q$3226,14,FALSE)</f>
        <v>56379.659849682401</v>
      </c>
      <c r="Z1778" s="25">
        <f t="shared" si="218"/>
        <v>1.6264275974601057</v>
      </c>
      <c r="AA1778" s="1">
        <f t="shared" si="218"/>
        <v>0.20258822843695734</v>
      </c>
      <c r="AB1778" s="1">
        <f t="shared" si="218"/>
        <v>1.0585142531113882</v>
      </c>
      <c r="AC1778" s="1">
        <f t="shared" si="218"/>
        <v>0.62020538444879414</v>
      </c>
      <c r="AD1778" s="1">
        <f t="shared" si="218"/>
        <v>1.4922645365427545</v>
      </c>
      <c r="AE1778" s="1">
        <f t="shared" si="218"/>
        <v>1.5463245171107223</v>
      </c>
      <c r="AF1778" s="1">
        <f t="shared" si="218"/>
        <v>1.5920672772409636</v>
      </c>
      <c r="AG1778" s="1">
        <f t="shared" si="218"/>
        <v>1.9195330173830154</v>
      </c>
      <c r="AH1778" s="1">
        <f t="shared" si="218"/>
        <v>0.36676157436578838</v>
      </c>
      <c r="AI1778" s="1">
        <f t="shared" si="218"/>
        <v>0.98447348332504847</v>
      </c>
      <c r="AJ1778" s="1">
        <f t="shared" si="218"/>
        <v>0.53306802920265262</v>
      </c>
      <c r="AK1778" s="1">
        <f t="shared" si="218"/>
        <v>0.41514856884108142</v>
      </c>
      <c r="AL1778" s="1">
        <f t="shared" si="218"/>
        <v>1.3066490592993534</v>
      </c>
      <c r="AM1778" s="1">
        <f t="shared" si="218"/>
        <v>1.3960323300688087</v>
      </c>
      <c r="AN1778" s="29">
        <f t="shared" si="218"/>
        <v>1.0092347873721721</v>
      </c>
      <c r="AO1778" s="1">
        <f t="shared" si="214"/>
        <v>29752.577149315126</v>
      </c>
      <c r="AP1778" s="1">
        <f t="shared" si="215"/>
        <v>30583.980640686157</v>
      </c>
      <c r="AQ1778" s="29">
        <f t="shared" si="216"/>
        <v>22176.372204145046</v>
      </c>
    </row>
    <row r="1779" spans="1:43" x14ac:dyDescent="0.2">
      <c r="A1779" s="26"/>
      <c r="E1779" s="25" t="s">
        <v>3473</v>
      </c>
      <c r="F1779" s="26" t="s">
        <v>3474</v>
      </c>
      <c r="G1779" s="1">
        <v>0.209061314726321</v>
      </c>
      <c r="H1779" s="43">
        <v>1.8119790804217999</v>
      </c>
      <c r="I1779" s="1">
        <f>VLOOKUP(F1779,'[1]SUSMB vs SHAM all proteins sum'!$B$2:$E$3214,2,FALSE)</f>
        <v>0.400104750474708</v>
      </c>
      <c r="J1779" s="29">
        <f>VLOOKUP(F1779,'[1]SUSMB vs SHAM all proteins sum'!$B$2:$E$3214,3,FALSE)</f>
        <v>1.34163599503487</v>
      </c>
      <c r="K1779" s="25">
        <f>VLOOKUP($E1779,[1]AllProteinsNorm!$A$1:$Q$3226,4,FALSE)</f>
        <v>13981.4720410555</v>
      </c>
      <c r="L1779" s="1">
        <f>VLOOKUP($E1779,[1]AllProteinsNorm!$A$1:$Q$3226,5,FALSE)</f>
        <v>28958.608246703101</v>
      </c>
      <c r="M1779" s="1">
        <f>VLOOKUP($E1779,[1]AllProteinsNorm!$A$1:$Q$3226,10,FALSE)</f>
        <v>20650.3419043143</v>
      </c>
      <c r="N1779" s="1">
        <f>VLOOKUP($E1779,[1]AllProteinsNorm!$A$1:$Q$3226,11,FALSE)</f>
        <v>19926.1102567446</v>
      </c>
      <c r="O1779" s="1">
        <f>VLOOKUP($E1779,[1]AllProteinsNorm!$A$1:$Q$3226,15,FALSE)</f>
        <v>30068.564821461699</v>
      </c>
      <c r="P1779" s="1">
        <f>VLOOKUP($E1779,[1]AllProteinsNorm!$A$1:$Q$3226,6,FALSE)</f>
        <v>11403.321037618</v>
      </c>
      <c r="Q1779" s="1">
        <f>VLOOKUP($E1779,[1]AllProteinsNorm!$A$1:$Q$3226,8,FALSE)</f>
        <v>90635.250423418096</v>
      </c>
      <c r="R1779" s="1">
        <f>VLOOKUP($E1779,[1]AllProteinsNorm!$A$1:$Q$3226,13,FALSE)</f>
        <v>105508.07392665</v>
      </c>
      <c r="S1779" s="1">
        <f>VLOOKUP($E1779,[1]AllProteinsNorm!$A$1:$Q$3226,16,FALSE)</f>
        <v>25888.7759783365</v>
      </c>
      <c r="T1779" s="1">
        <f>VLOOKUP($E1779,[1]AllProteinsNorm!$A$1:$Q$3226,17,FALSE)</f>
        <v>34660.3747371258</v>
      </c>
      <c r="U1779" s="1">
        <f>VLOOKUP($E1779,[1]AllProteinsNorm!$A$1:$Q$3226,3,FALSE)</f>
        <v>22339.9116464894</v>
      </c>
      <c r="V1779" s="1">
        <f>VLOOKUP($E1779,[1]AllProteinsNorm!$A$1:$Q$3226,7,FALSE)</f>
        <v>31345.358455942001</v>
      </c>
      <c r="W1779" s="1">
        <f>VLOOKUP($E1779,[1]AllProteinsNorm!$A$1:$Q$3226,9,FALSE)</f>
        <v>12168.247947830199</v>
      </c>
      <c r="X1779" s="1">
        <f>VLOOKUP($E1779,[1]AllProteinsNorm!$A$1:$Q$3226,12,FALSE)</f>
        <v>76797.419938703693</v>
      </c>
      <c r="Y1779" s="29">
        <f>VLOOKUP($E1779,[1]AllProteinsNorm!$A$1:$Q$3226,14,FALSE)</f>
        <v>33276.465812699498</v>
      </c>
      <c r="Z1779" s="25">
        <f t="shared" si="218"/>
        <v>0.61546243200312456</v>
      </c>
      <c r="AA1779" s="1">
        <f t="shared" si="218"/>
        <v>1.274753860438012</v>
      </c>
      <c r="AB1779" s="1">
        <f t="shared" si="218"/>
        <v>0.90902514504945053</v>
      </c>
      <c r="AC1779" s="1">
        <f t="shared" si="218"/>
        <v>0.87714456982546807</v>
      </c>
      <c r="AD1779" s="1">
        <f t="shared" si="218"/>
        <v>1.3236139926839448</v>
      </c>
      <c r="AE1779" s="1">
        <f t="shared" si="218"/>
        <v>0.50197258758706031</v>
      </c>
      <c r="AF1779" s="1">
        <f t="shared" si="218"/>
        <v>3.9897509709283758</v>
      </c>
      <c r="AG1779" s="1">
        <f t="shared" si="218"/>
        <v>4.6444505688801021</v>
      </c>
      <c r="AH1779" s="1">
        <f t="shared" si="218"/>
        <v>1.1396202759211169</v>
      </c>
      <c r="AI1779" s="1">
        <f t="shared" si="218"/>
        <v>1.5257448190870666</v>
      </c>
      <c r="AJ1779" s="1">
        <f t="shared" si="218"/>
        <v>0.98339976737137003</v>
      </c>
      <c r="AK1779" s="1">
        <f t="shared" si="218"/>
        <v>1.379818268824244</v>
      </c>
      <c r="AL1779" s="1">
        <f t="shared" si="218"/>
        <v>0.53564456254659365</v>
      </c>
      <c r="AM1779" s="1">
        <f t="shared" si="218"/>
        <v>3.3806116200244953</v>
      </c>
      <c r="AN1779" s="29">
        <f t="shared" si="218"/>
        <v>1.4648253429548568</v>
      </c>
      <c r="AO1779" s="1">
        <f t="shared" si="214"/>
        <v>6022.8360228806714</v>
      </c>
      <c r="AP1779" s="1">
        <f t="shared" si="215"/>
        <v>37344.978603963442</v>
      </c>
      <c r="AQ1779" s="29">
        <f t="shared" si="216"/>
        <v>22112.195783191139</v>
      </c>
    </row>
    <row r="1780" spans="1:43" x14ac:dyDescent="0.2">
      <c r="A1780" s="26"/>
      <c r="E1780" s="25" t="s">
        <v>3475</v>
      </c>
      <c r="F1780" s="26" t="s">
        <v>3476</v>
      </c>
      <c r="G1780" s="1">
        <v>0.36091480250569802</v>
      </c>
      <c r="H1780" s="1">
        <v>0.81507440180859703</v>
      </c>
      <c r="I1780" s="1">
        <f>VLOOKUP(F1780,'[1]SUSMB vs SHAM all proteins sum'!$B$2:$E$3214,2,FALSE)</f>
        <v>0.91343417147671502</v>
      </c>
      <c r="J1780" s="29">
        <f>VLOOKUP(F1780,'[1]SUSMB vs SHAM all proteins sum'!$B$2:$E$3214,3,FALSE)</f>
        <v>1.0305906137171399</v>
      </c>
      <c r="K1780" s="25">
        <f>VLOOKUP($E1780,[1]AllProteinsNorm!$A$1:$Q$3226,4,FALSE)</f>
        <v>223339.06865801799</v>
      </c>
      <c r="L1780" s="1">
        <f>VLOOKUP($E1780,[1]AllProteinsNorm!$A$1:$Q$3226,5,FALSE)</f>
        <v>73683.384232589</v>
      </c>
      <c r="M1780" s="1">
        <f>VLOOKUP($E1780,[1]AllProteinsNorm!$A$1:$Q$3226,10,FALSE)</f>
        <v>209535.03125834401</v>
      </c>
      <c r="N1780" s="1">
        <f>VLOOKUP($E1780,[1]AllProteinsNorm!$A$1:$Q$3226,11,FALSE)</f>
        <v>174441.79766161001</v>
      </c>
      <c r="O1780" s="1">
        <f>VLOOKUP($E1780,[1]AllProteinsNorm!$A$1:$Q$3226,15,FALSE)</f>
        <v>206262.461414527</v>
      </c>
      <c r="P1780" s="1">
        <f>VLOOKUP($E1780,[1]AllProteinsNorm!$A$1:$Q$3226,6,FALSE)</f>
        <v>135707.72840476301</v>
      </c>
      <c r="Q1780" s="1">
        <f>VLOOKUP($E1780,[1]AllProteinsNorm!$A$1:$Q$3226,8,FALSE)</f>
        <v>159640.58032916399</v>
      </c>
      <c r="R1780" s="1">
        <f>VLOOKUP($E1780,[1]AllProteinsNorm!$A$1:$Q$3226,13,FALSE)</f>
        <v>125647.19806340001</v>
      </c>
      <c r="S1780" s="1">
        <f>VLOOKUP($E1780,[1]AllProteinsNorm!$A$1:$Q$3226,16,FALSE)</f>
        <v>129056.811934766</v>
      </c>
      <c r="T1780" s="1">
        <f>VLOOKUP($E1780,[1]AllProteinsNorm!$A$1:$Q$3226,17,FALSE)</f>
        <v>127047.553359296</v>
      </c>
      <c r="U1780" s="1">
        <f>VLOOKUP($E1780,[1]AllProteinsNorm!$A$1:$Q$3226,3,FALSE)</f>
        <v>326394.36837938399</v>
      </c>
      <c r="V1780" s="1">
        <f>VLOOKUP($E1780,[1]AllProteinsNorm!$A$1:$Q$3226,7,FALSE)</f>
        <v>153178.61238694499</v>
      </c>
      <c r="W1780" s="1">
        <f>VLOOKUP($E1780,[1]AllProteinsNorm!$A$1:$Q$3226,9,FALSE)</f>
        <v>173872.22887697601</v>
      </c>
      <c r="X1780" s="1">
        <f>VLOOKUP($E1780,[1]AllProteinsNorm!$A$1:$Q$3226,12,FALSE)</f>
        <v>127159.906621221</v>
      </c>
      <c r="Y1780" s="29">
        <f>VLOOKUP($E1780,[1]AllProteinsNorm!$A$1:$Q$3226,14,FALSE)</f>
        <v>130488.235995692</v>
      </c>
      <c r="Z1780" s="25">
        <f t="shared" si="218"/>
        <v>1.2585861520762056</v>
      </c>
      <c r="AA1780" s="1">
        <f t="shared" si="218"/>
        <v>0.41522912937031919</v>
      </c>
      <c r="AB1780" s="1">
        <f t="shared" si="218"/>
        <v>1.180796043886158</v>
      </c>
      <c r="AC1780" s="1">
        <f t="shared" si="218"/>
        <v>0.9830345948847935</v>
      </c>
      <c r="AD1780" s="1">
        <f t="shared" si="218"/>
        <v>1.1623540797825238</v>
      </c>
      <c r="AE1780" s="1">
        <f t="shared" si="218"/>
        <v>0.76475588765656688</v>
      </c>
      <c r="AF1780" s="1">
        <f t="shared" si="218"/>
        <v>0.89962506299939171</v>
      </c>
      <c r="AG1780" s="1">
        <f t="shared" si="218"/>
        <v>0.70806162343193002</v>
      </c>
      <c r="AH1780" s="1">
        <f t="shared" si="218"/>
        <v>0.72727587389072057</v>
      </c>
      <c r="AI1780" s="1">
        <f t="shared" si="218"/>
        <v>0.71595306756658794</v>
      </c>
      <c r="AJ1780" s="1">
        <f t="shared" si="218"/>
        <v>1.8393352968932277</v>
      </c>
      <c r="AK1780" s="1">
        <f t="shared" si="218"/>
        <v>0.8632098338318942</v>
      </c>
      <c r="AL1780" s="1">
        <f t="shared" si="218"/>
        <v>0.9798248949908045</v>
      </c>
      <c r="AM1780" s="1">
        <f t="shared" si="218"/>
        <v>0.71658621366345787</v>
      </c>
      <c r="AN1780" s="29">
        <f t="shared" si="218"/>
        <v>0.73534240032362497</v>
      </c>
      <c r="AO1780" s="1">
        <f t="shared" si="214"/>
        <v>54299.122621755741</v>
      </c>
      <c r="AP1780" s="1">
        <f t="shared" si="215"/>
        <v>12592.179969410425</v>
      </c>
      <c r="AQ1780" s="29">
        <f t="shared" si="216"/>
        <v>74036.646676962846</v>
      </c>
    </row>
    <row r="1781" spans="1:43" x14ac:dyDescent="0.2">
      <c r="A1781" s="26"/>
      <c r="E1781" s="25" t="s">
        <v>3477</v>
      </c>
      <c r="F1781" s="26" t="s">
        <v>3478</v>
      </c>
      <c r="G1781" s="1">
        <v>0.19813967590409001</v>
      </c>
      <c r="H1781" s="1">
        <v>0.90895890804756396</v>
      </c>
      <c r="I1781" s="1">
        <f>VLOOKUP(F1781,'[1]SUSMB vs SHAM all proteins sum'!$B$2:$E$3214,2,FALSE)</f>
        <v>0.25735454990464601</v>
      </c>
      <c r="J1781" s="29">
        <f>VLOOKUP(F1781,'[1]SUSMB vs SHAM all proteins sum'!$B$2:$E$3214,3,FALSE)</f>
        <v>0.92195104919050097</v>
      </c>
      <c r="K1781" s="25">
        <f>VLOOKUP($E1781,[1]AllProteinsNorm!$A$1:$Q$3226,4,FALSE)</f>
        <v>3426088.7826799299</v>
      </c>
      <c r="L1781" s="1">
        <f>VLOOKUP($E1781,[1]AllProteinsNorm!$A$1:$Q$3226,5,FALSE)</f>
        <v>4014566.6083777999</v>
      </c>
      <c r="M1781" s="1">
        <f>VLOOKUP($E1781,[1]AllProteinsNorm!$A$1:$Q$3226,10,FALSE)</f>
        <v>4655153.8065637397</v>
      </c>
      <c r="N1781" s="1">
        <f>VLOOKUP($E1781,[1]AllProteinsNorm!$A$1:$Q$3226,11,FALSE)</f>
        <v>3685579.2256443002</v>
      </c>
      <c r="O1781" s="1">
        <f>VLOOKUP($E1781,[1]AllProteinsNorm!$A$1:$Q$3226,15,FALSE)</f>
        <v>3923663.82404465</v>
      </c>
      <c r="P1781" s="1">
        <f>VLOOKUP($E1781,[1]AllProteinsNorm!$A$1:$Q$3226,6,FALSE)</f>
        <v>3193417.8120686202</v>
      </c>
      <c r="Q1781" s="1">
        <f>VLOOKUP($E1781,[1]AllProteinsNorm!$A$1:$Q$3226,8,FALSE)</f>
        <v>4092784.4631272401</v>
      </c>
      <c r="R1781" s="1">
        <f>VLOOKUP($E1781,[1]AllProteinsNorm!$A$1:$Q$3226,13,FALSE)</f>
        <v>3618411.7651380799</v>
      </c>
      <c r="S1781" s="1">
        <f>VLOOKUP($E1781,[1]AllProteinsNorm!$A$1:$Q$3226,16,FALSE)</f>
        <v>3714024.3676795899</v>
      </c>
      <c r="T1781" s="1">
        <f>VLOOKUP($E1781,[1]AllProteinsNorm!$A$1:$Q$3226,17,FALSE)</f>
        <v>3270790.7067264798</v>
      </c>
      <c r="U1781" s="1">
        <f>VLOOKUP($E1781,[1]AllProteinsNorm!$A$1:$Q$3226,3,FALSE)</f>
        <v>3105793.6181944199</v>
      </c>
      <c r="V1781" s="1">
        <f>VLOOKUP($E1781,[1]AllProteinsNorm!$A$1:$Q$3226,7,FALSE)</f>
        <v>3890998.2440750301</v>
      </c>
      <c r="W1781" s="1">
        <f>VLOOKUP($E1781,[1]AllProteinsNorm!$A$1:$Q$3226,9,FALSE)</f>
        <v>3526924.7246857602</v>
      </c>
      <c r="X1781" s="1">
        <f>VLOOKUP($E1781,[1]AllProteinsNorm!$A$1:$Q$3226,12,FALSE)</f>
        <v>3672400.0125654801</v>
      </c>
      <c r="Y1781" s="29">
        <f>VLOOKUP($E1781,[1]AllProteinsNorm!$A$1:$Q$3226,14,FALSE)</f>
        <v>3940291.6905434802</v>
      </c>
      <c r="Z1781" s="25">
        <f t="shared" si="218"/>
        <v>0.86934272989495964</v>
      </c>
      <c r="AA1781" s="1">
        <f t="shared" si="218"/>
        <v>1.0186642892372326</v>
      </c>
      <c r="AB1781" s="1">
        <f t="shared" si="218"/>
        <v>1.1812081866464299</v>
      </c>
      <c r="AC1781" s="1">
        <f t="shared" si="218"/>
        <v>0.93518636220499041</v>
      </c>
      <c r="AD1781" s="1">
        <f t="shared" si="218"/>
        <v>0.99559843201638776</v>
      </c>
      <c r="AE1781" s="1">
        <f t="shared" si="218"/>
        <v>0.81030432499982241</v>
      </c>
      <c r="AF1781" s="1">
        <f t="shared" si="218"/>
        <v>1.0385114466483774</v>
      </c>
      <c r="AG1781" s="1">
        <f t="shared" si="218"/>
        <v>0.91814315428469973</v>
      </c>
      <c r="AH1781" s="1">
        <f t="shared" si="218"/>
        <v>0.94240409034858674</v>
      </c>
      <c r="AI1781" s="1">
        <f t="shared" si="218"/>
        <v>0.82993708052028037</v>
      </c>
      <c r="AJ1781" s="1">
        <f t="shared" si="218"/>
        <v>0.78807038398447682</v>
      </c>
      <c r="AK1781" s="1">
        <f t="shared" si="218"/>
        <v>0.9873098013749545</v>
      </c>
      <c r="AL1781" s="1">
        <f t="shared" si="218"/>
        <v>0.89492904672890605</v>
      </c>
      <c r="AM1781" s="1">
        <f t="shared" si="218"/>
        <v>0.9318422418968042</v>
      </c>
      <c r="AN1781" s="29">
        <f t="shared" si="218"/>
        <v>0.99981762065139879</v>
      </c>
      <c r="AO1781" s="1">
        <f t="shared" si="214"/>
        <v>411363.97057666583</v>
      </c>
      <c r="AP1781" s="1">
        <f t="shared" si="215"/>
        <v>324782.92036593152</v>
      </c>
      <c r="AQ1781" s="29">
        <f t="shared" si="216"/>
        <v>300525.76391622092</v>
      </c>
    </row>
    <row r="1782" spans="1:43" x14ac:dyDescent="0.2">
      <c r="A1782" s="26"/>
      <c r="E1782" s="25" t="s">
        <v>3479</v>
      </c>
      <c r="F1782" s="26" t="s">
        <v>3480</v>
      </c>
      <c r="G1782" s="1">
        <v>0.86958504125547798</v>
      </c>
      <c r="H1782" s="1">
        <v>0.89926284643668397</v>
      </c>
      <c r="I1782" s="1">
        <f>VLOOKUP(F1782,'[1]SUSMB vs SHAM all proteins sum'!$B$2:$E$3214,2,FALSE)</f>
        <v>0.97544342856817401</v>
      </c>
      <c r="J1782" s="29">
        <f>VLOOKUP(F1782,'[1]SUSMB vs SHAM all proteins sum'!$B$2:$E$3214,3,FALSE)</f>
        <v>0.98729831607109697</v>
      </c>
      <c r="K1782" s="25">
        <f>VLOOKUP($E1782,[1]AllProteinsNorm!$A$1:$Q$3226,4,FALSE)</f>
        <v>23087.274573208801</v>
      </c>
      <c r="L1782" s="1">
        <f>VLOOKUP($E1782,[1]AllProteinsNorm!$A$1:$Q$3226,5,FALSE)</f>
        <v>5125.9881787559998</v>
      </c>
      <c r="M1782" s="1">
        <f>VLOOKUP($E1782,[1]AllProteinsNorm!$A$1:$Q$3226,10,FALSE)</f>
        <v>5003.4453454975801</v>
      </c>
      <c r="N1782" s="1">
        <f>VLOOKUP($E1782,[1]AllProteinsNorm!$A$1:$Q$3226,11,FALSE)</f>
        <v>6018.5854310690202</v>
      </c>
      <c r="O1782" s="1">
        <f>VLOOKUP($E1782,[1]AllProteinsNorm!$A$1:$Q$3226,15,FALSE)</f>
        <v>2327.2397172227202</v>
      </c>
      <c r="P1782" s="1">
        <f>VLOOKUP($E1782,[1]AllProteinsNorm!$A$1:$Q$3226,6,FALSE)</f>
        <v>3293.05843246723</v>
      </c>
      <c r="Q1782" s="1">
        <f>VLOOKUP($E1782,[1]AllProteinsNorm!$A$1:$Q$3226,8,FALSE)</f>
        <v>16137.3899837552</v>
      </c>
      <c r="R1782" s="1">
        <f>VLOOKUP($E1782,[1]AllProteinsNorm!$A$1:$Q$3226,13,FALSE)</f>
        <v>4906.80987614279</v>
      </c>
      <c r="S1782" s="1">
        <f>VLOOKUP($E1782,[1]AllProteinsNorm!$A$1:$Q$3226,16,FALSE)</f>
        <v>16314.370351502899</v>
      </c>
      <c r="T1782" s="1">
        <f>VLOOKUP($E1782,[1]AllProteinsNorm!$A$1:$Q$3226,17,FALSE)</f>
        <v>1146.5313972384499</v>
      </c>
      <c r="U1782" s="1">
        <f>VLOOKUP($E1782,[1]AllProteinsNorm!$A$1:$Q$3226,3,FALSE)</f>
        <v>7422.5471169201501</v>
      </c>
      <c r="V1782" s="1">
        <f>VLOOKUP($E1782,[1]AllProteinsNorm!$A$1:$Q$3226,7,FALSE)</f>
        <v>6920.16824841176</v>
      </c>
      <c r="W1782" s="1">
        <f>VLOOKUP($E1782,[1]AllProteinsNorm!$A$1:$Q$3226,9,FALSE)</f>
        <v>4189.1105702296099</v>
      </c>
      <c r="X1782" s="1">
        <f>VLOOKUP($E1782,[1]AllProteinsNorm!$A$1:$Q$3226,12,FALSE)</f>
        <v>8718.4416761186294</v>
      </c>
      <c r="Y1782" s="29">
        <f>VLOOKUP($E1782,[1]AllProteinsNorm!$A$1:$Q$3226,14,FALSE)</f>
        <v>4147.3114690821803</v>
      </c>
      <c r="Z1782" s="25">
        <f t="shared" si="218"/>
        <v>2.7774142683623975</v>
      </c>
      <c r="AA1782" s="1">
        <f t="shared" si="218"/>
        <v>0.61665973876600177</v>
      </c>
      <c r="AB1782" s="1">
        <f t="shared" si="218"/>
        <v>0.60191775557962579</v>
      </c>
      <c r="AC1782" s="1">
        <f t="shared" si="218"/>
        <v>0.72403977345195358</v>
      </c>
      <c r="AD1782" s="1">
        <f t="shared" si="218"/>
        <v>0.27996846384002144</v>
      </c>
      <c r="AE1782" s="1">
        <f t="shared" si="218"/>
        <v>0.3961570885243908</v>
      </c>
      <c r="AF1782" s="1">
        <f t="shared" si="218"/>
        <v>1.941338595549122</v>
      </c>
      <c r="AG1782" s="1">
        <f t="shared" si="218"/>
        <v>0.5902924452570576</v>
      </c>
      <c r="AH1782" s="1">
        <f t="shared" si="218"/>
        <v>1.9626294498266075</v>
      </c>
      <c r="AI1782" s="1">
        <f t="shared" si="218"/>
        <v>0.1379284788127749</v>
      </c>
      <c r="AJ1782" s="1">
        <f t="shared" si="218"/>
        <v>0.8929372847693795</v>
      </c>
      <c r="AK1782" s="1">
        <f t="shared" si="218"/>
        <v>0.8325007775023795</v>
      </c>
      <c r="AL1782" s="1">
        <f t="shared" si="218"/>
        <v>0.50395274819510127</v>
      </c>
      <c r="AM1782" s="1">
        <f t="shared" si="218"/>
        <v>1.0488342498961218</v>
      </c>
      <c r="AN1782" s="29">
        <f t="shared" si="218"/>
        <v>0.4989242889214236</v>
      </c>
      <c r="AO1782" s="1">
        <f t="shared" si="214"/>
        <v>7489.7670015090998</v>
      </c>
      <c r="AP1782" s="1">
        <f t="shared" si="215"/>
        <v>6532.8760915008543</v>
      </c>
      <c r="AQ1782" s="29">
        <f t="shared" si="216"/>
        <v>1821.0658919299569</v>
      </c>
    </row>
    <row r="1783" spans="1:43" x14ac:dyDescent="0.2">
      <c r="A1783" s="26"/>
      <c r="E1783" s="25" t="s">
        <v>3481</v>
      </c>
      <c r="F1783" s="26" t="s">
        <v>3482</v>
      </c>
      <c r="G1783" s="1">
        <v>0.80883959953861695</v>
      </c>
      <c r="H1783" s="1">
        <v>0.98075990521530099</v>
      </c>
      <c r="I1783" s="1">
        <f>VLOOKUP(F1783,'[1]SUSMB vs SHAM all proteins sum'!$B$2:$E$3214,2,FALSE)</f>
        <v>0.39246506006807702</v>
      </c>
      <c r="J1783" s="29">
        <f>VLOOKUP(F1783,'[1]SUSMB vs SHAM all proteins sum'!$B$2:$E$3214,3,FALSE)</f>
        <v>1.0798616164313299</v>
      </c>
      <c r="K1783" s="25">
        <f>VLOOKUP($E1783,[1]AllProteinsNorm!$A$1:$Q$3226,4,FALSE)</f>
        <v>299457.73991376301</v>
      </c>
      <c r="L1783" s="1">
        <f>VLOOKUP($E1783,[1]AllProteinsNorm!$A$1:$Q$3226,5,FALSE)</f>
        <v>227203.63762018201</v>
      </c>
      <c r="M1783" s="1">
        <f>VLOOKUP($E1783,[1]AllProteinsNorm!$A$1:$Q$3226,10,FALSE)</f>
        <v>270098.56198529701</v>
      </c>
      <c r="N1783" s="1">
        <f>VLOOKUP($E1783,[1]AllProteinsNorm!$A$1:$Q$3226,11,FALSE)</f>
        <v>295438.48785796098</v>
      </c>
      <c r="O1783" s="1">
        <f>VLOOKUP($E1783,[1]AllProteinsNorm!$A$1:$Q$3226,15,FALSE)</f>
        <v>346593.66659334302</v>
      </c>
      <c r="P1783" s="1">
        <f>VLOOKUP($E1783,[1]AllProteinsNorm!$A$1:$Q$3226,6,FALSE)</f>
        <v>258958.427262215</v>
      </c>
      <c r="Q1783" s="1">
        <f>VLOOKUP($E1783,[1]AllProteinsNorm!$A$1:$Q$3226,8,FALSE)</f>
        <v>314958.52546464599</v>
      </c>
      <c r="R1783" s="1">
        <f>VLOOKUP($E1783,[1]AllProteinsNorm!$A$1:$Q$3226,13,FALSE)</f>
        <v>281509.73729108</v>
      </c>
      <c r="S1783" s="1">
        <f>VLOOKUP($E1783,[1]AllProteinsNorm!$A$1:$Q$3226,16,FALSE)</f>
        <v>262206.16108776699</v>
      </c>
      <c r="T1783" s="1">
        <f>VLOOKUP($E1783,[1]AllProteinsNorm!$A$1:$Q$3226,17,FALSE)</f>
        <v>283631.57271025702</v>
      </c>
      <c r="U1783" s="1">
        <f>VLOOKUP($E1783,[1]AllProteinsNorm!$A$1:$Q$3226,3,FALSE)</f>
        <v>282303.93202150799</v>
      </c>
      <c r="V1783" s="1">
        <f>VLOOKUP($E1783,[1]AllProteinsNorm!$A$1:$Q$3226,7,FALSE)</f>
        <v>270562.119624827</v>
      </c>
      <c r="W1783" s="1">
        <f>VLOOKUP($E1783,[1]AllProteinsNorm!$A$1:$Q$3226,9,FALSE)</f>
        <v>352863.25701109599</v>
      </c>
      <c r="X1783" s="1">
        <f>VLOOKUP($E1783,[1]AllProteinsNorm!$A$1:$Q$3226,12,FALSE)</f>
        <v>331351.92314351897</v>
      </c>
      <c r="Y1783" s="29">
        <f>VLOOKUP($E1783,[1]AllProteinsNorm!$A$1:$Q$3226,14,FALSE)</f>
        <v>309400.81817445601</v>
      </c>
      <c r="Z1783" s="25">
        <f t="shared" si="218"/>
        <v>1.0406567466164203</v>
      </c>
      <c r="AA1783" s="1">
        <f t="shared" si="218"/>
        <v>0.78956382430898031</v>
      </c>
      <c r="AB1783" s="1">
        <f t="shared" si="218"/>
        <v>0.93862957378339018</v>
      </c>
      <c r="AC1783" s="1">
        <f t="shared" si="218"/>
        <v>1.0266892940822936</v>
      </c>
      <c r="AD1783" s="1">
        <f t="shared" si="218"/>
        <v>1.2044605612089159</v>
      </c>
      <c r="AE1783" s="1">
        <f t="shared" si="218"/>
        <v>0.89991607664309359</v>
      </c>
      <c r="AF1783" s="1">
        <f t="shared" si="218"/>
        <v>1.0945241038803402</v>
      </c>
      <c r="AG1783" s="1">
        <f t="shared" si="218"/>
        <v>0.97828497414874904</v>
      </c>
      <c r="AH1783" s="1">
        <f t="shared" si="218"/>
        <v>0.91120239743663312</v>
      </c>
      <c r="AI1783" s="1">
        <f t="shared" si="218"/>
        <v>0.98565864345117593</v>
      </c>
      <c r="AJ1783" s="1">
        <f t="shared" si="218"/>
        <v>0.98104490983979209</v>
      </c>
      <c r="AK1783" s="1">
        <f t="shared" si="218"/>
        <v>0.94024050020379724</v>
      </c>
      <c r="AL1783" s="1">
        <f t="shared" si="218"/>
        <v>1.2262482484085695</v>
      </c>
      <c r="AM1783" s="1">
        <f t="shared" si="218"/>
        <v>1.1514934107995669</v>
      </c>
      <c r="AN1783" s="29">
        <f t="shared" si="218"/>
        <v>1.0752103082545499</v>
      </c>
      <c r="AO1783" s="1">
        <f t="shared" si="214"/>
        <v>39079.907944143051</v>
      </c>
      <c r="AP1783" s="1">
        <f t="shared" si="215"/>
        <v>19983.067145445828</v>
      </c>
      <c r="AQ1783" s="29">
        <f t="shared" si="216"/>
        <v>30375.864886013274</v>
      </c>
    </row>
    <row r="1784" spans="1:43" x14ac:dyDescent="0.2">
      <c r="A1784" s="26"/>
      <c r="E1784" s="25" t="s">
        <v>3483</v>
      </c>
      <c r="F1784" s="26" t="s">
        <v>3484</v>
      </c>
      <c r="G1784" s="1">
        <v>0.12959491999588199</v>
      </c>
      <c r="H1784" s="1">
        <v>0.77277911622679096</v>
      </c>
      <c r="I1784" s="1">
        <f>VLOOKUP(F1784,'[1]SUSMB vs SHAM all proteins sum'!$B$2:$E$3214,2,FALSE)</f>
        <v>0.88140208831178102</v>
      </c>
      <c r="J1784" s="29">
        <f>VLOOKUP(F1784,'[1]SUSMB vs SHAM all proteins sum'!$B$2:$E$3214,3,FALSE)</f>
        <v>0.97954782603197899</v>
      </c>
      <c r="K1784" s="25">
        <f>VLOOKUP($E1784,[1]AllProteinsNorm!$A$1:$Q$3226,4,FALSE)</f>
        <v>7113922.4217334203</v>
      </c>
      <c r="L1784" s="1">
        <f>VLOOKUP($E1784,[1]AllProteinsNorm!$A$1:$Q$3226,5,FALSE)</f>
        <v>7952551.3979404299</v>
      </c>
      <c r="M1784" s="1">
        <f>VLOOKUP($E1784,[1]AllProteinsNorm!$A$1:$Q$3226,10,FALSE)</f>
        <v>7443402.2832293399</v>
      </c>
      <c r="N1784" s="1">
        <f>VLOOKUP($E1784,[1]AllProteinsNorm!$A$1:$Q$3226,11,FALSE)</f>
        <v>9109029.7382313106</v>
      </c>
      <c r="O1784" s="1">
        <f>VLOOKUP($E1784,[1]AllProteinsNorm!$A$1:$Q$3226,15,FALSE)</f>
        <v>9167866.3616958503</v>
      </c>
      <c r="P1784" s="1">
        <f>VLOOKUP($E1784,[1]AllProteinsNorm!$A$1:$Q$3226,6,FALSE)</f>
        <v>7758788.9820969598</v>
      </c>
      <c r="Q1784" s="1">
        <f>VLOOKUP($E1784,[1]AllProteinsNorm!$A$1:$Q$3226,8,FALSE)</f>
        <v>6787019.64767008</v>
      </c>
      <c r="R1784" s="1">
        <f>VLOOKUP($E1784,[1]AllProteinsNorm!$A$1:$Q$3226,13,FALSE)</f>
        <v>5931721.1543215197</v>
      </c>
      <c r="S1784" s="1">
        <f>VLOOKUP($E1784,[1]AllProteinsNorm!$A$1:$Q$3226,16,FALSE)</f>
        <v>8358164.8149389299</v>
      </c>
      <c r="T1784" s="1">
        <f>VLOOKUP($E1784,[1]AllProteinsNorm!$A$1:$Q$3226,17,FALSE)</f>
        <v>3712271.02523039</v>
      </c>
      <c r="U1784" s="1">
        <f>VLOOKUP($E1784,[1]AllProteinsNorm!$A$1:$Q$3226,3,FALSE)</f>
        <v>9321145.9936615098</v>
      </c>
      <c r="V1784" s="1">
        <f>VLOOKUP($E1784,[1]AllProteinsNorm!$A$1:$Q$3226,7,FALSE)</f>
        <v>5120341.3046004698</v>
      </c>
      <c r="W1784" s="1">
        <f>VLOOKUP($E1784,[1]AllProteinsNorm!$A$1:$Q$3226,9,FALSE)</f>
        <v>9308235.1902620196</v>
      </c>
      <c r="X1784" s="1">
        <f>VLOOKUP($E1784,[1]AllProteinsNorm!$A$1:$Q$3226,12,FALSE)</f>
        <v>7154056.5817451701</v>
      </c>
      <c r="Y1784" s="29">
        <f>VLOOKUP($E1784,[1]AllProteinsNorm!$A$1:$Q$3226,14,FALSE)</f>
        <v>9978557.8817813694</v>
      </c>
      <c r="Z1784" s="25">
        <f t="shared" si="218"/>
        <v>0.87208695828592164</v>
      </c>
      <c r="AA1784" s="1">
        <f t="shared" si="218"/>
        <v>0.97489344810038336</v>
      </c>
      <c r="AB1784" s="1">
        <f t="shared" si="218"/>
        <v>0.9124774873350745</v>
      </c>
      <c r="AC1784" s="1">
        <f t="shared" si="218"/>
        <v>1.1166646986592383</v>
      </c>
      <c r="AD1784" s="1">
        <f t="shared" si="218"/>
        <v>1.123877407619382</v>
      </c>
      <c r="AE1784" s="1">
        <f t="shared" si="218"/>
        <v>0.95114035299397237</v>
      </c>
      <c r="AF1784" s="1">
        <f t="shared" si="218"/>
        <v>0.83201235120036077</v>
      </c>
      <c r="AG1784" s="1">
        <f t="shared" si="218"/>
        <v>0.72716236587972694</v>
      </c>
      <c r="AH1784" s="1">
        <f t="shared" si="218"/>
        <v>1.0246170956326528</v>
      </c>
      <c r="AI1784" s="1">
        <f t="shared" si="218"/>
        <v>0.45508271735373818</v>
      </c>
      <c r="AJ1784" s="1">
        <f t="shared" si="218"/>
        <v>1.1426677682788882</v>
      </c>
      <c r="AK1784" s="1">
        <f t="shared" si="218"/>
        <v>0.62769631280667382</v>
      </c>
      <c r="AL1784" s="1">
        <f t="shared" si="218"/>
        <v>1.1410850488453319</v>
      </c>
      <c r="AM1784" s="1">
        <f t="shared" si="218"/>
        <v>0.87700695536391604</v>
      </c>
      <c r="AN1784" s="29">
        <f t="shared" si="218"/>
        <v>1.2232590792130542</v>
      </c>
      <c r="AO1784" s="1">
        <f t="shared" si="214"/>
        <v>844658.81420740532</v>
      </c>
      <c r="AP1784" s="1">
        <f t="shared" si="215"/>
        <v>1625645.7179882722</v>
      </c>
      <c r="AQ1784" s="29">
        <f t="shared" si="216"/>
        <v>1801329.9592609373</v>
      </c>
    </row>
    <row r="1785" spans="1:43" x14ac:dyDescent="0.2">
      <c r="A1785" s="26"/>
      <c r="E1785" s="25" t="s">
        <v>3485</v>
      </c>
      <c r="F1785" s="26" t="s">
        <v>3486</v>
      </c>
      <c r="G1785" s="1">
        <v>0.154959779198209</v>
      </c>
      <c r="H1785" s="1">
        <v>0.92116093723504999</v>
      </c>
      <c r="I1785" s="1">
        <f>VLOOKUP(F1785,'[1]SUSMB vs SHAM all proteins sum'!$B$2:$E$3214,2,FALSE)</f>
        <v>0.54280068849891705</v>
      </c>
      <c r="J1785" s="29">
        <f>VLOOKUP(F1785,'[1]SUSMB vs SHAM all proteins sum'!$B$2:$E$3214,3,FALSE)</f>
        <v>0.96994638421301105</v>
      </c>
      <c r="K1785" s="25">
        <f>VLOOKUP($E1785,[1]AllProteinsNorm!$A$1:$Q$3226,4,FALSE)</f>
        <v>3717153.3102319599</v>
      </c>
      <c r="L1785" s="1">
        <f>VLOOKUP($E1785,[1]AllProteinsNorm!$A$1:$Q$3226,5,FALSE)</f>
        <v>3538714.45159146</v>
      </c>
      <c r="M1785" s="1">
        <f>VLOOKUP($E1785,[1]AllProteinsNorm!$A$1:$Q$3226,10,FALSE)</f>
        <v>3762230.9099321701</v>
      </c>
      <c r="N1785" s="1">
        <f>VLOOKUP($E1785,[1]AllProteinsNorm!$A$1:$Q$3226,11,FALSE)</f>
        <v>4274764.3871627497</v>
      </c>
      <c r="O1785" s="1">
        <f>VLOOKUP($E1785,[1]AllProteinsNorm!$A$1:$Q$3226,15,FALSE)</f>
        <v>3504010.5495314398</v>
      </c>
      <c r="P1785" s="1">
        <f>VLOOKUP($E1785,[1]AllProteinsNorm!$A$1:$Q$3226,6,FALSE)</f>
        <v>3245226.2802676898</v>
      </c>
      <c r="Q1785" s="1">
        <f>VLOOKUP($E1785,[1]AllProteinsNorm!$A$1:$Q$3226,8,FALSE)</f>
        <v>3288066.2124977</v>
      </c>
      <c r="R1785" s="1">
        <f>VLOOKUP($E1785,[1]AllProteinsNorm!$A$1:$Q$3226,13,FALSE)</f>
        <v>3302809.5150947501</v>
      </c>
      <c r="S1785" s="1">
        <f>VLOOKUP($E1785,[1]AllProteinsNorm!$A$1:$Q$3226,16,FALSE)</f>
        <v>3493615.4567024098</v>
      </c>
      <c r="T1785" s="1">
        <f>VLOOKUP($E1785,[1]AllProteinsNorm!$A$1:$Q$3226,17,FALSE)</f>
        <v>3993120.5987136001</v>
      </c>
      <c r="U1785" s="1">
        <f>VLOOKUP($E1785,[1]AllProteinsNorm!$A$1:$Q$3226,3,FALSE)</f>
        <v>3465416.1462425101</v>
      </c>
      <c r="V1785" s="1">
        <f>VLOOKUP($E1785,[1]AllProteinsNorm!$A$1:$Q$3226,7,FALSE)</f>
        <v>3637088.7252575299</v>
      </c>
      <c r="W1785" s="1">
        <f>VLOOKUP($E1785,[1]AllProteinsNorm!$A$1:$Q$3226,9,FALSE)</f>
        <v>3947580.02515264</v>
      </c>
      <c r="X1785" s="1">
        <f>VLOOKUP($E1785,[1]AllProteinsNorm!$A$1:$Q$3226,12,FALSE)</f>
        <v>3317637.2736714398</v>
      </c>
      <c r="Y1785" s="29">
        <f>VLOOKUP($E1785,[1]AllProteinsNorm!$A$1:$Q$3226,14,FALSE)</f>
        <v>3855214.39986195</v>
      </c>
      <c r="Z1785" s="25">
        <f t="shared" si="218"/>
        <v>0.98876903352719892</v>
      </c>
      <c r="AA1785" s="1">
        <f t="shared" si="218"/>
        <v>0.94130399695848832</v>
      </c>
      <c r="AB1785" s="1">
        <f t="shared" si="218"/>
        <v>1.0007597508771167</v>
      </c>
      <c r="AC1785" s="1">
        <f t="shared" si="218"/>
        <v>1.1370945180056726</v>
      </c>
      <c r="AD1785" s="1">
        <f t="shared" si="218"/>
        <v>0.9320727006315237</v>
      </c>
      <c r="AE1785" s="1">
        <f t="shared" si="218"/>
        <v>0.86323564967975841</v>
      </c>
      <c r="AF1785" s="1">
        <f t="shared" si="218"/>
        <v>0.87463114371839268</v>
      </c>
      <c r="AG1785" s="1">
        <f t="shared" si="218"/>
        <v>0.87855288701043199</v>
      </c>
      <c r="AH1785" s="1">
        <f t="shared" si="218"/>
        <v>0.92930758845234795</v>
      </c>
      <c r="AI1785" s="1">
        <f t="shared" si="218"/>
        <v>1.062176796496245</v>
      </c>
      <c r="AJ1785" s="1">
        <f t="shared" si="218"/>
        <v>0.92180652443305722</v>
      </c>
      <c r="AK1785" s="1">
        <f t="shared" si="218"/>
        <v>0.967471719239136</v>
      </c>
      <c r="AL1785" s="1">
        <f t="shared" si="218"/>
        <v>1.050062927320552</v>
      </c>
      <c r="AM1785" s="1">
        <f t="shared" si="218"/>
        <v>0.88249709573512769</v>
      </c>
      <c r="AN1785" s="29">
        <f t="shared" si="218"/>
        <v>1.02549351561552</v>
      </c>
      <c r="AO1785" s="1">
        <f t="shared" si="214"/>
        <v>276159.05847720586</v>
      </c>
      <c r="AP1785" s="1">
        <f t="shared" si="215"/>
        <v>277719.67261701298</v>
      </c>
      <c r="AQ1785" s="29">
        <f t="shared" si="216"/>
        <v>234615.94889089817</v>
      </c>
    </row>
    <row r="1786" spans="1:43" x14ac:dyDescent="0.2">
      <c r="A1786" s="26"/>
      <c r="E1786" s="25" t="s">
        <v>3487</v>
      </c>
      <c r="F1786" s="26" t="s">
        <v>3488</v>
      </c>
      <c r="G1786" s="1">
        <v>0.89407945974435699</v>
      </c>
      <c r="H1786" s="1">
        <v>0.95067950534470602</v>
      </c>
      <c r="I1786" s="1">
        <f>VLOOKUP(F1786,'[1]SUSMB vs SHAM all proteins sum'!$B$2:$E$3214,2,FALSE)</f>
        <v>0.74962099653510705</v>
      </c>
      <c r="J1786" s="29">
        <f>VLOOKUP(F1786,'[1]SUSMB vs SHAM all proteins sum'!$B$2:$E$3214,3,FALSE)</f>
        <v>0.88989323984801005</v>
      </c>
      <c r="K1786" s="25">
        <f>VLOOKUP($E1786,[1]AllProteinsNorm!$A$1:$Q$3226,4,FALSE)</f>
        <v>292364.56525771302</v>
      </c>
      <c r="L1786" s="1">
        <f>VLOOKUP($E1786,[1]AllProteinsNorm!$A$1:$Q$3226,5,FALSE)</f>
        <v>127224.763817402</v>
      </c>
      <c r="M1786" s="1">
        <f>VLOOKUP($E1786,[1]AllProteinsNorm!$A$1:$Q$3226,10,FALSE)</f>
        <v>344500.58382332802</v>
      </c>
      <c r="N1786" s="1">
        <f>VLOOKUP($E1786,[1]AllProteinsNorm!$A$1:$Q$3226,11,FALSE)</f>
        <v>320343.23910072201</v>
      </c>
      <c r="O1786" s="1">
        <f>VLOOKUP($E1786,[1]AllProteinsNorm!$A$1:$Q$3226,15,FALSE)</f>
        <v>86237.193464278695</v>
      </c>
      <c r="P1786" s="1">
        <f>VLOOKUP($E1786,[1]AllProteinsNorm!$A$1:$Q$3226,6,FALSE)</f>
        <v>335720.19407271198</v>
      </c>
      <c r="Q1786" s="1">
        <f>VLOOKUP($E1786,[1]AllProteinsNorm!$A$1:$Q$3226,8,FALSE)</f>
        <v>253912.679405206</v>
      </c>
      <c r="R1786" s="1">
        <f>VLOOKUP($E1786,[1]AllProteinsNorm!$A$1:$Q$3226,13,FALSE)</f>
        <v>95710.541236372301</v>
      </c>
      <c r="S1786" s="1">
        <f>VLOOKUP($E1786,[1]AllProteinsNorm!$A$1:$Q$3226,16,FALSE)</f>
        <v>262883.90450163302</v>
      </c>
      <c r="T1786" s="1">
        <f>VLOOKUP($E1786,[1]AllProteinsNorm!$A$1:$Q$3226,17,FALSE)</f>
        <v>128168.576898591</v>
      </c>
      <c r="U1786" s="1">
        <f>VLOOKUP($E1786,[1]AllProteinsNorm!$A$1:$Q$3226,3,FALSE)</f>
        <v>96526.824292284102</v>
      </c>
      <c r="V1786" s="1">
        <f>VLOOKUP($E1786,[1]AllProteinsNorm!$A$1:$Q$3226,7,FALSE)</f>
        <v>298491.82050884899</v>
      </c>
      <c r="W1786" s="1">
        <f>VLOOKUP($E1786,[1]AllProteinsNorm!$A$1:$Q$3226,9,FALSE)</f>
        <v>179443.10304864001</v>
      </c>
      <c r="X1786" s="1">
        <f>VLOOKUP($E1786,[1]AllProteinsNorm!$A$1:$Q$3226,12,FALSE)</f>
        <v>135872.767056763</v>
      </c>
      <c r="Y1786" s="29">
        <f>VLOOKUP($E1786,[1]AllProteinsNorm!$A$1:$Q$3226,14,FALSE)</f>
        <v>281220.14092672803</v>
      </c>
      <c r="Z1786" s="25">
        <f t="shared" si="218"/>
        <v>1.2487057795163166</v>
      </c>
      <c r="AA1786" s="1">
        <f t="shared" si="218"/>
        <v>0.54338424267096463</v>
      </c>
      <c r="AB1786" s="1">
        <f t="shared" si="218"/>
        <v>1.4713816966421382</v>
      </c>
      <c r="AC1786" s="1">
        <f t="shared" si="218"/>
        <v>1.3682042956931006</v>
      </c>
      <c r="AD1786" s="1">
        <f t="shared" si="218"/>
        <v>0.36832398547747958</v>
      </c>
      <c r="AE1786" s="1">
        <f t="shared" si="218"/>
        <v>1.4338801498376019</v>
      </c>
      <c r="AF1786" s="1">
        <f t="shared" si="218"/>
        <v>1.0844755758491829</v>
      </c>
      <c r="AG1786" s="1">
        <f t="shared" si="218"/>
        <v>0.40878519562431775</v>
      </c>
      <c r="AH1786" s="1">
        <f t="shared" si="218"/>
        <v>1.1227921913301853</v>
      </c>
      <c r="AI1786" s="1">
        <f t="shared" si="218"/>
        <v>0.54741532232052803</v>
      </c>
      <c r="AJ1786" s="1">
        <f t="shared" si="218"/>
        <v>0.41227158724205643</v>
      </c>
      <c r="AK1786" s="1">
        <f t="shared" si="218"/>
        <v>1.2748756371319987</v>
      </c>
      <c r="AL1786" s="1">
        <f t="shared" si="218"/>
        <v>0.76641175606785472</v>
      </c>
      <c r="AM1786" s="1">
        <f t="shared" si="218"/>
        <v>0.58032035911430657</v>
      </c>
      <c r="AN1786" s="29">
        <f t="shared" si="218"/>
        <v>1.2011073058120341</v>
      </c>
      <c r="AO1786" s="1">
        <f t="shared" si="214"/>
        <v>106119.42765203476</v>
      </c>
      <c r="AP1786" s="1">
        <f t="shared" si="215"/>
        <v>89609.9453079956</v>
      </c>
      <c r="AQ1786" s="29">
        <f t="shared" si="216"/>
        <v>79403.616214818423</v>
      </c>
    </row>
    <row r="1787" spans="1:43" x14ac:dyDescent="0.2">
      <c r="A1787" s="26"/>
      <c r="E1787" s="25" t="s">
        <v>3489</v>
      </c>
      <c r="F1787" s="26" t="s">
        <v>3490</v>
      </c>
      <c r="G1787" s="1">
        <v>0.34691314581014498</v>
      </c>
      <c r="H1787" s="1">
        <v>1.0501831283120699</v>
      </c>
      <c r="I1787" s="1">
        <f>VLOOKUP(F1787,'[1]SUSMB vs SHAM all proteins sum'!$B$2:$E$3214,2,FALSE)</f>
        <v>0.95569057580640804</v>
      </c>
      <c r="J1787" s="29">
        <f>VLOOKUP(F1787,'[1]SUSMB vs SHAM all proteins sum'!$B$2:$E$3214,3,FALSE)</f>
        <v>0.99661298912935703</v>
      </c>
      <c r="K1787" s="25">
        <f>VLOOKUP($E1787,[1]AllProteinsNorm!$A$1:$Q$3226,4,FALSE)</f>
        <v>2153905.66614703</v>
      </c>
      <c r="L1787" s="1">
        <f>VLOOKUP($E1787,[1]AllProteinsNorm!$A$1:$Q$3226,5,FALSE)</f>
        <v>1810082.46678144</v>
      </c>
      <c r="M1787" s="1">
        <f>VLOOKUP($E1787,[1]AllProteinsNorm!$A$1:$Q$3226,10,FALSE)</f>
        <v>2232464.9515872099</v>
      </c>
      <c r="N1787" s="1">
        <f>VLOOKUP($E1787,[1]AllProteinsNorm!$A$1:$Q$3226,11,FALSE)</f>
        <v>2195124.48484</v>
      </c>
      <c r="O1787" s="1">
        <f>VLOOKUP($E1787,[1]AllProteinsNorm!$A$1:$Q$3226,15,FALSE)</f>
        <v>2253465.5722992802</v>
      </c>
      <c r="P1787" s="1">
        <f>VLOOKUP($E1787,[1]AllProteinsNorm!$A$1:$Q$3226,6,FALSE)</f>
        <v>2243543.0293211602</v>
      </c>
      <c r="Q1787" s="1">
        <f>VLOOKUP($E1787,[1]AllProteinsNorm!$A$1:$Q$3226,8,FALSE)</f>
        <v>2268923.7454536501</v>
      </c>
      <c r="R1787" s="1">
        <f>VLOOKUP($E1787,[1]AllProteinsNorm!$A$1:$Q$3226,13,FALSE)</f>
        <v>2002922.8043897599</v>
      </c>
      <c r="S1787" s="1">
        <f>VLOOKUP($E1787,[1]AllProteinsNorm!$A$1:$Q$3226,16,FALSE)</f>
        <v>2318001.9088353999</v>
      </c>
      <c r="T1787" s="1">
        <f>VLOOKUP($E1787,[1]AllProteinsNorm!$A$1:$Q$3226,17,FALSE)</f>
        <v>2327087.1681279601</v>
      </c>
      <c r="U1787" s="1">
        <f>VLOOKUP($E1787,[1]AllProteinsNorm!$A$1:$Q$3226,3,FALSE)</f>
        <v>2391100.59693</v>
      </c>
      <c r="V1787" s="1">
        <f>VLOOKUP($E1787,[1]AllProteinsNorm!$A$1:$Q$3226,7,FALSE)</f>
        <v>2248193.8173047202</v>
      </c>
      <c r="W1787" s="1">
        <f>VLOOKUP($E1787,[1]AllProteinsNorm!$A$1:$Q$3226,9,FALSE)</f>
        <v>1866251.81412555</v>
      </c>
      <c r="X1787" s="1">
        <f>VLOOKUP($E1787,[1]AllProteinsNorm!$A$1:$Q$3226,12,FALSE)</f>
        <v>2102150.6426412198</v>
      </c>
      <c r="Y1787" s="29">
        <f>VLOOKUP($E1787,[1]AllProteinsNorm!$A$1:$Q$3226,14,FALSE)</f>
        <v>2007182.27065471</v>
      </c>
      <c r="Z1787" s="25">
        <f t="shared" si="218"/>
        <v>1.0116941930082997</v>
      </c>
      <c r="AA1787" s="1">
        <f t="shared" si="218"/>
        <v>0.8501996857572296</v>
      </c>
      <c r="AB1787" s="1">
        <f t="shared" si="218"/>
        <v>1.0485936608614503</v>
      </c>
      <c r="AC1787" s="1">
        <f t="shared" si="218"/>
        <v>1.0310547621222366</v>
      </c>
      <c r="AD1787" s="1">
        <f t="shared" si="218"/>
        <v>1.0584576982507838</v>
      </c>
      <c r="AE1787" s="1">
        <f t="shared" si="218"/>
        <v>1.0537970581546943</v>
      </c>
      <c r="AF1787" s="1">
        <f t="shared" si="218"/>
        <v>1.065718435924021</v>
      </c>
      <c r="AG1787" s="1">
        <f t="shared" si="218"/>
        <v>0.94077721327034947</v>
      </c>
      <c r="AH1787" s="1">
        <f t="shared" si="218"/>
        <v>1.0887705563939243</v>
      </c>
      <c r="AI1787" s="1">
        <f t="shared" si="218"/>
        <v>1.0930379225152549</v>
      </c>
      <c r="AJ1787" s="1">
        <f t="shared" si="218"/>
        <v>1.1231051697542773</v>
      </c>
      <c r="AK1787" s="1">
        <f t="shared" si="218"/>
        <v>1.0559815434224715</v>
      </c>
      <c r="AL1787" s="1">
        <f t="shared" si="218"/>
        <v>0.87658255081313274</v>
      </c>
      <c r="AM1787" s="1">
        <f t="shared" si="218"/>
        <v>0.98738474549498312</v>
      </c>
      <c r="AN1787" s="29">
        <f t="shared" si="218"/>
        <v>0.94277789387270539</v>
      </c>
      <c r="AO1787" s="1">
        <f t="shared" si="214"/>
        <v>163032.39384753242</v>
      </c>
      <c r="AP1787" s="1">
        <f t="shared" si="215"/>
        <v>118668.292392262</v>
      </c>
      <c r="AQ1787" s="29">
        <f t="shared" si="216"/>
        <v>182931.40360637713</v>
      </c>
    </row>
    <row r="1788" spans="1:43" x14ac:dyDescent="0.2">
      <c r="A1788" s="26"/>
      <c r="E1788" s="25" t="s">
        <v>3491</v>
      </c>
      <c r="F1788" s="26" t="s">
        <v>3492</v>
      </c>
      <c r="G1788" s="1">
        <v>0.46710793283941299</v>
      </c>
      <c r="H1788" s="1">
        <v>0.85642902529701104</v>
      </c>
      <c r="I1788" s="1">
        <f>VLOOKUP(F1788,'[1]SUSMB vs SHAM all proteins sum'!$B$2:$E$3214,2,FALSE)</f>
        <v>0.37139074596327698</v>
      </c>
      <c r="J1788" s="29">
        <f>VLOOKUP(F1788,'[1]SUSMB vs SHAM all proteins sum'!$B$2:$E$3214,3,FALSE)</f>
        <v>0.79993280635602204</v>
      </c>
      <c r="K1788" s="25">
        <f>VLOOKUP($E1788,[1]AllProteinsNorm!$A$1:$Q$3226,4,FALSE)</f>
        <v>25264.746833086101</v>
      </c>
      <c r="L1788" s="1">
        <f>VLOOKUP($E1788,[1]AllProteinsNorm!$A$1:$Q$3226,5,FALSE)</f>
        <v>21392.6084412932</v>
      </c>
      <c r="M1788" s="1">
        <f>VLOOKUP($E1788,[1]AllProteinsNorm!$A$1:$Q$3226,10,FALSE)</f>
        <v>33079.4814398323</v>
      </c>
      <c r="N1788" s="1">
        <f>VLOOKUP($E1788,[1]AllProteinsNorm!$A$1:$Q$3226,11,FALSE)</f>
        <v>32911.655940475597</v>
      </c>
      <c r="O1788" s="1">
        <f>VLOOKUP($E1788,[1]AllProteinsNorm!$A$1:$Q$3226,15,FALSE)</f>
        <v>30122.071101272199</v>
      </c>
      <c r="P1788" s="1">
        <f>VLOOKUP($E1788,[1]AllProteinsNorm!$A$1:$Q$3226,6,FALSE)</f>
        <v>30572.9835185585</v>
      </c>
      <c r="Q1788" s="1">
        <f>VLOOKUP($E1788,[1]AllProteinsNorm!$A$1:$Q$3226,8,FALSE)</f>
        <v>35391.893438087303</v>
      </c>
      <c r="R1788" s="1">
        <f>VLOOKUP($E1788,[1]AllProteinsNorm!$A$1:$Q$3226,13,FALSE)</f>
        <v>12271.8600611319</v>
      </c>
      <c r="S1788" s="1">
        <f>VLOOKUP($E1788,[1]AllProteinsNorm!$A$1:$Q$3226,16,FALSE)</f>
        <v>27456.957922727499</v>
      </c>
      <c r="T1788" s="1">
        <f>VLOOKUP($E1788,[1]AllProteinsNorm!$A$1:$Q$3226,17,FALSE)</f>
        <v>22398.782100124899</v>
      </c>
      <c r="U1788" s="1">
        <f>VLOOKUP($E1788,[1]AllProteinsNorm!$A$1:$Q$3226,3,FALSE)</f>
        <v>38502.275159407603</v>
      </c>
      <c r="V1788" s="1">
        <f>VLOOKUP($E1788,[1]AllProteinsNorm!$A$1:$Q$3226,7,FALSE)</f>
        <v>21111.912238022</v>
      </c>
      <c r="W1788" s="1">
        <f>VLOOKUP($E1788,[1]AllProteinsNorm!$A$1:$Q$3226,9,FALSE)</f>
        <v>35465.507950316001</v>
      </c>
      <c r="X1788" s="1">
        <f>VLOOKUP($E1788,[1]AllProteinsNorm!$A$1:$Q$3226,12,FALSE)</f>
        <v>12219.2113298119</v>
      </c>
      <c r="Y1788" s="29">
        <f>VLOOKUP($E1788,[1]AllProteinsNorm!$A$1:$Q$3226,14,FALSE)</f>
        <v>16480.7193780917</v>
      </c>
      <c r="Z1788" s="25">
        <f t="shared" si="218"/>
        <v>0.88480237691964436</v>
      </c>
      <c r="AA1788" s="1">
        <f t="shared" si="218"/>
        <v>0.74919534806418564</v>
      </c>
      <c r="AB1788" s="1">
        <f t="shared" si="218"/>
        <v>1.1584839538903735</v>
      </c>
      <c r="AC1788" s="1">
        <f t="shared" si="218"/>
        <v>1.1526064993597753</v>
      </c>
      <c r="AD1788" s="1">
        <f t="shared" si="218"/>
        <v>1.0549118217660212</v>
      </c>
      <c r="AE1788" s="1">
        <f t="shared" si="218"/>
        <v>1.07070332687127</v>
      </c>
      <c r="AF1788" s="1">
        <f t="shared" si="218"/>
        <v>1.2394674541799591</v>
      </c>
      <c r="AG1788" s="1">
        <f t="shared" si="218"/>
        <v>0.4297755692170705</v>
      </c>
      <c r="AH1788" s="1">
        <f t="shared" si="218"/>
        <v>0.96157629417434509</v>
      </c>
      <c r="AI1788" s="1">
        <f t="shared" si="218"/>
        <v>0.78443278190074217</v>
      </c>
      <c r="AJ1788" s="1">
        <f t="shared" si="218"/>
        <v>1.3483968314792227</v>
      </c>
      <c r="AK1788" s="1">
        <f t="shared" si="218"/>
        <v>0.73936502324488318</v>
      </c>
      <c r="AL1788" s="1">
        <f t="shared" si="218"/>
        <v>1.2420455245570756</v>
      </c>
      <c r="AM1788" s="1">
        <f t="shared" si="218"/>
        <v>0.4279317461650724</v>
      </c>
      <c r="AN1788" s="29">
        <f t="shared" si="218"/>
        <v>0.57717497726851197</v>
      </c>
      <c r="AO1788" s="1">
        <f t="shared" si="214"/>
        <v>4561.4188565857521</v>
      </c>
      <c r="AP1788" s="1">
        <f t="shared" si="215"/>
        <v>7898.6762786863956</v>
      </c>
      <c r="AQ1788" s="29">
        <f t="shared" si="216"/>
        <v>10417.143144042395</v>
      </c>
    </row>
    <row r="1789" spans="1:43" x14ac:dyDescent="0.2">
      <c r="A1789" s="26"/>
      <c r="E1789" s="25" t="s">
        <v>3493</v>
      </c>
      <c r="F1789" s="26" t="s">
        <v>3494</v>
      </c>
      <c r="G1789" s="43">
        <v>2.9020323601018298E-2</v>
      </c>
      <c r="H1789" s="1">
        <v>0.88428743804370502</v>
      </c>
      <c r="I1789" s="1">
        <f>VLOOKUP(F1789,'[1]SUSMB vs SHAM all proteins sum'!$B$2:$E$3214,2,FALSE)</f>
        <v>0.124234270164752</v>
      </c>
      <c r="J1789" s="29">
        <f>VLOOKUP(F1789,'[1]SUSMB vs SHAM all proteins sum'!$B$2:$E$3214,3,FALSE)</f>
        <v>0.88067653077005403</v>
      </c>
      <c r="K1789" s="25">
        <f>VLOOKUP($E1789,[1]AllProteinsNorm!$A$1:$Q$3226,4,FALSE)</f>
        <v>6890355.3002697304</v>
      </c>
      <c r="L1789" s="1">
        <f>VLOOKUP($E1789,[1]AllProteinsNorm!$A$1:$Q$3226,5,FALSE)</f>
        <v>6345543.9456038</v>
      </c>
      <c r="M1789" s="1">
        <f>VLOOKUP($E1789,[1]AllProteinsNorm!$A$1:$Q$3226,10,FALSE)</f>
        <v>7444595.7923734495</v>
      </c>
      <c r="N1789" s="1">
        <f>VLOOKUP($E1789,[1]AllProteinsNorm!$A$1:$Q$3226,11,FALSE)</f>
        <v>7455381.8657133598</v>
      </c>
      <c r="O1789" s="1">
        <f>VLOOKUP($E1789,[1]AllProteinsNorm!$A$1:$Q$3226,15,FALSE)</f>
        <v>7518194.09431649</v>
      </c>
      <c r="P1789" s="1">
        <f>VLOOKUP($E1789,[1]AllProteinsNorm!$A$1:$Q$3226,6,FALSE)</f>
        <v>6524549.6382718598</v>
      </c>
      <c r="Q1789" s="1">
        <f>VLOOKUP($E1789,[1]AllProteinsNorm!$A$1:$Q$3226,8,FALSE)</f>
        <v>6838008.4280613102</v>
      </c>
      <c r="R1789" s="1">
        <f>VLOOKUP($E1789,[1]AllProteinsNorm!$A$1:$Q$3226,13,FALSE)</f>
        <v>5745226.7824488496</v>
      </c>
      <c r="S1789" s="1">
        <f>VLOOKUP($E1789,[1]AllProteinsNorm!$A$1:$Q$3226,16,FALSE)</f>
        <v>6508326.6613404797</v>
      </c>
      <c r="T1789" s="1">
        <f>VLOOKUP($E1789,[1]AllProteinsNorm!$A$1:$Q$3226,17,FALSE)</f>
        <v>5913513.7321306802</v>
      </c>
      <c r="U1789" s="1">
        <f>VLOOKUP($E1789,[1]AllProteinsNorm!$A$1:$Q$3226,3,FALSE)</f>
        <v>4817634.38185935</v>
      </c>
      <c r="V1789" s="1">
        <f>VLOOKUP($E1789,[1]AllProteinsNorm!$A$1:$Q$3226,7,FALSE)</f>
        <v>6629329.2762488397</v>
      </c>
      <c r="W1789" s="1">
        <f>VLOOKUP($E1789,[1]AllProteinsNorm!$A$1:$Q$3226,9,FALSE)</f>
        <v>6888583.7988171997</v>
      </c>
      <c r="X1789" s="1">
        <f>VLOOKUP($E1789,[1]AllProteinsNorm!$A$1:$Q$3226,12,FALSE)</f>
        <v>6736149.9913617</v>
      </c>
      <c r="Y1789" s="29">
        <f>VLOOKUP($E1789,[1]AllProteinsNorm!$A$1:$Q$3226,14,FALSE)</f>
        <v>6521868.1339077903</v>
      </c>
      <c r="Z1789" s="25">
        <f t="shared" si="218"/>
        <v>0.96627889990497062</v>
      </c>
      <c r="AA1789" s="1">
        <f t="shared" si="218"/>
        <v>0.8898764948763469</v>
      </c>
      <c r="AB1789" s="1">
        <f t="shared" si="218"/>
        <v>1.0440036136032331</v>
      </c>
      <c r="AC1789" s="1">
        <f t="shared" si="218"/>
        <v>1.045516214133539</v>
      </c>
      <c r="AD1789" s="1">
        <f t="shared" si="218"/>
        <v>1.0543247774819102</v>
      </c>
      <c r="AE1789" s="1">
        <f t="shared" si="218"/>
        <v>0.9149796160145629</v>
      </c>
      <c r="AF1789" s="1">
        <f t="shared" si="218"/>
        <v>0.95893796088415717</v>
      </c>
      <c r="AG1789" s="1">
        <f t="shared" si="218"/>
        <v>0.80569015284769552</v>
      </c>
      <c r="AH1789" s="1">
        <f t="shared" si="218"/>
        <v>0.91270456347818296</v>
      </c>
      <c r="AI1789" s="1">
        <f t="shared" si="218"/>
        <v>0.82929011562473209</v>
      </c>
      <c r="AJ1789" s="1">
        <f t="shared" si="218"/>
        <v>0.67560789651372311</v>
      </c>
      <c r="AK1789" s="1">
        <f t="shared" si="218"/>
        <v>0.92967353946331077</v>
      </c>
      <c r="AL1789" s="1">
        <f t="shared" si="218"/>
        <v>0.96603047084723181</v>
      </c>
      <c r="AM1789" s="1">
        <f t="shared" si="218"/>
        <v>0.94465369630402929</v>
      </c>
      <c r="AN1789" s="29">
        <f t="shared" si="218"/>
        <v>0.91460357138782189</v>
      </c>
      <c r="AO1789" s="1">
        <f t="shared" si="214"/>
        <v>453505.4784142428</v>
      </c>
      <c r="AP1789" s="1">
        <f t="shared" si="215"/>
        <v>409937.80838224612</v>
      </c>
      <c r="AQ1789" s="29">
        <f t="shared" si="216"/>
        <v>760262.83171603561</v>
      </c>
    </row>
    <row r="1790" spans="1:43" x14ac:dyDescent="0.2">
      <c r="A1790" s="26"/>
      <c r="E1790" s="25" t="s">
        <v>3495</v>
      </c>
      <c r="F1790" s="26" t="s">
        <v>3496</v>
      </c>
      <c r="G1790" s="1">
        <v>0.17198398887761701</v>
      </c>
      <c r="H1790" s="43">
        <v>2.1879292973687998</v>
      </c>
      <c r="I1790" s="1">
        <f>VLOOKUP(F1790,'[1]SUSMB vs SHAM all proteins sum'!$B$2:$E$3214,2,FALSE)</f>
        <v>0.73312350796421599</v>
      </c>
      <c r="J1790" s="29">
        <f>VLOOKUP(F1790,'[1]SUSMB vs SHAM all proteins sum'!$B$2:$E$3214,3,FALSE)</f>
        <v>0.77927743106119696</v>
      </c>
      <c r="K1790" s="25">
        <f>VLOOKUP($E1790,[1]AllProteinsNorm!$A$1:$Q$3226,4,FALSE)</f>
        <v>4146.71711483116</v>
      </c>
      <c r="L1790" s="1">
        <f>VLOOKUP($E1790,[1]AllProteinsNorm!$A$1:$Q$3226,5,FALSE)</f>
        <v>11916.292552025599</v>
      </c>
      <c r="M1790" s="1">
        <f>VLOOKUP($E1790,[1]AllProteinsNorm!$A$1:$Q$3226,10,FALSE)</f>
        <v>51044.472951429001</v>
      </c>
      <c r="N1790" s="1">
        <f>VLOOKUP($E1790,[1]AllProteinsNorm!$A$1:$Q$3226,11,FALSE)</f>
        <v>51746.928212319297</v>
      </c>
      <c r="O1790" s="1">
        <f>VLOOKUP($E1790,[1]AllProteinsNorm!$A$1:$Q$3226,15,FALSE)</f>
        <v>50222.879162461802</v>
      </c>
      <c r="P1790" s="1">
        <f>VLOOKUP($E1790,[1]AllProteinsNorm!$A$1:$Q$3226,6,FALSE)</f>
        <v>40457.575258810699</v>
      </c>
      <c r="Q1790" s="1">
        <f>VLOOKUP($E1790,[1]AllProteinsNorm!$A$1:$Q$3226,8,FALSE)</f>
        <v>62544.327834800999</v>
      </c>
      <c r="R1790" s="1">
        <f>VLOOKUP($E1790,[1]AllProteinsNorm!$A$1:$Q$3226,13,FALSE)</f>
        <v>42963.716709892702</v>
      </c>
      <c r="S1790" s="1">
        <f>VLOOKUP($E1790,[1]AllProteinsNorm!$A$1:$Q$3226,16,FALSE)</f>
        <v>63634.408924846597</v>
      </c>
      <c r="T1790" s="1">
        <f>VLOOKUP($E1790,[1]AllProteinsNorm!$A$1:$Q$3226,17,FALSE)</f>
        <v>47507.836186275497</v>
      </c>
      <c r="U1790" s="1">
        <f>VLOOKUP($E1790,[1]AllProteinsNorm!$A$1:$Q$3226,3,FALSE)</f>
        <v>20181.658545169899</v>
      </c>
      <c r="V1790" s="1">
        <f>VLOOKUP($E1790,[1]AllProteinsNorm!$A$1:$Q$3226,7,FALSE)</f>
        <v>27641.1648649454</v>
      </c>
      <c r="W1790" s="1">
        <f>VLOOKUP($E1790,[1]AllProteinsNorm!$A$1:$Q$3226,9,FALSE)</f>
        <v>2780.2683296739201</v>
      </c>
      <c r="X1790" s="1">
        <f>VLOOKUP($E1790,[1]AllProteinsNorm!$A$1:$Q$3226,12,FALSE)</f>
        <v>45678.950661103598</v>
      </c>
      <c r="Y1790" s="29">
        <f>VLOOKUP($E1790,[1]AllProteinsNorm!$A$1:$Q$3226,14,FALSE)</f>
        <v>26590.404088022999</v>
      </c>
      <c r="Z1790" s="25">
        <f t="shared" si="218"/>
        <v>0.12262785602375099</v>
      </c>
      <c r="AA1790" s="1">
        <f t="shared" si="218"/>
        <v>0.3523918721584145</v>
      </c>
      <c r="AB1790" s="1">
        <f t="shared" si="218"/>
        <v>1.5095011563505103</v>
      </c>
      <c r="AC1790" s="1">
        <f t="shared" si="218"/>
        <v>1.5302743560191086</v>
      </c>
      <c r="AD1790" s="1">
        <f t="shared" si="218"/>
        <v>1.4852047594482152</v>
      </c>
      <c r="AE1790" s="1">
        <f t="shared" si="218"/>
        <v>1.1964225136465603</v>
      </c>
      <c r="AF1790" s="1">
        <f t="shared" si="218"/>
        <v>1.8495780195366767</v>
      </c>
      <c r="AG1790" s="1">
        <f t="shared" si="218"/>
        <v>1.2705348161084926</v>
      </c>
      <c r="AH1790" s="1">
        <f t="shared" si="218"/>
        <v>1.8818141965563786</v>
      </c>
      <c r="AI1790" s="1">
        <f t="shared" si="218"/>
        <v>1.4049147637812147</v>
      </c>
      <c r="AJ1790" s="1">
        <f t="shared" si="218"/>
        <v>0.59681754261608588</v>
      </c>
      <c r="AK1790" s="1">
        <f t="shared" si="218"/>
        <v>0.81741210975403156</v>
      </c>
      <c r="AL1790" s="1">
        <f t="shared" si="218"/>
        <v>8.2218857712585969E-2</v>
      </c>
      <c r="AM1790" s="1">
        <f t="shared" si="218"/>
        <v>1.3508304593413074</v>
      </c>
      <c r="AN1790" s="29">
        <f t="shared" si="218"/>
        <v>0.78633872382013437</v>
      </c>
      <c r="AO1790" s="1">
        <f t="shared" si="214"/>
        <v>21200.885275871398</v>
      </c>
      <c r="AP1790" s="1">
        <f t="shared" si="215"/>
        <v>9797.2542253666907</v>
      </c>
      <c r="AQ1790" s="29">
        <f t="shared" si="216"/>
        <v>13806.894875673524</v>
      </c>
    </row>
    <row r="1791" spans="1:43" x14ac:dyDescent="0.2">
      <c r="A1791" s="26"/>
      <c r="E1791" s="25" t="s">
        <v>3497</v>
      </c>
      <c r="F1791" s="26" t="s">
        <v>3498</v>
      </c>
      <c r="G1791" s="1">
        <v>0.38209942314211098</v>
      </c>
      <c r="H1791" s="43">
        <v>0.60415547638490397</v>
      </c>
      <c r="I1791" s="1">
        <f>VLOOKUP(F1791,'[1]SUSMB vs SHAM all proteins sum'!$B$2:$E$3214,2,FALSE)</f>
        <v>0.94305125742330198</v>
      </c>
      <c r="J1791" s="29">
        <f>VLOOKUP(F1791,'[1]SUSMB vs SHAM all proteins sum'!$B$2:$E$3214,3,FALSE)</f>
        <v>1.03894121131422</v>
      </c>
      <c r="K1791" s="25">
        <f>VLOOKUP($E1791,[1]AllProteinsNorm!$A$1:$Q$3226,4,FALSE)</f>
        <v>59513.454061438497</v>
      </c>
      <c r="L1791" s="1">
        <f>VLOOKUP($E1791,[1]AllProteinsNorm!$A$1:$Q$3226,5,FALSE)</f>
        <v>19223.7061733796</v>
      </c>
      <c r="M1791" s="1">
        <f>VLOOKUP($E1791,[1]AllProteinsNorm!$A$1:$Q$3226,10,FALSE)</f>
        <v>79853.461313095104</v>
      </c>
      <c r="N1791" s="1">
        <f>VLOOKUP($E1791,[1]AllProteinsNorm!$A$1:$Q$3226,11,FALSE)</f>
        <v>40221.081962783697</v>
      </c>
      <c r="O1791" s="1">
        <f>VLOOKUP($E1791,[1]AllProteinsNorm!$A$1:$Q$3226,15,FALSE)</f>
        <v>101365.746331025</v>
      </c>
      <c r="P1791" s="1">
        <f>VLOOKUP($E1791,[1]AllProteinsNorm!$A$1:$Q$3226,6,FALSE)</f>
        <v>41148.037399865498</v>
      </c>
      <c r="Q1791" s="1">
        <f>VLOOKUP($E1791,[1]AllProteinsNorm!$A$1:$Q$3226,8,FALSE)</f>
        <v>25149.460868889098</v>
      </c>
      <c r="R1791" s="1">
        <f>VLOOKUP($E1791,[1]AllProteinsNorm!$A$1:$Q$3226,13,FALSE)</f>
        <v>5928.7937418051997</v>
      </c>
      <c r="S1791" s="1">
        <f>VLOOKUP($E1791,[1]AllProteinsNorm!$A$1:$Q$3226,16,FALSE)</f>
        <v>59508.094869277498</v>
      </c>
      <c r="T1791" s="1">
        <f>VLOOKUP($E1791,[1]AllProteinsNorm!$A$1:$Q$3226,17,FALSE)</f>
        <v>82113.465684249793</v>
      </c>
      <c r="U1791" s="1">
        <f>VLOOKUP($E1791,[1]AllProteinsNorm!$A$1:$Q$3226,3,FALSE)</f>
        <v>16085.7539900051</v>
      </c>
      <c r="V1791" s="1">
        <f>VLOOKUP($E1791,[1]AllProteinsNorm!$A$1:$Q$3226,7,FALSE)</f>
        <v>86181.509975339301</v>
      </c>
      <c r="W1791" s="1">
        <f>VLOOKUP($E1791,[1]AllProteinsNorm!$A$1:$Q$3226,9,FALSE)</f>
        <v>26510.173331657701</v>
      </c>
      <c r="X1791" s="1">
        <f>VLOOKUP($E1791,[1]AllProteinsNorm!$A$1:$Q$3226,12,FALSE)</f>
        <v>177514.85808907301</v>
      </c>
      <c r="Y1791" s="29">
        <f>VLOOKUP($E1791,[1]AllProteinsNorm!$A$1:$Q$3226,14,FALSE)</f>
        <v>69110.345386827597</v>
      </c>
      <c r="Z1791" s="25">
        <f t="shared" ref="Z1791:AN1807" si="219">K1791/AVERAGE($K1791:$O1791)</f>
        <v>0.99130454490866748</v>
      </c>
      <c r="AA1791" s="1">
        <f t="shared" si="219"/>
        <v>0.32020570138622856</v>
      </c>
      <c r="AB1791" s="1">
        <f t="shared" si="219"/>
        <v>1.3301042659133853</v>
      </c>
      <c r="AC1791" s="1">
        <f t="shared" si="219"/>
        <v>0.66995508796532754</v>
      </c>
      <c r="AD1791" s="1">
        <f t="shared" si="219"/>
        <v>1.6884303998263912</v>
      </c>
      <c r="AE1791" s="1">
        <f t="shared" si="219"/>
        <v>0.6853952124245527</v>
      </c>
      <c r="AF1791" s="1">
        <f t="shared" si="219"/>
        <v>0.41890989616558388</v>
      </c>
      <c r="AG1791" s="1">
        <f t="shared" si="219"/>
        <v>9.8754815608756499E-2</v>
      </c>
      <c r="AH1791" s="1">
        <f t="shared" si="219"/>
        <v>0.99121527784074104</v>
      </c>
      <c r="AI1791" s="1">
        <f t="shared" si="219"/>
        <v>1.3677487387468101</v>
      </c>
      <c r="AJ1791" s="1">
        <f t="shared" si="219"/>
        <v>0.26793741499381157</v>
      </c>
      <c r="AK1791" s="1">
        <f t="shared" si="219"/>
        <v>1.4355093965383017</v>
      </c>
      <c r="AL1791" s="1">
        <f t="shared" si="219"/>
        <v>0.44157503079655103</v>
      </c>
      <c r="AM1791" s="1">
        <f t="shared" si="219"/>
        <v>2.9568320035811042</v>
      </c>
      <c r="AN1791" s="29">
        <f t="shared" si="219"/>
        <v>1.151158180324142</v>
      </c>
      <c r="AO1791" s="1">
        <f t="shared" si="214"/>
        <v>28842.423829671941</v>
      </c>
      <c r="AP1791" s="1">
        <f t="shared" si="215"/>
        <v>26451.694658318116</v>
      </c>
      <c r="AQ1791" s="29">
        <f t="shared" si="216"/>
        <v>57430.18296183207</v>
      </c>
    </row>
    <row r="1792" spans="1:43" x14ac:dyDescent="0.2">
      <c r="A1792" s="26"/>
      <c r="E1792" s="25" t="s">
        <v>3499</v>
      </c>
      <c r="F1792" s="26" t="s">
        <v>3500</v>
      </c>
      <c r="G1792" s="1">
        <v>0.50996444466799096</v>
      </c>
      <c r="H1792" s="1">
        <v>0.93116697677228799</v>
      </c>
      <c r="I1792" s="1">
        <f>VLOOKUP(F1792,'[1]SUSMB vs SHAM all proteins sum'!$B$2:$E$3214,2,FALSE)</f>
        <v>0.810860198750322</v>
      </c>
      <c r="J1792" s="29">
        <f>VLOOKUP(F1792,'[1]SUSMB vs SHAM all proteins sum'!$B$2:$E$3214,3,FALSE)</f>
        <v>0.96650987289026302</v>
      </c>
      <c r="K1792" s="25">
        <f>VLOOKUP($E1792,[1]AllProteinsNorm!$A$1:$Q$3226,4,FALSE)</f>
        <v>182334.624979977</v>
      </c>
      <c r="L1792" s="1">
        <f>VLOOKUP($E1792,[1]AllProteinsNorm!$A$1:$Q$3226,5,FALSE)</f>
        <v>224619.52220181801</v>
      </c>
      <c r="M1792" s="1">
        <f>VLOOKUP($E1792,[1]AllProteinsNorm!$A$1:$Q$3226,10,FALSE)</f>
        <v>251706.90317155799</v>
      </c>
      <c r="N1792" s="1">
        <f>VLOOKUP($E1792,[1]AllProteinsNorm!$A$1:$Q$3226,11,FALSE)</f>
        <v>249732.47986979299</v>
      </c>
      <c r="O1792" s="1">
        <f>VLOOKUP($E1792,[1]AllProteinsNorm!$A$1:$Q$3226,15,FALSE)</f>
        <v>311946.36682706798</v>
      </c>
      <c r="P1792" s="1">
        <f>VLOOKUP($E1792,[1]AllProteinsNorm!$A$1:$Q$3226,6,FALSE)</f>
        <v>212210.706717336</v>
      </c>
      <c r="Q1792" s="1">
        <f>VLOOKUP($E1792,[1]AllProteinsNorm!$A$1:$Q$3226,8,FALSE)</f>
        <v>189401.360079123</v>
      </c>
      <c r="R1792" s="1">
        <f>VLOOKUP($E1792,[1]AllProteinsNorm!$A$1:$Q$3226,13,FALSE)</f>
        <v>264192.19908054499</v>
      </c>
      <c r="S1792" s="1">
        <f>VLOOKUP($E1792,[1]AllProteinsNorm!$A$1:$Q$3226,16,FALSE)</f>
        <v>236888.81870469399</v>
      </c>
      <c r="T1792" s="1">
        <f>VLOOKUP($E1792,[1]AllProteinsNorm!$A$1:$Q$3226,17,FALSE)</f>
        <v>223506.22645412799</v>
      </c>
      <c r="U1792" s="1">
        <f>VLOOKUP($E1792,[1]AllProteinsNorm!$A$1:$Q$3226,3,FALSE)</f>
        <v>159454.21972893801</v>
      </c>
      <c r="V1792" s="1">
        <f>VLOOKUP($E1792,[1]AllProteinsNorm!$A$1:$Q$3226,7,FALSE)</f>
        <v>240038.01476856801</v>
      </c>
      <c r="W1792" s="1">
        <f>VLOOKUP($E1792,[1]AllProteinsNorm!$A$1:$Q$3226,9,FALSE)</f>
        <v>298272.35756296199</v>
      </c>
      <c r="X1792" s="1">
        <f>VLOOKUP($E1792,[1]AllProteinsNorm!$A$1:$Q$3226,12,FALSE)</f>
        <v>222024.671267342</v>
      </c>
      <c r="Y1792" s="29">
        <f>VLOOKUP($E1792,[1]AllProteinsNorm!$A$1:$Q$3226,14,FALSE)</f>
        <v>267219.36226443498</v>
      </c>
      <c r="Z1792" s="25">
        <f t="shared" si="219"/>
        <v>0.74706491781803319</v>
      </c>
      <c r="AA1792" s="1">
        <f t="shared" si="219"/>
        <v>0.9203154086200277</v>
      </c>
      <c r="AB1792" s="1">
        <f t="shared" si="219"/>
        <v>1.0312983447479671</v>
      </c>
      <c r="AC1792" s="1">
        <f t="shared" si="219"/>
        <v>1.0232086997788172</v>
      </c>
      <c r="AD1792" s="1">
        <f t="shared" si="219"/>
        <v>1.2781126290351557</v>
      </c>
      <c r="AE1792" s="1">
        <f t="shared" si="219"/>
        <v>0.86947377214449983</v>
      </c>
      <c r="AF1792" s="1">
        <f t="shared" si="219"/>
        <v>0.77601888021911336</v>
      </c>
      <c r="AG1792" s="1">
        <f t="shared" si="219"/>
        <v>1.0824533382836461</v>
      </c>
      <c r="AH1792" s="1">
        <f t="shared" si="219"/>
        <v>0.97058540525183956</v>
      </c>
      <c r="AI1792" s="1">
        <f t="shared" si="219"/>
        <v>0.91575399195905871</v>
      </c>
      <c r="AJ1792" s="1">
        <f t="shared" si="219"/>
        <v>0.65331888318315345</v>
      </c>
      <c r="AK1792" s="1">
        <f t="shared" si="219"/>
        <v>0.98348835168293725</v>
      </c>
      <c r="AL1792" s="1">
        <f t="shared" si="219"/>
        <v>1.2220872163728367</v>
      </c>
      <c r="AM1792" s="1">
        <f t="shared" si="219"/>
        <v>0.90968373567076066</v>
      </c>
      <c r="AN1792" s="29">
        <f t="shared" si="219"/>
        <v>1.0948562892615139</v>
      </c>
      <c r="AO1792" s="1">
        <f t="shared" si="214"/>
        <v>42159.612752009176</v>
      </c>
      <c r="AP1792" s="1">
        <f t="shared" si="215"/>
        <v>24940.510643780126</v>
      </c>
      <c r="AQ1792" s="29">
        <f t="shared" si="216"/>
        <v>46719.466572022488</v>
      </c>
    </row>
    <row r="1793" spans="1:43" x14ac:dyDescent="0.2">
      <c r="A1793" s="26"/>
      <c r="E1793" s="25" t="s">
        <v>3501</v>
      </c>
      <c r="F1793" s="26" t="s">
        <v>3502</v>
      </c>
      <c r="G1793" s="1">
        <v>0.20159825171349099</v>
      </c>
      <c r="H1793" s="1">
        <v>1.15398710852806</v>
      </c>
      <c r="I1793" s="1">
        <f>VLOOKUP(F1793,'[1]SUSMB vs SHAM all proteins sum'!$B$2:$E$3214,2,FALSE)</f>
        <v>0.10771356701595999</v>
      </c>
      <c r="J1793" s="29">
        <f>VLOOKUP(F1793,'[1]SUSMB vs SHAM all proteins sum'!$B$2:$E$3214,3,FALSE)</f>
        <v>1.19977978413384</v>
      </c>
      <c r="K1793" s="25">
        <f>VLOOKUP($E1793,[1]AllProteinsNorm!$A$1:$Q$3226,4,FALSE)</f>
        <v>364491.81283889699</v>
      </c>
      <c r="L1793" s="1">
        <f>VLOOKUP($E1793,[1]AllProteinsNorm!$A$1:$Q$3226,5,FALSE)</f>
        <v>350870.22705997701</v>
      </c>
      <c r="M1793" s="1">
        <f>VLOOKUP($E1793,[1]AllProteinsNorm!$A$1:$Q$3226,10,FALSE)</f>
        <v>264276.55189736898</v>
      </c>
      <c r="N1793" s="1">
        <f>VLOOKUP($E1793,[1]AllProteinsNorm!$A$1:$Q$3226,11,FALSE)</f>
        <v>287761.23384673602</v>
      </c>
      <c r="O1793" s="1">
        <f>VLOOKUP($E1793,[1]AllProteinsNorm!$A$1:$Q$3226,15,FALSE)</f>
        <v>343312.78097060998</v>
      </c>
      <c r="P1793" s="1">
        <f>VLOOKUP($E1793,[1]AllProteinsNorm!$A$1:$Q$3226,6,FALSE)</f>
        <v>441240.93585471599</v>
      </c>
      <c r="Q1793" s="1">
        <f>VLOOKUP($E1793,[1]AllProteinsNorm!$A$1:$Q$3226,8,FALSE)</f>
        <v>395580.01693479798</v>
      </c>
      <c r="R1793" s="1">
        <f>VLOOKUP($E1793,[1]AllProteinsNorm!$A$1:$Q$3226,13,FALSE)</f>
        <v>276042.30210621102</v>
      </c>
      <c r="S1793" s="1">
        <f>VLOOKUP($E1793,[1]AllProteinsNorm!$A$1:$Q$3226,16,FALSE)</f>
        <v>406667.62006072799</v>
      </c>
      <c r="T1793" s="1">
        <f>VLOOKUP($E1793,[1]AllProteinsNorm!$A$1:$Q$3226,17,FALSE)</f>
        <v>348734.24462045298</v>
      </c>
      <c r="U1793" s="1">
        <f>VLOOKUP($E1793,[1]AllProteinsNorm!$A$1:$Q$3226,3,FALSE)</f>
        <v>293134.70955184102</v>
      </c>
      <c r="V1793" s="1">
        <f>VLOOKUP($E1793,[1]AllProteinsNorm!$A$1:$Q$3226,7,FALSE)</f>
        <v>474287.19508622901</v>
      </c>
      <c r="W1793" s="1">
        <f>VLOOKUP($E1793,[1]AllProteinsNorm!$A$1:$Q$3226,9,FALSE)</f>
        <v>368036.57159140997</v>
      </c>
      <c r="X1793" s="1">
        <f>VLOOKUP($E1793,[1]AllProteinsNorm!$A$1:$Q$3226,12,FALSE)</f>
        <v>406617.031986747</v>
      </c>
      <c r="Y1793" s="29">
        <f>VLOOKUP($E1793,[1]AllProteinsNorm!$A$1:$Q$3226,14,FALSE)</f>
        <v>398967.66443500598</v>
      </c>
      <c r="Z1793" s="25">
        <f t="shared" si="219"/>
        <v>1.1314613523923913</v>
      </c>
      <c r="AA1793" s="1">
        <f t="shared" si="219"/>
        <v>1.0891770065600257</v>
      </c>
      <c r="AB1793" s="1">
        <f t="shared" si="219"/>
        <v>0.82037152628050769</v>
      </c>
      <c r="AC1793" s="1">
        <f t="shared" si="219"/>
        <v>0.89327305400475498</v>
      </c>
      <c r="AD1793" s="1">
        <f t="shared" si="219"/>
        <v>1.0657170607623205</v>
      </c>
      <c r="AE1793" s="1">
        <f t="shared" si="219"/>
        <v>1.3697072154367573</v>
      </c>
      <c r="AF1793" s="1">
        <f t="shared" si="219"/>
        <v>1.2279658559526563</v>
      </c>
      <c r="AG1793" s="1">
        <f t="shared" si="219"/>
        <v>0.85689495746410882</v>
      </c>
      <c r="AH1793" s="1">
        <f t="shared" si="219"/>
        <v>1.2623841720458076</v>
      </c>
      <c r="AI1793" s="1">
        <f t="shared" si="219"/>
        <v>1.0825464554897923</v>
      </c>
      <c r="AJ1793" s="1">
        <f t="shared" si="219"/>
        <v>0.90995348378174157</v>
      </c>
      <c r="AK1793" s="1">
        <f t="shared" si="219"/>
        <v>1.4722899452664768</v>
      </c>
      <c r="AL1793" s="1">
        <f t="shared" si="219"/>
        <v>1.1424650495695232</v>
      </c>
      <c r="AM1793" s="1">
        <f t="shared" si="219"/>
        <v>1.2622271357322739</v>
      </c>
      <c r="AN1793" s="29">
        <f t="shared" si="219"/>
        <v>1.2384818458514697</v>
      </c>
      <c r="AO1793" s="1">
        <f t="shared" si="214"/>
        <v>38980.679338486676</v>
      </c>
      <c r="AP1793" s="1">
        <f t="shared" si="215"/>
        <v>57074.829821016101</v>
      </c>
      <c r="AQ1793" s="29">
        <f t="shared" si="216"/>
        <v>58838.945848486888</v>
      </c>
    </row>
    <row r="1794" spans="1:43" x14ac:dyDescent="0.2">
      <c r="A1794" s="26"/>
      <c r="E1794" s="25" t="s">
        <v>3503</v>
      </c>
      <c r="F1794" s="26" t="s">
        <v>3504</v>
      </c>
      <c r="G1794" s="1">
        <v>0.21931358531696099</v>
      </c>
      <c r="H1794" s="1">
        <v>1.04622938979494</v>
      </c>
      <c r="I1794" s="1">
        <f>VLOOKUP(F1794,'[1]SUSMB vs SHAM all proteins sum'!$B$2:$E$3214,2,FALSE)</f>
        <v>0.53878333578563697</v>
      </c>
      <c r="J1794" s="29">
        <f>VLOOKUP(F1794,'[1]SUSMB vs SHAM all proteins sum'!$B$2:$E$3214,3,FALSE)</f>
        <v>1.0274963148649701</v>
      </c>
      <c r="K1794" s="25">
        <f>VLOOKUP($E1794,[1]AllProteinsNorm!$A$1:$Q$3226,4,FALSE)</f>
        <v>3283093.6897453498</v>
      </c>
      <c r="L1794" s="1">
        <f>VLOOKUP($E1794,[1]AllProteinsNorm!$A$1:$Q$3226,5,FALSE)</f>
        <v>3958567.4827370099</v>
      </c>
      <c r="M1794" s="1">
        <f>VLOOKUP($E1794,[1]AllProteinsNorm!$A$1:$Q$3226,10,FALSE)</f>
        <v>3487872.3883090699</v>
      </c>
      <c r="N1794" s="1">
        <f>VLOOKUP($E1794,[1]AllProteinsNorm!$A$1:$Q$3226,11,FALSE)</f>
        <v>3555239.4737438401</v>
      </c>
      <c r="O1794" s="1">
        <f>VLOOKUP($E1794,[1]AllProteinsNorm!$A$1:$Q$3226,15,FALSE)</f>
        <v>3633190.78862957</v>
      </c>
      <c r="P1794" s="1">
        <f>VLOOKUP($E1794,[1]AllProteinsNorm!$A$1:$Q$3226,6,FALSE)</f>
        <v>3587425.1483022701</v>
      </c>
      <c r="Q1794" s="1">
        <f>VLOOKUP($E1794,[1]AllProteinsNorm!$A$1:$Q$3226,8,FALSE)</f>
        <v>3847139.9889906798</v>
      </c>
      <c r="R1794" s="1">
        <f>VLOOKUP($E1794,[1]AllProteinsNorm!$A$1:$Q$3226,13,FALSE)</f>
        <v>3646559.2589211399</v>
      </c>
      <c r="S1794" s="1">
        <f>VLOOKUP($E1794,[1]AllProteinsNorm!$A$1:$Q$3226,16,FALSE)</f>
        <v>3764396.2527014902</v>
      </c>
      <c r="T1794" s="1">
        <f>VLOOKUP($E1794,[1]AllProteinsNorm!$A$1:$Q$3226,17,FALSE)</f>
        <v>3874129.3105834099</v>
      </c>
      <c r="U1794" s="1">
        <f>VLOOKUP($E1794,[1]AllProteinsNorm!$A$1:$Q$3226,3,FALSE)</f>
        <v>3418834.7972391099</v>
      </c>
      <c r="V1794" s="1">
        <f>VLOOKUP($E1794,[1]AllProteinsNorm!$A$1:$Q$3226,7,FALSE)</f>
        <v>3543309.2490459499</v>
      </c>
      <c r="W1794" s="1">
        <f>VLOOKUP($E1794,[1]AllProteinsNorm!$A$1:$Q$3226,9,FALSE)</f>
        <v>3886668.4757097699</v>
      </c>
      <c r="X1794" s="1">
        <f>VLOOKUP($E1794,[1]AllProteinsNorm!$A$1:$Q$3226,12,FALSE)</f>
        <v>3571835.4337574402</v>
      </c>
      <c r="Y1794" s="29">
        <f>VLOOKUP($E1794,[1]AllProteinsNorm!$A$1:$Q$3226,14,FALSE)</f>
        <v>3987348.8367378302</v>
      </c>
      <c r="Z1794" s="25">
        <f t="shared" si="219"/>
        <v>0.91614586404647036</v>
      </c>
      <c r="AA1794" s="1">
        <f t="shared" si="219"/>
        <v>1.1046365317523592</v>
      </c>
      <c r="AB1794" s="1">
        <f t="shared" si="219"/>
        <v>0.97328927068148563</v>
      </c>
      <c r="AC1794" s="1">
        <f t="shared" si="219"/>
        <v>0.99208802652774875</v>
      </c>
      <c r="AD1794" s="1">
        <f t="shared" si="219"/>
        <v>1.0138403069919364</v>
      </c>
      <c r="AE1794" s="1">
        <f t="shared" si="219"/>
        <v>1.0010694249935777</v>
      </c>
      <c r="AF1794" s="1">
        <f t="shared" si="219"/>
        <v>1.0735427381589506</v>
      </c>
      <c r="AG1794" s="1">
        <f t="shared" si="219"/>
        <v>1.0175707728036507</v>
      </c>
      <c r="AH1794" s="1">
        <f t="shared" si="219"/>
        <v>1.0504531345896497</v>
      </c>
      <c r="AI1794" s="1">
        <f t="shared" si="219"/>
        <v>1.0810740965931711</v>
      </c>
      <c r="AJ1794" s="1">
        <f t="shared" si="219"/>
        <v>0.95402436096537535</v>
      </c>
      <c r="AK1794" s="1">
        <f t="shared" si="219"/>
        <v>0.9887589025224679</v>
      </c>
      <c r="AL1794" s="1">
        <f t="shared" si="219"/>
        <v>1.0845731451597691</v>
      </c>
      <c r="AM1794" s="1">
        <f t="shared" si="219"/>
        <v>0.99671912194053902</v>
      </c>
      <c r="AN1794" s="29">
        <f t="shared" si="219"/>
        <v>1.112667956049469</v>
      </c>
      <c r="AO1794" s="1">
        <f t="shared" si="214"/>
        <v>220604.62223521961</v>
      </c>
      <c r="AP1794" s="1">
        <f t="shared" si="215"/>
        <v>111353.3651280169</v>
      </c>
      <c r="AQ1794" s="29">
        <f t="shared" si="216"/>
        <v>217142.15365894817</v>
      </c>
    </row>
    <row r="1795" spans="1:43" x14ac:dyDescent="0.2">
      <c r="A1795" s="26"/>
      <c r="E1795" s="25" t="s">
        <v>3505</v>
      </c>
      <c r="F1795" s="26" t="s">
        <v>3506</v>
      </c>
      <c r="G1795" s="1">
        <v>0.39500072585406998</v>
      </c>
      <c r="H1795" s="1">
        <v>1.11773081590739</v>
      </c>
      <c r="I1795" s="1">
        <f>VLOOKUP(F1795,'[1]SUSMB vs SHAM all proteins sum'!$B$2:$E$3214,2,FALSE)</f>
        <v>0.261988646041941</v>
      </c>
      <c r="J1795" s="29">
        <f>VLOOKUP(F1795,'[1]SUSMB vs SHAM all proteins sum'!$B$2:$E$3214,3,FALSE)</f>
        <v>1.2170917430238799</v>
      </c>
      <c r="K1795" s="25">
        <f>VLOOKUP($E1795,[1]AllProteinsNorm!$A$1:$Q$3226,4,FALSE)</f>
        <v>296261.05495979002</v>
      </c>
      <c r="L1795" s="1">
        <f>VLOOKUP($E1795,[1]AllProteinsNorm!$A$1:$Q$3226,5,FALSE)</f>
        <v>438600.66552205</v>
      </c>
      <c r="M1795" s="1">
        <f>VLOOKUP($E1795,[1]AllProteinsNorm!$A$1:$Q$3226,10,FALSE)</f>
        <v>358903.78123711102</v>
      </c>
      <c r="N1795" s="1">
        <f>VLOOKUP($E1795,[1]AllProteinsNorm!$A$1:$Q$3226,11,FALSE)</f>
        <v>354808.07337813999</v>
      </c>
      <c r="O1795" s="1">
        <f>VLOOKUP($E1795,[1]AllProteinsNorm!$A$1:$Q$3226,15,FALSE)</f>
        <v>269537.39755211998</v>
      </c>
      <c r="P1795" s="1">
        <f>VLOOKUP($E1795,[1]AllProteinsNorm!$A$1:$Q$3226,6,FALSE)</f>
        <v>364728.14049618499</v>
      </c>
      <c r="Q1795" s="1">
        <f>VLOOKUP($E1795,[1]AllProteinsNorm!$A$1:$Q$3226,8,FALSE)</f>
        <v>290724.089391471</v>
      </c>
      <c r="R1795" s="1">
        <f>VLOOKUP($E1795,[1]AllProteinsNorm!$A$1:$Q$3226,13,FALSE)</f>
        <v>372726.49953495897</v>
      </c>
      <c r="S1795" s="1">
        <f>VLOOKUP($E1795,[1]AllProteinsNorm!$A$1:$Q$3226,16,FALSE)</f>
        <v>513353.28827379202</v>
      </c>
      <c r="T1795" s="1">
        <f>VLOOKUP($E1795,[1]AllProteinsNorm!$A$1:$Q$3226,17,FALSE)</f>
        <v>383498.45812713302</v>
      </c>
      <c r="U1795" s="1">
        <f>VLOOKUP($E1795,[1]AllProteinsNorm!$A$1:$Q$3226,3,FALSE)</f>
        <v>446466.77646322502</v>
      </c>
      <c r="V1795" s="1">
        <f>VLOOKUP($E1795,[1]AllProteinsNorm!$A$1:$Q$3226,7,FALSE)</f>
        <v>394620.82144098898</v>
      </c>
      <c r="W1795" s="1">
        <f>VLOOKUP($E1795,[1]AllProteinsNorm!$A$1:$Q$3226,9,FALSE)</f>
        <v>428032.44009361399</v>
      </c>
      <c r="X1795" s="1">
        <f>VLOOKUP($E1795,[1]AllProteinsNorm!$A$1:$Q$3226,12,FALSE)</f>
        <v>257704.190449035</v>
      </c>
      <c r="Y1795" s="29">
        <f>VLOOKUP($E1795,[1]AllProteinsNorm!$A$1:$Q$3226,14,FALSE)</f>
        <v>612891.61725736398</v>
      </c>
      <c r="Z1795" s="25">
        <f t="shared" si="219"/>
        <v>0.8621708948839768</v>
      </c>
      <c r="AA1795" s="1">
        <f t="shared" si="219"/>
        <v>1.2764037728184616</v>
      </c>
      <c r="AB1795" s="1">
        <f t="shared" si="219"/>
        <v>1.0444720595774604</v>
      </c>
      <c r="AC1795" s="1">
        <f t="shared" si="219"/>
        <v>1.0325528415404095</v>
      </c>
      <c r="AD1795" s="1">
        <f t="shared" si="219"/>
        <v>0.78440043117969116</v>
      </c>
      <c r="AE1795" s="1">
        <f t="shared" si="219"/>
        <v>1.0614219520808916</v>
      </c>
      <c r="AF1795" s="1">
        <f t="shared" si="219"/>
        <v>0.84605736771238382</v>
      </c>
      <c r="AG1795" s="1">
        <f t="shared" si="219"/>
        <v>1.0846985598381922</v>
      </c>
      <c r="AH1795" s="1">
        <f t="shared" si="219"/>
        <v>1.4939468301114331</v>
      </c>
      <c r="AI1795" s="1">
        <f t="shared" si="219"/>
        <v>1.116046821864493</v>
      </c>
      <c r="AJ1795" s="1">
        <f t="shared" si="219"/>
        <v>1.2992955157454218</v>
      </c>
      <c r="AK1795" s="1">
        <f t="shared" si="219"/>
        <v>1.1484148222175379</v>
      </c>
      <c r="AL1795" s="1">
        <f t="shared" si="219"/>
        <v>1.2456484095250753</v>
      </c>
      <c r="AM1795" s="1">
        <f t="shared" si="219"/>
        <v>0.74996375249170466</v>
      </c>
      <c r="AN1795" s="29">
        <f t="shared" si="219"/>
        <v>1.7836205781059837</v>
      </c>
      <c r="AO1795" s="1">
        <f t="shared" si="214"/>
        <v>58499.906691416974</v>
      </c>
      <c r="AP1795" s="1">
        <f t="shared" si="215"/>
        <v>72008.826508159589</v>
      </c>
      <c r="AQ1795" s="29">
        <f t="shared" si="216"/>
        <v>113702.02212846212</v>
      </c>
    </row>
    <row r="1796" spans="1:43" x14ac:dyDescent="0.2">
      <c r="A1796" s="26"/>
      <c r="E1796" s="25" t="s">
        <v>3507</v>
      </c>
      <c r="F1796" s="26" t="s">
        <v>3508</v>
      </c>
      <c r="G1796" s="1">
        <v>0.67110615222697401</v>
      </c>
      <c r="H1796" s="1">
        <v>1.0810130287414299</v>
      </c>
      <c r="I1796" s="1">
        <f>VLOOKUP(F1796,'[1]SUSMB vs SHAM all proteins sum'!$B$2:$E$3214,2,FALSE)</f>
        <v>0.468087588600541</v>
      </c>
      <c r="J1796" s="29">
        <f>VLOOKUP(F1796,'[1]SUSMB vs SHAM all proteins sum'!$B$2:$E$3214,3,FALSE)</f>
        <v>0.84675403014140804</v>
      </c>
      <c r="K1796" s="25">
        <f>VLOOKUP($E1796,[1]AllProteinsNorm!$A$1:$Q$3226,4,FALSE)</f>
        <v>215748.437734815</v>
      </c>
      <c r="L1796" s="1">
        <f>VLOOKUP($E1796,[1]AllProteinsNorm!$A$1:$Q$3226,5,FALSE)</f>
        <v>310528.04551934899</v>
      </c>
      <c r="M1796" s="1">
        <f>VLOOKUP($E1796,[1]AllProteinsNorm!$A$1:$Q$3226,10,FALSE)</f>
        <v>401715.93652080698</v>
      </c>
      <c r="N1796" s="1">
        <f>VLOOKUP($E1796,[1]AllProteinsNorm!$A$1:$Q$3226,11,FALSE)</f>
        <v>367715.47261244798</v>
      </c>
      <c r="O1796" s="1">
        <f>VLOOKUP($E1796,[1]AllProteinsNorm!$A$1:$Q$3226,15,FALSE)</f>
        <v>548751.80552077701</v>
      </c>
      <c r="P1796" s="1">
        <f>VLOOKUP($E1796,[1]AllProteinsNorm!$A$1:$Q$3226,6,FALSE)</f>
        <v>423430.23057745397</v>
      </c>
      <c r="Q1796" s="1">
        <f>VLOOKUP($E1796,[1]AllProteinsNorm!$A$1:$Q$3226,8,FALSE)</f>
        <v>477806.20002957102</v>
      </c>
      <c r="R1796" s="1">
        <f>VLOOKUP($E1796,[1]AllProteinsNorm!$A$1:$Q$3226,13,FALSE)</f>
        <v>351066.00492435001</v>
      </c>
      <c r="S1796" s="1">
        <f>VLOOKUP($E1796,[1]AllProteinsNorm!$A$1:$Q$3226,16,FALSE)</f>
        <v>285787.96536718798</v>
      </c>
      <c r="T1796" s="1">
        <f>VLOOKUP($E1796,[1]AllProteinsNorm!$A$1:$Q$3226,17,FALSE)</f>
        <v>394951.441033184</v>
      </c>
      <c r="U1796" s="1">
        <f>VLOOKUP($E1796,[1]AllProteinsNorm!$A$1:$Q$3226,3,FALSE)</f>
        <v>264880.22012607101</v>
      </c>
      <c r="V1796" s="1">
        <f>VLOOKUP($E1796,[1]AllProteinsNorm!$A$1:$Q$3226,7,FALSE)</f>
        <v>390996.64631244499</v>
      </c>
      <c r="W1796" s="1">
        <f>VLOOKUP($E1796,[1]AllProteinsNorm!$A$1:$Q$3226,9,FALSE)</f>
        <v>339410.03721604502</v>
      </c>
      <c r="X1796" s="1">
        <f>VLOOKUP($E1796,[1]AllProteinsNorm!$A$1:$Q$3226,12,FALSE)</f>
        <v>391363.79016563098</v>
      </c>
      <c r="Y1796" s="29">
        <f>VLOOKUP($E1796,[1]AllProteinsNorm!$A$1:$Q$3226,14,FALSE)</f>
        <v>171835.897317244</v>
      </c>
      <c r="Z1796" s="25">
        <f t="shared" si="219"/>
        <v>0.5848553860501684</v>
      </c>
      <c r="AA1796" s="1">
        <f t="shared" si="219"/>
        <v>0.84178593295239568</v>
      </c>
      <c r="AB1796" s="1">
        <f t="shared" si="219"/>
        <v>1.0889799787341341</v>
      </c>
      <c r="AC1796" s="1">
        <f t="shared" si="219"/>
        <v>0.99681080868688676</v>
      </c>
      <c r="AD1796" s="1">
        <f t="shared" si="219"/>
        <v>1.4875678935764143</v>
      </c>
      <c r="AE1796" s="1">
        <f t="shared" si="219"/>
        <v>1.1478435420889561</v>
      </c>
      <c r="AF1796" s="1">
        <f t="shared" si="219"/>
        <v>1.2952470595357859</v>
      </c>
      <c r="AG1796" s="1">
        <f t="shared" si="219"/>
        <v>0.95167708278607099</v>
      </c>
      <c r="AH1796" s="1">
        <f t="shared" si="219"/>
        <v>0.77472000524408424</v>
      </c>
      <c r="AI1796" s="1">
        <f t="shared" si="219"/>
        <v>1.0706426426153384</v>
      </c>
      <c r="AJ1796" s="1">
        <f t="shared" si="219"/>
        <v>0.7180428513197441</v>
      </c>
      <c r="AK1796" s="1">
        <f t="shared" si="219"/>
        <v>1.0599219022130837</v>
      </c>
      <c r="AL1796" s="1">
        <f t="shared" si="219"/>
        <v>0.92007984126996734</v>
      </c>
      <c r="AM1796" s="1">
        <f t="shared" si="219"/>
        <v>1.060917163463851</v>
      </c>
      <c r="AN1796" s="29">
        <f t="shared" si="219"/>
        <v>0.46581635129280213</v>
      </c>
      <c r="AO1796" s="1">
        <f t="shared" si="214"/>
        <v>109806.78167878247</v>
      </c>
      <c r="AP1796" s="1">
        <f t="shared" si="215"/>
        <v>65069.984106725067</v>
      </c>
      <c r="AQ1796" s="29">
        <f t="shared" si="216"/>
        <v>83852.468912018885</v>
      </c>
    </row>
    <row r="1797" spans="1:43" x14ac:dyDescent="0.2">
      <c r="A1797" s="26"/>
      <c r="E1797" s="25" t="s">
        <v>3509</v>
      </c>
      <c r="F1797" s="26" t="s">
        <v>3510</v>
      </c>
      <c r="G1797" s="1">
        <v>0.44749743621751698</v>
      </c>
      <c r="H1797" s="1">
        <v>1.4510662952479401</v>
      </c>
      <c r="I1797" s="1">
        <f>VLOOKUP(F1797,'[1]SUSMB vs SHAM all proteins sum'!$B$2:$E$3214,2,FALSE)</f>
        <v>0.857477271322588</v>
      </c>
      <c r="J1797" s="29">
        <f>VLOOKUP(F1797,'[1]SUSMB vs SHAM all proteins sum'!$B$2:$E$3214,3,FALSE)</f>
        <v>0.88649472631484505</v>
      </c>
      <c r="K1797" s="25">
        <f>VLOOKUP($E1797,[1]AllProteinsNorm!$A$1:$Q$3226,4,FALSE)</f>
        <v>51784.846358986098</v>
      </c>
      <c r="L1797" s="1">
        <f>VLOOKUP($E1797,[1]AllProteinsNorm!$A$1:$Q$3226,5,FALSE)</f>
        <v>30002.947142257501</v>
      </c>
      <c r="M1797" s="1">
        <f>VLOOKUP($E1797,[1]AllProteinsNorm!$A$1:$Q$3226,10,FALSE)</f>
        <v>4494.7758469298096</v>
      </c>
      <c r="N1797" s="1">
        <f>VLOOKUP($E1797,[1]AllProteinsNorm!$A$1:$Q$3226,11,FALSE)</f>
        <v>30988.284734399898</v>
      </c>
      <c r="O1797" s="1">
        <f>VLOOKUP($E1797,[1]AllProteinsNorm!$A$1:$Q$3226,15,FALSE)</f>
        <v>30477.805506166798</v>
      </c>
      <c r="P1797" s="1">
        <f>VLOOKUP($E1797,[1]AllProteinsNorm!$A$1:$Q$3226,6,FALSE)</f>
        <v>25183.6256763985</v>
      </c>
      <c r="Q1797" s="1">
        <f>VLOOKUP($E1797,[1]AllProteinsNorm!$A$1:$Q$3226,8,FALSE)</f>
        <v>29709.579875878098</v>
      </c>
      <c r="R1797" s="1">
        <f>VLOOKUP($E1797,[1]AllProteinsNorm!$A$1:$Q$3226,13,FALSE)</f>
        <v>66771.228711723597</v>
      </c>
      <c r="S1797" s="1">
        <f>VLOOKUP($E1797,[1]AllProteinsNorm!$A$1:$Q$3226,16,FALSE)</f>
        <v>39074.782194475898</v>
      </c>
      <c r="T1797" s="1">
        <f>VLOOKUP($E1797,[1]AllProteinsNorm!$A$1:$Q$3226,17,FALSE)</f>
        <v>21736.591898541101</v>
      </c>
      <c r="U1797" s="1">
        <f>VLOOKUP($E1797,[1]AllProteinsNorm!$A$1:$Q$3226,3,FALSE)</f>
        <v>20196.681593356901</v>
      </c>
      <c r="V1797" s="1">
        <f>VLOOKUP($E1797,[1]AllProteinsNorm!$A$1:$Q$3226,7,FALSE)</f>
        <v>53025.062274308802</v>
      </c>
      <c r="W1797" s="1">
        <f>VLOOKUP($E1797,[1]AllProteinsNorm!$A$1:$Q$3226,9,FALSE)</f>
        <v>28838.676080469198</v>
      </c>
      <c r="X1797" s="1">
        <f>VLOOKUP($E1797,[1]AllProteinsNorm!$A$1:$Q$3226,12,FALSE)</f>
        <v>37090.867604970503</v>
      </c>
      <c r="Y1797" s="29">
        <f>VLOOKUP($E1797,[1]AllProteinsNorm!$A$1:$Q$3226,14,FALSE)</f>
        <v>3152.3406560062099</v>
      </c>
      <c r="Z1797" s="25">
        <f t="shared" si="219"/>
        <v>1.7524641679704485</v>
      </c>
      <c r="AA1797" s="1">
        <f t="shared" si="219"/>
        <v>1.0153373717829659</v>
      </c>
      <c r="AB1797" s="1">
        <f t="shared" si="219"/>
        <v>0.15210885362483367</v>
      </c>
      <c r="AC1797" s="1">
        <f t="shared" si="219"/>
        <v>1.0486824320659185</v>
      </c>
      <c r="AD1797" s="1">
        <f t="shared" si="219"/>
        <v>1.0314071745558326</v>
      </c>
      <c r="AE1797" s="1">
        <f t="shared" si="219"/>
        <v>0.85224548725170757</v>
      </c>
      <c r="AF1797" s="1">
        <f t="shared" si="219"/>
        <v>1.0054094554419313</v>
      </c>
      <c r="AG1797" s="1">
        <f t="shared" si="219"/>
        <v>2.2596221480987371</v>
      </c>
      <c r="AH1797" s="1">
        <f t="shared" si="219"/>
        <v>1.3223396511088814</v>
      </c>
      <c r="AI1797" s="1">
        <f t="shared" si="219"/>
        <v>0.73559353969928132</v>
      </c>
      <c r="AJ1797" s="1">
        <f t="shared" si="219"/>
        <v>0.68348104306240642</v>
      </c>
      <c r="AK1797" s="1">
        <f t="shared" si="219"/>
        <v>1.7944346304699006</v>
      </c>
      <c r="AL1797" s="1">
        <f t="shared" si="219"/>
        <v>0.97593697840447224</v>
      </c>
      <c r="AM1797" s="1">
        <f t="shared" si="219"/>
        <v>1.2552014924606865</v>
      </c>
      <c r="AN1797" s="29">
        <f t="shared" si="219"/>
        <v>0.10667916259886154</v>
      </c>
      <c r="AO1797" s="1">
        <f t="shared" si="214"/>
        <v>15001.915189449161</v>
      </c>
      <c r="AP1797" s="1">
        <f t="shared" si="215"/>
        <v>16217.922345871068</v>
      </c>
      <c r="AQ1797" s="29">
        <f t="shared" si="216"/>
        <v>16654.354419535688</v>
      </c>
    </row>
    <row r="1798" spans="1:43" x14ac:dyDescent="0.2">
      <c r="A1798" s="26"/>
      <c r="E1798" s="25" t="s">
        <v>3511</v>
      </c>
      <c r="F1798" s="26" t="s">
        <v>3512</v>
      </c>
      <c r="G1798" s="1">
        <v>0.256126539282026</v>
      </c>
      <c r="H1798" s="1">
        <v>0.79614006565624396</v>
      </c>
      <c r="I1798" s="1">
        <f>VLOOKUP(F1798,'[1]SUSMB vs SHAM all proteins sum'!$B$2:$E$3214,2,FALSE)</f>
        <v>0.117658689216214</v>
      </c>
      <c r="J1798" s="29">
        <f>VLOOKUP(F1798,'[1]SUSMB vs SHAM all proteins sum'!$B$2:$E$3214,3,FALSE)</f>
        <v>0.50876874336424305</v>
      </c>
      <c r="K1798" s="25">
        <f>VLOOKUP($E1798,[1]AllProteinsNorm!$A$1:$Q$3226,4,FALSE)</f>
        <v>53446.614062543798</v>
      </c>
      <c r="L1798" s="1">
        <f>VLOOKUP($E1798,[1]AllProteinsNorm!$A$1:$Q$3226,5,FALSE)</f>
        <v>85406.393459097904</v>
      </c>
      <c r="M1798" s="1">
        <f>VLOOKUP($E1798,[1]AllProteinsNorm!$A$1:$Q$3226,10,FALSE)</f>
        <v>50652.954551595401</v>
      </c>
      <c r="N1798" s="1">
        <f>VLOOKUP($E1798,[1]AllProteinsNorm!$A$1:$Q$3226,11,FALSE)</f>
        <v>52167.447677681099</v>
      </c>
      <c r="O1798" s="1">
        <f>VLOOKUP($E1798,[1]AllProteinsNorm!$A$1:$Q$3226,15,FALSE)</f>
        <v>46404.679450048498</v>
      </c>
      <c r="P1798" s="1">
        <f>VLOOKUP($E1798,[1]AllProteinsNorm!$A$1:$Q$3226,6,FALSE)</f>
        <v>52189.010891075297</v>
      </c>
      <c r="Q1798" s="1">
        <f>VLOOKUP($E1798,[1]AllProteinsNorm!$A$1:$Q$3226,8,FALSE)</f>
        <v>62877.854075798299</v>
      </c>
      <c r="R1798" s="1">
        <f>VLOOKUP($E1798,[1]AllProteinsNorm!$A$1:$Q$3226,13,FALSE)</f>
        <v>29594.9366706533</v>
      </c>
      <c r="S1798" s="1">
        <f>VLOOKUP($E1798,[1]AllProteinsNorm!$A$1:$Q$3226,16,FALSE)</f>
        <v>32633.124918960599</v>
      </c>
      <c r="T1798" s="1">
        <f>VLOOKUP($E1798,[1]AllProteinsNorm!$A$1:$Q$3226,17,FALSE)</f>
        <v>56489.960911350201</v>
      </c>
      <c r="U1798" s="1">
        <f>VLOOKUP($E1798,[1]AllProteinsNorm!$A$1:$Q$3226,3,FALSE)</f>
        <v>34300.480296453898</v>
      </c>
      <c r="V1798" s="1">
        <f>VLOOKUP($E1798,[1]AllProteinsNorm!$A$1:$Q$3226,7,FALSE)</f>
        <v>6663.9307724234804</v>
      </c>
      <c r="W1798" s="1">
        <f>VLOOKUP($E1798,[1]AllProteinsNorm!$A$1:$Q$3226,9,FALSE)</f>
        <v>38584.212922360901</v>
      </c>
      <c r="X1798" s="1">
        <f>VLOOKUP($E1798,[1]AllProteinsNorm!$A$1:$Q$3226,12,FALSE)</f>
        <v>41782.367523694098</v>
      </c>
      <c r="Y1798" s="29">
        <f>VLOOKUP($E1798,[1]AllProteinsNorm!$A$1:$Q$3226,14,FALSE)</f>
        <v>51778.023847964498</v>
      </c>
      <c r="Z1798" s="25">
        <f t="shared" si="219"/>
        <v>0.92764108181200133</v>
      </c>
      <c r="AA1798" s="1">
        <f t="shared" si="219"/>
        <v>1.4823479580829451</v>
      </c>
      <c r="AB1798" s="1">
        <f t="shared" si="219"/>
        <v>0.8791531957895502</v>
      </c>
      <c r="AC1798" s="1">
        <f t="shared" si="219"/>
        <v>0.90543935191975788</v>
      </c>
      <c r="AD1798" s="1">
        <f t="shared" si="219"/>
        <v>0.80541841239574519</v>
      </c>
      <c r="AE1798" s="1">
        <f t="shared" si="219"/>
        <v>0.90581361178544229</v>
      </c>
      <c r="AF1798" s="1">
        <f t="shared" si="219"/>
        <v>1.0913335035337235</v>
      </c>
      <c r="AG1798" s="1">
        <f t="shared" si="219"/>
        <v>0.51366170805873956</v>
      </c>
      <c r="AH1798" s="1">
        <f t="shared" si="219"/>
        <v>0.56639373389128778</v>
      </c>
      <c r="AI1798" s="1">
        <f t="shared" si="219"/>
        <v>0.98046264240426373</v>
      </c>
      <c r="AJ1798" s="1">
        <f t="shared" si="219"/>
        <v>0.59533302917261222</v>
      </c>
      <c r="AK1798" s="1">
        <f t="shared" si="219"/>
        <v>0.11566188166040359</v>
      </c>
      <c r="AL1798" s="1">
        <f t="shared" si="219"/>
        <v>0.6696832277210103</v>
      </c>
      <c r="AM1798" s="1">
        <f t="shared" si="219"/>
        <v>0.72519169436982445</v>
      </c>
      <c r="AN1798" s="29">
        <f t="shared" si="219"/>
        <v>0.89868035419805092</v>
      </c>
      <c r="AO1798" s="1">
        <f t="shared" si="214"/>
        <v>14096.48310591016</v>
      </c>
      <c r="AP1798" s="1">
        <f t="shared" si="215"/>
        <v>13252.467480273966</v>
      </c>
      <c r="AQ1798" s="29">
        <f t="shared" si="216"/>
        <v>15119.89522614658</v>
      </c>
    </row>
    <row r="1799" spans="1:43" x14ac:dyDescent="0.2">
      <c r="A1799" s="26"/>
      <c r="E1799" s="25" t="s">
        <v>3513</v>
      </c>
      <c r="F1799" s="26" t="s">
        <v>3514</v>
      </c>
      <c r="G1799" s="1">
        <v>0.55116033088649397</v>
      </c>
      <c r="H1799" s="1">
        <v>1.2721516576155101</v>
      </c>
      <c r="I1799" s="1">
        <f>VLOOKUP(F1799,'[1]SUSMB vs SHAM all proteins sum'!$B$2:$E$3214,2,FALSE)</f>
        <v>0.216742291066785</v>
      </c>
      <c r="J1799" s="29">
        <f>VLOOKUP(F1799,'[1]SUSMB vs SHAM all proteins sum'!$B$2:$E$3214,3,FALSE)</f>
        <v>1.5905416012297999</v>
      </c>
      <c r="K1799" s="25">
        <f>VLOOKUP($E1799,[1]AllProteinsNorm!$A$1:$Q$3226,4,FALSE)</f>
        <v>75612.014000468494</v>
      </c>
      <c r="L1799" s="1">
        <f>VLOOKUP($E1799,[1]AllProteinsNorm!$A$1:$Q$3226,5,FALSE)</f>
        <v>306029.28294785297</v>
      </c>
      <c r="M1799" s="1">
        <f>VLOOKUP($E1799,[1]AllProteinsNorm!$A$1:$Q$3226,10,FALSE)</f>
        <v>426180.03457251698</v>
      </c>
      <c r="N1799" s="1">
        <f>VLOOKUP($E1799,[1]AllProteinsNorm!$A$1:$Q$3226,11,FALSE)</f>
        <v>313997.414087413</v>
      </c>
      <c r="O1799" s="1">
        <f>VLOOKUP($E1799,[1]AllProteinsNorm!$A$1:$Q$3226,15,FALSE)</f>
        <v>182353.93915004999</v>
      </c>
      <c r="P1799" s="1">
        <f>VLOOKUP($E1799,[1]AllProteinsNorm!$A$1:$Q$3226,6,FALSE)</f>
        <v>422331.55994968599</v>
      </c>
      <c r="Q1799" s="1">
        <f>VLOOKUP($E1799,[1]AllProteinsNorm!$A$1:$Q$3226,8,FALSE)</f>
        <v>160707.49608690801</v>
      </c>
      <c r="R1799" s="1">
        <f>VLOOKUP($E1799,[1]AllProteinsNorm!$A$1:$Q$3226,13,FALSE)</f>
        <v>156611.69845471799</v>
      </c>
      <c r="S1799" s="1">
        <f>VLOOKUP($E1799,[1]AllProteinsNorm!$A$1:$Q$3226,16,FALSE)</f>
        <v>407001.88967566099</v>
      </c>
      <c r="T1799" s="1">
        <f>VLOOKUP($E1799,[1]AllProteinsNorm!$A$1:$Q$3226,17,FALSE)</f>
        <v>434882.82501157199</v>
      </c>
      <c r="U1799" s="1">
        <f>VLOOKUP($E1799,[1]AllProteinsNorm!$A$1:$Q$3226,3,FALSE)</f>
        <v>184847.365674815</v>
      </c>
      <c r="V1799" s="1">
        <f>VLOOKUP($E1799,[1]AllProteinsNorm!$A$1:$Q$3226,7,FALSE)</f>
        <v>442926.96328307601</v>
      </c>
      <c r="W1799" s="1">
        <f>VLOOKUP($E1799,[1]AllProteinsNorm!$A$1:$Q$3226,9,FALSE)</f>
        <v>401778.72983618401</v>
      </c>
      <c r="X1799" s="1">
        <f>VLOOKUP($E1799,[1]AllProteinsNorm!$A$1:$Q$3226,12,FALSE)</f>
        <v>438941.04146481497</v>
      </c>
      <c r="Y1799" s="29">
        <f>VLOOKUP($E1799,[1]AllProteinsNorm!$A$1:$Q$3226,14,FALSE)</f>
        <v>398084.03403286799</v>
      </c>
      <c r="Z1799" s="25">
        <f t="shared" si="219"/>
        <v>0.28988497797928287</v>
      </c>
      <c r="AA1799" s="1">
        <f t="shared" si="219"/>
        <v>1.1732697921233048</v>
      </c>
      <c r="AB1799" s="1">
        <f t="shared" si="219"/>
        <v>1.6339095257600018</v>
      </c>
      <c r="AC1799" s="1">
        <f t="shared" si="219"/>
        <v>1.2038183967394056</v>
      </c>
      <c r="AD1799" s="1">
        <f t="shared" si="219"/>
        <v>0.69911730739800415</v>
      </c>
      <c r="AE1799" s="1">
        <f t="shared" si="219"/>
        <v>1.6191550585494567</v>
      </c>
      <c r="AF1799" s="1">
        <f t="shared" si="219"/>
        <v>0.61612813228292485</v>
      </c>
      <c r="AG1799" s="1">
        <f t="shared" si="219"/>
        <v>0.60042546621708448</v>
      </c>
      <c r="AH1799" s="1">
        <f t="shared" si="219"/>
        <v>1.5603834309376348</v>
      </c>
      <c r="AI1799" s="1">
        <f t="shared" si="219"/>
        <v>1.6672747025527817</v>
      </c>
      <c r="AJ1799" s="1">
        <f t="shared" si="219"/>
        <v>0.70867672600071441</v>
      </c>
      <c r="AK1799" s="1">
        <f t="shared" si="219"/>
        <v>1.6981147069690481</v>
      </c>
      <c r="AL1799" s="1">
        <f t="shared" si="219"/>
        <v>1.5403586293890386</v>
      </c>
      <c r="AM1799" s="1">
        <f t="shared" si="219"/>
        <v>1.6828332880862422</v>
      </c>
      <c r="AN1799" s="29">
        <f t="shared" si="219"/>
        <v>1.5261937268171035</v>
      </c>
      <c r="AO1799" s="1">
        <f t="shared" si="214"/>
        <v>120560.83725174027</v>
      </c>
      <c r="AP1799" s="1">
        <f t="shared" si="215"/>
        <v>129027.74240958787</v>
      </c>
      <c r="AQ1799" s="29">
        <f t="shared" si="216"/>
        <v>96017.020261765574</v>
      </c>
    </row>
    <row r="1800" spans="1:43" x14ac:dyDescent="0.2">
      <c r="A1800" s="26"/>
      <c r="E1800" s="25" t="s">
        <v>3515</v>
      </c>
      <c r="F1800" s="26" t="s">
        <v>3516</v>
      </c>
      <c r="G1800" s="43">
        <v>2.70389215886741E-2</v>
      </c>
      <c r="H1800" s="1">
        <v>0.94565201511757802</v>
      </c>
      <c r="I1800" s="1">
        <f>VLOOKUP(F1800,'[1]SUSMB vs SHAM all proteins sum'!$B$2:$E$3214,2,FALSE)</f>
        <v>0.37445224277854</v>
      </c>
      <c r="J1800" s="29">
        <f>VLOOKUP(F1800,'[1]SUSMB vs SHAM all proteins sum'!$B$2:$E$3214,3,FALSE)</f>
        <v>1.07422701518352</v>
      </c>
      <c r="K1800" s="25">
        <f>VLOOKUP($E1800,[1]AllProteinsNorm!$A$1:$Q$3226,4,FALSE)</f>
        <v>2977647.8614551998</v>
      </c>
      <c r="L1800" s="1">
        <f>VLOOKUP($E1800,[1]AllProteinsNorm!$A$1:$Q$3226,5,FALSE)</f>
        <v>3184778.07242232</v>
      </c>
      <c r="M1800" s="1">
        <f>VLOOKUP($E1800,[1]AllProteinsNorm!$A$1:$Q$3226,10,FALSE)</f>
        <v>3020626.1229669601</v>
      </c>
      <c r="N1800" s="1">
        <f>VLOOKUP($E1800,[1]AllProteinsNorm!$A$1:$Q$3226,11,FALSE)</f>
        <v>2976511.2167273802</v>
      </c>
      <c r="O1800" s="1">
        <f>VLOOKUP($E1800,[1]AllProteinsNorm!$A$1:$Q$3226,15,FALSE)</f>
        <v>3053455.6082357001</v>
      </c>
      <c r="P1800" s="1">
        <f>VLOOKUP($E1800,[1]AllProteinsNorm!$A$1:$Q$3226,6,FALSE)</f>
        <v>2869861.92208663</v>
      </c>
      <c r="Q1800" s="1">
        <f>VLOOKUP($E1800,[1]AllProteinsNorm!$A$1:$Q$3226,8,FALSE)</f>
        <v>2988481.5967029901</v>
      </c>
      <c r="R1800" s="1">
        <f>VLOOKUP($E1800,[1]AllProteinsNorm!$A$1:$Q$3226,13,FALSE)</f>
        <v>2944049.51092829</v>
      </c>
      <c r="S1800" s="1">
        <f>VLOOKUP($E1800,[1]AllProteinsNorm!$A$1:$Q$3226,16,FALSE)</f>
        <v>2874955.6552963499</v>
      </c>
      <c r="T1800" s="1">
        <f>VLOOKUP($E1800,[1]AllProteinsNorm!$A$1:$Q$3226,17,FALSE)</f>
        <v>2712173.9052820001</v>
      </c>
      <c r="U1800" s="1">
        <f>VLOOKUP($E1800,[1]AllProteinsNorm!$A$1:$Q$3226,3,FALSE)</f>
        <v>2523956.9106793101</v>
      </c>
      <c r="V1800" s="1">
        <f>VLOOKUP($E1800,[1]AllProteinsNorm!$A$1:$Q$3226,7,FALSE)</f>
        <v>3040979.3186577102</v>
      </c>
      <c r="W1800" s="1">
        <f>VLOOKUP($E1800,[1]AllProteinsNorm!$A$1:$Q$3226,9,FALSE)</f>
        <v>3449381.5497042001</v>
      </c>
      <c r="X1800" s="1">
        <f>VLOOKUP($E1800,[1]AllProteinsNorm!$A$1:$Q$3226,12,FALSE)</f>
        <v>3762042.2245854801</v>
      </c>
      <c r="Y1800" s="29">
        <f>VLOOKUP($E1800,[1]AllProteinsNorm!$A$1:$Q$3226,14,FALSE)</f>
        <v>3739113.63870596</v>
      </c>
      <c r="Z1800" s="25">
        <f t="shared" si="219"/>
        <v>0.97865120808336414</v>
      </c>
      <c r="AA1800" s="1">
        <f t="shared" si="219"/>
        <v>1.0467278379016629</v>
      </c>
      <c r="AB1800" s="1">
        <f t="shared" si="219"/>
        <v>0.99277669555092918</v>
      </c>
      <c r="AC1800" s="1">
        <f t="shared" si="219"/>
        <v>0.97827763176144855</v>
      </c>
      <c r="AD1800" s="1">
        <f t="shared" si="219"/>
        <v>1.0035666267025953</v>
      </c>
      <c r="AE1800" s="1">
        <f t="shared" si="219"/>
        <v>0.94322564915716534</v>
      </c>
      <c r="AF1800" s="1">
        <f t="shared" si="219"/>
        <v>0.98221188704260276</v>
      </c>
      <c r="AG1800" s="1">
        <f t="shared" si="219"/>
        <v>0.96760857716706117</v>
      </c>
      <c r="AH1800" s="1">
        <f t="shared" si="219"/>
        <v>0.94489978538525199</v>
      </c>
      <c r="AI1800" s="1">
        <f t="shared" si="219"/>
        <v>0.89139898081811508</v>
      </c>
      <c r="AJ1800" s="1">
        <f t="shared" si="219"/>
        <v>0.82953847960366889</v>
      </c>
      <c r="AK1800" s="1">
        <f t="shared" si="219"/>
        <v>0.99946609620469729</v>
      </c>
      <c r="AL1800" s="1">
        <f t="shared" si="219"/>
        <v>1.1336939684697072</v>
      </c>
      <c r="AM1800" s="1">
        <f t="shared" si="219"/>
        <v>1.2364548594244849</v>
      </c>
      <c r="AN1800" s="29">
        <f t="shared" si="219"/>
        <v>1.2289190159283137</v>
      </c>
      <c r="AO1800" s="1">
        <f t="shared" si="214"/>
        <v>76683.514896554319</v>
      </c>
      <c r="AP1800" s="1">
        <f t="shared" si="215"/>
        <v>93960.061255966852</v>
      </c>
      <c r="AQ1800" s="29">
        <f t="shared" si="216"/>
        <v>468594.783477908</v>
      </c>
    </row>
    <row r="1801" spans="1:43" x14ac:dyDescent="0.2">
      <c r="A1801" s="26"/>
      <c r="E1801" s="25" t="s">
        <v>3517</v>
      </c>
      <c r="F1801" s="26" t="s">
        <v>3518</v>
      </c>
      <c r="G1801" s="1">
        <v>0.83710571508893505</v>
      </c>
      <c r="H1801" s="1">
        <v>1.07260379400192</v>
      </c>
      <c r="I1801" s="1">
        <f>VLOOKUP(F1801,'[1]SUSMB vs SHAM all proteins sum'!$B$2:$E$3214,2,FALSE)</f>
        <v>0.163583380475327</v>
      </c>
      <c r="J1801" s="29">
        <f>VLOOKUP(F1801,'[1]SUSMB vs SHAM all proteins sum'!$B$2:$E$3214,3,FALSE)</f>
        <v>1.5989220836768401</v>
      </c>
      <c r="K1801" s="25">
        <f>VLOOKUP($E1801,[1]AllProteinsNorm!$A$1:$Q$3226,4,FALSE)</f>
        <v>7919.2587560972197</v>
      </c>
      <c r="L1801" s="1">
        <f>VLOOKUP($E1801,[1]AllProteinsNorm!$A$1:$Q$3226,5,FALSE)</f>
        <v>14210.42410548</v>
      </c>
      <c r="M1801" s="1">
        <f>VLOOKUP($E1801,[1]AllProteinsNorm!$A$1:$Q$3226,10,FALSE)</f>
        <v>9082.5248282327502</v>
      </c>
      <c r="N1801" s="1">
        <f>VLOOKUP($E1801,[1]AllProteinsNorm!$A$1:$Q$3226,11,FALSE)</f>
        <v>3112.6537343136702</v>
      </c>
      <c r="O1801" s="1">
        <f>VLOOKUP($E1801,[1]AllProteinsNorm!$A$1:$Q$3226,15,FALSE)</f>
        <v>12442.8595405093</v>
      </c>
      <c r="P1801" s="1">
        <f>VLOOKUP($E1801,[1]AllProteinsNorm!$A$1:$Q$3226,6,FALSE)</f>
        <v>6496.4827782662896</v>
      </c>
      <c r="Q1801" s="1">
        <f>VLOOKUP($E1801,[1]AllProteinsNorm!$A$1:$Q$3226,8,FALSE)</f>
        <v>5537.6700789197703</v>
      </c>
      <c r="R1801" s="1">
        <f>VLOOKUP($E1801,[1]AllProteinsNorm!$A$1:$Q$3226,13,FALSE)</f>
        <v>15522.063534618799</v>
      </c>
      <c r="S1801" s="1">
        <f>VLOOKUP($E1801,[1]AllProteinsNorm!$A$1:$Q$3226,16,FALSE)</f>
        <v>8112.7138330378903</v>
      </c>
      <c r="T1801" s="1">
        <f>VLOOKUP($E1801,[1]AllProteinsNorm!$A$1:$Q$3226,17,FALSE)</f>
        <v>12405.8017510421</v>
      </c>
      <c r="U1801" s="1">
        <f>VLOOKUP($E1801,[1]AllProteinsNorm!$A$1:$Q$3226,3,FALSE)</f>
        <v>13152.4440562402</v>
      </c>
      <c r="V1801" s="1">
        <f>VLOOKUP($E1801,[1]AllProteinsNorm!$A$1:$Q$3226,7,FALSE)</f>
        <v>11227.7088668913</v>
      </c>
      <c r="W1801" s="1">
        <f>VLOOKUP($E1801,[1]AllProteinsNorm!$A$1:$Q$3226,9,FALSE)</f>
        <v>8398.9241599058605</v>
      </c>
      <c r="X1801" s="1">
        <f>VLOOKUP($E1801,[1]AllProteinsNorm!$A$1:$Q$3226,12,FALSE)</f>
        <v>19260.535431444601</v>
      </c>
      <c r="Y1801" s="29">
        <f>VLOOKUP($E1801,[1]AllProteinsNorm!$A$1:$Q$3226,14,FALSE)</f>
        <v>17317.933125564399</v>
      </c>
      <c r="Z1801" s="25">
        <f t="shared" si="219"/>
        <v>0.8466586133292644</v>
      </c>
      <c r="AA1801" s="1">
        <f t="shared" si="219"/>
        <v>1.5192555690522442</v>
      </c>
      <c r="AB1801" s="1">
        <f t="shared" si="219"/>
        <v>0.97102495491508012</v>
      </c>
      <c r="AC1801" s="1">
        <f t="shared" si="219"/>
        <v>0.33277800052172157</v>
      </c>
      <c r="AD1801" s="1">
        <f t="shared" si="219"/>
        <v>1.3302828621816891</v>
      </c>
      <c r="AE1801" s="1">
        <f t="shared" si="219"/>
        <v>0.69454771841235441</v>
      </c>
      <c r="AF1801" s="1">
        <f t="shared" si="219"/>
        <v>0.59203976211578824</v>
      </c>
      <c r="AG1801" s="1">
        <f t="shared" si="219"/>
        <v>1.6594847059531741</v>
      </c>
      <c r="AH1801" s="1">
        <f t="shared" si="219"/>
        <v>0.8673411560051163</v>
      </c>
      <c r="AI1801" s="1">
        <f t="shared" si="219"/>
        <v>1.3263209640281288</v>
      </c>
      <c r="AJ1801" s="1">
        <f t="shared" si="219"/>
        <v>1.4061454978944179</v>
      </c>
      <c r="AK1801" s="1">
        <f t="shared" si="219"/>
        <v>1.2003694680121366</v>
      </c>
      <c r="AL1801" s="1">
        <f t="shared" si="219"/>
        <v>0.89794028730386088</v>
      </c>
      <c r="AM1801" s="1">
        <f t="shared" si="219"/>
        <v>2.0591697686113415</v>
      </c>
      <c r="AN1801" s="29">
        <f t="shared" si="219"/>
        <v>1.851483541250674</v>
      </c>
      <c r="AO1801" s="1">
        <f t="shared" si="214"/>
        <v>3852.596312320316</v>
      </c>
      <c r="AP1801" s="1">
        <f t="shared" si="215"/>
        <v>3775.9397949730874</v>
      </c>
      <c r="AQ1801" s="29">
        <f t="shared" si="216"/>
        <v>3959.1757602126954</v>
      </c>
    </row>
    <row r="1802" spans="1:43" x14ac:dyDescent="0.2">
      <c r="A1802" s="26"/>
      <c r="E1802" s="25" t="s">
        <v>3519</v>
      </c>
      <c r="F1802" s="26" t="s">
        <v>3520</v>
      </c>
      <c r="G1802" s="43">
        <v>9.4931687867219408E-3</v>
      </c>
      <c r="H1802" s="1">
        <v>1.2396011373846301</v>
      </c>
      <c r="I1802" s="1">
        <f>VLOOKUP(F1802,'[1]SUSMB vs SHAM all proteins sum'!$B$2:$E$3214,2,FALSE)</f>
        <v>0.81449310937195996</v>
      </c>
      <c r="J1802" s="29">
        <f>VLOOKUP(F1802,'[1]SUSMB vs SHAM all proteins sum'!$B$2:$E$3214,3,FALSE)</f>
        <v>1.0183106837229401</v>
      </c>
      <c r="K1802" s="25">
        <f>VLOOKUP($E1802,[1]AllProteinsNorm!$A$1:$Q$3226,4,FALSE)</f>
        <v>341650.19004240399</v>
      </c>
      <c r="L1802" s="1">
        <f>VLOOKUP($E1802,[1]AllProteinsNorm!$A$1:$Q$3226,5,FALSE)</f>
        <v>426032.44089157402</v>
      </c>
      <c r="M1802" s="1">
        <f>VLOOKUP($E1802,[1]AllProteinsNorm!$A$1:$Q$3226,10,FALSE)</f>
        <v>378297.40844541602</v>
      </c>
      <c r="N1802" s="1">
        <f>VLOOKUP($E1802,[1]AllProteinsNorm!$A$1:$Q$3226,11,FALSE)</f>
        <v>382903.819259996</v>
      </c>
      <c r="O1802" s="1">
        <f>VLOOKUP($E1802,[1]AllProteinsNorm!$A$1:$Q$3226,15,FALSE)</f>
        <v>412810.62996514398</v>
      </c>
      <c r="P1802" s="1">
        <f>VLOOKUP($E1802,[1]AllProteinsNorm!$A$1:$Q$3226,6,FALSE)</f>
        <v>434646.05232677999</v>
      </c>
      <c r="Q1802" s="1">
        <f>VLOOKUP($E1802,[1]AllProteinsNorm!$A$1:$Q$3226,8,FALSE)</f>
        <v>485200.88101524801</v>
      </c>
      <c r="R1802" s="1">
        <f>VLOOKUP($E1802,[1]AllProteinsNorm!$A$1:$Q$3226,13,FALSE)</f>
        <v>505760.69723132899</v>
      </c>
      <c r="S1802" s="1">
        <f>VLOOKUP($E1802,[1]AllProteinsNorm!$A$1:$Q$3226,16,FALSE)</f>
        <v>426286.016189271</v>
      </c>
      <c r="T1802" s="1">
        <f>VLOOKUP($E1802,[1]AllProteinsNorm!$A$1:$Q$3226,17,FALSE)</f>
        <v>560279.35462742602</v>
      </c>
      <c r="U1802" s="1">
        <f>VLOOKUP($E1802,[1]AllProteinsNorm!$A$1:$Q$3226,3,FALSE)</f>
        <v>426183.34331782401</v>
      </c>
      <c r="V1802" s="1">
        <f>VLOOKUP($E1802,[1]AllProteinsNorm!$A$1:$Q$3226,7,FALSE)</f>
        <v>366151.25522718398</v>
      </c>
      <c r="W1802" s="1">
        <f>VLOOKUP($E1802,[1]AllProteinsNorm!$A$1:$Q$3226,9,FALSE)</f>
        <v>328858.94088264898</v>
      </c>
      <c r="X1802" s="1">
        <f>VLOOKUP($E1802,[1]AllProteinsNorm!$A$1:$Q$3226,12,FALSE)</f>
        <v>478763.01561332901</v>
      </c>
      <c r="Y1802" s="29">
        <f>VLOOKUP($E1802,[1]AllProteinsNorm!$A$1:$Q$3226,14,FALSE)</f>
        <v>387893.52275517298</v>
      </c>
      <c r="Z1802" s="25">
        <f t="shared" si="219"/>
        <v>0.87977329092575918</v>
      </c>
      <c r="AA1802" s="1">
        <f t="shared" si="219"/>
        <v>1.0970635272229592</v>
      </c>
      <c r="AB1802" s="1">
        <f t="shared" si="219"/>
        <v>0.97414245821260104</v>
      </c>
      <c r="AC1802" s="1">
        <f t="shared" si="219"/>
        <v>0.9860042903432843</v>
      </c>
      <c r="AD1802" s="1">
        <f t="shared" si="219"/>
        <v>1.063016433295396</v>
      </c>
      <c r="AE1802" s="1">
        <f t="shared" si="219"/>
        <v>1.1192441830515607</v>
      </c>
      <c r="AF1802" s="1">
        <f t="shared" si="219"/>
        <v>1.2494264258945145</v>
      </c>
      <c r="AG1802" s="1">
        <f t="shared" si="219"/>
        <v>1.302369400025468</v>
      </c>
      <c r="AH1802" s="1">
        <f t="shared" si="219"/>
        <v>1.0977165014657795</v>
      </c>
      <c r="AI1802" s="1">
        <f t="shared" si="219"/>
        <v>1.442758780837067</v>
      </c>
      <c r="AJ1802" s="1">
        <f t="shared" si="219"/>
        <v>1.0974521115938156</v>
      </c>
      <c r="AK1802" s="1">
        <f t="shared" si="219"/>
        <v>0.94286525860803994</v>
      </c>
      <c r="AL1802" s="1">
        <f t="shared" si="219"/>
        <v>0.84683492385816794</v>
      </c>
      <c r="AM1802" s="1">
        <f t="shared" si="219"/>
        <v>1.232848469270283</v>
      </c>
      <c r="AN1802" s="29">
        <f t="shared" si="219"/>
        <v>0.99885312810962879</v>
      </c>
      <c r="AO1802" s="1">
        <f t="shared" si="214"/>
        <v>29427.456176935615</v>
      </c>
      <c r="AP1802" s="1">
        <f t="shared" si="215"/>
        <v>49087.623080305893</v>
      </c>
      <c r="AQ1802" s="29">
        <f t="shared" si="216"/>
        <v>51406.245885506869</v>
      </c>
    </row>
    <row r="1803" spans="1:43" x14ac:dyDescent="0.2">
      <c r="A1803" s="26"/>
      <c r="E1803" s="25" t="s">
        <v>3521</v>
      </c>
      <c r="F1803" s="26" t="s">
        <v>3522</v>
      </c>
      <c r="G1803" s="1">
        <v>0.38170919056089703</v>
      </c>
      <c r="H1803" s="43">
        <v>0.57864828821440994</v>
      </c>
      <c r="I1803" s="1">
        <f>VLOOKUP(F1803,'[1]SUSMB vs SHAM all proteins sum'!$B$2:$E$3214,2,FALSE)</f>
        <v>0.88590103747330595</v>
      </c>
      <c r="J1803" s="29">
        <f>VLOOKUP(F1803,'[1]SUSMB vs SHAM all proteins sum'!$B$2:$E$3214,3,FALSE)</f>
        <v>0.93898853483623101</v>
      </c>
      <c r="K1803" s="25">
        <f>VLOOKUP($E1803,[1]AllProteinsNorm!$A$1:$Q$3226,4,FALSE)</f>
        <v>4923.5659951590496</v>
      </c>
      <c r="L1803" s="1">
        <f>VLOOKUP($E1803,[1]AllProteinsNorm!$A$1:$Q$3226,5,FALSE)</f>
        <v>27037.483101567399</v>
      </c>
      <c r="M1803" s="1">
        <f>VLOOKUP($E1803,[1]AllProteinsNorm!$A$1:$Q$3226,10,FALSE)</f>
        <v>29652.668087142101</v>
      </c>
      <c r="N1803" s="1">
        <f>VLOOKUP($E1803,[1]AllProteinsNorm!$A$1:$Q$3226,11,FALSE)</f>
        <v>32115.435864200899</v>
      </c>
      <c r="O1803" s="1">
        <f>VLOOKUP($E1803,[1]AllProteinsNorm!$A$1:$Q$3226,15,FALSE)</f>
        <v>38184.628645730802</v>
      </c>
      <c r="P1803" s="1">
        <f>VLOOKUP($E1803,[1]AllProteinsNorm!$A$1:$Q$3226,6,FALSE)</f>
        <v>22731.836231196201</v>
      </c>
      <c r="Q1803" s="1">
        <f>VLOOKUP($E1803,[1]AllProteinsNorm!$A$1:$Q$3226,8,FALSE)</f>
        <v>4742.1213150009899</v>
      </c>
      <c r="R1803" s="1">
        <f>VLOOKUP($E1803,[1]AllProteinsNorm!$A$1:$Q$3226,13,FALSE)</f>
        <v>21201.465214947199</v>
      </c>
      <c r="S1803" s="1">
        <f>VLOOKUP($E1803,[1]AllProteinsNorm!$A$1:$Q$3226,16,FALSE)</f>
        <v>3762.7170404876701</v>
      </c>
      <c r="T1803" s="1">
        <f>VLOOKUP($E1803,[1]AllProteinsNorm!$A$1:$Q$3226,17,FALSE)</f>
        <v>36518.332774904899</v>
      </c>
      <c r="U1803" s="1">
        <f>VLOOKUP($E1803,[1]AllProteinsNorm!$A$1:$Q$3226,3,FALSE)</f>
        <v>20911.646126155501</v>
      </c>
      <c r="V1803" s="1">
        <f>VLOOKUP($E1803,[1]AllProteinsNorm!$A$1:$Q$3226,7,FALSE)</f>
        <v>19181.476218952899</v>
      </c>
      <c r="W1803" s="1">
        <f>VLOOKUP($E1803,[1]AllProteinsNorm!$A$1:$Q$3226,9,FALSE)</f>
        <v>23736.881237229099</v>
      </c>
      <c r="X1803" s="1">
        <f>VLOOKUP($E1803,[1]AllProteinsNorm!$A$1:$Q$3226,12,FALSE)</f>
        <v>10404.8665367167</v>
      </c>
      <c r="Y1803" s="29">
        <f>VLOOKUP($E1803,[1]AllProteinsNorm!$A$1:$Q$3226,14,FALSE)</f>
        <v>35668.366535843903</v>
      </c>
      <c r="Z1803" s="25">
        <f t="shared" si="219"/>
        <v>0.18662060673037512</v>
      </c>
      <c r="AA1803" s="1">
        <f t="shared" si="219"/>
        <v>1.0248164655125691</v>
      </c>
      <c r="AB1803" s="1">
        <f t="shared" si="219"/>
        <v>1.1239412480786963</v>
      </c>
      <c r="AC1803" s="1">
        <f t="shared" si="219"/>
        <v>1.217288878077486</v>
      </c>
      <c r="AD1803" s="1">
        <f t="shared" si="219"/>
        <v>1.4473328016008742</v>
      </c>
      <c r="AE1803" s="1">
        <f t="shared" si="219"/>
        <v>0.86161718431973988</v>
      </c>
      <c r="AF1803" s="1">
        <f t="shared" si="219"/>
        <v>0.17974321007673238</v>
      </c>
      <c r="AG1803" s="1">
        <f t="shared" si="219"/>
        <v>0.8036106971809921</v>
      </c>
      <c r="AH1803" s="1">
        <f t="shared" si="219"/>
        <v>0.1426203157916332</v>
      </c>
      <c r="AI1803" s="1">
        <f t="shared" si="219"/>
        <v>1.3841742805794039</v>
      </c>
      <c r="AJ1803" s="1">
        <f t="shared" si="219"/>
        <v>0.79262552622044646</v>
      </c>
      <c r="AK1803" s="1">
        <f t="shared" si="219"/>
        <v>0.72704595276773887</v>
      </c>
      <c r="AL1803" s="1">
        <f t="shared" si="219"/>
        <v>0.89971195323349229</v>
      </c>
      <c r="AM1803" s="1">
        <f t="shared" si="219"/>
        <v>0.39438133010501486</v>
      </c>
      <c r="AN1803" s="29">
        <f t="shared" si="219"/>
        <v>1.3519575467344922</v>
      </c>
      <c r="AO1803" s="1">
        <f t="shared" si="214"/>
        <v>11346.943594382534</v>
      </c>
      <c r="AP1803" s="1">
        <f t="shared" si="215"/>
        <v>12278.616255931793</v>
      </c>
      <c r="AQ1803" s="29">
        <f t="shared" si="216"/>
        <v>8165.9639731242714</v>
      </c>
    </row>
    <row r="1804" spans="1:43" x14ac:dyDescent="0.2">
      <c r="A1804" s="26"/>
      <c r="E1804" s="25" t="s">
        <v>3523</v>
      </c>
      <c r="F1804" s="26" t="s">
        <v>3524</v>
      </c>
      <c r="G1804" s="1">
        <v>0.58331274267629196</v>
      </c>
      <c r="H1804" s="1">
        <v>0.96714963650860897</v>
      </c>
      <c r="I1804" s="1">
        <f>VLOOKUP(F1804,'[1]SUSMB vs SHAM all proteins sum'!$B$2:$E$3214,2,FALSE)</f>
        <v>0.29282925017517403</v>
      </c>
      <c r="J1804" s="29">
        <f>VLOOKUP(F1804,'[1]SUSMB vs SHAM all proteins sum'!$B$2:$E$3214,3,FALSE)</f>
        <v>0.94082657100006295</v>
      </c>
      <c r="K1804" s="25">
        <f>VLOOKUP($E1804,[1]AllProteinsNorm!$A$1:$Q$3226,4,FALSE)</f>
        <v>2875924.73736365</v>
      </c>
      <c r="L1804" s="1">
        <f>VLOOKUP($E1804,[1]AllProteinsNorm!$A$1:$Q$3226,5,FALSE)</f>
        <v>2823672.6862578499</v>
      </c>
      <c r="M1804" s="1">
        <f>VLOOKUP($E1804,[1]AllProteinsNorm!$A$1:$Q$3226,10,FALSE)</f>
        <v>3444696.5157614001</v>
      </c>
      <c r="N1804" s="1">
        <f>VLOOKUP($E1804,[1]AllProteinsNorm!$A$1:$Q$3226,11,FALSE)</f>
        <v>3097473.6617232598</v>
      </c>
      <c r="O1804" s="1">
        <f>VLOOKUP($E1804,[1]AllProteinsNorm!$A$1:$Q$3226,15,FALSE)</f>
        <v>3594409.4562728498</v>
      </c>
      <c r="P1804" s="1">
        <f>VLOOKUP($E1804,[1]AllProteinsNorm!$A$1:$Q$3226,6,FALSE)</f>
        <v>3199697.61245781</v>
      </c>
      <c r="Q1804" s="1">
        <f>VLOOKUP($E1804,[1]AllProteinsNorm!$A$1:$Q$3226,8,FALSE)</f>
        <v>3378944.2487339</v>
      </c>
      <c r="R1804" s="1">
        <f>VLOOKUP($E1804,[1]AllProteinsNorm!$A$1:$Q$3226,13,FALSE)</f>
        <v>2798390.76045958</v>
      </c>
      <c r="S1804" s="1">
        <f>VLOOKUP($E1804,[1]AllProteinsNorm!$A$1:$Q$3226,16,FALSE)</f>
        <v>2954174.13411674</v>
      </c>
      <c r="T1804" s="1">
        <f>VLOOKUP($E1804,[1]AllProteinsNorm!$A$1:$Q$3226,17,FALSE)</f>
        <v>2948573.4940108298</v>
      </c>
      <c r="U1804" s="1">
        <f>VLOOKUP($E1804,[1]AllProteinsNorm!$A$1:$Q$3226,3,FALSE)</f>
        <v>2824441.7614921499</v>
      </c>
      <c r="V1804" s="1">
        <f>VLOOKUP($E1804,[1]AllProteinsNorm!$A$1:$Q$3226,7,FALSE)</f>
        <v>3166347.5621706899</v>
      </c>
      <c r="W1804" s="1">
        <f>VLOOKUP($E1804,[1]AllProteinsNorm!$A$1:$Q$3226,9,FALSE)</f>
        <v>2962821.3542398899</v>
      </c>
      <c r="X1804" s="1">
        <f>VLOOKUP($E1804,[1]AllProteinsNorm!$A$1:$Q$3226,12,FALSE)</f>
        <v>3108827.0172363198</v>
      </c>
      <c r="Y1804" s="29">
        <f>VLOOKUP($E1804,[1]AllProteinsNorm!$A$1:$Q$3226,14,FALSE)</f>
        <v>2786972.2509605102</v>
      </c>
      <c r="Z1804" s="25">
        <f t="shared" si="219"/>
        <v>0.90802367482484891</v>
      </c>
      <c r="AA1804" s="1">
        <f t="shared" si="219"/>
        <v>0.89152599015118184</v>
      </c>
      <c r="AB1804" s="1">
        <f t="shared" si="219"/>
        <v>1.0876035621729527</v>
      </c>
      <c r="AC1804" s="1">
        <f t="shared" si="219"/>
        <v>0.97797392972439778</v>
      </c>
      <c r="AD1804" s="1">
        <f t="shared" si="219"/>
        <v>1.1348728431266188</v>
      </c>
      <c r="AE1804" s="1">
        <f t="shared" si="219"/>
        <v>1.010249380536852</v>
      </c>
      <c r="AF1804" s="1">
        <f t="shared" si="219"/>
        <v>1.0668434169721064</v>
      </c>
      <c r="AG1804" s="1">
        <f t="shared" si="219"/>
        <v>0.88354365776544685</v>
      </c>
      <c r="AH1804" s="1">
        <f t="shared" si="219"/>
        <v>0.93272957337270235</v>
      </c>
      <c r="AI1804" s="1">
        <f t="shared" si="219"/>
        <v>0.93096126777545574</v>
      </c>
      <c r="AJ1804" s="1">
        <f t="shared" si="219"/>
        <v>0.89176881240288852</v>
      </c>
      <c r="AK1804" s="1">
        <f t="shared" si="219"/>
        <v>0.99971967688227559</v>
      </c>
      <c r="AL1804" s="1">
        <f t="shared" si="219"/>
        <v>0.93545978410848107</v>
      </c>
      <c r="AM1804" s="1">
        <f t="shared" si="219"/>
        <v>0.98155855607453379</v>
      </c>
      <c r="AN1804" s="29">
        <f t="shared" si="219"/>
        <v>0.87993846016703114</v>
      </c>
      <c r="AO1804" s="1">
        <f t="shared" si="214"/>
        <v>305688.16976751084</v>
      </c>
      <c r="AP1804" s="1">
        <f t="shared" si="215"/>
        <v>206501.07186494526</v>
      </c>
      <c r="AQ1804" s="29">
        <f t="shared" si="216"/>
        <v>150042.07871347628</v>
      </c>
    </row>
    <row r="1805" spans="1:43" x14ac:dyDescent="0.2">
      <c r="A1805" s="26"/>
      <c r="E1805" s="25" t="s">
        <v>3525</v>
      </c>
      <c r="F1805" s="26" t="s">
        <v>3526</v>
      </c>
      <c r="G1805" s="1">
        <v>0.65593613534469197</v>
      </c>
      <c r="H1805" s="1">
        <v>0.921707748126258</v>
      </c>
      <c r="I1805" s="1">
        <f>VLOOKUP(F1805,'[1]SUSMB vs SHAM all proteins sum'!$B$2:$E$3214,2,FALSE)</f>
        <v>0.26151368943192399</v>
      </c>
      <c r="J1805" s="29">
        <f>VLOOKUP(F1805,'[1]SUSMB vs SHAM all proteins sum'!$B$2:$E$3214,3,FALSE)</f>
        <v>0.746888678534947</v>
      </c>
      <c r="K1805" s="25">
        <f>VLOOKUP($E1805,[1]AllProteinsNorm!$A$1:$Q$3226,4,FALSE)</f>
        <v>112248.343539326</v>
      </c>
      <c r="L1805" s="1">
        <f>VLOOKUP($E1805,[1]AllProteinsNorm!$A$1:$Q$3226,5,FALSE)</f>
        <v>84980.588407092902</v>
      </c>
      <c r="M1805" s="1">
        <f>VLOOKUP($E1805,[1]AllProteinsNorm!$A$1:$Q$3226,10,FALSE)</f>
        <v>121405.42875398599</v>
      </c>
      <c r="N1805" s="1">
        <f>VLOOKUP($E1805,[1]AllProteinsNorm!$A$1:$Q$3226,11,FALSE)</f>
        <v>91505.516772994495</v>
      </c>
      <c r="O1805" s="1">
        <f>VLOOKUP($E1805,[1]AllProteinsNorm!$A$1:$Q$3226,15,FALSE)</f>
        <v>66548.659942149403</v>
      </c>
      <c r="P1805" s="1">
        <f>VLOOKUP($E1805,[1]AllProteinsNorm!$A$1:$Q$3226,6,FALSE)</f>
        <v>98323.713006384307</v>
      </c>
      <c r="Q1805" s="1">
        <f>VLOOKUP($E1805,[1]AllProteinsNorm!$A$1:$Q$3226,8,FALSE)</f>
        <v>57477.914644833203</v>
      </c>
      <c r="R1805" s="1">
        <f>VLOOKUP($E1805,[1]AllProteinsNorm!$A$1:$Q$3226,13,FALSE)</f>
        <v>133965.374389648</v>
      </c>
      <c r="S1805" s="1">
        <f>VLOOKUP($E1805,[1]AllProteinsNorm!$A$1:$Q$3226,16,FALSE)</f>
        <v>81141.626134866703</v>
      </c>
      <c r="T1805" s="1">
        <f>VLOOKUP($E1805,[1]AllProteinsNorm!$A$1:$Q$3226,17,FALSE)</f>
        <v>76365.117295772099</v>
      </c>
      <c r="U1805" s="1">
        <f>VLOOKUP($E1805,[1]AllProteinsNorm!$A$1:$Q$3226,3,FALSE)</f>
        <v>29530.570572466298</v>
      </c>
      <c r="V1805" s="1">
        <f>VLOOKUP($E1805,[1]AllProteinsNorm!$A$1:$Q$3226,7,FALSE)</f>
        <v>76792.785078587694</v>
      </c>
      <c r="W1805" s="1">
        <f>VLOOKUP($E1805,[1]AllProteinsNorm!$A$1:$Q$3226,9,FALSE)</f>
        <v>88613.6567303146</v>
      </c>
      <c r="X1805" s="1">
        <f>VLOOKUP($E1805,[1]AllProteinsNorm!$A$1:$Q$3226,12,FALSE)</f>
        <v>92887.528812928504</v>
      </c>
      <c r="Y1805" s="29">
        <f>VLOOKUP($E1805,[1]AllProteinsNorm!$A$1:$Q$3226,14,FALSE)</f>
        <v>87811.911675910203</v>
      </c>
      <c r="Z1805" s="25">
        <f t="shared" si="219"/>
        <v>1.1773761558008113</v>
      </c>
      <c r="AA1805" s="1">
        <f t="shared" si="219"/>
        <v>0.89136387532863903</v>
      </c>
      <c r="AB1805" s="1">
        <f t="shared" si="219"/>
        <v>1.273425090229849</v>
      </c>
      <c r="AC1805" s="1">
        <f t="shared" si="219"/>
        <v>0.95980403964722794</v>
      </c>
      <c r="AD1805" s="1">
        <f t="shared" si="219"/>
        <v>0.69803083899347296</v>
      </c>
      <c r="AE1805" s="1">
        <f t="shared" si="219"/>
        <v>1.0313202991985471</v>
      </c>
      <c r="AF1805" s="1">
        <f t="shared" si="219"/>
        <v>0.60288752648070676</v>
      </c>
      <c r="AG1805" s="1">
        <f t="shared" si="219"/>
        <v>1.4051667270621293</v>
      </c>
      <c r="AH1805" s="1">
        <f t="shared" si="219"/>
        <v>0.85109688786298887</v>
      </c>
      <c r="AI1805" s="1">
        <f t="shared" si="219"/>
        <v>0.80099594705800026</v>
      </c>
      <c r="AJ1805" s="1">
        <f t="shared" si="219"/>
        <v>0.30974701775473257</v>
      </c>
      <c r="AK1805" s="1">
        <f t="shared" si="219"/>
        <v>0.80548176693038775</v>
      </c>
      <c r="AL1805" s="1">
        <f t="shared" si="219"/>
        <v>0.92947123514600549</v>
      </c>
      <c r="AM1805" s="1">
        <f t="shared" si="219"/>
        <v>0.97430000432289254</v>
      </c>
      <c r="AN1805" s="29">
        <f t="shared" si="219"/>
        <v>0.92106170783965158</v>
      </c>
      <c r="AO1805" s="1">
        <f t="shared" si="214"/>
        <v>19576.825910198302</v>
      </c>
      <c r="AP1805" s="1">
        <f t="shared" si="215"/>
        <v>25779.13381176734</v>
      </c>
      <c r="AQ1805" s="29">
        <f t="shared" si="216"/>
        <v>23409.581345029525</v>
      </c>
    </row>
    <row r="1806" spans="1:43" x14ac:dyDescent="0.2">
      <c r="A1806" s="26"/>
      <c r="E1806" s="25" t="s">
        <v>248</v>
      </c>
      <c r="F1806" s="26" t="s">
        <v>249</v>
      </c>
      <c r="G1806" s="1">
        <v>0.219358749019332</v>
      </c>
      <c r="H1806" s="1">
        <v>0.76320890805232799</v>
      </c>
      <c r="I1806" s="1">
        <f>VLOOKUP(F1806,'[1]SUSMB vs SHAM all proteins sum'!$B$2:$E$3214,2,FALSE)</f>
        <v>3.10799426942849E-2</v>
      </c>
      <c r="J1806" s="29">
        <f>VLOOKUP(F1806,'[1]SUSMB vs SHAM all proteins sum'!$B$2:$E$3214,3,FALSE)</f>
        <v>0.64131577326009903</v>
      </c>
      <c r="K1806" s="25">
        <f>VLOOKUP($E1806,[1]AllProteinsNorm!$A$1:$Q$3226,4,FALSE)</f>
        <v>180597.581142184</v>
      </c>
      <c r="L1806" s="1">
        <f>VLOOKUP($E1806,[1]AllProteinsNorm!$A$1:$Q$3226,5,FALSE)</f>
        <v>157630.196746703</v>
      </c>
      <c r="M1806" s="1">
        <f>VLOOKUP($E1806,[1]AllProteinsNorm!$A$1:$Q$3226,10,FALSE)</f>
        <v>164549.51184615999</v>
      </c>
      <c r="N1806" s="1">
        <f>VLOOKUP($E1806,[1]AllProteinsNorm!$A$1:$Q$3226,11,FALSE)</f>
        <v>215231.007131875</v>
      </c>
      <c r="O1806" s="1">
        <f>VLOOKUP($E1806,[1]AllProteinsNorm!$A$1:$Q$3226,15,FALSE)</f>
        <v>134170.71629804501</v>
      </c>
      <c r="P1806" s="1">
        <f>VLOOKUP($E1806,[1]AllProteinsNorm!$A$1:$Q$3226,6,FALSE)</f>
        <v>201188.24492918601</v>
      </c>
      <c r="Q1806" s="1">
        <f>VLOOKUP($E1806,[1]AllProteinsNorm!$A$1:$Q$3226,8,FALSE)</f>
        <v>199881.26888418</v>
      </c>
      <c r="R1806" s="1">
        <f>VLOOKUP($E1806,[1]AllProteinsNorm!$A$1:$Q$3226,13,FALSE)</f>
        <v>102572.10189820299</v>
      </c>
      <c r="S1806" s="1">
        <f>VLOOKUP($E1806,[1]AllProteinsNorm!$A$1:$Q$3226,16,FALSE)</f>
        <v>104720.58597990499</v>
      </c>
      <c r="T1806" s="1">
        <f>VLOOKUP($E1806,[1]AllProteinsNorm!$A$1:$Q$3226,17,FALSE)</f>
        <v>81094.547790325305</v>
      </c>
      <c r="U1806" s="1">
        <f>VLOOKUP($E1806,[1]AllProteinsNorm!$A$1:$Q$3226,3,FALSE)</f>
        <v>70322.833352802802</v>
      </c>
      <c r="V1806" s="1">
        <f>VLOOKUP($E1806,[1]AllProteinsNorm!$A$1:$Q$3226,7,FALSE)</f>
        <v>81138.434689541493</v>
      </c>
      <c r="W1806" s="1">
        <f>VLOOKUP($E1806,[1]AllProteinsNorm!$A$1:$Q$3226,9,FALSE)</f>
        <v>154472.08099022199</v>
      </c>
      <c r="X1806" s="1">
        <f>VLOOKUP($E1806,[1]AllProteinsNorm!$A$1:$Q$3226,12,FALSE)</f>
        <v>129644.34828938601</v>
      </c>
      <c r="Y1806" s="29">
        <f>VLOOKUP($E1806,[1]AllProteinsNorm!$A$1:$Q$3226,14,FALSE)</f>
        <v>128423.220793448</v>
      </c>
      <c r="Z1806" s="25">
        <f t="shared" si="219"/>
        <v>1.0596223231985618</v>
      </c>
      <c r="AA1806" s="1">
        <f t="shared" si="219"/>
        <v>0.92486551717149934</v>
      </c>
      <c r="AB1806" s="1">
        <f t="shared" si="219"/>
        <v>0.9654632964676525</v>
      </c>
      <c r="AC1806" s="1">
        <f t="shared" si="219"/>
        <v>1.2628274330091374</v>
      </c>
      <c r="AD1806" s="1">
        <f t="shared" si="219"/>
        <v>0.78722143015314971</v>
      </c>
      <c r="AE1806" s="1">
        <f t="shared" si="219"/>
        <v>1.1804341682974508</v>
      </c>
      <c r="AF1806" s="1">
        <f t="shared" si="219"/>
        <v>1.1727657322950671</v>
      </c>
      <c r="AG1806" s="1">
        <f t="shared" si="219"/>
        <v>0.60182250626692468</v>
      </c>
      <c r="AH1806" s="1">
        <f t="shared" si="219"/>
        <v>0.61442833232289962</v>
      </c>
      <c r="AI1806" s="1">
        <f t="shared" si="219"/>
        <v>0.47580699910188251</v>
      </c>
      <c r="AJ1806" s="1">
        <f t="shared" si="219"/>
        <v>0.41260599161921357</v>
      </c>
      <c r="AK1806" s="1">
        <f t="shared" si="219"/>
        <v>0.47606449722456678</v>
      </c>
      <c r="AL1806" s="1">
        <f t="shared" si="219"/>
        <v>0.90633586725233584</v>
      </c>
      <c r="AM1806" s="1">
        <f t="shared" si="219"/>
        <v>0.76066381761674018</v>
      </c>
      <c r="AN1806" s="29">
        <f t="shared" si="219"/>
        <v>0.7534990818213656</v>
      </c>
      <c r="AO1806" s="1">
        <f t="shared" ref="AO1806:AO1869" si="220">_xlfn.STDEV.P(K1806:O1806)</f>
        <v>26920.848934570738</v>
      </c>
      <c r="AP1806" s="1">
        <f t="shared" ref="AP1806:AP1869" si="221">_xlfn.STDEV.P(P1806:T1806)</f>
        <v>51812.879797096088</v>
      </c>
      <c r="AQ1806" s="29">
        <f t="shared" ref="AQ1806:AQ1869" si="222">_xlfn.STDEV.P(U1806:Y1806)</f>
        <v>31846.958521730674</v>
      </c>
    </row>
    <row r="1807" spans="1:43" x14ac:dyDescent="0.2">
      <c r="A1807" s="26"/>
      <c r="E1807" s="25" t="s">
        <v>3527</v>
      </c>
      <c r="F1807" s="26" t="s">
        <v>3528</v>
      </c>
      <c r="G1807" s="1">
        <v>0.201823818553789</v>
      </c>
      <c r="H1807" s="43">
        <v>0.61437458269616196</v>
      </c>
      <c r="I1807" s="1">
        <f>VLOOKUP(F1807,'[1]SUSMB vs SHAM all proteins sum'!$B$2:$E$3214,2,FALSE)</f>
        <v>8.6685874303107494E-2</v>
      </c>
      <c r="J1807" s="29">
        <f>VLOOKUP(F1807,'[1]SUSMB vs SHAM all proteins sum'!$B$2:$E$3214,3,FALSE)</f>
        <v>0.62418717377062505</v>
      </c>
      <c r="K1807" s="25">
        <f>VLOOKUP($E1807,[1]AllProteinsNorm!$A$1:$Q$3226,4,FALSE)</f>
        <v>7652.3110199473304</v>
      </c>
      <c r="L1807" s="1">
        <f>VLOOKUP($E1807,[1]AllProteinsNorm!$A$1:$Q$3226,5,FALSE)</f>
        <v>9470.4834474526306</v>
      </c>
      <c r="M1807" s="1">
        <f>VLOOKUP($E1807,[1]AllProteinsNorm!$A$1:$Q$3226,10,FALSE)</f>
        <v>8628.2519686891301</v>
      </c>
      <c r="N1807" s="1">
        <f>VLOOKUP($E1807,[1]AllProteinsNorm!$A$1:$Q$3226,11,FALSE)</f>
        <v>17066.322302521199</v>
      </c>
      <c r="O1807" s="1">
        <f>VLOOKUP($E1807,[1]AllProteinsNorm!$A$1:$Q$3226,15,FALSE)</f>
        <v>13243.9005125896</v>
      </c>
      <c r="P1807" s="1">
        <f>VLOOKUP($E1807,[1]AllProteinsNorm!$A$1:$Q$3226,6,FALSE)</f>
        <v>13875.469103940801</v>
      </c>
      <c r="Q1807" s="1">
        <f>VLOOKUP($E1807,[1]AllProteinsNorm!$A$1:$Q$3226,8,FALSE)</f>
        <v>5078.1536615616096</v>
      </c>
      <c r="R1807" s="1">
        <f>VLOOKUP($E1807,[1]AllProteinsNorm!$A$1:$Q$3226,13,FALSE)</f>
        <v>6622.10022530282</v>
      </c>
      <c r="S1807" s="1">
        <f>VLOOKUP($E1807,[1]AllProteinsNorm!$A$1:$Q$3226,16,FALSE)</f>
        <v>11436.303666117999</v>
      </c>
      <c r="T1807" s="1">
        <f>VLOOKUP($E1807,[1]AllProteinsNorm!$A$1:$Q$3226,17,FALSE)</f>
        <v>2318.3270069562</v>
      </c>
      <c r="U1807" s="1">
        <f>VLOOKUP($E1807,[1]AllProteinsNorm!$A$1:$Q$3226,3,FALSE)</f>
        <v>3208.7014381507802</v>
      </c>
      <c r="V1807" s="1">
        <f>VLOOKUP($E1807,[1]AllProteinsNorm!$A$1:$Q$3226,7,FALSE)</f>
        <v>8554.6199830166406</v>
      </c>
      <c r="W1807" s="1">
        <f>VLOOKUP($E1807,[1]AllProteinsNorm!$A$1:$Q$3226,9,FALSE)</f>
        <v>9250.7568810394696</v>
      </c>
      <c r="X1807" s="1">
        <f>VLOOKUP($E1807,[1]AllProteinsNorm!$A$1:$Q$3226,12,FALSE)</f>
        <v>6771.9145985279101</v>
      </c>
      <c r="Y1807" s="29">
        <f>VLOOKUP($E1807,[1]AllProteinsNorm!$A$1:$Q$3226,14,FALSE)</f>
        <v>7787.5144402757496</v>
      </c>
      <c r="Z1807" s="25">
        <f t="shared" si="219"/>
        <v>0.68249534145033175</v>
      </c>
      <c r="AA1807" s="1">
        <f t="shared" si="219"/>
        <v>0.8446547477383356</v>
      </c>
      <c r="AB1807" s="1">
        <f t="shared" si="219"/>
        <v>0.7695376936640137</v>
      </c>
      <c r="AC1807" s="1">
        <f t="shared" si="219"/>
        <v>1.5221134421743336</v>
      </c>
      <c r="AD1807" s="1">
        <f t="shared" si="219"/>
        <v>1.1811987749729853</v>
      </c>
      <c r="AE1807" s="1">
        <f t="shared" si="219"/>
        <v>1.237527199194105</v>
      </c>
      <c r="AF1807" s="1">
        <f t="shared" si="219"/>
        <v>0.45291104976658381</v>
      </c>
      <c r="AG1807" s="1">
        <f t="shared" si="219"/>
        <v>0.59061276294249132</v>
      </c>
      <c r="AH1807" s="1">
        <f t="shared" si="219"/>
        <v>1.0199825850244397</v>
      </c>
      <c r="AI1807" s="1">
        <f t="shared" si="219"/>
        <v>0.2067672599926535</v>
      </c>
      <c r="AJ1807" s="1">
        <f t="shared" si="219"/>
        <v>0.28617809416454693</v>
      </c>
      <c r="AK1807" s="1">
        <f t="shared" si="219"/>
        <v>0.76297059425153346</v>
      </c>
      <c r="AL1807" s="1">
        <f t="shared" si="219"/>
        <v>0.82505774526693165</v>
      </c>
      <c r="AM1807" s="1">
        <f t="shared" si="219"/>
        <v>0.6039744273523534</v>
      </c>
      <c r="AN1807" s="29">
        <f t="shared" si="219"/>
        <v>0.6945538822338625</v>
      </c>
      <c r="AO1807" s="1">
        <f t="shared" si="220"/>
        <v>3486.5951419534495</v>
      </c>
      <c r="AP1807" s="1">
        <f t="shared" si="221"/>
        <v>4217.9814283252272</v>
      </c>
      <c r="AQ1807" s="29">
        <f t="shared" si="222"/>
        <v>2119.5808276256012</v>
      </c>
    </row>
    <row r="1808" spans="1:43" x14ac:dyDescent="0.2">
      <c r="A1808" s="26"/>
      <c r="E1808" s="25" t="s">
        <v>3529</v>
      </c>
      <c r="F1808" s="26" t="s">
        <v>3530</v>
      </c>
      <c r="G1808" s="1">
        <v>0.69760648194312802</v>
      </c>
      <c r="H1808" s="1">
        <v>0.93702407586583503</v>
      </c>
      <c r="I1808" s="1">
        <f>VLOOKUP(F1808,'[1]SUSMB vs SHAM all proteins sum'!$B$2:$E$3214,2,FALSE)</f>
        <v>0.46606096089883597</v>
      </c>
      <c r="J1808" s="29">
        <f>VLOOKUP(F1808,'[1]SUSMB vs SHAM all proteins sum'!$B$2:$E$3214,3,FALSE)</f>
        <v>0.88209570567515905</v>
      </c>
      <c r="K1808" s="25">
        <f>VLOOKUP($E1808,[1]AllProteinsNorm!$A$1:$Q$3226,4,FALSE)</f>
        <v>130431.391127428</v>
      </c>
      <c r="L1808" s="1">
        <f>VLOOKUP($E1808,[1]AllProteinsNorm!$A$1:$Q$3226,5,FALSE)</f>
        <v>84855.959788171705</v>
      </c>
      <c r="M1808" s="1">
        <f>VLOOKUP($E1808,[1]AllProteinsNorm!$A$1:$Q$3226,10,FALSE)</f>
        <v>143940.59006995201</v>
      </c>
      <c r="N1808" s="1">
        <f>VLOOKUP($E1808,[1]AllProteinsNorm!$A$1:$Q$3226,11,FALSE)</f>
        <v>125362.73465614799</v>
      </c>
      <c r="O1808" s="1">
        <f>VLOOKUP($E1808,[1]AllProteinsNorm!$A$1:$Q$3226,15,FALSE)</f>
        <v>167038.117839357</v>
      </c>
      <c r="P1808" s="1">
        <f>VLOOKUP($E1808,[1]AllProteinsNorm!$A$1:$Q$3226,6,FALSE)</f>
        <v>86693.819583005796</v>
      </c>
      <c r="Q1808" s="1">
        <f>VLOOKUP($E1808,[1]AllProteinsNorm!$A$1:$Q$3226,8,FALSE)</f>
        <v>147673.92963293</v>
      </c>
      <c r="R1808" s="1">
        <f>VLOOKUP($E1808,[1]AllProteinsNorm!$A$1:$Q$3226,13,FALSE)</f>
        <v>118130.65102960001</v>
      </c>
      <c r="S1808" s="1">
        <f>VLOOKUP($E1808,[1]AllProteinsNorm!$A$1:$Q$3226,16,FALSE)</f>
        <v>99498.866281872106</v>
      </c>
      <c r="T1808" s="1">
        <f>VLOOKUP($E1808,[1]AllProteinsNorm!$A$1:$Q$3226,17,FALSE)</f>
        <v>160144.803131233</v>
      </c>
      <c r="U1808" s="1">
        <f>VLOOKUP($E1808,[1]AllProteinsNorm!$A$1:$Q$3226,3,FALSE)</f>
        <v>138604.05606901</v>
      </c>
      <c r="V1808" s="1">
        <f>VLOOKUP($E1808,[1]AllProteinsNorm!$A$1:$Q$3226,7,FALSE)</f>
        <v>98800.613152391597</v>
      </c>
      <c r="W1808" s="1">
        <f>VLOOKUP($E1808,[1]AllProteinsNorm!$A$1:$Q$3226,9,FALSE)</f>
        <v>145135.32145939901</v>
      </c>
      <c r="X1808" s="1">
        <f>VLOOKUP($E1808,[1]AllProteinsNorm!$A$1:$Q$3226,12,FALSE)</f>
        <v>75838.695395811199</v>
      </c>
      <c r="Y1808" s="29">
        <f>VLOOKUP($E1808,[1]AllProteinsNorm!$A$1:$Q$3226,14,FALSE)</f>
        <v>118198.17936163201</v>
      </c>
      <c r="Z1808" s="25">
        <f t="shared" ref="Z1808:AN1824" si="223">K1808/AVERAGE($K1808:$O1808)</f>
        <v>1.0008105261175795</v>
      </c>
      <c r="AA1808" s="1">
        <f t="shared" si="223"/>
        <v>0.65110658581294356</v>
      </c>
      <c r="AB1808" s="1">
        <f t="shared" si="223"/>
        <v>1.1044676931862469</v>
      </c>
      <c r="AC1808" s="1">
        <f t="shared" si="223"/>
        <v>0.96191831845282305</v>
      </c>
      <c r="AD1808" s="1">
        <f t="shared" si="223"/>
        <v>1.2816968764304069</v>
      </c>
      <c r="AE1808" s="1">
        <f t="shared" si="223"/>
        <v>0.66520863143477749</v>
      </c>
      <c r="AF1808" s="1">
        <f t="shared" si="223"/>
        <v>1.133113907106861</v>
      </c>
      <c r="AG1808" s="1">
        <f t="shared" si="223"/>
        <v>0.90642596069562831</v>
      </c>
      <c r="AH1808" s="1">
        <f t="shared" si="223"/>
        <v>0.76346278185729533</v>
      </c>
      <c r="AI1808" s="1">
        <f t="shared" si="223"/>
        <v>1.228803919757181</v>
      </c>
      <c r="AJ1808" s="1">
        <f t="shared" si="223"/>
        <v>1.0635200397497422</v>
      </c>
      <c r="AK1808" s="1">
        <f t="shared" si="223"/>
        <v>0.75810502958739956</v>
      </c>
      <c r="AL1808" s="1">
        <f t="shared" si="223"/>
        <v>1.1136349629677482</v>
      </c>
      <c r="AM1808" s="1">
        <f t="shared" si="223"/>
        <v>0.58191639284902075</v>
      </c>
      <c r="AN1808" s="29">
        <f t="shared" si="223"/>
        <v>0.90694411100380656</v>
      </c>
      <c r="AO1808" s="1">
        <f t="shared" si="220"/>
        <v>26926.96167695507</v>
      </c>
      <c r="AP1808" s="1">
        <f t="shared" si="221"/>
        <v>27860.57512660437</v>
      </c>
      <c r="AQ1808" s="29">
        <f t="shared" si="222"/>
        <v>25577.521479681705</v>
      </c>
    </row>
    <row r="1809" spans="1:43" x14ac:dyDescent="0.2">
      <c r="A1809" s="26"/>
      <c r="E1809" s="25" t="s">
        <v>3531</v>
      </c>
      <c r="F1809" s="26" t="s">
        <v>3532</v>
      </c>
      <c r="G1809" s="1">
        <v>0.49867619416509801</v>
      </c>
      <c r="H1809" s="1">
        <v>0.89126492619869602</v>
      </c>
      <c r="I1809" s="1">
        <f>VLOOKUP(F1809,'[1]SUSMB vs SHAM all proteins sum'!$B$2:$E$3214,2,FALSE)</f>
        <v>0.399667122024224</v>
      </c>
      <c r="J1809" s="29">
        <f>VLOOKUP(F1809,'[1]SUSMB vs SHAM all proteins sum'!$B$2:$E$3214,3,FALSE)</f>
        <v>1.0994189034628301</v>
      </c>
      <c r="K1809" s="25">
        <f>VLOOKUP($E1809,[1]AllProteinsNorm!$A$1:$Q$3226,4,FALSE)</f>
        <v>300949.09750111902</v>
      </c>
      <c r="L1809" s="1">
        <f>VLOOKUP($E1809,[1]AllProteinsNorm!$A$1:$Q$3226,5,FALSE)</f>
        <v>321904.80009120097</v>
      </c>
      <c r="M1809" s="1">
        <f>VLOOKUP($E1809,[1]AllProteinsNorm!$A$1:$Q$3226,10,FALSE)</f>
        <v>311473.99802956003</v>
      </c>
      <c r="N1809" s="1">
        <f>VLOOKUP($E1809,[1]AllProteinsNorm!$A$1:$Q$3226,11,FALSE)</f>
        <v>419281.36661943299</v>
      </c>
      <c r="O1809" s="1">
        <f>VLOOKUP($E1809,[1]AllProteinsNorm!$A$1:$Q$3226,15,FALSE)</f>
        <v>469422.81711658201</v>
      </c>
      <c r="P1809" s="1">
        <f>VLOOKUP($E1809,[1]AllProteinsNorm!$A$1:$Q$3226,6,FALSE)</f>
        <v>281741.84343404399</v>
      </c>
      <c r="Q1809" s="1">
        <f>VLOOKUP($E1809,[1]AllProteinsNorm!$A$1:$Q$3226,8,FALSE)</f>
        <v>352550.52471164498</v>
      </c>
      <c r="R1809" s="1">
        <f>VLOOKUP($E1809,[1]AllProteinsNorm!$A$1:$Q$3226,13,FALSE)</f>
        <v>200170.88201916599</v>
      </c>
      <c r="S1809" s="1">
        <f>VLOOKUP($E1809,[1]AllProteinsNorm!$A$1:$Q$3226,16,FALSE)</f>
        <v>404292.34960104799</v>
      </c>
      <c r="T1809" s="1">
        <f>VLOOKUP($E1809,[1]AllProteinsNorm!$A$1:$Q$3226,17,FALSE)</f>
        <v>415505.704356089</v>
      </c>
      <c r="U1809" s="1">
        <f>VLOOKUP($E1809,[1]AllProteinsNorm!$A$1:$Q$3226,3,FALSE)</f>
        <v>399837.339012246</v>
      </c>
      <c r="V1809" s="1">
        <f>VLOOKUP($E1809,[1]AllProteinsNorm!$A$1:$Q$3226,7,FALSE)</f>
        <v>433163.93254898902</v>
      </c>
      <c r="W1809" s="1">
        <f>VLOOKUP($E1809,[1]AllProteinsNorm!$A$1:$Q$3226,9,FALSE)</f>
        <v>397153.81187185098</v>
      </c>
      <c r="X1809" s="1">
        <f>VLOOKUP($E1809,[1]AllProteinsNorm!$A$1:$Q$3226,12,FALSE)</f>
        <v>437748.39647458598</v>
      </c>
      <c r="Y1809" s="29">
        <f>VLOOKUP($E1809,[1]AllProteinsNorm!$A$1:$Q$3226,14,FALSE)</f>
        <v>316817.46706508403</v>
      </c>
      <c r="Z1809" s="25">
        <f t="shared" si="223"/>
        <v>0.82540812339165948</v>
      </c>
      <c r="AA1809" s="1">
        <f t="shared" si="223"/>
        <v>0.88288298307011048</v>
      </c>
      <c r="AB1809" s="1">
        <f t="shared" si="223"/>
        <v>0.854274594386915</v>
      </c>
      <c r="AC1809" s="1">
        <f t="shared" si="223"/>
        <v>1.1499560851587194</v>
      </c>
      <c r="AD1809" s="1">
        <f t="shared" si="223"/>
        <v>1.2874782139925953</v>
      </c>
      <c r="AE1809" s="1">
        <f t="shared" si="223"/>
        <v>0.77272870462399801</v>
      </c>
      <c r="AF1809" s="1">
        <f t="shared" si="223"/>
        <v>0.96693450626447464</v>
      </c>
      <c r="AG1809" s="1">
        <f t="shared" si="223"/>
        <v>0.5490053748523992</v>
      </c>
      <c r="AH1809" s="1">
        <f t="shared" si="223"/>
        <v>1.1088459555342742</v>
      </c>
      <c r="AI1809" s="1">
        <f t="shared" si="223"/>
        <v>1.1396006385758106</v>
      </c>
      <c r="AJ1809" s="1">
        <f t="shared" si="223"/>
        <v>1.096627271509879</v>
      </c>
      <c r="AK1809" s="1">
        <f t="shared" si="223"/>
        <v>1.1880315696407195</v>
      </c>
      <c r="AL1809" s="1">
        <f t="shared" si="223"/>
        <v>1.0892672059060413</v>
      </c>
      <c r="AM1809" s="1">
        <f t="shared" si="223"/>
        <v>1.2006053031956763</v>
      </c>
      <c r="AN1809" s="29">
        <f t="shared" si="223"/>
        <v>0.86893003873160823</v>
      </c>
      <c r="AO1809" s="1">
        <f t="shared" si="220"/>
        <v>67341.76149663105</v>
      </c>
      <c r="AP1809" s="1">
        <f t="shared" si="221"/>
        <v>80647.284715243222</v>
      </c>
      <c r="AQ1809" s="29">
        <f t="shared" si="222"/>
        <v>43371.785753323187</v>
      </c>
    </row>
    <row r="1810" spans="1:43" x14ac:dyDescent="0.2">
      <c r="A1810" s="26"/>
      <c r="E1810" s="25" t="s">
        <v>3533</v>
      </c>
      <c r="F1810" s="26" t="s">
        <v>3534</v>
      </c>
      <c r="G1810" s="1">
        <v>0.36699750938900599</v>
      </c>
      <c r="H1810" s="1">
        <v>1.32137200510467</v>
      </c>
      <c r="I1810" s="1">
        <f>VLOOKUP(F1810,'[1]SUSMB vs SHAM all proteins sum'!$B$2:$E$3214,2,FALSE)</f>
        <v>0.39340262704880002</v>
      </c>
      <c r="J1810" s="29">
        <f>VLOOKUP(F1810,'[1]SUSMB vs SHAM all proteins sum'!$B$2:$E$3214,3,FALSE)</f>
        <v>1.3530742291593201</v>
      </c>
      <c r="K1810" s="25">
        <f>VLOOKUP($E1810,[1]AllProteinsNorm!$A$1:$Q$3226,4,FALSE)</f>
        <v>62379.155423932403</v>
      </c>
      <c r="L1810" s="1">
        <f>VLOOKUP($E1810,[1]AllProteinsNorm!$A$1:$Q$3226,5,FALSE)</f>
        <v>163423.11593622499</v>
      </c>
      <c r="M1810" s="1">
        <f>VLOOKUP($E1810,[1]AllProteinsNorm!$A$1:$Q$3226,10,FALSE)</f>
        <v>97370.212846645096</v>
      </c>
      <c r="N1810" s="1">
        <f>VLOOKUP($E1810,[1]AllProteinsNorm!$A$1:$Q$3226,11,FALSE)</f>
        <v>236246.999079025</v>
      </c>
      <c r="O1810" s="1">
        <f>VLOOKUP($E1810,[1]AllProteinsNorm!$A$1:$Q$3226,15,FALSE)</f>
        <v>81281.096161461901</v>
      </c>
      <c r="P1810" s="1">
        <f>VLOOKUP($E1810,[1]AllProteinsNorm!$A$1:$Q$3226,6,FALSE)</f>
        <v>203067.34814097299</v>
      </c>
      <c r="Q1810" s="1">
        <f>VLOOKUP($E1810,[1]AllProteinsNorm!$A$1:$Q$3226,8,FALSE)</f>
        <v>214857.86889536801</v>
      </c>
      <c r="R1810" s="1">
        <f>VLOOKUP($E1810,[1]AllProteinsNorm!$A$1:$Q$3226,13,FALSE)</f>
        <v>91377.489516012298</v>
      </c>
      <c r="S1810" s="1">
        <f>VLOOKUP($E1810,[1]AllProteinsNorm!$A$1:$Q$3226,16,FALSE)</f>
        <v>117258.941264547</v>
      </c>
      <c r="T1810" s="1">
        <f>VLOOKUP($E1810,[1]AllProteinsNorm!$A$1:$Q$3226,17,FALSE)</f>
        <v>164241.878875764</v>
      </c>
      <c r="U1810" s="1">
        <f>VLOOKUP($E1810,[1]AllProteinsNorm!$A$1:$Q$3226,3,FALSE)</f>
        <v>239619.05705681699</v>
      </c>
      <c r="V1810" s="1">
        <f>VLOOKUP($E1810,[1]AllProteinsNorm!$A$1:$Q$3226,7,FALSE)</f>
        <v>230287.236983376</v>
      </c>
      <c r="W1810" s="1">
        <f>VLOOKUP($E1810,[1]AllProteinsNorm!$A$1:$Q$3226,9,FALSE)</f>
        <v>204667.95827922699</v>
      </c>
      <c r="X1810" s="1">
        <f>VLOOKUP($E1810,[1]AllProteinsNorm!$A$1:$Q$3226,12,FALSE)</f>
        <v>82689.795261028194</v>
      </c>
      <c r="Y1810" s="29">
        <f>VLOOKUP($E1810,[1]AllProteinsNorm!$A$1:$Q$3226,14,FALSE)</f>
        <v>92565.694475409997</v>
      </c>
      <c r="Z1810" s="25">
        <f t="shared" si="223"/>
        <v>0.4868042688344747</v>
      </c>
      <c r="AA1810" s="1">
        <f t="shared" si="223"/>
        <v>1.2753470277583059</v>
      </c>
      <c r="AB1810" s="1">
        <f t="shared" si="223"/>
        <v>0.75987298880424814</v>
      </c>
      <c r="AC1810" s="1">
        <f t="shared" si="223"/>
        <v>1.8436615063063251</v>
      </c>
      <c r="AD1810" s="1">
        <f t="shared" si="223"/>
        <v>0.63431420829664553</v>
      </c>
      <c r="AE1810" s="1">
        <f t="shared" si="223"/>
        <v>1.5847289252973069</v>
      </c>
      <c r="AF1810" s="1">
        <f t="shared" si="223"/>
        <v>1.6767416464701699</v>
      </c>
      <c r="AG1810" s="1">
        <f t="shared" si="223"/>
        <v>0.71310603148541352</v>
      </c>
      <c r="AH1810" s="1">
        <f t="shared" si="223"/>
        <v>0.91508377724351586</v>
      </c>
      <c r="AI1810" s="1">
        <f t="shared" si="223"/>
        <v>1.2817366188231785</v>
      </c>
      <c r="AJ1810" s="1">
        <f t="shared" si="223"/>
        <v>1.8699769029671252</v>
      </c>
      <c r="AK1810" s="1">
        <f t="shared" si="223"/>
        <v>1.7971517770597065</v>
      </c>
      <c r="AL1810" s="1">
        <f t="shared" si="223"/>
        <v>1.5972200185598946</v>
      </c>
      <c r="AM1810" s="1">
        <f t="shared" si="223"/>
        <v>0.64530763599716001</v>
      </c>
      <c r="AN1810" s="29">
        <f t="shared" si="223"/>
        <v>0.72237873231879435</v>
      </c>
      <c r="AO1810" s="1">
        <f t="shared" si="220"/>
        <v>63873.385489958302</v>
      </c>
      <c r="AP1810" s="1">
        <f t="shared" si="221"/>
        <v>47751.66555153393</v>
      </c>
      <c r="AQ1810" s="29">
        <f t="shared" si="222"/>
        <v>68267.663071037474</v>
      </c>
    </row>
    <row r="1811" spans="1:43" x14ac:dyDescent="0.2">
      <c r="A1811" s="26"/>
      <c r="E1811" s="25" t="s">
        <v>3535</v>
      </c>
      <c r="F1811" s="26" t="s">
        <v>3536</v>
      </c>
      <c r="G1811" s="1">
        <v>0.27869531615134702</v>
      </c>
      <c r="H1811" s="1">
        <v>1.28784955146038</v>
      </c>
      <c r="I1811" s="1">
        <f>VLOOKUP(F1811,'[1]SUSMB vs SHAM all proteins sum'!$B$2:$E$3214,2,FALSE)</f>
        <v>5.4106215506819398E-2</v>
      </c>
      <c r="J1811" s="29">
        <f>VLOOKUP(F1811,'[1]SUSMB vs SHAM all proteins sum'!$B$2:$E$3214,3,FALSE)</f>
        <v>0.31152862834460499</v>
      </c>
      <c r="K1811" s="25">
        <f>VLOOKUP($E1811,[1]AllProteinsNorm!$A$1:$Q$3226,4,FALSE)</f>
        <v>404554.51572581002</v>
      </c>
      <c r="L1811" s="1">
        <f>VLOOKUP($E1811,[1]AllProteinsNorm!$A$1:$Q$3226,5,FALSE)</f>
        <v>232453.587594246</v>
      </c>
      <c r="M1811" s="1">
        <f>VLOOKUP($E1811,[1]AllProteinsNorm!$A$1:$Q$3226,10,FALSE)</f>
        <v>390392.01041192201</v>
      </c>
      <c r="N1811" s="1">
        <f>VLOOKUP($E1811,[1]AllProteinsNorm!$A$1:$Q$3226,11,FALSE)</f>
        <v>284697.54663308797</v>
      </c>
      <c r="O1811" s="1">
        <f>VLOOKUP($E1811,[1]AllProteinsNorm!$A$1:$Q$3226,15,FALSE)</f>
        <v>709649.14072653104</v>
      </c>
      <c r="P1811" s="1">
        <f>VLOOKUP($E1811,[1]AllProteinsNorm!$A$1:$Q$3226,6,FALSE)</f>
        <v>333503.31511445699</v>
      </c>
      <c r="Q1811" s="1">
        <f>VLOOKUP($E1811,[1]AllProteinsNorm!$A$1:$Q$3226,8,FALSE)</f>
        <v>451658.08139274799</v>
      </c>
      <c r="R1811" s="1">
        <f>VLOOKUP($E1811,[1]AllProteinsNorm!$A$1:$Q$3226,13,FALSE)</f>
        <v>519346.49849456002</v>
      </c>
      <c r="S1811" s="1">
        <f>VLOOKUP($E1811,[1]AllProteinsNorm!$A$1:$Q$3226,16,FALSE)</f>
        <v>530599.78369856195</v>
      </c>
      <c r="T1811" s="1">
        <f>VLOOKUP($E1811,[1]AllProteinsNorm!$A$1:$Q$3226,17,FALSE)</f>
        <v>633042.79691820103</v>
      </c>
      <c r="U1811" s="1">
        <f>VLOOKUP($E1811,[1]AllProteinsNorm!$A$1:$Q$3226,3,FALSE)</f>
        <v>65548.698524900901</v>
      </c>
      <c r="V1811" s="1">
        <f>VLOOKUP($E1811,[1]AllProteinsNorm!$A$1:$Q$3226,7,FALSE)</f>
        <v>234604.31288778601</v>
      </c>
      <c r="W1811" s="1">
        <f>VLOOKUP($E1811,[1]AllProteinsNorm!$A$1:$Q$3226,9,FALSE)</f>
        <v>57889.941315164702</v>
      </c>
      <c r="X1811" s="1">
        <f>VLOOKUP($E1811,[1]AllProteinsNorm!$A$1:$Q$3226,12,FALSE)</f>
        <v>44610.551585555702</v>
      </c>
      <c r="Y1811" s="29">
        <f>VLOOKUP($E1811,[1]AllProteinsNorm!$A$1:$Q$3226,14,FALSE)</f>
        <v>548012.77243500098</v>
      </c>
      <c r="Z1811" s="25">
        <f t="shared" si="223"/>
        <v>1.0005073719107156</v>
      </c>
      <c r="AA1811" s="1">
        <f t="shared" si="223"/>
        <v>0.5748830354739225</v>
      </c>
      <c r="AB1811" s="1">
        <f t="shared" si="223"/>
        <v>0.96548195402396231</v>
      </c>
      <c r="AC1811" s="1">
        <f t="shared" si="223"/>
        <v>0.7040880353548028</v>
      </c>
      <c r="AD1811" s="1">
        <f t="shared" si="223"/>
        <v>1.7550396032365967</v>
      </c>
      <c r="AE1811" s="1">
        <f t="shared" si="223"/>
        <v>0.82479001558055964</v>
      </c>
      <c r="AF1811" s="1">
        <f t="shared" si="223"/>
        <v>1.1169996192126663</v>
      </c>
      <c r="AG1811" s="1">
        <f t="shared" si="223"/>
        <v>1.2844004457287888</v>
      </c>
      <c r="AH1811" s="1">
        <f t="shared" si="223"/>
        <v>1.3122310454802659</v>
      </c>
      <c r="AI1811" s="1">
        <f t="shared" si="223"/>
        <v>1.5655837728453526</v>
      </c>
      <c r="AJ1811" s="1">
        <f t="shared" si="223"/>
        <v>0.16210906946782194</v>
      </c>
      <c r="AK1811" s="1">
        <f t="shared" si="223"/>
        <v>0.58020201333103794</v>
      </c>
      <c r="AL1811" s="1">
        <f t="shared" si="223"/>
        <v>0.14316812887723707</v>
      </c>
      <c r="AM1811" s="1">
        <f t="shared" si="223"/>
        <v>0.11032675199849266</v>
      </c>
      <c r="AN1811" s="29">
        <f t="shared" si="223"/>
        <v>1.355295262836854</v>
      </c>
      <c r="AO1811" s="1">
        <f t="shared" si="220"/>
        <v>165690.98878395578</v>
      </c>
      <c r="AP1811" s="1">
        <f t="shared" si="221"/>
        <v>98859.727199762216</v>
      </c>
      <c r="AQ1811" s="29">
        <f t="shared" si="222"/>
        <v>191959.31179531734</v>
      </c>
    </row>
    <row r="1812" spans="1:43" x14ac:dyDescent="0.2">
      <c r="A1812" s="26"/>
      <c r="E1812" s="25" t="s">
        <v>3537</v>
      </c>
      <c r="F1812" s="26" t="s">
        <v>3538</v>
      </c>
      <c r="G1812" s="1">
        <v>0.13071373893646501</v>
      </c>
      <c r="H1812" s="43">
        <v>0.56652619242537905</v>
      </c>
      <c r="I1812" s="1">
        <f>VLOOKUP(F1812,'[1]SUSMB vs SHAM all proteins sum'!$B$2:$E$3214,2,FALSE)</f>
        <v>0.36450575988752498</v>
      </c>
      <c r="J1812" s="29">
        <f>VLOOKUP(F1812,'[1]SUSMB vs SHAM all proteins sum'!$B$2:$E$3214,3,FALSE)</f>
        <v>0.697768624978096</v>
      </c>
      <c r="K1812" s="25">
        <f>VLOOKUP($E1812,[1]AllProteinsNorm!$A$1:$Q$3226,4,FALSE)</f>
        <v>54028.446391977901</v>
      </c>
      <c r="L1812" s="1">
        <f>VLOOKUP($E1812,[1]AllProteinsNorm!$A$1:$Q$3226,5,FALSE)</f>
        <v>36311.477374067799</v>
      </c>
      <c r="M1812" s="1">
        <f>VLOOKUP($E1812,[1]AllProteinsNorm!$A$1:$Q$3226,10,FALSE)</f>
        <v>43094.1126696059</v>
      </c>
      <c r="N1812" s="1">
        <f>VLOOKUP($E1812,[1]AllProteinsNorm!$A$1:$Q$3226,11,FALSE)</f>
        <v>73055.905849883799</v>
      </c>
      <c r="O1812" s="1">
        <f>VLOOKUP($E1812,[1]AllProteinsNorm!$A$1:$Q$3226,15,FALSE)</f>
        <v>88729.229582619693</v>
      </c>
      <c r="P1812" s="1">
        <f>VLOOKUP($E1812,[1]AllProteinsNorm!$A$1:$Q$3226,6,FALSE)</f>
        <v>55293.322162045697</v>
      </c>
      <c r="Q1812" s="1">
        <f>VLOOKUP($E1812,[1]AllProteinsNorm!$A$1:$Q$3226,8,FALSE)</f>
        <v>59478.870706198497</v>
      </c>
      <c r="R1812" s="1">
        <f>VLOOKUP($E1812,[1]AllProteinsNorm!$A$1:$Q$3226,13,FALSE)</f>
        <v>33518.024661050396</v>
      </c>
      <c r="S1812" s="1">
        <f>VLOOKUP($E1812,[1]AllProteinsNorm!$A$1:$Q$3226,16,FALSE)</f>
        <v>11899.441543245101</v>
      </c>
      <c r="T1812" s="1">
        <f>VLOOKUP($E1812,[1]AllProteinsNorm!$A$1:$Q$3226,17,FALSE)</f>
        <v>24381.810718083201</v>
      </c>
      <c r="U1812" s="1">
        <f>VLOOKUP($E1812,[1]AllProteinsNorm!$A$1:$Q$3226,3,FALSE)</f>
        <v>57797.526175316299</v>
      </c>
      <c r="V1812" s="1">
        <f>VLOOKUP($E1812,[1]AllProteinsNorm!$A$1:$Q$3226,7,FALSE)</f>
        <v>57351.6850561268</v>
      </c>
      <c r="W1812" s="1">
        <f>VLOOKUP($E1812,[1]AllProteinsNorm!$A$1:$Q$3226,9,FALSE)</f>
        <v>10381.397808403901</v>
      </c>
      <c r="X1812" s="1">
        <f>VLOOKUP($E1812,[1]AllProteinsNorm!$A$1:$Q$3226,12,FALSE)</f>
        <v>60683.634763424299</v>
      </c>
      <c r="Y1812" s="29">
        <f>VLOOKUP($E1812,[1]AllProteinsNorm!$A$1:$Q$3226,14,FALSE)</f>
        <v>43409.093642250999</v>
      </c>
      <c r="Z1812" s="25">
        <f t="shared" si="223"/>
        <v>0.91505653325433445</v>
      </c>
      <c r="AA1812" s="1">
        <f t="shared" si="223"/>
        <v>0.61499185747808605</v>
      </c>
      <c r="AB1812" s="1">
        <f t="shared" si="223"/>
        <v>0.72986643104689253</v>
      </c>
      <c r="AC1812" s="1">
        <f t="shared" si="223"/>
        <v>1.2373164213486545</v>
      </c>
      <c r="AD1812" s="1">
        <f t="shared" si="223"/>
        <v>1.5027687568720332</v>
      </c>
      <c r="AE1812" s="1">
        <f t="shared" si="223"/>
        <v>0.93647918954836218</v>
      </c>
      <c r="AF1812" s="1">
        <f t="shared" si="223"/>
        <v>1.007368023049021</v>
      </c>
      <c r="AG1812" s="1">
        <f t="shared" si="223"/>
        <v>0.56768035166800668</v>
      </c>
      <c r="AH1812" s="1">
        <f t="shared" si="223"/>
        <v>0.20153571781847884</v>
      </c>
      <c r="AI1812" s="1">
        <f t="shared" si="223"/>
        <v>0.41294422993930968</v>
      </c>
      <c r="AJ1812" s="1">
        <f t="shared" si="223"/>
        <v>0.97889181467402608</v>
      </c>
      <c r="AK1812" s="1">
        <f t="shared" si="223"/>
        <v>0.97134079560625675</v>
      </c>
      <c r="AL1812" s="1">
        <f t="shared" si="223"/>
        <v>0.17582526471282556</v>
      </c>
      <c r="AM1812" s="1">
        <f t="shared" si="223"/>
        <v>1.0277725931452315</v>
      </c>
      <c r="AN1812" s="29">
        <f t="shared" si="223"/>
        <v>0.73520112815771854</v>
      </c>
      <c r="AO1812" s="1">
        <f t="shared" si="220"/>
        <v>19359.073477661146</v>
      </c>
      <c r="AP1812" s="1">
        <f t="shared" si="221"/>
        <v>18117.888531385837</v>
      </c>
      <c r="AQ1812" s="29">
        <f t="shared" si="222"/>
        <v>18756.442894313503</v>
      </c>
    </row>
    <row r="1813" spans="1:43" x14ac:dyDescent="0.2">
      <c r="A1813" s="26"/>
      <c r="E1813" s="25" t="s">
        <v>3539</v>
      </c>
      <c r="F1813" s="26" t="s">
        <v>3540</v>
      </c>
      <c r="G1813" s="1">
        <v>0.73050259019015695</v>
      </c>
      <c r="H1813" s="1">
        <v>1.0426681251644101</v>
      </c>
      <c r="I1813" s="1">
        <f>VLOOKUP(F1813,'[1]SUSMB vs SHAM all proteins sum'!$B$2:$E$3214,2,FALSE)</f>
        <v>0.75876017819568697</v>
      </c>
      <c r="J1813" s="29">
        <f>VLOOKUP(F1813,'[1]SUSMB vs SHAM all proteins sum'!$B$2:$E$3214,3,FALSE)</f>
        <v>1.0427149425620299</v>
      </c>
      <c r="K1813" s="25">
        <f>VLOOKUP($E1813,[1]AllProteinsNorm!$A$1:$Q$3226,4,FALSE)</f>
        <v>47093.300201608501</v>
      </c>
      <c r="L1813" s="1">
        <f>VLOOKUP($E1813,[1]AllProteinsNorm!$A$1:$Q$3226,5,FALSE)</f>
        <v>33881.795396767397</v>
      </c>
      <c r="M1813" s="1">
        <f>VLOOKUP($E1813,[1]AllProteinsNorm!$A$1:$Q$3226,10,FALSE)</f>
        <v>39737.1318353838</v>
      </c>
      <c r="N1813" s="1">
        <f>VLOOKUP($E1813,[1]AllProteinsNorm!$A$1:$Q$3226,11,FALSE)</f>
        <v>33285.869610983696</v>
      </c>
      <c r="O1813" s="1">
        <f>VLOOKUP($E1813,[1]AllProteinsNorm!$A$1:$Q$3226,15,FALSE)</f>
        <v>46955.750607235903</v>
      </c>
      <c r="P1813" s="1">
        <f>VLOOKUP($E1813,[1]AllProteinsNorm!$A$1:$Q$3226,6,FALSE)</f>
        <v>35817.3675618384</v>
      </c>
      <c r="Q1813" s="1">
        <f>VLOOKUP($E1813,[1]AllProteinsNorm!$A$1:$Q$3226,8,FALSE)</f>
        <v>44390.4269379857</v>
      </c>
      <c r="R1813" s="1">
        <f>VLOOKUP($E1813,[1]AllProteinsNorm!$A$1:$Q$3226,13,FALSE)</f>
        <v>52466.815163035601</v>
      </c>
      <c r="S1813" s="1">
        <f>VLOOKUP($E1813,[1]AllProteinsNorm!$A$1:$Q$3226,16,FALSE)</f>
        <v>31886.501528672401</v>
      </c>
      <c r="T1813" s="1">
        <f>VLOOKUP($E1813,[1]AllProteinsNorm!$A$1:$Q$3226,17,FALSE)</f>
        <v>45912.049357106902</v>
      </c>
      <c r="U1813" s="1">
        <f>VLOOKUP($E1813,[1]AllProteinsNorm!$A$1:$Q$3226,3,FALSE)</f>
        <v>30878.760072323599</v>
      </c>
      <c r="V1813" s="1">
        <f>VLOOKUP($E1813,[1]AllProteinsNorm!$A$1:$Q$3226,7,FALSE)</f>
        <v>48914.796439719597</v>
      </c>
      <c r="W1813" s="1">
        <f>VLOOKUP($E1813,[1]AllProteinsNorm!$A$1:$Q$3226,9,FALSE)</f>
        <v>41996.690640596498</v>
      </c>
      <c r="X1813" s="1">
        <f>VLOOKUP($E1813,[1]AllProteinsNorm!$A$1:$Q$3226,12,FALSE)</f>
        <v>55606.780459478003</v>
      </c>
      <c r="Y1813" s="29">
        <f>VLOOKUP($E1813,[1]AllProteinsNorm!$A$1:$Q$3226,14,FALSE)</f>
        <v>34630.265098272597</v>
      </c>
      <c r="Z1813" s="25">
        <f t="shared" si="223"/>
        <v>1.1717441778762741</v>
      </c>
      <c r="AA1813" s="1">
        <f t="shared" si="223"/>
        <v>0.84302430116803184</v>
      </c>
      <c r="AB1813" s="1">
        <f t="shared" si="223"/>
        <v>0.98871288854847683</v>
      </c>
      <c r="AC1813" s="1">
        <f t="shared" si="223"/>
        <v>0.82819687206561043</v>
      </c>
      <c r="AD1813" s="1">
        <f t="shared" si="223"/>
        <v>1.1683217603416067</v>
      </c>
      <c r="AE1813" s="1">
        <f t="shared" si="223"/>
        <v>0.89118392059525253</v>
      </c>
      <c r="AF1813" s="1">
        <f t="shared" si="223"/>
        <v>1.1044930827814501</v>
      </c>
      <c r="AG1813" s="1">
        <f t="shared" si="223"/>
        <v>1.3054444036796931</v>
      </c>
      <c r="AH1813" s="1">
        <f t="shared" si="223"/>
        <v>0.79337872604198267</v>
      </c>
      <c r="AI1813" s="1">
        <f t="shared" si="223"/>
        <v>1.1423530799126425</v>
      </c>
      <c r="AJ1813" s="1">
        <f t="shared" si="223"/>
        <v>0.76830477328806346</v>
      </c>
      <c r="AK1813" s="1">
        <f t="shared" si="223"/>
        <v>1.2170654359510544</v>
      </c>
      <c r="AL1813" s="1">
        <f t="shared" si="223"/>
        <v>1.0449337280998026</v>
      </c>
      <c r="AM1813" s="1">
        <f t="shared" si="223"/>
        <v>1.3835709320624769</v>
      </c>
      <c r="AN1813" s="29">
        <f t="shared" si="223"/>
        <v>0.86164722653747872</v>
      </c>
      <c r="AO1813" s="1">
        <f t="shared" si="220"/>
        <v>6018.2469758437292</v>
      </c>
      <c r="AP1813" s="1">
        <f t="shared" si="221"/>
        <v>7362.5472465639878</v>
      </c>
      <c r="AQ1813" s="29">
        <f t="shared" si="222"/>
        <v>9056.8414155378905</v>
      </c>
    </row>
    <row r="1814" spans="1:43" x14ac:dyDescent="0.2">
      <c r="A1814" s="26"/>
      <c r="E1814" s="25" t="s">
        <v>3541</v>
      </c>
      <c r="F1814" s="26" t="s">
        <v>3542</v>
      </c>
      <c r="G1814" s="43">
        <v>4.3631649312427398E-2</v>
      </c>
      <c r="H1814" s="1">
        <v>0.855324268201753</v>
      </c>
      <c r="I1814" s="1">
        <f>VLOOKUP(F1814,'[1]SUSMB vs SHAM all proteins sum'!$B$2:$E$3214,2,FALSE)</f>
        <v>0.235205144780568</v>
      </c>
      <c r="J1814" s="29">
        <f>VLOOKUP(F1814,'[1]SUSMB vs SHAM all proteins sum'!$B$2:$E$3214,3,FALSE)</f>
        <v>0.90423870300584697</v>
      </c>
      <c r="K1814" s="25">
        <f>VLOOKUP($E1814,[1]AllProteinsNorm!$A$1:$Q$3226,4,FALSE)</f>
        <v>1379207.6111124801</v>
      </c>
      <c r="L1814" s="1">
        <f>VLOOKUP($E1814,[1]AllProteinsNorm!$A$1:$Q$3226,5,FALSE)</f>
        <v>1434608.18462801</v>
      </c>
      <c r="M1814" s="1">
        <f>VLOOKUP($E1814,[1]AllProteinsNorm!$A$1:$Q$3226,10,FALSE)</f>
        <v>1254578.59220593</v>
      </c>
      <c r="N1814" s="1">
        <f>VLOOKUP($E1814,[1]AllProteinsNorm!$A$1:$Q$3226,11,FALSE)</f>
        <v>1443178.6266719699</v>
      </c>
      <c r="O1814" s="1">
        <f>VLOOKUP($E1814,[1]AllProteinsNorm!$A$1:$Q$3226,15,FALSE)</f>
        <v>1642506.2580897601</v>
      </c>
      <c r="P1814" s="1">
        <f>VLOOKUP($E1814,[1]AllProteinsNorm!$A$1:$Q$3226,6,FALSE)</f>
        <v>1260722.12941131</v>
      </c>
      <c r="Q1814" s="1">
        <f>VLOOKUP($E1814,[1]AllProteinsNorm!$A$1:$Q$3226,8,FALSE)</f>
        <v>1127074.39760018</v>
      </c>
      <c r="R1814" s="1">
        <f>VLOOKUP($E1814,[1]AllProteinsNorm!$A$1:$Q$3226,13,FALSE)</f>
        <v>1363761.7973954501</v>
      </c>
      <c r="S1814" s="1">
        <f>VLOOKUP($E1814,[1]AllProteinsNorm!$A$1:$Q$3226,16,FALSE)</f>
        <v>1319945.79395311</v>
      </c>
      <c r="T1814" s="1">
        <f>VLOOKUP($E1814,[1]AllProteinsNorm!$A$1:$Q$3226,17,FALSE)</f>
        <v>1053113.8831204099</v>
      </c>
      <c r="U1814" s="1">
        <f>VLOOKUP($E1814,[1]AllProteinsNorm!$A$1:$Q$3226,3,FALSE)</f>
        <v>997272.29266255</v>
      </c>
      <c r="V1814" s="1">
        <f>VLOOKUP($E1814,[1]AllProteinsNorm!$A$1:$Q$3226,7,FALSE)</f>
        <v>1388735.74958512</v>
      </c>
      <c r="W1814" s="1">
        <f>VLOOKUP($E1814,[1]AllProteinsNorm!$A$1:$Q$3226,9,FALSE)</f>
        <v>1404281.6529150701</v>
      </c>
      <c r="X1814" s="1">
        <f>VLOOKUP($E1814,[1]AllProteinsNorm!$A$1:$Q$3226,12,FALSE)</f>
        <v>1395577.1480928799</v>
      </c>
      <c r="Y1814" s="29">
        <f>VLOOKUP($E1814,[1]AllProteinsNorm!$A$1:$Q$3226,14,FALSE)</f>
        <v>1310575.2486404299</v>
      </c>
      <c r="Z1814" s="25">
        <f t="shared" si="223"/>
        <v>0.96393089770054097</v>
      </c>
      <c r="AA1814" s="1">
        <f t="shared" si="223"/>
        <v>1.0026504669167193</v>
      </c>
      <c r="AB1814" s="1">
        <f t="shared" si="223"/>
        <v>0.87682743256143292</v>
      </c>
      <c r="AC1814" s="1">
        <f t="shared" si="223"/>
        <v>1.0086403656285319</v>
      </c>
      <c r="AD1814" s="1">
        <f t="shared" si="223"/>
        <v>1.1479508371927751</v>
      </c>
      <c r="AE1814" s="1">
        <f t="shared" si="223"/>
        <v>0.88112116273354368</v>
      </c>
      <c r="AF1814" s="1">
        <f t="shared" si="223"/>
        <v>0.78771450150113465</v>
      </c>
      <c r="AG1814" s="1">
        <f t="shared" si="223"/>
        <v>0.95313578827538148</v>
      </c>
      <c r="AH1814" s="1">
        <f t="shared" si="223"/>
        <v>0.92251269774751143</v>
      </c>
      <c r="AI1814" s="1">
        <f t="shared" si="223"/>
        <v>0.73602335323421542</v>
      </c>
      <c r="AJ1814" s="1">
        <f t="shared" si="223"/>
        <v>0.69699555641423316</v>
      </c>
      <c r="AK1814" s="1">
        <f t="shared" si="223"/>
        <v>0.9705901323200038</v>
      </c>
      <c r="AL1814" s="1">
        <f t="shared" si="223"/>
        <v>0.98145519457144936</v>
      </c>
      <c r="AM1814" s="1">
        <f t="shared" si="223"/>
        <v>0.97537159912165006</v>
      </c>
      <c r="AN1814" s="29">
        <f t="shared" si="223"/>
        <v>0.91596360529586118</v>
      </c>
      <c r="AO1814" s="1">
        <f t="shared" si="220"/>
        <v>125461.57203066257</v>
      </c>
      <c r="AP1814" s="1">
        <f t="shared" si="221"/>
        <v>117200.54806375154</v>
      </c>
      <c r="AQ1814" s="29">
        <f t="shared" si="222"/>
        <v>154684.87744979004</v>
      </c>
    </row>
    <row r="1815" spans="1:43" x14ac:dyDescent="0.2">
      <c r="A1815" s="26"/>
      <c r="E1815" s="25" t="s">
        <v>3543</v>
      </c>
      <c r="F1815" s="26" t="s">
        <v>3544</v>
      </c>
      <c r="G1815" s="1">
        <v>0.25281130399048002</v>
      </c>
      <c r="H1815" s="1">
        <v>1.46836401352858</v>
      </c>
      <c r="I1815" s="1">
        <f>VLOOKUP(F1815,'[1]SUSMB vs SHAM all proteins sum'!$B$2:$E$3214,2,FALSE)</f>
        <v>0.95956947885845101</v>
      </c>
      <c r="J1815" s="29">
        <f>VLOOKUP(F1815,'[1]SUSMB vs SHAM all proteins sum'!$B$2:$E$3214,3,FALSE)</f>
        <v>0.96411840014166506</v>
      </c>
      <c r="K1815" s="25">
        <f>VLOOKUP($E1815,[1]AllProteinsNorm!$A$1:$Q$3226,4,FALSE)</f>
        <v>59922.865279026497</v>
      </c>
      <c r="L1815" s="1">
        <f>VLOOKUP($E1815,[1]AllProteinsNorm!$A$1:$Q$3226,5,FALSE)</f>
        <v>63357.796502350699</v>
      </c>
      <c r="M1815" s="1">
        <f>VLOOKUP($E1815,[1]AllProteinsNorm!$A$1:$Q$3226,10,FALSE)</f>
        <v>64164.735441836099</v>
      </c>
      <c r="N1815" s="1">
        <f>VLOOKUP($E1815,[1]AllProteinsNorm!$A$1:$Q$3226,11,FALSE)</f>
        <v>128467.018642054</v>
      </c>
      <c r="O1815" s="1">
        <f>VLOOKUP($E1815,[1]AllProteinsNorm!$A$1:$Q$3226,15,FALSE)</f>
        <v>72250.791882140998</v>
      </c>
      <c r="P1815" s="1">
        <f>VLOOKUP($E1815,[1]AllProteinsNorm!$A$1:$Q$3226,6,FALSE)</f>
        <v>60935.082368283998</v>
      </c>
      <c r="Q1815" s="1">
        <f>VLOOKUP($E1815,[1]AllProteinsNorm!$A$1:$Q$3226,8,FALSE)</f>
        <v>83774.682633578195</v>
      </c>
      <c r="R1815" s="1">
        <f>VLOOKUP($E1815,[1]AllProteinsNorm!$A$1:$Q$3226,13,FALSE)</f>
        <v>163186.72864578999</v>
      </c>
      <c r="S1815" s="1">
        <f>VLOOKUP($E1815,[1]AllProteinsNorm!$A$1:$Q$3226,16,FALSE)</f>
        <v>70101.353042500195</v>
      </c>
      <c r="T1815" s="1">
        <f>VLOOKUP($E1815,[1]AllProteinsNorm!$A$1:$Q$3226,17,FALSE)</f>
        <v>264302.050247807</v>
      </c>
      <c r="U1815" s="1">
        <f>VLOOKUP($E1815,[1]AllProteinsNorm!$A$1:$Q$3226,3,FALSE)</f>
        <v>347380.93156982597</v>
      </c>
      <c r="V1815" s="1">
        <f>VLOOKUP($E1815,[1]AllProteinsNorm!$A$1:$Q$3226,7,FALSE)</f>
        <v>65317.296457108598</v>
      </c>
      <c r="W1815" s="1">
        <f>VLOOKUP($E1815,[1]AllProteinsNorm!$A$1:$Q$3226,9,FALSE)</f>
        <v>180403.80943109101</v>
      </c>
      <c r="X1815" s="1">
        <f>VLOOKUP($E1815,[1]AllProteinsNorm!$A$1:$Q$3226,12,FALSE)</f>
        <v>6169.3319365347197</v>
      </c>
      <c r="Y1815" s="29">
        <f>VLOOKUP($E1815,[1]AllProteinsNorm!$A$1:$Q$3226,14,FALSE)</f>
        <v>74585.969688883997</v>
      </c>
      <c r="Z1815" s="25">
        <f t="shared" si="223"/>
        <v>0.77187719086993489</v>
      </c>
      <c r="AA1815" s="1">
        <f t="shared" si="223"/>
        <v>0.81612315693222381</v>
      </c>
      <c r="AB1815" s="1">
        <f t="shared" si="223"/>
        <v>0.82651748235229949</v>
      </c>
      <c r="AC1815" s="1">
        <f t="shared" si="223"/>
        <v>1.654806742086335</v>
      </c>
      <c r="AD1815" s="1">
        <f t="shared" si="223"/>
        <v>0.93067542775920653</v>
      </c>
      <c r="AE1815" s="1">
        <f t="shared" si="223"/>
        <v>0.78491574100882633</v>
      </c>
      <c r="AF1815" s="1">
        <f t="shared" si="223"/>
        <v>1.0791167344239048</v>
      </c>
      <c r="AG1815" s="1">
        <f t="shared" si="223"/>
        <v>2.102037562920974</v>
      </c>
      <c r="AH1815" s="1">
        <f t="shared" si="223"/>
        <v>0.90298811998840522</v>
      </c>
      <c r="AI1815" s="1">
        <f t="shared" si="223"/>
        <v>3.4045221825840564</v>
      </c>
      <c r="AJ1815" s="1">
        <f t="shared" si="223"/>
        <v>4.4746761753354942</v>
      </c>
      <c r="AK1815" s="1">
        <f t="shared" si="223"/>
        <v>0.8413638278104516</v>
      </c>
      <c r="AL1815" s="1">
        <f t="shared" si="223"/>
        <v>2.3238138730099096</v>
      </c>
      <c r="AM1815" s="1">
        <f t="shared" si="223"/>
        <v>7.9468272796082789E-2</v>
      </c>
      <c r="AN1815" s="29">
        <f t="shared" si="223"/>
        <v>0.96075527252726844</v>
      </c>
      <c r="AO1815" s="1">
        <f t="shared" si="220"/>
        <v>25736.705584923748</v>
      </c>
      <c r="AP1815" s="1">
        <f t="shared" si="221"/>
        <v>76968.996436203975</v>
      </c>
      <c r="AQ1815" s="29">
        <f t="shared" si="222"/>
        <v>120224.60657925694</v>
      </c>
    </row>
    <row r="1816" spans="1:43" x14ac:dyDescent="0.2">
      <c r="A1816" s="26"/>
      <c r="E1816" s="25" t="s">
        <v>3545</v>
      </c>
      <c r="F1816" s="26" t="s">
        <v>3546</v>
      </c>
      <c r="G1816" s="1">
        <v>0.468350774407023</v>
      </c>
      <c r="H1816" s="1">
        <v>0.68673669099345502</v>
      </c>
      <c r="I1816" s="1">
        <f>VLOOKUP(F1816,'[1]SUSMB vs SHAM all proteins sum'!$B$2:$E$3214,2,FALSE)</f>
        <v>0.92500116902173102</v>
      </c>
      <c r="J1816" s="29">
        <f>VLOOKUP(F1816,'[1]SUSMB vs SHAM all proteins sum'!$B$2:$E$3214,3,FALSE)</f>
        <v>1.0228409519250301</v>
      </c>
      <c r="K1816" s="25">
        <f>VLOOKUP($E1816,[1]AllProteinsNorm!$A$1:$Q$3226,4,FALSE)</f>
        <v>33656.459228717496</v>
      </c>
      <c r="L1816" s="1">
        <f>VLOOKUP($E1816,[1]AllProteinsNorm!$A$1:$Q$3226,5,FALSE)</f>
        <v>84667.955298882298</v>
      </c>
      <c r="M1816" s="1">
        <f>VLOOKUP($E1816,[1]AllProteinsNorm!$A$1:$Q$3226,10,FALSE)</f>
        <v>73430.191807427793</v>
      </c>
      <c r="N1816" s="1">
        <f>VLOOKUP($E1816,[1]AllProteinsNorm!$A$1:$Q$3226,11,FALSE)</f>
        <v>69847.711398517902</v>
      </c>
      <c r="O1816" s="1">
        <f>VLOOKUP($E1816,[1]AllProteinsNorm!$A$1:$Q$3226,15,FALSE)</f>
        <v>58747.6581900971</v>
      </c>
      <c r="P1816" s="1">
        <f>VLOOKUP($E1816,[1]AllProteinsNorm!$A$1:$Q$3226,6,FALSE)</f>
        <v>72409.334176425604</v>
      </c>
      <c r="Q1816" s="1">
        <f>VLOOKUP($E1816,[1]AllProteinsNorm!$A$1:$Q$3226,8,FALSE)</f>
        <v>85292.681767136004</v>
      </c>
      <c r="R1816" s="1">
        <f>VLOOKUP($E1816,[1]AllProteinsNorm!$A$1:$Q$3226,13,FALSE)</f>
        <v>44409.685958612099</v>
      </c>
      <c r="S1816" s="1">
        <f>VLOOKUP($E1816,[1]AllProteinsNorm!$A$1:$Q$3226,16,FALSE)</f>
        <v>69965.140489907193</v>
      </c>
      <c r="T1816" s="1">
        <f>VLOOKUP($E1816,[1]AllProteinsNorm!$A$1:$Q$3226,17,FALSE)</f>
        <v>6834.2430635743904</v>
      </c>
      <c r="U1816" s="1">
        <f>VLOOKUP($E1816,[1]AllProteinsNorm!$A$1:$Q$3226,3,FALSE)</f>
        <v>52937.3316291796</v>
      </c>
      <c r="V1816" s="1">
        <f>VLOOKUP($E1816,[1]AllProteinsNorm!$A$1:$Q$3226,7,FALSE)</f>
        <v>68112.003186911199</v>
      </c>
      <c r="W1816" s="1">
        <f>VLOOKUP($E1816,[1]AllProteinsNorm!$A$1:$Q$3226,9,FALSE)</f>
        <v>113140.212143893</v>
      </c>
      <c r="X1816" s="1">
        <f>VLOOKUP($E1816,[1]AllProteinsNorm!$A$1:$Q$3226,12,FALSE)</f>
        <v>56929.096073580702</v>
      </c>
      <c r="Y1816" s="29">
        <f>VLOOKUP($E1816,[1]AllProteinsNorm!$A$1:$Q$3226,14,FALSE)</f>
        <v>41391.242341217701</v>
      </c>
      <c r="Z1816" s="25">
        <f t="shared" si="223"/>
        <v>0.5253076597193147</v>
      </c>
      <c r="AA1816" s="1">
        <f t="shared" si="223"/>
        <v>1.3214915196226429</v>
      </c>
      <c r="AB1816" s="1">
        <f t="shared" si="223"/>
        <v>1.1460932936815693</v>
      </c>
      <c r="AC1816" s="1">
        <f t="shared" si="223"/>
        <v>1.0901781902297778</v>
      </c>
      <c r="AD1816" s="1">
        <f t="shared" si="223"/>
        <v>0.91692933674669563</v>
      </c>
      <c r="AE1816" s="1">
        <f t="shared" si="223"/>
        <v>1.1301598192360225</v>
      </c>
      <c r="AF1816" s="1">
        <f t="shared" si="223"/>
        <v>1.3312422066088441</v>
      </c>
      <c r="AG1816" s="1">
        <f t="shared" si="223"/>
        <v>0.69314326980310792</v>
      </c>
      <c r="AH1816" s="1">
        <f t="shared" si="223"/>
        <v>1.0920110152682487</v>
      </c>
      <c r="AI1816" s="1">
        <f t="shared" si="223"/>
        <v>0.1066683873452729</v>
      </c>
      <c r="AJ1816" s="1">
        <f t="shared" si="223"/>
        <v>0.82624216650163795</v>
      </c>
      <c r="AK1816" s="1">
        <f t="shared" si="223"/>
        <v>1.0630873779610666</v>
      </c>
      <c r="AL1816" s="1">
        <f t="shared" si="223"/>
        <v>1.7658845114266637</v>
      </c>
      <c r="AM1816" s="1">
        <f t="shared" si="223"/>
        <v>0.88854534652985451</v>
      </c>
      <c r="AN1816" s="29">
        <f t="shared" si="223"/>
        <v>0.64603161311121127</v>
      </c>
      <c r="AO1816" s="1">
        <f t="shared" si="220"/>
        <v>17312.317503782935</v>
      </c>
      <c r="AP1816" s="1">
        <f t="shared" si="221"/>
        <v>27834.232483975029</v>
      </c>
      <c r="AQ1816" s="29">
        <f t="shared" si="222"/>
        <v>24835.079263134598</v>
      </c>
    </row>
    <row r="1817" spans="1:43" x14ac:dyDescent="0.2">
      <c r="A1817" s="26"/>
      <c r="E1817" s="25" t="s">
        <v>3547</v>
      </c>
      <c r="F1817" s="26" t="s">
        <v>3548</v>
      </c>
      <c r="G1817" s="1">
        <v>0.108877484477946</v>
      </c>
      <c r="H1817" s="1">
        <v>1.12484179019151</v>
      </c>
      <c r="I1817" s="1">
        <f>VLOOKUP(F1817,'[1]SUSMB vs SHAM all proteins sum'!$B$2:$E$3214,2,FALSE)</f>
        <v>0.26302623328262897</v>
      </c>
      <c r="J1817" s="29">
        <f>VLOOKUP(F1817,'[1]SUSMB vs SHAM all proteins sum'!$B$2:$E$3214,3,FALSE)</f>
        <v>1.09503205269875</v>
      </c>
      <c r="K1817" s="25">
        <f>VLOOKUP($E1817,[1]AllProteinsNorm!$A$1:$Q$3226,4,FALSE)</f>
        <v>604142.83535539696</v>
      </c>
      <c r="L1817" s="1">
        <f>VLOOKUP($E1817,[1]AllProteinsNorm!$A$1:$Q$3226,5,FALSE)</f>
        <v>574105.94831318397</v>
      </c>
      <c r="M1817" s="1">
        <f>VLOOKUP($E1817,[1]AllProteinsNorm!$A$1:$Q$3226,10,FALSE)</f>
        <v>528508.359612928</v>
      </c>
      <c r="N1817" s="1">
        <f>VLOOKUP($E1817,[1]AllProteinsNorm!$A$1:$Q$3226,11,FALSE)</f>
        <v>587868.19490540202</v>
      </c>
      <c r="O1817" s="1">
        <f>VLOOKUP($E1817,[1]AllProteinsNorm!$A$1:$Q$3226,15,FALSE)</f>
        <v>730689.55918444099</v>
      </c>
      <c r="P1817" s="1">
        <f>VLOOKUP($E1817,[1]AllProteinsNorm!$A$1:$Q$3226,6,FALSE)</f>
        <v>699009.93662499497</v>
      </c>
      <c r="Q1817" s="1">
        <f>VLOOKUP($E1817,[1]AllProteinsNorm!$A$1:$Q$3226,8,FALSE)</f>
        <v>738018.31658145599</v>
      </c>
      <c r="R1817" s="1">
        <f>VLOOKUP($E1817,[1]AllProteinsNorm!$A$1:$Q$3226,13,FALSE)</f>
        <v>704828.12780785596</v>
      </c>
      <c r="S1817" s="1">
        <f>VLOOKUP($E1817,[1]AllProteinsNorm!$A$1:$Q$3226,16,FALSE)</f>
        <v>655145.19734109705</v>
      </c>
      <c r="T1817" s="1">
        <f>VLOOKUP($E1817,[1]AllProteinsNorm!$A$1:$Q$3226,17,FALSE)</f>
        <v>595226.61084687803</v>
      </c>
      <c r="U1817" s="1">
        <f>VLOOKUP($E1817,[1]AllProteinsNorm!$A$1:$Q$3226,3,FALSE)</f>
        <v>574820.77954604302</v>
      </c>
      <c r="V1817" s="1">
        <f>VLOOKUP($E1817,[1]AllProteinsNorm!$A$1:$Q$3226,7,FALSE)</f>
        <v>605952.86077942897</v>
      </c>
      <c r="W1817" s="1">
        <f>VLOOKUP($E1817,[1]AllProteinsNorm!$A$1:$Q$3226,9,FALSE)</f>
        <v>645237.05355418695</v>
      </c>
      <c r="X1817" s="1">
        <f>VLOOKUP($E1817,[1]AllProteinsNorm!$A$1:$Q$3226,12,FALSE)</f>
        <v>764341.32752315199</v>
      </c>
      <c r="Y1817" s="29">
        <f>VLOOKUP($E1817,[1]AllProteinsNorm!$A$1:$Q$3226,14,FALSE)</f>
        <v>721693.21162799594</v>
      </c>
      <c r="Z1817" s="25">
        <f t="shared" si="223"/>
        <v>0.99847925893652778</v>
      </c>
      <c r="AA1817" s="1">
        <f t="shared" si="223"/>
        <v>0.9488366794676738</v>
      </c>
      <c r="AB1817" s="1">
        <f t="shared" si="223"/>
        <v>0.87347660911619573</v>
      </c>
      <c r="AC1817" s="1">
        <f t="shared" si="223"/>
        <v>0.97158182676486238</v>
      </c>
      <c r="AD1817" s="1">
        <f t="shared" si="223"/>
        <v>1.2076256257147406</v>
      </c>
      <c r="AE1817" s="1">
        <f t="shared" si="223"/>
        <v>1.1552680635532413</v>
      </c>
      <c r="AF1817" s="1">
        <f t="shared" si="223"/>
        <v>1.2197380134258229</v>
      </c>
      <c r="AG1817" s="1">
        <f t="shared" si="223"/>
        <v>1.1648839074905391</v>
      </c>
      <c r="AH1817" s="1">
        <f t="shared" si="223"/>
        <v>1.0827719089843215</v>
      </c>
      <c r="AI1817" s="1">
        <f t="shared" si="223"/>
        <v>0.98374323176086731</v>
      </c>
      <c r="AJ1817" s="1">
        <f t="shared" si="223"/>
        <v>0.95001809571211193</v>
      </c>
      <c r="AK1817" s="1">
        <f t="shared" si="223"/>
        <v>1.0014707250903563</v>
      </c>
      <c r="AL1817" s="1">
        <f t="shared" si="223"/>
        <v>1.066396516466473</v>
      </c>
      <c r="AM1817" s="1">
        <f t="shared" si="223"/>
        <v>1.2632425936673173</v>
      </c>
      <c r="AN1817" s="29">
        <f t="shared" si="223"/>
        <v>1.1927571775339216</v>
      </c>
      <c r="AO1817" s="1">
        <f t="shared" si="220"/>
        <v>67671.991860249473</v>
      </c>
      <c r="AP1817" s="1">
        <f t="shared" si="221"/>
        <v>49266.920331963454</v>
      </c>
      <c r="AQ1817" s="29">
        <f t="shared" si="222"/>
        <v>70793.622460431812</v>
      </c>
    </row>
    <row r="1818" spans="1:43" x14ac:dyDescent="0.2">
      <c r="A1818" s="26"/>
      <c r="E1818" s="25" t="s">
        <v>3549</v>
      </c>
      <c r="F1818" s="26" t="s">
        <v>3550</v>
      </c>
      <c r="G1818" s="1">
        <v>0.116138306357115</v>
      </c>
      <c r="H1818" s="43">
        <v>0.41118236986793599</v>
      </c>
      <c r="I1818" s="1">
        <f>VLOOKUP(F1818,'[1]SUSMB vs SHAM all proteins sum'!$B$2:$E$3214,2,FALSE)</f>
        <v>0.68724149359736797</v>
      </c>
      <c r="J1818" s="29">
        <f>VLOOKUP(F1818,'[1]SUSMB vs SHAM all proteins sum'!$B$2:$E$3214,3,FALSE)</f>
        <v>1.1726383256655</v>
      </c>
      <c r="K1818" s="25">
        <f>VLOOKUP($E1818,[1]AllProteinsNorm!$A$1:$Q$3226,4,FALSE)</f>
        <v>51178.634981333002</v>
      </c>
      <c r="L1818" s="1">
        <f>VLOOKUP($E1818,[1]AllProteinsNorm!$A$1:$Q$3226,5,FALSE)</f>
        <v>50153.318071699097</v>
      </c>
      <c r="M1818" s="1">
        <f>VLOOKUP($E1818,[1]AllProteinsNorm!$A$1:$Q$3226,10,FALSE)</f>
        <v>11076.955453775799</v>
      </c>
      <c r="N1818" s="1">
        <f>VLOOKUP($E1818,[1]AllProteinsNorm!$A$1:$Q$3226,11,FALSE)</f>
        <v>37552.8458586544</v>
      </c>
      <c r="O1818" s="1">
        <f>VLOOKUP($E1818,[1]AllProteinsNorm!$A$1:$Q$3226,15,FALSE)</f>
        <v>29895.253920288102</v>
      </c>
      <c r="P1818" s="1">
        <f>VLOOKUP($E1818,[1]AllProteinsNorm!$A$1:$Q$3226,6,FALSE)</f>
        <v>20291.7533161594</v>
      </c>
      <c r="Q1818" s="1">
        <f>VLOOKUP($E1818,[1]AllProteinsNorm!$A$1:$Q$3226,8,FALSE)</f>
        <v>10864.223119877201</v>
      </c>
      <c r="R1818" s="1">
        <f>VLOOKUP($E1818,[1]AllProteinsNorm!$A$1:$Q$3226,13,FALSE)</f>
        <v>23162.415496437901</v>
      </c>
      <c r="S1818" s="1">
        <f>VLOOKUP($E1818,[1]AllProteinsNorm!$A$1:$Q$3226,16,FALSE)</f>
        <v>26811.388927838601</v>
      </c>
      <c r="T1818" s="1">
        <f>VLOOKUP($E1818,[1]AllProteinsNorm!$A$1:$Q$3226,17,FALSE)</f>
        <v>2740.3428077789799</v>
      </c>
      <c r="U1818" s="1">
        <f>VLOOKUP($E1818,[1]AllProteinsNorm!$A$1:$Q$3226,3,FALSE)</f>
        <v>22639.770386077402</v>
      </c>
      <c r="V1818" s="1">
        <f>VLOOKUP($E1818,[1]AllProteinsNorm!$A$1:$Q$3226,7,FALSE)</f>
        <v>18838.234381815499</v>
      </c>
      <c r="W1818" s="1">
        <f>VLOOKUP($E1818,[1]AllProteinsNorm!$A$1:$Q$3226,9,FALSE)</f>
        <v>39642.1984596818</v>
      </c>
      <c r="X1818" s="1">
        <f>VLOOKUP($E1818,[1]AllProteinsNorm!$A$1:$Q$3226,12,FALSE)</f>
        <v>68108.847671551703</v>
      </c>
      <c r="Y1818" s="29">
        <f>VLOOKUP($E1818,[1]AllProteinsNorm!$A$1:$Q$3226,14,FALSE)</f>
        <v>61461.169899672102</v>
      </c>
      <c r="Z1818" s="25">
        <f t="shared" si="223"/>
        <v>1.4227589869620818</v>
      </c>
      <c r="AA1818" s="1">
        <f t="shared" si="223"/>
        <v>1.3942553184254374</v>
      </c>
      <c r="AB1818" s="1">
        <f t="shared" si="223"/>
        <v>0.30793783237451405</v>
      </c>
      <c r="AC1818" s="1">
        <f t="shared" si="223"/>
        <v>1.0439639304739177</v>
      </c>
      <c r="AD1818" s="1">
        <f t="shared" si="223"/>
        <v>0.83108393176404849</v>
      </c>
      <c r="AE1818" s="1">
        <f t="shared" si="223"/>
        <v>0.56410794079040238</v>
      </c>
      <c r="AF1818" s="1">
        <f t="shared" si="223"/>
        <v>0.30202390286111369</v>
      </c>
      <c r="AG1818" s="1">
        <f t="shared" si="223"/>
        <v>0.64391195308993132</v>
      </c>
      <c r="AH1818" s="1">
        <f t="shared" si="223"/>
        <v>0.74535291072009879</v>
      </c>
      <c r="AI1818" s="1">
        <f t="shared" si="223"/>
        <v>7.6181151735416966E-2</v>
      </c>
      <c r="AJ1818" s="1">
        <f t="shared" si="223"/>
        <v>0.62938249117621647</v>
      </c>
      <c r="AK1818" s="1">
        <f t="shared" si="223"/>
        <v>0.5237003150826901</v>
      </c>
      <c r="AL1818" s="1">
        <f t="shared" si="223"/>
        <v>1.102047644334762</v>
      </c>
      <c r="AM1818" s="1">
        <f t="shared" si="223"/>
        <v>1.8934165624322736</v>
      </c>
      <c r="AN1818" s="29">
        <f t="shared" si="223"/>
        <v>1.7086120381259979</v>
      </c>
      <c r="AO1818" s="1">
        <f t="shared" si="220"/>
        <v>14775.254227394771</v>
      </c>
      <c r="AP1818" s="1">
        <f t="shared" si="221"/>
        <v>8784.1290336120001</v>
      </c>
      <c r="AQ1818" s="29">
        <f t="shared" si="222"/>
        <v>19885.466476846974</v>
      </c>
    </row>
    <row r="1819" spans="1:43" x14ac:dyDescent="0.2">
      <c r="A1819" s="26"/>
      <c r="E1819" s="25" t="s">
        <v>3551</v>
      </c>
      <c r="F1819" s="26" t="s">
        <v>3552</v>
      </c>
      <c r="G1819" s="1">
        <v>0.31493572207110598</v>
      </c>
      <c r="H1819" s="1">
        <v>0.88713977844054004</v>
      </c>
      <c r="I1819" s="1">
        <f>VLOOKUP(F1819,'[1]SUSMB vs SHAM all proteins sum'!$B$2:$E$3214,2,FALSE)</f>
        <v>0.30611780145867601</v>
      </c>
      <c r="J1819" s="29">
        <f>VLOOKUP(F1819,'[1]SUSMB vs SHAM all proteins sum'!$B$2:$E$3214,3,FALSE)</f>
        <v>1.1465698465568901</v>
      </c>
      <c r="K1819" s="25">
        <f>VLOOKUP($E1819,[1]AllProteinsNorm!$A$1:$Q$3226,4,FALSE)</f>
        <v>288217.41837472701</v>
      </c>
      <c r="L1819" s="1">
        <f>VLOOKUP($E1819,[1]AllProteinsNorm!$A$1:$Q$3226,5,FALSE)</f>
        <v>280470.28519206698</v>
      </c>
      <c r="M1819" s="1">
        <f>VLOOKUP($E1819,[1]AllProteinsNorm!$A$1:$Q$3226,10,FALSE)</f>
        <v>385506.97902728798</v>
      </c>
      <c r="N1819" s="1">
        <f>VLOOKUP($E1819,[1]AllProteinsNorm!$A$1:$Q$3226,11,FALSE)</f>
        <v>430906.44013133598</v>
      </c>
      <c r="O1819" s="1">
        <f>VLOOKUP($E1819,[1]AllProteinsNorm!$A$1:$Q$3226,15,FALSE)</f>
        <v>462468.61302621302</v>
      </c>
      <c r="P1819" s="1">
        <f>VLOOKUP($E1819,[1]AllProteinsNorm!$A$1:$Q$3226,6,FALSE)</f>
        <v>280847.93640128302</v>
      </c>
      <c r="Q1819" s="1">
        <f>VLOOKUP($E1819,[1]AllProteinsNorm!$A$1:$Q$3226,8,FALSE)</f>
        <v>308136.94723613397</v>
      </c>
      <c r="R1819" s="1">
        <f>VLOOKUP($E1819,[1]AllProteinsNorm!$A$1:$Q$3226,13,FALSE)</f>
        <v>363602.90802944597</v>
      </c>
      <c r="S1819" s="1">
        <f>VLOOKUP($E1819,[1]AllProteinsNorm!$A$1:$Q$3226,16,FALSE)</f>
        <v>319652.55364438897</v>
      </c>
      <c r="T1819" s="1">
        <f>VLOOKUP($E1819,[1]AllProteinsNorm!$A$1:$Q$3226,17,FALSE)</f>
        <v>339269.09377426398</v>
      </c>
      <c r="U1819" s="1">
        <f>VLOOKUP($E1819,[1]AllProteinsNorm!$A$1:$Q$3226,3,FALSE)</f>
        <v>405039.14204114903</v>
      </c>
      <c r="V1819" s="1">
        <f>VLOOKUP($E1819,[1]AllProteinsNorm!$A$1:$Q$3226,7,FALSE)</f>
        <v>318677.08531368198</v>
      </c>
      <c r="W1819" s="1">
        <f>VLOOKUP($E1819,[1]AllProteinsNorm!$A$1:$Q$3226,9,FALSE)</f>
        <v>453803.09928047698</v>
      </c>
      <c r="X1819" s="1">
        <f>VLOOKUP($E1819,[1]AllProteinsNorm!$A$1:$Q$3226,12,FALSE)</f>
        <v>439292.59945792798</v>
      </c>
      <c r="Y1819" s="29">
        <f>VLOOKUP($E1819,[1]AllProteinsNorm!$A$1:$Q$3226,14,FALSE)</f>
        <v>478231.27911701298</v>
      </c>
      <c r="Z1819" s="25">
        <f t="shared" si="223"/>
        <v>0.77999063525868473</v>
      </c>
      <c r="AA1819" s="1">
        <f t="shared" si="223"/>
        <v>0.75902489569078602</v>
      </c>
      <c r="AB1819" s="1">
        <f t="shared" si="223"/>
        <v>1.0432812671897753</v>
      </c>
      <c r="AC1819" s="1">
        <f t="shared" si="223"/>
        <v>1.166143912711457</v>
      </c>
      <c r="AD1819" s="1">
        <f t="shared" si="223"/>
        <v>1.2515592891492966</v>
      </c>
      <c r="AE1819" s="1">
        <f t="shared" si="223"/>
        <v>0.76004691721968487</v>
      </c>
      <c r="AF1819" s="1">
        <f t="shared" si="223"/>
        <v>0.83389801552139309</v>
      </c>
      <c r="AG1819" s="1">
        <f t="shared" si="223"/>
        <v>0.98400320429995702</v>
      </c>
      <c r="AH1819" s="1">
        <f t="shared" si="223"/>
        <v>0.86506221513297155</v>
      </c>
      <c r="AI1819" s="1">
        <f t="shared" si="223"/>
        <v>0.91814962977904058</v>
      </c>
      <c r="AJ1819" s="1">
        <f t="shared" si="223"/>
        <v>1.0961403356078747</v>
      </c>
      <c r="AK1819" s="1">
        <f t="shared" si="223"/>
        <v>0.86242234635878923</v>
      </c>
      <c r="AL1819" s="1">
        <f t="shared" si="223"/>
        <v>1.2281081750233913</v>
      </c>
      <c r="AM1819" s="1">
        <f t="shared" si="223"/>
        <v>1.1888390217628628</v>
      </c>
      <c r="AN1819" s="29">
        <f t="shared" si="223"/>
        <v>1.2942171271344685</v>
      </c>
      <c r="AO1819" s="1">
        <f t="shared" si="220"/>
        <v>73760.808695454136</v>
      </c>
      <c r="AP1819" s="1">
        <f t="shared" si="221"/>
        <v>27999.124806962587</v>
      </c>
      <c r="AQ1819" s="29">
        <f t="shared" si="222"/>
        <v>55481.496250356307</v>
      </c>
    </row>
    <row r="1820" spans="1:43" x14ac:dyDescent="0.2">
      <c r="A1820" s="26"/>
      <c r="E1820" s="25" t="s">
        <v>3553</v>
      </c>
      <c r="F1820" s="26" t="s">
        <v>3554</v>
      </c>
      <c r="G1820" s="1">
        <v>0.13512567652013999</v>
      </c>
      <c r="H1820" s="1">
        <v>0.77402312471136703</v>
      </c>
      <c r="I1820" s="1">
        <f>VLOOKUP(F1820,'[1]SUSMB vs SHAM all proteins sum'!$B$2:$E$3214,2,FALSE)</f>
        <v>0.23208990736112201</v>
      </c>
      <c r="J1820" s="29">
        <f>VLOOKUP(F1820,'[1]SUSMB vs SHAM all proteins sum'!$B$2:$E$3214,3,FALSE)</f>
        <v>0.78466145917058405</v>
      </c>
      <c r="K1820" s="25">
        <f>VLOOKUP($E1820,[1]AllProteinsNorm!$A$1:$Q$3226,4,FALSE)</f>
        <v>533519.35064047703</v>
      </c>
      <c r="L1820" s="1">
        <f>VLOOKUP($E1820,[1]AllProteinsNorm!$A$1:$Q$3226,5,FALSE)</f>
        <v>472991.05242937501</v>
      </c>
      <c r="M1820" s="1">
        <f>VLOOKUP($E1820,[1]AllProteinsNorm!$A$1:$Q$3226,10,FALSE)</f>
        <v>342928.30712036497</v>
      </c>
      <c r="N1820" s="1">
        <f>VLOOKUP($E1820,[1]AllProteinsNorm!$A$1:$Q$3226,11,FALSE)</f>
        <v>251557.92774720301</v>
      </c>
      <c r="O1820" s="1">
        <f>VLOOKUP($E1820,[1]AllProteinsNorm!$A$1:$Q$3226,15,FALSE)</f>
        <v>314885.34577987</v>
      </c>
      <c r="P1820" s="1">
        <f>VLOOKUP($E1820,[1]AllProteinsNorm!$A$1:$Q$3226,6,FALSE)</f>
        <v>281938.57618906599</v>
      </c>
      <c r="Q1820" s="1">
        <f>VLOOKUP($E1820,[1]AllProteinsNorm!$A$1:$Q$3226,8,FALSE)</f>
        <v>335451.64796770498</v>
      </c>
      <c r="R1820" s="1">
        <f>VLOOKUP($E1820,[1]AllProteinsNorm!$A$1:$Q$3226,13,FALSE)</f>
        <v>333872.06681267603</v>
      </c>
      <c r="S1820" s="1">
        <f>VLOOKUP($E1820,[1]AllProteinsNorm!$A$1:$Q$3226,16,FALSE)</f>
        <v>257233.61504700899</v>
      </c>
      <c r="T1820" s="1">
        <f>VLOOKUP($E1820,[1]AllProteinsNorm!$A$1:$Q$3226,17,FALSE)</f>
        <v>234463.00967687901</v>
      </c>
      <c r="U1820" s="1">
        <f>VLOOKUP($E1820,[1]AllProteinsNorm!$A$1:$Q$3226,3,FALSE)</f>
        <v>474407.99548731401</v>
      </c>
      <c r="V1820" s="1">
        <f>VLOOKUP($E1820,[1]AllProteinsNorm!$A$1:$Q$3226,7,FALSE)</f>
        <v>291240.82699970598</v>
      </c>
      <c r="W1820" s="1">
        <f>VLOOKUP($E1820,[1]AllProteinsNorm!$A$1:$Q$3226,9,FALSE)</f>
        <v>254616.19683848199</v>
      </c>
      <c r="X1820" s="1">
        <f>VLOOKUP($E1820,[1]AllProteinsNorm!$A$1:$Q$3226,12,FALSE)</f>
        <v>239001.67641150201</v>
      </c>
      <c r="Y1820" s="29">
        <f>VLOOKUP($E1820,[1]AllProteinsNorm!$A$1:$Q$3226,14,FALSE)</f>
        <v>242503.087986125</v>
      </c>
      <c r="Z1820" s="25">
        <f t="shared" si="223"/>
        <v>1.3923596421250231</v>
      </c>
      <c r="AA1820" s="1">
        <f t="shared" si="223"/>
        <v>1.2343950630812188</v>
      </c>
      <c r="AB1820" s="1">
        <f t="shared" si="223"/>
        <v>0.89496198104801405</v>
      </c>
      <c r="AC1820" s="1">
        <f t="shared" si="223"/>
        <v>0.65650684615530897</v>
      </c>
      <c r="AD1820" s="1">
        <f t="shared" si="223"/>
        <v>0.8217764675904351</v>
      </c>
      <c r="AE1820" s="1">
        <f t="shared" si="223"/>
        <v>0.73579317146151846</v>
      </c>
      <c r="AF1820" s="1">
        <f t="shared" si="223"/>
        <v>0.87544966448519168</v>
      </c>
      <c r="AG1820" s="1">
        <f t="shared" si="223"/>
        <v>0.87132733031102672</v>
      </c>
      <c r="AH1820" s="1">
        <f t="shared" si="223"/>
        <v>0.67131905105112866</v>
      </c>
      <c r="AI1820" s="1">
        <f t="shared" si="223"/>
        <v>0.61189314286979768</v>
      </c>
      <c r="AJ1820" s="1">
        <f t="shared" si="223"/>
        <v>1.2380929501900839</v>
      </c>
      <c r="AK1820" s="1">
        <f t="shared" si="223"/>
        <v>0.76006985157464124</v>
      </c>
      <c r="AL1820" s="1">
        <f t="shared" si="223"/>
        <v>0.66448820700443911</v>
      </c>
      <c r="AM1820" s="1">
        <f t="shared" si="223"/>
        <v>0.62373799232606963</v>
      </c>
      <c r="AN1820" s="29">
        <f t="shared" si="223"/>
        <v>0.63287585051457185</v>
      </c>
      <c r="AO1820" s="1">
        <f t="shared" si="220"/>
        <v>104188.93789975902</v>
      </c>
      <c r="AP1820" s="1">
        <f t="shared" si="221"/>
        <v>40505.987228188693</v>
      </c>
      <c r="AQ1820" s="29">
        <f t="shared" si="222"/>
        <v>88972.608746522092</v>
      </c>
    </row>
    <row r="1821" spans="1:43" x14ac:dyDescent="0.2">
      <c r="A1821" s="26"/>
      <c r="E1821" s="25" t="s">
        <v>3555</v>
      </c>
      <c r="F1821" s="26" t="s">
        <v>3556</v>
      </c>
      <c r="G1821" s="1">
        <v>0.41590718836478102</v>
      </c>
      <c r="H1821" s="1">
        <v>0.70881472644004595</v>
      </c>
      <c r="I1821" s="1">
        <f>VLOOKUP(F1821,'[1]SUSMB vs SHAM all proteins sum'!$B$2:$E$3214,2,FALSE)</f>
        <v>0.34964387090765597</v>
      </c>
      <c r="J1821" s="29">
        <f>VLOOKUP(F1821,'[1]SUSMB vs SHAM all proteins sum'!$B$2:$E$3214,3,FALSE)</f>
        <v>0.69988636598499099</v>
      </c>
      <c r="K1821" s="25">
        <f>VLOOKUP($E1821,[1]AllProteinsNorm!$A$1:$Q$3226,4,FALSE)</f>
        <v>200533.01739780401</v>
      </c>
      <c r="L1821" s="1">
        <f>VLOOKUP($E1821,[1]AllProteinsNorm!$A$1:$Q$3226,5,FALSE)</f>
        <v>247085.897484944</v>
      </c>
      <c r="M1821" s="1">
        <f>VLOOKUP($E1821,[1]AllProteinsNorm!$A$1:$Q$3226,10,FALSE)</f>
        <v>107507.375886043</v>
      </c>
      <c r="N1821" s="1">
        <f>VLOOKUP($E1821,[1]AllProteinsNorm!$A$1:$Q$3226,11,FALSE)</f>
        <v>166691.178950111</v>
      </c>
      <c r="O1821" s="1">
        <f>VLOOKUP($E1821,[1]AllProteinsNorm!$A$1:$Q$3226,15,FALSE)</f>
        <v>282673.45775287302</v>
      </c>
      <c r="P1821" s="1">
        <f>VLOOKUP($E1821,[1]AllProteinsNorm!$A$1:$Q$3226,6,FALSE)</f>
        <v>35966.521459352603</v>
      </c>
      <c r="Q1821" s="1">
        <f>VLOOKUP($E1821,[1]AllProteinsNorm!$A$1:$Q$3226,8,FALSE)</f>
        <v>117209.409729864</v>
      </c>
      <c r="R1821" s="1">
        <f>VLOOKUP($E1821,[1]AllProteinsNorm!$A$1:$Q$3226,13,FALSE)</f>
        <v>230360.627641653</v>
      </c>
      <c r="S1821" s="1">
        <f>VLOOKUP($E1821,[1]AllProteinsNorm!$A$1:$Q$3226,16,FALSE)</f>
        <v>285091.75318</v>
      </c>
      <c r="T1821" s="1">
        <f>VLOOKUP($E1821,[1]AllProteinsNorm!$A$1:$Q$3226,17,FALSE)</f>
        <v>162210.735948146</v>
      </c>
      <c r="U1821" s="1">
        <f>VLOOKUP($E1821,[1]AllProteinsNorm!$A$1:$Q$3226,3,FALSE)</f>
        <v>93206.5469175607</v>
      </c>
      <c r="V1821" s="1">
        <f>VLOOKUP($E1821,[1]AllProteinsNorm!$A$1:$Q$3226,7,FALSE)</f>
        <v>46355.7157529213</v>
      </c>
      <c r="W1821" s="1">
        <f>VLOOKUP($E1821,[1]AllProteinsNorm!$A$1:$Q$3226,9,FALSE)</f>
        <v>207702.31490676399</v>
      </c>
      <c r="X1821" s="1">
        <f>VLOOKUP($E1821,[1]AllProteinsNorm!$A$1:$Q$3226,12,FALSE)</f>
        <v>270134.53880530602</v>
      </c>
      <c r="Y1821" s="29">
        <f>VLOOKUP($E1821,[1]AllProteinsNorm!$A$1:$Q$3226,14,FALSE)</f>
        <v>173874.64760561401</v>
      </c>
      <c r="Z1821" s="25">
        <f t="shared" si="223"/>
        <v>0.99818232257472894</v>
      </c>
      <c r="AA1821" s="1">
        <f t="shared" si="223"/>
        <v>1.2299060684741068</v>
      </c>
      <c r="AB1821" s="1">
        <f t="shared" si="223"/>
        <v>0.53513363309627215</v>
      </c>
      <c r="AC1821" s="1">
        <f t="shared" si="223"/>
        <v>0.82972963912008457</v>
      </c>
      <c r="AD1821" s="1">
        <f t="shared" si="223"/>
        <v>1.4070483367348072</v>
      </c>
      <c r="AE1821" s="1">
        <f t="shared" si="223"/>
        <v>0.17902860282609778</v>
      </c>
      <c r="AF1821" s="1">
        <f t="shared" si="223"/>
        <v>0.58342692066353896</v>
      </c>
      <c r="AG1821" s="1">
        <f t="shared" si="223"/>
        <v>1.1466536000551675</v>
      </c>
      <c r="AH1821" s="1">
        <f t="shared" si="223"/>
        <v>1.4190857546994158</v>
      </c>
      <c r="AI1821" s="1">
        <f t="shared" si="223"/>
        <v>0.80742758103558843</v>
      </c>
      <c r="AJ1821" s="1">
        <f t="shared" si="223"/>
        <v>0.46394917250350021</v>
      </c>
      <c r="AK1821" s="1">
        <f t="shared" si="223"/>
        <v>0.23074233168832597</v>
      </c>
      <c r="AL1821" s="1">
        <f t="shared" si="223"/>
        <v>1.0338685458789281</v>
      </c>
      <c r="AM1821" s="1">
        <f t="shared" si="223"/>
        <v>1.3446340400764667</v>
      </c>
      <c r="AN1821" s="29">
        <f t="shared" si="223"/>
        <v>0.86548640137170207</v>
      </c>
      <c r="AO1821" s="1">
        <f t="shared" si="220"/>
        <v>61176.132364890487</v>
      </c>
      <c r="AP1821" s="1">
        <f t="shared" si="221"/>
        <v>86750.885906671887</v>
      </c>
      <c r="AQ1821" s="29">
        <f t="shared" si="222"/>
        <v>79948.474168331042</v>
      </c>
    </row>
    <row r="1822" spans="1:43" x14ac:dyDescent="0.2">
      <c r="A1822" s="26"/>
      <c r="E1822" s="25" t="s">
        <v>3557</v>
      </c>
      <c r="F1822" s="26" t="s">
        <v>3558</v>
      </c>
      <c r="G1822" s="1">
        <v>0.57470851789602195</v>
      </c>
      <c r="H1822" s="1">
        <v>1.2465445000819599</v>
      </c>
      <c r="I1822" s="1">
        <f>VLOOKUP(F1822,'[1]SUSMB vs SHAM all proteins sum'!$B$2:$E$3214,2,FALSE)</f>
        <v>0.58195707813982001</v>
      </c>
      <c r="J1822" s="29">
        <f>VLOOKUP(F1822,'[1]SUSMB vs SHAM all proteins sum'!$B$2:$E$3214,3,FALSE)</f>
        <v>0.78690538082277905</v>
      </c>
      <c r="K1822" s="25">
        <f>VLOOKUP($E1822,[1]AllProteinsNorm!$A$1:$Q$3226,4,FALSE)</f>
        <v>139118.451931138</v>
      </c>
      <c r="L1822" s="1">
        <f>VLOOKUP($E1822,[1]AllProteinsNorm!$A$1:$Q$3226,5,FALSE)</f>
        <v>112950.72676563299</v>
      </c>
      <c r="M1822" s="1">
        <f>VLOOKUP($E1822,[1]AllProteinsNorm!$A$1:$Q$3226,10,FALSE)</f>
        <v>70979.355629429396</v>
      </c>
      <c r="N1822" s="1">
        <f>VLOOKUP($E1822,[1]AllProteinsNorm!$A$1:$Q$3226,11,FALSE)</f>
        <v>70981.346835759206</v>
      </c>
      <c r="O1822" s="1">
        <f>VLOOKUP($E1822,[1]AllProteinsNorm!$A$1:$Q$3226,15,FALSE)</f>
        <v>27914.064871133902</v>
      </c>
      <c r="P1822" s="1">
        <f>VLOOKUP($E1822,[1]AllProteinsNorm!$A$1:$Q$3226,6,FALSE)</f>
        <v>61369.878387242097</v>
      </c>
      <c r="Q1822" s="1">
        <f>VLOOKUP($E1822,[1]AllProteinsNorm!$A$1:$Q$3226,8,FALSE)</f>
        <v>177147.68859881701</v>
      </c>
      <c r="R1822" s="1">
        <f>VLOOKUP($E1822,[1]AllProteinsNorm!$A$1:$Q$3226,13,FALSE)</f>
        <v>66709.675748334193</v>
      </c>
      <c r="S1822" s="1">
        <f>VLOOKUP($E1822,[1]AllProteinsNorm!$A$1:$Q$3226,16,FALSE)</f>
        <v>55184.077662702097</v>
      </c>
      <c r="T1822" s="1">
        <f>VLOOKUP($E1822,[1]AllProteinsNorm!$A$1:$Q$3226,17,FALSE)</f>
        <v>166195.28599314101</v>
      </c>
      <c r="U1822" s="1">
        <f>VLOOKUP($E1822,[1]AllProteinsNorm!$A$1:$Q$3226,3,FALSE)</f>
        <v>144685.72692753401</v>
      </c>
      <c r="V1822" s="1">
        <f>VLOOKUP($E1822,[1]AllProteinsNorm!$A$1:$Q$3226,7,FALSE)</f>
        <v>52623.160556060298</v>
      </c>
      <c r="W1822" s="1">
        <f>VLOOKUP($E1822,[1]AllProteinsNorm!$A$1:$Q$3226,9,FALSE)</f>
        <v>75233.836824419996</v>
      </c>
      <c r="X1822" s="1">
        <f>VLOOKUP($E1822,[1]AllProteinsNorm!$A$1:$Q$3226,12,FALSE)</f>
        <v>55774.682625686197</v>
      </c>
      <c r="Y1822" s="29">
        <f>VLOOKUP($E1822,[1]AllProteinsNorm!$A$1:$Q$3226,14,FALSE)</f>
        <v>20870.496218396001</v>
      </c>
      <c r="Z1822" s="25">
        <f t="shared" si="223"/>
        <v>1.6485418648502992</v>
      </c>
      <c r="AA1822" s="1">
        <f t="shared" si="223"/>
        <v>1.3384565393998347</v>
      </c>
      <c r="AB1822" s="1">
        <f t="shared" si="223"/>
        <v>0.84109934858340651</v>
      </c>
      <c r="AC1822" s="1">
        <f t="shared" si="223"/>
        <v>0.8411229442096565</v>
      </c>
      <c r="AD1822" s="1">
        <f t="shared" si="223"/>
        <v>0.33077930295680286</v>
      </c>
      <c r="AE1822" s="1">
        <f t="shared" si="223"/>
        <v>0.72722785768359843</v>
      </c>
      <c r="AF1822" s="1">
        <f t="shared" si="223"/>
        <v>2.0991850963175462</v>
      </c>
      <c r="AG1822" s="1">
        <f t="shared" si="223"/>
        <v>0.79050400385531405</v>
      </c>
      <c r="AH1822" s="1">
        <f t="shared" si="223"/>
        <v>0.65392664335529949</v>
      </c>
      <c r="AI1822" s="1">
        <f t="shared" si="223"/>
        <v>1.9694000536756857</v>
      </c>
      <c r="AJ1822" s="1">
        <f t="shared" si="223"/>
        <v>1.7145136017212361</v>
      </c>
      <c r="AK1822" s="1">
        <f t="shared" si="223"/>
        <v>0.6235799926838268</v>
      </c>
      <c r="AL1822" s="1">
        <f t="shared" si="223"/>
        <v>0.89151459016927481</v>
      </c>
      <c r="AM1822" s="1">
        <f t="shared" si="223"/>
        <v>0.66092526211185088</v>
      </c>
      <c r="AN1822" s="29">
        <f t="shared" si="223"/>
        <v>0.24731361137670058</v>
      </c>
      <c r="AO1822" s="1">
        <f t="shared" si="220"/>
        <v>38366.87938215107</v>
      </c>
      <c r="AP1822" s="1">
        <f t="shared" si="221"/>
        <v>54407.716957565885</v>
      </c>
      <c r="AQ1822" s="29">
        <f t="shared" si="222"/>
        <v>41287.386208448268</v>
      </c>
    </row>
    <row r="1823" spans="1:43" x14ac:dyDescent="0.2">
      <c r="A1823" s="26"/>
      <c r="E1823" s="25" t="s">
        <v>3559</v>
      </c>
      <c r="F1823" s="26" t="s">
        <v>3560</v>
      </c>
      <c r="G1823" s="1">
        <v>0.66112593463638203</v>
      </c>
      <c r="H1823" s="1">
        <v>0.67574922769413004</v>
      </c>
      <c r="I1823" s="1">
        <f>VLOOKUP(F1823,'[1]SUSMB vs SHAM all proteins sum'!$B$2:$E$3214,2,FALSE)</f>
        <v>0.121548445834923</v>
      </c>
      <c r="J1823" s="29">
        <f>VLOOKUP(F1823,'[1]SUSMB vs SHAM all proteins sum'!$B$2:$E$3214,3,FALSE)</f>
        <v>2.9227573170042498</v>
      </c>
      <c r="K1823" s="25">
        <f>VLOOKUP($E1823,[1]AllProteinsNorm!$A$1:$Q$3226,4,FALSE)</f>
        <v>49435.244481849499</v>
      </c>
      <c r="L1823" s="1">
        <f>VLOOKUP($E1823,[1]AllProteinsNorm!$A$1:$Q$3226,5,FALSE)</f>
        <v>41558.109131775003</v>
      </c>
      <c r="M1823" s="1">
        <f>VLOOKUP($E1823,[1]AllProteinsNorm!$A$1:$Q$3226,10,FALSE)</f>
        <v>2635.4016013419</v>
      </c>
      <c r="N1823" s="1">
        <f>VLOOKUP($E1823,[1]AllProteinsNorm!$A$1:$Q$3226,11,FALSE)</f>
        <v>26390.0138791725</v>
      </c>
      <c r="O1823" s="1">
        <f>VLOOKUP($E1823,[1]AllProteinsNorm!$A$1:$Q$3226,15,FALSE)</f>
        <v>4048.3909743521799</v>
      </c>
      <c r="P1823" s="1">
        <f>VLOOKUP($E1823,[1]AllProteinsNorm!$A$1:$Q$3226,6,FALSE)</f>
        <v>3852.47763611351</v>
      </c>
      <c r="Q1823" s="1">
        <f>VLOOKUP($E1823,[1]AllProteinsNorm!$A$1:$Q$3226,8,FALSE)</f>
        <v>8372.8435479993695</v>
      </c>
      <c r="R1823" s="1">
        <f>VLOOKUP($E1823,[1]AllProteinsNorm!$A$1:$Q$3226,13,FALSE)</f>
        <v>42786.7409065627</v>
      </c>
      <c r="S1823" s="1">
        <f>VLOOKUP($E1823,[1]AllProteinsNorm!$A$1:$Q$3226,16,FALSE)</f>
        <v>32412.486325752201</v>
      </c>
      <c r="T1823" s="1">
        <f>VLOOKUP($E1823,[1]AllProteinsNorm!$A$1:$Q$3226,17,FALSE)</f>
        <v>1822.0255862453901</v>
      </c>
      <c r="U1823" s="1">
        <f>VLOOKUP($E1823,[1]AllProteinsNorm!$A$1:$Q$3226,3,FALSE)</f>
        <v>39977.804633424399</v>
      </c>
      <c r="V1823" s="1">
        <f>VLOOKUP($E1823,[1]AllProteinsNorm!$A$1:$Q$3226,7,FALSE)</f>
        <v>46199.825688318502</v>
      </c>
      <c r="W1823" s="1">
        <f>VLOOKUP($E1823,[1]AllProteinsNorm!$A$1:$Q$3226,9,FALSE)</f>
        <v>29521.494090228902</v>
      </c>
      <c r="X1823" s="1">
        <f>VLOOKUP($E1823,[1]AllProteinsNorm!$A$1:$Q$3226,12,FALSE)</f>
        <v>47182.6159225878</v>
      </c>
      <c r="Y1823" s="29">
        <f>VLOOKUP($E1823,[1]AllProteinsNorm!$A$1:$Q$3226,14,FALSE)</f>
        <v>47956.280567026501</v>
      </c>
      <c r="Z1823" s="25">
        <f t="shared" si="223"/>
        <v>1.992277587983752</v>
      </c>
      <c r="AA1823" s="1">
        <f t="shared" si="223"/>
        <v>1.6748231001996383</v>
      </c>
      <c r="AB1823" s="1">
        <f t="shared" si="223"/>
        <v>0.10620866955796485</v>
      </c>
      <c r="AC1823" s="1">
        <f t="shared" si="223"/>
        <v>1.0635374366836452</v>
      </c>
      <c r="AD1823" s="1">
        <f t="shared" si="223"/>
        <v>0.16315320557499954</v>
      </c>
      <c r="AE1823" s="1">
        <f t="shared" si="223"/>
        <v>0.15525775047912582</v>
      </c>
      <c r="AF1823" s="1">
        <f t="shared" si="223"/>
        <v>0.33743190153531177</v>
      </c>
      <c r="AG1823" s="1">
        <f t="shared" si="223"/>
        <v>1.7243378861474037</v>
      </c>
      <c r="AH1823" s="1">
        <f t="shared" si="223"/>
        <v>1.3062476124970919</v>
      </c>
      <c r="AI1823" s="1">
        <f t="shared" si="223"/>
        <v>7.3429003502600676E-2</v>
      </c>
      <c r="AJ1823" s="1">
        <f t="shared" si="223"/>
        <v>1.6111356386071347</v>
      </c>
      <c r="AK1823" s="1">
        <f t="shared" si="223"/>
        <v>1.861887773638647</v>
      </c>
      <c r="AL1823" s="1">
        <f t="shared" si="223"/>
        <v>1.1897384478669297</v>
      </c>
      <c r="AM1823" s="1">
        <f t="shared" si="223"/>
        <v>1.9014949603319973</v>
      </c>
      <c r="AN1823" s="29">
        <f t="shared" si="223"/>
        <v>1.9326742282386535</v>
      </c>
      <c r="AO1823" s="1">
        <f t="shared" si="220"/>
        <v>19037.622927882167</v>
      </c>
      <c r="AP1823" s="1">
        <f t="shared" si="221"/>
        <v>16592.469034067461</v>
      </c>
      <c r="AQ1823" s="29">
        <f t="shared" si="222"/>
        <v>6922.9654027873275</v>
      </c>
    </row>
    <row r="1824" spans="1:43" x14ac:dyDescent="0.2">
      <c r="A1824" s="26"/>
      <c r="E1824" s="25" t="s">
        <v>3561</v>
      </c>
      <c r="F1824" s="26" t="s">
        <v>3562</v>
      </c>
      <c r="G1824" s="1">
        <v>9.6909097276298706E-2</v>
      </c>
      <c r="H1824" s="1">
        <v>1.1143665932761599</v>
      </c>
      <c r="I1824" s="1">
        <f>VLOOKUP(F1824,'[1]SUSMB vs SHAM all proteins sum'!$B$2:$E$3214,2,FALSE)</f>
        <v>0.26368510037198201</v>
      </c>
      <c r="J1824" s="29">
        <f>VLOOKUP(F1824,'[1]SUSMB vs SHAM all proteins sum'!$B$2:$E$3214,3,FALSE)</f>
        <v>0.92153222061218898</v>
      </c>
      <c r="K1824" s="25">
        <f>VLOOKUP($E1824,[1]AllProteinsNorm!$A$1:$Q$3226,4,FALSE)</f>
        <v>773990.71609411505</v>
      </c>
      <c r="L1824" s="1">
        <f>VLOOKUP($E1824,[1]AllProteinsNorm!$A$1:$Q$3226,5,FALSE)</f>
        <v>841310.74103022297</v>
      </c>
      <c r="M1824" s="1">
        <f>VLOOKUP($E1824,[1]AllProteinsNorm!$A$1:$Q$3226,10,FALSE)</f>
        <v>763911.71485525195</v>
      </c>
      <c r="N1824" s="1">
        <f>VLOOKUP($E1824,[1]AllProteinsNorm!$A$1:$Q$3226,11,FALSE)</f>
        <v>819113.31812016503</v>
      </c>
      <c r="O1824" s="1">
        <f>VLOOKUP($E1824,[1]AllProteinsNorm!$A$1:$Q$3226,15,FALSE)</f>
        <v>952998.67308861006</v>
      </c>
      <c r="P1824" s="1">
        <f>VLOOKUP($E1824,[1]AllProteinsNorm!$A$1:$Q$3226,6,FALSE)</f>
        <v>875406.19437459798</v>
      </c>
      <c r="Q1824" s="1">
        <f>VLOOKUP($E1824,[1]AllProteinsNorm!$A$1:$Q$3226,8,FALSE)</f>
        <v>989316.50302295503</v>
      </c>
      <c r="R1824" s="1">
        <f>VLOOKUP($E1824,[1]AllProteinsNorm!$A$1:$Q$3226,13,FALSE)</f>
        <v>1046949.1635564</v>
      </c>
      <c r="S1824" s="1">
        <f>VLOOKUP($E1824,[1]AllProteinsNorm!$A$1:$Q$3226,16,FALSE)</f>
        <v>877017.382858861</v>
      </c>
      <c r="T1824" s="1">
        <f>VLOOKUP($E1824,[1]AllProteinsNorm!$A$1:$Q$3226,17,FALSE)</f>
        <v>839138.01254626503</v>
      </c>
      <c r="U1824" s="1">
        <f>VLOOKUP($E1824,[1]AllProteinsNorm!$A$1:$Q$3226,3,FALSE)</f>
        <v>644759.79123388603</v>
      </c>
      <c r="V1824" s="1">
        <f>VLOOKUP($E1824,[1]AllProteinsNorm!$A$1:$Q$3226,7,FALSE)</f>
        <v>836350.06090078503</v>
      </c>
      <c r="W1824" s="1">
        <f>VLOOKUP($E1824,[1]AllProteinsNorm!$A$1:$Q$3226,9,FALSE)</f>
        <v>884294.85139824403</v>
      </c>
      <c r="X1824" s="1">
        <f>VLOOKUP($E1824,[1]AllProteinsNorm!$A$1:$Q$3226,12,FALSE)</f>
        <v>732698.60490135499</v>
      </c>
      <c r="Y1824" s="29">
        <f>VLOOKUP($E1824,[1]AllProteinsNorm!$A$1:$Q$3226,14,FALSE)</f>
        <v>738610.98307305097</v>
      </c>
      <c r="Z1824" s="25">
        <f t="shared" si="223"/>
        <v>0.93222126148709417</v>
      </c>
      <c r="AA1824" s="1">
        <f t="shared" si="223"/>
        <v>1.0133038342677865</v>
      </c>
      <c r="AB1824" s="1">
        <f t="shared" si="223"/>
        <v>0.9200817628418928</v>
      </c>
      <c r="AC1824" s="1">
        <f t="shared" si="223"/>
        <v>0.98656848827888111</v>
      </c>
      <c r="AD1824" s="1">
        <f t="shared" si="223"/>
        <v>1.147824653124345</v>
      </c>
      <c r="AE1824" s="1">
        <f t="shared" si="223"/>
        <v>1.0543695807512401</v>
      </c>
      <c r="AF1824" s="1">
        <f t="shared" si="223"/>
        <v>1.1915671070477225</v>
      </c>
      <c r="AG1824" s="1">
        <f t="shared" si="223"/>
        <v>1.2609818821712171</v>
      </c>
      <c r="AH1824" s="1">
        <f t="shared" si="223"/>
        <v>1.0563101520398375</v>
      </c>
      <c r="AI1824" s="1">
        <f t="shared" si="223"/>
        <v>1.0106869247286054</v>
      </c>
      <c r="AJ1824" s="1">
        <f t="shared" si="223"/>
        <v>0.77657105368576762</v>
      </c>
      <c r="AK1824" s="1">
        <f t="shared" si="223"/>
        <v>1.0073290190769331</v>
      </c>
      <c r="AL1824" s="1">
        <f t="shared" si="223"/>
        <v>1.0650753875409198</v>
      </c>
      <c r="AM1824" s="1">
        <f t="shared" si="223"/>
        <v>0.88248761070141801</v>
      </c>
      <c r="AN1824" s="29">
        <f t="shared" si="223"/>
        <v>0.88960868402051585</v>
      </c>
      <c r="AO1824" s="1">
        <f t="shared" si="220"/>
        <v>67645.364057106897</v>
      </c>
      <c r="AP1824" s="1">
        <f t="shared" si="221"/>
        <v>78918.654792301182</v>
      </c>
      <c r="AQ1824" s="29">
        <f t="shared" si="222"/>
        <v>84252.140601149003</v>
      </c>
    </row>
    <row r="1825" spans="1:43" x14ac:dyDescent="0.2">
      <c r="A1825" s="26"/>
      <c r="E1825" s="25" t="s">
        <v>3563</v>
      </c>
      <c r="F1825" s="26" t="s">
        <v>3564</v>
      </c>
      <c r="G1825" s="1">
        <v>0.96512004599160806</v>
      </c>
      <c r="H1825" s="1">
        <v>1.00232851353937</v>
      </c>
      <c r="I1825" s="1">
        <f>VLOOKUP(F1825,'[1]SUSMB vs SHAM all proteins sum'!$B$2:$E$3214,2,FALSE)</f>
        <v>0.72023249016600799</v>
      </c>
      <c r="J1825" s="29">
        <f>VLOOKUP(F1825,'[1]SUSMB vs SHAM all proteins sum'!$B$2:$E$3214,3,FALSE)</f>
        <v>1.0203628290554401</v>
      </c>
      <c r="K1825" s="25">
        <f>VLOOKUP($E1825,[1]AllProteinsNorm!$A$1:$Q$3226,4,FALSE)</f>
        <v>1078885.6112792001</v>
      </c>
      <c r="L1825" s="1">
        <f>VLOOKUP($E1825,[1]AllProteinsNorm!$A$1:$Q$3226,5,FALSE)</f>
        <v>1273460.1951395001</v>
      </c>
      <c r="M1825" s="1">
        <f>VLOOKUP($E1825,[1]AllProteinsNorm!$A$1:$Q$3226,10,FALSE)</f>
        <v>1308834.2858977001</v>
      </c>
      <c r="N1825" s="1">
        <f>VLOOKUP($E1825,[1]AllProteinsNorm!$A$1:$Q$3226,11,FALSE)</f>
        <v>1289936.5010977101</v>
      </c>
      <c r="O1825" s="1">
        <f>VLOOKUP($E1825,[1]AllProteinsNorm!$A$1:$Q$3226,15,FALSE)</f>
        <v>1219079.3161670901</v>
      </c>
      <c r="P1825" s="1">
        <f>VLOOKUP($E1825,[1]AllProteinsNorm!$A$1:$Q$3226,6,FALSE)</f>
        <v>1106439.3480452399</v>
      </c>
      <c r="Q1825" s="1">
        <f>VLOOKUP($E1825,[1]AllProteinsNorm!$A$1:$Q$3226,8,FALSE)</f>
        <v>1234512.5498744601</v>
      </c>
      <c r="R1825" s="1">
        <f>VLOOKUP($E1825,[1]AllProteinsNorm!$A$1:$Q$3226,13,FALSE)</f>
        <v>1235847.8814437799</v>
      </c>
      <c r="S1825" s="1">
        <f>VLOOKUP($E1825,[1]AllProteinsNorm!$A$1:$Q$3226,16,FALSE)</f>
        <v>1209073.6046140301</v>
      </c>
      <c r="T1825" s="1">
        <f>VLOOKUP($E1825,[1]AllProteinsNorm!$A$1:$Q$3226,17,FALSE)</f>
        <v>1401700.6670371101</v>
      </c>
      <c r="U1825" s="1">
        <f>VLOOKUP($E1825,[1]AllProteinsNorm!$A$1:$Q$3226,3,FALSE)</f>
        <v>1108316.6456536199</v>
      </c>
      <c r="V1825" s="1">
        <f>VLOOKUP($E1825,[1]AllProteinsNorm!$A$1:$Q$3226,7,FALSE)</f>
        <v>1293615.88671342</v>
      </c>
      <c r="W1825" s="1">
        <f>VLOOKUP($E1825,[1]AllProteinsNorm!$A$1:$Q$3226,9,FALSE)</f>
        <v>1316741.16254802</v>
      </c>
      <c r="X1825" s="1">
        <f>VLOOKUP($E1825,[1]AllProteinsNorm!$A$1:$Q$3226,12,FALSE)</f>
        <v>1182099.1502503599</v>
      </c>
      <c r="Y1825" s="29">
        <f>VLOOKUP($E1825,[1]AllProteinsNorm!$A$1:$Q$3226,14,FALSE)</f>
        <v>1401507.3067667701</v>
      </c>
      <c r="Z1825" s="25">
        <f t="shared" ref="Z1825:AN1841" si="224">K1825/AVERAGE($K1825:$O1825)</f>
        <v>0.87427176307634369</v>
      </c>
      <c r="AA1825" s="1">
        <f t="shared" si="224"/>
        <v>1.031944701433261</v>
      </c>
      <c r="AB1825" s="1">
        <f t="shared" si="224"/>
        <v>1.0606099912203084</v>
      </c>
      <c r="AC1825" s="1">
        <f t="shared" si="224"/>
        <v>1.045296227219197</v>
      </c>
      <c r="AD1825" s="1">
        <f t="shared" si="224"/>
        <v>0.98787731705088966</v>
      </c>
      <c r="AE1825" s="1">
        <f t="shared" si="224"/>
        <v>0.89659985214338112</v>
      </c>
      <c r="AF1825" s="1">
        <f t="shared" si="224"/>
        <v>1.0003835923244226</v>
      </c>
      <c r="AG1825" s="1">
        <f t="shared" si="224"/>
        <v>1.0014656743108685</v>
      </c>
      <c r="AH1825" s="1">
        <f t="shared" si="224"/>
        <v>0.97976921829706975</v>
      </c>
      <c r="AI1825" s="1">
        <f t="shared" si="224"/>
        <v>1.135863988419332</v>
      </c>
      <c r="AJ1825" s="1">
        <f t="shared" si="224"/>
        <v>0.89812111470610212</v>
      </c>
      <c r="AK1825" s="1">
        <f t="shared" si="224"/>
        <v>1.0482778064669453</v>
      </c>
      <c r="AL1825" s="1">
        <f t="shared" si="224"/>
        <v>1.0670173053203698</v>
      </c>
      <c r="AM1825" s="1">
        <f t="shared" si="224"/>
        <v>0.95791054901091011</v>
      </c>
      <c r="AN1825" s="29">
        <f t="shared" si="224"/>
        <v>1.1357072994963435</v>
      </c>
      <c r="AO1825" s="1">
        <f t="shared" si="220"/>
        <v>83149.57873552524</v>
      </c>
      <c r="AP1825" s="1">
        <f t="shared" si="221"/>
        <v>94824.539817648445</v>
      </c>
      <c r="AQ1825" s="29">
        <f t="shared" si="222"/>
        <v>103391.72867704053</v>
      </c>
    </row>
    <row r="1826" spans="1:43" x14ac:dyDescent="0.2">
      <c r="A1826" s="26"/>
      <c r="E1826" s="25" t="s">
        <v>3565</v>
      </c>
      <c r="F1826" s="26" t="s">
        <v>3566</v>
      </c>
      <c r="G1826" s="1">
        <v>0.22270707668942299</v>
      </c>
      <c r="H1826" s="1">
        <v>1.17494047938358</v>
      </c>
      <c r="I1826" s="1">
        <f>VLOOKUP(F1826,'[1]SUSMB vs SHAM all proteins sum'!$B$2:$E$3214,2,FALSE)</f>
        <v>0.97806548360163803</v>
      </c>
      <c r="J1826" s="29">
        <f>VLOOKUP(F1826,'[1]SUSMB vs SHAM all proteins sum'!$B$2:$E$3214,3,FALSE)</f>
        <v>1.00768557847921</v>
      </c>
      <c r="K1826" s="25">
        <f>VLOOKUP($E1826,[1]AllProteinsNorm!$A$1:$Q$3226,4,FALSE)</f>
        <v>37133.457030018501</v>
      </c>
      <c r="L1826" s="1">
        <f>VLOOKUP($E1826,[1]AllProteinsNorm!$A$1:$Q$3226,5,FALSE)</f>
        <v>34518.5341313186</v>
      </c>
      <c r="M1826" s="1">
        <f>VLOOKUP($E1826,[1]AllProteinsNorm!$A$1:$Q$3226,10,FALSE)</f>
        <v>47324.894546278003</v>
      </c>
      <c r="N1826" s="1">
        <f>VLOOKUP($E1826,[1]AllProteinsNorm!$A$1:$Q$3226,11,FALSE)</f>
        <v>33970.671353077902</v>
      </c>
      <c r="O1826" s="1">
        <f>VLOOKUP($E1826,[1]AllProteinsNorm!$A$1:$Q$3226,15,FALSE)</f>
        <v>57840.777937483297</v>
      </c>
      <c r="P1826" s="1">
        <f>VLOOKUP($E1826,[1]AllProteinsNorm!$A$1:$Q$3226,6,FALSE)</f>
        <v>46482.375940638798</v>
      </c>
      <c r="Q1826" s="1">
        <f>VLOOKUP($E1826,[1]AllProteinsNorm!$A$1:$Q$3226,8,FALSE)</f>
        <v>59708.949457200099</v>
      </c>
      <c r="R1826" s="1">
        <f>VLOOKUP($E1826,[1]AllProteinsNorm!$A$1:$Q$3226,13,FALSE)</f>
        <v>48332.389493199102</v>
      </c>
      <c r="S1826" s="1">
        <f>VLOOKUP($E1826,[1]AllProteinsNorm!$A$1:$Q$3226,16,FALSE)</f>
        <v>49850.293510618299</v>
      </c>
      <c r="T1826" s="1">
        <f>VLOOKUP($E1826,[1]AllProteinsNorm!$A$1:$Q$3226,17,FALSE)</f>
        <v>39910.873662369297</v>
      </c>
      <c r="U1826" s="1">
        <f>VLOOKUP($E1826,[1]AllProteinsNorm!$A$1:$Q$3226,3,FALSE)</f>
        <v>47974.514431195101</v>
      </c>
      <c r="V1826" s="1">
        <f>VLOOKUP($E1826,[1]AllProteinsNorm!$A$1:$Q$3226,7,FALSE)</f>
        <v>50421.433344957397</v>
      </c>
      <c r="W1826" s="1">
        <f>VLOOKUP($E1826,[1]AllProteinsNorm!$A$1:$Q$3226,9,FALSE)</f>
        <v>34856.231661991602</v>
      </c>
      <c r="X1826" s="1">
        <f>VLOOKUP($E1826,[1]AllProteinsNorm!$A$1:$Q$3226,12,FALSE)</f>
        <v>81576.731906784597</v>
      </c>
      <c r="Y1826" s="29">
        <f>VLOOKUP($E1826,[1]AllProteinsNorm!$A$1:$Q$3226,14,FALSE)</f>
        <v>18005.216269233599</v>
      </c>
      <c r="Z1826" s="25">
        <f t="shared" si="224"/>
        <v>0.88082333944949498</v>
      </c>
      <c r="AA1826" s="1">
        <f t="shared" si="224"/>
        <v>0.81879611914049344</v>
      </c>
      <c r="AB1826" s="1">
        <f t="shared" si="224"/>
        <v>1.1225691057972313</v>
      </c>
      <c r="AC1826" s="1">
        <f t="shared" si="224"/>
        <v>0.80580055232591052</v>
      </c>
      <c r="AD1826" s="1">
        <f t="shared" si="224"/>
        <v>1.3720108832868698</v>
      </c>
      <c r="AE1826" s="1">
        <f t="shared" si="224"/>
        <v>1.1025841619993098</v>
      </c>
      <c r="AF1826" s="1">
        <f t="shared" si="224"/>
        <v>1.4163248041623531</v>
      </c>
      <c r="AG1826" s="1">
        <f t="shared" si="224"/>
        <v>1.1464673672197578</v>
      </c>
      <c r="AH1826" s="1">
        <f t="shared" si="224"/>
        <v>1.1824727756175311</v>
      </c>
      <c r="AI1826" s="1">
        <f t="shared" si="224"/>
        <v>0.94670498874414943</v>
      </c>
      <c r="AJ1826" s="1">
        <f t="shared" si="224"/>
        <v>1.1379783997916719</v>
      </c>
      <c r="AK1826" s="1">
        <f t="shared" si="224"/>
        <v>1.196020485322246</v>
      </c>
      <c r="AL1826" s="1">
        <f t="shared" si="224"/>
        <v>0.82680646588657702</v>
      </c>
      <c r="AM1826" s="1">
        <f t="shared" si="224"/>
        <v>1.9350390501326933</v>
      </c>
      <c r="AN1826" s="29">
        <f t="shared" si="224"/>
        <v>0.42709233101986827</v>
      </c>
      <c r="AO1826" s="1">
        <f t="shared" si="220"/>
        <v>9200.9362971708124</v>
      </c>
      <c r="AP1826" s="1">
        <f t="shared" si="221"/>
        <v>6398.4165396302988</v>
      </c>
      <c r="AQ1826" s="29">
        <f t="shared" si="222"/>
        <v>20954.410830500761</v>
      </c>
    </row>
    <row r="1827" spans="1:43" x14ac:dyDescent="0.2">
      <c r="A1827" s="26"/>
      <c r="E1827" s="25" t="s">
        <v>3567</v>
      </c>
      <c r="F1827" s="26" t="s">
        <v>3568</v>
      </c>
      <c r="G1827" s="43">
        <v>6.6849100050120902E-3</v>
      </c>
      <c r="H1827" s="1">
        <v>1.23091821551952</v>
      </c>
      <c r="I1827" s="1">
        <f>VLOOKUP(F1827,'[1]SUSMB vs SHAM all proteins sum'!$B$2:$E$3214,2,FALSE)</f>
        <v>8.2263184349249396E-2</v>
      </c>
      <c r="J1827" s="29">
        <f>VLOOKUP(F1827,'[1]SUSMB vs SHAM all proteins sum'!$B$2:$E$3214,3,FALSE)</f>
        <v>1.13459149519839</v>
      </c>
      <c r="K1827" s="25">
        <f>VLOOKUP($E1827,[1]AllProteinsNorm!$A$1:$Q$3226,4,FALSE)</f>
        <v>109588.437052782</v>
      </c>
      <c r="L1827" s="1">
        <f>VLOOKUP($E1827,[1]AllProteinsNorm!$A$1:$Q$3226,5,FALSE)</f>
        <v>99192.733215770699</v>
      </c>
      <c r="M1827" s="1">
        <f>VLOOKUP($E1827,[1]AllProteinsNorm!$A$1:$Q$3226,10,FALSE)</f>
        <v>118222.97823527599</v>
      </c>
      <c r="N1827" s="1">
        <f>VLOOKUP($E1827,[1]AllProteinsNorm!$A$1:$Q$3226,11,FALSE)</f>
        <v>123272.298447122</v>
      </c>
      <c r="O1827" s="1">
        <f>VLOOKUP($E1827,[1]AllProteinsNorm!$A$1:$Q$3226,15,FALSE)</f>
        <v>127527.464077672</v>
      </c>
      <c r="P1827" s="1">
        <f>VLOOKUP($E1827,[1]AllProteinsNorm!$A$1:$Q$3226,6,FALSE)</f>
        <v>128259.894114954</v>
      </c>
      <c r="Q1827" s="1">
        <f>VLOOKUP($E1827,[1]AllProteinsNorm!$A$1:$Q$3226,8,FALSE)</f>
        <v>144082.234120334</v>
      </c>
      <c r="R1827" s="1">
        <f>VLOOKUP($E1827,[1]AllProteinsNorm!$A$1:$Q$3226,13,FALSE)</f>
        <v>154626.40639883999</v>
      </c>
      <c r="S1827" s="1">
        <f>VLOOKUP($E1827,[1]AllProteinsNorm!$A$1:$Q$3226,16,FALSE)</f>
        <v>133111.87313988799</v>
      </c>
      <c r="T1827" s="1">
        <f>VLOOKUP($E1827,[1]AllProteinsNorm!$A$1:$Q$3226,17,FALSE)</f>
        <v>150092.82352002899</v>
      </c>
      <c r="U1827" s="1">
        <f>VLOOKUP($E1827,[1]AllProteinsNorm!$A$1:$Q$3226,3,FALSE)</f>
        <v>152807.604928288</v>
      </c>
      <c r="V1827" s="1">
        <f>VLOOKUP($E1827,[1]AllProteinsNorm!$A$1:$Q$3226,7,FALSE)</f>
        <v>133723.592609591</v>
      </c>
      <c r="W1827" s="1">
        <f>VLOOKUP($E1827,[1]AllProteinsNorm!$A$1:$Q$3226,9,FALSE)</f>
        <v>116749.68422017799</v>
      </c>
      <c r="X1827" s="1">
        <f>VLOOKUP($E1827,[1]AllProteinsNorm!$A$1:$Q$3226,12,FALSE)</f>
        <v>124865.82382735</v>
      </c>
      <c r="Y1827" s="29">
        <f>VLOOKUP($E1827,[1]AllProteinsNorm!$A$1:$Q$3226,14,FALSE)</f>
        <v>127514.92400760201</v>
      </c>
      <c r="Z1827" s="25">
        <f t="shared" si="224"/>
        <v>0.94831858145170389</v>
      </c>
      <c r="AA1827" s="1">
        <f t="shared" si="224"/>
        <v>0.8583598286760038</v>
      </c>
      <c r="AB1827" s="1">
        <f t="shared" si="224"/>
        <v>1.0230371928844524</v>
      </c>
      <c r="AC1827" s="1">
        <f t="shared" si="224"/>
        <v>1.0667312568693867</v>
      </c>
      <c r="AD1827" s="1">
        <f t="shared" si="224"/>
        <v>1.1035531401184533</v>
      </c>
      <c r="AE1827" s="1">
        <f t="shared" si="224"/>
        <v>1.109891190305567</v>
      </c>
      <c r="AF1827" s="1">
        <f t="shared" si="224"/>
        <v>1.24680909362343</v>
      </c>
      <c r="AG1827" s="1">
        <f t="shared" si="224"/>
        <v>1.3380526113398032</v>
      </c>
      <c r="AH1827" s="1">
        <f t="shared" si="224"/>
        <v>1.1518775712587208</v>
      </c>
      <c r="AI1827" s="1">
        <f t="shared" si="224"/>
        <v>1.2988214570305483</v>
      </c>
      <c r="AJ1827" s="1">
        <f t="shared" si="224"/>
        <v>1.3223136951102981</v>
      </c>
      <c r="AK1827" s="1">
        <f t="shared" si="224"/>
        <v>1.1571710580111212</v>
      </c>
      <c r="AL1827" s="1">
        <f t="shared" si="224"/>
        <v>1.0102881097874272</v>
      </c>
      <c r="AM1827" s="1">
        <f t="shared" si="224"/>
        <v>1.0805207566444157</v>
      </c>
      <c r="AN1827" s="29">
        <f t="shared" si="224"/>
        <v>1.1034446251895074</v>
      </c>
      <c r="AO1827" s="1">
        <f t="shared" si="220"/>
        <v>10132.503933667113</v>
      </c>
      <c r="AP1827" s="1">
        <f t="shared" si="221"/>
        <v>9970.3454002793496</v>
      </c>
      <c r="AQ1827" s="29">
        <f t="shared" si="222"/>
        <v>12130.518624380249</v>
      </c>
    </row>
    <row r="1828" spans="1:43" x14ac:dyDescent="0.2">
      <c r="A1828" s="26"/>
      <c r="E1828" s="25" t="s">
        <v>3569</v>
      </c>
      <c r="F1828" s="26" t="s">
        <v>3570</v>
      </c>
      <c r="G1828" s="1">
        <v>0.77550468850070897</v>
      </c>
      <c r="H1828" s="1">
        <v>0.95278775597650101</v>
      </c>
      <c r="I1828" s="1">
        <f>VLOOKUP(F1828,'[1]SUSMB vs SHAM all proteins sum'!$B$2:$E$3214,2,FALSE)</f>
        <v>0.85303412824898495</v>
      </c>
      <c r="J1828" s="29">
        <f>VLOOKUP(F1828,'[1]SUSMB vs SHAM all proteins sum'!$B$2:$E$3214,3,FALSE)</f>
        <v>0.97535721421622301</v>
      </c>
      <c r="K1828" s="25">
        <f>VLOOKUP($E1828,[1]AllProteinsNorm!$A$1:$Q$3226,4,FALSE)</f>
        <v>72163.490953283297</v>
      </c>
      <c r="L1828" s="1">
        <f>VLOOKUP($E1828,[1]AllProteinsNorm!$A$1:$Q$3226,5,FALSE)</f>
        <v>40036.5420514617</v>
      </c>
      <c r="M1828" s="1">
        <f>VLOOKUP($E1828,[1]AllProteinsNorm!$A$1:$Q$3226,10,FALSE)</f>
        <v>57994.120426595298</v>
      </c>
      <c r="N1828" s="1">
        <f>VLOOKUP($E1828,[1]AllProteinsNorm!$A$1:$Q$3226,11,FALSE)</f>
        <v>38083.646311922203</v>
      </c>
      <c r="O1828" s="1">
        <f>VLOOKUP($E1828,[1]AllProteinsNorm!$A$1:$Q$3226,15,FALSE)</f>
        <v>47940.400933316698</v>
      </c>
      <c r="P1828" s="1">
        <f>VLOOKUP($E1828,[1]AllProteinsNorm!$A$1:$Q$3226,6,FALSE)</f>
        <v>36675.058596878298</v>
      </c>
      <c r="Q1828" s="1">
        <f>VLOOKUP($E1828,[1]AllProteinsNorm!$A$1:$Q$3226,8,FALSE)</f>
        <v>43119.740325573701</v>
      </c>
      <c r="R1828" s="1">
        <f>VLOOKUP($E1828,[1]AllProteinsNorm!$A$1:$Q$3226,13,FALSE)</f>
        <v>43264.976931865604</v>
      </c>
      <c r="S1828" s="1">
        <f>VLOOKUP($E1828,[1]AllProteinsNorm!$A$1:$Q$3226,16,FALSE)</f>
        <v>48943.966899387196</v>
      </c>
      <c r="T1828" s="1">
        <f>VLOOKUP($E1828,[1]AllProteinsNorm!$A$1:$Q$3226,17,FALSE)</f>
        <v>71729.2826736883</v>
      </c>
      <c r="U1828" s="1">
        <f>VLOOKUP($E1828,[1]AllProteinsNorm!$A$1:$Q$3226,3,FALSE)</f>
        <v>51604.741314927604</v>
      </c>
      <c r="V1828" s="1">
        <f>VLOOKUP($E1828,[1]AllProteinsNorm!$A$1:$Q$3226,7,FALSE)</f>
        <v>53864.921028566801</v>
      </c>
      <c r="W1828" s="1">
        <f>VLOOKUP($E1828,[1]AllProteinsNorm!$A$1:$Q$3226,9,FALSE)</f>
        <v>43587.539466912502</v>
      </c>
      <c r="X1828" s="1">
        <f>VLOOKUP($E1828,[1]AllProteinsNorm!$A$1:$Q$3226,12,FALSE)</f>
        <v>53428.887582966498</v>
      </c>
      <c r="Y1828" s="29">
        <f>VLOOKUP($E1828,[1]AllProteinsNorm!$A$1:$Q$3226,14,FALSE)</f>
        <v>41714.076202465898</v>
      </c>
      <c r="Z1828" s="25">
        <f t="shared" si="224"/>
        <v>1.4082428719490989</v>
      </c>
      <c r="AA1828" s="1">
        <f t="shared" si="224"/>
        <v>0.78129777560180602</v>
      </c>
      <c r="AB1828" s="1">
        <f t="shared" si="224"/>
        <v>1.1317330360109839</v>
      </c>
      <c r="AC1828" s="1">
        <f t="shared" si="224"/>
        <v>0.74318776362017069</v>
      </c>
      <c r="AD1828" s="1">
        <f t="shared" si="224"/>
        <v>0.93553855281794007</v>
      </c>
      <c r="AE1828" s="1">
        <f t="shared" si="224"/>
        <v>0.71569971415053235</v>
      </c>
      <c r="AF1828" s="1">
        <f t="shared" si="224"/>
        <v>0.84146520839874228</v>
      </c>
      <c r="AG1828" s="1">
        <f t="shared" si="224"/>
        <v>0.84429944511394017</v>
      </c>
      <c r="AH1828" s="1">
        <f t="shared" si="224"/>
        <v>0.95512275806605373</v>
      </c>
      <c r="AI1828" s="1">
        <f t="shared" si="224"/>
        <v>1.3997694637671585</v>
      </c>
      <c r="AJ1828" s="1">
        <f t="shared" si="224"/>
        <v>1.0070467511413752</v>
      </c>
      <c r="AK1828" s="1">
        <f t="shared" si="224"/>
        <v>1.051153292122283</v>
      </c>
      <c r="AL1828" s="1">
        <f t="shared" si="224"/>
        <v>0.85059412937515055</v>
      </c>
      <c r="AM1828" s="1">
        <f t="shared" si="224"/>
        <v>1.0426442665251767</v>
      </c>
      <c r="AN1828" s="29">
        <f t="shared" si="224"/>
        <v>0.81403421170537793</v>
      </c>
      <c r="AO1828" s="1">
        <f t="shared" si="220"/>
        <v>12592.894953325653</v>
      </c>
      <c r="AP1828" s="1">
        <f t="shared" si="221"/>
        <v>12129.917639261754</v>
      </c>
      <c r="AQ1828" s="29">
        <f t="shared" si="222"/>
        <v>5144.2909471631992</v>
      </c>
    </row>
    <row r="1829" spans="1:43" x14ac:dyDescent="0.2">
      <c r="A1829" s="26"/>
      <c r="E1829" s="25" t="s">
        <v>3571</v>
      </c>
      <c r="F1829" s="26" t="s">
        <v>3572</v>
      </c>
      <c r="G1829" s="1">
        <v>0.86189056825825405</v>
      </c>
      <c r="H1829" s="1">
        <v>1.03963250572918</v>
      </c>
      <c r="I1829" s="1">
        <f>VLOOKUP(F1829,'[1]SUSMB vs SHAM all proteins sum'!$B$2:$E$3214,2,FALSE)</f>
        <v>1.56210558719008E-2</v>
      </c>
      <c r="J1829" s="29">
        <f>VLOOKUP(F1829,'[1]SUSMB vs SHAM all proteins sum'!$B$2:$E$3214,3,FALSE)</f>
        <v>1.4491122974475801</v>
      </c>
      <c r="K1829" s="25">
        <f>VLOOKUP($E1829,[1]AllProteinsNorm!$A$1:$Q$3226,4,FALSE)</f>
        <v>44566.965396910302</v>
      </c>
      <c r="L1829" s="1">
        <f>VLOOKUP($E1829,[1]AllProteinsNorm!$A$1:$Q$3226,5,FALSE)</f>
        <v>42850.166551893002</v>
      </c>
      <c r="M1829" s="1">
        <f>VLOOKUP($E1829,[1]AllProteinsNorm!$A$1:$Q$3226,10,FALSE)</f>
        <v>38153.927484869302</v>
      </c>
      <c r="N1829" s="1">
        <f>VLOOKUP($E1829,[1]AllProteinsNorm!$A$1:$Q$3226,11,FALSE)</f>
        <v>46657.901009197398</v>
      </c>
      <c r="O1829" s="1">
        <f>VLOOKUP($E1829,[1]AllProteinsNorm!$A$1:$Q$3226,15,FALSE)</f>
        <v>61868.055706833497</v>
      </c>
      <c r="P1829" s="1">
        <f>VLOOKUP($E1829,[1]AllProteinsNorm!$A$1:$Q$3226,6,FALSE)</f>
        <v>62053.496343425097</v>
      </c>
      <c r="Q1829" s="1">
        <f>VLOOKUP($E1829,[1]AllProteinsNorm!$A$1:$Q$3226,8,FALSE)</f>
        <v>21658.851253530502</v>
      </c>
      <c r="R1829" s="1">
        <f>VLOOKUP($E1829,[1]AllProteinsNorm!$A$1:$Q$3226,13,FALSE)</f>
        <v>62345.6963012489</v>
      </c>
      <c r="S1829" s="1">
        <f>VLOOKUP($E1829,[1]AllProteinsNorm!$A$1:$Q$3226,16,FALSE)</f>
        <v>55943.281551772998</v>
      </c>
      <c r="T1829" s="1">
        <f>VLOOKUP($E1829,[1]AllProteinsNorm!$A$1:$Q$3226,17,FALSE)</f>
        <v>54492.866040988498</v>
      </c>
      <c r="U1829" s="1">
        <f>VLOOKUP($E1829,[1]AllProteinsNorm!$A$1:$Q$3226,3,FALSE)</f>
        <v>80487.550061944596</v>
      </c>
      <c r="V1829" s="1">
        <f>VLOOKUP($E1829,[1]AllProteinsNorm!$A$1:$Q$3226,7,FALSE)</f>
        <v>54413.782878804901</v>
      </c>
      <c r="W1829" s="1">
        <f>VLOOKUP($E1829,[1]AllProteinsNorm!$A$1:$Q$3226,9,FALSE)</f>
        <v>82034.920978984097</v>
      </c>
      <c r="X1829" s="1">
        <f>VLOOKUP($E1829,[1]AllProteinsNorm!$A$1:$Q$3226,12,FALSE)</f>
        <v>69234.969601963603</v>
      </c>
      <c r="Y1829" s="29">
        <f>VLOOKUP($E1829,[1]AllProteinsNorm!$A$1:$Q$3226,14,FALSE)</f>
        <v>54031.223935058901</v>
      </c>
      <c r="Z1829" s="25">
        <f t="shared" si="224"/>
        <v>0.95189093244165968</v>
      </c>
      <c r="AA1829" s="1">
        <f t="shared" si="224"/>
        <v>0.91522239917168802</v>
      </c>
      <c r="AB1829" s="1">
        <f t="shared" si="224"/>
        <v>0.81491699707248977</v>
      </c>
      <c r="AC1829" s="1">
        <f t="shared" si="224"/>
        <v>0.99655052799476906</v>
      </c>
      <c r="AD1829" s="1">
        <f t="shared" si="224"/>
        <v>1.3214191433193938</v>
      </c>
      <c r="AE1829" s="1">
        <f t="shared" si="224"/>
        <v>1.3253799079553901</v>
      </c>
      <c r="AF1829" s="1">
        <f t="shared" si="224"/>
        <v>0.46260417176098928</v>
      </c>
      <c r="AG1829" s="1">
        <f t="shared" si="224"/>
        <v>1.3316209092853033</v>
      </c>
      <c r="AH1829" s="1">
        <f t="shared" si="224"/>
        <v>1.1948738704981536</v>
      </c>
      <c r="AI1829" s="1">
        <f t="shared" si="224"/>
        <v>1.1638949299153107</v>
      </c>
      <c r="AJ1829" s="1">
        <f t="shared" si="224"/>
        <v>1.7191067059665841</v>
      </c>
      <c r="AK1829" s="1">
        <f t="shared" si="224"/>
        <v>1.1622058190610949</v>
      </c>
      <c r="AL1829" s="1">
        <f t="shared" si="224"/>
        <v>1.7521564846969966</v>
      </c>
      <c r="AM1829" s="1">
        <f t="shared" si="224"/>
        <v>1.4787665973001616</v>
      </c>
      <c r="AN1829" s="29">
        <f t="shared" si="224"/>
        <v>1.1540348703228727</v>
      </c>
      <c r="AO1829" s="1">
        <f t="shared" si="220"/>
        <v>8030.0287698618276</v>
      </c>
      <c r="AP1829" s="1">
        <f t="shared" si="221"/>
        <v>15152.539323656523</v>
      </c>
      <c r="AQ1829" s="29">
        <f t="shared" si="222"/>
        <v>12117.317085690564</v>
      </c>
    </row>
    <row r="1830" spans="1:43" x14ac:dyDescent="0.2">
      <c r="A1830" s="26"/>
      <c r="E1830" s="25" t="s">
        <v>3573</v>
      </c>
      <c r="F1830" s="26" t="s">
        <v>3574</v>
      </c>
      <c r="G1830" s="1">
        <v>5.80591650191703E-2</v>
      </c>
      <c r="H1830" s="1">
        <v>1.4004314814248999</v>
      </c>
      <c r="I1830" s="1">
        <f>VLOOKUP(F1830,'[1]SUSMB vs SHAM all proteins sum'!$B$2:$E$3214,2,FALSE)</f>
        <v>0.39261944879086602</v>
      </c>
      <c r="J1830" s="29">
        <f>VLOOKUP(F1830,'[1]SUSMB vs SHAM all proteins sum'!$B$2:$E$3214,3,FALSE)</f>
        <v>1.1869452004966801</v>
      </c>
      <c r="K1830" s="25">
        <f>VLOOKUP($E1830,[1]AllProteinsNorm!$A$1:$Q$3226,4,FALSE)</f>
        <v>81672.329824670596</v>
      </c>
      <c r="L1830" s="1">
        <f>VLOOKUP($E1830,[1]AllProteinsNorm!$A$1:$Q$3226,5,FALSE)</f>
        <v>52980.222319688401</v>
      </c>
      <c r="M1830" s="1">
        <f>VLOOKUP($E1830,[1]AllProteinsNorm!$A$1:$Q$3226,10,FALSE)</f>
        <v>97198.451167800304</v>
      </c>
      <c r="N1830" s="1">
        <f>VLOOKUP($E1830,[1]AllProteinsNorm!$A$1:$Q$3226,11,FALSE)</f>
        <v>77225.368836767098</v>
      </c>
      <c r="O1830" s="1">
        <f>VLOOKUP($E1830,[1]AllProteinsNorm!$A$1:$Q$3226,15,FALSE)</f>
        <v>121699.674264174</v>
      </c>
      <c r="P1830" s="1">
        <f>VLOOKUP($E1830,[1]AllProteinsNorm!$A$1:$Q$3226,6,FALSE)</f>
        <v>97458.747750939598</v>
      </c>
      <c r="Q1830" s="1">
        <f>VLOOKUP($E1830,[1]AllProteinsNorm!$A$1:$Q$3226,8,FALSE)</f>
        <v>118434.638730677</v>
      </c>
      <c r="R1830" s="1">
        <f>VLOOKUP($E1830,[1]AllProteinsNorm!$A$1:$Q$3226,13,FALSE)</f>
        <v>134276.423888213</v>
      </c>
      <c r="S1830" s="1">
        <f>VLOOKUP($E1830,[1]AllProteinsNorm!$A$1:$Q$3226,16,FALSE)</f>
        <v>102957.762990933</v>
      </c>
      <c r="T1830" s="1">
        <f>VLOOKUP($E1830,[1]AllProteinsNorm!$A$1:$Q$3226,17,FALSE)</f>
        <v>133428.427344216</v>
      </c>
      <c r="U1830" s="1">
        <f>VLOOKUP($E1830,[1]AllProteinsNorm!$A$1:$Q$3226,3,FALSE)</f>
        <v>94990.872449323593</v>
      </c>
      <c r="V1830" s="1">
        <f>VLOOKUP($E1830,[1]AllProteinsNorm!$A$1:$Q$3226,7,FALSE)</f>
        <v>66046.401966983802</v>
      </c>
      <c r="W1830" s="1">
        <f>VLOOKUP($E1830,[1]AllProteinsNorm!$A$1:$Q$3226,9,FALSE)</f>
        <v>86486.145807378402</v>
      </c>
      <c r="X1830" s="1">
        <f>VLOOKUP($E1830,[1]AllProteinsNorm!$A$1:$Q$3226,12,FALSE)</f>
        <v>133057.92366735099</v>
      </c>
      <c r="Y1830" s="29">
        <f>VLOOKUP($E1830,[1]AllProteinsNorm!$A$1:$Q$3226,14,FALSE)</f>
        <v>128983.004953025</v>
      </c>
      <c r="Z1830" s="25">
        <f t="shared" si="224"/>
        <v>0.94796740098159327</v>
      </c>
      <c r="AA1830" s="1">
        <f t="shared" si="224"/>
        <v>0.61493927947983051</v>
      </c>
      <c r="AB1830" s="1">
        <f t="shared" si="224"/>
        <v>1.1281784581238079</v>
      </c>
      <c r="AC1830" s="1">
        <f t="shared" si="224"/>
        <v>0.89635170617994908</v>
      </c>
      <c r="AD1830" s="1">
        <f t="shared" si="224"/>
        <v>1.412563155234819</v>
      </c>
      <c r="AE1830" s="1">
        <f t="shared" si="224"/>
        <v>1.1311997099471935</v>
      </c>
      <c r="AF1830" s="1">
        <f t="shared" si="224"/>
        <v>1.3746660209734827</v>
      </c>
      <c r="AG1830" s="1">
        <f t="shared" si="224"/>
        <v>1.5585409751340515</v>
      </c>
      <c r="AH1830" s="1">
        <f t="shared" si="224"/>
        <v>1.1950265555411106</v>
      </c>
      <c r="AI1830" s="1">
        <f t="shared" si="224"/>
        <v>1.5486983138364014</v>
      </c>
      <c r="AJ1830" s="1">
        <f t="shared" si="224"/>
        <v>1.1025551819823147</v>
      </c>
      <c r="AK1830" s="1">
        <f t="shared" si="224"/>
        <v>0.76659789369587439</v>
      </c>
      <c r="AL1830" s="1">
        <f t="shared" si="224"/>
        <v>1.0038411667444591</v>
      </c>
      <c r="AM1830" s="1">
        <f t="shared" si="224"/>
        <v>1.5443978927713253</v>
      </c>
      <c r="AN1830" s="29">
        <f t="shared" si="224"/>
        <v>1.4971004774640422</v>
      </c>
      <c r="AO1830" s="1">
        <f t="shared" si="220"/>
        <v>22741.065062011065</v>
      </c>
      <c r="AP1830" s="1">
        <f t="shared" si="221"/>
        <v>15159.069679227767</v>
      </c>
      <c r="AQ1830" s="29">
        <f t="shared" si="222"/>
        <v>25593.389665643372</v>
      </c>
    </row>
    <row r="1831" spans="1:43" x14ac:dyDescent="0.2">
      <c r="A1831" s="26"/>
      <c r="E1831" s="25" t="s">
        <v>3575</v>
      </c>
      <c r="F1831" s="26" t="s">
        <v>3576</v>
      </c>
      <c r="G1831" s="1">
        <v>0.15053714505558899</v>
      </c>
      <c r="H1831" s="1">
        <v>1.1031006541905299</v>
      </c>
      <c r="I1831" s="1">
        <f>VLOOKUP(F1831,'[1]SUSMB vs SHAM all proteins sum'!$B$2:$E$3214,2,FALSE)</f>
        <v>0.21842669573691101</v>
      </c>
      <c r="J1831" s="29">
        <f>VLOOKUP(F1831,'[1]SUSMB vs SHAM all proteins sum'!$B$2:$E$3214,3,FALSE)</f>
        <v>1.08202126807125</v>
      </c>
      <c r="K1831" s="25">
        <f>VLOOKUP($E1831,[1]AllProteinsNorm!$A$1:$Q$3226,4,FALSE)</f>
        <v>929476.59214331897</v>
      </c>
      <c r="L1831" s="1">
        <f>VLOOKUP($E1831,[1]AllProteinsNorm!$A$1:$Q$3226,5,FALSE)</f>
        <v>768234.23767386505</v>
      </c>
      <c r="M1831" s="1">
        <f>VLOOKUP($E1831,[1]AllProteinsNorm!$A$1:$Q$3226,10,FALSE)</f>
        <v>953253.92259379302</v>
      </c>
      <c r="N1831" s="1">
        <f>VLOOKUP($E1831,[1]AllProteinsNorm!$A$1:$Q$3226,11,FALSE)</f>
        <v>766074.03397202201</v>
      </c>
      <c r="O1831" s="1">
        <f>VLOOKUP($E1831,[1]AllProteinsNorm!$A$1:$Q$3226,15,FALSE)</f>
        <v>1008475.50770047</v>
      </c>
      <c r="P1831" s="1">
        <f>VLOOKUP($E1831,[1]AllProteinsNorm!$A$1:$Q$3226,6,FALSE)</f>
        <v>907135.14123050903</v>
      </c>
      <c r="Q1831" s="1">
        <f>VLOOKUP($E1831,[1]AllProteinsNorm!$A$1:$Q$3226,8,FALSE)</f>
        <v>942592.30001666897</v>
      </c>
      <c r="R1831" s="1">
        <f>VLOOKUP($E1831,[1]AllProteinsNorm!$A$1:$Q$3226,13,FALSE)</f>
        <v>986031.55055538297</v>
      </c>
      <c r="S1831" s="1">
        <f>VLOOKUP($E1831,[1]AllProteinsNorm!$A$1:$Q$3226,16,FALSE)</f>
        <v>1040282.14225651</v>
      </c>
      <c r="T1831" s="1">
        <f>VLOOKUP($E1831,[1]AllProteinsNorm!$A$1:$Q$3226,17,FALSE)</f>
        <v>979297.60121362796</v>
      </c>
      <c r="U1831" s="1">
        <f>VLOOKUP($E1831,[1]AllProteinsNorm!$A$1:$Q$3226,3,FALSE)</f>
        <v>947841.64776639396</v>
      </c>
      <c r="V1831" s="1">
        <f>VLOOKUP($E1831,[1]AllProteinsNorm!$A$1:$Q$3226,7,FALSE)</f>
        <v>910736.92240637005</v>
      </c>
      <c r="W1831" s="1">
        <f>VLOOKUP($E1831,[1]AllProteinsNorm!$A$1:$Q$3226,9,FALSE)</f>
        <v>944969.37426546903</v>
      </c>
      <c r="X1831" s="1">
        <f>VLOOKUP($E1831,[1]AllProteinsNorm!$A$1:$Q$3226,12,FALSE)</f>
        <v>994623.42835417204</v>
      </c>
      <c r="Y1831" s="29">
        <f>VLOOKUP($E1831,[1]AllProteinsNorm!$A$1:$Q$3226,14,FALSE)</f>
        <v>961281.64664009004</v>
      </c>
      <c r="Z1831" s="25">
        <f t="shared" si="224"/>
        <v>1.0501339848635773</v>
      </c>
      <c r="AA1831" s="1">
        <f t="shared" si="224"/>
        <v>0.86796040711124567</v>
      </c>
      <c r="AB1831" s="1">
        <f t="shared" si="224"/>
        <v>1.0769979026711214</v>
      </c>
      <c r="AC1831" s="1">
        <f t="shared" si="224"/>
        <v>0.86551978263429952</v>
      </c>
      <c r="AD1831" s="1">
        <f t="shared" si="224"/>
        <v>1.1393879227197556</v>
      </c>
      <c r="AE1831" s="1">
        <f t="shared" si="224"/>
        <v>1.0248923412622013</v>
      </c>
      <c r="AF1831" s="1">
        <f t="shared" si="224"/>
        <v>1.0649522715098148</v>
      </c>
      <c r="AG1831" s="1">
        <f t="shared" si="224"/>
        <v>1.1140304663275205</v>
      </c>
      <c r="AH1831" s="1">
        <f t="shared" si="224"/>
        <v>1.1753234461893811</v>
      </c>
      <c r="AI1831" s="1">
        <f t="shared" si="224"/>
        <v>1.1064223682689991</v>
      </c>
      <c r="AJ1831" s="1">
        <f t="shared" si="224"/>
        <v>1.0708830485911847</v>
      </c>
      <c r="AK1831" s="1">
        <f t="shared" si="224"/>
        <v>1.0289616775432708</v>
      </c>
      <c r="AL1831" s="1">
        <f t="shared" si="224"/>
        <v>1.0676379189745375</v>
      </c>
      <c r="AM1831" s="1">
        <f t="shared" si="224"/>
        <v>1.1237376746064267</v>
      </c>
      <c r="AN1831" s="29">
        <f t="shared" si="224"/>
        <v>1.0860677231629785</v>
      </c>
      <c r="AO1831" s="1">
        <f t="shared" si="220"/>
        <v>99659.963824618259</v>
      </c>
      <c r="AP1831" s="1">
        <f t="shared" si="221"/>
        <v>44677.751933873529</v>
      </c>
      <c r="AQ1831" s="29">
        <f t="shared" si="222"/>
        <v>27100.586471448169</v>
      </c>
    </row>
    <row r="1832" spans="1:43" x14ac:dyDescent="0.2">
      <c r="A1832" s="26"/>
      <c r="E1832" s="25" t="s">
        <v>127</v>
      </c>
      <c r="F1832" s="26" t="s">
        <v>128</v>
      </c>
      <c r="G1832" s="43">
        <v>7.1021759459641296E-3</v>
      </c>
      <c r="H1832" s="43">
        <v>1.61727910860311</v>
      </c>
      <c r="I1832" s="1">
        <f>VLOOKUP(F1832,'[1]SUSMB vs SHAM all proteins sum'!$B$2:$E$3214,2,FALSE)</f>
        <v>0.42092356039082801</v>
      </c>
      <c r="J1832" s="29">
        <f>VLOOKUP(F1832,'[1]SUSMB vs SHAM all proteins sum'!$B$2:$E$3214,3,FALSE)</f>
        <v>1.23377448691336</v>
      </c>
      <c r="K1832" s="25">
        <f>VLOOKUP($E1832,[1]AllProteinsNorm!$A$1:$Q$3226,4,FALSE)</f>
        <v>41438.448486524598</v>
      </c>
      <c r="L1832" s="1">
        <f>VLOOKUP($E1832,[1]AllProteinsNorm!$A$1:$Q$3226,5,FALSE)</f>
        <v>43683.797181529902</v>
      </c>
      <c r="M1832" s="1">
        <f>VLOOKUP($E1832,[1]AllProteinsNorm!$A$1:$Q$3226,10,FALSE)</f>
        <v>39189.140129761698</v>
      </c>
      <c r="N1832" s="1">
        <f>VLOOKUP($E1832,[1]AllProteinsNorm!$A$1:$Q$3226,11,FALSE)</f>
        <v>49601.083968865598</v>
      </c>
      <c r="O1832" s="1">
        <f>VLOOKUP($E1832,[1]AllProteinsNorm!$A$1:$Q$3226,15,FALSE)</f>
        <v>75515.562754844301</v>
      </c>
      <c r="P1832" s="1">
        <f>VLOOKUP($E1832,[1]AllProteinsNorm!$A$1:$Q$3226,6,FALSE)</f>
        <v>79802.6039072118</v>
      </c>
      <c r="Q1832" s="1">
        <f>VLOOKUP($E1832,[1]AllProteinsNorm!$A$1:$Q$3226,8,FALSE)</f>
        <v>68069.670347568695</v>
      </c>
      <c r="R1832" s="1">
        <f>VLOOKUP($E1832,[1]AllProteinsNorm!$A$1:$Q$3226,13,FALSE)</f>
        <v>87828.433331873501</v>
      </c>
      <c r="S1832" s="1">
        <f>VLOOKUP($E1832,[1]AllProteinsNorm!$A$1:$Q$3226,16,FALSE)</f>
        <v>67216.978086987103</v>
      </c>
      <c r="T1832" s="1">
        <f>VLOOKUP($E1832,[1]AllProteinsNorm!$A$1:$Q$3226,17,FALSE)</f>
        <v>91676.344304493803</v>
      </c>
      <c r="U1832" s="1">
        <f>VLOOKUP($E1832,[1]AllProteinsNorm!$A$1:$Q$3226,3,FALSE)</f>
        <v>45481.560450728801</v>
      </c>
      <c r="V1832" s="1">
        <f>VLOOKUP($E1832,[1]AllProteinsNorm!$A$1:$Q$3226,7,FALSE)</f>
        <v>46216.772416975698</v>
      </c>
      <c r="W1832" s="1">
        <f>VLOOKUP($E1832,[1]AllProteinsNorm!$A$1:$Q$3226,9,FALSE)</f>
        <v>61619.596162365502</v>
      </c>
      <c r="X1832" s="1">
        <f>VLOOKUP($E1832,[1]AllProteinsNorm!$A$1:$Q$3226,12,FALSE)</f>
        <v>137455.61589892799</v>
      </c>
      <c r="Y1832" s="29">
        <f>VLOOKUP($E1832,[1]AllProteinsNorm!$A$1:$Q$3226,14,FALSE)</f>
        <v>42665.796205286002</v>
      </c>
      <c r="Z1832" s="25">
        <f t="shared" si="224"/>
        <v>0.83066943333541277</v>
      </c>
      <c r="AA1832" s="1">
        <f t="shared" si="224"/>
        <v>0.87567938414780844</v>
      </c>
      <c r="AB1832" s="1">
        <f t="shared" si="224"/>
        <v>0.78558010768856945</v>
      </c>
      <c r="AC1832" s="1">
        <f t="shared" si="224"/>
        <v>0.99429650042612849</v>
      </c>
      <c r="AD1832" s="1">
        <f t="shared" si="224"/>
        <v>1.5137745744020805</v>
      </c>
      <c r="AE1832" s="1">
        <f t="shared" si="224"/>
        <v>1.5997120111253871</v>
      </c>
      <c r="AF1832" s="1">
        <f t="shared" si="224"/>
        <v>1.3645152403167466</v>
      </c>
      <c r="AG1832" s="1">
        <f t="shared" si="224"/>
        <v>1.760596682818595</v>
      </c>
      <c r="AH1832" s="1">
        <f t="shared" si="224"/>
        <v>1.3474222886552687</v>
      </c>
      <c r="AI1832" s="1">
        <f t="shared" si="224"/>
        <v>1.8377313764157996</v>
      </c>
      <c r="AJ1832" s="1">
        <f t="shared" si="224"/>
        <v>0.91171709913567267</v>
      </c>
      <c r="AK1832" s="1">
        <f t="shared" si="224"/>
        <v>0.92645505699098007</v>
      </c>
      <c r="AL1832" s="1">
        <f t="shared" si="224"/>
        <v>1.2352179412121131</v>
      </c>
      <c r="AM1832" s="1">
        <f t="shared" si="224"/>
        <v>2.7554163521509016</v>
      </c>
      <c r="AN1832" s="29">
        <f t="shared" si="224"/>
        <v>0.85527267673098983</v>
      </c>
      <c r="AO1832" s="1">
        <f t="shared" si="220"/>
        <v>13275.593552326613</v>
      </c>
      <c r="AP1832" s="1">
        <f t="shared" si="221"/>
        <v>9975.508632996236</v>
      </c>
      <c r="AQ1832" s="29">
        <f t="shared" si="222"/>
        <v>35998.874120339868</v>
      </c>
    </row>
    <row r="1833" spans="1:43" x14ac:dyDescent="0.2">
      <c r="A1833" s="26"/>
      <c r="E1833" s="25" t="s">
        <v>3577</v>
      </c>
      <c r="F1833" s="26" t="s">
        <v>3578</v>
      </c>
      <c r="G1833" s="1">
        <v>0.31287828125602202</v>
      </c>
      <c r="H1833" s="1">
        <v>0.76132296893501605</v>
      </c>
      <c r="I1833" s="1">
        <f>VLOOKUP(F1833,'[1]SUSMB vs SHAM all proteins sum'!$B$2:$E$3214,2,FALSE)</f>
        <v>0.92029966745268799</v>
      </c>
      <c r="J1833" s="29">
        <f>VLOOKUP(F1833,'[1]SUSMB vs SHAM all proteins sum'!$B$2:$E$3214,3,FALSE)</f>
        <v>0.96499677626638303</v>
      </c>
      <c r="K1833" s="25">
        <f>VLOOKUP($E1833,[1]AllProteinsNorm!$A$1:$Q$3226,4,FALSE)</f>
        <v>55706.4379986485</v>
      </c>
      <c r="L1833" s="1">
        <f>VLOOKUP($E1833,[1]AllProteinsNorm!$A$1:$Q$3226,5,FALSE)</f>
        <v>70757.345420020996</v>
      </c>
      <c r="M1833" s="1">
        <f>VLOOKUP($E1833,[1]AllProteinsNorm!$A$1:$Q$3226,10,FALSE)</f>
        <v>75480.0170634674</v>
      </c>
      <c r="N1833" s="1">
        <f>VLOOKUP($E1833,[1]AllProteinsNorm!$A$1:$Q$3226,11,FALSE)</f>
        <v>65061.010604208597</v>
      </c>
      <c r="O1833" s="1">
        <f>VLOOKUP($E1833,[1]AllProteinsNorm!$A$1:$Q$3226,15,FALSE)</f>
        <v>100217.39850725399</v>
      </c>
      <c r="P1833" s="1">
        <f>VLOOKUP($E1833,[1]AllProteinsNorm!$A$1:$Q$3226,6,FALSE)</f>
        <v>77083.897119727</v>
      </c>
      <c r="Q1833" s="1">
        <f>VLOOKUP($E1833,[1]AllProteinsNorm!$A$1:$Q$3226,8,FALSE)</f>
        <v>38683.182849577497</v>
      </c>
      <c r="R1833" s="1">
        <f>VLOOKUP($E1833,[1]AllProteinsNorm!$A$1:$Q$3226,13,FALSE)</f>
        <v>66854.760148923102</v>
      </c>
      <c r="S1833" s="1">
        <f>VLOOKUP($E1833,[1]AllProteinsNorm!$A$1:$Q$3226,16,FALSE)</f>
        <v>93876.379606709394</v>
      </c>
      <c r="T1833" s="1">
        <f>VLOOKUP($E1833,[1]AllProteinsNorm!$A$1:$Q$3226,17,FALSE)</f>
        <v>26512.029353813999</v>
      </c>
      <c r="U1833" s="1">
        <f>VLOOKUP($E1833,[1]AllProteinsNorm!$A$1:$Q$3226,3,FALSE)</f>
        <v>60941.231435051697</v>
      </c>
      <c r="V1833" s="1">
        <f>VLOOKUP($E1833,[1]AllProteinsNorm!$A$1:$Q$3226,7,FALSE)</f>
        <v>20074.685376063098</v>
      </c>
      <c r="W1833" s="1">
        <f>VLOOKUP($E1833,[1]AllProteinsNorm!$A$1:$Q$3226,9,FALSE)</f>
        <v>107303.90830620201</v>
      </c>
      <c r="X1833" s="1">
        <f>VLOOKUP($E1833,[1]AllProteinsNorm!$A$1:$Q$3226,12,FALSE)</f>
        <v>106715.82500173499</v>
      </c>
      <c r="Y1833" s="29">
        <f>VLOOKUP($E1833,[1]AllProteinsNorm!$A$1:$Q$3226,14,FALSE)</f>
        <v>115877.15210904799</v>
      </c>
      <c r="Z1833" s="25">
        <f t="shared" si="224"/>
        <v>0.75848405329702384</v>
      </c>
      <c r="AA1833" s="1">
        <f t="shared" si="224"/>
        <v>0.96341320829052435</v>
      </c>
      <c r="AB1833" s="1">
        <f t="shared" si="224"/>
        <v>1.0277158501251908</v>
      </c>
      <c r="AC1833" s="1">
        <f t="shared" si="224"/>
        <v>0.88585342749572349</v>
      </c>
      <c r="AD1833" s="1">
        <f t="shared" si="224"/>
        <v>1.3645334607915387</v>
      </c>
      <c r="AE1833" s="1">
        <f t="shared" si="224"/>
        <v>1.0495538546679253</v>
      </c>
      <c r="AF1833" s="1">
        <f t="shared" si="224"/>
        <v>0.52669993588334063</v>
      </c>
      <c r="AG1833" s="1">
        <f t="shared" si="224"/>
        <v>0.9102766445268996</v>
      </c>
      <c r="AH1833" s="1">
        <f t="shared" si="224"/>
        <v>1.2781958328528291</v>
      </c>
      <c r="AI1833" s="1">
        <f t="shared" si="224"/>
        <v>0.36098074491674342</v>
      </c>
      <c r="AJ1833" s="1">
        <f t="shared" si="224"/>
        <v>0.82975960934517901</v>
      </c>
      <c r="AK1833" s="1">
        <f t="shared" si="224"/>
        <v>0.2733315803295166</v>
      </c>
      <c r="AL1833" s="1">
        <f t="shared" si="224"/>
        <v>1.4610214946551572</v>
      </c>
      <c r="AM1833" s="1">
        <f t="shared" si="224"/>
        <v>1.4530143086911351</v>
      </c>
      <c r="AN1833" s="29">
        <f t="shared" si="224"/>
        <v>1.5777525035493891</v>
      </c>
      <c r="AO1833" s="1">
        <f t="shared" si="220"/>
        <v>14920.281243517938</v>
      </c>
      <c r="AP1833" s="1">
        <f t="shared" si="221"/>
        <v>24740.634285626926</v>
      </c>
      <c r="AQ1833" s="29">
        <f t="shared" si="222"/>
        <v>36542.771923511085</v>
      </c>
    </row>
    <row r="1834" spans="1:43" x14ac:dyDescent="0.2">
      <c r="A1834" s="26"/>
      <c r="E1834" s="25" t="s">
        <v>3579</v>
      </c>
      <c r="F1834" s="26" t="s">
        <v>3580</v>
      </c>
      <c r="G1834" s="1">
        <v>0.48368591854596898</v>
      </c>
      <c r="H1834" s="1">
        <v>0.70888837696956197</v>
      </c>
      <c r="I1834" s="1">
        <f>VLOOKUP(F1834,'[1]SUSMB vs SHAM all proteins sum'!$B$2:$E$3214,2,FALSE)</f>
        <v>0.45604217309872902</v>
      </c>
      <c r="J1834" s="29">
        <f>VLOOKUP(F1834,'[1]SUSMB vs SHAM all proteins sum'!$B$2:$E$3214,3,FALSE)</f>
        <v>0.805176387731526</v>
      </c>
      <c r="K1834" s="25">
        <f>VLOOKUP($E1834,[1]AllProteinsNorm!$A$1:$Q$3226,4,FALSE)</f>
        <v>31869.471689862599</v>
      </c>
      <c r="L1834" s="1">
        <f>VLOOKUP($E1834,[1]AllProteinsNorm!$A$1:$Q$3226,5,FALSE)</f>
        <v>39351.8062194948</v>
      </c>
      <c r="M1834" s="1">
        <f>VLOOKUP($E1834,[1]AllProteinsNorm!$A$1:$Q$3226,10,FALSE)</f>
        <v>48464.834129588802</v>
      </c>
      <c r="N1834" s="1">
        <f>VLOOKUP($E1834,[1]AllProteinsNorm!$A$1:$Q$3226,11,FALSE)</f>
        <v>34744.426968264903</v>
      </c>
      <c r="O1834" s="1">
        <f>VLOOKUP($E1834,[1]AllProteinsNorm!$A$1:$Q$3226,15,FALSE)</f>
        <v>23365.667472297999</v>
      </c>
      <c r="P1834" s="1">
        <f>VLOOKUP($E1834,[1]AllProteinsNorm!$A$1:$Q$3226,6,FALSE)</f>
        <v>37005.037732649696</v>
      </c>
      <c r="Q1834" s="1">
        <f>VLOOKUP($E1834,[1]AllProteinsNorm!$A$1:$Q$3226,8,FALSE)</f>
        <v>54016.317072161401</v>
      </c>
      <c r="R1834" s="1">
        <f>VLOOKUP($E1834,[1]AllProteinsNorm!$A$1:$Q$3226,13,FALSE)</f>
        <v>55545.985317976898</v>
      </c>
      <c r="S1834" s="1">
        <f>VLOOKUP($E1834,[1]AllProteinsNorm!$A$1:$Q$3226,16,FALSE)</f>
        <v>5177.2497360388097</v>
      </c>
      <c r="T1834" s="1">
        <f>VLOOKUP($E1834,[1]AllProteinsNorm!$A$1:$Q$3226,17,FALSE)</f>
        <v>15366.7235470388</v>
      </c>
      <c r="U1834" s="1">
        <f>VLOOKUP($E1834,[1]AllProteinsNorm!$A$1:$Q$3226,3,FALSE)</f>
        <v>10467.5826365786</v>
      </c>
      <c r="V1834" s="1">
        <f>VLOOKUP($E1834,[1]AllProteinsNorm!$A$1:$Q$3226,7,FALSE)</f>
        <v>34243.162062492098</v>
      </c>
      <c r="W1834" s="1">
        <f>VLOOKUP($E1834,[1]AllProteinsNorm!$A$1:$Q$3226,9,FALSE)</f>
        <v>41737.771536521599</v>
      </c>
      <c r="X1834" s="1">
        <f>VLOOKUP($E1834,[1]AllProteinsNorm!$A$1:$Q$3226,12,FALSE)</f>
        <v>35809.498593007796</v>
      </c>
      <c r="Y1834" s="29">
        <f>VLOOKUP($E1834,[1]AllProteinsNorm!$A$1:$Q$3226,14,FALSE)</f>
        <v>31170.014643744598</v>
      </c>
      <c r="Z1834" s="25">
        <f t="shared" si="224"/>
        <v>0.89623598615799316</v>
      </c>
      <c r="AA1834" s="1">
        <f t="shared" si="224"/>
        <v>1.1066548324817624</v>
      </c>
      <c r="AB1834" s="1">
        <f t="shared" si="224"/>
        <v>1.3629321763727942</v>
      </c>
      <c r="AC1834" s="1">
        <f t="shared" si="224"/>
        <v>0.9770857223623941</v>
      </c>
      <c r="AD1834" s="1">
        <f t="shared" si="224"/>
        <v>0.65709128262505645</v>
      </c>
      <c r="AE1834" s="1">
        <f t="shared" si="224"/>
        <v>1.0406588100324432</v>
      </c>
      <c r="AF1834" s="1">
        <f t="shared" si="224"/>
        <v>1.5190514505827419</v>
      </c>
      <c r="AG1834" s="1">
        <f t="shared" si="224"/>
        <v>1.5620689107441261</v>
      </c>
      <c r="AH1834" s="1">
        <f t="shared" si="224"/>
        <v>0.14559505623185173</v>
      </c>
      <c r="AI1834" s="1">
        <f t="shared" si="224"/>
        <v>0.43214430305659546</v>
      </c>
      <c r="AJ1834" s="1">
        <f t="shared" si="224"/>
        <v>0.29437024680796503</v>
      </c>
      <c r="AK1834" s="1">
        <f t="shared" si="224"/>
        <v>0.96298910816296301</v>
      </c>
      <c r="AL1834" s="1">
        <f t="shared" si="224"/>
        <v>1.1737531515142832</v>
      </c>
      <c r="AM1834" s="1">
        <f t="shared" si="224"/>
        <v>1.0070377569370361</v>
      </c>
      <c r="AN1834" s="29">
        <f t="shared" si="224"/>
        <v>0.87656579577632676</v>
      </c>
      <c r="AO1834" s="1">
        <f t="shared" si="220"/>
        <v>8293.3640920247835</v>
      </c>
      <c r="AP1834" s="1">
        <f t="shared" si="221"/>
        <v>20249.413356113568</v>
      </c>
      <c r="AQ1834" s="29">
        <f t="shared" si="222"/>
        <v>10677.677312478749</v>
      </c>
    </row>
    <row r="1835" spans="1:43" x14ac:dyDescent="0.2">
      <c r="A1835" s="26"/>
      <c r="E1835" s="25" t="s">
        <v>3581</v>
      </c>
      <c r="F1835" s="26" t="s">
        <v>3582</v>
      </c>
      <c r="G1835" s="1">
        <v>0.71184708030565103</v>
      </c>
      <c r="H1835" s="1">
        <v>1.3575227566426</v>
      </c>
      <c r="I1835" s="1">
        <f>VLOOKUP(F1835,'[1]SUSMB vs SHAM all proteins sum'!$B$2:$E$3214,2,FALSE)</f>
        <v>0.558689402732653</v>
      </c>
      <c r="J1835" s="29">
        <f>VLOOKUP(F1835,'[1]SUSMB vs SHAM all proteins sum'!$B$2:$E$3214,3,FALSE)</f>
        <v>1.6810204877466901</v>
      </c>
      <c r="K1835" s="25">
        <f>VLOOKUP($E1835,[1]AllProteinsNorm!$A$1:$Q$3226,4,FALSE)</f>
        <v>70899.899938042101</v>
      </c>
      <c r="L1835" s="1">
        <f>VLOOKUP($E1835,[1]AllProteinsNorm!$A$1:$Q$3226,5,FALSE)</f>
        <v>96888.790378589998</v>
      </c>
      <c r="M1835" s="1">
        <f>VLOOKUP($E1835,[1]AllProteinsNorm!$A$1:$Q$3226,10,FALSE)</f>
        <v>1624.4487188210601</v>
      </c>
      <c r="N1835" s="1">
        <f>VLOOKUP($E1835,[1]AllProteinsNorm!$A$1:$Q$3226,11,FALSE)</f>
        <v>86974.119250104894</v>
      </c>
      <c r="O1835" s="1">
        <f>VLOOKUP($E1835,[1]AllProteinsNorm!$A$1:$Q$3226,15,FALSE)</f>
        <v>43295.0827936032</v>
      </c>
      <c r="P1835" s="1">
        <f>VLOOKUP($E1835,[1]AllProteinsNorm!$A$1:$Q$3226,6,FALSE)</f>
        <v>71376.891219153506</v>
      </c>
      <c r="Q1835" s="1">
        <f>VLOOKUP($E1835,[1]AllProteinsNorm!$A$1:$Q$3226,8,FALSE)</f>
        <v>58056.114967162401</v>
      </c>
      <c r="R1835" s="1">
        <f>VLOOKUP($E1835,[1]AllProteinsNorm!$A$1:$Q$3226,13,FALSE)</f>
        <v>20223.959654628001</v>
      </c>
      <c r="S1835" s="1">
        <f>VLOOKUP($E1835,[1]AllProteinsNorm!$A$1:$Q$3226,16,FALSE)</f>
        <v>49575.048520386597</v>
      </c>
      <c r="T1835" s="1">
        <f>VLOOKUP($E1835,[1]AllProteinsNorm!$A$1:$Q$3226,17,FALSE)</f>
        <v>46628.820736560803</v>
      </c>
      <c r="U1835" s="1">
        <f>VLOOKUP($E1835,[1]AllProteinsNorm!$A$1:$Q$3226,3,FALSE)</f>
        <v>65571.229411357403</v>
      </c>
      <c r="V1835" s="1">
        <f>VLOOKUP($E1835,[1]AllProteinsNorm!$A$1:$Q$3226,7,FALSE)</f>
        <v>13410.720032756501</v>
      </c>
      <c r="W1835" s="1">
        <f>VLOOKUP($E1835,[1]AllProteinsNorm!$A$1:$Q$3226,9,FALSE)</f>
        <v>76473.588621753297</v>
      </c>
      <c r="X1835" s="1">
        <f>VLOOKUP($E1835,[1]AllProteinsNorm!$A$1:$Q$3226,12,FALSE)</f>
        <v>83016.943257002305</v>
      </c>
      <c r="Y1835" s="29">
        <f>VLOOKUP($E1835,[1]AllProteinsNorm!$A$1:$Q$3226,14,FALSE)</f>
        <v>101035.775063425</v>
      </c>
      <c r="Z1835" s="25">
        <f t="shared" si="224"/>
        <v>1.1829175466717585</v>
      </c>
      <c r="AA1835" s="1">
        <f t="shared" si="224"/>
        <v>1.6165248514425612</v>
      </c>
      <c r="AB1835" s="1">
        <f t="shared" si="224"/>
        <v>2.7102843513758478E-2</v>
      </c>
      <c r="AC1835" s="1">
        <f t="shared" si="224"/>
        <v>1.4511051758490277</v>
      </c>
      <c r="AD1835" s="1">
        <f t="shared" si="224"/>
        <v>0.72234958252289527</v>
      </c>
      <c r="AE1835" s="1">
        <f t="shared" si="224"/>
        <v>1.1908758280872358</v>
      </c>
      <c r="AF1835" s="1">
        <f t="shared" si="224"/>
        <v>0.96862756007079609</v>
      </c>
      <c r="AG1835" s="1">
        <f t="shared" si="224"/>
        <v>0.33742327929302041</v>
      </c>
      <c r="AH1835" s="1">
        <f t="shared" si="224"/>
        <v>0.8271266225074525</v>
      </c>
      <c r="AI1835" s="1">
        <f t="shared" si="224"/>
        <v>0.77797077680068882</v>
      </c>
      <c r="AJ1835" s="1">
        <f t="shared" si="224"/>
        <v>1.0940122326733417</v>
      </c>
      <c r="AK1835" s="1">
        <f t="shared" si="224"/>
        <v>0.22374892001417684</v>
      </c>
      <c r="AL1835" s="1">
        <f t="shared" si="224"/>
        <v>1.2759108252153031</v>
      </c>
      <c r="AM1835" s="1">
        <f t="shared" si="224"/>
        <v>1.3850823334811269</v>
      </c>
      <c r="AN1835" s="29">
        <f t="shared" si="224"/>
        <v>1.6857145252468573</v>
      </c>
      <c r="AO1835" s="1">
        <f t="shared" si="220"/>
        <v>34333.461370476165</v>
      </c>
      <c r="AP1835" s="1">
        <f t="shared" si="221"/>
        <v>16832.135582734474</v>
      </c>
      <c r="AQ1835" s="29">
        <f t="shared" si="222"/>
        <v>29578.751746867114</v>
      </c>
    </row>
    <row r="1836" spans="1:43" x14ac:dyDescent="0.2">
      <c r="A1836" s="26"/>
      <c r="E1836" s="25" t="s">
        <v>3583</v>
      </c>
      <c r="F1836" s="26" t="s">
        <v>3584</v>
      </c>
      <c r="G1836" s="1">
        <v>0.19868730635676601</v>
      </c>
      <c r="H1836" s="1">
        <v>0.743891715668619</v>
      </c>
      <c r="I1836" s="1">
        <f>VLOOKUP(F1836,'[1]SUSMB vs SHAM all proteins sum'!$B$2:$E$3214,2,FALSE)</f>
        <v>3.6334530051821697E-2</v>
      </c>
      <c r="J1836" s="29">
        <f>VLOOKUP(F1836,'[1]SUSMB vs SHAM all proteins sum'!$B$2:$E$3214,3,FALSE)</f>
        <v>1.16158546037945</v>
      </c>
      <c r="K1836" s="25">
        <f>VLOOKUP($E1836,[1]AllProteinsNorm!$A$1:$Q$3226,4,FALSE)</f>
        <v>195367.77126214901</v>
      </c>
      <c r="L1836" s="1">
        <f>VLOOKUP($E1836,[1]AllProteinsNorm!$A$1:$Q$3226,5,FALSE)</f>
        <v>216142.342691019</v>
      </c>
      <c r="M1836" s="1">
        <f>VLOOKUP($E1836,[1]AllProteinsNorm!$A$1:$Q$3226,10,FALSE)</f>
        <v>227035.069256391</v>
      </c>
      <c r="N1836" s="1">
        <f>VLOOKUP($E1836,[1]AllProteinsNorm!$A$1:$Q$3226,11,FALSE)</f>
        <v>165414.20693132799</v>
      </c>
      <c r="O1836" s="1">
        <f>VLOOKUP($E1836,[1]AllProteinsNorm!$A$1:$Q$3226,15,FALSE)</f>
        <v>211849.74641473399</v>
      </c>
      <c r="P1836" s="1">
        <f>VLOOKUP($E1836,[1]AllProteinsNorm!$A$1:$Q$3226,6,FALSE)</f>
        <v>164981.16224115601</v>
      </c>
      <c r="Q1836" s="1">
        <f>VLOOKUP($E1836,[1]AllProteinsNorm!$A$1:$Q$3226,8,FALSE)</f>
        <v>238854.11001889801</v>
      </c>
      <c r="R1836" s="1">
        <f>VLOOKUP($E1836,[1]AllProteinsNorm!$A$1:$Q$3226,13,FALSE)</f>
        <v>193671.58544346</v>
      </c>
      <c r="S1836" s="1">
        <f>VLOOKUP($E1836,[1]AllProteinsNorm!$A$1:$Q$3226,16,FALSE)</f>
        <v>138737.286234342</v>
      </c>
      <c r="T1836" s="1">
        <f>VLOOKUP($E1836,[1]AllProteinsNorm!$A$1:$Q$3226,17,FALSE)</f>
        <v>72278.463023861405</v>
      </c>
      <c r="U1836" s="1">
        <f>VLOOKUP($E1836,[1]AllProteinsNorm!$A$1:$Q$3226,3,FALSE)</f>
        <v>242588.77908409401</v>
      </c>
      <c r="V1836" s="1">
        <f>VLOOKUP($E1836,[1]AllProteinsNorm!$A$1:$Q$3226,7,FALSE)</f>
        <v>226997.25929287801</v>
      </c>
      <c r="W1836" s="1">
        <f>VLOOKUP($E1836,[1]AllProteinsNorm!$A$1:$Q$3226,9,FALSE)</f>
        <v>247045.30052405401</v>
      </c>
      <c r="X1836" s="1">
        <f>VLOOKUP($E1836,[1]AllProteinsNorm!$A$1:$Q$3226,12,FALSE)</f>
        <v>219301.45402886899</v>
      </c>
      <c r="Y1836" s="29">
        <f>VLOOKUP($E1836,[1]AllProteinsNorm!$A$1:$Q$3226,14,FALSE)</f>
        <v>238140.293380585</v>
      </c>
      <c r="Z1836" s="25">
        <f t="shared" si="224"/>
        <v>0.96163621802318533</v>
      </c>
      <c r="AA1836" s="1">
        <f t="shared" si="224"/>
        <v>1.0638924917721686</v>
      </c>
      <c r="AB1836" s="1">
        <f t="shared" si="224"/>
        <v>1.1175085017753212</v>
      </c>
      <c r="AC1836" s="1">
        <f t="shared" si="224"/>
        <v>0.81419924756834794</v>
      </c>
      <c r="AD1836" s="1">
        <f t="shared" si="224"/>
        <v>1.0427635408609757</v>
      </c>
      <c r="AE1836" s="1">
        <f t="shared" si="224"/>
        <v>0.81206772170099673</v>
      </c>
      <c r="AF1836" s="1">
        <f t="shared" si="224"/>
        <v>1.1756840011736762</v>
      </c>
      <c r="AG1836" s="1">
        <f t="shared" si="224"/>
        <v>0.95328727845546113</v>
      </c>
      <c r="AH1836" s="1">
        <f t="shared" si="224"/>
        <v>0.68289052166221265</v>
      </c>
      <c r="AI1836" s="1">
        <f t="shared" si="224"/>
        <v>0.35576793131109896</v>
      </c>
      <c r="AJ1836" s="1">
        <f t="shared" si="224"/>
        <v>1.1940667314071305</v>
      </c>
      <c r="AK1836" s="1">
        <f t="shared" si="224"/>
        <v>1.1173223941584849</v>
      </c>
      <c r="AL1836" s="1">
        <f t="shared" si="224"/>
        <v>1.2160025522202365</v>
      </c>
      <c r="AM1836" s="1">
        <f t="shared" si="224"/>
        <v>1.0794422206738097</v>
      </c>
      <c r="AN1836" s="29">
        <f t="shared" si="224"/>
        <v>1.1721704639715331</v>
      </c>
      <c r="AO1836" s="1">
        <f t="shared" si="220"/>
        <v>21445.444984366728</v>
      </c>
      <c r="AP1836" s="1">
        <f t="shared" si="221"/>
        <v>55694.169157413555</v>
      </c>
      <c r="AQ1836" s="29">
        <f t="shared" si="222"/>
        <v>10226.012378768977</v>
      </c>
    </row>
    <row r="1837" spans="1:43" x14ac:dyDescent="0.2">
      <c r="A1837" s="26"/>
      <c r="E1837" s="25" t="s">
        <v>3585</v>
      </c>
      <c r="F1837" s="26" t="s">
        <v>3586</v>
      </c>
      <c r="G1837" s="1">
        <v>0.49938738465647398</v>
      </c>
      <c r="H1837" s="1">
        <v>1.12367540544998</v>
      </c>
      <c r="I1837" s="1">
        <f>VLOOKUP(F1837,'[1]SUSMB vs SHAM all proteins sum'!$B$2:$E$3214,2,FALSE)</f>
        <v>0.49020042515073298</v>
      </c>
      <c r="J1837" s="29">
        <f>VLOOKUP(F1837,'[1]SUSMB vs SHAM all proteins sum'!$B$2:$E$3214,3,FALSE)</f>
        <v>0.88146245060645301</v>
      </c>
      <c r="K1837" s="25">
        <f>VLOOKUP($E1837,[1]AllProteinsNorm!$A$1:$Q$3226,4,FALSE)</f>
        <v>61553.734685658201</v>
      </c>
      <c r="L1837" s="1">
        <f>VLOOKUP($E1837,[1]AllProteinsNorm!$A$1:$Q$3226,5,FALSE)</f>
        <v>27542.086234470498</v>
      </c>
      <c r="M1837" s="1">
        <f>VLOOKUP($E1837,[1]AllProteinsNorm!$A$1:$Q$3226,10,FALSE)</f>
        <v>66766.005769662399</v>
      </c>
      <c r="N1837" s="1">
        <f>VLOOKUP($E1837,[1]AllProteinsNorm!$A$1:$Q$3226,11,FALSE)</f>
        <v>57563.917925354697</v>
      </c>
      <c r="O1837" s="1">
        <f>VLOOKUP($E1837,[1]AllProteinsNorm!$A$1:$Q$3226,15,FALSE)</f>
        <v>54480.657560510597</v>
      </c>
      <c r="P1837" s="1">
        <f>VLOOKUP($E1837,[1]AllProteinsNorm!$A$1:$Q$3226,6,FALSE)</f>
        <v>60874.305284816197</v>
      </c>
      <c r="Q1837" s="1">
        <f>VLOOKUP($E1837,[1]AllProteinsNorm!$A$1:$Q$3226,8,FALSE)</f>
        <v>48821.605786206703</v>
      </c>
      <c r="R1837" s="1">
        <f>VLOOKUP($E1837,[1]AllProteinsNorm!$A$1:$Q$3226,13,FALSE)</f>
        <v>60418.635520985801</v>
      </c>
      <c r="S1837" s="1">
        <f>VLOOKUP($E1837,[1]AllProteinsNorm!$A$1:$Q$3226,16,FALSE)</f>
        <v>61510.984541124497</v>
      </c>
      <c r="T1837" s="1">
        <f>VLOOKUP($E1837,[1]AllProteinsNorm!$A$1:$Q$3226,17,FALSE)</f>
        <v>57575.011204411203</v>
      </c>
      <c r="U1837" s="1">
        <f>VLOOKUP($E1837,[1]AllProteinsNorm!$A$1:$Q$3226,3,FALSE)</f>
        <v>39289.4804101505</v>
      </c>
      <c r="V1837" s="1">
        <f>VLOOKUP($E1837,[1]AllProteinsNorm!$A$1:$Q$3226,7,FALSE)</f>
        <v>40693.0015737836</v>
      </c>
      <c r="W1837" s="1">
        <f>VLOOKUP($E1837,[1]AllProteinsNorm!$A$1:$Q$3226,9,FALSE)</f>
        <v>47544.833947711697</v>
      </c>
      <c r="X1837" s="1">
        <f>VLOOKUP($E1837,[1]AllProteinsNorm!$A$1:$Q$3226,12,FALSE)</f>
        <v>42552.600671443499</v>
      </c>
      <c r="Y1837" s="29">
        <f>VLOOKUP($E1837,[1]AllProteinsNorm!$A$1:$Q$3226,14,FALSE)</f>
        <v>58397.324859426502</v>
      </c>
      <c r="Z1837" s="25">
        <f t="shared" si="224"/>
        <v>1.1487917829843364</v>
      </c>
      <c r="AA1837" s="1">
        <f t="shared" si="224"/>
        <v>0.51402441320555237</v>
      </c>
      <c r="AB1837" s="1">
        <f t="shared" si="224"/>
        <v>1.2460696203498409</v>
      </c>
      <c r="AC1837" s="1">
        <f t="shared" si="224"/>
        <v>1.0743288972917517</v>
      </c>
      <c r="AD1837" s="1">
        <f t="shared" si="224"/>
        <v>1.0167852861685185</v>
      </c>
      <c r="AE1837" s="1">
        <f t="shared" si="224"/>
        <v>1.1361114327701498</v>
      </c>
      <c r="AF1837" s="1">
        <f t="shared" si="224"/>
        <v>0.91116907602297925</v>
      </c>
      <c r="AG1837" s="1">
        <f t="shared" si="224"/>
        <v>1.1276071611265848</v>
      </c>
      <c r="AH1837" s="1">
        <f t="shared" si="224"/>
        <v>1.1479939270132484</v>
      </c>
      <c r="AI1837" s="1">
        <f t="shared" si="224"/>
        <v>1.0745359337598319</v>
      </c>
      <c r="AJ1837" s="1">
        <f t="shared" si="224"/>
        <v>0.73326878512574378</v>
      </c>
      <c r="AK1837" s="1">
        <f t="shared" si="224"/>
        <v>0.75946302968718704</v>
      </c>
      <c r="AL1837" s="1">
        <f t="shared" si="224"/>
        <v>0.88734038383558844</v>
      </c>
      <c r="AM1837" s="1">
        <f t="shared" si="224"/>
        <v>0.79416916366827472</v>
      </c>
      <c r="AN1837" s="29">
        <f t="shared" si="224"/>
        <v>1.0898829663118226</v>
      </c>
      <c r="AO1837" s="1">
        <f t="shared" si="220"/>
        <v>13653.621674381375</v>
      </c>
      <c r="AP1837" s="1">
        <f t="shared" si="221"/>
        <v>4706.0418700022265</v>
      </c>
      <c r="AQ1837" s="29">
        <f t="shared" si="222"/>
        <v>6938.2459523371163</v>
      </c>
    </row>
    <row r="1838" spans="1:43" x14ac:dyDescent="0.2">
      <c r="A1838" s="26"/>
      <c r="E1838" s="25" t="s">
        <v>3587</v>
      </c>
      <c r="F1838" s="26" t="s">
        <v>3588</v>
      </c>
      <c r="G1838" s="1">
        <v>7.4765854205149196E-2</v>
      </c>
      <c r="H1838" s="1">
        <v>1.25781036099882</v>
      </c>
      <c r="I1838" s="1">
        <f>VLOOKUP(F1838,'[1]SUSMB vs SHAM all proteins sum'!$B$2:$E$3214,2,FALSE)</f>
        <v>0.115047177753799</v>
      </c>
      <c r="J1838" s="29">
        <f>VLOOKUP(F1838,'[1]SUSMB vs SHAM all proteins sum'!$B$2:$E$3214,3,FALSE)</f>
        <v>1.1789030368892</v>
      </c>
      <c r="K1838" s="25">
        <f>VLOOKUP($E1838,[1]AllProteinsNorm!$A$1:$Q$3226,4,FALSE)</f>
        <v>237381.96330704601</v>
      </c>
      <c r="L1838" s="1">
        <f>VLOOKUP($E1838,[1]AllProteinsNorm!$A$1:$Q$3226,5,FALSE)</f>
        <v>155511.94803135001</v>
      </c>
      <c r="M1838" s="1">
        <f>VLOOKUP($E1838,[1]AllProteinsNorm!$A$1:$Q$3226,10,FALSE)</f>
        <v>207734.68006086201</v>
      </c>
      <c r="N1838" s="1">
        <f>VLOOKUP($E1838,[1]AllProteinsNorm!$A$1:$Q$3226,11,FALSE)</f>
        <v>158449.90423983199</v>
      </c>
      <c r="O1838" s="1">
        <f>VLOOKUP($E1838,[1]AllProteinsNorm!$A$1:$Q$3226,15,FALSE)</f>
        <v>193291.853811943</v>
      </c>
      <c r="P1838" s="1">
        <f>VLOOKUP($E1838,[1]AllProteinsNorm!$A$1:$Q$3226,6,FALSE)</f>
        <v>203511.20210353399</v>
      </c>
      <c r="Q1838" s="1">
        <f>VLOOKUP($E1838,[1]AllProteinsNorm!$A$1:$Q$3226,8,FALSE)</f>
        <v>195667.97329566401</v>
      </c>
      <c r="R1838" s="1">
        <f>VLOOKUP($E1838,[1]AllProteinsNorm!$A$1:$Q$3226,13,FALSE)</f>
        <v>300001.55752574501</v>
      </c>
      <c r="S1838" s="1">
        <f>VLOOKUP($E1838,[1]AllProteinsNorm!$A$1:$Q$3226,16,FALSE)</f>
        <v>252198.77312058001</v>
      </c>
      <c r="T1838" s="1">
        <f>VLOOKUP($E1838,[1]AllProteinsNorm!$A$1:$Q$3226,17,FALSE)</f>
        <v>245429.80978062999</v>
      </c>
      <c r="U1838" s="1">
        <f>VLOOKUP($E1838,[1]AllProteinsNorm!$A$1:$Q$3226,3,FALSE)</f>
        <v>208949.891191748</v>
      </c>
      <c r="V1838" s="1">
        <f>VLOOKUP($E1838,[1]AllProteinsNorm!$A$1:$Q$3226,7,FALSE)</f>
        <v>205924.90405994901</v>
      </c>
      <c r="W1838" s="1">
        <f>VLOOKUP($E1838,[1]AllProteinsNorm!$A$1:$Q$3226,9,FALSE)</f>
        <v>205185.067643574</v>
      </c>
      <c r="X1838" s="1">
        <f>VLOOKUP($E1838,[1]AllProteinsNorm!$A$1:$Q$3226,12,FALSE)</f>
        <v>260178.31519951599</v>
      </c>
      <c r="Y1838" s="29">
        <f>VLOOKUP($E1838,[1]AllProteinsNorm!$A$1:$Q$3226,14,FALSE)</f>
        <v>232835.16842674601</v>
      </c>
      <c r="Z1838" s="25">
        <f t="shared" si="224"/>
        <v>1.2462691821720309</v>
      </c>
      <c r="AA1838" s="1">
        <f t="shared" si="224"/>
        <v>0.81644681672938735</v>
      </c>
      <c r="AB1838" s="1">
        <f t="shared" si="224"/>
        <v>1.0906192122665559</v>
      </c>
      <c r="AC1838" s="1">
        <f t="shared" si="224"/>
        <v>0.83187125854540711</v>
      </c>
      <c r="AD1838" s="1">
        <f t="shared" si="224"/>
        <v>1.0147935302866193</v>
      </c>
      <c r="AE1838" s="1">
        <f t="shared" si="224"/>
        <v>1.0684457061312456</v>
      </c>
      <c r="AF1838" s="1">
        <f t="shared" si="224"/>
        <v>1.0272682964586797</v>
      </c>
      <c r="AG1838" s="1">
        <f t="shared" si="224"/>
        <v>1.5750257118917681</v>
      </c>
      <c r="AH1838" s="1">
        <f t="shared" si="224"/>
        <v>1.3240582997252743</v>
      </c>
      <c r="AI1838" s="1">
        <f t="shared" si="224"/>
        <v>1.2885208465493549</v>
      </c>
      <c r="AJ1838" s="1">
        <f t="shared" si="224"/>
        <v>1.0969991417319496</v>
      </c>
      <c r="AK1838" s="1">
        <f t="shared" si="224"/>
        <v>1.0811177824816187</v>
      </c>
      <c r="AL1838" s="1">
        <f t="shared" si="224"/>
        <v>1.0772335980527279</v>
      </c>
      <c r="AM1838" s="1">
        <f t="shared" si="224"/>
        <v>1.3659513620383521</v>
      </c>
      <c r="AN1838" s="29">
        <f t="shared" si="224"/>
        <v>1.2223982432934692</v>
      </c>
      <c r="AO1838" s="1">
        <f t="shared" si="220"/>
        <v>30835.42179044964</v>
      </c>
      <c r="AP1838" s="1">
        <f t="shared" si="221"/>
        <v>37611.712739411923</v>
      </c>
      <c r="AQ1838" s="29">
        <f t="shared" si="222"/>
        <v>21375.460388405696</v>
      </c>
    </row>
    <row r="1839" spans="1:43" x14ac:dyDescent="0.2">
      <c r="A1839" s="26"/>
      <c r="E1839" s="25" t="s">
        <v>3589</v>
      </c>
      <c r="F1839" s="26" t="s">
        <v>3590</v>
      </c>
      <c r="G1839" s="1">
        <v>0.65273576834707703</v>
      </c>
      <c r="H1839" s="1">
        <v>0.77380621203846101</v>
      </c>
      <c r="I1839" s="1">
        <f>VLOOKUP(F1839,'[1]SUSMB vs SHAM all proteins sum'!$B$2:$E$3214,2,FALSE)</f>
        <v>0.83400657347558904</v>
      </c>
      <c r="J1839" s="29">
        <f>VLOOKUP(F1839,'[1]SUSMB vs SHAM all proteins sum'!$B$2:$E$3214,3,FALSE)</f>
        <v>1.1266001609787799</v>
      </c>
      <c r="K1839" s="25">
        <f>VLOOKUP($E1839,[1]AllProteinsNorm!$A$1:$Q$3226,4,FALSE)</f>
        <v>3442.0204176253401</v>
      </c>
      <c r="L1839" s="1">
        <f>VLOOKUP($E1839,[1]AllProteinsNorm!$A$1:$Q$3226,5,FALSE)</f>
        <v>27179.246140814401</v>
      </c>
      <c r="M1839" s="1">
        <f>VLOOKUP($E1839,[1]AllProteinsNorm!$A$1:$Q$3226,10,FALSE)</f>
        <v>27674.362393579799</v>
      </c>
      <c r="N1839" s="1">
        <f>VLOOKUP($E1839,[1]AllProteinsNorm!$A$1:$Q$3226,11,FALSE)</f>
        <v>22732.689711859501</v>
      </c>
      <c r="O1839" s="1">
        <f>VLOOKUP($E1839,[1]AllProteinsNorm!$A$1:$Q$3226,15,FALSE)</f>
        <v>26136.811970545699</v>
      </c>
      <c r="P1839" s="1">
        <f>VLOOKUP($E1839,[1]AllProteinsNorm!$A$1:$Q$3226,6,FALSE)</f>
        <v>26221.546193495102</v>
      </c>
      <c r="Q1839" s="1">
        <f>VLOOKUP($E1839,[1]AllProteinsNorm!$A$1:$Q$3226,8,FALSE)</f>
        <v>16561.452545226599</v>
      </c>
      <c r="R1839" s="1">
        <f>VLOOKUP($E1839,[1]AllProteinsNorm!$A$1:$Q$3226,13,FALSE)</f>
        <v>13041.382491190599</v>
      </c>
      <c r="S1839" s="1">
        <f>VLOOKUP($E1839,[1]AllProteinsNorm!$A$1:$Q$3226,16,FALSE)</f>
        <v>22842.729015476099</v>
      </c>
      <c r="T1839" s="1">
        <f>VLOOKUP($E1839,[1]AllProteinsNorm!$A$1:$Q$3226,17,FALSE)</f>
        <v>3298.8656430609799</v>
      </c>
      <c r="U1839" s="1">
        <f>VLOOKUP($E1839,[1]AllProteinsNorm!$A$1:$Q$3226,3,FALSE)</f>
        <v>33491.4417186473</v>
      </c>
      <c r="V1839" s="1">
        <f>VLOOKUP($E1839,[1]AllProteinsNorm!$A$1:$Q$3226,7,FALSE)</f>
        <v>27154.399996913799</v>
      </c>
      <c r="W1839" s="1">
        <f>VLOOKUP($E1839,[1]AllProteinsNorm!$A$1:$Q$3226,9,FALSE)</f>
        <v>32138.389994370998</v>
      </c>
      <c r="X1839" s="1">
        <f>VLOOKUP($E1839,[1]AllProteinsNorm!$A$1:$Q$3226,12,FALSE)</f>
        <v>4534.3366854505002</v>
      </c>
      <c r="Y1839" s="29">
        <f>VLOOKUP($E1839,[1]AllProteinsNorm!$A$1:$Q$3226,14,FALSE)</f>
        <v>21065.3665163234</v>
      </c>
      <c r="Z1839" s="25">
        <f t="shared" si="224"/>
        <v>0.16059423420884894</v>
      </c>
      <c r="AA1839" s="1">
        <f t="shared" si="224"/>
        <v>1.2681011995185114</v>
      </c>
      <c r="AB1839" s="1">
        <f t="shared" si="224"/>
        <v>1.2912018223533028</v>
      </c>
      <c r="AC1839" s="1">
        <f t="shared" si="224"/>
        <v>1.060638361437179</v>
      </c>
      <c r="AD1839" s="1">
        <f t="shared" si="224"/>
        <v>1.2194643824821574</v>
      </c>
      <c r="AE1839" s="1">
        <f t="shared" si="224"/>
        <v>1.2234178243548901</v>
      </c>
      <c r="AF1839" s="1">
        <f t="shared" si="224"/>
        <v>0.77270715050603167</v>
      </c>
      <c r="AG1839" s="1">
        <f t="shared" si="224"/>
        <v>0.60847135696026977</v>
      </c>
      <c r="AH1839" s="1">
        <f t="shared" si="224"/>
        <v>1.0657724616321378</v>
      </c>
      <c r="AI1839" s="1">
        <f t="shared" si="224"/>
        <v>0.15391506656743076</v>
      </c>
      <c r="AJ1839" s="1">
        <f t="shared" si="224"/>
        <v>1.562609102437319</v>
      </c>
      <c r="AK1839" s="1">
        <f t="shared" si="224"/>
        <v>1.2669419537940154</v>
      </c>
      <c r="AL1839" s="1">
        <f t="shared" si="224"/>
        <v>1.4994798123283934</v>
      </c>
      <c r="AM1839" s="1">
        <f t="shared" si="224"/>
        <v>0.21155839864174678</v>
      </c>
      <c r="AN1839" s="29">
        <f t="shared" si="224"/>
        <v>0.98284611755778295</v>
      </c>
      <c r="AO1839" s="1">
        <f t="shared" si="220"/>
        <v>9159.3049514708018</v>
      </c>
      <c r="AP1839" s="1">
        <f t="shared" si="221"/>
        <v>8011.4592329137067</v>
      </c>
      <c r="AQ1839" s="29">
        <f t="shared" si="222"/>
        <v>10519.247935327696</v>
      </c>
    </row>
    <row r="1840" spans="1:43" x14ac:dyDescent="0.2">
      <c r="A1840" s="26"/>
      <c r="E1840" s="25" t="s">
        <v>3591</v>
      </c>
      <c r="F1840" s="26" t="s">
        <v>3592</v>
      </c>
      <c r="G1840" s="1">
        <v>0.29353861855480701</v>
      </c>
      <c r="H1840" s="1">
        <v>0.75638478871780401</v>
      </c>
      <c r="I1840" s="1">
        <f>VLOOKUP(F1840,'[1]SUSMB vs SHAM all proteins sum'!$B$2:$E$3214,2,FALSE)</f>
        <v>0.15536182920722599</v>
      </c>
      <c r="J1840" s="29">
        <f>VLOOKUP(F1840,'[1]SUSMB vs SHAM all proteins sum'!$B$2:$E$3214,3,FALSE)</f>
        <v>0.66006872473558498</v>
      </c>
      <c r="K1840" s="25">
        <f>VLOOKUP($E1840,[1]AllProteinsNorm!$A$1:$Q$3226,4,FALSE)</f>
        <v>328751.32813201001</v>
      </c>
      <c r="L1840" s="1">
        <f>VLOOKUP($E1840,[1]AllProteinsNorm!$A$1:$Q$3226,5,FALSE)</f>
        <v>511056.60572210699</v>
      </c>
      <c r="M1840" s="1">
        <f>VLOOKUP($E1840,[1]AllProteinsNorm!$A$1:$Q$3226,10,FALSE)</f>
        <v>253403.67348773399</v>
      </c>
      <c r="N1840" s="1">
        <f>VLOOKUP($E1840,[1]AllProteinsNorm!$A$1:$Q$3226,11,FALSE)</f>
        <v>255875.79561787401</v>
      </c>
      <c r="O1840" s="1">
        <f>VLOOKUP($E1840,[1]AllProteinsNorm!$A$1:$Q$3226,15,FALSE)</f>
        <v>125781.81380182</v>
      </c>
      <c r="P1840" s="1">
        <f>VLOOKUP($E1840,[1]AllProteinsNorm!$A$1:$Q$3226,6,FALSE)</f>
        <v>266797.30870630901</v>
      </c>
      <c r="Q1840" s="1">
        <f>VLOOKUP($E1840,[1]AllProteinsNorm!$A$1:$Q$3226,8,FALSE)</f>
        <v>177911.53628583701</v>
      </c>
      <c r="R1840" s="1">
        <f>VLOOKUP($E1840,[1]AllProteinsNorm!$A$1:$Q$3226,13,FALSE)</f>
        <v>164879.25087069601</v>
      </c>
      <c r="S1840" s="1">
        <f>VLOOKUP($E1840,[1]AllProteinsNorm!$A$1:$Q$3226,16,FALSE)</f>
        <v>248022.52802173101</v>
      </c>
      <c r="T1840" s="1">
        <f>VLOOKUP($E1840,[1]AllProteinsNorm!$A$1:$Q$3226,17,FALSE)</f>
        <v>174770.339543735</v>
      </c>
      <c r="U1840" s="1">
        <f>VLOOKUP($E1840,[1]AllProteinsNorm!$A$1:$Q$3226,3,FALSE)</f>
        <v>130217.629461549</v>
      </c>
      <c r="V1840" s="1">
        <f>VLOOKUP($E1840,[1]AllProteinsNorm!$A$1:$Q$3226,7,FALSE)</f>
        <v>236318.29175100001</v>
      </c>
      <c r="W1840" s="1">
        <f>VLOOKUP($E1840,[1]AllProteinsNorm!$A$1:$Q$3226,9,FALSE)</f>
        <v>252748.588734188</v>
      </c>
      <c r="X1840" s="1">
        <f>VLOOKUP($E1840,[1]AllProteinsNorm!$A$1:$Q$3226,12,FALSE)</f>
        <v>145707.76406186901</v>
      </c>
      <c r="Y1840" s="29">
        <f>VLOOKUP($E1840,[1]AllProteinsNorm!$A$1:$Q$3226,14,FALSE)</f>
        <v>151496.88694873801</v>
      </c>
      <c r="Z1840" s="25">
        <f t="shared" si="224"/>
        <v>1.1145101016274113</v>
      </c>
      <c r="AA1840" s="1">
        <f t="shared" si="224"/>
        <v>1.7325488928579826</v>
      </c>
      <c r="AB1840" s="1">
        <f t="shared" si="224"/>
        <v>0.85907167431478082</v>
      </c>
      <c r="AC1840" s="1">
        <f t="shared" si="224"/>
        <v>0.86745249243087186</v>
      </c>
      <c r="AD1840" s="1">
        <f t="shared" si="224"/>
        <v>0.42641683876895314</v>
      </c>
      <c r="AE1840" s="1">
        <f t="shared" si="224"/>
        <v>0.90447785360972943</v>
      </c>
      <c r="AF1840" s="1">
        <f t="shared" si="224"/>
        <v>0.6031434321901693</v>
      </c>
      <c r="AG1840" s="1">
        <f t="shared" si="224"/>
        <v>0.55896227610177818</v>
      </c>
      <c r="AH1840" s="1">
        <f t="shared" si="224"/>
        <v>0.84082888571750214</v>
      </c>
      <c r="AI1840" s="1">
        <f t="shared" si="224"/>
        <v>0.59249436342392536</v>
      </c>
      <c r="AJ1840" s="1">
        <f t="shared" si="224"/>
        <v>0.44145483539033825</v>
      </c>
      <c r="AK1840" s="1">
        <f t="shared" si="224"/>
        <v>0.8011499903357453</v>
      </c>
      <c r="AL1840" s="1">
        <f t="shared" si="224"/>
        <v>0.85685085111872683</v>
      </c>
      <c r="AM1840" s="1">
        <f t="shared" si="224"/>
        <v>0.49396842244022116</v>
      </c>
      <c r="AN1840" s="29">
        <f t="shared" si="224"/>
        <v>0.51359430798002692</v>
      </c>
      <c r="AO1840" s="1">
        <f t="shared" si="220"/>
        <v>126265.8765415524</v>
      </c>
      <c r="AP1840" s="1">
        <f t="shared" si="221"/>
        <v>42228.524257635618</v>
      </c>
      <c r="AQ1840" s="29">
        <f t="shared" si="222"/>
        <v>50747.212688833395</v>
      </c>
    </row>
    <row r="1841" spans="1:43" x14ac:dyDescent="0.2">
      <c r="A1841" s="26"/>
      <c r="E1841" s="25" t="s">
        <v>3593</v>
      </c>
      <c r="F1841" s="26" t="s">
        <v>3594</v>
      </c>
      <c r="G1841" s="1">
        <v>0.80421051629005202</v>
      </c>
      <c r="H1841" s="1">
        <v>1.1551000247037799</v>
      </c>
      <c r="I1841" s="1">
        <f>VLOOKUP(F1841,'[1]SUSMB vs SHAM all proteins sum'!$B$2:$E$3214,2,FALSE)</f>
        <v>0.12823801125801901</v>
      </c>
      <c r="J1841" s="29">
        <f>VLOOKUP(F1841,'[1]SUSMB vs SHAM all proteins sum'!$B$2:$E$3214,3,FALSE)</f>
        <v>2.1230877928180401</v>
      </c>
      <c r="K1841" s="25">
        <f>VLOOKUP($E1841,[1]AllProteinsNorm!$A$1:$Q$3226,4,FALSE)</f>
        <v>8170.0106770664697</v>
      </c>
      <c r="L1841" s="1">
        <f>VLOOKUP($E1841,[1]AllProteinsNorm!$A$1:$Q$3226,5,FALSE)</f>
        <v>2920.5378018070301</v>
      </c>
      <c r="M1841" s="1">
        <f>VLOOKUP($E1841,[1]AllProteinsNorm!$A$1:$Q$3226,10,FALSE)</f>
        <v>1935.70469759247</v>
      </c>
      <c r="N1841" s="1">
        <f>VLOOKUP($E1841,[1]AllProteinsNorm!$A$1:$Q$3226,11,FALSE)</f>
        <v>1657.33737277726</v>
      </c>
      <c r="O1841" s="1">
        <f>VLOOKUP($E1841,[1]AllProteinsNorm!$A$1:$Q$3226,15,FALSE)</f>
        <v>1901.20845348079</v>
      </c>
      <c r="P1841" s="1">
        <f>VLOOKUP($E1841,[1]AllProteinsNorm!$A$1:$Q$3226,6,FALSE)</f>
        <v>1327.5342132784101</v>
      </c>
      <c r="Q1841" s="1">
        <f>VLOOKUP($E1841,[1]AllProteinsNorm!$A$1:$Q$3226,8,FALSE)</f>
        <v>2701.4995643055499</v>
      </c>
      <c r="R1841" s="1">
        <f>VLOOKUP($E1841,[1]AllProteinsNorm!$A$1:$Q$3226,13,FALSE)</f>
        <v>18743.998244310002</v>
      </c>
      <c r="S1841" s="1">
        <f>VLOOKUP($E1841,[1]AllProteinsNorm!$A$1:$Q$3226,16,FALSE)</f>
        <v>3216.1754851977998</v>
      </c>
      <c r="T1841" s="1">
        <f>VLOOKUP($E1841,[1]AllProteinsNorm!$A$1:$Q$3226,17,FALSE)</f>
        <v>1384.2374334887299</v>
      </c>
      <c r="U1841" s="1">
        <f>VLOOKUP($E1841,[1]AllProteinsNorm!$A$1:$Q$3226,3,FALSE)</f>
        <v>12688.1591439449</v>
      </c>
      <c r="V1841" s="1">
        <f>VLOOKUP($E1841,[1]AllProteinsNorm!$A$1:$Q$3226,7,FALSE)</f>
        <v>3860.4612916848901</v>
      </c>
      <c r="W1841" s="1">
        <f>VLOOKUP($E1841,[1]AllProteinsNorm!$A$1:$Q$3226,9,FALSE)</f>
        <v>2075.2725942809002</v>
      </c>
      <c r="X1841" s="1">
        <f>VLOOKUP($E1841,[1]AllProteinsNorm!$A$1:$Q$3226,12,FALSE)</f>
        <v>10916.434773225399</v>
      </c>
      <c r="Y1841" s="29">
        <f>VLOOKUP($E1841,[1]AllProteinsNorm!$A$1:$Q$3226,14,FALSE)</f>
        <v>5657.3258277572304</v>
      </c>
      <c r="Z1841" s="25">
        <f t="shared" si="224"/>
        <v>2.4631021080582776</v>
      </c>
      <c r="AA1841" s="1">
        <f t="shared" si="224"/>
        <v>0.88048634213997345</v>
      </c>
      <c r="AB1841" s="1">
        <f t="shared" si="224"/>
        <v>0.58357797923102184</v>
      </c>
      <c r="AC1841" s="1">
        <f t="shared" si="224"/>
        <v>0.49965554979142218</v>
      </c>
      <c r="AD1841" s="1">
        <f t="shared" si="224"/>
        <v>0.57317802077930535</v>
      </c>
      <c r="AE1841" s="1">
        <f t="shared" si="224"/>
        <v>0.40022619902127404</v>
      </c>
      <c r="AF1841" s="1">
        <f t="shared" si="224"/>
        <v>0.81445049887605936</v>
      </c>
      <c r="AG1841" s="1">
        <f t="shared" si="224"/>
        <v>5.6509573137519906</v>
      </c>
      <c r="AH1841" s="1">
        <f t="shared" si="224"/>
        <v>0.96961545469123556</v>
      </c>
      <c r="AI1841" s="1">
        <f t="shared" si="224"/>
        <v>0.4173211364398724</v>
      </c>
      <c r="AJ1841" s="1">
        <f t="shared" si="224"/>
        <v>3.8252375388634183</v>
      </c>
      <c r="AK1841" s="1">
        <f t="shared" si="224"/>
        <v>1.1638553144511481</v>
      </c>
      <c r="AL1841" s="1">
        <f t="shared" si="224"/>
        <v>0.6256550332446118</v>
      </c>
      <c r="AM1841" s="1">
        <f t="shared" si="224"/>
        <v>3.2910964948783512</v>
      </c>
      <c r="AN1841" s="29">
        <f t="shared" si="224"/>
        <v>1.7055756379163916</v>
      </c>
      <c r="AO1841" s="1">
        <f t="shared" si="220"/>
        <v>2464.7846701115868</v>
      </c>
      <c r="AP1841" s="1">
        <f t="shared" si="221"/>
        <v>6675.2785351163384</v>
      </c>
      <c r="AQ1841" s="29">
        <f t="shared" si="222"/>
        <v>4088.9661197586229</v>
      </c>
    </row>
    <row r="1842" spans="1:43" x14ac:dyDescent="0.2">
      <c r="A1842" s="26"/>
      <c r="E1842" s="25" t="s">
        <v>3595</v>
      </c>
      <c r="F1842" s="26" t="s">
        <v>3596</v>
      </c>
      <c r="G1842" s="1">
        <v>0.32465042115815301</v>
      </c>
      <c r="H1842" s="1">
        <v>0.83914124689787595</v>
      </c>
      <c r="I1842" s="1">
        <f>VLOOKUP(F1842,'[1]SUSMB vs SHAM all proteins sum'!$B$2:$E$3214,2,FALSE)</f>
        <v>0.28189297774600502</v>
      </c>
      <c r="J1842" s="29">
        <f>VLOOKUP(F1842,'[1]SUSMB vs SHAM all proteins sum'!$B$2:$E$3214,3,FALSE)</f>
        <v>0.84995940181986596</v>
      </c>
      <c r="K1842" s="25">
        <f>VLOOKUP($E1842,[1]AllProteinsNorm!$A$1:$Q$3226,4,FALSE)</f>
        <v>150307.70667855599</v>
      </c>
      <c r="L1842" s="1">
        <f>VLOOKUP($E1842,[1]AllProteinsNorm!$A$1:$Q$3226,5,FALSE)</f>
        <v>126043.008565132</v>
      </c>
      <c r="M1842" s="1">
        <f>VLOOKUP($E1842,[1]AllProteinsNorm!$A$1:$Q$3226,10,FALSE)</f>
        <v>182599.39834835901</v>
      </c>
      <c r="N1842" s="1">
        <f>VLOOKUP($E1842,[1]AllProteinsNorm!$A$1:$Q$3226,11,FALSE)</f>
        <v>132547.46288417201</v>
      </c>
      <c r="O1842" s="1">
        <f>VLOOKUP($E1842,[1]AllProteinsNorm!$A$1:$Q$3226,15,FALSE)</f>
        <v>203119.673706423</v>
      </c>
      <c r="P1842" s="1">
        <f>VLOOKUP($E1842,[1]AllProteinsNorm!$A$1:$Q$3226,6,FALSE)</f>
        <v>98168.335119294294</v>
      </c>
      <c r="Q1842" s="1">
        <f>VLOOKUP($E1842,[1]AllProteinsNorm!$A$1:$Q$3226,8,FALSE)</f>
        <v>208484.10492246799</v>
      </c>
      <c r="R1842" s="1">
        <f>VLOOKUP($E1842,[1]AllProteinsNorm!$A$1:$Q$3226,13,FALSE)</f>
        <v>98339.034087058695</v>
      </c>
      <c r="S1842" s="1">
        <f>VLOOKUP($E1842,[1]AllProteinsNorm!$A$1:$Q$3226,16,FALSE)</f>
        <v>143972.99434153899</v>
      </c>
      <c r="T1842" s="1">
        <f>VLOOKUP($E1842,[1]AllProteinsNorm!$A$1:$Q$3226,17,FALSE)</f>
        <v>133735.51508064999</v>
      </c>
      <c r="U1842" s="1">
        <f>VLOOKUP($E1842,[1]AllProteinsNorm!$A$1:$Q$3226,3,FALSE)</f>
        <v>133356.236988777</v>
      </c>
      <c r="V1842" s="1">
        <f>VLOOKUP($E1842,[1]AllProteinsNorm!$A$1:$Q$3226,7,FALSE)</f>
        <v>134885.27396861001</v>
      </c>
      <c r="W1842" s="1">
        <f>VLOOKUP($E1842,[1]AllProteinsNorm!$A$1:$Q$3226,9,FALSE)</f>
        <v>167938.915773997</v>
      </c>
      <c r="X1842" s="1">
        <f>VLOOKUP($E1842,[1]AllProteinsNorm!$A$1:$Q$3226,12,FALSE)</f>
        <v>89631.464475583896</v>
      </c>
      <c r="Y1842" s="29">
        <f>VLOOKUP($E1842,[1]AllProteinsNorm!$A$1:$Q$3226,14,FALSE)</f>
        <v>152589.25909660899</v>
      </c>
      <c r="Z1842" s="25">
        <f t="shared" ref="Z1842:AN1858" si="225">K1842/AVERAGE($K1842:$O1842)</f>
        <v>0.94578683412679443</v>
      </c>
      <c r="AA1842" s="1">
        <f t="shared" si="225"/>
        <v>0.79310516186353319</v>
      </c>
      <c r="AB1842" s="1">
        <f t="shared" si="225"/>
        <v>1.1489770597503937</v>
      </c>
      <c r="AC1842" s="1">
        <f t="shared" si="225"/>
        <v>0.83403338433507512</v>
      </c>
      <c r="AD1842" s="1">
        <f t="shared" si="225"/>
        <v>1.2780975599242033</v>
      </c>
      <c r="AE1842" s="1">
        <f t="shared" si="225"/>
        <v>0.6177083060852907</v>
      </c>
      <c r="AF1842" s="1">
        <f t="shared" si="225"/>
        <v>1.3118523721612394</v>
      </c>
      <c r="AG1842" s="1">
        <f t="shared" si="225"/>
        <v>0.6187824016182355</v>
      </c>
      <c r="AH1842" s="1">
        <f t="shared" si="225"/>
        <v>0.90592668551083511</v>
      </c>
      <c r="AI1842" s="1">
        <f t="shared" si="225"/>
        <v>0.84150900984034138</v>
      </c>
      <c r="AJ1842" s="1">
        <f t="shared" si="225"/>
        <v>0.83912246404243807</v>
      </c>
      <c r="AK1842" s="1">
        <f t="shared" si="225"/>
        <v>0.84874368092063668</v>
      </c>
      <c r="AL1842" s="1">
        <f t="shared" si="225"/>
        <v>1.0567283540308017</v>
      </c>
      <c r="AM1842" s="1">
        <f t="shared" si="225"/>
        <v>0.56399143395755746</v>
      </c>
      <c r="AN1842" s="29">
        <f t="shared" si="225"/>
        <v>0.96014313219060177</v>
      </c>
      <c r="AO1842" s="1">
        <f t="shared" si="220"/>
        <v>29546.248081167454</v>
      </c>
      <c r="AP1842" s="1">
        <f t="shared" si="221"/>
        <v>40424.663847799988</v>
      </c>
      <c r="AQ1842" s="29">
        <f t="shared" si="222"/>
        <v>26279.496866516231</v>
      </c>
    </row>
    <row r="1843" spans="1:43" x14ac:dyDescent="0.2">
      <c r="A1843" s="26"/>
      <c r="E1843" s="25" t="s">
        <v>3597</v>
      </c>
      <c r="F1843" s="26" t="s">
        <v>3598</v>
      </c>
      <c r="G1843" s="1">
        <v>0.90735874362725599</v>
      </c>
      <c r="H1843" s="1">
        <v>1.0104233938434799</v>
      </c>
      <c r="I1843" s="1">
        <f>VLOOKUP(F1843,'[1]SUSMB vs SHAM all proteins sum'!$B$2:$E$3214,2,FALSE)</f>
        <v>0.91469341714195596</v>
      </c>
      <c r="J1843" s="29">
        <f>VLOOKUP(F1843,'[1]SUSMB vs SHAM all proteins sum'!$B$2:$E$3214,3,FALSE)</f>
        <v>0.99199244928756103</v>
      </c>
      <c r="K1843" s="25">
        <f>VLOOKUP($E1843,[1]AllProteinsNorm!$A$1:$Q$3226,4,FALSE)</f>
        <v>168353.036913274</v>
      </c>
      <c r="L1843" s="1">
        <f>VLOOKUP($E1843,[1]AllProteinsNorm!$A$1:$Q$3226,5,FALSE)</f>
        <v>154144.02060410299</v>
      </c>
      <c r="M1843" s="1">
        <f>VLOOKUP($E1843,[1]AllProteinsNorm!$A$1:$Q$3226,10,FALSE)</f>
        <v>198296.00469026601</v>
      </c>
      <c r="N1843" s="1">
        <f>VLOOKUP($E1843,[1]AllProteinsNorm!$A$1:$Q$3226,11,FALSE)</f>
        <v>148366.94247830901</v>
      </c>
      <c r="O1843" s="1">
        <f>VLOOKUP($E1843,[1]AllProteinsNorm!$A$1:$Q$3226,15,FALSE)</f>
        <v>184381.350302634</v>
      </c>
      <c r="P1843" s="1">
        <f>VLOOKUP($E1843,[1]AllProteinsNorm!$A$1:$Q$3226,6,FALSE)</f>
        <v>142711.32681789799</v>
      </c>
      <c r="Q1843" s="1">
        <f>VLOOKUP($E1843,[1]AllProteinsNorm!$A$1:$Q$3226,8,FALSE)</f>
        <v>165261.629398319</v>
      </c>
      <c r="R1843" s="1">
        <f>VLOOKUP($E1843,[1]AllProteinsNorm!$A$1:$Q$3226,13,FALSE)</f>
        <v>202442.97193719199</v>
      </c>
      <c r="S1843" s="1">
        <f>VLOOKUP($E1843,[1]AllProteinsNorm!$A$1:$Q$3226,16,FALSE)</f>
        <v>157074.091668023</v>
      </c>
      <c r="T1843" s="1">
        <f>VLOOKUP($E1843,[1]AllProteinsNorm!$A$1:$Q$3226,17,FALSE)</f>
        <v>197694.67324901099</v>
      </c>
      <c r="U1843" s="1">
        <f>VLOOKUP($E1843,[1]AllProteinsNorm!$A$1:$Q$3226,3,FALSE)</f>
        <v>157306.02565651701</v>
      </c>
      <c r="V1843" s="1">
        <f>VLOOKUP($E1843,[1]AllProteinsNorm!$A$1:$Q$3226,7,FALSE)</f>
        <v>154244.55424323599</v>
      </c>
      <c r="W1843" s="1">
        <f>VLOOKUP($E1843,[1]AllProteinsNorm!$A$1:$Q$3226,9,FALSE)</f>
        <v>177841.012311075</v>
      </c>
      <c r="X1843" s="1">
        <f>VLOOKUP($E1843,[1]AllProteinsNorm!$A$1:$Q$3226,12,FALSE)</f>
        <v>198820.03099460801</v>
      </c>
      <c r="Y1843" s="29">
        <f>VLOOKUP($E1843,[1]AllProteinsNorm!$A$1:$Q$3226,14,FALSE)</f>
        <v>157619.633980549</v>
      </c>
      <c r="Z1843" s="25">
        <f t="shared" si="225"/>
        <v>0.98620316361546012</v>
      </c>
      <c r="AA1843" s="1">
        <f t="shared" si="225"/>
        <v>0.90296749948433541</v>
      </c>
      <c r="AB1843" s="1">
        <f t="shared" si="225"/>
        <v>1.1616074811800874</v>
      </c>
      <c r="AC1843" s="1">
        <f t="shared" si="225"/>
        <v>0.8691256821428005</v>
      </c>
      <c r="AD1843" s="1">
        <f t="shared" si="225"/>
        <v>1.0800961735773169</v>
      </c>
      <c r="AE1843" s="1">
        <f t="shared" si="225"/>
        <v>0.83599538548314634</v>
      </c>
      <c r="AF1843" s="1">
        <f t="shared" si="225"/>
        <v>0.9680938623092783</v>
      </c>
      <c r="AG1843" s="1">
        <f t="shared" si="225"/>
        <v>1.1859001954269643</v>
      </c>
      <c r="AH1843" s="1">
        <f t="shared" si="225"/>
        <v>0.92013170041493475</v>
      </c>
      <c r="AI1843" s="1">
        <f t="shared" si="225"/>
        <v>1.1580849134817532</v>
      </c>
      <c r="AJ1843" s="1">
        <f t="shared" si="225"/>
        <v>0.92149035742164243</v>
      </c>
      <c r="AK1843" s="1">
        <f t="shared" si="225"/>
        <v>0.90355642021175786</v>
      </c>
      <c r="AL1843" s="1">
        <f t="shared" si="225"/>
        <v>1.0417832204126372</v>
      </c>
      <c r="AM1843" s="1">
        <f t="shared" si="225"/>
        <v>1.1646771994853533</v>
      </c>
      <c r="AN1843" s="29">
        <f t="shared" si="225"/>
        <v>0.92332745835529417</v>
      </c>
      <c r="AO1843" s="1">
        <f t="shared" si="220"/>
        <v>18585.438529540068</v>
      </c>
      <c r="AP1843" s="1">
        <f t="shared" si="221"/>
        <v>23270.70828300358</v>
      </c>
      <c r="AQ1843" s="29">
        <f t="shared" si="222"/>
        <v>17036.692728729213</v>
      </c>
    </row>
    <row r="1844" spans="1:43" x14ac:dyDescent="0.2">
      <c r="A1844" s="26"/>
      <c r="E1844" s="25" t="s">
        <v>230</v>
      </c>
      <c r="F1844" s="26" t="s">
        <v>231</v>
      </c>
      <c r="G1844" s="1">
        <v>0.74895429607903397</v>
      </c>
      <c r="H1844" s="1">
        <v>1.1484510393603899</v>
      </c>
      <c r="I1844" s="1">
        <f>VLOOKUP(F1844,'[1]SUSMB vs SHAM all proteins sum'!$B$2:$E$3214,2,FALSE)</f>
        <v>2.3865817379296599E-2</v>
      </c>
      <c r="J1844" s="29">
        <f>VLOOKUP(F1844,'[1]SUSMB vs SHAM all proteins sum'!$B$2:$E$3214,3,FALSE)</f>
        <v>1.96506421581635</v>
      </c>
      <c r="K1844" s="25">
        <f>VLOOKUP($E1844,[1]AllProteinsNorm!$A$1:$Q$3226,4,FALSE)</f>
        <v>19141.341135061299</v>
      </c>
      <c r="L1844" s="1">
        <f>VLOOKUP($E1844,[1]AllProteinsNorm!$A$1:$Q$3226,5,FALSE)</f>
        <v>69054.7280136013</v>
      </c>
      <c r="M1844" s="1">
        <f>VLOOKUP($E1844,[1]AllProteinsNorm!$A$1:$Q$3226,10,FALSE)</f>
        <v>41008.959416188103</v>
      </c>
      <c r="N1844" s="1">
        <f>VLOOKUP($E1844,[1]AllProteinsNorm!$A$1:$Q$3226,11,FALSE)</f>
        <v>51971.479502089001</v>
      </c>
      <c r="O1844" s="1">
        <f>VLOOKUP($E1844,[1]AllProteinsNorm!$A$1:$Q$3226,15,FALSE)</f>
        <v>62733.497461974497</v>
      </c>
      <c r="P1844" s="1">
        <f>VLOOKUP($E1844,[1]AllProteinsNorm!$A$1:$Q$3226,6,FALSE)</f>
        <v>79876.369628911198</v>
      </c>
      <c r="Q1844" s="1">
        <f>VLOOKUP($E1844,[1]AllProteinsNorm!$A$1:$Q$3226,8,FALSE)</f>
        <v>57654.2712573432</v>
      </c>
      <c r="R1844" s="1">
        <f>VLOOKUP($E1844,[1]AllProteinsNorm!$A$1:$Q$3226,13,FALSE)</f>
        <v>13227.6863341425</v>
      </c>
      <c r="S1844" s="1">
        <f>VLOOKUP($E1844,[1]AllProteinsNorm!$A$1:$Q$3226,16,FALSE)</f>
        <v>92963.676057367498</v>
      </c>
      <c r="T1844" s="1">
        <f>VLOOKUP($E1844,[1]AllProteinsNorm!$A$1:$Q$3226,17,FALSE)</f>
        <v>62348.291400518901</v>
      </c>
      <c r="U1844" s="1">
        <f>VLOOKUP($E1844,[1]AllProteinsNorm!$A$1:$Q$3226,3,FALSE)</f>
        <v>65180.853933541803</v>
      </c>
      <c r="V1844" s="1">
        <f>VLOOKUP($E1844,[1]AllProteinsNorm!$A$1:$Q$3226,7,FALSE)</f>
        <v>91040.062815760393</v>
      </c>
      <c r="W1844" s="1">
        <f>VLOOKUP($E1844,[1]AllProteinsNorm!$A$1:$Q$3226,9,FALSE)</f>
        <v>87060.865072535104</v>
      </c>
      <c r="X1844" s="1">
        <f>VLOOKUP($E1844,[1]AllProteinsNorm!$A$1:$Q$3226,12,FALSE)</f>
        <v>97391.304312461405</v>
      </c>
      <c r="Y1844" s="29">
        <f>VLOOKUP($E1844,[1]AllProteinsNorm!$A$1:$Q$3226,14,FALSE)</f>
        <v>102919.363922209</v>
      </c>
      <c r="Z1844" s="25">
        <f t="shared" si="225"/>
        <v>0.39238532042901775</v>
      </c>
      <c r="AA1844" s="1">
        <f t="shared" si="225"/>
        <v>1.4155780092714407</v>
      </c>
      <c r="AB1844" s="1">
        <f t="shared" si="225"/>
        <v>0.84065758859012263</v>
      </c>
      <c r="AC1844" s="1">
        <f t="shared" si="225"/>
        <v>1.0653822787915124</v>
      </c>
      <c r="AD1844" s="1">
        <f t="shared" si="225"/>
        <v>1.2859968029179061</v>
      </c>
      <c r="AE1844" s="1">
        <f t="shared" si="225"/>
        <v>1.6374147804166705</v>
      </c>
      <c r="AF1844" s="1">
        <f t="shared" si="225"/>
        <v>1.181875895831354</v>
      </c>
      <c r="AG1844" s="1">
        <f t="shared" si="225"/>
        <v>0.27115915776924593</v>
      </c>
      <c r="AH1844" s="1">
        <f t="shared" si="225"/>
        <v>1.9056962393932453</v>
      </c>
      <c r="AI1844" s="1">
        <f t="shared" si="225"/>
        <v>1.278100323627926</v>
      </c>
      <c r="AJ1844" s="1">
        <f t="shared" si="225"/>
        <v>1.3361660542009819</v>
      </c>
      <c r="AK1844" s="1">
        <f t="shared" si="225"/>
        <v>1.8662633912524773</v>
      </c>
      <c r="AL1844" s="1">
        <f t="shared" si="225"/>
        <v>1.7846923680671742</v>
      </c>
      <c r="AM1844" s="1">
        <f t="shared" si="225"/>
        <v>1.9964598028947236</v>
      </c>
      <c r="AN1844" s="29">
        <f t="shared" si="225"/>
        <v>2.1097815093528105</v>
      </c>
      <c r="AO1844" s="1">
        <f t="shared" si="220"/>
        <v>17633.997731112646</v>
      </c>
      <c r="AP1844" s="1">
        <f t="shared" si="221"/>
        <v>27103.396668451602</v>
      </c>
      <c r="AQ1844" s="29">
        <f t="shared" si="222"/>
        <v>12954.074730284547</v>
      </c>
    </row>
    <row r="1845" spans="1:43" x14ac:dyDescent="0.2">
      <c r="A1845" s="26"/>
      <c r="E1845" s="25" t="s">
        <v>3599</v>
      </c>
      <c r="F1845" s="26" t="s">
        <v>3600</v>
      </c>
      <c r="G1845" s="1">
        <v>0.97951640970902099</v>
      </c>
      <c r="H1845" s="1">
        <v>1.00337981606897</v>
      </c>
      <c r="I1845" s="1">
        <f>VLOOKUP(F1845,'[1]SUSMB vs SHAM all proteins sum'!$B$2:$E$3214,2,FALSE)</f>
        <v>0.57430184901785297</v>
      </c>
      <c r="J1845" s="29">
        <f>VLOOKUP(F1845,'[1]SUSMB vs SHAM all proteins sum'!$B$2:$E$3214,3,FALSE)</f>
        <v>1.08069786817104</v>
      </c>
      <c r="K1845" s="25">
        <f>VLOOKUP($E1845,[1]AllProteinsNorm!$A$1:$Q$3226,4,FALSE)</f>
        <v>129277.97602365899</v>
      </c>
      <c r="L1845" s="1">
        <f>VLOOKUP($E1845,[1]AllProteinsNorm!$A$1:$Q$3226,5,FALSE)</f>
        <v>90298.164918143098</v>
      </c>
      <c r="M1845" s="1">
        <f>VLOOKUP($E1845,[1]AllProteinsNorm!$A$1:$Q$3226,10,FALSE)</f>
        <v>122870.08070536</v>
      </c>
      <c r="N1845" s="1">
        <f>VLOOKUP($E1845,[1]AllProteinsNorm!$A$1:$Q$3226,11,FALSE)</f>
        <v>74440.432285261297</v>
      </c>
      <c r="O1845" s="1">
        <f>VLOOKUP($E1845,[1]AllProteinsNorm!$A$1:$Q$3226,15,FALSE)</f>
        <v>135271.79119298901</v>
      </c>
      <c r="P1845" s="1">
        <f>VLOOKUP($E1845,[1]AllProteinsNorm!$A$1:$Q$3226,6,FALSE)</f>
        <v>107200.627163935</v>
      </c>
      <c r="Q1845" s="1">
        <f>VLOOKUP($E1845,[1]AllProteinsNorm!$A$1:$Q$3226,8,FALSE)</f>
        <v>127494.907374831</v>
      </c>
      <c r="R1845" s="1">
        <f>VLOOKUP($E1845,[1]AllProteinsNorm!$A$1:$Q$3226,13,FALSE)</f>
        <v>93287.487946619702</v>
      </c>
      <c r="S1845" s="1">
        <f>VLOOKUP($E1845,[1]AllProteinsNorm!$A$1:$Q$3226,16,FALSE)</f>
        <v>101972.966012056</v>
      </c>
      <c r="T1845" s="1">
        <f>VLOOKUP($E1845,[1]AllProteinsNorm!$A$1:$Q$3226,17,FALSE)</f>
        <v>112978.01191664601</v>
      </c>
      <c r="U1845" s="1">
        <f>VLOOKUP($E1845,[1]AllProteinsNorm!$A$1:$Q$3226,3,FALSE)</f>
        <v>95175.871818216299</v>
      </c>
      <c r="V1845" s="1">
        <f>VLOOKUP($E1845,[1]AllProteinsNorm!$A$1:$Q$3226,7,FALSE)</f>
        <v>109689.815279619</v>
      </c>
      <c r="W1845" s="1">
        <f>VLOOKUP($E1845,[1]AllProteinsNorm!$A$1:$Q$3226,9,FALSE)</f>
        <v>114790.74966880601</v>
      </c>
      <c r="X1845" s="1">
        <f>VLOOKUP($E1845,[1]AllProteinsNorm!$A$1:$Q$3226,12,FALSE)</f>
        <v>131999.536381793</v>
      </c>
      <c r="Y1845" s="29">
        <f>VLOOKUP($E1845,[1]AllProteinsNorm!$A$1:$Q$3226,14,FALSE)</f>
        <v>134590.60532772899</v>
      </c>
      <c r="Z1845" s="25">
        <f t="shared" si="225"/>
        <v>1.1706601353737869</v>
      </c>
      <c r="AA1845" s="1">
        <f t="shared" si="225"/>
        <v>0.81768345404581799</v>
      </c>
      <c r="AB1845" s="1">
        <f t="shared" si="225"/>
        <v>1.1126342609633759</v>
      </c>
      <c r="AC1845" s="1">
        <f t="shared" si="225"/>
        <v>0.67408578952689524</v>
      </c>
      <c r="AD1845" s="1">
        <f t="shared" si="225"/>
        <v>1.2249363600901237</v>
      </c>
      <c r="AE1845" s="1">
        <f t="shared" si="225"/>
        <v>0.97074153361528681</v>
      </c>
      <c r="AF1845" s="1">
        <f t="shared" si="225"/>
        <v>1.1545137858560954</v>
      </c>
      <c r="AG1845" s="1">
        <f t="shared" si="225"/>
        <v>0.84475288542794269</v>
      </c>
      <c r="AH1845" s="1">
        <f t="shared" si="225"/>
        <v>0.92340311836482691</v>
      </c>
      <c r="AI1845" s="1">
        <f t="shared" si="225"/>
        <v>1.0230579004454525</v>
      </c>
      <c r="AJ1845" s="1">
        <f t="shared" si="225"/>
        <v>0.86185290344150123</v>
      </c>
      <c r="AK1845" s="1">
        <f t="shared" si="225"/>
        <v>0.99328205742379816</v>
      </c>
      <c r="AL1845" s="1">
        <f t="shared" si="225"/>
        <v>1.0394729147240829</v>
      </c>
      <c r="AM1845" s="1">
        <f t="shared" si="225"/>
        <v>1.1953048762281613</v>
      </c>
      <c r="AN1845" s="29">
        <f t="shared" si="225"/>
        <v>1.2187679688314761</v>
      </c>
      <c r="AO1845" s="1">
        <f t="shared" si="220"/>
        <v>23780.900536410136</v>
      </c>
      <c r="AP1845" s="1">
        <f t="shared" si="221"/>
        <v>11458.904756156093</v>
      </c>
      <c r="AQ1845" s="29">
        <f t="shared" si="222"/>
        <v>14619.964804691561</v>
      </c>
    </row>
    <row r="1846" spans="1:43" x14ac:dyDescent="0.2">
      <c r="A1846" s="26"/>
      <c r="E1846" s="25" t="s">
        <v>3601</v>
      </c>
      <c r="F1846" s="26" t="s">
        <v>3602</v>
      </c>
      <c r="G1846" s="1">
        <v>0.344955106876981</v>
      </c>
      <c r="H1846" s="1">
        <v>0.75127511156571603</v>
      </c>
      <c r="I1846" s="1">
        <f>VLOOKUP(F1846,'[1]SUSMB vs SHAM all proteins sum'!$B$2:$E$3214,2,FALSE)</f>
        <v>0.76722696341335905</v>
      </c>
      <c r="J1846" s="29">
        <f>VLOOKUP(F1846,'[1]SUSMB vs SHAM all proteins sum'!$B$2:$E$3214,3,FALSE)</f>
        <v>1.0689296314564101</v>
      </c>
      <c r="K1846" s="25">
        <f>VLOOKUP($E1846,[1]AllProteinsNorm!$A$1:$Q$3226,4,FALSE)</f>
        <v>7049.5376210066697</v>
      </c>
      <c r="L1846" s="1">
        <f>VLOOKUP($E1846,[1]AllProteinsNorm!$A$1:$Q$3226,5,FALSE)</f>
        <v>11691.5706927021</v>
      </c>
      <c r="M1846" s="1">
        <f>VLOOKUP($E1846,[1]AllProteinsNorm!$A$1:$Q$3226,10,FALSE)</f>
        <v>11048.703176769601</v>
      </c>
      <c r="N1846" s="1">
        <f>VLOOKUP($E1846,[1]AllProteinsNorm!$A$1:$Q$3226,11,FALSE)</f>
        <v>22025.523434796101</v>
      </c>
      <c r="O1846" s="1">
        <f>VLOOKUP($E1846,[1]AllProteinsNorm!$A$1:$Q$3226,15,FALSE)</f>
        <v>15258.7724735262</v>
      </c>
      <c r="P1846" s="1">
        <f>VLOOKUP($E1846,[1]AllProteinsNorm!$A$1:$Q$3226,6,FALSE)</f>
        <v>8130.15860611674</v>
      </c>
      <c r="Q1846" s="1">
        <f>VLOOKUP($E1846,[1]AllProteinsNorm!$A$1:$Q$3226,8,FALSE)</f>
        <v>14849.126056163899</v>
      </c>
      <c r="R1846" s="1">
        <f>VLOOKUP($E1846,[1]AllProteinsNorm!$A$1:$Q$3226,13,FALSE)</f>
        <v>9490.2739899631997</v>
      </c>
      <c r="S1846" s="1">
        <f>VLOOKUP($E1846,[1]AllProteinsNorm!$A$1:$Q$3226,16,FALSE)</f>
        <v>14033.9176209625</v>
      </c>
      <c r="T1846" s="1">
        <f>VLOOKUP($E1846,[1]AllProteinsNorm!$A$1:$Q$3226,17,FALSE)</f>
        <v>4555.4161452359504</v>
      </c>
      <c r="U1846" s="1">
        <f>VLOOKUP($E1846,[1]AllProteinsNorm!$A$1:$Q$3226,3,FALSE)</f>
        <v>10231.305780447001</v>
      </c>
      <c r="V1846" s="1">
        <f>VLOOKUP($E1846,[1]AllProteinsNorm!$A$1:$Q$3226,7,FALSE)</f>
        <v>12553.141463519099</v>
      </c>
      <c r="W1846" s="1">
        <f>VLOOKUP($E1846,[1]AllProteinsNorm!$A$1:$Q$3226,9,FALSE)</f>
        <v>19387.7558352167</v>
      </c>
      <c r="X1846" s="1">
        <f>VLOOKUP($E1846,[1]AllProteinsNorm!$A$1:$Q$3226,12,FALSE)</f>
        <v>11724.437622465501</v>
      </c>
      <c r="Y1846" s="29">
        <f>VLOOKUP($E1846,[1]AllProteinsNorm!$A$1:$Q$3226,14,FALSE)</f>
        <v>14629.624043121399</v>
      </c>
      <c r="Z1846" s="25">
        <f t="shared" si="225"/>
        <v>0.52550364771106295</v>
      </c>
      <c r="AA1846" s="1">
        <f t="shared" si="225"/>
        <v>0.87154128069031545</v>
      </c>
      <c r="AB1846" s="1">
        <f t="shared" si="225"/>
        <v>0.82361909872893513</v>
      </c>
      <c r="AC1846" s="1">
        <f t="shared" si="225"/>
        <v>1.6418797274363679</v>
      </c>
      <c r="AD1846" s="1">
        <f t="shared" si="225"/>
        <v>1.1374562454333188</v>
      </c>
      <c r="AE1846" s="1">
        <f t="shared" si="225"/>
        <v>0.60605790530893544</v>
      </c>
      <c r="AF1846" s="1">
        <f t="shared" si="225"/>
        <v>1.1069193934908339</v>
      </c>
      <c r="AG1846" s="1">
        <f t="shared" si="225"/>
        <v>0.70744690894931628</v>
      </c>
      <c r="AH1846" s="1">
        <f t="shared" si="225"/>
        <v>1.0461501587729989</v>
      </c>
      <c r="AI1846" s="1">
        <f t="shared" si="225"/>
        <v>0.33958082499338665</v>
      </c>
      <c r="AJ1846" s="1">
        <f t="shared" si="225"/>
        <v>0.76268668918805049</v>
      </c>
      <c r="AK1846" s="1">
        <f t="shared" si="225"/>
        <v>0.93576656852712425</v>
      </c>
      <c r="AL1846" s="1">
        <f t="shared" si="225"/>
        <v>1.4452488886615706</v>
      </c>
      <c r="AM1846" s="1">
        <f t="shared" si="225"/>
        <v>0.87399132669450486</v>
      </c>
      <c r="AN1846" s="29">
        <f t="shared" si="225"/>
        <v>1.0905567446569544</v>
      </c>
      <c r="AO1846" s="1">
        <f t="shared" si="220"/>
        <v>5032.4803253906812</v>
      </c>
      <c r="AP1846" s="1">
        <f t="shared" si="221"/>
        <v>3819.9969907228265</v>
      </c>
      <c r="AQ1846" s="29">
        <f t="shared" si="222"/>
        <v>3176.9356346711488</v>
      </c>
    </row>
    <row r="1847" spans="1:43" x14ac:dyDescent="0.2">
      <c r="A1847" s="26"/>
      <c r="E1847" s="25" t="s">
        <v>3603</v>
      </c>
      <c r="F1847" s="26" t="s">
        <v>3604</v>
      </c>
      <c r="G1847" s="1">
        <v>0.92676585522228805</v>
      </c>
      <c r="H1847" s="1">
        <v>1.02536760315843</v>
      </c>
      <c r="I1847" s="1">
        <f>VLOOKUP(F1847,'[1]SUSMB vs SHAM all proteins sum'!$B$2:$E$3214,2,FALSE)</f>
        <v>0.113866308337687</v>
      </c>
      <c r="J1847" s="29">
        <f>VLOOKUP(F1847,'[1]SUSMB vs SHAM all proteins sum'!$B$2:$E$3214,3,FALSE)</f>
        <v>1.3723938782665099</v>
      </c>
      <c r="K1847" s="25">
        <f>VLOOKUP($E1847,[1]AllProteinsNorm!$A$1:$Q$3226,4,FALSE)</f>
        <v>73156.546861159601</v>
      </c>
      <c r="L1847" s="1">
        <f>VLOOKUP($E1847,[1]AllProteinsNorm!$A$1:$Q$3226,5,FALSE)</f>
        <v>104310.953369975</v>
      </c>
      <c r="M1847" s="1">
        <f>VLOOKUP($E1847,[1]AllProteinsNorm!$A$1:$Q$3226,10,FALSE)</f>
        <v>110289.72597468999</v>
      </c>
      <c r="N1847" s="1">
        <f>VLOOKUP($E1847,[1]AllProteinsNorm!$A$1:$Q$3226,11,FALSE)</f>
        <v>183790.07419144301</v>
      </c>
      <c r="O1847" s="1">
        <f>VLOOKUP($E1847,[1]AllProteinsNorm!$A$1:$Q$3226,15,FALSE)</f>
        <v>78497.030651275505</v>
      </c>
      <c r="P1847" s="1">
        <f>VLOOKUP($E1847,[1]AllProteinsNorm!$A$1:$Q$3226,6,FALSE)</f>
        <v>56941.988272037299</v>
      </c>
      <c r="Q1847" s="1">
        <f>VLOOKUP($E1847,[1]AllProteinsNorm!$A$1:$Q$3226,8,FALSE)</f>
        <v>195246.08643739301</v>
      </c>
      <c r="R1847" s="1">
        <f>VLOOKUP($E1847,[1]AllProteinsNorm!$A$1:$Q$3226,13,FALSE)</f>
        <v>95848.102440918796</v>
      </c>
      <c r="S1847" s="1">
        <f>VLOOKUP($E1847,[1]AllProteinsNorm!$A$1:$Q$3226,16,FALSE)</f>
        <v>139761.15140962799</v>
      </c>
      <c r="T1847" s="1">
        <f>VLOOKUP($E1847,[1]AllProteinsNorm!$A$1:$Q$3226,17,FALSE)</f>
        <v>92407.337203609495</v>
      </c>
      <c r="U1847" s="1">
        <f>VLOOKUP($E1847,[1]AllProteinsNorm!$A$1:$Q$3226,3,FALSE)</f>
        <v>110339.566079497</v>
      </c>
      <c r="V1847" s="1">
        <f>VLOOKUP($E1847,[1]AllProteinsNorm!$A$1:$Q$3226,7,FALSE)</f>
        <v>168009.98183341199</v>
      </c>
      <c r="W1847" s="1">
        <f>VLOOKUP($E1847,[1]AllProteinsNorm!$A$1:$Q$3226,9,FALSE)</f>
        <v>156008.588286346</v>
      </c>
      <c r="X1847" s="1">
        <f>VLOOKUP($E1847,[1]AllProteinsNorm!$A$1:$Q$3226,12,FALSE)</f>
        <v>150288.183501422</v>
      </c>
      <c r="Y1847" s="29">
        <f>VLOOKUP($E1847,[1]AllProteinsNorm!$A$1:$Q$3226,14,FALSE)</f>
        <v>136002.72620051901</v>
      </c>
      <c r="Z1847" s="25">
        <f t="shared" si="225"/>
        <v>0.66500591617499383</v>
      </c>
      <c r="AA1847" s="1">
        <f t="shared" si="225"/>
        <v>0.94820496714445046</v>
      </c>
      <c r="AB1847" s="1">
        <f t="shared" si="225"/>
        <v>1.002553064808849</v>
      </c>
      <c r="AC1847" s="1">
        <f t="shared" si="225"/>
        <v>1.6706841959545891</v>
      </c>
      <c r="AD1847" s="1">
        <f t="shared" si="225"/>
        <v>0.71355185591711789</v>
      </c>
      <c r="AE1847" s="1">
        <f t="shared" si="225"/>
        <v>0.51761271826481192</v>
      </c>
      <c r="AF1847" s="1">
        <f t="shared" si="225"/>
        <v>1.7748213681722496</v>
      </c>
      <c r="AG1847" s="1">
        <f t="shared" si="225"/>
        <v>0.87127615930705693</v>
      </c>
      <c r="AH1847" s="1">
        <f t="shared" si="225"/>
        <v>1.270453520929876</v>
      </c>
      <c r="AI1847" s="1">
        <f t="shared" si="225"/>
        <v>0.83999899633048181</v>
      </c>
      <c r="AJ1847" s="1">
        <f t="shared" si="225"/>
        <v>1.0030061201536062</v>
      </c>
      <c r="AK1847" s="1">
        <f t="shared" si="225"/>
        <v>1.5272403727271993</v>
      </c>
      <c r="AL1847" s="1">
        <f t="shared" si="225"/>
        <v>1.4181455882742091</v>
      </c>
      <c r="AM1847" s="1">
        <f t="shared" si="225"/>
        <v>1.3661460996691792</v>
      </c>
      <c r="AN1847" s="29">
        <f t="shared" si="225"/>
        <v>1.2362887727727201</v>
      </c>
      <c r="AO1847" s="1">
        <f t="shared" si="220"/>
        <v>39565.89684516174</v>
      </c>
      <c r="AP1847" s="1">
        <f t="shared" si="221"/>
        <v>47529.122896714871</v>
      </c>
      <c r="AQ1847" s="29">
        <f t="shared" si="222"/>
        <v>19784.456625560175</v>
      </c>
    </row>
    <row r="1848" spans="1:43" x14ac:dyDescent="0.2">
      <c r="A1848" s="26"/>
      <c r="E1848" s="25" t="s">
        <v>3605</v>
      </c>
      <c r="F1848" s="26" t="s">
        <v>3606</v>
      </c>
      <c r="G1848" s="1">
        <v>0.52591037179324396</v>
      </c>
      <c r="H1848" s="1">
        <v>0.77780133016177699</v>
      </c>
      <c r="I1848" s="1">
        <f>VLOOKUP(F1848,'[1]SUSMB vs SHAM all proteins sum'!$B$2:$E$3214,2,FALSE)</f>
        <v>0.90894655570789995</v>
      </c>
      <c r="J1848" s="29">
        <f>VLOOKUP(F1848,'[1]SUSMB vs SHAM all proteins sum'!$B$2:$E$3214,3,FALSE)</f>
        <v>1.04740422132209</v>
      </c>
      <c r="K1848" s="25">
        <f>VLOOKUP($E1848,[1]AllProteinsNorm!$A$1:$Q$3226,4,FALSE)</f>
        <v>8473.6796721590108</v>
      </c>
      <c r="L1848" s="1">
        <f>VLOOKUP($E1848,[1]AllProteinsNorm!$A$1:$Q$3226,5,FALSE)</f>
        <v>17056.892353585299</v>
      </c>
      <c r="M1848" s="1">
        <f>VLOOKUP($E1848,[1]AllProteinsNorm!$A$1:$Q$3226,10,FALSE)</f>
        <v>2781.7013990137302</v>
      </c>
      <c r="N1848" s="1">
        <f>VLOOKUP($E1848,[1]AllProteinsNorm!$A$1:$Q$3226,11,FALSE)</f>
        <v>16203.5039345685</v>
      </c>
      <c r="O1848" s="1">
        <f>VLOOKUP($E1848,[1]AllProteinsNorm!$A$1:$Q$3226,15,FALSE)</f>
        <v>18147.489931275501</v>
      </c>
      <c r="P1848" s="1">
        <f>VLOOKUP($E1848,[1]AllProteinsNorm!$A$1:$Q$3226,6,FALSE)</f>
        <v>10182.6991304154</v>
      </c>
      <c r="Q1848" s="1">
        <f>VLOOKUP($E1848,[1]AllProteinsNorm!$A$1:$Q$3226,8,FALSE)</f>
        <v>5606.2088001924703</v>
      </c>
      <c r="R1848" s="1">
        <f>VLOOKUP($E1848,[1]AllProteinsNorm!$A$1:$Q$3226,13,FALSE)</f>
        <v>10844.1137218892</v>
      </c>
      <c r="S1848" s="1">
        <f>VLOOKUP($E1848,[1]AllProteinsNorm!$A$1:$Q$3226,16,FALSE)</f>
        <v>6298.8766913256304</v>
      </c>
      <c r="T1848" s="1">
        <f>VLOOKUP($E1848,[1]AllProteinsNorm!$A$1:$Q$3226,17,FALSE)</f>
        <v>8631.0179572490506</v>
      </c>
      <c r="U1848" s="1">
        <f>VLOOKUP($E1848,[1]AllProteinsNorm!$A$1:$Q$3226,3,FALSE)</f>
        <v>6342.4719761323904</v>
      </c>
      <c r="V1848" s="1">
        <f>VLOOKUP($E1848,[1]AllProteinsNorm!$A$1:$Q$3226,7,FALSE)</f>
        <v>15351.5164548962</v>
      </c>
      <c r="W1848" s="1">
        <f>VLOOKUP($E1848,[1]AllProteinsNorm!$A$1:$Q$3226,9,FALSE)</f>
        <v>15018.2280640758</v>
      </c>
      <c r="X1848" s="1">
        <f>VLOOKUP($E1848,[1]AllProteinsNorm!$A$1:$Q$3226,12,FALSE)</f>
        <v>9088.4398052371198</v>
      </c>
      <c r="Y1848" s="29">
        <f>VLOOKUP($E1848,[1]AllProteinsNorm!$A$1:$Q$3226,14,FALSE)</f>
        <v>11214.029463115599</v>
      </c>
      <c r="Z1848" s="25">
        <f t="shared" si="225"/>
        <v>0.67612814002038601</v>
      </c>
      <c r="AA1848" s="1">
        <f t="shared" si="225"/>
        <v>1.3609960899807259</v>
      </c>
      <c r="AB1848" s="1">
        <f t="shared" si="225"/>
        <v>0.22195630065964636</v>
      </c>
      <c r="AC1848" s="1">
        <f t="shared" si="225"/>
        <v>1.2929028947233516</v>
      </c>
      <c r="AD1848" s="1">
        <f t="shared" si="225"/>
        <v>1.4480165746158897</v>
      </c>
      <c r="AE1848" s="1">
        <f t="shared" si="225"/>
        <v>0.81249347270650185</v>
      </c>
      <c r="AF1848" s="1">
        <f t="shared" si="225"/>
        <v>0.44732815911062973</v>
      </c>
      <c r="AG1848" s="1">
        <f t="shared" si="225"/>
        <v>0.86526877633107013</v>
      </c>
      <c r="AH1848" s="1">
        <f t="shared" si="225"/>
        <v>0.50259721234407351</v>
      </c>
      <c r="AI1848" s="1">
        <f t="shared" si="225"/>
        <v>0.68868240760751809</v>
      </c>
      <c r="AJ1848" s="1">
        <f t="shared" si="225"/>
        <v>0.50607574823054324</v>
      </c>
      <c r="AK1848" s="1">
        <f t="shared" si="225"/>
        <v>1.2249214826050534</v>
      </c>
      <c r="AL1848" s="1">
        <f t="shared" si="225"/>
        <v>1.1983278811834446</v>
      </c>
      <c r="AM1848" s="1">
        <f t="shared" si="225"/>
        <v>0.72518081151827873</v>
      </c>
      <c r="AN1848" s="29">
        <f t="shared" si="225"/>
        <v>0.89478493126685632</v>
      </c>
      <c r="AO1848" s="1">
        <f t="shared" si="220"/>
        <v>5950.2370318848252</v>
      </c>
      <c r="AP1848" s="1">
        <f t="shared" si="221"/>
        <v>2068.180715802434</v>
      </c>
      <c r="AQ1848" s="29">
        <f t="shared" si="222"/>
        <v>3454.3450542601836</v>
      </c>
    </row>
    <row r="1849" spans="1:43" x14ac:dyDescent="0.2">
      <c r="A1849" s="26"/>
      <c r="E1849" s="25" t="s">
        <v>3607</v>
      </c>
      <c r="F1849" s="26" t="s">
        <v>3608</v>
      </c>
      <c r="G1849" s="1">
        <v>0.985983631582109</v>
      </c>
      <c r="H1849" s="1">
        <v>1.00608198734826</v>
      </c>
      <c r="I1849" s="1">
        <f>VLOOKUP(F1849,'[1]SUSMB vs SHAM all proteins sum'!$B$2:$E$3214,2,FALSE)</f>
        <v>0.97541570406882305</v>
      </c>
      <c r="J1849" s="29">
        <f>VLOOKUP(F1849,'[1]SUSMB vs SHAM all proteins sum'!$B$2:$E$3214,3,FALSE)</f>
        <v>0.98858275017580099</v>
      </c>
      <c r="K1849" s="25">
        <f>VLOOKUP($E1849,[1]AllProteinsNorm!$A$1:$Q$3226,4,FALSE)</f>
        <v>58591.298542702898</v>
      </c>
      <c r="L1849" s="1">
        <f>VLOOKUP($E1849,[1]AllProteinsNorm!$A$1:$Q$3226,5,FALSE)</f>
        <v>52214.791539917896</v>
      </c>
      <c r="M1849" s="1">
        <f>VLOOKUP($E1849,[1]AllProteinsNorm!$A$1:$Q$3226,10,FALSE)</f>
        <v>71223.293863962899</v>
      </c>
      <c r="N1849" s="1">
        <f>VLOOKUP($E1849,[1]AllProteinsNorm!$A$1:$Q$3226,11,FALSE)</f>
        <v>88873.576775538895</v>
      </c>
      <c r="O1849" s="1">
        <f>VLOOKUP($E1849,[1]AllProteinsNorm!$A$1:$Q$3226,15,FALSE)</f>
        <v>72385.767001316402</v>
      </c>
      <c r="P1849" s="1">
        <f>VLOOKUP($E1849,[1]AllProteinsNorm!$A$1:$Q$3226,6,FALSE)</f>
        <v>65804.513513129394</v>
      </c>
      <c r="Q1849" s="1">
        <f>VLOOKUP($E1849,[1]AllProteinsNorm!$A$1:$Q$3226,8,FALSE)</f>
        <v>38741.542874195096</v>
      </c>
      <c r="R1849" s="1">
        <f>VLOOKUP($E1849,[1]AllProteinsNorm!$A$1:$Q$3226,13,FALSE)</f>
        <v>234870.70298662799</v>
      </c>
      <c r="S1849" s="1">
        <f>VLOOKUP($E1849,[1]AllProteinsNorm!$A$1:$Q$3226,16,FALSE)</f>
        <v>51275.3143529839</v>
      </c>
      <c r="T1849" s="1">
        <f>VLOOKUP($E1849,[1]AllProteinsNorm!$A$1:$Q$3226,17,FALSE)</f>
        <v>47062.138685454702</v>
      </c>
      <c r="U1849" s="1">
        <f>VLOOKUP($E1849,[1]AllProteinsNorm!$A$1:$Q$3226,3,FALSE)</f>
        <v>52522.966483236698</v>
      </c>
      <c r="V1849" s="1">
        <f>VLOOKUP($E1849,[1]AllProteinsNorm!$A$1:$Q$3226,7,FALSE)</f>
        <v>64519.428457140202</v>
      </c>
      <c r="W1849" s="1">
        <f>VLOOKUP($E1849,[1]AllProteinsNorm!$A$1:$Q$3226,9,FALSE)</f>
        <v>32523.1171922799</v>
      </c>
      <c r="X1849" s="1">
        <f>VLOOKUP($E1849,[1]AllProteinsNorm!$A$1:$Q$3226,12,FALSE)</f>
        <v>250906.33448428399</v>
      </c>
      <c r="Y1849" s="29">
        <f>VLOOKUP($E1849,[1]AllProteinsNorm!$A$1:$Q$3226,14,FALSE)</f>
        <v>47862.585851824799</v>
      </c>
      <c r="Z1849" s="25">
        <f t="shared" si="225"/>
        <v>0.85338220877886417</v>
      </c>
      <c r="AA1849" s="1">
        <f t="shared" si="225"/>
        <v>0.76050839021407202</v>
      </c>
      <c r="AB1849" s="1">
        <f t="shared" si="225"/>
        <v>1.0373672088840324</v>
      </c>
      <c r="AC1849" s="1">
        <f t="shared" si="225"/>
        <v>1.2944435630746578</v>
      </c>
      <c r="AD1849" s="1">
        <f t="shared" si="225"/>
        <v>1.0542986290483731</v>
      </c>
      <c r="AE1849" s="1">
        <f t="shared" si="225"/>
        <v>0.95844267811413497</v>
      </c>
      <c r="AF1849" s="1">
        <f t="shared" si="225"/>
        <v>0.56427053592925047</v>
      </c>
      <c r="AG1849" s="1">
        <f t="shared" si="225"/>
        <v>3.4208915705476501</v>
      </c>
      <c r="AH1849" s="1">
        <f t="shared" si="225"/>
        <v>0.74682490586018346</v>
      </c>
      <c r="AI1849" s="1">
        <f t="shared" si="225"/>
        <v>0.68546000618128367</v>
      </c>
      <c r="AJ1849" s="1">
        <f t="shared" si="225"/>
        <v>0.76499695797687772</v>
      </c>
      <c r="AK1849" s="1">
        <f t="shared" si="225"/>
        <v>0.93972541546890642</v>
      </c>
      <c r="AL1849" s="1">
        <f t="shared" si="225"/>
        <v>0.47369917165589609</v>
      </c>
      <c r="AM1849" s="1">
        <f t="shared" si="225"/>
        <v>3.6544505283963136</v>
      </c>
      <c r="AN1849" s="29">
        <f t="shared" si="225"/>
        <v>0.69711851841497041</v>
      </c>
      <c r="AO1849" s="1">
        <f t="shared" si="220"/>
        <v>12655.940155994893</v>
      </c>
      <c r="AP1849" s="1">
        <f t="shared" si="221"/>
        <v>74180.37601292308</v>
      </c>
      <c r="AQ1849" s="29">
        <f t="shared" si="222"/>
        <v>81268.979260087523</v>
      </c>
    </row>
    <row r="1850" spans="1:43" x14ac:dyDescent="0.2">
      <c r="A1850" s="26"/>
      <c r="E1850" s="25" t="s">
        <v>3609</v>
      </c>
      <c r="F1850" s="26" t="s">
        <v>3610</v>
      </c>
      <c r="G1850" s="1">
        <v>0.70749051871657198</v>
      </c>
      <c r="H1850" s="1">
        <v>1.07005497811325</v>
      </c>
      <c r="I1850" s="1">
        <f>VLOOKUP(F1850,'[1]SUSMB vs SHAM all proteins sum'!$B$2:$E$3214,2,FALSE)</f>
        <v>0.86775590572301897</v>
      </c>
      <c r="J1850" s="29">
        <f>VLOOKUP(F1850,'[1]SUSMB vs SHAM all proteins sum'!$B$2:$E$3214,3,FALSE)</f>
        <v>0.98186309442754505</v>
      </c>
      <c r="K1850" s="25">
        <f>VLOOKUP($E1850,[1]AllProteinsNorm!$A$1:$Q$3226,4,FALSE)</f>
        <v>119546.049940889</v>
      </c>
      <c r="L1850" s="1">
        <f>VLOOKUP($E1850,[1]AllProteinsNorm!$A$1:$Q$3226,5,FALSE)</f>
        <v>94742.606704865102</v>
      </c>
      <c r="M1850" s="1">
        <f>VLOOKUP($E1850,[1]AllProteinsNorm!$A$1:$Q$3226,10,FALSE)</f>
        <v>122013.0586602</v>
      </c>
      <c r="N1850" s="1">
        <f>VLOOKUP($E1850,[1]AllProteinsNorm!$A$1:$Q$3226,11,FALSE)</f>
        <v>89675.044799573603</v>
      </c>
      <c r="O1850" s="1">
        <f>VLOOKUP($E1850,[1]AllProteinsNorm!$A$1:$Q$3226,15,FALSE)</f>
        <v>145992.332240063</v>
      </c>
      <c r="P1850" s="1">
        <f>VLOOKUP($E1850,[1]AllProteinsNorm!$A$1:$Q$3226,6,FALSE)</f>
        <v>81894.345491308195</v>
      </c>
      <c r="Q1850" s="1">
        <f>VLOOKUP($E1850,[1]AllProteinsNorm!$A$1:$Q$3226,8,FALSE)</f>
        <v>111624.36491023299</v>
      </c>
      <c r="R1850" s="1">
        <f>VLOOKUP($E1850,[1]AllProteinsNorm!$A$1:$Q$3226,13,FALSE)</f>
        <v>132032.43718020001</v>
      </c>
      <c r="S1850" s="1">
        <f>VLOOKUP($E1850,[1]AllProteinsNorm!$A$1:$Q$3226,16,FALSE)</f>
        <v>104464.58108253</v>
      </c>
      <c r="T1850" s="1">
        <f>VLOOKUP($E1850,[1]AllProteinsNorm!$A$1:$Q$3226,17,FALSE)</f>
        <v>201305.832436956</v>
      </c>
      <c r="U1850" s="1">
        <f>VLOOKUP($E1850,[1]AllProteinsNorm!$A$1:$Q$3226,3,FALSE)</f>
        <v>118960.16198405001</v>
      </c>
      <c r="V1850" s="1">
        <f>VLOOKUP($E1850,[1]AllProteinsNorm!$A$1:$Q$3226,7,FALSE)</f>
        <v>89779.319079409004</v>
      </c>
      <c r="W1850" s="1">
        <f>VLOOKUP($E1850,[1]AllProteinsNorm!$A$1:$Q$3226,9,FALSE)</f>
        <v>109484.376841255</v>
      </c>
      <c r="X1850" s="1">
        <f>VLOOKUP($E1850,[1]AllProteinsNorm!$A$1:$Q$3226,12,FALSE)</f>
        <v>126742.94358824</v>
      </c>
      <c r="Y1850" s="29">
        <f>VLOOKUP($E1850,[1]AllProteinsNorm!$A$1:$Q$3226,14,FALSE)</f>
        <v>111401.08250257801</v>
      </c>
      <c r="Z1850" s="25">
        <f t="shared" si="225"/>
        <v>1.04503942206599</v>
      </c>
      <c r="AA1850" s="1">
        <f t="shared" si="225"/>
        <v>0.82821439106381356</v>
      </c>
      <c r="AB1850" s="1">
        <f t="shared" si="225"/>
        <v>1.0666053488995015</v>
      </c>
      <c r="AC1850" s="1">
        <f t="shared" si="225"/>
        <v>0.78391512757992565</v>
      </c>
      <c r="AD1850" s="1">
        <f t="shared" si="225"/>
        <v>1.2762257103907693</v>
      </c>
      <c r="AE1850" s="1">
        <f t="shared" si="225"/>
        <v>0.71589834649515149</v>
      </c>
      <c r="AF1850" s="1">
        <f t="shared" si="225"/>
        <v>0.97579018170782728</v>
      </c>
      <c r="AG1850" s="1">
        <f t="shared" si="225"/>
        <v>1.1541920616614754</v>
      </c>
      <c r="AH1850" s="1">
        <f t="shared" si="225"/>
        <v>0.91320127678692142</v>
      </c>
      <c r="AI1850" s="1">
        <f t="shared" si="225"/>
        <v>1.7597614550413903</v>
      </c>
      <c r="AJ1850" s="1">
        <f t="shared" si="225"/>
        <v>1.0399177470954395</v>
      </c>
      <c r="AK1850" s="1">
        <f t="shared" si="225"/>
        <v>0.78482666529438316</v>
      </c>
      <c r="AL1850" s="1">
        <f t="shared" si="225"/>
        <v>0.95708298146207527</v>
      </c>
      <c r="AM1850" s="1">
        <f t="shared" si="225"/>
        <v>1.1079527310512469</v>
      </c>
      <c r="AN1850" s="29">
        <f t="shared" si="225"/>
        <v>0.97383830694183837</v>
      </c>
      <c r="AO1850" s="1">
        <f t="shared" si="220"/>
        <v>20397.314912950642</v>
      </c>
      <c r="AP1850" s="1">
        <f t="shared" si="221"/>
        <v>40798.900241139469</v>
      </c>
      <c r="AQ1850" s="29">
        <f t="shared" si="222"/>
        <v>12358.037949257976</v>
      </c>
    </row>
    <row r="1851" spans="1:43" x14ac:dyDescent="0.2">
      <c r="A1851" s="26"/>
      <c r="E1851" s="25" t="s">
        <v>178</v>
      </c>
      <c r="F1851" s="26" t="s">
        <v>179</v>
      </c>
      <c r="G1851" s="43">
        <v>4.9607606444108804E-3</v>
      </c>
      <c r="H1851" s="43">
        <v>4.1768508635970401</v>
      </c>
      <c r="I1851" s="1">
        <f>VLOOKUP(F1851,'[1]SUSMB vs SHAM all proteins sum'!$B$2:$E$3214,2,FALSE)</f>
        <v>2.2182066199052798E-3</v>
      </c>
      <c r="J1851" s="29">
        <f>VLOOKUP(F1851,'[1]SUSMB vs SHAM all proteins sum'!$B$2:$E$3214,3,FALSE)</f>
        <v>4.2831880049595696</v>
      </c>
      <c r="K1851" s="25">
        <f>VLOOKUP($E1851,[1]AllProteinsNorm!$A$1:$Q$3226,4,FALSE)</f>
        <v>65263.538197831302</v>
      </c>
      <c r="L1851" s="1">
        <f>VLOOKUP($E1851,[1]AllProteinsNorm!$A$1:$Q$3226,5,FALSE)</f>
        <v>30818.967550689998</v>
      </c>
      <c r="M1851" s="1">
        <f>VLOOKUP($E1851,[1]AllProteinsNorm!$A$1:$Q$3226,10,FALSE)</f>
        <v>37615.1148551109</v>
      </c>
      <c r="N1851" s="1">
        <f>VLOOKUP($E1851,[1]AllProteinsNorm!$A$1:$Q$3226,11,FALSE)</f>
        <v>29466.939610273199</v>
      </c>
      <c r="O1851" s="1">
        <f>VLOOKUP($E1851,[1]AllProteinsNorm!$A$1:$Q$3226,15,FALSE)</f>
        <v>50899.3845811477</v>
      </c>
      <c r="P1851" s="1">
        <f>VLOOKUP($E1851,[1]AllProteinsNorm!$A$1:$Q$3226,6,FALSE)</f>
        <v>124826.3388391</v>
      </c>
      <c r="Q1851" s="1">
        <f>VLOOKUP($E1851,[1]AllProteinsNorm!$A$1:$Q$3226,8,FALSE)</f>
        <v>52988.010509142397</v>
      </c>
      <c r="R1851" s="1">
        <f>VLOOKUP($E1851,[1]AllProteinsNorm!$A$1:$Q$3226,13,FALSE)</f>
        <v>355891.81648218702</v>
      </c>
      <c r="S1851" s="1">
        <f>VLOOKUP($E1851,[1]AllProteinsNorm!$A$1:$Q$3226,16,FALSE)</f>
        <v>218485.72744045599</v>
      </c>
      <c r="T1851" s="1">
        <f>VLOOKUP($E1851,[1]AllProteinsNorm!$A$1:$Q$3226,17,FALSE)</f>
        <v>280490.77413369698</v>
      </c>
      <c r="U1851" s="1">
        <f>VLOOKUP($E1851,[1]AllProteinsNorm!$A$1:$Q$3226,3,FALSE)</f>
        <v>205795.90609025399</v>
      </c>
      <c r="V1851" s="1">
        <f>VLOOKUP($E1851,[1]AllProteinsNorm!$A$1:$Q$3226,7,FALSE)</f>
        <v>144547.06203369299</v>
      </c>
      <c r="W1851" s="1">
        <f>VLOOKUP($E1851,[1]AllProteinsNorm!$A$1:$Q$3226,9,FALSE)</f>
        <v>204932.98749570199</v>
      </c>
      <c r="X1851" s="1">
        <f>VLOOKUP($E1851,[1]AllProteinsNorm!$A$1:$Q$3226,12,FALSE)</f>
        <v>401377.08713325398</v>
      </c>
      <c r="Y1851" s="29">
        <f>VLOOKUP($E1851,[1]AllProteinsNorm!$A$1:$Q$3226,14,FALSE)</f>
        <v>66853.461235458395</v>
      </c>
      <c r="Z1851" s="25">
        <f t="shared" si="225"/>
        <v>1.5243935231669967</v>
      </c>
      <c r="AA1851" s="1">
        <f t="shared" si="225"/>
        <v>0.71985423748488742</v>
      </c>
      <c r="AB1851" s="1">
        <f t="shared" si="225"/>
        <v>0.87859529289540039</v>
      </c>
      <c r="AC1851" s="1">
        <f t="shared" si="225"/>
        <v>0.68827423596451831</v>
      </c>
      <c r="AD1851" s="1">
        <f t="shared" si="225"/>
        <v>1.1888827104881969</v>
      </c>
      <c r="AE1851" s="1">
        <f t="shared" si="225"/>
        <v>2.9156320313215276</v>
      </c>
      <c r="AF1851" s="1">
        <f t="shared" si="225"/>
        <v>1.2376678043533589</v>
      </c>
      <c r="AG1851" s="1">
        <f t="shared" si="225"/>
        <v>8.3127454467617437</v>
      </c>
      <c r="AH1851" s="1">
        <f t="shared" si="225"/>
        <v>5.1032818172540999</v>
      </c>
      <c r="AI1851" s="1">
        <f t="shared" si="225"/>
        <v>6.5515651036479206</v>
      </c>
      <c r="AJ1851" s="1">
        <f t="shared" si="225"/>
        <v>4.8068792315138591</v>
      </c>
      <c r="AK1851" s="1">
        <f t="shared" si="225"/>
        <v>3.3762589531853147</v>
      </c>
      <c r="AL1851" s="1">
        <f t="shared" si="225"/>
        <v>4.7867236047599429</v>
      </c>
      <c r="AM1851" s="1">
        <f t="shared" si="225"/>
        <v>9.3751679554802259</v>
      </c>
      <c r="AN1851" s="29">
        <f t="shared" si="225"/>
        <v>1.5615301609868151</v>
      </c>
      <c r="AO1851" s="1">
        <f t="shared" si="220"/>
        <v>13552.921700095574</v>
      </c>
      <c r="AP1851" s="1">
        <f t="shared" si="221"/>
        <v>107863.54186880635</v>
      </c>
      <c r="AQ1851" s="29">
        <f t="shared" si="222"/>
        <v>110727.75269410614</v>
      </c>
    </row>
    <row r="1852" spans="1:43" x14ac:dyDescent="0.2">
      <c r="A1852" s="26"/>
      <c r="E1852" s="25" t="s">
        <v>3611</v>
      </c>
      <c r="F1852" s="26" t="s">
        <v>3612</v>
      </c>
      <c r="G1852" s="1">
        <v>0.93784755340714498</v>
      </c>
      <c r="H1852" s="1">
        <v>1.01926960507588</v>
      </c>
      <c r="I1852" s="1">
        <f>VLOOKUP(F1852,'[1]SUSMB vs SHAM all proteins sum'!$B$2:$E$3214,2,FALSE)</f>
        <v>0.29724725778231298</v>
      </c>
      <c r="J1852" s="29">
        <f>VLOOKUP(F1852,'[1]SUSMB vs SHAM all proteins sum'!$B$2:$E$3214,3,FALSE)</f>
        <v>1.2376672460196401</v>
      </c>
      <c r="K1852" s="25">
        <f>VLOOKUP($E1852,[1]AllProteinsNorm!$A$1:$Q$3226,4,FALSE)</f>
        <v>228410.12882541501</v>
      </c>
      <c r="L1852" s="1">
        <f>VLOOKUP($E1852,[1]AllProteinsNorm!$A$1:$Q$3226,5,FALSE)</f>
        <v>154274.17559006799</v>
      </c>
      <c r="M1852" s="1">
        <f>VLOOKUP($E1852,[1]AllProteinsNorm!$A$1:$Q$3226,10,FALSE)</f>
        <v>357554.788621507</v>
      </c>
      <c r="N1852" s="1">
        <f>VLOOKUP($E1852,[1]AllProteinsNorm!$A$1:$Q$3226,11,FALSE)</f>
        <v>363539.40049474098</v>
      </c>
      <c r="O1852" s="1">
        <f>VLOOKUP($E1852,[1]AllProteinsNorm!$A$1:$Q$3226,15,FALSE)</f>
        <v>357445.898828323</v>
      </c>
      <c r="P1852" s="1">
        <f>VLOOKUP($E1852,[1]AllProteinsNorm!$A$1:$Q$3226,6,FALSE)</f>
        <v>192558.47802392</v>
      </c>
      <c r="Q1852" s="1">
        <f>VLOOKUP($E1852,[1]AllProteinsNorm!$A$1:$Q$3226,8,FALSE)</f>
        <v>293783.19003929797</v>
      </c>
      <c r="R1852" s="1">
        <f>VLOOKUP($E1852,[1]AllProteinsNorm!$A$1:$Q$3226,13,FALSE)</f>
        <v>199242.455543791</v>
      </c>
      <c r="S1852" s="1">
        <f>VLOOKUP($E1852,[1]AllProteinsNorm!$A$1:$Q$3226,16,FALSE)</f>
        <v>353557.90843374497</v>
      </c>
      <c r="T1852" s="1">
        <f>VLOOKUP($E1852,[1]AllProteinsNorm!$A$1:$Q$3226,17,FALSE)</f>
        <v>451987.40879507997</v>
      </c>
      <c r="U1852" s="1">
        <f>VLOOKUP($E1852,[1]AllProteinsNorm!$A$1:$Q$3226,3,FALSE)</f>
        <v>336606.11144455097</v>
      </c>
      <c r="V1852" s="1">
        <f>VLOOKUP($E1852,[1]AllProteinsNorm!$A$1:$Q$3226,7,FALSE)</f>
        <v>341442.28231040901</v>
      </c>
      <c r="W1852" s="1">
        <f>VLOOKUP($E1852,[1]AllProteinsNorm!$A$1:$Q$3226,9,FALSE)</f>
        <v>363428.14119548298</v>
      </c>
      <c r="X1852" s="1">
        <f>VLOOKUP($E1852,[1]AllProteinsNorm!$A$1:$Q$3226,12,FALSE)</f>
        <v>258134.83857748</v>
      </c>
      <c r="Y1852" s="29">
        <f>VLOOKUP($E1852,[1]AllProteinsNorm!$A$1:$Q$3226,14,FALSE)</f>
        <v>440989.26104083</v>
      </c>
      <c r="Z1852" s="25">
        <f t="shared" si="225"/>
        <v>0.78157102365539166</v>
      </c>
      <c r="AA1852" s="1">
        <f t="shared" si="225"/>
        <v>0.52789351312735944</v>
      </c>
      <c r="AB1852" s="1">
        <f t="shared" si="225"/>
        <v>1.2234766627595535</v>
      </c>
      <c r="AC1852" s="1">
        <f t="shared" si="225"/>
        <v>1.2439547354789942</v>
      </c>
      <c r="AD1852" s="1">
        <f t="shared" si="225"/>
        <v>1.2231040649787015</v>
      </c>
      <c r="AE1852" s="1">
        <f t="shared" si="225"/>
        <v>0.6588942773974461</v>
      </c>
      <c r="AF1852" s="1">
        <f t="shared" si="225"/>
        <v>1.0052637759653145</v>
      </c>
      <c r="AG1852" s="1">
        <f t="shared" si="225"/>
        <v>0.68176543105056697</v>
      </c>
      <c r="AH1852" s="1">
        <f t="shared" si="225"/>
        <v>1.2098001863447758</v>
      </c>
      <c r="AI1852" s="1">
        <f t="shared" si="225"/>
        <v>1.5466050633916182</v>
      </c>
      <c r="AJ1852" s="1">
        <f t="shared" si="225"/>
        <v>1.1517947318854</v>
      </c>
      <c r="AK1852" s="1">
        <f t="shared" si="225"/>
        <v>1.1683430830186816</v>
      </c>
      <c r="AL1852" s="1">
        <f t="shared" si="225"/>
        <v>1.2435740297508402</v>
      </c>
      <c r="AM1852" s="1">
        <f t="shared" si="225"/>
        <v>0.88328267693561102</v>
      </c>
      <c r="AN1852" s="29">
        <f t="shared" si="225"/>
        <v>1.5089717340694644</v>
      </c>
      <c r="AO1852" s="1">
        <f t="shared" si="220"/>
        <v>85685.770587501829</v>
      </c>
      <c r="AP1852" s="1">
        <f t="shared" si="221"/>
        <v>97659.916812919852</v>
      </c>
      <c r="AQ1852" s="29">
        <f t="shared" si="222"/>
        <v>58538.072487050842</v>
      </c>
    </row>
    <row r="1853" spans="1:43" x14ac:dyDescent="0.2">
      <c r="A1853" s="26"/>
      <c r="E1853" s="25" t="s">
        <v>3613</v>
      </c>
      <c r="F1853" s="26" t="s">
        <v>3614</v>
      </c>
      <c r="G1853" s="1">
        <v>0.23887890631198999</v>
      </c>
      <c r="H1853" s="1">
        <v>1.0984803088445101</v>
      </c>
      <c r="I1853" s="1">
        <f>VLOOKUP(F1853,'[1]SUSMB vs SHAM all proteins sum'!$B$2:$E$3214,2,FALSE)</f>
        <v>0.42054377021726702</v>
      </c>
      <c r="J1853" s="29">
        <f>VLOOKUP(F1853,'[1]SUSMB vs SHAM all proteins sum'!$B$2:$E$3214,3,FALSE)</f>
        <v>1.0835368100396201</v>
      </c>
      <c r="K1853" s="25">
        <f>VLOOKUP($E1853,[1]AllProteinsNorm!$A$1:$Q$3226,4,FALSE)</f>
        <v>709971.54427871702</v>
      </c>
      <c r="L1853" s="1">
        <f>VLOOKUP($E1853,[1]AllProteinsNorm!$A$1:$Q$3226,5,FALSE)</f>
        <v>718203.59883669904</v>
      </c>
      <c r="M1853" s="1">
        <f>VLOOKUP($E1853,[1]AllProteinsNorm!$A$1:$Q$3226,10,FALSE)</f>
        <v>629614.75572326605</v>
      </c>
      <c r="N1853" s="1">
        <f>VLOOKUP($E1853,[1]AllProteinsNorm!$A$1:$Q$3226,11,FALSE)</f>
        <v>493611.89446602901</v>
      </c>
      <c r="O1853" s="1">
        <f>VLOOKUP($E1853,[1]AllProteinsNorm!$A$1:$Q$3226,15,FALSE)</f>
        <v>706496.95314238302</v>
      </c>
      <c r="P1853" s="1">
        <f>VLOOKUP($E1853,[1]AllProteinsNorm!$A$1:$Q$3226,6,FALSE)</f>
        <v>664072.26195801899</v>
      </c>
      <c r="Q1853" s="1">
        <f>VLOOKUP($E1853,[1]AllProteinsNorm!$A$1:$Q$3226,8,FALSE)</f>
        <v>695310.45058498101</v>
      </c>
      <c r="R1853" s="1">
        <f>VLOOKUP($E1853,[1]AllProteinsNorm!$A$1:$Q$3226,13,FALSE)</f>
        <v>718010.54687730502</v>
      </c>
      <c r="S1853" s="1">
        <f>VLOOKUP($E1853,[1]AllProteinsNorm!$A$1:$Q$3226,16,FALSE)</f>
        <v>744525.93110911699</v>
      </c>
      <c r="T1853" s="1">
        <f>VLOOKUP($E1853,[1]AllProteinsNorm!$A$1:$Q$3226,17,FALSE)</f>
        <v>725464.15442142298</v>
      </c>
      <c r="U1853" s="1">
        <f>VLOOKUP($E1853,[1]AllProteinsNorm!$A$1:$Q$3226,3,FALSE)</f>
        <v>640721.95955148805</v>
      </c>
      <c r="V1853" s="1">
        <f>VLOOKUP($E1853,[1]AllProteinsNorm!$A$1:$Q$3226,7,FALSE)</f>
        <v>725460.35932795005</v>
      </c>
      <c r="W1853" s="1">
        <f>VLOOKUP($E1853,[1]AllProteinsNorm!$A$1:$Q$3226,9,FALSE)</f>
        <v>592330.93146243901</v>
      </c>
      <c r="X1853" s="1">
        <f>VLOOKUP($E1853,[1]AllProteinsNorm!$A$1:$Q$3226,12,FALSE)</f>
        <v>710000.21206962306</v>
      </c>
      <c r="Y1853" s="29">
        <f>VLOOKUP($E1853,[1]AllProteinsNorm!$A$1:$Q$3226,14,FALSE)</f>
        <v>855404.41935469594</v>
      </c>
      <c r="Z1853" s="25">
        <f t="shared" si="225"/>
        <v>1.08961573015886</v>
      </c>
      <c r="AA1853" s="1">
        <f t="shared" si="225"/>
        <v>1.1022497240283127</v>
      </c>
      <c r="AB1853" s="1">
        <f t="shared" si="225"/>
        <v>0.96628963133045997</v>
      </c>
      <c r="AC1853" s="1">
        <f t="shared" si="225"/>
        <v>0.75756174897138551</v>
      </c>
      <c r="AD1853" s="1">
        <f t="shared" si="225"/>
        <v>1.0842831655109819</v>
      </c>
      <c r="AE1853" s="1">
        <f t="shared" si="225"/>
        <v>1.0191726533585856</v>
      </c>
      <c r="AF1853" s="1">
        <f t="shared" si="225"/>
        <v>1.0671148870775262</v>
      </c>
      <c r="AG1853" s="1">
        <f t="shared" si="225"/>
        <v>1.1019534410950194</v>
      </c>
      <c r="AH1853" s="1">
        <f t="shared" si="225"/>
        <v>1.1426474378939198</v>
      </c>
      <c r="AI1853" s="1">
        <f t="shared" si="225"/>
        <v>1.1133927277705897</v>
      </c>
      <c r="AJ1853" s="1">
        <f t="shared" si="225"/>
        <v>0.98333620750219486</v>
      </c>
      <c r="AK1853" s="1">
        <f t="shared" si="225"/>
        <v>1.1133869033208934</v>
      </c>
      <c r="AL1853" s="1">
        <f t="shared" si="225"/>
        <v>0.909068969851206</v>
      </c>
      <c r="AM1853" s="1">
        <f t="shared" si="225"/>
        <v>1.0896597275220949</v>
      </c>
      <c r="AN1853" s="29">
        <f t="shared" si="225"/>
        <v>1.3128161522631088</v>
      </c>
      <c r="AO1853" s="1">
        <f t="shared" si="220"/>
        <v>85206.270226390363</v>
      </c>
      <c r="AP1853" s="1">
        <f t="shared" si="221"/>
        <v>27637.364053521713</v>
      </c>
      <c r="AQ1853" s="29">
        <f t="shared" si="222"/>
        <v>89320.623686852297</v>
      </c>
    </row>
    <row r="1854" spans="1:43" x14ac:dyDescent="0.2">
      <c r="A1854" s="26"/>
      <c r="E1854" s="25" t="s">
        <v>3615</v>
      </c>
      <c r="F1854" s="26" t="s">
        <v>3616</v>
      </c>
      <c r="G1854" s="1">
        <v>8.8288604871323603E-2</v>
      </c>
      <c r="H1854" s="1">
        <v>0.74746456385383797</v>
      </c>
      <c r="I1854" s="1">
        <f>VLOOKUP(F1854,'[1]SUSMB vs SHAM all proteins sum'!$B$2:$E$3214,2,FALSE)</f>
        <v>0.54772439265121697</v>
      </c>
      <c r="J1854" s="29">
        <f>VLOOKUP(F1854,'[1]SUSMB vs SHAM all proteins sum'!$B$2:$E$3214,3,FALSE)</f>
        <v>0.93885302449943098</v>
      </c>
      <c r="K1854" s="25">
        <f>VLOOKUP($E1854,[1]AllProteinsNorm!$A$1:$Q$3226,4,FALSE)</f>
        <v>108870.022014784</v>
      </c>
      <c r="L1854" s="1">
        <f>VLOOKUP($E1854,[1]AllProteinsNorm!$A$1:$Q$3226,5,FALSE)</f>
        <v>102512.909856746</v>
      </c>
      <c r="M1854" s="1">
        <f>VLOOKUP($E1854,[1]AllProteinsNorm!$A$1:$Q$3226,10,FALSE)</f>
        <v>150325.39912111999</v>
      </c>
      <c r="N1854" s="1">
        <f>VLOOKUP($E1854,[1]AllProteinsNorm!$A$1:$Q$3226,11,FALSE)</f>
        <v>110658.215497729</v>
      </c>
      <c r="O1854" s="1">
        <f>VLOOKUP($E1854,[1]AllProteinsNorm!$A$1:$Q$3226,15,FALSE)</f>
        <v>154435.77312931101</v>
      </c>
      <c r="P1854" s="1">
        <f>VLOOKUP($E1854,[1]AllProteinsNorm!$A$1:$Q$3226,6,FALSE)</f>
        <v>92637.575397120294</v>
      </c>
      <c r="Q1854" s="1">
        <f>VLOOKUP($E1854,[1]AllProteinsNorm!$A$1:$Q$3226,8,FALSE)</f>
        <v>67580.020667795907</v>
      </c>
      <c r="R1854" s="1">
        <f>VLOOKUP($E1854,[1]AllProteinsNorm!$A$1:$Q$3226,13,FALSE)</f>
        <v>75386.597489186694</v>
      </c>
      <c r="S1854" s="1">
        <f>VLOOKUP($E1854,[1]AllProteinsNorm!$A$1:$Q$3226,16,FALSE)</f>
        <v>105116.486271813</v>
      </c>
      <c r="T1854" s="1">
        <f>VLOOKUP($E1854,[1]AllProteinsNorm!$A$1:$Q$3226,17,FALSE)</f>
        <v>134844.541297552</v>
      </c>
      <c r="U1854" s="1">
        <f>VLOOKUP($E1854,[1]AllProteinsNorm!$A$1:$Q$3226,3,FALSE)</f>
        <v>135357.90173345001</v>
      </c>
      <c r="V1854" s="1">
        <f>VLOOKUP($E1854,[1]AllProteinsNorm!$A$1:$Q$3226,7,FALSE)</f>
        <v>109193.397960412</v>
      </c>
      <c r="W1854" s="1">
        <f>VLOOKUP($E1854,[1]AllProteinsNorm!$A$1:$Q$3226,9,FALSE)</f>
        <v>105571.67003951799</v>
      </c>
      <c r="X1854" s="1">
        <f>VLOOKUP($E1854,[1]AllProteinsNorm!$A$1:$Q$3226,12,FALSE)</f>
        <v>126067.91969295</v>
      </c>
      <c r="Y1854" s="29">
        <f>VLOOKUP($E1854,[1]AllProteinsNorm!$A$1:$Q$3226,14,FALSE)</f>
        <v>106318.020614582</v>
      </c>
      <c r="Z1854" s="25">
        <f t="shared" si="225"/>
        <v>0.86845580023411906</v>
      </c>
      <c r="AA1854" s="1">
        <f t="shared" si="225"/>
        <v>0.81774513788450331</v>
      </c>
      <c r="AB1854" s="1">
        <f t="shared" si="225"/>
        <v>1.1991452042833006</v>
      </c>
      <c r="AC1854" s="1">
        <f t="shared" si="225"/>
        <v>0.88272021364622943</v>
      </c>
      <c r="AD1854" s="1">
        <f t="shared" si="225"/>
        <v>1.2319336439518469</v>
      </c>
      <c r="AE1854" s="1">
        <f t="shared" si="225"/>
        <v>0.73896962804260036</v>
      </c>
      <c r="AF1854" s="1">
        <f t="shared" si="225"/>
        <v>0.53908559806223932</v>
      </c>
      <c r="AG1854" s="1">
        <f t="shared" si="225"/>
        <v>0.60135863516688337</v>
      </c>
      <c r="AH1854" s="1">
        <f t="shared" si="225"/>
        <v>0.83851385820965074</v>
      </c>
      <c r="AI1854" s="1">
        <f t="shared" si="225"/>
        <v>1.0756544533798822</v>
      </c>
      <c r="AJ1854" s="1">
        <f t="shared" si="225"/>
        <v>1.0797495278541558</v>
      </c>
      <c r="AK1854" s="1">
        <f t="shared" si="225"/>
        <v>0.8710353690671141</v>
      </c>
      <c r="AL1854" s="1">
        <f t="shared" si="225"/>
        <v>0.84214485759699487</v>
      </c>
      <c r="AM1854" s="1">
        <f t="shared" si="225"/>
        <v>1.0056433722951219</v>
      </c>
      <c r="AN1854" s="29">
        <f t="shared" si="225"/>
        <v>0.84809849362945922</v>
      </c>
      <c r="AO1854" s="1">
        <f t="shared" si="220"/>
        <v>22265.323284362781</v>
      </c>
      <c r="AP1854" s="1">
        <f t="shared" si="221"/>
        <v>23799.11235886917</v>
      </c>
      <c r="AQ1854" s="29">
        <f t="shared" si="222"/>
        <v>12030.403671170738</v>
      </c>
    </row>
    <row r="1855" spans="1:43" x14ac:dyDescent="0.2">
      <c r="A1855" s="26"/>
      <c r="E1855" s="25" t="s">
        <v>3617</v>
      </c>
      <c r="F1855" s="26" t="s">
        <v>3618</v>
      </c>
      <c r="G1855" s="1">
        <v>0.367302768435324</v>
      </c>
      <c r="H1855" s="1">
        <v>1.20726335375104</v>
      </c>
      <c r="I1855" s="1">
        <f>VLOOKUP(F1855,'[1]SUSMB vs SHAM all proteins sum'!$B$2:$E$3214,2,FALSE)</f>
        <v>0.91182090063961696</v>
      </c>
      <c r="J1855" s="29">
        <f>VLOOKUP(F1855,'[1]SUSMB vs SHAM all proteins sum'!$B$2:$E$3214,3,FALSE)</f>
        <v>0.97690428368372995</v>
      </c>
      <c r="K1855" s="25">
        <f>VLOOKUP($E1855,[1]AllProteinsNorm!$A$1:$Q$3226,4,FALSE)</f>
        <v>1221656.0192092001</v>
      </c>
      <c r="L1855" s="1">
        <f>VLOOKUP($E1855,[1]AllProteinsNorm!$A$1:$Q$3226,5,FALSE)</f>
        <v>968844.34834945004</v>
      </c>
      <c r="M1855" s="1">
        <f>VLOOKUP($E1855,[1]AllProteinsNorm!$A$1:$Q$3226,10,FALSE)</f>
        <v>1124831.0428417299</v>
      </c>
      <c r="N1855" s="1">
        <f>VLOOKUP($E1855,[1]AllProteinsNorm!$A$1:$Q$3226,11,FALSE)</f>
        <v>546974.72015468404</v>
      </c>
      <c r="O1855" s="1">
        <f>VLOOKUP($E1855,[1]AllProteinsNorm!$A$1:$Q$3226,15,FALSE)</f>
        <v>709463.70015822398</v>
      </c>
      <c r="P1855" s="1">
        <f>VLOOKUP($E1855,[1]AllProteinsNorm!$A$1:$Q$3226,6,FALSE)</f>
        <v>1132209.70360291</v>
      </c>
      <c r="Q1855" s="1">
        <f>VLOOKUP($E1855,[1]AllProteinsNorm!$A$1:$Q$3226,8,FALSE)</f>
        <v>1248445.6263333701</v>
      </c>
      <c r="R1855" s="1">
        <f>VLOOKUP($E1855,[1]AllProteinsNorm!$A$1:$Q$3226,13,FALSE)</f>
        <v>1113743.27549448</v>
      </c>
      <c r="S1855" s="1">
        <f>VLOOKUP($E1855,[1]AllProteinsNorm!$A$1:$Q$3226,16,FALSE)</f>
        <v>643119.14088497905</v>
      </c>
      <c r="T1855" s="1">
        <f>VLOOKUP($E1855,[1]AllProteinsNorm!$A$1:$Q$3226,17,FALSE)</f>
        <v>1308653.6816988001</v>
      </c>
      <c r="U1855" s="1">
        <f>VLOOKUP($E1855,[1]AllProteinsNorm!$A$1:$Q$3226,3,FALSE)</f>
        <v>958973.93806647998</v>
      </c>
      <c r="V1855" s="1">
        <f>VLOOKUP($E1855,[1]AllProteinsNorm!$A$1:$Q$3226,7,FALSE)</f>
        <v>630649.66225870198</v>
      </c>
      <c r="W1855" s="1">
        <f>VLOOKUP($E1855,[1]AllProteinsNorm!$A$1:$Q$3226,9,FALSE)</f>
        <v>598761.483594283</v>
      </c>
      <c r="X1855" s="1">
        <f>VLOOKUP($E1855,[1]AllProteinsNorm!$A$1:$Q$3226,12,FALSE)</f>
        <v>1157077.4135841499</v>
      </c>
      <c r="Y1855" s="29">
        <f>VLOOKUP($E1855,[1]AllProteinsNorm!$A$1:$Q$3226,14,FALSE)</f>
        <v>1097075.46594493</v>
      </c>
      <c r="Z1855" s="25">
        <f t="shared" si="225"/>
        <v>1.336086531524485</v>
      </c>
      <c r="AA1855" s="1">
        <f t="shared" si="225"/>
        <v>1.0595944067882903</v>
      </c>
      <c r="AB1855" s="1">
        <f t="shared" si="225"/>
        <v>1.2301921186900975</v>
      </c>
      <c r="AC1855" s="1">
        <f t="shared" si="225"/>
        <v>0.59820894359126653</v>
      </c>
      <c r="AD1855" s="1">
        <f t="shared" si="225"/>
        <v>0.77591799940585948</v>
      </c>
      <c r="AE1855" s="1">
        <f t="shared" si="225"/>
        <v>1.2382619264827057</v>
      </c>
      <c r="AF1855" s="1">
        <f t="shared" si="225"/>
        <v>1.3653854771365286</v>
      </c>
      <c r="AG1855" s="1">
        <f t="shared" si="225"/>
        <v>1.2180657783910278</v>
      </c>
      <c r="AH1855" s="1">
        <f t="shared" si="225"/>
        <v>0.70335905425999912</v>
      </c>
      <c r="AI1855" s="1">
        <f t="shared" si="225"/>
        <v>1.4312331221349168</v>
      </c>
      <c r="AJ1855" s="1">
        <f t="shared" si="225"/>
        <v>1.0487994513897703</v>
      </c>
      <c r="AK1855" s="1">
        <f t="shared" si="225"/>
        <v>0.68972158005634743</v>
      </c>
      <c r="AL1855" s="1">
        <f t="shared" si="225"/>
        <v>0.65484648808409507</v>
      </c>
      <c r="AM1855" s="1">
        <f t="shared" si="225"/>
        <v>1.2654589540038397</v>
      </c>
      <c r="AN1855" s="29">
        <f t="shared" si="225"/>
        <v>1.1998367225037705</v>
      </c>
      <c r="AO1855" s="1">
        <f t="shared" si="220"/>
        <v>252448.76108454322</v>
      </c>
      <c r="AP1855" s="1">
        <f t="shared" si="221"/>
        <v>234503.48478636995</v>
      </c>
      <c r="AQ1855" s="29">
        <f t="shared" si="222"/>
        <v>232825.8285939671</v>
      </c>
    </row>
    <row r="1856" spans="1:43" x14ac:dyDescent="0.2">
      <c r="A1856" s="26"/>
      <c r="E1856" s="25" t="s">
        <v>3619</v>
      </c>
      <c r="F1856" s="26" t="s">
        <v>3620</v>
      </c>
      <c r="G1856" s="1">
        <v>0.95999492010988796</v>
      </c>
      <c r="H1856" s="1">
        <v>0.97980086670845901</v>
      </c>
      <c r="I1856" s="1">
        <f>VLOOKUP(F1856,'[1]SUSMB vs SHAM all proteins sum'!$B$2:$E$3214,2,FALSE)</f>
        <v>0.51385938211522697</v>
      </c>
      <c r="J1856" s="29">
        <f>VLOOKUP(F1856,'[1]SUSMB vs SHAM all proteins sum'!$B$2:$E$3214,3,FALSE)</f>
        <v>1.32474276481149</v>
      </c>
      <c r="K1856" s="25">
        <f>VLOOKUP($E1856,[1]AllProteinsNorm!$A$1:$Q$3226,4,FALSE)</f>
        <v>5384.1175230141998</v>
      </c>
      <c r="L1856" s="1">
        <f>VLOOKUP($E1856,[1]AllProteinsNorm!$A$1:$Q$3226,5,FALSE)</f>
        <v>24497.8729524029</v>
      </c>
      <c r="M1856" s="1">
        <f>VLOOKUP($E1856,[1]AllProteinsNorm!$A$1:$Q$3226,10,FALSE)</f>
        <v>37736.468319809203</v>
      </c>
      <c r="N1856" s="1">
        <f>VLOOKUP($E1856,[1]AllProteinsNorm!$A$1:$Q$3226,11,FALSE)</f>
        <v>29298.449402677001</v>
      </c>
      <c r="O1856" s="1">
        <f>VLOOKUP($E1856,[1]AllProteinsNorm!$A$1:$Q$3226,15,FALSE)</f>
        <v>10450.386661156501</v>
      </c>
      <c r="P1856" s="1">
        <f>VLOOKUP($E1856,[1]AllProteinsNorm!$A$1:$Q$3226,6,FALSE)</f>
        <v>9334.2944369419602</v>
      </c>
      <c r="Q1856" s="1">
        <f>VLOOKUP($E1856,[1]AllProteinsNorm!$A$1:$Q$3226,8,FALSE)</f>
        <v>16728.643197411398</v>
      </c>
      <c r="R1856" s="1">
        <f>VLOOKUP($E1856,[1]AllProteinsNorm!$A$1:$Q$3226,13,FALSE)</f>
        <v>19301.281047152199</v>
      </c>
      <c r="S1856" s="1">
        <f>VLOOKUP($E1856,[1]AllProteinsNorm!$A$1:$Q$3226,16,FALSE)</f>
        <v>22558.9870512741</v>
      </c>
      <c r="T1856" s="1">
        <f>VLOOKUP($E1856,[1]AllProteinsNorm!$A$1:$Q$3226,17,FALSE)</f>
        <v>20240.5500452257</v>
      </c>
      <c r="U1856" s="1">
        <f>VLOOKUP($E1856,[1]AllProteinsNorm!$A$1:$Q$3226,3,FALSE)</f>
        <v>21122.426533972299</v>
      </c>
      <c r="V1856" s="1">
        <f>VLOOKUP($E1856,[1]AllProteinsNorm!$A$1:$Q$3226,7,FALSE)</f>
        <v>11767.008593295801</v>
      </c>
      <c r="W1856" s="1">
        <f>VLOOKUP($E1856,[1]AllProteinsNorm!$A$1:$Q$3226,9,FALSE)</f>
        <v>28860.4387389207</v>
      </c>
      <c r="X1856" s="1">
        <f>VLOOKUP($E1856,[1]AllProteinsNorm!$A$1:$Q$3226,12,FALSE)</f>
        <v>22661.865385429501</v>
      </c>
      <c r="Y1856" s="29">
        <f>VLOOKUP($E1856,[1]AllProteinsNorm!$A$1:$Q$3226,14,FALSE)</f>
        <v>38249.915119638099</v>
      </c>
      <c r="Z1856" s="25">
        <f t="shared" si="225"/>
        <v>0.25073359304068749</v>
      </c>
      <c r="AA1856" s="1">
        <f t="shared" si="225"/>
        <v>1.1408442852435214</v>
      </c>
      <c r="AB1856" s="1">
        <f t="shared" si="225"/>
        <v>1.7573539674882173</v>
      </c>
      <c r="AC1856" s="1">
        <f t="shared" si="225"/>
        <v>1.3644028864253701</v>
      </c>
      <c r="AD1856" s="1">
        <f t="shared" si="225"/>
        <v>0.48666526780220365</v>
      </c>
      <c r="AE1856" s="1">
        <f t="shared" si="225"/>
        <v>0.43468983963855168</v>
      </c>
      <c r="AF1856" s="1">
        <f t="shared" si="225"/>
        <v>0.77903812419652352</v>
      </c>
      <c r="AG1856" s="1">
        <f t="shared" si="225"/>
        <v>0.89884359443389339</v>
      </c>
      <c r="AH1856" s="1">
        <f t="shared" si="225"/>
        <v>1.0505520829637696</v>
      </c>
      <c r="AI1856" s="1">
        <f t="shared" si="225"/>
        <v>0.94258452128254278</v>
      </c>
      <c r="AJ1856" s="1">
        <f t="shared" si="225"/>
        <v>0.9836527297115728</v>
      </c>
      <c r="AK1856" s="1">
        <f t="shared" si="225"/>
        <v>0.5479791871790316</v>
      </c>
      <c r="AL1856" s="1">
        <f t="shared" si="225"/>
        <v>1.3440051170519649</v>
      </c>
      <c r="AM1856" s="1">
        <f t="shared" si="225"/>
        <v>1.0553430360324134</v>
      </c>
      <c r="AN1856" s="29">
        <f t="shared" si="225"/>
        <v>1.7812647310267273</v>
      </c>
      <c r="AO1856" s="1">
        <f t="shared" si="220"/>
        <v>11960.251332176176</v>
      </c>
      <c r="AP1856" s="1">
        <f t="shared" si="221"/>
        <v>4550.4769477289929</v>
      </c>
      <c r="AQ1856" s="29">
        <f t="shared" si="222"/>
        <v>8774.7840646808272</v>
      </c>
    </row>
    <row r="1857" spans="1:43" x14ac:dyDescent="0.2">
      <c r="A1857" s="26"/>
      <c r="E1857" s="25" t="s">
        <v>3621</v>
      </c>
      <c r="F1857" s="26" t="s">
        <v>3622</v>
      </c>
      <c r="G1857" s="1">
        <v>0.38515818002139302</v>
      </c>
      <c r="H1857" s="1">
        <v>1.48279852445247</v>
      </c>
      <c r="I1857" s="1">
        <f>VLOOKUP(F1857,'[1]SUSMB vs SHAM all proteins sum'!$B$2:$E$3214,2,FALSE)</f>
        <v>0.34250281937190702</v>
      </c>
      <c r="J1857" s="29">
        <f>VLOOKUP(F1857,'[1]SUSMB vs SHAM all proteins sum'!$B$2:$E$3214,3,FALSE)</f>
        <v>1.56031752589354</v>
      </c>
      <c r="K1857" s="25">
        <f>VLOOKUP($E1857,[1]AllProteinsNorm!$A$1:$Q$3226,4,FALSE)</f>
        <v>95235.872832593406</v>
      </c>
      <c r="L1857" s="1">
        <f>VLOOKUP($E1857,[1]AllProteinsNorm!$A$1:$Q$3226,5,FALSE)</f>
        <v>71554.032825696006</v>
      </c>
      <c r="M1857" s="1">
        <f>VLOOKUP($E1857,[1]AllProteinsNorm!$A$1:$Q$3226,10,FALSE)</f>
        <v>79860.509098612194</v>
      </c>
      <c r="N1857" s="1">
        <f>VLOOKUP($E1857,[1]AllProteinsNorm!$A$1:$Q$3226,11,FALSE)</f>
        <v>61184.5521695231</v>
      </c>
      <c r="O1857" s="1">
        <f>VLOOKUP($E1857,[1]AllProteinsNorm!$A$1:$Q$3226,15,FALSE)</f>
        <v>9257.2881335543607</v>
      </c>
      <c r="P1857" s="1">
        <f>VLOOKUP($E1857,[1]AllProteinsNorm!$A$1:$Q$3226,6,FALSE)</f>
        <v>70091.422457839799</v>
      </c>
      <c r="Q1857" s="1">
        <f>VLOOKUP($E1857,[1]AllProteinsNorm!$A$1:$Q$3226,8,FALSE)</f>
        <v>78103.009654340101</v>
      </c>
      <c r="R1857" s="1">
        <f>VLOOKUP($E1857,[1]AllProteinsNorm!$A$1:$Q$3226,13,FALSE)</f>
        <v>65439.462100553101</v>
      </c>
      <c r="S1857" s="1">
        <f>VLOOKUP($E1857,[1]AllProteinsNorm!$A$1:$Q$3226,16,FALSE)</f>
        <v>76317.010685300993</v>
      </c>
      <c r="T1857" s="1">
        <f>VLOOKUP($E1857,[1]AllProteinsNorm!$A$1:$Q$3226,17,FALSE)</f>
        <v>80818.229995769696</v>
      </c>
      <c r="U1857" s="1">
        <f>VLOOKUP($E1857,[1]AllProteinsNorm!$A$1:$Q$3226,3,FALSE)</f>
        <v>60067.4335323044</v>
      </c>
      <c r="V1857" s="1">
        <f>VLOOKUP($E1857,[1]AllProteinsNorm!$A$1:$Q$3226,7,FALSE)</f>
        <v>69656.786204796197</v>
      </c>
      <c r="W1857" s="1">
        <f>VLOOKUP($E1857,[1]AllProteinsNorm!$A$1:$Q$3226,9,FALSE)</f>
        <v>66733.919359324806</v>
      </c>
      <c r="X1857" s="1">
        <f>VLOOKUP($E1857,[1]AllProteinsNorm!$A$1:$Q$3226,12,FALSE)</f>
        <v>102492.23788815799</v>
      </c>
      <c r="Y1857" s="29">
        <f>VLOOKUP($E1857,[1]AllProteinsNorm!$A$1:$Q$3226,14,FALSE)</f>
        <v>99613.256717185606</v>
      </c>
      <c r="Z1857" s="25">
        <f t="shared" si="225"/>
        <v>1.5017060699665974</v>
      </c>
      <c r="AA1857" s="1">
        <f t="shared" si="225"/>
        <v>1.1282841457632153</v>
      </c>
      <c r="AB1857" s="1">
        <f t="shared" si="225"/>
        <v>1.2592630034988763</v>
      </c>
      <c r="AC1857" s="1">
        <f t="shared" si="225"/>
        <v>0.96477525378142459</v>
      </c>
      <c r="AD1857" s="1">
        <f t="shared" si="225"/>
        <v>0.1459715269898868</v>
      </c>
      <c r="AE1857" s="1">
        <f t="shared" si="225"/>
        <v>1.105221293477852</v>
      </c>
      <c r="AF1857" s="1">
        <f t="shared" si="225"/>
        <v>1.2315502571888213</v>
      </c>
      <c r="AG1857" s="1">
        <f t="shared" si="225"/>
        <v>1.0318678721461521</v>
      </c>
      <c r="AH1857" s="1">
        <f t="shared" si="225"/>
        <v>1.2033881223441643</v>
      </c>
      <c r="AI1857" s="1">
        <f t="shared" si="225"/>
        <v>1.2743646163871563</v>
      </c>
      <c r="AJ1857" s="1">
        <f t="shared" si="225"/>
        <v>0.94716021242686055</v>
      </c>
      <c r="AK1857" s="1">
        <f t="shared" si="225"/>
        <v>1.0983678266064933</v>
      </c>
      <c r="AL1857" s="1">
        <f t="shared" si="225"/>
        <v>1.0522792388401581</v>
      </c>
      <c r="AM1857" s="1">
        <f t="shared" si="225"/>
        <v>1.6161264782195839</v>
      </c>
      <c r="AN1857" s="29">
        <f t="shared" si="225"/>
        <v>1.5707298921309736</v>
      </c>
      <c r="AO1857" s="1">
        <f t="shared" si="220"/>
        <v>29282.415082313091</v>
      </c>
      <c r="AP1857" s="1">
        <f t="shared" si="221"/>
        <v>5605.9425763843356</v>
      </c>
      <c r="AQ1857" s="29">
        <f t="shared" si="222"/>
        <v>17722.562725579355</v>
      </c>
    </row>
    <row r="1858" spans="1:43" x14ac:dyDescent="0.2">
      <c r="A1858" s="26"/>
      <c r="E1858" s="25" t="s">
        <v>3623</v>
      </c>
      <c r="F1858" s="26" t="s">
        <v>3624</v>
      </c>
      <c r="G1858" s="1">
        <v>0.31059605015698699</v>
      </c>
      <c r="H1858" s="1">
        <v>1.09869678738659</v>
      </c>
      <c r="I1858" s="1">
        <f>VLOOKUP(F1858,'[1]SUSMB vs SHAM all proteins sum'!$B$2:$E$3214,2,FALSE)</f>
        <v>0.10327469510156601</v>
      </c>
      <c r="J1858" s="29">
        <f>VLOOKUP(F1858,'[1]SUSMB vs SHAM all proteins sum'!$B$2:$E$3214,3,FALSE)</f>
        <v>1.18659889448346</v>
      </c>
      <c r="K1858" s="25">
        <f>VLOOKUP($E1858,[1]AllProteinsNorm!$A$1:$Q$3226,4,FALSE)</f>
        <v>70831.670227551105</v>
      </c>
      <c r="L1858" s="1">
        <f>VLOOKUP($E1858,[1]AllProteinsNorm!$A$1:$Q$3226,5,FALSE)</f>
        <v>77772.454073827801</v>
      </c>
      <c r="M1858" s="1">
        <f>VLOOKUP($E1858,[1]AllProteinsNorm!$A$1:$Q$3226,10,FALSE)</f>
        <v>69867.758387743495</v>
      </c>
      <c r="N1858" s="1">
        <f>VLOOKUP($E1858,[1]AllProteinsNorm!$A$1:$Q$3226,11,FALSE)</f>
        <v>80859.396621728403</v>
      </c>
      <c r="O1858" s="1">
        <f>VLOOKUP($E1858,[1]AllProteinsNorm!$A$1:$Q$3226,15,FALSE)</f>
        <v>60217.300509145898</v>
      </c>
      <c r="P1858" s="1">
        <f>VLOOKUP($E1858,[1]AllProteinsNorm!$A$1:$Q$3226,6,FALSE)</f>
        <v>75450.393939317306</v>
      </c>
      <c r="Q1858" s="1">
        <f>VLOOKUP($E1858,[1]AllProteinsNorm!$A$1:$Q$3226,8,FALSE)</f>
        <v>64487.687469119999</v>
      </c>
      <c r="R1858" s="1">
        <f>VLOOKUP($E1858,[1]AllProteinsNorm!$A$1:$Q$3226,13,FALSE)</f>
        <v>88101.817583264798</v>
      </c>
      <c r="S1858" s="1">
        <f>VLOOKUP($E1858,[1]AllProteinsNorm!$A$1:$Q$3226,16,FALSE)</f>
        <v>95895.953399534206</v>
      </c>
      <c r="T1858" s="1">
        <f>VLOOKUP($E1858,[1]AllProteinsNorm!$A$1:$Q$3226,17,FALSE)</f>
        <v>72987.3646692974</v>
      </c>
      <c r="U1858" s="1">
        <f>VLOOKUP($E1858,[1]AllProteinsNorm!$A$1:$Q$3226,3,FALSE)</f>
        <v>83068.492696653804</v>
      </c>
      <c r="V1858" s="1">
        <f>VLOOKUP($E1858,[1]AllProteinsNorm!$A$1:$Q$3226,7,FALSE)</f>
        <v>63425.068812818303</v>
      </c>
      <c r="W1858" s="1">
        <f>VLOOKUP($E1858,[1]AllProteinsNorm!$A$1:$Q$3226,9,FALSE)</f>
        <v>96696.824031740005</v>
      </c>
      <c r="X1858" s="1">
        <f>VLOOKUP($E1858,[1]AllProteinsNorm!$A$1:$Q$3226,12,FALSE)</f>
        <v>90326.670020848003</v>
      </c>
      <c r="Y1858" s="29">
        <f>VLOOKUP($E1858,[1]AllProteinsNorm!$A$1:$Q$3226,14,FALSE)</f>
        <v>95802.332758590594</v>
      </c>
      <c r="Z1858" s="25">
        <f t="shared" si="225"/>
        <v>0.98500834383787672</v>
      </c>
      <c r="AA1858" s="1">
        <f t="shared" si="225"/>
        <v>1.081529151259109</v>
      </c>
      <c r="AB1858" s="1">
        <f t="shared" si="225"/>
        <v>0.97160387092506229</v>
      </c>
      <c r="AC1858" s="1">
        <f t="shared" si="225"/>
        <v>1.1244571827012864</v>
      </c>
      <c r="AD1858" s="1">
        <f t="shared" si="225"/>
        <v>0.83740145127666632</v>
      </c>
      <c r="AE1858" s="1">
        <f t="shared" si="225"/>
        <v>1.0492378245116496</v>
      </c>
      <c r="AF1858" s="1">
        <f t="shared" si="225"/>
        <v>0.89678684729341618</v>
      </c>
      <c r="AG1858" s="1">
        <f t="shared" si="225"/>
        <v>1.2251726543791639</v>
      </c>
      <c r="AH1858" s="1">
        <f t="shared" si="225"/>
        <v>1.3335604530484209</v>
      </c>
      <c r="AI1858" s="1">
        <f t="shared" si="225"/>
        <v>1.0149861349172562</v>
      </c>
      <c r="AJ1858" s="1">
        <f t="shared" si="225"/>
        <v>1.1551775943356661</v>
      </c>
      <c r="AK1858" s="1">
        <f t="shared" si="225"/>
        <v>0.88200972514717257</v>
      </c>
      <c r="AL1858" s="1">
        <f t="shared" si="225"/>
        <v>1.3446976216697897</v>
      </c>
      <c r="AM1858" s="1">
        <f t="shared" si="225"/>
        <v>1.2561121791395877</v>
      </c>
      <c r="AN1858" s="29">
        <f t="shared" si="225"/>
        <v>1.3322585338336308</v>
      </c>
      <c r="AO1858" s="1">
        <f t="shared" si="220"/>
        <v>7162.5810228124219</v>
      </c>
      <c r="AP1858" s="1">
        <f t="shared" si="221"/>
        <v>11197.636122198779</v>
      </c>
      <c r="AQ1858" s="29">
        <f t="shared" si="222"/>
        <v>12225.845181985655</v>
      </c>
    </row>
    <row r="1859" spans="1:43" x14ac:dyDescent="0.2">
      <c r="A1859" s="26"/>
      <c r="E1859" s="25" t="s">
        <v>3625</v>
      </c>
      <c r="F1859" s="26" t="s">
        <v>3626</v>
      </c>
      <c r="G1859" s="1">
        <v>0.67522157980771602</v>
      </c>
      <c r="H1859" s="1">
        <v>0.96093750420989998</v>
      </c>
      <c r="I1859" s="1">
        <f>VLOOKUP(F1859,'[1]SUSMB vs SHAM all proteins sum'!$B$2:$E$3214,2,FALSE)</f>
        <v>0.56251480063884296</v>
      </c>
      <c r="J1859" s="29">
        <f>VLOOKUP(F1859,'[1]SUSMB vs SHAM all proteins sum'!$B$2:$E$3214,3,FALSE)</f>
        <v>0.75533098030588997</v>
      </c>
      <c r="K1859" s="25">
        <f>VLOOKUP($E1859,[1]AllProteinsNorm!$A$1:$Q$3226,4,FALSE)</f>
        <v>46125.906516830597</v>
      </c>
      <c r="L1859" s="1">
        <f>VLOOKUP($E1859,[1]AllProteinsNorm!$A$1:$Q$3226,5,FALSE)</f>
        <v>48256.863014831899</v>
      </c>
      <c r="M1859" s="1">
        <f>VLOOKUP($E1859,[1]AllProteinsNorm!$A$1:$Q$3226,10,FALSE)</f>
        <v>49204.2529442581</v>
      </c>
      <c r="N1859" s="1">
        <f>VLOOKUP($E1859,[1]AllProteinsNorm!$A$1:$Q$3226,11,FALSE)</f>
        <v>62734.397930601997</v>
      </c>
      <c r="O1859" s="1">
        <f>VLOOKUP($E1859,[1]AllProteinsNorm!$A$1:$Q$3226,15,FALSE)</f>
        <v>63745.517708926498</v>
      </c>
      <c r="P1859" s="1">
        <f>VLOOKUP($E1859,[1]AllProteinsNorm!$A$1:$Q$3226,6,FALSE)</f>
        <v>46678.951124554798</v>
      </c>
      <c r="Q1859" s="1">
        <f>VLOOKUP($E1859,[1]AllProteinsNorm!$A$1:$Q$3226,8,FALSE)</f>
        <v>56968.771664124899</v>
      </c>
      <c r="R1859" s="1">
        <f>VLOOKUP($E1859,[1]AllProteinsNorm!$A$1:$Q$3226,13,FALSE)</f>
        <v>42819.417535674002</v>
      </c>
      <c r="S1859" s="1">
        <f>VLOOKUP($E1859,[1]AllProteinsNorm!$A$1:$Q$3226,16,FALSE)</f>
        <v>53835.183503959001</v>
      </c>
      <c r="T1859" s="1">
        <f>VLOOKUP($E1859,[1]AllProteinsNorm!$A$1:$Q$3226,17,FALSE)</f>
        <v>58542.713922492803</v>
      </c>
      <c r="U1859" s="1">
        <f>VLOOKUP($E1859,[1]AllProteinsNorm!$A$1:$Q$3226,3,FALSE)</f>
        <v>58901.406361414804</v>
      </c>
      <c r="V1859" s="1">
        <f>VLOOKUP($E1859,[1]AllProteinsNorm!$A$1:$Q$3226,7,FALSE)</f>
        <v>6513.8476543371398</v>
      </c>
      <c r="W1859" s="1">
        <f>VLOOKUP($E1859,[1]AllProteinsNorm!$A$1:$Q$3226,9,FALSE)</f>
        <v>72732.110234024702</v>
      </c>
      <c r="X1859" s="1">
        <f>VLOOKUP($E1859,[1]AllProteinsNorm!$A$1:$Q$3226,12,FALSE)</f>
        <v>70369.860151125598</v>
      </c>
      <c r="Y1859" s="29">
        <f>VLOOKUP($E1859,[1]AllProteinsNorm!$A$1:$Q$3226,14,FALSE)</f>
        <v>54836.835196985601</v>
      </c>
      <c r="Z1859" s="25">
        <f t="shared" ref="Z1859:AN1875" si="226">K1859/AVERAGE($K1859:$O1859)</f>
        <v>0.85397173824203065</v>
      </c>
      <c r="AA1859" s="1">
        <f t="shared" si="226"/>
        <v>0.89342411462085192</v>
      </c>
      <c r="AB1859" s="1">
        <f t="shared" si="226"/>
        <v>0.91096402409731669</v>
      </c>
      <c r="AC1859" s="1">
        <f t="shared" si="226"/>
        <v>1.1614601618466918</v>
      </c>
      <c r="AD1859" s="1">
        <f t="shared" si="226"/>
        <v>1.180179961193109</v>
      </c>
      <c r="AE1859" s="1">
        <f t="shared" si="226"/>
        <v>0.86421076660261775</v>
      </c>
      <c r="AF1859" s="1">
        <f t="shared" si="226"/>
        <v>1.054715769017452</v>
      </c>
      <c r="AG1859" s="1">
        <f t="shared" si="226"/>
        <v>0.79275563744439936</v>
      </c>
      <c r="AH1859" s="1">
        <f t="shared" si="226"/>
        <v>0.99670074166844824</v>
      </c>
      <c r="AI1859" s="1">
        <f t="shared" si="226"/>
        <v>1.0838556235540904</v>
      </c>
      <c r="AJ1859" s="1">
        <f t="shared" si="226"/>
        <v>1.0904964297450479</v>
      </c>
      <c r="AK1859" s="1">
        <f t="shared" si="226"/>
        <v>0.12059691015478131</v>
      </c>
      <c r="AL1859" s="1">
        <f t="shared" si="226"/>
        <v>1.3465570932442856</v>
      </c>
      <c r="AM1859" s="1">
        <f t="shared" si="226"/>
        <v>1.3028225639571562</v>
      </c>
      <c r="AN1859" s="29">
        <f t="shared" si="226"/>
        <v>1.0152452495600142</v>
      </c>
      <c r="AO1859" s="1">
        <f t="shared" si="220"/>
        <v>7605.8935953324562</v>
      </c>
      <c r="AP1859" s="1">
        <f t="shared" si="221"/>
        <v>6052.9920498006313</v>
      </c>
      <c r="AQ1859" s="29">
        <f t="shared" si="222"/>
        <v>24040.338235904728</v>
      </c>
    </row>
    <row r="1860" spans="1:43" x14ac:dyDescent="0.2">
      <c r="A1860" s="26"/>
      <c r="E1860" s="25" t="s">
        <v>194</v>
      </c>
      <c r="F1860" s="26" t="s">
        <v>195</v>
      </c>
      <c r="G1860" s="1">
        <v>0.118354637735456</v>
      </c>
      <c r="H1860" s="43">
        <v>0.38414644471416498</v>
      </c>
      <c r="I1860" s="1">
        <f>VLOOKUP(F1860,'[1]SUSMB vs SHAM all proteins sum'!$B$2:$E$3214,2,FALSE)</f>
        <v>7.0813436108223497E-3</v>
      </c>
      <c r="J1860" s="29">
        <f>VLOOKUP(F1860,'[1]SUSMB vs SHAM all proteins sum'!$B$2:$E$3214,3,FALSE)</f>
        <v>0.325007657992743</v>
      </c>
      <c r="K1860" s="25">
        <f>VLOOKUP($E1860,[1]AllProteinsNorm!$A$1:$Q$3226,4,FALSE)</f>
        <v>54392.994002578998</v>
      </c>
      <c r="L1860" s="1">
        <f>VLOOKUP($E1860,[1]AllProteinsNorm!$A$1:$Q$3226,5,FALSE)</f>
        <v>45255.256330624099</v>
      </c>
      <c r="M1860" s="1">
        <f>VLOOKUP($E1860,[1]AllProteinsNorm!$A$1:$Q$3226,10,FALSE)</f>
        <v>47044.258159295401</v>
      </c>
      <c r="N1860" s="1">
        <f>VLOOKUP($E1860,[1]AllProteinsNorm!$A$1:$Q$3226,11,FALSE)</f>
        <v>49365.524098038302</v>
      </c>
      <c r="O1860" s="1">
        <f>VLOOKUP($E1860,[1]AllProteinsNorm!$A$1:$Q$3226,15,FALSE)</f>
        <v>44470.8014425086</v>
      </c>
      <c r="P1860" s="1">
        <f>VLOOKUP($E1860,[1]AllProteinsNorm!$A$1:$Q$3226,6,FALSE)</f>
        <v>46849.812122065399</v>
      </c>
      <c r="Q1860" s="1">
        <f>VLOOKUP($E1860,[1]AllProteinsNorm!$A$1:$Q$3226,8,FALSE)</f>
        <v>2703.2013176427799</v>
      </c>
      <c r="R1860" s="1">
        <f>VLOOKUP($E1860,[1]AllProteinsNorm!$A$1:$Q$3226,13,FALSE)</f>
        <v>39463.336082617403</v>
      </c>
      <c r="S1860" s="1">
        <f>VLOOKUP($E1860,[1]AllProteinsNorm!$A$1:$Q$3226,16,FALSE)</f>
        <v>10976.7287541735</v>
      </c>
      <c r="T1860" s="1">
        <f>VLOOKUP($E1860,[1]AllProteinsNorm!$A$1:$Q$3226,17,FALSE)</f>
        <v>38765.772686624099</v>
      </c>
      <c r="U1860" s="1">
        <f>VLOOKUP($E1860,[1]AllProteinsNorm!$A$1:$Q$3226,3,FALSE)</f>
        <v>22484.565931456898</v>
      </c>
      <c r="V1860" s="1">
        <f>VLOOKUP($E1860,[1]AllProteinsNorm!$A$1:$Q$3226,7,FALSE)</f>
        <v>11862.208846486799</v>
      </c>
      <c r="W1860" s="1">
        <f>VLOOKUP($E1860,[1]AllProteinsNorm!$A$1:$Q$3226,9,FALSE)</f>
        <v>43698.609363880998</v>
      </c>
      <c r="X1860" s="1">
        <f>VLOOKUP($E1860,[1]AllProteinsNorm!$A$1:$Q$3226,12,FALSE)</f>
        <v>7828.1182587061803</v>
      </c>
      <c r="Y1860" s="29">
        <f>VLOOKUP($E1860,[1]AllProteinsNorm!$A$1:$Q$3226,14,FALSE)</f>
        <v>10104.393002832699</v>
      </c>
      <c r="Z1860" s="25">
        <f t="shared" si="226"/>
        <v>1.1306959147173627</v>
      </c>
      <c r="AA1860" s="1">
        <f t="shared" si="226"/>
        <v>0.94074493215243049</v>
      </c>
      <c r="AB1860" s="1">
        <f t="shared" si="226"/>
        <v>0.97793385870802008</v>
      </c>
      <c r="AC1860" s="1">
        <f t="shared" si="226"/>
        <v>1.0261872406377721</v>
      </c>
      <c r="AD1860" s="1">
        <f t="shared" si="226"/>
        <v>0.92443805378441479</v>
      </c>
      <c r="AE1860" s="1">
        <f t="shared" si="226"/>
        <v>0.97389180616135351</v>
      </c>
      <c r="AF1860" s="1">
        <f t="shared" si="226"/>
        <v>5.6192874515647404E-2</v>
      </c>
      <c r="AG1860" s="1">
        <f t="shared" si="226"/>
        <v>0.82034522474747618</v>
      </c>
      <c r="AH1860" s="1">
        <f t="shared" si="226"/>
        <v>0.22817906215488176</v>
      </c>
      <c r="AI1860" s="1">
        <f t="shared" si="226"/>
        <v>0.80584460575105543</v>
      </c>
      <c r="AJ1860" s="1">
        <f t="shared" si="226"/>
        <v>0.4673985558082368</v>
      </c>
      <c r="AK1860" s="1">
        <f t="shared" si="226"/>
        <v>0.24658600483751345</v>
      </c>
      <c r="AL1860" s="1">
        <f t="shared" si="226"/>
        <v>0.90838608891849959</v>
      </c>
      <c r="AM1860" s="1">
        <f t="shared" si="226"/>
        <v>0.16272723164721914</v>
      </c>
      <c r="AN1860" s="29">
        <f t="shared" si="226"/>
        <v>0.21004535783523762</v>
      </c>
      <c r="AO1860" s="1">
        <f t="shared" si="220"/>
        <v>3565.9892884663809</v>
      </c>
      <c r="AP1860" s="1">
        <f t="shared" si="221"/>
        <v>17504.49685091581</v>
      </c>
      <c r="AQ1860" s="29">
        <f t="shared" si="222"/>
        <v>13242.832600293286</v>
      </c>
    </row>
    <row r="1861" spans="1:43" x14ac:dyDescent="0.2">
      <c r="A1861" s="26"/>
      <c r="E1861" s="25" t="s">
        <v>3627</v>
      </c>
      <c r="F1861" s="26" t="s">
        <v>3628</v>
      </c>
      <c r="G1861" s="1">
        <v>0.38113301011539202</v>
      </c>
      <c r="H1861" s="43">
        <v>1.77150690226399</v>
      </c>
      <c r="I1861" s="1">
        <f>VLOOKUP(F1861,'[1]SUSMB vs SHAM all proteins sum'!$B$2:$E$3214,2,FALSE)</f>
        <v>0.285189071501808</v>
      </c>
      <c r="J1861" s="29">
        <f>VLOOKUP(F1861,'[1]SUSMB vs SHAM all proteins sum'!$B$2:$E$3214,3,FALSE)</f>
        <v>1.7000529298735301</v>
      </c>
      <c r="K1861" s="25">
        <f>VLOOKUP($E1861,[1]AllProteinsNorm!$A$1:$Q$3226,4,FALSE)</f>
        <v>10211.297718690499</v>
      </c>
      <c r="L1861" s="1">
        <f>VLOOKUP($E1861,[1]AllProteinsNorm!$A$1:$Q$3226,5,FALSE)</f>
        <v>15240.246940589899</v>
      </c>
      <c r="M1861" s="1">
        <f>VLOOKUP($E1861,[1]AllProteinsNorm!$A$1:$Q$3226,10,FALSE)</f>
        <v>12094.8225785786</v>
      </c>
      <c r="N1861" s="1">
        <f>VLOOKUP($E1861,[1]AllProteinsNorm!$A$1:$Q$3226,11,FALSE)</f>
        <v>54357.330415790297</v>
      </c>
      <c r="O1861" s="1">
        <f>VLOOKUP($E1861,[1]AllProteinsNorm!$A$1:$Q$3226,15,FALSE)</f>
        <v>5866.9970058956796</v>
      </c>
      <c r="P1861" s="1">
        <f>VLOOKUP($E1861,[1]AllProteinsNorm!$A$1:$Q$3226,6,FALSE)</f>
        <v>33563.662020891403</v>
      </c>
      <c r="Q1861" s="1">
        <f>VLOOKUP($E1861,[1]AllProteinsNorm!$A$1:$Q$3226,8,FALSE)</f>
        <v>85239.903164335105</v>
      </c>
      <c r="R1861" s="1">
        <f>VLOOKUP($E1861,[1]AllProteinsNorm!$A$1:$Q$3226,13,FALSE)</f>
        <v>6332.5640951369496</v>
      </c>
      <c r="S1861" s="1">
        <f>VLOOKUP($E1861,[1]AllProteinsNorm!$A$1:$Q$3226,16,FALSE)</f>
        <v>55706.804681660898</v>
      </c>
      <c r="T1861" s="1">
        <f>VLOOKUP($E1861,[1]AllProteinsNorm!$A$1:$Q$3226,17,FALSE)</f>
        <v>10376.7306895945</v>
      </c>
      <c r="U1861" s="1">
        <f>VLOOKUP($E1861,[1]AllProteinsNorm!$A$1:$Q$3226,3,FALSE)</f>
        <v>50691.402856620101</v>
      </c>
      <c r="V1861" s="1">
        <f>VLOOKUP($E1861,[1]AllProteinsNorm!$A$1:$Q$3226,7,FALSE)</f>
        <v>14119.298854913</v>
      </c>
      <c r="W1861" s="1">
        <f>VLOOKUP($E1861,[1]AllProteinsNorm!$A$1:$Q$3226,9,FALSE)</f>
        <v>15697.843797887999</v>
      </c>
      <c r="X1861" s="1">
        <f>VLOOKUP($E1861,[1]AllProteinsNorm!$A$1:$Q$3226,12,FALSE)</f>
        <v>45719.691770024103</v>
      </c>
      <c r="Y1861" s="29">
        <f>VLOOKUP($E1861,[1]AllProteinsNorm!$A$1:$Q$3226,14,FALSE)</f>
        <v>16594.642765050601</v>
      </c>
      <c r="Z1861" s="25">
        <f t="shared" si="226"/>
        <v>0.52220646249103897</v>
      </c>
      <c r="AA1861" s="1">
        <f t="shared" si="226"/>
        <v>0.77938726904105382</v>
      </c>
      <c r="AB1861" s="1">
        <f t="shared" si="226"/>
        <v>0.61853005241984493</v>
      </c>
      <c r="AC1861" s="1">
        <f t="shared" si="226"/>
        <v>2.7798375886083369</v>
      </c>
      <c r="AD1861" s="1">
        <f t="shared" si="226"/>
        <v>0.30003862743972576</v>
      </c>
      <c r="AE1861" s="1">
        <f t="shared" si="226"/>
        <v>1.7164479672444832</v>
      </c>
      <c r="AF1861" s="1">
        <f t="shared" si="226"/>
        <v>4.3591744674186721</v>
      </c>
      <c r="AG1861" s="1">
        <f t="shared" si="226"/>
        <v>0.32384776016924444</v>
      </c>
      <c r="AH1861" s="1">
        <f t="shared" si="226"/>
        <v>2.8488497946977849</v>
      </c>
      <c r="AI1861" s="1">
        <f t="shared" si="226"/>
        <v>0.53066671591769554</v>
      </c>
      <c r="AJ1861" s="1">
        <f t="shared" si="226"/>
        <v>2.5923618029480422</v>
      </c>
      <c r="AK1861" s="1">
        <f t="shared" si="226"/>
        <v>0.7220619074089083</v>
      </c>
      <c r="AL1861" s="1">
        <f t="shared" si="226"/>
        <v>0.80278880356484617</v>
      </c>
      <c r="AM1861" s="1">
        <f t="shared" si="226"/>
        <v>2.3381081585452694</v>
      </c>
      <c r="AN1861" s="29">
        <f t="shared" si="226"/>
        <v>0.84865116397280971</v>
      </c>
      <c r="AO1861" s="1">
        <f t="shared" si="220"/>
        <v>17664.31282599911</v>
      </c>
      <c r="AP1861" s="1">
        <f t="shared" si="221"/>
        <v>29429.218356886231</v>
      </c>
      <c r="AQ1861" s="29">
        <f t="shared" si="222"/>
        <v>16133.14969145306</v>
      </c>
    </row>
    <row r="1862" spans="1:43" x14ac:dyDescent="0.2">
      <c r="A1862" s="26"/>
      <c r="E1862" s="25" t="s">
        <v>3629</v>
      </c>
      <c r="F1862" s="26" t="s">
        <v>3630</v>
      </c>
      <c r="G1862" s="1">
        <v>0.63660308601445503</v>
      </c>
      <c r="H1862" s="1">
        <v>0.88077797769770005</v>
      </c>
      <c r="I1862" s="1">
        <f>VLOOKUP(F1862,'[1]SUSMB vs SHAM all proteins sum'!$B$2:$E$3214,2,FALSE)</f>
        <v>0.25326416326539503</v>
      </c>
      <c r="J1862" s="29">
        <f>VLOOKUP(F1862,'[1]SUSMB vs SHAM all proteins sum'!$B$2:$E$3214,3,FALSE)</f>
        <v>0.80721016901076503</v>
      </c>
      <c r="K1862" s="25">
        <f>VLOOKUP($E1862,[1]AllProteinsNorm!$A$1:$Q$3226,4,FALSE)</f>
        <v>53906.761382604403</v>
      </c>
      <c r="L1862" s="1">
        <f>VLOOKUP($E1862,[1]AllProteinsNorm!$A$1:$Q$3226,5,FALSE)</f>
        <v>30414.143800112401</v>
      </c>
      <c r="M1862" s="1">
        <f>VLOOKUP($E1862,[1]AllProteinsNorm!$A$1:$Q$3226,10,FALSE)</f>
        <v>47072.228077176696</v>
      </c>
      <c r="N1862" s="1">
        <f>VLOOKUP($E1862,[1]AllProteinsNorm!$A$1:$Q$3226,11,FALSE)</f>
        <v>43388.848102537399</v>
      </c>
      <c r="O1862" s="1">
        <f>VLOOKUP($E1862,[1]AllProteinsNorm!$A$1:$Q$3226,15,FALSE)</f>
        <v>42282.462571397002</v>
      </c>
      <c r="P1862" s="1">
        <f>VLOOKUP($E1862,[1]AllProteinsNorm!$A$1:$Q$3226,6,FALSE)</f>
        <v>41960.614671072603</v>
      </c>
      <c r="Q1862" s="1">
        <f>VLOOKUP($E1862,[1]AllProteinsNorm!$A$1:$Q$3226,8,FALSE)</f>
        <v>52126.836972361598</v>
      </c>
      <c r="R1862" s="1">
        <f>VLOOKUP($E1862,[1]AllProteinsNorm!$A$1:$Q$3226,13,FALSE)</f>
        <v>29882.997689378299</v>
      </c>
      <c r="S1862" s="1">
        <f>VLOOKUP($E1862,[1]AllProteinsNorm!$A$1:$Q$3226,16,FALSE)</f>
        <v>16920.9481199072</v>
      </c>
      <c r="T1862" s="1">
        <f>VLOOKUP($E1862,[1]AllProteinsNorm!$A$1:$Q$3226,17,FALSE)</f>
        <v>67858.171347752999</v>
      </c>
      <c r="U1862" s="1">
        <f>VLOOKUP($E1862,[1]AllProteinsNorm!$A$1:$Q$3226,3,FALSE)</f>
        <v>26135.7892278627</v>
      </c>
      <c r="V1862" s="1">
        <f>VLOOKUP($E1862,[1]AllProteinsNorm!$A$1:$Q$3226,7,FALSE)</f>
        <v>32197.3916415692</v>
      </c>
      <c r="W1862" s="1">
        <f>VLOOKUP($E1862,[1]AllProteinsNorm!$A$1:$Q$3226,9,FALSE)</f>
        <v>39733.450573386901</v>
      </c>
      <c r="X1862" s="1">
        <f>VLOOKUP($E1862,[1]AllProteinsNorm!$A$1:$Q$3226,12,FALSE)</f>
        <v>25786.152357414201</v>
      </c>
      <c r="Y1862" s="29">
        <f>VLOOKUP($E1862,[1]AllProteinsNorm!$A$1:$Q$3226,14,FALSE)</f>
        <v>56280.2439155877</v>
      </c>
      <c r="Z1862" s="25">
        <f t="shared" si="226"/>
        <v>1.2417225135001353</v>
      </c>
      <c r="AA1862" s="1">
        <f t="shared" si="226"/>
        <v>0.70057866799649937</v>
      </c>
      <c r="AB1862" s="1">
        <f t="shared" si="226"/>
        <v>1.0842915408920371</v>
      </c>
      <c r="AC1862" s="1">
        <f t="shared" si="226"/>
        <v>0.99944623163995672</v>
      </c>
      <c r="AD1862" s="1">
        <f t="shared" si="226"/>
        <v>0.97396104597137068</v>
      </c>
      <c r="AE1862" s="1">
        <f t="shared" si="226"/>
        <v>0.96654739741402074</v>
      </c>
      <c r="AF1862" s="1">
        <f t="shared" si="226"/>
        <v>1.2007226063300458</v>
      </c>
      <c r="AG1862" s="1">
        <f t="shared" si="226"/>
        <v>0.68834391178520526</v>
      </c>
      <c r="AH1862" s="1">
        <f t="shared" si="226"/>
        <v>0.38976784528251779</v>
      </c>
      <c r="AI1862" s="1">
        <f t="shared" si="226"/>
        <v>1.5630881345182344</v>
      </c>
      <c r="AJ1862" s="1">
        <f t="shared" si="226"/>
        <v>0.60202833670516287</v>
      </c>
      <c r="AK1862" s="1">
        <f t="shared" si="226"/>
        <v>0.74165512918791454</v>
      </c>
      <c r="AL1862" s="1">
        <f t="shared" si="226"/>
        <v>0.91524548777550219</v>
      </c>
      <c r="AM1862" s="1">
        <f t="shared" si="226"/>
        <v>0.5939745793943827</v>
      </c>
      <c r="AN1862" s="29">
        <f t="shared" si="226"/>
        <v>1.2963948147294158</v>
      </c>
      <c r="AO1862" s="1">
        <f t="shared" si="220"/>
        <v>7664.958430558826</v>
      </c>
      <c r="AP1862" s="1">
        <f t="shared" si="221"/>
        <v>17587.878077140089</v>
      </c>
      <c r="AQ1862" s="29">
        <f t="shared" si="222"/>
        <v>11325.268873944957</v>
      </c>
    </row>
    <row r="1863" spans="1:43" x14ac:dyDescent="0.2">
      <c r="A1863" s="26"/>
      <c r="E1863" s="25" t="s">
        <v>3631</v>
      </c>
      <c r="F1863" s="26" t="s">
        <v>3632</v>
      </c>
      <c r="G1863" s="1">
        <v>0.37875282135605798</v>
      </c>
      <c r="H1863" s="1">
        <v>0.90266990552748905</v>
      </c>
      <c r="I1863" s="1">
        <f>VLOOKUP(F1863,'[1]SUSMB vs SHAM all proteins sum'!$B$2:$E$3214,2,FALSE)</f>
        <v>0.58801936155724799</v>
      </c>
      <c r="J1863" s="29">
        <f>VLOOKUP(F1863,'[1]SUSMB vs SHAM all proteins sum'!$B$2:$E$3214,3,FALSE)</f>
        <v>0.96189936584521296</v>
      </c>
      <c r="K1863" s="25">
        <f>VLOOKUP($E1863,[1]AllProteinsNorm!$A$1:$Q$3226,4,FALSE)</f>
        <v>358614.99164940597</v>
      </c>
      <c r="L1863" s="1">
        <f>VLOOKUP($E1863,[1]AllProteinsNorm!$A$1:$Q$3226,5,FALSE)</f>
        <v>283348.53637570102</v>
      </c>
      <c r="M1863" s="1">
        <f>VLOOKUP($E1863,[1]AllProteinsNorm!$A$1:$Q$3226,10,FALSE)</f>
        <v>303450.54142076703</v>
      </c>
      <c r="N1863" s="1">
        <f>VLOOKUP($E1863,[1]AllProteinsNorm!$A$1:$Q$3226,11,FALSE)</f>
        <v>331474.345990723</v>
      </c>
      <c r="O1863" s="1">
        <f>VLOOKUP($E1863,[1]AllProteinsNorm!$A$1:$Q$3226,15,FALSE)</f>
        <v>332527.79683132499</v>
      </c>
      <c r="P1863" s="1">
        <f>VLOOKUP($E1863,[1]AllProteinsNorm!$A$1:$Q$3226,6,FALSE)</f>
        <v>362922.26499122102</v>
      </c>
      <c r="Q1863" s="1">
        <f>VLOOKUP($E1863,[1]AllProteinsNorm!$A$1:$Q$3226,8,FALSE)</f>
        <v>370944.21548646898</v>
      </c>
      <c r="R1863" s="1">
        <f>VLOOKUP($E1863,[1]AllProteinsNorm!$A$1:$Q$3226,13,FALSE)</f>
        <v>221040.356757211</v>
      </c>
      <c r="S1863" s="1">
        <f>VLOOKUP($E1863,[1]AllProteinsNorm!$A$1:$Q$3226,16,FALSE)</f>
        <v>252599.129634902</v>
      </c>
      <c r="T1863" s="1">
        <f>VLOOKUP($E1863,[1]AllProteinsNorm!$A$1:$Q$3226,17,FALSE)</f>
        <v>270978.22159937897</v>
      </c>
      <c r="U1863" s="1">
        <f>VLOOKUP($E1863,[1]AllProteinsNorm!$A$1:$Q$3226,3,FALSE)</f>
        <v>304311.14168580901</v>
      </c>
      <c r="V1863" s="1">
        <f>VLOOKUP($E1863,[1]AllProteinsNorm!$A$1:$Q$3226,7,FALSE)</f>
        <v>381267.67872064898</v>
      </c>
      <c r="W1863" s="1">
        <f>VLOOKUP($E1863,[1]AllProteinsNorm!$A$1:$Q$3226,9,FALSE)</f>
        <v>275397.92485157499</v>
      </c>
      <c r="X1863" s="1">
        <f>VLOOKUP($E1863,[1]AllProteinsNorm!$A$1:$Q$3226,12,FALSE)</f>
        <v>298342.02758903499</v>
      </c>
      <c r="Y1863" s="29">
        <f>VLOOKUP($E1863,[1]AllProteinsNorm!$A$1:$Q$3226,14,FALSE)</f>
        <v>293589.45761349599</v>
      </c>
      <c r="Z1863" s="25">
        <f t="shared" si="226"/>
        <v>1.114115133536715</v>
      </c>
      <c r="AA1863" s="1">
        <f t="shared" si="226"/>
        <v>0.88028359045923277</v>
      </c>
      <c r="AB1863" s="1">
        <f t="shared" si="226"/>
        <v>0.94273482243961371</v>
      </c>
      <c r="AC1863" s="1">
        <f t="shared" si="226"/>
        <v>1.0297968401959343</v>
      </c>
      <c r="AD1863" s="1">
        <f t="shared" si="226"/>
        <v>1.0330696133685044</v>
      </c>
      <c r="AE1863" s="1">
        <f t="shared" si="226"/>
        <v>1.1274966109599647</v>
      </c>
      <c r="AF1863" s="1">
        <f t="shared" si="226"/>
        <v>1.1524185374141034</v>
      </c>
      <c r="AG1863" s="1">
        <f t="shared" si="226"/>
        <v>0.68670973696024284</v>
      </c>
      <c r="AH1863" s="1">
        <f t="shared" si="226"/>
        <v>0.7847538993003863</v>
      </c>
      <c r="AI1863" s="1">
        <f t="shared" si="226"/>
        <v>0.84185252868034621</v>
      </c>
      <c r="AJ1863" s="1">
        <f t="shared" si="226"/>
        <v>0.9454084635353166</v>
      </c>
      <c r="AK1863" s="1">
        <f t="shared" si="226"/>
        <v>1.1844906116093565</v>
      </c>
      <c r="AL1863" s="1">
        <f t="shared" si="226"/>
        <v>0.85558329396811461</v>
      </c>
      <c r="AM1863" s="1">
        <f t="shared" si="226"/>
        <v>0.92686411791709211</v>
      </c>
      <c r="AN1863" s="29">
        <f t="shared" si="226"/>
        <v>0.9120992300673485</v>
      </c>
      <c r="AO1863" s="1">
        <f t="shared" si="220"/>
        <v>25996.943065751468</v>
      </c>
      <c r="AP1863" s="1">
        <f t="shared" si="221"/>
        <v>60371.248964025799</v>
      </c>
      <c r="AQ1863" s="29">
        <f t="shared" si="222"/>
        <v>36639.518023569748</v>
      </c>
    </row>
    <row r="1864" spans="1:43" x14ac:dyDescent="0.2">
      <c r="A1864" s="26"/>
      <c r="E1864" s="25" t="s">
        <v>3633</v>
      </c>
      <c r="F1864" s="26" t="s">
        <v>3634</v>
      </c>
      <c r="G1864" s="1">
        <v>8.2639779018096896E-2</v>
      </c>
      <c r="H1864" s="1">
        <v>0.80453117593602297</v>
      </c>
      <c r="I1864" s="1">
        <f>VLOOKUP(F1864,'[1]SUSMB vs SHAM all proteins sum'!$B$2:$E$3214,2,FALSE)</f>
        <v>0.425947485661539</v>
      </c>
      <c r="J1864" s="29">
        <f>VLOOKUP(F1864,'[1]SUSMB vs SHAM all proteins sum'!$B$2:$E$3214,3,FALSE)</f>
        <v>1.09926327097478</v>
      </c>
      <c r="K1864" s="25">
        <f>VLOOKUP($E1864,[1]AllProteinsNorm!$A$1:$Q$3226,4,FALSE)</f>
        <v>1955926.02937926</v>
      </c>
      <c r="L1864" s="1">
        <f>VLOOKUP($E1864,[1]AllProteinsNorm!$A$1:$Q$3226,5,FALSE)</f>
        <v>1692373.2814605201</v>
      </c>
      <c r="M1864" s="1">
        <f>VLOOKUP($E1864,[1]AllProteinsNorm!$A$1:$Q$3226,10,FALSE)</f>
        <v>2277285.29496885</v>
      </c>
      <c r="N1864" s="1">
        <f>VLOOKUP($E1864,[1]AllProteinsNorm!$A$1:$Q$3226,11,FALSE)</f>
        <v>2415739.3759902399</v>
      </c>
      <c r="O1864" s="1">
        <f>VLOOKUP($E1864,[1]AllProteinsNorm!$A$1:$Q$3226,15,FALSE)</f>
        <v>2682475.4486457799</v>
      </c>
      <c r="P1864" s="1">
        <f>VLOOKUP($E1864,[1]AllProteinsNorm!$A$1:$Q$3226,6,FALSE)</f>
        <v>1749129.00501041</v>
      </c>
      <c r="Q1864" s="1">
        <f>VLOOKUP($E1864,[1]AllProteinsNorm!$A$1:$Q$3226,8,FALSE)</f>
        <v>1524463.8161780899</v>
      </c>
      <c r="R1864" s="1">
        <f>VLOOKUP($E1864,[1]AllProteinsNorm!$A$1:$Q$3226,13,FALSE)</f>
        <v>2317727.53897148</v>
      </c>
      <c r="S1864" s="1">
        <f>VLOOKUP($E1864,[1]AllProteinsNorm!$A$1:$Q$3226,16,FALSE)</f>
        <v>1678061.5636097</v>
      </c>
      <c r="T1864" s="1">
        <f>VLOOKUP($E1864,[1]AllProteinsNorm!$A$1:$Q$3226,17,FALSE)</f>
        <v>1587658.2284005899</v>
      </c>
      <c r="U1864" s="1">
        <f>VLOOKUP($E1864,[1]AllProteinsNorm!$A$1:$Q$3226,3,FALSE)</f>
        <v>2132063.7819358399</v>
      </c>
      <c r="V1864" s="1">
        <f>VLOOKUP($E1864,[1]AllProteinsNorm!$A$1:$Q$3226,7,FALSE)</f>
        <v>2115742.8815365899</v>
      </c>
      <c r="W1864" s="1">
        <f>VLOOKUP($E1864,[1]AllProteinsNorm!$A$1:$Q$3226,9,FALSE)</f>
        <v>2139197.8976547099</v>
      </c>
      <c r="X1864" s="1">
        <f>VLOOKUP($E1864,[1]AllProteinsNorm!$A$1:$Q$3226,12,FALSE)</f>
        <v>2572822.5161478901</v>
      </c>
      <c r="Y1864" s="29">
        <f>VLOOKUP($E1864,[1]AllProteinsNorm!$A$1:$Q$3226,14,FALSE)</f>
        <v>3158177.8067093599</v>
      </c>
      <c r="Z1864" s="25">
        <f t="shared" si="226"/>
        <v>0.88713788822097916</v>
      </c>
      <c r="AA1864" s="1">
        <f t="shared" si="226"/>
        <v>0.76759981535343369</v>
      </c>
      <c r="AB1864" s="1">
        <f t="shared" si="226"/>
        <v>1.0328949239949092</v>
      </c>
      <c r="AC1864" s="1">
        <f t="shared" si="226"/>
        <v>1.0956927288238951</v>
      </c>
      <c r="AD1864" s="1">
        <f t="shared" si="226"/>
        <v>1.2166746436067828</v>
      </c>
      <c r="AE1864" s="1">
        <f t="shared" si="226"/>
        <v>0.79334217573834165</v>
      </c>
      <c r="AF1864" s="1">
        <f t="shared" si="226"/>
        <v>0.69144210478283341</v>
      </c>
      <c r="AG1864" s="1">
        <f t="shared" si="226"/>
        <v>1.0512380752186785</v>
      </c>
      <c r="AH1864" s="1">
        <f t="shared" si="226"/>
        <v>0.76110853349497787</v>
      </c>
      <c r="AI1864" s="1">
        <f t="shared" si="226"/>
        <v>0.72010482339506376</v>
      </c>
      <c r="AJ1864" s="1">
        <f t="shared" si="226"/>
        <v>0.96702765475198871</v>
      </c>
      <c r="AK1864" s="1">
        <f t="shared" si="226"/>
        <v>0.95962507975857214</v>
      </c>
      <c r="AL1864" s="1">
        <f t="shared" si="226"/>
        <v>0.97026343374265489</v>
      </c>
      <c r="AM1864" s="1">
        <f t="shared" si="226"/>
        <v>1.1669400066561779</v>
      </c>
      <c r="AN1864" s="29">
        <f t="shared" si="226"/>
        <v>1.4324361698686916</v>
      </c>
      <c r="AO1864" s="1">
        <f t="shared" si="220"/>
        <v>347114.60921397776</v>
      </c>
      <c r="AP1864" s="1">
        <f t="shared" si="221"/>
        <v>283697.14766025473</v>
      </c>
      <c r="AQ1864" s="29">
        <f t="shared" si="222"/>
        <v>405592.36705856229</v>
      </c>
    </row>
    <row r="1865" spans="1:43" x14ac:dyDescent="0.2">
      <c r="A1865" s="26"/>
      <c r="E1865" s="25" t="s">
        <v>3635</v>
      </c>
      <c r="F1865" s="26" t="s">
        <v>3636</v>
      </c>
      <c r="G1865" s="1">
        <v>6.0854716537896002E-2</v>
      </c>
      <c r="H1865" s="43">
        <v>2.2630800700394502</v>
      </c>
      <c r="I1865" s="1">
        <f>VLOOKUP(F1865,'[1]SUSMB vs SHAM all proteins sum'!$B$2:$E$3214,2,FALSE)</f>
        <v>0.28111568923812302</v>
      </c>
      <c r="J1865" s="29">
        <f>VLOOKUP(F1865,'[1]SUSMB vs SHAM all proteins sum'!$B$2:$E$3214,3,FALSE)</f>
        <v>1.58223267941187</v>
      </c>
      <c r="K1865" s="25">
        <f>VLOOKUP($E1865,[1]AllProteinsNorm!$A$1:$Q$3226,4,FALSE)</f>
        <v>22810.588073554201</v>
      </c>
      <c r="L1865" s="1">
        <f>VLOOKUP($E1865,[1]AllProteinsNorm!$A$1:$Q$3226,5,FALSE)</f>
        <v>37589.915938374703</v>
      </c>
      <c r="M1865" s="1">
        <f>VLOOKUP($E1865,[1]AllProteinsNorm!$A$1:$Q$3226,10,FALSE)</f>
        <v>11107.6434292385</v>
      </c>
      <c r="N1865" s="1">
        <f>VLOOKUP($E1865,[1]AllProteinsNorm!$A$1:$Q$3226,11,FALSE)</f>
        <v>6337.1589765378603</v>
      </c>
      <c r="O1865" s="1">
        <f>VLOOKUP($E1865,[1]AllProteinsNorm!$A$1:$Q$3226,15,FALSE)</f>
        <v>31974.759455232699</v>
      </c>
      <c r="P1865" s="1">
        <f>VLOOKUP($E1865,[1]AllProteinsNorm!$A$1:$Q$3226,6,FALSE)</f>
        <v>31494.6461073727</v>
      </c>
      <c r="Q1865" s="1">
        <f>VLOOKUP($E1865,[1]AllProteinsNorm!$A$1:$Q$3226,8,FALSE)</f>
        <v>51554.597406741399</v>
      </c>
      <c r="R1865" s="1">
        <f>VLOOKUP($E1865,[1]AllProteinsNorm!$A$1:$Q$3226,13,FALSE)</f>
        <v>65782.257919461204</v>
      </c>
      <c r="S1865" s="1">
        <f>VLOOKUP($E1865,[1]AllProteinsNorm!$A$1:$Q$3226,16,FALSE)</f>
        <v>41372.732214639</v>
      </c>
      <c r="T1865" s="1">
        <f>VLOOKUP($E1865,[1]AllProteinsNorm!$A$1:$Q$3226,17,FALSE)</f>
        <v>25924.127183803601</v>
      </c>
      <c r="U1865" s="1">
        <f>VLOOKUP($E1865,[1]AllProteinsNorm!$A$1:$Q$3226,3,FALSE)</f>
        <v>13382.460794386099</v>
      </c>
      <c r="V1865" s="1">
        <f>VLOOKUP($E1865,[1]AllProteinsNorm!$A$1:$Q$3226,7,FALSE)</f>
        <v>27100.9674919438</v>
      </c>
      <c r="W1865" s="1">
        <f>VLOOKUP($E1865,[1]AllProteinsNorm!$A$1:$Q$3226,9,FALSE)</f>
        <v>33759.508314130399</v>
      </c>
      <c r="X1865" s="1">
        <f>VLOOKUP($E1865,[1]AllProteinsNorm!$A$1:$Q$3226,12,FALSE)</f>
        <v>32212.0835299317</v>
      </c>
      <c r="Y1865" s="29">
        <f>VLOOKUP($E1865,[1]AllProteinsNorm!$A$1:$Q$3226,14,FALSE)</f>
        <v>48523.006369102703</v>
      </c>
      <c r="Z1865" s="25">
        <f t="shared" si="226"/>
        <v>1.0385437256951793</v>
      </c>
      <c r="AA1865" s="1">
        <f t="shared" si="226"/>
        <v>1.711432042932223</v>
      </c>
      <c r="AB1865" s="1">
        <f t="shared" si="226"/>
        <v>0.50572012231763119</v>
      </c>
      <c r="AC1865" s="1">
        <f t="shared" si="226"/>
        <v>0.28852463919799348</v>
      </c>
      <c r="AD1865" s="1">
        <f t="shared" si="226"/>
        <v>1.4557794698569733</v>
      </c>
      <c r="AE1865" s="1">
        <f t="shared" si="226"/>
        <v>1.4339203795330113</v>
      </c>
      <c r="AF1865" s="1">
        <f t="shared" si="226"/>
        <v>2.3472303079106771</v>
      </c>
      <c r="AG1865" s="1">
        <f t="shared" si="226"/>
        <v>2.9950017511176608</v>
      </c>
      <c r="AH1865" s="1">
        <f t="shared" si="226"/>
        <v>1.8836599616734584</v>
      </c>
      <c r="AI1865" s="1">
        <f t="shared" si="226"/>
        <v>1.1803001108102535</v>
      </c>
      <c r="AJ1865" s="1">
        <f t="shared" si="226"/>
        <v>0.60929032813864969</v>
      </c>
      <c r="AK1865" s="1">
        <f t="shared" si="226"/>
        <v>1.2338804969985939</v>
      </c>
      <c r="AL1865" s="1">
        <f t="shared" si="226"/>
        <v>1.5370373367463748</v>
      </c>
      <c r="AM1865" s="1">
        <f t="shared" si="226"/>
        <v>1.4665846024533051</v>
      </c>
      <c r="AN1865" s="29">
        <f t="shared" si="226"/>
        <v>2.2092049382507164</v>
      </c>
      <c r="AO1865" s="1">
        <f t="shared" si="220"/>
        <v>11892.517845378035</v>
      </c>
      <c r="AP1865" s="1">
        <f t="shared" si="221"/>
        <v>14272.801926332613</v>
      </c>
      <c r="AQ1865" s="29">
        <f t="shared" si="222"/>
        <v>11328.899597261678</v>
      </c>
    </row>
    <row r="1866" spans="1:43" x14ac:dyDescent="0.2">
      <c r="A1866" s="26"/>
      <c r="E1866" s="25" t="s">
        <v>3637</v>
      </c>
      <c r="F1866" s="26" t="s">
        <v>3638</v>
      </c>
      <c r="G1866" s="1">
        <v>0.20293556568460999</v>
      </c>
      <c r="H1866" s="43">
        <v>0.40198810704014698</v>
      </c>
      <c r="I1866" s="1">
        <f>VLOOKUP(F1866,'[1]SUSMB vs SHAM all proteins sum'!$B$2:$E$3214,2,FALSE)</f>
        <v>0.62169687521073203</v>
      </c>
      <c r="J1866" s="29">
        <f>VLOOKUP(F1866,'[1]SUSMB vs SHAM all proteins sum'!$B$2:$E$3214,3,FALSE)</f>
        <v>0.737299318040603</v>
      </c>
      <c r="K1866" s="25">
        <f>VLOOKUP($E1866,[1]AllProteinsNorm!$A$1:$Q$3226,4,FALSE)</f>
        <v>6717.2962704407601</v>
      </c>
      <c r="L1866" s="1">
        <f>VLOOKUP($E1866,[1]AllProteinsNorm!$A$1:$Q$3226,5,FALSE)</f>
        <v>18463.230660332902</v>
      </c>
      <c r="M1866" s="1">
        <f>VLOOKUP($E1866,[1]AllProteinsNorm!$A$1:$Q$3226,10,FALSE)</f>
        <v>21197.253320808799</v>
      </c>
      <c r="N1866" s="1">
        <f>VLOOKUP($E1866,[1]AllProteinsNorm!$A$1:$Q$3226,11,FALSE)</f>
        <v>23247.305813035</v>
      </c>
      <c r="O1866" s="1">
        <f>VLOOKUP($E1866,[1]AllProteinsNorm!$A$1:$Q$3226,15,FALSE)</f>
        <v>5318.5973455180101</v>
      </c>
      <c r="P1866" s="1">
        <f>VLOOKUP($E1866,[1]AllProteinsNorm!$A$1:$Q$3226,6,FALSE)</f>
        <v>12659.958817492799</v>
      </c>
      <c r="Q1866" s="1">
        <f>VLOOKUP($E1866,[1]AllProteinsNorm!$A$1:$Q$3226,8,FALSE)</f>
        <v>12019.332736611001</v>
      </c>
      <c r="R1866" s="1">
        <f>VLOOKUP($E1866,[1]AllProteinsNorm!$A$1:$Q$3226,13,FALSE)</f>
        <v>3477.7601026810198</v>
      </c>
      <c r="S1866" s="1">
        <f>VLOOKUP($E1866,[1]AllProteinsNorm!$A$1:$Q$3226,16,FALSE)</f>
        <v>10491.8154175898</v>
      </c>
      <c r="T1866" s="1">
        <f>VLOOKUP($E1866,[1]AllProteinsNorm!$A$1:$Q$3226,17,FALSE)</f>
        <v>614.54634381307005</v>
      </c>
      <c r="U1866" s="1">
        <f>VLOOKUP($E1866,[1]AllProteinsNorm!$A$1:$Q$3226,3,FALSE)</f>
        <v>12751.635498666101</v>
      </c>
      <c r="V1866" s="1">
        <f>VLOOKUP($E1866,[1]AllProteinsNorm!$A$1:$Q$3226,7,FALSE)</f>
        <v>1386.9160352526901</v>
      </c>
      <c r="W1866" s="1">
        <f>VLOOKUP($E1866,[1]AllProteinsNorm!$A$1:$Q$3226,9,FALSE)</f>
        <v>9050.3840758515798</v>
      </c>
      <c r="X1866" s="1">
        <f>VLOOKUP($E1866,[1]AllProteinsNorm!$A$1:$Q$3226,12,FALSE)</f>
        <v>25323.810366935399</v>
      </c>
      <c r="Y1866" s="29">
        <f>VLOOKUP($E1866,[1]AllProteinsNorm!$A$1:$Q$3226,14,FALSE)</f>
        <v>17472.641605457698</v>
      </c>
      <c r="Z1866" s="25">
        <f t="shared" si="226"/>
        <v>0.44815626646476692</v>
      </c>
      <c r="AA1866" s="1">
        <f t="shared" si="226"/>
        <v>1.2318069929450461</v>
      </c>
      <c r="AB1866" s="1">
        <f t="shared" si="226"/>
        <v>1.4142121361186031</v>
      </c>
      <c r="AC1866" s="1">
        <f t="shared" si="226"/>
        <v>1.5509850033532653</v>
      </c>
      <c r="AD1866" s="1">
        <f t="shared" si="226"/>
        <v>0.35483960111831903</v>
      </c>
      <c r="AE1866" s="1">
        <f t="shared" si="226"/>
        <v>0.8446314780266494</v>
      </c>
      <c r="AF1866" s="1">
        <f t="shared" si="226"/>
        <v>0.80189097931270703</v>
      </c>
      <c r="AG1866" s="1">
        <f t="shared" si="226"/>
        <v>0.23202489819246619</v>
      </c>
      <c r="AH1866" s="1">
        <f t="shared" si="226"/>
        <v>0.69997996763599668</v>
      </c>
      <c r="AI1866" s="1">
        <f t="shared" si="226"/>
        <v>4.100054306444445E-2</v>
      </c>
      <c r="AJ1866" s="1">
        <f t="shared" si="226"/>
        <v>0.85074784948063786</v>
      </c>
      <c r="AK1866" s="1">
        <f t="shared" si="226"/>
        <v>9.2530549083281524E-2</v>
      </c>
      <c r="AL1866" s="1">
        <f t="shared" si="226"/>
        <v>0.60381233374416687</v>
      </c>
      <c r="AM1866" s="1">
        <f t="shared" si="226"/>
        <v>1.689522666530064</v>
      </c>
      <c r="AN1866" s="29">
        <f t="shared" si="226"/>
        <v>1.1657180972702683</v>
      </c>
      <c r="AO1866" s="1">
        <f t="shared" si="220"/>
        <v>7493.3313368737863</v>
      </c>
      <c r="AP1866" s="1">
        <f t="shared" si="221"/>
        <v>4877.8368841474676</v>
      </c>
      <c r="AQ1866" s="29">
        <f t="shared" si="222"/>
        <v>8027.5961183871204</v>
      </c>
    </row>
    <row r="1867" spans="1:43" x14ac:dyDescent="0.2">
      <c r="A1867" s="26"/>
      <c r="E1867" s="25" t="s">
        <v>3639</v>
      </c>
      <c r="F1867" s="26" t="s">
        <v>3640</v>
      </c>
      <c r="G1867" s="1">
        <v>0.48480377876001002</v>
      </c>
      <c r="H1867" s="1">
        <v>0.94456782803126205</v>
      </c>
      <c r="I1867" s="1">
        <f>VLOOKUP(F1867,'[1]SUSMB vs SHAM all proteins sum'!$B$2:$E$3214,2,FALSE)</f>
        <v>3.12943295057398E-2</v>
      </c>
      <c r="J1867" s="29">
        <f>VLOOKUP(F1867,'[1]SUSMB vs SHAM all proteins sum'!$B$2:$E$3214,3,FALSE)</f>
        <v>0.89304713339170205</v>
      </c>
      <c r="K1867" s="25">
        <f>VLOOKUP($E1867,[1]AllProteinsNorm!$A$1:$Q$3226,4,FALSE)</f>
        <v>506240.770659025</v>
      </c>
      <c r="L1867" s="1">
        <f>VLOOKUP($E1867,[1]AllProteinsNorm!$A$1:$Q$3226,5,FALSE)</f>
        <v>623827.95788712904</v>
      </c>
      <c r="M1867" s="1">
        <f>VLOOKUP($E1867,[1]AllProteinsNorm!$A$1:$Q$3226,10,FALSE)</f>
        <v>612243.15026130597</v>
      </c>
      <c r="N1867" s="1">
        <f>VLOOKUP($E1867,[1]AllProteinsNorm!$A$1:$Q$3226,11,FALSE)</f>
        <v>583164.21930993197</v>
      </c>
      <c r="O1867" s="1">
        <f>VLOOKUP($E1867,[1]AllProteinsNorm!$A$1:$Q$3226,15,FALSE)</f>
        <v>553569.85400288703</v>
      </c>
      <c r="P1867" s="1">
        <f>VLOOKUP($E1867,[1]AllProteinsNorm!$A$1:$Q$3226,6,FALSE)</f>
        <v>629186.50242642395</v>
      </c>
      <c r="Q1867" s="1">
        <f>VLOOKUP($E1867,[1]AllProteinsNorm!$A$1:$Q$3226,8,FALSE)</f>
        <v>585847.71370421199</v>
      </c>
      <c r="R1867" s="1">
        <f>VLOOKUP($E1867,[1]AllProteinsNorm!$A$1:$Q$3226,13,FALSE)</f>
        <v>510507.96026681003</v>
      </c>
      <c r="S1867" s="1">
        <f>VLOOKUP($E1867,[1]AllProteinsNorm!$A$1:$Q$3226,16,FALSE)</f>
        <v>582646.72115103796</v>
      </c>
      <c r="T1867" s="1">
        <f>VLOOKUP($E1867,[1]AllProteinsNorm!$A$1:$Q$3226,17,FALSE)</f>
        <v>428058.35115455702</v>
      </c>
      <c r="U1867" s="1">
        <f>VLOOKUP($E1867,[1]AllProteinsNorm!$A$1:$Q$3226,3,FALSE)</f>
        <v>534198.78472974105</v>
      </c>
      <c r="V1867" s="1">
        <f>VLOOKUP($E1867,[1]AllProteinsNorm!$A$1:$Q$3226,7,FALSE)</f>
        <v>490827.56911647302</v>
      </c>
      <c r="W1867" s="1">
        <f>VLOOKUP($E1867,[1]AllProteinsNorm!$A$1:$Q$3226,9,FALSE)</f>
        <v>507120.82258605398</v>
      </c>
      <c r="X1867" s="1">
        <f>VLOOKUP($E1867,[1]AllProteinsNorm!$A$1:$Q$3226,12,FALSE)</f>
        <v>490184.85124757898</v>
      </c>
      <c r="Y1867" s="29">
        <f>VLOOKUP($E1867,[1]AllProteinsNorm!$A$1:$Q$3226,14,FALSE)</f>
        <v>543973.72121091199</v>
      </c>
      <c r="Z1867" s="25">
        <f t="shared" si="226"/>
        <v>0.87918147031693439</v>
      </c>
      <c r="AA1867" s="1">
        <f t="shared" si="226"/>
        <v>1.0833935412314446</v>
      </c>
      <c r="AB1867" s="1">
        <f t="shared" si="226"/>
        <v>1.0632743631799595</v>
      </c>
      <c r="AC1867" s="1">
        <f t="shared" si="226"/>
        <v>1.012773378765385</v>
      </c>
      <c r="AD1867" s="1">
        <f t="shared" si="226"/>
        <v>0.96137724650627654</v>
      </c>
      <c r="AE1867" s="1">
        <f t="shared" si="226"/>
        <v>1.092699652749652</v>
      </c>
      <c r="AF1867" s="1">
        <f t="shared" si="226"/>
        <v>1.0174337670309905</v>
      </c>
      <c r="AG1867" s="1">
        <f t="shared" si="226"/>
        <v>0.88659224054907049</v>
      </c>
      <c r="AH1867" s="1">
        <f t="shared" si="226"/>
        <v>1.0118746467418254</v>
      </c>
      <c r="AI1867" s="1">
        <f t="shared" si="226"/>
        <v>0.7434031242872533</v>
      </c>
      <c r="AJ1867" s="1">
        <f t="shared" si="226"/>
        <v>0.92773577360988169</v>
      </c>
      <c r="AK1867" s="1">
        <f t="shared" si="226"/>
        <v>0.85241357254996597</v>
      </c>
      <c r="AL1867" s="1">
        <f t="shared" si="226"/>
        <v>0.88070984454517631</v>
      </c>
      <c r="AM1867" s="1">
        <f t="shared" si="226"/>
        <v>0.8512973731568636</v>
      </c>
      <c r="AN1867" s="29">
        <f t="shared" si="226"/>
        <v>0.94471177302727916</v>
      </c>
      <c r="AO1867" s="1">
        <f t="shared" si="220"/>
        <v>42477.488205082431</v>
      </c>
      <c r="AP1867" s="1">
        <f t="shared" si="221"/>
        <v>70728.959327914097</v>
      </c>
      <c r="AQ1867" s="29">
        <f t="shared" si="222"/>
        <v>22159.112412642298</v>
      </c>
    </row>
    <row r="1868" spans="1:43" x14ac:dyDescent="0.2">
      <c r="A1868" s="26"/>
      <c r="E1868" s="25" t="s">
        <v>3641</v>
      </c>
      <c r="F1868" s="26" t="s">
        <v>3642</v>
      </c>
      <c r="G1868" s="1">
        <v>5.7367287189363902E-2</v>
      </c>
      <c r="H1868" s="1">
        <v>1.13160594802415</v>
      </c>
      <c r="I1868" s="1">
        <f>VLOOKUP(F1868,'[1]SUSMB vs SHAM all proteins sum'!$B$2:$E$3214,2,FALSE)</f>
        <v>0.24106246549913099</v>
      </c>
      <c r="J1868" s="29">
        <f>VLOOKUP(F1868,'[1]SUSMB vs SHAM all proteins sum'!$B$2:$E$3214,3,FALSE)</f>
        <v>1.0683147585030801</v>
      </c>
      <c r="K1868" s="25">
        <f>VLOOKUP($E1868,[1]AllProteinsNorm!$A$1:$Q$3226,4,FALSE)</f>
        <v>791477.63224970899</v>
      </c>
      <c r="L1868" s="1">
        <f>VLOOKUP($E1868,[1]AllProteinsNorm!$A$1:$Q$3226,5,FALSE)</f>
        <v>842061.71604309604</v>
      </c>
      <c r="M1868" s="1">
        <f>VLOOKUP($E1868,[1]AllProteinsNorm!$A$1:$Q$3226,10,FALSE)</f>
        <v>948757.26195991703</v>
      </c>
      <c r="N1868" s="1">
        <f>VLOOKUP($E1868,[1]AllProteinsNorm!$A$1:$Q$3226,11,FALSE)</f>
        <v>905085.53063150495</v>
      </c>
      <c r="O1868" s="1">
        <f>VLOOKUP($E1868,[1]AllProteinsNorm!$A$1:$Q$3226,15,FALSE)</f>
        <v>913213.52158832003</v>
      </c>
      <c r="P1868" s="1">
        <f>VLOOKUP($E1868,[1]AllProteinsNorm!$A$1:$Q$3226,6,FALSE)</f>
        <v>907623.65401901898</v>
      </c>
      <c r="Q1868" s="1">
        <f>VLOOKUP($E1868,[1]AllProteinsNorm!$A$1:$Q$3226,8,FALSE)</f>
        <v>1111858.35405184</v>
      </c>
      <c r="R1868" s="1">
        <f>VLOOKUP($E1868,[1]AllProteinsNorm!$A$1:$Q$3226,13,FALSE)</f>
        <v>898876.41254361498</v>
      </c>
      <c r="S1868" s="1">
        <f>VLOOKUP($E1868,[1]AllProteinsNorm!$A$1:$Q$3226,16,FALSE)</f>
        <v>974102.20590528904</v>
      </c>
      <c r="T1868" s="1">
        <f>VLOOKUP($E1868,[1]AllProteinsNorm!$A$1:$Q$3226,17,FALSE)</f>
        <v>1097528.8991984599</v>
      </c>
      <c r="U1868" s="1">
        <f>VLOOKUP($E1868,[1]AllProteinsNorm!$A$1:$Q$3226,3,FALSE)</f>
        <v>820961.81814951904</v>
      </c>
      <c r="V1868" s="1">
        <f>VLOOKUP($E1868,[1]AllProteinsNorm!$A$1:$Q$3226,7,FALSE)</f>
        <v>952825.92991230194</v>
      </c>
      <c r="W1868" s="1">
        <f>VLOOKUP($E1868,[1]AllProteinsNorm!$A$1:$Q$3226,9,FALSE)</f>
        <v>920238.03623075702</v>
      </c>
      <c r="X1868" s="1">
        <f>VLOOKUP($E1868,[1]AllProteinsNorm!$A$1:$Q$3226,12,FALSE)</f>
        <v>1059542.4668306699</v>
      </c>
      <c r="Y1868" s="29">
        <f>VLOOKUP($E1868,[1]AllProteinsNorm!$A$1:$Q$3226,14,FALSE)</f>
        <v>953543.92361983296</v>
      </c>
      <c r="Z1868" s="25">
        <f t="shared" si="226"/>
        <v>0.89928465707413374</v>
      </c>
      <c r="AA1868" s="1">
        <f t="shared" si="226"/>
        <v>0.9567587897520784</v>
      </c>
      <c r="AB1868" s="1">
        <f t="shared" si="226"/>
        <v>1.0779873166384504</v>
      </c>
      <c r="AC1868" s="1">
        <f t="shared" si="226"/>
        <v>1.0283670667017926</v>
      </c>
      <c r="AD1868" s="1">
        <f t="shared" si="226"/>
        <v>1.0376021698335447</v>
      </c>
      <c r="AE1868" s="1">
        <f t="shared" si="226"/>
        <v>1.0312509074158562</v>
      </c>
      <c r="AF1868" s="1">
        <f t="shared" si="226"/>
        <v>1.2633043789202894</v>
      </c>
      <c r="AG1868" s="1">
        <f t="shared" si="226"/>
        <v>1.0213122057646242</v>
      </c>
      <c r="AH1868" s="1">
        <f t="shared" si="226"/>
        <v>1.1067844908045625</v>
      </c>
      <c r="AI1868" s="1">
        <f t="shared" si="226"/>
        <v>1.2470231116187067</v>
      </c>
      <c r="AJ1868" s="1">
        <f t="shared" si="226"/>
        <v>0.93278487859101344</v>
      </c>
      <c r="AK1868" s="1">
        <f t="shared" si="226"/>
        <v>1.0826101771151373</v>
      </c>
      <c r="AL1868" s="1">
        <f t="shared" si="226"/>
        <v>1.045583492342155</v>
      </c>
      <c r="AM1868" s="1">
        <f t="shared" si="226"/>
        <v>1.2038625541835721</v>
      </c>
      <c r="AN1868" s="29">
        <f t="shared" si="226"/>
        <v>1.0834259686154266</v>
      </c>
      <c r="AO1868" s="1">
        <f t="shared" si="220"/>
        <v>56098.903651573848</v>
      </c>
      <c r="AP1868" s="1">
        <f t="shared" si="221"/>
        <v>91032.082923329872</v>
      </c>
      <c r="AQ1868" s="29">
        <f t="shared" si="222"/>
        <v>76405.302257718722</v>
      </c>
    </row>
    <row r="1869" spans="1:43" x14ac:dyDescent="0.2">
      <c r="A1869" s="26"/>
      <c r="E1869" s="25" t="s">
        <v>3643</v>
      </c>
      <c r="F1869" s="26" t="s">
        <v>3644</v>
      </c>
      <c r="G1869" s="1">
        <v>8.3942535292961196E-2</v>
      </c>
      <c r="H1869" s="1">
        <v>0.78857621869486905</v>
      </c>
      <c r="I1869" s="1">
        <f>VLOOKUP(F1869,'[1]SUSMB vs SHAM all proteins sum'!$B$2:$E$3214,2,FALSE)</f>
        <v>0.36976385326233502</v>
      </c>
      <c r="J1869" s="29">
        <f>VLOOKUP(F1869,'[1]SUSMB vs SHAM all proteins sum'!$B$2:$E$3214,3,FALSE)</f>
        <v>0.86164513309567003</v>
      </c>
      <c r="K1869" s="25">
        <f>VLOOKUP($E1869,[1]AllProteinsNorm!$A$1:$Q$3226,4,FALSE)</f>
        <v>47698.502822386297</v>
      </c>
      <c r="L1869" s="1">
        <f>VLOOKUP($E1869,[1]AllProteinsNorm!$A$1:$Q$3226,5,FALSE)</f>
        <v>57306.169105369299</v>
      </c>
      <c r="M1869" s="1">
        <f>VLOOKUP($E1869,[1]AllProteinsNorm!$A$1:$Q$3226,10,FALSE)</f>
        <v>67411.533414901394</v>
      </c>
      <c r="N1869" s="1">
        <f>VLOOKUP($E1869,[1]AllProteinsNorm!$A$1:$Q$3226,11,FALSE)</f>
        <v>57620.963161525302</v>
      </c>
      <c r="O1869" s="1">
        <f>VLOOKUP($E1869,[1]AllProteinsNorm!$A$1:$Q$3226,15,FALSE)</f>
        <v>70031.989270233898</v>
      </c>
      <c r="P1869" s="1">
        <f>VLOOKUP($E1869,[1]AllProteinsNorm!$A$1:$Q$3226,6,FALSE)</f>
        <v>53361.961013537497</v>
      </c>
      <c r="Q1869" s="1">
        <f>VLOOKUP($E1869,[1]AllProteinsNorm!$A$1:$Q$3226,8,FALSE)</f>
        <v>44738.639328084799</v>
      </c>
      <c r="R1869" s="1">
        <f>VLOOKUP($E1869,[1]AllProteinsNorm!$A$1:$Q$3226,13,FALSE)</f>
        <v>37298.785015356698</v>
      </c>
      <c r="S1869" s="1">
        <f>VLOOKUP($E1869,[1]AllProteinsNorm!$A$1:$Q$3226,16,FALSE)</f>
        <v>64090.145138732099</v>
      </c>
      <c r="T1869" s="1">
        <f>VLOOKUP($E1869,[1]AllProteinsNorm!$A$1:$Q$3226,17,FALSE)</f>
        <v>39731.521176352202</v>
      </c>
      <c r="U1869" s="1">
        <f>VLOOKUP($E1869,[1]AllProteinsNorm!$A$1:$Q$3226,3,FALSE)</f>
        <v>45411.9494509133</v>
      </c>
      <c r="V1869" s="1">
        <f>VLOOKUP($E1869,[1]AllProteinsNorm!$A$1:$Q$3226,7,FALSE)</f>
        <v>69830.3747882842</v>
      </c>
      <c r="W1869" s="1">
        <f>VLOOKUP($E1869,[1]AllProteinsNorm!$A$1:$Q$3226,9,FALSE)</f>
        <v>63772.275957528102</v>
      </c>
      <c r="X1869" s="1">
        <f>VLOOKUP($E1869,[1]AllProteinsNorm!$A$1:$Q$3226,12,FALSE)</f>
        <v>31600.708286293899</v>
      </c>
      <c r="Y1869" s="29">
        <f>VLOOKUP($E1869,[1]AllProteinsNorm!$A$1:$Q$3226,14,FALSE)</f>
        <v>55260.683342520497</v>
      </c>
      <c r="Z1869" s="25">
        <f t="shared" si="226"/>
        <v>0.79479182692685679</v>
      </c>
      <c r="AA1869" s="1">
        <f t="shared" si="226"/>
        <v>0.95488269321651698</v>
      </c>
      <c r="AB1869" s="1">
        <f t="shared" si="226"/>
        <v>1.1232666148511594</v>
      </c>
      <c r="AC1869" s="1">
        <f t="shared" si="226"/>
        <v>0.96012805162807113</v>
      </c>
      <c r="AD1869" s="1">
        <f t="shared" si="226"/>
        <v>1.1669308133773955</v>
      </c>
      <c r="AE1869" s="1">
        <f t="shared" si="226"/>
        <v>0.88916104222969761</v>
      </c>
      <c r="AF1869" s="1">
        <f t="shared" si="226"/>
        <v>0.74547213815486635</v>
      </c>
      <c r="AG1869" s="1">
        <f t="shared" si="226"/>
        <v>0.62150314434176046</v>
      </c>
      <c r="AH1869" s="1">
        <f t="shared" si="226"/>
        <v>1.0679229017417597</v>
      </c>
      <c r="AI1869" s="1">
        <f t="shared" si="226"/>
        <v>0.66203940236705827</v>
      </c>
      <c r="AJ1869" s="1">
        <f t="shared" si="226"/>
        <v>0.75669138720769102</v>
      </c>
      <c r="AK1869" s="1">
        <f t="shared" si="226"/>
        <v>1.1635713464557522</v>
      </c>
      <c r="AL1869" s="1">
        <f t="shared" si="226"/>
        <v>1.062626303058283</v>
      </c>
      <c r="AM1869" s="1">
        <f t="shared" si="226"/>
        <v>0.52655708638424026</v>
      </c>
      <c r="AN1869" s="29">
        <f t="shared" si="226"/>
        <v>0.92079912098236982</v>
      </c>
      <c r="AO1869" s="1">
        <f t="shared" si="220"/>
        <v>7997.6753334610867</v>
      </c>
      <c r="AP1869" s="1">
        <f t="shared" si="221"/>
        <v>9808.5907451949915</v>
      </c>
      <c r="AQ1869" s="29">
        <f t="shared" si="222"/>
        <v>13562.955862513929</v>
      </c>
    </row>
    <row r="1870" spans="1:43" x14ac:dyDescent="0.2">
      <c r="A1870" s="26"/>
      <c r="E1870" s="25" t="s">
        <v>3645</v>
      </c>
      <c r="F1870" s="26" t="s">
        <v>3646</v>
      </c>
      <c r="G1870" s="1">
        <v>0.77430839655403005</v>
      </c>
      <c r="H1870" s="1">
        <v>1.2174234277998099</v>
      </c>
      <c r="I1870" s="1">
        <f>VLOOKUP(F1870,'[1]SUSMB vs SHAM all proteins sum'!$B$2:$E$3214,2,FALSE)</f>
        <v>0.96220055274847505</v>
      </c>
      <c r="J1870" s="29">
        <f>VLOOKUP(F1870,'[1]SUSMB vs SHAM all proteins sum'!$B$2:$E$3214,3,FALSE)</f>
        <v>0.97546333991962497</v>
      </c>
      <c r="K1870" s="25">
        <f>VLOOKUP($E1870,[1]AllProteinsNorm!$A$1:$Q$3226,4,FALSE)</f>
        <v>5734.6209252270801</v>
      </c>
      <c r="L1870" s="1">
        <f>VLOOKUP($E1870,[1]AllProteinsNorm!$A$1:$Q$3226,5,FALSE)</f>
        <v>30881.9725809663</v>
      </c>
      <c r="M1870" s="1">
        <f>VLOOKUP($E1870,[1]AllProteinsNorm!$A$1:$Q$3226,10,FALSE)</f>
        <v>29633.831782002198</v>
      </c>
      <c r="N1870" s="1">
        <f>VLOOKUP($E1870,[1]AllProteinsNorm!$A$1:$Q$3226,11,FALSE)</f>
        <v>54724.156496413503</v>
      </c>
      <c r="O1870" s="1">
        <f>VLOOKUP($E1870,[1]AllProteinsNorm!$A$1:$Q$3226,15,FALSE)</f>
        <v>61629.0468466768</v>
      </c>
      <c r="P1870" s="1">
        <f>VLOOKUP($E1870,[1]AllProteinsNorm!$A$1:$Q$3226,6,FALSE)</f>
        <v>24326.2335925025</v>
      </c>
      <c r="Q1870" s="1">
        <f>VLOOKUP($E1870,[1]AllProteinsNorm!$A$1:$Q$3226,8,FALSE)</f>
        <v>111542.87435564501</v>
      </c>
      <c r="R1870" s="1">
        <f>VLOOKUP($E1870,[1]AllProteinsNorm!$A$1:$Q$3226,13,FALSE)</f>
        <v>107438.36140284799</v>
      </c>
      <c r="S1870" s="1">
        <f>VLOOKUP($E1870,[1]AllProteinsNorm!$A$1:$Q$3226,16,FALSE)</f>
        <v>20216.957021036102</v>
      </c>
      <c r="T1870" s="1">
        <f>VLOOKUP($E1870,[1]AllProteinsNorm!$A$1:$Q$3226,17,FALSE)</f>
        <v>8031.1639733280799</v>
      </c>
      <c r="U1870" s="1">
        <f>VLOOKUP($E1870,[1]AllProteinsNorm!$A$1:$Q$3226,3,FALSE)</f>
        <v>74518.692866780795</v>
      </c>
      <c r="V1870" s="1">
        <f>VLOOKUP($E1870,[1]AllProteinsNorm!$A$1:$Q$3226,7,FALSE)</f>
        <v>23773.1469670644</v>
      </c>
      <c r="W1870" s="1">
        <f>VLOOKUP($E1870,[1]AllProteinsNorm!$A$1:$Q$3226,9,FALSE)</f>
        <v>18749.1795717889</v>
      </c>
      <c r="X1870" s="1">
        <f>VLOOKUP($E1870,[1]AllProteinsNorm!$A$1:$Q$3226,12,FALSE)</f>
        <v>14823.680494648799</v>
      </c>
      <c r="Y1870" s="29">
        <f>VLOOKUP($E1870,[1]AllProteinsNorm!$A$1:$Q$3226,14,FALSE)</f>
        <v>31748.749929809099</v>
      </c>
      <c r="Z1870" s="25">
        <f t="shared" si="226"/>
        <v>0.15702373956671073</v>
      </c>
      <c r="AA1870" s="1">
        <f t="shared" si="226"/>
        <v>0.84560128438967996</v>
      </c>
      <c r="AB1870" s="1">
        <f t="shared" si="226"/>
        <v>0.81142505228740469</v>
      </c>
      <c r="AC1870" s="1">
        <f t="shared" si="226"/>
        <v>1.498441101817116</v>
      </c>
      <c r="AD1870" s="1">
        <f t="shared" si="226"/>
        <v>1.6875088219390881</v>
      </c>
      <c r="AE1870" s="1">
        <f t="shared" si="226"/>
        <v>0.66609392635953979</v>
      </c>
      <c r="AF1870" s="1">
        <f t="shared" si="226"/>
        <v>3.0542348799889649</v>
      </c>
      <c r="AG1870" s="1">
        <f t="shared" si="226"/>
        <v>2.9418462877259692</v>
      </c>
      <c r="AH1870" s="1">
        <f t="shared" si="226"/>
        <v>0.55357489806126126</v>
      </c>
      <c r="AI1870" s="1">
        <f t="shared" si="226"/>
        <v>0.21990702029105466</v>
      </c>
      <c r="AJ1870" s="1">
        <f t="shared" si="226"/>
        <v>2.0404493992079775</v>
      </c>
      <c r="AK1870" s="1">
        <f t="shared" si="226"/>
        <v>0.65094946757786643</v>
      </c>
      <c r="AL1870" s="1">
        <f t="shared" si="226"/>
        <v>0.51338463841940762</v>
      </c>
      <c r="AM1870" s="1">
        <f t="shared" si="226"/>
        <v>0.40589775257371374</v>
      </c>
      <c r="AN1870" s="29">
        <f t="shared" si="226"/>
        <v>0.86933513226936809</v>
      </c>
      <c r="AO1870" s="1">
        <f t="shared" ref="AO1870:AO1933" si="227">_xlfn.STDEV.P(K1870:O1870)</f>
        <v>19943.930281381028</v>
      </c>
      <c r="AP1870" s="1">
        <f t="shared" ref="AP1870:AP1933" si="228">_xlfn.STDEV.P(P1870:T1870)</f>
        <v>45390.124867946171</v>
      </c>
      <c r="AQ1870" s="29">
        <f t="shared" ref="AQ1870:AQ1933" si="229">_xlfn.STDEV.P(U1870:Y1870)</f>
        <v>21649.86037072117</v>
      </c>
    </row>
    <row r="1871" spans="1:43" x14ac:dyDescent="0.2">
      <c r="A1871" s="26"/>
      <c r="E1871" s="25" t="s">
        <v>3647</v>
      </c>
      <c r="F1871" s="26" t="s">
        <v>3648</v>
      </c>
      <c r="G1871" s="1">
        <v>0.400004923473816</v>
      </c>
      <c r="H1871" s="1">
        <v>1.1271694907933001</v>
      </c>
      <c r="I1871" s="1">
        <f>VLOOKUP(F1871,'[1]SUSMB vs SHAM all proteins sum'!$B$2:$E$3214,2,FALSE)</f>
        <v>0.65241874373745601</v>
      </c>
      <c r="J1871" s="29">
        <f>VLOOKUP(F1871,'[1]SUSMB vs SHAM all proteins sum'!$B$2:$E$3214,3,FALSE)</f>
        <v>0.92863508927216498</v>
      </c>
      <c r="K1871" s="25">
        <f>VLOOKUP($E1871,[1]AllProteinsNorm!$A$1:$Q$3226,4,FALSE)</f>
        <v>80321.1786002195</v>
      </c>
      <c r="L1871" s="1">
        <f>VLOOKUP($E1871,[1]AllProteinsNorm!$A$1:$Q$3226,5,FALSE)</f>
        <v>147357.21164952399</v>
      </c>
      <c r="M1871" s="1">
        <f>VLOOKUP($E1871,[1]AllProteinsNorm!$A$1:$Q$3226,10,FALSE)</f>
        <v>117082.397150833</v>
      </c>
      <c r="N1871" s="1">
        <f>VLOOKUP($E1871,[1]AllProteinsNorm!$A$1:$Q$3226,11,FALSE)</f>
        <v>100649.85621077599</v>
      </c>
      <c r="O1871" s="1">
        <f>VLOOKUP($E1871,[1]AllProteinsNorm!$A$1:$Q$3226,15,FALSE)</f>
        <v>86477.1486230726</v>
      </c>
      <c r="P1871" s="1">
        <f>VLOOKUP($E1871,[1]AllProteinsNorm!$A$1:$Q$3226,6,FALSE)</f>
        <v>143916.581825014</v>
      </c>
      <c r="Q1871" s="1">
        <f>VLOOKUP($E1871,[1]AllProteinsNorm!$A$1:$Q$3226,8,FALSE)</f>
        <v>130103.155400877</v>
      </c>
      <c r="R1871" s="1">
        <f>VLOOKUP($E1871,[1]AllProteinsNorm!$A$1:$Q$3226,13,FALSE)</f>
        <v>119705.42837854401</v>
      </c>
      <c r="S1871" s="1">
        <f>VLOOKUP($E1871,[1]AllProteinsNorm!$A$1:$Q$3226,16,FALSE)</f>
        <v>107782.287659045</v>
      </c>
      <c r="T1871" s="1">
        <f>VLOOKUP($E1871,[1]AllProteinsNorm!$A$1:$Q$3226,17,FALSE)</f>
        <v>90843.490251016701</v>
      </c>
      <c r="U1871" s="1">
        <f>VLOOKUP($E1871,[1]AllProteinsNorm!$A$1:$Q$3226,3,FALSE)</f>
        <v>73243.948909737403</v>
      </c>
      <c r="V1871" s="1">
        <f>VLOOKUP($E1871,[1]AllProteinsNorm!$A$1:$Q$3226,7,FALSE)</f>
        <v>142242.31991579599</v>
      </c>
      <c r="W1871" s="1">
        <f>VLOOKUP($E1871,[1]AllProteinsNorm!$A$1:$Q$3226,9,FALSE)</f>
        <v>103291.566262174</v>
      </c>
      <c r="X1871" s="1">
        <f>VLOOKUP($E1871,[1]AllProteinsNorm!$A$1:$Q$3226,12,FALSE)</f>
        <v>96058.216054599106</v>
      </c>
      <c r="Y1871" s="29">
        <f>VLOOKUP($E1871,[1]AllProteinsNorm!$A$1:$Q$3226,14,FALSE)</f>
        <v>80581.080189125103</v>
      </c>
      <c r="Z1871" s="25">
        <f t="shared" si="226"/>
        <v>0.75505754947670078</v>
      </c>
      <c r="AA1871" s="1">
        <f t="shared" si="226"/>
        <v>1.385228367721002</v>
      </c>
      <c r="AB1871" s="1">
        <f t="shared" si="226"/>
        <v>1.1006306110070481</v>
      </c>
      <c r="AC1871" s="1">
        <f t="shared" si="226"/>
        <v>0.94615685564010299</v>
      </c>
      <c r="AD1871" s="1">
        <f t="shared" si="226"/>
        <v>0.81292661615514705</v>
      </c>
      <c r="AE1871" s="1">
        <f t="shared" si="226"/>
        <v>1.3528847994464215</v>
      </c>
      <c r="AF1871" s="1">
        <f t="shared" si="226"/>
        <v>1.2230319749803089</v>
      </c>
      <c r="AG1871" s="1">
        <f t="shared" si="226"/>
        <v>1.1252883608746642</v>
      </c>
      <c r="AH1871" s="1">
        <f t="shared" si="226"/>
        <v>1.0132051274034588</v>
      </c>
      <c r="AI1871" s="1">
        <f t="shared" si="226"/>
        <v>0.85397231876096724</v>
      </c>
      <c r="AJ1871" s="1">
        <f t="shared" si="226"/>
        <v>0.68852820067597786</v>
      </c>
      <c r="AK1871" s="1">
        <f t="shared" si="226"/>
        <v>1.3371459355952271</v>
      </c>
      <c r="AL1871" s="1">
        <f t="shared" si="226"/>
        <v>0.9709901953967871</v>
      </c>
      <c r="AM1871" s="1">
        <f t="shared" si="226"/>
        <v>0.90299323895990335</v>
      </c>
      <c r="AN1871" s="29">
        <f t="shared" si="226"/>
        <v>0.75750074889488794</v>
      </c>
      <c r="AO1871" s="1">
        <f t="shared" si="227"/>
        <v>24090.219438855562</v>
      </c>
      <c r="AP1871" s="1">
        <f t="shared" si="228"/>
        <v>18230.942653918068</v>
      </c>
      <c r="AQ1871" s="29">
        <f t="shared" si="229"/>
        <v>24081.386340982219</v>
      </c>
    </row>
    <row r="1872" spans="1:43" x14ac:dyDescent="0.2">
      <c r="A1872" s="26"/>
      <c r="E1872" s="25" t="s">
        <v>3649</v>
      </c>
      <c r="F1872" s="26" t="s">
        <v>3650</v>
      </c>
      <c r="G1872" s="1">
        <v>0.14334980335060299</v>
      </c>
      <c r="H1872" s="1">
        <v>1.4337367731347299</v>
      </c>
      <c r="I1872" s="1">
        <f>VLOOKUP(F1872,'[1]SUSMB vs SHAM all proteins sum'!$B$2:$E$3214,2,FALSE)</f>
        <v>0.410649137969263</v>
      </c>
      <c r="J1872" s="29">
        <f>VLOOKUP(F1872,'[1]SUSMB vs SHAM all proteins sum'!$B$2:$E$3214,3,FALSE)</f>
        <v>1.21242869319123</v>
      </c>
      <c r="K1872" s="25">
        <f>VLOOKUP($E1872,[1]AllProteinsNorm!$A$1:$Q$3226,4,FALSE)</f>
        <v>14874.638196558401</v>
      </c>
      <c r="L1872" s="1">
        <f>VLOOKUP($E1872,[1]AllProteinsNorm!$A$1:$Q$3226,5,FALSE)</f>
        <v>43857.583800206601</v>
      </c>
      <c r="M1872" s="1">
        <f>VLOOKUP($E1872,[1]AllProteinsNorm!$A$1:$Q$3226,10,FALSE)</f>
        <v>40399.889620029098</v>
      </c>
      <c r="N1872" s="1">
        <f>VLOOKUP($E1872,[1]AllProteinsNorm!$A$1:$Q$3226,11,FALSE)</f>
        <v>32930.695319020197</v>
      </c>
      <c r="O1872" s="1">
        <f>VLOOKUP($E1872,[1]AllProteinsNorm!$A$1:$Q$3226,15,FALSE)</f>
        <v>52640.181065325203</v>
      </c>
      <c r="P1872" s="1">
        <f>VLOOKUP($E1872,[1]AllProteinsNorm!$A$1:$Q$3226,6,FALSE)</f>
        <v>52719.851739135498</v>
      </c>
      <c r="Q1872" s="1">
        <f>VLOOKUP($E1872,[1]AllProteinsNorm!$A$1:$Q$3226,8,FALSE)</f>
        <v>48873.377339362698</v>
      </c>
      <c r="R1872" s="1">
        <f>VLOOKUP($E1872,[1]AllProteinsNorm!$A$1:$Q$3226,13,FALSE)</f>
        <v>45389.799555712198</v>
      </c>
      <c r="S1872" s="1">
        <f>VLOOKUP($E1872,[1]AllProteinsNorm!$A$1:$Q$3226,16,FALSE)</f>
        <v>46316.4341988046</v>
      </c>
      <c r="T1872" s="1">
        <f>VLOOKUP($E1872,[1]AllProteinsNorm!$A$1:$Q$3226,17,FALSE)</f>
        <v>51097.161485911201</v>
      </c>
      <c r="U1872" s="1">
        <f>VLOOKUP($E1872,[1]AllProteinsNorm!$A$1:$Q$3226,3,FALSE)</f>
        <v>44526.115274681899</v>
      </c>
      <c r="V1872" s="1">
        <f>VLOOKUP($E1872,[1]AllProteinsNorm!$A$1:$Q$3226,7,FALSE)</f>
        <v>41912.876390607402</v>
      </c>
      <c r="W1872" s="1">
        <f>VLOOKUP($E1872,[1]AllProteinsNorm!$A$1:$Q$3226,9,FALSE)</f>
        <v>41702.119596061799</v>
      </c>
      <c r="X1872" s="1">
        <f>VLOOKUP($E1872,[1]AllProteinsNorm!$A$1:$Q$3226,12,FALSE)</f>
        <v>40877.4947359543</v>
      </c>
      <c r="Y1872" s="29">
        <f>VLOOKUP($E1872,[1]AllProteinsNorm!$A$1:$Q$3226,14,FALSE)</f>
        <v>37624.082831635897</v>
      </c>
      <c r="Z1872" s="25">
        <f t="shared" si="226"/>
        <v>0.40266371317356908</v>
      </c>
      <c r="AA1872" s="1">
        <f t="shared" si="226"/>
        <v>1.1872461911643799</v>
      </c>
      <c r="AB1872" s="1">
        <f t="shared" si="226"/>
        <v>1.093644722731282</v>
      </c>
      <c r="AC1872" s="1">
        <f t="shared" si="226"/>
        <v>0.89144998885499993</v>
      </c>
      <c r="AD1872" s="1">
        <f t="shared" si="226"/>
        <v>1.4249953840757694</v>
      </c>
      <c r="AE1872" s="1">
        <f t="shared" si="226"/>
        <v>1.4271521080863687</v>
      </c>
      <c r="AF1872" s="1">
        <f t="shared" si="226"/>
        <v>1.3230261694267009</v>
      </c>
      <c r="AG1872" s="1">
        <f t="shared" si="226"/>
        <v>1.2287240192192281</v>
      </c>
      <c r="AH1872" s="1">
        <f t="shared" si="226"/>
        <v>1.2538084711038584</v>
      </c>
      <c r="AI1872" s="1">
        <f t="shared" si="226"/>
        <v>1.3832250912366391</v>
      </c>
      <c r="AJ1872" s="1">
        <f t="shared" si="226"/>
        <v>1.2053436643484945</v>
      </c>
      <c r="AK1872" s="1">
        <f t="shared" si="226"/>
        <v>1.1346020127825118</v>
      </c>
      <c r="AL1872" s="1">
        <f t="shared" si="226"/>
        <v>1.1288967235279519</v>
      </c>
      <c r="AM1872" s="1">
        <f t="shared" si="226"/>
        <v>1.106573726238314</v>
      </c>
      <c r="AN1872" s="29">
        <f t="shared" si="226"/>
        <v>1.018502278680077</v>
      </c>
      <c r="AO1872" s="1">
        <f t="shared" si="227"/>
        <v>12722.218368317213</v>
      </c>
      <c r="AP1872" s="1">
        <f t="shared" si="228"/>
        <v>2771.7747661779676</v>
      </c>
      <c r="AQ1872" s="29">
        <f t="shared" si="229"/>
        <v>2219.5469407821088</v>
      </c>
    </row>
    <row r="1873" spans="1:43" x14ac:dyDescent="0.2">
      <c r="A1873" s="26"/>
      <c r="E1873" s="25" t="s">
        <v>3651</v>
      </c>
      <c r="F1873" s="26" t="s">
        <v>3652</v>
      </c>
      <c r="G1873" s="1">
        <v>9.6220854844568895E-2</v>
      </c>
      <c r="H1873" s="1">
        <v>1.3924235265946101</v>
      </c>
      <c r="I1873" s="1">
        <f>VLOOKUP(F1873,'[1]SUSMB vs SHAM all proteins sum'!$B$2:$E$3214,2,FALSE)</f>
        <v>9.7183506729528302E-2</v>
      </c>
      <c r="J1873" s="29">
        <f>VLOOKUP(F1873,'[1]SUSMB vs SHAM all proteins sum'!$B$2:$E$3214,3,FALSE)</f>
        <v>1.37179394709552</v>
      </c>
      <c r="K1873" s="25">
        <f>VLOOKUP($E1873,[1]AllProteinsNorm!$A$1:$Q$3226,4,FALSE)</f>
        <v>103882.76350982601</v>
      </c>
      <c r="L1873" s="1">
        <f>VLOOKUP($E1873,[1]AllProteinsNorm!$A$1:$Q$3226,5,FALSE)</f>
        <v>76934.421204787999</v>
      </c>
      <c r="M1873" s="1">
        <f>VLOOKUP($E1873,[1]AllProteinsNorm!$A$1:$Q$3226,10,FALSE)</f>
        <v>110340.534275324</v>
      </c>
      <c r="N1873" s="1">
        <f>VLOOKUP($E1873,[1]AllProteinsNorm!$A$1:$Q$3226,11,FALSE)</f>
        <v>46728.1086776472</v>
      </c>
      <c r="O1873" s="1">
        <f>VLOOKUP($E1873,[1]AllProteinsNorm!$A$1:$Q$3226,15,FALSE)</f>
        <v>111076.198643204</v>
      </c>
      <c r="P1873" s="1">
        <f>VLOOKUP($E1873,[1]AllProteinsNorm!$A$1:$Q$3226,6,FALSE)</f>
        <v>118907.06221111699</v>
      </c>
      <c r="Q1873" s="1">
        <f>VLOOKUP($E1873,[1]AllProteinsNorm!$A$1:$Q$3226,8,FALSE)</f>
        <v>134156.56741893099</v>
      </c>
      <c r="R1873" s="1">
        <f>VLOOKUP($E1873,[1]AllProteinsNorm!$A$1:$Q$3226,13,FALSE)</f>
        <v>132948.52534290901</v>
      </c>
      <c r="S1873" s="1">
        <f>VLOOKUP($E1873,[1]AllProteinsNorm!$A$1:$Q$3226,16,FALSE)</f>
        <v>116642.916402734</v>
      </c>
      <c r="T1873" s="1">
        <f>VLOOKUP($E1873,[1]AllProteinsNorm!$A$1:$Q$3226,17,FALSE)</f>
        <v>96848.692307618199</v>
      </c>
      <c r="U1873" s="1">
        <f>VLOOKUP($E1873,[1]AllProteinsNorm!$A$1:$Q$3226,3,FALSE)</f>
        <v>118561.66689794599</v>
      </c>
      <c r="V1873" s="1">
        <f>VLOOKUP($E1873,[1]AllProteinsNorm!$A$1:$Q$3226,7,FALSE)</f>
        <v>111658.38384197799</v>
      </c>
      <c r="W1873" s="1">
        <f>VLOOKUP($E1873,[1]AllProteinsNorm!$A$1:$Q$3226,9,FALSE)</f>
        <v>126151.969848051</v>
      </c>
      <c r="X1873" s="1">
        <f>VLOOKUP($E1873,[1]AllProteinsNorm!$A$1:$Q$3226,12,FALSE)</f>
        <v>107287.89685515</v>
      </c>
      <c r="Y1873" s="29">
        <f>VLOOKUP($E1873,[1]AllProteinsNorm!$A$1:$Q$3226,14,FALSE)</f>
        <v>124097.34446388199</v>
      </c>
      <c r="Z1873" s="25">
        <f t="shared" si="226"/>
        <v>1.1569214924862516</v>
      </c>
      <c r="AA1873" s="1">
        <f t="shared" si="226"/>
        <v>0.85680321158755368</v>
      </c>
      <c r="AB1873" s="1">
        <f t="shared" si="226"/>
        <v>1.2288403897097293</v>
      </c>
      <c r="AC1873" s="1">
        <f t="shared" si="226"/>
        <v>0.5204015700572876</v>
      </c>
      <c r="AD1873" s="1">
        <f t="shared" si="226"/>
        <v>1.2370333361591774</v>
      </c>
      <c r="AE1873" s="1">
        <f t="shared" si="226"/>
        <v>1.3242440924035392</v>
      </c>
      <c r="AF1873" s="1">
        <f t="shared" si="226"/>
        <v>1.4940747719948873</v>
      </c>
      <c r="AG1873" s="1">
        <f t="shared" si="226"/>
        <v>1.4806210497953873</v>
      </c>
      <c r="AH1873" s="1">
        <f t="shared" si="226"/>
        <v>1.2990287548505179</v>
      </c>
      <c r="AI1873" s="1">
        <f t="shared" si="226"/>
        <v>1.078584452937404</v>
      </c>
      <c r="AJ1873" s="1">
        <f t="shared" si="226"/>
        <v>1.3203974941064718</v>
      </c>
      <c r="AK1873" s="1">
        <f t="shared" si="226"/>
        <v>1.243517015898842</v>
      </c>
      <c r="AL1873" s="1">
        <f t="shared" si="226"/>
        <v>1.4049291750202904</v>
      </c>
      <c r="AM1873" s="1">
        <f t="shared" si="226"/>
        <v>1.1948437792919382</v>
      </c>
      <c r="AN1873" s="29">
        <f t="shared" si="226"/>
        <v>1.3820472243901638</v>
      </c>
      <c r="AO1873" s="1">
        <f t="shared" si="227"/>
        <v>24874.183630883988</v>
      </c>
      <c r="AP1873" s="1">
        <f t="shared" si="228"/>
        <v>13538.619063279884</v>
      </c>
      <c r="AQ1873" s="29">
        <f t="shared" si="229"/>
        <v>7182.0187422458312</v>
      </c>
    </row>
    <row r="1874" spans="1:43" x14ac:dyDescent="0.2">
      <c r="A1874" s="26"/>
      <c r="E1874" s="25" t="s">
        <v>3653</v>
      </c>
      <c r="F1874" s="26" t="s">
        <v>3654</v>
      </c>
      <c r="G1874" s="1">
        <v>0.13525475375514501</v>
      </c>
      <c r="H1874" s="43">
        <v>2.47656923249551</v>
      </c>
      <c r="I1874" s="1">
        <f>VLOOKUP(F1874,'[1]SUSMB vs SHAM all proteins sum'!$B$2:$E$3214,2,FALSE)</f>
        <v>0.196539536322799</v>
      </c>
      <c r="J1874" s="29">
        <f>VLOOKUP(F1874,'[1]SUSMB vs SHAM all proteins sum'!$B$2:$E$3214,3,FALSE)</f>
        <v>2.0550962028606299</v>
      </c>
      <c r="K1874" s="25">
        <f>VLOOKUP($E1874,[1]AllProteinsNorm!$A$1:$Q$3226,4,FALSE)</f>
        <v>14333.589771077901</v>
      </c>
      <c r="L1874" s="1">
        <f>VLOOKUP($E1874,[1]AllProteinsNorm!$A$1:$Q$3226,5,FALSE)</f>
        <v>34444.584344121897</v>
      </c>
      <c r="M1874" s="1">
        <f>VLOOKUP($E1874,[1]AllProteinsNorm!$A$1:$Q$3226,10,FALSE)</f>
        <v>42607.2550726314</v>
      </c>
      <c r="N1874" s="1">
        <f>VLOOKUP($E1874,[1]AllProteinsNorm!$A$1:$Q$3226,11,FALSE)</f>
        <v>5602.5859198333901</v>
      </c>
      <c r="O1874" s="1">
        <f>VLOOKUP($E1874,[1]AllProteinsNorm!$A$1:$Q$3226,15,FALSE)</f>
        <v>104621.01932321599</v>
      </c>
      <c r="P1874" s="1">
        <f>VLOOKUP($E1874,[1]AllProteinsNorm!$A$1:$Q$3226,6,FALSE)</f>
        <v>34898.7136760555</v>
      </c>
      <c r="Q1874" s="1">
        <f>VLOOKUP($E1874,[1]AllProteinsNorm!$A$1:$Q$3226,8,FALSE)</f>
        <v>45319.362849074503</v>
      </c>
      <c r="R1874" s="1">
        <f>VLOOKUP($E1874,[1]AllProteinsNorm!$A$1:$Q$3226,13,FALSE)</f>
        <v>109650.305240025</v>
      </c>
      <c r="S1874" s="1">
        <f>VLOOKUP($E1874,[1]AllProteinsNorm!$A$1:$Q$3226,16,FALSE)</f>
        <v>65252.6921387615</v>
      </c>
      <c r="T1874" s="1">
        <f>VLOOKUP($E1874,[1]AllProteinsNorm!$A$1:$Q$3226,17,FALSE)</f>
        <v>101512.101700336</v>
      </c>
      <c r="U1874" s="1">
        <f>VLOOKUP($E1874,[1]AllProteinsNorm!$A$1:$Q$3226,3,FALSE)</f>
        <v>77163.046553797903</v>
      </c>
      <c r="V1874" s="1">
        <f>VLOOKUP($E1874,[1]AllProteinsNorm!$A$1:$Q$3226,7,FALSE)</f>
        <v>55217.697723347097</v>
      </c>
      <c r="W1874" s="1">
        <f>VLOOKUP($E1874,[1]AllProteinsNorm!$A$1:$Q$3226,9,FALSE)</f>
        <v>47667.683617932998</v>
      </c>
      <c r="X1874" s="1">
        <f>VLOOKUP($E1874,[1]AllProteinsNorm!$A$1:$Q$3226,12,FALSE)</f>
        <v>57379.368807202998</v>
      </c>
      <c r="Y1874" s="29">
        <f>VLOOKUP($E1874,[1]AllProteinsNorm!$A$1:$Q$3226,14,FALSE)</f>
        <v>38784.683879992801</v>
      </c>
      <c r="Z1874" s="25">
        <f t="shared" si="226"/>
        <v>0.35547984770474189</v>
      </c>
      <c r="AA1874" s="1">
        <f t="shared" si="226"/>
        <v>0.85424208397592516</v>
      </c>
      <c r="AB1874" s="1">
        <f t="shared" si="226"/>
        <v>1.0566802026731301</v>
      </c>
      <c r="AC1874" s="1">
        <f t="shared" si="226"/>
        <v>0.13894679709291932</v>
      </c>
      <c r="AD1874" s="1">
        <f t="shared" si="226"/>
        <v>2.5946510685532829</v>
      </c>
      <c r="AE1874" s="1">
        <f t="shared" si="226"/>
        <v>0.86550470752887154</v>
      </c>
      <c r="AF1874" s="1">
        <f t="shared" si="226"/>
        <v>1.1239417662260502</v>
      </c>
      <c r="AG1874" s="1">
        <f t="shared" si="226"/>
        <v>2.7193797527366605</v>
      </c>
      <c r="AH1874" s="1">
        <f t="shared" si="226"/>
        <v>1.6182978189187414</v>
      </c>
      <c r="AI1874" s="1">
        <f t="shared" si="226"/>
        <v>2.5175484319661847</v>
      </c>
      <c r="AJ1874" s="1">
        <f t="shared" si="226"/>
        <v>1.9136802765714447</v>
      </c>
      <c r="AK1874" s="1">
        <f t="shared" si="226"/>
        <v>1.3694251817439724</v>
      </c>
      <c r="AL1874" s="1">
        <f t="shared" si="226"/>
        <v>1.182181238863959</v>
      </c>
      <c r="AM1874" s="1">
        <f t="shared" si="226"/>
        <v>1.4230356533668851</v>
      </c>
      <c r="AN1874" s="29">
        <f t="shared" si="226"/>
        <v>0.96187861792695839</v>
      </c>
      <c r="AO1874" s="1">
        <f t="shared" si="227"/>
        <v>34799.326061223081</v>
      </c>
      <c r="AP1874" s="1">
        <f t="shared" si="228"/>
        <v>29732.576542172239</v>
      </c>
      <c r="AQ1874" s="29">
        <f t="shared" si="229"/>
        <v>12753.938523697441</v>
      </c>
    </row>
    <row r="1875" spans="1:43" x14ac:dyDescent="0.2">
      <c r="A1875" s="26"/>
      <c r="E1875" s="25" t="s">
        <v>3655</v>
      </c>
      <c r="F1875" s="26" t="s">
        <v>3656</v>
      </c>
      <c r="G1875" s="1">
        <v>0.29455393335386199</v>
      </c>
      <c r="H1875" s="1">
        <v>0.69866555360698301</v>
      </c>
      <c r="I1875" s="1">
        <f>VLOOKUP(F1875,'[1]SUSMB vs SHAM all proteins sum'!$B$2:$E$3214,2,FALSE)</f>
        <v>0.75911138853286297</v>
      </c>
      <c r="J1875" s="29">
        <f>VLOOKUP(F1875,'[1]SUSMB vs SHAM all proteins sum'!$B$2:$E$3214,3,FALSE)</f>
        <v>1.1138438616608399</v>
      </c>
      <c r="K1875" s="25">
        <f>VLOOKUP($E1875,[1]AllProteinsNorm!$A$1:$Q$3226,4,FALSE)</f>
        <v>14036.4164195374</v>
      </c>
      <c r="L1875" s="1">
        <f>VLOOKUP($E1875,[1]AllProteinsNorm!$A$1:$Q$3226,5,FALSE)</f>
        <v>14574.1100631596</v>
      </c>
      <c r="M1875" s="1">
        <f>VLOOKUP($E1875,[1]AllProteinsNorm!$A$1:$Q$3226,10,FALSE)</f>
        <v>8877.4920578467209</v>
      </c>
      <c r="N1875" s="1">
        <f>VLOOKUP($E1875,[1]AllProteinsNorm!$A$1:$Q$3226,11,FALSE)</f>
        <v>15489.6181289988</v>
      </c>
      <c r="O1875" s="1">
        <f>VLOOKUP($E1875,[1]AllProteinsNorm!$A$1:$Q$3226,15,FALSE)</f>
        <v>6530.5880542900204</v>
      </c>
      <c r="P1875" s="1">
        <f>VLOOKUP($E1875,[1]AllProteinsNorm!$A$1:$Q$3226,6,FALSE)</f>
        <v>3323.23460785415</v>
      </c>
      <c r="Q1875" s="1">
        <f>VLOOKUP($E1875,[1]AllProteinsNorm!$A$1:$Q$3226,8,FALSE)</f>
        <v>10666.525711189801</v>
      </c>
      <c r="R1875" s="1">
        <f>VLOOKUP($E1875,[1]AllProteinsNorm!$A$1:$Q$3226,13,FALSE)</f>
        <v>7272.83917224988</v>
      </c>
      <c r="S1875" s="1">
        <f>VLOOKUP($E1875,[1]AllProteinsNorm!$A$1:$Q$3226,16,FALSE)</f>
        <v>6883.9030780236399</v>
      </c>
      <c r="T1875" s="1">
        <f>VLOOKUP($E1875,[1]AllProteinsNorm!$A$1:$Q$3226,17,FALSE)</f>
        <v>17232.390327089201</v>
      </c>
      <c r="U1875" s="1">
        <f>VLOOKUP($E1875,[1]AllProteinsNorm!$A$1:$Q$3226,3,FALSE)</f>
        <v>4410.4945710599004</v>
      </c>
      <c r="V1875" s="1">
        <f>VLOOKUP($E1875,[1]AllProteinsNorm!$A$1:$Q$3226,7,FALSE)</f>
        <v>13330.0796631263</v>
      </c>
      <c r="W1875" s="1">
        <f>VLOOKUP($E1875,[1]AllProteinsNorm!$A$1:$Q$3226,9,FALSE)</f>
        <v>13905.9288829052</v>
      </c>
      <c r="X1875" s="1">
        <f>VLOOKUP($E1875,[1]AllProteinsNorm!$A$1:$Q$3226,12,FALSE)</f>
        <v>13973.1314351399</v>
      </c>
      <c r="Y1875" s="29">
        <f>VLOOKUP($E1875,[1]AllProteinsNorm!$A$1:$Q$3226,14,FALSE)</f>
        <v>27569.5308817732</v>
      </c>
      <c r="Z1875" s="25">
        <f t="shared" si="226"/>
        <v>1.1793677667816507</v>
      </c>
      <c r="AA1875" s="1">
        <f t="shared" si="226"/>
        <v>1.2245458615843057</v>
      </c>
      <c r="AB1875" s="1">
        <f t="shared" si="226"/>
        <v>0.74590462906981658</v>
      </c>
      <c r="AC1875" s="1">
        <f t="shared" si="226"/>
        <v>1.3014686794038519</v>
      </c>
      <c r="AD1875" s="1">
        <f t="shared" si="226"/>
        <v>0.54871306316037471</v>
      </c>
      <c r="AE1875" s="1">
        <f t="shared" si="226"/>
        <v>0.27922481499630608</v>
      </c>
      <c r="AF1875" s="1">
        <f t="shared" si="226"/>
        <v>0.89622281295495831</v>
      </c>
      <c r="AG1875" s="1">
        <f t="shared" si="226"/>
        <v>0.61107848587332914</v>
      </c>
      <c r="AH1875" s="1">
        <f t="shared" si="226"/>
        <v>0.57839929774166954</v>
      </c>
      <c r="AI1875" s="1">
        <f t="shared" si="226"/>
        <v>1.4478998833406445</v>
      </c>
      <c r="AJ1875" s="1">
        <f t="shared" si="226"/>
        <v>0.37057857056971943</v>
      </c>
      <c r="AK1875" s="1">
        <f t="shared" si="226"/>
        <v>1.1200199405198954</v>
      </c>
      <c r="AL1875" s="1">
        <f t="shared" si="226"/>
        <v>1.168403943105363</v>
      </c>
      <c r="AM1875" s="1">
        <f t="shared" si="226"/>
        <v>1.1740504358840147</v>
      </c>
      <c r="AN1875" s="29">
        <f t="shared" si="226"/>
        <v>2.3164470969953026</v>
      </c>
      <c r="AO1875" s="1">
        <f t="shared" si="227"/>
        <v>3537.4177992850523</v>
      </c>
      <c r="AP1875" s="1">
        <f t="shared" si="228"/>
        <v>4694.8367917063133</v>
      </c>
      <c r="AQ1875" s="29">
        <f t="shared" si="229"/>
        <v>7409.6557550615562</v>
      </c>
    </row>
    <row r="1876" spans="1:43" x14ac:dyDescent="0.2">
      <c r="A1876" s="26"/>
      <c r="E1876" s="25" t="s">
        <v>3657</v>
      </c>
      <c r="F1876" s="26" t="s">
        <v>3658</v>
      </c>
      <c r="G1876" s="1">
        <v>0.10057839444974</v>
      </c>
      <c r="H1876" s="43">
        <v>1.5257698394352901</v>
      </c>
      <c r="I1876" s="1">
        <f>VLOOKUP(F1876,'[1]SUSMB vs SHAM all proteins sum'!$B$2:$E$3214,2,FALSE)</f>
        <v>0.86982757812502598</v>
      </c>
      <c r="J1876" s="29">
        <f>VLOOKUP(F1876,'[1]SUSMB vs SHAM all proteins sum'!$B$2:$E$3214,3,FALSE)</f>
        <v>1.0659375637722901</v>
      </c>
      <c r="K1876" s="25">
        <f>VLOOKUP($E1876,[1]AllProteinsNorm!$A$1:$Q$3226,4,FALSE)</f>
        <v>56241.6934517669</v>
      </c>
      <c r="L1876" s="1">
        <f>VLOOKUP($E1876,[1]AllProteinsNorm!$A$1:$Q$3226,5,FALSE)</f>
        <v>66713.276294224503</v>
      </c>
      <c r="M1876" s="1">
        <f>VLOOKUP($E1876,[1]AllProteinsNorm!$A$1:$Q$3226,10,FALSE)</f>
        <v>111826.69495474501</v>
      </c>
      <c r="N1876" s="1">
        <f>VLOOKUP($E1876,[1]AllProteinsNorm!$A$1:$Q$3226,11,FALSE)</f>
        <v>66322.482597160604</v>
      </c>
      <c r="O1876" s="1">
        <f>VLOOKUP($E1876,[1]AllProteinsNorm!$A$1:$Q$3226,15,FALSE)</f>
        <v>33898.065541148899</v>
      </c>
      <c r="P1876" s="1">
        <f>VLOOKUP($E1876,[1]AllProteinsNorm!$A$1:$Q$3226,6,FALSE)</f>
        <v>130756.77197831</v>
      </c>
      <c r="Q1876" s="1">
        <f>VLOOKUP($E1876,[1]AllProteinsNorm!$A$1:$Q$3226,8,FALSE)</f>
        <v>115857.717145829</v>
      </c>
      <c r="R1876" s="1">
        <f>VLOOKUP($E1876,[1]AllProteinsNorm!$A$1:$Q$3226,13,FALSE)</f>
        <v>72062.070952370297</v>
      </c>
      <c r="S1876" s="1">
        <f>VLOOKUP($E1876,[1]AllProteinsNorm!$A$1:$Q$3226,16,FALSE)</f>
        <v>71098.702835038697</v>
      </c>
      <c r="T1876" s="1">
        <f>VLOOKUP($E1876,[1]AllProteinsNorm!$A$1:$Q$3226,17,FALSE)</f>
        <v>100493.828649168</v>
      </c>
      <c r="U1876" s="1">
        <f>VLOOKUP($E1876,[1]AllProteinsNorm!$A$1:$Q$3226,3,FALSE)</f>
        <v>90019.283071087993</v>
      </c>
      <c r="V1876" s="1">
        <f>VLOOKUP($E1876,[1]AllProteinsNorm!$A$1:$Q$3226,7,FALSE)</f>
        <v>100095.33909419</v>
      </c>
      <c r="W1876" s="1">
        <f>VLOOKUP($E1876,[1]AllProteinsNorm!$A$1:$Q$3226,9,FALSE)</f>
        <v>107279.018985943</v>
      </c>
      <c r="X1876" s="1">
        <f>VLOOKUP($E1876,[1]AllProteinsNorm!$A$1:$Q$3226,12,FALSE)</f>
        <v>18608.623702805198</v>
      </c>
      <c r="Y1876" s="29">
        <f>VLOOKUP($E1876,[1]AllProteinsNorm!$A$1:$Q$3226,14,FALSE)</f>
        <v>72165.931276163406</v>
      </c>
      <c r="Z1876" s="25">
        <f t="shared" ref="Z1876:AN1892" si="230">K1876/AVERAGE($K1876:$O1876)</f>
        <v>0.83942271567603954</v>
      </c>
      <c r="AA1876" s="1">
        <f t="shared" si="230"/>
        <v>0.99571396452651717</v>
      </c>
      <c r="AB1876" s="1">
        <f t="shared" si="230"/>
        <v>1.6690441237245335</v>
      </c>
      <c r="AC1876" s="1">
        <f t="shared" si="230"/>
        <v>0.98988126130715581</v>
      </c>
      <c r="AD1876" s="1">
        <f t="shared" si="230"/>
        <v>0.50593793476575422</v>
      </c>
      <c r="AE1876" s="1">
        <f t="shared" si="230"/>
        <v>1.9515807204702404</v>
      </c>
      <c r="AF1876" s="1">
        <f t="shared" si="230"/>
        <v>1.7292082366257926</v>
      </c>
      <c r="AG1876" s="1">
        <f t="shared" si="230"/>
        <v>1.0755461932872816</v>
      </c>
      <c r="AH1876" s="1">
        <f t="shared" si="230"/>
        <v>1.0611676596476476</v>
      </c>
      <c r="AI1876" s="1">
        <f t="shared" si="230"/>
        <v>1.4998979827254297</v>
      </c>
      <c r="AJ1876" s="1">
        <f t="shared" si="230"/>
        <v>1.3435625142323817</v>
      </c>
      <c r="AK1876" s="1">
        <f t="shared" si="230"/>
        <v>1.4939504167138367</v>
      </c>
      <c r="AL1876" s="1">
        <f t="shared" si="230"/>
        <v>1.6011688113458213</v>
      </c>
      <c r="AM1876" s="1">
        <f t="shared" si="230"/>
        <v>0.27773881767977809</v>
      </c>
      <c r="AN1876" s="29">
        <f t="shared" si="230"/>
        <v>1.0770963371342868</v>
      </c>
      <c r="AO1876" s="1">
        <f t="shared" si="227"/>
        <v>25382.880232963562</v>
      </c>
      <c r="AP1876" s="1">
        <f t="shared" si="228"/>
        <v>23641.340164274312</v>
      </c>
      <c r="AQ1876" s="29">
        <f t="shared" si="229"/>
        <v>31782.476188224675</v>
      </c>
    </row>
    <row r="1877" spans="1:43" x14ac:dyDescent="0.2">
      <c r="A1877" s="26"/>
      <c r="E1877" s="25" t="s">
        <v>3659</v>
      </c>
      <c r="F1877" s="26" t="s">
        <v>3660</v>
      </c>
      <c r="G1877" s="1">
        <v>0.192048815165518</v>
      </c>
      <c r="H1877" s="43">
        <v>0.46696940208786802</v>
      </c>
      <c r="I1877" s="1">
        <f>VLOOKUP(F1877,'[1]SUSMB vs SHAM all proteins sum'!$B$2:$E$3214,2,FALSE)</f>
        <v>5.0850435098822998E-2</v>
      </c>
      <c r="J1877" s="29">
        <f>VLOOKUP(F1877,'[1]SUSMB vs SHAM all proteins sum'!$B$2:$E$3214,3,FALSE)</f>
        <v>0.76943813080199897</v>
      </c>
      <c r="K1877" s="25">
        <f>VLOOKUP($E1877,[1]AllProteinsNorm!$A$1:$Q$3226,4,FALSE)</f>
        <v>23542.546380684998</v>
      </c>
      <c r="L1877" s="1">
        <f>VLOOKUP($E1877,[1]AllProteinsNorm!$A$1:$Q$3226,5,FALSE)</f>
        <v>24658.435403205898</v>
      </c>
      <c r="M1877" s="1">
        <f>VLOOKUP($E1877,[1]AllProteinsNorm!$A$1:$Q$3226,10,FALSE)</f>
        <v>31745.785638109799</v>
      </c>
      <c r="N1877" s="1">
        <f>VLOOKUP($E1877,[1]AllProteinsNorm!$A$1:$Q$3226,11,FALSE)</f>
        <v>30526.411551245499</v>
      </c>
      <c r="O1877" s="1">
        <f>VLOOKUP($E1877,[1]AllProteinsNorm!$A$1:$Q$3226,15,FALSE)</f>
        <v>33375.161045781198</v>
      </c>
      <c r="P1877" s="1">
        <f>VLOOKUP($E1877,[1]AllProteinsNorm!$A$1:$Q$3226,6,FALSE)</f>
        <v>31897.9363454739</v>
      </c>
      <c r="Q1877" s="1">
        <f>VLOOKUP($E1877,[1]AllProteinsNorm!$A$1:$Q$3226,8,FALSE)</f>
        <v>44597.442577682297</v>
      </c>
      <c r="R1877" s="1">
        <f>VLOOKUP($E1877,[1]AllProteinsNorm!$A$1:$Q$3226,13,FALSE)</f>
        <v>20706.798736494999</v>
      </c>
      <c r="S1877" s="1">
        <f>VLOOKUP($E1877,[1]AllProteinsNorm!$A$1:$Q$3226,16,FALSE)</f>
        <v>3738.6196187016899</v>
      </c>
      <c r="T1877" s="1">
        <f>VLOOKUP($E1877,[1]AllProteinsNorm!$A$1:$Q$3226,17,FALSE)</f>
        <v>3785.7287551035902</v>
      </c>
      <c r="U1877" s="1">
        <f>VLOOKUP($E1877,[1]AllProteinsNorm!$A$1:$Q$3226,3,FALSE)</f>
        <v>21253.109883323701</v>
      </c>
      <c r="V1877" s="1">
        <f>VLOOKUP($E1877,[1]AllProteinsNorm!$A$1:$Q$3226,7,FALSE)</f>
        <v>21959.687467240001</v>
      </c>
      <c r="W1877" s="1">
        <f>VLOOKUP($E1877,[1]AllProteinsNorm!$A$1:$Q$3226,9,FALSE)</f>
        <v>16084.5833107709</v>
      </c>
      <c r="X1877" s="1">
        <f>VLOOKUP($E1877,[1]AllProteinsNorm!$A$1:$Q$3226,12,FALSE)</f>
        <v>27636.6189792326</v>
      </c>
      <c r="Y1877" s="29">
        <f>VLOOKUP($E1877,[1]AllProteinsNorm!$A$1:$Q$3226,14,FALSE)</f>
        <v>24407.8379523603</v>
      </c>
      <c r="Z1877" s="25">
        <f t="shared" si="230"/>
        <v>0.81831136798557891</v>
      </c>
      <c r="AA1877" s="1">
        <f t="shared" si="230"/>
        <v>0.85709836484537227</v>
      </c>
      <c r="AB1877" s="1">
        <f t="shared" si="230"/>
        <v>1.1034463669831247</v>
      </c>
      <c r="AC1877" s="1">
        <f t="shared" si="230"/>
        <v>1.0610623503617647</v>
      </c>
      <c r="AD1877" s="1">
        <f t="shared" si="230"/>
        <v>1.1600815498241599</v>
      </c>
      <c r="AE1877" s="1">
        <f t="shared" si="230"/>
        <v>1.1087349475584716</v>
      </c>
      <c r="AF1877" s="1">
        <f t="shared" si="230"/>
        <v>1.5501549260764225</v>
      </c>
      <c r="AG1877" s="1">
        <f t="shared" si="230"/>
        <v>0.71974409762935154</v>
      </c>
      <c r="AH1877" s="1">
        <f t="shared" si="230"/>
        <v>0.12995004385198911</v>
      </c>
      <c r="AI1877" s="1">
        <f t="shared" si="230"/>
        <v>0.13158750231677463</v>
      </c>
      <c r="AJ1877" s="1">
        <f t="shared" si="230"/>
        <v>0.73873323392235424</v>
      </c>
      <c r="AK1877" s="1">
        <f t="shared" si="230"/>
        <v>0.76329304406068599</v>
      </c>
      <c r="AL1877" s="1">
        <f t="shared" si="230"/>
        <v>0.55908129731088063</v>
      </c>
      <c r="AM1877" s="1">
        <f t="shared" si="230"/>
        <v>0.96061654154566523</v>
      </c>
      <c r="AN1877" s="29">
        <f t="shared" si="230"/>
        <v>0.84838789064690556</v>
      </c>
      <c r="AO1877" s="1">
        <f t="shared" si="227"/>
        <v>3933.9299481181342</v>
      </c>
      <c r="AP1877" s="1">
        <f t="shared" si="228"/>
        <v>15937.13719170791</v>
      </c>
      <c r="AQ1877" s="29">
        <f t="shared" si="229"/>
        <v>3814.726098964622</v>
      </c>
    </row>
    <row r="1878" spans="1:43" x14ac:dyDescent="0.2">
      <c r="A1878" s="26"/>
      <c r="E1878" s="25" t="s">
        <v>3661</v>
      </c>
      <c r="F1878" s="26" t="s">
        <v>3662</v>
      </c>
      <c r="G1878" s="1">
        <v>0.236577107609236</v>
      </c>
      <c r="H1878" s="43">
        <v>0.66731708844034499</v>
      </c>
      <c r="I1878" s="1">
        <f>VLOOKUP(F1878,'[1]SUSMB vs SHAM all proteins sum'!$B$2:$E$3214,2,FALSE)</f>
        <v>0.35936521663793702</v>
      </c>
      <c r="J1878" s="29">
        <f>VLOOKUP(F1878,'[1]SUSMB vs SHAM all proteins sum'!$B$2:$E$3214,3,FALSE)</f>
        <v>1.5805652189197399</v>
      </c>
      <c r="K1878" s="25">
        <f>VLOOKUP($E1878,[1]AllProteinsNorm!$A$1:$Q$3226,4,FALSE)</f>
        <v>24713.628328577099</v>
      </c>
      <c r="L1878" s="1">
        <f>VLOOKUP($E1878,[1]AllProteinsNorm!$A$1:$Q$3226,5,FALSE)</f>
        <v>18933.878953015599</v>
      </c>
      <c r="M1878" s="1">
        <f>VLOOKUP($E1878,[1]AllProteinsNorm!$A$1:$Q$3226,10,FALSE)</f>
        <v>25754.983169796102</v>
      </c>
      <c r="N1878" s="1">
        <f>VLOOKUP($E1878,[1]AllProteinsNorm!$A$1:$Q$3226,11,FALSE)</f>
        <v>20825.726095241102</v>
      </c>
      <c r="O1878" s="1">
        <f>VLOOKUP($E1878,[1]AllProteinsNorm!$A$1:$Q$3226,15,FALSE)</f>
        <v>30805.176207898101</v>
      </c>
      <c r="P1878" s="1">
        <f>VLOOKUP($E1878,[1]AllProteinsNorm!$A$1:$Q$3226,6,FALSE)</f>
        <v>25802.6170757051</v>
      </c>
      <c r="Q1878" s="1">
        <f>VLOOKUP($E1878,[1]AllProteinsNorm!$A$1:$Q$3226,8,FALSE)</f>
        <v>25704.003303311601</v>
      </c>
      <c r="R1878" s="1">
        <f>VLOOKUP($E1878,[1]AllProteinsNorm!$A$1:$Q$3226,13,FALSE)</f>
        <v>8294.6439160049504</v>
      </c>
      <c r="S1878" s="1">
        <f>VLOOKUP($E1878,[1]AllProteinsNorm!$A$1:$Q$3226,16,FALSE)</f>
        <v>26858.753417585802</v>
      </c>
      <c r="T1878" s="1">
        <f>VLOOKUP($E1878,[1]AllProteinsNorm!$A$1:$Q$3226,17,FALSE)</f>
        <v>6924.2754192258599</v>
      </c>
      <c r="U1878" s="1">
        <f>VLOOKUP($E1878,[1]AllProteinsNorm!$A$1:$Q$3226,3,FALSE)</f>
        <v>218896.113744178</v>
      </c>
      <c r="V1878" s="1">
        <f>VLOOKUP($E1878,[1]AllProteinsNorm!$A$1:$Q$3226,7,FALSE)</f>
        <v>13902.461880279099</v>
      </c>
      <c r="W1878" s="1">
        <f>VLOOKUP($E1878,[1]AllProteinsNorm!$A$1:$Q$3226,9,FALSE)</f>
        <v>27971.115816451202</v>
      </c>
      <c r="X1878" s="1">
        <f>VLOOKUP($E1878,[1]AllProteinsNorm!$A$1:$Q$3226,12,FALSE)</f>
        <v>28571.491783436599</v>
      </c>
      <c r="Y1878" s="29">
        <f>VLOOKUP($E1878,[1]AllProteinsNorm!$A$1:$Q$3226,14,FALSE)</f>
        <v>31358.180766118599</v>
      </c>
      <c r="Z1878" s="25">
        <f t="shared" si="230"/>
        <v>1.0209425583359322</v>
      </c>
      <c r="AA1878" s="1">
        <f t="shared" si="230"/>
        <v>0.78217583272312519</v>
      </c>
      <c r="AB1878" s="1">
        <f t="shared" si="230"/>
        <v>1.0639618779434974</v>
      </c>
      <c r="AC1878" s="1">
        <f t="shared" si="230"/>
        <v>0.86032976607862577</v>
      </c>
      <c r="AD1878" s="1">
        <f t="shared" si="230"/>
        <v>1.2725899649188197</v>
      </c>
      <c r="AE1878" s="1">
        <f t="shared" si="230"/>
        <v>1.065929678102814</v>
      </c>
      <c r="AF1878" s="1">
        <f t="shared" si="230"/>
        <v>1.0618558530967888</v>
      </c>
      <c r="AG1878" s="1">
        <f t="shared" si="230"/>
        <v>0.3426593160462586</v>
      </c>
      <c r="AH1878" s="1">
        <f t="shared" si="230"/>
        <v>1.1095596350033321</v>
      </c>
      <c r="AI1878" s="1">
        <f t="shared" si="230"/>
        <v>0.28604814182434851</v>
      </c>
      <c r="AJ1878" s="1">
        <f t="shared" si="230"/>
        <v>9.0427983865629873</v>
      </c>
      <c r="AK1878" s="1">
        <f t="shared" si="230"/>
        <v>0.57432339802599608</v>
      </c>
      <c r="AL1878" s="1">
        <f t="shared" si="230"/>
        <v>1.1555123416717066</v>
      </c>
      <c r="AM1878" s="1">
        <f t="shared" si="230"/>
        <v>1.1803144212185901</v>
      </c>
      <c r="AN1878" s="29">
        <f t="shared" si="230"/>
        <v>1.2954350883031598</v>
      </c>
      <c r="AO1878" s="1">
        <f t="shared" si="227"/>
        <v>4133.4651735866246</v>
      </c>
      <c r="AP1878" s="1">
        <f t="shared" si="228"/>
        <v>9088.5223496059225</v>
      </c>
      <c r="AQ1878" s="29">
        <f t="shared" si="229"/>
        <v>77616.003001401783</v>
      </c>
    </row>
    <row r="1879" spans="1:43" x14ac:dyDescent="0.2">
      <c r="A1879" s="26"/>
      <c r="E1879" s="25" t="s">
        <v>3663</v>
      </c>
      <c r="F1879" s="26" t="s">
        <v>3664</v>
      </c>
      <c r="G1879" s="43">
        <v>1.5596528042383401E-2</v>
      </c>
      <c r="H1879" s="1">
        <v>1.0548747202162601</v>
      </c>
      <c r="I1879" s="1">
        <f>VLOOKUP(F1879,'[1]SUSMB vs SHAM all proteins sum'!$B$2:$E$3214,2,FALSE)</f>
        <v>0.52410325793580104</v>
      </c>
      <c r="J1879" s="29">
        <f>VLOOKUP(F1879,'[1]SUSMB vs SHAM all proteins sum'!$B$2:$E$3214,3,FALSE)</f>
        <v>1.02035113725142</v>
      </c>
      <c r="K1879" s="25">
        <f>VLOOKUP($E1879,[1]AllProteinsNorm!$A$1:$Q$3226,4,FALSE)</f>
        <v>6083060.6410378702</v>
      </c>
      <c r="L1879" s="1">
        <f>VLOOKUP($E1879,[1]AllProteinsNorm!$A$1:$Q$3226,5,FALSE)</f>
        <v>5828763.4997379798</v>
      </c>
      <c r="M1879" s="1">
        <f>VLOOKUP($E1879,[1]AllProteinsNorm!$A$1:$Q$3226,10,FALSE)</f>
        <v>6116422.5347545203</v>
      </c>
      <c r="N1879" s="1">
        <f>VLOOKUP($E1879,[1]AllProteinsNorm!$A$1:$Q$3226,11,FALSE)</f>
        <v>6254676.4409765303</v>
      </c>
      <c r="O1879" s="1">
        <f>VLOOKUP($E1879,[1]AllProteinsNorm!$A$1:$Q$3226,15,FALSE)</f>
        <v>6367235.0376679301</v>
      </c>
      <c r="P1879" s="1">
        <f>VLOOKUP($E1879,[1]AllProteinsNorm!$A$1:$Q$3226,6,FALSE)</f>
        <v>6306415.3125829697</v>
      </c>
      <c r="Q1879" s="1">
        <f>VLOOKUP($E1879,[1]AllProteinsNorm!$A$1:$Q$3226,8,FALSE)</f>
        <v>6583281.6597764296</v>
      </c>
      <c r="R1879" s="1">
        <f>VLOOKUP($E1879,[1]AllProteinsNorm!$A$1:$Q$3226,13,FALSE)</f>
        <v>6339369.9371530497</v>
      </c>
      <c r="S1879" s="1">
        <f>VLOOKUP($E1879,[1]AllProteinsNorm!$A$1:$Q$3226,16,FALSE)</f>
        <v>6550753.1712049097</v>
      </c>
      <c r="T1879" s="1">
        <f>VLOOKUP($E1879,[1]AllProteinsNorm!$A$1:$Q$3226,17,FALSE)</f>
        <v>6543255.47184077</v>
      </c>
      <c r="U1879" s="1">
        <f>VLOOKUP($E1879,[1]AllProteinsNorm!$A$1:$Q$3226,3,FALSE)</f>
        <v>5705530.4613660304</v>
      </c>
      <c r="V1879" s="1">
        <f>VLOOKUP($E1879,[1]AllProteinsNorm!$A$1:$Q$3226,7,FALSE)</f>
        <v>6179770.8432002999</v>
      </c>
      <c r="W1879" s="1">
        <f>VLOOKUP($E1879,[1]AllProteinsNorm!$A$1:$Q$3226,9,FALSE)</f>
        <v>6341769.6886684299</v>
      </c>
      <c r="X1879" s="1">
        <f>VLOOKUP($E1879,[1]AllProteinsNorm!$A$1:$Q$3226,12,FALSE)</f>
        <v>6697913.1303351503</v>
      </c>
      <c r="Y1879" s="29">
        <f>VLOOKUP($E1879,[1]AllProteinsNorm!$A$1:$Q$3226,14,FALSE)</f>
        <v>6377958.3405780401</v>
      </c>
      <c r="Z1879" s="25">
        <f t="shared" si="230"/>
        <v>0.99233756159416453</v>
      </c>
      <c r="AA1879" s="1">
        <f t="shared" si="230"/>
        <v>0.9508537395497989</v>
      </c>
      <c r="AB1879" s="1">
        <f t="shared" si="230"/>
        <v>0.9977799305289079</v>
      </c>
      <c r="AC1879" s="1">
        <f t="shared" si="230"/>
        <v>1.0203334693273984</v>
      </c>
      <c r="AD1879" s="1">
        <f t="shared" si="230"/>
        <v>1.0386952989997305</v>
      </c>
      <c r="AE1879" s="1">
        <f t="shared" si="230"/>
        <v>1.0287736984684985</v>
      </c>
      <c r="AF1879" s="1">
        <f t="shared" si="230"/>
        <v>1.0739392643035557</v>
      </c>
      <c r="AG1879" s="1">
        <f t="shared" si="230"/>
        <v>1.0341496290598373</v>
      </c>
      <c r="AH1879" s="1">
        <f t="shared" si="230"/>
        <v>1.0686328498296245</v>
      </c>
      <c r="AI1879" s="1">
        <f t="shared" si="230"/>
        <v>1.0674097404207878</v>
      </c>
      <c r="AJ1879" s="1">
        <f t="shared" si="230"/>
        <v>0.93075057437980713</v>
      </c>
      <c r="AK1879" s="1">
        <f t="shared" si="230"/>
        <v>1.0081140221389948</v>
      </c>
      <c r="AL1879" s="1">
        <f t="shared" si="230"/>
        <v>1.0345411036328735</v>
      </c>
      <c r="AM1879" s="1">
        <f t="shared" si="230"/>
        <v>1.0926392445748005</v>
      </c>
      <c r="AN1879" s="29">
        <f t="shared" si="230"/>
        <v>1.0404446052930569</v>
      </c>
      <c r="AO1879" s="1">
        <f t="shared" si="227"/>
        <v>181634.66249684163</v>
      </c>
      <c r="AP1879" s="1">
        <f t="shared" si="228"/>
        <v>116960.97755976711</v>
      </c>
      <c r="AQ1879" s="29">
        <f t="shared" si="229"/>
        <v>324419.42514944839</v>
      </c>
    </row>
    <row r="1880" spans="1:43" x14ac:dyDescent="0.2">
      <c r="A1880" s="26"/>
      <c r="E1880" s="25" t="s">
        <v>3665</v>
      </c>
      <c r="F1880" s="26" t="s">
        <v>3666</v>
      </c>
      <c r="G1880" s="1">
        <v>0.163485863142112</v>
      </c>
      <c r="H1880" s="1">
        <v>0.91563808136448099</v>
      </c>
      <c r="I1880" s="1">
        <f>VLOOKUP(F1880,'[1]SUSMB vs SHAM all proteins sum'!$B$2:$E$3214,2,FALSE)</f>
        <v>0.49421623949750298</v>
      </c>
      <c r="J1880" s="29">
        <f>VLOOKUP(F1880,'[1]SUSMB vs SHAM all proteins sum'!$B$2:$E$3214,3,FALSE)</f>
        <v>0.94372583230212703</v>
      </c>
      <c r="K1880" s="25">
        <f>VLOOKUP($E1880,[1]AllProteinsNorm!$A$1:$Q$3226,4,FALSE)</f>
        <v>1263116.86058689</v>
      </c>
      <c r="L1880" s="1">
        <f>VLOOKUP($E1880,[1]AllProteinsNorm!$A$1:$Q$3226,5,FALSE)</f>
        <v>1462283.0757295899</v>
      </c>
      <c r="M1880" s="1">
        <f>VLOOKUP($E1880,[1]AllProteinsNorm!$A$1:$Q$3226,10,FALSE)</f>
        <v>1411127.0641904799</v>
      </c>
      <c r="N1880" s="1">
        <f>VLOOKUP($E1880,[1]AllProteinsNorm!$A$1:$Q$3226,11,FALSE)</f>
        <v>1733804.7275106199</v>
      </c>
      <c r="O1880" s="1">
        <f>VLOOKUP($E1880,[1]AllProteinsNorm!$A$1:$Q$3226,15,FALSE)</f>
        <v>1577150.9476039601</v>
      </c>
      <c r="P1880" s="1">
        <f>VLOOKUP($E1880,[1]AllProteinsNorm!$A$1:$Q$3226,6,FALSE)</f>
        <v>1387459.15219275</v>
      </c>
      <c r="Q1880" s="1">
        <f>VLOOKUP($E1880,[1]AllProteinsNorm!$A$1:$Q$3226,8,FALSE)</f>
        <v>1280521.08218148</v>
      </c>
      <c r="R1880" s="1">
        <f>VLOOKUP($E1880,[1]AllProteinsNorm!$A$1:$Q$3226,13,FALSE)</f>
        <v>1294135.2290566701</v>
      </c>
      <c r="S1880" s="1">
        <f>VLOOKUP($E1880,[1]AllProteinsNorm!$A$1:$Q$3226,16,FALSE)</f>
        <v>1404898.99805714</v>
      </c>
      <c r="T1880" s="1">
        <f>VLOOKUP($E1880,[1]AllProteinsNorm!$A$1:$Q$3226,17,FALSE)</f>
        <v>1420044.92159044</v>
      </c>
      <c r="U1880" s="1">
        <f>VLOOKUP($E1880,[1]AllProteinsNorm!$A$1:$Q$3226,3,FALSE)</f>
        <v>1164636.2886761599</v>
      </c>
      <c r="V1880" s="1">
        <f>VLOOKUP($E1880,[1]AllProteinsNorm!$A$1:$Q$3226,7,FALSE)</f>
        <v>1267741.3320635101</v>
      </c>
      <c r="W1880" s="1">
        <f>VLOOKUP($E1880,[1]AllProteinsNorm!$A$1:$Q$3226,9,FALSE)</f>
        <v>1542541.4512786099</v>
      </c>
      <c r="X1880" s="1">
        <f>VLOOKUP($E1880,[1]AllProteinsNorm!$A$1:$Q$3226,12,FALSE)</f>
        <v>1454723.5614011199</v>
      </c>
      <c r="Y1880" s="29">
        <f>VLOOKUP($E1880,[1]AllProteinsNorm!$A$1:$Q$3226,14,FALSE)</f>
        <v>1610295.14000463</v>
      </c>
      <c r="Z1880" s="25">
        <f t="shared" si="230"/>
        <v>0.84801597774880011</v>
      </c>
      <c r="AA1880" s="1">
        <f t="shared" si="230"/>
        <v>0.98172975985308553</v>
      </c>
      <c r="AB1880" s="1">
        <f t="shared" si="230"/>
        <v>0.94738526133779322</v>
      </c>
      <c r="AC1880" s="1">
        <f t="shared" si="230"/>
        <v>1.1640206516935085</v>
      </c>
      <c r="AD1880" s="1">
        <f t="shared" si="230"/>
        <v>1.0588483493668126</v>
      </c>
      <c r="AE1880" s="1">
        <f t="shared" si="230"/>
        <v>0.93149538751827821</v>
      </c>
      <c r="AF1880" s="1">
        <f t="shared" si="230"/>
        <v>0.85970061157249511</v>
      </c>
      <c r="AG1880" s="1">
        <f t="shared" si="230"/>
        <v>0.86884071130025575</v>
      </c>
      <c r="AH1880" s="1">
        <f t="shared" si="230"/>
        <v>0.94320393832933103</v>
      </c>
      <c r="AI1880" s="1">
        <f t="shared" si="230"/>
        <v>0.95337242356990659</v>
      </c>
      <c r="AJ1880" s="1">
        <f t="shared" si="230"/>
        <v>0.78189929362874522</v>
      </c>
      <c r="AK1880" s="1">
        <f t="shared" si="230"/>
        <v>0.85112069895329368</v>
      </c>
      <c r="AL1880" s="1">
        <f t="shared" si="230"/>
        <v>1.0356126482361203</v>
      </c>
      <c r="AM1880" s="1">
        <f t="shared" si="230"/>
        <v>0.976654545409677</v>
      </c>
      <c r="AN1880" s="29">
        <f t="shared" si="230"/>
        <v>1.0811002926369617</v>
      </c>
      <c r="AO1880" s="1">
        <f t="shared" si="227"/>
        <v>158429.72718815372</v>
      </c>
      <c r="AP1880" s="1">
        <f t="shared" si="228"/>
        <v>58304.188855073218</v>
      </c>
      <c r="AQ1880" s="29">
        <f t="shared" si="229"/>
        <v>167395.46356926949</v>
      </c>
    </row>
    <row r="1881" spans="1:43" x14ac:dyDescent="0.2">
      <c r="A1881" s="26"/>
      <c r="E1881" s="25" t="s">
        <v>3667</v>
      </c>
      <c r="F1881" s="26" t="s">
        <v>3668</v>
      </c>
      <c r="G1881" s="1">
        <v>0.48159447871299899</v>
      </c>
      <c r="H1881" s="43">
        <v>0.41304347921263301</v>
      </c>
      <c r="I1881" s="1">
        <f>VLOOKUP(F1881,'[1]SUSMB vs SHAM all proteins sum'!$B$2:$E$3214,2,FALSE)</f>
        <v>0.68772762671143794</v>
      </c>
      <c r="J1881" s="29">
        <f>VLOOKUP(F1881,'[1]SUSMB vs SHAM all proteins sum'!$B$2:$E$3214,3,FALSE)</f>
        <v>1.15361024042525</v>
      </c>
      <c r="K1881" s="25">
        <f>VLOOKUP($E1881,[1]AllProteinsNorm!$A$1:$Q$3226,4,FALSE)</f>
        <v>159159.191041288</v>
      </c>
      <c r="L1881" s="1">
        <f>VLOOKUP($E1881,[1]AllProteinsNorm!$A$1:$Q$3226,5,FALSE)</f>
        <v>489104.94604925701</v>
      </c>
      <c r="M1881" s="1">
        <f>VLOOKUP($E1881,[1]AllProteinsNorm!$A$1:$Q$3226,10,FALSE)</f>
        <v>569581.75642345799</v>
      </c>
      <c r="N1881" s="1">
        <f>VLOOKUP($E1881,[1]AllProteinsNorm!$A$1:$Q$3226,11,FALSE)</f>
        <v>491025.91401053901</v>
      </c>
      <c r="O1881" s="1">
        <f>VLOOKUP($E1881,[1]AllProteinsNorm!$A$1:$Q$3226,15,FALSE)</f>
        <v>624426.29558384197</v>
      </c>
      <c r="P1881" s="1">
        <f>VLOOKUP($E1881,[1]AllProteinsNorm!$A$1:$Q$3226,6,FALSE)</f>
        <v>463956.77728810802</v>
      </c>
      <c r="Q1881" s="1">
        <f>VLOOKUP($E1881,[1]AllProteinsNorm!$A$1:$Q$3226,8,FALSE)</f>
        <v>565749.98034446803</v>
      </c>
      <c r="R1881" s="1">
        <f>VLOOKUP($E1881,[1]AllProteinsNorm!$A$1:$Q$3226,13,FALSE)</f>
        <v>1617.6006509660999</v>
      </c>
      <c r="S1881" s="1">
        <f>VLOOKUP($E1881,[1]AllProteinsNorm!$A$1:$Q$3226,16,FALSE)</f>
        <v>626205.602370337</v>
      </c>
      <c r="T1881" s="1">
        <f>VLOOKUP($E1881,[1]AllProteinsNorm!$A$1:$Q$3226,17,FALSE)</f>
        <v>614701.06210992904</v>
      </c>
      <c r="U1881" s="1">
        <f>VLOOKUP($E1881,[1]AllProteinsNorm!$A$1:$Q$3226,3,FALSE)</f>
        <v>191307.062192079</v>
      </c>
      <c r="V1881" s="1">
        <f>VLOOKUP($E1881,[1]AllProteinsNorm!$A$1:$Q$3226,7,FALSE)</f>
        <v>619118.39572264999</v>
      </c>
      <c r="W1881" s="1">
        <f>VLOOKUP($E1881,[1]AllProteinsNorm!$A$1:$Q$3226,9,FALSE)</f>
        <v>562088.25511406304</v>
      </c>
      <c r="X1881" s="1">
        <f>VLOOKUP($E1881,[1]AllProteinsNorm!$A$1:$Q$3226,12,FALSE)</f>
        <v>652558.60812672495</v>
      </c>
      <c r="Y1881" s="29">
        <f>VLOOKUP($E1881,[1]AllProteinsNorm!$A$1:$Q$3226,14,FALSE)</f>
        <v>639355.21628762805</v>
      </c>
      <c r="Z1881" s="25">
        <f t="shared" si="230"/>
        <v>0.34106055893427967</v>
      </c>
      <c r="AA1881" s="1">
        <f t="shared" si="230"/>
        <v>1.0480978521297362</v>
      </c>
      <c r="AB1881" s="1">
        <f t="shared" si="230"/>
        <v>1.2205507638836843</v>
      </c>
      <c r="AC1881" s="1">
        <f t="shared" si="230"/>
        <v>1.0522142741992584</v>
      </c>
      <c r="AD1881" s="1">
        <f t="shared" si="230"/>
        <v>1.338076550853041</v>
      </c>
      <c r="AE1881" s="1">
        <f t="shared" si="230"/>
        <v>0.99420810540674565</v>
      </c>
      <c r="AF1881" s="1">
        <f t="shared" si="230"/>
        <v>1.2123396911667319</v>
      </c>
      <c r="AG1881" s="1">
        <f t="shared" si="230"/>
        <v>3.4663394463209755E-3</v>
      </c>
      <c r="AH1881" s="1">
        <f t="shared" si="230"/>
        <v>1.3418894086788897</v>
      </c>
      <c r="AI1881" s="1">
        <f t="shared" si="230"/>
        <v>1.3172364501797555</v>
      </c>
      <c r="AJ1881" s="1">
        <f t="shared" si="230"/>
        <v>0.40994989439459673</v>
      </c>
      <c r="AK1881" s="1">
        <f t="shared" si="230"/>
        <v>1.3267023079860003</v>
      </c>
      <c r="AL1881" s="1">
        <f t="shared" si="230"/>
        <v>1.2044930186272762</v>
      </c>
      <c r="AM1881" s="1">
        <f t="shared" si="230"/>
        <v>1.3983609879453387</v>
      </c>
      <c r="AN1881" s="29">
        <f t="shared" si="230"/>
        <v>1.370067578240193</v>
      </c>
      <c r="AO1881" s="1">
        <f t="shared" si="227"/>
        <v>161948.95050342468</v>
      </c>
      <c r="AP1881" s="1">
        <f t="shared" si="228"/>
        <v>233544.70069783993</v>
      </c>
      <c r="AQ1881" s="29">
        <f t="shared" si="229"/>
        <v>173563.93385801301</v>
      </c>
    </row>
    <row r="1882" spans="1:43" x14ac:dyDescent="0.2">
      <c r="A1882" s="26"/>
      <c r="E1882" s="25" t="s">
        <v>3669</v>
      </c>
      <c r="F1882" s="26" t="s">
        <v>3670</v>
      </c>
      <c r="G1882" s="1">
        <v>0.71073024961158904</v>
      </c>
      <c r="H1882" s="1">
        <v>1.02007294004962</v>
      </c>
      <c r="I1882" s="1">
        <f>VLOOKUP(F1882,'[1]SUSMB vs SHAM all proteins sum'!$B$2:$E$3214,2,FALSE)</f>
        <v>0.93300505741797002</v>
      </c>
      <c r="J1882" s="29">
        <f>VLOOKUP(F1882,'[1]SUSMB vs SHAM all proteins sum'!$B$2:$E$3214,3,FALSE)</f>
        <v>0.99489255445546698</v>
      </c>
      <c r="K1882" s="25">
        <f>VLOOKUP($E1882,[1]AllProteinsNorm!$A$1:$Q$3226,4,FALSE)</f>
        <v>835834.06474608195</v>
      </c>
      <c r="L1882" s="1">
        <f>VLOOKUP($E1882,[1]AllProteinsNorm!$A$1:$Q$3226,5,FALSE)</f>
        <v>730937.21065717505</v>
      </c>
      <c r="M1882" s="1">
        <f>VLOOKUP($E1882,[1]AllProteinsNorm!$A$1:$Q$3226,10,FALSE)</f>
        <v>935027.637216551</v>
      </c>
      <c r="N1882" s="1">
        <f>VLOOKUP($E1882,[1]AllProteinsNorm!$A$1:$Q$3226,11,FALSE)</f>
        <v>866180.04616396304</v>
      </c>
      <c r="O1882" s="1">
        <f>VLOOKUP($E1882,[1]AllProteinsNorm!$A$1:$Q$3226,15,FALSE)</f>
        <v>951117.48698915099</v>
      </c>
      <c r="P1882" s="1">
        <f>VLOOKUP($E1882,[1]AllProteinsNorm!$A$1:$Q$3226,6,FALSE)</f>
        <v>824159.72148519999</v>
      </c>
      <c r="Q1882" s="1">
        <f>VLOOKUP($E1882,[1]AllProteinsNorm!$A$1:$Q$3226,8,FALSE)</f>
        <v>937697.53258913103</v>
      </c>
      <c r="R1882" s="1">
        <f>VLOOKUP($E1882,[1]AllProteinsNorm!$A$1:$Q$3226,13,FALSE)</f>
        <v>871942.05329800397</v>
      </c>
      <c r="S1882" s="1">
        <f>VLOOKUP($E1882,[1]AllProteinsNorm!$A$1:$Q$3226,16,FALSE)</f>
        <v>862524.499996381</v>
      </c>
      <c r="T1882" s="1">
        <f>VLOOKUP($E1882,[1]AllProteinsNorm!$A$1:$Q$3226,17,FALSE)</f>
        <v>894313.60926775204</v>
      </c>
      <c r="U1882" s="1">
        <f>VLOOKUP($E1882,[1]AllProteinsNorm!$A$1:$Q$3226,3,FALSE)</f>
        <v>806149.79112791596</v>
      </c>
      <c r="V1882" s="1">
        <f>VLOOKUP($E1882,[1]AllProteinsNorm!$A$1:$Q$3226,7,FALSE)</f>
        <v>870314.14332585805</v>
      </c>
      <c r="W1882" s="1">
        <f>VLOOKUP($E1882,[1]AllProteinsNorm!$A$1:$Q$3226,9,FALSE)</f>
        <v>797533.76606930397</v>
      </c>
      <c r="X1882" s="1">
        <f>VLOOKUP($E1882,[1]AllProteinsNorm!$A$1:$Q$3226,12,FALSE)</f>
        <v>971988.652737497</v>
      </c>
      <c r="Y1882" s="29">
        <f>VLOOKUP($E1882,[1]AllProteinsNorm!$A$1:$Q$3226,14,FALSE)</f>
        <v>843423.64121397503</v>
      </c>
      <c r="Z1882" s="25">
        <f t="shared" si="230"/>
        <v>0.96760291792523945</v>
      </c>
      <c r="AA1882" s="1">
        <f t="shared" si="230"/>
        <v>0.84616912337363959</v>
      </c>
      <c r="AB1882" s="1">
        <f t="shared" si="230"/>
        <v>1.0824343111528083</v>
      </c>
      <c r="AC1882" s="1">
        <f t="shared" si="230"/>
        <v>1.0027329292584901</v>
      </c>
      <c r="AD1882" s="1">
        <f t="shared" si="230"/>
        <v>1.1010607182898231</v>
      </c>
      <c r="AE1882" s="1">
        <f t="shared" si="230"/>
        <v>0.9540881198564124</v>
      </c>
      <c r="AF1882" s="1">
        <f t="shared" si="230"/>
        <v>1.0855251142942768</v>
      </c>
      <c r="AG1882" s="1">
        <f t="shared" si="230"/>
        <v>1.0094033141484597</v>
      </c>
      <c r="AH1882" s="1">
        <f t="shared" si="230"/>
        <v>0.99850108793070536</v>
      </c>
      <c r="AI1882" s="1">
        <f t="shared" si="230"/>
        <v>1.0353017355551442</v>
      </c>
      <c r="AJ1882" s="1">
        <f t="shared" si="230"/>
        <v>0.93323893231984989</v>
      </c>
      <c r="AK1882" s="1">
        <f t="shared" si="230"/>
        <v>1.0075187649231938</v>
      </c>
      <c r="AL1882" s="1">
        <f t="shared" si="230"/>
        <v>0.92326459490137847</v>
      </c>
      <c r="AM1882" s="1">
        <f t="shared" si="230"/>
        <v>1.1252222136516279</v>
      </c>
      <c r="AN1882" s="29">
        <f t="shared" si="230"/>
        <v>0.97638898760807902</v>
      </c>
      <c r="AO1882" s="1">
        <f t="shared" si="227"/>
        <v>78915.140402232748</v>
      </c>
      <c r="AP1882" s="1">
        <f t="shared" si="228"/>
        <v>37429.435992905448</v>
      </c>
      <c r="AQ1882" s="29">
        <f t="shared" si="229"/>
        <v>62772.703141978469</v>
      </c>
    </row>
    <row r="1883" spans="1:43" x14ac:dyDescent="0.2">
      <c r="A1883" s="26"/>
      <c r="E1883" s="25" t="s">
        <v>3671</v>
      </c>
      <c r="F1883" s="26" t="s">
        <v>3672</v>
      </c>
      <c r="G1883" s="1">
        <v>0.28968540592150299</v>
      </c>
      <c r="H1883" s="1">
        <v>0.81059488702010096</v>
      </c>
      <c r="I1883" s="1">
        <f>VLOOKUP(F1883,'[1]SUSMB vs SHAM all proteins sum'!$B$2:$E$3214,2,FALSE)</f>
        <v>8.9551136087749394E-2</v>
      </c>
      <c r="J1883" s="29">
        <f>VLOOKUP(F1883,'[1]SUSMB vs SHAM all proteins sum'!$B$2:$E$3214,3,FALSE)</f>
        <v>0.60532218424288997</v>
      </c>
      <c r="K1883" s="25">
        <f>VLOOKUP($E1883,[1]AllProteinsNorm!$A$1:$Q$3226,4,FALSE)</f>
        <v>40285.748485757998</v>
      </c>
      <c r="L1883" s="1">
        <f>VLOOKUP($E1883,[1]AllProteinsNorm!$A$1:$Q$3226,5,FALSE)</f>
        <v>22590.811799699801</v>
      </c>
      <c r="M1883" s="1">
        <f>VLOOKUP($E1883,[1]AllProteinsNorm!$A$1:$Q$3226,10,FALSE)</f>
        <v>29863.642213383999</v>
      </c>
      <c r="N1883" s="1">
        <f>VLOOKUP($E1883,[1]AllProteinsNorm!$A$1:$Q$3226,11,FALSE)</f>
        <v>21071.6849595116</v>
      </c>
      <c r="O1883" s="1">
        <f>VLOOKUP($E1883,[1]AllProteinsNorm!$A$1:$Q$3226,15,FALSE)</f>
        <v>47821.2132564524</v>
      </c>
      <c r="P1883" s="1">
        <f>VLOOKUP($E1883,[1]AllProteinsNorm!$A$1:$Q$3226,6,FALSE)</f>
        <v>26298.643197048401</v>
      </c>
      <c r="Q1883" s="1">
        <f>VLOOKUP($E1883,[1]AllProteinsNorm!$A$1:$Q$3226,8,FALSE)</f>
        <v>27135.320022135202</v>
      </c>
      <c r="R1883" s="1">
        <f>VLOOKUP($E1883,[1]AllProteinsNorm!$A$1:$Q$3226,13,FALSE)</f>
        <v>28219.137134206499</v>
      </c>
      <c r="S1883" s="1">
        <f>VLOOKUP($E1883,[1]AllProteinsNorm!$A$1:$Q$3226,16,FALSE)</f>
        <v>27820.5007140913</v>
      </c>
      <c r="T1883" s="1">
        <f>VLOOKUP($E1883,[1]AllProteinsNorm!$A$1:$Q$3226,17,FALSE)</f>
        <v>17107.566637965101</v>
      </c>
      <c r="U1883" s="1">
        <f>VLOOKUP($E1883,[1]AllProteinsNorm!$A$1:$Q$3226,3,FALSE)</f>
        <v>19115.992755204101</v>
      </c>
      <c r="V1883" s="1">
        <f>VLOOKUP($E1883,[1]AllProteinsNorm!$A$1:$Q$3226,7,FALSE)</f>
        <v>14356.8471068373</v>
      </c>
      <c r="W1883" s="1">
        <f>VLOOKUP($E1883,[1]AllProteinsNorm!$A$1:$Q$3226,9,FALSE)</f>
        <v>10221.478340359999</v>
      </c>
      <c r="X1883" s="1">
        <f>VLOOKUP($E1883,[1]AllProteinsNorm!$A$1:$Q$3226,12,FALSE)</f>
        <v>34138.250498314199</v>
      </c>
      <c r="Y1883" s="29">
        <f>VLOOKUP($E1883,[1]AllProteinsNorm!$A$1:$Q$3226,14,FALSE)</f>
        <v>23241.703131301601</v>
      </c>
      <c r="Z1883" s="25">
        <f t="shared" si="230"/>
        <v>1.2462097276980522</v>
      </c>
      <c r="AA1883" s="1">
        <f t="shared" si="230"/>
        <v>0.69882999521119915</v>
      </c>
      <c r="AB1883" s="1">
        <f t="shared" si="230"/>
        <v>0.92380960587018079</v>
      </c>
      <c r="AC1883" s="1">
        <f t="shared" si="230"/>
        <v>0.6518369339672454</v>
      </c>
      <c r="AD1883" s="1">
        <f t="shared" si="230"/>
        <v>1.4793137372533223</v>
      </c>
      <c r="AE1883" s="1">
        <f t="shared" si="230"/>
        <v>0.81352900738602885</v>
      </c>
      <c r="AF1883" s="1">
        <f t="shared" si="230"/>
        <v>0.83941098395477265</v>
      </c>
      <c r="AG1883" s="1">
        <f t="shared" si="230"/>
        <v>0.87293806186388367</v>
      </c>
      <c r="AH1883" s="1">
        <f t="shared" si="230"/>
        <v>0.86060654009166404</v>
      </c>
      <c r="AI1883" s="1">
        <f t="shared" si="230"/>
        <v>0.52920987601885516</v>
      </c>
      <c r="AJ1883" s="1">
        <f t="shared" si="230"/>
        <v>0.59133904722069874</v>
      </c>
      <c r="AK1883" s="1">
        <f t="shared" si="230"/>
        <v>0.4441184090184998</v>
      </c>
      <c r="AL1883" s="1">
        <f t="shared" si="230"/>
        <v>0.31619384566516884</v>
      </c>
      <c r="AM1883" s="1">
        <f t="shared" si="230"/>
        <v>1.0560414403776606</v>
      </c>
      <c r="AN1883" s="29">
        <f t="shared" si="230"/>
        <v>0.71896483543647782</v>
      </c>
      <c r="AO1883" s="1">
        <f t="shared" si="227"/>
        <v>10304.91077197386</v>
      </c>
      <c r="AP1883" s="1">
        <f t="shared" si="228"/>
        <v>4155.8301223414255</v>
      </c>
      <c r="AQ1883" s="29">
        <f t="shared" si="229"/>
        <v>8226.9567105129354</v>
      </c>
    </row>
    <row r="1884" spans="1:43" x14ac:dyDescent="0.2">
      <c r="A1884" s="26"/>
      <c r="E1884" s="25" t="s">
        <v>3673</v>
      </c>
      <c r="F1884" s="26" t="s">
        <v>3674</v>
      </c>
      <c r="G1884" s="1">
        <v>0.14695421221250299</v>
      </c>
      <c r="H1884" s="1">
        <v>1.16860463326526</v>
      </c>
      <c r="I1884" s="1">
        <f>VLOOKUP(F1884,'[1]SUSMB vs SHAM all proteins sum'!$B$2:$E$3214,2,FALSE)</f>
        <v>0.97585267453975899</v>
      </c>
      <c r="J1884" s="29">
        <f>VLOOKUP(F1884,'[1]SUSMB vs SHAM all proteins sum'!$B$2:$E$3214,3,FALSE)</f>
        <v>0.99734065084204604</v>
      </c>
      <c r="K1884" s="25">
        <f>VLOOKUP($E1884,[1]AllProteinsNorm!$A$1:$Q$3226,4,FALSE)</f>
        <v>211027.95953091601</v>
      </c>
      <c r="L1884" s="1">
        <f>VLOOKUP($E1884,[1]AllProteinsNorm!$A$1:$Q$3226,5,FALSE)</f>
        <v>160152.419904599</v>
      </c>
      <c r="M1884" s="1">
        <f>VLOOKUP($E1884,[1]AllProteinsNorm!$A$1:$Q$3226,10,FALSE)</f>
        <v>238564.11980762999</v>
      </c>
      <c r="N1884" s="1">
        <f>VLOOKUP($E1884,[1]AllProteinsNorm!$A$1:$Q$3226,11,FALSE)</f>
        <v>212620.410433702</v>
      </c>
      <c r="O1884" s="1">
        <f>VLOOKUP($E1884,[1]AllProteinsNorm!$A$1:$Q$3226,15,FALSE)</f>
        <v>230494.53858433699</v>
      </c>
      <c r="P1884" s="1">
        <f>VLOOKUP($E1884,[1]AllProteinsNorm!$A$1:$Q$3226,6,FALSE)</f>
        <v>282338.44994548702</v>
      </c>
      <c r="Q1884" s="1">
        <f>VLOOKUP($E1884,[1]AllProteinsNorm!$A$1:$Q$3226,8,FALSE)</f>
        <v>290411.79864456999</v>
      </c>
      <c r="R1884" s="1">
        <f>VLOOKUP($E1884,[1]AllProteinsNorm!$A$1:$Q$3226,13,FALSE)</f>
        <v>211358.500156389</v>
      </c>
      <c r="S1884" s="1">
        <f>VLOOKUP($E1884,[1]AllProteinsNorm!$A$1:$Q$3226,16,FALSE)</f>
        <v>228804.19683122201</v>
      </c>
      <c r="T1884" s="1">
        <f>VLOOKUP($E1884,[1]AllProteinsNorm!$A$1:$Q$3226,17,FALSE)</f>
        <v>217177.21253655601</v>
      </c>
      <c r="U1884" s="1">
        <f>VLOOKUP($E1884,[1]AllProteinsNorm!$A$1:$Q$3226,3,FALSE)</f>
        <v>188803.941537337</v>
      </c>
      <c r="V1884" s="1">
        <f>VLOOKUP($E1884,[1]AllProteinsNorm!$A$1:$Q$3226,7,FALSE)</f>
        <v>249251.16872140401</v>
      </c>
      <c r="W1884" s="1">
        <f>VLOOKUP($E1884,[1]AllProteinsNorm!$A$1:$Q$3226,9,FALSE)</f>
        <v>195089.47445472199</v>
      </c>
      <c r="X1884" s="1">
        <f>VLOOKUP($E1884,[1]AllProteinsNorm!$A$1:$Q$3226,12,FALSE)</f>
        <v>202220.78107304199</v>
      </c>
      <c r="Y1884" s="29">
        <f>VLOOKUP($E1884,[1]AllProteinsNorm!$A$1:$Q$3226,14,FALSE)</f>
        <v>210016.75558030501</v>
      </c>
      <c r="Z1884" s="25">
        <f t="shared" si="230"/>
        <v>1.0021658630666819</v>
      </c>
      <c r="AA1884" s="1">
        <f t="shared" si="230"/>
        <v>0.76055935181611145</v>
      </c>
      <c r="AB1884" s="1">
        <f t="shared" si="230"/>
        <v>1.1329343161692798</v>
      </c>
      <c r="AC1884" s="1">
        <f t="shared" si="230"/>
        <v>1.0097283677552988</v>
      </c>
      <c r="AD1884" s="1">
        <f t="shared" si="230"/>
        <v>1.0946121011926271</v>
      </c>
      <c r="AE1884" s="1">
        <f t="shared" si="230"/>
        <v>1.3408173826609711</v>
      </c>
      <c r="AF1884" s="1">
        <f t="shared" si="230"/>
        <v>1.3791574892745189</v>
      </c>
      <c r="AG1884" s="1">
        <f t="shared" si="230"/>
        <v>1.0037355912294432</v>
      </c>
      <c r="AH1884" s="1">
        <f t="shared" si="230"/>
        <v>1.0865847156004353</v>
      </c>
      <c r="AI1884" s="1">
        <f t="shared" si="230"/>
        <v>1.0313684931793508</v>
      </c>
      <c r="AJ1884" s="1">
        <f t="shared" si="230"/>
        <v>0.89662462472626336</v>
      </c>
      <c r="AK1884" s="1">
        <f t="shared" si="230"/>
        <v>1.183686811820166</v>
      </c>
      <c r="AL1884" s="1">
        <f t="shared" si="230"/>
        <v>0.92647444431882942</v>
      </c>
      <c r="AM1884" s="1">
        <f t="shared" si="230"/>
        <v>0.96034081950355843</v>
      </c>
      <c r="AN1884" s="29">
        <f t="shared" si="230"/>
        <v>0.99736368385709684</v>
      </c>
      <c r="AO1884" s="1">
        <f t="shared" si="227"/>
        <v>27302.030167382854</v>
      </c>
      <c r="AP1884" s="1">
        <f t="shared" si="228"/>
        <v>33524.234257583048</v>
      </c>
      <c r="AQ1884" s="29">
        <f t="shared" si="229"/>
        <v>21300.24638183328</v>
      </c>
    </row>
    <row r="1885" spans="1:43" x14ac:dyDescent="0.2">
      <c r="A1885" s="26"/>
      <c r="E1885" s="25" t="s">
        <v>3675</v>
      </c>
      <c r="F1885" s="26" t="s">
        <v>3676</v>
      </c>
      <c r="G1885" s="1">
        <v>0.16876553214138601</v>
      </c>
      <c r="H1885" s="1">
        <v>1.21067116877809</v>
      </c>
      <c r="I1885" s="1">
        <f>VLOOKUP(F1885,'[1]SUSMB vs SHAM all proteins sum'!$B$2:$E$3214,2,FALSE)</f>
        <v>0.13921736426195999</v>
      </c>
      <c r="J1885" s="29">
        <f>VLOOKUP(F1885,'[1]SUSMB vs SHAM all proteins sum'!$B$2:$E$3214,3,FALSE)</f>
        <v>0.54572384776242799</v>
      </c>
      <c r="K1885" s="25">
        <f>VLOOKUP($E1885,[1]AllProteinsNorm!$A$1:$Q$3226,4,FALSE)</f>
        <v>31788.1488486052</v>
      </c>
      <c r="L1885" s="1">
        <f>VLOOKUP($E1885,[1]AllProteinsNorm!$A$1:$Q$3226,5,FALSE)</f>
        <v>38236.8844543589</v>
      </c>
      <c r="M1885" s="1">
        <f>VLOOKUP($E1885,[1]AllProteinsNorm!$A$1:$Q$3226,10,FALSE)</f>
        <v>52794.693128401697</v>
      </c>
      <c r="N1885" s="1">
        <f>VLOOKUP($E1885,[1]AllProteinsNorm!$A$1:$Q$3226,11,FALSE)</f>
        <v>48014.913786851801</v>
      </c>
      <c r="O1885" s="1">
        <f>VLOOKUP($E1885,[1]AllProteinsNorm!$A$1:$Q$3226,15,FALSE)</f>
        <v>57082.263396664603</v>
      </c>
      <c r="P1885" s="1">
        <f>VLOOKUP($E1885,[1]AllProteinsNorm!$A$1:$Q$3226,6,FALSE)</f>
        <v>44980.397531730101</v>
      </c>
      <c r="Q1885" s="1">
        <f>VLOOKUP($E1885,[1]AllProteinsNorm!$A$1:$Q$3226,8,FALSE)</f>
        <v>62776.400982052102</v>
      </c>
      <c r="R1885" s="1">
        <f>VLOOKUP($E1885,[1]AllProteinsNorm!$A$1:$Q$3226,13,FALSE)</f>
        <v>47530.433495081103</v>
      </c>
      <c r="S1885" s="1">
        <f>VLOOKUP($E1885,[1]AllProteinsNorm!$A$1:$Q$3226,16,FALSE)</f>
        <v>60093.658127934003</v>
      </c>
      <c r="T1885" s="1">
        <f>VLOOKUP($E1885,[1]AllProteinsNorm!$A$1:$Q$3226,17,FALSE)</f>
        <v>56718.694433438999</v>
      </c>
      <c r="U1885" s="1">
        <f>VLOOKUP($E1885,[1]AllProteinsNorm!$A$1:$Q$3226,3,FALSE)</f>
        <v>15189.9599146088</v>
      </c>
      <c r="V1885" s="1">
        <f>VLOOKUP($E1885,[1]AllProteinsNorm!$A$1:$Q$3226,7,FALSE)</f>
        <v>57366.398710204798</v>
      </c>
      <c r="W1885" s="1">
        <f>VLOOKUP($E1885,[1]AllProteinsNorm!$A$1:$Q$3226,9,FALSE)</f>
        <v>16507.9963409601</v>
      </c>
      <c r="X1885" s="1">
        <f>VLOOKUP($E1885,[1]AllProteinsNorm!$A$1:$Q$3226,12,FALSE)</f>
        <v>10601.641339542901</v>
      </c>
      <c r="Y1885" s="29">
        <f>VLOOKUP($E1885,[1]AllProteinsNorm!$A$1:$Q$3226,14,FALSE)</f>
        <v>55821.091151688197</v>
      </c>
      <c r="Z1885" s="25">
        <f t="shared" si="230"/>
        <v>0.69736268667282697</v>
      </c>
      <c r="AA1885" s="1">
        <f t="shared" si="230"/>
        <v>0.83883388743664378</v>
      </c>
      <c r="AB1885" s="1">
        <f t="shared" si="230"/>
        <v>1.1582004733095712</v>
      </c>
      <c r="AC1885" s="1">
        <f t="shared" si="230"/>
        <v>1.0533425346104208</v>
      </c>
      <c r="AD1885" s="1">
        <f t="shared" si="230"/>
        <v>1.252260417970537</v>
      </c>
      <c r="AE1885" s="1">
        <f t="shared" si="230"/>
        <v>0.98677186330450462</v>
      </c>
      <c r="AF1885" s="1">
        <f t="shared" si="230"/>
        <v>1.3771773832125942</v>
      </c>
      <c r="AG1885" s="1">
        <f t="shared" si="230"/>
        <v>1.042714093189741</v>
      </c>
      <c r="AH1885" s="1">
        <f t="shared" si="230"/>
        <v>1.3183238534487112</v>
      </c>
      <c r="AI1885" s="1">
        <f t="shared" si="230"/>
        <v>1.2442845075080131</v>
      </c>
      <c r="AJ1885" s="1">
        <f t="shared" si="230"/>
        <v>0.33323460598332177</v>
      </c>
      <c r="AK1885" s="1">
        <f t="shared" si="230"/>
        <v>1.2584937273265713</v>
      </c>
      <c r="AL1885" s="1">
        <f t="shared" si="230"/>
        <v>0.36214945182069819</v>
      </c>
      <c r="AM1885" s="1">
        <f t="shared" si="230"/>
        <v>0.23257689911093213</v>
      </c>
      <c r="AN1885" s="29">
        <f t="shared" si="230"/>
        <v>1.2245930483069984</v>
      </c>
      <c r="AO1885" s="1">
        <f t="shared" si="227"/>
        <v>9321.1492025938842</v>
      </c>
      <c r="AP1885" s="1">
        <f t="shared" si="228"/>
        <v>6983.9251338196618</v>
      </c>
      <c r="AQ1885" s="29">
        <f t="shared" si="229"/>
        <v>20915.518973545444</v>
      </c>
    </row>
    <row r="1886" spans="1:43" x14ac:dyDescent="0.2">
      <c r="A1886" s="26"/>
      <c r="E1886" s="25" t="s">
        <v>3677</v>
      </c>
      <c r="F1886" s="26" t="s">
        <v>3678</v>
      </c>
      <c r="G1886" s="1">
        <v>0.30157776949190301</v>
      </c>
      <c r="H1886" s="43">
        <v>2.2467144303277999</v>
      </c>
      <c r="I1886" s="1">
        <f>VLOOKUP(F1886,'[1]SUSMB vs SHAM all proteins sum'!$B$2:$E$3214,2,FALSE)</f>
        <v>0.30103082568144002</v>
      </c>
      <c r="J1886" s="29">
        <f>VLOOKUP(F1886,'[1]SUSMB vs SHAM all proteins sum'!$B$2:$E$3214,3,FALSE)</f>
        <v>2.06608814078204</v>
      </c>
      <c r="K1886" s="25">
        <f>VLOOKUP($E1886,[1]AllProteinsNorm!$A$1:$Q$3226,4,FALSE)</f>
        <v>30860.941196589902</v>
      </c>
      <c r="L1886" s="1">
        <f>VLOOKUP($E1886,[1]AllProteinsNorm!$A$1:$Q$3226,5,FALSE)</f>
        <v>1983.75285315368</v>
      </c>
      <c r="M1886" s="1">
        <f>VLOOKUP($E1886,[1]AllProteinsNorm!$A$1:$Q$3226,10,FALSE)</f>
        <v>8161.6058735075503</v>
      </c>
      <c r="N1886" s="1">
        <f>VLOOKUP($E1886,[1]AllProteinsNorm!$A$1:$Q$3226,11,FALSE)</f>
        <v>5373.5069602046697</v>
      </c>
      <c r="O1886" s="1">
        <f>VLOOKUP($E1886,[1]AllProteinsNorm!$A$1:$Q$3226,15,FALSE)</f>
        <v>29156.658381255798</v>
      </c>
      <c r="P1886" s="1">
        <f>VLOOKUP($E1886,[1]AllProteinsNorm!$A$1:$Q$3226,6,FALSE)</f>
        <v>49837.836453618998</v>
      </c>
      <c r="Q1886" s="1">
        <f>VLOOKUP($E1886,[1]AllProteinsNorm!$A$1:$Q$3226,8,FALSE)</f>
        <v>34298.0611450246</v>
      </c>
      <c r="R1886" s="1">
        <f>VLOOKUP($E1886,[1]AllProteinsNorm!$A$1:$Q$3226,13,FALSE)</f>
        <v>4838.2815143514699</v>
      </c>
      <c r="S1886" s="1">
        <f>VLOOKUP($E1886,[1]AllProteinsNorm!$A$1:$Q$3226,16,FALSE)</f>
        <v>65460.064840700899</v>
      </c>
      <c r="T1886" s="1">
        <f>VLOOKUP($E1886,[1]AllProteinsNorm!$A$1:$Q$3226,17,FALSE)</f>
        <v>8277.7245717907699</v>
      </c>
      <c r="U1886" s="1">
        <f>VLOOKUP($E1886,[1]AllProteinsNorm!$A$1:$Q$3226,3,FALSE)</f>
        <v>18626.668637293998</v>
      </c>
      <c r="V1886" s="1">
        <f>VLOOKUP($E1886,[1]AllProteinsNorm!$A$1:$Q$3226,7,FALSE)</f>
        <v>5202.7210366915397</v>
      </c>
      <c r="W1886" s="1">
        <f>VLOOKUP($E1886,[1]AllProteinsNorm!$A$1:$Q$3226,9,FALSE)</f>
        <v>32555.958410150099</v>
      </c>
      <c r="X1886" s="1">
        <f>VLOOKUP($E1886,[1]AllProteinsNorm!$A$1:$Q$3226,12,FALSE)</f>
        <v>16534.396143802602</v>
      </c>
      <c r="Y1886" s="29">
        <f>VLOOKUP($E1886,[1]AllProteinsNorm!$A$1:$Q$3226,14,FALSE)</f>
        <v>56497.286062222302</v>
      </c>
      <c r="Z1886" s="25">
        <f t="shared" si="230"/>
        <v>2.0427843087732631</v>
      </c>
      <c r="AA1886" s="1">
        <f t="shared" si="230"/>
        <v>0.13131094010037231</v>
      </c>
      <c r="AB1886" s="1">
        <f t="shared" si="230"/>
        <v>0.54024277181265001</v>
      </c>
      <c r="AC1886" s="1">
        <f t="shared" si="230"/>
        <v>0.35568959583782728</v>
      </c>
      <c r="AD1886" s="1">
        <f t="shared" si="230"/>
        <v>1.9299723834758868</v>
      </c>
      <c r="AE1886" s="1">
        <f t="shared" si="230"/>
        <v>3.2989256433277765</v>
      </c>
      <c r="AF1886" s="1">
        <f t="shared" si="230"/>
        <v>2.2702982609015221</v>
      </c>
      <c r="AG1886" s="1">
        <f t="shared" si="230"/>
        <v>0.32026131335349706</v>
      </c>
      <c r="AH1886" s="1">
        <f t="shared" si="230"/>
        <v>4.3330108584841271</v>
      </c>
      <c r="AI1886" s="1">
        <f t="shared" si="230"/>
        <v>0.54792903948987648</v>
      </c>
      <c r="AJ1886" s="1">
        <f t="shared" si="230"/>
        <v>1.2329587155037174</v>
      </c>
      <c r="AK1886" s="1">
        <f t="shared" si="230"/>
        <v>0.34438472984266688</v>
      </c>
      <c r="AL1886" s="1">
        <f t="shared" si="230"/>
        <v>2.1549829142825456</v>
      </c>
      <c r="AM1886" s="1">
        <f t="shared" si="230"/>
        <v>1.0944645136530489</v>
      </c>
      <c r="AN1886" s="29">
        <f t="shared" si="230"/>
        <v>3.739735892077555</v>
      </c>
      <c r="AO1886" s="1">
        <f t="shared" si="227"/>
        <v>12335.141388986782</v>
      </c>
      <c r="AP1886" s="1">
        <f t="shared" si="228"/>
        <v>23418.282522187794</v>
      </c>
      <c r="AQ1886" s="29">
        <f t="shared" si="229"/>
        <v>17603.906163829179</v>
      </c>
    </row>
    <row r="1887" spans="1:43" x14ac:dyDescent="0.2">
      <c r="A1887" s="26"/>
      <c r="E1887" s="25" t="s">
        <v>3679</v>
      </c>
      <c r="F1887" s="26" t="s">
        <v>3680</v>
      </c>
      <c r="G1887" s="1">
        <v>0.90112106048151297</v>
      </c>
      <c r="H1887" s="1">
        <v>1.0240581448464201</v>
      </c>
      <c r="I1887" s="1">
        <f>VLOOKUP(F1887,'[1]SUSMB vs SHAM all proteins sum'!$B$2:$E$3214,2,FALSE)</f>
        <v>0.77789082935121601</v>
      </c>
      <c r="J1887" s="29">
        <f>VLOOKUP(F1887,'[1]SUSMB vs SHAM all proteins sum'!$B$2:$E$3214,3,FALSE)</f>
        <v>0.95293799278522995</v>
      </c>
      <c r="K1887" s="25">
        <f>VLOOKUP($E1887,[1]AllProteinsNorm!$A$1:$Q$3226,4,FALSE)</f>
        <v>406364.17792680103</v>
      </c>
      <c r="L1887" s="1">
        <f>VLOOKUP($E1887,[1]AllProteinsNorm!$A$1:$Q$3226,5,FALSE)</f>
        <v>366582.28724171099</v>
      </c>
      <c r="M1887" s="1">
        <f>VLOOKUP($E1887,[1]AllProteinsNorm!$A$1:$Q$3226,10,FALSE)</f>
        <v>179075.60634677499</v>
      </c>
      <c r="N1887" s="1">
        <f>VLOOKUP($E1887,[1]AllProteinsNorm!$A$1:$Q$3226,11,FALSE)</f>
        <v>441648.53817809297</v>
      </c>
      <c r="O1887" s="1">
        <f>VLOOKUP($E1887,[1]AllProteinsNorm!$A$1:$Q$3226,15,FALSE)</f>
        <v>358567.63269591401</v>
      </c>
      <c r="P1887" s="1">
        <f>VLOOKUP($E1887,[1]AllProteinsNorm!$A$1:$Q$3226,6,FALSE)</f>
        <v>327185.96108987299</v>
      </c>
      <c r="Q1887" s="1">
        <f>VLOOKUP($E1887,[1]AllProteinsNorm!$A$1:$Q$3226,8,FALSE)</f>
        <v>382945.44391890801</v>
      </c>
      <c r="R1887" s="1">
        <f>VLOOKUP($E1887,[1]AllProteinsNorm!$A$1:$Q$3226,13,FALSE)</f>
        <v>250881.36650307599</v>
      </c>
      <c r="S1887" s="1">
        <f>VLOOKUP($E1887,[1]AllProteinsNorm!$A$1:$Q$3226,16,FALSE)</f>
        <v>348145.14606103301</v>
      </c>
      <c r="T1887" s="1">
        <f>VLOOKUP($E1887,[1]AllProteinsNorm!$A$1:$Q$3226,17,FALSE)</f>
        <v>434744.37025949801</v>
      </c>
      <c r="U1887" s="1">
        <f>VLOOKUP($E1887,[1]AllProteinsNorm!$A$1:$Q$3226,3,FALSE)</f>
        <v>299004.34503541799</v>
      </c>
      <c r="V1887" s="1">
        <f>VLOOKUP($E1887,[1]AllProteinsNorm!$A$1:$Q$3226,7,FALSE)</f>
        <v>330418.29455998098</v>
      </c>
      <c r="W1887" s="1">
        <f>VLOOKUP($E1887,[1]AllProteinsNorm!$A$1:$Q$3226,9,FALSE)</f>
        <v>342713.25084390998</v>
      </c>
      <c r="X1887" s="1">
        <f>VLOOKUP($E1887,[1]AllProteinsNorm!$A$1:$Q$3226,12,FALSE)</f>
        <v>286325.15627753001</v>
      </c>
      <c r="Y1887" s="29">
        <f>VLOOKUP($E1887,[1]AllProteinsNorm!$A$1:$Q$3226,14,FALSE)</f>
        <v>342422.606246554</v>
      </c>
      <c r="Z1887" s="25">
        <f t="shared" si="230"/>
        <v>1.1595574394401311</v>
      </c>
      <c r="AA1887" s="1">
        <f t="shared" si="230"/>
        <v>1.046040082831007</v>
      </c>
      <c r="AB1887" s="1">
        <f t="shared" si="230"/>
        <v>0.51099103425169357</v>
      </c>
      <c r="AC1887" s="1">
        <f t="shared" si="230"/>
        <v>1.26024112330717</v>
      </c>
      <c r="AD1887" s="1">
        <f t="shared" si="230"/>
        <v>1.0231703201699991</v>
      </c>
      <c r="AE1887" s="1">
        <f t="shared" si="230"/>
        <v>0.9336229320156062</v>
      </c>
      <c r="AF1887" s="1">
        <f t="shared" si="230"/>
        <v>1.0927322399856323</v>
      </c>
      <c r="AG1887" s="1">
        <f t="shared" si="230"/>
        <v>0.71588828628971857</v>
      </c>
      <c r="AH1887" s="1">
        <f t="shared" si="230"/>
        <v>0.99342982489160225</v>
      </c>
      <c r="AI1887" s="1">
        <f t="shared" si="230"/>
        <v>1.2405401267429681</v>
      </c>
      <c r="AJ1887" s="1">
        <f t="shared" si="230"/>
        <v>0.85320688078267715</v>
      </c>
      <c r="AK1887" s="1">
        <f t="shared" si="230"/>
        <v>0.94284637375975078</v>
      </c>
      <c r="AL1887" s="1">
        <f t="shared" si="230"/>
        <v>0.9779299485456886</v>
      </c>
      <c r="AM1887" s="1">
        <f t="shared" si="230"/>
        <v>0.8170269012252197</v>
      </c>
      <c r="AN1887" s="29">
        <f t="shared" si="230"/>
        <v>0.97710059614849498</v>
      </c>
      <c r="AO1887" s="1">
        <f t="shared" si="227"/>
        <v>90707.108964676241</v>
      </c>
      <c r="AP1887" s="1">
        <f t="shared" si="228"/>
        <v>61004.915388486894</v>
      </c>
      <c r="AQ1887" s="29">
        <f t="shared" si="229"/>
        <v>23245.912995352624</v>
      </c>
    </row>
    <row r="1888" spans="1:43" x14ac:dyDescent="0.2">
      <c r="A1888" s="26"/>
      <c r="E1888" s="25" t="s">
        <v>3681</v>
      </c>
      <c r="F1888" s="26" t="s">
        <v>3682</v>
      </c>
      <c r="G1888" s="1">
        <v>0.55960600430118301</v>
      </c>
      <c r="H1888" s="1">
        <v>1.16468422557034</v>
      </c>
      <c r="I1888" s="1">
        <f>VLOOKUP(F1888,'[1]SUSMB vs SHAM all proteins sum'!$B$2:$E$3214,2,FALSE)</f>
        <v>0.68979251759612403</v>
      </c>
      <c r="J1888" s="29">
        <f>VLOOKUP(F1888,'[1]SUSMB vs SHAM all proteins sum'!$B$2:$E$3214,3,FALSE)</f>
        <v>0.91362871173388605</v>
      </c>
      <c r="K1888" s="25">
        <f>VLOOKUP($E1888,[1]AllProteinsNorm!$A$1:$Q$3226,4,FALSE)</f>
        <v>200371.322292836</v>
      </c>
      <c r="L1888" s="1">
        <f>VLOOKUP($E1888,[1]AllProteinsNorm!$A$1:$Q$3226,5,FALSE)</f>
        <v>443017.77190733701</v>
      </c>
      <c r="M1888" s="1">
        <f>VLOOKUP($E1888,[1]AllProteinsNorm!$A$1:$Q$3226,10,FALSE)</f>
        <v>240905.77771402799</v>
      </c>
      <c r="N1888" s="1">
        <f>VLOOKUP($E1888,[1]AllProteinsNorm!$A$1:$Q$3226,11,FALSE)</f>
        <v>344750.30553536501</v>
      </c>
      <c r="O1888" s="1">
        <f>VLOOKUP($E1888,[1]AllProteinsNorm!$A$1:$Q$3226,15,FALSE)</f>
        <v>259587.27322901701</v>
      </c>
      <c r="P1888" s="1">
        <f>VLOOKUP($E1888,[1]AllProteinsNorm!$A$1:$Q$3226,6,FALSE)</f>
        <v>190180.708575531</v>
      </c>
      <c r="Q1888" s="1">
        <f>VLOOKUP($E1888,[1]AllProteinsNorm!$A$1:$Q$3226,8,FALSE)</f>
        <v>484041.447442526</v>
      </c>
      <c r="R1888" s="1">
        <f>VLOOKUP($E1888,[1]AllProteinsNorm!$A$1:$Q$3226,13,FALSE)</f>
        <v>391743.89293276903</v>
      </c>
      <c r="S1888" s="1">
        <f>VLOOKUP($E1888,[1]AllProteinsNorm!$A$1:$Q$3226,16,FALSE)</f>
        <v>522167.145136134</v>
      </c>
      <c r="T1888" s="1">
        <f>VLOOKUP($E1888,[1]AllProteinsNorm!$A$1:$Q$3226,17,FALSE)</f>
        <v>217807.16529082501</v>
      </c>
      <c r="U1888" s="1">
        <f>VLOOKUP($E1888,[1]AllProteinsNorm!$A$1:$Q$3226,3,FALSE)</f>
        <v>212131.07160387901</v>
      </c>
      <c r="V1888" s="1">
        <f>VLOOKUP($E1888,[1]AllProteinsNorm!$A$1:$Q$3226,7,FALSE)</f>
        <v>451504.90102939302</v>
      </c>
      <c r="W1888" s="1">
        <f>VLOOKUP($E1888,[1]AllProteinsNorm!$A$1:$Q$3226,9,FALSE)</f>
        <v>171418.950878798</v>
      </c>
      <c r="X1888" s="1">
        <f>VLOOKUP($E1888,[1]AllProteinsNorm!$A$1:$Q$3226,12,FALSE)</f>
        <v>311982.31635305297</v>
      </c>
      <c r="Y1888" s="29">
        <f>VLOOKUP($E1888,[1]AllProteinsNorm!$A$1:$Q$3226,14,FALSE)</f>
        <v>237840.12011658601</v>
      </c>
      <c r="Z1888" s="25">
        <f t="shared" si="230"/>
        <v>0.67300468359902432</v>
      </c>
      <c r="AA1888" s="1">
        <f t="shared" si="230"/>
        <v>1.4880025344919436</v>
      </c>
      <c r="AB1888" s="1">
        <f t="shared" si="230"/>
        <v>0.8091513039508601</v>
      </c>
      <c r="AC1888" s="1">
        <f t="shared" si="230"/>
        <v>1.1579430012365137</v>
      </c>
      <c r="AD1888" s="1">
        <f t="shared" si="230"/>
        <v>0.87189847672165788</v>
      </c>
      <c r="AE1888" s="1">
        <f t="shared" si="230"/>
        <v>0.6387765780896365</v>
      </c>
      <c r="AF1888" s="1">
        <f t="shared" si="230"/>
        <v>1.62579234122526</v>
      </c>
      <c r="AG1888" s="1">
        <f t="shared" si="230"/>
        <v>1.3157844730383084</v>
      </c>
      <c r="AH1888" s="1">
        <f t="shared" si="230"/>
        <v>1.7538484563402725</v>
      </c>
      <c r="AI1888" s="1">
        <f t="shared" si="230"/>
        <v>0.73156797432280574</v>
      </c>
      <c r="AJ1888" s="1">
        <f t="shared" si="230"/>
        <v>0.7125031820553841</v>
      </c>
      <c r="AK1888" s="1">
        <f t="shared" si="230"/>
        <v>1.5165089973135328</v>
      </c>
      <c r="AL1888" s="1">
        <f t="shared" si="230"/>
        <v>0.57575982170971018</v>
      </c>
      <c r="AM1888" s="1">
        <f t="shared" si="230"/>
        <v>1.0478822902551868</v>
      </c>
      <c r="AN1888" s="29">
        <f t="shared" si="230"/>
        <v>0.7988544116721632</v>
      </c>
      <c r="AO1888" s="1">
        <f t="shared" si="227"/>
        <v>86581.773723643069</v>
      </c>
      <c r="AP1888" s="1">
        <f t="shared" si="228"/>
        <v>135456.61651790945</v>
      </c>
      <c r="AQ1888" s="29">
        <f t="shared" si="229"/>
        <v>98554.098778149812</v>
      </c>
    </row>
    <row r="1889" spans="1:43" x14ac:dyDescent="0.2">
      <c r="A1889" s="26"/>
      <c r="E1889" s="25" t="s">
        <v>3683</v>
      </c>
      <c r="F1889" s="26" t="s">
        <v>3684</v>
      </c>
      <c r="G1889" s="1">
        <v>0.99823112305902495</v>
      </c>
      <c r="H1889" s="1">
        <v>1.0022998581642799</v>
      </c>
      <c r="I1889" s="1">
        <f>VLOOKUP(F1889,'[1]SUSMB vs SHAM all proteins sum'!$B$2:$E$3214,2,FALSE)</f>
        <v>0.94177196861502599</v>
      </c>
      <c r="J1889" s="29">
        <f>VLOOKUP(F1889,'[1]SUSMB vs SHAM all proteins sum'!$B$2:$E$3214,3,FALSE)</f>
        <v>0.93546952592174104</v>
      </c>
      <c r="K1889" s="25">
        <f>VLOOKUP($E1889,[1]AllProteinsNorm!$A$1:$Q$3226,4,FALSE)</f>
        <v>5680.9149048158097</v>
      </c>
      <c r="L1889" s="1">
        <f>VLOOKUP($E1889,[1]AllProteinsNorm!$A$1:$Q$3226,5,FALSE)</f>
        <v>117500.792454772</v>
      </c>
      <c r="M1889" s="1">
        <f>VLOOKUP($E1889,[1]AllProteinsNorm!$A$1:$Q$3226,10,FALSE)</f>
        <v>200753.578998891</v>
      </c>
      <c r="N1889" s="1">
        <f>VLOOKUP($E1889,[1]AllProteinsNorm!$A$1:$Q$3226,11,FALSE)</f>
        <v>249988.92589245801</v>
      </c>
      <c r="O1889" s="1">
        <f>VLOOKUP($E1889,[1]AllProteinsNorm!$A$1:$Q$3226,15,FALSE)</f>
        <v>121642.95872051</v>
      </c>
      <c r="P1889" s="1">
        <f>VLOOKUP($E1889,[1]AllProteinsNorm!$A$1:$Q$3226,6,FALSE)</f>
        <v>202045.06267424001</v>
      </c>
      <c r="Q1889" s="1">
        <f>VLOOKUP($E1889,[1]AllProteinsNorm!$A$1:$Q$3226,8,FALSE)</f>
        <v>4506.4097727319304</v>
      </c>
      <c r="R1889" s="1">
        <f>VLOOKUP($E1889,[1]AllProteinsNorm!$A$1:$Q$3226,13,FALSE)</f>
        <v>151480.032302693</v>
      </c>
      <c r="S1889" s="1">
        <f>VLOOKUP($E1889,[1]AllProteinsNorm!$A$1:$Q$3226,16,FALSE)</f>
        <v>181681.29252335799</v>
      </c>
      <c r="T1889" s="1">
        <f>VLOOKUP($E1889,[1]AllProteinsNorm!$A$1:$Q$3226,17,FALSE)</f>
        <v>164503.04601135</v>
      </c>
      <c r="U1889" s="1">
        <f>VLOOKUP($E1889,[1]AllProteinsNorm!$A$1:$Q$3226,3,FALSE)</f>
        <v>39657.609036278198</v>
      </c>
      <c r="V1889" s="1">
        <f>VLOOKUP($E1889,[1]AllProteinsNorm!$A$1:$Q$3226,7,FALSE)</f>
        <v>185067.65838516</v>
      </c>
      <c r="W1889" s="1">
        <f>VLOOKUP($E1889,[1]AllProteinsNorm!$A$1:$Q$3226,9,FALSE)</f>
        <v>212378.563533787</v>
      </c>
      <c r="X1889" s="1">
        <f>VLOOKUP($E1889,[1]AllProteinsNorm!$A$1:$Q$3226,12,FALSE)</f>
        <v>11951.6748016684</v>
      </c>
      <c r="Y1889" s="29">
        <f>VLOOKUP($E1889,[1]AllProteinsNorm!$A$1:$Q$3226,14,FALSE)</f>
        <v>156704.63414836599</v>
      </c>
      <c r="Z1889" s="25">
        <f t="shared" si="230"/>
        <v>4.0836565768922792E-2</v>
      </c>
      <c r="AA1889" s="1">
        <f t="shared" si="230"/>
        <v>0.84464015380906643</v>
      </c>
      <c r="AB1889" s="1">
        <f t="shared" si="230"/>
        <v>1.4430926830439212</v>
      </c>
      <c r="AC1889" s="1">
        <f t="shared" si="230"/>
        <v>1.7970149852193076</v>
      </c>
      <c r="AD1889" s="1">
        <f t="shared" si="230"/>
        <v>0.87441561215878227</v>
      </c>
      <c r="AE1889" s="1">
        <f t="shared" si="230"/>
        <v>1.4523763563485805</v>
      </c>
      <c r="AF1889" s="1">
        <f t="shared" si="230"/>
        <v>3.2393778493298962E-2</v>
      </c>
      <c r="AG1889" s="1">
        <f t="shared" si="230"/>
        <v>1.0888957862339315</v>
      </c>
      <c r="AH1889" s="1">
        <f t="shared" si="230"/>
        <v>1.3059938716602832</v>
      </c>
      <c r="AI1889" s="1">
        <f t="shared" si="230"/>
        <v>1.1825101361641384</v>
      </c>
      <c r="AJ1889" s="1">
        <f t="shared" si="230"/>
        <v>0.28507389862068516</v>
      </c>
      <c r="AK1889" s="1">
        <f t="shared" si="230"/>
        <v>1.3303363507415813</v>
      </c>
      <c r="AL1889" s="1">
        <f t="shared" si="230"/>
        <v>1.5266574703142883</v>
      </c>
      <c r="AM1889" s="1">
        <f t="shared" si="230"/>
        <v>8.5913160514579687E-2</v>
      </c>
      <c r="AN1889" s="29">
        <f t="shared" si="230"/>
        <v>1.1264522010829545</v>
      </c>
      <c r="AO1889" s="1">
        <f t="shared" si="227"/>
        <v>83269.974313697647</v>
      </c>
      <c r="AP1889" s="1">
        <f t="shared" si="228"/>
        <v>70248.229415307622</v>
      </c>
      <c r="AQ1889" s="29">
        <f t="shared" si="229"/>
        <v>80296.368358532316</v>
      </c>
    </row>
    <row r="1890" spans="1:43" x14ac:dyDescent="0.2">
      <c r="A1890" s="26"/>
      <c r="E1890" s="25" t="s">
        <v>3685</v>
      </c>
      <c r="F1890" s="26" t="s">
        <v>3686</v>
      </c>
      <c r="G1890" s="1">
        <v>0.47963944949092202</v>
      </c>
      <c r="H1890" s="1">
        <v>0.73698493603417703</v>
      </c>
      <c r="I1890" s="1">
        <f>VLOOKUP(F1890,'[1]SUSMB vs SHAM all proteins sum'!$B$2:$E$3214,2,FALSE)</f>
        <v>0.85822818772524601</v>
      </c>
      <c r="J1890" s="29">
        <f>VLOOKUP(F1890,'[1]SUSMB vs SHAM all proteins sum'!$B$2:$E$3214,3,FALSE)</f>
        <v>1.0313751949249499</v>
      </c>
      <c r="K1890" s="25">
        <f>VLOOKUP($E1890,[1]AllProteinsNorm!$A$1:$Q$3226,4,FALSE)</f>
        <v>83033.871738663205</v>
      </c>
      <c r="L1890" s="1">
        <f>VLOOKUP($E1890,[1]AllProteinsNorm!$A$1:$Q$3226,5,FALSE)</f>
        <v>151711.331792855</v>
      </c>
      <c r="M1890" s="1">
        <f>VLOOKUP($E1890,[1]AllProteinsNorm!$A$1:$Q$3226,10,FALSE)</f>
        <v>194279.33206295699</v>
      </c>
      <c r="N1890" s="1">
        <f>VLOOKUP($E1890,[1]AllProteinsNorm!$A$1:$Q$3226,11,FALSE)</f>
        <v>114265.292871685</v>
      </c>
      <c r="O1890" s="1">
        <f>VLOOKUP($E1890,[1]AllProteinsNorm!$A$1:$Q$3226,15,FALSE)</f>
        <v>145166.280983164</v>
      </c>
      <c r="P1890" s="1">
        <f>VLOOKUP($E1890,[1]AllProteinsNorm!$A$1:$Q$3226,6,FALSE)</f>
        <v>20939.012098678399</v>
      </c>
      <c r="Q1890" s="1">
        <f>VLOOKUP($E1890,[1]AllProteinsNorm!$A$1:$Q$3226,8,FALSE)</f>
        <v>144148.84660045299</v>
      </c>
      <c r="R1890" s="1">
        <f>VLOOKUP($E1890,[1]AllProteinsNorm!$A$1:$Q$3226,13,FALSE)</f>
        <v>130404.242964563</v>
      </c>
      <c r="S1890" s="1">
        <f>VLOOKUP($E1890,[1]AllProteinsNorm!$A$1:$Q$3226,16,FALSE)</f>
        <v>156129.05647871699</v>
      </c>
      <c r="T1890" s="1">
        <f>VLOOKUP($E1890,[1]AllProteinsNorm!$A$1:$Q$3226,17,FALSE)</f>
        <v>143625.064609664</v>
      </c>
      <c r="U1890" s="1">
        <f>VLOOKUP($E1890,[1]AllProteinsNorm!$A$1:$Q$3226,3,FALSE)</f>
        <v>101968.411781057</v>
      </c>
      <c r="V1890" s="1">
        <f>VLOOKUP($E1890,[1]AllProteinsNorm!$A$1:$Q$3226,7,FALSE)</f>
        <v>143288.65340845601</v>
      </c>
      <c r="W1890" s="1">
        <f>VLOOKUP($E1890,[1]AllProteinsNorm!$A$1:$Q$3226,9,FALSE)</f>
        <v>174181.527293572</v>
      </c>
      <c r="X1890" s="1">
        <f>VLOOKUP($E1890,[1]AllProteinsNorm!$A$1:$Q$3226,12,FALSE)</f>
        <v>138744.88892707601</v>
      </c>
      <c r="Y1890" s="29">
        <f>VLOOKUP($E1890,[1]AllProteinsNorm!$A$1:$Q$3226,14,FALSE)</f>
        <v>134173.536251043</v>
      </c>
      <c r="Z1890" s="25">
        <f t="shared" si="230"/>
        <v>0.60304404739090456</v>
      </c>
      <c r="AA1890" s="1">
        <f t="shared" si="230"/>
        <v>1.101822830174348</v>
      </c>
      <c r="AB1890" s="1">
        <f t="shared" si="230"/>
        <v>1.4109783426742726</v>
      </c>
      <c r="AC1890" s="1">
        <f t="shared" si="230"/>
        <v>0.82986621298983354</v>
      </c>
      <c r="AD1890" s="1">
        <f t="shared" si="230"/>
        <v>1.0542885667706416</v>
      </c>
      <c r="AE1890" s="1">
        <f t="shared" si="230"/>
        <v>0.15207223678664789</v>
      </c>
      <c r="AF1890" s="1">
        <f t="shared" si="230"/>
        <v>1.046899320246816</v>
      </c>
      <c r="AG1890" s="1">
        <f t="shared" si="230"/>
        <v>0.94707738935507113</v>
      </c>
      <c r="AH1890" s="1">
        <f t="shared" si="230"/>
        <v>1.1339071172133257</v>
      </c>
      <c r="AI1890" s="1">
        <f t="shared" si="230"/>
        <v>1.0430952869642298</v>
      </c>
      <c r="AJ1890" s="1">
        <f t="shared" si="230"/>
        <v>0.74055855109353697</v>
      </c>
      <c r="AK1890" s="1">
        <f t="shared" si="230"/>
        <v>1.0406520578564435</v>
      </c>
      <c r="AL1890" s="1">
        <f t="shared" si="230"/>
        <v>1.2650154810369443</v>
      </c>
      <c r="AM1890" s="1">
        <f t="shared" si="230"/>
        <v>1.0076523907824275</v>
      </c>
      <c r="AN1890" s="29">
        <f t="shared" si="230"/>
        <v>0.97445236093819021</v>
      </c>
      <c r="AO1890" s="1">
        <f t="shared" si="227"/>
        <v>37392.122911164362</v>
      </c>
      <c r="AP1890" s="1">
        <f t="shared" si="228"/>
        <v>49726.104025978537</v>
      </c>
      <c r="AQ1890" s="29">
        <f t="shared" si="229"/>
        <v>23019.268883413621</v>
      </c>
    </row>
    <row r="1891" spans="1:43" x14ac:dyDescent="0.2">
      <c r="A1891" s="26"/>
      <c r="E1891" s="25" t="s">
        <v>3687</v>
      </c>
      <c r="F1891" s="26" t="s">
        <v>3688</v>
      </c>
      <c r="G1891" s="1">
        <v>9.5839834323120807E-2</v>
      </c>
      <c r="H1891" s="43">
        <v>1.7935463438483701</v>
      </c>
      <c r="I1891" s="1">
        <f>VLOOKUP(F1891,'[1]SUSMB vs SHAM all proteins sum'!$B$2:$E$3214,2,FALSE)</f>
        <v>0.47263415158396199</v>
      </c>
      <c r="J1891" s="29">
        <f>VLOOKUP(F1891,'[1]SUSMB vs SHAM all proteins sum'!$B$2:$E$3214,3,FALSE)</f>
        <v>0.74154584088180198</v>
      </c>
      <c r="K1891" s="25">
        <f>VLOOKUP($E1891,[1]AllProteinsNorm!$A$1:$Q$3226,4,FALSE)</f>
        <v>65784.940740524005</v>
      </c>
      <c r="L1891" s="1">
        <f>VLOOKUP($E1891,[1]AllProteinsNorm!$A$1:$Q$3226,5,FALSE)</f>
        <v>22793.188779986602</v>
      </c>
      <c r="M1891" s="1">
        <f>VLOOKUP($E1891,[1]AllProteinsNorm!$A$1:$Q$3226,10,FALSE)</f>
        <v>28125.658112008401</v>
      </c>
      <c r="N1891" s="1">
        <f>VLOOKUP($E1891,[1]AllProteinsNorm!$A$1:$Q$3226,11,FALSE)</f>
        <v>19304.929560411802</v>
      </c>
      <c r="O1891" s="1">
        <f>VLOOKUP($E1891,[1]AllProteinsNorm!$A$1:$Q$3226,15,FALSE)</f>
        <v>48186.885046055002</v>
      </c>
      <c r="P1891" s="1">
        <f>VLOOKUP($E1891,[1]AllProteinsNorm!$A$1:$Q$3226,6,FALSE)</f>
        <v>119655.510684764</v>
      </c>
      <c r="Q1891" s="1">
        <f>VLOOKUP($E1891,[1]AllProteinsNorm!$A$1:$Q$3226,8,FALSE)</f>
        <v>73246.920558168102</v>
      </c>
      <c r="R1891" s="1">
        <f>VLOOKUP($E1891,[1]AllProteinsNorm!$A$1:$Q$3226,13,FALSE)</f>
        <v>46144.020641386996</v>
      </c>
      <c r="S1891" s="1">
        <f>VLOOKUP($E1891,[1]AllProteinsNorm!$A$1:$Q$3226,16,FALSE)</f>
        <v>38125.620881568299</v>
      </c>
      <c r="T1891" s="1">
        <f>VLOOKUP($E1891,[1]AllProteinsNorm!$A$1:$Q$3226,17,FALSE)</f>
        <v>47221.515877749604</v>
      </c>
      <c r="U1891" s="1">
        <f>VLOOKUP($E1891,[1]AllProteinsNorm!$A$1:$Q$3226,3,FALSE)</f>
        <v>24235.265583992601</v>
      </c>
      <c r="V1891" s="1">
        <f>VLOOKUP($E1891,[1]AllProteinsNorm!$A$1:$Q$3226,7,FALSE)</f>
        <v>74310.948143735906</v>
      </c>
      <c r="W1891" s="1">
        <f>VLOOKUP($E1891,[1]AllProteinsNorm!$A$1:$Q$3226,9,FALSE)</f>
        <v>11930.378923661099</v>
      </c>
      <c r="X1891" s="1">
        <f>VLOOKUP($E1891,[1]AllProteinsNorm!$A$1:$Q$3226,12,FALSE)</f>
        <v>14142.591650746401</v>
      </c>
      <c r="Y1891" s="29">
        <f>VLOOKUP($E1891,[1]AllProteinsNorm!$A$1:$Q$3226,14,FALSE)</f>
        <v>28949.264520264602</v>
      </c>
      <c r="Z1891" s="25">
        <f t="shared" si="230"/>
        <v>1.7857359225974054</v>
      </c>
      <c r="AA1891" s="1">
        <f t="shared" si="230"/>
        <v>0.61872239355675351</v>
      </c>
      <c r="AB1891" s="1">
        <f t="shared" si="230"/>
        <v>0.76347257399545776</v>
      </c>
      <c r="AC1891" s="1">
        <f t="shared" si="230"/>
        <v>0.52403340051964142</v>
      </c>
      <c r="AD1891" s="1">
        <f t="shared" si="230"/>
        <v>1.308035709330742</v>
      </c>
      <c r="AE1891" s="1">
        <f t="shared" si="230"/>
        <v>3.2480555786971546</v>
      </c>
      <c r="AF1891" s="1">
        <f t="shared" si="230"/>
        <v>1.9882917851408144</v>
      </c>
      <c r="AG1891" s="1">
        <f t="shared" si="230"/>
        <v>1.2525820399750134</v>
      </c>
      <c r="AH1891" s="1">
        <f t="shared" si="230"/>
        <v>1.034922126753655</v>
      </c>
      <c r="AI1891" s="1">
        <f t="shared" si="230"/>
        <v>1.2818307088700667</v>
      </c>
      <c r="AJ1891" s="1">
        <f t="shared" si="230"/>
        <v>0.65786764964530464</v>
      </c>
      <c r="AK1891" s="1">
        <f t="shared" si="230"/>
        <v>2.0171748738963018</v>
      </c>
      <c r="AL1891" s="1">
        <f t="shared" si="230"/>
        <v>0.32385080801717375</v>
      </c>
      <c r="AM1891" s="1">
        <f t="shared" si="230"/>
        <v>0.3839014471256757</v>
      </c>
      <c r="AN1891" s="29">
        <f t="shared" si="230"/>
        <v>0.78582941634795889</v>
      </c>
      <c r="AO1891" s="1">
        <f t="shared" si="227"/>
        <v>17591.433973190411</v>
      </c>
      <c r="AP1891" s="1">
        <f t="shared" si="228"/>
        <v>29829.574949091064</v>
      </c>
      <c r="AQ1891" s="29">
        <f t="shared" si="229"/>
        <v>22685.758410642378</v>
      </c>
    </row>
    <row r="1892" spans="1:43" x14ac:dyDescent="0.2">
      <c r="A1892" s="26"/>
      <c r="E1892" s="25" t="s">
        <v>3689</v>
      </c>
      <c r="F1892" s="26" t="s">
        <v>3690</v>
      </c>
      <c r="G1892" s="43">
        <v>7.4966376574008096E-3</v>
      </c>
      <c r="H1892" s="1">
        <v>0.91810633230078198</v>
      </c>
      <c r="I1892" s="1">
        <f>VLOOKUP(F1892,'[1]SUSMB vs SHAM all proteins sum'!$B$2:$E$3214,2,FALSE)</f>
        <v>0.41962304207854001</v>
      </c>
      <c r="J1892" s="29">
        <f>VLOOKUP(F1892,'[1]SUSMB vs SHAM all proteins sum'!$B$2:$E$3214,3,FALSE)</f>
        <v>0.96375281384317402</v>
      </c>
      <c r="K1892" s="25">
        <f>VLOOKUP($E1892,[1]AllProteinsNorm!$A$1:$Q$3226,4,FALSE)</f>
        <v>3731277.4151036898</v>
      </c>
      <c r="L1892" s="1">
        <f>VLOOKUP($E1892,[1]AllProteinsNorm!$A$1:$Q$3226,5,FALSE)</f>
        <v>3826792.9204303198</v>
      </c>
      <c r="M1892" s="1">
        <f>VLOOKUP($E1892,[1]AllProteinsNorm!$A$1:$Q$3226,10,FALSE)</f>
        <v>3821277.37198728</v>
      </c>
      <c r="N1892" s="1">
        <f>VLOOKUP($E1892,[1]AllProteinsNorm!$A$1:$Q$3226,11,FALSE)</f>
        <v>3975632.0337829599</v>
      </c>
      <c r="O1892" s="1">
        <f>VLOOKUP($E1892,[1]AllProteinsNorm!$A$1:$Q$3226,15,FALSE)</f>
        <v>3951986.0652457401</v>
      </c>
      <c r="P1892" s="1">
        <f>VLOOKUP($E1892,[1]AllProteinsNorm!$A$1:$Q$3226,6,FALSE)</f>
        <v>3737380.3466945998</v>
      </c>
      <c r="Q1892" s="1">
        <f>VLOOKUP($E1892,[1]AllProteinsNorm!$A$1:$Q$3226,8,FALSE)</f>
        <v>3632998.8802848798</v>
      </c>
      <c r="R1892" s="1">
        <f>VLOOKUP($E1892,[1]AllProteinsNorm!$A$1:$Q$3226,13,FALSE)</f>
        <v>3389377.7423299202</v>
      </c>
      <c r="S1892" s="1">
        <f>VLOOKUP($E1892,[1]AllProteinsNorm!$A$1:$Q$3226,16,FALSE)</f>
        <v>3620063.1580034099</v>
      </c>
      <c r="T1892" s="1">
        <f>VLOOKUP($E1892,[1]AllProteinsNorm!$A$1:$Q$3226,17,FALSE)</f>
        <v>3356749.10224522</v>
      </c>
      <c r="U1892" s="1">
        <f>VLOOKUP($E1892,[1]AllProteinsNorm!$A$1:$Q$3226,3,FALSE)</f>
        <v>3298111.3173377798</v>
      </c>
      <c r="V1892" s="1">
        <f>VLOOKUP($E1892,[1]AllProteinsNorm!$A$1:$Q$3226,7,FALSE)</f>
        <v>3526023.2155614998</v>
      </c>
      <c r="W1892" s="1">
        <f>VLOOKUP($E1892,[1]AllProteinsNorm!$A$1:$Q$3226,9,FALSE)</f>
        <v>4086454.8573477902</v>
      </c>
      <c r="X1892" s="1">
        <f>VLOOKUP($E1892,[1]AllProteinsNorm!$A$1:$Q$3226,12,FALSE)</f>
        <v>3675224.5494985902</v>
      </c>
      <c r="Y1892" s="29">
        <f>VLOOKUP($E1892,[1]AllProteinsNorm!$A$1:$Q$3226,14,FALSE)</f>
        <v>4081030.90236978</v>
      </c>
      <c r="Z1892" s="25">
        <f t="shared" si="230"/>
        <v>0.96630341931766273</v>
      </c>
      <c r="AA1892" s="1">
        <f t="shared" si="230"/>
        <v>0.99103944109437969</v>
      </c>
      <c r="AB1892" s="1">
        <f t="shared" si="230"/>
        <v>0.98961105806974903</v>
      </c>
      <c r="AC1892" s="1">
        <f t="shared" si="230"/>
        <v>1.029584884962661</v>
      </c>
      <c r="AD1892" s="1">
        <f t="shared" si="230"/>
        <v>1.023461196555548</v>
      </c>
      <c r="AE1892" s="1">
        <f t="shared" si="230"/>
        <v>0.96788391923983064</v>
      </c>
      <c r="AF1892" s="1">
        <f t="shared" si="230"/>
        <v>0.94085184505075525</v>
      </c>
      <c r="AG1892" s="1">
        <f t="shared" si="230"/>
        <v>0.87776033176068924</v>
      </c>
      <c r="AH1892" s="1">
        <f t="shared" si="230"/>
        <v>0.93750183075770632</v>
      </c>
      <c r="AI1892" s="1">
        <f t="shared" si="230"/>
        <v>0.86931036597848677</v>
      </c>
      <c r="AJ1892" s="1">
        <f t="shared" si="230"/>
        <v>0.85412471083853025</v>
      </c>
      <c r="AK1892" s="1">
        <f t="shared" si="230"/>
        <v>0.91314794123820275</v>
      </c>
      <c r="AL1892" s="1">
        <f t="shared" si="230"/>
        <v>1.0582851024580566</v>
      </c>
      <c r="AM1892" s="1">
        <f t="shared" si="230"/>
        <v>0.95178719077954532</v>
      </c>
      <c r="AN1892" s="29">
        <f t="shared" si="230"/>
        <v>1.0568804397491782</v>
      </c>
      <c r="AO1892" s="1">
        <f t="shared" si="227"/>
        <v>90547.396274155908</v>
      </c>
      <c r="AP1892" s="1">
        <f t="shared" si="228"/>
        <v>148336.37220080043</v>
      </c>
      <c r="AQ1892" s="29">
        <f t="shared" si="229"/>
        <v>310277.52828182944</v>
      </c>
    </row>
    <row r="1893" spans="1:43" x14ac:dyDescent="0.2">
      <c r="A1893" s="26"/>
      <c r="E1893" s="25" t="s">
        <v>3691</v>
      </c>
      <c r="F1893" s="26" t="s">
        <v>3692</v>
      </c>
      <c r="G1893" s="1">
        <v>0.20341800982146199</v>
      </c>
      <c r="H1893" s="43">
        <v>0.40209967800796398</v>
      </c>
      <c r="I1893" s="1">
        <f>VLOOKUP(F1893,'[1]SUSMB vs SHAM all proteins sum'!$B$2:$E$3214,2,FALSE)</f>
        <v>0.96905374434804403</v>
      </c>
      <c r="J1893" s="29">
        <f>VLOOKUP(F1893,'[1]SUSMB vs SHAM all proteins sum'!$B$2:$E$3214,3,FALSE)</f>
        <v>1.0233936765598599</v>
      </c>
      <c r="K1893" s="25">
        <f>VLOOKUP($E1893,[1]AllProteinsNorm!$A$1:$Q$3226,4,FALSE)</f>
        <v>11958.8879734444</v>
      </c>
      <c r="L1893" s="1">
        <f>VLOOKUP($E1893,[1]AllProteinsNorm!$A$1:$Q$3226,5,FALSE)</f>
        <v>31334.937528191102</v>
      </c>
      <c r="M1893" s="1">
        <f>VLOOKUP($E1893,[1]AllProteinsNorm!$A$1:$Q$3226,10,FALSE)</f>
        <v>95532.876658499401</v>
      </c>
      <c r="N1893" s="1">
        <f>VLOOKUP($E1893,[1]AllProteinsNorm!$A$1:$Q$3226,11,FALSE)</f>
        <v>51175.071852691297</v>
      </c>
      <c r="O1893" s="1">
        <f>VLOOKUP($E1893,[1]AllProteinsNorm!$A$1:$Q$3226,15,FALSE)</f>
        <v>163695.44011028801</v>
      </c>
      <c r="P1893" s="1">
        <f>VLOOKUP($E1893,[1]AllProteinsNorm!$A$1:$Q$3226,6,FALSE)</f>
        <v>8735.1190635408493</v>
      </c>
      <c r="Q1893" s="1">
        <f>VLOOKUP($E1893,[1]AllProteinsNorm!$A$1:$Q$3226,8,FALSE)</f>
        <v>7602.3796151501801</v>
      </c>
      <c r="R1893" s="1">
        <f>VLOOKUP($E1893,[1]AllProteinsNorm!$A$1:$Q$3226,13,FALSE)</f>
        <v>33414.808578477699</v>
      </c>
      <c r="S1893" s="1">
        <f>VLOOKUP($E1893,[1]AllProteinsNorm!$A$1:$Q$3226,16,FALSE)</f>
        <v>14318.161542313301</v>
      </c>
      <c r="T1893" s="1">
        <f>VLOOKUP($E1893,[1]AllProteinsNorm!$A$1:$Q$3226,17,FALSE)</f>
        <v>99218.244689685205</v>
      </c>
      <c r="U1893" s="1">
        <f>VLOOKUP($E1893,[1]AllProteinsNorm!$A$1:$Q$3226,3,FALSE)</f>
        <v>62928.483190222301</v>
      </c>
      <c r="V1893" s="1">
        <f>VLOOKUP($E1893,[1]AllProteinsNorm!$A$1:$Q$3226,7,FALSE)</f>
        <v>13477.621245884</v>
      </c>
      <c r="W1893" s="1">
        <f>VLOOKUP($E1893,[1]AllProteinsNorm!$A$1:$Q$3226,9,FALSE)</f>
        <v>74417.976425454603</v>
      </c>
      <c r="X1893" s="1">
        <f>VLOOKUP($E1893,[1]AllProteinsNorm!$A$1:$Q$3226,12,FALSE)</f>
        <v>47527.321919954302</v>
      </c>
      <c r="Y1893" s="29">
        <f>VLOOKUP($E1893,[1]AllProteinsNorm!$A$1:$Q$3226,14,FALSE)</f>
        <v>112227.54532721901</v>
      </c>
      <c r="Z1893" s="25">
        <f t="shared" ref="Z1893:AN1909" si="231">K1893/AVERAGE($K1893:$O1893)</f>
        <v>0.16905544482577933</v>
      </c>
      <c r="AA1893" s="1">
        <f t="shared" si="231"/>
        <v>0.44296274153412046</v>
      </c>
      <c r="AB1893" s="1">
        <f t="shared" si="231"/>
        <v>1.350489526689437</v>
      </c>
      <c r="AC1893" s="1">
        <f t="shared" si="231"/>
        <v>0.72343051923047341</v>
      </c>
      <c r="AD1893" s="1">
        <f t="shared" si="231"/>
        <v>2.3140617677201893</v>
      </c>
      <c r="AE1893" s="1">
        <f t="shared" si="231"/>
        <v>0.12348300629391366</v>
      </c>
      <c r="AF1893" s="1">
        <f t="shared" si="231"/>
        <v>0.10747016532202538</v>
      </c>
      <c r="AG1893" s="1">
        <f t="shared" si="231"/>
        <v>0.47236459949677095</v>
      </c>
      <c r="AH1893" s="1">
        <f t="shared" si="231"/>
        <v>0.20240704436718382</v>
      </c>
      <c r="AI1893" s="1">
        <f t="shared" si="231"/>
        <v>1.402587308125496</v>
      </c>
      <c r="AJ1893" s="1">
        <f t="shared" si="231"/>
        <v>0.88958126721798658</v>
      </c>
      <c r="AK1893" s="1">
        <f t="shared" si="231"/>
        <v>0.19052484311047946</v>
      </c>
      <c r="AL1893" s="1">
        <f t="shared" si="231"/>
        <v>1.0520011672971692</v>
      </c>
      <c r="AM1893" s="1">
        <f t="shared" si="231"/>
        <v>0.67186452171787647</v>
      </c>
      <c r="AN1893" s="29">
        <f t="shared" si="231"/>
        <v>1.5864917908026703</v>
      </c>
      <c r="AO1893" s="1">
        <f t="shared" si="227"/>
        <v>54122.389212679198</v>
      </c>
      <c r="AP1893" s="1">
        <f t="shared" si="228"/>
        <v>34546.423698750499</v>
      </c>
      <c r="AQ1893" s="29">
        <f t="shared" si="229"/>
        <v>32378.039297398824</v>
      </c>
    </row>
    <row r="1894" spans="1:43" x14ac:dyDescent="0.2">
      <c r="A1894" s="26"/>
      <c r="E1894" s="25" t="s">
        <v>3693</v>
      </c>
      <c r="F1894" s="26" t="s">
        <v>3694</v>
      </c>
      <c r="G1894" s="1">
        <v>0.49686505932903502</v>
      </c>
      <c r="H1894" s="1">
        <v>1.32409735325976</v>
      </c>
      <c r="I1894" s="1">
        <f>VLOOKUP(F1894,'[1]SUSMB vs SHAM all proteins sum'!$B$2:$E$3214,2,FALSE)</f>
        <v>0.60221674692030702</v>
      </c>
      <c r="J1894" s="29">
        <f>VLOOKUP(F1894,'[1]SUSMB vs SHAM all proteins sum'!$B$2:$E$3214,3,FALSE)</f>
        <v>1.2483665843890299</v>
      </c>
      <c r="K1894" s="25">
        <f>VLOOKUP($E1894,[1]AllProteinsNorm!$A$1:$Q$3226,4,FALSE)</f>
        <v>15360.0963783977</v>
      </c>
      <c r="L1894" s="1">
        <f>VLOOKUP($E1894,[1]AllProteinsNorm!$A$1:$Q$3226,5,FALSE)</f>
        <v>49756.263430899598</v>
      </c>
      <c r="M1894" s="1">
        <f>VLOOKUP($E1894,[1]AllProteinsNorm!$A$1:$Q$3226,10,FALSE)</f>
        <v>11223.0775647713</v>
      </c>
      <c r="N1894" s="1">
        <f>VLOOKUP($E1894,[1]AllProteinsNorm!$A$1:$Q$3226,11,FALSE)</f>
        <v>35265.231196036701</v>
      </c>
      <c r="O1894" s="1">
        <f>VLOOKUP($E1894,[1]AllProteinsNorm!$A$1:$Q$3226,15,FALSE)</f>
        <v>9479.16241823171</v>
      </c>
      <c r="P1894" s="1">
        <f>VLOOKUP($E1894,[1]AllProteinsNorm!$A$1:$Q$3226,6,FALSE)</f>
        <v>21101.553051107399</v>
      </c>
      <c r="Q1894" s="1">
        <f>VLOOKUP($E1894,[1]AllProteinsNorm!$A$1:$Q$3226,8,FALSE)</f>
        <v>34009.916856208401</v>
      </c>
      <c r="R1894" s="1">
        <f>VLOOKUP($E1894,[1]AllProteinsNorm!$A$1:$Q$3226,13,FALSE)</f>
        <v>12001.2871643662</v>
      </c>
      <c r="S1894" s="1">
        <f>VLOOKUP($E1894,[1]AllProteinsNorm!$A$1:$Q$3226,16,FALSE)</f>
        <v>31641.890571163902</v>
      </c>
      <c r="T1894" s="1">
        <f>VLOOKUP($E1894,[1]AllProteinsNorm!$A$1:$Q$3226,17,FALSE)</f>
        <v>42821.286295758502</v>
      </c>
      <c r="U1894" s="1">
        <f>VLOOKUP($E1894,[1]AllProteinsNorm!$A$1:$Q$3226,3,FALSE)</f>
        <v>16021.7875429942</v>
      </c>
      <c r="V1894" s="1">
        <f>VLOOKUP($E1894,[1]AllProteinsNorm!$A$1:$Q$3226,7,FALSE)</f>
        <v>13618.399914047101</v>
      </c>
      <c r="W1894" s="1">
        <f>VLOOKUP($E1894,[1]AllProteinsNorm!$A$1:$Q$3226,9,FALSE)</f>
        <v>28731.118030988899</v>
      </c>
      <c r="X1894" s="1">
        <f>VLOOKUP($E1894,[1]AllProteinsNorm!$A$1:$Q$3226,12,FALSE)</f>
        <v>55949.635539918701</v>
      </c>
      <c r="Y1894" s="29">
        <f>VLOOKUP($E1894,[1]AllProteinsNorm!$A$1:$Q$3226,14,FALSE)</f>
        <v>24785.301121152301</v>
      </c>
      <c r="Z1894" s="25">
        <f t="shared" si="231"/>
        <v>0.63427528898871754</v>
      </c>
      <c r="AA1894" s="1">
        <f t="shared" si="231"/>
        <v>2.054620465208612</v>
      </c>
      <c r="AB1894" s="1">
        <f t="shared" si="231"/>
        <v>0.46344245442037274</v>
      </c>
      <c r="AC1894" s="1">
        <f t="shared" si="231"/>
        <v>1.4562320546098966</v>
      </c>
      <c r="AD1894" s="1">
        <f t="shared" si="231"/>
        <v>0.39142973677240012</v>
      </c>
      <c r="AE1894" s="1">
        <f t="shared" si="231"/>
        <v>0.87136130723927674</v>
      </c>
      <c r="AF1894" s="1">
        <f t="shared" si="231"/>
        <v>1.4043954745487151</v>
      </c>
      <c r="AG1894" s="1">
        <f t="shared" si="231"/>
        <v>0.49557761207283663</v>
      </c>
      <c r="AH1894" s="1">
        <f t="shared" si="231"/>
        <v>1.3066108956451705</v>
      </c>
      <c r="AI1894" s="1">
        <f t="shared" si="231"/>
        <v>1.7682495650423842</v>
      </c>
      <c r="AJ1894" s="1">
        <f t="shared" si="231"/>
        <v>0.66159896875650726</v>
      </c>
      <c r="AK1894" s="1">
        <f t="shared" si="231"/>
        <v>0.5623541889485989</v>
      </c>
      <c r="AL1894" s="1">
        <f t="shared" si="231"/>
        <v>1.1864143129794233</v>
      </c>
      <c r="AM1894" s="1">
        <f t="shared" si="231"/>
        <v>2.310367746181893</v>
      </c>
      <c r="AN1894" s="29">
        <f t="shared" si="231"/>
        <v>1.023476913426189</v>
      </c>
      <c r="AO1894" s="1">
        <f t="shared" si="227"/>
        <v>15740.444768063699</v>
      </c>
      <c r="AP1894" s="1">
        <f t="shared" si="228"/>
        <v>10696.762726729048</v>
      </c>
      <c r="AQ1894" s="29">
        <f t="shared" si="229"/>
        <v>15114.226300736862</v>
      </c>
    </row>
    <row r="1895" spans="1:43" x14ac:dyDescent="0.2">
      <c r="A1895" s="26"/>
      <c r="E1895" s="25" t="s">
        <v>3695</v>
      </c>
      <c r="F1895" s="26" t="s">
        <v>3696</v>
      </c>
      <c r="G1895" s="1">
        <v>0.17690041321555</v>
      </c>
      <c r="H1895" s="1">
        <v>1.2802417157794099</v>
      </c>
      <c r="I1895" s="1">
        <f>VLOOKUP(F1895,'[1]SUSMB vs SHAM all proteins sum'!$B$2:$E$3214,2,FALSE)</f>
        <v>0.36188015200614898</v>
      </c>
      <c r="J1895" s="29">
        <f>VLOOKUP(F1895,'[1]SUSMB vs SHAM all proteins sum'!$B$2:$E$3214,3,FALSE)</f>
        <v>1.16195544993413</v>
      </c>
      <c r="K1895" s="25">
        <f>VLOOKUP($E1895,[1]AllProteinsNorm!$A$1:$Q$3226,4,FALSE)</f>
        <v>53333.242650308297</v>
      </c>
      <c r="L1895" s="1">
        <f>VLOOKUP($E1895,[1]AllProteinsNorm!$A$1:$Q$3226,5,FALSE)</f>
        <v>74313.383879938803</v>
      </c>
      <c r="M1895" s="1">
        <f>VLOOKUP($E1895,[1]AllProteinsNorm!$A$1:$Q$3226,10,FALSE)</f>
        <v>52981.778202718102</v>
      </c>
      <c r="N1895" s="1">
        <f>VLOOKUP($E1895,[1]AllProteinsNorm!$A$1:$Q$3226,11,FALSE)</f>
        <v>76522.160117004707</v>
      </c>
      <c r="O1895" s="1">
        <f>VLOOKUP($E1895,[1]AllProteinsNorm!$A$1:$Q$3226,15,FALSE)</f>
        <v>50720.589145722697</v>
      </c>
      <c r="P1895" s="1">
        <f>VLOOKUP($E1895,[1]AllProteinsNorm!$A$1:$Q$3226,6,FALSE)</f>
        <v>81146.866555669694</v>
      </c>
      <c r="Q1895" s="1">
        <f>VLOOKUP($E1895,[1]AllProteinsNorm!$A$1:$Q$3226,8,FALSE)</f>
        <v>98133.197032914599</v>
      </c>
      <c r="R1895" s="1">
        <f>VLOOKUP($E1895,[1]AllProteinsNorm!$A$1:$Q$3226,13,FALSE)</f>
        <v>90158.115549109905</v>
      </c>
      <c r="S1895" s="1">
        <f>VLOOKUP($E1895,[1]AllProteinsNorm!$A$1:$Q$3226,16,FALSE)</f>
        <v>87123.877351755698</v>
      </c>
      <c r="T1895" s="1">
        <f>VLOOKUP($E1895,[1]AllProteinsNorm!$A$1:$Q$3226,17,FALSE)</f>
        <v>44811.885360821798</v>
      </c>
      <c r="U1895" s="1">
        <f>VLOOKUP($E1895,[1]AllProteinsNorm!$A$1:$Q$3226,3,FALSE)</f>
        <v>57629.395525092303</v>
      </c>
      <c r="V1895" s="1">
        <f>VLOOKUP($E1895,[1]AllProteinsNorm!$A$1:$Q$3226,7,FALSE)</f>
        <v>65274.336778725999</v>
      </c>
      <c r="W1895" s="1">
        <f>VLOOKUP($E1895,[1]AllProteinsNorm!$A$1:$Q$3226,9,FALSE)</f>
        <v>90377.923654095895</v>
      </c>
      <c r="X1895" s="1">
        <f>VLOOKUP($E1895,[1]AllProteinsNorm!$A$1:$Q$3226,12,FALSE)</f>
        <v>51479.755958808302</v>
      </c>
      <c r="Y1895" s="29">
        <f>VLOOKUP($E1895,[1]AllProteinsNorm!$A$1:$Q$3226,14,FALSE)</f>
        <v>98633.645021502598</v>
      </c>
      <c r="Z1895" s="25">
        <f t="shared" si="231"/>
        <v>0.86616173613742442</v>
      </c>
      <c r="AA1895" s="1">
        <f t="shared" si="231"/>
        <v>1.2068909820791218</v>
      </c>
      <c r="AB1895" s="1">
        <f t="shared" si="231"/>
        <v>0.86045375662994661</v>
      </c>
      <c r="AC1895" s="1">
        <f t="shared" si="231"/>
        <v>1.2427627454515489</v>
      </c>
      <c r="AD1895" s="1">
        <f t="shared" si="231"/>
        <v>0.82373077970195807</v>
      </c>
      <c r="AE1895" s="1">
        <f t="shared" si="231"/>
        <v>1.3178705686211352</v>
      </c>
      <c r="AF1895" s="1">
        <f t="shared" si="231"/>
        <v>1.5937380907450582</v>
      </c>
      <c r="AG1895" s="1">
        <f t="shared" si="231"/>
        <v>1.4642183000745062</v>
      </c>
      <c r="AH1895" s="1">
        <f t="shared" si="231"/>
        <v>1.4149405720708514</v>
      </c>
      <c r="AI1895" s="1">
        <f t="shared" si="231"/>
        <v>0.72777012037718791</v>
      </c>
      <c r="AJ1895" s="1">
        <f t="shared" si="231"/>
        <v>0.93593366538488021</v>
      </c>
      <c r="AK1895" s="1">
        <f t="shared" si="231"/>
        <v>1.0600917937839549</v>
      </c>
      <c r="AL1895" s="1">
        <f t="shared" si="231"/>
        <v>1.4677881068286176</v>
      </c>
      <c r="AM1895" s="1">
        <f t="shared" si="231"/>
        <v>0.83606007400629268</v>
      </c>
      <c r="AN1895" s="29">
        <f t="shared" si="231"/>
        <v>1.6018656464139307</v>
      </c>
      <c r="AO1895" s="1">
        <f t="shared" si="227"/>
        <v>11360.213699923424</v>
      </c>
      <c r="AP1895" s="1">
        <f t="shared" si="228"/>
        <v>18557.429488920661</v>
      </c>
      <c r="AQ1895" s="29">
        <f t="shared" si="229"/>
        <v>18534.417049881729</v>
      </c>
    </row>
    <row r="1896" spans="1:43" x14ac:dyDescent="0.2">
      <c r="A1896" s="26"/>
      <c r="E1896" s="25" t="s">
        <v>3697</v>
      </c>
      <c r="F1896" s="26" t="s">
        <v>3698</v>
      </c>
      <c r="G1896" s="1">
        <v>0.59464917134267303</v>
      </c>
      <c r="H1896" s="1">
        <v>0.72830666535487698</v>
      </c>
      <c r="I1896" s="1">
        <f>VLOOKUP(F1896,'[1]SUSMB vs SHAM all proteins sum'!$B$2:$E$3214,2,FALSE)</f>
        <v>0.97733033247066103</v>
      </c>
      <c r="J1896" s="29">
        <f>VLOOKUP(F1896,'[1]SUSMB vs SHAM all proteins sum'!$B$2:$E$3214,3,FALSE)</f>
        <v>0.98420027399176202</v>
      </c>
      <c r="K1896" s="25">
        <f>VLOOKUP($E1896,[1]AllProteinsNorm!$A$1:$Q$3226,4,FALSE)</f>
        <v>69276.782293891694</v>
      </c>
      <c r="L1896" s="1">
        <f>VLOOKUP($E1896,[1]AllProteinsNorm!$A$1:$Q$3226,5,FALSE)</f>
        <v>67053.867347425505</v>
      </c>
      <c r="M1896" s="1">
        <f>VLOOKUP($E1896,[1]AllProteinsNorm!$A$1:$Q$3226,10,FALSE)</f>
        <v>7066.5725604155796</v>
      </c>
      <c r="N1896" s="1">
        <f>VLOOKUP($E1896,[1]AllProteinsNorm!$A$1:$Q$3226,11,FALSE)</f>
        <v>73296.496333563293</v>
      </c>
      <c r="O1896" s="1">
        <f>VLOOKUP($E1896,[1]AllProteinsNorm!$A$1:$Q$3226,15,FALSE)</f>
        <v>88642.303315298297</v>
      </c>
      <c r="P1896" s="1">
        <f>VLOOKUP($E1896,[1]AllProteinsNorm!$A$1:$Q$3226,6,FALSE)</f>
        <v>45898.694972256599</v>
      </c>
      <c r="Q1896" s="1">
        <f>VLOOKUP($E1896,[1]AllProteinsNorm!$A$1:$Q$3226,8,FALSE)</f>
        <v>18780.985416247298</v>
      </c>
      <c r="R1896" s="1">
        <f>VLOOKUP($E1896,[1]AllProteinsNorm!$A$1:$Q$3226,13,FALSE)</f>
        <v>56540.712052797899</v>
      </c>
      <c r="S1896" s="1">
        <f>VLOOKUP($E1896,[1]AllProteinsNorm!$A$1:$Q$3226,16,FALSE)</f>
        <v>13174.7522525273</v>
      </c>
      <c r="T1896" s="1">
        <f>VLOOKUP($E1896,[1]AllProteinsNorm!$A$1:$Q$3226,17,FALSE)</f>
        <v>68060.257566380998</v>
      </c>
      <c r="U1896" s="1">
        <f>VLOOKUP($E1896,[1]AllProteinsNorm!$A$1:$Q$3226,3,FALSE)</f>
        <v>38961.3060759992</v>
      </c>
      <c r="V1896" s="1">
        <f>VLOOKUP($E1896,[1]AllProteinsNorm!$A$1:$Q$3226,7,FALSE)</f>
        <v>50393.221395476903</v>
      </c>
      <c r="W1896" s="1">
        <f>VLOOKUP($E1896,[1]AllProteinsNorm!$A$1:$Q$3226,9,FALSE)</f>
        <v>81159.353040119197</v>
      </c>
      <c r="X1896" s="1">
        <f>VLOOKUP($E1896,[1]AllProteinsNorm!$A$1:$Q$3226,12,FALSE)</f>
        <v>69626.723863719104</v>
      </c>
      <c r="Y1896" s="29">
        <f>VLOOKUP($E1896,[1]AllProteinsNorm!$A$1:$Q$3226,14,FALSE)</f>
        <v>17751.777720394199</v>
      </c>
      <c r="Z1896" s="25">
        <f t="shared" si="231"/>
        <v>1.1344351359858531</v>
      </c>
      <c r="AA1896" s="1">
        <f t="shared" si="231"/>
        <v>1.0980340108746816</v>
      </c>
      <c r="AB1896" s="1">
        <f t="shared" si="231"/>
        <v>0.11571796405786283</v>
      </c>
      <c r="AC1896" s="1">
        <f t="shared" si="231"/>
        <v>1.2002595679560599</v>
      </c>
      <c r="AD1896" s="1">
        <f t="shared" si="231"/>
        <v>1.4515533211255425</v>
      </c>
      <c r="AE1896" s="1">
        <f t="shared" si="231"/>
        <v>0.7516095659803208</v>
      </c>
      <c r="AF1896" s="1">
        <f t="shared" si="231"/>
        <v>0.30754617981885418</v>
      </c>
      <c r="AG1896" s="1">
        <f t="shared" si="231"/>
        <v>0.92587687017917819</v>
      </c>
      <c r="AH1896" s="1">
        <f t="shared" si="231"/>
        <v>0.21574185994625145</v>
      </c>
      <c r="AI1896" s="1">
        <f t="shared" si="231"/>
        <v>1.1145140549398382</v>
      </c>
      <c r="AJ1896" s="1">
        <f t="shared" si="231"/>
        <v>0.63800703631135225</v>
      </c>
      <c r="AK1896" s="1">
        <f t="shared" si="231"/>
        <v>0.82520924144572572</v>
      </c>
      <c r="AL1896" s="1">
        <f t="shared" si="231"/>
        <v>1.3290170047448859</v>
      </c>
      <c r="AM1896" s="1">
        <f t="shared" si="231"/>
        <v>1.1401655697503739</v>
      </c>
      <c r="AN1896" s="29">
        <f t="shared" si="231"/>
        <v>0.29069249040456185</v>
      </c>
      <c r="AO1896" s="1">
        <f t="shared" si="227"/>
        <v>28033.006270826871</v>
      </c>
      <c r="AP1896" s="1">
        <f t="shared" si="228"/>
        <v>21280.989210315631</v>
      </c>
      <c r="AQ1896" s="29">
        <f t="shared" si="229"/>
        <v>22385.758237241087</v>
      </c>
    </row>
    <row r="1897" spans="1:43" x14ac:dyDescent="0.2">
      <c r="A1897" s="26"/>
      <c r="E1897" s="25" t="s">
        <v>3699</v>
      </c>
      <c r="F1897" s="26" t="s">
        <v>3700</v>
      </c>
      <c r="G1897" s="1">
        <v>0.53337177957793103</v>
      </c>
      <c r="H1897" s="1">
        <v>0.93906296321323302</v>
      </c>
      <c r="I1897" s="1">
        <f>VLOOKUP(F1897,'[1]SUSMB vs SHAM all proteins sum'!$B$2:$E$3214,2,FALSE)</f>
        <v>0.32131730816500298</v>
      </c>
      <c r="J1897" s="29">
        <f>VLOOKUP(F1897,'[1]SUSMB vs SHAM all proteins sum'!$B$2:$E$3214,3,FALSE)</f>
        <v>0.90132089852514696</v>
      </c>
      <c r="K1897" s="25">
        <f>VLOOKUP($E1897,[1]AllProteinsNorm!$A$1:$Q$3226,4,FALSE)</f>
        <v>75855.451772508197</v>
      </c>
      <c r="L1897" s="1">
        <f>VLOOKUP($E1897,[1]AllProteinsNorm!$A$1:$Q$3226,5,FALSE)</f>
        <v>116693.117313187</v>
      </c>
      <c r="M1897" s="1">
        <f>VLOOKUP($E1897,[1]AllProteinsNorm!$A$1:$Q$3226,10,FALSE)</f>
        <v>86541.999991503093</v>
      </c>
      <c r="N1897" s="1">
        <f>VLOOKUP($E1897,[1]AllProteinsNorm!$A$1:$Q$3226,11,FALSE)</f>
        <v>82273.104304927503</v>
      </c>
      <c r="O1897" s="1">
        <f>VLOOKUP($E1897,[1]AllProteinsNorm!$A$1:$Q$3226,15,FALSE)</f>
        <v>74455.538965825195</v>
      </c>
      <c r="P1897" s="1">
        <f>VLOOKUP($E1897,[1]AllProteinsNorm!$A$1:$Q$3226,6,FALSE)</f>
        <v>88790.653945401995</v>
      </c>
      <c r="Q1897" s="1">
        <f>VLOOKUP($E1897,[1]AllProteinsNorm!$A$1:$Q$3226,8,FALSE)</f>
        <v>86987.769877363098</v>
      </c>
      <c r="R1897" s="1">
        <f>VLOOKUP($E1897,[1]AllProteinsNorm!$A$1:$Q$3226,13,FALSE)</f>
        <v>74967.590067047393</v>
      </c>
      <c r="S1897" s="1">
        <f>VLOOKUP($E1897,[1]AllProteinsNorm!$A$1:$Q$3226,16,FALSE)</f>
        <v>86983.946663857103</v>
      </c>
      <c r="T1897" s="1">
        <f>VLOOKUP($E1897,[1]AllProteinsNorm!$A$1:$Q$3226,17,FALSE)</f>
        <v>68037.6516533627</v>
      </c>
      <c r="U1897" s="1">
        <f>VLOOKUP($E1897,[1]AllProteinsNorm!$A$1:$Q$3226,3,FALSE)</f>
        <v>71551.564047270294</v>
      </c>
      <c r="V1897" s="1">
        <f>VLOOKUP($E1897,[1]AllProteinsNorm!$A$1:$Q$3226,7,FALSE)</f>
        <v>80501.390568643794</v>
      </c>
      <c r="W1897" s="1">
        <f>VLOOKUP($E1897,[1]AllProteinsNorm!$A$1:$Q$3226,9,FALSE)</f>
        <v>69973.865304412495</v>
      </c>
      <c r="X1897" s="1">
        <f>VLOOKUP($E1897,[1]AllProteinsNorm!$A$1:$Q$3226,12,FALSE)</f>
        <v>94643.051396415001</v>
      </c>
      <c r="Y1897" s="29">
        <f>VLOOKUP($E1897,[1]AllProteinsNorm!$A$1:$Q$3226,14,FALSE)</f>
        <v>73175.206525358895</v>
      </c>
      <c r="Z1897" s="25">
        <f t="shared" si="231"/>
        <v>0.87026282485163164</v>
      </c>
      <c r="AA1897" s="1">
        <f t="shared" si="231"/>
        <v>1.3387789478636052</v>
      </c>
      <c r="AB1897" s="1">
        <f t="shared" si="231"/>
        <v>0.99286582072946061</v>
      </c>
      <c r="AC1897" s="1">
        <f t="shared" si="231"/>
        <v>0.94389028723270219</v>
      </c>
      <c r="AD1897" s="1">
        <f t="shared" si="231"/>
        <v>0.85420211932259993</v>
      </c>
      <c r="AE1897" s="1">
        <f t="shared" si="231"/>
        <v>1.0186638338756044</v>
      </c>
      <c r="AF1897" s="1">
        <f t="shared" si="231"/>
        <v>0.99797998129455412</v>
      </c>
      <c r="AG1897" s="1">
        <f t="shared" si="231"/>
        <v>0.86007670087745558</v>
      </c>
      <c r="AH1897" s="1">
        <f t="shared" si="231"/>
        <v>0.99793611891541079</v>
      </c>
      <c r="AI1897" s="1">
        <f t="shared" si="231"/>
        <v>0.78057196339295998</v>
      </c>
      <c r="AJ1897" s="1">
        <f t="shared" si="231"/>
        <v>0.820885840045811</v>
      </c>
      <c r="AK1897" s="1">
        <f t="shared" si="231"/>
        <v>0.92356404086624777</v>
      </c>
      <c r="AL1897" s="1">
        <f t="shared" si="231"/>
        <v>0.80278545922094968</v>
      </c>
      <c r="AM1897" s="1">
        <f t="shared" si="231"/>
        <v>1.0858063242156191</v>
      </c>
      <c r="AN1897" s="29">
        <f t="shared" si="231"/>
        <v>0.83951331712904143</v>
      </c>
      <c r="AO1897" s="1">
        <f t="shared" si="227"/>
        <v>15399.121785044586</v>
      </c>
      <c r="AP1897" s="1">
        <f t="shared" si="228"/>
        <v>8205.4846686326528</v>
      </c>
      <c r="AQ1897" s="29">
        <f t="shared" si="229"/>
        <v>9083.205500776874</v>
      </c>
    </row>
    <row r="1898" spans="1:43" x14ac:dyDescent="0.2">
      <c r="A1898" s="26"/>
      <c r="E1898" s="25" t="s">
        <v>3701</v>
      </c>
      <c r="F1898" s="26" t="s">
        <v>3702</v>
      </c>
      <c r="G1898" s="1">
        <v>5.8632250386172001E-2</v>
      </c>
      <c r="H1898" s="1">
        <v>0.75568415922019005</v>
      </c>
      <c r="I1898" s="1">
        <f>VLOOKUP(F1898,'[1]SUSMB vs SHAM all proteins sum'!$B$2:$E$3214,2,FALSE)</f>
        <v>1.93892369262697E-2</v>
      </c>
      <c r="J1898" s="29">
        <f>VLOOKUP(F1898,'[1]SUSMB vs SHAM all proteins sum'!$B$2:$E$3214,3,FALSE)</f>
        <v>0.768759359701784</v>
      </c>
      <c r="K1898" s="25">
        <f>VLOOKUP($E1898,[1]AllProteinsNorm!$A$1:$Q$3226,4,FALSE)</f>
        <v>682373.584946402</v>
      </c>
      <c r="L1898" s="1">
        <f>VLOOKUP($E1898,[1]AllProteinsNorm!$A$1:$Q$3226,5,FALSE)</f>
        <v>502479.63857240998</v>
      </c>
      <c r="M1898" s="1">
        <f>VLOOKUP($E1898,[1]AllProteinsNorm!$A$1:$Q$3226,10,FALSE)</f>
        <v>615802.67077284504</v>
      </c>
      <c r="N1898" s="1">
        <f>VLOOKUP($E1898,[1]AllProteinsNorm!$A$1:$Q$3226,11,FALSE)</f>
        <v>715816.50022760394</v>
      </c>
      <c r="O1898" s="1">
        <f>VLOOKUP($E1898,[1]AllProteinsNorm!$A$1:$Q$3226,15,FALSE)</f>
        <v>597279.96209098201</v>
      </c>
      <c r="P1898" s="1">
        <f>VLOOKUP($E1898,[1]AllProteinsNorm!$A$1:$Q$3226,6,FALSE)</f>
        <v>538584.82381102897</v>
      </c>
      <c r="Q1898" s="1">
        <f>VLOOKUP($E1898,[1]AllProteinsNorm!$A$1:$Q$3226,8,FALSE)</f>
        <v>427141.15996214002</v>
      </c>
      <c r="R1898" s="1">
        <f>VLOOKUP($E1898,[1]AllProteinsNorm!$A$1:$Q$3226,13,FALSE)</f>
        <v>670808.87580007105</v>
      </c>
      <c r="S1898" s="1">
        <f>VLOOKUP($E1898,[1]AllProteinsNorm!$A$1:$Q$3226,16,FALSE)</f>
        <v>393506.55019992602</v>
      </c>
      <c r="T1898" s="1">
        <f>VLOOKUP($E1898,[1]AllProteinsNorm!$A$1:$Q$3226,17,FALSE)</f>
        <v>366342.39896538202</v>
      </c>
      <c r="U1898" s="1">
        <f>VLOOKUP($E1898,[1]AllProteinsNorm!$A$1:$Q$3226,3,FALSE)</f>
        <v>426118.98991722497</v>
      </c>
      <c r="V1898" s="1">
        <f>VLOOKUP($E1898,[1]AllProteinsNorm!$A$1:$Q$3226,7,FALSE)</f>
        <v>544940.52866088005</v>
      </c>
      <c r="W1898" s="1">
        <f>VLOOKUP($E1898,[1]AllProteinsNorm!$A$1:$Q$3226,9,FALSE)</f>
        <v>420265.767628528</v>
      </c>
      <c r="X1898" s="1">
        <f>VLOOKUP($E1898,[1]AllProteinsNorm!$A$1:$Q$3226,12,FALSE)</f>
        <v>570899.761245728</v>
      </c>
      <c r="Y1898" s="29">
        <f>VLOOKUP($E1898,[1]AllProteinsNorm!$A$1:$Q$3226,14,FALSE)</f>
        <v>435060.94561980799</v>
      </c>
      <c r="Z1898" s="25">
        <f t="shared" si="231"/>
        <v>1.0957415792842007</v>
      </c>
      <c r="AA1898" s="1">
        <f t="shared" si="231"/>
        <v>0.806871550824661</v>
      </c>
      <c r="AB1898" s="1">
        <f t="shared" si="231"/>
        <v>0.98884336364378167</v>
      </c>
      <c r="AC1898" s="1">
        <f t="shared" si="231"/>
        <v>1.1494435302601758</v>
      </c>
      <c r="AD1898" s="1">
        <f t="shared" si="231"/>
        <v>0.95909997598718011</v>
      </c>
      <c r="AE1898" s="1">
        <f t="shared" si="231"/>
        <v>0.8648485205762384</v>
      </c>
      <c r="AF1898" s="1">
        <f t="shared" si="231"/>
        <v>0.68589455910864916</v>
      </c>
      <c r="AG1898" s="1">
        <f t="shared" si="231"/>
        <v>1.0771712053079594</v>
      </c>
      <c r="AH1898" s="1">
        <f t="shared" si="231"/>
        <v>0.6318847890464756</v>
      </c>
      <c r="AI1898" s="1">
        <f t="shared" si="231"/>
        <v>0.58826514926221873</v>
      </c>
      <c r="AJ1898" s="1">
        <f t="shared" si="231"/>
        <v>0.68425317930728968</v>
      </c>
      <c r="AK1898" s="1">
        <f t="shared" si="231"/>
        <v>0.87505438173979311</v>
      </c>
      <c r="AL1898" s="1">
        <f t="shared" si="231"/>
        <v>0.67485419438758176</v>
      </c>
      <c r="AM1898" s="1">
        <f t="shared" si="231"/>
        <v>0.91673918774200869</v>
      </c>
      <c r="AN1898" s="29">
        <f t="shared" si="231"/>
        <v>0.69861198931926771</v>
      </c>
      <c r="AO1898" s="1">
        <f t="shared" si="227"/>
        <v>73997.693744825374</v>
      </c>
      <c r="AP1898" s="1">
        <f t="shared" si="228"/>
        <v>112277.17256737359</v>
      </c>
      <c r="AQ1898" s="29">
        <f t="shared" si="229"/>
        <v>64760.213192513838</v>
      </c>
    </row>
    <row r="1899" spans="1:43" x14ac:dyDescent="0.2">
      <c r="A1899" s="26"/>
      <c r="E1899" s="25" t="s">
        <v>3703</v>
      </c>
      <c r="F1899" s="26" t="s">
        <v>3704</v>
      </c>
      <c r="G1899" s="1">
        <v>0.20898653964705899</v>
      </c>
      <c r="H1899" s="1">
        <v>1.0980734045178999</v>
      </c>
      <c r="I1899" s="1">
        <f>VLOOKUP(F1899,'[1]SUSMB vs SHAM all proteins sum'!$B$2:$E$3214,2,FALSE)</f>
        <v>0.88733290300494905</v>
      </c>
      <c r="J1899" s="29">
        <f>VLOOKUP(F1899,'[1]SUSMB vs SHAM all proteins sum'!$B$2:$E$3214,3,FALSE)</f>
        <v>1.0103819919182699</v>
      </c>
      <c r="K1899" s="25">
        <f>VLOOKUP($E1899,[1]AllProteinsNorm!$A$1:$Q$3226,4,FALSE)</f>
        <v>646216.43284174404</v>
      </c>
      <c r="L1899" s="1">
        <f>VLOOKUP($E1899,[1]AllProteinsNorm!$A$1:$Q$3226,5,FALSE)</f>
        <v>733986.81845556002</v>
      </c>
      <c r="M1899" s="1">
        <f>VLOOKUP($E1899,[1]AllProteinsNorm!$A$1:$Q$3226,10,FALSE)</f>
        <v>699107.48873389396</v>
      </c>
      <c r="N1899" s="1">
        <f>VLOOKUP($E1899,[1]AllProteinsNorm!$A$1:$Q$3226,11,FALSE)</f>
        <v>692215.86239940103</v>
      </c>
      <c r="O1899" s="1">
        <f>VLOOKUP($E1899,[1]AllProteinsNorm!$A$1:$Q$3226,15,FALSE)</f>
        <v>563783.64857747604</v>
      </c>
      <c r="P1899" s="1">
        <f>VLOOKUP($E1899,[1]AllProteinsNorm!$A$1:$Q$3226,6,FALSE)</f>
        <v>704555.47248558002</v>
      </c>
      <c r="Q1899" s="1">
        <f>VLOOKUP($E1899,[1]AllProteinsNorm!$A$1:$Q$3226,8,FALSE)</f>
        <v>755619.12658099295</v>
      </c>
      <c r="R1899" s="1">
        <f>VLOOKUP($E1899,[1]AllProteinsNorm!$A$1:$Q$3226,13,FALSE)</f>
        <v>608487.90254495502</v>
      </c>
      <c r="S1899" s="1">
        <f>VLOOKUP($E1899,[1]AllProteinsNorm!$A$1:$Q$3226,16,FALSE)</f>
        <v>792768.47769687895</v>
      </c>
      <c r="T1899" s="1">
        <f>VLOOKUP($E1899,[1]AllProteinsNorm!$A$1:$Q$3226,17,FALSE)</f>
        <v>804460.350401729</v>
      </c>
      <c r="U1899" s="1">
        <f>VLOOKUP($E1899,[1]AllProteinsNorm!$A$1:$Q$3226,3,FALSE)</f>
        <v>558879.51389730303</v>
      </c>
      <c r="V1899" s="1">
        <f>VLOOKUP($E1899,[1]AllProteinsNorm!$A$1:$Q$3226,7,FALSE)</f>
        <v>704197.61332940497</v>
      </c>
      <c r="W1899" s="1">
        <f>VLOOKUP($E1899,[1]AllProteinsNorm!$A$1:$Q$3226,9,FALSE)</f>
        <v>716964.98254342994</v>
      </c>
      <c r="X1899" s="1">
        <f>VLOOKUP($E1899,[1]AllProteinsNorm!$A$1:$Q$3226,12,FALSE)</f>
        <v>636923.00951811799</v>
      </c>
      <c r="Y1899" s="29">
        <f>VLOOKUP($E1899,[1]AllProteinsNorm!$A$1:$Q$3226,14,FALSE)</f>
        <v>758218.88750766404</v>
      </c>
      <c r="Z1899" s="25">
        <f t="shared" si="231"/>
        <v>0.96875010749963897</v>
      </c>
      <c r="AA1899" s="1">
        <f t="shared" si="231"/>
        <v>1.1003276505292385</v>
      </c>
      <c r="AB1899" s="1">
        <f t="shared" si="231"/>
        <v>1.0480396666585867</v>
      </c>
      <c r="AC1899" s="1">
        <f t="shared" si="231"/>
        <v>1.0377083544029877</v>
      </c>
      <c r="AD1899" s="1">
        <f t="shared" si="231"/>
        <v>0.84517422090954841</v>
      </c>
      <c r="AE1899" s="1">
        <f t="shared" si="231"/>
        <v>1.0562067985618924</v>
      </c>
      <c r="AF1899" s="1">
        <f t="shared" si="231"/>
        <v>1.132756879742465</v>
      </c>
      <c r="AG1899" s="1">
        <f t="shared" si="231"/>
        <v>0.9121908559496732</v>
      </c>
      <c r="AH1899" s="1">
        <f t="shared" si="231"/>
        <v>1.1884478774609799</v>
      </c>
      <c r="AI1899" s="1">
        <f t="shared" si="231"/>
        <v>1.2059752914419075</v>
      </c>
      <c r="AJ1899" s="1">
        <f t="shared" si="231"/>
        <v>0.83782237908510238</v>
      </c>
      <c r="AK1899" s="1">
        <f t="shared" si="231"/>
        <v>1.0556703279950734</v>
      </c>
      <c r="AL1899" s="1">
        <f t="shared" si="231"/>
        <v>1.0748100305312409</v>
      </c>
      <c r="AM1899" s="1">
        <f t="shared" si="231"/>
        <v>0.95481823516359887</v>
      </c>
      <c r="AN1899" s="29">
        <f t="shared" si="231"/>
        <v>1.1366542097223153</v>
      </c>
      <c r="AO1899" s="1">
        <f t="shared" si="227"/>
        <v>58718.850482281938</v>
      </c>
      <c r="AP1899" s="1">
        <f t="shared" si="228"/>
        <v>71418.025956294761</v>
      </c>
      <c r="AQ1899" s="29">
        <f t="shared" si="229"/>
        <v>69961.07681732862</v>
      </c>
    </row>
    <row r="1900" spans="1:43" x14ac:dyDescent="0.2">
      <c r="A1900" s="26"/>
      <c r="E1900" s="25" t="s">
        <v>3705</v>
      </c>
      <c r="F1900" s="26" t="s">
        <v>3706</v>
      </c>
      <c r="G1900" s="1">
        <v>0.78078192700136095</v>
      </c>
      <c r="H1900" s="1">
        <v>0.96520460897262905</v>
      </c>
      <c r="I1900" s="1">
        <f>VLOOKUP(F1900,'[1]SUSMB vs SHAM all proteins sum'!$B$2:$E$3214,2,FALSE)</f>
        <v>0.92356459492049503</v>
      </c>
      <c r="J1900" s="29">
        <f>VLOOKUP(F1900,'[1]SUSMB vs SHAM all proteins sum'!$B$2:$E$3214,3,FALSE)</f>
        <v>0.98701159198407795</v>
      </c>
      <c r="K1900" s="25">
        <f>VLOOKUP($E1900,[1]AllProteinsNorm!$A$1:$Q$3226,4,FALSE)</f>
        <v>820984.50960213097</v>
      </c>
      <c r="L1900" s="1">
        <f>VLOOKUP($E1900,[1]AllProteinsNorm!$A$1:$Q$3226,5,FALSE)</f>
        <v>1385652.4017628599</v>
      </c>
      <c r="M1900" s="1">
        <f>VLOOKUP($E1900,[1]AllProteinsNorm!$A$1:$Q$3226,10,FALSE)</f>
        <v>907007.19449631195</v>
      </c>
      <c r="N1900" s="1">
        <f>VLOOKUP($E1900,[1]AllProteinsNorm!$A$1:$Q$3226,11,FALSE)</f>
        <v>1157937.2419493699</v>
      </c>
      <c r="O1900" s="1">
        <f>VLOOKUP($E1900,[1]AllProteinsNorm!$A$1:$Q$3226,15,FALSE)</f>
        <v>728829.09245993104</v>
      </c>
      <c r="P1900" s="1">
        <f>VLOOKUP($E1900,[1]AllProteinsNorm!$A$1:$Q$3226,6,FALSE)</f>
        <v>1032395.5509392601</v>
      </c>
      <c r="Q1900" s="1">
        <f>VLOOKUP($E1900,[1]AllProteinsNorm!$A$1:$Q$3226,8,FALSE)</f>
        <v>861492.87850744103</v>
      </c>
      <c r="R1900" s="1">
        <f>VLOOKUP($E1900,[1]AllProteinsNorm!$A$1:$Q$3226,13,FALSE)</f>
        <v>916876.53458220104</v>
      </c>
      <c r="S1900" s="1">
        <f>VLOOKUP($E1900,[1]AllProteinsNorm!$A$1:$Q$3226,16,FALSE)</f>
        <v>1025586.3936255201</v>
      </c>
      <c r="T1900" s="1">
        <f>VLOOKUP($E1900,[1]AllProteinsNorm!$A$1:$Q$3226,17,FALSE)</f>
        <v>872221.37691373599</v>
      </c>
      <c r="U1900" s="1">
        <f>VLOOKUP($E1900,[1]AllProteinsNorm!$A$1:$Q$3226,3,FALSE)</f>
        <v>779596.36963693204</v>
      </c>
      <c r="V1900" s="1">
        <f>VLOOKUP($E1900,[1]AllProteinsNorm!$A$1:$Q$3226,7,FALSE)</f>
        <v>939988.05203895399</v>
      </c>
      <c r="W1900" s="1">
        <f>VLOOKUP($E1900,[1]AllProteinsNorm!$A$1:$Q$3226,9,FALSE)</f>
        <v>1130519.40580391</v>
      </c>
      <c r="X1900" s="1">
        <f>VLOOKUP($E1900,[1]AllProteinsNorm!$A$1:$Q$3226,12,FALSE)</f>
        <v>951927.09473397199</v>
      </c>
      <c r="Y1900" s="29">
        <f>VLOOKUP($E1900,[1]AllProteinsNorm!$A$1:$Q$3226,14,FALSE)</f>
        <v>1034303.82489761</v>
      </c>
      <c r="Z1900" s="25">
        <f t="shared" si="231"/>
        <v>0.82091712211298229</v>
      </c>
      <c r="AA1900" s="1">
        <f t="shared" si="231"/>
        <v>1.3855386655898925</v>
      </c>
      <c r="AB1900" s="1">
        <f t="shared" si="231"/>
        <v>0.90693274615196195</v>
      </c>
      <c r="AC1900" s="1">
        <f t="shared" si="231"/>
        <v>1.1578421969364445</v>
      </c>
      <c r="AD1900" s="1">
        <f t="shared" si="231"/>
        <v>0.72876926920871865</v>
      </c>
      <c r="AE1900" s="1">
        <f t="shared" si="231"/>
        <v>1.0323108105535739</v>
      </c>
      <c r="AF1900" s="1">
        <f t="shared" si="231"/>
        <v>0.86142216603805444</v>
      </c>
      <c r="AG1900" s="1">
        <f t="shared" si="231"/>
        <v>0.91680127614942653</v>
      </c>
      <c r="AH1900" s="1">
        <f t="shared" si="231"/>
        <v>1.0255022121444286</v>
      </c>
      <c r="AI1900" s="1">
        <f t="shared" si="231"/>
        <v>0.87214978383507913</v>
      </c>
      <c r="AJ1900" s="1">
        <f t="shared" si="231"/>
        <v>0.77953237934078778</v>
      </c>
      <c r="AK1900" s="1">
        <f t="shared" si="231"/>
        <v>0.93991089658240667</v>
      </c>
      <c r="AL1900" s="1">
        <f t="shared" si="231"/>
        <v>1.1304266112830634</v>
      </c>
      <c r="AM1900" s="1">
        <f t="shared" si="231"/>
        <v>0.95184895930508573</v>
      </c>
      <c r="AN1900" s="29">
        <f t="shared" si="231"/>
        <v>1.0342189278782856</v>
      </c>
      <c r="AO1900" s="1">
        <f t="shared" si="227"/>
        <v>239958.23905910528</v>
      </c>
      <c r="AP1900" s="1">
        <f t="shared" si="228"/>
        <v>73673.977464287935</v>
      </c>
      <c r="AQ1900" s="29">
        <f t="shared" si="229"/>
        <v>116056.02361739526</v>
      </c>
    </row>
    <row r="1901" spans="1:43" x14ac:dyDescent="0.2">
      <c r="A1901" s="26"/>
      <c r="E1901" s="25" t="s">
        <v>3707</v>
      </c>
      <c r="F1901" s="26" t="s">
        <v>3708</v>
      </c>
      <c r="G1901" s="1">
        <v>0.96878334018327505</v>
      </c>
      <c r="H1901" s="1">
        <v>0.98180950137251499</v>
      </c>
      <c r="I1901" s="1">
        <f>VLOOKUP(F1901,'[1]SUSMB vs SHAM all proteins sum'!$B$2:$E$3214,2,FALSE)</f>
        <v>0.36716831883468698</v>
      </c>
      <c r="J1901" s="29">
        <f>VLOOKUP(F1901,'[1]SUSMB vs SHAM all proteins sum'!$B$2:$E$3214,3,FALSE)</f>
        <v>0.60163702239311601</v>
      </c>
      <c r="K1901" s="25">
        <f>VLOOKUP($E1901,[1]AllProteinsNorm!$A$1:$Q$3226,4,FALSE)</f>
        <v>141327.539371091</v>
      </c>
      <c r="L1901" s="1">
        <f>VLOOKUP($E1901,[1]AllProteinsNorm!$A$1:$Q$3226,5,FALSE)</f>
        <v>34263.394629205599</v>
      </c>
      <c r="M1901" s="1">
        <f>VLOOKUP($E1901,[1]AllProteinsNorm!$A$1:$Q$3226,10,FALSE)</f>
        <v>284297.046805099</v>
      </c>
      <c r="N1901" s="1">
        <f>VLOOKUP($E1901,[1]AllProteinsNorm!$A$1:$Q$3226,11,FALSE)</f>
        <v>71982.066346051201</v>
      </c>
      <c r="O1901" s="1">
        <f>VLOOKUP($E1901,[1]AllProteinsNorm!$A$1:$Q$3226,15,FALSE)</f>
        <v>161316.67080245799</v>
      </c>
      <c r="P1901" s="1">
        <f>VLOOKUP($E1901,[1]AllProteinsNorm!$A$1:$Q$3226,6,FALSE)</f>
        <v>162109.95455582501</v>
      </c>
      <c r="Q1901" s="1">
        <f>VLOOKUP($E1901,[1]AllProteinsNorm!$A$1:$Q$3226,8,FALSE)</f>
        <v>36890.419870681399</v>
      </c>
      <c r="R1901" s="1">
        <f>VLOOKUP($E1901,[1]AllProteinsNorm!$A$1:$Q$3226,13,FALSE)</f>
        <v>125401.155643498</v>
      </c>
      <c r="S1901" s="1">
        <f>VLOOKUP($E1901,[1]AllProteinsNorm!$A$1:$Q$3226,16,FALSE)</f>
        <v>150499.35432334701</v>
      </c>
      <c r="T1901" s="1">
        <f>VLOOKUP($E1901,[1]AllProteinsNorm!$A$1:$Q$3226,17,FALSE)</f>
        <v>129214.06513566901</v>
      </c>
      <c r="U1901" s="1">
        <f>VLOOKUP($E1901,[1]AllProteinsNorm!$A$1:$Q$3226,3,FALSE)</f>
        <v>55963.937060478696</v>
      </c>
      <c r="V1901" s="1">
        <f>VLOOKUP($E1901,[1]AllProteinsNorm!$A$1:$Q$3226,7,FALSE)</f>
        <v>111261.16711336</v>
      </c>
      <c r="W1901" s="1">
        <f>VLOOKUP($E1901,[1]AllProteinsNorm!$A$1:$Q$3226,9,FALSE)</f>
        <v>40672.330902473303</v>
      </c>
      <c r="X1901" s="1">
        <f>VLOOKUP($E1901,[1]AllProteinsNorm!$A$1:$Q$3226,12,FALSE)</f>
        <v>23280.9586665149</v>
      </c>
      <c r="Y1901" s="29">
        <f>VLOOKUP($E1901,[1]AllProteinsNorm!$A$1:$Q$3226,14,FALSE)</f>
        <v>213724.380812085</v>
      </c>
      <c r="Z1901" s="25">
        <f t="shared" si="231"/>
        <v>1.0194045537128205</v>
      </c>
      <c r="AA1901" s="1">
        <f t="shared" si="231"/>
        <v>0.24714405038184845</v>
      </c>
      <c r="AB1901" s="1">
        <f t="shared" si="231"/>
        <v>2.0506527277691151</v>
      </c>
      <c r="AC1901" s="1">
        <f t="shared" si="231"/>
        <v>0.51921123473428865</v>
      </c>
      <c r="AD1901" s="1">
        <f t="shared" si="231"/>
        <v>1.1635874334019276</v>
      </c>
      <c r="AE1901" s="1">
        <f t="shared" si="231"/>
        <v>1.169309439701389</v>
      </c>
      <c r="AF1901" s="1">
        <f t="shared" si="231"/>
        <v>0.26609295096977409</v>
      </c>
      <c r="AG1901" s="1">
        <f t="shared" si="231"/>
        <v>0.90452653228590052</v>
      </c>
      <c r="AH1901" s="1">
        <f t="shared" si="231"/>
        <v>1.0855614398352831</v>
      </c>
      <c r="AI1901" s="1">
        <f t="shared" si="231"/>
        <v>0.93202929159601577</v>
      </c>
      <c r="AJ1901" s="1">
        <f t="shared" si="231"/>
        <v>0.40367144674719635</v>
      </c>
      <c r="AK1901" s="1">
        <f t="shared" si="231"/>
        <v>0.80253389333376268</v>
      </c>
      <c r="AL1901" s="1">
        <f t="shared" si="231"/>
        <v>0.29337211640845312</v>
      </c>
      <c r="AM1901" s="1">
        <f t="shared" si="231"/>
        <v>0.16792703945074022</v>
      </c>
      <c r="AN1901" s="29">
        <f t="shared" si="231"/>
        <v>1.5416075876564701</v>
      </c>
      <c r="AO1901" s="1">
        <f t="shared" si="227"/>
        <v>86110.609547255255</v>
      </c>
      <c r="AP1901" s="1">
        <f t="shared" si="228"/>
        <v>44093.868310210062</v>
      </c>
      <c r="AQ1901" s="29">
        <f t="shared" si="229"/>
        <v>68989.37061371973</v>
      </c>
    </row>
    <row r="1902" spans="1:43" x14ac:dyDescent="0.2">
      <c r="A1902" s="26"/>
      <c r="E1902" s="25" t="s">
        <v>3709</v>
      </c>
      <c r="F1902" s="26" t="s">
        <v>3710</v>
      </c>
      <c r="G1902" s="1">
        <v>0.51445212250735906</v>
      </c>
      <c r="H1902" s="1">
        <v>0.91820202856935396</v>
      </c>
      <c r="I1902" s="1">
        <f>VLOOKUP(F1902,'[1]SUSMB vs SHAM all proteins sum'!$B$2:$E$3214,2,FALSE)</f>
        <v>0.96942804322416898</v>
      </c>
      <c r="J1902" s="29">
        <f>VLOOKUP(F1902,'[1]SUSMB vs SHAM all proteins sum'!$B$2:$E$3214,3,FALSE)</f>
        <v>1.0025830473188699</v>
      </c>
      <c r="K1902" s="25">
        <f>VLOOKUP($E1902,[1]AllProteinsNorm!$A$1:$Q$3226,4,FALSE)</f>
        <v>388246.55730841402</v>
      </c>
      <c r="L1902" s="1">
        <f>VLOOKUP($E1902,[1]AllProteinsNorm!$A$1:$Q$3226,5,FALSE)</f>
        <v>521835.12571154599</v>
      </c>
      <c r="M1902" s="1">
        <f>VLOOKUP($E1902,[1]AllProteinsNorm!$A$1:$Q$3226,10,FALSE)</f>
        <v>418474.55022582802</v>
      </c>
      <c r="N1902" s="1">
        <f>VLOOKUP($E1902,[1]AllProteinsNorm!$A$1:$Q$3226,11,FALSE)</f>
        <v>473604.25072837202</v>
      </c>
      <c r="O1902" s="1">
        <f>VLOOKUP($E1902,[1]AllProteinsNorm!$A$1:$Q$3226,15,FALSE)</f>
        <v>438731.52034417598</v>
      </c>
      <c r="P1902" s="1">
        <f>VLOOKUP($E1902,[1]AllProteinsNorm!$A$1:$Q$3226,6,FALSE)</f>
        <v>263770.087714686</v>
      </c>
      <c r="Q1902" s="1">
        <f>VLOOKUP($E1902,[1]AllProteinsNorm!$A$1:$Q$3226,8,FALSE)</f>
        <v>496585.35841912299</v>
      </c>
      <c r="R1902" s="1">
        <f>VLOOKUP($E1902,[1]AllProteinsNorm!$A$1:$Q$3226,13,FALSE)</f>
        <v>415832.26472726901</v>
      </c>
      <c r="S1902" s="1">
        <f>VLOOKUP($E1902,[1]AllProteinsNorm!$A$1:$Q$3226,16,FALSE)</f>
        <v>439679.89106191101</v>
      </c>
      <c r="T1902" s="1">
        <f>VLOOKUP($E1902,[1]AllProteinsNorm!$A$1:$Q$3226,17,FALSE)</f>
        <v>480110.71738887997</v>
      </c>
      <c r="U1902" s="1">
        <f>VLOOKUP($E1902,[1]AllProteinsNorm!$A$1:$Q$3226,3,FALSE)</f>
        <v>434289.43700478802</v>
      </c>
      <c r="V1902" s="1">
        <f>VLOOKUP($E1902,[1]AllProteinsNorm!$A$1:$Q$3226,7,FALSE)</f>
        <v>462400.85674538201</v>
      </c>
      <c r="W1902" s="1">
        <f>VLOOKUP($E1902,[1]AllProteinsNorm!$A$1:$Q$3226,9,FALSE)</f>
        <v>492576.278031355</v>
      </c>
      <c r="X1902" s="1">
        <f>VLOOKUP($E1902,[1]AllProteinsNorm!$A$1:$Q$3226,12,FALSE)</f>
        <v>387671.63358376099</v>
      </c>
      <c r="Y1902" s="29">
        <f>VLOOKUP($E1902,[1]AllProteinsNorm!$A$1:$Q$3226,14,FALSE)</f>
        <v>465361.84541595698</v>
      </c>
      <c r="Z1902" s="25">
        <f t="shared" si="231"/>
        <v>0.86627681423343728</v>
      </c>
      <c r="AA1902" s="1">
        <f t="shared" si="231"/>
        <v>1.1643468866548181</v>
      </c>
      <c r="AB1902" s="1">
        <f t="shared" si="231"/>
        <v>0.93372315448357612</v>
      </c>
      <c r="AC1902" s="1">
        <f t="shared" si="231"/>
        <v>1.0567315377441386</v>
      </c>
      <c r="AD1902" s="1">
        <f t="shared" si="231"/>
        <v>0.97892160688402985</v>
      </c>
      <c r="AE1902" s="1">
        <f t="shared" si="231"/>
        <v>0.58853815178595159</v>
      </c>
      <c r="AF1902" s="1">
        <f t="shared" si="231"/>
        <v>1.1080082339134876</v>
      </c>
      <c r="AG1902" s="1">
        <f t="shared" si="231"/>
        <v>0.92782754350931418</v>
      </c>
      <c r="AH1902" s="1">
        <f t="shared" si="231"/>
        <v>0.98103766315962793</v>
      </c>
      <c r="AI1902" s="1">
        <f t="shared" si="231"/>
        <v>1.0712491196891176</v>
      </c>
      <c r="AJ1902" s="1">
        <f t="shared" si="231"/>
        <v>0.96901018917441295</v>
      </c>
      <c r="AK1902" s="1">
        <f t="shared" si="231"/>
        <v>1.0317339163473904</v>
      </c>
      <c r="AL1902" s="1">
        <f t="shared" si="231"/>
        <v>1.0990629559169527</v>
      </c>
      <c r="AM1902" s="1">
        <f t="shared" si="231"/>
        <v>0.86499401318022917</v>
      </c>
      <c r="AN1902" s="29">
        <f t="shared" si="231"/>
        <v>1.0383406351559474</v>
      </c>
      <c r="AO1902" s="1">
        <f t="shared" si="227"/>
        <v>46119.789944999735</v>
      </c>
      <c r="AP1902" s="1">
        <f t="shared" si="228"/>
        <v>82810.427251969959</v>
      </c>
      <c r="AQ1902" s="29">
        <f t="shared" si="229"/>
        <v>35559.235649140923</v>
      </c>
    </row>
    <row r="1903" spans="1:43" x14ac:dyDescent="0.2">
      <c r="A1903" s="26"/>
      <c r="E1903" s="25" t="s">
        <v>3711</v>
      </c>
      <c r="F1903" s="26" t="s">
        <v>3712</v>
      </c>
      <c r="G1903" s="1">
        <v>0.73255876673743203</v>
      </c>
      <c r="H1903" s="1">
        <v>0.90016363450224801</v>
      </c>
      <c r="I1903" s="1">
        <f>VLOOKUP(F1903,'[1]SUSMB vs SHAM all proteins sum'!$B$2:$E$3214,2,FALSE)</f>
        <v>0.55082382794419205</v>
      </c>
      <c r="J1903" s="29">
        <f>VLOOKUP(F1903,'[1]SUSMB vs SHAM all proteins sum'!$B$2:$E$3214,3,FALSE)</f>
        <v>1.1444488151134999</v>
      </c>
      <c r="K1903" s="25">
        <f>VLOOKUP($E1903,[1]AllProteinsNorm!$A$1:$Q$3226,4,FALSE)</f>
        <v>40159.800041253598</v>
      </c>
      <c r="L1903" s="1">
        <f>VLOOKUP($E1903,[1]AllProteinsNorm!$A$1:$Q$3226,5,FALSE)</f>
        <v>16976.432789175899</v>
      </c>
      <c r="M1903" s="1">
        <f>VLOOKUP($E1903,[1]AllProteinsNorm!$A$1:$Q$3226,10,FALSE)</f>
        <v>53186.654223005004</v>
      </c>
      <c r="N1903" s="1">
        <f>VLOOKUP($E1903,[1]AllProteinsNorm!$A$1:$Q$3226,11,FALSE)</f>
        <v>45679.095496845897</v>
      </c>
      <c r="O1903" s="1">
        <f>VLOOKUP($E1903,[1]AllProteinsNorm!$A$1:$Q$3226,15,FALSE)</f>
        <v>36000.930844321701</v>
      </c>
      <c r="P1903" s="1">
        <f>VLOOKUP($E1903,[1]AllProteinsNorm!$A$1:$Q$3226,6,FALSE)</f>
        <v>38366.968347691</v>
      </c>
      <c r="Q1903" s="1">
        <f>VLOOKUP($E1903,[1]AllProteinsNorm!$A$1:$Q$3226,8,FALSE)</f>
        <v>15422.4210834777</v>
      </c>
      <c r="R1903" s="1">
        <f>VLOOKUP($E1903,[1]AllProteinsNorm!$A$1:$Q$3226,13,FALSE)</f>
        <v>43888.960193098501</v>
      </c>
      <c r="S1903" s="1">
        <f>VLOOKUP($E1903,[1]AllProteinsNorm!$A$1:$Q$3226,16,FALSE)</f>
        <v>25410.715319900399</v>
      </c>
      <c r="T1903" s="1">
        <f>VLOOKUP($E1903,[1]AllProteinsNorm!$A$1:$Q$3226,17,FALSE)</f>
        <v>53406.8513293531</v>
      </c>
      <c r="U1903" s="1">
        <f>VLOOKUP($E1903,[1]AllProteinsNorm!$A$1:$Q$3226,3,FALSE)</f>
        <v>37060.258638375803</v>
      </c>
      <c r="V1903" s="1">
        <f>VLOOKUP($E1903,[1]AllProteinsNorm!$A$1:$Q$3226,7,FALSE)</f>
        <v>34228.873898265301</v>
      </c>
      <c r="W1903" s="1">
        <f>VLOOKUP($E1903,[1]AllProteinsNorm!$A$1:$Q$3226,9,FALSE)</f>
        <v>36221.464135688999</v>
      </c>
      <c r="X1903" s="1">
        <f>VLOOKUP($E1903,[1]AllProteinsNorm!$A$1:$Q$3226,12,FALSE)</f>
        <v>53858.010656471</v>
      </c>
      <c r="Y1903" s="29">
        <f>VLOOKUP($E1903,[1]AllProteinsNorm!$A$1:$Q$3226,14,FALSE)</f>
        <v>47308.1951904671</v>
      </c>
      <c r="Z1903" s="25">
        <f t="shared" si="231"/>
        <v>1.0458122569921025</v>
      </c>
      <c r="AA1903" s="1">
        <f t="shared" si="231"/>
        <v>0.44208789567390927</v>
      </c>
      <c r="AB1903" s="1">
        <f t="shared" si="231"/>
        <v>1.3850481037674782</v>
      </c>
      <c r="AC1903" s="1">
        <f t="shared" si="231"/>
        <v>1.1895417285405134</v>
      </c>
      <c r="AD1903" s="1">
        <f t="shared" si="231"/>
        <v>0.9375100150259964</v>
      </c>
      <c r="AE1903" s="1">
        <f t="shared" si="231"/>
        <v>0.99912464007355084</v>
      </c>
      <c r="AF1903" s="1">
        <f t="shared" si="231"/>
        <v>0.40161945490331502</v>
      </c>
      <c r="AG1903" s="1">
        <f t="shared" si="231"/>
        <v>1.1429243290412585</v>
      </c>
      <c r="AH1903" s="1">
        <f t="shared" si="231"/>
        <v>0.66172733711796861</v>
      </c>
      <c r="AI1903" s="1">
        <f t="shared" si="231"/>
        <v>1.3907823164014177</v>
      </c>
      <c r="AJ1903" s="1">
        <f t="shared" si="231"/>
        <v>0.96509625773776664</v>
      </c>
      <c r="AK1903" s="1">
        <f t="shared" si="231"/>
        <v>0.89136339894797656</v>
      </c>
      <c r="AL1903" s="1">
        <f t="shared" si="231"/>
        <v>0.94325298234530108</v>
      </c>
      <c r="AM1903" s="1">
        <f t="shared" si="231"/>
        <v>1.4025310789368768</v>
      </c>
      <c r="AN1903" s="29">
        <f t="shared" si="231"/>
        <v>1.2319655559923681</v>
      </c>
      <c r="AO1903" s="1">
        <f t="shared" si="227"/>
        <v>12161.019971210979</v>
      </c>
      <c r="AP1903" s="1">
        <f t="shared" si="228"/>
        <v>13445.822316533317</v>
      </c>
      <c r="AQ1903" s="29">
        <f t="shared" si="229"/>
        <v>7571.2892553171332</v>
      </c>
    </row>
    <row r="1904" spans="1:43" x14ac:dyDescent="0.2">
      <c r="A1904" s="26"/>
      <c r="E1904" s="25" t="s">
        <v>3713</v>
      </c>
      <c r="F1904" s="26" t="s">
        <v>3714</v>
      </c>
      <c r="G1904" s="1">
        <v>0.88346270139887395</v>
      </c>
      <c r="H1904" s="1">
        <v>1.02018660184399</v>
      </c>
      <c r="I1904" s="1">
        <f>VLOOKUP(F1904,'[1]SUSMB vs SHAM all proteins sum'!$B$2:$E$3214,2,FALSE)</f>
        <v>0.49525592868171198</v>
      </c>
      <c r="J1904" s="29">
        <f>VLOOKUP(F1904,'[1]SUSMB vs SHAM all proteins sum'!$B$2:$E$3214,3,FALSE)</f>
        <v>1.08078785273702</v>
      </c>
      <c r="K1904" s="25">
        <f>VLOOKUP($E1904,[1]AllProteinsNorm!$A$1:$Q$3226,4,FALSE)</f>
        <v>165492.18429093799</v>
      </c>
      <c r="L1904" s="1">
        <f>VLOOKUP($E1904,[1]AllProteinsNorm!$A$1:$Q$3226,5,FALSE)</f>
        <v>100326.253046802</v>
      </c>
      <c r="M1904" s="1">
        <f>VLOOKUP($E1904,[1]AllProteinsNorm!$A$1:$Q$3226,10,FALSE)</f>
        <v>128623.99674056499</v>
      </c>
      <c r="N1904" s="1">
        <f>VLOOKUP($E1904,[1]AllProteinsNorm!$A$1:$Q$3226,11,FALSE)</f>
        <v>144511.111282147</v>
      </c>
      <c r="O1904" s="1">
        <f>VLOOKUP($E1904,[1]AllProteinsNorm!$A$1:$Q$3226,15,FALSE)</f>
        <v>179192.804988716</v>
      </c>
      <c r="P1904" s="1">
        <f>VLOOKUP($E1904,[1]AllProteinsNorm!$A$1:$Q$3226,6,FALSE)</f>
        <v>126123.62066927399</v>
      </c>
      <c r="Q1904" s="1">
        <f>VLOOKUP($E1904,[1]AllProteinsNorm!$A$1:$Q$3226,8,FALSE)</f>
        <v>158485.50983325701</v>
      </c>
      <c r="R1904" s="1">
        <f>VLOOKUP($E1904,[1]AllProteinsNorm!$A$1:$Q$3226,13,FALSE)</f>
        <v>114893.239594289</v>
      </c>
      <c r="S1904" s="1">
        <f>VLOOKUP($E1904,[1]AllProteinsNorm!$A$1:$Q$3226,16,FALSE)</f>
        <v>143732.53052226</v>
      </c>
      <c r="T1904" s="1">
        <f>VLOOKUP($E1904,[1]AllProteinsNorm!$A$1:$Q$3226,17,FALSE)</f>
        <v>185139.22004759201</v>
      </c>
      <c r="U1904" s="1">
        <f>VLOOKUP($E1904,[1]AllProteinsNorm!$A$1:$Q$3226,3,FALSE)</f>
        <v>138435.32321697299</v>
      </c>
      <c r="V1904" s="1">
        <f>VLOOKUP($E1904,[1]AllProteinsNorm!$A$1:$Q$3226,7,FALSE)</f>
        <v>156817.21104513301</v>
      </c>
      <c r="W1904" s="1">
        <f>VLOOKUP($E1904,[1]AllProteinsNorm!$A$1:$Q$3226,9,FALSE)</f>
        <v>171130.70498204199</v>
      </c>
      <c r="X1904" s="1">
        <f>VLOOKUP($E1904,[1]AllProteinsNorm!$A$1:$Q$3226,12,FALSE)</f>
        <v>142136.09555962999</v>
      </c>
      <c r="Y1904" s="29">
        <f>VLOOKUP($E1904,[1]AllProteinsNorm!$A$1:$Q$3226,14,FALSE)</f>
        <v>154441.922276814</v>
      </c>
      <c r="Z1904" s="25">
        <f t="shared" si="231"/>
        <v>1.1522176796587107</v>
      </c>
      <c r="AA1904" s="1">
        <f t="shared" si="231"/>
        <v>0.69850840986675367</v>
      </c>
      <c r="AB1904" s="1">
        <f t="shared" si="231"/>
        <v>0.89552774777750421</v>
      </c>
      <c r="AC1904" s="1">
        <f t="shared" si="231"/>
        <v>1.0061397040581257</v>
      </c>
      <c r="AD1904" s="1">
        <f t="shared" si="231"/>
        <v>1.2476064586389051</v>
      </c>
      <c r="AE1904" s="1">
        <f t="shared" si="231"/>
        <v>0.87811920653744013</v>
      </c>
      <c r="AF1904" s="1">
        <f t="shared" si="231"/>
        <v>1.1034346255202729</v>
      </c>
      <c r="AG1904" s="1">
        <f t="shared" si="231"/>
        <v>0.79992914771778101</v>
      </c>
      <c r="AH1904" s="1">
        <f t="shared" si="231"/>
        <v>1.0007189373891281</v>
      </c>
      <c r="AI1904" s="1">
        <f t="shared" si="231"/>
        <v>1.2890075954405111</v>
      </c>
      <c r="AJ1904" s="1">
        <f t="shared" si="231"/>
        <v>0.96383782462770096</v>
      </c>
      <c r="AK1904" s="1">
        <f t="shared" si="231"/>
        <v>1.0918193134929066</v>
      </c>
      <c r="AL1904" s="1">
        <f t="shared" si="231"/>
        <v>1.1914751422104768</v>
      </c>
      <c r="AM1904" s="1">
        <f t="shared" si="231"/>
        <v>0.98960396784389681</v>
      </c>
      <c r="AN1904" s="29">
        <f t="shared" si="231"/>
        <v>1.0752816762330073</v>
      </c>
      <c r="AO1904" s="1">
        <f t="shared" si="227"/>
        <v>27726.66294047187</v>
      </c>
      <c r="AP1904" s="1">
        <f t="shared" si="228"/>
        <v>24718.738726231873</v>
      </c>
      <c r="AQ1904" s="29">
        <f t="shared" si="229"/>
        <v>11616.330213165862</v>
      </c>
    </row>
    <row r="1905" spans="1:43" x14ac:dyDescent="0.2">
      <c r="A1905" s="26"/>
      <c r="E1905" s="25" t="s">
        <v>3715</v>
      </c>
      <c r="F1905" s="26" t="s">
        <v>3716</v>
      </c>
      <c r="G1905" s="1">
        <v>0.46976516431553</v>
      </c>
      <c r="H1905" s="1">
        <v>1.3383002807432001</v>
      </c>
      <c r="I1905" s="1">
        <f>VLOOKUP(F1905,'[1]SUSMB vs SHAM all proteins sum'!$B$2:$E$3214,2,FALSE)</f>
        <v>0.57461048514470103</v>
      </c>
      <c r="J1905" s="29">
        <f>VLOOKUP(F1905,'[1]SUSMB vs SHAM all proteins sum'!$B$2:$E$3214,3,FALSE)</f>
        <v>0.75800659116512004</v>
      </c>
      <c r="K1905" s="25">
        <f>VLOOKUP($E1905,[1]AllProteinsNorm!$A$1:$Q$3226,4,FALSE)</f>
        <v>5759.4348764058504</v>
      </c>
      <c r="L1905" s="1">
        <f>VLOOKUP($E1905,[1]AllProteinsNorm!$A$1:$Q$3226,5,FALSE)</f>
        <v>12576.6173476967</v>
      </c>
      <c r="M1905" s="1">
        <f>VLOOKUP($E1905,[1]AllProteinsNorm!$A$1:$Q$3226,10,FALSE)</f>
        <v>21800.1959438665</v>
      </c>
      <c r="N1905" s="1">
        <f>VLOOKUP($E1905,[1]AllProteinsNorm!$A$1:$Q$3226,11,FALSE)</f>
        <v>29475.842302980702</v>
      </c>
      <c r="O1905" s="1">
        <f>VLOOKUP($E1905,[1]AllProteinsNorm!$A$1:$Q$3226,15,FALSE)</f>
        <v>39808.018188711001</v>
      </c>
      <c r="P1905" s="1">
        <f>VLOOKUP($E1905,[1]AllProteinsNorm!$A$1:$Q$3226,6,FALSE)</f>
        <v>12512.3879843497</v>
      </c>
      <c r="Q1905" s="1">
        <f>VLOOKUP($E1905,[1]AllProteinsNorm!$A$1:$Q$3226,8,FALSE)</f>
        <v>22761.0005217998</v>
      </c>
      <c r="R1905" s="1">
        <f>VLOOKUP($E1905,[1]AllProteinsNorm!$A$1:$Q$3226,13,FALSE)</f>
        <v>34128.178364671701</v>
      </c>
      <c r="S1905" s="1">
        <f>VLOOKUP($E1905,[1]AllProteinsNorm!$A$1:$Q$3226,16,FALSE)</f>
        <v>29002.9464819846</v>
      </c>
      <c r="T1905" s="1">
        <f>VLOOKUP($E1905,[1]AllProteinsNorm!$A$1:$Q$3226,17,FALSE)</f>
        <v>28217.722808339498</v>
      </c>
      <c r="U1905" s="1">
        <f>VLOOKUP($E1905,[1]AllProteinsNorm!$A$1:$Q$3226,3,FALSE)</f>
        <v>20900.4823477438</v>
      </c>
      <c r="V1905" s="1">
        <f>VLOOKUP($E1905,[1]AllProteinsNorm!$A$1:$Q$3226,7,FALSE)</f>
        <v>15909.1742324396</v>
      </c>
      <c r="W1905" s="1">
        <f>VLOOKUP($E1905,[1]AllProteinsNorm!$A$1:$Q$3226,9,FALSE)</f>
        <v>4913.5128437618596</v>
      </c>
      <c r="X1905" s="1">
        <f>VLOOKUP($E1905,[1]AllProteinsNorm!$A$1:$Q$3226,12,FALSE)</f>
        <v>8913.5000985987699</v>
      </c>
      <c r="Y1905" s="29">
        <f>VLOOKUP($E1905,[1]AllProteinsNorm!$A$1:$Q$3226,14,FALSE)</f>
        <v>31839.151952767999</v>
      </c>
      <c r="Z1905" s="25">
        <f t="shared" si="231"/>
        <v>0.26317991029966625</v>
      </c>
      <c r="AA1905" s="1">
        <f t="shared" si="231"/>
        <v>0.57469406225938269</v>
      </c>
      <c r="AB1905" s="1">
        <f t="shared" si="231"/>
        <v>0.99616954373869326</v>
      </c>
      <c r="AC1905" s="1">
        <f t="shared" si="231"/>
        <v>1.3469115806977525</v>
      </c>
      <c r="AD1905" s="1">
        <f t="shared" si="231"/>
        <v>1.8190449030045051</v>
      </c>
      <c r="AE1905" s="1">
        <f t="shared" si="231"/>
        <v>0.57175907324622155</v>
      </c>
      <c r="AF1905" s="1">
        <f t="shared" si="231"/>
        <v>1.0400739315931131</v>
      </c>
      <c r="AG1905" s="1">
        <f t="shared" si="231"/>
        <v>1.5595021236372399</v>
      </c>
      <c r="AH1905" s="1">
        <f t="shared" si="231"/>
        <v>1.3253023981266132</v>
      </c>
      <c r="AI1905" s="1">
        <f t="shared" si="231"/>
        <v>1.289421256933112</v>
      </c>
      <c r="AJ1905" s="1">
        <f t="shared" si="231"/>
        <v>0.9550567351725292</v>
      </c>
      <c r="AK1905" s="1">
        <f t="shared" si="231"/>
        <v>0.72697671512661988</v>
      </c>
      <c r="AL1905" s="1">
        <f t="shared" si="231"/>
        <v>0.22452513089000861</v>
      </c>
      <c r="AM1905" s="1">
        <f t="shared" si="231"/>
        <v>0.40730630812674629</v>
      </c>
      <c r="AN1905" s="29">
        <f t="shared" si="231"/>
        <v>1.4549040547839422</v>
      </c>
      <c r="AO1905" s="1">
        <f t="shared" si="227"/>
        <v>12046.098895173145</v>
      </c>
      <c r="AP1905" s="1">
        <f t="shared" si="228"/>
        <v>7350.2136479219453</v>
      </c>
      <c r="AQ1905" s="29">
        <f t="shared" si="229"/>
        <v>9453.0889244304253</v>
      </c>
    </row>
    <row r="1906" spans="1:43" x14ac:dyDescent="0.2">
      <c r="A1906" s="26"/>
      <c r="E1906" s="25" t="s">
        <v>3717</v>
      </c>
      <c r="F1906" s="26" t="s">
        <v>3718</v>
      </c>
      <c r="G1906" s="1">
        <v>0.13053666189778601</v>
      </c>
      <c r="H1906" s="1">
        <v>1.1991931604280399</v>
      </c>
      <c r="I1906" s="1">
        <f>VLOOKUP(F1906,'[1]SUSMB vs SHAM all proteins sum'!$B$2:$E$3214,2,FALSE)</f>
        <v>0.698885450486184</v>
      </c>
      <c r="J1906" s="29">
        <f>VLOOKUP(F1906,'[1]SUSMB vs SHAM all proteins sum'!$B$2:$E$3214,3,FALSE)</f>
        <v>0.92830141022605195</v>
      </c>
      <c r="K1906" s="25">
        <f>VLOOKUP($E1906,[1]AllProteinsNorm!$A$1:$Q$3226,4,FALSE)</f>
        <v>148917.25834730201</v>
      </c>
      <c r="L1906" s="1">
        <f>VLOOKUP($E1906,[1]AllProteinsNorm!$A$1:$Q$3226,5,FALSE)</f>
        <v>195507.60113336399</v>
      </c>
      <c r="M1906" s="1">
        <f>VLOOKUP($E1906,[1]AllProteinsNorm!$A$1:$Q$3226,10,FALSE)</f>
        <v>212888.374500481</v>
      </c>
      <c r="N1906" s="1">
        <f>VLOOKUP($E1906,[1]AllProteinsNorm!$A$1:$Q$3226,11,FALSE)</f>
        <v>171382.758746306</v>
      </c>
      <c r="O1906" s="1">
        <f>VLOOKUP($E1906,[1]AllProteinsNorm!$A$1:$Q$3226,15,FALSE)</f>
        <v>149940.896387416</v>
      </c>
      <c r="P1906" s="1">
        <f>VLOOKUP($E1906,[1]AllProteinsNorm!$A$1:$Q$3226,6,FALSE)</f>
        <v>156736.23226791099</v>
      </c>
      <c r="Q1906" s="1">
        <f>VLOOKUP($E1906,[1]AllProteinsNorm!$A$1:$Q$3226,8,FALSE)</f>
        <v>196231.86469717999</v>
      </c>
      <c r="R1906" s="1">
        <f>VLOOKUP($E1906,[1]AllProteinsNorm!$A$1:$Q$3226,13,FALSE)</f>
        <v>246475.81429539999</v>
      </c>
      <c r="S1906" s="1">
        <f>VLOOKUP($E1906,[1]AllProteinsNorm!$A$1:$Q$3226,16,FALSE)</f>
        <v>220958.678273814</v>
      </c>
      <c r="T1906" s="1">
        <f>VLOOKUP($E1906,[1]AllProteinsNorm!$A$1:$Q$3226,17,FALSE)</f>
        <v>235813.82594620201</v>
      </c>
      <c r="U1906" s="1">
        <f>VLOOKUP($E1906,[1]AllProteinsNorm!$A$1:$Q$3226,3,FALSE)</f>
        <v>82475.116577794601</v>
      </c>
      <c r="V1906" s="1">
        <f>VLOOKUP($E1906,[1]AllProteinsNorm!$A$1:$Q$3226,7,FALSE)</f>
        <v>188823.58595371299</v>
      </c>
      <c r="W1906" s="1">
        <f>VLOOKUP($E1906,[1]AllProteinsNorm!$A$1:$Q$3226,9,FALSE)</f>
        <v>173857.436468036</v>
      </c>
      <c r="X1906" s="1">
        <f>VLOOKUP($E1906,[1]AllProteinsNorm!$A$1:$Q$3226,12,FALSE)</f>
        <v>214993.732737371</v>
      </c>
      <c r="Y1906" s="29">
        <f>VLOOKUP($E1906,[1]AllProteinsNorm!$A$1:$Q$3226,14,FALSE)</f>
        <v>188623.004113253</v>
      </c>
      <c r="Z1906" s="25">
        <f t="shared" si="231"/>
        <v>0.8474334517033536</v>
      </c>
      <c r="AA1906" s="1">
        <f t="shared" si="231"/>
        <v>1.1125619898017067</v>
      </c>
      <c r="AB1906" s="1">
        <f t="shared" si="231"/>
        <v>1.2114695907825068</v>
      </c>
      <c r="AC1906" s="1">
        <f t="shared" si="231"/>
        <v>0.97527636768674431</v>
      </c>
      <c r="AD1906" s="1">
        <f t="shared" si="231"/>
        <v>0.85325860002568954</v>
      </c>
      <c r="AE1906" s="1">
        <f t="shared" si="231"/>
        <v>0.89192836204387982</v>
      </c>
      <c r="AF1906" s="1">
        <f t="shared" si="231"/>
        <v>1.1166835078758317</v>
      </c>
      <c r="AG1906" s="1">
        <f t="shared" si="231"/>
        <v>1.4026033811515561</v>
      </c>
      <c r="AH1906" s="1">
        <f t="shared" si="231"/>
        <v>1.2573947270550287</v>
      </c>
      <c r="AI1906" s="1">
        <f t="shared" si="231"/>
        <v>1.3419299193308332</v>
      </c>
      <c r="AJ1906" s="1">
        <f t="shared" si="231"/>
        <v>0.46933561292241732</v>
      </c>
      <c r="AK1906" s="1">
        <f t="shared" si="231"/>
        <v>1.0745257130276662</v>
      </c>
      <c r="AL1906" s="1">
        <f t="shared" si="231"/>
        <v>0.98935885017972824</v>
      </c>
      <c r="AM1906" s="1">
        <f t="shared" si="231"/>
        <v>1.2234504116595526</v>
      </c>
      <c r="AN1906" s="29">
        <f t="shared" si="231"/>
        <v>1.0733842754045426</v>
      </c>
      <c r="AO1906" s="1">
        <f t="shared" si="227"/>
        <v>25198.403736436037</v>
      </c>
      <c r="AP1906" s="1">
        <f t="shared" si="228"/>
        <v>32049.315145418193</v>
      </c>
      <c r="AQ1906" s="29">
        <f t="shared" si="229"/>
        <v>45608.691109131374</v>
      </c>
    </row>
    <row r="1907" spans="1:43" x14ac:dyDescent="0.2">
      <c r="A1907" s="26"/>
      <c r="E1907" s="25" t="s">
        <v>3719</v>
      </c>
      <c r="F1907" s="26" t="s">
        <v>3720</v>
      </c>
      <c r="G1907" s="1">
        <v>0.25706594781910802</v>
      </c>
      <c r="H1907" s="1">
        <v>0.84202884863522598</v>
      </c>
      <c r="I1907" s="1">
        <f>VLOOKUP(F1907,'[1]SUSMB vs SHAM all proteins sum'!$B$2:$E$3214,2,FALSE)</f>
        <v>0.23741028347304199</v>
      </c>
      <c r="J1907" s="29">
        <f>VLOOKUP(F1907,'[1]SUSMB vs SHAM all proteins sum'!$B$2:$E$3214,3,FALSE)</f>
        <v>0.73325035401154104</v>
      </c>
      <c r="K1907" s="25">
        <f>VLOOKUP($E1907,[1]AllProteinsNorm!$A$1:$Q$3226,4,FALSE)</f>
        <v>50783.6584846349</v>
      </c>
      <c r="L1907" s="1">
        <f>VLOOKUP($E1907,[1]AllProteinsNorm!$A$1:$Q$3226,5,FALSE)</f>
        <v>32158.205956838701</v>
      </c>
      <c r="M1907" s="1">
        <f>VLOOKUP($E1907,[1]AllProteinsNorm!$A$1:$Q$3226,10,FALSE)</f>
        <v>48238.208338413096</v>
      </c>
      <c r="N1907" s="1">
        <f>VLOOKUP($E1907,[1]AllProteinsNorm!$A$1:$Q$3226,11,FALSE)</f>
        <v>65671.611727410898</v>
      </c>
      <c r="O1907" s="1">
        <f>VLOOKUP($E1907,[1]AllProteinsNorm!$A$1:$Q$3226,15,FALSE)</f>
        <v>65222.253578950404</v>
      </c>
      <c r="P1907" s="1">
        <f>VLOOKUP($E1907,[1]AllProteinsNorm!$A$1:$Q$3226,6,FALSE)</f>
        <v>52597.048868929</v>
      </c>
      <c r="Q1907" s="1">
        <f>VLOOKUP($E1907,[1]AllProteinsNorm!$A$1:$Q$3226,8,FALSE)</f>
        <v>40108.331367457002</v>
      </c>
      <c r="R1907" s="1">
        <f>VLOOKUP($E1907,[1]AllProteinsNorm!$A$1:$Q$3226,13,FALSE)</f>
        <v>39691.644674655698</v>
      </c>
      <c r="S1907" s="1">
        <f>VLOOKUP($E1907,[1]AllProteinsNorm!$A$1:$Q$3226,16,FALSE)</f>
        <v>42613.178760711802</v>
      </c>
      <c r="T1907" s="1">
        <f>VLOOKUP($E1907,[1]AllProteinsNorm!$A$1:$Q$3226,17,FALSE)</f>
        <v>40029.143546909298</v>
      </c>
      <c r="U1907" s="1">
        <f>VLOOKUP($E1907,[1]AllProteinsNorm!$A$1:$Q$3226,3,FALSE)</f>
        <v>48467.327749975702</v>
      </c>
      <c r="V1907" s="1">
        <f>VLOOKUP($E1907,[1]AllProteinsNorm!$A$1:$Q$3226,7,FALSE)</f>
        <v>55413.677158948798</v>
      </c>
      <c r="W1907" s="1">
        <f>VLOOKUP($E1907,[1]AllProteinsNorm!$A$1:$Q$3226,9,FALSE)</f>
        <v>18883.938240787698</v>
      </c>
      <c r="X1907" s="1">
        <f>VLOOKUP($E1907,[1]AllProteinsNorm!$A$1:$Q$3226,12,FALSE)</f>
        <v>49465.030854487202</v>
      </c>
      <c r="Y1907" s="29">
        <f>VLOOKUP($E1907,[1]AllProteinsNorm!$A$1:$Q$3226,14,FALSE)</f>
        <v>28509.194472651299</v>
      </c>
      <c r="Z1907" s="25">
        <f t="shared" si="231"/>
        <v>0.96888036360033059</v>
      </c>
      <c r="AA1907" s="1">
        <f t="shared" si="231"/>
        <v>0.61353307756713105</v>
      </c>
      <c r="AB1907" s="1">
        <f t="shared" si="231"/>
        <v>0.92031677569056858</v>
      </c>
      <c r="AC1907" s="1">
        <f t="shared" si="231"/>
        <v>1.2529214504686554</v>
      </c>
      <c r="AD1907" s="1">
        <f t="shared" si="231"/>
        <v>1.2443483326733138</v>
      </c>
      <c r="AE1907" s="1">
        <f t="shared" si="231"/>
        <v>1.0034772868490918</v>
      </c>
      <c r="AF1907" s="1">
        <f t="shared" si="231"/>
        <v>0.76521022388455562</v>
      </c>
      <c r="AG1907" s="1">
        <f t="shared" si="231"/>
        <v>0.7572604312450415</v>
      </c>
      <c r="AH1907" s="1">
        <f t="shared" si="231"/>
        <v>0.81299916870573918</v>
      </c>
      <c r="AI1907" s="1">
        <f t="shared" si="231"/>
        <v>0.76369943229028336</v>
      </c>
      <c r="AJ1907" s="1">
        <f t="shared" si="231"/>
        <v>0.92468804994308895</v>
      </c>
      <c r="AK1907" s="1">
        <f t="shared" si="231"/>
        <v>1.0572145701247155</v>
      </c>
      <c r="AL1907" s="1">
        <f t="shared" si="231"/>
        <v>0.36027882777441667</v>
      </c>
      <c r="AM1907" s="1">
        <f t="shared" si="231"/>
        <v>0.94372281379250234</v>
      </c>
      <c r="AN1907" s="29">
        <f t="shared" si="231"/>
        <v>0.54391510046430069</v>
      </c>
      <c r="AO1907" s="1">
        <f t="shared" si="227"/>
        <v>12411.350185474945</v>
      </c>
      <c r="AP1907" s="1">
        <f t="shared" si="228"/>
        <v>4906.8445772633149</v>
      </c>
      <c r="AQ1907" s="29">
        <f t="shared" si="229"/>
        <v>13976.274852341629</v>
      </c>
    </row>
    <row r="1908" spans="1:43" x14ac:dyDescent="0.2">
      <c r="A1908" s="26"/>
      <c r="E1908" s="25" t="s">
        <v>3721</v>
      </c>
      <c r="F1908" s="26" t="s">
        <v>3722</v>
      </c>
      <c r="G1908" s="43">
        <v>3.7808514174527602E-2</v>
      </c>
      <c r="H1908" s="1">
        <v>0.84495052506929902</v>
      </c>
      <c r="I1908" s="1">
        <f>VLOOKUP(F1908,'[1]SUSMB vs SHAM all proteins sum'!$B$2:$E$3214,2,FALSE)</f>
        <v>0.80550507857878895</v>
      </c>
      <c r="J1908" s="29">
        <f>VLOOKUP(F1908,'[1]SUSMB vs SHAM all proteins sum'!$B$2:$E$3214,3,FALSE)</f>
        <v>0.97530081413259395</v>
      </c>
      <c r="K1908" s="25">
        <f>VLOOKUP($E1908,[1]AllProteinsNorm!$A$1:$Q$3226,4,FALSE)</f>
        <v>67666.471084881399</v>
      </c>
      <c r="L1908" s="1">
        <f>VLOOKUP($E1908,[1]AllProteinsNorm!$A$1:$Q$3226,5,FALSE)</f>
        <v>70855.409556974293</v>
      </c>
      <c r="M1908" s="1">
        <f>VLOOKUP($E1908,[1]AllProteinsNorm!$A$1:$Q$3226,10,FALSE)</f>
        <v>58988.557931423602</v>
      </c>
      <c r="N1908" s="1">
        <f>VLOOKUP($E1908,[1]AllProteinsNorm!$A$1:$Q$3226,11,FALSE)</f>
        <v>86389.752870017197</v>
      </c>
      <c r="O1908" s="1">
        <f>VLOOKUP($E1908,[1]AllProteinsNorm!$A$1:$Q$3226,15,FALSE)</f>
        <v>78147.005954371896</v>
      </c>
      <c r="P1908" s="1">
        <f>VLOOKUP($E1908,[1]AllProteinsNorm!$A$1:$Q$3226,6,FALSE)</f>
        <v>57645.261239138097</v>
      </c>
      <c r="Q1908" s="1">
        <f>VLOOKUP($E1908,[1]AllProteinsNorm!$A$1:$Q$3226,8,FALSE)</f>
        <v>64694.719355186397</v>
      </c>
      <c r="R1908" s="1">
        <f>VLOOKUP($E1908,[1]AllProteinsNorm!$A$1:$Q$3226,13,FALSE)</f>
        <v>58842.7025218091</v>
      </c>
      <c r="S1908" s="1">
        <f>VLOOKUP($E1908,[1]AllProteinsNorm!$A$1:$Q$3226,16,FALSE)</f>
        <v>60387.189296713201</v>
      </c>
      <c r="T1908" s="1">
        <f>VLOOKUP($E1908,[1]AllProteinsNorm!$A$1:$Q$3226,17,FALSE)</f>
        <v>62054.806294235597</v>
      </c>
      <c r="U1908" s="1">
        <f>VLOOKUP($E1908,[1]AllProteinsNorm!$A$1:$Q$3226,3,FALSE)</f>
        <v>78623.797285210298</v>
      </c>
      <c r="V1908" s="1">
        <f>VLOOKUP($E1908,[1]AllProteinsNorm!$A$1:$Q$3226,7,FALSE)</f>
        <v>53104.1189271291</v>
      </c>
      <c r="W1908" s="1">
        <f>VLOOKUP($E1908,[1]AllProteinsNorm!$A$1:$Q$3226,9,FALSE)</f>
        <v>69318.416983003204</v>
      </c>
      <c r="X1908" s="1">
        <f>VLOOKUP($E1908,[1]AllProteinsNorm!$A$1:$Q$3226,12,FALSE)</f>
        <v>80055.283335892396</v>
      </c>
      <c r="Y1908" s="29">
        <f>VLOOKUP($E1908,[1]AllProteinsNorm!$A$1:$Q$3226,14,FALSE)</f>
        <v>72721.188977034704</v>
      </c>
      <c r="Z1908" s="25">
        <f t="shared" si="231"/>
        <v>0.93449792694510692</v>
      </c>
      <c r="AA1908" s="1">
        <f t="shared" si="231"/>
        <v>0.97853829647447255</v>
      </c>
      <c r="AB1908" s="1">
        <f t="shared" si="231"/>
        <v>0.81465287337428649</v>
      </c>
      <c r="AC1908" s="1">
        <f t="shared" si="231"/>
        <v>1.1930730784683816</v>
      </c>
      <c r="AD1908" s="1">
        <f t="shared" si="231"/>
        <v>1.079237824737753</v>
      </c>
      <c r="AE1908" s="1">
        <f t="shared" si="231"/>
        <v>0.79610147038123902</v>
      </c>
      <c r="AF1908" s="1">
        <f t="shared" si="231"/>
        <v>0.89345698323589673</v>
      </c>
      <c r="AG1908" s="1">
        <f t="shared" si="231"/>
        <v>0.81263855851889077</v>
      </c>
      <c r="AH1908" s="1">
        <f t="shared" si="231"/>
        <v>0.83396846779599054</v>
      </c>
      <c r="AI1908" s="1">
        <f t="shared" si="231"/>
        <v>0.85699884904888979</v>
      </c>
      <c r="AJ1908" s="1">
        <f t="shared" si="231"/>
        <v>1.0858224818524262</v>
      </c>
      <c r="AK1908" s="1">
        <f t="shared" si="231"/>
        <v>0.73338668699595211</v>
      </c>
      <c r="AL1908" s="1">
        <f t="shared" si="231"/>
        <v>0.95731188476601681</v>
      </c>
      <c r="AM1908" s="1">
        <f t="shared" si="231"/>
        <v>1.1055918111135192</v>
      </c>
      <c r="AN1908" s="29">
        <f t="shared" si="231"/>
        <v>1.0043053709535916</v>
      </c>
      <c r="AO1908" s="1">
        <f t="shared" si="227"/>
        <v>9310.205704178672</v>
      </c>
      <c r="AP1908" s="1">
        <f t="shared" si="228"/>
        <v>2476.6512560834412</v>
      </c>
      <c r="AQ1908" s="29">
        <f t="shared" si="229"/>
        <v>9652.9379597825737</v>
      </c>
    </row>
    <row r="1909" spans="1:43" x14ac:dyDescent="0.2">
      <c r="A1909" s="26"/>
      <c r="E1909" s="25" t="s">
        <v>3723</v>
      </c>
      <c r="F1909" s="26" t="s">
        <v>3724</v>
      </c>
      <c r="G1909" s="1">
        <v>0.19855590539594101</v>
      </c>
      <c r="H1909" s="1">
        <v>0.80276822136214698</v>
      </c>
      <c r="I1909" s="1">
        <f>VLOOKUP(F1909,'[1]SUSMB vs SHAM all proteins sum'!$B$2:$E$3214,2,FALSE)</f>
        <v>0.206252707687619</v>
      </c>
      <c r="J1909" s="29">
        <f>VLOOKUP(F1909,'[1]SUSMB vs SHAM all proteins sum'!$B$2:$E$3214,3,FALSE)</f>
        <v>0.78002915648356397</v>
      </c>
      <c r="K1909" s="25">
        <f>VLOOKUP($E1909,[1]AllProteinsNorm!$A$1:$Q$3226,4,FALSE)</f>
        <v>69111.884689663202</v>
      </c>
      <c r="L1909" s="1">
        <f>VLOOKUP($E1909,[1]AllProteinsNorm!$A$1:$Q$3226,5,FALSE)</f>
        <v>108416.977542785</v>
      </c>
      <c r="M1909" s="1">
        <f>VLOOKUP($E1909,[1]AllProteinsNorm!$A$1:$Q$3226,10,FALSE)</f>
        <v>87752.754425155596</v>
      </c>
      <c r="N1909" s="1">
        <f>VLOOKUP($E1909,[1]AllProteinsNorm!$A$1:$Q$3226,11,FALSE)</f>
        <v>71196.857829271496</v>
      </c>
      <c r="O1909" s="1">
        <f>VLOOKUP($E1909,[1]AllProteinsNorm!$A$1:$Q$3226,15,FALSE)</f>
        <v>113505.072608997</v>
      </c>
      <c r="P1909" s="1">
        <f>VLOOKUP($E1909,[1]AllProteinsNorm!$A$1:$Q$3226,6,FALSE)</f>
        <v>55046.337598419101</v>
      </c>
      <c r="Q1909" s="1">
        <f>VLOOKUP($E1909,[1]AllProteinsNorm!$A$1:$Q$3226,8,FALSE)</f>
        <v>53367.389336051703</v>
      </c>
      <c r="R1909" s="1">
        <f>VLOOKUP($E1909,[1]AllProteinsNorm!$A$1:$Q$3226,13,FALSE)</f>
        <v>89633.923676120103</v>
      </c>
      <c r="S1909" s="1">
        <f>VLOOKUP($E1909,[1]AllProteinsNorm!$A$1:$Q$3226,16,FALSE)</f>
        <v>94051.692837606795</v>
      </c>
      <c r="T1909" s="1">
        <f>VLOOKUP($E1909,[1]AllProteinsNorm!$A$1:$Q$3226,17,FALSE)</f>
        <v>71531.006395385994</v>
      </c>
      <c r="U1909" s="1">
        <f>VLOOKUP($E1909,[1]AllProteinsNorm!$A$1:$Q$3226,3,FALSE)</f>
        <v>111436.71333224799</v>
      </c>
      <c r="V1909" s="1">
        <f>VLOOKUP($E1909,[1]AllProteinsNorm!$A$1:$Q$3226,7,FALSE)</f>
        <v>49725.9894083213</v>
      </c>
      <c r="W1909" s="1">
        <f>VLOOKUP($E1909,[1]AllProteinsNorm!$A$1:$Q$3226,9,FALSE)</f>
        <v>73258.132632036504</v>
      </c>
      <c r="X1909" s="1">
        <f>VLOOKUP($E1909,[1]AllProteinsNorm!$A$1:$Q$3226,12,FALSE)</f>
        <v>74476.735472961198</v>
      </c>
      <c r="Y1909" s="29">
        <f>VLOOKUP($E1909,[1]AllProteinsNorm!$A$1:$Q$3226,14,FALSE)</f>
        <v>50751.965384708601</v>
      </c>
      <c r="Z1909" s="25">
        <f t="shared" si="231"/>
        <v>0.7679379072379553</v>
      </c>
      <c r="AA1909" s="1">
        <f t="shared" si="231"/>
        <v>1.2046771292249712</v>
      </c>
      <c r="AB1909" s="1">
        <f t="shared" si="231"/>
        <v>0.97506625510531442</v>
      </c>
      <c r="AC1909" s="1">
        <f t="shared" si="231"/>
        <v>0.79110512249576204</v>
      </c>
      <c r="AD1909" s="1">
        <f t="shared" si="231"/>
        <v>1.2612135859359979</v>
      </c>
      <c r="AE1909" s="1">
        <f t="shared" si="231"/>
        <v>0.6116483364078541</v>
      </c>
      <c r="AF1909" s="1">
        <f t="shared" si="231"/>
        <v>0.59299267362636932</v>
      </c>
      <c r="AG1909" s="1">
        <f t="shared" si="231"/>
        <v>0.99596889991427795</v>
      </c>
      <c r="AH1909" s="1">
        <f t="shared" si="231"/>
        <v>1.0450570186910457</v>
      </c>
      <c r="AI1909" s="1">
        <f t="shared" si="231"/>
        <v>0.79481802009247471</v>
      </c>
      <c r="AJ1909" s="1">
        <f t="shared" si="231"/>
        <v>1.2382309759039436</v>
      </c>
      <c r="AK1909" s="1">
        <f t="shared" si="231"/>
        <v>0.5525311950764149</v>
      </c>
      <c r="AL1909" s="1">
        <f t="shared" si="231"/>
        <v>0.8140090132720823</v>
      </c>
      <c r="AM1909" s="1">
        <f t="shared" si="231"/>
        <v>0.82754953990677127</v>
      </c>
      <c r="AN1909" s="29">
        <f t="shared" si="231"/>
        <v>0.56393134495976949</v>
      </c>
      <c r="AO1909" s="1">
        <f t="shared" si="227"/>
        <v>18366.246624774907</v>
      </c>
      <c r="AP1909" s="1">
        <f t="shared" si="228"/>
        <v>16908.088816919852</v>
      </c>
      <c r="AQ1909" s="29">
        <f t="shared" si="229"/>
        <v>22407.844307977433</v>
      </c>
    </row>
    <row r="1910" spans="1:43" x14ac:dyDescent="0.2">
      <c r="A1910" s="26"/>
      <c r="E1910" s="25" t="s">
        <v>3725</v>
      </c>
      <c r="F1910" s="26" t="s">
        <v>3726</v>
      </c>
      <c r="G1910" s="1">
        <v>0.22701476581842001</v>
      </c>
      <c r="H1910" s="1">
        <v>0.89810316926895395</v>
      </c>
      <c r="I1910" s="1">
        <f>VLOOKUP(F1910,'[1]SUSMB vs SHAM all proteins sum'!$B$2:$E$3214,2,FALSE)</f>
        <v>0.91433681139678302</v>
      </c>
      <c r="J1910" s="29">
        <f>VLOOKUP(F1910,'[1]SUSMB vs SHAM all proteins sum'!$B$2:$E$3214,3,FALSE)</f>
        <v>0.99046173833746498</v>
      </c>
      <c r="K1910" s="25">
        <f>VLOOKUP($E1910,[1]AllProteinsNorm!$A$1:$Q$3226,4,FALSE)</f>
        <v>730018.97220107296</v>
      </c>
      <c r="L1910" s="1">
        <f>VLOOKUP($E1910,[1]AllProteinsNorm!$A$1:$Q$3226,5,FALSE)</f>
        <v>698881.194529381</v>
      </c>
      <c r="M1910" s="1">
        <f>VLOOKUP($E1910,[1]AllProteinsNorm!$A$1:$Q$3226,10,FALSE)</f>
        <v>801415.58793353103</v>
      </c>
      <c r="N1910" s="1">
        <f>VLOOKUP($E1910,[1]AllProteinsNorm!$A$1:$Q$3226,11,FALSE)</f>
        <v>588883.34238604398</v>
      </c>
      <c r="O1910" s="1">
        <f>VLOOKUP($E1910,[1]AllProteinsNorm!$A$1:$Q$3226,15,FALSE)</f>
        <v>969037.16268889594</v>
      </c>
      <c r="P1910" s="1">
        <f>VLOOKUP($E1910,[1]AllProteinsNorm!$A$1:$Q$3226,6,FALSE)</f>
        <v>656565.59966038703</v>
      </c>
      <c r="Q1910" s="1">
        <f>VLOOKUP($E1910,[1]AllProteinsNorm!$A$1:$Q$3226,8,FALSE)</f>
        <v>670389.04057668499</v>
      </c>
      <c r="R1910" s="1">
        <f>VLOOKUP($E1910,[1]AllProteinsNorm!$A$1:$Q$3226,13,FALSE)</f>
        <v>674080.88213118096</v>
      </c>
      <c r="S1910" s="1">
        <f>VLOOKUP($E1910,[1]AllProteinsNorm!$A$1:$Q$3226,16,FALSE)</f>
        <v>677217.92680264497</v>
      </c>
      <c r="T1910" s="1">
        <f>VLOOKUP($E1910,[1]AllProteinsNorm!$A$1:$Q$3226,17,FALSE)</f>
        <v>678501.24330088706</v>
      </c>
      <c r="U1910" s="1">
        <f>VLOOKUP($E1910,[1]AllProteinsNorm!$A$1:$Q$3226,3,FALSE)</f>
        <v>810970.94600981998</v>
      </c>
      <c r="V1910" s="1">
        <f>VLOOKUP($E1910,[1]AllProteinsNorm!$A$1:$Q$3226,7,FALSE)</f>
        <v>685974.59369219304</v>
      </c>
      <c r="W1910" s="1">
        <f>VLOOKUP($E1910,[1]AllProteinsNorm!$A$1:$Q$3226,9,FALSE)</f>
        <v>745865.66397277499</v>
      </c>
      <c r="X1910" s="1">
        <f>VLOOKUP($E1910,[1]AllProteinsNorm!$A$1:$Q$3226,12,FALSE)</f>
        <v>721423.62316485401</v>
      </c>
      <c r="Y1910" s="29">
        <f>VLOOKUP($E1910,[1]AllProteinsNorm!$A$1:$Q$3226,14,FALSE)</f>
        <v>743000.67025075399</v>
      </c>
      <c r="Z1910" s="25">
        <f t="shared" ref="Z1910:AN1926" si="232">K1910/AVERAGE($K1910:$O1910)</f>
        <v>0.96353411211393647</v>
      </c>
      <c r="AA1910" s="1">
        <f t="shared" si="232"/>
        <v>0.92243612411009701</v>
      </c>
      <c r="AB1910" s="1">
        <f t="shared" si="232"/>
        <v>1.0577687517155574</v>
      </c>
      <c r="AC1910" s="1">
        <f t="shared" si="232"/>
        <v>0.77725266061761977</v>
      </c>
      <c r="AD1910" s="1">
        <f t="shared" si="232"/>
        <v>1.279008351442789</v>
      </c>
      <c r="AE1910" s="1">
        <f t="shared" si="232"/>
        <v>0.8665848097151625</v>
      </c>
      <c r="AF1910" s="1">
        <f t="shared" si="232"/>
        <v>0.8848300298763393</v>
      </c>
      <c r="AG1910" s="1">
        <f t="shared" si="232"/>
        <v>0.88970280087234677</v>
      </c>
      <c r="AH1910" s="1">
        <f t="shared" si="232"/>
        <v>0.89384330908827336</v>
      </c>
      <c r="AI1910" s="1">
        <f t="shared" si="232"/>
        <v>0.89553712701600019</v>
      </c>
      <c r="AJ1910" s="1">
        <f t="shared" si="232"/>
        <v>1.0703806341604865</v>
      </c>
      <c r="AK1910" s="1">
        <f t="shared" si="232"/>
        <v>0.90540101865170963</v>
      </c>
      <c r="AL1910" s="1">
        <f t="shared" si="232"/>
        <v>0.98444977138804168</v>
      </c>
      <c r="AM1910" s="1">
        <f t="shared" si="232"/>
        <v>0.95218932202313666</v>
      </c>
      <c r="AN1910" s="29">
        <f t="shared" si="232"/>
        <v>0.980668336538703</v>
      </c>
      <c r="AO1910" s="1">
        <f t="shared" si="227"/>
        <v>125936.00765065137</v>
      </c>
      <c r="AP1910" s="1">
        <f t="shared" si="228"/>
        <v>7906.1051717698829</v>
      </c>
      <c r="AQ1910" s="29">
        <f t="shared" si="229"/>
        <v>40825.582745969477</v>
      </c>
    </row>
    <row r="1911" spans="1:43" x14ac:dyDescent="0.2">
      <c r="A1911" s="26"/>
      <c r="E1911" s="25" t="s">
        <v>3727</v>
      </c>
      <c r="F1911" s="26" t="s">
        <v>3728</v>
      </c>
      <c r="G1911" s="1">
        <v>0.75207590538860603</v>
      </c>
      <c r="H1911" s="1">
        <v>1.0603913752029499</v>
      </c>
      <c r="I1911" s="1">
        <f>VLOOKUP(F1911,'[1]SUSMB vs SHAM all proteins sum'!$B$2:$E$3214,2,FALSE)</f>
        <v>0.649579786047494</v>
      </c>
      <c r="J1911" s="29">
        <f>VLOOKUP(F1911,'[1]SUSMB vs SHAM all proteins sum'!$B$2:$E$3214,3,FALSE)</f>
        <v>1.08395713560879</v>
      </c>
      <c r="K1911" s="25">
        <f>VLOOKUP($E1911,[1]AllProteinsNorm!$A$1:$Q$3226,4,FALSE)</f>
        <v>597352.085995576</v>
      </c>
      <c r="L1911" s="1">
        <f>VLOOKUP($E1911,[1]AllProteinsNorm!$A$1:$Q$3226,5,FALSE)</f>
        <v>277242.493823294</v>
      </c>
      <c r="M1911" s="1">
        <f>VLOOKUP($E1911,[1]AllProteinsNorm!$A$1:$Q$3226,10,FALSE)</f>
        <v>572787.557466186</v>
      </c>
      <c r="N1911" s="1">
        <f>VLOOKUP($E1911,[1]AllProteinsNorm!$A$1:$Q$3226,11,FALSE)</f>
        <v>522591.183432105</v>
      </c>
      <c r="O1911" s="1">
        <f>VLOOKUP($E1911,[1]AllProteinsNorm!$A$1:$Q$3226,15,FALSE)</f>
        <v>503026.15012079501</v>
      </c>
      <c r="P1911" s="1">
        <f>VLOOKUP($E1911,[1]AllProteinsNorm!$A$1:$Q$3226,6,FALSE)</f>
        <v>415287.38897909899</v>
      </c>
      <c r="Q1911" s="1">
        <f>VLOOKUP($E1911,[1]AllProteinsNorm!$A$1:$Q$3226,8,FALSE)</f>
        <v>719023.63626194501</v>
      </c>
      <c r="R1911" s="1">
        <f>VLOOKUP($E1911,[1]AllProteinsNorm!$A$1:$Q$3226,13,FALSE)</f>
        <v>407968.30118680501</v>
      </c>
      <c r="S1911" s="1">
        <f>VLOOKUP($E1911,[1]AllProteinsNorm!$A$1:$Q$3226,16,FALSE)</f>
        <v>605843.46580879099</v>
      </c>
      <c r="T1911" s="1">
        <f>VLOOKUP($E1911,[1]AllProteinsNorm!$A$1:$Q$3226,17,FALSE)</f>
        <v>452989.95625673898</v>
      </c>
      <c r="U1911" s="1">
        <f>VLOOKUP($E1911,[1]AllProteinsNorm!$A$1:$Q$3226,3,FALSE)</f>
        <v>575955.907207079</v>
      </c>
      <c r="V1911" s="1">
        <f>VLOOKUP($E1911,[1]AllProteinsNorm!$A$1:$Q$3226,7,FALSE)</f>
        <v>664178.65976482001</v>
      </c>
      <c r="W1911" s="1">
        <f>VLOOKUP($E1911,[1]AllProteinsNorm!$A$1:$Q$3226,9,FALSE)</f>
        <v>497880.96557894599</v>
      </c>
      <c r="X1911" s="1">
        <f>VLOOKUP($E1911,[1]AllProteinsNorm!$A$1:$Q$3226,12,FALSE)</f>
        <v>367160.98972795199</v>
      </c>
      <c r="Y1911" s="29">
        <f>VLOOKUP($E1911,[1]AllProteinsNorm!$A$1:$Q$3226,14,FALSE)</f>
        <v>533630.60774035403</v>
      </c>
      <c r="Z1911" s="25">
        <f t="shared" si="232"/>
        <v>1.2077481071865495</v>
      </c>
      <c r="AA1911" s="1">
        <f t="shared" si="232"/>
        <v>0.56053892670133199</v>
      </c>
      <c r="AB1911" s="1">
        <f t="shared" si="232"/>
        <v>1.1580826527069605</v>
      </c>
      <c r="AC1911" s="1">
        <f t="shared" si="232"/>
        <v>1.0565938035866809</v>
      </c>
      <c r="AD1911" s="1">
        <f t="shared" si="232"/>
        <v>1.0170365098184768</v>
      </c>
      <c r="AE1911" s="1">
        <f t="shared" si="232"/>
        <v>0.83964310117377861</v>
      </c>
      <c r="AF1911" s="1">
        <f t="shared" si="232"/>
        <v>1.4537480592713381</v>
      </c>
      <c r="AG1911" s="1">
        <f t="shared" si="232"/>
        <v>0.8248451040884538</v>
      </c>
      <c r="AH1911" s="1">
        <f t="shared" si="232"/>
        <v>1.2249162867865591</v>
      </c>
      <c r="AI1911" s="1">
        <f t="shared" si="232"/>
        <v>0.91587151877401518</v>
      </c>
      <c r="AJ1911" s="1">
        <f t="shared" si="232"/>
        <v>1.1644885370960489</v>
      </c>
      <c r="AK1911" s="1">
        <f t="shared" si="232"/>
        <v>1.3428604971350204</v>
      </c>
      <c r="AL1911" s="1">
        <f t="shared" si="232"/>
        <v>1.0066337891496657</v>
      </c>
      <c r="AM1911" s="1">
        <f t="shared" si="232"/>
        <v>0.74233940212599892</v>
      </c>
      <c r="AN1911" s="29">
        <f t="shared" si="232"/>
        <v>1.0789137119377092</v>
      </c>
      <c r="AO1911" s="1">
        <f t="shared" si="227"/>
        <v>113815.7082006337</v>
      </c>
      <c r="AP1911" s="1">
        <f t="shared" si="228"/>
        <v>122462.59770183612</v>
      </c>
      <c r="AQ1911" s="29">
        <f t="shared" si="229"/>
        <v>97623.930495460882</v>
      </c>
    </row>
    <row r="1912" spans="1:43" x14ac:dyDescent="0.2">
      <c r="A1912" s="26"/>
      <c r="E1912" s="25" t="s">
        <v>3729</v>
      </c>
      <c r="F1912" s="26" t="s">
        <v>3730</v>
      </c>
      <c r="G1912" s="1">
        <v>0.34880524133047602</v>
      </c>
      <c r="H1912" s="1">
        <v>0.79763784351882405</v>
      </c>
      <c r="I1912" s="1">
        <f>VLOOKUP(F1912,'[1]SUSMB vs SHAM all proteins sum'!$B$2:$E$3214,2,FALSE)</f>
        <v>0.13388924189263801</v>
      </c>
      <c r="J1912" s="29">
        <f>VLOOKUP(F1912,'[1]SUSMB vs SHAM all proteins sum'!$B$2:$E$3214,3,FALSE)</f>
        <v>0.29867322769252502</v>
      </c>
      <c r="K1912" s="25">
        <f>VLOOKUP($E1912,[1]AllProteinsNorm!$A$1:$Q$3226,4,FALSE)</f>
        <v>41362.8223134605</v>
      </c>
      <c r="L1912" s="1">
        <f>VLOOKUP($E1912,[1]AllProteinsNorm!$A$1:$Q$3226,5,FALSE)</f>
        <v>25212.861605693499</v>
      </c>
      <c r="M1912" s="1">
        <f>VLOOKUP($E1912,[1]AllProteinsNorm!$A$1:$Q$3226,10,FALSE)</f>
        <v>37405.923195743802</v>
      </c>
      <c r="N1912" s="1">
        <f>VLOOKUP($E1912,[1]AllProteinsNorm!$A$1:$Q$3226,11,FALSE)</f>
        <v>30544.9589247207</v>
      </c>
      <c r="O1912" s="1">
        <f>VLOOKUP($E1912,[1]AllProteinsNorm!$A$1:$Q$3226,15,FALSE)</f>
        <v>52178.042019163797</v>
      </c>
      <c r="P1912" s="1">
        <f>VLOOKUP($E1912,[1]AllProteinsNorm!$A$1:$Q$3226,6,FALSE)</f>
        <v>35298.081570390197</v>
      </c>
      <c r="Q1912" s="1">
        <f>VLOOKUP($E1912,[1]AllProteinsNorm!$A$1:$Q$3226,8,FALSE)</f>
        <v>25898.457099889602</v>
      </c>
      <c r="R1912" s="1">
        <f>VLOOKUP($E1912,[1]AllProteinsNorm!$A$1:$Q$3226,13,FALSE)</f>
        <v>46434.81143586</v>
      </c>
      <c r="S1912" s="1">
        <f>VLOOKUP($E1912,[1]AllProteinsNorm!$A$1:$Q$3226,16,FALSE)</f>
        <v>31646.599125512199</v>
      </c>
      <c r="T1912" s="1">
        <f>VLOOKUP($E1912,[1]AllProteinsNorm!$A$1:$Q$3226,17,FALSE)</f>
        <v>14942.8360983659</v>
      </c>
      <c r="U1912" s="1">
        <f>VLOOKUP($E1912,[1]AllProteinsNorm!$A$1:$Q$3226,3,FALSE)</f>
        <v>30561.538247326</v>
      </c>
      <c r="V1912" s="1">
        <f>VLOOKUP($E1912,[1]AllProteinsNorm!$A$1:$Q$3226,7,FALSE)</f>
        <v>23620.389660043598</v>
      </c>
      <c r="W1912" s="1">
        <f>VLOOKUP($E1912,[1]AllProteinsNorm!$A$1:$Q$3226,9,FALSE)</f>
        <v>32672.507119607999</v>
      </c>
      <c r="X1912" s="1">
        <f>VLOOKUP($E1912,[1]AllProteinsNorm!$A$1:$Q$3226,12,FALSE)</f>
        <v>8502.8348662368408</v>
      </c>
      <c r="Y1912" s="29">
        <f>VLOOKUP($E1912,[1]AllProteinsNorm!$A$1:$Q$3226,14,FALSE)</f>
        <v>736.83968590052098</v>
      </c>
      <c r="Z1912" s="25">
        <f t="shared" si="232"/>
        <v>1.1077075907102889</v>
      </c>
      <c r="AA1912" s="1">
        <f t="shared" si="232"/>
        <v>0.67520726638293393</v>
      </c>
      <c r="AB1912" s="1">
        <f t="shared" si="232"/>
        <v>1.0017407600343446</v>
      </c>
      <c r="AC1912" s="1">
        <f t="shared" si="232"/>
        <v>0.81800227756306609</v>
      </c>
      <c r="AD1912" s="1">
        <f t="shared" si="232"/>
        <v>1.3973421053093666</v>
      </c>
      <c r="AE1912" s="1">
        <f t="shared" si="232"/>
        <v>0.94529219009090848</v>
      </c>
      <c r="AF1912" s="1">
        <f t="shared" si="232"/>
        <v>0.69356769951108288</v>
      </c>
      <c r="AG1912" s="1">
        <f t="shared" si="232"/>
        <v>1.2435368338964727</v>
      </c>
      <c r="AH1912" s="1">
        <f t="shared" si="232"/>
        <v>0.84750450068025496</v>
      </c>
      <c r="AI1912" s="1">
        <f t="shared" si="232"/>
        <v>0.40017320016175717</v>
      </c>
      <c r="AJ1912" s="1">
        <f t="shared" si="232"/>
        <v>0.81844627631536471</v>
      </c>
      <c r="AK1912" s="1">
        <f t="shared" si="232"/>
        <v>0.63256043612504009</v>
      </c>
      <c r="AL1912" s="1">
        <f t="shared" si="232"/>
        <v>0.87497859477901452</v>
      </c>
      <c r="AM1912" s="1">
        <f t="shared" si="232"/>
        <v>0.22770822195132429</v>
      </c>
      <c r="AN1912" s="29">
        <f t="shared" si="232"/>
        <v>1.9732766468959714E-2</v>
      </c>
      <c r="AO1912" s="1">
        <f t="shared" si="227"/>
        <v>9269.2502479805516</v>
      </c>
      <c r="AP1912" s="1">
        <f t="shared" si="228"/>
        <v>10400.594378213409</v>
      </c>
      <c r="AQ1912" s="29">
        <f t="shared" si="229"/>
        <v>12533.544618666505</v>
      </c>
    </row>
    <row r="1913" spans="1:43" x14ac:dyDescent="0.2">
      <c r="A1913" s="26"/>
      <c r="E1913" s="25" t="s">
        <v>3731</v>
      </c>
      <c r="F1913" s="26" t="s">
        <v>3732</v>
      </c>
      <c r="G1913" s="1">
        <v>0.87629066328746796</v>
      </c>
      <c r="H1913" s="1">
        <v>1.0203795113494201</v>
      </c>
      <c r="I1913" s="1">
        <f>VLOOKUP(F1913,'[1]SUSMB vs SHAM all proteins sum'!$B$2:$E$3214,2,FALSE)</f>
        <v>5.1165641378805903E-3</v>
      </c>
      <c r="J1913" s="29">
        <f>VLOOKUP(F1913,'[1]SUSMB vs SHAM all proteins sum'!$B$2:$E$3214,3,FALSE)</f>
        <v>1.4620317871817701</v>
      </c>
      <c r="K1913" s="25">
        <f>VLOOKUP($E1913,[1]AllProteinsNorm!$A$1:$Q$3226,4,FALSE)</f>
        <v>297814.62948220101</v>
      </c>
      <c r="L1913" s="1">
        <f>VLOOKUP($E1913,[1]AllProteinsNorm!$A$1:$Q$3226,5,FALSE)</f>
        <v>242212.58259423901</v>
      </c>
      <c r="M1913" s="1">
        <f>VLOOKUP($E1913,[1]AllProteinsNorm!$A$1:$Q$3226,10,FALSE)</f>
        <v>212605.25258831799</v>
      </c>
      <c r="N1913" s="1">
        <f>VLOOKUP($E1913,[1]AllProteinsNorm!$A$1:$Q$3226,11,FALSE)</f>
        <v>217296.37891548499</v>
      </c>
      <c r="O1913" s="1">
        <f>VLOOKUP($E1913,[1]AllProteinsNorm!$A$1:$Q$3226,15,FALSE)</f>
        <v>269349.540378707</v>
      </c>
      <c r="P1913" s="1">
        <f>VLOOKUP($E1913,[1]AllProteinsNorm!$A$1:$Q$3226,6,FALSE)</f>
        <v>222497.42970690399</v>
      </c>
      <c r="Q1913" s="1">
        <f>VLOOKUP($E1913,[1]AllProteinsNorm!$A$1:$Q$3226,8,FALSE)</f>
        <v>347161.10042141099</v>
      </c>
      <c r="R1913" s="1">
        <f>VLOOKUP($E1913,[1]AllProteinsNorm!$A$1:$Q$3226,13,FALSE)</f>
        <v>250665.74031841199</v>
      </c>
      <c r="S1913" s="1">
        <f>VLOOKUP($E1913,[1]AllProteinsNorm!$A$1:$Q$3226,16,FALSE)</f>
        <v>182627.455225299</v>
      </c>
      <c r="T1913" s="1">
        <f>VLOOKUP($E1913,[1]AllProteinsNorm!$A$1:$Q$3226,17,FALSE)</f>
        <v>280786.996233346</v>
      </c>
      <c r="U1913" s="1">
        <f>VLOOKUP($E1913,[1]AllProteinsNorm!$A$1:$Q$3226,3,FALSE)</f>
        <v>383298.11296824802</v>
      </c>
      <c r="V1913" s="1">
        <f>VLOOKUP($E1913,[1]AllProteinsNorm!$A$1:$Q$3226,7,FALSE)</f>
        <v>292633.137241219</v>
      </c>
      <c r="W1913" s="1">
        <f>VLOOKUP($E1913,[1]AllProteinsNorm!$A$1:$Q$3226,9,FALSE)</f>
        <v>353842.83913955698</v>
      </c>
      <c r="X1913" s="1">
        <f>VLOOKUP($E1913,[1]AllProteinsNorm!$A$1:$Q$3226,12,FALSE)</f>
        <v>460538.20739226299</v>
      </c>
      <c r="Y1913" s="29">
        <f>VLOOKUP($E1913,[1]AllProteinsNorm!$A$1:$Q$3226,14,FALSE)</f>
        <v>328044.876799402</v>
      </c>
      <c r="Z1913" s="25">
        <f t="shared" si="232"/>
        <v>1.2015646901336814</v>
      </c>
      <c r="AA1913" s="1">
        <f t="shared" si="232"/>
        <v>0.97723233830834766</v>
      </c>
      <c r="AB1913" s="1">
        <f t="shared" si="232"/>
        <v>0.85777842710827257</v>
      </c>
      <c r="AC1913" s="1">
        <f t="shared" si="232"/>
        <v>0.8767052735210249</v>
      </c>
      <c r="AD1913" s="1">
        <f t="shared" si="232"/>
        <v>1.0867192709286737</v>
      </c>
      <c r="AE1913" s="1">
        <f t="shared" si="232"/>
        <v>0.89768946423531748</v>
      </c>
      <c r="AF1913" s="1">
        <f t="shared" si="232"/>
        <v>1.4006582577208511</v>
      </c>
      <c r="AG1913" s="1">
        <f t="shared" si="232"/>
        <v>1.0113374991567474</v>
      </c>
      <c r="AH1913" s="1">
        <f t="shared" si="232"/>
        <v>0.73682982608751924</v>
      </c>
      <c r="AI1913" s="1">
        <f t="shared" si="232"/>
        <v>1.1328648989113927</v>
      </c>
      <c r="AJ1913" s="1">
        <f t="shared" si="232"/>
        <v>1.5464568652596802</v>
      </c>
      <c r="AK1913" s="1">
        <f t="shared" si="232"/>
        <v>1.1806594104642762</v>
      </c>
      <c r="AL1913" s="1">
        <f t="shared" si="232"/>
        <v>1.4276164408241534</v>
      </c>
      <c r="AM1913" s="1">
        <f t="shared" si="232"/>
        <v>1.8580902134395572</v>
      </c>
      <c r="AN1913" s="29">
        <f t="shared" si="232"/>
        <v>1.3235318272535455</v>
      </c>
      <c r="AO1913" s="1">
        <f t="shared" si="227"/>
        <v>32144.021936141144</v>
      </c>
      <c r="AP1913" s="1">
        <f t="shared" si="228"/>
        <v>55599.195449803665</v>
      </c>
      <c r="AQ1913" s="29">
        <f t="shared" si="229"/>
        <v>56887.029762569611</v>
      </c>
    </row>
    <row r="1914" spans="1:43" x14ac:dyDescent="0.2">
      <c r="A1914" s="26"/>
      <c r="E1914" s="25" t="s">
        <v>3733</v>
      </c>
      <c r="F1914" s="26" t="s">
        <v>3734</v>
      </c>
      <c r="G1914" s="1">
        <v>0.70863326612071198</v>
      </c>
      <c r="H1914" s="1">
        <v>0.940808264426785</v>
      </c>
      <c r="I1914" s="1">
        <f>VLOOKUP(F1914,'[1]SUSMB vs SHAM all proteins sum'!$B$2:$E$3214,2,FALSE)</f>
        <v>0.48183647688822401</v>
      </c>
      <c r="J1914" s="29">
        <f>VLOOKUP(F1914,'[1]SUSMB vs SHAM all proteins sum'!$B$2:$E$3214,3,FALSE)</f>
        <v>0.85725730743167305</v>
      </c>
      <c r="K1914" s="25">
        <f>VLOOKUP($E1914,[1]AllProteinsNorm!$A$1:$Q$3226,4,FALSE)</f>
        <v>157891.010366731</v>
      </c>
      <c r="L1914" s="1">
        <f>VLOOKUP($E1914,[1]AllProteinsNorm!$A$1:$Q$3226,5,FALSE)</f>
        <v>219699.40656935499</v>
      </c>
      <c r="M1914" s="1">
        <f>VLOOKUP($E1914,[1]AllProteinsNorm!$A$1:$Q$3226,10,FALSE)</f>
        <v>121053.275749536</v>
      </c>
      <c r="N1914" s="1">
        <f>VLOOKUP($E1914,[1]AllProteinsNorm!$A$1:$Q$3226,11,FALSE)</f>
        <v>131526.62133724001</v>
      </c>
      <c r="O1914" s="1">
        <f>VLOOKUP($E1914,[1]AllProteinsNorm!$A$1:$Q$3226,15,FALSE)</f>
        <v>110029.68912850101</v>
      </c>
      <c r="P1914" s="1">
        <f>VLOOKUP($E1914,[1]AllProteinsNorm!$A$1:$Q$3226,6,FALSE)</f>
        <v>153309.316754347</v>
      </c>
      <c r="Q1914" s="1">
        <f>VLOOKUP($E1914,[1]AllProteinsNorm!$A$1:$Q$3226,8,FALSE)</f>
        <v>146483.669892309</v>
      </c>
      <c r="R1914" s="1">
        <f>VLOOKUP($E1914,[1]AllProteinsNorm!$A$1:$Q$3226,13,FALSE)</f>
        <v>168336.082073186</v>
      </c>
      <c r="S1914" s="1">
        <f>VLOOKUP($E1914,[1]AllProteinsNorm!$A$1:$Q$3226,16,FALSE)</f>
        <v>124132.97675228999</v>
      </c>
      <c r="T1914" s="1">
        <f>VLOOKUP($E1914,[1]AllProteinsNorm!$A$1:$Q$3226,17,FALSE)</f>
        <v>95448.664789133007</v>
      </c>
      <c r="U1914" s="1">
        <f>VLOOKUP($E1914,[1]AllProteinsNorm!$A$1:$Q$3226,3,FALSE)</f>
        <v>68864.311052905701</v>
      </c>
      <c r="V1914" s="1">
        <f>VLOOKUP($E1914,[1]AllProteinsNorm!$A$1:$Q$3226,7,FALSE)</f>
        <v>178531.33323270001</v>
      </c>
      <c r="W1914" s="1">
        <f>VLOOKUP($E1914,[1]AllProteinsNorm!$A$1:$Q$3226,9,FALSE)</f>
        <v>161508.44161650701</v>
      </c>
      <c r="X1914" s="1">
        <f>VLOOKUP($E1914,[1]AllProteinsNorm!$A$1:$Q$3226,12,FALSE)</f>
        <v>132457.57520373201</v>
      </c>
      <c r="Y1914" s="29">
        <f>VLOOKUP($E1914,[1]AllProteinsNorm!$A$1:$Q$3226,14,FALSE)</f>
        <v>106969.922347976</v>
      </c>
      <c r="Z1914" s="25">
        <f t="shared" si="232"/>
        <v>1.0665428917489748</v>
      </c>
      <c r="AA1914" s="1">
        <f t="shared" si="232"/>
        <v>1.4840543477032977</v>
      </c>
      <c r="AB1914" s="1">
        <f t="shared" si="232"/>
        <v>0.81770653360009438</v>
      </c>
      <c r="AC1914" s="1">
        <f t="shared" si="232"/>
        <v>0.88845326112721057</v>
      </c>
      <c r="AD1914" s="1">
        <f t="shared" si="232"/>
        <v>0.74324296582042237</v>
      </c>
      <c r="AE1914" s="1">
        <f t="shared" si="232"/>
        <v>1.0355938672091365</v>
      </c>
      <c r="AF1914" s="1">
        <f t="shared" si="232"/>
        <v>0.98948709314146444</v>
      </c>
      <c r="AG1914" s="1">
        <f t="shared" si="232"/>
        <v>1.1370986311571458</v>
      </c>
      <c r="AH1914" s="1">
        <f t="shared" si="232"/>
        <v>0.83850970159281479</v>
      </c>
      <c r="AI1914" s="1">
        <f t="shared" si="232"/>
        <v>0.6447491514642345</v>
      </c>
      <c r="AJ1914" s="1">
        <f t="shared" si="232"/>
        <v>0.46517367441042606</v>
      </c>
      <c r="AK1914" s="1">
        <f t="shared" si="232"/>
        <v>1.2059668499906251</v>
      </c>
      <c r="AL1914" s="1">
        <f t="shared" si="232"/>
        <v>1.0909783904950907</v>
      </c>
      <c r="AM1914" s="1">
        <f t="shared" si="232"/>
        <v>0.89474179032559287</v>
      </c>
      <c r="AN1914" s="29">
        <f t="shared" si="232"/>
        <v>0.72257445212481164</v>
      </c>
      <c r="AO1914" s="1">
        <f t="shared" si="227"/>
        <v>39186.404908579745</v>
      </c>
      <c r="AP1914" s="1">
        <f t="shared" si="228"/>
        <v>25410.580482768153</v>
      </c>
      <c r="AQ1914" s="29">
        <f t="shared" si="229"/>
        <v>39042.315738864745</v>
      </c>
    </row>
    <row r="1915" spans="1:43" x14ac:dyDescent="0.2">
      <c r="A1915" s="26"/>
      <c r="E1915" s="25" t="s">
        <v>3735</v>
      </c>
      <c r="F1915" s="26" t="s">
        <v>3736</v>
      </c>
      <c r="G1915" s="1">
        <v>0.93082679715691496</v>
      </c>
      <c r="H1915" s="1">
        <v>0.96427944519469999</v>
      </c>
      <c r="I1915" s="1">
        <f>VLOOKUP(F1915,'[1]SUSMB vs SHAM all proteins sum'!$B$2:$E$3214,2,FALSE)</f>
        <v>0.91416528081556003</v>
      </c>
      <c r="J1915" s="29">
        <f>VLOOKUP(F1915,'[1]SUSMB vs SHAM all proteins sum'!$B$2:$E$3214,3,FALSE)</f>
        <v>1.0639142636553101</v>
      </c>
      <c r="K1915" s="25">
        <f>VLOOKUP($E1915,[1]AllProteinsNorm!$A$1:$Q$3226,4,FALSE)</f>
        <v>3771.6642551933001</v>
      </c>
      <c r="L1915" s="1">
        <f>VLOOKUP($E1915,[1]AllProteinsNorm!$A$1:$Q$3226,5,FALSE)</f>
        <v>9935.7385088536794</v>
      </c>
      <c r="M1915" s="1">
        <f>VLOOKUP($E1915,[1]AllProteinsNorm!$A$1:$Q$3226,10,FALSE)</f>
        <v>6189.1074754854299</v>
      </c>
      <c r="N1915" s="1">
        <f>VLOOKUP($E1915,[1]AllProteinsNorm!$A$1:$Q$3226,11,FALSE)</f>
        <v>9998.1649744599308</v>
      </c>
      <c r="O1915" s="1">
        <f>VLOOKUP($E1915,[1]AllProteinsNorm!$A$1:$Q$3226,15,FALSE)</f>
        <v>3315.5142064650299</v>
      </c>
      <c r="P1915" s="1">
        <f>VLOOKUP($E1915,[1]AllProteinsNorm!$A$1:$Q$3226,6,FALSE)</f>
        <v>2858.7358488194</v>
      </c>
      <c r="Q1915" s="1">
        <f>VLOOKUP($E1915,[1]AllProteinsNorm!$A$1:$Q$3226,8,FALSE)</f>
        <v>7329.7882684683</v>
      </c>
      <c r="R1915" s="1">
        <f>VLOOKUP($E1915,[1]AllProteinsNorm!$A$1:$Q$3226,13,FALSE)</f>
        <v>15378.4004872566</v>
      </c>
      <c r="S1915" s="1">
        <f>VLOOKUP($E1915,[1]AllProteinsNorm!$A$1:$Q$3226,16,FALSE)</f>
        <v>7607.9717943282603</v>
      </c>
      <c r="T1915" s="1">
        <f>VLOOKUP($E1915,[1]AllProteinsNorm!$A$1:$Q$3226,17,FALSE)</f>
        <v>2614.5769241906801</v>
      </c>
      <c r="U1915" s="1">
        <f>VLOOKUP($E1915,[1]AllProteinsNorm!$A$1:$Q$3226,3,FALSE)</f>
        <v>17780.857191021201</v>
      </c>
      <c r="V1915" s="1">
        <f>VLOOKUP($E1915,[1]AllProteinsNorm!$A$1:$Q$3226,7,FALSE)</f>
        <v>2531.5713255966898</v>
      </c>
      <c r="W1915" s="1">
        <f>VLOOKUP($E1915,[1]AllProteinsNorm!$A$1:$Q$3226,9,FALSE)</f>
        <v>2484.2175675117501</v>
      </c>
      <c r="X1915" s="1">
        <f>VLOOKUP($E1915,[1]AllProteinsNorm!$A$1:$Q$3226,12,FALSE)</f>
        <v>26170.1777344519</v>
      </c>
      <c r="Y1915" s="29">
        <f>VLOOKUP($E1915,[1]AllProteinsNorm!$A$1:$Q$3226,14,FALSE)</f>
        <v>3581.18197237612</v>
      </c>
      <c r="Z1915" s="25">
        <f t="shared" si="232"/>
        <v>0.56784744697510925</v>
      </c>
      <c r="AA1915" s="1">
        <f t="shared" si="232"/>
        <v>1.4958870578939392</v>
      </c>
      <c r="AB1915" s="1">
        <f t="shared" si="232"/>
        <v>0.93180851773054929</v>
      </c>
      <c r="AC1915" s="1">
        <f t="shared" si="232"/>
        <v>1.5052857494846286</v>
      </c>
      <c r="AD1915" s="1">
        <f t="shared" si="232"/>
        <v>0.49917122791577395</v>
      </c>
      <c r="AE1915" s="1">
        <f t="shared" si="232"/>
        <v>0.43040041305190929</v>
      </c>
      <c r="AF1915" s="1">
        <f t="shared" si="232"/>
        <v>1.1035450860682496</v>
      </c>
      <c r="AG1915" s="1">
        <f t="shared" si="232"/>
        <v>2.3153135762880588</v>
      </c>
      <c r="AH1915" s="1">
        <f t="shared" si="232"/>
        <v>1.1454273412908893</v>
      </c>
      <c r="AI1915" s="1">
        <f t="shared" si="232"/>
        <v>0.39364077257868774</v>
      </c>
      <c r="AJ1915" s="1">
        <f t="shared" si="232"/>
        <v>2.6770183340279674</v>
      </c>
      <c r="AK1915" s="1">
        <f t="shared" si="232"/>
        <v>0.38114376487675949</v>
      </c>
      <c r="AL1915" s="1">
        <f t="shared" si="232"/>
        <v>0.37401436289030621</v>
      </c>
      <c r="AM1915" s="1">
        <f t="shared" si="232"/>
        <v>3.9400825757306817</v>
      </c>
      <c r="AN1915" s="29">
        <f t="shared" si="232"/>
        <v>0.5391691578504102</v>
      </c>
      <c r="AO1915" s="1">
        <f t="shared" si="227"/>
        <v>2885.2037485968822</v>
      </c>
      <c r="AP1915" s="1">
        <f t="shared" si="228"/>
        <v>4624.5720975612094</v>
      </c>
      <c r="AQ1915" s="29">
        <f t="shared" si="229"/>
        <v>9738.4142158523664</v>
      </c>
    </row>
    <row r="1916" spans="1:43" x14ac:dyDescent="0.2">
      <c r="A1916" s="26"/>
      <c r="E1916" s="25" t="s">
        <v>3737</v>
      </c>
      <c r="F1916" s="26" t="s">
        <v>3738</v>
      </c>
      <c r="G1916" s="1">
        <v>0.97832494469935805</v>
      </c>
      <c r="H1916" s="1">
        <v>1.0025918681002299</v>
      </c>
      <c r="I1916" s="1">
        <f>VLOOKUP(F1916,'[1]SUSMB vs SHAM all proteins sum'!$B$2:$E$3214,2,FALSE)</f>
        <v>0.74263398801726999</v>
      </c>
      <c r="J1916" s="29">
        <f>VLOOKUP(F1916,'[1]SUSMB vs SHAM all proteins sum'!$B$2:$E$3214,3,FALSE)</f>
        <v>0.96881420477079205</v>
      </c>
      <c r="K1916" s="25">
        <f>VLOOKUP($E1916,[1]AllProteinsNorm!$A$1:$Q$3226,4,FALSE)</f>
        <v>988904.76612945797</v>
      </c>
      <c r="L1916" s="1">
        <f>VLOOKUP($E1916,[1]AllProteinsNorm!$A$1:$Q$3226,5,FALSE)</f>
        <v>794145.51101183705</v>
      </c>
      <c r="M1916" s="1">
        <f>VLOOKUP($E1916,[1]AllProteinsNorm!$A$1:$Q$3226,10,FALSE)</f>
        <v>1050683.61905963</v>
      </c>
      <c r="N1916" s="1">
        <f>VLOOKUP($E1916,[1]AllProteinsNorm!$A$1:$Q$3226,11,FALSE)</f>
        <v>1035498.05655465</v>
      </c>
      <c r="O1916" s="1">
        <f>VLOOKUP($E1916,[1]AllProteinsNorm!$A$1:$Q$3226,15,FALSE)</f>
        <v>1030277.05548646</v>
      </c>
      <c r="P1916" s="1">
        <f>VLOOKUP($E1916,[1]AllProteinsNorm!$A$1:$Q$3226,6,FALSE)</f>
        <v>1080747.6293037599</v>
      </c>
      <c r="Q1916" s="1">
        <f>VLOOKUP($E1916,[1]AllProteinsNorm!$A$1:$Q$3226,8,FALSE)</f>
        <v>757903.38390506001</v>
      </c>
      <c r="R1916" s="1">
        <f>VLOOKUP($E1916,[1]AllProteinsNorm!$A$1:$Q$3226,13,FALSE)</f>
        <v>957931.98255954497</v>
      </c>
      <c r="S1916" s="1">
        <f>VLOOKUP($E1916,[1]AllProteinsNorm!$A$1:$Q$3226,16,FALSE)</f>
        <v>1194133.09238397</v>
      </c>
      <c r="T1916" s="1">
        <f>VLOOKUP($E1916,[1]AllProteinsNorm!$A$1:$Q$3226,17,FALSE)</f>
        <v>951755.02175395295</v>
      </c>
      <c r="U1916" s="1">
        <f>VLOOKUP($E1916,[1]AllProteinsNorm!$A$1:$Q$3226,3,FALSE)</f>
        <v>881965.59331816901</v>
      </c>
      <c r="V1916" s="1">
        <f>VLOOKUP($E1916,[1]AllProteinsNorm!$A$1:$Q$3226,7,FALSE)</f>
        <v>1054173.85364941</v>
      </c>
      <c r="W1916" s="1">
        <f>VLOOKUP($E1916,[1]AllProteinsNorm!$A$1:$Q$3226,9,FALSE)</f>
        <v>1055134.7945602799</v>
      </c>
      <c r="X1916" s="1">
        <f>VLOOKUP($E1916,[1]AllProteinsNorm!$A$1:$Q$3226,12,FALSE)</f>
        <v>717875.30161349894</v>
      </c>
      <c r="Y1916" s="29">
        <f>VLOOKUP($E1916,[1]AllProteinsNorm!$A$1:$Q$3226,14,FALSE)</f>
        <v>1066869.9484890399</v>
      </c>
      <c r="Z1916" s="25">
        <f t="shared" si="232"/>
        <v>1.0091876190715294</v>
      </c>
      <c r="AA1916" s="1">
        <f t="shared" si="232"/>
        <v>0.81043376966540148</v>
      </c>
      <c r="AB1916" s="1">
        <f t="shared" si="232"/>
        <v>1.072233582275441</v>
      </c>
      <c r="AC1916" s="1">
        <f t="shared" si="232"/>
        <v>1.0567365574925141</v>
      </c>
      <c r="AD1916" s="1">
        <f t="shared" si="232"/>
        <v>1.051408471495114</v>
      </c>
      <c r="AE1916" s="1">
        <f t="shared" si="232"/>
        <v>1.1029142180223654</v>
      </c>
      <c r="AF1916" s="1">
        <f t="shared" si="232"/>
        <v>0.77344830127886532</v>
      </c>
      <c r="AG1916" s="1">
        <f t="shared" si="232"/>
        <v>0.97757957067544521</v>
      </c>
      <c r="AH1916" s="1">
        <f t="shared" si="232"/>
        <v>1.2186252646695614</v>
      </c>
      <c r="AI1916" s="1">
        <f t="shared" si="232"/>
        <v>0.97127591780410538</v>
      </c>
      <c r="AJ1916" s="1">
        <f t="shared" si="232"/>
        <v>0.90005507881964486</v>
      </c>
      <c r="AK1916" s="1">
        <f t="shared" si="232"/>
        <v>1.0757954030455514</v>
      </c>
      <c r="AL1916" s="1">
        <f t="shared" si="232"/>
        <v>1.0767760532589232</v>
      </c>
      <c r="AM1916" s="1">
        <f t="shared" si="232"/>
        <v>0.7325992261733546</v>
      </c>
      <c r="AN1916" s="29">
        <f t="shared" si="232"/>
        <v>1.0887519001335988</v>
      </c>
      <c r="AO1916" s="1">
        <f t="shared" si="227"/>
        <v>95105.339824206327</v>
      </c>
      <c r="AP1916" s="1">
        <f t="shared" si="228"/>
        <v>145776.5345311859</v>
      </c>
      <c r="AQ1916" s="29">
        <f t="shared" si="229"/>
        <v>137068.78198617222</v>
      </c>
    </row>
    <row r="1917" spans="1:43" x14ac:dyDescent="0.2">
      <c r="A1917" s="26"/>
      <c r="E1917" s="25" t="s">
        <v>3739</v>
      </c>
      <c r="F1917" s="26" t="s">
        <v>3740</v>
      </c>
      <c r="G1917" s="1">
        <v>0.16188549821523299</v>
      </c>
      <c r="H1917" s="1">
        <v>1.4686103311550001</v>
      </c>
      <c r="I1917" s="1">
        <f>VLOOKUP(F1917,'[1]SUSMB vs SHAM all proteins sum'!$B$2:$E$3214,2,FALSE)</f>
        <v>0.22091141324935801</v>
      </c>
      <c r="J1917" s="29">
        <f>VLOOKUP(F1917,'[1]SUSMB vs SHAM all proteins sum'!$B$2:$E$3214,3,FALSE)</f>
        <v>1.3961140058321599</v>
      </c>
      <c r="K1917" s="25">
        <f>VLOOKUP($E1917,[1]AllProteinsNorm!$A$1:$Q$3226,4,FALSE)</f>
        <v>56429.196129488897</v>
      </c>
      <c r="L1917" s="1">
        <f>VLOOKUP($E1917,[1]AllProteinsNorm!$A$1:$Q$3226,5,FALSE)</f>
        <v>141244.025842092</v>
      </c>
      <c r="M1917" s="1">
        <f>VLOOKUP($E1917,[1]AllProteinsNorm!$A$1:$Q$3226,10,FALSE)</f>
        <v>67596.876644275602</v>
      </c>
      <c r="N1917" s="1">
        <f>VLOOKUP($E1917,[1]AllProteinsNorm!$A$1:$Q$3226,11,FALSE)</f>
        <v>144629.62098360801</v>
      </c>
      <c r="O1917" s="1">
        <f>VLOOKUP($E1917,[1]AllProteinsNorm!$A$1:$Q$3226,15,FALSE)</f>
        <v>70120.320064651198</v>
      </c>
      <c r="P1917" s="1">
        <f>VLOOKUP($E1917,[1]AllProteinsNorm!$A$1:$Q$3226,6,FALSE)</f>
        <v>142716.479734794</v>
      </c>
      <c r="Q1917" s="1">
        <f>VLOOKUP($E1917,[1]AllProteinsNorm!$A$1:$Q$3226,8,FALSE)</f>
        <v>166648.57049229401</v>
      </c>
      <c r="R1917" s="1">
        <f>VLOOKUP($E1917,[1]AllProteinsNorm!$A$1:$Q$3226,13,FALSE)</f>
        <v>115725.834146512</v>
      </c>
      <c r="S1917" s="1">
        <f>VLOOKUP($E1917,[1]AllProteinsNorm!$A$1:$Q$3226,16,FALSE)</f>
        <v>176602.04727084399</v>
      </c>
      <c r="T1917" s="1">
        <f>VLOOKUP($E1917,[1]AllProteinsNorm!$A$1:$Q$3226,17,FALSE)</f>
        <v>76794.981903845997</v>
      </c>
      <c r="U1917" s="1">
        <f>VLOOKUP($E1917,[1]AllProteinsNorm!$A$1:$Q$3226,3,FALSE)</f>
        <v>79756.509173601502</v>
      </c>
      <c r="V1917" s="1">
        <f>VLOOKUP($E1917,[1]AllProteinsNorm!$A$1:$Q$3226,7,FALSE)</f>
        <v>150253.22812051201</v>
      </c>
      <c r="W1917" s="1">
        <f>VLOOKUP($E1917,[1]AllProteinsNorm!$A$1:$Q$3226,9,FALSE)</f>
        <v>160540.54126695599</v>
      </c>
      <c r="X1917" s="1">
        <f>VLOOKUP($E1917,[1]AllProteinsNorm!$A$1:$Q$3226,12,FALSE)</f>
        <v>91248.184430837297</v>
      </c>
      <c r="Y1917" s="29">
        <f>VLOOKUP($E1917,[1]AllProteinsNorm!$A$1:$Q$3226,14,FALSE)</f>
        <v>165084.85583115101</v>
      </c>
      <c r="Z1917" s="25">
        <f t="shared" si="232"/>
        <v>0.58777958696239108</v>
      </c>
      <c r="AA1917" s="1">
        <f t="shared" si="232"/>
        <v>1.4712305130107135</v>
      </c>
      <c r="AB1917" s="1">
        <f t="shared" si="232"/>
        <v>0.70410473583118682</v>
      </c>
      <c r="AC1917" s="1">
        <f t="shared" si="232"/>
        <v>1.5064956567730969</v>
      </c>
      <c r="AD1917" s="1">
        <f t="shared" si="232"/>
        <v>0.73038950742261166</v>
      </c>
      <c r="AE1917" s="1">
        <f t="shared" si="232"/>
        <v>1.4865679340664295</v>
      </c>
      <c r="AF1917" s="1">
        <f t="shared" si="232"/>
        <v>1.7358501387661125</v>
      </c>
      <c r="AG1917" s="1">
        <f t="shared" si="232"/>
        <v>1.2054271132876955</v>
      </c>
      <c r="AH1917" s="1">
        <f t="shared" si="232"/>
        <v>1.8395278600703597</v>
      </c>
      <c r="AI1917" s="1">
        <f t="shared" si="232"/>
        <v>0.79991433230143616</v>
      </c>
      <c r="AJ1917" s="1">
        <f t="shared" si="232"/>
        <v>0.83076228681420783</v>
      </c>
      <c r="AK1917" s="1">
        <f t="shared" si="232"/>
        <v>1.5650724522422925</v>
      </c>
      <c r="AL1917" s="1">
        <f t="shared" si="232"/>
        <v>1.6722274905365513</v>
      </c>
      <c r="AM1917" s="1">
        <f t="shared" si="232"/>
        <v>0.95046224002112878</v>
      </c>
      <c r="AN1917" s="29">
        <f t="shared" si="232"/>
        <v>1.7195621243924086</v>
      </c>
      <c r="AO1917" s="1">
        <f t="shared" si="227"/>
        <v>38611.41178451437</v>
      </c>
      <c r="AP1917" s="1">
        <f t="shared" si="228"/>
        <v>36190.581381254509</v>
      </c>
      <c r="AQ1917" s="29">
        <f t="shared" si="229"/>
        <v>36326.392220780283</v>
      </c>
    </row>
    <row r="1918" spans="1:43" x14ac:dyDescent="0.2">
      <c r="A1918" s="26"/>
      <c r="E1918" s="25" t="s">
        <v>3741</v>
      </c>
      <c r="F1918" s="26" t="s">
        <v>3742</v>
      </c>
      <c r="G1918" s="1">
        <v>5.6941671082079398E-2</v>
      </c>
      <c r="H1918" s="1">
        <v>1.2022048564074701</v>
      </c>
      <c r="I1918" s="1">
        <f>VLOOKUP(F1918,'[1]SUSMB vs SHAM all proteins sum'!$B$2:$E$3214,2,FALSE)</f>
        <v>0.124876047542318</v>
      </c>
      <c r="J1918" s="29">
        <f>VLOOKUP(F1918,'[1]SUSMB vs SHAM all proteins sum'!$B$2:$E$3214,3,FALSE)</f>
        <v>1.14815915893749</v>
      </c>
      <c r="K1918" s="25">
        <f>VLOOKUP($E1918,[1]AllProteinsNorm!$A$1:$Q$3226,4,FALSE)</f>
        <v>88437.771067306196</v>
      </c>
      <c r="L1918" s="1">
        <f>VLOOKUP($E1918,[1]AllProteinsNorm!$A$1:$Q$3226,5,FALSE)</f>
        <v>73073.095950606395</v>
      </c>
      <c r="M1918" s="1">
        <f>VLOOKUP($E1918,[1]AllProteinsNorm!$A$1:$Q$3226,10,FALSE)</f>
        <v>98600.527428030793</v>
      </c>
      <c r="N1918" s="1">
        <f>VLOOKUP($E1918,[1]AllProteinsNorm!$A$1:$Q$3226,11,FALSE)</f>
        <v>102187.57376173099</v>
      </c>
      <c r="O1918" s="1">
        <f>VLOOKUP($E1918,[1]AllProteinsNorm!$A$1:$Q$3226,15,FALSE)</f>
        <v>76777.536367702894</v>
      </c>
      <c r="P1918" s="1">
        <f>VLOOKUP($E1918,[1]AllProteinsNorm!$A$1:$Q$3226,6,FALSE)</f>
        <v>89080.439551480595</v>
      </c>
      <c r="Q1918" s="1">
        <f>VLOOKUP($E1918,[1]AllProteinsNorm!$A$1:$Q$3226,8,FALSE)</f>
        <v>116046.245321095</v>
      </c>
      <c r="R1918" s="1">
        <f>VLOOKUP($E1918,[1]AllProteinsNorm!$A$1:$Q$3226,13,FALSE)</f>
        <v>111277.600312642</v>
      </c>
      <c r="S1918" s="1">
        <f>VLOOKUP($E1918,[1]AllProteinsNorm!$A$1:$Q$3226,16,FALSE)</f>
        <v>97689.875955175405</v>
      </c>
      <c r="T1918" s="1">
        <f>VLOOKUP($E1918,[1]AllProteinsNorm!$A$1:$Q$3226,17,FALSE)</f>
        <v>111719.357667579</v>
      </c>
      <c r="U1918" s="1">
        <f>VLOOKUP($E1918,[1]AllProteinsNorm!$A$1:$Q$3226,3,FALSE)</f>
        <v>101619.871266715</v>
      </c>
      <c r="V1918" s="1">
        <f>VLOOKUP($E1918,[1]AllProteinsNorm!$A$1:$Q$3226,7,FALSE)</f>
        <v>89858.886866380897</v>
      </c>
      <c r="W1918" s="1">
        <f>VLOOKUP($E1918,[1]AllProteinsNorm!$A$1:$Q$3226,9,FALSE)</f>
        <v>91868.719550420195</v>
      </c>
      <c r="X1918" s="1">
        <f>VLOOKUP($E1918,[1]AllProteinsNorm!$A$1:$Q$3226,12,FALSE)</f>
        <v>102285.27637905499</v>
      </c>
      <c r="Y1918" s="29">
        <f>VLOOKUP($E1918,[1]AllProteinsNorm!$A$1:$Q$3226,14,FALSE)</f>
        <v>116251.02910469301</v>
      </c>
      <c r="Z1918" s="25">
        <f t="shared" si="232"/>
        <v>1.0070884019725985</v>
      </c>
      <c r="AA1918" s="1">
        <f t="shared" si="232"/>
        <v>0.83212259354749618</v>
      </c>
      <c r="AB1918" s="1">
        <f t="shared" si="232"/>
        <v>1.1228171674021312</v>
      </c>
      <c r="AC1918" s="1">
        <f t="shared" si="232"/>
        <v>1.1636647907242805</v>
      </c>
      <c r="AD1918" s="1">
        <f t="shared" si="232"/>
        <v>0.87430704635349399</v>
      </c>
      <c r="AE1918" s="1">
        <f t="shared" si="232"/>
        <v>1.0144068132002262</v>
      </c>
      <c r="AF1918" s="1">
        <f t="shared" si="232"/>
        <v>1.3214809277180657</v>
      </c>
      <c r="AG1918" s="1">
        <f t="shared" si="232"/>
        <v>1.2671778056110803</v>
      </c>
      <c r="AH1918" s="1">
        <f t="shared" si="232"/>
        <v>1.112447089939935</v>
      </c>
      <c r="AI1918" s="1">
        <f t="shared" si="232"/>
        <v>1.2722083338941208</v>
      </c>
      <c r="AJ1918" s="1">
        <f t="shared" si="232"/>
        <v>1.1572000574818924</v>
      </c>
      <c r="AK1918" s="1">
        <f t="shared" si="232"/>
        <v>1.0232714109045957</v>
      </c>
      <c r="AL1918" s="1">
        <f t="shared" si="232"/>
        <v>1.0461584552248444</v>
      </c>
      <c r="AM1918" s="1">
        <f t="shared" si="232"/>
        <v>1.1647773829070311</v>
      </c>
      <c r="AN1918" s="29">
        <f t="shared" si="232"/>
        <v>1.3238129106579868</v>
      </c>
      <c r="AO1918" s="1">
        <f t="shared" si="227"/>
        <v>11510.305471381149</v>
      </c>
      <c r="AP1918" s="1">
        <f t="shared" si="228"/>
        <v>10132.280342534448</v>
      </c>
      <c r="AQ1918" s="29">
        <f t="shared" si="229"/>
        <v>9382.8842851790705</v>
      </c>
    </row>
    <row r="1919" spans="1:43" x14ac:dyDescent="0.2">
      <c r="A1919" s="26"/>
      <c r="E1919" s="25" t="s">
        <v>3743</v>
      </c>
      <c r="F1919" s="26" t="s">
        <v>3744</v>
      </c>
      <c r="G1919" s="1">
        <v>0.94409330123985302</v>
      </c>
      <c r="H1919" s="1">
        <v>0.99194184439869004</v>
      </c>
      <c r="I1919" s="1">
        <f>VLOOKUP(F1919,'[1]SUSMB vs SHAM all proteins sum'!$B$2:$E$3214,2,FALSE)</f>
        <v>0.91509364345252797</v>
      </c>
      <c r="J1919" s="29">
        <f>VLOOKUP(F1919,'[1]SUSMB vs SHAM all proteins sum'!$B$2:$E$3214,3,FALSE)</f>
        <v>1.0110789478865601</v>
      </c>
      <c r="K1919" s="25">
        <f>VLOOKUP($E1919,[1]AllProteinsNorm!$A$1:$Q$3226,4,FALSE)</f>
        <v>154532.54134376999</v>
      </c>
      <c r="L1919" s="1">
        <f>VLOOKUP($E1919,[1]AllProteinsNorm!$A$1:$Q$3226,5,FALSE)</f>
        <v>193676.13631674001</v>
      </c>
      <c r="M1919" s="1">
        <f>VLOOKUP($E1919,[1]AllProteinsNorm!$A$1:$Q$3226,10,FALSE)</f>
        <v>243517.78981636601</v>
      </c>
      <c r="N1919" s="1">
        <f>VLOOKUP($E1919,[1]AllProteinsNorm!$A$1:$Q$3226,11,FALSE)</f>
        <v>225393.17803116</v>
      </c>
      <c r="O1919" s="1">
        <f>VLOOKUP($E1919,[1]AllProteinsNorm!$A$1:$Q$3226,15,FALSE)</f>
        <v>265461.34434030601</v>
      </c>
      <c r="P1919" s="1">
        <f>VLOOKUP($E1919,[1]AllProteinsNorm!$A$1:$Q$3226,6,FALSE)</f>
        <v>194199.685156658</v>
      </c>
      <c r="Q1919" s="1">
        <f>VLOOKUP($E1919,[1]AllProteinsNorm!$A$1:$Q$3226,8,FALSE)</f>
        <v>225246.61541605901</v>
      </c>
      <c r="R1919" s="1">
        <f>VLOOKUP($E1919,[1]AllProteinsNorm!$A$1:$Q$3226,13,FALSE)</f>
        <v>178850.95279595701</v>
      </c>
      <c r="S1919" s="1">
        <f>VLOOKUP($E1919,[1]AllProteinsNorm!$A$1:$Q$3226,16,FALSE)</f>
        <v>213456.31868131799</v>
      </c>
      <c r="T1919" s="1">
        <f>VLOOKUP($E1919,[1]AllProteinsNorm!$A$1:$Q$3226,17,FALSE)</f>
        <v>250779.941099316</v>
      </c>
      <c r="U1919" s="1">
        <f>VLOOKUP($E1919,[1]AllProteinsNorm!$A$1:$Q$3226,3,FALSE)</f>
        <v>198703.857634774</v>
      </c>
      <c r="V1919" s="1">
        <f>VLOOKUP($E1919,[1]AllProteinsNorm!$A$1:$Q$3226,7,FALSE)</f>
        <v>200420.860533678</v>
      </c>
      <c r="W1919" s="1">
        <f>VLOOKUP($E1919,[1]AllProteinsNorm!$A$1:$Q$3226,9,FALSE)</f>
        <v>224738.399455595</v>
      </c>
      <c r="X1919" s="1">
        <f>VLOOKUP($E1919,[1]AllProteinsNorm!$A$1:$Q$3226,12,FALSE)</f>
        <v>227538.76194301099</v>
      </c>
      <c r="Y1919" s="29">
        <f>VLOOKUP($E1919,[1]AllProteinsNorm!$A$1:$Q$3226,14,FALSE)</f>
        <v>226262.32907318301</v>
      </c>
      <c r="Z1919" s="25">
        <f t="shared" si="232"/>
        <v>0.71372277359783654</v>
      </c>
      <c r="AA1919" s="1">
        <f t="shared" si="232"/>
        <v>0.8945110718407866</v>
      </c>
      <c r="AB1919" s="1">
        <f t="shared" si="232"/>
        <v>1.1247093386079146</v>
      </c>
      <c r="AC1919" s="1">
        <f t="shared" si="232"/>
        <v>1.0409991499238094</v>
      </c>
      <c r="AD1919" s="1">
        <f t="shared" si="232"/>
        <v>1.2260576660296534</v>
      </c>
      <c r="AE1919" s="1">
        <f t="shared" si="232"/>
        <v>0.89692913037325406</v>
      </c>
      <c r="AF1919" s="1">
        <f t="shared" si="232"/>
        <v>1.0403222369885401</v>
      </c>
      <c r="AG1919" s="1">
        <f t="shared" si="232"/>
        <v>0.82603959645094138</v>
      </c>
      <c r="AH1919" s="1">
        <f t="shared" si="232"/>
        <v>0.98586766571257145</v>
      </c>
      <c r="AI1919" s="1">
        <f t="shared" si="232"/>
        <v>1.1582502531032233</v>
      </c>
      <c r="AJ1919" s="1">
        <f t="shared" si="232"/>
        <v>0.91773206576724708</v>
      </c>
      <c r="AK1919" s="1">
        <f t="shared" si="232"/>
        <v>0.92566220178018654</v>
      </c>
      <c r="AL1919" s="1">
        <f t="shared" si="232"/>
        <v>1.037974994771885</v>
      </c>
      <c r="AM1919" s="1">
        <f t="shared" si="232"/>
        <v>1.0509087268144564</v>
      </c>
      <c r="AN1919" s="29">
        <f t="shared" si="232"/>
        <v>1.0450134040543235</v>
      </c>
      <c r="AO1919" s="1">
        <f t="shared" si="227"/>
        <v>38902.843586395436</v>
      </c>
      <c r="AP1919" s="1">
        <f t="shared" si="228"/>
        <v>24883.345100815317</v>
      </c>
      <c r="AQ1919" s="29">
        <f t="shared" si="229"/>
        <v>13081.230776982196</v>
      </c>
    </row>
    <row r="1920" spans="1:43" x14ac:dyDescent="0.2">
      <c r="A1920" s="26"/>
      <c r="E1920" s="25" t="s">
        <v>3745</v>
      </c>
      <c r="F1920" s="26" t="s">
        <v>3746</v>
      </c>
      <c r="G1920" s="1">
        <v>0.513114216141354</v>
      </c>
      <c r="H1920" s="1">
        <v>1.15352529432595</v>
      </c>
      <c r="I1920" s="1">
        <f>VLOOKUP(F1920,'[1]SUSMB vs SHAM all proteins sum'!$B$2:$E$3214,2,FALSE)</f>
        <v>0.78954545401720599</v>
      </c>
      <c r="J1920" s="29">
        <f>VLOOKUP(F1920,'[1]SUSMB vs SHAM all proteins sum'!$B$2:$E$3214,3,FALSE)</f>
        <v>0.936455688594931</v>
      </c>
      <c r="K1920" s="25">
        <f>VLOOKUP($E1920,[1]AllProteinsNorm!$A$1:$Q$3226,4,FALSE)</f>
        <v>1405262.28731395</v>
      </c>
      <c r="L1920" s="1">
        <f>VLOOKUP($E1920,[1]AllProteinsNorm!$A$1:$Q$3226,5,FALSE)</f>
        <v>690243.18047103402</v>
      </c>
      <c r="M1920" s="1">
        <f>VLOOKUP($E1920,[1]AllProteinsNorm!$A$1:$Q$3226,10,FALSE)</f>
        <v>1138739.1980429499</v>
      </c>
      <c r="N1920" s="1">
        <f>VLOOKUP($E1920,[1]AllProteinsNorm!$A$1:$Q$3226,11,FALSE)</f>
        <v>597125.24077595805</v>
      </c>
      <c r="O1920" s="1">
        <f>VLOOKUP($E1920,[1]AllProteinsNorm!$A$1:$Q$3226,15,FALSE)</f>
        <v>644489.93610007095</v>
      </c>
      <c r="P1920" s="1">
        <f>VLOOKUP($E1920,[1]AllProteinsNorm!$A$1:$Q$3226,6,FALSE)</f>
        <v>1384258.58089267</v>
      </c>
      <c r="Q1920" s="1">
        <f>VLOOKUP($E1920,[1]AllProteinsNorm!$A$1:$Q$3226,8,FALSE)</f>
        <v>669198.06671058398</v>
      </c>
      <c r="R1920" s="1">
        <f>VLOOKUP($E1920,[1]AllProteinsNorm!$A$1:$Q$3226,13,FALSE)</f>
        <v>873285.50575639401</v>
      </c>
      <c r="S1920" s="1">
        <f>VLOOKUP($E1920,[1]AllProteinsNorm!$A$1:$Q$3226,16,FALSE)</f>
        <v>1087649.33485119</v>
      </c>
      <c r="T1920" s="1">
        <f>VLOOKUP($E1920,[1]AllProteinsNorm!$A$1:$Q$3226,17,FALSE)</f>
        <v>986697.24056458694</v>
      </c>
      <c r="U1920" s="1">
        <f>VLOOKUP($E1920,[1]AllProteinsNorm!$A$1:$Q$3226,3,FALSE)</f>
        <v>1281580.95721686</v>
      </c>
      <c r="V1920" s="1">
        <f>VLOOKUP($E1920,[1]AllProteinsNorm!$A$1:$Q$3226,7,FALSE)</f>
        <v>586607.39851091197</v>
      </c>
      <c r="W1920" s="1">
        <f>VLOOKUP($E1920,[1]AllProteinsNorm!$A$1:$Q$3226,9,FALSE)</f>
        <v>583792.991962336</v>
      </c>
      <c r="X1920" s="1">
        <f>VLOOKUP($E1920,[1]AllProteinsNorm!$A$1:$Q$3226,12,FALSE)</f>
        <v>1076418.4308842199</v>
      </c>
      <c r="Y1920" s="29">
        <f>VLOOKUP($E1920,[1]AllProteinsNorm!$A$1:$Q$3226,14,FALSE)</f>
        <v>647989.445508637</v>
      </c>
      <c r="Z1920" s="25">
        <f t="shared" si="232"/>
        <v>1.5698238290511359</v>
      </c>
      <c r="AA1920" s="1">
        <f t="shared" si="232"/>
        <v>0.77107327388299463</v>
      </c>
      <c r="AB1920" s="1">
        <f t="shared" si="232"/>
        <v>1.2720898755344103</v>
      </c>
      <c r="AC1920" s="1">
        <f t="shared" si="232"/>
        <v>0.66705087040350874</v>
      </c>
      <c r="AD1920" s="1">
        <f t="shared" si="232"/>
        <v>0.71996215112795037</v>
      </c>
      <c r="AE1920" s="1">
        <f t="shared" si="232"/>
        <v>1.5463605089747512</v>
      </c>
      <c r="AF1920" s="1">
        <f t="shared" si="232"/>
        <v>0.7475636975110318</v>
      </c>
      <c r="AG1920" s="1">
        <f t="shared" si="232"/>
        <v>0.97555054944350483</v>
      </c>
      <c r="AH1920" s="1">
        <f t="shared" si="232"/>
        <v>1.2150171956614684</v>
      </c>
      <c r="AI1920" s="1">
        <f t="shared" si="232"/>
        <v>1.1022432283854782</v>
      </c>
      <c r="AJ1920" s="1">
        <f t="shared" si="232"/>
        <v>1.4316589462759288</v>
      </c>
      <c r="AK1920" s="1">
        <f t="shared" si="232"/>
        <v>0.65530134893201863</v>
      </c>
      <c r="AL1920" s="1">
        <f t="shared" si="232"/>
        <v>0.65215736470610097</v>
      </c>
      <c r="AM1920" s="1">
        <f t="shared" si="232"/>
        <v>1.2024711102592665</v>
      </c>
      <c r="AN1920" s="29">
        <f t="shared" si="232"/>
        <v>0.72387146635625288</v>
      </c>
      <c r="AO1920" s="1">
        <f t="shared" si="227"/>
        <v>320370.49492521473</v>
      </c>
      <c r="AP1920" s="1">
        <f t="shared" si="228"/>
        <v>237065.50628527169</v>
      </c>
      <c r="AQ1920" s="29">
        <f t="shared" si="229"/>
        <v>288961.52580699528</v>
      </c>
    </row>
    <row r="1921" spans="1:43" x14ac:dyDescent="0.2">
      <c r="A1921" s="26"/>
      <c r="E1921" s="25" t="s">
        <v>3747</v>
      </c>
      <c r="F1921" s="26" t="s">
        <v>3748</v>
      </c>
      <c r="G1921" s="1">
        <v>0.68379761542170203</v>
      </c>
      <c r="H1921" s="1">
        <v>1.0439547480672899</v>
      </c>
      <c r="I1921" s="1">
        <f>VLOOKUP(F1921,'[1]SUSMB vs SHAM all proteins sum'!$B$2:$E$3214,2,FALSE)</f>
        <v>0.96358423267609705</v>
      </c>
      <c r="J1921" s="29">
        <f>VLOOKUP(F1921,'[1]SUSMB vs SHAM all proteins sum'!$B$2:$E$3214,3,FALSE)</f>
        <v>0.99506551947733701</v>
      </c>
      <c r="K1921" s="25">
        <f>VLOOKUP($E1921,[1]AllProteinsNorm!$A$1:$Q$3226,4,FALSE)</f>
        <v>68005.001392956299</v>
      </c>
      <c r="L1921" s="1">
        <f>VLOOKUP($E1921,[1]AllProteinsNorm!$A$1:$Q$3226,5,FALSE)</f>
        <v>46292.301907592402</v>
      </c>
      <c r="M1921" s="1">
        <f>VLOOKUP($E1921,[1]AllProteinsNorm!$A$1:$Q$3226,10,FALSE)</f>
        <v>63807.450632170003</v>
      </c>
      <c r="N1921" s="1">
        <f>VLOOKUP($E1921,[1]AllProteinsNorm!$A$1:$Q$3226,11,FALSE)</f>
        <v>62500.385181237602</v>
      </c>
      <c r="O1921" s="1">
        <f>VLOOKUP($E1921,[1]AllProteinsNorm!$A$1:$Q$3226,15,FALSE)</f>
        <v>82667.852647275693</v>
      </c>
      <c r="P1921" s="1">
        <f>VLOOKUP($E1921,[1]AllProteinsNorm!$A$1:$Q$3226,6,FALSE)</f>
        <v>59052.833670933898</v>
      </c>
      <c r="Q1921" s="1">
        <f>VLOOKUP($E1921,[1]AllProteinsNorm!$A$1:$Q$3226,8,FALSE)</f>
        <v>67557.120422170003</v>
      </c>
      <c r="R1921" s="1">
        <f>VLOOKUP($E1921,[1]AllProteinsNorm!$A$1:$Q$3226,13,FALSE)</f>
        <v>61931.354020127597</v>
      </c>
      <c r="S1921" s="1">
        <f>VLOOKUP($E1921,[1]AllProteinsNorm!$A$1:$Q$3226,16,FALSE)</f>
        <v>72659.774694220396</v>
      </c>
      <c r="T1921" s="1">
        <f>VLOOKUP($E1921,[1]AllProteinsNorm!$A$1:$Q$3226,17,FALSE)</f>
        <v>71685.653651459405</v>
      </c>
      <c r="U1921" s="1">
        <f>VLOOKUP($E1921,[1]AllProteinsNorm!$A$1:$Q$3226,3,FALSE)</f>
        <v>54598.210962159399</v>
      </c>
      <c r="V1921" s="1">
        <f>VLOOKUP($E1921,[1]AllProteinsNorm!$A$1:$Q$3226,7,FALSE)</f>
        <v>64798.640163220698</v>
      </c>
      <c r="W1921" s="1">
        <f>VLOOKUP($E1921,[1]AllProteinsNorm!$A$1:$Q$3226,9,FALSE)</f>
        <v>66979.405768976896</v>
      </c>
      <c r="X1921" s="1">
        <f>VLOOKUP($E1921,[1]AllProteinsNorm!$A$1:$Q$3226,12,FALSE)</f>
        <v>59382.2356055809</v>
      </c>
      <c r="Y1921" s="29">
        <f>VLOOKUP($E1921,[1]AllProteinsNorm!$A$1:$Q$3226,14,FALSE)</f>
        <v>71954.278658270006</v>
      </c>
      <c r="Z1921" s="25">
        <f t="shared" si="232"/>
        <v>1.0518200271302665</v>
      </c>
      <c r="AA1921" s="1">
        <f t="shared" si="232"/>
        <v>0.71599396001791094</v>
      </c>
      <c r="AB1921" s="1">
        <f t="shared" si="232"/>
        <v>0.9868973322599417</v>
      </c>
      <c r="AC1921" s="1">
        <f t="shared" si="232"/>
        <v>0.96668120712354622</v>
      </c>
      <c r="AD1921" s="1">
        <f t="shared" si="232"/>
        <v>1.2786074734683341</v>
      </c>
      <c r="AE1921" s="1">
        <f t="shared" si="232"/>
        <v>0.9133586036557928</v>
      </c>
      <c r="AF1921" s="1">
        <f t="shared" si="232"/>
        <v>1.0448927399426455</v>
      </c>
      <c r="AG1921" s="1">
        <f t="shared" si="232"/>
        <v>0.95788011368839954</v>
      </c>
      <c r="AH1921" s="1">
        <f t="shared" si="232"/>
        <v>1.1238144934156233</v>
      </c>
      <c r="AI1921" s="1">
        <f t="shared" si="232"/>
        <v>1.1087479541811847</v>
      </c>
      <c r="AJ1921" s="1">
        <f t="shared" si="232"/>
        <v>0.84445982735367808</v>
      </c>
      <c r="AK1921" s="1">
        <f t="shared" si="232"/>
        <v>1.0022278664572244</v>
      </c>
      <c r="AL1921" s="1">
        <f t="shared" si="232"/>
        <v>1.0359573406374694</v>
      </c>
      <c r="AM1921" s="1">
        <f t="shared" si="232"/>
        <v>0.91845339881409505</v>
      </c>
      <c r="AN1921" s="29">
        <f t="shared" si="232"/>
        <v>1.1129027245093075</v>
      </c>
      <c r="AO1921" s="1">
        <f t="shared" si="227"/>
        <v>11646.757104015833</v>
      </c>
      <c r="AP1921" s="1">
        <f t="shared" si="228"/>
        <v>5333.9334654243858</v>
      </c>
      <c r="AQ1921" s="29">
        <f t="shared" si="229"/>
        <v>6024.2233653710264</v>
      </c>
    </row>
    <row r="1922" spans="1:43" x14ac:dyDescent="0.2">
      <c r="A1922" s="26"/>
      <c r="E1922" s="25" t="s">
        <v>3749</v>
      </c>
      <c r="F1922" s="26" t="s">
        <v>3750</v>
      </c>
      <c r="G1922" s="1">
        <v>0.44925907486356598</v>
      </c>
      <c r="H1922" s="43">
        <v>1.7431269050714699</v>
      </c>
      <c r="I1922" s="1">
        <f>VLOOKUP(F1922,'[1]SUSMB vs SHAM all proteins sum'!$B$2:$E$3214,2,FALSE)</f>
        <v>0.79912124250204597</v>
      </c>
      <c r="J1922" s="29">
        <f>VLOOKUP(F1922,'[1]SUSMB vs SHAM all proteins sum'!$B$2:$E$3214,3,FALSE)</f>
        <v>0.846971685245687</v>
      </c>
      <c r="K1922" s="25">
        <f>VLOOKUP($E1922,[1]AllProteinsNorm!$A$1:$Q$3226,4,FALSE)</f>
        <v>73873.228721473497</v>
      </c>
      <c r="L1922" s="1">
        <f>VLOOKUP($E1922,[1]AllProteinsNorm!$A$1:$Q$3226,5,FALSE)</f>
        <v>5343.0628941499499</v>
      </c>
      <c r="M1922" s="1">
        <f>VLOOKUP($E1922,[1]AllProteinsNorm!$A$1:$Q$3226,10,FALSE)</f>
        <v>9589.4501253501203</v>
      </c>
      <c r="N1922" s="1">
        <f>VLOOKUP($E1922,[1]AllProteinsNorm!$A$1:$Q$3226,11,FALSE)</f>
        <v>7359.9513017379304</v>
      </c>
      <c r="O1922" s="1">
        <f>VLOOKUP($E1922,[1]AllProteinsNorm!$A$1:$Q$3226,15,FALSE)</f>
        <v>7009.3483562413003</v>
      </c>
      <c r="P1922" s="1">
        <f>VLOOKUP($E1922,[1]AllProteinsNorm!$A$1:$Q$3226,6,FALSE)</f>
        <v>8271.7386784566206</v>
      </c>
      <c r="Q1922" s="1">
        <f>VLOOKUP($E1922,[1]AllProteinsNorm!$A$1:$Q$3226,8,FALSE)</f>
        <v>11475.8981702399</v>
      </c>
      <c r="R1922" s="1">
        <f>VLOOKUP($E1922,[1]AllProteinsNorm!$A$1:$Q$3226,13,FALSE)</f>
        <v>69333.6452658731</v>
      </c>
      <c r="S1922" s="1">
        <f>VLOOKUP($E1922,[1]AllProteinsNorm!$A$1:$Q$3226,16,FALSE)</f>
        <v>7011.06400962314</v>
      </c>
      <c r="T1922" s="1">
        <f>VLOOKUP($E1922,[1]AllProteinsNorm!$A$1:$Q$3226,17,FALSE)</f>
        <v>68101.586668485703</v>
      </c>
      <c r="U1922" s="1">
        <f>VLOOKUP($E1922,[1]AllProteinsNorm!$A$1:$Q$3226,3,FALSE)</f>
        <v>4040.0106479442802</v>
      </c>
      <c r="V1922" s="1">
        <f>VLOOKUP($E1922,[1]AllProteinsNorm!$A$1:$Q$3226,7,FALSE)</f>
        <v>6154.1113056629301</v>
      </c>
      <c r="W1922" s="1">
        <f>VLOOKUP($E1922,[1]AllProteinsNorm!$A$1:$Q$3226,9,FALSE)</f>
        <v>44740.186029302997</v>
      </c>
      <c r="X1922" s="1">
        <f>VLOOKUP($E1922,[1]AllProteinsNorm!$A$1:$Q$3226,12,FALSE)</f>
        <v>11094.338477249699</v>
      </c>
      <c r="Y1922" s="29">
        <f>VLOOKUP($E1922,[1]AllProteinsNorm!$A$1:$Q$3226,14,FALSE)</f>
        <v>6896.3780781108198</v>
      </c>
      <c r="Z1922" s="25">
        <f t="shared" si="232"/>
        <v>3.5799951092737481</v>
      </c>
      <c r="AA1922" s="1">
        <f t="shared" si="232"/>
        <v>0.25893194815835474</v>
      </c>
      <c r="AB1922" s="1">
        <f t="shared" si="232"/>
        <v>0.46471753223098056</v>
      </c>
      <c r="AC1922" s="1">
        <f t="shared" si="232"/>
        <v>0.35667304814925094</v>
      </c>
      <c r="AD1922" s="1">
        <f t="shared" si="232"/>
        <v>0.33968236218766584</v>
      </c>
      <c r="AE1922" s="1">
        <f t="shared" si="232"/>
        <v>0.40085947949716921</v>
      </c>
      <c r="AF1922" s="1">
        <f t="shared" si="232"/>
        <v>0.55613731841722225</v>
      </c>
      <c r="AG1922" s="1">
        <f t="shared" si="232"/>
        <v>3.3600008454455934</v>
      </c>
      <c r="AH1922" s="1">
        <f t="shared" si="232"/>
        <v>0.33976550503687514</v>
      </c>
      <c r="AI1922" s="1">
        <f t="shared" si="232"/>
        <v>3.3002936439421151</v>
      </c>
      <c r="AJ1922" s="1">
        <f t="shared" si="232"/>
        <v>0.19578429982511669</v>
      </c>
      <c r="AK1922" s="1">
        <f t="shared" si="232"/>
        <v>0.29823643500497754</v>
      </c>
      <c r="AL1922" s="1">
        <f t="shared" si="232"/>
        <v>2.1681690369429356</v>
      </c>
      <c r="AM1922" s="1">
        <f t="shared" si="232"/>
        <v>0.53764642721831291</v>
      </c>
      <c r="AN1922" s="29">
        <f t="shared" si="232"/>
        <v>0.33420767196226281</v>
      </c>
      <c r="AO1922" s="1">
        <f t="shared" si="227"/>
        <v>26653.486865851261</v>
      </c>
      <c r="AP1922" s="1">
        <f t="shared" si="228"/>
        <v>29333.679883571709</v>
      </c>
      <c r="AQ1922" s="29">
        <f t="shared" si="229"/>
        <v>15250.649520575733</v>
      </c>
    </row>
    <row r="1923" spans="1:43" x14ac:dyDescent="0.2">
      <c r="A1923" s="26"/>
      <c r="E1923" s="25" t="s">
        <v>3751</v>
      </c>
      <c r="F1923" s="26" t="s">
        <v>3752</v>
      </c>
      <c r="G1923" s="1">
        <v>7.6387475705708502E-2</v>
      </c>
      <c r="H1923" s="43">
        <v>2.0646573753087898</v>
      </c>
      <c r="I1923" s="1">
        <f>VLOOKUP(F1923,'[1]SUSMB vs SHAM all proteins sum'!$B$2:$E$3214,2,FALSE)</f>
        <v>0.68590123529864</v>
      </c>
      <c r="J1923" s="29">
        <f>VLOOKUP(F1923,'[1]SUSMB vs SHAM all proteins sum'!$B$2:$E$3214,3,FALSE)</f>
        <v>1.2057669530558099</v>
      </c>
      <c r="K1923" s="25">
        <f>VLOOKUP($E1923,[1]AllProteinsNorm!$A$1:$Q$3226,4,FALSE)</f>
        <v>1451569.7436297601</v>
      </c>
      <c r="L1923" s="1">
        <f>VLOOKUP($E1923,[1]AllProteinsNorm!$A$1:$Q$3226,5,FALSE)</f>
        <v>1502485.90975965</v>
      </c>
      <c r="M1923" s="1">
        <f>VLOOKUP($E1923,[1]AllProteinsNorm!$A$1:$Q$3226,10,FALSE)</f>
        <v>314706.410106403</v>
      </c>
      <c r="N1923" s="1">
        <f>VLOOKUP($E1923,[1]AllProteinsNorm!$A$1:$Q$3226,11,FALSE)</f>
        <v>1007269.32133058</v>
      </c>
      <c r="O1923" s="1">
        <f>VLOOKUP($E1923,[1]AllProteinsNorm!$A$1:$Q$3226,15,FALSE)</f>
        <v>367808.45070863498</v>
      </c>
      <c r="P1923" s="1">
        <f>VLOOKUP($E1923,[1]AllProteinsNorm!$A$1:$Q$3226,6,FALSE)</f>
        <v>1436236.9108883799</v>
      </c>
      <c r="Q1923" s="1">
        <f>VLOOKUP($E1923,[1]AllProteinsNorm!$A$1:$Q$3226,8,FALSE)</f>
        <v>1865706.69751949</v>
      </c>
      <c r="R1923" s="1">
        <f>VLOOKUP($E1923,[1]AllProteinsNorm!$A$1:$Q$3226,13,FALSE)</f>
        <v>2266465.3638239801</v>
      </c>
      <c r="S1923" s="1">
        <f>VLOOKUP($E1923,[1]AllProteinsNorm!$A$1:$Q$3226,16,FALSE)</f>
        <v>1266671.9081512201</v>
      </c>
      <c r="T1923" s="1">
        <f>VLOOKUP($E1923,[1]AllProteinsNorm!$A$1:$Q$3226,17,FALSE)</f>
        <v>1240162.2106012399</v>
      </c>
      <c r="U1923" s="1">
        <f>VLOOKUP($E1923,[1]AllProteinsNorm!$A$1:$Q$3226,3,FALSE)</f>
        <v>1148644.5305286699</v>
      </c>
      <c r="V1923" s="1">
        <f>VLOOKUP($E1923,[1]AllProteinsNorm!$A$1:$Q$3226,7,FALSE)</f>
        <v>299215.45351010002</v>
      </c>
      <c r="W1923" s="1">
        <f>VLOOKUP($E1923,[1]AllProteinsNorm!$A$1:$Q$3226,9,FALSE)</f>
        <v>1083059.03781647</v>
      </c>
      <c r="X1923" s="1">
        <f>VLOOKUP($E1923,[1]AllProteinsNorm!$A$1:$Q$3226,12,FALSE)</f>
        <v>1677487.34130203</v>
      </c>
      <c r="Y1923" s="29">
        <f>VLOOKUP($E1923,[1]AllProteinsNorm!$A$1:$Q$3226,14,FALSE)</f>
        <v>1037903.66895766</v>
      </c>
      <c r="Z1923" s="25">
        <f t="shared" si="232"/>
        <v>1.5628981565236533</v>
      </c>
      <c r="AA1923" s="1">
        <f t="shared" si="232"/>
        <v>1.6177193475348886</v>
      </c>
      <c r="AB1923" s="1">
        <f t="shared" si="232"/>
        <v>0.33884287707151822</v>
      </c>
      <c r="AC1923" s="1">
        <f t="shared" si="232"/>
        <v>1.0845220302634857</v>
      </c>
      <c r="AD1923" s="1">
        <f t="shared" si="232"/>
        <v>0.39601758860645425</v>
      </c>
      <c r="AE1923" s="1">
        <f t="shared" si="232"/>
        <v>1.5463893693083275</v>
      </c>
      <c r="AF1923" s="1">
        <f t="shared" si="232"/>
        <v>2.0087974215249149</v>
      </c>
      <c r="AG1923" s="1">
        <f t="shared" si="232"/>
        <v>2.4402923486731911</v>
      </c>
      <c r="AH1923" s="1">
        <f t="shared" si="232"/>
        <v>1.3638195469819467</v>
      </c>
      <c r="AI1923" s="1">
        <f t="shared" si="232"/>
        <v>1.3352766832217393</v>
      </c>
      <c r="AJ1923" s="1">
        <f t="shared" si="232"/>
        <v>1.2367400375645512</v>
      </c>
      <c r="AK1923" s="1">
        <f t="shared" si="232"/>
        <v>0.3221638386626513</v>
      </c>
      <c r="AL1923" s="1">
        <f t="shared" si="232"/>
        <v>1.1661244532259887</v>
      </c>
      <c r="AM1923" s="1">
        <f t="shared" si="232"/>
        <v>1.8061425465901781</v>
      </c>
      <c r="AN1923" s="29">
        <f t="shared" si="232"/>
        <v>1.1175058849096595</v>
      </c>
      <c r="AO1923" s="1">
        <f t="shared" si="227"/>
        <v>509977.1784493429</v>
      </c>
      <c r="AP1923" s="1">
        <f t="shared" si="228"/>
        <v>395234.8736095744</v>
      </c>
      <c r="AQ1923" s="29">
        <f t="shared" si="229"/>
        <v>440087.50043121981</v>
      </c>
    </row>
    <row r="1924" spans="1:43" x14ac:dyDescent="0.2">
      <c r="A1924" s="26"/>
      <c r="E1924" s="25" t="s">
        <v>3753</v>
      </c>
      <c r="F1924" s="26" t="s">
        <v>3754</v>
      </c>
      <c r="G1924" s="1">
        <v>0.72747556255783297</v>
      </c>
      <c r="H1924" s="1">
        <v>0.91961990171406605</v>
      </c>
      <c r="I1924" s="1">
        <f>VLOOKUP(F1924,'[1]SUSMB vs SHAM all proteins sum'!$B$2:$E$3214,2,FALSE)</f>
        <v>0.88506490133970395</v>
      </c>
      <c r="J1924" s="29">
        <f>VLOOKUP(F1924,'[1]SUSMB vs SHAM all proteins sum'!$B$2:$E$3214,3,FALSE)</f>
        <v>1.03550419962233</v>
      </c>
      <c r="K1924" s="25">
        <f>VLOOKUP($E1924,[1]AllProteinsNorm!$A$1:$Q$3226,4,FALSE)</f>
        <v>157666.39425176501</v>
      </c>
      <c r="L1924" s="1">
        <f>VLOOKUP($E1924,[1]AllProteinsNorm!$A$1:$Q$3226,5,FALSE)</f>
        <v>238654.10334398501</v>
      </c>
      <c r="M1924" s="1">
        <f>VLOOKUP($E1924,[1]AllProteinsNorm!$A$1:$Q$3226,10,FALSE)</f>
        <v>160848.32647543601</v>
      </c>
      <c r="N1924" s="1">
        <f>VLOOKUP($E1924,[1]AllProteinsNorm!$A$1:$Q$3226,11,FALSE)</f>
        <v>167037.96238741899</v>
      </c>
      <c r="O1924" s="1">
        <f>VLOOKUP($E1924,[1]AllProteinsNorm!$A$1:$Q$3226,15,FALSE)</f>
        <v>63796.530852623699</v>
      </c>
      <c r="P1924" s="1">
        <f>VLOOKUP($E1924,[1]AllProteinsNorm!$A$1:$Q$3226,6,FALSE)</f>
        <v>152591.637221443</v>
      </c>
      <c r="Q1924" s="1">
        <f>VLOOKUP($E1924,[1]AllProteinsNorm!$A$1:$Q$3226,8,FALSE)</f>
        <v>115513.432776474</v>
      </c>
      <c r="R1924" s="1">
        <f>VLOOKUP($E1924,[1]AllProteinsNorm!$A$1:$Q$3226,13,FALSE)</f>
        <v>108247.38027336801</v>
      </c>
      <c r="S1924" s="1">
        <f>VLOOKUP($E1924,[1]AllProteinsNorm!$A$1:$Q$3226,16,FALSE)</f>
        <v>160273.64388155201</v>
      </c>
      <c r="T1924" s="1">
        <f>VLOOKUP($E1924,[1]AllProteinsNorm!$A$1:$Q$3226,17,FALSE)</f>
        <v>138718.98847742999</v>
      </c>
      <c r="U1924" s="1">
        <f>VLOOKUP($E1924,[1]AllProteinsNorm!$A$1:$Q$3226,3,FALSE)</f>
        <v>162221.887207063</v>
      </c>
      <c r="V1924" s="1">
        <f>VLOOKUP($E1924,[1]AllProteinsNorm!$A$1:$Q$3226,7,FALSE)</f>
        <v>140856.34863477899</v>
      </c>
      <c r="W1924" s="1">
        <f>VLOOKUP($E1924,[1]AllProteinsNorm!$A$1:$Q$3226,9,FALSE)</f>
        <v>164712.547476073</v>
      </c>
      <c r="X1924" s="1">
        <f>VLOOKUP($E1924,[1]AllProteinsNorm!$A$1:$Q$3226,12,FALSE)</f>
        <v>113053.705469583</v>
      </c>
      <c r="Y1924" s="29">
        <f>VLOOKUP($E1924,[1]AllProteinsNorm!$A$1:$Q$3226,14,FALSE)</f>
        <v>180467.41463719701</v>
      </c>
      <c r="Z1924" s="25">
        <f t="shared" si="232"/>
        <v>1.000417071781776</v>
      </c>
      <c r="AA1924" s="1">
        <f t="shared" si="232"/>
        <v>1.5142963113296546</v>
      </c>
      <c r="AB1924" s="1">
        <f t="shared" si="232"/>
        <v>1.0206069120639727</v>
      </c>
      <c r="AC1924" s="1">
        <f t="shared" si="232"/>
        <v>1.0598810862711501</v>
      </c>
      <c r="AD1924" s="1">
        <f t="shared" si="232"/>
        <v>0.4047986185534464</v>
      </c>
      <c r="AE1924" s="1">
        <f t="shared" si="232"/>
        <v>0.96821697237332571</v>
      </c>
      <c r="AF1924" s="1">
        <f t="shared" si="232"/>
        <v>0.73295016809460312</v>
      </c>
      <c r="AG1924" s="1">
        <f t="shared" si="232"/>
        <v>0.68684596812816945</v>
      </c>
      <c r="AH1924" s="1">
        <f t="shared" si="232"/>
        <v>1.0169604642555745</v>
      </c>
      <c r="AI1924" s="1">
        <f t="shared" si="232"/>
        <v>0.8801929219711756</v>
      </c>
      <c r="AJ1924" s="1">
        <f t="shared" si="232"/>
        <v>1.0293223622495999</v>
      </c>
      <c r="AK1924" s="1">
        <f t="shared" si="232"/>
        <v>0.89375479481101316</v>
      </c>
      <c r="AL1924" s="1">
        <f t="shared" si="232"/>
        <v>1.0451259776297259</v>
      </c>
      <c r="AM1924" s="1">
        <f t="shared" si="232"/>
        <v>0.71734282702855334</v>
      </c>
      <c r="AN1924" s="29">
        <f t="shared" si="232"/>
        <v>1.1450929880154288</v>
      </c>
      <c r="AO1924" s="1">
        <f t="shared" si="227"/>
        <v>55621.020590948006</v>
      </c>
      <c r="AP1924" s="1">
        <f t="shared" si="228"/>
        <v>20285.259665422349</v>
      </c>
      <c r="AQ1924" s="29">
        <f t="shared" si="229"/>
        <v>23311.542818148442</v>
      </c>
    </row>
    <row r="1925" spans="1:43" x14ac:dyDescent="0.2">
      <c r="A1925" s="26"/>
      <c r="E1925" s="25" t="s">
        <v>3755</v>
      </c>
      <c r="F1925" s="26" t="s">
        <v>3756</v>
      </c>
      <c r="G1925" s="1">
        <v>8.1569450105794597E-2</v>
      </c>
      <c r="H1925" s="1">
        <v>0.77480410125817301</v>
      </c>
      <c r="I1925" s="1">
        <f>VLOOKUP(F1925,'[1]SUSMB vs SHAM all proteins sum'!$B$2:$E$3214,2,FALSE)</f>
        <v>0.14667925709580801</v>
      </c>
      <c r="J1925" s="29">
        <f>VLOOKUP(F1925,'[1]SUSMB vs SHAM all proteins sum'!$B$2:$E$3214,3,FALSE)</f>
        <v>0.82275214278534303</v>
      </c>
      <c r="K1925" s="25">
        <f>VLOOKUP($E1925,[1]AllProteinsNorm!$A$1:$Q$3226,4,FALSE)</f>
        <v>523635.522880534</v>
      </c>
      <c r="L1925" s="1">
        <f>VLOOKUP($E1925,[1]AllProteinsNorm!$A$1:$Q$3226,5,FALSE)</f>
        <v>380578.86993499001</v>
      </c>
      <c r="M1925" s="1">
        <f>VLOOKUP($E1925,[1]AllProteinsNorm!$A$1:$Q$3226,10,FALSE)</f>
        <v>582613.55976020603</v>
      </c>
      <c r="N1925" s="1">
        <f>VLOOKUP($E1925,[1]AllProteinsNorm!$A$1:$Q$3226,11,FALSE)</f>
        <v>504950.52613282501</v>
      </c>
      <c r="O1925" s="1">
        <f>VLOOKUP($E1925,[1]AllProteinsNorm!$A$1:$Q$3226,15,FALSE)</f>
        <v>739284.46337958297</v>
      </c>
      <c r="P1925" s="1">
        <f>VLOOKUP($E1925,[1]AllProteinsNorm!$A$1:$Q$3226,6,FALSE)</f>
        <v>482994.50994036702</v>
      </c>
      <c r="Q1925" s="1">
        <f>VLOOKUP($E1925,[1]AllProteinsNorm!$A$1:$Q$3226,8,FALSE)</f>
        <v>470265.94014359999</v>
      </c>
      <c r="R1925" s="1">
        <f>VLOOKUP($E1925,[1]AllProteinsNorm!$A$1:$Q$3226,13,FALSE)</f>
        <v>329303.99398319901</v>
      </c>
      <c r="S1925" s="1">
        <f>VLOOKUP($E1925,[1]AllProteinsNorm!$A$1:$Q$3226,16,FALSE)</f>
        <v>416929.18054106802</v>
      </c>
      <c r="T1925" s="1">
        <f>VLOOKUP($E1925,[1]AllProteinsNorm!$A$1:$Q$3226,17,FALSE)</f>
        <v>388087.195872262</v>
      </c>
      <c r="U1925" s="1">
        <f>VLOOKUP($E1925,[1]AllProteinsNorm!$A$1:$Q$3226,3,FALSE)</f>
        <v>357571.59304487502</v>
      </c>
      <c r="V1925" s="1">
        <f>VLOOKUP($E1925,[1]AllProteinsNorm!$A$1:$Q$3226,7,FALSE)</f>
        <v>428188.89958636998</v>
      </c>
      <c r="W1925" s="1">
        <f>VLOOKUP($E1925,[1]AllProteinsNorm!$A$1:$Q$3226,9,FALSE)</f>
        <v>460406.00507180201</v>
      </c>
      <c r="X1925" s="1">
        <f>VLOOKUP($E1925,[1]AllProteinsNorm!$A$1:$Q$3226,12,FALSE)</f>
        <v>492667.061494063</v>
      </c>
      <c r="Y1925" s="29">
        <f>VLOOKUP($E1925,[1]AllProteinsNorm!$A$1:$Q$3226,14,FALSE)</f>
        <v>470507.94278549298</v>
      </c>
      <c r="Z1925" s="25">
        <f t="shared" si="232"/>
        <v>0.95866615670191868</v>
      </c>
      <c r="AA1925" s="1">
        <f t="shared" si="232"/>
        <v>0.69675960972910411</v>
      </c>
      <c r="AB1925" s="1">
        <f t="shared" si="232"/>
        <v>1.0666424980208378</v>
      </c>
      <c r="AC1925" s="1">
        <f t="shared" si="232"/>
        <v>0.92445787014111414</v>
      </c>
      <c r="AD1925" s="1">
        <f t="shared" si="232"/>
        <v>1.3534738654070253</v>
      </c>
      <c r="AE1925" s="1">
        <f t="shared" si="232"/>
        <v>0.88426103715331295</v>
      </c>
      <c r="AF1925" s="1">
        <f t="shared" si="232"/>
        <v>0.86095771154955558</v>
      </c>
      <c r="AG1925" s="1">
        <f t="shared" si="232"/>
        <v>0.60288613072281871</v>
      </c>
      <c r="AH1925" s="1">
        <f t="shared" si="232"/>
        <v>0.76330935863068938</v>
      </c>
      <c r="AI1925" s="1">
        <f t="shared" si="232"/>
        <v>0.71050577028359363</v>
      </c>
      <c r="AJ1925" s="1">
        <f t="shared" si="232"/>
        <v>0.65463814021708344</v>
      </c>
      <c r="AK1925" s="1">
        <f t="shared" si="232"/>
        <v>0.78392352843208712</v>
      </c>
      <c r="AL1925" s="1">
        <f t="shared" si="232"/>
        <v>0.84290625085297577</v>
      </c>
      <c r="AM1925" s="1">
        <f t="shared" si="232"/>
        <v>0.90196943816566832</v>
      </c>
      <c r="AN1925" s="29">
        <f t="shared" si="232"/>
        <v>0.86140076732495263</v>
      </c>
      <c r="AO1925" s="1">
        <f t="shared" si="227"/>
        <v>116832.00758923429</v>
      </c>
      <c r="AP1925" s="1">
        <f t="shared" si="228"/>
        <v>56067.367200544933</v>
      </c>
      <c r="AQ1925" s="29">
        <f t="shared" si="229"/>
        <v>46983.934736662748</v>
      </c>
    </row>
    <row r="1926" spans="1:43" x14ac:dyDescent="0.2">
      <c r="A1926" s="26"/>
      <c r="E1926" s="25" t="s">
        <v>3757</v>
      </c>
      <c r="F1926" s="26" t="s">
        <v>3758</v>
      </c>
      <c r="G1926" s="1">
        <v>8.6022443493596695E-2</v>
      </c>
      <c r="H1926" s="43">
        <v>0.37786760524400698</v>
      </c>
      <c r="I1926" s="1">
        <f>VLOOKUP(F1926,'[1]SUSMB vs SHAM all proteins sum'!$B$2:$E$3214,2,FALSE)</f>
        <v>0.68955406029964506</v>
      </c>
      <c r="J1926" s="29">
        <f>VLOOKUP(F1926,'[1]SUSMB vs SHAM all proteins sum'!$B$2:$E$3214,3,FALSE)</f>
        <v>0.82175900565192095</v>
      </c>
      <c r="K1926" s="25">
        <f>VLOOKUP($E1926,[1]AllProteinsNorm!$A$1:$Q$3226,4,FALSE)</f>
        <v>229135.495384824</v>
      </c>
      <c r="L1926" s="1">
        <f>VLOOKUP($E1926,[1]AllProteinsNorm!$A$1:$Q$3226,5,FALSE)</f>
        <v>31034.019162696</v>
      </c>
      <c r="M1926" s="1">
        <f>VLOOKUP($E1926,[1]AllProteinsNorm!$A$1:$Q$3226,10,FALSE)</f>
        <v>43761.113800725201</v>
      </c>
      <c r="N1926" s="1">
        <f>VLOOKUP($E1926,[1]AllProteinsNorm!$A$1:$Q$3226,11,FALSE)</f>
        <v>81747.605153737604</v>
      </c>
      <c r="O1926" s="1">
        <f>VLOOKUP($E1926,[1]AllProteinsNorm!$A$1:$Q$3226,15,FALSE)</f>
        <v>133732.72657635799</v>
      </c>
      <c r="P1926" s="1">
        <f>VLOOKUP($E1926,[1]AllProteinsNorm!$A$1:$Q$3226,6,FALSE)</f>
        <v>15030.3457952351</v>
      </c>
      <c r="Q1926" s="1">
        <f>VLOOKUP($E1926,[1]AllProteinsNorm!$A$1:$Q$3226,8,FALSE)</f>
        <v>54040.385280487397</v>
      </c>
      <c r="R1926" s="1">
        <f>VLOOKUP($E1926,[1]AllProteinsNorm!$A$1:$Q$3226,13,FALSE)</f>
        <v>40489.6311191684</v>
      </c>
      <c r="S1926" s="1">
        <f>VLOOKUP($E1926,[1]AllProteinsNorm!$A$1:$Q$3226,16,FALSE)</f>
        <v>65024.553180762203</v>
      </c>
      <c r="T1926" s="1">
        <f>VLOOKUP($E1926,[1]AllProteinsNorm!$A$1:$Q$3226,17,FALSE)</f>
        <v>12255.222496213401</v>
      </c>
      <c r="U1926" s="1">
        <f>VLOOKUP($E1926,[1]AllProteinsNorm!$A$1:$Q$3226,3,FALSE)</f>
        <v>33784.000269826698</v>
      </c>
      <c r="V1926" s="1">
        <f>VLOOKUP($E1926,[1]AllProteinsNorm!$A$1:$Q$3226,7,FALSE)</f>
        <v>49257.444788747402</v>
      </c>
      <c r="W1926" s="1">
        <f>VLOOKUP($E1926,[1]AllProteinsNorm!$A$1:$Q$3226,9,FALSE)</f>
        <v>84759.905199918998</v>
      </c>
      <c r="X1926" s="1">
        <f>VLOOKUP($E1926,[1]AllProteinsNorm!$A$1:$Q$3226,12,FALSE)</f>
        <v>192513.523480159</v>
      </c>
      <c r="Y1926" s="29">
        <f>VLOOKUP($E1926,[1]AllProteinsNorm!$A$1:$Q$3226,14,FALSE)</f>
        <v>46948.227960468597</v>
      </c>
      <c r="Z1926" s="25">
        <f t="shared" si="232"/>
        <v>2.2057244936674456</v>
      </c>
      <c r="AA1926" s="1">
        <f t="shared" si="232"/>
        <v>0.29874243660564326</v>
      </c>
      <c r="AB1926" s="1">
        <f t="shared" si="232"/>
        <v>0.4212571274403305</v>
      </c>
      <c r="AC1926" s="1">
        <f t="shared" si="232"/>
        <v>0.78692607046073815</v>
      </c>
      <c r="AD1926" s="1">
        <f t="shared" si="232"/>
        <v>1.2873498718258429</v>
      </c>
      <c r="AE1926" s="1">
        <f t="shared" si="232"/>
        <v>0.14468645206262234</v>
      </c>
      <c r="AF1926" s="1">
        <f t="shared" si="232"/>
        <v>0.52020836518675595</v>
      </c>
      <c r="AG1926" s="1">
        <f t="shared" si="232"/>
        <v>0.38976488976148588</v>
      </c>
      <c r="AH1926" s="1">
        <f t="shared" si="232"/>
        <v>0.62594513957651954</v>
      </c>
      <c r="AI1926" s="1">
        <f t="shared" si="232"/>
        <v>0.11797231323695011</v>
      </c>
      <c r="AJ1926" s="1">
        <f t="shared" si="232"/>
        <v>0.32521454942663502</v>
      </c>
      <c r="AK1926" s="1">
        <f t="shared" si="232"/>
        <v>0.47416639784919146</v>
      </c>
      <c r="AL1926" s="1">
        <f t="shared" si="232"/>
        <v>0.81592334119340681</v>
      </c>
      <c r="AM1926" s="1">
        <f t="shared" si="232"/>
        <v>1.8531908091727882</v>
      </c>
      <c r="AN1926" s="29">
        <f t="shared" si="232"/>
        <v>0.45193720934756149</v>
      </c>
      <c r="AO1926" s="1">
        <f t="shared" si="227"/>
        <v>72098.245037915956</v>
      </c>
      <c r="AP1926" s="1">
        <f t="shared" si="228"/>
        <v>20891.243787520383</v>
      </c>
      <c r="AQ1926" s="29">
        <f t="shared" si="229"/>
        <v>58042.815405704758</v>
      </c>
    </row>
    <row r="1927" spans="1:43" x14ac:dyDescent="0.2">
      <c r="A1927" s="26"/>
      <c r="E1927" s="25" t="s">
        <v>3759</v>
      </c>
      <c r="F1927" s="26" t="s">
        <v>3760</v>
      </c>
      <c r="G1927" s="1">
        <v>8.6005981596912806E-2</v>
      </c>
      <c r="H1927" s="1">
        <v>1.1331012614293401</v>
      </c>
      <c r="I1927" s="1">
        <f>VLOOKUP(F1927,'[1]SUSMB vs SHAM all proteins sum'!$B$2:$E$3214,2,FALSE)</f>
        <v>0.57595241365193905</v>
      </c>
      <c r="J1927" s="29">
        <f>VLOOKUP(F1927,'[1]SUSMB vs SHAM all proteins sum'!$B$2:$E$3214,3,FALSE)</f>
        <v>1.0387712617924001</v>
      </c>
      <c r="K1927" s="25">
        <f>VLOOKUP($E1927,[1]AllProteinsNorm!$A$1:$Q$3226,4,FALSE)</f>
        <v>705630.94801661395</v>
      </c>
      <c r="L1927" s="1">
        <f>VLOOKUP($E1927,[1]AllProteinsNorm!$A$1:$Q$3226,5,FALSE)</f>
        <v>596200.75998242304</v>
      </c>
      <c r="M1927" s="1">
        <f>VLOOKUP($E1927,[1]AllProteinsNorm!$A$1:$Q$3226,10,FALSE)</f>
        <v>679793.14944082196</v>
      </c>
      <c r="N1927" s="1">
        <f>VLOOKUP($E1927,[1]AllProteinsNorm!$A$1:$Q$3226,11,FALSE)</f>
        <v>547111.27538869902</v>
      </c>
      <c r="O1927" s="1">
        <f>VLOOKUP($E1927,[1]AllProteinsNorm!$A$1:$Q$3226,15,FALSE)</f>
        <v>547589.90351688804</v>
      </c>
      <c r="P1927" s="1">
        <f>VLOOKUP($E1927,[1]AllProteinsNorm!$A$1:$Q$3226,6,FALSE)</f>
        <v>669204.01864006696</v>
      </c>
      <c r="Q1927" s="1">
        <f>VLOOKUP($E1927,[1]AllProteinsNorm!$A$1:$Q$3226,8,FALSE)</f>
        <v>711174.26723859599</v>
      </c>
      <c r="R1927" s="1">
        <f>VLOOKUP($E1927,[1]AllProteinsNorm!$A$1:$Q$3226,13,FALSE)</f>
        <v>694419.98678993701</v>
      </c>
      <c r="S1927" s="1">
        <f>VLOOKUP($E1927,[1]AllProteinsNorm!$A$1:$Q$3226,16,FALSE)</f>
        <v>625603.52668130805</v>
      </c>
      <c r="T1927" s="1">
        <f>VLOOKUP($E1927,[1]AllProteinsNorm!$A$1:$Q$3226,17,FALSE)</f>
        <v>774044.03239303804</v>
      </c>
      <c r="U1927" s="1">
        <f>VLOOKUP($E1927,[1]AllProteinsNorm!$A$1:$Q$3226,3,FALSE)</f>
        <v>619351.74174478895</v>
      </c>
      <c r="V1927" s="1">
        <f>VLOOKUP($E1927,[1]AllProteinsNorm!$A$1:$Q$3226,7,FALSE)</f>
        <v>579889.81387565006</v>
      </c>
      <c r="W1927" s="1">
        <f>VLOOKUP($E1927,[1]AllProteinsNorm!$A$1:$Q$3226,9,FALSE)</f>
        <v>608825.65251738904</v>
      </c>
      <c r="X1927" s="1">
        <f>VLOOKUP($E1927,[1]AllProteinsNorm!$A$1:$Q$3226,12,FALSE)</f>
        <v>656370.39329582604</v>
      </c>
      <c r="Y1927" s="29">
        <f>VLOOKUP($E1927,[1]AllProteinsNorm!$A$1:$Q$3226,14,FALSE)</f>
        <v>722026.08421803801</v>
      </c>
      <c r="Z1927" s="25">
        <f t="shared" ref="Z1927:AN1943" si="233">K1927/AVERAGE($K1927:$O1927)</f>
        <v>1.1468728276520321</v>
      </c>
      <c r="AA1927" s="1">
        <f t="shared" si="233"/>
        <v>0.96901426074247654</v>
      </c>
      <c r="AB1927" s="1">
        <f t="shared" si="233"/>
        <v>1.104878256415873</v>
      </c>
      <c r="AC1927" s="1">
        <f t="shared" si="233"/>
        <v>0.88922836676740169</v>
      </c>
      <c r="AD1927" s="1">
        <f t="shared" si="233"/>
        <v>0.89000628842221685</v>
      </c>
      <c r="AE1927" s="1">
        <f t="shared" si="233"/>
        <v>1.087667579336056</v>
      </c>
      <c r="AF1927" s="1">
        <f t="shared" si="233"/>
        <v>1.1558824696023491</v>
      </c>
      <c r="AG1927" s="1">
        <f t="shared" si="233"/>
        <v>1.1286514800214098</v>
      </c>
      <c r="AH1927" s="1">
        <f t="shared" si="233"/>
        <v>1.0168030294742432</v>
      </c>
      <c r="AI1927" s="1">
        <f t="shared" si="233"/>
        <v>1.2580656654204505</v>
      </c>
      <c r="AJ1927" s="1">
        <f t="shared" si="233"/>
        <v>1.006641907306669</v>
      </c>
      <c r="AK1927" s="1">
        <f t="shared" si="233"/>
        <v>0.942503829282894</v>
      </c>
      <c r="AL1927" s="1">
        <f t="shared" si="233"/>
        <v>0.98953369266517976</v>
      </c>
      <c r="AM1927" s="1">
        <f t="shared" si="233"/>
        <v>1.0668088907695366</v>
      </c>
      <c r="AN1927" s="29">
        <f t="shared" si="233"/>
        <v>1.1735200945667263</v>
      </c>
      <c r="AO1927" s="1">
        <f t="shared" si="227"/>
        <v>66209.033735318415</v>
      </c>
      <c r="AP1927" s="1">
        <f t="shared" si="228"/>
        <v>48971.714562354311</v>
      </c>
      <c r="AQ1927" s="29">
        <f t="shared" si="229"/>
        <v>48930.658882589974</v>
      </c>
    </row>
    <row r="1928" spans="1:43" x14ac:dyDescent="0.2">
      <c r="A1928" s="26"/>
      <c r="E1928" s="25" t="s">
        <v>106</v>
      </c>
      <c r="F1928" s="26" t="s">
        <v>107</v>
      </c>
      <c r="G1928" s="43">
        <v>7.8099957819236102E-3</v>
      </c>
      <c r="H1928" s="43">
        <v>0.61981448068960798</v>
      </c>
      <c r="I1928" s="1">
        <f>VLOOKUP(F1928,'[1]SUSMB vs SHAM all proteins sum'!$B$2:$E$3214,2,FALSE)</f>
        <v>0.57088391378277903</v>
      </c>
      <c r="J1928" s="29">
        <f>VLOOKUP(F1928,'[1]SUSMB vs SHAM all proteins sum'!$B$2:$E$3214,3,FALSE)</f>
        <v>0.90366452391582597</v>
      </c>
      <c r="K1928" s="25">
        <f>VLOOKUP($E1928,[1]AllProteinsNorm!$A$1:$Q$3226,4,FALSE)</f>
        <v>64391.8160856131</v>
      </c>
      <c r="L1928" s="1">
        <f>VLOOKUP($E1928,[1]AllProteinsNorm!$A$1:$Q$3226,5,FALSE)</f>
        <v>69483.769247067205</v>
      </c>
      <c r="M1928" s="1">
        <f>VLOOKUP($E1928,[1]AllProteinsNorm!$A$1:$Q$3226,10,FALSE)</f>
        <v>41778.516350497601</v>
      </c>
      <c r="N1928" s="1">
        <f>VLOOKUP($E1928,[1]AllProteinsNorm!$A$1:$Q$3226,11,FALSE)</f>
        <v>70979.754000102606</v>
      </c>
      <c r="O1928" s="1">
        <f>VLOOKUP($E1928,[1]AllProteinsNorm!$A$1:$Q$3226,15,FALSE)</f>
        <v>50863.155116997899</v>
      </c>
      <c r="P1928" s="1">
        <f>VLOOKUP($E1928,[1]AllProteinsNorm!$A$1:$Q$3226,6,FALSE)</f>
        <v>35189.112860932401</v>
      </c>
      <c r="Q1928" s="1">
        <f>VLOOKUP($E1928,[1]AllProteinsNorm!$A$1:$Q$3226,8,FALSE)</f>
        <v>28024.923300859999</v>
      </c>
      <c r="R1928" s="1">
        <f>VLOOKUP($E1928,[1]AllProteinsNorm!$A$1:$Q$3226,13,FALSE)</f>
        <v>32153.3926602801</v>
      </c>
      <c r="S1928" s="1">
        <f>VLOOKUP($E1928,[1]AllProteinsNorm!$A$1:$Q$3226,16,FALSE)</f>
        <v>43198.4069492485</v>
      </c>
      <c r="T1928" s="1">
        <f>VLOOKUP($E1928,[1]AllProteinsNorm!$A$1:$Q$3226,17,FALSE)</f>
        <v>45067.778230274504</v>
      </c>
      <c r="U1928" s="1">
        <f>VLOOKUP($E1928,[1]AllProteinsNorm!$A$1:$Q$3226,3,FALSE)</f>
        <v>58779.1473038279</v>
      </c>
      <c r="V1928" s="1">
        <f>VLOOKUP($E1928,[1]AllProteinsNorm!$A$1:$Q$3226,7,FALSE)</f>
        <v>32309.947562585301</v>
      </c>
      <c r="W1928" s="1">
        <f>VLOOKUP($E1928,[1]AllProteinsNorm!$A$1:$Q$3226,9,FALSE)</f>
        <v>47589.763883661399</v>
      </c>
      <c r="X1928" s="1">
        <f>VLOOKUP($E1928,[1]AllProteinsNorm!$A$1:$Q$3226,12,FALSE)</f>
        <v>68214.787186175803</v>
      </c>
      <c r="Y1928" s="29">
        <f>VLOOKUP($E1928,[1]AllProteinsNorm!$A$1:$Q$3226,14,FALSE)</f>
        <v>65961.328632891105</v>
      </c>
      <c r="Z1928" s="25">
        <f t="shared" si="233"/>
        <v>1.0822262703143912</v>
      </c>
      <c r="AA1928" s="1">
        <f t="shared" si="233"/>
        <v>1.1678061749285007</v>
      </c>
      <c r="AB1928" s="1">
        <f t="shared" si="233"/>
        <v>0.70216699384830417</v>
      </c>
      <c r="AC1928" s="1">
        <f t="shared" si="233"/>
        <v>1.1929490284484594</v>
      </c>
      <c r="AD1928" s="1">
        <f t="shared" si="233"/>
        <v>0.85485153246034384</v>
      </c>
      <c r="AE1928" s="1">
        <f t="shared" si="233"/>
        <v>0.59141960395286541</v>
      </c>
      <c r="AF1928" s="1">
        <f t="shared" si="233"/>
        <v>0.47101184690010622</v>
      </c>
      <c r="AG1928" s="1">
        <f t="shared" si="233"/>
        <v>0.54039858373343375</v>
      </c>
      <c r="AH1928" s="1">
        <f t="shared" si="233"/>
        <v>0.72603094116883926</v>
      </c>
      <c r="AI1928" s="1">
        <f t="shared" si="233"/>
        <v>0.75744926157477077</v>
      </c>
      <c r="AJ1928" s="1">
        <f t="shared" si="233"/>
        <v>0.98789475473568167</v>
      </c>
      <c r="AK1928" s="1">
        <f t="shared" si="233"/>
        <v>0.5430297849996929</v>
      </c>
      <c r="AL1928" s="1">
        <f t="shared" si="233"/>
        <v>0.79983600096759122</v>
      </c>
      <c r="AM1928" s="1">
        <f t="shared" si="233"/>
        <v>1.1464785310392764</v>
      </c>
      <c r="AN1928" s="29">
        <f t="shared" si="233"/>
        <v>1.1086048974988452</v>
      </c>
      <c r="AO1928" s="1">
        <f t="shared" si="227"/>
        <v>11349.328926263186</v>
      </c>
      <c r="AP1928" s="1">
        <f t="shared" si="228"/>
        <v>6487.7855826679097</v>
      </c>
      <c r="AQ1928" s="29">
        <f t="shared" si="229"/>
        <v>13250.608531013924</v>
      </c>
    </row>
    <row r="1929" spans="1:43" x14ac:dyDescent="0.2">
      <c r="A1929" s="26"/>
      <c r="E1929" s="25" t="s">
        <v>3761</v>
      </c>
      <c r="F1929" s="26" t="s">
        <v>3762</v>
      </c>
      <c r="G1929" s="1">
        <v>0.36892978662753301</v>
      </c>
      <c r="H1929" s="1">
        <v>1.0945189331270599</v>
      </c>
      <c r="I1929" s="1">
        <f>VLOOKUP(F1929,'[1]SUSMB vs SHAM all proteins sum'!$B$2:$E$3214,2,FALSE)</f>
        <v>0.94741136704409101</v>
      </c>
      <c r="J1929" s="29">
        <f>VLOOKUP(F1929,'[1]SUSMB vs SHAM all proteins sum'!$B$2:$E$3214,3,FALSE)</f>
        <v>0.993352979687391</v>
      </c>
      <c r="K1929" s="25">
        <f>VLOOKUP($E1929,[1]AllProteinsNorm!$A$1:$Q$3226,4,FALSE)</f>
        <v>245596.845621466</v>
      </c>
      <c r="L1929" s="1">
        <f>VLOOKUP($E1929,[1]AllProteinsNorm!$A$1:$Q$3226,5,FALSE)</f>
        <v>308974.25004714099</v>
      </c>
      <c r="M1929" s="1">
        <f>VLOOKUP($E1929,[1]AllProteinsNorm!$A$1:$Q$3226,10,FALSE)</f>
        <v>265140.416282046</v>
      </c>
      <c r="N1929" s="1">
        <f>VLOOKUP($E1929,[1]AllProteinsNorm!$A$1:$Q$3226,11,FALSE)</f>
        <v>224461.631516186</v>
      </c>
      <c r="O1929" s="1">
        <f>VLOOKUP($E1929,[1]AllProteinsNorm!$A$1:$Q$3226,15,FALSE)</f>
        <v>216071.94249557401</v>
      </c>
      <c r="P1929" s="1">
        <f>VLOOKUP($E1929,[1]AllProteinsNorm!$A$1:$Q$3226,6,FALSE)</f>
        <v>297572.53234431602</v>
      </c>
      <c r="Q1929" s="1">
        <f>VLOOKUP($E1929,[1]AllProteinsNorm!$A$1:$Q$3226,8,FALSE)</f>
        <v>336863.52528722998</v>
      </c>
      <c r="R1929" s="1">
        <f>VLOOKUP($E1929,[1]AllProteinsNorm!$A$1:$Q$3226,13,FALSE)</f>
        <v>272791.97477347701</v>
      </c>
      <c r="S1929" s="1">
        <f>VLOOKUP($E1929,[1]AllProteinsNorm!$A$1:$Q$3226,16,FALSE)</f>
        <v>250402.91361673901</v>
      </c>
      <c r="T1929" s="1">
        <f>VLOOKUP($E1929,[1]AllProteinsNorm!$A$1:$Q$3226,17,FALSE)</f>
        <v>223851.54245096899</v>
      </c>
      <c r="U1929" s="1">
        <f>VLOOKUP($E1929,[1]AllProteinsNorm!$A$1:$Q$3226,3,FALSE)</f>
        <v>207302.45123939801</v>
      </c>
      <c r="V1929" s="1">
        <f>VLOOKUP($E1929,[1]AllProteinsNorm!$A$1:$Q$3226,7,FALSE)</f>
        <v>303368.14340009098</v>
      </c>
      <c r="W1929" s="1">
        <f>VLOOKUP($E1929,[1]AllProteinsNorm!$A$1:$Q$3226,9,FALSE)</f>
        <v>253701.64821811</v>
      </c>
      <c r="X1929" s="1">
        <f>VLOOKUP($E1929,[1]AllProteinsNorm!$A$1:$Q$3226,12,FALSE)</f>
        <v>278416.057465552</v>
      </c>
      <c r="Y1929" s="29">
        <f>VLOOKUP($E1929,[1]AllProteinsNorm!$A$1:$Q$3226,14,FALSE)</f>
        <v>212465.05582351499</v>
      </c>
      <c r="Z1929" s="25">
        <f t="shared" si="233"/>
        <v>0.97440112386516775</v>
      </c>
      <c r="AA1929" s="1">
        <f t="shared" si="233"/>
        <v>1.2258498505121576</v>
      </c>
      <c r="AB1929" s="1">
        <f t="shared" si="233"/>
        <v>1.0519398934198816</v>
      </c>
      <c r="AC1929" s="1">
        <f t="shared" si="233"/>
        <v>0.89054753720690416</v>
      </c>
      <c r="AD1929" s="1">
        <f t="shared" si="233"/>
        <v>0.85726159499588961</v>
      </c>
      <c r="AE1929" s="1">
        <f t="shared" si="233"/>
        <v>1.1806137379899737</v>
      </c>
      <c r="AF1929" s="1">
        <f t="shared" si="233"/>
        <v>1.3365000547888548</v>
      </c>
      <c r="AG1929" s="1">
        <f t="shared" si="233"/>
        <v>1.0822973158635791</v>
      </c>
      <c r="AH1929" s="1">
        <f t="shared" si="233"/>
        <v>0.99346911329359999</v>
      </c>
      <c r="AI1929" s="1">
        <f t="shared" si="233"/>
        <v>0.88812701967419305</v>
      </c>
      <c r="AJ1929" s="1">
        <f t="shared" si="233"/>
        <v>0.82246879415953889</v>
      </c>
      <c r="AK1929" s="1">
        <f t="shared" si="233"/>
        <v>1.20360772193933</v>
      </c>
      <c r="AL1929" s="1">
        <f t="shared" si="233"/>
        <v>1.0065567842479044</v>
      </c>
      <c r="AM1929" s="1">
        <f t="shared" si="233"/>
        <v>1.1046107640758371</v>
      </c>
      <c r="AN1929" s="29">
        <f t="shared" si="233"/>
        <v>0.84295133617308082</v>
      </c>
      <c r="AO1929" s="1">
        <f t="shared" si="227"/>
        <v>33193.105114950871</v>
      </c>
      <c r="AP1929" s="1">
        <f t="shared" si="228"/>
        <v>38869.698197003949</v>
      </c>
      <c r="AQ1929" s="29">
        <f t="shared" si="229"/>
        <v>37136.953040668195</v>
      </c>
    </row>
    <row r="1930" spans="1:43" x14ac:dyDescent="0.2">
      <c r="A1930" s="26"/>
      <c r="E1930" s="25" t="s">
        <v>3763</v>
      </c>
      <c r="F1930" s="26" t="s">
        <v>3764</v>
      </c>
      <c r="G1930" s="43">
        <v>2.83761706045229E-2</v>
      </c>
      <c r="H1930" s="1">
        <v>0.72597015849769098</v>
      </c>
      <c r="I1930" s="1">
        <f>VLOOKUP(F1930,'[1]SUSMB vs SHAM all proteins sum'!$B$2:$E$3214,2,FALSE)</f>
        <v>0.68815095364844403</v>
      </c>
      <c r="J1930" s="29">
        <f>VLOOKUP(F1930,'[1]SUSMB vs SHAM all proteins sum'!$B$2:$E$3214,3,FALSE)</f>
        <v>1.0911835845628199</v>
      </c>
      <c r="K1930" s="25">
        <f>VLOOKUP($E1930,[1]AllProteinsNorm!$A$1:$Q$3226,4,FALSE)</f>
        <v>210536.09382861899</v>
      </c>
      <c r="L1930" s="1">
        <f>VLOOKUP($E1930,[1]AllProteinsNorm!$A$1:$Q$3226,5,FALSE)</f>
        <v>189373.36265514899</v>
      </c>
      <c r="M1930" s="1">
        <f>VLOOKUP($E1930,[1]AllProteinsNorm!$A$1:$Q$3226,10,FALSE)</f>
        <v>125945.01207230899</v>
      </c>
      <c r="N1930" s="1">
        <f>VLOOKUP($E1930,[1]AllProteinsNorm!$A$1:$Q$3226,11,FALSE)</f>
        <v>188782.19967735201</v>
      </c>
      <c r="O1930" s="1">
        <f>VLOOKUP($E1930,[1]AllProteinsNorm!$A$1:$Q$3226,15,FALSE)</f>
        <v>120198.397474577</v>
      </c>
      <c r="P1930" s="1">
        <f>VLOOKUP($E1930,[1]AllProteinsNorm!$A$1:$Q$3226,6,FALSE)</f>
        <v>120053.314850478</v>
      </c>
      <c r="Q1930" s="1">
        <f>VLOOKUP($E1930,[1]AllProteinsNorm!$A$1:$Q$3226,8,FALSE)</f>
        <v>122311.30073999301</v>
      </c>
      <c r="R1930" s="1">
        <f>VLOOKUP($E1930,[1]AllProteinsNorm!$A$1:$Q$3226,13,FALSE)</f>
        <v>127256.35734926</v>
      </c>
      <c r="S1930" s="1">
        <f>VLOOKUP($E1930,[1]AllProteinsNorm!$A$1:$Q$3226,16,FALSE)</f>
        <v>106065.23274631699</v>
      </c>
      <c r="T1930" s="1">
        <f>VLOOKUP($E1930,[1]AllProteinsNorm!$A$1:$Q$3226,17,FALSE)</f>
        <v>115927.564429591</v>
      </c>
      <c r="U1930" s="1">
        <f>VLOOKUP($E1930,[1]AllProteinsNorm!$A$1:$Q$3226,3,FALSE)</f>
        <v>228045.43003798401</v>
      </c>
      <c r="V1930" s="1">
        <f>VLOOKUP($E1930,[1]AllProteinsNorm!$A$1:$Q$3226,7,FALSE)</f>
        <v>205778.05706848</v>
      </c>
      <c r="W1930" s="1">
        <f>VLOOKUP($E1930,[1]AllProteinsNorm!$A$1:$Q$3226,9,FALSE)</f>
        <v>88676.611598133095</v>
      </c>
      <c r="X1930" s="1">
        <f>VLOOKUP($E1930,[1]AllProteinsNorm!$A$1:$Q$3226,12,FALSE)</f>
        <v>205771.631094816</v>
      </c>
      <c r="Y1930" s="29">
        <f>VLOOKUP($E1930,[1]AllProteinsNorm!$A$1:$Q$3226,14,FALSE)</f>
        <v>205854.43962016699</v>
      </c>
      <c r="Z1930" s="25">
        <f t="shared" si="233"/>
        <v>1.2609442420226311</v>
      </c>
      <c r="AA1930" s="1">
        <f t="shared" si="233"/>
        <v>1.1341962648307391</v>
      </c>
      <c r="AB1930" s="1">
        <f t="shared" si="233"/>
        <v>0.75431074499426842</v>
      </c>
      <c r="AC1930" s="1">
        <f t="shared" si="233"/>
        <v>1.1306556673997028</v>
      </c>
      <c r="AD1930" s="1">
        <f t="shared" si="233"/>
        <v>0.71989308075265912</v>
      </c>
      <c r="AE1930" s="1">
        <f t="shared" si="233"/>
        <v>0.71902415088819571</v>
      </c>
      <c r="AF1930" s="1">
        <f t="shared" si="233"/>
        <v>0.73254769573115253</v>
      </c>
      <c r="AG1930" s="1">
        <f t="shared" si="233"/>
        <v>0.76216466327595256</v>
      </c>
      <c r="AH1930" s="1">
        <f t="shared" si="233"/>
        <v>0.635246631958166</v>
      </c>
      <c r="AI1930" s="1">
        <f t="shared" si="233"/>
        <v>0.69431417768296122</v>
      </c>
      <c r="AJ1930" s="1">
        <f t="shared" si="233"/>
        <v>1.3658112806065683</v>
      </c>
      <c r="AK1930" s="1">
        <f t="shared" si="233"/>
        <v>1.2324473750630252</v>
      </c>
      <c r="AL1930" s="1">
        <f t="shared" si="233"/>
        <v>0.53110258086085749</v>
      </c>
      <c r="AM1930" s="1">
        <f t="shared" si="233"/>
        <v>1.2324088885767241</v>
      </c>
      <c r="AN1930" s="29">
        <f t="shared" si="233"/>
        <v>1.2329048459744933</v>
      </c>
      <c r="AO1930" s="1">
        <f t="shared" si="227"/>
        <v>36732.328097096157</v>
      </c>
      <c r="AP1930" s="1">
        <f t="shared" si="228"/>
        <v>7137.1755634692372</v>
      </c>
      <c r="AQ1930" s="29">
        <f t="shared" si="229"/>
        <v>49824.77851926336</v>
      </c>
    </row>
    <row r="1931" spans="1:43" x14ac:dyDescent="0.2">
      <c r="A1931" s="26"/>
      <c r="E1931" s="25" t="s">
        <v>3765</v>
      </c>
      <c r="F1931" s="26" t="s">
        <v>3766</v>
      </c>
      <c r="G1931" s="43">
        <v>1.0079096618322099E-2</v>
      </c>
      <c r="H1931" s="1">
        <v>1.0776820113043499</v>
      </c>
      <c r="I1931" s="1">
        <f>VLOOKUP(F1931,'[1]SUSMB vs SHAM all proteins sum'!$B$2:$E$3214,2,FALSE)</f>
        <v>0.53453026258571701</v>
      </c>
      <c r="J1931" s="29">
        <f>VLOOKUP(F1931,'[1]SUSMB vs SHAM all proteins sum'!$B$2:$E$3214,3,FALSE)</f>
        <v>1.0166721782974799</v>
      </c>
      <c r="K1931" s="25">
        <f>VLOOKUP($E1931,[1]AllProteinsNorm!$A$1:$Q$3226,4,FALSE)</f>
        <v>11898770.2813465</v>
      </c>
      <c r="L1931" s="1">
        <f>VLOOKUP($E1931,[1]AllProteinsNorm!$A$1:$Q$3226,5,FALSE)</f>
        <v>12813676.5947692</v>
      </c>
      <c r="M1931" s="1">
        <f>VLOOKUP($E1931,[1]AllProteinsNorm!$A$1:$Q$3226,10,FALSE)</f>
        <v>12718497.927993599</v>
      </c>
      <c r="N1931" s="1">
        <f>VLOOKUP($E1931,[1]AllProteinsNorm!$A$1:$Q$3226,11,FALSE)</f>
        <v>12782658.4092611</v>
      </c>
      <c r="O1931" s="1">
        <f>VLOOKUP($E1931,[1]AllProteinsNorm!$A$1:$Q$3226,15,FALSE)</f>
        <v>12527658.195124401</v>
      </c>
      <c r="P1931" s="1">
        <f>VLOOKUP($E1931,[1]AllProteinsNorm!$A$1:$Q$3226,6,FALSE)</f>
        <v>13378224.3323183</v>
      </c>
      <c r="Q1931" s="1">
        <f>VLOOKUP($E1931,[1]AllProteinsNorm!$A$1:$Q$3226,8,FALSE)</f>
        <v>14148905.613850599</v>
      </c>
      <c r="R1931" s="1">
        <f>VLOOKUP($E1931,[1]AllProteinsNorm!$A$1:$Q$3226,13,FALSE)</f>
        <v>12859294.538092799</v>
      </c>
      <c r="S1931" s="1">
        <f>VLOOKUP($E1931,[1]AllProteinsNorm!$A$1:$Q$3226,16,FALSE)</f>
        <v>13981966.8376287</v>
      </c>
      <c r="T1931" s="1">
        <f>VLOOKUP($E1931,[1]AllProteinsNorm!$A$1:$Q$3226,17,FALSE)</f>
        <v>13263226.139091</v>
      </c>
      <c r="U1931" s="1">
        <f>VLOOKUP($E1931,[1]AllProteinsNorm!$A$1:$Q$3226,3,FALSE)</f>
        <v>12239054.950312501</v>
      </c>
      <c r="V1931" s="1">
        <f>VLOOKUP($E1931,[1]AllProteinsNorm!$A$1:$Q$3226,7,FALSE)</f>
        <v>12181086.610938599</v>
      </c>
      <c r="W1931" s="1">
        <f>VLOOKUP($E1931,[1]AllProteinsNorm!$A$1:$Q$3226,9,FALSE)</f>
        <v>13580931.8666598</v>
      </c>
      <c r="X1931" s="1">
        <f>VLOOKUP($E1931,[1]AllProteinsNorm!$A$1:$Q$3226,12,FALSE)</f>
        <v>12600812.306402201</v>
      </c>
      <c r="Y1931" s="29">
        <f>VLOOKUP($E1931,[1]AllProteinsNorm!$A$1:$Q$3226,14,FALSE)</f>
        <v>13220424.722357601</v>
      </c>
      <c r="Z1931" s="25">
        <f t="shared" si="233"/>
        <v>0.94824123824002959</v>
      </c>
      <c r="AA1931" s="1">
        <f t="shared" si="233"/>
        <v>1.0211522933323032</v>
      </c>
      <c r="AB1931" s="1">
        <f t="shared" si="233"/>
        <v>1.0135672795280768</v>
      </c>
      <c r="AC1931" s="1">
        <f t="shared" si="233"/>
        <v>1.0186803805262992</v>
      </c>
      <c r="AD1931" s="1">
        <f t="shared" si="233"/>
        <v>0.99835880837329072</v>
      </c>
      <c r="AE1931" s="1">
        <f t="shared" si="233"/>
        <v>1.066142442149479</v>
      </c>
      <c r="AF1931" s="1">
        <f t="shared" si="233"/>
        <v>1.1275598622197065</v>
      </c>
      <c r="AG1931" s="1">
        <f t="shared" si="233"/>
        <v>1.0247876954823008</v>
      </c>
      <c r="AH1931" s="1">
        <f t="shared" si="233"/>
        <v>1.1142561150145782</v>
      </c>
      <c r="AI1931" s="1">
        <f t="shared" si="233"/>
        <v>1.056977963252683</v>
      </c>
      <c r="AJ1931" s="1">
        <f t="shared" si="233"/>
        <v>0.97535933096934868</v>
      </c>
      <c r="AK1931" s="1">
        <f t="shared" si="233"/>
        <v>0.97073969645192304</v>
      </c>
      <c r="AL1931" s="1">
        <f t="shared" si="233"/>
        <v>1.0822966865646264</v>
      </c>
      <c r="AM1931" s="1">
        <f t="shared" si="233"/>
        <v>1.0041886330879637</v>
      </c>
      <c r="AN1931" s="29">
        <f t="shared" si="233"/>
        <v>1.0535670167899773</v>
      </c>
      <c r="AO1931" s="1">
        <f t="shared" si="227"/>
        <v>339597.07415507577</v>
      </c>
      <c r="AP1931" s="1">
        <f t="shared" si="228"/>
        <v>475668.06922903535</v>
      </c>
      <c r="AQ1931" s="29">
        <f t="shared" si="229"/>
        <v>550942.04449863883</v>
      </c>
    </row>
    <row r="1932" spans="1:43" x14ac:dyDescent="0.2">
      <c r="A1932" s="26"/>
      <c r="E1932" s="25" t="s">
        <v>3767</v>
      </c>
      <c r="F1932" s="26" t="s">
        <v>3768</v>
      </c>
      <c r="G1932" s="1">
        <v>0.69442093925506199</v>
      </c>
      <c r="H1932" s="1">
        <v>0.96779160271849396</v>
      </c>
      <c r="I1932" s="1">
        <f>VLOOKUP(F1932,'[1]SUSMB vs SHAM all proteins sum'!$B$2:$E$3214,2,FALSE)</f>
        <v>3.9960763778917198E-2</v>
      </c>
      <c r="J1932" s="29">
        <f>VLOOKUP(F1932,'[1]SUSMB vs SHAM all proteins sum'!$B$2:$E$3214,3,FALSE)</f>
        <v>0.83728472055203595</v>
      </c>
      <c r="K1932" s="25">
        <f>VLOOKUP($E1932,[1]AllProteinsNorm!$A$1:$Q$3226,4,FALSE)</f>
        <v>779584.07955995295</v>
      </c>
      <c r="L1932" s="1">
        <f>VLOOKUP($E1932,[1]AllProteinsNorm!$A$1:$Q$3226,5,FALSE)</f>
        <v>764257.87404159503</v>
      </c>
      <c r="M1932" s="1">
        <f>VLOOKUP($E1932,[1]AllProteinsNorm!$A$1:$Q$3226,10,FALSE)</f>
        <v>778571.36255113897</v>
      </c>
      <c r="N1932" s="1">
        <f>VLOOKUP($E1932,[1]AllProteinsNorm!$A$1:$Q$3226,11,FALSE)</f>
        <v>815442.92394730903</v>
      </c>
      <c r="O1932" s="1">
        <f>VLOOKUP($E1932,[1]AllProteinsNorm!$A$1:$Q$3226,15,FALSE)</f>
        <v>828010.56993023702</v>
      </c>
      <c r="P1932" s="1">
        <f>VLOOKUP($E1932,[1]AllProteinsNorm!$A$1:$Q$3226,6,FALSE)</f>
        <v>928950.81099010701</v>
      </c>
      <c r="Q1932" s="1">
        <f>VLOOKUP($E1932,[1]AllProteinsNorm!$A$1:$Q$3226,8,FALSE)</f>
        <v>714567.65600484901</v>
      </c>
      <c r="R1932" s="1">
        <f>VLOOKUP($E1932,[1]AllProteinsNorm!$A$1:$Q$3226,13,FALSE)</f>
        <v>609811.94732913398</v>
      </c>
      <c r="S1932" s="1">
        <f>VLOOKUP($E1932,[1]AllProteinsNorm!$A$1:$Q$3226,16,FALSE)</f>
        <v>904630.06388572603</v>
      </c>
      <c r="T1932" s="1">
        <f>VLOOKUP($E1932,[1]AllProteinsNorm!$A$1:$Q$3226,17,FALSE)</f>
        <v>726167.80029239401</v>
      </c>
      <c r="U1932" s="1">
        <f>VLOOKUP($E1932,[1]AllProteinsNorm!$A$1:$Q$3226,3,FALSE)</f>
        <v>872690.06154465501</v>
      </c>
      <c r="V1932" s="1">
        <f>VLOOKUP($E1932,[1]AllProteinsNorm!$A$1:$Q$3226,7,FALSE)</f>
        <v>615615.48448026099</v>
      </c>
      <c r="W1932" s="1">
        <f>VLOOKUP($E1932,[1]AllProteinsNorm!$A$1:$Q$3226,9,FALSE)</f>
        <v>641964.85721692198</v>
      </c>
      <c r="X1932" s="1">
        <f>VLOOKUP($E1932,[1]AllProteinsNorm!$A$1:$Q$3226,12,FALSE)</f>
        <v>643449.87817865203</v>
      </c>
      <c r="Y1932" s="29">
        <f>VLOOKUP($E1932,[1]AllProteinsNorm!$A$1:$Q$3226,14,FALSE)</f>
        <v>580765.81524545501</v>
      </c>
      <c r="Z1932" s="25">
        <f t="shared" si="233"/>
        <v>0.98286719764299135</v>
      </c>
      <c r="AA1932" s="1">
        <f t="shared" si="233"/>
        <v>0.96354455488605895</v>
      </c>
      <c r="AB1932" s="1">
        <f t="shared" si="233"/>
        <v>0.98159040614024518</v>
      </c>
      <c r="AC1932" s="1">
        <f t="shared" si="233"/>
        <v>1.0280765378768388</v>
      </c>
      <c r="AD1932" s="1">
        <f t="shared" si="233"/>
        <v>1.0439213034538657</v>
      </c>
      <c r="AE1932" s="1">
        <f t="shared" si="233"/>
        <v>1.1711825629653778</v>
      </c>
      <c r="AF1932" s="1">
        <f t="shared" si="233"/>
        <v>0.90089719377061184</v>
      </c>
      <c r="AG1932" s="1">
        <f t="shared" si="233"/>
        <v>0.76882555131054087</v>
      </c>
      <c r="AH1932" s="1">
        <f t="shared" si="233"/>
        <v>1.1405199761093714</v>
      </c>
      <c r="AI1932" s="1">
        <f t="shared" si="233"/>
        <v>0.91552217343231734</v>
      </c>
      <c r="AJ1932" s="1">
        <f t="shared" si="233"/>
        <v>1.1002513490083676</v>
      </c>
      <c r="AK1932" s="1">
        <f t="shared" si="233"/>
        <v>0.77614240967861448</v>
      </c>
      <c r="AL1932" s="1">
        <f t="shared" si="233"/>
        <v>0.80936260339518074</v>
      </c>
      <c r="AM1932" s="1">
        <f t="shared" si="233"/>
        <v>0.81123485608653967</v>
      </c>
      <c r="AN1932" s="29">
        <f t="shared" si="233"/>
        <v>0.73220539552238229</v>
      </c>
      <c r="AO1932" s="1">
        <f t="shared" si="227"/>
        <v>24263.375176228779</v>
      </c>
      <c r="AP1932" s="1">
        <f t="shared" si="228"/>
        <v>121500.52283679335</v>
      </c>
      <c r="AQ1932" s="29">
        <f t="shared" si="229"/>
        <v>103431.64843802684</v>
      </c>
    </row>
    <row r="1933" spans="1:43" x14ac:dyDescent="0.2">
      <c r="A1933" s="26"/>
      <c r="E1933" s="25" t="s">
        <v>3769</v>
      </c>
      <c r="F1933" s="26" t="s">
        <v>3770</v>
      </c>
      <c r="G1933" s="1">
        <v>0.34987565600683401</v>
      </c>
      <c r="H1933" s="1">
        <v>0.76284067955111301</v>
      </c>
      <c r="I1933" s="1">
        <f>VLOOKUP(F1933,'[1]SUSMB vs SHAM all proteins sum'!$B$2:$E$3214,2,FALSE)</f>
        <v>0.53425500529701897</v>
      </c>
      <c r="J1933" s="29">
        <f>VLOOKUP(F1933,'[1]SUSMB vs SHAM all proteins sum'!$B$2:$E$3214,3,FALSE)</f>
        <v>0.83737734257864405</v>
      </c>
      <c r="K1933" s="25">
        <f>VLOOKUP($E1933,[1]AllProteinsNorm!$A$1:$Q$3226,4,FALSE)</f>
        <v>57027.865537894198</v>
      </c>
      <c r="L1933" s="1">
        <f>VLOOKUP($E1933,[1]AllProteinsNorm!$A$1:$Q$3226,5,FALSE)</f>
        <v>17988.011305865999</v>
      </c>
      <c r="M1933" s="1">
        <f>VLOOKUP($E1933,[1]AllProteinsNorm!$A$1:$Q$3226,10,FALSE)</f>
        <v>29745.4526255727</v>
      </c>
      <c r="N1933" s="1">
        <f>VLOOKUP($E1933,[1]AllProteinsNorm!$A$1:$Q$3226,11,FALSE)</f>
        <v>16597.798551884</v>
      </c>
      <c r="O1933" s="1">
        <f>VLOOKUP($E1933,[1]AllProteinsNorm!$A$1:$Q$3226,15,FALSE)</f>
        <v>36811.912516785298</v>
      </c>
      <c r="P1933" s="1">
        <f>VLOOKUP($E1933,[1]AllProteinsNorm!$A$1:$Q$3226,6,FALSE)</f>
        <v>14233.7429299496</v>
      </c>
      <c r="Q1933" s="1">
        <f>VLOOKUP($E1933,[1]AllProteinsNorm!$A$1:$Q$3226,8,FALSE)</f>
        <v>18481.702027944099</v>
      </c>
      <c r="R1933" s="1">
        <f>VLOOKUP($E1933,[1]AllProteinsNorm!$A$1:$Q$3226,13,FALSE)</f>
        <v>34649.290727635402</v>
      </c>
      <c r="S1933" s="1">
        <f>VLOOKUP($E1933,[1]AllProteinsNorm!$A$1:$Q$3226,16,FALSE)</f>
        <v>21844.473909376298</v>
      </c>
      <c r="T1933" s="1">
        <f>VLOOKUP($E1933,[1]AllProteinsNorm!$A$1:$Q$3226,17,FALSE)</f>
        <v>24188.109279365501</v>
      </c>
      <c r="U1933" s="1">
        <f>VLOOKUP($E1933,[1]AllProteinsNorm!$A$1:$Q$3226,3,FALSE)</f>
        <v>29047.9516112358</v>
      </c>
      <c r="V1933" s="1">
        <f>VLOOKUP($E1933,[1]AllProteinsNorm!$A$1:$Q$3226,7,FALSE)</f>
        <v>17615.2682569805</v>
      </c>
      <c r="W1933" s="1">
        <f>VLOOKUP($E1933,[1]AllProteinsNorm!$A$1:$Q$3226,9,FALSE)</f>
        <v>31841.558083151602</v>
      </c>
      <c r="X1933" s="1">
        <f>VLOOKUP($E1933,[1]AllProteinsNorm!$A$1:$Q$3226,12,FALSE)</f>
        <v>15707.292504192699</v>
      </c>
      <c r="Y1933" s="29">
        <f>VLOOKUP($E1933,[1]AllProteinsNorm!$A$1:$Q$3226,14,FALSE)</f>
        <v>29994.065402765998</v>
      </c>
      <c r="Z1933" s="25">
        <f t="shared" si="233"/>
        <v>1.8027277731726334</v>
      </c>
      <c r="AA1933" s="1">
        <f t="shared" si="233"/>
        <v>0.56862530728386396</v>
      </c>
      <c r="AB1933" s="1">
        <f t="shared" si="233"/>
        <v>0.94029389085374504</v>
      </c>
      <c r="AC1933" s="1">
        <f t="shared" si="233"/>
        <v>0.524678806418303</v>
      </c>
      <c r="AD1933" s="1">
        <f t="shared" si="233"/>
        <v>1.1636742222714551</v>
      </c>
      <c r="AE1933" s="1">
        <f t="shared" si="233"/>
        <v>0.44994781856195099</v>
      </c>
      <c r="AF1933" s="1">
        <f t="shared" si="233"/>
        <v>0.58423153710946485</v>
      </c>
      <c r="AG1933" s="1">
        <f t="shared" si="233"/>
        <v>1.0953108296493301</v>
      </c>
      <c r="AH1933" s="1">
        <f t="shared" si="233"/>
        <v>0.69053329342320235</v>
      </c>
      <c r="AI1933" s="1">
        <f t="shared" si="233"/>
        <v>0.7646187695640172</v>
      </c>
      <c r="AJ1933" s="1">
        <f t="shared" si="233"/>
        <v>0.91824494270355195</v>
      </c>
      <c r="AK1933" s="1">
        <f t="shared" si="233"/>
        <v>0.55684239659371326</v>
      </c>
      <c r="AL1933" s="1">
        <f t="shared" si="233"/>
        <v>1.0065546124892992</v>
      </c>
      <c r="AM1933" s="1">
        <f t="shared" si="233"/>
        <v>0.49652870875622979</v>
      </c>
      <c r="AN1933" s="29">
        <f t="shared" si="233"/>
        <v>0.94815287617582633</v>
      </c>
      <c r="AO1933" s="1">
        <f t="shared" si="227"/>
        <v>14748.05856637276</v>
      </c>
      <c r="AP1933" s="1">
        <f t="shared" si="228"/>
        <v>6858.5914135066887</v>
      </c>
      <c r="AQ1933" s="29">
        <f t="shared" si="229"/>
        <v>6766.035027444861</v>
      </c>
    </row>
    <row r="1934" spans="1:43" x14ac:dyDescent="0.2">
      <c r="A1934" s="26"/>
      <c r="E1934" s="25" t="s">
        <v>3771</v>
      </c>
      <c r="F1934" s="26" t="s">
        <v>3772</v>
      </c>
      <c r="G1934" s="1">
        <v>0.96877371601725903</v>
      </c>
      <c r="H1934" s="1">
        <v>0.99729783578130504</v>
      </c>
      <c r="I1934" s="1">
        <f>VLOOKUP(F1934,'[1]SUSMB vs SHAM all proteins sum'!$B$2:$E$3214,2,FALSE)</f>
        <v>0.185459818756297</v>
      </c>
      <c r="J1934" s="29">
        <f>VLOOKUP(F1934,'[1]SUSMB vs SHAM all proteins sum'!$B$2:$E$3214,3,FALSE)</f>
        <v>0.83663192562908595</v>
      </c>
      <c r="K1934" s="25">
        <f>VLOOKUP($E1934,[1]AllProteinsNorm!$A$1:$Q$3226,4,FALSE)</f>
        <v>771214.386376107</v>
      </c>
      <c r="L1934" s="1">
        <f>VLOOKUP($E1934,[1]AllProteinsNorm!$A$1:$Q$3226,5,FALSE)</f>
        <v>1033994.91403579</v>
      </c>
      <c r="M1934" s="1">
        <f>VLOOKUP($E1934,[1]AllProteinsNorm!$A$1:$Q$3226,10,FALSE)</f>
        <v>867245.87668326404</v>
      </c>
      <c r="N1934" s="1">
        <f>VLOOKUP($E1934,[1]AllProteinsNorm!$A$1:$Q$3226,11,FALSE)</f>
        <v>872612.97772104596</v>
      </c>
      <c r="O1934" s="1">
        <f>VLOOKUP($E1934,[1]AllProteinsNorm!$A$1:$Q$3226,15,FALSE)</f>
        <v>777649.50862046203</v>
      </c>
      <c r="P1934" s="1">
        <f>VLOOKUP($E1934,[1]AllProteinsNorm!$A$1:$Q$3226,6,FALSE)</f>
        <v>835279.83160972095</v>
      </c>
      <c r="Q1934" s="1">
        <f>VLOOKUP($E1934,[1]AllProteinsNorm!$A$1:$Q$3226,8,FALSE)</f>
        <v>808074.78342564905</v>
      </c>
      <c r="R1934" s="1">
        <f>VLOOKUP($E1934,[1]AllProteinsNorm!$A$1:$Q$3226,13,FALSE)</f>
        <v>882949.06922669103</v>
      </c>
      <c r="S1934" s="1">
        <f>VLOOKUP($E1934,[1]AllProteinsNorm!$A$1:$Q$3226,16,FALSE)</f>
        <v>989897.86756044696</v>
      </c>
      <c r="T1934" s="1">
        <f>VLOOKUP($E1934,[1]AllProteinsNorm!$A$1:$Q$3226,17,FALSE)</f>
        <v>784794.82324299205</v>
      </c>
      <c r="U1934" s="1">
        <f>VLOOKUP($E1934,[1]AllProteinsNorm!$A$1:$Q$3226,3,FALSE)</f>
        <v>476610.11566116201</v>
      </c>
      <c r="V1934" s="1">
        <f>VLOOKUP($E1934,[1]AllProteinsNorm!$A$1:$Q$3226,7,FALSE)</f>
        <v>718083.19680834305</v>
      </c>
      <c r="W1934" s="1">
        <f>VLOOKUP($E1934,[1]AllProteinsNorm!$A$1:$Q$3226,9,FALSE)</f>
        <v>896205.508274502</v>
      </c>
      <c r="X1934" s="1">
        <f>VLOOKUP($E1934,[1]AllProteinsNorm!$A$1:$Q$3226,12,FALSE)</f>
        <v>736049.29247101396</v>
      </c>
      <c r="Y1934" s="29">
        <f>VLOOKUP($E1934,[1]AllProteinsNorm!$A$1:$Q$3226,14,FALSE)</f>
        <v>852041.94545948098</v>
      </c>
      <c r="Z1934" s="25">
        <f t="shared" si="233"/>
        <v>0.89204806608046228</v>
      </c>
      <c r="AA1934" s="1">
        <f t="shared" si="233"/>
        <v>1.196000981953721</v>
      </c>
      <c r="AB1934" s="1">
        <f t="shared" si="233"/>
        <v>1.0031257465862133</v>
      </c>
      <c r="AC1934" s="1">
        <f t="shared" si="233"/>
        <v>1.0093337636898738</v>
      </c>
      <c r="AD1934" s="1">
        <f t="shared" si="233"/>
        <v>0.89949144168972994</v>
      </c>
      <c r="AE1934" s="1">
        <f t="shared" si="233"/>
        <v>0.96615126946048635</v>
      </c>
      <c r="AF1934" s="1">
        <f t="shared" si="233"/>
        <v>0.93468374104175167</v>
      </c>
      <c r="AG1934" s="1">
        <f t="shared" si="233"/>
        <v>1.0212893114614434</v>
      </c>
      <c r="AH1934" s="1">
        <f t="shared" si="233"/>
        <v>1.1449948211207639</v>
      </c>
      <c r="AI1934" s="1">
        <f t="shared" si="233"/>
        <v>0.90775628244369366</v>
      </c>
      <c r="AJ1934" s="1">
        <f t="shared" si="233"/>
        <v>0.55128527094485857</v>
      </c>
      <c r="AK1934" s="1">
        <f t="shared" si="233"/>
        <v>0.83059229484519348</v>
      </c>
      <c r="AL1934" s="1">
        <f t="shared" si="233"/>
        <v>1.0366227661072782</v>
      </c>
      <c r="AM1934" s="1">
        <f t="shared" si="233"/>
        <v>0.85137331394185523</v>
      </c>
      <c r="AN1934" s="29">
        <f t="shared" si="233"/>
        <v>0.98553966717096009</v>
      </c>
      <c r="AO1934" s="1">
        <f t="shared" ref="AO1934:AO1997" si="234">_xlfn.STDEV.P(K1934:O1934)</f>
        <v>94917.954272983174</v>
      </c>
      <c r="AP1934" s="1">
        <f t="shared" ref="AP1934:AP1997" si="235">_xlfn.STDEV.P(P1934:T1934)</f>
        <v>72612.740858692909</v>
      </c>
      <c r="AQ1934" s="29">
        <f t="shared" ref="AQ1934:AQ1997" si="236">_xlfn.STDEV.P(U1934:Y1934)</f>
        <v>146106.44089490967</v>
      </c>
    </row>
    <row r="1935" spans="1:43" x14ac:dyDescent="0.2">
      <c r="A1935" s="26"/>
      <c r="E1935" s="25" t="s">
        <v>3773</v>
      </c>
      <c r="F1935" s="26" t="s">
        <v>3774</v>
      </c>
      <c r="G1935" s="1">
        <v>0.55989753097268802</v>
      </c>
      <c r="H1935" s="1">
        <v>0.71762934165292402</v>
      </c>
      <c r="I1935" s="1">
        <f>VLOOKUP(F1935,'[1]SUSMB vs SHAM all proteins sum'!$B$2:$E$3214,2,FALSE)</f>
        <v>0.80278380814567196</v>
      </c>
      <c r="J1935" s="29">
        <f>VLOOKUP(F1935,'[1]SUSMB vs SHAM all proteins sum'!$B$2:$E$3214,3,FALSE)</f>
        <v>1.14603288347659</v>
      </c>
      <c r="K1935" s="25">
        <f>VLOOKUP($E1935,[1]AllProteinsNorm!$A$1:$Q$3226,4,FALSE)</f>
        <v>61154.181020976699</v>
      </c>
      <c r="L1935" s="1">
        <f>VLOOKUP($E1935,[1]AllProteinsNorm!$A$1:$Q$3226,5,FALSE)</f>
        <v>86284.994405001198</v>
      </c>
      <c r="M1935" s="1">
        <f>VLOOKUP($E1935,[1]AllProteinsNorm!$A$1:$Q$3226,10,FALSE)</f>
        <v>7307.6144686622602</v>
      </c>
      <c r="N1935" s="1">
        <f>VLOOKUP($E1935,[1]AllProteinsNorm!$A$1:$Q$3226,11,FALSE)</f>
        <v>37377.322262991103</v>
      </c>
      <c r="O1935" s="1">
        <f>VLOOKUP($E1935,[1]AllProteinsNorm!$A$1:$Q$3226,15,FALSE)</f>
        <v>31141.6341561267</v>
      </c>
      <c r="P1935" s="1">
        <f>VLOOKUP($E1935,[1]AllProteinsNorm!$A$1:$Q$3226,6,FALSE)</f>
        <v>28337.177071092599</v>
      </c>
      <c r="Q1935" s="1">
        <f>VLOOKUP($E1935,[1]AllProteinsNorm!$A$1:$Q$3226,8,FALSE)</f>
        <v>7113.7100242512297</v>
      </c>
      <c r="R1935" s="1">
        <f>VLOOKUP($E1935,[1]AllProteinsNorm!$A$1:$Q$3226,13,FALSE)</f>
        <v>35363.4258021309</v>
      </c>
      <c r="S1935" s="1">
        <f>VLOOKUP($E1935,[1]AllProteinsNorm!$A$1:$Q$3226,16,FALSE)</f>
        <v>21709.081428913101</v>
      </c>
      <c r="T1935" s="1">
        <f>VLOOKUP($E1935,[1]AllProteinsNorm!$A$1:$Q$3226,17,FALSE)</f>
        <v>55199.997362267997</v>
      </c>
      <c r="U1935" s="1">
        <f>VLOOKUP($E1935,[1]AllProteinsNorm!$A$1:$Q$3226,3,FALSE)</f>
        <v>70302.714669774403</v>
      </c>
      <c r="V1935" s="1">
        <f>VLOOKUP($E1935,[1]AllProteinsNorm!$A$1:$Q$3226,7,FALSE)</f>
        <v>38078.682931809999</v>
      </c>
      <c r="W1935" s="1">
        <f>VLOOKUP($E1935,[1]AllProteinsNorm!$A$1:$Q$3226,9,FALSE)</f>
        <v>58292.182285843199</v>
      </c>
      <c r="X1935" s="1">
        <f>VLOOKUP($E1935,[1]AllProteinsNorm!$A$1:$Q$3226,12,FALSE)</f>
        <v>11803.827196730599</v>
      </c>
      <c r="Y1935" s="29">
        <f>VLOOKUP($E1935,[1]AllProteinsNorm!$A$1:$Q$3226,14,FALSE)</f>
        <v>48170.911575759397</v>
      </c>
      <c r="Z1935" s="25">
        <f t="shared" si="233"/>
        <v>1.369537916824823</v>
      </c>
      <c r="AA1935" s="1">
        <f t="shared" si="233"/>
        <v>1.932338386644942</v>
      </c>
      <c r="AB1935" s="1">
        <f t="shared" si="233"/>
        <v>0.16365283500301886</v>
      </c>
      <c r="AC1935" s="1">
        <f t="shared" si="233"/>
        <v>0.83705904018219413</v>
      </c>
      <c r="AD1935" s="1">
        <f t="shared" si="233"/>
        <v>0.69741182134502155</v>
      </c>
      <c r="AE1935" s="1">
        <f t="shared" si="233"/>
        <v>0.63460646200671622</v>
      </c>
      <c r="AF1935" s="1">
        <f t="shared" si="233"/>
        <v>0.1593103765737143</v>
      </c>
      <c r="AG1935" s="1">
        <f t="shared" si="233"/>
        <v>0.79195815717369966</v>
      </c>
      <c r="AH1935" s="1">
        <f t="shared" si="233"/>
        <v>0.48617134037222781</v>
      </c>
      <c r="AI1935" s="1">
        <f t="shared" si="233"/>
        <v>1.2361949442234366</v>
      </c>
      <c r="AJ1935" s="1">
        <f t="shared" si="233"/>
        <v>1.5744178368269974</v>
      </c>
      <c r="AK1935" s="1">
        <f t="shared" si="233"/>
        <v>0.85276589804997616</v>
      </c>
      <c r="AL1935" s="1">
        <f t="shared" si="233"/>
        <v>1.3054439216108975</v>
      </c>
      <c r="AM1935" s="1">
        <f t="shared" si="233"/>
        <v>0.2643447862383364</v>
      </c>
      <c r="AN1935" s="29">
        <f t="shared" si="233"/>
        <v>1.0787797136615898</v>
      </c>
      <c r="AO1935" s="1">
        <f t="shared" si="234"/>
        <v>26965.467721134519</v>
      </c>
      <c r="AP1935" s="1">
        <f t="shared" si="235"/>
        <v>15862.258313443099</v>
      </c>
      <c r="AQ1935" s="29">
        <f t="shared" si="236"/>
        <v>19881.203623842288</v>
      </c>
    </row>
    <row r="1936" spans="1:43" x14ac:dyDescent="0.2">
      <c r="A1936" s="26"/>
      <c r="E1936" s="25" t="s">
        <v>3775</v>
      </c>
      <c r="F1936" s="26" t="s">
        <v>3776</v>
      </c>
      <c r="G1936" s="1">
        <v>0.72766571413574799</v>
      </c>
      <c r="H1936" s="1">
        <v>0.95633099426005697</v>
      </c>
      <c r="I1936" s="1">
        <f>VLOOKUP(F1936,'[1]SUSMB vs SHAM all proteins sum'!$B$2:$E$3214,2,FALSE)</f>
        <v>0.26908188292463697</v>
      </c>
      <c r="J1936" s="29">
        <f>VLOOKUP(F1936,'[1]SUSMB vs SHAM all proteins sum'!$B$2:$E$3214,3,FALSE)</f>
        <v>1.09576966228601</v>
      </c>
      <c r="K1936" s="25">
        <f>VLOOKUP($E1936,[1]AllProteinsNorm!$A$1:$Q$3226,4,FALSE)</f>
        <v>108737.890981808</v>
      </c>
      <c r="L1936" s="1">
        <f>VLOOKUP($E1936,[1]AllProteinsNorm!$A$1:$Q$3226,5,FALSE)</f>
        <v>89965.188153876297</v>
      </c>
      <c r="M1936" s="1">
        <f>VLOOKUP($E1936,[1]AllProteinsNorm!$A$1:$Q$3226,10,FALSE)</f>
        <v>103345.159452701</v>
      </c>
      <c r="N1936" s="1">
        <f>VLOOKUP($E1936,[1]AllProteinsNorm!$A$1:$Q$3226,11,FALSE)</f>
        <v>75531.978089972996</v>
      </c>
      <c r="O1936" s="1">
        <f>VLOOKUP($E1936,[1]AllProteinsNorm!$A$1:$Q$3226,15,FALSE)</f>
        <v>104493.991966182</v>
      </c>
      <c r="P1936" s="1">
        <f>VLOOKUP($E1936,[1]AllProteinsNorm!$A$1:$Q$3226,6,FALSE)</f>
        <v>63950.697668685199</v>
      </c>
      <c r="Q1936" s="1">
        <f>VLOOKUP($E1936,[1]AllProteinsNorm!$A$1:$Q$3226,8,FALSE)</f>
        <v>96431.661594756006</v>
      </c>
      <c r="R1936" s="1">
        <f>VLOOKUP($E1936,[1]AllProteinsNorm!$A$1:$Q$3226,13,FALSE)</f>
        <v>101809.72022550101</v>
      </c>
      <c r="S1936" s="1">
        <f>VLOOKUP($E1936,[1]AllProteinsNorm!$A$1:$Q$3226,16,FALSE)</f>
        <v>85368.3350984016</v>
      </c>
      <c r="T1936" s="1">
        <f>VLOOKUP($E1936,[1]AllProteinsNorm!$A$1:$Q$3226,17,FALSE)</f>
        <v>119085.224825713</v>
      </c>
      <c r="U1936" s="1">
        <f>VLOOKUP($E1936,[1]AllProteinsNorm!$A$1:$Q$3226,3,FALSE)</f>
        <v>99928.216785804805</v>
      </c>
      <c r="V1936" s="1">
        <f>VLOOKUP($E1936,[1]AllProteinsNorm!$A$1:$Q$3226,7,FALSE)</f>
        <v>95559.262606917793</v>
      </c>
      <c r="W1936" s="1">
        <f>VLOOKUP($E1936,[1]AllProteinsNorm!$A$1:$Q$3226,9,FALSE)</f>
        <v>105167.27637156101</v>
      </c>
      <c r="X1936" s="1">
        <f>VLOOKUP($E1936,[1]AllProteinsNorm!$A$1:$Q$3226,12,FALSE)</f>
        <v>104712.44363408801</v>
      </c>
      <c r="Y1936" s="29">
        <f>VLOOKUP($E1936,[1]AllProteinsNorm!$A$1:$Q$3226,14,FALSE)</f>
        <v>119873.788142955</v>
      </c>
      <c r="Z1936" s="25">
        <f t="shared" si="233"/>
        <v>1.1278127830935922</v>
      </c>
      <c r="AA1936" s="1">
        <f t="shared" si="233"/>
        <v>0.93310517904321821</v>
      </c>
      <c r="AB1936" s="1">
        <f t="shared" si="233"/>
        <v>1.0718801960312199</v>
      </c>
      <c r="AC1936" s="1">
        <f t="shared" si="233"/>
        <v>0.78340613058670039</v>
      </c>
      <c r="AD1936" s="1">
        <f t="shared" si="233"/>
        <v>1.0837957112452696</v>
      </c>
      <c r="AE1936" s="1">
        <f t="shared" si="233"/>
        <v>0.66328686042442431</v>
      </c>
      <c r="AF1936" s="1">
        <f t="shared" si="233"/>
        <v>1.0001744530774135</v>
      </c>
      <c r="AG1936" s="1">
        <f t="shared" si="233"/>
        <v>1.0559548550809414</v>
      </c>
      <c r="AH1936" s="1">
        <f t="shared" si="233"/>
        <v>0.88542732184774842</v>
      </c>
      <c r="AI1936" s="1">
        <f t="shared" si="233"/>
        <v>1.2351337479819529</v>
      </c>
      <c r="AJ1936" s="1">
        <f t="shared" si="233"/>
        <v>1.0364401890196053</v>
      </c>
      <c r="AK1936" s="1">
        <f t="shared" si="233"/>
        <v>0.99112606413444193</v>
      </c>
      <c r="AL1936" s="1">
        <f t="shared" si="233"/>
        <v>1.0907789141765372</v>
      </c>
      <c r="AM1936" s="1">
        <f t="shared" si="233"/>
        <v>1.0860614585512729</v>
      </c>
      <c r="AN1936" s="29">
        <f t="shared" si="233"/>
        <v>1.2433126061650035</v>
      </c>
      <c r="AO1936" s="1">
        <f t="shared" si="234"/>
        <v>12188.942039396532</v>
      </c>
      <c r="AP1936" s="1">
        <f t="shared" si="235"/>
        <v>18283.265984234793</v>
      </c>
      <c r="AQ1936" s="29">
        <f t="shared" si="236"/>
        <v>8199.7455602900973</v>
      </c>
    </row>
    <row r="1937" spans="1:43" x14ac:dyDescent="0.2">
      <c r="A1937" s="26"/>
      <c r="E1937" s="25" t="s">
        <v>3777</v>
      </c>
      <c r="F1937" s="26" t="s">
        <v>3778</v>
      </c>
      <c r="G1937" s="1">
        <v>0.192421727863515</v>
      </c>
      <c r="H1937" s="1">
        <v>0.89762659537148304</v>
      </c>
      <c r="I1937" s="1">
        <f>VLOOKUP(F1937,'[1]SUSMB vs SHAM all proteins sum'!$B$2:$E$3214,2,FALSE)</f>
        <v>0.43650159620967499</v>
      </c>
      <c r="J1937" s="29">
        <f>VLOOKUP(F1937,'[1]SUSMB vs SHAM all proteins sum'!$B$2:$E$3214,3,FALSE)</f>
        <v>0.90552814816806904</v>
      </c>
      <c r="K1937" s="25">
        <f>VLOOKUP($E1937,[1]AllProteinsNorm!$A$1:$Q$3226,4,FALSE)</f>
        <v>92813.691989305997</v>
      </c>
      <c r="L1937" s="1">
        <f>VLOOKUP($E1937,[1]AllProteinsNorm!$A$1:$Q$3226,5,FALSE)</f>
        <v>112855.359027012</v>
      </c>
      <c r="M1937" s="1">
        <f>VLOOKUP($E1937,[1]AllProteinsNorm!$A$1:$Q$3226,10,FALSE)</f>
        <v>125104.03610537</v>
      </c>
      <c r="N1937" s="1">
        <f>VLOOKUP($E1937,[1]AllProteinsNorm!$A$1:$Q$3226,11,FALSE)</f>
        <v>106074.60713212899</v>
      </c>
      <c r="O1937" s="1">
        <f>VLOOKUP($E1937,[1]AllProteinsNorm!$A$1:$Q$3226,15,FALSE)</f>
        <v>86355.799022195497</v>
      </c>
      <c r="P1937" s="1">
        <f>VLOOKUP($E1937,[1]AllProteinsNorm!$A$1:$Q$3226,6,FALSE)</f>
        <v>98968.832807465194</v>
      </c>
      <c r="Q1937" s="1">
        <f>VLOOKUP($E1937,[1]AllProteinsNorm!$A$1:$Q$3226,8,FALSE)</f>
        <v>102160.247594468</v>
      </c>
      <c r="R1937" s="1">
        <f>VLOOKUP($E1937,[1]AllProteinsNorm!$A$1:$Q$3226,13,FALSE)</f>
        <v>94019.511148342193</v>
      </c>
      <c r="S1937" s="1">
        <f>VLOOKUP($E1937,[1]AllProteinsNorm!$A$1:$Q$3226,16,FALSE)</f>
        <v>84314.428251386606</v>
      </c>
      <c r="T1937" s="1">
        <f>VLOOKUP($E1937,[1]AllProteinsNorm!$A$1:$Q$3226,17,FALSE)</f>
        <v>87274.381568284705</v>
      </c>
      <c r="U1937" s="1">
        <f>VLOOKUP($E1937,[1]AllProteinsNorm!$A$1:$Q$3226,3,FALSE)</f>
        <v>67203.542394280201</v>
      </c>
      <c r="V1937" s="1">
        <f>VLOOKUP($E1937,[1]AllProteinsNorm!$A$1:$Q$3226,7,FALSE)</f>
        <v>97821.647323884099</v>
      </c>
      <c r="W1937" s="1">
        <f>VLOOKUP($E1937,[1]AllProteinsNorm!$A$1:$Q$3226,9,FALSE)</f>
        <v>101960.88605773701</v>
      </c>
      <c r="X1937" s="1">
        <f>VLOOKUP($E1937,[1]AllProteinsNorm!$A$1:$Q$3226,12,FALSE)</f>
        <v>87554.501159682797</v>
      </c>
      <c r="Y1937" s="29">
        <f>VLOOKUP($E1937,[1]AllProteinsNorm!$A$1:$Q$3226,14,FALSE)</f>
        <v>124531.45217411099</v>
      </c>
      <c r="Z1937" s="25">
        <f t="shared" si="233"/>
        <v>0.88697507931529396</v>
      </c>
      <c r="AA1937" s="1">
        <f t="shared" si="233"/>
        <v>1.0785034931664335</v>
      </c>
      <c r="AB1937" s="1">
        <f t="shared" si="233"/>
        <v>1.1955581118355818</v>
      </c>
      <c r="AC1937" s="1">
        <f t="shared" si="233"/>
        <v>1.0137031623006583</v>
      </c>
      <c r="AD1937" s="1">
        <f t="shared" si="233"/>
        <v>0.82526015338203296</v>
      </c>
      <c r="AE1937" s="1">
        <f t="shared" si="233"/>
        <v>0.9457967509713745</v>
      </c>
      <c r="AF1937" s="1">
        <f t="shared" si="233"/>
        <v>0.97629554186265777</v>
      </c>
      <c r="AG1937" s="1">
        <f t="shared" si="233"/>
        <v>0.89849850351384064</v>
      </c>
      <c r="AH1937" s="1">
        <f t="shared" si="233"/>
        <v>0.80575177091666605</v>
      </c>
      <c r="AI1937" s="1">
        <f t="shared" si="233"/>
        <v>0.83403859769571242</v>
      </c>
      <c r="AJ1937" s="1">
        <f t="shared" si="233"/>
        <v>0.64223139999972656</v>
      </c>
      <c r="AK1937" s="1">
        <f t="shared" si="233"/>
        <v>0.93483366014415115</v>
      </c>
      <c r="AL1937" s="1">
        <f t="shared" si="233"/>
        <v>0.97439034112056511</v>
      </c>
      <c r="AM1937" s="1">
        <f t="shared" si="233"/>
        <v>0.83671556368502698</v>
      </c>
      <c r="AN1937" s="29">
        <f t="shared" si="233"/>
        <v>1.1900862071310299</v>
      </c>
      <c r="AO1937" s="1">
        <f t="shared" si="234"/>
        <v>13874.44095744482</v>
      </c>
      <c r="AP1937" s="1">
        <f t="shared" si="235"/>
        <v>6755.6591740388185</v>
      </c>
      <c r="AQ1937" s="29">
        <f t="shared" si="236"/>
        <v>18725.835201852475</v>
      </c>
    </row>
    <row r="1938" spans="1:43" x14ac:dyDescent="0.2">
      <c r="A1938" s="26"/>
      <c r="E1938" s="25" t="s">
        <v>3779</v>
      </c>
      <c r="F1938" s="26" t="s">
        <v>3780</v>
      </c>
      <c r="G1938" s="1">
        <v>0.73522709989214996</v>
      </c>
      <c r="H1938" s="1">
        <v>0.82574797324569205</v>
      </c>
      <c r="I1938" s="1">
        <f>VLOOKUP(F1938,'[1]SUSMB vs SHAM all proteins sum'!$B$2:$E$3214,2,FALSE)</f>
        <v>0.61239111789341205</v>
      </c>
      <c r="J1938" s="29">
        <f>VLOOKUP(F1938,'[1]SUSMB vs SHAM all proteins sum'!$B$2:$E$3214,3,FALSE)</f>
        <v>0.75416399265824297</v>
      </c>
      <c r="K1938" s="25">
        <f>VLOOKUP($E1938,[1]AllProteinsNorm!$A$1:$Q$3226,4,FALSE)</f>
        <v>95530.191763283001</v>
      </c>
      <c r="L1938" s="1">
        <f>VLOOKUP($E1938,[1]AllProteinsNorm!$A$1:$Q$3226,5,FALSE)</f>
        <v>43258.068481020899</v>
      </c>
      <c r="M1938" s="1">
        <f>VLOOKUP($E1938,[1]AllProteinsNorm!$A$1:$Q$3226,10,FALSE)</f>
        <v>192551.00395970399</v>
      </c>
      <c r="N1938" s="1">
        <f>VLOOKUP($E1938,[1]AllProteinsNorm!$A$1:$Q$3226,11,FALSE)</f>
        <v>206199.76694970601</v>
      </c>
      <c r="O1938" s="1">
        <f>VLOOKUP($E1938,[1]AllProteinsNorm!$A$1:$Q$3226,15,FALSE)</f>
        <v>127945.069540059</v>
      </c>
      <c r="P1938" s="1">
        <f>VLOOKUP($E1938,[1]AllProteinsNorm!$A$1:$Q$3226,6,FALSE)</f>
        <v>17253.8781058161</v>
      </c>
      <c r="Q1938" s="1">
        <f>VLOOKUP($E1938,[1]AllProteinsNorm!$A$1:$Q$3226,8,FALSE)</f>
        <v>179955.00381435599</v>
      </c>
      <c r="R1938" s="1">
        <f>VLOOKUP($E1938,[1]AllProteinsNorm!$A$1:$Q$3226,13,FALSE)</f>
        <v>71543.613146404197</v>
      </c>
      <c r="S1938" s="1">
        <f>VLOOKUP($E1938,[1]AllProteinsNorm!$A$1:$Q$3226,16,FALSE)</f>
        <v>181929.90884180099</v>
      </c>
      <c r="T1938" s="1">
        <f>VLOOKUP($E1938,[1]AllProteinsNorm!$A$1:$Q$3226,17,FALSE)</f>
        <v>199423.91762752499</v>
      </c>
      <c r="U1938" s="1">
        <f>VLOOKUP($E1938,[1]AllProteinsNorm!$A$1:$Q$3226,3,FALSE)</f>
        <v>173812.013485729</v>
      </c>
      <c r="V1938" s="1">
        <f>VLOOKUP($E1938,[1]AllProteinsNorm!$A$1:$Q$3226,7,FALSE)</f>
        <v>19327.721680084</v>
      </c>
      <c r="W1938" s="1">
        <f>VLOOKUP($E1938,[1]AllProteinsNorm!$A$1:$Q$3226,9,FALSE)</f>
        <v>166263.13165707499</v>
      </c>
      <c r="X1938" s="1">
        <f>VLOOKUP($E1938,[1]AllProteinsNorm!$A$1:$Q$3226,12,FALSE)</f>
        <v>190175.78284352901</v>
      </c>
      <c r="Y1938" s="29">
        <f>VLOOKUP($E1938,[1]AllProteinsNorm!$A$1:$Q$3226,14,FALSE)</f>
        <v>48215.050859241703</v>
      </c>
      <c r="Z1938" s="25">
        <f t="shared" si="233"/>
        <v>0.7177496176369349</v>
      </c>
      <c r="AA1938" s="1">
        <f t="shared" si="233"/>
        <v>0.32501203586925659</v>
      </c>
      <c r="AB1938" s="1">
        <f t="shared" si="233"/>
        <v>1.4466987547784229</v>
      </c>
      <c r="AC1938" s="1">
        <f t="shared" si="233"/>
        <v>1.5492463812038557</v>
      </c>
      <c r="AD1938" s="1">
        <f t="shared" si="233"/>
        <v>0.96129321051152961</v>
      </c>
      <c r="AE1938" s="1">
        <f t="shared" si="233"/>
        <v>0.12963403699523987</v>
      </c>
      <c r="AF1938" s="1">
        <f t="shared" si="233"/>
        <v>1.3520608803933207</v>
      </c>
      <c r="AG1938" s="1">
        <f t="shared" si="233"/>
        <v>0.53753059668757952</v>
      </c>
      <c r="AH1938" s="1">
        <f t="shared" si="233"/>
        <v>1.3668989886620695</v>
      </c>
      <c r="AI1938" s="1">
        <f t="shared" si="233"/>
        <v>1.4983372061002196</v>
      </c>
      <c r="AJ1938" s="1">
        <f t="shared" si="233"/>
        <v>1.3059065821747542</v>
      </c>
      <c r="AK1938" s="1">
        <f t="shared" si="233"/>
        <v>0.14521550296945249</v>
      </c>
      <c r="AL1938" s="1">
        <f t="shared" si="233"/>
        <v>1.249189360675516</v>
      </c>
      <c r="AM1938" s="1">
        <f t="shared" si="233"/>
        <v>1.4288529406282517</v>
      </c>
      <c r="AN1938" s="29">
        <f t="shared" si="233"/>
        <v>0.36225546792911428</v>
      </c>
      <c r="AO1938" s="1">
        <f t="shared" si="234"/>
        <v>60642.615720979462</v>
      </c>
      <c r="AP1938" s="1">
        <f t="shared" si="235"/>
        <v>72305.923799457902</v>
      </c>
      <c r="AQ1938" s="29">
        <f t="shared" si="236"/>
        <v>71060.064224007074</v>
      </c>
    </row>
    <row r="1939" spans="1:43" x14ac:dyDescent="0.2">
      <c r="A1939" s="26"/>
      <c r="E1939" s="25" t="s">
        <v>3781</v>
      </c>
      <c r="F1939" s="26" t="s">
        <v>3782</v>
      </c>
      <c r="G1939" s="1">
        <v>0.10496299376149</v>
      </c>
      <c r="H1939" s="43">
        <v>1.6416340658462001</v>
      </c>
      <c r="I1939" s="1">
        <f>VLOOKUP(F1939,'[1]SUSMB vs SHAM all proteins sum'!$B$2:$E$3214,2,FALSE)</f>
        <v>0.74373727559316105</v>
      </c>
      <c r="J1939" s="29">
        <f>VLOOKUP(F1939,'[1]SUSMB vs SHAM all proteins sum'!$B$2:$E$3214,3,FALSE)</f>
        <v>1.1334293066812899</v>
      </c>
      <c r="K1939" s="25">
        <f>VLOOKUP($E1939,[1]AllProteinsNorm!$A$1:$Q$3226,4,FALSE)</f>
        <v>66673.053429501</v>
      </c>
      <c r="L1939" s="1">
        <f>VLOOKUP($E1939,[1]AllProteinsNorm!$A$1:$Q$3226,5,FALSE)</f>
        <v>127993.63570719901</v>
      </c>
      <c r="M1939" s="1">
        <f>VLOOKUP($E1939,[1]AllProteinsNorm!$A$1:$Q$3226,10,FALSE)</f>
        <v>38136.141724931003</v>
      </c>
      <c r="N1939" s="1">
        <f>VLOOKUP($E1939,[1]AllProteinsNorm!$A$1:$Q$3226,11,FALSE)</f>
        <v>146373.37483410799</v>
      </c>
      <c r="O1939" s="1">
        <f>VLOOKUP($E1939,[1]AllProteinsNorm!$A$1:$Q$3226,15,FALSE)</f>
        <v>77132.103617904504</v>
      </c>
      <c r="P1939" s="1">
        <f>VLOOKUP($E1939,[1]AllProteinsNorm!$A$1:$Q$3226,6,FALSE)</f>
        <v>85134.596470165096</v>
      </c>
      <c r="Q1939" s="1">
        <f>VLOOKUP($E1939,[1]AllProteinsNorm!$A$1:$Q$3226,8,FALSE)</f>
        <v>178601.978505659</v>
      </c>
      <c r="R1939" s="1">
        <f>VLOOKUP($E1939,[1]AllProteinsNorm!$A$1:$Q$3226,13,FALSE)</f>
        <v>136861.05601028999</v>
      </c>
      <c r="S1939" s="1">
        <f>VLOOKUP($E1939,[1]AllProteinsNorm!$A$1:$Q$3226,16,FALSE)</f>
        <v>139882.750708498</v>
      </c>
      <c r="T1939" s="1">
        <f>VLOOKUP($E1939,[1]AllProteinsNorm!$A$1:$Q$3226,17,FALSE)</f>
        <v>150493.62935038799</v>
      </c>
      <c r="U1939" s="1">
        <f>VLOOKUP($E1939,[1]AllProteinsNorm!$A$1:$Q$3226,3,FALSE)</f>
        <v>143218.24642423401</v>
      </c>
      <c r="V1939" s="1">
        <f>VLOOKUP($E1939,[1]AllProteinsNorm!$A$1:$Q$3226,7,FALSE)</f>
        <v>118174.55640944401</v>
      </c>
      <c r="W1939" s="1">
        <f>VLOOKUP($E1939,[1]AllProteinsNorm!$A$1:$Q$3226,9,FALSE)</f>
        <v>144713.87919831701</v>
      </c>
      <c r="X1939" s="1">
        <f>VLOOKUP($E1939,[1]AllProteinsNorm!$A$1:$Q$3226,12,FALSE)</f>
        <v>87317.610913722994</v>
      </c>
      <c r="Y1939" s="29">
        <f>VLOOKUP($E1939,[1]AllProteinsNorm!$A$1:$Q$3226,14,FALSE)</f>
        <v>32137.386977532999</v>
      </c>
      <c r="Z1939" s="25">
        <f t="shared" si="233"/>
        <v>0.730570231449295</v>
      </c>
      <c r="AA1939" s="1">
        <f t="shared" si="233"/>
        <v>1.402490740303642</v>
      </c>
      <c r="AB1939" s="1">
        <f t="shared" si="233"/>
        <v>0.41787691508723029</v>
      </c>
      <c r="AC1939" s="1">
        <f t="shared" si="233"/>
        <v>1.6038868002894318</v>
      </c>
      <c r="AD1939" s="1">
        <f t="shared" si="233"/>
        <v>0.84517531287040137</v>
      </c>
      <c r="AE1939" s="1">
        <f t="shared" si="233"/>
        <v>0.93286265812494595</v>
      </c>
      <c r="AF1939" s="1">
        <f t="shared" si="233"/>
        <v>1.9570318451389075</v>
      </c>
      <c r="AG1939" s="1">
        <f t="shared" si="233"/>
        <v>1.4996555313243107</v>
      </c>
      <c r="AH1939" s="1">
        <f t="shared" si="233"/>
        <v>1.5327657622420108</v>
      </c>
      <c r="AI1939" s="1">
        <f t="shared" si="233"/>
        <v>1.6490345045080717</v>
      </c>
      <c r="AJ1939" s="1">
        <f t="shared" si="233"/>
        <v>1.5693144689788341</v>
      </c>
      <c r="AK1939" s="1">
        <f t="shared" si="233"/>
        <v>1.2948981423020365</v>
      </c>
      <c r="AL1939" s="1">
        <f t="shared" si="233"/>
        <v>1.5857028706751857</v>
      </c>
      <c r="AM1939" s="1">
        <f t="shared" si="233"/>
        <v>0.95678304702649242</v>
      </c>
      <c r="AN1939" s="29">
        <f t="shared" si="233"/>
        <v>0.35214553758480177</v>
      </c>
      <c r="AO1939" s="1">
        <f t="shared" si="234"/>
        <v>40032.746046052271</v>
      </c>
      <c r="AP1939" s="1">
        <f t="shared" si="235"/>
        <v>30344.734394718482</v>
      </c>
      <c r="AQ1939" s="29">
        <f t="shared" si="236"/>
        <v>42030.845008637727</v>
      </c>
    </row>
    <row r="1940" spans="1:43" x14ac:dyDescent="0.2">
      <c r="A1940" s="26"/>
      <c r="E1940" s="25" t="s">
        <v>3783</v>
      </c>
      <c r="F1940" s="26" t="s">
        <v>3784</v>
      </c>
      <c r="G1940" s="1">
        <v>0.82929395737696598</v>
      </c>
      <c r="H1940" s="1">
        <v>1.0581378821037299</v>
      </c>
      <c r="I1940" s="1">
        <f>VLOOKUP(F1940,'[1]SUSMB vs SHAM all proteins sum'!$B$2:$E$3214,2,FALSE)</f>
        <v>0.77748139271680605</v>
      </c>
      <c r="J1940" s="29">
        <f>VLOOKUP(F1940,'[1]SUSMB vs SHAM all proteins sum'!$B$2:$E$3214,3,FALSE)</f>
        <v>0.85873110863863999</v>
      </c>
      <c r="K1940" s="25">
        <f>VLOOKUP($E1940,[1]AllProteinsNorm!$A$1:$Q$3226,4,FALSE)</f>
        <v>51756.255334609901</v>
      </c>
      <c r="L1940" s="1">
        <f>VLOOKUP($E1940,[1]AllProteinsNorm!$A$1:$Q$3226,5,FALSE)</f>
        <v>72835.091965794301</v>
      </c>
      <c r="M1940" s="1">
        <f>VLOOKUP($E1940,[1]AllProteinsNorm!$A$1:$Q$3226,10,FALSE)</f>
        <v>58789.930590374403</v>
      </c>
      <c r="N1940" s="1">
        <f>VLOOKUP($E1940,[1]AllProteinsNorm!$A$1:$Q$3226,11,FALSE)</f>
        <v>51995.483983631799</v>
      </c>
      <c r="O1940" s="1">
        <f>VLOOKUP($E1940,[1]AllProteinsNorm!$A$1:$Q$3226,15,FALSE)</f>
        <v>60442.516136799401</v>
      </c>
      <c r="P1940" s="1">
        <f>VLOOKUP($E1940,[1]AllProteinsNorm!$A$1:$Q$3226,6,FALSE)</f>
        <v>111489.17810572599</v>
      </c>
      <c r="Q1940" s="1">
        <f>VLOOKUP($E1940,[1]AllProteinsNorm!$A$1:$Q$3226,8,FALSE)</f>
        <v>64461.593476997798</v>
      </c>
      <c r="R1940" s="1">
        <f>VLOOKUP($E1940,[1]AllProteinsNorm!$A$1:$Q$3226,13,FALSE)</f>
        <v>61515.617320257501</v>
      </c>
      <c r="S1940" s="1">
        <f>VLOOKUP($E1940,[1]AllProteinsNorm!$A$1:$Q$3226,16,FALSE)</f>
        <v>81808.893992915706</v>
      </c>
      <c r="T1940" s="1">
        <f>VLOOKUP($E1940,[1]AllProteinsNorm!$A$1:$Q$3226,17,FALSE)</f>
        <v>25545.0220661946</v>
      </c>
      <c r="U1940" s="1">
        <f>VLOOKUP($E1940,[1]AllProteinsNorm!$A$1:$Q$3226,3,FALSE)</f>
        <v>138213.63293733401</v>
      </c>
      <c r="V1940" s="1">
        <f>VLOOKUP($E1940,[1]AllProteinsNorm!$A$1:$Q$3226,7,FALSE)</f>
        <v>67445.310744052505</v>
      </c>
      <c r="W1940" s="1">
        <f>VLOOKUP($E1940,[1]AllProteinsNorm!$A$1:$Q$3226,9,FALSE)</f>
        <v>6820.9723801158898</v>
      </c>
      <c r="X1940" s="1">
        <f>VLOOKUP($E1940,[1]AllProteinsNorm!$A$1:$Q$3226,12,FALSE)</f>
        <v>74569.147472215394</v>
      </c>
      <c r="Y1940" s="29">
        <f>VLOOKUP($E1940,[1]AllProteinsNorm!$A$1:$Q$3226,14,FALSE)</f>
        <v>68595.005646269099</v>
      </c>
      <c r="Z1940" s="25">
        <f t="shared" si="233"/>
        <v>0.87479517363720705</v>
      </c>
      <c r="AA1940" s="1">
        <f t="shared" si="233"/>
        <v>1.2310741283574205</v>
      </c>
      <c r="AB1940" s="1">
        <f t="shared" si="233"/>
        <v>0.99367984036771628</v>
      </c>
      <c r="AC1940" s="1">
        <f t="shared" si="233"/>
        <v>0.87883866685763257</v>
      </c>
      <c r="AD1940" s="1">
        <f t="shared" si="233"/>
        <v>1.021612190780024</v>
      </c>
      <c r="AE1940" s="1">
        <f t="shared" si="233"/>
        <v>1.8844136672779861</v>
      </c>
      <c r="AF1940" s="1">
        <f t="shared" si="233"/>
        <v>1.0895434859819224</v>
      </c>
      <c r="AG1940" s="1">
        <f t="shared" si="233"/>
        <v>1.039749973933856</v>
      </c>
      <c r="AH1940" s="1">
        <f t="shared" si="233"/>
        <v>1.3827512280963588</v>
      </c>
      <c r="AI1940" s="1">
        <f t="shared" si="233"/>
        <v>0.43176736549986772</v>
      </c>
      <c r="AJ1940" s="1">
        <f t="shared" si="233"/>
        <v>2.3361160548180457</v>
      </c>
      <c r="AK1940" s="1">
        <f t="shared" si="233"/>
        <v>1.1399749062584206</v>
      </c>
      <c r="AL1940" s="1">
        <f t="shared" si="233"/>
        <v>0.11528951774159586</v>
      </c>
      <c r="AM1940" s="1">
        <f t="shared" si="233"/>
        <v>1.2603835012637288</v>
      </c>
      <c r="AN1940" s="29">
        <f t="shared" si="233"/>
        <v>1.1594072926455752</v>
      </c>
      <c r="AO1940" s="1">
        <f t="shared" si="234"/>
        <v>7680.3071523575436</v>
      </c>
      <c r="AP1940" s="1">
        <f t="shared" si="235"/>
        <v>28051.166779486739</v>
      </c>
      <c r="AQ1940" s="29">
        <f t="shared" si="236"/>
        <v>41635.791576654432</v>
      </c>
    </row>
    <row r="1941" spans="1:43" x14ac:dyDescent="0.2">
      <c r="A1941" s="26"/>
      <c r="E1941" s="25" t="s">
        <v>3785</v>
      </c>
      <c r="F1941" s="26" t="s">
        <v>3786</v>
      </c>
      <c r="G1941" s="1">
        <v>0.55250580414367101</v>
      </c>
      <c r="H1941" s="1">
        <v>1.33660697202782</v>
      </c>
      <c r="I1941" s="1">
        <f>VLOOKUP(F1941,'[1]SUSMB vs SHAM all proteins sum'!$B$2:$E$3214,2,FALSE)</f>
        <v>0.37727107100206903</v>
      </c>
      <c r="J1941" s="29">
        <f>VLOOKUP(F1941,'[1]SUSMB vs SHAM all proteins sum'!$B$2:$E$3214,3,FALSE)</f>
        <v>1.9946507743768001</v>
      </c>
      <c r="K1941" s="25">
        <f>VLOOKUP($E1941,[1]AllProteinsNorm!$A$1:$Q$3226,4,FALSE)</f>
        <v>13556.465771564999</v>
      </c>
      <c r="L1941" s="1">
        <f>VLOOKUP($E1941,[1]AllProteinsNorm!$A$1:$Q$3226,5,FALSE)</f>
        <v>16009.2415029117</v>
      </c>
      <c r="M1941" s="1">
        <f>VLOOKUP($E1941,[1]AllProteinsNorm!$A$1:$Q$3226,10,FALSE)</f>
        <v>3874.1516231103501</v>
      </c>
      <c r="N1941" s="1">
        <f>VLOOKUP($E1941,[1]AllProteinsNorm!$A$1:$Q$3226,11,FALSE)</f>
        <v>3946.19357096663</v>
      </c>
      <c r="O1941" s="1">
        <f>VLOOKUP($E1941,[1]AllProteinsNorm!$A$1:$Q$3226,15,FALSE)</f>
        <v>4922.7649716269498</v>
      </c>
      <c r="P1941" s="1">
        <f>VLOOKUP($E1941,[1]AllProteinsNorm!$A$1:$Q$3226,6,FALSE)</f>
        <v>12050.182039978499</v>
      </c>
      <c r="Q1941" s="1">
        <f>VLOOKUP($E1941,[1]AllProteinsNorm!$A$1:$Q$3226,8,FALSE)</f>
        <v>13936.438222717499</v>
      </c>
      <c r="R1941" s="1">
        <f>VLOOKUP($E1941,[1]AllProteinsNorm!$A$1:$Q$3226,13,FALSE)</f>
        <v>2871.13187235238</v>
      </c>
      <c r="S1941" s="1">
        <f>VLOOKUP($E1941,[1]AllProteinsNorm!$A$1:$Q$3226,16,FALSE)</f>
        <v>6618.2558983565996</v>
      </c>
      <c r="T1941" s="1">
        <f>VLOOKUP($E1941,[1]AllProteinsNorm!$A$1:$Q$3226,17,FALSE)</f>
        <v>21835.234051769501</v>
      </c>
      <c r="U1941" s="1">
        <f>VLOOKUP($E1941,[1]AllProteinsNorm!$A$1:$Q$3226,3,FALSE)</f>
        <v>173554.40447923701</v>
      </c>
      <c r="V1941" s="1">
        <f>VLOOKUP($E1941,[1]AllProteinsNorm!$A$1:$Q$3226,7,FALSE)</f>
        <v>5655.0191235849297</v>
      </c>
      <c r="W1941" s="1">
        <f>VLOOKUP($E1941,[1]AllProteinsNorm!$A$1:$Q$3226,9,FALSE)</f>
        <v>11808.080479713</v>
      </c>
      <c r="X1941" s="1">
        <f>VLOOKUP($E1941,[1]AllProteinsNorm!$A$1:$Q$3226,12,FALSE)</f>
        <v>3688.4036328367902</v>
      </c>
      <c r="Y1941" s="29">
        <f>VLOOKUP($E1941,[1]AllProteinsNorm!$A$1:$Q$3226,14,FALSE)</f>
        <v>12065.024954524601</v>
      </c>
      <c r="Z1941" s="25">
        <f t="shared" si="233"/>
        <v>1.6020851670851053</v>
      </c>
      <c r="AA1941" s="1">
        <f t="shared" si="233"/>
        <v>1.8919509539053843</v>
      </c>
      <c r="AB1941" s="1">
        <f t="shared" si="233"/>
        <v>0.45784210685962984</v>
      </c>
      <c r="AC1941" s="1">
        <f t="shared" si="233"/>
        <v>0.46635592882571747</v>
      </c>
      <c r="AD1941" s="1">
        <f t="shared" si="233"/>
        <v>0.58176584332416326</v>
      </c>
      <c r="AE1941" s="1">
        <f t="shared" si="233"/>
        <v>1.4240745510100759</v>
      </c>
      <c r="AF1941" s="1">
        <f t="shared" si="233"/>
        <v>1.6469898080254639</v>
      </c>
      <c r="AG1941" s="1">
        <f t="shared" si="233"/>
        <v>0.33930656138189175</v>
      </c>
      <c r="AH1941" s="1">
        <f t="shared" si="233"/>
        <v>0.78213671508474381</v>
      </c>
      <c r="AI1941" s="1">
        <f t="shared" si="233"/>
        <v>2.5804590358312174</v>
      </c>
      <c r="AJ1941" s="1">
        <f t="shared" si="233"/>
        <v>20.510429619620215</v>
      </c>
      <c r="AK1941" s="1">
        <f t="shared" si="233"/>
        <v>0.66830266900988411</v>
      </c>
      <c r="AL1941" s="1">
        <f t="shared" si="233"/>
        <v>1.3954633093217683</v>
      </c>
      <c r="AM1941" s="1">
        <f t="shared" si="233"/>
        <v>0.43589065542327332</v>
      </c>
      <c r="AN1941" s="29">
        <f t="shared" si="233"/>
        <v>1.42582866698922</v>
      </c>
      <c r="AO1941" s="1">
        <f t="shared" si="234"/>
        <v>5232.2362435410259</v>
      </c>
      <c r="AP1941" s="1">
        <f t="shared" si="235"/>
        <v>6501.3484620234085</v>
      </c>
      <c r="AQ1941" s="29">
        <f t="shared" si="236"/>
        <v>66182.878071480634</v>
      </c>
    </row>
    <row r="1942" spans="1:43" x14ac:dyDescent="0.2">
      <c r="A1942" s="26"/>
      <c r="E1942" s="25" t="s">
        <v>3787</v>
      </c>
      <c r="F1942" s="26" t="s">
        <v>3788</v>
      </c>
      <c r="G1942" s="43">
        <v>4.3934735980438198E-2</v>
      </c>
      <c r="H1942" s="1">
        <v>1.2375252630471201</v>
      </c>
      <c r="I1942" s="1">
        <f>VLOOKUP(F1942,'[1]SUSMB vs SHAM all proteins sum'!$B$2:$E$3214,2,FALSE)</f>
        <v>0.95637086390431802</v>
      </c>
      <c r="J1942" s="29">
        <f>VLOOKUP(F1942,'[1]SUSMB vs SHAM all proteins sum'!$B$2:$E$3214,3,FALSE)</f>
        <v>0.98722993408915505</v>
      </c>
      <c r="K1942" s="25">
        <f>VLOOKUP($E1942,[1]AllProteinsNorm!$A$1:$Q$3226,4,FALSE)</f>
        <v>74262.358841513793</v>
      </c>
      <c r="L1942" s="1">
        <f>VLOOKUP($E1942,[1]AllProteinsNorm!$A$1:$Q$3226,5,FALSE)</f>
        <v>72300.634539934603</v>
      </c>
      <c r="M1942" s="1">
        <f>VLOOKUP($E1942,[1]AllProteinsNorm!$A$1:$Q$3226,10,FALSE)</f>
        <v>88825.157139544099</v>
      </c>
      <c r="N1942" s="1">
        <f>VLOOKUP($E1942,[1]AllProteinsNorm!$A$1:$Q$3226,11,FALSE)</f>
        <v>69904.266617786299</v>
      </c>
      <c r="O1942" s="1">
        <f>VLOOKUP($E1942,[1]AllProteinsNorm!$A$1:$Q$3226,15,FALSE)</f>
        <v>66192.557820203496</v>
      </c>
      <c r="P1942" s="1">
        <f>VLOOKUP($E1942,[1]AllProteinsNorm!$A$1:$Q$3226,6,FALSE)</f>
        <v>74752.252669741705</v>
      </c>
      <c r="Q1942" s="1">
        <f>VLOOKUP($E1942,[1]AllProteinsNorm!$A$1:$Q$3226,8,FALSE)</f>
        <v>89696.801403126301</v>
      </c>
      <c r="R1942" s="1">
        <f>VLOOKUP($E1942,[1]AllProteinsNorm!$A$1:$Q$3226,13,FALSE)</f>
        <v>114098.962432726</v>
      </c>
      <c r="S1942" s="1">
        <f>VLOOKUP($E1942,[1]AllProteinsNorm!$A$1:$Q$3226,16,FALSE)</f>
        <v>101028.784895934</v>
      </c>
      <c r="T1942" s="1">
        <f>VLOOKUP($E1942,[1]AllProteinsNorm!$A$1:$Q$3226,17,FALSE)</f>
        <v>82870.8859712173</v>
      </c>
      <c r="U1942" s="1">
        <f>VLOOKUP($E1942,[1]AllProteinsNorm!$A$1:$Q$3226,3,FALSE)</f>
        <v>31267.9744486737</v>
      </c>
      <c r="V1942" s="1">
        <f>VLOOKUP($E1942,[1]AllProteinsNorm!$A$1:$Q$3226,7,FALSE)</f>
        <v>72336.672312062597</v>
      </c>
      <c r="W1942" s="1">
        <f>VLOOKUP($E1942,[1]AllProteinsNorm!$A$1:$Q$3226,9,FALSE)</f>
        <v>85531.4900042628</v>
      </c>
      <c r="X1942" s="1">
        <f>VLOOKUP($E1942,[1]AllProteinsNorm!$A$1:$Q$3226,12,FALSE)</f>
        <v>101835.381108331</v>
      </c>
      <c r="Y1942" s="29">
        <f>VLOOKUP($E1942,[1]AllProteinsNorm!$A$1:$Q$3226,14,FALSE)</f>
        <v>105043.274490084</v>
      </c>
      <c r="Z1942" s="25">
        <f t="shared" si="233"/>
        <v>0.99953381492365223</v>
      </c>
      <c r="AA1942" s="1">
        <f t="shared" si="233"/>
        <v>0.97312999735612082</v>
      </c>
      <c r="AB1942" s="1">
        <f t="shared" si="233"/>
        <v>1.1955417194107485</v>
      </c>
      <c r="AC1942" s="1">
        <f t="shared" si="233"/>
        <v>0.94087609634151181</v>
      </c>
      <c r="AD1942" s="1">
        <f t="shared" si="233"/>
        <v>0.89091837196796697</v>
      </c>
      <c r="AE1942" s="1">
        <f t="shared" si="233"/>
        <v>1.0061275382402144</v>
      </c>
      <c r="AF1942" s="1">
        <f t="shared" si="233"/>
        <v>1.2072736106356687</v>
      </c>
      <c r="AG1942" s="1">
        <f t="shared" si="233"/>
        <v>1.5357143642932571</v>
      </c>
      <c r="AH1942" s="1">
        <f t="shared" si="233"/>
        <v>1.3597963808238698</v>
      </c>
      <c r="AI1942" s="1">
        <f t="shared" si="233"/>
        <v>1.1154002390051918</v>
      </c>
      <c r="AJ1942" s="1">
        <f t="shared" si="233"/>
        <v>0.42085113202931251</v>
      </c>
      <c r="AK1942" s="1">
        <f t="shared" si="233"/>
        <v>0.97361504755407258</v>
      </c>
      <c r="AL1942" s="1">
        <f t="shared" si="233"/>
        <v>1.1512106245172744</v>
      </c>
      <c r="AM1942" s="1">
        <f t="shared" si="233"/>
        <v>1.3706527581576511</v>
      </c>
      <c r="AN1942" s="29">
        <f t="shared" si="233"/>
        <v>1.4138293816820238</v>
      </c>
      <c r="AO1942" s="1">
        <f t="shared" si="234"/>
        <v>7746.3812783008434</v>
      </c>
      <c r="AP1942" s="1">
        <f t="shared" si="235"/>
        <v>13818.93698734264</v>
      </c>
      <c r="AQ1942" s="29">
        <f t="shared" si="236"/>
        <v>26701.712966045827</v>
      </c>
    </row>
    <row r="1943" spans="1:43" x14ac:dyDescent="0.2">
      <c r="A1943" s="26"/>
      <c r="E1943" s="25" t="s">
        <v>3789</v>
      </c>
      <c r="F1943" s="26" t="s">
        <v>3790</v>
      </c>
      <c r="G1943" s="1">
        <v>7.0747454850760796E-2</v>
      </c>
      <c r="H1943" s="1">
        <v>1.13708535165039</v>
      </c>
      <c r="I1943" s="1">
        <f>VLOOKUP(F1943,'[1]SUSMB vs SHAM all proteins sum'!$B$2:$E$3214,2,FALSE)</f>
        <v>0.55684329067008298</v>
      </c>
      <c r="J1943" s="29">
        <f>VLOOKUP(F1943,'[1]SUSMB vs SHAM all proteins sum'!$B$2:$E$3214,3,FALSE)</f>
        <v>1.0353904203269499</v>
      </c>
      <c r="K1943" s="25">
        <f>VLOOKUP($E1943,[1]AllProteinsNorm!$A$1:$Q$3226,4,FALSE)</f>
        <v>602928.730099448</v>
      </c>
      <c r="L1943" s="1">
        <f>VLOOKUP($E1943,[1]AllProteinsNorm!$A$1:$Q$3226,5,FALSE)</f>
        <v>516136.13349506998</v>
      </c>
      <c r="M1943" s="1">
        <f>VLOOKUP($E1943,[1]AllProteinsNorm!$A$1:$Q$3226,10,FALSE)</f>
        <v>619770.41290098405</v>
      </c>
      <c r="N1943" s="1">
        <f>VLOOKUP($E1943,[1]AllProteinsNorm!$A$1:$Q$3226,11,FALSE)</f>
        <v>583378.88991024403</v>
      </c>
      <c r="O1943" s="1">
        <f>VLOOKUP($E1943,[1]AllProteinsNorm!$A$1:$Q$3226,15,FALSE)</f>
        <v>706368.82985814905</v>
      </c>
      <c r="P1943" s="1">
        <f>VLOOKUP($E1943,[1]AllProteinsNorm!$A$1:$Q$3226,6,FALSE)</f>
        <v>597236.38077919895</v>
      </c>
      <c r="Q1943" s="1">
        <f>VLOOKUP($E1943,[1]AllProteinsNorm!$A$1:$Q$3226,8,FALSE)</f>
        <v>718213.59787780803</v>
      </c>
      <c r="R1943" s="1">
        <f>VLOOKUP($E1943,[1]AllProteinsNorm!$A$1:$Q$3226,13,FALSE)</f>
        <v>695271.87278948503</v>
      </c>
      <c r="S1943" s="1">
        <f>VLOOKUP($E1943,[1]AllProteinsNorm!$A$1:$Q$3226,16,FALSE)</f>
        <v>697815.45764422195</v>
      </c>
      <c r="T1943" s="1">
        <f>VLOOKUP($E1943,[1]AllProteinsNorm!$A$1:$Q$3226,17,FALSE)</f>
        <v>725961.38264924299</v>
      </c>
      <c r="U1943" s="1">
        <f>VLOOKUP($E1943,[1]AllProteinsNorm!$A$1:$Q$3226,3,FALSE)</f>
        <v>635761.23426382302</v>
      </c>
      <c r="V1943" s="1">
        <f>VLOOKUP($E1943,[1]AllProteinsNorm!$A$1:$Q$3226,7,FALSE)</f>
        <v>573087.38891558303</v>
      </c>
      <c r="W1943" s="1">
        <f>VLOOKUP($E1943,[1]AllProteinsNorm!$A$1:$Q$3226,9,FALSE)</f>
        <v>627216.19413467404</v>
      </c>
      <c r="X1943" s="1">
        <f>VLOOKUP($E1943,[1]AllProteinsNorm!$A$1:$Q$3226,12,FALSE)</f>
        <v>672004.47241550195</v>
      </c>
      <c r="Y1943" s="29">
        <f>VLOOKUP($E1943,[1]AllProteinsNorm!$A$1:$Q$3226,14,FALSE)</f>
        <v>615828.395831823</v>
      </c>
      <c r="Z1943" s="25">
        <f t="shared" si="233"/>
        <v>0.99539740341147953</v>
      </c>
      <c r="AA1943" s="1">
        <f t="shared" si="233"/>
        <v>0.85210828650194359</v>
      </c>
      <c r="AB1943" s="1">
        <f t="shared" si="233"/>
        <v>1.0232019622139166</v>
      </c>
      <c r="AC1943" s="1">
        <f t="shared" si="233"/>
        <v>0.96312184713099969</v>
      </c>
      <c r="AD1943" s="1">
        <f t="shared" si="233"/>
        <v>1.1661705007416605</v>
      </c>
      <c r="AE1943" s="1">
        <f t="shared" si="233"/>
        <v>0.98599969278695443</v>
      </c>
      <c r="AF1943" s="1">
        <f t="shared" si="233"/>
        <v>1.1857254675929418</v>
      </c>
      <c r="AG1943" s="1">
        <f t="shared" si="233"/>
        <v>1.1478501227260121</v>
      </c>
      <c r="AH1943" s="1">
        <f t="shared" si="233"/>
        <v>1.1520494213053718</v>
      </c>
      <c r="AI1943" s="1">
        <f t="shared" si="233"/>
        <v>1.1985165728408298</v>
      </c>
      <c r="AJ1943" s="1">
        <f t="shared" si="233"/>
        <v>1.0496018023083855</v>
      </c>
      <c r="AK1943" s="1">
        <f t="shared" si="233"/>
        <v>0.94613122642264069</v>
      </c>
      <c r="AL1943" s="1">
        <f t="shared" si="233"/>
        <v>1.0354944786198979</v>
      </c>
      <c r="AM1943" s="1">
        <f t="shared" si="233"/>
        <v>1.109437108450547</v>
      </c>
      <c r="AN1943" s="29">
        <f t="shared" si="233"/>
        <v>1.0166939400233013</v>
      </c>
      <c r="AO1943" s="1">
        <f t="shared" si="234"/>
        <v>61416.262540716009</v>
      </c>
      <c r="AP1943" s="1">
        <f t="shared" si="235"/>
        <v>46336.018619515133</v>
      </c>
      <c r="AQ1943" s="29">
        <f t="shared" si="236"/>
        <v>31965.389406601862</v>
      </c>
    </row>
    <row r="1944" spans="1:43" x14ac:dyDescent="0.2">
      <c r="A1944" s="26"/>
      <c r="E1944" s="25" t="s">
        <v>58</v>
      </c>
      <c r="F1944" s="26" t="s">
        <v>59</v>
      </c>
      <c r="G1944" s="43">
        <v>3.6057899291614501E-2</v>
      </c>
      <c r="H1944" s="43">
        <v>0.39197902877209201</v>
      </c>
      <c r="I1944" s="1">
        <f>VLOOKUP(F1944,'[1]SUSMB vs SHAM all proteins sum'!$B$2:$E$3214,2,FALSE)</f>
        <v>0.52698129258620896</v>
      </c>
      <c r="J1944" s="29">
        <f>VLOOKUP(F1944,'[1]SUSMB vs SHAM all proteins sum'!$B$2:$E$3214,3,FALSE)</f>
        <v>0.94265048736883805</v>
      </c>
      <c r="K1944" s="25">
        <f>VLOOKUP($E1944,[1]AllProteinsNorm!$A$1:$Q$3226,4,FALSE)</f>
        <v>54449.5542687161</v>
      </c>
      <c r="L1944" s="1">
        <f>VLOOKUP($E1944,[1]AllProteinsNorm!$A$1:$Q$3226,5,FALSE)</f>
        <v>48454.577436658699</v>
      </c>
      <c r="M1944" s="1">
        <f>VLOOKUP($E1944,[1]AllProteinsNorm!$A$1:$Q$3226,10,FALSE)</f>
        <v>51931.149974688502</v>
      </c>
      <c r="N1944" s="1">
        <f>VLOOKUP($E1944,[1]AllProteinsNorm!$A$1:$Q$3226,11,FALSE)</f>
        <v>72758.420054581395</v>
      </c>
      <c r="O1944" s="1">
        <f>VLOOKUP($E1944,[1]AllProteinsNorm!$A$1:$Q$3226,15,FALSE)</f>
        <v>60214.2303137204</v>
      </c>
      <c r="P1944" s="1">
        <f>VLOOKUP($E1944,[1]AllProteinsNorm!$A$1:$Q$3226,6,FALSE)</f>
        <v>13514.706803237499</v>
      </c>
      <c r="Q1944" s="1">
        <f>VLOOKUP($E1944,[1]AllProteinsNorm!$A$1:$Q$3226,8,FALSE)</f>
        <v>58683.991707964902</v>
      </c>
      <c r="R1944" s="1">
        <f>VLOOKUP($E1944,[1]AllProteinsNorm!$A$1:$Q$3226,13,FALSE)</f>
        <v>10413.706406555901</v>
      </c>
      <c r="S1944" s="1">
        <f>VLOOKUP($E1944,[1]AllProteinsNorm!$A$1:$Q$3226,16,FALSE)</f>
        <v>49963.673203159196</v>
      </c>
      <c r="T1944" s="1">
        <f>VLOOKUP($E1944,[1]AllProteinsNorm!$A$1:$Q$3226,17,FALSE)</f>
        <v>13460.7009868485</v>
      </c>
      <c r="U1944" s="1">
        <f>VLOOKUP($E1944,[1]AllProteinsNorm!$A$1:$Q$3226,3,FALSE)</f>
        <v>51778.122386443603</v>
      </c>
      <c r="V1944" s="1">
        <f>VLOOKUP($E1944,[1]AllProteinsNorm!$A$1:$Q$3226,7,FALSE)</f>
        <v>46959.747875925699</v>
      </c>
      <c r="W1944" s="1">
        <f>VLOOKUP($E1944,[1]AllProteinsNorm!$A$1:$Q$3226,9,FALSE)</f>
        <v>51716.470950100003</v>
      </c>
      <c r="X1944" s="1">
        <f>VLOOKUP($E1944,[1]AllProteinsNorm!$A$1:$Q$3226,12,FALSE)</f>
        <v>54320.643377934197</v>
      </c>
      <c r="Y1944" s="29">
        <f>VLOOKUP($E1944,[1]AllProteinsNorm!$A$1:$Q$3226,14,FALSE)</f>
        <v>65407.435169967197</v>
      </c>
      <c r="Z1944" s="25">
        <f t="shared" ref="Z1944:AN1960" si="237">K1944/AVERAGE($K1944:$O1944)</f>
        <v>0.94593560853573078</v>
      </c>
      <c r="AA1944" s="1">
        <f t="shared" si="237"/>
        <v>0.8417866924619033</v>
      </c>
      <c r="AB1944" s="1">
        <f t="shared" si="237"/>
        <v>0.90218413379172702</v>
      </c>
      <c r="AC1944" s="1">
        <f t="shared" si="237"/>
        <v>1.2640099863952776</v>
      </c>
      <c r="AD1944" s="1">
        <f t="shared" si="237"/>
        <v>1.0460835788153611</v>
      </c>
      <c r="AE1944" s="1">
        <f t="shared" si="237"/>
        <v>0.2347869064457612</v>
      </c>
      <c r="AF1944" s="1">
        <f t="shared" si="237"/>
        <v>1.0194992071674951</v>
      </c>
      <c r="AG1944" s="1">
        <f t="shared" si="237"/>
        <v>0.18091416613225786</v>
      </c>
      <c r="AH1944" s="1">
        <f t="shared" si="237"/>
        <v>0.86800375596950152</v>
      </c>
      <c r="AI1944" s="1">
        <f t="shared" si="237"/>
        <v>0.2338486797609608</v>
      </c>
      <c r="AJ1944" s="1">
        <f t="shared" si="237"/>
        <v>0.8995256318672703</v>
      </c>
      <c r="AK1944" s="1">
        <f t="shared" si="237"/>
        <v>0.81581747142455896</v>
      </c>
      <c r="AL1944" s="1">
        <f t="shared" si="237"/>
        <v>0.89845458014355961</v>
      </c>
      <c r="AM1944" s="1">
        <f t="shared" si="237"/>
        <v>0.9436960786891343</v>
      </c>
      <c r="AN1944" s="29">
        <f t="shared" si="237"/>
        <v>1.1363035532838566</v>
      </c>
      <c r="AO1944" s="1">
        <f t="shared" si="234"/>
        <v>8512.3961778339544</v>
      </c>
      <c r="AP1944" s="1">
        <f t="shared" si="235"/>
        <v>20722.521103645937</v>
      </c>
      <c r="AQ1944" s="29">
        <f t="shared" si="236"/>
        <v>6163.4751392524186</v>
      </c>
    </row>
    <row r="1945" spans="1:43" x14ac:dyDescent="0.2">
      <c r="A1945" s="26"/>
      <c r="E1945" s="25" t="s">
        <v>3791</v>
      </c>
      <c r="F1945" s="26" t="s">
        <v>3792</v>
      </c>
      <c r="G1945" s="1">
        <v>0.37476820571519798</v>
      </c>
      <c r="H1945" s="1">
        <v>0.68202346541766801</v>
      </c>
      <c r="I1945" s="1">
        <f>VLOOKUP(F1945,'[1]SUSMB vs SHAM all proteins sum'!$B$2:$E$3214,2,FALSE)</f>
        <v>0.13266571817265599</v>
      </c>
      <c r="J1945" s="29">
        <f>VLOOKUP(F1945,'[1]SUSMB vs SHAM all proteins sum'!$B$2:$E$3214,3,FALSE)</f>
        <v>0.52350361329737405</v>
      </c>
      <c r="K1945" s="25">
        <f>VLOOKUP($E1945,[1]AllProteinsNorm!$A$1:$Q$3226,4,FALSE)</f>
        <v>29103.571774640499</v>
      </c>
      <c r="L1945" s="1">
        <f>VLOOKUP($E1945,[1]AllProteinsNorm!$A$1:$Q$3226,5,FALSE)</f>
        <v>20609.256486275801</v>
      </c>
      <c r="M1945" s="1">
        <f>VLOOKUP($E1945,[1]AllProteinsNorm!$A$1:$Q$3226,10,FALSE)</f>
        <v>26124.5843372364</v>
      </c>
      <c r="N1945" s="1">
        <f>VLOOKUP($E1945,[1]AllProteinsNorm!$A$1:$Q$3226,11,FALSE)</f>
        <v>42722.862455880197</v>
      </c>
      <c r="O1945" s="1">
        <f>VLOOKUP($E1945,[1]AllProteinsNorm!$A$1:$Q$3226,15,FALSE)</f>
        <v>43113.008857144298</v>
      </c>
      <c r="P1945" s="1">
        <f>VLOOKUP($E1945,[1]AllProteinsNorm!$A$1:$Q$3226,6,FALSE)</f>
        <v>4937.8063036453304</v>
      </c>
      <c r="Q1945" s="1">
        <f>VLOOKUP($E1945,[1]AllProteinsNorm!$A$1:$Q$3226,8,FALSE)</f>
        <v>40503.5210618821</v>
      </c>
      <c r="R1945" s="1">
        <f>VLOOKUP($E1945,[1]AllProteinsNorm!$A$1:$Q$3226,13,FALSE)</f>
        <v>37841.746265978298</v>
      </c>
      <c r="S1945" s="1">
        <f>VLOOKUP($E1945,[1]AllProteinsNorm!$A$1:$Q$3226,16,FALSE)</f>
        <v>24172.92020465</v>
      </c>
      <c r="T1945" s="1">
        <f>VLOOKUP($E1945,[1]AllProteinsNorm!$A$1:$Q$3226,17,FALSE)</f>
        <v>23280.706193354399</v>
      </c>
      <c r="U1945" s="1">
        <f>VLOOKUP($E1945,[1]AllProteinsNorm!$A$1:$Q$3226,3,FALSE)</f>
        <v>8156.8761457563396</v>
      </c>
      <c r="V1945" s="1">
        <f>VLOOKUP($E1945,[1]AllProteinsNorm!$A$1:$Q$3226,7,FALSE)</f>
        <v>35492.545541640196</v>
      </c>
      <c r="W1945" s="1">
        <f>VLOOKUP($E1945,[1]AllProteinsNorm!$A$1:$Q$3226,9,FALSE)</f>
        <v>37926.797685620601</v>
      </c>
      <c r="X1945" s="1">
        <f>VLOOKUP($E1945,[1]AllProteinsNorm!$A$1:$Q$3226,12,FALSE)</f>
        <v>15301.0691240872</v>
      </c>
      <c r="Y1945" s="29">
        <f>VLOOKUP($E1945,[1]AllProteinsNorm!$A$1:$Q$3226,14,FALSE)</f>
        <v>6754.5454891405898</v>
      </c>
      <c r="Z1945" s="25">
        <f t="shared" si="237"/>
        <v>0.90007362597489871</v>
      </c>
      <c r="AA1945" s="1">
        <f t="shared" si="237"/>
        <v>0.63737359654296577</v>
      </c>
      <c r="AB1945" s="1">
        <f t="shared" si="237"/>
        <v>0.8079437648952924</v>
      </c>
      <c r="AC1945" s="1">
        <f t="shared" si="237"/>
        <v>1.3212715614582311</v>
      </c>
      <c r="AD1945" s="1">
        <f t="shared" si="237"/>
        <v>1.3333374511286125</v>
      </c>
      <c r="AE1945" s="1">
        <f t="shared" si="237"/>
        <v>0.15270940826432852</v>
      </c>
      <c r="AF1945" s="1">
        <f t="shared" si="237"/>
        <v>1.2526349462949802</v>
      </c>
      <c r="AG1945" s="1">
        <f t="shared" si="237"/>
        <v>1.1703153839186082</v>
      </c>
      <c r="AH1945" s="1">
        <f t="shared" si="237"/>
        <v>0.74758548907593569</v>
      </c>
      <c r="AI1945" s="1">
        <f t="shared" si="237"/>
        <v>0.71999237072912892</v>
      </c>
      <c r="AJ1945" s="1">
        <f t="shared" si="237"/>
        <v>0.25226419444284015</v>
      </c>
      <c r="AK1945" s="1">
        <f t="shared" si="237"/>
        <v>1.0976626651914763</v>
      </c>
      <c r="AL1945" s="1">
        <f t="shared" si="237"/>
        <v>1.1729457325323296</v>
      </c>
      <c r="AM1945" s="1">
        <f t="shared" si="237"/>
        <v>0.47320957284734694</v>
      </c>
      <c r="AN1945" s="29">
        <f t="shared" si="237"/>
        <v>0.20889491837289323</v>
      </c>
      <c r="AO1945" s="1">
        <f t="shared" si="234"/>
        <v>9061.761559074148</v>
      </c>
      <c r="AP1945" s="1">
        <f t="shared" si="235"/>
        <v>12687.153464207579</v>
      </c>
      <c r="AQ1945" s="29">
        <f t="shared" si="236"/>
        <v>13390.538437292558</v>
      </c>
    </row>
    <row r="1946" spans="1:43" x14ac:dyDescent="0.2">
      <c r="A1946" s="26"/>
      <c r="E1946" s="25" t="s">
        <v>3793</v>
      </c>
      <c r="F1946" s="26" t="s">
        <v>3794</v>
      </c>
      <c r="G1946" s="1">
        <v>0.90678291227101204</v>
      </c>
      <c r="H1946" s="1">
        <v>0.97978391490432304</v>
      </c>
      <c r="I1946" s="1">
        <f>VLOOKUP(F1946,'[1]SUSMB vs SHAM all proteins sum'!$B$2:$E$3214,2,FALSE)</f>
        <v>0.45051634614046199</v>
      </c>
      <c r="J1946" s="29">
        <f>VLOOKUP(F1946,'[1]SUSMB vs SHAM all proteins sum'!$B$2:$E$3214,3,FALSE)</f>
        <v>0.92669880512370095</v>
      </c>
      <c r="K1946" s="25">
        <f>VLOOKUP($E1946,[1]AllProteinsNorm!$A$1:$Q$3226,4,FALSE)</f>
        <v>91349.133060884793</v>
      </c>
      <c r="L1946" s="1">
        <f>VLOOKUP($E1946,[1]AllProteinsNorm!$A$1:$Q$3226,5,FALSE)</f>
        <v>82877.541281451093</v>
      </c>
      <c r="M1946" s="1">
        <f>VLOOKUP($E1946,[1]AllProteinsNorm!$A$1:$Q$3226,10,FALSE)</f>
        <v>90619.442251590895</v>
      </c>
      <c r="N1946" s="1">
        <f>VLOOKUP($E1946,[1]AllProteinsNorm!$A$1:$Q$3226,11,FALSE)</f>
        <v>119264.435730118</v>
      </c>
      <c r="O1946" s="1">
        <f>VLOOKUP($E1946,[1]AllProteinsNorm!$A$1:$Q$3226,15,FALSE)</f>
        <v>132242.292802949</v>
      </c>
      <c r="P1946" s="1">
        <f>VLOOKUP($E1946,[1]AllProteinsNorm!$A$1:$Q$3226,6,FALSE)</f>
        <v>88580.090113517697</v>
      </c>
      <c r="Q1946" s="1">
        <f>VLOOKUP($E1946,[1]AllProteinsNorm!$A$1:$Q$3226,8,FALSE)</f>
        <v>79023.935288348905</v>
      </c>
      <c r="R1946" s="1">
        <f>VLOOKUP($E1946,[1]AllProteinsNorm!$A$1:$Q$3226,13,FALSE)</f>
        <v>175139.29841169901</v>
      </c>
      <c r="S1946" s="1">
        <f>VLOOKUP($E1946,[1]AllProteinsNorm!$A$1:$Q$3226,16,FALSE)</f>
        <v>88359.524040169301</v>
      </c>
      <c r="T1946" s="1">
        <f>VLOOKUP($E1946,[1]AllProteinsNorm!$A$1:$Q$3226,17,FALSE)</f>
        <v>90191.120808844295</v>
      </c>
      <c r="U1946" s="1">
        <f>VLOOKUP($E1946,[1]AllProteinsNorm!$A$1:$Q$3226,3,FALSE)</f>
        <v>97796.202582244703</v>
      </c>
      <c r="V1946" s="1">
        <f>VLOOKUP($E1946,[1]AllProteinsNorm!$A$1:$Q$3226,7,FALSE)</f>
        <v>101970.886542425</v>
      </c>
      <c r="W1946" s="1">
        <f>VLOOKUP($E1946,[1]AllProteinsNorm!$A$1:$Q$3226,9,FALSE)</f>
        <v>87523.358158443196</v>
      </c>
      <c r="X1946" s="1">
        <f>VLOOKUP($E1946,[1]AllProteinsNorm!$A$1:$Q$3226,12,FALSE)</f>
        <v>86079.683157424894</v>
      </c>
      <c r="Y1946" s="29">
        <f>VLOOKUP($E1946,[1]AllProteinsNorm!$A$1:$Q$3226,14,FALSE)</f>
        <v>98426.988546235298</v>
      </c>
      <c r="Z1946" s="25">
        <f t="shared" si="237"/>
        <v>0.88456114770141359</v>
      </c>
      <c r="AA1946" s="1">
        <f t="shared" si="237"/>
        <v>0.8025281749059392</v>
      </c>
      <c r="AB1946" s="1">
        <f t="shared" si="237"/>
        <v>0.87749533198857066</v>
      </c>
      <c r="AC1946" s="1">
        <f t="shared" si="237"/>
        <v>1.1548734247875174</v>
      </c>
      <c r="AD1946" s="1">
        <f t="shared" si="237"/>
        <v>1.2805419206165582</v>
      </c>
      <c r="AE1946" s="1">
        <f t="shared" si="237"/>
        <v>0.85774767147580988</v>
      </c>
      <c r="AF1946" s="1">
        <f t="shared" si="237"/>
        <v>0.76521254830031438</v>
      </c>
      <c r="AG1946" s="1">
        <f t="shared" si="237"/>
        <v>1.6959265361327152</v>
      </c>
      <c r="AH1946" s="1">
        <f t="shared" si="237"/>
        <v>0.85561186380640364</v>
      </c>
      <c r="AI1946" s="1">
        <f t="shared" si="237"/>
        <v>0.87334776655159452</v>
      </c>
      <c r="AJ1946" s="1">
        <f t="shared" si="237"/>
        <v>0.94699006217533599</v>
      </c>
      <c r="AK1946" s="1">
        <f t="shared" si="237"/>
        <v>0.98741478336723287</v>
      </c>
      <c r="AL1946" s="1">
        <f t="shared" si="237"/>
        <v>0.84751501792265094</v>
      </c>
      <c r="AM1946" s="1">
        <f t="shared" si="237"/>
        <v>0.8335354784019261</v>
      </c>
      <c r="AN1946" s="29">
        <f t="shared" si="237"/>
        <v>0.95309815250488039</v>
      </c>
      <c r="AO1946" s="1">
        <f t="shared" si="234"/>
        <v>19043.170825675908</v>
      </c>
      <c r="AP1946" s="1">
        <f t="shared" si="235"/>
        <v>35657.683518934908</v>
      </c>
      <c r="AQ1946" s="29">
        <f t="shared" si="236"/>
        <v>6349.4376917363461</v>
      </c>
    </row>
    <row r="1947" spans="1:43" x14ac:dyDescent="0.2">
      <c r="A1947" s="26"/>
      <c r="E1947" s="25" t="s">
        <v>3795</v>
      </c>
      <c r="F1947" s="26" t="s">
        <v>3796</v>
      </c>
      <c r="G1947" s="1">
        <v>0.124023553828431</v>
      </c>
      <c r="H1947" s="1">
        <v>1.1572202744590401</v>
      </c>
      <c r="I1947" s="1">
        <f>VLOOKUP(F1947,'[1]SUSMB vs SHAM all proteins sum'!$B$2:$E$3214,2,FALSE)</f>
        <v>0.54958961202604395</v>
      </c>
      <c r="J1947" s="29">
        <f>VLOOKUP(F1947,'[1]SUSMB vs SHAM all proteins sum'!$B$2:$E$3214,3,FALSE)</f>
        <v>1.0814076500705501</v>
      </c>
      <c r="K1947" s="25">
        <f>VLOOKUP($E1947,[1]AllProteinsNorm!$A$1:$Q$3226,4,FALSE)</f>
        <v>579819.95050329098</v>
      </c>
      <c r="L1947" s="1">
        <f>VLOOKUP($E1947,[1]AllProteinsNorm!$A$1:$Q$3226,5,FALSE)</f>
        <v>440567.34389049403</v>
      </c>
      <c r="M1947" s="1">
        <f>VLOOKUP($E1947,[1]AllProteinsNorm!$A$1:$Q$3226,10,FALSE)</f>
        <v>572537.86264441896</v>
      </c>
      <c r="N1947" s="1">
        <f>VLOOKUP($E1947,[1]AllProteinsNorm!$A$1:$Q$3226,11,FALSE)</f>
        <v>636230.06123061595</v>
      </c>
      <c r="O1947" s="1">
        <f>VLOOKUP($E1947,[1]AllProteinsNorm!$A$1:$Q$3226,15,FALSE)</f>
        <v>534991.04147453594</v>
      </c>
      <c r="P1947" s="1">
        <f>VLOOKUP($E1947,[1]AllProteinsNorm!$A$1:$Q$3226,6,FALSE)</f>
        <v>565690.32153241104</v>
      </c>
      <c r="Q1947" s="1">
        <f>VLOOKUP($E1947,[1]AllProteinsNorm!$A$1:$Q$3226,8,FALSE)</f>
        <v>672935.932797933</v>
      </c>
      <c r="R1947" s="1">
        <f>VLOOKUP($E1947,[1]AllProteinsNorm!$A$1:$Q$3226,13,FALSE)</f>
        <v>724420.173827491</v>
      </c>
      <c r="S1947" s="1">
        <f>VLOOKUP($E1947,[1]AllProteinsNorm!$A$1:$Q$3226,16,FALSE)</f>
        <v>539312.07242403203</v>
      </c>
      <c r="T1947" s="1">
        <f>VLOOKUP($E1947,[1]AllProteinsNorm!$A$1:$Q$3226,17,FALSE)</f>
        <v>694652.156921705</v>
      </c>
      <c r="U1947" s="1">
        <f>VLOOKUP($E1947,[1]AllProteinsNorm!$A$1:$Q$3226,3,FALSE)</f>
        <v>671855.73941548204</v>
      </c>
      <c r="V1947" s="1">
        <f>VLOOKUP($E1947,[1]AllProteinsNorm!$A$1:$Q$3226,7,FALSE)</f>
        <v>384651.65768365102</v>
      </c>
      <c r="W1947" s="1">
        <f>VLOOKUP($E1947,[1]AllProteinsNorm!$A$1:$Q$3226,9,FALSE)</f>
        <v>687017.21574714803</v>
      </c>
      <c r="X1947" s="1">
        <f>VLOOKUP($E1947,[1]AllProteinsNorm!$A$1:$Q$3226,12,FALSE)</f>
        <v>650100.29296826199</v>
      </c>
      <c r="Y1947" s="29">
        <f>VLOOKUP($E1947,[1]AllProteinsNorm!$A$1:$Q$3226,14,FALSE)</f>
        <v>637860.82560878096</v>
      </c>
      <c r="Z1947" s="25">
        <f t="shared" si="237"/>
        <v>1.0488228480303459</v>
      </c>
      <c r="AA1947" s="1">
        <f t="shared" si="237"/>
        <v>0.79693204065728351</v>
      </c>
      <c r="AB1947" s="1">
        <f t="shared" si="237"/>
        <v>1.0356504483550333</v>
      </c>
      <c r="AC1947" s="1">
        <f t="shared" si="237"/>
        <v>1.1508617877725622</v>
      </c>
      <c r="AD1947" s="1">
        <f t="shared" si="237"/>
        <v>0.96773287518477502</v>
      </c>
      <c r="AE1947" s="1">
        <f t="shared" si="237"/>
        <v>1.0232640902021841</v>
      </c>
      <c r="AF1947" s="1">
        <f t="shared" si="237"/>
        <v>1.2172581867292604</v>
      </c>
      <c r="AG1947" s="1">
        <f t="shared" si="237"/>
        <v>1.3103868351285284</v>
      </c>
      <c r="AH1947" s="1">
        <f t="shared" si="237"/>
        <v>0.97554908775721916</v>
      </c>
      <c r="AI1947" s="1">
        <f t="shared" si="237"/>
        <v>1.2565401604077957</v>
      </c>
      <c r="AJ1947" s="1">
        <f t="shared" si="237"/>
        <v>1.2153042499962758</v>
      </c>
      <c r="AK1947" s="1">
        <f t="shared" si="237"/>
        <v>0.69578745395217434</v>
      </c>
      <c r="AL1947" s="1">
        <f t="shared" si="237"/>
        <v>1.2427294925611785</v>
      </c>
      <c r="AM1947" s="1">
        <f t="shared" si="237"/>
        <v>1.1759513279673959</v>
      </c>
      <c r="AN1947" s="29">
        <f t="shared" si="237"/>
        <v>1.1538116395982692</v>
      </c>
      <c r="AO1947" s="1">
        <f t="shared" si="234"/>
        <v>64797.468911506236</v>
      </c>
      <c r="AP1947" s="1">
        <f t="shared" si="235"/>
        <v>73289.289141478264</v>
      </c>
      <c r="AQ1947" s="29">
        <f t="shared" si="236"/>
        <v>112120.79457117821</v>
      </c>
    </row>
    <row r="1948" spans="1:43" x14ac:dyDescent="0.2">
      <c r="A1948" s="26"/>
      <c r="E1948" s="25" t="s">
        <v>3797</v>
      </c>
      <c r="F1948" s="26" t="s">
        <v>3798</v>
      </c>
      <c r="G1948" s="1">
        <v>0.358665482416404</v>
      </c>
      <c r="H1948" s="43">
        <v>1.68825635092516</v>
      </c>
      <c r="I1948" s="1">
        <f>VLOOKUP(F1948,'[1]SUSMB vs SHAM all proteins sum'!$B$2:$E$3214,2,FALSE)</f>
        <v>0.85782943609467399</v>
      </c>
      <c r="J1948" s="29">
        <f>VLOOKUP(F1948,'[1]SUSMB vs SHAM all proteins sum'!$B$2:$E$3214,3,FALSE)</f>
        <v>1.12021656865761</v>
      </c>
      <c r="K1948" s="25">
        <f>VLOOKUP($E1948,[1]AllProteinsNorm!$A$1:$Q$3226,4,FALSE)</f>
        <v>26933.626826037798</v>
      </c>
      <c r="L1948" s="1">
        <f>VLOOKUP($E1948,[1]AllProteinsNorm!$A$1:$Q$3226,5,FALSE)</f>
        <v>6757.7987590436096</v>
      </c>
      <c r="M1948" s="1">
        <f>VLOOKUP($E1948,[1]AllProteinsNorm!$A$1:$Q$3226,10,FALSE)</f>
        <v>35990.650651672397</v>
      </c>
      <c r="N1948" s="1">
        <f>VLOOKUP($E1948,[1]AllProteinsNorm!$A$1:$Q$3226,11,FALSE)</f>
        <v>16807.396534634201</v>
      </c>
      <c r="O1948" s="1">
        <f>VLOOKUP($E1948,[1]AllProteinsNorm!$A$1:$Q$3226,15,FALSE)</f>
        <v>22942.145484897101</v>
      </c>
      <c r="P1948" s="1">
        <f>VLOOKUP($E1948,[1]AllProteinsNorm!$A$1:$Q$3226,6,FALSE)</f>
        <v>27759.3881237885</v>
      </c>
      <c r="Q1948" s="1">
        <f>VLOOKUP($E1948,[1]AllProteinsNorm!$A$1:$Q$3226,8,FALSE)</f>
        <v>43025.365239104198</v>
      </c>
      <c r="R1948" s="1">
        <f>VLOOKUP($E1948,[1]AllProteinsNorm!$A$1:$Q$3226,13,FALSE)</f>
        <v>26216.440670260301</v>
      </c>
      <c r="S1948" s="1">
        <f>VLOOKUP($E1948,[1]AllProteinsNorm!$A$1:$Q$3226,16,FALSE)</f>
        <v>8108.6688292039498</v>
      </c>
      <c r="T1948" s="1">
        <f>VLOOKUP($E1948,[1]AllProteinsNorm!$A$1:$Q$3226,17,FALSE)</f>
        <v>136445.26876774599</v>
      </c>
      <c r="U1948" s="1">
        <f>VLOOKUP($E1948,[1]AllProteinsNorm!$A$1:$Q$3226,3,FALSE)</f>
        <v>54244.449548415199</v>
      </c>
      <c r="V1948" s="1">
        <f>VLOOKUP($E1948,[1]AllProteinsNorm!$A$1:$Q$3226,7,FALSE)</f>
        <v>69128.949303159199</v>
      </c>
      <c r="W1948" s="1">
        <f>VLOOKUP($E1948,[1]AllProteinsNorm!$A$1:$Q$3226,9,FALSE)</f>
        <v>4996.6338559084597</v>
      </c>
      <c r="X1948" s="1">
        <f>VLOOKUP($E1948,[1]AllProteinsNorm!$A$1:$Q$3226,12,FALSE)</f>
        <v>34651.251253631599</v>
      </c>
      <c r="Y1948" s="29">
        <f>VLOOKUP($E1948,[1]AllProteinsNorm!$A$1:$Q$3226,14,FALSE)</f>
        <v>6863.1345949800898</v>
      </c>
      <c r="Z1948" s="25">
        <f t="shared" si="237"/>
        <v>1.2306144812260824</v>
      </c>
      <c r="AA1948" s="1">
        <f t="shared" si="237"/>
        <v>0.30876810864740556</v>
      </c>
      <c r="AB1948" s="1">
        <f t="shared" si="237"/>
        <v>1.6444356405012455</v>
      </c>
      <c r="AC1948" s="1">
        <f t="shared" si="237"/>
        <v>0.76794060082671234</v>
      </c>
      <c r="AD1948" s="1">
        <f t="shared" si="237"/>
        <v>1.0482411687985542</v>
      </c>
      <c r="AE1948" s="1">
        <f t="shared" si="237"/>
        <v>1.2683440383188413</v>
      </c>
      <c r="AF1948" s="1">
        <f t="shared" si="237"/>
        <v>1.9658562088673615</v>
      </c>
      <c r="AG1948" s="1">
        <f t="shared" si="237"/>
        <v>1.1978457911890827</v>
      </c>
      <c r="AH1948" s="1">
        <f t="shared" si="237"/>
        <v>0.37049021838522594</v>
      </c>
      <c r="AI1948" s="1">
        <f t="shared" si="237"/>
        <v>6.2342708141350807</v>
      </c>
      <c r="AJ1948" s="1">
        <f t="shared" si="237"/>
        <v>2.4784632820368495</v>
      </c>
      <c r="AK1948" s="1">
        <f t="shared" si="237"/>
        <v>3.1585455101861677</v>
      </c>
      <c r="AL1948" s="1">
        <f t="shared" si="237"/>
        <v>0.22829936793068864</v>
      </c>
      <c r="AM1948" s="1">
        <f t="shared" si="237"/>
        <v>1.5832376330431097</v>
      </c>
      <c r="AN1948" s="29">
        <f t="shared" si="237"/>
        <v>0.31358096975715294</v>
      </c>
      <c r="AO1948" s="1">
        <f t="shared" si="234"/>
        <v>9799.8962778947443</v>
      </c>
      <c r="AP1948" s="1">
        <f t="shared" si="235"/>
        <v>45436.445724329271</v>
      </c>
      <c r="AQ1948" s="29">
        <f t="shared" si="236"/>
        <v>25384.668541235602</v>
      </c>
    </row>
    <row r="1949" spans="1:43" x14ac:dyDescent="0.2">
      <c r="A1949" s="26"/>
      <c r="E1949" s="25" t="s">
        <v>3799</v>
      </c>
      <c r="F1949" s="26" t="s">
        <v>3800</v>
      </c>
      <c r="G1949" s="1">
        <v>0.14464419569001499</v>
      </c>
      <c r="H1949" s="1">
        <v>1.1322946656438799</v>
      </c>
      <c r="I1949" s="1">
        <f>VLOOKUP(F1949,'[1]SUSMB vs SHAM all proteins sum'!$B$2:$E$3214,2,FALSE)</f>
        <v>0.53778199065422405</v>
      </c>
      <c r="J1949" s="29">
        <f>VLOOKUP(F1949,'[1]SUSMB vs SHAM all proteins sum'!$B$2:$E$3214,3,FALSE)</f>
        <v>0.94028416521212699</v>
      </c>
      <c r="K1949" s="25">
        <f>VLOOKUP($E1949,[1]AllProteinsNorm!$A$1:$Q$3226,4,FALSE)</f>
        <v>980152.54326004896</v>
      </c>
      <c r="L1949" s="1">
        <f>VLOOKUP($E1949,[1]AllProteinsNorm!$A$1:$Q$3226,5,FALSE)</f>
        <v>945407.55227970798</v>
      </c>
      <c r="M1949" s="1">
        <f>VLOOKUP($E1949,[1]AllProteinsNorm!$A$1:$Q$3226,10,FALSE)</f>
        <v>1071508.9229427599</v>
      </c>
      <c r="N1949" s="1">
        <f>VLOOKUP($E1949,[1]AllProteinsNorm!$A$1:$Q$3226,11,FALSE)</f>
        <v>871930.56003926997</v>
      </c>
      <c r="O1949" s="1">
        <f>VLOOKUP($E1949,[1]AllProteinsNorm!$A$1:$Q$3226,15,FALSE)</f>
        <v>1306956.13020634</v>
      </c>
      <c r="P1949" s="1">
        <f>VLOOKUP($E1949,[1]AllProteinsNorm!$A$1:$Q$3226,6,FALSE)</f>
        <v>1057061.5476717299</v>
      </c>
      <c r="Q1949" s="1">
        <f>VLOOKUP($E1949,[1]AllProteinsNorm!$A$1:$Q$3226,8,FALSE)</f>
        <v>1144287.0240964801</v>
      </c>
      <c r="R1949" s="1">
        <f>VLOOKUP($E1949,[1]AllProteinsNorm!$A$1:$Q$3226,13,FALSE)</f>
        <v>1196756.37295917</v>
      </c>
      <c r="S1949" s="1">
        <f>VLOOKUP($E1949,[1]AllProteinsNorm!$A$1:$Q$3226,16,FALSE)</f>
        <v>1125440.4873168999</v>
      </c>
      <c r="T1949" s="1">
        <f>VLOOKUP($E1949,[1]AllProteinsNorm!$A$1:$Q$3226,17,FALSE)</f>
        <v>1292662.69241243</v>
      </c>
      <c r="U1949" s="1">
        <f>VLOOKUP($E1949,[1]AllProteinsNorm!$A$1:$Q$3226,3,FALSE)</f>
        <v>929583.19142648298</v>
      </c>
      <c r="V1949" s="1">
        <f>VLOOKUP($E1949,[1]AllProteinsNorm!$A$1:$Q$3226,7,FALSE)</f>
        <v>983906.98218165</v>
      </c>
      <c r="W1949" s="1">
        <f>VLOOKUP($E1949,[1]AllProteinsNorm!$A$1:$Q$3226,9,FALSE)</f>
        <v>839719.18474652094</v>
      </c>
      <c r="X1949" s="1">
        <f>VLOOKUP($E1949,[1]AllProteinsNorm!$A$1:$Q$3226,12,FALSE)</f>
        <v>1227926.0166672</v>
      </c>
      <c r="Y1949" s="29">
        <f>VLOOKUP($E1949,[1]AllProteinsNorm!$A$1:$Q$3226,14,FALSE)</f>
        <v>881857.61796427402</v>
      </c>
      <c r="Z1949" s="25">
        <f t="shared" si="237"/>
        <v>0.94683242904033571</v>
      </c>
      <c r="AA1949" s="1">
        <f t="shared" si="237"/>
        <v>0.91326858794935506</v>
      </c>
      <c r="AB1949" s="1">
        <f t="shared" si="237"/>
        <v>1.0350831645795311</v>
      </c>
      <c r="AC1949" s="1">
        <f t="shared" si="237"/>
        <v>0.84228943320452698</v>
      </c>
      <c r="AD1949" s="1">
        <f t="shared" si="237"/>
        <v>1.2625263852262509</v>
      </c>
      <c r="AE1949" s="1">
        <f t="shared" si="237"/>
        <v>1.0211269253031134</v>
      </c>
      <c r="AF1949" s="1">
        <f t="shared" si="237"/>
        <v>1.1053871869178558</v>
      </c>
      <c r="AG1949" s="1">
        <f t="shared" si="237"/>
        <v>1.1560728494460453</v>
      </c>
      <c r="AH1949" s="1">
        <f t="shared" si="237"/>
        <v>1.0871813348586896</v>
      </c>
      <c r="AI1949" s="1">
        <f t="shared" si="237"/>
        <v>1.2487188503493516</v>
      </c>
      <c r="AJ1949" s="1">
        <f t="shared" si="237"/>
        <v>0.89798217347469034</v>
      </c>
      <c r="AK1949" s="1">
        <f t="shared" si="237"/>
        <v>0.95045923646767705</v>
      </c>
      <c r="AL1949" s="1">
        <f t="shared" si="237"/>
        <v>0.81117307797912241</v>
      </c>
      <c r="AM1949" s="1">
        <f t="shared" si="237"/>
        <v>1.1861828865696908</v>
      </c>
      <c r="AN1949" s="29">
        <f t="shared" si="237"/>
        <v>0.85187902253221792</v>
      </c>
      <c r="AO1949" s="1">
        <f t="shared" si="234"/>
        <v>150279.43836990703</v>
      </c>
      <c r="AP1949" s="1">
        <f t="shared" si="235"/>
        <v>78658.073645272103</v>
      </c>
      <c r="AQ1949" s="29">
        <f t="shared" si="236"/>
        <v>136426.65384973062</v>
      </c>
    </row>
    <row r="1950" spans="1:43" x14ac:dyDescent="0.2">
      <c r="A1950" s="26"/>
      <c r="E1950" s="25" t="s">
        <v>3801</v>
      </c>
      <c r="F1950" s="26" t="s">
        <v>3802</v>
      </c>
      <c r="G1950" s="1">
        <v>0.828795064132269</v>
      </c>
      <c r="H1950" s="1">
        <v>0.94622429971950595</v>
      </c>
      <c r="I1950" s="1">
        <f>VLOOKUP(F1950,'[1]SUSMB vs SHAM all proteins sum'!$B$2:$E$3214,2,FALSE)</f>
        <v>0.43128195894902499</v>
      </c>
      <c r="J1950" s="29">
        <f>VLOOKUP(F1950,'[1]SUSMB vs SHAM all proteins sum'!$B$2:$E$3214,3,FALSE)</f>
        <v>0.76631719808429999</v>
      </c>
      <c r="K1950" s="25">
        <f>VLOOKUP($E1950,[1]AllProteinsNorm!$A$1:$Q$3226,4,FALSE)</f>
        <v>115885.121229328</v>
      </c>
      <c r="L1950" s="1">
        <f>VLOOKUP($E1950,[1]AllProteinsNorm!$A$1:$Q$3226,5,FALSE)</f>
        <v>143170.97770588801</v>
      </c>
      <c r="M1950" s="1">
        <f>VLOOKUP($E1950,[1]AllProteinsNorm!$A$1:$Q$3226,10,FALSE)</f>
        <v>160495.09114030001</v>
      </c>
      <c r="N1950" s="1">
        <f>VLOOKUP($E1950,[1]AllProteinsNorm!$A$1:$Q$3226,11,FALSE)</f>
        <v>102756.99863145</v>
      </c>
      <c r="O1950" s="1">
        <f>VLOOKUP($E1950,[1]AllProteinsNorm!$A$1:$Q$3226,15,FALSE)</f>
        <v>98786.889300626703</v>
      </c>
      <c r="P1950" s="1">
        <f>VLOOKUP($E1950,[1]AllProteinsNorm!$A$1:$Q$3226,6,FALSE)</f>
        <v>63538.678535986597</v>
      </c>
      <c r="Q1950" s="1">
        <f>VLOOKUP($E1950,[1]AllProteinsNorm!$A$1:$Q$3226,8,FALSE)</f>
        <v>202366.738028152</v>
      </c>
      <c r="R1950" s="1">
        <f>VLOOKUP($E1950,[1]AllProteinsNorm!$A$1:$Q$3226,13,FALSE)</f>
        <v>144232.91534618899</v>
      </c>
      <c r="S1950" s="1">
        <f>VLOOKUP($E1950,[1]AllProteinsNorm!$A$1:$Q$3226,16,FALSE)</f>
        <v>71022.164836460099</v>
      </c>
      <c r="T1950" s="1">
        <f>VLOOKUP($E1950,[1]AllProteinsNorm!$A$1:$Q$3226,17,FALSE)</f>
        <v>155664.661520194</v>
      </c>
      <c r="U1950" s="1">
        <f>VLOOKUP($E1950,[1]AllProteinsNorm!$A$1:$Q$3226,3,FALSE)</f>
        <v>105970.00259251099</v>
      </c>
      <c r="V1950" s="1">
        <f>VLOOKUP($E1950,[1]AllProteinsNorm!$A$1:$Q$3226,7,FALSE)</f>
        <v>30430.6921958407</v>
      </c>
      <c r="W1950" s="1">
        <f>VLOOKUP($E1950,[1]AllProteinsNorm!$A$1:$Q$3226,9,FALSE)</f>
        <v>88866.425206204105</v>
      </c>
      <c r="X1950" s="1">
        <f>VLOOKUP($E1950,[1]AllProteinsNorm!$A$1:$Q$3226,12,FALSE)</f>
        <v>187256.84018383399</v>
      </c>
      <c r="Y1950" s="29">
        <f>VLOOKUP($E1950,[1]AllProteinsNorm!$A$1:$Q$3226,14,FALSE)</f>
        <v>133115.25522527299</v>
      </c>
      <c r="Z1950" s="25">
        <f t="shared" si="237"/>
        <v>0.93290967303327543</v>
      </c>
      <c r="AA1950" s="1">
        <f t="shared" si="237"/>
        <v>1.1525689284575027</v>
      </c>
      <c r="AB1950" s="1">
        <f t="shared" si="237"/>
        <v>1.2920331912398282</v>
      </c>
      <c r="AC1950" s="1">
        <f t="shared" si="237"/>
        <v>0.82722438375364027</v>
      </c>
      <c r="AD1950" s="1">
        <f t="shared" si="237"/>
        <v>0.79526382351575375</v>
      </c>
      <c r="AE1950" s="1">
        <f t="shared" si="237"/>
        <v>0.5115052492430946</v>
      </c>
      <c r="AF1950" s="1">
        <f t="shared" si="237"/>
        <v>1.6291123951370143</v>
      </c>
      <c r="AG1950" s="1">
        <f t="shared" si="237"/>
        <v>1.1611178421254997</v>
      </c>
      <c r="AH1950" s="1">
        <f t="shared" si="237"/>
        <v>0.57174953844660703</v>
      </c>
      <c r="AI1950" s="1">
        <f t="shared" si="237"/>
        <v>1.2531467969408949</v>
      </c>
      <c r="AJ1950" s="1">
        <f t="shared" si="237"/>
        <v>0.85309002071350781</v>
      </c>
      <c r="AK1950" s="1">
        <f t="shared" si="237"/>
        <v>0.24497611777458567</v>
      </c>
      <c r="AL1950" s="1">
        <f t="shared" si="237"/>
        <v>0.71540113867331068</v>
      </c>
      <c r="AM1950" s="1">
        <f t="shared" si="237"/>
        <v>1.5074732260359729</v>
      </c>
      <c r="AN1950" s="29">
        <f t="shared" si="237"/>
        <v>1.0716173734003227</v>
      </c>
      <c r="AO1950" s="1">
        <f t="shared" si="234"/>
        <v>23883.029707789159</v>
      </c>
      <c r="AP1950" s="1">
        <f t="shared" si="235"/>
        <v>52837.434652745345</v>
      </c>
      <c r="AQ1950" s="29">
        <f t="shared" si="236"/>
        <v>51562.146382716113</v>
      </c>
    </row>
    <row r="1951" spans="1:43" x14ac:dyDescent="0.2">
      <c r="A1951" s="26"/>
      <c r="E1951" s="25" t="s">
        <v>3803</v>
      </c>
      <c r="F1951" s="26" t="s">
        <v>3804</v>
      </c>
      <c r="G1951" s="43">
        <v>3.2836674492515601E-2</v>
      </c>
      <c r="H1951" s="1">
        <v>0.85070583572250302</v>
      </c>
      <c r="I1951" s="1">
        <f>VLOOKUP(F1951,'[1]SUSMB vs SHAM all proteins sum'!$B$2:$E$3214,2,FALSE)</f>
        <v>5.8790307155389403E-2</v>
      </c>
      <c r="J1951" s="29">
        <f>VLOOKUP(F1951,'[1]SUSMB vs SHAM all proteins sum'!$B$2:$E$3214,3,FALSE)</f>
        <v>0.82215733922058698</v>
      </c>
      <c r="K1951" s="25">
        <f>VLOOKUP($E1951,[1]AllProteinsNorm!$A$1:$Q$3226,4,FALSE)</f>
        <v>229216.11149195</v>
      </c>
      <c r="L1951" s="1">
        <f>VLOOKUP($E1951,[1]AllProteinsNorm!$A$1:$Q$3226,5,FALSE)</f>
        <v>226303.97670425699</v>
      </c>
      <c r="M1951" s="1">
        <f>VLOOKUP($E1951,[1]AllProteinsNorm!$A$1:$Q$3226,10,FALSE)</f>
        <v>233758.486763811</v>
      </c>
      <c r="N1951" s="1">
        <f>VLOOKUP($E1951,[1]AllProteinsNorm!$A$1:$Q$3226,11,FALSE)</f>
        <v>181253.90644231701</v>
      </c>
      <c r="O1951" s="1">
        <f>VLOOKUP($E1951,[1]AllProteinsNorm!$A$1:$Q$3226,15,FALSE)</f>
        <v>255345.28027863699</v>
      </c>
      <c r="P1951" s="1">
        <f>VLOOKUP($E1951,[1]AllProteinsNorm!$A$1:$Q$3226,6,FALSE)</f>
        <v>180873.797644112</v>
      </c>
      <c r="Q1951" s="1">
        <f>VLOOKUP($E1951,[1]AllProteinsNorm!$A$1:$Q$3226,8,FALSE)</f>
        <v>181208.38531656901</v>
      </c>
      <c r="R1951" s="1">
        <f>VLOOKUP($E1951,[1]AllProteinsNorm!$A$1:$Q$3226,13,FALSE)</f>
        <v>205433.96560866301</v>
      </c>
      <c r="S1951" s="1">
        <f>VLOOKUP($E1951,[1]AllProteinsNorm!$A$1:$Q$3226,16,FALSE)</f>
        <v>200606.372458072</v>
      </c>
      <c r="T1951" s="1">
        <f>VLOOKUP($E1951,[1]AllProteinsNorm!$A$1:$Q$3226,17,FALSE)</f>
        <v>185116.896990846</v>
      </c>
      <c r="U1951" s="1">
        <f>VLOOKUP($E1951,[1]AllProteinsNorm!$A$1:$Q$3226,3,FALSE)</f>
        <v>143196.51982139499</v>
      </c>
      <c r="V1951" s="1">
        <f>VLOOKUP($E1951,[1]AllProteinsNorm!$A$1:$Q$3226,7,FALSE)</f>
        <v>184116.897887336</v>
      </c>
      <c r="W1951" s="1">
        <f>VLOOKUP($E1951,[1]AllProteinsNorm!$A$1:$Q$3226,9,FALSE)</f>
        <v>207739.92482134799</v>
      </c>
      <c r="X1951" s="1">
        <f>VLOOKUP($E1951,[1]AllProteinsNorm!$A$1:$Q$3226,12,FALSE)</f>
        <v>208903.605849229</v>
      </c>
      <c r="Y1951" s="29">
        <f>VLOOKUP($E1951,[1]AllProteinsNorm!$A$1:$Q$3226,14,FALSE)</f>
        <v>184247.920587153</v>
      </c>
      <c r="Z1951" s="25">
        <f t="shared" si="237"/>
        <v>1.0179440401670379</v>
      </c>
      <c r="AA1951" s="1">
        <f t="shared" si="237"/>
        <v>1.0050113094266016</v>
      </c>
      <c r="AB1951" s="1">
        <f t="shared" si="237"/>
        <v>1.0381166353921139</v>
      </c>
      <c r="AC1951" s="1">
        <f t="shared" si="237"/>
        <v>0.80494487328579545</v>
      </c>
      <c r="AD1951" s="1">
        <f t="shared" si="237"/>
        <v>1.1339831417284509</v>
      </c>
      <c r="AE1951" s="1">
        <f t="shared" si="237"/>
        <v>0.80325681792516068</v>
      </c>
      <c r="AF1951" s="1">
        <f t="shared" si="237"/>
        <v>0.8047427149019224</v>
      </c>
      <c r="AG1951" s="1">
        <f t="shared" si="237"/>
        <v>0.91232801908238881</v>
      </c>
      <c r="AH1951" s="1">
        <f t="shared" si="237"/>
        <v>0.89088877711981884</v>
      </c>
      <c r="AI1951" s="1">
        <f t="shared" si="237"/>
        <v>0.82210033491762224</v>
      </c>
      <c r="AJ1951" s="1">
        <f t="shared" si="237"/>
        <v>0.63593280147747988</v>
      </c>
      <c r="AK1951" s="1">
        <f t="shared" si="237"/>
        <v>0.81765935945143586</v>
      </c>
      <c r="AL1951" s="1">
        <f t="shared" si="237"/>
        <v>0.92256873655265004</v>
      </c>
      <c r="AM1951" s="1">
        <f t="shared" si="237"/>
        <v>0.92773662008089197</v>
      </c>
      <c r="AN1951" s="29">
        <f t="shared" si="237"/>
        <v>0.81824122856847659</v>
      </c>
      <c r="AO1951" s="1">
        <f t="shared" si="234"/>
        <v>24209.872719130595</v>
      </c>
      <c r="AP1951" s="1">
        <f t="shared" si="235"/>
        <v>10325.002842516576</v>
      </c>
      <c r="AQ1951" s="29">
        <f t="shared" si="236"/>
        <v>23813.05845239155</v>
      </c>
    </row>
    <row r="1952" spans="1:43" x14ac:dyDescent="0.2">
      <c r="A1952" s="26"/>
      <c r="E1952" s="25" t="s">
        <v>3805</v>
      </c>
      <c r="F1952" s="26" t="s">
        <v>3806</v>
      </c>
      <c r="G1952" s="1">
        <v>0.39644347029437799</v>
      </c>
      <c r="H1952" s="1">
        <v>1.06685704612188</v>
      </c>
      <c r="I1952" s="1">
        <f>VLOOKUP(F1952,'[1]SUSMB vs SHAM all proteins sum'!$B$2:$E$3214,2,FALSE)</f>
        <v>0.87745927899509502</v>
      </c>
      <c r="J1952" s="29">
        <f>VLOOKUP(F1952,'[1]SUSMB vs SHAM all proteins sum'!$B$2:$E$3214,3,FALSE)</f>
        <v>0.98699134360515395</v>
      </c>
      <c r="K1952" s="25">
        <f>VLOOKUP($E1952,[1]AllProteinsNorm!$A$1:$Q$3226,4,FALSE)</f>
        <v>1835339.9213965801</v>
      </c>
      <c r="L1952" s="1">
        <f>VLOOKUP($E1952,[1]AllProteinsNorm!$A$1:$Q$3226,5,FALSE)</f>
        <v>1545011.83815959</v>
      </c>
      <c r="M1952" s="1">
        <f>VLOOKUP($E1952,[1]AllProteinsNorm!$A$1:$Q$3226,10,FALSE)</f>
        <v>2003473.04085336</v>
      </c>
      <c r="N1952" s="1">
        <f>VLOOKUP($E1952,[1]AllProteinsNorm!$A$1:$Q$3226,11,FALSE)</f>
        <v>1756438.0103498499</v>
      </c>
      <c r="O1952" s="1">
        <f>VLOOKUP($E1952,[1]AllProteinsNorm!$A$1:$Q$3226,15,FALSE)</f>
        <v>2157735.4833068098</v>
      </c>
      <c r="P1952" s="1">
        <f>VLOOKUP($E1952,[1]AllProteinsNorm!$A$1:$Q$3226,6,FALSE)</f>
        <v>1739669.0114756599</v>
      </c>
      <c r="Q1952" s="1">
        <f>VLOOKUP($E1952,[1]AllProteinsNorm!$A$1:$Q$3226,8,FALSE)</f>
        <v>2218226.8637164701</v>
      </c>
      <c r="R1952" s="1">
        <f>VLOOKUP($E1952,[1]AllProteinsNorm!$A$1:$Q$3226,13,FALSE)</f>
        <v>1960220.8301919601</v>
      </c>
      <c r="S1952" s="1">
        <f>VLOOKUP($E1952,[1]AllProteinsNorm!$A$1:$Q$3226,16,FALSE)</f>
        <v>1851545.8561951099</v>
      </c>
      <c r="T1952" s="1">
        <f>VLOOKUP($E1952,[1]AllProteinsNorm!$A$1:$Q$3226,17,FALSE)</f>
        <v>2124623.32493028</v>
      </c>
      <c r="U1952" s="1">
        <f>VLOOKUP($E1952,[1]AllProteinsNorm!$A$1:$Q$3226,3,FALSE)</f>
        <v>2191097.0709507102</v>
      </c>
      <c r="V1952" s="1">
        <f>VLOOKUP($E1952,[1]AllProteinsNorm!$A$1:$Q$3226,7,FALSE)</f>
        <v>1693323.68322221</v>
      </c>
      <c r="W1952" s="1">
        <f>VLOOKUP($E1952,[1]AllProteinsNorm!$A$1:$Q$3226,9,FALSE)</f>
        <v>1706606.90161193</v>
      </c>
      <c r="X1952" s="1">
        <f>VLOOKUP($E1952,[1]AllProteinsNorm!$A$1:$Q$3226,12,FALSE)</f>
        <v>1998137.4328794801</v>
      </c>
      <c r="Y1952" s="29">
        <f>VLOOKUP($E1952,[1]AllProteinsNorm!$A$1:$Q$3226,14,FALSE)</f>
        <v>1593929.5426088499</v>
      </c>
      <c r="Z1952" s="25">
        <f t="shared" si="237"/>
        <v>0.98695432250609239</v>
      </c>
      <c r="AA1952" s="1">
        <f t="shared" si="237"/>
        <v>0.83083035148844231</v>
      </c>
      <c r="AB1952" s="1">
        <f t="shared" si="237"/>
        <v>1.0773679331238097</v>
      </c>
      <c r="AC1952" s="1">
        <f t="shared" si="237"/>
        <v>0.94452480781308379</v>
      </c>
      <c r="AD1952" s="1">
        <f t="shared" si="237"/>
        <v>1.1603225850685714</v>
      </c>
      <c r="AE1952" s="1">
        <f t="shared" si="237"/>
        <v>0.9355072761122597</v>
      </c>
      <c r="AF1952" s="1">
        <f t="shared" si="237"/>
        <v>1.1928518341050358</v>
      </c>
      <c r="AG1952" s="1">
        <f t="shared" si="237"/>
        <v>1.0541090502473722</v>
      </c>
      <c r="AH1952" s="1">
        <f t="shared" si="237"/>
        <v>0.99566906641439801</v>
      </c>
      <c r="AI1952" s="1">
        <f t="shared" si="237"/>
        <v>1.1425165168540496</v>
      </c>
      <c r="AJ1952" s="1">
        <f t="shared" si="237"/>
        <v>1.178262783909644</v>
      </c>
      <c r="AK1952" s="1">
        <f t="shared" si="237"/>
        <v>0.91058506877918965</v>
      </c>
      <c r="AL1952" s="1">
        <f t="shared" si="237"/>
        <v>0.91772812149312544</v>
      </c>
      <c r="AM1952" s="1">
        <f t="shared" si="237"/>
        <v>1.0744987091225076</v>
      </c>
      <c r="AN1952" s="29">
        <f t="shared" si="237"/>
        <v>0.85713585451293639</v>
      </c>
      <c r="AO1952" s="1">
        <f t="shared" si="234"/>
        <v>209657.28100065622</v>
      </c>
      <c r="AP1952" s="1">
        <f t="shared" si="235"/>
        <v>174534.85677967459</v>
      </c>
      <c r="AQ1952" s="29">
        <f t="shared" si="236"/>
        <v>222745.4929785463</v>
      </c>
    </row>
    <row r="1953" spans="1:43" x14ac:dyDescent="0.2">
      <c r="A1953" s="26"/>
      <c r="E1953" s="25" t="s">
        <v>3807</v>
      </c>
      <c r="F1953" s="26" t="s">
        <v>3808</v>
      </c>
      <c r="G1953" s="1">
        <v>0.44592049438225101</v>
      </c>
      <c r="H1953" s="1">
        <v>1.3108620256387</v>
      </c>
      <c r="I1953" s="1">
        <f>VLOOKUP(F1953,'[1]SUSMB vs SHAM all proteins sum'!$B$2:$E$3214,2,FALSE)</f>
        <v>0.894004959516009</v>
      </c>
      <c r="J1953" s="29">
        <f>VLOOKUP(F1953,'[1]SUSMB vs SHAM all proteins sum'!$B$2:$E$3214,3,FALSE)</f>
        <v>0.94211613364640401</v>
      </c>
      <c r="K1953" s="25">
        <f>VLOOKUP($E1953,[1]AllProteinsNorm!$A$1:$Q$3226,4,FALSE)</f>
        <v>13135.723351036801</v>
      </c>
      <c r="L1953" s="1">
        <f>VLOOKUP($E1953,[1]AllProteinsNorm!$A$1:$Q$3226,5,FALSE)</f>
        <v>4625.7280325539105</v>
      </c>
      <c r="M1953" s="1">
        <f>VLOOKUP($E1953,[1]AllProteinsNorm!$A$1:$Q$3226,10,FALSE)</f>
        <v>11957.1885020381</v>
      </c>
      <c r="N1953" s="1">
        <f>VLOOKUP($E1953,[1]AllProteinsNorm!$A$1:$Q$3226,11,FALSE)</f>
        <v>19441.184761557</v>
      </c>
      <c r="O1953" s="1">
        <f>VLOOKUP($E1953,[1]AllProteinsNorm!$A$1:$Q$3226,15,FALSE)</f>
        <v>26363.289731921199</v>
      </c>
      <c r="P1953" s="1">
        <f>VLOOKUP($E1953,[1]AllProteinsNorm!$A$1:$Q$3226,6,FALSE)</f>
        <v>9309.4817588858496</v>
      </c>
      <c r="Q1953" s="1">
        <f>VLOOKUP($E1953,[1]AllProteinsNorm!$A$1:$Q$3226,8,FALSE)</f>
        <v>15726.222410770901</v>
      </c>
      <c r="R1953" s="1">
        <f>VLOOKUP($E1953,[1]AllProteinsNorm!$A$1:$Q$3226,13,FALSE)</f>
        <v>19499.3731050567</v>
      </c>
      <c r="S1953" s="1">
        <f>VLOOKUP($E1953,[1]AllProteinsNorm!$A$1:$Q$3226,16,FALSE)</f>
        <v>22083.859947416098</v>
      </c>
      <c r="T1953" s="1">
        <f>VLOOKUP($E1953,[1]AllProteinsNorm!$A$1:$Q$3226,17,FALSE)</f>
        <v>22862.559828320202</v>
      </c>
      <c r="U1953" s="1">
        <f>VLOOKUP($E1953,[1]AllProteinsNorm!$A$1:$Q$3226,3,FALSE)</f>
        <v>18024.540608633099</v>
      </c>
      <c r="V1953" s="1">
        <f>VLOOKUP($E1953,[1]AllProteinsNorm!$A$1:$Q$3226,7,FALSE)</f>
        <v>3868.88848154065</v>
      </c>
      <c r="W1953" s="1">
        <f>VLOOKUP($E1953,[1]AllProteinsNorm!$A$1:$Q$3226,9,FALSE)</f>
        <v>9837.7420443432493</v>
      </c>
      <c r="X1953" s="1">
        <f>VLOOKUP($E1953,[1]AllProteinsNorm!$A$1:$Q$3226,12,FALSE)</f>
        <v>21468.132563974301</v>
      </c>
      <c r="Y1953" s="29">
        <f>VLOOKUP($E1953,[1]AllProteinsNorm!$A$1:$Q$3226,14,FALSE)</f>
        <v>18765.821652919702</v>
      </c>
      <c r="Z1953" s="25">
        <f t="shared" si="237"/>
        <v>0.86964920998217687</v>
      </c>
      <c r="AA1953" s="1">
        <f t="shared" si="237"/>
        <v>0.30624584741923649</v>
      </c>
      <c r="AB1953" s="1">
        <f t="shared" si="237"/>
        <v>0.79162443182732267</v>
      </c>
      <c r="AC1953" s="1">
        <f t="shared" si="237"/>
        <v>1.2871016324861253</v>
      </c>
      <c r="AD1953" s="1">
        <f t="shared" si="237"/>
        <v>1.745378878285138</v>
      </c>
      <c r="AE1953" s="1">
        <f t="shared" si="237"/>
        <v>0.61633327991180253</v>
      </c>
      <c r="AF1953" s="1">
        <f t="shared" si="237"/>
        <v>1.0411529331158951</v>
      </c>
      <c r="AG1953" s="1">
        <f t="shared" si="237"/>
        <v>1.2909539857675068</v>
      </c>
      <c r="AH1953" s="1">
        <f t="shared" si="237"/>
        <v>1.4620596706698747</v>
      </c>
      <c r="AI1953" s="1">
        <f t="shared" si="237"/>
        <v>1.5136134159904946</v>
      </c>
      <c r="AJ1953" s="1">
        <f t="shared" si="237"/>
        <v>1.1933128524172376</v>
      </c>
      <c r="AK1953" s="1">
        <f t="shared" si="237"/>
        <v>0.25613936298494022</v>
      </c>
      <c r="AL1953" s="1">
        <f t="shared" si="237"/>
        <v>0.65130669763963001</v>
      </c>
      <c r="AM1953" s="1">
        <f t="shared" si="237"/>
        <v>1.4212955027390475</v>
      </c>
      <c r="AN1953" s="29">
        <f t="shared" si="237"/>
        <v>1.2423892875179909</v>
      </c>
      <c r="AO1953" s="1">
        <f t="shared" si="234"/>
        <v>7336.9406972890538</v>
      </c>
      <c r="AP1953" s="1">
        <f t="shared" si="235"/>
        <v>4964.109640710004</v>
      </c>
      <c r="AQ1953" s="29">
        <f t="shared" si="236"/>
        <v>6540.251608166227</v>
      </c>
    </row>
    <row r="1954" spans="1:43" x14ac:dyDescent="0.2">
      <c r="A1954" s="26"/>
      <c r="E1954" s="25" t="s">
        <v>3809</v>
      </c>
      <c r="F1954" s="26" t="s">
        <v>3810</v>
      </c>
      <c r="G1954" s="1">
        <v>0.36530224535550698</v>
      </c>
      <c r="H1954" s="1">
        <v>0.955926587818411</v>
      </c>
      <c r="I1954" s="1">
        <f>VLOOKUP(F1954,'[1]SUSMB vs SHAM all proteins sum'!$B$2:$E$3214,2,FALSE)</f>
        <v>0.22678214463126101</v>
      </c>
      <c r="J1954" s="29">
        <f>VLOOKUP(F1954,'[1]SUSMB vs SHAM all proteins sum'!$B$2:$E$3214,3,FALSE)</f>
        <v>0.82508171591966994</v>
      </c>
      <c r="K1954" s="25">
        <f>VLOOKUP($E1954,[1]AllProteinsNorm!$A$1:$Q$3226,4,FALSE)</f>
        <v>341842.09179122001</v>
      </c>
      <c r="L1954" s="1">
        <f>VLOOKUP($E1954,[1]AllProteinsNorm!$A$1:$Q$3226,5,FALSE)</f>
        <v>349833.92534973699</v>
      </c>
      <c r="M1954" s="1">
        <f>VLOOKUP($E1954,[1]AllProteinsNorm!$A$1:$Q$3226,10,FALSE)</f>
        <v>293185.45564153499</v>
      </c>
      <c r="N1954" s="1">
        <f>VLOOKUP($E1954,[1]AllProteinsNorm!$A$1:$Q$3226,11,FALSE)</f>
        <v>332653.494537386</v>
      </c>
      <c r="O1954" s="1">
        <f>VLOOKUP($E1954,[1]AllProteinsNorm!$A$1:$Q$3226,15,FALSE)</f>
        <v>329178.421720538</v>
      </c>
      <c r="P1954" s="1">
        <f>VLOOKUP($E1954,[1]AllProteinsNorm!$A$1:$Q$3226,6,FALSE)</f>
        <v>279365.310670226</v>
      </c>
      <c r="Q1954" s="1">
        <f>VLOOKUP($E1954,[1]AllProteinsNorm!$A$1:$Q$3226,8,FALSE)</f>
        <v>306047.93432682502</v>
      </c>
      <c r="R1954" s="1">
        <f>VLOOKUP($E1954,[1]AllProteinsNorm!$A$1:$Q$3226,13,FALSE)</f>
        <v>332410.81853677903</v>
      </c>
      <c r="S1954" s="1">
        <f>VLOOKUP($E1954,[1]AllProteinsNorm!$A$1:$Q$3226,16,FALSE)</f>
        <v>314171.418155764</v>
      </c>
      <c r="T1954" s="1">
        <f>VLOOKUP($E1954,[1]AllProteinsNorm!$A$1:$Q$3226,17,FALSE)</f>
        <v>343219.76055496302</v>
      </c>
      <c r="U1954" s="1">
        <f>VLOOKUP($E1954,[1]AllProteinsNorm!$A$1:$Q$3226,3,FALSE)</f>
        <v>303210.67142321402</v>
      </c>
      <c r="V1954" s="1">
        <f>VLOOKUP($E1954,[1]AllProteinsNorm!$A$1:$Q$3226,7,FALSE)</f>
        <v>288866.16470487003</v>
      </c>
      <c r="W1954" s="1">
        <f>VLOOKUP($E1954,[1]AllProteinsNorm!$A$1:$Q$3226,9,FALSE)</f>
        <v>346937.14133373299</v>
      </c>
      <c r="X1954" s="1">
        <f>VLOOKUP($E1954,[1]AllProteinsNorm!$A$1:$Q$3226,12,FALSE)</f>
        <v>312408.69033940497</v>
      </c>
      <c r="Y1954" s="29">
        <f>VLOOKUP($E1954,[1]AllProteinsNorm!$A$1:$Q$3226,14,FALSE)</f>
        <v>154640.44380940401</v>
      </c>
      <c r="Z1954" s="25">
        <f t="shared" si="237"/>
        <v>1.0379652158269213</v>
      </c>
      <c r="AA1954" s="1">
        <f t="shared" si="237"/>
        <v>1.0622315231179649</v>
      </c>
      <c r="AB1954" s="1">
        <f t="shared" si="237"/>
        <v>0.8902247910656399</v>
      </c>
      <c r="AC1954" s="1">
        <f t="shared" si="237"/>
        <v>1.01006506964613</v>
      </c>
      <c r="AD1954" s="1">
        <f t="shared" si="237"/>
        <v>0.99951340034334313</v>
      </c>
      <c r="AE1954" s="1">
        <f t="shared" si="237"/>
        <v>0.84826146910391609</v>
      </c>
      <c r="AF1954" s="1">
        <f t="shared" si="237"/>
        <v>0.92928026663533725</v>
      </c>
      <c r="AG1954" s="1">
        <f t="shared" si="237"/>
        <v>1.009328211156802</v>
      </c>
      <c r="AH1954" s="1">
        <f t="shared" si="237"/>
        <v>0.95394631522399653</v>
      </c>
      <c r="AI1954" s="1">
        <f t="shared" si="237"/>
        <v>1.0421483526905053</v>
      </c>
      <c r="AJ1954" s="1">
        <f t="shared" si="237"/>
        <v>0.92066523568150449</v>
      </c>
      <c r="AK1954" s="1">
        <f t="shared" si="237"/>
        <v>0.87710974801812402</v>
      </c>
      <c r="AL1954" s="1">
        <f t="shared" si="237"/>
        <v>1.053435762974384</v>
      </c>
      <c r="AM1954" s="1">
        <f t="shared" si="237"/>
        <v>0.94859398968455222</v>
      </c>
      <c r="AN1954" s="29">
        <f t="shared" si="237"/>
        <v>0.46954838356252288</v>
      </c>
      <c r="AO1954" s="1">
        <f t="shared" si="234"/>
        <v>19465.146791193849</v>
      </c>
      <c r="AP1954" s="1">
        <f t="shared" si="235"/>
        <v>22136.573056253634</v>
      </c>
      <c r="AQ1954" s="29">
        <f t="shared" si="236"/>
        <v>66114.921625546223</v>
      </c>
    </row>
    <row r="1955" spans="1:43" x14ac:dyDescent="0.2">
      <c r="A1955" s="26"/>
      <c r="E1955" s="25" t="s">
        <v>3811</v>
      </c>
      <c r="F1955" s="26" t="s">
        <v>3812</v>
      </c>
      <c r="G1955" s="1">
        <v>0.136332886371345</v>
      </c>
      <c r="H1955" s="1">
        <v>1.1053687650881601</v>
      </c>
      <c r="I1955" s="1">
        <f>VLOOKUP(F1955,'[1]SUSMB vs SHAM all proteins sum'!$B$2:$E$3214,2,FALSE)</f>
        <v>0.210832199545506</v>
      </c>
      <c r="J1955" s="29">
        <f>VLOOKUP(F1955,'[1]SUSMB vs SHAM all proteins sum'!$B$2:$E$3214,3,FALSE)</f>
        <v>1.1078019037119</v>
      </c>
      <c r="K1955" s="25">
        <f>VLOOKUP($E1955,[1]AllProteinsNorm!$A$1:$Q$3226,4,FALSE)</f>
        <v>562250.83459730702</v>
      </c>
      <c r="L1955" s="1">
        <f>VLOOKUP($E1955,[1]AllProteinsNorm!$A$1:$Q$3226,5,FALSE)</f>
        <v>654888.05247869296</v>
      </c>
      <c r="M1955" s="1">
        <f>VLOOKUP($E1955,[1]AllProteinsNorm!$A$1:$Q$3226,10,FALSE)</f>
        <v>661811.13544430595</v>
      </c>
      <c r="N1955" s="1">
        <f>VLOOKUP($E1955,[1]AllProteinsNorm!$A$1:$Q$3226,11,FALSE)</f>
        <v>749992.82758952002</v>
      </c>
      <c r="O1955" s="1">
        <f>VLOOKUP($E1955,[1]AllProteinsNorm!$A$1:$Q$3226,15,FALSE)</f>
        <v>659258.27143663995</v>
      </c>
      <c r="P1955" s="1">
        <f>VLOOKUP($E1955,[1]AllProteinsNorm!$A$1:$Q$3226,6,FALSE)</f>
        <v>786538.16486684105</v>
      </c>
      <c r="Q1955" s="1">
        <f>VLOOKUP($E1955,[1]AllProteinsNorm!$A$1:$Q$3226,8,FALSE)</f>
        <v>728421.46828173404</v>
      </c>
      <c r="R1955" s="1">
        <f>VLOOKUP($E1955,[1]AllProteinsNorm!$A$1:$Q$3226,13,FALSE)</f>
        <v>745543.35379473097</v>
      </c>
      <c r="S1955" s="1">
        <f>VLOOKUP($E1955,[1]AllProteinsNorm!$A$1:$Q$3226,16,FALSE)</f>
        <v>747309.32974639197</v>
      </c>
      <c r="T1955" s="1">
        <f>VLOOKUP($E1955,[1]AllProteinsNorm!$A$1:$Q$3226,17,FALSE)</f>
        <v>622879.50455677905</v>
      </c>
      <c r="U1955" s="1">
        <f>VLOOKUP($E1955,[1]AllProteinsNorm!$A$1:$Q$3226,3,FALSE)</f>
        <v>895857.98940121802</v>
      </c>
      <c r="V1955" s="1">
        <f>VLOOKUP($E1955,[1]AllProteinsNorm!$A$1:$Q$3226,7,FALSE)</f>
        <v>618582.54081677995</v>
      </c>
      <c r="W1955" s="1">
        <f>VLOOKUP($E1955,[1]AllProteinsNorm!$A$1:$Q$3226,9,FALSE)</f>
        <v>712804.62373241805</v>
      </c>
      <c r="X1955" s="1">
        <f>VLOOKUP($E1955,[1]AllProteinsNorm!$A$1:$Q$3226,12,FALSE)</f>
        <v>700143.59715137701</v>
      </c>
      <c r="Y1955" s="29">
        <f>VLOOKUP($E1955,[1]AllProteinsNorm!$A$1:$Q$3226,14,FALSE)</f>
        <v>726875.48292813904</v>
      </c>
      <c r="Z1955" s="25">
        <f t="shared" si="237"/>
        <v>0.85495201451192893</v>
      </c>
      <c r="AA1955" s="1">
        <f t="shared" si="237"/>
        <v>0.99581507984325202</v>
      </c>
      <c r="AB1955" s="1">
        <f t="shared" si="237"/>
        <v>1.0063422384775709</v>
      </c>
      <c r="AC1955" s="1">
        <f t="shared" si="237"/>
        <v>1.1404302837120752</v>
      </c>
      <c r="AD1955" s="1">
        <f t="shared" si="237"/>
        <v>1.0024603834551729</v>
      </c>
      <c r="AE1955" s="1">
        <f t="shared" si="237"/>
        <v>1.1960006942898405</v>
      </c>
      <c r="AF1955" s="1">
        <f t="shared" si="237"/>
        <v>1.1076291281403612</v>
      </c>
      <c r="AG1955" s="1">
        <f t="shared" si="237"/>
        <v>1.133664466126233</v>
      </c>
      <c r="AH1955" s="1">
        <f t="shared" si="237"/>
        <v>1.1363497884139866</v>
      </c>
      <c r="AI1955" s="1">
        <f t="shared" si="237"/>
        <v>0.94714325786713749</v>
      </c>
      <c r="AJ1955" s="1">
        <f t="shared" si="237"/>
        <v>1.3622311353325753</v>
      </c>
      <c r="AK1955" s="1">
        <f t="shared" si="237"/>
        <v>0.9406093452791231</v>
      </c>
      <c r="AL1955" s="1">
        <f t="shared" si="237"/>
        <v>1.0838823377646387</v>
      </c>
      <c r="AM1955" s="1">
        <f t="shared" si="237"/>
        <v>1.0646301294704477</v>
      </c>
      <c r="AN1955" s="29">
        <f t="shared" si="237"/>
        <v>1.1052783209718693</v>
      </c>
      <c r="AO1955" s="1">
        <f t="shared" si="234"/>
        <v>59423.443232865211</v>
      </c>
      <c r="AP1955" s="1">
        <f t="shared" si="235"/>
        <v>55028.181839851299</v>
      </c>
      <c r="AQ1955" s="29">
        <f t="shared" si="236"/>
        <v>90681.78922326368</v>
      </c>
    </row>
    <row r="1956" spans="1:43" x14ac:dyDescent="0.2">
      <c r="A1956" s="26"/>
      <c r="E1956" s="25" t="s">
        <v>3813</v>
      </c>
      <c r="F1956" s="26" t="s">
        <v>3814</v>
      </c>
      <c r="G1956" s="1">
        <v>0.74208714009366405</v>
      </c>
      <c r="H1956" s="1">
        <v>0.90577485546462799</v>
      </c>
      <c r="I1956" s="1">
        <f>VLOOKUP(F1956,'[1]SUSMB vs SHAM all proteins sum'!$B$2:$E$3214,2,FALSE)</f>
        <v>0.99930230098442696</v>
      </c>
      <c r="J1956" s="29">
        <f>VLOOKUP(F1956,'[1]SUSMB vs SHAM all proteins sum'!$B$2:$E$3214,3,FALSE)</f>
        <v>1.0003363237645699</v>
      </c>
      <c r="K1956" s="25">
        <f>VLOOKUP($E1956,[1]AllProteinsNorm!$A$1:$Q$3226,4,FALSE)</f>
        <v>80106.663173401597</v>
      </c>
      <c r="L1956" s="1">
        <f>VLOOKUP($E1956,[1]AllProteinsNorm!$A$1:$Q$3226,5,FALSE)</f>
        <v>72863.440253886001</v>
      </c>
      <c r="M1956" s="1">
        <f>VLOOKUP($E1956,[1]AllProteinsNorm!$A$1:$Q$3226,10,FALSE)</f>
        <v>316642.42544389301</v>
      </c>
      <c r="N1956" s="1">
        <f>VLOOKUP($E1956,[1]AllProteinsNorm!$A$1:$Q$3226,11,FALSE)</f>
        <v>75233.494146298894</v>
      </c>
      <c r="O1956" s="1">
        <f>VLOOKUP($E1956,[1]AllProteinsNorm!$A$1:$Q$3226,15,FALSE)</f>
        <v>83855.215929198006</v>
      </c>
      <c r="P1956" s="1">
        <f>VLOOKUP($E1956,[1]AllProteinsNorm!$A$1:$Q$3226,6,FALSE)</f>
        <v>88740.274896004805</v>
      </c>
      <c r="Q1956" s="1">
        <f>VLOOKUP($E1956,[1]AllProteinsNorm!$A$1:$Q$3226,8,FALSE)</f>
        <v>112368.97132671101</v>
      </c>
      <c r="R1956" s="1">
        <f>VLOOKUP($E1956,[1]AllProteinsNorm!$A$1:$Q$3226,13,FALSE)</f>
        <v>103998.670181197</v>
      </c>
      <c r="S1956" s="1">
        <f>VLOOKUP($E1956,[1]AllProteinsNorm!$A$1:$Q$3226,16,FALSE)</f>
        <v>92518.765952369999</v>
      </c>
      <c r="T1956" s="1">
        <f>VLOOKUP($E1956,[1]AllProteinsNorm!$A$1:$Q$3226,17,FALSE)</f>
        <v>74090.963368687895</v>
      </c>
      <c r="U1956" s="1">
        <f>VLOOKUP($E1956,[1]AllProteinsNorm!$A$1:$Q$3226,3,FALSE)</f>
        <v>268636.83394913201</v>
      </c>
      <c r="V1956" s="1">
        <f>VLOOKUP($E1956,[1]AllProteinsNorm!$A$1:$Q$3226,7,FALSE)</f>
        <v>75248.255475138998</v>
      </c>
      <c r="W1956" s="1">
        <f>VLOOKUP($E1956,[1]AllProteinsNorm!$A$1:$Q$3226,9,FALSE)</f>
        <v>73106.568620760503</v>
      </c>
      <c r="X1956" s="1">
        <f>VLOOKUP($E1956,[1]AllProteinsNorm!$A$1:$Q$3226,12,FALSE)</f>
        <v>81454.614769443506</v>
      </c>
      <c r="Y1956" s="29">
        <f>VLOOKUP($E1956,[1]AllProteinsNorm!$A$1:$Q$3226,14,FALSE)</f>
        <v>97025.264803514307</v>
      </c>
      <c r="Z1956" s="25">
        <f t="shared" si="237"/>
        <v>0.63708052578051111</v>
      </c>
      <c r="AA1956" s="1">
        <f t="shared" si="237"/>
        <v>0.57947587614079632</v>
      </c>
      <c r="AB1956" s="1">
        <f t="shared" si="237"/>
        <v>2.5182265106904671</v>
      </c>
      <c r="AC1956" s="1">
        <f t="shared" si="237"/>
        <v>0.59832468496757441</v>
      </c>
      <c r="AD1956" s="1">
        <f t="shared" si="237"/>
        <v>0.66689240242065195</v>
      </c>
      <c r="AE1956" s="1">
        <f t="shared" si="237"/>
        <v>0.7057428027713113</v>
      </c>
      <c r="AF1956" s="1">
        <f t="shared" si="237"/>
        <v>0.89365953465411774</v>
      </c>
      <c r="AG1956" s="1">
        <f t="shared" si="237"/>
        <v>0.82709134115463012</v>
      </c>
      <c r="AH1956" s="1">
        <f t="shared" si="237"/>
        <v>0.73579277581332136</v>
      </c>
      <c r="AI1956" s="1">
        <f t="shared" si="237"/>
        <v>0.58923824846297013</v>
      </c>
      <c r="AJ1956" s="1">
        <f t="shared" si="237"/>
        <v>2.1364426957325922</v>
      </c>
      <c r="AK1956" s="1">
        <f t="shared" si="237"/>
        <v>0.59844208038471114</v>
      </c>
      <c r="AL1956" s="1">
        <f t="shared" si="237"/>
        <v>0.58140945247096099</v>
      </c>
      <c r="AM1956" s="1">
        <f t="shared" si="237"/>
        <v>0.64780065413830046</v>
      </c>
      <c r="AN1956" s="29">
        <f t="shared" si="237"/>
        <v>0.7716325242659765</v>
      </c>
      <c r="AO1956" s="1">
        <f t="shared" si="234"/>
        <v>95527.284385955383</v>
      </c>
      <c r="AP1956" s="1">
        <f t="shared" si="235"/>
        <v>13137.967526881492</v>
      </c>
      <c r="AQ1956" s="29">
        <f t="shared" si="236"/>
        <v>75238.427331479092</v>
      </c>
    </row>
    <row r="1957" spans="1:43" x14ac:dyDescent="0.2">
      <c r="A1957" s="26"/>
      <c r="E1957" s="25" t="s">
        <v>3815</v>
      </c>
      <c r="F1957" s="26" t="s">
        <v>3816</v>
      </c>
      <c r="G1957" s="1">
        <v>0.46338452598119201</v>
      </c>
      <c r="H1957" s="1">
        <v>0.91884797040270905</v>
      </c>
      <c r="I1957" s="1">
        <f>VLOOKUP(F1957,'[1]SUSMB vs SHAM all proteins sum'!$B$2:$E$3214,2,FALSE)</f>
        <v>0.37336890778966297</v>
      </c>
      <c r="J1957" s="29">
        <f>VLOOKUP(F1957,'[1]SUSMB vs SHAM all proteins sum'!$B$2:$E$3214,3,FALSE)</f>
        <v>0.79574289263341302</v>
      </c>
      <c r="K1957" s="25">
        <f>VLOOKUP($E1957,[1]AllProteinsNorm!$A$1:$Q$3226,4,FALSE)</f>
        <v>30635.233855593498</v>
      </c>
      <c r="L1957" s="1">
        <f>VLOOKUP($E1957,[1]AllProteinsNorm!$A$1:$Q$3226,5,FALSE)</f>
        <v>32976.1988233312</v>
      </c>
      <c r="M1957" s="1">
        <f>VLOOKUP($E1957,[1]AllProteinsNorm!$A$1:$Q$3226,10,FALSE)</f>
        <v>41135.743703608299</v>
      </c>
      <c r="N1957" s="1">
        <f>VLOOKUP($E1957,[1]AllProteinsNorm!$A$1:$Q$3226,11,FALSE)</f>
        <v>38553.889249240601</v>
      </c>
      <c r="O1957" s="1">
        <f>VLOOKUP($E1957,[1]AllProteinsNorm!$A$1:$Q$3226,15,FALSE)</f>
        <v>53198.173887911602</v>
      </c>
      <c r="P1957" s="1">
        <f>VLOOKUP($E1957,[1]AllProteinsNorm!$A$1:$Q$3226,6,FALSE)</f>
        <v>31876.1997023816</v>
      </c>
      <c r="Q1957" s="1">
        <f>VLOOKUP($E1957,[1]AllProteinsNorm!$A$1:$Q$3226,8,FALSE)</f>
        <v>40986.506190212996</v>
      </c>
      <c r="R1957" s="1">
        <f>VLOOKUP($E1957,[1]AllProteinsNorm!$A$1:$Q$3226,13,FALSE)</f>
        <v>34469.619039260499</v>
      </c>
      <c r="S1957" s="1">
        <f>VLOOKUP($E1957,[1]AllProteinsNorm!$A$1:$Q$3226,16,FALSE)</f>
        <v>31612.590989894401</v>
      </c>
      <c r="T1957" s="1">
        <f>VLOOKUP($E1957,[1]AllProteinsNorm!$A$1:$Q$3226,17,FALSE)</f>
        <v>39212.122796875701</v>
      </c>
      <c r="U1957" s="1">
        <f>VLOOKUP($E1957,[1]AllProteinsNorm!$A$1:$Q$3226,3,FALSE)</f>
        <v>30248.354668216201</v>
      </c>
      <c r="V1957" s="1">
        <f>VLOOKUP($E1957,[1]AllProteinsNorm!$A$1:$Q$3226,7,FALSE)</f>
        <v>23957.107447450398</v>
      </c>
      <c r="W1957" s="1">
        <f>VLOOKUP($E1957,[1]AllProteinsNorm!$A$1:$Q$3226,9,FALSE)</f>
        <v>15768.365111700899</v>
      </c>
      <c r="X1957" s="1">
        <f>VLOOKUP($E1957,[1]AllProteinsNorm!$A$1:$Q$3226,12,FALSE)</f>
        <v>57564.484481972897</v>
      </c>
      <c r="Y1957" s="29">
        <f>VLOOKUP($E1957,[1]AllProteinsNorm!$A$1:$Q$3226,14,FALSE)</f>
        <v>41342.095289715398</v>
      </c>
      <c r="Z1957" s="25">
        <f t="shared" si="237"/>
        <v>0.77952550682834765</v>
      </c>
      <c r="AA1957" s="1">
        <f t="shared" si="237"/>
        <v>0.83909227597869807</v>
      </c>
      <c r="AB1957" s="1">
        <f t="shared" si="237"/>
        <v>1.0467150866374559</v>
      </c>
      <c r="AC1957" s="1">
        <f t="shared" si="237"/>
        <v>0.98101879028845529</v>
      </c>
      <c r="AD1957" s="1">
        <f t="shared" si="237"/>
        <v>1.3536483402670429</v>
      </c>
      <c r="AE1957" s="1">
        <f t="shared" si="237"/>
        <v>0.8111023681388918</v>
      </c>
      <c r="AF1957" s="1">
        <f t="shared" si="237"/>
        <v>1.0429176797426483</v>
      </c>
      <c r="AG1957" s="1">
        <f t="shared" si="237"/>
        <v>0.87709293744639016</v>
      </c>
      <c r="AH1957" s="1">
        <f t="shared" si="237"/>
        <v>0.80439474135286571</v>
      </c>
      <c r="AI1957" s="1">
        <f t="shared" si="237"/>
        <v>0.99776780034172718</v>
      </c>
      <c r="AJ1957" s="1">
        <f t="shared" si="237"/>
        <v>0.7696812145979306</v>
      </c>
      <c r="AK1957" s="1">
        <f t="shared" si="237"/>
        <v>0.60959796857255488</v>
      </c>
      <c r="AL1957" s="1">
        <f t="shared" si="237"/>
        <v>0.40123221724024105</v>
      </c>
      <c r="AM1957" s="1">
        <f t="shared" si="237"/>
        <v>1.4647508209874296</v>
      </c>
      <c r="AN1957" s="29">
        <f t="shared" si="237"/>
        <v>1.0519657834496037</v>
      </c>
      <c r="AO1957" s="1">
        <f t="shared" si="234"/>
        <v>7901.3227647019567</v>
      </c>
      <c r="AP1957" s="1">
        <f t="shared" si="235"/>
        <v>3823.6325187417879</v>
      </c>
      <c r="AQ1957" s="29">
        <f t="shared" si="236"/>
        <v>14534.563210944085</v>
      </c>
    </row>
    <row r="1958" spans="1:43" x14ac:dyDescent="0.2">
      <c r="A1958" s="26"/>
      <c r="E1958" s="25" t="s">
        <v>3817</v>
      </c>
      <c r="F1958" s="26" t="s">
        <v>3818</v>
      </c>
      <c r="G1958" s="1">
        <v>0.60809816558196395</v>
      </c>
      <c r="H1958" s="1">
        <v>0.85667129273065501</v>
      </c>
      <c r="I1958" s="1">
        <f>VLOOKUP(F1958,'[1]SUSMB vs SHAM all proteins sum'!$B$2:$E$3214,2,FALSE)</f>
        <v>0.43259391390899798</v>
      </c>
      <c r="J1958" s="29">
        <f>VLOOKUP(F1958,'[1]SUSMB vs SHAM all proteins sum'!$B$2:$E$3214,3,FALSE)</f>
        <v>0.92755946480849105</v>
      </c>
      <c r="K1958" s="25">
        <f>VLOOKUP($E1958,[1]AllProteinsNorm!$A$1:$Q$3226,4,FALSE)</f>
        <v>189947.51685635999</v>
      </c>
      <c r="L1958" s="1">
        <f>VLOOKUP($E1958,[1]AllProteinsNorm!$A$1:$Q$3226,5,FALSE)</f>
        <v>150814.563235854</v>
      </c>
      <c r="M1958" s="1">
        <f>VLOOKUP($E1958,[1]AllProteinsNorm!$A$1:$Q$3226,10,FALSE)</f>
        <v>181555.83903797501</v>
      </c>
      <c r="N1958" s="1">
        <f>VLOOKUP($E1958,[1]AllProteinsNorm!$A$1:$Q$3226,11,FALSE)</f>
        <v>138929.717929448</v>
      </c>
      <c r="O1958" s="1">
        <f>VLOOKUP($E1958,[1]AllProteinsNorm!$A$1:$Q$3226,15,FALSE)</f>
        <v>183178.66895768</v>
      </c>
      <c r="P1958" s="1">
        <f>VLOOKUP($E1958,[1]AllProteinsNorm!$A$1:$Q$3226,6,FALSE)</f>
        <v>166782.71790213999</v>
      </c>
      <c r="Q1958" s="1">
        <f>VLOOKUP($E1958,[1]AllProteinsNorm!$A$1:$Q$3226,8,FALSE)</f>
        <v>204772.64179717901</v>
      </c>
      <c r="R1958" s="1">
        <f>VLOOKUP($E1958,[1]AllProteinsNorm!$A$1:$Q$3226,13,FALSE)</f>
        <v>197480.05127661501</v>
      </c>
      <c r="S1958" s="1">
        <f>VLOOKUP($E1958,[1]AllProteinsNorm!$A$1:$Q$3226,16,FALSE)</f>
        <v>194082.87382682599</v>
      </c>
      <c r="T1958" s="1">
        <f>VLOOKUP($E1958,[1]AllProteinsNorm!$A$1:$Q$3226,17,FALSE)</f>
        <v>46654.637404650202</v>
      </c>
      <c r="U1958" s="1">
        <f>VLOOKUP($E1958,[1]AllProteinsNorm!$A$1:$Q$3226,3,FALSE)</f>
        <v>133261.29255339201</v>
      </c>
      <c r="V1958" s="1">
        <f>VLOOKUP($E1958,[1]AllProteinsNorm!$A$1:$Q$3226,7,FALSE)</f>
        <v>178960.519204009</v>
      </c>
      <c r="W1958" s="1">
        <f>VLOOKUP($E1958,[1]AllProteinsNorm!$A$1:$Q$3226,9,FALSE)</f>
        <v>170682.84780658499</v>
      </c>
      <c r="X1958" s="1">
        <f>VLOOKUP($E1958,[1]AllProteinsNorm!$A$1:$Q$3226,12,FALSE)</f>
        <v>131173.20345644801</v>
      </c>
      <c r="Y1958" s="29">
        <f>VLOOKUP($E1958,[1]AllProteinsNorm!$A$1:$Q$3226,14,FALSE)</f>
        <v>170203.98496809899</v>
      </c>
      <c r="Z1958" s="25">
        <f t="shared" si="237"/>
        <v>1.1247134030690931</v>
      </c>
      <c r="AA1958" s="1">
        <f t="shared" si="237"/>
        <v>0.89300014791794746</v>
      </c>
      <c r="AB1958" s="1">
        <f t="shared" si="237"/>
        <v>1.075024769741433</v>
      </c>
      <c r="AC1958" s="1">
        <f t="shared" si="237"/>
        <v>0.82262784176336945</v>
      </c>
      <c r="AD1958" s="1">
        <f t="shared" si="237"/>
        <v>1.0846338375081572</v>
      </c>
      <c r="AE1958" s="1">
        <f t="shared" si="237"/>
        <v>0.98755046304016803</v>
      </c>
      <c r="AF1958" s="1">
        <f t="shared" si="237"/>
        <v>1.2124956336508284</v>
      </c>
      <c r="AG1958" s="1">
        <f t="shared" si="237"/>
        <v>1.1693148938479732</v>
      </c>
      <c r="AH1958" s="1">
        <f t="shared" si="237"/>
        <v>1.1491995952980523</v>
      </c>
      <c r="AI1958" s="1">
        <f t="shared" si="237"/>
        <v>0.27625049736248647</v>
      </c>
      <c r="AJ1958" s="1">
        <f t="shared" si="237"/>
        <v>0.78906407583339289</v>
      </c>
      <c r="AK1958" s="1">
        <f t="shared" si="237"/>
        <v>1.0596574143223043</v>
      </c>
      <c r="AL1958" s="1">
        <f t="shared" si="237"/>
        <v>1.0106438335134289</v>
      </c>
      <c r="AM1958" s="1">
        <f t="shared" si="237"/>
        <v>0.77670012481680073</v>
      </c>
      <c r="AN1958" s="29">
        <f t="shared" si="237"/>
        <v>1.0078084005391499</v>
      </c>
      <c r="AO1958" s="1">
        <f t="shared" si="234"/>
        <v>20161.093020740158</v>
      </c>
      <c r="AP1958" s="1">
        <f t="shared" si="235"/>
        <v>59067.860072645977</v>
      </c>
      <c r="AQ1958" s="29">
        <f t="shared" si="236"/>
        <v>20367.996707192131</v>
      </c>
    </row>
    <row r="1959" spans="1:43" x14ac:dyDescent="0.2">
      <c r="A1959" s="26"/>
      <c r="E1959" s="25" t="s">
        <v>257</v>
      </c>
      <c r="F1959" s="26" t="s">
        <v>258</v>
      </c>
      <c r="G1959" s="1">
        <v>0.13446997277268599</v>
      </c>
      <c r="H1959" s="43">
        <v>0.57279863938881803</v>
      </c>
      <c r="I1959" s="1">
        <f>VLOOKUP(F1959,'[1]SUSMB vs SHAM all proteins sum'!$B$2:$E$3214,2,FALSE)</f>
        <v>3.4778076681161903E-2</v>
      </c>
      <c r="J1959" s="29">
        <f>VLOOKUP(F1959,'[1]SUSMB vs SHAM all proteins sum'!$B$2:$E$3214,3,FALSE)</f>
        <v>0.43113915156551302</v>
      </c>
      <c r="K1959" s="25">
        <f>VLOOKUP($E1959,[1]AllProteinsNorm!$A$1:$Q$3226,4,FALSE)</f>
        <v>8081950.2885346599</v>
      </c>
      <c r="L1959" s="1">
        <f>VLOOKUP($E1959,[1]AllProteinsNorm!$A$1:$Q$3226,5,FALSE)</f>
        <v>11244296.6192679</v>
      </c>
      <c r="M1959" s="1">
        <f>VLOOKUP($E1959,[1]AllProteinsNorm!$A$1:$Q$3226,10,FALSE)</f>
        <v>8079655.1008617999</v>
      </c>
      <c r="N1959" s="1">
        <f>VLOOKUP($E1959,[1]AllProteinsNorm!$A$1:$Q$3226,11,FALSE)</f>
        <v>10074744.3998718</v>
      </c>
      <c r="O1959" s="1">
        <f>VLOOKUP($E1959,[1]AllProteinsNorm!$A$1:$Q$3226,15,FALSE)</f>
        <v>7824536.83107109</v>
      </c>
      <c r="P1959" s="1">
        <f>VLOOKUP($E1959,[1]AllProteinsNorm!$A$1:$Q$3226,6,FALSE)</f>
        <v>8792380.6625245102</v>
      </c>
      <c r="Q1959" s="1">
        <f>VLOOKUP($E1959,[1]AllProteinsNorm!$A$1:$Q$3226,8,FALSE)</f>
        <v>7389298.7932862602</v>
      </c>
      <c r="R1959" s="1">
        <f>VLOOKUP($E1959,[1]AllProteinsNorm!$A$1:$Q$3226,13,FALSE)</f>
        <v>2777944.31355413</v>
      </c>
      <c r="S1959" s="1">
        <f>VLOOKUP($E1959,[1]AllProteinsNorm!$A$1:$Q$3226,16,FALSE)</f>
        <v>9941141.5579483397</v>
      </c>
      <c r="T1959" s="1">
        <f>VLOOKUP($E1959,[1]AllProteinsNorm!$A$1:$Q$3226,17,FALSE)</f>
        <v>1989181.22231947</v>
      </c>
      <c r="U1959" s="1">
        <f>VLOOKUP($E1959,[1]AllProteinsNorm!$A$1:$Q$3226,3,FALSE)</f>
        <v>10279839.1605056</v>
      </c>
      <c r="V1959" s="1">
        <f>VLOOKUP($E1959,[1]AllProteinsNorm!$A$1:$Q$3226,7,FALSE)</f>
        <v>6843212.1223856397</v>
      </c>
      <c r="W1959" s="1">
        <f>VLOOKUP($E1959,[1]AllProteinsNorm!$A$1:$Q$3226,9,FALSE)</f>
        <v>2182586.4256838402</v>
      </c>
      <c r="X1959" s="1">
        <f>VLOOKUP($E1959,[1]AllProteinsNorm!$A$1:$Q$3226,12,FALSE)</f>
        <v>2462638.2645964599</v>
      </c>
      <c r="Y1959" s="29">
        <f>VLOOKUP($E1959,[1]AllProteinsNorm!$A$1:$Q$3226,14,FALSE)</f>
        <v>2280357.2215024601</v>
      </c>
      <c r="Z1959" s="25">
        <f t="shared" si="237"/>
        <v>0.8919454365509728</v>
      </c>
      <c r="AA1959" s="1">
        <f t="shared" si="237"/>
        <v>1.2409503521704968</v>
      </c>
      <c r="AB1959" s="1">
        <f t="shared" si="237"/>
        <v>0.8916921335612551</v>
      </c>
      <c r="AC1959" s="1">
        <f t="shared" si="237"/>
        <v>1.1118754720170887</v>
      </c>
      <c r="AD1959" s="1">
        <f t="shared" si="237"/>
        <v>0.8635366057001872</v>
      </c>
      <c r="AE1959" s="1">
        <f t="shared" si="237"/>
        <v>0.97035041399390365</v>
      </c>
      <c r="AF1959" s="1">
        <f t="shared" si="237"/>
        <v>0.81550258324816782</v>
      </c>
      <c r="AG1959" s="1">
        <f t="shared" si="237"/>
        <v>0.30658129102605219</v>
      </c>
      <c r="AH1959" s="1">
        <f t="shared" si="237"/>
        <v>1.0971307085739226</v>
      </c>
      <c r="AI1959" s="1">
        <f t="shared" si="237"/>
        <v>0.21953130746643401</v>
      </c>
      <c r="AJ1959" s="1">
        <f t="shared" si="237"/>
        <v>1.1345102729348013</v>
      </c>
      <c r="AK1959" s="1">
        <f t="shared" si="237"/>
        <v>0.75523501209493893</v>
      </c>
      <c r="AL1959" s="1">
        <f t="shared" si="237"/>
        <v>0.24087601788748017</v>
      </c>
      <c r="AM1959" s="1">
        <f t="shared" si="237"/>
        <v>0.27178328046618988</v>
      </c>
      <c r="AN1959" s="29">
        <f t="shared" si="237"/>
        <v>0.25166626183170349</v>
      </c>
      <c r="AO1959" s="1">
        <f t="shared" si="234"/>
        <v>1359770.5060755988</v>
      </c>
      <c r="AP1959" s="1">
        <f t="shared" si="235"/>
        <v>3211543.1438162946</v>
      </c>
      <c r="AQ1959" s="29">
        <f t="shared" si="236"/>
        <v>3251633.2326056533</v>
      </c>
    </row>
    <row r="1960" spans="1:43" x14ac:dyDescent="0.2">
      <c r="A1960" s="26"/>
      <c r="E1960" s="25" t="s">
        <v>3819</v>
      </c>
      <c r="F1960" s="26" t="s">
        <v>3820</v>
      </c>
      <c r="G1960" s="1">
        <v>0.34420584466175502</v>
      </c>
      <c r="H1960" s="1">
        <v>1.31796836860961</v>
      </c>
      <c r="I1960" s="1">
        <f>VLOOKUP(F1960,'[1]SUSMB vs SHAM all proteins sum'!$B$2:$E$3214,2,FALSE)</f>
        <v>0.881228799218846</v>
      </c>
      <c r="J1960" s="29">
        <f>VLOOKUP(F1960,'[1]SUSMB vs SHAM all proteins sum'!$B$2:$E$3214,3,FALSE)</f>
        <v>1.0500930898674199</v>
      </c>
      <c r="K1960" s="25">
        <f>VLOOKUP($E1960,[1]AllProteinsNorm!$A$1:$Q$3226,4,FALSE)</f>
        <v>10172.3113270577</v>
      </c>
      <c r="L1960" s="1">
        <f>VLOOKUP($E1960,[1]AllProteinsNorm!$A$1:$Q$3226,5,FALSE)</f>
        <v>43984.091259661502</v>
      </c>
      <c r="M1960" s="1">
        <f>VLOOKUP($E1960,[1]AllProteinsNorm!$A$1:$Q$3226,10,FALSE)</f>
        <v>40251.3984947223</v>
      </c>
      <c r="N1960" s="1">
        <f>VLOOKUP($E1960,[1]AllProteinsNorm!$A$1:$Q$3226,11,FALSE)</f>
        <v>33068.859056309302</v>
      </c>
      <c r="O1960" s="1">
        <f>VLOOKUP($E1960,[1]AllProteinsNorm!$A$1:$Q$3226,15,FALSE)</f>
        <v>29800.2503459156</v>
      </c>
      <c r="P1960" s="1">
        <f>VLOOKUP($E1960,[1]AllProteinsNorm!$A$1:$Q$3226,6,FALSE)</f>
        <v>39847.976421308202</v>
      </c>
      <c r="Q1960" s="1">
        <f>VLOOKUP($E1960,[1]AllProteinsNorm!$A$1:$Q$3226,8,FALSE)</f>
        <v>45842.385206862797</v>
      </c>
      <c r="R1960" s="1">
        <f>VLOOKUP($E1960,[1]AllProteinsNorm!$A$1:$Q$3226,13,FALSE)</f>
        <v>38842.714800123198</v>
      </c>
      <c r="S1960" s="1">
        <f>VLOOKUP($E1960,[1]AllProteinsNorm!$A$1:$Q$3226,16,FALSE)</f>
        <v>34032.691470597099</v>
      </c>
      <c r="T1960" s="1">
        <f>VLOOKUP($E1960,[1]AllProteinsNorm!$A$1:$Q$3226,17,FALSE)</f>
        <v>29226.778657807099</v>
      </c>
      <c r="U1960" s="1">
        <f>VLOOKUP($E1960,[1]AllProteinsNorm!$A$1:$Q$3226,3,FALSE)</f>
        <v>15164.9781031941</v>
      </c>
      <c r="V1960" s="1">
        <f>VLOOKUP($E1960,[1]AllProteinsNorm!$A$1:$Q$3226,7,FALSE)</f>
        <v>37605.203554278603</v>
      </c>
      <c r="W1960" s="1">
        <f>VLOOKUP($E1960,[1]AllProteinsNorm!$A$1:$Q$3226,9,FALSE)</f>
        <v>32470.7870808722</v>
      </c>
      <c r="X1960" s="1">
        <f>VLOOKUP($E1960,[1]AllProteinsNorm!$A$1:$Q$3226,12,FALSE)</f>
        <v>30016.645082102001</v>
      </c>
      <c r="Y1960" s="29">
        <f>VLOOKUP($E1960,[1]AllProteinsNorm!$A$1:$Q$3226,14,FALSE)</f>
        <v>40768.963518758697</v>
      </c>
      <c r="Z1960" s="25">
        <f t="shared" si="237"/>
        <v>0.32338857928272058</v>
      </c>
      <c r="AA1960" s="1">
        <f t="shared" si="237"/>
        <v>1.3983009687944423</v>
      </c>
      <c r="AB1960" s="1">
        <f t="shared" si="237"/>
        <v>1.2796347019705256</v>
      </c>
      <c r="AC1960" s="1">
        <f t="shared" si="237"/>
        <v>1.0512941459307081</v>
      </c>
      <c r="AD1960" s="1">
        <f t="shared" si="237"/>
        <v>0.94738160402160332</v>
      </c>
      <c r="AE1960" s="1">
        <f t="shared" si="237"/>
        <v>1.2668094858541399</v>
      </c>
      <c r="AF1960" s="1">
        <f t="shared" si="237"/>
        <v>1.4573781067381675</v>
      </c>
      <c r="AG1960" s="1">
        <f t="shared" si="237"/>
        <v>1.234851151407794</v>
      </c>
      <c r="AH1960" s="1">
        <f t="shared" si="237"/>
        <v>1.0819354018952285</v>
      </c>
      <c r="AI1960" s="1">
        <f t="shared" si="237"/>
        <v>0.92915033007474968</v>
      </c>
      <c r="AJ1960" s="1">
        <f t="shared" si="237"/>
        <v>0.48211075791602037</v>
      </c>
      <c r="AK1960" s="1">
        <f t="shared" si="237"/>
        <v>1.1955093547626623</v>
      </c>
      <c r="AL1960" s="1">
        <f t="shared" si="237"/>
        <v>1.0322808027261057</v>
      </c>
      <c r="AM1960" s="1">
        <f t="shared" si="237"/>
        <v>0.95426102247918032</v>
      </c>
      <c r="AN1960" s="29">
        <f t="shared" si="237"/>
        <v>1.2960886436980417</v>
      </c>
      <c r="AO1960" s="1">
        <f t="shared" si="234"/>
        <v>11769.879592940622</v>
      </c>
      <c r="AP1960" s="1">
        <f t="shared" si="235"/>
        <v>5610.0369048089315</v>
      </c>
      <c r="AQ1960" s="29">
        <f t="shared" si="236"/>
        <v>8862.6035680465357</v>
      </c>
    </row>
    <row r="1961" spans="1:43" x14ac:dyDescent="0.2">
      <c r="A1961" s="26"/>
      <c r="E1961" s="25" t="s">
        <v>3821</v>
      </c>
      <c r="F1961" s="26" t="s">
        <v>3822</v>
      </c>
      <c r="G1961" s="1">
        <v>0.85926152445783399</v>
      </c>
      <c r="H1961" s="1">
        <v>1.03437572805259</v>
      </c>
      <c r="I1961" s="1">
        <f>VLOOKUP(F1961,'[1]SUSMB vs SHAM all proteins sum'!$B$2:$E$3214,2,FALSE)</f>
        <v>0.95578171544148205</v>
      </c>
      <c r="J1961" s="29">
        <f>VLOOKUP(F1961,'[1]SUSMB vs SHAM all proteins sum'!$B$2:$E$3214,3,FALSE)</f>
        <v>1.0220272627934499</v>
      </c>
      <c r="K1961" s="25">
        <f>VLOOKUP($E1961,[1]AllProteinsNorm!$A$1:$Q$3226,4,FALSE)</f>
        <v>104314.692034173</v>
      </c>
      <c r="L1961" s="1">
        <f>VLOOKUP($E1961,[1]AllProteinsNorm!$A$1:$Q$3226,5,FALSE)</f>
        <v>87317.745557443704</v>
      </c>
      <c r="M1961" s="1">
        <f>VLOOKUP($E1961,[1]AllProteinsNorm!$A$1:$Q$3226,10,FALSE)</f>
        <v>113656.367951027</v>
      </c>
      <c r="N1961" s="1">
        <f>VLOOKUP($E1961,[1]AllProteinsNorm!$A$1:$Q$3226,11,FALSE)</f>
        <v>149501.22970465099</v>
      </c>
      <c r="O1961" s="1">
        <f>VLOOKUP($E1961,[1]AllProteinsNorm!$A$1:$Q$3226,15,FALSE)</f>
        <v>206450.11397778499</v>
      </c>
      <c r="P1961" s="1">
        <f>VLOOKUP($E1961,[1]AllProteinsNorm!$A$1:$Q$3226,6,FALSE)</f>
        <v>104340.569066753</v>
      </c>
      <c r="Q1961" s="1">
        <f>VLOOKUP($E1961,[1]AllProteinsNorm!$A$1:$Q$3226,8,FALSE)</f>
        <v>99047.847762664605</v>
      </c>
      <c r="R1961" s="1">
        <f>VLOOKUP($E1961,[1]AllProteinsNorm!$A$1:$Q$3226,13,FALSE)</f>
        <v>162658.273523821</v>
      </c>
      <c r="S1961" s="1">
        <f>VLOOKUP($E1961,[1]AllProteinsNorm!$A$1:$Q$3226,16,FALSE)</f>
        <v>137989.961145095</v>
      </c>
      <c r="T1961" s="1">
        <f>VLOOKUP($E1961,[1]AllProteinsNorm!$A$1:$Q$3226,17,FALSE)</f>
        <v>163106.538352445</v>
      </c>
      <c r="U1961" s="1">
        <f>VLOOKUP($E1961,[1]AllProteinsNorm!$A$1:$Q$3226,3,FALSE)</f>
        <v>378707.54044812702</v>
      </c>
      <c r="V1961" s="1">
        <f>VLOOKUP($E1961,[1]AllProteinsNorm!$A$1:$Q$3226,7,FALSE)</f>
        <v>120537.69158363</v>
      </c>
      <c r="W1961" s="1">
        <f>VLOOKUP($E1961,[1]AllProteinsNorm!$A$1:$Q$3226,9,FALSE)</f>
        <v>85718.466860619199</v>
      </c>
      <c r="X1961" s="1">
        <f>VLOOKUP($E1961,[1]AllProteinsNorm!$A$1:$Q$3226,12,FALSE)</f>
        <v>188978.95856073499</v>
      </c>
      <c r="Y1961" s="29">
        <f>VLOOKUP($E1961,[1]AllProteinsNorm!$A$1:$Q$3226,14,FALSE)</f>
        <v>48183.616710447401</v>
      </c>
      <c r="Z1961" s="25">
        <f t="shared" ref="Z1961:AN1977" si="238">K1961/AVERAGE($K1961:$O1961)</f>
        <v>0.78878068850191141</v>
      </c>
      <c r="AA1961" s="1">
        <f t="shared" si="238"/>
        <v>0.66025743944747672</v>
      </c>
      <c r="AB1961" s="1">
        <f t="shared" si="238"/>
        <v>0.85941823166835174</v>
      </c>
      <c r="AC1961" s="1">
        <f t="shared" si="238"/>
        <v>1.1304609216474106</v>
      </c>
      <c r="AD1961" s="1">
        <f t="shared" si="238"/>
        <v>1.5610827187348495</v>
      </c>
      <c r="AE1961" s="1">
        <f t="shared" si="238"/>
        <v>0.78897635895999185</v>
      </c>
      <c r="AF1961" s="1">
        <f t="shared" si="238"/>
        <v>0.74895518578795262</v>
      </c>
      <c r="AG1961" s="1">
        <f t="shared" si="238"/>
        <v>1.2299485573769486</v>
      </c>
      <c r="AH1961" s="1">
        <f t="shared" si="238"/>
        <v>1.0434178967112642</v>
      </c>
      <c r="AI1961" s="1">
        <f t="shared" si="238"/>
        <v>1.2333381339865157</v>
      </c>
      <c r="AJ1961" s="1">
        <f t="shared" si="238"/>
        <v>2.8636157445365487</v>
      </c>
      <c r="AK1961" s="1">
        <f t="shared" si="238"/>
        <v>0.91145169969556816</v>
      </c>
      <c r="AL1961" s="1">
        <f t="shared" si="238"/>
        <v>0.64816441470677755</v>
      </c>
      <c r="AM1961" s="1">
        <f t="shared" si="238"/>
        <v>1.428973715390718</v>
      </c>
      <c r="AN1961" s="29">
        <f t="shared" si="238"/>
        <v>0.36434279411885928</v>
      </c>
      <c r="AO1961" s="1">
        <f t="shared" si="234"/>
        <v>42304.311587449803</v>
      </c>
      <c r="AP1961" s="1">
        <f t="shared" si="235"/>
        <v>27510.39629895597</v>
      </c>
      <c r="AQ1961" s="29">
        <f t="shared" si="236"/>
        <v>116749.96994389636</v>
      </c>
    </row>
    <row r="1962" spans="1:43" x14ac:dyDescent="0.2">
      <c r="A1962" s="26"/>
      <c r="E1962" s="25" t="s">
        <v>3823</v>
      </c>
      <c r="F1962" s="26" t="s">
        <v>3824</v>
      </c>
      <c r="G1962" s="1">
        <v>0.62560595734734303</v>
      </c>
      <c r="H1962" s="1">
        <v>0.91295758789019299</v>
      </c>
      <c r="I1962" s="1">
        <f>VLOOKUP(F1962,'[1]SUSMB vs SHAM all proteins sum'!$B$2:$E$3214,2,FALSE)</f>
        <v>0.19235937217538299</v>
      </c>
      <c r="J1962" s="29">
        <f>VLOOKUP(F1962,'[1]SUSMB vs SHAM all proteins sum'!$B$2:$E$3214,3,FALSE)</f>
        <v>0.55192953718044402</v>
      </c>
      <c r="K1962" s="25">
        <f>VLOOKUP($E1962,[1]AllProteinsNorm!$A$1:$Q$3226,4,FALSE)</f>
        <v>28953.628514687302</v>
      </c>
      <c r="L1962" s="1">
        <f>VLOOKUP($E1962,[1]AllProteinsNorm!$A$1:$Q$3226,5,FALSE)</f>
        <v>51030.689412729298</v>
      </c>
      <c r="M1962" s="1">
        <f>VLOOKUP($E1962,[1]AllProteinsNorm!$A$1:$Q$3226,10,FALSE)</f>
        <v>71658.409598696497</v>
      </c>
      <c r="N1962" s="1">
        <f>VLOOKUP($E1962,[1]AllProteinsNorm!$A$1:$Q$3226,11,FALSE)</f>
        <v>67260.555698491706</v>
      </c>
      <c r="O1962" s="1">
        <f>VLOOKUP($E1962,[1]AllProteinsNorm!$A$1:$Q$3226,15,FALSE)</f>
        <v>68484.900111899697</v>
      </c>
      <c r="P1962" s="1">
        <f>VLOOKUP($E1962,[1]AllProteinsNorm!$A$1:$Q$3226,6,FALSE)</f>
        <v>40395.4565416728</v>
      </c>
      <c r="Q1962" s="1">
        <f>VLOOKUP($E1962,[1]AllProteinsNorm!$A$1:$Q$3226,8,FALSE)</f>
        <v>56448.735314133999</v>
      </c>
      <c r="R1962" s="1">
        <f>VLOOKUP($E1962,[1]AllProteinsNorm!$A$1:$Q$3226,13,FALSE)</f>
        <v>54411.328113046096</v>
      </c>
      <c r="S1962" s="1">
        <f>VLOOKUP($E1962,[1]AllProteinsNorm!$A$1:$Q$3226,16,FALSE)</f>
        <v>48650.344299156903</v>
      </c>
      <c r="T1962" s="1">
        <f>VLOOKUP($E1962,[1]AllProteinsNorm!$A$1:$Q$3226,17,FALSE)</f>
        <v>51244.576358824801</v>
      </c>
      <c r="U1962" s="1">
        <f>VLOOKUP($E1962,[1]AllProteinsNorm!$A$1:$Q$3226,3,FALSE)</f>
        <v>29769.743609013902</v>
      </c>
      <c r="V1962" s="1">
        <f>VLOOKUP($E1962,[1]AllProteinsNorm!$A$1:$Q$3226,7,FALSE)</f>
        <v>7326.0344202070701</v>
      </c>
      <c r="W1962" s="1">
        <f>VLOOKUP($E1962,[1]AllProteinsNorm!$A$1:$Q$3226,9,FALSE)</f>
        <v>62355.3344836447</v>
      </c>
      <c r="X1962" s="1">
        <f>VLOOKUP($E1962,[1]AllProteinsNorm!$A$1:$Q$3226,12,FALSE)</f>
        <v>55459.801007034403</v>
      </c>
      <c r="Y1962" s="29">
        <f>VLOOKUP($E1962,[1]AllProteinsNorm!$A$1:$Q$3226,14,FALSE)</f>
        <v>33119.142939751597</v>
      </c>
      <c r="Z1962" s="25">
        <f t="shared" si="238"/>
        <v>0.50373728276756125</v>
      </c>
      <c r="AA1962" s="1">
        <f t="shared" si="238"/>
        <v>0.88783555434109762</v>
      </c>
      <c r="AB1962" s="1">
        <f t="shared" si="238"/>
        <v>1.2467180933948012</v>
      </c>
      <c r="AC1962" s="1">
        <f t="shared" si="238"/>
        <v>1.1702039192706808</v>
      </c>
      <c r="AD1962" s="1">
        <f t="shared" si="238"/>
        <v>1.1915051502258589</v>
      </c>
      <c r="AE1962" s="1">
        <f t="shared" si="238"/>
        <v>0.70280301842427395</v>
      </c>
      <c r="AF1962" s="1">
        <f t="shared" si="238"/>
        <v>0.98209910127094269</v>
      </c>
      <c r="AG1962" s="1">
        <f t="shared" si="238"/>
        <v>0.94665214625988203</v>
      </c>
      <c r="AH1962" s="1">
        <f t="shared" si="238"/>
        <v>0.84642214120181702</v>
      </c>
      <c r="AI1962" s="1">
        <f t="shared" si="238"/>
        <v>0.89155677460165828</v>
      </c>
      <c r="AJ1962" s="1">
        <f t="shared" si="238"/>
        <v>0.51793611107100279</v>
      </c>
      <c r="AK1962" s="1">
        <f t="shared" si="238"/>
        <v>0.12745886652599375</v>
      </c>
      <c r="AL1962" s="1">
        <f t="shared" si="238"/>
        <v>1.0848625326155541</v>
      </c>
      <c r="AM1962" s="1">
        <f t="shared" si="238"/>
        <v>0.96489355204448668</v>
      </c>
      <c r="AN1962" s="29">
        <f t="shared" si="238"/>
        <v>0.57620919822183847</v>
      </c>
      <c r="AO1962" s="1">
        <f t="shared" si="234"/>
        <v>15957.078957221676</v>
      </c>
      <c r="AP1962" s="1">
        <f t="shared" si="235"/>
        <v>5592.8364183515387</v>
      </c>
      <c r="AQ1962" s="29">
        <f t="shared" si="236"/>
        <v>19645.370364537728</v>
      </c>
    </row>
    <row r="1963" spans="1:43" x14ac:dyDescent="0.2">
      <c r="A1963" s="26"/>
      <c r="E1963" s="25" t="s">
        <v>3825</v>
      </c>
      <c r="F1963" s="26" t="s">
        <v>3826</v>
      </c>
      <c r="G1963" s="1">
        <v>0.11215417548385</v>
      </c>
      <c r="H1963" s="1">
        <v>0.77501604493764997</v>
      </c>
      <c r="I1963" s="1">
        <f>VLOOKUP(F1963,'[1]SUSMB vs SHAM all proteins sum'!$B$2:$E$3214,2,FALSE)</f>
        <v>0.21849048651807801</v>
      </c>
      <c r="J1963" s="29">
        <f>VLOOKUP(F1963,'[1]SUSMB vs SHAM all proteins sum'!$B$2:$E$3214,3,FALSE)</f>
        <v>0.881983370519415</v>
      </c>
      <c r="K1963" s="25">
        <f>VLOOKUP($E1963,[1]AllProteinsNorm!$A$1:$Q$3226,4,FALSE)</f>
        <v>327043.61266276502</v>
      </c>
      <c r="L1963" s="1">
        <f>VLOOKUP($E1963,[1]AllProteinsNorm!$A$1:$Q$3226,5,FALSE)</f>
        <v>369574.77692706999</v>
      </c>
      <c r="M1963" s="1">
        <f>VLOOKUP($E1963,[1]AllProteinsNorm!$A$1:$Q$3226,10,FALSE)</f>
        <v>341368.392413945</v>
      </c>
      <c r="N1963" s="1">
        <f>VLOOKUP($E1963,[1]AllProteinsNorm!$A$1:$Q$3226,11,FALSE)</f>
        <v>399015.42284079699</v>
      </c>
      <c r="O1963" s="1">
        <f>VLOOKUP($E1963,[1]AllProteinsNorm!$A$1:$Q$3226,15,FALSE)</f>
        <v>285848.51555041102</v>
      </c>
      <c r="P1963" s="1">
        <f>VLOOKUP($E1963,[1]AllProteinsNorm!$A$1:$Q$3226,6,FALSE)</f>
        <v>176525.97470347601</v>
      </c>
      <c r="Q1963" s="1">
        <f>VLOOKUP($E1963,[1]AllProteinsNorm!$A$1:$Q$3226,8,FALSE)</f>
        <v>337193.38144218398</v>
      </c>
      <c r="R1963" s="1">
        <f>VLOOKUP($E1963,[1]AllProteinsNorm!$A$1:$Q$3226,13,FALSE)</f>
        <v>282963.73283412599</v>
      </c>
      <c r="S1963" s="1">
        <f>VLOOKUP($E1963,[1]AllProteinsNorm!$A$1:$Q$3226,16,FALSE)</f>
        <v>353722.383853429</v>
      </c>
      <c r="T1963" s="1">
        <f>VLOOKUP($E1963,[1]AllProteinsNorm!$A$1:$Q$3226,17,FALSE)</f>
        <v>220866.27925096601</v>
      </c>
      <c r="U1963" s="1">
        <f>VLOOKUP($E1963,[1]AllProteinsNorm!$A$1:$Q$3226,3,FALSE)</f>
        <v>294234.79121665598</v>
      </c>
      <c r="V1963" s="1">
        <f>VLOOKUP($E1963,[1]AllProteinsNorm!$A$1:$Q$3226,7,FALSE)</f>
        <v>318756.16749673901</v>
      </c>
      <c r="W1963" s="1">
        <f>VLOOKUP($E1963,[1]AllProteinsNorm!$A$1:$Q$3226,9,FALSE)</f>
        <v>366334.937169621</v>
      </c>
      <c r="X1963" s="1">
        <f>VLOOKUP($E1963,[1]AllProteinsNorm!$A$1:$Q$3226,12,FALSE)</f>
        <v>231736.106483479</v>
      </c>
      <c r="Y1963" s="29">
        <f>VLOOKUP($E1963,[1]AllProteinsNorm!$A$1:$Q$3226,14,FALSE)</f>
        <v>315452.69648346602</v>
      </c>
      <c r="Z1963" s="25">
        <f t="shared" si="238"/>
        <v>0.9491350840535554</v>
      </c>
      <c r="AA1963" s="1">
        <f t="shared" si="238"/>
        <v>1.0725676129454205</v>
      </c>
      <c r="AB1963" s="1">
        <f t="shared" si="238"/>
        <v>0.99070798291706175</v>
      </c>
      <c r="AC1963" s="1">
        <f t="shared" si="238"/>
        <v>1.1580092753170079</v>
      </c>
      <c r="AD1963" s="1">
        <f t="shared" si="238"/>
        <v>0.82958004476695524</v>
      </c>
      <c r="AE1963" s="1">
        <f t="shared" si="238"/>
        <v>0.51230780651444063</v>
      </c>
      <c r="AF1963" s="1">
        <f t="shared" si="238"/>
        <v>0.97859140507796771</v>
      </c>
      <c r="AG1963" s="1">
        <f t="shared" si="238"/>
        <v>0.82120792441394042</v>
      </c>
      <c r="AH1963" s="1">
        <f t="shared" si="238"/>
        <v>1.0265613255579484</v>
      </c>
      <c r="AI1963" s="1">
        <f t="shared" si="238"/>
        <v>0.64099076210250328</v>
      </c>
      <c r="AJ1963" s="1">
        <f t="shared" si="238"/>
        <v>0.85391841479219543</v>
      </c>
      <c r="AK1963" s="1">
        <f t="shared" si="238"/>
        <v>0.92508353661558007</v>
      </c>
      <c r="AL1963" s="1">
        <f t="shared" si="238"/>
        <v>1.0631650578688372</v>
      </c>
      <c r="AM1963" s="1">
        <f t="shared" si="238"/>
        <v>0.67253681279580113</v>
      </c>
      <c r="AN1963" s="29">
        <f t="shared" si="238"/>
        <v>0.9154963130268885</v>
      </c>
      <c r="AO1963" s="1">
        <f t="shared" si="234"/>
        <v>38354.087702812321</v>
      </c>
      <c r="AP1963" s="1">
        <f t="shared" si="235"/>
        <v>67458.824284393559</v>
      </c>
      <c r="AQ1963" s="29">
        <f t="shared" si="236"/>
        <v>43688.658657374523</v>
      </c>
    </row>
    <row r="1964" spans="1:43" x14ac:dyDescent="0.2">
      <c r="A1964" s="26"/>
      <c r="E1964" s="25" t="s">
        <v>3827</v>
      </c>
      <c r="F1964" s="26" t="s">
        <v>3828</v>
      </c>
      <c r="G1964" s="1">
        <v>0.41289248831792802</v>
      </c>
      <c r="H1964" s="1">
        <v>0.93959031786879998</v>
      </c>
      <c r="I1964" s="1">
        <f>VLOOKUP(F1964,'[1]SUSMB vs SHAM all proteins sum'!$B$2:$E$3214,2,FALSE)</f>
        <v>0.60898985017694796</v>
      </c>
      <c r="J1964" s="29">
        <f>VLOOKUP(F1964,'[1]SUSMB vs SHAM all proteins sum'!$B$2:$E$3214,3,FALSE)</f>
        <v>0.91789708017566096</v>
      </c>
      <c r="K1964" s="25">
        <f>VLOOKUP($E1964,[1]AllProteinsNorm!$A$1:$Q$3226,4,FALSE)</f>
        <v>548219.26645116298</v>
      </c>
      <c r="L1964" s="1">
        <f>VLOOKUP($E1964,[1]AllProteinsNorm!$A$1:$Q$3226,5,FALSE)</f>
        <v>526125.95508672902</v>
      </c>
      <c r="M1964" s="1">
        <f>VLOOKUP($E1964,[1]AllProteinsNorm!$A$1:$Q$3226,10,FALSE)</f>
        <v>554763.560797874</v>
      </c>
      <c r="N1964" s="1">
        <f>VLOOKUP($E1964,[1]AllProteinsNorm!$A$1:$Q$3226,11,FALSE)</f>
        <v>490647.42742306698</v>
      </c>
      <c r="O1964" s="1">
        <f>VLOOKUP($E1964,[1]AllProteinsNorm!$A$1:$Q$3226,15,FALSE)</f>
        <v>493104.578860768</v>
      </c>
      <c r="P1964" s="1">
        <f>VLOOKUP($E1964,[1]AllProteinsNorm!$A$1:$Q$3226,6,FALSE)</f>
        <v>541531.64822903695</v>
      </c>
      <c r="Q1964" s="1">
        <f>VLOOKUP($E1964,[1]AllProteinsNorm!$A$1:$Q$3226,8,FALSE)</f>
        <v>606550.10649168096</v>
      </c>
      <c r="R1964" s="1">
        <f>VLOOKUP($E1964,[1]AllProteinsNorm!$A$1:$Q$3226,13,FALSE)</f>
        <v>453918.371958801</v>
      </c>
      <c r="S1964" s="1">
        <f>VLOOKUP($E1964,[1]AllProteinsNorm!$A$1:$Q$3226,16,FALSE)</f>
        <v>421641.85361404199</v>
      </c>
      <c r="T1964" s="1">
        <f>VLOOKUP($E1964,[1]AllProteinsNorm!$A$1:$Q$3226,17,FALSE)</f>
        <v>450963.27254868002</v>
      </c>
      <c r="U1964" s="1">
        <f>VLOOKUP($E1964,[1]AllProteinsNorm!$A$1:$Q$3226,3,FALSE)</f>
        <v>255494.73301401499</v>
      </c>
      <c r="V1964" s="1">
        <f>VLOOKUP($E1964,[1]AllProteinsNorm!$A$1:$Q$3226,7,FALSE)</f>
        <v>527679.36294419004</v>
      </c>
      <c r="W1964" s="1">
        <f>VLOOKUP($E1964,[1]AllProteinsNorm!$A$1:$Q$3226,9,FALSE)</f>
        <v>571822.94222980901</v>
      </c>
      <c r="X1964" s="1">
        <f>VLOOKUP($E1964,[1]AllProteinsNorm!$A$1:$Q$3226,12,FALSE)</f>
        <v>604472.53288231697</v>
      </c>
      <c r="Y1964" s="29">
        <f>VLOOKUP($E1964,[1]AllProteinsNorm!$A$1:$Q$3226,14,FALSE)</f>
        <v>541302.76208259596</v>
      </c>
      <c r="Z1964" s="25">
        <f t="shared" si="238"/>
        <v>1.049078597755666</v>
      </c>
      <c r="AA1964" s="1">
        <f t="shared" si="238"/>
        <v>1.0068005868860053</v>
      </c>
      <c r="AB1964" s="1">
        <f t="shared" si="238"/>
        <v>1.0616018335423081</v>
      </c>
      <c r="AC1964" s="1">
        <f t="shared" si="238"/>
        <v>0.93890847449679971</v>
      </c>
      <c r="AD1964" s="1">
        <f t="shared" si="238"/>
        <v>0.94361050731922036</v>
      </c>
      <c r="AE1964" s="1">
        <f t="shared" si="238"/>
        <v>1.0362810957776536</v>
      </c>
      <c r="AF1964" s="1">
        <f t="shared" si="238"/>
        <v>1.1607011539488237</v>
      </c>
      <c r="AG1964" s="1">
        <f t="shared" si="238"/>
        <v>0.86862333794409752</v>
      </c>
      <c r="AH1964" s="1">
        <f t="shared" si="238"/>
        <v>0.80685862685550758</v>
      </c>
      <c r="AI1964" s="1">
        <f t="shared" si="238"/>
        <v>0.86296842624158354</v>
      </c>
      <c r="AJ1964" s="1">
        <f t="shared" si="238"/>
        <v>0.48891761498896241</v>
      </c>
      <c r="AK1964" s="1">
        <f t="shared" si="238"/>
        <v>1.0097732057569129</v>
      </c>
      <c r="AL1964" s="1">
        <f t="shared" si="238"/>
        <v>1.0942468590756962</v>
      </c>
      <c r="AM1964" s="1">
        <f t="shared" si="238"/>
        <v>1.1567254855580451</v>
      </c>
      <c r="AN1964" s="29">
        <f t="shared" si="238"/>
        <v>1.0358430966553165</v>
      </c>
      <c r="AO1964" s="1">
        <f t="shared" si="234"/>
        <v>26811.253989588</v>
      </c>
      <c r="AP1964" s="1">
        <f t="shared" si="235"/>
        <v>68726.909647492866</v>
      </c>
      <c r="AQ1964" s="29">
        <f t="shared" si="236"/>
        <v>125162.14821600731</v>
      </c>
    </row>
    <row r="1965" spans="1:43" x14ac:dyDescent="0.2">
      <c r="A1965" s="26"/>
      <c r="E1965" s="25" t="s">
        <v>3829</v>
      </c>
      <c r="F1965" s="26" t="s">
        <v>3830</v>
      </c>
      <c r="G1965" s="1">
        <v>0.36402968938531499</v>
      </c>
      <c r="H1965" s="1">
        <v>0.97307119445845602</v>
      </c>
      <c r="I1965" s="1">
        <f>VLOOKUP(F1965,'[1]SUSMB vs SHAM all proteins sum'!$B$2:$E$3214,2,FALSE)</f>
        <v>0.72046465435199702</v>
      </c>
      <c r="J1965" s="29">
        <f>VLOOKUP(F1965,'[1]SUSMB vs SHAM all proteins sum'!$B$2:$E$3214,3,FALSE)</f>
        <v>0.97387097798895705</v>
      </c>
      <c r="K1965" s="25">
        <f>VLOOKUP($E1965,[1]AllProteinsNorm!$A$1:$Q$3226,4,FALSE)</f>
        <v>440285.83701244398</v>
      </c>
      <c r="L1965" s="1">
        <f>VLOOKUP($E1965,[1]AllProteinsNorm!$A$1:$Q$3226,5,FALSE)</f>
        <v>452613.26976966503</v>
      </c>
      <c r="M1965" s="1">
        <f>VLOOKUP($E1965,[1]AllProteinsNorm!$A$1:$Q$3226,10,FALSE)</f>
        <v>495968.833232039</v>
      </c>
      <c r="N1965" s="1">
        <f>VLOOKUP($E1965,[1]AllProteinsNorm!$A$1:$Q$3226,11,FALSE)</f>
        <v>461672.15803724702</v>
      </c>
      <c r="O1965" s="1">
        <f>VLOOKUP($E1965,[1]AllProteinsNorm!$A$1:$Q$3226,15,FALSE)</f>
        <v>443701.42002695298</v>
      </c>
      <c r="P1965" s="1">
        <f>VLOOKUP($E1965,[1]AllProteinsNorm!$A$1:$Q$3226,6,FALSE)</f>
        <v>469733.95539558597</v>
      </c>
      <c r="Q1965" s="1">
        <f>VLOOKUP($E1965,[1]AllProteinsNorm!$A$1:$Q$3226,8,FALSE)</f>
        <v>440747.09747990902</v>
      </c>
      <c r="R1965" s="1">
        <f>VLOOKUP($E1965,[1]AllProteinsNorm!$A$1:$Q$3226,13,FALSE)</f>
        <v>462072.49408539903</v>
      </c>
      <c r="S1965" s="1">
        <f>VLOOKUP($E1965,[1]AllProteinsNorm!$A$1:$Q$3226,16,FALSE)</f>
        <v>433155.74315204198</v>
      </c>
      <c r="T1965" s="1">
        <f>VLOOKUP($E1965,[1]AllProteinsNorm!$A$1:$Q$3226,17,FALSE)</f>
        <v>426253.89418811799</v>
      </c>
      <c r="U1965" s="1">
        <f>VLOOKUP($E1965,[1]AllProteinsNorm!$A$1:$Q$3226,3,FALSE)</f>
        <v>425545.89969085599</v>
      </c>
      <c r="V1965" s="1">
        <f>VLOOKUP($E1965,[1]AllProteinsNorm!$A$1:$Q$3226,7,FALSE)</f>
        <v>462538.65257672197</v>
      </c>
      <c r="W1965" s="1">
        <f>VLOOKUP($E1965,[1]AllProteinsNorm!$A$1:$Q$3226,9,FALSE)</f>
        <v>529096.56342865096</v>
      </c>
      <c r="X1965" s="1">
        <f>VLOOKUP($E1965,[1]AllProteinsNorm!$A$1:$Q$3226,12,FALSE)</f>
        <v>353377.20911184698</v>
      </c>
      <c r="Y1965" s="29">
        <f>VLOOKUP($E1965,[1]AllProteinsNorm!$A$1:$Q$3226,14,FALSE)</f>
        <v>481925.70086528198</v>
      </c>
      <c r="Z1965" s="25">
        <f t="shared" si="238"/>
        <v>0.95954552636033386</v>
      </c>
      <c r="AA1965" s="1">
        <f t="shared" si="238"/>
        <v>0.98641155737773623</v>
      </c>
      <c r="AB1965" s="1">
        <f t="shared" si="238"/>
        <v>1.0808993502293984</v>
      </c>
      <c r="AC1965" s="1">
        <f t="shared" si="238"/>
        <v>1.0061542222109698</v>
      </c>
      <c r="AD1965" s="1">
        <f t="shared" si="238"/>
        <v>0.96698934382156154</v>
      </c>
      <c r="AE1965" s="1">
        <f t="shared" si="238"/>
        <v>1.0237238575235841</v>
      </c>
      <c r="AF1965" s="1">
        <f t="shared" si="238"/>
        <v>0.96055078335666655</v>
      </c>
      <c r="AG1965" s="1">
        <f t="shared" si="238"/>
        <v>1.0070267023857846</v>
      </c>
      <c r="AH1965" s="1">
        <f t="shared" si="238"/>
        <v>0.94400641723817369</v>
      </c>
      <c r="AI1965" s="1">
        <f t="shared" si="238"/>
        <v>0.9289647380829098</v>
      </c>
      <c r="AJ1965" s="1">
        <f t="shared" si="238"/>
        <v>0.92742175646636449</v>
      </c>
      <c r="AK1965" s="1">
        <f t="shared" si="238"/>
        <v>1.0080426339859445</v>
      </c>
      <c r="AL1965" s="1">
        <f t="shared" si="238"/>
        <v>1.1530969151665889</v>
      </c>
      <c r="AM1965" s="1">
        <f t="shared" si="238"/>
        <v>0.77013951305317452</v>
      </c>
      <c r="AN1965" s="29">
        <f t="shared" si="238"/>
        <v>1.0502941758044331</v>
      </c>
      <c r="AO1965" s="1">
        <f t="shared" si="234"/>
        <v>19993.882908033858</v>
      </c>
      <c r="AP1965" s="1">
        <f t="shared" si="235"/>
        <v>16753.098220453467</v>
      </c>
      <c r="AQ1965" s="29">
        <f t="shared" si="236"/>
        <v>58932.957154105352</v>
      </c>
    </row>
    <row r="1966" spans="1:43" x14ac:dyDescent="0.2">
      <c r="A1966" s="26"/>
      <c r="E1966" s="25" t="s">
        <v>3831</v>
      </c>
      <c r="F1966" s="26" t="s">
        <v>3832</v>
      </c>
      <c r="G1966" s="43">
        <v>1.9940393949569299E-2</v>
      </c>
      <c r="H1966" s="1">
        <v>0.79681275302380805</v>
      </c>
      <c r="I1966" s="1">
        <f>VLOOKUP(F1966,'[1]SUSMB vs SHAM all proteins sum'!$B$2:$E$3214,2,FALSE)</f>
        <v>2.9811039867502699E-2</v>
      </c>
      <c r="J1966" s="29">
        <f>VLOOKUP(F1966,'[1]SUSMB vs SHAM all proteins sum'!$B$2:$E$3214,3,FALSE)</f>
        <v>0.776835232551643</v>
      </c>
      <c r="K1966" s="25">
        <f>VLOOKUP($E1966,[1]AllProteinsNorm!$A$1:$Q$3226,4,FALSE)</f>
        <v>55589.970008734403</v>
      </c>
      <c r="L1966" s="1">
        <f>VLOOKUP($E1966,[1]AllProteinsNorm!$A$1:$Q$3226,5,FALSE)</f>
        <v>69291.408827772204</v>
      </c>
      <c r="M1966" s="1">
        <f>VLOOKUP($E1966,[1]AllProteinsNorm!$A$1:$Q$3226,10,FALSE)</f>
        <v>50521.471746336902</v>
      </c>
      <c r="N1966" s="1">
        <f>VLOOKUP($E1966,[1]AllProteinsNorm!$A$1:$Q$3226,11,FALSE)</f>
        <v>60993.652447137501</v>
      </c>
      <c r="O1966" s="1">
        <f>VLOOKUP($E1966,[1]AllProteinsNorm!$A$1:$Q$3226,15,FALSE)</f>
        <v>61997.121160481802</v>
      </c>
      <c r="P1966" s="1">
        <f>VLOOKUP($E1966,[1]AllProteinsNorm!$A$1:$Q$3226,6,FALSE)</f>
        <v>51015.015448990198</v>
      </c>
      <c r="Q1966" s="1">
        <f>VLOOKUP($E1966,[1]AllProteinsNorm!$A$1:$Q$3226,8,FALSE)</f>
        <v>38958.9807787963</v>
      </c>
      <c r="R1966" s="1">
        <f>VLOOKUP($E1966,[1]AllProteinsNorm!$A$1:$Q$3226,13,FALSE)</f>
        <v>45236.841721926998</v>
      </c>
      <c r="S1966" s="1">
        <f>VLOOKUP($E1966,[1]AllProteinsNorm!$A$1:$Q$3226,16,FALSE)</f>
        <v>54536.2448557014</v>
      </c>
      <c r="T1966" s="1">
        <f>VLOOKUP($E1966,[1]AllProteinsNorm!$A$1:$Q$3226,17,FALSE)</f>
        <v>48206.572535493797</v>
      </c>
      <c r="U1966" s="1">
        <f>VLOOKUP($E1966,[1]AllProteinsNorm!$A$1:$Q$3226,3,FALSE)</f>
        <v>37290.288476418697</v>
      </c>
      <c r="V1966" s="1">
        <f>VLOOKUP($E1966,[1]AllProteinsNorm!$A$1:$Q$3226,7,FALSE)</f>
        <v>45299.025215518603</v>
      </c>
      <c r="W1966" s="1">
        <f>VLOOKUP($E1966,[1]AllProteinsNorm!$A$1:$Q$3226,9,FALSE)</f>
        <v>58454.026934534697</v>
      </c>
      <c r="X1966" s="1">
        <f>VLOOKUP($E1966,[1]AllProteinsNorm!$A$1:$Q$3226,12,FALSE)</f>
        <v>41083.879800222101</v>
      </c>
      <c r="Y1966" s="29">
        <f>VLOOKUP($E1966,[1]AllProteinsNorm!$A$1:$Q$3226,14,FALSE)</f>
        <v>51319.4597289702</v>
      </c>
      <c r="Z1966" s="25">
        <f t="shared" si="238"/>
        <v>0.93148722864888811</v>
      </c>
      <c r="AA1966" s="1">
        <f t="shared" si="238"/>
        <v>1.1610738837962558</v>
      </c>
      <c r="AB1966" s="1">
        <f t="shared" si="238"/>
        <v>0.84655749403830027</v>
      </c>
      <c r="AC1966" s="1">
        <f t="shared" si="238"/>
        <v>1.022033440101348</v>
      </c>
      <c r="AD1966" s="1">
        <f t="shared" si="238"/>
        <v>1.0388479534152082</v>
      </c>
      <c r="AE1966" s="1">
        <f t="shared" si="238"/>
        <v>0.85482750490050063</v>
      </c>
      <c r="AF1966" s="1">
        <f t="shared" si="238"/>
        <v>0.65281188370715693</v>
      </c>
      <c r="AG1966" s="1">
        <f t="shared" si="238"/>
        <v>0.75800617128891135</v>
      </c>
      <c r="AH1966" s="1">
        <f t="shared" si="238"/>
        <v>0.91383059882156281</v>
      </c>
      <c r="AI1966" s="1">
        <f t="shared" si="238"/>
        <v>0.80776813958873062</v>
      </c>
      <c r="AJ1966" s="1">
        <f t="shared" si="238"/>
        <v>0.62485062436549477</v>
      </c>
      <c r="AK1966" s="1">
        <f t="shared" si="238"/>
        <v>0.75904814217150496</v>
      </c>
      <c r="AL1966" s="1">
        <f t="shared" si="238"/>
        <v>0.97947848405138604</v>
      </c>
      <c r="AM1966" s="1">
        <f t="shared" si="238"/>
        <v>0.68841752084485752</v>
      </c>
      <c r="AN1966" s="29">
        <f t="shared" si="238"/>
        <v>0.85992889204987344</v>
      </c>
      <c r="AO1966" s="1">
        <f t="shared" si="234"/>
        <v>6325.8341718892934</v>
      </c>
      <c r="AP1966" s="1">
        <f t="shared" si="235"/>
        <v>5298.9254404804333</v>
      </c>
      <c r="AQ1966" s="29">
        <f t="shared" si="236"/>
        <v>7503.8949375149386</v>
      </c>
    </row>
    <row r="1967" spans="1:43" x14ac:dyDescent="0.2">
      <c r="A1967" s="26"/>
      <c r="E1967" s="25" t="s">
        <v>3833</v>
      </c>
      <c r="F1967" s="26" t="s">
        <v>3834</v>
      </c>
      <c r="G1967" s="1">
        <v>0.936870052970316</v>
      </c>
      <c r="H1967" s="1">
        <v>1.0049603127165301</v>
      </c>
      <c r="I1967" s="1">
        <f>VLOOKUP(F1967,'[1]SUSMB vs SHAM all proteins sum'!$B$2:$E$3214,2,FALSE)</f>
        <v>0.53589509814708902</v>
      </c>
      <c r="J1967" s="29">
        <f>VLOOKUP(F1967,'[1]SUSMB vs SHAM all proteins sum'!$B$2:$E$3214,3,FALSE)</f>
        <v>0.96168786880384405</v>
      </c>
      <c r="K1967" s="25">
        <f>VLOOKUP($E1967,[1]AllProteinsNorm!$A$1:$Q$3226,4,FALSE)</f>
        <v>522898.40533461201</v>
      </c>
      <c r="L1967" s="1">
        <f>VLOOKUP($E1967,[1]AllProteinsNorm!$A$1:$Q$3226,5,FALSE)</f>
        <v>530028.52956952795</v>
      </c>
      <c r="M1967" s="1">
        <f>VLOOKUP($E1967,[1]AllProteinsNorm!$A$1:$Q$3226,10,FALSE)</f>
        <v>545621.84147696104</v>
      </c>
      <c r="N1967" s="1">
        <f>VLOOKUP($E1967,[1]AllProteinsNorm!$A$1:$Q$3226,11,FALSE)</f>
        <v>633138.682985847</v>
      </c>
      <c r="O1967" s="1">
        <f>VLOOKUP($E1967,[1]AllProteinsNorm!$A$1:$Q$3226,15,FALSE)</f>
        <v>605822.07747649006</v>
      </c>
      <c r="P1967" s="1">
        <f>VLOOKUP($E1967,[1]AllProteinsNorm!$A$1:$Q$3226,6,FALSE)</f>
        <v>490953.18139197002</v>
      </c>
      <c r="Q1967" s="1">
        <f>VLOOKUP($E1967,[1]AllProteinsNorm!$A$1:$Q$3226,8,FALSE)</f>
        <v>595494.54859485896</v>
      </c>
      <c r="R1967" s="1">
        <f>VLOOKUP($E1967,[1]AllProteinsNorm!$A$1:$Q$3226,13,FALSE)</f>
        <v>530669.01157301804</v>
      </c>
      <c r="S1967" s="1">
        <f>VLOOKUP($E1967,[1]AllProteinsNorm!$A$1:$Q$3226,16,FALSE)</f>
        <v>603623.17609261803</v>
      </c>
      <c r="T1967" s="1">
        <f>VLOOKUP($E1967,[1]AllProteinsNorm!$A$1:$Q$3226,17,FALSE)</f>
        <v>634876.58335034002</v>
      </c>
      <c r="U1967" s="1">
        <f>VLOOKUP($E1967,[1]AllProteinsNorm!$A$1:$Q$3226,3,FALSE)</f>
        <v>531849.69133909896</v>
      </c>
      <c r="V1967" s="1">
        <f>VLOOKUP($E1967,[1]AllProteinsNorm!$A$1:$Q$3226,7,FALSE)</f>
        <v>515087.15131136501</v>
      </c>
      <c r="W1967" s="1">
        <f>VLOOKUP($E1967,[1]AllProteinsNorm!$A$1:$Q$3226,9,FALSE)</f>
        <v>478892.19291266601</v>
      </c>
      <c r="X1967" s="1">
        <f>VLOOKUP($E1967,[1]AllProteinsNorm!$A$1:$Q$3226,12,FALSE)</f>
        <v>580665.99063133297</v>
      </c>
      <c r="Y1967" s="29">
        <f>VLOOKUP($E1967,[1]AllProteinsNorm!$A$1:$Q$3226,14,FALSE)</f>
        <v>626309.74392062798</v>
      </c>
      <c r="Z1967" s="25">
        <f t="shared" si="238"/>
        <v>0.92140378480684448</v>
      </c>
      <c r="AA1967" s="1">
        <f t="shared" si="238"/>
        <v>0.93396783814716877</v>
      </c>
      <c r="AB1967" s="1">
        <f t="shared" si="238"/>
        <v>0.96144494739554809</v>
      </c>
      <c r="AC1967" s="1">
        <f t="shared" si="238"/>
        <v>1.1156591277754373</v>
      </c>
      <c r="AD1967" s="1">
        <f t="shared" si="238"/>
        <v>1.0675243018750016</v>
      </c>
      <c r="AE1967" s="1">
        <f t="shared" si="238"/>
        <v>0.86511283048959642</v>
      </c>
      <c r="AF1967" s="1">
        <f t="shared" si="238"/>
        <v>1.0493260742610782</v>
      </c>
      <c r="AG1967" s="1">
        <f t="shared" si="238"/>
        <v>0.93509643700326739</v>
      </c>
      <c r="AH1967" s="1">
        <f t="shared" si="238"/>
        <v>1.0636495988029582</v>
      </c>
      <c r="AI1967" s="1">
        <f t="shared" si="238"/>
        <v>1.1187214969797121</v>
      </c>
      <c r="AJ1967" s="1">
        <f t="shared" si="238"/>
        <v>0.93717692299062794</v>
      </c>
      <c r="AK1967" s="1">
        <f t="shared" si="238"/>
        <v>0.90763950679857297</v>
      </c>
      <c r="AL1967" s="1">
        <f t="shared" si="238"/>
        <v>0.84386005878486903</v>
      </c>
      <c r="AM1967" s="1">
        <f t="shared" si="238"/>
        <v>1.0231965445256084</v>
      </c>
      <c r="AN1967" s="29">
        <f t="shared" si="238"/>
        <v>1.1036257954173445</v>
      </c>
      <c r="AO1967" s="1">
        <f t="shared" si="234"/>
        <v>43929.683521092848</v>
      </c>
      <c r="AP1967" s="1">
        <f t="shared" si="235"/>
        <v>52494.720137963821</v>
      </c>
      <c r="AQ1967" s="29">
        <f t="shared" si="236"/>
        <v>51592.840102643808</v>
      </c>
    </row>
    <row r="1968" spans="1:43" x14ac:dyDescent="0.2">
      <c r="A1968" s="26"/>
      <c r="E1968" s="25" t="s">
        <v>3835</v>
      </c>
      <c r="F1968" s="26" t="s">
        <v>3836</v>
      </c>
      <c r="G1968" s="1">
        <v>0.176428790665796</v>
      </c>
      <c r="H1968" s="43">
        <v>1.74951459012522</v>
      </c>
      <c r="I1968" s="1">
        <f>VLOOKUP(F1968,'[1]SUSMB vs SHAM all proteins sum'!$B$2:$E$3214,2,FALSE)</f>
        <v>0.68726235382081002</v>
      </c>
      <c r="J1968" s="29">
        <f>VLOOKUP(F1968,'[1]SUSMB vs SHAM all proteins sum'!$B$2:$E$3214,3,FALSE)</f>
        <v>1.2414901522307999</v>
      </c>
      <c r="K1968" s="25">
        <f>VLOOKUP($E1968,[1]AllProteinsNorm!$A$1:$Q$3226,4,FALSE)</f>
        <v>16151.916917029501</v>
      </c>
      <c r="L1968" s="1">
        <f>VLOOKUP($E1968,[1]AllProteinsNorm!$A$1:$Q$3226,5,FALSE)</f>
        <v>15737.332013474999</v>
      </c>
      <c r="M1968" s="1">
        <f>VLOOKUP($E1968,[1]AllProteinsNorm!$A$1:$Q$3226,10,FALSE)</f>
        <v>9941.46238243056</v>
      </c>
      <c r="N1968" s="1">
        <f>VLOOKUP($E1968,[1]AllProteinsNorm!$A$1:$Q$3226,11,FALSE)</f>
        <v>3155.7004060989998</v>
      </c>
      <c r="O1968" s="1">
        <f>VLOOKUP($E1968,[1]AllProteinsNorm!$A$1:$Q$3226,15,FALSE)</f>
        <v>21095.008169861801</v>
      </c>
      <c r="P1968" s="1">
        <f>VLOOKUP($E1968,[1]AllProteinsNorm!$A$1:$Q$3226,6,FALSE)</f>
        <v>24530.029069828801</v>
      </c>
      <c r="Q1968" s="1">
        <f>VLOOKUP($E1968,[1]AllProteinsNorm!$A$1:$Q$3226,8,FALSE)</f>
        <v>11539.9590383575</v>
      </c>
      <c r="R1968" s="1">
        <f>VLOOKUP($E1968,[1]AllProteinsNorm!$A$1:$Q$3226,13,FALSE)</f>
        <v>15221.986267260099</v>
      </c>
      <c r="S1968" s="1">
        <f>VLOOKUP($E1968,[1]AllProteinsNorm!$A$1:$Q$3226,16,FALSE)</f>
        <v>29752.012992706001</v>
      </c>
      <c r="T1968" s="1">
        <f>VLOOKUP($E1968,[1]AllProteinsNorm!$A$1:$Q$3226,17,FALSE)</f>
        <v>21506.946200863498</v>
      </c>
      <c r="U1968" s="1">
        <f>VLOOKUP($E1968,[1]AllProteinsNorm!$A$1:$Q$3226,3,FALSE)</f>
        <v>51652.744199385903</v>
      </c>
      <c r="V1968" s="1">
        <f>VLOOKUP($E1968,[1]AllProteinsNorm!$A$1:$Q$3226,7,FALSE)</f>
        <v>7070.0927462805303</v>
      </c>
      <c r="W1968" s="1">
        <f>VLOOKUP($E1968,[1]AllProteinsNorm!$A$1:$Q$3226,9,FALSE)</f>
        <v>15562.4837743019</v>
      </c>
      <c r="X1968" s="1">
        <f>VLOOKUP($E1968,[1]AllProteinsNorm!$A$1:$Q$3226,12,FALSE)</f>
        <v>16089.8209988422</v>
      </c>
      <c r="Y1968" s="29">
        <f>VLOOKUP($E1968,[1]AllProteinsNorm!$A$1:$Q$3226,14,FALSE)</f>
        <v>5425.6112962585503</v>
      </c>
      <c r="Z1968" s="25">
        <f t="shared" si="238"/>
        <v>1.2221224168749758</v>
      </c>
      <c r="AA1968" s="1">
        <f t="shared" si="238"/>
        <v>1.190753167829514</v>
      </c>
      <c r="AB1968" s="1">
        <f t="shared" si="238"/>
        <v>0.75221313336981543</v>
      </c>
      <c r="AC1968" s="1">
        <f t="shared" si="238"/>
        <v>0.23877365312403606</v>
      </c>
      <c r="AD1968" s="1">
        <f t="shared" si="238"/>
        <v>1.5961376288016587</v>
      </c>
      <c r="AE1968" s="1">
        <f t="shared" si="238"/>
        <v>1.8560458530606392</v>
      </c>
      <c r="AF1968" s="1">
        <f t="shared" si="238"/>
        <v>0.87316215796814634</v>
      </c>
      <c r="AG1968" s="1">
        <f t="shared" si="238"/>
        <v>1.1517599268336818</v>
      </c>
      <c r="AH1968" s="1">
        <f t="shared" si="238"/>
        <v>2.251163265160518</v>
      </c>
      <c r="AI1968" s="1">
        <f t="shared" si="238"/>
        <v>1.6273066042636188</v>
      </c>
      <c r="AJ1968" s="1">
        <f t="shared" si="238"/>
        <v>3.9082653101454836</v>
      </c>
      <c r="AK1968" s="1">
        <f t="shared" si="238"/>
        <v>0.53495315008119015</v>
      </c>
      <c r="AL1968" s="1">
        <f t="shared" si="238"/>
        <v>1.1775234097926046</v>
      </c>
      <c r="AM1968" s="1">
        <f t="shared" si="238"/>
        <v>1.2174239768072757</v>
      </c>
      <c r="AN1968" s="29">
        <f t="shared" si="238"/>
        <v>0.41052472127420608</v>
      </c>
      <c r="AO1968" s="1">
        <f t="shared" si="234"/>
        <v>6147.9706754558911</v>
      </c>
      <c r="AP1968" s="1">
        <f t="shared" si="235"/>
        <v>6496.0613224308609</v>
      </c>
      <c r="AQ1968" s="29">
        <f t="shared" si="236"/>
        <v>16810.388681143759</v>
      </c>
    </row>
    <row r="1969" spans="1:43" x14ac:dyDescent="0.2">
      <c r="A1969" s="26"/>
      <c r="E1969" s="25" t="s">
        <v>3837</v>
      </c>
      <c r="F1969" s="26" t="s">
        <v>3838</v>
      </c>
      <c r="G1969" s="1">
        <v>0.48576546311167901</v>
      </c>
      <c r="H1969" s="1">
        <v>1.0428175948241201</v>
      </c>
      <c r="I1969" s="1">
        <f>VLOOKUP(F1969,'[1]SUSMB vs SHAM all proteins sum'!$B$2:$E$3214,2,FALSE)</f>
        <v>0.78523057992801604</v>
      </c>
      <c r="J1969" s="29">
        <f>VLOOKUP(F1969,'[1]SUSMB vs SHAM all proteins sum'!$B$2:$E$3214,3,FALSE)</f>
        <v>1.0106652694274501</v>
      </c>
      <c r="K1969" s="25">
        <f>VLOOKUP($E1969,[1]AllProteinsNorm!$A$1:$Q$3226,4,FALSE)</f>
        <v>287106.99114769901</v>
      </c>
      <c r="L1969" s="1">
        <f>VLOOKUP($E1969,[1]AllProteinsNorm!$A$1:$Q$3226,5,FALSE)</f>
        <v>275337.47009146097</v>
      </c>
      <c r="M1969" s="1">
        <f>VLOOKUP($E1969,[1]AllProteinsNorm!$A$1:$Q$3226,10,FALSE)</f>
        <v>314878.15453268698</v>
      </c>
      <c r="N1969" s="1">
        <f>VLOOKUP($E1969,[1]AllProteinsNorm!$A$1:$Q$3226,11,FALSE)</f>
        <v>261178.34843379201</v>
      </c>
      <c r="O1969" s="1">
        <f>VLOOKUP($E1969,[1]AllProteinsNorm!$A$1:$Q$3226,15,FALSE)</f>
        <v>297477.96483911102</v>
      </c>
      <c r="P1969" s="1">
        <f>VLOOKUP($E1969,[1]AllProteinsNorm!$A$1:$Q$3226,6,FALSE)</f>
        <v>311624.25741860498</v>
      </c>
      <c r="Q1969" s="1">
        <f>VLOOKUP($E1969,[1]AllProteinsNorm!$A$1:$Q$3226,8,FALSE)</f>
        <v>325927.95017263701</v>
      </c>
      <c r="R1969" s="1">
        <f>VLOOKUP($E1969,[1]AllProteinsNorm!$A$1:$Q$3226,13,FALSE)</f>
        <v>325800.98922218801</v>
      </c>
      <c r="S1969" s="1">
        <f>VLOOKUP($E1969,[1]AllProteinsNorm!$A$1:$Q$3226,16,FALSE)</f>
        <v>283096.39729893499</v>
      </c>
      <c r="T1969" s="1">
        <f>VLOOKUP($E1969,[1]AllProteinsNorm!$A$1:$Q$3226,17,FALSE)</f>
        <v>254592.57724701901</v>
      </c>
      <c r="U1969" s="1">
        <f>VLOOKUP($E1969,[1]AllProteinsNorm!$A$1:$Q$3226,3,FALSE)</f>
        <v>268987.72882938798</v>
      </c>
      <c r="V1969" s="1">
        <f>VLOOKUP($E1969,[1]AllProteinsNorm!$A$1:$Q$3226,7,FALSE)</f>
        <v>302461.02131448901</v>
      </c>
      <c r="W1969" s="1">
        <f>VLOOKUP($E1969,[1]AllProteinsNorm!$A$1:$Q$3226,9,FALSE)</f>
        <v>294721.38340119901</v>
      </c>
      <c r="X1969" s="1">
        <f>VLOOKUP($E1969,[1]AllProteinsNorm!$A$1:$Q$3226,12,FALSE)</f>
        <v>289419.82231612998</v>
      </c>
      <c r="Y1969" s="29">
        <f>VLOOKUP($E1969,[1]AllProteinsNorm!$A$1:$Q$3226,14,FALSE)</f>
        <v>293858.66211990302</v>
      </c>
      <c r="Z1969" s="25">
        <f t="shared" si="238"/>
        <v>0.99969082185171732</v>
      </c>
      <c r="AA1969" s="1">
        <f t="shared" si="238"/>
        <v>0.95870999400604884</v>
      </c>
      <c r="AB1969" s="1">
        <f t="shared" si="238"/>
        <v>1.0963884920726239</v>
      </c>
      <c r="AC1969" s="1">
        <f t="shared" si="238"/>
        <v>0.90940870771528148</v>
      </c>
      <c r="AD1969" s="1">
        <f t="shared" si="238"/>
        <v>1.035801984354328</v>
      </c>
      <c r="AE1969" s="1">
        <f t="shared" si="238"/>
        <v>1.0850586004973812</v>
      </c>
      <c r="AF1969" s="1">
        <f t="shared" si="238"/>
        <v>1.1348632754293011</v>
      </c>
      <c r="AG1969" s="1">
        <f t="shared" si="238"/>
        <v>1.1344212043519299</v>
      </c>
      <c r="AH1969" s="1">
        <f t="shared" si="238"/>
        <v>0.98572615368130068</v>
      </c>
      <c r="AI1969" s="1">
        <f t="shared" si="238"/>
        <v>0.88647741306476024</v>
      </c>
      <c r="AJ1969" s="1">
        <f t="shared" si="238"/>
        <v>0.93660054262887238</v>
      </c>
      <c r="AK1969" s="1">
        <f t="shared" si="238"/>
        <v>1.0531527141407773</v>
      </c>
      <c r="AL1969" s="1">
        <f t="shared" si="238"/>
        <v>1.0262037187316364</v>
      </c>
      <c r="AM1969" s="1">
        <f t="shared" si="238"/>
        <v>1.0077439733348297</v>
      </c>
      <c r="AN1969" s="29">
        <f t="shared" si="238"/>
        <v>1.0231997704708151</v>
      </c>
      <c r="AO1969" s="1">
        <f t="shared" si="234"/>
        <v>18382.444491867758</v>
      </c>
      <c r="AP1969" s="1">
        <f t="shared" si="235"/>
        <v>27642.075199402545</v>
      </c>
      <c r="AQ1969" s="29">
        <f t="shared" si="236"/>
        <v>11262.762789323799</v>
      </c>
    </row>
    <row r="1970" spans="1:43" x14ac:dyDescent="0.2">
      <c r="A1970" s="26"/>
      <c r="E1970" s="25" t="s">
        <v>3839</v>
      </c>
      <c r="F1970" s="26" t="s">
        <v>3840</v>
      </c>
      <c r="G1970" s="1">
        <v>0.17043699631425699</v>
      </c>
      <c r="H1970" s="43">
        <v>0.640998806912351</v>
      </c>
      <c r="I1970" s="1">
        <f>VLOOKUP(F1970,'[1]SUSMB vs SHAM all proteins sum'!$B$2:$E$3214,2,FALSE)</f>
        <v>0.33305300974798302</v>
      </c>
      <c r="J1970" s="29">
        <f>VLOOKUP(F1970,'[1]SUSMB vs SHAM all proteins sum'!$B$2:$E$3214,3,FALSE)</f>
        <v>0.79413917332836204</v>
      </c>
      <c r="K1970" s="25">
        <f>VLOOKUP($E1970,[1]AllProteinsNorm!$A$1:$Q$3226,4,FALSE)</f>
        <v>103625.507241099</v>
      </c>
      <c r="L1970" s="1">
        <f>VLOOKUP($E1970,[1]AllProteinsNorm!$A$1:$Q$3226,5,FALSE)</f>
        <v>172997.22378084401</v>
      </c>
      <c r="M1970" s="1">
        <f>VLOOKUP($E1970,[1]AllProteinsNorm!$A$1:$Q$3226,10,FALSE)</f>
        <v>129588.423676798</v>
      </c>
      <c r="N1970" s="1">
        <f>VLOOKUP($E1970,[1]AllProteinsNorm!$A$1:$Q$3226,11,FALSE)</f>
        <v>160102.116419503</v>
      </c>
      <c r="O1970" s="1">
        <f>VLOOKUP($E1970,[1]AllProteinsNorm!$A$1:$Q$3226,15,FALSE)</f>
        <v>96134.286822145295</v>
      </c>
      <c r="P1970" s="1">
        <f>VLOOKUP($E1970,[1]AllProteinsNorm!$A$1:$Q$3226,6,FALSE)</f>
        <v>121115.024707744</v>
      </c>
      <c r="Q1970" s="1">
        <f>VLOOKUP($E1970,[1]AllProteinsNorm!$A$1:$Q$3226,8,FALSE)</f>
        <v>111011.15341199101</v>
      </c>
      <c r="R1970" s="1">
        <f>VLOOKUP($E1970,[1]AllProteinsNorm!$A$1:$Q$3226,13,FALSE)</f>
        <v>92665.073295720402</v>
      </c>
      <c r="S1970" s="1">
        <f>VLOOKUP($E1970,[1]AllProteinsNorm!$A$1:$Q$3226,16,FALSE)</f>
        <v>109789.32999077901</v>
      </c>
      <c r="T1970" s="1">
        <f>VLOOKUP($E1970,[1]AllProteinsNorm!$A$1:$Q$3226,17,FALSE)</f>
        <v>28287.375298427</v>
      </c>
      <c r="U1970" s="1">
        <f>VLOOKUP($E1970,[1]AllProteinsNorm!$A$1:$Q$3226,3,FALSE)</f>
        <v>50312.728104188704</v>
      </c>
      <c r="V1970" s="1">
        <f>VLOOKUP($E1970,[1]AllProteinsNorm!$A$1:$Q$3226,7,FALSE)</f>
        <v>123159.533858732</v>
      </c>
      <c r="W1970" s="1">
        <f>VLOOKUP($E1970,[1]AllProteinsNorm!$A$1:$Q$3226,9,FALSE)</f>
        <v>157885.947459216</v>
      </c>
      <c r="X1970" s="1">
        <f>VLOOKUP($E1970,[1]AllProteinsNorm!$A$1:$Q$3226,12,FALSE)</f>
        <v>103508.920272915</v>
      </c>
      <c r="Y1970" s="29">
        <f>VLOOKUP($E1970,[1]AllProteinsNorm!$A$1:$Q$3226,14,FALSE)</f>
        <v>111522.714070824</v>
      </c>
      <c r="Z1970" s="25">
        <f t="shared" si="238"/>
        <v>0.78214121253069646</v>
      </c>
      <c r="AA1970" s="1">
        <f t="shared" si="238"/>
        <v>1.3057427845209992</v>
      </c>
      <c r="AB1970" s="1">
        <f t="shared" si="238"/>
        <v>0.97810326359795463</v>
      </c>
      <c r="AC1970" s="1">
        <f t="shared" si="238"/>
        <v>1.2084135151563942</v>
      </c>
      <c r="AD1970" s="1">
        <f t="shared" si="238"/>
        <v>0.72559922419395484</v>
      </c>
      <c r="AE1970" s="1">
        <f t="shared" si="238"/>
        <v>0.91414802014141161</v>
      </c>
      <c r="AF1970" s="1">
        <f t="shared" si="238"/>
        <v>0.83788635101271214</v>
      </c>
      <c r="AG1970" s="1">
        <f t="shared" si="238"/>
        <v>0.69941440786516496</v>
      </c>
      <c r="AH1970" s="1">
        <f t="shared" si="238"/>
        <v>0.82866431217683234</v>
      </c>
      <c r="AI1970" s="1">
        <f t="shared" si="238"/>
        <v>0.2135065256061556</v>
      </c>
      <c r="AJ1970" s="1">
        <f t="shared" si="238"/>
        <v>0.37974876275954295</v>
      </c>
      <c r="AK1970" s="1">
        <f t="shared" si="238"/>
        <v>0.92957949940706519</v>
      </c>
      <c r="AL1970" s="1">
        <f t="shared" si="238"/>
        <v>1.1916863875994803</v>
      </c>
      <c r="AM1970" s="1">
        <f t="shared" si="238"/>
        <v>0.7812612412274097</v>
      </c>
      <c r="AN1970" s="29">
        <f t="shared" si="238"/>
        <v>0.84174749181322683</v>
      </c>
      <c r="AO1970" s="1">
        <f t="shared" si="234"/>
        <v>30221.118835877849</v>
      </c>
      <c r="AP1970" s="1">
        <f t="shared" si="235"/>
        <v>33417.554407909127</v>
      </c>
      <c r="AQ1970" s="29">
        <f t="shared" si="236"/>
        <v>34844.379318243882</v>
      </c>
    </row>
    <row r="1971" spans="1:43" x14ac:dyDescent="0.2">
      <c r="A1971" s="26"/>
      <c r="E1971" s="25" t="s">
        <v>3841</v>
      </c>
      <c r="F1971" s="26" t="s">
        <v>3842</v>
      </c>
      <c r="G1971" s="1">
        <v>0.94925955639024195</v>
      </c>
      <c r="H1971" s="1">
        <v>1.0048378351020799</v>
      </c>
      <c r="I1971" s="1">
        <f>VLOOKUP(F1971,'[1]SUSMB vs SHAM all proteins sum'!$B$2:$E$3214,2,FALSE)</f>
        <v>0.87448780992713204</v>
      </c>
      <c r="J1971" s="29">
        <f>VLOOKUP(F1971,'[1]SUSMB vs SHAM all proteins sum'!$B$2:$E$3214,3,FALSE)</f>
        <v>0.98812500553809102</v>
      </c>
      <c r="K1971" s="25">
        <f>VLOOKUP($E1971,[1]AllProteinsNorm!$A$1:$Q$3226,4,FALSE)</f>
        <v>1062629.7854957799</v>
      </c>
      <c r="L1971" s="1">
        <f>VLOOKUP($E1971,[1]AllProteinsNorm!$A$1:$Q$3226,5,FALSE)</f>
        <v>997692.92783589906</v>
      </c>
      <c r="M1971" s="1">
        <f>VLOOKUP($E1971,[1]AllProteinsNorm!$A$1:$Q$3226,10,FALSE)</f>
        <v>1119853.04726605</v>
      </c>
      <c r="N1971" s="1">
        <f>VLOOKUP($E1971,[1]AllProteinsNorm!$A$1:$Q$3226,11,FALSE)</f>
        <v>1040848.78031796</v>
      </c>
      <c r="O1971" s="1">
        <f>VLOOKUP($E1971,[1]AllProteinsNorm!$A$1:$Q$3226,15,FALSE)</f>
        <v>782889.369279554</v>
      </c>
      <c r="P1971" s="1">
        <f>VLOOKUP($E1971,[1]AllProteinsNorm!$A$1:$Q$3226,6,FALSE)</f>
        <v>1042263.21909605</v>
      </c>
      <c r="Q1971" s="1">
        <f>VLOOKUP($E1971,[1]AllProteinsNorm!$A$1:$Q$3226,8,FALSE)</f>
        <v>1127499.80676176</v>
      </c>
      <c r="R1971" s="1">
        <f>VLOOKUP($E1971,[1]AllProteinsNorm!$A$1:$Q$3226,13,FALSE)</f>
        <v>996024.73528408795</v>
      </c>
      <c r="S1971" s="1">
        <f>VLOOKUP($E1971,[1]AllProteinsNorm!$A$1:$Q$3226,16,FALSE)</f>
        <v>909075.18728144199</v>
      </c>
      <c r="T1971" s="1">
        <f>VLOOKUP($E1971,[1]AllProteinsNorm!$A$1:$Q$3226,17,FALSE)</f>
        <v>931416.71655840601</v>
      </c>
      <c r="U1971" s="1">
        <f>VLOOKUP($E1971,[1]AllProteinsNorm!$A$1:$Q$3226,3,FALSE)</f>
        <v>916985.18504466803</v>
      </c>
      <c r="V1971" s="1">
        <f>VLOOKUP($E1971,[1]AllProteinsNorm!$A$1:$Q$3226,7,FALSE)</f>
        <v>950380.11803021398</v>
      </c>
      <c r="W1971" s="1">
        <f>VLOOKUP($E1971,[1]AllProteinsNorm!$A$1:$Q$3226,9,FALSE)</f>
        <v>1106841.8002848399</v>
      </c>
      <c r="X1971" s="1">
        <f>VLOOKUP($E1971,[1]AllProteinsNorm!$A$1:$Q$3226,12,FALSE)</f>
        <v>908262.98068508401</v>
      </c>
      <c r="Y1971" s="29">
        <f>VLOOKUP($E1971,[1]AllProteinsNorm!$A$1:$Q$3226,14,FALSE)</f>
        <v>1040232.86321268</v>
      </c>
      <c r="Z1971" s="25">
        <f t="shared" si="238"/>
        <v>1.061798628600225</v>
      </c>
      <c r="AA1971" s="1">
        <f t="shared" si="238"/>
        <v>0.99691256258740357</v>
      </c>
      <c r="AB1971" s="1">
        <f t="shared" si="238"/>
        <v>1.1189771320649633</v>
      </c>
      <c r="AC1971" s="1">
        <f t="shared" si="238"/>
        <v>1.0400346598662285</v>
      </c>
      <c r="AD1971" s="1">
        <f t="shared" si="238"/>
        <v>0.78227701688117879</v>
      </c>
      <c r="AE1971" s="1">
        <f t="shared" si="238"/>
        <v>1.041447992313064</v>
      </c>
      <c r="AF1971" s="1">
        <f t="shared" si="238"/>
        <v>1.1266179104965528</v>
      </c>
      <c r="AG1971" s="1">
        <f t="shared" si="238"/>
        <v>0.99524567484537807</v>
      </c>
      <c r="AH1971" s="1">
        <f t="shared" si="238"/>
        <v>0.90836413615074718</v>
      </c>
      <c r="AI1971" s="1">
        <f t="shared" si="238"/>
        <v>0.93068819055888174</v>
      </c>
      <c r="AJ1971" s="1">
        <f t="shared" si="238"/>
        <v>0.91626794695283731</v>
      </c>
      <c r="AK1971" s="1">
        <f t="shared" si="238"/>
        <v>0.94963675943131076</v>
      </c>
      <c r="AL1971" s="1">
        <f t="shared" si="238"/>
        <v>1.1059760620878198</v>
      </c>
      <c r="AM1971" s="1">
        <f t="shared" si="238"/>
        <v>0.90755256483783631</v>
      </c>
      <c r="AN1971" s="29">
        <f t="shared" si="238"/>
        <v>1.0394192245126894</v>
      </c>
      <c r="AO1971" s="1">
        <f t="shared" si="234"/>
        <v>115840.53749777374</v>
      </c>
      <c r="AP1971" s="1">
        <f t="shared" si="235"/>
        <v>78767.105620667222</v>
      </c>
      <c r="AQ1971" s="29">
        <f t="shared" si="236"/>
        <v>76952.140450293926</v>
      </c>
    </row>
    <row r="1972" spans="1:43" x14ac:dyDescent="0.2">
      <c r="A1972" s="26"/>
      <c r="E1972" s="25" t="s">
        <v>3843</v>
      </c>
      <c r="F1972" s="26" t="s">
        <v>3844</v>
      </c>
      <c r="G1972" s="1">
        <v>0.31112616865847798</v>
      </c>
      <c r="H1972" s="43">
        <v>2.05102936191859</v>
      </c>
      <c r="I1972" s="1">
        <f>VLOOKUP(F1972,'[1]SUSMB vs SHAM all proteins sum'!$B$2:$E$3214,2,FALSE)</f>
        <v>0.20629061519601699</v>
      </c>
      <c r="J1972" s="29">
        <f>VLOOKUP(F1972,'[1]SUSMB vs SHAM all proteins sum'!$B$2:$E$3214,3,FALSE)</f>
        <v>2.4409236965141599</v>
      </c>
      <c r="K1972" s="25">
        <f>VLOOKUP($E1972,[1]AllProteinsNorm!$A$1:$Q$3226,4,FALSE)</f>
        <v>39388.784433561297</v>
      </c>
      <c r="L1972" s="1">
        <f>VLOOKUP($E1972,[1]AllProteinsNorm!$A$1:$Q$3226,5,FALSE)</f>
        <v>26564.9216307159</v>
      </c>
      <c r="M1972" s="1">
        <f>VLOOKUP($E1972,[1]AllProteinsNorm!$A$1:$Q$3226,10,FALSE)</f>
        <v>2917.2792530285301</v>
      </c>
      <c r="N1972" s="1">
        <f>VLOOKUP($E1972,[1]AllProteinsNorm!$A$1:$Q$3226,11,FALSE)</f>
        <v>13354.233714368</v>
      </c>
      <c r="O1972" s="1">
        <f>VLOOKUP($E1972,[1]AllProteinsNorm!$A$1:$Q$3226,15,FALSE)</f>
        <v>1510.79439439009</v>
      </c>
      <c r="P1972" s="1">
        <f>VLOOKUP($E1972,[1]AllProteinsNorm!$A$1:$Q$3226,6,FALSE)</f>
        <v>18197.891128437401</v>
      </c>
      <c r="Q1972" s="1">
        <f>VLOOKUP($E1972,[1]AllProteinsNorm!$A$1:$Q$3226,8,FALSE)</f>
        <v>30415.632436155302</v>
      </c>
      <c r="R1972" s="1">
        <f>VLOOKUP($E1972,[1]AllProteinsNorm!$A$1:$Q$3226,13,FALSE)</f>
        <v>18151.196707051498</v>
      </c>
      <c r="S1972" s="1">
        <f>VLOOKUP($E1972,[1]AllProteinsNorm!$A$1:$Q$3226,16,FALSE)</f>
        <v>24935.897359115199</v>
      </c>
      <c r="T1972" s="1">
        <f>VLOOKUP($E1972,[1]AllProteinsNorm!$A$1:$Q$3226,17,FALSE)</f>
        <v>8922.6666433217306</v>
      </c>
      <c r="U1972" s="1">
        <f>VLOOKUP($E1972,[1]AllProteinsNorm!$A$1:$Q$3226,3,FALSE)</f>
        <v>27009.732107714099</v>
      </c>
      <c r="V1972" s="1">
        <f>VLOOKUP($E1972,[1]AllProteinsNorm!$A$1:$Q$3226,7,FALSE)</f>
        <v>14020.609820418</v>
      </c>
      <c r="W1972" s="1">
        <f>VLOOKUP($E1972,[1]AllProteinsNorm!$A$1:$Q$3226,9,FALSE)</f>
        <v>25397.285509498801</v>
      </c>
      <c r="X1972" s="1">
        <f>VLOOKUP($E1972,[1]AllProteinsNorm!$A$1:$Q$3226,12,FALSE)</f>
        <v>17387.143622920601</v>
      </c>
      <c r="Y1972" s="29">
        <f>VLOOKUP($E1972,[1]AllProteinsNorm!$A$1:$Q$3226,14,FALSE)</f>
        <v>31911.8331766747</v>
      </c>
      <c r="Z1972" s="25">
        <f t="shared" si="238"/>
        <v>2.3519620066663616</v>
      </c>
      <c r="AA1972" s="1">
        <f t="shared" si="238"/>
        <v>1.5862303770988488</v>
      </c>
      <c r="AB1972" s="1">
        <f t="shared" si="238"/>
        <v>0.17419501679551488</v>
      </c>
      <c r="AC1972" s="1">
        <f t="shared" si="238"/>
        <v>0.79740085346667189</v>
      </c>
      <c r="AD1972" s="1">
        <f t="shared" si="238"/>
        <v>9.021174597260187E-2</v>
      </c>
      <c r="AE1972" s="1">
        <f t="shared" si="238"/>
        <v>1.0866227315983668</v>
      </c>
      <c r="AF1972" s="1">
        <f t="shared" si="238"/>
        <v>1.816161958976666</v>
      </c>
      <c r="AG1972" s="1">
        <f t="shared" si="238"/>
        <v>1.0838345393095654</v>
      </c>
      <c r="AH1972" s="1">
        <f t="shared" si="238"/>
        <v>1.48895895200055</v>
      </c>
      <c r="AI1972" s="1">
        <f t="shared" si="238"/>
        <v>0.53278549325733982</v>
      </c>
      <c r="AJ1972" s="1">
        <f t="shared" si="238"/>
        <v>1.6127906621422101</v>
      </c>
      <c r="AK1972" s="1">
        <f t="shared" si="238"/>
        <v>0.83719114672193817</v>
      </c>
      <c r="AL1972" s="1">
        <f t="shared" si="238"/>
        <v>1.51650911420113</v>
      </c>
      <c r="AM1972" s="1">
        <f t="shared" si="238"/>
        <v>1.0382118106370612</v>
      </c>
      <c r="AN1972" s="29">
        <f t="shared" si="238"/>
        <v>1.9055022965030337</v>
      </c>
      <c r="AO1972" s="1">
        <f t="shared" si="234"/>
        <v>14449.608905031888</v>
      </c>
      <c r="AP1972" s="1">
        <f t="shared" si="235"/>
        <v>7240.7702549315309</v>
      </c>
      <c r="AQ1972" s="29">
        <f t="shared" si="236"/>
        <v>6531.0598515394076</v>
      </c>
    </row>
    <row r="1973" spans="1:43" x14ac:dyDescent="0.2">
      <c r="A1973" s="26"/>
      <c r="E1973" s="25" t="s">
        <v>3845</v>
      </c>
      <c r="F1973" s="26" t="s">
        <v>3846</v>
      </c>
      <c r="G1973" s="1">
        <v>0.57426826518063101</v>
      </c>
      <c r="H1973" s="1">
        <v>0.948326443001833</v>
      </c>
      <c r="I1973" s="1">
        <f>VLOOKUP(F1973,'[1]SUSMB vs SHAM all proteins sum'!$B$2:$E$3214,2,FALSE)</f>
        <v>0.89341103633249896</v>
      </c>
      <c r="J1973" s="29">
        <f>VLOOKUP(F1973,'[1]SUSMB vs SHAM all proteins sum'!$B$2:$E$3214,3,FALSE)</f>
        <v>1.01430147231484</v>
      </c>
      <c r="K1973" s="25">
        <f>VLOOKUP($E1973,[1]AllProteinsNorm!$A$1:$Q$3226,4,FALSE)</f>
        <v>402971.02518761298</v>
      </c>
      <c r="L1973" s="1">
        <f>VLOOKUP($E1973,[1]AllProteinsNorm!$A$1:$Q$3226,5,FALSE)</f>
        <v>428351.17710675299</v>
      </c>
      <c r="M1973" s="1">
        <f>VLOOKUP($E1973,[1]AllProteinsNorm!$A$1:$Q$3226,10,FALSE)</f>
        <v>374776.89962541801</v>
      </c>
      <c r="N1973" s="1">
        <f>VLOOKUP($E1973,[1]AllProteinsNorm!$A$1:$Q$3226,11,FALSE)</f>
        <v>341766.25124630902</v>
      </c>
      <c r="O1973" s="1">
        <f>VLOOKUP($E1973,[1]AllProteinsNorm!$A$1:$Q$3226,15,FALSE)</f>
        <v>359350.63778844202</v>
      </c>
      <c r="P1973" s="1">
        <f>VLOOKUP($E1973,[1]AllProteinsNorm!$A$1:$Q$3226,6,FALSE)</f>
        <v>384909.15383914101</v>
      </c>
      <c r="Q1973" s="1">
        <f>VLOOKUP($E1973,[1]AllProteinsNorm!$A$1:$Q$3226,8,FALSE)</f>
        <v>267460.50065510301</v>
      </c>
      <c r="R1973" s="1">
        <f>VLOOKUP($E1973,[1]AllProteinsNorm!$A$1:$Q$3226,13,FALSE)</f>
        <v>415233.76303047198</v>
      </c>
      <c r="S1973" s="1">
        <f>VLOOKUP($E1973,[1]AllProteinsNorm!$A$1:$Q$3226,16,FALSE)</f>
        <v>410688.64408507303</v>
      </c>
      <c r="T1973" s="1">
        <f>VLOOKUP($E1973,[1]AllProteinsNorm!$A$1:$Q$3226,17,FALSE)</f>
        <v>347104.50487388298</v>
      </c>
      <c r="U1973" s="1">
        <f>VLOOKUP($E1973,[1]AllProteinsNorm!$A$1:$Q$3226,3,FALSE)</f>
        <v>410240.64292412798</v>
      </c>
      <c r="V1973" s="1">
        <f>VLOOKUP($E1973,[1]AllProteinsNorm!$A$1:$Q$3226,7,FALSE)</f>
        <v>418256.72436733003</v>
      </c>
      <c r="W1973" s="1">
        <f>VLOOKUP($E1973,[1]AllProteinsNorm!$A$1:$Q$3226,9,FALSE)</f>
        <v>417772.15078904497</v>
      </c>
      <c r="X1973" s="1">
        <f>VLOOKUP($E1973,[1]AllProteinsNorm!$A$1:$Q$3226,12,FALSE)</f>
        <v>448048.76926316897</v>
      </c>
      <c r="Y1973" s="29">
        <f>VLOOKUP($E1973,[1]AllProteinsNorm!$A$1:$Q$3226,14,FALSE)</f>
        <v>265572.488143355</v>
      </c>
      <c r="Z1973" s="25">
        <f t="shared" si="238"/>
        <v>1.0564378316320941</v>
      </c>
      <c r="AA1973" s="1">
        <f t="shared" si="238"/>
        <v>1.1229750042426216</v>
      </c>
      <c r="AB1973" s="1">
        <f t="shared" si="238"/>
        <v>0.98252348292719427</v>
      </c>
      <c r="AC1973" s="1">
        <f t="shared" si="238"/>
        <v>0.89598203052832981</v>
      </c>
      <c r="AD1973" s="1">
        <f t="shared" si="238"/>
        <v>0.9420816506697598</v>
      </c>
      <c r="AE1973" s="1">
        <f t="shared" si="238"/>
        <v>1.0090864266676458</v>
      </c>
      <c r="AF1973" s="1">
        <f t="shared" si="238"/>
        <v>0.7011804167005824</v>
      </c>
      <c r="AG1973" s="1">
        <f t="shared" si="238"/>
        <v>1.0885860987948546</v>
      </c>
      <c r="AH1973" s="1">
        <f t="shared" si="238"/>
        <v>1.0766705135466306</v>
      </c>
      <c r="AI1973" s="1">
        <f t="shared" si="238"/>
        <v>0.90997691535755743</v>
      </c>
      <c r="AJ1973" s="1">
        <f t="shared" si="238"/>
        <v>1.0754960237062825</v>
      </c>
      <c r="AK1973" s="1">
        <f t="shared" si="238"/>
        <v>1.0965111616907071</v>
      </c>
      <c r="AL1973" s="1">
        <f t="shared" si="238"/>
        <v>1.0952407927849741</v>
      </c>
      <c r="AM1973" s="1">
        <f t="shared" si="238"/>
        <v>1.1746146513770754</v>
      </c>
      <c r="AN1973" s="29">
        <f t="shared" si="238"/>
        <v>0.69623076097018166</v>
      </c>
      <c r="AO1973" s="1">
        <f t="shared" si="234"/>
        <v>30888.789881491964</v>
      </c>
      <c r="AP1973" s="1">
        <f t="shared" si="235"/>
        <v>54481.976429626156</v>
      </c>
      <c r="AQ1973" s="29">
        <f t="shared" si="236"/>
        <v>64516.227864406123</v>
      </c>
    </row>
    <row r="1974" spans="1:43" x14ac:dyDescent="0.2">
      <c r="A1974" s="26"/>
      <c r="E1974" s="25" t="s">
        <v>3847</v>
      </c>
      <c r="F1974" s="26" t="s">
        <v>3848</v>
      </c>
      <c r="G1974" s="1">
        <v>0.14920984721855801</v>
      </c>
      <c r="H1974" s="1">
        <v>1.1328725758345799</v>
      </c>
      <c r="I1974" s="1">
        <f>VLOOKUP(F1974,'[1]SUSMB vs SHAM all proteins sum'!$B$2:$E$3214,2,FALSE)</f>
        <v>0.80076040069501997</v>
      </c>
      <c r="J1974" s="29">
        <f>VLOOKUP(F1974,'[1]SUSMB vs SHAM all proteins sum'!$B$2:$E$3214,3,FALSE)</f>
        <v>0.97197336155442104</v>
      </c>
      <c r="K1974" s="25">
        <f>VLOOKUP($E1974,[1]AllProteinsNorm!$A$1:$Q$3226,4,FALSE)</f>
        <v>1908412.6879747501</v>
      </c>
      <c r="L1974" s="1">
        <f>VLOOKUP($E1974,[1]AllProteinsNorm!$A$1:$Q$3226,5,FALSE)</f>
        <v>1619144.0448177899</v>
      </c>
      <c r="M1974" s="1">
        <f>VLOOKUP($E1974,[1]AllProteinsNorm!$A$1:$Q$3226,10,FALSE)</f>
        <v>1538643.1068849701</v>
      </c>
      <c r="N1974" s="1">
        <f>VLOOKUP($E1974,[1]AllProteinsNorm!$A$1:$Q$3226,11,FALSE)</f>
        <v>1462663.467868</v>
      </c>
      <c r="O1974" s="1">
        <f>VLOOKUP($E1974,[1]AllProteinsNorm!$A$1:$Q$3226,15,FALSE)</f>
        <v>1691217.88669251</v>
      </c>
      <c r="P1974" s="1">
        <f>VLOOKUP($E1974,[1]AllProteinsNorm!$A$1:$Q$3226,6,FALSE)</f>
        <v>1735842.5778016001</v>
      </c>
      <c r="Q1974" s="1">
        <f>VLOOKUP($E1974,[1]AllProteinsNorm!$A$1:$Q$3226,8,FALSE)</f>
        <v>1787373.4905069999</v>
      </c>
      <c r="R1974" s="1">
        <f>VLOOKUP($E1974,[1]AllProteinsNorm!$A$1:$Q$3226,13,FALSE)</f>
        <v>2121459.7727014199</v>
      </c>
      <c r="S1974" s="1">
        <f>VLOOKUP($E1974,[1]AllProteinsNorm!$A$1:$Q$3226,16,FALSE)</f>
        <v>1542989.54136758</v>
      </c>
      <c r="T1974" s="1">
        <f>VLOOKUP($E1974,[1]AllProteinsNorm!$A$1:$Q$3226,17,FALSE)</f>
        <v>2160834.6783922799</v>
      </c>
      <c r="U1974" s="1">
        <f>VLOOKUP($E1974,[1]AllProteinsNorm!$A$1:$Q$3226,3,FALSE)</f>
        <v>1119689.69028597</v>
      </c>
      <c r="V1974" s="1">
        <f>VLOOKUP($E1974,[1]AllProteinsNorm!$A$1:$Q$3226,7,FALSE)</f>
        <v>1766708.0319000001</v>
      </c>
      <c r="W1974" s="1">
        <f>VLOOKUP($E1974,[1]AllProteinsNorm!$A$1:$Q$3226,9,FALSE)</f>
        <v>1748705.56244336</v>
      </c>
      <c r="X1974" s="1">
        <f>VLOOKUP($E1974,[1]AllProteinsNorm!$A$1:$Q$3226,12,FALSE)</f>
        <v>1982391.8514304301</v>
      </c>
      <c r="Y1974" s="29">
        <f>VLOOKUP($E1974,[1]AllProteinsNorm!$A$1:$Q$3226,14,FALSE)</f>
        <v>1487794.0238087701</v>
      </c>
      <c r="Z1974" s="25">
        <f t="shared" si="238"/>
        <v>1.1608235021525568</v>
      </c>
      <c r="AA1974" s="1">
        <f t="shared" si="238"/>
        <v>0.98487107764382631</v>
      </c>
      <c r="AB1974" s="1">
        <f t="shared" si="238"/>
        <v>0.93590505405439506</v>
      </c>
      <c r="AC1974" s="1">
        <f t="shared" si="238"/>
        <v>0.88968918512220674</v>
      </c>
      <c r="AD1974" s="1">
        <f t="shared" si="238"/>
        <v>1.0287111810270151</v>
      </c>
      <c r="AE1974" s="1">
        <f t="shared" si="238"/>
        <v>1.0558548856052439</v>
      </c>
      <c r="AF1974" s="1">
        <f t="shared" si="238"/>
        <v>1.0871994134071838</v>
      </c>
      <c r="AG1974" s="1">
        <f t="shared" si="238"/>
        <v>1.2904129062547987</v>
      </c>
      <c r="AH1974" s="1">
        <f t="shared" si="238"/>
        <v>0.93854884453523391</v>
      </c>
      <c r="AI1974" s="1">
        <f t="shared" si="238"/>
        <v>1.314363342242256</v>
      </c>
      <c r="AJ1974" s="1">
        <f t="shared" si="238"/>
        <v>0.68106972658057929</v>
      </c>
      <c r="AK1974" s="1">
        <f t="shared" si="238"/>
        <v>1.0746293072739954</v>
      </c>
      <c r="AL1974" s="1">
        <f t="shared" si="238"/>
        <v>1.0636790082250887</v>
      </c>
      <c r="AM1974" s="1">
        <f t="shared" si="238"/>
        <v>1.2058225488210599</v>
      </c>
      <c r="AN1974" s="29">
        <f t="shared" si="238"/>
        <v>0.90497526037313347</v>
      </c>
      <c r="AO1974" s="1">
        <f t="shared" si="234"/>
        <v>152803.42168143363</v>
      </c>
      <c r="AP1974" s="1">
        <f t="shared" si="235"/>
        <v>236464.61533851238</v>
      </c>
      <c r="AQ1974" s="29">
        <f t="shared" si="236"/>
        <v>295702.36844347813</v>
      </c>
    </row>
    <row r="1975" spans="1:43" x14ac:dyDescent="0.2">
      <c r="A1975" s="26"/>
      <c r="E1975" s="25" t="s">
        <v>3849</v>
      </c>
      <c r="F1975" s="26" t="s">
        <v>3850</v>
      </c>
      <c r="G1975" s="1">
        <v>0.37366545817011199</v>
      </c>
      <c r="H1975" s="43">
        <v>0.55888265047447705</v>
      </c>
      <c r="I1975" s="1">
        <f>VLOOKUP(F1975,'[1]SUSMB vs SHAM all proteins sum'!$B$2:$E$3214,2,FALSE)</f>
        <v>0.81261513129736596</v>
      </c>
      <c r="J1975" s="29">
        <f>VLOOKUP(F1975,'[1]SUSMB vs SHAM all proteins sum'!$B$2:$E$3214,3,FALSE)</f>
        <v>1.10239911993253</v>
      </c>
      <c r="K1975" s="25">
        <f>VLOOKUP($E1975,[1]AllProteinsNorm!$A$1:$Q$3226,4,FALSE)</f>
        <v>12017.364091978199</v>
      </c>
      <c r="L1975" s="1">
        <f>VLOOKUP($E1975,[1]AllProteinsNorm!$A$1:$Q$3226,5,FALSE)</f>
        <v>75002.910325177305</v>
      </c>
      <c r="M1975" s="1">
        <f>VLOOKUP($E1975,[1]AllProteinsNorm!$A$1:$Q$3226,10,FALSE)</f>
        <v>52369.833840178697</v>
      </c>
      <c r="N1975" s="1">
        <f>VLOOKUP($E1975,[1]AllProteinsNorm!$A$1:$Q$3226,11,FALSE)</f>
        <v>71522.983940246995</v>
      </c>
      <c r="O1975" s="1">
        <f>VLOOKUP($E1975,[1]AllProteinsNorm!$A$1:$Q$3226,15,FALSE)</f>
        <v>54340.440528494502</v>
      </c>
      <c r="P1975" s="1">
        <f>VLOOKUP($E1975,[1]AllProteinsNorm!$A$1:$Q$3226,6,FALSE)</f>
        <v>81057.782258588893</v>
      </c>
      <c r="Q1975" s="1">
        <f>VLOOKUP($E1975,[1]AllProteinsNorm!$A$1:$Q$3226,8,FALSE)</f>
        <v>4493.7243972317901</v>
      </c>
      <c r="R1975" s="1">
        <f>VLOOKUP($E1975,[1]AllProteinsNorm!$A$1:$Q$3226,13,FALSE)</f>
        <v>56082.331236099897</v>
      </c>
      <c r="S1975" s="1">
        <f>VLOOKUP($E1975,[1]AllProteinsNorm!$A$1:$Q$3226,16,FALSE)</f>
        <v>33367.4747244315</v>
      </c>
      <c r="T1975" s="1">
        <f>VLOOKUP($E1975,[1]AllProteinsNorm!$A$1:$Q$3226,17,FALSE)</f>
        <v>14675.398439792099</v>
      </c>
      <c r="U1975" s="1">
        <f>VLOOKUP($E1975,[1]AllProteinsNorm!$A$1:$Q$3226,3,FALSE)</f>
        <v>26382.227863226199</v>
      </c>
      <c r="V1975" s="1">
        <f>VLOOKUP($E1975,[1]AllProteinsNorm!$A$1:$Q$3226,7,FALSE)</f>
        <v>55252.557352851203</v>
      </c>
      <c r="W1975" s="1">
        <f>VLOOKUP($E1975,[1]AllProteinsNorm!$A$1:$Q$3226,9,FALSE)</f>
        <v>83873.174663536105</v>
      </c>
      <c r="X1975" s="1">
        <f>VLOOKUP($E1975,[1]AllProteinsNorm!$A$1:$Q$3226,12,FALSE)</f>
        <v>35949.195603890999</v>
      </c>
      <c r="Y1975" s="29">
        <f>VLOOKUP($E1975,[1]AllProteinsNorm!$A$1:$Q$3226,14,FALSE)</f>
        <v>67960.331716699395</v>
      </c>
      <c r="Z1975" s="25">
        <f t="shared" si="238"/>
        <v>0.22652599512007998</v>
      </c>
      <c r="AA1975" s="1">
        <f t="shared" si="238"/>
        <v>1.4137966336273449</v>
      </c>
      <c r="AB1975" s="1">
        <f t="shared" si="238"/>
        <v>0.98716562418530407</v>
      </c>
      <c r="AC1975" s="1">
        <f t="shared" si="238"/>
        <v>1.3482004029350283</v>
      </c>
      <c r="AD1975" s="1">
        <f t="shared" si="238"/>
        <v>1.0243113441322431</v>
      </c>
      <c r="AE1975" s="1">
        <f t="shared" si="238"/>
        <v>1.5279303054993869</v>
      </c>
      <c r="AF1975" s="1">
        <f t="shared" si="238"/>
        <v>8.4706212035117523E-2</v>
      </c>
      <c r="AG1975" s="1">
        <f t="shared" si="238"/>
        <v>1.0571457929273931</v>
      </c>
      <c r="AH1975" s="1">
        <f t="shared" si="238"/>
        <v>0.62897323895191459</v>
      </c>
      <c r="AI1975" s="1">
        <f t="shared" si="238"/>
        <v>0.27662965105439741</v>
      </c>
      <c r="AJ1975" s="1">
        <f t="shared" si="238"/>
        <v>0.49730210173055123</v>
      </c>
      <c r="AK1975" s="1">
        <f t="shared" si="238"/>
        <v>1.0415046462342481</v>
      </c>
      <c r="AL1975" s="1">
        <f t="shared" si="238"/>
        <v>1.5810001435523007</v>
      </c>
      <c r="AM1975" s="1">
        <f t="shared" si="238"/>
        <v>0.67763839437749029</v>
      </c>
      <c r="AN1975" s="29">
        <f t="shared" si="238"/>
        <v>1.2810447992577965</v>
      </c>
      <c r="AO1975" s="1">
        <f t="shared" si="234"/>
        <v>22400.832472159149</v>
      </c>
      <c r="AP1975" s="1">
        <f t="shared" si="235"/>
        <v>27817.585250886656</v>
      </c>
      <c r="AQ1975" s="29">
        <f t="shared" si="236"/>
        <v>20868.02021732564</v>
      </c>
    </row>
    <row r="1976" spans="1:43" x14ac:dyDescent="0.2">
      <c r="A1976" s="26"/>
      <c r="E1976" s="25" t="s">
        <v>3851</v>
      </c>
      <c r="F1976" s="26" t="s">
        <v>3852</v>
      </c>
      <c r="G1976" s="1">
        <v>8.8912910573785003E-2</v>
      </c>
      <c r="H1976" s="1">
        <v>1.0655918884295399</v>
      </c>
      <c r="I1976" s="1">
        <f>VLOOKUP(F1976,'[1]SUSMB vs SHAM all proteins sum'!$B$2:$E$3214,2,FALSE)</f>
        <v>0.43828108196600801</v>
      </c>
      <c r="J1976" s="29">
        <f>VLOOKUP(F1976,'[1]SUSMB vs SHAM all proteins sum'!$B$2:$E$3214,3,FALSE)</f>
        <v>0.96941638273678399</v>
      </c>
      <c r="K1976" s="25">
        <f>VLOOKUP($E1976,[1]AllProteinsNorm!$A$1:$Q$3226,4,FALSE)</f>
        <v>1662517.12561641</v>
      </c>
      <c r="L1976" s="1">
        <f>VLOOKUP($E1976,[1]AllProteinsNorm!$A$1:$Q$3226,5,FALSE)</f>
        <v>2032326.04574636</v>
      </c>
      <c r="M1976" s="1">
        <f>VLOOKUP($E1976,[1]AllProteinsNorm!$A$1:$Q$3226,10,FALSE)</f>
        <v>1845817.1256571</v>
      </c>
      <c r="N1976" s="1">
        <f>VLOOKUP($E1976,[1]AllProteinsNorm!$A$1:$Q$3226,11,FALSE)</f>
        <v>1835452.63368066</v>
      </c>
      <c r="O1976" s="1">
        <f>VLOOKUP($E1976,[1]AllProteinsNorm!$A$1:$Q$3226,15,FALSE)</f>
        <v>1885976.6023764701</v>
      </c>
      <c r="P1976" s="1">
        <f>VLOOKUP($E1976,[1]AllProteinsNorm!$A$1:$Q$3226,6,FALSE)</f>
        <v>1976625.9889229699</v>
      </c>
      <c r="Q1976" s="1">
        <f>VLOOKUP($E1976,[1]AllProteinsNorm!$A$1:$Q$3226,8,FALSE)</f>
        <v>1976435.62571033</v>
      </c>
      <c r="R1976" s="1">
        <f>VLOOKUP($E1976,[1]AllProteinsNorm!$A$1:$Q$3226,13,FALSE)</f>
        <v>1968345.5599781901</v>
      </c>
      <c r="S1976" s="1">
        <f>VLOOKUP($E1976,[1]AllProteinsNorm!$A$1:$Q$3226,16,FALSE)</f>
        <v>2003914.4841219599</v>
      </c>
      <c r="T1976" s="1">
        <f>VLOOKUP($E1976,[1]AllProteinsNorm!$A$1:$Q$3226,17,FALSE)</f>
        <v>1924839.3526264001</v>
      </c>
      <c r="U1976" s="1">
        <f>VLOOKUP($E1976,[1]AllProteinsNorm!$A$1:$Q$3226,3,FALSE)</f>
        <v>1699937.1395282501</v>
      </c>
      <c r="V1976" s="1">
        <f>VLOOKUP($E1976,[1]AllProteinsNorm!$A$1:$Q$3226,7,FALSE)</f>
        <v>1762366.7748974101</v>
      </c>
      <c r="W1976" s="1">
        <f>VLOOKUP($E1976,[1]AllProteinsNorm!$A$1:$Q$3226,9,FALSE)</f>
        <v>1925730.6499691801</v>
      </c>
      <c r="X1976" s="1">
        <f>VLOOKUP($E1976,[1]AllProteinsNorm!$A$1:$Q$3226,12,FALSE)</f>
        <v>1779381.9269318201</v>
      </c>
      <c r="Y1976" s="29">
        <f>VLOOKUP($E1976,[1]AllProteinsNorm!$A$1:$Q$3226,14,FALSE)</f>
        <v>1800468.63913456</v>
      </c>
      <c r="Z1976" s="25">
        <f t="shared" si="238"/>
        <v>0.89748491400303809</v>
      </c>
      <c r="AA1976" s="1">
        <f t="shared" si="238"/>
        <v>1.0971207082853538</v>
      </c>
      <c r="AB1976" s="1">
        <f t="shared" si="238"/>
        <v>0.99643666748484394</v>
      </c>
      <c r="AC1976" s="1">
        <f t="shared" si="238"/>
        <v>0.99084155207410107</v>
      </c>
      <c r="AD1976" s="1">
        <f t="shared" si="238"/>
        <v>1.0181161581526634</v>
      </c>
      <c r="AE1976" s="1">
        <f t="shared" si="238"/>
        <v>1.0670518687300501</v>
      </c>
      <c r="AF1976" s="1">
        <f t="shared" si="238"/>
        <v>1.0669491040072734</v>
      </c>
      <c r="AG1976" s="1">
        <f t="shared" si="238"/>
        <v>1.0625818034628074</v>
      </c>
      <c r="AH1976" s="1">
        <f t="shared" si="238"/>
        <v>1.0817831532320712</v>
      </c>
      <c r="AI1976" s="1">
        <f t="shared" si="238"/>
        <v>1.0390956305012853</v>
      </c>
      <c r="AJ1976" s="1">
        <f t="shared" si="238"/>
        <v>0.91768554679664516</v>
      </c>
      <c r="AK1976" s="1">
        <f t="shared" si="238"/>
        <v>0.95138724831130328</v>
      </c>
      <c r="AL1976" s="1">
        <f t="shared" si="238"/>
        <v>1.0395767839924046</v>
      </c>
      <c r="AM1976" s="1">
        <f t="shared" si="238"/>
        <v>0.96057262272041744</v>
      </c>
      <c r="AN1976" s="29">
        <f t="shared" si="238"/>
        <v>0.97195596776768489</v>
      </c>
      <c r="AO1976" s="1">
        <f t="shared" si="234"/>
        <v>118225.9041037834</v>
      </c>
      <c r="AP1976" s="1">
        <f t="shared" si="235"/>
        <v>25603.629816126671</v>
      </c>
      <c r="AQ1976" s="29">
        <f t="shared" si="236"/>
        <v>74102.744361687801</v>
      </c>
    </row>
    <row r="1977" spans="1:43" x14ac:dyDescent="0.2">
      <c r="A1977" s="26"/>
      <c r="E1977" s="25" t="s">
        <v>3853</v>
      </c>
      <c r="F1977" s="26" t="s">
        <v>3854</v>
      </c>
      <c r="G1977" s="1">
        <v>0.299052529580354</v>
      </c>
      <c r="H1977" s="1">
        <v>1.4679581228146601</v>
      </c>
      <c r="I1977" s="1">
        <f>VLOOKUP(F1977,'[1]SUSMB vs SHAM all proteins sum'!$B$2:$E$3214,2,FALSE)</f>
        <v>0.83927389339458502</v>
      </c>
      <c r="J1977" s="29">
        <f>VLOOKUP(F1977,'[1]SUSMB vs SHAM all proteins sum'!$B$2:$E$3214,3,FALSE)</f>
        <v>0.899397156069762</v>
      </c>
      <c r="K1977" s="25">
        <f>VLOOKUP($E1977,[1]AllProteinsNorm!$A$1:$Q$3226,4,FALSE)</f>
        <v>69519.454018719407</v>
      </c>
      <c r="L1977" s="1">
        <f>VLOOKUP($E1977,[1]AllProteinsNorm!$A$1:$Q$3226,5,FALSE)</f>
        <v>52539.7340863711</v>
      </c>
      <c r="M1977" s="1">
        <f>VLOOKUP($E1977,[1]AllProteinsNorm!$A$1:$Q$3226,10,FALSE)</f>
        <v>86697.339765462501</v>
      </c>
      <c r="N1977" s="1">
        <f>VLOOKUP($E1977,[1]AllProteinsNorm!$A$1:$Q$3226,11,FALSE)</f>
        <v>69912.332716110206</v>
      </c>
      <c r="O1977" s="1">
        <f>VLOOKUP($E1977,[1]AllProteinsNorm!$A$1:$Q$3226,15,FALSE)</f>
        <v>17163.6205826554</v>
      </c>
      <c r="P1977" s="1">
        <f>VLOOKUP($E1977,[1]AllProteinsNorm!$A$1:$Q$3226,6,FALSE)</f>
        <v>80044.4442486935</v>
      </c>
      <c r="Q1977" s="1">
        <f>VLOOKUP($E1977,[1]AllProteinsNorm!$A$1:$Q$3226,8,FALSE)</f>
        <v>36919.507855367097</v>
      </c>
      <c r="R1977" s="1">
        <f>VLOOKUP($E1977,[1]AllProteinsNorm!$A$1:$Q$3226,13,FALSE)</f>
        <v>113256.885381518</v>
      </c>
      <c r="S1977" s="1">
        <f>VLOOKUP($E1977,[1]AllProteinsNorm!$A$1:$Q$3226,16,FALSE)</f>
        <v>85155.059234494503</v>
      </c>
      <c r="T1977" s="1">
        <f>VLOOKUP($E1977,[1]AllProteinsNorm!$A$1:$Q$3226,17,FALSE)</f>
        <v>90880.113176918007</v>
      </c>
      <c r="U1977" s="1">
        <f>VLOOKUP($E1977,[1]AllProteinsNorm!$A$1:$Q$3226,3,FALSE)</f>
        <v>44760.375167671802</v>
      </c>
      <c r="V1977" s="1">
        <f>VLOOKUP($E1977,[1]AllProteinsNorm!$A$1:$Q$3226,7,FALSE)</f>
        <v>82096.086711947806</v>
      </c>
      <c r="W1977" s="1">
        <f>VLOOKUP($E1977,[1]AllProteinsNorm!$A$1:$Q$3226,9,FALSE)</f>
        <v>84636.771469259606</v>
      </c>
      <c r="X1977" s="1">
        <f>VLOOKUP($E1977,[1]AllProteinsNorm!$A$1:$Q$3226,12,FALSE)</f>
        <v>9461.3194729383995</v>
      </c>
      <c r="Y1977" s="29">
        <f>VLOOKUP($E1977,[1]AllProteinsNorm!$A$1:$Q$3226,14,FALSE)</f>
        <v>75996.444382679896</v>
      </c>
      <c r="Z1977" s="25">
        <f t="shared" si="238"/>
        <v>1.1749800722343635</v>
      </c>
      <c r="AA1977" s="1">
        <f t="shared" si="238"/>
        <v>0.88799806361188871</v>
      </c>
      <c r="AB1977" s="1">
        <f t="shared" si="238"/>
        <v>1.4653113718747062</v>
      </c>
      <c r="AC1977" s="1">
        <f t="shared" si="238"/>
        <v>1.1816202946980681</v>
      </c>
      <c r="AD1977" s="1">
        <f t="shared" si="238"/>
        <v>0.29009019758097254</v>
      </c>
      <c r="AE1977" s="1">
        <f t="shared" si="238"/>
        <v>1.352867743465944</v>
      </c>
      <c r="AF1977" s="1">
        <f t="shared" si="238"/>
        <v>0.62399347950971529</v>
      </c>
      <c r="AG1977" s="1">
        <f t="shared" si="238"/>
        <v>1.9142063936633082</v>
      </c>
      <c r="AH1977" s="1">
        <f t="shared" si="238"/>
        <v>1.4392445835884449</v>
      </c>
      <c r="AI1977" s="1">
        <f t="shared" si="238"/>
        <v>1.5360063373991562</v>
      </c>
      <c r="AJ1977" s="1">
        <f t="shared" si="238"/>
        <v>0.75651556229982331</v>
      </c>
      <c r="AK1977" s="1">
        <f t="shared" si="238"/>
        <v>1.3875434906175905</v>
      </c>
      <c r="AL1977" s="1">
        <f t="shared" si="238"/>
        <v>1.4304847651400734</v>
      </c>
      <c r="AM1977" s="1">
        <f t="shared" si="238"/>
        <v>0.1599100855244365</v>
      </c>
      <c r="AN1977" s="29">
        <f t="shared" si="238"/>
        <v>1.2844506472428834</v>
      </c>
      <c r="AO1977" s="1">
        <f t="shared" si="234"/>
        <v>23616.772098192683</v>
      </c>
      <c r="AP1977" s="1">
        <f t="shared" si="235"/>
        <v>24896.084714195036</v>
      </c>
      <c r="AQ1977" s="29">
        <f t="shared" si="236"/>
        <v>28759.829276738496</v>
      </c>
    </row>
    <row r="1978" spans="1:43" x14ac:dyDescent="0.2">
      <c r="A1978" s="26"/>
      <c r="E1978" s="25" t="s">
        <v>3855</v>
      </c>
      <c r="F1978" s="26" t="s">
        <v>3856</v>
      </c>
      <c r="G1978" s="1">
        <v>0.34012776021913499</v>
      </c>
      <c r="H1978" s="1">
        <v>0.88295540571711995</v>
      </c>
      <c r="I1978" s="1">
        <f>VLOOKUP(F1978,'[1]SUSMB vs SHAM all proteins sum'!$B$2:$E$3214,2,FALSE)</f>
        <v>0.47748653785432799</v>
      </c>
      <c r="J1978" s="29">
        <f>VLOOKUP(F1978,'[1]SUSMB vs SHAM all proteins sum'!$B$2:$E$3214,3,FALSE)</f>
        <v>0.89083435326570404</v>
      </c>
      <c r="K1978" s="25">
        <f>VLOOKUP($E1978,[1]AllProteinsNorm!$A$1:$Q$3226,4,FALSE)</f>
        <v>326446.33872202202</v>
      </c>
      <c r="L1978" s="1">
        <f>VLOOKUP($E1978,[1]AllProteinsNorm!$A$1:$Q$3226,5,FALSE)</f>
        <v>502416.64088746801</v>
      </c>
      <c r="M1978" s="1">
        <f>VLOOKUP($E1978,[1]AllProteinsNorm!$A$1:$Q$3226,10,FALSE)</f>
        <v>309395.82187689201</v>
      </c>
      <c r="N1978" s="1">
        <f>VLOOKUP($E1978,[1]AllProteinsNorm!$A$1:$Q$3226,11,FALSE)</f>
        <v>553065.80622824002</v>
      </c>
      <c r="O1978" s="1">
        <f>VLOOKUP($E1978,[1]AllProteinsNorm!$A$1:$Q$3226,15,FALSE)</f>
        <v>385206.24803103902</v>
      </c>
      <c r="P1978" s="1">
        <f>VLOOKUP($E1978,[1]AllProteinsNorm!$A$1:$Q$3226,6,FALSE)</f>
        <v>315078.846378905</v>
      </c>
      <c r="Q1978" s="1">
        <f>VLOOKUP($E1978,[1]AllProteinsNorm!$A$1:$Q$3226,8,FALSE)</f>
        <v>341786.08143845497</v>
      </c>
      <c r="R1978" s="1">
        <f>VLOOKUP($E1978,[1]AllProteinsNorm!$A$1:$Q$3226,13,FALSE)</f>
        <v>386627.29001563601</v>
      </c>
      <c r="S1978" s="1">
        <f>VLOOKUP($E1978,[1]AllProteinsNorm!$A$1:$Q$3226,16,FALSE)</f>
        <v>349932.270449473</v>
      </c>
      <c r="T1978" s="1">
        <f>VLOOKUP($E1978,[1]AllProteinsNorm!$A$1:$Q$3226,17,FALSE)</f>
        <v>398202.62901941501</v>
      </c>
      <c r="U1978" s="1">
        <f>VLOOKUP($E1978,[1]AllProteinsNorm!$A$1:$Q$3226,3,FALSE)</f>
        <v>317872.27614604798</v>
      </c>
      <c r="V1978" s="1">
        <f>VLOOKUP($E1978,[1]AllProteinsNorm!$A$1:$Q$3226,7,FALSE)</f>
        <v>350936.332887344</v>
      </c>
      <c r="W1978" s="1">
        <f>VLOOKUP($E1978,[1]AllProteinsNorm!$A$1:$Q$3226,9,FALSE)</f>
        <v>305189.60341031401</v>
      </c>
      <c r="X1978" s="1">
        <f>VLOOKUP($E1978,[1]AllProteinsNorm!$A$1:$Q$3226,12,FALSE)</f>
        <v>540444.638440129</v>
      </c>
      <c r="Y1978" s="29">
        <f>VLOOKUP($E1978,[1]AllProteinsNorm!$A$1:$Q$3226,14,FALSE)</f>
        <v>329642.53309236298</v>
      </c>
      <c r="Z1978" s="25">
        <f t="shared" ref="Z1978:AN1994" si="239">K1978/AVERAGE($K1978:$O1978)</f>
        <v>0.78603777501971783</v>
      </c>
      <c r="AA1978" s="1">
        <f t="shared" si="239"/>
        <v>1.2097500008182045</v>
      </c>
      <c r="AB1978" s="1">
        <f t="shared" si="239"/>
        <v>0.74498248128798239</v>
      </c>
      <c r="AC1978" s="1">
        <f t="shared" si="239"/>
        <v>1.3317062077308737</v>
      </c>
      <c r="AD1978" s="1">
        <f t="shared" si="239"/>
        <v>0.92752353514322183</v>
      </c>
      <c r="AE1978" s="1">
        <f t="shared" si="239"/>
        <v>0.75866642074471702</v>
      </c>
      <c r="AF1978" s="1">
        <f t="shared" si="239"/>
        <v>0.8229737605216636</v>
      </c>
      <c r="AG1978" s="1">
        <f t="shared" si="239"/>
        <v>0.93094520831669059</v>
      </c>
      <c r="AH1978" s="1">
        <f t="shared" si="239"/>
        <v>0.84258866050852854</v>
      </c>
      <c r="AI1978" s="1">
        <f t="shared" si="239"/>
        <v>0.9588170286938128</v>
      </c>
      <c r="AJ1978" s="1">
        <f t="shared" si="239"/>
        <v>0.76539261448128904</v>
      </c>
      <c r="AK1978" s="1">
        <f t="shared" si="239"/>
        <v>0.84500630442432401</v>
      </c>
      <c r="AL1978" s="1">
        <f t="shared" si="239"/>
        <v>0.73485448715069435</v>
      </c>
      <c r="AM1978" s="1">
        <f t="shared" si="239"/>
        <v>1.3013161758341916</v>
      </c>
      <c r="AN1978" s="29">
        <f t="shared" si="239"/>
        <v>0.79373377038982573</v>
      </c>
      <c r="AO1978" s="1">
        <f t="shared" si="234"/>
        <v>96524.637547954073</v>
      </c>
      <c r="AP1978" s="1">
        <f t="shared" si="235"/>
        <v>30349.459484332576</v>
      </c>
      <c r="AQ1978" s="29">
        <f t="shared" si="236"/>
        <v>87125.44275438007</v>
      </c>
    </row>
    <row r="1979" spans="1:43" x14ac:dyDescent="0.2">
      <c r="A1979" s="26"/>
      <c r="E1979" s="25" t="s">
        <v>3857</v>
      </c>
      <c r="F1979" s="26" t="s">
        <v>3858</v>
      </c>
      <c r="G1979" s="1">
        <v>0.58480441535802197</v>
      </c>
      <c r="H1979" s="1">
        <v>1.14116217324348</v>
      </c>
      <c r="I1979" s="1">
        <f>VLOOKUP(F1979,'[1]SUSMB vs SHAM all proteins sum'!$B$2:$E$3214,2,FALSE)</f>
        <v>0.193026644433478</v>
      </c>
      <c r="J1979" s="29">
        <f>VLOOKUP(F1979,'[1]SUSMB vs SHAM all proteins sum'!$B$2:$E$3214,3,FALSE)</f>
        <v>1.27431851760781</v>
      </c>
      <c r="K1979" s="25">
        <f>VLOOKUP($E1979,[1]AllProteinsNorm!$A$1:$Q$3226,4,FALSE)</f>
        <v>1137512.3039945699</v>
      </c>
      <c r="L1979" s="1">
        <f>VLOOKUP($E1979,[1]AllProteinsNorm!$A$1:$Q$3226,5,FALSE)</f>
        <v>559925.43078241299</v>
      </c>
      <c r="M1979" s="1">
        <f>VLOOKUP($E1979,[1]AllProteinsNorm!$A$1:$Q$3226,10,FALSE)</f>
        <v>806535.64339908597</v>
      </c>
      <c r="N1979" s="1">
        <f>VLOOKUP($E1979,[1]AllProteinsNorm!$A$1:$Q$3226,11,FALSE)</f>
        <v>578344.71824439801</v>
      </c>
      <c r="O1979" s="1">
        <f>VLOOKUP($E1979,[1]AllProteinsNorm!$A$1:$Q$3226,15,FALSE)</f>
        <v>615609.24415884097</v>
      </c>
      <c r="P1979" s="1">
        <f>VLOOKUP($E1979,[1]AllProteinsNorm!$A$1:$Q$3226,6,FALSE)</f>
        <v>1133832.22748425</v>
      </c>
      <c r="Q1979" s="1">
        <f>VLOOKUP($E1979,[1]AllProteinsNorm!$A$1:$Q$3226,8,FALSE)</f>
        <v>1372311.57809953</v>
      </c>
      <c r="R1979" s="1">
        <f>VLOOKUP($E1979,[1]AllProteinsNorm!$A$1:$Q$3226,13,FALSE)</f>
        <v>687911.11874797603</v>
      </c>
      <c r="S1979" s="1">
        <f>VLOOKUP($E1979,[1]AllProteinsNorm!$A$1:$Q$3226,16,FALSE)</f>
        <v>690088.70071463205</v>
      </c>
      <c r="T1979" s="1">
        <f>VLOOKUP($E1979,[1]AllProteinsNorm!$A$1:$Q$3226,17,FALSE)</f>
        <v>479181.27005558001</v>
      </c>
      <c r="U1979" s="1">
        <f>VLOOKUP($E1979,[1]AllProteinsNorm!$A$1:$Q$3226,3,FALSE)</f>
        <v>1045836.88936883</v>
      </c>
      <c r="V1979" s="1">
        <f>VLOOKUP($E1979,[1]AllProteinsNorm!$A$1:$Q$3226,7,FALSE)</f>
        <v>1088677.7938355999</v>
      </c>
      <c r="W1979" s="1">
        <f>VLOOKUP($E1979,[1]AllProteinsNorm!$A$1:$Q$3226,9,FALSE)</f>
        <v>774975.56918624602</v>
      </c>
      <c r="X1979" s="1">
        <f>VLOOKUP($E1979,[1]AllProteinsNorm!$A$1:$Q$3226,12,FALSE)</f>
        <v>645232.17775730696</v>
      </c>
      <c r="Y1979" s="29">
        <f>VLOOKUP($E1979,[1]AllProteinsNorm!$A$1:$Q$3226,14,FALSE)</f>
        <v>1079504.32618108</v>
      </c>
      <c r="Z1979" s="25">
        <f t="shared" si="239"/>
        <v>1.5380403658990907</v>
      </c>
      <c r="AA1979" s="1">
        <f t="shared" si="239"/>
        <v>0.75708008732088361</v>
      </c>
      <c r="AB1979" s="1">
        <f t="shared" si="239"/>
        <v>1.0905239193703793</v>
      </c>
      <c r="AC1979" s="1">
        <f t="shared" si="239"/>
        <v>0.7819849674950563</v>
      </c>
      <c r="AD1979" s="1">
        <f t="shared" si="239"/>
        <v>0.83237065991459047</v>
      </c>
      <c r="AE1979" s="1">
        <f t="shared" si="239"/>
        <v>1.533064502163294</v>
      </c>
      <c r="AF1979" s="1">
        <f t="shared" si="239"/>
        <v>1.8555145243667055</v>
      </c>
      <c r="AG1979" s="1">
        <f t="shared" si="239"/>
        <v>0.93013065886823199</v>
      </c>
      <c r="AH1979" s="1">
        <f t="shared" si="239"/>
        <v>0.93307498654979593</v>
      </c>
      <c r="AI1979" s="1">
        <f t="shared" si="239"/>
        <v>0.64790519921426137</v>
      </c>
      <c r="AJ1979" s="1">
        <f t="shared" si="239"/>
        <v>1.4140852334932463</v>
      </c>
      <c r="AK1979" s="1">
        <f t="shared" si="239"/>
        <v>1.4720107962762872</v>
      </c>
      <c r="AL1979" s="1">
        <f t="shared" si="239"/>
        <v>1.0478512661431043</v>
      </c>
      <c r="AM1979" s="1">
        <f t="shared" si="239"/>
        <v>0.87242408832217155</v>
      </c>
      <c r="AN1979" s="29">
        <f t="shared" si="239"/>
        <v>1.4596072701795806</v>
      </c>
      <c r="AO1979" s="1">
        <f t="shared" si="234"/>
        <v>217473.90888256195</v>
      </c>
      <c r="AP1979" s="1">
        <f t="shared" si="235"/>
        <v>328679.95714608964</v>
      </c>
      <c r="AQ1979" s="29">
        <f t="shared" si="236"/>
        <v>182221.78707982865</v>
      </c>
    </row>
    <row r="1980" spans="1:43" x14ac:dyDescent="0.2">
      <c r="A1980" s="26"/>
      <c r="E1980" s="25" t="s">
        <v>3859</v>
      </c>
      <c r="F1980" s="26" t="s">
        <v>3860</v>
      </c>
      <c r="G1980" s="1">
        <v>0.36839607430591098</v>
      </c>
      <c r="H1980" s="1">
        <v>0.77480885200288996</v>
      </c>
      <c r="I1980" s="1">
        <f>VLOOKUP(F1980,'[1]SUSMB vs SHAM all proteins sum'!$B$2:$E$3214,2,FALSE)</f>
        <v>0.30943638610178897</v>
      </c>
      <c r="J1980" s="29">
        <f>VLOOKUP(F1980,'[1]SUSMB vs SHAM all proteins sum'!$B$2:$E$3214,3,FALSE)</f>
        <v>0.76449898091707102</v>
      </c>
      <c r="K1980" s="25">
        <f>VLOOKUP($E1980,[1]AllProteinsNorm!$A$1:$Q$3226,4,FALSE)</f>
        <v>144833.19059276301</v>
      </c>
      <c r="L1980" s="1">
        <f>VLOOKUP($E1980,[1]AllProteinsNorm!$A$1:$Q$3226,5,FALSE)</f>
        <v>211572.26131278</v>
      </c>
      <c r="M1980" s="1">
        <f>VLOOKUP($E1980,[1]AllProteinsNorm!$A$1:$Q$3226,10,FALSE)</f>
        <v>257376.324149947</v>
      </c>
      <c r="N1980" s="1">
        <f>VLOOKUP($E1980,[1]AllProteinsNorm!$A$1:$Q$3226,11,FALSE)</f>
        <v>207307.09465254299</v>
      </c>
      <c r="O1980" s="1">
        <f>VLOOKUP($E1980,[1]AllProteinsNorm!$A$1:$Q$3226,15,FALSE)</f>
        <v>247647.06469302101</v>
      </c>
      <c r="P1980" s="1">
        <f>VLOOKUP($E1980,[1]AllProteinsNorm!$A$1:$Q$3226,6,FALSE)</f>
        <v>261164.68871668901</v>
      </c>
      <c r="Q1980" s="1">
        <f>VLOOKUP($E1980,[1]AllProteinsNorm!$A$1:$Q$3226,8,FALSE)</f>
        <v>63575.517677689</v>
      </c>
      <c r="R1980" s="1">
        <f>VLOOKUP($E1980,[1]AllProteinsNorm!$A$1:$Q$3226,13,FALSE)</f>
        <v>174231.867172481</v>
      </c>
      <c r="S1980" s="1">
        <f>VLOOKUP($E1980,[1]AllProteinsNorm!$A$1:$Q$3226,16,FALSE)</f>
        <v>172069.21870727799</v>
      </c>
      <c r="T1980" s="1">
        <f>VLOOKUP($E1980,[1]AllProteinsNorm!$A$1:$Q$3226,17,FALSE)</f>
        <v>227133.136968987</v>
      </c>
      <c r="U1980" s="1">
        <f>VLOOKUP($E1980,[1]AllProteinsNorm!$A$1:$Q$3226,3,FALSE)</f>
        <v>172229.04908546401</v>
      </c>
      <c r="V1980" s="1">
        <f>VLOOKUP($E1980,[1]AllProteinsNorm!$A$1:$Q$3226,7,FALSE)</f>
        <v>273148.50794016902</v>
      </c>
      <c r="W1980" s="1">
        <f>VLOOKUP($E1980,[1]AllProteinsNorm!$A$1:$Q$3226,9,FALSE)</f>
        <v>209547.343662211</v>
      </c>
      <c r="X1980" s="1">
        <f>VLOOKUP($E1980,[1]AllProteinsNorm!$A$1:$Q$3226,12,FALSE)</f>
        <v>71472.315490557507</v>
      </c>
      <c r="Y1980" s="29">
        <f>VLOOKUP($E1980,[1]AllProteinsNorm!$A$1:$Q$3226,14,FALSE)</f>
        <v>150072.83115072999</v>
      </c>
      <c r="Z1980" s="25">
        <f t="shared" si="239"/>
        <v>0.67759109521480099</v>
      </c>
      <c r="AA1980" s="1">
        <f t="shared" si="239"/>
        <v>0.9898247747858564</v>
      </c>
      <c r="AB1980" s="1">
        <f t="shared" si="239"/>
        <v>1.2041156080962314</v>
      </c>
      <c r="AC1980" s="1">
        <f t="shared" si="239"/>
        <v>0.96987051611934838</v>
      </c>
      <c r="AD1980" s="1">
        <f t="shared" si="239"/>
        <v>1.1585980057837622</v>
      </c>
      <c r="AE1980" s="1">
        <f t="shared" si="239"/>
        <v>1.2218391843382916</v>
      </c>
      <c r="AF1980" s="1">
        <f t="shared" si="239"/>
        <v>0.29743323664807636</v>
      </c>
      <c r="AG1980" s="1">
        <f t="shared" si="239"/>
        <v>0.81513057342410167</v>
      </c>
      <c r="AH1980" s="1">
        <f t="shared" si="239"/>
        <v>0.80501278663708098</v>
      </c>
      <c r="AI1980" s="1">
        <f t="shared" si="239"/>
        <v>1.0626251511031719</v>
      </c>
      <c r="AJ1980" s="1">
        <f t="shared" si="239"/>
        <v>0.80576054093677163</v>
      </c>
      <c r="AK1980" s="1">
        <f t="shared" si="239"/>
        <v>1.2779045734888068</v>
      </c>
      <c r="AL1980" s="1">
        <f t="shared" si="239"/>
        <v>0.98035135116691008</v>
      </c>
      <c r="AM1980" s="1">
        <f t="shared" si="239"/>
        <v>0.33437780616844698</v>
      </c>
      <c r="AN1980" s="29">
        <f t="shared" si="239"/>
        <v>0.70210435608873589</v>
      </c>
      <c r="AO1980" s="1">
        <f t="shared" si="234"/>
        <v>39618.297055921037</v>
      </c>
      <c r="AP1980" s="1">
        <f t="shared" si="235"/>
        <v>67021.491307704579</v>
      </c>
      <c r="AQ1980" s="29">
        <f t="shared" si="236"/>
        <v>66593.152400023595</v>
      </c>
    </row>
    <row r="1981" spans="1:43" x14ac:dyDescent="0.2">
      <c r="A1981" s="26"/>
      <c r="E1981" s="25" t="s">
        <v>3861</v>
      </c>
      <c r="F1981" s="26" t="s">
        <v>3862</v>
      </c>
      <c r="G1981" s="1">
        <v>0.29525629626933703</v>
      </c>
      <c r="H1981" s="1">
        <v>1.10608703329067</v>
      </c>
      <c r="I1981" s="1">
        <f>VLOOKUP(F1981,'[1]SUSMB vs SHAM all proteins sum'!$B$2:$E$3214,2,FALSE)</f>
        <v>0.38850216629476297</v>
      </c>
      <c r="J1981" s="29">
        <f>VLOOKUP(F1981,'[1]SUSMB vs SHAM all proteins sum'!$B$2:$E$3214,3,FALSE)</f>
        <v>0.903535071512794</v>
      </c>
      <c r="K1981" s="25">
        <f>VLOOKUP($E1981,[1]AllProteinsNorm!$A$1:$Q$3226,4,FALSE)</f>
        <v>284605.27262212202</v>
      </c>
      <c r="L1981" s="1">
        <f>VLOOKUP($E1981,[1]AllProteinsNorm!$A$1:$Q$3226,5,FALSE)</f>
        <v>270213.19621455402</v>
      </c>
      <c r="M1981" s="1">
        <f>VLOOKUP($E1981,[1]AllProteinsNorm!$A$1:$Q$3226,10,FALSE)</f>
        <v>324762.49972577102</v>
      </c>
      <c r="N1981" s="1">
        <f>VLOOKUP($E1981,[1]AllProteinsNorm!$A$1:$Q$3226,11,FALSE)</f>
        <v>206943.30124625901</v>
      </c>
      <c r="O1981" s="1">
        <f>VLOOKUP($E1981,[1]AllProteinsNorm!$A$1:$Q$3226,15,FALSE)</f>
        <v>283206.46247192199</v>
      </c>
      <c r="P1981" s="1">
        <f>VLOOKUP($E1981,[1]AllProteinsNorm!$A$1:$Q$3226,6,FALSE)</f>
        <v>287628.21791794599</v>
      </c>
      <c r="Q1981" s="1">
        <f>VLOOKUP($E1981,[1]AllProteinsNorm!$A$1:$Q$3226,8,FALSE)</f>
        <v>349827.77049708</v>
      </c>
      <c r="R1981" s="1">
        <f>VLOOKUP($E1981,[1]AllProteinsNorm!$A$1:$Q$3226,13,FALSE)</f>
        <v>325214.12602531002</v>
      </c>
      <c r="S1981" s="1">
        <f>VLOOKUP($E1981,[1]AllProteinsNorm!$A$1:$Q$3226,16,FALSE)</f>
        <v>265037.395344752</v>
      </c>
      <c r="T1981" s="1">
        <f>VLOOKUP($E1981,[1]AllProteinsNorm!$A$1:$Q$3226,17,FALSE)</f>
        <v>279417.80735081597</v>
      </c>
      <c r="U1981" s="1">
        <f>VLOOKUP($E1981,[1]AllProteinsNorm!$A$1:$Q$3226,3,FALSE)</f>
        <v>219303.01391302899</v>
      </c>
      <c r="V1981" s="1">
        <f>VLOOKUP($E1981,[1]AllProteinsNorm!$A$1:$Q$3226,7,FALSE)</f>
        <v>280641.31205029599</v>
      </c>
      <c r="W1981" s="1">
        <f>VLOOKUP($E1981,[1]AllProteinsNorm!$A$1:$Q$3226,9,FALSE)</f>
        <v>220646.25244079001</v>
      </c>
      <c r="X1981" s="1">
        <f>VLOOKUP($E1981,[1]AllProteinsNorm!$A$1:$Q$3226,12,FALSE)</f>
        <v>316065.65428495797</v>
      </c>
      <c r="Y1981" s="29">
        <f>VLOOKUP($E1981,[1]AllProteinsNorm!$A$1:$Q$3226,14,FALSE)</f>
        <v>205364.28354784101</v>
      </c>
      <c r="Z1981" s="25">
        <f t="shared" si="239"/>
        <v>1.0389095678252351</v>
      </c>
      <c r="AA1981" s="1">
        <f t="shared" si="239"/>
        <v>0.98637341576122717</v>
      </c>
      <c r="AB1981" s="1">
        <f t="shared" si="239"/>
        <v>1.1854976020908694</v>
      </c>
      <c r="AC1981" s="1">
        <f t="shared" si="239"/>
        <v>0.75541599662327219</v>
      </c>
      <c r="AD1981" s="1">
        <f t="shared" si="239"/>
        <v>1.0338034176993962</v>
      </c>
      <c r="AE1981" s="1">
        <f t="shared" si="239"/>
        <v>1.0499443837367928</v>
      </c>
      <c r="AF1981" s="1">
        <f t="shared" si="239"/>
        <v>1.2769946758608899</v>
      </c>
      <c r="AG1981" s="1">
        <f t="shared" si="239"/>
        <v>1.1871461972814987</v>
      </c>
      <c r="AH1981" s="1">
        <f t="shared" si="239"/>
        <v>0.96747991812762957</v>
      </c>
      <c r="AI1981" s="1">
        <f t="shared" si="239"/>
        <v>1.0199734910144709</v>
      </c>
      <c r="AJ1981" s="1">
        <f t="shared" si="239"/>
        <v>0.80053330462946271</v>
      </c>
      <c r="AK1981" s="1">
        <f t="shared" si="239"/>
        <v>1.0244397144503825</v>
      </c>
      <c r="AL1981" s="1">
        <f t="shared" si="239"/>
        <v>0.80543659874452023</v>
      </c>
      <c r="AM1981" s="1">
        <f t="shared" si="239"/>
        <v>1.1537510506123441</v>
      </c>
      <c r="AN1981" s="29">
        <f t="shared" si="239"/>
        <v>0.7496520254236595</v>
      </c>
      <c r="AO1981" s="1">
        <f t="shared" si="234"/>
        <v>38170.638890864371</v>
      </c>
      <c r="AP1981" s="1">
        <f t="shared" si="235"/>
        <v>31328.824444864018</v>
      </c>
      <c r="AQ1981" s="29">
        <f t="shared" si="236"/>
        <v>42631.258207632345</v>
      </c>
    </row>
    <row r="1982" spans="1:43" x14ac:dyDescent="0.2">
      <c r="A1982" s="26"/>
      <c r="E1982" s="25" t="s">
        <v>3863</v>
      </c>
      <c r="F1982" s="26" t="s">
        <v>3864</v>
      </c>
      <c r="G1982" s="1">
        <v>0.97981213567382297</v>
      </c>
      <c r="H1982" s="1">
        <v>0.99897398661479897</v>
      </c>
      <c r="I1982" s="1">
        <f>VLOOKUP(F1982,'[1]SUSMB vs SHAM all proteins sum'!$B$2:$E$3214,2,FALSE)</f>
        <v>8.26261315239398E-2</v>
      </c>
      <c r="J1982" s="29">
        <f>VLOOKUP(F1982,'[1]SUSMB vs SHAM all proteins sum'!$B$2:$E$3214,3,FALSE)</f>
        <v>0.84508682717874295</v>
      </c>
      <c r="K1982" s="25">
        <f>VLOOKUP($E1982,[1]AllProteinsNorm!$A$1:$Q$3226,4,FALSE)</f>
        <v>4130222.1418113001</v>
      </c>
      <c r="L1982" s="1">
        <f>VLOOKUP($E1982,[1]AllProteinsNorm!$A$1:$Q$3226,5,FALSE)</f>
        <v>4650156.9070095504</v>
      </c>
      <c r="M1982" s="1">
        <f>VLOOKUP($E1982,[1]AllProteinsNorm!$A$1:$Q$3226,10,FALSE)</f>
        <v>4477992.4790189397</v>
      </c>
      <c r="N1982" s="1">
        <f>VLOOKUP($E1982,[1]AllProteinsNorm!$A$1:$Q$3226,11,FALSE)</f>
        <v>4346963.0502152899</v>
      </c>
      <c r="O1982" s="1">
        <f>VLOOKUP($E1982,[1]AllProteinsNorm!$A$1:$Q$3226,15,FALSE)</f>
        <v>4588639.2635187898</v>
      </c>
      <c r="P1982" s="1">
        <f>VLOOKUP($E1982,[1]AllProteinsNorm!$A$1:$Q$3226,6,FALSE)</f>
        <v>4756481.1818627799</v>
      </c>
      <c r="Q1982" s="1">
        <f>VLOOKUP($E1982,[1]AllProteinsNorm!$A$1:$Q$3226,8,FALSE)</f>
        <v>4466666.0813881597</v>
      </c>
      <c r="R1982" s="1">
        <f>VLOOKUP($E1982,[1]AllProteinsNorm!$A$1:$Q$3226,13,FALSE)</f>
        <v>4021354.0114871399</v>
      </c>
      <c r="S1982" s="1">
        <f>VLOOKUP($E1982,[1]AllProteinsNorm!$A$1:$Q$3226,16,FALSE)</f>
        <v>4748023.3646954698</v>
      </c>
      <c r="T1982" s="1">
        <f>VLOOKUP($E1982,[1]AllProteinsNorm!$A$1:$Q$3226,17,FALSE)</f>
        <v>4207370.0941903796</v>
      </c>
      <c r="U1982" s="1">
        <f>VLOOKUP($E1982,[1]AllProteinsNorm!$A$1:$Q$3226,3,FALSE)</f>
        <v>3738914.5526290801</v>
      </c>
      <c r="V1982" s="1">
        <f>VLOOKUP($E1982,[1]AllProteinsNorm!$A$1:$Q$3226,7,FALSE)</f>
        <v>3992363.18712939</v>
      </c>
      <c r="W1982" s="1">
        <f>VLOOKUP($E1982,[1]AllProteinsNorm!$A$1:$Q$3226,9,FALSE)</f>
        <v>4472265.2928027203</v>
      </c>
      <c r="X1982" s="1">
        <f>VLOOKUP($E1982,[1]AllProteinsNorm!$A$1:$Q$3226,12,FALSE)</f>
        <v>2754262.7135775099</v>
      </c>
      <c r="Y1982" s="29">
        <f>VLOOKUP($E1982,[1]AllProteinsNorm!$A$1:$Q$3226,14,FALSE)</f>
        <v>4021540.0765142799</v>
      </c>
      <c r="Z1982" s="25">
        <f t="shared" si="239"/>
        <v>0.93048279034972681</v>
      </c>
      <c r="AA1982" s="1">
        <f t="shared" si="239"/>
        <v>1.0476170108614915</v>
      </c>
      <c r="AB1982" s="1">
        <f t="shared" si="239"/>
        <v>1.0088307103054119</v>
      </c>
      <c r="AC1982" s="1">
        <f t="shared" si="239"/>
        <v>0.97931156476190295</v>
      </c>
      <c r="AD1982" s="1">
        <f t="shared" si="239"/>
        <v>1.0337579237214667</v>
      </c>
      <c r="AE1982" s="1">
        <f t="shared" si="239"/>
        <v>1.0715704217315318</v>
      </c>
      <c r="AF1982" s="1">
        <f t="shared" si="239"/>
        <v>1.0062790271972784</v>
      </c>
      <c r="AG1982" s="1">
        <f t="shared" si="239"/>
        <v>0.90595628349221491</v>
      </c>
      <c r="AH1982" s="1">
        <f t="shared" si="239"/>
        <v>1.0696649907285749</v>
      </c>
      <c r="AI1982" s="1">
        <f t="shared" si="239"/>
        <v>0.9478631731801701</v>
      </c>
      <c r="AJ1982" s="1">
        <f t="shared" si="239"/>
        <v>0.84232652054976409</v>
      </c>
      <c r="AK1982" s="1">
        <f t="shared" si="239"/>
        <v>0.8994250456515529</v>
      </c>
      <c r="AL1982" s="1">
        <f t="shared" si="239"/>
        <v>1.0075404532615175</v>
      </c>
      <c r="AM1982" s="1">
        <f t="shared" si="239"/>
        <v>0.62049787326013028</v>
      </c>
      <c r="AN1982" s="29">
        <f t="shared" si="239"/>
        <v>0.9059982014084178</v>
      </c>
      <c r="AO1982" s="1">
        <f t="shared" si="234"/>
        <v>185641.54557500279</v>
      </c>
      <c r="AP1982" s="1">
        <f t="shared" si="235"/>
        <v>291592.50543416955</v>
      </c>
      <c r="AQ1982" s="29">
        <f t="shared" si="236"/>
        <v>571880.54876137374</v>
      </c>
    </row>
    <row r="1983" spans="1:43" x14ac:dyDescent="0.2">
      <c r="A1983" s="26"/>
      <c r="E1983" s="25" t="s">
        <v>3865</v>
      </c>
      <c r="F1983" s="26" t="s">
        <v>3866</v>
      </c>
      <c r="G1983" s="1">
        <v>0.87165285897400202</v>
      </c>
      <c r="H1983" s="1">
        <v>0.89107995861095002</v>
      </c>
      <c r="I1983" s="1">
        <f>VLOOKUP(F1983,'[1]SUSMB vs SHAM all proteins sum'!$B$2:$E$3214,2,FALSE)</f>
        <v>0.72968524681787394</v>
      </c>
      <c r="J1983" s="29">
        <f>VLOOKUP(F1983,'[1]SUSMB vs SHAM all proteins sum'!$B$2:$E$3214,3,FALSE)</f>
        <v>0.76576941761120398</v>
      </c>
      <c r="K1983" s="25">
        <f>VLOOKUP($E1983,[1]AllProteinsNorm!$A$1:$Q$3226,4,FALSE)</f>
        <v>25061.393017627699</v>
      </c>
      <c r="L1983" s="1">
        <f>VLOOKUP($E1983,[1]AllProteinsNorm!$A$1:$Q$3226,5,FALSE)</f>
        <v>3868.7022696761001</v>
      </c>
      <c r="M1983" s="1">
        <f>VLOOKUP($E1983,[1]AllProteinsNorm!$A$1:$Q$3226,10,FALSE)</f>
        <v>2700.1430330671301</v>
      </c>
      <c r="N1983" s="1">
        <f>VLOOKUP($E1983,[1]AllProteinsNorm!$A$1:$Q$3226,11,FALSE)</f>
        <v>35235.294557035297</v>
      </c>
      <c r="O1983" s="1">
        <f>VLOOKUP($E1983,[1]AllProteinsNorm!$A$1:$Q$3226,15,FALSE)</f>
        <v>48615.688076099599</v>
      </c>
      <c r="P1983" s="1">
        <f>VLOOKUP($E1983,[1]AllProteinsNorm!$A$1:$Q$3226,6,FALSE)</f>
        <v>3713.27003858951</v>
      </c>
      <c r="Q1983" s="1">
        <f>VLOOKUP($E1983,[1]AllProteinsNorm!$A$1:$Q$3226,8,FALSE)</f>
        <v>11498.070966257499</v>
      </c>
      <c r="R1983" s="1">
        <f>VLOOKUP($E1983,[1]AllProteinsNorm!$A$1:$Q$3226,13,FALSE)</f>
        <v>33651.177750225703</v>
      </c>
      <c r="S1983" s="1">
        <f>VLOOKUP($E1983,[1]AllProteinsNorm!$A$1:$Q$3226,16,FALSE)</f>
        <v>13511.2015525925</v>
      </c>
      <c r="T1983" s="1">
        <f>VLOOKUP($E1983,[1]AllProteinsNorm!$A$1:$Q$3226,17,FALSE)</f>
        <v>12978.343061522201</v>
      </c>
      <c r="U1983" s="1">
        <f>VLOOKUP($E1983,[1]AllProteinsNorm!$A$1:$Q$3226,3,FALSE)</f>
        <v>6674.7318250574199</v>
      </c>
      <c r="V1983" s="1">
        <f>VLOOKUP($E1983,[1]AllProteinsNorm!$A$1:$Q$3226,7,FALSE)</f>
        <v>21192.6923720019</v>
      </c>
      <c r="W1983" s="1">
        <f>VLOOKUP($E1983,[1]AllProteinsNorm!$A$1:$Q$3226,9,FALSE)</f>
        <v>14612.1086731962</v>
      </c>
      <c r="X1983" s="1">
        <f>VLOOKUP($E1983,[1]AllProteinsNorm!$A$1:$Q$3226,12,FALSE)</f>
        <v>2220.1314228329902</v>
      </c>
      <c r="Y1983" s="29">
        <f>VLOOKUP($E1983,[1]AllProteinsNorm!$A$1:$Q$3226,14,FALSE)</f>
        <v>25732.986169859101</v>
      </c>
      <c r="Z1983" s="25">
        <f t="shared" si="239"/>
        <v>1.085085211721035</v>
      </c>
      <c r="AA1983" s="1">
        <f t="shared" si="239"/>
        <v>0.16750352298551155</v>
      </c>
      <c r="AB1983" s="1">
        <f t="shared" si="239"/>
        <v>0.11690831681430877</v>
      </c>
      <c r="AC1983" s="1">
        <f t="shared" si="239"/>
        <v>1.525585470351992</v>
      </c>
      <c r="AD1983" s="1">
        <f t="shared" si="239"/>
        <v>2.1049174781271529</v>
      </c>
      <c r="AE1983" s="1">
        <f t="shared" si="239"/>
        <v>0.16077376078680874</v>
      </c>
      <c r="AF1983" s="1">
        <f t="shared" si="239"/>
        <v>0.4978329321131254</v>
      </c>
      <c r="AG1983" s="1">
        <f t="shared" si="239"/>
        <v>1.4569978336033564</v>
      </c>
      <c r="AH1983" s="1">
        <f t="shared" si="239"/>
        <v>0.58499561405019607</v>
      </c>
      <c r="AI1983" s="1">
        <f t="shared" si="239"/>
        <v>0.56192439577459286</v>
      </c>
      <c r="AJ1983" s="1">
        <f t="shared" si="239"/>
        <v>0.28899641733718551</v>
      </c>
      <c r="AK1983" s="1">
        <f t="shared" si="239"/>
        <v>0.9175817590521641</v>
      </c>
      <c r="AL1983" s="1">
        <f t="shared" si="239"/>
        <v>0.63266168094461084</v>
      </c>
      <c r="AM1983" s="1">
        <f t="shared" si="239"/>
        <v>9.6125214320640182E-2</v>
      </c>
      <c r="AN1983" s="29">
        <f t="shared" si="239"/>
        <v>1.1141632361256175</v>
      </c>
      <c r="AO1983" s="1">
        <f t="shared" si="234"/>
        <v>17822.231513957977</v>
      </c>
      <c r="AP1983" s="1">
        <f t="shared" si="235"/>
        <v>9937.7969341338248</v>
      </c>
      <c r="AQ1983" s="29">
        <f t="shared" si="236"/>
        <v>8742.5383647279123</v>
      </c>
    </row>
    <row r="1984" spans="1:43" x14ac:dyDescent="0.2">
      <c r="A1984" s="26"/>
      <c r="E1984" s="25" t="s">
        <v>3867</v>
      </c>
      <c r="F1984" s="26" t="s">
        <v>3868</v>
      </c>
      <c r="G1984" s="1">
        <v>0.92101867759011802</v>
      </c>
      <c r="H1984" s="1">
        <v>0.99359220990518704</v>
      </c>
      <c r="I1984" s="1">
        <f>VLOOKUP(F1984,'[1]SUSMB vs SHAM all proteins sum'!$B$2:$E$3214,2,FALSE)</f>
        <v>0.79159862196548303</v>
      </c>
      <c r="J1984" s="29">
        <f>VLOOKUP(F1984,'[1]SUSMB vs SHAM all proteins sum'!$B$2:$E$3214,3,FALSE)</f>
        <v>0.98060971613728098</v>
      </c>
      <c r="K1984" s="25">
        <f>VLOOKUP($E1984,[1]AllProteinsNorm!$A$1:$Q$3226,4,FALSE)</f>
        <v>2769654.8854797902</v>
      </c>
      <c r="L1984" s="1">
        <f>VLOOKUP($E1984,[1]AllProteinsNorm!$A$1:$Q$3226,5,FALSE)</f>
        <v>2386609.9418508401</v>
      </c>
      <c r="M1984" s="1">
        <f>VLOOKUP($E1984,[1]AllProteinsNorm!$A$1:$Q$3226,10,FALSE)</f>
        <v>2947235.7178613301</v>
      </c>
      <c r="N1984" s="1">
        <f>VLOOKUP($E1984,[1]AllProteinsNorm!$A$1:$Q$3226,11,FALSE)</f>
        <v>2550634.93088368</v>
      </c>
      <c r="O1984" s="1">
        <f>VLOOKUP($E1984,[1]AllProteinsNorm!$A$1:$Q$3226,15,FALSE)</f>
        <v>3306543.3274947298</v>
      </c>
      <c r="P1984" s="1">
        <f>VLOOKUP($E1984,[1]AllProteinsNorm!$A$1:$Q$3226,6,FALSE)</f>
        <v>2762800.9774379898</v>
      </c>
      <c r="Q1984" s="1">
        <f>VLOOKUP($E1984,[1]AllProteinsNorm!$A$1:$Q$3226,8,FALSE)</f>
        <v>2488305.3958809199</v>
      </c>
      <c r="R1984" s="1">
        <f>VLOOKUP($E1984,[1]AllProteinsNorm!$A$1:$Q$3226,13,FALSE)</f>
        <v>2819022.6792000602</v>
      </c>
      <c r="S1984" s="1">
        <f>VLOOKUP($E1984,[1]AllProteinsNorm!$A$1:$Q$3226,16,FALSE)</f>
        <v>2809503.8539419202</v>
      </c>
      <c r="T1984" s="1">
        <f>VLOOKUP($E1984,[1]AllProteinsNorm!$A$1:$Q$3226,17,FALSE)</f>
        <v>2922159.3831136702</v>
      </c>
      <c r="U1984" s="1">
        <f>VLOOKUP($E1984,[1]AllProteinsNorm!$A$1:$Q$3226,3,FALSE)</f>
        <v>2360314.7754811202</v>
      </c>
      <c r="V1984" s="1">
        <f>VLOOKUP($E1984,[1]AllProteinsNorm!$A$1:$Q$3226,7,FALSE)</f>
        <v>3056615.7657880699</v>
      </c>
      <c r="W1984" s="1">
        <f>VLOOKUP($E1984,[1]AllProteinsNorm!$A$1:$Q$3226,9,FALSE)</f>
        <v>2762511.1817346299</v>
      </c>
      <c r="X1984" s="1">
        <f>VLOOKUP($E1984,[1]AllProteinsNorm!$A$1:$Q$3226,12,FALSE)</f>
        <v>2607291.9270840599</v>
      </c>
      <c r="Y1984" s="29">
        <f>VLOOKUP($E1984,[1]AllProteinsNorm!$A$1:$Q$3226,14,FALSE)</f>
        <v>2866955.6637303899</v>
      </c>
      <c r="Z1984" s="25">
        <f t="shared" si="239"/>
        <v>0.99194850209270125</v>
      </c>
      <c r="AA1984" s="1">
        <f t="shared" si="239"/>
        <v>0.85476142508216635</v>
      </c>
      <c r="AB1984" s="1">
        <f t="shared" si="239"/>
        <v>1.0555488595252225</v>
      </c>
      <c r="AC1984" s="1">
        <f t="shared" si="239"/>
        <v>0.91350677383658774</v>
      </c>
      <c r="AD1984" s="1">
        <f t="shared" si="239"/>
        <v>1.1842344394633229</v>
      </c>
      <c r="AE1984" s="1">
        <f t="shared" si="239"/>
        <v>0.98949378332929572</v>
      </c>
      <c r="AF1984" s="1">
        <f t="shared" si="239"/>
        <v>0.89118352728111949</v>
      </c>
      <c r="AG1984" s="1">
        <f t="shared" si="239"/>
        <v>1.009629516896811</v>
      </c>
      <c r="AH1984" s="1">
        <f t="shared" si="239"/>
        <v>1.0062203612991243</v>
      </c>
      <c r="AI1984" s="1">
        <f t="shared" si="239"/>
        <v>1.0465678009748149</v>
      </c>
      <c r="AJ1984" s="1">
        <f t="shared" si="239"/>
        <v>0.84534384348040525</v>
      </c>
      <c r="AK1984" s="1">
        <f t="shared" si="239"/>
        <v>1.0947231896082148</v>
      </c>
      <c r="AL1984" s="1">
        <f t="shared" si="239"/>
        <v>0.98938999335337929</v>
      </c>
      <c r="AM1984" s="1">
        <f t="shared" si="239"/>
        <v>0.93379840757358412</v>
      </c>
      <c r="AN1984" s="29">
        <f t="shared" si="239"/>
        <v>1.0267966565483841</v>
      </c>
      <c r="AO1984" s="1">
        <f t="shared" si="234"/>
        <v>319984.49080949026</v>
      </c>
      <c r="AP1984" s="1">
        <f t="shared" si="235"/>
        <v>145640.059508715</v>
      </c>
      <c r="AQ1984" s="29">
        <f t="shared" si="236"/>
        <v>235887.00829251678</v>
      </c>
    </row>
    <row r="1985" spans="1:43" x14ac:dyDescent="0.2">
      <c r="A1985" s="26"/>
      <c r="E1985" s="25" t="s">
        <v>3869</v>
      </c>
      <c r="F1985" s="26" t="s">
        <v>3870</v>
      </c>
      <c r="G1985" s="1">
        <v>0.16940887920626899</v>
      </c>
      <c r="H1985" s="1">
        <v>0.93309058402710099</v>
      </c>
      <c r="I1985" s="1">
        <f>VLOOKUP(F1985,'[1]SUSMB vs SHAM all proteins sum'!$B$2:$E$3214,2,FALSE)</f>
        <v>0.25282005244307398</v>
      </c>
      <c r="J1985" s="29">
        <f>VLOOKUP(F1985,'[1]SUSMB vs SHAM all proteins sum'!$B$2:$E$3214,3,FALSE)</f>
        <v>0.90263035185542295</v>
      </c>
      <c r="K1985" s="25">
        <f>VLOOKUP($E1985,[1]AllProteinsNorm!$A$1:$Q$3226,4,FALSE)</f>
        <v>202331.98657081401</v>
      </c>
      <c r="L1985" s="1">
        <f>VLOOKUP($E1985,[1]AllProteinsNorm!$A$1:$Q$3226,5,FALSE)</f>
        <v>210438.912688988</v>
      </c>
      <c r="M1985" s="1">
        <f>VLOOKUP($E1985,[1]AllProteinsNorm!$A$1:$Q$3226,10,FALSE)</f>
        <v>194132.765285609</v>
      </c>
      <c r="N1985" s="1">
        <f>VLOOKUP($E1985,[1]AllProteinsNorm!$A$1:$Q$3226,11,FALSE)</f>
        <v>215595.17259930799</v>
      </c>
      <c r="O1985" s="1">
        <f>VLOOKUP($E1985,[1]AllProteinsNorm!$A$1:$Q$3226,15,FALSE)</f>
        <v>206144.425916042</v>
      </c>
      <c r="P1985" s="1">
        <f>VLOOKUP($E1985,[1]AllProteinsNorm!$A$1:$Q$3226,6,FALSE)</f>
        <v>186892.459631292</v>
      </c>
      <c r="Q1985" s="1">
        <f>VLOOKUP($E1985,[1]AllProteinsNorm!$A$1:$Q$3226,8,FALSE)</f>
        <v>206539.99412738701</v>
      </c>
      <c r="R1985" s="1">
        <f>VLOOKUP($E1985,[1]AllProteinsNorm!$A$1:$Q$3226,13,FALSE)</f>
        <v>165503.83900398301</v>
      </c>
      <c r="S1985" s="1">
        <f>VLOOKUP($E1985,[1]AllProteinsNorm!$A$1:$Q$3226,16,FALSE)</f>
        <v>194325.422998953</v>
      </c>
      <c r="T1985" s="1">
        <f>VLOOKUP($E1985,[1]AllProteinsNorm!$A$1:$Q$3226,17,FALSE)</f>
        <v>209307.82499303701</v>
      </c>
      <c r="U1985" s="1">
        <f>VLOOKUP($E1985,[1]AllProteinsNorm!$A$1:$Q$3226,3,FALSE)</f>
        <v>174632.354087277</v>
      </c>
      <c r="V1985" s="1">
        <f>VLOOKUP($E1985,[1]AllProteinsNorm!$A$1:$Q$3226,7,FALSE)</f>
        <v>140026.08439235101</v>
      </c>
      <c r="W1985" s="1">
        <f>VLOOKUP($E1985,[1]AllProteinsNorm!$A$1:$Q$3226,9,FALSE)</f>
        <v>225266.519907782</v>
      </c>
      <c r="X1985" s="1">
        <f>VLOOKUP($E1985,[1]AllProteinsNorm!$A$1:$Q$3226,12,FALSE)</f>
        <v>197780.38033807601</v>
      </c>
      <c r="Y1985" s="29">
        <f>VLOOKUP($E1985,[1]AllProteinsNorm!$A$1:$Q$3226,14,FALSE)</f>
        <v>202039.46906066101</v>
      </c>
      <c r="Z1985" s="25">
        <f t="shared" si="239"/>
        <v>0.98348958203823122</v>
      </c>
      <c r="AA1985" s="1">
        <f t="shared" si="239"/>
        <v>1.0228954985950147</v>
      </c>
      <c r="AB1985" s="1">
        <f t="shared" si="239"/>
        <v>0.94363503975110252</v>
      </c>
      <c r="AC1985" s="1">
        <f t="shared" si="239"/>
        <v>1.0479589005317433</v>
      </c>
      <c r="AD1985" s="1">
        <f t="shared" si="239"/>
        <v>1.0020209790839083</v>
      </c>
      <c r="AE1985" s="1">
        <f t="shared" si="239"/>
        <v>0.90844156736703607</v>
      </c>
      <c r="AF1985" s="1">
        <f t="shared" si="239"/>
        <v>1.0039437458270064</v>
      </c>
      <c r="AG1985" s="1">
        <f t="shared" si="239"/>
        <v>0.80447636681895451</v>
      </c>
      <c r="AH1985" s="1">
        <f t="shared" si="239"/>
        <v>0.94457150490020947</v>
      </c>
      <c r="AI1985" s="1">
        <f t="shared" si="239"/>
        <v>1.017397539601022</v>
      </c>
      <c r="AJ1985" s="1">
        <f t="shared" si="239"/>
        <v>0.84884799404437272</v>
      </c>
      <c r="AK1985" s="1">
        <f t="shared" si="239"/>
        <v>0.68063481977074791</v>
      </c>
      <c r="AL1985" s="1">
        <f t="shared" si="239"/>
        <v>1.0949691112421922</v>
      </c>
      <c r="AM1985" s="1">
        <f t="shared" si="239"/>
        <v>0.96136526354906637</v>
      </c>
      <c r="AN1985" s="29">
        <f t="shared" si="239"/>
        <v>0.98206772122089292</v>
      </c>
      <c r="AO1985" s="1">
        <f t="shared" si="234"/>
        <v>7289.8501654680194</v>
      </c>
      <c r="AP1985" s="1">
        <f t="shared" si="235"/>
        <v>15768.277239730247</v>
      </c>
      <c r="AQ1985" s="29">
        <f t="shared" si="236"/>
        <v>28850.419575681415</v>
      </c>
    </row>
    <row r="1986" spans="1:43" x14ac:dyDescent="0.2">
      <c r="A1986" s="26"/>
      <c r="E1986" s="25" t="s">
        <v>3871</v>
      </c>
      <c r="F1986" s="26" t="s">
        <v>3872</v>
      </c>
      <c r="G1986" s="1">
        <v>0.32327407119261597</v>
      </c>
      <c r="H1986" s="1">
        <v>1.3351744504126499</v>
      </c>
      <c r="I1986" s="1">
        <f>VLOOKUP(F1986,'[1]SUSMB vs SHAM all proteins sum'!$B$2:$E$3214,2,FALSE)</f>
        <v>0.17376673842905899</v>
      </c>
      <c r="J1986" s="29">
        <f>VLOOKUP(F1986,'[1]SUSMB vs SHAM all proteins sum'!$B$2:$E$3214,3,FALSE)</f>
        <v>1.75588183354886</v>
      </c>
      <c r="K1986" s="25">
        <f>VLOOKUP($E1986,[1]AllProteinsNorm!$A$1:$Q$3226,4,FALSE)</f>
        <v>45687.974074783197</v>
      </c>
      <c r="L1986" s="1">
        <f>VLOOKUP($E1986,[1]AllProteinsNorm!$A$1:$Q$3226,5,FALSE)</f>
        <v>56775.318203477698</v>
      </c>
      <c r="M1986" s="1">
        <f>VLOOKUP($E1986,[1]AllProteinsNorm!$A$1:$Q$3226,10,FALSE)</f>
        <v>75005.400222907498</v>
      </c>
      <c r="N1986" s="1">
        <f>VLOOKUP($E1986,[1]AllProteinsNorm!$A$1:$Q$3226,11,FALSE)</f>
        <v>58478.781291053201</v>
      </c>
      <c r="O1986" s="1">
        <f>VLOOKUP($E1986,[1]AllProteinsNorm!$A$1:$Q$3226,15,FALSE)</f>
        <v>56797.415843656403</v>
      </c>
      <c r="P1986" s="1">
        <f>VLOOKUP($E1986,[1]AllProteinsNorm!$A$1:$Q$3226,6,FALSE)</f>
        <v>44006.2588510879</v>
      </c>
      <c r="Q1986" s="1">
        <f>VLOOKUP($E1986,[1]AllProteinsNorm!$A$1:$Q$3226,8,FALSE)</f>
        <v>198418.68541481599</v>
      </c>
      <c r="R1986" s="1">
        <f>VLOOKUP($E1986,[1]AllProteinsNorm!$A$1:$Q$3226,13,FALSE)</f>
        <v>78633.244414186003</v>
      </c>
      <c r="S1986" s="1">
        <f>VLOOKUP($E1986,[1]AllProteinsNorm!$A$1:$Q$3226,16,FALSE)</f>
        <v>50713.779571787301</v>
      </c>
      <c r="T1986" s="1">
        <f>VLOOKUP($E1986,[1]AllProteinsNorm!$A$1:$Q$3226,17,FALSE)</f>
        <v>78748.406724155502</v>
      </c>
      <c r="U1986" s="1">
        <f>VLOOKUP($E1986,[1]AllProteinsNorm!$A$1:$Q$3226,3,FALSE)</f>
        <v>128986.67655881299</v>
      </c>
      <c r="V1986" s="1">
        <f>VLOOKUP($E1986,[1]AllProteinsNorm!$A$1:$Q$3226,7,FALSE)</f>
        <v>46612.836963485999</v>
      </c>
      <c r="W1986" s="1">
        <f>VLOOKUP($E1986,[1]AllProteinsNorm!$A$1:$Q$3226,9,FALSE)</f>
        <v>39537.479888396898</v>
      </c>
      <c r="X1986" s="1">
        <f>VLOOKUP($E1986,[1]AllProteinsNorm!$A$1:$Q$3226,12,FALSE)</f>
        <v>256338.126482636</v>
      </c>
      <c r="Y1986" s="29">
        <f>VLOOKUP($E1986,[1]AllProteinsNorm!$A$1:$Q$3226,14,FALSE)</f>
        <v>177004.68023710401</v>
      </c>
      <c r="Z1986" s="25">
        <f t="shared" si="239"/>
        <v>0.78033768807392023</v>
      </c>
      <c r="AA1986" s="1">
        <f t="shared" si="239"/>
        <v>0.96970639306626294</v>
      </c>
      <c r="AB1986" s="1">
        <f t="shared" si="239"/>
        <v>1.2810710430539149</v>
      </c>
      <c r="AC1986" s="1">
        <f t="shared" si="239"/>
        <v>0.99880106128906787</v>
      </c>
      <c r="AD1986" s="1">
        <f t="shared" si="239"/>
        <v>0.97008381451683356</v>
      </c>
      <c r="AE1986" s="1">
        <f t="shared" si="239"/>
        <v>0.75161446722133674</v>
      </c>
      <c r="AF1986" s="1">
        <f t="shared" si="239"/>
        <v>3.3889350837449825</v>
      </c>
      <c r="AG1986" s="1">
        <f t="shared" si="239"/>
        <v>1.3430335967946634</v>
      </c>
      <c r="AH1986" s="1">
        <f t="shared" si="239"/>
        <v>0.86617702592291401</v>
      </c>
      <c r="AI1986" s="1">
        <f t="shared" si="239"/>
        <v>1.3450005365098663</v>
      </c>
      <c r="AJ1986" s="1">
        <f t="shared" si="239"/>
        <v>2.2030559904777367</v>
      </c>
      <c r="AK1986" s="1">
        <f t="shared" si="239"/>
        <v>0.79613408489323212</v>
      </c>
      <c r="AL1986" s="1">
        <f t="shared" si="239"/>
        <v>0.67528898519073055</v>
      </c>
      <c r="AM1986" s="1">
        <f t="shared" si="239"/>
        <v>4.3781827720626394</v>
      </c>
      <c r="AN1986" s="29">
        <f t="shared" si="239"/>
        <v>3.0231899258304047</v>
      </c>
      <c r="AO1986" s="1">
        <f t="shared" si="234"/>
        <v>9406.7850085172158</v>
      </c>
      <c r="AP1986" s="1">
        <f t="shared" si="235"/>
        <v>55980.69312406487</v>
      </c>
      <c r="AQ1986" s="29">
        <f t="shared" si="236"/>
        <v>81618.886655507682</v>
      </c>
    </row>
    <row r="1987" spans="1:43" x14ac:dyDescent="0.2">
      <c r="A1987" s="26"/>
      <c r="E1987" s="25" t="s">
        <v>3873</v>
      </c>
      <c r="F1987" s="26" t="s">
        <v>3874</v>
      </c>
      <c r="G1987" s="1">
        <v>0.75185306696383603</v>
      </c>
      <c r="H1987" s="1">
        <v>0.96023800711084295</v>
      </c>
      <c r="I1987" s="1">
        <f>VLOOKUP(F1987,'[1]SUSMB vs SHAM all proteins sum'!$B$2:$E$3214,2,FALSE)</f>
        <v>0.69038064919252495</v>
      </c>
      <c r="J1987" s="29">
        <f>VLOOKUP(F1987,'[1]SUSMB vs SHAM all proteins sum'!$B$2:$E$3214,3,FALSE)</f>
        <v>0.92315850275527001</v>
      </c>
      <c r="K1987" s="25">
        <f>VLOOKUP($E1987,[1]AllProteinsNorm!$A$1:$Q$3226,4,FALSE)</f>
        <v>72642.489135438795</v>
      </c>
      <c r="L1987" s="1">
        <f>VLOOKUP($E1987,[1]AllProteinsNorm!$A$1:$Q$3226,5,FALSE)</f>
        <v>116276.91410053799</v>
      </c>
      <c r="M1987" s="1">
        <f>VLOOKUP($E1987,[1]AllProteinsNorm!$A$1:$Q$3226,10,FALSE)</f>
        <v>123195.237180148</v>
      </c>
      <c r="N1987" s="1">
        <f>VLOOKUP($E1987,[1]AllProteinsNorm!$A$1:$Q$3226,11,FALSE)</f>
        <v>138700.687023632</v>
      </c>
      <c r="O1987" s="1">
        <f>VLOOKUP($E1987,[1]AllProteinsNorm!$A$1:$Q$3226,15,FALSE)</f>
        <v>105583.596949092</v>
      </c>
      <c r="P1987" s="1">
        <f>VLOOKUP($E1987,[1]AllProteinsNorm!$A$1:$Q$3226,6,FALSE)</f>
        <v>101029.914404789</v>
      </c>
      <c r="Q1987" s="1">
        <f>VLOOKUP($E1987,[1]AllProteinsNorm!$A$1:$Q$3226,8,FALSE)</f>
        <v>92583.999921274793</v>
      </c>
      <c r="R1987" s="1">
        <f>VLOOKUP($E1987,[1]AllProteinsNorm!$A$1:$Q$3226,13,FALSE)</f>
        <v>113612.696374044</v>
      </c>
      <c r="S1987" s="1">
        <f>VLOOKUP($E1987,[1]AllProteinsNorm!$A$1:$Q$3226,16,FALSE)</f>
        <v>94049.359751392796</v>
      </c>
      <c r="T1987" s="1">
        <f>VLOOKUP($E1987,[1]AllProteinsNorm!$A$1:$Q$3226,17,FALSE)</f>
        <v>124474.107624112</v>
      </c>
      <c r="U1987" s="1">
        <f>VLOOKUP($E1987,[1]AllProteinsNorm!$A$1:$Q$3226,3,FALSE)</f>
        <v>119755.906164338</v>
      </c>
      <c r="V1987" s="1">
        <f>VLOOKUP($E1987,[1]AllProteinsNorm!$A$1:$Q$3226,7,FALSE)</f>
        <v>97916.4014447425</v>
      </c>
      <c r="W1987" s="1">
        <f>VLOOKUP($E1987,[1]AllProteinsNorm!$A$1:$Q$3226,9,FALSE)</f>
        <v>103235.25534575499</v>
      </c>
      <c r="X1987" s="1">
        <f>VLOOKUP($E1987,[1]AllProteinsNorm!$A$1:$Q$3226,12,FALSE)</f>
        <v>56929.664385652497</v>
      </c>
      <c r="Y1987" s="29">
        <f>VLOOKUP($E1987,[1]AllProteinsNorm!$A$1:$Q$3226,14,FALSE)</f>
        <v>148257.107630832</v>
      </c>
      <c r="Z1987" s="25">
        <f t="shared" si="239"/>
        <v>0.65279142312532024</v>
      </c>
      <c r="AA1987" s="1">
        <f t="shared" si="239"/>
        <v>1.044905992838296</v>
      </c>
      <c r="AB1987" s="1">
        <f t="shared" si="239"/>
        <v>1.1070765217192526</v>
      </c>
      <c r="AC1987" s="1">
        <f t="shared" si="239"/>
        <v>1.2464140470435086</v>
      </c>
      <c r="AD1987" s="1">
        <f t="shared" si="239"/>
        <v>0.94881201527362347</v>
      </c>
      <c r="AE1987" s="1">
        <f t="shared" si="239"/>
        <v>0.90789099310140431</v>
      </c>
      <c r="AF1987" s="1">
        <f t="shared" si="239"/>
        <v>0.83199298078235429</v>
      </c>
      <c r="AG1987" s="1">
        <f t="shared" si="239"/>
        <v>1.0209643782007374</v>
      </c>
      <c r="AH1987" s="1">
        <f t="shared" si="239"/>
        <v>0.84516122901115487</v>
      </c>
      <c r="AI1987" s="1">
        <f t="shared" si="239"/>
        <v>1.1185689095358602</v>
      </c>
      <c r="AJ1987" s="1">
        <f t="shared" si="239"/>
        <v>1.0761694614693809</v>
      </c>
      <c r="AK1987" s="1">
        <f t="shared" si="239"/>
        <v>0.87991185058718757</v>
      </c>
      <c r="AL1987" s="1">
        <f t="shared" si="239"/>
        <v>0.92770897660477247</v>
      </c>
      <c r="AM1987" s="1">
        <f t="shared" si="239"/>
        <v>0.51159035262500119</v>
      </c>
      <c r="AN1987" s="29">
        <f t="shared" si="239"/>
        <v>1.3322914651001379</v>
      </c>
      <c r="AO1987" s="1">
        <f t="shared" si="234"/>
        <v>22109.465654924403</v>
      </c>
      <c r="AP1987" s="1">
        <f t="shared" si="235"/>
        <v>12191.325133927718</v>
      </c>
      <c r="AQ1987" s="29">
        <f t="shared" si="236"/>
        <v>29841.995482115421</v>
      </c>
    </row>
    <row r="1988" spans="1:43" x14ac:dyDescent="0.2">
      <c r="A1988" s="26"/>
      <c r="E1988" s="25" t="s">
        <v>3875</v>
      </c>
      <c r="F1988" s="26" t="s">
        <v>3876</v>
      </c>
      <c r="G1988" s="1">
        <v>0.82154783620860605</v>
      </c>
      <c r="H1988" s="1">
        <v>0.82454689646591095</v>
      </c>
      <c r="I1988" s="1">
        <f>VLOOKUP(F1988,'[1]SUSMB vs SHAM all proteins sum'!$B$2:$E$3214,2,FALSE)</f>
        <v>0.115191042041351</v>
      </c>
      <c r="J1988" s="29">
        <f>VLOOKUP(F1988,'[1]SUSMB vs SHAM all proteins sum'!$B$2:$E$3214,3,FALSE)</f>
        <v>2.5553991636736901</v>
      </c>
      <c r="K1988" s="25">
        <f>VLOOKUP($E1988,[1]AllProteinsNorm!$A$1:$Q$3226,4,FALSE)</f>
        <v>77279.710528257303</v>
      </c>
      <c r="L1988" s="1">
        <f>VLOOKUP($E1988,[1]AllProteinsNorm!$A$1:$Q$3226,5,FALSE)</f>
        <v>16322.3675402797</v>
      </c>
      <c r="M1988" s="1">
        <f>VLOOKUP($E1988,[1]AllProteinsNorm!$A$1:$Q$3226,10,FALSE)</f>
        <v>116212.825956193</v>
      </c>
      <c r="N1988" s="1">
        <f>VLOOKUP($E1988,[1]AllProteinsNorm!$A$1:$Q$3226,11,FALSE)</f>
        <v>9926.4564585886201</v>
      </c>
      <c r="O1988" s="1">
        <f>VLOOKUP($E1988,[1]AllProteinsNorm!$A$1:$Q$3226,15,FALSE)</f>
        <v>112707.78098508999</v>
      </c>
      <c r="P1988" s="1">
        <f>VLOOKUP($E1988,[1]AllProteinsNorm!$A$1:$Q$3226,6,FALSE)</f>
        <v>6088.63779992542</v>
      </c>
      <c r="Q1988" s="1">
        <f>VLOOKUP($E1988,[1]AllProteinsNorm!$A$1:$Q$3226,8,FALSE)</f>
        <v>113390.55775591799</v>
      </c>
      <c r="R1988" s="1">
        <f>VLOOKUP($E1988,[1]AllProteinsNorm!$A$1:$Q$3226,13,FALSE)</f>
        <v>9301.7888396750404</v>
      </c>
      <c r="S1988" s="1">
        <f>VLOOKUP($E1988,[1]AllProteinsNorm!$A$1:$Q$3226,16,FALSE)</f>
        <v>89937.111120512607</v>
      </c>
      <c r="T1988" s="1">
        <f>VLOOKUP($E1988,[1]AllProteinsNorm!$A$1:$Q$3226,17,FALSE)</f>
        <v>108224.405520357</v>
      </c>
      <c r="U1988" s="1">
        <f>VLOOKUP($E1988,[1]AllProteinsNorm!$A$1:$Q$3226,3,FALSE)</f>
        <v>80727.380742675596</v>
      </c>
      <c r="V1988" s="1">
        <f>VLOOKUP($E1988,[1]AllProteinsNorm!$A$1:$Q$3226,7,FALSE)</f>
        <v>152342.13931413001</v>
      </c>
      <c r="W1988" s="1">
        <f>VLOOKUP($E1988,[1]AllProteinsNorm!$A$1:$Q$3226,9,FALSE)</f>
        <v>89993.693070022302</v>
      </c>
      <c r="X1988" s="1">
        <f>VLOOKUP($E1988,[1]AllProteinsNorm!$A$1:$Q$3226,12,FALSE)</f>
        <v>136563.72413204901</v>
      </c>
      <c r="Y1988" s="29">
        <f>VLOOKUP($E1988,[1]AllProteinsNorm!$A$1:$Q$3226,14,FALSE)</f>
        <v>118237.774544107</v>
      </c>
      <c r="Z1988" s="25">
        <f t="shared" si="239"/>
        <v>1.1622786900113096</v>
      </c>
      <c r="AA1988" s="1">
        <f t="shared" si="239"/>
        <v>0.24548668509391761</v>
      </c>
      <c r="AB1988" s="1">
        <f t="shared" si="239"/>
        <v>1.7478286369290603</v>
      </c>
      <c r="AC1988" s="1">
        <f t="shared" si="239"/>
        <v>0.14929285746902574</v>
      </c>
      <c r="AD1988" s="1">
        <f t="shared" si="239"/>
        <v>1.6951131304966864</v>
      </c>
      <c r="AE1988" s="1">
        <f t="shared" si="239"/>
        <v>9.1572469897685083E-2</v>
      </c>
      <c r="AF1988" s="1">
        <f t="shared" si="239"/>
        <v>1.7053820210676205</v>
      </c>
      <c r="AG1988" s="1">
        <f t="shared" si="239"/>
        <v>0.13989792240986962</v>
      </c>
      <c r="AH1988" s="1">
        <f t="shared" si="239"/>
        <v>1.3526446590186034</v>
      </c>
      <c r="AI1988" s="1">
        <f t="shared" si="239"/>
        <v>1.6276836366960681</v>
      </c>
      <c r="AJ1988" s="1">
        <f t="shared" si="239"/>
        <v>1.21413128615865</v>
      </c>
      <c r="AK1988" s="1">
        <f t="shared" si="239"/>
        <v>2.291209696635756</v>
      </c>
      <c r="AL1988" s="1">
        <f t="shared" si="239"/>
        <v>1.3534956455673997</v>
      </c>
      <c r="AM1988" s="1">
        <f t="shared" si="239"/>
        <v>2.0539039975987747</v>
      </c>
      <c r="AN1988" s="29">
        <f t="shared" si="239"/>
        <v>1.7782836499721069</v>
      </c>
      <c r="AO1988" s="1">
        <f t="shared" si="234"/>
        <v>45697.016003162607</v>
      </c>
      <c r="AP1988" s="1">
        <f t="shared" si="235"/>
        <v>47757.595174437236</v>
      </c>
      <c r="AQ1988" s="29">
        <f t="shared" si="236"/>
        <v>27085.786875364782</v>
      </c>
    </row>
    <row r="1989" spans="1:43" x14ac:dyDescent="0.2">
      <c r="A1989" s="26"/>
      <c r="E1989" s="25" t="s">
        <v>3877</v>
      </c>
      <c r="F1989" s="26" t="s">
        <v>3878</v>
      </c>
      <c r="G1989" s="1">
        <v>5.8631258883610697E-2</v>
      </c>
      <c r="H1989" s="43">
        <v>0.279168773561352</v>
      </c>
      <c r="I1989" s="1">
        <f>VLOOKUP(F1989,'[1]SUSMB vs SHAM all proteins sum'!$B$2:$E$3214,2,FALSE)</f>
        <v>7.7493187748329598E-2</v>
      </c>
      <c r="J1989" s="29">
        <f>VLOOKUP(F1989,'[1]SUSMB vs SHAM all proteins sum'!$B$2:$E$3214,3,FALSE)</f>
        <v>0.50731730096621597</v>
      </c>
      <c r="K1989" s="25">
        <f>VLOOKUP($E1989,[1]AllProteinsNorm!$A$1:$Q$3226,4,FALSE)</f>
        <v>44173.831827579197</v>
      </c>
      <c r="L1989" s="1">
        <f>VLOOKUP($E1989,[1]AllProteinsNorm!$A$1:$Q$3226,5,FALSE)</f>
        <v>53910.747396670296</v>
      </c>
      <c r="M1989" s="1">
        <f>VLOOKUP($E1989,[1]AllProteinsNorm!$A$1:$Q$3226,10,FALSE)</f>
        <v>33427.030224046503</v>
      </c>
      <c r="N1989" s="1">
        <f>VLOOKUP($E1989,[1]AllProteinsNorm!$A$1:$Q$3226,11,FALSE)</f>
        <v>38573.497038574802</v>
      </c>
      <c r="O1989" s="1">
        <f>VLOOKUP($E1989,[1]AllProteinsNorm!$A$1:$Q$3226,15,FALSE)</f>
        <v>31547.687733496499</v>
      </c>
      <c r="P1989" s="1">
        <f>VLOOKUP($E1989,[1]AllProteinsNorm!$A$1:$Q$3226,6,FALSE)</f>
        <v>3357.3333593702</v>
      </c>
      <c r="Q1989" s="1">
        <f>VLOOKUP($E1989,[1]AllProteinsNorm!$A$1:$Q$3226,8,FALSE)</f>
        <v>3823.2623413433998</v>
      </c>
      <c r="R1989" s="1">
        <f>VLOOKUP($E1989,[1]AllProteinsNorm!$A$1:$Q$3226,13,FALSE)</f>
        <v>31456.251449033502</v>
      </c>
      <c r="S1989" s="1">
        <f>VLOOKUP($E1989,[1]AllProteinsNorm!$A$1:$Q$3226,16,FALSE)</f>
        <v>56894.133054310303</v>
      </c>
      <c r="T1989" s="1">
        <f>VLOOKUP($E1989,[1]AllProteinsNorm!$A$1:$Q$3226,17,FALSE)</f>
        <v>7150.3276601542902</v>
      </c>
      <c r="U1989" s="1">
        <f>VLOOKUP($E1989,[1]AllProteinsNorm!$A$1:$Q$3226,3,FALSE)</f>
        <v>8458.4370241781107</v>
      </c>
      <c r="V1989" s="1">
        <f>VLOOKUP($E1989,[1]AllProteinsNorm!$A$1:$Q$3226,7,FALSE)</f>
        <v>16704.275256476099</v>
      </c>
      <c r="W1989" s="1">
        <f>VLOOKUP($E1989,[1]AllProteinsNorm!$A$1:$Q$3226,9,FALSE)</f>
        <v>43608.837062230297</v>
      </c>
      <c r="X1989" s="1">
        <f>VLOOKUP($E1989,[1]AllProteinsNorm!$A$1:$Q$3226,12,FALSE)</f>
        <v>40456.459324834199</v>
      </c>
      <c r="Y1989" s="29">
        <f>VLOOKUP($E1989,[1]AllProteinsNorm!$A$1:$Q$3226,14,FALSE)</f>
        <v>13059.092516652599</v>
      </c>
      <c r="Z1989" s="25">
        <f t="shared" si="239"/>
        <v>1.0954029575987774</v>
      </c>
      <c r="AA1989" s="1">
        <f t="shared" si="239"/>
        <v>1.336854642250072</v>
      </c>
      <c r="AB1989" s="1">
        <f t="shared" si="239"/>
        <v>0.82890856998970208</v>
      </c>
      <c r="AC1989" s="1">
        <f t="shared" si="239"/>
        <v>0.95652835610702514</v>
      </c>
      <c r="AD1989" s="1">
        <f t="shared" si="239"/>
        <v>0.78230547405442374</v>
      </c>
      <c r="AE1989" s="1">
        <f t="shared" si="239"/>
        <v>8.3253653562448862E-2</v>
      </c>
      <c r="AF1989" s="1">
        <f t="shared" si="239"/>
        <v>9.4807552415429583E-2</v>
      </c>
      <c r="AG1989" s="1">
        <f t="shared" si="239"/>
        <v>0.78003807789953372</v>
      </c>
      <c r="AH1989" s="1">
        <f t="shared" si="239"/>
        <v>1.4108353076764366</v>
      </c>
      <c r="AI1989" s="1">
        <f t="shared" si="239"/>
        <v>0.17731063262307414</v>
      </c>
      <c r="AJ1989" s="1">
        <f t="shared" si="239"/>
        <v>0.20974854454810976</v>
      </c>
      <c r="AK1989" s="1">
        <f t="shared" si="239"/>
        <v>0.41422515918268149</v>
      </c>
      <c r="AL1989" s="1">
        <f t="shared" si="239"/>
        <v>1.0813924696835178</v>
      </c>
      <c r="AM1989" s="1">
        <f t="shared" si="239"/>
        <v>1.0032212141200298</v>
      </c>
      <c r="AN1989" s="29">
        <f t="shared" si="239"/>
        <v>0.32383354521140384</v>
      </c>
      <c r="AO1989" s="1">
        <f t="shared" si="234"/>
        <v>8087.9785718151961</v>
      </c>
      <c r="AP1989" s="1">
        <f t="shared" si="235"/>
        <v>20951.201121413655</v>
      </c>
      <c r="AQ1989" s="29">
        <f t="shared" si="236"/>
        <v>14620.168356769223</v>
      </c>
    </row>
    <row r="1990" spans="1:43" x14ac:dyDescent="0.2">
      <c r="A1990" s="26"/>
      <c r="E1990" s="25" t="s">
        <v>3879</v>
      </c>
      <c r="F1990" s="26" t="s">
        <v>3880</v>
      </c>
      <c r="G1990" s="1">
        <v>0.51065638208657405</v>
      </c>
      <c r="H1990" s="1">
        <v>0.94027183130136405</v>
      </c>
      <c r="I1990" s="1">
        <f>VLOOKUP(F1990,'[1]SUSMB vs SHAM all proteins sum'!$B$2:$E$3214,2,FALSE)</f>
        <v>0.98963517496578401</v>
      </c>
      <c r="J1990" s="29">
        <f>VLOOKUP(F1990,'[1]SUSMB vs SHAM all proteins sum'!$B$2:$E$3214,3,FALSE)</f>
        <v>1.0012643033669999</v>
      </c>
      <c r="K1990" s="25">
        <f>VLOOKUP($E1990,[1]AllProteinsNorm!$A$1:$Q$3226,4,FALSE)</f>
        <v>698335.41029161704</v>
      </c>
      <c r="L1990" s="1">
        <f>VLOOKUP($E1990,[1]AllProteinsNorm!$A$1:$Q$3226,5,FALSE)</f>
        <v>1012084.89622424</v>
      </c>
      <c r="M1990" s="1">
        <f>VLOOKUP($E1990,[1]AllProteinsNorm!$A$1:$Q$3226,10,FALSE)</f>
        <v>963451.40869378601</v>
      </c>
      <c r="N1990" s="1">
        <f>VLOOKUP($E1990,[1]AllProteinsNorm!$A$1:$Q$3226,11,FALSE)</f>
        <v>861403.64027972403</v>
      </c>
      <c r="O1990" s="1">
        <f>VLOOKUP($E1990,[1]AllProteinsNorm!$A$1:$Q$3226,15,FALSE)</f>
        <v>721084.96781807498</v>
      </c>
      <c r="P1990" s="1">
        <f>VLOOKUP($E1990,[1]AllProteinsNorm!$A$1:$Q$3226,6,FALSE)</f>
        <v>704337.494036166</v>
      </c>
      <c r="Q1990" s="1">
        <f>VLOOKUP($E1990,[1]AllProteinsNorm!$A$1:$Q$3226,8,FALSE)</f>
        <v>734551.126763104</v>
      </c>
      <c r="R1990" s="1">
        <f>VLOOKUP($E1990,[1]AllProteinsNorm!$A$1:$Q$3226,13,FALSE)</f>
        <v>888707.39963906701</v>
      </c>
      <c r="S1990" s="1">
        <f>VLOOKUP($E1990,[1]AllProteinsNorm!$A$1:$Q$3226,16,FALSE)</f>
        <v>758572.67026131903</v>
      </c>
      <c r="T1990" s="1">
        <f>VLOOKUP($E1990,[1]AllProteinsNorm!$A$1:$Q$3226,17,FALSE)</f>
        <v>891276.12299497297</v>
      </c>
      <c r="U1990" s="1">
        <f>VLOOKUP($E1990,[1]AllProteinsNorm!$A$1:$Q$3226,3,FALSE)</f>
        <v>681872.61120884295</v>
      </c>
      <c r="V1990" s="1">
        <f>VLOOKUP($E1990,[1]AllProteinsNorm!$A$1:$Q$3226,7,FALSE)</f>
        <v>876766.565139552</v>
      </c>
      <c r="W1990" s="1">
        <f>VLOOKUP($E1990,[1]AllProteinsNorm!$A$1:$Q$3226,9,FALSE)</f>
        <v>967019.34399879805</v>
      </c>
      <c r="X1990" s="1">
        <f>VLOOKUP($E1990,[1]AllProteinsNorm!$A$1:$Q$3226,12,FALSE)</f>
        <v>849498.80582538701</v>
      </c>
      <c r="Y1990" s="29">
        <f>VLOOKUP($E1990,[1]AllProteinsNorm!$A$1:$Q$3226,14,FALSE)</f>
        <v>866687.38228902803</v>
      </c>
      <c r="Z1990" s="25">
        <f t="shared" si="239"/>
        <v>0.82034338877232238</v>
      </c>
      <c r="AA1990" s="1">
        <f t="shared" si="239"/>
        <v>1.1889088556273713</v>
      </c>
      <c r="AB1990" s="1">
        <f t="shared" si="239"/>
        <v>1.1317784862080562</v>
      </c>
      <c r="AC1990" s="1">
        <f t="shared" si="239"/>
        <v>1.0119016892939678</v>
      </c>
      <c r="AD1990" s="1">
        <f t="shared" si="239"/>
        <v>0.84706758009828165</v>
      </c>
      <c r="AE1990" s="1">
        <f t="shared" si="239"/>
        <v>0.82739411202956414</v>
      </c>
      <c r="AF1990" s="1">
        <f t="shared" si="239"/>
        <v>0.86288644636212863</v>
      </c>
      <c r="AG1990" s="1">
        <f t="shared" si="239"/>
        <v>1.0439757587868983</v>
      </c>
      <c r="AH1990" s="1">
        <f t="shared" si="239"/>
        <v>0.89110485560567321</v>
      </c>
      <c r="AI1990" s="1">
        <f t="shared" si="239"/>
        <v>1.0469932704174807</v>
      </c>
      <c r="AJ1990" s="1">
        <f t="shared" si="239"/>
        <v>0.80100433165276264</v>
      </c>
      <c r="AK1990" s="1">
        <f t="shared" si="239"/>
        <v>1.0299487103317568</v>
      </c>
      <c r="AL1990" s="1">
        <f t="shared" si="239"/>
        <v>1.1359697846813954</v>
      </c>
      <c r="AM1990" s="1">
        <f t="shared" si="239"/>
        <v>0.99791693054463537</v>
      </c>
      <c r="AN1990" s="29">
        <f t="shared" si="239"/>
        <v>1.0181085674809141</v>
      </c>
      <c r="AO1990" s="1">
        <f t="shared" si="234"/>
        <v>125607.26195695814</v>
      </c>
      <c r="AP1990" s="1">
        <f t="shared" si="235"/>
        <v>79056.53647662772</v>
      </c>
      <c r="AQ1990" s="29">
        <f t="shared" si="236"/>
        <v>92673.850581766397</v>
      </c>
    </row>
    <row r="1991" spans="1:43" x14ac:dyDescent="0.2">
      <c r="A1991" s="26"/>
      <c r="E1991" s="25" t="s">
        <v>3881</v>
      </c>
      <c r="F1991" s="26" t="s">
        <v>3882</v>
      </c>
      <c r="G1991" s="1">
        <v>0.51817007239401003</v>
      </c>
      <c r="H1991" s="1">
        <v>1.0467035780718199</v>
      </c>
      <c r="I1991" s="1">
        <f>VLOOKUP(F1991,'[1]SUSMB vs SHAM all proteins sum'!$B$2:$E$3214,2,FALSE)</f>
        <v>0.51524001181145995</v>
      </c>
      <c r="J1991" s="29">
        <f>VLOOKUP(F1991,'[1]SUSMB vs SHAM all proteins sum'!$B$2:$E$3214,3,FALSE)</f>
        <v>1.05980317544377</v>
      </c>
      <c r="K1991" s="25">
        <f>VLOOKUP($E1991,[1]AllProteinsNorm!$A$1:$Q$3226,4,FALSE)</f>
        <v>11144262.909587201</v>
      </c>
      <c r="L1991" s="1">
        <f>VLOOKUP($E1991,[1]AllProteinsNorm!$A$1:$Q$3226,5,FALSE)</f>
        <v>15694796.8972318</v>
      </c>
      <c r="M1991" s="1">
        <f>VLOOKUP($E1991,[1]AllProteinsNorm!$A$1:$Q$3226,10,FALSE)</f>
        <v>12688099.609174799</v>
      </c>
      <c r="N1991" s="1">
        <f>VLOOKUP($E1991,[1]AllProteinsNorm!$A$1:$Q$3226,11,FALSE)</f>
        <v>14160658.523482099</v>
      </c>
      <c r="O1991" s="1">
        <f>VLOOKUP($E1991,[1]AllProteinsNorm!$A$1:$Q$3226,15,FALSE)</f>
        <v>12717253.476743201</v>
      </c>
      <c r="P1991" s="1">
        <f>VLOOKUP($E1991,[1]AllProteinsNorm!$A$1:$Q$3226,6,FALSE)</f>
        <v>14710074.598642699</v>
      </c>
      <c r="Q1991" s="1">
        <f>VLOOKUP($E1991,[1]AllProteinsNorm!$A$1:$Q$3226,8,FALSE)</f>
        <v>13382386.4326356</v>
      </c>
      <c r="R1991" s="1">
        <f>VLOOKUP($E1991,[1]AllProteinsNorm!$A$1:$Q$3226,13,FALSE)</f>
        <v>12761727.7370978</v>
      </c>
      <c r="S1991" s="1">
        <f>VLOOKUP($E1991,[1]AllProteinsNorm!$A$1:$Q$3226,16,FALSE)</f>
        <v>15295553.162832901</v>
      </c>
      <c r="T1991" s="1">
        <f>VLOOKUP($E1991,[1]AllProteinsNorm!$A$1:$Q$3226,17,FALSE)</f>
        <v>13066998.634296101</v>
      </c>
      <c r="U1991" s="1">
        <f>VLOOKUP($E1991,[1]AllProteinsNorm!$A$1:$Q$3226,3,FALSE)</f>
        <v>15666854.622148501</v>
      </c>
      <c r="V1991" s="1">
        <f>VLOOKUP($E1991,[1]AllProteinsNorm!$A$1:$Q$3226,7,FALSE)</f>
        <v>12983407.853138199</v>
      </c>
      <c r="W1991" s="1">
        <f>VLOOKUP($E1991,[1]AllProteinsNorm!$A$1:$Q$3226,9,FALSE)</f>
        <v>16144568.3903773</v>
      </c>
      <c r="X1991" s="1">
        <f>VLOOKUP($E1991,[1]AllProteinsNorm!$A$1:$Q$3226,12,FALSE)</f>
        <v>11455642.739210701</v>
      </c>
      <c r="Y1991" s="29">
        <f>VLOOKUP($E1991,[1]AllProteinsNorm!$A$1:$Q$3226,14,FALSE)</f>
        <v>14203326.644351199</v>
      </c>
      <c r="Z1991" s="25">
        <f t="shared" si="239"/>
        <v>0.83911233524140694</v>
      </c>
      <c r="AA1991" s="1">
        <f t="shared" si="239"/>
        <v>1.1817468577707477</v>
      </c>
      <c r="AB1991" s="1">
        <f t="shared" si="239"/>
        <v>0.95535622043437762</v>
      </c>
      <c r="AC1991" s="1">
        <f t="shared" si="239"/>
        <v>1.066233212424754</v>
      </c>
      <c r="AD1991" s="1">
        <f t="shared" si="239"/>
        <v>0.95755137412871438</v>
      </c>
      <c r="AE1991" s="1">
        <f t="shared" si="239"/>
        <v>1.1076017452373255</v>
      </c>
      <c r="AF1991" s="1">
        <f t="shared" si="239"/>
        <v>1.007632862011125</v>
      </c>
      <c r="AG1991" s="1">
        <f t="shared" si="239"/>
        <v>0.96090008375330316</v>
      </c>
      <c r="AH1991" s="1">
        <f t="shared" si="239"/>
        <v>1.1516856195336491</v>
      </c>
      <c r="AI1991" s="1">
        <f t="shared" si="239"/>
        <v>0.98388559454997848</v>
      </c>
      <c r="AJ1991" s="1">
        <f t="shared" si="239"/>
        <v>1.1796429314826362</v>
      </c>
      <c r="AK1991" s="1">
        <f t="shared" si="239"/>
        <v>0.97759158873271457</v>
      </c>
      <c r="AL1991" s="1">
        <f t="shared" si="239"/>
        <v>1.2156126065421318</v>
      </c>
      <c r="AM1991" s="1">
        <f t="shared" si="239"/>
        <v>0.86255782087847588</v>
      </c>
      <c r="AN1991" s="29">
        <f t="shared" si="239"/>
        <v>1.0694459279567998</v>
      </c>
      <c r="AO1991" s="1">
        <f t="shared" si="234"/>
        <v>1538518.8323495621</v>
      </c>
      <c r="AP1991" s="1">
        <f t="shared" si="235"/>
        <v>984400.43976927677</v>
      </c>
      <c r="AQ1991" s="29">
        <f t="shared" si="236"/>
        <v>1725395.3846605362</v>
      </c>
    </row>
    <row r="1992" spans="1:43" x14ac:dyDescent="0.2">
      <c r="A1992" s="26"/>
      <c r="E1992" s="25" t="s">
        <v>3883</v>
      </c>
      <c r="F1992" s="26" t="s">
        <v>3884</v>
      </c>
      <c r="G1992" s="1">
        <v>0.71297361498588796</v>
      </c>
      <c r="H1992" s="1">
        <v>0.97171754983566905</v>
      </c>
      <c r="I1992" s="1">
        <f>VLOOKUP(F1992,'[1]SUSMB vs SHAM all proteins sum'!$B$2:$E$3214,2,FALSE)</f>
        <v>0.38842728189972597</v>
      </c>
      <c r="J1992" s="29">
        <f>VLOOKUP(F1992,'[1]SUSMB vs SHAM all proteins sum'!$B$2:$E$3214,3,FALSE)</f>
        <v>1.07515100647985</v>
      </c>
      <c r="K1992" s="25">
        <f>VLOOKUP($E1992,[1]AllProteinsNorm!$A$1:$Q$3226,4,FALSE)</f>
        <v>438044.85268129199</v>
      </c>
      <c r="L1992" s="1">
        <f>VLOOKUP($E1992,[1]AllProteinsNorm!$A$1:$Q$3226,5,FALSE)</f>
        <v>507361.49217284803</v>
      </c>
      <c r="M1992" s="1">
        <f>VLOOKUP($E1992,[1]AllProteinsNorm!$A$1:$Q$3226,10,FALSE)</f>
        <v>402592.484063757</v>
      </c>
      <c r="N1992" s="1">
        <f>VLOOKUP($E1992,[1]AllProteinsNorm!$A$1:$Q$3226,11,FALSE)</f>
        <v>506808.207673472</v>
      </c>
      <c r="O1992" s="1">
        <f>VLOOKUP($E1992,[1]AllProteinsNorm!$A$1:$Q$3226,15,FALSE)</f>
        <v>394061.35288555903</v>
      </c>
      <c r="P1992" s="1">
        <f>VLOOKUP($E1992,[1]AllProteinsNorm!$A$1:$Q$3226,6,FALSE)</f>
        <v>470290.18978577899</v>
      </c>
      <c r="Q1992" s="1">
        <f>VLOOKUP($E1992,[1]AllProteinsNorm!$A$1:$Q$3226,8,FALSE)</f>
        <v>508228.028076471</v>
      </c>
      <c r="R1992" s="1">
        <f>VLOOKUP($E1992,[1]AllProteinsNorm!$A$1:$Q$3226,13,FALSE)</f>
        <v>404913.90581604902</v>
      </c>
      <c r="S1992" s="1">
        <f>VLOOKUP($E1992,[1]AllProteinsNorm!$A$1:$Q$3226,16,FALSE)</f>
        <v>381039.53438154201</v>
      </c>
      <c r="T1992" s="1">
        <f>VLOOKUP($E1992,[1]AllProteinsNorm!$A$1:$Q$3226,17,FALSE)</f>
        <v>419809.44069189398</v>
      </c>
      <c r="U1992" s="1">
        <f>VLOOKUP($E1992,[1]AllProteinsNorm!$A$1:$Q$3226,3,FALSE)</f>
        <v>433576.47970210901</v>
      </c>
      <c r="V1992" s="1">
        <f>VLOOKUP($E1992,[1]AllProteinsNorm!$A$1:$Q$3226,7,FALSE)</f>
        <v>491760.37726527901</v>
      </c>
      <c r="W1992" s="1">
        <f>VLOOKUP($E1992,[1]AllProteinsNorm!$A$1:$Q$3226,9,FALSE)</f>
        <v>410372.45127976802</v>
      </c>
      <c r="X1992" s="1">
        <f>VLOOKUP($E1992,[1]AllProteinsNorm!$A$1:$Q$3226,12,FALSE)</f>
        <v>561162.264759126</v>
      </c>
      <c r="Y1992" s="29">
        <f>VLOOKUP($E1992,[1]AllProteinsNorm!$A$1:$Q$3226,14,FALSE)</f>
        <v>522842.22356491198</v>
      </c>
      <c r="Z1992" s="25">
        <f t="shared" si="239"/>
        <v>0.97392282876806846</v>
      </c>
      <c r="AA1992" s="1">
        <f t="shared" si="239"/>
        <v>1.1280373154492536</v>
      </c>
      <c r="AB1992" s="1">
        <f t="shared" si="239"/>
        <v>0.89510014447176556</v>
      </c>
      <c r="AC1992" s="1">
        <f t="shared" si="239"/>
        <v>1.1268071756554687</v>
      </c>
      <c r="AD1992" s="1">
        <f t="shared" si="239"/>
        <v>0.8761325356554438</v>
      </c>
      <c r="AE1992" s="1">
        <f t="shared" si="239"/>
        <v>1.0456151902583446</v>
      </c>
      <c r="AF1992" s="1">
        <f t="shared" si="239"/>
        <v>1.129963919753173</v>
      </c>
      <c r="AG1992" s="1">
        <f t="shared" si="239"/>
        <v>0.90026145529625534</v>
      </c>
      <c r="AH1992" s="1">
        <f t="shared" si="239"/>
        <v>0.84718060017324825</v>
      </c>
      <c r="AI1992" s="1">
        <f t="shared" si="239"/>
        <v>0.93337930013222981</v>
      </c>
      <c r="AJ1992" s="1">
        <f t="shared" si="239"/>
        <v>0.96398811449111976</v>
      </c>
      <c r="AK1992" s="1">
        <f t="shared" si="239"/>
        <v>1.0933507260059341</v>
      </c>
      <c r="AL1992" s="1">
        <f t="shared" si="239"/>
        <v>0.91239766008543066</v>
      </c>
      <c r="AM1992" s="1">
        <f t="shared" si="239"/>
        <v>1.2476547480167317</v>
      </c>
      <c r="AN1992" s="29">
        <f t="shared" si="239"/>
        <v>1.1624562513560912</v>
      </c>
      <c r="AO1992" s="1">
        <f t="shared" si="234"/>
        <v>49064.829543256223</v>
      </c>
      <c r="AP1992" s="1">
        <f t="shared" si="235"/>
        <v>46126.287163344001</v>
      </c>
      <c r="AQ1992" s="29">
        <f t="shared" si="236"/>
        <v>55653.369775467523</v>
      </c>
    </row>
    <row r="1993" spans="1:43" x14ac:dyDescent="0.2">
      <c r="A1993" s="26"/>
      <c r="E1993" s="25" t="s">
        <v>3885</v>
      </c>
      <c r="F1993" s="26" t="s">
        <v>3886</v>
      </c>
      <c r="G1993" s="1">
        <v>0.61243362006741497</v>
      </c>
      <c r="H1993" s="1">
        <v>1.0567536671918201</v>
      </c>
      <c r="I1993" s="1">
        <f>VLOOKUP(F1993,'[1]SUSMB vs SHAM all proteins sum'!$B$2:$E$3214,2,FALSE)</f>
        <v>0.61154003225008202</v>
      </c>
      <c r="J1993" s="29">
        <f>VLOOKUP(F1993,'[1]SUSMB vs SHAM all proteins sum'!$B$2:$E$3214,3,FALSE)</f>
        <v>0.94306959453288697</v>
      </c>
      <c r="K1993" s="25">
        <f>VLOOKUP($E1993,[1]AllProteinsNorm!$A$1:$Q$3226,4,FALSE)</f>
        <v>150049.09293645801</v>
      </c>
      <c r="L1993" s="1">
        <f>VLOOKUP($E1993,[1]AllProteinsNorm!$A$1:$Q$3226,5,FALSE)</f>
        <v>124004.616486956</v>
      </c>
      <c r="M1993" s="1">
        <f>VLOOKUP($E1993,[1]AllProteinsNorm!$A$1:$Q$3226,10,FALSE)</f>
        <v>184820.29331261301</v>
      </c>
      <c r="N1993" s="1">
        <f>VLOOKUP($E1993,[1]AllProteinsNorm!$A$1:$Q$3226,11,FALSE)</f>
        <v>147115.47304313999</v>
      </c>
      <c r="O1993" s="1">
        <f>VLOOKUP($E1993,[1]AllProteinsNorm!$A$1:$Q$3226,15,FALSE)</f>
        <v>214346.197188144</v>
      </c>
      <c r="P1993" s="1">
        <f>VLOOKUP($E1993,[1]AllProteinsNorm!$A$1:$Q$3226,6,FALSE)</f>
        <v>165828.17777995899</v>
      </c>
      <c r="Q1993" s="1">
        <f>VLOOKUP($E1993,[1]AllProteinsNorm!$A$1:$Q$3226,8,FALSE)</f>
        <v>191043.40651189801</v>
      </c>
      <c r="R1993" s="1">
        <f>VLOOKUP($E1993,[1]AllProteinsNorm!$A$1:$Q$3226,13,FALSE)</f>
        <v>147028.78961476599</v>
      </c>
      <c r="S1993" s="1">
        <f>VLOOKUP($E1993,[1]AllProteinsNorm!$A$1:$Q$3226,16,FALSE)</f>
        <v>174095.24738973699</v>
      </c>
      <c r="T1993" s="1">
        <f>VLOOKUP($E1993,[1]AllProteinsNorm!$A$1:$Q$3226,17,FALSE)</f>
        <v>176231.751343843</v>
      </c>
      <c r="U1993" s="1">
        <f>VLOOKUP($E1993,[1]AllProteinsNorm!$A$1:$Q$3226,3,FALSE)</f>
        <v>163668.12905257</v>
      </c>
      <c r="V1993" s="1">
        <f>VLOOKUP($E1993,[1]AllProteinsNorm!$A$1:$Q$3226,7,FALSE)</f>
        <v>148764.01136805801</v>
      </c>
      <c r="W1993" s="1">
        <f>VLOOKUP($E1993,[1]AllProteinsNorm!$A$1:$Q$3226,9,FALSE)</f>
        <v>122948.51711815</v>
      </c>
      <c r="X1993" s="1">
        <f>VLOOKUP($E1993,[1]AllProteinsNorm!$A$1:$Q$3226,12,FALSE)</f>
        <v>167439.98416852899</v>
      </c>
      <c r="Y1993" s="29">
        <f>VLOOKUP($E1993,[1]AllProteinsNorm!$A$1:$Q$3226,14,FALSE)</f>
        <v>161387.26655508199</v>
      </c>
      <c r="Z1993" s="25">
        <f t="shared" si="239"/>
        <v>0.91455911208701768</v>
      </c>
      <c r="AA1993" s="1">
        <f t="shared" si="239"/>
        <v>0.75581631137902117</v>
      </c>
      <c r="AB1993" s="1">
        <f t="shared" si="239"/>
        <v>1.1264918703588902</v>
      </c>
      <c r="AC1993" s="1">
        <f t="shared" si="239"/>
        <v>0.89667850546469108</v>
      </c>
      <c r="AD1993" s="1">
        <f t="shared" si="239"/>
        <v>1.3064542007103801</v>
      </c>
      <c r="AE1993" s="1">
        <f t="shared" si="239"/>
        <v>1.0107336743026594</v>
      </c>
      <c r="AF1993" s="1">
        <f t="shared" si="239"/>
        <v>1.1644221555113987</v>
      </c>
      <c r="AG1993" s="1">
        <f t="shared" si="239"/>
        <v>0.89615016425492477</v>
      </c>
      <c r="AH1993" s="1">
        <f t="shared" si="239"/>
        <v>1.0611220085065982</v>
      </c>
      <c r="AI1993" s="1">
        <f t="shared" si="239"/>
        <v>1.0741441409367161</v>
      </c>
      <c r="AJ1993" s="1">
        <f t="shared" si="239"/>
        <v>0.99756803492740409</v>
      </c>
      <c r="AK1993" s="1">
        <f t="shared" si="239"/>
        <v>0.90672645522015483</v>
      </c>
      <c r="AL1993" s="1">
        <f t="shared" si="239"/>
        <v>0.74937931611227948</v>
      </c>
      <c r="AM1993" s="1">
        <f t="shared" si="239"/>
        <v>1.0205577404848587</v>
      </c>
      <c r="AN1993" s="29">
        <f t="shared" si="239"/>
        <v>0.98366602765983224</v>
      </c>
      <c r="AO1993" s="1">
        <f t="shared" si="234"/>
        <v>31772.778948246036</v>
      </c>
      <c r="AP1993" s="1">
        <f t="shared" si="235"/>
        <v>14421.769689813462</v>
      </c>
      <c r="AQ1993" s="29">
        <f t="shared" si="236"/>
        <v>16208.504568648956</v>
      </c>
    </row>
    <row r="1994" spans="1:43" x14ac:dyDescent="0.2">
      <c r="A1994" s="26"/>
      <c r="E1994" s="25" t="s">
        <v>3887</v>
      </c>
      <c r="F1994" s="26" t="s">
        <v>3888</v>
      </c>
      <c r="G1994" s="1">
        <v>0.37356356391517698</v>
      </c>
      <c r="H1994" s="1">
        <v>1.0946439426213099</v>
      </c>
      <c r="I1994" s="1">
        <f>VLOOKUP(F1994,'[1]SUSMB vs SHAM all proteins sum'!$B$2:$E$3214,2,FALSE)</f>
        <v>0.64178737581992495</v>
      </c>
      <c r="J1994" s="29">
        <f>VLOOKUP(F1994,'[1]SUSMB vs SHAM all proteins sum'!$B$2:$E$3214,3,FALSE)</f>
        <v>1.05668854134924</v>
      </c>
      <c r="K1994" s="25">
        <f>VLOOKUP($E1994,[1]AllProteinsNorm!$A$1:$Q$3226,4,FALSE)</f>
        <v>129450.06054424901</v>
      </c>
      <c r="L1994" s="1">
        <f>VLOOKUP($E1994,[1]AllProteinsNorm!$A$1:$Q$3226,5,FALSE)</f>
        <v>124063.689680921</v>
      </c>
      <c r="M1994" s="1">
        <f>VLOOKUP($E1994,[1]AllProteinsNorm!$A$1:$Q$3226,10,FALSE)</f>
        <v>153780.439465114</v>
      </c>
      <c r="N1994" s="1">
        <f>VLOOKUP($E1994,[1]AllProteinsNorm!$A$1:$Q$3226,11,FALSE)</f>
        <v>170731.734987623</v>
      </c>
      <c r="O1994" s="1">
        <f>VLOOKUP($E1994,[1]AllProteinsNorm!$A$1:$Q$3226,15,FALSE)</f>
        <v>195072.75955352199</v>
      </c>
      <c r="P1994" s="1">
        <f>VLOOKUP($E1994,[1]AllProteinsNorm!$A$1:$Q$3226,6,FALSE)</f>
        <v>155123.83941415901</v>
      </c>
      <c r="Q1994" s="1">
        <f>VLOOKUP($E1994,[1]AllProteinsNorm!$A$1:$Q$3226,8,FALSE)</f>
        <v>147825.13900115999</v>
      </c>
      <c r="R1994" s="1">
        <f>VLOOKUP($E1994,[1]AllProteinsNorm!$A$1:$Q$3226,13,FALSE)</f>
        <v>164860.924218178</v>
      </c>
      <c r="S1994" s="1">
        <f>VLOOKUP($E1994,[1]AllProteinsNorm!$A$1:$Q$3226,16,FALSE)</f>
        <v>184819.37480896301</v>
      </c>
      <c r="T1994" s="1">
        <f>VLOOKUP($E1994,[1]AllProteinsNorm!$A$1:$Q$3226,17,FALSE)</f>
        <v>185025.35769779599</v>
      </c>
      <c r="U1994" s="1">
        <f>VLOOKUP($E1994,[1]AllProteinsNorm!$A$1:$Q$3226,3,FALSE)</f>
        <v>140539.47640577401</v>
      </c>
      <c r="V1994" s="1">
        <f>VLOOKUP($E1994,[1]AllProteinsNorm!$A$1:$Q$3226,7,FALSE)</f>
        <v>210340.83540410799</v>
      </c>
      <c r="W1994" s="1">
        <f>VLOOKUP($E1994,[1]AllProteinsNorm!$A$1:$Q$3226,9,FALSE)</f>
        <v>141932.91591329701</v>
      </c>
      <c r="X1994" s="1">
        <f>VLOOKUP($E1994,[1]AllProteinsNorm!$A$1:$Q$3226,12,FALSE)</f>
        <v>148949.91634757299</v>
      </c>
      <c r="Y1994" s="29">
        <f>VLOOKUP($E1994,[1]AllProteinsNorm!$A$1:$Q$3226,14,FALSE)</f>
        <v>173399.805286441</v>
      </c>
      <c r="Z1994" s="25">
        <f t="shared" si="239"/>
        <v>0.8372156309704557</v>
      </c>
      <c r="AA1994" s="1">
        <f t="shared" si="239"/>
        <v>0.80237938707823631</v>
      </c>
      <c r="AB1994" s="1">
        <f t="shared" si="239"/>
        <v>0.99457186127534158</v>
      </c>
      <c r="AC1994" s="1">
        <f t="shared" si="239"/>
        <v>1.1042040199392837</v>
      </c>
      <c r="AD1994" s="1">
        <f t="shared" si="239"/>
        <v>1.261629100736682</v>
      </c>
      <c r="AE1994" s="1">
        <f t="shared" si="239"/>
        <v>1.0032602730942062</v>
      </c>
      <c r="AF1994" s="1">
        <f t="shared" si="239"/>
        <v>0.95605607677446358</v>
      </c>
      <c r="AG1994" s="1">
        <f t="shared" si="239"/>
        <v>1.0662346708174351</v>
      </c>
      <c r="AH1994" s="1">
        <f t="shared" si="239"/>
        <v>1.1953155436598626</v>
      </c>
      <c r="AI1994" s="1">
        <f t="shared" si="239"/>
        <v>1.1966477337995842</v>
      </c>
      <c r="AJ1994" s="1">
        <f t="shared" si="239"/>
        <v>0.90893620227468375</v>
      </c>
      <c r="AK1994" s="1">
        <f t="shared" si="239"/>
        <v>1.360375070442766</v>
      </c>
      <c r="AL1994" s="1">
        <f t="shared" si="239"/>
        <v>0.91794824391920082</v>
      </c>
      <c r="AM1994" s="1">
        <f t="shared" si="239"/>
        <v>0.96333055136195556</v>
      </c>
      <c r="AN1994" s="29">
        <f t="shared" si="239"/>
        <v>1.1214597102750554</v>
      </c>
      <c r="AO1994" s="1">
        <f t="shared" si="234"/>
        <v>26320.838033291988</v>
      </c>
      <c r="AP1994" s="1">
        <f t="shared" si="235"/>
        <v>15194.264384669093</v>
      </c>
      <c r="AQ1994" s="29">
        <f t="shared" si="236"/>
        <v>26438.635891207894</v>
      </c>
    </row>
    <row r="1995" spans="1:43" x14ac:dyDescent="0.2">
      <c r="A1995" s="26"/>
      <c r="E1995" s="25" t="s">
        <v>3889</v>
      </c>
      <c r="F1995" s="26" t="s">
        <v>3890</v>
      </c>
      <c r="G1995" s="1">
        <v>0.66515692562042905</v>
      </c>
      <c r="H1995" s="1">
        <v>0.90217350116739004</v>
      </c>
      <c r="I1995" s="1">
        <f>VLOOKUP(F1995,'[1]SUSMB vs SHAM all proteins sum'!$B$2:$E$3214,2,FALSE)</f>
        <v>0.83430773651838996</v>
      </c>
      <c r="J1995" s="29">
        <f>VLOOKUP(F1995,'[1]SUSMB vs SHAM all proteins sum'!$B$2:$E$3214,3,FALSE)</f>
        <v>0.97686744340217901</v>
      </c>
      <c r="K1995" s="25">
        <f>VLOOKUP($E1995,[1]AllProteinsNorm!$A$1:$Q$3226,4,FALSE)</f>
        <v>114343.413141802</v>
      </c>
      <c r="L1995" s="1">
        <f>VLOOKUP($E1995,[1]AllProteinsNorm!$A$1:$Q$3226,5,FALSE)</f>
        <v>168451.773650035</v>
      </c>
      <c r="M1995" s="1">
        <f>VLOOKUP($E1995,[1]AllProteinsNorm!$A$1:$Q$3226,10,FALSE)</f>
        <v>137184.054850457</v>
      </c>
      <c r="N1995" s="1">
        <f>VLOOKUP($E1995,[1]AllProteinsNorm!$A$1:$Q$3226,11,FALSE)</f>
        <v>160001.32615755199</v>
      </c>
      <c r="O1995" s="1">
        <f>VLOOKUP($E1995,[1]AllProteinsNorm!$A$1:$Q$3226,15,FALSE)</f>
        <v>131093.82680595</v>
      </c>
      <c r="P1995" s="1">
        <f>VLOOKUP($E1995,[1]AllProteinsNorm!$A$1:$Q$3226,6,FALSE)</f>
        <v>140513.85382351099</v>
      </c>
      <c r="Q1995" s="1">
        <f>VLOOKUP($E1995,[1]AllProteinsNorm!$A$1:$Q$3226,8,FALSE)</f>
        <v>187549.93000870399</v>
      </c>
      <c r="R1995" s="1">
        <f>VLOOKUP($E1995,[1]AllProteinsNorm!$A$1:$Q$3226,13,FALSE)</f>
        <v>120080.208854057</v>
      </c>
      <c r="S1995" s="1">
        <f>VLOOKUP($E1995,[1]AllProteinsNorm!$A$1:$Q$3226,16,FALSE)</f>
        <v>56772.699875462298</v>
      </c>
      <c r="T1995" s="1">
        <f>VLOOKUP($E1995,[1]AllProteinsNorm!$A$1:$Q$3226,17,FALSE)</f>
        <v>184373.92386669901</v>
      </c>
      <c r="U1995" s="1">
        <f>VLOOKUP($E1995,[1]AllProteinsNorm!$A$1:$Q$3226,3,FALSE)</f>
        <v>107641.43396751799</v>
      </c>
      <c r="V1995" s="1">
        <f>VLOOKUP($E1995,[1]AllProteinsNorm!$A$1:$Q$3226,7,FALSE)</f>
        <v>123018.32815461</v>
      </c>
      <c r="W1995" s="1">
        <f>VLOOKUP($E1995,[1]AllProteinsNorm!$A$1:$Q$3226,9,FALSE)</f>
        <v>172880.73355977499</v>
      </c>
      <c r="X1995" s="1">
        <f>VLOOKUP($E1995,[1]AllProteinsNorm!$A$1:$Q$3226,12,FALSE)</f>
        <v>153233.20230983401</v>
      </c>
      <c r="Y1995" s="29">
        <f>VLOOKUP($E1995,[1]AllProteinsNorm!$A$1:$Q$3226,14,FALSE)</f>
        <v>140548.30377645401</v>
      </c>
      <c r="Z1995" s="25">
        <f t="shared" ref="Z1995:AN2011" si="240">K1995/AVERAGE($K1995:$O1995)</f>
        <v>0.80401863721440481</v>
      </c>
      <c r="AA1995" s="1">
        <f t="shared" si="240"/>
        <v>1.1844876916389386</v>
      </c>
      <c r="AB1995" s="1">
        <f t="shared" si="240"/>
        <v>0.96462519176006067</v>
      </c>
      <c r="AC1995" s="1">
        <f t="shared" si="240"/>
        <v>1.1250674146848811</v>
      </c>
      <c r="AD1995" s="1">
        <f t="shared" si="240"/>
        <v>0.92180106470171475</v>
      </c>
      <c r="AE1995" s="1">
        <f t="shared" si="240"/>
        <v>0.98803904970737122</v>
      </c>
      <c r="AF1995" s="1">
        <f t="shared" si="240"/>
        <v>1.3187785373194147</v>
      </c>
      <c r="AG1995" s="1">
        <f t="shared" si="240"/>
        <v>0.84435756486933289</v>
      </c>
      <c r="AH1995" s="1">
        <f t="shared" si="240"/>
        <v>0.39920365791638324</v>
      </c>
      <c r="AI1995" s="1">
        <f t="shared" si="240"/>
        <v>1.2964460910514988</v>
      </c>
      <c r="AJ1995" s="1">
        <f t="shared" si="240"/>
        <v>0.75689291292222693</v>
      </c>
      <c r="AK1995" s="1">
        <f t="shared" si="240"/>
        <v>0.86501728291600677</v>
      </c>
      <c r="AL1995" s="1">
        <f t="shared" si="240"/>
        <v>1.2156304239840916</v>
      </c>
      <c r="AM1995" s="1">
        <f t="shared" si="240"/>
        <v>1.0774765866431115</v>
      </c>
      <c r="AN1995" s="29">
        <f t="shared" si="240"/>
        <v>0.98828128844641427</v>
      </c>
      <c r="AO1995" s="1">
        <f t="shared" si="234"/>
        <v>19649.620586548423</v>
      </c>
      <c r="AP1995" s="1">
        <f t="shared" si="235"/>
        <v>48022.803739335046</v>
      </c>
      <c r="AQ1995" s="29">
        <f t="shared" si="236"/>
        <v>22762.164041541888</v>
      </c>
    </row>
    <row r="1996" spans="1:43" x14ac:dyDescent="0.2">
      <c r="A1996" s="26"/>
      <c r="E1996" s="25" t="s">
        <v>3891</v>
      </c>
      <c r="F1996" s="26" t="s">
        <v>3892</v>
      </c>
      <c r="G1996" s="1">
        <v>0.71037966038147304</v>
      </c>
      <c r="H1996" s="1">
        <v>0.93517249365750399</v>
      </c>
      <c r="I1996" s="1">
        <f>VLOOKUP(F1996,'[1]SUSMB vs SHAM all proteins sum'!$B$2:$E$3214,2,FALSE)</f>
        <v>0.930713505025761</v>
      </c>
      <c r="J1996" s="29">
        <f>VLOOKUP(F1996,'[1]SUSMB vs SHAM all proteins sum'!$B$2:$E$3214,3,FALSE)</f>
        <v>1.0158936876386699</v>
      </c>
      <c r="K1996" s="25">
        <f>VLOOKUP($E1996,[1]AllProteinsNorm!$A$1:$Q$3226,4,FALSE)</f>
        <v>109436.430420758</v>
      </c>
      <c r="L1996" s="1">
        <f>VLOOKUP($E1996,[1]AllProteinsNorm!$A$1:$Q$3226,5,FALSE)</f>
        <v>147947.05869213599</v>
      </c>
      <c r="M1996" s="1">
        <f>VLOOKUP($E1996,[1]AllProteinsNorm!$A$1:$Q$3226,10,FALSE)</f>
        <v>186921.161364784</v>
      </c>
      <c r="N1996" s="1">
        <f>VLOOKUP($E1996,[1]AllProteinsNorm!$A$1:$Q$3226,11,FALSE)</f>
        <v>165711.693428331</v>
      </c>
      <c r="O1996" s="1">
        <f>VLOOKUP($E1996,[1]AllProteinsNorm!$A$1:$Q$3226,15,FALSE)</f>
        <v>240487.429862066</v>
      </c>
      <c r="P1996" s="1">
        <f>VLOOKUP($E1996,[1]AllProteinsNorm!$A$1:$Q$3226,6,FALSE)</f>
        <v>157206.19662747599</v>
      </c>
      <c r="Q1996" s="1">
        <f>VLOOKUP($E1996,[1]AllProteinsNorm!$A$1:$Q$3226,8,FALSE)</f>
        <v>102692.369020449</v>
      </c>
      <c r="R1996" s="1">
        <f>VLOOKUP($E1996,[1]AllProteinsNorm!$A$1:$Q$3226,13,FALSE)</f>
        <v>182663.51556880699</v>
      </c>
      <c r="S1996" s="1">
        <f>VLOOKUP($E1996,[1]AllProteinsNorm!$A$1:$Q$3226,16,FALSE)</f>
        <v>145364.53684808</v>
      </c>
      <c r="T1996" s="1">
        <f>VLOOKUP($E1996,[1]AllProteinsNorm!$A$1:$Q$3226,17,FALSE)</f>
        <v>201239.28661444201</v>
      </c>
      <c r="U1996" s="1">
        <f>VLOOKUP($E1996,[1]AllProteinsNorm!$A$1:$Q$3226,3,FALSE)</f>
        <v>148780.83088642301</v>
      </c>
      <c r="V1996" s="1">
        <f>VLOOKUP($E1996,[1]AllProteinsNorm!$A$1:$Q$3226,7,FALSE)</f>
        <v>120408.347634537</v>
      </c>
      <c r="W1996" s="1">
        <f>VLOOKUP($E1996,[1]AllProteinsNorm!$A$1:$Q$3226,9,FALSE)</f>
        <v>151186.82708548199</v>
      </c>
      <c r="X1996" s="1">
        <f>VLOOKUP($E1996,[1]AllProteinsNorm!$A$1:$Q$3226,12,FALSE)</f>
        <v>220985.098290547</v>
      </c>
      <c r="Y1996" s="29">
        <f>VLOOKUP($E1996,[1]AllProteinsNorm!$A$1:$Q$3226,14,FALSE)</f>
        <v>218038.43316110599</v>
      </c>
      <c r="Z1996" s="25">
        <f t="shared" si="240"/>
        <v>0.64336240353120622</v>
      </c>
      <c r="AA1996" s="1">
        <f t="shared" si="240"/>
        <v>0.86976133002132838</v>
      </c>
      <c r="AB1996" s="1">
        <f t="shared" si="240"/>
        <v>1.0988849616542429</v>
      </c>
      <c r="AC1996" s="1">
        <f t="shared" si="240"/>
        <v>0.97419728482897439</v>
      </c>
      <c r="AD1996" s="1">
        <f t="shared" si="240"/>
        <v>1.4137940199642478</v>
      </c>
      <c r="AE1996" s="1">
        <f t="shared" si="240"/>
        <v>0.92419458605685589</v>
      </c>
      <c r="AF1996" s="1">
        <f t="shared" si="240"/>
        <v>0.60371495217170146</v>
      </c>
      <c r="AG1996" s="1">
        <f t="shared" si="240"/>
        <v>1.0738548211228616</v>
      </c>
      <c r="AH1996" s="1">
        <f t="shared" si="240"/>
        <v>0.85457902323029333</v>
      </c>
      <c r="AI1996" s="1">
        <f t="shared" si="240"/>
        <v>1.1830593397773577</v>
      </c>
      <c r="AJ1996" s="1">
        <f t="shared" si="240"/>
        <v>0.87466296726270754</v>
      </c>
      <c r="AK1996" s="1">
        <f t="shared" si="240"/>
        <v>0.70786486402687798</v>
      </c>
      <c r="AL1996" s="1">
        <f t="shared" si="240"/>
        <v>0.88880750296770183</v>
      </c>
      <c r="AM1996" s="1">
        <f t="shared" si="240"/>
        <v>1.2991423736516408</v>
      </c>
      <c r="AN1996" s="29">
        <f t="shared" si="240"/>
        <v>1.2818193163041929</v>
      </c>
      <c r="AO1996" s="1">
        <f t="shared" si="234"/>
        <v>43422.16131574117</v>
      </c>
      <c r="AP1996" s="1">
        <f t="shared" si="235"/>
        <v>33755.014032187268</v>
      </c>
      <c r="AQ1996" s="29">
        <f t="shared" si="236"/>
        <v>40380.742059077042</v>
      </c>
    </row>
    <row r="1997" spans="1:43" x14ac:dyDescent="0.2">
      <c r="A1997" s="26"/>
      <c r="E1997" s="25" t="s">
        <v>124</v>
      </c>
      <c r="F1997" s="26" t="s">
        <v>125</v>
      </c>
      <c r="G1997" s="43">
        <v>1.8618397547734401E-2</v>
      </c>
      <c r="H1997" s="43">
        <v>1.5859160579260601</v>
      </c>
      <c r="I1997" s="1">
        <f>VLOOKUP(F1997,'[1]SUSMB vs SHAM all proteins sum'!$B$2:$E$3214,2,FALSE)</f>
        <v>0.202106005085014</v>
      </c>
      <c r="J1997" s="29">
        <f>VLOOKUP(F1997,'[1]SUSMB vs SHAM all proteins sum'!$B$2:$E$3214,3,FALSE)</f>
        <v>1.2466618481352201</v>
      </c>
      <c r="K1997" s="25">
        <f>VLOOKUP($E1997,[1]AllProteinsNorm!$A$1:$Q$3226,4,FALSE)</f>
        <v>294582.87366608903</v>
      </c>
      <c r="L1997" s="1">
        <f>VLOOKUP($E1997,[1]AllProteinsNorm!$A$1:$Q$3226,5,FALSE)</f>
        <v>193419.29891254101</v>
      </c>
      <c r="M1997" s="1">
        <f>VLOOKUP($E1997,[1]AllProteinsNorm!$A$1:$Q$3226,10,FALSE)</f>
        <v>245782.046123218</v>
      </c>
      <c r="N1997" s="1">
        <f>VLOOKUP($E1997,[1]AllProteinsNorm!$A$1:$Q$3226,11,FALSE)</f>
        <v>250218.935725872</v>
      </c>
      <c r="O1997" s="1">
        <f>VLOOKUP($E1997,[1]AllProteinsNorm!$A$1:$Q$3226,15,FALSE)</f>
        <v>169168.123211572</v>
      </c>
      <c r="P1997" s="1">
        <f>VLOOKUP($E1997,[1]AllProteinsNorm!$A$1:$Q$3226,6,FALSE)</f>
        <v>405340.456863656</v>
      </c>
      <c r="Q1997" s="1">
        <f>VLOOKUP($E1997,[1]AllProteinsNorm!$A$1:$Q$3226,8,FALSE)</f>
        <v>488257.921531261</v>
      </c>
      <c r="R1997" s="1">
        <f>VLOOKUP($E1997,[1]AllProteinsNorm!$A$1:$Q$3226,13,FALSE)</f>
        <v>258759.645738733</v>
      </c>
      <c r="S1997" s="1">
        <f>VLOOKUP($E1997,[1]AllProteinsNorm!$A$1:$Q$3226,16,FALSE)</f>
        <v>281394.788299573</v>
      </c>
      <c r="T1997" s="1">
        <f>VLOOKUP($E1997,[1]AllProteinsNorm!$A$1:$Q$3226,17,FALSE)</f>
        <v>412681.77765027998</v>
      </c>
      <c r="U1997" s="1">
        <f>VLOOKUP($E1997,[1]AllProteinsNorm!$A$1:$Q$3226,3,FALSE)</f>
        <v>227136.66146982601</v>
      </c>
      <c r="V1997" s="1">
        <f>VLOOKUP($E1997,[1]AllProteinsNorm!$A$1:$Q$3226,7,FALSE)</f>
        <v>402962.76263945398</v>
      </c>
      <c r="W1997" s="1">
        <f>VLOOKUP($E1997,[1]AllProteinsNorm!$A$1:$Q$3226,9,FALSE)</f>
        <v>229589.85075465299</v>
      </c>
      <c r="X1997" s="1">
        <f>VLOOKUP($E1997,[1]AllProteinsNorm!$A$1:$Q$3226,12,FALSE)</f>
        <v>359911.73934815102</v>
      </c>
      <c r="Y1997" s="29">
        <f>VLOOKUP($E1997,[1]AllProteinsNorm!$A$1:$Q$3226,14,FALSE)</f>
        <v>236014.48131687599</v>
      </c>
      <c r="Z1997" s="25">
        <f t="shared" si="240"/>
        <v>1.2772728534703999</v>
      </c>
      <c r="AA1997" s="1">
        <f t="shared" si="240"/>
        <v>0.83864081018605596</v>
      </c>
      <c r="AB1997" s="1">
        <f t="shared" si="240"/>
        <v>1.0656788409886921</v>
      </c>
      <c r="AC1997" s="1">
        <f t="shared" si="240"/>
        <v>1.0849166146338047</v>
      </c>
      <c r="AD1997" s="1">
        <f t="shared" si="240"/>
        <v>0.73349088072104762</v>
      </c>
      <c r="AE1997" s="1">
        <f t="shared" si="240"/>
        <v>1.7575032639273085</v>
      </c>
      <c r="AF1997" s="1">
        <f t="shared" si="240"/>
        <v>2.1170225577019028</v>
      </c>
      <c r="AG1997" s="1">
        <f t="shared" si="240"/>
        <v>1.121948017420497</v>
      </c>
      <c r="AH1997" s="1">
        <f t="shared" si="240"/>
        <v>1.2200910383218559</v>
      </c>
      <c r="AI1997" s="1">
        <f t="shared" si="240"/>
        <v>1.7893342717271763</v>
      </c>
      <c r="AJ1997" s="1">
        <f t="shared" si="240"/>
        <v>0.9848348891190194</v>
      </c>
      <c r="AK1997" s="1">
        <f t="shared" si="240"/>
        <v>1.7471938924128292</v>
      </c>
      <c r="AL1997" s="1">
        <f t="shared" si="240"/>
        <v>0.99547159735306867</v>
      </c>
      <c r="AM1997" s="1">
        <f t="shared" si="240"/>
        <v>1.5605302799638849</v>
      </c>
      <c r="AN1997" s="29">
        <f t="shared" si="240"/>
        <v>1.023327956103935</v>
      </c>
      <c r="AO1997" s="1">
        <f t="shared" si="234"/>
        <v>44419.543982287294</v>
      </c>
      <c r="AP1997" s="1">
        <f t="shared" si="235"/>
        <v>86346.251298697127</v>
      </c>
      <c r="AQ1997" s="29">
        <f t="shared" si="236"/>
        <v>75043.390081078542</v>
      </c>
    </row>
    <row r="1998" spans="1:43" x14ac:dyDescent="0.2">
      <c r="A1998" s="26"/>
      <c r="E1998" s="25" t="s">
        <v>3893</v>
      </c>
      <c r="F1998" s="26" t="s">
        <v>3894</v>
      </c>
      <c r="G1998" s="43">
        <v>2.8204702438763E-2</v>
      </c>
      <c r="H1998" s="1">
        <v>1.09514505663229</v>
      </c>
      <c r="I1998" s="1">
        <f>VLOOKUP(F1998,'[1]SUSMB vs SHAM all proteins sum'!$B$2:$E$3214,2,FALSE)</f>
        <v>0.34277616030071101</v>
      </c>
      <c r="J1998" s="29">
        <f>VLOOKUP(F1998,'[1]SUSMB vs SHAM all proteins sum'!$B$2:$E$3214,3,FALSE)</f>
        <v>1.0437079542538299</v>
      </c>
      <c r="K1998" s="25">
        <f>VLOOKUP($E1998,[1]AllProteinsNorm!$A$1:$Q$3226,4,FALSE)</f>
        <v>2743096.3075208999</v>
      </c>
      <c r="L1998" s="1">
        <f>VLOOKUP($E1998,[1]AllProteinsNorm!$A$1:$Q$3226,5,FALSE)</f>
        <v>3038724.5939476499</v>
      </c>
      <c r="M1998" s="1">
        <f>VLOOKUP($E1998,[1]AllProteinsNorm!$A$1:$Q$3226,10,FALSE)</f>
        <v>2994519.56471369</v>
      </c>
      <c r="N1998" s="1">
        <f>VLOOKUP($E1998,[1]AllProteinsNorm!$A$1:$Q$3226,11,FALSE)</f>
        <v>2627587.7947292398</v>
      </c>
      <c r="O1998" s="1">
        <f>VLOOKUP($E1998,[1]AllProteinsNorm!$A$1:$Q$3226,15,FALSE)</f>
        <v>2974229.9287020299</v>
      </c>
      <c r="P1998" s="1">
        <f>VLOOKUP($E1998,[1]AllProteinsNorm!$A$1:$Q$3226,6,FALSE)</f>
        <v>3026458.9177026199</v>
      </c>
      <c r="Q1998" s="1">
        <f>VLOOKUP($E1998,[1]AllProteinsNorm!$A$1:$Q$3226,8,FALSE)</f>
        <v>3039302.3604183099</v>
      </c>
      <c r="R1998" s="1">
        <f>VLOOKUP($E1998,[1]AllProteinsNorm!$A$1:$Q$3226,13,FALSE)</f>
        <v>3356173.2371485</v>
      </c>
      <c r="S1998" s="1">
        <f>VLOOKUP($E1998,[1]AllProteinsNorm!$A$1:$Q$3226,16,FALSE)</f>
        <v>3138873.5470536398</v>
      </c>
      <c r="T1998" s="1">
        <f>VLOOKUP($E1998,[1]AllProteinsNorm!$A$1:$Q$3226,17,FALSE)</f>
        <v>3171193.0574417599</v>
      </c>
      <c r="U1998" s="1">
        <f>VLOOKUP($E1998,[1]AllProteinsNorm!$A$1:$Q$3226,3,FALSE)</f>
        <v>2673395.0680608</v>
      </c>
      <c r="V1998" s="1">
        <f>VLOOKUP($E1998,[1]AllProteinsNorm!$A$1:$Q$3226,7,FALSE)</f>
        <v>2954549.4718873901</v>
      </c>
      <c r="W1998" s="1">
        <f>VLOOKUP($E1998,[1]AllProteinsNorm!$A$1:$Q$3226,9,FALSE)</f>
        <v>3115879.6735524898</v>
      </c>
      <c r="X1998" s="1">
        <f>VLOOKUP($E1998,[1]AllProteinsNorm!$A$1:$Q$3226,12,FALSE)</f>
        <v>3207586.6374926399</v>
      </c>
      <c r="Y1998" s="29">
        <f>VLOOKUP($E1998,[1]AllProteinsNorm!$A$1:$Q$3226,14,FALSE)</f>
        <v>3060362.0693391501</v>
      </c>
      <c r="Z1998" s="25">
        <f t="shared" si="240"/>
        <v>0.95391088042919747</v>
      </c>
      <c r="AA1998" s="1">
        <f t="shared" si="240"/>
        <v>1.0567155242953035</v>
      </c>
      <c r="AB1998" s="1">
        <f t="shared" si="240"/>
        <v>1.0413432392463418</v>
      </c>
      <c r="AC1998" s="1">
        <f t="shared" si="240"/>
        <v>0.91374283134099754</v>
      </c>
      <c r="AD1998" s="1">
        <f t="shared" si="240"/>
        <v>1.0342875246881598</v>
      </c>
      <c r="AE1998" s="1">
        <f t="shared" si="240"/>
        <v>1.0524501392288452</v>
      </c>
      <c r="AF1998" s="1">
        <f t="shared" si="240"/>
        <v>1.0569164424042297</v>
      </c>
      <c r="AG1998" s="1">
        <f t="shared" si="240"/>
        <v>1.1671081903845417</v>
      </c>
      <c r="AH1998" s="1">
        <f t="shared" si="240"/>
        <v>1.0915422913211159</v>
      </c>
      <c r="AI1998" s="1">
        <f t="shared" si="240"/>
        <v>1.1027813909199322</v>
      </c>
      <c r="AJ1998" s="1">
        <f t="shared" si="240"/>
        <v>0.92967229627227443</v>
      </c>
      <c r="AK1998" s="1">
        <f t="shared" si="240"/>
        <v>1.0274436520046417</v>
      </c>
      <c r="AL1998" s="1">
        <f t="shared" si="240"/>
        <v>1.0835461790242851</v>
      </c>
      <c r="AM1998" s="1">
        <f t="shared" si="240"/>
        <v>1.1154372469659346</v>
      </c>
      <c r="AN1998" s="29">
        <f t="shared" si="240"/>
        <v>1.0642399495750066</v>
      </c>
      <c r="AO1998" s="1">
        <f t="shared" ref="AO1998:AO2061" si="241">_xlfn.STDEV.P(K1998:O1998)</f>
        <v>160963.7451956915</v>
      </c>
      <c r="AP1998" s="1">
        <f t="shared" ref="AP1998:AP2061" si="242">_xlfn.STDEV.P(P1998:T1998)</f>
        <v>118770.30086802907</v>
      </c>
      <c r="AQ1998" s="29">
        <f t="shared" ref="AQ1998:AQ2061" si="243">_xlfn.STDEV.P(U1998:Y1998)</f>
        <v>183778.50906193053</v>
      </c>
    </row>
    <row r="1999" spans="1:43" x14ac:dyDescent="0.2">
      <c r="A1999" s="26"/>
      <c r="E1999" s="25" t="s">
        <v>3895</v>
      </c>
      <c r="F1999" s="26" t="s">
        <v>3896</v>
      </c>
      <c r="G1999" s="1">
        <v>0.36322037451051697</v>
      </c>
      <c r="H1999" s="43">
        <v>0.59925686482423102</v>
      </c>
      <c r="I1999" s="1">
        <f>VLOOKUP(F1999,'[1]SUSMB vs SHAM all proteins sum'!$B$2:$E$3214,2,FALSE)</f>
        <v>0.39308555627514802</v>
      </c>
      <c r="J1999" s="29">
        <f>VLOOKUP(F1999,'[1]SUSMB vs SHAM all proteins sum'!$B$2:$E$3214,3,FALSE)</f>
        <v>0.83821502783542701</v>
      </c>
      <c r="K1999" s="25">
        <f>VLOOKUP($E1999,[1]AllProteinsNorm!$A$1:$Q$3226,4,FALSE)</f>
        <v>50415.841997879303</v>
      </c>
      <c r="L1999" s="1">
        <f>VLOOKUP($E1999,[1]AllProteinsNorm!$A$1:$Q$3226,5,FALSE)</f>
        <v>68318.361572861395</v>
      </c>
      <c r="M1999" s="1">
        <f>VLOOKUP($E1999,[1]AllProteinsNorm!$A$1:$Q$3226,10,FALSE)</f>
        <v>32632.556462968001</v>
      </c>
      <c r="N1999" s="1">
        <f>VLOOKUP($E1999,[1]AllProteinsNorm!$A$1:$Q$3226,11,FALSE)</f>
        <v>55632.4408415203</v>
      </c>
      <c r="O1999" s="1">
        <f>VLOOKUP($E1999,[1]AllProteinsNorm!$A$1:$Q$3226,15,FALSE)</f>
        <v>105179.552938704</v>
      </c>
      <c r="P1999" s="1">
        <f>VLOOKUP($E1999,[1]AllProteinsNorm!$A$1:$Q$3226,6,FALSE)</f>
        <v>5400.6682858035201</v>
      </c>
      <c r="Q1999" s="1">
        <f>VLOOKUP($E1999,[1]AllProteinsNorm!$A$1:$Q$3226,8,FALSE)</f>
        <v>31151.247894127398</v>
      </c>
      <c r="R1999" s="1">
        <f>VLOOKUP($E1999,[1]AllProteinsNorm!$A$1:$Q$3226,13,FALSE)</f>
        <v>55566.689592528601</v>
      </c>
      <c r="S1999" s="1">
        <f>VLOOKUP($E1999,[1]AllProteinsNorm!$A$1:$Q$3226,16,FALSE)</f>
        <v>60474.768069326601</v>
      </c>
      <c r="T1999" s="1">
        <f>VLOOKUP($E1999,[1]AllProteinsNorm!$A$1:$Q$3226,17,FALSE)</f>
        <v>89901.803038202503</v>
      </c>
      <c r="U1999" s="1">
        <f>VLOOKUP($E1999,[1]AllProteinsNorm!$A$1:$Q$3226,3,FALSE)</f>
        <v>44158.077443674803</v>
      </c>
      <c r="V1999" s="1">
        <f>VLOOKUP($E1999,[1]AllProteinsNorm!$A$1:$Q$3226,7,FALSE)</f>
        <v>44194.282567242997</v>
      </c>
      <c r="W1999" s="1">
        <f>VLOOKUP($E1999,[1]AllProteinsNorm!$A$1:$Q$3226,9,FALSE)</f>
        <v>52755.247302796102</v>
      </c>
      <c r="X1999" s="1">
        <f>VLOOKUP($E1999,[1]AllProteinsNorm!$A$1:$Q$3226,12,FALSE)</f>
        <v>51323.7886683705</v>
      </c>
      <c r="Y1999" s="29">
        <f>VLOOKUP($E1999,[1]AllProteinsNorm!$A$1:$Q$3226,14,FALSE)</f>
        <v>51502.889859350696</v>
      </c>
      <c r="Z1999" s="25">
        <f t="shared" si="240"/>
        <v>0.80748355520581827</v>
      </c>
      <c r="AA1999" s="1">
        <f t="shared" si="240"/>
        <v>1.0942186285614586</v>
      </c>
      <c r="AB1999" s="1">
        <f t="shared" si="240"/>
        <v>0.52265818964761912</v>
      </c>
      <c r="AC1999" s="1">
        <f t="shared" si="240"/>
        <v>0.89103502659695322</v>
      </c>
      <c r="AD1999" s="1">
        <f t="shared" si="240"/>
        <v>1.6846045999881507</v>
      </c>
      <c r="AE1999" s="1">
        <f t="shared" si="240"/>
        <v>8.6499613119451188E-2</v>
      </c>
      <c r="AF1999" s="1">
        <f t="shared" si="240"/>
        <v>0.4989328632001393</v>
      </c>
      <c r="AG1999" s="1">
        <f t="shared" si="240"/>
        <v>0.88998192403650656</v>
      </c>
      <c r="AH1999" s="1">
        <f t="shared" si="240"/>
        <v>0.96859198985353123</v>
      </c>
      <c r="AI1999" s="1">
        <f t="shared" si="240"/>
        <v>1.4399090575489071</v>
      </c>
      <c r="AJ1999" s="1">
        <f t="shared" si="240"/>
        <v>0.7072562899330781</v>
      </c>
      <c r="AK1999" s="1">
        <f t="shared" si="240"/>
        <v>0.70783616801776317</v>
      </c>
      <c r="AL1999" s="1">
        <f t="shared" si="240"/>
        <v>0.84495255776182099</v>
      </c>
      <c r="AM1999" s="1">
        <f t="shared" si="240"/>
        <v>0.82202565103070513</v>
      </c>
      <c r="AN1999" s="29">
        <f t="shared" si="240"/>
        <v>0.82489421893918857</v>
      </c>
      <c r="AO1999" s="1">
        <f t="shared" si="241"/>
        <v>24251.314840523606</v>
      </c>
      <c r="AP1999" s="1">
        <f t="shared" si="242"/>
        <v>28516.570818085023</v>
      </c>
      <c r="AQ1999" s="29">
        <f t="shared" si="243"/>
        <v>3796.796504419146</v>
      </c>
    </row>
    <row r="2000" spans="1:43" x14ac:dyDescent="0.2">
      <c r="A2000" s="26"/>
      <c r="E2000" s="25" t="s">
        <v>3897</v>
      </c>
      <c r="F2000" s="26" t="s">
        <v>3898</v>
      </c>
      <c r="G2000" s="1">
        <v>0.65031809012731401</v>
      </c>
      <c r="H2000" s="1">
        <v>1.2165386890023999</v>
      </c>
      <c r="I2000" s="1">
        <f>VLOOKUP(F2000,'[1]SUSMB vs SHAM all proteins sum'!$B$2:$E$3214,2,FALSE)</f>
        <v>0.98687756309458596</v>
      </c>
      <c r="J2000" s="29">
        <f>VLOOKUP(F2000,'[1]SUSMB vs SHAM all proteins sum'!$B$2:$E$3214,3,FALSE)</f>
        <v>1.00712706360002</v>
      </c>
      <c r="K2000" s="25">
        <f>VLOOKUP($E2000,[1]AllProteinsNorm!$A$1:$Q$3226,4,FALSE)</f>
        <v>22715.747538840398</v>
      </c>
      <c r="L2000" s="1">
        <f>VLOOKUP($E2000,[1]AllProteinsNorm!$A$1:$Q$3226,5,FALSE)</f>
        <v>135922.35964597101</v>
      </c>
      <c r="M2000" s="1">
        <f>VLOOKUP($E2000,[1]AllProteinsNorm!$A$1:$Q$3226,10,FALSE)</f>
        <v>204733.251177809</v>
      </c>
      <c r="N2000" s="1">
        <f>VLOOKUP($E2000,[1]AllProteinsNorm!$A$1:$Q$3226,11,FALSE)</f>
        <v>66468.298651699399</v>
      </c>
      <c r="O2000" s="1">
        <f>VLOOKUP($E2000,[1]AllProteinsNorm!$A$1:$Q$3226,15,FALSE)</f>
        <v>144700.22958939601</v>
      </c>
      <c r="P2000" s="1">
        <f>VLOOKUP($E2000,[1]AllProteinsNorm!$A$1:$Q$3226,6,FALSE)</f>
        <v>87590.025753071401</v>
      </c>
      <c r="Q2000" s="1">
        <f>VLOOKUP($E2000,[1]AllProteinsNorm!$A$1:$Q$3226,8,FALSE)</f>
        <v>84755.268734088299</v>
      </c>
      <c r="R2000" s="1">
        <f>VLOOKUP($E2000,[1]AllProteinsNorm!$A$1:$Q$3226,13,FALSE)</f>
        <v>162661.424779892</v>
      </c>
      <c r="S2000" s="1">
        <f>VLOOKUP($E2000,[1]AllProteinsNorm!$A$1:$Q$3226,16,FALSE)</f>
        <v>89797.339974345101</v>
      </c>
      <c r="T2000" s="1">
        <f>VLOOKUP($E2000,[1]AllProteinsNorm!$A$1:$Q$3226,17,FALSE)</f>
        <v>149399.90696746399</v>
      </c>
      <c r="U2000" s="1">
        <f>VLOOKUP($E2000,[1]AllProteinsNorm!$A$1:$Q$3226,3,FALSE)</f>
        <v>52002.760240379401</v>
      </c>
      <c r="V2000" s="1">
        <f>VLOOKUP($E2000,[1]AllProteinsNorm!$A$1:$Q$3226,7,FALSE)</f>
        <v>119516.511721528</v>
      </c>
      <c r="W2000" s="1">
        <f>VLOOKUP($E2000,[1]AllProteinsNorm!$A$1:$Q$3226,9,FALSE)</f>
        <v>99378.784432688597</v>
      </c>
      <c r="X2000" s="1">
        <f>VLOOKUP($E2000,[1]AllProteinsNorm!$A$1:$Q$3226,12,FALSE)</f>
        <v>89631.172098676994</v>
      </c>
      <c r="Y2000" s="29">
        <f>VLOOKUP($E2000,[1]AllProteinsNorm!$A$1:$Q$3226,14,FALSE)</f>
        <v>113790.07300298499</v>
      </c>
      <c r="Z2000" s="25">
        <f t="shared" si="240"/>
        <v>0.19768642759617835</v>
      </c>
      <c r="AA2000" s="1">
        <f t="shared" si="240"/>
        <v>1.1828800994953579</v>
      </c>
      <c r="AB2000" s="1">
        <f t="shared" si="240"/>
        <v>1.7817148639413964</v>
      </c>
      <c r="AC2000" s="1">
        <f t="shared" si="240"/>
        <v>0.5784480782057988</v>
      </c>
      <c r="AD2000" s="1">
        <f t="shared" si="240"/>
        <v>1.2592705307612682</v>
      </c>
      <c r="AE2000" s="1">
        <f t="shared" si="240"/>
        <v>0.76226235806571507</v>
      </c>
      <c r="AF2000" s="1">
        <f t="shared" si="240"/>
        <v>0.73759255632453191</v>
      </c>
      <c r="AG2000" s="1">
        <f t="shared" si="240"/>
        <v>1.4155799150989701</v>
      </c>
      <c r="AH2000" s="1">
        <f t="shared" si="240"/>
        <v>0.78147176608716529</v>
      </c>
      <c r="AI2000" s="1">
        <f t="shared" si="240"/>
        <v>1.3001700182263529</v>
      </c>
      <c r="AJ2000" s="1">
        <f t="shared" si="240"/>
        <v>0.45256005242546266</v>
      </c>
      <c r="AK2000" s="1">
        <f t="shared" si="240"/>
        <v>1.0401063051342467</v>
      </c>
      <c r="AL2000" s="1">
        <f t="shared" si="240"/>
        <v>0.86485539777009679</v>
      </c>
      <c r="AM2000" s="1">
        <f t="shared" si="240"/>
        <v>0.78002567087652308</v>
      </c>
      <c r="AN2000" s="29">
        <f t="shared" si="240"/>
        <v>0.99027130801686847</v>
      </c>
      <c r="AO2000" s="1">
        <f t="shared" si="241"/>
        <v>63629.509011096612</v>
      </c>
      <c r="AP2000" s="1">
        <f t="shared" si="242"/>
        <v>33929.523449036009</v>
      </c>
      <c r="AQ2000" s="29">
        <f t="shared" si="243"/>
        <v>23877.999134965186</v>
      </c>
    </row>
    <row r="2001" spans="1:43" x14ac:dyDescent="0.2">
      <c r="A2001" s="26"/>
      <c r="E2001" s="25" t="s">
        <v>3899</v>
      </c>
      <c r="F2001" s="26" t="s">
        <v>3900</v>
      </c>
      <c r="G2001" s="1">
        <v>0.284028073027907</v>
      </c>
      <c r="H2001" s="43">
        <v>0.46243040096992999</v>
      </c>
      <c r="I2001" s="1">
        <f>VLOOKUP(F2001,'[1]SUSMB vs SHAM all proteins sum'!$B$2:$E$3214,2,FALSE)</f>
        <v>0.67111195975169602</v>
      </c>
      <c r="J2001" s="29">
        <f>VLOOKUP(F2001,'[1]SUSMB vs SHAM all proteins sum'!$B$2:$E$3214,3,FALSE)</f>
        <v>1.17007557751118</v>
      </c>
      <c r="K2001" s="25">
        <f>VLOOKUP($E2001,[1]AllProteinsNorm!$A$1:$Q$3226,4,FALSE)</f>
        <v>87071.457391417105</v>
      </c>
      <c r="L2001" s="1">
        <f>VLOOKUP($E2001,[1]AllProteinsNorm!$A$1:$Q$3226,5,FALSE)</f>
        <v>91686.283235626703</v>
      </c>
      <c r="M2001" s="1">
        <f>VLOOKUP($E2001,[1]AllProteinsNorm!$A$1:$Q$3226,10,FALSE)</f>
        <v>74083.336583329205</v>
      </c>
      <c r="N2001" s="1">
        <f>VLOOKUP($E2001,[1]AllProteinsNorm!$A$1:$Q$3226,11,FALSE)</f>
        <v>14862.104944664199</v>
      </c>
      <c r="O2001" s="1">
        <f>VLOOKUP($E2001,[1]AllProteinsNorm!$A$1:$Q$3226,15,FALSE)</f>
        <v>84161.675883605494</v>
      </c>
      <c r="P2001" s="1">
        <f>VLOOKUP($E2001,[1]AllProteinsNorm!$A$1:$Q$3226,6,FALSE)</f>
        <v>106805.803743304</v>
      </c>
      <c r="Q2001" s="1">
        <f>VLOOKUP($E2001,[1]AllProteinsNorm!$A$1:$Q$3226,8,FALSE)</f>
        <v>107987.25301238</v>
      </c>
      <c r="R2001" s="1">
        <f>VLOOKUP($E2001,[1]AllProteinsNorm!$A$1:$Q$3226,13,FALSE)</f>
        <v>6757.9058251408496</v>
      </c>
      <c r="S2001" s="1">
        <f>VLOOKUP($E2001,[1]AllProteinsNorm!$A$1:$Q$3226,16,FALSE)</f>
        <v>16222.574703180901</v>
      </c>
      <c r="T2001" s="1">
        <f>VLOOKUP($E2001,[1]AllProteinsNorm!$A$1:$Q$3226,17,FALSE)</f>
        <v>12371.661751563101</v>
      </c>
      <c r="U2001" s="1">
        <f>VLOOKUP($E2001,[1]AllProteinsNorm!$A$1:$Q$3226,3,FALSE)</f>
        <v>65032.746215747102</v>
      </c>
      <c r="V2001" s="1">
        <f>VLOOKUP($E2001,[1]AllProteinsNorm!$A$1:$Q$3226,7,FALSE)</f>
        <v>58200.605653047802</v>
      </c>
      <c r="W2001" s="1">
        <f>VLOOKUP($E2001,[1]AllProteinsNorm!$A$1:$Q$3226,9,FALSE)</f>
        <v>77461.924846220005</v>
      </c>
      <c r="X2001" s="1">
        <f>VLOOKUP($E2001,[1]AllProteinsNorm!$A$1:$Q$3226,12,FALSE)</f>
        <v>88383.708958181902</v>
      </c>
      <c r="Y2001" s="29">
        <f>VLOOKUP($E2001,[1]AllProteinsNorm!$A$1:$Q$3226,14,FALSE)</f>
        <v>62610.169846128098</v>
      </c>
      <c r="Z2001" s="25">
        <f t="shared" si="240"/>
        <v>1.2372855004158256</v>
      </c>
      <c r="AA2001" s="1">
        <f t="shared" si="240"/>
        <v>1.3028621804789253</v>
      </c>
      <c r="AB2001" s="1">
        <f t="shared" si="240"/>
        <v>1.0527242901761047</v>
      </c>
      <c r="AC2001" s="1">
        <f t="shared" si="240"/>
        <v>0.21119052677650468</v>
      </c>
      <c r="AD2001" s="1">
        <f t="shared" si="240"/>
        <v>1.1959375021526395</v>
      </c>
      <c r="AE2001" s="1">
        <f t="shared" si="240"/>
        <v>1.5177105826745323</v>
      </c>
      <c r="AF2001" s="1">
        <f t="shared" si="240"/>
        <v>1.5344989780212799</v>
      </c>
      <c r="AG2001" s="1">
        <f t="shared" si="240"/>
        <v>9.6029848829045028E-2</v>
      </c>
      <c r="AH2001" s="1">
        <f t="shared" si="240"/>
        <v>0.23052280346506351</v>
      </c>
      <c r="AI2001" s="1">
        <f t="shared" si="240"/>
        <v>0.17580132640305349</v>
      </c>
      <c r="AJ2001" s="1">
        <f t="shared" si="240"/>
        <v>0.92411539160590228</v>
      </c>
      <c r="AK2001" s="1">
        <f t="shared" si="240"/>
        <v>0.82703066707866657</v>
      </c>
      <c r="AL2001" s="1">
        <f t="shared" si="240"/>
        <v>1.1007340329182993</v>
      </c>
      <c r="AM2001" s="1">
        <f t="shared" si="240"/>
        <v>1.2559325965492607</v>
      </c>
      <c r="AN2001" s="29">
        <f t="shared" si="240"/>
        <v>0.88969057886496994</v>
      </c>
      <c r="AO2001" s="1">
        <f t="shared" si="241"/>
        <v>28349.420352311303</v>
      </c>
      <c r="AP2001" s="1">
        <f t="shared" si="242"/>
        <v>46938.473860876467</v>
      </c>
      <c r="AQ2001" s="29">
        <f t="shared" si="243"/>
        <v>11059.650401447734</v>
      </c>
    </row>
    <row r="2002" spans="1:43" x14ac:dyDescent="0.2">
      <c r="A2002" s="26"/>
      <c r="E2002" s="25" t="s">
        <v>3901</v>
      </c>
      <c r="F2002" s="26" t="s">
        <v>3902</v>
      </c>
      <c r="G2002" s="1">
        <v>0.87059517853750201</v>
      </c>
      <c r="H2002" s="1">
        <v>1.0215542575263401</v>
      </c>
      <c r="I2002" s="1">
        <f>VLOOKUP(F2002,'[1]SUSMB vs SHAM all proteins sum'!$B$2:$E$3214,2,FALSE)</f>
        <v>0.93713884984052698</v>
      </c>
      <c r="J2002" s="29">
        <f>VLOOKUP(F2002,'[1]SUSMB vs SHAM all proteins sum'!$B$2:$E$3214,3,FALSE)</f>
        <v>0.991806652461099</v>
      </c>
      <c r="K2002" s="25">
        <f>VLOOKUP($E2002,[1]AllProteinsNorm!$A$1:$Q$3226,4,FALSE)</f>
        <v>746618.24039699498</v>
      </c>
      <c r="L2002" s="1">
        <f>VLOOKUP($E2002,[1]AllProteinsNorm!$A$1:$Q$3226,5,FALSE)</f>
        <v>671303.75651387195</v>
      </c>
      <c r="M2002" s="1">
        <f>VLOOKUP($E2002,[1]AllProteinsNorm!$A$1:$Q$3226,10,FALSE)</f>
        <v>684809.04368817399</v>
      </c>
      <c r="N2002" s="1">
        <f>VLOOKUP($E2002,[1]AllProteinsNorm!$A$1:$Q$3226,11,FALSE)</f>
        <v>675819.62222416699</v>
      </c>
      <c r="O2002" s="1">
        <f>VLOOKUP($E2002,[1]AllProteinsNorm!$A$1:$Q$3226,15,FALSE)</f>
        <v>983597.59504330496</v>
      </c>
      <c r="P2002" s="1">
        <f>VLOOKUP($E2002,[1]AllProteinsNorm!$A$1:$Q$3226,6,FALSE)</f>
        <v>728253.71953470598</v>
      </c>
      <c r="Q2002" s="1">
        <f>VLOOKUP($E2002,[1]AllProteinsNorm!$A$1:$Q$3226,8,FALSE)</f>
        <v>517465.005202448</v>
      </c>
      <c r="R2002" s="1">
        <f>VLOOKUP($E2002,[1]AllProteinsNorm!$A$1:$Q$3226,13,FALSE)</f>
        <v>927019.60579662898</v>
      </c>
      <c r="S2002" s="1">
        <f>VLOOKUP($E2002,[1]AllProteinsNorm!$A$1:$Q$3226,16,FALSE)</f>
        <v>829622.83637832</v>
      </c>
      <c r="T2002" s="1">
        <f>VLOOKUP($E2002,[1]AllProteinsNorm!$A$1:$Q$3226,17,FALSE)</f>
        <v>875808.77620451397</v>
      </c>
      <c r="U2002" s="1">
        <f>VLOOKUP($E2002,[1]AllProteinsNorm!$A$1:$Q$3226,3,FALSE)</f>
        <v>638559.04317080299</v>
      </c>
      <c r="V2002" s="1">
        <f>VLOOKUP($E2002,[1]AllProteinsNorm!$A$1:$Q$3226,7,FALSE)</f>
        <v>808388.14981424902</v>
      </c>
      <c r="W2002" s="1">
        <f>VLOOKUP($E2002,[1]AllProteinsNorm!$A$1:$Q$3226,9,FALSE)</f>
        <v>701110.37149922899</v>
      </c>
      <c r="X2002" s="1">
        <f>VLOOKUP($E2002,[1]AllProteinsNorm!$A$1:$Q$3226,12,FALSE)</f>
        <v>928056.72625271999</v>
      </c>
      <c r="Y2002" s="29">
        <f>VLOOKUP($E2002,[1]AllProteinsNorm!$A$1:$Q$3226,14,FALSE)</f>
        <v>651911.41848073504</v>
      </c>
      <c r="Z2002" s="25">
        <f t="shared" si="240"/>
        <v>0.9922764724062163</v>
      </c>
      <c r="AA2002" s="1">
        <f t="shared" si="240"/>
        <v>0.89218142202423933</v>
      </c>
      <c r="AB2002" s="1">
        <f t="shared" si="240"/>
        <v>0.91013032548127748</v>
      </c>
      <c r="AC2002" s="1">
        <f t="shared" si="240"/>
        <v>0.89818313354750612</v>
      </c>
      <c r="AD2002" s="1">
        <f t="shared" si="240"/>
        <v>1.3072286465407614</v>
      </c>
      <c r="AE2002" s="1">
        <f t="shared" si="240"/>
        <v>0.96786951180346825</v>
      </c>
      <c r="AF2002" s="1">
        <f t="shared" si="240"/>
        <v>0.68772542937462378</v>
      </c>
      <c r="AG2002" s="1">
        <f t="shared" si="240"/>
        <v>1.2320349202855914</v>
      </c>
      <c r="AH2002" s="1">
        <f t="shared" si="240"/>
        <v>1.102591896323609</v>
      </c>
      <c r="AI2002" s="1">
        <f t="shared" si="240"/>
        <v>1.1639742989570259</v>
      </c>
      <c r="AJ2002" s="1">
        <f t="shared" si="240"/>
        <v>0.84866278440196996</v>
      </c>
      <c r="AK2002" s="1">
        <f t="shared" si="240"/>
        <v>1.0743704054245329</v>
      </c>
      <c r="AL2002" s="1">
        <f t="shared" si="240"/>
        <v>0.93179524495510413</v>
      </c>
      <c r="AM2002" s="1">
        <f t="shared" si="240"/>
        <v>1.2334132823077717</v>
      </c>
      <c r="AN2002" s="29">
        <f t="shared" si="240"/>
        <v>0.86640846372496416</v>
      </c>
      <c r="AO2002" s="1">
        <f t="shared" si="241"/>
        <v>118739.58450730269</v>
      </c>
      <c r="AP2002" s="1">
        <f t="shared" si="242"/>
        <v>144750.47684568749</v>
      </c>
      <c r="AQ2002" s="29">
        <f t="shared" si="243"/>
        <v>109038.94017267553</v>
      </c>
    </row>
    <row r="2003" spans="1:43" x14ac:dyDescent="0.2">
      <c r="A2003" s="26"/>
      <c r="E2003" s="25" t="s">
        <v>218</v>
      </c>
      <c r="F2003" s="26" t="s">
        <v>219</v>
      </c>
      <c r="G2003" s="1">
        <v>0.86661321325908602</v>
      </c>
      <c r="H2003" s="1">
        <v>1.0937365459870401</v>
      </c>
      <c r="I2003" s="1">
        <f>VLOOKUP(F2003,'[1]SUSMB vs SHAM all proteins sum'!$B$2:$E$3214,2,FALSE)</f>
        <v>1.9773255143829601E-2</v>
      </c>
      <c r="J2003" s="29">
        <f>VLOOKUP(F2003,'[1]SUSMB vs SHAM all proteins sum'!$B$2:$E$3214,3,FALSE)</f>
        <v>1.9608994153238199</v>
      </c>
      <c r="K2003" s="25">
        <f>VLOOKUP($E2003,[1]AllProteinsNorm!$A$1:$Q$3226,4,FALSE)</f>
        <v>31487.990485848699</v>
      </c>
      <c r="L2003" s="1">
        <f>VLOOKUP($E2003,[1]AllProteinsNorm!$A$1:$Q$3226,5,FALSE)</f>
        <v>32428.952195817299</v>
      </c>
      <c r="M2003" s="1">
        <f>VLOOKUP($E2003,[1]AllProteinsNorm!$A$1:$Q$3226,10,FALSE)</f>
        <v>55234.968879157801</v>
      </c>
      <c r="N2003" s="1">
        <f>VLOOKUP($E2003,[1]AllProteinsNorm!$A$1:$Q$3226,11,FALSE)</f>
        <v>27276.442452383599</v>
      </c>
      <c r="O2003" s="1">
        <f>VLOOKUP($E2003,[1]AllProteinsNorm!$A$1:$Q$3226,15,FALSE)</f>
        <v>69966.918231122603</v>
      </c>
      <c r="P2003" s="1">
        <f>VLOOKUP($E2003,[1]AllProteinsNorm!$A$1:$Q$3226,6,FALSE)</f>
        <v>41166.009677243201</v>
      </c>
      <c r="Q2003" s="1">
        <f>VLOOKUP($E2003,[1]AllProteinsNorm!$A$1:$Q$3226,8,FALSE)</f>
        <v>68617.211254471098</v>
      </c>
      <c r="R2003" s="1">
        <f>VLOOKUP($E2003,[1]AllProteinsNorm!$A$1:$Q$3226,13,FALSE)</f>
        <v>100331.399256039</v>
      </c>
      <c r="S2003" s="1">
        <f>VLOOKUP($E2003,[1]AllProteinsNorm!$A$1:$Q$3226,16,FALSE)</f>
        <v>7027.4369475132598</v>
      </c>
      <c r="T2003" s="1">
        <f>VLOOKUP($E2003,[1]AllProteinsNorm!$A$1:$Q$3226,17,FALSE)</f>
        <v>84592.2165221498</v>
      </c>
      <c r="U2003" s="1">
        <f>VLOOKUP($E2003,[1]AllProteinsNorm!$A$1:$Q$3226,3,FALSE)</f>
        <v>73313.072636309196</v>
      </c>
      <c r="V2003" s="1">
        <f>VLOOKUP($E2003,[1]AllProteinsNorm!$A$1:$Q$3226,7,FALSE)</f>
        <v>50956.469173809302</v>
      </c>
      <c r="W2003" s="1">
        <f>VLOOKUP($E2003,[1]AllProteinsNorm!$A$1:$Q$3226,9,FALSE)</f>
        <v>73431.242643123202</v>
      </c>
      <c r="X2003" s="1">
        <f>VLOOKUP($E2003,[1]AllProteinsNorm!$A$1:$Q$3226,12,FALSE)</f>
        <v>120057.48552043</v>
      </c>
      <c r="Y2003" s="29">
        <f>VLOOKUP($E2003,[1]AllProteinsNorm!$A$1:$Q$3226,14,FALSE)</f>
        <v>94754.1330707335</v>
      </c>
      <c r="Z2003" s="25">
        <f t="shared" si="240"/>
        <v>0.72755726498257056</v>
      </c>
      <c r="AA2003" s="1">
        <f t="shared" si="240"/>
        <v>0.74929899945323331</v>
      </c>
      <c r="AB2003" s="1">
        <f t="shared" si="240"/>
        <v>1.2762517476997484</v>
      </c>
      <c r="AC2003" s="1">
        <f t="shared" si="240"/>
        <v>0.63024580365106142</v>
      </c>
      <c r="AD2003" s="1">
        <f t="shared" si="240"/>
        <v>1.6166461842133864</v>
      </c>
      <c r="AE2003" s="1">
        <f t="shared" si="240"/>
        <v>0.95117627225152634</v>
      </c>
      <c r="AF2003" s="1">
        <f t="shared" si="240"/>
        <v>1.5854600366914673</v>
      </c>
      <c r="AG2003" s="1">
        <f t="shared" si="240"/>
        <v>2.3182437909908611</v>
      </c>
      <c r="AH2003" s="1">
        <f t="shared" si="240"/>
        <v>0.16237501112267005</v>
      </c>
      <c r="AI2003" s="1">
        <f t="shared" si="240"/>
        <v>1.954576355684829</v>
      </c>
      <c r="AJ2003" s="1">
        <f t="shared" si="240"/>
        <v>1.6939619769865408</v>
      </c>
      <c r="AK2003" s="1">
        <f t="shared" si="240"/>
        <v>1.1773933100598151</v>
      </c>
      <c r="AL2003" s="1">
        <f t="shared" si="240"/>
        <v>1.6966923972399135</v>
      </c>
      <c r="AM2003" s="1">
        <f t="shared" si="240"/>
        <v>2.7740320820150393</v>
      </c>
      <c r="AN2003" s="29">
        <f t="shared" si="240"/>
        <v>2.1893762300811139</v>
      </c>
      <c r="AO2003" s="1">
        <f t="shared" si="241"/>
        <v>16541.000345301272</v>
      </c>
      <c r="AP2003" s="1">
        <f t="shared" si="242"/>
        <v>33063.167712819428</v>
      </c>
      <c r="AQ2003" s="29">
        <f t="shared" si="243"/>
        <v>23333.944358088829</v>
      </c>
    </row>
    <row r="2004" spans="1:43" x14ac:dyDescent="0.2">
      <c r="A2004" s="26"/>
      <c r="E2004" s="25" t="s">
        <v>3903</v>
      </c>
      <c r="F2004" s="26" t="s">
        <v>3904</v>
      </c>
      <c r="G2004" s="1">
        <v>6.3180463009950297E-2</v>
      </c>
      <c r="H2004" s="1">
        <v>1.2035138756058501</v>
      </c>
      <c r="I2004" s="1">
        <f>VLOOKUP(F2004,'[1]SUSMB vs SHAM all proteins sum'!$B$2:$E$3214,2,FALSE)</f>
        <v>0.83208203377946</v>
      </c>
      <c r="J2004" s="29">
        <f>VLOOKUP(F2004,'[1]SUSMB vs SHAM all proteins sum'!$B$2:$E$3214,3,FALSE)</f>
        <v>1.0203617154695199</v>
      </c>
      <c r="K2004" s="25">
        <f>VLOOKUP($E2004,[1]AllProteinsNorm!$A$1:$Q$3226,4,FALSE)</f>
        <v>512111.07626005798</v>
      </c>
      <c r="L2004" s="1">
        <f>VLOOKUP($E2004,[1]AllProteinsNorm!$A$1:$Q$3226,5,FALSE)</f>
        <v>515465.95810763299</v>
      </c>
      <c r="M2004" s="1">
        <f>VLOOKUP($E2004,[1]AllProteinsNorm!$A$1:$Q$3226,10,FALSE)</f>
        <v>462294.21817646601</v>
      </c>
      <c r="N2004" s="1">
        <f>VLOOKUP($E2004,[1]AllProteinsNorm!$A$1:$Q$3226,11,FALSE)</f>
        <v>467794.01710432902</v>
      </c>
      <c r="O2004" s="1">
        <f>VLOOKUP($E2004,[1]AllProteinsNorm!$A$1:$Q$3226,15,FALSE)</f>
        <v>634982.27895619103</v>
      </c>
      <c r="P2004" s="1">
        <f>VLOOKUP($E2004,[1]AllProteinsNorm!$A$1:$Q$3226,6,FALSE)</f>
        <v>653617.09870908502</v>
      </c>
      <c r="Q2004" s="1">
        <f>VLOOKUP($E2004,[1]AllProteinsNorm!$A$1:$Q$3226,8,FALSE)</f>
        <v>723299.466619479</v>
      </c>
      <c r="R2004" s="1">
        <f>VLOOKUP($E2004,[1]AllProteinsNorm!$A$1:$Q$3226,13,FALSE)</f>
        <v>504367.99477156298</v>
      </c>
      <c r="S2004" s="1">
        <f>VLOOKUP($E2004,[1]AllProteinsNorm!$A$1:$Q$3226,16,FALSE)</f>
        <v>570328.64356959297</v>
      </c>
      <c r="T2004" s="1">
        <f>VLOOKUP($E2004,[1]AllProteinsNorm!$A$1:$Q$3226,17,FALSE)</f>
        <v>673038.86521446798</v>
      </c>
      <c r="U2004" s="1">
        <f>VLOOKUP($E2004,[1]AllProteinsNorm!$A$1:$Q$3226,3,FALSE)</f>
        <v>579571.37228056905</v>
      </c>
      <c r="V2004" s="1">
        <f>VLOOKUP($E2004,[1]AllProteinsNorm!$A$1:$Q$3226,7,FALSE)</f>
        <v>468371.99267808098</v>
      </c>
      <c r="W2004" s="1">
        <f>VLOOKUP($E2004,[1]AllProteinsNorm!$A$1:$Q$3226,9,FALSE)</f>
        <v>419509.08985240798</v>
      </c>
      <c r="X2004" s="1">
        <f>VLOOKUP($E2004,[1]AllProteinsNorm!$A$1:$Q$3226,12,FALSE)</f>
        <v>609585.22472568299</v>
      </c>
      <c r="Y2004" s="29">
        <f>VLOOKUP($E2004,[1]AllProteinsNorm!$A$1:$Q$3226,14,FALSE)</f>
        <v>577558.54602687305</v>
      </c>
      <c r="Z2004" s="25">
        <f t="shared" si="240"/>
        <v>0.98762185499465271</v>
      </c>
      <c r="AA2004" s="1">
        <f t="shared" si="240"/>
        <v>0.99409184712563203</v>
      </c>
      <c r="AB2004" s="1">
        <f t="shared" si="240"/>
        <v>0.8915485223305144</v>
      </c>
      <c r="AC2004" s="1">
        <f t="shared" si="240"/>
        <v>0.90215505257567419</v>
      </c>
      <c r="AD2004" s="1">
        <f t="shared" si="240"/>
        <v>1.2245827229735271</v>
      </c>
      <c r="AE2004" s="1">
        <f t="shared" si="240"/>
        <v>1.2605205421401218</v>
      </c>
      <c r="AF2004" s="1">
        <f t="shared" si="240"/>
        <v>1.3949051173746074</v>
      </c>
      <c r="AG2004" s="1">
        <f t="shared" si="240"/>
        <v>0.97268908580151225</v>
      </c>
      <c r="AH2004" s="1">
        <f t="shared" si="240"/>
        <v>1.0998962120334002</v>
      </c>
      <c r="AI2004" s="1">
        <f t="shared" si="240"/>
        <v>1.2979760121592447</v>
      </c>
      <c r="AJ2004" s="1">
        <f t="shared" si="240"/>
        <v>1.1177210967076598</v>
      </c>
      <c r="AK2004" s="1">
        <f t="shared" si="240"/>
        <v>0.90326969612616959</v>
      </c>
      <c r="AL2004" s="1">
        <f t="shared" si="240"/>
        <v>0.80903609531920628</v>
      </c>
      <c r="AM2004" s="1">
        <f t="shared" si="240"/>
        <v>1.1756037280380676</v>
      </c>
      <c r="AN2004" s="29">
        <f t="shared" si="240"/>
        <v>1.1138392997877906</v>
      </c>
      <c r="AO2004" s="1">
        <f t="shared" si="241"/>
        <v>62206.635217281895</v>
      </c>
      <c r="AP2004" s="1">
        <f t="shared" si="242"/>
        <v>77885.133029937715</v>
      </c>
      <c r="AQ2004" s="29">
        <f t="shared" si="243"/>
        <v>73559.461252015157</v>
      </c>
    </row>
    <row r="2005" spans="1:43" x14ac:dyDescent="0.2">
      <c r="A2005" s="26"/>
      <c r="E2005" s="25" t="s">
        <v>3905</v>
      </c>
      <c r="F2005" s="26" t="s">
        <v>3906</v>
      </c>
      <c r="G2005" s="1">
        <v>0.930305365951973</v>
      </c>
      <c r="H2005" s="1">
        <v>1.0080448036815399</v>
      </c>
      <c r="I2005" s="1">
        <f>VLOOKUP(F2005,'[1]SUSMB vs SHAM all proteins sum'!$B$2:$E$3214,2,FALSE)</f>
        <v>0.90925696716703996</v>
      </c>
      <c r="J2005" s="29">
        <f>VLOOKUP(F2005,'[1]SUSMB vs SHAM all proteins sum'!$B$2:$E$3214,3,FALSE)</f>
        <v>0.988834375599696</v>
      </c>
      <c r="K2005" s="25">
        <f>VLOOKUP($E2005,[1]AllProteinsNorm!$A$1:$Q$3226,4,FALSE)</f>
        <v>570605.117498109</v>
      </c>
      <c r="L2005" s="1">
        <f>VLOOKUP($E2005,[1]AllProteinsNorm!$A$1:$Q$3226,5,FALSE)</f>
        <v>507755.24821015302</v>
      </c>
      <c r="M2005" s="1">
        <f>VLOOKUP($E2005,[1]AllProteinsNorm!$A$1:$Q$3226,10,FALSE)</f>
        <v>384567.70773640298</v>
      </c>
      <c r="N2005" s="1">
        <f>VLOOKUP($E2005,[1]AllProteinsNorm!$A$1:$Q$3226,11,FALSE)</f>
        <v>480049.392774129</v>
      </c>
      <c r="O2005" s="1">
        <f>VLOOKUP($E2005,[1]AllProteinsNorm!$A$1:$Q$3226,15,FALSE)</f>
        <v>368234.08730778302</v>
      </c>
      <c r="P2005" s="1">
        <f>VLOOKUP($E2005,[1]AllProteinsNorm!$A$1:$Q$3226,6,FALSE)</f>
        <v>440199.40783284401</v>
      </c>
      <c r="Q2005" s="1">
        <f>VLOOKUP($E2005,[1]AllProteinsNorm!$A$1:$Q$3226,8,FALSE)</f>
        <v>486564.59955876</v>
      </c>
      <c r="R2005" s="1">
        <f>VLOOKUP($E2005,[1]AllProteinsNorm!$A$1:$Q$3226,13,FALSE)</f>
        <v>466065.088057029</v>
      </c>
      <c r="S2005" s="1">
        <f>VLOOKUP($E2005,[1]AllProteinsNorm!$A$1:$Q$3226,16,FALSE)</f>
        <v>418409.42117175501</v>
      </c>
      <c r="T2005" s="1">
        <f>VLOOKUP($E2005,[1]AllProteinsNorm!$A$1:$Q$3226,17,FALSE)</f>
        <v>490833.27509552101</v>
      </c>
      <c r="U2005" s="1">
        <f>VLOOKUP($E2005,[1]AllProteinsNorm!$A$1:$Q$3226,3,FALSE)</f>
        <v>417321.65347132197</v>
      </c>
      <c r="V2005" s="1">
        <f>VLOOKUP($E2005,[1]AllProteinsNorm!$A$1:$Q$3226,7,FALSE)</f>
        <v>462109.926820444</v>
      </c>
      <c r="W2005" s="1">
        <f>VLOOKUP($E2005,[1]AllProteinsNorm!$A$1:$Q$3226,9,FALSE)</f>
        <v>470934.76077131002</v>
      </c>
      <c r="X2005" s="1">
        <f>VLOOKUP($E2005,[1]AllProteinsNorm!$A$1:$Q$3226,12,FALSE)</f>
        <v>516363.18829575501</v>
      </c>
      <c r="Y2005" s="29">
        <f>VLOOKUP($E2005,[1]AllProteinsNorm!$A$1:$Q$3226,14,FALSE)</f>
        <v>397062.02192369499</v>
      </c>
      <c r="Z2005" s="25">
        <f t="shared" si="240"/>
        <v>1.2344285762751737</v>
      </c>
      <c r="AA2005" s="1">
        <f t="shared" si="240"/>
        <v>1.0984612106048695</v>
      </c>
      <c r="AB2005" s="1">
        <f t="shared" si="240"/>
        <v>0.83196128703494898</v>
      </c>
      <c r="AC2005" s="1">
        <f t="shared" si="240"/>
        <v>1.0385232629216536</v>
      </c>
      <c r="AD2005" s="1">
        <f t="shared" si="240"/>
        <v>0.79662566316335393</v>
      </c>
      <c r="AE2005" s="1">
        <f t="shared" si="240"/>
        <v>0.95231309994354019</v>
      </c>
      <c r="AF2005" s="1">
        <f t="shared" si="240"/>
        <v>1.0526180496465853</v>
      </c>
      <c r="AG2005" s="1">
        <f t="shared" si="240"/>
        <v>1.0082700723477271</v>
      </c>
      <c r="AH2005" s="1">
        <f t="shared" si="240"/>
        <v>0.90517335060332804</v>
      </c>
      <c r="AI2005" s="1">
        <f t="shared" si="240"/>
        <v>1.0618527636437691</v>
      </c>
      <c r="AJ2005" s="1">
        <f t="shared" si="240"/>
        <v>0.90282010929408218</v>
      </c>
      <c r="AK2005" s="1">
        <f t="shared" si="240"/>
        <v>0.99971360500368422</v>
      </c>
      <c r="AL2005" s="1">
        <f t="shared" si="240"/>
        <v>1.0188049641166148</v>
      </c>
      <c r="AM2005" s="1">
        <f t="shared" si="240"/>
        <v>1.117083348575034</v>
      </c>
      <c r="AN2005" s="29">
        <f t="shared" si="240"/>
        <v>0.85899108049593154</v>
      </c>
      <c r="AO2005" s="1">
        <f t="shared" si="241"/>
        <v>76160.235767591454</v>
      </c>
      <c r="AP2005" s="1">
        <f t="shared" si="242"/>
        <v>27619.324138104981</v>
      </c>
      <c r="AQ2005" s="29">
        <f t="shared" si="243"/>
        <v>42002.975547516464</v>
      </c>
    </row>
    <row r="2006" spans="1:43" x14ac:dyDescent="0.2">
      <c r="A2006" s="26"/>
      <c r="E2006" s="25" t="s">
        <v>3907</v>
      </c>
      <c r="F2006" s="26" t="s">
        <v>3908</v>
      </c>
      <c r="G2006" s="1">
        <v>0.43968152278822797</v>
      </c>
      <c r="H2006" s="43">
        <v>1.72492138383823</v>
      </c>
      <c r="I2006" s="1">
        <f>VLOOKUP(F2006,'[1]SUSMB vs SHAM all proteins sum'!$B$2:$E$3214,2,FALSE)</f>
        <v>0.37114608432238599</v>
      </c>
      <c r="J2006" s="29">
        <f>VLOOKUP(F2006,'[1]SUSMB vs SHAM all proteins sum'!$B$2:$E$3214,3,FALSE)</f>
        <v>1.75948653784417</v>
      </c>
      <c r="K2006" s="25">
        <f>VLOOKUP($E2006,[1]AllProteinsNorm!$A$1:$Q$3226,4,FALSE)</f>
        <v>43926.665377054902</v>
      </c>
      <c r="L2006" s="1">
        <f>VLOOKUP($E2006,[1]AllProteinsNorm!$A$1:$Q$3226,5,FALSE)</f>
        <v>3122.6214453919501</v>
      </c>
      <c r="M2006" s="1">
        <f>VLOOKUP($E2006,[1]AllProteinsNorm!$A$1:$Q$3226,10,FALSE)</f>
        <v>49774.612717051197</v>
      </c>
      <c r="N2006" s="1">
        <f>VLOOKUP($E2006,[1]AllProteinsNorm!$A$1:$Q$3226,11,FALSE)</f>
        <v>19303.443803275</v>
      </c>
      <c r="O2006" s="1">
        <f>VLOOKUP($E2006,[1]AllProteinsNorm!$A$1:$Q$3226,15,FALSE)</f>
        <v>65450.7527740921</v>
      </c>
      <c r="P2006" s="1">
        <f>VLOOKUP($E2006,[1]AllProteinsNorm!$A$1:$Q$3226,6,FALSE)</f>
        <v>10122.564030175001</v>
      </c>
      <c r="Q2006" s="1">
        <f>VLOOKUP($E2006,[1]AllProteinsNorm!$A$1:$Q$3226,8,FALSE)</f>
        <v>72467.592620421507</v>
      </c>
      <c r="R2006" s="1">
        <f>VLOOKUP($E2006,[1]AllProteinsNorm!$A$1:$Q$3226,13,FALSE)</f>
        <v>61988.246445083903</v>
      </c>
      <c r="S2006" s="1">
        <f>VLOOKUP($E2006,[1]AllProteinsNorm!$A$1:$Q$3226,16,FALSE)</f>
        <v>78515.801506866701</v>
      </c>
      <c r="T2006" s="1">
        <f>VLOOKUP($E2006,[1]AllProteinsNorm!$A$1:$Q$3226,17,FALSE)</f>
        <v>36893.567260204902</v>
      </c>
      <c r="U2006" s="1">
        <f>VLOOKUP($E2006,[1]AllProteinsNorm!$A$1:$Q$3226,3,FALSE)</f>
        <v>29112.0361440298</v>
      </c>
      <c r="V2006" s="1">
        <f>VLOOKUP($E2006,[1]AllProteinsNorm!$A$1:$Q$3226,7,FALSE)</f>
        <v>26627.233147483901</v>
      </c>
      <c r="W2006" s="1">
        <f>VLOOKUP($E2006,[1]AllProteinsNorm!$A$1:$Q$3226,9,FALSE)</f>
        <v>35113.306412129103</v>
      </c>
      <c r="X2006" s="1">
        <f>VLOOKUP($E2006,[1]AllProteinsNorm!$A$1:$Q$3226,12,FALSE)</f>
        <v>80306.093637576501</v>
      </c>
      <c r="Y2006" s="29">
        <f>VLOOKUP($E2006,[1]AllProteinsNorm!$A$1:$Q$3226,14,FALSE)</f>
        <v>66545.056248697394</v>
      </c>
      <c r="Z2006" s="25">
        <f t="shared" si="240"/>
        <v>1.2095805142924105</v>
      </c>
      <c r="AA2006" s="1">
        <f t="shared" si="240"/>
        <v>8.5985631311559882E-2</v>
      </c>
      <c r="AB2006" s="1">
        <f t="shared" si="240"/>
        <v>1.3706117032149034</v>
      </c>
      <c r="AC2006" s="1">
        <f t="shared" si="240"/>
        <v>0.53154659664597281</v>
      </c>
      <c r="AD2006" s="1">
        <f t="shared" si="240"/>
        <v>1.8022755545351532</v>
      </c>
      <c r="AE2006" s="1">
        <f t="shared" si="240"/>
        <v>0.27873857713708033</v>
      </c>
      <c r="AF2006" s="1">
        <f t="shared" si="240"/>
        <v>1.9954937894541191</v>
      </c>
      <c r="AG2006" s="1">
        <f t="shared" si="240"/>
        <v>1.706930730378067</v>
      </c>
      <c r="AH2006" s="1">
        <f t="shared" si="240"/>
        <v>2.162039452609231</v>
      </c>
      <c r="AI2006" s="1">
        <f t="shared" si="240"/>
        <v>1.0159145857675449</v>
      </c>
      <c r="AJ2006" s="1">
        <f t="shared" si="240"/>
        <v>0.80163953600694915</v>
      </c>
      <c r="AK2006" s="1">
        <f t="shared" si="240"/>
        <v>0.73321710373993554</v>
      </c>
      <c r="AL2006" s="1">
        <f t="shared" si="240"/>
        <v>0.96689268042357623</v>
      </c>
      <c r="AM2006" s="1">
        <f t="shared" si="240"/>
        <v>2.2113375829728614</v>
      </c>
      <c r="AN2006" s="29">
        <f t="shared" si="240"/>
        <v>1.8324086900291223</v>
      </c>
      <c r="AO2006" s="1">
        <f t="shared" si="241"/>
        <v>22267.095681510989</v>
      </c>
      <c r="AP2006" s="1">
        <f t="shared" si="242"/>
        <v>25312.838907945887</v>
      </c>
      <c r="AQ2006" s="29">
        <f t="shared" si="243"/>
        <v>21753.921188319371</v>
      </c>
    </row>
    <row r="2007" spans="1:43" x14ac:dyDescent="0.2">
      <c r="A2007" s="26"/>
      <c r="E2007" s="25" t="s">
        <v>3909</v>
      </c>
      <c r="F2007" s="26" t="s">
        <v>3910</v>
      </c>
      <c r="G2007" s="1">
        <v>9.0340240187178802E-2</v>
      </c>
      <c r="H2007" s="1">
        <v>1.4133879656844801</v>
      </c>
      <c r="I2007" s="1">
        <f>VLOOKUP(F2007,'[1]SUSMB vs SHAM all proteins sum'!$B$2:$E$3214,2,FALSE)</f>
        <v>0.26709072856425298</v>
      </c>
      <c r="J2007" s="29">
        <f>VLOOKUP(F2007,'[1]SUSMB vs SHAM all proteins sum'!$B$2:$E$3214,3,FALSE)</f>
        <v>1.2189531046669599</v>
      </c>
      <c r="K2007" s="25">
        <f>VLOOKUP($E2007,[1]AllProteinsNorm!$A$1:$Q$3226,4,FALSE)</f>
        <v>101868.20022914</v>
      </c>
      <c r="L2007" s="1">
        <f>VLOOKUP($E2007,[1]AllProteinsNorm!$A$1:$Q$3226,5,FALSE)</f>
        <v>92446.073852142596</v>
      </c>
      <c r="M2007" s="1">
        <f>VLOOKUP($E2007,[1]AllProteinsNorm!$A$1:$Q$3226,10,FALSE)</f>
        <v>114838.546322753</v>
      </c>
      <c r="N2007" s="1">
        <f>VLOOKUP($E2007,[1]AllProteinsNorm!$A$1:$Q$3226,11,FALSE)</f>
        <v>59863.4602028062</v>
      </c>
      <c r="O2007" s="1">
        <f>VLOOKUP($E2007,[1]AllProteinsNorm!$A$1:$Q$3226,15,FALSE)</f>
        <v>53776.898280109497</v>
      </c>
      <c r="P2007" s="1">
        <f>VLOOKUP($E2007,[1]AllProteinsNorm!$A$1:$Q$3226,6,FALSE)</f>
        <v>119087.828142417</v>
      </c>
      <c r="Q2007" s="1">
        <f>VLOOKUP($E2007,[1]AllProteinsNorm!$A$1:$Q$3226,8,FALSE)</f>
        <v>147340.620709971</v>
      </c>
      <c r="R2007" s="1">
        <f>VLOOKUP($E2007,[1]AllProteinsNorm!$A$1:$Q$3226,13,FALSE)</f>
        <v>133975.59954062101</v>
      </c>
      <c r="S2007" s="1">
        <f>VLOOKUP($E2007,[1]AllProteinsNorm!$A$1:$Q$3226,16,FALSE)</f>
        <v>87779.713359310204</v>
      </c>
      <c r="T2007" s="1">
        <f>VLOOKUP($E2007,[1]AllProteinsNorm!$A$1:$Q$3226,17,FALSE)</f>
        <v>95163.3156781086</v>
      </c>
      <c r="U2007" s="1">
        <f>VLOOKUP($E2007,[1]AllProteinsNorm!$A$1:$Q$3226,3,FALSE)</f>
        <v>109432.244676224</v>
      </c>
      <c r="V2007" s="1">
        <f>VLOOKUP($E2007,[1]AllProteinsNorm!$A$1:$Q$3226,7,FALSE)</f>
        <v>80557.423224504993</v>
      </c>
      <c r="W2007" s="1">
        <f>VLOOKUP($E2007,[1]AllProteinsNorm!$A$1:$Q$3226,9,FALSE)</f>
        <v>97558.327360103605</v>
      </c>
      <c r="X2007" s="1">
        <f>VLOOKUP($E2007,[1]AllProteinsNorm!$A$1:$Q$3226,12,FALSE)</f>
        <v>120566.13996282801</v>
      </c>
      <c r="Y2007" s="29">
        <f>VLOOKUP($E2007,[1]AllProteinsNorm!$A$1:$Q$3226,14,FALSE)</f>
        <v>90358.033369110693</v>
      </c>
      <c r="Z2007" s="25">
        <f t="shared" si="240"/>
        <v>1.2047048689068143</v>
      </c>
      <c r="AA2007" s="1">
        <f t="shared" si="240"/>
        <v>1.093277735647449</v>
      </c>
      <c r="AB2007" s="1">
        <f t="shared" si="240"/>
        <v>1.3580936502461778</v>
      </c>
      <c r="AC2007" s="1">
        <f t="shared" si="240"/>
        <v>0.70795205779340165</v>
      </c>
      <c r="AD2007" s="1">
        <f t="shared" si="240"/>
        <v>0.63597168740615662</v>
      </c>
      <c r="AE2007" s="1">
        <f t="shared" si="240"/>
        <v>1.4083461381274947</v>
      </c>
      <c r="AF2007" s="1">
        <f t="shared" si="240"/>
        <v>1.7424668616681693</v>
      </c>
      <c r="AG2007" s="1">
        <f t="shared" si="240"/>
        <v>1.5844106082000451</v>
      </c>
      <c r="AH2007" s="1">
        <f t="shared" si="240"/>
        <v>1.0380928281577269</v>
      </c>
      <c r="AI2007" s="1">
        <f t="shared" si="240"/>
        <v>1.1254121451135553</v>
      </c>
      <c r="AJ2007" s="1">
        <f t="shared" si="240"/>
        <v>1.2941581149004837</v>
      </c>
      <c r="AK2007" s="1">
        <f t="shared" si="240"/>
        <v>0.95268120735274275</v>
      </c>
      <c r="AL2007" s="1">
        <f t="shared" si="240"/>
        <v>1.1537358244158105</v>
      </c>
      <c r="AM2007" s="1">
        <f t="shared" si="240"/>
        <v>1.4258288210825842</v>
      </c>
      <c r="AN2007" s="29">
        <f t="shared" si="240"/>
        <v>1.0685843324978417</v>
      </c>
      <c r="AO2007" s="1">
        <f t="shared" si="241"/>
        <v>23816.266472890016</v>
      </c>
      <c r="AP2007" s="1">
        <f t="shared" si="242"/>
        <v>22553.060874816714</v>
      </c>
      <c r="AQ2007" s="29">
        <f t="shared" si="243"/>
        <v>14059.940087380355</v>
      </c>
    </row>
    <row r="2008" spans="1:43" x14ac:dyDescent="0.2">
      <c r="A2008" s="26"/>
      <c r="E2008" s="25" t="s">
        <v>3911</v>
      </c>
      <c r="F2008" s="26" t="s">
        <v>3912</v>
      </c>
      <c r="G2008" s="43">
        <v>4.6052386892914597E-2</v>
      </c>
      <c r="H2008" s="1">
        <v>1.0918612556629099</v>
      </c>
      <c r="I2008" s="1">
        <f>VLOOKUP(F2008,'[1]SUSMB vs SHAM all proteins sum'!$B$2:$E$3214,2,FALSE)</f>
        <v>0.10602404250507901</v>
      </c>
      <c r="J2008" s="29">
        <f>VLOOKUP(F2008,'[1]SUSMB vs SHAM all proteins sum'!$B$2:$E$3214,3,FALSE)</f>
        <v>1.08302164753533</v>
      </c>
      <c r="K2008" s="25">
        <f>VLOOKUP($E2008,[1]AllProteinsNorm!$A$1:$Q$3226,4,FALSE)</f>
        <v>3176415.4439526401</v>
      </c>
      <c r="L2008" s="1">
        <f>VLOOKUP($E2008,[1]AllProteinsNorm!$A$1:$Q$3226,5,FALSE)</f>
        <v>3427318.6024118201</v>
      </c>
      <c r="M2008" s="1">
        <f>VLOOKUP($E2008,[1]AllProteinsNorm!$A$1:$Q$3226,10,FALSE)</f>
        <v>3606632.25693249</v>
      </c>
      <c r="N2008" s="1">
        <f>VLOOKUP($E2008,[1]AllProteinsNorm!$A$1:$Q$3226,11,FALSE)</f>
        <v>3583058.9745514998</v>
      </c>
      <c r="O2008" s="1">
        <f>VLOOKUP($E2008,[1]AllProteinsNorm!$A$1:$Q$3226,15,FALSE)</f>
        <v>3935982.21809207</v>
      </c>
      <c r="P2008" s="1">
        <f>VLOOKUP($E2008,[1]AllProteinsNorm!$A$1:$Q$3226,6,FALSE)</f>
        <v>3757911.9889494102</v>
      </c>
      <c r="Q2008" s="1">
        <f>VLOOKUP($E2008,[1]AllProteinsNorm!$A$1:$Q$3226,8,FALSE)</f>
        <v>3871356.6735783699</v>
      </c>
      <c r="R2008" s="1">
        <f>VLOOKUP($E2008,[1]AllProteinsNorm!$A$1:$Q$3226,13,FALSE)</f>
        <v>4005047.1070995298</v>
      </c>
      <c r="S2008" s="1">
        <f>VLOOKUP($E2008,[1]AllProteinsNorm!$A$1:$Q$3226,16,FALSE)</f>
        <v>3751181.2794361198</v>
      </c>
      <c r="T2008" s="1">
        <f>VLOOKUP($E2008,[1]AllProteinsNorm!$A$1:$Q$3226,17,FALSE)</f>
        <v>3931447.9501563199</v>
      </c>
      <c r="U2008" s="1">
        <f>VLOOKUP($E2008,[1]AllProteinsNorm!$A$1:$Q$3226,3,FALSE)</f>
        <v>3464229.7033254099</v>
      </c>
      <c r="V2008" s="1">
        <f>VLOOKUP($E2008,[1]AllProteinsNorm!$A$1:$Q$3226,7,FALSE)</f>
        <v>3959847.1901425798</v>
      </c>
      <c r="W2008" s="1">
        <f>VLOOKUP($E2008,[1]AllProteinsNorm!$A$1:$Q$3226,9,FALSE)</f>
        <v>3821008.9989817599</v>
      </c>
      <c r="X2008" s="1">
        <f>VLOOKUP($E2008,[1]AllProteinsNorm!$A$1:$Q$3226,12,FALSE)</f>
        <v>4001221.4438904701</v>
      </c>
      <c r="Y2008" s="29">
        <f>VLOOKUP($E2008,[1]AllProteinsNorm!$A$1:$Q$3226,14,FALSE)</f>
        <v>3933966.4766129898</v>
      </c>
      <c r="Z2008" s="25">
        <f t="shared" si="240"/>
        <v>0.89580417300463655</v>
      </c>
      <c r="AA2008" s="1">
        <f t="shared" si="240"/>
        <v>0.96656320951407126</v>
      </c>
      <c r="AB2008" s="1">
        <f t="shared" si="240"/>
        <v>1.0171327659309248</v>
      </c>
      <c r="AC2008" s="1">
        <f t="shared" si="240"/>
        <v>1.0104846919932065</v>
      </c>
      <c r="AD2008" s="1">
        <f t="shared" si="240"/>
        <v>1.1100151595571615</v>
      </c>
      <c r="AE2008" s="1">
        <f t="shared" si="240"/>
        <v>1.0597962706339326</v>
      </c>
      <c r="AF2008" s="1">
        <f t="shared" si="240"/>
        <v>1.0917896366431845</v>
      </c>
      <c r="AG2008" s="1">
        <f t="shared" si="240"/>
        <v>1.1294926545110322</v>
      </c>
      <c r="AH2008" s="1">
        <f t="shared" si="240"/>
        <v>1.0578980939704339</v>
      </c>
      <c r="AI2008" s="1">
        <f t="shared" si="240"/>
        <v>1.1087364174624841</v>
      </c>
      <c r="AJ2008" s="1">
        <f t="shared" si="240"/>
        <v>0.97697277929863435</v>
      </c>
      <c r="AK2008" s="1">
        <f t="shared" si="240"/>
        <v>1.1167454950339601</v>
      </c>
      <c r="AL2008" s="1">
        <f t="shared" si="240"/>
        <v>1.0775907203488475</v>
      </c>
      <c r="AM2008" s="1">
        <f t="shared" si="240"/>
        <v>1.1284137512228272</v>
      </c>
      <c r="AN2008" s="29">
        <f t="shared" si="240"/>
        <v>1.1094466855459624</v>
      </c>
      <c r="AO2008" s="1">
        <f t="shared" si="241"/>
        <v>248118.40584428344</v>
      </c>
      <c r="AP2008" s="1">
        <f t="shared" si="242"/>
        <v>98466.741836989633</v>
      </c>
      <c r="AQ2008" s="29">
        <f t="shared" si="243"/>
        <v>195280.08151051274</v>
      </c>
    </row>
    <row r="2009" spans="1:43" x14ac:dyDescent="0.2">
      <c r="A2009" s="26"/>
      <c r="E2009" s="25" t="s">
        <v>3913</v>
      </c>
      <c r="F2009" s="26" t="s">
        <v>3914</v>
      </c>
      <c r="G2009" s="1">
        <v>0.388624760064403</v>
      </c>
      <c r="H2009" s="1">
        <v>0.86112603127606302</v>
      </c>
      <c r="I2009" s="1">
        <f>VLOOKUP(F2009,'[1]SUSMB vs SHAM all proteins sum'!$B$2:$E$3214,2,FALSE)</f>
        <v>6.4952478685085496E-2</v>
      </c>
      <c r="J2009" s="29">
        <f>VLOOKUP(F2009,'[1]SUSMB vs SHAM all proteins sum'!$B$2:$E$3214,3,FALSE)</f>
        <v>0.65092973183798897</v>
      </c>
      <c r="K2009" s="25">
        <f>VLOOKUP($E2009,[1]AllProteinsNorm!$A$1:$Q$3226,4,FALSE)</f>
        <v>117768.888661303</v>
      </c>
      <c r="L2009" s="1">
        <f>VLOOKUP($E2009,[1]AllProteinsNorm!$A$1:$Q$3226,5,FALSE)</f>
        <v>98833.158785351596</v>
      </c>
      <c r="M2009" s="1">
        <f>VLOOKUP($E2009,[1]AllProteinsNorm!$A$1:$Q$3226,10,FALSE)</f>
        <v>73879.427631669896</v>
      </c>
      <c r="N2009" s="1">
        <f>VLOOKUP($E2009,[1]AllProteinsNorm!$A$1:$Q$3226,11,FALSE)</f>
        <v>60662.075808176902</v>
      </c>
      <c r="O2009" s="1">
        <f>VLOOKUP($E2009,[1]AllProteinsNorm!$A$1:$Q$3226,15,FALSE)</f>
        <v>109823.992167726</v>
      </c>
      <c r="P2009" s="1">
        <f>VLOOKUP($E2009,[1]AllProteinsNorm!$A$1:$Q$3226,6,FALSE)</f>
        <v>89564.175577405695</v>
      </c>
      <c r="Q2009" s="1">
        <f>VLOOKUP($E2009,[1]AllProteinsNorm!$A$1:$Q$3226,8,FALSE)</f>
        <v>95954.176605176297</v>
      </c>
      <c r="R2009" s="1">
        <f>VLOOKUP($E2009,[1]AllProteinsNorm!$A$1:$Q$3226,13,FALSE)</f>
        <v>87368.398931743097</v>
      </c>
      <c r="S2009" s="1">
        <f>VLOOKUP($E2009,[1]AllProteinsNorm!$A$1:$Q$3226,16,FALSE)</f>
        <v>55453.869852958604</v>
      </c>
      <c r="T2009" s="1">
        <f>VLOOKUP($E2009,[1]AllProteinsNorm!$A$1:$Q$3226,17,FALSE)</f>
        <v>65150.898068568997</v>
      </c>
      <c r="U2009" s="1">
        <f>VLOOKUP($E2009,[1]AllProteinsNorm!$A$1:$Q$3226,3,FALSE)</f>
        <v>52541.167582925402</v>
      </c>
      <c r="V2009" s="1">
        <f>VLOOKUP($E2009,[1]AllProteinsNorm!$A$1:$Q$3226,7,FALSE)</f>
        <v>38649.508763746897</v>
      </c>
      <c r="W2009" s="1">
        <f>VLOOKUP($E2009,[1]AllProteinsNorm!$A$1:$Q$3226,9,FALSE)</f>
        <v>70313.9672689453</v>
      </c>
      <c r="X2009" s="1">
        <f>VLOOKUP($E2009,[1]AllProteinsNorm!$A$1:$Q$3226,12,FALSE)</f>
        <v>95736.063248397593</v>
      </c>
      <c r="Y2009" s="29">
        <f>VLOOKUP($E2009,[1]AllProteinsNorm!$A$1:$Q$3226,14,FALSE)</f>
        <v>48975.733334755998</v>
      </c>
      <c r="Z2009" s="25">
        <f t="shared" si="240"/>
        <v>1.2774097703387426</v>
      </c>
      <c r="AA2009" s="1">
        <f t="shared" si="240"/>
        <v>1.0720186298856733</v>
      </c>
      <c r="AB2009" s="1">
        <f t="shared" si="240"/>
        <v>0.80135173012581129</v>
      </c>
      <c r="AC2009" s="1">
        <f t="shared" si="240"/>
        <v>0.6579864105642762</v>
      </c>
      <c r="AD2009" s="1">
        <f t="shared" si="240"/>
        <v>1.1912334590854969</v>
      </c>
      <c r="AE2009" s="1">
        <f t="shared" si="240"/>
        <v>0.97148028019479815</v>
      </c>
      <c r="AF2009" s="1">
        <f t="shared" si="240"/>
        <v>1.040791028034358</v>
      </c>
      <c r="AG2009" s="1">
        <f t="shared" si="240"/>
        <v>0.9476632384231144</v>
      </c>
      <c r="AH2009" s="1">
        <f t="shared" si="240"/>
        <v>0.60149429920313413</v>
      </c>
      <c r="AI2009" s="1">
        <f t="shared" si="240"/>
        <v>0.70667554636167484</v>
      </c>
      <c r="AJ2009" s="1">
        <f t="shared" si="240"/>
        <v>0.56990094394503343</v>
      </c>
      <c r="AK2009" s="1">
        <f t="shared" si="240"/>
        <v>0.41922158453572772</v>
      </c>
      <c r="AL2009" s="1">
        <f t="shared" si="240"/>
        <v>0.7626780705976266</v>
      </c>
      <c r="AM2009" s="1">
        <f t="shared" si="240"/>
        <v>1.0384252068386448</v>
      </c>
      <c r="AN2009" s="29">
        <f t="shared" si="240"/>
        <v>0.53122756767491741</v>
      </c>
      <c r="AO2009" s="1">
        <f t="shared" si="241"/>
        <v>21627.093130217971</v>
      </c>
      <c r="AP2009" s="1">
        <f t="shared" si="242"/>
        <v>15587.422987237469</v>
      </c>
      <c r="AQ2009" s="29">
        <f t="shared" si="243"/>
        <v>20043.5896192828</v>
      </c>
    </row>
    <row r="2010" spans="1:43" x14ac:dyDescent="0.2">
      <c r="A2010" s="26"/>
      <c r="E2010" s="25" t="s">
        <v>3915</v>
      </c>
      <c r="F2010" s="26" t="s">
        <v>3916</v>
      </c>
      <c r="G2010" s="1">
        <v>0.89361943679989897</v>
      </c>
      <c r="H2010" s="1">
        <v>0.93604304776522596</v>
      </c>
      <c r="I2010" s="1">
        <f>VLOOKUP(F2010,'[1]SUSMB vs SHAM all proteins sum'!$B$2:$E$3214,2,FALSE)</f>
        <v>0.45120213437132001</v>
      </c>
      <c r="J2010" s="29">
        <f>VLOOKUP(F2010,'[1]SUSMB vs SHAM all proteins sum'!$B$2:$E$3214,3,FALSE)</f>
        <v>1.2209752246304699</v>
      </c>
      <c r="K2010" s="25">
        <f>VLOOKUP($E2010,[1]AllProteinsNorm!$A$1:$Q$3226,4,FALSE)</f>
        <v>18797.492287519901</v>
      </c>
      <c r="L2010" s="1">
        <f>VLOOKUP($E2010,[1]AllProteinsNorm!$A$1:$Q$3226,5,FALSE)</f>
        <v>37268.124365682903</v>
      </c>
      <c r="M2010" s="1">
        <f>VLOOKUP($E2010,[1]AllProteinsNorm!$A$1:$Q$3226,10,FALSE)</f>
        <v>43881.674954216003</v>
      </c>
      <c r="N2010" s="1">
        <f>VLOOKUP($E2010,[1]AllProteinsNorm!$A$1:$Q$3226,11,FALSE)</f>
        <v>52642.645466506998</v>
      </c>
      <c r="O2010" s="1">
        <f>VLOOKUP($E2010,[1]AllProteinsNorm!$A$1:$Q$3226,15,FALSE)</f>
        <v>42651.296899141897</v>
      </c>
      <c r="P2010" s="1">
        <f>VLOOKUP($E2010,[1]AllProteinsNorm!$A$1:$Q$3226,6,FALSE)</f>
        <v>48242.578436224299</v>
      </c>
      <c r="Q2010" s="1">
        <f>VLOOKUP($E2010,[1]AllProteinsNorm!$A$1:$Q$3226,8,FALSE)</f>
        <v>75018.269036829399</v>
      </c>
      <c r="R2010" s="1">
        <f>VLOOKUP($E2010,[1]AllProteinsNorm!$A$1:$Q$3226,13,FALSE)</f>
        <v>58104.081236304701</v>
      </c>
      <c r="S2010" s="1">
        <f>VLOOKUP($E2010,[1]AllProteinsNorm!$A$1:$Q$3226,16,FALSE)</f>
        <v>38143.562750647201</v>
      </c>
      <c r="T2010" s="1">
        <f>VLOOKUP($E2010,[1]AllProteinsNorm!$A$1:$Q$3226,17,FALSE)</f>
        <v>6183.6408906861097</v>
      </c>
      <c r="U2010" s="1">
        <f>VLOOKUP($E2010,[1]AllProteinsNorm!$A$1:$Q$3226,3,FALSE)</f>
        <v>49915.288522970797</v>
      </c>
      <c r="V2010" s="1">
        <f>VLOOKUP($E2010,[1]AllProteinsNorm!$A$1:$Q$3226,7,FALSE)</f>
        <v>45800.234250085399</v>
      </c>
      <c r="W2010" s="1">
        <f>VLOOKUP($E2010,[1]AllProteinsNorm!$A$1:$Q$3226,9,FALSE)</f>
        <v>58215.237469911597</v>
      </c>
      <c r="X2010" s="1">
        <f>VLOOKUP($E2010,[1]AllProteinsNorm!$A$1:$Q$3226,12,FALSE)</f>
        <v>22809.200164293001</v>
      </c>
      <c r="Y2010" s="29">
        <f>VLOOKUP($E2010,[1]AllProteinsNorm!$A$1:$Q$3226,14,FALSE)</f>
        <v>61698.817099052598</v>
      </c>
      <c r="Z2010" s="25">
        <f t="shared" si="240"/>
        <v>0.48139145366477498</v>
      </c>
      <c r="AA2010" s="1">
        <f t="shared" si="240"/>
        <v>0.95441223166064937</v>
      </c>
      <c r="AB2010" s="1">
        <f t="shared" si="240"/>
        <v>1.1237809263249485</v>
      </c>
      <c r="AC2010" s="1">
        <f t="shared" si="240"/>
        <v>1.3481436373673177</v>
      </c>
      <c r="AD2010" s="1">
        <f t="shared" si="240"/>
        <v>1.0922717509823099</v>
      </c>
      <c r="AE2010" s="1">
        <f t="shared" si="240"/>
        <v>1.2354608054484808</v>
      </c>
      <c r="AF2010" s="1">
        <f t="shared" si="240"/>
        <v>1.9211686873270251</v>
      </c>
      <c r="AG2010" s="1">
        <f t="shared" si="240"/>
        <v>1.4880074268614742</v>
      </c>
      <c r="AH2010" s="1">
        <f t="shared" si="240"/>
        <v>0.97683163475367274</v>
      </c>
      <c r="AI2010" s="1">
        <f t="shared" si="240"/>
        <v>0.15835898915541335</v>
      </c>
      <c r="AJ2010" s="1">
        <f t="shared" si="240"/>
        <v>1.2782978141250712</v>
      </c>
      <c r="AK2010" s="1">
        <f t="shared" si="240"/>
        <v>1.1729139720660458</v>
      </c>
      <c r="AL2010" s="1">
        <f t="shared" si="240"/>
        <v>1.4908540651290401</v>
      </c>
      <c r="AM2010" s="1">
        <f t="shared" si="240"/>
        <v>0.58412866227426596</v>
      </c>
      <c r="AN2010" s="29">
        <f t="shared" si="240"/>
        <v>1.5800662555626843</v>
      </c>
      <c r="AO2010" s="1">
        <f t="shared" si="241"/>
        <v>11264.222716625534</v>
      </c>
      <c r="AP2010" s="1">
        <f t="shared" si="242"/>
        <v>22964.983748087288</v>
      </c>
      <c r="AQ2010" s="29">
        <f t="shared" si="243"/>
        <v>13671.904616317364</v>
      </c>
    </row>
    <row r="2011" spans="1:43" x14ac:dyDescent="0.2">
      <c r="A2011" s="26"/>
      <c r="E2011" s="25" t="s">
        <v>3917</v>
      </c>
      <c r="F2011" s="26" t="s">
        <v>3918</v>
      </c>
      <c r="G2011" s="1">
        <v>0.21665261007932099</v>
      </c>
      <c r="H2011" s="43">
        <v>0.63859867964891903</v>
      </c>
      <c r="I2011" s="1">
        <f>VLOOKUP(F2011,'[1]SUSMB vs SHAM all proteins sum'!$B$2:$E$3214,2,FALSE)</f>
        <v>0.75106552374310098</v>
      </c>
      <c r="J2011" s="29">
        <f>VLOOKUP(F2011,'[1]SUSMB vs SHAM all proteins sum'!$B$2:$E$3214,3,FALSE)</f>
        <v>0.89287238739400399</v>
      </c>
      <c r="K2011" s="25">
        <f>VLOOKUP($E2011,[1]AllProteinsNorm!$A$1:$Q$3226,4,FALSE)</f>
        <v>211073.95122534901</v>
      </c>
      <c r="L2011" s="1">
        <f>VLOOKUP($E2011,[1]AllProteinsNorm!$A$1:$Q$3226,5,FALSE)</f>
        <v>318500.03730834002</v>
      </c>
      <c r="M2011" s="1">
        <f>VLOOKUP($E2011,[1]AllProteinsNorm!$A$1:$Q$3226,10,FALSE)</f>
        <v>115405.46439316</v>
      </c>
      <c r="N2011" s="1">
        <f>VLOOKUP($E2011,[1]AllProteinsNorm!$A$1:$Q$3226,11,FALSE)</f>
        <v>245395.67442936599</v>
      </c>
      <c r="O2011" s="1">
        <f>VLOOKUP($E2011,[1]AllProteinsNorm!$A$1:$Q$3226,15,FALSE)</f>
        <v>74445.464828341501</v>
      </c>
      <c r="P2011" s="1">
        <f>VLOOKUP($E2011,[1]AllProteinsNorm!$A$1:$Q$3226,6,FALSE)</f>
        <v>219759.35287778499</v>
      </c>
      <c r="Q2011" s="1">
        <f>VLOOKUP($E2011,[1]AllProteinsNorm!$A$1:$Q$3226,8,FALSE)</f>
        <v>96372.007512987606</v>
      </c>
      <c r="R2011" s="1">
        <f>VLOOKUP($E2011,[1]AllProteinsNorm!$A$1:$Q$3226,13,FALSE)</f>
        <v>114293.81682081299</v>
      </c>
      <c r="S2011" s="1">
        <f>VLOOKUP($E2011,[1]AllProteinsNorm!$A$1:$Q$3226,16,FALSE)</f>
        <v>99680.090830561603</v>
      </c>
      <c r="T2011" s="1">
        <f>VLOOKUP($E2011,[1]AllProteinsNorm!$A$1:$Q$3226,17,FALSE)</f>
        <v>62385.878695931497</v>
      </c>
      <c r="U2011" s="1">
        <f>VLOOKUP($E2011,[1]AllProteinsNorm!$A$1:$Q$3226,3,FALSE)</f>
        <v>88142.967717243897</v>
      </c>
      <c r="V2011" s="1">
        <f>VLOOKUP($E2011,[1]AllProteinsNorm!$A$1:$Q$3226,7,FALSE)</f>
        <v>261554.661013003</v>
      </c>
      <c r="W2011" s="1">
        <f>VLOOKUP($E2011,[1]AllProteinsNorm!$A$1:$Q$3226,9,FALSE)</f>
        <v>230886.61645439599</v>
      </c>
      <c r="X2011" s="1">
        <f>VLOOKUP($E2011,[1]AllProteinsNorm!$A$1:$Q$3226,12,FALSE)</f>
        <v>96461.347750660105</v>
      </c>
      <c r="Y2011" s="29">
        <f>VLOOKUP($E2011,[1]AllProteinsNorm!$A$1:$Q$3226,14,FALSE)</f>
        <v>156646.391135452</v>
      </c>
      <c r="Z2011" s="25">
        <f t="shared" si="240"/>
        <v>1.0938507787620557</v>
      </c>
      <c r="AA2011" s="1">
        <f t="shared" si="240"/>
        <v>1.6505661253932662</v>
      </c>
      <c r="AB2011" s="1">
        <f t="shared" si="240"/>
        <v>0.598066963578471</v>
      </c>
      <c r="AC2011" s="1">
        <f t="shared" si="240"/>
        <v>1.2717166093736587</v>
      </c>
      <c r="AD2011" s="1">
        <f t="shared" si="240"/>
        <v>0.38579952289254793</v>
      </c>
      <c r="AE2011" s="1">
        <f t="shared" si="240"/>
        <v>1.1388612279729833</v>
      </c>
      <c r="AF2011" s="1">
        <f t="shared" si="240"/>
        <v>0.49942967787814896</v>
      </c>
      <c r="AG2011" s="1">
        <f t="shared" si="240"/>
        <v>0.59230606056006629</v>
      </c>
      <c r="AH2011" s="1">
        <f t="shared" si="240"/>
        <v>0.51657319318229378</v>
      </c>
      <c r="AI2011" s="1">
        <f t="shared" si="240"/>
        <v>0.32330300162166292</v>
      </c>
      <c r="AJ2011" s="1">
        <f t="shared" si="240"/>
        <v>0.45678423756311881</v>
      </c>
      <c r="AK2011" s="1">
        <f t="shared" si="240"/>
        <v>1.3554574971331628</v>
      </c>
      <c r="AL2011" s="1">
        <f t="shared" si="240"/>
        <v>1.1965261641629152</v>
      </c>
      <c r="AM2011" s="1">
        <f t="shared" si="240"/>
        <v>0.49989266674051464</v>
      </c>
      <c r="AN2011" s="29">
        <f t="shared" si="240"/>
        <v>0.8117902561592909</v>
      </c>
      <c r="AO2011" s="1">
        <f t="shared" si="241"/>
        <v>88202.40031266211</v>
      </c>
      <c r="AP2011" s="1">
        <f t="shared" si="242"/>
        <v>53411.197606620874</v>
      </c>
      <c r="AQ2011" s="29">
        <f t="shared" si="243"/>
        <v>69746.78733570133</v>
      </c>
    </row>
    <row r="2012" spans="1:43" x14ac:dyDescent="0.2">
      <c r="A2012" s="26"/>
      <c r="E2012" s="25" t="s">
        <v>3919</v>
      </c>
      <c r="F2012" s="26" t="s">
        <v>3920</v>
      </c>
      <c r="G2012" s="1">
        <v>0.69526396549672598</v>
      </c>
      <c r="H2012" s="1">
        <v>0.86934320047428604</v>
      </c>
      <c r="I2012" s="1">
        <f>VLOOKUP(F2012,'[1]SUSMB vs SHAM all proteins sum'!$B$2:$E$3214,2,FALSE)</f>
        <v>0.59827650728041304</v>
      </c>
      <c r="J2012" s="29">
        <f>VLOOKUP(F2012,'[1]SUSMB vs SHAM all proteins sum'!$B$2:$E$3214,3,FALSE)</f>
        <v>0.83217483570811501</v>
      </c>
      <c r="K2012" s="25">
        <f>VLOOKUP($E2012,[1]AllProteinsNorm!$A$1:$Q$3226,4,FALSE)</f>
        <v>643453.76064910798</v>
      </c>
      <c r="L2012" s="1">
        <f>VLOOKUP($E2012,[1]AllProteinsNorm!$A$1:$Q$3226,5,FALSE)</f>
        <v>162064.19985252601</v>
      </c>
      <c r="M2012" s="1">
        <f>VLOOKUP($E2012,[1]AllProteinsNorm!$A$1:$Q$3226,10,FALSE)</f>
        <v>173877.57602571801</v>
      </c>
      <c r="N2012" s="1">
        <f>VLOOKUP($E2012,[1]AllProteinsNorm!$A$1:$Q$3226,11,FALSE)</f>
        <v>176382.78909142499</v>
      </c>
      <c r="O2012" s="1">
        <f>VLOOKUP($E2012,[1]AllProteinsNorm!$A$1:$Q$3226,15,FALSE)</f>
        <v>91193.950822700703</v>
      </c>
      <c r="P2012" s="1">
        <f>VLOOKUP($E2012,[1]AllProteinsNorm!$A$1:$Q$3226,6,FALSE)</f>
        <v>142303.212259728</v>
      </c>
      <c r="Q2012" s="1">
        <f>VLOOKUP($E2012,[1]AllProteinsNorm!$A$1:$Q$3226,8,FALSE)</f>
        <v>118500.392196395</v>
      </c>
      <c r="R2012" s="1">
        <f>VLOOKUP($E2012,[1]AllProteinsNorm!$A$1:$Q$3226,13,FALSE)</f>
        <v>234650.04613036301</v>
      </c>
      <c r="S2012" s="1">
        <f>VLOOKUP($E2012,[1]AllProteinsNorm!$A$1:$Q$3226,16,FALSE)</f>
        <v>212982.63481023401</v>
      </c>
      <c r="T2012" s="1">
        <f>VLOOKUP($E2012,[1]AllProteinsNorm!$A$1:$Q$3226,17,FALSE)</f>
        <v>171841.17137534099</v>
      </c>
      <c r="U2012" s="1">
        <f>VLOOKUP($E2012,[1]AllProteinsNorm!$A$1:$Q$3226,3,FALSE)</f>
        <v>142789.488520852</v>
      </c>
      <c r="V2012" s="1">
        <f>VLOOKUP($E2012,[1]AllProteinsNorm!$A$1:$Q$3226,7,FALSE)</f>
        <v>181528.23869934399</v>
      </c>
      <c r="W2012" s="1">
        <f>VLOOKUP($E2012,[1]AllProteinsNorm!$A$1:$Q$3226,9,FALSE)</f>
        <v>143012.182036874</v>
      </c>
      <c r="X2012" s="1">
        <f>VLOOKUP($E2012,[1]AllProteinsNorm!$A$1:$Q$3226,12,FALSE)</f>
        <v>138299.35596416201</v>
      </c>
      <c r="Y2012" s="29">
        <f>VLOOKUP($E2012,[1]AllProteinsNorm!$A$1:$Q$3226,14,FALSE)</f>
        <v>227043.73316746301</v>
      </c>
      <c r="Z2012" s="25">
        <f t="shared" ref="Z2012:AN2028" si="244">K2012/AVERAGE($K2012:$O2012)</f>
        <v>2.580064420058124</v>
      </c>
      <c r="AA2012" s="1">
        <f t="shared" si="244"/>
        <v>0.64983080584202513</v>
      </c>
      <c r="AB2012" s="1">
        <f t="shared" si="244"/>
        <v>0.69719904488140538</v>
      </c>
      <c r="AC2012" s="1">
        <f t="shared" si="244"/>
        <v>0.7072442283752044</v>
      </c>
      <c r="AD2012" s="1">
        <f t="shared" si="244"/>
        <v>0.36566150084324095</v>
      </c>
      <c r="AE2012" s="1">
        <f t="shared" si="244"/>
        <v>0.57059493201333611</v>
      </c>
      <c r="AF2012" s="1">
        <f t="shared" si="244"/>
        <v>0.47515247305482655</v>
      </c>
      <c r="AG2012" s="1">
        <f t="shared" si="244"/>
        <v>0.94087916212536382</v>
      </c>
      <c r="AH2012" s="1">
        <f t="shared" si="244"/>
        <v>0.85399907774224526</v>
      </c>
      <c r="AI2012" s="1">
        <f t="shared" si="244"/>
        <v>0.6890336482288496</v>
      </c>
      <c r="AJ2012" s="1">
        <f t="shared" si="244"/>
        <v>0.57254475988966913</v>
      </c>
      <c r="AK2012" s="1">
        <f t="shared" si="244"/>
        <v>0.72787600064925495</v>
      </c>
      <c r="AL2012" s="1">
        <f t="shared" si="244"/>
        <v>0.57343769680666901</v>
      </c>
      <c r="AM2012" s="1">
        <f t="shared" si="244"/>
        <v>0.5545406204171236</v>
      </c>
      <c r="AN2012" s="29">
        <f t="shared" si="244"/>
        <v>0.91038003593546013</v>
      </c>
      <c r="AO2012" s="1">
        <f t="shared" si="241"/>
        <v>199484.44135996839</v>
      </c>
      <c r="AP2012" s="1">
        <f t="shared" si="242"/>
        <v>43049.975724172829</v>
      </c>
      <c r="AQ2012" s="29">
        <f t="shared" si="243"/>
        <v>34060.322575914368</v>
      </c>
    </row>
    <row r="2013" spans="1:43" x14ac:dyDescent="0.2">
      <c r="A2013" s="26"/>
      <c r="E2013" s="25" t="s">
        <v>3921</v>
      </c>
      <c r="F2013" s="26" t="s">
        <v>3922</v>
      </c>
      <c r="G2013" s="1">
        <v>0.33830375168164101</v>
      </c>
      <c r="H2013" s="43">
        <v>1.6333141088829799</v>
      </c>
      <c r="I2013" s="1">
        <f>VLOOKUP(F2013,'[1]SUSMB vs SHAM all proteins sum'!$B$2:$E$3214,2,FALSE)</f>
        <v>0.82799867781956404</v>
      </c>
      <c r="J2013" s="29">
        <f>VLOOKUP(F2013,'[1]SUSMB vs SHAM all proteins sum'!$B$2:$E$3214,3,FALSE)</f>
        <v>1.1435549516280299</v>
      </c>
      <c r="K2013" s="25">
        <f>VLOOKUP($E2013,[1]AllProteinsNorm!$A$1:$Q$3226,4,FALSE)</f>
        <v>4810.5437744525498</v>
      </c>
      <c r="L2013" s="1">
        <f>VLOOKUP($E2013,[1]AllProteinsNorm!$A$1:$Q$3226,5,FALSE)</f>
        <v>24173.021235100201</v>
      </c>
      <c r="M2013" s="1">
        <f>VLOOKUP($E2013,[1]AllProteinsNorm!$A$1:$Q$3226,10,FALSE)</f>
        <v>25012.542483931698</v>
      </c>
      <c r="N2013" s="1">
        <f>VLOOKUP($E2013,[1]AllProteinsNorm!$A$1:$Q$3226,11,FALSE)</f>
        <v>45036.2794633792</v>
      </c>
      <c r="O2013" s="1">
        <f>VLOOKUP($E2013,[1]AllProteinsNorm!$A$1:$Q$3226,15,FALSE)</f>
        <v>6654.0105020792798</v>
      </c>
      <c r="P2013" s="1">
        <f>VLOOKUP($E2013,[1]AllProteinsNorm!$A$1:$Q$3226,6,FALSE)</f>
        <v>13905.735841834499</v>
      </c>
      <c r="Q2013" s="1">
        <f>VLOOKUP($E2013,[1]AllProteinsNorm!$A$1:$Q$3226,8,FALSE)</f>
        <v>19669.315315377498</v>
      </c>
      <c r="R2013" s="1">
        <f>VLOOKUP($E2013,[1]AllProteinsNorm!$A$1:$Q$3226,13,FALSE)</f>
        <v>21822.699076540801</v>
      </c>
      <c r="S2013" s="1">
        <f>VLOOKUP($E2013,[1]AllProteinsNorm!$A$1:$Q$3226,16,FALSE)</f>
        <v>49990.467578446704</v>
      </c>
      <c r="T2013" s="1">
        <f>VLOOKUP($E2013,[1]AllProteinsNorm!$A$1:$Q$3226,17,FALSE)</f>
        <v>33954.600002558698</v>
      </c>
      <c r="U2013" s="1">
        <f>VLOOKUP($E2013,[1]AllProteinsNorm!$A$1:$Q$3226,3,FALSE)</f>
        <v>36543.333431219697</v>
      </c>
      <c r="V2013" s="1">
        <f>VLOOKUP($E2013,[1]AllProteinsNorm!$A$1:$Q$3226,7,FALSE)</f>
        <v>5604.5815239049798</v>
      </c>
      <c r="W2013" s="1">
        <f>VLOOKUP($E2013,[1]AllProteinsNorm!$A$1:$Q$3226,9,FALSE)</f>
        <v>7762.5867764901404</v>
      </c>
      <c r="X2013" s="1">
        <f>VLOOKUP($E2013,[1]AllProteinsNorm!$A$1:$Q$3226,12,FALSE)</f>
        <v>23709.022844924901</v>
      </c>
      <c r="Y2013" s="29">
        <f>VLOOKUP($E2013,[1]AllProteinsNorm!$A$1:$Q$3226,14,FALSE)</f>
        <v>45221.259105584599</v>
      </c>
      <c r="Z2013" s="25">
        <f t="shared" si="244"/>
        <v>0.22758575796480102</v>
      </c>
      <c r="AA2013" s="1">
        <f t="shared" si="244"/>
        <v>1.143620267901124</v>
      </c>
      <c r="AB2013" s="1">
        <f t="shared" si="244"/>
        <v>1.1833378317984853</v>
      </c>
      <c r="AC2013" s="1">
        <f t="shared" si="244"/>
        <v>2.1306563827608418</v>
      </c>
      <c r="AD2013" s="1">
        <f t="shared" si="244"/>
        <v>0.3147997595747471</v>
      </c>
      <c r="AE2013" s="1">
        <f t="shared" si="244"/>
        <v>0.65787727541931784</v>
      </c>
      <c r="AF2013" s="1">
        <f t="shared" si="244"/>
        <v>0.93055094072151701</v>
      </c>
      <c r="AG2013" s="1">
        <f t="shared" si="244"/>
        <v>1.0324270483823845</v>
      </c>
      <c r="AH2013" s="1">
        <f t="shared" si="244"/>
        <v>2.3650379225891869</v>
      </c>
      <c r="AI2013" s="1">
        <f t="shared" si="244"/>
        <v>1.6063845877493073</v>
      </c>
      <c r="AJ2013" s="1">
        <f t="shared" si="244"/>
        <v>1.7288569915260881</v>
      </c>
      <c r="AK2013" s="1">
        <f t="shared" si="244"/>
        <v>0.26515150760447903</v>
      </c>
      <c r="AL2013" s="1">
        <f t="shared" si="244"/>
        <v>0.36724625699848229</v>
      </c>
      <c r="AM2013" s="1">
        <f t="shared" si="244"/>
        <v>1.12166860707573</v>
      </c>
      <c r="AN2013" s="29">
        <f t="shared" si="244"/>
        <v>2.1394077285656441</v>
      </c>
      <c r="AO2013" s="1">
        <f t="shared" si="241"/>
        <v>14640.512085609967</v>
      </c>
      <c r="AP2013" s="1">
        <f t="shared" si="242"/>
        <v>12846.471764636315</v>
      </c>
      <c r="AQ2013" s="29">
        <f t="shared" si="243"/>
        <v>15553.378873448894</v>
      </c>
    </row>
    <row r="2014" spans="1:43" x14ac:dyDescent="0.2">
      <c r="A2014" s="26"/>
      <c r="E2014" s="25" t="s">
        <v>3923</v>
      </c>
      <c r="F2014" s="26" t="s">
        <v>3924</v>
      </c>
      <c r="G2014" s="1">
        <v>0.96537996516301405</v>
      </c>
      <c r="H2014" s="1">
        <v>1.01131538450953</v>
      </c>
      <c r="I2014" s="1">
        <f>VLOOKUP(F2014,'[1]SUSMB vs SHAM all proteins sum'!$B$2:$E$3214,2,FALSE)</f>
        <v>0.74528044556955897</v>
      </c>
      <c r="J2014" s="29">
        <f>VLOOKUP(F2014,'[1]SUSMB vs SHAM all proteins sum'!$B$2:$E$3214,3,FALSE)</f>
        <v>0.90196606753089903</v>
      </c>
      <c r="K2014" s="25">
        <f>VLOOKUP($E2014,[1]AllProteinsNorm!$A$1:$Q$3226,4,FALSE)</f>
        <v>47043.484589425098</v>
      </c>
      <c r="L2014" s="1">
        <f>VLOOKUP($E2014,[1]AllProteinsNorm!$A$1:$Q$3226,5,FALSE)</f>
        <v>57333.536106501597</v>
      </c>
      <c r="M2014" s="1">
        <f>VLOOKUP($E2014,[1]AllProteinsNorm!$A$1:$Q$3226,10,FALSE)</f>
        <v>17195.297289280999</v>
      </c>
      <c r="N2014" s="1">
        <f>VLOOKUP($E2014,[1]AllProteinsNorm!$A$1:$Q$3226,11,FALSE)</f>
        <v>44971.959502928403</v>
      </c>
      <c r="O2014" s="1">
        <f>VLOOKUP($E2014,[1]AllProteinsNorm!$A$1:$Q$3226,15,FALSE)</f>
        <v>19770.138520795601</v>
      </c>
      <c r="P2014" s="1">
        <f>VLOOKUP($E2014,[1]AllProteinsNorm!$A$1:$Q$3226,6,FALSE)</f>
        <v>35670.4876872807</v>
      </c>
      <c r="Q2014" s="1">
        <f>VLOOKUP($E2014,[1]AllProteinsNorm!$A$1:$Q$3226,8,FALSE)</f>
        <v>36981.792857481603</v>
      </c>
      <c r="R2014" s="1">
        <f>VLOOKUP($E2014,[1]AllProteinsNorm!$A$1:$Q$3226,13,FALSE)</f>
        <v>33589.845403175597</v>
      </c>
      <c r="S2014" s="1">
        <f>VLOOKUP($E2014,[1]AllProteinsNorm!$A$1:$Q$3226,16,FALSE)</f>
        <v>35249.227487614597</v>
      </c>
      <c r="T2014" s="1">
        <f>VLOOKUP($E2014,[1]AllProteinsNorm!$A$1:$Q$3226,17,FALSE)</f>
        <v>27928.517017998201</v>
      </c>
      <c r="U2014" s="1">
        <f>VLOOKUP($E2014,[1]AllProteinsNorm!$A$1:$Q$3226,3,FALSE)</f>
        <v>21951.123326851801</v>
      </c>
      <c r="V2014" s="1">
        <f>VLOOKUP($E2014,[1]AllProteinsNorm!$A$1:$Q$3226,7,FALSE)</f>
        <v>45925.332712413001</v>
      </c>
      <c r="W2014" s="1">
        <f>VLOOKUP($E2014,[1]AllProteinsNorm!$A$1:$Q$3226,9,FALSE)</f>
        <v>26260.8155660091</v>
      </c>
      <c r="X2014" s="1">
        <f>VLOOKUP($E2014,[1]AllProteinsNorm!$A$1:$Q$3226,12,FALSE)</f>
        <v>19814.204285904802</v>
      </c>
      <c r="Y2014" s="29">
        <f>VLOOKUP($E2014,[1]AllProteinsNorm!$A$1:$Q$3226,14,FALSE)</f>
        <v>46927.402232774301</v>
      </c>
      <c r="Z2014" s="25">
        <f t="shared" si="244"/>
        <v>1.2624757009454892</v>
      </c>
      <c r="AA2014" s="1">
        <f t="shared" si="244"/>
        <v>1.5386231869398959</v>
      </c>
      <c r="AB2014" s="1">
        <f t="shared" si="244"/>
        <v>0.4614591199549658</v>
      </c>
      <c r="AC2014" s="1">
        <f t="shared" si="244"/>
        <v>1.206883516216279</v>
      </c>
      <c r="AD2014" s="1">
        <f t="shared" si="244"/>
        <v>0.53055847594337113</v>
      </c>
      <c r="AE2014" s="1">
        <f t="shared" si="244"/>
        <v>0.95726590704529024</v>
      </c>
      <c r="AF2014" s="1">
        <f t="shared" si="244"/>
        <v>0.99245655944596223</v>
      </c>
      <c r="AG2014" s="1">
        <f t="shared" si="244"/>
        <v>0.90142904995513995</v>
      </c>
      <c r="AH2014" s="1">
        <f t="shared" si="244"/>
        <v>0.94596081834925749</v>
      </c>
      <c r="AI2014" s="1">
        <f t="shared" si="244"/>
        <v>0.74949962585448426</v>
      </c>
      <c r="AJ2014" s="1">
        <f t="shared" si="244"/>
        <v>0.58908816067672121</v>
      </c>
      <c r="AK2014" s="1">
        <f t="shared" si="244"/>
        <v>1.2324685790876053</v>
      </c>
      <c r="AL2014" s="1">
        <f t="shared" si="244"/>
        <v>0.70474459595091643</v>
      </c>
      <c r="AM2014" s="1">
        <f t="shared" si="244"/>
        <v>0.53174104050421245</v>
      </c>
      <c r="AN2014" s="29">
        <f t="shared" si="244"/>
        <v>1.2593604734945649</v>
      </c>
      <c r="AO2014" s="1">
        <f t="shared" si="241"/>
        <v>15916.188298536692</v>
      </c>
      <c r="AP2014" s="1">
        <f t="shared" si="242"/>
        <v>3168.7855531732516</v>
      </c>
      <c r="AQ2014" s="29">
        <f t="shared" si="243"/>
        <v>11823.700949907756</v>
      </c>
    </row>
    <row r="2015" spans="1:43" x14ac:dyDescent="0.2">
      <c r="A2015" s="26"/>
      <c r="E2015" s="25" t="s">
        <v>3925</v>
      </c>
      <c r="F2015" s="26" t="s">
        <v>3926</v>
      </c>
      <c r="G2015" s="1">
        <v>0.80764563181508098</v>
      </c>
      <c r="H2015" s="1">
        <v>0.83142244402371202</v>
      </c>
      <c r="I2015" s="1">
        <f>VLOOKUP(F2015,'[1]SUSMB vs SHAM all proteins sum'!$B$2:$E$3214,2,FALSE)</f>
        <v>0.37493530694124499</v>
      </c>
      <c r="J2015" s="29">
        <f>VLOOKUP(F2015,'[1]SUSMB vs SHAM all proteins sum'!$B$2:$E$3214,3,FALSE)</f>
        <v>1.80109160229645</v>
      </c>
      <c r="K2015" s="25">
        <f>VLOOKUP($E2015,[1]AllProteinsNorm!$A$1:$Q$3226,4,FALSE)</f>
        <v>15802.0395754528</v>
      </c>
      <c r="L2015" s="1">
        <f>VLOOKUP($E2015,[1]AllProteinsNorm!$A$1:$Q$3226,5,FALSE)</f>
        <v>7204.1370549107896</v>
      </c>
      <c r="M2015" s="1">
        <f>VLOOKUP($E2015,[1]AllProteinsNorm!$A$1:$Q$3226,10,FALSE)</f>
        <v>11684.947169258399</v>
      </c>
      <c r="N2015" s="1">
        <f>VLOOKUP($E2015,[1]AllProteinsNorm!$A$1:$Q$3226,11,FALSE)</f>
        <v>808.10505439641497</v>
      </c>
      <c r="O2015" s="1">
        <f>VLOOKUP($E2015,[1]AllProteinsNorm!$A$1:$Q$3226,15,FALSE)</f>
        <v>22049.117997846701</v>
      </c>
      <c r="P2015" s="1">
        <f>VLOOKUP($E2015,[1]AllProteinsNorm!$A$1:$Q$3226,6,FALSE)</f>
        <v>15653.542166978799</v>
      </c>
      <c r="Q2015" s="1">
        <f>VLOOKUP($E2015,[1]AllProteinsNorm!$A$1:$Q$3226,8,FALSE)</f>
        <v>9446.3568566562699</v>
      </c>
      <c r="R2015" s="1">
        <f>VLOOKUP($E2015,[1]AllProteinsNorm!$A$1:$Q$3226,13,FALSE)</f>
        <v>1689.08164910507</v>
      </c>
      <c r="S2015" s="1">
        <f>VLOOKUP($E2015,[1]AllProteinsNorm!$A$1:$Q$3226,16,FALSE)</f>
        <v>13135.8035265296</v>
      </c>
      <c r="T2015" s="1">
        <f>VLOOKUP($E2015,[1]AllProteinsNorm!$A$1:$Q$3226,17,FALSE)</f>
        <v>2870.15510153183</v>
      </c>
      <c r="U2015" s="1">
        <f>VLOOKUP($E2015,[1]AllProteinsNorm!$A$1:$Q$3226,3,FALSE)</f>
        <v>22096.1689963135</v>
      </c>
      <c r="V2015" s="1">
        <f>VLOOKUP($E2015,[1]AllProteinsNorm!$A$1:$Q$3226,7,FALSE)</f>
        <v>6797.2775071897904</v>
      </c>
      <c r="W2015" s="1">
        <f>VLOOKUP($E2015,[1]AllProteinsNorm!$A$1:$Q$3226,9,FALSE)</f>
        <v>15015.014537577201</v>
      </c>
      <c r="X2015" s="1">
        <f>VLOOKUP($E2015,[1]AllProteinsNorm!$A$1:$Q$3226,12,FALSE)</f>
        <v>19873.040334981801</v>
      </c>
      <c r="Y2015" s="29">
        <f>VLOOKUP($E2015,[1]AllProteinsNorm!$A$1:$Q$3226,14,FALSE)</f>
        <v>10023.464608903399</v>
      </c>
      <c r="Z2015" s="25">
        <f t="shared" si="244"/>
        <v>1.3729360129256836</v>
      </c>
      <c r="AA2015" s="1">
        <f t="shared" si="244"/>
        <v>0.62592041726714764</v>
      </c>
      <c r="AB2015" s="1">
        <f t="shared" si="244"/>
        <v>1.0152287431762861</v>
      </c>
      <c r="AC2015" s="1">
        <f t="shared" si="244"/>
        <v>7.0210970306110954E-2</v>
      </c>
      <c r="AD2015" s="1">
        <f t="shared" si="244"/>
        <v>1.9157038563247715</v>
      </c>
      <c r="AE2015" s="1">
        <f t="shared" si="244"/>
        <v>1.360034042964996</v>
      </c>
      <c r="AF2015" s="1">
        <f t="shared" si="244"/>
        <v>0.82073225152514695</v>
      </c>
      <c r="AG2015" s="1">
        <f t="shared" si="244"/>
        <v>0.14675327281363321</v>
      </c>
      <c r="AH2015" s="1">
        <f t="shared" si="244"/>
        <v>1.1412841762720312</v>
      </c>
      <c r="AI2015" s="1">
        <f t="shared" si="244"/>
        <v>0.24936903130509386</v>
      </c>
      <c r="AJ2015" s="1">
        <f t="shared" si="244"/>
        <v>1.9197918102835456</v>
      </c>
      <c r="AK2015" s="1">
        <f t="shared" si="244"/>
        <v>0.59057104843399122</v>
      </c>
      <c r="AL2015" s="1">
        <f t="shared" si="244"/>
        <v>1.3045565475779235</v>
      </c>
      <c r="AM2015" s="1">
        <f t="shared" si="244"/>
        <v>1.726638680528642</v>
      </c>
      <c r="AN2015" s="29">
        <f t="shared" si="244"/>
        <v>0.8708733749298434</v>
      </c>
      <c r="AO2015" s="1">
        <f t="shared" si="241"/>
        <v>7247.0163375539441</v>
      </c>
      <c r="AP2015" s="1">
        <f t="shared" si="242"/>
        <v>5506.8284101940626</v>
      </c>
      <c r="AQ2015" s="29">
        <f t="shared" si="243"/>
        <v>5759.6406398387899</v>
      </c>
    </row>
    <row r="2016" spans="1:43" x14ac:dyDescent="0.2">
      <c r="A2016" s="26"/>
      <c r="E2016" s="25" t="s">
        <v>3927</v>
      </c>
      <c r="F2016" s="26" t="s">
        <v>3928</v>
      </c>
      <c r="G2016" s="1">
        <v>0.36431301423569501</v>
      </c>
      <c r="H2016" s="43">
        <v>0.63525269397803497</v>
      </c>
      <c r="I2016" s="1">
        <f>VLOOKUP(F2016,'[1]SUSMB vs SHAM all proteins sum'!$B$2:$E$3214,2,FALSE)</f>
        <v>0.10420588512074801</v>
      </c>
      <c r="J2016" s="29">
        <f>VLOOKUP(F2016,'[1]SUSMB vs SHAM all proteins sum'!$B$2:$E$3214,3,FALSE)</f>
        <v>1.39821099045466</v>
      </c>
      <c r="K2016" s="25">
        <f>VLOOKUP($E2016,[1]AllProteinsNorm!$A$1:$Q$3226,4,FALSE)</f>
        <v>21393.359442572098</v>
      </c>
      <c r="L2016" s="1">
        <f>VLOOKUP($E2016,[1]AllProteinsNorm!$A$1:$Q$3226,5,FALSE)</f>
        <v>25730.713513561801</v>
      </c>
      <c r="M2016" s="1">
        <f>VLOOKUP($E2016,[1]AllProteinsNorm!$A$1:$Q$3226,10,FALSE)</f>
        <v>27493.970004322298</v>
      </c>
      <c r="N2016" s="1">
        <f>VLOOKUP($E2016,[1]AllProteinsNorm!$A$1:$Q$3226,11,FALSE)</f>
        <v>31207.468380257</v>
      </c>
      <c r="O2016" s="1">
        <f>VLOOKUP($E2016,[1]AllProteinsNorm!$A$1:$Q$3226,15,FALSE)</f>
        <v>28398.5341122147</v>
      </c>
      <c r="P2016" s="1">
        <f>VLOOKUP($E2016,[1]AllProteinsNorm!$A$1:$Q$3226,6,FALSE)</f>
        <v>31317.1143231063</v>
      </c>
      <c r="Q2016" s="1">
        <f>VLOOKUP($E2016,[1]AllProteinsNorm!$A$1:$Q$3226,8,FALSE)</f>
        <v>38157.848049280197</v>
      </c>
      <c r="R2016" s="1">
        <f>VLOOKUP($E2016,[1]AllProteinsNorm!$A$1:$Q$3226,13,FALSE)</f>
        <v>17146.720721526501</v>
      </c>
      <c r="S2016" s="1">
        <f>VLOOKUP($E2016,[1]AllProteinsNorm!$A$1:$Q$3226,16,FALSE)</f>
        <v>24002.332994056102</v>
      </c>
      <c r="T2016" s="1">
        <f>VLOOKUP($E2016,[1]AllProteinsNorm!$A$1:$Q$3226,17,FALSE)</f>
        <v>2821.3383273264599</v>
      </c>
      <c r="U2016" s="1">
        <f>VLOOKUP($E2016,[1]AllProteinsNorm!$A$1:$Q$3226,3,FALSE)</f>
        <v>69706.394823316703</v>
      </c>
      <c r="V2016" s="1">
        <f>VLOOKUP($E2016,[1]AllProteinsNorm!$A$1:$Q$3226,7,FALSE)</f>
        <v>30937.705713613901</v>
      </c>
      <c r="W2016" s="1">
        <f>VLOOKUP($E2016,[1]AllProteinsNorm!$A$1:$Q$3226,9,FALSE)</f>
        <v>38570.282058088102</v>
      </c>
      <c r="X2016" s="1">
        <f>VLOOKUP($E2016,[1]AllProteinsNorm!$A$1:$Q$3226,12,FALSE)</f>
        <v>25152.024162152498</v>
      </c>
      <c r="Y2016" s="29">
        <f>VLOOKUP($E2016,[1]AllProteinsNorm!$A$1:$Q$3226,14,FALSE)</f>
        <v>34260.982221403399</v>
      </c>
      <c r="Z2016" s="25">
        <f t="shared" si="244"/>
        <v>0.79692723350655936</v>
      </c>
      <c r="AA2016" s="1">
        <f t="shared" si="244"/>
        <v>0.95849865896738728</v>
      </c>
      <c r="AB2016" s="1">
        <f t="shared" si="244"/>
        <v>1.0241819903261813</v>
      </c>
      <c r="AC2016" s="1">
        <f t="shared" si="244"/>
        <v>1.1625140739481512</v>
      </c>
      <c r="AD2016" s="1">
        <f t="shared" si="244"/>
        <v>1.0578780432517216</v>
      </c>
      <c r="AE2016" s="1">
        <f t="shared" si="244"/>
        <v>1.1665985113706454</v>
      </c>
      <c r="AF2016" s="1">
        <f t="shared" si="244"/>
        <v>1.4214237069267177</v>
      </c>
      <c r="AG2016" s="1">
        <f t="shared" si="244"/>
        <v>0.63873505911948625</v>
      </c>
      <c r="AH2016" s="1">
        <f t="shared" si="244"/>
        <v>0.89411449763200868</v>
      </c>
      <c r="AI2016" s="1">
        <f t="shared" si="244"/>
        <v>0.10509809616474039</v>
      </c>
      <c r="AJ2016" s="1">
        <f t="shared" si="244"/>
        <v>2.5966433431542861</v>
      </c>
      <c r="AK2016" s="1">
        <f t="shared" si="244"/>
        <v>1.152465104490674</v>
      </c>
      <c r="AL2016" s="1">
        <f t="shared" si="244"/>
        <v>1.4367873478979081</v>
      </c>
      <c r="AM2016" s="1">
        <f t="shared" si="244"/>
        <v>0.93694181535354137</v>
      </c>
      <c r="AN2016" s="29">
        <f t="shared" si="244"/>
        <v>1.2762609749166987</v>
      </c>
      <c r="AO2016" s="1">
        <f t="shared" si="241"/>
        <v>3250.4701085254637</v>
      </c>
      <c r="AP2016" s="1">
        <f t="shared" si="242"/>
        <v>12172.88215841165</v>
      </c>
      <c r="AQ2016" s="29">
        <f t="shared" si="243"/>
        <v>15618.3293848375</v>
      </c>
    </row>
    <row r="2017" spans="1:43" x14ac:dyDescent="0.2">
      <c r="A2017" s="26"/>
      <c r="E2017" s="25" t="s">
        <v>3929</v>
      </c>
      <c r="F2017" s="26" t="s">
        <v>3930</v>
      </c>
      <c r="G2017" s="1">
        <v>0.83370848540169895</v>
      </c>
      <c r="H2017" s="1">
        <v>1.0699742641457199</v>
      </c>
      <c r="I2017" s="1">
        <f>VLOOKUP(F2017,'[1]SUSMB vs SHAM all proteins sum'!$B$2:$E$3214,2,FALSE)</f>
        <v>0.12392861733766999</v>
      </c>
      <c r="J2017" s="29">
        <f>VLOOKUP(F2017,'[1]SUSMB vs SHAM all proteins sum'!$B$2:$E$3214,3,FALSE)</f>
        <v>0.60522326407030702</v>
      </c>
      <c r="K2017" s="25">
        <f>VLOOKUP($E2017,[1]AllProteinsNorm!$A$1:$Q$3226,4,FALSE)</f>
        <v>87313.6639678231</v>
      </c>
      <c r="L2017" s="1">
        <f>VLOOKUP($E2017,[1]AllProteinsNorm!$A$1:$Q$3226,5,FALSE)</f>
        <v>114351.73756797001</v>
      </c>
      <c r="M2017" s="1">
        <f>VLOOKUP($E2017,[1]AllProteinsNorm!$A$1:$Q$3226,10,FALSE)</f>
        <v>117181.04150933299</v>
      </c>
      <c r="N2017" s="1">
        <f>VLOOKUP($E2017,[1]AllProteinsNorm!$A$1:$Q$3226,11,FALSE)</f>
        <v>256894.72774367599</v>
      </c>
      <c r="O2017" s="1">
        <f>VLOOKUP($E2017,[1]AllProteinsNorm!$A$1:$Q$3226,15,FALSE)</f>
        <v>72348.785313044893</v>
      </c>
      <c r="P2017" s="1">
        <f>VLOOKUP($E2017,[1]AllProteinsNorm!$A$1:$Q$3226,6,FALSE)</f>
        <v>122141.556821805</v>
      </c>
      <c r="Q2017" s="1">
        <f>VLOOKUP($E2017,[1]AllProteinsNorm!$A$1:$Q$3226,8,FALSE)</f>
        <v>283174.61495194398</v>
      </c>
      <c r="R2017" s="1">
        <f>VLOOKUP($E2017,[1]AllProteinsNorm!$A$1:$Q$3226,13,FALSE)</f>
        <v>122140.34395042399</v>
      </c>
      <c r="S2017" s="1">
        <f>VLOOKUP($E2017,[1]AllProteinsNorm!$A$1:$Q$3226,16,FALSE)</f>
        <v>98007.276267471403</v>
      </c>
      <c r="T2017" s="1">
        <f>VLOOKUP($E2017,[1]AllProteinsNorm!$A$1:$Q$3226,17,FALSE)</f>
        <v>73654.655217133899</v>
      </c>
      <c r="U2017" s="1">
        <f>VLOOKUP($E2017,[1]AllProteinsNorm!$A$1:$Q$3226,3,FALSE)</f>
        <v>44519.598567488501</v>
      </c>
      <c r="V2017" s="1">
        <f>VLOOKUP($E2017,[1]AllProteinsNorm!$A$1:$Q$3226,7,FALSE)</f>
        <v>134722.079339199</v>
      </c>
      <c r="W2017" s="1">
        <f>VLOOKUP($E2017,[1]AllProteinsNorm!$A$1:$Q$3226,9,FALSE)</f>
        <v>81499.517597121303</v>
      </c>
      <c r="X2017" s="1">
        <f>VLOOKUP($E2017,[1]AllProteinsNorm!$A$1:$Q$3226,12,FALSE)</f>
        <v>72301.561472908797</v>
      </c>
      <c r="Y2017" s="29">
        <f>VLOOKUP($E2017,[1]AllProteinsNorm!$A$1:$Q$3226,14,FALSE)</f>
        <v>49963.644041053602</v>
      </c>
      <c r="Z2017" s="25">
        <f t="shared" si="244"/>
        <v>0.67362302984141453</v>
      </c>
      <c r="AA2017" s="1">
        <f t="shared" si="244"/>
        <v>0.8822211831192126</v>
      </c>
      <c r="AB2017" s="1">
        <f t="shared" si="244"/>
        <v>0.90404920185893189</v>
      </c>
      <c r="AC2017" s="1">
        <f t="shared" si="244"/>
        <v>1.9819372706287175</v>
      </c>
      <c r="AD2017" s="1">
        <f t="shared" si="244"/>
        <v>0.55816931455172347</v>
      </c>
      <c r="AE2017" s="1">
        <f t="shared" si="244"/>
        <v>0.9423194702512141</v>
      </c>
      <c r="AF2017" s="1">
        <f t="shared" si="244"/>
        <v>2.1846860322847159</v>
      </c>
      <c r="AG2017" s="1">
        <f t="shared" si="244"/>
        <v>0.94231011297473111</v>
      </c>
      <c r="AH2017" s="1">
        <f t="shared" si="244"/>
        <v>0.75612401754355851</v>
      </c>
      <c r="AI2017" s="1">
        <f t="shared" si="244"/>
        <v>0.56824407262962662</v>
      </c>
      <c r="AJ2017" s="1">
        <f t="shared" si="244"/>
        <v>0.34346774046049461</v>
      </c>
      <c r="AK2017" s="1">
        <f t="shared" si="244"/>
        <v>1.039377929489371</v>
      </c>
      <c r="AL2017" s="1">
        <f t="shared" si="244"/>
        <v>0.62876701628989373</v>
      </c>
      <c r="AM2017" s="1">
        <f t="shared" si="244"/>
        <v>0.55780498364602527</v>
      </c>
      <c r="AN2017" s="29">
        <f t="shared" si="244"/>
        <v>0.38546843359197069</v>
      </c>
      <c r="AO2017" s="1">
        <f t="shared" si="241"/>
        <v>65812.646092166062</v>
      </c>
      <c r="AP2017" s="1">
        <f t="shared" si="242"/>
        <v>73894.2485818274</v>
      </c>
      <c r="AQ2017" s="29">
        <f t="shared" si="243"/>
        <v>32122.595037811014</v>
      </c>
    </row>
    <row r="2018" spans="1:43" x14ac:dyDescent="0.2">
      <c r="A2018" s="26"/>
      <c r="E2018" s="25" t="s">
        <v>3931</v>
      </c>
      <c r="F2018" s="26" t="s">
        <v>3932</v>
      </c>
      <c r="G2018" s="1">
        <v>0.65800473338368703</v>
      </c>
      <c r="H2018" s="1">
        <v>0.94164564135053996</v>
      </c>
      <c r="I2018" s="1">
        <f>VLOOKUP(F2018,'[1]SUSMB vs SHAM all proteins sum'!$B$2:$E$3214,2,FALSE)</f>
        <v>0.212645793173426</v>
      </c>
      <c r="J2018" s="29">
        <f>VLOOKUP(F2018,'[1]SUSMB vs SHAM all proteins sum'!$B$2:$E$3214,3,FALSE)</f>
        <v>1.17893367277431</v>
      </c>
      <c r="K2018" s="25">
        <f>VLOOKUP($E2018,[1]AllProteinsNorm!$A$1:$Q$3226,4,FALSE)</f>
        <v>605456.208095846</v>
      </c>
      <c r="L2018" s="1">
        <f>VLOOKUP($E2018,[1]AllProteinsNorm!$A$1:$Q$3226,5,FALSE)</f>
        <v>748043.82835275005</v>
      </c>
      <c r="M2018" s="1">
        <f>VLOOKUP($E2018,[1]AllProteinsNorm!$A$1:$Q$3226,10,FALSE)</f>
        <v>443934.04033165198</v>
      </c>
      <c r="N2018" s="1">
        <f>VLOOKUP($E2018,[1]AllProteinsNorm!$A$1:$Q$3226,11,FALSE)</f>
        <v>712306.83893033594</v>
      </c>
      <c r="O2018" s="1">
        <f>VLOOKUP($E2018,[1]AllProteinsNorm!$A$1:$Q$3226,15,FALSE)</f>
        <v>782945.58013874898</v>
      </c>
      <c r="P2018" s="1">
        <f>VLOOKUP($E2018,[1]AllProteinsNorm!$A$1:$Q$3226,6,FALSE)</f>
        <v>658081.92628391797</v>
      </c>
      <c r="Q2018" s="1">
        <f>VLOOKUP($E2018,[1]AllProteinsNorm!$A$1:$Q$3226,8,FALSE)</f>
        <v>564349.74479438295</v>
      </c>
      <c r="R2018" s="1">
        <f>VLOOKUP($E2018,[1]AllProteinsNorm!$A$1:$Q$3226,13,FALSE)</f>
        <v>591476.20118067705</v>
      </c>
      <c r="S2018" s="1">
        <f>VLOOKUP($E2018,[1]AllProteinsNorm!$A$1:$Q$3226,16,FALSE)</f>
        <v>782533.38609493</v>
      </c>
      <c r="T2018" s="1">
        <f>VLOOKUP($E2018,[1]AllProteinsNorm!$A$1:$Q$3226,17,FALSE)</f>
        <v>482943.11051720497</v>
      </c>
      <c r="U2018" s="1">
        <f>VLOOKUP($E2018,[1]AllProteinsNorm!$A$1:$Q$3226,3,FALSE)</f>
        <v>681746.71546238195</v>
      </c>
      <c r="V2018" s="1">
        <f>VLOOKUP($E2018,[1]AllProteinsNorm!$A$1:$Q$3226,7,FALSE)</f>
        <v>637291.92312380602</v>
      </c>
      <c r="W2018" s="1">
        <f>VLOOKUP($E2018,[1]AllProteinsNorm!$A$1:$Q$3226,9,FALSE)</f>
        <v>817071.64661983401</v>
      </c>
      <c r="X2018" s="1">
        <f>VLOOKUP($E2018,[1]AllProteinsNorm!$A$1:$Q$3226,12,FALSE)</f>
        <v>911545.66832169401</v>
      </c>
      <c r="Y2018" s="29">
        <f>VLOOKUP($E2018,[1]AllProteinsNorm!$A$1:$Q$3226,14,FALSE)</f>
        <v>789175.76473977102</v>
      </c>
      <c r="Z2018" s="25">
        <f t="shared" si="244"/>
        <v>0.91939546759016821</v>
      </c>
      <c r="AA2018" s="1">
        <f t="shared" si="244"/>
        <v>1.1359171747685557</v>
      </c>
      <c r="AB2018" s="1">
        <f t="shared" si="244"/>
        <v>0.67412133054765855</v>
      </c>
      <c r="AC2018" s="1">
        <f t="shared" si="244"/>
        <v>1.0816499533560964</v>
      </c>
      <c r="AD2018" s="1">
        <f t="shared" si="244"/>
        <v>1.1889160737375208</v>
      </c>
      <c r="AE2018" s="1">
        <f t="shared" si="244"/>
        <v>0.99930850858938036</v>
      </c>
      <c r="AF2018" s="1">
        <f t="shared" si="244"/>
        <v>0.85697460949559912</v>
      </c>
      <c r="AG2018" s="1">
        <f t="shared" si="244"/>
        <v>0.89816659121096876</v>
      </c>
      <c r="AH2018" s="1">
        <f t="shared" si="244"/>
        <v>1.1882901501272127</v>
      </c>
      <c r="AI2018" s="1">
        <f t="shared" si="244"/>
        <v>0.73335726180732563</v>
      </c>
      <c r="AJ2018" s="1">
        <f t="shared" si="244"/>
        <v>1.0352438902424699</v>
      </c>
      <c r="AK2018" s="1">
        <f t="shared" si="244"/>
        <v>0.96773853801015997</v>
      </c>
      <c r="AL2018" s="1">
        <f t="shared" si="244"/>
        <v>1.2407370814831769</v>
      </c>
      <c r="AM2018" s="1">
        <f t="shared" si="244"/>
        <v>1.3841974774561177</v>
      </c>
      <c r="AN2018" s="29">
        <f t="shared" si="244"/>
        <v>1.1983767141733408</v>
      </c>
      <c r="AO2018" s="1">
        <f t="shared" si="241"/>
        <v>122680.20498812495</v>
      </c>
      <c r="AP2018" s="1">
        <f t="shared" si="242"/>
        <v>100476.34827544575</v>
      </c>
      <c r="AQ2018" s="29">
        <f t="shared" si="243"/>
        <v>97963.280121268923</v>
      </c>
    </row>
    <row r="2019" spans="1:43" x14ac:dyDescent="0.2">
      <c r="A2019" s="26"/>
      <c r="E2019" s="25" t="s">
        <v>3933</v>
      </c>
      <c r="F2019" s="26" t="s">
        <v>3934</v>
      </c>
      <c r="G2019" s="1">
        <v>0.18558909255203199</v>
      </c>
      <c r="H2019" s="1">
        <v>0.70583615246336995</v>
      </c>
      <c r="I2019" s="1">
        <f>VLOOKUP(F2019,'[1]SUSMB vs SHAM all proteins sum'!$B$2:$E$3214,2,FALSE)</f>
        <v>0.235806627307243</v>
      </c>
      <c r="J2019" s="29">
        <f>VLOOKUP(F2019,'[1]SUSMB vs SHAM all proteins sum'!$B$2:$E$3214,3,FALSE)</f>
        <v>0.73133573185744605</v>
      </c>
      <c r="K2019" s="25">
        <f>VLOOKUP($E2019,[1]AllProteinsNorm!$A$1:$Q$3226,4,FALSE)</f>
        <v>30566.5353284298</v>
      </c>
      <c r="L2019" s="1">
        <f>VLOOKUP($E2019,[1]AllProteinsNorm!$A$1:$Q$3226,5,FALSE)</f>
        <v>23063.9018069782</v>
      </c>
      <c r="M2019" s="1">
        <f>VLOOKUP($E2019,[1]AllProteinsNorm!$A$1:$Q$3226,10,FALSE)</f>
        <v>37258.111972596504</v>
      </c>
      <c r="N2019" s="1">
        <f>VLOOKUP($E2019,[1]AllProteinsNorm!$A$1:$Q$3226,11,FALSE)</f>
        <v>15783.1806314313</v>
      </c>
      <c r="O2019" s="1">
        <f>VLOOKUP($E2019,[1]AllProteinsNorm!$A$1:$Q$3226,15,FALSE)</f>
        <v>21898.783877985901</v>
      </c>
      <c r="P2019" s="1">
        <f>VLOOKUP($E2019,[1]AllProteinsNorm!$A$1:$Q$3226,6,FALSE)</f>
        <v>15669.0579601479</v>
      </c>
      <c r="Q2019" s="1">
        <f>VLOOKUP($E2019,[1]AllProteinsNorm!$A$1:$Q$3226,8,FALSE)</f>
        <v>28685.742303278301</v>
      </c>
      <c r="R2019" s="1">
        <f>VLOOKUP($E2019,[1]AllProteinsNorm!$A$1:$Q$3226,13,FALSE)</f>
        <v>11014.115326777301</v>
      </c>
      <c r="S2019" s="1">
        <f>VLOOKUP($E2019,[1]AllProteinsNorm!$A$1:$Q$3226,16,FALSE)</f>
        <v>12573.5499534553</v>
      </c>
      <c r="T2019" s="1">
        <f>VLOOKUP($E2019,[1]AllProteinsNorm!$A$1:$Q$3226,17,FALSE)</f>
        <v>25551.555675478499</v>
      </c>
      <c r="U2019" s="1">
        <f>VLOOKUP($E2019,[1]AllProteinsNorm!$A$1:$Q$3226,3,FALSE)</f>
        <v>11630.511512585001</v>
      </c>
      <c r="V2019" s="1">
        <f>VLOOKUP($E2019,[1]AllProteinsNorm!$A$1:$Q$3226,7,FALSE)</f>
        <v>14607.8383009871</v>
      </c>
      <c r="W2019" s="1">
        <f>VLOOKUP($E2019,[1]AllProteinsNorm!$A$1:$Q$3226,9,FALSE)</f>
        <v>17383.707635755</v>
      </c>
      <c r="X2019" s="1">
        <f>VLOOKUP($E2019,[1]AllProteinsNorm!$A$1:$Q$3226,12,FALSE)</f>
        <v>37037.920088699801</v>
      </c>
      <c r="Y2019" s="29">
        <f>VLOOKUP($E2019,[1]AllProteinsNorm!$A$1:$Q$3226,14,FALSE)</f>
        <v>17362.991772845999</v>
      </c>
      <c r="Z2019" s="25">
        <f t="shared" si="244"/>
        <v>1.1887070553122507</v>
      </c>
      <c r="AA2019" s="1">
        <f t="shared" si="244"/>
        <v>0.89693589758876746</v>
      </c>
      <c r="AB2019" s="1">
        <f t="shared" si="244"/>
        <v>1.4489368877946176</v>
      </c>
      <c r="AC2019" s="1">
        <f t="shared" si="244"/>
        <v>0.61379472584189121</v>
      </c>
      <c r="AD2019" s="1">
        <f t="shared" si="244"/>
        <v>0.85162543346247266</v>
      </c>
      <c r="AE2019" s="1">
        <f t="shared" si="244"/>
        <v>0.60935659037550483</v>
      </c>
      <c r="AF2019" s="1">
        <f t="shared" si="244"/>
        <v>1.115564583829713</v>
      </c>
      <c r="AG2019" s="1">
        <f t="shared" si="244"/>
        <v>0.42832975527931832</v>
      </c>
      <c r="AH2019" s="1">
        <f t="shared" si="244"/>
        <v>0.48897486677503421</v>
      </c>
      <c r="AI2019" s="1">
        <f t="shared" si="244"/>
        <v>0.99367868092642442</v>
      </c>
      <c r="AJ2019" s="1">
        <f t="shared" si="244"/>
        <v>0.45230088864671958</v>
      </c>
      <c r="AK2019" s="1">
        <f t="shared" si="244"/>
        <v>0.56808664327400227</v>
      </c>
      <c r="AL2019" s="1">
        <f t="shared" si="244"/>
        <v>0.67603788561825628</v>
      </c>
      <c r="AM2019" s="1">
        <f t="shared" si="244"/>
        <v>1.4403738091500105</v>
      </c>
      <c r="AN2019" s="29">
        <f t="shared" si="244"/>
        <v>0.67523226299429118</v>
      </c>
      <c r="AO2019" s="1">
        <f t="shared" si="241"/>
        <v>7443.3015271211179</v>
      </c>
      <c r="AP2019" s="1">
        <f t="shared" si="242"/>
        <v>7105.6552182656496</v>
      </c>
      <c r="AQ2019" s="29">
        <f t="shared" si="243"/>
        <v>8971.4161015341215</v>
      </c>
    </row>
    <row r="2020" spans="1:43" x14ac:dyDescent="0.2">
      <c r="A2020" s="26"/>
      <c r="E2020" s="25" t="s">
        <v>3935</v>
      </c>
      <c r="F2020" s="26" t="s">
        <v>3936</v>
      </c>
      <c r="G2020" s="1">
        <v>0.80718702971165601</v>
      </c>
      <c r="H2020" s="1">
        <v>0.84225702459843499</v>
      </c>
      <c r="I2020" s="1">
        <f>VLOOKUP(F2020,'[1]SUSMB vs SHAM all proteins sum'!$B$2:$E$3214,2,FALSE)</f>
        <v>0.76116972353615697</v>
      </c>
      <c r="J2020" s="29">
        <f>VLOOKUP(F2020,'[1]SUSMB vs SHAM all proteins sum'!$B$2:$E$3214,3,FALSE)</f>
        <v>0.84620537473463897</v>
      </c>
      <c r="K2020" s="25">
        <f>VLOOKUP($E2020,[1]AllProteinsNorm!$A$1:$Q$3226,4,FALSE)</f>
        <v>8298.3248057404599</v>
      </c>
      <c r="L2020" s="1">
        <f>VLOOKUP($E2020,[1]AllProteinsNorm!$A$1:$Q$3226,5,FALSE)</f>
        <v>16868.979812253099</v>
      </c>
      <c r="M2020" s="1">
        <f>VLOOKUP($E2020,[1]AllProteinsNorm!$A$1:$Q$3226,10,FALSE)</f>
        <v>116780.452601839</v>
      </c>
      <c r="N2020" s="1">
        <f>VLOOKUP($E2020,[1]AllProteinsNorm!$A$1:$Q$3226,11,FALSE)</f>
        <v>21584.470604681901</v>
      </c>
      <c r="O2020" s="1">
        <f>VLOOKUP($E2020,[1]AllProteinsNorm!$A$1:$Q$3226,15,FALSE)</f>
        <v>77339.038619106199</v>
      </c>
      <c r="P2020" s="1">
        <f>VLOOKUP($E2020,[1]AllProteinsNorm!$A$1:$Q$3226,6,FALSE)</f>
        <v>32245.2394985391</v>
      </c>
      <c r="Q2020" s="1">
        <f>VLOOKUP($E2020,[1]AllProteinsNorm!$A$1:$Q$3226,8,FALSE)</f>
        <v>14843.3440225347</v>
      </c>
      <c r="R2020" s="1">
        <f>VLOOKUP($E2020,[1]AllProteinsNorm!$A$1:$Q$3226,13,FALSE)</f>
        <v>7493.6328653027604</v>
      </c>
      <c r="S2020" s="1">
        <f>VLOOKUP($E2020,[1]AllProteinsNorm!$A$1:$Q$3226,16,FALSE)</f>
        <v>127160.736379126</v>
      </c>
      <c r="T2020" s="1">
        <f>VLOOKUP($E2020,[1]AllProteinsNorm!$A$1:$Q$3226,17,FALSE)</f>
        <v>25361.210297184</v>
      </c>
      <c r="U2020" s="1">
        <f>VLOOKUP($E2020,[1]AllProteinsNorm!$A$1:$Q$3226,3,FALSE)</f>
        <v>26415.017195540899</v>
      </c>
      <c r="V2020" s="1">
        <f>VLOOKUP($E2020,[1]AllProteinsNorm!$A$1:$Q$3226,7,FALSE)</f>
        <v>38918.201752776797</v>
      </c>
      <c r="W2020" s="1">
        <f>VLOOKUP($E2020,[1]AllProteinsNorm!$A$1:$Q$3226,9,FALSE)</f>
        <v>41896.610962043698</v>
      </c>
      <c r="X2020" s="1">
        <f>VLOOKUP($E2020,[1]AllProteinsNorm!$A$1:$Q$3226,12,FALSE)</f>
        <v>15455.213090016399</v>
      </c>
      <c r="Y2020" s="29">
        <f>VLOOKUP($E2020,[1]AllProteinsNorm!$A$1:$Q$3226,14,FALSE)</f>
        <v>17787.336278707</v>
      </c>
      <c r="Z2020" s="25">
        <f t="shared" si="244"/>
        <v>0.17225642826274593</v>
      </c>
      <c r="AA2020" s="1">
        <f t="shared" si="244"/>
        <v>0.35016588033345858</v>
      </c>
      <c r="AB2020" s="1">
        <f t="shared" si="244"/>
        <v>2.424125847928257</v>
      </c>
      <c r="AC2020" s="1">
        <f t="shared" si="244"/>
        <v>0.44804992565881768</v>
      </c>
      <c r="AD2020" s="1">
        <f t="shared" si="244"/>
        <v>1.6054019178167209</v>
      </c>
      <c r="AE2020" s="1">
        <f t="shared" si="244"/>
        <v>0.66934591191860893</v>
      </c>
      <c r="AF2020" s="1">
        <f t="shared" si="244"/>
        <v>0.30811778095601527</v>
      </c>
      <c r="AG2020" s="1">
        <f t="shared" si="244"/>
        <v>0.15555265216859629</v>
      </c>
      <c r="AH2020" s="1">
        <f t="shared" si="244"/>
        <v>2.6395995308325779</v>
      </c>
      <c r="AI2020" s="1">
        <f t="shared" si="244"/>
        <v>0.52644739805692331</v>
      </c>
      <c r="AJ2020" s="1">
        <f t="shared" si="244"/>
        <v>0.54832229650197206</v>
      </c>
      <c r="AK2020" s="1">
        <f t="shared" si="244"/>
        <v>0.80786310312953313</v>
      </c>
      <c r="AL2020" s="1">
        <f t="shared" si="244"/>
        <v>0.86968885041027078</v>
      </c>
      <c r="AM2020" s="1">
        <f t="shared" si="244"/>
        <v>0.32081894445541748</v>
      </c>
      <c r="AN2020" s="29">
        <f t="shared" si="244"/>
        <v>0.36922910194583913</v>
      </c>
      <c r="AO2020" s="1">
        <f t="shared" si="241"/>
        <v>42034.561138566372</v>
      </c>
      <c r="AP2020" s="1">
        <f t="shared" si="242"/>
        <v>43705.495897540866</v>
      </c>
      <c r="AQ2020" s="29">
        <f t="shared" si="243"/>
        <v>10737.417256487808</v>
      </c>
    </row>
    <row r="2021" spans="1:43" x14ac:dyDescent="0.2">
      <c r="A2021" s="26"/>
      <c r="E2021" s="25" t="s">
        <v>3937</v>
      </c>
      <c r="F2021" s="26" t="s">
        <v>3938</v>
      </c>
      <c r="G2021" s="43">
        <v>1.1896998076720899E-2</v>
      </c>
      <c r="H2021" s="1">
        <v>0.76246473327263897</v>
      </c>
      <c r="I2021" s="1">
        <f>VLOOKUP(F2021,'[1]SUSMB vs SHAM all proteins sum'!$B$2:$E$3214,2,FALSE)</f>
        <v>0.295166263361549</v>
      </c>
      <c r="J2021" s="29">
        <f>VLOOKUP(F2021,'[1]SUSMB vs SHAM all proteins sum'!$B$2:$E$3214,3,FALSE)</f>
        <v>0.87050495829517405</v>
      </c>
      <c r="K2021" s="25">
        <f>VLOOKUP($E2021,[1]AllProteinsNorm!$A$1:$Q$3226,4,FALSE)</f>
        <v>1042932.46861331</v>
      </c>
      <c r="L2021" s="1">
        <f>VLOOKUP($E2021,[1]AllProteinsNorm!$A$1:$Q$3226,5,FALSE)</f>
        <v>975778.997042484</v>
      </c>
      <c r="M2021" s="1">
        <f>VLOOKUP($E2021,[1]AllProteinsNorm!$A$1:$Q$3226,10,FALSE)</f>
        <v>1077192.6987025</v>
      </c>
      <c r="N2021" s="1">
        <f>VLOOKUP($E2021,[1]AllProteinsNorm!$A$1:$Q$3226,11,FALSE)</f>
        <v>1018520.7159981</v>
      </c>
      <c r="O2021" s="1">
        <f>VLOOKUP($E2021,[1]AllProteinsNorm!$A$1:$Q$3226,15,FALSE)</f>
        <v>1001929.68328779</v>
      </c>
      <c r="P2021" s="1">
        <f>VLOOKUP($E2021,[1]AllProteinsNorm!$A$1:$Q$3226,6,FALSE)</f>
        <v>886284.86997486104</v>
      </c>
      <c r="Q2021" s="1">
        <f>VLOOKUP($E2021,[1]AllProteinsNorm!$A$1:$Q$3226,8,FALSE)</f>
        <v>899116.758402045</v>
      </c>
      <c r="R2021" s="1">
        <f>VLOOKUP($E2021,[1]AllProteinsNorm!$A$1:$Q$3226,13,FALSE)</f>
        <v>576679.78335494199</v>
      </c>
      <c r="S2021" s="1">
        <f>VLOOKUP($E2021,[1]AllProteinsNorm!$A$1:$Q$3226,16,FALSE)</f>
        <v>837770.33609760005</v>
      </c>
      <c r="T2021" s="1">
        <f>VLOOKUP($E2021,[1]AllProteinsNorm!$A$1:$Q$3226,17,FALSE)</f>
        <v>748786.20711473201</v>
      </c>
      <c r="U2021" s="1">
        <f>VLOOKUP($E2021,[1]AllProteinsNorm!$A$1:$Q$3226,3,FALSE)</f>
        <v>573157.10815501295</v>
      </c>
      <c r="V2021" s="1">
        <f>VLOOKUP($E2021,[1]AllProteinsNorm!$A$1:$Q$3226,7,FALSE)</f>
        <v>932177.04940456501</v>
      </c>
      <c r="W2021" s="1">
        <f>VLOOKUP($E2021,[1]AllProteinsNorm!$A$1:$Q$3226,9,FALSE)</f>
        <v>1045490.8551179999</v>
      </c>
      <c r="X2021" s="1">
        <f>VLOOKUP($E2021,[1]AllProteinsNorm!$A$1:$Q$3226,12,FALSE)</f>
        <v>851912.12196065602</v>
      </c>
      <c r="Y2021" s="29">
        <f>VLOOKUP($E2021,[1]AllProteinsNorm!$A$1:$Q$3226,14,FALSE)</f>
        <v>1175106.6542810099</v>
      </c>
      <c r="Z2021" s="25">
        <f t="shared" si="244"/>
        <v>1.0192144188209555</v>
      </c>
      <c r="AA2021" s="1">
        <f t="shared" si="244"/>
        <v>0.95358813086975924</v>
      </c>
      <c r="AB2021" s="1">
        <f t="shared" si="244"/>
        <v>1.0526955132828566</v>
      </c>
      <c r="AC2021" s="1">
        <f t="shared" si="244"/>
        <v>0.99535783078396212</v>
      </c>
      <c r="AD2021" s="1">
        <f t="shared" si="244"/>
        <v>0.97914410624246673</v>
      </c>
      <c r="AE2021" s="1">
        <f t="shared" si="244"/>
        <v>0.86612925174559663</v>
      </c>
      <c r="AF2021" s="1">
        <f t="shared" si="244"/>
        <v>0.87866932130837161</v>
      </c>
      <c r="AG2021" s="1">
        <f t="shared" si="244"/>
        <v>0.56356510888896938</v>
      </c>
      <c r="AH2021" s="1">
        <f t="shared" si="244"/>
        <v>0.81871802049317732</v>
      </c>
      <c r="AI2021" s="1">
        <f t="shared" si="244"/>
        <v>0.73175754123400727</v>
      </c>
      <c r="AJ2021" s="1">
        <f t="shared" si="244"/>
        <v>0.56012254528620375</v>
      </c>
      <c r="AK2021" s="1">
        <f t="shared" si="244"/>
        <v>0.91097776532966757</v>
      </c>
      <c r="AL2021" s="1">
        <f t="shared" si="244"/>
        <v>1.021714623285741</v>
      </c>
      <c r="AM2021" s="1">
        <f t="shared" si="244"/>
        <v>0.83253819820676345</v>
      </c>
      <c r="AN2021" s="29">
        <f t="shared" si="244"/>
        <v>1.1483827397646444</v>
      </c>
      <c r="AO2021" s="1">
        <f t="shared" si="241"/>
        <v>34720.686286372707</v>
      </c>
      <c r="AP2021" s="1">
        <f t="shared" si="242"/>
        <v>118880.58603595637</v>
      </c>
      <c r="AQ2021" s="29">
        <f t="shared" si="243"/>
        <v>202885.88493549844</v>
      </c>
    </row>
    <row r="2022" spans="1:43" x14ac:dyDescent="0.2">
      <c r="A2022" s="26"/>
      <c r="E2022" s="25" t="s">
        <v>3939</v>
      </c>
      <c r="F2022" s="26" t="s">
        <v>3940</v>
      </c>
      <c r="G2022" s="1">
        <v>0.65104743429105605</v>
      </c>
      <c r="H2022" s="1">
        <v>0.95615182405104904</v>
      </c>
      <c r="I2022" s="1">
        <f>VLOOKUP(F2022,'[1]SUSMB vs SHAM all proteins sum'!$B$2:$E$3214,2,FALSE)</f>
        <v>0.228296860208446</v>
      </c>
      <c r="J2022" s="29">
        <f>VLOOKUP(F2022,'[1]SUSMB vs SHAM all proteins sum'!$B$2:$E$3214,3,FALSE)</f>
        <v>0.90930700608942205</v>
      </c>
      <c r="K2022" s="25">
        <f>VLOOKUP($E2022,[1]AllProteinsNorm!$A$1:$Q$3226,4,FALSE)</f>
        <v>347357.060383384</v>
      </c>
      <c r="L2022" s="1">
        <f>VLOOKUP($E2022,[1]AllProteinsNorm!$A$1:$Q$3226,5,FALSE)</f>
        <v>289659.01768289699</v>
      </c>
      <c r="M2022" s="1">
        <f>VLOOKUP($E2022,[1]AllProteinsNorm!$A$1:$Q$3226,10,FALSE)</f>
        <v>357144.43607183301</v>
      </c>
      <c r="N2022" s="1">
        <f>VLOOKUP($E2022,[1]AllProteinsNorm!$A$1:$Q$3226,11,FALSE)</f>
        <v>354646.80257329601</v>
      </c>
      <c r="O2022" s="1">
        <f>VLOOKUP($E2022,[1]AllProteinsNorm!$A$1:$Q$3226,15,FALSE)</f>
        <v>371449.68519654201</v>
      </c>
      <c r="P2022" s="1">
        <f>VLOOKUP($E2022,[1]AllProteinsNorm!$A$1:$Q$3226,6,FALSE)</f>
        <v>284527.32303427998</v>
      </c>
      <c r="Q2022" s="1">
        <f>VLOOKUP($E2022,[1]AllProteinsNorm!$A$1:$Q$3226,8,FALSE)</f>
        <v>322788.61206229503</v>
      </c>
      <c r="R2022" s="1">
        <f>VLOOKUP($E2022,[1]AllProteinsNorm!$A$1:$Q$3226,13,FALSE)</f>
        <v>335361.784208411</v>
      </c>
      <c r="S2022" s="1">
        <f>VLOOKUP($E2022,[1]AllProteinsNorm!$A$1:$Q$3226,16,FALSE)</f>
        <v>275846.73728593002</v>
      </c>
      <c r="T2022" s="1">
        <f>VLOOKUP($E2022,[1]AllProteinsNorm!$A$1:$Q$3226,17,FALSE)</f>
        <v>445260.121337989</v>
      </c>
      <c r="U2022" s="1">
        <f>VLOOKUP($E2022,[1]AllProteinsNorm!$A$1:$Q$3226,3,FALSE)</f>
        <v>276220.72838856798</v>
      </c>
      <c r="V2022" s="1">
        <f>VLOOKUP($E2022,[1]AllProteinsNorm!$A$1:$Q$3226,7,FALSE)</f>
        <v>299412.26745456498</v>
      </c>
      <c r="W2022" s="1">
        <f>VLOOKUP($E2022,[1]AllProteinsNorm!$A$1:$Q$3226,9,FALSE)</f>
        <v>376467.23026308301</v>
      </c>
      <c r="X2022" s="1">
        <f>VLOOKUP($E2022,[1]AllProteinsNorm!$A$1:$Q$3226,12,FALSE)</f>
        <v>336333.449468715</v>
      </c>
      <c r="Y2022" s="29">
        <f>VLOOKUP($E2022,[1]AllProteinsNorm!$A$1:$Q$3226,14,FALSE)</f>
        <v>281017.07302624499</v>
      </c>
      <c r="Z2022" s="25">
        <f t="shared" si="244"/>
        <v>1.0096080411186448</v>
      </c>
      <c r="AA2022" s="1">
        <f t="shared" si="244"/>
        <v>0.8419062307598042</v>
      </c>
      <c r="AB2022" s="1">
        <f t="shared" si="244"/>
        <v>1.0380554640257853</v>
      </c>
      <c r="AC2022" s="1">
        <f t="shared" si="244"/>
        <v>1.0307959862391323</v>
      </c>
      <c r="AD2022" s="1">
        <f t="shared" si="244"/>
        <v>1.0796342778566341</v>
      </c>
      <c r="AE2022" s="1">
        <f t="shared" si="244"/>
        <v>0.82699074242601045</v>
      </c>
      <c r="AF2022" s="1">
        <f t="shared" si="244"/>
        <v>0.93819880315641035</v>
      </c>
      <c r="AG2022" s="1">
        <f t="shared" si="244"/>
        <v>0.97474326172327264</v>
      </c>
      <c r="AH2022" s="1">
        <f t="shared" si="244"/>
        <v>0.80176025146238628</v>
      </c>
      <c r="AI2022" s="1">
        <f t="shared" si="244"/>
        <v>1.29416744371378</v>
      </c>
      <c r="AJ2022" s="1">
        <f t="shared" si="244"/>
        <v>0.80284727247791809</v>
      </c>
      <c r="AK2022" s="1">
        <f t="shared" si="244"/>
        <v>0.87025446524119443</v>
      </c>
      <c r="AL2022" s="1">
        <f t="shared" si="244"/>
        <v>1.0942179855845375</v>
      </c>
      <c r="AM2022" s="1">
        <f t="shared" si="244"/>
        <v>0.97756744804899698</v>
      </c>
      <c r="AN2022" s="29">
        <f t="shared" si="244"/>
        <v>0.81678805176949298</v>
      </c>
      <c r="AO2022" s="1">
        <f t="shared" si="241"/>
        <v>28297.755478764586</v>
      </c>
      <c r="AP2022" s="1">
        <f t="shared" si="242"/>
        <v>60544.175131891687</v>
      </c>
      <c r="AQ2022" s="29">
        <f t="shared" si="243"/>
        <v>37759.306833035072</v>
      </c>
    </row>
    <row r="2023" spans="1:43" x14ac:dyDescent="0.2">
      <c r="A2023" s="26"/>
      <c r="E2023" s="25" t="s">
        <v>3941</v>
      </c>
      <c r="F2023" s="26" t="s">
        <v>3942</v>
      </c>
      <c r="G2023" s="1">
        <v>0.75596062497704797</v>
      </c>
      <c r="H2023" s="1">
        <v>0.975879255988512</v>
      </c>
      <c r="I2023" s="1">
        <f>VLOOKUP(F2023,'[1]SUSMB vs SHAM all proteins sum'!$B$2:$E$3214,2,FALSE)</f>
        <v>0.48689172997986502</v>
      </c>
      <c r="J2023" s="29">
        <f>VLOOKUP(F2023,'[1]SUSMB vs SHAM all proteins sum'!$B$2:$E$3214,3,FALSE)</f>
        <v>0.91738024677542096</v>
      </c>
      <c r="K2023" s="25">
        <f>VLOOKUP($E2023,[1]AllProteinsNorm!$A$1:$Q$3226,4,FALSE)</f>
        <v>227540.94442676401</v>
      </c>
      <c r="L2023" s="1">
        <f>VLOOKUP($E2023,[1]AllProteinsNorm!$A$1:$Q$3226,5,FALSE)</f>
        <v>277892.31013320299</v>
      </c>
      <c r="M2023" s="1">
        <f>VLOOKUP($E2023,[1]AllProteinsNorm!$A$1:$Q$3226,10,FALSE)</f>
        <v>325047.07805831899</v>
      </c>
      <c r="N2023" s="1">
        <f>VLOOKUP($E2023,[1]AllProteinsNorm!$A$1:$Q$3226,11,FALSE)</f>
        <v>254140.40804653999</v>
      </c>
      <c r="O2023" s="1">
        <f>VLOOKUP($E2023,[1]AllProteinsNorm!$A$1:$Q$3226,15,FALSE)</f>
        <v>220390.38411859499</v>
      </c>
      <c r="P2023" s="1">
        <f>VLOOKUP($E2023,[1]AllProteinsNorm!$A$1:$Q$3226,6,FALSE)</f>
        <v>259006.195031407</v>
      </c>
      <c r="Q2023" s="1">
        <f>VLOOKUP($E2023,[1]AllProteinsNorm!$A$1:$Q$3226,8,FALSE)</f>
        <v>262489.22120428499</v>
      </c>
      <c r="R2023" s="1">
        <f>VLOOKUP($E2023,[1]AllProteinsNorm!$A$1:$Q$3226,13,FALSE)</f>
        <v>264840.698800746</v>
      </c>
      <c r="S2023" s="1">
        <f>VLOOKUP($E2023,[1]AllProteinsNorm!$A$1:$Q$3226,16,FALSE)</f>
        <v>248770.51171996101</v>
      </c>
      <c r="T2023" s="1">
        <f>VLOOKUP($E2023,[1]AllProteinsNorm!$A$1:$Q$3226,17,FALSE)</f>
        <v>227469.87961867801</v>
      </c>
      <c r="U2023" s="1">
        <f>VLOOKUP($E2023,[1]AllProteinsNorm!$A$1:$Q$3226,3,FALSE)</f>
        <v>188678.43217351101</v>
      </c>
      <c r="V2023" s="1">
        <f>VLOOKUP($E2023,[1]AllProteinsNorm!$A$1:$Q$3226,7,FALSE)</f>
        <v>224800.64718907399</v>
      </c>
      <c r="W2023" s="1">
        <f>VLOOKUP($E2023,[1]AllProteinsNorm!$A$1:$Q$3226,9,FALSE)</f>
        <v>273656.32375448802</v>
      </c>
      <c r="X2023" s="1">
        <f>VLOOKUP($E2023,[1]AllProteinsNorm!$A$1:$Q$3226,12,FALSE)</f>
        <v>204056.29074424901</v>
      </c>
      <c r="Y2023" s="29">
        <f>VLOOKUP($E2023,[1]AllProteinsNorm!$A$1:$Q$3226,14,FALSE)</f>
        <v>315805.97825871798</v>
      </c>
      <c r="Z2023" s="25">
        <f t="shared" si="244"/>
        <v>0.87179695293603976</v>
      </c>
      <c r="AA2023" s="1">
        <f t="shared" si="244"/>
        <v>1.0647124183685481</v>
      </c>
      <c r="AB2023" s="1">
        <f t="shared" si="244"/>
        <v>1.2453804871290417</v>
      </c>
      <c r="AC2023" s="1">
        <f t="shared" si="244"/>
        <v>0.97370973787184023</v>
      </c>
      <c r="AD2023" s="1">
        <f t="shared" si="244"/>
        <v>0.8444004036945314</v>
      </c>
      <c r="AE2023" s="1">
        <f t="shared" si="244"/>
        <v>0.99235244095866082</v>
      </c>
      <c r="AF2023" s="1">
        <f t="shared" si="244"/>
        <v>1.0056972550630465</v>
      </c>
      <c r="AG2023" s="1">
        <f t="shared" si="244"/>
        <v>1.0147066709668813</v>
      </c>
      <c r="AH2023" s="1">
        <f t="shared" si="244"/>
        <v>0.95313559783349322</v>
      </c>
      <c r="AI2023" s="1">
        <f t="shared" si="244"/>
        <v>0.87152467629894292</v>
      </c>
      <c r="AJ2023" s="1">
        <f t="shared" si="244"/>
        <v>0.72289970786580093</v>
      </c>
      <c r="AK2023" s="1">
        <f t="shared" si="244"/>
        <v>0.86129781930549387</v>
      </c>
      <c r="AL2023" s="1">
        <f t="shared" si="244"/>
        <v>1.0484827238538061</v>
      </c>
      <c r="AM2023" s="1">
        <f t="shared" si="244"/>
        <v>0.78181820395636148</v>
      </c>
      <c r="AN2023" s="29">
        <f t="shared" si="244"/>
        <v>1.2099742763155719</v>
      </c>
      <c r="AO2023" s="1">
        <f t="shared" si="241"/>
        <v>37955.451857009495</v>
      </c>
      <c r="AP2023" s="1">
        <f t="shared" si="242"/>
        <v>13673.498450907939</v>
      </c>
      <c r="AQ2023" s="29">
        <f t="shared" si="243"/>
        <v>46960.355344716161</v>
      </c>
    </row>
    <row r="2024" spans="1:43" x14ac:dyDescent="0.2">
      <c r="A2024" s="26"/>
      <c r="E2024" s="25" t="s">
        <v>3943</v>
      </c>
      <c r="F2024" s="26" t="s">
        <v>3944</v>
      </c>
      <c r="G2024" s="1">
        <v>0.35242337341813601</v>
      </c>
      <c r="H2024" s="1">
        <v>1.3492545792878801</v>
      </c>
      <c r="I2024" s="1">
        <f>VLOOKUP(F2024,'[1]SUSMB vs SHAM all proteins sum'!$B$2:$E$3214,2,FALSE)</f>
        <v>0.76784783372743304</v>
      </c>
      <c r="J2024" s="29">
        <f>VLOOKUP(F2024,'[1]SUSMB vs SHAM all proteins sum'!$B$2:$E$3214,3,FALSE)</f>
        <v>1.0988143508430399</v>
      </c>
      <c r="K2024" s="25">
        <f>VLOOKUP($E2024,[1]AllProteinsNorm!$A$1:$Q$3226,4,FALSE)</f>
        <v>19894.327130839902</v>
      </c>
      <c r="L2024" s="1">
        <f>VLOOKUP($E2024,[1]AllProteinsNorm!$A$1:$Q$3226,5,FALSE)</f>
        <v>104905.137409273</v>
      </c>
      <c r="M2024" s="1">
        <f>VLOOKUP($E2024,[1]AllProteinsNorm!$A$1:$Q$3226,10,FALSE)</f>
        <v>58384.432663469102</v>
      </c>
      <c r="N2024" s="1">
        <f>VLOOKUP($E2024,[1]AllProteinsNorm!$A$1:$Q$3226,11,FALSE)</f>
        <v>29766.412465809699</v>
      </c>
      <c r="O2024" s="1">
        <f>VLOOKUP($E2024,[1]AllProteinsNorm!$A$1:$Q$3226,15,FALSE)</f>
        <v>62996.1063381192</v>
      </c>
      <c r="P2024" s="1">
        <f>VLOOKUP($E2024,[1]AllProteinsNorm!$A$1:$Q$3226,6,FALSE)</f>
        <v>55132.294036284598</v>
      </c>
      <c r="Q2024" s="1">
        <f>VLOOKUP($E2024,[1]AllProteinsNorm!$A$1:$Q$3226,8,FALSE)</f>
        <v>70810.747397926199</v>
      </c>
      <c r="R2024" s="1">
        <f>VLOOKUP($E2024,[1]AllProteinsNorm!$A$1:$Q$3226,13,FALSE)</f>
        <v>77493.105963435097</v>
      </c>
      <c r="S2024" s="1">
        <f>VLOOKUP($E2024,[1]AllProteinsNorm!$A$1:$Q$3226,16,FALSE)</f>
        <v>65516.737127572502</v>
      </c>
      <c r="T2024" s="1">
        <f>VLOOKUP($E2024,[1]AllProteinsNorm!$A$1:$Q$3226,17,FALSE)</f>
        <v>51548.046562648298</v>
      </c>
      <c r="U2024" s="1">
        <f>VLOOKUP($E2024,[1]AllProteinsNorm!$A$1:$Q$3226,3,FALSE)</f>
        <v>50437.100836208199</v>
      </c>
      <c r="V2024" s="1">
        <f>VLOOKUP($E2024,[1]AllProteinsNorm!$A$1:$Q$3226,7,FALSE)</f>
        <v>55648.019064637403</v>
      </c>
      <c r="W2024" s="1">
        <f>VLOOKUP($E2024,[1]AllProteinsNorm!$A$1:$Q$3226,9,FALSE)</f>
        <v>51943.8712210702</v>
      </c>
      <c r="X2024" s="1">
        <f>VLOOKUP($E2024,[1]AllProteinsNorm!$A$1:$Q$3226,12,FALSE)</f>
        <v>37411.442393233403</v>
      </c>
      <c r="Y2024" s="29">
        <f>VLOOKUP($E2024,[1]AllProteinsNorm!$A$1:$Q$3226,14,FALSE)</f>
        <v>67103.674650341898</v>
      </c>
      <c r="Z2024" s="25">
        <f t="shared" si="244"/>
        <v>0.36047446128632454</v>
      </c>
      <c r="AA2024" s="1">
        <f t="shared" si="244"/>
        <v>1.900824423217325</v>
      </c>
      <c r="AB2024" s="1">
        <f t="shared" si="244"/>
        <v>1.057894382326023</v>
      </c>
      <c r="AC2024" s="1">
        <f t="shared" si="244"/>
        <v>0.53935131494875976</v>
      </c>
      <c r="AD2024" s="1">
        <f t="shared" si="244"/>
        <v>1.1414554182215675</v>
      </c>
      <c r="AE2024" s="1">
        <f t="shared" si="244"/>
        <v>0.99896738711011135</v>
      </c>
      <c r="AF2024" s="1">
        <f t="shared" si="244"/>
        <v>1.2830524929883274</v>
      </c>
      <c r="AG2024" s="1">
        <f t="shared" si="244"/>
        <v>1.4041332205837713</v>
      </c>
      <c r="AH2024" s="1">
        <f t="shared" si="244"/>
        <v>1.1871278865565917</v>
      </c>
      <c r="AI2024" s="1">
        <f t="shared" si="244"/>
        <v>0.93402275899182585</v>
      </c>
      <c r="AJ2024" s="1">
        <f t="shared" si="244"/>
        <v>0.9138930225286086</v>
      </c>
      <c r="AK2024" s="1">
        <f t="shared" si="244"/>
        <v>1.008312046044525</v>
      </c>
      <c r="AL2024" s="1">
        <f t="shared" si="244"/>
        <v>0.94119488798970941</v>
      </c>
      <c r="AM2024" s="1">
        <f t="shared" si="244"/>
        <v>0.6778751276156294</v>
      </c>
      <c r="AN2024" s="29">
        <f t="shared" si="244"/>
        <v>1.2158823372526681</v>
      </c>
      <c r="AO2024" s="1">
        <f t="shared" si="241"/>
        <v>29782.13527486824</v>
      </c>
      <c r="AP2024" s="1">
        <f t="shared" si="242"/>
        <v>9637.3009421406987</v>
      </c>
      <c r="AQ2024" s="29">
        <f t="shared" si="243"/>
        <v>9543.6507799661613</v>
      </c>
    </row>
    <row r="2025" spans="1:43" x14ac:dyDescent="0.2">
      <c r="A2025" s="26"/>
      <c r="E2025" s="25" t="s">
        <v>3945</v>
      </c>
      <c r="F2025" s="26" t="s">
        <v>3946</v>
      </c>
      <c r="G2025" s="1">
        <v>0.23490431921500199</v>
      </c>
      <c r="H2025" s="43">
        <v>0.63951104641869605</v>
      </c>
      <c r="I2025" s="1">
        <f>VLOOKUP(F2025,'[1]SUSMB vs SHAM all proteins sum'!$B$2:$E$3214,2,FALSE)</f>
        <v>0.59645535018291496</v>
      </c>
      <c r="J2025" s="29">
        <f>VLOOKUP(F2025,'[1]SUSMB vs SHAM all proteins sum'!$B$2:$E$3214,3,FALSE)</f>
        <v>0.78988017758043605</v>
      </c>
      <c r="K2025" s="25">
        <f>VLOOKUP($E2025,[1]AllProteinsNorm!$A$1:$Q$3226,4,FALSE)</f>
        <v>20136.114814689299</v>
      </c>
      <c r="L2025" s="1">
        <f>VLOOKUP($E2025,[1]AllProteinsNorm!$A$1:$Q$3226,5,FALSE)</f>
        <v>20298.6273518013</v>
      </c>
      <c r="M2025" s="1">
        <f>VLOOKUP($E2025,[1]AllProteinsNorm!$A$1:$Q$3226,10,FALSE)</f>
        <v>10834.078229480099</v>
      </c>
      <c r="N2025" s="1">
        <f>VLOOKUP($E2025,[1]AllProteinsNorm!$A$1:$Q$3226,11,FALSE)</f>
        <v>18959.751565286198</v>
      </c>
      <c r="O2025" s="1">
        <f>VLOOKUP($E2025,[1]AllProteinsNorm!$A$1:$Q$3226,15,FALSE)</f>
        <v>36155.779807497798</v>
      </c>
      <c r="P2025" s="1">
        <f>VLOOKUP($E2025,[1]AllProteinsNorm!$A$1:$Q$3226,6,FALSE)</f>
        <v>23155.5329760108</v>
      </c>
      <c r="Q2025" s="1">
        <f>VLOOKUP($E2025,[1]AllProteinsNorm!$A$1:$Q$3226,8,FALSE)</f>
        <v>16968.1481630487</v>
      </c>
      <c r="R2025" s="1">
        <f>VLOOKUP($E2025,[1]AllProteinsNorm!$A$1:$Q$3226,13,FALSE)</f>
        <v>4386.4518797000401</v>
      </c>
      <c r="S2025" s="1">
        <f>VLOOKUP($E2025,[1]AllProteinsNorm!$A$1:$Q$3226,16,FALSE)</f>
        <v>17291.753872328802</v>
      </c>
      <c r="T2025" s="1">
        <f>VLOOKUP($E2025,[1]AllProteinsNorm!$A$1:$Q$3226,17,FALSE)</f>
        <v>10895.403050851801</v>
      </c>
      <c r="U2025" s="1">
        <f>VLOOKUP($E2025,[1]AllProteinsNorm!$A$1:$Q$3226,3,FALSE)</f>
        <v>18335.688799280098</v>
      </c>
      <c r="V2025" s="1">
        <f>VLOOKUP($E2025,[1]AllProteinsNorm!$A$1:$Q$3226,7,FALSE)</f>
        <v>21994.942613065799</v>
      </c>
      <c r="W2025" s="1">
        <f>VLOOKUP($E2025,[1]AllProteinsNorm!$A$1:$Q$3226,9,FALSE)</f>
        <v>21376.670875929402</v>
      </c>
      <c r="X2025" s="1">
        <f>VLOOKUP($E2025,[1]AllProteinsNorm!$A$1:$Q$3226,12,FALSE)</f>
        <v>3511.25148595768</v>
      </c>
      <c r="Y2025" s="29">
        <f>VLOOKUP($E2025,[1]AllProteinsNorm!$A$1:$Q$3226,14,FALSE)</f>
        <v>30833.916955543798</v>
      </c>
      <c r="Z2025" s="25">
        <f t="shared" si="244"/>
        <v>0.94638518165052699</v>
      </c>
      <c r="AA2025" s="1">
        <f t="shared" si="244"/>
        <v>0.95402317231409994</v>
      </c>
      <c r="AB2025" s="1">
        <f t="shared" si="244"/>
        <v>0.50919510479463614</v>
      </c>
      <c r="AC2025" s="1">
        <f t="shared" si="244"/>
        <v>0.89109682251477107</v>
      </c>
      <c r="AD2025" s="1">
        <f t="shared" si="244"/>
        <v>1.6992997187259649</v>
      </c>
      <c r="AE2025" s="1">
        <f t="shared" si="244"/>
        <v>1.088296003642691</v>
      </c>
      <c r="AF2025" s="1">
        <f t="shared" si="244"/>
        <v>0.79749267072341545</v>
      </c>
      <c r="AG2025" s="1">
        <f t="shared" si="244"/>
        <v>0.20616057750837136</v>
      </c>
      <c r="AH2025" s="1">
        <f t="shared" si="244"/>
        <v>0.81270194275918983</v>
      </c>
      <c r="AI2025" s="1">
        <f t="shared" si="244"/>
        <v>0.51207733419924839</v>
      </c>
      <c r="AJ2025" s="1">
        <f t="shared" si="244"/>
        <v>0.86176625107120897</v>
      </c>
      <c r="AK2025" s="1">
        <f t="shared" si="244"/>
        <v>1.033748960602576</v>
      </c>
      <c r="AL2025" s="1">
        <f t="shared" si="244"/>
        <v>1.0046905640030308</v>
      </c>
      <c r="AM2025" s="1">
        <f t="shared" si="244"/>
        <v>0.16502668990219579</v>
      </c>
      <c r="AN2025" s="29">
        <f t="shared" si="244"/>
        <v>1.4491753929453268</v>
      </c>
      <c r="AO2025" s="1">
        <f t="shared" si="241"/>
        <v>8222.6659415806153</v>
      </c>
      <c r="AP2025" s="1">
        <f t="shared" si="242"/>
        <v>6388.6318757685094</v>
      </c>
      <c r="AQ2025" s="29">
        <f t="shared" si="243"/>
        <v>8885.7294263779913</v>
      </c>
    </row>
    <row r="2026" spans="1:43" x14ac:dyDescent="0.2">
      <c r="A2026" s="26"/>
      <c r="E2026" s="25" t="s">
        <v>3947</v>
      </c>
      <c r="F2026" s="26" t="s">
        <v>3948</v>
      </c>
      <c r="G2026" s="1">
        <v>0.31925816979020599</v>
      </c>
      <c r="H2026" s="1">
        <v>0.91382511136450295</v>
      </c>
      <c r="I2026" s="1">
        <f>VLOOKUP(F2026,'[1]SUSMB vs SHAM all proteins sum'!$B$2:$E$3214,2,FALSE)</f>
        <v>0.41429538468189803</v>
      </c>
      <c r="J2026" s="29">
        <f>VLOOKUP(F2026,'[1]SUSMB vs SHAM all proteins sum'!$B$2:$E$3214,3,FALSE)</f>
        <v>0.90209111678681397</v>
      </c>
      <c r="K2026" s="25">
        <f>VLOOKUP($E2026,[1]AllProteinsNorm!$A$1:$Q$3226,4,FALSE)</f>
        <v>117067.390656156</v>
      </c>
      <c r="L2026" s="1">
        <f>VLOOKUP($E2026,[1]AllProteinsNorm!$A$1:$Q$3226,5,FALSE)</f>
        <v>178944.88785123301</v>
      </c>
      <c r="M2026" s="1">
        <f>VLOOKUP($E2026,[1]AllProteinsNorm!$A$1:$Q$3226,10,FALSE)</f>
        <v>142459.46681785601</v>
      </c>
      <c r="N2026" s="1">
        <f>VLOOKUP($E2026,[1]AllProteinsNorm!$A$1:$Q$3226,11,FALSE)</f>
        <v>164161.83068225201</v>
      </c>
      <c r="O2026" s="1">
        <f>VLOOKUP($E2026,[1]AllProteinsNorm!$A$1:$Q$3226,15,FALSE)</f>
        <v>136894.985818382</v>
      </c>
      <c r="P2026" s="1">
        <f>VLOOKUP($E2026,[1]AllProteinsNorm!$A$1:$Q$3226,6,FALSE)</f>
        <v>139055.37155575299</v>
      </c>
      <c r="Q2026" s="1">
        <f>VLOOKUP($E2026,[1]AllProteinsNorm!$A$1:$Q$3226,8,FALSE)</f>
        <v>129557.61751003801</v>
      </c>
      <c r="R2026" s="1">
        <f>VLOOKUP($E2026,[1]AllProteinsNorm!$A$1:$Q$3226,13,FALSE)</f>
        <v>148727.959049647</v>
      </c>
      <c r="S2026" s="1">
        <f>VLOOKUP($E2026,[1]AllProteinsNorm!$A$1:$Q$3226,16,FALSE)</f>
        <v>137720.09708635201</v>
      </c>
      <c r="T2026" s="1">
        <f>VLOOKUP($E2026,[1]AllProteinsNorm!$A$1:$Q$3226,17,FALSE)</f>
        <v>115819.33189224701</v>
      </c>
      <c r="U2026" s="1">
        <f>VLOOKUP($E2026,[1]AllProteinsNorm!$A$1:$Q$3226,3,FALSE)</f>
        <v>98321.747356830194</v>
      </c>
      <c r="V2026" s="1">
        <f>VLOOKUP($E2026,[1]AllProteinsNorm!$A$1:$Q$3226,7,FALSE)</f>
        <v>121266.828935325</v>
      </c>
      <c r="W2026" s="1">
        <f>VLOOKUP($E2026,[1]AllProteinsNorm!$A$1:$Q$3226,9,FALSE)</f>
        <v>168540.34007871401</v>
      </c>
      <c r="X2026" s="1">
        <f>VLOOKUP($E2026,[1]AllProteinsNorm!$A$1:$Q$3226,12,FALSE)</f>
        <v>129471.77091351501</v>
      </c>
      <c r="Y2026" s="29">
        <f>VLOOKUP($E2026,[1]AllProteinsNorm!$A$1:$Q$3226,14,FALSE)</f>
        <v>153988.306891449</v>
      </c>
      <c r="Z2026" s="25">
        <f t="shared" si="244"/>
        <v>0.791500130617804</v>
      </c>
      <c r="AA2026" s="1">
        <f t="shared" si="244"/>
        <v>1.2098578546406795</v>
      </c>
      <c r="AB2026" s="1">
        <f t="shared" si="244"/>
        <v>0.96317758482597926</v>
      </c>
      <c r="AC2026" s="1">
        <f t="shared" si="244"/>
        <v>1.1099086577328414</v>
      </c>
      <c r="AD2026" s="1">
        <f t="shared" si="244"/>
        <v>0.92555577218269591</v>
      </c>
      <c r="AE2026" s="1">
        <f t="shared" si="244"/>
        <v>0.94016227860373969</v>
      </c>
      <c r="AF2026" s="1">
        <f t="shared" si="244"/>
        <v>0.87594735482672381</v>
      </c>
      <c r="AG2026" s="1">
        <f t="shared" si="244"/>
        <v>1.0055592625282863</v>
      </c>
      <c r="AH2026" s="1">
        <f t="shared" si="244"/>
        <v>0.93113440234359746</v>
      </c>
      <c r="AI2026" s="1">
        <f t="shared" si="244"/>
        <v>0.78306192533180696</v>
      </c>
      <c r="AJ2026" s="1">
        <f t="shared" si="244"/>
        <v>0.66475963493604673</v>
      </c>
      <c r="AK2026" s="1">
        <f t="shared" si="244"/>
        <v>0.81989280194885228</v>
      </c>
      <c r="AL2026" s="1">
        <f t="shared" si="244"/>
        <v>1.1395120403638759</v>
      </c>
      <c r="AM2026" s="1">
        <f t="shared" si="244"/>
        <v>0.87536694048605901</v>
      </c>
      <c r="AN2026" s="29">
        <f t="shared" si="244"/>
        <v>1.0411248114018437</v>
      </c>
      <c r="AO2026" s="1">
        <f t="shared" si="241"/>
        <v>21585.14106079462</v>
      </c>
      <c r="AP2026" s="1">
        <f t="shared" si="242"/>
        <v>11012.948051566636</v>
      </c>
      <c r="AQ2026" s="29">
        <f t="shared" si="243"/>
        <v>24688.615758416337</v>
      </c>
    </row>
    <row r="2027" spans="1:43" x14ac:dyDescent="0.2">
      <c r="A2027" s="26"/>
      <c r="E2027" s="25" t="s">
        <v>3949</v>
      </c>
      <c r="F2027" s="26" t="s">
        <v>3950</v>
      </c>
      <c r="G2027" s="1">
        <v>0.26298428209790797</v>
      </c>
      <c r="H2027" s="43">
        <v>1.61267450382041</v>
      </c>
      <c r="I2027" s="1">
        <f>VLOOKUP(F2027,'[1]SUSMB vs SHAM all proteins sum'!$B$2:$E$3214,2,FALSE)</f>
        <v>0.50594070782687395</v>
      </c>
      <c r="J2027" s="29">
        <f>VLOOKUP(F2027,'[1]SUSMB vs SHAM all proteins sum'!$B$2:$E$3214,3,FALSE)</f>
        <v>1.23505438291783</v>
      </c>
      <c r="K2027" s="25">
        <f>VLOOKUP($E2027,[1]AllProteinsNorm!$A$1:$Q$3226,4,FALSE)</f>
        <v>32797.669452751397</v>
      </c>
      <c r="L2027" s="1">
        <f>VLOOKUP($E2027,[1]AllProteinsNorm!$A$1:$Q$3226,5,FALSE)</f>
        <v>73269.630215637197</v>
      </c>
      <c r="M2027" s="1">
        <f>VLOOKUP($E2027,[1]AllProteinsNorm!$A$1:$Q$3226,10,FALSE)</f>
        <v>105597.846674204</v>
      </c>
      <c r="N2027" s="1">
        <f>VLOOKUP($E2027,[1]AllProteinsNorm!$A$1:$Q$3226,11,FALSE)</f>
        <v>129795.051060827</v>
      </c>
      <c r="O2027" s="1">
        <f>VLOOKUP($E2027,[1]AllProteinsNorm!$A$1:$Q$3226,15,FALSE)</f>
        <v>162717.09775983999</v>
      </c>
      <c r="P2027" s="1">
        <f>VLOOKUP($E2027,[1]AllProteinsNorm!$A$1:$Q$3226,6,FALSE)</f>
        <v>73378.3204441212</v>
      </c>
      <c r="Q2027" s="1">
        <f>VLOOKUP($E2027,[1]AllProteinsNorm!$A$1:$Q$3226,8,FALSE)</f>
        <v>180121.36092274499</v>
      </c>
      <c r="R2027" s="1">
        <f>VLOOKUP($E2027,[1]AllProteinsNorm!$A$1:$Q$3226,13,FALSE)</f>
        <v>156314.04282043601</v>
      </c>
      <c r="S2027" s="1">
        <f>VLOOKUP($E2027,[1]AllProteinsNorm!$A$1:$Q$3226,16,FALSE)</f>
        <v>82302.023428872693</v>
      </c>
      <c r="T2027" s="1">
        <f>VLOOKUP($E2027,[1]AllProteinsNorm!$A$1:$Q$3226,17,FALSE)</f>
        <v>343799.68476141099</v>
      </c>
      <c r="U2027" s="1">
        <f>VLOOKUP($E2027,[1]AllProteinsNorm!$A$1:$Q$3226,3,FALSE)</f>
        <v>98062.297648389795</v>
      </c>
      <c r="V2027" s="1">
        <f>VLOOKUP($E2027,[1]AllProteinsNorm!$A$1:$Q$3226,7,FALSE)</f>
        <v>101799.333749121</v>
      </c>
      <c r="W2027" s="1">
        <f>VLOOKUP($E2027,[1]AllProteinsNorm!$A$1:$Q$3226,9,FALSE)</f>
        <v>93926.4446177707</v>
      </c>
      <c r="X2027" s="1">
        <f>VLOOKUP($E2027,[1]AllProteinsNorm!$A$1:$Q$3226,12,FALSE)</f>
        <v>172733.802949025</v>
      </c>
      <c r="Y2027" s="29">
        <f>VLOOKUP($E2027,[1]AllProteinsNorm!$A$1:$Q$3226,14,FALSE)</f>
        <v>95089.279636132997</v>
      </c>
      <c r="Z2027" s="25">
        <f t="shared" si="244"/>
        <v>0.32525928643941665</v>
      </c>
      <c r="AA2027" s="1">
        <f t="shared" si="244"/>
        <v>0.72662564259177387</v>
      </c>
      <c r="AB2027" s="1">
        <f t="shared" si="244"/>
        <v>1.0472292950043491</v>
      </c>
      <c r="AC2027" s="1">
        <f t="shared" si="244"/>
        <v>1.2871965110884014</v>
      </c>
      <c r="AD2027" s="1">
        <f t="shared" si="244"/>
        <v>1.6136892648760583</v>
      </c>
      <c r="AE2027" s="1">
        <f t="shared" si="244"/>
        <v>0.72770353948961819</v>
      </c>
      <c r="AF2027" s="1">
        <f t="shared" si="244"/>
        <v>1.7862898890004477</v>
      </c>
      <c r="AG2027" s="1">
        <f t="shared" si="244"/>
        <v>1.5501892322404101</v>
      </c>
      <c r="AH2027" s="1">
        <f t="shared" si="244"/>
        <v>0.81620120757542391</v>
      </c>
      <c r="AI2027" s="1">
        <f t="shared" si="244"/>
        <v>3.4095117735327993</v>
      </c>
      <c r="AJ2027" s="1">
        <f t="shared" si="244"/>
        <v>0.97249815282375873</v>
      </c>
      <c r="AK2027" s="1">
        <f t="shared" si="244"/>
        <v>1.0095588865833096</v>
      </c>
      <c r="AL2027" s="1">
        <f t="shared" si="244"/>
        <v>0.93148229322143528</v>
      </c>
      <c r="AM2027" s="1">
        <f t="shared" si="244"/>
        <v>1.7130263957353673</v>
      </c>
      <c r="AN2027" s="29">
        <f t="shared" si="244"/>
        <v>0.94301429822758842</v>
      </c>
      <c r="AO2027" s="1">
        <f t="shared" si="241"/>
        <v>44899.20098918632</v>
      </c>
      <c r="AP2027" s="1">
        <f t="shared" si="242"/>
        <v>97450.589366983317</v>
      </c>
      <c r="AQ2027" s="29">
        <f t="shared" si="243"/>
        <v>30328.253033853303</v>
      </c>
    </row>
    <row r="2028" spans="1:43" x14ac:dyDescent="0.2">
      <c r="A2028" s="26"/>
      <c r="E2028" s="25" t="s">
        <v>3951</v>
      </c>
      <c r="F2028" s="26" t="s">
        <v>3952</v>
      </c>
      <c r="G2028" s="1">
        <v>0.97274886562797303</v>
      </c>
      <c r="H2028" s="1">
        <v>1.01072863395262</v>
      </c>
      <c r="I2028" s="1">
        <f>VLOOKUP(F2028,'[1]SUSMB vs SHAM all proteins sum'!$B$2:$E$3214,2,FALSE)</f>
        <v>0.402634012443506</v>
      </c>
      <c r="J2028" s="29">
        <f>VLOOKUP(F2028,'[1]SUSMB vs SHAM all proteins sum'!$B$2:$E$3214,3,FALSE)</f>
        <v>1.30114471434348</v>
      </c>
      <c r="K2028" s="25">
        <f>VLOOKUP($E2028,[1]AllProteinsNorm!$A$1:$Q$3226,4,FALSE)</f>
        <v>6056.7724651721301</v>
      </c>
      <c r="L2028" s="1">
        <f>VLOOKUP($E2028,[1]AllProteinsNorm!$A$1:$Q$3226,5,FALSE)</f>
        <v>19884.120428898299</v>
      </c>
      <c r="M2028" s="1">
        <f>VLOOKUP($E2028,[1]AllProteinsNorm!$A$1:$Q$3226,10,FALSE)</f>
        <v>23730.591452830598</v>
      </c>
      <c r="N2028" s="1">
        <f>VLOOKUP($E2028,[1]AllProteinsNorm!$A$1:$Q$3226,11,FALSE)</f>
        <v>13733.5622737334</v>
      </c>
      <c r="O2028" s="1">
        <f>VLOOKUP($E2028,[1]AllProteinsNorm!$A$1:$Q$3226,15,FALSE)</f>
        <v>28758.922364558901</v>
      </c>
      <c r="P2028" s="1">
        <f>VLOOKUP($E2028,[1]AllProteinsNorm!$A$1:$Q$3226,6,FALSE)</f>
        <v>12198.3754961584</v>
      </c>
      <c r="Q2028" s="1">
        <f>VLOOKUP($E2028,[1]AllProteinsNorm!$A$1:$Q$3226,8,FALSE)</f>
        <v>14772.7654512238</v>
      </c>
      <c r="R2028" s="1">
        <f>VLOOKUP($E2028,[1]AllProteinsNorm!$A$1:$Q$3226,13,FALSE)</f>
        <v>25432.871665870902</v>
      </c>
      <c r="S2028" s="1">
        <f>VLOOKUP($E2028,[1]AllProteinsNorm!$A$1:$Q$3226,16,FALSE)</f>
        <v>14268.8837692343</v>
      </c>
      <c r="T2028" s="1">
        <f>VLOOKUP($E2028,[1]AllProteinsNorm!$A$1:$Q$3226,17,FALSE)</f>
        <v>18206.8855563746</v>
      </c>
      <c r="U2028" s="1">
        <f>VLOOKUP($E2028,[1]AllProteinsNorm!$A$1:$Q$3226,3,FALSE)</f>
        <v>15761.3412798843</v>
      </c>
      <c r="V2028" s="1">
        <f>VLOOKUP($E2028,[1]AllProteinsNorm!$A$1:$Q$3226,7,FALSE)</f>
        <v>19548.822064403001</v>
      </c>
      <c r="W2028" s="1">
        <f>VLOOKUP($E2028,[1]AllProteinsNorm!$A$1:$Q$3226,9,FALSE)</f>
        <v>29143.339028106901</v>
      </c>
      <c r="X2028" s="1">
        <f>VLOOKUP($E2028,[1]AllProteinsNorm!$A$1:$Q$3226,12,FALSE)</f>
        <v>25961.395512991799</v>
      </c>
      <c r="Y2028" s="29">
        <f>VLOOKUP($E2028,[1]AllProteinsNorm!$A$1:$Q$3226,14,FALSE)</f>
        <v>18057.5537481434</v>
      </c>
      <c r="Z2028" s="25">
        <f t="shared" si="244"/>
        <v>0.32858678569632704</v>
      </c>
      <c r="AA2028" s="1">
        <f t="shared" si="244"/>
        <v>1.0787361182379636</v>
      </c>
      <c r="AB2028" s="1">
        <f t="shared" si="244"/>
        <v>1.2874115402214861</v>
      </c>
      <c r="AC2028" s="1">
        <f t="shared" si="244"/>
        <v>0.74506135233497695</v>
      </c>
      <c r="AD2028" s="1">
        <f t="shared" si="244"/>
        <v>1.5602042035092474</v>
      </c>
      <c r="AE2028" s="1">
        <f t="shared" si="244"/>
        <v>0.66177572594112899</v>
      </c>
      <c r="AF2028" s="1">
        <f t="shared" si="244"/>
        <v>0.80143930507143912</v>
      </c>
      <c r="AG2028" s="1">
        <f t="shared" si="244"/>
        <v>1.379762175278977</v>
      </c>
      <c r="AH2028" s="1">
        <f t="shared" si="244"/>
        <v>0.77410315149983833</v>
      </c>
      <c r="AI2028" s="1">
        <f t="shared" si="244"/>
        <v>0.98774422135073436</v>
      </c>
      <c r="AJ2028" s="1">
        <f t="shared" si="244"/>
        <v>0.85507066662984388</v>
      </c>
      <c r="AK2028" s="1">
        <f t="shared" si="244"/>
        <v>1.0605458011223254</v>
      </c>
      <c r="AL2028" s="1">
        <f t="shared" si="244"/>
        <v>1.5810592441385065</v>
      </c>
      <c r="AM2028" s="1">
        <f t="shared" si="244"/>
        <v>1.408435194298254</v>
      </c>
      <c r="AN2028" s="29">
        <f t="shared" si="244"/>
        <v>0.97964280113872115</v>
      </c>
      <c r="AO2028" s="1">
        <f t="shared" si="241"/>
        <v>7900.0078620651839</v>
      </c>
      <c r="AP2028" s="1">
        <f t="shared" si="242"/>
        <v>4648.4873728965858</v>
      </c>
      <c r="AQ2028" s="29">
        <f t="shared" si="243"/>
        <v>5034.3874389096582</v>
      </c>
    </row>
    <row r="2029" spans="1:43" x14ac:dyDescent="0.2">
      <c r="A2029" s="26"/>
      <c r="E2029" s="25" t="s">
        <v>3953</v>
      </c>
      <c r="F2029" s="26" t="s">
        <v>3954</v>
      </c>
      <c r="G2029" s="1">
        <v>0.34362005534078299</v>
      </c>
      <c r="H2029" s="1">
        <v>0.73360003937510398</v>
      </c>
      <c r="I2029" s="1">
        <f>VLOOKUP(F2029,'[1]SUSMB vs SHAM all proteins sum'!$B$2:$E$3214,2,FALSE)</f>
        <v>0.98293231689841298</v>
      </c>
      <c r="J2029" s="29">
        <f>VLOOKUP(F2029,'[1]SUSMB vs SHAM all proteins sum'!$B$2:$E$3214,3,FALSE)</f>
        <v>1.00795707854816</v>
      </c>
      <c r="K2029" s="25">
        <f>VLOOKUP($E2029,[1]AllProteinsNorm!$A$1:$Q$3226,4,FALSE)</f>
        <v>90935.189061991594</v>
      </c>
      <c r="L2029" s="1">
        <f>VLOOKUP($E2029,[1]AllProteinsNorm!$A$1:$Q$3226,5,FALSE)</f>
        <v>94442.639048960002</v>
      </c>
      <c r="M2029" s="1">
        <f>VLOOKUP($E2029,[1]AllProteinsNorm!$A$1:$Q$3226,10,FALSE)</f>
        <v>393128.83287462802</v>
      </c>
      <c r="N2029" s="1">
        <f>VLOOKUP($E2029,[1]AllProteinsNorm!$A$1:$Q$3226,11,FALSE)</f>
        <v>100957.779000934</v>
      </c>
      <c r="O2029" s="1">
        <f>VLOOKUP($E2029,[1]AllProteinsNorm!$A$1:$Q$3226,15,FALSE)</f>
        <v>144896.02178520401</v>
      </c>
      <c r="P2029" s="1">
        <f>VLOOKUP($E2029,[1]AllProteinsNorm!$A$1:$Q$3226,6,FALSE)</f>
        <v>64573.411483154297</v>
      </c>
      <c r="Q2029" s="1">
        <f>VLOOKUP($E2029,[1]AllProteinsNorm!$A$1:$Q$3226,8,FALSE)</f>
        <v>104545.288435002</v>
      </c>
      <c r="R2029" s="1">
        <f>VLOOKUP($E2029,[1]AllProteinsNorm!$A$1:$Q$3226,13,FALSE)</f>
        <v>87000.632364807796</v>
      </c>
      <c r="S2029" s="1">
        <f>VLOOKUP($E2029,[1]AllProteinsNorm!$A$1:$Q$3226,16,FALSE)</f>
        <v>134539.89831833501</v>
      </c>
      <c r="T2029" s="1">
        <f>VLOOKUP($E2029,[1]AllProteinsNorm!$A$1:$Q$3226,17,FALSE)</f>
        <v>132799.44622123099</v>
      </c>
      <c r="U2029" s="1">
        <f>VLOOKUP($E2029,[1]AllProteinsNorm!$A$1:$Q$3226,3,FALSE)</f>
        <v>99524.147609195701</v>
      </c>
      <c r="V2029" s="1">
        <f>VLOOKUP($E2029,[1]AllProteinsNorm!$A$1:$Q$3226,7,FALSE)</f>
        <v>70392.302048378595</v>
      </c>
      <c r="W2029" s="1">
        <f>VLOOKUP($E2029,[1]AllProteinsNorm!$A$1:$Q$3226,9,FALSE)</f>
        <v>253834.49360159101</v>
      </c>
      <c r="X2029" s="1">
        <f>VLOOKUP($E2029,[1]AllProteinsNorm!$A$1:$Q$3226,12,FALSE)</f>
        <v>145799.37917905801</v>
      </c>
      <c r="Y2029" s="29">
        <f>VLOOKUP($E2029,[1]AllProteinsNorm!$A$1:$Q$3226,14,FALSE)</f>
        <v>198189.88367832301</v>
      </c>
      <c r="Z2029" s="25">
        <f t="shared" ref="Z2029:AN2045" si="245">K2029/AVERAGE($K2029:$O2029)</f>
        <v>0.55154991826362865</v>
      </c>
      <c r="AA2029" s="1">
        <f t="shared" si="245"/>
        <v>0.57282368228810765</v>
      </c>
      <c r="AB2029" s="1">
        <f t="shared" si="245"/>
        <v>2.3844474056271121</v>
      </c>
      <c r="AC2029" s="1">
        <f t="shared" si="245"/>
        <v>0.61234001194062171</v>
      </c>
      <c r="AD2029" s="1">
        <f t="shared" si="245"/>
        <v>0.87883898188053033</v>
      </c>
      <c r="AE2029" s="1">
        <f t="shared" si="245"/>
        <v>0.39165762113561925</v>
      </c>
      <c r="AF2029" s="1">
        <f t="shared" si="245"/>
        <v>0.63409936116000165</v>
      </c>
      <c r="AG2029" s="1">
        <f t="shared" si="245"/>
        <v>0.52768562054653756</v>
      </c>
      <c r="AH2029" s="1">
        <f t="shared" si="245"/>
        <v>0.81602590467027936</v>
      </c>
      <c r="AI2029" s="1">
        <f t="shared" si="245"/>
        <v>0.80546952686096862</v>
      </c>
      <c r="AJ2029" s="1">
        <f t="shared" si="245"/>
        <v>0.60364459617154709</v>
      </c>
      <c r="AK2029" s="1">
        <f t="shared" si="245"/>
        <v>0.42695098390024244</v>
      </c>
      <c r="AL2029" s="1">
        <f t="shared" si="245"/>
        <v>1.5395843527966473</v>
      </c>
      <c r="AM2029" s="1">
        <f t="shared" si="245"/>
        <v>0.88431812259473019</v>
      </c>
      <c r="AN2029" s="29">
        <f t="shared" si="245"/>
        <v>1.2020826620697749</v>
      </c>
      <c r="AO2029" s="1">
        <f t="shared" si="241"/>
        <v>115768.90428877989</v>
      </c>
      <c r="AP2029" s="1">
        <f t="shared" si="242"/>
        <v>26845.60569039821</v>
      </c>
      <c r="AQ2029" s="29">
        <f t="shared" si="243"/>
        <v>66247.666269588415</v>
      </c>
    </row>
    <row r="2030" spans="1:43" x14ac:dyDescent="0.2">
      <c r="A2030" s="26"/>
      <c r="E2030" s="25" t="s">
        <v>3955</v>
      </c>
      <c r="F2030" s="26" t="s">
        <v>3956</v>
      </c>
      <c r="G2030" s="1">
        <v>0.49015411067157499</v>
      </c>
      <c r="H2030" s="1">
        <v>0.77180461086796204</v>
      </c>
      <c r="I2030" s="1">
        <f>VLOOKUP(F2030,'[1]SUSMB vs SHAM all proteins sum'!$B$2:$E$3214,2,FALSE)</f>
        <v>0.338728613495963</v>
      </c>
      <c r="J2030" s="29">
        <f>VLOOKUP(F2030,'[1]SUSMB vs SHAM all proteins sum'!$B$2:$E$3214,3,FALSE)</f>
        <v>0.62232052473968003</v>
      </c>
      <c r="K2030" s="25">
        <f>VLOOKUP($E2030,[1]AllProteinsNorm!$A$1:$Q$3226,4,FALSE)</f>
        <v>22503.155488650998</v>
      </c>
      <c r="L2030" s="1">
        <f>VLOOKUP($E2030,[1]AllProteinsNorm!$A$1:$Q$3226,5,FALSE)</f>
        <v>28796.572271076999</v>
      </c>
      <c r="M2030" s="1">
        <f>VLOOKUP($E2030,[1]AllProteinsNorm!$A$1:$Q$3226,10,FALSE)</f>
        <v>22356.581207036099</v>
      </c>
      <c r="N2030" s="1">
        <f>VLOOKUP($E2030,[1]AllProteinsNorm!$A$1:$Q$3226,11,FALSE)</f>
        <v>6530.8602192285898</v>
      </c>
      <c r="O2030" s="1">
        <f>VLOOKUP($E2030,[1]AllProteinsNorm!$A$1:$Q$3226,15,FALSE)</f>
        <v>38966.899881186699</v>
      </c>
      <c r="P2030" s="1">
        <f>VLOOKUP($E2030,[1]AllProteinsNorm!$A$1:$Q$3226,6,FALSE)</f>
        <v>11439.5715711474</v>
      </c>
      <c r="Q2030" s="1">
        <f>VLOOKUP($E2030,[1]AllProteinsNorm!$A$1:$Q$3226,8,FALSE)</f>
        <v>25957.8186190782</v>
      </c>
      <c r="R2030" s="1">
        <f>VLOOKUP($E2030,[1]AllProteinsNorm!$A$1:$Q$3226,13,FALSE)</f>
        <v>10997.8478481697</v>
      </c>
      <c r="S2030" s="1">
        <f>VLOOKUP($E2030,[1]AllProteinsNorm!$A$1:$Q$3226,16,FALSE)</f>
        <v>24277.915073006199</v>
      </c>
      <c r="T2030" s="1">
        <f>VLOOKUP($E2030,[1]AllProteinsNorm!$A$1:$Q$3226,17,FALSE)</f>
        <v>12734.903199758801</v>
      </c>
      <c r="U2030" s="1">
        <f>VLOOKUP($E2030,[1]AllProteinsNorm!$A$1:$Q$3226,3,FALSE)</f>
        <v>5557.9274688349997</v>
      </c>
      <c r="V2030" s="1">
        <f>VLOOKUP($E2030,[1]AllProteinsNorm!$A$1:$Q$3226,7,FALSE)</f>
        <v>15851.3465887369</v>
      </c>
      <c r="W2030" s="1">
        <f>VLOOKUP($E2030,[1]AllProteinsNorm!$A$1:$Q$3226,9,FALSE)</f>
        <v>33755.103717976199</v>
      </c>
      <c r="X2030" s="1">
        <f>VLOOKUP($E2030,[1]AllProteinsNorm!$A$1:$Q$3226,12,FALSE)</f>
        <v>19856.181859656601</v>
      </c>
      <c r="Y2030" s="29">
        <f>VLOOKUP($E2030,[1]AllProteinsNorm!$A$1:$Q$3226,14,FALSE)</f>
        <v>5827.9021374107297</v>
      </c>
      <c r="Z2030" s="25">
        <f t="shared" si="245"/>
        <v>0.94428816677522165</v>
      </c>
      <c r="AA2030" s="1">
        <f t="shared" si="245"/>
        <v>1.2083755299553138</v>
      </c>
      <c r="AB2030" s="1">
        <f t="shared" si="245"/>
        <v>0.9381375467098565</v>
      </c>
      <c r="AC2030" s="1">
        <f t="shared" si="245"/>
        <v>0.27405107816949464</v>
      </c>
      <c r="AD2030" s="1">
        <f t="shared" si="245"/>
        <v>1.6351476783901122</v>
      </c>
      <c r="AE2030" s="1">
        <f t="shared" si="245"/>
        <v>0.48003277020685448</v>
      </c>
      <c r="AF2030" s="1">
        <f t="shared" si="245"/>
        <v>1.0892543923297788</v>
      </c>
      <c r="AG2030" s="1">
        <f t="shared" si="245"/>
        <v>0.46149694820615322</v>
      </c>
      <c r="AH2030" s="1">
        <f t="shared" si="245"/>
        <v>1.01876147676158</v>
      </c>
      <c r="AI2030" s="1">
        <f t="shared" si="245"/>
        <v>0.53438809515514007</v>
      </c>
      <c r="AJ2030" s="1">
        <f t="shared" si="245"/>
        <v>0.23322440905066466</v>
      </c>
      <c r="AK2030" s="1">
        <f t="shared" si="245"/>
        <v>0.66516178225520206</v>
      </c>
      <c r="AL2030" s="1">
        <f t="shared" si="245"/>
        <v>1.4164477966314761</v>
      </c>
      <c r="AM2030" s="1">
        <f t="shared" si="245"/>
        <v>0.83321459414288357</v>
      </c>
      <c r="AN2030" s="29">
        <f t="shared" si="245"/>
        <v>0.2445532151371575</v>
      </c>
      <c r="AO2030" s="1">
        <f t="shared" si="241"/>
        <v>10554.47100784177</v>
      </c>
      <c r="AP2030" s="1">
        <f t="shared" si="242"/>
        <v>6607.7606753441069</v>
      </c>
      <c r="AQ2030" s="29">
        <f t="shared" si="243"/>
        <v>10416.337365924775</v>
      </c>
    </row>
    <row r="2031" spans="1:43" x14ac:dyDescent="0.2">
      <c r="A2031" s="26"/>
      <c r="E2031" s="25" t="s">
        <v>3957</v>
      </c>
      <c r="F2031" s="26" t="s">
        <v>3958</v>
      </c>
      <c r="G2031" s="1">
        <v>0.87714236083216301</v>
      </c>
      <c r="H2031" s="1">
        <v>1.02807220442071</v>
      </c>
      <c r="I2031" s="1">
        <f>VLOOKUP(F2031,'[1]SUSMB vs SHAM all proteins sum'!$B$2:$E$3214,2,FALSE)</f>
        <v>0.283383320592132</v>
      </c>
      <c r="J2031" s="29">
        <f>VLOOKUP(F2031,'[1]SUSMB vs SHAM all proteins sum'!$B$2:$E$3214,3,FALSE)</f>
        <v>1.2645214607347499</v>
      </c>
      <c r="K2031" s="25">
        <f>VLOOKUP($E2031,[1]AllProteinsNorm!$A$1:$Q$3226,4,FALSE)</f>
        <v>26910.3922918715</v>
      </c>
      <c r="L2031" s="1">
        <f>VLOOKUP($E2031,[1]AllProteinsNorm!$A$1:$Q$3226,5,FALSE)</f>
        <v>32897.569566925296</v>
      </c>
      <c r="M2031" s="1">
        <f>VLOOKUP($E2031,[1]AllProteinsNorm!$A$1:$Q$3226,10,FALSE)</f>
        <v>34423.914941067102</v>
      </c>
      <c r="N2031" s="1">
        <f>VLOOKUP($E2031,[1]AllProteinsNorm!$A$1:$Q$3226,11,FALSE)</f>
        <v>42918.402820522999</v>
      </c>
      <c r="O2031" s="1">
        <f>VLOOKUP($E2031,[1]AllProteinsNorm!$A$1:$Q$3226,15,FALSE)</f>
        <v>51956.729815446401</v>
      </c>
      <c r="P2031" s="1">
        <f>VLOOKUP($E2031,[1]AllProteinsNorm!$A$1:$Q$3226,6,FALSE)</f>
        <v>37304.1421573279</v>
      </c>
      <c r="Q2031" s="1">
        <f>VLOOKUP($E2031,[1]AllProteinsNorm!$A$1:$Q$3226,8,FALSE)</f>
        <v>25503.418849084301</v>
      </c>
      <c r="R2031" s="1">
        <f>VLOOKUP($E2031,[1]AllProteinsNorm!$A$1:$Q$3226,13,FALSE)</f>
        <v>55118.186878546003</v>
      </c>
      <c r="S2031" s="1">
        <f>VLOOKUP($E2031,[1]AllProteinsNorm!$A$1:$Q$3226,16,FALSE)</f>
        <v>33147.222257918002</v>
      </c>
      <c r="T2031" s="1">
        <f>VLOOKUP($E2031,[1]AllProteinsNorm!$A$1:$Q$3226,17,FALSE)</f>
        <v>44900.380981873699</v>
      </c>
      <c r="U2031" s="1">
        <f>VLOOKUP($E2031,[1]AllProteinsNorm!$A$1:$Q$3226,3,FALSE)</f>
        <v>42713.855776351003</v>
      </c>
      <c r="V2031" s="1">
        <f>VLOOKUP($E2031,[1]AllProteinsNorm!$A$1:$Q$3226,7,FALSE)</f>
        <v>27820.7881755829</v>
      </c>
      <c r="W2031" s="1">
        <f>VLOOKUP($E2031,[1]AllProteinsNorm!$A$1:$Q$3226,9,FALSE)</f>
        <v>52501.971896915602</v>
      </c>
      <c r="X2031" s="1">
        <f>VLOOKUP($E2031,[1]AllProteinsNorm!$A$1:$Q$3226,12,FALSE)</f>
        <v>79481.313588776393</v>
      </c>
      <c r="Y2031" s="29">
        <f>VLOOKUP($E2031,[1]AllProteinsNorm!$A$1:$Q$3226,14,FALSE)</f>
        <v>44307.946928539401</v>
      </c>
      <c r="Z2031" s="25">
        <f t="shared" si="245"/>
        <v>0.71151229063781962</v>
      </c>
      <c r="AA2031" s="1">
        <f t="shared" si="245"/>
        <v>0.86981359562158145</v>
      </c>
      <c r="AB2031" s="1">
        <f t="shared" si="245"/>
        <v>0.91017025343916802</v>
      </c>
      <c r="AC2031" s="1">
        <f t="shared" si="245"/>
        <v>1.1347649922803582</v>
      </c>
      <c r="AD2031" s="1">
        <f t="shared" si="245"/>
        <v>1.3737388680210731</v>
      </c>
      <c r="AE2031" s="1">
        <f t="shared" si="245"/>
        <v>0.98632362355626302</v>
      </c>
      <c r="AF2031" s="1">
        <f t="shared" si="245"/>
        <v>0.67431183342090706</v>
      </c>
      <c r="AG2031" s="1">
        <f t="shared" si="245"/>
        <v>1.4573279711572087</v>
      </c>
      <c r="AH2031" s="1">
        <f t="shared" si="245"/>
        <v>0.87641442685828441</v>
      </c>
      <c r="AI2031" s="1">
        <f t="shared" si="245"/>
        <v>1.1871686067011979</v>
      </c>
      <c r="AJ2031" s="1">
        <f t="shared" si="245"/>
        <v>1.1293567568907177</v>
      </c>
      <c r="AK2031" s="1">
        <f t="shared" si="245"/>
        <v>0.73558320917297604</v>
      </c>
      <c r="AL2031" s="1">
        <f t="shared" si="245"/>
        <v>1.388155099420846</v>
      </c>
      <c r="AM2031" s="1">
        <f t="shared" si="245"/>
        <v>2.1014904160849084</v>
      </c>
      <c r="AN2031" s="29">
        <f t="shared" si="245"/>
        <v>1.1715046169024665</v>
      </c>
      <c r="AO2031" s="1">
        <f t="shared" si="241"/>
        <v>8724.9537168976731</v>
      </c>
      <c r="AP2031" s="1">
        <f t="shared" si="242"/>
        <v>10136.168954635619</v>
      </c>
      <c r="AQ2031" s="29">
        <f t="shared" si="243"/>
        <v>17034.068833327263</v>
      </c>
    </row>
    <row r="2032" spans="1:43" x14ac:dyDescent="0.2">
      <c r="A2032" s="26"/>
      <c r="E2032" s="25" t="s">
        <v>3959</v>
      </c>
      <c r="F2032" s="26" t="s">
        <v>3960</v>
      </c>
      <c r="G2032" s="1">
        <v>0.11998516197876501</v>
      </c>
      <c r="H2032" s="43">
        <v>2.1401698226880699</v>
      </c>
      <c r="I2032" s="1">
        <f>VLOOKUP(F2032,'[1]SUSMB vs SHAM all proteins sum'!$B$2:$E$3214,2,FALSE)</f>
        <v>0.79040007547344104</v>
      </c>
      <c r="J2032" s="29">
        <f>VLOOKUP(F2032,'[1]SUSMB vs SHAM all proteins sum'!$B$2:$E$3214,3,FALSE)</f>
        <v>1.1531789815050899</v>
      </c>
      <c r="K2032" s="25">
        <f>VLOOKUP($E2032,[1]AllProteinsNorm!$A$1:$Q$3226,4,FALSE)</f>
        <v>13155.0805611781</v>
      </c>
      <c r="L2032" s="1">
        <f>VLOOKUP($E2032,[1]AllProteinsNorm!$A$1:$Q$3226,5,FALSE)</f>
        <v>37249.614813552202</v>
      </c>
      <c r="M2032" s="1">
        <f>VLOOKUP($E2032,[1]AllProteinsNorm!$A$1:$Q$3226,10,FALSE)</f>
        <v>5664.12855339832</v>
      </c>
      <c r="N2032" s="1">
        <f>VLOOKUP($E2032,[1]AllProteinsNorm!$A$1:$Q$3226,11,FALSE)</f>
        <v>47662.450513509699</v>
      </c>
      <c r="O2032" s="1">
        <f>VLOOKUP($E2032,[1]AllProteinsNorm!$A$1:$Q$3226,15,FALSE)</f>
        <v>8807.2746757084005</v>
      </c>
      <c r="P2032" s="1">
        <f>VLOOKUP($E2032,[1]AllProteinsNorm!$A$1:$Q$3226,6,FALSE)</f>
        <v>19645.148057273</v>
      </c>
      <c r="Q2032" s="1">
        <f>VLOOKUP($E2032,[1]AllProteinsNorm!$A$1:$Q$3226,8,FALSE)</f>
        <v>42019.140396761097</v>
      </c>
      <c r="R2032" s="1">
        <f>VLOOKUP($E2032,[1]AllProteinsNorm!$A$1:$Q$3226,13,FALSE)</f>
        <v>39418.809772344597</v>
      </c>
      <c r="S2032" s="1">
        <f>VLOOKUP($E2032,[1]AllProteinsNorm!$A$1:$Q$3226,16,FALSE)</f>
        <v>45182.014634600397</v>
      </c>
      <c r="T2032" s="1">
        <f>VLOOKUP($E2032,[1]AllProteinsNorm!$A$1:$Q$3226,17,FALSE)</f>
        <v>35582.455894618899</v>
      </c>
      <c r="U2032" s="1">
        <f>VLOOKUP($E2032,[1]AllProteinsNorm!$A$1:$Q$3226,3,FALSE)</f>
        <v>17105.358155485999</v>
      </c>
      <c r="V2032" s="1">
        <f>VLOOKUP($E2032,[1]AllProteinsNorm!$A$1:$Q$3226,7,FALSE)</f>
        <v>29080.457677091501</v>
      </c>
      <c r="W2032" s="1">
        <f>VLOOKUP($E2032,[1]AllProteinsNorm!$A$1:$Q$3226,9,FALSE)</f>
        <v>37780.070850899203</v>
      </c>
      <c r="X2032" s="1">
        <f>VLOOKUP($E2032,[1]AllProteinsNorm!$A$1:$Q$3226,12,FALSE)</f>
        <v>6005.1404772034102</v>
      </c>
      <c r="Y2032" s="29">
        <f>VLOOKUP($E2032,[1]AllProteinsNorm!$A$1:$Q$3226,14,FALSE)</f>
        <v>21053.802767786801</v>
      </c>
      <c r="Z2032" s="25">
        <f t="shared" si="245"/>
        <v>0.5844699733715677</v>
      </c>
      <c r="AA2032" s="1">
        <f t="shared" si="245"/>
        <v>1.6549713456280262</v>
      </c>
      <c r="AB2032" s="1">
        <f t="shared" si="245"/>
        <v>0.25165281576058857</v>
      </c>
      <c r="AC2032" s="1">
        <f t="shared" si="245"/>
        <v>2.117605517724015</v>
      </c>
      <c r="AD2032" s="1">
        <f t="shared" si="245"/>
        <v>0.39130034751580273</v>
      </c>
      <c r="AE2032" s="1">
        <f t="shared" si="245"/>
        <v>0.87281861243779313</v>
      </c>
      <c r="AF2032" s="1">
        <f t="shared" si="245"/>
        <v>1.8668776488733076</v>
      </c>
      <c r="AG2032" s="1">
        <f t="shared" si="245"/>
        <v>1.751346986499783</v>
      </c>
      <c r="AH2032" s="1">
        <f t="shared" si="245"/>
        <v>2.0074016854210548</v>
      </c>
      <c r="AI2032" s="1">
        <f t="shared" si="245"/>
        <v>1.5809007746099604</v>
      </c>
      <c r="AJ2032" s="1">
        <f t="shared" si="245"/>
        <v>0.75997772717194978</v>
      </c>
      <c r="AK2032" s="1">
        <f t="shared" si="245"/>
        <v>1.2920220628919159</v>
      </c>
      <c r="AL2032" s="1">
        <f t="shared" si="245"/>
        <v>1.6785390938133116</v>
      </c>
      <c r="AM2032" s="1">
        <f t="shared" si="245"/>
        <v>0.26680370967559314</v>
      </c>
      <c r="AN2032" s="29">
        <f t="shared" si="245"/>
        <v>0.93540404301078561</v>
      </c>
      <c r="AO2032" s="1">
        <f t="shared" si="241"/>
        <v>16786.688591125763</v>
      </c>
      <c r="AP2032" s="1">
        <f t="shared" si="242"/>
        <v>8935.3290617922157</v>
      </c>
      <c r="AQ2032" s="29">
        <f t="shared" si="243"/>
        <v>10766.817550625972</v>
      </c>
    </row>
    <row r="2033" spans="1:43" x14ac:dyDescent="0.2">
      <c r="A2033" s="26"/>
      <c r="E2033" s="25" t="s">
        <v>3961</v>
      </c>
      <c r="F2033" s="26" t="s">
        <v>3962</v>
      </c>
      <c r="G2033" s="1">
        <v>6.3571577821008002E-2</v>
      </c>
      <c r="H2033" s="43">
        <v>3.3599068661661899</v>
      </c>
      <c r="I2033" s="1">
        <f>VLOOKUP(F2033,'[1]SUSMB vs SHAM all proteins sum'!$B$2:$E$3214,2,FALSE)</f>
        <v>7.7895378177902597E-2</v>
      </c>
      <c r="J2033" s="29">
        <f>VLOOKUP(F2033,'[1]SUSMB vs SHAM all proteins sum'!$B$2:$E$3214,3,FALSE)</f>
        <v>2.85051142413562</v>
      </c>
      <c r="K2033" s="25">
        <f>VLOOKUP($E2033,[1]AllProteinsNorm!$A$1:$Q$3226,4,FALSE)</f>
        <v>9532.9237769929096</v>
      </c>
      <c r="L2033" s="1">
        <f>VLOOKUP($E2033,[1]AllProteinsNorm!$A$1:$Q$3226,5,FALSE)</f>
        <v>43484.934182673504</v>
      </c>
      <c r="M2033" s="1">
        <f>VLOOKUP($E2033,[1]AllProteinsNorm!$A$1:$Q$3226,10,FALSE)</f>
        <v>6087.3875643978299</v>
      </c>
      <c r="N2033" s="1">
        <f>VLOOKUP($E2033,[1]AllProteinsNorm!$A$1:$Q$3226,11,FALSE)</f>
        <v>18947.369781435598</v>
      </c>
      <c r="O2033" s="1">
        <f>VLOOKUP($E2033,[1]AllProteinsNorm!$A$1:$Q$3226,15,FALSE)</f>
        <v>21383.0459085361</v>
      </c>
      <c r="P2033" s="1">
        <f>VLOOKUP($E2033,[1]AllProteinsNorm!$A$1:$Q$3226,6,FALSE)</f>
        <v>10411.3729997725</v>
      </c>
      <c r="Q2033" s="1">
        <f>VLOOKUP($E2033,[1]AllProteinsNorm!$A$1:$Q$3226,8,FALSE)</f>
        <v>98922.196845131504</v>
      </c>
      <c r="R2033" s="1">
        <f>VLOOKUP($E2033,[1]AllProteinsNorm!$A$1:$Q$3226,13,FALSE)</f>
        <v>81946.318397075695</v>
      </c>
      <c r="S2033" s="1">
        <f>VLOOKUP($E2033,[1]AllProteinsNorm!$A$1:$Q$3226,16,FALSE)</f>
        <v>41403.224383036002</v>
      </c>
      <c r="T2033" s="1">
        <f>VLOOKUP($E2033,[1]AllProteinsNorm!$A$1:$Q$3226,17,FALSE)</f>
        <v>125281.001550566</v>
      </c>
      <c r="U2033" s="1">
        <f>VLOOKUP($E2033,[1]AllProteinsNorm!$A$1:$Q$3226,3,FALSE)</f>
        <v>114663.93450383301</v>
      </c>
      <c r="V2033" s="1">
        <f>VLOOKUP($E2033,[1]AllProteinsNorm!$A$1:$Q$3226,7,FALSE)</f>
        <v>27507.332846453399</v>
      </c>
      <c r="W2033" s="1">
        <f>VLOOKUP($E2033,[1]AllProteinsNorm!$A$1:$Q$3226,9,FALSE)</f>
        <v>22304.540000768699</v>
      </c>
      <c r="X2033" s="1">
        <f>VLOOKUP($E2033,[1]AllProteinsNorm!$A$1:$Q$3226,12,FALSE)</f>
        <v>120813.852829825</v>
      </c>
      <c r="Y2033" s="29">
        <f>VLOOKUP($E2033,[1]AllProteinsNorm!$A$1:$Q$3226,14,FALSE)</f>
        <v>22638.2572835387</v>
      </c>
      <c r="Z2033" s="25">
        <f t="shared" si="245"/>
        <v>0.47935135446392951</v>
      </c>
      <c r="AA2033" s="1">
        <f t="shared" si="245"/>
        <v>2.1865864646422919</v>
      </c>
      <c r="AB2033" s="1">
        <f t="shared" si="245"/>
        <v>0.30609680119161109</v>
      </c>
      <c r="AC2033" s="1">
        <f t="shared" si="245"/>
        <v>0.95274519976546723</v>
      </c>
      <c r="AD2033" s="1">
        <f t="shared" si="245"/>
        <v>1.0752201799367005</v>
      </c>
      <c r="AE2033" s="1">
        <f t="shared" si="245"/>
        <v>0.52352309386076035</v>
      </c>
      <c r="AF2033" s="1">
        <f t="shared" si="245"/>
        <v>4.9741810753488531</v>
      </c>
      <c r="AG2033" s="1">
        <f t="shared" si="245"/>
        <v>4.1205698939682058</v>
      </c>
      <c r="AH2033" s="1">
        <f t="shared" si="245"/>
        <v>2.0819102461598402</v>
      </c>
      <c r="AI2033" s="1">
        <f t="shared" si="245"/>
        <v>6.299601170293311</v>
      </c>
      <c r="AJ2033" s="1">
        <f t="shared" si="245"/>
        <v>5.7657350041157827</v>
      </c>
      <c r="AK2033" s="1">
        <f t="shared" si="245"/>
        <v>1.3831724207698322</v>
      </c>
      <c r="AL2033" s="1">
        <f t="shared" si="245"/>
        <v>1.1215563776841602</v>
      </c>
      <c r="AM2033" s="1">
        <f t="shared" si="245"/>
        <v>6.0749760877927068</v>
      </c>
      <c r="AN2033" s="29">
        <f t="shared" si="245"/>
        <v>1.1383369410502384</v>
      </c>
      <c r="AO2033" s="1">
        <f t="shared" si="241"/>
        <v>13096.71526540227</v>
      </c>
      <c r="AP2033" s="1">
        <f t="shared" si="242"/>
        <v>40966.063385601039</v>
      </c>
      <c r="AQ2033" s="29">
        <f t="shared" si="243"/>
        <v>45927.161894674689</v>
      </c>
    </row>
    <row r="2034" spans="1:43" x14ac:dyDescent="0.2">
      <c r="A2034" s="26"/>
      <c r="E2034" s="25" t="s">
        <v>3963</v>
      </c>
      <c r="F2034" s="26" t="s">
        <v>3964</v>
      </c>
      <c r="G2034" s="1">
        <v>0.258938938645212</v>
      </c>
      <c r="H2034" s="43">
        <v>0.63817891896766099</v>
      </c>
      <c r="I2034" s="1">
        <f>VLOOKUP(F2034,'[1]SUSMB vs SHAM all proteins sum'!$B$2:$E$3214,2,FALSE)</f>
        <v>0.75064040856352798</v>
      </c>
      <c r="J2034" s="29">
        <f>VLOOKUP(F2034,'[1]SUSMB vs SHAM all proteins sum'!$B$2:$E$3214,3,FALSE)</f>
        <v>1.0575192516681799</v>
      </c>
      <c r="K2034" s="25">
        <f>VLOOKUP($E2034,[1]AllProteinsNorm!$A$1:$Q$3226,4,FALSE)</f>
        <v>41482.781732282398</v>
      </c>
      <c r="L2034" s="1">
        <f>VLOOKUP($E2034,[1]AllProteinsNorm!$A$1:$Q$3226,5,FALSE)</f>
        <v>31138.056899397299</v>
      </c>
      <c r="M2034" s="1">
        <f>VLOOKUP($E2034,[1]AllProteinsNorm!$A$1:$Q$3226,10,FALSE)</f>
        <v>23926.072313464101</v>
      </c>
      <c r="N2034" s="1">
        <f>VLOOKUP($E2034,[1]AllProteinsNorm!$A$1:$Q$3226,11,FALSE)</f>
        <v>49011.503259387297</v>
      </c>
      <c r="O2034" s="1">
        <f>VLOOKUP($E2034,[1]AllProteinsNorm!$A$1:$Q$3226,15,FALSE)</f>
        <v>48703.882431690203</v>
      </c>
      <c r="P2034" s="1">
        <f>VLOOKUP($E2034,[1]AllProteinsNorm!$A$1:$Q$3226,6,FALSE)</f>
        <v>28946.4993332376</v>
      </c>
      <c r="Q2034" s="1">
        <f>VLOOKUP($E2034,[1]AllProteinsNorm!$A$1:$Q$3226,8,FALSE)</f>
        <v>26910.3387555054</v>
      </c>
      <c r="R2034" s="1">
        <f>VLOOKUP($E2034,[1]AllProteinsNorm!$A$1:$Q$3226,13,FALSE)</f>
        <v>6320.6438384967896</v>
      </c>
      <c r="S2034" s="1">
        <f>VLOOKUP($E2034,[1]AllProteinsNorm!$A$1:$Q$3226,16,FALSE)</f>
        <v>38058.6724252934</v>
      </c>
      <c r="T2034" s="1">
        <f>VLOOKUP($E2034,[1]AllProteinsNorm!$A$1:$Q$3226,17,FALSE)</f>
        <v>41674.893393917497</v>
      </c>
      <c r="U2034" s="1">
        <f>VLOOKUP($E2034,[1]AllProteinsNorm!$A$1:$Q$3226,3,FALSE)</f>
        <v>40265.132145879303</v>
      </c>
      <c r="V2034" s="1">
        <f>VLOOKUP($E2034,[1]AllProteinsNorm!$A$1:$Q$3226,7,FALSE)</f>
        <v>29824.869389481399</v>
      </c>
      <c r="W2034" s="1">
        <f>VLOOKUP($E2034,[1]AllProteinsNorm!$A$1:$Q$3226,9,FALSE)</f>
        <v>34091.094265669199</v>
      </c>
      <c r="X2034" s="1">
        <f>VLOOKUP($E2034,[1]AllProteinsNorm!$A$1:$Q$3226,12,FALSE)</f>
        <v>49748.769186972699</v>
      </c>
      <c r="Y2034" s="29">
        <f>VLOOKUP($E2034,[1]AllProteinsNorm!$A$1:$Q$3226,14,FALSE)</f>
        <v>47907.426934356197</v>
      </c>
      <c r="Z2034" s="25">
        <f t="shared" si="245"/>
        <v>1.0677002807694518</v>
      </c>
      <c r="AA2034" s="1">
        <f t="shared" si="245"/>
        <v>0.80144365217989078</v>
      </c>
      <c r="AB2034" s="1">
        <f t="shared" si="245"/>
        <v>0.61581873394270759</v>
      </c>
      <c r="AC2034" s="1">
        <f t="shared" si="245"/>
        <v>1.2614774999589093</v>
      </c>
      <c r="AD2034" s="1">
        <f t="shared" si="245"/>
        <v>1.2535598331490407</v>
      </c>
      <c r="AE2034" s="1">
        <f t="shared" si="245"/>
        <v>0.74503647476801127</v>
      </c>
      <c r="AF2034" s="1">
        <f t="shared" si="245"/>
        <v>0.69262896664652673</v>
      </c>
      <c r="AG2034" s="1">
        <f t="shared" si="245"/>
        <v>0.16268323673566285</v>
      </c>
      <c r="AH2034" s="1">
        <f t="shared" si="245"/>
        <v>0.97956919804574027</v>
      </c>
      <c r="AI2034" s="1">
        <f t="shared" si="245"/>
        <v>1.0726449268732412</v>
      </c>
      <c r="AJ2034" s="1">
        <f t="shared" si="245"/>
        <v>1.0363599330157318</v>
      </c>
      <c r="AK2034" s="1">
        <f t="shared" si="245"/>
        <v>0.76764431147779366</v>
      </c>
      <c r="AL2034" s="1">
        <f t="shared" si="245"/>
        <v>0.87745009855177225</v>
      </c>
      <c r="AM2034" s="1">
        <f t="shared" si="245"/>
        <v>1.2804535426689885</v>
      </c>
      <c r="AN2034" s="29">
        <f t="shared" si="245"/>
        <v>1.2330603458289289</v>
      </c>
      <c r="AO2034" s="1">
        <f t="shared" si="241"/>
        <v>9894.2846215013014</v>
      </c>
      <c r="AP2034" s="1">
        <f t="shared" si="242"/>
        <v>12324.989945548856</v>
      </c>
      <c r="AQ2034" s="29">
        <f t="shared" si="243"/>
        <v>7686.4753695638237</v>
      </c>
    </row>
    <row r="2035" spans="1:43" x14ac:dyDescent="0.2">
      <c r="A2035" s="26"/>
      <c r="E2035" s="25" t="s">
        <v>3965</v>
      </c>
      <c r="F2035" s="26" t="s">
        <v>3966</v>
      </c>
      <c r="G2035" s="1">
        <v>0.10631455948983599</v>
      </c>
      <c r="H2035" s="1">
        <v>1.20273023642597</v>
      </c>
      <c r="I2035" s="1">
        <f>VLOOKUP(F2035,'[1]SUSMB vs SHAM all proteins sum'!$B$2:$E$3214,2,FALSE)</f>
        <v>0.635632921107954</v>
      </c>
      <c r="J2035" s="29">
        <f>VLOOKUP(F2035,'[1]SUSMB vs SHAM all proteins sum'!$B$2:$E$3214,3,FALSE)</f>
        <v>1.06235627920844</v>
      </c>
      <c r="K2035" s="25">
        <f>VLOOKUP($E2035,[1]AllProteinsNorm!$A$1:$Q$3226,4,FALSE)</f>
        <v>438227.02069273801</v>
      </c>
      <c r="L2035" s="1">
        <f>VLOOKUP($E2035,[1]AllProteinsNorm!$A$1:$Q$3226,5,FALSE)</f>
        <v>335777.27865632297</v>
      </c>
      <c r="M2035" s="1">
        <f>VLOOKUP($E2035,[1]AllProteinsNorm!$A$1:$Q$3226,10,FALSE)</f>
        <v>533138.80732824397</v>
      </c>
      <c r="N2035" s="1">
        <f>VLOOKUP($E2035,[1]AllProteinsNorm!$A$1:$Q$3226,11,FALSE)</f>
        <v>394051.749236328</v>
      </c>
      <c r="O2035" s="1">
        <f>VLOOKUP($E2035,[1]AllProteinsNorm!$A$1:$Q$3226,15,FALSE)</f>
        <v>557625.39781673602</v>
      </c>
      <c r="P2035" s="1">
        <f>VLOOKUP($E2035,[1]AllProteinsNorm!$A$1:$Q$3226,6,FALSE)</f>
        <v>481793.918097371</v>
      </c>
      <c r="Q2035" s="1">
        <f>VLOOKUP($E2035,[1]AllProteinsNorm!$A$1:$Q$3226,8,FALSE)</f>
        <v>604937.22151647497</v>
      </c>
      <c r="R2035" s="1">
        <f>VLOOKUP($E2035,[1]AllProteinsNorm!$A$1:$Q$3226,13,FALSE)</f>
        <v>544339.01902203297</v>
      </c>
      <c r="S2035" s="1">
        <f>VLOOKUP($E2035,[1]AllProteinsNorm!$A$1:$Q$3226,16,FALSE)</f>
        <v>531930.42159056</v>
      </c>
      <c r="T2035" s="1">
        <f>VLOOKUP($E2035,[1]AllProteinsNorm!$A$1:$Q$3226,17,FALSE)</f>
        <v>514081.27985858201</v>
      </c>
      <c r="U2035" s="1">
        <f>VLOOKUP($E2035,[1]AllProteinsNorm!$A$1:$Q$3226,3,FALSE)</f>
        <v>377741.77680713101</v>
      </c>
      <c r="V2035" s="1">
        <f>VLOOKUP($E2035,[1]AllProteinsNorm!$A$1:$Q$3226,7,FALSE)</f>
        <v>431472.19202476903</v>
      </c>
      <c r="W2035" s="1">
        <f>VLOOKUP($E2035,[1]AllProteinsNorm!$A$1:$Q$3226,9,FALSE)</f>
        <v>475964.81482131098</v>
      </c>
      <c r="X2035" s="1">
        <f>VLOOKUP($E2035,[1]AllProteinsNorm!$A$1:$Q$3226,12,FALSE)</f>
        <v>607805.043291396</v>
      </c>
      <c r="Y2035" s="29">
        <f>VLOOKUP($E2035,[1]AllProteinsNorm!$A$1:$Q$3226,14,FALSE)</f>
        <v>494709.81495253299</v>
      </c>
      <c r="Z2035" s="25">
        <f t="shared" si="245"/>
        <v>0.97003517647989079</v>
      </c>
      <c r="AA2035" s="1">
        <f t="shared" si="245"/>
        <v>0.74325807487735607</v>
      </c>
      <c r="AB2035" s="1">
        <f t="shared" si="245"/>
        <v>1.1801266755240538</v>
      </c>
      <c r="AC2035" s="1">
        <f t="shared" si="245"/>
        <v>0.87225123067132992</v>
      </c>
      <c r="AD2035" s="1">
        <f t="shared" si="245"/>
        <v>1.2343288424473697</v>
      </c>
      <c r="AE2035" s="1">
        <f t="shared" si="245"/>
        <v>1.0664724590230317</v>
      </c>
      <c r="AF2035" s="1">
        <f t="shared" si="245"/>
        <v>1.33905568740461</v>
      </c>
      <c r="AG2035" s="1">
        <f t="shared" si="245"/>
        <v>1.2049188467366418</v>
      </c>
      <c r="AH2035" s="1">
        <f t="shared" si="245"/>
        <v>1.1774518594653427</v>
      </c>
      <c r="AI2035" s="1">
        <f t="shared" si="245"/>
        <v>1.137941983231276</v>
      </c>
      <c r="AJ2035" s="1">
        <f t="shared" si="245"/>
        <v>0.83614837476178694</v>
      </c>
      <c r="AK2035" s="1">
        <f t="shared" si="245"/>
        <v>0.95508306008901467</v>
      </c>
      <c r="AL2035" s="1">
        <f t="shared" si="245"/>
        <v>1.0535694773306341</v>
      </c>
      <c r="AM2035" s="1">
        <f t="shared" si="245"/>
        <v>1.3454037396017358</v>
      </c>
      <c r="AN2035" s="29">
        <f t="shared" si="245"/>
        <v>1.0950623763345837</v>
      </c>
      <c r="AO2035" s="1">
        <f t="shared" si="241"/>
        <v>83421.062137136149</v>
      </c>
      <c r="AP2035" s="1">
        <f t="shared" si="242"/>
        <v>40633.650382045656</v>
      </c>
      <c r="AQ2035" s="29">
        <f t="shared" si="243"/>
        <v>76613.567380160384</v>
      </c>
    </row>
    <row r="2036" spans="1:43" x14ac:dyDescent="0.2">
      <c r="A2036" s="26"/>
      <c r="E2036" s="25" t="s">
        <v>3967</v>
      </c>
      <c r="F2036" s="26" t="s">
        <v>3968</v>
      </c>
      <c r="G2036" s="1">
        <v>0.15311498240955701</v>
      </c>
      <c r="H2036" s="1">
        <v>1.37787099786401</v>
      </c>
      <c r="I2036" s="1">
        <f>VLOOKUP(F2036,'[1]SUSMB vs SHAM all proteins sum'!$B$2:$E$3214,2,FALSE)</f>
        <v>0.92923970565283698</v>
      </c>
      <c r="J2036" s="29">
        <f>VLOOKUP(F2036,'[1]SUSMB vs SHAM all proteins sum'!$B$2:$E$3214,3,FALSE)</f>
        <v>1.0184862733556099</v>
      </c>
      <c r="K2036" s="25">
        <f>VLOOKUP($E2036,[1]AllProteinsNorm!$A$1:$Q$3226,4,FALSE)</f>
        <v>400530.00699211098</v>
      </c>
      <c r="L2036" s="1">
        <f>VLOOKUP($E2036,[1]AllProteinsNorm!$A$1:$Q$3226,5,FALSE)</f>
        <v>376739.322155612</v>
      </c>
      <c r="M2036" s="1">
        <f>VLOOKUP($E2036,[1]AllProteinsNorm!$A$1:$Q$3226,10,FALSE)</f>
        <v>404141.16922554898</v>
      </c>
      <c r="N2036" s="1">
        <f>VLOOKUP($E2036,[1]AllProteinsNorm!$A$1:$Q$3226,11,FALSE)</f>
        <v>488513.487321063</v>
      </c>
      <c r="O2036" s="1">
        <f>VLOOKUP($E2036,[1]AllProteinsNorm!$A$1:$Q$3226,15,FALSE)</f>
        <v>386207.54254577798</v>
      </c>
      <c r="P2036" s="1">
        <f>VLOOKUP($E2036,[1]AllProteinsNorm!$A$1:$Q$3226,6,FALSE)</f>
        <v>408191.26404273801</v>
      </c>
      <c r="Q2036" s="1">
        <f>VLOOKUP($E2036,[1]AllProteinsNorm!$A$1:$Q$3226,8,FALSE)</f>
        <v>921147.89056065294</v>
      </c>
      <c r="R2036" s="1">
        <f>VLOOKUP($E2036,[1]AllProteinsNorm!$A$1:$Q$3226,13,FALSE)</f>
        <v>645220.58061945497</v>
      </c>
      <c r="S2036" s="1">
        <f>VLOOKUP($E2036,[1]AllProteinsNorm!$A$1:$Q$3226,16,FALSE)</f>
        <v>314906.97497506498</v>
      </c>
      <c r="T2036" s="1">
        <f>VLOOKUP($E2036,[1]AllProteinsNorm!$A$1:$Q$3226,17,FALSE)</f>
        <v>747938.08675195999</v>
      </c>
      <c r="U2036" s="1">
        <f>VLOOKUP($E2036,[1]AllProteinsNorm!$A$1:$Q$3226,3,FALSE)</f>
        <v>684642.72168361198</v>
      </c>
      <c r="V2036" s="1">
        <f>VLOOKUP($E2036,[1]AllProteinsNorm!$A$1:$Q$3226,7,FALSE)</f>
        <v>635100.96962379699</v>
      </c>
      <c r="W2036" s="1">
        <f>VLOOKUP($E2036,[1]AllProteinsNorm!$A$1:$Q$3226,9,FALSE)</f>
        <v>309237.81170118501</v>
      </c>
      <c r="X2036" s="1">
        <f>VLOOKUP($E2036,[1]AllProteinsNorm!$A$1:$Q$3226,12,FALSE)</f>
        <v>360964.41130592802</v>
      </c>
      <c r="Y2036" s="29">
        <f>VLOOKUP($E2036,[1]AllProteinsNorm!$A$1:$Q$3226,14,FALSE)</f>
        <v>259787.68883830501</v>
      </c>
      <c r="Z2036" s="25">
        <f t="shared" si="245"/>
        <v>0.9739892645266065</v>
      </c>
      <c r="AA2036" s="1">
        <f t="shared" si="245"/>
        <v>0.91613624172688812</v>
      </c>
      <c r="AB2036" s="1">
        <f t="shared" si="245"/>
        <v>0.98277071207468447</v>
      </c>
      <c r="AC2036" s="1">
        <f t="shared" si="245"/>
        <v>1.1879431850821143</v>
      </c>
      <c r="AD2036" s="1">
        <f t="shared" si="245"/>
        <v>0.93916059658970674</v>
      </c>
      <c r="AE2036" s="1">
        <f t="shared" si="245"/>
        <v>0.99261953439359418</v>
      </c>
      <c r="AF2036" s="1">
        <f t="shared" si="245"/>
        <v>2.2400023488504242</v>
      </c>
      <c r="AG2036" s="1">
        <f t="shared" si="245"/>
        <v>1.5690158235444041</v>
      </c>
      <c r="AH2036" s="1">
        <f t="shared" si="245"/>
        <v>0.76577536662890588</v>
      </c>
      <c r="AI2036" s="1">
        <f t="shared" si="245"/>
        <v>1.8187992267988231</v>
      </c>
      <c r="AJ2036" s="1">
        <f t="shared" si="245"/>
        <v>1.6648806564179588</v>
      </c>
      <c r="AK2036" s="1">
        <f t="shared" si="245"/>
        <v>1.5444074488935871</v>
      </c>
      <c r="AL2036" s="1">
        <f t="shared" si="245"/>
        <v>0.75198937289257051</v>
      </c>
      <c r="AM2036" s="1">
        <f t="shared" si="245"/>
        <v>0.87777558572550374</v>
      </c>
      <c r="AN2036" s="29">
        <f t="shared" si="245"/>
        <v>0.63173898476393409</v>
      </c>
      <c r="AO2036" s="1">
        <f t="shared" si="241"/>
        <v>39882.850829887044</v>
      </c>
      <c r="AP2036" s="1">
        <f t="shared" si="242"/>
        <v>221294.07871670078</v>
      </c>
      <c r="AQ2036" s="29">
        <f t="shared" si="243"/>
        <v>175066.62424777111</v>
      </c>
    </row>
    <row r="2037" spans="1:43" x14ac:dyDescent="0.2">
      <c r="A2037" s="26"/>
      <c r="E2037" s="25" t="s">
        <v>3969</v>
      </c>
      <c r="F2037" s="26" t="s">
        <v>3970</v>
      </c>
      <c r="G2037" s="1">
        <v>0.96630801689486701</v>
      </c>
      <c r="H2037" s="1">
        <v>0.97687564610704403</v>
      </c>
      <c r="I2037" s="1">
        <f>VLOOKUP(F2037,'[1]SUSMB vs SHAM all proteins sum'!$B$2:$E$3214,2,FALSE)</f>
        <v>0.68886351529007905</v>
      </c>
      <c r="J2037" s="29">
        <f>VLOOKUP(F2037,'[1]SUSMB vs SHAM all proteins sum'!$B$2:$E$3214,3,FALSE)</f>
        <v>1.2660906835521999</v>
      </c>
      <c r="K2037" s="25">
        <f>VLOOKUP($E2037,[1]AllProteinsNorm!$A$1:$Q$3226,4,FALSE)</f>
        <v>72275.962950729503</v>
      </c>
      <c r="L2037" s="1">
        <f>VLOOKUP($E2037,[1]AllProteinsNorm!$A$1:$Q$3226,5,FALSE)</f>
        <v>5668.3880132770901</v>
      </c>
      <c r="M2037" s="1">
        <f>VLOOKUP($E2037,[1]AllProteinsNorm!$A$1:$Q$3226,10,FALSE)</f>
        <v>57609.818501869901</v>
      </c>
      <c r="N2037" s="1">
        <f>VLOOKUP($E2037,[1]AllProteinsNorm!$A$1:$Q$3226,11,FALSE)</f>
        <v>57666.541762524503</v>
      </c>
      <c r="O2037" s="1">
        <f>VLOOKUP($E2037,[1]AllProteinsNorm!$A$1:$Q$3226,15,FALSE)</f>
        <v>94959.723809645904</v>
      </c>
      <c r="P2037" s="1">
        <f>VLOOKUP($E2037,[1]AllProteinsNorm!$A$1:$Q$3226,6,FALSE)</f>
        <v>70253.467950609498</v>
      </c>
      <c r="Q2037" s="1">
        <f>VLOOKUP($E2037,[1]AllProteinsNorm!$A$1:$Q$3226,8,FALSE)</f>
        <v>34210.884592305803</v>
      </c>
      <c r="R2037" s="1">
        <f>VLOOKUP($E2037,[1]AllProteinsNorm!$A$1:$Q$3226,13,FALSE)</f>
        <v>25415.418970979099</v>
      </c>
      <c r="S2037" s="1">
        <f>VLOOKUP($E2037,[1]AllProteinsNorm!$A$1:$Q$3226,16,FALSE)</f>
        <v>49518.012067820098</v>
      </c>
      <c r="T2037" s="1">
        <f>VLOOKUP($E2037,[1]AllProteinsNorm!$A$1:$Q$3226,17,FALSE)</f>
        <v>38011.690295489803</v>
      </c>
      <c r="U2037" s="1">
        <f>VLOOKUP($E2037,[1]AllProteinsNorm!$A$1:$Q$3226,3,FALSE)</f>
        <v>86599.321937252098</v>
      </c>
      <c r="V2037" s="1">
        <f>VLOOKUP($E2037,[1]AllProteinsNorm!$A$1:$Q$3226,7,FALSE)</f>
        <v>43852.873773083498</v>
      </c>
      <c r="W2037" s="1">
        <f>VLOOKUP($E2037,[1]AllProteinsNorm!$A$1:$Q$3226,9,FALSE)</f>
        <v>59303.3538986278</v>
      </c>
      <c r="X2037" s="1">
        <f>VLOOKUP($E2037,[1]AllProteinsNorm!$A$1:$Q$3226,12,FALSE)</f>
        <v>84869.341105153493</v>
      </c>
      <c r="Y2037" s="29">
        <f>VLOOKUP($E2037,[1]AllProteinsNorm!$A$1:$Q$3226,14,FALSE)</f>
        <v>21998.584852516</v>
      </c>
      <c r="Z2037" s="25">
        <f t="shared" si="245"/>
        <v>1.2540053758539731</v>
      </c>
      <c r="AA2037" s="1">
        <f t="shared" si="245"/>
        <v>9.8347898123769623E-2</v>
      </c>
      <c r="AB2037" s="1">
        <f t="shared" si="245"/>
        <v>0.99954423509465495</v>
      </c>
      <c r="AC2037" s="1">
        <f t="shared" si="245"/>
        <v>1.0005283973374373</v>
      </c>
      <c r="AD2037" s="1">
        <f t="shared" si="245"/>
        <v>1.6475740935901648</v>
      </c>
      <c r="AE2037" s="1">
        <f t="shared" si="245"/>
        <v>1.2189146001763498</v>
      </c>
      <c r="AF2037" s="1">
        <f t="shared" si="245"/>
        <v>0.59356709257151896</v>
      </c>
      <c r="AG2037" s="1">
        <f t="shared" si="245"/>
        <v>0.44096364431581964</v>
      </c>
      <c r="AH2037" s="1">
        <f t="shared" si="245"/>
        <v>0.8591494433215513</v>
      </c>
      <c r="AI2037" s="1">
        <f t="shared" si="245"/>
        <v>0.65951198752391571</v>
      </c>
      <c r="AJ2037" s="1">
        <f t="shared" si="245"/>
        <v>1.5025191062297281</v>
      </c>
      <c r="AK2037" s="1">
        <f t="shared" si="245"/>
        <v>0.76085792859764811</v>
      </c>
      <c r="AL2037" s="1">
        <f t="shared" si="245"/>
        <v>1.0289274823739907</v>
      </c>
      <c r="AM2037" s="1">
        <f t="shared" si="245"/>
        <v>1.4725035218638047</v>
      </c>
      <c r="AN2037" s="29">
        <f t="shared" si="245"/>
        <v>0.38168074889628861</v>
      </c>
      <c r="AO2037" s="1">
        <f t="shared" si="241"/>
        <v>29353.102691375909</v>
      </c>
      <c r="AP2037" s="1">
        <f t="shared" si="242"/>
        <v>15462.368234537951</v>
      </c>
      <c r="AQ2037" s="29">
        <f t="shared" si="243"/>
        <v>24613.209565053447</v>
      </c>
    </row>
    <row r="2038" spans="1:43" x14ac:dyDescent="0.2">
      <c r="A2038" s="26"/>
      <c r="E2038" s="25" t="s">
        <v>3971</v>
      </c>
      <c r="F2038" s="26" t="s">
        <v>3972</v>
      </c>
      <c r="G2038" s="1">
        <v>0.64784795101271997</v>
      </c>
      <c r="H2038" s="1">
        <v>1.0735362625238101</v>
      </c>
      <c r="I2038" s="1">
        <f>VLOOKUP(F2038,'[1]SUSMB vs SHAM all proteins sum'!$B$2:$E$3214,2,FALSE)</f>
        <v>0.50471846436312895</v>
      </c>
      <c r="J2038" s="29">
        <f>VLOOKUP(F2038,'[1]SUSMB vs SHAM all proteins sum'!$B$2:$E$3214,3,FALSE)</f>
        <v>1.09907028582205</v>
      </c>
      <c r="K2038" s="25">
        <f>VLOOKUP($E2038,[1]AllProteinsNorm!$A$1:$Q$3226,4,FALSE)</f>
        <v>64775.7992593944</v>
      </c>
      <c r="L2038" s="1">
        <f>VLOOKUP($E2038,[1]AllProteinsNorm!$A$1:$Q$3226,5,FALSE)</f>
        <v>98760.974500909506</v>
      </c>
      <c r="M2038" s="1">
        <f>VLOOKUP($E2038,[1]AllProteinsNorm!$A$1:$Q$3226,10,FALSE)</f>
        <v>130520.76397041</v>
      </c>
      <c r="N2038" s="1">
        <f>VLOOKUP($E2038,[1]AllProteinsNorm!$A$1:$Q$3226,11,FALSE)</f>
        <v>94114.946509507601</v>
      </c>
      <c r="O2038" s="1">
        <f>VLOOKUP($E2038,[1]AllProteinsNorm!$A$1:$Q$3226,15,FALSE)</f>
        <v>99227.307880170003</v>
      </c>
      <c r="P2038" s="1">
        <f>VLOOKUP($E2038,[1]AllProteinsNorm!$A$1:$Q$3226,6,FALSE)</f>
        <v>72026.718874272396</v>
      </c>
      <c r="Q2038" s="1">
        <f>VLOOKUP($E2038,[1]AllProteinsNorm!$A$1:$Q$3226,8,FALSE)</f>
        <v>125561.147219058</v>
      </c>
      <c r="R2038" s="1">
        <f>VLOOKUP($E2038,[1]AllProteinsNorm!$A$1:$Q$3226,13,FALSE)</f>
        <v>95202.683031887602</v>
      </c>
      <c r="S2038" s="1">
        <f>VLOOKUP($E2038,[1]AllProteinsNorm!$A$1:$Q$3226,16,FALSE)</f>
        <v>118801.77365721299</v>
      </c>
      <c r="T2038" s="1">
        <f>VLOOKUP($E2038,[1]AllProteinsNorm!$A$1:$Q$3226,17,FALSE)</f>
        <v>108700.148682136</v>
      </c>
      <c r="U2038" s="1">
        <f>VLOOKUP($E2038,[1]AllProteinsNorm!$A$1:$Q$3226,3,FALSE)</f>
        <v>77965.177035671397</v>
      </c>
      <c r="V2038" s="1">
        <f>VLOOKUP($E2038,[1]AllProteinsNorm!$A$1:$Q$3226,7,FALSE)</f>
        <v>120377.386169387</v>
      </c>
      <c r="W2038" s="1">
        <f>VLOOKUP($E2038,[1]AllProteinsNorm!$A$1:$Q$3226,9,FALSE)</f>
        <v>108335.478937522</v>
      </c>
      <c r="X2038" s="1">
        <f>VLOOKUP($E2038,[1]AllProteinsNorm!$A$1:$Q$3226,12,FALSE)</f>
        <v>112978.32743276699</v>
      </c>
      <c r="Y2038" s="29">
        <f>VLOOKUP($E2038,[1]AllProteinsNorm!$A$1:$Q$3226,14,FALSE)</f>
        <v>108863.79464732599</v>
      </c>
      <c r="Z2038" s="25">
        <f t="shared" si="245"/>
        <v>0.66450376371307807</v>
      </c>
      <c r="AA2038" s="1">
        <f t="shared" si="245"/>
        <v>1.0131413276897212</v>
      </c>
      <c r="AB2038" s="1">
        <f t="shared" si="245"/>
        <v>1.338949729569954</v>
      </c>
      <c r="AC2038" s="1">
        <f t="shared" si="245"/>
        <v>0.96547996153289783</v>
      </c>
      <c r="AD2038" s="1">
        <f t="shared" si="245"/>
        <v>1.0179252174943489</v>
      </c>
      <c r="AE2038" s="1">
        <f t="shared" si="245"/>
        <v>0.73888745993228944</v>
      </c>
      <c r="AF2038" s="1">
        <f t="shared" si="245"/>
        <v>1.2880714071790518</v>
      </c>
      <c r="AG2038" s="1">
        <f t="shared" si="245"/>
        <v>0.97663852725209832</v>
      </c>
      <c r="AH2038" s="1">
        <f t="shared" si="245"/>
        <v>1.2187302454559525</v>
      </c>
      <c r="AI2038" s="1">
        <f t="shared" si="245"/>
        <v>1.1151025342998733</v>
      </c>
      <c r="AJ2038" s="1">
        <f t="shared" si="245"/>
        <v>0.79980724546978677</v>
      </c>
      <c r="AK2038" s="1">
        <f t="shared" si="245"/>
        <v>1.2348936962580079</v>
      </c>
      <c r="AL2038" s="1">
        <f t="shared" si="245"/>
        <v>1.1113615628170221</v>
      </c>
      <c r="AM2038" s="1">
        <f t="shared" si="245"/>
        <v>1.1589903120522924</v>
      </c>
      <c r="AN2038" s="29">
        <f t="shared" si="245"/>
        <v>1.1167812995336259</v>
      </c>
      <c r="AO2038" s="1">
        <f t="shared" si="241"/>
        <v>20867.555656163877</v>
      </c>
      <c r="AP2038" s="1">
        <f t="shared" si="242"/>
        <v>19003.859367539997</v>
      </c>
      <c r="AQ2038" s="29">
        <f t="shared" si="243"/>
        <v>14522.915577306903</v>
      </c>
    </row>
    <row r="2039" spans="1:43" x14ac:dyDescent="0.2">
      <c r="A2039" s="26"/>
      <c r="E2039" s="25" t="s">
        <v>3973</v>
      </c>
      <c r="F2039" s="26" t="s">
        <v>3974</v>
      </c>
      <c r="G2039" s="1">
        <v>0.99212719587547005</v>
      </c>
      <c r="H2039" s="1">
        <v>0.99912003293275597</v>
      </c>
      <c r="I2039" s="1">
        <f>VLOOKUP(F2039,'[1]SUSMB vs SHAM all proteins sum'!$B$2:$E$3214,2,FALSE)</f>
        <v>0.69834987421027706</v>
      </c>
      <c r="J2039" s="29">
        <f>VLOOKUP(F2039,'[1]SUSMB vs SHAM all proteins sum'!$B$2:$E$3214,3,FALSE)</f>
        <v>0.97277737078398296</v>
      </c>
      <c r="K2039" s="25">
        <f>VLOOKUP($E2039,[1]AllProteinsNorm!$A$1:$Q$3226,4,FALSE)</f>
        <v>1059502.80560148</v>
      </c>
      <c r="L2039" s="1">
        <f>VLOOKUP($E2039,[1]AllProteinsNorm!$A$1:$Q$3226,5,FALSE)</f>
        <v>972698.86342740897</v>
      </c>
      <c r="M2039" s="1">
        <f>VLOOKUP($E2039,[1]AllProteinsNorm!$A$1:$Q$3226,10,FALSE)</f>
        <v>1069963.2856634001</v>
      </c>
      <c r="N2039" s="1">
        <f>VLOOKUP($E2039,[1]AllProteinsNorm!$A$1:$Q$3226,11,FALSE)</f>
        <v>974819.86609955097</v>
      </c>
      <c r="O2039" s="1">
        <f>VLOOKUP($E2039,[1]AllProteinsNorm!$A$1:$Q$3226,15,FALSE)</f>
        <v>1266086.59990853</v>
      </c>
      <c r="P2039" s="1">
        <f>VLOOKUP($E2039,[1]AllProteinsNorm!$A$1:$Q$3226,6,FALSE)</f>
        <v>979424.08282037801</v>
      </c>
      <c r="Q2039" s="1">
        <f>VLOOKUP($E2039,[1]AllProteinsNorm!$A$1:$Q$3226,8,FALSE)</f>
        <v>1253440.79828874</v>
      </c>
      <c r="R2039" s="1">
        <f>VLOOKUP($E2039,[1]AllProteinsNorm!$A$1:$Q$3226,13,FALSE)</f>
        <v>1277113.2124080199</v>
      </c>
      <c r="S2039" s="1">
        <f>VLOOKUP($E2039,[1]AllProteinsNorm!$A$1:$Q$3226,16,FALSE)</f>
        <v>923154.78555388295</v>
      </c>
      <c r="T2039" s="1">
        <f>VLOOKUP($E2039,[1]AllProteinsNorm!$A$1:$Q$3226,17,FALSE)</f>
        <v>936153.32668212499</v>
      </c>
      <c r="U2039" s="1">
        <f>VLOOKUP($E2039,[1]AllProteinsNorm!$A$1:$Q$3226,3,FALSE)</f>
        <v>866564.24531479005</v>
      </c>
      <c r="V2039" s="1">
        <f>VLOOKUP($E2039,[1]AllProteinsNorm!$A$1:$Q$3226,7,FALSE)</f>
        <v>1044115.26482367</v>
      </c>
      <c r="W2039" s="1">
        <f>VLOOKUP($E2039,[1]AllProteinsNorm!$A$1:$Q$3226,9,FALSE)</f>
        <v>1034910.2667101</v>
      </c>
      <c r="X2039" s="1">
        <f>VLOOKUP($E2039,[1]AllProteinsNorm!$A$1:$Q$3226,12,FALSE)</f>
        <v>1167941.4105996301</v>
      </c>
      <c r="Y2039" s="29">
        <f>VLOOKUP($E2039,[1]AllProteinsNorm!$A$1:$Q$3226,14,FALSE)</f>
        <v>1084005.5645634299</v>
      </c>
      <c r="Z2039" s="25">
        <f t="shared" si="245"/>
        <v>0.99147355722843789</v>
      </c>
      <c r="AA2039" s="1">
        <f t="shared" si="245"/>
        <v>0.91024317928723042</v>
      </c>
      <c r="AB2039" s="1">
        <f t="shared" si="245"/>
        <v>1.00126238395214</v>
      </c>
      <c r="AC2039" s="1">
        <f t="shared" si="245"/>
        <v>0.91222799523403286</v>
      </c>
      <c r="AD2039" s="1">
        <f t="shared" si="245"/>
        <v>1.1847928842981581</v>
      </c>
      <c r="AE2039" s="1">
        <f t="shared" si="245"/>
        <v>0.91653658139946304</v>
      </c>
      <c r="AF2039" s="1">
        <f t="shared" si="245"/>
        <v>1.1729590525709637</v>
      </c>
      <c r="AG2039" s="1">
        <f t="shared" si="245"/>
        <v>1.1951114928579933</v>
      </c>
      <c r="AH2039" s="1">
        <f t="shared" si="245"/>
        <v>0.86388025993565665</v>
      </c>
      <c r="AI2039" s="1">
        <f t="shared" si="245"/>
        <v>0.87604418224248048</v>
      </c>
      <c r="AJ2039" s="1">
        <f t="shared" si="245"/>
        <v>0.81092332207792261</v>
      </c>
      <c r="AK2039" s="1">
        <f t="shared" si="245"/>
        <v>0.97707402972240942</v>
      </c>
      <c r="AL2039" s="1">
        <f t="shared" si="245"/>
        <v>0.96846007214184282</v>
      </c>
      <c r="AM2039" s="1">
        <f t="shared" si="245"/>
        <v>1.0929494654280105</v>
      </c>
      <c r="AN2039" s="29">
        <f t="shared" si="245"/>
        <v>1.0144030270339697</v>
      </c>
      <c r="AO2039" s="1">
        <f t="shared" si="241"/>
        <v>106843.17023307941</v>
      </c>
      <c r="AP2039" s="1">
        <f t="shared" si="242"/>
        <v>157578.21132455295</v>
      </c>
      <c r="AQ2039" s="29">
        <f t="shared" si="243"/>
        <v>98414.513699350719</v>
      </c>
    </row>
    <row r="2040" spans="1:43" x14ac:dyDescent="0.2">
      <c r="A2040" s="26"/>
      <c r="E2040" s="25" t="s">
        <v>260</v>
      </c>
      <c r="F2040" s="26" t="s">
        <v>261</v>
      </c>
      <c r="G2040" s="1">
        <v>0.330423121500174</v>
      </c>
      <c r="H2040" s="1">
        <v>1.1708858608186901</v>
      </c>
      <c r="I2040" s="1">
        <f>VLOOKUP(F2040,'[1]SUSMB vs SHAM all proteins sum'!$B$2:$E$3214,2,FALSE)</f>
        <v>3.5196946189000197E-2</v>
      </c>
      <c r="J2040" s="29">
        <f>VLOOKUP(F2040,'[1]SUSMB vs SHAM all proteins sum'!$B$2:$E$3214,3,FALSE)</f>
        <v>0.48271045313146099</v>
      </c>
      <c r="K2040" s="25">
        <f>VLOOKUP($E2040,[1]AllProteinsNorm!$A$1:$Q$3226,4,FALSE)</f>
        <v>45116.161089527202</v>
      </c>
      <c r="L2040" s="1">
        <f>VLOOKUP($E2040,[1]AllProteinsNorm!$A$1:$Q$3226,5,FALSE)</f>
        <v>31999.2515271378</v>
      </c>
      <c r="M2040" s="1">
        <f>VLOOKUP($E2040,[1]AllProteinsNorm!$A$1:$Q$3226,10,FALSE)</f>
        <v>50351.199952490999</v>
      </c>
      <c r="N2040" s="1">
        <f>VLOOKUP($E2040,[1]AllProteinsNorm!$A$1:$Q$3226,11,FALSE)</f>
        <v>31128.631415269901</v>
      </c>
      <c r="O2040" s="1">
        <f>VLOOKUP($E2040,[1]AllProteinsNorm!$A$1:$Q$3226,15,FALSE)</f>
        <v>28987.363195335001</v>
      </c>
      <c r="P2040" s="1">
        <f>VLOOKUP($E2040,[1]AllProteinsNorm!$A$1:$Q$3226,6,FALSE)</f>
        <v>42424.119433918102</v>
      </c>
      <c r="Q2040" s="1">
        <f>VLOOKUP($E2040,[1]AllProteinsNorm!$A$1:$Q$3226,8,FALSE)</f>
        <v>45853.1306013715</v>
      </c>
      <c r="R2040" s="1">
        <f>VLOOKUP($E2040,[1]AllProteinsNorm!$A$1:$Q$3226,13,FALSE)</f>
        <v>40814.849711080104</v>
      </c>
      <c r="S2040" s="1">
        <f>VLOOKUP($E2040,[1]AllProteinsNorm!$A$1:$Q$3226,16,FALSE)</f>
        <v>30781.730525225001</v>
      </c>
      <c r="T2040" s="1">
        <f>VLOOKUP($E2040,[1]AllProteinsNorm!$A$1:$Q$3226,17,FALSE)</f>
        <v>59065.008204134603</v>
      </c>
      <c r="U2040" s="1">
        <f>VLOOKUP($E2040,[1]AllProteinsNorm!$A$1:$Q$3226,3,FALSE)</f>
        <v>18397.7515914016</v>
      </c>
      <c r="V2040" s="1">
        <f>VLOOKUP($E2040,[1]AllProteinsNorm!$A$1:$Q$3226,7,FALSE)</f>
        <v>6533.8290152813997</v>
      </c>
      <c r="W2040" s="1">
        <f>VLOOKUP($E2040,[1]AllProteinsNorm!$A$1:$Q$3226,9,FALSE)</f>
        <v>31930.906802233199</v>
      </c>
      <c r="X2040" s="1">
        <f>VLOOKUP($E2040,[1]AllProteinsNorm!$A$1:$Q$3226,12,FALSE)</f>
        <v>20093.394144117501</v>
      </c>
      <c r="Y2040" s="29">
        <f>VLOOKUP($E2040,[1]AllProteinsNorm!$A$1:$Q$3226,14,FALSE)</f>
        <v>22288.814491719699</v>
      </c>
      <c r="Z2040" s="25">
        <f t="shared" si="245"/>
        <v>1.2025678117985712</v>
      </c>
      <c r="AA2040" s="1">
        <f t="shared" si="245"/>
        <v>0.85293759395488189</v>
      </c>
      <c r="AB2040" s="1">
        <f t="shared" si="245"/>
        <v>1.3421073709738802</v>
      </c>
      <c r="AC2040" s="1">
        <f t="shared" si="245"/>
        <v>0.82973128168112231</v>
      </c>
      <c r="AD2040" s="1">
        <f t="shared" si="245"/>
        <v>0.77265594159154471</v>
      </c>
      <c r="AE2040" s="1">
        <f t="shared" si="245"/>
        <v>1.1308116480453585</v>
      </c>
      <c r="AF2040" s="1">
        <f t="shared" si="245"/>
        <v>1.2222116775845409</v>
      </c>
      <c r="AG2040" s="1">
        <f t="shared" si="245"/>
        <v>1.0879166870723556</v>
      </c>
      <c r="AH2040" s="1">
        <f t="shared" si="245"/>
        <v>0.82048466507683171</v>
      </c>
      <c r="AI2040" s="1">
        <f t="shared" si="245"/>
        <v>1.5743732612569048</v>
      </c>
      <c r="AJ2040" s="1">
        <f t="shared" si="245"/>
        <v>0.49039065689525757</v>
      </c>
      <c r="AK2040" s="1">
        <f t="shared" si="245"/>
        <v>0.17415871102111335</v>
      </c>
      <c r="AL2040" s="1">
        <f t="shared" si="245"/>
        <v>0.85111587055706428</v>
      </c>
      <c r="AM2040" s="1">
        <f t="shared" si="245"/>
        <v>0.53558787902073324</v>
      </c>
      <c r="AN2040" s="29">
        <f t="shared" si="245"/>
        <v>0.59410663991785417</v>
      </c>
      <c r="AO2040" s="1">
        <f t="shared" si="241"/>
        <v>8561.2550708832623</v>
      </c>
      <c r="AP2040" s="1">
        <f t="shared" si="242"/>
        <v>9137.9930213323642</v>
      </c>
      <c r="AQ2040" s="29">
        <f t="shared" si="243"/>
        <v>8141.0662140386421</v>
      </c>
    </row>
    <row r="2041" spans="1:43" x14ac:dyDescent="0.2">
      <c r="A2041" s="26"/>
      <c r="E2041" s="25" t="s">
        <v>3975</v>
      </c>
      <c r="F2041" s="26" t="s">
        <v>3976</v>
      </c>
      <c r="G2041" s="1">
        <v>0.82385941111832395</v>
      </c>
      <c r="H2041" s="1">
        <v>0.98966022078788496</v>
      </c>
      <c r="I2041" s="1">
        <f>VLOOKUP(F2041,'[1]SUSMB vs SHAM all proteins sum'!$B$2:$E$3214,2,FALSE)</f>
        <v>0.623711402233734</v>
      </c>
      <c r="J2041" s="29">
        <f>VLOOKUP(F2041,'[1]SUSMB vs SHAM all proteins sum'!$B$2:$E$3214,3,FALSE)</f>
        <v>0.98033924832053698</v>
      </c>
      <c r="K2041" s="25">
        <f>VLOOKUP($E2041,[1]AllProteinsNorm!$A$1:$Q$3226,4,FALSE)</f>
        <v>2379444.99474794</v>
      </c>
      <c r="L2041" s="1">
        <f>VLOOKUP($E2041,[1]AllProteinsNorm!$A$1:$Q$3226,5,FALSE)</f>
        <v>2667023.7954175798</v>
      </c>
      <c r="M2041" s="1">
        <f>VLOOKUP($E2041,[1]AllProteinsNorm!$A$1:$Q$3226,10,FALSE)</f>
        <v>2539822.99242295</v>
      </c>
      <c r="N2041" s="1">
        <f>VLOOKUP($E2041,[1]AllProteinsNorm!$A$1:$Q$3226,11,FALSE)</f>
        <v>2485935.4892647499</v>
      </c>
      <c r="O2041" s="1">
        <f>VLOOKUP($E2041,[1]AllProteinsNorm!$A$1:$Q$3226,15,FALSE)</f>
        <v>2356614.3986403001</v>
      </c>
      <c r="P2041" s="1">
        <f>VLOOKUP($E2041,[1]AllProteinsNorm!$A$1:$Q$3226,6,FALSE)</f>
        <v>2547991.0548859499</v>
      </c>
      <c r="Q2041" s="1">
        <f>VLOOKUP($E2041,[1]AllProteinsNorm!$A$1:$Q$3226,8,FALSE)</f>
        <v>2574446.9512618501</v>
      </c>
      <c r="R2041" s="1">
        <f>VLOOKUP($E2041,[1]AllProteinsNorm!$A$1:$Q$3226,13,FALSE)</f>
        <v>2386761.9346215199</v>
      </c>
      <c r="S2041" s="1">
        <f>VLOOKUP($E2041,[1]AllProteinsNorm!$A$1:$Q$3226,16,FALSE)</f>
        <v>2675447.3488268498</v>
      </c>
      <c r="T2041" s="1">
        <f>VLOOKUP($E2041,[1]AllProteinsNorm!$A$1:$Q$3226,17,FALSE)</f>
        <v>2140068.1580473101</v>
      </c>
      <c r="U2041" s="1">
        <f>VLOOKUP($E2041,[1]AllProteinsNorm!$A$1:$Q$3226,3,FALSE)</f>
        <v>2347792.8386796098</v>
      </c>
      <c r="V2041" s="1">
        <f>VLOOKUP($E2041,[1]AllProteinsNorm!$A$1:$Q$3226,7,FALSE)</f>
        <v>2226216.2228966402</v>
      </c>
      <c r="W2041" s="1">
        <f>VLOOKUP($E2041,[1]AllProteinsNorm!$A$1:$Q$3226,9,FALSE)</f>
        <v>2643992.9268295299</v>
      </c>
      <c r="X2041" s="1">
        <f>VLOOKUP($E2041,[1]AllProteinsNorm!$A$1:$Q$3226,12,FALSE)</f>
        <v>2391675.1042753202</v>
      </c>
      <c r="Y2041" s="29">
        <f>VLOOKUP($E2041,[1]AllProteinsNorm!$A$1:$Q$3226,14,FALSE)</f>
        <v>2586882.8050317001</v>
      </c>
      <c r="Z2041" s="25">
        <f t="shared" si="245"/>
        <v>0.95722717282529257</v>
      </c>
      <c r="AA2041" s="1">
        <f t="shared" si="245"/>
        <v>1.0729172782646279</v>
      </c>
      <c r="AB2041" s="1">
        <f t="shared" si="245"/>
        <v>1.0217456540831851</v>
      </c>
      <c r="AC2041" s="1">
        <f t="shared" si="245"/>
        <v>1.0000672448690222</v>
      </c>
      <c r="AD2041" s="1">
        <f t="shared" si="245"/>
        <v>0.94804264995787191</v>
      </c>
      <c r="AE2041" s="1">
        <f t="shared" si="245"/>
        <v>1.0250315847755003</v>
      </c>
      <c r="AF2041" s="1">
        <f t="shared" si="245"/>
        <v>1.0356745300624723</v>
      </c>
      <c r="AG2041" s="1">
        <f t="shared" si="245"/>
        <v>0.96017070532315629</v>
      </c>
      <c r="AH2041" s="1">
        <f t="shared" si="245"/>
        <v>1.0763059904361201</v>
      </c>
      <c r="AI2041" s="1">
        <f t="shared" si="245"/>
        <v>0.86092824045216632</v>
      </c>
      <c r="AJ2041" s="1">
        <f t="shared" si="245"/>
        <v>0.94449382368967949</v>
      </c>
      <c r="AK2041" s="1">
        <f t="shared" si="245"/>
        <v>0.89558475436281038</v>
      </c>
      <c r="AL2041" s="1">
        <f t="shared" si="245"/>
        <v>1.0636521877603671</v>
      </c>
      <c r="AM2041" s="1">
        <f t="shared" si="245"/>
        <v>0.96214722485090287</v>
      </c>
      <c r="AN2041" s="29">
        <f t="shared" si="245"/>
        <v>1.0406773509606471</v>
      </c>
      <c r="AO2041" s="1">
        <f t="shared" si="241"/>
        <v>112925.52219973149</v>
      </c>
      <c r="AP2041" s="1">
        <f t="shared" si="242"/>
        <v>187005.94512195213</v>
      </c>
      <c r="AQ2041" s="29">
        <f t="shared" si="243"/>
        <v>154742.53794471239</v>
      </c>
    </row>
    <row r="2042" spans="1:43" x14ac:dyDescent="0.2">
      <c r="A2042" s="26"/>
      <c r="E2042" s="25" t="s">
        <v>3977</v>
      </c>
      <c r="F2042" s="26" t="s">
        <v>3978</v>
      </c>
      <c r="G2042" s="1">
        <v>0.38703490227158899</v>
      </c>
      <c r="H2042" s="43">
        <v>0.561010821977595</v>
      </c>
      <c r="I2042" s="1">
        <f>VLOOKUP(F2042,'[1]SUSMB vs SHAM all proteins sum'!$B$2:$E$3214,2,FALSE)</f>
        <v>0.11534030741478001</v>
      </c>
      <c r="J2042" s="29">
        <f>VLOOKUP(F2042,'[1]SUSMB vs SHAM all proteins sum'!$B$2:$E$3214,3,FALSE)</f>
        <v>0.29213453713554899</v>
      </c>
      <c r="K2042" s="25">
        <f>VLOOKUP($E2042,[1]AllProteinsNorm!$A$1:$Q$3226,4,FALSE)</f>
        <v>537550.73682411597</v>
      </c>
      <c r="L2042" s="1">
        <f>VLOOKUP($E2042,[1]AllProteinsNorm!$A$1:$Q$3226,5,FALSE)</f>
        <v>294126.78247523599</v>
      </c>
      <c r="M2042" s="1">
        <f>VLOOKUP($E2042,[1]AllProteinsNorm!$A$1:$Q$3226,10,FALSE)</f>
        <v>50601.730668081298</v>
      </c>
      <c r="N2042" s="1">
        <f>VLOOKUP($E2042,[1]AllProteinsNorm!$A$1:$Q$3226,11,FALSE)</f>
        <v>360919.62006013002</v>
      </c>
      <c r="O2042" s="1">
        <f>VLOOKUP($E2042,[1]AllProteinsNorm!$A$1:$Q$3226,15,FALSE)</f>
        <v>50485.153637201904</v>
      </c>
      <c r="P2042" s="1">
        <f>VLOOKUP($E2042,[1]AllProteinsNorm!$A$1:$Q$3226,6,FALSE)</f>
        <v>66177.245196585005</v>
      </c>
      <c r="Q2042" s="1">
        <f>VLOOKUP($E2042,[1]AllProteinsNorm!$A$1:$Q$3226,8,FALSE)</f>
        <v>426886.74089719902</v>
      </c>
      <c r="R2042" s="1">
        <f>VLOOKUP($E2042,[1]AllProteinsNorm!$A$1:$Q$3226,13,FALSE)</f>
        <v>80419.701221499301</v>
      </c>
      <c r="S2042" s="1">
        <f>VLOOKUP($E2042,[1]AllProteinsNorm!$A$1:$Q$3226,16,FALSE)</f>
        <v>61782.493417017897</v>
      </c>
      <c r="T2042" s="1">
        <f>VLOOKUP($E2042,[1]AllProteinsNorm!$A$1:$Q$3226,17,FALSE)</f>
        <v>57716.572897227597</v>
      </c>
      <c r="U2042" s="1">
        <f>VLOOKUP($E2042,[1]AllProteinsNorm!$A$1:$Q$3226,3,FALSE)</f>
        <v>69446.1990039503</v>
      </c>
      <c r="V2042" s="1">
        <f>VLOOKUP($E2042,[1]AllProteinsNorm!$A$1:$Q$3226,7,FALSE)</f>
        <v>8469.2986386173507</v>
      </c>
      <c r="W2042" s="1">
        <f>VLOOKUP($E2042,[1]AllProteinsNorm!$A$1:$Q$3226,9,FALSE)</f>
        <v>71399.9650386828</v>
      </c>
      <c r="X2042" s="1">
        <f>VLOOKUP($E2042,[1]AllProteinsNorm!$A$1:$Q$3226,12,FALSE)</f>
        <v>148495.65252364901</v>
      </c>
      <c r="Y2042" s="29">
        <f>VLOOKUP($E2042,[1]AllProteinsNorm!$A$1:$Q$3226,14,FALSE)</f>
        <v>49739.387309752798</v>
      </c>
      <c r="Z2042" s="25">
        <f t="shared" si="245"/>
        <v>2.0775967198749781</v>
      </c>
      <c r="AA2042" s="1">
        <f t="shared" si="245"/>
        <v>1.1367798360917751</v>
      </c>
      <c r="AB2042" s="1">
        <f t="shared" si="245"/>
        <v>0.19557221756799642</v>
      </c>
      <c r="AC2042" s="1">
        <f t="shared" si="245"/>
        <v>1.3949295711239911</v>
      </c>
      <c r="AD2042" s="1">
        <f t="shared" si="245"/>
        <v>0.19512165534125903</v>
      </c>
      <c r="AE2042" s="1">
        <f t="shared" si="245"/>
        <v>0.25577051268329504</v>
      </c>
      <c r="AF2042" s="1">
        <f t="shared" si="245"/>
        <v>1.6498879675730578</v>
      </c>
      <c r="AG2042" s="1">
        <f t="shared" si="245"/>
        <v>0.31081662813491856</v>
      </c>
      <c r="AH2042" s="1">
        <f t="shared" si="245"/>
        <v>0.23878509855134344</v>
      </c>
      <c r="AI2042" s="1">
        <f t="shared" si="245"/>
        <v>0.22307059467939985</v>
      </c>
      <c r="AJ2042" s="1">
        <f t="shared" si="245"/>
        <v>0.26840479488655267</v>
      </c>
      <c r="AK2042" s="1">
        <f t="shared" si="245"/>
        <v>3.2733258213336398E-2</v>
      </c>
      <c r="AL2042" s="1">
        <f t="shared" si="245"/>
        <v>0.27595596657528487</v>
      </c>
      <c r="AM2042" s="1">
        <f t="shared" si="245"/>
        <v>0.57392550965802513</v>
      </c>
      <c r="AN2042" s="29">
        <f t="shared" si="245"/>
        <v>0.19223931964797092</v>
      </c>
      <c r="AO2042" s="1">
        <f t="shared" si="241"/>
        <v>187680.55106537748</v>
      </c>
      <c r="AP2042" s="1">
        <f t="shared" si="242"/>
        <v>144348.40185774726</v>
      </c>
      <c r="AQ2042" s="29">
        <f t="shared" si="243"/>
        <v>45517.367436590444</v>
      </c>
    </row>
    <row r="2043" spans="1:43" x14ac:dyDescent="0.2">
      <c r="A2043" s="26"/>
      <c r="E2043" s="25" t="s">
        <v>3979</v>
      </c>
      <c r="F2043" s="26" t="s">
        <v>3980</v>
      </c>
      <c r="G2043" s="1">
        <v>0.45239052273383701</v>
      </c>
      <c r="H2043" s="1">
        <v>1.08709151889765</v>
      </c>
      <c r="I2043" s="1">
        <f>VLOOKUP(F2043,'[1]SUSMB vs SHAM all proteins sum'!$B$2:$E$3214,2,FALSE)</f>
        <v>0.76385339026045496</v>
      </c>
      <c r="J2043" s="29">
        <f>VLOOKUP(F2043,'[1]SUSMB vs SHAM all proteins sum'!$B$2:$E$3214,3,FALSE)</f>
        <v>0.96170300207239001</v>
      </c>
      <c r="K2043" s="25">
        <f>VLOOKUP($E2043,[1]AllProteinsNorm!$A$1:$Q$3226,4,FALSE)</f>
        <v>117442.620228033</v>
      </c>
      <c r="L2043" s="1">
        <f>VLOOKUP($E2043,[1]AllProteinsNorm!$A$1:$Q$3226,5,FALSE)</f>
        <v>100424.026864432</v>
      </c>
      <c r="M2043" s="1">
        <f>VLOOKUP($E2043,[1]AllProteinsNorm!$A$1:$Q$3226,10,FALSE)</f>
        <v>109752.15722279499</v>
      </c>
      <c r="N2043" s="1">
        <f>VLOOKUP($E2043,[1]AllProteinsNorm!$A$1:$Q$3226,11,FALSE)</f>
        <v>75635.347948179595</v>
      </c>
      <c r="O2043" s="1">
        <f>VLOOKUP($E2043,[1]AllProteinsNorm!$A$1:$Q$3226,15,FALSE)</f>
        <v>122271.473750761</v>
      </c>
      <c r="P2043" s="1">
        <f>VLOOKUP($E2043,[1]AllProteinsNorm!$A$1:$Q$3226,6,FALSE)</f>
        <v>105814.307783935</v>
      </c>
      <c r="Q2043" s="1">
        <f>VLOOKUP($E2043,[1]AllProteinsNorm!$A$1:$Q$3226,8,FALSE)</f>
        <v>123799.17994479599</v>
      </c>
      <c r="R2043" s="1">
        <f>VLOOKUP($E2043,[1]AllProteinsNorm!$A$1:$Q$3226,13,FALSE)</f>
        <v>121651.199808128</v>
      </c>
      <c r="S2043" s="1">
        <f>VLOOKUP($E2043,[1]AllProteinsNorm!$A$1:$Q$3226,16,FALSE)</f>
        <v>90797.771904583802</v>
      </c>
      <c r="T2043" s="1">
        <f>VLOOKUP($E2043,[1]AllProteinsNorm!$A$1:$Q$3226,17,FALSE)</f>
        <v>125603.91370895199</v>
      </c>
      <c r="U2043" s="1">
        <f>VLOOKUP($E2043,[1]AllProteinsNorm!$A$1:$Q$3226,3,FALSE)</f>
        <v>93150.975875511707</v>
      </c>
      <c r="V2043" s="1">
        <f>VLOOKUP($E2043,[1]AllProteinsNorm!$A$1:$Q$3226,7,FALSE)</f>
        <v>138716.416704679</v>
      </c>
      <c r="W2043" s="1">
        <f>VLOOKUP($E2043,[1]AllProteinsNorm!$A$1:$Q$3226,9,FALSE)</f>
        <v>100731.250297737</v>
      </c>
      <c r="X2043" s="1">
        <f>VLOOKUP($E2043,[1]AllProteinsNorm!$A$1:$Q$3226,12,FALSE)</f>
        <v>95659.538352056901</v>
      </c>
      <c r="Y2043" s="29">
        <f>VLOOKUP($E2043,[1]AllProteinsNorm!$A$1:$Q$3226,14,FALSE)</f>
        <v>79090.344664912598</v>
      </c>
      <c r="Z2043" s="25">
        <f t="shared" si="245"/>
        <v>1.1173824302229127</v>
      </c>
      <c r="AA2043" s="1">
        <f t="shared" si="245"/>
        <v>0.95546270146794299</v>
      </c>
      <c r="AB2043" s="1">
        <f t="shared" si="245"/>
        <v>1.044213181907035</v>
      </c>
      <c r="AC2043" s="1">
        <f t="shared" si="245"/>
        <v>0.7196161728765611</v>
      </c>
      <c r="AD2043" s="1">
        <f t="shared" si="245"/>
        <v>1.163325513525548</v>
      </c>
      <c r="AE2043" s="1">
        <f t="shared" si="245"/>
        <v>1.0067473644099301</v>
      </c>
      <c r="AF2043" s="1">
        <f t="shared" si="245"/>
        <v>1.1778605439637564</v>
      </c>
      <c r="AG2043" s="1">
        <f t="shared" si="245"/>
        <v>1.1574240511426628</v>
      </c>
      <c r="AH2043" s="1">
        <f t="shared" si="245"/>
        <v>0.86387577893423495</v>
      </c>
      <c r="AI2043" s="1">
        <f t="shared" si="245"/>
        <v>1.19503129335084</v>
      </c>
      <c r="AJ2043" s="1">
        <f t="shared" si="245"/>
        <v>0.88626482957649921</v>
      </c>
      <c r="AK2043" s="1">
        <f t="shared" si="245"/>
        <v>1.3197873694263069</v>
      </c>
      <c r="AL2043" s="1">
        <f t="shared" si="245"/>
        <v>0.95838571243160531</v>
      </c>
      <c r="AM2043" s="1">
        <f t="shared" si="245"/>
        <v>0.91013200514671011</v>
      </c>
      <c r="AN2043" s="29">
        <f t="shared" si="245"/>
        <v>0.7524879924958735</v>
      </c>
      <c r="AO2043" s="1">
        <f t="shared" si="241"/>
        <v>16485.585616853306</v>
      </c>
      <c r="AP2043" s="1">
        <f t="shared" si="242"/>
        <v>13367.687775022585</v>
      </c>
      <c r="AQ2043" s="29">
        <f t="shared" si="243"/>
        <v>19958.245954441605</v>
      </c>
    </row>
    <row r="2044" spans="1:43" x14ac:dyDescent="0.2">
      <c r="A2044" s="26"/>
      <c r="E2044" s="25" t="s">
        <v>3981</v>
      </c>
      <c r="F2044" s="26" t="s">
        <v>3982</v>
      </c>
      <c r="G2044" s="1">
        <v>0.66068931537478504</v>
      </c>
      <c r="H2044" s="1">
        <v>1.0457773678361499</v>
      </c>
      <c r="I2044" s="1">
        <f>VLOOKUP(F2044,'[1]SUSMB vs SHAM all proteins sum'!$B$2:$E$3214,2,FALSE)</f>
        <v>0.41858136059332401</v>
      </c>
      <c r="J2044" s="29">
        <f>VLOOKUP(F2044,'[1]SUSMB vs SHAM all proteins sum'!$B$2:$E$3214,3,FALSE)</f>
        <v>1.12902710543508</v>
      </c>
      <c r="K2044" s="25">
        <f>VLOOKUP($E2044,[1]AllProteinsNorm!$A$1:$Q$3226,4,FALSE)</f>
        <v>906434.22891227598</v>
      </c>
      <c r="L2044" s="1">
        <f>VLOOKUP($E2044,[1]AllProteinsNorm!$A$1:$Q$3226,5,FALSE)</f>
        <v>1282446.46031933</v>
      </c>
      <c r="M2044" s="1">
        <f>VLOOKUP($E2044,[1]AllProteinsNorm!$A$1:$Q$3226,10,FALSE)</f>
        <v>987430.55487382901</v>
      </c>
      <c r="N2044" s="1">
        <f>VLOOKUP($E2044,[1]AllProteinsNorm!$A$1:$Q$3226,11,FALSE)</f>
        <v>1058622.72479667</v>
      </c>
      <c r="O2044" s="1">
        <f>VLOOKUP($E2044,[1]AllProteinsNorm!$A$1:$Q$3226,15,FALSE)</f>
        <v>815511.48802930396</v>
      </c>
      <c r="P2044" s="1">
        <f>VLOOKUP($E2044,[1]AllProteinsNorm!$A$1:$Q$3226,6,FALSE)</f>
        <v>1154784.5120191299</v>
      </c>
      <c r="Q2044" s="1">
        <f>VLOOKUP($E2044,[1]AllProteinsNorm!$A$1:$Q$3226,8,FALSE)</f>
        <v>828837.17718580505</v>
      </c>
      <c r="R2044" s="1">
        <f>VLOOKUP($E2044,[1]AllProteinsNorm!$A$1:$Q$3226,13,FALSE)</f>
        <v>1157163.24874481</v>
      </c>
      <c r="S2044" s="1">
        <f>VLOOKUP($E2044,[1]AllProteinsNorm!$A$1:$Q$3226,16,FALSE)</f>
        <v>1092105.7612568201</v>
      </c>
      <c r="T2044" s="1">
        <f>VLOOKUP($E2044,[1]AllProteinsNorm!$A$1:$Q$3226,17,FALSE)</f>
        <v>1024755.0996763899</v>
      </c>
      <c r="U2044" s="1">
        <f>VLOOKUP($E2044,[1]AllProteinsNorm!$A$1:$Q$3226,3,FALSE)</f>
        <v>871321.93537402304</v>
      </c>
      <c r="V2044" s="1">
        <f>VLOOKUP($E2044,[1]AllProteinsNorm!$A$1:$Q$3226,7,FALSE)</f>
        <v>1100340.9310068099</v>
      </c>
      <c r="W2044" s="1">
        <f>VLOOKUP($E2044,[1]AllProteinsNorm!$A$1:$Q$3226,9,FALSE)</f>
        <v>1289721.1252639401</v>
      </c>
      <c r="X2044" s="1">
        <f>VLOOKUP($E2044,[1]AllProteinsNorm!$A$1:$Q$3226,12,FALSE)</f>
        <v>888852.09298319696</v>
      </c>
      <c r="Y2044" s="29">
        <f>VLOOKUP($E2044,[1]AllProteinsNorm!$A$1:$Q$3226,14,FALSE)</f>
        <v>1654032.3967528101</v>
      </c>
      <c r="Z2044" s="25">
        <f t="shared" si="245"/>
        <v>0.89738047528882203</v>
      </c>
      <c r="AA2044" s="1">
        <f t="shared" si="245"/>
        <v>1.2696369768326625</v>
      </c>
      <c r="AB2044" s="1">
        <f t="shared" si="245"/>
        <v>0.97756778416312218</v>
      </c>
      <c r="AC2044" s="1">
        <f t="shared" si="245"/>
        <v>1.0480488640301806</v>
      </c>
      <c r="AD2044" s="1">
        <f t="shared" si="245"/>
        <v>0.80736589968521211</v>
      </c>
      <c r="AE2044" s="1">
        <f t="shared" si="245"/>
        <v>1.1432501567106947</v>
      </c>
      <c r="AF2044" s="1">
        <f t="shared" si="245"/>
        <v>0.82055848761645345</v>
      </c>
      <c r="AG2044" s="1">
        <f t="shared" si="245"/>
        <v>1.1456051338567357</v>
      </c>
      <c r="AH2044" s="1">
        <f t="shared" si="245"/>
        <v>1.0811974612635165</v>
      </c>
      <c r="AI2044" s="1">
        <f t="shared" si="245"/>
        <v>1.0145195195306782</v>
      </c>
      <c r="AJ2044" s="1">
        <f t="shared" si="245"/>
        <v>0.86261889451572049</v>
      </c>
      <c r="AK2044" s="1">
        <f t="shared" si="245"/>
        <v>1.089350375516543</v>
      </c>
      <c r="AL2044" s="1">
        <f t="shared" si="245"/>
        <v>1.2768389801080628</v>
      </c>
      <c r="AM2044" s="1">
        <f t="shared" si="245"/>
        <v>0.87997395533032141</v>
      </c>
      <c r="AN2044" s="29">
        <f t="shared" si="245"/>
        <v>1.6375113946461473</v>
      </c>
      <c r="AO2044" s="1">
        <f t="shared" si="241"/>
        <v>158525.85499134331</v>
      </c>
      <c r="AP2044" s="1">
        <f t="shared" si="242"/>
        <v>121470.37376333916</v>
      </c>
      <c r="AQ2044" s="29">
        <f t="shared" si="243"/>
        <v>290278.26387221512</v>
      </c>
    </row>
    <row r="2045" spans="1:43" x14ac:dyDescent="0.2">
      <c r="A2045" s="26"/>
      <c r="E2045" s="25" t="s">
        <v>3983</v>
      </c>
      <c r="F2045" s="26" t="s">
        <v>3984</v>
      </c>
      <c r="G2045" s="1">
        <v>0.59182670678820304</v>
      </c>
      <c r="H2045" s="1">
        <v>0.93158825959733904</v>
      </c>
      <c r="I2045" s="1">
        <f>VLOOKUP(F2045,'[1]SUSMB vs SHAM all proteins sum'!$B$2:$E$3214,2,FALSE)</f>
        <v>0.21276782521663401</v>
      </c>
      <c r="J2045" s="29">
        <f>VLOOKUP(F2045,'[1]SUSMB vs SHAM all proteins sum'!$B$2:$E$3214,3,FALSE)</f>
        <v>0.84812046990409495</v>
      </c>
      <c r="K2045" s="25">
        <f>VLOOKUP($E2045,[1]AllProteinsNorm!$A$1:$Q$3226,4,FALSE)</f>
        <v>153594.05411091601</v>
      </c>
      <c r="L2045" s="1">
        <f>VLOOKUP($E2045,[1]AllProteinsNorm!$A$1:$Q$3226,5,FALSE)</f>
        <v>107516.32357859</v>
      </c>
      <c r="M2045" s="1">
        <f>VLOOKUP($E2045,[1]AllProteinsNorm!$A$1:$Q$3226,10,FALSE)</f>
        <v>116891.61805732299</v>
      </c>
      <c r="N2045" s="1">
        <f>VLOOKUP($E2045,[1]AllProteinsNorm!$A$1:$Q$3226,11,FALSE)</f>
        <v>115148.77546493099</v>
      </c>
      <c r="O2045" s="1">
        <f>VLOOKUP($E2045,[1]AllProteinsNorm!$A$1:$Q$3226,15,FALSE)</f>
        <v>134022.16300806301</v>
      </c>
      <c r="P2045" s="1">
        <f>VLOOKUP($E2045,[1]AllProteinsNorm!$A$1:$Q$3226,6,FALSE)</f>
        <v>124784.618273963</v>
      </c>
      <c r="Q2045" s="1">
        <f>VLOOKUP($E2045,[1]AllProteinsNorm!$A$1:$Q$3226,8,FALSE)</f>
        <v>139882.11400415099</v>
      </c>
      <c r="R2045" s="1">
        <f>VLOOKUP($E2045,[1]AllProteinsNorm!$A$1:$Q$3226,13,FALSE)</f>
        <v>79995.167824932898</v>
      </c>
      <c r="S2045" s="1">
        <f>VLOOKUP($E2045,[1]AllProteinsNorm!$A$1:$Q$3226,16,FALSE)</f>
        <v>103375.97454874399</v>
      </c>
      <c r="T2045" s="1">
        <f>VLOOKUP($E2045,[1]AllProteinsNorm!$A$1:$Q$3226,17,FALSE)</f>
        <v>144804.32958639201</v>
      </c>
      <c r="U2045" s="1">
        <f>VLOOKUP($E2045,[1]AllProteinsNorm!$A$1:$Q$3226,3,FALSE)</f>
        <v>91705.708559335195</v>
      </c>
      <c r="V2045" s="1">
        <f>VLOOKUP($E2045,[1]AllProteinsNorm!$A$1:$Q$3226,7,FALSE)</f>
        <v>79131.1592002494</v>
      </c>
      <c r="W2045" s="1">
        <f>VLOOKUP($E2045,[1]AllProteinsNorm!$A$1:$Q$3226,9,FALSE)</f>
        <v>106866.78184712</v>
      </c>
      <c r="X2045" s="1">
        <f>VLOOKUP($E2045,[1]AllProteinsNorm!$A$1:$Q$3226,12,FALSE)</f>
        <v>145609.780283503</v>
      </c>
      <c r="Y2045" s="29">
        <f>VLOOKUP($E2045,[1]AllProteinsNorm!$A$1:$Q$3226,14,FALSE)</f>
        <v>115765.37326843401</v>
      </c>
      <c r="Z2045" s="25">
        <f t="shared" si="245"/>
        <v>1.2244952367243065</v>
      </c>
      <c r="AA2045" s="1">
        <f t="shared" si="245"/>
        <v>0.85715053785233752</v>
      </c>
      <c r="AB2045" s="1">
        <f t="shared" si="245"/>
        <v>0.93189303682828162</v>
      </c>
      <c r="AC2045" s="1">
        <f t="shared" si="245"/>
        <v>0.9179986027950271</v>
      </c>
      <c r="AD2045" s="1">
        <f t="shared" si="245"/>
        <v>1.0684625858000474</v>
      </c>
      <c r="AE2045" s="1">
        <f t="shared" si="245"/>
        <v>0.99481826674480034</v>
      </c>
      <c r="AF2045" s="1">
        <f t="shared" si="245"/>
        <v>1.1151797723713837</v>
      </c>
      <c r="AG2045" s="1">
        <f t="shared" si="245"/>
        <v>0.63774410103047219</v>
      </c>
      <c r="AH2045" s="1">
        <f t="shared" si="245"/>
        <v>0.82414250446999437</v>
      </c>
      <c r="AI2045" s="1">
        <f t="shared" si="245"/>
        <v>1.154421067026135</v>
      </c>
      <c r="AJ2045" s="1">
        <f t="shared" si="245"/>
        <v>0.73110384357875136</v>
      </c>
      <c r="AK2045" s="1">
        <f t="shared" si="245"/>
        <v>0.63085597992749209</v>
      </c>
      <c r="AL2045" s="1">
        <f t="shared" si="245"/>
        <v>0.85197220747462443</v>
      </c>
      <c r="AM2045" s="1">
        <f t="shared" si="245"/>
        <v>1.1608423477699616</v>
      </c>
      <c r="AN2045" s="29">
        <f t="shared" si="245"/>
        <v>0.92291429486224008</v>
      </c>
      <c r="AO2045" s="1">
        <f t="shared" si="241"/>
        <v>16532.068539626733</v>
      </c>
      <c r="AP2045" s="1">
        <f t="shared" si="242"/>
        <v>24082.955827961308</v>
      </c>
      <c r="AQ2045" s="29">
        <f t="shared" si="243"/>
        <v>22692.840105654755</v>
      </c>
    </row>
    <row r="2046" spans="1:43" x14ac:dyDescent="0.2">
      <c r="A2046" s="26"/>
      <c r="E2046" s="25" t="s">
        <v>3985</v>
      </c>
      <c r="F2046" s="26" t="s">
        <v>3986</v>
      </c>
      <c r="G2046" s="1">
        <v>0.24630592336095999</v>
      </c>
      <c r="H2046" s="1">
        <v>1.10832666767571</v>
      </c>
      <c r="I2046" s="1">
        <f>VLOOKUP(F2046,'[1]SUSMB vs SHAM all proteins sum'!$B$2:$E$3214,2,FALSE)</f>
        <v>0.28713744316950002</v>
      </c>
      <c r="J2046" s="29">
        <f>VLOOKUP(F2046,'[1]SUSMB vs SHAM all proteins sum'!$B$2:$E$3214,3,FALSE)</f>
        <v>0.89295266939622397</v>
      </c>
      <c r="K2046" s="25">
        <f>VLOOKUP($E2046,[1]AllProteinsNorm!$A$1:$Q$3226,4,FALSE)</f>
        <v>529202.21043877304</v>
      </c>
      <c r="L2046" s="1">
        <f>VLOOKUP($E2046,[1]AllProteinsNorm!$A$1:$Q$3226,5,FALSE)</f>
        <v>402190.87902950798</v>
      </c>
      <c r="M2046" s="1">
        <f>VLOOKUP($E2046,[1]AllProteinsNorm!$A$1:$Q$3226,10,FALSE)</f>
        <v>419015.15646822198</v>
      </c>
      <c r="N2046" s="1">
        <f>VLOOKUP($E2046,[1]AllProteinsNorm!$A$1:$Q$3226,11,FALSE)</f>
        <v>366745.32109374698</v>
      </c>
      <c r="O2046" s="1">
        <f>VLOOKUP($E2046,[1]AllProteinsNorm!$A$1:$Q$3226,15,FALSE)</f>
        <v>483168.00556164398</v>
      </c>
      <c r="P2046" s="1">
        <f>VLOOKUP($E2046,[1]AllProteinsNorm!$A$1:$Q$3226,6,FALSE)</f>
        <v>485915.58671699901</v>
      </c>
      <c r="Q2046" s="1">
        <f>VLOOKUP($E2046,[1]AllProteinsNorm!$A$1:$Q$3226,8,FALSE)</f>
        <v>550628.27938496799</v>
      </c>
      <c r="R2046" s="1">
        <f>VLOOKUP($E2046,[1]AllProteinsNorm!$A$1:$Q$3226,13,FALSE)</f>
        <v>511017.668944103</v>
      </c>
      <c r="S2046" s="1">
        <f>VLOOKUP($E2046,[1]AllProteinsNorm!$A$1:$Q$3226,16,FALSE)</f>
        <v>408166.79095598398</v>
      </c>
      <c r="T2046" s="1">
        <f>VLOOKUP($E2046,[1]AllProteinsNorm!$A$1:$Q$3226,17,FALSE)</f>
        <v>473578.89366394898</v>
      </c>
      <c r="U2046" s="1">
        <f>VLOOKUP($E2046,[1]AllProteinsNorm!$A$1:$Q$3226,3,FALSE)</f>
        <v>367194.127494585</v>
      </c>
      <c r="V2046" s="1">
        <f>VLOOKUP($E2046,[1]AllProteinsNorm!$A$1:$Q$3226,7,FALSE)</f>
        <v>484430.70160224498</v>
      </c>
      <c r="W2046" s="1">
        <f>VLOOKUP($E2046,[1]AllProteinsNorm!$A$1:$Q$3226,9,FALSE)</f>
        <v>319685.69582502701</v>
      </c>
      <c r="X2046" s="1">
        <f>VLOOKUP($E2046,[1]AllProteinsNorm!$A$1:$Q$3226,12,FALSE)</f>
        <v>439242.812993242</v>
      </c>
      <c r="Y2046" s="29">
        <f>VLOOKUP($E2046,[1]AllProteinsNorm!$A$1:$Q$3226,14,FALSE)</f>
        <v>359197.49062501098</v>
      </c>
      <c r="Z2046" s="25">
        <f t="shared" ref="Z2046:AN2062" si="246">K2046/AVERAGE($K2046:$O2046)</f>
        <v>1.2025565195349908</v>
      </c>
      <c r="AA2046" s="1">
        <f t="shared" si="246"/>
        <v>0.91393659008610884</v>
      </c>
      <c r="AB2046" s="1">
        <f t="shared" si="246"/>
        <v>0.95216799600487101</v>
      </c>
      <c r="AC2046" s="1">
        <f t="shared" si="246"/>
        <v>0.83339027727146076</v>
      </c>
      <c r="AD2046" s="1">
        <f t="shared" si="246"/>
        <v>1.0979486171025692</v>
      </c>
      <c r="AE2046" s="1">
        <f t="shared" si="246"/>
        <v>1.1041922071068213</v>
      </c>
      <c r="AF2046" s="1">
        <f t="shared" si="246"/>
        <v>1.2512450140102684</v>
      </c>
      <c r="AG2046" s="1">
        <f t="shared" si="246"/>
        <v>1.1612340562160284</v>
      </c>
      <c r="AH2046" s="1">
        <f t="shared" si="246"/>
        <v>0.92751622317455007</v>
      </c>
      <c r="AI2046" s="1">
        <f t="shared" si="246"/>
        <v>1.0761583660384952</v>
      </c>
      <c r="AJ2046" s="1">
        <f t="shared" si="246"/>
        <v>0.83441014274573633</v>
      </c>
      <c r="AK2046" s="1">
        <f t="shared" si="246"/>
        <v>1.1008179614209852</v>
      </c>
      <c r="AL2046" s="1">
        <f t="shared" si="246"/>
        <v>0.7264522145470983</v>
      </c>
      <c r="AM2046" s="1">
        <f t="shared" si="246"/>
        <v>0.99813322394469584</v>
      </c>
      <c r="AN2046" s="29">
        <f t="shared" si="246"/>
        <v>0.81623862416139981</v>
      </c>
      <c r="AO2046" s="1">
        <f t="shared" si="241"/>
        <v>58406.560655152294</v>
      </c>
      <c r="AP2046" s="1">
        <f t="shared" si="242"/>
        <v>46935.917387525966</v>
      </c>
      <c r="AQ2046" s="29">
        <f t="shared" si="243"/>
        <v>59459.224292141116</v>
      </c>
    </row>
    <row r="2047" spans="1:43" x14ac:dyDescent="0.2">
      <c r="A2047" s="26"/>
      <c r="E2047" s="25" t="s">
        <v>3987</v>
      </c>
      <c r="F2047" s="26" t="s">
        <v>3988</v>
      </c>
      <c r="G2047" s="1">
        <v>0.91190903147646696</v>
      </c>
      <c r="H2047" s="1">
        <v>1.03514427647955</v>
      </c>
      <c r="I2047" s="1">
        <f>VLOOKUP(F2047,'[1]SUSMB vs SHAM all proteins sum'!$B$2:$E$3214,2,FALSE)</f>
        <v>0.37603590843599699</v>
      </c>
      <c r="J2047" s="29">
        <f>VLOOKUP(F2047,'[1]SUSMB vs SHAM all proteins sum'!$B$2:$E$3214,3,FALSE)</f>
        <v>1.22420046414132</v>
      </c>
      <c r="K2047" s="25">
        <f>VLOOKUP($E2047,[1]AllProteinsNorm!$A$1:$Q$3226,4,FALSE)</f>
        <v>26338.392961739301</v>
      </c>
      <c r="L2047" s="1">
        <f>VLOOKUP($E2047,[1]AllProteinsNorm!$A$1:$Q$3226,5,FALSE)</f>
        <v>37635.559917719504</v>
      </c>
      <c r="M2047" s="1">
        <f>VLOOKUP($E2047,[1]AllProteinsNorm!$A$1:$Q$3226,10,FALSE)</f>
        <v>45153.632807717302</v>
      </c>
      <c r="N2047" s="1">
        <f>VLOOKUP($E2047,[1]AllProteinsNorm!$A$1:$Q$3226,11,FALSE)</f>
        <v>30937.323009251599</v>
      </c>
      <c r="O2047" s="1">
        <f>VLOOKUP($E2047,[1]AllProteinsNorm!$A$1:$Q$3226,15,FALSE)</f>
        <v>62098.102561373002</v>
      </c>
      <c r="P2047" s="1">
        <f>VLOOKUP($E2047,[1]AllProteinsNorm!$A$1:$Q$3226,6,FALSE)</f>
        <v>64032.160637005603</v>
      </c>
      <c r="Q2047" s="1">
        <f>VLOOKUP($E2047,[1]AllProteinsNorm!$A$1:$Q$3226,8,FALSE)</f>
        <v>65101.248038854297</v>
      </c>
      <c r="R2047" s="1">
        <f>VLOOKUP($E2047,[1]AllProteinsNorm!$A$1:$Q$3226,13,FALSE)</f>
        <v>54270.521201562202</v>
      </c>
      <c r="S2047" s="1">
        <f>VLOOKUP($E2047,[1]AllProteinsNorm!$A$1:$Q$3226,16,FALSE)</f>
        <v>24147.536008779</v>
      </c>
      <c r="T2047" s="1">
        <f>VLOOKUP($E2047,[1]AllProteinsNorm!$A$1:$Q$3226,17,FALSE)</f>
        <v>18707.749828070599</v>
      </c>
      <c r="U2047" s="1">
        <f>VLOOKUP($E2047,[1]AllProteinsNorm!$A$1:$Q$3226,3,FALSE)</f>
        <v>82978.748086250795</v>
      </c>
      <c r="V2047" s="1">
        <f>VLOOKUP($E2047,[1]AllProteinsNorm!$A$1:$Q$3226,7,FALSE)</f>
        <v>41335.7277567044</v>
      </c>
      <c r="W2047" s="1">
        <f>VLOOKUP($E2047,[1]AllProteinsNorm!$A$1:$Q$3226,9,FALSE)</f>
        <v>52327.7155437252</v>
      </c>
      <c r="X2047" s="1">
        <f>VLOOKUP($E2047,[1]AllProteinsNorm!$A$1:$Q$3226,12,FALSE)</f>
        <v>36943.478016223104</v>
      </c>
      <c r="Y2047" s="29">
        <f>VLOOKUP($E2047,[1]AllProteinsNorm!$A$1:$Q$3226,14,FALSE)</f>
        <v>35656.777534066903</v>
      </c>
      <c r="Z2047" s="25">
        <f t="shared" si="246"/>
        <v>0.65141473699539088</v>
      </c>
      <c r="AA2047" s="1">
        <f t="shared" si="246"/>
        <v>0.93082210448790215</v>
      </c>
      <c r="AB2047" s="1">
        <f t="shared" si="246"/>
        <v>1.1167629658557283</v>
      </c>
      <c r="AC2047" s="1">
        <f t="shared" si="246"/>
        <v>0.76515785001342185</v>
      </c>
      <c r="AD2047" s="1">
        <f t="shared" si="246"/>
        <v>1.5358423426475565</v>
      </c>
      <c r="AE2047" s="1">
        <f t="shared" si="246"/>
        <v>1.5836764658039006</v>
      </c>
      <c r="AF2047" s="1">
        <f t="shared" si="246"/>
        <v>1.610117687548599</v>
      </c>
      <c r="AG2047" s="1">
        <f t="shared" si="246"/>
        <v>1.3422465579609857</v>
      </c>
      <c r="AH2047" s="1">
        <f t="shared" si="246"/>
        <v>0.59722933138312251</v>
      </c>
      <c r="AI2047" s="1">
        <f t="shared" si="246"/>
        <v>0.46268973022503729</v>
      </c>
      <c r="AJ2047" s="1">
        <f t="shared" si="246"/>
        <v>2.0522732514217275</v>
      </c>
      <c r="AK2047" s="1">
        <f t="shared" si="246"/>
        <v>1.0223365664056265</v>
      </c>
      <c r="AL2047" s="1">
        <f t="shared" si="246"/>
        <v>1.2941960850839391</v>
      </c>
      <c r="AM2047" s="1">
        <f t="shared" si="246"/>
        <v>0.91370517747958191</v>
      </c>
      <c r="AN2047" s="29">
        <f t="shared" si="246"/>
        <v>0.88188183664807385</v>
      </c>
      <c r="AO2047" s="1">
        <f t="shared" si="241"/>
        <v>12556.373221584759</v>
      </c>
      <c r="AP2047" s="1">
        <f t="shared" si="242"/>
        <v>19889.778396686168</v>
      </c>
      <c r="AQ2047" s="29">
        <f t="shared" si="243"/>
        <v>17573.683268946592</v>
      </c>
    </row>
    <row r="2048" spans="1:43" x14ac:dyDescent="0.2">
      <c r="A2048" s="26"/>
      <c r="E2048" s="25" t="s">
        <v>3989</v>
      </c>
      <c r="F2048" s="26" t="s">
        <v>3990</v>
      </c>
      <c r="G2048" s="1">
        <v>0.42472025682600101</v>
      </c>
      <c r="H2048" s="1">
        <v>0.70119549883504695</v>
      </c>
      <c r="I2048" s="1">
        <f>VLOOKUP(F2048,'[1]SUSMB vs SHAM all proteins sum'!$B$2:$E$3214,2,FALSE)</f>
        <v>0.84150999576517305</v>
      </c>
      <c r="J2048" s="29">
        <f>VLOOKUP(F2048,'[1]SUSMB vs SHAM all proteins sum'!$B$2:$E$3214,3,FALSE)</f>
        <v>1.0304007847768299</v>
      </c>
      <c r="K2048" s="25">
        <f>VLOOKUP($E2048,[1]AllProteinsNorm!$A$1:$Q$3226,4,FALSE)</f>
        <v>39046.566465228199</v>
      </c>
      <c r="L2048" s="1">
        <f>VLOOKUP($E2048,[1]AllProteinsNorm!$A$1:$Q$3226,5,FALSE)</f>
        <v>67849.632663514407</v>
      </c>
      <c r="M2048" s="1">
        <f>VLOOKUP($E2048,[1]AllProteinsNorm!$A$1:$Q$3226,10,FALSE)</f>
        <v>65600.624862524899</v>
      </c>
      <c r="N2048" s="1">
        <f>VLOOKUP($E2048,[1]AllProteinsNorm!$A$1:$Q$3226,11,FALSE)</f>
        <v>57886.139677867097</v>
      </c>
      <c r="O2048" s="1">
        <f>VLOOKUP($E2048,[1]AllProteinsNorm!$A$1:$Q$3226,15,FALSE)</f>
        <v>58137.781796687603</v>
      </c>
      <c r="P2048" s="1">
        <f>VLOOKUP($E2048,[1]AllProteinsNorm!$A$1:$Q$3226,6,FALSE)</f>
        <v>65278.5465444855</v>
      </c>
      <c r="Q2048" s="1">
        <f>VLOOKUP($E2048,[1]AllProteinsNorm!$A$1:$Q$3226,8,FALSE)</f>
        <v>8294.0387726234494</v>
      </c>
      <c r="R2048" s="1">
        <f>VLOOKUP($E2048,[1]AllProteinsNorm!$A$1:$Q$3226,13,FALSE)</f>
        <v>39211.571469547802</v>
      </c>
      <c r="S2048" s="1">
        <f>VLOOKUP($E2048,[1]AllProteinsNorm!$A$1:$Q$3226,16,FALSE)</f>
        <v>83400.805213811502</v>
      </c>
      <c r="T2048" s="1">
        <f>VLOOKUP($E2048,[1]AllProteinsNorm!$A$1:$Q$3226,17,FALSE)</f>
        <v>55994.5736622166</v>
      </c>
      <c r="U2048" s="1">
        <f>VLOOKUP($E2048,[1]AllProteinsNorm!$A$1:$Q$3226,3,FALSE)</f>
        <v>46549.364919029496</v>
      </c>
      <c r="V2048" s="1">
        <f>VLOOKUP($E2048,[1]AllProteinsNorm!$A$1:$Q$3226,7,FALSE)</f>
        <v>64360.278560036102</v>
      </c>
      <c r="W2048" s="1">
        <f>VLOOKUP($E2048,[1]AllProteinsNorm!$A$1:$Q$3226,9,FALSE)</f>
        <v>83837.268719990505</v>
      </c>
      <c r="X2048" s="1">
        <f>VLOOKUP($E2048,[1]AllProteinsNorm!$A$1:$Q$3226,12,FALSE)</f>
        <v>55448.9039815547</v>
      </c>
      <c r="Y2048" s="29">
        <f>VLOOKUP($E2048,[1]AllProteinsNorm!$A$1:$Q$3226,14,FALSE)</f>
        <v>48779.856044441804</v>
      </c>
      <c r="Z2048" s="25">
        <f t="shared" si="246"/>
        <v>0.67666826526090496</v>
      </c>
      <c r="AA2048" s="1">
        <f t="shared" si="246"/>
        <v>1.1758189615441672</v>
      </c>
      <c r="AB2048" s="1">
        <f t="shared" si="246"/>
        <v>1.1368441592754701</v>
      </c>
      <c r="AC2048" s="1">
        <f t="shared" si="246"/>
        <v>1.003153856136217</v>
      </c>
      <c r="AD2048" s="1">
        <f t="shared" si="246"/>
        <v>1.0075147577832411</v>
      </c>
      <c r="AE2048" s="1">
        <f t="shared" si="246"/>
        <v>1.1312626140469042</v>
      </c>
      <c r="AF2048" s="1">
        <f t="shared" si="246"/>
        <v>0.14373383721909785</v>
      </c>
      <c r="AG2048" s="1">
        <f t="shared" si="246"/>
        <v>0.67952776508739399</v>
      </c>
      <c r="AH2048" s="1">
        <f t="shared" si="246"/>
        <v>1.4453173042922673</v>
      </c>
      <c r="AI2048" s="1">
        <f t="shared" si="246"/>
        <v>0.9703734400764199</v>
      </c>
      <c r="AJ2048" s="1">
        <f t="shared" si="246"/>
        <v>0.80669008469173797</v>
      </c>
      <c r="AK2048" s="1">
        <f t="shared" si="246"/>
        <v>1.1153492352192078</v>
      </c>
      <c r="AL2048" s="1">
        <f t="shared" si="246"/>
        <v>1.4528811192525108</v>
      </c>
      <c r="AM2048" s="1">
        <f t="shared" si="246"/>
        <v>0.96091710653303974</v>
      </c>
      <c r="AN2048" s="29">
        <f t="shared" si="246"/>
        <v>0.84534399711337582</v>
      </c>
      <c r="AO2048" s="1">
        <f t="shared" si="241"/>
        <v>10135.203144141649</v>
      </c>
      <c r="AP2048" s="1">
        <f t="shared" si="242"/>
        <v>25455.09773601294</v>
      </c>
      <c r="AQ2048" s="29">
        <f t="shared" si="243"/>
        <v>13524.357649116178</v>
      </c>
    </row>
    <row r="2049" spans="1:43" x14ac:dyDescent="0.2">
      <c r="A2049" s="26"/>
      <c r="E2049" s="25" t="s">
        <v>3991</v>
      </c>
      <c r="F2049" s="26" t="s">
        <v>3992</v>
      </c>
      <c r="G2049" s="1">
        <v>0.27393693669844299</v>
      </c>
      <c r="H2049" s="1">
        <v>0.85898495728027102</v>
      </c>
      <c r="I2049" s="1">
        <f>VLOOKUP(F2049,'[1]SUSMB vs SHAM all proteins sum'!$B$2:$E$3214,2,FALSE)</f>
        <v>0.361305590465066</v>
      </c>
      <c r="J2049" s="29">
        <f>VLOOKUP(F2049,'[1]SUSMB vs SHAM all proteins sum'!$B$2:$E$3214,3,FALSE)</f>
        <v>1.1252125000050599</v>
      </c>
      <c r="K2049" s="25">
        <f>VLOOKUP($E2049,[1]AllProteinsNorm!$A$1:$Q$3226,4,FALSE)</f>
        <v>523688.35933442903</v>
      </c>
      <c r="L2049" s="1">
        <f>VLOOKUP($E2049,[1]AllProteinsNorm!$A$1:$Q$3226,5,FALSE)</f>
        <v>493134.20140614198</v>
      </c>
      <c r="M2049" s="1">
        <f>VLOOKUP($E2049,[1]AllProteinsNorm!$A$1:$Q$3226,10,FALSE)</f>
        <v>419020.535385583</v>
      </c>
      <c r="N2049" s="1">
        <f>VLOOKUP($E2049,[1]AllProteinsNorm!$A$1:$Q$3226,11,FALSE)</f>
        <v>457569.22489865997</v>
      </c>
      <c r="O2049" s="1">
        <f>VLOOKUP($E2049,[1]AllProteinsNorm!$A$1:$Q$3226,15,FALSE)</f>
        <v>726364.85391953005</v>
      </c>
      <c r="P2049" s="1">
        <f>VLOOKUP($E2049,[1]AllProteinsNorm!$A$1:$Q$3226,6,FALSE)</f>
        <v>380477.50475535798</v>
      </c>
      <c r="Q2049" s="1">
        <f>VLOOKUP($E2049,[1]AllProteinsNorm!$A$1:$Q$3226,8,FALSE)</f>
        <v>523914.23150936502</v>
      </c>
      <c r="R2049" s="1">
        <f>VLOOKUP($E2049,[1]AllProteinsNorm!$A$1:$Q$3226,13,FALSE)</f>
        <v>406472.401844787</v>
      </c>
      <c r="S2049" s="1">
        <f>VLOOKUP($E2049,[1]AllProteinsNorm!$A$1:$Q$3226,16,FALSE)</f>
        <v>365230.06527837302</v>
      </c>
      <c r="T2049" s="1">
        <f>VLOOKUP($E2049,[1]AllProteinsNorm!$A$1:$Q$3226,17,FALSE)</f>
        <v>568363.27528651501</v>
      </c>
      <c r="U2049" s="1">
        <f>VLOOKUP($E2049,[1]AllProteinsNorm!$A$1:$Q$3226,3,FALSE)</f>
        <v>523437.28217230702</v>
      </c>
      <c r="V2049" s="1">
        <f>VLOOKUP($E2049,[1]AllProteinsNorm!$A$1:$Q$3226,7,FALSE)</f>
        <v>476826.11051128001</v>
      </c>
      <c r="W2049" s="1">
        <f>VLOOKUP($E2049,[1]AllProteinsNorm!$A$1:$Q$3226,9,FALSE)</f>
        <v>588479.57926065603</v>
      </c>
      <c r="X2049" s="1">
        <f>VLOOKUP($E2049,[1]AllProteinsNorm!$A$1:$Q$3226,12,FALSE)</f>
        <v>756945.84962685197</v>
      </c>
      <c r="Y2049" s="29">
        <f>VLOOKUP($E2049,[1]AllProteinsNorm!$A$1:$Q$3226,14,FALSE)</f>
        <v>583494.58680006699</v>
      </c>
      <c r="Z2049" s="25">
        <f t="shared" si="246"/>
        <v>0.99949027028520965</v>
      </c>
      <c r="AA2049" s="1">
        <f t="shared" si="246"/>
        <v>0.94117584908078755</v>
      </c>
      <c r="AB2049" s="1">
        <f t="shared" si="246"/>
        <v>0.79972552511929751</v>
      </c>
      <c r="AC2049" s="1">
        <f t="shared" si="246"/>
        <v>0.8732979836508058</v>
      </c>
      <c r="AD2049" s="1">
        <f t="shared" si="246"/>
        <v>1.3863103718638998</v>
      </c>
      <c r="AE2049" s="1">
        <f t="shared" si="246"/>
        <v>0.72616386690108692</v>
      </c>
      <c r="AF2049" s="1">
        <f t="shared" si="246"/>
        <v>0.99992136071743465</v>
      </c>
      <c r="AG2049" s="1">
        <f t="shared" si="246"/>
        <v>0.77577666858904204</v>
      </c>
      <c r="AH2049" s="1">
        <f t="shared" si="246"/>
        <v>0.69706322501670814</v>
      </c>
      <c r="AI2049" s="1">
        <f t="shared" si="246"/>
        <v>1.084754995047603</v>
      </c>
      <c r="AJ2049" s="1">
        <f t="shared" si="246"/>
        <v>0.99901107464116146</v>
      </c>
      <c r="AK2049" s="1">
        <f t="shared" si="246"/>
        <v>0.91005089110567194</v>
      </c>
      <c r="AL2049" s="1">
        <f t="shared" si="246"/>
        <v>1.1231481533790331</v>
      </c>
      <c r="AM2049" s="1">
        <f t="shared" si="246"/>
        <v>1.4446760145601563</v>
      </c>
      <c r="AN2049" s="29">
        <f t="shared" si="246"/>
        <v>1.1136339998314229</v>
      </c>
      <c r="AO2049" s="1">
        <f t="shared" si="241"/>
        <v>107086.93168235537</v>
      </c>
      <c r="AP2049" s="1">
        <f t="shared" si="242"/>
        <v>81708.023628716532</v>
      </c>
      <c r="AQ2049" s="29">
        <f t="shared" si="243"/>
        <v>94939.778130101244</v>
      </c>
    </row>
    <row r="2050" spans="1:43" x14ac:dyDescent="0.2">
      <c r="A2050" s="26"/>
      <c r="E2050" s="25" t="s">
        <v>3993</v>
      </c>
      <c r="F2050" s="26" t="s">
        <v>3994</v>
      </c>
      <c r="G2050" s="1">
        <v>0.86408618959311101</v>
      </c>
      <c r="H2050" s="1">
        <v>0.97145992768047895</v>
      </c>
      <c r="I2050" s="1">
        <f>VLOOKUP(F2050,'[1]SUSMB vs SHAM all proteins sum'!$B$2:$E$3214,2,FALSE)</f>
        <v>0.88531474540338395</v>
      </c>
      <c r="J2050" s="29">
        <f>VLOOKUP(F2050,'[1]SUSMB vs SHAM all proteins sum'!$B$2:$E$3214,3,FALSE)</f>
        <v>1.01355661105284</v>
      </c>
      <c r="K2050" s="25">
        <f>VLOOKUP($E2050,[1]AllProteinsNorm!$A$1:$Q$3226,4,FALSE)</f>
        <v>449532.74811730999</v>
      </c>
      <c r="L2050" s="1">
        <f>VLOOKUP($E2050,[1]AllProteinsNorm!$A$1:$Q$3226,5,FALSE)</f>
        <v>335056.28629840398</v>
      </c>
      <c r="M2050" s="1">
        <f>VLOOKUP($E2050,[1]AllProteinsNorm!$A$1:$Q$3226,10,FALSE)</f>
        <v>533276.05867143697</v>
      </c>
      <c r="N2050" s="1">
        <f>VLOOKUP($E2050,[1]AllProteinsNorm!$A$1:$Q$3226,11,FALSE)</f>
        <v>472681.79013139103</v>
      </c>
      <c r="O2050" s="1">
        <f>VLOOKUP($E2050,[1]AllProteinsNorm!$A$1:$Q$3226,15,FALSE)</f>
        <v>438790.72821061098</v>
      </c>
      <c r="P2050" s="1">
        <f>VLOOKUP($E2050,[1]AllProteinsNorm!$A$1:$Q$3226,6,FALSE)</f>
        <v>412120.73720485799</v>
      </c>
      <c r="Q2050" s="1">
        <f>VLOOKUP($E2050,[1]AllProteinsNorm!$A$1:$Q$3226,8,FALSE)</f>
        <v>610489.84538277006</v>
      </c>
      <c r="R2050" s="1">
        <f>VLOOKUP($E2050,[1]AllProteinsNorm!$A$1:$Q$3226,13,FALSE)</f>
        <v>575788.12095094903</v>
      </c>
      <c r="S2050" s="1">
        <f>VLOOKUP($E2050,[1]AllProteinsNorm!$A$1:$Q$3226,16,FALSE)</f>
        <v>286832.54784254002</v>
      </c>
      <c r="T2050" s="1">
        <f>VLOOKUP($E2050,[1]AllProteinsNorm!$A$1:$Q$3226,17,FALSE)</f>
        <v>346886.913771739</v>
      </c>
      <c r="U2050" s="1">
        <f>VLOOKUP($E2050,[1]AllProteinsNorm!$A$1:$Q$3226,3,FALSE)</f>
        <v>412681.247716596</v>
      </c>
      <c r="V2050" s="1">
        <f>VLOOKUP($E2050,[1]AllProteinsNorm!$A$1:$Q$3226,7,FALSE)</f>
        <v>495670.46671959898</v>
      </c>
      <c r="W2050" s="1">
        <f>VLOOKUP($E2050,[1]AllProteinsNorm!$A$1:$Q$3226,9,FALSE)</f>
        <v>426294.061255379</v>
      </c>
      <c r="X2050" s="1">
        <f>VLOOKUP($E2050,[1]AllProteinsNorm!$A$1:$Q$3226,12,FALSE)</f>
        <v>402291.76977205102</v>
      </c>
      <c r="Y2050" s="29">
        <f>VLOOKUP($E2050,[1]AllProteinsNorm!$A$1:$Q$3226,14,FALSE)</f>
        <v>507971.50550404401</v>
      </c>
      <c r="Z2050" s="25">
        <f t="shared" si="246"/>
        <v>1.0082204368972401</v>
      </c>
      <c r="AA2050" s="1">
        <f t="shared" si="246"/>
        <v>0.75147049190905346</v>
      </c>
      <c r="AB2050" s="1">
        <f t="shared" si="246"/>
        <v>1.196041496670331</v>
      </c>
      <c r="AC2050" s="1">
        <f t="shared" si="246"/>
        <v>1.0601395403461809</v>
      </c>
      <c r="AD2050" s="1">
        <f t="shared" si="246"/>
        <v>0.98412803417719463</v>
      </c>
      <c r="AE2050" s="1">
        <f t="shared" si="246"/>
        <v>0.92431208061990511</v>
      </c>
      <c r="AF2050" s="1">
        <f t="shared" si="246"/>
        <v>1.3692180185113498</v>
      </c>
      <c r="AG2050" s="1">
        <f t="shared" si="246"/>
        <v>1.2913883433335849</v>
      </c>
      <c r="AH2050" s="1">
        <f t="shared" si="246"/>
        <v>0.64331339132313248</v>
      </c>
      <c r="AI2050" s="1">
        <f t="shared" si="246"/>
        <v>0.77800444399572466</v>
      </c>
      <c r="AJ2050" s="1">
        <f t="shared" si="246"/>
        <v>0.92556920405617704</v>
      </c>
      <c r="AK2050" s="1">
        <f t="shared" si="246"/>
        <v>1.1116989732251488</v>
      </c>
      <c r="AL2050" s="1">
        <f t="shared" si="246"/>
        <v>0.95610027631054118</v>
      </c>
      <c r="AM2050" s="1">
        <f t="shared" si="246"/>
        <v>0.90226748902817677</v>
      </c>
      <c r="AN2050" s="29">
        <f t="shared" si="246"/>
        <v>1.139287972579444</v>
      </c>
      <c r="AO2050" s="1">
        <f t="shared" si="241"/>
        <v>64345.787910332139</v>
      </c>
      <c r="AP2050" s="1">
        <f t="shared" si="242"/>
        <v>126654.21776224683</v>
      </c>
      <c r="AQ2050" s="29">
        <f t="shared" si="243"/>
        <v>43981.904150725954</v>
      </c>
    </row>
    <row r="2051" spans="1:43" x14ac:dyDescent="0.2">
      <c r="A2051" s="26"/>
      <c r="E2051" s="25" t="s">
        <v>3995</v>
      </c>
      <c r="F2051" s="26" t="s">
        <v>3996</v>
      </c>
      <c r="G2051" s="1">
        <v>0.91996797273700104</v>
      </c>
      <c r="H2051" s="1">
        <v>0.99585589045712297</v>
      </c>
      <c r="I2051" s="1">
        <f>VLOOKUP(F2051,'[1]SUSMB vs SHAM all proteins sum'!$B$2:$E$3214,2,FALSE)</f>
        <v>0.40230177331081302</v>
      </c>
      <c r="J2051" s="29">
        <f>VLOOKUP(F2051,'[1]SUSMB vs SHAM all proteins sum'!$B$2:$E$3214,3,FALSE)</f>
        <v>0.94518599209890997</v>
      </c>
      <c r="K2051" s="25">
        <f>VLOOKUP($E2051,[1]AllProteinsNorm!$A$1:$Q$3226,4,FALSE)</f>
        <v>2970375.0685886201</v>
      </c>
      <c r="L2051" s="1">
        <f>VLOOKUP($E2051,[1]AllProteinsNorm!$A$1:$Q$3226,5,FALSE)</f>
        <v>3373972.466546</v>
      </c>
      <c r="M2051" s="1">
        <f>VLOOKUP($E2051,[1]AllProteinsNorm!$A$1:$Q$3226,10,FALSE)</f>
        <v>2965758.8849569699</v>
      </c>
      <c r="N2051" s="1">
        <f>VLOOKUP($E2051,[1]AllProteinsNorm!$A$1:$Q$3226,11,FALSE)</f>
        <v>3001956.2672947799</v>
      </c>
      <c r="O2051" s="1">
        <f>VLOOKUP($E2051,[1]AllProteinsNorm!$A$1:$Q$3226,15,FALSE)</f>
        <v>2857590.7703407798</v>
      </c>
      <c r="P2051" s="1">
        <f>VLOOKUP($E2051,[1]AllProteinsNorm!$A$1:$Q$3226,6,FALSE)</f>
        <v>3214202.2754808902</v>
      </c>
      <c r="Q2051" s="1">
        <f>VLOOKUP($E2051,[1]AllProteinsNorm!$A$1:$Q$3226,8,FALSE)</f>
        <v>2874866.3477829201</v>
      </c>
      <c r="R2051" s="1">
        <f>VLOOKUP($E2051,[1]AllProteinsNorm!$A$1:$Q$3226,13,FALSE)</f>
        <v>2883595.2078118599</v>
      </c>
      <c r="S2051" s="1">
        <f>VLOOKUP($E2051,[1]AllProteinsNorm!$A$1:$Q$3226,16,FALSE)</f>
        <v>3252557.7790417098</v>
      </c>
      <c r="T2051" s="1">
        <f>VLOOKUP($E2051,[1]AllProteinsNorm!$A$1:$Q$3226,17,FALSE)</f>
        <v>2881544.7270472199</v>
      </c>
      <c r="U2051" s="1">
        <f>VLOOKUP($E2051,[1]AllProteinsNorm!$A$1:$Q$3226,3,FALSE)</f>
        <v>2310269.5424767202</v>
      </c>
      <c r="V2051" s="1">
        <f>VLOOKUP($E2051,[1]AllProteinsNorm!$A$1:$Q$3226,7,FALSE)</f>
        <v>2854871.3546213298</v>
      </c>
      <c r="W2051" s="1">
        <f>VLOOKUP($E2051,[1]AllProteinsNorm!$A$1:$Q$3226,9,FALSE)</f>
        <v>3230465.0652221302</v>
      </c>
      <c r="X2051" s="1">
        <f>VLOOKUP($E2051,[1]AllProteinsNorm!$A$1:$Q$3226,12,FALSE)</f>
        <v>2986390.5605794801</v>
      </c>
      <c r="Y2051" s="29">
        <f>VLOOKUP($E2051,[1]AllProteinsNorm!$A$1:$Q$3226,14,FALSE)</f>
        <v>3022863.9101865101</v>
      </c>
      <c r="Z2051" s="25">
        <f t="shared" si="246"/>
        <v>0.97905172219855974</v>
      </c>
      <c r="AA2051" s="1">
        <f t="shared" si="246"/>
        <v>1.1120796120847967</v>
      </c>
      <c r="AB2051" s="1">
        <f t="shared" si="246"/>
        <v>0.97753020305360561</v>
      </c>
      <c r="AC2051" s="1">
        <f t="shared" si="246"/>
        <v>0.98946105646389615</v>
      </c>
      <c r="AD2051" s="1">
        <f t="shared" si="246"/>
        <v>0.9418774061991424</v>
      </c>
      <c r="AE2051" s="1">
        <f t="shared" si="246"/>
        <v>1.059418491146755</v>
      </c>
      <c r="AF2051" s="1">
        <f t="shared" si="246"/>
        <v>0.94757153015862572</v>
      </c>
      <c r="AG2051" s="1">
        <f t="shared" si="246"/>
        <v>0.95044860973505252</v>
      </c>
      <c r="AH2051" s="1">
        <f t="shared" si="246"/>
        <v>1.0720606730092821</v>
      </c>
      <c r="AI2051" s="1">
        <f t="shared" si="246"/>
        <v>0.94977276016131174</v>
      </c>
      <c r="AJ2051" s="1">
        <f t="shared" si="246"/>
        <v>0.76147736298481838</v>
      </c>
      <c r="AK2051" s="1">
        <f t="shared" si="246"/>
        <v>0.94098107203863313</v>
      </c>
      <c r="AL2051" s="1">
        <f t="shared" si="246"/>
        <v>1.064778794790658</v>
      </c>
      <c r="AM2051" s="1">
        <f t="shared" si="246"/>
        <v>0.9843305151635704</v>
      </c>
      <c r="AN2051" s="29">
        <f t="shared" si="246"/>
        <v>0.99635232888155323</v>
      </c>
      <c r="AO2051" s="1">
        <f t="shared" si="241"/>
        <v>176880.32834949376</v>
      </c>
      <c r="AP2051" s="1">
        <f t="shared" si="242"/>
        <v>173567.50541344431</v>
      </c>
      <c r="AQ2051" s="29">
        <f t="shared" si="243"/>
        <v>309765.82395146298</v>
      </c>
    </row>
    <row r="2052" spans="1:43" x14ac:dyDescent="0.2">
      <c r="A2052" s="26"/>
      <c r="E2052" s="25" t="s">
        <v>3997</v>
      </c>
      <c r="F2052" s="26" t="s">
        <v>3998</v>
      </c>
      <c r="G2052" s="1">
        <v>0.75444477709455005</v>
      </c>
      <c r="H2052" s="1">
        <v>0.95352272564118301</v>
      </c>
      <c r="I2052" s="1">
        <f>VLOOKUP(F2052,'[1]SUSMB vs SHAM all proteins sum'!$B$2:$E$3214,2,FALSE)</f>
        <v>0.51493133636766097</v>
      </c>
      <c r="J2052" s="29">
        <f>VLOOKUP(F2052,'[1]SUSMB vs SHAM all proteins sum'!$B$2:$E$3214,3,FALSE)</f>
        <v>0.86227993223991795</v>
      </c>
      <c r="K2052" s="25">
        <f>VLOOKUP($E2052,[1]AllProteinsNorm!$A$1:$Q$3226,4,FALSE)</f>
        <v>123935.413908619</v>
      </c>
      <c r="L2052" s="1">
        <f>VLOOKUP($E2052,[1]AllProteinsNorm!$A$1:$Q$3226,5,FALSE)</f>
        <v>68305.7098046725</v>
      </c>
      <c r="M2052" s="1">
        <f>VLOOKUP($E2052,[1]AllProteinsNorm!$A$1:$Q$3226,10,FALSE)</f>
        <v>56751.075863052203</v>
      </c>
      <c r="N2052" s="1">
        <f>VLOOKUP($E2052,[1]AllProteinsNorm!$A$1:$Q$3226,11,FALSE)</f>
        <v>102623.121531396</v>
      </c>
      <c r="O2052" s="1">
        <f>VLOOKUP($E2052,[1]AllProteinsNorm!$A$1:$Q$3226,15,FALSE)</f>
        <v>85193.240869350804</v>
      </c>
      <c r="P2052" s="1">
        <f>VLOOKUP($E2052,[1]AllProteinsNorm!$A$1:$Q$3226,6,FALSE)</f>
        <v>87691.816137116402</v>
      </c>
      <c r="Q2052" s="1">
        <f>VLOOKUP($E2052,[1]AllProteinsNorm!$A$1:$Q$3226,8,FALSE)</f>
        <v>84611.611875351606</v>
      </c>
      <c r="R2052" s="1">
        <f>VLOOKUP($E2052,[1]AllProteinsNorm!$A$1:$Q$3226,13,FALSE)</f>
        <v>68026.494235829494</v>
      </c>
      <c r="S2052" s="1">
        <f>VLOOKUP($E2052,[1]AllProteinsNorm!$A$1:$Q$3226,16,FALSE)</f>
        <v>76675.710005957793</v>
      </c>
      <c r="T2052" s="1">
        <f>VLOOKUP($E2052,[1]AllProteinsNorm!$A$1:$Q$3226,17,FALSE)</f>
        <v>85547.476138459999</v>
      </c>
      <c r="U2052" s="1">
        <f>VLOOKUP($E2052,[1]AllProteinsNorm!$A$1:$Q$3226,3,FALSE)</f>
        <v>51629.875447044498</v>
      </c>
      <c r="V2052" s="1">
        <f>VLOOKUP($E2052,[1]AllProteinsNorm!$A$1:$Q$3226,7,FALSE)</f>
        <v>95547.455835147703</v>
      </c>
      <c r="W2052" s="1">
        <f>VLOOKUP($E2052,[1]AllProteinsNorm!$A$1:$Q$3226,9,FALSE)</f>
        <v>91590.696389674398</v>
      </c>
      <c r="X2052" s="1">
        <f>VLOOKUP($E2052,[1]AllProteinsNorm!$A$1:$Q$3226,12,FALSE)</f>
        <v>45271.177006054</v>
      </c>
      <c r="Y2052" s="29">
        <f>VLOOKUP($E2052,[1]AllProteinsNorm!$A$1:$Q$3226,14,FALSE)</f>
        <v>97886.9805941378</v>
      </c>
      <c r="Z2052" s="25">
        <f t="shared" si="246"/>
        <v>1.4186468020184904</v>
      </c>
      <c r="AA2052" s="1">
        <f t="shared" si="246"/>
        <v>0.78187237786166564</v>
      </c>
      <c r="AB2052" s="1">
        <f t="shared" si="246"/>
        <v>0.64961038774268176</v>
      </c>
      <c r="AC2052" s="1">
        <f t="shared" si="246"/>
        <v>1.1746921931532368</v>
      </c>
      <c r="AD2052" s="1">
        <f t="shared" si="246"/>
        <v>0.97517823922392544</v>
      </c>
      <c r="AE2052" s="1">
        <f t="shared" si="246"/>
        <v>1.0037785859805972</v>
      </c>
      <c r="AF2052" s="1">
        <f t="shared" si="246"/>
        <v>0.96852052867715155</v>
      </c>
      <c r="AG2052" s="1">
        <f t="shared" si="246"/>
        <v>0.77867629159930829</v>
      </c>
      <c r="AH2052" s="1">
        <f t="shared" si="246"/>
        <v>0.8776809417254422</v>
      </c>
      <c r="AI2052" s="1">
        <f t="shared" si="246"/>
        <v>0.97923305064412569</v>
      </c>
      <c r="AJ2052" s="1">
        <f t="shared" si="246"/>
        <v>0.59098973716719816</v>
      </c>
      <c r="AK2052" s="1">
        <f t="shared" si="246"/>
        <v>1.0936994389793913</v>
      </c>
      <c r="AL2052" s="1">
        <f t="shared" si="246"/>
        <v>1.0484077506987843</v>
      </c>
      <c r="AM2052" s="1">
        <f t="shared" si="246"/>
        <v>0.51820386488244197</v>
      </c>
      <c r="AN2052" s="29">
        <f t="shared" si="246"/>
        <v>1.1204791883094054</v>
      </c>
      <c r="AO2052" s="1">
        <f t="shared" si="241"/>
        <v>23980.787408285421</v>
      </c>
      <c r="AP2052" s="1">
        <f t="shared" si="242"/>
        <v>7270.7298511084036</v>
      </c>
      <c r="AQ2052" s="29">
        <f t="shared" si="243"/>
        <v>22985.361682817162</v>
      </c>
    </row>
    <row r="2053" spans="1:43" x14ac:dyDescent="0.2">
      <c r="A2053" s="26"/>
      <c r="E2053" s="25" t="s">
        <v>3999</v>
      </c>
      <c r="F2053" s="26" t="s">
        <v>4000</v>
      </c>
      <c r="G2053" s="1">
        <v>0.29146126811822998</v>
      </c>
      <c r="H2053" s="43">
        <v>0.542745891995285</v>
      </c>
      <c r="I2053" s="1">
        <f>VLOOKUP(F2053,'[1]SUSMB vs SHAM all proteins sum'!$B$2:$E$3214,2,FALSE)</f>
        <v>0.32576568310459503</v>
      </c>
      <c r="J2053" s="29">
        <f>VLOOKUP(F2053,'[1]SUSMB vs SHAM all proteins sum'!$B$2:$E$3214,3,FALSE)</f>
        <v>0.49428210753082003</v>
      </c>
      <c r="K2053" s="25">
        <f>VLOOKUP($E2053,[1]AllProteinsNorm!$A$1:$Q$3226,4,FALSE)</f>
        <v>81198.973142999603</v>
      </c>
      <c r="L2053" s="1">
        <f>VLOOKUP($E2053,[1]AllProteinsNorm!$A$1:$Q$3226,5,FALSE)</f>
        <v>52949.671656045299</v>
      </c>
      <c r="M2053" s="1">
        <f>VLOOKUP($E2053,[1]AllProteinsNorm!$A$1:$Q$3226,10,FALSE)</f>
        <v>72387.561046777104</v>
      </c>
      <c r="N2053" s="1">
        <f>VLOOKUP($E2053,[1]AllProteinsNorm!$A$1:$Q$3226,11,FALSE)</f>
        <v>81375.666910539498</v>
      </c>
      <c r="O2053" s="1">
        <f>VLOOKUP($E2053,[1]AllProteinsNorm!$A$1:$Q$3226,15,FALSE)</f>
        <v>79735.947189283499</v>
      </c>
      <c r="P2053" s="1">
        <f>VLOOKUP($E2053,[1]AllProteinsNorm!$A$1:$Q$3226,6,FALSE)</f>
        <v>46624.033592597203</v>
      </c>
      <c r="Q2053" s="1">
        <f>VLOOKUP($E2053,[1]AllProteinsNorm!$A$1:$Q$3226,8,FALSE)</f>
        <v>5159.0025387983997</v>
      </c>
      <c r="R2053" s="1">
        <f>VLOOKUP($E2053,[1]AllProteinsNorm!$A$1:$Q$3226,13,FALSE)</f>
        <v>44518.601111453601</v>
      </c>
      <c r="S2053" s="1">
        <f>VLOOKUP($E2053,[1]AllProteinsNorm!$A$1:$Q$3226,16,FALSE)</f>
        <v>84394.733886601505</v>
      </c>
      <c r="T2053" s="1">
        <f>VLOOKUP($E2053,[1]AllProteinsNorm!$A$1:$Q$3226,17,FALSE)</f>
        <v>105239.01005005901</v>
      </c>
      <c r="U2053" s="1">
        <f>VLOOKUP($E2053,[1]AllProteinsNorm!$A$1:$Q$3226,3,FALSE)</f>
        <v>74663.366093093602</v>
      </c>
      <c r="V2053" s="1">
        <f>VLOOKUP($E2053,[1]AllProteinsNorm!$A$1:$Q$3226,7,FALSE)</f>
        <v>71265.121903912601</v>
      </c>
      <c r="W2053" s="1">
        <f>VLOOKUP($E2053,[1]AllProteinsNorm!$A$1:$Q$3226,9,FALSE)</f>
        <v>2486.3200472625399</v>
      </c>
      <c r="X2053" s="1">
        <f>VLOOKUP($E2053,[1]AllProteinsNorm!$A$1:$Q$3226,12,FALSE)</f>
        <v>72062.182533278101</v>
      </c>
      <c r="Y2053" s="29">
        <f>VLOOKUP($E2053,[1]AllProteinsNorm!$A$1:$Q$3226,14,FALSE)</f>
        <v>62495.950680631802</v>
      </c>
      <c r="Z2053" s="25">
        <f t="shared" si="246"/>
        <v>1.10430374855758</v>
      </c>
      <c r="AA2053" s="1">
        <f t="shared" si="246"/>
        <v>0.72011404370456567</v>
      </c>
      <c r="AB2053" s="1">
        <f t="shared" si="246"/>
        <v>0.98446879213753069</v>
      </c>
      <c r="AC2053" s="1">
        <f t="shared" si="246"/>
        <v>1.1067067788212439</v>
      </c>
      <c r="AD2053" s="1">
        <f t="shared" si="246"/>
        <v>1.0844066367790794</v>
      </c>
      <c r="AE2053" s="1">
        <f t="shared" si="246"/>
        <v>0.63408554414235807</v>
      </c>
      <c r="AF2053" s="1">
        <f t="shared" si="246"/>
        <v>7.0162289274027706E-2</v>
      </c>
      <c r="AG2053" s="1">
        <f t="shared" si="246"/>
        <v>0.60545172167803774</v>
      </c>
      <c r="AH2053" s="1">
        <f t="shared" si="246"/>
        <v>1.1477660046927365</v>
      </c>
      <c r="AI2053" s="1">
        <f t="shared" si="246"/>
        <v>1.4312475736374295</v>
      </c>
      <c r="AJ2053" s="1">
        <f t="shared" si="246"/>
        <v>1.0154196766912997</v>
      </c>
      <c r="AK2053" s="1">
        <f t="shared" si="246"/>
        <v>0.96920365139726394</v>
      </c>
      <c r="AL2053" s="1">
        <f t="shared" si="246"/>
        <v>3.3813882639507159E-2</v>
      </c>
      <c r="AM2053" s="1">
        <f t="shared" si="246"/>
        <v>0.98004365351509704</v>
      </c>
      <c r="AN2053" s="29">
        <f t="shared" si="246"/>
        <v>0.84994316965991434</v>
      </c>
      <c r="AO2053" s="1">
        <f t="shared" si="241"/>
        <v>10804.966445220067</v>
      </c>
      <c r="AP2053" s="1">
        <f t="shared" si="242"/>
        <v>34722.423770848953</v>
      </c>
      <c r="AQ2053" s="29">
        <f t="shared" si="243"/>
        <v>27362.319089517216</v>
      </c>
    </row>
    <row r="2054" spans="1:43" x14ac:dyDescent="0.2">
      <c r="A2054" s="26"/>
      <c r="E2054" s="25" t="s">
        <v>4001</v>
      </c>
      <c r="F2054" s="26" t="s">
        <v>4002</v>
      </c>
      <c r="G2054" s="1">
        <v>0.61331172512881904</v>
      </c>
      <c r="H2054" s="43">
        <v>1.5366007303322899</v>
      </c>
      <c r="I2054" s="1">
        <f>VLOOKUP(F2054,'[1]SUSMB vs SHAM all proteins sum'!$B$2:$E$3214,2,FALSE)</f>
        <v>0.28111092760650702</v>
      </c>
      <c r="J2054" s="29">
        <f>VLOOKUP(F2054,'[1]SUSMB vs SHAM all proteins sum'!$B$2:$E$3214,3,FALSE)</f>
        <v>2.12836075862884</v>
      </c>
      <c r="K2054" s="25">
        <f>VLOOKUP($E2054,[1]AllProteinsNorm!$A$1:$Q$3226,4,FALSE)</f>
        <v>4200.1198418947897</v>
      </c>
      <c r="L2054" s="1">
        <f>VLOOKUP($E2054,[1]AllProteinsNorm!$A$1:$Q$3226,5,FALSE)</f>
        <v>23001.607341376501</v>
      </c>
      <c r="M2054" s="1">
        <f>VLOOKUP($E2054,[1]AllProteinsNorm!$A$1:$Q$3226,10,FALSE)</f>
        <v>1430.9996062038699</v>
      </c>
      <c r="N2054" s="1">
        <f>VLOOKUP($E2054,[1]AllProteinsNorm!$A$1:$Q$3226,11,FALSE)</f>
        <v>28682.829077463899</v>
      </c>
      <c r="O2054" s="1">
        <f>VLOOKUP($E2054,[1]AllProteinsNorm!$A$1:$Q$3226,15,FALSE)</f>
        <v>30170.5324483642</v>
      </c>
      <c r="P2054" s="1">
        <f>VLOOKUP($E2054,[1]AllProteinsNorm!$A$1:$Q$3226,6,FALSE)</f>
        <v>29205.674423959201</v>
      </c>
      <c r="Q2054" s="1">
        <f>VLOOKUP($E2054,[1]AllProteinsNorm!$A$1:$Q$3226,8,FALSE)</f>
        <v>2138.34967886711</v>
      </c>
      <c r="R2054" s="1">
        <f>VLOOKUP($E2054,[1]AllProteinsNorm!$A$1:$Q$3226,13,FALSE)</f>
        <v>20369.8875303901</v>
      </c>
      <c r="S2054" s="1">
        <f>VLOOKUP($E2054,[1]AllProteinsNorm!$A$1:$Q$3226,16,FALSE)</f>
        <v>15884.8306455068</v>
      </c>
      <c r="T2054" s="1">
        <f>VLOOKUP($E2054,[1]AllProteinsNorm!$A$1:$Q$3226,17,FALSE)</f>
        <v>50716.857074190397</v>
      </c>
      <c r="U2054" s="1">
        <f>VLOOKUP($E2054,[1]AllProteinsNorm!$A$1:$Q$3226,3,FALSE)</f>
        <v>17151.279709063499</v>
      </c>
      <c r="V2054" s="1">
        <f>VLOOKUP($E2054,[1]AllProteinsNorm!$A$1:$Q$3226,7,FALSE)</f>
        <v>10955.567721392001</v>
      </c>
      <c r="W2054" s="1">
        <f>VLOOKUP($E2054,[1]AllProteinsNorm!$A$1:$Q$3226,9,FALSE)</f>
        <v>40158.945827828902</v>
      </c>
      <c r="X2054" s="1">
        <f>VLOOKUP($E2054,[1]AllProteinsNorm!$A$1:$Q$3226,12,FALSE)</f>
        <v>23928.4137025446</v>
      </c>
      <c r="Y2054" s="29">
        <f>VLOOKUP($E2054,[1]AllProteinsNorm!$A$1:$Q$3226,14,FALSE)</f>
        <v>28937.627825042098</v>
      </c>
      <c r="Z2054" s="25">
        <f t="shared" si="246"/>
        <v>0.24004501302866546</v>
      </c>
      <c r="AA2054" s="1">
        <f t="shared" si="246"/>
        <v>1.3145865693799119</v>
      </c>
      <c r="AB2054" s="1">
        <f t="shared" si="246"/>
        <v>8.1784409027781182E-2</v>
      </c>
      <c r="AC2054" s="1">
        <f t="shared" si="246"/>
        <v>1.6392794345822086</v>
      </c>
      <c r="AD2054" s="1">
        <f t="shared" si="246"/>
        <v>1.7243045739814329</v>
      </c>
      <c r="AE2054" s="1">
        <f t="shared" si="246"/>
        <v>1.6691610624251947</v>
      </c>
      <c r="AF2054" s="1">
        <f t="shared" si="246"/>
        <v>0.1222108406059038</v>
      </c>
      <c r="AG2054" s="1">
        <f t="shared" si="246"/>
        <v>1.1641786667256304</v>
      </c>
      <c r="AH2054" s="1">
        <f t="shared" si="246"/>
        <v>0.90784894783826964</v>
      </c>
      <c r="AI2054" s="1">
        <f t="shared" si="246"/>
        <v>2.8985669636642615</v>
      </c>
      <c r="AJ2054" s="1">
        <f t="shared" si="246"/>
        <v>0.98022897350545735</v>
      </c>
      <c r="AK2054" s="1">
        <f t="shared" si="246"/>
        <v>0.62613199037472733</v>
      </c>
      <c r="AL2054" s="1">
        <f t="shared" si="246"/>
        <v>2.2951618137900107</v>
      </c>
      <c r="AM2054" s="1">
        <f t="shared" si="246"/>
        <v>1.3675553544185031</v>
      </c>
      <c r="AN2054" s="29">
        <f t="shared" si="246"/>
        <v>1.6538416782763086</v>
      </c>
      <c r="AO2054" s="1">
        <f t="shared" si="241"/>
        <v>12255.327732935553</v>
      </c>
      <c r="AP2054" s="1">
        <f t="shared" si="242"/>
        <v>16107.684513800314</v>
      </c>
      <c r="AQ2054" s="29">
        <f t="shared" si="243"/>
        <v>10023.001511538319</v>
      </c>
    </row>
    <row r="2055" spans="1:43" x14ac:dyDescent="0.2">
      <c r="A2055" s="26"/>
      <c r="E2055" s="25" t="s">
        <v>4003</v>
      </c>
      <c r="F2055" s="26" t="s">
        <v>4004</v>
      </c>
      <c r="G2055" s="1">
        <v>0.25322891575053502</v>
      </c>
      <c r="H2055" s="43">
        <v>1.68160378676552</v>
      </c>
      <c r="I2055" s="1">
        <f>VLOOKUP(F2055,'[1]SUSMB vs SHAM all proteins sum'!$B$2:$E$3214,2,FALSE)</f>
        <v>0.70964453436721497</v>
      </c>
      <c r="J2055" s="29">
        <f>VLOOKUP(F2055,'[1]SUSMB vs SHAM all proteins sum'!$B$2:$E$3214,3,FALSE)</f>
        <v>1.23029768849673</v>
      </c>
      <c r="K2055" s="25">
        <f>VLOOKUP($E2055,[1]AllProteinsNorm!$A$1:$Q$3226,4,FALSE)</f>
        <v>7986.6095783078799</v>
      </c>
      <c r="L2055" s="1">
        <f>VLOOKUP($E2055,[1]AllProteinsNorm!$A$1:$Q$3226,5,FALSE)</f>
        <v>34477.798052290702</v>
      </c>
      <c r="M2055" s="1">
        <f>VLOOKUP($E2055,[1]AllProteinsNorm!$A$1:$Q$3226,10,FALSE)</f>
        <v>54266.188286138196</v>
      </c>
      <c r="N2055" s="1">
        <f>VLOOKUP($E2055,[1]AllProteinsNorm!$A$1:$Q$3226,11,FALSE)</f>
        <v>21723.060795218302</v>
      </c>
      <c r="O2055" s="1">
        <f>VLOOKUP($E2055,[1]AllProteinsNorm!$A$1:$Q$3226,15,FALSE)</f>
        <v>92720.204253211297</v>
      </c>
      <c r="P2055" s="1">
        <f>VLOOKUP($E2055,[1]AllProteinsNorm!$A$1:$Q$3226,6,FALSE)</f>
        <v>51393.661402808502</v>
      </c>
      <c r="Q2055" s="1">
        <f>VLOOKUP($E2055,[1]AllProteinsNorm!$A$1:$Q$3226,8,FALSE)</f>
        <v>58318.499453559103</v>
      </c>
      <c r="R2055" s="1">
        <f>VLOOKUP($E2055,[1]AllProteinsNorm!$A$1:$Q$3226,13,FALSE)</f>
        <v>42040.728768702102</v>
      </c>
      <c r="S2055" s="1">
        <f>VLOOKUP($E2055,[1]AllProteinsNorm!$A$1:$Q$3226,16,FALSE)</f>
        <v>55158.977425007302</v>
      </c>
      <c r="T2055" s="1">
        <f>VLOOKUP($E2055,[1]AllProteinsNorm!$A$1:$Q$3226,17,FALSE)</f>
        <v>58229.455906823801</v>
      </c>
      <c r="U2055" s="1">
        <f>VLOOKUP($E2055,[1]AllProteinsNorm!$A$1:$Q$3226,3,FALSE)</f>
        <v>83567.3564991897</v>
      </c>
      <c r="V2055" s="1">
        <f>VLOOKUP($E2055,[1]AllProteinsNorm!$A$1:$Q$3226,7,FALSE)</f>
        <v>17475.890696537699</v>
      </c>
      <c r="W2055" s="1">
        <f>VLOOKUP($E2055,[1]AllProteinsNorm!$A$1:$Q$3226,9,FALSE)</f>
        <v>61120.539854064802</v>
      </c>
      <c r="X2055" s="1">
        <f>VLOOKUP($E2055,[1]AllProteinsNorm!$A$1:$Q$3226,12,FALSE)</f>
        <v>56693.093439232398</v>
      </c>
      <c r="Y2055" s="29">
        <f>VLOOKUP($E2055,[1]AllProteinsNorm!$A$1:$Q$3226,14,FALSE)</f>
        <v>16764.2608882311</v>
      </c>
      <c r="Z2055" s="25">
        <f t="shared" si="246"/>
        <v>0.18910033518838984</v>
      </c>
      <c r="AA2055" s="1">
        <f t="shared" si="246"/>
        <v>0.81633678275120169</v>
      </c>
      <c r="AB2055" s="1">
        <f t="shared" si="246"/>
        <v>1.2848699180408869</v>
      </c>
      <c r="AC2055" s="1">
        <f t="shared" si="246"/>
        <v>0.51434066451059424</v>
      </c>
      <c r="AD2055" s="1">
        <f t="shared" si="246"/>
        <v>2.1953522995089272</v>
      </c>
      <c r="AE2055" s="1">
        <f t="shared" si="246"/>
        <v>1.2168566026096859</v>
      </c>
      <c r="AF2055" s="1">
        <f t="shared" si="246"/>
        <v>1.3808171898504729</v>
      </c>
      <c r="AG2055" s="1">
        <f t="shared" si="246"/>
        <v>0.99540560030857272</v>
      </c>
      <c r="AH2055" s="1">
        <f t="shared" si="246"/>
        <v>1.3060086407688947</v>
      </c>
      <c r="AI2055" s="1">
        <f t="shared" si="246"/>
        <v>1.3787088904063955</v>
      </c>
      <c r="AJ2055" s="1">
        <f t="shared" si="246"/>
        <v>1.9786387414911717</v>
      </c>
      <c r="AK2055" s="1">
        <f t="shared" si="246"/>
        <v>0.41377968411110283</v>
      </c>
      <c r="AL2055" s="1">
        <f t="shared" si="246"/>
        <v>1.4471615846467565</v>
      </c>
      <c r="AM2055" s="1">
        <f t="shared" si="246"/>
        <v>1.3423321707553582</v>
      </c>
      <c r="AN2055" s="29">
        <f t="shared" si="246"/>
        <v>0.39693030215980196</v>
      </c>
      <c r="AO2055" s="1">
        <f t="shared" si="241"/>
        <v>29486.849334170489</v>
      </c>
      <c r="AP2055" s="1">
        <f t="shared" si="242"/>
        <v>6049.4096276407963</v>
      </c>
      <c r="AQ2055" s="29">
        <f t="shared" si="243"/>
        <v>26139.292469408541</v>
      </c>
    </row>
    <row r="2056" spans="1:43" x14ac:dyDescent="0.2">
      <c r="A2056" s="26"/>
      <c r="E2056" s="25" t="s">
        <v>4005</v>
      </c>
      <c r="F2056" s="26" t="s">
        <v>4006</v>
      </c>
      <c r="G2056" s="1">
        <v>0.93984634358686703</v>
      </c>
      <c r="H2056" s="1">
        <v>0.99381935858505999</v>
      </c>
      <c r="I2056" s="1">
        <f>VLOOKUP(F2056,'[1]SUSMB vs SHAM all proteins sum'!$B$2:$E$3214,2,FALSE)</f>
        <v>0.77637893450489404</v>
      </c>
      <c r="J2056" s="29">
        <f>VLOOKUP(F2056,'[1]SUSMB vs SHAM all proteins sum'!$B$2:$E$3214,3,FALSE)</f>
        <v>0.978762754700924</v>
      </c>
      <c r="K2056" s="25">
        <f>VLOOKUP($E2056,[1]AllProteinsNorm!$A$1:$Q$3226,4,FALSE)</f>
        <v>858865.46981110994</v>
      </c>
      <c r="L2056" s="1">
        <f>VLOOKUP($E2056,[1]AllProteinsNorm!$A$1:$Q$3226,5,FALSE)</f>
        <v>1248747.3823402701</v>
      </c>
      <c r="M2056" s="1">
        <f>VLOOKUP($E2056,[1]AllProteinsNorm!$A$1:$Q$3226,10,FALSE)</f>
        <v>1223861.70119697</v>
      </c>
      <c r="N2056" s="1">
        <f>VLOOKUP($E2056,[1]AllProteinsNorm!$A$1:$Q$3226,11,FALSE)</f>
        <v>1146581.33106851</v>
      </c>
      <c r="O2056" s="1">
        <f>VLOOKUP($E2056,[1]AllProteinsNorm!$A$1:$Q$3226,15,FALSE)</f>
        <v>1208162.0983040801</v>
      </c>
      <c r="P2056" s="1">
        <f>VLOOKUP($E2056,[1]AllProteinsNorm!$A$1:$Q$3226,6,FALSE)</f>
        <v>1128813.2443359301</v>
      </c>
      <c r="Q2056" s="1">
        <f>VLOOKUP($E2056,[1]AllProteinsNorm!$A$1:$Q$3226,8,FALSE)</f>
        <v>1080495.08211469</v>
      </c>
      <c r="R2056" s="1">
        <f>VLOOKUP($E2056,[1]AllProteinsNorm!$A$1:$Q$3226,13,FALSE)</f>
        <v>1222368.6468593001</v>
      </c>
      <c r="S2056" s="1">
        <f>VLOOKUP($E2056,[1]AllProteinsNorm!$A$1:$Q$3226,16,FALSE)</f>
        <v>984472.04887644097</v>
      </c>
      <c r="T2056" s="1">
        <f>VLOOKUP($E2056,[1]AllProteinsNorm!$A$1:$Q$3226,17,FALSE)</f>
        <v>1201016.3751139101</v>
      </c>
      <c r="U2056" s="1">
        <f>VLOOKUP($E2056,[1]AllProteinsNorm!$A$1:$Q$3226,3,FALSE)</f>
        <v>1094686.66967238</v>
      </c>
      <c r="V2056" s="1">
        <f>VLOOKUP($E2056,[1]AllProteinsNorm!$A$1:$Q$3226,7,FALSE)</f>
        <v>1064376.42168349</v>
      </c>
      <c r="W2056" s="1">
        <f>VLOOKUP($E2056,[1]AllProteinsNorm!$A$1:$Q$3226,9,FALSE)</f>
        <v>1202671.0012324001</v>
      </c>
      <c r="X2056" s="1">
        <f>VLOOKUP($E2056,[1]AllProteinsNorm!$A$1:$Q$3226,12,FALSE)</f>
        <v>1058929.45096437</v>
      </c>
      <c r="Y2056" s="29">
        <f>VLOOKUP($E2056,[1]AllProteinsNorm!$A$1:$Q$3226,14,FALSE)</f>
        <v>1100652.90133413</v>
      </c>
      <c r="Z2056" s="25">
        <f t="shared" si="246"/>
        <v>0.75521680000748936</v>
      </c>
      <c r="AA2056" s="1">
        <f t="shared" si="246"/>
        <v>1.0980474070242432</v>
      </c>
      <c r="AB2056" s="1">
        <f t="shared" si="246"/>
        <v>1.0761649526240409</v>
      </c>
      <c r="AC2056" s="1">
        <f t="shared" si="246"/>
        <v>1.0082108481882837</v>
      </c>
      <c r="AD2056" s="1">
        <f t="shared" si="246"/>
        <v>1.062359992155943</v>
      </c>
      <c r="AE2056" s="1">
        <f t="shared" si="246"/>
        <v>0.99258703040063212</v>
      </c>
      <c r="AF2056" s="1">
        <f t="shared" si="246"/>
        <v>0.95009994815363819</v>
      </c>
      <c r="AG2056" s="1">
        <f t="shared" si="246"/>
        <v>1.0748520814483253</v>
      </c>
      <c r="AH2056" s="1">
        <f t="shared" si="246"/>
        <v>0.86566506232087537</v>
      </c>
      <c r="AI2056" s="1">
        <f t="shared" si="246"/>
        <v>1.0560766213707533</v>
      </c>
      <c r="AJ2056" s="1">
        <f t="shared" si="246"/>
        <v>0.96257888195534502</v>
      </c>
      <c r="AK2056" s="1">
        <f t="shared" si="246"/>
        <v>0.93592650239392516</v>
      </c>
      <c r="AL2056" s="1">
        <f t="shared" si="246"/>
        <v>1.0575315656971209</v>
      </c>
      <c r="AM2056" s="1">
        <f t="shared" si="246"/>
        <v>0.93113687707910953</v>
      </c>
      <c r="AN2056" s="29">
        <f t="shared" si="246"/>
        <v>0.96782510332768779</v>
      </c>
      <c r="AO2056" s="1">
        <f t="shared" si="241"/>
        <v>143210.89268755505</v>
      </c>
      <c r="AP2056" s="1">
        <f t="shared" si="242"/>
        <v>86011.859731209552</v>
      </c>
      <c r="AQ2056" s="29">
        <f t="shared" si="243"/>
        <v>51836.171577431283</v>
      </c>
    </row>
    <row r="2057" spans="1:43" x14ac:dyDescent="0.2">
      <c r="A2057" s="26"/>
      <c r="E2057" s="25" t="s">
        <v>4007</v>
      </c>
      <c r="F2057" s="26" t="s">
        <v>4008</v>
      </c>
      <c r="G2057" s="1">
        <v>0.92445519632595596</v>
      </c>
      <c r="H2057" s="1">
        <v>1.02390075108972</v>
      </c>
      <c r="I2057" s="1">
        <f>VLOOKUP(F2057,'[1]SUSMB vs SHAM all proteins sum'!$B$2:$E$3214,2,FALSE)</f>
        <v>0.65763069458885803</v>
      </c>
      <c r="J2057" s="29">
        <f>VLOOKUP(F2057,'[1]SUSMB vs SHAM all proteins sum'!$B$2:$E$3214,3,FALSE)</f>
        <v>1.1033132712998699</v>
      </c>
      <c r="K2057" s="25">
        <f>VLOOKUP($E2057,[1]AllProteinsNorm!$A$1:$Q$3226,4,FALSE)</f>
        <v>178207.69813015801</v>
      </c>
      <c r="L2057" s="1">
        <f>VLOOKUP($E2057,[1]AllProteinsNorm!$A$1:$Q$3226,5,FALSE)</f>
        <v>81708.482493042</v>
      </c>
      <c r="M2057" s="1">
        <f>VLOOKUP($E2057,[1]AllProteinsNorm!$A$1:$Q$3226,10,FALSE)</f>
        <v>147748.068193671</v>
      </c>
      <c r="N2057" s="1">
        <f>VLOOKUP($E2057,[1]AllProteinsNorm!$A$1:$Q$3226,11,FALSE)</f>
        <v>121680.607191673</v>
      </c>
      <c r="O2057" s="1">
        <f>VLOOKUP($E2057,[1]AllProteinsNorm!$A$1:$Q$3226,15,FALSE)</f>
        <v>223204.34273957799</v>
      </c>
      <c r="P2057" s="1">
        <f>VLOOKUP($E2057,[1]AllProteinsNorm!$A$1:$Q$3226,6,FALSE)</f>
        <v>113883.156296464</v>
      </c>
      <c r="Q2057" s="1">
        <f>VLOOKUP($E2057,[1]AllProteinsNorm!$A$1:$Q$3226,8,FALSE)</f>
        <v>164882.45277030201</v>
      </c>
      <c r="R2057" s="1">
        <f>VLOOKUP($E2057,[1]AllProteinsNorm!$A$1:$Q$3226,13,FALSE)</f>
        <v>268311.06754258601</v>
      </c>
      <c r="S2057" s="1">
        <f>VLOOKUP($E2057,[1]AllProteinsNorm!$A$1:$Q$3226,16,FALSE)</f>
        <v>106030.16764842501</v>
      </c>
      <c r="T2057" s="1">
        <f>VLOOKUP($E2057,[1]AllProteinsNorm!$A$1:$Q$3226,17,FALSE)</f>
        <v>123091.131209706</v>
      </c>
      <c r="U2057" s="1">
        <f>VLOOKUP($E2057,[1]AllProteinsNorm!$A$1:$Q$3226,3,FALSE)</f>
        <v>115094.509728472</v>
      </c>
      <c r="V2057" s="1">
        <f>VLOOKUP($E2057,[1]AllProteinsNorm!$A$1:$Q$3226,7,FALSE)</f>
        <v>162520.47786556699</v>
      </c>
      <c r="W2057" s="1">
        <f>VLOOKUP($E2057,[1]AllProteinsNorm!$A$1:$Q$3226,9,FALSE)</f>
        <v>184336.06799671601</v>
      </c>
      <c r="X2057" s="1">
        <f>VLOOKUP($E2057,[1]AllProteinsNorm!$A$1:$Q$3226,12,FALSE)</f>
        <v>227586.59018812099</v>
      </c>
      <c r="Y2057" s="29">
        <f>VLOOKUP($E2057,[1]AllProteinsNorm!$A$1:$Q$3226,14,FALSE)</f>
        <v>121734.57648416499</v>
      </c>
      <c r="Z2057" s="25">
        <f t="shared" si="246"/>
        <v>1.1840268943652419</v>
      </c>
      <c r="AA2057" s="1">
        <f t="shared" si="246"/>
        <v>0.54287801135769864</v>
      </c>
      <c r="AB2057" s="1">
        <f t="shared" si="246"/>
        <v>0.98165055812598268</v>
      </c>
      <c r="AC2057" s="1">
        <f t="shared" si="246"/>
        <v>0.8084561607007934</v>
      </c>
      <c r="AD2057" s="1">
        <f t="shared" si="246"/>
        <v>1.4829883754502835</v>
      </c>
      <c r="AE2057" s="1">
        <f t="shared" si="246"/>
        <v>0.75664924290604862</v>
      </c>
      <c r="AF2057" s="1">
        <f t="shared" si="246"/>
        <v>1.0954928464782547</v>
      </c>
      <c r="AG2057" s="1">
        <f t="shared" si="246"/>
        <v>1.7826812385750055</v>
      </c>
      <c r="AH2057" s="1">
        <f t="shared" si="246"/>
        <v>0.70447332762301751</v>
      </c>
      <c r="AI2057" s="1">
        <f t="shared" si="246"/>
        <v>0.81782780059077953</v>
      </c>
      <c r="AJ2057" s="1">
        <f t="shared" si="246"/>
        <v>0.76469757671613769</v>
      </c>
      <c r="AK2057" s="1">
        <f t="shared" si="246"/>
        <v>1.0797996870897111</v>
      </c>
      <c r="AL2057" s="1">
        <f t="shared" si="246"/>
        <v>1.2247442978037988</v>
      </c>
      <c r="AM2057" s="1">
        <f t="shared" si="246"/>
        <v>1.5121043950795179</v>
      </c>
      <c r="AN2057" s="29">
        <f t="shared" si="246"/>
        <v>0.80881473720703223</v>
      </c>
      <c r="AO2057" s="1">
        <f t="shared" si="241"/>
        <v>48216.264716753161</v>
      </c>
      <c r="AP2057" s="1">
        <f t="shared" si="242"/>
        <v>60072.604563997731</v>
      </c>
      <c r="AQ2057" s="29">
        <f t="shared" si="243"/>
        <v>41525.600012261413</v>
      </c>
    </row>
    <row r="2058" spans="1:43" x14ac:dyDescent="0.2">
      <c r="A2058" s="26"/>
      <c r="E2058" s="25" t="s">
        <v>4009</v>
      </c>
      <c r="F2058" s="26" t="s">
        <v>4010</v>
      </c>
      <c r="G2058" s="1">
        <v>5.4349657257496103E-2</v>
      </c>
      <c r="H2058" s="43">
        <v>0.486905992770584</v>
      </c>
      <c r="I2058" s="1">
        <f>VLOOKUP(F2058,'[1]SUSMB vs SHAM all proteins sum'!$B$2:$E$3214,2,FALSE)</f>
        <v>0.17941052234936999</v>
      </c>
      <c r="J2058" s="29">
        <f>VLOOKUP(F2058,'[1]SUSMB vs SHAM all proteins sum'!$B$2:$E$3214,3,FALSE)</f>
        <v>0.72382214995811001</v>
      </c>
      <c r="K2058" s="25">
        <f>VLOOKUP($E2058,[1]AllProteinsNorm!$A$1:$Q$3226,4,FALSE)</f>
        <v>35762.4342068802</v>
      </c>
      <c r="L2058" s="1">
        <f>VLOOKUP($E2058,[1]AllProteinsNorm!$A$1:$Q$3226,5,FALSE)</f>
        <v>44263.615177820597</v>
      </c>
      <c r="M2058" s="1">
        <f>VLOOKUP($E2058,[1]AllProteinsNorm!$A$1:$Q$3226,10,FALSE)</f>
        <v>38325.846258231999</v>
      </c>
      <c r="N2058" s="1">
        <f>VLOOKUP($E2058,[1]AllProteinsNorm!$A$1:$Q$3226,11,FALSE)</f>
        <v>32396.034654392199</v>
      </c>
      <c r="O2058" s="1">
        <f>VLOOKUP($E2058,[1]AllProteinsNorm!$A$1:$Q$3226,15,FALSE)</f>
        <v>27561.076505677502</v>
      </c>
      <c r="P2058" s="1">
        <f>VLOOKUP($E2058,[1]AllProteinsNorm!$A$1:$Q$3226,6,FALSE)</f>
        <v>10582.2998016819</v>
      </c>
      <c r="Q2058" s="1">
        <f>VLOOKUP($E2058,[1]AllProteinsNorm!$A$1:$Q$3226,8,FALSE)</f>
        <v>7684.9964723866196</v>
      </c>
      <c r="R2058" s="1">
        <f>VLOOKUP($E2058,[1]AllProteinsNorm!$A$1:$Q$3226,13,FALSE)</f>
        <v>29907.386559876399</v>
      </c>
      <c r="S2058" s="1">
        <f>VLOOKUP($E2058,[1]AllProteinsNorm!$A$1:$Q$3226,16,FALSE)</f>
        <v>39935.814107970698</v>
      </c>
      <c r="T2058" s="1">
        <f>VLOOKUP($E2058,[1]AllProteinsNorm!$A$1:$Q$3226,17,FALSE)</f>
        <v>15262.1106261901</v>
      </c>
      <c r="U2058" s="1">
        <f>VLOOKUP($E2058,[1]AllProteinsNorm!$A$1:$Q$3226,3,FALSE)</f>
        <v>20605.552779461399</v>
      </c>
      <c r="V2058" s="1">
        <f>VLOOKUP($E2058,[1]AllProteinsNorm!$A$1:$Q$3226,7,FALSE)</f>
        <v>13075.5765539237</v>
      </c>
      <c r="W2058" s="1">
        <f>VLOOKUP($E2058,[1]AllProteinsNorm!$A$1:$Q$3226,9,FALSE)</f>
        <v>33618.968402632803</v>
      </c>
      <c r="X2058" s="1">
        <f>VLOOKUP($E2058,[1]AllProteinsNorm!$A$1:$Q$3226,12,FALSE)</f>
        <v>42551.9397261259</v>
      </c>
      <c r="Y2058" s="29">
        <f>VLOOKUP($E2058,[1]AllProteinsNorm!$A$1:$Q$3226,14,FALSE)</f>
        <v>27923.137849725499</v>
      </c>
      <c r="Z2058" s="25">
        <f t="shared" si="246"/>
        <v>1.002821866603488</v>
      </c>
      <c r="AA2058" s="1">
        <f t="shared" si="246"/>
        <v>1.2412052529327211</v>
      </c>
      <c r="AB2058" s="1">
        <f t="shared" si="246"/>
        <v>1.0747030378721913</v>
      </c>
      <c r="AC2058" s="1">
        <f t="shared" si="246"/>
        <v>0.90842395556001421</v>
      </c>
      <c r="AD2058" s="1">
        <f t="shared" si="246"/>
        <v>0.77284588703158574</v>
      </c>
      <c r="AE2058" s="1">
        <f t="shared" si="246"/>
        <v>0.2967404729412611</v>
      </c>
      <c r="AF2058" s="1">
        <f t="shared" si="246"/>
        <v>0.21549658680105482</v>
      </c>
      <c r="AG2058" s="1">
        <f t="shared" si="246"/>
        <v>0.83863925597764022</v>
      </c>
      <c r="AH2058" s="1">
        <f t="shared" si="246"/>
        <v>1.1198484816892107</v>
      </c>
      <c r="AI2058" s="1">
        <f t="shared" si="246"/>
        <v>0.42796802303575804</v>
      </c>
      <c r="AJ2058" s="1">
        <f t="shared" si="246"/>
        <v>0.57780459744881574</v>
      </c>
      <c r="AK2058" s="1">
        <f t="shared" si="246"/>
        <v>0.36665496567903949</v>
      </c>
      <c r="AL2058" s="1">
        <f t="shared" si="246"/>
        <v>0.94271649552104131</v>
      </c>
      <c r="AM2058" s="1">
        <f t="shared" si="246"/>
        <v>1.1932078050644321</v>
      </c>
      <c r="AN2058" s="29">
        <f t="shared" si="246"/>
        <v>0.78299852459430863</v>
      </c>
      <c r="AO2058" s="1">
        <f t="shared" si="241"/>
        <v>5610.4445186992261</v>
      </c>
      <c r="AP2058" s="1">
        <f t="shared" si="242"/>
        <v>12297.301174336471</v>
      </c>
      <c r="AQ2058" s="29">
        <f t="shared" si="243"/>
        <v>10195.724196046804</v>
      </c>
    </row>
    <row r="2059" spans="1:43" x14ac:dyDescent="0.2">
      <c r="A2059" s="26"/>
      <c r="E2059" s="25" t="s">
        <v>4011</v>
      </c>
      <c r="F2059" s="26" t="s">
        <v>4012</v>
      </c>
      <c r="G2059" s="1">
        <v>0.15442555962575999</v>
      </c>
      <c r="H2059" s="1">
        <v>1.1993647637785101</v>
      </c>
      <c r="I2059" s="1">
        <f>VLOOKUP(F2059,'[1]SUSMB vs SHAM all proteins sum'!$B$2:$E$3214,2,FALSE)</f>
        <v>0.940604815517742</v>
      </c>
      <c r="J2059" s="29">
        <f>VLOOKUP(F2059,'[1]SUSMB vs SHAM all proteins sum'!$B$2:$E$3214,3,FALSE)</f>
        <v>1.0194510600392499</v>
      </c>
      <c r="K2059" s="25">
        <f>VLOOKUP($E2059,[1]AllProteinsNorm!$A$1:$Q$3226,4,FALSE)</f>
        <v>47248.572538420398</v>
      </c>
      <c r="L2059" s="1">
        <f>VLOOKUP($E2059,[1]AllProteinsNorm!$A$1:$Q$3226,5,FALSE)</f>
        <v>66308.964285200505</v>
      </c>
      <c r="M2059" s="1">
        <f>VLOOKUP($E2059,[1]AllProteinsNorm!$A$1:$Q$3226,10,FALSE)</f>
        <v>53605.398000784102</v>
      </c>
      <c r="N2059" s="1">
        <f>VLOOKUP($E2059,[1]AllProteinsNorm!$A$1:$Q$3226,11,FALSE)</f>
        <v>49920.786100552599</v>
      </c>
      <c r="O2059" s="1">
        <f>VLOOKUP($E2059,[1]AllProteinsNorm!$A$1:$Q$3226,15,FALSE)</f>
        <v>51165.883154226904</v>
      </c>
      <c r="P2059" s="1">
        <f>VLOOKUP($E2059,[1]AllProteinsNorm!$A$1:$Q$3226,6,FALSE)</f>
        <v>65510.881266957302</v>
      </c>
      <c r="Q2059" s="1">
        <f>VLOOKUP($E2059,[1]AllProteinsNorm!$A$1:$Q$3226,8,FALSE)</f>
        <v>76345.124740312604</v>
      </c>
      <c r="R2059" s="1">
        <f>VLOOKUP($E2059,[1]AllProteinsNorm!$A$1:$Q$3226,13,FALSE)</f>
        <v>82116.025506405407</v>
      </c>
      <c r="S2059" s="1">
        <f>VLOOKUP($E2059,[1]AllProteinsNorm!$A$1:$Q$3226,16,FALSE)</f>
        <v>50047.7692635231</v>
      </c>
      <c r="T2059" s="1">
        <f>VLOOKUP($E2059,[1]AllProteinsNorm!$A$1:$Q$3226,17,FALSE)</f>
        <v>51794.1109738097</v>
      </c>
      <c r="U2059" s="1">
        <f>VLOOKUP($E2059,[1]AllProteinsNorm!$A$1:$Q$3226,3,FALSE)</f>
        <v>52891.724968172799</v>
      </c>
      <c r="V2059" s="1">
        <f>VLOOKUP($E2059,[1]AllProteinsNorm!$A$1:$Q$3226,7,FALSE)</f>
        <v>23240.923678691899</v>
      </c>
      <c r="W2059" s="1">
        <f>VLOOKUP($E2059,[1]AllProteinsNorm!$A$1:$Q$3226,9,FALSE)</f>
        <v>50043.569501659404</v>
      </c>
      <c r="X2059" s="1">
        <f>VLOOKUP($E2059,[1]AllProteinsNorm!$A$1:$Q$3226,12,FALSE)</f>
        <v>84944.138903796105</v>
      </c>
      <c r="Y2059" s="29">
        <f>VLOOKUP($E2059,[1]AllProteinsNorm!$A$1:$Q$3226,14,FALSE)</f>
        <v>90394.175472615199</v>
      </c>
      <c r="Z2059" s="25">
        <f t="shared" si="246"/>
        <v>0.88068298741035822</v>
      </c>
      <c r="AA2059" s="1">
        <f t="shared" si="246"/>
        <v>1.2359564241076531</v>
      </c>
      <c r="AB2059" s="1">
        <f t="shared" si="246"/>
        <v>0.99917012337808242</v>
      </c>
      <c r="AC2059" s="1">
        <f t="shared" si="246"/>
        <v>0.93049132862497175</v>
      </c>
      <c r="AD2059" s="1">
        <f t="shared" si="246"/>
        <v>0.95369913647893534</v>
      </c>
      <c r="AE2059" s="1">
        <f t="shared" si="246"/>
        <v>1.2210806702182342</v>
      </c>
      <c r="AF2059" s="1">
        <f t="shared" si="246"/>
        <v>1.4230239966687206</v>
      </c>
      <c r="AG2059" s="1">
        <f t="shared" si="246"/>
        <v>1.5305898733435896</v>
      </c>
      <c r="AH2059" s="1">
        <f t="shared" si="246"/>
        <v>0.93285821306840633</v>
      </c>
      <c r="AI2059" s="1">
        <f t="shared" si="246"/>
        <v>0.96540889876804115</v>
      </c>
      <c r="AJ2059" s="1">
        <f t="shared" si="246"/>
        <v>0.98586771730257083</v>
      </c>
      <c r="AK2059" s="1">
        <f t="shared" si="246"/>
        <v>0.43319586171376834</v>
      </c>
      <c r="AL2059" s="1">
        <f t="shared" si="246"/>
        <v>0.9327799322098359</v>
      </c>
      <c r="AM2059" s="1">
        <f t="shared" si="246"/>
        <v>1.5833040871650548</v>
      </c>
      <c r="AN2059" s="29">
        <f t="shared" si="246"/>
        <v>1.6848892616805464</v>
      </c>
      <c r="AO2059" s="1">
        <f t="shared" si="241"/>
        <v>6652.9318715604259</v>
      </c>
      <c r="AP2059" s="1">
        <f t="shared" si="242"/>
        <v>12804.400826897829</v>
      </c>
      <c r="AQ2059" s="29">
        <f t="shared" si="243"/>
        <v>24683.780021505274</v>
      </c>
    </row>
    <row r="2060" spans="1:43" x14ac:dyDescent="0.2">
      <c r="A2060" s="26"/>
      <c r="E2060" s="25" t="s">
        <v>4013</v>
      </c>
      <c r="F2060" s="26" t="s">
        <v>4014</v>
      </c>
      <c r="G2060" s="1">
        <v>0.20535838318088001</v>
      </c>
      <c r="H2060" s="43">
        <v>0.54019369398073902</v>
      </c>
      <c r="I2060" s="1">
        <f>VLOOKUP(F2060,'[1]SUSMB vs SHAM all proteins sum'!$B$2:$E$3214,2,FALSE)</f>
        <v>0.65548033245438797</v>
      </c>
      <c r="J2060" s="29">
        <f>VLOOKUP(F2060,'[1]SUSMB vs SHAM all proteins sum'!$B$2:$E$3214,3,FALSE)</f>
        <v>1.23748833468736</v>
      </c>
      <c r="K2060" s="25">
        <f>VLOOKUP($E2060,[1]AllProteinsNorm!$A$1:$Q$3226,4,FALSE)</f>
        <v>112466.21601411499</v>
      </c>
      <c r="L2060" s="1">
        <f>VLOOKUP($E2060,[1]AllProteinsNorm!$A$1:$Q$3226,5,FALSE)</f>
        <v>143784.21253133501</v>
      </c>
      <c r="M2060" s="1">
        <f>VLOOKUP($E2060,[1]AllProteinsNorm!$A$1:$Q$3226,10,FALSE)</f>
        <v>42232.357444548703</v>
      </c>
      <c r="N2060" s="1">
        <f>VLOOKUP($E2060,[1]AllProteinsNorm!$A$1:$Q$3226,11,FALSE)</f>
        <v>64151.138177608802</v>
      </c>
      <c r="O2060" s="1">
        <f>VLOOKUP($E2060,[1]AllProteinsNorm!$A$1:$Q$3226,15,FALSE)</f>
        <v>36454.130048290099</v>
      </c>
      <c r="P2060" s="1">
        <f>VLOOKUP($E2060,[1]AllProteinsNorm!$A$1:$Q$3226,6,FALSE)</f>
        <v>31880.6731650453</v>
      </c>
      <c r="Q2060" s="1">
        <f>VLOOKUP($E2060,[1]AllProteinsNorm!$A$1:$Q$3226,8,FALSE)</f>
        <v>113904.27796699799</v>
      </c>
      <c r="R2060" s="1">
        <f>VLOOKUP($E2060,[1]AllProteinsNorm!$A$1:$Q$3226,13,FALSE)</f>
        <v>12859.541376897099</v>
      </c>
      <c r="S2060" s="1">
        <f>VLOOKUP($E2060,[1]AllProteinsNorm!$A$1:$Q$3226,16,FALSE)</f>
        <v>30222.198321248601</v>
      </c>
      <c r="T2060" s="1">
        <f>VLOOKUP($E2060,[1]AllProteinsNorm!$A$1:$Q$3226,17,FALSE)</f>
        <v>52054.492495938997</v>
      </c>
      <c r="U2060" s="1">
        <f>VLOOKUP($E2060,[1]AllProteinsNorm!$A$1:$Q$3226,3,FALSE)</f>
        <v>32800.813642012101</v>
      </c>
      <c r="V2060" s="1">
        <f>VLOOKUP($E2060,[1]AllProteinsNorm!$A$1:$Q$3226,7,FALSE)</f>
        <v>152028.477550368</v>
      </c>
      <c r="W2060" s="1">
        <f>VLOOKUP($E2060,[1]AllProteinsNorm!$A$1:$Q$3226,9,FALSE)</f>
        <v>165546.46116301601</v>
      </c>
      <c r="X2060" s="1">
        <f>VLOOKUP($E2060,[1]AllProteinsNorm!$A$1:$Q$3226,12,FALSE)</f>
        <v>35950.069931165803</v>
      </c>
      <c r="Y2060" s="29">
        <f>VLOOKUP($E2060,[1]AllProteinsNorm!$A$1:$Q$3226,14,FALSE)</f>
        <v>156173.04584251699</v>
      </c>
      <c r="Z2060" s="25">
        <f t="shared" si="246"/>
        <v>1.4090401206706293</v>
      </c>
      <c r="AA2060" s="1">
        <f t="shared" si="246"/>
        <v>1.8014096264273425</v>
      </c>
      <c r="AB2060" s="1">
        <f t="shared" si="246"/>
        <v>0.5291107688943999</v>
      </c>
      <c r="AC2060" s="1">
        <f t="shared" si="246"/>
        <v>0.8037216035399608</v>
      </c>
      <c r="AD2060" s="1">
        <f t="shared" si="246"/>
        <v>0.45671788046766792</v>
      </c>
      <c r="AE2060" s="1">
        <f t="shared" si="246"/>
        <v>0.39941903582759936</v>
      </c>
      <c r="AF2060" s="1">
        <f t="shared" si="246"/>
        <v>1.4270569710585519</v>
      </c>
      <c r="AG2060" s="1">
        <f t="shared" si="246"/>
        <v>0.16111157977608093</v>
      </c>
      <c r="AH2060" s="1">
        <f t="shared" si="246"/>
        <v>0.37864072855584746</v>
      </c>
      <c r="AI2060" s="1">
        <f t="shared" si="246"/>
        <v>0.6521680108693344</v>
      </c>
      <c r="AJ2060" s="1">
        <f t="shared" si="246"/>
        <v>0.41094707415456244</v>
      </c>
      <c r="AK2060" s="1">
        <f t="shared" si="246"/>
        <v>1.9046984236231241</v>
      </c>
      <c r="AL2060" s="1">
        <f t="shared" si="246"/>
        <v>2.0740593387124928</v>
      </c>
      <c r="AM2060" s="1">
        <f t="shared" si="246"/>
        <v>0.45040273131951014</v>
      </c>
      <c r="AN2060" s="29">
        <f t="shared" si="246"/>
        <v>1.9566239103467493</v>
      </c>
      <c r="AO2060" s="1">
        <f t="shared" si="241"/>
        <v>41704.049339621401</v>
      </c>
      <c r="AP2060" s="1">
        <f t="shared" si="242"/>
        <v>35129.411638654041</v>
      </c>
      <c r="AQ2060" s="29">
        <f t="shared" si="243"/>
        <v>60688.723099068418</v>
      </c>
    </row>
    <row r="2061" spans="1:43" x14ac:dyDescent="0.2">
      <c r="A2061" s="26"/>
      <c r="E2061" s="25" t="s">
        <v>4015</v>
      </c>
      <c r="F2061" s="26" t="s">
        <v>4016</v>
      </c>
      <c r="G2061" s="1">
        <v>0.29565151372606702</v>
      </c>
      <c r="H2061" s="1">
        <v>1.1678302774656599</v>
      </c>
      <c r="I2061" s="1">
        <f>VLOOKUP(F2061,'[1]SUSMB vs SHAM all proteins sum'!$B$2:$E$3214,2,FALSE)</f>
        <v>0.70716411952641001</v>
      </c>
      <c r="J2061" s="29">
        <f>VLOOKUP(F2061,'[1]SUSMB vs SHAM all proteins sum'!$B$2:$E$3214,3,FALSE)</f>
        <v>1.04367913452563</v>
      </c>
      <c r="K2061" s="25">
        <f>VLOOKUP($E2061,[1]AllProteinsNorm!$A$1:$Q$3226,4,FALSE)</f>
        <v>141690.493268383</v>
      </c>
      <c r="L2061" s="1">
        <f>VLOOKUP($E2061,[1]AllProteinsNorm!$A$1:$Q$3226,5,FALSE)</f>
        <v>135720.01176860099</v>
      </c>
      <c r="M2061" s="1">
        <f>VLOOKUP($E2061,[1]AllProteinsNorm!$A$1:$Q$3226,10,FALSE)</f>
        <v>212115.31710238999</v>
      </c>
      <c r="N2061" s="1">
        <f>VLOOKUP($E2061,[1]AllProteinsNorm!$A$1:$Q$3226,11,FALSE)</f>
        <v>156947.95242775301</v>
      </c>
      <c r="O2061" s="1">
        <f>VLOOKUP($E2061,[1]AllProteinsNorm!$A$1:$Q$3226,15,FALSE)</f>
        <v>224893.092614461</v>
      </c>
      <c r="P2061" s="1">
        <f>VLOOKUP($E2061,[1]AllProteinsNorm!$A$1:$Q$3226,6,FALSE)</f>
        <v>150791.45356060099</v>
      </c>
      <c r="Q2061" s="1">
        <f>VLOOKUP($E2061,[1]AllProteinsNorm!$A$1:$Q$3226,8,FALSE)</f>
        <v>170102.05427042101</v>
      </c>
      <c r="R2061" s="1">
        <f>VLOOKUP($E2061,[1]AllProteinsNorm!$A$1:$Q$3226,13,FALSE)</f>
        <v>222813.87068949599</v>
      </c>
      <c r="S2061" s="1">
        <f>VLOOKUP($E2061,[1]AllProteinsNorm!$A$1:$Q$3226,16,FALSE)</f>
        <v>230798.50425495199</v>
      </c>
      <c r="T2061" s="1">
        <f>VLOOKUP($E2061,[1]AllProteinsNorm!$A$1:$Q$3226,17,FALSE)</f>
        <v>237096.72573300899</v>
      </c>
      <c r="U2061" s="1">
        <f>VLOOKUP($E2061,[1]AllProteinsNorm!$A$1:$Q$3226,3,FALSE)</f>
        <v>180333.995646831</v>
      </c>
      <c r="V2061" s="1">
        <f>VLOOKUP($E2061,[1]AllProteinsNorm!$A$1:$Q$3226,7,FALSE)</f>
        <v>164274.675696163</v>
      </c>
      <c r="W2061" s="1">
        <f>VLOOKUP($E2061,[1]AllProteinsNorm!$A$1:$Q$3226,9,FALSE)</f>
        <v>171481.90185600301</v>
      </c>
      <c r="X2061" s="1">
        <f>VLOOKUP($E2061,[1]AllProteinsNorm!$A$1:$Q$3226,12,FALSE)</f>
        <v>201316.58835443601</v>
      </c>
      <c r="Y2061" s="29">
        <f>VLOOKUP($E2061,[1]AllProteinsNorm!$A$1:$Q$3226,14,FALSE)</f>
        <v>174332.087325695</v>
      </c>
      <c r="Z2061" s="25">
        <f t="shared" si="246"/>
        <v>0.81303580962790667</v>
      </c>
      <c r="AA2061" s="1">
        <f t="shared" si="246"/>
        <v>0.77877652272677989</v>
      </c>
      <c r="AB2061" s="1">
        <f t="shared" si="246"/>
        <v>1.21714128165368</v>
      </c>
      <c r="AC2061" s="1">
        <f t="shared" si="246"/>
        <v>0.90058480726606471</v>
      </c>
      <c r="AD2061" s="1">
        <f t="shared" si="246"/>
        <v>1.2904615787255687</v>
      </c>
      <c r="AE2061" s="1">
        <f t="shared" si="246"/>
        <v>0.86525813202154311</v>
      </c>
      <c r="AF2061" s="1">
        <f t="shared" si="246"/>
        <v>0.97606450667909483</v>
      </c>
      <c r="AG2061" s="1">
        <f t="shared" si="246"/>
        <v>1.2785307720626404</v>
      </c>
      <c r="AH2061" s="1">
        <f t="shared" si="246"/>
        <v>1.3243474875368131</v>
      </c>
      <c r="AI2061" s="1">
        <f t="shared" si="246"/>
        <v>1.3604873828855335</v>
      </c>
      <c r="AJ2061" s="1">
        <f t="shared" si="246"/>
        <v>1.0347765243250315</v>
      </c>
      <c r="AK2061" s="1">
        <f t="shared" si="246"/>
        <v>0.9426263602809738</v>
      </c>
      <c r="AL2061" s="1">
        <f t="shared" si="246"/>
        <v>0.98398222559607107</v>
      </c>
      <c r="AM2061" s="1">
        <f t="shared" si="246"/>
        <v>1.1551769750299832</v>
      </c>
      <c r="AN2061" s="29">
        <f t="shared" si="246"/>
        <v>1.0003369068275874</v>
      </c>
      <c r="AO2061" s="1">
        <f t="shared" si="241"/>
        <v>36993.363348428029</v>
      </c>
      <c r="AP2061" s="1">
        <f t="shared" si="242"/>
        <v>35024.653365812243</v>
      </c>
      <c r="AQ2061" s="29">
        <f t="shared" si="243"/>
        <v>12592.295619810871</v>
      </c>
    </row>
    <row r="2062" spans="1:43" x14ac:dyDescent="0.2">
      <c r="A2062" s="26"/>
      <c r="E2062" s="25" t="s">
        <v>4017</v>
      </c>
      <c r="F2062" s="26" t="s">
        <v>4018</v>
      </c>
      <c r="G2062" s="1">
        <v>0.97301778643389603</v>
      </c>
      <c r="H2062" s="1">
        <v>0.99337194235951198</v>
      </c>
      <c r="I2062" s="1">
        <f>VLOOKUP(F2062,'[1]SUSMB vs SHAM all proteins sum'!$B$2:$E$3214,2,FALSE)</f>
        <v>0.74345892538727598</v>
      </c>
      <c r="J2062" s="29">
        <f>VLOOKUP(F2062,'[1]SUSMB vs SHAM all proteins sum'!$B$2:$E$3214,3,FALSE)</f>
        <v>1.05268377752585</v>
      </c>
      <c r="K2062" s="25">
        <f>VLOOKUP($E2062,[1]AllProteinsNorm!$A$1:$Q$3226,4,FALSE)</f>
        <v>226197.88657535901</v>
      </c>
      <c r="L2062" s="1">
        <f>VLOOKUP($E2062,[1]AllProteinsNorm!$A$1:$Q$3226,5,FALSE)</f>
        <v>138545.13361237</v>
      </c>
      <c r="M2062" s="1">
        <f>VLOOKUP($E2062,[1]AllProteinsNorm!$A$1:$Q$3226,10,FALSE)</f>
        <v>152740.85326529501</v>
      </c>
      <c r="N2062" s="1">
        <f>VLOOKUP($E2062,[1]AllProteinsNorm!$A$1:$Q$3226,11,FALSE)</f>
        <v>110291.075657762</v>
      </c>
      <c r="O2062" s="1">
        <f>VLOOKUP($E2062,[1]AllProteinsNorm!$A$1:$Q$3226,15,FALSE)</f>
        <v>175568.30456362001</v>
      </c>
      <c r="P2062" s="1">
        <f>VLOOKUP($E2062,[1]AllProteinsNorm!$A$1:$Q$3226,6,FALSE)</f>
        <v>165260.49170405601</v>
      </c>
      <c r="Q2062" s="1">
        <f>VLOOKUP($E2062,[1]AllProteinsNorm!$A$1:$Q$3226,8,FALSE)</f>
        <v>184382.514053758</v>
      </c>
      <c r="R2062" s="1">
        <f>VLOOKUP($E2062,[1]AllProteinsNorm!$A$1:$Q$3226,13,FALSE)</f>
        <v>234717.97735176201</v>
      </c>
      <c r="S2062" s="1">
        <f>VLOOKUP($E2062,[1]AllProteinsNorm!$A$1:$Q$3226,16,FALSE)</f>
        <v>100921.50130464</v>
      </c>
      <c r="T2062" s="1">
        <f>VLOOKUP($E2062,[1]AllProteinsNorm!$A$1:$Q$3226,17,FALSE)</f>
        <v>124211.59414825001</v>
      </c>
      <c r="U2062" s="1">
        <f>VLOOKUP($E2062,[1]AllProteinsNorm!$A$1:$Q$3226,3,FALSE)</f>
        <v>125334.03563861801</v>
      </c>
      <c r="V2062" s="1">
        <f>VLOOKUP($E2062,[1]AllProteinsNorm!$A$1:$Q$3226,7,FALSE)</f>
        <v>192292.98657602601</v>
      </c>
      <c r="W2062" s="1">
        <f>VLOOKUP($E2062,[1]AllProteinsNorm!$A$1:$Q$3226,9,FALSE)</f>
        <v>143565.43645459399</v>
      </c>
      <c r="X2062" s="1">
        <f>VLOOKUP($E2062,[1]AllProteinsNorm!$A$1:$Q$3226,12,FALSE)</f>
        <v>166322.476551995</v>
      </c>
      <c r="Y2062" s="29">
        <f>VLOOKUP($E2062,[1]AllProteinsNorm!$A$1:$Q$3226,14,FALSE)</f>
        <v>208198.62783804</v>
      </c>
      <c r="Z2062" s="25">
        <f t="shared" si="246"/>
        <v>1.4078532777909945</v>
      </c>
      <c r="AA2062" s="1">
        <f t="shared" si="246"/>
        <v>0.86230346105901412</v>
      </c>
      <c r="AB2062" s="1">
        <f t="shared" si="246"/>
        <v>0.95065747155200886</v>
      </c>
      <c r="AC2062" s="1">
        <f t="shared" si="246"/>
        <v>0.68645050016479514</v>
      </c>
      <c r="AD2062" s="1">
        <f t="shared" si="246"/>
        <v>1.0927352894331865</v>
      </c>
      <c r="AE2062" s="1">
        <f t="shared" si="246"/>
        <v>1.0285795701163369</v>
      </c>
      <c r="AF2062" s="1">
        <f t="shared" si="246"/>
        <v>1.1475948370165063</v>
      </c>
      <c r="AG2062" s="1">
        <f t="shared" si="246"/>
        <v>1.4608822335794014</v>
      </c>
      <c r="AH2062" s="1">
        <f t="shared" si="246"/>
        <v>0.62813436748884022</v>
      </c>
      <c r="AI2062" s="1">
        <f t="shared" si="246"/>
        <v>0.77309166150409214</v>
      </c>
      <c r="AJ2062" s="1">
        <f t="shared" si="246"/>
        <v>0.78007772558836797</v>
      </c>
      <c r="AK2062" s="1">
        <f t="shared" si="246"/>
        <v>1.1968295351737781</v>
      </c>
      <c r="AL2062" s="1">
        <f t="shared" si="246"/>
        <v>0.89354977338728514</v>
      </c>
      <c r="AM2062" s="1">
        <f t="shared" si="246"/>
        <v>1.0351893526911053</v>
      </c>
      <c r="AN2062" s="29">
        <f t="shared" si="246"/>
        <v>1.2958260798591494</v>
      </c>
      <c r="AO2062" s="1">
        <f t="shared" ref="AO2062:AO2125" si="247">_xlfn.STDEV.P(K2062:O2062)</f>
        <v>39003.283162556516</v>
      </c>
      <c r="AP2062" s="1">
        <f t="shared" ref="AP2062:AP2125" si="248">_xlfn.STDEV.P(P2062:T2062)</f>
        <v>46814.543466845374</v>
      </c>
      <c r="AQ2062" s="29">
        <f t="shared" ref="AQ2062:AQ2125" si="249">_xlfn.STDEV.P(U2062:Y2062)</f>
        <v>30406.08710102184</v>
      </c>
    </row>
    <row r="2063" spans="1:43" x14ac:dyDescent="0.2">
      <c r="A2063" s="26"/>
      <c r="E2063" s="25" t="s">
        <v>4019</v>
      </c>
      <c r="F2063" s="26" t="s">
        <v>4020</v>
      </c>
      <c r="G2063" s="1">
        <v>0.123016682479442</v>
      </c>
      <c r="H2063" s="1">
        <v>1.45852889079814</v>
      </c>
      <c r="I2063" s="1">
        <f>VLOOKUP(F2063,'[1]SUSMB vs SHAM all proteins sum'!$B$2:$E$3214,2,FALSE)</f>
        <v>0.62810726520295601</v>
      </c>
      <c r="J2063" s="29">
        <f>VLOOKUP(F2063,'[1]SUSMB vs SHAM all proteins sum'!$B$2:$E$3214,3,FALSE)</f>
        <v>1.17541332076024</v>
      </c>
      <c r="K2063" s="25">
        <f>VLOOKUP($E2063,[1]AllProteinsNorm!$A$1:$Q$3226,4,FALSE)</f>
        <v>45941.7831447762</v>
      </c>
      <c r="L2063" s="1">
        <f>VLOOKUP($E2063,[1]AllProteinsNorm!$A$1:$Q$3226,5,FALSE)</f>
        <v>55833.335482983603</v>
      </c>
      <c r="M2063" s="1">
        <f>VLOOKUP($E2063,[1]AllProteinsNorm!$A$1:$Q$3226,10,FALSE)</f>
        <v>88337.951725390696</v>
      </c>
      <c r="N2063" s="1">
        <f>VLOOKUP($E2063,[1]AllProteinsNorm!$A$1:$Q$3226,11,FALSE)</f>
        <v>26520.907113536501</v>
      </c>
      <c r="O2063" s="1">
        <f>VLOOKUP($E2063,[1]AllProteinsNorm!$A$1:$Q$3226,15,FALSE)</f>
        <v>69099.496290943105</v>
      </c>
      <c r="P2063" s="1">
        <f>VLOOKUP($E2063,[1]AllProteinsNorm!$A$1:$Q$3226,6,FALSE)</f>
        <v>70115.514421026499</v>
      </c>
      <c r="Q2063" s="1">
        <f>VLOOKUP($E2063,[1]AllProteinsNorm!$A$1:$Q$3226,8,FALSE)</f>
        <v>90318.539048320497</v>
      </c>
      <c r="R2063" s="1">
        <f>VLOOKUP($E2063,[1]AllProteinsNorm!$A$1:$Q$3226,13,FALSE)</f>
        <v>67719.748037266996</v>
      </c>
      <c r="S2063" s="1">
        <f>VLOOKUP($E2063,[1]AllProteinsNorm!$A$1:$Q$3226,16,FALSE)</f>
        <v>66186.171377097897</v>
      </c>
      <c r="T2063" s="1">
        <f>VLOOKUP($E2063,[1]AllProteinsNorm!$A$1:$Q$3226,17,FALSE)</f>
        <v>96563.625012496806</v>
      </c>
      <c r="U2063" s="1">
        <f>VLOOKUP($E2063,[1]AllProteinsNorm!$A$1:$Q$3226,3,FALSE)</f>
        <v>90464.863243520798</v>
      </c>
      <c r="V2063" s="1">
        <f>VLOOKUP($E2063,[1]AllProteinsNorm!$A$1:$Q$3226,7,FALSE)</f>
        <v>70094.676208700897</v>
      </c>
      <c r="W2063" s="1">
        <f>VLOOKUP($E2063,[1]AllProteinsNorm!$A$1:$Q$3226,9,FALSE)</f>
        <v>90184.792201237506</v>
      </c>
      <c r="X2063" s="1">
        <f>VLOOKUP($E2063,[1]AllProteinsNorm!$A$1:$Q$3226,12,FALSE)</f>
        <v>23785.4457783662</v>
      </c>
      <c r="Y2063" s="29">
        <f>VLOOKUP($E2063,[1]AllProteinsNorm!$A$1:$Q$3226,14,FALSE)</f>
        <v>68494.464384823499</v>
      </c>
      <c r="Z2063" s="25">
        <f t="shared" ref="Z2063:AN2079" si="250">K2063/AVERAGE($K2063:$O2063)</f>
        <v>0.8039272147677341</v>
      </c>
      <c r="AA2063" s="1">
        <f t="shared" si="250"/>
        <v>0.97701775624552034</v>
      </c>
      <c r="AB2063" s="1">
        <f t="shared" si="250"/>
        <v>1.5458103414289199</v>
      </c>
      <c r="AC2063" s="1">
        <f t="shared" si="250"/>
        <v>0.46408470741570401</v>
      </c>
      <c r="AD2063" s="1">
        <f t="shared" si="250"/>
        <v>1.209159980142122</v>
      </c>
      <c r="AE2063" s="1">
        <f t="shared" si="250"/>
        <v>1.2269391034055241</v>
      </c>
      <c r="AF2063" s="1">
        <f t="shared" si="250"/>
        <v>1.580468292016288</v>
      </c>
      <c r="AG2063" s="1">
        <f t="shared" si="250"/>
        <v>1.1850160071673899</v>
      </c>
      <c r="AH2063" s="1">
        <f t="shared" si="250"/>
        <v>1.1581802178564402</v>
      </c>
      <c r="AI2063" s="1">
        <f t="shared" si="250"/>
        <v>1.6897499572347221</v>
      </c>
      <c r="AJ2063" s="1">
        <f t="shared" si="250"/>
        <v>1.5830287934737479</v>
      </c>
      <c r="AK2063" s="1">
        <f t="shared" si="250"/>
        <v>1.2265744591786583</v>
      </c>
      <c r="AL2063" s="1">
        <f t="shared" si="250"/>
        <v>1.5781278793701232</v>
      </c>
      <c r="AM2063" s="1">
        <f t="shared" si="250"/>
        <v>0.41621734873355987</v>
      </c>
      <c r="AN2063" s="29">
        <f t="shared" si="250"/>
        <v>1.198572632811707</v>
      </c>
      <c r="AO2063" s="1">
        <f t="shared" si="247"/>
        <v>20885.295312161281</v>
      </c>
      <c r="AP2063" s="1">
        <f t="shared" si="248"/>
        <v>12677.590623234362</v>
      </c>
      <c r="AQ2063" s="29">
        <f t="shared" si="249"/>
        <v>24308.701513301832</v>
      </c>
    </row>
    <row r="2064" spans="1:43" x14ac:dyDescent="0.2">
      <c r="A2064" s="26"/>
      <c r="E2064" s="25" t="s">
        <v>4021</v>
      </c>
      <c r="F2064" s="26" t="s">
        <v>4022</v>
      </c>
      <c r="G2064" s="1">
        <v>0.13932556621608999</v>
      </c>
      <c r="H2064" s="1">
        <v>1.11161258320685</v>
      </c>
      <c r="I2064" s="1">
        <f>VLOOKUP(F2064,'[1]SUSMB vs SHAM all proteins sum'!$B$2:$E$3214,2,FALSE)</f>
        <v>0.666588137559883</v>
      </c>
      <c r="J2064" s="29">
        <f>VLOOKUP(F2064,'[1]SUSMB vs SHAM all proteins sum'!$B$2:$E$3214,3,FALSE)</f>
        <v>1.0187657867484301</v>
      </c>
      <c r="K2064" s="25">
        <f>VLOOKUP($E2064,[1]AllProteinsNorm!$A$1:$Q$3226,4,FALSE)</f>
        <v>426753.79877457302</v>
      </c>
      <c r="L2064" s="1">
        <f>VLOOKUP($E2064,[1]AllProteinsNorm!$A$1:$Q$3226,5,FALSE)</f>
        <v>410358.48583903798</v>
      </c>
      <c r="M2064" s="1">
        <f>VLOOKUP($E2064,[1]AllProteinsNorm!$A$1:$Q$3226,10,FALSE)</f>
        <v>397707.94662347599</v>
      </c>
      <c r="N2064" s="1">
        <f>VLOOKUP($E2064,[1]AllProteinsNorm!$A$1:$Q$3226,11,FALSE)</f>
        <v>409658.57498440403</v>
      </c>
      <c r="O2064" s="1">
        <f>VLOOKUP($E2064,[1]AllProteinsNorm!$A$1:$Q$3226,15,FALSE)</f>
        <v>482530.21277800697</v>
      </c>
      <c r="P2064" s="1">
        <f>VLOOKUP($E2064,[1]AllProteinsNorm!$A$1:$Q$3226,6,FALSE)</f>
        <v>443747.14650973398</v>
      </c>
      <c r="Q2064" s="1">
        <f>VLOOKUP($E2064,[1]AllProteinsNorm!$A$1:$Q$3226,8,FALSE)</f>
        <v>572403.87648542004</v>
      </c>
      <c r="R2064" s="1">
        <f>VLOOKUP($E2064,[1]AllProteinsNorm!$A$1:$Q$3226,13,FALSE)</f>
        <v>494091.52686252398</v>
      </c>
      <c r="S2064" s="1">
        <f>VLOOKUP($E2064,[1]AllProteinsNorm!$A$1:$Q$3226,16,FALSE)</f>
        <v>440252.33868113102</v>
      </c>
      <c r="T2064" s="1">
        <f>VLOOKUP($E2064,[1]AllProteinsNorm!$A$1:$Q$3226,17,FALSE)</f>
        <v>422933.12160590797</v>
      </c>
      <c r="U2064" s="1">
        <f>VLOOKUP($E2064,[1]AllProteinsNorm!$A$1:$Q$3226,3,FALSE)</f>
        <v>409148.70474590699</v>
      </c>
      <c r="V2064" s="1">
        <f>VLOOKUP($E2064,[1]AllProteinsNorm!$A$1:$Q$3226,7,FALSE)</f>
        <v>441632.04590591701</v>
      </c>
      <c r="W2064" s="1">
        <f>VLOOKUP($E2064,[1]AllProteinsNorm!$A$1:$Q$3226,9,FALSE)</f>
        <v>449739.61300395202</v>
      </c>
      <c r="X2064" s="1">
        <f>VLOOKUP($E2064,[1]AllProteinsNorm!$A$1:$Q$3226,12,FALSE)</f>
        <v>456264.26352668199</v>
      </c>
      <c r="Y2064" s="29">
        <f>VLOOKUP($E2064,[1]AllProteinsNorm!$A$1:$Q$3226,14,FALSE)</f>
        <v>407477.88750284701</v>
      </c>
      <c r="Z2064" s="25">
        <f t="shared" si="250"/>
        <v>1.0031781599480696</v>
      </c>
      <c r="AA2064" s="1">
        <f t="shared" si="250"/>
        <v>0.96463739028258166</v>
      </c>
      <c r="AB2064" s="1">
        <f t="shared" si="250"/>
        <v>0.93489953044616092</v>
      </c>
      <c r="AC2064" s="1">
        <f t="shared" si="250"/>
        <v>0.96299209670746755</v>
      </c>
      <c r="AD2064" s="1">
        <f t="shared" si="250"/>
        <v>1.1342928226157203</v>
      </c>
      <c r="AE2064" s="1">
        <f t="shared" si="250"/>
        <v>1.0431247412351445</v>
      </c>
      <c r="AF2064" s="1">
        <f t="shared" si="250"/>
        <v>1.3455605297683864</v>
      </c>
      <c r="AG2064" s="1">
        <f t="shared" si="250"/>
        <v>1.1614702205046001</v>
      </c>
      <c r="AH2064" s="1">
        <f t="shared" si="250"/>
        <v>1.034909430915852</v>
      </c>
      <c r="AI2064" s="1">
        <f t="shared" si="250"/>
        <v>0.99419682245834384</v>
      </c>
      <c r="AJ2064" s="1">
        <f t="shared" si="250"/>
        <v>0.96179353517354216</v>
      </c>
      <c r="AK2064" s="1">
        <f t="shared" si="250"/>
        <v>1.0381527345700956</v>
      </c>
      <c r="AL2064" s="1">
        <f t="shared" si="250"/>
        <v>1.0572113446314875</v>
      </c>
      <c r="AM2064" s="1">
        <f t="shared" si="250"/>
        <v>1.0725489630065119</v>
      </c>
      <c r="AN2064" s="29">
        <f t="shared" si="250"/>
        <v>0.95786591373861774</v>
      </c>
      <c r="AO2064" s="1">
        <f t="shared" si="247"/>
        <v>30021.936636060716</v>
      </c>
      <c r="AP2064" s="1">
        <f t="shared" si="248"/>
        <v>54307.656856153379</v>
      </c>
      <c r="AQ2064" s="29">
        <f t="shared" si="249"/>
        <v>20572.343338473711</v>
      </c>
    </row>
    <row r="2065" spans="1:43" x14ac:dyDescent="0.2">
      <c r="A2065" s="26"/>
      <c r="E2065" s="25" t="s">
        <v>163</v>
      </c>
      <c r="F2065" s="26" t="s">
        <v>164</v>
      </c>
      <c r="G2065" s="43">
        <v>9.4434415836700397E-3</v>
      </c>
      <c r="H2065" s="43">
        <v>3.1283497768194501</v>
      </c>
      <c r="I2065" s="1">
        <f>VLOOKUP(F2065,'[1]SUSMB vs SHAM all proteins sum'!$B$2:$E$3214,2,FALSE)</f>
        <v>0.148094059313155</v>
      </c>
      <c r="J2065" s="29">
        <f>VLOOKUP(F2065,'[1]SUSMB vs SHAM all proteins sum'!$B$2:$E$3214,3,FALSE)</f>
        <v>1.5800009055243101</v>
      </c>
      <c r="K2065" s="25">
        <f>VLOOKUP($E2065,[1]AllProteinsNorm!$A$1:$Q$3226,4,FALSE)</f>
        <v>8296.1249525384101</v>
      </c>
      <c r="L2065" s="1">
        <f>VLOOKUP($E2065,[1]AllProteinsNorm!$A$1:$Q$3226,5,FALSE)</f>
        <v>9063.2867265848799</v>
      </c>
      <c r="M2065" s="1">
        <f>VLOOKUP($E2065,[1]AllProteinsNorm!$A$1:$Q$3226,10,FALSE)</f>
        <v>24090.205550378902</v>
      </c>
      <c r="N2065" s="1">
        <f>VLOOKUP($E2065,[1]AllProteinsNorm!$A$1:$Q$3226,11,FALSE)</f>
        <v>24857.709949993001</v>
      </c>
      <c r="O2065" s="1">
        <f>VLOOKUP($E2065,[1]AllProteinsNorm!$A$1:$Q$3226,15,FALSE)</f>
        <v>23728.609339268802</v>
      </c>
      <c r="P2065" s="1">
        <f>VLOOKUP($E2065,[1]AllProteinsNorm!$A$1:$Q$3226,6,FALSE)</f>
        <v>65926.752319723804</v>
      </c>
      <c r="Q2065" s="1">
        <f>VLOOKUP($E2065,[1]AllProteinsNorm!$A$1:$Q$3226,8,FALSE)</f>
        <v>58754.655823408997</v>
      </c>
      <c r="R2065" s="1">
        <f>VLOOKUP($E2065,[1]AllProteinsNorm!$A$1:$Q$3226,13,FALSE)</f>
        <v>84378.962782088303</v>
      </c>
      <c r="S2065" s="1">
        <f>VLOOKUP($E2065,[1]AllProteinsNorm!$A$1:$Q$3226,16,FALSE)</f>
        <v>23344.153177541499</v>
      </c>
      <c r="T2065" s="1">
        <f>VLOOKUP($E2065,[1]AllProteinsNorm!$A$1:$Q$3226,17,FALSE)</f>
        <v>41956.104832273602</v>
      </c>
      <c r="U2065" s="1">
        <f>VLOOKUP($E2065,[1]AllProteinsNorm!$A$1:$Q$3226,3,FALSE)</f>
        <v>35702.430783083597</v>
      </c>
      <c r="V2065" s="1">
        <f>VLOOKUP($E2065,[1]AllProteinsNorm!$A$1:$Q$3226,7,FALSE)</f>
        <v>15752.602721146401</v>
      </c>
      <c r="W2065" s="1">
        <f>VLOOKUP($E2065,[1]AllProteinsNorm!$A$1:$Q$3226,9,FALSE)</f>
        <v>25305.484457237599</v>
      </c>
      <c r="X2065" s="1">
        <f>VLOOKUP($E2065,[1]AllProteinsNorm!$A$1:$Q$3226,12,FALSE)</f>
        <v>29012.8941758703</v>
      </c>
      <c r="Y2065" s="29">
        <f>VLOOKUP($E2065,[1]AllProteinsNorm!$A$1:$Q$3226,14,FALSE)</f>
        <v>25478.025941894299</v>
      </c>
      <c r="Z2065" s="25">
        <f t="shared" si="250"/>
        <v>0.46071187090998111</v>
      </c>
      <c r="AA2065" s="1">
        <f t="shared" si="250"/>
        <v>0.50331495828313177</v>
      </c>
      <c r="AB2065" s="1">
        <f t="shared" si="250"/>
        <v>1.3378105721907145</v>
      </c>
      <c r="AC2065" s="1">
        <f t="shared" si="250"/>
        <v>1.3804326867201806</v>
      </c>
      <c r="AD2065" s="1">
        <f t="shared" si="250"/>
        <v>1.317729911895992</v>
      </c>
      <c r="AE2065" s="1">
        <f t="shared" si="250"/>
        <v>3.6611354792752282</v>
      </c>
      <c r="AF2065" s="1">
        <f t="shared" si="250"/>
        <v>3.2628447092991695</v>
      </c>
      <c r="AG2065" s="1">
        <f t="shared" si="250"/>
        <v>4.6858491200623682</v>
      </c>
      <c r="AH2065" s="1">
        <f t="shared" si="250"/>
        <v>1.2963797612454693</v>
      </c>
      <c r="AI2065" s="1">
        <f t="shared" si="250"/>
        <v>2.3299643705893875</v>
      </c>
      <c r="AJ2065" s="1">
        <f t="shared" si="250"/>
        <v>1.982676704631323</v>
      </c>
      <c r="AK2065" s="1">
        <f t="shared" si="250"/>
        <v>0.87479529453572524</v>
      </c>
      <c r="AL2065" s="1">
        <f t="shared" si="250"/>
        <v>1.4052991192002426</v>
      </c>
      <c r="AM2065" s="1">
        <f t="shared" si="250"/>
        <v>1.6111841170122028</v>
      </c>
      <c r="AN2065" s="29">
        <f t="shared" si="250"/>
        <v>1.4148809312704009</v>
      </c>
      <c r="AO2065" s="1">
        <f t="shared" si="247"/>
        <v>7628.4406158449201</v>
      </c>
      <c r="AP2065" s="1">
        <f t="shared" si="248"/>
        <v>20826.756304725059</v>
      </c>
      <c r="AQ2065" s="29">
        <f t="shared" si="249"/>
        <v>6460.1150873559636</v>
      </c>
    </row>
    <row r="2066" spans="1:43" x14ac:dyDescent="0.2">
      <c r="A2066" s="26"/>
      <c r="E2066" s="25" t="s">
        <v>4023</v>
      </c>
      <c r="F2066" s="26" t="s">
        <v>4024</v>
      </c>
      <c r="G2066" s="1">
        <v>0.65125738364981101</v>
      </c>
      <c r="H2066" s="1">
        <v>0.79906820226102904</v>
      </c>
      <c r="I2066" s="1">
        <f>VLOOKUP(F2066,'[1]SUSMB vs SHAM all proteins sum'!$B$2:$E$3214,2,FALSE)</f>
        <v>0.32763508496015797</v>
      </c>
      <c r="J2066" s="29">
        <f>VLOOKUP(F2066,'[1]SUSMB vs SHAM all proteins sum'!$B$2:$E$3214,3,FALSE)</f>
        <v>1.15116830326133</v>
      </c>
      <c r="K2066" s="25">
        <f>VLOOKUP($E2066,[1]AllProteinsNorm!$A$1:$Q$3226,4,FALSE)</f>
        <v>39450.273648423499</v>
      </c>
      <c r="L2066" s="1">
        <f>VLOOKUP($E2066,[1]AllProteinsNorm!$A$1:$Q$3226,5,FALSE)</f>
        <v>27120.138152414202</v>
      </c>
      <c r="M2066" s="1">
        <f>VLOOKUP($E2066,[1]AllProteinsNorm!$A$1:$Q$3226,10,FALSE)</f>
        <v>40527.6173143345</v>
      </c>
      <c r="N2066" s="1">
        <f>VLOOKUP($E2066,[1]AllProteinsNorm!$A$1:$Q$3226,11,FALSE)</f>
        <v>38978.9556006805</v>
      </c>
      <c r="O2066" s="1">
        <f>VLOOKUP($E2066,[1]AllProteinsNorm!$A$1:$Q$3226,15,FALSE)</f>
        <v>34003.477045617597</v>
      </c>
      <c r="P2066" s="1">
        <f>VLOOKUP($E2066,[1]AllProteinsNorm!$A$1:$Q$3226,6,FALSE)</f>
        <v>43815.010574615597</v>
      </c>
      <c r="Q2066" s="1">
        <f>VLOOKUP($E2066,[1]AllProteinsNorm!$A$1:$Q$3226,8,FALSE)</f>
        <v>46138.697506966098</v>
      </c>
      <c r="R2066" s="1">
        <f>VLOOKUP($E2066,[1]AllProteinsNorm!$A$1:$Q$3226,13,FALSE)</f>
        <v>44953.373775259701</v>
      </c>
      <c r="S2066" s="1">
        <f>VLOOKUP($E2066,[1]AllProteinsNorm!$A$1:$Q$3226,16,FALSE)</f>
        <v>47736.359780152103</v>
      </c>
      <c r="T2066" s="1">
        <f>VLOOKUP($E2066,[1]AllProteinsNorm!$A$1:$Q$3226,17,FALSE)</f>
        <v>4315.8458060347702</v>
      </c>
      <c r="U2066" s="1">
        <f>VLOOKUP($E2066,[1]AllProteinsNorm!$A$1:$Q$3226,3,FALSE)</f>
        <v>36637.074743070698</v>
      </c>
      <c r="V2066" s="1">
        <f>VLOOKUP($E2066,[1]AllProteinsNorm!$A$1:$Q$3226,7,FALSE)</f>
        <v>41128.5293694711</v>
      </c>
      <c r="W2066" s="1">
        <f>VLOOKUP($E2066,[1]AllProteinsNorm!$A$1:$Q$3226,9,FALSE)</f>
        <v>46436.816656236799</v>
      </c>
      <c r="X2066" s="1">
        <f>VLOOKUP($E2066,[1]AllProteinsNorm!$A$1:$Q$3226,12,FALSE)</f>
        <v>29142.620701801701</v>
      </c>
      <c r="Y2066" s="29">
        <f>VLOOKUP($E2066,[1]AllProteinsNorm!$A$1:$Q$3226,14,FALSE)</f>
        <v>56975.168190393502</v>
      </c>
      <c r="Z2066" s="25">
        <f t="shared" si="250"/>
        <v>1.0953513019274201</v>
      </c>
      <c r="AA2066" s="1">
        <f t="shared" si="250"/>
        <v>0.75300057227576422</v>
      </c>
      <c r="AB2066" s="1">
        <f t="shared" si="250"/>
        <v>1.1252641435364679</v>
      </c>
      <c r="AC2066" s="1">
        <f t="shared" si="250"/>
        <v>1.0822649836468925</v>
      </c>
      <c r="AD2066" s="1">
        <f t="shared" si="250"/>
        <v>0.9441189986134555</v>
      </c>
      <c r="AE2066" s="1">
        <f t="shared" si="250"/>
        <v>1.2165398218672878</v>
      </c>
      <c r="AF2066" s="1">
        <f t="shared" si="250"/>
        <v>1.2810578409133626</v>
      </c>
      <c r="AG2066" s="1">
        <f t="shared" si="250"/>
        <v>1.248146893214982</v>
      </c>
      <c r="AH2066" s="1">
        <f t="shared" si="250"/>
        <v>1.3254175192915263</v>
      </c>
      <c r="AI2066" s="1">
        <f t="shared" si="250"/>
        <v>0.11983104007561417</v>
      </c>
      <c r="AJ2066" s="1">
        <f t="shared" si="250"/>
        <v>1.0172418035999702</v>
      </c>
      <c r="AK2066" s="1">
        <f t="shared" si="250"/>
        <v>1.1419486869138762</v>
      </c>
      <c r="AL2066" s="1">
        <f t="shared" si="250"/>
        <v>1.2893352283199315</v>
      </c>
      <c r="AM2066" s="1">
        <f t="shared" si="250"/>
        <v>0.80915554127141309</v>
      </c>
      <c r="AN2066" s="29">
        <f t="shared" si="250"/>
        <v>1.5819364197838761</v>
      </c>
      <c r="AO2066" s="1">
        <f t="shared" si="247"/>
        <v>4982.2613095956394</v>
      </c>
      <c r="AP2066" s="1">
        <f t="shared" si="248"/>
        <v>16588.983759783616</v>
      </c>
      <c r="AQ2066" s="29">
        <f t="shared" si="249"/>
        <v>9367.5303929612128</v>
      </c>
    </row>
    <row r="2067" spans="1:43" x14ac:dyDescent="0.2">
      <c r="A2067" s="26"/>
      <c r="E2067" s="25" t="s">
        <v>4025</v>
      </c>
      <c r="F2067" s="26" t="s">
        <v>4026</v>
      </c>
      <c r="G2067" s="1">
        <v>0.46557624318118401</v>
      </c>
      <c r="H2067" s="1">
        <v>1.1029117834325901</v>
      </c>
      <c r="I2067" s="1">
        <f>VLOOKUP(F2067,'[1]SUSMB vs SHAM all proteins sum'!$B$2:$E$3214,2,FALSE)</f>
        <v>0.79060520396715295</v>
      </c>
      <c r="J2067" s="29">
        <f>VLOOKUP(F2067,'[1]SUSMB vs SHAM all proteins sum'!$B$2:$E$3214,3,FALSE)</f>
        <v>0.96395281451056103</v>
      </c>
      <c r="K2067" s="25">
        <f>VLOOKUP($E2067,[1]AllProteinsNorm!$A$1:$Q$3226,4,FALSE)</f>
        <v>90527.814563035805</v>
      </c>
      <c r="L2067" s="1">
        <f>VLOOKUP($E2067,[1]AllProteinsNorm!$A$1:$Q$3226,5,FALSE)</f>
        <v>85327.653965536301</v>
      </c>
      <c r="M2067" s="1">
        <f>VLOOKUP($E2067,[1]AllProteinsNorm!$A$1:$Q$3226,10,FALSE)</f>
        <v>98772.292860767004</v>
      </c>
      <c r="N2067" s="1">
        <f>VLOOKUP($E2067,[1]AllProteinsNorm!$A$1:$Q$3226,11,FALSE)</f>
        <v>66670.361678975707</v>
      </c>
      <c r="O2067" s="1">
        <f>VLOOKUP($E2067,[1]AllProteinsNorm!$A$1:$Q$3226,15,FALSE)</f>
        <v>103460.510505208</v>
      </c>
      <c r="P2067" s="1">
        <f>VLOOKUP($E2067,[1]AllProteinsNorm!$A$1:$Q$3226,6,FALSE)</f>
        <v>86532.581783882997</v>
      </c>
      <c r="Q2067" s="1">
        <f>VLOOKUP($E2067,[1]AllProteinsNorm!$A$1:$Q$3226,8,FALSE)</f>
        <v>77653.911000591703</v>
      </c>
      <c r="R2067" s="1">
        <f>VLOOKUP($E2067,[1]AllProteinsNorm!$A$1:$Q$3226,13,FALSE)</f>
        <v>141684.79530922201</v>
      </c>
      <c r="S2067" s="1">
        <f>VLOOKUP($E2067,[1]AllProteinsNorm!$A$1:$Q$3226,16,FALSE)</f>
        <v>97702.236429180499</v>
      </c>
      <c r="T2067" s="1">
        <f>VLOOKUP($E2067,[1]AllProteinsNorm!$A$1:$Q$3226,17,FALSE)</f>
        <v>92331.000429724503</v>
      </c>
      <c r="U2067" s="1">
        <f>VLOOKUP($E2067,[1]AllProteinsNorm!$A$1:$Q$3226,3,FALSE)</f>
        <v>68001.260464968102</v>
      </c>
      <c r="V2067" s="1">
        <f>VLOOKUP($E2067,[1]AllProteinsNorm!$A$1:$Q$3226,7,FALSE)</f>
        <v>103135.299122589</v>
      </c>
      <c r="W2067" s="1">
        <f>VLOOKUP($E2067,[1]AllProteinsNorm!$A$1:$Q$3226,9,FALSE)</f>
        <v>92546.588036042507</v>
      </c>
      <c r="X2067" s="1">
        <f>VLOOKUP($E2067,[1]AllProteinsNorm!$A$1:$Q$3226,12,FALSE)</f>
        <v>107285.542454464</v>
      </c>
      <c r="Y2067" s="29">
        <f>VLOOKUP($E2067,[1]AllProteinsNorm!$A$1:$Q$3226,14,FALSE)</f>
        <v>62902.4229804692</v>
      </c>
      <c r="Z2067" s="25">
        <f t="shared" si="250"/>
        <v>1.0177184626599352</v>
      </c>
      <c r="AA2067" s="1">
        <f t="shared" si="250"/>
        <v>0.9592579831441409</v>
      </c>
      <c r="AB2067" s="1">
        <f t="shared" si="250"/>
        <v>1.1104033222149807</v>
      </c>
      <c r="AC2067" s="1">
        <f t="shared" si="250"/>
        <v>0.74951171991082288</v>
      </c>
      <c r="AD2067" s="1">
        <f t="shared" si="250"/>
        <v>1.1631085120701203</v>
      </c>
      <c r="AE2067" s="1">
        <f t="shared" si="250"/>
        <v>0.97280384518469765</v>
      </c>
      <c r="AF2067" s="1">
        <f t="shared" si="250"/>
        <v>0.87298936028135332</v>
      </c>
      <c r="AG2067" s="1">
        <f t="shared" si="250"/>
        <v>1.5928279364789462</v>
      </c>
      <c r="AH2067" s="1">
        <f t="shared" si="250"/>
        <v>1.0983736914128885</v>
      </c>
      <c r="AI2067" s="1">
        <f t="shared" si="250"/>
        <v>1.0379899732116309</v>
      </c>
      <c r="AJ2067" s="1">
        <f t="shared" si="250"/>
        <v>0.76447375420905517</v>
      </c>
      <c r="AK2067" s="1">
        <f t="shared" si="250"/>
        <v>1.1594524685661864</v>
      </c>
      <c r="AL2067" s="1">
        <f t="shared" si="250"/>
        <v>1.0404136204445784</v>
      </c>
      <c r="AM2067" s="1">
        <f t="shared" si="250"/>
        <v>1.2061097228450843</v>
      </c>
      <c r="AN2067" s="29">
        <f t="shared" si="250"/>
        <v>0.70715235446993108</v>
      </c>
      <c r="AO2067" s="1">
        <f t="shared" si="247"/>
        <v>12798.636728660518</v>
      </c>
      <c r="AP2067" s="1">
        <f t="shared" si="248"/>
        <v>22266.925677392101</v>
      </c>
      <c r="AQ2067" s="29">
        <f t="shared" si="249"/>
        <v>18132.877291129098</v>
      </c>
    </row>
    <row r="2068" spans="1:43" x14ac:dyDescent="0.2">
      <c r="A2068" s="26"/>
      <c r="E2068" s="25" t="s">
        <v>4027</v>
      </c>
      <c r="F2068" s="26" t="s">
        <v>4028</v>
      </c>
      <c r="G2068" s="1">
        <v>0.428306558714319</v>
      </c>
      <c r="H2068" s="1">
        <v>1.18843994619294</v>
      </c>
      <c r="I2068" s="1">
        <f>VLOOKUP(F2068,'[1]SUSMB vs SHAM all proteins sum'!$B$2:$E$3214,2,FALSE)</f>
        <v>0.61280001658148398</v>
      </c>
      <c r="J2068" s="29">
        <f>VLOOKUP(F2068,'[1]SUSMB vs SHAM all proteins sum'!$B$2:$E$3214,3,FALSE)</f>
        <v>1.1018682264661499</v>
      </c>
      <c r="K2068" s="25">
        <f>VLOOKUP($E2068,[1]AllProteinsNorm!$A$1:$Q$3226,4,FALSE)</f>
        <v>303042.98674843798</v>
      </c>
      <c r="L2068" s="1">
        <f>VLOOKUP($E2068,[1]AllProteinsNorm!$A$1:$Q$3226,5,FALSE)</f>
        <v>133028.18411429299</v>
      </c>
      <c r="M2068" s="1">
        <f>VLOOKUP($E2068,[1]AllProteinsNorm!$A$1:$Q$3226,10,FALSE)</f>
        <v>170746.18528910499</v>
      </c>
      <c r="N2068" s="1">
        <f>VLOOKUP($E2068,[1]AllProteinsNorm!$A$1:$Q$3226,11,FALSE)</f>
        <v>182958.74111473499</v>
      </c>
      <c r="O2068" s="1">
        <f>VLOOKUP($E2068,[1]AllProteinsNorm!$A$1:$Q$3226,15,FALSE)</f>
        <v>197657.86635616401</v>
      </c>
      <c r="P2068" s="1">
        <f>VLOOKUP($E2068,[1]AllProteinsNorm!$A$1:$Q$3226,6,FALSE)</f>
        <v>134946.07569089101</v>
      </c>
      <c r="Q2068" s="1">
        <f>VLOOKUP($E2068,[1]AllProteinsNorm!$A$1:$Q$3226,8,FALSE)</f>
        <v>246017.75207693901</v>
      </c>
      <c r="R2068" s="1">
        <f>VLOOKUP($E2068,[1]AllProteinsNorm!$A$1:$Q$3226,13,FALSE)</f>
        <v>188065.98445488201</v>
      </c>
      <c r="S2068" s="1">
        <f>VLOOKUP($E2068,[1]AllProteinsNorm!$A$1:$Q$3226,16,FALSE)</f>
        <v>313071.91457818297</v>
      </c>
      <c r="T2068" s="1">
        <f>VLOOKUP($E2068,[1]AllProteinsNorm!$A$1:$Q$3226,17,FALSE)</f>
        <v>301905.70188272698</v>
      </c>
      <c r="U2068" s="1">
        <f>VLOOKUP($E2068,[1]AllProteinsNorm!$A$1:$Q$3226,3,FALSE)</f>
        <v>135420.66561101799</v>
      </c>
      <c r="V2068" s="1">
        <f>VLOOKUP($E2068,[1]AllProteinsNorm!$A$1:$Q$3226,7,FALSE)</f>
        <v>221281.90763867201</v>
      </c>
      <c r="W2068" s="1">
        <f>VLOOKUP($E2068,[1]AllProteinsNorm!$A$1:$Q$3226,9,FALSE)</f>
        <v>199259.89460396901</v>
      </c>
      <c r="X2068" s="1">
        <f>VLOOKUP($E2068,[1]AllProteinsNorm!$A$1:$Q$3226,12,FALSE)</f>
        <v>230421.56310054701</v>
      </c>
      <c r="Y2068" s="29">
        <f>VLOOKUP($E2068,[1]AllProteinsNorm!$A$1:$Q$3226,14,FALSE)</f>
        <v>293860.09225267498</v>
      </c>
      <c r="Z2068" s="25">
        <f t="shared" si="250"/>
        <v>1.5344974849590063</v>
      </c>
      <c r="AA2068" s="1">
        <f t="shared" si="250"/>
        <v>0.67360547142937111</v>
      </c>
      <c r="AB2068" s="1">
        <f t="shared" si="250"/>
        <v>0.86459546450410185</v>
      </c>
      <c r="AC2068" s="1">
        <f t="shared" si="250"/>
        <v>0.92643532557604691</v>
      </c>
      <c r="AD2068" s="1">
        <f t="shared" si="250"/>
        <v>1.0008662535314734</v>
      </c>
      <c r="AE2068" s="1">
        <f t="shared" si="250"/>
        <v>0.68331696428486088</v>
      </c>
      <c r="AF2068" s="1">
        <f t="shared" si="250"/>
        <v>1.2457428098499863</v>
      </c>
      <c r="AG2068" s="1">
        <f t="shared" si="250"/>
        <v>0.95229651492287359</v>
      </c>
      <c r="AH2068" s="1">
        <f t="shared" si="250"/>
        <v>1.5852802623355839</v>
      </c>
      <c r="AI2068" s="1">
        <f t="shared" si="250"/>
        <v>1.5287386954722721</v>
      </c>
      <c r="AJ2068" s="1">
        <f t="shared" si="250"/>
        <v>0.68572011192617655</v>
      </c>
      <c r="AK2068" s="1">
        <f t="shared" si="250"/>
        <v>1.1204896519197325</v>
      </c>
      <c r="AL2068" s="1">
        <f t="shared" si="250"/>
        <v>1.0089783314365488</v>
      </c>
      <c r="AM2068" s="1">
        <f t="shared" si="250"/>
        <v>1.1667694832734317</v>
      </c>
      <c r="AN2068" s="29">
        <f t="shared" si="250"/>
        <v>1.4879987071467036</v>
      </c>
      <c r="AO2068" s="1">
        <f t="shared" si="247"/>
        <v>56961.699336590063</v>
      </c>
      <c r="AP2068" s="1">
        <f t="shared" si="248"/>
        <v>67661.437291409326</v>
      </c>
      <c r="AQ2068" s="29">
        <f t="shared" si="249"/>
        <v>51129.878419912362</v>
      </c>
    </row>
    <row r="2069" spans="1:43" x14ac:dyDescent="0.2">
      <c r="A2069" s="26"/>
      <c r="E2069" s="25" t="s">
        <v>4029</v>
      </c>
      <c r="F2069" s="26" t="s">
        <v>4030</v>
      </c>
      <c r="G2069" s="1">
        <v>0.16805436330811899</v>
      </c>
      <c r="H2069" s="43">
        <v>2.3830979218492101</v>
      </c>
      <c r="I2069" s="1">
        <f>VLOOKUP(F2069,'[1]SUSMB vs SHAM all proteins sum'!$B$2:$E$3214,2,FALSE)</f>
        <v>0.87470873033815799</v>
      </c>
      <c r="J2069" s="29">
        <f>VLOOKUP(F2069,'[1]SUSMB vs SHAM all proteins sum'!$B$2:$E$3214,3,FALSE)</f>
        <v>1.1273994577453501</v>
      </c>
      <c r="K2069" s="25">
        <f>VLOOKUP($E2069,[1]AllProteinsNorm!$A$1:$Q$3226,4,FALSE)</f>
        <v>48715.0800655739</v>
      </c>
      <c r="L2069" s="1">
        <f>VLOOKUP($E2069,[1]AllProteinsNorm!$A$1:$Q$3226,5,FALSE)</f>
        <v>85706.489285244796</v>
      </c>
      <c r="M2069" s="1">
        <f>VLOOKUP($E2069,[1]AllProteinsNorm!$A$1:$Q$3226,10,FALSE)</f>
        <v>96777.193713695699</v>
      </c>
      <c r="N2069" s="1">
        <f>VLOOKUP($E2069,[1]AllProteinsNorm!$A$1:$Q$3226,11,FALSE)</f>
        <v>4516.1843936208197</v>
      </c>
      <c r="O2069" s="1">
        <f>VLOOKUP($E2069,[1]AllProteinsNorm!$A$1:$Q$3226,15,FALSE)</f>
        <v>29286.800000043298</v>
      </c>
      <c r="P2069" s="1">
        <f>VLOOKUP($E2069,[1]AllProteinsNorm!$A$1:$Q$3226,6,FALSE)</f>
        <v>76500.928817543696</v>
      </c>
      <c r="Q2069" s="1">
        <f>VLOOKUP($E2069,[1]AllProteinsNorm!$A$1:$Q$3226,8,FALSE)</f>
        <v>92715.250249279707</v>
      </c>
      <c r="R2069" s="1">
        <f>VLOOKUP($E2069,[1]AllProteinsNorm!$A$1:$Q$3226,13,FALSE)</f>
        <v>114210.199751736</v>
      </c>
      <c r="S2069" s="1">
        <f>VLOOKUP($E2069,[1]AllProteinsNorm!$A$1:$Q$3226,16,FALSE)</f>
        <v>50844.858855819897</v>
      </c>
      <c r="T2069" s="1">
        <f>VLOOKUP($E2069,[1]AllProteinsNorm!$A$1:$Q$3226,17,FALSE)</f>
        <v>99731.731174677596</v>
      </c>
      <c r="U2069" s="1">
        <f>VLOOKUP($E2069,[1]AllProteinsNorm!$A$1:$Q$3226,3,FALSE)</f>
        <v>8641.2216291762106</v>
      </c>
      <c r="V2069" s="1">
        <f>VLOOKUP($E2069,[1]AllProteinsNorm!$A$1:$Q$3226,7,FALSE)</f>
        <v>93637.312467201205</v>
      </c>
      <c r="W2069" s="1">
        <f>VLOOKUP($E2069,[1]AllProteinsNorm!$A$1:$Q$3226,9,FALSE)</f>
        <v>76228.161430759996</v>
      </c>
      <c r="X2069" s="1">
        <f>VLOOKUP($E2069,[1]AllProteinsNorm!$A$1:$Q$3226,12,FALSE)</f>
        <v>18353.334824915299</v>
      </c>
      <c r="Y2069" s="29">
        <f>VLOOKUP($E2069,[1]AllProteinsNorm!$A$1:$Q$3226,14,FALSE)</f>
        <v>85986.115386326797</v>
      </c>
      <c r="Z2069" s="25">
        <f t="shared" si="250"/>
        <v>0.91914639304901025</v>
      </c>
      <c r="AA2069" s="1">
        <f t="shared" si="250"/>
        <v>1.6170929080150811</v>
      </c>
      <c r="AB2069" s="1">
        <f t="shared" si="250"/>
        <v>1.8259727462546012</v>
      </c>
      <c r="AC2069" s="1">
        <f t="shared" si="250"/>
        <v>8.5210464401438438E-2</v>
      </c>
      <c r="AD2069" s="1">
        <f t="shared" si="250"/>
        <v>0.55257748827986919</v>
      </c>
      <c r="AE2069" s="1">
        <f t="shared" si="250"/>
        <v>1.4434042332044765</v>
      </c>
      <c r="AF2069" s="1">
        <f t="shared" si="250"/>
        <v>1.7493328089074516</v>
      </c>
      <c r="AG2069" s="1">
        <f t="shared" si="250"/>
        <v>2.1548952195071882</v>
      </c>
      <c r="AH2069" s="1">
        <f t="shared" si="250"/>
        <v>0.95933063354316228</v>
      </c>
      <c r="AI2069" s="1">
        <f t="shared" si="250"/>
        <v>1.8817183684876804</v>
      </c>
      <c r="AJ2069" s="1">
        <f t="shared" si="250"/>
        <v>0.16304084241067002</v>
      </c>
      <c r="AK2069" s="1">
        <f t="shared" si="250"/>
        <v>1.7667300945247288</v>
      </c>
      <c r="AL2069" s="1">
        <f t="shared" si="250"/>
        <v>1.4382577126739515</v>
      </c>
      <c r="AM2069" s="1">
        <f t="shared" si="250"/>
        <v>0.34628705283937322</v>
      </c>
      <c r="AN2069" s="29">
        <f t="shared" si="250"/>
        <v>1.6223688373960019</v>
      </c>
      <c r="AO2069" s="1">
        <f t="shared" si="247"/>
        <v>34402.07522530383</v>
      </c>
      <c r="AP2069" s="1">
        <f t="shared" si="248"/>
        <v>21690.467709444158</v>
      </c>
      <c r="AQ2069" s="29">
        <f t="shared" si="249"/>
        <v>35730.709758004101</v>
      </c>
    </row>
    <row r="2070" spans="1:43" x14ac:dyDescent="0.2">
      <c r="A2070" s="26"/>
      <c r="E2070" s="25" t="s">
        <v>4031</v>
      </c>
      <c r="F2070" s="26" t="s">
        <v>4032</v>
      </c>
      <c r="G2070" s="1">
        <v>0.36115847257654798</v>
      </c>
      <c r="H2070" s="1">
        <v>1.1637820432566801</v>
      </c>
      <c r="I2070" s="1">
        <f>VLOOKUP(F2070,'[1]SUSMB vs SHAM all proteins sum'!$B$2:$E$3214,2,FALSE)</f>
        <v>0.80352797696926503</v>
      </c>
      <c r="J2070" s="29">
        <f>VLOOKUP(F2070,'[1]SUSMB vs SHAM all proteins sum'!$B$2:$E$3214,3,FALSE)</f>
        <v>0.96036531760605504</v>
      </c>
      <c r="K2070" s="25">
        <f>VLOOKUP($E2070,[1]AllProteinsNorm!$A$1:$Q$3226,4,FALSE)</f>
        <v>44380.817253479501</v>
      </c>
      <c r="L2070" s="1">
        <f>VLOOKUP($E2070,[1]AllProteinsNorm!$A$1:$Q$3226,5,FALSE)</f>
        <v>26846.0297903229</v>
      </c>
      <c r="M2070" s="1">
        <f>VLOOKUP($E2070,[1]AllProteinsNorm!$A$1:$Q$3226,10,FALSE)</f>
        <v>51588.4470228668</v>
      </c>
      <c r="N2070" s="1">
        <f>VLOOKUP($E2070,[1]AllProteinsNorm!$A$1:$Q$3226,11,FALSE)</f>
        <v>29111.524489382398</v>
      </c>
      <c r="O2070" s="1">
        <f>VLOOKUP($E2070,[1]AllProteinsNorm!$A$1:$Q$3226,15,FALSE)</f>
        <v>46881.861844835898</v>
      </c>
      <c r="P2070" s="1">
        <f>VLOOKUP($E2070,[1]AllProteinsNorm!$A$1:$Q$3226,6,FALSE)</f>
        <v>48102.943144343102</v>
      </c>
      <c r="Q2070" s="1">
        <f>VLOOKUP($E2070,[1]AllProteinsNorm!$A$1:$Q$3226,8,FALSE)</f>
        <v>42383.771886947899</v>
      </c>
      <c r="R2070" s="1">
        <f>VLOOKUP($E2070,[1]AllProteinsNorm!$A$1:$Q$3226,13,FALSE)</f>
        <v>38169.728024026299</v>
      </c>
      <c r="S2070" s="1">
        <f>VLOOKUP($E2070,[1]AllProteinsNorm!$A$1:$Q$3226,16,FALSE)</f>
        <v>38593.220378677397</v>
      </c>
      <c r="T2070" s="1">
        <f>VLOOKUP($E2070,[1]AllProteinsNorm!$A$1:$Q$3226,17,FALSE)</f>
        <v>59628.589863154302</v>
      </c>
      <c r="U2070" s="1">
        <f>VLOOKUP($E2070,[1]AllProteinsNorm!$A$1:$Q$3226,3,FALSE)</f>
        <v>35268.399046905201</v>
      </c>
      <c r="V2070" s="1">
        <f>VLOOKUP($E2070,[1]AllProteinsNorm!$A$1:$Q$3226,7,FALSE)</f>
        <v>36842.995566590398</v>
      </c>
      <c r="W2070" s="1">
        <f>VLOOKUP($E2070,[1]AllProteinsNorm!$A$1:$Q$3226,9,FALSE)</f>
        <v>39299.554460906598</v>
      </c>
      <c r="X2070" s="1">
        <f>VLOOKUP($E2070,[1]AllProteinsNorm!$A$1:$Q$3226,12,FALSE)</f>
        <v>47531.896343432803</v>
      </c>
      <c r="Y2070" s="29">
        <f>VLOOKUP($E2070,[1]AllProteinsNorm!$A$1:$Q$3226,14,FALSE)</f>
        <v>28233.6162428764</v>
      </c>
      <c r="Z2070" s="25">
        <f t="shared" si="250"/>
        <v>1.1161690013732766</v>
      </c>
      <c r="AA2070" s="1">
        <f t="shared" si="250"/>
        <v>0.67517247577392647</v>
      </c>
      <c r="AB2070" s="1">
        <f t="shared" si="250"/>
        <v>1.2974395011033055</v>
      </c>
      <c r="AC2070" s="1">
        <f t="shared" si="250"/>
        <v>0.73214923087564643</v>
      </c>
      <c r="AD2070" s="1">
        <f t="shared" si="250"/>
        <v>1.179069790873845</v>
      </c>
      <c r="AE2070" s="1">
        <f t="shared" si="250"/>
        <v>1.2097797502439529</v>
      </c>
      <c r="AF2070" s="1">
        <f t="shared" si="250"/>
        <v>1.0659436952522194</v>
      </c>
      <c r="AG2070" s="1">
        <f t="shared" si="250"/>
        <v>0.95996130418095937</v>
      </c>
      <c r="AH2070" s="1">
        <f t="shared" si="250"/>
        <v>0.97061205528994376</v>
      </c>
      <c r="AI2070" s="1">
        <f t="shared" si="250"/>
        <v>1.4996475441342982</v>
      </c>
      <c r="AJ2070" s="1">
        <f t="shared" si="250"/>
        <v>0.88699343951653131</v>
      </c>
      <c r="AK2070" s="1">
        <f t="shared" si="250"/>
        <v>0.92659423854879952</v>
      </c>
      <c r="AL2070" s="1">
        <f t="shared" si="250"/>
        <v>0.98837622134156977</v>
      </c>
      <c r="AM2070" s="1">
        <f t="shared" si="250"/>
        <v>1.1954180332465156</v>
      </c>
      <c r="AN2070" s="29">
        <f t="shared" si="250"/>
        <v>0.71007000765622408</v>
      </c>
      <c r="AO2070" s="1">
        <f t="shared" si="247"/>
        <v>9921.1457947812269</v>
      </c>
      <c r="AP2070" s="1">
        <f t="shared" si="248"/>
        <v>7968.2171202000609</v>
      </c>
      <c r="AQ2070" s="29">
        <f t="shared" si="249"/>
        <v>6247.1428775946824</v>
      </c>
    </row>
    <row r="2071" spans="1:43" x14ac:dyDescent="0.2">
      <c r="A2071" s="26"/>
      <c r="E2071" s="25" t="s">
        <v>4033</v>
      </c>
      <c r="F2071" s="26" t="s">
        <v>4034</v>
      </c>
      <c r="G2071" s="1">
        <v>0.34256529424468402</v>
      </c>
      <c r="H2071" s="1">
        <v>1.0280251452796501</v>
      </c>
      <c r="I2071" s="1">
        <f>VLOOKUP(F2071,'[1]SUSMB vs SHAM all proteins sum'!$B$2:$E$3214,2,FALSE)</f>
        <v>0.52663702012535296</v>
      </c>
      <c r="J2071" s="29">
        <f>VLOOKUP(F2071,'[1]SUSMB vs SHAM all proteins sum'!$B$2:$E$3214,3,FALSE)</f>
        <v>1.0223070878584899</v>
      </c>
      <c r="K2071" s="25">
        <f>VLOOKUP($E2071,[1]AllProteinsNorm!$A$1:$Q$3226,4,FALSE)</f>
        <v>9804519.2913674898</v>
      </c>
      <c r="L2071" s="1">
        <f>VLOOKUP($E2071,[1]AllProteinsNorm!$A$1:$Q$3226,5,FALSE)</f>
        <v>10096862.727550499</v>
      </c>
      <c r="M2071" s="1">
        <f>VLOOKUP($E2071,[1]AllProteinsNorm!$A$1:$Q$3226,10,FALSE)</f>
        <v>10409711.910179101</v>
      </c>
      <c r="N2071" s="1">
        <f>VLOOKUP($E2071,[1]AllProteinsNorm!$A$1:$Q$3226,11,FALSE)</f>
        <v>9333178.0497560594</v>
      </c>
      <c r="O2071" s="1">
        <f>VLOOKUP($E2071,[1]AllProteinsNorm!$A$1:$Q$3226,15,FALSE)</f>
        <v>10517222.252754301</v>
      </c>
      <c r="P2071" s="1">
        <f>VLOOKUP($E2071,[1]AllProteinsNorm!$A$1:$Q$3226,6,FALSE)</f>
        <v>10383455.302975999</v>
      </c>
      <c r="Q2071" s="1">
        <f>VLOOKUP($E2071,[1]AllProteinsNorm!$A$1:$Q$3226,8,FALSE)</f>
        <v>10665542.0017845</v>
      </c>
      <c r="R2071" s="1">
        <f>VLOOKUP($E2071,[1]AllProteinsNorm!$A$1:$Q$3226,13,FALSE)</f>
        <v>9817334.4332300704</v>
      </c>
      <c r="S2071" s="1">
        <f>VLOOKUP($E2071,[1]AllProteinsNorm!$A$1:$Q$3226,16,FALSE)</f>
        <v>10670217.200864799</v>
      </c>
      <c r="T2071" s="1">
        <f>VLOOKUP($E2071,[1]AllProteinsNorm!$A$1:$Q$3226,17,FALSE)</f>
        <v>10011728.972128499</v>
      </c>
      <c r="U2071" s="1">
        <f>VLOOKUP($E2071,[1]AllProteinsNorm!$A$1:$Q$3226,3,FALSE)</f>
        <v>9507928.3284292594</v>
      </c>
      <c r="V2071" s="1">
        <f>VLOOKUP($E2071,[1]AllProteinsNorm!$A$1:$Q$3226,7,FALSE)</f>
        <v>10099102.6964786</v>
      </c>
      <c r="W2071" s="1">
        <f>VLOOKUP($E2071,[1]AllProteinsNorm!$A$1:$Q$3226,9,FALSE)</f>
        <v>10915868.076630499</v>
      </c>
      <c r="X2071" s="1">
        <f>VLOOKUP($E2071,[1]AllProteinsNorm!$A$1:$Q$3226,12,FALSE)</f>
        <v>10006649.189285699</v>
      </c>
      <c r="Y2071" s="29">
        <f>VLOOKUP($E2071,[1]AllProteinsNorm!$A$1:$Q$3226,14,FALSE)</f>
        <v>10768948.220074899</v>
      </c>
      <c r="Z2071" s="25">
        <f t="shared" si="250"/>
        <v>0.97729537781487452</v>
      </c>
      <c r="AA2071" s="1">
        <f t="shared" si="250"/>
        <v>1.0064356018713181</v>
      </c>
      <c r="AB2071" s="1">
        <f t="shared" si="250"/>
        <v>1.0376197987758304</v>
      </c>
      <c r="AC2071" s="1">
        <f t="shared" si="250"/>
        <v>0.93031300130958772</v>
      </c>
      <c r="AD2071" s="1">
        <f t="shared" si="250"/>
        <v>1.0483362202283892</v>
      </c>
      <c r="AE2071" s="1">
        <f t="shared" si="250"/>
        <v>1.0350025913336172</v>
      </c>
      <c r="AF2071" s="1">
        <f t="shared" si="250"/>
        <v>1.0631204437949133</v>
      </c>
      <c r="AG2071" s="1">
        <f t="shared" si="250"/>
        <v>0.97857276618406963</v>
      </c>
      <c r="AH2071" s="1">
        <f t="shared" si="250"/>
        <v>1.063586458529115</v>
      </c>
      <c r="AI2071" s="1">
        <f t="shared" si="250"/>
        <v>0.99794963502303036</v>
      </c>
      <c r="AJ2071" s="1">
        <f t="shared" si="250"/>
        <v>0.94773176856822805</v>
      </c>
      <c r="AK2071" s="1">
        <f t="shared" si="250"/>
        <v>1.0066588776092535</v>
      </c>
      <c r="AL2071" s="1">
        <f t="shared" si="250"/>
        <v>1.0880724591485813</v>
      </c>
      <c r="AM2071" s="1">
        <f t="shared" si="250"/>
        <v>0.99744329216775718</v>
      </c>
      <c r="AN2071" s="29">
        <f t="shared" si="250"/>
        <v>1.073427774136086</v>
      </c>
      <c r="AO2071" s="1">
        <f t="shared" si="247"/>
        <v>429514.43269847595</v>
      </c>
      <c r="AP2071" s="1">
        <f t="shared" si="248"/>
        <v>344455.10650801443</v>
      </c>
      <c r="AQ2071" s="29">
        <f t="shared" si="249"/>
        <v>518628.41173884075</v>
      </c>
    </row>
    <row r="2072" spans="1:43" x14ac:dyDescent="0.2">
      <c r="A2072" s="26"/>
      <c r="E2072" s="25" t="s">
        <v>4035</v>
      </c>
      <c r="F2072" s="26" t="s">
        <v>4036</v>
      </c>
      <c r="G2072" s="1">
        <v>0.88812381476389801</v>
      </c>
      <c r="H2072" s="1">
        <v>0.99224264331307799</v>
      </c>
      <c r="I2072" s="1">
        <f>VLOOKUP(F2072,'[1]SUSMB vs SHAM all proteins sum'!$B$2:$E$3214,2,FALSE)</f>
        <v>0.54890964226657402</v>
      </c>
      <c r="J2072" s="29">
        <f>VLOOKUP(F2072,'[1]SUSMB vs SHAM all proteins sum'!$B$2:$E$3214,3,FALSE)</f>
        <v>1.0237757654667401</v>
      </c>
      <c r="K2072" s="25">
        <f>VLOOKUP($E2072,[1]AllProteinsNorm!$A$1:$Q$3226,4,FALSE)</f>
        <v>556725.93970985699</v>
      </c>
      <c r="L2072" s="1">
        <f>VLOOKUP($E2072,[1]AllProteinsNorm!$A$1:$Q$3226,5,FALSE)</f>
        <v>499885.31576677703</v>
      </c>
      <c r="M2072" s="1">
        <f>VLOOKUP($E2072,[1]AllProteinsNorm!$A$1:$Q$3226,10,FALSE)</f>
        <v>525574.15017752198</v>
      </c>
      <c r="N2072" s="1">
        <f>VLOOKUP($E2072,[1]AllProteinsNorm!$A$1:$Q$3226,11,FALSE)</f>
        <v>549756.63783951802</v>
      </c>
      <c r="O2072" s="1">
        <f>VLOOKUP($E2072,[1]AllProteinsNorm!$A$1:$Q$3226,15,FALSE)</f>
        <v>566859.98600790801</v>
      </c>
      <c r="P2072" s="1">
        <f>VLOOKUP($E2072,[1]AllProteinsNorm!$A$1:$Q$3226,6,FALSE)</f>
        <v>534333.76588209602</v>
      </c>
      <c r="Q2072" s="1">
        <f>VLOOKUP($E2072,[1]AllProteinsNorm!$A$1:$Q$3226,8,FALSE)</f>
        <v>456416.67931578303</v>
      </c>
      <c r="R2072" s="1">
        <f>VLOOKUP($E2072,[1]AllProteinsNorm!$A$1:$Q$3226,13,FALSE)</f>
        <v>536743.53602019697</v>
      </c>
      <c r="S2072" s="1">
        <f>VLOOKUP($E2072,[1]AllProteinsNorm!$A$1:$Q$3226,16,FALSE)</f>
        <v>539925.68006351497</v>
      </c>
      <c r="T2072" s="1">
        <f>VLOOKUP($E2072,[1]AllProteinsNorm!$A$1:$Q$3226,17,FALSE)</f>
        <v>620306.91404146201</v>
      </c>
      <c r="U2072" s="1">
        <f>VLOOKUP($E2072,[1]AllProteinsNorm!$A$1:$Q$3226,3,FALSE)</f>
        <v>551704.60082558403</v>
      </c>
      <c r="V2072" s="1">
        <f>VLOOKUP($E2072,[1]AllProteinsNorm!$A$1:$Q$3226,7,FALSE)</f>
        <v>509785.34867957199</v>
      </c>
      <c r="W2072" s="1">
        <f>VLOOKUP($E2072,[1]AllProteinsNorm!$A$1:$Q$3226,9,FALSE)</f>
        <v>524483.42618446099</v>
      </c>
      <c r="X2072" s="1">
        <f>VLOOKUP($E2072,[1]AllProteinsNorm!$A$1:$Q$3226,12,FALSE)</f>
        <v>597037.35448549199</v>
      </c>
      <c r="Y2072" s="29">
        <f>VLOOKUP($E2072,[1]AllProteinsNorm!$A$1:$Q$3226,14,FALSE)</f>
        <v>582088.62494068302</v>
      </c>
      <c r="Z2072" s="25">
        <f t="shared" si="250"/>
        <v>1.0314316011772708</v>
      </c>
      <c r="AA2072" s="1">
        <f t="shared" si="250"/>
        <v>0.92612446245102387</v>
      </c>
      <c r="AB2072" s="1">
        <f t="shared" si="250"/>
        <v>0.973717494711136</v>
      </c>
      <c r="AC2072" s="1">
        <f t="shared" si="250"/>
        <v>1.0185197577108827</v>
      </c>
      <c r="AD2072" s="1">
        <f t="shared" si="250"/>
        <v>1.0502066839496862</v>
      </c>
      <c r="AE2072" s="1">
        <f t="shared" si="250"/>
        <v>0.98994620583707171</v>
      </c>
      <c r="AF2072" s="1">
        <f t="shared" si="250"/>
        <v>0.84559125553954506</v>
      </c>
      <c r="AG2072" s="1">
        <f t="shared" si="250"/>
        <v>0.99441072400431574</v>
      </c>
      <c r="AH2072" s="1">
        <f t="shared" si="250"/>
        <v>1.000306199123522</v>
      </c>
      <c r="AI2072" s="1">
        <f t="shared" si="250"/>
        <v>1.149226410942082</v>
      </c>
      <c r="AJ2072" s="1">
        <f t="shared" si="250"/>
        <v>1.0221286978346342</v>
      </c>
      <c r="AK2072" s="1">
        <f t="shared" si="250"/>
        <v>0.94446599473937654</v>
      </c>
      <c r="AL2072" s="1">
        <f t="shared" si="250"/>
        <v>0.97169673886995556</v>
      </c>
      <c r="AM2072" s="1">
        <f t="shared" si="250"/>
        <v>1.1061155059894363</v>
      </c>
      <c r="AN2072" s="29">
        <f t="shared" si="250"/>
        <v>1.0784203853740688</v>
      </c>
      <c r="AO2072" s="1">
        <f t="shared" si="247"/>
        <v>24138.823074139971</v>
      </c>
      <c r="AP2072" s="1">
        <f t="shared" si="248"/>
        <v>51861.278115732734</v>
      </c>
      <c r="AQ2072" s="29">
        <f t="shared" si="249"/>
        <v>33069.060605578547</v>
      </c>
    </row>
    <row r="2073" spans="1:43" x14ac:dyDescent="0.2">
      <c r="A2073" s="26"/>
      <c r="E2073" s="25" t="s">
        <v>4037</v>
      </c>
      <c r="F2073" s="26" t="s">
        <v>4038</v>
      </c>
      <c r="G2073" s="1">
        <v>0.43690242571059101</v>
      </c>
      <c r="H2073" s="43">
        <v>1.59330937391296</v>
      </c>
      <c r="I2073" s="1">
        <f>VLOOKUP(F2073,'[1]SUSMB vs SHAM all proteins sum'!$B$2:$E$3214,2,FALSE)</f>
        <v>0.24383739788133901</v>
      </c>
      <c r="J2073" s="29">
        <f>VLOOKUP(F2073,'[1]SUSMB vs SHAM all proteins sum'!$B$2:$E$3214,3,FALSE)</f>
        <v>1.66313200011422</v>
      </c>
      <c r="K2073" s="25">
        <f>VLOOKUP($E2073,[1]AllProteinsNorm!$A$1:$Q$3226,4,FALSE)</f>
        <v>161994.23000921201</v>
      </c>
      <c r="L2073" s="1">
        <f>VLOOKUP($E2073,[1]AllProteinsNorm!$A$1:$Q$3226,5,FALSE)</f>
        <v>295113.78914717998</v>
      </c>
      <c r="M2073" s="1">
        <f>VLOOKUP($E2073,[1]AllProteinsNorm!$A$1:$Q$3226,10,FALSE)</f>
        <v>66285.216318352497</v>
      </c>
      <c r="N2073" s="1">
        <f>VLOOKUP($E2073,[1]AllProteinsNorm!$A$1:$Q$3226,11,FALSE)</f>
        <v>109324.499697587</v>
      </c>
      <c r="O2073" s="1">
        <f>VLOOKUP($E2073,[1]AllProteinsNorm!$A$1:$Q$3226,15,FALSE)</f>
        <v>66306.237342731794</v>
      </c>
      <c r="P2073" s="1">
        <f>VLOOKUP($E2073,[1]AllProteinsNorm!$A$1:$Q$3226,6,FALSE)</f>
        <v>268297.23981295398</v>
      </c>
      <c r="Q2073" s="1">
        <f>VLOOKUP($E2073,[1]AllProteinsNorm!$A$1:$Q$3226,8,FALSE)</f>
        <v>349095.59769823402</v>
      </c>
      <c r="R2073" s="1">
        <f>VLOOKUP($E2073,[1]AllProteinsNorm!$A$1:$Q$3226,13,FALSE)</f>
        <v>301078.51232242998</v>
      </c>
      <c r="S2073" s="1">
        <f>VLOOKUP($E2073,[1]AllProteinsNorm!$A$1:$Q$3226,16,FALSE)</f>
        <v>317645.31939664303</v>
      </c>
      <c r="T2073" s="1">
        <f>VLOOKUP($E2073,[1]AllProteinsNorm!$A$1:$Q$3226,17,FALSE)</f>
        <v>26332.6984663002</v>
      </c>
      <c r="U2073" s="1">
        <f>VLOOKUP($E2073,[1]AllProteinsNorm!$A$1:$Q$3226,3,FALSE)</f>
        <v>339411.84218692401</v>
      </c>
      <c r="V2073" s="1">
        <f>VLOOKUP($E2073,[1]AllProteinsNorm!$A$1:$Q$3226,7,FALSE)</f>
        <v>258465.10528624701</v>
      </c>
      <c r="W2073" s="1">
        <f>VLOOKUP($E2073,[1]AllProteinsNorm!$A$1:$Q$3226,9,FALSE)</f>
        <v>68270.404090507494</v>
      </c>
      <c r="X2073" s="1">
        <f>VLOOKUP($E2073,[1]AllProteinsNorm!$A$1:$Q$3226,12,FALSE)</f>
        <v>287723.43178718002</v>
      </c>
      <c r="Y2073" s="29">
        <f>VLOOKUP($E2073,[1]AllProteinsNorm!$A$1:$Q$3226,14,FALSE)</f>
        <v>169619.03705725999</v>
      </c>
      <c r="Z2073" s="25">
        <f t="shared" si="250"/>
        <v>1.1587172713573941</v>
      </c>
      <c r="AA2073" s="1">
        <f t="shared" si="250"/>
        <v>2.1108989158509912</v>
      </c>
      <c r="AB2073" s="1">
        <f t="shared" si="250"/>
        <v>0.47412691784990335</v>
      </c>
      <c r="AC2073" s="1">
        <f t="shared" si="250"/>
        <v>0.78197961726721166</v>
      </c>
      <c r="AD2073" s="1">
        <f t="shared" si="250"/>
        <v>0.4742772776745004</v>
      </c>
      <c r="AE2073" s="1">
        <f t="shared" si="250"/>
        <v>1.9190846835168622</v>
      </c>
      <c r="AF2073" s="1">
        <f t="shared" si="250"/>
        <v>2.4970216432077468</v>
      </c>
      <c r="AG2073" s="1">
        <f t="shared" si="250"/>
        <v>2.1535635697811641</v>
      </c>
      <c r="AH2073" s="1">
        <f t="shared" si="250"/>
        <v>2.2720631329263754</v>
      </c>
      <c r="AI2073" s="1">
        <f t="shared" si="250"/>
        <v>0.18835332908223515</v>
      </c>
      <c r="AJ2073" s="1">
        <f t="shared" si="250"/>
        <v>2.427755381304967</v>
      </c>
      <c r="AK2073" s="1">
        <f t="shared" si="250"/>
        <v>1.8487570916652458</v>
      </c>
      <c r="AL2073" s="1">
        <f t="shared" si="250"/>
        <v>0.48832662952082334</v>
      </c>
      <c r="AM2073" s="1">
        <f t="shared" si="250"/>
        <v>2.058036942223608</v>
      </c>
      <c r="AN2073" s="29">
        <f t="shared" si="250"/>
        <v>1.2132562238672358</v>
      </c>
      <c r="AO2073" s="1">
        <f t="shared" si="247"/>
        <v>85263.672824931564</v>
      </c>
      <c r="AP2073" s="1">
        <f t="shared" si="248"/>
        <v>116048.00261051251</v>
      </c>
      <c r="AQ2073" s="29">
        <f t="shared" si="249"/>
        <v>95681.735939022517</v>
      </c>
    </row>
    <row r="2074" spans="1:43" x14ac:dyDescent="0.2">
      <c r="A2074" s="26"/>
      <c r="E2074" s="25" t="s">
        <v>4039</v>
      </c>
      <c r="F2074" s="26" t="s">
        <v>4040</v>
      </c>
      <c r="G2074" s="1">
        <v>0.88609999631640102</v>
      </c>
      <c r="H2074" s="1">
        <v>0.92602487906733599</v>
      </c>
      <c r="I2074" s="1">
        <f>VLOOKUP(F2074,'[1]SUSMB vs SHAM all proteins sum'!$B$2:$E$3214,2,FALSE)</f>
        <v>0.54213293088937897</v>
      </c>
      <c r="J2074" s="29">
        <f>VLOOKUP(F2074,'[1]SUSMB vs SHAM all proteins sum'!$B$2:$E$3214,3,FALSE)</f>
        <v>1.39090434546426</v>
      </c>
      <c r="K2074" s="25">
        <f>VLOOKUP($E2074,[1]AllProteinsNorm!$A$1:$Q$3226,4,FALSE)</f>
        <v>8835.7115483149701</v>
      </c>
      <c r="L2074" s="1">
        <f>VLOOKUP($E2074,[1]AllProteinsNorm!$A$1:$Q$3226,5,FALSE)</f>
        <v>42275.935452305697</v>
      </c>
      <c r="M2074" s="1">
        <f>VLOOKUP($E2074,[1]AllProteinsNorm!$A$1:$Q$3226,10,FALSE)</f>
        <v>55054.852525033501</v>
      </c>
      <c r="N2074" s="1">
        <f>VLOOKUP($E2074,[1]AllProteinsNorm!$A$1:$Q$3226,11,FALSE)</f>
        <v>47714.283650553101</v>
      </c>
      <c r="O2074" s="1">
        <f>VLOOKUP($E2074,[1]AllProteinsNorm!$A$1:$Q$3226,15,FALSE)</f>
        <v>97648.845738613207</v>
      </c>
      <c r="P2074" s="1">
        <f>VLOOKUP($E2074,[1]AllProteinsNorm!$A$1:$Q$3226,6,FALSE)</f>
        <v>51926.776187165196</v>
      </c>
      <c r="Q2074" s="1">
        <f>VLOOKUP($E2074,[1]AllProteinsNorm!$A$1:$Q$3226,8,FALSE)</f>
        <v>59738.371539206899</v>
      </c>
      <c r="R2074" s="1">
        <f>VLOOKUP($E2074,[1]AllProteinsNorm!$A$1:$Q$3226,13,FALSE)</f>
        <v>46141.204781146203</v>
      </c>
      <c r="S2074" s="1">
        <f>VLOOKUP($E2074,[1]AllProteinsNorm!$A$1:$Q$3226,16,FALSE)</f>
        <v>46220.235346198497</v>
      </c>
      <c r="T2074" s="1">
        <f>VLOOKUP($E2074,[1]AllProteinsNorm!$A$1:$Q$3226,17,FALSE)</f>
        <v>9862.6434362842501</v>
      </c>
      <c r="U2074" s="1">
        <f>VLOOKUP($E2074,[1]AllProteinsNorm!$A$1:$Q$3226,3,FALSE)</f>
        <v>80534.385275510402</v>
      </c>
      <c r="V2074" s="1">
        <f>VLOOKUP($E2074,[1]AllProteinsNorm!$A$1:$Q$3226,7,FALSE)</f>
        <v>73620.560770247394</v>
      </c>
      <c r="W2074" s="1">
        <f>VLOOKUP($E2074,[1]AllProteinsNorm!$A$1:$Q$3226,9,FALSE)</f>
        <v>97193.790049787596</v>
      </c>
      <c r="X2074" s="1">
        <f>VLOOKUP($E2074,[1]AllProteinsNorm!$A$1:$Q$3226,12,FALSE)</f>
        <v>15495.036335090401</v>
      </c>
      <c r="Y2074" s="29">
        <f>VLOOKUP($E2074,[1]AllProteinsNorm!$A$1:$Q$3226,14,FALSE)</f>
        <v>55862.531834584297</v>
      </c>
      <c r="Z2074" s="25">
        <f t="shared" si="250"/>
        <v>0.17563957746121331</v>
      </c>
      <c r="AA2074" s="1">
        <f t="shared" si="250"/>
        <v>0.84037685012890218</v>
      </c>
      <c r="AB2074" s="1">
        <f t="shared" si="250"/>
        <v>1.094400941204378</v>
      </c>
      <c r="AC2074" s="1">
        <f t="shared" si="250"/>
        <v>0.94848236878509751</v>
      </c>
      <c r="AD2074" s="1">
        <f t="shared" si="250"/>
        <v>1.9411002624204086</v>
      </c>
      <c r="AE2074" s="1">
        <f t="shared" si="250"/>
        <v>1.0322198703030327</v>
      </c>
      <c r="AF2074" s="1">
        <f t="shared" si="250"/>
        <v>1.1875016831404197</v>
      </c>
      <c r="AG2074" s="1">
        <f t="shared" si="250"/>
        <v>0.91721211891048704</v>
      </c>
      <c r="AH2074" s="1">
        <f t="shared" si="250"/>
        <v>0.91878311802882662</v>
      </c>
      <c r="AI2074" s="1">
        <f t="shared" si="250"/>
        <v>0.19605331345724275</v>
      </c>
      <c r="AJ2074" s="1">
        <f t="shared" si="250"/>
        <v>1.6008926189523194</v>
      </c>
      <c r="AK2074" s="1">
        <f t="shared" si="250"/>
        <v>1.4634570306462524</v>
      </c>
      <c r="AL2074" s="1">
        <f t="shared" si="250"/>
        <v>1.9320544953116017</v>
      </c>
      <c r="AM2074" s="1">
        <f t="shared" si="250"/>
        <v>0.30801612521636035</v>
      </c>
      <c r="AN2074" s="29">
        <f t="shared" si="250"/>
        <v>1.1104562924772159</v>
      </c>
      <c r="AO2074" s="1">
        <f t="shared" si="247"/>
        <v>28477.641747339931</v>
      </c>
      <c r="AP2074" s="1">
        <f t="shared" si="248"/>
        <v>17192.644570558004</v>
      </c>
      <c r="AQ2074" s="29">
        <f t="shared" si="249"/>
        <v>27875.630416421358</v>
      </c>
    </row>
    <row r="2075" spans="1:43" x14ac:dyDescent="0.2">
      <c r="A2075" s="26"/>
      <c r="E2075" s="25" t="s">
        <v>4041</v>
      </c>
      <c r="F2075" s="26" t="s">
        <v>4042</v>
      </c>
      <c r="G2075" s="1">
        <v>0.19091264332417399</v>
      </c>
      <c r="H2075" s="43">
        <v>1.75722221908723</v>
      </c>
      <c r="I2075" s="1">
        <f>VLOOKUP(F2075,'[1]SUSMB vs SHAM all proteins sum'!$B$2:$E$3214,2,FALSE)</f>
        <v>0.73528835147502003</v>
      </c>
      <c r="J2075" s="29">
        <f>VLOOKUP(F2075,'[1]SUSMB vs SHAM all proteins sum'!$B$2:$E$3214,3,FALSE)</f>
        <v>1.19055798930613</v>
      </c>
      <c r="K2075" s="25">
        <f>VLOOKUP($E2075,[1]AllProteinsNorm!$A$1:$Q$3226,4,FALSE)</f>
        <v>5532.6865297228696</v>
      </c>
      <c r="L2075" s="1">
        <f>VLOOKUP($E2075,[1]AllProteinsNorm!$A$1:$Q$3226,5,FALSE)</f>
        <v>26843.709555257199</v>
      </c>
      <c r="M2075" s="1">
        <f>VLOOKUP($E2075,[1]AllProteinsNorm!$A$1:$Q$3226,10,FALSE)</f>
        <v>46480.719886849998</v>
      </c>
      <c r="N2075" s="1">
        <f>VLOOKUP($E2075,[1]AllProteinsNorm!$A$1:$Q$3226,11,FALSE)</f>
        <v>30385.737660512001</v>
      </c>
      <c r="O2075" s="1">
        <f>VLOOKUP($E2075,[1]AllProteinsNorm!$A$1:$Q$3226,15,FALSE)</f>
        <v>42351.061749417502</v>
      </c>
      <c r="P2075" s="1">
        <f>VLOOKUP($E2075,[1]AllProteinsNorm!$A$1:$Q$3226,6,FALSE)</f>
        <v>31938.015910224702</v>
      </c>
      <c r="Q2075" s="1">
        <f>VLOOKUP($E2075,[1]AllProteinsNorm!$A$1:$Q$3226,8,FALSE)</f>
        <v>48106.019139159398</v>
      </c>
      <c r="R2075" s="1">
        <f>VLOOKUP($E2075,[1]AllProteinsNorm!$A$1:$Q$3226,13,FALSE)</f>
        <v>51666.1723673796</v>
      </c>
      <c r="S2075" s="1">
        <f>VLOOKUP($E2075,[1]AllProteinsNorm!$A$1:$Q$3226,16,FALSE)</f>
        <v>43258.379026152899</v>
      </c>
      <c r="T2075" s="1">
        <f>VLOOKUP($E2075,[1]AllProteinsNorm!$A$1:$Q$3226,17,FALSE)</f>
        <v>43344.607609769897</v>
      </c>
      <c r="U2075" s="1">
        <f>VLOOKUP($E2075,[1]AllProteinsNorm!$A$1:$Q$3226,3,FALSE)</f>
        <v>37679.999081307498</v>
      </c>
      <c r="V2075" s="1">
        <f>VLOOKUP($E2075,[1]AllProteinsNorm!$A$1:$Q$3226,7,FALSE)</f>
        <v>46410.084332231403</v>
      </c>
      <c r="W2075" s="1">
        <f>VLOOKUP($E2075,[1]AllProteinsNorm!$A$1:$Q$3226,9,FALSE)</f>
        <v>43454.996835207101</v>
      </c>
      <c r="X2075" s="1">
        <f>VLOOKUP($E2075,[1]AllProteinsNorm!$A$1:$Q$3226,12,FALSE)</f>
        <v>33021.017875613201</v>
      </c>
      <c r="Y2075" s="29">
        <f>VLOOKUP($E2075,[1]AllProteinsNorm!$A$1:$Q$3226,14,FALSE)</f>
        <v>8468.0785295298992</v>
      </c>
      <c r="Z2075" s="25">
        <f t="shared" si="250"/>
        <v>0.18248379282868585</v>
      </c>
      <c r="AA2075" s="1">
        <f t="shared" si="250"/>
        <v>0.88538215691759714</v>
      </c>
      <c r="AB2075" s="1">
        <f t="shared" si="250"/>
        <v>1.5330668044887359</v>
      </c>
      <c r="AC2075" s="1">
        <f t="shared" si="250"/>
        <v>1.002208353283556</v>
      </c>
      <c r="AD2075" s="1">
        <f t="shared" si="250"/>
        <v>1.3968588924814247</v>
      </c>
      <c r="AE2075" s="1">
        <f t="shared" si="250"/>
        <v>1.053406920383152</v>
      </c>
      <c r="AF2075" s="1">
        <f t="shared" si="250"/>
        <v>1.5866738126663531</v>
      </c>
      <c r="AG2075" s="1">
        <f t="shared" si="250"/>
        <v>1.7040978273194034</v>
      </c>
      <c r="AH2075" s="1">
        <f t="shared" si="250"/>
        <v>1.4267848058813952</v>
      </c>
      <c r="AI2075" s="1">
        <f t="shared" si="250"/>
        <v>1.4296288706777904</v>
      </c>
      <c r="AJ2075" s="1">
        <f t="shared" si="250"/>
        <v>1.2427939138064283</v>
      </c>
      <c r="AK2075" s="1">
        <f t="shared" si="250"/>
        <v>1.5307370422934423</v>
      </c>
      <c r="AL2075" s="1">
        <f t="shared" si="250"/>
        <v>1.4332698223993425</v>
      </c>
      <c r="AM2075" s="1">
        <f t="shared" si="250"/>
        <v>1.0891274162441229</v>
      </c>
      <c r="AN2075" s="29">
        <f t="shared" si="250"/>
        <v>0.27930139901079482</v>
      </c>
      <c r="AO2075" s="1">
        <f t="shared" si="247"/>
        <v>14369.5172670832</v>
      </c>
      <c r="AP2075" s="1">
        <f t="shared" si="248"/>
        <v>6656.2982221765242</v>
      </c>
      <c r="AQ2075" s="29">
        <f t="shared" si="249"/>
        <v>13487.775269126018</v>
      </c>
    </row>
    <row r="2076" spans="1:43" x14ac:dyDescent="0.2">
      <c r="A2076" s="26"/>
      <c r="E2076" s="25" t="s">
        <v>4043</v>
      </c>
      <c r="F2076" s="26" t="s">
        <v>4044</v>
      </c>
      <c r="G2076" s="43">
        <v>2.9310689581456599E-2</v>
      </c>
      <c r="H2076" s="1">
        <v>0.73826692247191705</v>
      </c>
      <c r="I2076" s="1">
        <f>VLOOKUP(F2076,'[1]SUSMB vs SHAM all proteins sum'!$B$2:$E$3214,2,FALSE)</f>
        <v>0.180988444454729</v>
      </c>
      <c r="J2076" s="29">
        <f>VLOOKUP(F2076,'[1]SUSMB vs SHAM all proteins sum'!$B$2:$E$3214,3,FALSE)</f>
        <v>0.80274663189008399</v>
      </c>
      <c r="K2076" s="25">
        <f>VLOOKUP($E2076,[1]AllProteinsNorm!$A$1:$Q$3226,4,FALSE)</f>
        <v>274106.336886412</v>
      </c>
      <c r="L2076" s="1">
        <f>VLOOKUP($E2076,[1]AllProteinsNorm!$A$1:$Q$3226,5,FALSE)</f>
        <v>187153.215791375</v>
      </c>
      <c r="M2076" s="1">
        <f>VLOOKUP($E2076,[1]AllProteinsNorm!$A$1:$Q$3226,10,FALSE)</f>
        <v>280328.92339251703</v>
      </c>
      <c r="N2076" s="1">
        <f>VLOOKUP($E2076,[1]AllProteinsNorm!$A$1:$Q$3226,11,FALSE)</f>
        <v>239479.36414136799</v>
      </c>
      <c r="O2076" s="1">
        <f>VLOOKUP($E2076,[1]AllProteinsNorm!$A$1:$Q$3226,15,FALSE)</f>
        <v>277010.77012129501</v>
      </c>
      <c r="P2076" s="1">
        <f>VLOOKUP($E2076,[1]AllProteinsNorm!$A$1:$Q$3226,6,FALSE)</f>
        <v>172440.757076782</v>
      </c>
      <c r="Q2076" s="1">
        <f>VLOOKUP($E2076,[1]AllProteinsNorm!$A$1:$Q$3226,8,FALSE)</f>
        <v>167431.60754292799</v>
      </c>
      <c r="R2076" s="1">
        <f>VLOOKUP($E2076,[1]AllProteinsNorm!$A$1:$Q$3226,13,FALSE)</f>
        <v>234008.79049021201</v>
      </c>
      <c r="S2076" s="1">
        <f>VLOOKUP($E2076,[1]AllProteinsNorm!$A$1:$Q$3226,16,FALSE)</f>
        <v>145964.22100195999</v>
      </c>
      <c r="T2076" s="1">
        <f>VLOOKUP($E2076,[1]AllProteinsNorm!$A$1:$Q$3226,17,FALSE)</f>
        <v>212158.35002870101</v>
      </c>
      <c r="U2076" s="1">
        <f>VLOOKUP($E2076,[1]AllProteinsNorm!$A$1:$Q$3226,3,FALSE)</f>
        <v>131559.73670519399</v>
      </c>
      <c r="V2076" s="1">
        <f>VLOOKUP($E2076,[1]AllProteinsNorm!$A$1:$Q$3226,7,FALSE)</f>
        <v>192390.31848039801</v>
      </c>
      <c r="W2076" s="1">
        <f>VLOOKUP($E2076,[1]AllProteinsNorm!$A$1:$Q$3226,9,FALSE)</f>
        <v>188836.175377265</v>
      </c>
      <c r="X2076" s="1">
        <f>VLOOKUP($E2076,[1]AllProteinsNorm!$A$1:$Q$3226,12,FALSE)</f>
        <v>286644.14989661297</v>
      </c>
      <c r="Y2076" s="29">
        <f>VLOOKUP($E2076,[1]AllProteinsNorm!$A$1:$Q$3226,14,FALSE)</f>
        <v>232117.02859922199</v>
      </c>
      <c r="Z2076" s="25">
        <f t="shared" si="250"/>
        <v>1.0893847754627437</v>
      </c>
      <c r="AA2076" s="1">
        <f t="shared" si="250"/>
        <v>0.74380572984164495</v>
      </c>
      <c r="AB2076" s="1">
        <f t="shared" si="250"/>
        <v>1.114115290928936</v>
      </c>
      <c r="AC2076" s="1">
        <f t="shared" si="250"/>
        <v>0.95176629733012719</v>
      </c>
      <c r="AD2076" s="1">
        <f t="shared" si="250"/>
        <v>1.100927906436548</v>
      </c>
      <c r="AE2076" s="1">
        <f t="shared" si="250"/>
        <v>0.68533379258051008</v>
      </c>
      <c r="AF2076" s="1">
        <f t="shared" si="250"/>
        <v>0.66542585720702707</v>
      </c>
      <c r="AG2076" s="1">
        <f t="shared" si="250"/>
        <v>0.93002451741977588</v>
      </c>
      <c r="AH2076" s="1">
        <f t="shared" si="250"/>
        <v>0.58010771267833827</v>
      </c>
      <c r="AI2076" s="1">
        <f t="shared" si="250"/>
        <v>0.84318399615962991</v>
      </c>
      <c r="AJ2076" s="1">
        <f t="shared" si="250"/>
        <v>0.52285976259613454</v>
      </c>
      <c r="AK2076" s="1">
        <f t="shared" si="250"/>
        <v>0.76461962273358808</v>
      </c>
      <c r="AL2076" s="1">
        <f t="shared" si="250"/>
        <v>0.75049434044223606</v>
      </c>
      <c r="AM2076" s="1">
        <f t="shared" si="250"/>
        <v>1.1392139868777709</v>
      </c>
      <c r="AN2076" s="29">
        <f t="shared" si="250"/>
        <v>0.92250606080087938</v>
      </c>
      <c r="AO2076" s="1">
        <f t="shared" si="247"/>
        <v>35434.136224914124</v>
      </c>
      <c r="AP2076" s="1">
        <f t="shared" si="248"/>
        <v>31999.381631332748</v>
      </c>
      <c r="AQ2076" s="29">
        <f t="shared" si="249"/>
        <v>51393.136324972445</v>
      </c>
    </row>
    <row r="2077" spans="1:43" x14ac:dyDescent="0.2">
      <c r="A2077" s="26"/>
      <c r="E2077" s="25" t="s">
        <v>4045</v>
      </c>
      <c r="F2077" s="26" t="s">
        <v>4046</v>
      </c>
      <c r="G2077" s="1">
        <v>0.93983669958903704</v>
      </c>
      <c r="H2077" s="1">
        <v>0.94662549354466896</v>
      </c>
      <c r="I2077" s="1">
        <f>VLOOKUP(F2077,'[1]SUSMB vs SHAM all proteins sum'!$B$2:$E$3214,2,FALSE)</f>
        <v>0.55276646602847201</v>
      </c>
      <c r="J2077" s="29">
        <f>VLOOKUP(F2077,'[1]SUSMB vs SHAM all proteins sum'!$B$2:$E$3214,3,FALSE)</f>
        <v>2.2415150816188798</v>
      </c>
      <c r="K2077" s="25">
        <f>VLOOKUP($E2077,[1]AllProteinsNorm!$A$1:$Q$3226,4,FALSE)</f>
        <v>9032.3810925617508</v>
      </c>
      <c r="L2077" s="1">
        <f>VLOOKUP($E2077,[1]AllProteinsNorm!$A$1:$Q$3226,5,FALSE)</f>
        <v>914.20554495658098</v>
      </c>
      <c r="M2077" s="1">
        <f>VLOOKUP($E2077,[1]AllProteinsNorm!$A$1:$Q$3226,10,FALSE)</f>
        <v>16991.178657887001</v>
      </c>
      <c r="N2077" s="1">
        <f>VLOOKUP($E2077,[1]AllProteinsNorm!$A$1:$Q$3226,11,FALSE)</f>
        <v>14484.171944273299</v>
      </c>
      <c r="O2077" s="1">
        <f>VLOOKUP($E2077,[1]AllProteinsNorm!$A$1:$Q$3226,15,FALSE)</f>
        <v>15519.3112308529</v>
      </c>
      <c r="P2077" s="1">
        <f>VLOOKUP($E2077,[1]AllProteinsNorm!$A$1:$Q$3226,6,FALSE)</f>
        <v>2638.13634048423</v>
      </c>
      <c r="Q2077" s="1">
        <f>VLOOKUP($E2077,[1]AllProteinsNorm!$A$1:$Q$3226,8,FALSE)</f>
        <v>15028.819275784999</v>
      </c>
      <c r="R2077" s="1">
        <f>VLOOKUP($E2077,[1]AllProteinsNorm!$A$1:$Q$3226,13,FALSE)</f>
        <v>24981.947299592299</v>
      </c>
      <c r="S2077" s="1">
        <f>VLOOKUP($E2077,[1]AllProteinsNorm!$A$1:$Q$3226,16,FALSE)</f>
        <v>3038.2130737358798</v>
      </c>
      <c r="T2077" s="1">
        <f>VLOOKUP($E2077,[1]AllProteinsNorm!$A$1:$Q$3226,17,FALSE)</f>
        <v>7966.3629994855801</v>
      </c>
      <c r="U2077" s="1">
        <f>VLOOKUP($E2077,[1]AllProteinsNorm!$A$1:$Q$3226,3,FALSE)</f>
        <v>263372.30133169098</v>
      </c>
      <c r="V2077" s="1">
        <f>VLOOKUP($E2077,[1]AllProteinsNorm!$A$1:$Q$3226,7,FALSE)</f>
        <v>2131.5122110759798</v>
      </c>
      <c r="W2077" s="1">
        <f>VLOOKUP($E2077,[1]AllProteinsNorm!$A$1:$Q$3226,9,FALSE)</f>
        <v>277432.64388547803</v>
      </c>
      <c r="X2077" s="1">
        <f>VLOOKUP($E2077,[1]AllProteinsNorm!$A$1:$Q$3226,12,FALSE)</f>
        <v>985.11057715081597</v>
      </c>
      <c r="Y2077" s="29">
        <f>VLOOKUP($E2077,[1]AllProteinsNorm!$A$1:$Q$3226,14,FALSE)</f>
        <v>11631.710512817201</v>
      </c>
      <c r="Z2077" s="25">
        <f t="shared" si="250"/>
        <v>0.79313163437540579</v>
      </c>
      <c r="AA2077" s="1">
        <f t="shared" si="250"/>
        <v>8.027621184225564E-2</v>
      </c>
      <c r="AB2077" s="1">
        <f t="shared" si="250"/>
        <v>1.4919921071523699</v>
      </c>
      <c r="AC2077" s="1">
        <f t="shared" si="250"/>
        <v>1.2718523331789262</v>
      </c>
      <c r="AD2077" s="1">
        <f t="shared" si="250"/>
        <v>1.3627477134510422</v>
      </c>
      <c r="AE2077" s="1">
        <f t="shared" si="250"/>
        <v>0.23165424111218152</v>
      </c>
      <c r="AF2077" s="1">
        <f t="shared" si="250"/>
        <v>1.3196777098734298</v>
      </c>
      <c r="AG2077" s="1">
        <f t="shared" si="250"/>
        <v>2.193659953954211</v>
      </c>
      <c r="AH2077" s="1">
        <f t="shared" si="250"/>
        <v>0.26678490157343743</v>
      </c>
      <c r="AI2077" s="1">
        <f t="shared" si="250"/>
        <v>0.69952479208533369</v>
      </c>
      <c r="AJ2077" s="1">
        <f t="shared" si="250"/>
        <v>23.126670770837812</v>
      </c>
      <c r="AK2077" s="1">
        <f t="shared" si="250"/>
        <v>0.18716767443017066</v>
      </c>
      <c r="AL2077" s="1">
        <f t="shared" si="250"/>
        <v>24.361306727324049</v>
      </c>
      <c r="AM2077" s="1">
        <f t="shared" si="250"/>
        <v>8.6502368986573444E-2</v>
      </c>
      <c r="AN2077" s="29">
        <f t="shared" si="250"/>
        <v>1.0213782473382973</v>
      </c>
      <c r="AO2077" s="1">
        <f t="shared" si="247"/>
        <v>5887.2563164638887</v>
      </c>
      <c r="AP2077" s="1">
        <f t="shared" si="248"/>
        <v>8412.8161711687917</v>
      </c>
      <c r="AQ2077" s="29">
        <f t="shared" si="249"/>
        <v>130189.67887215917</v>
      </c>
    </row>
    <row r="2078" spans="1:43" x14ac:dyDescent="0.2">
      <c r="A2078" s="26"/>
      <c r="E2078" s="25" t="s">
        <v>4047</v>
      </c>
      <c r="F2078" s="26" t="s">
        <v>4048</v>
      </c>
      <c r="G2078" s="1">
        <v>0.73662427145152398</v>
      </c>
      <c r="H2078" s="1">
        <v>1.0385363819078901</v>
      </c>
      <c r="I2078" s="1">
        <f>VLOOKUP(F2078,'[1]SUSMB vs SHAM all proteins sum'!$B$2:$E$3214,2,FALSE)</f>
        <v>0.48034263166959701</v>
      </c>
      <c r="J2078" s="29">
        <f>VLOOKUP(F2078,'[1]SUSMB vs SHAM all proteins sum'!$B$2:$E$3214,3,FALSE)</f>
        <v>1.08082611901881</v>
      </c>
      <c r="K2078" s="25">
        <f>VLOOKUP($E2078,[1]AllProteinsNorm!$A$1:$Q$3226,4,FALSE)</f>
        <v>576250.91835955996</v>
      </c>
      <c r="L2078" s="1">
        <f>VLOOKUP($E2078,[1]AllProteinsNorm!$A$1:$Q$3226,5,FALSE)</f>
        <v>404073.40018179303</v>
      </c>
      <c r="M2078" s="1">
        <f>VLOOKUP($E2078,[1]AllProteinsNorm!$A$1:$Q$3226,10,FALSE)</f>
        <v>582872.51451991103</v>
      </c>
      <c r="N2078" s="1">
        <f>VLOOKUP($E2078,[1]AllProteinsNorm!$A$1:$Q$3226,11,FALSE)</f>
        <v>612330.16431271902</v>
      </c>
      <c r="O2078" s="1">
        <f>VLOOKUP($E2078,[1]AllProteinsNorm!$A$1:$Q$3226,15,FALSE)</f>
        <v>616373.99828423699</v>
      </c>
      <c r="P2078" s="1">
        <f>VLOOKUP($E2078,[1]AllProteinsNorm!$A$1:$Q$3226,6,FALSE)</f>
        <v>491875.62329189101</v>
      </c>
      <c r="Q2078" s="1">
        <f>VLOOKUP($E2078,[1]AllProteinsNorm!$A$1:$Q$3226,8,FALSE)</f>
        <v>631419.68010879203</v>
      </c>
      <c r="R2078" s="1">
        <f>VLOOKUP($E2078,[1]AllProteinsNorm!$A$1:$Q$3226,13,FALSE)</f>
        <v>469396.700295021</v>
      </c>
      <c r="S2078" s="1">
        <f>VLOOKUP($E2078,[1]AllProteinsNorm!$A$1:$Q$3226,16,FALSE)</f>
        <v>685644.26474916004</v>
      </c>
      <c r="T2078" s="1">
        <f>VLOOKUP($E2078,[1]AllProteinsNorm!$A$1:$Q$3226,17,FALSE)</f>
        <v>619115.55499711505</v>
      </c>
      <c r="U2078" s="1">
        <f>VLOOKUP($E2078,[1]AllProteinsNorm!$A$1:$Q$3226,3,FALSE)</f>
        <v>594110.74429440196</v>
      </c>
      <c r="V2078" s="1">
        <f>VLOOKUP($E2078,[1]AllProteinsNorm!$A$1:$Q$3226,7,FALSE)</f>
        <v>623225.73345962504</v>
      </c>
      <c r="W2078" s="1">
        <f>VLOOKUP($E2078,[1]AllProteinsNorm!$A$1:$Q$3226,9,FALSE)</f>
        <v>459944.39435795101</v>
      </c>
      <c r="X2078" s="1">
        <f>VLOOKUP($E2078,[1]AllProteinsNorm!$A$1:$Q$3226,12,FALSE)</f>
        <v>685318.08046150801</v>
      </c>
      <c r="Y2078" s="29">
        <f>VLOOKUP($E2078,[1]AllProteinsNorm!$A$1:$Q$3226,14,FALSE)</f>
        <v>647357.65082263097</v>
      </c>
      <c r="Z2078" s="25">
        <f t="shared" si="250"/>
        <v>1.0320045718951125</v>
      </c>
      <c r="AA2078" s="1">
        <f t="shared" si="250"/>
        <v>0.72365281005698501</v>
      </c>
      <c r="AB2078" s="1">
        <f t="shared" si="250"/>
        <v>1.0438631517133952</v>
      </c>
      <c r="AC2078" s="1">
        <f t="shared" si="250"/>
        <v>1.0966186932577022</v>
      </c>
      <c r="AD2078" s="1">
        <f t="shared" si="250"/>
        <v>1.1038607730768053</v>
      </c>
      <c r="AE2078" s="1">
        <f t="shared" si="250"/>
        <v>0.88089732418309874</v>
      </c>
      <c r="AF2078" s="1">
        <f t="shared" si="250"/>
        <v>1.1308060011632473</v>
      </c>
      <c r="AG2078" s="1">
        <f t="shared" si="250"/>
        <v>0.84063994573051792</v>
      </c>
      <c r="AH2078" s="1">
        <f t="shared" si="250"/>
        <v>1.2279165088866488</v>
      </c>
      <c r="AI2078" s="1">
        <f t="shared" si="250"/>
        <v>1.1087706117801504</v>
      </c>
      <c r="AJ2078" s="1">
        <f t="shared" si="250"/>
        <v>1.0639896350521092</v>
      </c>
      <c r="AK2078" s="1">
        <f t="shared" si="250"/>
        <v>1.1161315075800047</v>
      </c>
      <c r="AL2078" s="1">
        <f t="shared" si="250"/>
        <v>0.82371186348159575</v>
      </c>
      <c r="AM2078" s="1">
        <f t="shared" si="250"/>
        <v>1.2273323472559905</v>
      </c>
      <c r="AN2078" s="29">
        <f t="shared" si="250"/>
        <v>1.1593492244699199</v>
      </c>
      <c r="AO2078" s="1">
        <f t="shared" si="247"/>
        <v>78744.782435589717</v>
      </c>
      <c r="AP2078" s="1">
        <f t="shared" si="248"/>
        <v>84062.379046374175</v>
      </c>
      <c r="AQ2078" s="29">
        <f t="shared" si="249"/>
        <v>77060.736895129114</v>
      </c>
    </row>
    <row r="2079" spans="1:43" x14ac:dyDescent="0.2">
      <c r="A2079" s="26"/>
      <c r="E2079" s="25" t="s">
        <v>4049</v>
      </c>
      <c r="F2079" s="26" t="s">
        <v>4050</v>
      </c>
      <c r="G2079" s="1">
        <v>0.575027508825947</v>
      </c>
      <c r="H2079" s="1">
        <v>0.91746674968591602</v>
      </c>
      <c r="I2079" s="1">
        <f>VLOOKUP(F2079,'[1]SUSMB vs SHAM all proteins sum'!$B$2:$E$3214,2,FALSE)</f>
        <v>0.99376156543715299</v>
      </c>
      <c r="J2079" s="29">
        <f>VLOOKUP(F2079,'[1]SUSMB vs SHAM all proteins sum'!$B$2:$E$3214,3,FALSE)</f>
        <v>0.99900780527197597</v>
      </c>
      <c r="K2079" s="25">
        <f>VLOOKUP($E2079,[1]AllProteinsNorm!$A$1:$Q$3226,4,FALSE)</f>
        <v>194488.26935646599</v>
      </c>
      <c r="L2079" s="1">
        <f>VLOOKUP($E2079,[1]AllProteinsNorm!$A$1:$Q$3226,5,FALSE)</f>
        <v>165807.733562143</v>
      </c>
      <c r="M2079" s="1">
        <f>VLOOKUP($E2079,[1]AllProteinsNorm!$A$1:$Q$3226,10,FALSE)</f>
        <v>208751.6352162</v>
      </c>
      <c r="N2079" s="1">
        <f>VLOOKUP($E2079,[1]AllProteinsNorm!$A$1:$Q$3226,11,FALSE)</f>
        <v>217894.15219418201</v>
      </c>
      <c r="O2079" s="1">
        <f>VLOOKUP($E2079,[1]AllProteinsNorm!$A$1:$Q$3226,15,FALSE)</f>
        <v>251287.50449401801</v>
      </c>
      <c r="P2079" s="1">
        <f>VLOOKUP($E2079,[1]AllProteinsNorm!$A$1:$Q$3226,6,FALSE)</f>
        <v>208600.124718857</v>
      </c>
      <c r="Q2079" s="1">
        <f>VLOOKUP($E2079,[1]AllProteinsNorm!$A$1:$Q$3226,8,FALSE)</f>
        <v>118863.52323735099</v>
      </c>
      <c r="R2079" s="1">
        <f>VLOOKUP($E2079,[1]AllProteinsNorm!$A$1:$Q$3226,13,FALSE)</f>
        <v>172739.56412876799</v>
      </c>
      <c r="S2079" s="1">
        <f>VLOOKUP($E2079,[1]AllProteinsNorm!$A$1:$Q$3226,16,FALSE)</f>
        <v>222285.11472998501</v>
      </c>
      <c r="T2079" s="1">
        <f>VLOOKUP($E2079,[1]AllProteinsNorm!$A$1:$Q$3226,17,FALSE)</f>
        <v>251669.65541609601</v>
      </c>
      <c r="U2079" s="1">
        <f>VLOOKUP($E2079,[1]AllProteinsNorm!$A$1:$Q$3226,3,FALSE)</f>
        <v>158798.120170396</v>
      </c>
      <c r="V2079" s="1">
        <f>VLOOKUP($E2079,[1]AllProteinsNorm!$A$1:$Q$3226,7,FALSE)</f>
        <v>206242.60744619701</v>
      </c>
      <c r="W2079" s="1">
        <f>VLOOKUP($E2079,[1]AllProteinsNorm!$A$1:$Q$3226,9,FALSE)</f>
        <v>227254.45519568099</v>
      </c>
      <c r="X2079" s="1">
        <f>VLOOKUP($E2079,[1]AllProteinsNorm!$A$1:$Q$3226,12,FALSE)</f>
        <v>283934.93122584198</v>
      </c>
      <c r="Y2079" s="29">
        <f>VLOOKUP($E2079,[1]AllProteinsNorm!$A$1:$Q$3226,14,FALSE)</f>
        <v>173553.74014293501</v>
      </c>
      <c r="Z2079" s="25">
        <f t="shared" si="250"/>
        <v>0.93663447143254197</v>
      </c>
      <c r="AA2079" s="1">
        <f t="shared" si="250"/>
        <v>0.79851211282960799</v>
      </c>
      <c r="AB2079" s="1">
        <f t="shared" si="250"/>
        <v>1.0053252988386669</v>
      </c>
      <c r="AC2079" s="1">
        <f t="shared" si="250"/>
        <v>1.0493546718469702</v>
      </c>
      <c r="AD2079" s="1">
        <f t="shared" si="250"/>
        <v>1.2101734450522124</v>
      </c>
      <c r="AE2079" s="1">
        <f t="shared" si="250"/>
        <v>1.0045956406692311</v>
      </c>
      <c r="AF2079" s="1">
        <f t="shared" si="250"/>
        <v>0.57243387289324232</v>
      </c>
      <c r="AG2079" s="1">
        <f t="shared" si="250"/>
        <v>0.83189505916520856</v>
      </c>
      <c r="AH2079" s="1">
        <f t="shared" si="250"/>
        <v>1.0705010725394664</v>
      </c>
      <c r="AI2079" s="1">
        <f t="shared" si="250"/>
        <v>1.2120138425635498</v>
      </c>
      <c r="AJ2079" s="1">
        <f t="shared" si="250"/>
        <v>0.76475457282038506</v>
      </c>
      <c r="AK2079" s="1">
        <f t="shared" si="250"/>
        <v>0.99324209244816186</v>
      </c>
      <c r="AL2079" s="1">
        <f t="shared" si="250"/>
        <v>1.0944328787911053</v>
      </c>
      <c r="AM2079" s="1">
        <f t="shared" si="250"/>
        <v>1.3673999213933057</v>
      </c>
      <c r="AN2079" s="29">
        <f t="shared" si="250"/>
        <v>0.83581604279679556</v>
      </c>
      <c r="AO2079" s="1">
        <f t="shared" si="247"/>
        <v>28051.361397412638</v>
      </c>
      <c r="AP2079" s="1">
        <f t="shared" si="248"/>
        <v>45679.402411585848</v>
      </c>
      <c r="AQ2079" s="29">
        <f t="shared" si="249"/>
        <v>44109.321668155411</v>
      </c>
    </row>
    <row r="2080" spans="1:43" x14ac:dyDescent="0.2">
      <c r="A2080" s="26"/>
      <c r="E2080" s="25" t="s">
        <v>4051</v>
      </c>
      <c r="F2080" s="26" t="s">
        <v>4052</v>
      </c>
      <c r="G2080" s="1">
        <v>0.94938660750779502</v>
      </c>
      <c r="H2080" s="1">
        <v>1.0322138857596499</v>
      </c>
      <c r="I2080" s="1">
        <f>VLOOKUP(F2080,'[1]SUSMB vs SHAM all proteins sum'!$B$2:$E$3214,2,FALSE)</f>
        <v>0.19253767225457999</v>
      </c>
      <c r="J2080" s="29">
        <f>VLOOKUP(F2080,'[1]SUSMB vs SHAM all proteins sum'!$B$2:$E$3214,3,FALSE)</f>
        <v>1.7031877937227899</v>
      </c>
      <c r="K2080" s="25">
        <f>VLOOKUP($E2080,[1]AllProteinsNorm!$A$1:$Q$3226,4,FALSE)</f>
        <v>10649.830864022601</v>
      </c>
      <c r="L2080" s="1">
        <f>VLOOKUP($E2080,[1]AllProteinsNorm!$A$1:$Q$3226,5,FALSE)</f>
        <v>15534.9708086274</v>
      </c>
      <c r="M2080" s="1">
        <f>VLOOKUP($E2080,[1]AllProteinsNorm!$A$1:$Q$3226,10,FALSE)</f>
        <v>25881.778897376102</v>
      </c>
      <c r="N2080" s="1">
        <f>VLOOKUP($E2080,[1]AllProteinsNorm!$A$1:$Q$3226,11,FALSE)</f>
        <v>29557.6558448092</v>
      </c>
      <c r="O2080" s="1">
        <f>VLOOKUP($E2080,[1]AllProteinsNorm!$A$1:$Q$3226,15,FALSE)</f>
        <v>6485.69789308704</v>
      </c>
      <c r="P2080" s="1">
        <f>VLOOKUP($E2080,[1]AllProteinsNorm!$A$1:$Q$3226,6,FALSE)</f>
        <v>45648.431624663499</v>
      </c>
      <c r="Q2080" s="1">
        <f>VLOOKUP($E2080,[1]AllProteinsNorm!$A$1:$Q$3226,8,FALSE)</f>
        <v>7858.6296534145804</v>
      </c>
      <c r="R2080" s="1">
        <f>VLOOKUP($E2080,[1]AllProteinsNorm!$A$1:$Q$3226,13,FALSE)</f>
        <v>8498.5727241690693</v>
      </c>
      <c r="S2080" s="1">
        <f>VLOOKUP($E2080,[1]AllProteinsNorm!$A$1:$Q$3226,16,FALSE)</f>
        <v>8507.7268295187805</v>
      </c>
      <c r="T2080" s="1">
        <f>VLOOKUP($E2080,[1]AllProteinsNorm!$A$1:$Q$3226,17,FALSE)</f>
        <v>37084.313865907301</v>
      </c>
      <c r="U2080" s="1">
        <f>VLOOKUP($E2080,[1]AllProteinsNorm!$A$1:$Q$3226,3,FALSE)</f>
        <v>16649.302215432399</v>
      </c>
      <c r="V2080" s="1">
        <f>VLOOKUP($E2080,[1]AllProteinsNorm!$A$1:$Q$3226,7,FALSE)</f>
        <v>32458.165448767701</v>
      </c>
      <c r="W2080" s="1">
        <f>VLOOKUP($E2080,[1]AllProteinsNorm!$A$1:$Q$3226,9,FALSE)</f>
        <v>34281.096965361103</v>
      </c>
      <c r="X2080" s="1">
        <f>VLOOKUP($E2080,[1]AllProteinsNorm!$A$1:$Q$3226,12,FALSE)</f>
        <v>12901.9629406554</v>
      </c>
      <c r="Y2080" s="29">
        <f>VLOOKUP($E2080,[1]AllProteinsNorm!$A$1:$Q$3226,14,FALSE)</f>
        <v>49221.648091462099</v>
      </c>
      <c r="Z2080" s="25">
        <f t="shared" ref="Z2080:AN2096" si="251">K2080/AVERAGE($K2080:$O2080)</f>
        <v>0.60434904121049993</v>
      </c>
      <c r="AA2080" s="1">
        <f t="shared" si="251"/>
        <v>0.88156749466731732</v>
      </c>
      <c r="AB2080" s="1">
        <f t="shared" si="251"/>
        <v>1.4687208145522905</v>
      </c>
      <c r="AC2080" s="1">
        <f t="shared" si="251"/>
        <v>1.6773168699407115</v>
      </c>
      <c r="AD2080" s="1">
        <f t="shared" si="251"/>
        <v>0.368045779629181</v>
      </c>
      <c r="AE2080" s="1">
        <f t="shared" si="251"/>
        <v>2.5904247905311997</v>
      </c>
      <c r="AF2080" s="1">
        <f t="shared" si="251"/>
        <v>0.44595593647537074</v>
      </c>
      <c r="AG2080" s="1">
        <f t="shared" si="251"/>
        <v>0.48227097153816206</v>
      </c>
      <c r="AH2080" s="1">
        <f t="shared" si="251"/>
        <v>0.48279044220975059</v>
      </c>
      <c r="AI2080" s="1">
        <f t="shared" si="251"/>
        <v>2.1044343159028376</v>
      </c>
      <c r="AJ2080" s="1">
        <f t="shared" si="251"/>
        <v>0.94480278224060532</v>
      </c>
      <c r="AK2080" s="1">
        <f t="shared" si="251"/>
        <v>1.8419129297801127</v>
      </c>
      <c r="AL2080" s="1">
        <f t="shared" si="251"/>
        <v>1.9453593533254254</v>
      </c>
      <c r="AM2080" s="1">
        <f t="shared" si="251"/>
        <v>0.73215143343350153</v>
      </c>
      <c r="AN2080" s="29">
        <f t="shared" si="251"/>
        <v>2.7931951418465859</v>
      </c>
      <c r="AO2080" s="1">
        <f t="shared" si="247"/>
        <v>8805.31527886601</v>
      </c>
      <c r="AP2080" s="1">
        <f t="shared" si="248"/>
        <v>16431.305114388648</v>
      </c>
      <c r="AQ2080" s="29">
        <f t="shared" si="249"/>
        <v>13117.911519076513</v>
      </c>
    </row>
    <row r="2081" spans="1:43" x14ac:dyDescent="0.2">
      <c r="A2081" s="26"/>
      <c r="E2081" s="25" t="s">
        <v>4053</v>
      </c>
      <c r="F2081" s="26" t="s">
        <v>4054</v>
      </c>
      <c r="G2081" s="1">
        <v>0.58215548662991601</v>
      </c>
      <c r="H2081" s="1">
        <v>0.85138478206752699</v>
      </c>
      <c r="I2081" s="1">
        <f>VLOOKUP(F2081,'[1]SUSMB vs SHAM all proteins sum'!$B$2:$E$3214,2,FALSE)</f>
        <v>0.52768324876602801</v>
      </c>
      <c r="J2081" s="29">
        <f>VLOOKUP(F2081,'[1]SUSMB vs SHAM all proteins sum'!$B$2:$E$3214,3,FALSE)</f>
        <v>0.87139185614611603</v>
      </c>
      <c r="K2081" s="25">
        <f>VLOOKUP($E2081,[1]AllProteinsNorm!$A$1:$Q$3226,4,FALSE)</f>
        <v>31674.514659836099</v>
      </c>
      <c r="L2081" s="1">
        <f>VLOOKUP($E2081,[1]AllProteinsNorm!$A$1:$Q$3226,5,FALSE)</f>
        <v>11024.070953698199</v>
      </c>
      <c r="M2081" s="1">
        <f>VLOOKUP($E2081,[1]AllProteinsNorm!$A$1:$Q$3226,10,FALSE)</f>
        <v>22026.5632348127</v>
      </c>
      <c r="N2081" s="1">
        <f>VLOOKUP($E2081,[1]AllProteinsNorm!$A$1:$Q$3226,11,FALSE)</f>
        <v>15587.285731522001</v>
      </c>
      <c r="O2081" s="1">
        <f>VLOOKUP($E2081,[1]AllProteinsNorm!$A$1:$Q$3226,15,FALSE)</f>
        <v>13774.468597000599</v>
      </c>
      <c r="P2081" s="1">
        <f>VLOOKUP($E2081,[1]AllProteinsNorm!$A$1:$Q$3226,6,FALSE)</f>
        <v>25121.8733948726</v>
      </c>
      <c r="Q2081" s="1">
        <f>VLOOKUP($E2081,[1]AllProteinsNorm!$A$1:$Q$3226,8,FALSE)</f>
        <v>15463.246189883001</v>
      </c>
      <c r="R2081" s="1">
        <f>VLOOKUP($E2081,[1]AllProteinsNorm!$A$1:$Q$3226,13,FALSE)</f>
        <v>6922.8139091878302</v>
      </c>
      <c r="S2081" s="1">
        <f>VLOOKUP($E2081,[1]AllProteinsNorm!$A$1:$Q$3226,16,FALSE)</f>
        <v>16178.307105678499</v>
      </c>
      <c r="T2081" s="1">
        <f>VLOOKUP($E2081,[1]AllProteinsNorm!$A$1:$Q$3226,17,FALSE)</f>
        <v>16978.724019658901</v>
      </c>
      <c r="U2081" s="1">
        <f>VLOOKUP($E2081,[1]AllProteinsNorm!$A$1:$Q$3226,3,FALSE)</f>
        <v>15283.39859384</v>
      </c>
      <c r="V2081" s="1">
        <f>VLOOKUP($E2081,[1]AllProteinsNorm!$A$1:$Q$3226,7,FALSE)</f>
        <v>16340.277059600199</v>
      </c>
      <c r="W2081" s="1">
        <f>VLOOKUP($E2081,[1]AllProteinsNorm!$A$1:$Q$3226,9,FALSE)</f>
        <v>11286.969503492601</v>
      </c>
      <c r="X2081" s="1">
        <f>VLOOKUP($E2081,[1]AllProteinsNorm!$A$1:$Q$3226,12,FALSE)</f>
        <v>20322.859786519999</v>
      </c>
      <c r="Y2081" s="29">
        <f>VLOOKUP($E2081,[1]AllProteinsNorm!$A$1:$Q$3226,14,FALSE)</f>
        <v>14483.382976762299</v>
      </c>
      <c r="Z2081" s="25">
        <f t="shared" si="251"/>
        <v>1.6832584339763341</v>
      </c>
      <c r="AA2081" s="1">
        <f t="shared" si="251"/>
        <v>0.58584513792395532</v>
      </c>
      <c r="AB2081" s="1">
        <f t="shared" si="251"/>
        <v>1.1705435342794728</v>
      </c>
      <c r="AC2081" s="1">
        <f t="shared" si="251"/>
        <v>0.82834513652873587</v>
      </c>
      <c r="AD2081" s="1">
        <f t="shared" si="251"/>
        <v>0.7320077572915018</v>
      </c>
      <c r="AE2081" s="1">
        <f t="shared" si="251"/>
        <v>1.3350356184881098</v>
      </c>
      <c r="AF2081" s="1">
        <f t="shared" si="251"/>
        <v>0.82175338265807107</v>
      </c>
      <c r="AG2081" s="1">
        <f t="shared" si="251"/>
        <v>0.36789466309534885</v>
      </c>
      <c r="AH2081" s="1">
        <f t="shared" si="251"/>
        <v>0.85975340665988609</v>
      </c>
      <c r="AI2081" s="1">
        <f t="shared" si="251"/>
        <v>0.90228944977290759</v>
      </c>
      <c r="AJ2081" s="1">
        <f t="shared" si="251"/>
        <v>0.81219585711676834</v>
      </c>
      <c r="AK2081" s="1">
        <f t="shared" si="251"/>
        <v>0.86836087212281132</v>
      </c>
      <c r="AL2081" s="1">
        <f t="shared" si="251"/>
        <v>0.59981618707732098</v>
      </c>
      <c r="AM2081" s="1">
        <f t="shared" si="251"/>
        <v>1.0800047137440585</v>
      </c>
      <c r="AN2081" s="29">
        <f t="shared" si="251"/>
        <v>0.76968113986787623</v>
      </c>
      <c r="AO2081" s="1">
        <f t="shared" si="247"/>
        <v>7378.4130948149614</v>
      </c>
      <c r="AP2081" s="1">
        <f t="shared" si="248"/>
        <v>5775.6946725672287</v>
      </c>
      <c r="AQ2081" s="29">
        <f t="shared" si="249"/>
        <v>2925.2926789955036</v>
      </c>
    </row>
    <row r="2082" spans="1:43" x14ac:dyDescent="0.2">
      <c r="A2082" s="26"/>
      <c r="E2082" s="25" t="s">
        <v>4055</v>
      </c>
      <c r="F2082" s="26" t="s">
        <v>4056</v>
      </c>
      <c r="G2082" s="1">
        <v>0.86244623290835398</v>
      </c>
      <c r="H2082" s="1">
        <v>1.12873417979843</v>
      </c>
      <c r="I2082" s="1">
        <f>VLOOKUP(F2082,'[1]SUSMB vs SHAM all proteins sum'!$B$2:$E$3214,2,FALSE)</f>
        <v>0.143098258355152</v>
      </c>
      <c r="J2082" s="29">
        <f>VLOOKUP(F2082,'[1]SUSMB vs SHAM all proteins sum'!$B$2:$E$3214,3,FALSE)</f>
        <v>2.3598922741678598</v>
      </c>
      <c r="K2082" s="25">
        <f>VLOOKUP($E2082,[1]AllProteinsNorm!$A$1:$Q$3226,4,FALSE)</f>
        <v>10313.906773984399</v>
      </c>
      <c r="L2082" s="1">
        <f>VLOOKUP($E2082,[1]AllProteinsNorm!$A$1:$Q$3226,5,FALSE)</f>
        <v>86190.482253966795</v>
      </c>
      <c r="M2082" s="1">
        <f>VLOOKUP($E2082,[1]AllProteinsNorm!$A$1:$Q$3226,10,FALSE)</f>
        <v>19979.747734536599</v>
      </c>
      <c r="N2082" s="1">
        <f>VLOOKUP($E2082,[1]AllProteinsNorm!$A$1:$Q$3226,11,FALSE)</f>
        <v>97364.110867063398</v>
      </c>
      <c r="O2082" s="1">
        <f>VLOOKUP($E2082,[1]AllProteinsNorm!$A$1:$Q$3226,15,FALSE)</f>
        <v>9880.3948783405194</v>
      </c>
      <c r="P2082" s="1">
        <f>VLOOKUP($E2082,[1]AllProteinsNorm!$A$1:$Q$3226,6,FALSE)</f>
        <v>85414.191731389001</v>
      </c>
      <c r="Q2082" s="1">
        <f>VLOOKUP($E2082,[1]AllProteinsNorm!$A$1:$Q$3226,8,FALSE)</f>
        <v>58938.177398649103</v>
      </c>
      <c r="R2082" s="1">
        <f>VLOOKUP($E2082,[1]AllProteinsNorm!$A$1:$Q$3226,13,FALSE)</f>
        <v>19512.990163243001</v>
      </c>
      <c r="S2082" s="1">
        <f>VLOOKUP($E2082,[1]AllProteinsNorm!$A$1:$Q$3226,16,FALSE)</f>
        <v>47140.2535850067</v>
      </c>
      <c r="T2082" s="1">
        <f>VLOOKUP($E2082,[1]AllProteinsNorm!$A$1:$Q$3226,17,FALSE)</f>
        <v>6760.2323251501803</v>
      </c>
      <c r="U2082" s="1">
        <f>VLOOKUP($E2082,[1]AllProteinsNorm!$A$1:$Q$3226,3,FALSE)</f>
        <v>46959.888300663901</v>
      </c>
      <c r="V2082" s="1">
        <f>VLOOKUP($E2082,[1]AllProteinsNorm!$A$1:$Q$3226,7,FALSE)</f>
        <v>87646.343021716195</v>
      </c>
      <c r="W2082" s="1">
        <f>VLOOKUP($E2082,[1]AllProteinsNorm!$A$1:$Q$3226,9,FALSE)</f>
        <v>111334.432297643</v>
      </c>
      <c r="X2082" s="1">
        <f>VLOOKUP($E2082,[1]AllProteinsNorm!$A$1:$Q$3226,12,FALSE)</f>
        <v>52414.562981672403</v>
      </c>
      <c r="Y2082" s="29">
        <f>VLOOKUP($E2082,[1]AllProteinsNorm!$A$1:$Q$3226,14,FALSE)</f>
        <v>52067.207472104499</v>
      </c>
      <c r="Z2082" s="25">
        <f t="shared" si="251"/>
        <v>0.23050036549568281</v>
      </c>
      <c r="AA2082" s="1">
        <f t="shared" si="251"/>
        <v>1.9262281594303812</v>
      </c>
      <c r="AB2082" s="1">
        <f t="shared" si="251"/>
        <v>0.44651743090587609</v>
      </c>
      <c r="AC2082" s="1">
        <f t="shared" si="251"/>
        <v>2.1759420201110151</v>
      </c>
      <c r="AD2082" s="1">
        <f t="shared" si="251"/>
        <v>0.22081202405704498</v>
      </c>
      <c r="AE2082" s="1">
        <f t="shared" si="251"/>
        <v>1.9088792291844379</v>
      </c>
      <c r="AF2082" s="1">
        <f t="shared" si="251"/>
        <v>1.3171799716384134</v>
      </c>
      <c r="AG2082" s="1">
        <f t="shared" si="251"/>
        <v>0.43608609842065055</v>
      </c>
      <c r="AH2082" s="1">
        <f t="shared" si="251"/>
        <v>1.0535140484603776</v>
      </c>
      <c r="AI2082" s="1">
        <f t="shared" si="251"/>
        <v>0.15108106519959158</v>
      </c>
      <c r="AJ2082" s="1">
        <f t="shared" si="251"/>
        <v>1.0494831545542376</v>
      </c>
      <c r="AK2082" s="1">
        <f t="shared" si="251"/>
        <v>1.9587644666155026</v>
      </c>
      <c r="AL2082" s="1">
        <f t="shared" si="251"/>
        <v>2.4881577756347366</v>
      </c>
      <c r="AM2082" s="1">
        <f t="shared" si="251"/>
        <v>1.1713869622174897</v>
      </c>
      <c r="AN2082" s="29">
        <f t="shared" si="251"/>
        <v>1.1636240869397825</v>
      </c>
      <c r="AO2082" s="1">
        <f t="shared" si="247"/>
        <v>38732.047237011568</v>
      </c>
      <c r="AP2082" s="1">
        <f t="shared" si="248"/>
        <v>28048.391294429472</v>
      </c>
      <c r="AQ2082" s="29">
        <f t="shared" si="249"/>
        <v>25225.274687864738</v>
      </c>
    </row>
    <row r="2083" spans="1:43" x14ac:dyDescent="0.2">
      <c r="A2083" s="26"/>
      <c r="E2083" s="25" t="s">
        <v>4057</v>
      </c>
      <c r="F2083" s="26" t="s">
        <v>4058</v>
      </c>
      <c r="G2083" s="1">
        <v>0.83682406664584297</v>
      </c>
      <c r="H2083" s="1">
        <v>0.95010922406537801</v>
      </c>
      <c r="I2083" s="1">
        <f>VLOOKUP(F2083,'[1]SUSMB vs SHAM all proteins sum'!$B$2:$E$3214,2,FALSE)</f>
        <v>0.36581158300445998</v>
      </c>
      <c r="J2083" s="29">
        <f>VLOOKUP(F2083,'[1]SUSMB vs SHAM all proteins sum'!$B$2:$E$3214,3,FALSE)</f>
        <v>1.1602531899260899</v>
      </c>
      <c r="K2083" s="25">
        <f>VLOOKUP($E2083,[1]AllProteinsNorm!$A$1:$Q$3226,4,FALSE)</f>
        <v>31319.221656871101</v>
      </c>
      <c r="L2083" s="1">
        <f>VLOOKUP($E2083,[1]AllProteinsNorm!$A$1:$Q$3226,5,FALSE)</f>
        <v>45344.517366836197</v>
      </c>
      <c r="M2083" s="1">
        <f>VLOOKUP($E2083,[1]AllProteinsNorm!$A$1:$Q$3226,10,FALSE)</f>
        <v>50279.153655038201</v>
      </c>
      <c r="N2083" s="1">
        <f>VLOOKUP($E2083,[1]AllProteinsNorm!$A$1:$Q$3226,11,FALSE)</f>
        <v>47855.384213829901</v>
      </c>
      <c r="O2083" s="1">
        <f>VLOOKUP($E2083,[1]AllProteinsNorm!$A$1:$Q$3226,15,FALSE)</f>
        <v>41927.975369021602</v>
      </c>
      <c r="P2083" s="1">
        <f>VLOOKUP($E2083,[1]AllProteinsNorm!$A$1:$Q$3226,6,FALSE)</f>
        <v>50585.734705088398</v>
      </c>
      <c r="Q2083" s="1">
        <f>VLOOKUP($E2083,[1]AllProteinsNorm!$A$1:$Q$3226,8,FALSE)</f>
        <v>34959.545658421703</v>
      </c>
      <c r="R2083" s="1">
        <f>VLOOKUP($E2083,[1]AllProteinsNorm!$A$1:$Q$3226,13,FALSE)</f>
        <v>18024.448950977901</v>
      </c>
      <c r="S2083" s="1">
        <f>VLOOKUP($E2083,[1]AllProteinsNorm!$A$1:$Q$3226,16,FALSE)</f>
        <v>55360.6110691629</v>
      </c>
      <c r="T2083" s="1">
        <f>VLOOKUP($E2083,[1]AllProteinsNorm!$A$1:$Q$3226,17,FALSE)</f>
        <v>62859.273981331498</v>
      </c>
      <c r="U2083" s="1">
        <f>VLOOKUP($E2083,[1]AllProteinsNorm!$A$1:$Q$3226,3,FALSE)</f>
        <v>45591.128606958497</v>
      </c>
      <c r="V2083" s="1">
        <f>VLOOKUP($E2083,[1]AllProteinsNorm!$A$1:$Q$3226,7,FALSE)</f>
        <v>55386.4777519196</v>
      </c>
      <c r="W2083" s="1">
        <f>VLOOKUP($E2083,[1]AllProteinsNorm!$A$1:$Q$3226,9,FALSE)</f>
        <v>64266.901715755499</v>
      </c>
      <c r="X2083" s="1">
        <f>VLOOKUP($E2083,[1]AllProteinsNorm!$A$1:$Q$3226,12,FALSE)</f>
        <v>31038.935330810298</v>
      </c>
      <c r="Y2083" s="29">
        <f>VLOOKUP($E2083,[1]AllProteinsNorm!$A$1:$Q$3226,14,FALSE)</f>
        <v>59805.894072522497</v>
      </c>
      <c r="Z2083" s="25">
        <f t="shared" si="251"/>
        <v>0.72255255950874786</v>
      </c>
      <c r="AA2083" s="1">
        <f t="shared" si="251"/>
        <v>1.0461242441479492</v>
      </c>
      <c r="AB2083" s="1">
        <f t="shared" si="251"/>
        <v>1.1599691576438396</v>
      </c>
      <c r="AC2083" s="1">
        <f t="shared" si="251"/>
        <v>1.1040513946613764</v>
      </c>
      <c r="AD2083" s="1">
        <f t="shared" si="251"/>
        <v>0.96730264403808586</v>
      </c>
      <c r="AE2083" s="1">
        <f t="shared" si="251"/>
        <v>1.1670421598032674</v>
      </c>
      <c r="AF2083" s="1">
        <f t="shared" si="251"/>
        <v>0.80653693988636332</v>
      </c>
      <c r="AG2083" s="1">
        <f t="shared" si="251"/>
        <v>0.41583446312774536</v>
      </c>
      <c r="AH2083" s="1">
        <f t="shared" si="251"/>
        <v>1.277201319440076</v>
      </c>
      <c r="AI2083" s="1">
        <f t="shared" si="251"/>
        <v>1.4501998102532108</v>
      </c>
      <c r="AJ2083" s="1">
        <f t="shared" si="251"/>
        <v>1.0518137081041807</v>
      </c>
      <c r="AK2083" s="1">
        <f t="shared" si="251"/>
        <v>1.2777980787732619</v>
      </c>
      <c r="AL2083" s="1">
        <f t="shared" si="251"/>
        <v>1.4826745962963186</v>
      </c>
      <c r="AM2083" s="1">
        <f t="shared" si="251"/>
        <v>0.71608619184133482</v>
      </c>
      <c r="AN2083" s="29">
        <f t="shared" si="251"/>
        <v>1.3797565695994791</v>
      </c>
      <c r="AO2083" s="1">
        <f t="shared" si="247"/>
        <v>6618.9338358614568</v>
      </c>
      <c r="AP2083" s="1">
        <f t="shared" si="248"/>
        <v>16024.519485219915</v>
      </c>
      <c r="AQ2083" s="29">
        <f t="shared" si="249"/>
        <v>11834.342397158749</v>
      </c>
    </row>
    <row r="2084" spans="1:43" x14ac:dyDescent="0.2">
      <c r="A2084" s="26"/>
      <c r="E2084" s="25" t="s">
        <v>4059</v>
      </c>
      <c r="F2084" s="26" t="s">
        <v>4060</v>
      </c>
      <c r="G2084" s="1">
        <v>0.72876167905137801</v>
      </c>
      <c r="H2084" s="1">
        <v>0.878792741660129</v>
      </c>
      <c r="I2084" s="1">
        <f>VLOOKUP(F2084,'[1]SUSMB vs SHAM all proteins sum'!$B$2:$E$3214,2,FALSE)</f>
        <v>0.84297322709993205</v>
      </c>
      <c r="J2084" s="29">
        <f>VLOOKUP(F2084,'[1]SUSMB vs SHAM all proteins sum'!$B$2:$E$3214,3,FALSE)</f>
        <v>0.89269406187595002</v>
      </c>
      <c r="K2084" s="25">
        <f>VLOOKUP($E2084,[1]AllProteinsNorm!$A$1:$Q$3226,4,FALSE)</f>
        <v>23727.620697927501</v>
      </c>
      <c r="L2084" s="1">
        <f>VLOOKUP($E2084,[1]AllProteinsNorm!$A$1:$Q$3226,5,FALSE)</f>
        <v>65799.630230418305</v>
      </c>
      <c r="M2084" s="1">
        <f>VLOOKUP($E2084,[1]AllProteinsNorm!$A$1:$Q$3226,10,FALSE)</f>
        <v>43375.836397602303</v>
      </c>
      <c r="N2084" s="1">
        <f>VLOOKUP($E2084,[1]AllProteinsNorm!$A$1:$Q$3226,11,FALSE)</f>
        <v>28365.304810392699</v>
      </c>
      <c r="O2084" s="1">
        <f>VLOOKUP($E2084,[1]AllProteinsNorm!$A$1:$Q$3226,15,FALSE)</f>
        <v>136924.244523392</v>
      </c>
      <c r="P2084" s="1">
        <f>VLOOKUP($E2084,[1]AllProteinsNorm!$A$1:$Q$3226,6,FALSE)</f>
        <v>22034.639041840699</v>
      </c>
      <c r="Q2084" s="1">
        <f>VLOOKUP($E2084,[1]AllProteinsNorm!$A$1:$Q$3226,8,FALSE)</f>
        <v>46047.571298937197</v>
      </c>
      <c r="R2084" s="1">
        <f>VLOOKUP($E2084,[1]AllProteinsNorm!$A$1:$Q$3226,13,FALSE)</f>
        <v>53067.693977937903</v>
      </c>
      <c r="S2084" s="1">
        <f>VLOOKUP($E2084,[1]AllProteinsNorm!$A$1:$Q$3226,16,FALSE)</f>
        <v>60048.492293081901</v>
      </c>
      <c r="T2084" s="1">
        <f>VLOOKUP($E2084,[1]AllProteinsNorm!$A$1:$Q$3226,17,FALSE)</f>
        <v>42636.409791056598</v>
      </c>
      <c r="U2084" s="1">
        <f>VLOOKUP($E2084,[1]AllProteinsNorm!$A$1:$Q$3226,3,FALSE)</f>
        <v>55181.657167391502</v>
      </c>
      <c r="V2084" s="1">
        <f>VLOOKUP($E2084,[1]AllProteinsNorm!$A$1:$Q$3226,7,FALSE)</f>
        <v>171393.95033001999</v>
      </c>
      <c r="W2084" s="1">
        <f>VLOOKUP($E2084,[1]AllProteinsNorm!$A$1:$Q$3226,9,FALSE)</f>
        <v>27572.2347205281</v>
      </c>
      <c r="X2084" s="1">
        <f>VLOOKUP($E2084,[1]AllProteinsNorm!$A$1:$Q$3226,12,FALSE)</f>
        <v>10636.6237564358</v>
      </c>
      <c r="Y2084" s="29">
        <f>VLOOKUP($E2084,[1]AllProteinsNorm!$A$1:$Q$3226,14,FALSE)</f>
        <v>53757.684292224403</v>
      </c>
      <c r="Z2084" s="25">
        <f t="shared" si="251"/>
        <v>0.39785725368200586</v>
      </c>
      <c r="AA2084" s="1">
        <f t="shared" si="251"/>
        <v>1.1033074285047182</v>
      </c>
      <c r="AB2084" s="1">
        <f t="shared" si="251"/>
        <v>0.72731233211332469</v>
      </c>
      <c r="AC2084" s="1">
        <f t="shared" si="251"/>
        <v>0.47562047688589154</v>
      </c>
      <c r="AD2084" s="1">
        <f t="shared" si="251"/>
        <v>2.2959025088140601</v>
      </c>
      <c r="AE2084" s="1">
        <f t="shared" si="251"/>
        <v>0.36946987170217077</v>
      </c>
      <c r="AF2084" s="1">
        <f t="shared" si="251"/>
        <v>0.77211113954302668</v>
      </c>
      <c r="AG2084" s="1">
        <f t="shared" si="251"/>
        <v>0.88982234055788201</v>
      </c>
      <c r="AH2084" s="1">
        <f t="shared" si="251"/>
        <v>1.0068741630532472</v>
      </c>
      <c r="AI2084" s="1">
        <f t="shared" si="251"/>
        <v>0.71491386019214398</v>
      </c>
      <c r="AJ2084" s="1">
        <f t="shared" si="251"/>
        <v>0.92526860799650157</v>
      </c>
      <c r="AK2084" s="1">
        <f t="shared" si="251"/>
        <v>2.8738796546072565</v>
      </c>
      <c r="AL2084" s="1">
        <f t="shared" si="251"/>
        <v>0.46232252797024531</v>
      </c>
      <c r="AM2084" s="1">
        <f t="shared" si="251"/>
        <v>0.17835154944776918</v>
      </c>
      <c r="AN2084" s="29">
        <f t="shared" si="251"/>
        <v>0.90139188033618722</v>
      </c>
      <c r="AO2084" s="1">
        <f t="shared" si="247"/>
        <v>41335.515115473048</v>
      </c>
      <c r="AP2084" s="1">
        <f t="shared" si="248"/>
        <v>12848.074092513287</v>
      </c>
      <c r="AQ2084" s="29">
        <f t="shared" si="249"/>
        <v>56374.348264183805</v>
      </c>
    </row>
    <row r="2085" spans="1:43" x14ac:dyDescent="0.2">
      <c r="A2085" s="26"/>
      <c r="E2085" s="25" t="s">
        <v>4061</v>
      </c>
      <c r="F2085" s="26" t="s">
        <v>4062</v>
      </c>
      <c r="G2085" s="1">
        <v>0.18640400866079801</v>
      </c>
      <c r="H2085" s="43">
        <v>1.6401603768194899</v>
      </c>
      <c r="I2085" s="1">
        <f>VLOOKUP(F2085,'[1]SUSMB vs SHAM all proteins sum'!$B$2:$E$3214,2,FALSE)</f>
        <v>0.33165186990627799</v>
      </c>
      <c r="J2085" s="29">
        <f>VLOOKUP(F2085,'[1]SUSMB vs SHAM all proteins sum'!$B$2:$E$3214,3,FALSE)</f>
        <v>1.44436533001679</v>
      </c>
      <c r="K2085" s="25">
        <f>VLOOKUP($E2085,[1]AllProteinsNorm!$A$1:$Q$3226,4,FALSE)</f>
        <v>313387.22181852098</v>
      </c>
      <c r="L2085" s="1">
        <f>VLOOKUP($E2085,[1]AllProteinsNorm!$A$1:$Q$3226,5,FALSE)</f>
        <v>216703.25967602499</v>
      </c>
      <c r="M2085" s="1">
        <f>VLOOKUP($E2085,[1]AllProteinsNorm!$A$1:$Q$3226,10,FALSE)</f>
        <v>365603.02732733497</v>
      </c>
      <c r="N2085" s="1">
        <f>VLOOKUP($E2085,[1]AllProteinsNorm!$A$1:$Q$3226,11,FALSE)</f>
        <v>814444.89707057504</v>
      </c>
      <c r="O2085" s="1">
        <f>VLOOKUP($E2085,[1]AllProteinsNorm!$A$1:$Q$3226,15,FALSE)</f>
        <v>909956.99544190499</v>
      </c>
      <c r="P2085" s="1">
        <f>VLOOKUP($E2085,[1]AllProteinsNorm!$A$1:$Q$3226,6,FALSE)</f>
        <v>821134.72248928796</v>
      </c>
      <c r="Q2085" s="1">
        <f>VLOOKUP($E2085,[1]AllProteinsNorm!$A$1:$Q$3226,8,FALSE)</f>
        <v>954413.32649650099</v>
      </c>
      <c r="R2085" s="1">
        <f>VLOOKUP($E2085,[1]AllProteinsNorm!$A$1:$Q$3226,13,FALSE)</f>
        <v>917966.01949759503</v>
      </c>
      <c r="S2085" s="1">
        <f>VLOOKUP($E2085,[1]AllProteinsNorm!$A$1:$Q$3226,16,FALSE)</f>
        <v>335436.01767651201</v>
      </c>
      <c r="T2085" s="1">
        <f>VLOOKUP($E2085,[1]AllProteinsNorm!$A$1:$Q$3226,17,FALSE)</f>
        <v>905072.67969100701</v>
      </c>
      <c r="U2085" s="1">
        <f>VLOOKUP($E2085,[1]AllProteinsNorm!$A$1:$Q$3226,3,FALSE)</f>
        <v>894755.09451598302</v>
      </c>
      <c r="V2085" s="1">
        <f>VLOOKUP($E2085,[1]AllProteinsNorm!$A$1:$Q$3226,7,FALSE)</f>
        <v>824103.78415105399</v>
      </c>
      <c r="W2085" s="1">
        <f>VLOOKUP($E2085,[1]AllProteinsNorm!$A$1:$Q$3226,9,FALSE)</f>
        <v>357639.72280334699</v>
      </c>
      <c r="X2085" s="1">
        <f>VLOOKUP($E2085,[1]AllProteinsNorm!$A$1:$Q$3226,12,FALSE)</f>
        <v>1069813.3084735</v>
      </c>
      <c r="Y2085" s="29">
        <f>VLOOKUP($E2085,[1]AllProteinsNorm!$A$1:$Q$3226,14,FALSE)</f>
        <v>410000.63419446</v>
      </c>
      <c r="Z2085" s="25">
        <f t="shared" si="251"/>
        <v>0.59804544074791943</v>
      </c>
      <c r="AA2085" s="1">
        <f t="shared" si="251"/>
        <v>0.41354078093046237</v>
      </c>
      <c r="AB2085" s="1">
        <f t="shared" si="251"/>
        <v>0.69769029620284206</v>
      </c>
      <c r="AC2085" s="1">
        <f t="shared" si="251"/>
        <v>1.5542275610571181</v>
      </c>
      <c r="AD2085" s="1">
        <f t="shared" si="251"/>
        <v>1.7364959210616575</v>
      </c>
      <c r="AE2085" s="1">
        <f t="shared" si="251"/>
        <v>1.5669939386006724</v>
      </c>
      <c r="AF2085" s="1">
        <f t="shared" si="251"/>
        <v>1.8213331583469017</v>
      </c>
      <c r="AG2085" s="1">
        <f t="shared" si="251"/>
        <v>1.7517797615882491</v>
      </c>
      <c r="AH2085" s="1">
        <f t="shared" si="251"/>
        <v>0.64012176332526149</v>
      </c>
      <c r="AI2085" s="1">
        <f t="shared" si="251"/>
        <v>1.7271750471949836</v>
      </c>
      <c r="AJ2085" s="1">
        <f t="shared" si="251"/>
        <v>1.7074857160932049</v>
      </c>
      <c r="AK2085" s="1">
        <f t="shared" si="251"/>
        <v>1.5726598804977763</v>
      </c>
      <c r="AL2085" s="1">
        <f t="shared" si="251"/>
        <v>0.68249370351401772</v>
      </c>
      <c r="AM2085" s="1">
        <f t="shared" si="251"/>
        <v>2.0415541127408297</v>
      </c>
      <c r="AN2085" s="29">
        <f t="shared" si="251"/>
        <v>0.78241546850861809</v>
      </c>
      <c r="AO2085" s="1">
        <f t="shared" si="247"/>
        <v>281850.90691481659</v>
      </c>
      <c r="AP2085" s="1">
        <f t="shared" si="248"/>
        <v>229867.56894135143</v>
      </c>
      <c r="AQ2085" s="29">
        <f t="shared" si="249"/>
        <v>279560.06519135559</v>
      </c>
    </row>
    <row r="2086" spans="1:43" x14ac:dyDescent="0.2">
      <c r="A2086" s="26"/>
      <c r="E2086" s="25" t="s">
        <v>4063</v>
      </c>
      <c r="F2086" s="26" t="s">
        <v>4064</v>
      </c>
      <c r="G2086" s="1">
        <v>0.216742311992276</v>
      </c>
      <c r="H2086" s="1">
        <v>0.86555384536021895</v>
      </c>
      <c r="I2086" s="1">
        <f>VLOOKUP(F2086,'[1]SUSMB vs SHAM all proteins sum'!$B$2:$E$3214,2,FALSE)</f>
        <v>0.490580548002155</v>
      </c>
      <c r="J2086" s="29">
        <f>VLOOKUP(F2086,'[1]SUSMB vs SHAM all proteins sum'!$B$2:$E$3214,3,FALSE)</f>
        <v>0.85563616074974203</v>
      </c>
      <c r="K2086" s="25">
        <f>VLOOKUP($E2086,[1]AllProteinsNorm!$A$1:$Q$3226,4,FALSE)</f>
        <v>115594.72385105801</v>
      </c>
      <c r="L2086" s="1">
        <f>VLOOKUP($E2086,[1]AllProteinsNorm!$A$1:$Q$3226,5,FALSE)</f>
        <v>170531.32287587799</v>
      </c>
      <c r="M2086" s="1">
        <f>VLOOKUP($E2086,[1]AllProteinsNorm!$A$1:$Q$3226,10,FALSE)</f>
        <v>172392.117927474</v>
      </c>
      <c r="N2086" s="1">
        <f>VLOOKUP($E2086,[1]AllProteinsNorm!$A$1:$Q$3226,11,FALSE)</f>
        <v>170888.52345264799</v>
      </c>
      <c r="O2086" s="1">
        <f>VLOOKUP($E2086,[1]AllProteinsNorm!$A$1:$Q$3226,15,FALSE)</f>
        <v>179515.84023583401</v>
      </c>
      <c r="P2086" s="1">
        <f>VLOOKUP($E2086,[1]AllProteinsNorm!$A$1:$Q$3226,6,FALSE)</f>
        <v>168602.591446518</v>
      </c>
      <c r="Q2086" s="1">
        <f>VLOOKUP($E2086,[1]AllProteinsNorm!$A$1:$Q$3226,8,FALSE)</f>
        <v>112194.81449157299</v>
      </c>
      <c r="R2086" s="1">
        <f>VLOOKUP($E2086,[1]AllProteinsNorm!$A$1:$Q$3226,13,FALSE)</f>
        <v>149720.57244772901</v>
      </c>
      <c r="S2086" s="1">
        <f>VLOOKUP($E2086,[1]AllProteinsNorm!$A$1:$Q$3226,16,FALSE)</f>
        <v>142113.414570936</v>
      </c>
      <c r="T2086" s="1">
        <f>VLOOKUP($E2086,[1]AllProteinsNorm!$A$1:$Q$3226,17,FALSE)</f>
        <v>125832.29529185301</v>
      </c>
      <c r="U2086" s="1">
        <f>VLOOKUP($E2086,[1]AllProteinsNorm!$A$1:$Q$3226,3,FALSE)</f>
        <v>154895.951678607</v>
      </c>
      <c r="V2086" s="1">
        <f>VLOOKUP($E2086,[1]AllProteinsNorm!$A$1:$Q$3226,7,FALSE)</f>
        <v>191264.22379704</v>
      </c>
      <c r="W2086" s="1">
        <f>VLOOKUP($E2086,[1]AllProteinsNorm!$A$1:$Q$3226,9,FALSE)</f>
        <v>155273.76975713501</v>
      </c>
      <c r="X2086" s="1">
        <f>VLOOKUP($E2086,[1]AllProteinsNorm!$A$1:$Q$3226,12,FALSE)</f>
        <v>166542.792095624</v>
      </c>
      <c r="Y2086" s="29">
        <f>VLOOKUP($E2086,[1]AllProteinsNorm!$A$1:$Q$3226,14,FALSE)</f>
        <v>62405.541427136297</v>
      </c>
      <c r="Z2086" s="25">
        <f t="shared" si="251"/>
        <v>0.71449811200003377</v>
      </c>
      <c r="AA2086" s="1">
        <f t="shared" si="251"/>
        <v>1.0540646162075482</v>
      </c>
      <c r="AB2086" s="1">
        <f t="shared" si="251"/>
        <v>1.0655663050986213</v>
      </c>
      <c r="AC2086" s="1">
        <f t="shared" si="251"/>
        <v>1.0562724949861362</v>
      </c>
      <c r="AD2086" s="1">
        <f t="shared" si="251"/>
        <v>1.1095984717076612</v>
      </c>
      <c r="AE2086" s="1">
        <f t="shared" si="251"/>
        <v>1.0421430083787302</v>
      </c>
      <c r="AF2086" s="1">
        <f t="shared" si="251"/>
        <v>0.69348306271929572</v>
      </c>
      <c r="AG2086" s="1">
        <f t="shared" si="251"/>
        <v>0.92543208528533139</v>
      </c>
      <c r="AH2086" s="1">
        <f t="shared" si="251"/>
        <v>0.87841177363461898</v>
      </c>
      <c r="AI2086" s="1">
        <f t="shared" si="251"/>
        <v>0.77777717199708341</v>
      </c>
      <c r="AJ2086" s="1">
        <f t="shared" si="251"/>
        <v>0.95742142325988355</v>
      </c>
      <c r="AK2086" s="1">
        <f t="shared" si="251"/>
        <v>1.182215954529366</v>
      </c>
      <c r="AL2086" s="1">
        <f t="shared" si="251"/>
        <v>0.95975674008745404</v>
      </c>
      <c r="AM2086" s="1">
        <f t="shared" si="251"/>
        <v>1.0294112616494508</v>
      </c>
      <c r="AN2086" s="29">
        <f t="shared" si="251"/>
        <v>0.3857324974925373</v>
      </c>
      <c r="AO2086" s="1">
        <f t="shared" si="247"/>
        <v>23322.982479913448</v>
      </c>
      <c r="AP2086" s="1">
        <f t="shared" si="248"/>
        <v>19444.507884811021</v>
      </c>
      <c r="AQ2086" s="29">
        <f t="shared" si="249"/>
        <v>43872.545632752794</v>
      </c>
    </row>
    <row r="2087" spans="1:43" x14ac:dyDescent="0.2">
      <c r="A2087" s="26"/>
      <c r="E2087" s="25" t="s">
        <v>4065</v>
      </c>
      <c r="F2087" s="26" t="s">
        <v>4066</v>
      </c>
      <c r="G2087" s="1">
        <v>5.1042270068967097E-2</v>
      </c>
      <c r="H2087" s="43">
        <v>2.0404415929438899</v>
      </c>
      <c r="I2087" s="1">
        <f>VLOOKUP(F2087,'[1]SUSMB vs SHAM all proteins sum'!$B$2:$E$3214,2,FALSE)</f>
        <v>0.22243265534645901</v>
      </c>
      <c r="J2087" s="29">
        <f>VLOOKUP(F2087,'[1]SUSMB vs SHAM all proteins sum'!$B$2:$E$3214,3,FALSE)</f>
        <v>1.6419111739861301</v>
      </c>
      <c r="K2087" s="25">
        <f>VLOOKUP($E2087,[1]AllProteinsNorm!$A$1:$Q$3226,4,FALSE)</f>
        <v>7210.8858060016701</v>
      </c>
      <c r="L2087" s="1">
        <f>VLOOKUP($E2087,[1]AllProteinsNorm!$A$1:$Q$3226,5,FALSE)</f>
        <v>20348.054743647401</v>
      </c>
      <c r="M2087" s="1">
        <f>VLOOKUP($E2087,[1]AllProteinsNorm!$A$1:$Q$3226,10,FALSE)</f>
        <v>30785.802011073501</v>
      </c>
      <c r="N2087" s="1">
        <f>VLOOKUP($E2087,[1]AllProteinsNorm!$A$1:$Q$3226,11,FALSE)</f>
        <v>28743.429951665101</v>
      </c>
      <c r="O2087" s="1">
        <f>VLOOKUP($E2087,[1]AllProteinsNorm!$A$1:$Q$3226,15,FALSE)</f>
        <v>44117.791285790801</v>
      </c>
      <c r="P2087" s="1">
        <f>VLOOKUP($E2087,[1]AllProteinsNorm!$A$1:$Q$3226,6,FALSE)</f>
        <v>41258.401247713497</v>
      </c>
      <c r="Q2087" s="1">
        <f>VLOOKUP($E2087,[1]AllProteinsNorm!$A$1:$Q$3226,8,FALSE)</f>
        <v>48166.239782238998</v>
      </c>
      <c r="R2087" s="1">
        <f>VLOOKUP($E2087,[1]AllProteinsNorm!$A$1:$Q$3226,13,FALSE)</f>
        <v>46063.953639413499</v>
      </c>
      <c r="S2087" s="1">
        <f>VLOOKUP($E2087,[1]AllProteinsNorm!$A$1:$Q$3226,16,FALSE)</f>
        <v>45127.630305097096</v>
      </c>
      <c r="T2087" s="1">
        <f>VLOOKUP($E2087,[1]AllProteinsNorm!$A$1:$Q$3226,17,FALSE)</f>
        <v>49042.917870433703</v>
      </c>
      <c r="U2087" s="1">
        <f>VLOOKUP($E2087,[1]AllProteinsNorm!$A$1:$Q$3226,3,FALSE)</f>
        <v>60792.360597767001</v>
      </c>
      <c r="V2087" s="1">
        <f>VLOOKUP($E2087,[1]AllProteinsNorm!$A$1:$Q$3226,7,FALSE)</f>
        <v>27857.753409384299</v>
      </c>
      <c r="W2087" s="1">
        <f>VLOOKUP($E2087,[1]AllProteinsNorm!$A$1:$Q$3226,9,FALSE)</f>
        <v>19009.753246938599</v>
      </c>
      <c r="X2087" s="1">
        <f>VLOOKUP($E2087,[1]AllProteinsNorm!$A$1:$Q$3226,12,FALSE)</f>
        <v>51694.574479570998</v>
      </c>
      <c r="Y2087" s="29">
        <f>VLOOKUP($E2087,[1]AllProteinsNorm!$A$1:$Q$3226,14,FALSE)</f>
        <v>41072.0226521148</v>
      </c>
      <c r="Z2087" s="25">
        <f t="shared" si="251"/>
        <v>0.27479260840206482</v>
      </c>
      <c r="AA2087" s="1">
        <f t="shared" si="251"/>
        <v>0.77542415583131796</v>
      </c>
      <c r="AB2087" s="1">
        <f t="shared" si="251"/>
        <v>1.1731860778229692</v>
      </c>
      <c r="AC2087" s="1">
        <f t="shared" si="251"/>
        <v>1.095355314636397</v>
      </c>
      <c r="AD2087" s="1">
        <f t="shared" si="251"/>
        <v>1.6812418433072509</v>
      </c>
      <c r="AE2087" s="1">
        <f t="shared" si="251"/>
        <v>1.5722761394892586</v>
      </c>
      <c r="AF2087" s="1">
        <f t="shared" si="251"/>
        <v>1.8355202152368812</v>
      </c>
      <c r="AG2087" s="1">
        <f t="shared" si="251"/>
        <v>1.7554062447294414</v>
      </c>
      <c r="AH2087" s="1">
        <f t="shared" si="251"/>
        <v>1.7197248127574671</v>
      </c>
      <c r="AI2087" s="1">
        <f t="shared" si="251"/>
        <v>1.8689286847460573</v>
      </c>
      <c r="AJ2087" s="1">
        <f t="shared" si="251"/>
        <v>2.3166767286309504</v>
      </c>
      <c r="AK2087" s="1">
        <f t="shared" si="251"/>
        <v>1.0616039318241359</v>
      </c>
      <c r="AL2087" s="1">
        <f t="shared" si="251"/>
        <v>0.72442413045261711</v>
      </c>
      <c r="AM2087" s="1">
        <f t="shared" si="251"/>
        <v>1.9699780780958933</v>
      </c>
      <c r="AN2087" s="29">
        <f t="shared" si="251"/>
        <v>1.565173619519763</v>
      </c>
      <c r="AO2087" s="1">
        <f t="shared" si="247"/>
        <v>12193.18742170216</v>
      </c>
      <c r="AP2087" s="1">
        <f t="shared" si="248"/>
        <v>2726.7777658102896</v>
      </c>
      <c r="AQ2087" s="29">
        <f t="shared" si="249"/>
        <v>15219.873854271658</v>
      </c>
    </row>
    <row r="2088" spans="1:43" x14ac:dyDescent="0.2">
      <c r="A2088" s="26"/>
      <c r="E2088" s="25" t="s">
        <v>4067</v>
      </c>
      <c r="F2088" s="26" t="s">
        <v>4068</v>
      </c>
      <c r="G2088" s="1">
        <v>0.58324981335926596</v>
      </c>
      <c r="H2088" s="1">
        <v>0.86935060826246502</v>
      </c>
      <c r="I2088" s="1">
        <f>VLOOKUP(F2088,'[1]SUSMB vs SHAM all proteins sum'!$B$2:$E$3214,2,FALSE)</f>
        <v>0.75387015836710902</v>
      </c>
      <c r="J2088" s="29">
        <f>VLOOKUP(F2088,'[1]SUSMB vs SHAM all proteins sum'!$B$2:$E$3214,3,FALSE)</f>
        <v>0.88798540520145597</v>
      </c>
      <c r="K2088" s="25">
        <f>VLOOKUP($E2088,[1]AllProteinsNorm!$A$1:$Q$3226,4,FALSE)</f>
        <v>235175.95018719599</v>
      </c>
      <c r="L2088" s="1">
        <f>VLOOKUP($E2088,[1]AllProteinsNorm!$A$1:$Q$3226,5,FALSE)</f>
        <v>189469.466845185</v>
      </c>
      <c r="M2088" s="1">
        <f>VLOOKUP($E2088,[1]AllProteinsNorm!$A$1:$Q$3226,10,FALSE)</f>
        <v>107367.255193937</v>
      </c>
      <c r="N2088" s="1">
        <f>VLOOKUP($E2088,[1]AllProteinsNorm!$A$1:$Q$3226,11,FALSE)</f>
        <v>202018.39970367699</v>
      </c>
      <c r="O2088" s="1">
        <f>VLOOKUP($E2088,[1]AllProteinsNorm!$A$1:$Q$3226,15,FALSE)</f>
        <v>300420.99797452101</v>
      </c>
      <c r="P2088" s="1">
        <f>VLOOKUP($E2088,[1]AllProteinsNorm!$A$1:$Q$3226,6,FALSE)</f>
        <v>134116.89275373399</v>
      </c>
      <c r="Q2088" s="1">
        <f>VLOOKUP($E2088,[1]AllProteinsNorm!$A$1:$Q$3226,8,FALSE)</f>
        <v>322265.44218959101</v>
      </c>
      <c r="R2088" s="1">
        <f>VLOOKUP($E2088,[1]AllProteinsNorm!$A$1:$Q$3226,13,FALSE)</f>
        <v>119352.087102807</v>
      </c>
      <c r="S2088" s="1">
        <f>VLOOKUP($E2088,[1]AllProteinsNorm!$A$1:$Q$3226,16,FALSE)</f>
        <v>148253.89613031701</v>
      </c>
      <c r="T2088" s="1">
        <f>VLOOKUP($E2088,[1]AllProteinsNorm!$A$1:$Q$3226,17,FALSE)</f>
        <v>188524.006323535</v>
      </c>
      <c r="U2088" s="1">
        <f>VLOOKUP($E2088,[1]AllProteinsNorm!$A$1:$Q$3226,3,FALSE)</f>
        <v>212120.450375894</v>
      </c>
      <c r="V2088" s="1">
        <f>VLOOKUP($E2088,[1]AllProteinsNorm!$A$1:$Q$3226,7,FALSE)</f>
        <v>273258.89058096701</v>
      </c>
      <c r="W2088" s="1">
        <f>VLOOKUP($E2088,[1]AllProteinsNorm!$A$1:$Q$3226,9,FALSE)</f>
        <v>280509.86927252403</v>
      </c>
      <c r="X2088" s="1">
        <f>VLOOKUP($E2088,[1]AllProteinsNorm!$A$1:$Q$3226,12,FALSE)</f>
        <v>48957.881594445302</v>
      </c>
      <c r="Y2088" s="29">
        <f>VLOOKUP($E2088,[1]AllProteinsNorm!$A$1:$Q$3226,14,FALSE)</f>
        <v>201384.82247397999</v>
      </c>
      <c r="Z2088" s="25">
        <f t="shared" si="251"/>
        <v>1.1367174808249147</v>
      </c>
      <c r="AA2088" s="1">
        <f t="shared" si="251"/>
        <v>0.9157962575427675</v>
      </c>
      <c r="AB2088" s="1">
        <f t="shared" si="251"/>
        <v>0.51895712869445676</v>
      </c>
      <c r="AC2088" s="1">
        <f t="shared" si="251"/>
        <v>0.97645123240134313</v>
      </c>
      <c r="AD2088" s="1">
        <f t="shared" si="251"/>
        <v>1.4520779005365181</v>
      </c>
      <c r="AE2088" s="1">
        <f t="shared" si="251"/>
        <v>0.64825087916404633</v>
      </c>
      <c r="AF2088" s="1">
        <f t="shared" si="251"/>
        <v>1.5576625131570252</v>
      </c>
      <c r="AG2088" s="1">
        <f t="shared" si="251"/>
        <v>0.57688553474412629</v>
      </c>
      <c r="AH2088" s="1">
        <f t="shared" si="251"/>
        <v>0.71658175590485029</v>
      </c>
      <c r="AI2088" s="1">
        <f t="shared" si="251"/>
        <v>0.91122639611971834</v>
      </c>
      <c r="AJ2088" s="1">
        <f t="shared" si="251"/>
        <v>1.025279259170865</v>
      </c>
      <c r="AK2088" s="1">
        <f t="shared" si="251"/>
        <v>1.3207904867269002</v>
      </c>
      <c r="AL2088" s="1">
        <f t="shared" si="251"/>
        <v>1.3558379234449025</v>
      </c>
      <c r="AM2088" s="1">
        <f t="shared" si="251"/>
        <v>0.23663678104952851</v>
      </c>
      <c r="AN2088" s="29">
        <f t="shared" si="251"/>
        <v>0.97338885160995725</v>
      </c>
      <c r="AO2088" s="1">
        <f t="shared" si="247"/>
        <v>62896.942306956968</v>
      </c>
      <c r="AP2088" s="1">
        <f t="shared" si="248"/>
        <v>73582.670585658285</v>
      </c>
      <c r="AQ2088" s="29">
        <f t="shared" si="249"/>
        <v>83376.919676988822</v>
      </c>
    </row>
    <row r="2089" spans="1:43" x14ac:dyDescent="0.2">
      <c r="A2089" s="26"/>
      <c r="E2089" s="25" t="s">
        <v>4069</v>
      </c>
      <c r="F2089" s="26" t="s">
        <v>4070</v>
      </c>
      <c r="G2089" s="1">
        <v>0.78139200565501699</v>
      </c>
      <c r="H2089" s="1">
        <v>1.0196453215886401</v>
      </c>
      <c r="I2089" s="1">
        <f>VLOOKUP(F2089,'[1]SUSMB vs SHAM all proteins sum'!$B$2:$E$3214,2,FALSE)</f>
        <v>0.53974739067182198</v>
      </c>
      <c r="J2089" s="29">
        <f>VLOOKUP(F2089,'[1]SUSMB vs SHAM all proteins sum'!$B$2:$E$3214,3,FALSE)</f>
        <v>0.933495880259817</v>
      </c>
      <c r="K2089" s="25">
        <f>VLOOKUP($E2089,[1]AllProteinsNorm!$A$1:$Q$3226,4,FALSE)</f>
        <v>416496.32240254799</v>
      </c>
      <c r="L2089" s="1">
        <f>VLOOKUP($E2089,[1]AllProteinsNorm!$A$1:$Q$3226,5,FALSE)</f>
        <v>425087.16159168899</v>
      </c>
      <c r="M2089" s="1">
        <f>VLOOKUP($E2089,[1]AllProteinsNorm!$A$1:$Q$3226,10,FALSE)</f>
        <v>558868.30105850997</v>
      </c>
      <c r="N2089" s="1">
        <f>VLOOKUP($E2089,[1]AllProteinsNorm!$A$1:$Q$3226,11,FALSE)</f>
        <v>495785.514399476</v>
      </c>
      <c r="O2089" s="1">
        <f>VLOOKUP($E2089,[1]AllProteinsNorm!$A$1:$Q$3226,15,FALSE)</f>
        <v>568074.72990373697</v>
      </c>
      <c r="P2089" s="1">
        <f>VLOOKUP($E2089,[1]AllProteinsNorm!$A$1:$Q$3226,6,FALSE)</f>
        <v>514526.097302899</v>
      </c>
      <c r="Q2089" s="1">
        <f>VLOOKUP($E2089,[1]AllProteinsNorm!$A$1:$Q$3226,8,FALSE)</f>
        <v>518244.183858181</v>
      </c>
      <c r="R2089" s="1">
        <f>VLOOKUP($E2089,[1]AllProteinsNorm!$A$1:$Q$3226,13,FALSE)</f>
        <v>477725.73623844999</v>
      </c>
      <c r="S2089" s="1">
        <f>VLOOKUP($E2089,[1]AllProteinsNorm!$A$1:$Q$3226,16,FALSE)</f>
        <v>503453.96501033602</v>
      </c>
      <c r="T2089" s="1">
        <f>VLOOKUP($E2089,[1]AllProteinsNorm!$A$1:$Q$3226,17,FALSE)</f>
        <v>478920.41201554099</v>
      </c>
      <c r="U2089" s="1">
        <f>VLOOKUP($E2089,[1]AllProteinsNorm!$A$1:$Q$3226,3,FALSE)</f>
        <v>329250.55008178699</v>
      </c>
      <c r="V2089" s="1">
        <f>VLOOKUP($E2089,[1]AllProteinsNorm!$A$1:$Q$3226,7,FALSE)</f>
        <v>450388.71704965201</v>
      </c>
      <c r="W2089" s="1">
        <f>VLOOKUP($E2089,[1]AllProteinsNorm!$A$1:$Q$3226,9,FALSE)</f>
        <v>504107.17246043601</v>
      </c>
      <c r="X2089" s="1">
        <f>VLOOKUP($E2089,[1]AllProteinsNorm!$A$1:$Q$3226,12,FALSE)</f>
        <v>512635.909607129</v>
      </c>
      <c r="Y2089" s="29">
        <f>VLOOKUP($E2089,[1]AllProteinsNorm!$A$1:$Q$3226,14,FALSE)</f>
        <v>515482.65479582897</v>
      </c>
      <c r="Z2089" s="25">
        <f t="shared" si="251"/>
        <v>0.84505597797896959</v>
      </c>
      <c r="AA2089" s="1">
        <f t="shared" si="251"/>
        <v>0.8624864800558234</v>
      </c>
      <c r="AB2089" s="1">
        <f t="shared" si="251"/>
        <v>1.1339235746143892</v>
      </c>
      <c r="AC2089" s="1">
        <f t="shared" si="251"/>
        <v>1.0059308815066084</v>
      </c>
      <c r="AD2089" s="1">
        <f t="shared" si="251"/>
        <v>1.1526030858442091</v>
      </c>
      <c r="AE2089" s="1">
        <f t="shared" si="251"/>
        <v>1.0439548465730792</v>
      </c>
      <c r="AF2089" s="1">
        <f t="shared" si="251"/>
        <v>1.0514987097506936</v>
      </c>
      <c r="AG2089" s="1">
        <f t="shared" si="251"/>
        <v>0.96928824464510299</v>
      </c>
      <c r="AH2089" s="1">
        <f t="shared" si="251"/>
        <v>1.0214898905109677</v>
      </c>
      <c r="AI2089" s="1">
        <f t="shared" si="251"/>
        <v>0.97171219859829461</v>
      </c>
      <c r="AJ2089" s="1">
        <f t="shared" si="251"/>
        <v>0.6680374606778906</v>
      </c>
      <c r="AK2089" s="1">
        <f t="shared" si="251"/>
        <v>0.91382242119590606</v>
      </c>
      <c r="AL2089" s="1">
        <f t="shared" si="251"/>
        <v>1.0228152248077587</v>
      </c>
      <c r="AM2089" s="1">
        <f t="shared" si="251"/>
        <v>1.040119724086046</v>
      </c>
      <c r="AN2089" s="29">
        <f t="shared" si="251"/>
        <v>1.0458956671378761</v>
      </c>
      <c r="AO2089" s="1">
        <f t="shared" si="247"/>
        <v>63949.16557830909</v>
      </c>
      <c r="AP2089" s="1">
        <f t="shared" si="248"/>
        <v>17240.146300892127</v>
      </c>
      <c r="AQ2089" s="29">
        <f t="shared" si="249"/>
        <v>70645.518436380939</v>
      </c>
    </row>
    <row r="2090" spans="1:43" x14ac:dyDescent="0.2">
      <c r="A2090" s="26"/>
      <c r="E2090" s="25" t="s">
        <v>4071</v>
      </c>
      <c r="F2090" s="26" t="s">
        <v>4072</v>
      </c>
      <c r="G2090" s="1">
        <v>0.82780571144390003</v>
      </c>
      <c r="H2090" s="1">
        <v>1.0331755933543101</v>
      </c>
      <c r="I2090" s="1">
        <f>VLOOKUP(F2090,'[1]SUSMB vs SHAM all proteins sum'!$B$2:$E$3214,2,FALSE)</f>
        <v>0.71146857432483301</v>
      </c>
      <c r="J2090" s="29">
        <f>VLOOKUP(F2090,'[1]SUSMB vs SHAM all proteins sum'!$B$2:$E$3214,3,FALSE)</f>
        <v>1.05632036539353</v>
      </c>
      <c r="K2090" s="25">
        <f>VLOOKUP($E2090,[1]AllProteinsNorm!$A$1:$Q$3226,4,FALSE)</f>
        <v>320541.06155851303</v>
      </c>
      <c r="L2090" s="1">
        <f>VLOOKUP($E2090,[1]AllProteinsNorm!$A$1:$Q$3226,5,FALSE)</f>
        <v>194117.249614047</v>
      </c>
      <c r="M2090" s="1">
        <f>VLOOKUP($E2090,[1]AllProteinsNorm!$A$1:$Q$3226,10,FALSE)</f>
        <v>381300.45847708301</v>
      </c>
      <c r="N2090" s="1">
        <f>VLOOKUP($E2090,[1]AllProteinsNorm!$A$1:$Q$3226,11,FALSE)</f>
        <v>244354.030654603</v>
      </c>
      <c r="O2090" s="1">
        <f>VLOOKUP($E2090,[1]AllProteinsNorm!$A$1:$Q$3226,15,FALSE)</f>
        <v>267082.42986046203</v>
      </c>
      <c r="P2090" s="1">
        <f>VLOOKUP($E2090,[1]AllProteinsNorm!$A$1:$Q$3226,6,FALSE)</f>
        <v>224015.50723470401</v>
      </c>
      <c r="Q2090" s="1">
        <f>VLOOKUP($E2090,[1]AllProteinsNorm!$A$1:$Q$3226,8,FALSE)</f>
        <v>342698.046121486</v>
      </c>
      <c r="R2090" s="1">
        <f>VLOOKUP($E2090,[1]AllProteinsNorm!$A$1:$Q$3226,13,FALSE)</f>
        <v>345704.52478209801</v>
      </c>
      <c r="S2090" s="1">
        <f>VLOOKUP($E2090,[1]AllProteinsNorm!$A$1:$Q$3226,16,FALSE)</f>
        <v>283407.86118635797</v>
      </c>
      <c r="T2090" s="1">
        <f>VLOOKUP($E2090,[1]AllProteinsNorm!$A$1:$Q$3226,17,FALSE)</f>
        <v>242350.531971308</v>
      </c>
      <c r="U2090" s="1">
        <f>VLOOKUP($E2090,[1]AllProteinsNorm!$A$1:$Q$3226,3,FALSE)</f>
        <v>272806.08500878699</v>
      </c>
      <c r="V2090" s="1">
        <f>VLOOKUP($E2090,[1]AllProteinsNorm!$A$1:$Q$3226,7,FALSE)</f>
        <v>320498.95869957202</v>
      </c>
      <c r="W2090" s="1">
        <f>VLOOKUP($E2090,[1]AllProteinsNorm!$A$1:$Q$3226,9,FALSE)</f>
        <v>270662.26061922498</v>
      </c>
      <c r="X2090" s="1">
        <f>VLOOKUP($E2090,[1]AllProteinsNorm!$A$1:$Q$3226,12,FALSE)</f>
        <v>376096.83264647197</v>
      </c>
      <c r="Y2090" s="29">
        <f>VLOOKUP($E2090,[1]AllProteinsNorm!$A$1:$Q$3226,14,FALSE)</f>
        <v>228796.913344003</v>
      </c>
      <c r="Z2090" s="25">
        <f t="shared" si="251"/>
        <v>1.1387741506023152</v>
      </c>
      <c r="AA2090" s="1">
        <f t="shared" si="251"/>
        <v>0.68963303787568409</v>
      </c>
      <c r="AB2090" s="1">
        <f t="shared" si="251"/>
        <v>1.3546317704674165</v>
      </c>
      <c r="AC2090" s="1">
        <f t="shared" si="251"/>
        <v>0.8681073568297023</v>
      </c>
      <c r="AD2090" s="1">
        <f t="shared" si="251"/>
        <v>0.94885368422488303</v>
      </c>
      <c r="AE2090" s="1">
        <f t="shared" si="251"/>
        <v>0.79585145108274746</v>
      </c>
      <c r="AF2090" s="1">
        <f t="shared" si="251"/>
        <v>1.2174904347280613</v>
      </c>
      <c r="AG2090" s="1">
        <f t="shared" si="251"/>
        <v>1.2281714381739099</v>
      </c>
      <c r="AH2090" s="1">
        <f t="shared" si="251"/>
        <v>1.006852428912917</v>
      </c>
      <c r="AI2090" s="1">
        <f t="shared" si="251"/>
        <v>0.86098960255444967</v>
      </c>
      <c r="AJ2090" s="1">
        <f t="shared" si="251"/>
        <v>0.96918789818855799</v>
      </c>
      <c r="AK2090" s="1">
        <f t="shared" si="251"/>
        <v>1.1386245733618976</v>
      </c>
      <c r="AL2090" s="1">
        <f t="shared" si="251"/>
        <v>0.96157161406447755</v>
      </c>
      <c r="AM2090" s="1">
        <f t="shared" si="251"/>
        <v>1.3361450450647658</v>
      </c>
      <c r="AN2090" s="29">
        <f t="shared" si="251"/>
        <v>0.81283817239179801</v>
      </c>
      <c r="AO2090" s="1">
        <f t="shared" si="247"/>
        <v>64354.903833133685</v>
      </c>
      <c r="AP2090" s="1">
        <f t="shared" si="248"/>
        <v>50039.984738342348</v>
      </c>
      <c r="AQ2090" s="29">
        <f t="shared" si="249"/>
        <v>50372.809973234471</v>
      </c>
    </row>
    <row r="2091" spans="1:43" x14ac:dyDescent="0.2">
      <c r="A2091" s="26"/>
      <c r="E2091" s="25" t="s">
        <v>4073</v>
      </c>
      <c r="F2091" s="26" t="s">
        <v>4074</v>
      </c>
      <c r="G2091" s="1">
        <v>0.17088370517655299</v>
      </c>
      <c r="H2091" s="1">
        <v>1.1165312047642699</v>
      </c>
      <c r="I2091" s="1">
        <f>VLOOKUP(F2091,'[1]SUSMB vs SHAM all proteins sum'!$B$2:$E$3214,2,FALSE)</f>
        <v>0.159496223250742</v>
      </c>
      <c r="J2091" s="29">
        <f>VLOOKUP(F2091,'[1]SUSMB vs SHAM all proteins sum'!$B$2:$E$3214,3,FALSE)</f>
        <v>1.1373196528815599</v>
      </c>
      <c r="K2091" s="25">
        <f>VLOOKUP($E2091,[1]AllProteinsNorm!$A$1:$Q$3226,4,FALSE)</f>
        <v>1617982.1457516099</v>
      </c>
      <c r="L2091" s="1">
        <f>VLOOKUP($E2091,[1]AllProteinsNorm!$A$1:$Q$3226,5,FALSE)</f>
        <v>1650163.3143871799</v>
      </c>
      <c r="M2091" s="1">
        <f>VLOOKUP($E2091,[1]AllProteinsNorm!$A$1:$Q$3226,10,FALSE)</f>
        <v>1983293.85473198</v>
      </c>
      <c r="N2091" s="1">
        <f>VLOOKUP($E2091,[1]AllProteinsNorm!$A$1:$Q$3226,11,FALSE)</f>
        <v>1740479.8685298699</v>
      </c>
      <c r="O2091" s="1">
        <f>VLOOKUP($E2091,[1]AllProteinsNorm!$A$1:$Q$3226,15,FALSE)</f>
        <v>2124660.9876005799</v>
      </c>
      <c r="P2091" s="1">
        <f>VLOOKUP($E2091,[1]AllProteinsNorm!$A$1:$Q$3226,6,FALSE)</f>
        <v>2013253.55172253</v>
      </c>
      <c r="Q2091" s="1">
        <f>VLOOKUP($E2091,[1]AllProteinsNorm!$A$1:$Q$3226,8,FALSE)</f>
        <v>2151472.74172174</v>
      </c>
      <c r="R2091" s="1">
        <f>VLOOKUP($E2091,[1]AllProteinsNorm!$A$1:$Q$3226,13,FALSE)</f>
        <v>2365764.4432665398</v>
      </c>
      <c r="S2091" s="1">
        <f>VLOOKUP($E2091,[1]AllProteinsNorm!$A$1:$Q$3226,16,FALSE)</f>
        <v>1839788.81996104</v>
      </c>
      <c r="T2091" s="1">
        <f>VLOOKUP($E2091,[1]AllProteinsNorm!$A$1:$Q$3226,17,FALSE)</f>
        <v>1802299.2225081001</v>
      </c>
      <c r="U2091" s="1">
        <f>VLOOKUP($E2091,[1]AllProteinsNorm!$A$1:$Q$3226,3,FALSE)</f>
        <v>1719680.67723115</v>
      </c>
      <c r="V2091" s="1">
        <f>VLOOKUP($E2091,[1]AllProteinsNorm!$A$1:$Q$3226,7,FALSE)</f>
        <v>1880677.2893369</v>
      </c>
      <c r="W2091" s="1">
        <f>VLOOKUP($E2091,[1]AllProteinsNorm!$A$1:$Q$3226,9,FALSE)</f>
        <v>2080420.1763544001</v>
      </c>
      <c r="X2091" s="1">
        <f>VLOOKUP($E2091,[1]AllProteinsNorm!$A$1:$Q$3226,12,FALSE)</f>
        <v>2467975.6395316301</v>
      </c>
      <c r="Y2091" s="29">
        <f>VLOOKUP($E2091,[1]AllProteinsNorm!$A$1:$Q$3226,14,FALSE)</f>
        <v>2243908.1129697398</v>
      </c>
      <c r="Z2091" s="25">
        <f t="shared" si="251"/>
        <v>0.88738436749463501</v>
      </c>
      <c r="AA2091" s="1">
        <f t="shared" si="251"/>
        <v>0.90503417039876266</v>
      </c>
      <c r="AB2091" s="1">
        <f t="shared" si="251"/>
        <v>1.0877400393190237</v>
      </c>
      <c r="AC2091" s="1">
        <f t="shared" si="251"/>
        <v>0.95456839948939054</v>
      </c>
      <c r="AD2091" s="1">
        <f t="shared" si="251"/>
        <v>1.1652730232981874</v>
      </c>
      <c r="AE2091" s="1">
        <f t="shared" si="251"/>
        <v>1.1041714732715537</v>
      </c>
      <c r="AF2091" s="1">
        <f t="shared" si="251"/>
        <v>1.1799779639767356</v>
      </c>
      <c r="AG2091" s="1">
        <f t="shared" si="251"/>
        <v>1.2975065204777998</v>
      </c>
      <c r="AH2091" s="1">
        <f t="shared" si="251"/>
        <v>1.0090345203200175</v>
      </c>
      <c r="AI2091" s="1">
        <f t="shared" si="251"/>
        <v>0.98847330287348534</v>
      </c>
      <c r="AJ2091" s="1">
        <f t="shared" si="251"/>
        <v>0.94316105654467552</v>
      </c>
      <c r="AK2091" s="1">
        <f t="shared" si="251"/>
        <v>1.0314598533993675</v>
      </c>
      <c r="AL2091" s="1">
        <f t="shared" si="251"/>
        <v>1.1410090940526001</v>
      </c>
      <c r="AM2091" s="1">
        <f t="shared" si="251"/>
        <v>1.3535643811820868</v>
      </c>
      <c r="AN2091" s="29">
        <f t="shared" si="251"/>
        <v>1.2306742610059802</v>
      </c>
      <c r="AO2091" s="1">
        <f t="shared" si="247"/>
        <v>197690.35609710455</v>
      </c>
      <c r="AP2091" s="1">
        <f t="shared" si="248"/>
        <v>207701.61708651608</v>
      </c>
      <c r="AQ2091" s="29">
        <f t="shared" si="249"/>
        <v>263415.99446744996</v>
      </c>
    </row>
    <row r="2092" spans="1:43" x14ac:dyDescent="0.2">
      <c r="A2092" s="26"/>
      <c r="E2092" s="25" t="s">
        <v>4075</v>
      </c>
      <c r="F2092" s="26" t="s">
        <v>4076</v>
      </c>
      <c r="G2092" s="1">
        <v>0.14810851801119301</v>
      </c>
      <c r="H2092" s="43">
        <v>1.96984481550066</v>
      </c>
      <c r="I2092" s="1">
        <f>VLOOKUP(F2092,'[1]SUSMB vs SHAM all proteins sum'!$B$2:$E$3214,2,FALSE)</f>
        <v>0.21475578650659899</v>
      </c>
      <c r="J2092" s="29">
        <f>VLOOKUP(F2092,'[1]SUSMB vs SHAM all proteins sum'!$B$2:$E$3214,3,FALSE)</f>
        <v>1.7727357178181</v>
      </c>
      <c r="K2092" s="25">
        <f>VLOOKUP($E2092,[1]AllProteinsNorm!$A$1:$Q$3226,4,FALSE)</f>
        <v>65466.964804089599</v>
      </c>
      <c r="L2092" s="1">
        <f>VLOOKUP($E2092,[1]AllProteinsNorm!$A$1:$Q$3226,5,FALSE)</f>
        <v>30778.2453924779</v>
      </c>
      <c r="M2092" s="1">
        <f>VLOOKUP($E2092,[1]AllProteinsNorm!$A$1:$Q$3226,10,FALSE)</f>
        <v>21704.203064412399</v>
      </c>
      <c r="N2092" s="1">
        <f>VLOOKUP($E2092,[1]AllProteinsNorm!$A$1:$Q$3226,11,FALSE)</f>
        <v>39389.608223646799</v>
      </c>
      <c r="O2092" s="1">
        <f>VLOOKUP($E2092,[1]AllProteinsNorm!$A$1:$Q$3226,15,FALSE)</f>
        <v>14094.406174125899</v>
      </c>
      <c r="P2092" s="1">
        <f>VLOOKUP($E2092,[1]AllProteinsNorm!$A$1:$Q$3226,6,FALSE)</f>
        <v>38769.9019235491</v>
      </c>
      <c r="Q2092" s="1">
        <f>VLOOKUP($E2092,[1]AllProteinsNorm!$A$1:$Q$3226,8,FALSE)</f>
        <v>62130.706160295696</v>
      </c>
      <c r="R2092" s="1">
        <f>VLOOKUP($E2092,[1]AllProteinsNorm!$A$1:$Q$3226,13,FALSE)</f>
        <v>105915.20549199999</v>
      </c>
      <c r="S2092" s="1">
        <f>VLOOKUP($E2092,[1]AllProteinsNorm!$A$1:$Q$3226,16,FALSE)</f>
        <v>133034.44247290801</v>
      </c>
      <c r="T2092" s="1">
        <f>VLOOKUP($E2092,[1]AllProteinsNorm!$A$1:$Q$3226,17,FALSE)</f>
        <v>21216.5625622232</v>
      </c>
      <c r="U2092" s="1">
        <f>VLOOKUP($E2092,[1]AllProteinsNorm!$A$1:$Q$3226,3,FALSE)</f>
        <v>180038.502640469</v>
      </c>
      <c r="V2092" s="1">
        <f>VLOOKUP($E2092,[1]AllProteinsNorm!$A$1:$Q$3226,7,FALSE)</f>
        <v>67062.807554244806</v>
      </c>
      <c r="W2092" s="1">
        <f>VLOOKUP($E2092,[1]AllProteinsNorm!$A$1:$Q$3226,9,FALSE)</f>
        <v>30688.832036572701</v>
      </c>
      <c r="X2092" s="1">
        <f>VLOOKUP($E2092,[1]AllProteinsNorm!$A$1:$Q$3226,12,FALSE)</f>
        <v>33013.148015886698</v>
      </c>
      <c r="Y2092" s="29">
        <f>VLOOKUP($E2092,[1]AllProteinsNorm!$A$1:$Q$3226,14,FALSE)</f>
        <v>34749.127585686801</v>
      </c>
      <c r="Z2092" s="25">
        <f t="shared" si="251"/>
        <v>1.9093990506450438</v>
      </c>
      <c r="AA2092" s="1">
        <f t="shared" si="251"/>
        <v>0.89767339464691931</v>
      </c>
      <c r="AB2092" s="1">
        <f t="shared" si="251"/>
        <v>0.63302132381135656</v>
      </c>
      <c r="AC2092" s="1">
        <f t="shared" si="251"/>
        <v>1.1488310290935184</v>
      </c>
      <c r="AD2092" s="1">
        <f t="shared" si="251"/>
        <v>0.41107520180316198</v>
      </c>
      <c r="AE2092" s="1">
        <f t="shared" si="251"/>
        <v>1.1307567740150031</v>
      </c>
      <c r="AF2092" s="1">
        <f t="shared" si="251"/>
        <v>1.8120942633186508</v>
      </c>
      <c r="AG2092" s="1">
        <f t="shared" si="251"/>
        <v>3.0891059852933083</v>
      </c>
      <c r="AH2092" s="1">
        <f t="shared" si="251"/>
        <v>3.8800613243795188</v>
      </c>
      <c r="AI2092" s="1">
        <f t="shared" si="251"/>
        <v>0.61879887872439621</v>
      </c>
      <c r="AJ2092" s="1">
        <f t="shared" si="251"/>
        <v>5.2509742440326539</v>
      </c>
      <c r="AK2092" s="1">
        <f t="shared" si="251"/>
        <v>1.9559431456896759</v>
      </c>
      <c r="AL2092" s="1">
        <f t="shared" si="251"/>
        <v>0.89506557897391115</v>
      </c>
      <c r="AM2092" s="1">
        <f t="shared" si="251"/>
        <v>0.9628562079969939</v>
      </c>
      <c r="AN2092" s="29">
        <f t="shared" si="251"/>
        <v>1.0134875111654653</v>
      </c>
      <c r="AO2092" s="1">
        <f t="shared" si="247"/>
        <v>17757.28469337929</v>
      </c>
      <c r="AP2092" s="1">
        <f t="shared" si="248"/>
        <v>41607.250830150086</v>
      </c>
      <c r="AQ2092" s="29">
        <f t="shared" si="249"/>
        <v>57042.373929749629</v>
      </c>
    </row>
    <row r="2093" spans="1:43" x14ac:dyDescent="0.2">
      <c r="A2093" s="26"/>
      <c r="E2093" s="25" t="s">
        <v>4077</v>
      </c>
      <c r="F2093" s="26" t="s">
        <v>4078</v>
      </c>
      <c r="G2093" s="43">
        <v>4.2017988216884898E-2</v>
      </c>
      <c r="H2093" s="1">
        <v>0.72481146160492105</v>
      </c>
      <c r="I2093" s="1">
        <f>VLOOKUP(F2093,'[1]SUSMB vs SHAM all proteins sum'!$B$2:$E$3214,2,FALSE)</f>
        <v>8.2651692924687506E-2</v>
      </c>
      <c r="J2093" s="29">
        <f>VLOOKUP(F2093,'[1]SUSMB vs SHAM all proteins sum'!$B$2:$E$3214,3,FALSE)</f>
        <v>0.41982500620978103</v>
      </c>
      <c r="K2093" s="25">
        <f>VLOOKUP($E2093,[1]AllProteinsNorm!$A$1:$Q$3226,4,FALSE)</f>
        <v>14553.7667737798</v>
      </c>
      <c r="L2093" s="1">
        <f>VLOOKUP($E2093,[1]AllProteinsNorm!$A$1:$Q$3226,5,FALSE)</f>
        <v>13186.071621098499</v>
      </c>
      <c r="M2093" s="1">
        <f>VLOOKUP($E2093,[1]AllProteinsNorm!$A$1:$Q$3226,10,FALSE)</f>
        <v>14737.827199265899</v>
      </c>
      <c r="N2093" s="1">
        <f>VLOOKUP($E2093,[1]AllProteinsNorm!$A$1:$Q$3226,11,FALSE)</f>
        <v>16779.747389906901</v>
      </c>
      <c r="O2093" s="1">
        <f>VLOOKUP($E2093,[1]AllProteinsNorm!$A$1:$Q$3226,15,FALSE)</f>
        <v>21750.729511425099</v>
      </c>
      <c r="P2093" s="1">
        <f>VLOOKUP($E2093,[1]AllProteinsNorm!$A$1:$Q$3226,6,FALSE)</f>
        <v>14364.881001465899</v>
      </c>
      <c r="Q2093" s="1">
        <f>VLOOKUP($E2093,[1]AllProteinsNorm!$A$1:$Q$3226,8,FALSE)</f>
        <v>9159.6533802694194</v>
      </c>
      <c r="R2093" s="1">
        <f>VLOOKUP($E2093,[1]AllProteinsNorm!$A$1:$Q$3226,13,FALSE)</f>
        <v>13780.595838252901</v>
      </c>
      <c r="S2093" s="1">
        <f>VLOOKUP($E2093,[1]AllProteinsNorm!$A$1:$Q$3226,16,FALSE)</f>
        <v>12686.6140519813</v>
      </c>
      <c r="T2093" s="1">
        <f>VLOOKUP($E2093,[1]AllProteinsNorm!$A$1:$Q$3226,17,FALSE)</f>
        <v>8976.6442298571292</v>
      </c>
      <c r="U2093" s="1">
        <f>VLOOKUP($E2093,[1]AllProteinsNorm!$A$1:$Q$3226,3,FALSE)</f>
        <v>13995.8313644015</v>
      </c>
      <c r="V2093" s="1">
        <f>VLOOKUP($E2093,[1]AllProteinsNorm!$A$1:$Q$3226,7,FALSE)</f>
        <v>1680.35437143998</v>
      </c>
      <c r="W2093" s="1">
        <f>VLOOKUP($E2093,[1]AllProteinsNorm!$A$1:$Q$3226,9,FALSE)</f>
        <v>12310.3121025614</v>
      </c>
      <c r="X2093" s="1">
        <f>VLOOKUP($E2093,[1]AllProteinsNorm!$A$1:$Q$3226,12,FALSE)</f>
        <v>3546.3620061945799</v>
      </c>
      <c r="Y2093" s="29">
        <f>VLOOKUP($E2093,[1]AllProteinsNorm!$A$1:$Q$3226,14,FALSE)</f>
        <v>13112.1332042016</v>
      </c>
      <c r="Z2093" s="25">
        <f t="shared" si="251"/>
        <v>0.8982903647366397</v>
      </c>
      <c r="AA2093" s="1">
        <f t="shared" si="251"/>
        <v>0.81387322403021756</v>
      </c>
      <c r="AB2093" s="1">
        <f t="shared" si="251"/>
        <v>0.9096509773748308</v>
      </c>
      <c r="AC2093" s="1">
        <f t="shared" si="251"/>
        <v>1.0356827642877964</v>
      </c>
      <c r="AD2093" s="1">
        <f t="shared" si="251"/>
        <v>1.3425026695705151</v>
      </c>
      <c r="AE2093" s="1">
        <f t="shared" si="251"/>
        <v>0.88663192112250244</v>
      </c>
      <c r="AF2093" s="1">
        <f t="shared" si="251"/>
        <v>0.56535387049400176</v>
      </c>
      <c r="AG2093" s="1">
        <f t="shared" si="251"/>
        <v>0.85056856099511602</v>
      </c>
      <c r="AH2093" s="1">
        <f t="shared" si="251"/>
        <v>0.78304560882196306</v>
      </c>
      <c r="AI2093" s="1">
        <f t="shared" si="251"/>
        <v>0.55405814485614324</v>
      </c>
      <c r="AJ2093" s="1">
        <f t="shared" si="251"/>
        <v>0.86385336913403976</v>
      </c>
      <c r="AK2093" s="1">
        <f t="shared" si="251"/>
        <v>0.10371515255604195</v>
      </c>
      <c r="AL2093" s="1">
        <f t="shared" si="251"/>
        <v>0.75981942822901127</v>
      </c>
      <c r="AM2093" s="1">
        <f t="shared" si="251"/>
        <v>0.21888923119010054</v>
      </c>
      <c r="AN2093" s="29">
        <f t="shared" si="251"/>
        <v>0.80930958298012023</v>
      </c>
      <c r="AO2093" s="1">
        <f t="shared" si="247"/>
        <v>3002.6151698986782</v>
      </c>
      <c r="AP2093" s="1">
        <f t="shared" si="248"/>
        <v>2290.4159937930308</v>
      </c>
      <c r="AQ2093" s="29">
        <f t="shared" si="249"/>
        <v>5217.6682576625171</v>
      </c>
    </row>
    <row r="2094" spans="1:43" x14ac:dyDescent="0.2">
      <c r="A2094" s="26"/>
      <c r="E2094" s="25" t="s">
        <v>4079</v>
      </c>
      <c r="F2094" s="26" t="s">
        <v>4080</v>
      </c>
      <c r="G2094" s="1">
        <v>0.97962002848710406</v>
      </c>
      <c r="H2094" s="1">
        <v>1.01243542212533</v>
      </c>
      <c r="I2094" s="1">
        <f>VLOOKUP(F2094,'[1]SUSMB vs SHAM all proteins sum'!$B$2:$E$3214,2,FALSE)</f>
        <v>0.66536170515340098</v>
      </c>
      <c r="J2094" s="29">
        <f>VLOOKUP(F2094,'[1]SUSMB vs SHAM all proteins sum'!$B$2:$E$3214,3,FALSE)</f>
        <v>0.76920902647809797</v>
      </c>
      <c r="K2094" s="25">
        <f>VLOOKUP($E2094,[1]AllProteinsNorm!$A$1:$Q$3226,4,FALSE)</f>
        <v>30099.713666499501</v>
      </c>
      <c r="L2094" s="1">
        <f>VLOOKUP($E2094,[1]AllProteinsNorm!$A$1:$Q$3226,5,FALSE)</f>
        <v>62771.239342283297</v>
      </c>
      <c r="M2094" s="1">
        <f>VLOOKUP($E2094,[1]AllProteinsNorm!$A$1:$Q$3226,10,FALSE)</f>
        <v>116091.317681899</v>
      </c>
      <c r="N2094" s="1">
        <f>VLOOKUP($E2094,[1]AllProteinsNorm!$A$1:$Q$3226,11,FALSE)</f>
        <v>102841.28555870699</v>
      </c>
      <c r="O2094" s="1">
        <f>VLOOKUP($E2094,[1]AllProteinsNorm!$A$1:$Q$3226,15,FALSE)</f>
        <v>164024.598256033</v>
      </c>
      <c r="P2094" s="1">
        <f>VLOOKUP($E2094,[1]AllProteinsNorm!$A$1:$Q$3226,6,FALSE)</f>
        <v>129721.09167388501</v>
      </c>
      <c r="Q2094" s="1">
        <f>VLOOKUP($E2094,[1]AllProteinsNorm!$A$1:$Q$3226,8,FALSE)</f>
        <v>36849.028388403902</v>
      </c>
      <c r="R2094" s="1">
        <f>VLOOKUP($E2094,[1]AllProteinsNorm!$A$1:$Q$3226,13,FALSE)</f>
        <v>158869.58589803</v>
      </c>
      <c r="S2094" s="1">
        <f>VLOOKUP($E2094,[1]AllProteinsNorm!$A$1:$Q$3226,16,FALSE)</f>
        <v>31669.763160122598</v>
      </c>
      <c r="T2094" s="1">
        <f>VLOOKUP($E2094,[1]AllProteinsNorm!$A$1:$Q$3226,17,FALSE)</f>
        <v>163649.14095958599</v>
      </c>
      <c r="U2094" s="1">
        <f>VLOOKUP($E2094,[1]AllProteinsNorm!$A$1:$Q$3226,3,FALSE)</f>
        <v>46544.115892156398</v>
      </c>
      <c r="V2094" s="1">
        <f>VLOOKUP($E2094,[1]AllProteinsNorm!$A$1:$Q$3226,7,FALSE)</f>
        <v>9974.3708888835008</v>
      </c>
      <c r="W2094" s="1">
        <f>VLOOKUP($E2094,[1]AllProteinsNorm!$A$1:$Q$3226,9,FALSE)</f>
        <v>114854.670134488</v>
      </c>
      <c r="X2094" s="1">
        <f>VLOOKUP($E2094,[1]AllProteinsNorm!$A$1:$Q$3226,12,FALSE)</f>
        <v>160841.48492225999</v>
      </c>
      <c r="Y2094" s="29">
        <f>VLOOKUP($E2094,[1]AllProteinsNorm!$A$1:$Q$3226,14,FALSE)</f>
        <v>116178.05898973699</v>
      </c>
      <c r="Z2094" s="25">
        <f t="shared" si="251"/>
        <v>0.31628764903356016</v>
      </c>
      <c r="AA2094" s="1">
        <f t="shared" si="251"/>
        <v>0.65959988651289492</v>
      </c>
      <c r="AB2094" s="1">
        <f t="shared" si="251"/>
        <v>1.2198870178516958</v>
      </c>
      <c r="AC2094" s="1">
        <f t="shared" si="251"/>
        <v>1.0806557428868488</v>
      </c>
      <c r="AD2094" s="1">
        <f t="shared" si="251"/>
        <v>1.7235697037149997</v>
      </c>
      <c r="AE2094" s="1">
        <f t="shared" si="251"/>
        <v>1.3631086185801442</v>
      </c>
      <c r="AF2094" s="1">
        <f t="shared" si="251"/>
        <v>0.38720941625138772</v>
      </c>
      <c r="AG2094" s="1">
        <f t="shared" si="251"/>
        <v>1.6694008582064657</v>
      </c>
      <c r="AH2094" s="1">
        <f t="shared" si="251"/>
        <v>0.3327857216965262</v>
      </c>
      <c r="AI2094" s="1">
        <f t="shared" si="251"/>
        <v>1.7196244002173822</v>
      </c>
      <c r="AJ2094" s="1">
        <f t="shared" si="251"/>
        <v>0.48908534994671116</v>
      </c>
      <c r="AK2094" s="1">
        <f t="shared" si="251"/>
        <v>0.10481064218710337</v>
      </c>
      <c r="AL2094" s="1">
        <f t="shared" si="251"/>
        <v>1.2068923312647244</v>
      </c>
      <c r="AM2094" s="1">
        <f t="shared" si="251"/>
        <v>1.6901215638389391</v>
      </c>
      <c r="AN2094" s="29">
        <f t="shared" si="251"/>
        <v>1.2207984951047406</v>
      </c>
      <c r="AO2094" s="1">
        <f t="shared" si="247"/>
        <v>45872.274015802795</v>
      </c>
      <c r="AP2094" s="1">
        <f t="shared" si="248"/>
        <v>58259.878274122209</v>
      </c>
      <c r="AQ2094" s="29">
        <f t="shared" si="249"/>
        <v>54062.112208187893</v>
      </c>
    </row>
    <row r="2095" spans="1:43" x14ac:dyDescent="0.2">
      <c r="A2095" s="26"/>
      <c r="E2095" s="25" t="s">
        <v>4081</v>
      </c>
      <c r="F2095" s="26" t="s">
        <v>4082</v>
      </c>
      <c r="G2095" s="1">
        <v>0.47617578128468502</v>
      </c>
      <c r="H2095" s="1">
        <v>0.80318900856545905</v>
      </c>
      <c r="I2095" s="1">
        <f>VLOOKUP(F2095,'[1]SUSMB vs SHAM all proteins sum'!$B$2:$E$3214,2,FALSE)</f>
        <v>0.66016331155844898</v>
      </c>
      <c r="J2095" s="29">
        <f>VLOOKUP(F2095,'[1]SUSMB vs SHAM all proteins sum'!$B$2:$E$3214,3,FALSE)</f>
        <v>0.943247986436621</v>
      </c>
      <c r="K2095" s="25">
        <f>VLOOKUP($E2095,[1]AllProteinsNorm!$A$1:$Q$3226,4,FALSE)</f>
        <v>136009.21369480301</v>
      </c>
      <c r="L2095" s="1">
        <f>VLOOKUP($E2095,[1]AllProteinsNorm!$A$1:$Q$3226,5,FALSE)</f>
        <v>126546.994633843</v>
      </c>
      <c r="M2095" s="1">
        <f>VLOOKUP($E2095,[1]AllProteinsNorm!$A$1:$Q$3226,10,FALSE)</f>
        <v>153419.651888672</v>
      </c>
      <c r="N2095" s="1">
        <f>VLOOKUP($E2095,[1]AllProteinsNorm!$A$1:$Q$3226,11,FALSE)</f>
        <v>126410.84418283901</v>
      </c>
      <c r="O2095" s="1">
        <f>VLOOKUP($E2095,[1]AllProteinsNorm!$A$1:$Q$3226,15,FALSE)</f>
        <v>148491.51880160999</v>
      </c>
      <c r="P2095" s="1">
        <f>VLOOKUP($E2095,[1]AllProteinsNorm!$A$1:$Q$3226,6,FALSE)</f>
        <v>36806.179332201202</v>
      </c>
      <c r="Q2095" s="1">
        <f>VLOOKUP($E2095,[1]AllProteinsNorm!$A$1:$Q$3226,8,FALSE)</f>
        <v>163359.26609414699</v>
      </c>
      <c r="R2095" s="1">
        <f>VLOOKUP($E2095,[1]AllProteinsNorm!$A$1:$Q$3226,13,FALSE)</f>
        <v>108668.253990339</v>
      </c>
      <c r="S2095" s="1">
        <f>VLOOKUP($E2095,[1]AllProteinsNorm!$A$1:$Q$3226,16,FALSE)</f>
        <v>134157.64517877999</v>
      </c>
      <c r="T2095" s="1">
        <f>VLOOKUP($E2095,[1]AllProteinsNorm!$A$1:$Q$3226,17,FALSE)</f>
        <v>189013.70503632299</v>
      </c>
      <c r="U2095" s="1">
        <f>VLOOKUP($E2095,[1]AllProteinsNorm!$A$1:$Q$3226,3,FALSE)</f>
        <v>139836.807718097</v>
      </c>
      <c r="V2095" s="1">
        <f>VLOOKUP($E2095,[1]AllProteinsNorm!$A$1:$Q$3226,7,FALSE)</f>
        <v>131783.800579123</v>
      </c>
      <c r="W2095" s="1">
        <f>VLOOKUP($E2095,[1]AllProteinsNorm!$A$1:$Q$3226,9,FALSE)</f>
        <v>85707.193155313405</v>
      </c>
      <c r="X2095" s="1">
        <f>VLOOKUP($E2095,[1]AllProteinsNorm!$A$1:$Q$3226,12,FALSE)</f>
        <v>182846.29648419199</v>
      </c>
      <c r="Y2095" s="29">
        <f>VLOOKUP($E2095,[1]AllProteinsNorm!$A$1:$Q$3226,14,FALSE)</f>
        <v>128153.243716283</v>
      </c>
      <c r="Z2095" s="25">
        <f t="shared" si="251"/>
        <v>0.98432118083335707</v>
      </c>
      <c r="AA2095" s="1">
        <f t="shared" si="251"/>
        <v>0.91584153606246799</v>
      </c>
      <c r="AB2095" s="1">
        <f t="shared" si="251"/>
        <v>1.1103234024201298</v>
      </c>
      <c r="AC2095" s="1">
        <f t="shared" si="251"/>
        <v>0.91485619272386176</v>
      </c>
      <c r="AD2095" s="1">
        <f t="shared" si="251"/>
        <v>1.0746576879601826</v>
      </c>
      <c r="AE2095" s="1">
        <f t="shared" si="251"/>
        <v>0.26637240903055764</v>
      </c>
      <c r="AF2095" s="1">
        <f t="shared" si="251"/>
        <v>1.1822580348319853</v>
      </c>
      <c r="AG2095" s="1">
        <f t="shared" si="251"/>
        <v>0.78645013217186788</v>
      </c>
      <c r="AH2095" s="1">
        <f t="shared" si="251"/>
        <v>0.97092107315995113</v>
      </c>
      <c r="AI2095" s="1">
        <f t="shared" si="251"/>
        <v>1.3679234537193004</v>
      </c>
      <c r="AJ2095" s="1">
        <f t="shared" si="251"/>
        <v>1.0120221120159583</v>
      </c>
      <c r="AK2095" s="1">
        <f t="shared" si="251"/>
        <v>0.95374116706408529</v>
      </c>
      <c r="AL2095" s="1">
        <f t="shared" si="251"/>
        <v>0.62027713623767744</v>
      </c>
      <c r="AM2095" s="1">
        <f t="shared" si="251"/>
        <v>1.3232888976932824</v>
      </c>
      <c r="AN2095" s="29">
        <f t="shared" si="251"/>
        <v>0.92746622640945919</v>
      </c>
      <c r="AO2095" s="1">
        <f t="shared" si="247"/>
        <v>11109.693699815083</v>
      </c>
      <c r="AP2095" s="1">
        <f t="shared" si="248"/>
        <v>52322.293490669021</v>
      </c>
      <c r="AQ2095" s="29">
        <f t="shared" si="249"/>
        <v>30954.032820370794</v>
      </c>
    </row>
    <row r="2096" spans="1:43" x14ac:dyDescent="0.2">
      <c r="A2096" s="26"/>
      <c r="E2096" s="25" t="s">
        <v>4083</v>
      </c>
      <c r="F2096" s="26" t="s">
        <v>4084</v>
      </c>
      <c r="G2096" s="1">
        <v>0.23196453140603501</v>
      </c>
      <c r="H2096" s="1">
        <v>1.20877833813436</v>
      </c>
      <c r="I2096" s="1">
        <f>VLOOKUP(F2096,'[1]SUSMB vs SHAM all proteins sum'!$B$2:$E$3214,2,FALSE)</f>
        <v>0.56620296115406998</v>
      </c>
      <c r="J2096" s="29">
        <f>VLOOKUP(F2096,'[1]SUSMB vs SHAM all proteins sum'!$B$2:$E$3214,3,FALSE)</f>
        <v>0.93602187106816903</v>
      </c>
      <c r="K2096" s="25">
        <f>VLOOKUP($E2096,[1]AllProteinsNorm!$A$1:$Q$3226,4,FALSE)</f>
        <v>99684.213721457607</v>
      </c>
      <c r="L2096" s="1">
        <f>VLOOKUP($E2096,[1]AllProteinsNorm!$A$1:$Q$3226,5,FALSE)</f>
        <v>84471.728948698699</v>
      </c>
      <c r="M2096" s="1">
        <f>VLOOKUP($E2096,[1]AllProteinsNorm!$A$1:$Q$3226,10,FALSE)</f>
        <v>94020.095213161694</v>
      </c>
      <c r="N2096" s="1">
        <f>VLOOKUP($E2096,[1]AllProteinsNorm!$A$1:$Q$3226,11,FALSE)</f>
        <v>80306.777030667101</v>
      </c>
      <c r="O2096" s="1">
        <f>VLOOKUP($E2096,[1]AllProteinsNorm!$A$1:$Q$3226,15,FALSE)</f>
        <v>114334.306041567</v>
      </c>
      <c r="P2096" s="1">
        <f>VLOOKUP($E2096,[1]AllProteinsNorm!$A$1:$Q$3226,6,FALSE)</f>
        <v>97748.031859318799</v>
      </c>
      <c r="Q2096" s="1">
        <f>VLOOKUP($E2096,[1]AllProteinsNorm!$A$1:$Q$3226,8,FALSE)</f>
        <v>102036.49335440301</v>
      </c>
      <c r="R2096" s="1">
        <f>VLOOKUP($E2096,[1]AllProteinsNorm!$A$1:$Q$3226,13,FALSE)</f>
        <v>186882.07808114801</v>
      </c>
      <c r="S2096" s="1">
        <f>VLOOKUP($E2096,[1]AllProteinsNorm!$A$1:$Q$3226,16,FALSE)</f>
        <v>87242.2862729638</v>
      </c>
      <c r="T2096" s="1">
        <f>VLOOKUP($E2096,[1]AllProteinsNorm!$A$1:$Q$3226,17,FALSE)</f>
        <v>115361.878160797</v>
      </c>
      <c r="U2096" s="1">
        <f>VLOOKUP($E2096,[1]AllProteinsNorm!$A$1:$Q$3226,3,FALSE)</f>
        <v>114653.561795589</v>
      </c>
      <c r="V2096" s="1">
        <f>VLOOKUP($E2096,[1]AllProteinsNorm!$A$1:$Q$3226,7,FALSE)</f>
        <v>66911.3805079835</v>
      </c>
      <c r="W2096" s="1">
        <f>VLOOKUP($E2096,[1]AllProteinsNorm!$A$1:$Q$3226,9,FALSE)</f>
        <v>79259.012828801904</v>
      </c>
      <c r="X2096" s="1">
        <f>VLOOKUP($E2096,[1]AllProteinsNorm!$A$1:$Q$3226,12,FALSE)</f>
        <v>97388.759287506895</v>
      </c>
      <c r="Y2096" s="29">
        <f>VLOOKUP($E2096,[1]AllProteinsNorm!$A$1:$Q$3226,14,FALSE)</f>
        <v>88200.726839409996</v>
      </c>
      <c r="Z2096" s="25">
        <f t="shared" si="251"/>
        <v>1.054151904651826</v>
      </c>
      <c r="AA2096" s="1">
        <f t="shared" si="251"/>
        <v>0.89328119906046699</v>
      </c>
      <c r="AB2096" s="1">
        <f t="shared" si="251"/>
        <v>0.99425434323475126</v>
      </c>
      <c r="AC2096" s="1">
        <f t="shared" si="251"/>
        <v>0.84923719416472288</v>
      </c>
      <c r="AD2096" s="1">
        <f t="shared" si="251"/>
        <v>1.2090753588882324</v>
      </c>
      <c r="AE2096" s="1">
        <f t="shared" si="251"/>
        <v>1.0336769495758988</v>
      </c>
      <c r="AF2096" s="1">
        <f t="shared" si="251"/>
        <v>1.079027057524796</v>
      </c>
      <c r="AG2096" s="1">
        <f t="shared" si="251"/>
        <v>1.9762617489766843</v>
      </c>
      <c r="AH2096" s="1">
        <f t="shared" si="251"/>
        <v>0.92257960220062685</v>
      </c>
      <c r="AI2096" s="1">
        <f t="shared" si="251"/>
        <v>1.2199418448263188</v>
      </c>
      <c r="AJ2096" s="1">
        <f t="shared" si="251"/>
        <v>1.2124514607664469</v>
      </c>
      <c r="AK2096" s="1">
        <f t="shared" si="251"/>
        <v>0.70758203904246519</v>
      </c>
      <c r="AL2096" s="1">
        <f t="shared" si="251"/>
        <v>0.83815717870602191</v>
      </c>
      <c r="AM2096" s="1">
        <f t="shared" si="251"/>
        <v>1.0298776733241652</v>
      </c>
      <c r="AN2096" s="29">
        <f t="shared" si="251"/>
        <v>0.93271502797062866</v>
      </c>
      <c r="AO2096" s="1">
        <f t="shared" si="247"/>
        <v>12020.813300772845</v>
      </c>
      <c r="AP2096" s="1">
        <f t="shared" si="248"/>
        <v>35672.417140934616</v>
      </c>
      <c r="AQ2096" s="29">
        <f t="shared" si="249"/>
        <v>16195.738523839742</v>
      </c>
    </row>
    <row r="2097" spans="1:43" x14ac:dyDescent="0.2">
      <c r="A2097" s="26"/>
      <c r="E2097" s="25" t="s">
        <v>4085</v>
      </c>
      <c r="F2097" s="26" t="s">
        <v>4086</v>
      </c>
      <c r="G2097" s="1">
        <v>0.34352378690221602</v>
      </c>
      <c r="H2097" s="1">
        <v>1.1832735856307799</v>
      </c>
      <c r="I2097" s="1">
        <f>VLOOKUP(F2097,'[1]SUSMB vs SHAM all proteins sum'!$B$2:$E$3214,2,FALSE)</f>
        <v>0.23044022584245799</v>
      </c>
      <c r="J2097" s="29">
        <f>VLOOKUP(F2097,'[1]SUSMB vs SHAM all proteins sum'!$B$2:$E$3214,3,FALSE)</f>
        <v>1.2297584210555901</v>
      </c>
      <c r="K2097" s="25">
        <f>VLOOKUP($E2097,[1]AllProteinsNorm!$A$1:$Q$3226,4,FALSE)</f>
        <v>290785.46879303601</v>
      </c>
      <c r="L2097" s="1">
        <f>VLOOKUP($E2097,[1]AllProteinsNorm!$A$1:$Q$3226,5,FALSE)</f>
        <v>644876.34269264096</v>
      </c>
      <c r="M2097" s="1">
        <f>VLOOKUP($E2097,[1]AllProteinsNorm!$A$1:$Q$3226,10,FALSE)</f>
        <v>480831.22215208597</v>
      </c>
      <c r="N2097" s="1">
        <f>VLOOKUP($E2097,[1]AllProteinsNorm!$A$1:$Q$3226,11,FALSE)</f>
        <v>429151.67736743001</v>
      </c>
      <c r="O2097" s="1">
        <f>VLOOKUP($E2097,[1]AllProteinsNorm!$A$1:$Q$3226,15,FALSE)</f>
        <v>362210.98988679203</v>
      </c>
      <c r="P2097" s="1">
        <f>VLOOKUP($E2097,[1]AllProteinsNorm!$A$1:$Q$3226,6,FALSE)</f>
        <v>563040.67894520797</v>
      </c>
      <c r="Q2097" s="1">
        <f>VLOOKUP($E2097,[1]AllProteinsNorm!$A$1:$Q$3226,8,FALSE)</f>
        <v>391151.80284467601</v>
      </c>
      <c r="R2097" s="1">
        <f>VLOOKUP($E2097,[1]AllProteinsNorm!$A$1:$Q$3226,13,FALSE)</f>
        <v>559361.30221877596</v>
      </c>
      <c r="S2097" s="1">
        <f>VLOOKUP($E2097,[1]AllProteinsNorm!$A$1:$Q$3226,16,FALSE)</f>
        <v>405493.69996801403</v>
      </c>
      <c r="T2097" s="1">
        <f>VLOOKUP($E2097,[1]AllProteinsNorm!$A$1:$Q$3226,17,FALSE)</f>
        <v>650846.32019734394</v>
      </c>
      <c r="U2097" s="1">
        <f>VLOOKUP($E2097,[1]AllProteinsNorm!$A$1:$Q$3226,3,FALSE)</f>
        <v>394669.68002212601</v>
      </c>
      <c r="V2097" s="1">
        <f>VLOOKUP($E2097,[1]AllProteinsNorm!$A$1:$Q$3226,7,FALSE)</f>
        <v>491678.91369093599</v>
      </c>
      <c r="W2097" s="1">
        <f>VLOOKUP($E2097,[1]AllProteinsNorm!$A$1:$Q$3226,9,FALSE)</f>
        <v>646616.42390383396</v>
      </c>
      <c r="X2097" s="1">
        <f>VLOOKUP($E2097,[1]AllProteinsNorm!$A$1:$Q$3226,12,FALSE)</f>
        <v>604250.17674836796</v>
      </c>
      <c r="Y2097" s="29">
        <f>VLOOKUP($E2097,[1]AllProteinsNorm!$A$1:$Q$3226,14,FALSE)</f>
        <v>519917.46246317</v>
      </c>
      <c r="Z2097" s="25">
        <f t="shared" ref="Z2097:AN2113" si="252">K2097/AVERAGE($K2097:$O2097)</f>
        <v>0.65852462340622442</v>
      </c>
      <c r="AA2097" s="1">
        <f t="shared" si="252"/>
        <v>1.4604132471884543</v>
      </c>
      <c r="AB2097" s="1">
        <f t="shared" si="252"/>
        <v>1.0889099816573784</v>
      </c>
      <c r="AC2097" s="1">
        <f t="shared" si="252"/>
        <v>0.97187437837094726</v>
      </c>
      <c r="AD2097" s="1">
        <f t="shared" si="252"/>
        <v>0.82027776937699537</v>
      </c>
      <c r="AE2097" s="1">
        <f t="shared" si="252"/>
        <v>1.2750848679053994</v>
      </c>
      <c r="AF2097" s="1">
        <f t="shared" si="252"/>
        <v>0.88581831386591225</v>
      </c>
      <c r="AG2097" s="1">
        <f t="shared" si="252"/>
        <v>1.2667524014200546</v>
      </c>
      <c r="AH2097" s="1">
        <f t="shared" si="252"/>
        <v>0.91829755858635254</v>
      </c>
      <c r="AI2097" s="1">
        <f t="shared" si="252"/>
        <v>1.4739331015482549</v>
      </c>
      <c r="AJ2097" s="1">
        <f t="shared" si="252"/>
        <v>0.89378504189082064</v>
      </c>
      <c r="AK2097" s="1">
        <f t="shared" si="252"/>
        <v>1.1134761060070528</v>
      </c>
      <c r="AL2097" s="1">
        <f t="shared" si="252"/>
        <v>1.4643539060152291</v>
      </c>
      <c r="AM2097" s="1">
        <f t="shared" si="252"/>
        <v>1.3684095760974049</v>
      </c>
      <c r="AN2097" s="29">
        <f t="shared" si="252"/>
        <v>1.177426274400815</v>
      </c>
      <c r="AO2097" s="1">
        <f t="shared" si="247"/>
        <v>120052.45071375411</v>
      </c>
      <c r="AP2097" s="1">
        <f t="shared" si="248"/>
        <v>100054.83068535823</v>
      </c>
      <c r="AQ2097" s="29">
        <f t="shared" si="249"/>
        <v>88302.619255601297</v>
      </c>
    </row>
    <row r="2098" spans="1:43" x14ac:dyDescent="0.2">
      <c r="A2098" s="26"/>
      <c r="E2098" s="25" t="s">
        <v>4087</v>
      </c>
      <c r="F2098" s="26" t="s">
        <v>4088</v>
      </c>
      <c r="G2098" s="1">
        <v>0.51185977165749397</v>
      </c>
      <c r="H2098" s="1">
        <v>0.94533304515335603</v>
      </c>
      <c r="I2098" s="1">
        <f>VLOOKUP(F2098,'[1]SUSMB vs SHAM all proteins sum'!$B$2:$E$3214,2,FALSE)</f>
        <v>0.52526594920772296</v>
      </c>
      <c r="J2098" s="29">
        <f>VLOOKUP(F2098,'[1]SUSMB vs SHAM all proteins sum'!$B$2:$E$3214,3,FALSE)</f>
        <v>1.06195415074708</v>
      </c>
      <c r="K2098" s="25">
        <f>VLOOKUP($E2098,[1]AllProteinsNorm!$A$1:$Q$3226,4,FALSE)</f>
        <v>2421426.54199515</v>
      </c>
      <c r="L2098" s="1">
        <f>VLOOKUP($E2098,[1]AllProteinsNorm!$A$1:$Q$3226,5,FALSE)</f>
        <v>2950823.65442396</v>
      </c>
      <c r="M2098" s="1">
        <f>VLOOKUP($E2098,[1]AllProteinsNorm!$A$1:$Q$3226,10,FALSE)</f>
        <v>2741773.26227353</v>
      </c>
      <c r="N2098" s="1">
        <f>VLOOKUP($E2098,[1]AllProteinsNorm!$A$1:$Q$3226,11,FALSE)</f>
        <v>3427648.09512342</v>
      </c>
      <c r="O2098" s="1">
        <f>VLOOKUP($E2098,[1]AllProteinsNorm!$A$1:$Q$3226,15,FALSE)</f>
        <v>2626480.58281171</v>
      </c>
      <c r="P2098" s="1">
        <f>VLOOKUP($E2098,[1]AllProteinsNorm!$A$1:$Q$3226,6,FALSE)</f>
        <v>2949365.9918005602</v>
      </c>
      <c r="Q2098" s="1">
        <f>VLOOKUP($E2098,[1]AllProteinsNorm!$A$1:$Q$3226,8,FALSE)</f>
        <v>2667085.13191455</v>
      </c>
      <c r="R2098" s="1">
        <f>VLOOKUP($E2098,[1]AllProteinsNorm!$A$1:$Q$3226,13,FALSE)</f>
        <v>2300157.8677155501</v>
      </c>
      <c r="S2098" s="1">
        <f>VLOOKUP($E2098,[1]AllProteinsNorm!$A$1:$Q$3226,16,FALSE)</f>
        <v>3081058.1104224599</v>
      </c>
      <c r="T2098" s="1">
        <f>VLOOKUP($E2098,[1]AllProteinsNorm!$A$1:$Q$3226,17,FALSE)</f>
        <v>2388458.1216722098</v>
      </c>
      <c r="U2098" s="1">
        <f>VLOOKUP($E2098,[1]AllProteinsNorm!$A$1:$Q$3226,3,FALSE)</f>
        <v>2718421.92400582</v>
      </c>
      <c r="V2098" s="1">
        <f>VLOOKUP($E2098,[1]AllProteinsNorm!$A$1:$Q$3226,7,FALSE)</f>
        <v>3125052.9370879098</v>
      </c>
      <c r="W2098" s="1">
        <f>VLOOKUP($E2098,[1]AllProteinsNorm!$A$1:$Q$3226,9,FALSE)</f>
        <v>3456708.5387957599</v>
      </c>
      <c r="X2098" s="1">
        <f>VLOOKUP($E2098,[1]AllProteinsNorm!$A$1:$Q$3226,12,FALSE)</f>
        <v>2402582.70673319</v>
      </c>
      <c r="Y2098" s="29">
        <f>VLOOKUP($E2098,[1]AllProteinsNorm!$A$1:$Q$3226,14,FALSE)</f>
        <v>3376214.2295828299</v>
      </c>
      <c r="Z2098" s="25">
        <f t="shared" si="252"/>
        <v>0.85453152911000774</v>
      </c>
      <c r="AA2098" s="1">
        <f t="shared" si="252"/>
        <v>1.0413579787851925</v>
      </c>
      <c r="AB2098" s="1">
        <f t="shared" si="252"/>
        <v>0.96758322321562562</v>
      </c>
      <c r="AC2098" s="1">
        <f t="shared" si="252"/>
        <v>1.2096313132685104</v>
      </c>
      <c r="AD2098" s="1">
        <f t="shared" si="252"/>
        <v>0.92689595562066407</v>
      </c>
      <c r="AE2098" s="1">
        <f t="shared" si="252"/>
        <v>1.0408435635638766</v>
      </c>
      <c r="AF2098" s="1">
        <f t="shared" si="252"/>
        <v>0.94122547040540039</v>
      </c>
      <c r="AG2098" s="1">
        <f t="shared" si="252"/>
        <v>0.81173530801138827</v>
      </c>
      <c r="AH2098" s="1">
        <f t="shared" si="252"/>
        <v>1.0873182616585728</v>
      </c>
      <c r="AI2098" s="1">
        <f t="shared" si="252"/>
        <v>0.84289683603041066</v>
      </c>
      <c r="AJ2098" s="1">
        <f t="shared" si="252"/>
        <v>0.95934243851677214</v>
      </c>
      <c r="AK2098" s="1">
        <f t="shared" si="252"/>
        <v>1.1028442195397399</v>
      </c>
      <c r="AL2098" s="1">
        <f t="shared" si="252"/>
        <v>1.2198868650836312</v>
      </c>
      <c r="AM2098" s="1">
        <f t="shared" si="252"/>
        <v>0.84788146102764839</v>
      </c>
      <c r="AN2098" s="29">
        <f t="shared" si="252"/>
        <v>1.1914800875318732</v>
      </c>
      <c r="AO2098" s="1">
        <f t="shared" si="247"/>
        <v>342885.42753192171</v>
      </c>
      <c r="AP2098" s="1">
        <f t="shared" si="248"/>
        <v>304240.25035647402</v>
      </c>
      <c r="AQ2098" s="29">
        <f t="shared" si="249"/>
        <v>400175.99365710956</v>
      </c>
    </row>
    <row r="2099" spans="1:43" x14ac:dyDescent="0.2">
      <c r="A2099" s="26"/>
      <c r="E2099" s="25" t="s">
        <v>4089</v>
      </c>
      <c r="F2099" s="26" t="s">
        <v>4090</v>
      </c>
      <c r="G2099" s="1">
        <v>0.145548842450726</v>
      </c>
      <c r="H2099" s="43">
        <v>0.43240010129217199</v>
      </c>
      <c r="I2099" s="1">
        <f>VLOOKUP(F2099,'[1]SUSMB vs SHAM all proteins sum'!$B$2:$E$3214,2,FALSE)</f>
        <v>0.87036966892748302</v>
      </c>
      <c r="J2099" s="29">
        <f>VLOOKUP(F2099,'[1]SUSMB vs SHAM all proteins sum'!$B$2:$E$3214,3,FALSE)</f>
        <v>0.89335347591027203</v>
      </c>
      <c r="K2099" s="25">
        <f>VLOOKUP($E2099,[1]AllProteinsNorm!$A$1:$Q$3226,4,FALSE)</f>
        <v>52454.556358300797</v>
      </c>
      <c r="L2099" s="1">
        <f>VLOOKUP($E2099,[1]AllProteinsNorm!$A$1:$Q$3226,5,FALSE)</f>
        <v>27941.717084825999</v>
      </c>
      <c r="M2099" s="1">
        <f>VLOOKUP($E2099,[1]AllProteinsNorm!$A$1:$Q$3226,10,FALSE)</f>
        <v>16953.339559026601</v>
      </c>
      <c r="N2099" s="1">
        <f>VLOOKUP($E2099,[1]AllProteinsNorm!$A$1:$Q$3226,11,FALSE)</f>
        <v>68117.655697166294</v>
      </c>
      <c r="O2099" s="1">
        <f>VLOOKUP($E2099,[1]AllProteinsNorm!$A$1:$Q$3226,15,FALSE)</f>
        <v>105173.85253741901</v>
      </c>
      <c r="P2099" s="1">
        <f>VLOOKUP($E2099,[1]AllProteinsNorm!$A$1:$Q$3226,6,FALSE)</f>
        <v>51900.865575989097</v>
      </c>
      <c r="Q2099" s="1">
        <f>VLOOKUP($E2099,[1]AllProteinsNorm!$A$1:$Q$3226,8,FALSE)</f>
        <v>15334.4904479632</v>
      </c>
      <c r="R2099" s="1">
        <f>VLOOKUP($E2099,[1]AllProteinsNorm!$A$1:$Q$3226,13,FALSE)</f>
        <v>21342.066722427498</v>
      </c>
      <c r="S2099" s="1">
        <f>VLOOKUP($E2099,[1]AllProteinsNorm!$A$1:$Q$3226,16,FALSE)</f>
        <v>33398.812076515198</v>
      </c>
      <c r="T2099" s="1">
        <f>VLOOKUP($E2099,[1]AllProteinsNorm!$A$1:$Q$3226,17,FALSE)</f>
        <v>4743.2556959303902</v>
      </c>
      <c r="U2099" s="1">
        <f>VLOOKUP($E2099,[1]AllProteinsNorm!$A$1:$Q$3226,3,FALSE)</f>
        <v>129473.969686005</v>
      </c>
      <c r="V2099" s="1">
        <f>VLOOKUP($E2099,[1]AllProteinsNorm!$A$1:$Q$3226,7,FALSE)</f>
        <v>20973.149862635499</v>
      </c>
      <c r="W2099" s="1">
        <f>VLOOKUP($E2099,[1]AllProteinsNorm!$A$1:$Q$3226,9,FALSE)</f>
        <v>5441.1459328993096</v>
      </c>
      <c r="X2099" s="1">
        <f>VLOOKUP($E2099,[1]AllProteinsNorm!$A$1:$Q$3226,12,FALSE)</f>
        <v>73606.389295447501</v>
      </c>
      <c r="Y2099" s="29">
        <f>VLOOKUP($E2099,[1]AllProteinsNorm!$A$1:$Q$3226,14,FALSE)</f>
        <v>93137.310133746301</v>
      </c>
      <c r="Z2099" s="25">
        <f t="shared" si="252"/>
        <v>0.9690795714746</v>
      </c>
      <c r="AA2099" s="1">
        <f t="shared" si="252"/>
        <v>0.51621344452649642</v>
      </c>
      <c r="AB2099" s="1">
        <f t="shared" si="252"/>
        <v>0.31320701528200062</v>
      </c>
      <c r="AC2099" s="1">
        <f t="shared" si="252"/>
        <v>1.2584498502277033</v>
      </c>
      <c r="AD2099" s="1">
        <f t="shared" si="252"/>
        <v>1.9430501184892</v>
      </c>
      <c r="AE2099" s="1">
        <f t="shared" si="252"/>
        <v>0.95885032804364023</v>
      </c>
      <c r="AF2099" s="1">
        <f t="shared" si="252"/>
        <v>0.28329934449520733</v>
      </c>
      <c r="AG2099" s="1">
        <f t="shared" si="252"/>
        <v>0.39428721372608583</v>
      </c>
      <c r="AH2099" s="1">
        <f t="shared" si="252"/>
        <v>0.61703136470714215</v>
      </c>
      <c r="AI2099" s="1">
        <f t="shared" si="252"/>
        <v>8.7629989010082995E-2</v>
      </c>
      <c r="AJ2099" s="1">
        <f t="shared" si="252"/>
        <v>2.3919862786252253</v>
      </c>
      <c r="AK2099" s="1">
        <f t="shared" si="252"/>
        <v>0.38747160384932033</v>
      </c>
      <c r="AL2099" s="1">
        <f t="shared" si="252"/>
        <v>0.10052326690111071</v>
      </c>
      <c r="AM2099" s="1">
        <f t="shared" si="252"/>
        <v>1.3598522825927397</v>
      </c>
      <c r="AN2099" s="29">
        <f t="shared" si="252"/>
        <v>1.7206792099467403</v>
      </c>
      <c r="AO2099" s="1">
        <f t="shared" si="247"/>
        <v>31214.953893872396</v>
      </c>
      <c r="AP2099" s="1">
        <f t="shared" si="248"/>
        <v>16191.006911673723</v>
      </c>
      <c r="AQ2099" s="29">
        <f t="shared" si="249"/>
        <v>45841.400585293319</v>
      </c>
    </row>
    <row r="2100" spans="1:43" x14ac:dyDescent="0.2">
      <c r="A2100" s="26"/>
      <c r="E2100" s="25" t="s">
        <v>4091</v>
      </c>
      <c r="F2100" s="26" t="s">
        <v>4092</v>
      </c>
      <c r="G2100" s="1">
        <v>0.70545096023895704</v>
      </c>
      <c r="H2100" s="1">
        <v>0.80468103168984495</v>
      </c>
      <c r="I2100" s="1">
        <f>VLOOKUP(F2100,'[1]SUSMB vs SHAM all proteins sum'!$B$2:$E$3214,2,FALSE)</f>
        <v>0.61887652605910204</v>
      </c>
      <c r="J2100" s="29">
        <f>VLOOKUP(F2100,'[1]SUSMB vs SHAM all proteins sum'!$B$2:$E$3214,3,FALSE)</f>
        <v>0.80327295376090602</v>
      </c>
      <c r="K2100" s="25">
        <f>VLOOKUP($E2100,[1]AllProteinsNorm!$A$1:$Q$3226,4,FALSE)</f>
        <v>13424.234382345499</v>
      </c>
      <c r="L2100" s="1">
        <f>VLOOKUP($E2100,[1]AllProteinsNorm!$A$1:$Q$3226,5,FALSE)</f>
        <v>57887.331488815398</v>
      </c>
      <c r="M2100" s="1">
        <f>VLOOKUP($E2100,[1]AllProteinsNorm!$A$1:$Q$3226,10,FALSE)</f>
        <v>55820.785070969403</v>
      </c>
      <c r="N2100" s="1">
        <f>VLOOKUP($E2100,[1]AllProteinsNorm!$A$1:$Q$3226,11,FALSE)</f>
        <v>28159.2544721466</v>
      </c>
      <c r="O2100" s="1">
        <f>VLOOKUP($E2100,[1]AllProteinsNorm!$A$1:$Q$3226,15,FALSE)</f>
        <v>28287.288966971901</v>
      </c>
      <c r="P2100" s="1">
        <f>VLOOKUP($E2100,[1]AllProteinsNorm!$A$1:$Q$3226,6,FALSE)</f>
        <v>36544.429341417097</v>
      </c>
      <c r="Q2100" s="1">
        <f>VLOOKUP($E2100,[1]AllProteinsNorm!$A$1:$Q$3226,8,FALSE)</f>
        <v>26948.018855975999</v>
      </c>
      <c r="R2100" s="1">
        <f>VLOOKUP($E2100,[1]AllProteinsNorm!$A$1:$Q$3226,13,FALSE)</f>
        <v>4050.8174445391201</v>
      </c>
      <c r="S2100" s="1">
        <f>VLOOKUP($E2100,[1]AllProteinsNorm!$A$1:$Q$3226,16,FALSE)</f>
        <v>64387.231259884902</v>
      </c>
      <c r="T2100" s="1">
        <f>VLOOKUP($E2100,[1]AllProteinsNorm!$A$1:$Q$3226,17,FALSE)</f>
        <v>45384.7394950823</v>
      </c>
      <c r="U2100" s="1">
        <f>VLOOKUP($E2100,[1]AllProteinsNorm!$A$1:$Q$3226,3,FALSE)</f>
        <v>27552.415801430299</v>
      </c>
      <c r="V2100" s="1">
        <f>VLOOKUP($E2100,[1]AllProteinsNorm!$A$1:$Q$3226,7,FALSE)</f>
        <v>20379.418607903401</v>
      </c>
      <c r="W2100" s="1">
        <f>VLOOKUP($E2100,[1]AllProteinsNorm!$A$1:$Q$3226,9,FALSE)</f>
        <v>8477.2572941937797</v>
      </c>
      <c r="X2100" s="1">
        <f>VLOOKUP($E2100,[1]AllProteinsNorm!$A$1:$Q$3226,12,FALSE)</f>
        <v>51018.0822624922</v>
      </c>
      <c r="Y2100" s="29">
        <f>VLOOKUP($E2100,[1]AllProteinsNorm!$A$1:$Q$3226,14,FALSE)</f>
        <v>47584.578820941002</v>
      </c>
      <c r="Z2100" s="25">
        <f t="shared" si="252"/>
        <v>0.36562575528063218</v>
      </c>
      <c r="AA2100" s="1">
        <f t="shared" si="252"/>
        <v>1.5766336234871712</v>
      </c>
      <c r="AB2100" s="1">
        <f t="shared" si="252"/>
        <v>1.5203486560672705</v>
      </c>
      <c r="AC2100" s="1">
        <f t="shared" si="252"/>
        <v>0.76695239305850338</v>
      </c>
      <c r="AD2100" s="1">
        <f t="shared" si="252"/>
        <v>0.77043957210642278</v>
      </c>
      <c r="AE2100" s="1">
        <f t="shared" si="252"/>
        <v>0.9953330818498991</v>
      </c>
      <c r="AF2100" s="1">
        <f t="shared" si="252"/>
        <v>0.73396288137599053</v>
      </c>
      <c r="AG2100" s="1">
        <f t="shared" si="252"/>
        <v>0.11032906201424647</v>
      </c>
      <c r="AH2100" s="1">
        <f t="shared" si="252"/>
        <v>1.7536664951845786</v>
      </c>
      <c r="AI2100" s="1">
        <f t="shared" si="252"/>
        <v>1.2361099473894099</v>
      </c>
      <c r="AJ2100" s="1">
        <f t="shared" si="252"/>
        <v>0.75042438550181645</v>
      </c>
      <c r="AK2100" s="1">
        <f t="shared" si="252"/>
        <v>0.55505886655958103</v>
      </c>
      <c r="AL2100" s="1">
        <f t="shared" si="252"/>
        <v>0.23088866840511019</v>
      </c>
      <c r="AM2100" s="1">
        <f t="shared" si="252"/>
        <v>1.3895410590211974</v>
      </c>
      <c r="AN2100" s="29">
        <f t="shared" si="252"/>
        <v>1.2960253132944408</v>
      </c>
      <c r="AO2100" s="1">
        <f t="shared" si="247"/>
        <v>17320.42435200273</v>
      </c>
      <c r="AP2100" s="1">
        <f t="shared" si="248"/>
        <v>19977.24542960598</v>
      </c>
      <c r="AQ2100" s="29">
        <f t="shared" si="249"/>
        <v>16172.373786272889</v>
      </c>
    </row>
    <row r="2101" spans="1:43" x14ac:dyDescent="0.2">
      <c r="A2101" s="26"/>
      <c r="E2101" s="25" t="s">
        <v>236</v>
      </c>
      <c r="F2101" s="26" t="s">
        <v>237</v>
      </c>
      <c r="G2101" s="1">
        <v>0.18301628622216601</v>
      </c>
      <c r="H2101" s="1">
        <v>1.37379845959207</v>
      </c>
      <c r="I2101" s="1">
        <f>VLOOKUP(F2101,'[1]SUSMB vs SHAM all proteins sum'!$B$2:$E$3214,2,FALSE)</f>
        <v>2.4172117374815099E-2</v>
      </c>
      <c r="J2101" s="29">
        <f>VLOOKUP(F2101,'[1]SUSMB vs SHAM all proteins sum'!$B$2:$E$3214,3,FALSE)</f>
        <v>1.7613345254464501</v>
      </c>
      <c r="K2101" s="25">
        <f>VLOOKUP($E2101,[1]AllProteinsNorm!$A$1:$Q$3226,4,FALSE)</f>
        <v>76362.548865868797</v>
      </c>
      <c r="L2101" s="1">
        <f>VLOOKUP($E2101,[1]AllProteinsNorm!$A$1:$Q$3226,5,FALSE)</f>
        <v>78826.822070170398</v>
      </c>
      <c r="M2101" s="1">
        <f>VLOOKUP($E2101,[1]AllProteinsNorm!$A$1:$Q$3226,10,FALSE)</f>
        <v>92975.217050816398</v>
      </c>
      <c r="N2101" s="1">
        <f>VLOOKUP($E2101,[1]AllProteinsNorm!$A$1:$Q$3226,11,FALSE)</f>
        <v>68257.700711630503</v>
      </c>
      <c r="O2101" s="1">
        <f>VLOOKUP($E2101,[1]AllProteinsNorm!$A$1:$Q$3226,15,FALSE)</f>
        <v>76344.319919037007</v>
      </c>
      <c r="P2101" s="1">
        <f>VLOOKUP($E2101,[1]AllProteinsNorm!$A$1:$Q$3226,6,FALSE)</f>
        <v>144443.53678122599</v>
      </c>
      <c r="Q2101" s="1">
        <f>VLOOKUP($E2101,[1]AllProteinsNorm!$A$1:$Q$3226,8,FALSE)</f>
        <v>77404.850245098598</v>
      </c>
      <c r="R2101" s="1">
        <f>VLOOKUP($E2101,[1]AllProteinsNorm!$A$1:$Q$3226,13,FALSE)</f>
        <v>101834.583785789</v>
      </c>
      <c r="S2101" s="1">
        <f>VLOOKUP($E2101,[1]AllProteinsNorm!$A$1:$Q$3226,16,FALSE)</f>
        <v>202141.70185481099</v>
      </c>
      <c r="T2101" s="1">
        <f>VLOOKUP($E2101,[1]AllProteinsNorm!$A$1:$Q$3226,17,FALSE)</f>
        <v>62007.989023921204</v>
      </c>
      <c r="U2101" s="1">
        <f>VLOOKUP($E2101,[1]AllProteinsNorm!$A$1:$Q$3226,3,FALSE)</f>
        <v>140395.41109074501</v>
      </c>
      <c r="V2101" s="1">
        <f>VLOOKUP($E2101,[1]AllProteinsNorm!$A$1:$Q$3226,7,FALSE)</f>
        <v>94082.955069672505</v>
      </c>
      <c r="W2101" s="1">
        <f>VLOOKUP($E2101,[1]AllProteinsNorm!$A$1:$Q$3226,9,FALSE)</f>
        <v>82752.302892604595</v>
      </c>
      <c r="X2101" s="1">
        <f>VLOOKUP($E2101,[1]AllProteinsNorm!$A$1:$Q$3226,12,FALSE)</f>
        <v>217359.16554822199</v>
      </c>
      <c r="Y2101" s="29">
        <f>VLOOKUP($E2101,[1]AllProteinsNorm!$A$1:$Q$3226,14,FALSE)</f>
        <v>208083.360127074</v>
      </c>
      <c r="Z2101" s="25">
        <f t="shared" si="252"/>
        <v>0.97211100931737815</v>
      </c>
      <c r="AA2101" s="1">
        <f t="shared" si="252"/>
        <v>1.0034817158671974</v>
      </c>
      <c r="AB2101" s="1">
        <f t="shared" si="252"/>
        <v>1.1835937043894158</v>
      </c>
      <c r="AC2101" s="1">
        <f t="shared" si="252"/>
        <v>0.86893461936449889</v>
      </c>
      <c r="AD2101" s="1">
        <f t="shared" si="252"/>
        <v>0.97187895106151012</v>
      </c>
      <c r="AE2101" s="1">
        <f t="shared" si="252"/>
        <v>1.8387960383094251</v>
      </c>
      <c r="AF2101" s="1">
        <f t="shared" si="252"/>
        <v>0.98537972101996574</v>
      </c>
      <c r="AG2101" s="1">
        <f t="shared" si="252"/>
        <v>1.2963752716178034</v>
      </c>
      <c r="AH2101" s="1">
        <f t="shared" si="252"/>
        <v>2.5733055893717403</v>
      </c>
      <c r="AI2101" s="1">
        <f t="shared" si="252"/>
        <v>0.78937449955559624</v>
      </c>
      <c r="AJ2101" s="1">
        <f t="shared" si="252"/>
        <v>1.7872625626821339</v>
      </c>
      <c r="AK2101" s="1">
        <f t="shared" si="252"/>
        <v>1.1976954380214468</v>
      </c>
      <c r="AL2101" s="1">
        <f t="shared" si="252"/>
        <v>1.0534538970087062</v>
      </c>
      <c r="AM2101" s="1">
        <f t="shared" si="252"/>
        <v>2.7670270432775865</v>
      </c>
      <c r="AN2101" s="29">
        <f t="shared" si="252"/>
        <v>2.6489441256156527</v>
      </c>
      <c r="AO2101" s="1">
        <f t="shared" si="247"/>
        <v>8046.6745178067204</v>
      </c>
      <c r="AP2101" s="1">
        <f t="shared" si="248"/>
        <v>50640.970203189383</v>
      </c>
      <c r="AQ2101" s="29">
        <f t="shared" si="249"/>
        <v>55931.054522528633</v>
      </c>
    </row>
    <row r="2102" spans="1:43" x14ac:dyDescent="0.2">
      <c r="A2102" s="26"/>
      <c r="E2102" s="25" t="s">
        <v>4093</v>
      </c>
      <c r="F2102" s="26" t="s">
        <v>4094</v>
      </c>
      <c r="G2102" s="1">
        <v>0.29256203203658698</v>
      </c>
      <c r="H2102" s="1">
        <v>0.816050594775802</v>
      </c>
      <c r="I2102" s="1">
        <f>VLOOKUP(F2102,'[1]SUSMB vs SHAM all proteins sum'!$B$2:$E$3214,2,FALSE)</f>
        <v>0.75301316001100405</v>
      </c>
      <c r="J2102" s="29">
        <f>VLOOKUP(F2102,'[1]SUSMB vs SHAM all proteins sum'!$B$2:$E$3214,3,FALSE)</f>
        <v>1.05467399843243</v>
      </c>
      <c r="K2102" s="25">
        <f>VLOOKUP($E2102,[1]AllProteinsNorm!$A$1:$Q$3226,4,FALSE)</f>
        <v>101034.43182539</v>
      </c>
      <c r="L2102" s="1">
        <f>VLOOKUP($E2102,[1]AllProteinsNorm!$A$1:$Q$3226,5,FALSE)</f>
        <v>70139.279454978197</v>
      </c>
      <c r="M2102" s="1">
        <f>VLOOKUP($E2102,[1]AllProteinsNorm!$A$1:$Q$3226,10,FALSE)</f>
        <v>144604.97537683099</v>
      </c>
      <c r="N2102" s="1">
        <f>VLOOKUP($E2102,[1]AllProteinsNorm!$A$1:$Q$3226,11,FALSE)</f>
        <v>123145.44773479299</v>
      </c>
      <c r="O2102" s="1">
        <f>VLOOKUP($E2102,[1]AllProteinsNorm!$A$1:$Q$3226,15,FALSE)</f>
        <v>110253.765371211</v>
      </c>
      <c r="P2102" s="1">
        <f>VLOOKUP($E2102,[1]AllProteinsNorm!$A$1:$Q$3226,6,FALSE)</f>
        <v>82995.434392748604</v>
      </c>
      <c r="Q2102" s="1">
        <f>VLOOKUP($E2102,[1]AllProteinsNorm!$A$1:$Q$3226,8,FALSE)</f>
        <v>115294.202920635</v>
      </c>
      <c r="R2102" s="1">
        <f>VLOOKUP($E2102,[1]AllProteinsNorm!$A$1:$Q$3226,13,FALSE)</f>
        <v>95252.982529802801</v>
      </c>
      <c r="S2102" s="1">
        <f>VLOOKUP($E2102,[1]AllProteinsNorm!$A$1:$Q$3226,16,FALSE)</f>
        <v>103464.151035977</v>
      </c>
      <c r="T2102" s="1">
        <f>VLOOKUP($E2102,[1]AllProteinsNorm!$A$1:$Q$3226,17,FALSE)</f>
        <v>53392.592042056604</v>
      </c>
      <c r="U2102" s="1">
        <f>VLOOKUP($E2102,[1]AllProteinsNorm!$A$1:$Q$3226,3,FALSE)</f>
        <v>145852.094376186</v>
      </c>
      <c r="V2102" s="1">
        <f>VLOOKUP($E2102,[1]AllProteinsNorm!$A$1:$Q$3226,7,FALSE)</f>
        <v>76527.015596451994</v>
      </c>
      <c r="W2102" s="1">
        <f>VLOOKUP($E2102,[1]AllProteinsNorm!$A$1:$Q$3226,9,FALSE)</f>
        <v>121407.271919376</v>
      </c>
      <c r="X2102" s="1">
        <f>VLOOKUP($E2102,[1]AllProteinsNorm!$A$1:$Q$3226,12,FALSE)</f>
        <v>105284.426637747</v>
      </c>
      <c r="Y2102" s="29">
        <f>VLOOKUP($E2102,[1]AllProteinsNorm!$A$1:$Q$3226,14,FALSE)</f>
        <v>127256.696259777</v>
      </c>
      <c r="Z2102" s="25">
        <f t="shared" si="252"/>
        <v>0.91986978963423727</v>
      </c>
      <c r="AA2102" s="1">
        <f t="shared" si="252"/>
        <v>0.63858432290539313</v>
      </c>
      <c r="AB2102" s="1">
        <f t="shared" si="252"/>
        <v>1.3165585818291519</v>
      </c>
      <c r="AC2102" s="1">
        <f t="shared" si="252"/>
        <v>1.1211799290165476</v>
      </c>
      <c r="AD2102" s="1">
        <f t="shared" si="252"/>
        <v>1.0038073766146696</v>
      </c>
      <c r="AE2102" s="1">
        <f t="shared" si="252"/>
        <v>0.7556334152242371</v>
      </c>
      <c r="AF2102" s="1">
        <f t="shared" si="252"/>
        <v>1.0496981303357984</v>
      </c>
      <c r="AG2102" s="1">
        <f t="shared" si="252"/>
        <v>0.86723248123125829</v>
      </c>
      <c r="AH2102" s="1">
        <f t="shared" si="252"/>
        <v>0.94199121159636157</v>
      </c>
      <c r="AI2102" s="1">
        <f t="shared" si="252"/>
        <v>0.48611380815832755</v>
      </c>
      <c r="AJ2102" s="1">
        <f t="shared" si="252"/>
        <v>1.3279129990397929</v>
      </c>
      <c r="AK2102" s="1">
        <f t="shared" si="252"/>
        <v>0.69674158072866033</v>
      </c>
      <c r="AL2102" s="1">
        <f t="shared" si="252"/>
        <v>1.105354676250855</v>
      </c>
      <c r="AM2102" s="1">
        <f t="shared" si="252"/>
        <v>0.9585639433336991</v>
      </c>
      <c r="AN2102" s="29">
        <f t="shared" si="252"/>
        <v>1.1586108646637825</v>
      </c>
      <c r="AO2102" s="1">
        <f t="shared" si="247"/>
        <v>24655.60706672991</v>
      </c>
      <c r="AP2102" s="1">
        <f t="shared" si="248"/>
        <v>21155.652902074609</v>
      </c>
      <c r="AQ2102" s="29">
        <f t="shared" si="249"/>
        <v>23312.40830514966</v>
      </c>
    </row>
    <row r="2103" spans="1:43" x14ac:dyDescent="0.2">
      <c r="A2103" s="26"/>
      <c r="E2103" s="25" t="s">
        <v>4095</v>
      </c>
      <c r="F2103" s="26" t="s">
        <v>4096</v>
      </c>
      <c r="G2103" s="43">
        <v>1.91382418826739E-2</v>
      </c>
      <c r="H2103" s="1">
        <v>1.2523775779597801</v>
      </c>
      <c r="I2103" s="1">
        <f>VLOOKUP(F2103,'[1]SUSMB vs SHAM all proteins sum'!$B$2:$E$3214,2,FALSE)</f>
        <v>0.74642448515469795</v>
      </c>
      <c r="J2103" s="29">
        <f>VLOOKUP(F2103,'[1]SUSMB vs SHAM all proteins sum'!$B$2:$E$3214,3,FALSE)</f>
        <v>0.911943137048292</v>
      </c>
      <c r="K2103" s="25">
        <f>VLOOKUP($E2103,[1]AllProteinsNorm!$A$1:$Q$3226,4,FALSE)</f>
        <v>92160.579569006295</v>
      </c>
      <c r="L2103" s="1">
        <f>VLOOKUP($E2103,[1]AllProteinsNorm!$A$1:$Q$3226,5,FALSE)</f>
        <v>133204.94120211201</v>
      </c>
      <c r="M2103" s="1">
        <f>VLOOKUP($E2103,[1]AllProteinsNorm!$A$1:$Q$3226,10,FALSE)</f>
        <v>121440.75655414999</v>
      </c>
      <c r="N2103" s="1">
        <f>VLOOKUP($E2103,[1]AllProteinsNorm!$A$1:$Q$3226,11,FALSE)</f>
        <v>122381.654197889</v>
      </c>
      <c r="O2103" s="1">
        <f>VLOOKUP($E2103,[1]AllProteinsNorm!$A$1:$Q$3226,15,FALSE)</f>
        <v>128445.537228495</v>
      </c>
      <c r="P2103" s="1">
        <f>VLOOKUP($E2103,[1]AllProteinsNorm!$A$1:$Q$3226,6,FALSE)</f>
        <v>134146.186313991</v>
      </c>
      <c r="Q2103" s="1">
        <f>VLOOKUP($E2103,[1]AllProteinsNorm!$A$1:$Q$3226,8,FALSE)</f>
        <v>143124.594752673</v>
      </c>
      <c r="R2103" s="1">
        <f>VLOOKUP($E2103,[1]AllProteinsNorm!$A$1:$Q$3226,13,FALSE)</f>
        <v>141886.543180251</v>
      </c>
      <c r="S2103" s="1">
        <f>VLOOKUP($E2103,[1]AllProteinsNorm!$A$1:$Q$3226,16,FALSE)</f>
        <v>168882.65109217499</v>
      </c>
      <c r="T2103" s="1">
        <f>VLOOKUP($E2103,[1]AllProteinsNorm!$A$1:$Q$3226,17,FALSE)</f>
        <v>156936.11843356601</v>
      </c>
      <c r="U2103" s="1">
        <f>VLOOKUP($E2103,[1]AllProteinsNorm!$A$1:$Q$3226,3,FALSE)</f>
        <v>156109.83887349599</v>
      </c>
      <c r="V2103" s="1">
        <f>VLOOKUP($E2103,[1]AllProteinsNorm!$A$1:$Q$3226,7,FALSE)</f>
        <v>129374.049886052</v>
      </c>
      <c r="W2103" s="1">
        <f>VLOOKUP($E2103,[1]AllProteinsNorm!$A$1:$Q$3226,9,FALSE)</f>
        <v>145471.294074114</v>
      </c>
      <c r="X2103" s="1">
        <f>VLOOKUP($E2103,[1]AllProteinsNorm!$A$1:$Q$3226,12,FALSE)</f>
        <v>37375.440809725602</v>
      </c>
      <c r="Y2103" s="29">
        <f>VLOOKUP($E2103,[1]AllProteinsNorm!$A$1:$Q$3226,14,FALSE)</f>
        <v>134605.57803470801</v>
      </c>
      <c r="Z2103" s="25">
        <f t="shared" si="252"/>
        <v>0.77104600384507416</v>
      </c>
      <c r="AA2103" s="1">
        <f t="shared" si="252"/>
        <v>1.1144367590419002</v>
      </c>
      <c r="AB2103" s="1">
        <f t="shared" si="252"/>
        <v>1.0160136848411256</v>
      </c>
      <c r="AC2103" s="1">
        <f t="shared" si="252"/>
        <v>1.0238855468847992</v>
      </c>
      <c r="AD2103" s="1">
        <f t="shared" si="252"/>
        <v>1.0746180053871011</v>
      </c>
      <c r="AE2103" s="1">
        <f t="shared" si="252"/>
        <v>1.1223115281193841</v>
      </c>
      <c r="AF2103" s="1">
        <f t="shared" si="252"/>
        <v>1.197427873740357</v>
      </c>
      <c r="AG2103" s="1">
        <f t="shared" si="252"/>
        <v>1.1870699232811226</v>
      </c>
      <c r="AH2103" s="1">
        <f t="shared" si="252"/>
        <v>1.4129283241527635</v>
      </c>
      <c r="AI2103" s="1">
        <f t="shared" si="252"/>
        <v>1.3129796659596145</v>
      </c>
      <c r="AJ2103" s="1">
        <f t="shared" si="252"/>
        <v>1.3060667368544561</v>
      </c>
      <c r="AK2103" s="1">
        <f t="shared" si="252"/>
        <v>1.0823862505248483</v>
      </c>
      <c r="AL2103" s="1">
        <f t="shared" si="252"/>
        <v>1.2170611393131738</v>
      </c>
      <c r="AM2103" s="1">
        <f t="shared" si="252"/>
        <v>0.31269534559197387</v>
      </c>
      <c r="AN2103" s="29">
        <f t="shared" si="252"/>
        <v>1.1261549517622784</v>
      </c>
      <c r="AO2103" s="1">
        <f t="shared" si="247"/>
        <v>14334.286611474769</v>
      </c>
      <c r="AP2103" s="1">
        <f t="shared" si="248"/>
        <v>12361.707905533376</v>
      </c>
      <c r="AQ2103" s="29">
        <f t="shared" si="249"/>
        <v>42612.196684992043</v>
      </c>
    </row>
    <row r="2104" spans="1:43" x14ac:dyDescent="0.2">
      <c r="A2104" s="26"/>
      <c r="E2104" s="25" t="s">
        <v>4097</v>
      </c>
      <c r="F2104" s="26" t="s">
        <v>4098</v>
      </c>
      <c r="G2104" s="1">
        <v>0.94294651374985605</v>
      </c>
      <c r="H2104" s="1">
        <v>1.03789643433065</v>
      </c>
      <c r="I2104" s="1">
        <f>VLOOKUP(F2104,'[1]SUSMB vs SHAM all proteins sum'!$B$2:$E$3214,2,FALSE)</f>
        <v>0.98358085355549496</v>
      </c>
      <c r="J2104" s="29">
        <f>VLOOKUP(F2104,'[1]SUSMB vs SHAM all proteins sum'!$B$2:$E$3214,3,FALSE)</f>
        <v>0.98439142213339303</v>
      </c>
      <c r="K2104" s="25">
        <f>VLOOKUP($E2104,[1]AllProteinsNorm!$A$1:$Q$3226,4,FALSE)</f>
        <v>9750.4399258451995</v>
      </c>
      <c r="L2104" s="1">
        <f>VLOOKUP($E2104,[1]AllProteinsNorm!$A$1:$Q$3226,5,FALSE)</f>
        <v>3824.6383342997801</v>
      </c>
      <c r="M2104" s="1">
        <f>VLOOKUP($E2104,[1]AllProteinsNorm!$A$1:$Q$3226,10,FALSE)</f>
        <v>14419.8192888139</v>
      </c>
      <c r="N2104" s="1">
        <f>VLOOKUP($E2104,[1]AllProteinsNorm!$A$1:$Q$3226,11,FALSE)</f>
        <v>31086.216520739701</v>
      </c>
      <c r="O2104" s="1">
        <f>VLOOKUP($E2104,[1]AllProteinsNorm!$A$1:$Q$3226,15,FALSE)</f>
        <v>39836.373236642998</v>
      </c>
      <c r="P2104" s="1">
        <f>VLOOKUP($E2104,[1]AllProteinsNorm!$A$1:$Q$3226,6,FALSE)</f>
        <v>28285.212526757899</v>
      </c>
      <c r="Q2104" s="1">
        <f>VLOOKUP($E2104,[1]AllProteinsNorm!$A$1:$Q$3226,8,FALSE)</f>
        <v>14975.283944463201</v>
      </c>
      <c r="R2104" s="1">
        <f>VLOOKUP($E2104,[1]AllProteinsNorm!$A$1:$Q$3226,13,FALSE)</f>
        <v>20738.676332202602</v>
      </c>
      <c r="S2104" s="1">
        <f>VLOOKUP($E2104,[1]AllProteinsNorm!$A$1:$Q$3226,16,FALSE)</f>
        <v>16709.034346733701</v>
      </c>
      <c r="T2104" s="1">
        <f>VLOOKUP($E2104,[1]AllProteinsNorm!$A$1:$Q$3226,17,FALSE)</f>
        <v>5464.1833674730296</v>
      </c>
      <c r="U2104" s="1">
        <f>VLOOKUP($E2104,[1]AllProteinsNorm!$A$1:$Q$3226,3,FALSE)</f>
        <v>3215.5958716534201</v>
      </c>
      <c r="V2104" s="1">
        <f>VLOOKUP($E2104,[1]AllProteinsNorm!$A$1:$Q$3226,7,FALSE)</f>
        <v>25461.445246568299</v>
      </c>
      <c r="W2104" s="1">
        <f>VLOOKUP($E2104,[1]AllProteinsNorm!$A$1:$Q$3226,9,FALSE)</f>
        <v>4562.9454688910801</v>
      </c>
      <c r="X2104" s="1">
        <f>VLOOKUP($E2104,[1]AllProteinsNorm!$A$1:$Q$3226,12,FALSE)</f>
        <v>93788.982163107998</v>
      </c>
      <c r="Y2104" s="29">
        <f>VLOOKUP($E2104,[1]AllProteinsNorm!$A$1:$Q$3226,14,FALSE)</f>
        <v>17567.887863523702</v>
      </c>
      <c r="Z2104" s="25">
        <f t="shared" si="252"/>
        <v>0.49285723846020602</v>
      </c>
      <c r="AA2104" s="1">
        <f t="shared" si="252"/>
        <v>0.19332468092598742</v>
      </c>
      <c r="AB2104" s="1">
        <f t="shared" si="252"/>
        <v>0.72888119590808931</v>
      </c>
      <c r="AC2104" s="1">
        <f t="shared" si="252"/>
        <v>1.5713205706725815</v>
      </c>
      <c r="AD2104" s="1">
        <f t="shared" si="252"/>
        <v>2.0136163140331353</v>
      </c>
      <c r="AE2104" s="1">
        <f t="shared" si="252"/>
        <v>1.429737718628066</v>
      </c>
      <c r="AF2104" s="1">
        <f t="shared" si="252"/>
        <v>0.75695836763855695</v>
      </c>
      <c r="AG2104" s="1">
        <f t="shared" si="252"/>
        <v>1.0482815979734783</v>
      </c>
      <c r="AH2104" s="1">
        <f t="shared" si="252"/>
        <v>0.84459456066584127</v>
      </c>
      <c r="AI2104" s="1">
        <f t="shared" si="252"/>
        <v>0.27619905823885205</v>
      </c>
      <c r="AJ2104" s="1">
        <f t="shared" si="252"/>
        <v>0.16253930216074486</v>
      </c>
      <c r="AK2104" s="1">
        <f t="shared" si="252"/>
        <v>1.2870042466665026</v>
      </c>
      <c r="AL2104" s="1">
        <f t="shared" si="252"/>
        <v>0.23064402428459937</v>
      </c>
      <c r="AM2104" s="1">
        <f t="shared" si="252"/>
        <v>4.7407685292616204</v>
      </c>
      <c r="AN2104" s="29">
        <f t="shared" si="252"/>
        <v>0.88800718365990206</v>
      </c>
      <c r="AO2104" s="1">
        <f t="shared" si="247"/>
        <v>13520.249677288859</v>
      </c>
      <c r="AP2104" s="1">
        <f t="shared" si="248"/>
        <v>7460.8045689739793</v>
      </c>
      <c r="AQ2104" s="29">
        <f t="shared" si="249"/>
        <v>33474.764802363708</v>
      </c>
    </row>
    <row r="2105" spans="1:43" x14ac:dyDescent="0.2">
      <c r="A2105" s="26"/>
      <c r="E2105" s="25" t="s">
        <v>4099</v>
      </c>
      <c r="F2105" s="26" t="s">
        <v>4100</v>
      </c>
      <c r="G2105" s="1">
        <v>0.62505639616056696</v>
      </c>
      <c r="H2105" s="1">
        <v>0.971489674283606</v>
      </c>
      <c r="I2105" s="1">
        <f>VLOOKUP(F2105,'[1]SUSMB vs SHAM all proteins sum'!$B$2:$E$3214,2,FALSE)</f>
        <v>4.6196771335260199E-2</v>
      </c>
      <c r="J2105" s="29">
        <f>VLOOKUP(F2105,'[1]SUSMB vs SHAM all proteins sum'!$B$2:$E$3214,3,FALSE)</f>
        <v>0.89083970424483905</v>
      </c>
      <c r="K2105" s="25">
        <f>VLOOKUP($E2105,[1]AllProteinsNorm!$A$1:$Q$3226,4,FALSE)</f>
        <v>263297.16546314099</v>
      </c>
      <c r="L2105" s="1">
        <f>VLOOKUP($E2105,[1]AllProteinsNorm!$A$1:$Q$3226,5,FALSE)</f>
        <v>265749.98239543301</v>
      </c>
      <c r="M2105" s="1">
        <f>VLOOKUP($E2105,[1]AllProteinsNorm!$A$1:$Q$3226,10,FALSE)</f>
        <v>293145.10093754</v>
      </c>
      <c r="N2105" s="1">
        <f>VLOOKUP($E2105,[1]AllProteinsNorm!$A$1:$Q$3226,11,FALSE)</f>
        <v>270771.70611704199</v>
      </c>
      <c r="O2105" s="1">
        <f>VLOOKUP($E2105,[1]AllProteinsNorm!$A$1:$Q$3226,15,FALSE)</f>
        <v>322292.44022412703</v>
      </c>
      <c r="P2105" s="1">
        <f>VLOOKUP($E2105,[1]AllProteinsNorm!$A$1:$Q$3226,6,FALSE)</f>
        <v>270461.79782971402</v>
      </c>
      <c r="Q2105" s="1">
        <f>VLOOKUP($E2105,[1]AllProteinsNorm!$A$1:$Q$3226,8,FALSE)</f>
        <v>303827.26394066098</v>
      </c>
      <c r="R2105" s="1">
        <f>VLOOKUP($E2105,[1]AllProteinsNorm!$A$1:$Q$3226,13,FALSE)</f>
        <v>236795.46371507799</v>
      </c>
      <c r="S2105" s="1">
        <f>VLOOKUP($E2105,[1]AllProteinsNorm!$A$1:$Q$3226,16,FALSE)</f>
        <v>273977.83810086898</v>
      </c>
      <c r="T2105" s="1">
        <f>VLOOKUP($E2105,[1]AllProteinsNorm!$A$1:$Q$3226,17,FALSE)</f>
        <v>290552.70808557898</v>
      </c>
      <c r="U2105" s="1">
        <f>VLOOKUP($E2105,[1]AllProteinsNorm!$A$1:$Q$3226,3,FALSE)</f>
        <v>228503.286891014</v>
      </c>
      <c r="V2105" s="1">
        <f>VLOOKUP($E2105,[1]AllProteinsNorm!$A$1:$Q$3226,7,FALSE)</f>
        <v>259496.821983551</v>
      </c>
      <c r="W2105" s="1">
        <f>VLOOKUP($E2105,[1]AllProteinsNorm!$A$1:$Q$3226,9,FALSE)</f>
        <v>240449.961124044</v>
      </c>
      <c r="X2105" s="1">
        <f>VLOOKUP($E2105,[1]AllProteinsNorm!$A$1:$Q$3226,12,FALSE)</f>
        <v>271135.97787662799</v>
      </c>
      <c r="Y2105" s="29">
        <f>VLOOKUP($E2105,[1]AllProteinsNorm!$A$1:$Q$3226,14,FALSE)</f>
        <v>259786.715249114</v>
      </c>
      <c r="Z2105" s="25">
        <f t="shared" si="252"/>
        <v>0.93021012435559636</v>
      </c>
      <c r="AA2105" s="1">
        <f t="shared" si="252"/>
        <v>0.93887575180204252</v>
      </c>
      <c r="AB2105" s="1">
        <f t="shared" si="252"/>
        <v>1.0356607535735751</v>
      </c>
      <c r="AC2105" s="1">
        <f t="shared" si="252"/>
        <v>0.95661714388782726</v>
      </c>
      <c r="AD2105" s="1">
        <f t="shared" si="252"/>
        <v>1.1386362263809588</v>
      </c>
      <c r="AE2105" s="1">
        <f t="shared" si="252"/>
        <v>0.95552225999119633</v>
      </c>
      <c r="AF2105" s="1">
        <f t="shared" si="252"/>
        <v>1.0734000743066385</v>
      </c>
      <c r="AG2105" s="1">
        <f t="shared" si="252"/>
        <v>0.83658150045705437</v>
      </c>
      <c r="AH2105" s="1">
        <f t="shared" si="252"/>
        <v>0.96794417973392211</v>
      </c>
      <c r="AI2105" s="1">
        <f t="shared" si="252"/>
        <v>1.0265020143484134</v>
      </c>
      <c r="AJ2105" s="1">
        <f t="shared" si="252"/>
        <v>0.8072858305962598</v>
      </c>
      <c r="AK2105" s="1">
        <f t="shared" si="252"/>
        <v>0.91678378163547969</v>
      </c>
      <c r="AL2105" s="1">
        <f t="shared" si="252"/>
        <v>0.84949257940191047</v>
      </c>
      <c r="AM2105" s="1">
        <f t="shared" si="252"/>
        <v>0.95790409005827959</v>
      </c>
      <c r="AN2105" s="29">
        <f t="shared" si="252"/>
        <v>0.91780795388638436</v>
      </c>
      <c r="AO2105" s="1">
        <f t="shared" si="247"/>
        <v>22280.492595716503</v>
      </c>
      <c r="AP2105" s="1">
        <f t="shared" si="248"/>
        <v>22601.101296617373</v>
      </c>
      <c r="AQ2105" s="29">
        <f t="shared" si="249"/>
        <v>15286.864709685167</v>
      </c>
    </row>
    <row r="2106" spans="1:43" x14ac:dyDescent="0.2">
      <c r="A2106" s="26"/>
      <c r="E2106" s="25" t="s">
        <v>4101</v>
      </c>
      <c r="F2106" s="26" t="s">
        <v>4102</v>
      </c>
      <c r="G2106" s="1">
        <v>0.80193476896375304</v>
      </c>
      <c r="H2106" s="1">
        <v>1.04169497216468</v>
      </c>
      <c r="I2106" s="1">
        <f>VLOOKUP(F2106,'[1]SUSMB vs SHAM all proteins sum'!$B$2:$E$3214,2,FALSE)</f>
        <v>0.20390827681769999</v>
      </c>
      <c r="J2106" s="29">
        <f>VLOOKUP(F2106,'[1]SUSMB vs SHAM all proteins sum'!$B$2:$E$3214,3,FALSE)</f>
        <v>1.2304486660981999</v>
      </c>
      <c r="K2106" s="25">
        <f>VLOOKUP($E2106,[1]AllProteinsNorm!$A$1:$Q$3226,4,FALSE)</f>
        <v>559140.18299906095</v>
      </c>
      <c r="L2106" s="1">
        <f>VLOOKUP($E2106,[1]AllProteinsNorm!$A$1:$Q$3226,5,FALSE)</f>
        <v>796616.50836090697</v>
      </c>
      <c r="M2106" s="1">
        <f>VLOOKUP($E2106,[1]AllProteinsNorm!$A$1:$Q$3226,10,FALSE)</f>
        <v>1223372.4208402899</v>
      </c>
      <c r="N2106" s="1">
        <f>VLOOKUP($E2106,[1]AllProteinsNorm!$A$1:$Q$3226,11,FALSE)</f>
        <v>803605.40269162005</v>
      </c>
      <c r="O2106" s="1">
        <f>VLOOKUP($E2106,[1]AllProteinsNorm!$A$1:$Q$3226,15,FALSE)</f>
        <v>727516.10143917205</v>
      </c>
      <c r="P2106" s="1">
        <f>VLOOKUP($E2106,[1]AllProteinsNorm!$A$1:$Q$3226,6,FALSE)</f>
        <v>1141691.37560409</v>
      </c>
      <c r="Q2106" s="1">
        <f>VLOOKUP($E2106,[1]AllProteinsNorm!$A$1:$Q$3226,8,FALSE)</f>
        <v>744851.85359246098</v>
      </c>
      <c r="R2106" s="1">
        <f>VLOOKUP($E2106,[1]AllProteinsNorm!$A$1:$Q$3226,13,FALSE)</f>
        <v>908350.81029666495</v>
      </c>
      <c r="S2106" s="1">
        <f>VLOOKUP($E2106,[1]AllProteinsNorm!$A$1:$Q$3226,16,FALSE)</f>
        <v>761879.42887810804</v>
      </c>
      <c r="T2106" s="1">
        <f>VLOOKUP($E2106,[1]AllProteinsNorm!$A$1:$Q$3226,17,FALSE)</f>
        <v>663985.37066815898</v>
      </c>
      <c r="U2106" s="1">
        <f>VLOOKUP($E2106,[1]AllProteinsNorm!$A$1:$Q$3226,3,FALSE)</f>
        <v>999917.97306906199</v>
      </c>
      <c r="V2106" s="1">
        <f>VLOOKUP($E2106,[1]AllProteinsNorm!$A$1:$Q$3226,7,FALSE)</f>
        <v>1108405.26723627</v>
      </c>
      <c r="W2106" s="1">
        <f>VLOOKUP($E2106,[1]AllProteinsNorm!$A$1:$Q$3226,9,FALSE)</f>
        <v>963592.65858225303</v>
      </c>
      <c r="X2106" s="1">
        <f>VLOOKUP($E2106,[1]AllProteinsNorm!$A$1:$Q$3226,12,FALSE)</f>
        <v>1156172.64036351</v>
      </c>
      <c r="Y2106" s="29">
        <f>VLOOKUP($E2106,[1]AllProteinsNorm!$A$1:$Q$3226,14,FALSE)</f>
        <v>727700.24706045596</v>
      </c>
      <c r="Z2106" s="25">
        <f t="shared" si="252"/>
        <v>0.68017772538912558</v>
      </c>
      <c r="AA2106" s="1">
        <f t="shared" si="252"/>
        <v>0.96906074923479246</v>
      </c>
      <c r="AB2106" s="1">
        <f t="shared" si="252"/>
        <v>1.488196870501675</v>
      </c>
      <c r="AC2106" s="1">
        <f t="shared" si="252"/>
        <v>0.97756253535817927</v>
      </c>
      <c r="AD2106" s="1">
        <f t="shared" si="252"/>
        <v>0.88500211951622765</v>
      </c>
      <c r="AE2106" s="1">
        <f t="shared" si="252"/>
        <v>1.3888342611857605</v>
      </c>
      <c r="AF2106" s="1">
        <f t="shared" si="252"/>
        <v>0.9060905564164129</v>
      </c>
      <c r="AG2106" s="1">
        <f t="shared" si="252"/>
        <v>1.1049822688275515</v>
      </c>
      <c r="AH2106" s="1">
        <f t="shared" si="252"/>
        <v>0.92680410514503819</v>
      </c>
      <c r="AI2106" s="1">
        <f t="shared" si="252"/>
        <v>0.80771883839634939</v>
      </c>
      <c r="AJ2106" s="1">
        <f t="shared" si="252"/>
        <v>1.2163710517992976</v>
      </c>
      <c r="AK2106" s="1">
        <f t="shared" si="252"/>
        <v>1.3483426811400498</v>
      </c>
      <c r="AL2106" s="1">
        <f t="shared" si="252"/>
        <v>1.1721823661477713</v>
      </c>
      <c r="AM2106" s="1">
        <f t="shared" si="252"/>
        <v>1.4064502974219479</v>
      </c>
      <c r="AN2106" s="29">
        <f t="shared" si="252"/>
        <v>0.88522612729394357</v>
      </c>
      <c r="AO2106" s="1">
        <f t="shared" si="247"/>
        <v>219136.93480946345</v>
      </c>
      <c r="AP2106" s="1">
        <f t="shared" si="248"/>
        <v>168368.92625331497</v>
      </c>
      <c r="AQ2106" s="29">
        <f t="shared" si="249"/>
        <v>149146.45551804316</v>
      </c>
    </row>
    <row r="2107" spans="1:43" x14ac:dyDescent="0.2">
      <c r="A2107" s="26"/>
      <c r="E2107" s="25" t="s">
        <v>4103</v>
      </c>
      <c r="F2107" s="26" t="s">
        <v>4104</v>
      </c>
      <c r="G2107" s="1">
        <v>0.119321176387616</v>
      </c>
      <c r="H2107" s="1">
        <v>1.36942681716658</v>
      </c>
      <c r="I2107" s="1">
        <f>VLOOKUP(F2107,'[1]SUSMB vs SHAM all proteins sum'!$B$2:$E$3214,2,FALSE)</f>
        <v>0.23803915334900799</v>
      </c>
      <c r="J2107" s="29">
        <f>VLOOKUP(F2107,'[1]SUSMB vs SHAM all proteins sum'!$B$2:$E$3214,3,FALSE)</f>
        <v>1.2955200964923299</v>
      </c>
      <c r="K2107" s="25">
        <f>VLOOKUP($E2107,[1]AllProteinsNorm!$A$1:$Q$3226,4,FALSE)</f>
        <v>206205.10408697801</v>
      </c>
      <c r="L2107" s="1">
        <f>VLOOKUP($E2107,[1]AllProteinsNorm!$A$1:$Q$3226,5,FALSE)</f>
        <v>396819.90922771703</v>
      </c>
      <c r="M2107" s="1">
        <f>VLOOKUP($E2107,[1]AllProteinsNorm!$A$1:$Q$3226,10,FALSE)</f>
        <v>592567.15442248504</v>
      </c>
      <c r="N2107" s="1">
        <f>VLOOKUP($E2107,[1]AllProteinsNorm!$A$1:$Q$3226,11,FALSE)</f>
        <v>437737.399485156</v>
      </c>
      <c r="O2107" s="1">
        <f>VLOOKUP($E2107,[1]AllProteinsNorm!$A$1:$Q$3226,15,FALSE)</f>
        <v>423024.30870137201</v>
      </c>
      <c r="P2107" s="1">
        <f>VLOOKUP($E2107,[1]AllProteinsNorm!$A$1:$Q$3226,6,FALSE)</f>
        <v>505417.65261043899</v>
      </c>
      <c r="Q2107" s="1">
        <f>VLOOKUP($E2107,[1]AllProteinsNorm!$A$1:$Q$3226,8,FALSE)</f>
        <v>510374.35428570199</v>
      </c>
      <c r="R2107" s="1">
        <f>VLOOKUP($E2107,[1]AllProteinsNorm!$A$1:$Q$3226,13,FALSE)</f>
        <v>468325.01922992099</v>
      </c>
      <c r="S2107" s="1">
        <f>VLOOKUP($E2107,[1]AllProteinsNorm!$A$1:$Q$3226,16,FALSE)</f>
        <v>589008.658062979</v>
      </c>
      <c r="T2107" s="1">
        <f>VLOOKUP($E2107,[1]AllProteinsNorm!$A$1:$Q$3226,17,FALSE)</f>
        <v>607708.44404242001</v>
      </c>
      <c r="U2107" s="1">
        <f>VLOOKUP($E2107,[1]AllProteinsNorm!$A$1:$Q$3226,3,FALSE)</f>
        <v>624475.67842386302</v>
      </c>
      <c r="V2107" s="1">
        <f>VLOOKUP($E2107,[1]AllProteinsNorm!$A$1:$Q$3226,7,FALSE)</f>
        <v>447559.44289523002</v>
      </c>
      <c r="W2107" s="1">
        <f>VLOOKUP($E2107,[1]AllProteinsNorm!$A$1:$Q$3226,9,FALSE)</f>
        <v>353984.985689867</v>
      </c>
      <c r="X2107" s="1">
        <f>VLOOKUP($E2107,[1]AllProteinsNorm!$A$1:$Q$3226,12,FALSE)</f>
        <v>553156.26996462501</v>
      </c>
      <c r="Y2107" s="29">
        <f>VLOOKUP($E2107,[1]AllProteinsNorm!$A$1:$Q$3226,14,FALSE)</f>
        <v>598730.32417392905</v>
      </c>
      <c r="Z2107" s="25">
        <f t="shared" si="252"/>
        <v>0.50138525888291308</v>
      </c>
      <c r="AA2107" s="1">
        <f t="shared" si="252"/>
        <v>0.96486289124109714</v>
      </c>
      <c r="AB2107" s="1">
        <f t="shared" si="252"/>
        <v>1.440819990567785</v>
      </c>
      <c r="AC2107" s="1">
        <f t="shared" si="252"/>
        <v>1.0643532823078072</v>
      </c>
      <c r="AD2107" s="1">
        <f t="shared" si="252"/>
        <v>1.0285785770003977</v>
      </c>
      <c r="AE2107" s="1">
        <f t="shared" si="252"/>
        <v>1.2289170130880487</v>
      </c>
      <c r="AF2107" s="1">
        <f t="shared" si="252"/>
        <v>1.2409691742780493</v>
      </c>
      <c r="AG2107" s="1">
        <f t="shared" si="252"/>
        <v>1.1387267160413983</v>
      </c>
      <c r="AH2107" s="1">
        <f t="shared" si="252"/>
        <v>1.4321675489788888</v>
      </c>
      <c r="AI2107" s="1">
        <f t="shared" si="252"/>
        <v>1.4776358562541654</v>
      </c>
      <c r="AJ2107" s="1">
        <f t="shared" si="252"/>
        <v>1.5184051872962538</v>
      </c>
      <c r="AK2107" s="1">
        <f t="shared" si="252"/>
        <v>1.0882354640788363</v>
      </c>
      <c r="AL2107" s="1">
        <f t="shared" si="252"/>
        <v>0.86071028395066007</v>
      </c>
      <c r="AM2107" s="1">
        <f t="shared" si="252"/>
        <v>1.3449928935897497</v>
      </c>
      <c r="AN2107" s="29">
        <f t="shared" si="252"/>
        <v>1.4558056645405479</v>
      </c>
      <c r="AO2107" s="1">
        <f t="shared" si="247"/>
        <v>123262.12870657844</v>
      </c>
      <c r="AP2107" s="1">
        <f t="shared" si="248"/>
        <v>53148.351498428397</v>
      </c>
      <c r="AQ2107" s="29">
        <f t="shared" si="249"/>
        <v>100919.73650761406</v>
      </c>
    </row>
    <row r="2108" spans="1:43" x14ac:dyDescent="0.2">
      <c r="A2108" s="26"/>
      <c r="E2108" s="25" t="s">
        <v>4105</v>
      </c>
      <c r="F2108" s="26" t="s">
        <v>4106</v>
      </c>
      <c r="G2108" s="1">
        <v>0.93092201236281402</v>
      </c>
      <c r="H2108" s="1">
        <v>1.0144708852591899</v>
      </c>
      <c r="I2108" s="1">
        <f>VLOOKUP(F2108,'[1]SUSMB vs SHAM all proteins sum'!$B$2:$E$3214,2,FALSE)</f>
        <v>0.61445537426389396</v>
      </c>
      <c r="J2108" s="29">
        <f>VLOOKUP(F2108,'[1]SUSMB vs SHAM all proteins sum'!$B$2:$E$3214,3,FALSE)</f>
        <v>0.89439610234773503</v>
      </c>
      <c r="K2108" s="25">
        <f>VLOOKUP($E2108,[1]AllProteinsNorm!$A$1:$Q$3226,4,FALSE)</f>
        <v>19056.5846863978</v>
      </c>
      <c r="L2108" s="1">
        <f>VLOOKUP($E2108,[1]AllProteinsNorm!$A$1:$Q$3226,5,FALSE)</f>
        <v>30631.869426983099</v>
      </c>
      <c r="M2108" s="1">
        <f>VLOOKUP($E2108,[1]AllProteinsNorm!$A$1:$Q$3226,10,FALSE)</f>
        <v>35688.836207894703</v>
      </c>
      <c r="N2108" s="1">
        <f>VLOOKUP($E2108,[1]AllProteinsNorm!$A$1:$Q$3226,11,FALSE)</f>
        <v>35841.134987910496</v>
      </c>
      <c r="O2108" s="1">
        <f>VLOOKUP($E2108,[1]AllProteinsNorm!$A$1:$Q$3226,15,FALSE)</f>
        <v>43260.462487722099</v>
      </c>
      <c r="P2108" s="1">
        <f>VLOOKUP($E2108,[1]AllProteinsNorm!$A$1:$Q$3226,6,FALSE)</f>
        <v>28092.4761487994</v>
      </c>
      <c r="Q2108" s="1">
        <f>VLOOKUP($E2108,[1]AllProteinsNorm!$A$1:$Q$3226,8,FALSE)</f>
        <v>42057.1945438658</v>
      </c>
      <c r="R2108" s="1">
        <f>VLOOKUP($E2108,[1]AllProteinsNorm!$A$1:$Q$3226,13,FALSE)</f>
        <v>28802.126054949698</v>
      </c>
      <c r="S2108" s="1">
        <f>VLOOKUP($E2108,[1]AllProteinsNorm!$A$1:$Q$3226,16,FALSE)</f>
        <v>28403.431713112099</v>
      </c>
      <c r="T2108" s="1">
        <f>VLOOKUP($E2108,[1]AllProteinsNorm!$A$1:$Q$3226,17,FALSE)</f>
        <v>35908.405879095102</v>
      </c>
      <c r="U2108" s="1">
        <f>VLOOKUP($E2108,[1]AllProteinsNorm!$A$1:$Q$3226,3,FALSE)</f>
        <v>19052.745446439301</v>
      </c>
      <c r="V2108" s="1">
        <f>VLOOKUP($E2108,[1]AllProteinsNorm!$A$1:$Q$3226,7,FALSE)</f>
        <v>33751.056611340799</v>
      </c>
      <c r="W2108" s="1">
        <f>VLOOKUP($E2108,[1]AllProteinsNorm!$A$1:$Q$3226,9,FALSE)</f>
        <v>36674.284033362703</v>
      </c>
      <c r="X2108" s="1">
        <f>VLOOKUP($E2108,[1]AllProteinsNorm!$A$1:$Q$3226,12,FALSE)</f>
        <v>19438.470641747601</v>
      </c>
      <c r="Y2108" s="29">
        <f>VLOOKUP($E2108,[1]AllProteinsNorm!$A$1:$Q$3226,14,FALSE)</f>
        <v>40327.8142068702</v>
      </c>
      <c r="Z2108" s="25">
        <f t="shared" si="252"/>
        <v>0.5793018466275166</v>
      </c>
      <c r="AA2108" s="1">
        <f t="shared" si="252"/>
        <v>0.93117937010876695</v>
      </c>
      <c r="AB2108" s="1">
        <f t="shared" si="252"/>
        <v>1.0849062966659231</v>
      </c>
      <c r="AC2108" s="1">
        <f t="shared" si="252"/>
        <v>1.0895360331037036</v>
      </c>
      <c r="AD2108" s="1">
        <f t="shared" si="252"/>
        <v>1.3150764534940909</v>
      </c>
      <c r="AE2108" s="1">
        <f t="shared" si="252"/>
        <v>0.85398425673594192</v>
      </c>
      <c r="AF2108" s="1">
        <f t="shared" si="252"/>
        <v>1.2784982652544536</v>
      </c>
      <c r="AG2108" s="1">
        <f t="shared" si="252"/>
        <v>0.87555693137083312</v>
      </c>
      <c r="AH2108" s="1">
        <f t="shared" si="252"/>
        <v>0.86343700682678193</v>
      </c>
      <c r="AI2108" s="1">
        <f t="shared" si="252"/>
        <v>1.0915810034973406</v>
      </c>
      <c r="AJ2108" s="1">
        <f t="shared" si="252"/>
        <v>0.57918513742520117</v>
      </c>
      <c r="AK2108" s="1">
        <f t="shared" si="252"/>
        <v>1.0259996606073609</v>
      </c>
      <c r="AL2108" s="1">
        <f t="shared" si="252"/>
        <v>1.1148629627969826</v>
      </c>
      <c r="AM2108" s="1">
        <f t="shared" si="252"/>
        <v>0.59091081238795318</v>
      </c>
      <c r="AN2108" s="29">
        <f t="shared" si="252"/>
        <v>1.2259267662566318</v>
      </c>
      <c r="AO2108" s="1">
        <f t="shared" si="247"/>
        <v>8006.8912827286549</v>
      </c>
      <c r="AP2108" s="1">
        <f t="shared" si="248"/>
        <v>5526.7165776159718</v>
      </c>
      <c r="AQ2108" s="29">
        <f t="shared" si="249"/>
        <v>8905.664814503878</v>
      </c>
    </row>
    <row r="2109" spans="1:43" x14ac:dyDescent="0.2">
      <c r="A2109" s="26"/>
      <c r="E2109" s="25" t="s">
        <v>4107</v>
      </c>
      <c r="F2109" s="26" t="s">
        <v>4108</v>
      </c>
      <c r="G2109" s="1">
        <v>0.80955244755349298</v>
      </c>
      <c r="H2109" s="1">
        <v>1.14961390562068</v>
      </c>
      <c r="I2109" s="1">
        <f>VLOOKUP(F2109,'[1]SUSMB vs SHAM all proteins sum'!$B$2:$E$3214,2,FALSE)</f>
        <v>0.34951210107601399</v>
      </c>
      <c r="J2109" s="29">
        <f>VLOOKUP(F2109,'[1]SUSMB vs SHAM all proteins sum'!$B$2:$E$3214,3,FALSE)</f>
        <v>0.55625486467778495</v>
      </c>
      <c r="K2109" s="25">
        <f>VLOOKUP($E2109,[1]AllProteinsNorm!$A$1:$Q$3226,4,FALSE)</f>
        <v>30561.594722463102</v>
      </c>
      <c r="L2109" s="1">
        <f>VLOOKUP($E2109,[1]AllProteinsNorm!$A$1:$Q$3226,5,FALSE)</f>
        <v>41729.224018429501</v>
      </c>
      <c r="M2109" s="1">
        <f>VLOOKUP($E2109,[1]AllProteinsNorm!$A$1:$Q$3226,10,FALSE)</f>
        <v>41298.4208420914</v>
      </c>
      <c r="N2109" s="1">
        <f>VLOOKUP($E2109,[1]AllProteinsNorm!$A$1:$Q$3226,11,FALSE)</f>
        <v>5920.4368181107802</v>
      </c>
      <c r="O2109" s="1">
        <f>VLOOKUP($E2109,[1]AllProteinsNorm!$A$1:$Q$3226,15,FALSE)</f>
        <v>95220.973301603197</v>
      </c>
      <c r="P2109" s="1">
        <f>VLOOKUP($E2109,[1]AllProteinsNorm!$A$1:$Q$3226,6,FALSE)</f>
        <v>45995.690619121197</v>
      </c>
      <c r="Q2109" s="1">
        <f>VLOOKUP($E2109,[1]AllProteinsNorm!$A$1:$Q$3226,8,FALSE)</f>
        <v>52553.008079170999</v>
      </c>
      <c r="R2109" s="1">
        <f>VLOOKUP($E2109,[1]AllProteinsNorm!$A$1:$Q$3226,13,FALSE)</f>
        <v>9899.5340635456396</v>
      </c>
      <c r="S2109" s="1">
        <f>VLOOKUP($E2109,[1]AllProteinsNorm!$A$1:$Q$3226,16,FALSE)</f>
        <v>53741.2612068741</v>
      </c>
      <c r="T2109" s="1">
        <f>VLOOKUP($E2109,[1]AllProteinsNorm!$A$1:$Q$3226,17,FALSE)</f>
        <v>46361.6456183091</v>
      </c>
      <c r="U2109" s="1">
        <f>VLOOKUP($E2109,[1]AllProteinsNorm!$A$1:$Q$3226,3,FALSE)</f>
        <v>66987.968183160701</v>
      </c>
      <c r="V2109" s="1">
        <f>VLOOKUP($E2109,[1]AllProteinsNorm!$A$1:$Q$3226,7,FALSE)</f>
        <v>8258.9975589810692</v>
      </c>
      <c r="W2109" s="1">
        <f>VLOOKUP($E2109,[1]AllProteinsNorm!$A$1:$Q$3226,9,FALSE)</f>
        <v>17503.303747549598</v>
      </c>
      <c r="X2109" s="1">
        <f>VLOOKUP($E2109,[1]AllProteinsNorm!$A$1:$Q$3226,12,FALSE)</f>
        <v>9069.0620210720899</v>
      </c>
      <c r="Y2109" s="29">
        <f>VLOOKUP($E2109,[1]AllProteinsNorm!$A$1:$Q$3226,14,FALSE)</f>
        <v>18005.231082013499</v>
      </c>
      <c r="Z2109" s="25">
        <f t="shared" si="252"/>
        <v>0.71162628075630296</v>
      </c>
      <c r="AA2109" s="1">
        <f t="shared" si="252"/>
        <v>0.97166436361565178</v>
      </c>
      <c r="AB2109" s="1">
        <f t="shared" si="252"/>
        <v>0.9616331180311356</v>
      </c>
      <c r="AC2109" s="1">
        <f t="shared" si="252"/>
        <v>0.13785728367859523</v>
      </c>
      <c r="AD2109" s="1">
        <f t="shared" si="252"/>
        <v>2.217218953918314</v>
      </c>
      <c r="AE2109" s="1">
        <f t="shared" si="252"/>
        <v>1.0710089752628194</v>
      </c>
      <c r="AF2109" s="1">
        <f t="shared" si="252"/>
        <v>1.2236960152622007</v>
      </c>
      <c r="AG2109" s="1">
        <f t="shared" si="252"/>
        <v>0.23051050414209351</v>
      </c>
      <c r="AH2109" s="1">
        <f t="shared" si="252"/>
        <v>1.2513644717528851</v>
      </c>
      <c r="AI2109" s="1">
        <f t="shared" si="252"/>
        <v>1.0795302320022409</v>
      </c>
      <c r="AJ2109" s="1">
        <f t="shared" si="252"/>
        <v>1.5598138476251029</v>
      </c>
      <c r="AK2109" s="1">
        <f t="shared" si="252"/>
        <v>0.19231063591564448</v>
      </c>
      <c r="AL2109" s="1">
        <f t="shared" si="252"/>
        <v>0.40756416868722578</v>
      </c>
      <c r="AM2109" s="1">
        <f t="shared" si="252"/>
        <v>0.21117297492529641</v>
      </c>
      <c r="AN2109" s="29">
        <f t="shared" si="252"/>
        <v>0.41925153924095987</v>
      </c>
      <c r="AO2109" s="1">
        <f t="shared" si="247"/>
        <v>29192.922832372096</v>
      </c>
      <c r="AP2109" s="1">
        <f t="shared" si="248"/>
        <v>16212.543072009097</v>
      </c>
      <c r="AQ2109" s="29">
        <f t="shared" si="249"/>
        <v>21894.362910188011</v>
      </c>
    </row>
    <row r="2110" spans="1:43" x14ac:dyDescent="0.2">
      <c r="A2110" s="26"/>
      <c r="E2110" s="25" t="s">
        <v>4109</v>
      </c>
      <c r="F2110" s="26" t="s">
        <v>4110</v>
      </c>
      <c r="G2110" s="1">
        <v>0.30056607719364697</v>
      </c>
      <c r="H2110" s="1">
        <v>1.10914236977007</v>
      </c>
      <c r="I2110" s="1">
        <f>VLOOKUP(F2110,'[1]SUSMB vs SHAM all proteins sum'!$B$2:$E$3214,2,FALSE)</f>
        <v>0.56150149212649403</v>
      </c>
      <c r="J2110" s="29">
        <f>VLOOKUP(F2110,'[1]SUSMB vs SHAM all proteins sum'!$B$2:$E$3214,3,FALSE)</f>
        <v>0.834387223912198</v>
      </c>
      <c r="K2110" s="25">
        <f>VLOOKUP($E2110,[1]AllProteinsNorm!$A$1:$Q$3226,4,FALSE)</f>
        <v>29011.6746433015</v>
      </c>
      <c r="L2110" s="1">
        <f>VLOOKUP($E2110,[1]AllProteinsNorm!$A$1:$Q$3226,5,FALSE)</f>
        <v>31810.437067016399</v>
      </c>
      <c r="M2110" s="1">
        <f>VLOOKUP($E2110,[1]AllProteinsNorm!$A$1:$Q$3226,10,FALSE)</f>
        <v>36070.001988614997</v>
      </c>
      <c r="N2110" s="1">
        <f>VLOOKUP($E2110,[1]AllProteinsNorm!$A$1:$Q$3226,11,FALSE)</f>
        <v>28994.142195089698</v>
      </c>
      <c r="O2110" s="1">
        <f>VLOOKUP($E2110,[1]AllProteinsNorm!$A$1:$Q$3226,15,FALSE)</f>
        <v>21384.198663173102</v>
      </c>
      <c r="P2110" s="1">
        <f>VLOOKUP($E2110,[1]AllProteinsNorm!$A$1:$Q$3226,6,FALSE)</f>
        <v>32781.426794605301</v>
      </c>
      <c r="Q2110" s="1">
        <f>VLOOKUP($E2110,[1]AllProteinsNorm!$A$1:$Q$3226,8,FALSE)</f>
        <v>30419.831895451702</v>
      </c>
      <c r="R2110" s="1">
        <f>VLOOKUP($E2110,[1]AllProteinsNorm!$A$1:$Q$3226,13,FALSE)</f>
        <v>33214.779391678501</v>
      </c>
      <c r="S2110" s="1">
        <f>VLOOKUP($E2110,[1]AllProteinsNorm!$A$1:$Q$3226,16,FALSE)</f>
        <v>29142.389011111001</v>
      </c>
      <c r="T2110" s="1">
        <f>VLOOKUP($E2110,[1]AllProteinsNorm!$A$1:$Q$3226,17,FALSE)</f>
        <v>35891.130656935398</v>
      </c>
      <c r="U2110" s="1">
        <f>VLOOKUP($E2110,[1]AllProteinsNorm!$A$1:$Q$3226,3,FALSE)</f>
        <v>7862.8060486823197</v>
      </c>
      <c r="V2110" s="1">
        <f>VLOOKUP($E2110,[1]AllProteinsNorm!$A$1:$Q$3226,7,FALSE)</f>
        <v>27660.889645899199</v>
      </c>
      <c r="W2110" s="1">
        <f>VLOOKUP($E2110,[1]AllProteinsNorm!$A$1:$Q$3226,9,FALSE)</f>
        <v>32535.4828962514</v>
      </c>
      <c r="X2110" s="1">
        <f>VLOOKUP($E2110,[1]AllProteinsNorm!$A$1:$Q$3226,12,FALSE)</f>
        <v>38294.707313703002</v>
      </c>
      <c r="Y2110" s="29">
        <f>VLOOKUP($E2110,[1]AllProteinsNorm!$A$1:$Q$3226,14,FALSE)</f>
        <v>30802.8112751845</v>
      </c>
      <c r="Z2110" s="25">
        <f t="shared" si="252"/>
        <v>0.98497946280304938</v>
      </c>
      <c r="AA2110" s="1">
        <f t="shared" si="252"/>
        <v>1.0800006410879286</v>
      </c>
      <c r="AB2110" s="1">
        <f t="shared" si="252"/>
        <v>1.2246177312709532</v>
      </c>
      <c r="AC2110" s="1">
        <f t="shared" si="252"/>
        <v>0.98438421617790262</v>
      </c>
      <c r="AD2110" s="1">
        <f t="shared" si="252"/>
        <v>0.72601794866016667</v>
      </c>
      <c r="AE2110" s="1">
        <f t="shared" si="252"/>
        <v>1.1129668504511174</v>
      </c>
      <c r="AF2110" s="1">
        <f t="shared" si="252"/>
        <v>1.0327880085288084</v>
      </c>
      <c r="AG2110" s="1">
        <f t="shared" si="252"/>
        <v>1.1276796656718004</v>
      </c>
      <c r="AH2110" s="1">
        <f t="shared" si="252"/>
        <v>0.98941736476385089</v>
      </c>
      <c r="AI2110" s="1">
        <f t="shared" si="252"/>
        <v>1.2185448454291385</v>
      </c>
      <c r="AJ2110" s="1">
        <f t="shared" si="252"/>
        <v>0.26695123853334168</v>
      </c>
      <c r="AK2110" s="1">
        <f t="shared" si="252"/>
        <v>0.93911877060026627</v>
      </c>
      <c r="AL2110" s="1">
        <f t="shared" si="252"/>
        <v>1.1046167744262492</v>
      </c>
      <c r="AM2110" s="1">
        <f t="shared" si="252"/>
        <v>1.3001490159328062</v>
      </c>
      <c r="AN2110" s="29">
        <f t="shared" si="252"/>
        <v>1.0457905955339317</v>
      </c>
      <c r="AO2110" s="1">
        <f t="shared" si="247"/>
        <v>4792.7673104504238</v>
      </c>
      <c r="AP2110" s="1">
        <f t="shared" si="248"/>
        <v>2343.9216225623577</v>
      </c>
      <c r="AQ2110" s="29">
        <f t="shared" si="249"/>
        <v>10377.013604125059</v>
      </c>
    </row>
    <row r="2111" spans="1:43" x14ac:dyDescent="0.2">
      <c r="A2111" s="26"/>
      <c r="E2111" s="25" t="s">
        <v>4111</v>
      </c>
      <c r="F2111" s="26" t="s">
        <v>4112</v>
      </c>
      <c r="G2111" s="1">
        <v>0.76312262552626597</v>
      </c>
      <c r="H2111" s="1">
        <v>1.0301694153563099</v>
      </c>
      <c r="I2111" s="1">
        <f>VLOOKUP(F2111,'[1]SUSMB vs SHAM all proteins sum'!$B$2:$E$3214,2,FALSE)</f>
        <v>0.39947945302191801</v>
      </c>
      <c r="J2111" s="29">
        <f>VLOOKUP(F2111,'[1]SUSMB vs SHAM all proteins sum'!$B$2:$E$3214,3,FALSE)</f>
        <v>0.90831291046616902</v>
      </c>
      <c r="K2111" s="25">
        <f>VLOOKUP($E2111,[1]AllProteinsNorm!$A$1:$Q$3226,4,FALSE)</f>
        <v>208117.964357188</v>
      </c>
      <c r="L2111" s="1">
        <f>VLOOKUP($E2111,[1]AllProteinsNorm!$A$1:$Q$3226,5,FALSE)</f>
        <v>214264.059964835</v>
      </c>
      <c r="M2111" s="1">
        <f>VLOOKUP($E2111,[1]AllProteinsNorm!$A$1:$Q$3226,10,FALSE)</f>
        <v>292252.23952900001</v>
      </c>
      <c r="N2111" s="1">
        <f>VLOOKUP($E2111,[1]AllProteinsNorm!$A$1:$Q$3226,11,FALSE)</f>
        <v>169346.17728809599</v>
      </c>
      <c r="O2111" s="1">
        <f>VLOOKUP($E2111,[1]AllProteinsNorm!$A$1:$Q$3226,15,FALSE)</f>
        <v>187106.85005980701</v>
      </c>
      <c r="P2111" s="1">
        <f>VLOOKUP($E2111,[1]AllProteinsNorm!$A$1:$Q$3226,6,FALSE)</f>
        <v>206632.515481732</v>
      </c>
      <c r="Q2111" s="1">
        <f>VLOOKUP($E2111,[1]AllProteinsNorm!$A$1:$Q$3226,8,FALSE)</f>
        <v>211072.352620747</v>
      </c>
      <c r="R2111" s="1">
        <f>VLOOKUP($E2111,[1]AllProteinsNorm!$A$1:$Q$3226,13,FALSE)</f>
        <v>207655.58471138001</v>
      </c>
      <c r="S2111" s="1">
        <f>VLOOKUP($E2111,[1]AllProteinsNorm!$A$1:$Q$3226,16,FALSE)</f>
        <v>226388.887244001</v>
      </c>
      <c r="T2111" s="1">
        <f>VLOOKUP($E2111,[1]AllProteinsNorm!$A$1:$Q$3226,17,FALSE)</f>
        <v>233666.44871438399</v>
      </c>
      <c r="U2111" s="1">
        <f>VLOOKUP($E2111,[1]AllProteinsNorm!$A$1:$Q$3226,3,FALSE)</f>
        <v>192090.968178963</v>
      </c>
      <c r="V2111" s="1">
        <f>VLOOKUP($E2111,[1]AllProteinsNorm!$A$1:$Q$3226,7,FALSE)</f>
        <v>166326.97544631001</v>
      </c>
      <c r="W2111" s="1">
        <f>VLOOKUP($E2111,[1]AllProteinsNorm!$A$1:$Q$3226,9,FALSE)</f>
        <v>176404.01239686401</v>
      </c>
      <c r="X2111" s="1">
        <f>VLOOKUP($E2111,[1]AllProteinsNorm!$A$1:$Q$3226,12,FALSE)</f>
        <v>232301.26432269299</v>
      </c>
      <c r="Y2111" s="29">
        <f>VLOOKUP($E2111,[1]AllProteinsNorm!$A$1:$Q$3226,14,FALSE)</f>
        <v>194997.74968285899</v>
      </c>
      <c r="Z2111" s="25">
        <f t="shared" si="252"/>
        <v>0.97152662564145575</v>
      </c>
      <c r="AA2111" s="1">
        <f t="shared" si="252"/>
        <v>1.0002175440108043</v>
      </c>
      <c r="AB2111" s="1">
        <f t="shared" si="252"/>
        <v>1.364278345613952</v>
      </c>
      <c r="AC2111" s="1">
        <f t="shared" si="252"/>
        <v>0.79053396805099618</v>
      </c>
      <c r="AD2111" s="1">
        <f t="shared" si="252"/>
        <v>0.87344351668279141</v>
      </c>
      <c r="AE2111" s="1">
        <f t="shared" si="252"/>
        <v>0.96459232211800883</v>
      </c>
      <c r="AF2111" s="1">
        <f t="shared" si="252"/>
        <v>0.98531816386544113</v>
      </c>
      <c r="AG2111" s="1">
        <f t="shared" si="252"/>
        <v>0.96936816643086043</v>
      </c>
      <c r="AH2111" s="1">
        <f t="shared" si="252"/>
        <v>1.0568181001876684</v>
      </c>
      <c r="AI2111" s="1">
        <f t="shared" si="252"/>
        <v>1.0907908750034203</v>
      </c>
      <c r="AJ2111" s="1">
        <f t="shared" si="252"/>
        <v>0.89671014564996454</v>
      </c>
      <c r="AK2111" s="1">
        <f t="shared" si="252"/>
        <v>0.7764398700881382</v>
      </c>
      <c r="AL2111" s="1">
        <f t="shared" si="252"/>
        <v>0.8234810264595962</v>
      </c>
      <c r="AM2111" s="1">
        <f t="shared" si="252"/>
        <v>1.0844179845634505</v>
      </c>
      <c r="AN2111" s="29">
        <f t="shared" si="252"/>
        <v>0.91027944820719253</v>
      </c>
      <c r="AO2111" s="1">
        <f t="shared" si="247"/>
        <v>42130.867587397093</v>
      </c>
      <c r="AP2111" s="1">
        <f t="shared" si="248"/>
        <v>10916.290360233355</v>
      </c>
      <c r="AQ2111" s="29">
        <f t="shared" si="249"/>
        <v>22514.999447737311</v>
      </c>
    </row>
    <row r="2112" spans="1:43" x14ac:dyDescent="0.2">
      <c r="A2112" s="26"/>
      <c r="E2112" s="25" t="s">
        <v>4113</v>
      </c>
      <c r="F2112" s="26" t="s">
        <v>4114</v>
      </c>
      <c r="G2112" s="43">
        <v>1.7673735070848899E-2</v>
      </c>
      <c r="H2112" s="1">
        <v>0.81100133973899102</v>
      </c>
      <c r="I2112" s="1">
        <f>VLOOKUP(F2112,'[1]SUSMB vs SHAM all proteins sum'!$B$2:$E$3214,2,FALSE)</f>
        <v>1.18320515013393E-2</v>
      </c>
      <c r="J2112" s="29">
        <f>VLOOKUP(F2112,'[1]SUSMB vs SHAM all proteins sum'!$B$2:$E$3214,3,FALSE)</f>
        <v>0.83928349159443105</v>
      </c>
      <c r="K2112" s="25">
        <f>VLOOKUP($E2112,[1]AllProteinsNorm!$A$1:$Q$3226,4,FALSE)</f>
        <v>294265.861152903</v>
      </c>
      <c r="L2112" s="1">
        <f>VLOOKUP($E2112,[1]AllProteinsNorm!$A$1:$Q$3226,5,FALSE)</f>
        <v>251589.44353326</v>
      </c>
      <c r="M2112" s="1">
        <f>VLOOKUP($E2112,[1]AllProteinsNorm!$A$1:$Q$3226,10,FALSE)</f>
        <v>304056.28350652102</v>
      </c>
      <c r="N2112" s="1">
        <f>VLOOKUP($E2112,[1]AllProteinsNorm!$A$1:$Q$3226,11,FALSE)</f>
        <v>283413.88014615898</v>
      </c>
      <c r="O2112" s="1">
        <f>VLOOKUP($E2112,[1]AllProteinsNorm!$A$1:$Q$3226,15,FALSE)</f>
        <v>301378.15985358099</v>
      </c>
      <c r="P2112" s="1">
        <f>VLOOKUP($E2112,[1]AllProteinsNorm!$A$1:$Q$3226,6,FALSE)</f>
        <v>272364.96798420598</v>
      </c>
      <c r="Q2112" s="1">
        <f>VLOOKUP($E2112,[1]AllProteinsNorm!$A$1:$Q$3226,8,FALSE)</f>
        <v>238275.235523148</v>
      </c>
      <c r="R2112" s="1">
        <f>VLOOKUP($E2112,[1]AllProteinsNorm!$A$1:$Q$3226,13,FALSE)</f>
        <v>242211.88233930201</v>
      </c>
      <c r="S2112" s="1">
        <f>VLOOKUP($E2112,[1]AllProteinsNorm!$A$1:$Q$3226,16,FALSE)</f>
        <v>229650.60082304801</v>
      </c>
      <c r="T2112" s="1">
        <f>VLOOKUP($E2112,[1]AllProteinsNorm!$A$1:$Q$3226,17,FALSE)</f>
        <v>186867.52944251601</v>
      </c>
      <c r="U2112" s="1">
        <f>VLOOKUP($E2112,[1]AllProteinsNorm!$A$1:$Q$3226,3,FALSE)</f>
        <v>261832.764424697</v>
      </c>
      <c r="V2112" s="1">
        <f>VLOOKUP($E2112,[1]AllProteinsNorm!$A$1:$Q$3226,7,FALSE)</f>
        <v>228977.70545272599</v>
      </c>
      <c r="W2112" s="1">
        <f>VLOOKUP($E2112,[1]AllProteinsNorm!$A$1:$Q$3226,9,FALSE)</f>
        <v>219329.57472262601</v>
      </c>
      <c r="X2112" s="1">
        <f>VLOOKUP($E2112,[1]AllProteinsNorm!$A$1:$Q$3226,12,FALSE)</f>
        <v>226198.53300622999</v>
      </c>
      <c r="Y2112" s="29">
        <f>VLOOKUP($E2112,[1]AllProteinsNorm!$A$1:$Q$3226,14,FALSE)</f>
        <v>269189.67884585098</v>
      </c>
      <c r="Z2112" s="25">
        <f t="shared" si="252"/>
        <v>1.0255283926606054</v>
      </c>
      <c r="AA2112" s="1">
        <f t="shared" si="252"/>
        <v>0.87679935629017791</v>
      </c>
      <c r="AB2112" s="1">
        <f t="shared" si="252"/>
        <v>1.0596484093707914</v>
      </c>
      <c r="AC2112" s="1">
        <f t="shared" si="252"/>
        <v>0.98770880123594151</v>
      </c>
      <c r="AD2112" s="1">
        <f t="shared" si="252"/>
        <v>1.0503150404424846</v>
      </c>
      <c r="AE2112" s="1">
        <f t="shared" si="252"/>
        <v>0.94920289679394376</v>
      </c>
      <c r="AF2112" s="1">
        <f t="shared" si="252"/>
        <v>0.83039880446719794</v>
      </c>
      <c r="AG2112" s="1">
        <f t="shared" si="252"/>
        <v>0.84411817737041484</v>
      </c>
      <c r="AH2112" s="1">
        <f t="shared" si="252"/>
        <v>0.80034160474098648</v>
      </c>
      <c r="AI2112" s="1">
        <f t="shared" si="252"/>
        <v>0.65124087571294953</v>
      </c>
      <c r="AJ2112" s="1">
        <f t="shared" si="252"/>
        <v>0.91249774266821515</v>
      </c>
      <c r="AK2112" s="1">
        <f t="shared" si="252"/>
        <v>0.79799653724028674</v>
      </c>
      <c r="AL2112" s="1">
        <f t="shared" si="252"/>
        <v>0.76437241257610222</v>
      </c>
      <c r="AM2112" s="1">
        <f t="shared" si="252"/>
        <v>0.78831100919155139</v>
      </c>
      <c r="AN2112" s="29">
        <f t="shared" si="252"/>
        <v>0.93813688610030832</v>
      </c>
      <c r="AO2112" s="1">
        <f t="shared" si="247"/>
        <v>19064.056356210473</v>
      </c>
      <c r="AP2112" s="1">
        <f t="shared" si="248"/>
        <v>27560.446829707154</v>
      </c>
      <c r="AQ2112" s="29">
        <f t="shared" si="249"/>
        <v>20306.809592265465</v>
      </c>
    </row>
    <row r="2113" spans="1:43" x14ac:dyDescent="0.2">
      <c r="A2113" s="26"/>
      <c r="E2113" s="25" t="s">
        <v>4115</v>
      </c>
      <c r="F2113" s="26" t="s">
        <v>4116</v>
      </c>
      <c r="G2113" s="1">
        <v>0.45025439627609898</v>
      </c>
      <c r="H2113" s="1">
        <v>1.4481354439008001</v>
      </c>
      <c r="I2113" s="1">
        <f>VLOOKUP(F2113,'[1]SUSMB vs SHAM all proteins sum'!$B$2:$E$3214,2,FALSE)</f>
        <v>0.42624130648387698</v>
      </c>
      <c r="J2113" s="29">
        <f>VLOOKUP(F2113,'[1]SUSMB vs SHAM all proteins sum'!$B$2:$E$3214,3,FALSE)</f>
        <v>0.62615936650145498</v>
      </c>
      <c r="K2113" s="25">
        <f>VLOOKUP($E2113,[1]AllProteinsNorm!$A$1:$Q$3226,4,FALSE)</f>
        <v>33417.660571792097</v>
      </c>
      <c r="L2113" s="1">
        <f>VLOOKUP($E2113,[1]AllProteinsNorm!$A$1:$Q$3226,5,FALSE)</f>
        <v>32831.233437979499</v>
      </c>
      <c r="M2113" s="1">
        <f>VLOOKUP($E2113,[1]AllProteinsNorm!$A$1:$Q$3226,10,FALSE)</f>
        <v>39033.672750869002</v>
      </c>
      <c r="N2113" s="1">
        <f>VLOOKUP($E2113,[1]AllProteinsNorm!$A$1:$Q$3226,11,FALSE)</f>
        <v>4379.1522419739103</v>
      </c>
      <c r="O2113" s="1">
        <f>VLOOKUP($E2113,[1]AllProteinsNorm!$A$1:$Q$3226,15,FALSE)</f>
        <v>8902.5056236514392</v>
      </c>
      <c r="P2113" s="1">
        <f>VLOOKUP($E2113,[1]AllProteinsNorm!$A$1:$Q$3226,6,FALSE)</f>
        <v>21093.452666080899</v>
      </c>
      <c r="Q2113" s="1">
        <f>VLOOKUP($E2113,[1]AllProteinsNorm!$A$1:$Q$3226,8,FALSE)</f>
        <v>21153.034677892501</v>
      </c>
      <c r="R2113" s="1">
        <f>VLOOKUP($E2113,[1]AllProteinsNorm!$A$1:$Q$3226,13,FALSE)</f>
        <v>27748.512485585801</v>
      </c>
      <c r="S2113" s="1">
        <f>VLOOKUP($E2113,[1]AllProteinsNorm!$A$1:$Q$3226,16,FALSE)</f>
        <v>18716.991080698099</v>
      </c>
      <c r="T2113" s="1">
        <f>VLOOKUP($E2113,[1]AllProteinsNorm!$A$1:$Q$3226,17,FALSE)</f>
        <v>45883.314397166199</v>
      </c>
      <c r="U2113" s="1">
        <f>VLOOKUP($E2113,[1]AllProteinsNorm!$A$1:$Q$3226,3,FALSE)</f>
        <v>6381.8972395292503</v>
      </c>
      <c r="V2113" s="1">
        <f>VLOOKUP($E2113,[1]AllProteinsNorm!$A$1:$Q$3226,7,FALSE)</f>
        <v>5396.3710822896501</v>
      </c>
      <c r="W2113" s="1">
        <f>VLOOKUP($E2113,[1]AllProteinsNorm!$A$1:$Q$3226,9,FALSE)</f>
        <v>9797.07195786171</v>
      </c>
      <c r="X2113" s="1">
        <f>VLOOKUP($E2113,[1]AllProteinsNorm!$A$1:$Q$3226,12,FALSE)</f>
        <v>38577.268152353303</v>
      </c>
      <c r="Y2113" s="29">
        <f>VLOOKUP($E2113,[1]AllProteinsNorm!$A$1:$Q$3226,14,FALSE)</f>
        <v>12346.674132701601</v>
      </c>
      <c r="Z2113" s="25">
        <f t="shared" si="252"/>
        <v>1.409264079326209</v>
      </c>
      <c r="AA2113" s="1">
        <f t="shared" si="252"/>
        <v>1.3845337217642584</v>
      </c>
      <c r="AB2113" s="1">
        <f t="shared" si="252"/>
        <v>1.6460982591464499</v>
      </c>
      <c r="AC2113" s="1">
        <f t="shared" si="252"/>
        <v>0.18467426644832044</v>
      </c>
      <c r="AD2113" s="1">
        <f t="shared" si="252"/>
        <v>0.37542967331476301</v>
      </c>
      <c r="AE2113" s="1">
        <f t="shared" si="252"/>
        <v>0.88953698860558295</v>
      </c>
      <c r="AF2113" s="1">
        <f t="shared" si="252"/>
        <v>0.89204963573836749</v>
      </c>
      <c r="AG2113" s="1">
        <f t="shared" si="252"/>
        <v>1.17018909258057</v>
      </c>
      <c r="AH2113" s="1">
        <f t="shared" si="252"/>
        <v>0.7893186641964367</v>
      </c>
      <c r="AI2113" s="1">
        <f t="shared" si="252"/>
        <v>1.9349561194280147</v>
      </c>
      <c r="AJ2113" s="1">
        <f t="shared" si="252"/>
        <v>0.26913250011316853</v>
      </c>
      <c r="AK2113" s="1">
        <f t="shared" si="252"/>
        <v>0.22757164310313271</v>
      </c>
      <c r="AL2113" s="1">
        <f t="shared" si="252"/>
        <v>0.41315464208295982</v>
      </c>
      <c r="AM2113" s="1">
        <f t="shared" si="252"/>
        <v>1.626851112717822</v>
      </c>
      <c r="AN2113" s="29">
        <f t="shared" si="252"/>
        <v>0.52067451930041975</v>
      </c>
      <c r="AO2113" s="1">
        <f t="shared" si="247"/>
        <v>14178.815494000522</v>
      </c>
      <c r="AP2113" s="1">
        <f t="shared" si="248"/>
        <v>9947.7597442585211</v>
      </c>
      <c r="AQ2113" s="29">
        <f t="shared" si="249"/>
        <v>12290.230575043139</v>
      </c>
    </row>
    <row r="2114" spans="1:43" x14ac:dyDescent="0.2">
      <c r="A2114" s="26"/>
      <c r="E2114" s="25" t="s">
        <v>4117</v>
      </c>
      <c r="F2114" s="26" t="s">
        <v>4118</v>
      </c>
      <c r="G2114" s="1">
        <v>0.91601268022085003</v>
      </c>
      <c r="H2114" s="1">
        <v>1.05715120349827</v>
      </c>
      <c r="I2114" s="1">
        <f>VLOOKUP(F2114,'[1]SUSMB vs SHAM all proteins sum'!$B$2:$E$3214,2,FALSE)</f>
        <v>0.73110519904930704</v>
      </c>
      <c r="J2114" s="29">
        <f>VLOOKUP(F2114,'[1]SUSMB vs SHAM all proteins sum'!$B$2:$E$3214,3,FALSE)</f>
        <v>0.82096699230163095</v>
      </c>
      <c r="K2114" s="25">
        <f>VLOOKUP($E2114,[1]AllProteinsNorm!$A$1:$Q$3226,4,FALSE)</f>
        <v>28713.725449209502</v>
      </c>
      <c r="L2114" s="1">
        <f>VLOOKUP($E2114,[1]AllProteinsNorm!$A$1:$Q$3226,5,FALSE)</f>
        <v>3860.7846099922499</v>
      </c>
      <c r="M2114" s="1">
        <f>VLOOKUP($E2114,[1]AllProteinsNorm!$A$1:$Q$3226,10,FALSE)</f>
        <v>50168.022404739699</v>
      </c>
      <c r="N2114" s="1">
        <f>VLOOKUP($E2114,[1]AllProteinsNorm!$A$1:$Q$3226,11,FALSE)</f>
        <v>12841.805430815</v>
      </c>
      <c r="O2114" s="1">
        <f>VLOOKUP($E2114,[1]AllProteinsNorm!$A$1:$Q$3226,15,FALSE)</f>
        <v>49754.139245359896</v>
      </c>
      <c r="P2114" s="1">
        <f>VLOOKUP($E2114,[1]AllProteinsNorm!$A$1:$Q$3226,6,FALSE)</f>
        <v>32958.724987957401</v>
      </c>
      <c r="Q2114" s="1">
        <f>VLOOKUP($E2114,[1]AllProteinsNorm!$A$1:$Q$3226,8,FALSE)</f>
        <v>14587.7961114147</v>
      </c>
      <c r="R2114" s="1">
        <f>VLOOKUP($E2114,[1]AllProteinsNorm!$A$1:$Q$3226,13,FALSE)</f>
        <v>20027.4770340291</v>
      </c>
      <c r="S2114" s="1">
        <f>VLOOKUP($E2114,[1]AllProteinsNorm!$A$1:$Q$3226,16,FALSE)</f>
        <v>16500.962984887901</v>
      </c>
      <c r="T2114" s="1">
        <f>VLOOKUP($E2114,[1]AllProteinsNorm!$A$1:$Q$3226,17,FALSE)</f>
        <v>29528.223835454399</v>
      </c>
      <c r="U2114" s="1">
        <f>VLOOKUP($E2114,[1]AllProteinsNorm!$A$1:$Q$3226,3,FALSE)</f>
        <v>34151.627511586397</v>
      </c>
      <c r="V2114" s="1">
        <f>VLOOKUP($E2114,[1]AllProteinsNorm!$A$1:$Q$3226,7,FALSE)</f>
        <v>21573.4257704253</v>
      </c>
      <c r="W2114" s="1">
        <f>VLOOKUP($E2114,[1]AllProteinsNorm!$A$1:$Q$3226,9,FALSE)</f>
        <v>17780.614876866101</v>
      </c>
      <c r="X2114" s="1">
        <f>VLOOKUP($E2114,[1]AllProteinsNorm!$A$1:$Q$3226,12,FALSE)</f>
        <v>6651.5303854582098</v>
      </c>
      <c r="Y2114" s="29">
        <f>VLOOKUP($E2114,[1]AllProteinsNorm!$A$1:$Q$3226,14,FALSE)</f>
        <v>15208.171743568801</v>
      </c>
      <c r="Z2114" s="25">
        <f t="shared" ref="Z2114:AN2130" si="253">K2114/AVERAGE($K2114:$O2114)</f>
        <v>0.98782256475439345</v>
      </c>
      <c r="AA2114" s="1">
        <f t="shared" si="253"/>
        <v>0.13282045766415271</v>
      </c>
      <c r="AB2114" s="1">
        <f t="shared" si="253"/>
        <v>1.7259029883866974</v>
      </c>
      <c r="AC2114" s="1">
        <f t="shared" si="253"/>
        <v>0.44178959637903087</v>
      </c>
      <c r="AD2114" s="1">
        <f t="shared" si="253"/>
        <v>1.7116643928157258</v>
      </c>
      <c r="AE2114" s="1">
        <f t="shared" si="253"/>
        <v>1.1338609581061907</v>
      </c>
      <c r="AF2114" s="1">
        <f t="shared" si="253"/>
        <v>0.50185595715823605</v>
      </c>
      <c r="AG2114" s="1">
        <f t="shared" si="253"/>
        <v>0.68899431960888191</v>
      </c>
      <c r="AH2114" s="1">
        <f t="shared" si="253"/>
        <v>0.56767358890721797</v>
      </c>
      <c r="AI2114" s="1">
        <f t="shared" si="253"/>
        <v>1.0158433064833599</v>
      </c>
      <c r="AJ2114" s="1">
        <f t="shared" si="253"/>
        <v>1.1748997300509028</v>
      </c>
      <c r="AK2114" s="1">
        <f t="shared" si="253"/>
        <v>0.74217874698202002</v>
      </c>
      <c r="AL2114" s="1">
        <f t="shared" si="253"/>
        <v>0.61169675184240302</v>
      </c>
      <c r="AM2114" s="1">
        <f t="shared" si="253"/>
        <v>0.22882895556438487</v>
      </c>
      <c r="AN2114" s="29">
        <f t="shared" si="253"/>
        <v>0.52319840013553576</v>
      </c>
      <c r="AO2114" s="1">
        <f t="shared" si="247"/>
        <v>18825.227277606758</v>
      </c>
      <c r="AP2114" s="1">
        <f t="shared" si="248"/>
        <v>7255.9250347150664</v>
      </c>
      <c r="AQ2114" s="29">
        <f t="shared" si="249"/>
        <v>8994.6339645629505</v>
      </c>
    </row>
    <row r="2115" spans="1:43" x14ac:dyDescent="0.2">
      <c r="A2115" s="26"/>
      <c r="E2115" s="25" t="s">
        <v>4119</v>
      </c>
      <c r="F2115" s="26" t="s">
        <v>4120</v>
      </c>
      <c r="G2115" s="1">
        <v>0.371530528243809</v>
      </c>
      <c r="H2115" s="1">
        <v>1.2022459749930601</v>
      </c>
      <c r="I2115" s="1">
        <f>VLOOKUP(F2115,'[1]SUSMB vs SHAM all proteins sum'!$B$2:$E$3214,2,FALSE)</f>
        <v>0.30245689338588</v>
      </c>
      <c r="J2115" s="29">
        <f>VLOOKUP(F2115,'[1]SUSMB vs SHAM all proteins sum'!$B$2:$E$3214,3,FALSE)</f>
        <v>0.80104498109181599</v>
      </c>
      <c r="K2115" s="25">
        <f>VLOOKUP($E2115,[1]AllProteinsNorm!$A$1:$Q$3226,4,FALSE)</f>
        <v>66705.949071562107</v>
      </c>
      <c r="L2115" s="1">
        <f>VLOOKUP($E2115,[1]AllProteinsNorm!$A$1:$Q$3226,5,FALSE)</f>
        <v>33713.626886574501</v>
      </c>
      <c r="M2115" s="1">
        <f>VLOOKUP($E2115,[1]AllProteinsNorm!$A$1:$Q$3226,10,FALSE)</f>
        <v>56881.996508349999</v>
      </c>
      <c r="N2115" s="1">
        <f>VLOOKUP($E2115,[1]AllProteinsNorm!$A$1:$Q$3226,11,FALSE)</f>
        <v>38946.714528888697</v>
      </c>
      <c r="O2115" s="1">
        <f>VLOOKUP($E2115,[1]AllProteinsNorm!$A$1:$Q$3226,15,FALSE)</f>
        <v>68715.433680656904</v>
      </c>
      <c r="P2115" s="1">
        <f>VLOOKUP($E2115,[1]AllProteinsNorm!$A$1:$Q$3226,6,FALSE)</f>
        <v>62661.000028644601</v>
      </c>
      <c r="Q2115" s="1">
        <f>VLOOKUP($E2115,[1]AllProteinsNorm!$A$1:$Q$3226,8,FALSE)</f>
        <v>77490.367390632295</v>
      </c>
      <c r="R2115" s="1">
        <f>VLOOKUP($E2115,[1]AllProteinsNorm!$A$1:$Q$3226,13,FALSE)</f>
        <v>82890.063917427906</v>
      </c>
      <c r="S2115" s="1">
        <f>VLOOKUP($E2115,[1]AllProteinsNorm!$A$1:$Q$3226,16,FALSE)</f>
        <v>40541.014050279096</v>
      </c>
      <c r="T2115" s="1">
        <f>VLOOKUP($E2115,[1]AllProteinsNorm!$A$1:$Q$3226,17,FALSE)</f>
        <v>52698.048076460502</v>
      </c>
      <c r="U2115" s="1">
        <f>VLOOKUP($E2115,[1]AllProteinsNorm!$A$1:$Q$3226,3,FALSE)</f>
        <v>27519.1401345952</v>
      </c>
      <c r="V2115" s="1">
        <f>VLOOKUP($E2115,[1]AllProteinsNorm!$A$1:$Q$3226,7,FALSE)</f>
        <v>60258.741605893098</v>
      </c>
      <c r="W2115" s="1">
        <f>VLOOKUP($E2115,[1]AllProteinsNorm!$A$1:$Q$3226,9,FALSE)</f>
        <v>34823.602667936902</v>
      </c>
      <c r="X2115" s="1">
        <f>VLOOKUP($E2115,[1]AllProteinsNorm!$A$1:$Q$3226,12,FALSE)</f>
        <v>51645.210597912803</v>
      </c>
      <c r="Y2115" s="29">
        <f>VLOOKUP($E2115,[1]AllProteinsNorm!$A$1:$Q$3226,14,FALSE)</f>
        <v>37861.3280263571</v>
      </c>
      <c r="Z2115" s="25">
        <f t="shared" si="253"/>
        <v>1.2587751429019718</v>
      </c>
      <c r="AA2115" s="1">
        <f t="shared" si="253"/>
        <v>0.63619326450725178</v>
      </c>
      <c r="AB2115" s="1">
        <f t="shared" si="253"/>
        <v>1.0733921678639715</v>
      </c>
      <c r="AC2115" s="1">
        <f t="shared" si="253"/>
        <v>0.73494428651438581</v>
      </c>
      <c r="AD2115" s="1">
        <f t="shared" si="253"/>
        <v>1.2966951382124197</v>
      </c>
      <c r="AE2115" s="1">
        <f t="shared" si="253"/>
        <v>1.1824448997917609</v>
      </c>
      <c r="AF2115" s="1">
        <f t="shared" si="253"/>
        <v>1.4622825946307343</v>
      </c>
      <c r="AG2115" s="1">
        <f t="shared" si="253"/>
        <v>1.564177610918601</v>
      </c>
      <c r="AH2115" s="1">
        <f t="shared" si="253"/>
        <v>0.76502952832263571</v>
      </c>
      <c r="AI2115" s="1">
        <f t="shared" si="253"/>
        <v>0.99443893567779695</v>
      </c>
      <c r="AJ2115" s="1">
        <f t="shared" si="253"/>
        <v>0.51930015294891085</v>
      </c>
      <c r="AK2115" s="1">
        <f t="shared" si="253"/>
        <v>1.1371130631044146</v>
      </c>
      <c r="AL2115" s="1">
        <f t="shared" si="253"/>
        <v>0.65713907132432081</v>
      </c>
      <c r="AM2115" s="1">
        <f t="shared" si="253"/>
        <v>0.974571357658786</v>
      </c>
      <c r="AN2115" s="29">
        <f t="shared" si="253"/>
        <v>0.71446249187921229</v>
      </c>
      <c r="AO2115" s="1">
        <f t="shared" si="247"/>
        <v>14278.351093730436</v>
      </c>
      <c r="AP2115" s="1">
        <f t="shared" si="248"/>
        <v>15594.285115760447</v>
      </c>
      <c r="AQ2115" s="29">
        <f t="shared" si="249"/>
        <v>11864.632881822663</v>
      </c>
    </row>
    <row r="2116" spans="1:43" x14ac:dyDescent="0.2">
      <c r="A2116" s="26"/>
      <c r="E2116" s="25" t="s">
        <v>4121</v>
      </c>
      <c r="F2116" s="26" t="s">
        <v>4122</v>
      </c>
      <c r="G2116" s="1">
        <v>0.99871797914315696</v>
      </c>
      <c r="H2116" s="1">
        <v>0.99967255362182605</v>
      </c>
      <c r="I2116" s="1">
        <f>VLOOKUP(F2116,'[1]SUSMB vs SHAM all proteins sum'!$B$2:$E$3214,2,FALSE)</f>
        <v>0.85812438042556505</v>
      </c>
      <c r="J2116" s="29">
        <f>VLOOKUP(F2116,'[1]SUSMB vs SHAM all proteins sum'!$B$2:$E$3214,3,FALSE)</f>
        <v>1.0340727149585101</v>
      </c>
      <c r="K2116" s="25">
        <f>VLOOKUP($E2116,[1]AllProteinsNorm!$A$1:$Q$3226,4,FALSE)</f>
        <v>99849.196930271704</v>
      </c>
      <c r="L2116" s="1">
        <f>VLOOKUP($E2116,[1]AllProteinsNorm!$A$1:$Q$3226,5,FALSE)</f>
        <v>79023.140304206696</v>
      </c>
      <c r="M2116" s="1">
        <f>VLOOKUP($E2116,[1]AllProteinsNorm!$A$1:$Q$3226,10,FALSE)</f>
        <v>125459.961517398</v>
      </c>
      <c r="N2116" s="1">
        <f>VLOOKUP($E2116,[1]AllProteinsNorm!$A$1:$Q$3226,11,FALSE)</f>
        <v>155755.773414642</v>
      </c>
      <c r="O2116" s="1">
        <f>VLOOKUP($E2116,[1]AllProteinsNorm!$A$1:$Q$3226,15,FALSE)</f>
        <v>221037.918168548</v>
      </c>
      <c r="P2116" s="1">
        <f>VLOOKUP($E2116,[1]AllProteinsNorm!$A$1:$Q$3226,6,FALSE)</f>
        <v>152138.740660804</v>
      </c>
      <c r="Q2116" s="1">
        <f>VLOOKUP($E2116,[1]AllProteinsNorm!$A$1:$Q$3226,8,FALSE)</f>
        <v>147788.99618795799</v>
      </c>
      <c r="R2116" s="1">
        <f>VLOOKUP($E2116,[1]AllProteinsNorm!$A$1:$Q$3226,13,FALSE)</f>
        <v>103235.70984403499</v>
      </c>
      <c r="S2116" s="1">
        <f>VLOOKUP($E2116,[1]AllProteinsNorm!$A$1:$Q$3226,16,FALSE)</f>
        <v>140925.19122694101</v>
      </c>
      <c r="T2116" s="1">
        <f>VLOOKUP($E2116,[1]AllProteinsNorm!$A$1:$Q$3226,17,FALSE)</f>
        <v>104016.75258225499</v>
      </c>
      <c r="U2116" s="1">
        <f>VLOOKUP($E2116,[1]AllProteinsNorm!$A$1:$Q$3226,3,FALSE)</f>
        <v>122000.94278605</v>
      </c>
      <c r="V2116" s="1">
        <f>VLOOKUP($E2116,[1]AllProteinsNorm!$A$1:$Q$3226,7,FALSE)</f>
        <v>121885.556602271</v>
      </c>
      <c r="W2116" s="1">
        <f>VLOOKUP($E2116,[1]AllProteinsNorm!$A$1:$Q$3226,9,FALSE)</f>
        <v>141631.93730309801</v>
      </c>
      <c r="X2116" s="1">
        <f>VLOOKUP($E2116,[1]AllProteinsNorm!$A$1:$Q$3226,12,FALSE)</f>
        <v>131447.91244452601</v>
      </c>
      <c r="Y2116" s="29">
        <f>VLOOKUP($E2116,[1]AllProteinsNorm!$A$1:$Q$3226,14,FALSE)</f>
        <v>145559.320589832</v>
      </c>
      <c r="Z2116" s="25">
        <f t="shared" si="253"/>
        <v>0.73297156728047386</v>
      </c>
      <c r="AA2116" s="1">
        <f t="shared" si="253"/>
        <v>0.58009194646450668</v>
      </c>
      <c r="AB2116" s="1">
        <f t="shared" si="253"/>
        <v>0.92097470436916118</v>
      </c>
      <c r="AC2116" s="1">
        <f t="shared" si="253"/>
        <v>1.1433697702389909</v>
      </c>
      <c r="AD2116" s="1">
        <f t="shared" si="253"/>
        <v>1.6225920116468671</v>
      </c>
      <c r="AE2116" s="1">
        <f t="shared" si="253"/>
        <v>1.1168179075501314</v>
      </c>
      <c r="AF2116" s="1">
        <f t="shared" si="253"/>
        <v>1.0848873650765853</v>
      </c>
      <c r="AG2116" s="1">
        <f t="shared" si="253"/>
        <v>0.75783123319997103</v>
      </c>
      <c r="AH2116" s="1">
        <f t="shared" si="253"/>
        <v>1.0345016430632434</v>
      </c>
      <c r="AI2116" s="1">
        <f t="shared" si="253"/>
        <v>0.76356470064434045</v>
      </c>
      <c r="AJ2116" s="1">
        <f t="shared" si="253"/>
        <v>0.89558278877329323</v>
      </c>
      <c r="AK2116" s="1">
        <f t="shared" si="253"/>
        <v>0.89473576351353012</v>
      </c>
      <c r="AL2116" s="1">
        <f t="shared" si="253"/>
        <v>1.0396897146255202</v>
      </c>
      <c r="AM2116" s="1">
        <f t="shared" si="253"/>
        <v>0.96493096952490987</v>
      </c>
      <c r="AN2116" s="29">
        <f t="shared" si="253"/>
        <v>1.0685197941002587</v>
      </c>
      <c r="AO2116" s="1">
        <f t="shared" si="247"/>
        <v>49569.789294285918</v>
      </c>
      <c r="AP2116" s="1">
        <f t="shared" si="248"/>
        <v>21525.196824471575</v>
      </c>
      <c r="AQ2116" s="29">
        <f t="shared" si="249"/>
        <v>9776.9269265810726</v>
      </c>
    </row>
    <row r="2117" spans="1:43" x14ac:dyDescent="0.2">
      <c r="A2117" s="26"/>
      <c r="E2117" s="25" t="s">
        <v>4123</v>
      </c>
      <c r="F2117" s="26" t="s">
        <v>4124</v>
      </c>
      <c r="G2117" s="1">
        <v>0.16637378003418701</v>
      </c>
      <c r="H2117" s="1">
        <v>1.1249346267418101</v>
      </c>
      <c r="I2117" s="1">
        <f>VLOOKUP(F2117,'[1]SUSMB vs SHAM all proteins sum'!$B$2:$E$3214,2,FALSE)</f>
        <v>0.77817115891043098</v>
      </c>
      <c r="J2117" s="29">
        <f>VLOOKUP(F2117,'[1]SUSMB vs SHAM all proteins sum'!$B$2:$E$3214,3,FALSE)</f>
        <v>1.0259821758146599</v>
      </c>
      <c r="K2117" s="25">
        <f>VLOOKUP($E2117,[1]AllProteinsNorm!$A$1:$Q$3226,4,FALSE)</f>
        <v>172565.78575242599</v>
      </c>
      <c r="L2117" s="1">
        <f>VLOOKUP($E2117,[1]AllProteinsNorm!$A$1:$Q$3226,5,FALSE)</f>
        <v>173541.873337806</v>
      </c>
      <c r="M2117" s="1">
        <f>VLOOKUP($E2117,[1]AllProteinsNorm!$A$1:$Q$3226,10,FALSE)</f>
        <v>193758.21598887999</v>
      </c>
      <c r="N2117" s="1">
        <f>VLOOKUP($E2117,[1]AllProteinsNorm!$A$1:$Q$3226,11,FALSE)</f>
        <v>184402.022434983</v>
      </c>
      <c r="O2117" s="1">
        <f>VLOOKUP($E2117,[1]AllProteinsNorm!$A$1:$Q$3226,15,FALSE)</f>
        <v>238606.310650762</v>
      </c>
      <c r="P2117" s="1">
        <f>VLOOKUP($E2117,[1]AllProteinsNorm!$A$1:$Q$3226,6,FALSE)</f>
        <v>209190.405745625</v>
      </c>
      <c r="Q2117" s="1">
        <f>VLOOKUP($E2117,[1]AllProteinsNorm!$A$1:$Q$3226,8,FALSE)</f>
        <v>204715.80863029699</v>
      </c>
      <c r="R2117" s="1">
        <f>VLOOKUP($E2117,[1]AllProteinsNorm!$A$1:$Q$3226,13,FALSE)</f>
        <v>261829.80456658101</v>
      </c>
      <c r="S2117" s="1">
        <f>VLOOKUP($E2117,[1]AllProteinsNorm!$A$1:$Q$3226,16,FALSE)</f>
        <v>202613.01991229301</v>
      </c>
      <c r="T2117" s="1">
        <f>VLOOKUP($E2117,[1]AllProteinsNorm!$A$1:$Q$3226,17,FALSE)</f>
        <v>202452.69283380601</v>
      </c>
      <c r="U2117" s="1">
        <f>VLOOKUP($E2117,[1]AllProteinsNorm!$A$1:$Q$3226,3,FALSE)</f>
        <v>214283.07845074101</v>
      </c>
      <c r="V2117" s="1">
        <f>VLOOKUP($E2117,[1]AllProteinsNorm!$A$1:$Q$3226,7,FALSE)</f>
        <v>200166.12172240001</v>
      </c>
      <c r="W2117" s="1">
        <f>VLOOKUP($E2117,[1]AllProteinsNorm!$A$1:$Q$3226,9,FALSE)</f>
        <v>179146.25056435299</v>
      </c>
      <c r="X2117" s="1">
        <f>VLOOKUP($E2117,[1]AllProteinsNorm!$A$1:$Q$3226,12,FALSE)</f>
        <v>233678.47394691099</v>
      </c>
      <c r="Y2117" s="29">
        <f>VLOOKUP($E2117,[1]AllProteinsNorm!$A$1:$Q$3226,14,FALSE)</f>
        <v>161644.48964283901</v>
      </c>
      <c r="Z2117" s="25">
        <f t="shared" si="253"/>
        <v>0.89609724868069374</v>
      </c>
      <c r="AA2117" s="1">
        <f t="shared" si="253"/>
        <v>0.90116586292491752</v>
      </c>
      <c r="AB2117" s="1">
        <f t="shared" si="253"/>
        <v>1.0061450101470886</v>
      </c>
      <c r="AC2117" s="1">
        <f t="shared" si="253"/>
        <v>0.95756029640899309</v>
      </c>
      <c r="AD2117" s="1">
        <f t="shared" si="253"/>
        <v>1.2390315818383069</v>
      </c>
      <c r="AE2117" s="1">
        <f t="shared" si="253"/>
        <v>1.086281073746493</v>
      </c>
      <c r="AF2117" s="1">
        <f t="shared" si="253"/>
        <v>1.0630454471330428</v>
      </c>
      <c r="AG2117" s="1">
        <f t="shared" si="253"/>
        <v>1.3596262229601244</v>
      </c>
      <c r="AH2117" s="1">
        <f t="shared" si="253"/>
        <v>1.052126114679369</v>
      </c>
      <c r="AI2117" s="1">
        <f t="shared" si="253"/>
        <v>1.0512935704221469</v>
      </c>
      <c r="AJ2117" s="1">
        <f t="shared" si="253"/>
        <v>1.1127262348170244</v>
      </c>
      <c r="AK2117" s="1">
        <f t="shared" si="253"/>
        <v>1.0394198952732199</v>
      </c>
      <c r="AL2117" s="1">
        <f t="shared" si="253"/>
        <v>0.93026819622569401</v>
      </c>
      <c r="AM2117" s="1">
        <f t="shared" si="253"/>
        <v>1.2134423788974422</v>
      </c>
      <c r="AN2117" s="29">
        <f t="shared" si="253"/>
        <v>0.8393852918280853</v>
      </c>
      <c r="AO2117" s="1">
        <f t="shared" si="247"/>
        <v>24288.712142888871</v>
      </c>
      <c r="AP2117" s="1">
        <f t="shared" si="248"/>
        <v>22963.826980588925</v>
      </c>
      <c r="AQ2117" s="29">
        <f t="shared" si="249"/>
        <v>25376.119742497787</v>
      </c>
    </row>
    <row r="2118" spans="1:43" x14ac:dyDescent="0.2">
      <c r="A2118" s="26"/>
      <c r="E2118" s="25" t="s">
        <v>4125</v>
      </c>
      <c r="F2118" s="26" t="s">
        <v>4126</v>
      </c>
      <c r="G2118" s="1">
        <v>0.51212165978968205</v>
      </c>
      <c r="H2118" s="1">
        <v>0.82206497277763801</v>
      </c>
      <c r="I2118" s="1">
        <f>VLOOKUP(F2118,'[1]SUSMB vs SHAM all proteins sum'!$B$2:$E$3214,2,FALSE)</f>
        <v>0.29926412590429102</v>
      </c>
      <c r="J2118" s="29">
        <f>VLOOKUP(F2118,'[1]SUSMB vs SHAM all proteins sum'!$B$2:$E$3214,3,FALSE)</f>
        <v>0.77494390802875501</v>
      </c>
      <c r="K2118" s="25">
        <f>VLOOKUP($E2118,[1]AllProteinsNorm!$A$1:$Q$3226,4,FALSE)</f>
        <v>302542.25738999498</v>
      </c>
      <c r="L2118" s="1">
        <f>VLOOKUP($E2118,[1]AllProteinsNorm!$A$1:$Q$3226,5,FALSE)</f>
        <v>290368.08670524298</v>
      </c>
      <c r="M2118" s="1">
        <f>VLOOKUP($E2118,[1]AllProteinsNorm!$A$1:$Q$3226,10,FALSE)</f>
        <v>319674.90306295099</v>
      </c>
      <c r="N2118" s="1">
        <f>VLOOKUP($E2118,[1]AllProteinsNorm!$A$1:$Q$3226,11,FALSE)</f>
        <v>282547.293617355</v>
      </c>
      <c r="O2118" s="1">
        <f>VLOOKUP($E2118,[1]AllProteinsNorm!$A$1:$Q$3226,15,FALSE)</f>
        <v>204037.43962699399</v>
      </c>
      <c r="P2118" s="1">
        <f>VLOOKUP($E2118,[1]AllProteinsNorm!$A$1:$Q$3226,6,FALSE)</f>
        <v>347719.41783499799</v>
      </c>
      <c r="Q2118" s="1">
        <f>VLOOKUP($E2118,[1]AllProteinsNorm!$A$1:$Q$3226,8,FALSE)</f>
        <v>85875.367332797803</v>
      </c>
      <c r="R2118" s="1">
        <f>VLOOKUP($E2118,[1]AllProteinsNorm!$A$1:$Q$3226,13,FALSE)</f>
        <v>186379.690961888</v>
      </c>
      <c r="S2118" s="1">
        <f>VLOOKUP($E2118,[1]AllProteinsNorm!$A$1:$Q$3226,16,FALSE)</f>
        <v>278058.48791921698</v>
      </c>
      <c r="T2118" s="1">
        <f>VLOOKUP($E2118,[1]AllProteinsNorm!$A$1:$Q$3226,17,FALSE)</f>
        <v>392774.15996751998</v>
      </c>
      <c r="U2118" s="1">
        <f>VLOOKUP($E2118,[1]AllProteinsNorm!$A$1:$Q$3226,3,FALSE)</f>
        <v>232366.28375447399</v>
      </c>
      <c r="V2118" s="1">
        <f>VLOOKUP($E2118,[1]AllProteinsNorm!$A$1:$Q$3226,7,FALSE)</f>
        <v>92069.0106214275</v>
      </c>
      <c r="W2118" s="1">
        <f>VLOOKUP($E2118,[1]AllProteinsNorm!$A$1:$Q$3226,9,FALSE)</f>
        <v>257167.944884631</v>
      </c>
      <c r="X2118" s="1">
        <f>VLOOKUP($E2118,[1]AllProteinsNorm!$A$1:$Q$3226,12,FALSE)</f>
        <v>269606.87841689598</v>
      </c>
      <c r="Y2118" s="29">
        <f>VLOOKUP($E2118,[1]AllProteinsNorm!$A$1:$Q$3226,14,FALSE)</f>
        <v>305043.26227076899</v>
      </c>
      <c r="Z2118" s="25">
        <f t="shared" si="253"/>
        <v>1.0811490441745835</v>
      </c>
      <c r="AA2118" s="1">
        <f t="shared" si="253"/>
        <v>1.0376440703141183</v>
      </c>
      <c r="AB2118" s="1">
        <f t="shared" si="253"/>
        <v>1.1423733625666455</v>
      </c>
      <c r="AC2118" s="1">
        <f t="shared" si="253"/>
        <v>1.0096960968819055</v>
      </c>
      <c r="AD2118" s="1">
        <f t="shared" si="253"/>
        <v>0.72913742606274634</v>
      </c>
      <c r="AE2118" s="1">
        <f t="shared" si="253"/>
        <v>1.2425917604913159</v>
      </c>
      <c r="AF2118" s="1">
        <f t="shared" si="253"/>
        <v>0.306879680580667</v>
      </c>
      <c r="AG2118" s="1">
        <f t="shared" si="253"/>
        <v>0.66603662733053692</v>
      </c>
      <c r="AH2118" s="1">
        <f t="shared" si="253"/>
        <v>0.993655137738233</v>
      </c>
      <c r="AI2118" s="1">
        <f t="shared" si="253"/>
        <v>1.40359700918726</v>
      </c>
      <c r="AJ2118" s="1">
        <f t="shared" si="253"/>
        <v>0.83037188836635389</v>
      </c>
      <c r="AK2118" s="1">
        <f t="shared" si="253"/>
        <v>0.32901295736397745</v>
      </c>
      <c r="AL2118" s="1">
        <f t="shared" si="253"/>
        <v>0.91900179565975371</v>
      </c>
      <c r="AM2118" s="1">
        <f t="shared" si="253"/>
        <v>0.96345291205908612</v>
      </c>
      <c r="AN2118" s="29">
        <f t="shared" si="253"/>
        <v>1.0900865032246072</v>
      </c>
      <c r="AO2118" s="1">
        <f t="shared" si="247"/>
        <v>39915.936716825046</v>
      </c>
      <c r="AP2118" s="1">
        <f t="shared" si="248"/>
        <v>110790.08856112123</v>
      </c>
      <c r="AQ2118" s="29">
        <f t="shared" si="249"/>
        <v>73431.640914564661</v>
      </c>
    </row>
    <row r="2119" spans="1:43" x14ac:dyDescent="0.2">
      <c r="A2119" s="26"/>
      <c r="E2119" s="25" t="s">
        <v>4127</v>
      </c>
      <c r="F2119" s="26" t="s">
        <v>4128</v>
      </c>
      <c r="G2119" s="1">
        <v>0.78783398288461204</v>
      </c>
      <c r="H2119" s="1">
        <v>1.05043225693106</v>
      </c>
      <c r="I2119" s="1">
        <f>VLOOKUP(F2119,'[1]SUSMB vs SHAM all proteins sum'!$B$2:$E$3214,2,FALSE)</f>
        <v>0.37463133304660401</v>
      </c>
      <c r="J2119" s="29">
        <f>VLOOKUP(F2119,'[1]SUSMB vs SHAM all proteins sum'!$B$2:$E$3214,3,FALSE)</f>
        <v>0.62607084433997395</v>
      </c>
      <c r="K2119" s="25">
        <f>VLOOKUP($E2119,[1]AllProteinsNorm!$A$1:$Q$3226,4,FALSE)</f>
        <v>66010.144117292293</v>
      </c>
      <c r="L2119" s="1">
        <f>VLOOKUP($E2119,[1]AllProteinsNorm!$A$1:$Q$3226,5,FALSE)</f>
        <v>48425.119863870299</v>
      </c>
      <c r="M2119" s="1">
        <f>VLOOKUP($E2119,[1]AllProteinsNorm!$A$1:$Q$3226,10,FALSE)</f>
        <v>71007.886616343705</v>
      </c>
      <c r="N2119" s="1">
        <f>VLOOKUP($E2119,[1]AllProteinsNorm!$A$1:$Q$3226,11,FALSE)</f>
        <v>35324.080573241597</v>
      </c>
      <c r="O2119" s="1">
        <f>VLOOKUP($E2119,[1]AllProteinsNorm!$A$1:$Q$3226,15,FALSE)</f>
        <v>42886.284546647898</v>
      </c>
      <c r="P2119" s="1">
        <f>VLOOKUP($E2119,[1]AllProteinsNorm!$A$1:$Q$3226,6,FALSE)</f>
        <v>60874.467009239699</v>
      </c>
      <c r="Q2119" s="1">
        <f>VLOOKUP($E2119,[1]AllProteinsNorm!$A$1:$Q$3226,8,FALSE)</f>
        <v>73123.274330455504</v>
      </c>
      <c r="R2119" s="1">
        <f>VLOOKUP($E2119,[1]AllProteinsNorm!$A$1:$Q$3226,13,FALSE)</f>
        <v>50927.178064857602</v>
      </c>
      <c r="S2119" s="1">
        <f>VLOOKUP($E2119,[1]AllProteinsNorm!$A$1:$Q$3226,16,FALSE)</f>
        <v>54389.275143283703</v>
      </c>
      <c r="T2119" s="1">
        <f>VLOOKUP($E2119,[1]AllProteinsNorm!$A$1:$Q$3226,17,FALSE)</f>
        <v>35666.773643317698</v>
      </c>
      <c r="U2119" s="1">
        <f>VLOOKUP($E2119,[1]AllProteinsNorm!$A$1:$Q$3226,3,FALSE)</f>
        <v>4723.2384091764698</v>
      </c>
      <c r="V2119" s="1">
        <f>VLOOKUP($E2119,[1]AllProteinsNorm!$A$1:$Q$3226,7,FALSE)</f>
        <v>58479.140027231799</v>
      </c>
      <c r="W2119" s="1">
        <f>VLOOKUP($E2119,[1]AllProteinsNorm!$A$1:$Q$3226,9,FALSE)</f>
        <v>51373.780688655097</v>
      </c>
      <c r="X2119" s="1">
        <f>VLOOKUP($E2119,[1]AllProteinsNorm!$A$1:$Q$3226,12,FALSE)</f>
        <v>42579.314141777402</v>
      </c>
      <c r="Y2119" s="29">
        <f>VLOOKUP($E2119,[1]AllProteinsNorm!$A$1:$Q$3226,14,FALSE)</f>
        <v>54741.113257138597</v>
      </c>
      <c r="Z2119" s="25">
        <f t="shared" si="253"/>
        <v>1.251835082450542</v>
      </c>
      <c r="AA2119" s="1">
        <f t="shared" si="253"/>
        <v>0.91834769834391439</v>
      </c>
      <c r="AB2119" s="1">
        <f t="shared" si="253"/>
        <v>1.3466136877244497</v>
      </c>
      <c r="AC2119" s="1">
        <f t="shared" si="253"/>
        <v>0.66989587597808997</v>
      </c>
      <c r="AD2119" s="1">
        <f t="shared" si="253"/>
        <v>0.81330765550300355</v>
      </c>
      <c r="AE2119" s="1">
        <f t="shared" si="253"/>
        <v>1.1544406461564056</v>
      </c>
      <c r="AF2119" s="1">
        <f t="shared" si="253"/>
        <v>1.3867304999041747</v>
      </c>
      <c r="AG2119" s="1">
        <f t="shared" si="253"/>
        <v>0.96579743923167105</v>
      </c>
      <c r="AH2119" s="1">
        <f t="shared" si="253"/>
        <v>1.0314536294972514</v>
      </c>
      <c r="AI2119" s="1">
        <f t="shared" si="253"/>
        <v>0.67639480448931499</v>
      </c>
      <c r="AJ2119" s="1">
        <f t="shared" si="253"/>
        <v>8.9572831910180201E-2</v>
      </c>
      <c r="AK2119" s="1">
        <f t="shared" si="253"/>
        <v>1.1090149863564545</v>
      </c>
      <c r="AL2119" s="1">
        <f t="shared" si="253"/>
        <v>0.9742669379709975</v>
      </c>
      <c r="AM2119" s="1">
        <f t="shared" si="253"/>
        <v>0.80748618173969655</v>
      </c>
      <c r="AN2119" s="29">
        <f t="shared" si="253"/>
        <v>1.0381259872106987</v>
      </c>
      <c r="AO2119" s="1">
        <f t="shared" si="247"/>
        <v>13629.674408933801</v>
      </c>
      <c r="AP2119" s="1">
        <f t="shared" si="248"/>
        <v>12277.596404690476</v>
      </c>
      <c r="AQ2119" s="29">
        <f t="shared" si="249"/>
        <v>19549.623725037363</v>
      </c>
    </row>
    <row r="2120" spans="1:43" x14ac:dyDescent="0.2">
      <c r="A2120" s="26"/>
      <c r="E2120" s="25" t="s">
        <v>4129</v>
      </c>
      <c r="F2120" s="26" t="s">
        <v>4130</v>
      </c>
      <c r="G2120" s="1">
        <v>0.2944149879356</v>
      </c>
      <c r="H2120" s="1">
        <v>1.35677978318994</v>
      </c>
      <c r="I2120" s="1">
        <f>VLOOKUP(F2120,'[1]SUSMB vs SHAM all proteins sum'!$B$2:$E$3214,2,FALSE)</f>
        <v>0.45618776917798498</v>
      </c>
      <c r="J2120" s="29">
        <f>VLOOKUP(F2120,'[1]SUSMB vs SHAM all proteins sum'!$B$2:$E$3214,3,FALSE)</f>
        <v>1.23803288028923</v>
      </c>
      <c r="K2120" s="25">
        <f>VLOOKUP($E2120,[1]AllProteinsNorm!$A$1:$Q$3226,4,FALSE)</f>
        <v>226468.77661045999</v>
      </c>
      <c r="L2120" s="1">
        <f>VLOOKUP($E2120,[1]AllProteinsNorm!$A$1:$Q$3226,5,FALSE)</f>
        <v>133513.01403712801</v>
      </c>
      <c r="M2120" s="1">
        <f>VLOOKUP($E2120,[1]AllProteinsNorm!$A$1:$Q$3226,10,FALSE)</f>
        <v>139807.351051612</v>
      </c>
      <c r="N2120" s="1">
        <f>VLOOKUP($E2120,[1]AllProteinsNorm!$A$1:$Q$3226,11,FALSE)</f>
        <v>94694.624797571101</v>
      </c>
      <c r="O2120" s="1">
        <f>VLOOKUP($E2120,[1]AllProteinsNorm!$A$1:$Q$3226,15,FALSE)</f>
        <v>169992.91722574801</v>
      </c>
      <c r="P2120" s="1">
        <f>VLOOKUP($E2120,[1]AllProteinsNorm!$A$1:$Q$3226,6,FALSE)</f>
        <v>142923.04733716199</v>
      </c>
      <c r="Q2120" s="1">
        <f>VLOOKUP($E2120,[1]AllProteinsNorm!$A$1:$Q$3226,8,FALSE)</f>
        <v>397585.21714246599</v>
      </c>
      <c r="R2120" s="1">
        <f>VLOOKUP($E2120,[1]AllProteinsNorm!$A$1:$Q$3226,13,FALSE)</f>
        <v>302450.07392783999</v>
      </c>
      <c r="S2120" s="1">
        <f>VLOOKUP($E2120,[1]AllProteinsNorm!$A$1:$Q$3226,16,FALSE)</f>
        <v>133630.10360249199</v>
      </c>
      <c r="T2120" s="1">
        <f>VLOOKUP($E2120,[1]AllProteinsNorm!$A$1:$Q$3226,17,FALSE)</f>
        <v>136230.521316767</v>
      </c>
      <c r="U2120" s="1">
        <f>VLOOKUP($E2120,[1]AllProteinsNorm!$A$1:$Q$3226,3,FALSE)</f>
        <v>253064.20816831401</v>
      </c>
      <c r="V2120" s="1">
        <f>VLOOKUP($E2120,[1]AllProteinsNorm!$A$1:$Q$3226,7,FALSE)</f>
        <v>141625.09062263501</v>
      </c>
      <c r="W2120" s="1">
        <f>VLOOKUP($E2120,[1]AllProteinsNorm!$A$1:$Q$3226,9,FALSE)</f>
        <v>102495.391996807</v>
      </c>
      <c r="X2120" s="1">
        <f>VLOOKUP($E2120,[1]AllProteinsNorm!$A$1:$Q$3226,12,FALSE)</f>
        <v>373928.37904735701</v>
      </c>
      <c r="Y2120" s="29">
        <f>VLOOKUP($E2120,[1]AllProteinsNorm!$A$1:$Q$3226,14,FALSE)</f>
        <v>144083.84749051201</v>
      </c>
      <c r="Z2120" s="25">
        <f t="shared" si="253"/>
        <v>1.4812013330982179</v>
      </c>
      <c r="AA2120" s="1">
        <f t="shared" si="253"/>
        <v>0.87323143321392016</v>
      </c>
      <c r="AB2120" s="1">
        <f t="shared" si="253"/>
        <v>0.9143990525050314</v>
      </c>
      <c r="AC2120" s="1">
        <f t="shared" si="253"/>
        <v>0.61934279235612544</v>
      </c>
      <c r="AD2120" s="1">
        <f t="shared" si="253"/>
        <v>1.1118253888267053</v>
      </c>
      <c r="AE2120" s="1">
        <f t="shared" si="253"/>
        <v>0.93477702054441303</v>
      </c>
      <c r="AF2120" s="1">
        <f t="shared" si="253"/>
        <v>2.600375038297289</v>
      </c>
      <c r="AG2120" s="1">
        <f t="shared" si="253"/>
        <v>1.9781510696644073</v>
      </c>
      <c r="AH2120" s="1">
        <f t="shared" si="253"/>
        <v>0.87399724836470949</v>
      </c>
      <c r="AI2120" s="1">
        <f t="shared" si="253"/>
        <v>0.8910050771817547</v>
      </c>
      <c r="AJ2120" s="1">
        <f t="shared" si="253"/>
        <v>1.6551466745594581</v>
      </c>
      <c r="AK2120" s="1">
        <f t="shared" si="253"/>
        <v>0.92628783609861176</v>
      </c>
      <c r="AL2120" s="1">
        <f t="shared" si="253"/>
        <v>0.67036310053119674</v>
      </c>
      <c r="AM2120" s="1">
        <f t="shared" si="253"/>
        <v>2.4456493377048583</v>
      </c>
      <c r="AN2120" s="29">
        <f t="shared" si="253"/>
        <v>0.94236914322170418</v>
      </c>
      <c r="AO2120" s="1">
        <f t="shared" si="247"/>
        <v>43908.247485369146</v>
      </c>
      <c r="AP2120" s="1">
        <f t="shared" si="248"/>
        <v>108369.36842895679</v>
      </c>
      <c r="AQ2120" s="29">
        <f t="shared" si="249"/>
        <v>99057.656650525561</v>
      </c>
    </row>
    <row r="2121" spans="1:43" x14ac:dyDescent="0.2">
      <c r="A2121" s="26"/>
      <c r="E2121" s="25" t="s">
        <v>4131</v>
      </c>
      <c r="F2121" s="26" t="s">
        <v>4132</v>
      </c>
      <c r="G2121" s="1">
        <v>0.58158018628467001</v>
      </c>
      <c r="H2121" s="1">
        <v>0.84295527627329403</v>
      </c>
      <c r="I2121" s="1">
        <f>VLOOKUP(F2121,'[1]SUSMB vs SHAM all proteins sum'!$B$2:$E$3214,2,FALSE)</f>
        <v>0.93168127653036503</v>
      </c>
      <c r="J2121" s="29">
        <f>VLOOKUP(F2121,'[1]SUSMB vs SHAM all proteins sum'!$B$2:$E$3214,3,FALSE)</f>
        <v>0.97476704202075104</v>
      </c>
      <c r="K2121" s="25">
        <f>VLOOKUP($E2121,[1]AllProteinsNorm!$A$1:$Q$3226,4,FALSE)</f>
        <v>111764.231685312</v>
      </c>
      <c r="L2121" s="1">
        <f>VLOOKUP($E2121,[1]AllProteinsNorm!$A$1:$Q$3226,5,FALSE)</f>
        <v>110959.57140697099</v>
      </c>
      <c r="M2121" s="1">
        <f>VLOOKUP($E2121,[1]AllProteinsNorm!$A$1:$Q$3226,10,FALSE)</f>
        <v>93295.955272271502</v>
      </c>
      <c r="N2121" s="1">
        <f>VLOOKUP($E2121,[1]AllProteinsNorm!$A$1:$Q$3226,11,FALSE)</f>
        <v>159957.47757153399</v>
      </c>
      <c r="O2121" s="1">
        <f>VLOOKUP($E2121,[1]AllProteinsNorm!$A$1:$Q$3226,15,FALSE)</f>
        <v>413150.69628477498</v>
      </c>
      <c r="P2121" s="1">
        <f>VLOOKUP($E2121,[1]AllProteinsNorm!$A$1:$Q$3226,6,FALSE)</f>
        <v>101549.32550392101</v>
      </c>
      <c r="Q2121" s="1">
        <f>VLOOKUP($E2121,[1]AllProteinsNorm!$A$1:$Q$3226,8,FALSE)</f>
        <v>155541.31960178001</v>
      </c>
      <c r="R2121" s="1">
        <f>VLOOKUP($E2121,[1]AllProteinsNorm!$A$1:$Q$3226,13,FALSE)</f>
        <v>174170.221995603</v>
      </c>
      <c r="S2121" s="1">
        <f>VLOOKUP($E2121,[1]AllProteinsNorm!$A$1:$Q$3226,16,FALSE)</f>
        <v>135662.14031092901</v>
      </c>
      <c r="T2121" s="1">
        <f>VLOOKUP($E2121,[1]AllProteinsNorm!$A$1:$Q$3226,17,FALSE)</f>
        <v>87198.845289278703</v>
      </c>
      <c r="U2121" s="1">
        <f>VLOOKUP($E2121,[1]AllProteinsNorm!$A$1:$Q$3226,3,FALSE)</f>
        <v>151431.60802801501</v>
      </c>
      <c r="V2121" s="1">
        <f>VLOOKUP($E2121,[1]AllProteinsNorm!$A$1:$Q$3226,7,FALSE)</f>
        <v>112083.140867803</v>
      </c>
      <c r="W2121" s="1">
        <f>VLOOKUP($E2121,[1]AllProteinsNorm!$A$1:$Q$3226,9,FALSE)</f>
        <v>125292.839410232</v>
      </c>
      <c r="X2121" s="1">
        <f>VLOOKUP($E2121,[1]AllProteinsNorm!$A$1:$Q$3226,12,FALSE)</f>
        <v>212411.37356319401</v>
      </c>
      <c r="Y2121" s="29">
        <f>VLOOKUP($E2121,[1]AllProteinsNorm!$A$1:$Q$3226,14,FALSE)</f>
        <v>148965.87703473901</v>
      </c>
      <c r="Z2121" s="25">
        <f t="shared" si="253"/>
        <v>0.62850478336760462</v>
      </c>
      <c r="AA2121" s="1">
        <f t="shared" si="253"/>
        <v>0.62397978618114169</v>
      </c>
      <c r="AB2121" s="1">
        <f t="shared" si="253"/>
        <v>0.52464865792280813</v>
      </c>
      <c r="AC2121" s="1">
        <f t="shared" si="253"/>
        <v>0.89951890934295731</v>
      </c>
      <c r="AD2121" s="1">
        <f t="shared" si="253"/>
        <v>2.3233478631854885</v>
      </c>
      <c r="AE2121" s="1">
        <f t="shared" si="253"/>
        <v>0.57106138399156536</v>
      </c>
      <c r="AF2121" s="1">
        <f t="shared" si="253"/>
        <v>0.8746846992719538</v>
      </c>
      <c r="AG2121" s="1">
        <f t="shared" si="253"/>
        <v>0.97944410294568451</v>
      </c>
      <c r="AH2121" s="1">
        <f t="shared" si="253"/>
        <v>0.76289437883293221</v>
      </c>
      <c r="AI2121" s="1">
        <f t="shared" si="253"/>
        <v>0.49036163486323875</v>
      </c>
      <c r="AJ2121" s="1">
        <f t="shared" si="253"/>
        <v>0.85157378674275364</v>
      </c>
      <c r="AK2121" s="1">
        <f t="shared" si="253"/>
        <v>0.63029816523614191</v>
      </c>
      <c r="AL2121" s="1">
        <f t="shared" si="253"/>
        <v>0.7045827426502933</v>
      </c>
      <c r="AM2121" s="1">
        <f t="shared" si="253"/>
        <v>1.1944927488254302</v>
      </c>
      <c r="AN2121" s="29">
        <f t="shared" si="253"/>
        <v>0.83770777880440717</v>
      </c>
      <c r="AO2121" s="1">
        <f t="shared" si="247"/>
        <v>119731.03335540458</v>
      </c>
      <c r="AP2121" s="1">
        <f t="shared" si="248"/>
        <v>32475.86531859048</v>
      </c>
      <c r="AQ2121" s="29">
        <f t="shared" si="249"/>
        <v>34486.007654331552</v>
      </c>
    </row>
    <row r="2122" spans="1:43" x14ac:dyDescent="0.2">
      <c r="A2122" s="26"/>
      <c r="E2122" s="25" t="s">
        <v>4133</v>
      </c>
      <c r="F2122" s="26" t="s">
        <v>4134</v>
      </c>
      <c r="G2122" s="1">
        <v>0.41643546256750402</v>
      </c>
      <c r="H2122" s="1">
        <v>0.80978476071449201</v>
      </c>
      <c r="I2122" s="1">
        <f>VLOOKUP(F2122,'[1]SUSMB vs SHAM all proteins sum'!$B$2:$E$3214,2,FALSE)</f>
        <v>0.42616346496924901</v>
      </c>
      <c r="J2122" s="29">
        <f>VLOOKUP(F2122,'[1]SUSMB vs SHAM all proteins sum'!$B$2:$E$3214,3,FALSE)</f>
        <v>0.68895154315691598</v>
      </c>
      <c r="K2122" s="25">
        <f>VLOOKUP($E2122,[1]AllProteinsNorm!$A$1:$Q$3226,4,FALSE)</f>
        <v>46351.3448121201</v>
      </c>
      <c r="L2122" s="1">
        <f>VLOOKUP($E2122,[1]AllProteinsNorm!$A$1:$Q$3226,5,FALSE)</f>
        <v>34479.180688979301</v>
      </c>
      <c r="M2122" s="1">
        <f>VLOOKUP($E2122,[1]AllProteinsNorm!$A$1:$Q$3226,10,FALSE)</f>
        <v>21387.971786246901</v>
      </c>
      <c r="N2122" s="1">
        <f>VLOOKUP($E2122,[1]AllProteinsNorm!$A$1:$Q$3226,11,FALSE)</f>
        <v>30149.545529833798</v>
      </c>
      <c r="O2122" s="1">
        <f>VLOOKUP($E2122,[1]AllProteinsNorm!$A$1:$Q$3226,15,FALSE)</f>
        <v>16376.751369886801</v>
      </c>
      <c r="P2122" s="1">
        <f>VLOOKUP($E2122,[1]AllProteinsNorm!$A$1:$Q$3226,6,FALSE)</f>
        <v>19356.233324793098</v>
      </c>
      <c r="Q2122" s="1">
        <f>VLOOKUP($E2122,[1]AllProteinsNorm!$A$1:$Q$3226,8,FALSE)</f>
        <v>41047.680308452102</v>
      </c>
      <c r="R2122" s="1">
        <f>VLOOKUP($E2122,[1]AllProteinsNorm!$A$1:$Q$3226,13,FALSE)</f>
        <v>17274.0924394178</v>
      </c>
      <c r="S2122" s="1">
        <f>VLOOKUP($E2122,[1]AllProteinsNorm!$A$1:$Q$3226,16,FALSE)</f>
        <v>16908.2003371754</v>
      </c>
      <c r="T2122" s="1">
        <f>VLOOKUP($E2122,[1]AllProteinsNorm!$A$1:$Q$3226,17,FALSE)</f>
        <v>25324.641744076001</v>
      </c>
      <c r="U2122" s="1">
        <f>VLOOKUP($E2122,[1]AllProteinsNorm!$A$1:$Q$3226,3,FALSE)</f>
        <v>27360.1074909403</v>
      </c>
      <c r="V2122" s="1">
        <f>VLOOKUP($E2122,[1]AllProteinsNorm!$A$1:$Q$3226,7,FALSE)</f>
        <v>37802.267648110799</v>
      </c>
      <c r="W2122" s="1">
        <f>VLOOKUP($E2122,[1]AllProteinsNorm!$A$1:$Q$3226,9,FALSE)</f>
        <v>14495.0895977128</v>
      </c>
      <c r="X2122" s="1">
        <f>VLOOKUP($E2122,[1]AllProteinsNorm!$A$1:$Q$3226,12,FALSE)</f>
        <v>39035.670122646399</v>
      </c>
      <c r="Y2122" s="29">
        <f>VLOOKUP($E2122,[1]AllProteinsNorm!$A$1:$Q$3226,14,FALSE)</f>
        <v>4476.3351502551805</v>
      </c>
      <c r="Z2122" s="25">
        <f t="shared" si="253"/>
        <v>1.5580829253703814</v>
      </c>
      <c r="AA2122" s="1">
        <f t="shared" si="253"/>
        <v>1.1590046185285994</v>
      </c>
      <c r="AB2122" s="1">
        <f t="shared" si="253"/>
        <v>0.71894858247437565</v>
      </c>
      <c r="AC2122" s="1">
        <f t="shared" si="253"/>
        <v>1.0134655701602782</v>
      </c>
      <c r="AD2122" s="1">
        <f t="shared" si="253"/>
        <v>0.5504983034663653</v>
      </c>
      <c r="AE2122" s="1">
        <f t="shared" si="253"/>
        <v>0.65065246251408271</v>
      </c>
      <c r="AF2122" s="1">
        <f t="shared" si="253"/>
        <v>1.3798022489724593</v>
      </c>
      <c r="AG2122" s="1">
        <f t="shared" si="253"/>
        <v>0.5806620841363116</v>
      </c>
      <c r="AH2122" s="1">
        <f t="shared" si="253"/>
        <v>0.56836275950306625</v>
      </c>
      <c r="AI2122" s="1">
        <f t="shared" si="253"/>
        <v>0.85127825422336467</v>
      </c>
      <c r="AJ2122" s="1">
        <f t="shared" si="253"/>
        <v>0.91969966547303916</v>
      </c>
      <c r="AK2122" s="1">
        <f t="shared" si="253"/>
        <v>1.2707089298388918</v>
      </c>
      <c r="AL2122" s="1">
        <f t="shared" si="253"/>
        <v>0.48724695465588003</v>
      </c>
      <c r="AM2122" s="1">
        <f t="shared" si="253"/>
        <v>1.3121692875366686</v>
      </c>
      <c r="AN2122" s="29">
        <f t="shared" si="253"/>
        <v>0.1504703130862374</v>
      </c>
      <c r="AO2122" s="1">
        <f t="shared" si="247"/>
        <v>10458.458065514835</v>
      </c>
      <c r="AP2122" s="1">
        <f t="shared" si="248"/>
        <v>9049.5581543399203</v>
      </c>
      <c r="AQ2122" s="29">
        <f t="shared" si="249"/>
        <v>13396.805540949195</v>
      </c>
    </row>
    <row r="2123" spans="1:43" x14ac:dyDescent="0.2">
      <c r="A2123" s="26"/>
      <c r="E2123" s="25" t="s">
        <v>4135</v>
      </c>
      <c r="F2123" s="26" t="s">
        <v>4136</v>
      </c>
      <c r="G2123" s="1">
        <v>0.714815359334942</v>
      </c>
      <c r="H2123" s="1">
        <v>0.85097301402443704</v>
      </c>
      <c r="I2123" s="1">
        <f>VLOOKUP(F2123,'[1]SUSMB vs SHAM all proteins sum'!$B$2:$E$3214,2,FALSE)</f>
        <v>0.50521124951055496</v>
      </c>
      <c r="J2123" s="29">
        <f>VLOOKUP(F2123,'[1]SUSMB vs SHAM all proteins sum'!$B$2:$E$3214,3,FALSE)</f>
        <v>0.70595456395358602</v>
      </c>
      <c r="K2123" s="25">
        <f>VLOOKUP($E2123,[1]AllProteinsNorm!$A$1:$Q$3226,4,FALSE)</f>
        <v>14996.3136359575</v>
      </c>
      <c r="L2123" s="1">
        <f>VLOOKUP($E2123,[1]AllProteinsNorm!$A$1:$Q$3226,5,FALSE)</f>
        <v>38144.942599217196</v>
      </c>
      <c r="M2123" s="1">
        <f>VLOOKUP($E2123,[1]AllProteinsNorm!$A$1:$Q$3226,10,FALSE)</f>
        <v>64945.000710264001</v>
      </c>
      <c r="N2123" s="1">
        <f>VLOOKUP($E2123,[1]AllProteinsNorm!$A$1:$Q$3226,11,FALSE)</f>
        <v>61004.4260502978</v>
      </c>
      <c r="O2123" s="1">
        <f>VLOOKUP($E2123,[1]AllProteinsNorm!$A$1:$Q$3226,15,FALSE)</f>
        <v>108503.934358115</v>
      </c>
      <c r="P2123" s="1">
        <f>VLOOKUP($E2123,[1]AllProteinsNorm!$A$1:$Q$3226,6,FALSE)</f>
        <v>46755.862804160803</v>
      </c>
      <c r="Q2123" s="1">
        <f>VLOOKUP($E2123,[1]AllProteinsNorm!$A$1:$Q$3226,8,FALSE)</f>
        <v>15050.3431812294</v>
      </c>
      <c r="R2123" s="1">
        <f>VLOOKUP($E2123,[1]AllProteinsNorm!$A$1:$Q$3226,13,FALSE)</f>
        <v>41043.636268711802</v>
      </c>
      <c r="S2123" s="1">
        <f>VLOOKUP($E2123,[1]AllProteinsNorm!$A$1:$Q$3226,16,FALSE)</f>
        <v>51876.404006689001</v>
      </c>
      <c r="T2123" s="1">
        <f>VLOOKUP($E2123,[1]AllProteinsNorm!$A$1:$Q$3226,17,FALSE)</f>
        <v>73241.091058887294</v>
      </c>
      <c r="U2123" s="1">
        <f>VLOOKUP($E2123,[1]AllProteinsNorm!$A$1:$Q$3226,3,FALSE)</f>
        <v>57552.991129708702</v>
      </c>
      <c r="V2123" s="1">
        <f>VLOOKUP($E2123,[1]AllProteinsNorm!$A$1:$Q$3226,7,FALSE)</f>
        <v>51634.015047835499</v>
      </c>
      <c r="W2123" s="1">
        <f>VLOOKUP($E2123,[1]AllProteinsNorm!$A$1:$Q$3226,9,FALSE)</f>
        <v>36202.677982327201</v>
      </c>
      <c r="X2123" s="1">
        <f>VLOOKUP($E2123,[1]AllProteinsNorm!$A$1:$Q$3226,12,FALSE)</f>
        <v>7862.0391318325701</v>
      </c>
      <c r="Y2123" s="29">
        <f>VLOOKUP($E2123,[1]AllProteinsNorm!$A$1:$Q$3226,14,FALSE)</f>
        <v>50977.448449480398</v>
      </c>
      <c r="Z2123" s="25">
        <f t="shared" si="253"/>
        <v>0.26071965070031705</v>
      </c>
      <c r="AA2123" s="1">
        <f t="shared" si="253"/>
        <v>0.66317205360426323</v>
      </c>
      <c r="AB2123" s="1">
        <f t="shared" si="253"/>
        <v>1.1291066798784481</v>
      </c>
      <c r="AC2123" s="1">
        <f t="shared" si="253"/>
        <v>1.0605974932979882</v>
      </c>
      <c r="AD2123" s="1">
        <f t="shared" si="253"/>
        <v>1.8864041225189834</v>
      </c>
      <c r="AE2123" s="1">
        <f t="shared" si="253"/>
        <v>0.81287791882824412</v>
      </c>
      <c r="AF2123" s="1">
        <f t="shared" si="253"/>
        <v>0.2616589858271185</v>
      </c>
      <c r="AG2123" s="1">
        <f t="shared" si="253"/>
        <v>0.71356753207610302</v>
      </c>
      <c r="AH2123" s="1">
        <f t="shared" si="253"/>
        <v>0.90190151130090801</v>
      </c>
      <c r="AI2123" s="1">
        <f t="shared" si="253"/>
        <v>1.2733390446034096</v>
      </c>
      <c r="AJ2123" s="1">
        <f t="shared" si="253"/>
        <v>1.0005922861013856</v>
      </c>
      <c r="AK2123" s="1">
        <f t="shared" si="253"/>
        <v>0.89768743801463247</v>
      </c>
      <c r="AL2123" s="1">
        <f t="shared" si="253"/>
        <v>0.62940465150959424</v>
      </c>
      <c r="AM2123" s="1">
        <f t="shared" si="253"/>
        <v>0.1366861314055689</v>
      </c>
      <c r="AN2123" s="29">
        <f t="shared" si="253"/>
        <v>0.88627264513018711</v>
      </c>
      <c r="AO2123" s="1">
        <f t="shared" si="247"/>
        <v>31145.754665946049</v>
      </c>
      <c r="AP2123" s="1">
        <f t="shared" si="248"/>
        <v>18755.27099153326</v>
      </c>
      <c r="AQ2123" s="29">
        <f t="shared" si="249"/>
        <v>17931.275374274814</v>
      </c>
    </row>
    <row r="2124" spans="1:43" x14ac:dyDescent="0.2">
      <c r="A2124" s="26"/>
      <c r="E2124" s="25" t="s">
        <v>4137</v>
      </c>
      <c r="F2124" s="26" t="s">
        <v>4138</v>
      </c>
      <c r="G2124" s="1">
        <v>0.84593194854412002</v>
      </c>
      <c r="H2124" s="1">
        <v>0.94883042007857399</v>
      </c>
      <c r="I2124" s="1">
        <f>VLOOKUP(F2124,'[1]SUSMB vs SHAM all proteins sum'!$B$2:$E$3214,2,FALSE)</f>
        <v>0.43229367421040998</v>
      </c>
      <c r="J2124" s="29">
        <f>VLOOKUP(F2124,'[1]SUSMB vs SHAM all proteins sum'!$B$2:$E$3214,3,FALSE)</f>
        <v>1.1923908093608999</v>
      </c>
      <c r="K2124" s="25">
        <f>VLOOKUP($E2124,[1]AllProteinsNorm!$A$1:$Q$3226,4,FALSE)</f>
        <v>124431.67341915501</v>
      </c>
      <c r="L2124" s="1">
        <f>VLOOKUP($E2124,[1]AllProteinsNorm!$A$1:$Q$3226,5,FALSE)</f>
        <v>87464.644452883702</v>
      </c>
      <c r="M2124" s="1">
        <f>VLOOKUP($E2124,[1]AllProteinsNorm!$A$1:$Q$3226,10,FALSE)</f>
        <v>166169.904945783</v>
      </c>
      <c r="N2124" s="1">
        <f>VLOOKUP($E2124,[1]AllProteinsNorm!$A$1:$Q$3226,11,FALSE)</f>
        <v>175111.359070014</v>
      </c>
      <c r="O2124" s="1">
        <f>VLOOKUP($E2124,[1]AllProteinsNorm!$A$1:$Q$3226,15,FALSE)</f>
        <v>226825.86153689501</v>
      </c>
      <c r="P2124" s="1">
        <f>VLOOKUP($E2124,[1]AllProteinsNorm!$A$1:$Q$3226,6,FALSE)</f>
        <v>92732.326764305297</v>
      </c>
      <c r="Q2124" s="1">
        <f>VLOOKUP($E2124,[1]AllProteinsNorm!$A$1:$Q$3226,8,FALSE)</f>
        <v>207691.868367599</v>
      </c>
      <c r="R2124" s="1">
        <f>VLOOKUP($E2124,[1]AllProteinsNorm!$A$1:$Q$3226,13,FALSE)</f>
        <v>94602.668807355294</v>
      </c>
      <c r="S2124" s="1">
        <f>VLOOKUP($E2124,[1]AllProteinsNorm!$A$1:$Q$3226,16,FALSE)</f>
        <v>120990.48513634699</v>
      </c>
      <c r="T2124" s="1">
        <f>VLOOKUP($E2124,[1]AllProteinsNorm!$A$1:$Q$3226,17,FALSE)</f>
        <v>250588.12088962999</v>
      </c>
      <c r="U2124" s="1">
        <f>VLOOKUP($E2124,[1]AllProteinsNorm!$A$1:$Q$3226,3,FALSE)</f>
        <v>165016.62693624201</v>
      </c>
      <c r="V2124" s="1">
        <f>VLOOKUP($E2124,[1]AllProteinsNorm!$A$1:$Q$3226,7,FALSE)</f>
        <v>177172.445578546</v>
      </c>
      <c r="W2124" s="1">
        <f>VLOOKUP($E2124,[1]AllProteinsNorm!$A$1:$Q$3226,9,FALSE)</f>
        <v>155727.73989342601</v>
      </c>
      <c r="X2124" s="1">
        <f>VLOOKUP($E2124,[1]AllProteinsNorm!$A$1:$Q$3226,12,FALSE)</f>
        <v>129519.41834994299</v>
      </c>
      <c r="Y2124" s="29">
        <f>VLOOKUP($E2124,[1]AllProteinsNorm!$A$1:$Q$3226,14,FALSE)</f>
        <v>293623.68460429797</v>
      </c>
      <c r="Z2124" s="25">
        <f t="shared" si="253"/>
        <v>0.79763541089522449</v>
      </c>
      <c r="AA2124" s="1">
        <f t="shared" si="253"/>
        <v>0.5606683226221163</v>
      </c>
      <c r="AB2124" s="1">
        <f t="shared" si="253"/>
        <v>1.0651869959457312</v>
      </c>
      <c r="AC2124" s="1">
        <f t="shared" si="253"/>
        <v>1.1225037565293263</v>
      </c>
      <c r="AD2124" s="1">
        <f t="shared" si="253"/>
        <v>1.454005514007602</v>
      </c>
      <c r="AE2124" s="1">
        <f t="shared" si="253"/>
        <v>0.59443536785651285</v>
      </c>
      <c r="AF2124" s="1">
        <f t="shared" si="253"/>
        <v>1.3313522531111814</v>
      </c>
      <c r="AG2124" s="1">
        <f t="shared" si="253"/>
        <v>0.60642468699873331</v>
      </c>
      <c r="AH2124" s="1">
        <f t="shared" si="253"/>
        <v>0.77557660902828063</v>
      </c>
      <c r="AI2124" s="1">
        <f t="shared" si="253"/>
        <v>1.6063270168999673</v>
      </c>
      <c r="AJ2124" s="1">
        <f t="shared" si="253"/>
        <v>1.0577942208287565</v>
      </c>
      <c r="AK2124" s="1">
        <f t="shared" si="253"/>
        <v>1.1357157912062661</v>
      </c>
      <c r="AL2124" s="1">
        <f t="shared" si="253"/>
        <v>0.99825033598363555</v>
      </c>
      <c r="AM2124" s="1">
        <f t="shared" si="253"/>
        <v>0.83024901647399874</v>
      </c>
      <c r="AN2124" s="29">
        <f t="shared" si="253"/>
        <v>1.8821947972120221</v>
      </c>
      <c r="AO2124" s="1">
        <f t="shared" si="247"/>
        <v>47283.459846474478</v>
      </c>
      <c r="AP2124" s="1">
        <f t="shared" si="248"/>
        <v>64157.892837935789</v>
      </c>
      <c r="AQ2124" s="29">
        <f t="shared" si="249"/>
        <v>56906.178861043794</v>
      </c>
    </row>
    <row r="2125" spans="1:43" x14ac:dyDescent="0.2">
      <c r="A2125" s="26"/>
      <c r="E2125" s="25" t="s">
        <v>4139</v>
      </c>
      <c r="F2125" s="26" t="s">
        <v>4140</v>
      </c>
      <c r="G2125" s="1">
        <v>0.32172071252963802</v>
      </c>
      <c r="H2125" s="1">
        <v>1.0868097181176799</v>
      </c>
      <c r="I2125" s="1">
        <f>VLOOKUP(F2125,'[1]SUSMB vs SHAM all proteins sum'!$B$2:$E$3214,2,FALSE)</f>
        <v>0.97652295461292804</v>
      </c>
      <c r="J2125" s="29">
        <f>VLOOKUP(F2125,'[1]SUSMB vs SHAM all proteins sum'!$B$2:$E$3214,3,FALSE)</f>
        <v>1.0044823577711399</v>
      </c>
      <c r="K2125" s="25">
        <f>VLOOKUP($E2125,[1]AllProteinsNorm!$A$1:$Q$3226,4,FALSE)</f>
        <v>209117.76284067801</v>
      </c>
      <c r="L2125" s="1">
        <f>VLOOKUP($E2125,[1]AllProteinsNorm!$A$1:$Q$3226,5,FALSE)</f>
        <v>170588.678189322</v>
      </c>
      <c r="M2125" s="1">
        <f>VLOOKUP($E2125,[1]AllProteinsNorm!$A$1:$Q$3226,10,FALSE)</f>
        <v>189637.29424010101</v>
      </c>
      <c r="N2125" s="1">
        <f>VLOOKUP($E2125,[1]AllProteinsNorm!$A$1:$Q$3226,11,FALSE)</f>
        <v>146457.13550379299</v>
      </c>
      <c r="O2125" s="1">
        <f>VLOOKUP($E2125,[1]AllProteinsNorm!$A$1:$Q$3226,15,FALSE)</f>
        <v>181848.26028521301</v>
      </c>
      <c r="P2125" s="1">
        <f>VLOOKUP($E2125,[1]AllProteinsNorm!$A$1:$Q$3226,6,FALSE)</f>
        <v>195934.35445351401</v>
      </c>
      <c r="Q2125" s="1">
        <f>VLOOKUP($E2125,[1]AllProteinsNorm!$A$1:$Q$3226,8,FALSE)</f>
        <v>168472.29973503001</v>
      </c>
      <c r="R2125" s="1">
        <f>VLOOKUP($E2125,[1]AllProteinsNorm!$A$1:$Q$3226,13,FALSE)</f>
        <v>180189.315940812</v>
      </c>
      <c r="S2125" s="1">
        <f>VLOOKUP($E2125,[1]AllProteinsNorm!$A$1:$Q$3226,16,FALSE)</f>
        <v>228918.361984566</v>
      </c>
      <c r="T2125" s="1">
        <f>VLOOKUP($E2125,[1]AllProteinsNorm!$A$1:$Q$3226,17,FALSE)</f>
        <v>200633.463162687</v>
      </c>
      <c r="U2125" s="1">
        <f>VLOOKUP($E2125,[1]AllProteinsNorm!$A$1:$Q$3226,3,FALSE)</f>
        <v>176572.59398920901</v>
      </c>
      <c r="V2125" s="1">
        <f>VLOOKUP($E2125,[1]AllProteinsNorm!$A$1:$Q$3226,7,FALSE)</f>
        <v>210796.86544842401</v>
      </c>
      <c r="W2125" s="1">
        <f>VLOOKUP($E2125,[1]AllProteinsNorm!$A$1:$Q$3226,9,FALSE)</f>
        <v>108222.679048265</v>
      </c>
      <c r="X2125" s="1">
        <f>VLOOKUP($E2125,[1]AllProteinsNorm!$A$1:$Q$3226,12,FALSE)</f>
        <v>236502.05780656601</v>
      </c>
      <c r="Y2125" s="29">
        <f>VLOOKUP($E2125,[1]AllProteinsNorm!$A$1:$Q$3226,14,FALSE)</f>
        <v>193399.55984711001</v>
      </c>
      <c r="Z2125" s="25">
        <f t="shared" si="253"/>
        <v>1.1648079166185277</v>
      </c>
      <c r="AA2125" s="1">
        <f t="shared" si="253"/>
        <v>0.9501968658291351</v>
      </c>
      <c r="AB2125" s="1">
        <f t="shared" si="253"/>
        <v>1.0562996591794955</v>
      </c>
      <c r="AC2125" s="1">
        <f t="shared" si="253"/>
        <v>0.81578163692417871</v>
      </c>
      <c r="AD2125" s="1">
        <f t="shared" si="253"/>
        <v>1.0129139214486631</v>
      </c>
      <c r="AE2125" s="1">
        <f t="shared" si="253"/>
        <v>1.0913749463687301</v>
      </c>
      <c r="AF2125" s="1">
        <f t="shared" si="253"/>
        <v>0.93840841541424447</v>
      </c>
      <c r="AG2125" s="1">
        <f t="shared" si="253"/>
        <v>1.0036734271007006</v>
      </c>
      <c r="AH2125" s="1">
        <f t="shared" si="253"/>
        <v>1.2750993348284796</v>
      </c>
      <c r="AI2125" s="1">
        <f t="shared" si="253"/>
        <v>1.1175494757398479</v>
      </c>
      <c r="AJ2125" s="1">
        <f t="shared" si="253"/>
        <v>0.98352790572457161</v>
      </c>
      <c r="AK2125" s="1">
        <f t="shared" si="253"/>
        <v>1.1741606946118894</v>
      </c>
      <c r="AL2125" s="1">
        <f t="shared" si="253"/>
        <v>0.60281169615001229</v>
      </c>
      <c r="AM2125" s="1">
        <f t="shared" si="253"/>
        <v>1.3173413175787567</v>
      </c>
      <c r="AN2125" s="29">
        <f t="shared" si="253"/>
        <v>1.0772558740124003</v>
      </c>
      <c r="AO2125" s="1">
        <f t="shared" si="247"/>
        <v>20768.866310310532</v>
      </c>
      <c r="AP2125" s="1">
        <f t="shared" si="248"/>
        <v>20523.129382417563</v>
      </c>
      <c r="AQ2125" s="29">
        <f t="shared" si="249"/>
        <v>43253.259429715668</v>
      </c>
    </row>
    <row r="2126" spans="1:43" x14ac:dyDescent="0.2">
      <c r="A2126" s="26"/>
      <c r="E2126" s="25" t="s">
        <v>4141</v>
      </c>
      <c r="F2126" s="26" t="s">
        <v>4142</v>
      </c>
      <c r="G2126" s="1">
        <v>0.99046046464151005</v>
      </c>
      <c r="H2126" s="1">
        <v>0.99879852838833405</v>
      </c>
      <c r="I2126" s="1">
        <f>VLOOKUP(F2126,'[1]SUSMB vs SHAM all proteins sum'!$B$2:$E$3214,2,FALSE)</f>
        <v>0.24359761712507</v>
      </c>
      <c r="J2126" s="29">
        <f>VLOOKUP(F2126,'[1]SUSMB vs SHAM all proteins sum'!$B$2:$E$3214,3,FALSE)</f>
        <v>0.86077812100004703</v>
      </c>
      <c r="K2126" s="25">
        <f>VLOOKUP($E2126,[1]AllProteinsNorm!$A$1:$Q$3226,4,FALSE)</f>
        <v>178991.96166809701</v>
      </c>
      <c r="L2126" s="1">
        <f>VLOOKUP($E2126,[1]AllProteinsNorm!$A$1:$Q$3226,5,FALSE)</f>
        <v>234465.37513575499</v>
      </c>
      <c r="M2126" s="1">
        <f>VLOOKUP($E2126,[1]AllProteinsNorm!$A$1:$Q$3226,10,FALSE)</f>
        <v>235063.31186941301</v>
      </c>
      <c r="N2126" s="1">
        <f>VLOOKUP($E2126,[1]AllProteinsNorm!$A$1:$Q$3226,11,FALSE)</f>
        <v>264640.03356314398</v>
      </c>
      <c r="O2126" s="1">
        <f>VLOOKUP($E2126,[1]AllProteinsNorm!$A$1:$Q$3226,15,FALSE)</f>
        <v>209650.62712541301</v>
      </c>
      <c r="P2126" s="1">
        <f>VLOOKUP($E2126,[1]AllProteinsNorm!$A$1:$Q$3226,6,FALSE)</f>
        <v>213146.79708557201</v>
      </c>
      <c r="Q2126" s="1">
        <f>VLOOKUP($E2126,[1]AllProteinsNorm!$A$1:$Q$3226,8,FALSE)</f>
        <v>197430.179127699</v>
      </c>
      <c r="R2126" s="1">
        <f>VLOOKUP($E2126,[1]AllProteinsNorm!$A$1:$Q$3226,13,FALSE)</f>
        <v>238142.24760345701</v>
      </c>
      <c r="S2126" s="1">
        <f>VLOOKUP($E2126,[1]AllProteinsNorm!$A$1:$Q$3226,16,FALSE)</f>
        <v>191182.67972777601</v>
      </c>
      <c r="T2126" s="1">
        <f>VLOOKUP($E2126,[1]AllProteinsNorm!$A$1:$Q$3226,17,FALSE)</f>
        <v>283962.46001292398</v>
      </c>
      <c r="U2126" s="1">
        <f>VLOOKUP($E2126,[1]AllProteinsNorm!$A$1:$Q$3226,3,FALSE)</f>
        <v>139921.83067764199</v>
      </c>
      <c r="V2126" s="1">
        <f>VLOOKUP($E2126,[1]AllProteinsNorm!$A$1:$Q$3226,7,FALSE)</f>
        <v>247841.97736848099</v>
      </c>
      <c r="W2126" s="1">
        <f>VLOOKUP($E2126,[1]AllProteinsNorm!$A$1:$Q$3226,9,FALSE)</f>
        <v>215265.30469347499</v>
      </c>
      <c r="X2126" s="1">
        <f>VLOOKUP($E2126,[1]AllProteinsNorm!$A$1:$Q$3226,12,FALSE)</f>
        <v>203938.12344515801</v>
      </c>
      <c r="Y2126" s="29">
        <f>VLOOKUP($E2126,[1]AllProteinsNorm!$A$1:$Q$3226,14,FALSE)</f>
        <v>169891.67639617901</v>
      </c>
      <c r="Z2126" s="25">
        <f t="shared" si="253"/>
        <v>0.79707053258054372</v>
      </c>
      <c r="AA2126" s="1">
        <f t="shared" si="253"/>
        <v>1.0440996326845839</v>
      </c>
      <c r="AB2126" s="1">
        <f t="shared" si="253"/>
        <v>1.0467623095238379</v>
      </c>
      <c r="AC2126" s="1">
        <f t="shared" si="253"/>
        <v>1.1784706448742435</v>
      </c>
      <c r="AD2126" s="1">
        <f t="shared" si="253"/>
        <v>0.93359688033679156</v>
      </c>
      <c r="AE2126" s="1">
        <f t="shared" si="253"/>
        <v>0.94916570268035216</v>
      </c>
      <c r="AF2126" s="1">
        <f t="shared" si="253"/>
        <v>0.87917790585807964</v>
      </c>
      <c r="AG2126" s="1">
        <f t="shared" si="253"/>
        <v>1.0604731428062082</v>
      </c>
      <c r="AH2126" s="1">
        <f t="shared" si="253"/>
        <v>0.85135711643499346</v>
      </c>
      <c r="AI2126" s="1">
        <f t="shared" si="253"/>
        <v>1.264515496260548</v>
      </c>
      <c r="AJ2126" s="1">
        <f t="shared" si="253"/>
        <v>0.623087020548315</v>
      </c>
      <c r="AK2126" s="1">
        <f t="shared" si="253"/>
        <v>1.103667086811533</v>
      </c>
      <c r="AL2126" s="1">
        <f t="shared" si="253"/>
        <v>0.95859964581148749</v>
      </c>
      <c r="AM2126" s="1">
        <f t="shared" si="253"/>
        <v>0.90815848462138926</v>
      </c>
      <c r="AN2126" s="29">
        <f t="shared" si="253"/>
        <v>0.75654597963010017</v>
      </c>
      <c r="AO2126" s="1">
        <f t="shared" ref="AO2126:AO2189" si="254">_xlfn.STDEV.P(K2126:O2126)</f>
        <v>28683.028426509929</v>
      </c>
      <c r="AP2126" s="1">
        <f t="shared" ref="AP2126:AP2189" si="255">_xlfn.STDEV.P(P2126:T2126)</f>
        <v>33743.849873646104</v>
      </c>
      <c r="AQ2126" s="29">
        <f t="shared" ref="AQ2126:AQ2189" si="256">_xlfn.STDEV.P(U2126:Y2126)</f>
        <v>37272.479756922861</v>
      </c>
    </row>
    <row r="2127" spans="1:43" x14ac:dyDescent="0.2">
      <c r="A2127" s="26"/>
      <c r="E2127" s="25" t="s">
        <v>4143</v>
      </c>
      <c r="F2127" s="26" t="s">
        <v>4144</v>
      </c>
      <c r="G2127" s="1">
        <v>0.73055441343156702</v>
      </c>
      <c r="H2127" s="1">
        <v>0.98869350679730295</v>
      </c>
      <c r="I2127" s="1">
        <f>VLOOKUP(F2127,'[1]SUSMB vs SHAM all proteins sum'!$B$2:$E$3214,2,FALSE)</f>
        <v>0.78819142949761101</v>
      </c>
      <c r="J2127" s="29">
        <f>VLOOKUP(F2127,'[1]SUSMB vs SHAM all proteins sum'!$B$2:$E$3214,3,FALSE)</f>
        <v>1.01319285438024</v>
      </c>
      <c r="K2127" s="25">
        <f>VLOOKUP($E2127,[1]AllProteinsNorm!$A$1:$Q$3226,4,FALSE)</f>
        <v>7398507.9483505497</v>
      </c>
      <c r="L2127" s="1">
        <f>VLOOKUP($E2127,[1]AllProteinsNorm!$A$1:$Q$3226,5,FALSE)</f>
        <v>7713975.0983798904</v>
      </c>
      <c r="M2127" s="1">
        <f>VLOOKUP($E2127,[1]AllProteinsNorm!$A$1:$Q$3226,10,FALSE)</f>
        <v>7692529.9970815796</v>
      </c>
      <c r="N2127" s="1">
        <f>VLOOKUP($E2127,[1]AllProteinsNorm!$A$1:$Q$3226,11,FALSE)</f>
        <v>7773732.9477890702</v>
      </c>
      <c r="O2127" s="1">
        <f>VLOOKUP($E2127,[1]AllProteinsNorm!$A$1:$Q$3226,15,FALSE)</f>
        <v>8374142.7188680004</v>
      </c>
      <c r="P2127" s="1">
        <f>VLOOKUP($E2127,[1]AllProteinsNorm!$A$1:$Q$3226,6,FALSE)</f>
        <v>8027045.4786250498</v>
      </c>
      <c r="Q2127" s="1">
        <f>VLOOKUP($E2127,[1]AllProteinsNorm!$A$1:$Q$3226,8,FALSE)</f>
        <v>8175065.9943718696</v>
      </c>
      <c r="R2127" s="1">
        <f>VLOOKUP($E2127,[1]AllProteinsNorm!$A$1:$Q$3226,13,FALSE)</f>
        <v>7585471.87350138</v>
      </c>
      <c r="S2127" s="1">
        <f>VLOOKUP($E2127,[1]AllProteinsNorm!$A$1:$Q$3226,16,FALSE)</f>
        <v>7639907.1395098697</v>
      </c>
      <c r="T2127" s="1">
        <f>VLOOKUP($E2127,[1]AllProteinsNorm!$A$1:$Q$3226,17,FALSE)</f>
        <v>7099900.9153564898</v>
      </c>
      <c r="U2127" s="1">
        <f>VLOOKUP($E2127,[1]AllProteinsNorm!$A$1:$Q$3226,3,FALSE)</f>
        <v>7145106.36188416</v>
      </c>
      <c r="V2127" s="1">
        <f>VLOOKUP($E2127,[1]AllProteinsNorm!$A$1:$Q$3226,7,FALSE)</f>
        <v>7145652.7104978599</v>
      </c>
      <c r="W2127" s="1">
        <f>VLOOKUP($E2127,[1]AllProteinsNorm!$A$1:$Q$3226,9,FALSE)</f>
        <v>8070256.8282374796</v>
      </c>
      <c r="X2127" s="1">
        <f>VLOOKUP($E2127,[1]AllProteinsNorm!$A$1:$Q$3226,12,FALSE)</f>
        <v>8812009.9040610008</v>
      </c>
      <c r="Y2127" s="29">
        <f>VLOOKUP($E2127,[1]AllProteinsNorm!$A$1:$Q$3226,14,FALSE)</f>
        <v>8404448.2362615895</v>
      </c>
      <c r="Z2127" s="25">
        <f t="shared" si="253"/>
        <v>0.94967384875388017</v>
      </c>
      <c r="AA2127" s="1">
        <f t="shared" si="253"/>
        <v>0.99016727048367281</v>
      </c>
      <c r="AB2127" s="1">
        <f t="shared" si="253"/>
        <v>0.98741457331431659</v>
      </c>
      <c r="AC2127" s="1">
        <f t="shared" si="253"/>
        <v>0.99783779908725734</v>
      </c>
      <c r="AD2127" s="1">
        <f t="shared" si="253"/>
        <v>1.0749065083608731</v>
      </c>
      <c r="AE2127" s="1">
        <f t="shared" si="253"/>
        <v>1.0303530424006369</v>
      </c>
      <c r="AF2127" s="1">
        <f t="shared" si="253"/>
        <v>1.0493529831812853</v>
      </c>
      <c r="AG2127" s="1">
        <f t="shared" si="253"/>
        <v>0.9736725727689981</v>
      </c>
      <c r="AH2127" s="1">
        <f t="shared" si="253"/>
        <v>0.98065989358275063</v>
      </c>
      <c r="AI2127" s="1">
        <f t="shared" si="253"/>
        <v>0.91134459476535556</v>
      </c>
      <c r="AJ2127" s="1">
        <f t="shared" si="253"/>
        <v>0.91714717424330849</v>
      </c>
      <c r="AK2127" s="1">
        <f t="shared" si="253"/>
        <v>0.91721730365242127</v>
      </c>
      <c r="AL2127" s="1">
        <f t="shared" si="253"/>
        <v>1.035899659229701</v>
      </c>
      <c r="AM2127" s="1">
        <f t="shared" si="253"/>
        <v>1.1311112212446339</v>
      </c>
      <c r="AN2127" s="29">
        <f t="shared" si="253"/>
        <v>1.0787965301791322</v>
      </c>
      <c r="AO2127" s="1">
        <f t="shared" si="254"/>
        <v>319384.36959389801</v>
      </c>
      <c r="AP2127" s="1">
        <f t="shared" si="255"/>
        <v>376654.52110787842</v>
      </c>
      <c r="AQ2127" s="29">
        <f t="shared" si="256"/>
        <v>671255.72897030623</v>
      </c>
    </row>
    <row r="2128" spans="1:43" x14ac:dyDescent="0.2">
      <c r="A2128" s="26"/>
      <c r="E2128" s="25" t="s">
        <v>4145</v>
      </c>
      <c r="F2128" s="26" t="s">
        <v>4146</v>
      </c>
      <c r="G2128" s="1">
        <v>0.71648925004133202</v>
      </c>
      <c r="H2128" s="1">
        <v>1.2294158581696599</v>
      </c>
      <c r="I2128" s="1">
        <f>VLOOKUP(F2128,'[1]SUSMB vs SHAM all proteins sum'!$B$2:$E$3214,2,FALSE)</f>
        <v>0.943317835807855</v>
      </c>
      <c r="J2128" s="29">
        <f>VLOOKUP(F2128,'[1]SUSMB vs SHAM all proteins sum'!$B$2:$E$3214,3,FALSE)</f>
        <v>1.0272938777637901</v>
      </c>
      <c r="K2128" s="25">
        <f>VLOOKUP($E2128,[1]AllProteinsNorm!$A$1:$Q$3226,4,FALSE)</f>
        <v>17711.441758970501</v>
      </c>
      <c r="L2128" s="1">
        <f>VLOOKUP($E2128,[1]AllProteinsNorm!$A$1:$Q$3226,5,FALSE)</f>
        <v>9707.0725157989</v>
      </c>
      <c r="M2128" s="1">
        <f>VLOOKUP($E2128,[1]AllProteinsNorm!$A$1:$Q$3226,10,FALSE)</f>
        <v>65015.785194725802</v>
      </c>
      <c r="N2128" s="1">
        <f>VLOOKUP($E2128,[1]AllProteinsNorm!$A$1:$Q$3226,11,FALSE)</f>
        <v>42942.473389115701</v>
      </c>
      <c r="O2128" s="1">
        <f>VLOOKUP($E2128,[1]AllProteinsNorm!$A$1:$Q$3226,15,FALSE)</f>
        <v>23666.8927422944</v>
      </c>
      <c r="P2128" s="1">
        <f>VLOOKUP($E2128,[1]AllProteinsNorm!$A$1:$Q$3226,6,FALSE)</f>
        <v>8982.2472619922391</v>
      </c>
      <c r="Q2128" s="1">
        <f>VLOOKUP($E2128,[1]AllProteinsNorm!$A$1:$Q$3226,8,FALSE)</f>
        <v>64962.512178975601</v>
      </c>
      <c r="R2128" s="1">
        <f>VLOOKUP($E2128,[1]AllProteinsNorm!$A$1:$Q$3226,13,FALSE)</f>
        <v>61177.695009717303</v>
      </c>
      <c r="S2128" s="1">
        <f>VLOOKUP($E2128,[1]AllProteinsNorm!$A$1:$Q$3226,16,FALSE)</f>
        <v>66185.103285265606</v>
      </c>
      <c r="T2128" s="1">
        <f>VLOOKUP($E2128,[1]AllProteinsNorm!$A$1:$Q$3226,17,FALSE)</f>
        <v>13504.613973949899</v>
      </c>
      <c r="U2128" s="1">
        <f>VLOOKUP($E2128,[1]AllProteinsNorm!$A$1:$Q$3226,3,FALSE)</f>
        <v>20010.521138628399</v>
      </c>
      <c r="V2128" s="1">
        <f>VLOOKUP($E2128,[1]AllProteinsNorm!$A$1:$Q$3226,7,FALSE)</f>
        <v>46871.289263343599</v>
      </c>
      <c r="W2128" s="1">
        <f>VLOOKUP($E2128,[1]AllProteinsNorm!$A$1:$Q$3226,9,FALSE)</f>
        <v>20806.349208007701</v>
      </c>
      <c r="X2128" s="1">
        <f>VLOOKUP($E2128,[1]AllProteinsNorm!$A$1:$Q$3226,12,FALSE)</f>
        <v>27902.8182660803</v>
      </c>
      <c r="Y2128" s="29">
        <f>VLOOKUP($E2128,[1]AllProteinsNorm!$A$1:$Q$3226,14,FALSE)</f>
        <v>23870.061941363801</v>
      </c>
      <c r="Z2128" s="25">
        <f t="shared" si="253"/>
        <v>0.55681066240684296</v>
      </c>
      <c r="AA2128" s="1">
        <f t="shared" si="253"/>
        <v>0.30517004494090472</v>
      </c>
      <c r="AB2128" s="1">
        <f t="shared" si="253"/>
        <v>2.0439602215240855</v>
      </c>
      <c r="AC2128" s="1">
        <f t="shared" si="253"/>
        <v>1.3500214933700341</v>
      </c>
      <c r="AD2128" s="1">
        <f t="shared" si="253"/>
        <v>0.7440375777581324</v>
      </c>
      <c r="AE2128" s="1">
        <f t="shared" si="253"/>
        <v>0.28238305587510021</v>
      </c>
      <c r="AF2128" s="1">
        <f t="shared" si="253"/>
        <v>2.0422854293986363</v>
      </c>
      <c r="AG2128" s="1">
        <f t="shared" si="253"/>
        <v>1.9232986984603637</v>
      </c>
      <c r="AH2128" s="1">
        <f t="shared" si="253"/>
        <v>2.0807211351424253</v>
      </c>
      <c r="AI2128" s="1">
        <f t="shared" si="253"/>
        <v>0.42455680089257913</v>
      </c>
      <c r="AJ2128" s="1">
        <f t="shared" si="253"/>
        <v>0.62908890659127559</v>
      </c>
      <c r="AK2128" s="1">
        <f t="shared" si="253"/>
        <v>1.4735352422321433</v>
      </c>
      <c r="AL2128" s="1">
        <f t="shared" si="253"/>
        <v>0.65410807558403217</v>
      </c>
      <c r="AM2128" s="1">
        <f t="shared" si="253"/>
        <v>0.87720621128344611</v>
      </c>
      <c r="AN2128" s="29">
        <f t="shared" si="253"/>
        <v>0.75042479218449076</v>
      </c>
      <c r="AO2128" s="1">
        <f t="shared" si="254"/>
        <v>19900.628481486558</v>
      </c>
      <c r="AP2128" s="1">
        <f t="shared" si="255"/>
        <v>25990.412823589482</v>
      </c>
      <c r="AQ2128" s="29">
        <f t="shared" si="256"/>
        <v>9886.4926004738445</v>
      </c>
    </row>
    <row r="2129" spans="1:43" x14ac:dyDescent="0.2">
      <c r="A2129" s="26"/>
      <c r="E2129" s="25" t="s">
        <v>4147</v>
      </c>
      <c r="F2129" s="26" t="s">
        <v>4148</v>
      </c>
      <c r="G2129" s="1">
        <v>5.3028936165458403E-2</v>
      </c>
      <c r="H2129" s="1">
        <v>1.2060242872456</v>
      </c>
      <c r="I2129" s="1">
        <f>VLOOKUP(F2129,'[1]SUSMB vs SHAM all proteins sum'!$B$2:$E$3214,2,FALSE)</f>
        <v>0.85757076331458904</v>
      </c>
      <c r="J2129" s="29">
        <f>VLOOKUP(F2129,'[1]SUSMB vs SHAM all proteins sum'!$B$2:$E$3214,3,FALSE)</f>
        <v>0.98400993058717401</v>
      </c>
      <c r="K2129" s="25">
        <f>VLOOKUP($E2129,[1]AllProteinsNorm!$A$1:$Q$3226,4,FALSE)</f>
        <v>190066.03559827301</v>
      </c>
      <c r="L2129" s="1">
        <f>VLOOKUP($E2129,[1]AllProteinsNorm!$A$1:$Q$3226,5,FALSE)</f>
        <v>154387.06977608299</v>
      </c>
      <c r="M2129" s="1">
        <f>VLOOKUP($E2129,[1]AllProteinsNorm!$A$1:$Q$3226,10,FALSE)</f>
        <v>235746.34251141001</v>
      </c>
      <c r="N2129" s="1">
        <f>VLOOKUP($E2129,[1]AllProteinsNorm!$A$1:$Q$3226,11,FALSE)</f>
        <v>179341.37896153401</v>
      </c>
      <c r="O2129" s="1">
        <f>VLOOKUP($E2129,[1]AllProteinsNorm!$A$1:$Q$3226,15,FALSE)</f>
        <v>229993.9399193</v>
      </c>
      <c r="P2129" s="1">
        <f>VLOOKUP($E2129,[1]AllProteinsNorm!$A$1:$Q$3226,6,FALSE)</f>
        <v>228447.458777316</v>
      </c>
      <c r="Q2129" s="1">
        <f>VLOOKUP($E2129,[1]AllProteinsNorm!$A$1:$Q$3226,8,FALSE)</f>
        <v>252919.99962582401</v>
      </c>
      <c r="R2129" s="1">
        <f>VLOOKUP($E2129,[1]AllProteinsNorm!$A$1:$Q$3226,13,FALSE)</f>
        <v>237267.37873105201</v>
      </c>
      <c r="S2129" s="1">
        <f>VLOOKUP($E2129,[1]AllProteinsNorm!$A$1:$Q$3226,16,FALSE)</f>
        <v>240943.136771986</v>
      </c>
      <c r="T2129" s="1">
        <f>VLOOKUP($E2129,[1]AllProteinsNorm!$A$1:$Q$3226,17,FALSE)</f>
        <v>220401.97156075799</v>
      </c>
      <c r="U2129" s="1">
        <f>VLOOKUP($E2129,[1]AllProteinsNorm!$A$1:$Q$3226,3,FALSE)</f>
        <v>213818.013393481</v>
      </c>
      <c r="V2129" s="1">
        <f>VLOOKUP($E2129,[1]AllProteinsNorm!$A$1:$Q$3226,7,FALSE)</f>
        <v>187883.89342747899</v>
      </c>
      <c r="W2129" s="1">
        <f>VLOOKUP($E2129,[1]AllProteinsNorm!$A$1:$Q$3226,9,FALSE)</f>
        <v>179002.222691231</v>
      </c>
      <c r="X2129" s="1">
        <f>VLOOKUP($E2129,[1]AllProteinsNorm!$A$1:$Q$3226,12,FALSE)</f>
        <v>204504.73203293001</v>
      </c>
      <c r="Y2129" s="29">
        <f>VLOOKUP($E2129,[1]AllProteinsNorm!$A$1:$Q$3226,14,FALSE)</f>
        <v>179002.49405093401</v>
      </c>
      <c r="Z2129" s="25">
        <f t="shared" si="253"/>
        <v>0.96038078691935225</v>
      </c>
      <c r="AA2129" s="1">
        <f t="shared" si="253"/>
        <v>0.78009926968285093</v>
      </c>
      <c r="AB2129" s="1">
        <f t="shared" si="253"/>
        <v>1.1911978761581761</v>
      </c>
      <c r="AC2129" s="1">
        <f t="shared" si="253"/>
        <v>0.90619038857800416</v>
      </c>
      <c r="AD2129" s="1">
        <f t="shared" si="253"/>
        <v>1.1621316786616165</v>
      </c>
      <c r="AE2129" s="1">
        <f t="shared" si="253"/>
        <v>1.1543174957045219</v>
      </c>
      <c r="AF2129" s="1">
        <f t="shared" si="253"/>
        <v>1.2779742972157735</v>
      </c>
      <c r="AG2129" s="1">
        <f t="shared" si="253"/>
        <v>1.1988834889871831</v>
      </c>
      <c r="AH2129" s="1">
        <f t="shared" si="253"/>
        <v>1.2174566516712235</v>
      </c>
      <c r="AI2129" s="1">
        <f t="shared" si="253"/>
        <v>1.1136646177725651</v>
      </c>
      <c r="AJ2129" s="1">
        <f t="shared" si="253"/>
        <v>1.0803966701046386</v>
      </c>
      <c r="AK2129" s="1">
        <f t="shared" si="253"/>
        <v>0.94935468534070644</v>
      </c>
      <c r="AL2129" s="1">
        <f t="shared" si="253"/>
        <v>0.90447667279108324</v>
      </c>
      <c r="AM2129" s="1">
        <f t="shared" si="253"/>
        <v>1.0333377810522457</v>
      </c>
      <c r="AN2129" s="29">
        <f t="shared" si="253"/>
        <v>0.90447804393898079</v>
      </c>
      <c r="AO2129" s="1">
        <f t="shared" si="254"/>
        <v>30859.471444136318</v>
      </c>
      <c r="AP2129" s="1">
        <f t="shared" si="255"/>
        <v>11069.476293007294</v>
      </c>
      <c r="AQ2129" s="29">
        <f t="shared" si="256"/>
        <v>14026.165817092884</v>
      </c>
    </row>
    <row r="2130" spans="1:43" x14ac:dyDescent="0.2">
      <c r="A2130" s="26"/>
      <c r="E2130" s="25" t="s">
        <v>4149</v>
      </c>
      <c r="F2130" s="26" t="s">
        <v>4150</v>
      </c>
      <c r="G2130" s="1">
        <v>0.51557590535714404</v>
      </c>
      <c r="H2130" s="1">
        <v>0.84844260902673996</v>
      </c>
      <c r="I2130" s="1">
        <f>VLOOKUP(F2130,'[1]SUSMB vs SHAM all proteins sum'!$B$2:$E$3214,2,FALSE)</f>
        <v>0.154493060078014</v>
      </c>
      <c r="J2130" s="29">
        <f>VLOOKUP(F2130,'[1]SUSMB vs SHAM all proteins sum'!$B$2:$E$3214,3,FALSE)</f>
        <v>1.4232905632961199</v>
      </c>
      <c r="K2130" s="25">
        <f>VLOOKUP($E2130,[1]AllProteinsNorm!$A$1:$Q$3226,4,FALSE)</f>
        <v>45124.510989022201</v>
      </c>
      <c r="L2130" s="1">
        <f>VLOOKUP($E2130,[1]AllProteinsNorm!$A$1:$Q$3226,5,FALSE)</f>
        <v>83691.378461138404</v>
      </c>
      <c r="M2130" s="1">
        <f>VLOOKUP($E2130,[1]AllProteinsNorm!$A$1:$Q$3226,10,FALSE)</f>
        <v>42342.885354125698</v>
      </c>
      <c r="N2130" s="1">
        <f>VLOOKUP($E2130,[1]AllProteinsNorm!$A$1:$Q$3226,11,FALSE)</f>
        <v>77642.588763899199</v>
      </c>
      <c r="O2130" s="1">
        <f>VLOOKUP($E2130,[1]AllProteinsNorm!$A$1:$Q$3226,15,FALSE)</f>
        <v>59045.121925873398</v>
      </c>
      <c r="P2130" s="1">
        <f>VLOOKUP($E2130,[1]AllProteinsNorm!$A$1:$Q$3226,6,FALSE)</f>
        <v>62740.480180321101</v>
      </c>
      <c r="Q2130" s="1">
        <f>VLOOKUP($E2130,[1]AllProteinsNorm!$A$1:$Q$3226,8,FALSE)</f>
        <v>57191.612509065402</v>
      </c>
      <c r="R2130" s="1">
        <f>VLOOKUP($E2130,[1]AllProteinsNorm!$A$1:$Q$3226,13,FALSE)</f>
        <v>51855.815925192699</v>
      </c>
      <c r="S2130" s="1">
        <f>VLOOKUP($E2130,[1]AllProteinsNorm!$A$1:$Q$3226,16,FALSE)</f>
        <v>73607.057940009399</v>
      </c>
      <c r="T2130" s="1">
        <f>VLOOKUP($E2130,[1]AllProteinsNorm!$A$1:$Q$3226,17,FALSE)</f>
        <v>23532.764670975201</v>
      </c>
      <c r="U2130" s="1">
        <f>VLOOKUP($E2130,[1]AllProteinsNorm!$A$1:$Q$3226,3,FALSE)</f>
        <v>80584.206080024596</v>
      </c>
      <c r="V2130" s="1">
        <f>VLOOKUP($E2130,[1]AllProteinsNorm!$A$1:$Q$3226,7,FALSE)</f>
        <v>47242.133533056898</v>
      </c>
      <c r="W2130" s="1">
        <f>VLOOKUP($E2130,[1]AllProteinsNorm!$A$1:$Q$3226,9,FALSE)</f>
        <v>95876.7432152033</v>
      </c>
      <c r="X2130" s="1">
        <f>VLOOKUP($E2130,[1]AllProteinsNorm!$A$1:$Q$3226,12,FALSE)</f>
        <v>142274.45006260599</v>
      </c>
      <c r="Y2130" s="29">
        <f>VLOOKUP($E2130,[1]AllProteinsNorm!$A$1:$Q$3226,14,FALSE)</f>
        <v>82452.900066889895</v>
      </c>
      <c r="Z2130" s="25">
        <f t="shared" si="253"/>
        <v>0.73290606057435481</v>
      </c>
      <c r="AA2130" s="1">
        <f t="shared" si="253"/>
        <v>1.3593037829686956</v>
      </c>
      <c r="AB2130" s="1">
        <f t="shared" si="253"/>
        <v>0.68772728209273093</v>
      </c>
      <c r="AC2130" s="1">
        <f t="shared" si="253"/>
        <v>1.2610601780834299</v>
      </c>
      <c r="AD2130" s="1">
        <f t="shared" si="253"/>
        <v>0.95900269628078794</v>
      </c>
      <c r="AE2130" s="1">
        <f t="shared" si="253"/>
        <v>1.0190221934746095</v>
      </c>
      <c r="AF2130" s="1">
        <f t="shared" si="253"/>
        <v>0.92889825292758021</v>
      </c>
      <c r="AG2130" s="1">
        <f t="shared" si="253"/>
        <v>0.84223498348486836</v>
      </c>
      <c r="AH2130" s="1">
        <f t="shared" si="253"/>
        <v>1.1955156451092557</v>
      </c>
      <c r="AI2130" s="1">
        <f t="shared" si="253"/>
        <v>0.38221590597676897</v>
      </c>
      <c r="AJ2130" s="1">
        <f t="shared" si="253"/>
        <v>1.3088375193027788</v>
      </c>
      <c r="AK2130" s="1">
        <f t="shared" si="253"/>
        <v>0.7673001927769062</v>
      </c>
      <c r="AL2130" s="1">
        <f t="shared" si="253"/>
        <v>1.5572167903968746</v>
      </c>
      <c r="AM2130" s="1">
        <f t="shared" si="253"/>
        <v>2.310801921845421</v>
      </c>
      <c r="AN2130" s="29">
        <f t="shared" si="253"/>
        <v>1.3391885883407484</v>
      </c>
      <c r="AO2130" s="1">
        <f t="shared" si="254"/>
        <v>16698.470276219774</v>
      </c>
      <c r="AP2130" s="1">
        <f t="shared" si="255"/>
        <v>16754.934241168503</v>
      </c>
      <c r="AQ2130" s="29">
        <f t="shared" si="256"/>
        <v>30791.273339613806</v>
      </c>
    </row>
    <row r="2131" spans="1:43" x14ac:dyDescent="0.2">
      <c r="A2131" s="26"/>
      <c r="E2131" s="25" t="s">
        <v>4151</v>
      </c>
      <c r="F2131" s="26" t="s">
        <v>4152</v>
      </c>
      <c r="G2131" s="1">
        <v>0.309195063153548</v>
      </c>
      <c r="H2131" s="1">
        <v>1.19344503258713</v>
      </c>
      <c r="I2131" s="1">
        <f>VLOOKUP(F2131,'[1]SUSMB vs SHAM all proteins sum'!$B$2:$E$3214,2,FALSE)</f>
        <v>0.55717460170890298</v>
      </c>
      <c r="J2131" s="29">
        <f>VLOOKUP(F2131,'[1]SUSMB vs SHAM all proteins sum'!$B$2:$E$3214,3,FALSE)</f>
        <v>1.0995921516808</v>
      </c>
      <c r="K2131" s="25">
        <f>VLOOKUP($E2131,[1]AllProteinsNorm!$A$1:$Q$3226,4,FALSE)</f>
        <v>186702.49871160599</v>
      </c>
      <c r="L2131" s="1">
        <f>VLOOKUP($E2131,[1]AllProteinsNorm!$A$1:$Q$3226,5,FALSE)</f>
        <v>88824.645314770096</v>
      </c>
      <c r="M2131" s="1">
        <f>VLOOKUP($E2131,[1]AllProteinsNorm!$A$1:$Q$3226,10,FALSE)</f>
        <v>162908.467499013</v>
      </c>
      <c r="N2131" s="1">
        <f>VLOOKUP($E2131,[1]AllProteinsNorm!$A$1:$Q$3226,11,FALSE)</f>
        <v>121401.41058409199</v>
      </c>
      <c r="O2131" s="1">
        <f>VLOOKUP($E2131,[1]AllProteinsNorm!$A$1:$Q$3226,15,FALSE)</f>
        <v>197703.141349863</v>
      </c>
      <c r="P2131" s="1">
        <f>VLOOKUP($E2131,[1]AllProteinsNorm!$A$1:$Q$3226,6,FALSE)</f>
        <v>174199.684814643</v>
      </c>
      <c r="Q2131" s="1">
        <f>VLOOKUP($E2131,[1]AllProteinsNorm!$A$1:$Q$3226,8,FALSE)</f>
        <v>184164.90047935999</v>
      </c>
      <c r="R2131" s="1">
        <f>VLOOKUP($E2131,[1]AllProteinsNorm!$A$1:$Q$3226,13,FALSE)</f>
        <v>138631.227012852</v>
      </c>
      <c r="S2131" s="1">
        <f>VLOOKUP($E2131,[1]AllProteinsNorm!$A$1:$Q$3226,16,FALSE)</f>
        <v>170583.71614922999</v>
      </c>
      <c r="T2131" s="1">
        <f>VLOOKUP($E2131,[1]AllProteinsNorm!$A$1:$Q$3226,17,FALSE)</f>
        <v>206930.16941874701</v>
      </c>
      <c r="U2131" s="1">
        <f>VLOOKUP($E2131,[1]AllProteinsNorm!$A$1:$Q$3226,3,FALSE)</f>
        <v>162624.18621921199</v>
      </c>
      <c r="V2131" s="1">
        <f>VLOOKUP($E2131,[1]AllProteinsNorm!$A$1:$Q$3226,7,FALSE)</f>
        <v>151453.42805610999</v>
      </c>
      <c r="W2131" s="1">
        <f>VLOOKUP($E2131,[1]AllProteinsNorm!$A$1:$Q$3226,9,FALSE)</f>
        <v>149730.16033525101</v>
      </c>
      <c r="X2131" s="1">
        <f>VLOOKUP($E2131,[1]AllProteinsNorm!$A$1:$Q$3226,12,FALSE)</f>
        <v>151176.589959454</v>
      </c>
      <c r="Y2131" s="29">
        <f>VLOOKUP($E2131,[1]AllProteinsNorm!$A$1:$Q$3226,14,FALSE)</f>
        <v>186966.86752766499</v>
      </c>
      <c r="Z2131" s="25">
        <f t="shared" ref="Z2131:AN2147" si="257">K2131/AVERAGE($K2131:$O2131)</f>
        <v>1.2322943899041598</v>
      </c>
      <c r="AA2131" s="1">
        <f t="shared" si="257"/>
        <v>0.58627020453376377</v>
      </c>
      <c r="AB2131" s="1">
        <f t="shared" si="257"/>
        <v>1.0752464051218324</v>
      </c>
      <c r="AC2131" s="1">
        <f t="shared" si="257"/>
        <v>0.80128695770866154</v>
      </c>
      <c r="AD2131" s="1">
        <f t="shared" si="257"/>
        <v>1.3049020427315825</v>
      </c>
      <c r="AE2131" s="1">
        <f t="shared" si="257"/>
        <v>1.149771940930179</v>
      </c>
      <c r="AF2131" s="1">
        <f t="shared" si="257"/>
        <v>1.2155454546354481</v>
      </c>
      <c r="AG2131" s="1">
        <f t="shared" si="257"/>
        <v>0.91500908928568059</v>
      </c>
      <c r="AH2131" s="1">
        <f t="shared" si="257"/>
        <v>1.1259054263885571</v>
      </c>
      <c r="AI2131" s="1">
        <f t="shared" si="257"/>
        <v>1.3658032893846204</v>
      </c>
      <c r="AJ2131" s="1">
        <f t="shared" si="257"/>
        <v>1.0733700605165324</v>
      </c>
      <c r="AK2131" s="1">
        <f t="shared" si="257"/>
        <v>0.99963959247052026</v>
      </c>
      <c r="AL2131" s="1">
        <f t="shared" si="257"/>
        <v>0.98826549110941486</v>
      </c>
      <c r="AM2131" s="1">
        <f t="shared" si="257"/>
        <v>0.99781237518218657</v>
      </c>
      <c r="AN2131" s="29">
        <f t="shared" si="257"/>
        <v>1.2340393060736983</v>
      </c>
      <c r="AO2131" s="1">
        <f t="shared" si="254"/>
        <v>40836.807328531839</v>
      </c>
      <c r="AP2131" s="1">
        <f t="shared" si="255"/>
        <v>22119.289123788938</v>
      </c>
      <c r="AQ2131" s="29">
        <f t="shared" si="256"/>
        <v>14069.135721168301</v>
      </c>
    </row>
    <row r="2132" spans="1:43" x14ac:dyDescent="0.2">
      <c r="A2132" s="26"/>
      <c r="E2132" s="25" t="s">
        <v>4153</v>
      </c>
      <c r="F2132" s="26" t="s">
        <v>4154</v>
      </c>
      <c r="G2132" s="1">
        <v>0.38022918993988503</v>
      </c>
      <c r="H2132" s="1">
        <v>1.0424400896531301</v>
      </c>
      <c r="I2132" s="1">
        <f>VLOOKUP(F2132,'[1]SUSMB vs SHAM all proteins sum'!$B$2:$E$3214,2,FALSE)</f>
        <v>0.12889808062334801</v>
      </c>
      <c r="J2132" s="29">
        <f>VLOOKUP(F2132,'[1]SUSMB vs SHAM all proteins sum'!$B$2:$E$3214,3,FALSE)</f>
        <v>0.91962486457549597</v>
      </c>
      <c r="K2132" s="25">
        <f>VLOOKUP($E2132,[1]AllProteinsNorm!$A$1:$Q$3226,4,FALSE)</f>
        <v>1771841.5572383199</v>
      </c>
      <c r="L2132" s="1">
        <f>VLOOKUP($E2132,[1]AllProteinsNorm!$A$1:$Q$3226,5,FALSE)</f>
        <v>2013096.2281859</v>
      </c>
      <c r="M2132" s="1">
        <f>VLOOKUP($E2132,[1]AllProteinsNorm!$A$1:$Q$3226,10,FALSE)</f>
        <v>2077212.9152498201</v>
      </c>
      <c r="N2132" s="1">
        <f>VLOOKUP($E2132,[1]AllProteinsNorm!$A$1:$Q$3226,11,FALSE)</f>
        <v>1847550.84915586</v>
      </c>
      <c r="O2132" s="1">
        <f>VLOOKUP($E2132,[1]AllProteinsNorm!$A$1:$Q$3226,15,FALSE)</f>
        <v>1794104.02396208</v>
      </c>
      <c r="P2132" s="1">
        <f>VLOOKUP($E2132,[1]AllProteinsNorm!$A$1:$Q$3226,6,FALSE)</f>
        <v>1995283.59020932</v>
      </c>
      <c r="Q2132" s="1">
        <f>VLOOKUP($E2132,[1]AllProteinsNorm!$A$1:$Q$3226,8,FALSE)</f>
        <v>2036891.2774930799</v>
      </c>
      <c r="R2132" s="1">
        <f>VLOOKUP($E2132,[1]AllProteinsNorm!$A$1:$Q$3226,13,FALSE)</f>
        <v>2173720.5242372998</v>
      </c>
      <c r="S2132" s="1">
        <f>VLOOKUP($E2132,[1]AllProteinsNorm!$A$1:$Q$3226,16,FALSE)</f>
        <v>1892300.0206921599</v>
      </c>
      <c r="T2132" s="1">
        <f>VLOOKUP($E2132,[1]AllProteinsNorm!$A$1:$Q$3226,17,FALSE)</f>
        <v>1808438.7258522401</v>
      </c>
      <c r="U2132" s="1">
        <f>VLOOKUP($E2132,[1]AllProteinsNorm!$A$1:$Q$3226,3,FALSE)</f>
        <v>1540160.9224700099</v>
      </c>
      <c r="V2132" s="1">
        <f>VLOOKUP($E2132,[1]AllProteinsNorm!$A$1:$Q$3226,7,FALSE)</f>
        <v>1954995.8149979301</v>
      </c>
      <c r="W2132" s="1">
        <f>VLOOKUP($E2132,[1]AllProteinsNorm!$A$1:$Q$3226,9,FALSE)</f>
        <v>1771880.1358859399</v>
      </c>
      <c r="X2132" s="1">
        <f>VLOOKUP($E2132,[1]AllProteinsNorm!$A$1:$Q$3226,12,FALSE)</f>
        <v>1739762.5406072801</v>
      </c>
      <c r="Y2132" s="29">
        <f>VLOOKUP($E2132,[1]AllProteinsNorm!$A$1:$Q$3226,14,FALSE)</f>
        <v>1740330.5000386699</v>
      </c>
      <c r="Z2132" s="25">
        <f t="shared" si="257"/>
        <v>0.93217477119082215</v>
      </c>
      <c r="AA2132" s="1">
        <f t="shared" si="257"/>
        <v>1.0591000692066361</v>
      </c>
      <c r="AB2132" s="1">
        <f t="shared" si="257"/>
        <v>1.0928321813411321</v>
      </c>
      <c r="AC2132" s="1">
        <f t="shared" si="257"/>
        <v>0.97200581115144524</v>
      </c>
      <c r="AD2132" s="1">
        <f t="shared" si="257"/>
        <v>0.94388716710996423</v>
      </c>
      <c r="AE2132" s="1">
        <f t="shared" si="257"/>
        <v>1.0497287506131134</v>
      </c>
      <c r="AF2132" s="1">
        <f t="shared" si="257"/>
        <v>1.0716187645452686</v>
      </c>
      <c r="AG2132" s="1">
        <f t="shared" si="257"/>
        <v>1.1436053207104877</v>
      </c>
      <c r="AH2132" s="1">
        <f t="shared" si="257"/>
        <v>0.99554857577812372</v>
      </c>
      <c r="AI2132" s="1">
        <f t="shared" si="257"/>
        <v>0.95142872600385087</v>
      </c>
      <c r="AJ2132" s="1">
        <f t="shared" si="257"/>
        <v>0.81028642185042721</v>
      </c>
      <c r="AK2132" s="1">
        <f t="shared" si="257"/>
        <v>1.0285331490729848</v>
      </c>
      <c r="AL2132" s="1">
        <f t="shared" si="257"/>
        <v>0.93219506761172455</v>
      </c>
      <c r="AM2132" s="1">
        <f t="shared" si="257"/>
        <v>0.91529783890198091</v>
      </c>
      <c r="AN2132" s="29">
        <f t="shared" si="257"/>
        <v>0.91559664522066031</v>
      </c>
      <c r="AO2132" s="1">
        <f t="shared" si="254"/>
        <v>122132.49796776759</v>
      </c>
      <c r="AP2132" s="1">
        <f t="shared" si="255"/>
        <v>124990.88118288347</v>
      </c>
      <c r="AQ2132" s="29">
        <f t="shared" si="256"/>
        <v>131705.0646689641</v>
      </c>
    </row>
    <row r="2133" spans="1:43" x14ac:dyDescent="0.2">
      <c r="A2133" s="26"/>
      <c r="E2133" s="25" t="s">
        <v>4155</v>
      </c>
      <c r="F2133" s="26" t="s">
        <v>4156</v>
      </c>
      <c r="G2133" s="1">
        <v>0.37722684434195602</v>
      </c>
      <c r="H2133" s="43">
        <v>2.6125217916954599</v>
      </c>
      <c r="I2133" s="1">
        <f>VLOOKUP(F2133,'[1]SUSMB vs SHAM all proteins sum'!$B$2:$E$3214,2,FALSE)</f>
        <v>0.386185037578892</v>
      </c>
      <c r="J2133" s="29">
        <f>VLOOKUP(F2133,'[1]SUSMB vs SHAM all proteins sum'!$B$2:$E$3214,3,FALSE)</f>
        <v>2.4814794542094099</v>
      </c>
      <c r="K2133" s="25">
        <f>VLOOKUP($E2133,[1]AllProteinsNorm!$A$1:$Q$3226,4,FALSE)</f>
        <v>19652.656476396602</v>
      </c>
      <c r="L2133" s="1">
        <f>VLOOKUP($E2133,[1]AllProteinsNorm!$A$1:$Q$3226,5,FALSE)</f>
        <v>781.74849770366905</v>
      </c>
      <c r="M2133" s="1">
        <f>VLOOKUP($E2133,[1]AllProteinsNorm!$A$1:$Q$3226,10,FALSE)</f>
        <v>30775.479105353599</v>
      </c>
      <c r="N2133" s="1">
        <f>VLOOKUP($E2133,[1]AllProteinsNorm!$A$1:$Q$3226,11,FALSE)</f>
        <v>2058.59992452491</v>
      </c>
      <c r="O2133" s="1">
        <f>VLOOKUP($E2133,[1]AllProteinsNorm!$A$1:$Q$3226,15,FALSE)</f>
        <v>2215.1466610387502</v>
      </c>
      <c r="P2133" s="1">
        <f>VLOOKUP($E2133,[1]AllProteinsNorm!$A$1:$Q$3226,6,FALSE)</f>
        <v>632.43799322087102</v>
      </c>
      <c r="Q2133" s="1">
        <f>VLOOKUP($E2133,[1]AllProteinsNorm!$A$1:$Q$3226,8,FALSE)</f>
        <v>26851.130552427501</v>
      </c>
      <c r="R2133" s="1">
        <f>VLOOKUP($E2133,[1]AllProteinsNorm!$A$1:$Q$3226,13,FALSE)</f>
        <v>18659.5210892576</v>
      </c>
      <c r="S2133" s="1">
        <f>VLOOKUP($E2133,[1]AllProteinsNorm!$A$1:$Q$3226,16,FALSE)</f>
        <v>25566.728492254599</v>
      </c>
      <c r="T2133" s="1">
        <f>VLOOKUP($E2133,[1]AllProteinsNorm!$A$1:$Q$3226,17,FALSE)</f>
        <v>32390.004370356801</v>
      </c>
      <c r="U2133" s="1">
        <f>VLOOKUP($E2133,[1]AllProteinsNorm!$A$1:$Q$3226,3,FALSE)</f>
        <v>36333.028101900803</v>
      </c>
      <c r="V2133" s="1">
        <f>VLOOKUP($E2133,[1]AllProteinsNorm!$A$1:$Q$3226,7,FALSE)</f>
        <v>1269.2097065355699</v>
      </c>
      <c r="W2133" s="1">
        <f>VLOOKUP($E2133,[1]AllProteinsNorm!$A$1:$Q$3226,9,FALSE)</f>
        <v>3936.3597520826502</v>
      </c>
      <c r="X2133" s="1">
        <f>VLOOKUP($E2133,[1]AllProteinsNorm!$A$1:$Q$3226,12,FALSE)</f>
        <v>30520.938405820601</v>
      </c>
      <c r="Y2133" s="29">
        <f>VLOOKUP($E2133,[1]AllProteinsNorm!$A$1:$Q$3226,14,FALSE)</f>
        <v>36617.893127665098</v>
      </c>
      <c r="Z2133" s="25">
        <f t="shared" si="257"/>
        <v>1.7710319458949551</v>
      </c>
      <c r="AA2133" s="1">
        <f t="shared" si="257"/>
        <v>7.0448570896835885E-2</v>
      </c>
      <c r="AB2133" s="1">
        <f t="shared" si="257"/>
        <v>2.7733836751924708</v>
      </c>
      <c r="AC2133" s="1">
        <f t="shared" si="257"/>
        <v>0.18551416876030596</v>
      </c>
      <c r="AD2133" s="1">
        <f t="shared" si="257"/>
        <v>0.19962163925543192</v>
      </c>
      <c r="AE2133" s="1">
        <f t="shared" si="257"/>
        <v>5.6993205531124656E-2</v>
      </c>
      <c r="AF2133" s="1">
        <f t="shared" si="257"/>
        <v>2.4197344541619152</v>
      </c>
      <c r="AG2133" s="1">
        <f t="shared" si="257"/>
        <v>1.6815338925740524</v>
      </c>
      <c r="AH2133" s="1">
        <f t="shared" si="257"/>
        <v>2.3039884183691712</v>
      </c>
      <c r="AI2133" s="1">
        <f t="shared" si="257"/>
        <v>2.9188793146857566</v>
      </c>
      <c r="AJ2133" s="1">
        <f t="shared" si="257"/>
        <v>3.2742114806132183</v>
      </c>
      <c r="AK2133" s="1">
        <f t="shared" si="257"/>
        <v>0.11437695148308016</v>
      </c>
      <c r="AL2133" s="1">
        <f t="shared" si="257"/>
        <v>0.35473163029366495</v>
      </c>
      <c r="AM2133" s="1">
        <f t="shared" si="257"/>
        <v>2.7504453151318442</v>
      </c>
      <c r="AN2133" s="29">
        <f t="shared" si="257"/>
        <v>3.2998825679546511</v>
      </c>
      <c r="AO2133" s="1">
        <f t="shared" si="254"/>
        <v>12061.726290060817</v>
      </c>
      <c r="AP2133" s="1">
        <f t="shared" si="255"/>
        <v>10999.78451738665</v>
      </c>
      <c r="AQ2133" s="29">
        <f t="shared" si="256"/>
        <v>15795.162625405328</v>
      </c>
    </row>
    <row r="2134" spans="1:43" x14ac:dyDescent="0.2">
      <c r="A2134" s="26"/>
      <c r="E2134" s="25" t="s">
        <v>4157</v>
      </c>
      <c r="F2134" s="26" t="s">
        <v>4158</v>
      </c>
      <c r="G2134" s="1">
        <v>0.32173170710904703</v>
      </c>
      <c r="H2134" s="1">
        <v>1.1478481025076099</v>
      </c>
      <c r="I2134" s="1">
        <f>VLOOKUP(F2134,'[1]SUSMB vs SHAM all proteins sum'!$B$2:$E$3214,2,FALSE)</f>
        <v>0.358926789307004</v>
      </c>
      <c r="J2134" s="29">
        <f>VLOOKUP(F2134,'[1]SUSMB vs SHAM all proteins sum'!$B$2:$E$3214,3,FALSE)</f>
        <v>0.73300777171612597</v>
      </c>
      <c r="K2134" s="25">
        <f>VLOOKUP($E2134,[1]AllProteinsNorm!$A$1:$Q$3226,4,FALSE)</f>
        <v>64652.2084370968</v>
      </c>
      <c r="L2134" s="1">
        <f>VLOOKUP($E2134,[1]AllProteinsNorm!$A$1:$Q$3226,5,FALSE)</f>
        <v>80070.631621340697</v>
      </c>
      <c r="M2134" s="1">
        <f>VLOOKUP($E2134,[1]AllProteinsNorm!$A$1:$Q$3226,10,FALSE)</f>
        <v>90851.077951425395</v>
      </c>
      <c r="N2134" s="1">
        <f>VLOOKUP($E2134,[1]AllProteinsNorm!$A$1:$Q$3226,11,FALSE)</f>
        <v>84320.857008994106</v>
      </c>
      <c r="O2134" s="1">
        <f>VLOOKUP($E2134,[1]AllProteinsNorm!$A$1:$Q$3226,15,FALSE)</f>
        <v>92965.144318873805</v>
      </c>
      <c r="P2134" s="1">
        <f>VLOOKUP($E2134,[1]AllProteinsNorm!$A$1:$Q$3226,6,FALSE)</f>
        <v>90283.919600687499</v>
      </c>
      <c r="Q2134" s="1">
        <f>VLOOKUP($E2134,[1]AllProteinsNorm!$A$1:$Q$3226,8,FALSE)</f>
        <v>100159.21025564701</v>
      </c>
      <c r="R2134" s="1">
        <f>VLOOKUP($E2134,[1]AllProteinsNorm!$A$1:$Q$3226,13,FALSE)</f>
        <v>130243.753894949</v>
      </c>
      <c r="S2134" s="1">
        <f>VLOOKUP($E2134,[1]AllProteinsNorm!$A$1:$Q$3226,16,FALSE)</f>
        <v>64331.822107436397</v>
      </c>
      <c r="T2134" s="1">
        <f>VLOOKUP($E2134,[1]AllProteinsNorm!$A$1:$Q$3226,17,FALSE)</f>
        <v>96957.165832235798</v>
      </c>
      <c r="U2134" s="1">
        <f>VLOOKUP($E2134,[1]AllProteinsNorm!$A$1:$Q$3226,3,FALSE)</f>
        <v>81700.190370405995</v>
      </c>
      <c r="V2134" s="1">
        <f>VLOOKUP($E2134,[1]AllProteinsNorm!$A$1:$Q$3226,7,FALSE)</f>
        <v>99186.771351829404</v>
      </c>
      <c r="W2134" s="1">
        <f>VLOOKUP($E2134,[1]AllProteinsNorm!$A$1:$Q$3226,9,FALSE)</f>
        <v>28833.169373533499</v>
      </c>
      <c r="X2134" s="1">
        <f>VLOOKUP($E2134,[1]AllProteinsNorm!$A$1:$Q$3226,12,FALSE)</f>
        <v>119872.487495999</v>
      </c>
      <c r="Y2134" s="29">
        <f>VLOOKUP($E2134,[1]AllProteinsNorm!$A$1:$Q$3226,14,FALSE)</f>
        <v>27854.542942270102</v>
      </c>
      <c r="Z2134" s="25">
        <f t="shared" si="257"/>
        <v>0.78297995771550677</v>
      </c>
      <c r="AA2134" s="1">
        <f t="shared" si="257"/>
        <v>0.96970701042840524</v>
      </c>
      <c r="AB2134" s="1">
        <f t="shared" si="257"/>
        <v>1.1002651710192617</v>
      </c>
      <c r="AC2134" s="1">
        <f t="shared" si="257"/>
        <v>1.0211799821141916</v>
      </c>
      <c r="AD2134" s="1">
        <f t="shared" si="257"/>
        <v>1.1258678787226346</v>
      </c>
      <c r="AE2134" s="1">
        <f t="shared" si="257"/>
        <v>1.0933965174618072</v>
      </c>
      <c r="AF2134" s="1">
        <f t="shared" si="257"/>
        <v>1.2129926588213327</v>
      </c>
      <c r="AG2134" s="1">
        <f t="shared" si="257"/>
        <v>1.5773358928116974</v>
      </c>
      <c r="AH2134" s="1">
        <f t="shared" si="257"/>
        <v>0.77909987255036972</v>
      </c>
      <c r="AI2134" s="1">
        <f t="shared" si="257"/>
        <v>1.1742138348978624</v>
      </c>
      <c r="AJ2134" s="1">
        <f t="shared" si="257"/>
        <v>0.98944201826931255</v>
      </c>
      <c r="AK2134" s="1">
        <f t="shared" si="257"/>
        <v>1.2012157962794625</v>
      </c>
      <c r="AL2134" s="1">
        <f t="shared" si="257"/>
        <v>0.34918828424644399</v>
      </c>
      <c r="AM2134" s="1">
        <f t="shared" si="257"/>
        <v>1.4517331651893772</v>
      </c>
      <c r="AN2134" s="29">
        <f t="shared" si="257"/>
        <v>0.33733648675501865</v>
      </c>
      <c r="AO2134" s="1">
        <f t="shared" si="254"/>
        <v>10069.70560462396</v>
      </c>
      <c r="AP2134" s="1">
        <f t="shared" si="255"/>
        <v>21097.943641869704</v>
      </c>
      <c r="AQ2134" s="29">
        <f t="shared" si="256"/>
        <v>37244.818531271208</v>
      </c>
    </row>
    <row r="2135" spans="1:43" x14ac:dyDescent="0.2">
      <c r="A2135" s="26"/>
      <c r="E2135" s="25" t="s">
        <v>4159</v>
      </c>
      <c r="F2135" s="26" t="s">
        <v>4160</v>
      </c>
      <c r="G2135" s="1">
        <v>0.25160831762707703</v>
      </c>
      <c r="H2135" s="1">
        <v>1.0423566437590599</v>
      </c>
      <c r="I2135" s="1">
        <f>VLOOKUP(F2135,'[1]SUSMB vs SHAM all proteins sum'!$B$2:$E$3214,2,FALSE)</f>
        <v>0.87048620522253795</v>
      </c>
      <c r="J2135" s="29">
        <f>VLOOKUP(F2135,'[1]SUSMB vs SHAM all proteins sum'!$B$2:$E$3214,3,FALSE)</f>
        <v>1.0071676240558001</v>
      </c>
      <c r="K2135" s="25">
        <f>VLOOKUP($E2135,[1]AllProteinsNorm!$A$1:$Q$3226,4,FALSE)</f>
        <v>5569744.71519945</v>
      </c>
      <c r="L2135" s="1">
        <f>VLOOKUP($E2135,[1]AllProteinsNorm!$A$1:$Q$3226,5,FALSE)</f>
        <v>6491817.0258795302</v>
      </c>
      <c r="M2135" s="1">
        <f>VLOOKUP($E2135,[1]AllProteinsNorm!$A$1:$Q$3226,10,FALSE)</f>
        <v>5556596.7708768304</v>
      </c>
      <c r="N2135" s="1">
        <f>VLOOKUP($E2135,[1]AllProteinsNorm!$A$1:$Q$3226,11,FALSE)</f>
        <v>5511853.0343646696</v>
      </c>
      <c r="O2135" s="1">
        <f>VLOOKUP($E2135,[1]AllProteinsNorm!$A$1:$Q$3226,15,FALSE)</f>
        <v>5815149.0821328098</v>
      </c>
      <c r="P2135" s="1">
        <f>VLOOKUP($E2135,[1]AllProteinsNorm!$A$1:$Q$3226,6,FALSE)</f>
        <v>5828800.5589006804</v>
      </c>
      <c r="Q2135" s="1">
        <f>VLOOKUP($E2135,[1]AllProteinsNorm!$A$1:$Q$3226,8,FALSE)</f>
        <v>6323430.8381561097</v>
      </c>
      <c r="R2135" s="1">
        <f>VLOOKUP($E2135,[1]AllProteinsNorm!$A$1:$Q$3226,13,FALSE)</f>
        <v>5917377.3609317001</v>
      </c>
      <c r="S2135" s="1">
        <f>VLOOKUP($E2135,[1]AllProteinsNorm!$A$1:$Q$3226,16,FALSE)</f>
        <v>6064343.8089008303</v>
      </c>
      <c r="T2135" s="1">
        <f>VLOOKUP($E2135,[1]AllProteinsNorm!$A$1:$Q$3226,17,FALSE)</f>
        <v>5991086.22673597</v>
      </c>
      <c r="U2135" s="1">
        <f>VLOOKUP($E2135,[1]AllProteinsNorm!$A$1:$Q$3226,3,FALSE)</f>
        <v>5351896.4408225799</v>
      </c>
      <c r="V2135" s="1">
        <f>VLOOKUP($E2135,[1]AllProteinsNorm!$A$1:$Q$3226,7,FALSE)</f>
        <v>5707294.4683617204</v>
      </c>
      <c r="W2135" s="1">
        <f>VLOOKUP($E2135,[1]AllProteinsNorm!$A$1:$Q$3226,9,FALSE)</f>
        <v>5656021.6017770804</v>
      </c>
      <c r="X2135" s="1">
        <f>VLOOKUP($E2135,[1]AllProteinsNorm!$A$1:$Q$3226,12,FALSE)</f>
        <v>6125892.5587728899</v>
      </c>
      <c r="Y2135" s="29">
        <f>VLOOKUP($E2135,[1]AllProteinsNorm!$A$1:$Q$3226,14,FALSE)</f>
        <v>6306077.3272479204</v>
      </c>
      <c r="Z2135" s="25">
        <f t="shared" si="257"/>
        <v>0.9621201945800143</v>
      </c>
      <c r="AA2135" s="1">
        <f t="shared" si="257"/>
        <v>1.1213993781568496</v>
      </c>
      <c r="AB2135" s="1">
        <f t="shared" si="257"/>
        <v>0.95984901279398283</v>
      </c>
      <c r="AC2135" s="1">
        <f t="shared" si="257"/>
        <v>0.95211995972592389</v>
      </c>
      <c r="AD2135" s="1">
        <f t="shared" si="257"/>
        <v>1.0045114547432288</v>
      </c>
      <c r="AE2135" s="1">
        <f t="shared" si="257"/>
        <v>1.0068696169491851</v>
      </c>
      <c r="AF2135" s="1">
        <f t="shared" si="257"/>
        <v>1.0923122727362122</v>
      </c>
      <c r="AG2135" s="1">
        <f t="shared" si="257"/>
        <v>1.0221704133703922</v>
      </c>
      <c r="AH2135" s="1">
        <f t="shared" si="257"/>
        <v>1.0475574633604794</v>
      </c>
      <c r="AI2135" s="1">
        <f t="shared" si="257"/>
        <v>1.034902915834347</v>
      </c>
      <c r="AJ2135" s="1">
        <f t="shared" si="257"/>
        <v>0.92448898617643682</v>
      </c>
      <c r="AK2135" s="1">
        <f t="shared" si="257"/>
        <v>0.98588060049516713</v>
      </c>
      <c r="AL2135" s="1">
        <f t="shared" si="257"/>
        <v>0.97702370257658411</v>
      </c>
      <c r="AM2135" s="1">
        <f t="shared" si="257"/>
        <v>1.0581894219566181</v>
      </c>
      <c r="AN2135" s="29">
        <f t="shared" si="257"/>
        <v>1.0893146194961867</v>
      </c>
      <c r="AO2135" s="1">
        <f t="shared" si="254"/>
        <v>367023.19343141094</v>
      </c>
      <c r="AP2135" s="1">
        <f t="shared" si="255"/>
        <v>168425.59027957066</v>
      </c>
      <c r="AQ2135" s="29">
        <f t="shared" si="256"/>
        <v>342960.22624214046</v>
      </c>
    </row>
    <row r="2136" spans="1:43" x14ac:dyDescent="0.2">
      <c r="A2136" s="26"/>
      <c r="E2136" s="25" t="s">
        <v>4161</v>
      </c>
      <c r="F2136" s="26" t="s">
        <v>4162</v>
      </c>
      <c r="G2136" s="1">
        <v>0.84323951383259599</v>
      </c>
      <c r="H2136" s="1">
        <v>1.0237919592301701</v>
      </c>
      <c r="I2136" s="1">
        <f>VLOOKUP(F2136,'[1]SUSMB vs SHAM all proteins sum'!$B$2:$E$3214,2,FALSE)</f>
        <v>0.89299842656870698</v>
      </c>
      <c r="J2136" s="29">
        <f>VLOOKUP(F2136,'[1]SUSMB vs SHAM all proteins sum'!$B$2:$E$3214,3,FALSE)</f>
        <v>0.98386338545049101</v>
      </c>
      <c r="K2136" s="25">
        <f>VLOOKUP($E2136,[1]AllProteinsNorm!$A$1:$Q$3226,4,FALSE)</f>
        <v>384202.14120624599</v>
      </c>
      <c r="L2136" s="1">
        <f>VLOOKUP($E2136,[1]AllProteinsNorm!$A$1:$Q$3226,5,FALSE)</f>
        <v>453187.26754139602</v>
      </c>
      <c r="M2136" s="1">
        <f>VLOOKUP($E2136,[1]AllProteinsNorm!$A$1:$Q$3226,10,FALSE)</f>
        <v>641482.71212398901</v>
      </c>
      <c r="N2136" s="1">
        <f>VLOOKUP($E2136,[1]AllProteinsNorm!$A$1:$Q$3226,11,FALSE)</f>
        <v>533970.39519597299</v>
      </c>
      <c r="O2136" s="1">
        <f>VLOOKUP($E2136,[1]AllProteinsNorm!$A$1:$Q$3226,15,FALSE)</f>
        <v>679498.35855010303</v>
      </c>
      <c r="P2136" s="1">
        <f>VLOOKUP($E2136,[1]AllProteinsNorm!$A$1:$Q$3226,6,FALSE)</f>
        <v>624559.11632713396</v>
      </c>
      <c r="Q2136" s="1">
        <f>VLOOKUP($E2136,[1]AllProteinsNorm!$A$1:$Q$3226,8,FALSE)</f>
        <v>556918.13973903097</v>
      </c>
      <c r="R2136" s="1">
        <f>VLOOKUP($E2136,[1]AllProteinsNorm!$A$1:$Q$3226,13,FALSE)</f>
        <v>479004.56691787601</v>
      </c>
      <c r="S2136" s="1">
        <f>VLOOKUP($E2136,[1]AllProteinsNorm!$A$1:$Q$3226,16,FALSE)</f>
        <v>515448.35344418598</v>
      </c>
      <c r="T2136" s="1">
        <f>VLOOKUP($E2136,[1]AllProteinsNorm!$A$1:$Q$3226,17,FALSE)</f>
        <v>530758.39684456505</v>
      </c>
      <c r="U2136" s="1">
        <f>VLOOKUP($E2136,[1]AllProteinsNorm!$A$1:$Q$3226,3,FALSE)</f>
        <v>603668.463532364</v>
      </c>
      <c r="V2136" s="1">
        <f>VLOOKUP($E2136,[1]AllProteinsNorm!$A$1:$Q$3226,7,FALSE)</f>
        <v>547158.67385869299</v>
      </c>
      <c r="W2136" s="1">
        <f>VLOOKUP($E2136,[1]AllProteinsNorm!$A$1:$Q$3226,9,FALSE)</f>
        <v>485169.05055352399</v>
      </c>
      <c r="X2136" s="1">
        <f>VLOOKUP($E2136,[1]AllProteinsNorm!$A$1:$Q$3226,12,FALSE)</f>
        <v>514132.00262490299</v>
      </c>
      <c r="Y2136" s="29">
        <f>VLOOKUP($E2136,[1]AllProteinsNorm!$A$1:$Q$3226,14,FALSE)</f>
        <v>453442.80796591198</v>
      </c>
      <c r="Z2136" s="25">
        <f t="shared" si="257"/>
        <v>0.71350946833728834</v>
      </c>
      <c r="AA2136" s="1">
        <f t="shared" si="257"/>
        <v>0.84162312397709549</v>
      </c>
      <c r="AB2136" s="1">
        <f t="shared" si="257"/>
        <v>1.1913103540707395</v>
      </c>
      <c r="AC2136" s="1">
        <f t="shared" si="257"/>
        <v>0.99164708345445474</v>
      </c>
      <c r="AD2136" s="1">
        <f t="shared" si="257"/>
        <v>1.2619099701604222</v>
      </c>
      <c r="AE2136" s="1">
        <f t="shared" si="257"/>
        <v>1.1598812063792199</v>
      </c>
      <c r="AF2136" s="1">
        <f t="shared" si="257"/>
        <v>1.0342637980751774</v>
      </c>
      <c r="AG2136" s="1">
        <f t="shared" si="257"/>
        <v>0.88956894617939353</v>
      </c>
      <c r="AH2136" s="1">
        <f t="shared" si="257"/>
        <v>0.95724942986161798</v>
      </c>
      <c r="AI2136" s="1">
        <f t="shared" si="257"/>
        <v>0.98568201717757775</v>
      </c>
      <c r="AJ2136" s="1">
        <f t="shared" si="257"/>
        <v>1.1210847579210796</v>
      </c>
      <c r="AK2136" s="1">
        <f t="shared" si="257"/>
        <v>1.0161392991078546</v>
      </c>
      <c r="AL2136" s="1">
        <f t="shared" si="257"/>
        <v>0.90101713183404852</v>
      </c>
      <c r="AM2136" s="1">
        <f t="shared" si="257"/>
        <v>0.95480480846970395</v>
      </c>
      <c r="AN2136" s="29">
        <f t="shared" si="257"/>
        <v>0.84209769320219829</v>
      </c>
      <c r="AO2136" s="1">
        <f t="shared" si="254"/>
        <v>110988.81016898045</v>
      </c>
      <c r="AP2136" s="1">
        <f t="shared" si="255"/>
        <v>48654.195375383766</v>
      </c>
      <c r="AQ2136" s="29">
        <f t="shared" si="256"/>
        <v>51793.712347197121</v>
      </c>
    </row>
    <row r="2137" spans="1:43" x14ac:dyDescent="0.2">
      <c r="A2137" s="26"/>
      <c r="E2137" s="25" t="s">
        <v>4163</v>
      </c>
      <c r="F2137" s="26" t="s">
        <v>4164</v>
      </c>
      <c r="G2137" s="1">
        <v>6.0678162863068701E-2</v>
      </c>
      <c r="H2137" s="1">
        <v>1.3454476624526599</v>
      </c>
      <c r="I2137" s="1">
        <f>VLOOKUP(F2137,'[1]SUSMB vs SHAM all proteins sum'!$B$2:$E$3214,2,FALSE)</f>
        <v>0.68827009343392997</v>
      </c>
      <c r="J2137" s="29">
        <f>VLOOKUP(F2137,'[1]SUSMB vs SHAM all proteins sum'!$B$2:$E$3214,3,FALSE)</f>
        <v>1.05250125530932</v>
      </c>
      <c r="K2137" s="25">
        <f>VLOOKUP($E2137,[1]AllProteinsNorm!$A$1:$Q$3226,4,FALSE)</f>
        <v>171432.736122478</v>
      </c>
      <c r="L2137" s="1">
        <f>VLOOKUP($E2137,[1]AllProteinsNorm!$A$1:$Q$3226,5,FALSE)</f>
        <v>164768.30264807999</v>
      </c>
      <c r="M2137" s="1">
        <f>VLOOKUP($E2137,[1]AllProteinsNorm!$A$1:$Q$3226,10,FALSE)</f>
        <v>218825.58234187801</v>
      </c>
      <c r="N2137" s="1">
        <f>VLOOKUP($E2137,[1]AllProteinsNorm!$A$1:$Q$3226,11,FALSE)</f>
        <v>267040.850738407</v>
      </c>
      <c r="O2137" s="1">
        <f>VLOOKUP($E2137,[1]AllProteinsNorm!$A$1:$Q$3226,15,FALSE)</f>
        <v>273833.71583886503</v>
      </c>
      <c r="P2137" s="1">
        <f>VLOOKUP($E2137,[1]AllProteinsNorm!$A$1:$Q$3226,6,FALSE)</f>
        <v>208005.34180318299</v>
      </c>
      <c r="Q2137" s="1">
        <f>VLOOKUP($E2137,[1]AllProteinsNorm!$A$1:$Q$3226,8,FALSE)</f>
        <v>303305.534793108</v>
      </c>
      <c r="R2137" s="1">
        <f>VLOOKUP($E2137,[1]AllProteinsNorm!$A$1:$Q$3226,13,FALSE)</f>
        <v>321182.48056895699</v>
      </c>
      <c r="S2137" s="1">
        <f>VLOOKUP($E2137,[1]AllProteinsNorm!$A$1:$Q$3226,16,FALSE)</f>
        <v>295484.722001218</v>
      </c>
      <c r="T2137" s="1">
        <f>VLOOKUP($E2137,[1]AllProteinsNorm!$A$1:$Q$3226,17,FALSE)</f>
        <v>332830.01161041303</v>
      </c>
      <c r="U2137" s="1">
        <f>VLOOKUP($E2137,[1]AllProteinsNorm!$A$1:$Q$3226,3,FALSE)</f>
        <v>200911.91936813499</v>
      </c>
      <c r="V2137" s="1">
        <f>VLOOKUP($E2137,[1]AllProteinsNorm!$A$1:$Q$3226,7,FALSE)</f>
        <v>209321.76887783199</v>
      </c>
      <c r="W2137" s="1">
        <f>VLOOKUP($E2137,[1]AllProteinsNorm!$A$1:$Q$3226,9,FALSE)</f>
        <v>205046.24248561799</v>
      </c>
      <c r="X2137" s="1">
        <f>VLOOKUP($E2137,[1]AllProteinsNorm!$A$1:$Q$3226,12,FALSE)</f>
        <v>246607.91960808399</v>
      </c>
      <c r="Y2137" s="29">
        <f>VLOOKUP($E2137,[1]AllProteinsNorm!$A$1:$Q$3226,14,FALSE)</f>
        <v>274513.886910495</v>
      </c>
      <c r="Z2137" s="25">
        <f t="shared" si="257"/>
        <v>0.78215416703707974</v>
      </c>
      <c r="AA2137" s="1">
        <f t="shared" si="257"/>
        <v>0.75174798831741141</v>
      </c>
      <c r="AB2137" s="1">
        <f t="shared" si="257"/>
        <v>0.99838190157996243</v>
      </c>
      <c r="AC2137" s="1">
        <f t="shared" si="257"/>
        <v>1.218361900407104</v>
      </c>
      <c r="AD2137" s="1">
        <f t="shared" si="257"/>
        <v>1.2493540426584424</v>
      </c>
      <c r="AE2137" s="1">
        <f t="shared" si="257"/>
        <v>0.94901503958437783</v>
      </c>
      <c r="AF2137" s="1">
        <f t="shared" si="257"/>
        <v>1.3838178943510075</v>
      </c>
      <c r="AG2137" s="1">
        <f t="shared" si="257"/>
        <v>1.4653806573841226</v>
      </c>
      <c r="AH2137" s="1">
        <f t="shared" si="257"/>
        <v>1.3481357868775352</v>
      </c>
      <c r="AI2137" s="1">
        <f t="shared" si="257"/>
        <v>1.5185219951812392</v>
      </c>
      <c r="AJ2137" s="1">
        <f t="shared" si="257"/>
        <v>0.91665161797881411</v>
      </c>
      <c r="AK2137" s="1">
        <f t="shared" si="257"/>
        <v>0.95502117904948869</v>
      </c>
      <c r="AL2137" s="1">
        <f t="shared" si="257"/>
        <v>0.93551428171129281</v>
      </c>
      <c r="AM2137" s="1">
        <f t="shared" si="257"/>
        <v>1.1251375688713472</v>
      </c>
      <c r="AN2137" s="29">
        <f t="shared" si="257"/>
        <v>1.252457292656117</v>
      </c>
      <c r="AO2137" s="1">
        <f t="shared" si="254"/>
        <v>45865.562934516223</v>
      </c>
      <c r="AP2137" s="1">
        <f t="shared" si="255"/>
        <v>44076.382401706745</v>
      </c>
      <c r="AQ2137" s="29">
        <f t="shared" si="256"/>
        <v>28693.979378609518</v>
      </c>
    </row>
    <row r="2138" spans="1:43" x14ac:dyDescent="0.2">
      <c r="A2138" s="26"/>
      <c r="E2138" s="25" t="s">
        <v>70</v>
      </c>
      <c r="F2138" s="26" t="s">
        <v>71</v>
      </c>
      <c r="G2138" s="43">
        <v>2.73935647838368E-2</v>
      </c>
      <c r="H2138" s="43">
        <v>0.48335502481871501</v>
      </c>
      <c r="I2138" s="1">
        <f>VLOOKUP(F2138,'[1]SUSMB vs SHAM all proteins sum'!$B$2:$E$3214,2,FALSE)</f>
        <v>0.726576334636446</v>
      </c>
      <c r="J2138" s="29">
        <f>VLOOKUP(F2138,'[1]SUSMB vs SHAM all proteins sum'!$B$2:$E$3214,3,FALSE)</f>
        <v>0.83936002092505602</v>
      </c>
      <c r="K2138" s="25">
        <f>VLOOKUP($E2138,[1]AllProteinsNorm!$A$1:$Q$3226,4,FALSE)</f>
        <v>28850.013705236801</v>
      </c>
      <c r="L2138" s="1">
        <f>VLOOKUP($E2138,[1]AllProteinsNorm!$A$1:$Q$3226,5,FALSE)</f>
        <v>33419.102502579</v>
      </c>
      <c r="M2138" s="1">
        <f>VLOOKUP($E2138,[1]AllProteinsNorm!$A$1:$Q$3226,10,FALSE)</f>
        <v>26723.444168144499</v>
      </c>
      <c r="N2138" s="1">
        <f>VLOOKUP($E2138,[1]AllProteinsNorm!$A$1:$Q$3226,11,FALSE)</f>
        <v>31786.7589517247</v>
      </c>
      <c r="O2138" s="1">
        <f>VLOOKUP($E2138,[1]AllProteinsNorm!$A$1:$Q$3226,15,FALSE)</f>
        <v>30529.644161304401</v>
      </c>
      <c r="P2138" s="1">
        <f>VLOOKUP($E2138,[1]AllProteinsNorm!$A$1:$Q$3226,6,FALSE)</f>
        <v>13081.705173668901</v>
      </c>
      <c r="Q2138" s="1">
        <f>VLOOKUP($E2138,[1]AllProteinsNorm!$A$1:$Q$3226,8,FALSE)</f>
        <v>17129.617780458299</v>
      </c>
      <c r="R2138" s="1">
        <f>VLOOKUP($E2138,[1]AllProteinsNorm!$A$1:$Q$3226,13,FALSE)</f>
        <v>35671.8612498125</v>
      </c>
      <c r="S2138" s="1">
        <f>VLOOKUP($E2138,[1]AllProteinsNorm!$A$1:$Q$3226,16,FALSE)</f>
        <v>6957.5866154168498</v>
      </c>
      <c r="T2138" s="1">
        <f>VLOOKUP($E2138,[1]AllProteinsNorm!$A$1:$Q$3226,17,FALSE)</f>
        <v>11861.4011723763</v>
      </c>
      <c r="U2138" s="1">
        <f>VLOOKUP($E2138,[1]AllProteinsNorm!$A$1:$Q$3226,3,FALSE)</f>
        <v>30279.553266229101</v>
      </c>
      <c r="V2138" s="1">
        <f>VLOOKUP($E2138,[1]AllProteinsNorm!$A$1:$Q$3226,7,FALSE)</f>
        <v>3830.8663080178299</v>
      </c>
      <c r="W2138" s="1">
        <f>VLOOKUP($E2138,[1]AllProteinsNorm!$A$1:$Q$3226,9,FALSE)</f>
        <v>44347.026388541402</v>
      </c>
      <c r="X2138" s="1">
        <f>VLOOKUP($E2138,[1]AllProteinsNorm!$A$1:$Q$3226,12,FALSE)</f>
        <v>37286.201623809298</v>
      </c>
      <c r="Y2138" s="29">
        <f>VLOOKUP($E2138,[1]AllProteinsNorm!$A$1:$Q$3226,14,FALSE)</f>
        <v>54310.464668573601</v>
      </c>
      <c r="Z2138" s="25">
        <f t="shared" si="257"/>
        <v>0.95334780702982569</v>
      </c>
      <c r="AA2138" s="1">
        <f t="shared" si="257"/>
        <v>1.1043332044572123</v>
      </c>
      <c r="AB2138" s="1">
        <f t="shared" si="257"/>
        <v>0.88307538271151853</v>
      </c>
      <c r="AC2138" s="1">
        <f t="shared" si="257"/>
        <v>1.0503924625072787</v>
      </c>
      <c r="AD2138" s="1">
        <f t="shared" si="257"/>
        <v>1.0088511432941649</v>
      </c>
      <c r="AE2138" s="1">
        <f t="shared" si="257"/>
        <v>0.43228454124665405</v>
      </c>
      <c r="AF2138" s="1">
        <f t="shared" si="257"/>
        <v>0.56604768764095081</v>
      </c>
      <c r="AG2138" s="1">
        <f t="shared" si="257"/>
        <v>1.1787755473061683</v>
      </c>
      <c r="AH2138" s="1">
        <f t="shared" si="257"/>
        <v>0.22991323365727592</v>
      </c>
      <c r="AI2138" s="1">
        <f t="shared" si="257"/>
        <v>0.39195963341720474</v>
      </c>
      <c r="AJ2138" s="1">
        <f t="shared" si="257"/>
        <v>1.0005868974323029</v>
      </c>
      <c r="AK2138" s="1">
        <f t="shared" si="257"/>
        <v>0.12659085819118041</v>
      </c>
      <c r="AL2138" s="1">
        <f t="shared" si="257"/>
        <v>1.465446109931501</v>
      </c>
      <c r="AM2138" s="1">
        <f t="shared" si="257"/>
        <v>1.2321213748358859</v>
      </c>
      <c r="AN2138" s="29">
        <f t="shared" si="257"/>
        <v>1.7946876185073373</v>
      </c>
      <c r="AO2138" s="1">
        <f t="shared" si="254"/>
        <v>2318.5729199929078</v>
      </c>
      <c r="AP2138" s="1">
        <f t="shared" si="255"/>
        <v>9912.0710433382483</v>
      </c>
      <c r="AQ2138" s="29">
        <f t="shared" si="256"/>
        <v>17055.162369483118</v>
      </c>
    </row>
    <row r="2139" spans="1:43" x14ac:dyDescent="0.2">
      <c r="A2139" s="26"/>
      <c r="E2139" s="25" t="s">
        <v>4165</v>
      </c>
      <c r="F2139" s="26" t="s">
        <v>4166</v>
      </c>
      <c r="G2139" s="1">
        <v>0.586106679017523</v>
      </c>
      <c r="H2139" s="1">
        <v>1.0709063866380699</v>
      </c>
      <c r="I2139" s="1">
        <f>VLOOKUP(F2139,'[1]SUSMB vs SHAM all proteins sum'!$B$2:$E$3214,2,FALSE)</f>
        <v>0.19875683136233599</v>
      </c>
      <c r="J2139" s="29">
        <f>VLOOKUP(F2139,'[1]SUSMB vs SHAM all proteins sum'!$B$2:$E$3214,3,FALSE)</f>
        <v>1.24370204174944</v>
      </c>
      <c r="K2139" s="25">
        <f>VLOOKUP($E2139,[1]AllProteinsNorm!$A$1:$Q$3226,4,FALSE)</f>
        <v>566415.51118808705</v>
      </c>
      <c r="L2139" s="1">
        <f>VLOOKUP($E2139,[1]AllProteinsNorm!$A$1:$Q$3226,5,FALSE)</f>
        <v>692030.55548085202</v>
      </c>
      <c r="M2139" s="1">
        <f>VLOOKUP($E2139,[1]AllProteinsNorm!$A$1:$Q$3226,10,FALSE)</f>
        <v>451072.11136321101</v>
      </c>
      <c r="N2139" s="1">
        <f>VLOOKUP($E2139,[1]AllProteinsNorm!$A$1:$Q$3226,11,FALSE)</f>
        <v>797135.31994467997</v>
      </c>
      <c r="O2139" s="1">
        <f>VLOOKUP($E2139,[1]AllProteinsNorm!$A$1:$Q$3226,15,FALSE)</f>
        <v>453726.94470315299</v>
      </c>
      <c r="P2139" s="1">
        <f>VLOOKUP($E2139,[1]AllProteinsNorm!$A$1:$Q$3226,6,FALSE)</f>
        <v>615550.40300627204</v>
      </c>
      <c r="Q2139" s="1">
        <f>VLOOKUP($E2139,[1]AllProteinsNorm!$A$1:$Q$3226,8,FALSE)</f>
        <v>553663.52512616303</v>
      </c>
      <c r="R2139" s="1">
        <f>VLOOKUP($E2139,[1]AllProteinsNorm!$A$1:$Q$3226,13,FALSE)</f>
        <v>584108.15979076899</v>
      </c>
      <c r="S2139" s="1">
        <f>VLOOKUP($E2139,[1]AllProteinsNorm!$A$1:$Q$3226,16,FALSE)</f>
        <v>637309.69101997197</v>
      </c>
      <c r="T2139" s="1">
        <f>VLOOKUP($E2139,[1]AllProteinsNorm!$A$1:$Q$3226,17,FALSE)</f>
        <v>709965.46226592001</v>
      </c>
      <c r="U2139" s="1">
        <f>VLOOKUP($E2139,[1]AllProteinsNorm!$A$1:$Q$3226,3,FALSE)</f>
        <v>640478.06456702994</v>
      </c>
      <c r="V2139" s="1">
        <f>VLOOKUP($E2139,[1]AllProteinsNorm!$A$1:$Q$3226,7,FALSE)</f>
        <v>631057.69517962495</v>
      </c>
      <c r="W2139" s="1">
        <f>VLOOKUP($E2139,[1]AllProteinsNorm!$A$1:$Q$3226,9,FALSE)</f>
        <v>692416.67188414</v>
      </c>
      <c r="X2139" s="1">
        <f>VLOOKUP($E2139,[1]AllProteinsNorm!$A$1:$Q$3226,12,FALSE)</f>
        <v>1093179.49211315</v>
      </c>
      <c r="Y2139" s="29">
        <f>VLOOKUP($E2139,[1]AllProteinsNorm!$A$1:$Q$3226,14,FALSE)</f>
        <v>621988.60076948104</v>
      </c>
      <c r="Z2139" s="25">
        <f t="shared" si="257"/>
        <v>0.95666000055607803</v>
      </c>
      <c r="AA2139" s="1">
        <f t="shared" si="257"/>
        <v>1.1688203068494269</v>
      </c>
      <c r="AB2139" s="1">
        <f t="shared" si="257"/>
        <v>0.76184821528354463</v>
      </c>
      <c r="AC2139" s="1">
        <f t="shared" si="257"/>
        <v>1.3463393225619451</v>
      </c>
      <c r="AD2139" s="1">
        <f t="shared" si="257"/>
        <v>0.76633215474900507</v>
      </c>
      <c r="AE2139" s="1">
        <f t="shared" si="257"/>
        <v>1.0396474624204457</v>
      </c>
      <c r="AF2139" s="1">
        <f t="shared" si="257"/>
        <v>0.93512225176190644</v>
      </c>
      <c r="AG2139" s="1">
        <f t="shared" si="257"/>
        <v>0.98654239058204563</v>
      </c>
      <c r="AH2139" s="1">
        <f t="shared" si="257"/>
        <v>1.0763982929893736</v>
      </c>
      <c r="AI2139" s="1">
        <f t="shared" si="257"/>
        <v>1.1991118641886449</v>
      </c>
      <c r="AJ2139" s="1">
        <f t="shared" si="257"/>
        <v>1.0817495875415524</v>
      </c>
      <c r="AK2139" s="1">
        <f t="shared" si="257"/>
        <v>1.0658388463888426</v>
      </c>
      <c r="AL2139" s="1">
        <f t="shared" si="257"/>
        <v>1.1694724466854447</v>
      </c>
      <c r="AM2139" s="1">
        <f t="shared" si="257"/>
        <v>1.8463496724149291</v>
      </c>
      <c r="AN2139" s="29">
        <f t="shared" si="257"/>
        <v>1.0505213988753506</v>
      </c>
      <c r="AO2139" s="1">
        <f t="shared" si="254"/>
        <v>135440.95116012907</v>
      </c>
      <c r="AP2139" s="1">
        <f t="shared" si="255"/>
        <v>53107.230148472205</v>
      </c>
      <c r="AQ2139" s="29">
        <f t="shared" si="256"/>
        <v>180339.9390178505</v>
      </c>
    </row>
    <row r="2140" spans="1:43" x14ac:dyDescent="0.2">
      <c r="A2140" s="26"/>
      <c r="E2140" s="25" t="s">
        <v>4167</v>
      </c>
      <c r="F2140" s="26" t="s">
        <v>4168</v>
      </c>
      <c r="G2140" s="1">
        <v>0.528804545722243</v>
      </c>
      <c r="H2140" s="1">
        <v>1.06315166915119</v>
      </c>
      <c r="I2140" s="1">
        <f>VLOOKUP(F2140,'[1]SUSMB vs SHAM all proteins sum'!$B$2:$E$3214,2,FALSE)</f>
        <v>0.57079731379577703</v>
      </c>
      <c r="J2140" s="29">
        <f>VLOOKUP(F2140,'[1]SUSMB vs SHAM all proteins sum'!$B$2:$E$3214,3,FALSE)</f>
        <v>1.0636652385462599</v>
      </c>
      <c r="K2140" s="25">
        <f>VLOOKUP($E2140,[1]AllProteinsNorm!$A$1:$Q$3226,4,FALSE)</f>
        <v>437376.61850477703</v>
      </c>
      <c r="L2140" s="1">
        <f>VLOOKUP($E2140,[1]AllProteinsNorm!$A$1:$Q$3226,5,FALSE)</f>
        <v>359398.11055856</v>
      </c>
      <c r="M2140" s="1">
        <f>VLOOKUP($E2140,[1]AllProteinsNorm!$A$1:$Q$3226,10,FALSE)</f>
        <v>363812.49802622199</v>
      </c>
      <c r="N2140" s="1">
        <f>VLOOKUP($E2140,[1]AllProteinsNorm!$A$1:$Q$3226,11,FALSE)</f>
        <v>386109.66941314301</v>
      </c>
      <c r="O2140" s="1">
        <f>VLOOKUP($E2140,[1]AllProteinsNorm!$A$1:$Q$3226,15,FALSE)</f>
        <v>256232.78649364301</v>
      </c>
      <c r="P2140" s="1">
        <f>VLOOKUP($E2140,[1]AllProteinsNorm!$A$1:$Q$3226,6,FALSE)</f>
        <v>384541.97819623502</v>
      </c>
      <c r="Q2140" s="1">
        <f>VLOOKUP($E2140,[1]AllProteinsNorm!$A$1:$Q$3226,8,FALSE)</f>
        <v>394591.89577921497</v>
      </c>
      <c r="R2140" s="1">
        <f>VLOOKUP($E2140,[1]AllProteinsNorm!$A$1:$Q$3226,13,FALSE)</f>
        <v>386390.043442111</v>
      </c>
      <c r="S2140" s="1">
        <f>VLOOKUP($E2140,[1]AllProteinsNorm!$A$1:$Q$3226,16,FALSE)</f>
        <v>387241.61169603298</v>
      </c>
      <c r="T2140" s="1">
        <f>VLOOKUP($E2140,[1]AllProteinsNorm!$A$1:$Q$3226,17,FALSE)</f>
        <v>338478.12556636101</v>
      </c>
      <c r="U2140" s="1">
        <f>VLOOKUP($E2140,[1]AllProteinsNorm!$A$1:$Q$3226,3,FALSE)</f>
        <v>342189.25151329098</v>
      </c>
      <c r="V2140" s="1">
        <f>VLOOKUP($E2140,[1]AllProteinsNorm!$A$1:$Q$3226,7,FALSE)</f>
        <v>334126.69586737198</v>
      </c>
      <c r="W2140" s="1">
        <f>VLOOKUP($E2140,[1]AllProteinsNorm!$A$1:$Q$3226,9,FALSE)</f>
        <v>403052.20400552102</v>
      </c>
      <c r="X2140" s="1">
        <f>VLOOKUP($E2140,[1]AllProteinsNorm!$A$1:$Q$3226,12,FALSE)</f>
        <v>371003.56023276102</v>
      </c>
      <c r="Y2140" s="29">
        <f>VLOOKUP($E2140,[1]AllProteinsNorm!$A$1:$Q$3226,14,FALSE)</f>
        <v>450569.985740031</v>
      </c>
      <c r="Z2140" s="25">
        <f t="shared" si="257"/>
        <v>1.2129608343290661</v>
      </c>
      <c r="AA2140" s="1">
        <f t="shared" si="257"/>
        <v>0.99670584479275171</v>
      </c>
      <c r="AB2140" s="1">
        <f t="shared" si="257"/>
        <v>1.008948106677102</v>
      </c>
      <c r="AC2140" s="1">
        <f t="shared" si="257"/>
        <v>1.0707840495793917</v>
      </c>
      <c r="AD2140" s="1">
        <f t="shared" si="257"/>
        <v>0.71060116462168887</v>
      </c>
      <c r="AE2140" s="1">
        <f t="shared" si="257"/>
        <v>1.0664364279508471</v>
      </c>
      <c r="AF2140" s="1">
        <f t="shared" si="257"/>
        <v>1.0943075026737328</v>
      </c>
      <c r="AG2140" s="1">
        <f t="shared" si="257"/>
        <v>1.0715616007828919</v>
      </c>
      <c r="AH2140" s="1">
        <f t="shared" si="257"/>
        <v>1.0739232243724117</v>
      </c>
      <c r="AI2140" s="1">
        <f t="shared" si="257"/>
        <v>0.93868920335216199</v>
      </c>
      <c r="AJ2140" s="1">
        <f t="shared" si="257"/>
        <v>0.94898113537239015</v>
      </c>
      <c r="AK2140" s="1">
        <f t="shared" si="257"/>
        <v>0.92662153998173802</v>
      </c>
      <c r="AL2140" s="1">
        <f t="shared" si="257"/>
        <v>1.1177701709799244</v>
      </c>
      <c r="AM2140" s="1">
        <f t="shared" si="257"/>
        <v>1.0288908206785377</v>
      </c>
      <c r="AN2140" s="29">
        <f t="shared" si="257"/>
        <v>1.2495495248356405</v>
      </c>
      <c r="AO2140" s="1">
        <f t="shared" si="254"/>
        <v>59075.665600277913</v>
      </c>
      <c r="AP2140" s="1">
        <f t="shared" si="255"/>
        <v>20177.006335553557</v>
      </c>
      <c r="AQ2140" s="29">
        <f t="shared" si="256"/>
        <v>42723.057708296874</v>
      </c>
    </row>
    <row r="2141" spans="1:43" x14ac:dyDescent="0.2">
      <c r="A2141" s="26"/>
      <c r="E2141" s="25" t="s">
        <v>4169</v>
      </c>
      <c r="F2141" s="26" t="s">
        <v>4170</v>
      </c>
      <c r="G2141" s="1">
        <v>0.88948002953324401</v>
      </c>
      <c r="H2141" s="1">
        <v>0.92918653508608795</v>
      </c>
      <c r="I2141" s="1">
        <f>VLOOKUP(F2141,'[1]SUSMB vs SHAM all proteins sum'!$B$2:$E$3214,2,FALSE)</f>
        <v>0.19244453181617499</v>
      </c>
      <c r="J2141" s="29">
        <f>VLOOKUP(F2141,'[1]SUSMB vs SHAM all proteins sum'!$B$2:$E$3214,3,FALSE)</f>
        <v>1.8097179568873301</v>
      </c>
      <c r="K2141" s="25">
        <f>VLOOKUP($E2141,[1]AllProteinsNorm!$A$1:$Q$3226,4,FALSE)</f>
        <v>81674.0455866064</v>
      </c>
      <c r="L2141" s="1">
        <f>VLOOKUP($E2141,[1]AllProteinsNorm!$A$1:$Q$3226,5,FALSE)</f>
        <v>19230.894327298902</v>
      </c>
      <c r="M2141" s="1">
        <f>VLOOKUP($E2141,[1]AllProteinsNorm!$A$1:$Q$3226,10,FALSE)</f>
        <v>86547.673550683699</v>
      </c>
      <c r="N2141" s="1">
        <f>VLOOKUP($E2141,[1]AllProteinsNorm!$A$1:$Q$3226,11,FALSE)</f>
        <v>78179.906576134803</v>
      </c>
      <c r="O2141" s="1">
        <f>VLOOKUP($E2141,[1]AllProteinsNorm!$A$1:$Q$3226,15,FALSE)</f>
        <v>118294.952583486</v>
      </c>
      <c r="P2141" s="1">
        <f>VLOOKUP($E2141,[1]AllProteinsNorm!$A$1:$Q$3226,6,FALSE)</f>
        <v>109019.07714381399</v>
      </c>
      <c r="Q2141" s="1">
        <f>VLOOKUP($E2141,[1]AllProteinsNorm!$A$1:$Q$3226,8,FALSE)</f>
        <v>43571.196312927903</v>
      </c>
      <c r="R2141" s="1">
        <f>VLOOKUP($E2141,[1]AllProteinsNorm!$A$1:$Q$3226,13,FALSE)</f>
        <v>158815.21793454999</v>
      </c>
      <c r="S2141" s="1">
        <f>VLOOKUP($E2141,[1]AllProteinsNorm!$A$1:$Q$3226,16,FALSE)</f>
        <v>73313.656724358007</v>
      </c>
      <c r="T2141" s="1">
        <f>VLOOKUP($E2141,[1]AllProteinsNorm!$A$1:$Q$3226,17,FALSE)</f>
        <v>15744.7535168905</v>
      </c>
      <c r="U2141" s="1">
        <f>VLOOKUP($E2141,[1]AllProteinsNorm!$A$1:$Q$3226,3,FALSE)</f>
        <v>132039.70124846001</v>
      </c>
      <c r="V2141" s="1">
        <f>VLOOKUP($E2141,[1]AllProteinsNorm!$A$1:$Q$3226,7,FALSE)</f>
        <v>179495.78540297801</v>
      </c>
      <c r="W2141" s="1">
        <f>VLOOKUP($E2141,[1]AllProteinsNorm!$A$1:$Q$3226,9,FALSE)</f>
        <v>92659.847150564296</v>
      </c>
      <c r="X2141" s="1">
        <f>VLOOKUP($E2141,[1]AllProteinsNorm!$A$1:$Q$3226,12,FALSE)</f>
        <v>228220.47122928</v>
      </c>
      <c r="Y2141" s="29">
        <f>VLOOKUP($E2141,[1]AllProteinsNorm!$A$1:$Q$3226,14,FALSE)</f>
        <v>48691.126465801201</v>
      </c>
      <c r="Z2141" s="25">
        <f t="shared" si="257"/>
        <v>1.0636650332463886</v>
      </c>
      <c r="AA2141" s="1">
        <f t="shared" si="257"/>
        <v>0.25044957314271443</v>
      </c>
      <c r="AB2141" s="1">
        <f t="shared" si="257"/>
        <v>1.1271357186178368</v>
      </c>
      <c r="AC2141" s="1">
        <f t="shared" si="257"/>
        <v>1.0181598368275369</v>
      </c>
      <c r="AD2141" s="1">
        <f t="shared" si="257"/>
        <v>1.5405898381655241</v>
      </c>
      <c r="AE2141" s="1">
        <f t="shared" si="257"/>
        <v>1.4197873936794625</v>
      </c>
      <c r="AF2141" s="1">
        <f t="shared" si="257"/>
        <v>0.5674404597190108</v>
      </c>
      <c r="AG2141" s="1">
        <f t="shared" si="257"/>
        <v>2.0682971297810608</v>
      </c>
      <c r="AH2141" s="1">
        <f t="shared" si="257"/>
        <v>0.95478523877500421</v>
      </c>
      <c r="AI2141" s="1">
        <f t="shared" si="257"/>
        <v>0.20504853962745129</v>
      </c>
      <c r="AJ2141" s="1">
        <f t="shared" si="257"/>
        <v>1.7195917284317548</v>
      </c>
      <c r="AK2141" s="1">
        <f t="shared" si="257"/>
        <v>2.3376262211205376</v>
      </c>
      <c r="AL2141" s="1">
        <f t="shared" si="257"/>
        <v>1.2067363468055363</v>
      </c>
      <c r="AM2141" s="1">
        <f t="shared" si="257"/>
        <v>2.9721820851911711</v>
      </c>
      <c r="AN2141" s="29">
        <f t="shared" si="257"/>
        <v>0.63411881068303144</v>
      </c>
      <c r="AO2141" s="1">
        <f t="shared" si="254"/>
        <v>32114.512507606942</v>
      </c>
      <c r="AP2141" s="1">
        <f t="shared" si="255"/>
        <v>50108.689866090943</v>
      </c>
      <c r="AQ2141" s="29">
        <f t="shared" si="256"/>
        <v>63108.075260031779</v>
      </c>
    </row>
    <row r="2142" spans="1:43" x14ac:dyDescent="0.2">
      <c r="A2142" s="26"/>
      <c r="E2142" s="25" t="s">
        <v>4171</v>
      </c>
      <c r="F2142" s="26" t="s">
        <v>4172</v>
      </c>
      <c r="G2142" s="1">
        <v>0.70979106306479001</v>
      </c>
      <c r="H2142" s="1">
        <v>1.02684867887329</v>
      </c>
      <c r="I2142" s="1">
        <f>VLOOKUP(F2142,'[1]SUSMB vs SHAM all proteins sum'!$B$2:$E$3214,2,FALSE)</f>
        <v>0.99240138290295998</v>
      </c>
      <c r="J2142" s="29">
        <f>VLOOKUP(F2142,'[1]SUSMB vs SHAM all proteins sum'!$B$2:$E$3214,3,FALSE)</f>
        <v>0.999208452550572</v>
      </c>
      <c r="K2142" s="25">
        <f>VLOOKUP($E2142,[1]AllProteinsNorm!$A$1:$Q$3226,4,FALSE)</f>
        <v>164709.02051622199</v>
      </c>
      <c r="L2142" s="1">
        <f>VLOOKUP($E2142,[1]AllProteinsNorm!$A$1:$Q$3226,5,FALSE)</f>
        <v>163238.810226006</v>
      </c>
      <c r="M2142" s="1">
        <f>VLOOKUP($E2142,[1]AllProteinsNorm!$A$1:$Q$3226,10,FALSE)</f>
        <v>198586.03899005501</v>
      </c>
      <c r="N2142" s="1">
        <f>VLOOKUP($E2142,[1]AllProteinsNorm!$A$1:$Q$3226,11,FALSE)</f>
        <v>178432.60489626901</v>
      </c>
      <c r="O2142" s="1">
        <f>VLOOKUP($E2142,[1]AllProteinsNorm!$A$1:$Q$3226,15,FALSE)</f>
        <v>201787.007725345</v>
      </c>
      <c r="P2142" s="1">
        <f>VLOOKUP($E2142,[1]AllProteinsNorm!$A$1:$Q$3226,6,FALSE)</f>
        <v>167923.066867822</v>
      </c>
      <c r="Q2142" s="1">
        <f>VLOOKUP($E2142,[1]AllProteinsNorm!$A$1:$Q$3226,8,FALSE)</f>
        <v>187368.41570997101</v>
      </c>
      <c r="R2142" s="1">
        <f>VLOOKUP($E2142,[1]AllProteinsNorm!$A$1:$Q$3226,13,FALSE)</f>
        <v>210361.994773985</v>
      </c>
      <c r="S2142" s="1">
        <f>VLOOKUP($E2142,[1]AllProteinsNorm!$A$1:$Q$3226,16,FALSE)</f>
        <v>161878.713267302</v>
      </c>
      <c r="T2142" s="1">
        <f>VLOOKUP($E2142,[1]AllProteinsNorm!$A$1:$Q$3226,17,FALSE)</f>
        <v>204845.02085692799</v>
      </c>
      <c r="U2142" s="1">
        <f>VLOOKUP($E2142,[1]AllProteinsNorm!$A$1:$Q$3226,3,FALSE)</f>
        <v>155989.69805601801</v>
      </c>
      <c r="V2142" s="1">
        <f>VLOOKUP($E2142,[1]AllProteinsNorm!$A$1:$Q$3226,7,FALSE)</f>
        <v>165269.12068594701</v>
      </c>
      <c r="W2142" s="1">
        <f>VLOOKUP($E2142,[1]AllProteinsNorm!$A$1:$Q$3226,9,FALSE)</f>
        <v>169514.42086814801</v>
      </c>
      <c r="X2142" s="1">
        <f>VLOOKUP($E2142,[1]AllProteinsNorm!$A$1:$Q$3226,12,FALSE)</f>
        <v>226783.94967125601</v>
      </c>
      <c r="Y2142" s="29">
        <f>VLOOKUP($E2142,[1]AllProteinsNorm!$A$1:$Q$3226,14,FALSE)</f>
        <v>193210.54778790299</v>
      </c>
      <c r="Z2142" s="25">
        <f t="shared" si="257"/>
        <v>0.90823483847364861</v>
      </c>
      <c r="AA2142" s="1">
        <f t="shared" si="257"/>
        <v>0.90012783740429847</v>
      </c>
      <c r="AB2142" s="1">
        <f t="shared" si="257"/>
        <v>1.0950387445688841</v>
      </c>
      <c r="AC2142" s="1">
        <f t="shared" si="257"/>
        <v>0.98390912397195796</v>
      </c>
      <c r="AD2142" s="1">
        <f t="shared" si="257"/>
        <v>1.1126894555812112</v>
      </c>
      <c r="AE2142" s="1">
        <f t="shared" si="257"/>
        <v>0.92595766178862748</v>
      </c>
      <c r="AF2142" s="1">
        <f t="shared" si="257"/>
        <v>1.0331827743499251</v>
      </c>
      <c r="AG2142" s="1">
        <f t="shared" si="257"/>
        <v>1.1599734595333089</v>
      </c>
      <c r="AH2142" s="1">
        <f t="shared" si="257"/>
        <v>0.89262802083247095</v>
      </c>
      <c r="AI2142" s="1">
        <f t="shared" si="257"/>
        <v>1.1295518839649683</v>
      </c>
      <c r="AJ2142" s="1">
        <f t="shared" si="257"/>
        <v>0.8601549433870096</v>
      </c>
      <c r="AK2142" s="1">
        <f t="shared" si="257"/>
        <v>0.91132333044321356</v>
      </c>
      <c r="AL2142" s="1">
        <f t="shared" si="257"/>
        <v>0.93473267082523426</v>
      </c>
      <c r="AM2142" s="1">
        <f t="shared" si="257"/>
        <v>1.250527040064592</v>
      </c>
      <c r="AN2142" s="29">
        <f t="shared" si="257"/>
        <v>1.0653973298582537</v>
      </c>
      <c r="AO2142" s="1">
        <f t="shared" si="254"/>
        <v>16298.471767669318</v>
      </c>
      <c r="AP2142" s="1">
        <f t="shared" si="255"/>
        <v>19276.908052107177</v>
      </c>
      <c r="AQ2142" s="29">
        <f t="shared" si="256"/>
        <v>25469.622933672326</v>
      </c>
    </row>
    <row r="2143" spans="1:43" x14ac:dyDescent="0.2">
      <c r="A2143" s="26"/>
      <c r="E2143" s="25" t="s">
        <v>4173</v>
      </c>
      <c r="F2143" s="26" t="s">
        <v>4174</v>
      </c>
      <c r="G2143" s="1">
        <v>0.42764229314997998</v>
      </c>
      <c r="H2143" s="1">
        <v>0.88092715283494205</v>
      </c>
      <c r="I2143" s="1">
        <f>VLOOKUP(F2143,'[1]SUSMB vs SHAM all proteins sum'!$B$2:$E$3214,2,FALSE)</f>
        <v>0.66697287672823602</v>
      </c>
      <c r="J2143" s="29">
        <f>VLOOKUP(F2143,'[1]SUSMB vs SHAM all proteins sum'!$B$2:$E$3214,3,FALSE)</f>
        <v>1.05541930955079</v>
      </c>
      <c r="K2143" s="25">
        <f>VLOOKUP($E2143,[1]AllProteinsNorm!$A$1:$Q$3226,4,FALSE)</f>
        <v>810169.41281607503</v>
      </c>
      <c r="L2143" s="1">
        <f>VLOOKUP($E2143,[1]AllProteinsNorm!$A$1:$Q$3226,5,FALSE)</f>
        <v>781728.20494209498</v>
      </c>
      <c r="M2143" s="1">
        <f>VLOOKUP($E2143,[1]AllProteinsNorm!$A$1:$Q$3226,10,FALSE)</f>
        <v>875074.62644867797</v>
      </c>
      <c r="N2143" s="1">
        <f>VLOOKUP($E2143,[1]AllProteinsNorm!$A$1:$Q$3226,11,FALSE)</f>
        <v>1196242.2907028601</v>
      </c>
      <c r="O2143" s="1">
        <f>VLOOKUP($E2143,[1]AllProteinsNorm!$A$1:$Q$3226,15,FALSE)</f>
        <v>1417910.25975</v>
      </c>
      <c r="P2143" s="1">
        <f>VLOOKUP($E2143,[1]AllProteinsNorm!$A$1:$Q$3226,6,FALSE)</f>
        <v>938191.67253199895</v>
      </c>
      <c r="Q2143" s="1">
        <f>VLOOKUP($E2143,[1]AllProteinsNorm!$A$1:$Q$3226,8,FALSE)</f>
        <v>1077165.2036428801</v>
      </c>
      <c r="R2143" s="1">
        <f>VLOOKUP($E2143,[1]AllProteinsNorm!$A$1:$Q$3226,13,FALSE)</f>
        <v>691578.80583750701</v>
      </c>
      <c r="S2143" s="1">
        <f>VLOOKUP($E2143,[1]AllProteinsNorm!$A$1:$Q$3226,16,FALSE)</f>
        <v>1030016.01357487</v>
      </c>
      <c r="T2143" s="1">
        <f>VLOOKUP($E2143,[1]AllProteinsNorm!$A$1:$Q$3226,17,FALSE)</f>
        <v>692763.58888301102</v>
      </c>
      <c r="U2143" s="1">
        <f>VLOOKUP($E2143,[1]AllProteinsNorm!$A$1:$Q$3226,3,FALSE)</f>
        <v>959313.77279334399</v>
      </c>
      <c r="V2143" s="1">
        <f>VLOOKUP($E2143,[1]AllProteinsNorm!$A$1:$Q$3226,7,FALSE)</f>
        <v>1028511.17004563</v>
      </c>
      <c r="W2143" s="1">
        <f>VLOOKUP($E2143,[1]AllProteinsNorm!$A$1:$Q$3226,9,FALSE)</f>
        <v>1143200.018924</v>
      </c>
      <c r="X2143" s="1">
        <f>VLOOKUP($E2143,[1]AllProteinsNorm!$A$1:$Q$3226,12,FALSE)</f>
        <v>1040838.19834734</v>
      </c>
      <c r="Y2143" s="29">
        <f>VLOOKUP($E2143,[1]AllProteinsNorm!$A$1:$Q$3226,14,FALSE)</f>
        <v>1048563.29976588</v>
      </c>
      <c r="Z2143" s="25">
        <f t="shared" si="257"/>
        <v>0.79723431873545769</v>
      </c>
      <c r="AA2143" s="1">
        <f t="shared" si="257"/>
        <v>0.76924720070219077</v>
      </c>
      <c r="AB2143" s="1">
        <f t="shared" si="257"/>
        <v>0.86110326139636084</v>
      </c>
      <c r="AC2143" s="1">
        <f t="shared" si="257"/>
        <v>1.1771431907755125</v>
      </c>
      <c r="AD2143" s="1">
        <f t="shared" si="257"/>
        <v>1.3952720283904774</v>
      </c>
      <c r="AE2143" s="1">
        <f t="shared" si="257"/>
        <v>0.92321258623488622</v>
      </c>
      <c r="AF2143" s="1">
        <f t="shared" si="257"/>
        <v>1.0599672780867209</v>
      </c>
      <c r="AG2143" s="1">
        <f t="shared" si="257"/>
        <v>0.68053711902958991</v>
      </c>
      <c r="AH2143" s="1">
        <f t="shared" si="257"/>
        <v>1.0135708678690816</v>
      </c>
      <c r="AI2143" s="1">
        <f t="shared" si="257"/>
        <v>0.68170298593247458</v>
      </c>
      <c r="AJ2143" s="1">
        <f t="shared" si="257"/>
        <v>0.94399745288837256</v>
      </c>
      <c r="AK2143" s="1">
        <f t="shared" si="257"/>
        <v>1.0120900505401886</v>
      </c>
      <c r="AL2143" s="1">
        <f t="shared" si="257"/>
        <v>1.1249477872748861</v>
      </c>
      <c r="AM2143" s="1">
        <f t="shared" si="257"/>
        <v>1.0242202665847402</v>
      </c>
      <c r="AN2143" s="29">
        <f t="shared" si="257"/>
        <v>1.0318220297087821</v>
      </c>
      <c r="AO2143" s="1">
        <f t="shared" si="254"/>
        <v>249450.73770515603</v>
      </c>
      <c r="AP2143" s="1">
        <f t="shared" si="255"/>
        <v>164407.18539033848</v>
      </c>
      <c r="AQ2143" s="29">
        <f t="shared" si="256"/>
        <v>58793.008099966362</v>
      </c>
    </row>
    <row r="2144" spans="1:43" x14ac:dyDescent="0.2">
      <c r="A2144" s="26"/>
      <c r="E2144" s="25" t="s">
        <v>4175</v>
      </c>
      <c r="F2144" s="26" t="s">
        <v>4176</v>
      </c>
      <c r="G2144" s="1">
        <v>0.26247028739188899</v>
      </c>
      <c r="H2144" s="43">
        <v>2.0187769900441102</v>
      </c>
      <c r="I2144" s="1">
        <f>VLOOKUP(F2144,'[1]SUSMB vs SHAM all proteins sum'!$B$2:$E$3214,2,FALSE)</f>
        <v>0.40850333396021499</v>
      </c>
      <c r="J2144" s="29">
        <f>VLOOKUP(F2144,'[1]SUSMB vs SHAM all proteins sum'!$B$2:$E$3214,3,FALSE)</f>
        <v>1.68429304535135</v>
      </c>
      <c r="K2144" s="25">
        <f>VLOOKUP($E2144,[1]AllProteinsNorm!$A$1:$Q$3226,4,FALSE)</f>
        <v>146901.098911054</v>
      </c>
      <c r="L2144" s="1">
        <f>VLOOKUP($E2144,[1]AllProteinsNorm!$A$1:$Q$3226,5,FALSE)</f>
        <v>214118.73652487199</v>
      </c>
      <c r="M2144" s="1">
        <f>VLOOKUP($E2144,[1]AllProteinsNorm!$A$1:$Q$3226,10,FALSE)</f>
        <v>215856.87220601499</v>
      </c>
      <c r="N2144" s="1">
        <f>VLOOKUP($E2144,[1]AllProteinsNorm!$A$1:$Q$3226,11,FALSE)</f>
        <v>184384.34965004001</v>
      </c>
      <c r="O2144" s="1">
        <f>VLOOKUP($E2144,[1]AllProteinsNorm!$A$1:$Q$3226,15,FALSE)</f>
        <v>265722.14182890201</v>
      </c>
      <c r="P2144" s="1">
        <f>VLOOKUP($E2144,[1]AllProteinsNorm!$A$1:$Q$3226,6,FALSE)</f>
        <v>216099.60287201099</v>
      </c>
      <c r="Q2144" s="1">
        <f>VLOOKUP($E2144,[1]AllProteinsNorm!$A$1:$Q$3226,8,FALSE)</f>
        <v>322487.49669816502</v>
      </c>
      <c r="R2144" s="1">
        <f>VLOOKUP($E2144,[1]AllProteinsNorm!$A$1:$Q$3226,13,FALSE)</f>
        <v>3936083.9654397299</v>
      </c>
      <c r="S2144" s="1">
        <f>VLOOKUP($E2144,[1]AllProteinsNorm!$A$1:$Q$3226,16,FALSE)</f>
        <v>215828.186597233</v>
      </c>
      <c r="T2144" s="1">
        <f>VLOOKUP($E2144,[1]AllProteinsNorm!$A$1:$Q$3226,17,FALSE)</f>
        <v>188408.18276091301</v>
      </c>
      <c r="U2144" s="1">
        <f>VLOOKUP($E2144,[1]AllProteinsNorm!$A$1:$Q$3226,3,FALSE)</f>
        <v>228298.93297492</v>
      </c>
      <c r="V2144" s="1">
        <f>VLOOKUP($E2144,[1]AllProteinsNorm!$A$1:$Q$3226,7,FALSE)</f>
        <v>108298.142740364</v>
      </c>
      <c r="W2144" s="1">
        <f>VLOOKUP($E2144,[1]AllProteinsNorm!$A$1:$Q$3226,9,FALSE)</f>
        <v>272933.41392252198</v>
      </c>
      <c r="X2144" s="1">
        <f>VLOOKUP($E2144,[1]AllProteinsNorm!$A$1:$Q$3226,12,FALSE)</f>
        <v>3301813.6836053999</v>
      </c>
      <c r="Y2144" s="29">
        <f>VLOOKUP($E2144,[1]AllProteinsNorm!$A$1:$Q$3226,14,FALSE)</f>
        <v>202372.507391494</v>
      </c>
      <c r="Z2144" s="25">
        <f t="shared" si="257"/>
        <v>0.71520692371990169</v>
      </c>
      <c r="AA2144" s="1">
        <f t="shared" si="257"/>
        <v>1.0424646513602249</v>
      </c>
      <c r="AB2144" s="1">
        <f t="shared" si="257"/>
        <v>1.0509269888289923</v>
      </c>
      <c r="AC2144" s="1">
        <f t="shared" si="257"/>
        <v>0.89769895850232251</v>
      </c>
      <c r="AD2144" s="1">
        <f t="shared" si="257"/>
        <v>1.2937024775885582</v>
      </c>
      <c r="AE2144" s="1">
        <f t="shared" si="257"/>
        <v>1.0521087543447465</v>
      </c>
      <c r="AF2144" s="1">
        <f t="shared" si="257"/>
        <v>1.5700719202330689</v>
      </c>
      <c r="AG2144" s="1">
        <f t="shared" si="257"/>
        <v>19.163331828646719</v>
      </c>
      <c r="AH2144" s="1">
        <f t="shared" si="257"/>
        <v>1.0507873292473819</v>
      </c>
      <c r="AI2144" s="1">
        <f t="shared" si="257"/>
        <v>0.91728950834927947</v>
      </c>
      <c r="AJ2144" s="1">
        <f t="shared" si="257"/>
        <v>1.1115027644578226</v>
      </c>
      <c r="AK2144" s="1">
        <f t="shared" si="257"/>
        <v>0.5272634588037528</v>
      </c>
      <c r="AL2144" s="1">
        <f t="shared" si="257"/>
        <v>1.3288114847261285</v>
      </c>
      <c r="AM2144" s="1">
        <f t="shared" si="257"/>
        <v>16.075305255391786</v>
      </c>
      <c r="AN2144" s="29">
        <f t="shared" si="257"/>
        <v>0.98527662168538233</v>
      </c>
      <c r="AO2144" s="1">
        <f t="shared" si="254"/>
        <v>39211.993750742411</v>
      </c>
      <c r="AP2144" s="1">
        <f t="shared" si="255"/>
        <v>1480863.674057446</v>
      </c>
      <c r="AQ2144" s="29">
        <f t="shared" si="256"/>
        <v>1240704.37947476</v>
      </c>
    </row>
    <row r="2145" spans="1:43" x14ac:dyDescent="0.2">
      <c r="A2145" s="26"/>
      <c r="E2145" s="25" t="s">
        <v>4177</v>
      </c>
      <c r="F2145" s="26" t="s">
        <v>4178</v>
      </c>
      <c r="G2145" s="1">
        <v>0.79166333462222804</v>
      </c>
      <c r="H2145" s="1">
        <v>1.03375235227197</v>
      </c>
      <c r="I2145" s="1">
        <f>VLOOKUP(F2145,'[1]SUSMB vs SHAM all proteins sum'!$B$2:$E$3214,2,FALSE)</f>
        <v>0.47926535110538399</v>
      </c>
      <c r="J2145" s="29">
        <f>VLOOKUP(F2145,'[1]SUSMB vs SHAM all proteins sum'!$B$2:$E$3214,3,FALSE)</f>
        <v>1.0859135882812001</v>
      </c>
      <c r="K2145" s="25">
        <f>VLOOKUP($E2145,[1]AllProteinsNorm!$A$1:$Q$3226,4,FALSE)</f>
        <v>29661.6780951496</v>
      </c>
      <c r="L2145" s="1">
        <f>VLOOKUP($E2145,[1]AllProteinsNorm!$A$1:$Q$3226,5,FALSE)</f>
        <v>43938.823957030101</v>
      </c>
      <c r="M2145" s="1">
        <f>VLOOKUP($E2145,[1]AllProteinsNorm!$A$1:$Q$3226,10,FALSE)</f>
        <v>45481.854920861297</v>
      </c>
      <c r="N2145" s="1">
        <f>VLOOKUP($E2145,[1]AllProteinsNorm!$A$1:$Q$3226,11,FALSE)</f>
        <v>32192.148569921199</v>
      </c>
      <c r="O2145" s="1">
        <f>VLOOKUP($E2145,[1]AllProteinsNorm!$A$1:$Q$3226,15,FALSE)</f>
        <v>48658.423468490597</v>
      </c>
      <c r="P2145" s="1">
        <f>VLOOKUP($E2145,[1]AllProteinsNorm!$A$1:$Q$3226,6,FALSE)</f>
        <v>33649.513157882502</v>
      </c>
      <c r="Q2145" s="1">
        <f>VLOOKUP($E2145,[1]AllProteinsNorm!$A$1:$Q$3226,8,FALSE)</f>
        <v>51809.029606813499</v>
      </c>
      <c r="R2145" s="1">
        <f>VLOOKUP($E2145,[1]AllProteinsNorm!$A$1:$Q$3226,13,FALSE)</f>
        <v>39203.048165504202</v>
      </c>
      <c r="S2145" s="1">
        <f>VLOOKUP($E2145,[1]AllProteinsNorm!$A$1:$Q$3226,16,FALSE)</f>
        <v>39282.921311265301</v>
      </c>
      <c r="T2145" s="1">
        <f>VLOOKUP($E2145,[1]AllProteinsNorm!$A$1:$Q$3226,17,FALSE)</f>
        <v>40828.648965485598</v>
      </c>
      <c r="U2145" s="1">
        <f>VLOOKUP($E2145,[1]AllProteinsNorm!$A$1:$Q$3226,3,FALSE)</f>
        <v>41346.734583795798</v>
      </c>
      <c r="V2145" s="1">
        <f>VLOOKUP($E2145,[1]AllProteinsNorm!$A$1:$Q$3226,7,FALSE)</f>
        <v>37094.269711353299</v>
      </c>
      <c r="W2145" s="1">
        <f>VLOOKUP($E2145,[1]AllProteinsNorm!$A$1:$Q$3226,9,FALSE)</f>
        <v>40280.942858717201</v>
      </c>
      <c r="X2145" s="1">
        <f>VLOOKUP($E2145,[1]AllProteinsNorm!$A$1:$Q$3226,12,FALSE)</f>
        <v>48112.311520546602</v>
      </c>
      <c r="Y2145" s="29">
        <f>VLOOKUP($E2145,[1]AllProteinsNorm!$A$1:$Q$3226,14,FALSE)</f>
        <v>47169.661277991501</v>
      </c>
      <c r="Z2145" s="25">
        <f t="shared" si="257"/>
        <v>0.7417907155616793</v>
      </c>
      <c r="AA2145" s="1">
        <f t="shared" si="257"/>
        <v>1.0988391000492257</v>
      </c>
      <c r="AB2145" s="1">
        <f t="shared" si="257"/>
        <v>1.1374278150613186</v>
      </c>
      <c r="AC2145" s="1">
        <f t="shared" si="257"/>
        <v>0.80507369969248865</v>
      </c>
      <c r="AD2145" s="1">
        <f t="shared" si="257"/>
        <v>1.2168686696352877</v>
      </c>
      <c r="AE2145" s="1">
        <f t="shared" si="257"/>
        <v>0.84152003685083188</v>
      </c>
      <c r="AF2145" s="1">
        <f t="shared" si="257"/>
        <v>1.29566024623802</v>
      </c>
      <c r="AG2145" s="1">
        <f t="shared" si="257"/>
        <v>0.98040498779614549</v>
      </c>
      <c r="AH2145" s="1">
        <f t="shared" si="257"/>
        <v>0.98240248631117311</v>
      </c>
      <c r="AI2145" s="1">
        <f t="shared" si="257"/>
        <v>1.0210586411992895</v>
      </c>
      <c r="AJ2145" s="1">
        <f t="shared" si="257"/>
        <v>1.0340151266784905</v>
      </c>
      <c r="AK2145" s="1">
        <f t="shared" si="257"/>
        <v>0.92766784077945508</v>
      </c>
      <c r="AL2145" s="1">
        <f t="shared" si="257"/>
        <v>1.0073613950908953</v>
      </c>
      <c r="AM2145" s="1">
        <f t="shared" si="257"/>
        <v>1.2032112908672132</v>
      </c>
      <c r="AN2145" s="29">
        <f t="shared" si="257"/>
        <v>1.1796371290916634</v>
      </c>
      <c r="AO2145" s="1">
        <f t="shared" si="254"/>
        <v>7594.41779936482</v>
      </c>
      <c r="AP2145" s="1">
        <f t="shared" si="255"/>
        <v>5950.8191534500929</v>
      </c>
      <c r="AQ2145" s="29">
        <f t="shared" si="256"/>
        <v>4203.0364661817657</v>
      </c>
    </row>
    <row r="2146" spans="1:43" x14ac:dyDescent="0.2">
      <c r="A2146" s="26"/>
      <c r="E2146" s="25" t="s">
        <v>37</v>
      </c>
      <c r="F2146" s="26" t="s">
        <v>38</v>
      </c>
      <c r="G2146" s="43">
        <v>1.4866711116761401E-3</v>
      </c>
      <c r="H2146" s="43">
        <v>0.27319903083645602</v>
      </c>
      <c r="I2146" s="1">
        <f>VLOOKUP(F2146,'[1]SUSMB vs SHAM all proteins sum'!$B$2:$E$3214,2,FALSE)</f>
        <v>0.253143237803095</v>
      </c>
      <c r="J2146" s="29">
        <f>VLOOKUP(F2146,'[1]SUSMB vs SHAM all proteins sum'!$B$2:$E$3214,3,FALSE)</f>
        <v>0.69627616079120203</v>
      </c>
      <c r="K2146" s="25">
        <f>VLOOKUP($E2146,[1]AllProteinsNorm!$A$1:$Q$3226,4,FALSE)</f>
        <v>26496.127502400701</v>
      </c>
      <c r="L2146" s="1">
        <f>VLOOKUP($E2146,[1]AllProteinsNorm!$A$1:$Q$3226,5,FALSE)</f>
        <v>36847.881582552203</v>
      </c>
      <c r="M2146" s="1">
        <f>VLOOKUP($E2146,[1]AllProteinsNorm!$A$1:$Q$3226,10,FALSE)</f>
        <v>62066.304500472899</v>
      </c>
      <c r="N2146" s="1">
        <f>VLOOKUP($E2146,[1]AllProteinsNorm!$A$1:$Q$3226,11,FALSE)</f>
        <v>49723.25026809</v>
      </c>
      <c r="O2146" s="1">
        <f>VLOOKUP($E2146,[1]AllProteinsNorm!$A$1:$Q$3226,15,FALSE)</f>
        <v>55954.6164972689</v>
      </c>
      <c r="P2146" s="1">
        <f>VLOOKUP($E2146,[1]AllProteinsNorm!$A$1:$Q$3226,6,FALSE)</f>
        <v>27152.891598664901</v>
      </c>
      <c r="Q2146" s="1">
        <f>VLOOKUP($E2146,[1]AllProteinsNorm!$A$1:$Q$3226,8,FALSE)</f>
        <v>14255.855695664201</v>
      </c>
      <c r="R2146" s="1">
        <f>VLOOKUP($E2146,[1]AllProteinsNorm!$A$1:$Q$3226,13,FALSE)</f>
        <v>8034.0471312615</v>
      </c>
      <c r="S2146" s="1">
        <f>VLOOKUP($E2146,[1]AllProteinsNorm!$A$1:$Q$3226,16,FALSE)</f>
        <v>9885.1600951992805</v>
      </c>
      <c r="T2146" s="1">
        <f>VLOOKUP($E2146,[1]AllProteinsNorm!$A$1:$Q$3226,17,FALSE)</f>
        <v>8346.6953765534799</v>
      </c>
      <c r="U2146" s="1">
        <f>VLOOKUP($E2146,[1]AllProteinsNorm!$A$1:$Q$3226,3,FALSE)</f>
        <v>31789.247786468299</v>
      </c>
      <c r="V2146" s="1">
        <f>VLOOKUP($E2146,[1]AllProteinsNorm!$A$1:$Q$3226,7,FALSE)</f>
        <v>40489.965471012802</v>
      </c>
      <c r="W2146" s="1">
        <f>VLOOKUP($E2146,[1]AllProteinsNorm!$A$1:$Q$3226,9,FALSE)</f>
        <v>39957.154387696297</v>
      </c>
      <c r="X2146" s="1">
        <f>VLOOKUP($E2146,[1]AllProteinsNorm!$A$1:$Q$3226,12,FALSE)</f>
        <v>46019.659478259702</v>
      </c>
      <c r="Y2146" s="29">
        <f>VLOOKUP($E2146,[1]AllProteinsNorm!$A$1:$Q$3226,14,FALSE)</f>
        <v>11657.0395572867</v>
      </c>
      <c r="Z2146" s="25">
        <f t="shared" si="257"/>
        <v>0.5732904093619241</v>
      </c>
      <c r="AA2146" s="1">
        <f t="shared" si="257"/>
        <v>0.79726885050153273</v>
      </c>
      <c r="AB2146" s="1">
        <f t="shared" si="257"/>
        <v>1.342913869637516</v>
      </c>
      <c r="AC2146" s="1">
        <f t="shared" si="257"/>
        <v>1.0758501406824799</v>
      </c>
      <c r="AD2146" s="1">
        <f t="shared" si="257"/>
        <v>1.2106767298165471</v>
      </c>
      <c r="AE2146" s="1">
        <f t="shared" si="257"/>
        <v>0.5875006579187142</v>
      </c>
      <c r="AF2146" s="1">
        <f t="shared" si="257"/>
        <v>0.3084505593065005</v>
      </c>
      <c r="AG2146" s="1">
        <f t="shared" si="257"/>
        <v>0.17383076709215645</v>
      </c>
      <c r="AH2146" s="1">
        <f t="shared" si="257"/>
        <v>0.21388285805431315</v>
      </c>
      <c r="AI2146" s="1">
        <f t="shared" si="257"/>
        <v>0.18059546282037131</v>
      </c>
      <c r="AJ2146" s="1">
        <f t="shared" si="257"/>
        <v>0.68781639411875595</v>
      </c>
      <c r="AK2146" s="1">
        <f t="shared" si="257"/>
        <v>0.87607175342222798</v>
      </c>
      <c r="AL2146" s="1">
        <f t="shared" si="257"/>
        <v>0.86454344672762085</v>
      </c>
      <c r="AM2146" s="1">
        <f t="shared" si="257"/>
        <v>0.99571642756464829</v>
      </c>
      <c r="AN2146" s="29">
        <f t="shared" si="257"/>
        <v>0.25222059258053947</v>
      </c>
      <c r="AO2146" s="1">
        <f t="shared" si="254"/>
        <v>12922.91460238654</v>
      </c>
      <c r="AP2146" s="1">
        <f t="shared" si="255"/>
        <v>7161.9400048154494</v>
      </c>
      <c r="AQ2146" s="29">
        <f t="shared" si="256"/>
        <v>12051.334775874346</v>
      </c>
    </row>
    <row r="2147" spans="1:43" x14ac:dyDescent="0.2">
      <c r="A2147" s="26"/>
      <c r="E2147" s="25" t="s">
        <v>4179</v>
      </c>
      <c r="F2147" s="26" t="s">
        <v>4180</v>
      </c>
      <c r="G2147" s="1">
        <v>0.983314177017242</v>
      </c>
      <c r="H2147" s="1">
        <v>0.99556396847580697</v>
      </c>
      <c r="I2147" s="1">
        <f>VLOOKUP(F2147,'[1]SUSMB vs SHAM all proteins sum'!$B$2:$E$3214,2,FALSE)</f>
        <v>0.62503571958535997</v>
      </c>
      <c r="J2147" s="29">
        <f>VLOOKUP(F2147,'[1]SUSMB vs SHAM all proteins sum'!$B$2:$E$3214,3,FALSE)</f>
        <v>0.88934415342467699</v>
      </c>
      <c r="K2147" s="25">
        <f>VLOOKUP($E2147,[1]AllProteinsNorm!$A$1:$Q$3226,4,FALSE)</f>
        <v>77595.806339077899</v>
      </c>
      <c r="L2147" s="1">
        <f>VLOOKUP($E2147,[1]AllProteinsNorm!$A$1:$Q$3226,5,FALSE)</f>
        <v>60418.004438589902</v>
      </c>
      <c r="M2147" s="1">
        <f>VLOOKUP($E2147,[1]AllProteinsNorm!$A$1:$Q$3226,10,FALSE)</f>
        <v>119312.715271386</v>
      </c>
      <c r="N2147" s="1">
        <f>VLOOKUP($E2147,[1]AllProteinsNorm!$A$1:$Q$3226,11,FALSE)</f>
        <v>111076.74614588</v>
      </c>
      <c r="O2147" s="1">
        <f>VLOOKUP($E2147,[1]AllProteinsNorm!$A$1:$Q$3226,15,FALSE)</f>
        <v>132459.21643948101</v>
      </c>
      <c r="P2147" s="1">
        <f>VLOOKUP($E2147,[1]AllProteinsNorm!$A$1:$Q$3226,6,FALSE)</f>
        <v>96062.775519642601</v>
      </c>
      <c r="Q2147" s="1">
        <f>VLOOKUP($E2147,[1]AllProteinsNorm!$A$1:$Q$3226,8,FALSE)</f>
        <v>121200.091762407</v>
      </c>
      <c r="R2147" s="1">
        <f>VLOOKUP($E2147,[1]AllProteinsNorm!$A$1:$Q$3226,13,FALSE)</f>
        <v>55062.568051933296</v>
      </c>
      <c r="S2147" s="1">
        <f>VLOOKUP($E2147,[1]AllProteinsNorm!$A$1:$Q$3226,16,FALSE)</f>
        <v>106001.062723</v>
      </c>
      <c r="T2147" s="1">
        <f>VLOOKUP($E2147,[1]AllProteinsNorm!$A$1:$Q$3226,17,FALSE)</f>
        <v>118445.285044109</v>
      </c>
      <c r="U2147" s="1">
        <f>VLOOKUP($E2147,[1]AllProteinsNorm!$A$1:$Q$3226,3,FALSE)</f>
        <v>108070.922299472</v>
      </c>
      <c r="V2147" s="1">
        <f>VLOOKUP($E2147,[1]AllProteinsNorm!$A$1:$Q$3226,7,FALSE)</f>
        <v>126806.566930361</v>
      </c>
      <c r="W2147" s="1">
        <f>VLOOKUP($E2147,[1]AllProteinsNorm!$A$1:$Q$3226,9,FALSE)</f>
        <v>80808.737352466895</v>
      </c>
      <c r="X2147" s="1">
        <f>VLOOKUP($E2147,[1]AllProteinsNorm!$A$1:$Q$3226,12,FALSE)</f>
        <v>44919.037816419397</v>
      </c>
      <c r="Y2147" s="29">
        <f>VLOOKUP($E2147,[1]AllProteinsNorm!$A$1:$Q$3226,14,FALSE)</f>
        <v>92046.353978002298</v>
      </c>
      <c r="Z2147" s="25">
        <f t="shared" si="257"/>
        <v>0.77462185829328456</v>
      </c>
      <c r="AA2147" s="1">
        <f t="shared" si="257"/>
        <v>0.60313964221315131</v>
      </c>
      <c r="AB2147" s="1">
        <f t="shared" si="257"/>
        <v>1.1910725795885435</v>
      </c>
      <c r="AC2147" s="1">
        <f t="shared" si="257"/>
        <v>1.1088547122856727</v>
      </c>
      <c r="AD2147" s="1">
        <f t="shared" si="257"/>
        <v>1.3223112076193482</v>
      </c>
      <c r="AE2147" s="1">
        <f t="shared" si="257"/>
        <v>0.95897354762536346</v>
      </c>
      <c r="AF2147" s="1">
        <f t="shared" si="257"/>
        <v>1.2099138437463652</v>
      </c>
      <c r="AG2147" s="1">
        <f t="shared" si="257"/>
        <v>0.54967749932780541</v>
      </c>
      <c r="AH2147" s="1">
        <f t="shared" si="257"/>
        <v>1.0581852816729043</v>
      </c>
      <c r="AI2147" s="1">
        <f t="shared" si="257"/>
        <v>1.182413214523673</v>
      </c>
      <c r="AJ2147" s="1">
        <f t="shared" si="257"/>
        <v>1.0788482343140116</v>
      </c>
      <c r="AK2147" s="1">
        <f t="shared" si="257"/>
        <v>1.2658820515396847</v>
      </c>
      <c r="AL2147" s="1">
        <f t="shared" si="257"/>
        <v>0.8066958415351615</v>
      </c>
      <c r="AM2147" s="1">
        <f t="shared" si="257"/>
        <v>0.44841686925776464</v>
      </c>
      <c r="AN2147" s="29">
        <f t="shared" si="257"/>
        <v>0.91887849526287824</v>
      </c>
      <c r="AO2147" s="1">
        <f t="shared" si="254"/>
        <v>26899.105922277991</v>
      </c>
      <c r="AP2147" s="1">
        <f t="shared" si="255"/>
        <v>23910.146108816851</v>
      </c>
      <c r="AQ2147" s="29">
        <f t="shared" si="256"/>
        <v>27571.127691867001</v>
      </c>
    </row>
    <row r="2148" spans="1:43" x14ac:dyDescent="0.2">
      <c r="A2148" s="26"/>
      <c r="E2148" s="25" t="s">
        <v>4181</v>
      </c>
      <c r="F2148" s="26" t="s">
        <v>4182</v>
      </c>
      <c r="G2148" s="1">
        <v>0.42756497111438202</v>
      </c>
      <c r="H2148" s="1">
        <v>0.86295329944009802</v>
      </c>
      <c r="I2148" s="1">
        <f>VLOOKUP(F2148,'[1]SUSMB vs SHAM all proteins sum'!$B$2:$E$3214,2,FALSE)</f>
        <v>0.53087488309018704</v>
      </c>
      <c r="J2148" s="29">
        <f>VLOOKUP(F2148,'[1]SUSMB vs SHAM all proteins sum'!$B$2:$E$3214,3,FALSE)</f>
        <v>0.89368102085413703</v>
      </c>
      <c r="K2148" s="25">
        <f>VLOOKUP($E2148,[1]AllProteinsNorm!$A$1:$Q$3226,4,FALSE)</f>
        <v>102578.660062942</v>
      </c>
      <c r="L2148" s="1">
        <f>VLOOKUP($E2148,[1]AllProteinsNorm!$A$1:$Q$3226,5,FALSE)</f>
        <v>114003.361802017</v>
      </c>
      <c r="M2148" s="1">
        <f>VLOOKUP($E2148,[1]AllProteinsNorm!$A$1:$Q$3226,10,FALSE)</f>
        <v>167376.160413159</v>
      </c>
      <c r="N2148" s="1">
        <f>VLOOKUP($E2148,[1]AllProteinsNorm!$A$1:$Q$3226,11,FALSE)</f>
        <v>151015.796585023</v>
      </c>
      <c r="O2148" s="1">
        <f>VLOOKUP($E2148,[1]AllProteinsNorm!$A$1:$Q$3226,15,FALSE)</f>
        <v>194956.85211353801</v>
      </c>
      <c r="P2148" s="1">
        <f>VLOOKUP($E2148,[1]AllProteinsNorm!$A$1:$Q$3226,6,FALSE)</f>
        <v>102836.99548354201</v>
      </c>
      <c r="Q2148" s="1">
        <f>VLOOKUP($E2148,[1]AllProteinsNorm!$A$1:$Q$3226,8,FALSE)</f>
        <v>161889.076850654</v>
      </c>
      <c r="R2148" s="1">
        <f>VLOOKUP($E2148,[1]AllProteinsNorm!$A$1:$Q$3226,13,FALSE)</f>
        <v>80334.282828581694</v>
      </c>
      <c r="S2148" s="1">
        <f>VLOOKUP($E2148,[1]AllProteinsNorm!$A$1:$Q$3226,16,FALSE)</f>
        <v>143690.35984782301</v>
      </c>
      <c r="T2148" s="1">
        <f>VLOOKUP($E2148,[1]AllProteinsNorm!$A$1:$Q$3226,17,FALSE)</f>
        <v>143506.030294005</v>
      </c>
      <c r="U2148" s="1">
        <f>VLOOKUP($E2148,[1]AllProteinsNorm!$A$1:$Q$3226,3,FALSE)</f>
        <v>143941.53324476001</v>
      </c>
      <c r="V2148" s="1">
        <f>VLOOKUP($E2148,[1]AllProteinsNorm!$A$1:$Q$3226,7,FALSE)</f>
        <v>145985.69721590399</v>
      </c>
      <c r="W2148" s="1">
        <f>VLOOKUP($E2148,[1]AllProteinsNorm!$A$1:$Q$3226,9,FALSE)</f>
        <v>131497.52805433699</v>
      </c>
      <c r="X2148" s="1">
        <f>VLOOKUP($E2148,[1]AllProteinsNorm!$A$1:$Q$3226,12,FALSE)</f>
        <v>78196.8599163787</v>
      </c>
      <c r="Y2148" s="29">
        <f>VLOOKUP($E2148,[1]AllProteinsNorm!$A$1:$Q$3226,14,FALSE)</f>
        <v>152033.22279964099</v>
      </c>
      <c r="Z2148" s="25">
        <f t="shared" ref="Z2148:AN2164" si="258">K2148/AVERAGE($K2148:$O2148)</f>
        <v>0.70266014058953585</v>
      </c>
      <c r="AA2148" s="1">
        <f t="shared" si="258"/>
        <v>0.78091893754833985</v>
      </c>
      <c r="AB2148" s="1">
        <f t="shared" si="258"/>
        <v>1.1465206928525165</v>
      </c>
      <c r="AC2148" s="1">
        <f t="shared" si="258"/>
        <v>1.0344527876905634</v>
      </c>
      <c r="AD2148" s="1">
        <f t="shared" si="258"/>
        <v>1.3354474413190447</v>
      </c>
      <c r="AE2148" s="1">
        <f t="shared" si="258"/>
        <v>0.70442972895076694</v>
      </c>
      <c r="AF2148" s="1">
        <f t="shared" si="258"/>
        <v>1.1089343673429948</v>
      </c>
      <c r="AG2148" s="1">
        <f t="shared" si="258"/>
        <v>0.55028695473166245</v>
      </c>
      <c r="AH2148" s="1">
        <f t="shared" si="258"/>
        <v>0.98427380890021521</v>
      </c>
      <c r="AI2148" s="1">
        <f t="shared" si="258"/>
        <v>0.98301115807088002</v>
      </c>
      <c r="AJ2148" s="1">
        <f t="shared" si="258"/>
        <v>0.98599433765635036</v>
      </c>
      <c r="AK2148" s="1">
        <f t="shared" si="258"/>
        <v>0.99999678750772059</v>
      </c>
      <c r="AL2148" s="1">
        <f t="shared" si="258"/>
        <v>0.90075334863159306</v>
      </c>
      <c r="AM2148" s="1">
        <f t="shared" si="258"/>
        <v>0.53564568448045913</v>
      </c>
      <c r="AN2148" s="29">
        <f t="shared" si="258"/>
        <v>1.0414221207522771</v>
      </c>
      <c r="AO2148" s="1">
        <f t="shared" si="254"/>
        <v>34023.722545570126</v>
      </c>
      <c r="AP2148" s="1">
        <f t="shared" si="255"/>
        <v>30094.18444991552</v>
      </c>
      <c r="AQ2148" s="29">
        <f t="shared" si="256"/>
        <v>26909.596743648017</v>
      </c>
    </row>
    <row r="2149" spans="1:43" x14ac:dyDescent="0.2">
      <c r="A2149" s="26"/>
      <c r="E2149" s="25" t="s">
        <v>4183</v>
      </c>
      <c r="F2149" s="26" t="s">
        <v>4184</v>
      </c>
      <c r="G2149" s="1">
        <v>0.27871013586934601</v>
      </c>
      <c r="H2149" s="1">
        <v>1.1012590819992101</v>
      </c>
      <c r="I2149" s="1">
        <f>VLOOKUP(F2149,'[1]SUSMB vs SHAM all proteins sum'!$B$2:$E$3214,2,FALSE)</f>
        <v>0.929505580890014</v>
      </c>
      <c r="J2149" s="29">
        <f>VLOOKUP(F2149,'[1]SUSMB vs SHAM all proteins sum'!$B$2:$E$3214,3,FALSE)</f>
        <v>1.0091479727786501</v>
      </c>
      <c r="K2149" s="25">
        <f>VLOOKUP($E2149,[1]AllProteinsNorm!$A$1:$Q$3226,4,FALSE)</f>
        <v>104963.924156143</v>
      </c>
      <c r="L2149" s="1">
        <f>VLOOKUP($E2149,[1]AllProteinsNorm!$A$1:$Q$3226,5,FALSE)</f>
        <v>79110.950967711105</v>
      </c>
      <c r="M2149" s="1">
        <f>VLOOKUP($E2149,[1]AllProteinsNorm!$A$1:$Q$3226,10,FALSE)</f>
        <v>115004.934902986</v>
      </c>
      <c r="N2149" s="1">
        <f>VLOOKUP($E2149,[1]AllProteinsNorm!$A$1:$Q$3226,11,FALSE)</f>
        <v>104833.90562345499</v>
      </c>
      <c r="O2149" s="1">
        <f>VLOOKUP($E2149,[1]AllProteinsNorm!$A$1:$Q$3226,15,FALSE)</f>
        <v>113282.136884908</v>
      </c>
      <c r="P2149" s="1">
        <f>VLOOKUP($E2149,[1]AllProteinsNorm!$A$1:$Q$3226,6,FALSE)</f>
        <v>104909.362236356</v>
      </c>
      <c r="Q2149" s="1">
        <f>VLOOKUP($E2149,[1]AllProteinsNorm!$A$1:$Q$3226,8,FALSE)</f>
        <v>112553.736520836</v>
      </c>
      <c r="R2149" s="1">
        <f>VLOOKUP($E2149,[1]AllProteinsNorm!$A$1:$Q$3226,13,FALSE)</f>
        <v>98625.085696000097</v>
      </c>
      <c r="S2149" s="1">
        <f>VLOOKUP($E2149,[1]AllProteinsNorm!$A$1:$Q$3226,16,FALSE)</f>
        <v>125724.867699297</v>
      </c>
      <c r="T2149" s="1">
        <f>VLOOKUP($E2149,[1]AllProteinsNorm!$A$1:$Q$3226,17,FALSE)</f>
        <v>125464.57192022599</v>
      </c>
      <c r="U2149" s="1">
        <f>VLOOKUP($E2149,[1]AllProteinsNorm!$A$1:$Q$3226,3,FALSE)</f>
        <v>105367.01357943899</v>
      </c>
      <c r="V2149" s="1">
        <f>VLOOKUP($E2149,[1]AllProteinsNorm!$A$1:$Q$3226,7,FALSE)</f>
        <v>115326.302723748</v>
      </c>
      <c r="W2149" s="1">
        <f>VLOOKUP($E2149,[1]AllProteinsNorm!$A$1:$Q$3226,9,FALSE)</f>
        <v>84910.145917053494</v>
      </c>
      <c r="X2149" s="1">
        <f>VLOOKUP($E2149,[1]AllProteinsNorm!$A$1:$Q$3226,12,FALSE)</f>
        <v>126377.400128187</v>
      </c>
      <c r="Y2149" s="29">
        <f>VLOOKUP($E2149,[1]AllProteinsNorm!$A$1:$Q$3226,14,FALSE)</f>
        <v>91026.649060721698</v>
      </c>
      <c r="Z2149" s="25">
        <f t="shared" si="258"/>
        <v>1.014740582717633</v>
      </c>
      <c r="AA2149" s="1">
        <f t="shared" si="258"/>
        <v>0.76480650975760089</v>
      </c>
      <c r="AB2149" s="1">
        <f t="shared" si="258"/>
        <v>1.1118122306980232</v>
      </c>
      <c r="AC2149" s="1">
        <f t="shared" si="258"/>
        <v>1.0134836262663132</v>
      </c>
      <c r="AD2149" s="1">
        <f t="shared" si="258"/>
        <v>1.0951570505604298</v>
      </c>
      <c r="AE2149" s="1">
        <f t="shared" si="258"/>
        <v>1.0142131043985443</v>
      </c>
      <c r="AF2149" s="1">
        <f t="shared" si="258"/>
        <v>1.0881152272308197</v>
      </c>
      <c r="AG2149" s="1">
        <f t="shared" si="258"/>
        <v>0.95345975042681874</v>
      </c>
      <c r="AH2149" s="1">
        <f t="shared" si="258"/>
        <v>1.2154473695314436</v>
      </c>
      <c r="AI2149" s="1">
        <f t="shared" si="258"/>
        <v>1.2129309555096075</v>
      </c>
      <c r="AJ2149" s="1">
        <f t="shared" si="258"/>
        <v>1.0186374568062411</v>
      </c>
      <c r="AK2149" s="1">
        <f t="shared" si="258"/>
        <v>1.1149190597569445</v>
      </c>
      <c r="AL2149" s="1">
        <f t="shared" si="258"/>
        <v>0.82087032891736178</v>
      </c>
      <c r="AM2149" s="1">
        <f t="shared" si="258"/>
        <v>1.2217557382634374</v>
      </c>
      <c r="AN2149" s="29">
        <f t="shared" si="258"/>
        <v>0.88000173062607789</v>
      </c>
      <c r="AO2149" s="1">
        <f t="shared" si="254"/>
        <v>12859.10820288544</v>
      </c>
      <c r="AP2149" s="1">
        <f t="shared" si="255"/>
        <v>10849.387343057258</v>
      </c>
      <c r="AQ2149" s="29">
        <f t="shared" si="256"/>
        <v>15243.51163308477</v>
      </c>
    </row>
    <row r="2150" spans="1:43" x14ac:dyDescent="0.2">
      <c r="A2150" s="26"/>
      <c r="E2150" s="25" t="s">
        <v>4185</v>
      </c>
      <c r="F2150" s="26" t="s">
        <v>4186</v>
      </c>
      <c r="G2150" s="1">
        <v>0.76910069945508597</v>
      </c>
      <c r="H2150" s="1">
        <v>1.04080449150458</v>
      </c>
      <c r="I2150" s="1">
        <f>VLOOKUP(F2150,'[1]SUSMB vs SHAM all proteins sum'!$B$2:$E$3214,2,FALSE)</f>
        <v>0.70338321644622703</v>
      </c>
      <c r="J2150" s="29">
        <f>VLOOKUP(F2150,'[1]SUSMB vs SHAM all proteins sum'!$B$2:$E$3214,3,FALSE)</f>
        <v>0.95299368036210097</v>
      </c>
      <c r="K2150" s="25">
        <f>VLOOKUP($E2150,[1]AllProteinsNorm!$A$1:$Q$3226,4,FALSE)</f>
        <v>272704.40756823402</v>
      </c>
      <c r="L2150" s="1">
        <f>VLOOKUP($E2150,[1]AllProteinsNorm!$A$1:$Q$3226,5,FALSE)</f>
        <v>242472.25169524699</v>
      </c>
      <c r="M2150" s="1">
        <f>VLOOKUP($E2150,[1]AllProteinsNorm!$A$1:$Q$3226,10,FALSE)</f>
        <v>340929.80611744203</v>
      </c>
      <c r="N2150" s="1">
        <f>VLOOKUP($E2150,[1]AllProteinsNorm!$A$1:$Q$3226,11,FALSE)</f>
        <v>219222.76188555799</v>
      </c>
      <c r="O2150" s="1">
        <f>VLOOKUP($E2150,[1]AllProteinsNorm!$A$1:$Q$3226,15,FALSE)</f>
        <v>376490.427718947</v>
      </c>
      <c r="P2150" s="1">
        <f>VLOOKUP($E2150,[1]AllProteinsNorm!$A$1:$Q$3226,6,FALSE)</f>
        <v>289851.12919713801</v>
      </c>
      <c r="Q2150" s="1">
        <f>VLOOKUP($E2150,[1]AllProteinsNorm!$A$1:$Q$3226,8,FALSE)</f>
        <v>333378.435386803</v>
      </c>
      <c r="R2150" s="1">
        <f>VLOOKUP($E2150,[1]AllProteinsNorm!$A$1:$Q$3226,13,FALSE)</f>
        <v>349578.18381296302</v>
      </c>
      <c r="S2150" s="1">
        <f>VLOOKUP($E2150,[1]AllProteinsNorm!$A$1:$Q$3226,16,FALSE)</f>
        <v>309813.88294654002</v>
      </c>
      <c r="T2150" s="1">
        <f>VLOOKUP($E2150,[1]AllProteinsNorm!$A$1:$Q$3226,17,FALSE)</f>
        <v>217143.50781242599</v>
      </c>
      <c r="U2150" s="1">
        <f>VLOOKUP($E2150,[1]AllProteinsNorm!$A$1:$Q$3226,3,FALSE)</f>
        <v>268533.08217467798</v>
      </c>
      <c r="V2150" s="1">
        <f>VLOOKUP($E2150,[1]AllProteinsNorm!$A$1:$Q$3226,7,FALSE)</f>
        <v>214356.021411211</v>
      </c>
      <c r="W2150" s="1">
        <f>VLOOKUP($E2150,[1]AllProteinsNorm!$A$1:$Q$3226,9,FALSE)</f>
        <v>267167.439628497</v>
      </c>
      <c r="X2150" s="1">
        <f>VLOOKUP($E2150,[1]AllProteinsNorm!$A$1:$Q$3226,12,FALSE)</f>
        <v>319327.73048594798</v>
      </c>
      <c r="Y2150" s="29">
        <f>VLOOKUP($E2150,[1]AllProteinsNorm!$A$1:$Q$3226,14,FALSE)</f>
        <v>297820.929146646</v>
      </c>
      <c r="Z2150" s="25">
        <f t="shared" si="258"/>
        <v>0.9391814149635932</v>
      </c>
      <c r="AA2150" s="1">
        <f t="shared" si="258"/>
        <v>0.8350632630665159</v>
      </c>
      <c r="AB2150" s="1">
        <f t="shared" si="258"/>
        <v>1.1741465441203986</v>
      </c>
      <c r="AC2150" s="1">
        <f t="shared" si="258"/>
        <v>0.7549930913690458</v>
      </c>
      <c r="AD2150" s="1">
        <f t="shared" si="258"/>
        <v>1.2966156864804459</v>
      </c>
      <c r="AE2150" s="1">
        <f t="shared" si="258"/>
        <v>0.99823393422803341</v>
      </c>
      <c r="AF2150" s="1">
        <f t="shared" si="258"/>
        <v>1.1481399712492151</v>
      </c>
      <c r="AG2150" s="1">
        <f t="shared" si="258"/>
        <v>1.2039311584346601</v>
      </c>
      <c r="AH2150" s="1">
        <f t="shared" si="258"/>
        <v>1.0669847383683808</v>
      </c>
      <c r="AI2150" s="1">
        <f t="shared" si="258"/>
        <v>0.74783223614163508</v>
      </c>
      <c r="AJ2150" s="1">
        <f t="shared" si="258"/>
        <v>0.92481556249964536</v>
      </c>
      <c r="AK2150" s="1">
        <f t="shared" si="258"/>
        <v>0.7382322614077107</v>
      </c>
      <c r="AL2150" s="1">
        <f t="shared" si="258"/>
        <v>0.92011235249180634</v>
      </c>
      <c r="AM2150" s="1">
        <f t="shared" si="258"/>
        <v>1.0997499909489552</v>
      </c>
      <c r="AN2150" s="29">
        <f t="shared" si="258"/>
        <v>1.025681558050112</v>
      </c>
      <c r="AO2150" s="1">
        <f t="shared" si="254"/>
        <v>59399.021575961197</v>
      </c>
      <c r="AP2150" s="1">
        <f t="shared" si="255"/>
        <v>46122.912748071227</v>
      </c>
      <c r="AQ2150" s="29">
        <f t="shared" si="256"/>
        <v>35367.931496851583</v>
      </c>
    </row>
    <row r="2151" spans="1:43" x14ac:dyDescent="0.2">
      <c r="A2151" s="26"/>
      <c r="E2151" s="25" t="s">
        <v>4187</v>
      </c>
      <c r="F2151" s="26" t="s">
        <v>4188</v>
      </c>
      <c r="G2151" s="1">
        <v>0.68024084588075695</v>
      </c>
      <c r="H2151" s="1">
        <v>1.1684680110133501</v>
      </c>
      <c r="I2151" s="1">
        <f>VLOOKUP(F2151,'[1]SUSMB vs SHAM all proteins sum'!$B$2:$E$3214,2,FALSE)</f>
        <v>0.90256519434482696</v>
      </c>
      <c r="J2151" s="29">
        <f>VLOOKUP(F2151,'[1]SUSMB vs SHAM all proteins sum'!$B$2:$E$3214,3,FALSE)</f>
        <v>1.06590165309976</v>
      </c>
      <c r="K2151" s="25">
        <f>VLOOKUP($E2151,[1]AllProteinsNorm!$A$1:$Q$3226,4,FALSE)</f>
        <v>20310.249790681301</v>
      </c>
      <c r="L2151" s="1">
        <f>VLOOKUP($E2151,[1]AllProteinsNorm!$A$1:$Q$3226,5,FALSE)</f>
        <v>10555.334655785</v>
      </c>
      <c r="M2151" s="1">
        <f>VLOOKUP($E2151,[1]AllProteinsNorm!$A$1:$Q$3226,10,FALSE)</f>
        <v>39750.354655088697</v>
      </c>
      <c r="N2151" s="1">
        <f>VLOOKUP($E2151,[1]AllProteinsNorm!$A$1:$Q$3226,11,FALSE)</f>
        <v>17620.464046683999</v>
      </c>
      <c r="O2151" s="1">
        <f>VLOOKUP($E2151,[1]AllProteinsNorm!$A$1:$Q$3226,15,FALSE)</f>
        <v>52044.194978285399</v>
      </c>
      <c r="P2151" s="1">
        <f>VLOOKUP($E2151,[1]AllProteinsNorm!$A$1:$Q$3226,6,FALSE)</f>
        <v>18868.950496080801</v>
      </c>
      <c r="Q2151" s="1">
        <f>VLOOKUP($E2151,[1]AllProteinsNorm!$A$1:$Q$3226,8,FALSE)</f>
        <v>40090.896774008201</v>
      </c>
      <c r="R2151" s="1">
        <f>VLOOKUP($E2151,[1]AllProteinsNorm!$A$1:$Q$3226,13,FALSE)</f>
        <v>42937.056397793101</v>
      </c>
      <c r="S2151" s="1">
        <f>VLOOKUP($E2151,[1]AllProteinsNorm!$A$1:$Q$3226,16,FALSE)</f>
        <v>36819.087221718299</v>
      </c>
      <c r="T2151" s="1">
        <f>VLOOKUP($E2151,[1]AllProteinsNorm!$A$1:$Q$3226,17,FALSE)</f>
        <v>14233.222931600199</v>
      </c>
      <c r="U2151" s="1">
        <f>VLOOKUP($E2151,[1]AllProteinsNorm!$A$1:$Q$3226,3,FALSE)</f>
        <v>31935.176819148499</v>
      </c>
      <c r="V2151" s="1">
        <f>VLOOKUP($E2151,[1]AllProteinsNorm!$A$1:$Q$3226,7,FALSE)</f>
        <v>21912.297396173599</v>
      </c>
      <c r="W2151" s="1">
        <f>VLOOKUP($E2151,[1]AllProteinsNorm!$A$1:$Q$3226,9,FALSE)</f>
        <v>8948.3526206016704</v>
      </c>
      <c r="X2151" s="1">
        <f>VLOOKUP($E2151,[1]AllProteinsNorm!$A$1:$Q$3226,12,FALSE)</f>
        <v>107246.63380981</v>
      </c>
      <c r="Y2151" s="29">
        <f>VLOOKUP($E2151,[1]AllProteinsNorm!$A$1:$Q$3226,14,FALSE)</f>
        <v>16011.0420186928</v>
      </c>
      <c r="Z2151" s="25">
        <f t="shared" si="258"/>
        <v>0.7239151408651221</v>
      </c>
      <c r="AA2151" s="1">
        <f t="shared" si="258"/>
        <v>0.37622218598842661</v>
      </c>
      <c r="AB2151" s="1">
        <f t="shared" si="258"/>
        <v>1.4168158386107086</v>
      </c>
      <c r="AC2151" s="1">
        <f t="shared" si="258"/>
        <v>0.62804351713668316</v>
      </c>
      <c r="AD2151" s="1">
        <f t="shared" si="258"/>
        <v>1.8550033173990588</v>
      </c>
      <c r="AE2151" s="1">
        <f t="shared" si="258"/>
        <v>0.67254312955887796</v>
      </c>
      <c r="AF2151" s="1">
        <f t="shared" si="258"/>
        <v>1.4289537295046566</v>
      </c>
      <c r="AG2151" s="1">
        <f t="shared" si="258"/>
        <v>1.5303989636209896</v>
      </c>
      <c r="AH2151" s="1">
        <f t="shared" si="258"/>
        <v>1.3123371197957738</v>
      </c>
      <c r="AI2151" s="1">
        <f t="shared" si="258"/>
        <v>0.50731259781066496</v>
      </c>
      <c r="AJ2151" s="1">
        <f t="shared" si="258"/>
        <v>1.1382606449376893</v>
      </c>
      <c r="AK2151" s="1">
        <f t="shared" si="258"/>
        <v>0.78101667974105948</v>
      </c>
      <c r="AL2151" s="1">
        <f t="shared" si="258"/>
        <v>0.31894476998632448</v>
      </c>
      <c r="AM2151" s="1">
        <f t="shared" si="258"/>
        <v>3.8225754395871681</v>
      </c>
      <c r="AN2151" s="29">
        <f t="shared" si="258"/>
        <v>0.57067913284244165</v>
      </c>
      <c r="AO2151" s="1">
        <f t="shared" si="254"/>
        <v>15410.138049167488</v>
      </c>
      <c r="AP2151" s="1">
        <f t="shared" si="255"/>
        <v>11717.043366237542</v>
      </c>
      <c r="AQ2151" s="29">
        <f t="shared" si="256"/>
        <v>35819.240833917007</v>
      </c>
    </row>
    <row r="2152" spans="1:43" x14ac:dyDescent="0.2">
      <c r="A2152" s="26"/>
      <c r="E2152" s="25" t="s">
        <v>4189</v>
      </c>
      <c r="F2152" s="26" t="s">
        <v>4190</v>
      </c>
      <c r="G2152" s="1">
        <v>0.73042358968285703</v>
      </c>
      <c r="H2152" s="1">
        <v>0.97263255778892199</v>
      </c>
      <c r="I2152" s="1">
        <f>VLOOKUP(F2152,'[1]SUSMB vs SHAM all proteins sum'!$B$2:$E$3214,2,FALSE)</f>
        <v>0.66063910107134305</v>
      </c>
      <c r="J2152" s="29">
        <f>VLOOKUP(F2152,'[1]SUSMB vs SHAM all proteins sum'!$B$2:$E$3214,3,FALSE)</f>
        <v>1.0365004455675999</v>
      </c>
      <c r="K2152" s="25">
        <f>VLOOKUP($E2152,[1]AllProteinsNorm!$A$1:$Q$3226,4,FALSE)</f>
        <v>159951.49417261701</v>
      </c>
      <c r="L2152" s="1">
        <f>VLOOKUP($E2152,[1]AllProteinsNorm!$A$1:$Q$3226,5,FALSE)</f>
        <v>150537.00553622801</v>
      </c>
      <c r="M2152" s="1">
        <f>VLOOKUP($E2152,[1]AllProteinsNorm!$A$1:$Q$3226,10,FALSE)</f>
        <v>144804.72171353901</v>
      </c>
      <c r="N2152" s="1">
        <f>VLOOKUP($E2152,[1]AllProteinsNorm!$A$1:$Q$3226,11,FALSE)</f>
        <v>194712.46743343299</v>
      </c>
      <c r="O2152" s="1">
        <f>VLOOKUP($E2152,[1]AllProteinsNorm!$A$1:$Q$3226,15,FALSE)</f>
        <v>211522.863015262</v>
      </c>
      <c r="P2152" s="1">
        <f>VLOOKUP($E2152,[1]AllProteinsNorm!$A$1:$Q$3226,6,FALSE)</f>
        <v>154985.836952821</v>
      </c>
      <c r="Q2152" s="1">
        <f>VLOOKUP($E2152,[1]AllProteinsNorm!$A$1:$Q$3226,8,FALSE)</f>
        <v>160616.885498421</v>
      </c>
      <c r="R2152" s="1">
        <f>VLOOKUP($E2152,[1]AllProteinsNorm!$A$1:$Q$3226,13,FALSE)</f>
        <v>176612.12746784801</v>
      </c>
      <c r="S2152" s="1">
        <f>VLOOKUP($E2152,[1]AllProteinsNorm!$A$1:$Q$3226,16,FALSE)</f>
        <v>171101.949142239</v>
      </c>
      <c r="T2152" s="1">
        <f>VLOOKUP($E2152,[1]AllProteinsNorm!$A$1:$Q$3226,17,FALSE)</f>
        <v>166169.26416878399</v>
      </c>
      <c r="U2152" s="1">
        <f>VLOOKUP($E2152,[1]AllProteinsNorm!$A$1:$Q$3226,3,FALSE)</f>
        <v>169506.21829538801</v>
      </c>
      <c r="V2152" s="1">
        <f>VLOOKUP($E2152,[1]AllProteinsNorm!$A$1:$Q$3226,7,FALSE)</f>
        <v>177185.38841253499</v>
      </c>
      <c r="W2152" s="1">
        <f>VLOOKUP($E2152,[1]AllProteinsNorm!$A$1:$Q$3226,9,FALSE)</f>
        <v>179661.03674298499</v>
      </c>
      <c r="X2152" s="1">
        <f>VLOOKUP($E2152,[1]AllProteinsNorm!$A$1:$Q$3226,12,FALSE)</f>
        <v>165602.737846579</v>
      </c>
      <c r="Y2152" s="29">
        <f>VLOOKUP($E2152,[1]AllProteinsNorm!$A$1:$Q$3226,14,FALSE)</f>
        <v>192255.10731538001</v>
      </c>
      <c r="Z2152" s="25">
        <f t="shared" si="258"/>
        <v>0.92830059912252627</v>
      </c>
      <c r="AA2152" s="1">
        <f t="shared" si="258"/>
        <v>0.87366231339222467</v>
      </c>
      <c r="AB2152" s="1">
        <f t="shared" si="258"/>
        <v>0.84039421211897281</v>
      </c>
      <c r="AC2152" s="1">
        <f t="shared" si="258"/>
        <v>1.1300407108421069</v>
      </c>
      <c r="AD2152" s="1">
        <f t="shared" si="258"/>
        <v>1.2276021645241697</v>
      </c>
      <c r="AE2152" s="1">
        <f t="shared" si="258"/>
        <v>0.89948172127447623</v>
      </c>
      <c r="AF2152" s="1">
        <f t="shared" si="258"/>
        <v>0.93216228962807535</v>
      </c>
      <c r="AG2152" s="1">
        <f t="shared" si="258"/>
        <v>1.0249928866796085</v>
      </c>
      <c r="AH2152" s="1">
        <f t="shared" si="258"/>
        <v>0.99301380535002326</v>
      </c>
      <c r="AI2152" s="1">
        <f t="shared" si="258"/>
        <v>0.96438628648984071</v>
      </c>
      <c r="AJ2152" s="1">
        <f t="shared" si="258"/>
        <v>0.98375276087630636</v>
      </c>
      <c r="AK2152" s="1">
        <f t="shared" si="258"/>
        <v>1.0283198857874265</v>
      </c>
      <c r="AL2152" s="1">
        <f t="shared" si="258"/>
        <v>1.0426876529674773</v>
      </c>
      <c r="AM2152" s="1">
        <f t="shared" si="258"/>
        <v>0.96109837269421194</v>
      </c>
      <c r="AN2152" s="29">
        <f t="shared" si="258"/>
        <v>1.1157790818298352</v>
      </c>
      <c r="AO2152" s="1">
        <f t="shared" si="254"/>
        <v>26164.30915875997</v>
      </c>
      <c r="AP2152" s="1">
        <f t="shared" si="255"/>
        <v>7601.4823287165073</v>
      </c>
      <c r="AQ2152" s="29">
        <f t="shared" si="256"/>
        <v>9227.8217126131858</v>
      </c>
    </row>
    <row r="2153" spans="1:43" x14ac:dyDescent="0.2">
      <c r="A2153" s="26"/>
      <c r="E2153" s="25" t="s">
        <v>4191</v>
      </c>
      <c r="F2153" s="26" t="s">
        <v>4192</v>
      </c>
      <c r="G2153" s="1">
        <v>0.130515323898832</v>
      </c>
      <c r="H2153" s="1">
        <v>1.0879543917169601</v>
      </c>
      <c r="I2153" s="1">
        <f>VLOOKUP(F2153,'[1]SUSMB vs SHAM all proteins sum'!$B$2:$E$3214,2,FALSE)</f>
        <v>0.87189912613572396</v>
      </c>
      <c r="J2153" s="29">
        <f>VLOOKUP(F2153,'[1]SUSMB vs SHAM all proteins sum'!$B$2:$E$3214,3,FALSE)</f>
        <v>0.99043175407768802</v>
      </c>
      <c r="K2153" s="25">
        <f>VLOOKUP($E2153,[1]AllProteinsNorm!$A$1:$Q$3226,4,FALSE)</f>
        <v>490853.813284904</v>
      </c>
      <c r="L2153" s="1">
        <f>VLOOKUP($E2153,[1]AllProteinsNorm!$A$1:$Q$3226,5,FALSE)</f>
        <v>494191.092807009</v>
      </c>
      <c r="M2153" s="1">
        <f>VLOOKUP($E2153,[1]AllProteinsNorm!$A$1:$Q$3226,10,FALSE)</f>
        <v>540679.44623685803</v>
      </c>
      <c r="N2153" s="1">
        <f>VLOOKUP($E2153,[1]AllProteinsNorm!$A$1:$Q$3226,11,FALSE)</f>
        <v>487021.07670167898</v>
      </c>
      <c r="O2153" s="1">
        <f>VLOOKUP($E2153,[1]AllProteinsNorm!$A$1:$Q$3226,15,FALSE)</f>
        <v>520660.46131951699</v>
      </c>
      <c r="P2153" s="1">
        <f>VLOOKUP($E2153,[1]AllProteinsNorm!$A$1:$Q$3226,6,FALSE)</f>
        <v>480779.05274345999</v>
      </c>
      <c r="Q2153" s="1">
        <f>VLOOKUP($E2153,[1]AllProteinsNorm!$A$1:$Q$3226,8,FALSE)</f>
        <v>567472.838731886</v>
      </c>
      <c r="R2153" s="1">
        <f>VLOOKUP($E2153,[1]AllProteinsNorm!$A$1:$Q$3226,13,FALSE)</f>
        <v>510726.473962844</v>
      </c>
      <c r="S2153" s="1">
        <f>VLOOKUP($E2153,[1]AllProteinsNorm!$A$1:$Q$3226,16,FALSE)</f>
        <v>595302.71989895997</v>
      </c>
      <c r="T2153" s="1">
        <f>VLOOKUP($E2153,[1]AllProteinsNorm!$A$1:$Q$3226,17,FALSE)</f>
        <v>611119.14902826399</v>
      </c>
      <c r="U2153" s="1">
        <f>VLOOKUP($E2153,[1]AllProteinsNorm!$A$1:$Q$3226,3,FALSE)</f>
        <v>485994.97794182098</v>
      </c>
      <c r="V2153" s="1">
        <f>VLOOKUP($E2153,[1]AllProteinsNorm!$A$1:$Q$3226,7,FALSE)</f>
        <v>436741.06005373702</v>
      </c>
      <c r="W2153" s="1">
        <f>VLOOKUP($E2153,[1]AllProteinsNorm!$A$1:$Q$3226,9,FALSE)</f>
        <v>533231.45511999202</v>
      </c>
      <c r="X2153" s="1">
        <f>VLOOKUP($E2153,[1]AllProteinsNorm!$A$1:$Q$3226,12,FALSE)</f>
        <v>596785.82448794297</v>
      </c>
      <c r="Y2153" s="29">
        <f>VLOOKUP($E2153,[1]AllProteinsNorm!$A$1:$Q$3226,14,FALSE)</f>
        <v>469269.15890783101</v>
      </c>
      <c r="Z2153" s="25">
        <f t="shared" si="258"/>
        <v>0.96876267469540189</v>
      </c>
      <c r="AA2153" s="1">
        <f t="shared" si="258"/>
        <v>0.97534922194947016</v>
      </c>
      <c r="AB2153" s="1">
        <f t="shared" si="258"/>
        <v>1.0670999232621348</v>
      </c>
      <c r="AC2153" s="1">
        <f t="shared" si="258"/>
        <v>0.96119827966927451</v>
      </c>
      <c r="AD2153" s="1">
        <f t="shared" si="258"/>
        <v>1.0275899004237188</v>
      </c>
      <c r="AE2153" s="1">
        <f t="shared" si="258"/>
        <v>0.94887884838115055</v>
      </c>
      <c r="AF2153" s="1">
        <f t="shared" si="258"/>
        <v>1.1199801044385642</v>
      </c>
      <c r="AG2153" s="1">
        <f t="shared" si="258"/>
        <v>1.0079839079640962</v>
      </c>
      <c r="AH2153" s="1">
        <f t="shared" si="258"/>
        <v>1.1749059283522949</v>
      </c>
      <c r="AI2153" s="1">
        <f t="shared" si="258"/>
        <v>1.2061216707438922</v>
      </c>
      <c r="AJ2153" s="1">
        <f t="shared" si="258"/>
        <v>0.95917314275030208</v>
      </c>
      <c r="AK2153" s="1">
        <f t="shared" si="258"/>
        <v>0.86196424686098216</v>
      </c>
      <c r="AL2153" s="1">
        <f t="shared" si="258"/>
        <v>1.0524003618037119</v>
      </c>
      <c r="AM2153" s="1">
        <f t="shared" si="258"/>
        <v>1.1778330246273772</v>
      </c>
      <c r="AN2153" s="29">
        <f t="shared" si="258"/>
        <v>0.92616260326726751</v>
      </c>
      <c r="AO2153" s="1">
        <f t="shared" si="254"/>
        <v>20709.079604104856</v>
      </c>
      <c r="AP2153" s="1">
        <f t="shared" si="255"/>
        <v>49758.824030146032</v>
      </c>
      <c r="AQ2153" s="29">
        <f t="shared" si="256"/>
        <v>55708.251196877594</v>
      </c>
    </row>
    <row r="2154" spans="1:43" x14ac:dyDescent="0.2">
      <c r="A2154" s="26"/>
      <c r="E2154" s="25" t="s">
        <v>55</v>
      </c>
      <c r="F2154" s="26" t="s">
        <v>56</v>
      </c>
      <c r="G2154" s="43">
        <v>3.1197976163848999E-2</v>
      </c>
      <c r="H2154" s="43">
        <v>0.38271786337015401</v>
      </c>
      <c r="I2154" s="1">
        <f>VLOOKUP(F2154,'[1]SUSMB vs SHAM all proteins sum'!$B$2:$E$3214,2,FALSE)</f>
        <v>0.24350420044488699</v>
      </c>
      <c r="J2154" s="29">
        <f>VLOOKUP(F2154,'[1]SUSMB vs SHAM all proteins sum'!$B$2:$E$3214,3,FALSE)</f>
        <v>0.68129492682812498</v>
      </c>
      <c r="K2154" s="25">
        <f>VLOOKUP($E2154,[1]AllProteinsNorm!$A$1:$Q$3226,4,FALSE)</f>
        <v>82450.695803869705</v>
      </c>
      <c r="L2154" s="1">
        <f>VLOOKUP($E2154,[1]AllProteinsNorm!$A$1:$Q$3226,5,FALSE)</f>
        <v>51361.506579194298</v>
      </c>
      <c r="M2154" s="1">
        <f>VLOOKUP($E2154,[1]AllProteinsNorm!$A$1:$Q$3226,10,FALSE)</f>
        <v>70540.219815239703</v>
      </c>
      <c r="N2154" s="1">
        <f>VLOOKUP($E2154,[1]AllProteinsNorm!$A$1:$Q$3226,11,FALSE)</f>
        <v>94483.156113479694</v>
      </c>
      <c r="O2154" s="1">
        <f>VLOOKUP($E2154,[1]AllProteinsNorm!$A$1:$Q$3226,15,FALSE)</f>
        <v>100948.995149729</v>
      </c>
      <c r="P2154" s="1">
        <f>VLOOKUP($E2154,[1]AllProteinsNorm!$A$1:$Q$3226,6,FALSE)</f>
        <v>79241.013024669199</v>
      </c>
      <c r="Q2154" s="1">
        <f>VLOOKUP($E2154,[1]AllProteinsNorm!$A$1:$Q$3226,8,FALSE)</f>
        <v>54471.612409605099</v>
      </c>
      <c r="R2154" s="1">
        <f>VLOOKUP($E2154,[1]AllProteinsNorm!$A$1:$Q$3226,13,FALSE)</f>
        <v>19142.9775249185</v>
      </c>
      <c r="S2154" s="1">
        <f>VLOOKUP($E2154,[1]AllProteinsNorm!$A$1:$Q$3226,16,FALSE)</f>
        <v>11808.872985550201</v>
      </c>
      <c r="T2154" s="1">
        <f>VLOOKUP($E2154,[1]AllProteinsNorm!$A$1:$Q$3226,17,FALSE)</f>
        <v>23976.222299126599</v>
      </c>
      <c r="U2154" s="1">
        <f>VLOOKUP($E2154,[1]AllProteinsNorm!$A$1:$Q$3226,3,FALSE)</f>
        <v>19406.366925489499</v>
      </c>
      <c r="V2154" s="1">
        <f>VLOOKUP($E2154,[1]AllProteinsNorm!$A$1:$Q$3226,7,FALSE)</f>
        <v>45500.898197247399</v>
      </c>
      <c r="W2154" s="1">
        <f>VLOOKUP($E2154,[1]AllProteinsNorm!$A$1:$Q$3226,9,FALSE)</f>
        <v>68999.207797049603</v>
      </c>
      <c r="X2154" s="1">
        <f>VLOOKUP($E2154,[1]AllProteinsNorm!$A$1:$Q$3226,12,FALSE)</f>
        <v>69123.783518652897</v>
      </c>
      <c r="Y2154" s="29">
        <f>VLOOKUP($E2154,[1]AllProteinsNorm!$A$1:$Q$3226,14,FALSE)</f>
        <v>99303.656769261404</v>
      </c>
      <c r="Z2154" s="25">
        <f t="shared" si="258"/>
        <v>1.0311890612733623</v>
      </c>
      <c r="AA2154" s="1">
        <f t="shared" si="258"/>
        <v>0.64236478829690147</v>
      </c>
      <c r="AB2154" s="1">
        <f t="shared" si="258"/>
        <v>0.88222788593955925</v>
      </c>
      <c r="AC2154" s="1">
        <f t="shared" si="258"/>
        <v>1.1816758622700541</v>
      </c>
      <c r="AD2154" s="1">
        <f t="shared" si="258"/>
        <v>1.2625424022201228</v>
      </c>
      <c r="AE2154" s="1">
        <f t="shared" si="258"/>
        <v>0.99104640705074376</v>
      </c>
      <c r="AF2154" s="1">
        <f t="shared" si="258"/>
        <v>0.68126205993850242</v>
      </c>
      <c r="AG2154" s="1">
        <f t="shared" si="258"/>
        <v>0.23941616054829354</v>
      </c>
      <c r="AH2154" s="1">
        <f t="shared" si="258"/>
        <v>0.14769045342725123</v>
      </c>
      <c r="AI2154" s="1">
        <f t="shared" si="258"/>
        <v>0.29986427554632505</v>
      </c>
      <c r="AJ2154" s="1">
        <f t="shared" si="258"/>
        <v>0.24271030216924774</v>
      </c>
      <c r="AK2154" s="1">
        <f t="shared" si="258"/>
        <v>0.56906770818193919</v>
      </c>
      <c r="AL2154" s="1">
        <f t="shared" si="258"/>
        <v>0.86295485590681764</v>
      </c>
      <c r="AM2154" s="1">
        <f t="shared" si="258"/>
        <v>0.86451289153241306</v>
      </c>
      <c r="AN2154" s="29">
        <f t="shared" si="258"/>
        <v>1.2419645899471088</v>
      </c>
      <c r="AO2154" s="1">
        <f t="shared" si="254"/>
        <v>17687.676973264275</v>
      </c>
      <c r="AP2154" s="1">
        <f t="shared" si="255"/>
        <v>25337.696826415115</v>
      </c>
      <c r="AQ2154" s="29">
        <f t="shared" si="256"/>
        <v>26705.745341435377</v>
      </c>
    </row>
    <row r="2155" spans="1:43" x14ac:dyDescent="0.2">
      <c r="A2155" s="26"/>
      <c r="E2155" s="25" t="s">
        <v>4193</v>
      </c>
      <c r="F2155" s="26" t="s">
        <v>4194</v>
      </c>
      <c r="G2155" s="1">
        <v>0.62077954247236999</v>
      </c>
      <c r="H2155" s="1">
        <v>1.14789132784446</v>
      </c>
      <c r="I2155" s="1">
        <f>VLOOKUP(F2155,'[1]SUSMB vs SHAM all proteins sum'!$B$2:$E$3214,2,FALSE)</f>
        <v>0.368594904637842</v>
      </c>
      <c r="J2155" s="29">
        <f>VLOOKUP(F2155,'[1]SUSMB vs SHAM all proteins sum'!$B$2:$E$3214,3,FALSE)</f>
        <v>0.59813040451707</v>
      </c>
      <c r="K2155" s="25">
        <f>VLOOKUP($E2155,[1]AllProteinsNorm!$A$1:$Q$3226,4,FALSE)</f>
        <v>13931.326896074699</v>
      </c>
      <c r="L2155" s="1">
        <f>VLOOKUP($E2155,[1]AllProteinsNorm!$A$1:$Q$3226,5,FALSE)</f>
        <v>11463.038746120201</v>
      </c>
      <c r="M2155" s="1">
        <f>VLOOKUP($E2155,[1]AllProteinsNorm!$A$1:$Q$3226,10,FALSE)</f>
        <v>10809.3911810921</v>
      </c>
      <c r="N2155" s="1">
        <f>VLOOKUP($E2155,[1]AllProteinsNorm!$A$1:$Q$3226,11,FALSE)</f>
        <v>10248.2890963258</v>
      </c>
      <c r="O2155" s="1">
        <f>VLOOKUP($E2155,[1]AllProteinsNorm!$A$1:$Q$3226,15,FALSE)</f>
        <v>3702.2699094180898</v>
      </c>
      <c r="P2155" s="1">
        <f>VLOOKUP($E2155,[1]AllProteinsNorm!$A$1:$Q$3226,6,FALSE)</f>
        <v>7574.0608559361399</v>
      </c>
      <c r="Q2155" s="1">
        <f>VLOOKUP($E2155,[1]AllProteinsNorm!$A$1:$Q$3226,8,FALSE)</f>
        <v>8564.6660539190507</v>
      </c>
      <c r="R2155" s="1">
        <f>VLOOKUP($E2155,[1]AllProteinsNorm!$A$1:$Q$3226,13,FALSE)</f>
        <v>9806.4487477556795</v>
      </c>
      <c r="S2155" s="1">
        <f>VLOOKUP($E2155,[1]AllProteinsNorm!$A$1:$Q$3226,16,FALSE)</f>
        <v>15029.172245909</v>
      </c>
      <c r="T2155" s="1">
        <f>VLOOKUP($E2155,[1]AllProteinsNorm!$A$1:$Q$3226,17,FALSE)</f>
        <v>13653.0835470855</v>
      </c>
      <c r="U2155" s="1">
        <f>VLOOKUP($E2155,[1]AllProteinsNorm!$A$1:$Q$3226,3,FALSE)</f>
        <v>4307.6310283955399</v>
      </c>
      <c r="V2155" s="1">
        <f>VLOOKUP($E2155,[1]AllProteinsNorm!$A$1:$Q$3226,7,FALSE)</f>
        <v>964.22362225234303</v>
      </c>
      <c r="W2155" s="1">
        <f>VLOOKUP($E2155,[1]AllProteinsNorm!$A$1:$Q$3226,9,FALSE)</f>
        <v>15034.1384482624</v>
      </c>
      <c r="X2155" s="1">
        <f>VLOOKUP($E2155,[1]AllProteinsNorm!$A$1:$Q$3226,12,FALSE)</f>
        <v>6792.4941311738003</v>
      </c>
      <c r="Y2155" s="29">
        <f>VLOOKUP($E2155,[1]AllProteinsNorm!$A$1:$Q$3226,14,FALSE)</f>
        <v>11821.3816382923</v>
      </c>
      <c r="Z2155" s="25">
        <f t="shared" si="258"/>
        <v>1.388846270335405</v>
      </c>
      <c r="AA2155" s="1">
        <f t="shared" si="258"/>
        <v>1.1427769033073958</v>
      </c>
      <c r="AB2155" s="1">
        <f t="shared" si="258"/>
        <v>1.0776132624298793</v>
      </c>
      <c r="AC2155" s="1">
        <f t="shared" si="258"/>
        <v>1.0216756949951027</v>
      </c>
      <c r="AD2155" s="1">
        <f t="shared" si="258"/>
        <v>0.36908786893221868</v>
      </c>
      <c r="AE2155" s="1">
        <f t="shared" si="258"/>
        <v>0.75507568299356986</v>
      </c>
      <c r="AF2155" s="1">
        <f t="shared" si="258"/>
        <v>0.85383141135000351</v>
      </c>
      <c r="AG2155" s="1">
        <f t="shared" si="258"/>
        <v>0.97762760648400693</v>
      </c>
      <c r="AH2155" s="1">
        <f t="shared" si="258"/>
        <v>1.4982930180068021</v>
      </c>
      <c r="AI2155" s="1">
        <f t="shared" si="258"/>
        <v>1.3611075459215687</v>
      </c>
      <c r="AJ2155" s="1">
        <f t="shared" si="258"/>
        <v>0.42943772207756342</v>
      </c>
      <c r="AK2155" s="1">
        <f t="shared" si="258"/>
        <v>9.6125687920781133E-2</v>
      </c>
      <c r="AL2155" s="1">
        <f t="shared" si="258"/>
        <v>1.4987881102308023</v>
      </c>
      <c r="AM2155" s="1">
        <f t="shared" si="258"/>
        <v>0.67715948457242181</v>
      </c>
      <c r="AN2155" s="29">
        <f t="shared" si="258"/>
        <v>1.1785009368475641</v>
      </c>
      <c r="AO2155" s="1">
        <f t="shared" si="254"/>
        <v>3404.9733248481234</v>
      </c>
      <c r="AP2155" s="1">
        <f t="shared" si="255"/>
        <v>2909.9070387116026</v>
      </c>
      <c r="AQ2155" s="29">
        <f t="shared" si="256"/>
        <v>5068.3830353652111</v>
      </c>
    </row>
    <row r="2156" spans="1:43" x14ac:dyDescent="0.2">
      <c r="A2156" s="26"/>
      <c r="E2156" s="25" t="s">
        <v>4195</v>
      </c>
      <c r="F2156" s="26" t="s">
        <v>4196</v>
      </c>
      <c r="G2156" s="1">
        <v>0.82326664920384096</v>
      </c>
      <c r="H2156" s="1">
        <v>0.96949688035422898</v>
      </c>
      <c r="I2156" s="1">
        <f>VLOOKUP(F2156,'[1]SUSMB vs SHAM all proteins sum'!$B$2:$E$3214,2,FALSE)</f>
        <v>0.35569199319188399</v>
      </c>
      <c r="J2156" s="29">
        <f>VLOOKUP(F2156,'[1]SUSMB vs SHAM all proteins sum'!$B$2:$E$3214,3,FALSE)</f>
        <v>0.61950132054415397</v>
      </c>
      <c r="K2156" s="25">
        <f>VLOOKUP($E2156,[1]AllProteinsNorm!$A$1:$Q$3226,4,FALSE)</f>
        <v>35095.082702219799</v>
      </c>
      <c r="L2156" s="1">
        <f>VLOOKUP($E2156,[1]AllProteinsNorm!$A$1:$Q$3226,5,FALSE)</f>
        <v>53051.0188337215</v>
      </c>
      <c r="M2156" s="1">
        <f>VLOOKUP($E2156,[1]AllProteinsNorm!$A$1:$Q$3226,10,FALSE)</f>
        <v>45944.230644658302</v>
      </c>
      <c r="N2156" s="1">
        <f>VLOOKUP($E2156,[1]AllProteinsNorm!$A$1:$Q$3226,11,FALSE)</f>
        <v>50036.300696688602</v>
      </c>
      <c r="O2156" s="1">
        <f>VLOOKUP($E2156,[1]AllProteinsNorm!$A$1:$Q$3226,15,FALSE)</f>
        <v>51265.875601528198</v>
      </c>
      <c r="P2156" s="1">
        <f>VLOOKUP($E2156,[1]AllProteinsNorm!$A$1:$Q$3226,6,FALSE)</f>
        <v>47081.9903814137</v>
      </c>
      <c r="Q2156" s="1">
        <f>VLOOKUP($E2156,[1]AllProteinsNorm!$A$1:$Q$3226,8,FALSE)</f>
        <v>40161.7716366655</v>
      </c>
      <c r="R2156" s="1">
        <f>VLOOKUP($E2156,[1]AllProteinsNorm!$A$1:$Q$3226,13,FALSE)</f>
        <v>62582.494576248602</v>
      </c>
      <c r="S2156" s="1">
        <f>VLOOKUP($E2156,[1]AllProteinsNorm!$A$1:$Q$3226,16,FALSE)</f>
        <v>32028.513920992798</v>
      </c>
      <c r="T2156" s="1">
        <f>VLOOKUP($E2156,[1]AllProteinsNorm!$A$1:$Q$3226,17,FALSE)</f>
        <v>49586.025551109902</v>
      </c>
      <c r="U2156" s="1">
        <f>VLOOKUP($E2156,[1]AllProteinsNorm!$A$1:$Q$3226,3,FALSE)</f>
        <v>53886.676691817498</v>
      </c>
      <c r="V2156" s="1">
        <f>VLOOKUP($E2156,[1]AllProteinsNorm!$A$1:$Q$3226,7,FALSE)</f>
        <v>44537.770300361502</v>
      </c>
      <c r="W2156" s="1">
        <f>VLOOKUP($E2156,[1]AllProteinsNorm!$A$1:$Q$3226,9,FALSE)</f>
        <v>54715.573301303099</v>
      </c>
      <c r="X2156" s="1">
        <f>VLOOKUP($E2156,[1]AllProteinsNorm!$A$1:$Q$3226,12,FALSE)</f>
        <v>35515.143978582899</v>
      </c>
      <c r="Y2156" s="29">
        <f>VLOOKUP($E2156,[1]AllProteinsNorm!$A$1:$Q$3226,14,FALSE)</f>
        <v>4293.0043904095</v>
      </c>
      <c r="Z2156" s="25">
        <f t="shared" si="258"/>
        <v>0.7454587856048549</v>
      </c>
      <c r="AA2156" s="1">
        <f t="shared" si="258"/>
        <v>1.1268629400433043</v>
      </c>
      <c r="AB2156" s="1">
        <f t="shared" si="258"/>
        <v>0.97590681499519649</v>
      </c>
      <c r="AC2156" s="1">
        <f t="shared" si="258"/>
        <v>1.0628269569843065</v>
      </c>
      <c r="AD2156" s="1">
        <f t="shared" si="258"/>
        <v>1.0889445023723376</v>
      </c>
      <c r="AE2156" s="1">
        <f t="shared" si="258"/>
        <v>1.0000741035828404</v>
      </c>
      <c r="AF2156" s="1">
        <f t="shared" si="258"/>
        <v>0.8530809220778528</v>
      </c>
      <c r="AG2156" s="1">
        <f t="shared" si="258"/>
        <v>1.3293221390238203</v>
      </c>
      <c r="AH2156" s="1">
        <f t="shared" si="258"/>
        <v>0.68032143690492863</v>
      </c>
      <c r="AI2156" s="1">
        <f t="shared" si="258"/>
        <v>1.0532626095781692</v>
      </c>
      <c r="AJ2156" s="1">
        <f t="shared" si="258"/>
        <v>1.144613247041099</v>
      </c>
      <c r="AK2156" s="1">
        <f t="shared" si="258"/>
        <v>0.94603202515192986</v>
      </c>
      <c r="AL2156" s="1">
        <f t="shared" si="258"/>
        <v>1.162219937560738</v>
      </c>
      <c r="AM2156" s="1">
        <f t="shared" si="258"/>
        <v>0.75438135665602546</v>
      </c>
      <c r="AN2156" s="29">
        <f t="shared" si="258"/>
        <v>9.118821193912037E-2</v>
      </c>
      <c r="AO2156" s="1">
        <f t="shared" si="254"/>
        <v>6431.8354722730692</v>
      </c>
      <c r="AP2156" s="1">
        <f t="shared" si="255"/>
        <v>10177.244851405792</v>
      </c>
      <c r="AQ2156" s="29">
        <f t="shared" si="256"/>
        <v>18520.99916517199</v>
      </c>
    </row>
    <row r="2157" spans="1:43" x14ac:dyDescent="0.2">
      <c r="A2157" s="26"/>
      <c r="E2157" s="25" t="s">
        <v>4197</v>
      </c>
      <c r="F2157" s="26" t="s">
        <v>4198</v>
      </c>
      <c r="G2157" s="1">
        <v>0.31885560481744402</v>
      </c>
      <c r="H2157" s="1">
        <v>0.81054951272703202</v>
      </c>
      <c r="I2157" s="1">
        <f>VLOOKUP(F2157,'[1]SUSMB vs SHAM all proteins sum'!$B$2:$E$3214,2,FALSE)</f>
        <v>0.71901890316618</v>
      </c>
      <c r="J2157" s="29">
        <f>VLOOKUP(F2157,'[1]SUSMB vs SHAM all proteins sum'!$B$2:$E$3214,3,FALSE)</f>
        <v>0.94392425822445503</v>
      </c>
      <c r="K2157" s="25">
        <f>VLOOKUP($E2157,[1]AllProteinsNorm!$A$1:$Q$3226,4,FALSE)</f>
        <v>28234.494177430199</v>
      </c>
      <c r="L2157" s="1">
        <f>VLOOKUP($E2157,[1]AllProteinsNorm!$A$1:$Q$3226,5,FALSE)</f>
        <v>28488.450448843501</v>
      </c>
      <c r="M2157" s="1">
        <f>VLOOKUP($E2157,[1]AllProteinsNorm!$A$1:$Q$3226,10,FALSE)</f>
        <v>26246.428312310301</v>
      </c>
      <c r="N2157" s="1">
        <f>VLOOKUP($E2157,[1]AllProteinsNorm!$A$1:$Q$3226,11,FALSE)</f>
        <v>25723.2288813142</v>
      </c>
      <c r="O2157" s="1">
        <f>VLOOKUP($E2157,[1]AllProteinsNorm!$A$1:$Q$3226,15,FALSE)</f>
        <v>15484.438309672199</v>
      </c>
      <c r="P2157" s="1">
        <f>VLOOKUP($E2157,[1]AllProteinsNorm!$A$1:$Q$3226,6,FALSE)</f>
        <v>22754.532275252201</v>
      </c>
      <c r="Q2157" s="1">
        <f>VLOOKUP($E2157,[1]AllProteinsNorm!$A$1:$Q$3226,8,FALSE)</f>
        <v>22027.160297333299</v>
      </c>
      <c r="R2157" s="1">
        <f>VLOOKUP($E2157,[1]AllProteinsNorm!$A$1:$Q$3226,13,FALSE)</f>
        <v>10406.340444261799</v>
      </c>
      <c r="S2157" s="1">
        <f>VLOOKUP($E2157,[1]AllProteinsNorm!$A$1:$Q$3226,16,FALSE)</f>
        <v>25537.059871186098</v>
      </c>
      <c r="T2157" s="1">
        <f>VLOOKUP($E2157,[1]AllProteinsNorm!$A$1:$Q$3226,17,FALSE)</f>
        <v>22087.287532194601</v>
      </c>
      <c r="U2157" s="1">
        <f>VLOOKUP($E2157,[1]AllProteinsNorm!$A$1:$Q$3226,3,FALSE)</f>
        <v>16612.0102900731</v>
      </c>
      <c r="V2157" s="1">
        <f>VLOOKUP($E2157,[1]AllProteinsNorm!$A$1:$Q$3226,7,FALSE)</f>
        <v>24614.424715498601</v>
      </c>
      <c r="W2157" s="1">
        <f>VLOOKUP($E2157,[1]AllProteinsNorm!$A$1:$Q$3226,9,FALSE)</f>
        <v>19490.8327555373</v>
      </c>
      <c r="X2157" s="1">
        <f>VLOOKUP($E2157,[1]AllProteinsNorm!$A$1:$Q$3226,12,FALSE)</f>
        <v>28691.483225928401</v>
      </c>
      <c r="Y2157" s="29">
        <f>VLOOKUP($E2157,[1]AllProteinsNorm!$A$1:$Q$3226,14,FALSE)</f>
        <v>27556.905663927198</v>
      </c>
      <c r="Z2157" s="25">
        <f t="shared" si="258"/>
        <v>1.1368645181093622</v>
      </c>
      <c r="AA2157" s="1">
        <f t="shared" si="258"/>
        <v>1.1470900908540627</v>
      </c>
      <c r="AB2157" s="1">
        <f t="shared" si="258"/>
        <v>1.0568148622693823</v>
      </c>
      <c r="AC2157" s="1">
        <f t="shared" si="258"/>
        <v>1.0357481888146849</v>
      </c>
      <c r="AD2157" s="1">
        <f t="shared" si="258"/>
        <v>0.62348233995250757</v>
      </c>
      <c r="AE2157" s="1">
        <f t="shared" si="258"/>
        <v>0.91621334553913392</v>
      </c>
      <c r="AF2157" s="1">
        <f t="shared" si="258"/>
        <v>0.88692564560845688</v>
      </c>
      <c r="AG2157" s="1">
        <f t="shared" si="258"/>
        <v>0.41901225997187086</v>
      </c>
      <c r="AH2157" s="1">
        <f t="shared" si="258"/>
        <v>1.028252076412028</v>
      </c>
      <c r="AI2157" s="1">
        <f t="shared" si="258"/>
        <v>0.88934667427843339</v>
      </c>
      <c r="AJ2157" s="1">
        <f t="shared" si="258"/>
        <v>0.66888412997843971</v>
      </c>
      <c r="AK2157" s="1">
        <f t="shared" si="258"/>
        <v>0.99110208657796561</v>
      </c>
      <c r="AL2157" s="1">
        <f t="shared" si="258"/>
        <v>0.78480018267466845</v>
      </c>
      <c r="AM2157" s="1">
        <f t="shared" si="258"/>
        <v>1.1552652243921566</v>
      </c>
      <c r="AN2157" s="29">
        <f t="shared" si="258"/>
        <v>1.109581353975478</v>
      </c>
      <c r="AO2157" s="1">
        <f t="shared" si="254"/>
        <v>4798.2985393393001</v>
      </c>
      <c r="AP2157" s="1">
        <f t="shared" si="255"/>
        <v>5237.7291860392206</v>
      </c>
      <c r="AQ2157" s="29">
        <f t="shared" si="256"/>
        <v>4650.0030918874409</v>
      </c>
    </row>
    <row r="2158" spans="1:43" x14ac:dyDescent="0.2">
      <c r="A2158" s="26"/>
      <c r="E2158" s="25" t="s">
        <v>4199</v>
      </c>
      <c r="F2158" s="26" t="s">
        <v>4200</v>
      </c>
      <c r="G2158" s="1">
        <v>0.51937585866196101</v>
      </c>
      <c r="H2158" s="1">
        <v>1.09696628770606</v>
      </c>
      <c r="I2158" s="1">
        <f>VLOOKUP(F2158,'[1]SUSMB vs SHAM all proteins sum'!$B$2:$E$3214,2,FALSE)</f>
        <v>0.95935184193494405</v>
      </c>
      <c r="J2158" s="29">
        <f>VLOOKUP(F2158,'[1]SUSMB vs SHAM all proteins sum'!$B$2:$E$3214,3,FALSE)</f>
        <v>1.0082254832725099</v>
      </c>
      <c r="K2158" s="25">
        <f>VLOOKUP($E2158,[1]AllProteinsNorm!$A$1:$Q$3226,4,FALSE)</f>
        <v>477602.739127254</v>
      </c>
      <c r="L2158" s="1">
        <f>VLOOKUP($E2158,[1]AllProteinsNorm!$A$1:$Q$3226,5,FALSE)</f>
        <v>300934.85930235201</v>
      </c>
      <c r="M2158" s="1">
        <f>VLOOKUP($E2158,[1]AllProteinsNorm!$A$1:$Q$3226,10,FALSE)</f>
        <v>425403.39405036299</v>
      </c>
      <c r="N2158" s="1">
        <f>VLOOKUP($E2158,[1]AllProteinsNorm!$A$1:$Q$3226,11,FALSE)</f>
        <v>338602.90919111902</v>
      </c>
      <c r="O2158" s="1">
        <f>VLOOKUP($E2158,[1]AllProteinsNorm!$A$1:$Q$3226,15,FALSE)</f>
        <v>576511.76753789803</v>
      </c>
      <c r="P2158" s="1">
        <f>VLOOKUP($E2158,[1]AllProteinsNorm!$A$1:$Q$3226,6,FALSE)</f>
        <v>362365.75926972402</v>
      </c>
      <c r="Q2158" s="1">
        <f>VLOOKUP($E2158,[1]AllProteinsNorm!$A$1:$Q$3226,8,FALSE)</f>
        <v>570356.98400467099</v>
      </c>
      <c r="R2158" s="1">
        <f>VLOOKUP($E2158,[1]AllProteinsNorm!$A$1:$Q$3226,13,FALSE)</f>
        <v>448664.75826316403</v>
      </c>
      <c r="S2158" s="1">
        <f>VLOOKUP($E2158,[1]AllProteinsNorm!$A$1:$Q$3226,16,FALSE)</f>
        <v>440675.04562360398</v>
      </c>
      <c r="T2158" s="1">
        <f>VLOOKUP($E2158,[1]AllProteinsNorm!$A$1:$Q$3226,17,FALSE)</f>
        <v>463950.01171568601</v>
      </c>
      <c r="U2158" s="1">
        <f>VLOOKUP($E2158,[1]AllProteinsNorm!$A$1:$Q$3226,3,FALSE)</f>
        <v>421427.70687039802</v>
      </c>
      <c r="V2158" s="1">
        <f>VLOOKUP($E2158,[1]AllProteinsNorm!$A$1:$Q$3226,7,FALSE)</f>
        <v>374902.80579895899</v>
      </c>
      <c r="W2158" s="1">
        <f>VLOOKUP($E2158,[1]AllProteinsNorm!$A$1:$Q$3226,9,FALSE)</f>
        <v>395125.30613041099</v>
      </c>
      <c r="X2158" s="1">
        <f>VLOOKUP($E2158,[1]AllProteinsNorm!$A$1:$Q$3226,12,FALSE)</f>
        <v>606891.34407355404</v>
      </c>
      <c r="Y2158" s="29">
        <f>VLOOKUP($E2158,[1]AllProteinsNorm!$A$1:$Q$3226,14,FALSE)</f>
        <v>328201.00414003001</v>
      </c>
      <c r="Z2158" s="25">
        <f t="shared" si="258"/>
        <v>1.1269235302948326</v>
      </c>
      <c r="AA2158" s="1">
        <f t="shared" si="258"/>
        <v>0.71006831881553822</v>
      </c>
      <c r="AB2158" s="1">
        <f t="shared" si="258"/>
        <v>1.0037570041969688</v>
      </c>
      <c r="AC2158" s="1">
        <f t="shared" si="258"/>
        <v>0.79894764944404395</v>
      </c>
      <c r="AD2158" s="1">
        <f t="shared" si="258"/>
        <v>1.3603034972486159</v>
      </c>
      <c r="AE2158" s="1">
        <f t="shared" si="258"/>
        <v>0.85501708269181542</v>
      </c>
      <c r="AF2158" s="1">
        <f t="shared" si="258"/>
        <v>1.3457810294752126</v>
      </c>
      <c r="AG2158" s="1">
        <f t="shared" si="258"/>
        <v>1.0586431606835611</v>
      </c>
      <c r="AH2158" s="1">
        <f t="shared" si="258"/>
        <v>1.0397911013543637</v>
      </c>
      <c r="AI2158" s="1">
        <f t="shared" si="258"/>
        <v>1.0947093520409308</v>
      </c>
      <c r="AJ2158" s="1">
        <f t="shared" si="258"/>
        <v>0.99437620491516177</v>
      </c>
      <c r="AK2158" s="1">
        <f t="shared" si="258"/>
        <v>0.88459876549374694</v>
      </c>
      <c r="AL2158" s="1">
        <f t="shared" si="258"/>
        <v>0.93231459624160262</v>
      </c>
      <c r="AM2158" s="1">
        <f t="shared" si="258"/>
        <v>1.4319853718144604</v>
      </c>
      <c r="AN2158" s="29">
        <f t="shared" si="258"/>
        <v>0.77440392177743689</v>
      </c>
      <c r="AO2158" s="1">
        <f t="shared" si="254"/>
        <v>98562.240250272618</v>
      </c>
      <c r="AP2158" s="1">
        <f t="shared" si="255"/>
        <v>66617.600285789842</v>
      </c>
      <c r="AQ2158" s="29">
        <f t="shared" si="256"/>
        <v>95779.971562936233</v>
      </c>
    </row>
    <row r="2159" spans="1:43" x14ac:dyDescent="0.2">
      <c r="A2159" s="26"/>
      <c r="E2159" s="25" t="s">
        <v>4201</v>
      </c>
      <c r="F2159" s="26" t="s">
        <v>4202</v>
      </c>
      <c r="G2159" s="1">
        <v>0.78024656997085995</v>
      </c>
      <c r="H2159" s="1">
        <v>0.84991671875374897</v>
      </c>
      <c r="I2159" s="1">
        <f>VLOOKUP(F2159,'[1]SUSMB vs SHAM all proteins sum'!$B$2:$E$3214,2,FALSE)</f>
        <v>0.536254113953054</v>
      </c>
      <c r="J2159" s="29">
        <f>VLOOKUP(F2159,'[1]SUSMB vs SHAM all proteins sum'!$B$2:$E$3214,3,FALSE)</f>
        <v>1.2056118820902699</v>
      </c>
      <c r="K2159" s="25">
        <f>VLOOKUP($E2159,[1]AllProteinsNorm!$A$1:$Q$3226,4,FALSE)</f>
        <v>218999.47820878899</v>
      </c>
      <c r="L2159" s="1">
        <f>VLOOKUP($E2159,[1]AllProteinsNorm!$A$1:$Q$3226,5,FALSE)</f>
        <v>155581.27019184199</v>
      </c>
      <c r="M2159" s="1">
        <f>VLOOKUP($E2159,[1]AllProteinsNorm!$A$1:$Q$3226,10,FALSE)</f>
        <v>425548.060202197</v>
      </c>
      <c r="N2159" s="1">
        <f>VLOOKUP($E2159,[1]AllProteinsNorm!$A$1:$Q$3226,11,FALSE)</f>
        <v>215107.94043225801</v>
      </c>
      <c r="O2159" s="1">
        <f>VLOOKUP($E2159,[1]AllProteinsNorm!$A$1:$Q$3226,15,FALSE)</f>
        <v>353953.83185519202</v>
      </c>
      <c r="P2159" s="1">
        <f>VLOOKUP($E2159,[1]AllProteinsNorm!$A$1:$Q$3226,6,FALSE)</f>
        <v>241788.01525874101</v>
      </c>
      <c r="Q2159" s="1">
        <f>VLOOKUP($E2159,[1]AllProteinsNorm!$A$1:$Q$3226,8,FALSE)</f>
        <v>408743.27932157897</v>
      </c>
      <c r="R2159" s="1">
        <f>VLOOKUP($E2159,[1]AllProteinsNorm!$A$1:$Q$3226,13,FALSE)</f>
        <v>650693.70939903101</v>
      </c>
      <c r="S2159" s="1">
        <f>VLOOKUP($E2159,[1]AllProteinsNorm!$A$1:$Q$3226,16,FALSE)</f>
        <v>261337.837237906</v>
      </c>
      <c r="T2159" s="1">
        <f>VLOOKUP($E2159,[1]AllProteinsNorm!$A$1:$Q$3226,17,FALSE)</f>
        <v>29131.955248905499</v>
      </c>
      <c r="U2159" s="1">
        <f>VLOOKUP($E2159,[1]AllProteinsNorm!$A$1:$Q$3226,3,FALSE)</f>
        <v>282520.00581656903</v>
      </c>
      <c r="V2159" s="1">
        <f>VLOOKUP($E2159,[1]AllProteinsNorm!$A$1:$Q$3226,7,FALSE)</f>
        <v>187991.643049587</v>
      </c>
      <c r="W2159" s="1">
        <f>VLOOKUP($E2159,[1]AllProteinsNorm!$A$1:$Q$3226,9,FALSE)</f>
        <v>256259.81329326201</v>
      </c>
      <c r="X2159" s="1">
        <f>VLOOKUP($E2159,[1]AllProteinsNorm!$A$1:$Q$3226,12,FALSE)</f>
        <v>719127.11409564002</v>
      </c>
      <c r="Y2159" s="29">
        <f>VLOOKUP($E2159,[1]AllProteinsNorm!$A$1:$Q$3226,14,FALSE)</f>
        <v>287286.84975777002</v>
      </c>
      <c r="Z2159" s="25">
        <f t="shared" si="258"/>
        <v>0.79974066892276841</v>
      </c>
      <c r="AA2159" s="1">
        <f t="shared" si="258"/>
        <v>0.56815052763027185</v>
      </c>
      <c r="AB2159" s="1">
        <f t="shared" si="258"/>
        <v>1.5540132474673327</v>
      </c>
      <c r="AC2159" s="1">
        <f t="shared" si="258"/>
        <v>0.78552958015673036</v>
      </c>
      <c r="AD2159" s="1">
        <f t="shared" si="258"/>
        <v>1.2925659758228958</v>
      </c>
      <c r="AE2159" s="1">
        <f t="shared" si="258"/>
        <v>0.88295967936591069</v>
      </c>
      <c r="AF2159" s="1">
        <f t="shared" si="258"/>
        <v>1.492645673386845</v>
      </c>
      <c r="AG2159" s="1">
        <f t="shared" si="258"/>
        <v>2.3761984579821438</v>
      </c>
      <c r="AH2159" s="1">
        <f t="shared" si="258"/>
        <v>0.95435157415404626</v>
      </c>
      <c r="AI2159" s="1">
        <f t="shared" si="258"/>
        <v>0.1063838579358443</v>
      </c>
      <c r="AJ2159" s="1">
        <f t="shared" si="258"/>
        <v>1.0317044601375662</v>
      </c>
      <c r="AK2159" s="1">
        <f t="shared" si="258"/>
        <v>0.6865064866548769</v>
      </c>
      <c r="AL2159" s="1">
        <f t="shared" si="258"/>
        <v>0.93580768400640091</v>
      </c>
      <c r="AM2159" s="1">
        <f t="shared" si="258"/>
        <v>2.626103057282382</v>
      </c>
      <c r="AN2159" s="29">
        <f t="shared" si="258"/>
        <v>1.0491119854584805</v>
      </c>
      <c r="AO2159" s="1">
        <f t="shared" si="254"/>
        <v>99875.548954017213</v>
      </c>
      <c r="AP2159" s="1">
        <f t="shared" si="255"/>
        <v>205612.49336268898</v>
      </c>
      <c r="AQ2159" s="29">
        <f t="shared" si="256"/>
        <v>189588.34327816078</v>
      </c>
    </row>
    <row r="2160" spans="1:43" x14ac:dyDescent="0.2">
      <c r="A2160" s="26"/>
      <c r="E2160" s="25" t="s">
        <v>4203</v>
      </c>
      <c r="F2160" s="26" t="s">
        <v>4204</v>
      </c>
      <c r="G2160" s="1">
        <v>0.46261381589498302</v>
      </c>
      <c r="H2160" s="1">
        <v>1.4796695184403801</v>
      </c>
      <c r="I2160" s="1">
        <f>VLOOKUP(F2160,'[1]SUSMB vs SHAM all proteins sum'!$B$2:$E$3214,2,FALSE)</f>
        <v>0.50036727606734499</v>
      </c>
      <c r="J2160" s="29">
        <f>VLOOKUP(F2160,'[1]SUSMB vs SHAM all proteins sum'!$B$2:$E$3214,3,FALSE)</f>
        <v>1.47015411364113</v>
      </c>
      <c r="K2160" s="25">
        <f>VLOOKUP($E2160,[1]AllProteinsNorm!$A$1:$Q$3226,4,FALSE)</f>
        <v>6338.9669676329704</v>
      </c>
      <c r="L2160" s="1">
        <f>VLOOKUP($E2160,[1]AllProteinsNorm!$A$1:$Q$3226,5,FALSE)</f>
        <v>52257.552330380597</v>
      </c>
      <c r="M2160" s="1">
        <f>VLOOKUP($E2160,[1]AllProteinsNorm!$A$1:$Q$3226,10,FALSE)</f>
        <v>51649.475633122303</v>
      </c>
      <c r="N2160" s="1">
        <f>VLOOKUP($E2160,[1]AllProteinsNorm!$A$1:$Q$3226,11,FALSE)</f>
        <v>42345.044656093298</v>
      </c>
      <c r="O2160" s="1">
        <f>VLOOKUP($E2160,[1]AllProteinsNorm!$A$1:$Q$3226,15,FALSE)</f>
        <v>42184.336290492502</v>
      </c>
      <c r="P2160" s="1">
        <f>VLOOKUP($E2160,[1]AllProteinsNorm!$A$1:$Q$3226,6,FALSE)</f>
        <v>26865.3196921741</v>
      </c>
      <c r="Q2160" s="1">
        <f>VLOOKUP($E2160,[1]AllProteinsNorm!$A$1:$Q$3226,8,FALSE)</f>
        <v>61956.048164322499</v>
      </c>
      <c r="R2160" s="1">
        <f>VLOOKUP($E2160,[1]AllProteinsNorm!$A$1:$Q$3226,13,FALSE)</f>
        <v>121342.28707746101</v>
      </c>
      <c r="S2160" s="1">
        <f>VLOOKUP($E2160,[1]AllProteinsNorm!$A$1:$Q$3226,16,FALSE)</f>
        <v>50267.0499735556</v>
      </c>
      <c r="T2160" s="1">
        <f>VLOOKUP($E2160,[1]AllProteinsNorm!$A$1:$Q$3226,17,FALSE)</f>
        <v>21352.052339896902</v>
      </c>
      <c r="U2160" s="1">
        <f>VLOOKUP($E2160,[1]AllProteinsNorm!$A$1:$Q$3226,3,FALSE)</f>
        <v>50837.614176858202</v>
      </c>
      <c r="V2160" s="1">
        <f>VLOOKUP($E2160,[1]AllProteinsNorm!$A$1:$Q$3226,7,FALSE)</f>
        <v>43617.063198812903</v>
      </c>
      <c r="W2160" s="1">
        <f>VLOOKUP($E2160,[1]AllProteinsNorm!$A$1:$Q$3226,9,FALSE)</f>
        <v>12030.327532298001</v>
      </c>
      <c r="X2160" s="1">
        <f>VLOOKUP($E2160,[1]AllProteinsNorm!$A$1:$Q$3226,12,FALSE)</f>
        <v>103044.80800775099</v>
      </c>
      <c r="Y2160" s="29">
        <f>VLOOKUP($E2160,[1]AllProteinsNorm!$A$1:$Q$3226,14,FALSE)</f>
        <v>76358.335941695506</v>
      </c>
      <c r="Z2160" s="25">
        <f t="shared" si="258"/>
        <v>0.1627250605747135</v>
      </c>
      <c r="AA2160" s="1">
        <f t="shared" si="258"/>
        <v>1.3414825178719574</v>
      </c>
      <c r="AB2160" s="1">
        <f t="shared" si="258"/>
        <v>1.3258728265925002</v>
      </c>
      <c r="AC2160" s="1">
        <f t="shared" si="258"/>
        <v>1.0870225372502209</v>
      </c>
      <c r="AD2160" s="1">
        <f t="shared" si="258"/>
        <v>1.0828970577106078</v>
      </c>
      <c r="AE2160" s="1">
        <f t="shared" si="258"/>
        <v>0.68964877031067617</v>
      </c>
      <c r="AF2160" s="1">
        <f t="shared" si="258"/>
        <v>1.590448686984385</v>
      </c>
      <c r="AG2160" s="1">
        <f t="shared" si="258"/>
        <v>3.1149288386854059</v>
      </c>
      <c r="AH2160" s="1">
        <f t="shared" si="258"/>
        <v>1.2903851358785936</v>
      </c>
      <c r="AI2160" s="1">
        <f t="shared" si="258"/>
        <v>0.54811991104310687</v>
      </c>
      <c r="AJ2160" s="1">
        <f t="shared" si="258"/>
        <v>1.3050318590778545</v>
      </c>
      <c r="AK2160" s="1">
        <f t="shared" si="258"/>
        <v>1.1196760114634645</v>
      </c>
      <c r="AL2160" s="1">
        <f t="shared" si="258"/>
        <v>0.30882567876163508</v>
      </c>
      <c r="AM2160" s="1">
        <f t="shared" si="258"/>
        <v>2.6452216442503915</v>
      </c>
      <c r="AN2160" s="29">
        <f t="shared" si="258"/>
        <v>1.9601639991092257</v>
      </c>
      <c r="AO2160" s="1">
        <f t="shared" si="254"/>
        <v>16875.03621619847</v>
      </c>
      <c r="AP2160" s="1">
        <f t="shared" si="255"/>
        <v>35739.697635180382</v>
      </c>
      <c r="AQ2160" s="29">
        <f t="shared" si="256"/>
        <v>30770.314238024388</v>
      </c>
    </row>
    <row r="2161" spans="1:43" x14ac:dyDescent="0.2">
      <c r="A2161" s="26"/>
      <c r="E2161" s="25" t="s">
        <v>4205</v>
      </c>
      <c r="F2161" s="26" t="s">
        <v>4206</v>
      </c>
      <c r="G2161" s="1">
        <v>0.32776834867667298</v>
      </c>
      <c r="H2161" s="1">
        <v>1.3881992373148</v>
      </c>
      <c r="I2161" s="1">
        <f>VLOOKUP(F2161,'[1]SUSMB vs SHAM all proteins sum'!$B$2:$E$3214,2,FALSE)</f>
        <v>0.93441045177788795</v>
      </c>
      <c r="J2161" s="29">
        <f>VLOOKUP(F2161,'[1]SUSMB vs SHAM all proteins sum'!$B$2:$E$3214,3,FALSE)</f>
        <v>0.97213505200091199</v>
      </c>
      <c r="K2161" s="25">
        <f>VLOOKUP($E2161,[1]AllProteinsNorm!$A$1:$Q$3226,4,FALSE)</f>
        <v>4589.2860265613899</v>
      </c>
      <c r="L2161" s="1">
        <f>VLOOKUP($E2161,[1]AllProteinsNorm!$A$1:$Q$3226,5,FALSE)</f>
        <v>12490.583432502401</v>
      </c>
      <c r="M2161" s="1">
        <f>VLOOKUP($E2161,[1]AllProteinsNorm!$A$1:$Q$3226,10,FALSE)</f>
        <v>19922.363340552201</v>
      </c>
      <c r="N2161" s="1">
        <f>VLOOKUP($E2161,[1]AllProteinsNorm!$A$1:$Q$3226,11,FALSE)</f>
        <v>14411.5712769858</v>
      </c>
      <c r="O2161" s="1">
        <f>VLOOKUP($E2161,[1]AllProteinsNorm!$A$1:$Q$3226,15,FALSE)</f>
        <v>21390.868286935602</v>
      </c>
      <c r="P2161" s="1">
        <f>VLOOKUP($E2161,[1]AllProteinsNorm!$A$1:$Q$3226,6,FALSE)</f>
        <v>26623.7106217125</v>
      </c>
      <c r="Q2161" s="1">
        <f>VLOOKUP($E2161,[1]AllProteinsNorm!$A$1:$Q$3226,8,FALSE)</f>
        <v>11669.582351470501</v>
      </c>
      <c r="R2161" s="1">
        <f>VLOOKUP($E2161,[1]AllProteinsNorm!$A$1:$Q$3226,13,FALSE)</f>
        <v>17600.6860663968</v>
      </c>
      <c r="S2161" s="1">
        <f>VLOOKUP($E2161,[1]AllProteinsNorm!$A$1:$Q$3226,16,FALSE)</f>
        <v>14359.376336907701</v>
      </c>
      <c r="T2161" s="1">
        <f>VLOOKUP($E2161,[1]AllProteinsNorm!$A$1:$Q$3226,17,FALSE)</f>
        <v>23114.1746221588</v>
      </c>
      <c r="U2161" s="1">
        <f>VLOOKUP($E2161,[1]AllProteinsNorm!$A$1:$Q$3226,3,FALSE)</f>
        <v>6090.2232634287402</v>
      </c>
      <c r="V2161" s="1">
        <f>VLOOKUP($E2161,[1]AllProteinsNorm!$A$1:$Q$3226,7,FALSE)</f>
        <v>16284.010772074</v>
      </c>
      <c r="W2161" s="1">
        <f>VLOOKUP($E2161,[1]AllProteinsNorm!$A$1:$Q$3226,9,FALSE)</f>
        <v>16824.445826146701</v>
      </c>
      <c r="X2161" s="1">
        <f>VLOOKUP($E2161,[1]AllProteinsNorm!$A$1:$Q$3226,12,FALSE)</f>
        <v>13242.5375015435</v>
      </c>
      <c r="Y2161" s="29">
        <f>VLOOKUP($E2161,[1]AllProteinsNorm!$A$1:$Q$3226,14,FALSE)</f>
        <v>13833.589791398599</v>
      </c>
      <c r="Z2161" s="25">
        <f t="shared" si="258"/>
        <v>0.31517798772897382</v>
      </c>
      <c r="AA2161" s="1">
        <f t="shared" si="258"/>
        <v>0.85781468599521038</v>
      </c>
      <c r="AB2161" s="1">
        <f t="shared" si="258"/>
        <v>1.368206372873527</v>
      </c>
      <c r="AC2161" s="1">
        <f t="shared" si="258"/>
        <v>0.9897421971095578</v>
      </c>
      <c r="AD2161" s="1">
        <f t="shared" si="258"/>
        <v>1.4690587562927311</v>
      </c>
      <c r="AE2161" s="1">
        <f t="shared" si="258"/>
        <v>1.8284342032865459</v>
      </c>
      <c r="AF2161" s="1">
        <f t="shared" si="258"/>
        <v>0.80143086787071049</v>
      </c>
      <c r="AG2161" s="1">
        <f t="shared" si="258"/>
        <v>1.2087607494825918</v>
      </c>
      <c r="AH2161" s="1">
        <f t="shared" si="258"/>
        <v>0.98615760985824286</v>
      </c>
      <c r="AI2161" s="1">
        <f t="shared" si="258"/>
        <v>1.5874101120009314</v>
      </c>
      <c r="AJ2161" s="1">
        <f t="shared" si="258"/>
        <v>0.41825772067335704</v>
      </c>
      <c r="AK2161" s="1">
        <f t="shared" si="258"/>
        <v>1.118335557556158</v>
      </c>
      <c r="AL2161" s="1">
        <f t="shared" si="258"/>
        <v>1.1554509676341083</v>
      </c>
      <c r="AM2161" s="1">
        <f t="shared" si="258"/>
        <v>0.90945656862647539</v>
      </c>
      <c r="AN2161" s="29">
        <f t="shared" si="258"/>
        <v>0.95004821409833351</v>
      </c>
      <c r="AO2161" s="1">
        <f t="shared" si="254"/>
        <v>5985.5718346560252</v>
      </c>
      <c r="AP2161" s="1">
        <f t="shared" si="255"/>
        <v>5508.9544411487796</v>
      </c>
      <c r="AQ2161" s="29">
        <f t="shared" si="256"/>
        <v>3836.2689400298727</v>
      </c>
    </row>
    <row r="2162" spans="1:43" x14ac:dyDescent="0.2">
      <c r="A2162" s="26"/>
      <c r="E2162" s="25" t="s">
        <v>4207</v>
      </c>
      <c r="F2162" s="26" t="s">
        <v>4208</v>
      </c>
      <c r="G2162" s="1">
        <v>8.7884204061673799E-2</v>
      </c>
      <c r="H2162" s="1">
        <v>0.87724622665573404</v>
      </c>
      <c r="I2162" s="1">
        <f>VLOOKUP(F2162,'[1]SUSMB vs SHAM all proteins sum'!$B$2:$E$3214,2,FALSE)</f>
        <v>5.4846520573257798E-2</v>
      </c>
      <c r="J2162" s="29">
        <f>VLOOKUP(F2162,'[1]SUSMB vs SHAM all proteins sum'!$B$2:$E$3214,3,FALSE)</f>
        <v>0.90027592072470097</v>
      </c>
      <c r="K2162" s="25">
        <f>VLOOKUP($E2162,[1]AllProteinsNorm!$A$1:$Q$3226,4,FALSE)</f>
        <v>329618.07969616802</v>
      </c>
      <c r="L2162" s="1">
        <f>VLOOKUP($E2162,[1]AllProteinsNorm!$A$1:$Q$3226,5,FALSE)</f>
        <v>303615.66182864801</v>
      </c>
      <c r="M2162" s="1">
        <f>VLOOKUP($E2162,[1]AllProteinsNorm!$A$1:$Q$3226,10,FALSE)</f>
        <v>284452.02712760802</v>
      </c>
      <c r="N2162" s="1">
        <f>VLOOKUP($E2162,[1]AllProteinsNorm!$A$1:$Q$3226,11,FALSE)</f>
        <v>296499.64067939</v>
      </c>
      <c r="O2162" s="1">
        <f>VLOOKUP($E2162,[1]AllProteinsNorm!$A$1:$Q$3226,15,FALSE)</f>
        <v>298510.58084990998</v>
      </c>
      <c r="P2162" s="1">
        <f>VLOOKUP($E2162,[1]AllProteinsNorm!$A$1:$Q$3226,6,FALSE)</f>
        <v>299451.69174921</v>
      </c>
      <c r="Q2162" s="1">
        <f>VLOOKUP($E2162,[1]AllProteinsNorm!$A$1:$Q$3226,8,FALSE)</f>
        <v>221184.56221604301</v>
      </c>
      <c r="R2162" s="1">
        <f>VLOOKUP($E2162,[1]AllProteinsNorm!$A$1:$Q$3226,13,FALSE)</f>
        <v>237194.19970204399</v>
      </c>
      <c r="S2162" s="1">
        <f>VLOOKUP($E2162,[1]AllProteinsNorm!$A$1:$Q$3226,16,FALSE)</f>
        <v>302804.95815762703</v>
      </c>
      <c r="T2162" s="1">
        <f>VLOOKUP($E2162,[1]AllProteinsNorm!$A$1:$Q$3226,17,FALSE)</f>
        <v>275161.10466665297</v>
      </c>
      <c r="U2162" s="1">
        <f>VLOOKUP($E2162,[1]AllProteinsNorm!$A$1:$Q$3226,3,FALSE)</f>
        <v>245736.59227548799</v>
      </c>
      <c r="V2162" s="1">
        <f>VLOOKUP($E2162,[1]AllProteinsNorm!$A$1:$Q$3226,7,FALSE)</f>
        <v>286421.40383617999</v>
      </c>
      <c r="W2162" s="1">
        <f>VLOOKUP($E2162,[1]AllProteinsNorm!$A$1:$Q$3226,9,FALSE)</f>
        <v>262760.51564203302</v>
      </c>
      <c r="X2162" s="1">
        <f>VLOOKUP($E2162,[1]AllProteinsNorm!$A$1:$Q$3226,12,FALSE)</f>
        <v>260927.967146059</v>
      </c>
      <c r="Y2162" s="29">
        <f>VLOOKUP($E2162,[1]AllProteinsNorm!$A$1:$Q$3226,14,FALSE)</f>
        <v>308780.783572282</v>
      </c>
      <c r="Z2162" s="25">
        <f t="shared" si="258"/>
        <v>1.0895053660338261</v>
      </c>
      <c r="AA2162" s="1">
        <f t="shared" si="258"/>
        <v>1.0035580969318689</v>
      </c>
      <c r="AB2162" s="1">
        <f t="shared" si="258"/>
        <v>0.94021544637477383</v>
      </c>
      <c r="AC2162" s="1">
        <f t="shared" si="258"/>
        <v>0.98003710793128618</v>
      </c>
      <c r="AD2162" s="1">
        <f t="shared" si="258"/>
        <v>0.9866839827282452</v>
      </c>
      <c r="AE2162" s="1">
        <f t="shared" si="258"/>
        <v>0.9897946900528114</v>
      </c>
      <c r="AF2162" s="1">
        <f t="shared" si="258"/>
        <v>0.73109390006868324</v>
      </c>
      <c r="AG2162" s="1">
        <f t="shared" si="258"/>
        <v>0.78401146443691327</v>
      </c>
      <c r="AH2162" s="1">
        <f t="shared" si="258"/>
        <v>1.0008784320280055</v>
      </c>
      <c r="AI2162" s="1">
        <f t="shared" si="258"/>
        <v>0.90950563250186578</v>
      </c>
      <c r="AJ2162" s="1">
        <f t="shared" si="258"/>
        <v>0.81224711994498988</v>
      </c>
      <c r="AK2162" s="1">
        <f t="shared" si="258"/>
        <v>0.9467249390995327</v>
      </c>
      <c r="AL2162" s="1">
        <f t="shared" si="258"/>
        <v>0.86851726106072025</v>
      </c>
      <c r="AM2162" s="1">
        <f t="shared" si="258"/>
        <v>0.86246003440094099</v>
      </c>
      <c r="AN2162" s="29">
        <f t="shared" si="258"/>
        <v>1.0206306672869128</v>
      </c>
      <c r="AO2162" s="1">
        <f t="shared" si="254"/>
        <v>14928.337933122288</v>
      </c>
      <c r="AP2162" s="1">
        <f t="shared" si="255"/>
        <v>32829.937978827234</v>
      </c>
      <c r="AQ2162" s="29">
        <f t="shared" si="256"/>
        <v>22155.11311288672</v>
      </c>
    </row>
    <row r="2163" spans="1:43" x14ac:dyDescent="0.2">
      <c r="A2163" s="26"/>
      <c r="E2163" s="25" t="s">
        <v>4209</v>
      </c>
      <c r="F2163" s="26" t="s">
        <v>4210</v>
      </c>
      <c r="G2163" s="1">
        <v>0.38393663441591902</v>
      </c>
      <c r="H2163" s="1">
        <v>1.24735665309993</v>
      </c>
      <c r="I2163" s="1">
        <f>VLOOKUP(F2163,'[1]SUSMB vs SHAM all proteins sum'!$B$2:$E$3214,2,FALSE)</f>
        <v>2.6445588627329299E-2</v>
      </c>
      <c r="J2163" s="29">
        <f>VLOOKUP(F2163,'[1]SUSMB vs SHAM all proteins sum'!$B$2:$E$3214,3,FALSE)</f>
        <v>1.1809778702450799</v>
      </c>
      <c r="K2163" s="25">
        <f>VLOOKUP($E2163,[1]AllProteinsNorm!$A$1:$Q$3226,4,FALSE)</f>
        <v>136420.09873411601</v>
      </c>
      <c r="L2163" s="1">
        <f>VLOOKUP($E2163,[1]AllProteinsNorm!$A$1:$Q$3226,5,FALSE)</f>
        <v>126326.40418969101</v>
      </c>
      <c r="M2163" s="1">
        <f>VLOOKUP($E2163,[1]AllProteinsNorm!$A$1:$Q$3226,10,FALSE)</f>
        <v>149298.183111833</v>
      </c>
      <c r="N2163" s="1">
        <f>VLOOKUP($E2163,[1]AllProteinsNorm!$A$1:$Q$3226,11,FALSE)</f>
        <v>113884.64412867901</v>
      </c>
      <c r="O2163" s="1">
        <f>VLOOKUP($E2163,[1]AllProteinsNorm!$A$1:$Q$3226,15,FALSE)</f>
        <v>136332.88137477799</v>
      </c>
      <c r="P2163" s="1">
        <f>VLOOKUP($E2163,[1]AllProteinsNorm!$A$1:$Q$3226,6,FALSE)</f>
        <v>136691.69975991501</v>
      </c>
      <c r="Q2163" s="1">
        <f>VLOOKUP($E2163,[1]AllProteinsNorm!$A$1:$Q$3226,8,FALSE)</f>
        <v>159719.82840067</v>
      </c>
      <c r="R2163" s="1">
        <f>VLOOKUP($E2163,[1]AllProteinsNorm!$A$1:$Q$3226,13,FALSE)</f>
        <v>98331.336350280704</v>
      </c>
      <c r="S2163" s="1">
        <f>VLOOKUP($E2163,[1]AllProteinsNorm!$A$1:$Q$3226,16,FALSE)</f>
        <v>140727.884081439</v>
      </c>
      <c r="T2163" s="1">
        <f>VLOOKUP($E2163,[1]AllProteinsNorm!$A$1:$Q$3226,17,FALSE)</f>
        <v>399275.77371998498</v>
      </c>
      <c r="U2163" s="1">
        <f>VLOOKUP($E2163,[1]AllProteinsNorm!$A$1:$Q$3226,3,FALSE)</f>
        <v>142813.465158245</v>
      </c>
      <c r="V2163" s="1">
        <f>VLOOKUP($E2163,[1]AllProteinsNorm!$A$1:$Q$3226,7,FALSE)</f>
        <v>182067.546097682</v>
      </c>
      <c r="W2163" s="1">
        <f>VLOOKUP($E2163,[1]AllProteinsNorm!$A$1:$Q$3226,9,FALSE)</f>
        <v>153499.81108912799</v>
      </c>
      <c r="X2163" s="1">
        <f>VLOOKUP($E2163,[1]AllProteinsNorm!$A$1:$Q$3226,12,FALSE)</f>
        <v>149220.741435609</v>
      </c>
      <c r="Y2163" s="29">
        <f>VLOOKUP($E2163,[1]AllProteinsNorm!$A$1:$Q$3226,14,FALSE)</f>
        <v>154085.887046961</v>
      </c>
      <c r="Z2163" s="25">
        <f t="shared" si="258"/>
        <v>1.0299553285478555</v>
      </c>
      <c r="AA2163" s="1">
        <f t="shared" si="258"/>
        <v>0.95374914942004996</v>
      </c>
      <c r="AB2163" s="1">
        <f t="shared" si="258"/>
        <v>1.127183315841501</v>
      </c>
      <c r="AC2163" s="1">
        <f t="shared" si="258"/>
        <v>0.85981535820993882</v>
      </c>
      <c r="AD2163" s="1">
        <f t="shared" si="258"/>
        <v>1.0292968479806544</v>
      </c>
      <c r="AE2163" s="1">
        <f t="shared" si="258"/>
        <v>1.0320058836079713</v>
      </c>
      <c r="AF2163" s="1">
        <f t="shared" si="258"/>
        <v>1.2058654836237839</v>
      </c>
      <c r="AG2163" s="1">
        <f t="shared" si="258"/>
        <v>0.74238975617949521</v>
      </c>
      <c r="AH2163" s="1">
        <f t="shared" si="258"/>
        <v>1.0624785895180964</v>
      </c>
      <c r="AI2163" s="1">
        <f t="shared" si="258"/>
        <v>3.0144840424464827</v>
      </c>
      <c r="AJ2163" s="1">
        <f t="shared" si="258"/>
        <v>1.0782244756676256</v>
      </c>
      <c r="AK2163" s="1">
        <f t="shared" si="258"/>
        <v>1.3745880628954892</v>
      </c>
      <c r="AL2163" s="1">
        <f t="shared" si="258"/>
        <v>1.1589051014430864</v>
      </c>
      <c r="AM2163" s="1">
        <f t="shared" si="258"/>
        <v>1.126598640505398</v>
      </c>
      <c r="AN2163" s="29">
        <f t="shared" si="258"/>
        <v>1.1633299043959149</v>
      </c>
      <c r="AO2163" s="1">
        <f t="shared" si="254"/>
        <v>11805.681347144446</v>
      </c>
      <c r="AP2163" s="1">
        <f t="shared" si="255"/>
        <v>108017.92880700307</v>
      </c>
      <c r="AQ2163" s="29">
        <f t="shared" si="256"/>
        <v>13481.137061081845</v>
      </c>
    </row>
    <row r="2164" spans="1:43" x14ac:dyDescent="0.2">
      <c r="A2164" s="26"/>
      <c r="E2164" s="25" t="s">
        <v>4211</v>
      </c>
      <c r="F2164" s="26" t="s">
        <v>4212</v>
      </c>
      <c r="G2164" s="1">
        <v>0.88438423181442105</v>
      </c>
      <c r="H2164" s="1">
        <v>1.0588467465867499</v>
      </c>
      <c r="I2164" s="1">
        <f>VLOOKUP(F2164,'[1]SUSMB vs SHAM all proteins sum'!$B$2:$E$3214,2,FALSE)</f>
        <v>6.45733423820571E-2</v>
      </c>
      <c r="J2164" s="29">
        <f>VLOOKUP(F2164,'[1]SUSMB vs SHAM all proteins sum'!$B$2:$E$3214,3,FALSE)</f>
        <v>1.6515753459028</v>
      </c>
      <c r="K2164" s="25">
        <f>VLOOKUP($E2164,[1]AllProteinsNorm!$A$1:$Q$3226,4,FALSE)</f>
        <v>25802.4236006547</v>
      </c>
      <c r="L2164" s="1">
        <f>VLOOKUP($E2164,[1]AllProteinsNorm!$A$1:$Q$3226,5,FALSE)</f>
        <v>30243.1749983353</v>
      </c>
      <c r="M2164" s="1">
        <f>VLOOKUP($E2164,[1]AllProteinsNorm!$A$1:$Q$3226,10,FALSE)</f>
        <v>31247.930425799899</v>
      </c>
      <c r="N2164" s="1">
        <f>VLOOKUP($E2164,[1]AllProteinsNorm!$A$1:$Q$3226,11,FALSE)</f>
        <v>42033.072582072899</v>
      </c>
      <c r="O2164" s="1">
        <f>VLOOKUP($E2164,[1]AllProteinsNorm!$A$1:$Q$3226,15,FALSE)</f>
        <v>33888.104830725199</v>
      </c>
      <c r="P2164" s="1">
        <f>VLOOKUP($E2164,[1]AllProteinsNorm!$A$1:$Q$3226,6,FALSE)</f>
        <v>20422.487316455801</v>
      </c>
      <c r="Q2164" s="1">
        <f>VLOOKUP($E2164,[1]AllProteinsNorm!$A$1:$Q$3226,8,FALSE)</f>
        <v>46626.5233055973</v>
      </c>
      <c r="R2164" s="1">
        <f>VLOOKUP($E2164,[1]AllProteinsNorm!$A$1:$Q$3226,13,FALSE)</f>
        <v>27490.350624716099</v>
      </c>
      <c r="S2164" s="1">
        <f>VLOOKUP($E2164,[1]AllProteinsNorm!$A$1:$Q$3226,16,FALSE)</f>
        <v>14448.9055881763</v>
      </c>
      <c r="T2164" s="1">
        <f>VLOOKUP($E2164,[1]AllProteinsNorm!$A$1:$Q$3226,17,FALSE)</f>
        <v>122223.91581494499</v>
      </c>
      <c r="U2164" s="1">
        <f>VLOOKUP($E2164,[1]AllProteinsNorm!$A$1:$Q$3226,3,FALSE)</f>
        <v>70908.401731838807</v>
      </c>
      <c r="V2164" s="1">
        <f>VLOOKUP($E2164,[1]AllProteinsNorm!$A$1:$Q$3226,7,FALSE)</f>
        <v>108515.856742583</v>
      </c>
      <c r="W2164" s="1">
        <f>VLOOKUP($E2164,[1]AllProteinsNorm!$A$1:$Q$3226,9,FALSE)</f>
        <v>42834.5896355531</v>
      </c>
      <c r="X2164" s="1">
        <f>VLOOKUP($E2164,[1]AllProteinsNorm!$A$1:$Q$3226,12,FALSE)</f>
        <v>32076.6652322019</v>
      </c>
      <c r="Y2164" s="29">
        <f>VLOOKUP($E2164,[1]AllProteinsNorm!$A$1:$Q$3226,14,FALSE)</f>
        <v>40370.562051032299</v>
      </c>
      <c r="Z2164" s="25">
        <f t="shared" si="258"/>
        <v>0.79044419966289436</v>
      </c>
      <c r="AA2164" s="1">
        <f t="shared" si="258"/>
        <v>0.9264843732050595</v>
      </c>
      <c r="AB2164" s="1">
        <f t="shared" si="258"/>
        <v>0.95726454765731728</v>
      </c>
      <c r="AC2164" s="1">
        <f t="shared" si="258"/>
        <v>1.2876619239622875</v>
      </c>
      <c r="AD2164" s="1">
        <f t="shared" si="258"/>
        <v>1.0381449555124416</v>
      </c>
      <c r="AE2164" s="1">
        <f t="shared" si="258"/>
        <v>0.6256325720337339</v>
      </c>
      <c r="AF2164" s="1">
        <f t="shared" si="258"/>
        <v>1.4283799641372057</v>
      </c>
      <c r="AG2164" s="1">
        <f t="shared" si="258"/>
        <v>0.84215299052197201</v>
      </c>
      <c r="AH2164" s="1">
        <f t="shared" si="258"/>
        <v>0.44263491640998193</v>
      </c>
      <c r="AI2164" s="1">
        <f t="shared" si="258"/>
        <v>3.7442678568209309</v>
      </c>
      <c r="AJ2164" s="1">
        <f t="shared" si="258"/>
        <v>2.1722430312661078</v>
      </c>
      <c r="AK2164" s="1">
        <f t="shared" si="258"/>
        <v>3.324328398803897</v>
      </c>
      <c r="AL2164" s="1">
        <f t="shared" si="258"/>
        <v>1.3122159935977555</v>
      </c>
      <c r="AM2164" s="1">
        <f t="shared" si="258"/>
        <v>0.98265241939052106</v>
      </c>
      <c r="AN2164" s="29">
        <f t="shared" si="258"/>
        <v>1.2367317545147098</v>
      </c>
      <c r="AO2164" s="1">
        <f t="shared" si="254"/>
        <v>5370.7097063537312</v>
      </c>
      <c r="AP2164" s="1">
        <f t="shared" si="255"/>
        <v>39503.093119191479</v>
      </c>
      <c r="AQ2164" s="29">
        <f t="shared" si="256"/>
        <v>28024.472262607538</v>
      </c>
    </row>
    <row r="2165" spans="1:43" x14ac:dyDescent="0.2">
      <c r="A2165" s="26"/>
      <c r="E2165" s="25" t="s">
        <v>4213</v>
      </c>
      <c r="F2165" s="26" t="s">
        <v>4214</v>
      </c>
      <c r="G2165" s="1">
        <v>0.92609370931683799</v>
      </c>
      <c r="H2165" s="1">
        <v>1.0066272541464101</v>
      </c>
      <c r="I2165" s="1">
        <f>VLOOKUP(F2165,'[1]SUSMB vs SHAM all proteins sum'!$B$2:$E$3214,2,FALSE)</f>
        <v>0.53027930071910301</v>
      </c>
      <c r="J2165" s="29">
        <f>VLOOKUP(F2165,'[1]SUSMB vs SHAM all proteins sum'!$B$2:$E$3214,3,FALSE)</f>
        <v>0.94794265613718798</v>
      </c>
      <c r="K2165" s="25">
        <f>VLOOKUP($E2165,[1]AllProteinsNorm!$A$1:$Q$3226,4,FALSE)</f>
        <v>951925.64175423596</v>
      </c>
      <c r="L2165" s="1">
        <f>VLOOKUP($E2165,[1]AllProteinsNorm!$A$1:$Q$3226,5,FALSE)</f>
        <v>796207.35002285405</v>
      </c>
      <c r="M2165" s="1">
        <f>VLOOKUP($E2165,[1]AllProteinsNorm!$A$1:$Q$3226,10,FALSE)</f>
        <v>981831.35425389698</v>
      </c>
      <c r="N2165" s="1">
        <f>VLOOKUP($E2165,[1]AllProteinsNorm!$A$1:$Q$3226,11,FALSE)</f>
        <v>807065.18511195295</v>
      </c>
      <c r="O2165" s="1">
        <f>VLOOKUP($E2165,[1]AllProteinsNorm!$A$1:$Q$3226,15,FALSE)</f>
        <v>1052857.1247868901</v>
      </c>
      <c r="P2165" s="1">
        <f>VLOOKUP($E2165,[1]AllProteinsNorm!$A$1:$Q$3226,6,FALSE)</f>
        <v>992290.19400895503</v>
      </c>
      <c r="Q2165" s="1">
        <f>VLOOKUP($E2165,[1]AllProteinsNorm!$A$1:$Q$3226,8,FALSE)</f>
        <v>1019907.29608284</v>
      </c>
      <c r="R2165" s="1">
        <f>VLOOKUP($E2165,[1]AllProteinsNorm!$A$1:$Q$3226,13,FALSE)</f>
        <v>919782.35400930501</v>
      </c>
      <c r="S2165" s="1">
        <f>VLOOKUP($E2165,[1]AllProteinsNorm!$A$1:$Q$3226,16,FALSE)</f>
        <v>830820.82987470203</v>
      </c>
      <c r="T2165" s="1">
        <f>VLOOKUP($E2165,[1]AllProteinsNorm!$A$1:$Q$3226,17,FALSE)</f>
        <v>845075.93295407796</v>
      </c>
      <c r="U2165" s="1">
        <f>VLOOKUP($E2165,[1]AllProteinsNorm!$A$1:$Q$3226,3,FALSE)</f>
        <v>759792.62822806102</v>
      </c>
      <c r="V2165" s="1">
        <f>VLOOKUP($E2165,[1]AllProteinsNorm!$A$1:$Q$3226,7,FALSE)</f>
        <v>845059.26768185</v>
      </c>
      <c r="W2165" s="1">
        <f>VLOOKUP($E2165,[1]AllProteinsNorm!$A$1:$Q$3226,9,FALSE)</f>
        <v>793851.43985369196</v>
      </c>
      <c r="X2165" s="1">
        <f>VLOOKUP($E2165,[1]AllProteinsNorm!$A$1:$Q$3226,12,FALSE)</f>
        <v>1072702.1888942099</v>
      </c>
      <c r="Y2165" s="29">
        <f>VLOOKUP($E2165,[1]AllProteinsNorm!$A$1:$Q$3226,14,FALSE)</f>
        <v>885225.34972579801</v>
      </c>
      <c r="Z2165" s="25">
        <f t="shared" ref="Z2165:AN2181" si="259">K2165/AVERAGE($K2165:$O2165)</f>
        <v>1.0369816436800361</v>
      </c>
      <c r="AA2165" s="1">
        <f t="shared" si="259"/>
        <v>0.8673496860692701</v>
      </c>
      <c r="AB2165" s="1">
        <f t="shared" si="259"/>
        <v>1.0695594770139212</v>
      </c>
      <c r="AC2165" s="1">
        <f t="shared" si="259"/>
        <v>0.8791776852150347</v>
      </c>
      <c r="AD2165" s="1">
        <f t="shared" si="259"/>
        <v>1.1469315080217377</v>
      </c>
      <c r="AE2165" s="1">
        <f t="shared" si="259"/>
        <v>1.0809528299865332</v>
      </c>
      <c r="AF2165" s="1">
        <f t="shared" si="259"/>
        <v>1.1110375620770365</v>
      </c>
      <c r="AG2165" s="1">
        <f t="shared" si="259"/>
        <v>1.0019663043541684</v>
      </c>
      <c r="AH2165" s="1">
        <f t="shared" si="259"/>
        <v>0.90505593291866637</v>
      </c>
      <c r="AI2165" s="1">
        <f t="shared" si="259"/>
        <v>0.92058475110958971</v>
      </c>
      <c r="AJ2165" s="1">
        <f t="shared" si="259"/>
        <v>0.82768125357350508</v>
      </c>
      <c r="AK2165" s="1">
        <f t="shared" si="259"/>
        <v>0.9205665967699761</v>
      </c>
      <c r="AL2165" s="1">
        <f t="shared" si="259"/>
        <v>0.86478327174821235</v>
      </c>
      <c r="AM2165" s="1">
        <f t="shared" si="259"/>
        <v>1.1685497587487805</v>
      </c>
      <c r="AN2165" s="29">
        <f t="shared" si="259"/>
        <v>0.96432157925092266</v>
      </c>
      <c r="AO2165" s="1">
        <f t="shared" si="254"/>
        <v>100550.3010770581</v>
      </c>
      <c r="AP2165" s="1">
        <f t="shared" si="255"/>
        <v>75843.94418779519</v>
      </c>
      <c r="AQ2165" s="29">
        <f t="shared" si="256"/>
        <v>109432.63050074104</v>
      </c>
    </row>
    <row r="2166" spans="1:43" x14ac:dyDescent="0.2">
      <c r="A2166" s="26"/>
      <c r="E2166" s="25" t="s">
        <v>4215</v>
      </c>
      <c r="F2166" s="26" t="s">
        <v>4216</v>
      </c>
      <c r="G2166" s="1">
        <v>0.87165467214687997</v>
      </c>
      <c r="H2166" s="1">
        <v>1.0765034598707699</v>
      </c>
      <c r="I2166" s="1">
        <f>VLOOKUP(F2166,'[1]SUSMB vs SHAM all proteins sum'!$B$2:$E$3214,2,FALSE)</f>
        <v>0.15586160224588799</v>
      </c>
      <c r="J2166" s="29">
        <f>VLOOKUP(F2166,'[1]SUSMB vs SHAM all proteins sum'!$B$2:$E$3214,3,FALSE)</f>
        <v>1.95272966236382</v>
      </c>
      <c r="K2166" s="25">
        <f>VLOOKUP($E2166,[1]AllProteinsNorm!$A$1:$Q$3226,4,FALSE)</f>
        <v>54052.859475660203</v>
      </c>
      <c r="L2166" s="1">
        <f>VLOOKUP($E2166,[1]AllProteinsNorm!$A$1:$Q$3226,5,FALSE)</f>
        <v>228189.897395309</v>
      </c>
      <c r="M2166" s="1">
        <f>VLOOKUP($E2166,[1]AllProteinsNorm!$A$1:$Q$3226,10,FALSE)</f>
        <v>66990.835049227506</v>
      </c>
      <c r="N2166" s="1">
        <f>VLOOKUP($E2166,[1]AllProteinsNorm!$A$1:$Q$3226,11,FALSE)</f>
        <v>251070.626054522</v>
      </c>
      <c r="O2166" s="1">
        <f>VLOOKUP($E2166,[1]AllProteinsNorm!$A$1:$Q$3226,15,FALSE)</f>
        <v>131009.836333938</v>
      </c>
      <c r="P2166" s="1">
        <f>VLOOKUP($E2166,[1]AllProteinsNorm!$A$1:$Q$3226,6,FALSE)</f>
        <v>37553.31861961</v>
      </c>
      <c r="Q2166" s="1">
        <f>VLOOKUP($E2166,[1]AllProteinsNorm!$A$1:$Q$3226,8,FALSE)</f>
        <v>172547.06514560999</v>
      </c>
      <c r="R2166" s="1">
        <f>VLOOKUP($E2166,[1]AllProteinsNorm!$A$1:$Q$3226,13,FALSE)</f>
        <v>186077.89923813299</v>
      </c>
      <c r="S2166" s="1">
        <f>VLOOKUP($E2166,[1]AllProteinsNorm!$A$1:$Q$3226,16,FALSE)</f>
        <v>180601.04590683099</v>
      </c>
      <c r="T2166" s="1">
        <f>VLOOKUP($E2166,[1]AllProteinsNorm!$A$1:$Q$3226,17,FALSE)</f>
        <v>180441.52272537001</v>
      </c>
      <c r="U2166" s="1">
        <f>VLOOKUP($E2166,[1]AllProteinsNorm!$A$1:$Q$3226,3,FALSE)</f>
        <v>430587.784561668</v>
      </c>
      <c r="V2166" s="1">
        <f>VLOOKUP($E2166,[1]AllProteinsNorm!$A$1:$Q$3226,7,FALSE)</f>
        <v>87150.508704386899</v>
      </c>
      <c r="W2166" s="1">
        <f>VLOOKUP($E2166,[1]AllProteinsNorm!$A$1:$Q$3226,9,FALSE)</f>
        <v>324480.31679267099</v>
      </c>
      <c r="X2166" s="1">
        <f>VLOOKUP($E2166,[1]AllProteinsNorm!$A$1:$Q$3226,12,FALSE)</f>
        <v>177159.69503344499</v>
      </c>
      <c r="Y2166" s="29">
        <f>VLOOKUP($E2166,[1]AllProteinsNorm!$A$1:$Q$3226,14,FALSE)</f>
        <v>357730.51812728902</v>
      </c>
      <c r="Z2166" s="25">
        <f t="shared" si="259"/>
        <v>0.36955982971473694</v>
      </c>
      <c r="AA2166" s="1">
        <f t="shared" si="259"/>
        <v>1.560136141585758</v>
      </c>
      <c r="AB2166" s="1">
        <f t="shared" si="259"/>
        <v>0.45801687151053655</v>
      </c>
      <c r="AC2166" s="1">
        <f t="shared" si="259"/>
        <v>1.7165718652287498</v>
      </c>
      <c r="AD2166" s="1">
        <f t="shared" si="259"/>
        <v>0.89571529196021926</v>
      </c>
      <c r="AE2166" s="1">
        <f t="shared" si="259"/>
        <v>0.25675233778400997</v>
      </c>
      <c r="AF2166" s="1">
        <f t="shared" si="259"/>
        <v>1.1797056553817109</v>
      </c>
      <c r="AG2166" s="1">
        <f t="shared" si="259"/>
        <v>1.2722160755821972</v>
      </c>
      <c r="AH2166" s="1">
        <f t="shared" si="259"/>
        <v>1.2347707858394783</v>
      </c>
      <c r="AI2166" s="1">
        <f t="shared" si="259"/>
        <v>1.2336801245803304</v>
      </c>
      <c r="AJ2166" s="1">
        <f t="shared" si="259"/>
        <v>2.9439321043045017</v>
      </c>
      <c r="AK2166" s="1">
        <f t="shared" si="259"/>
        <v>0.59584872047053783</v>
      </c>
      <c r="AL2166" s="1">
        <f t="shared" si="259"/>
        <v>2.2184745040857754</v>
      </c>
      <c r="AM2166" s="1">
        <f t="shared" si="259"/>
        <v>1.211242242574716</v>
      </c>
      <c r="AN2166" s="29">
        <f t="shared" si="259"/>
        <v>2.4458063948016657</v>
      </c>
      <c r="AO2166" s="1">
        <f t="shared" si="254"/>
        <v>80890.172640626508</v>
      </c>
      <c r="AP2166" s="1">
        <f t="shared" si="255"/>
        <v>57108.534021357693</v>
      </c>
      <c r="AQ2166" s="29">
        <f t="shared" si="256"/>
        <v>125187.43252676423</v>
      </c>
    </row>
    <row r="2167" spans="1:43" x14ac:dyDescent="0.2">
      <c r="A2167" s="26"/>
      <c r="E2167" s="25" t="s">
        <v>4217</v>
      </c>
      <c r="F2167" s="26" t="s">
        <v>4218</v>
      </c>
      <c r="G2167" s="1">
        <v>0.333167171183327</v>
      </c>
      <c r="H2167" s="1">
        <v>0.84299003399864803</v>
      </c>
      <c r="I2167" s="1">
        <f>VLOOKUP(F2167,'[1]SUSMB vs SHAM all proteins sum'!$B$2:$E$3214,2,FALSE)</f>
        <v>0.12540991140039401</v>
      </c>
      <c r="J2167" s="29">
        <f>VLOOKUP(F2167,'[1]SUSMB vs SHAM all proteins sum'!$B$2:$E$3214,3,FALSE)</f>
        <v>0.80826713038698295</v>
      </c>
      <c r="K2167" s="25">
        <f>VLOOKUP($E2167,[1]AllProteinsNorm!$A$1:$Q$3226,4,FALSE)</f>
        <v>305590.904255539</v>
      </c>
      <c r="L2167" s="1">
        <f>VLOOKUP($E2167,[1]AllProteinsNorm!$A$1:$Q$3226,5,FALSE)</f>
        <v>350788.20547537098</v>
      </c>
      <c r="M2167" s="1">
        <f>VLOOKUP($E2167,[1]AllProteinsNorm!$A$1:$Q$3226,10,FALSE)</f>
        <v>283914.164535877</v>
      </c>
      <c r="N2167" s="1">
        <f>VLOOKUP($E2167,[1]AllProteinsNorm!$A$1:$Q$3226,11,FALSE)</f>
        <v>309130.10040377901</v>
      </c>
      <c r="O2167" s="1">
        <f>VLOOKUP($E2167,[1]AllProteinsNorm!$A$1:$Q$3226,15,FALSE)</f>
        <v>351911.484087113</v>
      </c>
      <c r="P2167" s="1">
        <f>VLOOKUP($E2167,[1]AllProteinsNorm!$A$1:$Q$3226,6,FALSE)</f>
        <v>322202.045364402</v>
      </c>
      <c r="Q2167" s="1">
        <f>VLOOKUP($E2167,[1]AllProteinsNorm!$A$1:$Q$3226,8,FALSE)</f>
        <v>381264.92859870702</v>
      </c>
      <c r="R2167" s="1">
        <f>VLOOKUP($E2167,[1]AllProteinsNorm!$A$1:$Q$3226,13,FALSE)</f>
        <v>215345.568309241</v>
      </c>
      <c r="S2167" s="1">
        <f>VLOOKUP($E2167,[1]AllProteinsNorm!$A$1:$Q$3226,16,FALSE)</f>
        <v>332038.822563992</v>
      </c>
      <c r="T2167" s="1">
        <f>VLOOKUP($E2167,[1]AllProteinsNorm!$A$1:$Q$3226,17,FALSE)</f>
        <v>160464.67766844999</v>
      </c>
      <c r="U2167" s="1">
        <f>VLOOKUP($E2167,[1]AllProteinsNorm!$A$1:$Q$3226,3,FALSE)</f>
        <v>250150.52231386999</v>
      </c>
      <c r="V2167" s="1">
        <f>VLOOKUP($E2167,[1]AllProteinsNorm!$A$1:$Q$3226,7,FALSE)</f>
        <v>297140.24055055098</v>
      </c>
      <c r="W2167" s="1">
        <f>VLOOKUP($E2167,[1]AllProteinsNorm!$A$1:$Q$3226,9,FALSE)</f>
        <v>251283.55986064201</v>
      </c>
      <c r="X2167" s="1">
        <f>VLOOKUP($E2167,[1]AllProteinsNorm!$A$1:$Q$3226,12,FALSE)</f>
        <v>173737.671205388</v>
      </c>
      <c r="Y2167" s="29">
        <f>VLOOKUP($E2167,[1]AllProteinsNorm!$A$1:$Q$3226,14,FALSE)</f>
        <v>351966.09796761302</v>
      </c>
      <c r="Z2167" s="25">
        <f t="shared" si="259"/>
        <v>0.95417551983042892</v>
      </c>
      <c r="AA2167" s="1">
        <f t="shared" si="259"/>
        <v>1.0952993484058469</v>
      </c>
      <c r="AB2167" s="1">
        <f t="shared" si="259"/>
        <v>0.88649217552204707</v>
      </c>
      <c r="AC2167" s="1">
        <f t="shared" si="259"/>
        <v>0.96522628828427293</v>
      </c>
      <c r="AD2167" s="1">
        <f t="shared" si="259"/>
        <v>1.0988066679574036</v>
      </c>
      <c r="AE2167" s="1">
        <f t="shared" si="259"/>
        <v>1.00604206422624</v>
      </c>
      <c r="AF2167" s="1">
        <f t="shared" si="259"/>
        <v>1.1904597171340341</v>
      </c>
      <c r="AG2167" s="1">
        <f t="shared" si="259"/>
        <v>0.67239393163621874</v>
      </c>
      <c r="AH2167" s="1">
        <f t="shared" si="259"/>
        <v>1.0367563684387311</v>
      </c>
      <c r="AI2167" s="1">
        <f t="shared" si="259"/>
        <v>0.50103411160654743</v>
      </c>
      <c r="AJ2167" s="1">
        <f t="shared" si="259"/>
        <v>0.78106874694508799</v>
      </c>
      <c r="AK2167" s="1">
        <f t="shared" si="259"/>
        <v>0.92778920950073285</v>
      </c>
      <c r="AL2167" s="1">
        <f t="shared" si="259"/>
        <v>0.78460653774685396</v>
      </c>
      <c r="AM2167" s="1">
        <f t="shared" si="259"/>
        <v>0.54247764062344295</v>
      </c>
      <c r="AN2167" s="29">
        <f t="shared" si="259"/>
        <v>1.0989771940662976</v>
      </c>
      <c r="AO2167" s="1">
        <f t="shared" si="254"/>
        <v>26809.939656790968</v>
      </c>
      <c r="AP2167" s="1">
        <f t="shared" si="255"/>
        <v>81470.136503451955</v>
      </c>
      <c r="AQ2167" s="29">
        <f t="shared" si="256"/>
        <v>58878.609702949885</v>
      </c>
    </row>
    <row r="2168" spans="1:43" x14ac:dyDescent="0.2">
      <c r="A2168" s="26"/>
      <c r="E2168" s="25" t="s">
        <v>4219</v>
      </c>
      <c r="F2168" s="26" t="s">
        <v>4220</v>
      </c>
      <c r="G2168" s="43">
        <v>1.7080038075771399E-4</v>
      </c>
      <c r="H2168" s="1">
        <v>1.4623548194807101</v>
      </c>
      <c r="I2168" s="1">
        <f>VLOOKUP(F2168,'[1]SUSMB vs SHAM all proteins sum'!$B$2:$E$3214,2,FALSE)</f>
        <v>2.29366409519625E-2</v>
      </c>
      <c r="J2168" s="29">
        <f>VLOOKUP(F2168,'[1]SUSMB vs SHAM all proteins sum'!$B$2:$E$3214,3,FALSE)</f>
        <v>1.3339293253520801</v>
      </c>
      <c r="K2168" s="25">
        <f>VLOOKUP($E2168,[1]AllProteinsNorm!$A$1:$Q$3226,4,FALSE)</f>
        <v>36732.289444505303</v>
      </c>
      <c r="L2168" s="1">
        <f>VLOOKUP($E2168,[1]AllProteinsNorm!$A$1:$Q$3226,5,FALSE)</f>
        <v>36551.347728943401</v>
      </c>
      <c r="M2168" s="1">
        <f>VLOOKUP($E2168,[1]AllProteinsNorm!$A$1:$Q$3226,10,FALSE)</f>
        <v>42224.109362084797</v>
      </c>
      <c r="N2168" s="1">
        <f>VLOOKUP($E2168,[1]AllProteinsNorm!$A$1:$Q$3226,11,FALSE)</f>
        <v>47649.605996229198</v>
      </c>
      <c r="O2168" s="1">
        <f>VLOOKUP($E2168,[1]AllProteinsNorm!$A$1:$Q$3226,15,FALSE)</f>
        <v>40881.682157376199</v>
      </c>
      <c r="P2168" s="1">
        <f>VLOOKUP($E2168,[1]AllProteinsNorm!$A$1:$Q$3226,6,FALSE)</f>
        <v>61193.494783578099</v>
      </c>
      <c r="Q2168" s="1">
        <f>VLOOKUP($E2168,[1]AllProteinsNorm!$A$1:$Q$3226,8,FALSE)</f>
        <v>62787.3350003347</v>
      </c>
      <c r="R2168" s="1">
        <f>VLOOKUP($E2168,[1]AllProteinsNorm!$A$1:$Q$3226,13,FALSE)</f>
        <v>62958.494041820602</v>
      </c>
      <c r="S2168" s="1">
        <f>VLOOKUP($E2168,[1]AllProteinsNorm!$A$1:$Q$3226,16,FALSE)</f>
        <v>56026.073735395803</v>
      </c>
      <c r="T2168" s="1">
        <f>VLOOKUP($E2168,[1]AllProteinsNorm!$A$1:$Q$3226,17,FALSE)</f>
        <v>54493.153282227999</v>
      </c>
      <c r="U2168" s="1">
        <f>VLOOKUP($E2168,[1]AllProteinsNorm!$A$1:$Q$3226,3,FALSE)</f>
        <v>71933.368842278695</v>
      </c>
      <c r="V2168" s="1">
        <f>VLOOKUP($E2168,[1]AllProteinsNorm!$A$1:$Q$3226,7,FALSE)</f>
        <v>51854.818093124399</v>
      </c>
      <c r="W2168" s="1">
        <f>VLOOKUP($E2168,[1]AllProteinsNorm!$A$1:$Q$3226,9,FALSE)</f>
        <v>58666.668494348203</v>
      </c>
      <c r="X2168" s="1">
        <f>VLOOKUP($E2168,[1]AllProteinsNorm!$A$1:$Q$3226,12,FALSE)</f>
        <v>51341.188615106403</v>
      </c>
      <c r="Y2168" s="29">
        <f>VLOOKUP($E2168,[1]AllProteinsNorm!$A$1:$Q$3226,14,FALSE)</f>
        <v>41513.294701325001</v>
      </c>
      <c r="Z2168" s="25">
        <f t="shared" si="259"/>
        <v>0.90012897533230152</v>
      </c>
      <c r="AA2168" s="1">
        <f t="shared" si="259"/>
        <v>0.89569497779262552</v>
      </c>
      <c r="AB2168" s="1">
        <f t="shared" si="259"/>
        <v>1.0347066537149328</v>
      </c>
      <c r="AC2168" s="1">
        <f t="shared" si="259"/>
        <v>1.1676590724129126</v>
      </c>
      <c r="AD2168" s="1">
        <f t="shared" si="259"/>
        <v>1.001810320747228</v>
      </c>
      <c r="AE2168" s="1">
        <f t="shared" si="259"/>
        <v>1.4995536240604324</v>
      </c>
      <c r="AF2168" s="1">
        <f t="shared" si="259"/>
        <v>1.538610861789107</v>
      </c>
      <c r="AG2168" s="1">
        <f t="shared" si="259"/>
        <v>1.5428051337760009</v>
      </c>
      <c r="AH2168" s="1">
        <f t="shared" si="259"/>
        <v>1.3729253772630718</v>
      </c>
      <c r="AI2168" s="1">
        <f t="shared" si="259"/>
        <v>1.3353609853440631</v>
      </c>
      <c r="AJ2168" s="1">
        <f t="shared" si="259"/>
        <v>1.7627354724519226</v>
      </c>
      <c r="AK2168" s="1">
        <f t="shared" si="259"/>
        <v>1.2707082782499719</v>
      </c>
      <c r="AL2168" s="1">
        <f t="shared" si="259"/>
        <v>1.4376334553760526</v>
      </c>
      <c r="AM2168" s="1">
        <f t="shared" si="259"/>
        <v>1.2581217288477822</v>
      </c>
      <c r="AN2168" s="29">
        <f t="shared" si="259"/>
        <v>1.0172880587425848</v>
      </c>
      <c r="AO2168" s="1">
        <f t="shared" si="254"/>
        <v>4087.7590999430563</v>
      </c>
      <c r="AP2168" s="1">
        <f t="shared" si="255"/>
        <v>3543.2191906342523</v>
      </c>
      <c r="AQ2168" s="29">
        <f t="shared" si="256"/>
        <v>10053.204363733965</v>
      </c>
    </row>
    <row r="2169" spans="1:43" x14ac:dyDescent="0.2">
      <c r="A2169" s="26"/>
      <c r="E2169" s="25" t="s">
        <v>4221</v>
      </c>
      <c r="F2169" s="26" t="s">
        <v>4222</v>
      </c>
      <c r="G2169" s="1">
        <v>0.15344025694524999</v>
      </c>
      <c r="H2169" s="1">
        <v>1.1198337740916</v>
      </c>
      <c r="I2169" s="1">
        <f>VLOOKUP(F2169,'[1]SUSMB vs SHAM all proteins sum'!$B$2:$E$3214,2,FALSE)</f>
        <v>0.430705334279187</v>
      </c>
      <c r="J2169" s="29">
        <f>VLOOKUP(F2169,'[1]SUSMB vs SHAM all proteins sum'!$B$2:$E$3214,3,FALSE)</f>
        <v>1.0666222194774999</v>
      </c>
      <c r="K2169" s="25">
        <f>VLOOKUP($E2169,[1]AllProteinsNorm!$A$1:$Q$3226,4,FALSE)</f>
        <v>1066909.72339148</v>
      </c>
      <c r="L2169" s="1">
        <f>VLOOKUP($E2169,[1]AllProteinsNorm!$A$1:$Q$3226,5,FALSE)</f>
        <v>867850.07268118905</v>
      </c>
      <c r="M2169" s="1">
        <f>VLOOKUP($E2169,[1]AllProteinsNorm!$A$1:$Q$3226,10,FALSE)</f>
        <v>1079602.13044679</v>
      </c>
      <c r="N2169" s="1">
        <f>VLOOKUP($E2169,[1]AllProteinsNorm!$A$1:$Q$3226,11,FALSE)</f>
        <v>923845.072913507</v>
      </c>
      <c r="O2169" s="1">
        <f>VLOOKUP($E2169,[1]AllProteinsNorm!$A$1:$Q$3226,15,FALSE)</f>
        <v>1276258.82001364</v>
      </c>
      <c r="P2169" s="1">
        <f>VLOOKUP($E2169,[1]AllProteinsNorm!$A$1:$Q$3226,6,FALSE)</f>
        <v>1149712.95139713</v>
      </c>
      <c r="Q2169" s="1">
        <f>VLOOKUP($E2169,[1]AllProteinsNorm!$A$1:$Q$3226,8,FALSE)</f>
        <v>1200848.93343296</v>
      </c>
      <c r="R2169" s="1">
        <f>VLOOKUP($E2169,[1]AllProteinsNorm!$A$1:$Q$3226,13,FALSE)</f>
        <v>1059565.8116331501</v>
      </c>
      <c r="S2169" s="1">
        <f>VLOOKUP($E2169,[1]AllProteinsNorm!$A$1:$Q$3226,16,FALSE)</f>
        <v>1157609.10484624</v>
      </c>
      <c r="T2169" s="1">
        <f>VLOOKUP($E2169,[1]AllProteinsNorm!$A$1:$Q$3226,17,FALSE)</f>
        <v>1225671.67789777</v>
      </c>
      <c r="U2169" s="1">
        <f>VLOOKUP($E2169,[1]AllProteinsNorm!$A$1:$Q$3226,3,FALSE)</f>
        <v>1139900.77911254</v>
      </c>
      <c r="V2169" s="1">
        <f>VLOOKUP($E2169,[1]AllProteinsNorm!$A$1:$Q$3226,7,FALSE)</f>
        <v>965519.16913512</v>
      </c>
      <c r="W2169" s="1">
        <f>VLOOKUP($E2169,[1]AllProteinsNorm!$A$1:$Q$3226,9,FALSE)</f>
        <v>1062447.4248526799</v>
      </c>
      <c r="X2169" s="1">
        <f>VLOOKUP($E2169,[1]AllProteinsNorm!$A$1:$Q$3226,12,FALSE)</f>
        <v>1207180.3886022901</v>
      </c>
      <c r="Y2169" s="29">
        <f>VLOOKUP($E2169,[1]AllProteinsNorm!$A$1:$Q$3226,14,FALSE)</f>
        <v>1152708.7117566101</v>
      </c>
      <c r="Z2169" s="25">
        <f t="shared" si="259"/>
        <v>1.0230287821741897</v>
      </c>
      <c r="AA2169" s="1">
        <f t="shared" si="259"/>
        <v>0.83215625792834425</v>
      </c>
      <c r="AB2169" s="1">
        <f t="shared" si="259"/>
        <v>1.0351991630864352</v>
      </c>
      <c r="AC2169" s="1">
        <f t="shared" si="259"/>
        <v>0.88584823920808786</v>
      </c>
      <c r="AD2169" s="1">
        <f t="shared" si="259"/>
        <v>1.2237675576029425</v>
      </c>
      <c r="AE2169" s="1">
        <f t="shared" si="259"/>
        <v>1.1024263953456552</v>
      </c>
      <c r="AF2169" s="1">
        <f t="shared" si="259"/>
        <v>1.15145920503934</v>
      </c>
      <c r="AG2169" s="1">
        <f t="shared" si="259"/>
        <v>1.0159869182396888</v>
      </c>
      <c r="AH2169" s="1">
        <f t="shared" si="259"/>
        <v>1.1099977878166369</v>
      </c>
      <c r="AI2169" s="1">
        <f t="shared" si="259"/>
        <v>1.1752610145863862</v>
      </c>
      <c r="AJ2169" s="1">
        <f t="shared" si="259"/>
        <v>1.0930177879979983</v>
      </c>
      <c r="AK2169" s="1">
        <f t="shared" si="259"/>
        <v>0.92580832108857058</v>
      </c>
      <c r="AL2169" s="1">
        <f t="shared" si="259"/>
        <v>1.0187500135588519</v>
      </c>
      <c r="AM2169" s="1">
        <f t="shared" si="259"/>
        <v>1.1575302537225223</v>
      </c>
      <c r="AN2169" s="29">
        <f t="shared" si="259"/>
        <v>1.1052989430458509</v>
      </c>
      <c r="AO2169" s="1">
        <f t="shared" si="254"/>
        <v>142264.82668534445</v>
      </c>
      <c r="AP2169" s="1">
        <f t="shared" si="255"/>
        <v>56870.521279039742</v>
      </c>
      <c r="AQ2169" s="29">
        <f t="shared" si="256"/>
        <v>83903.66091690147</v>
      </c>
    </row>
    <row r="2170" spans="1:43" x14ac:dyDescent="0.2">
      <c r="A2170" s="26"/>
      <c r="E2170" s="25" t="s">
        <v>4223</v>
      </c>
      <c r="F2170" s="26" t="s">
        <v>4224</v>
      </c>
      <c r="G2170" s="1">
        <v>0.37458335623786698</v>
      </c>
      <c r="H2170" s="43">
        <v>0.55721099119865802</v>
      </c>
      <c r="I2170" s="1">
        <f>VLOOKUP(F2170,'[1]SUSMB vs SHAM all proteins sum'!$B$2:$E$3214,2,FALSE)</f>
        <v>0.54095238258693101</v>
      </c>
      <c r="J2170" s="29">
        <f>VLOOKUP(F2170,'[1]SUSMB vs SHAM all proteins sum'!$B$2:$E$3214,3,FALSE)</f>
        <v>0.61024307620949403</v>
      </c>
      <c r="K2170" s="25">
        <f>VLOOKUP($E2170,[1]AllProteinsNorm!$A$1:$Q$3226,4,FALSE)</f>
        <v>164310.184264276</v>
      </c>
      <c r="L2170" s="1">
        <f>VLOOKUP($E2170,[1]AllProteinsNorm!$A$1:$Q$3226,5,FALSE)</f>
        <v>25766.2433296368</v>
      </c>
      <c r="M2170" s="1">
        <f>VLOOKUP($E2170,[1]AllProteinsNorm!$A$1:$Q$3226,10,FALSE)</f>
        <v>28636.243017346598</v>
      </c>
      <c r="N2170" s="1">
        <f>VLOOKUP($E2170,[1]AllProteinsNorm!$A$1:$Q$3226,11,FALSE)</f>
        <v>199329.214973689</v>
      </c>
      <c r="O2170" s="1">
        <f>VLOOKUP($E2170,[1]AllProteinsNorm!$A$1:$Q$3226,15,FALSE)</f>
        <v>334843.54307540401</v>
      </c>
      <c r="P2170" s="1">
        <f>VLOOKUP($E2170,[1]AllProteinsNorm!$A$1:$Q$3226,6,FALSE)</f>
        <v>196568.577641362</v>
      </c>
      <c r="Q2170" s="1">
        <f>VLOOKUP($E2170,[1]AllProteinsNorm!$A$1:$Q$3226,8,FALSE)</f>
        <v>44327.110008791497</v>
      </c>
      <c r="R2170" s="1">
        <f>VLOOKUP($E2170,[1]AllProteinsNorm!$A$1:$Q$3226,13,FALSE)</f>
        <v>33740.448735732098</v>
      </c>
      <c r="S2170" s="1">
        <f>VLOOKUP($E2170,[1]AllProteinsNorm!$A$1:$Q$3226,16,FALSE)</f>
        <v>38417.138354483097</v>
      </c>
      <c r="T2170" s="1">
        <f>VLOOKUP($E2170,[1]AllProteinsNorm!$A$1:$Q$3226,17,FALSE)</f>
        <v>38484.292299155401</v>
      </c>
      <c r="U2170" s="1">
        <f>VLOOKUP($E2170,[1]AllProteinsNorm!$A$1:$Q$3226,3,FALSE)</f>
        <v>117903.359178078</v>
      </c>
      <c r="V2170" s="1">
        <f>VLOOKUP($E2170,[1]AllProteinsNorm!$A$1:$Q$3226,7,FALSE)</f>
        <v>32267.818245795199</v>
      </c>
      <c r="W2170" s="1">
        <f>VLOOKUP($E2170,[1]AllProteinsNorm!$A$1:$Q$3226,9,FALSE)</f>
        <v>143951.00175991599</v>
      </c>
      <c r="X2170" s="1">
        <f>VLOOKUP($E2170,[1]AllProteinsNorm!$A$1:$Q$3226,12,FALSE)</f>
        <v>151269.845777554</v>
      </c>
      <c r="Y2170" s="29">
        <f>VLOOKUP($E2170,[1]AllProteinsNorm!$A$1:$Q$3226,14,FALSE)</f>
        <v>8266.0109768543898</v>
      </c>
      <c r="Z2170" s="25">
        <f t="shared" si="259"/>
        <v>1.0912031101242157</v>
      </c>
      <c r="AA2170" s="1">
        <f t="shared" si="259"/>
        <v>0.17111662909643499</v>
      </c>
      <c r="AB2170" s="1">
        <f t="shared" si="259"/>
        <v>0.19017663197639864</v>
      </c>
      <c r="AC2170" s="1">
        <f t="shared" si="259"/>
        <v>1.3237685800903709</v>
      </c>
      <c r="AD2170" s="1">
        <f t="shared" si="259"/>
        <v>2.2237350487125793</v>
      </c>
      <c r="AE2170" s="1">
        <f t="shared" si="259"/>
        <v>1.3054348653760408</v>
      </c>
      <c r="AF2170" s="1">
        <f t="shared" si="259"/>
        <v>0.29438151092700116</v>
      </c>
      <c r="AG2170" s="1">
        <f t="shared" si="259"/>
        <v>0.22407425785732235</v>
      </c>
      <c r="AH2170" s="1">
        <f t="shared" si="259"/>
        <v>0.25513269942573252</v>
      </c>
      <c r="AI2170" s="1">
        <f t="shared" si="259"/>
        <v>0.2555786766097497</v>
      </c>
      <c r="AJ2170" s="1">
        <f t="shared" si="259"/>
        <v>0.78300996864735095</v>
      </c>
      <c r="AK2170" s="1">
        <f t="shared" si="259"/>
        <v>0.21429434690488683</v>
      </c>
      <c r="AL2170" s="1">
        <f t="shared" si="259"/>
        <v>0.95599540301939012</v>
      </c>
      <c r="AM2170" s="1">
        <f t="shared" si="259"/>
        <v>1.0046007003131683</v>
      </c>
      <c r="AN2170" s="29">
        <f t="shared" si="259"/>
        <v>5.4895543612542251E-2</v>
      </c>
      <c r="AO2170" s="1">
        <f t="shared" si="254"/>
        <v>115729.69446596793</v>
      </c>
      <c r="AP2170" s="1">
        <f t="shared" si="255"/>
        <v>63219.777512530025</v>
      </c>
      <c r="AQ2170" s="29">
        <f t="shared" si="256"/>
        <v>59083.120385226342</v>
      </c>
    </row>
    <row r="2171" spans="1:43" x14ac:dyDescent="0.2">
      <c r="A2171" s="26"/>
      <c r="E2171" s="25" t="s">
        <v>4225</v>
      </c>
      <c r="F2171" s="26" t="s">
        <v>4226</v>
      </c>
      <c r="G2171" s="1">
        <v>0.75018585668021998</v>
      </c>
      <c r="H2171" s="1">
        <v>1.28665950534151</v>
      </c>
      <c r="I2171" s="1">
        <f>VLOOKUP(F2171,'[1]SUSMB vs SHAM all proteins sum'!$B$2:$E$3214,2,FALSE)</f>
        <v>0.28013146128677402</v>
      </c>
      <c r="J2171" s="29">
        <f>VLOOKUP(F2171,'[1]SUSMB vs SHAM all proteins sum'!$B$2:$E$3214,3,FALSE)</f>
        <v>2.14297216008055</v>
      </c>
      <c r="K2171" s="25">
        <f>VLOOKUP($E2171,[1]AllProteinsNorm!$A$1:$Q$3226,4,FALSE)</f>
        <v>167022.10140122499</v>
      </c>
      <c r="L2171" s="1">
        <f>VLOOKUP($E2171,[1]AllProteinsNorm!$A$1:$Q$3226,5,FALSE)</f>
        <v>136953.39645151299</v>
      </c>
      <c r="M2171" s="1">
        <f>VLOOKUP($E2171,[1]AllProteinsNorm!$A$1:$Q$3226,10,FALSE)</f>
        <v>232022.34851531999</v>
      </c>
      <c r="N2171" s="1">
        <f>VLOOKUP($E2171,[1]AllProteinsNorm!$A$1:$Q$3226,11,FALSE)</f>
        <v>7395.9982844678298</v>
      </c>
      <c r="O2171" s="1">
        <f>VLOOKUP($E2171,[1]AllProteinsNorm!$A$1:$Q$3226,15,FALSE)</f>
        <v>237680.12318002299</v>
      </c>
      <c r="P2171" s="1">
        <f>VLOOKUP($E2171,[1]AllProteinsNorm!$A$1:$Q$3226,6,FALSE)</f>
        <v>26613.538837117601</v>
      </c>
      <c r="Q2171" s="1">
        <f>VLOOKUP($E2171,[1]AllProteinsNorm!$A$1:$Q$3226,8,FALSE)</f>
        <v>199895.408506807</v>
      </c>
      <c r="R2171" s="1">
        <f>VLOOKUP($E2171,[1]AllProteinsNorm!$A$1:$Q$3226,13,FALSE)</f>
        <v>171148.85922957299</v>
      </c>
      <c r="S2171" s="1">
        <f>VLOOKUP($E2171,[1]AllProteinsNorm!$A$1:$Q$3226,16,FALSE)</f>
        <v>166753.78652115999</v>
      </c>
      <c r="T2171" s="1">
        <f>VLOOKUP($E2171,[1]AllProteinsNorm!$A$1:$Q$3226,17,FALSE)</f>
        <v>216685.19520116199</v>
      </c>
      <c r="U2171" s="1">
        <f>VLOOKUP($E2171,[1]AllProteinsNorm!$A$1:$Q$3226,3,FALSE)</f>
        <v>196891.54713690199</v>
      </c>
      <c r="V2171" s="1">
        <f>VLOOKUP($E2171,[1]AllProteinsNorm!$A$1:$Q$3226,7,FALSE)</f>
        <v>184451.75517786501</v>
      </c>
      <c r="W2171" s="1">
        <f>VLOOKUP($E2171,[1]AllProteinsNorm!$A$1:$Q$3226,9,FALSE)</f>
        <v>214297.63328246001</v>
      </c>
      <c r="X2171" s="1">
        <f>VLOOKUP($E2171,[1]AllProteinsNorm!$A$1:$Q$3226,12,FALSE)</f>
        <v>254526.075209426</v>
      </c>
      <c r="Y2171" s="29">
        <f>VLOOKUP($E2171,[1]AllProteinsNorm!$A$1:$Q$3226,14,FALSE)</f>
        <v>212857.69785561101</v>
      </c>
      <c r="Z2171" s="25">
        <f t="shared" si="259"/>
        <v>1.0691823583924138</v>
      </c>
      <c r="AA2171" s="1">
        <f t="shared" si="259"/>
        <v>0.87669927620013743</v>
      </c>
      <c r="AB2171" s="1">
        <f t="shared" si="259"/>
        <v>1.4852776950125055</v>
      </c>
      <c r="AC2171" s="1">
        <f t="shared" si="259"/>
        <v>4.7345056864405877E-2</v>
      </c>
      <c r="AD2171" s="1">
        <f t="shared" si="259"/>
        <v>1.5214956135305373</v>
      </c>
      <c r="AE2171" s="1">
        <f t="shared" si="259"/>
        <v>0.1703650354073967</v>
      </c>
      <c r="AF2171" s="1">
        <f t="shared" si="259"/>
        <v>1.2796189396857593</v>
      </c>
      <c r="AG2171" s="1">
        <f t="shared" si="259"/>
        <v>1.0955995608489213</v>
      </c>
      <c r="AH2171" s="1">
        <f t="shared" si="259"/>
        <v>1.067464756147843</v>
      </c>
      <c r="AI2171" s="1">
        <f t="shared" si="259"/>
        <v>1.3870977917908041</v>
      </c>
      <c r="AJ2171" s="1">
        <f t="shared" si="259"/>
        <v>1.2603898942072587</v>
      </c>
      <c r="AK2171" s="1">
        <f t="shared" si="259"/>
        <v>1.1807572827558943</v>
      </c>
      <c r="AL2171" s="1">
        <f t="shared" si="259"/>
        <v>1.3718139517383223</v>
      </c>
      <c r="AM2171" s="1">
        <f t="shared" si="259"/>
        <v>1.629334004791674</v>
      </c>
      <c r="AN2171" s="29">
        <f t="shared" si="259"/>
        <v>1.3625962880716866</v>
      </c>
      <c r="AO2171" s="1">
        <f t="shared" si="254"/>
        <v>83687.775053480145</v>
      </c>
      <c r="AP2171" s="1">
        <f t="shared" si="255"/>
        <v>67372.468276624029</v>
      </c>
      <c r="AQ2171" s="29">
        <f t="shared" si="256"/>
        <v>23663.572026337737</v>
      </c>
    </row>
    <row r="2172" spans="1:43" x14ac:dyDescent="0.2">
      <c r="A2172" s="26"/>
      <c r="E2172" s="25" t="s">
        <v>4227</v>
      </c>
      <c r="F2172" s="26" t="s">
        <v>4228</v>
      </c>
      <c r="G2172" s="1">
        <v>0.43049286178578999</v>
      </c>
      <c r="H2172" s="43">
        <v>4.6413080455542399</v>
      </c>
      <c r="I2172" s="1">
        <f>VLOOKUP(F2172,'[1]SUSMB vs SHAM all proteins sum'!$B$2:$E$3214,2,FALSE)</f>
        <v>0.78533610860401704</v>
      </c>
      <c r="J2172" s="29">
        <f>VLOOKUP(F2172,'[1]SUSMB vs SHAM all proteins sum'!$B$2:$E$3214,3,FALSE)</f>
        <v>1.7574946604075401</v>
      </c>
      <c r="K2172" s="25">
        <f>VLOOKUP($E2172,[1]AllProteinsNorm!$A$1:$Q$3226,4,FALSE)</f>
        <v>15432665.7514449</v>
      </c>
      <c r="L2172" s="1">
        <f>VLOOKUP($E2172,[1]AllProteinsNorm!$A$1:$Q$3226,5,FALSE)</f>
        <v>20905.181019359701</v>
      </c>
      <c r="M2172" s="1">
        <f>VLOOKUP($E2172,[1]AllProteinsNorm!$A$1:$Q$3226,10,FALSE)</f>
        <v>54198.548294740896</v>
      </c>
      <c r="N2172" s="1">
        <f>VLOOKUP($E2172,[1]AllProteinsNorm!$A$1:$Q$3226,11,FALSE)</f>
        <v>26108907.560094502</v>
      </c>
      <c r="O2172" s="1">
        <f>VLOOKUP($E2172,[1]AllProteinsNorm!$A$1:$Q$3226,15,FALSE)</f>
        <v>15675669.4724952</v>
      </c>
      <c r="P2172" s="1">
        <f>VLOOKUP($E2172,[1]AllProteinsNorm!$A$1:$Q$3226,6,FALSE)</f>
        <v>18735809.957543299</v>
      </c>
      <c r="Q2172" s="1">
        <f>VLOOKUP($E2172,[1]AllProteinsNorm!$A$1:$Q$3226,8,FALSE)</f>
        <v>18797912.5925573</v>
      </c>
      <c r="R2172" s="1">
        <f>VLOOKUP($E2172,[1]AllProteinsNorm!$A$1:$Q$3226,13,FALSE)</f>
        <v>17034434.534197301</v>
      </c>
      <c r="S2172" s="1">
        <f>VLOOKUP($E2172,[1]AllProteinsNorm!$A$1:$Q$3226,16,FALSE)</f>
        <v>126437.87730462701</v>
      </c>
      <c r="T2172" s="1">
        <f>VLOOKUP($E2172,[1]AllProteinsNorm!$A$1:$Q$3226,17,FALSE)</f>
        <v>20319465.854761101</v>
      </c>
      <c r="U2172" s="1">
        <f>VLOOKUP($E2172,[1]AllProteinsNorm!$A$1:$Q$3226,3,FALSE)</f>
        <v>24735378.2956875</v>
      </c>
      <c r="V2172" s="1">
        <f>VLOOKUP($E2172,[1]AllProteinsNorm!$A$1:$Q$3226,7,FALSE)</f>
        <v>21368381.6663686</v>
      </c>
      <c r="W2172" s="1">
        <f>VLOOKUP($E2172,[1]AllProteinsNorm!$A$1:$Q$3226,9,FALSE)</f>
        <v>168643.31669050499</v>
      </c>
      <c r="X2172" s="1">
        <f>VLOOKUP($E2172,[1]AllProteinsNorm!$A$1:$Q$3226,12,FALSE)</f>
        <v>15538477.3299507</v>
      </c>
      <c r="Y2172" s="29">
        <f>VLOOKUP($E2172,[1]AllProteinsNorm!$A$1:$Q$3226,14,FALSE)</f>
        <v>86636.245626832097</v>
      </c>
      <c r="Z2172" s="25">
        <f t="shared" si="259"/>
        <v>1.3468348471160281</v>
      </c>
      <c r="AA2172" s="1">
        <f t="shared" si="259"/>
        <v>1.8244305122403172E-3</v>
      </c>
      <c r="AB2172" s="1">
        <f t="shared" si="259"/>
        <v>4.729998995774508E-3</v>
      </c>
      <c r="AC2172" s="1">
        <f t="shared" si="259"/>
        <v>2.2785685304416115</v>
      </c>
      <c r="AD2172" s="1">
        <f t="shared" si="259"/>
        <v>1.3680421929343463</v>
      </c>
      <c r="AE2172" s="1">
        <f t="shared" si="259"/>
        <v>1.6351058298142835</v>
      </c>
      <c r="AF2172" s="1">
        <f t="shared" si="259"/>
        <v>1.6405256318291592</v>
      </c>
      <c r="AG2172" s="1">
        <f t="shared" si="259"/>
        <v>1.4866239184520398</v>
      </c>
      <c r="AH2172" s="1">
        <f t="shared" si="259"/>
        <v>1.103444744361866E-2</v>
      </c>
      <c r="AI2172" s="1">
        <f t="shared" si="259"/>
        <v>1.7733141589886543</v>
      </c>
      <c r="AJ2172" s="1">
        <f t="shared" si="259"/>
        <v>2.1586983079776929</v>
      </c>
      <c r="AK2172" s="1">
        <f t="shared" si="259"/>
        <v>1.8648548162877152</v>
      </c>
      <c r="AL2172" s="1">
        <f t="shared" si="259"/>
        <v>1.4717787536526569E-2</v>
      </c>
      <c r="AM2172" s="1">
        <f t="shared" si="259"/>
        <v>1.3560692025705692</v>
      </c>
      <c r="AN2172" s="29">
        <f t="shared" si="259"/>
        <v>7.5608917158460675E-3</v>
      </c>
      <c r="AO2172" s="1">
        <f t="shared" si="254"/>
        <v>10090486.809826424</v>
      </c>
      <c r="AP2172" s="1">
        <f t="shared" si="255"/>
        <v>7510510.8698390918</v>
      </c>
      <c r="AQ2172" s="29">
        <f t="shared" si="256"/>
        <v>10427524.922672786</v>
      </c>
    </row>
    <row r="2173" spans="1:43" x14ac:dyDescent="0.2">
      <c r="A2173" s="26"/>
      <c r="E2173" s="25" t="s">
        <v>4229</v>
      </c>
      <c r="F2173" s="26" t="s">
        <v>4230</v>
      </c>
      <c r="G2173" s="1">
        <v>0.52214614711834895</v>
      </c>
      <c r="H2173" s="43">
        <v>2.11931517992429</v>
      </c>
      <c r="I2173" s="1">
        <f>VLOOKUP(F2173,'[1]SUSMB vs SHAM all proteins sum'!$B$2:$E$3214,2,FALSE)</f>
        <v>0.89726114514814403</v>
      </c>
      <c r="J2173" s="29">
        <f>VLOOKUP(F2173,'[1]SUSMB vs SHAM all proteins sum'!$B$2:$E$3214,3,FALSE)</f>
        <v>1.17582023317814</v>
      </c>
      <c r="K2173" s="25">
        <f>VLOOKUP($E2173,[1]AllProteinsNorm!$A$1:$Q$3226,4,FALSE)</f>
        <v>15867293.477086799</v>
      </c>
      <c r="L2173" s="1">
        <f>VLOOKUP($E2173,[1]AllProteinsNorm!$A$1:$Q$3226,5,FALSE)</f>
        <v>566934.22739377699</v>
      </c>
      <c r="M2173" s="1">
        <f>VLOOKUP($E2173,[1]AllProteinsNorm!$A$1:$Q$3226,10,FALSE)</f>
        <v>495683.766068845</v>
      </c>
      <c r="N2173" s="1">
        <f>VLOOKUP($E2173,[1]AllProteinsNorm!$A$1:$Q$3226,11,FALSE)</f>
        <v>26642272.676375199</v>
      </c>
      <c r="O2173" s="1">
        <f>VLOOKUP($E2173,[1]AllProteinsNorm!$A$1:$Q$3226,15,FALSE)</f>
        <v>15995404.234051401</v>
      </c>
      <c r="P2173" s="1">
        <f>VLOOKUP($E2173,[1]AllProteinsNorm!$A$1:$Q$3226,6,FALSE)</f>
        <v>19240179.191192001</v>
      </c>
      <c r="Q2173" s="1">
        <f>VLOOKUP($E2173,[1]AllProteinsNorm!$A$1:$Q$3226,8,FALSE)</f>
        <v>18958252.811058901</v>
      </c>
      <c r="R2173" s="1">
        <f>VLOOKUP($E2173,[1]AllProteinsNorm!$A$1:$Q$3226,13,FALSE)</f>
        <v>17402855.7510821</v>
      </c>
      <c r="S2173" s="1">
        <f>VLOOKUP($E2173,[1]AllProteinsNorm!$A$1:$Q$3226,16,FALSE)</f>
        <v>596206.34655588702</v>
      </c>
      <c r="T2173" s="1">
        <f>VLOOKUP($E2173,[1]AllProteinsNorm!$A$1:$Q$3226,17,FALSE)</f>
        <v>21466434.844010599</v>
      </c>
      <c r="U2173" s="1">
        <f>VLOOKUP($E2173,[1]AllProteinsNorm!$A$1:$Q$3226,3,FALSE)</f>
        <v>24895881.310618602</v>
      </c>
      <c r="V2173" s="1">
        <f>VLOOKUP($E2173,[1]AllProteinsNorm!$A$1:$Q$3226,7,FALSE)</f>
        <v>22703795.537223499</v>
      </c>
      <c r="W2173" s="1">
        <f>VLOOKUP($E2173,[1]AllProteinsNorm!$A$1:$Q$3226,9,FALSE)</f>
        <v>697526.54180681601</v>
      </c>
      <c r="X2173" s="1">
        <f>VLOOKUP($E2173,[1]AllProteinsNorm!$A$1:$Q$3226,12,FALSE)</f>
        <v>15849989.814529801</v>
      </c>
      <c r="Y2173" s="29">
        <f>VLOOKUP($E2173,[1]AllProteinsNorm!$A$1:$Q$3226,14,FALSE)</f>
        <v>683432.55905610498</v>
      </c>
      <c r="Z2173" s="25">
        <f t="shared" si="259"/>
        <v>1.3318730796691365</v>
      </c>
      <c r="AA2173" s="1">
        <f t="shared" si="259"/>
        <v>4.7587475236351665E-2</v>
      </c>
      <c r="AB2173" s="1">
        <f t="shared" si="259"/>
        <v>4.1606835154933901E-2</v>
      </c>
      <c r="AC2173" s="1">
        <f t="shared" si="259"/>
        <v>2.2363061356437162</v>
      </c>
      <c r="AD2173" s="1">
        <f t="shared" si="259"/>
        <v>1.3426264742958625</v>
      </c>
      <c r="AE2173" s="1">
        <f t="shared" si="259"/>
        <v>1.6149872534823568</v>
      </c>
      <c r="AF2173" s="1">
        <f t="shared" si="259"/>
        <v>1.591322842365863</v>
      </c>
      <c r="AG2173" s="1">
        <f t="shared" si="259"/>
        <v>1.4607655122596852</v>
      </c>
      <c r="AH2173" s="1">
        <f t="shared" si="259"/>
        <v>5.0044526122388425E-2</v>
      </c>
      <c r="AI2173" s="1">
        <f t="shared" si="259"/>
        <v>1.8018552897187872</v>
      </c>
      <c r="AJ2173" s="1">
        <f t="shared" si="259"/>
        <v>2.0897170749462095</v>
      </c>
      <c r="AK2173" s="1">
        <f t="shared" si="259"/>
        <v>1.905717199092986</v>
      </c>
      <c r="AL2173" s="1">
        <f t="shared" si="259"/>
        <v>5.8549167489008479E-2</v>
      </c>
      <c r="AM2173" s="1">
        <f t="shared" si="259"/>
        <v>1.3304206402614565</v>
      </c>
      <c r="AN2173" s="29">
        <f t="shared" si="259"/>
        <v>5.736614303445358E-2</v>
      </c>
      <c r="AO2173" s="1">
        <f t="shared" si="254"/>
        <v>10083077.426759118</v>
      </c>
      <c r="AP2173" s="1">
        <f t="shared" si="255"/>
        <v>7580044.1736098612</v>
      </c>
      <c r="AQ2173" s="29">
        <f t="shared" si="256"/>
        <v>10457925.52199468</v>
      </c>
    </row>
    <row r="2174" spans="1:43" x14ac:dyDescent="0.2">
      <c r="A2174" s="26"/>
      <c r="E2174" s="25" t="s">
        <v>4231</v>
      </c>
      <c r="F2174" s="26" t="s">
        <v>4232</v>
      </c>
      <c r="G2174" s="1">
        <v>0.72133427722143995</v>
      </c>
      <c r="H2174" s="1">
        <v>0.97867049044051402</v>
      </c>
      <c r="I2174" s="1">
        <f>VLOOKUP(F2174,'[1]SUSMB vs SHAM all proteins sum'!$B$2:$E$3214,2,FALSE)</f>
        <v>0.66850759194276299</v>
      </c>
      <c r="J2174" s="29">
        <f>VLOOKUP(F2174,'[1]SUSMB vs SHAM all proteins sum'!$B$2:$E$3214,3,FALSE)</f>
        <v>1.0308917737734</v>
      </c>
      <c r="K2174" s="25">
        <f>VLOOKUP($E2174,[1]AllProteinsNorm!$A$1:$Q$3226,4,FALSE)</f>
        <v>184636.01598421301</v>
      </c>
      <c r="L2174" s="1">
        <f>VLOOKUP($E2174,[1]AllProteinsNorm!$A$1:$Q$3226,5,FALSE)</f>
        <v>185306.72702367901</v>
      </c>
      <c r="M2174" s="1">
        <f>VLOOKUP($E2174,[1]AllProteinsNorm!$A$1:$Q$3226,10,FALSE)</f>
        <v>229482.54660175499</v>
      </c>
      <c r="N2174" s="1">
        <f>VLOOKUP($E2174,[1]AllProteinsNorm!$A$1:$Q$3226,11,FALSE)</f>
        <v>214092.15405181801</v>
      </c>
      <c r="O2174" s="1">
        <f>VLOOKUP($E2174,[1]AllProteinsNorm!$A$1:$Q$3226,15,FALSE)</f>
        <v>216131.98546142399</v>
      </c>
      <c r="P2174" s="1">
        <f>VLOOKUP($E2174,[1]AllProteinsNorm!$A$1:$Q$3226,6,FALSE)</f>
        <v>177522.372134662</v>
      </c>
      <c r="Q2174" s="1">
        <f>VLOOKUP($E2174,[1]AllProteinsNorm!$A$1:$Q$3226,8,FALSE)</f>
        <v>207399.45539307699</v>
      </c>
      <c r="R2174" s="1">
        <f>VLOOKUP($E2174,[1]AllProteinsNorm!$A$1:$Q$3226,13,FALSE)</f>
        <v>190516.26157301801</v>
      </c>
      <c r="S2174" s="1">
        <f>VLOOKUP($E2174,[1]AllProteinsNorm!$A$1:$Q$3226,16,FALSE)</f>
        <v>212703.324673728</v>
      </c>
      <c r="T2174" s="1">
        <f>VLOOKUP($E2174,[1]AllProteinsNorm!$A$1:$Q$3226,17,FALSE)</f>
        <v>218621.31131819601</v>
      </c>
      <c r="U2174" s="1">
        <f>VLOOKUP($E2174,[1]AllProteinsNorm!$A$1:$Q$3226,3,FALSE)</f>
        <v>197452.43346193401</v>
      </c>
      <c r="V2174" s="1">
        <f>VLOOKUP($E2174,[1]AllProteinsNorm!$A$1:$Q$3226,7,FALSE)</f>
        <v>190360.19594306199</v>
      </c>
      <c r="W2174" s="1">
        <f>VLOOKUP($E2174,[1]AllProteinsNorm!$A$1:$Q$3226,9,FALSE)</f>
        <v>204459.80217122601</v>
      </c>
      <c r="X2174" s="1">
        <f>VLOOKUP($E2174,[1]AllProteinsNorm!$A$1:$Q$3226,12,FALSE)</f>
        <v>257063.93564355001</v>
      </c>
      <c r="Y2174" s="29">
        <f>VLOOKUP($E2174,[1]AllProteinsNorm!$A$1:$Q$3226,14,FALSE)</f>
        <v>214118.75508956099</v>
      </c>
      <c r="Z2174" s="25">
        <f t="shared" si="259"/>
        <v>0.89659650538288516</v>
      </c>
      <c r="AA2174" s="1">
        <f t="shared" si="259"/>
        <v>0.89985349276371307</v>
      </c>
      <c r="AB2174" s="1">
        <f t="shared" si="259"/>
        <v>1.1143722324851897</v>
      </c>
      <c r="AC2174" s="1">
        <f t="shared" si="259"/>
        <v>1.0396361518608972</v>
      </c>
      <c r="AD2174" s="1">
        <f t="shared" si="259"/>
        <v>1.0495416175073145</v>
      </c>
      <c r="AE2174" s="1">
        <f t="shared" si="259"/>
        <v>0.86205249628451275</v>
      </c>
      <c r="AF2174" s="1">
        <f t="shared" si="259"/>
        <v>1.0071362617553774</v>
      </c>
      <c r="AG2174" s="1">
        <f t="shared" si="259"/>
        <v>0.92515110572784964</v>
      </c>
      <c r="AH2174" s="1">
        <f t="shared" si="259"/>
        <v>1.032891966224466</v>
      </c>
      <c r="AI2174" s="1">
        <f t="shared" si="259"/>
        <v>1.0616298379557663</v>
      </c>
      <c r="AJ2174" s="1">
        <f t="shared" si="259"/>
        <v>0.95883330712927517</v>
      </c>
      <c r="AK2174" s="1">
        <f t="shared" si="259"/>
        <v>0.92439324763779585</v>
      </c>
      <c r="AL2174" s="1">
        <f t="shared" si="259"/>
        <v>0.99286124183740809</v>
      </c>
      <c r="AM2174" s="1">
        <f t="shared" si="259"/>
        <v>1.2483080569594009</v>
      </c>
      <c r="AN2174" s="29">
        <f t="shared" si="259"/>
        <v>1.0397653270781633</v>
      </c>
      <c r="AO2174" s="1">
        <f t="shared" si="254"/>
        <v>17911.877964098683</v>
      </c>
      <c r="AP2174" s="1">
        <f t="shared" si="255"/>
        <v>15158.613339996873</v>
      </c>
      <c r="AQ2174" s="29">
        <f t="shared" si="256"/>
        <v>23535.620832602755</v>
      </c>
    </row>
    <row r="2175" spans="1:43" x14ac:dyDescent="0.2">
      <c r="A2175" s="26"/>
      <c r="E2175" s="25" t="s">
        <v>4233</v>
      </c>
      <c r="F2175" s="26" t="s">
        <v>4234</v>
      </c>
      <c r="G2175" s="1">
        <v>0.89274343764026698</v>
      </c>
      <c r="H2175" s="1">
        <v>0.97963211963408803</v>
      </c>
      <c r="I2175" s="1">
        <f>VLOOKUP(F2175,'[1]SUSMB vs SHAM all proteins sum'!$B$2:$E$3214,2,FALSE)</f>
        <v>6.5897470566671099E-2</v>
      </c>
      <c r="J2175" s="29">
        <f>VLOOKUP(F2175,'[1]SUSMB vs SHAM all proteins sum'!$B$2:$E$3214,3,FALSE)</f>
        <v>1.1036434073585599</v>
      </c>
      <c r="K2175" s="25">
        <f>VLOOKUP($E2175,[1]AllProteinsNorm!$A$1:$Q$3226,4,FALSE)</f>
        <v>136886.66805394401</v>
      </c>
      <c r="L2175" s="1">
        <f>VLOOKUP($E2175,[1]AllProteinsNorm!$A$1:$Q$3226,5,FALSE)</f>
        <v>141368.09030803799</v>
      </c>
      <c r="M2175" s="1">
        <f>VLOOKUP($E2175,[1]AllProteinsNorm!$A$1:$Q$3226,10,FALSE)</f>
        <v>128464.651755896</v>
      </c>
      <c r="N2175" s="1">
        <f>VLOOKUP($E2175,[1]AllProteinsNorm!$A$1:$Q$3226,11,FALSE)</f>
        <v>119326.652281934</v>
      </c>
      <c r="O2175" s="1">
        <f>VLOOKUP($E2175,[1]AllProteinsNorm!$A$1:$Q$3226,15,FALSE)</f>
        <v>130611.802674062</v>
      </c>
      <c r="P2175" s="1">
        <f>VLOOKUP($E2175,[1]AllProteinsNorm!$A$1:$Q$3226,6,FALSE)</f>
        <v>146425.36507694301</v>
      </c>
      <c r="Q2175" s="1">
        <f>VLOOKUP($E2175,[1]AllProteinsNorm!$A$1:$Q$3226,8,FALSE)</f>
        <v>176323.35369080299</v>
      </c>
      <c r="R2175" s="1">
        <f>VLOOKUP($E2175,[1]AllProteinsNorm!$A$1:$Q$3226,13,FALSE)</f>
        <v>134825.184218412</v>
      </c>
      <c r="S2175" s="1">
        <f>VLOOKUP($E2175,[1]AllProteinsNorm!$A$1:$Q$3226,16,FALSE)</f>
        <v>74410.858517993605</v>
      </c>
      <c r="T2175" s="1">
        <f>VLOOKUP($E2175,[1]AllProteinsNorm!$A$1:$Q$3226,17,FALSE)</f>
        <v>134957.696713215</v>
      </c>
      <c r="U2175" s="1">
        <f>VLOOKUP($E2175,[1]AllProteinsNorm!$A$1:$Q$3226,3,FALSE)</f>
        <v>141842.88291414399</v>
      </c>
      <c r="V2175" s="1">
        <f>VLOOKUP($E2175,[1]AllProteinsNorm!$A$1:$Q$3226,7,FALSE)</f>
        <v>144916.18087004501</v>
      </c>
      <c r="W2175" s="1">
        <f>VLOOKUP($E2175,[1]AllProteinsNorm!$A$1:$Q$3226,9,FALSE)</f>
        <v>127785.29734732299</v>
      </c>
      <c r="X2175" s="1">
        <f>VLOOKUP($E2175,[1]AllProteinsNorm!$A$1:$Q$3226,12,FALSE)</f>
        <v>156030.242831468</v>
      </c>
      <c r="Y2175" s="29">
        <f>VLOOKUP($E2175,[1]AllProteinsNorm!$A$1:$Q$3226,14,FALSE)</f>
        <v>154791.04520913999</v>
      </c>
      <c r="Z2175" s="25">
        <f t="shared" si="259"/>
        <v>1.0422982449052389</v>
      </c>
      <c r="AA2175" s="1">
        <f t="shared" si="259"/>
        <v>1.0764212067431347</v>
      </c>
      <c r="AB2175" s="1">
        <f t="shared" si="259"/>
        <v>0.97817035772078764</v>
      </c>
      <c r="AC2175" s="1">
        <f t="shared" si="259"/>
        <v>0.90859074891693992</v>
      </c>
      <c r="AD2175" s="1">
        <f t="shared" si="259"/>
        <v>0.99451944171389906</v>
      </c>
      <c r="AE2175" s="1">
        <f t="shared" si="259"/>
        <v>1.1149288911697584</v>
      </c>
      <c r="AF2175" s="1">
        <f t="shared" si="259"/>
        <v>1.3425816019957868</v>
      </c>
      <c r="AG2175" s="1">
        <f t="shared" si="259"/>
        <v>1.026601457086364</v>
      </c>
      <c r="AH2175" s="1">
        <f t="shared" si="259"/>
        <v>0.56658773522511896</v>
      </c>
      <c r="AI2175" s="1">
        <f t="shared" si="259"/>
        <v>1.0276104489971523</v>
      </c>
      <c r="AJ2175" s="1">
        <f t="shared" si="259"/>
        <v>1.0800364273272405</v>
      </c>
      <c r="AK2175" s="1">
        <f t="shared" si="259"/>
        <v>1.1034374868390706</v>
      </c>
      <c r="AL2175" s="1">
        <f t="shared" si="259"/>
        <v>0.97299753908336384</v>
      </c>
      <c r="AM2175" s="1">
        <f t="shared" si="259"/>
        <v>1.1880634583879888</v>
      </c>
      <c r="AN2175" s="29">
        <f t="shared" si="259"/>
        <v>1.1786278170271058</v>
      </c>
      <c r="AO2175" s="1">
        <f t="shared" si="254"/>
        <v>7542.4954613436184</v>
      </c>
      <c r="AP2175" s="1">
        <f t="shared" si="255"/>
        <v>33154.939743974828</v>
      </c>
      <c r="AQ2175" s="29">
        <f t="shared" si="256"/>
        <v>10235.472482553945</v>
      </c>
    </row>
    <row r="2176" spans="1:43" x14ac:dyDescent="0.2">
      <c r="A2176" s="26"/>
      <c r="E2176" s="25" t="s">
        <v>4235</v>
      </c>
      <c r="F2176" s="26" t="s">
        <v>4236</v>
      </c>
      <c r="G2176" s="1">
        <v>0.45695567509270202</v>
      </c>
      <c r="H2176" s="1">
        <v>1.0851787225584999</v>
      </c>
      <c r="I2176" s="1">
        <f>VLOOKUP(F2176,'[1]SUSMB vs SHAM all proteins sum'!$B$2:$E$3214,2,FALSE)</f>
        <v>0.44845946669271602</v>
      </c>
      <c r="J2176" s="29">
        <f>VLOOKUP(F2176,'[1]SUSMB vs SHAM all proteins sum'!$B$2:$E$3214,3,FALSE)</f>
        <v>1.08831856704056</v>
      </c>
      <c r="K2176" s="25">
        <f>VLOOKUP($E2176,[1]AllProteinsNorm!$A$1:$Q$3226,4,FALSE)</f>
        <v>629301.43632194703</v>
      </c>
      <c r="L2176" s="1">
        <f>VLOOKUP($E2176,[1]AllProteinsNorm!$A$1:$Q$3226,5,FALSE)</f>
        <v>580697.08743788302</v>
      </c>
      <c r="M2176" s="1">
        <f>VLOOKUP($E2176,[1]AllProteinsNorm!$A$1:$Q$3226,10,FALSE)</f>
        <v>801467.54771597101</v>
      </c>
      <c r="N2176" s="1">
        <f>VLOOKUP($E2176,[1]AllProteinsNorm!$A$1:$Q$3226,11,FALSE)</f>
        <v>722769.97602426098</v>
      </c>
      <c r="O2176" s="1">
        <f>VLOOKUP($E2176,[1]AllProteinsNorm!$A$1:$Q$3226,15,FALSE)</f>
        <v>470481.75953885203</v>
      </c>
      <c r="P2176" s="1">
        <f>VLOOKUP($E2176,[1]AllProteinsNorm!$A$1:$Q$3226,6,FALSE)</f>
        <v>633004.20980077097</v>
      </c>
      <c r="Q2176" s="1">
        <f>VLOOKUP($E2176,[1]AllProteinsNorm!$A$1:$Q$3226,8,FALSE)</f>
        <v>769410.064180532</v>
      </c>
      <c r="R2176" s="1">
        <f>VLOOKUP($E2176,[1]AllProteinsNorm!$A$1:$Q$3226,13,FALSE)</f>
        <v>589595.94495842396</v>
      </c>
      <c r="S2176" s="1">
        <f>VLOOKUP($E2176,[1]AllProteinsNorm!$A$1:$Q$3226,16,FALSE)</f>
        <v>699023.83935646596</v>
      </c>
      <c r="T2176" s="1">
        <f>VLOOKUP($E2176,[1]AllProteinsNorm!$A$1:$Q$3226,17,FALSE)</f>
        <v>746676.73543271201</v>
      </c>
      <c r="U2176" s="1">
        <f>VLOOKUP($E2176,[1]AllProteinsNorm!$A$1:$Q$3226,3,FALSE)</f>
        <v>570625.58329380897</v>
      </c>
      <c r="V2176" s="1">
        <f>VLOOKUP($E2176,[1]AllProteinsNorm!$A$1:$Q$3226,7,FALSE)</f>
        <v>690422.27932693798</v>
      </c>
      <c r="W2176" s="1">
        <f>VLOOKUP($E2176,[1]AllProteinsNorm!$A$1:$Q$3226,9,FALSE)</f>
        <v>669623.45464836003</v>
      </c>
      <c r="X2176" s="1">
        <f>VLOOKUP($E2176,[1]AllProteinsNorm!$A$1:$Q$3226,12,FALSE)</f>
        <v>781896.52670736797</v>
      </c>
      <c r="Y2176" s="29">
        <f>VLOOKUP($E2176,[1]AllProteinsNorm!$A$1:$Q$3226,14,FALSE)</f>
        <v>737176.39788075397</v>
      </c>
      <c r="Z2176" s="25">
        <f t="shared" si="259"/>
        <v>0.9818359590659359</v>
      </c>
      <c r="AA2176" s="1">
        <f t="shared" si="259"/>
        <v>0.90600346489545336</v>
      </c>
      <c r="AB2176" s="1">
        <f t="shared" si="259"/>
        <v>1.2504494872459748</v>
      </c>
      <c r="AC2176" s="1">
        <f t="shared" si="259"/>
        <v>1.1276655536358815</v>
      </c>
      <c r="AD2176" s="1">
        <f t="shared" si="259"/>
        <v>0.73404553515675441</v>
      </c>
      <c r="AE2176" s="1">
        <f t="shared" si="259"/>
        <v>0.9876130254127623</v>
      </c>
      <c r="AF2176" s="1">
        <f t="shared" si="259"/>
        <v>1.2004334086617274</v>
      </c>
      <c r="AG2176" s="1">
        <f t="shared" si="259"/>
        <v>0.91988746039264702</v>
      </c>
      <c r="AH2176" s="1">
        <f t="shared" si="259"/>
        <v>1.0906168365606392</v>
      </c>
      <c r="AI2176" s="1">
        <f t="shared" si="259"/>
        <v>1.1649648742748806</v>
      </c>
      <c r="AJ2176" s="1">
        <f t="shared" si="259"/>
        <v>0.89028990640061056</v>
      </c>
      <c r="AK2176" s="1">
        <f t="shared" si="259"/>
        <v>1.0771966845418948</v>
      </c>
      <c r="AL2176" s="1">
        <f t="shared" si="259"/>
        <v>1.0447463629677223</v>
      </c>
      <c r="AM2176" s="1">
        <f t="shared" si="259"/>
        <v>1.219914784680874</v>
      </c>
      <c r="AN2176" s="29">
        <f t="shared" si="259"/>
        <v>1.1501424497682811</v>
      </c>
      <c r="AO2176" s="1">
        <f t="shared" si="254"/>
        <v>114268.03131933414</v>
      </c>
      <c r="AP2176" s="1">
        <f t="shared" si="255"/>
        <v>67674.115820258492</v>
      </c>
      <c r="AQ2176" s="29">
        <f t="shared" si="256"/>
        <v>71184.554981648864</v>
      </c>
    </row>
    <row r="2177" spans="1:43" x14ac:dyDescent="0.2">
      <c r="A2177" s="26"/>
      <c r="E2177" s="25" t="s">
        <v>4237</v>
      </c>
      <c r="F2177" s="26" t="s">
        <v>4238</v>
      </c>
      <c r="G2177" s="1">
        <v>0.94463725918715902</v>
      </c>
      <c r="H2177" s="1">
        <v>0.97315181941183404</v>
      </c>
      <c r="I2177" s="1">
        <f>VLOOKUP(F2177,'[1]SUSMB vs SHAM all proteins sum'!$B$2:$E$3214,2,FALSE)</f>
        <v>0.89189441300296501</v>
      </c>
      <c r="J2177" s="29">
        <f>VLOOKUP(F2177,'[1]SUSMB vs SHAM all proteins sum'!$B$2:$E$3214,3,FALSE)</f>
        <v>0.93903112384432696</v>
      </c>
      <c r="K2177" s="25">
        <f>VLOOKUP($E2177,[1]AllProteinsNorm!$A$1:$Q$3226,4,FALSE)</f>
        <v>28868.021268111599</v>
      </c>
      <c r="L2177" s="1">
        <f>VLOOKUP($E2177,[1]AllProteinsNorm!$A$1:$Q$3226,5,FALSE)</f>
        <v>14254.4554426744</v>
      </c>
      <c r="M2177" s="1">
        <f>VLOOKUP($E2177,[1]AllProteinsNorm!$A$1:$Q$3226,10,FALSE)</f>
        <v>57667.961301313699</v>
      </c>
      <c r="N2177" s="1">
        <f>VLOOKUP($E2177,[1]AllProteinsNorm!$A$1:$Q$3226,11,FALSE)</f>
        <v>44848.408903679097</v>
      </c>
      <c r="O2177" s="1">
        <f>VLOOKUP($E2177,[1]AllProteinsNorm!$A$1:$Q$3226,15,FALSE)</f>
        <v>129604.622798503</v>
      </c>
      <c r="P2177" s="1">
        <f>VLOOKUP($E2177,[1]AllProteinsNorm!$A$1:$Q$3226,6,FALSE)</f>
        <v>41567.7460069109</v>
      </c>
      <c r="Q2177" s="1">
        <f>VLOOKUP($E2177,[1]AllProteinsNorm!$A$1:$Q$3226,8,FALSE)</f>
        <v>43262.409414709196</v>
      </c>
      <c r="R2177" s="1">
        <f>VLOOKUP($E2177,[1]AllProteinsNorm!$A$1:$Q$3226,13,FALSE)</f>
        <v>57203.200444046503</v>
      </c>
      <c r="S2177" s="1">
        <f>VLOOKUP($E2177,[1]AllProteinsNorm!$A$1:$Q$3226,16,FALSE)</f>
        <v>30675.287770541301</v>
      </c>
      <c r="T2177" s="1">
        <f>VLOOKUP($E2177,[1]AllProteinsNorm!$A$1:$Q$3226,17,FALSE)</f>
        <v>38150.182601010201</v>
      </c>
      <c r="U2177" s="1">
        <f>VLOOKUP($E2177,[1]AllProteinsNorm!$A$1:$Q$3226,3,FALSE)</f>
        <v>47748.473435148699</v>
      </c>
      <c r="V2177" s="1">
        <f>VLOOKUP($E2177,[1]AllProteinsNorm!$A$1:$Q$3226,7,FALSE)</f>
        <v>23229.198330592299</v>
      </c>
      <c r="W2177" s="1">
        <f>VLOOKUP($E2177,[1]AllProteinsNorm!$A$1:$Q$3226,9,FALSE)</f>
        <v>24467.386752983301</v>
      </c>
      <c r="X2177" s="1">
        <f>VLOOKUP($E2177,[1]AllProteinsNorm!$A$1:$Q$3226,12,FALSE)</f>
        <v>38594.617454472798</v>
      </c>
      <c r="Y2177" s="29">
        <f>VLOOKUP($E2177,[1]AllProteinsNorm!$A$1:$Q$3226,14,FALSE)</f>
        <v>96152.741787586405</v>
      </c>
      <c r="Z2177" s="25">
        <f t="shared" si="259"/>
        <v>0.52440883153519013</v>
      </c>
      <c r="AA2177" s="1">
        <f t="shared" si="259"/>
        <v>0.2589426636982764</v>
      </c>
      <c r="AB2177" s="1">
        <f t="shared" si="259"/>
        <v>1.0475809173815511</v>
      </c>
      <c r="AC2177" s="1">
        <f t="shared" si="259"/>
        <v>0.81470432250825553</v>
      </c>
      <c r="AD2177" s="1">
        <f t="shared" si="259"/>
        <v>2.354363264876727</v>
      </c>
      <c r="AE2177" s="1">
        <f t="shared" si="259"/>
        <v>0.75510866888250905</v>
      </c>
      <c r="AF2177" s="1">
        <f t="shared" si="259"/>
        <v>0.78589347568569046</v>
      </c>
      <c r="AG2177" s="1">
        <f t="shared" si="259"/>
        <v>1.0391381946940765</v>
      </c>
      <c r="AH2177" s="1">
        <f t="shared" si="259"/>
        <v>0.55723915634372678</v>
      </c>
      <c r="AI2177" s="1">
        <f t="shared" si="259"/>
        <v>0.69302611685233151</v>
      </c>
      <c r="AJ2177" s="1">
        <f t="shared" si="259"/>
        <v>0.86738612699357232</v>
      </c>
      <c r="AK2177" s="1">
        <f t="shared" si="259"/>
        <v>0.42197546693306681</v>
      </c>
      <c r="AL2177" s="1">
        <f t="shared" si="259"/>
        <v>0.44446807000329247</v>
      </c>
      <c r="AM2177" s="1">
        <f t="shared" si="259"/>
        <v>0.70109960273601013</v>
      </c>
      <c r="AN2177" s="29">
        <f t="shared" si="259"/>
        <v>1.746685250832624</v>
      </c>
      <c r="AO2177" s="1">
        <f t="shared" si="254"/>
        <v>40047.697612760821</v>
      </c>
      <c r="AP2177" s="1">
        <f t="shared" si="255"/>
        <v>8669.9539718641281</v>
      </c>
      <c r="AQ2177" s="29">
        <f t="shared" si="256"/>
        <v>26665.89505644055</v>
      </c>
    </row>
    <row r="2178" spans="1:43" x14ac:dyDescent="0.2">
      <c r="A2178" s="26"/>
      <c r="E2178" s="25" t="s">
        <v>4239</v>
      </c>
      <c r="F2178" s="26" t="s">
        <v>4240</v>
      </c>
      <c r="G2178" s="1">
        <v>0.70184926501143596</v>
      </c>
      <c r="H2178" s="1">
        <v>0.98223893352019598</v>
      </c>
      <c r="I2178" s="1">
        <f>VLOOKUP(F2178,'[1]SUSMB vs SHAM all proteins sum'!$B$2:$E$3214,2,FALSE)</f>
        <v>0.67400678575676398</v>
      </c>
      <c r="J2178" s="29">
        <f>VLOOKUP(F2178,'[1]SUSMB vs SHAM all proteins sum'!$B$2:$E$3214,3,FALSE)</f>
        <v>0.980134854223772</v>
      </c>
      <c r="K2178" s="25">
        <f>VLOOKUP($E2178,[1]AllProteinsNorm!$A$1:$Q$3226,4,FALSE)</f>
        <v>7819943.3283817098</v>
      </c>
      <c r="L2178" s="1">
        <f>VLOOKUP($E2178,[1]AllProteinsNorm!$A$1:$Q$3226,5,FALSE)</f>
        <v>8579471.4821607396</v>
      </c>
      <c r="M2178" s="1">
        <f>VLOOKUP($E2178,[1]AllProteinsNorm!$A$1:$Q$3226,10,FALSE)</f>
        <v>8747869.1923234593</v>
      </c>
      <c r="N2178" s="1">
        <f>VLOOKUP($E2178,[1]AllProteinsNorm!$A$1:$Q$3226,11,FALSE)</f>
        <v>9319789.5971196909</v>
      </c>
      <c r="O2178" s="1">
        <f>VLOOKUP($E2178,[1]AllProteinsNorm!$A$1:$Q$3226,15,FALSE)</f>
        <v>9571952.3257892001</v>
      </c>
      <c r="P2178" s="1">
        <f>VLOOKUP($E2178,[1]AllProteinsNorm!$A$1:$Q$3226,6,FALSE)</f>
        <v>8891451.7693533003</v>
      </c>
      <c r="Q2178" s="1">
        <f>VLOOKUP($E2178,[1]AllProteinsNorm!$A$1:$Q$3226,8,FALSE)</f>
        <v>9295566.3507181704</v>
      </c>
      <c r="R2178" s="1">
        <f>VLOOKUP($E2178,[1]AllProteinsNorm!$A$1:$Q$3226,13,FALSE)</f>
        <v>7885247.04701846</v>
      </c>
      <c r="S2178" s="1">
        <f>VLOOKUP($E2178,[1]AllProteinsNorm!$A$1:$Q$3226,16,FALSE)</f>
        <v>8779069.79299834</v>
      </c>
      <c r="T2178" s="1">
        <f>VLOOKUP($E2178,[1]AllProteinsNorm!$A$1:$Q$3226,17,FALSE)</f>
        <v>8366550.5622492097</v>
      </c>
      <c r="U2178" s="1">
        <f>VLOOKUP($E2178,[1]AllProteinsNorm!$A$1:$Q$3226,3,FALSE)</f>
        <v>7834070.8533449303</v>
      </c>
      <c r="V2178" s="1">
        <f>VLOOKUP($E2178,[1]AllProteinsNorm!$A$1:$Q$3226,7,FALSE)</f>
        <v>8431073.7806161493</v>
      </c>
      <c r="W2178" s="1">
        <f>VLOOKUP($E2178,[1]AllProteinsNorm!$A$1:$Q$3226,9,FALSE)</f>
        <v>9200647.6792693995</v>
      </c>
      <c r="X2178" s="1">
        <f>VLOOKUP($E2178,[1]AllProteinsNorm!$A$1:$Q$3226,12,FALSE)</f>
        <v>8535086.7596395295</v>
      </c>
      <c r="Y2178" s="29">
        <f>VLOOKUP($E2178,[1]AllProteinsNorm!$A$1:$Q$3226,14,FALSE)</f>
        <v>9130729.9127134793</v>
      </c>
      <c r="Z2178" s="25">
        <f t="shared" si="259"/>
        <v>0.88784244928143585</v>
      </c>
      <c r="AA2178" s="1">
        <f t="shared" si="259"/>
        <v>0.97407598167826615</v>
      </c>
      <c r="AB2178" s="1">
        <f t="shared" si="259"/>
        <v>0.99319512732496418</v>
      </c>
      <c r="AC2178" s="1">
        <f t="shared" si="259"/>
        <v>1.058128489584176</v>
      </c>
      <c r="AD2178" s="1">
        <f t="shared" si="259"/>
        <v>1.0867579521311581</v>
      </c>
      <c r="AE2178" s="1">
        <f t="shared" si="259"/>
        <v>1.0094968703825695</v>
      </c>
      <c r="AF2178" s="1">
        <f t="shared" si="259"/>
        <v>1.0553782872474635</v>
      </c>
      <c r="AG2178" s="1">
        <f t="shared" si="259"/>
        <v>0.89525675026379814</v>
      </c>
      <c r="AH2178" s="1">
        <f t="shared" si="259"/>
        <v>0.99673750820408114</v>
      </c>
      <c r="AI2178" s="1">
        <f t="shared" si="259"/>
        <v>0.94990186390027576</v>
      </c>
      <c r="AJ2178" s="1">
        <f t="shared" si="259"/>
        <v>0.88944642719264477</v>
      </c>
      <c r="AK2178" s="1">
        <f t="shared" si="259"/>
        <v>0.95722755026714612</v>
      </c>
      <c r="AL2178" s="1">
        <f t="shared" si="259"/>
        <v>1.0446016329671497</v>
      </c>
      <c r="AM2178" s="1">
        <f t="shared" si="259"/>
        <v>0.96903673278615643</v>
      </c>
      <c r="AN2178" s="29">
        <f t="shared" si="259"/>
        <v>1.0366634729958368</v>
      </c>
      <c r="AO2178" s="1">
        <f t="shared" si="254"/>
        <v>612804.78814408754</v>
      </c>
      <c r="AP2178" s="1">
        <f t="shared" si="255"/>
        <v>480977.81164793181</v>
      </c>
      <c r="AQ2178" s="29">
        <f t="shared" si="256"/>
        <v>501674.18588332605</v>
      </c>
    </row>
    <row r="2179" spans="1:43" x14ac:dyDescent="0.2">
      <c r="A2179" s="26"/>
      <c r="E2179" s="25" t="s">
        <v>4241</v>
      </c>
      <c r="F2179" s="26" t="s">
        <v>4242</v>
      </c>
      <c r="G2179" s="1">
        <v>0.87432257241756794</v>
      </c>
      <c r="H2179" s="1">
        <v>1.0881840957429001</v>
      </c>
      <c r="I2179" s="1">
        <f>VLOOKUP(F2179,'[1]SUSMB vs SHAM all proteins sum'!$B$2:$E$3214,2,FALSE)</f>
        <v>0.98889230360932601</v>
      </c>
      <c r="J2179" s="29">
        <f>VLOOKUP(F2179,'[1]SUSMB vs SHAM all proteins sum'!$B$2:$E$3214,3,FALSE)</f>
        <v>1.01049241658169</v>
      </c>
      <c r="K2179" s="25">
        <f>VLOOKUP($E2179,[1]AllProteinsNorm!$A$1:$Q$3226,4,FALSE)</f>
        <v>2242.1061134238198</v>
      </c>
      <c r="L2179" s="1">
        <f>VLOOKUP($E2179,[1]AllProteinsNorm!$A$1:$Q$3226,5,FALSE)</f>
        <v>14818.2036164581</v>
      </c>
      <c r="M2179" s="1">
        <f>VLOOKUP($E2179,[1]AllProteinsNorm!$A$1:$Q$3226,10,FALSE)</f>
        <v>7014.8558618683001</v>
      </c>
      <c r="N2179" s="1">
        <f>VLOOKUP($E2179,[1]AllProteinsNorm!$A$1:$Q$3226,11,FALSE)</f>
        <v>18817.185415080199</v>
      </c>
      <c r="O2179" s="1">
        <f>VLOOKUP($E2179,[1]AllProteinsNorm!$A$1:$Q$3226,15,FALSE)</f>
        <v>18317.093498027702</v>
      </c>
      <c r="P2179" s="1">
        <f>VLOOKUP($E2179,[1]AllProteinsNorm!$A$1:$Q$3226,6,FALSE)</f>
        <v>5386.0746883211104</v>
      </c>
      <c r="Q2179" s="1">
        <f>VLOOKUP($E2179,[1]AllProteinsNorm!$A$1:$Q$3226,8,FALSE)</f>
        <v>16645.247098389998</v>
      </c>
      <c r="R2179" s="1">
        <f>VLOOKUP($E2179,[1]AllProteinsNorm!$A$1:$Q$3226,13,FALSE)</f>
        <v>20140.122406704799</v>
      </c>
      <c r="S2179" s="1">
        <f>VLOOKUP($E2179,[1]AllProteinsNorm!$A$1:$Q$3226,16,FALSE)</f>
        <v>4238.0581551694904</v>
      </c>
      <c r="T2179" s="1">
        <f>VLOOKUP($E2179,[1]AllProteinsNorm!$A$1:$Q$3226,17,FALSE)</f>
        <v>16017.7656228423</v>
      </c>
      <c r="U2179" s="1">
        <f>VLOOKUP($E2179,[1]AllProteinsNorm!$A$1:$Q$3226,3,FALSE)</f>
        <v>873.68730645034702</v>
      </c>
      <c r="V2179" s="1">
        <f>VLOOKUP($E2179,[1]AllProteinsNorm!$A$1:$Q$3226,7,FALSE)</f>
        <v>14516.0696934385</v>
      </c>
      <c r="W2179" s="1">
        <f>VLOOKUP($E2179,[1]AllProteinsNorm!$A$1:$Q$3226,9,FALSE)</f>
        <v>20370.968786642901</v>
      </c>
      <c r="X2179" s="1">
        <f>VLOOKUP($E2179,[1]AllProteinsNorm!$A$1:$Q$3226,12,FALSE)</f>
        <v>17244.437933727699</v>
      </c>
      <c r="Y2179" s="29">
        <f>VLOOKUP($E2179,[1]AllProteinsNorm!$A$1:$Q$3226,14,FALSE)</f>
        <v>18996.832560622301</v>
      </c>
      <c r="Z2179" s="25">
        <f t="shared" si="259"/>
        <v>0.18315033991575161</v>
      </c>
      <c r="AA2179" s="1">
        <f t="shared" si="259"/>
        <v>1.2104507512138913</v>
      </c>
      <c r="AB2179" s="1">
        <f t="shared" si="259"/>
        <v>0.57302070935405558</v>
      </c>
      <c r="AC2179" s="1">
        <f t="shared" si="259"/>
        <v>1.537114539046887</v>
      </c>
      <c r="AD2179" s="1">
        <f t="shared" si="259"/>
        <v>1.4962636604694146</v>
      </c>
      <c r="AE2179" s="1">
        <f t="shared" si="259"/>
        <v>0.43997088454982008</v>
      </c>
      <c r="AF2179" s="1">
        <f t="shared" si="259"/>
        <v>1.3596959777235753</v>
      </c>
      <c r="AG2179" s="1">
        <f t="shared" si="259"/>
        <v>1.6451809495760332</v>
      </c>
      <c r="AH2179" s="1">
        <f t="shared" si="259"/>
        <v>0.34619315609318435</v>
      </c>
      <c r="AI2179" s="1">
        <f t="shared" si="259"/>
        <v>1.308439061358496</v>
      </c>
      <c r="AJ2179" s="1">
        <f t="shared" si="259"/>
        <v>7.1368668145730646E-2</v>
      </c>
      <c r="AK2179" s="1">
        <f t="shared" si="259"/>
        <v>1.1857704158944276</v>
      </c>
      <c r="AL2179" s="1">
        <f t="shared" si="259"/>
        <v>1.6640380378738842</v>
      </c>
      <c r="AM2179" s="1">
        <f t="shared" si="259"/>
        <v>1.4086419239075947</v>
      </c>
      <c r="AN2179" s="29">
        <f t="shared" si="259"/>
        <v>1.5517893287787103</v>
      </c>
      <c r="AO2179" s="1">
        <f t="shared" si="254"/>
        <v>6543.6620152295018</v>
      </c>
      <c r="AP2179" s="1">
        <f t="shared" si="255"/>
        <v>6431.1084156824063</v>
      </c>
      <c r="AQ2179" s="29">
        <f t="shared" si="256"/>
        <v>7040.5791162471887</v>
      </c>
    </row>
    <row r="2180" spans="1:43" x14ac:dyDescent="0.2">
      <c r="A2180" s="26"/>
      <c r="E2180" s="25" t="s">
        <v>4243</v>
      </c>
      <c r="F2180" s="26" t="s">
        <v>4244</v>
      </c>
      <c r="G2180" s="1">
        <v>0.39862165444312198</v>
      </c>
      <c r="H2180" s="1">
        <v>1.1353978860731599</v>
      </c>
      <c r="I2180" s="1">
        <f>VLOOKUP(F2180,'[1]SUSMB vs SHAM all proteins sum'!$B$2:$E$3214,2,FALSE)</f>
        <v>0.63129590313498496</v>
      </c>
      <c r="J2180" s="29">
        <f>VLOOKUP(F2180,'[1]SUSMB vs SHAM all proteins sum'!$B$2:$E$3214,3,FALSE)</f>
        <v>1.07679977278449</v>
      </c>
      <c r="K2180" s="25">
        <f>VLOOKUP($E2180,[1]AllProteinsNorm!$A$1:$Q$3226,4,FALSE)</f>
        <v>1140646.3377261399</v>
      </c>
      <c r="L2180" s="1">
        <f>VLOOKUP($E2180,[1]AllProteinsNorm!$A$1:$Q$3226,5,FALSE)</f>
        <v>668626.37124784396</v>
      </c>
      <c r="M2180" s="1">
        <f>VLOOKUP($E2180,[1]AllProteinsNorm!$A$1:$Q$3226,10,FALSE)</f>
        <v>1114491.84889893</v>
      </c>
      <c r="N2180" s="1">
        <f>VLOOKUP($E2180,[1]AllProteinsNorm!$A$1:$Q$3226,11,FALSE)</f>
        <v>934189.45979522599</v>
      </c>
      <c r="O2180" s="1">
        <f>VLOOKUP($E2180,[1]AllProteinsNorm!$A$1:$Q$3226,15,FALSE)</f>
        <v>1415573.81375542</v>
      </c>
      <c r="P2180" s="1">
        <f>VLOOKUP($E2180,[1]AllProteinsNorm!$A$1:$Q$3226,6,FALSE)</f>
        <v>913022.54854545498</v>
      </c>
      <c r="Q2180" s="1">
        <f>VLOOKUP($E2180,[1]AllProteinsNorm!$A$1:$Q$3226,8,FALSE)</f>
        <v>1320179.4409676299</v>
      </c>
      <c r="R2180" s="1">
        <f>VLOOKUP($E2180,[1]AllProteinsNorm!$A$1:$Q$3226,13,FALSE)</f>
        <v>1104942.5726139101</v>
      </c>
      <c r="S2180" s="1">
        <f>VLOOKUP($E2180,[1]AllProteinsNorm!$A$1:$Q$3226,16,FALSE)</f>
        <v>1230093.2236152301</v>
      </c>
      <c r="T2180" s="1">
        <f>VLOOKUP($E2180,[1]AllProteinsNorm!$A$1:$Q$3226,17,FALSE)</f>
        <v>1294574.6444401699</v>
      </c>
      <c r="U2180" s="1">
        <f>VLOOKUP($E2180,[1]AllProteinsNorm!$A$1:$Q$3226,3,FALSE)</f>
        <v>879878.36901260505</v>
      </c>
      <c r="V2180" s="1">
        <f>VLOOKUP($E2180,[1]AllProteinsNorm!$A$1:$Q$3226,7,FALSE)</f>
        <v>1063167.0009109401</v>
      </c>
      <c r="W2180" s="1">
        <f>VLOOKUP($E2180,[1]AllProteinsNorm!$A$1:$Q$3226,9,FALSE)</f>
        <v>1072129.6485657899</v>
      </c>
      <c r="X2180" s="1">
        <f>VLOOKUP($E2180,[1]AllProteinsNorm!$A$1:$Q$3226,12,FALSE)</f>
        <v>1444178.8491694599</v>
      </c>
      <c r="Y2180" s="29">
        <f>VLOOKUP($E2180,[1]AllProteinsNorm!$A$1:$Q$3226,14,FALSE)</f>
        <v>1123469.4105555101</v>
      </c>
      <c r="Z2180" s="25">
        <f t="shared" si="259"/>
        <v>1.0814831875251796</v>
      </c>
      <c r="AA2180" s="1">
        <f t="shared" si="259"/>
        <v>0.63394599651458738</v>
      </c>
      <c r="AB2180" s="1">
        <f t="shared" si="259"/>
        <v>1.0566852821539761</v>
      </c>
      <c r="AC2180" s="1">
        <f t="shared" si="259"/>
        <v>0.88573483411677256</v>
      </c>
      <c r="AD2180" s="1">
        <f t="shared" si="259"/>
        <v>1.3421506996894845</v>
      </c>
      <c r="AE2180" s="1">
        <f t="shared" si="259"/>
        <v>0.86566581018592026</v>
      </c>
      <c r="AF2180" s="1">
        <f t="shared" si="259"/>
        <v>1.2517042510907301</v>
      </c>
      <c r="AG2180" s="1">
        <f t="shared" si="259"/>
        <v>1.0476313086183495</v>
      </c>
      <c r="AH2180" s="1">
        <f t="shared" si="259"/>
        <v>1.1662906340281636</v>
      </c>
      <c r="AI2180" s="1">
        <f t="shared" si="259"/>
        <v>1.2274275265280117</v>
      </c>
      <c r="AJ2180" s="1">
        <f t="shared" si="259"/>
        <v>0.83424075603587622</v>
      </c>
      <c r="AK2180" s="1">
        <f t="shared" si="259"/>
        <v>1.0080225561490439</v>
      </c>
      <c r="AL2180" s="1">
        <f t="shared" si="259"/>
        <v>1.0165203283627826</v>
      </c>
      <c r="AM2180" s="1">
        <f t="shared" si="259"/>
        <v>1.3692720464695185</v>
      </c>
      <c r="AN2180" s="29">
        <f t="shared" si="259"/>
        <v>1.0651971948086181</v>
      </c>
      <c r="AO2180" s="1">
        <f t="shared" si="254"/>
        <v>246887.57950980662</v>
      </c>
      <c r="AP2180" s="1">
        <f t="shared" si="255"/>
        <v>149613.46850597835</v>
      </c>
      <c r="AQ2180" s="29">
        <f t="shared" si="256"/>
        <v>183425.68691659148</v>
      </c>
    </row>
    <row r="2181" spans="1:43" x14ac:dyDescent="0.2">
      <c r="A2181" s="26"/>
      <c r="E2181" s="25" t="s">
        <v>4245</v>
      </c>
      <c r="F2181" s="26" t="s">
        <v>4246</v>
      </c>
      <c r="G2181" s="1">
        <v>8.1425656870672394E-2</v>
      </c>
      <c r="H2181" s="1">
        <v>1.3137679878042099</v>
      </c>
      <c r="I2181" s="1">
        <f>VLOOKUP(F2181,'[1]SUSMB vs SHAM all proteins sum'!$B$2:$E$3214,2,FALSE)</f>
        <v>0.23243270123993801</v>
      </c>
      <c r="J2181" s="29">
        <f>VLOOKUP(F2181,'[1]SUSMB vs SHAM all proteins sum'!$B$2:$E$3214,3,FALSE)</f>
        <v>1.24995931145723</v>
      </c>
      <c r="K2181" s="25">
        <f>VLOOKUP($E2181,[1]AllProteinsNorm!$A$1:$Q$3226,4,FALSE)</f>
        <v>1769009.16857278</v>
      </c>
      <c r="L2181" s="1">
        <f>VLOOKUP($E2181,[1]AllProteinsNorm!$A$1:$Q$3226,5,FALSE)</f>
        <v>1479845.31904818</v>
      </c>
      <c r="M2181" s="1">
        <f>VLOOKUP($E2181,[1]AllProteinsNorm!$A$1:$Q$3226,10,FALSE)</f>
        <v>1295680.9159284099</v>
      </c>
      <c r="N2181" s="1">
        <f>VLOOKUP($E2181,[1]AllProteinsNorm!$A$1:$Q$3226,11,FALSE)</f>
        <v>857328.44428904401</v>
      </c>
      <c r="O2181" s="1">
        <f>VLOOKUP($E2181,[1]AllProteinsNorm!$A$1:$Q$3226,15,FALSE)</f>
        <v>1365425.2636504001</v>
      </c>
      <c r="P2181" s="1">
        <f>VLOOKUP($E2181,[1]AllProteinsNorm!$A$1:$Q$3226,6,FALSE)</f>
        <v>1353286.0333211401</v>
      </c>
      <c r="Q2181" s="1">
        <f>VLOOKUP($E2181,[1]AllProteinsNorm!$A$1:$Q$3226,8,FALSE)</f>
        <v>1825889.7467487999</v>
      </c>
      <c r="R2181" s="1">
        <f>VLOOKUP($E2181,[1]AllProteinsNorm!$A$1:$Q$3226,13,FALSE)</f>
        <v>2009854.3861304501</v>
      </c>
      <c r="S2181" s="1">
        <f>VLOOKUP($E2181,[1]AllProteinsNorm!$A$1:$Q$3226,16,FALSE)</f>
        <v>1715552.2244160699</v>
      </c>
      <c r="T2181" s="1">
        <f>VLOOKUP($E2181,[1]AllProteinsNorm!$A$1:$Q$3226,17,FALSE)</f>
        <v>1823981.0666142099</v>
      </c>
      <c r="U2181" s="1">
        <f>VLOOKUP($E2181,[1]AllProteinsNorm!$A$1:$Q$3226,3,FALSE)</f>
        <v>1744035.3931555599</v>
      </c>
      <c r="V2181" s="1">
        <f>VLOOKUP($E2181,[1]AllProteinsNorm!$A$1:$Q$3226,7,FALSE)</f>
        <v>1688484.4156917301</v>
      </c>
      <c r="W2181" s="1">
        <f>VLOOKUP($E2181,[1]AllProteinsNorm!$A$1:$Q$3226,9,FALSE)</f>
        <v>1021721.4391643</v>
      </c>
      <c r="X2181" s="1">
        <f>VLOOKUP($E2181,[1]AllProteinsNorm!$A$1:$Q$3226,12,FALSE)</f>
        <v>2001964.62575565</v>
      </c>
      <c r="Y2181" s="29">
        <f>VLOOKUP($E2181,[1]AllProteinsNorm!$A$1:$Q$3226,14,FALSE)</f>
        <v>2011396.82448063</v>
      </c>
      <c r="Z2181" s="25">
        <f t="shared" si="259"/>
        <v>1.3070294023418747</v>
      </c>
      <c r="AA2181" s="1">
        <f t="shared" si="259"/>
        <v>1.0933811860763045</v>
      </c>
      <c r="AB2181" s="1">
        <f t="shared" si="259"/>
        <v>0.95731163142471265</v>
      </c>
      <c r="AC2181" s="1">
        <f t="shared" si="259"/>
        <v>0.63343565655674383</v>
      </c>
      <c r="AD2181" s="1">
        <f t="shared" si="259"/>
        <v>1.0088421236003648</v>
      </c>
      <c r="AE2181" s="1">
        <f t="shared" si="259"/>
        <v>0.9998730740080759</v>
      </c>
      <c r="AF2181" s="1">
        <f t="shared" si="259"/>
        <v>1.3490555203626446</v>
      </c>
      <c r="AG2181" s="1">
        <f t="shared" si="259"/>
        <v>1.4849774799175672</v>
      </c>
      <c r="AH2181" s="1">
        <f t="shared" si="259"/>
        <v>1.2675328304679494</v>
      </c>
      <c r="AI2181" s="1">
        <f t="shared" si="259"/>
        <v>1.3476452953056497</v>
      </c>
      <c r="AJ2181" s="1">
        <f t="shared" si="259"/>
        <v>1.2885775710355825</v>
      </c>
      <c r="AK2181" s="1">
        <f t="shared" si="259"/>
        <v>1.2475338262297628</v>
      </c>
      <c r="AL2181" s="1">
        <f t="shared" si="259"/>
        <v>0.75489714000080588</v>
      </c>
      <c r="AM2181" s="1">
        <f t="shared" si="259"/>
        <v>1.4791481439420984</v>
      </c>
      <c r="AN2181" s="29">
        <f t="shared" si="259"/>
        <v>1.4861171078577726</v>
      </c>
      <c r="AO2181" s="1">
        <f t="shared" si="254"/>
        <v>296068.39446698007</v>
      </c>
      <c r="AP2181" s="1">
        <f t="shared" si="255"/>
        <v>217822.62022011454</v>
      </c>
      <c r="AQ2181" s="29">
        <f t="shared" si="256"/>
        <v>360575.71495980647</v>
      </c>
    </row>
    <row r="2182" spans="1:43" x14ac:dyDescent="0.2">
      <c r="A2182" s="26"/>
      <c r="E2182" s="25" t="s">
        <v>4247</v>
      </c>
      <c r="F2182" s="26" t="s">
        <v>4248</v>
      </c>
      <c r="G2182" s="1">
        <v>0.89396828766097403</v>
      </c>
      <c r="H2182" s="1">
        <v>0.91005810124101305</v>
      </c>
      <c r="I2182" s="1">
        <f>VLOOKUP(F2182,'[1]SUSMB vs SHAM all proteins sum'!$B$2:$E$3214,2,FALSE)</f>
        <v>0.61230876623559505</v>
      </c>
      <c r="J2182" s="29">
        <f>VLOOKUP(F2182,'[1]SUSMB vs SHAM all proteins sum'!$B$2:$E$3214,3,FALSE)</f>
        <v>1.1852867213878799</v>
      </c>
      <c r="K2182" s="25">
        <f>VLOOKUP($E2182,[1]AllProteinsNorm!$A$1:$Q$3226,4,FALSE)</f>
        <v>18090.079233559401</v>
      </c>
      <c r="L2182" s="1">
        <f>VLOOKUP($E2182,[1]AllProteinsNorm!$A$1:$Q$3226,5,FALSE)</f>
        <v>30042.247054668202</v>
      </c>
      <c r="M2182" s="1">
        <f>VLOOKUP($E2182,[1]AllProteinsNorm!$A$1:$Q$3226,10,FALSE)</f>
        <v>34568.222691487797</v>
      </c>
      <c r="N2182" s="1">
        <f>VLOOKUP($E2182,[1]AllProteinsNorm!$A$1:$Q$3226,11,FALSE)</f>
        <v>11273.596983929299</v>
      </c>
      <c r="O2182" s="1">
        <f>VLOOKUP($E2182,[1]AllProteinsNorm!$A$1:$Q$3226,15,FALSE)</f>
        <v>38014.789463480804</v>
      </c>
      <c r="P2182" s="1">
        <f>VLOOKUP($E2182,[1]AllProteinsNorm!$A$1:$Q$3226,6,FALSE)</f>
        <v>1664.48350558896</v>
      </c>
      <c r="Q2182" s="1">
        <f>VLOOKUP($E2182,[1]AllProteinsNorm!$A$1:$Q$3226,8,FALSE)</f>
        <v>44744.303323548796</v>
      </c>
      <c r="R2182" s="1">
        <f>VLOOKUP($E2182,[1]AllProteinsNorm!$A$1:$Q$3226,13,FALSE)</f>
        <v>47271.8455710485</v>
      </c>
      <c r="S2182" s="1">
        <f>VLOOKUP($E2182,[1]AllProteinsNorm!$A$1:$Q$3226,16,FALSE)</f>
        <v>38495.044762901103</v>
      </c>
      <c r="T2182" s="1">
        <f>VLOOKUP($E2182,[1]AllProteinsNorm!$A$1:$Q$3226,17,FALSE)</f>
        <v>37083.950708455501</v>
      </c>
      <c r="U2182" s="1">
        <f>VLOOKUP($E2182,[1]AllProteinsNorm!$A$1:$Q$3226,3,FALSE)</f>
        <v>36621.981457034301</v>
      </c>
      <c r="V2182" s="1">
        <f>VLOOKUP($E2182,[1]AllProteinsNorm!$A$1:$Q$3226,7,FALSE)</f>
        <v>31172.937393283901</v>
      </c>
      <c r="W2182" s="1">
        <f>VLOOKUP($E2182,[1]AllProteinsNorm!$A$1:$Q$3226,9,FALSE)</f>
        <v>42813.561645755603</v>
      </c>
      <c r="X2182" s="1">
        <f>VLOOKUP($E2182,[1]AllProteinsNorm!$A$1:$Q$3226,12,FALSE)</f>
        <v>11799.480980522399</v>
      </c>
      <c r="Y2182" s="29">
        <f>VLOOKUP($E2182,[1]AllProteinsNorm!$A$1:$Q$3226,14,FALSE)</f>
        <v>32660.159042562402</v>
      </c>
      <c r="Z2182" s="25">
        <f t="shared" ref="Z2182:AN2198" si="260">K2182/AVERAGE($K2182:$O2182)</f>
        <v>0.68528771654300535</v>
      </c>
      <c r="AA2182" s="1">
        <f t="shared" si="260"/>
        <v>1.1380592985862554</v>
      </c>
      <c r="AB2182" s="1">
        <f t="shared" si="260"/>
        <v>1.3095121412875479</v>
      </c>
      <c r="AC2182" s="1">
        <f t="shared" si="260"/>
        <v>0.42706598653315697</v>
      </c>
      <c r="AD2182" s="1">
        <f t="shared" si="260"/>
        <v>1.4400748570500348</v>
      </c>
      <c r="AE2182" s="1">
        <f t="shared" si="260"/>
        <v>6.3053902973100512E-2</v>
      </c>
      <c r="AF2182" s="1">
        <f t="shared" si="260"/>
        <v>1.6950020537234081</v>
      </c>
      <c r="AG2182" s="1">
        <f t="shared" si="260"/>
        <v>1.7907503162319431</v>
      </c>
      <c r="AH2182" s="1">
        <f t="shared" si="260"/>
        <v>1.4582678706487187</v>
      </c>
      <c r="AI2182" s="1">
        <f t="shared" si="260"/>
        <v>1.4048128575493555</v>
      </c>
      <c r="AJ2182" s="1">
        <f t="shared" si="260"/>
        <v>1.3873125553487871</v>
      </c>
      <c r="AK2182" s="1">
        <f t="shared" si="260"/>
        <v>1.1808920684300575</v>
      </c>
      <c r="AL2182" s="1">
        <f t="shared" si="260"/>
        <v>1.6218617684583903</v>
      </c>
      <c r="AM2182" s="1">
        <f t="shared" si="260"/>
        <v>0.44698750476085164</v>
      </c>
      <c r="AN2182" s="29">
        <f t="shared" si="260"/>
        <v>1.2372309442784666</v>
      </c>
      <c r="AO2182" s="1">
        <f t="shared" si="254"/>
        <v>10126.717006909199</v>
      </c>
      <c r="AP2182" s="1">
        <f t="shared" si="255"/>
        <v>16533.445587326671</v>
      </c>
      <c r="AQ2182" s="29">
        <f t="shared" si="256"/>
        <v>10417.408047937806</v>
      </c>
    </row>
    <row r="2183" spans="1:43" x14ac:dyDescent="0.2">
      <c r="A2183" s="26"/>
      <c r="E2183" s="25" t="s">
        <v>67</v>
      </c>
      <c r="F2183" s="26" t="s">
        <v>68</v>
      </c>
      <c r="G2183" s="43">
        <v>2.2275668803423201E-2</v>
      </c>
      <c r="H2183" s="43">
        <v>0.44973732062482702</v>
      </c>
      <c r="I2183" s="1">
        <f>VLOOKUP(F2183,'[1]SUSMB vs SHAM all proteins sum'!$B$2:$E$3214,2,FALSE)</f>
        <v>0.40817692154423102</v>
      </c>
      <c r="J2183" s="29">
        <f>VLOOKUP(F2183,'[1]SUSMB vs SHAM all proteins sum'!$B$2:$E$3214,3,FALSE)</f>
        <v>1.24366026441543</v>
      </c>
      <c r="K2183" s="25">
        <f>VLOOKUP($E2183,[1]AllProteinsNorm!$A$1:$Q$3226,4,FALSE)</f>
        <v>12286.622186266401</v>
      </c>
      <c r="L2183" s="1">
        <f>VLOOKUP($E2183,[1]AllProteinsNorm!$A$1:$Q$3226,5,FALSE)</f>
        <v>28924.4898323622</v>
      </c>
      <c r="M2183" s="1">
        <f>VLOOKUP($E2183,[1]AllProteinsNorm!$A$1:$Q$3226,10,FALSE)</f>
        <v>19774.345284528899</v>
      </c>
      <c r="N2183" s="1">
        <f>VLOOKUP($E2183,[1]AllProteinsNorm!$A$1:$Q$3226,11,FALSE)</f>
        <v>18747.1322500059</v>
      </c>
      <c r="O2183" s="1">
        <f>VLOOKUP($E2183,[1]AllProteinsNorm!$A$1:$Q$3226,15,FALSE)</f>
        <v>34929.370459059603</v>
      </c>
      <c r="P2183" s="1">
        <f>VLOOKUP($E2183,[1]AllProteinsNorm!$A$1:$Q$3226,6,FALSE)</f>
        <v>11460.6054135008</v>
      </c>
      <c r="Q2183" s="1">
        <f>VLOOKUP($E2183,[1]AllProteinsNorm!$A$1:$Q$3226,8,FALSE)</f>
        <v>7562.4742918154298</v>
      </c>
      <c r="R2183" s="1">
        <f>VLOOKUP($E2183,[1]AllProteinsNorm!$A$1:$Q$3226,13,FALSE)</f>
        <v>17582.540227435598</v>
      </c>
      <c r="S2183" s="1">
        <f>VLOOKUP($E2183,[1]AllProteinsNorm!$A$1:$Q$3226,16,FALSE)</f>
        <v>4893.6642434309797</v>
      </c>
      <c r="T2183" s="1">
        <f>VLOOKUP($E2183,[1]AllProteinsNorm!$A$1:$Q$3226,17,FALSE)</f>
        <v>11353.5926180149</v>
      </c>
      <c r="U2183" s="1">
        <f>VLOOKUP($E2183,[1]AllProteinsNorm!$A$1:$Q$3226,3,FALSE)</f>
        <v>17021.263135249501</v>
      </c>
      <c r="V2183" s="1">
        <f>VLOOKUP($E2183,[1]AllProteinsNorm!$A$1:$Q$3226,7,FALSE)</f>
        <v>35909.057122340098</v>
      </c>
      <c r="W2183" s="1">
        <f>VLOOKUP($E2183,[1]AllProteinsNorm!$A$1:$Q$3226,9,FALSE)</f>
        <v>29227.783207031502</v>
      </c>
      <c r="X2183" s="1">
        <f>VLOOKUP($E2183,[1]AllProteinsNorm!$A$1:$Q$3226,12,FALSE)</f>
        <v>40369.477493200196</v>
      </c>
      <c r="Y2183" s="29">
        <f>VLOOKUP($E2183,[1]AllProteinsNorm!$A$1:$Q$3226,14,FALSE)</f>
        <v>18984.096206653801</v>
      </c>
      <c r="Z2183" s="25">
        <f t="shared" si="260"/>
        <v>0.53577586607435645</v>
      </c>
      <c r="AA2183" s="1">
        <f t="shared" si="260"/>
        <v>1.2612940607887235</v>
      </c>
      <c r="AB2183" s="1">
        <f t="shared" si="260"/>
        <v>0.86228882196069856</v>
      </c>
      <c r="AC2183" s="1">
        <f t="shared" si="260"/>
        <v>0.81749571732453585</v>
      </c>
      <c r="AD2183" s="1">
        <f t="shared" si="260"/>
        <v>1.5231455338516853</v>
      </c>
      <c r="AE2183" s="1">
        <f t="shared" si="260"/>
        <v>0.49975621436608508</v>
      </c>
      <c r="AF2183" s="1">
        <f t="shared" si="260"/>
        <v>0.32977258940145743</v>
      </c>
      <c r="AG2183" s="1">
        <f t="shared" si="260"/>
        <v>0.76671200394452066</v>
      </c>
      <c r="AH2183" s="1">
        <f t="shared" si="260"/>
        <v>0.21339528135178018</v>
      </c>
      <c r="AI2183" s="1">
        <f t="shared" si="260"/>
        <v>0.49508976720808728</v>
      </c>
      <c r="AJ2183" s="1">
        <f t="shared" si="260"/>
        <v>0.74223670751114967</v>
      </c>
      <c r="AK2183" s="1">
        <f t="shared" si="260"/>
        <v>1.5658661825819209</v>
      </c>
      <c r="AL2183" s="1">
        <f t="shared" si="260"/>
        <v>1.2745196054522272</v>
      </c>
      <c r="AM2183" s="1">
        <f t="shared" si="260"/>
        <v>1.7603692405439779</v>
      </c>
      <c r="AN2183" s="29">
        <f t="shared" si="260"/>
        <v>0.82782887213117973</v>
      </c>
      <c r="AO2183" s="1">
        <f t="shared" si="254"/>
        <v>8008.1808388517347</v>
      </c>
      <c r="AP2183" s="1">
        <f t="shared" si="255"/>
        <v>4285.9984294554588</v>
      </c>
      <c r="AQ2183" s="29">
        <f t="shared" si="256"/>
        <v>9147.9698338929793</v>
      </c>
    </row>
    <row r="2184" spans="1:43" x14ac:dyDescent="0.2">
      <c r="A2184" s="26"/>
      <c r="E2184" s="25" t="s">
        <v>4249</v>
      </c>
      <c r="F2184" s="26" t="s">
        <v>4250</v>
      </c>
      <c r="G2184" s="1">
        <v>8.2475363790053394E-2</v>
      </c>
      <c r="H2184" s="1">
        <v>1.2025480813645699</v>
      </c>
      <c r="I2184" s="1">
        <f>VLOOKUP(F2184,'[1]SUSMB vs SHAM all proteins sum'!$B$2:$E$3214,2,FALSE)</f>
        <v>0.27380602638743501</v>
      </c>
      <c r="J2184" s="29">
        <f>VLOOKUP(F2184,'[1]SUSMB vs SHAM all proteins sum'!$B$2:$E$3214,3,FALSE)</f>
        <v>1.1026394883316899</v>
      </c>
      <c r="K2184" s="25">
        <f>VLOOKUP($E2184,[1]AllProteinsNorm!$A$1:$Q$3226,4,FALSE)</f>
        <v>345892.44599891402</v>
      </c>
      <c r="L2184" s="1">
        <f>VLOOKUP($E2184,[1]AllProteinsNorm!$A$1:$Q$3226,5,FALSE)</f>
        <v>286122.349546502</v>
      </c>
      <c r="M2184" s="1">
        <f>VLOOKUP($E2184,[1]AllProteinsNorm!$A$1:$Q$3226,10,FALSE)</f>
        <v>327432.10724826501</v>
      </c>
      <c r="N2184" s="1">
        <f>VLOOKUP($E2184,[1]AllProteinsNorm!$A$1:$Q$3226,11,FALSE)</f>
        <v>284125.95481134398</v>
      </c>
      <c r="O2184" s="1">
        <f>VLOOKUP($E2184,[1]AllProteinsNorm!$A$1:$Q$3226,15,FALSE)</f>
        <v>410136.46881552797</v>
      </c>
      <c r="P2184" s="1">
        <f>VLOOKUP($E2184,[1]AllProteinsNorm!$A$1:$Q$3226,6,FALSE)</f>
        <v>377794.42337985901</v>
      </c>
      <c r="Q2184" s="1">
        <f>VLOOKUP($E2184,[1]AllProteinsNorm!$A$1:$Q$3226,8,FALSE)</f>
        <v>505313.79657017899</v>
      </c>
      <c r="R2184" s="1">
        <f>VLOOKUP($E2184,[1]AllProteinsNorm!$A$1:$Q$3226,13,FALSE)</f>
        <v>358846.97812508</v>
      </c>
      <c r="S2184" s="1">
        <f>VLOOKUP($E2184,[1]AllProteinsNorm!$A$1:$Q$3226,16,FALSE)</f>
        <v>360989.85665736097</v>
      </c>
      <c r="T2184" s="1">
        <f>VLOOKUP($E2184,[1]AllProteinsNorm!$A$1:$Q$3226,17,FALSE)</f>
        <v>384011.89475448203</v>
      </c>
      <c r="U2184" s="1">
        <f>VLOOKUP($E2184,[1]AllProteinsNorm!$A$1:$Q$3226,3,FALSE)</f>
        <v>377801.14713976497</v>
      </c>
      <c r="V2184" s="1">
        <f>VLOOKUP($E2184,[1]AllProteinsNorm!$A$1:$Q$3226,7,FALSE)</f>
        <v>375531.83965343703</v>
      </c>
      <c r="W2184" s="1">
        <f>VLOOKUP($E2184,[1]AllProteinsNorm!$A$1:$Q$3226,9,FALSE)</f>
        <v>298174.54360210802</v>
      </c>
      <c r="X2184" s="1">
        <f>VLOOKUP($E2184,[1]AllProteinsNorm!$A$1:$Q$3226,12,FALSE)</f>
        <v>382873.36115486699</v>
      </c>
      <c r="Y2184" s="29">
        <f>VLOOKUP($E2184,[1]AllProteinsNorm!$A$1:$Q$3226,14,FALSE)</f>
        <v>380001.55724663299</v>
      </c>
      <c r="Z2184" s="25">
        <f t="shared" si="260"/>
        <v>1.0458078710470744</v>
      </c>
      <c r="AA2184" s="1">
        <f t="shared" si="260"/>
        <v>0.86509262835752598</v>
      </c>
      <c r="AB2184" s="1">
        <f t="shared" si="260"/>
        <v>0.9899929268615496</v>
      </c>
      <c r="AC2184" s="1">
        <f t="shared" si="260"/>
        <v>0.85905651698274399</v>
      </c>
      <c r="AD2184" s="1">
        <f t="shared" si="260"/>
        <v>1.2400500567511059</v>
      </c>
      <c r="AE2184" s="1">
        <f t="shared" si="260"/>
        <v>1.1422636897065626</v>
      </c>
      <c r="AF2184" s="1">
        <f t="shared" si="260"/>
        <v>1.5278192742128649</v>
      </c>
      <c r="AG2184" s="1">
        <f t="shared" si="260"/>
        <v>1.0849759761039832</v>
      </c>
      <c r="AH2184" s="1">
        <f t="shared" si="260"/>
        <v>1.0914549821120076</v>
      </c>
      <c r="AI2184" s="1">
        <f t="shared" si="260"/>
        <v>1.161062251446795</v>
      </c>
      <c r="AJ2184" s="1">
        <f t="shared" si="260"/>
        <v>1.1422840190346935</v>
      </c>
      <c r="AK2184" s="1">
        <f t="shared" si="260"/>
        <v>1.1354227543309383</v>
      </c>
      <c r="AL2184" s="1">
        <f t="shared" si="260"/>
        <v>0.90153250888263903</v>
      </c>
      <c r="AM2184" s="1">
        <f t="shared" si="260"/>
        <v>1.1576198883258244</v>
      </c>
      <c r="AN2184" s="29">
        <f t="shared" si="260"/>
        <v>1.1489369721012119</v>
      </c>
      <c r="AO2184" s="1">
        <f t="shared" si="254"/>
        <v>46277.298879744856</v>
      </c>
      <c r="AP2184" s="1">
        <f t="shared" si="255"/>
        <v>54810.657996622467</v>
      </c>
      <c r="AQ2184" s="29">
        <f t="shared" si="256"/>
        <v>32441.910909969607</v>
      </c>
    </row>
    <row r="2185" spans="1:43" x14ac:dyDescent="0.2">
      <c r="A2185" s="26"/>
      <c r="E2185" s="25" t="s">
        <v>4251</v>
      </c>
      <c r="F2185" s="26" t="s">
        <v>4252</v>
      </c>
      <c r="G2185" s="1">
        <v>0.62610289972964805</v>
      </c>
      <c r="H2185" s="1">
        <v>0.95650393022915703</v>
      </c>
      <c r="I2185" s="1">
        <f>VLOOKUP(F2185,'[1]SUSMB vs SHAM all proteins sum'!$B$2:$E$3214,2,FALSE)</f>
        <v>0.36757594999806797</v>
      </c>
      <c r="J2185" s="29">
        <f>VLOOKUP(F2185,'[1]SUSMB vs SHAM all proteins sum'!$B$2:$E$3214,3,FALSE)</f>
        <v>0.88527316261337696</v>
      </c>
      <c r="K2185" s="25">
        <f>VLOOKUP($E2185,[1]AllProteinsNorm!$A$1:$Q$3226,4,FALSE)</f>
        <v>406700.54064895998</v>
      </c>
      <c r="L2185" s="1">
        <f>VLOOKUP($E2185,[1]AllProteinsNorm!$A$1:$Q$3226,5,FALSE)</f>
        <v>562500.52200085099</v>
      </c>
      <c r="M2185" s="1">
        <f>VLOOKUP($E2185,[1]AllProteinsNorm!$A$1:$Q$3226,10,FALSE)</f>
        <v>574900.211513157</v>
      </c>
      <c r="N2185" s="1">
        <f>VLOOKUP($E2185,[1]AllProteinsNorm!$A$1:$Q$3226,11,FALSE)</f>
        <v>478780.06236585299</v>
      </c>
      <c r="O2185" s="1">
        <f>VLOOKUP($E2185,[1]AllProteinsNorm!$A$1:$Q$3226,15,FALSE)</f>
        <v>598360.65023516503</v>
      </c>
      <c r="P2185" s="1">
        <f>VLOOKUP($E2185,[1]AllProteinsNorm!$A$1:$Q$3226,6,FALSE)</f>
        <v>454683.65663159499</v>
      </c>
      <c r="Q2185" s="1">
        <f>VLOOKUP($E2185,[1]AllProteinsNorm!$A$1:$Q$3226,8,FALSE)</f>
        <v>447037.44101532601</v>
      </c>
      <c r="R2185" s="1">
        <f>VLOOKUP($E2185,[1]AllProteinsNorm!$A$1:$Q$3226,13,FALSE)</f>
        <v>473380.55433543702</v>
      </c>
      <c r="S2185" s="1">
        <f>VLOOKUP($E2185,[1]AllProteinsNorm!$A$1:$Q$3226,16,FALSE)</f>
        <v>572826.46724631405</v>
      </c>
      <c r="T2185" s="1">
        <f>VLOOKUP($E2185,[1]AllProteinsNorm!$A$1:$Q$3226,17,FALSE)</f>
        <v>547313.66595397505</v>
      </c>
      <c r="U2185" s="1">
        <f>VLOOKUP($E2185,[1]AllProteinsNorm!$A$1:$Q$3226,3,FALSE)</f>
        <v>326596.13716736803</v>
      </c>
      <c r="V2185" s="1">
        <f>VLOOKUP($E2185,[1]AllProteinsNorm!$A$1:$Q$3226,7,FALSE)</f>
        <v>478204.99766779202</v>
      </c>
      <c r="W2185" s="1">
        <f>VLOOKUP($E2185,[1]AllProteinsNorm!$A$1:$Q$3226,9,FALSE)</f>
        <v>427291.14072201197</v>
      </c>
      <c r="X2185" s="1">
        <f>VLOOKUP($E2185,[1]AllProteinsNorm!$A$1:$Q$3226,12,FALSE)</f>
        <v>625045.68011125806</v>
      </c>
      <c r="Y2185" s="29">
        <f>VLOOKUP($E2185,[1]AllProteinsNorm!$A$1:$Q$3226,14,FALSE)</f>
        <v>491150.87572412699</v>
      </c>
      <c r="Z2185" s="25">
        <f t="shared" si="260"/>
        <v>0.77577831940469932</v>
      </c>
      <c r="AA2185" s="1">
        <f t="shared" si="260"/>
        <v>1.0729656491869288</v>
      </c>
      <c r="AB2185" s="1">
        <f t="shared" si="260"/>
        <v>1.0966179666282763</v>
      </c>
      <c r="AC2185" s="1">
        <f t="shared" si="260"/>
        <v>0.91326948214522463</v>
      </c>
      <c r="AD2185" s="1">
        <f t="shared" si="260"/>
        <v>1.1413685826348716</v>
      </c>
      <c r="AE2185" s="1">
        <f t="shared" si="260"/>
        <v>0.86730576369432744</v>
      </c>
      <c r="AF2185" s="1">
        <f t="shared" si="260"/>
        <v>0.85272066309148598</v>
      </c>
      <c r="AG2185" s="1">
        <f t="shared" si="260"/>
        <v>0.90296995990027185</v>
      </c>
      <c r="AH2185" s="1">
        <f t="shared" si="260"/>
        <v>1.0926623145417569</v>
      </c>
      <c r="AI2185" s="1">
        <f t="shared" si="260"/>
        <v>1.0439968318790223</v>
      </c>
      <c r="AJ2185" s="1">
        <f t="shared" si="260"/>
        <v>0.62297975314091902</v>
      </c>
      <c r="AK2185" s="1">
        <f t="shared" si="260"/>
        <v>0.91217255042170431</v>
      </c>
      <c r="AL2185" s="1">
        <f t="shared" si="260"/>
        <v>0.81505473908862136</v>
      </c>
      <c r="AM2185" s="1">
        <f t="shared" si="260"/>
        <v>1.1922700827841131</v>
      </c>
      <c r="AN2185" s="29">
        <f t="shared" si="260"/>
        <v>0.9368667185330527</v>
      </c>
      <c r="AO2185" s="1">
        <f t="shared" si="254"/>
        <v>71282.992988898768</v>
      </c>
      <c r="AP2185" s="1">
        <f t="shared" si="255"/>
        <v>51195.600814738282</v>
      </c>
      <c r="AQ2185" s="29">
        <f t="shared" si="256"/>
        <v>96893.728763357387</v>
      </c>
    </row>
    <row r="2186" spans="1:43" x14ac:dyDescent="0.2">
      <c r="A2186" s="26"/>
      <c r="E2186" s="25" t="s">
        <v>4253</v>
      </c>
      <c r="F2186" s="26" t="s">
        <v>4254</v>
      </c>
      <c r="G2186" s="1">
        <v>0.931334056246922</v>
      </c>
      <c r="H2186" s="1">
        <v>1.0222498246438301</v>
      </c>
      <c r="I2186" s="1">
        <f>VLOOKUP(F2186,'[1]SUSMB vs SHAM all proteins sum'!$B$2:$E$3214,2,FALSE)</f>
        <v>0.81455974611016602</v>
      </c>
      <c r="J2186" s="29">
        <f>VLOOKUP(F2186,'[1]SUSMB vs SHAM all proteins sum'!$B$2:$E$3214,3,FALSE)</f>
        <v>1.0528276251789599</v>
      </c>
      <c r="K2186" s="25">
        <f>VLOOKUP($E2186,[1]AllProteinsNorm!$A$1:$Q$3226,4,FALSE)</f>
        <v>152086.27582166399</v>
      </c>
      <c r="L2186" s="1">
        <f>VLOOKUP($E2186,[1]AllProteinsNorm!$A$1:$Q$3226,5,FALSE)</f>
        <v>113446.30541122</v>
      </c>
      <c r="M2186" s="1">
        <f>VLOOKUP($E2186,[1]AllProteinsNorm!$A$1:$Q$3226,10,FALSE)</f>
        <v>155967.88706379899</v>
      </c>
      <c r="N2186" s="1">
        <f>VLOOKUP($E2186,[1]AllProteinsNorm!$A$1:$Q$3226,11,FALSE)</f>
        <v>113076.632997143</v>
      </c>
      <c r="O2186" s="1">
        <f>VLOOKUP($E2186,[1]AllProteinsNorm!$A$1:$Q$3226,15,FALSE)</f>
        <v>61504.228770958798</v>
      </c>
      <c r="P2186" s="1">
        <f>VLOOKUP($E2186,[1]AllProteinsNorm!$A$1:$Q$3226,6,FALSE)</f>
        <v>158687.66191483999</v>
      </c>
      <c r="Q2186" s="1">
        <f>VLOOKUP($E2186,[1]AllProteinsNorm!$A$1:$Q$3226,8,FALSE)</f>
        <v>122471.81117972</v>
      </c>
      <c r="R2186" s="1">
        <f>VLOOKUP($E2186,[1]AllProteinsNorm!$A$1:$Q$3226,13,FALSE)</f>
        <v>132009.65308935399</v>
      </c>
      <c r="S2186" s="1">
        <f>VLOOKUP($E2186,[1]AllProteinsNorm!$A$1:$Q$3226,16,FALSE)</f>
        <v>142618.32983581</v>
      </c>
      <c r="T2186" s="1">
        <f>VLOOKUP($E2186,[1]AllProteinsNorm!$A$1:$Q$3226,17,FALSE)</f>
        <v>57097.658936258304</v>
      </c>
      <c r="U2186" s="1">
        <f>VLOOKUP($E2186,[1]AllProteinsNorm!$A$1:$Q$3226,3,FALSE)</f>
        <v>90495.008256382105</v>
      </c>
      <c r="V2186" s="1">
        <f>VLOOKUP($E2186,[1]AllProteinsNorm!$A$1:$Q$3226,7,FALSE)</f>
        <v>170411.13353146301</v>
      </c>
      <c r="W2186" s="1">
        <f>VLOOKUP($E2186,[1]AllProteinsNorm!$A$1:$Q$3226,9,FALSE)</f>
        <v>94206.498548286007</v>
      </c>
      <c r="X2186" s="1">
        <f>VLOOKUP($E2186,[1]AllProteinsNorm!$A$1:$Q$3226,12,FALSE)</f>
        <v>155264.62791270501</v>
      </c>
      <c r="Y2186" s="29">
        <f>VLOOKUP($E2186,[1]AllProteinsNorm!$A$1:$Q$3226,14,FALSE)</f>
        <v>107325.71669045401</v>
      </c>
      <c r="Z2186" s="25">
        <f t="shared" si="260"/>
        <v>1.2757174914800182</v>
      </c>
      <c r="AA2186" s="1">
        <f t="shared" si="260"/>
        <v>0.95160089478804988</v>
      </c>
      <c r="AB2186" s="1">
        <f t="shared" si="260"/>
        <v>1.3082769011306539</v>
      </c>
      <c r="AC2186" s="1">
        <f t="shared" si="260"/>
        <v>0.94850003928871029</v>
      </c>
      <c r="AD2186" s="1">
        <f t="shared" si="260"/>
        <v>0.5159046733125684</v>
      </c>
      <c r="AE2186" s="1">
        <f t="shared" si="260"/>
        <v>1.3310906910772824</v>
      </c>
      <c r="AF2186" s="1">
        <f t="shared" si="260"/>
        <v>1.0273078940956701</v>
      </c>
      <c r="AG2186" s="1">
        <f t="shared" si="260"/>
        <v>1.1073124289516549</v>
      </c>
      <c r="AH2186" s="1">
        <f t="shared" si="260"/>
        <v>1.1962992518177815</v>
      </c>
      <c r="AI2186" s="1">
        <f t="shared" si="260"/>
        <v>0.47894184951282304</v>
      </c>
      <c r="AJ2186" s="1">
        <f t="shared" si="260"/>
        <v>0.75908272656809028</v>
      </c>
      <c r="AK2186" s="1">
        <f t="shared" si="260"/>
        <v>1.4294285438611372</v>
      </c>
      <c r="AL2186" s="1">
        <f t="shared" si="260"/>
        <v>0.79021514176636964</v>
      </c>
      <c r="AM2186" s="1">
        <f t="shared" si="260"/>
        <v>1.3023778810169258</v>
      </c>
      <c r="AN2186" s="29">
        <f t="shared" si="260"/>
        <v>0.90026067985378255</v>
      </c>
      <c r="AO2186" s="1">
        <f t="shared" si="254"/>
        <v>34154.900018080756</v>
      </c>
      <c r="AP2186" s="1">
        <f t="shared" si="255"/>
        <v>34877.399331506254</v>
      </c>
      <c r="AQ2186" s="29">
        <f t="shared" si="256"/>
        <v>32920.157784972827</v>
      </c>
    </row>
    <row r="2187" spans="1:43" x14ac:dyDescent="0.2">
      <c r="A2187" s="26"/>
      <c r="E2187" s="25" t="s">
        <v>4255</v>
      </c>
      <c r="F2187" s="26" t="s">
        <v>4256</v>
      </c>
      <c r="G2187" s="1">
        <v>0.28297698754509798</v>
      </c>
      <c r="H2187" s="1">
        <v>1.1396093250160899</v>
      </c>
      <c r="I2187" s="1">
        <f>VLOOKUP(F2187,'[1]SUSMB vs SHAM all proteins sum'!$B$2:$E$3214,2,FALSE)</f>
        <v>0.75354133380911703</v>
      </c>
      <c r="J2187" s="29">
        <f>VLOOKUP(F2187,'[1]SUSMB vs SHAM all proteins sum'!$B$2:$E$3214,3,FALSE)</f>
        <v>0.91133660026846897</v>
      </c>
      <c r="K2187" s="25">
        <f>VLOOKUP($E2187,[1]AllProteinsNorm!$A$1:$Q$3226,4,FALSE)</f>
        <v>103973.594710711</v>
      </c>
      <c r="L2187" s="1">
        <f>VLOOKUP($E2187,[1]AllProteinsNorm!$A$1:$Q$3226,5,FALSE)</f>
        <v>116120.04792034101</v>
      </c>
      <c r="M2187" s="1">
        <f>VLOOKUP($E2187,[1]AllProteinsNorm!$A$1:$Q$3226,10,FALSE)</f>
        <v>116932.12090281</v>
      </c>
      <c r="N2187" s="1">
        <f>VLOOKUP($E2187,[1]AllProteinsNorm!$A$1:$Q$3226,11,FALSE)</f>
        <v>162177.48768997</v>
      </c>
      <c r="O2187" s="1">
        <f>VLOOKUP($E2187,[1]AllProteinsNorm!$A$1:$Q$3226,15,FALSE)</f>
        <v>101358.03886298199</v>
      </c>
      <c r="P2187" s="1">
        <f>VLOOKUP($E2187,[1]AllProteinsNorm!$A$1:$Q$3226,6,FALSE)</f>
        <v>112521.903463751</v>
      </c>
      <c r="Q2187" s="1">
        <f>VLOOKUP($E2187,[1]AllProteinsNorm!$A$1:$Q$3226,8,FALSE)</f>
        <v>175415.80356509</v>
      </c>
      <c r="R2187" s="1">
        <f>VLOOKUP($E2187,[1]AllProteinsNorm!$A$1:$Q$3226,13,FALSE)</f>
        <v>125036.46184658</v>
      </c>
      <c r="S2187" s="1">
        <f>VLOOKUP($E2187,[1]AllProteinsNorm!$A$1:$Q$3226,16,FALSE)</f>
        <v>125429.565622319</v>
      </c>
      <c r="T2187" s="1">
        <f>VLOOKUP($E2187,[1]AllProteinsNorm!$A$1:$Q$3226,17,FALSE)</f>
        <v>144095.51034702401</v>
      </c>
      <c r="U2187" s="1">
        <f>VLOOKUP($E2187,[1]AllProteinsNorm!$A$1:$Q$3226,3,FALSE)</f>
        <v>100202.267490179</v>
      </c>
      <c r="V2187" s="1">
        <f>VLOOKUP($E2187,[1]AllProteinsNorm!$A$1:$Q$3226,7,FALSE)</f>
        <v>132816.554230034</v>
      </c>
      <c r="W2187" s="1">
        <f>VLOOKUP($E2187,[1]AllProteinsNorm!$A$1:$Q$3226,9,FALSE)</f>
        <v>164435.3879118</v>
      </c>
      <c r="X2187" s="1">
        <f>VLOOKUP($E2187,[1]AllProteinsNorm!$A$1:$Q$3226,12,FALSE)</f>
        <v>38757.094725784598</v>
      </c>
      <c r="Y2187" s="29">
        <f>VLOOKUP($E2187,[1]AllProteinsNorm!$A$1:$Q$3226,14,FALSE)</f>
        <v>172000.87729116899</v>
      </c>
      <c r="Z2187" s="25">
        <f t="shared" si="260"/>
        <v>0.86563683363342581</v>
      </c>
      <c r="AA2187" s="1">
        <f t="shared" si="260"/>
        <v>0.96676267549274864</v>
      </c>
      <c r="AB2187" s="1">
        <f t="shared" si="260"/>
        <v>0.97352362558954564</v>
      </c>
      <c r="AC2187" s="1">
        <f t="shared" si="260"/>
        <v>1.3502159593613374</v>
      </c>
      <c r="AD2187" s="1">
        <f t="shared" si="260"/>
        <v>0.84386090592294261</v>
      </c>
      <c r="AE2187" s="1">
        <f t="shared" si="260"/>
        <v>0.93680616217776402</v>
      </c>
      <c r="AF2187" s="1">
        <f t="shared" si="260"/>
        <v>1.4604321528926116</v>
      </c>
      <c r="AG2187" s="1">
        <f t="shared" si="260"/>
        <v>1.0409966801931689</v>
      </c>
      <c r="AH2187" s="1">
        <f t="shared" si="260"/>
        <v>1.0442694833377253</v>
      </c>
      <c r="AI2187" s="1">
        <f t="shared" si="260"/>
        <v>1.1996736446849108</v>
      </c>
      <c r="AJ2187" s="1">
        <f t="shared" si="260"/>
        <v>0.83423847943724683</v>
      </c>
      <c r="AK2187" s="1">
        <f t="shared" si="260"/>
        <v>1.1057701888414648</v>
      </c>
      <c r="AL2187" s="1">
        <f t="shared" si="260"/>
        <v>1.3690142090912161</v>
      </c>
      <c r="AM2187" s="1">
        <f t="shared" si="260"/>
        <v>0.32267393324819582</v>
      </c>
      <c r="AN2187" s="29">
        <f t="shared" si="260"/>
        <v>1.4320010307882602</v>
      </c>
      <c r="AO2187" s="1">
        <f t="shared" si="254"/>
        <v>21944.073233341758</v>
      </c>
      <c r="AP2187" s="1">
        <f t="shared" si="255"/>
        <v>21913.684684422671</v>
      </c>
      <c r="AQ2187" s="29">
        <f t="shared" si="256"/>
        <v>48624.542948377806</v>
      </c>
    </row>
    <row r="2188" spans="1:43" x14ac:dyDescent="0.2">
      <c r="A2188" s="26"/>
      <c r="E2188" s="25" t="s">
        <v>4257</v>
      </c>
      <c r="F2188" s="26" t="s">
        <v>4258</v>
      </c>
      <c r="G2188" s="1">
        <v>0.82153926195995497</v>
      </c>
      <c r="H2188" s="1">
        <v>0.92103496499561299</v>
      </c>
      <c r="I2188" s="1">
        <f>VLOOKUP(F2188,'[1]SUSMB vs SHAM all proteins sum'!$B$2:$E$3214,2,FALSE)</f>
        <v>0.90059345808901503</v>
      </c>
      <c r="J2188" s="29">
        <f>VLOOKUP(F2188,'[1]SUSMB vs SHAM all proteins sum'!$B$2:$E$3214,3,FALSE)</f>
        <v>1.05244782083068</v>
      </c>
      <c r="K2188" s="25">
        <f>VLOOKUP($E2188,[1]AllProteinsNorm!$A$1:$Q$3226,4,FALSE)</f>
        <v>30795.5719442511</v>
      </c>
      <c r="L2188" s="1">
        <f>VLOOKUP($E2188,[1]AllProteinsNorm!$A$1:$Q$3226,5,FALSE)</f>
        <v>115151.998284759</v>
      </c>
      <c r="M2188" s="1">
        <f>VLOOKUP($E2188,[1]AllProteinsNorm!$A$1:$Q$3226,10,FALSE)</f>
        <v>129164.69445636299</v>
      </c>
      <c r="N2188" s="1">
        <f>VLOOKUP($E2188,[1]AllProteinsNorm!$A$1:$Q$3226,11,FALSE)</f>
        <v>173378.53182238599</v>
      </c>
      <c r="O2188" s="1">
        <f>VLOOKUP($E2188,[1]AllProteinsNorm!$A$1:$Q$3226,15,FALSE)</f>
        <v>214152.369431725</v>
      </c>
      <c r="P2188" s="1">
        <f>VLOOKUP($E2188,[1]AllProteinsNorm!$A$1:$Q$3226,6,FALSE)</f>
        <v>79992.205024015901</v>
      </c>
      <c r="Q2188" s="1">
        <f>VLOOKUP($E2188,[1]AllProteinsNorm!$A$1:$Q$3226,8,FALSE)</f>
        <v>91257.696800314603</v>
      </c>
      <c r="R2188" s="1">
        <f>VLOOKUP($E2188,[1]AllProteinsNorm!$A$1:$Q$3226,13,FALSE)</f>
        <v>113131.539943961</v>
      </c>
      <c r="S2188" s="1">
        <f>VLOOKUP($E2188,[1]AllProteinsNorm!$A$1:$Q$3226,16,FALSE)</f>
        <v>141367.49059297799</v>
      </c>
      <c r="T2188" s="1">
        <f>VLOOKUP($E2188,[1]AllProteinsNorm!$A$1:$Q$3226,17,FALSE)</f>
        <v>96549.926334744101</v>
      </c>
      <c r="U2188" s="1">
        <f>VLOOKUP($E2188,[1]AllProteinsNorm!$A$1:$Q$3226,3,FALSE)</f>
        <v>101698.95754027901</v>
      </c>
      <c r="V2188" s="1">
        <f>VLOOKUP($E2188,[1]AllProteinsNorm!$A$1:$Q$3226,7,FALSE)</f>
        <v>109110.369007598</v>
      </c>
      <c r="W2188" s="1">
        <f>VLOOKUP($E2188,[1]AllProteinsNorm!$A$1:$Q$3226,9,FALSE)</f>
        <v>208526.76413586599</v>
      </c>
      <c r="X2188" s="1">
        <f>VLOOKUP($E2188,[1]AllProteinsNorm!$A$1:$Q$3226,12,FALSE)</f>
        <v>153992.74709845099</v>
      </c>
      <c r="Y2188" s="29">
        <f>VLOOKUP($E2188,[1]AllProteinsNorm!$A$1:$Q$3226,14,FALSE)</f>
        <v>61628.280254279001</v>
      </c>
      <c r="Z2188" s="25">
        <f t="shared" si="260"/>
        <v>0.23236919602565934</v>
      </c>
      <c r="AA2188" s="1">
        <f t="shared" si="260"/>
        <v>0.86888391976018087</v>
      </c>
      <c r="AB2188" s="1">
        <f t="shared" si="260"/>
        <v>0.97461726835464679</v>
      </c>
      <c r="AC2188" s="1">
        <f t="shared" si="260"/>
        <v>1.3082345124360626</v>
      </c>
      <c r="AD2188" s="1">
        <f t="shared" si="260"/>
        <v>1.6158951034234499</v>
      </c>
      <c r="AE2188" s="1">
        <f t="shared" si="260"/>
        <v>0.60358432060945133</v>
      </c>
      <c r="AF2188" s="1">
        <f t="shared" si="260"/>
        <v>0.68858853068325998</v>
      </c>
      <c r="AG2188" s="1">
        <f t="shared" si="260"/>
        <v>0.85363847209957289</v>
      </c>
      <c r="AH2188" s="1">
        <f t="shared" si="260"/>
        <v>1.0666939452438899</v>
      </c>
      <c r="AI2188" s="1">
        <f t="shared" si="260"/>
        <v>0.72852125621681518</v>
      </c>
      <c r="AJ2188" s="1">
        <f t="shared" si="260"/>
        <v>0.76737347314290916</v>
      </c>
      <c r="AK2188" s="1">
        <f t="shared" si="260"/>
        <v>0.82329656907351623</v>
      </c>
      <c r="AL2188" s="1">
        <f t="shared" si="260"/>
        <v>1.5734468780057538</v>
      </c>
      <c r="AM2188" s="1">
        <f t="shared" si="260"/>
        <v>1.1619583134168652</v>
      </c>
      <c r="AN2188" s="29">
        <f t="shared" si="260"/>
        <v>0.46501860595591804</v>
      </c>
      <c r="AO2188" s="1">
        <f t="shared" si="254"/>
        <v>61634.45109871569</v>
      </c>
      <c r="AP2188" s="1">
        <f t="shared" si="255"/>
        <v>21320.888971911831</v>
      </c>
      <c r="AQ2188" s="29">
        <f t="shared" si="256"/>
        <v>50217.257367800354</v>
      </c>
    </row>
    <row r="2189" spans="1:43" x14ac:dyDescent="0.2">
      <c r="A2189" s="26"/>
      <c r="E2189" s="25" t="s">
        <v>4259</v>
      </c>
      <c r="F2189" s="26" t="s">
        <v>4260</v>
      </c>
      <c r="G2189" s="1">
        <v>0.75233214305875395</v>
      </c>
      <c r="H2189" s="1">
        <v>1.0854030584744401</v>
      </c>
      <c r="I2189" s="1">
        <f>VLOOKUP(F2189,'[1]SUSMB vs SHAM all proteins sum'!$B$2:$E$3214,2,FALSE)</f>
        <v>0.72905812277793003</v>
      </c>
      <c r="J2189" s="29">
        <f>VLOOKUP(F2189,'[1]SUSMB vs SHAM all proteins sum'!$B$2:$E$3214,3,FALSE)</f>
        <v>1.0927505212969999</v>
      </c>
      <c r="K2189" s="25">
        <f>VLOOKUP($E2189,[1]AllProteinsNorm!$A$1:$Q$3226,4,FALSE)</f>
        <v>218865.40081524599</v>
      </c>
      <c r="L2189" s="1">
        <f>VLOOKUP($E2189,[1]AllProteinsNorm!$A$1:$Q$3226,5,FALSE)</f>
        <v>271155.16783598502</v>
      </c>
      <c r="M2189" s="1">
        <f>VLOOKUP($E2189,[1]AllProteinsNorm!$A$1:$Q$3226,10,FALSE)</f>
        <v>225465.219021856</v>
      </c>
      <c r="N2189" s="1">
        <f>VLOOKUP($E2189,[1]AllProteinsNorm!$A$1:$Q$3226,11,FALSE)</f>
        <v>348195.12585383299</v>
      </c>
      <c r="O2189" s="1">
        <f>VLOOKUP($E2189,[1]AllProteinsNorm!$A$1:$Q$3226,15,FALSE)</f>
        <v>598897.91937992803</v>
      </c>
      <c r="P2189" s="1">
        <f>VLOOKUP($E2189,[1]AllProteinsNorm!$A$1:$Q$3226,6,FALSE)</f>
        <v>331743.84090386098</v>
      </c>
      <c r="Q2189" s="1">
        <f>VLOOKUP($E2189,[1]AllProteinsNorm!$A$1:$Q$3226,8,FALSE)</f>
        <v>182823.56192764</v>
      </c>
      <c r="R2189" s="1">
        <f>VLOOKUP($E2189,[1]AllProteinsNorm!$A$1:$Q$3226,13,FALSE)</f>
        <v>500477.44012325298</v>
      </c>
      <c r="S2189" s="1">
        <f>VLOOKUP($E2189,[1]AllProteinsNorm!$A$1:$Q$3226,16,FALSE)</f>
        <v>412722.34263791598</v>
      </c>
      <c r="T2189" s="1">
        <f>VLOOKUP($E2189,[1]AllProteinsNorm!$A$1:$Q$3226,17,FALSE)</f>
        <v>335527.19800729799</v>
      </c>
      <c r="U2189" s="1">
        <f>VLOOKUP($E2189,[1]AllProteinsNorm!$A$1:$Q$3226,3,FALSE)</f>
        <v>389212.89824476797</v>
      </c>
      <c r="V2189" s="1">
        <f>VLOOKUP($E2189,[1]AllProteinsNorm!$A$1:$Q$3226,7,FALSE)</f>
        <v>408044.53229837999</v>
      </c>
      <c r="W2189" s="1">
        <f>VLOOKUP($E2189,[1]AllProteinsNorm!$A$1:$Q$3226,9,FALSE)</f>
        <v>412920.65155192802</v>
      </c>
      <c r="X2189" s="1">
        <f>VLOOKUP($E2189,[1]AllProteinsNorm!$A$1:$Q$3226,12,FALSE)</f>
        <v>175769.53415337901</v>
      </c>
      <c r="Y2189" s="29">
        <f>VLOOKUP($E2189,[1]AllProteinsNorm!$A$1:$Q$3226,14,FALSE)</f>
        <v>377181.309919647</v>
      </c>
      <c r="Z2189" s="25">
        <f t="shared" si="260"/>
        <v>0.65821059574234553</v>
      </c>
      <c r="AA2189" s="1">
        <f t="shared" si="260"/>
        <v>0.81546559618438708</v>
      </c>
      <c r="AB2189" s="1">
        <f t="shared" si="260"/>
        <v>0.67805873189078592</v>
      </c>
      <c r="AC2189" s="1">
        <f t="shared" si="260"/>
        <v>1.0471537317874116</v>
      </c>
      <c r="AD2189" s="1">
        <f t="shared" si="260"/>
        <v>1.8011113443950706</v>
      </c>
      <c r="AE2189" s="1">
        <f t="shared" si="260"/>
        <v>0.99767852909519195</v>
      </c>
      <c r="AF2189" s="1">
        <f t="shared" si="260"/>
        <v>0.54981922754300872</v>
      </c>
      <c r="AG2189" s="1">
        <f t="shared" si="260"/>
        <v>1.505123938238224</v>
      </c>
      <c r="AH2189" s="1">
        <f t="shared" si="260"/>
        <v>1.241211347302893</v>
      </c>
      <c r="AI2189" s="1">
        <f t="shared" si="260"/>
        <v>1.0090565071752515</v>
      </c>
      <c r="AJ2189" s="1">
        <f t="shared" si="260"/>
        <v>1.1705096039394094</v>
      </c>
      <c r="AK2189" s="1">
        <f t="shared" si="260"/>
        <v>1.227143411855413</v>
      </c>
      <c r="AL2189" s="1">
        <f t="shared" si="260"/>
        <v>1.2418077368096248</v>
      </c>
      <c r="AM2189" s="1">
        <f t="shared" si="260"/>
        <v>0.52860511235447427</v>
      </c>
      <c r="AN2189" s="29">
        <f t="shared" si="260"/>
        <v>1.1343260916542055</v>
      </c>
      <c r="AO2189" s="1">
        <f t="shared" si="254"/>
        <v>140958.60533273389</v>
      </c>
      <c r="AP2189" s="1">
        <f t="shared" si="255"/>
        <v>104912.26326221335</v>
      </c>
      <c r="AQ2189" s="29">
        <f t="shared" si="256"/>
        <v>89360.430401631704</v>
      </c>
    </row>
    <row r="2190" spans="1:43" x14ac:dyDescent="0.2">
      <c r="A2190" s="26"/>
      <c r="E2190" s="25" t="s">
        <v>4261</v>
      </c>
      <c r="F2190" s="26" t="s">
        <v>4262</v>
      </c>
      <c r="G2190" s="1">
        <v>0.57487418332423701</v>
      </c>
      <c r="H2190" s="1">
        <v>0.79535084040792703</v>
      </c>
      <c r="I2190" s="1">
        <f>VLOOKUP(F2190,'[1]SUSMB vs SHAM all proteins sum'!$B$2:$E$3214,2,FALSE)</f>
        <v>0.87692288120391704</v>
      </c>
      <c r="J2190" s="29">
        <f>VLOOKUP(F2190,'[1]SUSMB vs SHAM all proteins sum'!$B$2:$E$3214,3,FALSE)</f>
        <v>0.96689873293738005</v>
      </c>
      <c r="K2190" s="25">
        <f>VLOOKUP($E2190,[1]AllProteinsNorm!$A$1:$Q$3226,4,FALSE)</f>
        <v>34317.871348973502</v>
      </c>
      <c r="L2190" s="1">
        <f>VLOOKUP($E2190,[1]AllProteinsNorm!$A$1:$Q$3226,5,FALSE)</f>
        <v>40739.855640800299</v>
      </c>
      <c r="M2190" s="1">
        <f>VLOOKUP($E2190,[1]AllProteinsNorm!$A$1:$Q$3226,10,FALSE)</f>
        <v>29855.400778193602</v>
      </c>
      <c r="N2190" s="1">
        <f>VLOOKUP($E2190,[1]AllProteinsNorm!$A$1:$Q$3226,11,FALSE)</f>
        <v>49972.184790540297</v>
      </c>
      <c r="O2190" s="1">
        <f>VLOOKUP($E2190,[1]AllProteinsNorm!$A$1:$Q$3226,15,FALSE)</f>
        <v>24282.157148713199</v>
      </c>
      <c r="P2190" s="1">
        <f>VLOOKUP($E2190,[1]AllProteinsNorm!$A$1:$Q$3226,6,FALSE)</f>
        <v>45281.233703153703</v>
      </c>
      <c r="Q2190" s="1">
        <f>VLOOKUP($E2190,[1]AllProteinsNorm!$A$1:$Q$3226,8,FALSE)</f>
        <v>40520.483391307702</v>
      </c>
      <c r="R2190" s="1">
        <f>VLOOKUP($E2190,[1]AllProteinsNorm!$A$1:$Q$3226,13,FALSE)</f>
        <v>38595.850605638298</v>
      </c>
      <c r="S2190" s="1">
        <f>VLOOKUP($E2190,[1]AllProteinsNorm!$A$1:$Q$3226,16,FALSE)</f>
        <v>36116.426297169601</v>
      </c>
      <c r="T2190" s="1">
        <f>VLOOKUP($E2190,[1]AllProteinsNorm!$A$1:$Q$3226,17,FALSE)</f>
        <v>6302.8039949569302</v>
      </c>
      <c r="U2190" s="1">
        <f>VLOOKUP($E2190,[1]AllProteinsNorm!$A$1:$Q$3226,3,FALSE)</f>
        <v>20350.805710597499</v>
      </c>
      <c r="V2190" s="1">
        <f>VLOOKUP($E2190,[1]AllProteinsNorm!$A$1:$Q$3226,7,FALSE)</f>
        <v>44207.863995759399</v>
      </c>
      <c r="W2190" s="1">
        <f>VLOOKUP($E2190,[1]AllProteinsNorm!$A$1:$Q$3226,9,FALSE)</f>
        <v>41215.4113106859</v>
      </c>
      <c r="X2190" s="1">
        <f>VLOOKUP($E2190,[1]AllProteinsNorm!$A$1:$Q$3226,12,FALSE)</f>
        <v>24596.628243312702</v>
      </c>
      <c r="Y2190" s="29">
        <f>VLOOKUP($E2190,[1]AllProteinsNorm!$A$1:$Q$3226,14,FALSE)</f>
        <v>46931.770294153197</v>
      </c>
      <c r="Z2190" s="25">
        <f t="shared" si="260"/>
        <v>0.95770374513444401</v>
      </c>
      <c r="AA2190" s="1">
        <f t="shared" si="260"/>
        <v>1.1369211081502029</v>
      </c>
      <c r="AB2190" s="1">
        <f t="shared" si="260"/>
        <v>0.83317024086405211</v>
      </c>
      <c r="AC2190" s="1">
        <f t="shared" si="260"/>
        <v>1.3945663482383344</v>
      </c>
      <c r="AD2190" s="1">
        <f t="shared" si="260"/>
        <v>0.67763855761296621</v>
      </c>
      <c r="AE2190" s="1">
        <f t="shared" si="260"/>
        <v>1.263656672083056</v>
      </c>
      <c r="AF2190" s="1">
        <f t="shared" si="260"/>
        <v>1.1307991193245785</v>
      </c>
      <c r="AG2190" s="1">
        <f t="shared" si="260"/>
        <v>1.0770886776686668</v>
      </c>
      <c r="AH2190" s="1">
        <f t="shared" si="260"/>
        <v>1.0078957512819642</v>
      </c>
      <c r="AI2190" s="1">
        <f t="shared" si="260"/>
        <v>0.17589141614982887</v>
      </c>
      <c r="AJ2190" s="1">
        <f t="shared" si="260"/>
        <v>0.56792691619335034</v>
      </c>
      <c r="AK2190" s="1">
        <f t="shared" si="260"/>
        <v>1.2337023028789724</v>
      </c>
      <c r="AL2190" s="1">
        <f t="shared" si="260"/>
        <v>1.1501923696873197</v>
      </c>
      <c r="AM2190" s="1">
        <f t="shared" si="260"/>
        <v>0.68641445580233573</v>
      </c>
      <c r="AN2190" s="29">
        <f t="shared" si="260"/>
        <v>1.3097179518928521</v>
      </c>
      <c r="AO2190" s="1">
        <f t="shared" ref="AO2190:AO2253" si="261">_xlfn.STDEV.P(K2190:O2190)</f>
        <v>8893.1777836905312</v>
      </c>
      <c r="AP2190" s="1">
        <f t="shared" ref="AP2190:AP2253" si="262">_xlfn.STDEV.P(P2190:T2190)</f>
        <v>13859.957807435791</v>
      </c>
      <c r="AQ2190" s="29">
        <f t="shared" ref="AQ2190:AQ2253" si="263">_xlfn.STDEV.P(U2190:Y2190)</f>
        <v>10840.221347320879</v>
      </c>
    </row>
    <row r="2191" spans="1:43" x14ac:dyDescent="0.2">
      <c r="A2191" s="26"/>
      <c r="E2191" s="25" t="s">
        <v>4263</v>
      </c>
      <c r="F2191" s="26" t="s">
        <v>4264</v>
      </c>
      <c r="G2191" s="1">
        <v>0.318782559742602</v>
      </c>
      <c r="H2191" s="1">
        <v>0.87382746748986495</v>
      </c>
      <c r="I2191" s="1">
        <f>VLOOKUP(F2191,'[1]SUSMB vs SHAM all proteins sum'!$B$2:$E$3214,2,FALSE)</f>
        <v>0.89156213498626102</v>
      </c>
      <c r="J2191" s="29">
        <f>VLOOKUP(F2191,'[1]SUSMB vs SHAM all proteins sum'!$B$2:$E$3214,3,FALSE)</f>
        <v>1.0235653029045699</v>
      </c>
      <c r="K2191" s="25">
        <f>VLOOKUP($E2191,[1]AllProteinsNorm!$A$1:$Q$3226,4,FALSE)</f>
        <v>205581.067017569</v>
      </c>
      <c r="L2191" s="1">
        <f>VLOOKUP($E2191,[1]AllProteinsNorm!$A$1:$Q$3226,5,FALSE)</f>
        <v>377582.768468845</v>
      </c>
      <c r="M2191" s="1">
        <f>VLOOKUP($E2191,[1]AllProteinsNorm!$A$1:$Q$3226,10,FALSE)</f>
        <v>388412.03728016902</v>
      </c>
      <c r="N2191" s="1">
        <f>VLOOKUP($E2191,[1]AllProteinsNorm!$A$1:$Q$3226,11,FALSE)</f>
        <v>373534.80806298897</v>
      </c>
      <c r="O2191" s="1">
        <f>VLOOKUP($E2191,[1]AllProteinsNorm!$A$1:$Q$3226,15,FALSE)</f>
        <v>284967.46838702803</v>
      </c>
      <c r="P2191" s="1">
        <f>VLOOKUP($E2191,[1]AllProteinsNorm!$A$1:$Q$3226,6,FALSE)</f>
        <v>294335.07232744899</v>
      </c>
      <c r="Q2191" s="1">
        <f>VLOOKUP($E2191,[1]AllProteinsNorm!$A$1:$Q$3226,8,FALSE)</f>
        <v>258620.02157751401</v>
      </c>
      <c r="R2191" s="1">
        <f>VLOOKUP($E2191,[1]AllProteinsNorm!$A$1:$Q$3226,13,FALSE)</f>
        <v>271367.85097754002</v>
      </c>
      <c r="S2191" s="1">
        <f>VLOOKUP($E2191,[1]AllProteinsNorm!$A$1:$Q$3226,16,FALSE)</f>
        <v>306739.55598979199</v>
      </c>
      <c r="T2191" s="1">
        <f>VLOOKUP($E2191,[1]AllProteinsNorm!$A$1:$Q$3226,17,FALSE)</f>
        <v>258053.91176032001</v>
      </c>
      <c r="U2191" s="1">
        <f>VLOOKUP($E2191,[1]AllProteinsNorm!$A$1:$Q$3226,3,FALSE)</f>
        <v>257490.50864918801</v>
      </c>
      <c r="V2191" s="1">
        <f>VLOOKUP($E2191,[1]AllProteinsNorm!$A$1:$Q$3226,7,FALSE)</f>
        <v>279325.13657684898</v>
      </c>
      <c r="W2191" s="1">
        <f>VLOOKUP($E2191,[1]AllProteinsNorm!$A$1:$Q$3226,9,FALSE)</f>
        <v>428719.50370098703</v>
      </c>
      <c r="X2191" s="1">
        <f>VLOOKUP($E2191,[1]AllProteinsNorm!$A$1:$Q$3226,12,FALSE)</f>
        <v>276226.92438594002</v>
      </c>
      <c r="Y2191" s="29">
        <f>VLOOKUP($E2191,[1]AllProteinsNorm!$A$1:$Q$3226,14,FALSE)</f>
        <v>423332.497957088</v>
      </c>
      <c r="Z2191" s="25">
        <f t="shared" si="260"/>
        <v>0.63058653695949884</v>
      </c>
      <c r="AA2191" s="1">
        <f t="shared" si="260"/>
        <v>1.1581738232927903</v>
      </c>
      <c r="AB2191" s="1">
        <f t="shared" si="260"/>
        <v>1.1913908467113559</v>
      </c>
      <c r="AC2191" s="1">
        <f t="shared" si="260"/>
        <v>1.1457573621317059</v>
      </c>
      <c r="AD2191" s="1">
        <f t="shared" si="260"/>
        <v>0.87409143090464914</v>
      </c>
      <c r="AE2191" s="1">
        <f t="shared" si="260"/>
        <v>0.90282503470432884</v>
      </c>
      <c r="AF2191" s="1">
        <f t="shared" si="260"/>
        <v>0.79327491660999294</v>
      </c>
      <c r="AG2191" s="1">
        <f t="shared" si="260"/>
        <v>0.83237681306248057</v>
      </c>
      <c r="AH2191" s="1">
        <f t="shared" si="260"/>
        <v>0.94087377386540672</v>
      </c>
      <c r="AI2191" s="1">
        <f t="shared" si="260"/>
        <v>0.79153846668130068</v>
      </c>
      <c r="AJ2191" s="1">
        <f t="shared" si="260"/>
        <v>0.78981031913388777</v>
      </c>
      <c r="AK2191" s="1">
        <f t="shared" si="260"/>
        <v>0.85678449438479365</v>
      </c>
      <c r="AL2191" s="1">
        <f t="shared" si="260"/>
        <v>1.3150274540733693</v>
      </c>
      <c r="AM2191" s="1">
        <f t="shared" si="260"/>
        <v>0.84728123163509683</v>
      </c>
      <c r="AN2191" s="29">
        <f t="shared" si="260"/>
        <v>1.298503688797183</v>
      </c>
      <c r="AO2191" s="1">
        <f t="shared" si="261"/>
        <v>70710.662884311518</v>
      </c>
      <c r="AP2191" s="1">
        <f t="shared" si="262"/>
        <v>19545.106402797901</v>
      </c>
      <c r="AQ2191" s="29">
        <f t="shared" si="263"/>
        <v>76325.668224284134</v>
      </c>
    </row>
    <row r="2192" spans="1:43" x14ac:dyDescent="0.2">
      <c r="A2192" s="26"/>
      <c r="E2192" s="25" t="s">
        <v>4265</v>
      </c>
      <c r="F2192" s="26" t="s">
        <v>4266</v>
      </c>
      <c r="G2192" s="1">
        <v>0.63820781213990296</v>
      </c>
      <c r="H2192" s="1">
        <v>0.82211439729306801</v>
      </c>
      <c r="I2192" s="1">
        <f>VLOOKUP(F2192,'[1]SUSMB vs SHAM all proteins sum'!$B$2:$E$3214,2,FALSE)</f>
        <v>0.81108863558016797</v>
      </c>
      <c r="J2192" s="29">
        <f>VLOOKUP(F2192,'[1]SUSMB vs SHAM all proteins sum'!$B$2:$E$3214,3,FALSE)</f>
        <v>0.87147940183953099</v>
      </c>
      <c r="K2192" s="25">
        <f>VLOOKUP($E2192,[1]AllProteinsNorm!$A$1:$Q$3226,4,FALSE)</f>
        <v>6329.89101998775</v>
      </c>
      <c r="L2192" s="1">
        <f>VLOOKUP($E2192,[1]AllProteinsNorm!$A$1:$Q$3226,5,FALSE)</f>
        <v>17182.9968611371</v>
      </c>
      <c r="M2192" s="1">
        <f>VLOOKUP($E2192,[1]AllProteinsNorm!$A$1:$Q$3226,10,FALSE)</f>
        <v>27546.937890932899</v>
      </c>
      <c r="N2192" s="1">
        <f>VLOOKUP($E2192,[1]AllProteinsNorm!$A$1:$Q$3226,11,FALSE)</f>
        <v>24839.403627058498</v>
      </c>
      <c r="O2192" s="1">
        <f>VLOOKUP($E2192,[1]AllProteinsNorm!$A$1:$Q$3226,15,FALSE)</f>
        <v>16330.455571899</v>
      </c>
      <c r="P2192" s="1">
        <f>VLOOKUP($E2192,[1]AllProteinsNorm!$A$1:$Q$3226,6,FALSE)</f>
        <v>22901.890824245598</v>
      </c>
      <c r="Q2192" s="1">
        <f>VLOOKUP($E2192,[1]AllProteinsNorm!$A$1:$Q$3226,8,FALSE)</f>
        <v>6490.0365726298296</v>
      </c>
      <c r="R2192" s="1">
        <f>VLOOKUP($E2192,[1]AllProteinsNorm!$A$1:$Q$3226,13,FALSE)</f>
        <v>9023.2080263786993</v>
      </c>
      <c r="S2192" s="1">
        <f>VLOOKUP($E2192,[1]AllProteinsNorm!$A$1:$Q$3226,16,FALSE)</f>
        <v>10248.7459950508</v>
      </c>
      <c r="T2192" s="1">
        <f>VLOOKUP($E2192,[1]AllProteinsNorm!$A$1:$Q$3226,17,FALSE)</f>
        <v>33206.1881293232</v>
      </c>
      <c r="U2192" s="1">
        <f>VLOOKUP($E2192,[1]AllProteinsNorm!$A$1:$Q$3226,3,FALSE)</f>
        <v>5144.2199595250404</v>
      </c>
      <c r="V2192" s="1">
        <f>VLOOKUP($E2192,[1]AllProteinsNorm!$A$1:$Q$3226,7,FALSE)</f>
        <v>30372.187922939</v>
      </c>
      <c r="W2192" s="1">
        <f>VLOOKUP($E2192,[1]AllProteinsNorm!$A$1:$Q$3226,9,FALSE)</f>
        <v>43580.434705202402</v>
      </c>
      <c r="X2192" s="1">
        <f>VLOOKUP($E2192,[1]AllProteinsNorm!$A$1:$Q$3226,12,FALSE)</f>
        <v>23540.444395608702</v>
      </c>
      <c r="Y2192" s="29">
        <f>VLOOKUP($E2192,[1]AllProteinsNorm!$A$1:$Q$3226,14,FALSE)</f>
        <v>3811.4633515381101</v>
      </c>
      <c r="Z2192" s="25">
        <f t="shared" si="260"/>
        <v>0.34315909362462998</v>
      </c>
      <c r="AA2192" s="1">
        <f t="shared" si="260"/>
        <v>0.93153288263627654</v>
      </c>
      <c r="AB2192" s="1">
        <f t="shared" si="260"/>
        <v>1.4933878338405902</v>
      </c>
      <c r="AC2192" s="1">
        <f t="shared" si="260"/>
        <v>1.3466056852988657</v>
      </c>
      <c r="AD2192" s="1">
        <f t="shared" si="260"/>
        <v>0.88531450459963745</v>
      </c>
      <c r="AE2192" s="1">
        <f t="shared" si="260"/>
        <v>1.2415683102161146</v>
      </c>
      <c r="AF2192" s="1">
        <f t="shared" si="260"/>
        <v>0.35184098127785185</v>
      </c>
      <c r="AG2192" s="1">
        <f t="shared" si="260"/>
        <v>0.48917048937196284</v>
      </c>
      <c r="AH2192" s="1">
        <f t="shared" si="260"/>
        <v>0.55560994262702101</v>
      </c>
      <c r="AI2192" s="1">
        <f t="shared" si="260"/>
        <v>1.8001898271559102</v>
      </c>
      <c r="AJ2192" s="1">
        <f t="shared" si="260"/>
        <v>0.27888092435432799</v>
      </c>
      <c r="AK2192" s="1">
        <f t="shared" si="260"/>
        <v>1.6465516461692338</v>
      </c>
      <c r="AL2192" s="1">
        <f t="shared" si="260"/>
        <v>2.3626034675765344</v>
      </c>
      <c r="AM2192" s="1">
        <f t="shared" si="260"/>
        <v>1.2761858832656041</v>
      </c>
      <c r="AN2192" s="29">
        <f t="shared" si="260"/>
        <v>0.20662888270386739</v>
      </c>
      <c r="AO2192" s="1">
        <f t="shared" si="261"/>
        <v>7437.3850563868818</v>
      </c>
      <c r="AP2192" s="1">
        <f t="shared" si="262"/>
        <v>10150.680057330386</v>
      </c>
      <c r="AQ2192" s="29">
        <f t="shared" si="263"/>
        <v>15169.70384000221</v>
      </c>
    </row>
    <row r="2193" spans="1:43" x14ac:dyDescent="0.2">
      <c r="A2193" s="26"/>
      <c r="E2193" s="25" t="s">
        <v>4267</v>
      </c>
      <c r="F2193" s="26" t="s">
        <v>4268</v>
      </c>
      <c r="G2193" s="1">
        <v>0.71352458228163096</v>
      </c>
      <c r="H2193" s="1">
        <v>0.82552401711149803</v>
      </c>
      <c r="I2193" s="1">
        <f>VLOOKUP(F2193,'[1]SUSMB vs SHAM all proteins sum'!$B$2:$E$3214,2,FALSE)</f>
        <v>0.47307723397468798</v>
      </c>
      <c r="J2193" s="29">
        <f>VLOOKUP(F2193,'[1]SUSMB vs SHAM all proteins sum'!$B$2:$E$3214,3,FALSE)</f>
        <v>0.71975217692626703</v>
      </c>
      <c r="K2193" s="25">
        <f>VLOOKUP($E2193,[1]AllProteinsNorm!$A$1:$Q$3226,4,FALSE)</f>
        <v>29241.259072806199</v>
      </c>
      <c r="L2193" s="1">
        <f>VLOOKUP($E2193,[1]AllProteinsNorm!$A$1:$Q$3226,5,FALSE)</f>
        <v>23019.467513564199</v>
      </c>
      <c r="M2193" s="1">
        <f>VLOOKUP($E2193,[1]AllProteinsNorm!$A$1:$Q$3226,10,FALSE)</f>
        <v>52759.371608597699</v>
      </c>
      <c r="N2193" s="1">
        <f>VLOOKUP($E2193,[1]AllProteinsNorm!$A$1:$Q$3226,11,FALSE)</f>
        <v>22124.2160341913</v>
      </c>
      <c r="O2193" s="1">
        <f>VLOOKUP($E2193,[1]AllProteinsNorm!$A$1:$Q$3226,15,FALSE)</f>
        <v>7008.6007038955304</v>
      </c>
      <c r="P2193" s="1">
        <f>VLOOKUP($E2193,[1]AllProteinsNorm!$A$1:$Q$3226,6,FALSE)</f>
        <v>28200.415767982999</v>
      </c>
      <c r="Q2193" s="1">
        <f>VLOOKUP($E2193,[1]AllProteinsNorm!$A$1:$Q$3226,8,FALSE)</f>
        <v>32043.5822050932</v>
      </c>
      <c r="R2193" s="1">
        <f>VLOOKUP($E2193,[1]AllProteinsNorm!$A$1:$Q$3226,13,FALSE)</f>
        <v>4066.2529281618099</v>
      </c>
      <c r="S2193" s="1">
        <f>VLOOKUP($E2193,[1]AllProteinsNorm!$A$1:$Q$3226,16,FALSE)</f>
        <v>26174.5035416545</v>
      </c>
      <c r="T2193" s="1">
        <f>VLOOKUP($E2193,[1]AllProteinsNorm!$A$1:$Q$3226,17,FALSE)</f>
        <v>21951.758413221702</v>
      </c>
      <c r="U2193" s="1">
        <f>VLOOKUP($E2193,[1]AllProteinsNorm!$A$1:$Q$3226,3,FALSE)</f>
        <v>26254.414331514901</v>
      </c>
      <c r="V2193" s="1">
        <f>VLOOKUP($E2193,[1]AllProteinsNorm!$A$1:$Q$3226,7,FALSE)</f>
        <v>5628.2313581146</v>
      </c>
      <c r="W2193" s="1">
        <f>VLOOKUP($E2193,[1]AllProteinsNorm!$A$1:$Q$3226,9,FALSE)</f>
        <v>14187.6656275691</v>
      </c>
      <c r="X2193" s="1">
        <f>VLOOKUP($E2193,[1]AllProteinsNorm!$A$1:$Q$3226,12,FALSE)</f>
        <v>18574.326262936502</v>
      </c>
      <c r="Y2193" s="29">
        <f>VLOOKUP($E2193,[1]AllProteinsNorm!$A$1:$Q$3226,14,FALSE)</f>
        <v>27315.3525050565</v>
      </c>
      <c r="Z2193" s="25">
        <f t="shared" si="260"/>
        <v>1.0898480695480299</v>
      </c>
      <c r="AA2193" s="1">
        <f t="shared" si="260"/>
        <v>0.85795629282641328</v>
      </c>
      <c r="AB2193" s="1">
        <f t="shared" si="260"/>
        <v>1.9663893115899012</v>
      </c>
      <c r="AC2193" s="1">
        <f t="shared" si="260"/>
        <v>0.82458946364422037</v>
      </c>
      <c r="AD2193" s="1">
        <f t="shared" si="260"/>
        <v>0.26121686239143466</v>
      </c>
      <c r="AE2193" s="1">
        <f t="shared" si="260"/>
        <v>1.051054901865367</v>
      </c>
      <c r="AF2193" s="1">
        <f t="shared" si="260"/>
        <v>1.1942931773448084</v>
      </c>
      <c r="AG2193" s="1">
        <f t="shared" si="260"/>
        <v>0.15155290998302026</v>
      </c>
      <c r="AH2193" s="1">
        <f t="shared" si="260"/>
        <v>0.97554732801430788</v>
      </c>
      <c r="AI2193" s="1">
        <f t="shared" si="260"/>
        <v>0.81816181274093369</v>
      </c>
      <c r="AJ2193" s="1">
        <f t="shared" si="260"/>
        <v>0.978525675145277</v>
      </c>
      <c r="AK2193" s="1">
        <f t="shared" si="260"/>
        <v>0.20976925327799262</v>
      </c>
      <c r="AL2193" s="1">
        <f t="shared" si="260"/>
        <v>0.52878707982786044</v>
      </c>
      <c r="AM2193" s="1">
        <f t="shared" si="260"/>
        <v>0.69228187371871386</v>
      </c>
      <c r="AN2193" s="29">
        <f t="shared" si="260"/>
        <v>1.0180677966888541</v>
      </c>
      <c r="AO2193" s="1">
        <f t="shared" si="261"/>
        <v>14884.212516974012</v>
      </c>
      <c r="AP2193" s="1">
        <f t="shared" si="262"/>
        <v>9769.1296575832239</v>
      </c>
      <c r="AQ2193" s="29">
        <f t="shared" si="263"/>
        <v>8025.7988932545031</v>
      </c>
    </row>
    <row r="2194" spans="1:43" x14ac:dyDescent="0.2">
      <c r="A2194" s="26"/>
      <c r="E2194" s="25" t="s">
        <v>4269</v>
      </c>
      <c r="F2194" s="26" t="s">
        <v>4270</v>
      </c>
      <c r="G2194" s="1">
        <v>5.2106794784947001E-2</v>
      </c>
      <c r="H2194" s="43">
        <v>0.255477884453361</v>
      </c>
      <c r="I2194" s="1">
        <f>VLOOKUP(F2194,'[1]SUSMB vs SHAM all proteins sum'!$B$2:$E$3214,2,FALSE)</f>
        <v>0.62313383308516801</v>
      </c>
      <c r="J2194" s="29">
        <f>VLOOKUP(F2194,'[1]SUSMB vs SHAM all proteins sum'!$B$2:$E$3214,3,FALSE)</f>
        <v>0.61130721195451199</v>
      </c>
      <c r="K2194" s="25">
        <f>VLOOKUP($E2194,[1]AllProteinsNorm!$A$1:$Q$3226,4,FALSE)</f>
        <v>212763.488000221</v>
      </c>
      <c r="L2194" s="1">
        <f>VLOOKUP($E2194,[1]AllProteinsNorm!$A$1:$Q$3226,5,FALSE)</f>
        <v>313084.00602231501</v>
      </c>
      <c r="M2194" s="1">
        <f>VLOOKUP($E2194,[1]AllProteinsNorm!$A$1:$Q$3226,10,FALSE)</f>
        <v>309288.51451812498</v>
      </c>
      <c r="N2194" s="1">
        <f>VLOOKUP($E2194,[1]AllProteinsNorm!$A$1:$Q$3226,11,FALSE)</f>
        <v>249366.32532673501</v>
      </c>
      <c r="O2194" s="1">
        <f>VLOOKUP($E2194,[1]AllProteinsNorm!$A$1:$Q$3226,15,FALSE)</f>
        <v>15578.3588976929</v>
      </c>
      <c r="P2194" s="1">
        <f>VLOOKUP($E2194,[1]AllProteinsNorm!$A$1:$Q$3226,6,FALSE)</f>
        <v>33151.741415410601</v>
      </c>
      <c r="Q2194" s="1">
        <f>VLOOKUP($E2194,[1]AllProteinsNorm!$A$1:$Q$3226,8,FALSE)</f>
        <v>54147.205175045601</v>
      </c>
      <c r="R2194" s="1">
        <f>VLOOKUP($E2194,[1]AllProteinsNorm!$A$1:$Q$3226,13,FALSE)</f>
        <v>58535.696406653798</v>
      </c>
      <c r="S2194" s="1">
        <f>VLOOKUP($E2194,[1]AllProteinsNorm!$A$1:$Q$3226,16,FALSE)</f>
        <v>36405.683904844002</v>
      </c>
      <c r="T2194" s="1">
        <f>VLOOKUP($E2194,[1]AllProteinsNorm!$A$1:$Q$3226,17,FALSE)</f>
        <v>22770.652091477899</v>
      </c>
      <c r="U2194" s="1">
        <f>VLOOKUP($E2194,[1]AllProteinsNorm!$A$1:$Q$3226,3,FALSE)</f>
        <v>709752.23480286403</v>
      </c>
      <c r="V2194" s="1">
        <f>VLOOKUP($E2194,[1]AllProteinsNorm!$A$1:$Q$3226,7,FALSE)</f>
        <v>354777.11369572399</v>
      </c>
      <c r="W2194" s="1">
        <f>VLOOKUP($E2194,[1]AllProteinsNorm!$A$1:$Q$3226,9,FALSE)</f>
        <v>67158.568874004501</v>
      </c>
      <c r="X2194" s="1">
        <f>VLOOKUP($E2194,[1]AllProteinsNorm!$A$1:$Q$3226,12,FALSE)</f>
        <v>9105.7353948692707</v>
      </c>
      <c r="Y2194" s="29">
        <f>VLOOKUP($E2194,[1]AllProteinsNorm!$A$1:$Q$3226,14,FALSE)</f>
        <v>44371.086207961001</v>
      </c>
      <c r="Z2194" s="25">
        <f t="shared" si="260"/>
        <v>0.96703582473315186</v>
      </c>
      <c r="AA2194" s="1">
        <f t="shared" si="260"/>
        <v>1.4230047308410079</v>
      </c>
      <c r="AB2194" s="1">
        <f t="shared" si="260"/>
        <v>1.4057537622113798</v>
      </c>
      <c r="AC2194" s="1">
        <f t="shared" si="260"/>
        <v>1.1334001540375394</v>
      </c>
      <c r="AD2194" s="1">
        <f t="shared" si="260"/>
        <v>7.080552817692029E-2</v>
      </c>
      <c r="AE2194" s="1">
        <f t="shared" si="260"/>
        <v>0.15067868036154061</v>
      </c>
      <c r="AF2194" s="1">
        <f t="shared" si="260"/>
        <v>0.24610560630304681</v>
      </c>
      <c r="AG2194" s="1">
        <f t="shared" si="260"/>
        <v>0.26605183052309733</v>
      </c>
      <c r="AH2194" s="1">
        <f t="shared" si="260"/>
        <v>0.1654682431219528</v>
      </c>
      <c r="AI2194" s="1">
        <f t="shared" si="260"/>
        <v>0.10349537193604914</v>
      </c>
      <c r="AJ2194" s="1">
        <f t="shared" si="260"/>
        <v>3.2259098785693547</v>
      </c>
      <c r="AK2194" s="1">
        <f t="shared" si="260"/>
        <v>1.6125049554500408</v>
      </c>
      <c r="AL2194" s="1">
        <f t="shared" si="260"/>
        <v>0.30524383036483999</v>
      </c>
      <c r="AM2194" s="1">
        <f t="shared" si="260"/>
        <v>4.1386670335890108E-2</v>
      </c>
      <c r="AN2194" s="29">
        <f t="shared" si="260"/>
        <v>0.20167196142872398</v>
      </c>
      <c r="AO2194" s="1">
        <f t="shared" si="261"/>
        <v>108940.37380129583</v>
      </c>
      <c r="AP2194" s="1">
        <f t="shared" si="262"/>
        <v>13381.79103585275</v>
      </c>
      <c r="AQ2194" s="29">
        <f t="shared" si="263"/>
        <v>266553.53105496545</v>
      </c>
    </row>
    <row r="2195" spans="1:43" x14ac:dyDescent="0.2">
      <c r="A2195" s="26"/>
      <c r="E2195" s="25" t="s">
        <v>4271</v>
      </c>
      <c r="F2195" s="26" t="s">
        <v>4272</v>
      </c>
      <c r="G2195" s="1">
        <v>0.99112037019600796</v>
      </c>
      <c r="H2195" s="1">
        <v>0.99518379504752497</v>
      </c>
      <c r="I2195" s="1">
        <f>VLOOKUP(F2195,'[1]SUSMB vs SHAM all proteins sum'!$B$2:$E$3214,2,FALSE)</f>
        <v>0.62319284077401604</v>
      </c>
      <c r="J2195" s="29">
        <f>VLOOKUP(F2195,'[1]SUSMB vs SHAM all proteins sum'!$B$2:$E$3214,3,FALSE)</f>
        <v>1.26194065073721</v>
      </c>
      <c r="K2195" s="25">
        <f>VLOOKUP($E2195,[1]AllProteinsNorm!$A$1:$Q$3226,4,FALSE)</f>
        <v>160982.49819640099</v>
      </c>
      <c r="L2195" s="1">
        <f>VLOOKUP($E2195,[1]AllProteinsNorm!$A$1:$Q$3226,5,FALSE)</f>
        <v>88220.493152921903</v>
      </c>
      <c r="M2195" s="1">
        <f>VLOOKUP($E2195,[1]AllProteinsNorm!$A$1:$Q$3226,10,FALSE)</f>
        <v>158837.855789478</v>
      </c>
      <c r="N2195" s="1">
        <f>VLOOKUP($E2195,[1]AllProteinsNorm!$A$1:$Q$3226,11,FALSE)</f>
        <v>49170.791242710002</v>
      </c>
      <c r="O2195" s="1">
        <f>VLOOKUP($E2195,[1]AllProteinsNorm!$A$1:$Q$3226,15,FALSE)</f>
        <v>39748.826806837104</v>
      </c>
      <c r="P2195" s="1">
        <f>VLOOKUP($E2195,[1]AllProteinsNorm!$A$1:$Q$3226,6,FALSE)</f>
        <v>103613.564048898</v>
      </c>
      <c r="Q2195" s="1">
        <f>VLOOKUP($E2195,[1]AllProteinsNorm!$A$1:$Q$3226,8,FALSE)</f>
        <v>99786.827209147101</v>
      </c>
      <c r="R2195" s="1">
        <f>VLOOKUP($E2195,[1]AllProteinsNorm!$A$1:$Q$3226,13,FALSE)</f>
        <v>218868.03244234101</v>
      </c>
      <c r="S2195" s="1">
        <f>VLOOKUP($E2195,[1]AllProteinsNorm!$A$1:$Q$3226,16,FALSE)</f>
        <v>40836.298239935597</v>
      </c>
      <c r="T2195" s="1">
        <f>VLOOKUP($E2195,[1]AllProteinsNorm!$A$1:$Q$3226,17,FALSE)</f>
        <v>46572.722051036399</v>
      </c>
      <c r="U2195" s="1">
        <f>VLOOKUP($E2195,[1]AllProteinsNorm!$A$1:$Q$3226,3,FALSE)</f>
        <v>149471.58876107799</v>
      </c>
      <c r="V2195" s="1">
        <f>VLOOKUP($E2195,[1]AllProteinsNorm!$A$1:$Q$3226,7,FALSE)</f>
        <v>105814.717340159</v>
      </c>
      <c r="W2195" s="1">
        <f>VLOOKUP($E2195,[1]AllProteinsNorm!$A$1:$Q$3226,9,FALSE)</f>
        <v>28004.6532317448</v>
      </c>
      <c r="X2195" s="1">
        <f>VLOOKUP($E2195,[1]AllProteinsNorm!$A$1:$Q$3226,12,FALSE)</f>
        <v>204471.74997128799</v>
      </c>
      <c r="Y2195" s="29">
        <f>VLOOKUP($E2195,[1]AllProteinsNorm!$A$1:$Q$3226,14,FALSE)</f>
        <v>155797.35612464501</v>
      </c>
      <c r="Z2195" s="25">
        <f t="shared" si="260"/>
        <v>1.6196710751969841</v>
      </c>
      <c r="AA2195" s="1">
        <f t="shared" si="260"/>
        <v>0.88760071809219609</v>
      </c>
      <c r="AB2195" s="1">
        <f t="shared" si="260"/>
        <v>1.5980934794207267</v>
      </c>
      <c r="AC2195" s="1">
        <f t="shared" si="260"/>
        <v>0.49471532130905294</v>
      </c>
      <c r="AD2195" s="1">
        <f t="shared" si="260"/>
        <v>0.39991940598104014</v>
      </c>
      <c r="AE2195" s="1">
        <f t="shared" si="260"/>
        <v>1.042472905864136</v>
      </c>
      <c r="AF2195" s="1">
        <f t="shared" si="260"/>
        <v>1.0039714846464487</v>
      </c>
      <c r="AG2195" s="1">
        <f t="shared" si="260"/>
        <v>2.2020668420715319</v>
      </c>
      <c r="AH2195" s="1">
        <f t="shared" si="260"/>
        <v>0.41086063279157065</v>
      </c>
      <c r="AI2195" s="1">
        <f t="shared" si="260"/>
        <v>0.46857572496622379</v>
      </c>
      <c r="AJ2195" s="1">
        <f t="shared" si="260"/>
        <v>1.503857944760538</v>
      </c>
      <c r="AK2195" s="1">
        <f t="shared" si="260"/>
        <v>1.0646190668311535</v>
      </c>
      <c r="AL2195" s="1">
        <f t="shared" si="260"/>
        <v>0.28175936712723249</v>
      </c>
      <c r="AM2195" s="1">
        <f t="shared" si="260"/>
        <v>2.0572235046282121</v>
      </c>
      <c r="AN2195" s="29">
        <f t="shared" si="260"/>
        <v>1.5675025181892266</v>
      </c>
      <c r="AO2195" s="1">
        <f t="shared" si="261"/>
        <v>52022.071703092035</v>
      </c>
      <c r="AP2195" s="1">
        <f t="shared" si="262"/>
        <v>63998.124152253375</v>
      </c>
      <c r="AQ2195" s="29">
        <f t="shared" si="263"/>
        <v>59279.628885385908</v>
      </c>
    </row>
    <row r="2196" spans="1:43" x14ac:dyDescent="0.2">
      <c r="A2196" s="26"/>
      <c r="E2196" s="25" t="s">
        <v>4273</v>
      </c>
      <c r="F2196" s="26" t="s">
        <v>4274</v>
      </c>
      <c r="G2196" s="43">
        <v>3.0795134453887301E-2</v>
      </c>
      <c r="H2196" s="1">
        <v>1.07563550457377</v>
      </c>
      <c r="I2196" s="1">
        <f>VLOOKUP(F2196,'[1]SUSMB vs SHAM all proteins sum'!$B$2:$E$3214,2,FALSE)</f>
        <v>0.25257914146850802</v>
      </c>
      <c r="J2196" s="29">
        <f>VLOOKUP(F2196,'[1]SUSMB vs SHAM all proteins sum'!$B$2:$E$3214,3,FALSE)</f>
        <v>0.96813418180064204</v>
      </c>
      <c r="K2196" s="25">
        <f>VLOOKUP($E2196,[1]AllProteinsNorm!$A$1:$Q$3226,4,FALSE)</f>
        <v>14950153.123612801</v>
      </c>
      <c r="L2196" s="1">
        <f>VLOOKUP($E2196,[1]AllProteinsNorm!$A$1:$Q$3226,5,FALSE)</f>
        <v>15536118.9252863</v>
      </c>
      <c r="M2196" s="1">
        <f>VLOOKUP($E2196,[1]AllProteinsNorm!$A$1:$Q$3226,10,FALSE)</f>
        <v>15396097.637703801</v>
      </c>
      <c r="N2196" s="1">
        <f>VLOOKUP($E2196,[1]AllProteinsNorm!$A$1:$Q$3226,11,FALSE)</f>
        <v>14004650.339809399</v>
      </c>
      <c r="O2196" s="1">
        <f>VLOOKUP($E2196,[1]AllProteinsNorm!$A$1:$Q$3226,15,FALSE)</f>
        <v>14385720.671493299</v>
      </c>
      <c r="P2196" s="1">
        <f>VLOOKUP($E2196,[1]AllProteinsNorm!$A$1:$Q$3226,6,FALSE)</f>
        <v>15522031.892111201</v>
      </c>
      <c r="Q2196" s="1">
        <f>VLOOKUP($E2196,[1]AllProteinsNorm!$A$1:$Q$3226,8,FALSE)</f>
        <v>15502968.173089201</v>
      </c>
      <c r="R2196" s="1">
        <f>VLOOKUP($E2196,[1]AllProteinsNorm!$A$1:$Q$3226,13,FALSE)</f>
        <v>16387286.563008999</v>
      </c>
      <c r="S2196" s="1">
        <f>VLOOKUP($E2196,[1]AllProteinsNorm!$A$1:$Q$3226,16,FALSE)</f>
        <v>17038525.987211999</v>
      </c>
      <c r="T2196" s="1">
        <f>VLOOKUP($E2196,[1]AllProteinsNorm!$A$1:$Q$3226,17,FALSE)</f>
        <v>15439238.519660501</v>
      </c>
      <c r="U2196" s="1">
        <f>VLOOKUP($E2196,[1]AllProteinsNorm!$A$1:$Q$3226,3,FALSE)</f>
        <v>14119791.937882001</v>
      </c>
      <c r="V2196" s="1">
        <f>VLOOKUP($E2196,[1]AllProteinsNorm!$A$1:$Q$3226,7,FALSE)</f>
        <v>13871739.7861431</v>
      </c>
      <c r="W2196" s="1">
        <f>VLOOKUP($E2196,[1]AllProteinsNorm!$A$1:$Q$3226,9,FALSE)</f>
        <v>13983485.4835198</v>
      </c>
      <c r="X2196" s="1">
        <f>VLOOKUP($E2196,[1]AllProteinsNorm!$A$1:$Q$3226,12,FALSE)</f>
        <v>14732580.4384195</v>
      </c>
      <c r="Y2196" s="29">
        <f>VLOOKUP($E2196,[1]AllProteinsNorm!$A$1:$Q$3226,14,FALSE)</f>
        <v>15185427.062684299</v>
      </c>
      <c r="Z2196" s="25">
        <f t="shared" si="260"/>
        <v>1.0064360748730508</v>
      </c>
      <c r="AA2196" s="1">
        <f t="shared" si="260"/>
        <v>1.0458829699362635</v>
      </c>
      <c r="AB2196" s="1">
        <f t="shared" si="260"/>
        <v>1.0364568139692973</v>
      </c>
      <c r="AC2196" s="1">
        <f t="shared" si="260"/>
        <v>0.94278534817850834</v>
      </c>
      <c r="AD2196" s="1">
        <f t="shared" si="260"/>
        <v>0.96843879304288005</v>
      </c>
      <c r="AE2196" s="1">
        <f t="shared" si="260"/>
        <v>1.0449346386209835</v>
      </c>
      <c r="AF2196" s="1">
        <f t="shared" si="260"/>
        <v>1.0436512795552706</v>
      </c>
      <c r="AG2196" s="1">
        <f t="shared" si="260"/>
        <v>1.1031831065492848</v>
      </c>
      <c r="AH2196" s="1">
        <f t="shared" si="260"/>
        <v>1.1470241859334311</v>
      </c>
      <c r="AI2196" s="1">
        <f t="shared" si="260"/>
        <v>1.0393610343839021</v>
      </c>
      <c r="AJ2196" s="1">
        <f t="shared" si="260"/>
        <v>0.9505366171495111</v>
      </c>
      <c r="AK2196" s="1">
        <f t="shared" si="260"/>
        <v>0.93383788290272873</v>
      </c>
      <c r="AL2196" s="1">
        <f t="shared" si="260"/>
        <v>0.94136054170908745</v>
      </c>
      <c r="AM2196" s="1">
        <f t="shared" si="260"/>
        <v>0.9917892015283436</v>
      </c>
      <c r="AN2196" s="29">
        <f t="shared" si="260"/>
        <v>1.0222745868803325</v>
      </c>
      <c r="AO2196" s="1">
        <f t="shared" si="261"/>
        <v>584650.38659114065</v>
      </c>
      <c r="AP2196" s="1">
        <f t="shared" si="262"/>
        <v>634989.28248849302</v>
      </c>
      <c r="AQ2196" s="29">
        <f t="shared" si="263"/>
        <v>501253.71425717173</v>
      </c>
    </row>
    <row r="2197" spans="1:43" x14ac:dyDescent="0.2">
      <c r="A2197" s="26"/>
      <c r="E2197" s="25" t="s">
        <v>4275</v>
      </c>
      <c r="F2197" s="26" t="s">
        <v>4276</v>
      </c>
      <c r="G2197" s="1">
        <v>0.248702489336631</v>
      </c>
      <c r="H2197" s="1">
        <v>1.18371403822363</v>
      </c>
      <c r="I2197" s="1">
        <f>VLOOKUP(F2197,'[1]SUSMB vs SHAM all proteins sum'!$B$2:$E$3214,2,FALSE)</f>
        <v>0.95485990169661406</v>
      </c>
      <c r="J2197" s="29">
        <f>VLOOKUP(F2197,'[1]SUSMB vs SHAM all proteins sum'!$B$2:$E$3214,3,FALSE)</f>
        <v>0.99177207516810295</v>
      </c>
      <c r="K2197" s="25">
        <f>VLOOKUP($E2197,[1]AllProteinsNorm!$A$1:$Q$3226,4,FALSE)</f>
        <v>57479.221737407002</v>
      </c>
      <c r="L2197" s="1">
        <f>VLOOKUP($E2197,[1]AllProteinsNorm!$A$1:$Q$3226,5,FALSE)</f>
        <v>43886.255299509801</v>
      </c>
      <c r="M2197" s="1">
        <f>VLOOKUP($E2197,[1]AllProteinsNorm!$A$1:$Q$3226,10,FALSE)</f>
        <v>53906.223081100798</v>
      </c>
      <c r="N2197" s="1">
        <f>VLOOKUP($E2197,[1]AllProteinsNorm!$A$1:$Q$3226,11,FALSE)</f>
        <v>56071.338191446303</v>
      </c>
      <c r="O2197" s="1">
        <f>VLOOKUP($E2197,[1]AllProteinsNorm!$A$1:$Q$3226,15,FALSE)</f>
        <v>78649.817337777306</v>
      </c>
      <c r="P2197" s="1">
        <f>VLOOKUP($E2197,[1]AllProteinsNorm!$A$1:$Q$3226,6,FALSE)</f>
        <v>76807.246866693007</v>
      </c>
      <c r="Q2197" s="1">
        <f>VLOOKUP($E2197,[1]AllProteinsNorm!$A$1:$Q$3226,8,FALSE)</f>
        <v>53984.589671564499</v>
      </c>
      <c r="R2197" s="1">
        <f>VLOOKUP($E2197,[1]AllProteinsNorm!$A$1:$Q$3226,13,FALSE)</f>
        <v>79912.507672489606</v>
      </c>
      <c r="S2197" s="1">
        <f>VLOOKUP($E2197,[1]AllProteinsNorm!$A$1:$Q$3226,16,FALSE)</f>
        <v>52222.419205886697</v>
      </c>
      <c r="T2197" s="1">
        <f>VLOOKUP($E2197,[1]AllProteinsNorm!$A$1:$Q$3226,17,FALSE)</f>
        <v>80539.1774749826</v>
      </c>
      <c r="U2197" s="1">
        <f>VLOOKUP($E2197,[1]AllProteinsNorm!$A$1:$Q$3226,3,FALSE)</f>
        <v>52025.886034571602</v>
      </c>
      <c r="V2197" s="1">
        <f>VLOOKUP($E2197,[1]AllProteinsNorm!$A$1:$Q$3226,7,FALSE)</f>
        <v>60186.631461268596</v>
      </c>
      <c r="W2197" s="1">
        <f>VLOOKUP($E2197,[1]AllProteinsNorm!$A$1:$Q$3226,9,FALSE)</f>
        <v>65671.155410371095</v>
      </c>
      <c r="X2197" s="1">
        <f>VLOOKUP($E2197,[1]AllProteinsNorm!$A$1:$Q$3226,12,FALSE)</f>
        <v>39101.072123714599</v>
      </c>
      <c r="Y2197" s="29">
        <f>VLOOKUP($E2197,[1]AllProteinsNorm!$A$1:$Q$3226,14,FALSE)</f>
        <v>71563.814628223394</v>
      </c>
      <c r="Z2197" s="25">
        <f t="shared" si="260"/>
        <v>0.99104547953634781</v>
      </c>
      <c r="AA2197" s="1">
        <f t="shared" si="260"/>
        <v>0.75667821542636182</v>
      </c>
      <c r="AB2197" s="1">
        <f t="shared" si="260"/>
        <v>0.92944053674678229</v>
      </c>
      <c r="AC2197" s="1">
        <f t="shared" si="260"/>
        <v>0.96677102727754283</v>
      </c>
      <c r="AD2197" s="1">
        <f t="shared" si="260"/>
        <v>1.356064741012966</v>
      </c>
      <c r="AE2197" s="1">
        <f t="shared" si="260"/>
        <v>1.3242955019575446</v>
      </c>
      <c r="AF2197" s="1">
        <f t="shared" si="260"/>
        <v>0.93079171814552397</v>
      </c>
      <c r="AG2197" s="1">
        <f t="shared" si="260"/>
        <v>1.377835800370516</v>
      </c>
      <c r="AH2197" s="1">
        <f t="shared" si="260"/>
        <v>0.90040872023088947</v>
      </c>
      <c r="AI2197" s="1">
        <f t="shared" si="260"/>
        <v>1.3886407183243448</v>
      </c>
      <c r="AJ2197" s="1">
        <f t="shared" si="260"/>
        <v>0.89702013379698498</v>
      </c>
      <c r="AK2197" s="1">
        <f t="shared" si="260"/>
        <v>1.0377261075438702</v>
      </c>
      <c r="AL2197" s="1">
        <f t="shared" si="260"/>
        <v>1.1322891949147895</v>
      </c>
      <c r="AM2197" s="1">
        <f t="shared" si="260"/>
        <v>0.67417302464993656</v>
      </c>
      <c r="AN2197" s="29">
        <f t="shared" si="260"/>
        <v>1.2338892706252815</v>
      </c>
      <c r="AO2197" s="1">
        <f t="shared" si="261"/>
        <v>11369.80818816313</v>
      </c>
      <c r="AP2197" s="1">
        <f t="shared" si="262"/>
        <v>12803.652926438352</v>
      </c>
      <c r="AQ2197" s="29">
        <f t="shared" si="263"/>
        <v>11314.090564230586</v>
      </c>
    </row>
    <row r="2198" spans="1:43" x14ac:dyDescent="0.2">
      <c r="A2198" s="26"/>
      <c r="E2198" s="25" t="s">
        <v>4277</v>
      </c>
      <c r="F2198" s="26" t="s">
        <v>4278</v>
      </c>
      <c r="G2198" s="1">
        <v>0.14793722832849099</v>
      </c>
      <c r="H2198" s="1">
        <v>0.87445058626204797</v>
      </c>
      <c r="I2198" s="1">
        <f>VLOOKUP(F2198,'[1]SUSMB vs SHAM all proteins sum'!$B$2:$E$3214,2,FALSE)</f>
        <v>0.94608853240950697</v>
      </c>
      <c r="J2198" s="29">
        <f>VLOOKUP(F2198,'[1]SUSMB vs SHAM all proteins sum'!$B$2:$E$3214,3,FALSE)</f>
        <v>1.0035068111009799</v>
      </c>
      <c r="K2198" s="25">
        <f>VLOOKUP($E2198,[1]AllProteinsNorm!$A$1:$Q$3226,4,FALSE)</f>
        <v>644580.14903627301</v>
      </c>
      <c r="L2198" s="1">
        <f>VLOOKUP($E2198,[1]AllProteinsNorm!$A$1:$Q$3226,5,FALSE)</f>
        <v>688237.97247610101</v>
      </c>
      <c r="M2198" s="1">
        <f>VLOOKUP($E2198,[1]AllProteinsNorm!$A$1:$Q$3226,10,FALSE)</f>
        <v>757316.310360134</v>
      </c>
      <c r="N2198" s="1">
        <f>VLOOKUP($E2198,[1]AllProteinsNorm!$A$1:$Q$3226,11,FALSE)</f>
        <v>588222.38912226597</v>
      </c>
      <c r="O2198" s="1">
        <f>VLOOKUP($E2198,[1]AllProteinsNorm!$A$1:$Q$3226,15,FALSE)</f>
        <v>750375.75101341598</v>
      </c>
      <c r="P2198" s="1">
        <f>VLOOKUP($E2198,[1]AllProteinsNorm!$A$1:$Q$3226,6,FALSE)</f>
        <v>673409.52429046202</v>
      </c>
      <c r="Q2198" s="1">
        <f>VLOOKUP($E2198,[1]AllProteinsNorm!$A$1:$Q$3226,8,FALSE)</f>
        <v>571755.90953571605</v>
      </c>
      <c r="R2198" s="1">
        <f>VLOOKUP($E2198,[1]AllProteinsNorm!$A$1:$Q$3226,13,FALSE)</f>
        <v>464021.37615778099</v>
      </c>
      <c r="S2198" s="1">
        <f>VLOOKUP($E2198,[1]AllProteinsNorm!$A$1:$Q$3226,16,FALSE)</f>
        <v>652355.76566913805</v>
      </c>
      <c r="T2198" s="1">
        <f>VLOOKUP($E2198,[1]AllProteinsNorm!$A$1:$Q$3226,17,FALSE)</f>
        <v>650544.73439988797</v>
      </c>
      <c r="U2198" s="1">
        <f>VLOOKUP($E2198,[1]AllProteinsNorm!$A$1:$Q$3226,3,FALSE)</f>
        <v>688969.91114797594</v>
      </c>
      <c r="V2198" s="1">
        <f>VLOOKUP($E2198,[1]AllProteinsNorm!$A$1:$Q$3226,7,FALSE)</f>
        <v>699555.72370787</v>
      </c>
      <c r="W2198" s="1">
        <f>VLOOKUP($E2198,[1]AllProteinsNorm!$A$1:$Q$3226,9,FALSE)</f>
        <v>680947.01804092503</v>
      </c>
      <c r="X2198" s="1">
        <f>VLOOKUP($E2198,[1]AllProteinsNorm!$A$1:$Q$3226,12,FALSE)</f>
        <v>710606.59110218496</v>
      </c>
      <c r="Y2198" s="29">
        <f>VLOOKUP($E2198,[1]AllProteinsNorm!$A$1:$Q$3226,14,FALSE)</f>
        <v>647067.67984474602</v>
      </c>
      <c r="Z2198" s="25">
        <f t="shared" si="260"/>
        <v>0.93996853866434094</v>
      </c>
      <c r="AA2198" s="1">
        <f t="shared" si="260"/>
        <v>1.0036332055973147</v>
      </c>
      <c r="AB2198" s="1">
        <f t="shared" si="260"/>
        <v>1.1043677138059473</v>
      </c>
      <c r="AC2198" s="1">
        <f t="shared" si="260"/>
        <v>0.85778400147688882</v>
      </c>
      <c r="AD2198" s="1">
        <f t="shared" si="260"/>
        <v>1.0942465404555086</v>
      </c>
      <c r="AE2198" s="1">
        <f t="shared" si="260"/>
        <v>0.98200940164903239</v>
      </c>
      <c r="AF2198" s="1">
        <f t="shared" si="260"/>
        <v>0.83377151400414085</v>
      </c>
      <c r="AG2198" s="1">
        <f t="shared" si="260"/>
        <v>0.67666603681197313</v>
      </c>
      <c r="AH2198" s="1">
        <f t="shared" si="260"/>
        <v>0.95130744665667655</v>
      </c>
      <c r="AI2198" s="1">
        <f t="shared" si="260"/>
        <v>0.94866648351473426</v>
      </c>
      <c r="AJ2198" s="1">
        <f t="shared" si="260"/>
        <v>1.0047005659943464</v>
      </c>
      <c r="AK2198" s="1">
        <f t="shared" si="260"/>
        <v>1.0201374837731134</v>
      </c>
      <c r="AL2198" s="1">
        <f t="shared" si="260"/>
        <v>0.99300106342516259</v>
      </c>
      <c r="AM2198" s="1">
        <f t="shared" si="260"/>
        <v>1.0362525746444942</v>
      </c>
      <c r="AN2198" s="29">
        <f t="shared" si="260"/>
        <v>0.94359601726792308</v>
      </c>
      <c r="AO2198" s="1">
        <f t="shared" si="261"/>
        <v>64048.428444108002</v>
      </c>
      <c r="AP2198" s="1">
        <f t="shared" si="262"/>
        <v>77386.75443023027</v>
      </c>
      <c r="AQ2198" s="29">
        <f t="shared" si="263"/>
        <v>21622.638663124879</v>
      </c>
    </row>
    <row r="2199" spans="1:43" x14ac:dyDescent="0.2">
      <c r="A2199" s="26"/>
      <c r="E2199" s="25" t="s">
        <v>4279</v>
      </c>
      <c r="F2199" s="26" t="s">
        <v>4280</v>
      </c>
      <c r="G2199" s="1">
        <v>0.218391503170348</v>
      </c>
      <c r="H2199" s="1">
        <v>1.2055033831676101</v>
      </c>
      <c r="I2199" s="1">
        <f>VLOOKUP(F2199,'[1]SUSMB vs SHAM all proteins sum'!$B$2:$E$3214,2,FALSE)</f>
        <v>0.35162627478880798</v>
      </c>
      <c r="J2199" s="29">
        <f>VLOOKUP(F2199,'[1]SUSMB vs SHAM all proteins sum'!$B$2:$E$3214,3,FALSE)</f>
        <v>0.80922089179397205</v>
      </c>
      <c r="K2199" s="25">
        <f>VLOOKUP($E2199,[1]AllProteinsNorm!$A$1:$Q$3226,4,FALSE)</f>
        <v>26437.738507454302</v>
      </c>
      <c r="L2199" s="1">
        <f>VLOOKUP($E2199,[1]AllProteinsNorm!$A$1:$Q$3226,5,FALSE)</f>
        <v>36726.301284360699</v>
      </c>
      <c r="M2199" s="1">
        <f>VLOOKUP($E2199,[1]AllProteinsNorm!$A$1:$Q$3226,10,FALSE)</f>
        <v>40944.061894994797</v>
      </c>
      <c r="N2199" s="1">
        <f>VLOOKUP($E2199,[1]AllProteinsNorm!$A$1:$Q$3226,11,FALSE)</f>
        <v>29282.669403203199</v>
      </c>
      <c r="O2199" s="1">
        <f>VLOOKUP($E2199,[1]AllProteinsNorm!$A$1:$Q$3226,15,FALSE)</f>
        <v>36721.735301275898</v>
      </c>
      <c r="P2199" s="1">
        <f>VLOOKUP($E2199,[1]AllProteinsNorm!$A$1:$Q$3226,6,FALSE)</f>
        <v>33271.210470580903</v>
      </c>
      <c r="Q2199" s="1">
        <f>VLOOKUP($E2199,[1]AllProteinsNorm!$A$1:$Q$3226,8,FALSE)</f>
        <v>43198.115512450502</v>
      </c>
      <c r="R2199" s="1">
        <f>VLOOKUP($E2199,[1]AllProteinsNorm!$A$1:$Q$3226,13,FALSE)</f>
        <v>61237.9054470212</v>
      </c>
      <c r="S2199" s="1">
        <f>VLOOKUP($E2199,[1]AllProteinsNorm!$A$1:$Q$3226,16,FALSE)</f>
        <v>37247.053587137001</v>
      </c>
      <c r="T2199" s="1">
        <f>VLOOKUP($E2199,[1]AllProteinsNorm!$A$1:$Q$3226,17,FALSE)</f>
        <v>33198.831154884501</v>
      </c>
      <c r="U2199" s="1">
        <f>VLOOKUP($E2199,[1]AllProteinsNorm!$A$1:$Q$3226,3,FALSE)</f>
        <v>15232.944603625499</v>
      </c>
      <c r="V2199" s="1">
        <f>VLOOKUP($E2199,[1]AllProteinsNorm!$A$1:$Q$3226,7,FALSE)</f>
        <v>32020.2305641147</v>
      </c>
      <c r="W2199" s="1">
        <f>VLOOKUP($E2199,[1]AllProteinsNorm!$A$1:$Q$3226,9,FALSE)</f>
        <v>20134.329751583798</v>
      </c>
      <c r="X2199" s="1">
        <f>VLOOKUP($E2199,[1]AllProteinsNorm!$A$1:$Q$3226,12,FALSE)</f>
        <v>47292.419373323202</v>
      </c>
      <c r="Y2199" s="29">
        <f>VLOOKUP($E2199,[1]AllProteinsNorm!$A$1:$Q$3226,14,FALSE)</f>
        <v>31939.247991096301</v>
      </c>
      <c r="Z2199" s="25">
        <f t="shared" ref="Z2199:AN2215" si="264">K2199/AVERAGE($K2199:$O2199)</f>
        <v>0.77706628008415868</v>
      </c>
      <c r="AA2199" s="1">
        <f t="shared" si="264"/>
        <v>1.0794709355432017</v>
      </c>
      <c r="AB2199" s="1">
        <f t="shared" si="264"/>
        <v>1.2034406747501623</v>
      </c>
      <c r="AC2199" s="1">
        <f t="shared" si="264"/>
        <v>0.86068537888236962</v>
      </c>
      <c r="AD2199" s="1">
        <f t="shared" si="264"/>
        <v>1.0793367307401081</v>
      </c>
      <c r="AE2199" s="1">
        <f t="shared" si="264"/>
        <v>0.97791782557277795</v>
      </c>
      <c r="AF2199" s="1">
        <f t="shared" si="264"/>
        <v>1.2696925237550492</v>
      </c>
      <c r="AG2199" s="1">
        <f t="shared" si="264"/>
        <v>1.799923672459542</v>
      </c>
      <c r="AH2199" s="1">
        <f t="shared" si="264"/>
        <v>1.0947770501206473</v>
      </c>
      <c r="AI2199" s="1">
        <f t="shared" si="264"/>
        <v>0.97579043008517297</v>
      </c>
      <c r="AJ2199" s="1">
        <f t="shared" si="264"/>
        <v>0.44773147274037073</v>
      </c>
      <c r="AK2199" s="1">
        <f t="shared" si="264"/>
        <v>0.9411486328483839</v>
      </c>
      <c r="AL2199" s="1">
        <f t="shared" si="264"/>
        <v>0.59179451818995821</v>
      </c>
      <c r="AM2199" s="1">
        <f t="shared" si="264"/>
        <v>1.3900335835550581</v>
      </c>
      <c r="AN2199" s="29">
        <f t="shared" si="264"/>
        <v>0.9387683677304236</v>
      </c>
      <c r="AO2199" s="1">
        <f t="shared" si="261"/>
        <v>5338.5210058280236</v>
      </c>
      <c r="AP2199" s="1">
        <f t="shared" si="262"/>
        <v>10460.33584630634</v>
      </c>
      <c r="AQ2199" s="29">
        <f t="shared" si="263"/>
        <v>11135.359512891473</v>
      </c>
    </row>
    <row r="2200" spans="1:43" x14ac:dyDescent="0.2">
      <c r="A2200" s="26"/>
      <c r="E2200" s="25" t="s">
        <v>4281</v>
      </c>
      <c r="F2200" s="26" t="s">
        <v>4282</v>
      </c>
      <c r="G2200" s="43">
        <v>7.6823260811863499E-3</v>
      </c>
      <c r="H2200" s="1">
        <v>0.715157465876193</v>
      </c>
      <c r="I2200" s="1">
        <f>VLOOKUP(F2200,'[1]SUSMB vs SHAM all proteins sum'!$B$2:$E$3214,2,FALSE)</f>
        <v>0.74548022576440698</v>
      </c>
      <c r="J2200" s="29">
        <f>VLOOKUP(F2200,'[1]SUSMB vs SHAM all proteins sum'!$B$2:$E$3214,3,FALSE)</f>
        <v>1.0323175263117299</v>
      </c>
      <c r="K2200" s="25">
        <f>VLOOKUP($E2200,[1]AllProteinsNorm!$A$1:$Q$3226,4,FALSE)</f>
        <v>119462.626814519</v>
      </c>
      <c r="L2200" s="1">
        <f>VLOOKUP($E2200,[1]AllProteinsNorm!$A$1:$Q$3226,5,FALSE)</f>
        <v>135951.63920971501</v>
      </c>
      <c r="M2200" s="1">
        <f>VLOOKUP($E2200,[1]AllProteinsNorm!$A$1:$Q$3226,10,FALSE)</f>
        <v>114538.34469940299</v>
      </c>
      <c r="N2200" s="1">
        <f>VLOOKUP($E2200,[1]AllProteinsNorm!$A$1:$Q$3226,11,FALSE)</f>
        <v>143350.861754379</v>
      </c>
      <c r="O2200" s="1">
        <f>VLOOKUP($E2200,[1]AllProteinsNorm!$A$1:$Q$3226,15,FALSE)</f>
        <v>157388.45966565199</v>
      </c>
      <c r="P2200" s="1">
        <f>VLOOKUP($E2200,[1]AllProteinsNorm!$A$1:$Q$3226,6,FALSE)</f>
        <v>124257.192714324</v>
      </c>
      <c r="Q2200" s="1">
        <f>VLOOKUP($E2200,[1]AllProteinsNorm!$A$1:$Q$3226,8,FALSE)</f>
        <v>88033.801312082796</v>
      </c>
      <c r="R2200" s="1">
        <f>VLOOKUP($E2200,[1]AllProteinsNorm!$A$1:$Q$3226,13,FALSE)</f>
        <v>84771.150033650003</v>
      </c>
      <c r="S2200" s="1">
        <f>VLOOKUP($E2200,[1]AllProteinsNorm!$A$1:$Q$3226,16,FALSE)</f>
        <v>83512.534224181902</v>
      </c>
      <c r="T2200" s="1">
        <f>VLOOKUP($E2200,[1]AllProteinsNorm!$A$1:$Q$3226,17,FALSE)</f>
        <v>101386.062664818</v>
      </c>
      <c r="U2200" s="1">
        <f>VLOOKUP($E2200,[1]AllProteinsNorm!$A$1:$Q$3226,3,FALSE)</f>
        <v>135958.06115300499</v>
      </c>
      <c r="V2200" s="1">
        <f>VLOOKUP($E2200,[1]AllProteinsNorm!$A$1:$Q$3226,7,FALSE)</f>
        <v>168255.789931534</v>
      </c>
      <c r="W2200" s="1">
        <f>VLOOKUP($E2200,[1]AllProteinsNorm!$A$1:$Q$3226,9,FALSE)</f>
        <v>148275.187373008</v>
      </c>
      <c r="X2200" s="1">
        <f>VLOOKUP($E2200,[1]AllProteinsNorm!$A$1:$Q$3226,12,FALSE)</f>
        <v>106728.424366646</v>
      </c>
      <c r="Y2200" s="29">
        <f>VLOOKUP($E2200,[1]AllProteinsNorm!$A$1:$Q$3226,14,FALSE)</f>
        <v>135920.05681526501</v>
      </c>
      <c r="Z2200" s="25">
        <f t="shared" si="264"/>
        <v>0.89059239487712427</v>
      </c>
      <c r="AA2200" s="1">
        <f t="shared" si="264"/>
        <v>1.0135177768963606</v>
      </c>
      <c r="AB2200" s="1">
        <f t="shared" si="264"/>
        <v>0.85388193304573623</v>
      </c>
      <c r="AC2200" s="1">
        <f t="shared" si="264"/>
        <v>1.0686788888021992</v>
      </c>
      <c r="AD2200" s="1">
        <f t="shared" si="264"/>
        <v>1.17332900637858</v>
      </c>
      <c r="AE2200" s="1">
        <f t="shared" si="264"/>
        <v>0.92633582393911251</v>
      </c>
      <c r="AF2200" s="1">
        <f t="shared" si="264"/>
        <v>0.65629089223355386</v>
      </c>
      <c r="AG2200" s="1">
        <f t="shared" si="264"/>
        <v>0.63196786759238444</v>
      </c>
      <c r="AH2200" s="1">
        <f t="shared" si="264"/>
        <v>0.62258490241010389</v>
      </c>
      <c r="AI2200" s="1">
        <f t="shared" si="264"/>
        <v>0.75583183430257994</v>
      </c>
      <c r="AJ2200" s="1">
        <f t="shared" si="264"/>
        <v>1.0135656524035956</v>
      </c>
      <c r="AK2200" s="1">
        <f t="shared" si="264"/>
        <v>1.2543448181473889</v>
      </c>
      <c r="AL2200" s="1">
        <f t="shared" si="264"/>
        <v>1.1053896749517347</v>
      </c>
      <c r="AM2200" s="1">
        <f t="shared" si="264"/>
        <v>0.79565907424531124</v>
      </c>
      <c r="AN2200" s="29">
        <f t="shared" si="264"/>
        <v>1.0132823305391256</v>
      </c>
      <c r="AO2200" s="1">
        <f t="shared" si="261"/>
        <v>15673.308832796922</v>
      </c>
      <c r="AP2200" s="1">
        <f t="shared" si="262"/>
        <v>15311.393827567346</v>
      </c>
      <c r="AQ2200" s="29">
        <f t="shared" si="263"/>
        <v>20010.600185009855</v>
      </c>
    </row>
    <row r="2201" spans="1:43" x14ac:dyDescent="0.2">
      <c r="A2201" s="26"/>
      <c r="E2201" s="25" t="s">
        <v>4283</v>
      </c>
      <c r="F2201" s="26" t="s">
        <v>4284</v>
      </c>
      <c r="G2201" s="1">
        <v>0.43155602032801998</v>
      </c>
      <c r="H2201" s="1">
        <v>1.22848563083586</v>
      </c>
      <c r="I2201" s="1">
        <f>VLOOKUP(F2201,'[1]SUSMB vs SHAM all proteins sum'!$B$2:$E$3214,2,FALSE)</f>
        <v>0.888284667061225</v>
      </c>
      <c r="J2201" s="29">
        <f>VLOOKUP(F2201,'[1]SUSMB vs SHAM all proteins sum'!$B$2:$E$3214,3,FALSE)</f>
        <v>1.0365954301275599</v>
      </c>
      <c r="K2201" s="25">
        <f>VLOOKUP($E2201,[1]AllProteinsNorm!$A$1:$Q$3226,4,FALSE)</f>
        <v>704672.13279902202</v>
      </c>
      <c r="L2201" s="1">
        <f>VLOOKUP($E2201,[1]AllProteinsNorm!$A$1:$Q$3226,5,FALSE)</f>
        <v>285934.02255162102</v>
      </c>
      <c r="M2201" s="1">
        <f>VLOOKUP($E2201,[1]AllProteinsNorm!$A$1:$Q$3226,10,FALSE)</f>
        <v>663970.66802585602</v>
      </c>
      <c r="N2201" s="1">
        <f>VLOOKUP($E2201,[1]AllProteinsNorm!$A$1:$Q$3226,11,FALSE)</f>
        <v>431323.86341189599</v>
      </c>
      <c r="O2201" s="1">
        <f>VLOOKUP($E2201,[1]AllProteinsNorm!$A$1:$Q$3226,15,FALSE)</f>
        <v>970617.97080521903</v>
      </c>
      <c r="P2201" s="1">
        <f>VLOOKUP($E2201,[1]AllProteinsNorm!$A$1:$Q$3226,6,FALSE)</f>
        <v>463320.28215896199</v>
      </c>
      <c r="Q2201" s="1">
        <f>VLOOKUP($E2201,[1]AllProteinsNorm!$A$1:$Q$3226,8,FALSE)</f>
        <v>810366.94646508596</v>
      </c>
      <c r="R2201" s="1">
        <f>VLOOKUP($E2201,[1]AllProteinsNorm!$A$1:$Q$3226,13,FALSE)</f>
        <v>759447.41190668696</v>
      </c>
      <c r="S2201" s="1">
        <f>VLOOKUP($E2201,[1]AllProteinsNorm!$A$1:$Q$3226,16,FALSE)</f>
        <v>576522.18630961201</v>
      </c>
      <c r="T2201" s="1">
        <f>VLOOKUP($E2201,[1]AllProteinsNorm!$A$1:$Q$3226,17,FALSE)</f>
        <v>953294.92931168096</v>
      </c>
      <c r="U2201" s="1">
        <f>VLOOKUP($E2201,[1]AllProteinsNorm!$A$1:$Q$3226,3,FALSE)</f>
        <v>540197.25915245502</v>
      </c>
      <c r="V2201" s="1">
        <f>VLOOKUP($E2201,[1]AllProteinsNorm!$A$1:$Q$3226,7,FALSE)</f>
        <v>537418.24091847497</v>
      </c>
      <c r="W2201" s="1">
        <f>VLOOKUP($E2201,[1]AllProteinsNorm!$A$1:$Q$3226,9,FALSE)</f>
        <v>445040.25901998399</v>
      </c>
      <c r="X2201" s="1">
        <f>VLOOKUP($E2201,[1]AllProteinsNorm!$A$1:$Q$3226,12,FALSE)</f>
        <v>946803.57686445105</v>
      </c>
      <c r="Y2201" s="29">
        <f>VLOOKUP($E2201,[1]AllProteinsNorm!$A$1:$Q$3226,14,FALSE)</f>
        <v>547994.39972468105</v>
      </c>
      <c r="Z2201" s="25">
        <f t="shared" si="264"/>
        <v>1.1527365145446351</v>
      </c>
      <c r="AA2201" s="1">
        <f t="shared" si="264"/>
        <v>0.4677446051919994</v>
      </c>
      <c r="AB2201" s="1">
        <f t="shared" si="264"/>
        <v>1.0861551039060198</v>
      </c>
      <c r="AC2201" s="1">
        <f t="shared" si="264"/>
        <v>0.7055802887712056</v>
      </c>
      <c r="AD2201" s="1">
        <f t="shared" si="264"/>
        <v>1.5877834875861399</v>
      </c>
      <c r="AE2201" s="1">
        <f t="shared" si="264"/>
        <v>0.7579215670872631</v>
      </c>
      <c r="AF2201" s="1">
        <f t="shared" si="264"/>
        <v>1.32563716640795</v>
      </c>
      <c r="AG2201" s="1">
        <f t="shared" si="264"/>
        <v>1.2423405465232742</v>
      </c>
      <c r="AH2201" s="1">
        <f t="shared" si="264"/>
        <v>0.94310267807019665</v>
      </c>
      <c r="AI2201" s="1">
        <f t="shared" si="264"/>
        <v>1.5594456244252186</v>
      </c>
      <c r="AJ2201" s="1">
        <f t="shared" si="264"/>
        <v>0.88368061783360796</v>
      </c>
      <c r="AK2201" s="1">
        <f t="shared" si="264"/>
        <v>0.87913456635265952</v>
      </c>
      <c r="AL2201" s="1">
        <f t="shared" si="264"/>
        <v>0.72801822739463096</v>
      </c>
      <c r="AM2201" s="1">
        <f t="shared" si="264"/>
        <v>1.5488267583648025</v>
      </c>
      <c r="AN2201" s="29">
        <f t="shared" si="264"/>
        <v>0.89643555481535164</v>
      </c>
      <c r="AO2201" s="1">
        <f t="shared" si="261"/>
        <v>236159.43239676295</v>
      </c>
      <c r="AP2201" s="1">
        <f t="shared" si="262"/>
        <v>173403.95235402585</v>
      </c>
      <c r="AQ2201" s="29">
        <f t="shared" si="263"/>
        <v>175739.43354600077</v>
      </c>
    </row>
    <row r="2202" spans="1:43" x14ac:dyDescent="0.2">
      <c r="A2202" s="26"/>
      <c r="E2202" s="25" t="s">
        <v>4285</v>
      </c>
      <c r="F2202" s="26" t="s">
        <v>4286</v>
      </c>
      <c r="G2202" s="1">
        <v>0.13296665350799</v>
      </c>
      <c r="H2202" s="43">
        <v>0.60300925331637301</v>
      </c>
      <c r="I2202" s="1">
        <f>VLOOKUP(F2202,'[1]SUSMB vs SHAM all proteins sum'!$B$2:$E$3214,2,FALSE)</f>
        <v>0.43328202592625598</v>
      </c>
      <c r="J2202" s="29">
        <f>VLOOKUP(F2202,'[1]SUSMB vs SHAM all proteins sum'!$B$2:$E$3214,3,FALSE)</f>
        <v>0.74380241407217496</v>
      </c>
      <c r="K2202" s="25">
        <f>VLOOKUP($E2202,[1]AllProteinsNorm!$A$1:$Q$3226,4,FALSE)</f>
        <v>15506.2517856205</v>
      </c>
      <c r="L2202" s="1">
        <f>VLOOKUP($E2202,[1]AllProteinsNorm!$A$1:$Q$3226,5,FALSE)</f>
        <v>8593.4876037481899</v>
      </c>
      <c r="M2202" s="1">
        <f>VLOOKUP($E2202,[1]AllProteinsNorm!$A$1:$Q$3226,10,FALSE)</f>
        <v>20401.4810998348</v>
      </c>
      <c r="N2202" s="1">
        <f>VLOOKUP($E2202,[1]AllProteinsNorm!$A$1:$Q$3226,11,FALSE)</f>
        <v>15787.640045423401</v>
      </c>
      <c r="O2202" s="1">
        <f>VLOOKUP($E2202,[1]AllProteinsNorm!$A$1:$Q$3226,15,FALSE)</f>
        <v>32330.7237651822</v>
      </c>
      <c r="P2202" s="1">
        <f>VLOOKUP($E2202,[1]AllProteinsNorm!$A$1:$Q$3226,6,FALSE)</f>
        <v>4959.8896618202598</v>
      </c>
      <c r="Q2202" s="1">
        <f>VLOOKUP($E2202,[1]AllProteinsNorm!$A$1:$Q$3226,8,FALSE)</f>
        <v>13226.076172168699</v>
      </c>
      <c r="R2202" s="1">
        <f>VLOOKUP($E2202,[1]AllProteinsNorm!$A$1:$Q$3226,13,FALSE)</f>
        <v>10810.7893037425</v>
      </c>
      <c r="S2202" s="1">
        <f>VLOOKUP($E2202,[1]AllProteinsNorm!$A$1:$Q$3226,16,FALSE)</f>
        <v>17543.7079572117</v>
      </c>
      <c r="T2202" s="1">
        <f>VLOOKUP($E2202,[1]AllProteinsNorm!$A$1:$Q$3226,17,FALSE)</f>
        <v>8892.1889444949902</v>
      </c>
      <c r="U2202" s="1">
        <f>VLOOKUP($E2202,[1]AllProteinsNorm!$A$1:$Q$3226,3,FALSE)</f>
        <v>4460.7884196573596</v>
      </c>
      <c r="V2202" s="1">
        <f>VLOOKUP($E2202,[1]AllProteinsNorm!$A$1:$Q$3226,7,FALSE)</f>
        <v>22731.958245063099</v>
      </c>
      <c r="W2202" s="1">
        <f>VLOOKUP($E2202,[1]AllProteinsNorm!$A$1:$Q$3226,9,FALSE)</f>
        <v>20122.575354509099</v>
      </c>
      <c r="X2202" s="1">
        <f>VLOOKUP($E2202,[1]AllProteinsNorm!$A$1:$Q$3226,12,FALSE)</f>
        <v>11996.7179337365</v>
      </c>
      <c r="Y2202" s="29">
        <f>VLOOKUP($E2202,[1]AllProteinsNorm!$A$1:$Q$3226,14,FALSE)</f>
        <v>12905.1798108476</v>
      </c>
      <c r="Z2202" s="25">
        <f t="shared" si="264"/>
        <v>0.83709357490888991</v>
      </c>
      <c r="AA2202" s="1">
        <f t="shared" si="264"/>
        <v>0.46391309509288642</v>
      </c>
      <c r="AB2202" s="1">
        <f t="shared" si="264"/>
        <v>1.101358921769467</v>
      </c>
      <c r="AC2202" s="1">
        <f t="shared" si="264"/>
        <v>0.8522841127379116</v>
      </c>
      <c r="AD2202" s="1">
        <f t="shared" si="264"/>
        <v>1.7453502954908444</v>
      </c>
      <c r="AE2202" s="1">
        <f t="shared" si="264"/>
        <v>0.26775598807295026</v>
      </c>
      <c r="AF2202" s="1">
        <f t="shared" si="264"/>
        <v>0.71399997485175282</v>
      </c>
      <c r="AG2202" s="1">
        <f t="shared" si="264"/>
        <v>0.58361249326859599</v>
      </c>
      <c r="AH2202" s="1">
        <f t="shared" si="264"/>
        <v>0.94708414477562386</v>
      </c>
      <c r="AI2202" s="1">
        <f t="shared" si="264"/>
        <v>0.48003826683733658</v>
      </c>
      <c r="AJ2202" s="1">
        <f t="shared" si="264"/>
        <v>0.24081237534050093</v>
      </c>
      <c r="AK2202" s="1">
        <f t="shared" si="264"/>
        <v>1.2271680129485287</v>
      </c>
      <c r="AL2202" s="1">
        <f t="shared" si="264"/>
        <v>1.0863024006549431</v>
      </c>
      <c r="AM2202" s="1">
        <f t="shared" si="264"/>
        <v>0.64763397635769926</v>
      </c>
      <c r="AN2202" s="29">
        <f t="shared" si="264"/>
        <v>0.69667662127880003</v>
      </c>
      <c r="AO2202" s="1">
        <f t="shared" si="261"/>
        <v>7865.8769747846181</v>
      </c>
      <c r="AP2202" s="1">
        <f t="shared" si="262"/>
        <v>4211.8806352222291</v>
      </c>
      <c r="AQ2202" s="29">
        <f t="shared" si="263"/>
        <v>6464.6444438513472</v>
      </c>
    </row>
    <row r="2203" spans="1:43" x14ac:dyDescent="0.2">
      <c r="A2203" s="26"/>
      <c r="E2203" s="25" t="s">
        <v>4287</v>
      </c>
      <c r="F2203" s="26" t="s">
        <v>4288</v>
      </c>
      <c r="G2203" s="1">
        <v>0.74476538511939505</v>
      </c>
      <c r="H2203" s="1">
        <v>1.03359917418433</v>
      </c>
      <c r="I2203" s="1">
        <f>VLOOKUP(F2203,'[1]SUSMB vs SHAM all proteins sum'!$B$2:$E$3214,2,FALSE)</f>
        <v>8.5059961453255103E-2</v>
      </c>
      <c r="J2203" s="29">
        <f>VLOOKUP(F2203,'[1]SUSMB vs SHAM all proteins sum'!$B$2:$E$3214,3,FALSE)</f>
        <v>0.56034195657679997</v>
      </c>
      <c r="K2203" s="25">
        <f>VLOOKUP($E2203,[1]AllProteinsNorm!$A$1:$Q$3226,4,FALSE)</f>
        <v>189558.232743664</v>
      </c>
      <c r="L2203" s="1">
        <f>VLOOKUP($E2203,[1]AllProteinsNorm!$A$1:$Q$3226,5,FALSE)</f>
        <v>151556.00905549101</v>
      </c>
      <c r="M2203" s="1">
        <f>VLOOKUP($E2203,[1]AllProteinsNorm!$A$1:$Q$3226,10,FALSE)</f>
        <v>247260.928353711</v>
      </c>
      <c r="N2203" s="1">
        <f>VLOOKUP($E2203,[1]AllProteinsNorm!$A$1:$Q$3226,11,FALSE)</f>
        <v>225385.87602652999</v>
      </c>
      <c r="O2203" s="1">
        <f>VLOOKUP($E2203,[1]AllProteinsNorm!$A$1:$Q$3226,15,FALSE)</f>
        <v>224596.37064163</v>
      </c>
      <c r="P2203" s="1">
        <f>VLOOKUP($E2203,[1]AllProteinsNorm!$A$1:$Q$3226,6,FALSE)</f>
        <v>200878.94248154</v>
      </c>
      <c r="Q2203" s="1">
        <f>VLOOKUP($E2203,[1]AllProteinsNorm!$A$1:$Q$3226,8,FALSE)</f>
        <v>206632.44916259701</v>
      </c>
      <c r="R2203" s="1">
        <f>VLOOKUP($E2203,[1]AllProteinsNorm!$A$1:$Q$3226,13,FALSE)</f>
        <v>243434.117198942</v>
      </c>
      <c r="S2203" s="1">
        <f>VLOOKUP($E2203,[1]AllProteinsNorm!$A$1:$Q$3226,16,FALSE)</f>
        <v>224975.898982271</v>
      </c>
      <c r="T2203" s="1">
        <f>VLOOKUP($E2203,[1]AllProteinsNorm!$A$1:$Q$3226,17,FALSE)</f>
        <v>186599.780939858</v>
      </c>
      <c r="U2203" s="1">
        <f>VLOOKUP($E2203,[1]AllProteinsNorm!$A$1:$Q$3226,3,FALSE)</f>
        <v>54807.999010844098</v>
      </c>
      <c r="V2203" s="1">
        <f>VLOOKUP($E2203,[1]AllProteinsNorm!$A$1:$Q$3226,7,FALSE)</f>
        <v>224513.05073844301</v>
      </c>
      <c r="W2203" s="1">
        <f>VLOOKUP($E2203,[1]AllProteinsNorm!$A$1:$Q$3226,9,FALSE)</f>
        <v>217610.83751881</v>
      </c>
      <c r="X2203" s="1">
        <f>VLOOKUP($E2203,[1]AllProteinsNorm!$A$1:$Q$3226,12,FALSE)</f>
        <v>94714.534120395096</v>
      </c>
      <c r="Y2203" s="29">
        <f>VLOOKUP($E2203,[1]AllProteinsNorm!$A$1:$Q$3226,14,FALSE)</f>
        <v>78321.999056296205</v>
      </c>
      <c r="Z2203" s="25">
        <f t="shared" si="264"/>
        <v>0.91277930736029367</v>
      </c>
      <c r="AA2203" s="1">
        <f t="shared" si="264"/>
        <v>0.72978729000408149</v>
      </c>
      <c r="AB2203" s="1">
        <f t="shared" si="264"/>
        <v>1.1906349603141011</v>
      </c>
      <c r="AC2203" s="1">
        <f t="shared" si="264"/>
        <v>1.0853000728619926</v>
      </c>
      <c r="AD2203" s="1">
        <f t="shared" si="264"/>
        <v>1.0814983694595306</v>
      </c>
      <c r="AE2203" s="1">
        <f t="shared" si="264"/>
        <v>0.96729189404039284</v>
      </c>
      <c r="AF2203" s="1">
        <f t="shared" si="264"/>
        <v>0.99499674107982361</v>
      </c>
      <c r="AG2203" s="1">
        <f t="shared" si="264"/>
        <v>1.1722077256607148</v>
      </c>
      <c r="AH2203" s="1">
        <f t="shared" si="264"/>
        <v>1.0833259113756992</v>
      </c>
      <c r="AI2203" s="1">
        <f t="shared" si="264"/>
        <v>0.8985334814246374</v>
      </c>
      <c r="AJ2203" s="1">
        <f t="shared" si="264"/>
        <v>0.26391682730326632</v>
      </c>
      <c r="AK2203" s="1">
        <f t="shared" si="264"/>
        <v>1.0810971593278493</v>
      </c>
      <c r="AL2203" s="1">
        <f t="shared" si="264"/>
        <v>1.0478609484248427</v>
      </c>
      <c r="AM2203" s="1">
        <f t="shared" si="264"/>
        <v>0.45607867091837956</v>
      </c>
      <c r="AN2203" s="29">
        <f t="shared" si="264"/>
        <v>0.37714373580574123</v>
      </c>
      <c r="AO2203" s="1">
        <f t="shared" si="261"/>
        <v>33599.440400876192</v>
      </c>
      <c r="AP2203" s="1">
        <f t="shared" si="262"/>
        <v>19762.925140480409</v>
      </c>
      <c r="AQ2203" s="29">
        <f t="shared" si="263"/>
        <v>72246.999860553798</v>
      </c>
    </row>
    <row r="2204" spans="1:43" x14ac:dyDescent="0.2">
      <c r="A2204" s="26"/>
      <c r="E2204" s="25" t="s">
        <v>4289</v>
      </c>
      <c r="F2204" s="26" t="s">
        <v>4290</v>
      </c>
      <c r="G2204" s="1">
        <v>0.10605769919137301</v>
      </c>
      <c r="H2204" s="43">
        <v>1.9385109291742</v>
      </c>
      <c r="I2204" s="1">
        <f>VLOOKUP(F2204,'[1]SUSMB vs SHAM all proteins sum'!$B$2:$E$3214,2,FALSE)</f>
        <v>0.99487431735531395</v>
      </c>
      <c r="J2204" s="29">
        <f>VLOOKUP(F2204,'[1]SUSMB vs SHAM all proteins sum'!$B$2:$E$3214,3,FALSE)</f>
        <v>1.0019685667602101</v>
      </c>
      <c r="K2204" s="25">
        <f>VLOOKUP($E2204,[1]AllProteinsNorm!$A$1:$Q$3226,4,FALSE)</f>
        <v>47998.949996807998</v>
      </c>
      <c r="L2204" s="1">
        <f>VLOOKUP($E2204,[1]AllProteinsNorm!$A$1:$Q$3226,5,FALSE)</f>
        <v>16538.880082440301</v>
      </c>
      <c r="M2204" s="1">
        <f>VLOOKUP($E2204,[1]AllProteinsNorm!$A$1:$Q$3226,10,FALSE)</f>
        <v>24315.0161082509</v>
      </c>
      <c r="N2204" s="1">
        <f>VLOOKUP($E2204,[1]AllProteinsNorm!$A$1:$Q$3226,11,FALSE)</f>
        <v>41317.093729936802</v>
      </c>
      <c r="O2204" s="1">
        <f>VLOOKUP($E2204,[1]AllProteinsNorm!$A$1:$Q$3226,15,FALSE)</f>
        <v>36297.268377934</v>
      </c>
      <c r="P2204" s="1">
        <f>VLOOKUP($E2204,[1]AllProteinsNorm!$A$1:$Q$3226,6,FALSE)</f>
        <v>34828.443461090901</v>
      </c>
      <c r="Q2204" s="1">
        <f>VLOOKUP($E2204,[1]AllProteinsNorm!$A$1:$Q$3226,8,FALSE)</f>
        <v>72850.998785384101</v>
      </c>
      <c r="R2204" s="1">
        <f>VLOOKUP($E2204,[1]AllProteinsNorm!$A$1:$Q$3226,13,FALSE)</f>
        <v>60679.720969680697</v>
      </c>
      <c r="S2204" s="1">
        <f>VLOOKUP($E2204,[1]AllProteinsNorm!$A$1:$Q$3226,16,FALSE)</f>
        <v>30243.5647499066</v>
      </c>
      <c r="T2204" s="1">
        <f>VLOOKUP($E2204,[1]AllProteinsNorm!$A$1:$Q$3226,17,FALSE)</f>
        <v>170181.06769328701</v>
      </c>
      <c r="U2204" s="1">
        <f>VLOOKUP($E2204,[1]AllProteinsNorm!$A$1:$Q$3226,3,FALSE)</f>
        <v>38185.911634389398</v>
      </c>
      <c r="V2204" s="1">
        <f>VLOOKUP($E2204,[1]AllProteinsNorm!$A$1:$Q$3226,7,FALSE)</f>
        <v>20068.723411557901</v>
      </c>
      <c r="W2204" s="1">
        <f>VLOOKUP($E2204,[1]AllProteinsNorm!$A$1:$Q$3226,9,FALSE)</f>
        <v>40746.177511623799</v>
      </c>
      <c r="X2204" s="1">
        <f>VLOOKUP($E2204,[1]AllProteinsNorm!$A$1:$Q$3226,12,FALSE)</f>
        <v>55316.283432262302</v>
      </c>
      <c r="Y2204" s="29">
        <f>VLOOKUP($E2204,[1]AllProteinsNorm!$A$1:$Q$3226,14,FALSE)</f>
        <v>16924.810489395401</v>
      </c>
      <c r="Z2204" s="25">
        <f t="shared" si="264"/>
        <v>1.4416938473444385</v>
      </c>
      <c r="AA2204" s="1">
        <f t="shared" si="264"/>
        <v>0.49676090119486616</v>
      </c>
      <c r="AB2204" s="1">
        <f t="shared" si="264"/>
        <v>0.73032449925836773</v>
      </c>
      <c r="AC2204" s="1">
        <f t="shared" si="264"/>
        <v>1.2409979765091659</v>
      </c>
      <c r="AD2204" s="1">
        <f t="shared" si="264"/>
        <v>1.0902227756931617</v>
      </c>
      <c r="AE2204" s="1">
        <f t="shared" si="264"/>
        <v>1.0461052305056164</v>
      </c>
      <c r="AF2204" s="1">
        <f t="shared" si="264"/>
        <v>2.1881486309340099</v>
      </c>
      <c r="AG2204" s="1">
        <f t="shared" si="264"/>
        <v>1.8225727934961831</v>
      </c>
      <c r="AH2204" s="1">
        <f t="shared" si="264"/>
        <v>0.90839406329936556</v>
      </c>
      <c r="AI2204" s="1">
        <f t="shared" si="264"/>
        <v>5.1115492785620384</v>
      </c>
      <c r="AJ2204" s="1">
        <f t="shared" si="264"/>
        <v>1.1469499616595502</v>
      </c>
      <c r="AK2204" s="1">
        <f t="shared" si="264"/>
        <v>0.60278308313878526</v>
      </c>
      <c r="AL2204" s="1">
        <f t="shared" si="264"/>
        <v>1.2238499680767785</v>
      </c>
      <c r="AM2204" s="1">
        <f t="shared" si="264"/>
        <v>1.6614768757974308</v>
      </c>
      <c r="AN2204" s="29">
        <f t="shared" si="264"/>
        <v>0.50835268587447491</v>
      </c>
      <c r="AO2204" s="1">
        <f t="shared" si="261"/>
        <v>11410.358469208983</v>
      </c>
      <c r="AP2204" s="1">
        <f t="shared" si="262"/>
        <v>50750.937837116537</v>
      </c>
      <c r="AQ2204" s="29">
        <f t="shared" si="263"/>
        <v>14161.573390410418</v>
      </c>
    </row>
    <row r="2205" spans="1:43" x14ac:dyDescent="0.2">
      <c r="A2205" s="26"/>
      <c r="E2205" s="25" t="s">
        <v>4291</v>
      </c>
      <c r="F2205" s="26" t="s">
        <v>4292</v>
      </c>
      <c r="G2205" s="1">
        <v>0.20600736533567801</v>
      </c>
      <c r="H2205" s="1">
        <v>1.23544303643052</v>
      </c>
      <c r="I2205" s="1">
        <f>VLOOKUP(F2205,'[1]SUSMB vs SHAM all proteins sum'!$B$2:$E$3214,2,FALSE)</f>
        <v>0.22850222013830701</v>
      </c>
      <c r="J2205" s="29">
        <f>VLOOKUP(F2205,'[1]SUSMB vs SHAM all proteins sum'!$B$2:$E$3214,3,FALSE)</f>
        <v>1.1714236609514499</v>
      </c>
      <c r="K2205" s="25">
        <f>VLOOKUP($E2205,[1]AllProteinsNorm!$A$1:$Q$3226,4,FALSE)</f>
        <v>213191.98295696601</v>
      </c>
      <c r="L2205" s="1">
        <f>VLOOKUP($E2205,[1]AllProteinsNorm!$A$1:$Q$3226,5,FALSE)</f>
        <v>362822.80244986201</v>
      </c>
      <c r="M2205" s="1">
        <f>VLOOKUP($E2205,[1]AllProteinsNorm!$A$1:$Q$3226,10,FALSE)</f>
        <v>274264.16752268397</v>
      </c>
      <c r="N2205" s="1">
        <f>VLOOKUP($E2205,[1]AllProteinsNorm!$A$1:$Q$3226,11,FALSE)</f>
        <v>354530.526249405</v>
      </c>
      <c r="O2205" s="1">
        <f>VLOOKUP($E2205,[1]AllProteinsNorm!$A$1:$Q$3226,15,FALSE)</f>
        <v>329246.43342365499</v>
      </c>
      <c r="P2205" s="1">
        <f>VLOOKUP($E2205,[1]AllProteinsNorm!$A$1:$Q$3226,6,FALSE)</f>
        <v>356114.032763633</v>
      </c>
      <c r="Q2205" s="1">
        <f>VLOOKUP($E2205,[1]AllProteinsNorm!$A$1:$Q$3226,8,FALSE)</f>
        <v>415807.12504046998</v>
      </c>
      <c r="R2205" s="1">
        <f>VLOOKUP($E2205,[1]AllProteinsNorm!$A$1:$Q$3226,13,FALSE)</f>
        <v>394933.01200051198</v>
      </c>
      <c r="S2205" s="1">
        <f>VLOOKUP($E2205,[1]AllProteinsNorm!$A$1:$Q$3226,16,FALSE)</f>
        <v>245370.99509967401</v>
      </c>
      <c r="T2205" s="1">
        <f>VLOOKUP($E2205,[1]AllProteinsNorm!$A$1:$Q$3226,17,FALSE)</f>
        <v>496701.16792004998</v>
      </c>
      <c r="U2205" s="1">
        <f>VLOOKUP($E2205,[1]AllProteinsNorm!$A$1:$Q$3226,3,FALSE)</f>
        <v>387534.54519410199</v>
      </c>
      <c r="V2205" s="1">
        <f>VLOOKUP($E2205,[1]AllProteinsNorm!$A$1:$Q$3226,7,FALSE)</f>
        <v>292607.16261104302</v>
      </c>
      <c r="W2205" s="1">
        <f>VLOOKUP($E2205,[1]AllProteinsNorm!$A$1:$Q$3226,9,FALSE)</f>
        <v>315016.71468648198</v>
      </c>
      <c r="X2205" s="1">
        <f>VLOOKUP($E2205,[1]AllProteinsNorm!$A$1:$Q$3226,12,FALSE)</f>
        <v>431363.71801308502</v>
      </c>
      <c r="Y2205" s="29">
        <f>VLOOKUP($E2205,[1]AllProteinsNorm!$A$1:$Q$3226,14,FALSE)</f>
        <v>354492.13228848</v>
      </c>
      <c r="Z2205" s="25">
        <f t="shared" si="264"/>
        <v>0.69486379605056037</v>
      </c>
      <c r="AA2205" s="1">
        <f t="shared" si="264"/>
        <v>1.1825605555482073</v>
      </c>
      <c r="AB2205" s="1">
        <f t="shared" si="264"/>
        <v>0.89391842001829813</v>
      </c>
      <c r="AC2205" s="1">
        <f t="shared" si="264"/>
        <v>1.1555332610006803</v>
      </c>
      <c r="AD2205" s="1">
        <f t="shared" si="264"/>
        <v>1.0731239673822528</v>
      </c>
      <c r="AE2205" s="1">
        <f t="shared" si="264"/>
        <v>1.1606944370087358</v>
      </c>
      <c r="AF2205" s="1">
        <f t="shared" si="264"/>
        <v>1.3552541391240447</v>
      </c>
      <c r="AG2205" s="1">
        <f t="shared" si="264"/>
        <v>1.2872184408536198</v>
      </c>
      <c r="AH2205" s="1">
        <f t="shared" si="264"/>
        <v>0.79974593195692156</v>
      </c>
      <c r="AI2205" s="1">
        <f t="shared" si="264"/>
        <v>1.6189148121641193</v>
      </c>
      <c r="AJ2205" s="1">
        <f t="shared" si="264"/>
        <v>1.263104369307628</v>
      </c>
      <c r="AK2205" s="1">
        <f t="shared" si="264"/>
        <v>0.95370436047088436</v>
      </c>
      <c r="AL2205" s="1">
        <f t="shared" si="264"/>
        <v>1.0267445668001975</v>
      </c>
      <c r="AM2205" s="1">
        <f t="shared" si="264"/>
        <v>1.4059582655017553</v>
      </c>
      <c r="AN2205" s="29">
        <f t="shared" si="264"/>
        <v>1.1554081222733055</v>
      </c>
      <c r="AO2205" s="1">
        <f t="shared" si="261"/>
        <v>56109.964406156738</v>
      </c>
      <c r="AP2205" s="1">
        <f t="shared" si="262"/>
        <v>82223.938305952805</v>
      </c>
      <c r="AQ2205" s="29">
        <f t="shared" si="263"/>
        <v>49748.300384721057</v>
      </c>
    </row>
    <row r="2206" spans="1:43" x14ac:dyDescent="0.2">
      <c r="A2206" s="26"/>
      <c r="E2206" s="25" t="s">
        <v>4293</v>
      </c>
      <c r="F2206" s="26" t="s">
        <v>4294</v>
      </c>
      <c r="G2206" s="1">
        <v>0.97217987870003897</v>
      </c>
      <c r="H2206" s="1">
        <v>0.98938711932601497</v>
      </c>
      <c r="I2206" s="1">
        <f>VLOOKUP(F2206,'[1]SUSMB vs SHAM all proteins sum'!$B$2:$E$3214,2,FALSE)</f>
        <v>0.16783893077634501</v>
      </c>
      <c r="J2206" s="29">
        <f>VLOOKUP(F2206,'[1]SUSMB vs SHAM all proteins sum'!$B$2:$E$3214,3,FALSE)</f>
        <v>0.61424497241647502</v>
      </c>
      <c r="K2206" s="25">
        <f>VLOOKUP($E2206,[1]AllProteinsNorm!$A$1:$Q$3226,4,FALSE)</f>
        <v>195234.69860619601</v>
      </c>
      <c r="L2206" s="1">
        <f>VLOOKUP($E2206,[1]AllProteinsNorm!$A$1:$Q$3226,5,FALSE)</f>
        <v>74568.910091173006</v>
      </c>
      <c r="M2206" s="1">
        <f>VLOOKUP($E2206,[1]AllProteinsNorm!$A$1:$Q$3226,10,FALSE)</f>
        <v>53715.102163346499</v>
      </c>
      <c r="N2206" s="1">
        <f>VLOOKUP($E2206,[1]AllProteinsNorm!$A$1:$Q$3226,11,FALSE)</f>
        <v>113149.394532409</v>
      </c>
      <c r="O2206" s="1">
        <f>VLOOKUP($E2206,[1]AllProteinsNorm!$A$1:$Q$3226,15,FALSE)</f>
        <v>189544.46378687801</v>
      </c>
      <c r="P2206" s="1">
        <f>VLOOKUP($E2206,[1]AllProteinsNorm!$A$1:$Q$3226,6,FALSE)</f>
        <v>100838.207939132</v>
      </c>
      <c r="Q2206" s="1">
        <f>VLOOKUP($E2206,[1]AllProteinsNorm!$A$1:$Q$3226,8,FALSE)</f>
        <v>188381.801237443</v>
      </c>
      <c r="R2206" s="1">
        <f>VLOOKUP($E2206,[1]AllProteinsNorm!$A$1:$Q$3226,13,FALSE)</f>
        <v>119804.62860159601</v>
      </c>
      <c r="S2206" s="1">
        <f>VLOOKUP($E2206,[1]AllProteinsNorm!$A$1:$Q$3226,16,FALSE)</f>
        <v>90617.919121479907</v>
      </c>
      <c r="T2206" s="1">
        <f>VLOOKUP($E2206,[1]AllProteinsNorm!$A$1:$Q$3226,17,FALSE)</f>
        <v>77099.943561543201</v>
      </c>
      <c r="U2206" s="1">
        <f>VLOOKUP($E2206,[1]AllProteinsNorm!$A$1:$Q$3226,3,FALSE)</f>
        <v>97773.782093683403</v>
      </c>
      <c r="V2206" s="1">
        <f>VLOOKUP($E2206,[1]AllProteinsNorm!$A$1:$Q$3226,7,FALSE)</f>
        <v>111650.495374841</v>
      </c>
      <c r="W2206" s="1">
        <f>VLOOKUP($E2206,[1]AllProteinsNorm!$A$1:$Q$3226,9,FALSE)</f>
        <v>60623.194486426801</v>
      </c>
      <c r="X2206" s="1">
        <f>VLOOKUP($E2206,[1]AllProteinsNorm!$A$1:$Q$3226,12,FALSE)</f>
        <v>37106.429690545301</v>
      </c>
      <c r="Y2206" s="29">
        <f>VLOOKUP($E2206,[1]AllProteinsNorm!$A$1:$Q$3226,14,FALSE)</f>
        <v>59718.864669090399</v>
      </c>
      <c r="Z2206" s="25">
        <f t="shared" si="264"/>
        <v>1.5588532410156439</v>
      </c>
      <c r="AA2206" s="1">
        <f t="shared" si="264"/>
        <v>0.59539614630234639</v>
      </c>
      <c r="AB2206" s="1">
        <f t="shared" si="264"/>
        <v>0.42888872570606523</v>
      </c>
      <c r="AC2206" s="1">
        <f t="shared" si="264"/>
        <v>0.90344237804562988</v>
      </c>
      <c r="AD2206" s="1">
        <f t="shared" si="264"/>
        <v>1.5134195089303146</v>
      </c>
      <c r="AE2206" s="1">
        <f t="shared" si="264"/>
        <v>0.80514359581743256</v>
      </c>
      <c r="AF2206" s="1">
        <f t="shared" si="264"/>
        <v>1.5041362191445675</v>
      </c>
      <c r="AG2206" s="1">
        <f t="shared" si="264"/>
        <v>0.95658115548906042</v>
      </c>
      <c r="AH2206" s="1">
        <f t="shared" si="264"/>
        <v>0.7235396060489494</v>
      </c>
      <c r="AI2206" s="1">
        <f t="shared" si="264"/>
        <v>0.61560520625210491</v>
      </c>
      <c r="AJ2206" s="1">
        <f t="shared" si="264"/>
        <v>0.78067565955849316</v>
      </c>
      <c r="AK2206" s="1">
        <f t="shared" si="264"/>
        <v>0.89147440397948541</v>
      </c>
      <c r="AL2206" s="1">
        <f t="shared" si="264"/>
        <v>0.48404645219601844</v>
      </c>
      <c r="AM2206" s="1">
        <f t="shared" si="264"/>
        <v>0.29627662807163485</v>
      </c>
      <c r="AN2206" s="29">
        <f t="shared" si="264"/>
        <v>0.47682582247821687</v>
      </c>
      <c r="AO2206" s="1">
        <f t="shared" si="261"/>
        <v>58075.597229745923</v>
      </c>
      <c r="AP2206" s="1">
        <f t="shared" si="262"/>
        <v>39086.628014346759</v>
      </c>
      <c r="AQ2206" s="29">
        <f t="shared" si="263"/>
        <v>27294.0355432121</v>
      </c>
    </row>
    <row r="2207" spans="1:43" x14ac:dyDescent="0.2">
      <c r="A2207" s="26"/>
      <c r="E2207" s="25" t="s">
        <v>4295</v>
      </c>
      <c r="F2207" s="26" t="s">
        <v>4296</v>
      </c>
      <c r="G2207" s="1">
        <v>0.69436173324880102</v>
      </c>
      <c r="H2207" s="1">
        <v>0.86218374141128096</v>
      </c>
      <c r="I2207" s="1">
        <f>VLOOKUP(F2207,'[1]SUSMB vs SHAM all proteins sum'!$B$2:$E$3214,2,FALSE)</f>
        <v>0.216220011589765</v>
      </c>
      <c r="J2207" s="29">
        <f>VLOOKUP(F2207,'[1]SUSMB vs SHAM all proteins sum'!$B$2:$E$3214,3,FALSE)</f>
        <v>1.44382961137026</v>
      </c>
      <c r="K2207" s="25">
        <f>VLOOKUP($E2207,[1]AllProteinsNorm!$A$1:$Q$3226,4,FALSE)</f>
        <v>48294.637740298902</v>
      </c>
      <c r="L2207" s="1">
        <f>VLOOKUP($E2207,[1]AllProteinsNorm!$A$1:$Q$3226,5,FALSE)</f>
        <v>20050.8335245489</v>
      </c>
      <c r="M2207" s="1">
        <f>VLOOKUP($E2207,[1]AllProteinsNorm!$A$1:$Q$3226,10,FALSE)</f>
        <v>47142.541410819002</v>
      </c>
      <c r="N2207" s="1">
        <f>VLOOKUP($E2207,[1]AllProteinsNorm!$A$1:$Q$3226,11,FALSE)</f>
        <v>34478.365983485499</v>
      </c>
      <c r="O2207" s="1">
        <f>VLOOKUP($E2207,[1]AllProteinsNorm!$A$1:$Q$3226,15,FALSE)</f>
        <v>47037.933389696504</v>
      </c>
      <c r="P2207" s="1">
        <f>VLOOKUP($E2207,[1]AllProteinsNorm!$A$1:$Q$3226,6,FALSE)</f>
        <v>15624.871284823699</v>
      </c>
      <c r="Q2207" s="1">
        <f>VLOOKUP($E2207,[1]AllProteinsNorm!$A$1:$Q$3226,8,FALSE)</f>
        <v>15094.967819424501</v>
      </c>
      <c r="R2207" s="1">
        <f>VLOOKUP($E2207,[1]AllProteinsNorm!$A$1:$Q$3226,13,FALSE)</f>
        <v>42587.636562187901</v>
      </c>
      <c r="S2207" s="1">
        <f>VLOOKUP($E2207,[1]AllProteinsNorm!$A$1:$Q$3226,16,FALSE)</f>
        <v>44532.133250888401</v>
      </c>
      <c r="T2207" s="1">
        <f>VLOOKUP($E2207,[1]AllProteinsNorm!$A$1:$Q$3226,17,FALSE)</f>
        <v>78855.630554826901</v>
      </c>
      <c r="U2207" s="1">
        <f>VLOOKUP($E2207,[1]AllProteinsNorm!$A$1:$Q$3226,3,FALSE)</f>
        <v>122801.89569305599</v>
      </c>
      <c r="V2207" s="1">
        <f>VLOOKUP($E2207,[1]AllProteinsNorm!$A$1:$Q$3226,7,FALSE)</f>
        <v>34243.550695794598</v>
      </c>
      <c r="W2207" s="1">
        <f>VLOOKUP($E2207,[1]AllProteinsNorm!$A$1:$Q$3226,9,FALSE)</f>
        <v>46169.834007164303</v>
      </c>
      <c r="X2207" s="1">
        <f>VLOOKUP($E2207,[1]AllProteinsNorm!$A$1:$Q$3226,12,FALSE)</f>
        <v>50953.397502637003</v>
      </c>
      <c r="Y2207" s="29">
        <f>VLOOKUP($E2207,[1]AllProteinsNorm!$A$1:$Q$3226,14,FALSE)</f>
        <v>46957.3569207908</v>
      </c>
      <c r="Z2207" s="25">
        <f t="shared" si="264"/>
        <v>1.2257253975314981</v>
      </c>
      <c r="AA2207" s="1">
        <f t="shared" si="264"/>
        <v>0.50889326522906597</v>
      </c>
      <c r="AB2207" s="1">
        <f t="shared" si="264"/>
        <v>1.1964850139709031</v>
      </c>
      <c r="AC2207" s="1">
        <f t="shared" si="264"/>
        <v>0.87506627710098828</v>
      </c>
      <c r="AD2207" s="1">
        <f t="shared" si="264"/>
        <v>1.1938300461675446</v>
      </c>
      <c r="AE2207" s="1">
        <f t="shared" si="264"/>
        <v>0.39656165700955281</v>
      </c>
      <c r="AF2207" s="1">
        <f t="shared" si="264"/>
        <v>0.38311262485669811</v>
      </c>
      <c r="AG2207" s="1">
        <f t="shared" si="264"/>
        <v>1.0808808223351973</v>
      </c>
      <c r="AH2207" s="1">
        <f t="shared" si="264"/>
        <v>1.1302324499335401</v>
      </c>
      <c r="AI2207" s="1">
        <f t="shared" si="264"/>
        <v>2.0013681359236952</v>
      </c>
      <c r="AJ2207" s="1">
        <f t="shared" si="264"/>
        <v>3.1167311622754297</v>
      </c>
      <c r="AK2207" s="1">
        <f t="shared" si="264"/>
        <v>0.86910662867378341</v>
      </c>
      <c r="AL2207" s="1">
        <f t="shared" si="264"/>
        <v>1.1717975491753734</v>
      </c>
      <c r="AM2207" s="1">
        <f t="shared" si="264"/>
        <v>1.2932051327384828</v>
      </c>
      <c r="AN2207" s="29">
        <f t="shared" si="264"/>
        <v>1.1917850028873314</v>
      </c>
      <c r="AO2207" s="1">
        <f t="shared" si="261"/>
        <v>10917.987685130605</v>
      </c>
      <c r="AP2207" s="1">
        <f t="shared" si="262"/>
        <v>23448.749902553889</v>
      </c>
      <c r="AQ2207" s="29">
        <f t="shared" si="263"/>
        <v>31781.894969132951</v>
      </c>
    </row>
    <row r="2208" spans="1:43" x14ac:dyDescent="0.2">
      <c r="A2208" s="26"/>
      <c r="E2208" s="25" t="s">
        <v>4297</v>
      </c>
      <c r="F2208" s="26" t="s">
        <v>4298</v>
      </c>
      <c r="G2208" s="1">
        <v>6.86435468770073E-2</v>
      </c>
      <c r="H2208" s="1">
        <v>1.0778213348469901</v>
      </c>
      <c r="I2208" s="1">
        <f>VLOOKUP(F2208,'[1]SUSMB vs SHAM all proteins sum'!$B$2:$E$3214,2,FALSE)</f>
        <v>0.64870859287155902</v>
      </c>
      <c r="J2208" s="29">
        <f>VLOOKUP(F2208,'[1]SUSMB vs SHAM all proteins sum'!$B$2:$E$3214,3,FALSE)</f>
        <v>0.97916070955763801</v>
      </c>
      <c r="K2208" s="25">
        <f>VLOOKUP($E2208,[1]AllProteinsNorm!$A$1:$Q$3226,4,FALSE)</f>
        <v>394896.78013212798</v>
      </c>
      <c r="L2208" s="1">
        <f>VLOOKUP($E2208,[1]AllProteinsNorm!$A$1:$Q$3226,5,FALSE)</f>
        <v>359270.56155229599</v>
      </c>
      <c r="M2208" s="1">
        <f>VLOOKUP($E2208,[1]AllProteinsNorm!$A$1:$Q$3226,10,FALSE)</f>
        <v>416307.18148691498</v>
      </c>
      <c r="N2208" s="1">
        <f>VLOOKUP($E2208,[1]AllProteinsNorm!$A$1:$Q$3226,11,FALSE)</f>
        <v>373730.73612676898</v>
      </c>
      <c r="O2208" s="1">
        <f>VLOOKUP($E2208,[1]AllProteinsNorm!$A$1:$Q$3226,15,FALSE)</f>
        <v>395173.16205143702</v>
      </c>
      <c r="P2208" s="1">
        <f>VLOOKUP($E2208,[1]AllProteinsNorm!$A$1:$Q$3226,6,FALSE)</f>
        <v>402466.07046981598</v>
      </c>
      <c r="Q2208" s="1">
        <f>VLOOKUP($E2208,[1]AllProteinsNorm!$A$1:$Q$3226,8,FALSE)</f>
        <v>424699.79535827902</v>
      </c>
      <c r="R2208" s="1">
        <f>VLOOKUP($E2208,[1]AllProteinsNorm!$A$1:$Q$3226,13,FALSE)</f>
        <v>387764.90908442199</v>
      </c>
      <c r="S2208" s="1">
        <f>VLOOKUP($E2208,[1]AllProteinsNorm!$A$1:$Q$3226,16,FALSE)</f>
        <v>447431.37732913799</v>
      </c>
      <c r="T2208" s="1">
        <f>VLOOKUP($E2208,[1]AllProteinsNorm!$A$1:$Q$3226,17,FALSE)</f>
        <v>427851.44128077698</v>
      </c>
      <c r="U2208" s="1">
        <f>VLOOKUP($E2208,[1]AllProteinsNorm!$A$1:$Q$3226,3,FALSE)</f>
        <v>369972.85547750798</v>
      </c>
      <c r="V2208" s="1">
        <f>VLOOKUP($E2208,[1]AllProteinsNorm!$A$1:$Q$3226,7,FALSE)</f>
        <v>356345.13919120398</v>
      </c>
      <c r="W2208" s="1">
        <f>VLOOKUP($E2208,[1]AllProteinsNorm!$A$1:$Q$3226,9,FALSE)</f>
        <v>403625.95873108401</v>
      </c>
      <c r="X2208" s="1">
        <f>VLOOKUP($E2208,[1]AllProteinsNorm!$A$1:$Q$3226,12,FALSE)</f>
        <v>349347.991827744</v>
      </c>
      <c r="Y2208" s="29">
        <f>VLOOKUP($E2208,[1]AllProteinsNorm!$A$1:$Q$3226,14,FALSE)</f>
        <v>422335.158531347</v>
      </c>
      <c r="Z2208" s="25">
        <f t="shared" si="264"/>
        <v>1.018101407608045</v>
      </c>
      <c r="AA2208" s="1">
        <f t="shared" si="264"/>
        <v>0.92625182789827132</v>
      </c>
      <c r="AB2208" s="1">
        <f t="shared" si="264"/>
        <v>1.0733005402762539</v>
      </c>
      <c r="AC2208" s="1">
        <f t="shared" si="264"/>
        <v>0.9635322637721806</v>
      </c>
      <c r="AD2208" s="1">
        <f t="shared" si="264"/>
        <v>1.0188139604452491</v>
      </c>
      <c r="AE2208" s="1">
        <f t="shared" si="264"/>
        <v>1.0376161404068682</v>
      </c>
      <c r="AF2208" s="1">
        <f t="shared" si="264"/>
        <v>1.0949379210446857</v>
      </c>
      <c r="AG2208" s="1">
        <f t="shared" si="264"/>
        <v>0.99971440543973389</v>
      </c>
      <c r="AH2208" s="1">
        <f t="shared" si="264"/>
        <v>1.1535432497433542</v>
      </c>
      <c r="AI2208" s="1">
        <f t="shared" si="264"/>
        <v>1.1030633232039631</v>
      </c>
      <c r="AJ2208" s="1">
        <f t="shared" si="264"/>
        <v>0.95384390020194443</v>
      </c>
      <c r="AK2208" s="1">
        <f t="shared" si="264"/>
        <v>0.91870966302501189</v>
      </c>
      <c r="AL2208" s="1">
        <f t="shared" si="264"/>
        <v>1.0406065012577972</v>
      </c>
      <c r="AM2208" s="1">
        <f t="shared" si="264"/>
        <v>0.90066999813436377</v>
      </c>
      <c r="AN2208" s="29">
        <f t="shared" si="264"/>
        <v>1.088841542945133</v>
      </c>
      <c r="AO2208" s="1">
        <f t="shared" si="261"/>
        <v>19642.971296322779</v>
      </c>
      <c r="AP2208" s="1">
        <f t="shared" si="262"/>
        <v>20801.916688252251</v>
      </c>
      <c r="AQ2208" s="29">
        <f t="shared" si="263"/>
        <v>28105.386503868736</v>
      </c>
    </row>
    <row r="2209" spans="1:43" x14ac:dyDescent="0.2">
      <c r="A2209" s="26"/>
      <c r="E2209" s="25" t="s">
        <v>4299</v>
      </c>
      <c r="F2209" s="26" t="s">
        <v>4300</v>
      </c>
      <c r="G2209" s="1">
        <v>0.55774829784078905</v>
      </c>
      <c r="H2209" s="1">
        <v>0.93229105750781904</v>
      </c>
      <c r="I2209" s="1">
        <f>VLOOKUP(F2209,'[1]SUSMB vs SHAM all proteins sum'!$B$2:$E$3214,2,FALSE)</f>
        <v>0.45895255252054001</v>
      </c>
      <c r="J2209" s="29">
        <f>VLOOKUP(F2209,'[1]SUSMB vs SHAM all proteins sum'!$B$2:$E$3214,3,FALSE)</f>
        <v>0.81818055858654504</v>
      </c>
      <c r="K2209" s="25">
        <f>VLOOKUP($E2209,[1]AllProteinsNorm!$A$1:$Q$3226,4,FALSE)</f>
        <v>98331.317580080402</v>
      </c>
      <c r="L2209" s="1">
        <f>VLOOKUP($E2209,[1]AllProteinsNorm!$A$1:$Q$3226,5,FALSE)</f>
        <v>163626.89331270001</v>
      </c>
      <c r="M2209" s="1">
        <f>VLOOKUP($E2209,[1]AllProteinsNorm!$A$1:$Q$3226,10,FALSE)</f>
        <v>107406.225267018</v>
      </c>
      <c r="N2209" s="1">
        <f>VLOOKUP($E2209,[1]AllProteinsNorm!$A$1:$Q$3226,11,FALSE)</f>
        <v>126874.90096437201</v>
      </c>
      <c r="O2209" s="1">
        <f>VLOOKUP($E2209,[1]AllProteinsNorm!$A$1:$Q$3226,15,FALSE)</f>
        <v>92464.345989927504</v>
      </c>
      <c r="P2209" s="1">
        <f>VLOOKUP($E2209,[1]AllProteinsNorm!$A$1:$Q$3226,6,FALSE)</f>
        <v>117304.921580158</v>
      </c>
      <c r="Q2209" s="1">
        <f>VLOOKUP($E2209,[1]AllProteinsNorm!$A$1:$Q$3226,8,FALSE)</f>
        <v>101720.162523438</v>
      </c>
      <c r="R2209" s="1">
        <f>VLOOKUP($E2209,[1]AllProteinsNorm!$A$1:$Q$3226,13,FALSE)</f>
        <v>98419.240422857896</v>
      </c>
      <c r="S2209" s="1">
        <f>VLOOKUP($E2209,[1]AllProteinsNorm!$A$1:$Q$3226,16,FALSE)</f>
        <v>125198.523530131</v>
      </c>
      <c r="T2209" s="1">
        <f>VLOOKUP($E2209,[1]AllProteinsNorm!$A$1:$Q$3226,17,FALSE)</f>
        <v>97113.8368632567</v>
      </c>
      <c r="U2209" s="1">
        <f>VLOOKUP($E2209,[1]AllProteinsNorm!$A$1:$Q$3226,3,FALSE)</f>
        <v>39507.836698885803</v>
      </c>
      <c r="V2209" s="1">
        <f>VLOOKUP($E2209,[1]AllProteinsNorm!$A$1:$Q$3226,7,FALSE)</f>
        <v>114815.801127489</v>
      </c>
      <c r="W2209" s="1">
        <f>VLOOKUP($E2209,[1]AllProteinsNorm!$A$1:$Q$3226,9,FALSE)</f>
        <v>145853.526910994</v>
      </c>
      <c r="X2209" s="1">
        <f>VLOOKUP($E2209,[1]AllProteinsNorm!$A$1:$Q$3226,12,FALSE)</f>
        <v>84139.965539957106</v>
      </c>
      <c r="Y2209" s="29">
        <f>VLOOKUP($E2209,[1]AllProteinsNorm!$A$1:$Q$3226,14,FALSE)</f>
        <v>133526.54701701499</v>
      </c>
      <c r="Z2209" s="25">
        <f t="shared" si="264"/>
        <v>0.83515120085483308</v>
      </c>
      <c r="AA2209" s="1">
        <f t="shared" si="264"/>
        <v>1.3897220113109698</v>
      </c>
      <c r="AB2209" s="1">
        <f t="shared" si="264"/>
        <v>0.91222654408127224</v>
      </c>
      <c r="AC2209" s="1">
        <f t="shared" si="264"/>
        <v>1.0775786240476273</v>
      </c>
      <c r="AD2209" s="1">
        <f t="shared" si="264"/>
        <v>0.78532161970529735</v>
      </c>
      <c r="AE2209" s="1">
        <f t="shared" si="264"/>
        <v>0.99629851948304249</v>
      </c>
      <c r="AF2209" s="1">
        <f t="shared" si="264"/>
        <v>0.86393346467074339</v>
      </c>
      <c r="AG2209" s="1">
        <f t="shared" si="264"/>
        <v>0.83589795041067416</v>
      </c>
      <c r="AH2209" s="1">
        <f t="shared" si="264"/>
        <v>1.0633407529222643</v>
      </c>
      <c r="AI2209" s="1">
        <f t="shared" si="264"/>
        <v>0.82481084838426988</v>
      </c>
      <c r="AJ2209" s="1">
        <f t="shared" si="264"/>
        <v>0.33554942691966055</v>
      </c>
      <c r="AK2209" s="1">
        <f t="shared" si="264"/>
        <v>0.9751578291487969</v>
      </c>
      <c r="AL2209" s="1">
        <f t="shared" si="264"/>
        <v>1.2387685952588632</v>
      </c>
      <c r="AM2209" s="1">
        <f t="shared" si="264"/>
        <v>0.71462068230045162</v>
      </c>
      <c r="AN2209" s="29">
        <f t="shared" si="264"/>
        <v>1.1340726315036143</v>
      </c>
      <c r="AO2209" s="1">
        <f t="shared" si="261"/>
        <v>25734.785524472998</v>
      </c>
      <c r="AP2209" s="1">
        <f t="shared" si="262"/>
        <v>11243.618611732878</v>
      </c>
      <c r="AQ2209" s="29">
        <f t="shared" si="263"/>
        <v>38192.26727534298</v>
      </c>
    </row>
    <row r="2210" spans="1:43" x14ac:dyDescent="0.2">
      <c r="A2210" s="26"/>
      <c r="E2210" s="25" t="s">
        <v>4301</v>
      </c>
      <c r="F2210" s="26" t="s">
        <v>4302</v>
      </c>
      <c r="G2210" s="1">
        <v>0.26770968693784197</v>
      </c>
      <c r="H2210" s="1">
        <v>0.90613695913168901</v>
      </c>
      <c r="I2210" s="1">
        <f>VLOOKUP(F2210,'[1]SUSMB vs SHAM all proteins sum'!$B$2:$E$3214,2,FALSE)</f>
        <v>0.93835832492396998</v>
      </c>
      <c r="J2210" s="29">
        <f>VLOOKUP(F2210,'[1]SUSMB vs SHAM all proteins sum'!$B$2:$E$3214,3,FALSE)</f>
        <v>0.99065736766295598</v>
      </c>
      <c r="K2210" s="25">
        <f>VLOOKUP($E2210,[1]AllProteinsNorm!$A$1:$Q$3226,4,FALSE)</f>
        <v>1515502.2431325801</v>
      </c>
      <c r="L2210" s="1">
        <f>VLOOKUP($E2210,[1]AllProteinsNorm!$A$1:$Q$3226,5,FALSE)</f>
        <v>2057033.0865213899</v>
      </c>
      <c r="M2210" s="1">
        <f>VLOOKUP($E2210,[1]AllProteinsNorm!$A$1:$Q$3226,10,FALSE)</f>
        <v>1509852.97821864</v>
      </c>
      <c r="N2210" s="1">
        <f>VLOOKUP($E2210,[1]AllProteinsNorm!$A$1:$Q$3226,11,FALSE)</f>
        <v>1692619.23094361</v>
      </c>
      <c r="O2210" s="1">
        <f>VLOOKUP($E2210,[1]AllProteinsNorm!$A$1:$Q$3226,15,FALSE)</f>
        <v>1601074.68830532</v>
      </c>
      <c r="P2210" s="1">
        <f>VLOOKUP($E2210,[1]AllProteinsNorm!$A$1:$Q$3226,6,FALSE)</f>
        <v>1699473.9956456099</v>
      </c>
      <c r="Q2210" s="1">
        <f>VLOOKUP($E2210,[1]AllProteinsNorm!$A$1:$Q$3226,8,FALSE)</f>
        <v>1576080.1312094301</v>
      </c>
      <c r="R2210" s="1">
        <f>VLOOKUP($E2210,[1]AllProteinsNorm!$A$1:$Q$3226,13,FALSE)</f>
        <v>1394922.1989271999</v>
      </c>
      <c r="S2210" s="1">
        <f>VLOOKUP($E2210,[1]AllProteinsNorm!$A$1:$Q$3226,16,FALSE)</f>
        <v>1680507.4752928901</v>
      </c>
      <c r="T2210" s="1">
        <f>VLOOKUP($E2210,[1]AllProteinsNorm!$A$1:$Q$3226,17,FALSE)</f>
        <v>1241050.2146445699</v>
      </c>
      <c r="U2210" s="1">
        <f>VLOOKUP($E2210,[1]AllProteinsNorm!$A$1:$Q$3226,3,FALSE)</f>
        <v>1358522.8836848999</v>
      </c>
      <c r="V2210" s="1">
        <f>VLOOKUP($E2210,[1]AllProteinsNorm!$A$1:$Q$3226,7,FALSE)</f>
        <v>1589150.4203306399</v>
      </c>
      <c r="W2210" s="1">
        <f>VLOOKUP($E2210,[1]AllProteinsNorm!$A$1:$Q$3226,9,FALSE)</f>
        <v>2294704.3274637498</v>
      </c>
      <c r="X2210" s="1">
        <f>VLOOKUP($E2210,[1]AllProteinsNorm!$A$1:$Q$3226,12,FALSE)</f>
        <v>1320897.9036786801</v>
      </c>
      <c r="Y2210" s="29">
        <f>VLOOKUP($E2210,[1]AllProteinsNorm!$A$1:$Q$3226,14,FALSE)</f>
        <v>1859913.73358119</v>
      </c>
      <c r="Z2210" s="25">
        <f t="shared" si="264"/>
        <v>0.90466055731008854</v>
      </c>
      <c r="AA2210" s="1">
        <f t="shared" si="264"/>
        <v>1.2279207813055901</v>
      </c>
      <c r="AB2210" s="1">
        <f t="shared" si="264"/>
        <v>0.90128829760635265</v>
      </c>
      <c r="AC2210" s="1">
        <f t="shared" si="264"/>
        <v>1.0103883802996538</v>
      </c>
      <c r="AD2210" s="1">
        <f t="shared" si="264"/>
        <v>0.95574198347831463</v>
      </c>
      <c r="AE2210" s="1">
        <f t="shared" si="264"/>
        <v>1.0144802483807742</v>
      </c>
      <c r="AF2210" s="1">
        <f t="shared" si="264"/>
        <v>0.94082178784379822</v>
      </c>
      <c r="AG2210" s="1">
        <f t="shared" si="264"/>
        <v>0.83268177239860275</v>
      </c>
      <c r="AH2210" s="1">
        <f t="shared" si="264"/>
        <v>1.0031584156680373</v>
      </c>
      <c r="AI2210" s="1">
        <f t="shared" si="264"/>
        <v>0.74082977040631304</v>
      </c>
      <c r="AJ2210" s="1">
        <f t="shared" si="264"/>
        <v>0.81095364565908723</v>
      </c>
      <c r="AK2210" s="1">
        <f t="shared" si="264"/>
        <v>0.94862393732538308</v>
      </c>
      <c r="AL2210" s="1">
        <f t="shared" si="264"/>
        <v>1.3697957262367577</v>
      </c>
      <c r="AM2210" s="1">
        <f t="shared" si="264"/>
        <v>0.78849387330609433</v>
      </c>
      <c r="AN2210" s="29">
        <f t="shared" si="264"/>
        <v>1.1102527907133224</v>
      </c>
      <c r="AO2210" s="1">
        <f t="shared" si="261"/>
        <v>202206.58110513646</v>
      </c>
      <c r="AP2210" s="1">
        <f t="shared" si="262"/>
        <v>175819.9610648925</v>
      </c>
      <c r="AQ2210" s="29">
        <f t="shared" si="263"/>
        <v>360743.20820206462</v>
      </c>
    </row>
    <row r="2211" spans="1:43" x14ac:dyDescent="0.2">
      <c r="A2211" s="26"/>
      <c r="E2211" s="25" t="s">
        <v>4303</v>
      </c>
      <c r="F2211" s="26" t="s">
        <v>4304</v>
      </c>
      <c r="G2211" s="1">
        <v>0.39268491707289699</v>
      </c>
      <c r="H2211" s="1">
        <v>1.1102795249289099</v>
      </c>
      <c r="I2211" s="1">
        <f>VLOOKUP(F2211,'[1]SUSMB vs SHAM all proteins sum'!$B$2:$E$3214,2,FALSE)</f>
        <v>0.44142290305864801</v>
      </c>
      <c r="J2211" s="29">
        <f>VLOOKUP(F2211,'[1]SUSMB vs SHAM all proteins sum'!$B$2:$E$3214,3,FALSE)</f>
        <v>1.1121622426792499</v>
      </c>
      <c r="K2211" s="25">
        <f>VLOOKUP($E2211,[1]AllProteinsNorm!$A$1:$Q$3226,4,FALSE)</f>
        <v>528280.14332140004</v>
      </c>
      <c r="L2211" s="1">
        <f>VLOOKUP($E2211,[1]AllProteinsNorm!$A$1:$Q$3226,5,FALSE)</f>
        <v>504976.94111470599</v>
      </c>
      <c r="M2211" s="1">
        <f>VLOOKUP($E2211,[1]AllProteinsNorm!$A$1:$Q$3226,10,FALSE)</f>
        <v>350891.41831850703</v>
      </c>
      <c r="N2211" s="1">
        <f>VLOOKUP($E2211,[1]AllProteinsNorm!$A$1:$Q$3226,11,FALSE)</f>
        <v>554428.44667002198</v>
      </c>
      <c r="O2211" s="1">
        <f>VLOOKUP($E2211,[1]AllProteinsNorm!$A$1:$Q$3226,15,FALSE)</f>
        <v>688593.70105539705</v>
      </c>
      <c r="P2211" s="1">
        <f>VLOOKUP($E2211,[1]AllProteinsNorm!$A$1:$Q$3226,6,FALSE)</f>
        <v>556503.18228577299</v>
      </c>
      <c r="Q2211" s="1">
        <f>VLOOKUP($E2211,[1]AllProteinsNorm!$A$1:$Q$3226,8,FALSE)</f>
        <v>631124.23292670096</v>
      </c>
      <c r="R2211" s="1">
        <f>VLOOKUP($E2211,[1]AllProteinsNorm!$A$1:$Q$3226,13,FALSE)</f>
        <v>502893.84077822202</v>
      </c>
      <c r="S2211" s="1">
        <f>VLOOKUP($E2211,[1]AllProteinsNorm!$A$1:$Q$3226,16,FALSE)</f>
        <v>564947.08469546295</v>
      </c>
      <c r="T2211" s="1">
        <f>VLOOKUP($E2211,[1]AllProteinsNorm!$A$1:$Q$3226,17,FALSE)</f>
        <v>604243.78183911694</v>
      </c>
      <c r="U2211" s="1">
        <f>VLOOKUP($E2211,[1]AllProteinsNorm!$A$1:$Q$3226,3,FALSE)</f>
        <v>506915.52336565399</v>
      </c>
      <c r="V2211" s="1">
        <f>VLOOKUP($E2211,[1]AllProteinsNorm!$A$1:$Q$3226,7,FALSE)</f>
        <v>489113.81198765698</v>
      </c>
      <c r="W2211" s="1">
        <f>VLOOKUP($E2211,[1]AllProteinsNorm!$A$1:$Q$3226,9,FALSE)</f>
        <v>531699.80018695502</v>
      </c>
      <c r="X2211" s="1">
        <f>VLOOKUP($E2211,[1]AllProteinsNorm!$A$1:$Q$3226,12,FALSE)</f>
        <v>652779.22790752596</v>
      </c>
      <c r="Y2211" s="29">
        <f>VLOOKUP($E2211,[1]AllProteinsNorm!$A$1:$Q$3226,14,FALSE)</f>
        <v>706609.58653965197</v>
      </c>
      <c r="Z2211" s="25">
        <f t="shared" si="264"/>
        <v>1.0054164985911243</v>
      </c>
      <c r="AA2211" s="1">
        <f t="shared" si="264"/>
        <v>0.9610661207379837</v>
      </c>
      <c r="AB2211" s="1">
        <f t="shared" si="264"/>
        <v>0.66781238259949494</v>
      </c>
      <c r="AC2211" s="1">
        <f t="shared" si="264"/>
        <v>1.0551816391689626</v>
      </c>
      <c r="AD2211" s="1">
        <f t="shared" si="264"/>
        <v>1.3105233589024343</v>
      </c>
      <c r="AE2211" s="1">
        <f t="shared" si="264"/>
        <v>1.0591302513677399</v>
      </c>
      <c r="AF2211" s="1">
        <f t="shared" si="264"/>
        <v>1.2011481492673173</v>
      </c>
      <c r="AG2211" s="1">
        <f t="shared" si="264"/>
        <v>0.95710158890198871</v>
      </c>
      <c r="AH2211" s="1">
        <f t="shared" si="264"/>
        <v>1.075200586212846</v>
      </c>
      <c r="AI2211" s="1">
        <f t="shared" si="264"/>
        <v>1.1499895938025773</v>
      </c>
      <c r="AJ2211" s="1">
        <f t="shared" si="264"/>
        <v>0.96475560746887767</v>
      </c>
      <c r="AK2211" s="1">
        <f t="shared" si="264"/>
        <v>0.93087560166349859</v>
      </c>
      <c r="AL2211" s="1">
        <f t="shared" si="264"/>
        <v>1.0119247489496042</v>
      </c>
      <c r="AM2211" s="1">
        <f t="shared" si="264"/>
        <v>1.2423616786908214</v>
      </c>
      <c r="AN2211" s="29">
        <f t="shared" si="264"/>
        <v>1.3448109783248026</v>
      </c>
      <c r="AO2211" s="1">
        <f t="shared" si="261"/>
        <v>108030.9868474648</v>
      </c>
      <c r="AP2211" s="1">
        <f t="shared" si="262"/>
        <v>43819.803805398195</v>
      </c>
      <c r="AQ2211" s="29">
        <f t="shared" si="263"/>
        <v>86288.079332388996</v>
      </c>
    </row>
    <row r="2212" spans="1:43" x14ac:dyDescent="0.2">
      <c r="A2212" s="26"/>
      <c r="E2212" s="25" t="s">
        <v>4305</v>
      </c>
      <c r="F2212" s="26" t="s">
        <v>4306</v>
      </c>
      <c r="G2212" s="1">
        <v>0.59381319579586</v>
      </c>
      <c r="H2212" s="1">
        <v>0.79670403059819195</v>
      </c>
      <c r="I2212" s="1">
        <f>VLOOKUP(F2212,'[1]SUSMB vs SHAM all proteins sum'!$B$2:$E$3214,2,FALSE)</f>
        <v>0.61002061172175004</v>
      </c>
      <c r="J2212" s="29">
        <f>VLOOKUP(F2212,'[1]SUSMB vs SHAM all proteins sum'!$B$2:$E$3214,3,FALSE)</f>
        <v>0.86056074140928596</v>
      </c>
      <c r="K2212" s="25">
        <f>VLOOKUP($E2212,[1]AllProteinsNorm!$A$1:$Q$3226,4,FALSE)</f>
        <v>149560.56241080299</v>
      </c>
      <c r="L2212" s="1">
        <f>VLOOKUP($E2212,[1]AllProteinsNorm!$A$1:$Q$3226,5,FALSE)</f>
        <v>160567.24659321699</v>
      </c>
      <c r="M2212" s="1">
        <f>VLOOKUP($E2212,[1]AllProteinsNorm!$A$1:$Q$3226,10,FALSE)</f>
        <v>458062.96339009301</v>
      </c>
      <c r="N2212" s="1">
        <f>VLOOKUP($E2212,[1]AllProteinsNorm!$A$1:$Q$3226,11,FALSE)</f>
        <v>210179.79487980501</v>
      </c>
      <c r="O2212" s="1">
        <f>VLOOKUP($E2212,[1]AllProteinsNorm!$A$1:$Q$3226,15,FALSE)</f>
        <v>377687.31972162798</v>
      </c>
      <c r="P2212" s="1">
        <f>VLOOKUP($E2212,[1]AllProteinsNorm!$A$1:$Q$3226,6,FALSE)</f>
        <v>176392.385797647</v>
      </c>
      <c r="Q2212" s="1">
        <f>VLOOKUP($E2212,[1]AllProteinsNorm!$A$1:$Q$3226,8,FALSE)</f>
        <v>483377.84126916202</v>
      </c>
      <c r="R2212" s="1">
        <f>VLOOKUP($E2212,[1]AllProteinsNorm!$A$1:$Q$3226,13,FALSE)</f>
        <v>333413.39206952101</v>
      </c>
      <c r="S2212" s="1">
        <f>VLOOKUP($E2212,[1]AllProteinsNorm!$A$1:$Q$3226,16,FALSE)</f>
        <v>145477.24784475399</v>
      </c>
      <c r="T2212" s="1">
        <f>VLOOKUP($E2212,[1]AllProteinsNorm!$A$1:$Q$3226,17,FALSE)</f>
        <v>67773.9783024809</v>
      </c>
      <c r="U2212" s="1">
        <f>VLOOKUP($E2212,[1]AllProteinsNorm!$A$1:$Q$3226,3,FALSE)</f>
        <v>178491.85853600301</v>
      </c>
      <c r="V2212" s="1">
        <f>VLOOKUP($E2212,[1]AllProteinsNorm!$A$1:$Q$3226,7,FALSE)</f>
        <v>409236.07536169799</v>
      </c>
      <c r="W2212" s="1">
        <f>VLOOKUP($E2212,[1]AllProteinsNorm!$A$1:$Q$3226,9,FALSE)</f>
        <v>164127.33638277699</v>
      </c>
      <c r="X2212" s="1">
        <f>VLOOKUP($E2212,[1]AllProteinsNorm!$A$1:$Q$3226,12,FALSE)</f>
        <v>170817.88546208301</v>
      </c>
      <c r="Y2212" s="29">
        <f>VLOOKUP($E2212,[1]AllProteinsNorm!$A$1:$Q$3226,14,FALSE)</f>
        <v>201244.333032872</v>
      </c>
      <c r="Z2212" s="25">
        <f t="shared" si="264"/>
        <v>0.55145345875376417</v>
      </c>
      <c r="AA2212" s="1">
        <f t="shared" si="264"/>
        <v>0.59203684493501407</v>
      </c>
      <c r="AB2212" s="1">
        <f t="shared" si="264"/>
        <v>1.6889506258651241</v>
      </c>
      <c r="AC2212" s="1">
        <f t="shared" si="264"/>
        <v>0.77496616072000823</v>
      </c>
      <c r="AD2212" s="1">
        <f t="shared" si="264"/>
        <v>1.3925929097260894</v>
      </c>
      <c r="AE2212" s="1">
        <f t="shared" si="264"/>
        <v>0.65038663721228873</v>
      </c>
      <c r="AF2212" s="1">
        <f t="shared" si="264"/>
        <v>1.7822905862083958</v>
      </c>
      <c r="AG2212" s="1">
        <f t="shared" si="264"/>
        <v>1.2293479329567003</v>
      </c>
      <c r="AH2212" s="1">
        <f t="shared" si="264"/>
        <v>0.53639763184103595</v>
      </c>
      <c r="AI2212" s="1">
        <f t="shared" si="264"/>
        <v>0.24989338195819771</v>
      </c>
      <c r="AJ2212" s="1">
        <f t="shared" si="264"/>
        <v>0.65812772540066822</v>
      </c>
      <c r="AK2212" s="1">
        <f t="shared" si="264"/>
        <v>1.5089181637680418</v>
      </c>
      <c r="AL2212" s="1">
        <f t="shared" si="264"/>
        <v>0.60516345930635063</v>
      </c>
      <c r="AM2212" s="1">
        <f t="shared" si="264"/>
        <v>0.62983257241526613</v>
      </c>
      <c r="AN2212" s="29">
        <f t="shared" si="264"/>
        <v>0.74201969902164289</v>
      </c>
      <c r="AO2212" s="1">
        <f t="shared" si="261"/>
        <v>124110.0640677745</v>
      </c>
      <c r="AP2212" s="1">
        <f t="shared" si="262"/>
        <v>148723.12248018364</v>
      </c>
      <c r="AQ2212" s="29">
        <f t="shared" si="263"/>
        <v>93071.175715916252</v>
      </c>
    </row>
    <row r="2213" spans="1:43" x14ac:dyDescent="0.2">
      <c r="A2213" s="26"/>
      <c r="E2213" s="25" t="s">
        <v>4307</v>
      </c>
      <c r="F2213" s="26" t="s">
        <v>4308</v>
      </c>
      <c r="G2213" s="1">
        <v>0.91904534322878795</v>
      </c>
      <c r="H2213" s="1">
        <v>0.98631859488586404</v>
      </c>
      <c r="I2213" s="1">
        <f>VLOOKUP(F2213,'[1]SUSMB vs SHAM all proteins sum'!$B$2:$E$3214,2,FALSE)</f>
        <v>0.64867307675340102</v>
      </c>
      <c r="J2213" s="29">
        <f>VLOOKUP(F2213,'[1]SUSMB vs SHAM all proteins sum'!$B$2:$E$3214,3,FALSE)</f>
        <v>1.06187418916955</v>
      </c>
      <c r="K2213" s="25">
        <f>VLOOKUP($E2213,[1]AllProteinsNorm!$A$1:$Q$3226,4,FALSE)</f>
        <v>41443.575695687199</v>
      </c>
      <c r="L2213" s="1">
        <f>VLOOKUP($E2213,[1]AllProteinsNorm!$A$1:$Q$3226,5,FALSE)</f>
        <v>32648.527198987002</v>
      </c>
      <c r="M2213" s="1">
        <f>VLOOKUP($E2213,[1]AllProteinsNorm!$A$1:$Q$3226,10,FALSE)</f>
        <v>38805.324865547504</v>
      </c>
      <c r="N2213" s="1">
        <f>VLOOKUP($E2213,[1]AllProteinsNorm!$A$1:$Q$3226,11,FALSE)</f>
        <v>49838.010169564397</v>
      </c>
      <c r="O2213" s="1">
        <f>VLOOKUP($E2213,[1]AllProteinsNorm!$A$1:$Q$3226,15,FALSE)</f>
        <v>61461.2348395839</v>
      </c>
      <c r="P2213" s="1">
        <f>VLOOKUP($E2213,[1]AllProteinsNorm!$A$1:$Q$3226,6,FALSE)</f>
        <v>39925.164680500799</v>
      </c>
      <c r="Q2213" s="1">
        <f>VLOOKUP($E2213,[1]AllProteinsNorm!$A$1:$Q$3226,8,FALSE)</f>
        <v>38802.920881827602</v>
      </c>
      <c r="R2213" s="1">
        <f>VLOOKUP($E2213,[1]AllProteinsNorm!$A$1:$Q$3226,13,FALSE)</f>
        <v>37714.043742784801</v>
      </c>
      <c r="S2213" s="1">
        <f>VLOOKUP($E2213,[1]AllProteinsNorm!$A$1:$Q$3226,16,FALSE)</f>
        <v>56318.705619189001</v>
      </c>
      <c r="T2213" s="1">
        <f>VLOOKUP($E2213,[1]AllProteinsNorm!$A$1:$Q$3226,17,FALSE)</f>
        <v>45623.995695421203</v>
      </c>
      <c r="U2213" s="1">
        <f>VLOOKUP($E2213,[1]AllProteinsNorm!$A$1:$Q$3226,3,FALSE)</f>
        <v>53659.435032912799</v>
      </c>
      <c r="V2213" s="1">
        <f>VLOOKUP($E2213,[1]AllProteinsNorm!$A$1:$Q$3226,7,FALSE)</f>
        <v>50702.429250713598</v>
      </c>
      <c r="W2213" s="1">
        <f>VLOOKUP($E2213,[1]AllProteinsNorm!$A$1:$Q$3226,9,FALSE)</f>
        <v>37889.796039504203</v>
      </c>
      <c r="X2213" s="1">
        <f>VLOOKUP($E2213,[1]AllProteinsNorm!$A$1:$Q$3226,12,FALSE)</f>
        <v>50200.917918244399</v>
      </c>
      <c r="Y2213" s="29">
        <f>VLOOKUP($E2213,[1]AllProteinsNorm!$A$1:$Q$3226,14,FALSE)</f>
        <v>41959.533065938798</v>
      </c>
      <c r="Z2213" s="25">
        <f t="shared" si="264"/>
        <v>0.92426830389048642</v>
      </c>
      <c r="AA2213" s="1">
        <f t="shared" si="264"/>
        <v>0.72812247380166029</v>
      </c>
      <c r="AB2213" s="1">
        <f t="shared" si="264"/>
        <v>0.86543043628186112</v>
      </c>
      <c r="AC2213" s="1">
        <f t="shared" si="264"/>
        <v>1.1114797011468702</v>
      </c>
      <c r="AD2213" s="1">
        <f t="shared" si="264"/>
        <v>1.3706990848791225</v>
      </c>
      <c r="AE2213" s="1">
        <f t="shared" si="264"/>
        <v>0.89040493302885948</v>
      </c>
      <c r="AF2213" s="1">
        <f t="shared" si="264"/>
        <v>0.86537682300361296</v>
      </c>
      <c r="AG2213" s="1">
        <f t="shared" si="264"/>
        <v>0.84109285113211851</v>
      </c>
      <c r="AH2213" s="1">
        <f t="shared" si="264"/>
        <v>1.2560111825817277</v>
      </c>
      <c r="AI2213" s="1">
        <f t="shared" si="264"/>
        <v>1.0174993930965779</v>
      </c>
      <c r="AJ2213" s="1">
        <f t="shared" si="264"/>
        <v>1.1967045355778316</v>
      </c>
      <c r="AK2213" s="1">
        <f t="shared" si="264"/>
        <v>1.1307578436471923</v>
      </c>
      <c r="AL2213" s="1">
        <f t="shared" si="264"/>
        <v>0.84501245204653974</v>
      </c>
      <c r="AM2213" s="1">
        <f t="shared" si="264"/>
        <v>1.1195732144046098</v>
      </c>
      <c r="AN2213" s="29">
        <f t="shared" si="264"/>
        <v>0.93577510646427753</v>
      </c>
      <c r="AO2213" s="1">
        <f t="shared" si="261"/>
        <v>9978.2820377529843</v>
      </c>
      <c r="AP2213" s="1">
        <f t="shared" si="262"/>
        <v>6884.6681261306212</v>
      </c>
      <c r="AQ2213" s="29">
        <f t="shared" si="263"/>
        <v>5943.6509541806417</v>
      </c>
    </row>
    <row r="2214" spans="1:43" x14ac:dyDescent="0.2">
      <c r="A2214" s="26"/>
      <c r="E2214" s="25" t="s">
        <v>4309</v>
      </c>
      <c r="F2214" s="26" t="s">
        <v>4310</v>
      </c>
      <c r="G2214" s="1">
        <v>0.67053012153972202</v>
      </c>
      <c r="H2214" s="1">
        <v>0.96107592008060305</v>
      </c>
      <c r="I2214" s="1">
        <f>VLOOKUP(F2214,'[1]SUSMB vs SHAM all proteins sum'!$B$2:$E$3214,2,FALSE)</f>
        <v>0.50039223570908598</v>
      </c>
      <c r="J2214" s="29">
        <f>VLOOKUP(F2214,'[1]SUSMB vs SHAM all proteins sum'!$B$2:$E$3214,3,FALSE)</f>
        <v>0.931109660892813</v>
      </c>
      <c r="K2214" s="25">
        <f>VLOOKUP($E2214,[1]AllProteinsNorm!$A$1:$Q$3226,4,FALSE)</f>
        <v>430602.54438691097</v>
      </c>
      <c r="L2214" s="1">
        <f>VLOOKUP($E2214,[1]AllProteinsNorm!$A$1:$Q$3226,5,FALSE)</f>
        <v>379874.60840322298</v>
      </c>
      <c r="M2214" s="1">
        <f>VLOOKUP($E2214,[1]AllProteinsNorm!$A$1:$Q$3226,10,FALSE)</f>
        <v>517309.124605352</v>
      </c>
      <c r="N2214" s="1">
        <f>VLOOKUP($E2214,[1]AllProteinsNorm!$A$1:$Q$3226,11,FALSE)</f>
        <v>445420.591367652</v>
      </c>
      <c r="O2214" s="1">
        <f>VLOOKUP($E2214,[1]AllProteinsNorm!$A$1:$Q$3226,15,FALSE)</f>
        <v>626900.31843630795</v>
      </c>
      <c r="P2214" s="1">
        <f>VLOOKUP($E2214,[1]AllProteinsNorm!$A$1:$Q$3226,6,FALSE)</f>
        <v>439581.40697248199</v>
      </c>
      <c r="Q2214" s="1">
        <f>VLOOKUP($E2214,[1]AllProteinsNorm!$A$1:$Q$3226,8,FALSE)</f>
        <v>492770.432670207</v>
      </c>
      <c r="R2214" s="1">
        <f>VLOOKUP($E2214,[1]AllProteinsNorm!$A$1:$Q$3226,13,FALSE)</f>
        <v>453890.60135269997</v>
      </c>
      <c r="S2214" s="1">
        <f>VLOOKUP($E2214,[1]AllProteinsNorm!$A$1:$Q$3226,16,FALSE)</f>
        <v>422077.36906178202</v>
      </c>
      <c r="T2214" s="1">
        <f>VLOOKUP($E2214,[1]AllProteinsNorm!$A$1:$Q$3226,17,FALSE)</f>
        <v>466871.15673931799</v>
      </c>
      <c r="U2214" s="1">
        <f>VLOOKUP($E2214,[1]AllProteinsNorm!$A$1:$Q$3226,3,FALSE)</f>
        <v>365228.98490696697</v>
      </c>
      <c r="V2214" s="1">
        <f>VLOOKUP($E2214,[1]AllProteinsNorm!$A$1:$Q$3226,7,FALSE)</f>
        <v>471426.86162989802</v>
      </c>
      <c r="W2214" s="1">
        <f>VLOOKUP($E2214,[1]AllProteinsNorm!$A$1:$Q$3226,9,FALSE)</f>
        <v>439966.77374142199</v>
      </c>
      <c r="X2214" s="1">
        <f>VLOOKUP($E2214,[1]AllProteinsNorm!$A$1:$Q$3226,12,FALSE)</f>
        <v>501582.93431747798</v>
      </c>
      <c r="Y2214" s="29">
        <f>VLOOKUP($E2214,[1]AllProteinsNorm!$A$1:$Q$3226,14,FALSE)</f>
        <v>435208.87965395901</v>
      </c>
      <c r="Z2214" s="25">
        <f t="shared" si="264"/>
        <v>0.89704857075437028</v>
      </c>
      <c r="AA2214" s="1">
        <f t="shared" si="264"/>
        <v>0.79137009053016072</v>
      </c>
      <c r="AB2214" s="1">
        <f t="shared" si="264"/>
        <v>1.0776792123375369</v>
      </c>
      <c r="AC2214" s="1">
        <f t="shared" si="264"/>
        <v>0.92791812328887902</v>
      </c>
      <c r="AD2214" s="1">
        <f t="shared" si="264"/>
        <v>1.305984003089053</v>
      </c>
      <c r="AE2214" s="1">
        <f t="shared" si="264"/>
        <v>0.91575369907834314</v>
      </c>
      <c r="AF2214" s="1">
        <f t="shared" si="264"/>
        <v>1.0265592205596323</v>
      </c>
      <c r="AG2214" s="1">
        <f t="shared" si="264"/>
        <v>0.94556318937222161</v>
      </c>
      <c r="AH2214" s="1">
        <f t="shared" si="264"/>
        <v>0.8792885820117915</v>
      </c>
      <c r="AI2214" s="1">
        <f t="shared" si="264"/>
        <v>0.97260480537972238</v>
      </c>
      <c r="AJ2214" s="1">
        <f t="shared" si="264"/>
        <v>0.76085973754599845</v>
      </c>
      <c r="AK2214" s="1">
        <f t="shared" si="264"/>
        <v>0.98209543337099936</v>
      </c>
      <c r="AL2214" s="1">
        <f t="shared" si="264"/>
        <v>0.91655651065899935</v>
      </c>
      <c r="AM2214" s="1">
        <f t="shared" si="264"/>
        <v>1.0449177790737498</v>
      </c>
      <c r="AN2214" s="29">
        <f t="shared" si="264"/>
        <v>0.90664467398595749</v>
      </c>
      <c r="AO2214" s="1">
        <f t="shared" si="261"/>
        <v>85595.105236812786</v>
      </c>
      <c r="AP2214" s="1">
        <f t="shared" si="262"/>
        <v>24043.236291986937</v>
      </c>
      <c r="AQ2214" s="29">
        <f t="shared" si="263"/>
        <v>45514.342042931661</v>
      </c>
    </row>
    <row r="2215" spans="1:43" x14ac:dyDescent="0.2">
      <c r="A2215" s="26"/>
      <c r="E2215" s="25" t="s">
        <v>4311</v>
      </c>
      <c r="F2215" s="26" t="s">
        <v>4312</v>
      </c>
      <c r="G2215" s="1">
        <v>0.63702263251607705</v>
      </c>
      <c r="H2215" s="1">
        <v>1.14228105275231</v>
      </c>
      <c r="I2215" s="1">
        <f>VLOOKUP(F2215,'[1]SUSMB vs SHAM all proteins sum'!$B$2:$E$3214,2,FALSE)</f>
        <v>0.72993392180609395</v>
      </c>
      <c r="J2215" s="29">
        <f>VLOOKUP(F2215,'[1]SUSMB vs SHAM all proteins sum'!$B$2:$E$3214,3,FALSE)</f>
        <v>1.08699454342324</v>
      </c>
      <c r="K2215" s="25">
        <f>VLOOKUP($E2215,[1]AllProteinsNorm!$A$1:$Q$3226,4,FALSE)</f>
        <v>48114.810797769002</v>
      </c>
      <c r="L2215" s="1">
        <f>VLOOKUP($E2215,[1]AllProteinsNorm!$A$1:$Q$3226,5,FALSE)</f>
        <v>44284.498329695904</v>
      </c>
      <c r="M2215" s="1">
        <f>VLOOKUP($E2215,[1]AllProteinsNorm!$A$1:$Q$3226,10,FALSE)</f>
        <v>43394.152392237796</v>
      </c>
      <c r="N2215" s="1">
        <f>VLOOKUP($E2215,[1]AllProteinsNorm!$A$1:$Q$3226,11,FALSE)</f>
        <v>33130.434310054501</v>
      </c>
      <c r="O2215" s="1">
        <f>VLOOKUP($E2215,[1]AllProteinsNorm!$A$1:$Q$3226,15,FALSE)</f>
        <v>99991.910041522497</v>
      </c>
      <c r="P2215" s="1">
        <f>VLOOKUP($E2215,[1]AllProteinsNorm!$A$1:$Q$3226,6,FALSE)</f>
        <v>43586.974843890297</v>
      </c>
      <c r="Q2215" s="1">
        <f>VLOOKUP($E2215,[1]AllProteinsNorm!$A$1:$Q$3226,8,FALSE)</f>
        <v>108151.719915447</v>
      </c>
      <c r="R2215" s="1">
        <f>VLOOKUP($E2215,[1]AllProteinsNorm!$A$1:$Q$3226,13,FALSE)</f>
        <v>74685.297957600502</v>
      </c>
      <c r="S2215" s="1">
        <f>VLOOKUP($E2215,[1]AllProteinsNorm!$A$1:$Q$3226,16,FALSE)</f>
        <v>37438.462963018697</v>
      </c>
      <c r="T2215" s="1">
        <f>VLOOKUP($E2215,[1]AllProteinsNorm!$A$1:$Q$3226,17,FALSE)</f>
        <v>45193.428967655098</v>
      </c>
      <c r="U2215" s="1">
        <f>VLOOKUP($E2215,[1]AllProteinsNorm!$A$1:$Q$3226,3,FALSE)</f>
        <v>62559.788821345501</v>
      </c>
      <c r="V2215" s="1">
        <f>VLOOKUP($E2215,[1]AllProteinsNorm!$A$1:$Q$3226,7,FALSE)</f>
        <v>45540.434487382401</v>
      </c>
      <c r="W2215" s="1">
        <f>VLOOKUP($E2215,[1]AllProteinsNorm!$A$1:$Q$3226,9,FALSE)</f>
        <v>46056.951452316098</v>
      </c>
      <c r="X2215" s="1">
        <f>VLOOKUP($E2215,[1]AllProteinsNorm!$A$1:$Q$3226,12,FALSE)</f>
        <v>88108.8467693727</v>
      </c>
      <c r="Y2215" s="29">
        <f>VLOOKUP($E2215,[1]AllProteinsNorm!$A$1:$Q$3226,14,FALSE)</f>
        <v>40205.307288331001</v>
      </c>
      <c r="Z2215" s="25">
        <f t="shared" si="264"/>
        <v>0.89460734079721282</v>
      </c>
      <c r="AA2215" s="1">
        <f t="shared" si="264"/>
        <v>0.82338965138578168</v>
      </c>
      <c r="AB2215" s="1">
        <f t="shared" si="264"/>
        <v>0.80683528905342627</v>
      </c>
      <c r="AC2215" s="1">
        <f t="shared" si="264"/>
        <v>0.61600013064893722</v>
      </c>
      <c r="AD2215" s="1">
        <f t="shared" si="264"/>
        <v>1.8591675881146428</v>
      </c>
      <c r="AE2215" s="1">
        <f t="shared" si="264"/>
        <v>0.81042047161693831</v>
      </c>
      <c r="AF2215" s="1">
        <f t="shared" si="264"/>
        <v>2.0108844023697019</v>
      </c>
      <c r="AG2215" s="1">
        <f t="shared" si="264"/>
        <v>1.3886371928868635</v>
      </c>
      <c r="AH2215" s="1">
        <f t="shared" si="264"/>
        <v>0.6961000831044335</v>
      </c>
      <c r="AI2215" s="1">
        <f t="shared" si="264"/>
        <v>0.84028956240094654</v>
      </c>
      <c r="AJ2215" s="1">
        <f t="shared" si="264"/>
        <v>1.1631854181767698</v>
      </c>
      <c r="AK2215" s="1">
        <f t="shared" si="264"/>
        <v>0.84674149851163771</v>
      </c>
      <c r="AL2215" s="1">
        <f t="shared" si="264"/>
        <v>0.85634519144556909</v>
      </c>
      <c r="AM2215" s="1">
        <f t="shared" si="264"/>
        <v>1.6382236530110699</v>
      </c>
      <c r="AN2215" s="29">
        <f t="shared" si="264"/>
        <v>0.74754451784763887</v>
      </c>
      <c r="AO2215" s="1">
        <f t="shared" si="261"/>
        <v>23630.78455787498</v>
      </c>
      <c r="AP2215" s="1">
        <f t="shared" si="262"/>
        <v>26515.992123814769</v>
      </c>
      <c r="AQ2215" s="29">
        <f t="shared" si="263"/>
        <v>17495.864768590429</v>
      </c>
    </row>
    <row r="2216" spans="1:43" x14ac:dyDescent="0.2">
      <c r="A2216" s="26"/>
      <c r="E2216" s="25" t="s">
        <v>4313</v>
      </c>
      <c r="F2216" s="26" t="s">
        <v>4314</v>
      </c>
      <c r="G2216" s="1">
        <v>0.29022900954173603</v>
      </c>
      <c r="H2216" s="1">
        <v>0.89403696597845705</v>
      </c>
      <c r="I2216" s="1">
        <f>VLOOKUP(F2216,'[1]SUSMB vs SHAM all proteins sum'!$B$2:$E$3214,2,FALSE)</f>
        <v>0.55963148168107302</v>
      </c>
      <c r="J2216" s="29">
        <f>VLOOKUP(F2216,'[1]SUSMB vs SHAM all proteins sum'!$B$2:$E$3214,3,FALSE)</f>
        <v>1.0649539298059401</v>
      </c>
      <c r="K2216" s="25">
        <f>VLOOKUP($E2216,[1]AllProteinsNorm!$A$1:$Q$3226,4,FALSE)</f>
        <v>463201.73509724002</v>
      </c>
      <c r="L2216" s="1">
        <f>VLOOKUP($E2216,[1]AllProteinsNorm!$A$1:$Q$3226,5,FALSE)</f>
        <v>528019.03890371602</v>
      </c>
      <c r="M2216" s="1">
        <f>VLOOKUP($E2216,[1]AllProteinsNorm!$A$1:$Q$3226,10,FALSE)</f>
        <v>403957.400282997</v>
      </c>
      <c r="N2216" s="1">
        <f>VLOOKUP($E2216,[1]AllProteinsNorm!$A$1:$Q$3226,11,FALSE)</f>
        <v>476644.118446632</v>
      </c>
      <c r="O2216" s="1">
        <f>VLOOKUP($E2216,[1]AllProteinsNorm!$A$1:$Q$3226,15,FALSE)</f>
        <v>429458.61742173001</v>
      </c>
      <c r="P2216" s="1">
        <f>VLOOKUP($E2216,[1]AllProteinsNorm!$A$1:$Q$3226,6,FALSE)</f>
        <v>447186.51744268398</v>
      </c>
      <c r="Q2216" s="1">
        <f>VLOOKUP($E2216,[1]AllProteinsNorm!$A$1:$Q$3226,8,FALSE)</f>
        <v>298211.49384766002</v>
      </c>
      <c r="R2216" s="1">
        <f>VLOOKUP($E2216,[1]AllProteinsNorm!$A$1:$Q$3226,13,FALSE)</f>
        <v>500887.28184365499</v>
      </c>
      <c r="S2216" s="1">
        <f>VLOOKUP($E2216,[1]AllProteinsNorm!$A$1:$Q$3226,16,FALSE)</f>
        <v>435838.88327459799</v>
      </c>
      <c r="T2216" s="1">
        <f>VLOOKUP($E2216,[1]AllProteinsNorm!$A$1:$Q$3226,17,FALSE)</f>
        <v>396797.75973745697</v>
      </c>
      <c r="U2216" s="1">
        <f>VLOOKUP($E2216,[1]AllProteinsNorm!$A$1:$Q$3226,3,FALSE)</f>
        <v>375466.32384181098</v>
      </c>
      <c r="V2216" s="1">
        <f>VLOOKUP($E2216,[1]AllProteinsNorm!$A$1:$Q$3226,7,FALSE)</f>
        <v>404438.77987982897</v>
      </c>
      <c r="W2216" s="1">
        <f>VLOOKUP($E2216,[1]AllProteinsNorm!$A$1:$Q$3226,9,FALSE)</f>
        <v>563262.87031402404</v>
      </c>
      <c r="X2216" s="1">
        <f>VLOOKUP($E2216,[1]AllProteinsNorm!$A$1:$Q$3226,12,FALSE)</f>
        <v>573030.69010202901</v>
      </c>
      <c r="Y2216" s="29">
        <f>VLOOKUP($E2216,[1]AllProteinsNorm!$A$1:$Q$3226,14,FALSE)</f>
        <v>565213.07855634706</v>
      </c>
      <c r="Z2216" s="25">
        <f t="shared" ref="Z2216:AN2232" si="265">K2216/AVERAGE($K2216:$O2216)</f>
        <v>1.0063998120650599</v>
      </c>
      <c r="AA2216" s="1">
        <f t="shared" si="265"/>
        <v>1.1472285642624307</v>
      </c>
      <c r="AB2216" s="1">
        <f t="shared" si="265"/>
        <v>0.87767946646778605</v>
      </c>
      <c r="AC2216" s="1">
        <f t="shared" si="265"/>
        <v>1.035606119061502</v>
      </c>
      <c r="AD2216" s="1">
        <f t="shared" si="265"/>
        <v>0.93308603814322133</v>
      </c>
      <c r="AE2216" s="1">
        <f t="shared" si="265"/>
        <v>0.97160350018522079</v>
      </c>
      <c r="AF2216" s="1">
        <f t="shared" si="265"/>
        <v>0.64792501543829839</v>
      </c>
      <c r="AG2216" s="1">
        <f t="shared" si="265"/>
        <v>1.0882793135639028</v>
      </c>
      <c r="AH2216" s="1">
        <f t="shared" si="265"/>
        <v>0.94694846107629482</v>
      </c>
      <c r="AI2216" s="1">
        <f t="shared" si="265"/>
        <v>0.86212369378059561</v>
      </c>
      <c r="AJ2216" s="1">
        <f t="shared" si="265"/>
        <v>0.81577681843491234</v>
      </c>
      <c r="AK2216" s="1">
        <f t="shared" si="265"/>
        <v>0.87872536137507085</v>
      </c>
      <c r="AL2216" s="1">
        <f t="shared" si="265"/>
        <v>1.2238029434588742</v>
      </c>
      <c r="AM2216" s="1">
        <f t="shared" si="265"/>
        <v>1.2450255150817329</v>
      </c>
      <c r="AN2216" s="29">
        <f t="shared" si="265"/>
        <v>1.228040166810703</v>
      </c>
      <c r="AO2216" s="1">
        <f t="shared" si="261"/>
        <v>42395.962842120862</v>
      </c>
      <c r="AP2216" s="1">
        <f t="shared" si="262"/>
        <v>67549.473050432687</v>
      </c>
      <c r="AQ2216" s="29">
        <f t="shared" si="263"/>
        <v>87361.200424831273</v>
      </c>
    </row>
    <row r="2217" spans="1:43" x14ac:dyDescent="0.2">
      <c r="A2217" s="26"/>
      <c r="E2217" s="25" t="s">
        <v>4315</v>
      </c>
      <c r="F2217" s="26" t="s">
        <v>4316</v>
      </c>
      <c r="G2217" s="1">
        <v>0.79829581320307796</v>
      </c>
      <c r="H2217" s="1">
        <v>0.74632083156180995</v>
      </c>
      <c r="I2217" s="1">
        <f>VLOOKUP(F2217,'[1]SUSMB vs SHAM all proteins sum'!$B$2:$E$3214,2,FALSE)</f>
        <v>0.78387364792307102</v>
      </c>
      <c r="J2217" s="29">
        <f>VLOOKUP(F2217,'[1]SUSMB vs SHAM all proteins sum'!$B$2:$E$3214,3,FALSE)</f>
        <v>0.76136936943806299</v>
      </c>
      <c r="K2217" s="25">
        <f>VLOOKUP($E2217,[1]AllProteinsNorm!$A$1:$Q$3226,4,FALSE)</f>
        <v>182590.78693134099</v>
      </c>
      <c r="L2217" s="1">
        <f>VLOOKUP($E2217,[1]AllProteinsNorm!$A$1:$Q$3226,5,FALSE)</f>
        <v>58525.372718726903</v>
      </c>
      <c r="M2217" s="1">
        <f>VLOOKUP($E2217,[1]AllProteinsNorm!$A$1:$Q$3226,10,FALSE)</f>
        <v>4382.1464422219697</v>
      </c>
      <c r="N2217" s="1">
        <f>VLOOKUP($E2217,[1]AllProteinsNorm!$A$1:$Q$3226,11,FALSE)</f>
        <v>191397.88744255499</v>
      </c>
      <c r="O2217" s="1">
        <f>VLOOKUP($E2217,[1]AllProteinsNorm!$A$1:$Q$3226,15,FALSE)</f>
        <v>80578.065552585307</v>
      </c>
      <c r="P2217" s="1">
        <f>VLOOKUP($E2217,[1]AllProteinsNorm!$A$1:$Q$3226,6,FALSE)</f>
        <v>195687.80600716101</v>
      </c>
      <c r="Q2217" s="1">
        <f>VLOOKUP($E2217,[1]AllProteinsNorm!$A$1:$Q$3226,8,FALSE)</f>
        <v>14981.414482710599</v>
      </c>
      <c r="R2217" s="1">
        <f>VLOOKUP($E2217,[1]AllProteinsNorm!$A$1:$Q$3226,13,FALSE)</f>
        <v>2775.5241868963299</v>
      </c>
      <c r="S2217" s="1">
        <f>VLOOKUP($E2217,[1]AllProteinsNorm!$A$1:$Q$3226,16,FALSE)</f>
        <v>310667.66929235298</v>
      </c>
      <c r="T2217" s="1">
        <f>VLOOKUP($E2217,[1]AllProteinsNorm!$A$1:$Q$3226,17,FALSE)</f>
        <v>66150.643429065196</v>
      </c>
      <c r="U2217" s="1">
        <f>VLOOKUP($E2217,[1]AllProteinsNorm!$A$1:$Q$3226,3,FALSE)</f>
        <v>17781.559265604399</v>
      </c>
      <c r="V2217" s="1">
        <f>VLOOKUP($E2217,[1]AllProteinsNorm!$A$1:$Q$3226,7,FALSE)</f>
        <v>244591.031070987</v>
      </c>
      <c r="W2217" s="1">
        <f>VLOOKUP($E2217,[1]AllProteinsNorm!$A$1:$Q$3226,9,FALSE)</f>
        <v>215337.99518462</v>
      </c>
      <c r="X2217" s="1">
        <f>VLOOKUP($E2217,[1]AllProteinsNorm!$A$1:$Q$3226,12,FALSE)</f>
        <v>11694.968539838101</v>
      </c>
      <c r="Y2217" s="29">
        <f>VLOOKUP($E2217,[1]AllProteinsNorm!$A$1:$Q$3226,14,FALSE)</f>
        <v>16869.834552963199</v>
      </c>
      <c r="Z2217" s="25">
        <f t="shared" si="265"/>
        <v>1.7642499479427369</v>
      </c>
      <c r="AA2217" s="1">
        <f t="shared" si="265"/>
        <v>0.56549066635639866</v>
      </c>
      <c r="AB2217" s="1">
        <f t="shared" si="265"/>
        <v>4.2341685265175497E-2</v>
      </c>
      <c r="AC2217" s="1">
        <f t="shared" si="265"/>
        <v>1.8493469393056059</v>
      </c>
      <c r="AD2217" s="1">
        <f t="shared" si="265"/>
        <v>0.77857076113008361</v>
      </c>
      <c r="AE2217" s="1">
        <f t="shared" si="265"/>
        <v>1.8907974896399482</v>
      </c>
      <c r="AF2217" s="1">
        <f t="shared" si="265"/>
        <v>0.14475516626788781</v>
      </c>
      <c r="AG2217" s="1">
        <f t="shared" si="265"/>
        <v>2.6817992761523912E-2</v>
      </c>
      <c r="AH2217" s="1">
        <f t="shared" si="265"/>
        <v>3.0017693038511504</v>
      </c>
      <c r="AI2217" s="1">
        <f t="shared" si="265"/>
        <v>0.63916844429829589</v>
      </c>
      <c r="AJ2217" s="1">
        <f t="shared" si="265"/>
        <v>0.17181105101693675</v>
      </c>
      <c r="AK2217" s="1">
        <f t="shared" si="265"/>
        <v>2.363315921282009</v>
      </c>
      <c r="AL2217" s="1">
        <f t="shared" si="265"/>
        <v>2.0806638340269354</v>
      </c>
      <c r="AM2217" s="1">
        <f t="shared" si="265"/>
        <v>0.11300048586438163</v>
      </c>
      <c r="AN2217" s="29">
        <f t="shared" si="265"/>
        <v>0.16300167840921481</v>
      </c>
      <c r="AO2217" s="1">
        <f t="shared" si="261"/>
        <v>72600.099357461033</v>
      </c>
      <c r="AP2217" s="1">
        <f t="shared" si="262"/>
        <v>118096.63561517943</v>
      </c>
      <c r="AQ2217" s="29">
        <f t="shared" si="263"/>
        <v>105517.59880148369</v>
      </c>
    </row>
    <row r="2218" spans="1:43" x14ac:dyDescent="0.2">
      <c r="A2218" s="26"/>
      <c r="E2218" s="25" t="s">
        <v>4317</v>
      </c>
      <c r="F2218" s="26" t="s">
        <v>4318</v>
      </c>
      <c r="G2218" s="1">
        <v>0.64664881004749797</v>
      </c>
      <c r="H2218" s="1">
        <v>0.92720528372574496</v>
      </c>
      <c r="I2218" s="1">
        <f>VLOOKUP(F2218,'[1]SUSMB vs SHAM all proteins sum'!$B$2:$E$3214,2,FALSE)</f>
        <v>0.72705049947492195</v>
      </c>
      <c r="J2218" s="29">
        <f>VLOOKUP(F2218,'[1]SUSMB vs SHAM all proteins sum'!$B$2:$E$3214,3,FALSE)</f>
        <v>1.0433788392007901</v>
      </c>
      <c r="K2218" s="25">
        <f>VLOOKUP($E2218,[1]AllProteinsNorm!$A$1:$Q$3226,4,FALSE)</f>
        <v>124791.12646954499</v>
      </c>
      <c r="L2218" s="1">
        <f>VLOOKUP($E2218,[1]AllProteinsNorm!$A$1:$Q$3226,5,FALSE)</f>
        <v>180869.13470745101</v>
      </c>
      <c r="M2218" s="1">
        <f>VLOOKUP($E2218,[1]AllProteinsNorm!$A$1:$Q$3226,10,FALSE)</f>
        <v>192514.69049504501</v>
      </c>
      <c r="N2218" s="1">
        <f>VLOOKUP($E2218,[1]AllProteinsNorm!$A$1:$Q$3226,11,FALSE)</f>
        <v>178828.09392495299</v>
      </c>
      <c r="O2218" s="1">
        <f>VLOOKUP($E2218,[1]AllProteinsNorm!$A$1:$Q$3226,15,FALSE)</f>
        <v>181162.43666471599</v>
      </c>
      <c r="P2218" s="1">
        <f>VLOOKUP($E2218,[1]AllProteinsNorm!$A$1:$Q$3226,6,FALSE)</f>
        <v>94570.001264261198</v>
      </c>
      <c r="Q2218" s="1">
        <f>VLOOKUP($E2218,[1]AllProteinsNorm!$A$1:$Q$3226,8,FALSE)</f>
        <v>152502.86522761799</v>
      </c>
      <c r="R2218" s="1">
        <f>VLOOKUP($E2218,[1]AllProteinsNorm!$A$1:$Q$3226,13,FALSE)</f>
        <v>191442.833962709</v>
      </c>
      <c r="S2218" s="1">
        <f>VLOOKUP($E2218,[1]AllProteinsNorm!$A$1:$Q$3226,16,FALSE)</f>
        <v>167413.62963667</v>
      </c>
      <c r="T2218" s="1">
        <f>VLOOKUP($E2218,[1]AllProteinsNorm!$A$1:$Q$3226,17,FALSE)</f>
        <v>208705.601978308</v>
      </c>
      <c r="U2218" s="1">
        <f>VLOOKUP($E2218,[1]AllProteinsNorm!$A$1:$Q$3226,3,FALSE)</f>
        <v>205646.983471288</v>
      </c>
      <c r="V2218" s="1">
        <f>VLOOKUP($E2218,[1]AllProteinsNorm!$A$1:$Q$3226,7,FALSE)</f>
        <v>131211.943688231</v>
      </c>
      <c r="W2218" s="1">
        <f>VLOOKUP($E2218,[1]AllProteinsNorm!$A$1:$Q$3226,9,FALSE)</f>
        <v>161851.626212448</v>
      </c>
      <c r="X2218" s="1">
        <f>VLOOKUP($E2218,[1]AllProteinsNorm!$A$1:$Q$3226,12,FALSE)</f>
        <v>189611.96374879699</v>
      </c>
      <c r="Y2218" s="29">
        <f>VLOOKUP($E2218,[1]AllProteinsNorm!$A$1:$Q$3226,14,FALSE)</f>
        <v>210207.18152390799</v>
      </c>
      <c r="Z2218" s="25">
        <f t="shared" si="265"/>
        <v>0.72708078481935567</v>
      </c>
      <c r="AA2218" s="1">
        <f t="shared" si="265"/>
        <v>1.053812687914033</v>
      </c>
      <c r="AB2218" s="1">
        <f t="shared" si="265"/>
        <v>1.1216641456358114</v>
      </c>
      <c r="AC2218" s="1">
        <f t="shared" si="265"/>
        <v>1.0419208044446653</v>
      </c>
      <c r="AD2218" s="1">
        <f t="shared" si="265"/>
        <v>1.0555215771861346</v>
      </c>
      <c r="AE2218" s="1">
        <f t="shared" si="265"/>
        <v>0.55100096204650606</v>
      </c>
      <c r="AF2218" s="1">
        <f t="shared" si="265"/>
        <v>0.88853996332790064</v>
      </c>
      <c r="AG2218" s="1">
        <f t="shared" si="265"/>
        <v>1.1154190999278957</v>
      </c>
      <c r="AH2218" s="1">
        <f t="shared" si="265"/>
        <v>0.97541577409667235</v>
      </c>
      <c r="AI2218" s="1">
        <f t="shared" si="265"/>
        <v>1.215998582396141</v>
      </c>
      <c r="AJ2218" s="1">
        <f t="shared" si="265"/>
        <v>1.1981779022928178</v>
      </c>
      <c r="AK2218" s="1">
        <f t="shared" si="265"/>
        <v>0.76449091929460766</v>
      </c>
      <c r="AL2218" s="1">
        <f t="shared" si="265"/>
        <v>0.94300941693602747</v>
      </c>
      <c r="AM2218" s="1">
        <f t="shared" si="265"/>
        <v>1.1047517504961362</v>
      </c>
      <c r="AN2218" s="29">
        <f t="shared" si="265"/>
        <v>1.2247473585741488</v>
      </c>
      <c r="AO2218" s="1">
        <f t="shared" si="261"/>
        <v>23908.541727999273</v>
      </c>
      <c r="AP2218" s="1">
        <f t="shared" si="262"/>
        <v>39269.084259970899</v>
      </c>
      <c r="AQ2218" s="29">
        <f t="shared" si="263"/>
        <v>29569.704011034428</v>
      </c>
    </row>
    <row r="2219" spans="1:43" x14ac:dyDescent="0.2">
      <c r="A2219" s="26"/>
      <c r="E2219" s="25" t="s">
        <v>4319</v>
      </c>
      <c r="F2219" s="26" t="s">
        <v>4320</v>
      </c>
      <c r="G2219" s="1">
        <v>0.739579176614659</v>
      </c>
      <c r="H2219" s="1">
        <v>0.89524168280715799</v>
      </c>
      <c r="I2219" s="1">
        <f>VLOOKUP(F2219,'[1]SUSMB vs SHAM all proteins sum'!$B$2:$E$3214,2,FALSE)</f>
        <v>0.995094348850179</v>
      </c>
      <c r="J2219" s="29">
        <f>VLOOKUP(F2219,'[1]SUSMB vs SHAM all proteins sum'!$B$2:$E$3214,3,FALSE)</f>
        <v>0.99812822641588805</v>
      </c>
      <c r="K2219" s="25">
        <f>VLOOKUP($E2219,[1]AllProteinsNorm!$A$1:$Q$3226,4,FALSE)</f>
        <v>72771.870843889803</v>
      </c>
      <c r="L2219" s="1">
        <f>VLOOKUP($E2219,[1]AllProteinsNorm!$A$1:$Q$3226,5,FALSE)</f>
        <v>230173.42849611101</v>
      </c>
      <c r="M2219" s="1">
        <f>VLOOKUP($E2219,[1]AllProteinsNorm!$A$1:$Q$3226,10,FALSE)</f>
        <v>222372.28536432001</v>
      </c>
      <c r="N2219" s="1">
        <f>VLOOKUP($E2219,[1]AllProteinsNorm!$A$1:$Q$3226,11,FALSE)</f>
        <v>281748.80740643002</v>
      </c>
      <c r="O2219" s="1">
        <f>VLOOKUP($E2219,[1]AllProteinsNorm!$A$1:$Q$3226,15,FALSE)</f>
        <v>201984.03977202001</v>
      </c>
      <c r="P2219" s="1">
        <f>VLOOKUP($E2219,[1]AllProteinsNorm!$A$1:$Q$3226,6,FALSE)</f>
        <v>75013.237488750805</v>
      </c>
      <c r="Q2219" s="1">
        <f>VLOOKUP($E2219,[1]AllProteinsNorm!$A$1:$Q$3226,8,FALSE)</f>
        <v>165412.13037627799</v>
      </c>
      <c r="R2219" s="1">
        <f>VLOOKUP($E2219,[1]AllProteinsNorm!$A$1:$Q$3226,13,FALSE)</f>
        <v>166064.827063798</v>
      </c>
      <c r="S2219" s="1">
        <f>VLOOKUP($E2219,[1]AllProteinsNorm!$A$1:$Q$3226,16,FALSE)</f>
        <v>228115.23503576001</v>
      </c>
      <c r="T2219" s="1">
        <f>VLOOKUP($E2219,[1]AllProteinsNorm!$A$1:$Q$3226,17,FALSE)</f>
        <v>259324.04533623601</v>
      </c>
      <c r="U2219" s="1">
        <f>VLOOKUP($E2219,[1]AllProteinsNorm!$A$1:$Q$3226,3,FALSE)</f>
        <v>213689.09774681201</v>
      </c>
      <c r="V2219" s="1">
        <f>VLOOKUP($E2219,[1]AllProteinsNorm!$A$1:$Q$3226,7,FALSE)</f>
        <v>176655.606179094</v>
      </c>
      <c r="W2219" s="1">
        <f>VLOOKUP($E2219,[1]AllProteinsNorm!$A$1:$Q$3226,9,FALSE)</f>
        <v>230938.352295202</v>
      </c>
      <c r="X2219" s="1">
        <f>VLOOKUP($E2219,[1]AllProteinsNorm!$A$1:$Q$3226,12,FALSE)</f>
        <v>95357.040328100207</v>
      </c>
      <c r="Y2219" s="29">
        <f>VLOOKUP($E2219,[1]AllProteinsNorm!$A$1:$Q$3226,14,FALSE)</f>
        <v>252610.61584132299</v>
      </c>
      <c r="Z2219" s="25">
        <f t="shared" si="265"/>
        <v>0.36059580643608635</v>
      </c>
      <c r="AA2219" s="1">
        <f t="shared" si="265"/>
        <v>1.1405447201813002</v>
      </c>
      <c r="AB2219" s="1">
        <f t="shared" si="265"/>
        <v>1.10188885678092</v>
      </c>
      <c r="AC2219" s="1">
        <f t="shared" si="265"/>
        <v>1.3961086507872529</v>
      </c>
      <c r="AD2219" s="1">
        <f t="shared" si="265"/>
        <v>1.0008619658144402</v>
      </c>
      <c r="AE2219" s="1">
        <f t="shared" si="265"/>
        <v>0.37170212270156217</v>
      </c>
      <c r="AF2219" s="1">
        <f t="shared" si="265"/>
        <v>0.8196425329685364</v>
      </c>
      <c r="AG2219" s="1">
        <f t="shared" si="265"/>
        <v>0.82287674538694922</v>
      </c>
      <c r="AH2219" s="1">
        <f t="shared" si="265"/>
        <v>1.1303460552022333</v>
      </c>
      <c r="AI2219" s="1">
        <f t="shared" si="265"/>
        <v>1.2849905076219403</v>
      </c>
      <c r="AJ2219" s="1">
        <f t="shared" si="265"/>
        <v>1.0588623273669928</v>
      </c>
      <c r="AK2219" s="1">
        <f t="shared" si="265"/>
        <v>0.87535568390509066</v>
      </c>
      <c r="AL2219" s="1">
        <f t="shared" si="265"/>
        <v>1.1443350351889641</v>
      </c>
      <c r="AM2219" s="1">
        <f t="shared" si="265"/>
        <v>0.47250879299548509</v>
      </c>
      <c r="AN2219" s="29">
        <f t="shared" si="265"/>
        <v>1.2517244324943249</v>
      </c>
      <c r="AO2219" s="1">
        <f t="shared" si="261"/>
        <v>69668.319415547681</v>
      </c>
      <c r="AP2219" s="1">
        <f t="shared" si="262"/>
        <v>63291.745187727312</v>
      </c>
      <c r="AQ2219" s="29">
        <f t="shared" si="263"/>
        <v>55169.658206535125</v>
      </c>
    </row>
    <row r="2220" spans="1:43" x14ac:dyDescent="0.2">
      <c r="A2220" s="26"/>
      <c r="E2220" s="25" t="s">
        <v>4321</v>
      </c>
      <c r="F2220" s="26" t="s">
        <v>4322</v>
      </c>
      <c r="G2220" s="1">
        <v>0.325040832184053</v>
      </c>
      <c r="H2220" s="1">
        <v>1.4265202565013899</v>
      </c>
      <c r="I2220" s="1">
        <f>VLOOKUP(F2220,'[1]SUSMB vs SHAM all proteins sum'!$B$2:$E$3214,2,FALSE)</f>
        <v>0.241226563835336</v>
      </c>
      <c r="J2220" s="29">
        <f>VLOOKUP(F2220,'[1]SUSMB vs SHAM all proteins sum'!$B$2:$E$3214,3,FALSE)</f>
        <v>1.53903215246132</v>
      </c>
      <c r="K2220" s="25">
        <f>VLOOKUP($E2220,[1]AllProteinsNorm!$A$1:$Q$3226,4,FALSE)</f>
        <v>40459.713091836798</v>
      </c>
      <c r="L2220" s="1">
        <f>VLOOKUP($E2220,[1]AllProteinsNorm!$A$1:$Q$3226,5,FALSE)</f>
        <v>31277.165405262898</v>
      </c>
      <c r="M2220" s="1">
        <f>VLOOKUP($E2220,[1]AllProteinsNorm!$A$1:$Q$3226,10,FALSE)</f>
        <v>6520.4923869028999</v>
      </c>
      <c r="N2220" s="1">
        <f>VLOOKUP($E2220,[1]AllProteinsNorm!$A$1:$Q$3226,11,FALSE)</f>
        <v>31209.661512886301</v>
      </c>
      <c r="O2220" s="1">
        <f>VLOOKUP($E2220,[1]AllProteinsNorm!$A$1:$Q$3226,15,FALSE)</f>
        <v>35103.427409967298</v>
      </c>
      <c r="P2220" s="1">
        <f>VLOOKUP($E2220,[1]AllProteinsNorm!$A$1:$Q$3226,6,FALSE)</f>
        <v>33228.463068742501</v>
      </c>
      <c r="Q2220" s="1">
        <f>VLOOKUP($E2220,[1]AllProteinsNorm!$A$1:$Q$3226,8,FALSE)</f>
        <v>32835.438138106001</v>
      </c>
      <c r="R2220" s="1">
        <f>VLOOKUP($E2220,[1]AllProteinsNorm!$A$1:$Q$3226,13,FALSE)</f>
        <v>32636.713867041799</v>
      </c>
      <c r="S2220" s="1">
        <f>VLOOKUP($E2220,[1]AllProteinsNorm!$A$1:$Q$3226,16,FALSE)</f>
        <v>35803.660482774903</v>
      </c>
      <c r="T2220" s="1">
        <f>VLOOKUP($E2220,[1]AllProteinsNorm!$A$1:$Q$3226,17,FALSE)</f>
        <v>41886.295215748301</v>
      </c>
      <c r="U2220" s="1">
        <f>VLOOKUP($E2220,[1]AllProteinsNorm!$A$1:$Q$3226,3,FALSE)</f>
        <v>40966.062543508298</v>
      </c>
      <c r="V2220" s="1">
        <f>VLOOKUP($E2220,[1]AllProteinsNorm!$A$1:$Q$3226,7,FALSE)</f>
        <v>33494.927365017596</v>
      </c>
      <c r="W2220" s="1">
        <f>VLOOKUP($E2220,[1]AllProteinsNorm!$A$1:$Q$3226,9,FALSE)</f>
        <v>33454.686626038601</v>
      </c>
      <c r="X2220" s="1">
        <f>VLOOKUP($E2220,[1]AllProteinsNorm!$A$1:$Q$3226,12,FALSE)</f>
        <v>45367.341262337002</v>
      </c>
      <c r="Y2220" s="29">
        <f>VLOOKUP($E2220,[1]AllProteinsNorm!$A$1:$Q$3226,14,FALSE)</f>
        <v>37480.3868127268</v>
      </c>
      <c r="Z2220" s="25">
        <f t="shared" si="265"/>
        <v>1.3993077543604109</v>
      </c>
      <c r="AA2220" s="1">
        <f t="shared" si="265"/>
        <v>1.0817273960063725</v>
      </c>
      <c r="AB2220" s="1">
        <f t="shared" si="265"/>
        <v>0.22551261148419161</v>
      </c>
      <c r="AC2220" s="1">
        <f t="shared" si="265"/>
        <v>1.0793927595783366</v>
      </c>
      <c r="AD2220" s="1">
        <f t="shared" si="265"/>
        <v>1.2140594785706884</v>
      </c>
      <c r="AE2220" s="1">
        <f t="shared" si="265"/>
        <v>1.1492134393545954</v>
      </c>
      <c r="AF2220" s="1">
        <f t="shared" si="265"/>
        <v>1.1356205888109374</v>
      </c>
      <c r="AG2220" s="1">
        <f t="shared" si="265"/>
        <v>1.1287476677685027</v>
      </c>
      <c r="AH2220" s="1">
        <f t="shared" si="265"/>
        <v>1.2382771878365753</v>
      </c>
      <c r="AI2220" s="1">
        <f t="shared" si="265"/>
        <v>1.4486463995379042</v>
      </c>
      <c r="AJ2220" s="1">
        <f t="shared" si="265"/>
        <v>1.4168199574877987</v>
      </c>
      <c r="AK2220" s="1">
        <f t="shared" si="265"/>
        <v>1.1584291635291981</v>
      </c>
      <c r="AL2220" s="1">
        <f t="shared" si="265"/>
        <v>1.1570374290409509</v>
      </c>
      <c r="AM2220" s="1">
        <f t="shared" si="265"/>
        <v>1.5690391150082472</v>
      </c>
      <c r="AN2220" s="29">
        <f t="shared" si="265"/>
        <v>1.2962671234081979</v>
      </c>
      <c r="AO2220" s="1">
        <f t="shared" si="261"/>
        <v>11695.608561782477</v>
      </c>
      <c r="AP2220" s="1">
        <f t="shared" si="262"/>
        <v>3495.3966028020791</v>
      </c>
      <c r="AQ2220" s="29">
        <f t="shared" si="263"/>
        <v>4564.7395970965472</v>
      </c>
    </row>
    <row r="2221" spans="1:43" x14ac:dyDescent="0.2">
      <c r="A2221" s="26"/>
      <c r="E2221" s="25" t="s">
        <v>4323</v>
      </c>
      <c r="F2221" s="26" t="s">
        <v>4324</v>
      </c>
      <c r="G2221" s="1">
        <v>0.44220219602028499</v>
      </c>
      <c r="H2221" s="1">
        <v>1.37789694076486</v>
      </c>
      <c r="I2221" s="1">
        <f>VLOOKUP(F2221,'[1]SUSMB vs SHAM all proteins sum'!$B$2:$E$3214,2,FALSE)</f>
        <v>0.116371971936651</v>
      </c>
      <c r="J2221" s="29">
        <f>VLOOKUP(F2221,'[1]SUSMB vs SHAM all proteins sum'!$B$2:$E$3214,3,FALSE)</f>
        <v>2.0479335892980202</v>
      </c>
      <c r="K2221" s="25">
        <f>VLOOKUP($E2221,[1]AllProteinsNorm!$A$1:$Q$3226,4,FALSE)</f>
        <v>5534.4503412898302</v>
      </c>
      <c r="L2221" s="1">
        <f>VLOOKUP($E2221,[1]AllProteinsNorm!$A$1:$Q$3226,5,FALSE)</f>
        <v>20656.526902398498</v>
      </c>
      <c r="M2221" s="1">
        <f>VLOOKUP($E2221,[1]AllProteinsNorm!$A$1:$Q$3226,10,FALSE)</f>
        <v>8029.47598095583</v>
      </c>
      <c r="N2221" s="1">
        <f>VLOOKUP($E2221,[1]AllProteinsNorm!$A$1:$Q$3226,11,FALSE)</f>
        <v>7372.5427066701805</v>
      </c>
      <c r="O2221" s="1">
        <f>VLOOKUP($E2221,[1]AllProteinsNorm!$A$1:$Q$3226,15,FALSE)</f>
        <v>29595.978239339001</v>
      </c>
      <c r="P2221" s="1">
        <f>VLOOKUP($E2221,[1]AllProteinsNorm!$A$1:$Q$3226,6,FALSE)</f>
        <v>10372.4253069714</v>
      </c>
      <c r="Q2221" s="1">
        <f>VLOOKUP($E2221,[1]AllProteinsNorm!$A$1:$Q$3226,8,FALSE)</f>
        <v>19323.540939576102</v>
      </c>
      <c r="R2221" s="1">
        <f>VLOOKUP($E2221,[1]AllProteinsNorm!$A$1:$Q$3226,13,FALSE)</f>
        <v>8412.4636319944293</v>
      </c>
      <c r="S2221" s="1">
        <f>VLOOKUP($E2221,[1]AllProteinsNorm!$A$1:$Q$3226,16,FALSE)</f>
        <v>20388.003144005401</v>
      </c>
      <c r="T2221" s="1">
        <f>VLOOKUP($E2221,[1]AllProteinsNorm!$A$1:$Q$3226,17,FALSE)</f>
        <v>28939.2823975264</v>
      </c>
      <c r="U2221" s="1">
        <f>VLOOKUP($E2221,[1]AllProteinsNorm!$A$1:$Q$3226,3,FALSE)</f>
        <v>25925.2489636516</v>
      </c>
      <c r="V2221" s="1">
        <f>VLOOKUP($E2221,[1]AllProteinsNorm!$A$1:$Q$3226,7,FALSE)</f>
        <v>26057.5267685615</v>
      </c>
      <c r="W2221" s="1">
        <f>VLOOKUP($E2221,[1]AllProteinsNorm!$A$1:$Q$3226,9,FALSE)</f>
        <v>9374.6380056837697</v>
      </c>
      <c r="X2221" s="1">
        <f>VLOOKUP($E2221,[1]AllProteinsNorm!$A$1:$Q$3226,12,FALSE)</f>
        <v>41772.817974150297</v>
      </c>
      <c r="Y2221" s="29">
        <f>VLOOKUP($E2221,[1]AllProteinsNorm!$A$1:$Q$3226,14,FALSE)</f>
        <v>27273.692193627601</v>
      </c>
      <c r="Z2221" s="25">
        <f t="shared" si="265"/>
        <v>0.38871541595912829</v>
      </c>
      <c r="AA2221" s="1">
        <f t="shared" si="265"/>
        <v>1.4508234697188447</v>
      </c>
      <c r="AB2221" s="1">
        <f t="shared" si="265"/>
        <v>0.56395502776228157</v>
      </c>
      <c r="AC2221" s="1">
        <f t="shared" si="265"/>
        <v>0.5178149279828651</v>
      </c>
      <c r="AD2221" s="1">
        <f t="shared" si="265"/>
        <v>2.0786911585768806</v>
      </c>
      <c r="AE2221" s="1">
        <f t="shared" si="265"/>
        <v>0.72851346910174242</v>
      </c>
      <c r="AF2221" s="1">
        <f t="shared" si="265"/>
        <v>1.3572004067128391</v>
      </c>
      <c r="AG2221" s="1">
        <f t="shared" si="265"/>
        <v>0.59085439353488745</v>
      </c>
      <c r="AH2221" s="1">
        <f t="shared" si="265"/>
        <v>1.4319635436192359</v>
      </c>
      <c r="AI2221" s="1">
        <f t="shared" si="265"/>
        <v>2.03256773500862</v>
      </c>
      <c r="AJ2221" s="1">
        <f t="shared" si="265"/>
        <v>1.8208753016656702</v>
      </c>
      <c r="AK2221" s="1">
        <f t="shared" si="265"/>
        <v>1.8301659120762659</v>
      </c>
      <c r="AL2221" s="1">
        <f t="shared" si="265"/>
        <v>0.6584332837281095</v>
      </c>
      <c r="AM2221" s="1">
        <f t="shared" si="265"/>
        <v>2.9339387497011131</v>
      </c>
      <c r="AN2221" s="29">
        <f t="shared" si="265"/>
        <v>1.9155840150363341</v>
      </c>
      <c r="AO2221" s="1">
        <f t="shared" si="261"/>
        <v>9364.7961428914896</v>
      </c>
      <c r="AP2221" s="1">
        <f t="shared" si="262"/>
        <v>7428.4299449013442</v>
      </c>
      <c r="AQ2221" s="29">
        <f t="shared" si="263"/>
        <v>10264.336376347594</v>
      </c>
    </row>
    <row r="2222" spans="1:43" x14ac:dyDescent="0.2">
      <c r="A2222" s="26"/>
      <c r="E2222" s="25" t="s">
        <v>4325</v>
      </c>
      <c r="F2222" s="26" t="s">
        <v>4326</v>
      </c>
      <c r="G2222" s="1">
        <v>8.2966985861194595E-2</v>
      </c>
      <c r="H2222" s="1">
        <v>1.14880598254181</v>
      </c>
      <c r="I2222" s="1">
        <f>VLOOKUP(F2222,'[1]SUSMB vs SHAM all proteins sum'!$B$2:$E$3214,2,FALSE)</f>
        <v>0.788267315997356</v>
      </c>
      <c r="J2222" s="29">
        <f>VLOOKUP(F2222,'[1]SUSMB vs SHAM all proteins sum'!$B$2:$E$3214,3,FALSE)</f>
        <v>1.0275571433278901</v>
      </c>
      <c r="K2222" s="25">
        <f>VLOOKUP($E2222,[1]AllProteinsNorm!$A$1:$Q$3226,4,FALSE)</f>
        <v>74246.260337884494</v>
      </c>
      <c r="L2222" s="1">
        <f>VLOOKUP($E2222,[1]AllProteinsNorm!$A$1:$Q$3226,5,FALSE)</f>
        <v>107600.232830465</v>
      </c>
      <c r="M2222" s="1">
        <f>VLOOKUP($E2222,[1]AllProteinsNorm!$A$1:$Q$3226,10,FALSE)</f>
        <v>96169.577653928398</v>
      </c>
      <c r="N2222" s="1">
        <f>VLOOKUP($E2222,[1]AllProteinsNorm!$A$1:$Q$3226,11,FALSE)</f>
        <v>91464.9586395769</v>
      </c>
      <c r="O2222" s="1">
        <f>VLOOKUP($E2222,[1]AllProteinsNorm!$A$1:$Q$3226,15,FALSE)</f>
        <v>95695.297795351697</v>
      </c>
      <c r="P2222" s="1">
        <f>VLOOKUP($E2222,[1]AllProteinsNorm!$A$1:$Q$3226,6,FALSE)</f>
        <v>112876.391629472</v>
      </c>
      <c r="Q2222" s="1">
        <f>VLOOKUP($E2222,[1]AllProteinsNorm!$A$1:$Q$3226,8,FALSE)</f>
        <v>100993.26236287301</v>
      </c>
      <c r="R2222" s="1">
        <f>VLOOKUP($E2222,[1]AllProteinsNorm!$A$1:$Q$3226,13,FALSE)</f>
        <v>101531.667335187</v>
      </c>
      <c r="S2222" s="1">
        <f>VLOOKUP($E2222,[1]AllProteinsNorm!$A$1:$Q$3226,16,FALSE)</f>
        <v>98757.602395656198</v>
      </c>
      <c r="T2222" s="1">
        <f>VLOOKUP($E2222,[1]AllProteinsNorm!$A$1:$Q$3226,17,FALSE)</f>
        <v>117716.32953661001</v>
      </c>
      <c r="U2222" s="1">
        <f>VLOOKUP($E2222,[1]AllProteinsNorm!$A$1:$Q$3226,3,FALSE)</f>
        <v>78301.509433982603</v>
      </c>
      <c r="V2222" s="1">
        <f>VLOOKUP($E2222,[1]AllProteinsNorm!$A$1:$Q$3226,7,FALSE)</f>
        <v>82617.191994169305</v>
      </c>
      <c r="W2222" s="1">
        <f>VLOOKUP($E2222,[1]AllProteinsNorm!$A$1:$Q$3226,9,FALSE)</f>
        <v>108301.79165363</v>
      </c>
      <c r="X2222" s="1">
        <f>VLOOKUP($E2222,[1]AllProteinsNorm!$A$1:$Q$3226,12,FALSE)</f>
        <v>93958.491823126897</v>
      </c>
      <c r="Y2222" s="29">
        <f>VLOOKUP($E2222,[1]AllProteinsNorm!$A$1:$Q$3226,14,FALSE)</f>
        <v>117027.658387217</v>
      </c>
      <c r="Z2222" s="25">
        <f t="shared" si="265"/>
        <v>0.79804426824187946</v>
      </c>
      <c r="AA2222" s="1">
        <f t="shared" si="265"/>
        <v>1.1565531877439066</v>
      </c>
      <c r="AB2222" s="1">
        <f t="shared" si="265"/>
        <v>1.0336895067400329</v>
      </c>
      <c r="AC2222" s="1">
        <f t="shared" si="265"/>
        <v>0.98312138086300171</v>
      </c>
      <c r="AD2222" s="1">
        <f t="shared" si="265"/>
        <v>1.0285916564111783</v>
      </c>
      <c r="AE2222" s="1">
        <f t="shared" si="265"/>
        <v>1.2132645731890401</v>
      </c>
      <c r="AF2222" s="1">
        <f t="shared" si="265"/>
        <v>1.085537423608312</v>
      </c>
      <c r="AG2222" s="1">
        <f t="shared" si="265"/>
        <v>1.0913245299244112</v>
      </c>
      <c r="AH2222" s="1">
        <f t="shared" si="265"/>
        <v>1.0615071813515875</v>
      </c>
      <c r="AI2222" s="1">
        <f t="shared" si="265"/>
        <v>1.2652871893835858</v>
      </c>
      <c r="AJ2222" s="1">
        <f t="shared" si="265"/>
        <v>0.84163256861830715</v>
      </c>
      <c r="AK2222" s="1">
        <f t="shared" si="265"/>
        <v>0.88802016733418576</v>
      </c>
      <c r="AL2222" s="1">
        <f t="shared" si="265"/>
        <v>1.1640939715505716</v>
      </c>
      <c r="AM2222" s="1">
        <f t="shared" si="265"/>
        <v>1.0099234023486228</v>
      </c>
      <c r="AN2222" s="29">
        <f t="shared" si="265"/>
        <v>1.2578849301859438</v>
      </c>
      <c r="AO2222" s="1">
        <f t="shared" si="261"/>
        <v>10812.312763197129</v>
      </c>
      <c r="AP2222" s="1">
        <f t="shared" si="262"/>
        <v>7501.1941225980745</v>
      </c>
      <c r="AQ2222" s="29">
        <f t="shared" si="263"/>
        <v>14764.767718602026</v>
      </c>
    </row>
    <row r="2223" spans="1:43" x14ac:dyDescent="0.2">
      <c r="A2223" s="26"/>
      <c r="E2223" s="25" t="s">
        <v>4327</v>
      </c>
      <c r="F2223" s="26" t="s">
        <v>4328</v>
      </c>
      <c r="G2223" s="1">
        <v>0.58203871403533702</v>
      </c>
      <c r="H2223" s="1">
        <v>0.896400908623463</v>
      </c>
      <c r="I2223" s="1">
        <f>VLOOKUP(F2223,'[1]SUSMB vs SHAM all proteins sum'!$B$2:$E$3214,2,FALSE)</f>
        <v>0.99174197931201302</v>
      </c>
      <c r="J2223" s="29">
        <f>VLOOKUP(F2223,'[1]SUSMB vs SHAM all proteins sum'!$B$2:$E$3214,3,FALSE)</f>
        <v>1.0007911578578701</v>
      </c>
      <c r="K2223" s="25">
        <f>VLOOKUP($E2223,[1]AllProteinsNorm!$A$1:$Q$3226,4,FALSE)</f>
        <v>632438.12373711297</v>
      </c>
      <c r="L2223" s="1">
        <f>VLOOKUP($E2223,[1]AllProteinsNorm!$A$1:$Q$3226,5,FALSE)</f>
        <v>629220.79997272603</v>
      </c>
      <c r="M2223" s="1">
        <f>VLOOKUP($E2223,[1]AllProteinsNorm!$A$1:$Q$3226,10,FALSE)</f>
        <v>773561.38519689406</v>
      </c>
      <c r="N2223" s="1">
        <f>VLOOKUP($E2223,[1]AllProteinsNorm!$A$1:$Q$3226,11,FALSE)</f>
        <v>674286.84808208595</v>
      </c>
      <c r="O2223" s="1">
        <f>VLOOKUP($E2223,[1]AllProteinsNorm!$A$1:$Q$3226,15,FALSE)</f>
        <v>880565.38317846204</v>
      </c>
      <c r="P2223" s="1">
        <f>VLOOKUP($E2223,[1]AllProteinsNorm!$A$1:$Q$3226,6,FALSE)</f>
        <v>775224.88019508601</v>
      </c>
      <c r="Q2223" s="1">
        <f>VLOOKUP($E2223,[1]AllProteinsNorm!$A$1:$Q$3226,8,FALSE)</f>
        <v>313198.19884209603</v>
      </c>
      <c r="R2223" s="1">
        <f>VLOOKUP($E2223,[1]AllProteinsNorm!$A$1:$Q$3226,13,FALSE)</f>
        <v>710738.64652223</v>
      </c>
      <c r="S2223" s="1">
        <f>VLOOKUP($E2223,[1]AllProteinsNorm!$A$1:$Q$3226,16,FALSE)</f>
        <v>752011.64471294999</v>
      </c>
      <c r="T2223" s="1">
        <f>VLOOKUP($E2223,[1]AllProteinsNorm!$A$1:$Q$3226,17,FALSE)</f>
        <v>815177.48740470398</v>
      </c>
      <c r="U2223" s="1">
        <f>VLOOKUP($E2223,[1]AllProteinsNorm!$A$1:$Q$3226,3,FALSE)</f>
        <v>658768.60011064506</v>
      </c>
      <c r="V2223" s="1">
        <f>VLOOKUP($E2223,[1]AllProteinsNorm!$A$1:$Q$3226,7,FALSE)</f>
        <v>770345.96705795196</v>
      </c>
      <c r="W2223" s="1">
        <f>VLOOKUP($E2223,[1]AllProteinsNorm!$A$1:$Q$3226,9,FALSE)</f>
        <v>678303.70871973597</v>
      </c>
      <c r="X2223" s="1">
        <f>VLOOKUP($E2223,[1]AllProteinsNorm!$A$1:$Q$3226,12,FALSE)</f>
        <v>782363.64647324104</v>
      </c>
      <c r="Y2223" s="29">
        <f>VLOOKUP($E2223,[1]AllProteinsNorm!$A$1:$Q$3226,14,FALSE)</f>
        <v>681377.72581407998</v>
      </c>
      <c r="Z2223" s="25">
        <f t="shared" si="265"/>
        <v>0.8808152435098765</v>
      </c>
      <c r="AA2223" s="1">
        <f t="shared" si="265"/>
        <v>0.87633438173286482</v>
      </c>
      <c r="AB2223" s="1">
        <f t="shared" si="265"/>
        <v>1.0773617754821878</v>
      </c>
      <c r="AC2223" s="1">
        <f t="shared" si="265"/>
        <v>0.93909919721380786</v>
      </c>
      <c r="AD2223" s="1">
        <f t="shared" si="265"/>
        <v>1.2263894020612625</v>
      </c>
      <c r="AE2223" s="1">
        <f t="shared" si="265"/>
        <v>1.0796785740699322</v>
      </c>
      <c r="AF2223" s="1">
        <f t="shared" si="265"/>
        <v>0.43620037664684957</v>
      </c>
      <c r="AG2223" s="1">
        <f t="shared" si="265"/>
        <v>0.98986669290129825</v>
      </c>
      <c r="AH2223" s="1">
        <f t="shared" si="265"/>
        <v>1.0473488157956685</v>
      </c>
      <c r="AI2223" s="1">
        <f t="shared" si="265"/>
        <v>1.1353217494690515</v>
      </c>
      <c r="AJ2223" s="1">
        <f t="shared" si="265"/>
        <v>0.9174864751896481</v>
      </c>
      <c r="AK2223" s="1">
        <f t="shared" si="265"/>
        <v>1.0728835677259843</v>
      </c>
      <c r="AL2223" s="1">
        <f t="shared" si="265"/>
        <v>0.94469359759528704</v>
      </c>
      <c r="AM2223" s="1">
        <f t="shared" si="265"/>
        <v>1.0896209445906995</v>
      </c>
      <c r="AN2223" s="29">
        <f t="shared" si="265"/>
        <v>0.94897487194274188</v>
      </c>
      <c r="AO2223" s="1">
        <f t="shared" si="261"/>
        <v>96569.136848425449</v>
      </c>
      <c r="AP2223" s="1">
        <f t="shared" si="262"/>
        <v>183187.54359965</v>
      </c>
      <c r="AQ2223" s="29">
        <f t="shared" si="263"/>
        <v>51453.149027052685</v>
      </c>
    </row>
    <row r="2224" spans="1:43" x14ac:dyDescent="0.2">
      <c r="A2224" s="26"/>
      <c r="E2224" s="25" t="s">
        <v>4329</v>
      </c>
      <c r="F2224" s="26" t="s">
        <v>4330</v>
      </c>
      <c r="G2224" s="1">
        <v>0.93488851212788904</v>
      </c>
      <c r="H2224" s="1">
        <v>1.01772270620092</v>
      </c>
      <c r="I2224" s="1">
        <f>VLOOKUP(F2224,'[1]SUSMB vs SHAM all proteins sum'!$B$2:$E$3214,2,FALSE)</f>
        <v>6.2208681165349E-2</v>
      </c>
      <c r="J2224" s="29">
        <f>VLOOKUP(F2224,'[1]SUSMB vs SHAM all proteins sum'!$B$2:$E$3214,3,FALSE)</f>
        <v>0.76237906988536497</v>
      </c>
      <c r="K2224" s="25">
        <f>VLOOKUP($E2224,[1]AllProteinsNorm!$A$1:$Q$3226,4,FALSE)</f>
        <v>81879.807790702893</v>
      </c>
      <c r="L2224" s="1">
        <f>VLOOKUP($E2224,[1]AllProteinsNorm!$A$1:$Q$3226,5,FALSE)</f>
        <v>63833.657321364</v>
      </c>
      <c r="M2224" s="1">
        <f>VLOOKUP($E2224,[1]AllProteinsNorm!$A$1:$Q$3226,10,FALSE)</f>
        <v>104182.84578468</v>
      </c>
      <c r="N2224" s="1">
        <f>VLOOKUP($E2224,[1]AllProteinsNorm!$A$1:$Q$3226,11,FALSE)</f>
        <v>63217.141659064902</v>
      </c>
      <c r="O2224" s="1">
        <f>VLOOKUP($E2224,[1]AllProteinsNorm!$A$1:$Q$3226,15,FALSE)</f>
        <v>78438.111804999702</v>
      </c>
      <c r="P2224" s="1">
        <f>VLOOKUP($E2224,[1]AllProteinsNorm!$A$1:$Q$3226,6,FALSE)</f>
        <v>48987.418426463002</v>
      </c>
      <c r="Q2224" s="1">
        <f>VLOOKUP($E2224,[1]AllProteinsNorm!$A$1:$Q$3226,8,FALSE)</f>
        <v>128044.236408225</v>
      </c>
      <c r="R2224" s="1">
        <f>VLOOKUP($E2224,[1]AllProteinsNorm!$A$1:$Q$3226,13,FALSE)</f>
        <v>109782.071204721</v>
      </c>
      <c r="S2224" s="1">
        <f>VLOOKUP($E2224,[1]AllProteinsNorm!$A$1:$Q$3226,16,FALSE)</f>
        <v>77622.769660362799</v>
      </c>
      <c r="T2224" s="1">
        <f>VLOOKUP($E2224,[1]AllProteinsNorm!$A$1:$Q$3226,17,FALSE)</f>
        <v>55152.718291013298</v>
      </c>
      <c r="U2224" s="1">
        <f>VLOOKUP($E2224,[1]AllProteinsNorm!$A$1:$Q$3226,3,FALSE)</f>
        <v>65526.274801304899</v>
      </c>
      <c r="V2224" s="1">
        <f>VLOOKUP($E2224,[1]AllProteinsNorm!$A$1:$Q$3226,7,FALSE)</f>
        <v>61568.354795728599</v>
      </c>
      <c r="W2224" s="1">
        <f>VLOOKUP($E2224,[1]AllProteinsNorm!$A$1:$Q$3226,9,FALSE)</f>
        <v>47124.543318225697</v>
      </c>
      <c r="X2224" s="1">
        <f>VLOOKUP($E2224,[1]AllProteinsNorm!$A$1:$Q$3226,12,FALSE)</f>
        <v>73852.437257303201</v>
      </c>
      <c r="Y2224" s="29">
        <f>VLOOKUP($E2224,[1]AllProteinsNorm!$A$1:$Q$3226,14,FALSE)</f>
        <v>49528.429170903903</v>
      </c>
      <c r="Z2224" s="25">
        <f t="shared" si="265"/>
        <v>1.0455814156223284</v>
      </c>
      <c r="AA2224" s="1">
        <f t="shared" si="265"/>
        <v>0.8151373041449762</v>
      </c>
      <c r="AB2224" s="1">
        <f t="shared" si="265"/>
        <v>1.3303847470862917</v>
      </c>
      <c r="AC2224" s="1">
        <f t="shared" si="265"/>
        <v>0.80726457781191296</v>
      </c>
      <c r="AD2224" s="1">
        <f t="shared" si="265"/>
        <v>1.0016319553344912</v>
      </c>
      <c r="AE2224" s="1">
        <f t="shared" si="265"/>
        <v>0.62555513609596403</v>
      </c>
      <c r="AF2224" s="1">
        <f t="shared" si="265"/>
        <v>1.6350877899983731</v>
      </c>
      <c r="AG2224" s="1">
        <f t="shared" si="265"/>
        <v>1.4018852329696958</v>
      </c>
      <c r="AH2224" s="1">
        <f t="shared" si="265"/>
        <v>0.9912202724445518</v>
      </c>
      <c r="AI2224" s="1">
        <f t="shared" si="265"/>
        <v>0.70428422857979611</v>
      </c>
      <c r="AJ2224" s="1">
        <f t="shared" si="265"/>
        <v>0.83675153882060582</v>
      </c>
      <c r="AK2224" s="1">
        <f t="shared" si="265"/>
        <v>0.78621004740762424</v>
      </c>
      <c r="AL2224" s="1">
        <f t="shared" si="265"/>
        <v>0.60176676084993019</v>
      </c>
      <c r="AM2224" s="1">
        <f t="shared" si="265"/>
        <v>0.94307422035030875</v>
      </c>
      <c r="AN2224" s="29">
        <f t="shared" si="265"/>
        <v>0.63246368651031459</v>
      </c>
      <c r="AO2224" s="1">
        <f t="shared" si="261"/>
        <v>14963.441843736113</v>
      </c>
      <c r="AP2224" s="1">
        <f t="shared" si="262"/>
        <v>30670.154236996786</v>
      </c>
      <c r="AQ2224" s="29">
        <f t="shared" si="263"/>
        <v>9991.6834024581003</v>
      </c>
    </row>
    <row r="2225" spans="1:43" x14ac:dyDescent="0.2">
      <c r="A2225" s="26"/>
      <c r="E2225" s="25" t="s">
        <v>4331</v>
      </c>
      <c r="F2225" s="26" t="s">
        <v>4332</v>
      </c>
      <c r="G2225" s="1">
        <v>0.49884905278474101</v>
      </c>
      <c r="H2225" s="1">
        <v>0.86126148983973005</v>
      </c>
      <c r="I2225" s="1">
        <f>VLOOKUP(F2225,'[1]SUSMB vs SHAM all proteins sum'!$B$2:$E$3214,2,FALSE)</f>
        <v>0.48414557986138601</v>
      </c>
      <c r="J2225" s="29">
        <f>VLOOKUP(F2225,'[1]SUSMB vs SHAM all proteins sum'!$B$2:$E$3214,3,FALSE)</f>
        <v>1.0833243397913399</v>
      </c>
      <c r="K2225" s="25">
        <f>VLOOKUP($E2225,[1]AllProteinsNorm!$A$1:$Q$3226,4,FALSE)</f>
        <v>109162.403978295</v>
      </c>
      <c r="L2225" s="1">
        <f>VLOOKUP($E2225,[1]AllProteinsNorm!$A$1:$Q$3226,5,FALSE)</f>
        <v>119771.34629531</v>
      </c>
      <c r="M2225" s="1">
        <f>VLOOKUP($E2225,[1]AllProteinsNorm!$A$1:$Q$3226,10,FALSE)</f>
        <v>165041.97794426</v>
      </c>
      <c r="N2225" s="1">
        <f>VLOOKUP($E2225,[1]AllProteinsNorm!$A$1:$Q$3226,11,FALSE)</f>
        <v>146138.986429943</v>
      </c>
      <c r="O2225" s="1">
        <f>VLOOKUP($E2225,[1]AllProteinsNorm!$A$1:$Q$3226,15,FALSE)</f>
        <v>157827.40172311899</v>
      </c>
      <c r="P2225" s="1">
        <f>VLOOKUP($E2225,[1]AllProteinsNorm!$A$1:$Q$3226,6,FALSE)</f>
        <v>129880.043393737</v>
      </c>
      <c r="Q2225" s="1">
        <f>VLOOKUP($E2225,[1]AllProteinsNorm!$A$1:$Q$3226,8,FALSE)</f>
        <v>133533.652922304</v>
      </c>
      <c r="R2225" s="1">
        <f>VLOOKUP($E2225,[1]AllProteinsNorm!$A$1:$Q$3226,13,FALSE)</f>
        <v>55538.660725805697</v>
      </c>
      <c r="S2225" s="1">
        <f>VLOOKUP($E2225,[1]AllProteinsNorm!$A$1:$Q$3226,16,FALSE)</f>
        <v>146165.755311805</v>
      </c>
      <c r="T2225" s="1">
        <f>VLOOKUP($E2225,[1]AllProteinsNorm!$A$1:$Q$3226,17,FALSE)</f>
        <v>167521.24466144899</v>
      </c>
      <c r="U2225" s="1">
        <f>VLOOKUP($E2225,[1]AllProteinsNorm!$A$1:$Q$3226,3,FALSE)</f>
        <v>135868.91800313801</v>
      </c>
      <c r="V2225" s="1">
        <f>VLOOKUP($E2225,[1]AllProteinsNorm!$A$1:$Q$3226,7,FALSE)</f>
        <v>153483.11214318799</v>
      </c>
      <c r="W2225" s="1">
        <f>VLOOKUP($E2225,[1]AllProteinsNorm!$A$1:$Q$3226,9,FALSE)</f>
        <v>158508.94394419101</v>
      </c>
      <c r="X2225" s="1">
        <f>VLOOKUP($E2225,[1]AllProteinsNorm!$A$1:$Q$3226,12,FALSE)</f>
        <v>186697.292083129</v>
      </c>
      <c r="Y2225" s="29">
        <f>VLOOKUP($E2225,[1]AllProteinsNorm!$A$1:$Q$3226,14,FALSE)</f>
        <v>120334.16238019</v>
      </c>
      <c r="Z2225" s="25">
        <f t="shared" si="265"/>
        <v>0.78203049663992308</v>
      </c>
      <c r="AA2225" s="1">
        <f t="shared" si="265"/>
        <v>0.85803208809121745</v>
      </c>
      <c r="AB2225" s="1">
        <f t="shared" si="265"/>
        <v>1.1823471751670815</v>
      </c>
      <c r="AC2225" s="1">
        <f t="shared" si="265"/>
        <v>1.0469276964529552</v>
      </c>
      <c r="AD2225" s="1">
        <f t="shared" si="265"/>
        <v>1.1306625436488229</v>
      </c>
      <c r="AE2225" s="1">
        <f t="shared" si="265"/>
        <v>0.93044996388146894</v>
      </c>
      <c r="AF2225" s="1">
        <f t="shared" si="265"/>
        <v>0.95662412247476736</v>
      </c>
      <c r="AG2225" s="1">
        <f t="shared" si="265"/>
        <v>0.39787440407371283</v>
      </c>
      <c r="AH2225" s="1">
        <f t="shared" si="265"/>
        <v>1.0471194665240979</v>
      </c>
      <c r="AI2225" s="1">
        <f t="shared" si="265"/>
        <v>1.2001084383079303</v>
      </c>
      <c r="AJ2225" s="1">
        <f t="shared" si="265"/>
        <v>0.97335376971956067</v>
      </c>
      <c r="AK2225" s="1">
        <f t="shared" si="265"/>
        <v>1.0995404098928037</v>
      </c>
      <c r="AL2225" s="1">
        <f t="shared" si="265"/>
        <v>1.1355450561458176</v>
      </c>
      <c r="AM2225" s="1">
        <f t="shared" si="265"/>
        <v>1.3374840671164427</v>
      </c>
      <c r="AN2225" s="29">
        <f t="shared" si="265"/>
        <v>0.86206405629945848</v>
      </c>
      <c r="AO2225" s="1">
        <f t="shared" si="261"/>
        <v>21642.147989704128</v>
      </c>
      <c r="AP2225" s="1">
        <f t="shared" si="262"/>
        <v>37857.335352200949</v>
      </c>
      <c r="AQ2225" s="29">
        <f t="shared" si="263"/>
        <v>22388.33478460586</v>
      </c>
    </row>
    <row r="2226" spans="1:43" x14ac:dyDescent="0.2">
      <c r="A2226" s="26"/>
      <c r="E2226" s="25" t="s">
        <v>4333</v>
      </c>
      <c r="F2226" s="26" t="s">
        <v>4334</v>
      </c>
      <c r="G2226" s="1">
        <v>0.87503382284046305</v>
      </c>
      <c r="H2226" s="1">
        <v>1.01900184998997</v>
      </c>
      <c r="I2226" s="1">
        <f>VLOOKUP(F2226,'[1]SUSMB vs SHAM all proteins sum'!$B$2:$E$3214,2,FALSE)</f>
        <v>0.86880558668015195</v>
      </c>
      <c r="J2226" s="29">
        <f>VLOOKUP(F2226,'[1]SUSMB vs SHAM all proteins sum'!$B$2:$E$3214,3,FALSE)</f>
        <v>1.0166297282093599</v>
      </c>
      <c r="K2226" s="25">
        <f>VLOOKUP($E2226,[1]AllProteinsNorm!$A$1:$Q$3226,4,FALSE)</f>
        <v>2298335.5945961601</v>
      </c>
      <c r="L2226" s="1">
        <f>VLOOKUP($E2226,[1]AllProteinsNorm!$A$1:$Q$3226,5,FALSE)</f>
        <v>2348130.4575767498</v>
      </c>
      <c r="M2226" s="1">
        <f>VLOOKUP($E2226,[1]AllProteinsNorm!$A$1:$Q$3226,10,FALSE)</f>
        <v>2604726.3003122201</v>
      </c>
      <c r="N2226" s="1">
        <f>VLOOKUP($E2226,[1]AllProteinsNorm!$A$1:$Q$3226,11,FALSE)</f>
        <v>1764979.25251035</v>
      </c>
      <c r="O2226" s="1">
        <f>VLOOKUP($E2226,[1]AllProteinsNorm!$A$1:$Q$3226,15,FALSE)</f>
        <v>2615957.63051754</v>
      </c>
      <c r="P2226" s="1">
        <f>VLOOKUP($E2226,[1]AllProteinsNorm!$A$1:$Q$3226,6,FALSE)</f>
        <v>1955738.49894453</v>
      </c>
      <c r="Q2226" s="1">
        <f>VLOOKUP($E2226,[1]AllProteinsNorm!$A$1:$Q$3226,8,FALSE)</f>
        <v>1854658.0591841501</v>
      </c>
      <c r="R2226" s="1">
        <f>VLOOKUP($E2226,[1]AllProteinsNorm!$A$1:$Q$3226,13,FALSE)</f>
        <v>2413736.05188938</v>
      </c>
      <c r="S2226" s="1">
        <f>VLOOKUP($E2226,[1]AllProteinsNorm!$A$1:$Q$3226,16,FALSE)</f>
        <v>2885531.7613960602</v>
      </c>
      <c r="T2226" s="1">
        <f>VLOOKUP($E2226,[1]AllProteinsNorm!$A$1:$Q$3226,17,FALSE)</f>
        <v>2822621.59875882</v>
      </c>
      <c r="U2226" s="1">
        <f>VLOOKUP($E2226,[1]AllProteinsNorm!$A$1:$Q$3226,3,FALSE)</f>
        <v>2332025.40706708</v>
      </c>
      <c r="V2226" s="1">
        <f>VLOOKUP($E2226,[1]AllProteinsNorm!$A$1:$Q$3226,7,FALSE)</f>
        <v>2705072.3095623599</v>
      </c>
      <c r="W2226" s="1">
        <f>VLOOKUP($E2226,[1]AllProteinsNorm!$A$1:$Q$3226,9,FALSE)</f>
        <v>2492724.1886807899</v>
      </c>
      <c r="X2226" s="1">
        <f>VLOOKUP($E2226,[1]AllProteinsNorm!$A$1:$Q$3226,12,FALSE)</f>
        <v>2436107.3590442599</v>
      </c>
      <c r="Y2226" s="29">
        <f>VLOOKUP($E2226,[1]AllProteinsNorm!$A$1:$Q$3226,14,FALSE)</f>
        <v>1839921.4731859199</v>
      </c>
      <c r="Z2226" s="25">
        <f t="shared" si="265"/>
        <v>0.98792557581776008</v>
      </c>
      <c r="AA2226" s="1">
        <f t="shared" si="265"/>
        <v>1.0093295947950276</v>
      </c>
      <c r="AB2226" s="1">
        <f t="shared" si="265"/>
        <v>1.1196257570625856</v>
      </c>
      <c r="AC2226" s="1">
        <f t="shared" si="265"/>
        <v>0.75866559628732833</v>
      </c>
      <c r="AD2226" s="1">
        <f t="shared" si="265"/>
        <v>1.1244534760372986</v>
      </c>
      <c r="AE2226" s="1">
        <f t="shared" si="265"/>
        <v>0.84066229808281301</v>
      </c>
      <c r="AF2226" s="1">
        <f t="shared" si="265"/>
        <v>0.79721348586888907</v>
      </c>
      <c r="AG2226" s="1">
        <f t="shared" si="265"/>
        <v>1.0375297604673344</v>
      </c>
      <c r="AH2226" s="1">
        <f t="shared" si="265"/>
        <v>1.2403282765233126</v>
      </c>
      <c r="AI2226" s="1">
        <f t="shared" si="265"/>
        <v>1.2132867257618343</v>
      </c>
      <c r="AJ2226" s="1">
        <f t="shared" si="265"/>
        <v>1.002406936791667</v>
      </c>
      <c r="AK2226" s="1">
        <f t="shared" si="265"/>
        <v>1.1627588787888223</v>
      </c>
      <c r="AL2226" s="1">
        <f t="shared" si="265"/>
        <v>1.0714823306254522</v>
      </c>
      <c r="AM2226" s="1">
        <f t="shared" si="265"/>
        <v>1.0471459307754238</v>
      </c>
      <c r="AN2226" s="29">
        <f t="shared" si="265"/>
        <v>0.79087905401214909</v>
      </c>
      <c r="AO2226" s="1">
        <f t="shared" si="261"/>
        <v>309115.58577498462</v>
      </c>
      <c r="AP2226" s="1">
        <f t="shared" si="262"/>
        <v>426236.52165179519</v>
      </c>
      <c r="AQ2226" s="29">
        <f t="shared" si="263"/>
        <v>287659.64084844373</v>
      </c>
    </row>
    <row r="2227" spans="1:43" x14ac:dyDescent="0.2">
      <c r="A2227" s="26"/>
      <c r="E2227" s="25" t="s">
        <v>4335</v>
      </c>
      <c r="F2227" s="26" t="s">
        <v>4336</v>
      </c>
      <c r="G2227" s="1">
        <v>5.2039420974535698E-2</v>
      </c>
      <c r="H2227" s="1">
        <v>0.87298476424799798</v>
      </c>
      <c r="I2227" s="1">
        <f>VLOOKUP(F2227,'[1]SUSMB vs SHAM all proteins sum'!$B$2:$E$3214,2,FALSE)</f>
        <v>1.9030277343279899E-2</v>
      </c>
      <c r="J2227" s="29">
        <f>VLOOKUP(F2227,'[1]SUSMB vs SHAM all proteins sum'!$B$2:$E$3214,3,FALSE)</f>
        <v>0.82811899088700502</v>
      </c>
      <c r="K2227" s="25">
        <f>VLOOKUP($E2227,[1]AllProteinsNorm!$A$1:$Q$3226,4,FALSE)</f>
        <v>2703062.0098872902</v>
      </c>
      <c r="L2227" s="1">
        <f>VLOOKUP($E2227,[1]AllProteinsNorm!$A$1:$Q$3226,5,FALSE)</f>
        <v>3384650.78600924</v>
      </c>
      <c r="M2227" s="1">
        <f>VLOOKUP($E2227,[1]AllProteinsNorm!$A$1:$Q$3226,10,FALSE)</f>
        <v>2961929.7140447102</v>
      </c>
      <c r="N2227" s="1">
        <f>VLOOKUP($E2227,[1]AllProteinsNorm!$A$1:$Q$3226,11,FALSE)</f>
        <v>2778556.4612788302</v>
      </c>
      <c r="O2227" s="1">
        <f>VLOOKUP($E2227,[1]AllProteinsNorm!$A$1:$Q$3226,15,FALSE)</f>
        <v>3326523.3920764099</v>
      </c>
      <c r="P2227" s="1">
        <f>VLOOKUP($E2227,[1]AllProteinsNorm!$A$1:$Q$3226,6,FALSE)</f>
        <v>2816660.6035581701</v>
      </c>
      <c r="Q2227" s="1">
        <f>VLOOKUP($E2227,[1]AllProteinsNorm!$A$1:$Q$3226,8,FALSE)</f>
        <v>2647040.2407787601</v>
      </c>
      <c r="R2227" s="1">
        <f>VLOOKUP($E2227,[1]AllProteinsNorm!$A$1:$Q$3226,13,FALSE)</f>
        <v>2671243.2087514498</v>
      </c>
      <c r="S2227" s="1">
        <f>VLOOKUP($E2227,[1]AllProteinsNorm!$A$1:$Q$3226,16,FALSE)</f>
        <v>2795839.2199401399</v>
      </c>
      <c r="T2227" s="1">
        <f>VLOOKUP($E2227,[1]AllProteinsNorm!$A$1:$Q$3226,17,FALSE)</f>
        <v>2280694.24375461</v>
      </c>
      <c r="U2227" s="1">
        <f>VLOOKUP($E2227,[1]AllProteinsNorm!$A$1:$Q$3226,3,FALSE)</f>
        <v>2341098.9164658901</v>
      </c>
      <c r="V2227" s="1">
        <f>VLOOKUP($E2227,[1]AllProteinsNorm!$A$1:$Q$3226,7,FALSE)</f>
        <v>2575840.6734801298</v>
      </c>
      <c r="W2227" s="1">
        <f>VLOOKUP($E2227,[1]AllProteinsNorm!$A$1:$Q$3226,9,FALSE)</f>
        <v>2795711.3652835102</v>
      </c>
      <c r="X2227" s="1">
        <f>VLOOKUP($E2227,[1]AllProteinsNorm!$A$1:$Q$3226,12,FALSE)</f>
        <v>2174906.0642998498</v>
      </c>
      <c r="Y2227" s="29">
        <f>VLOOKUP($E2227,[1]AllProteinsNorm!$A$1:$Q$3226,14,FALSE)</f>
        <v>2660397.6557970401</v>
      </c>
      <c r="Z2227" s="25">
        <f t="shared" si="265"/>
        <v>0.89182168603559797</v>
      </c>
      <c r="AA2227" s="1">
        <f t="shared" si="265"/>
        <v>1.1166983811615685</v>
      </c>
      <c r="AB2227" s="1">
        <f t="shared" si="265"/>
        <v>0.97722994952987907</v>
      </c>
      <c r="AC2227" s="1">
        <f t="shared" si="265"/>
        <v>0.91672958259145365</v>
      </c>
      <c r="AD2227" s="1">
        <f t="shared" si="265"/>
        <v>1.0975204006815005</v>
      </c>
      <c r="AE2227" s="1">
        <f t="shared" si="265"/>
        <v>0.92930128841551574</v>
      </c>
      <c r="AF2227" s="1">
        <f t="shared" si="265"/>
        <v>0.87333841469431284</v>
      </c>
      <c r="AG2227" s="1">
        <f t="shared" si="265"/>
        <v>0.88132370383141623</v>
      </c>
      <c r="AH2227" s="1">
        <f t="shared" si="265"/>
        <v>0.92243168595138292</v>
      </c>
      <c r="AI2227" s="1">
        <f t="shared" si="265"/>
        <v>0.75246982065414403</v>
      </c>
      <c r="AJ2227" s="1">
        <f t="shared" si="265"/>
        <v>0.772399144089846</v>
      </c>
      <c r="AK2227" s="1">
        <f t="shared" si="265"/>
        <v>0.84984752994175883</v>
      </c>
      <c r="AL2227" s="1">
        <f t="shared" si="265"/>
        <v>0.92238950284384558</v>
      </c>
      <c r="AM2227" s="1">
        <f t="shared" si="265"/>
        <v>0.71756710949957658</v>
      </c>
      <c r="AN2227" s="29">
        <f t="shared" si="265"/>
        <v>0.87774542879132811</v>
      </c>
      <c r="AO2227" s="1">
        <f t="shared" si="261"/>
        <v>278727.36080121342</v>
      </c>
      <c r="AP2227" s="1">
        <f t="shared" si="262"/>
        <v>192662.82163259629</v>
      </c>
      <c r="AQ2227" s="29">
        <f t="shared" si="263"/>
        <v>223338.36145952987</v>
      </c>
    </row>
    <row r="2228" spans="1:43" x14ac:dyDescent="0.2">
      <c r="A2228" s="26"/>
      <c r="E2228" s="25" t="s">
        <v>4337</v>
      </c>
      <c r="F2228" s="26" t="s">
        <v>4338</v>
      </c>
      <c r="G2228" s="1">
        <v>0.43126444767901001</v>
      </c>
      <c r="H2228" s="1">
        <v>0.97107662983579401</v>
      </c>
      <c r="I2228" s="1">
        <f>VLOOKUP(F2228,'[1]SUSMB vs SHAM all proteins sum'!$B$2:$E$3214,2,FALSE)</f>
        <v>0.36467196284147602</v>
      </c>
      <c r="J2228" s="29">
        <f>VLOOKUP(F2228,'[1]SUSMB vs SHAM all proteins sum'!$B$2:$E$3214,3,FALSE)</f>
        <v>0.95932758235038196</v>
      </c>
      <c r="K2228" s="25">
        <f>VLOOKUP($E2228,[1]AllProteinsNorm!$A$1:$Q$3226,4,FALSE)</f>
        <v>5491632.8884389298</v>
      </c>
      <c r="L2228" s="1">
        <f>VLOOKUP($E2228,[1]AllProteinsNorm!$A$1:$Q$3226,5,FALSE)</f>
        <v>5780192.2024381803</v>
      </c>
      <c r="M2228" s="1">
        <f>VLOOKUP($E2228,[1]AllProteinsNorm!$A$1:$Q$3226,10,FALSE)</f>
        <v>5911256.4720734404</v>
      </c>
      <c r="N2228" s="1">
        <f>VLOOKUP($E2228,[1]AllProteinsNorm!$A$1:$Q$3226,11,FALSE)</f>
        <v>5757902.0920796199</v>
      </c>
      <c r="O2228" s="1">
        <f>VLOOKUP($E2228,[1]AllProteinsNorm!$A$1:$Q$3226,15,FALSE)</f>
        <v>5882427.8670264399</v>
      </c>
      <c r="P2228" s="1">
        <f>VLOOKUP($E2228,[1]AllProteinsNorm!$A$1:$Q$3226,6,FALSE)</f>
        <v>5055015.0746584404</v>
      </c>
      <c r="Q2228" s="1">
        <f>VLOOKUP($E2228,[1]AllProteinsNorm!$A$1:$Q$3226,8,FALSE)</f>
        <v>5980415.1589261796</v>
      </c>
      <c r="R2228" s="1">
        <f>VLOOKUP($E2228,[1]AllProteinsNorm!$A$1:$Q$3226,13,FALSE)</f>
        <v>5815099.6756911399</v>
      </c>
      <c r="S2228" s="1">
        <f>VLOOKUP($E2228,[1]AllProteinsNorm!$A$1:$Q$3226,16,FALSE)</f>
        <v>5886688.9978268696</v>
      </c>
      <c r="T2228" s="1">
        <f>VLOOKUP($E2228,[1]AllProteinsNorm!$A$1:$Q$3226,17,FALSE)</f>
        <v>5303101.4306805301</v>
      </c>
      <c r="U2228" s="1">
        <f>VLOOKUP($E2228,[1]AllProteinsNorm!$A$1:$Q$3226,3,FALSE)</f>
        <v>4842439.4202563604</v>
      </c>
      <c r="V2228" s="1">
        <f>VLOOKUP($E2228,[1]AllProteinsNorm!$A$1:$Q$3226,7,FALSE)</f>
        <v>5268406.0282997396</v>
      </c>
      <c r="W2228" s="1">
        <f>VLOOKUP($E2228,[1]AllProteinsNorm!$A$1:$Q$3226,9,FALSE)</f>
        <v>6092463.7158647804</v>
      </c>
      <c r="X2228" s="1">
        <f>VLOOKUP($E2228,[1]AllProteinsNorm!$A$1:$Q$3226,12,FALSE)</f>
        <v>5627973.5212000199</v>
      </c>
      <c r="Y2228" s="29">
        <f>VLOOKUP($E2228,[1]AllProteinsNorm!$A$1:$Q$3226,14,FALSE)</f>
        <v>5903243.4164091703</v>
      </c>
      <c r="Z2228" s="25">
        <f t="shared" si="265"/>
        <v>0.95263409125539378</v>
      </c>
      <c r="AA2228" s="1">
        <f t="shared" si="265"/>
        <v>1.00269050351916</v>
      </c>
      <c r="AB2228" s="1">
        <f t="shared" si="265"/>
        <v>1.0254262351196621</v>
      </c>
      <c r="AC2228" s="1">
        <f t="shared" si="265"/>
        <v>0.99882383590739865</v>
      </c>
      <c r="AD2228" s="1">
        <f t="shared" si="265"/>
        <v>1.0204253341983849</v>
      </c>
      <c r="AE2228" s="1">
        <f t="shared" si="265"/>
        <v>0.87689395663490044</v>
      </c>
      <c r="AF2228" s="1">
        <f t="shared" si="265"/>
        <v>1.0374231992541498</v>
      </c>
      <c r="AG2228" s="1">
        <f t="shared" si="265"/>
        <v>1.0087459062993351</v>
      </c>
      <c r="AH2228" s="1">
        <f t="shared" si="265"/>
        <v>1.0211645129727589</v>
      </c>
      <c r="AI2228" s="1">
        <f t="shared" si="265"/>
        <v>0.91992952094210367</v>
      </c>
      <c r="AJ2228" s="1">
        <f t="shared" si="265"/>
        <v>0.8400184371913727</v>
      </c>
      <c r="AK2228" s="1">
        <f t="shared" si="265"/>
        <v>0.91391090611674886</v>
      </c>
      <c r="AL2228" s="1">
        <f t="shared" si="265"/>
        <v>1.0568602733237578</v>
      </c>
      <c r="AM2228" s="1">
        <f t="shared" si="265"/>
        <v>0.97628511408049512</v>
      </c>
      <c r="AN2228" s="29">
        <f t="shared" si="265"/>
        <v>1.0240362095742581</v>
      </c>
      <c r="AO2228" s="1">
        <f t="shared" si="261"/>
        <v>148452.35998145965</v>
      </c>
      <c r="AP2228" s="1">
        <f t="shared" si="262"/>
        <v>362768.88744321576</v>
      </c>
      <c r="AQ2228" s="29">
        <f t="shared" si="263"/>
        <v>448334.0082741846</v>
      </c>
    </row>
    <row r="2229" spans="1:43" x14ac:dyDescent="0.2">
      <c r="A2229" s="26"/>
      <c r="E2229" s="25" t="s">
        <v>4339</v>
      </c>
      <c r="F2229" s="26" t="s">
        <v>4340</v>
      </c>
      <c r="G2229" s="43">
        <v>6.6418316740952195E-4</v>
      </c>
      <c r="H2229" s="1">
        <v>0.77892418483214199</v>
      </c>
      <c r="I2229" s="1">
        <f>VLOOKUP(F2229,'[1]SUSMB vs SHAM all proteins sum'!$B$2:$E$3214,2,FALSE)</f>
        <v>2.0622499226746902E-2</v>
      </c>
      <c r="J2229" s="29">
        <f>VLOOKUP(F2229,'[1]SUSMB vs SHAM all proteins sum'!$B$2:$E$3214,3,FALSE)</f>
        <v>0.76420388491587299</v>
      </c>
      <c r="K2229" s="25">
        <f>VLOOKUP($E2229,[1]AllProteinsNorm!$A$1:$Q$3226,4,FALSE)</f>
        <v>867580.81033388095</v>
      </c>
      <c r="L2229" s="1">
        <f>VLOOKUP($E2229,[1]AllProteinsNorm!$A$1:$Q$3226,5,FALSE)</f>
        <v>860599.48429898103</v>
      </c>
      <c r="M2229" s="1">
        <f>VLOOKUP($E2229,[1]AllProteinsNorm!$A$1:$Q$3226,10,FALSE)</f>
        <v>894790.49183838605</v>
      </c>
      <c r="N2229" s="1">
        <f>VLOOKUP($E2229,[1]AllProteinsNorm!$A$1:$Q$3226,11,FALSE)</f>
        <v>853382.26813189697</v>
      </c>
      <c r="O2229" s="1">
        <f>VLOOKUP($E2229,[1]AllProteinsNorm!$A$1:$Q$3226,15,FALSE)</f>
        <v>839369.22235333105</v>
      </c>
      <c r="P2229" s="1">
        <f>VLOOKUP($E2229,[1]AllProteinsNorm!$A$1:$Q$3226,6,FALSE)</f>
        <v>617119.60452181799</v>
      </c>
      <c r="Q2229" s="1">
        <f>VLOOKUP($E2229,[1]AllProteinsNorm!$A$1:$Q$3226,8,FALSE)</f>
        <v>757895.78416994005</v>
      </c>
      <c r="R2229" s="1">
        <f>VLOOKUP($E2229,[1]AllProteinsNorm!$A$1:$Q$3226,13,FALSE)</f>
        <v>594264.43697957601</v>
      </c>
      <c r="S2229" s="1">
        <f>VLOOKUP($E2229,[1]AllProteinsNorm!$A$1:$Q$3226,16,FALSE)</f>
        <v>708323.28844848799</v>
      </c>
      <c r="T2229" s="1">
        <f>VLOOKUP($E2229,[1]AllProteinsNorm!$A$1:$Q$3226,17,FALSE)</f>
        <v>696971.27688263799</v>
      </c>
      <c r="U2229" s="1">
        <f>VLOOKUP($E2229,[1]AllProteinsNorm!$A$1:$Q$3226,3,FALSE)</f>
        <v>736219.64270998002</v>
      </c>
      <c r="V2229" s="1">
        <f>VLOOKUP($E2229,[1]AllProteinsNorm!$A$1:$Q$3226,7,FALSE)</f>
        <v>747244.94946629205</v>
      </c>
      <c r="W2229" s="1">
        <f>VLOOKUP($E2229,[1]AllProteinsNorm!$A$1:$Q$3226,9,FALSE)</f>
        <v>641108.04301653698</v>
      </c>
      <c r="X2229" s="1">
        <f>VLOOKUP($E2229,[1]AllProteinsNorm!$A$1:$Q$3226,12,FALSE)</f>
        <v>464237.12702100398</v>
      </c>
      <c r="Y2229" s="29">
        <f>VLOOKUP($E2229,[1]AllProteinsNorm!$A$1:$Q$3226,14,FALSE)</f>
        <v>761787.34978895297</v>
      </c>
      <c r="Z2229" s="25">
        <f t="shared" si="265"/>
        <v>1.0051397595325742</v>
      </c>
      <c r="AA2229" s="1">
        <f t="shared" si="265"/>
        <v>0.99705151197297526</v>
      </c>
      <c r="AB2229" s="1">
        <f t="shared" si="265"/>
        <v>1.0366636618580196</v>
      </c>
      <c r="AC2229" s="1">
        <f t="shared" si="265"/>
        <v>0.98868997280997128</v>
      </c>
      <c r="AD2229" s="1">
        <f t="shared" si="265"/>
        <v>0.97245509382646056</v>
      </c>
      <c r="AE2229" s="1">
        <f t="shared" si="265"/>
        <v>0.71496677139871689</v>
      </c>
      <c r="AF2229" s="1">
        <f t="shared" si="265"/>
        <v>0.87806366528341784</v>
      </c>
      <c r="AG2229" s="1">
        <f t="shared" si="265"/>
        <v>0.6884878113596572</v>
      </c>
      <c r="AH2229" s="1">
        <f t="shared" si="265"/>
        <v>0.82063122114059006</v>
      </c>
      <c r="AI2229" s="1">
        <f t="shared" si="265"/>
        <v>0.80747929564892518</v>
      </c>
      <c r="AJ2229" s="1">
        <f t="shared" si="265"/>
        <v>0.85295067136383873</v>
      </c>
      <c r="AK2229" s="1">
        <f t="shared" si="265"/>
        <v>0.86572409148772034</v>
      </c>
      <c r="AL2229" s="1">
        <f t="shared" si="265"/>
        <v>0.74275868774004838</v>
      </c>
      <c r="AM2229" s="1">
        <f t="shared" si="265"/>
        <v>0.53784407015688729</v>
      </c>
      <c r="AN2229" s="29">
        <f t="shared" si="265"/>
        <v>0.88257225662604399</v>
      </c>
      <c r="AO2229" s="1">
        <f t="shared" si="261"/>
        <v>18374.938105718786</v>
      </c>
      <c r="AP2229" s="1">
        <f t="shared" si="262"/>
        <v>60552.827650500039</v>
      </c>
      <c r="AQ2229" s="29">
        <f t="shared" si="263"/>
        <v>111310.17441934287</v>
      </c>
    </row>
    <row r="2230" spans="1:43" x14ac:dyDescent="0.2">
      <c r="A2230" s="26"/>
      <c r="E2230" s="25" t="s">
        <v>4341</v>
      </c>
      <c r="F2230" s="26" t="s">
        <v>4342</v>
      </c>
      <c r="G2230" s="1">
        <v>0.32189424480533302</v>
      </c>
      <c r="H2230" s="1">
        <v>0.72185816506839895</v>
      </c>
      <c r="I2230" s="1">
        <f>VLOOKUP(F2230,'[1]SUSMB vs SHAM all proteins sum'!$B$2:$E$3214,2,FALSE)</f>
        <v>0.19072042210896001</v>
      </c>
      <c r="J2230" s="29">
        <f>VLOOKUP(F2230,'[1]SUSMB vs SHAM all proteins sum'!$B$2:$E$3214,3,FALSE)</f>
        <v>1.8059707071017901</v>
      </c>
      <c r="K2230" s="25">
        <f>VLOOKUP($E2230,[1]AllProteinsNorm!$A$1:$Q$3226,4,FALSE)</f>
        <v>53427.798369844597</v>
      </c>
      <c r="L2230" s="1">
        <f>VLOOKUP($E2230,[1]AllProteinsNorm!$A$1:$Q$3226,5,FALSE)</f>
        <v>88696.237194625006</v>
      </c>
      <c r="M2230" s="1">
        <f>VLOOKUP($E2230,[1]AllProteinsNorm!$A$1:$Q$3226,10,FALSE)</f>
        <v>65277.933751256802</v>
      </c>
      <c r="N2230" s="1">
        <f>VLOOKUP($E2230,[1]AllProteinsNorm!$A$1:$Q$3226,11,FALSE)</f>
        <v>119637.92541747</v>
      </c>
      <c r="O2230" s="1">
        <f>VLOOKUP($E2230,[1]AllProteinsNorm!$A$1:$Q$3226,15,FALSE)</f>
        <v>220030.383368504</v>
      </c>
      <c r="P2230" s="1">
        <f>VLOOKUP($E2230,[1]AllProteinsNorm!$A$1:$Q$3226,6,FALSE)</f>
        <v>107707.711827001</v>
      </c>
      <c r="Q2230" s="1">
        <f>VLOOKUP($E2230,[1]AllProteinsNorm!$A$1:$Q$3226,8,FALSE)</f>
        <v>37763.736905299404</v>
      </c>
      <c r="R2230" s="1">
        <f>VLOOKUP($E2230,[1]AllProteinsNorm!$A$1:$Q$3226,13,FALSE)</f>
        <v>94403.034256736704</v>
      </c>
      <c r="S2230" s="1">
        <f>VLOOKUP($E2230,[1]AllProteinsNorm!$A$1:$Q$3226,16,FALSE)</f>
        <v>66573.347758051605</v>
      </c>
      <c r="T2230" s="1">
        <f>VLOOKUP($E2230,[1]AllProteinsNorm!$A$1:$Q$3226,17,FALSE)</f>
        <v>62436.946467266796</v>
      </c>
      <c r="U2230" s="1">
        <f>VLOOKUP($E2230,[1]AllProteinsNorm!$A$1:$Q$3226,3,FALSE)</f>
        <v>325805.80193521501</v>
      </c>
      <c r="V2230" s="1">
        <f>VLOOKUP($E2230,[1]AllProteinsNorm!$A$1:$Q$3226,7,FALSE)</f>
        <v>86595.0743627591</v>
      </c>
      <c r="W2230" s="1">
        <f>VLOOKUP($E2230,[1]AllProteinsNorm!$A$1:$Q$3226,9,FALSE)</f>
        <v>88214.0866871365</v>
      </c>
      <c r="X2230" s="1">
        <f>VLOOKUP($E2230,[1]AllProteinsNorm!$A$1:$Q$3226,12,FALSE)</f>
        <v>146580.880902651</v>
      </c>
      <c r="Y2230" s="29">
        <f>VLOOKUP($E2230,[1]AllProteinsNorm!$A$1:$Q$3226,14,FALSE)</f>
        <v>428821.58570144401</v>
      </c>
      <c r="Z2230" s="25">
        <f t="shared" si="265"/>
        <v>0.48830836282347229</v>
      </c>
      <c r="AA2230" s="1">
        <f t="shared" si="265"/>
        <v>0.81064755978331882</v>
      </c>
      <c r="AB2230" s="1">
        <f t="shared" si="265"/>
        <v>0.59661378404404586</v>
      </c>
      <c r="AC2230" s="1">
        <f t="shared" si="265"/>
        <v>1.0934420147316914</v>
      </c>
      <c r="AD2230" s="1">
        <f t="shared" si="265"/>
        <v>2.0109882786174715</v>
      </c>
      <c r="AE2230" s="1">
        <f t="shared" si="265"/>
        <v>0.98440471122595086</v>
      </c>
      <c r="AF2230" s="1">
        <f t="shared" si="265"/>
        <v>0.34514520726968761</v>
      </c>
      <c r="AG2230" s="1">
        <f t="shared" si="265"/>
        <v>0.86280536555841891</v>
      </c>
      <c r="AH2230" s="1">
        <f t="shared" si="265"/>
        <v>0.60845334158032638</v>
      </c>
      <c r="AI2230" s="1">
        <f t="shared" si="265"/>
        <v>0.57064831491046353</v>
      </c>
      <c r="AJ2230" s="1">
        <f t="shared" si="265"/>
        <v>2.9777326147724636</v>
      </c>
      <c r="AK2230" s="1">
        <f t="shared" si="265"/>
        <v>0.79144378546060468</v>
      </c>
      <c r="AL2230" s="1">
        <f t="shared" si="265"/>
        <v>0.80624090010184668</v>
      </c>
      <c r="AM2230" s="1">
        <f t="shared" si="265"/>
        <v>1.3396896776340828</v>
      </c>
      <c r="AN2230" s="29">
        <f t="shared" si="265"/>
        <v>3.9192550104296293</v>
      </c>
      <c r="AO2230" s="1">
        <f t="shared" si="261"/>
        <v>59753.135035745217</v>
      </c>
      <c r="AP2230" s="1">
        <f t="shared" si="262"/>
        <v>24715.060318410855</v>
      </c>
      <c r="AQ2230" s="29">
        <f t="shared" si="263"/>
        <v>138015.25844799323</v>
      </c>
    </row>
    <row r="2231" spans="1:43" x14ac:dyDescent="0.2">
      <c r="A2231" s="26"/>
      <c r="E2231" s="25" t="s">
        <v>4343</v>
      </c>
      <c r="F2231" s="26" t="s">
        <v>4344</v>
      </c>
      <c r="G2231" s="1">
        <v>0.241449679053233</v>
      </c>
      <c r="H2231" s="43">
        <v>1.7519344507261101</v>
      </c>
      <c r="I2231" s="1">
        <f>VLOOKUP(F2231,'[1]SUSMB vs SHAM all proteins sum'!$B$2:$E$3214,2,FALSE)</f>
        <v>0.71852477776299695</v>
      </c>
      <c r="J2231" s="29">
        <f>VLOOKUP(F2231,'[1]SUSMB vs SHAM all proteins sum'!$B$2:$E$3214,3,FALSE)</f>
        <v>0.84729879234300198</v>
      </c>
      <c r="K2231" s="25">
        <f>VLOOKUP($E2231,[1]AllProteinsNorm!$A$1:$Q$3226,4,FALSE)</f>
        <v>7465.5572474106903</v>
      </c>
      <c r="L2231" s="1">
        <f>VLOOKUP($E2231,[1]AllProteinsNorm!$A$1:$Q$3226,5,FALSE)</f>
        <v>67892.179387693002</v>
      </c>
      <c r="M2231" s="1">
        <f>VLOOKUP($E2231,[1]AllProteinsNorm!$A$1:$Q$3226,10,FALSE)</f>
        <v>71991.367779924607</v>
      </c>
      <c r="N2231" s="1">
        <f>VLOOKUP($E2231,[1]AllProteinsNorm!$A$1:$Q$3226,11,FALSE)</f>
        <v>40019.331387661099</v>
      </c>
      <c r="O2231" s="1">
        <f>VLOOKUP($E2231,[1]AllProteinsNorm!$A$1:$Q$3226,15,FALSE)</f>
        <v>56883.700317461902</v>
      </c>
      <c r="P2231" s="1">
        <f>VLOOKUP($E2231,[1]AllProteinsNorm!$A$1:$Q$3226,6,FALSE)</f>
        <v>43852.234166865099</v>
      </c>
      <c r="Q2231" s="1">
        <f>VLOOKUP($E2231,[1]AllProteinsNorm!$A$1:$Q$3226,8,FALSE)</f>
        <v>93883.911423692203</v>
      </c>
      <c r="R2231" s="1">
        <f>VLOOKUP($E2231,[1]AllProteinsNorm!$A$1:$Q$3226,13,FALSE)</f>
        <v>86518.020971309306</v>
      </c>
      <c r="S2231" s="1">
        <f>VLOOKUP($E2231,[1]AllProteinsNorm!$A$1:$Q$3226,16,FALSE)</f>
        <v>62883.388672862202</v>
      </c>
      <c r="T2231" s="1">
        <f>VLOOKUP($E2231,[1]AllProteinsNorm!$A$1:$Q$3226,17,FALSE)</f>
        <v>61204.580301701601</v>
      </c>
      <c r="U2231" s="1">
        <f>VLOOKUP($E2231,[1]AllProteinsNorm!$A$1:$Q$3226,3,FALSE)</f>
        <v>49762.9213349825</v>
      </c>
      <c r="V2231" s="1">
        <f>VLOOKUP($E2231,[1]AllProteinsNorm!$A$1:$Q$3226,7,FALSE)</f>
        <v>29547.501703286402</v>
      </c>
      <c r="W2231" s="1">
        <f>VLOOKUP($E2231,[1]AllProteinsNorm!$A$1:$Q$3226,9,FALSE)</f>
        <v>34377.565305836702</v>
      </c>
      <c r="X2231" s="1">
        <f>VLOOKUP($E2231,[1]AllProteinsNorm!$A$1:$Q$3226,12,FALSE)</f>
        <v>33913.351739600199</v>
      </c>
      <c r="Y2231" s="29">
        <f>VLOOKUP($E2231,[1]AllProteinsNorm!$A$1:$Q$3226,14,FALSE)</f>
        <v>21160.725144447399</v>
      </c>
      <c r="Z2231" s="25">
        <f t="shared" si="265"/>
        <v>0.1528248097641666</v>
      </c>
      <c r="AA2231" s="1">
        <f t="shared" si="265"/>
        <v>1.3897970446877854</v>
      </c>
      <c r="AB2231" s="1">
        <f t="shared" si="265"/>
        <v>1.4737100957125502</v>
      </c>
      <c r="AC2231" s="1">
        <f t="shared" si="265"/>
        <v>0.81922172766536183</v>
      </c>
      <c r="AD2231" s="1">
        <f t="shared" si="265"/>
        <v>1.1644463221701353</v>
      </c>
      <c r="AE2231" s="1">
        <f t="shared" si="265"/>
        <v>0.89768373909519295</v>
      </c>
      <c r="AF2231" s="1">
        <f t="shared" si="265"/>
        <v>1.9218646951261316</v>
      </c>
      <c r="AG2231" s="1">
        <f t="shared" si="265"/>
        <v>1.7710801294435718</v>
      </c>
      <c r="AH2231" s="1">
        <f t="shared" si="265"/>
        <v>1.2872638428416632</v>
      </c>
      <c r="AI2231" s="1">
        <f t="shared" si="265"/>
        <v>1.2528975441916737</v>
      </c>
      <c r="AJ2231" s="1">
        <f t="shared" si="265"/>
        <v>1.0186793476087219</v>
      </c>
      <c r="AK2231" s="1">
        <f t="shared" si="265"/>
        <v>0.60485656691967549</v>
      </c>
      <c r="AL2231" s="1">
        <f t="shared" si="265"/>
        <v>0.70373110859767174</v>
      </c>
      <c r="AM2231" s="1">
        <f t="shared" si="265"/>
        <v>0.69422835513949621</v>
      </c>
      <c r="AN2231" s="29">
        <f t="shared" si="265"/>
        <v>0.4331737990213137</v>
      </c>
      <c r="AO2231" s="1">
        <f t="shared" si="261"/>
        <v>23466.233820194859</v>
      </c>
      <c r="AP2231" s="1">
        <f t="shared" si="262"/>
        <v>18190.369767009623</v>
      </c>
      <c r="AQ2231" s="29">
        <f t="shared" si="263"/>
        <v>9305.750650998998</v>
      </c>
    </row>
    <row r="2232" spans="1:43" x14ac:dyDescent="0.2">
      <c r="A2232" s="26"/>
      <c r="E2232" s="25" t="s">
        <v>4345</v>
      </c>
      <c r="F2232" s="26" t="s">
        <v>4346</v>
      </c>
      <c r="G2232" s="1">
        <v>0.47670871760882499</v>
      </c>
      <c r="H2232" s="1">
        <v>0.93643379838824603</v>
      </c>
      <c r="I2232" s="1">
        <f>VLOOKUP(F2232,'[1]SUSMB vs SHAM all proteins sum'!$B$2:$E$3214,2,FALSE)</f>
        <v>0.40040584329775097</v>
      </c>
      <c r="J2232" s="29">
        <f>VLOOKUP(F2232,'[1]SUSMB vs SHAM all proteins sum'!$B$2:$E$3214,3,FALSE)</f>
        <v>0.93105918431636303</v>
      </c>
      <c r="K2232" s="25">
        <f>VLOOKUP($E2232,[1]AllProteinsNorm!$A$1:$Q$3226,4,FALSE)</f>
        <v>3843239.4051656001</v>
      </c>
      <c r="L2232" s="1">
        <f>VLOOKUP($E2232,[1]AllProteinsNorm!$A$1:$Q$3226,5,FALSE)</f>
        <v>3106436.6550388499</v>
      </c>
      <c r="M2232" s="1">
        <f>VLOOKUP($E2232,[1]AllProteinsNorm!$A$1:$Q$3226,10,FALSE)</f>
        <v>3157604.6582557699</v>
      </c>
      <c r="N2232" s="1">
        <f>VLOOKUP($E2232,[1]AllProteinsNorm!$A$1:$Q$3226,11,FALSE)</f>
        <v>4299005.8516934402</v>
      </c>
      <c r="O2232" s="1">
        <f>VLOOKUP($E2232,[1]AllProteinsNorm!$A$1:$Q$3226,15,FALSE)</f>
        <v>2933821.9646536899</v>
      </c>
      <c r="P2232" s="1">
        <f>VLOOKUP($E2232,[1]AllProteinsNorm!$A$1:$Q$3226,6,FALSE)</f>
        <v>2940200.24076874</v>
      </c>
      <c r="Q2232" s="1">
        <f>VLOOKUP($E2232,[1]AllProteinsNorm!$A$1:$Q$3226,8,FALSE)</f>
        <v>3644549.7212830698</v>
      </c>
      <c r="R2232" s="1">
        <f>VLOOKUP($E2232,[1]AllProteinsNorm!$A$1:$Q$3226,13,FALSE)</f>
        <v>2955372.5595249599</v>
      </c>
      <c r="S2232" s="1">
        <f>VLOOKUP($E2232,[1]AllProteinsNorm!$A$1:$Q$3226,16,FALSE)</f>
        <v>3614949.1328996001</v>
      </c>
      <c r="T2232" s="1">
        <f>VLOOKUP($E2232,[1]AllProteinsNorm!$A$1:$Q$3226,17,FALSE)</f>
        <v>2990678.1103257802</v>
      </c>
      <c r="U2232" s="1">
        <f>VLOOKUP($E2232,[1]AllProteinsNorm!$A$1:$Q$3226,3,FALSE)</f>
        <v>3647346.1999808098</v>
      </c>
      <c r="V2232" s="1">
        <f>VLOOKUP($E2232,[1]AllProteinsNorm!$A$1:$Q$3226,7,FALSE)</f>
        <v>3124869.1766056102</v>
      </c>
      <c r="W2232" s="1">
        <f>VLOOKUP($E2232,[1]AllProteinsNorm!$A$1:$Q$3226,9,FALSE)</f>
        <v>3027182.3554698401</v>
      </c>
      <c r="X2232" s="1">
        <f>VLOOKUP($E2232,[1]AllProteinsNorm!$A$1:$Q$3226,12,FALSE)</f>
        <v>3199992.9306365801</v>
      </c>
      <c r="Y2232" s="29">
        <f>VLOOKUP($E2232,[1]AllProteinsNorm!$A$1:$Q$3226,14,FALSE)</f>
        <v>3013071.92653673</v>
      </c>
      <c r="Z2232" s="25">
        <f t="shared" si="265"/>
        <v>1.1081935840975112</v>
      </c>
      <c r="AA2232" s="1">
        <f t="shared" si="265"/>
        <v>0.89573737350120985</v>
      </c>
      <c r="AB2232" s="1">
        <f t="shared" si="265"/>
        <v>0.9104916073383883</v>
      </c>
      <c r="AC2232" s="1">
        <f t="shared" si="265"/>
        <v>1.2396133054945733</v>
      </c>
      <c r="AD2232" s="1">
        <f t="shared" si="265"/>
        <v>0.84596412956831724</v>
      </c>
      <c r="AE2232" s="1">
        <f t="shared" si="265"/>
        <v>0.847803298020535</v>
      </c>
      <c r="AF2232" s="1">
        <f t="shared" si="265"/>
        <v>1.0509016463095515</v>
      </c>
      <c r="AG2232" s="1">
        <f t="shared" si="265"/>
        <v>0.85217821837520413</v>
      </c>
      <c r="AH2232" s="1">
        <f t="shared" si="265"/>
        <v>1.0423663512956673</v>
      </c>
      <c r="AI2232" s="1">
        <f t="shared" si="265"/>
        <v>0.86235853262466522</v>
      </c>
      <c r="AJ2232" s="1">
        <f t="shared" si="265"/>
        <v>1.051708007668861</v>
      </c>
      <c r="AK2232" s="1">
        <f t="shared" si="265"/>
        <v>0.90105236952034096</v>
      </c>
      <c r="AL2232" s="1">
        <f t="shared" si="265"/>
        <v>0.87288448898496818</v>
      </c>
      <c r="AM2232" s="1">
        <f t="shared" si="265"/>
        <v>0.92271421606535298</v>
      </c>
      <c r="AN2232" s="29">
        <f t="shared" si="265"/>
        <v>0.86881576331788668</v>
      </c>
      <c r="AO2232" s="1">
        <f t="shared" si="261"/>
        <v>518419.68103540642</v>
      </c>
      <c r="AP2232" s="1">
        <f t="shared" si="262"/>
        <v>327631.7419987836</v>
      </c>
      <c r="AQ2232" s="29">
        <f t="shared" si="263"/>
        <v>232611.36816361616</v>
      </c>
    </row>
    <row r="2233" spans="1:43" x14ac:dyDescent="0.2">
      <c r="A2233" s="26"/>
      <c r="E2233" s="25" t="s">
        <v>4347</v>
      </c>
      <c r="F2233" s="26" t="s">
        <v>4348</v>
      </c>
      <c r="G2233" s="1">
        <v>0.67190158126742106</v>
      </c>
      <c r="H2233" s="1">
        <v>1.0662938201413801</v>
      </c>
      <c r="I2233" s="1">
        <f>VLOOKUP(F2233,'[1]SUSMB vs SHAM all proteins sum'!$B$2:$E$3214,2,FALSE)</f>
        <v>0.76469141904709503</v>
      </c>
      <c r="J2233" s="29">
        <f>VLOOKUP(F2233,'[1]SUSMB vs SHAM all proteins sum'!$B$2:$E$3214,3,FALSE)</f>
        <v>0.946109737642849</v>
      </c>
      <c r="K2233" s="25">
        <f>VLOOKUP($E2233,[1]AllProteinsNorm!$A$1:$Q$3226,4,FALSE)</f>
        <v>37448.476212103204</v>
      </c>
      <c r="L2233" s="1">
        <f>VLOOKUP($E2233,[1]AllProteinsNorm!$A$1:$Q$3226,5,FALSE)</f>
        <v>23991.5968055087</v>
      </c>
      <c r="M2233" s="1">
        <f>VLOOKUP($E2233,[1]AllProteinsNorm!$A$1:$Q$3226,10,FALSE)</f>
        <v>29271.530586885401</v>
      </c>
      <c r="N2233" s="1">
        <f>VLOOKUP($E2233,[1]AllProteinsNorm!$A$1:$Q$3226,11,FALSE)</f>
        <v>17726.4849932176</v>
      </c>
      <c r="O2233" s="1">
        <f>VLOOKUP($E2233,[1]AllProteinsNorm!$A$1:$Q$3226,15,FALSE)</f>
        <v>34628.3024327077</v>
      </c>
      <c r="P2233" s="1">
        <f>VLOOKUP($E2233,[1]AllProteinsNorm!$A$1:$Q$3226,6,FALSE)</f>
        <v>23861.375790600501</v>
      </c>
      <c r="Q2233" s="1">
        <f>VLOOKUP($E2233,[1]AllProteinsNorm!$A$1:$Q$3226,8,FALSE)</f>
        <v>32463.93154627</v>
      </c>
      <c r="R2233" s="1">
        <f>VLOOKUP($E2233,[1]AllProteinsNorm!$A$1:$Q$3226,13,FALSE)</f>
        <v>30860.713759577298</v>
      </c>
      <c r="S2233" s="1">
        <f>VLOOKUP($E2233,[1]AllProteinsNorm!$A$1:$Q$3226,16,FALSE)</f>
        <v>31972.062210817599</v>
      </c>
      <c r="T2233" s="1">
        <f>VLOOKUP($E2233,[1]AllProteinsNorm!$A$1:$Q$3226,17,FALSE)</f>
        <v>29114.1300146098</v>
      </c>
      <c r="U2233" s="1">
        <f>VLOOKUP($E2233,[1]AllProteinsNorm!$A$1:$Q$3226,3,FALSE)</f>
        <v>34100.596364680598</v>
      </c>
      <c r="V2233" s="1">
        <f>VLOOKUP($E2233,[1]AllProteinsNorm!$A$1:$Q$3226,7,FALSE)</f>
        <v>29614.6009419193</v>
      </c>
      <c r="W2233" s="1">
        <f>VLOOKUP($E2233,[1]AllProteinsNorm!$A$1:$Q$3226,9,FALSE)</f>
        <v>28280.696632889099</v>
      </c>
      <c r="X2233" s="1">
        <f>VLOOKUP($E2233,[1]AllProteinsNorm!$A$1:$Q$3226,12,FALSE)</f>
        <v>17059.6555467367</v>
      </c>
      <c r="Y2233" s="29">
        <f>VLOOKUP($E2233,[1]AllProteinsNorm!$A$1:$Q$3226,14,FALSE)</f>
        <v>25117.2395708808</v>
      </c>
      <c r="Z2233" s="25">
        <f t="shared" ref="Z2233:AN2249" si="266">K2233/AVERAGE($K2233:$O2233)</f>
        <v>1.3087796491679136</v>
      </c>
      <c r="AA2233" s="1">
        <f t="shared" si="266"/>
        <v>0.83847773864677166</v>
      </c>
      <c r="AB2233" s="1">
        <f t="shared" si="266"/>
        <v>1.0230051368480004</v>
      </c>
      <c r="AC2233" s="1">
        <f t="shared" si="266"/>
        <v>0.61951954143611976</v>
      </c>
      <c r="AD2233" s="1">
        <f t="shared" si="266"/>
        <v>1.2102179339011951</v>
      </c>
      <c r="AE2233" s="1">
        <f t="shared" si="266"/>
        <v>0.83392666924569514</v>
      </c>
      <c r="AF2233" s="1">
        <f t="shared" si="266"/>
        <v>1.134575748799264</v>
      </c>
      <c r="AG2233" s="1">
        <f t="shared" si="266"/>
        <v>1.0785451963003272</v>
      </c>
      <c r="AH2233" s="1">
        <f t="shared" si="266"/>
        <v>1.1173855012537099</v>
      </c>
      <c r="AI2233" s="1">
        <f t="shared" si="266"/>
        <v>1.0175041742829307</v>
      </c>
      <c r="AJ2233" s="1">
        <f t="shared" si="266"/>
        <v>1.1917752352273017</v>
      </c>
      <c r="AK2233" s="1">
        <f t="shared" si="266"/>
        <v>1.0349950372209311</v>
      </c>
      <c r="AL2233" s="1">
        <f t="shared" si="266"/>
        <v>0.98837667006205898</v>
      </c>
      <c r="AM2233" s="1">
        <f t="shared" si="266"/>
        <v>0.59621464635635568</v>
      </c>
      <c r="AN2233" s="29">
        <f t="shared" si="266"/>
        <v>0.87781761285708615</v>
      </c>
      <c r="AO2233" s="1">
        <f t="shared" si="261"/>
        <v>7135.2188736913286</v>
      </c>
      <c r="AP2233" s="1">
        <f t="shared" si="262"/>
        <v>3116.7688287129931</v>
      </c>
      <c r="AQ2233" s="29">
        <f t="shared" si="263"/>
        <v>5676.4983886065547</v>
      </c>
    </row>
    <row r="2234" spans="1:43" x14ac:dyDescent="0.2">
      <c r="A2234" s="26"/>
      <c r="E2234" s="25" t="s">
        <v>130</v>
      </c>
      <c r="F2234" s="26" t="s">
        <v>131</v>
      </c>
      <c r="G2234" s="43">
        <v>4.7425078835705903E-2</v>
      </c>
      <c r="H2234" s="43">
        <v>1.6666553642959701</v>
      </c>
      <c r="I2234" s="1">
        <f>VLOOKUP(F2234,'[1]SUSMB vs SHAM all proteins sum'!$B$2:$E$3214,2,FALSE)</f>
        <v>0.24233371154036201</v>
      </c>
      <c r="J2234" s="29">
        <f>VLOOKUP(F2234,'[1]SUSMB vs SHAM all proteins sum'!$B$2:$E$3214,3,FALSE)</f>
        <v>1.40486104368047</v>
      </c>
      <c r="K2234" s="25">
        <f>VLOOKUP($E2234,[1]AllProteinsNorm!$A$1:$Q$3226,4,FALSE)</f>
        <v>395435.58180444001</v>
      </c>
      <c r="L2234" s="1">
        <f>VLOOKUP($E2234,[1]AllProteinsNorm!$A$1:$Q$3226,5,FALSE)</f>
        <v>622870.70203753002</v>
      </c>
      <c r="M2234" s="1">
        <f>VLOOKUP($E2234,[1]AllProteinsNorm!$A$1:$Q$3226,10,FALSE)</f>
        <v>488953.70804690901</v>
      </c>
      <c r="N2234" s="1">
        <f>VLOOKUP($E2234,[1]AllProteinsNorm!$A$1:$Q$3226,11,FALSE)</f>
        <v>845855.32091572403</v>
      </c>
      <c r="O2234" s="1">
        <f>VLOOKUP($E2234,[1]AllProteinsNorm!$A$1:$Q$3226,15,FALSE)</f>
        <v>1341962.7333657499</v>
      </c>
      <c r="P2234" s="1">
        <f>VLOOKUP($E2234,[1]AllProteinsNorm!$A$1:$Q$3226,6,FALSE)</f>
        <v>983772.93062874104</v>
      </c>
      <c r="Q2234" s="1">
        <f>VLOOKUP($E2234,[1]AllProteinsNorm!$A$1:$Q$3226,8,FALSE)</f>
        <v>1147579.2224195199</v>
      </c>
      <c r="R2234" s="1">
        <f>VLOOKUP($E2234,[1]AllProteinsNorm!$A$1:$Q$3226,13,FALSE)</f>
        <v>1156715.54095593</v>
      </c>
      <c r="S2234" s="1">
        <f>VLOOKUP($E2234,[1]AllProteinsNorm!$A$1:$Q$3226,16,FALSE)</f>
        <v>1070761.0124610299</v>
      </c>
      <c r="T2234" s="1">
        <f>VLOOKUP($E2234,[1]AllProteinsNorm!$A$1:$Q$3226,17,FALSE)</f>
        <v>1257217.1333864899</v>
      </c>
      <c r="U2234" s="1">
        <f>VLOOKUP($E2234,[1]AllProteinsNorm!$A$1:$Q$3226,3,FALSE)</f>
        <v>1025173.66864315</v>
      </c>
      <c r="V2234" s="1">
        <f>VLOOKUP($E2234,[1]AllProteinsNorm!$A$1:$Q$3226,7,FALSE)</f>
        <v>867217.86585707695</v>
      </c>
      <c r="W2234" s="1">
        <f>VLOOKUP($E2234,[1]AllProteinsNorm!$A$1:$Q$3226,9,FALSE)</f>
        <v>524975.85017097997</v>
      </c>
      <c r="X2234" s="1">
        <f>VLOOKUP($E2234,[1]AllProteinsNorm!$A$1:$Q$3226,12,FALSE)</f>
        <v>1274705.02827026</v>
      </c>
      <c r="Y2234" s="29">
        <f>VLOOKUP($E2234,[1]AllProteinsNorm!$A$1:$Q$3226,14,FALSE)</f>
        <v>1257390.2809828599</v>
      </c>
      <c r="Z2234" s="25">
        <f t="shared" si="266"/>
        <v>0.53508420778050514</v>
      </c>
      <c r="AA2234" s="1">
        <f t="shared" si="266"/>
        <v>0.84283835720748124</v>
      </c>
      <c r="AB2234" s="1">
        <f t="shared" si="266"/>
        <v>0.66162839043909993</v>
      </c>
      <c r="AC2234" s="1">
        <f t="shared" si="266"/>
        <v>1.1445703045330586</v>
      </c>
      <c r="AD2234" s="1">
        <f t="shared" si="266"/>
        <v>1.8158787400398548</v>
      </c>
      <c r="AE2234" s="1">
        <f t="shared" si="266"/>
        <v>1.3311937100331905</v>
      </c>
      <c r="AF2234" s="1">
        <f t="shared" si="266"/>
        <v>1.5528484217118121</v>
      </c>
      <c r="AG2234" s="1">
        <f t="shared" si="266"/>
        <v>1.565211243852848</v>
      </c>
      <c r="AH2234" s="1">
        <f t="shared" si="266"/>
        <v>1.4489017540113751</v>
      </c>
      <c r="AI2234" s="1">
        <f t="shared" si="266"/>
        <v>1.7012051135015847</v>
      </c>
      <c r="AJ2234" s="1">
        <f t="shared" si="266"/>
        <v>1.3872151762878986</v>
      </c>
      <c r="AK2234" s="1">
        <f t="shared" si="266"/>
        <v>1.1734770619471455</v>
      </c>
      <c r="AL2234" s="1">
        <f t="shared" si="266"/>
        <v>0.71037180218030116</v>
      </c>
      <c r="AM2234" s="1">
        <f t="shared" si="266"/>
        <v>1.7248688827985483</v>
      </c>
      <c r="AN2234" s="29">
        <f t="shared" si="266"/>
        <v>1.7014394084125535</v>
      </c>
      <c r="AO2234" s="1">
        <f t="shared" si="261"/>
        <v>337350.79298334481</v>
      </c>
      <c r="AP2234" s="1">
        <f t="shared" si="262"/>
        <v>91507.360009775177</v>
      </c>
      <c r="AQ2234" s="29">
        <f t="shared" si="263"/>
        <v>277530.01895348553</v>
      </c>
    </row>
    <row r="2235" spans="1:43" x14ac:dyDescent="0.2">
      <c r="A2235" s="26"/>
      <c r="E2235" s="25" t="s">
        <v>4349</v>
      </c>
      <c r="F2235" s="26" t="s">
        <v>4350</v>
      </c>
      <c r="G2235" s="1">
        <v>0.72207988008395196</v>
      </c>
      <c r="H2235" s="1">
        <v>0.90099098853731696</v>
      </c>
      <c r="I2235" s="1">
        <f>VLOOKUP(F2235,'[1]SUSMB vs SHAM all proteins sum'!$B$2:$E$3214,2,FALSE)</f>
        <v>0.46812749110813101</v>
      </c>
      <c r="J2235" s="29">
        <f>VLOOKUP(F2235,'[1]SUSMB vs SHAM all proteins sum'!$B$2:$E$3214,3,FALSE)</f>
        <v>1.2130228778252099</v>
      </c>
      <c r="K2235" s="25">
        <f>VLOOKUP($E2235,[1]AllProteinsNorm!$A$1:$Q$3226,4,FALSE)</f>
        <v>31081.259669584899</v>
      </c>
      <c r="L2235" s="1">
        <f>VLOOKUP($E2235,[1]AllProteinsNorm!$A$1:$Q$3226,5,FALSE)</f>
        <v>31569.960801324702</v>
      </c>
      <c r="M2235" s="1">
        <f>VLOOKUP($E2235,[1]AllProteinsNorm!$A$1:$Q$3226,10,FALSE)</f>
        <v>24374.484919806899</v>
      </c>
      <c r="N2235" s="1">
        <f>VLOOKUP($E2235,[1]AllProteinsNorm!$A$1:$Q$3226,11,FALSE)</f>
        <v>44692.960756964603</v>
      </c>
      <c r="O2235" s="1">
        <f>VLOOKUP($E2235,[1]AllProteinsNorm!$A$1:$Q$3226,15,FALSE)</f>
        <v>12449.3333090172</v>
      </c>
      <c r="P2235" s="1">
        <f>VLOOKUP($E2235,[1]AllProteinsNorm!$A$1:$Q$3226,6,FALSE)</f>
        <v>24627.6185563816</v>
      </c>
      <c r="Q2235" s="1">
        <f>VLOOKUP($E2235,[1]AllProteinsNorm!$A$1:$Q$3226,8,FALSE)</f>
        <v>12347.2231389647</v>
      </c>
      <c r="R2235" s="1">
        <f>VLOOKUP($E2235,[1]AllProteinsNorm!$A$1:$Q$3226,13,FALSE)</f>
        <v>37810.065226247003</v>
      </c>
      <c r="S2235" s="1">
        <f>VLOOKUP($E2235,[1]AllProteinsNorm!$A$1:$Q$3226,16,FALSE)</f>
        <v>23205.308123666298</v>
      </c>
      <c r="T2235" s="1">
        <f>VLOOKUP($E2235,[1]AllProteinsNorm!$A$1:$Q$3226,17,FALSE)</f>
        <v>29614.818639862599</v>
      </c>
      <c r="U2235" s="1">
        <f>VLOOKUP($E2235,[1]AllProteinsNorm!$A$1:$Q$3226,3,FALSE)</f>
        <v>40600.690950660697</v>
      </c>
      <c r="V2235" s="1">
        <f>VLOOKUP($E2235,[1]AllProteinsNorm!$A$1:$Q$3226,7,FALSE)</f>
        <v>20679.7206288169</v>
      </c>
      <c r="W2235" s="1">
        <f>VLOOKUP($E2235,[1]AllProteinsNorm!$A$1:$Q$3226,9,FALSE)</f>
        <v>43816.957377099498</v>
      </c>
      <c r="X2235" s="1">
        <f>VLOOKUP($E2235,[1]AllProteinsNorm!$A$1:$Q$3226,12,FALSE)</f>
        <v>34858.515046157998</v>
      </c>
      <c r="Y2235" s="29">
        <f>VLOOKUP($E2235,[1]AllProteinsNorm!$A$1:$Q$3226,14,FALSE)</f>
        <v>27252.672018362999</v>
      </c>
      <c r="Z2235" s="25">
        <f t="shared" si="266"/>
        <v>1.0779527976636845</v>
      </c>
      <c r="AA2235" s="1">
        <f t="shared" si="266"/>
        <v>1.0949018131727257</v>
      </c>
      <c r="AB2235" s="1">
        <f t="shared" si="266"/>
        <v>0.84535004340987319</v>
      </c>
      <c r="AC2235" s="1">
        <f t="shared" si="266"/>
        <v>1.5500305520431528</v>
      </c>
      <c r="AD2235" s="1">
        <f t="shared" si="266"/>
        <v>0.43176479371056364</v>
      </c>
      <c r="AE2235" s="1">
        <f t="shared" si="266"/>
        <v>0.85412916351727031</v>
      </c>
      <c r="AF2235" s="1">
        <f t="shared" si="266"/>
        <v>0.42822343326867279</v>
      </c>
      <c r="AG2235" s="1">
        <f t="shared" si="266"/>
        <v>1.3113196190810525</v>
      </c>
      <c r="AH2235" s="1">
        <f t="shared" si="266"/>
        <v>0.80480093401851449</v>
      </c>
      <c r="AI2235" s="1">
        <f t="shared" si="266"/>
        <v>1.027094041377663</v>
      </c>
      <c r="AJ2235" s="1">
        <f t="shared" si="266"/>
        <v>1.4081034315404837</v>
      </c>
      <c r="AK2235" s="1">
        <f t="shared" si="266"/>
        <v>0.71720911390700726</v>
      </c>
      <c r="AL2235" s="1">
        <f t="shared" si="266"/>
        <v>1.5196492128012145</v>
      </c>
      <c r="AM2235" s="1">
        <f t="shared" si="266"/>
        <v>1.2089546632235801</v>
      </c>
      <c r="AN2235" s="29">
        <f t="shared" si="266"/>
        <v>0.94517063845879667</v>
      </c>
      <c r="AO2235" s="1">
        <f t="shared" si="261"/>
        <v>10510.82175992446</v>
      </c>
      <c r="AP2235" s="1">
        <f t="shared" si="262"/>
        <v>8336.5392249431916</v>
      </c>
      <c r="AQ2235" s="29">
        <f t="shared" si="263"/>
        <v>8509.7199339940871</v>
      </c>
    </row>
    <row r="2236" spans="1:43" x14ac:dyDescent="0.2">
      <c r="A2236" s="26"/>
      <c r="E2236" s="25" t="s">
        <v>4351</v>
      </c>
      <c r="F2236" s="26" t="s">
        <v>4352</v>
      </c>
      <c r="G2236" s="1">
        <v>0.45427761229306302</v>
      </c>
      <c r="H2236" s="1">
        <v>0.89542448606548797</v>
      </c>
      <c r="I2236" s="1">
        <f>VLOOKUP(F2236,'[1]SUSMB vs SHAM all proteins sum'!$B$2:$E$3214,2,FALSE)</f>
        <v>0.82356099179826603</v>
      </c>
      <c r="J2236" s="29">
        <f>VLOOKUP(F2236,'[1]SUSMB vs SHAM all proteins sum'!$B$2:$E$3214,3,FALSE)</f>
        <v>0.97766540865539198</v>
      </c>
      <c r="K2236" s="25">
        <f>VLOOKUP($E2236,[1]AllProteinsNorm!$A$1:$Q$3226,4,FALSE)</f>
        <v>1311750.2023970401</v>
      </c>
      <c r="L2236" s="1">
        <f>VLOOKUP($E2236,[1]AllProteinsNorm!$A$1:$Q$3226,5,FALSE)</f>
        <v>1046053.87812028</v>
      </c>
      <c r="M2236" s="1">
        <f>VLOOKUP($E2236,[1]AllProteinsNorm!$A$1:$Q$3226,10,FALSE)</f>
        <v>1564589.6328792199</v>
      </c>
      <c r="N2236" s="1">
        <f>VLOOKUP($E2236,[1]AllProteinsNorm!$A$1:$Q$3226,11,FALSE)</f>
        <v>1190834.05087083</v>
      </c>
      <c r="O2236" s="1">
        <f>VLOOKUP($E2236,[1]AllProteinsNorm!$A$1:$Q$3226,15,FALSE)</f>
        <v>1706845.4162051999</v>
      </c>
      <c r="P2236" s="1">
        <f>VLOOKUP($E2236,[1]AllProteinsNorm!$A$1:$Q$3226,6,FALSE)</f>
        <v>1117634.1497120799</v>
      </c>
      <c r="Q2236" s="1">
        <f>VLOOKUP($E2236,[1]AllProteinsNorm!$A$1:$Q$3226,8,FALSE)</f>
        <v>1480864.9228330599</v>
      </c>
      <c r="R2236" s="1">
        <f>VLOOKUP($E2236,[1]AllProteinsNorm!$A$1:$Q$3226,13,FALSE)</f>
        <v>844450.55594665697</v>
      </c>
      <c r="S2236" s="1">
        <f>VLOOKUP($E2236,[1]AllProteinsNorm!$A$1:$Q$3226,16,FALSE)</f>
        <v>1541507.6411864699</v>
      </c>
      <c r="T2236" s="1">
        <f>VLOOKUP($E2236,[1]AllProteinsNorm!$A$1:$Q$3226,17,FALSE)</f>
        <v>1165898.89576575</v>
      </c>
      <c r="U2236" s="1">
        <f>VLOOKUP($E2236,[1]AllProteinsNorm!$A$1:$Q$3226,3,FALSE)</f>
        <v>1311675.42572896</v>
      </c>
      <c r="V2236" s="1">
        <f>VLOOKUP($E2236,[1]AllProteinsNorm!$A$1:$Q$3226,7,FALSE)</f>
        <v>1137843.3489886101</v>
      </c>
      <c r="W2236" s="1">
        <f>VLOOKUP($E2236,[1]AllProteinsNorm!$A$1:$Q$3226,9,FALSE)</f>
        <v>1419148.4336562301</v>
      </c>
      <c r="X2236" s="1">
        <f>VLOOKUP($E2236,[1]AllProteinsNorm!$A$1:$Q$3226,12,FALSE)</f>
        <v>1288516.25745403</v>
      </c>
      <c r="Y2236" s="29">
        <f>VLOOKUP($E2236,[1]AllProteinsNorm!$A$1:$Q$3226,14,FALSE)</f>
        <v>1428156.3055745999</v>
      </c>
      <c r="Z2236" s="25">
        <f t="shared" si="266"/>
        <v>0.96168337764533174</v>
      </c>
      <c r="AA2236" s="1">
        <f t="shared" si="266"/>
        <v>0.76689344119896818</v>
      </c>
      <c r="AB2236" s="1">
        <f t="shared" si="266"/>
        <v>1.1470475400168714</v>
      </c>
      <c r="AC2236" s="1">
        <f t="shared" si="266"/>
        <v>0.87303612392346497</v>
      </c>
      <c r="AD2236" s="1">
        <f t="shared" si="266"/>
        <v>1.2513395172153645</v>
      </c>
      <c r="AE2236" s="1">
        <f t="shared" si="266"/>
        <v>0.81937108307878748</v>
      </c>
      <c r="AF2236" s="1">
        <f t="shared" si="266"/>
        <v>1.0856664464196037</v>
      </c>
      <c r="AG2236" s="1">
        <f t="shared" si="266"/>
        <v>0.6190920050275357</v>
      </c>
      <c r="AH2236" s="1">
        <f t="shared" si="266"/>
        <v>1.1301254402959775</v>
      </c>
      <c r="AI2236" s="1">
        <f t="shared" si="266"/>
        <v>0.85475541457823756</v>
      </c>
      <c r="AJ2236" s="1">
        <f t="shared" si="266"/>
        <v>0.96162855662941193</v>
      </c>
      <c r="AK2236" s="1">
        <f t="shared" si="266"/>
        <v>0.83418705260122139</v>
      </c>
      <c r="AL2236" s="1">
        <f t="shared" si="266"/>
        <v>1.040420238978943</v>
      </c>
      <c r="AM2236" s="1">
        <f t="shared" si="266"/>
        <v>0.94464987644366272</v>
      </c>
      <c r="AN2236" s="29">
        <f t="shared" si="266"/>
        <v>1.047024179787204</v>
      </c>
      <c r="AO2236" s="1">
        <f t="shared" si="261"/>
        <v>241489.29701590232</v>
      </c>
      <c r="AP2236" s="1">
        <f t="shared" si="262"/>
        <v>255089.63300755678</v>
      </c>
      <c r="AQ2236" s="29">
        <f t="shared" si="263"/>
        <v>105571.57189386144</v>
      </c>
    </row>
    <row r="2237" spans="1:43" x14ac:dyDescent="0.2">
      <c r="A2237" s="26"/>
      <c r="E2237" s="25" t="s">
        <v>4353</v>
      </c>
      <c r="F2237" s="26" t="s">
        <v>4354</v>
      </c>
      <c r="G2237" s="1">
        <v>0.174012465459495</v>
      </c>
      <c r="H2237" s="1">
        <v>1.0898224077098799</v>
      </c>
      <c r="I2237" s="1">
        <f>VLOOKUP(F2237,'[1]SUSMB vs SHAM all proteins sum'!$B$2:$E$3214,2,FALSE)</f>
        <v>0.38252233800817198</v>
      </c>
      <c r="J2237" s="29">
        <f>VLOOKUP(F2237,'[1]SUSMB vs SHAM all proteins sum'!$B$2:$E$3214,3,FALSE)</f>
        <v>0.94223162290032803</v>
      </c>
      <c r="K2237" s="25">
        <f>VLOOKUP($E2237,[1]AllProteinsNorm!$A$1:$Q$3226,4,FALSE)</f>
        <v>123133.809817047</v>
      </c>
      <c r="L2237" s="1">
        <f>VLOOKUP($E2237,[1]AllProteinsNorm!$A$1:$Q$3226,5,FALSE)</f>
        <v>137692.37020152199</v>
      </c>
      <c r="M2237" s="1">
        <f>VLOOKUP($E2237,[1]AllProteinsNorm!$A$1:$Q$3226,10,FALSE)</f>
        <v>126464.957775116</v>
      </c>
      <c r="N2237" s="1">
        <f>VLOOKUP($E2237,[1]AllProteinsNorm!$A$1:$Q$3226,11,FALSE)</f>
        <v>123416.965982897</v>
      </c>
      <c r="O2237" s="1">
        <f>VLOOKUP($E2237,[1]AllProteinsNorm!$A$1:$Q$3226,15,FALSE)</f>
        <v>131969.744329223</v>
      </c>
      <c r="P2237" s="1">
        <f>VLOOKUP($E2237,[1]AllProteinsNorm!$A$1:$Q$3226,6,FALSE)</f>
        <v>136760.295712244</v>
      </c>
      <c r="Q2237" s="1">
        <f>VLOOKUP($E2237,[1]AllProteinsNorm!$A$1:$Q$3226,8,FALSE)</f>
        <v>157820.892207561</v>
      </c>
      <c r="R2237" s="1">
        <f>VLOOKUP($E2237,[1]AllProteinsNorm!$A$1:$Q$3226,13,FALSE)</f>
        <v>115797.989543984</v>
      </c>
      <c r="S2237" s="1">
        <f>VLOOKUP($E2237,[1]AllProteinsNorm!$A$1:$Q$3226,16,FALSE)</f>
        <v>141837.06697881001</v>
      </c>
      <c r="T2237" s="1">
        <f>VLOOKUP($E2237,[1]AllProteinsNorm!$A$1:$Q$3226,17,FALSE)</f>
        <v>151450.25751711</v>
      </c>
      <c r="U2237" s="1">
        <f>VLOOKUP($E2237,[1]AllProteinsNorm!$A$1:$Q$3226,3,FALSE)</f>
        <v>95476.692415129495</v>
      </c>
      <c r="V2237" s="1">
        <f>VLOOKUP($E2237,[1]AllProteinsNorm!$A$1:$Q$3226,7,FALSE)</f>
        <v>128791.847308549</v>
      </c>
      <c r="W2237" s="1">
        <f>VLOOKUP($E2237,[1]AllProteinsNorm!$A$1:$Q$3226,9,FALSE)</f>
        <v>131117.483488392</v>
      </c>
      <c r="X2237" s="1">
        <f>VLOOKUP($E2237,[1]AllProteinsNorm!$A$1:$Q$3226,12,FALSE)</f>
        <v>131721.96596015501</v>
      </c>
      <c r="Y2237" s="29">
        <f>VLOOKUP($E2237,[1]AllProteinsNorm!$A$1:$Q$3226,14,FALSE)</f>
        <v>122121.032951124</v>
      </c>
      <c r="Z2237" s="25">
        <f t="shared" si="266"/>
        <v>0.95797459162444398</v>
      </c>
      <c r="AA2237" s="1">
        <f t="shared" si="266"/>
        <v>1.0712394289561189</v>
      </c>
      <c r="AB2237" s="1">
        <f t="shared" si="266"/>
        <v>0.98389074827965661</v>
      </c>
      <c r="AC2237" s="1">
        <f t="shared" si="266"/>
        <v>0.96017753176532916</v>
      </c>
      <c r="AD2237" s="1">
        <f t="shared" si="266"/>
        <v>1.0267176993744509</v>
      </c>
      <c r="AE2237" s="1">
        <f t="shared" si="266"/>
        <v>1.0639879382440527</v>
      </c>
      <c r="AF2237" s="1">
        <f t="shared" si="266"/>
        <v>1.2278382759940616</v>
      </c>
      <c r="AG2237" s="1">
        <f t="shared" si="266"/>
        <v>0.90090229409089584</v>
      </c>
      <c r="AH2237" s="1">
        <f t="shared" si="266"/>
        <v>1.1034849528177542</v>
      </c>
      <c r="AI2237" s="1">
        <f t="shared" si="266"/>
        <v>1.1782750717446271</v>
      </c>
      <c r="AJ2237" s="1">
        <f t="shared" si="266"/>
        <v>0.74280366669344911</v>
      </c>
      <c r="AK2237" s="1">
        <f t="shared" si="266"/>
        <v>1.0019938269861279</v>
      </c>
      <c r="AL2237" s="1">
        <f t="shared" si="266"/>
        <v>1.0200871546673096</v>
      </c>
      <c r="AM2237" s="1">
        <f t="shared" si="266"/>
        <v>1.0247899966397271</v>
      </c>
      <c r="AN2237" s="29">
        <f t="shared" si="266"/>
        <v>0.95009524064861672</v>
      </c>
      <c r="AO2237" s="1">
        <f t="shared" si="261"/>
        <v>5573.2772835731957</v>
      </c>
      <c r="AP2237" s="1">
        <f t="shared" si="262"/>
        <v>14461.063294428805</v>
      </c>
      <c r="AQ2237" s="29">
        <f t="shared" si="263"/>
        <v>13617.311996086444</v>
      </c>
    </row>
    <row r="2238" spans="1:43" x14ac:dyDescent="0.2">
      <c r="A2238" s="26"/>
      <c r="E2238" s="25" t="s">
        <v>4355</v>
      </c>
      <c r="F2238" s="26" t="s">
        <v>4356</v>
      </c>
      <c r="G2238" s="1">
        <v>9.3600388594385894E-2</v>
      </c>
      <c r="H2238" s="43">
        <v>0.56544338970841901</v>
      </c>
      <c r="I2238" s="1">
        <f>VLOOKUP(F2238,'[1]SUSMB vs SHAM all proteins sum'!$B$2:$E$3214,2,FALSE)</f>
        <v>7.75901442853794E-2</v>
      </c>
      <c r="J2238" s="29">
        <f>VLOOKUP(F2238,'[1]SUSMB vs SHAM all proteins sum'!$B$2:$E$3214,3,FALSE)</f>
        <v>0.69063431901392502</v>
      </c>
      <c r="K2238" s="25">
        <f>VLOOKUP($E2238,[1]AllProteinsNorm!$A$1:$Q$3226,4,FALSE)</f>
        <v>374408.900639172</v>
      </c>
      <c r="L2238" s="1">
        <f>VLOOKUP($E2238,[1]AllProteinsNorm!$A$1:$Q$3226,5,FALSE)</f>
        <v>318735.10470381001</v>
      </c>
      <c r="M2238" s="1">
        <f>VLOOKUP($E2238,[1]AllProteinsNorm!$A$1:$Q$3226,10,FALSE)</f>
        <v>232530.947195974</v>
      </c>
      <c r="N2238" s="1">
        <f>VLOOKUP($E2238,[1]AllProteinsNorm!$A$1:$Q$3226,11,FALSE)</f>
        <v>189704.11763245999</v>
      </c>
      <c r="O2238" s="1">
        <f>VLOOKUP($E2238,[1]AllProteinsNorm!$A$1:$Q$3226,15,FALSE)</f>
        <v>205337.07522149201</v>
      </c>
      <c r="P2238" s="1">
        <f>VLOOKUP($E2238,[1]AllProteinsNorm!$A$1:$Q$3226,6,FALSE)</f>
        <v>167823.29412159199</v>
      </c>
      <c r="Q2238" s="1">
        <f>VLOOKUP($E2238,[1]AllProteinsNorm!$A$1:$Q$3226,8,FALSE)</f>
        <v>204347.70472885499</v>
      </c>
      <c r="R2238" s="1">
        <f>VLOOKUP($E2238,[1]AllProteinsNorm!$A$1:$Q$3226,13,FALSE)</f>
        <v>222517.327053874</v>
      </c>
      <c r="S2238" s="1">
        <f>VLOOKUP($E2238,[1]AllProteinsNorm!$A$1:$Q$3226,16,FALSE)</f>
        <v>162724.362634702</v>
      </c>
      <c r="T2238" s="1">
        <f>VLOOKUP($E2238,[1]AllProteinsNorm!$A$1:$Q$3226,17,FALSE)</f>
        <v>50316.241208124302</v>
      </c>
      <c r="U2238" s="1">
        <f>VLOOKUP($E2238,[1]AllProteinsNorm!$A$1:$Q$3226,3,FALSE)</f>
        <v>207234.275489458</v>
      </c>
      <c r="V2238" s="1">
        <f>VLOOKUP($E2238,[1]AllProteinsNorm!$A$1:$Q$3226,7,FALSE)</f>
        <v>244483.11110237901</v>
      </c>
      <c r="W2238" s="1">
        <f>VLOOKUP($E2238,[1]AllProteinsNorm!$A$1:$Q$3226,9,FALSE)</f>
        <v>139673.817044811</v>
      </c>
      <c r="X2238" s="1">
        <f>VLOOKUP($E2238,[1]AllProteinsNorm!$A$1:$Q$3226,12,FALSE)</f>
        <v>195458.63402310401</v>
      </c>
      <c r="Y2238" s="29">
        <f>VLOOKUP($E2238,[1]AllProteinsNorm!$A$1:$Q$3226,14,FALSE)</f>
        <v>122789.55306167599</v>
      </c>
      <c r="Z2238" s="25">
        <f t="shared" si="266"/>
        <v>1.4174465192434926</v>
      </c>
      <c r="AA2238" s="1">
        <f t="shared" si="266"/>
        <v>1.2066752792250734</v>
      </c>
      <c r="AB2238" s="1">
        <f t="shared" si="266"/>
        <v>0.88032143775601734</v>
      </c>
      <c r="AC2238" s="1">
        <f t="shared" si="266"/>
        <v>0.71818656224583266</v>
      </c>
      <c r="AD2238" s="1">
        <f t="shared" si="266"/>
        <v>0.7773702015295838</v>
      </c>
      <c r="AE2238" s="1">
        <f t="shared" si="266"/>
        <v>0.63534959691003545</v>
      </c>
      <c r="AF2238" s="1">
        <f t="shared" si="266"/>
        <v>0.77362461813496763</v>
      </c>
      <c r="AG2238" s="1">
        <f t="shared" si="266"/>
        <v>0.84241162580652762</v>
      </c>
      <c r="AH2238" s="1">
        <f t="shared" si="266"/>
        <v>0.61604593539019736</v>
      </c>
      <c r="AI2238" s="1">
        <f t="shared" si="266"/>
        <v>0.1904884762090775</v>
      </c>
      <c r="AJ2238" s="1">
        <f t="shared" si="266"/>
        <v>0.78455266944513113</v>
      </c>
      <c r="AK2238" s="1">
        <f t="shared" si="266"/>
        <v>0.92557023685678574</v>
      </c>
      <c r="AL2238" s="1">
        <f t="shared" si="266"/>
        <v>0.52878060714272013</v>
      </c>
      <c r="AM2238" s="1">
        <f t="shared" si="266"/>
        <v>0.73997215338408617</v>
      </c>
      <c r="AN2238" s="29">
        <f t="shared" si="266"/>
        <v>0.46485974102007577</v>
      </c>
      <c r="AO2238" s="1">
        <f t="shared" si="261"/>
        <v>70904.827225183515</v>
      </c>
      <c r="AP2238" s="1">
        <f t="shared" si="262"/>
        <v>59937.201888416741</v>
      </c>
      <c r="AQ2238" s="29">
        <f t="shared" si="263"/>
        <v>44764.717009403372</v>
      </c>
    </row>
    <row r="2239" spans="1:43" x14ac:dyDescent="0.2">
      <c r="A2239" s="26"/>
      <c r="E2239" s="25" t="s">
        <v>76</v>
      </c>
      <c r="F2239" s="26" t="s">
        <v>77</v>
      </c>
      <c r="G2239" s="43">
        <v>2.3767635286574801E-2</v>
      </c>
      <c r="H2239" s="43">
        <v>0.51548291701892501</v>
      </c>
      <c r="I2239" s="1">
        <f>VLOOKUP(F2239,'[1]SUSMB vs SHAM all proteins sum'!$B$2:$E$3214,2,FALSE)</f>
        <v>1.3487332010295901E-2</v>
      </c>
      <c r="J2239" s="29">
        <f>VLOOKUP(F2239,'[1]SUSMB vs SHAM all proteins sum'!$B$2:$E$3214,3,FALSE)</f>
        <v>0.301785595015648</v>
      </c>
      <c r="K2239" s="25">
        <f>VLOOKUP($E2239,[1]AllProteinsNorm!$A$1:$Q$3226,4,FALSE)</f>
        <v>18625.072432004701</v>
      </c>
      <c r="L2239" s="1">
        <f>VLOOKUP($E2239,[1]AllProteinsNorm!$A$1:$Q$3226,5,FALSE)</f>
        <v>20646.1982470822</v>
      </c>
      <c r="M2239" s="1">
        <f>VLOOKUP($E2239,[1]AllProteinsNorm!$A$1:$Q$3226,10,FALSE)</f>
        <v>12665.7968159825</v>
      </c>
      <c r="N2239" s="1">
        <f>VLOOKUP($E2239,[1]AllProteinsNorm!$A$1:$Q$3226,11,FALSE)</f>
        <v>8257.9943815808601</v>
      </c>
      <c r="O2239" s="1">
        <f>VLOOKUP($E2239,[1]AllProteinsNorm!$A$1:$Q$3226,15,FALSE)</f>
        <v>23286.010350196801</v>
      </c>
      <c r="P2239" s="1">
        <f>VLOOKUP($E2239,[1]AllProteinsNorm!$A$1:$Q$3226,6,FALSE)</f>
        <v>9210.3821354517495</v>
      </c>
      <c r="Q2239" s="1">
        <f>VLOOKUP($E2239,[1]AllProteinsNorm!$A$1:$Q$3226,8,FALSE)</f>
        <v>5260.5359028893899</v>
      </c>
      <c r="R2239" s="1">
        <f>VLOOKUP($E2239,[1]AllProteinsNorm!$A$1:$Q$3226,13,FALSE)</f>
        <v>8006.7837833130397</v>
      </c>
      <c r="S2239" s="1">
        <f>VLOOKUP($E2239,[1]AllProteinsNorm!$A$1:$Q$3226,16,FALSE)</f>
        <v>7009.7335456665996</v>
      </c>
      <c r="T2239" s="1">
        <f>VLOOKUP($E2239,[1]AllProteinsNorm!$A$1:$Q$3226,17,FALSE)</f>
        <v>12535.578699237099</v>
      </c>
      <c r="U2239" s="1">
        <f>VLOOKUP($E2239,[1]AllProteinsNorm!$A$1:$Q$3226,3,FALSE)</f>
        <v>5461.7764435178096</v>
      </c>
      <c r="V2239" s="1">
        <f>VLOOKUP($E2239,[1]AllProteinsNorm!$A$1:$Q$3226,7,FALSE)</f>
        <v>5154.2156783414903</v>
      </c>
      <c r="W2239" s="1">
        <f>VLOOKUP($E2239,[1]AllProteinsNorm!$A$1:$Q$3226,9,FALSE)</f>
        <v>2171.4254694664</v>
      </c>
      <c r="X2239" s="1">
        <f>VLOOKUP($E2239,[1]AllProteinsNorm!$A$1:$Q$3226,12,FALSE)</f>
        <v>14234.0460153112</v>
      </c>
      <c r="Y2239" s="29">
        <f>VLOOKUP($E2239,[1]AllProteinsNorm!$A$1:$Q$3226,14,FALSE)</f>
        <v>2694.4056390845299</v>
      </c>
      <c r="Z2239" s="25">
        <f t="shared" si="266"/>
        <v>1.1155266658167682</v>
      </c>
      <c r="AA2239" s="1">
        <f t="shared" si="266"/>
        <v>1.2365796039957004</v>
      </c>
      <c r="AB2239" s="1">
        <f t="shared" si="266"/>
        <v>0.75860290710959788</v>
      </c>
      <c r="AC2239" s="1">
        <f t="shared" si="266"/>
        <v>0.494602798053493</v>
      </c>
      <c r="AD2239" s="1">
        <f t="shared" si="266"/>
        <v>1.3946880250244404</v>
      </c>
      <c r="AE2239" s="1">
        <f t="shared" si="266"/>
        <v>0.5516449351790752</v>
      </c>
      <c r="AF2239" s="1">
        <f t="shared" si="266"/>
        <v>0.31507357072479181</v>
      </c>
      <c r="AG2239" s="1">
        <f t="shared" si="266"/>
        <v>0.47955683664171367</v>
      </c>
      <c r="AH2239" s="1">
        <f t="shared" si="266"/>
        <v>0.41983969291977463</v>
      </c>
      <c r="AI2239" s="1">
        <f t="shared" si="266"/>
        <v>0.75080364715330794</v>
      </c>
      <c r="AJ2239" s="1">
        <f t="shared" si="266"/>
        <v>0.32712663468649916</v>
      </c>
      <c r="AK2239" s="1">
        <f t="shared" si="266"/>
        <v>0.3087056467324531</v>
      </c>
      <c r="AL2239" s="1">
        <f t="shared" si="266"/>
        <v>0.13005495806078551</v>
      </c>
      <c r="AM2239" s="1">
        <f t="shared" si="266"/>
        <v>0.85253133648261936</v>
      </c>
      <c r="AN2239" s="29">
        <f t="shared" si="266"/>
        <v>0.1613782362403596</v>
      </c>
      <c r="AO2239" s="1">
        <f t="shared" si="261"/>
        <v>5480.804673510569</v>
      </c>
      <c r="AP2239" s="1">
        <f t="shared" si="262"/>
        <v>2437.3477009958146</v>
      </c>
      <c r="AQ2239" s="29">
        <f t="shared" si="263"/>
        <v>4344.4986006543804</v>
      </c>
    </row>
    <row r="2240" spans="1:43" x14ac:dyDescent="0.2">
      <c r="A2240" s="26"/>
      <c r="E2240" s="25" t="s">
        <v>4357</v>
      </c>
      <c r="F2240" s="26" t="s">
        <v>4358</v>
      </c>
      <c r="G2240" s="1">
        <v>0.26168792528146501</v>
      </c>
      <c r="H2240" s="1">
        <v>0.88403289533488505</v>
      </c>
      <c r="I2240" s="1">
        <f>VLOOKUP(F2240,'[1]SUSMB vs SHAM all proteins sum'!$B$2:$E$3214,2,FALSE)</f>
        <v>0.83093693018684001</v>
      </c>
      <c r="J2240" s="29">
        <f>VLOOKUP(F2240,'[1]SUSMB vs SHAM all proteins sum'!$B$2:$E$3214,3,FALSE)</f>
        <v>1.03717272117045</v>
      </c>
      <c r="K2240" s="25">
        <f>VLOOKUP($E2240,[1]AllProteinsNorm!$A$1:$Q$3226,4,FALSE)</f>
        <v>115970.003685898</v>
      </c>
      <c r="L2240" s="1">
        <f>VLOOKUP($E2240,[1]AllProteinsNorm!$A$1:$Q$3226,5,FALSE)</f>
        <v>100309.65450031499</v>
      </c>
      <c r="M2240" s="1">
        <f>VLOOKUP($E2240,[1]AllProteinsNorm!$A$1:$Q$3226,10,FALSE)</f>
        <v>98553.687550228104</v>
      </c>
      <c r="N2240" s="1">
        <f>VLOOKUP($E2240,[1]AllProteinsNorm!$A$1:$Q$3226,11,FALSE)</f>
        <v>97871.1893181794</v>
      </c>
      <c r="O2240" s="1">
        <f>VLOOKUP($E2240,[1]AllProteinsNorm!$A$1:$Q$3226,15,FALSE)</f>
        <v>110451.96645384</v>
      </c>
      <c r="P2240" s="1">
        <f>VLOOKUP($E2240,[1]AllProteinsNorm!$A$1:$Q$3226,6,FALSE)</f>
        <v>104439.84232063001</v>
      </c>
      <c r="Q2240" s="1">
        <f>VLOOKUP($E2240,[1]AllProteinsNorm!$A$1:$Q$3226,8,FALSE)</f>
        <v>99852.218890040604</v>
      </c>
      <c r="R2240" s="1">
        <f>VLOOKUP($E2240,[1]AllProteinsNorm!$A$1:$Q$3226,13,FALSE)</f>
        <v>118077.563271134</v>
      </c>
      <c r="S2240" s="1">
        <f>VLOOKUP($E2240,[1]AllProteinsNorm!$A$1:$Q$3226,16,FALSE)</f>
        <v>71498.395374586296</v>
      </c>
      <c r="T2240" s="1">
        <f>VLOOKUP($E2240,[1]AllProteinsNorm!$A$1:$Q$3226,17,FALSE)</f>
        <v>76005.343449339198</v>
      </c>
      <c r="U2240" s="1">
        <f>VLOOKUP($E2240,[1]AllProteinsNorm!$A$1:$Q$3226,3,FALSE)</f>
        <v>76546.072463345597</v>
      </c>
      <c r="V2240" s="1">
        <f>VLOOKUP($E2240,[1]AllProteinsNorm!$A$1:$Q$3226,7,FALSE)</f>
        <v>87066.735501325107</v>
      </c>
      <c r="W2240" s="1">
        <f>VLOOKUP($E2240,[1]AllProteinsNorm!$A$1:$Q$3226,9,FALSE)</f>
        <v>91490.829323970102</v>
      </c>
      <c r="X2240" s="1">
        <f>VLOOKUP($E2240,[1]AllProteinsNorm!$A$1:$Q$3226,12,FALSE)</f>
        <v>131425.413243524</v>
      </c>
      <c r="Y2240" s="29">
        <f>VLOOKUP($E2240,[1]AllProteinsNorm!$A$1:$Q$3226,14,FALSE)</f>
        <v>185614.94564015101</v>
      </c>
      <c r="Z2240" s="25">
        <f t="shared" si="266"/>
        <v>1.1083681780835379</v>
      </c>
      <c r="AA2240" s="1">
        <f t="shared" si="266"/>
        <v>0.95869643415578187</v>
      </c>
      <c r="AB2240" s="1">
        <f t="shared" si="266"/>
        <v>0.94191400915462287</v>
      </c>
      <c r="AC2240" s="1">
        <f t="shared" si="266"/>
        <v>0.93539112135641334</v>
      </c>
      <c r="AD2240" s="1">
        <f t="shared" si="266"/>
        <v>1.0556302572496441</v>
      </c>
      <c r="AE2240" s="1">
        <f t="shared" si="266"/>
        <v>0.99817016532806102</v>
      </c>
      <c r="AF2240" s="1">
        <f t="shared" si="266"/>
        <v>0.95432455299827512</v>
      </c>
      <c r="AG2240" s="1">
        <f t="shared" si="266"/>
        <v>1.1285109038181804</v>
      </c>
      <c r="AH2240" s="1">
        <f t="shared" si="266"/>
        <v>0.68333658444871703</v>
      </c>
      <c r="AI2240" s="1">
        <f t="shared" si="266"/>
        <v>0.72641115259187927</v>
      </c>
      <c r="AJ2240" s="1">
        <f t="shared" si="266"/>
        <v>0.7315790995871595</v>
      </c>
      <c r="AK2240" s="1">
        <f t="shared" si="266"/>
        <v>0.83212896380221191</v>
      </c>
      <c r="AL2240" s="1">
        <f t="shared" si="266"/>
        <v>0.87441166324194586</v>
      </c>
      <c r="AM2240" s="1">
        <f t="shared" si="266"/>
        <v>1.2560812382582862</v>
      </c>
      <c r="AN2240" s="29">
        <f t="shared" si="266"/>
        <v>1.7739906233120688</v>
      </c>
      <c r="AO2240" s="1">
        <f t="shared" si="261"/>
        <v>7263.0496155332676</v>
      </c>
      <c r="AP2240" s="1">
        <f t="shared" si="262"/>
        <v>17624.383645485224</v>
      </c>
      <c r="AQ2240" s="29">
        <f t="shared" si="263"/>
        <v>40165.37392040855</v>
      </c>
    </row>
    <row r="2241" spans="1:43" x14ac:dyDescent="0.2">
      <c r="A2241" s="26"/>
      <c r="E2241" s="25" t="s">
        <v>4359</v>
      </c>
      <c r="F2241" s="26" t="s">
        <v>4360</v>
      </c>
      <c r="G2241" s="1">
        <v>0.16111089690494099</v>
      </c>
      <c r="H2241" s="1">
        <v>0.96054878609969896</v>
      </c>
      <c r="I2241" s="1">
        <f>VLOOKUP(F2241,'[1]SUSMB vs SHAM all proteins sum'!$B$2:$E$3214,2,FALSE)</f>
        <v>8.0754589325117601E-2</v>
      </c>
      <c r="J2241" s="29">
        <f>VLOOKUP(F2241,'[1]SUSMB vs SHAM all proteins sum'!$B$2:$E$3214,3,FALSE)</f>
        <v>0.93210609453437698</v>
      </c>
      <c r="K2241" s="25">
        <f>VLOOKUP($E2241,[1]AllProteinsNorm!$A$1:$Q$3226,4,FALSE)</f>
        <v>2613652.7878590501</v>
      </c>
      <c r="L2241" s="1">
        <f>VLOOKUP($E2241,[1]AllProteinsNorm!$A$1:$Q$3226,5,FALSE)</f>
        <v>2713272.4849128001</v>
      </c>
      <c r="M2241" s="1">
        <f>VLOOKUP($E2241,[1]AllProteinsNorm!$A$1:$Q$3226,10,FALSE)</f>
        <v>2918640.3227197598</v>
      </c>
      <c r="N2241" s="1">
        <f>VLOOKUP($E2241,[1]AllProteinsNorm!$A$1:$Q$3226,11,FALSE)</f>
        <v>2786816.9779394199</v>
      </c>
      <c r="O2241" s="1">
        <f>VLOOKUP($E2241,[1]AllProteinsNorm!$A$1:$Q$3226,15,FALSE)</f>
        <v>2847191.0582932699</v>
      </c>
      <c r="P2241" s="1">
        <f>VLOOKUP($E2241,[1]AllProteinsNorm!$A$1:$Q$3226,6,FALSE)</f>
        <v>2764730.5159949199</v>
      </c>
      <c r="Q2241" s="1">
        <f>VLOOKUP($E2241,[1]AllProteinsNorm!$A$1:$Q$3226,8,FALSE)</f>
        <v>2516958.3008664302</v>
      </c>
      <c r="R2241" s="1">
        <f>VLOOKUP($E2241,[1]AllProteinsNorm!$A$1:$Q$3226,13,FALSE)</f>
        <v>2605957.3272868101</v>
      </c>
      <c r="S2241" s="1">
        <f>VLOOKUP($E2241,[1]AllProteinsNorm!$A$1:$Q$3226,16,FALSE)</f>
        <v>2753566.7914797701</v>
      </c>
      <c r="T2241" s="1">
        <f>VLOOKUP($E2241,[1]AllProteinsNorm!$A$1:$Q$3226,17,FALSE)</f>
        <v>2689381.02463484</v>
      </c>
      <c r="U2241" s="1">
        <f>VLOOKUP($E2241,[1]AllProteinsNorm!$A$1:$Q$3226,3,FALSE)</f>
        <v>2380821.5425519701</v>
      </c>
      <c r="V2241" s="1">
        <f>VLOOKUP($E2241,[1]AllProteinsNorm!$A$1:$Q$3226,7,FALSE)</f>
        <v>2656223.9160423302</v>
      </c>
      <c r="W2241" s="1">
        <f>VLOOKUP($E2241,[1]AllProteinsNorm!$A$1:$Q$3226,9,FALSE)</f>
        <v>2609075.60433421</v>
      </c>
      <c r="X2241" s="1">
        <f>VLOOKUP($E2241,[1]AllProteinsNorm!$A$1:$Q$3226,12,FALSE)</f>
        <v>2827319.95556904</v>
      </c>
      <c r="Y2241" s="29">
        <f>VLOOKUP($E2241,[1]AllProteinsNorm!$A$1:$Q$3226,14,FALSE)</f>
        <v>2476968.7640718501</v>
      </c>
      <c r="Z2241" s="25">
        <f t="shared" si="266"/>
        <v>0.94154649746771368</v>
      </c>
      <c r="AA2241" s="1">
        <f t="shared" si="266"/>
        <v>0.9774336578722852</v>
      </c>
      <c r="AB2241" s="1">
        <f t="shared" si="266"/>
        <v>1.0514156991280605</v>
      </c>
      <c r="AC2241" s="1">
        <f t="shared" si="266"/>
        <v>1.0039274447053765</v>
      </c>
      <c r="AD2241" s="1">
        <f t="shared" si="266"/>
        <v>1.0256767008265639</v>
      </c>
      <c r="AE2241" s="1">
        <f t="shared" si="266"/>
        <v>0.99597098201764045</v>
      </c>
      <c r="AF2241" s="1">
        <f t="shared" si="266"/>
        <v>0.90671311945543565</v>
      </c>
      <c r="AG2241" s="1">
        <f t="shared" si="266"/>
        <v>0.93877427233442479</v>
      </c>
      <c r="AH2241" s="1">
        <f t="shared" si="266"/>
        <v>0.99194934388545997</v>
      </c>
      <c r="AI2241" s="1">
        <f t="shared" si="266"/>
        <v>0.96882695967251053</v>
      </c>
      <c r="AJ2241" s="1">
        <f t="shared" si="266"/>
        <v>0.85767099398146052</v>
      </c>
      <c r="AK2241" s="1">
        <f t="shared" si="266"/>
        <v>0.95688238937363512</v>
      </c>
      <c r="AL2241" s="1">
        <f t="shared" si="266"/>
        <v>0.93989760548936863</v>
      </c>
      <c r="AM2241" s="1">
        <f t="shared" si="266"/>
        <v>1.0185183027188545</v>
      </c>
      <c r="AN2241" s="29">
        <f t="shared" si="266"/>
        <v>0.89230722419681741</v>
      </c>
      <c r="AO2241" s="1">
        <f t="shared" si="261"/>
        <v>105662.44133014062</v>
      </c>
      <c r="AP2241" s="1">
        <f t="shared" si="262"/>
        <v>93574.366298752691</v>
      </c>
      <c r="AQ2241" s="29">
        <f t="shared" si="263"/>
        <v>153363.55552700229</v>
      </c>
    </row>
    <row r="2242" spans="1:43" x14ac:dyDescent="0.2">
      <c r="A2242" s="26"/>
      <c r="E2242" s="25" t="s">
        <v>4361</v>
      </c>
      <c r="F2242" s="26" t="s">
        <v>4362</v>
      </c>
      <c r="G2242" s="1">
        <v>0.80404515955094302</v>
      </c>
      <c r="H2242" s="1">
        <v>0.95465168005832302</v>
      </c>
      <c r="I2242" s="1">
        <f>VLOOKUP(F2242,'[1]SUSMB vs SHAM all proteins sum'!$B$2:$E$3214,2,FALSE)</f>
        <v>0.43212482251461598</v>
      </c>
      <c r="J2242" s="29">
        <f>VLOOKUP(F2242,'[1]SUSMB vs SHAM all proteins sum'!$B$2:$E$3214,3,FALSE)</f>
        <v>0.65128343679151501</v>
      </c>
      <c r="K2242" s="25">
        <f>VLOOKUP($E2242,[1]AllProteinsNorm!$A$1:$Q$3226,4,FALSE)</f>
        <v>50105.140671223198</v>
      </c>
      <c r="L2242" s="1">
        <f>VLOOKUP($E2242,[1]AllProteinsNorm!$A$1:$Q$3226,5,FALSE)</f>
        <v>56508.810780300002</v>
      </c>
      <c r="M2242" s="1">
        <f>VLOOKUP($E2242,[1]AllProteinsNorm!$A$1:$Q$3226,10,FALSE)</f>
        <v>35234.971886060397</v>
      </c>
      <c r="N2242" s="1">
        <f>VLOOKUP($E2242,[1]AllProteinsNorm!$A$1:$Q$3226,11,FALSE)</f>
        <v>60221.319750054201</v>
      </c>
      <c r="O2242" s="1">
        <f>VLOOKUP($E2242,[1]AllProteinsNorm!$A$1:$Q$3226,15,FALSE)</f>
        <v>27554.710805178798</v>
      </c>
      <c r="P2242" s="1">
        <f>VLOOKUP($E2242,[1]AllProteinsNorm!$A$1:$Q$3226,6,FALSE)</f>
        <v>30214.497808513199</v>
      </c>
      <c r="Q2242" s="1">
        <f>VLOOKUP($E2242,[1]AllProteinsNorm!$A$1:$Q$3226,8,FALSE)</f>
        <v>37897.734203402099</v>
      </c>
      <c r="R2242" s="1">
        <f>VLOOKUP($E2242,[1]AllProteinsNorm!$A$1:$Q$3226,13,FALSE)</f>
        <v>42625.517552707403</v>
      </c>
      <c r="S2242" s="1">
        <f>VLOOKUP($E2242,[1]AllProteinsNorm!$A$1:$Q$3226,16,FALSE)</f>
        <v>52423.409675347502</v>
      </c>
      <c r="T2242" s="1">
        <f>VLOOKUP($E2242,[1]AllProteinsNorm!$A$1:$Q$3226,17,FALSE)</f>
        <v>51300.271013914797</v>
      </c>
      <c r="U2242" s="1">
        <f>VLOOKUP($E2242,[1]AllProteinsNorm!$A$1:$Q$3226,3,FALSE)</f>
        <v>59927.607451276999</v>
      </c>
      <c r="V2242" s="1">
        <f>VLOOKUP($E2242,[1]AllProteinsNorm!$A$1:$Q$3226,7,FALSE)</f>
        <v>57064.588832698697</v>
      </c>
      <c r="W2242" s="1">
        <f>VLOOKUP($E2242,[1]AllProteinsNorm!$A$1:$Q$3226,9,FALSE)</f>
        <v>47575.606387676402</v>
      </c>
      <c r="X2242" s="1">
        <f>VLOOKUP($E2242,[1]AllProteinsNorm!$A$1:$Q$3226,12,FALSE)</f>
        <v>4238.4679807604198</v>
      </c>
      <c r="Y2242" s="29">
        <f>VLOOKUP($E2242,[1]AllProteinsNorm!$A$1:$Q$3226,14,FALSE)</f>
        <v>28130.7820346345</v>
      </c>
      <c r="Z2242" s="25">
        <f t="shared" si="266"/>
        <v>1.0910212462059126</v>
      </c>
      <c r="AA2242" s="1">
        <f t="shared" si="266"/>
        <v>1.2304588378203214</v>
      </c>
      <c r="AB2242" s="1">
        <f t="shared" si="266"/>
        <v>0.7672287198913762</v>
      </c>
      <c r="AC2242" s="1">
        <f t="shared" si="266"/>
        <v>1.3112973727185604</v>
      </c>
      <c r="AD2242" s="1">
        <f t="shared" si="266"/>
        <v>0.599993823363829</v>
      </c>
      <c r="AE2242" s="1">
        <f t="shared" si="266"/>
        <v>0.65790971966001122</v>
      </c>
      <c r="AF2242" s="1">
        <f t="shared" si="266"/>
        <v>0.82520940256980613</v>
      </c>
      <c r="AG2242" s="1">
        <f t="shared" si="266"/>
        <v>0.92815516846230839</v>
      </c>
      <c r="AH2242" s="1">
        <f t="shared" si="266"/>
        <v>1.1415007120658471</v>
      </c>
      <c r="AI2242" s="1">
        <f t="shared" si="266"/>
        <v>1.1170447754964061</v>
      </c>
      <c r="AJ2242" s="1">
        <f t="shared" si="266"/>
        <v>1.3049018940521977</v>
      </c>
      <c r="AK2242" s="1">
        <f t="shared" si="266"/>
        <v>1.2425607031223416</v>
      </c>
      <c r="AL2242" s="1">
        <f t="shared" si="266"/>
        <v>1.0359415555916354</v>
      </c>
      <c r="AM2242" s="1">
        <f t="shared" si="266"/>
        <v>9.2291101400478318E-2</v>
      </c>
      <c r="AN2242" s="29">
        <f t="shared" si="266"/>
        <v>0.61253756522832592</v>
      </c>
      <c r="AO2242" s="1">
        <f t="shared" si="261"/>
        <v>12534.908146755255</v>
      </c>
      <c r="AP2242" s="1">
        <f t="shared" si="262"/>
        <v>8334.0213221536433</v>
      </c>
      <c r="AQ2242" s="29">
        <f t="shared" si="263"/>
        <v>20801.86876761953</v>
      </c>
    </row>
    <row r="2243" spans="1:43" x14ac:dyDescent="0.2">
      <c r="A2243" s="26"/>
      <c r="E2243" s="25" t="s">
        <v>4363</v>
      </c>
      <c r="F2243" s="26" t="s">
        <v>4364</v>
      </c>
      <c r="G2243" s="1">
        <v>0.77351087653172301</v>
      </c>
      <c r="H2243" s="1">
        <v>0.90313274818144396</v>
      </c>
      <c r="I2243" s="1">
        <f>VLOOKUP(F2243,'[1]SUSMB vs SHAM all proteins sum'!$B$2:$E$3214,2,FALSE)</f>
        <v>0.42821367627927998</v>
      </c>
      <c r="J2243" s="29">
        <f>VLOOKUP(F2243,'[1]SUSMB vs SHAM all proteins sum'!$B$2:$E$3214,3,FALSE)</f>
        <v>0.61503449118605702</v>
      </c>
      <c r="K2243" s="25">
        <f>VLOOKUP($E2243,[1]AllProteinsNorm!$A$1:$Q$3226,4,FALSE)</f>
        <v>4862.9593010671097</v>
      </c>
      <c r="L2243" s="1">
        <f>VLOOKUP($E2243,[1]AllProteinsNorm!$A$1:$Q$3226,5,FALSE)</f>
        <v>23145.293133242401</v>
      </c>
      <c r="M2243" s="1">
        <f>VLOOKUP($E2243,[1]AllProteinsNorm!$A$1:$Q$3226,10,FALSE)</f>
        <v>12363.069798074799</v>
      </c>
      <c r="N2243" s="1">
        <f>VLOOKUP($E2243,[1]AllProteinsNorm!$A$1:$Q$3226,11,FALSE)</f>
        <v>14144.0182998161</v>
      </c>
      <c r="O2243" s="1">
        <f>VLOOKUP($E2243,[1]AllProteinsNorm!$A$1:$Q$3226,15,FALSE)</f>
        <v>21290.470492869099</v>
      </c>
      <c r="P2243" s="1">
        <f>VLOOKUP($E2243,[1]AllProteinsNorm!$A$1:$Q$3226,6,FALSE)</f>
        <v>18761.492162828301</v>
      </c>
      <c r="Q2243" s="1">
        <f>VLOOKUP($E2243,[1]AllProteinsNorm!$A$1:$Q$3226,8,FALSE)</f>
        <v>12671.1815373346</v>
      </c>
      <c r="R2243" s="1">
        <f>VLOOKUP($E2243,[1]AllProteinsNorm!$A$1:$Q$3226,13,FALSE)</f>
        <v>6326.0620218209096</v>
      </c>
      <c r="S2243" s="1">
        <f>VLOOKUP($E2243,[1]AllProteinsNorm!$A$1:$Q$3226,16,FALSE)</f>
        <v>17302.073130181001</v>
      </c>
      <c r="T2243" s="1">
        <f>VLOOKUP($E2243,[1]AllProteinsNorm!$A$1:$Q$3226,17,FALSE)</f>
        <v>9675.8601733599098</v>
      </c>
      <c r="U2243" s="1">
        <f>VLOOKUP($E2243,[1]AllProteinsNorm!$A$1:$Q$3226,3,FALSE)</f>
        <v>6019.7283066632599</v>
      </c>
      <c r="V2243" s="1">
        <f>VLOOKUP($E2243,[1]AllProteinsNorm!$A$1:$Q$3226,7,FALSE)</f>
        <v>1266.9774294045701</v>
      </c>
      <c r="W2243" s="1">
        <f>VLOOKUP($E2243,[1]AllProteinsNorm!$A$1:$Q$3226,9,FALSE)</f>
        <v>16745.921850186402</v>
      </c>
      <c r="X2243" s="1">
        <f>VLOOKUP($E2243,[1]AllProteinsNorm!$A$1:$Q$3226,12,FALSE)</f>
        <v>13890.4386913537</v>
      </c>
      <c r="Y2243" s="29">
        <f>VLOOKUP($E2243,[1]AllProteinsNorm!$A$1:$Q$3226,14,FALSE)</f>
        <v>20786.160579722498</v>
      </c>
      <c r="Z2243" s="25">
        <f t="shared" si="266"/>
        <v>0.32075108987745643</v>
      </c>
      <c r="AA2243" s="1">
        <f t="shared" si="266"/>
        <v>1.5266173410893324</v>
      </c>
      <c r="AB2243" s="1">
        <f t="shared" si="266"/>
        <v>0.81544340934405712</v>
      </c>
      <c r="AC2243" s="1">
        <f t="shared" si="266"/>
        <v>0.93291121805547172</v>
      </c>
      <c r="AD2243" s="1">
        <f t="shared" si="266"/>
        <v>1.4042769416336824</v>
      </c>
      <c r="AE2243" s="1">
        <f t="shared" si="266"/>
        <v>1.2374705783850624</v>
      </c>
      <c r="AF2243" s="1">
        <f t="shared" si="266"/>
        <v>0.83576584472819326</v>
      </c>
      <c r="AG2243" s="1">
        <f t="shared" si="266"/>
        <v>0.41725442523983003</v>
      </c>
      <c r="AH2243" s="1">
        <f t="shared" si="266"/>
        <v>1.1412102117381928</v>
      </c>
      <c r="AI2243" s="1">
        <f t="shared" si="266"/>
        <v>0.63820042570087643</v>
      </c>
      <c r="AJ2243" s="1">
        <f t="shared" si="266"/>
        <v>0.39704926477684499</v>
      </c>
      <c r="AK2243" s="1">
        <f t="shared" si="266"/>
        <v>8.3567302576947028E-2</v>
      </c>
      <c r="AL2243" s="1">
        <f t="shared" si="266"/>
        <v>1.1045275832909702</v>
      </c>
      <c r="AM2243" s="1">
        <f t="shared" si="266"/>
        <v>0.91618561318208414</v>
      </c>
      <c r="AN2243" s="29">
        <f t="shared" si="266"/>
        <v>1.3710136662774026</v>
      </c>
      <c r="AO2243" s="1">
        <f t="shared" si="261"/>
        <v>6576.1942285667765</v>
      </c>
      <c r="AP2243" s="1">
        <f t="shared" si="262"/>
        <v>4634.3981664151243</v>
      </c>
      <c r="AQ2243" s="29">
        <f t="shared" si="263"/>
        <v>7126.3223945087093</v>
      </c>
    </row>
    <row r="2244" spans="1:43" x14ac:dyDescent="0.2">
      <c r="A2244" s="26"/>
      <c r="E2244" s="25" t="s">
        <v>4365</v>
      </c>
      <c r="F2244" s="26" t="s">
        <v>4366</v>
      </c>
      <c r="G2244" s="1">
        <v>0.491690497846415</v>
      </c>
      <c r="H2244" s="1">
        <v>0.74832378436364</v>
      </c>
      <c r="I2244" s="1">
        <f>VLOOKUP(F2244,'[1]SUSMB vs SHAM all proteins sum'!$B$2:$E$3214,2,FALSE)</f>
        <v>0.16941886585353499</v>
      </c>
      <c r="J2244" s="29">
        <f>VLOOKUP(F2244,'[1]SUSMB vs SHAM all proteins sum'!$B$2:$E$3214,3,FALSE)</f>
        <v>0.54806309109954898</v>
      </c>
      <c r="K2244" s="25">
        <f>VLOOKUP($E2244,[1]AllProteinsNorm!$A$1:$Q$3226,4,FALSE)</f>
        <v>65476.022714195999</v>
      </c>
      <c r="L2244" s="1">
        <f>VLOOKUP($E2244,[1]AllProteinsNorm!$A$1:$Q$3226,5,FALSE)</f>
        <v>53129.799445630902</v>
      </c>
      <c r="M2244" s="1">
        <f>VLOOKUP($E2244,[1]AllProteinsNorm!$A$1:$Q$3226,10,FALSE)</f>
        <v>75006.713975466395</v>
      </c>
      <c r="N2244" s="1">
        <f>VLOOKUP($E2244,[1]AllProteinsNorm!$A$1:$Q$3226,11,FALSE)</f>
        <v>69263.413369379894</v>
      </c>
      <c r="O2244" s="1">
        <f>VLOOKUP($E2244,[1]AllProteinsNorm!$A$1:$Q$3226,15,FALSE)</f>
        <v>27922.642240579898</v>
      </c>
      <c r="P2244" s="1">
        <f>VLOOKUP($E2244,[1]AllProteinsNorm!$A$1:$Q$3226,6,FALSE)</f>
        <v>20656.518231161601</v>
      </c>
      <c r="Q2244" s="1">
        <f>VLOOKUP($E2244,[1]AllProteinsNorm!$A$1:$Q$3226,8,FALSE)</f>
        <v>30443.988241940398</v>
      </c>
      <c r="R2244" s="1">
        <f>VLOOKUP($E2244,[1]AllProteinsNorm!$A$1:$Q$3226,13,FALSE)</f>
        <v>80769.505140316498</v>
      </c>
      <c r="S2244" s="1">
        <f>VLOOKUP($E2244,[1]AllProteinsNorm!$A$1:$Q$3226,16,FALSE)</f>
        <v>20161.698779384398</v>
      </c>
      <c r="T2244" s="1">
        <f>VLOOKUP($E2244,[1]AllProteinsNorm!$A$1:$Q$3226,17,FALSE)</f>
        <v>115636.660999478</v>
      </c>
      <c r="U2244" s="1">
        <f>VLOOKUP($E2244,[1]AllProteinsNorm!$A$1:$Q$3226,3,FALSE)</f>
        <v>10884.8161577214</v>
      </c>
      <c r="V2244" s="1">
        <f>VLOOKUP($E2244,[1]AllProteinsNorm!$A$1:$Q$3226,7,FALSE)</f>
        <v>40783.226417667996</v>
      </c>
      <c r="W2244" s="1">
        <f>VLOOKUP($E2244,[1]AllProteinsNorm!$A$1:$Q$3226,9,FALSE)</f>
        <v>85241.517213561805</v>
      </c>
      <c r="X2244" s="1">
        <f>VLOOKUP($E2244,[1]AllProteinsNorm!$A$1:$Q$3226,12,FALSE)</f>
        <v>37071.042942661203</v>
      </c>
      <c r="Y2244" s="29">
        <f>VLOOKUP($E2244,[1]AllProteinsNorm!$A$1:$Q$3226,14,FALSE)</f>
        <v>17788.7377953168</v>
      </c>
      <c r="Z2244" s="25">
        <f t="shared" si="266"/>
        <v>1.1257967640289444</v>
      </c>
      <c r="AA2244" s="1">
        <f t="shared" si="266"/>
        <v>0.91351541846829076</v>
      </c>
      <c r="AB2244" s="1">
        <f t="shared" si="266"/>
        <v>1.2896677649865336</v>
      </c>
      <c r="AC2244" s="1">
        <f t="shared" si="266"/>
        <v>1.1909172763473421</v>
      </c>
      <c r="AD2244" s="1">
        <f t="shared" si="266"/>
        <v>0.48010277616888941</v>
      </c>
      <c r="AE2244" s="1">
        <f t="shared" si="266"/>
        <v>0.35516881473169637</v>
      </c>
      <c r="AF2244" s="1">
        <f t="shared" si="266"/>
        <v>0.52345487746739339</v>
      </c>
      <c r="AG2244" s="1">
        <f t="shared" si="266"/>
        <v>1.3887533748972318</v>
      </c>
      <c r="AH2244" s="1">
        <f t="shared" si="266"/>
        <v>0.34666087374051929</v>
      </c>
      <c r="AI2244" s="1">
        <f t="shared" si="266"/>
        <v>1.9882603334747</v>
      </c>
      <c r="AJ2244" s="1">
        <f t="shared" si="266"/>
        <v>0.18715386639933893</v>
      </c>
      <c r="AK2244" s="1">
        <f t="shared" si="266"/>
        <v>0.70122805913371022</v>
      </c>
      <c r="AL2244" s="1">
        <f t="shared" si="266"/>
        <v>1.4656452890981593</v>
      </c>
      <c r="AM2244" s="1">
        <f t="shared" si="266"/>
        <v>0.63740066140238349</v>
      </c>
      <c r="AN2244" s="29">
        <f t="shared" si="266"/>
        <v>0.30586010902866034</v>
      </c>
      <c r="AO2244" s="1">
        <f t="shared" si="261"/>
        <v>16734.529990823376</v>
      </c>
      <c r="AP2244" s="1">
        <f t="shared" si="262"/>
        <v>38278.717800211009</v>
      </c>
      <c r="AQ2244" s="29">
        <f t="shared" si="263"/>
        <v>26013.352189491528</v>
      </c>
    </row>
    <row r="2245" spans="1:43" x14ac:dyDescent="0.2">
      <c r="A2245" s="26"/>
      <c r="E2245" s="25" t="s">
        <v>4367</v>
      </c>
      <c r="F2245" s="26" t="s">
        <v>4368</v>
      </c>
      <c r="G2245" s="1">
        <v>0.39542690833669403</v>
      </c>
      <c r="H2245" s="43">
        <v>1.51518307416593</v>
      </c>
      <c r="I2245" s="1">
        <f>VLOOKUP(F2245,'[1]SUSMB vs SHAM all proteins sum'!$B$2:$E$3214,2,FALSE)</f>
        <v>0.34942145511057598</v>
      </c>
      <c r="J2245" s="29">
        <f>VLOOKUP(F2245,'[1]SUSMB vs SHAM all proteins sum'!$B$2:$E$3214,3,FALSE)</f>
        <v>1.5849762100498499</v>
      </c>
      <c r="K2245" s="25">
        <f>VLOOKUP($E2245,[1]AllProteinsNorm!$A$1:$Q$3226,4,FALSE)</f>
        <v>42931.554894419998</v>
      </c>
      <c r="L2245" s="1">
        <f>VLOOKUP($E2245,[1]AllProteinsNorm!$A$1:$Q$3226,5,FALSE)</f>
        <v>37632.443151250402</v>
      </c>
      <c r="M2245" s="1">
        <f>VLOOKUP($E2245,[1]AllProteinsNorm!$A$1:$Q$3226,10,FALSE)</f>
        <v>28334.1432724921</v>
      </c>
      <c r="N2245" s="1">
        <f>VLOOKUP($E2245,[1]AllProteinsNorm!$A$1:$Q$3226,11,FALSE)</f>
        <v>34992.1294808167</v>
      </c>
      <c r="O2245" s="1">
        <f>VLOOKUP($E2245,[1]AllProteinsNorm!$A$1:$Q$3226,15,FALSE)</f>
        <v>3737.3447249543901</v>
      </c>
      <c r="P2245" s="1">
        <f>VLOOKUP($E2245,[1]AllProteinsNorm!$A$1:$Q$3226,6,FALSE)</f>
        <v>36935.594201723303</v>
      </c>
      <c r="Q2245" s="1">
        <f>VLOOKUP($E2245,[1]AllProteinsNorm!$A$1:$Q$3226,8,FALSE)</f>
        <v>40743.000185647303</v>
      </c>
      <c r="R2245" s="1">
        <f>VLOOKUP($E2245,[1]AllProteinsNorm!$A$1:$Q$3226,13,FALSE)</f>
        <v>25665.071952384402</v>
      </c>
      <c r="S2245" s="1">
        <f>VLOOKUP($E2245,[1]AllProteinsNorm!$A$1:$Q$3226,16,FALSE)</f>
        <v>32788.409309537099</v>
      </c>
      <c r="T2245" s="1">
        <f>VLOOKUP($E2245,[1]AllProteinsNorm!$A$1:$Q$3226,17,FALSE)</f>
        <v>37752.635059647502</v>
      </c>
      <c r="U2245" s="1">
        <f>VLOOKUP($E2245,[1]AllProteinsNorm!$A$1:$Q$3226,3,FALSE)</f>
        <v>26736.301474681601</v>
      </c>
      <c r="V2245" s="1">
        <f>VLOOKUP($E2245,[1]AllProteinsNorm!$A$1:$Q$3226,7,FALSE)</f>
        <v>44846.959471214497</v>
      </c>
      <c r="W2245" s="1">
        <f>VLOOKUP($E2245,[1]AllProteinsNorm!$A$1:$Q$3226,9,FALSE)</f>
        <v>34806.069479939397</v>
      </c>
      <c r="X2245" s="1">
        <f>VLOOKUP($E2245,[1]AllProteinsNorm!$A$1:$Q$3226,12,FALSE)</f>
        <v>37739.721382811302</v>
      </c>
      <c r="Y2245" s="29">
        <f>VLOOKUP($E2245,[1]AllProteinsNorm!$A$1:$Q$3226,14,FALSE)</f>
        <v>38019.673458965801</v>
      </c>
      <c r="Z2245" s="25">
        <f t="shared" si="266"/>
        <v>1.4540489170015711</v>
      </c>
      <c r="AA2245" s="1">
        <f t="shared" si="266"/>
        <v>1.2745732909690388</v>
      </c>
      <c r="AB2245" s="1">
        <f t="shared" si="266"/>
        <v>0.95964915412111795</v>
      </c>
      <c r="AC2245" s="1">
        <f t="shared" si="266"/>
        <v>1.1851485020817032</v>
      </c>
      <c r="AD2245" s="1">
        <f t="shared" si="266"/>
        <v>0.12658013582656852</v>
      </c>
      <c r="AE2245" s="1">
        <f t="shared" si="266"/>
        <v>1.2509717125294642</v>
      </c>
      <c r="AF2245" s="1">
        <f t="shared" si="266"/>
        <v>1.3799247532736174</v>
      </c>
      <c r="AG2245" s="1">
        <f t="shared" si="266"/>
        <v>0.86925037234051727</v>
      </c>
      <c r="AH2245" s="1">
        <f t="shared" si="266"/>
        <v>1.1105106992743303</v>
      </c>
      <c r="AI2245" s="1">
        <f t="shared" si="266"/>
        <v>1.2786440709504987</v>
      </c>
      <c r="AJ2245" s="1">
        <f t="shared" si="266"/>
        <v>0.90553184713421975</v>
      </c>
      <c r="AK2245" s="1">
        <f t="shared" si="266"/>
        <v>1.5189217583733121</v>
      </c>
      <c r="AL2245" s="1">
        <f t="shared" si="266"/>
        <v>1.1788468355467201</v>
      </c>
      <c r="AM2245" s="1">
        <f t="shared" si="266"/>
        <v>1.2782066976043815</v>
      </c>
      <c r="AN2245" s="29">
        <f t="shared" si="266"/>
        <v>1.2876883950212552</v>
      </c>
      <c r="AO2245" s="1">
        <f t="shared" si="261"/>
        <v>13724.264324980875</v>
      </c>
      <c r="AP2245" s="1">
        <f t="shared" si="262"/>
        <v>5217.0646308713585</v>
      </c>
      <c r="AQ2245" s="29">
        <f t="shared" si="263"/>
        <v>5859.9075019245092</v>
      </c>
    </row>
    <row r="2246" spans="1:43" x14ac:dyDescent="0.2">
      <c r="A2246" s="26"/>
      <c r="E2246" s="25" t="s">
        <v>4369</v>
      </c>
      <c r="F2246" s="26" t="s">
        <v>4370</v>
      </c>
      <c r="G2246" s="1">
        <v>0.298517282047361</v>
      </c>
      <c r="H2246" s="1">
        <v>0.68412365484960702</v>
      </c>
      <c r="I2246" s="1">
        <f>VLOOKUP(F2246,'[1]SUSMB vs SHAM all proteins sum'!$B$2:$E$3214,2,FALSE)</f>
        <v>0.24460059213888599</v>
      </c>
      <c r="J2246" s="29">
        <f>VLOOKUP(F2246,'[1]SUSMB vs SHAM all proteins sum'!$B$2:$E$3214,3,FALSE)</f>
        <v>0.60830613554609303</v>
      </c>
      <c r="K2246" s="25">
        <f>VLOOKUP($E2246,[1]AllProteinsNorm!$A$1:$Q$3226,4,FALSE)</f>
        <v>124318.853249306</v>
      </c>
      <c r="L2246" s="1">
        <f>VLOOKUP($E2246,[1]AllProteinsNorm!$A$1:$Q$3226,5,FALSE)</f>
        <v>175522.969827792</v>
      </c>
      <c r="M2246" s="1">
        <f>VLOOKUP($E2246,[1]AllProteinsNorm!$A$1:$Q$3226,10,FALSE)</f>
        <v>184304.42981125601</v>
      </c>
      <c r="N2246" s="1">
        <f>VLOOKUP($E2246,[1]AllProteinsNorm!$A$1:$Q$3226,11,FALSE)</f>
        <v>179165.20942089899</v>
      </c>
      <c r="O2246" s="1">
        <f>VLOOKUP($E2246,[1]AllProteinsNorm!$A$1:$Q$3226,15,FALSE)</f>
        <v>375805.85053514002</v>
      </c>
      <c r="P2246" s="1">
        <f>VLOOKUP($E2246,[1]AllProteinsNorm!$A$1:$Q$3226,6,FALSE)</f>
        <v>135055.926803557</v>
      </c>
      <c r="Q2246" s="1">
        <f>VLOOKUP($E2246,[1]AllProteinsNorm!$A$1:$Q$3226,8,FALSE)</f>
        <v>370769.74336786399</v>
      </c>
      <c r="R2246" s="1">
        <f>VLOOKUP($E2246,[1]AllProteinsNorm!$A$1:$Q$3226,13,FALSE)</f>
        <v>100890.756284284</v>
      </c>
      <c r="S2246" s="1">
        <f>VLOOKUP($E2246,[1]AllProteinsNorm!$A$1:$Q$3226,16,FALSE)</f>
        <v>126567.893545089</v>
      </c>
      <c r="T2246" s="1">
        <f>VLOOKUP($E2246,[1]AllProteinsNorm!$A$1:$Q$3226,17,FALSE)</f>
        <v>63460.591908455601</v>
      </c>
      <c r="U2246" s="1">
        <f>VLOOKUP($E2246,[1]AllProteinsNorm!$A$1:$Q$3226,3,FALSE)</f>
        <v>192709.582787853</v>
      </c>
      <c r="V2246" s="1">
        <f>VLOOKUP($E2246,[1]AllProteinsNorm!$A$1:$Q$3226,7,FALSE)</f>
        <v>142283.31646806901</v>
      </c>
      <c r="W2246" s="1">
        <f>VLOOKUP($E2246,[1]AllProteinsNorm!$A$1:$Q$3226,9,FALSE)</f>
        <v>199132.764060257</v>
      </c>
      <c r="X2246" s="1">
        <f>VLOOKUP($E2246,[1]AllProteinsNorm!$A$1:$Q$3226,12,FALSE)</f>
        <v>139062.26310260801</v>
      </c>
      <c r="Y2246" s="29">
        <f>VLOOKUP($E2246,[1]AllProteinsNorm!$A$1:$Q$3226,14,FALSE)</f>
        <v>29704.7310821028</v>
      </c>
      <c r="Z2246" s="25">
        <f t="shared" si="266"/>
        <v>0.59819450466572421</v>
      </c>
      <c r="AA2246" s="1">
        <f t="shared" si="266"/>
        <v>0.84457725637988879</v>
      </c>
      <c r="AB2246" s="1">
        <f t="shared" si="266"/>
        <v>0.88683167691026354</v>
      </c>
      <c r="AC2246" s="1">
        <f t="shared" si="266"/>
        <v>0.86210289832659559</v>
      </c>
      <c r="AD2246" s="1">
        <f t="shared" si="266"/>
        <v>1.808293663717528</v>
      </c>
      <c r="AE2246" s="1">
        <f t="shared" si="266"/>
        <v>0.64985890011718783</v>
      </c>
      <c r="AF2246" s="1">
        <f t="shared" si="266"/>
        <v>1.7840610428910564</v>
      </c>
      <c r="AG2246" s="1">
        <f t="shared" si="266"/>
        <v>0.48546374426249361</v>
      </c>
      <c r="AH2246" s="1">
        <f t="shared" si="266"/>
        <v>0.60901638333131325</v>
      </c>
      <c r="AI2246" s="1">
        <f t="shared" si="266"/>
        <v>0.30535816853413728</v>
      </c>
      <c r="AJ2246" s="1">
        <f t="shared" si="266"/>
        <v>0.92727539232478895</v>
      </c>
      <c r="AK2246" s="1">
        <f t="shared" si="266"/>
        <v>0.68463548200633162</v>
      </c>
      <c r="AL2246" s="1">
        <f t="shared" si="266"/>
        <v>0.95818230337808341</v>
      </c>
      <c r="AM2246" s="1">
        <f t="shared" si="266"/>
        <v>0.66913649394383856</v>
      </c>
      <c r="AN2246" s="29">
        <f t="shared" si="266"/>
        <v>0.14293251933601003</v>
      </c>
      <c r="AO2246" s="1">
        <f t="shared" si="261"/>
        <v>86728.155348914035</v>
      </c>
      <c r="AP2246" s="1">
        <f t="shared" si="262"/>
        <v>108605.19153024982</v>
      </c>
      <c r="AQ2246" s="29">
        <f t="shared" si="263"/>
        <v>60736.232415001505</v>
      </c>
    </row>
    <row r="2247" spans="1:43" x14ac:dyDescent="0.2">
      <c r="A2247" s="26"/>
      <c r="E2247" s="25" t="s">
        <v>4371</v>
      </c>
      <c r="F2247" s="26" t="s">
        <v>4372</v>
      </c>
      <c r="G2247" s="1">
        <v>0.915105663797665</v>
      </c>
      <c r="H2247" s="1">
        <v>0.984750149441325</v>
      </c>
      <c r="I2247" s="1">
        <f>VLOOKUP(F2247,'[1]SUSMB vs SHAM all proteins sum'!$B$2:$E$3214,2,FALSE)</f>
        <v>0.42205722639325499</v>
      </c>
      <c r="J2247" s="29">
        <f>VLOOKUP(F2247,'[1]SUSMB vs SHAM all proteins sum'!$B$2:$E$3214,3,FALSE)</f>
        <v>0.86108532693398299</v>
      </c>
      <c r="K2247" s="25">
        <f>VLOOKUP($E2247,[1]AllProteinsNorm!$A$1:$Q$3226,4,FALSE)</f>
        <v>54033.463783443302</v>
      </c>
      <c r="L2247" s="1">
        <f>VLOOKUP($E2247,[1]AllProteinsNorm!$A$1:$Q$3226,5,FALSE)</f>
        <v>86021.180317976803</v>
      </c>
      <c r="M2247" s="1">
        <f>VLOOKUP($E2247,[1]AllProteinsNorm!$A$1:$Q$3226,10,FALSE)</f>
        <v>98434.162443203197</v>
      </c>
      <c r="N2247" s="1">
        <f>VLOOKUP($E2247,[1]AllProteinsNorm!$A$1:$Q$3226,11,FALSE)</f>
        <v>91583.092174027202</v>
      </c>
      <c r="O2247" s="1">
        <f>VLOOKUP($E2247,[1]AllProteinsNorm!$A$1:$Q$3226,15,FALSE)</f>
        <v>96734.577594666102</v>
      </c>
      <c r="P2247" s="1">
        <f>VLOOKUP($E2247,[1]AllProteinsNorm!$A$1:$Q$3226,6,FALSE)</f>
        <v>102245.36032338699</v>
      </c>
      <c r="Q2247" s="1">
        <f>VLOOKUP($E2247,[1]AllProteinsNorm!$A$1:$Q$3226,8,FALSE)</f>
        <v>89538.209728561997</v>
      </c>
      <c r="R2247" s="1">
        <f>VLOOKUP($E2247,[1]AllProteinsNorm!$A$1:$Q$3226,13,FALSE)</f>
        <v>61990.113139481</v>
      </c>
      <c r="S2247" s="1">
        <f>VLOOKUP($E2247,[1]AllProteinsNorm!$A$1:$Q$3226,16,FALSE)</f>
        <v>76386.932771647495</v>
      </c>
      <c r="T2247" s="1">
        <f>VLOOKUP($E2247,[1]AllProteinsNorm!$A$1:$Q$3226,17,FALSE)</f>
        <v>86586.036149233303</v>
      </c>
      <c r="U2247" s="1">
        <f>VLOOKUP($E2247,[1]AllProteinsNorm!$A$1:$Q$3226,3,FALSE)</f>
        <v>58447.957931245299</v>
      </c>
      <c r="V2247" s="1">
        <f>VLOOKUP($E2247,[1]AllProteinsNorm!$A$1:$Q$3226,7,FALSE)</f>
        <v>46777.711095229199</v>
      </c>
      <c r="W2247" s="1">
        <f>VLOOKUP($E2247,[1]AllProteinsNorm!$A$1:$Q$3226,9,FALSE)</f>
        <v>84223.436988182497</v>
      </c>
      <c r="X2247" s="1">
        <f>VLOOKUP($E2247,[1]AllProteinsNorm!$A$1:$Q$3226,12,FALSE)</f>
        <v>84878.987126430497</v>
      </c>
      <c r="Y2247" s="29">
        <f>VLOOKUP($E2247,[1]AllProteinsNorm!$A$1:$Q$3226,14,FALSE)</f>
        <v>98174.926465744502</v>
      </c>
      <c r="Z2247" s="25">
        <f t="shared" si="266"/>
        <v>0.63299723390065898</v>
      </c>
      <c r="AA2247" s="1">
        <f t="shared" si="266"/>
        <v>1.0077304948722132</v>
      </c>
      <c r="AB2247" s="1">
        <f t="shared" si="266"/>
        <v>1.1531474790806966</v>
      </c>
      <c r="AC2247" s="1">
        <f t="shared" si="266"/>
        <v>1.0728877987642871</v>
      </c>
      <c r="AD2247" s="1">
        <f t="shared" si="266"/>
        <v>1.1332369933821449</v>
      </c>
      <c r="AE2247" s="1">
        <f t="shared" si="266"/>
        <v>1.1977953240841779</v>
      </c>
      <c r="AF2247" s="1">
        <f t="shared" si="266"/>
        <v>1.0489321823555513</v>
      </c>
      <c r="AG2247" s="1">
        <f t="shared" si="266"/>
        <v>0.72620867512298903</v>
      </c>
      <c r="AH2247" s="1">
        <f t="shared" si="266"/>
        <v>0.89486613970182849</v>
      </c>
      <c r="AI2247" s="1">
        <f t="shared" si="266"/>
        <v>1.0143477308164242</v>
      </c>
      <c r="AJ2247" s="1">
        <f t="shared" si="266"/>
        <v>0.68471264114955632</v>
      </c>
      <c r="AK2247" s="1">
        <f t="shared" si="266"/>
        <v>0.54799673495218837</v>
      </c>
      <c r="AL2247" s="1">
        <f t="shared" si="266"/>
        <v>0.98667009127521399</v>
      </c>
      <c r="AM2247" s="1">
        <f t="shared" si="266"/>
        <v>0.99434980297863673</v>
      </c>
      <c r="AN2247" s="29">
        <f t="shared" si="266"/>
        <v>1.1501105526064554</v>
      </c>
      <c r="AO2247" s="1">
        <f t="shared" si="261"/>
        <v>16253.188226353526</v>
      </c>
      <c r="AP2247" s="1">
        <f t="shared" si="262"/>
        <v>13494.662508069552</v>
      </c>
      <c r="AQ2247" s="29">
        <f t="shared" si="263"/>
        <v>18915.412227415061</v>
      </c>
    </row>
    <row r="2248" spans="1:43" x14ac:dyDescent="0.2">
      <c r="A2248" s="26"/>
      <c r="E2248" s="25" t="s">
        <v>4373</v>
      </c>
      <c r="F2248" s="26" t="s">
        <v>4374</v>
      </c>
      <c r="G2248" s="1">
        <v>0.24921003463160801</v>
      </c>
      <c r="H2248" s="43">
        <v>0.66965456972072501</v>
      </c>
      <c r="I2248" s="1">
        <f>VLOOKUP(F2248,'[1]SUSMB vs SHAM all proteins sum'!$B$2:$E$3214,2,FALSE)</f>
        <v>0.39496883509598202</v>
      </c>
      <c r="J2248" s="29">
        <f>VLOOKUP(F2248,'[1]SUSMB vs SHAM all proteins sum'!$B$2:$E$3214,3,FALSE)</f>
        <v>0.87019755341890903</v>
      </c>
      <c r="K2248" s="25">
        <f>VLOOKUP($E2248,[1]AllProteinsNorm!$A$1:$Q$3226,4,FALSE)</f>
        <v>60964.814670094798</v>
      </c>
      <c r="L2248" s="1">
        <f>VLOOKUP($E2248,[1]AllProteinsNorm!$A$1:$Q$3226,5,FALSE)</f>
        <v>83044.7112536981</v>
      </c>
      <c r="M2248" s="1">
        <f>VLOOKUP($E2248,[1]AllProteinsNorm!$A$1:$Q$3226,10,FALSE)</f>
        <v>66351.244992612395</v>
      </c>
      <c r="N2248" s="1">
        <f>VLOOKUP($E2248,[1]AllProteinsNorm!$A$1:$Q$3226,11,FALSE)</f>
        <v>53363.019159013398</v>
      </c>
      <c r="O2248" s="1">
        <f>VLOOKUP($E2248,[1]AllProteinsNorm!$A$1:$Q$3226,15,FALSE)</f>
        <v>43945.978903062598</v>
      </c>
      <c r="P2248" s="1">
        <f>VLOOKUP($E2248,[1]AllProteinsNorm!$A$1:$Q$3226,6,FALSE)</f>
        <v>54989.559409607202</v>
      </c>
      <c r="Q2248" s="1">
        <f>VLOOKUP($E2248,[1]AllProteinsNorm!$A$1:$Q$3226,8,FALSE)</f>
        <v>41537.379047928698</v>
      </c>
      <c r="R2248" s="1">
        <f>VLOOKUP($E2248,[1]AllProteinsNorm!$A$1:$Q$3226,13,FALSE)</f>
        <v>12322.617165723401</v>
      </c>
      <c r="S2248" s="1">
        <f>VLOOKUP($E2248,[1]AllProteinsNorm!$A$1:$Q$3226,16,FALSE)</f>
        <v>60704.338356643202</v>
      </c>
      <c r="T2248" s="1">
        <f>VLOOKUP($E2248,[1]AllProteinsNorm!$A$1:$Q$3226,17,FALSE)</f>
        <v>62088.621495993197</v>
      </c>
      <c r="U2248" s="1">
        <f>VLOOKUP($E2248,[1]AllProteinsNorm!$A$1:$Q$3226,3,FALSE)</f>
        <v>37046.5231009122</v>
      </c>
      <c r="V2248" s="1">
        <f>VLOOKUP($E2248,[1]AllProteinsNorm!$A$1:$Q$3226,7,FALSE)</f>
        <v>43366.842380035501</v>
      </c>
      <c r="W2248" s="1">
        <f>VLOOKUP($E2248,[1]AllProteinsNorm!$A$1:$Q$3226,9,FALSE)</f>
        <v>63475.156132053897</v>
      </c>
      <c r="X2248" s="1">
        <f>VLOOKUP($E2248,[1]AllProteinsNorm!$A$1:$Q$3226,12,FALSE)</f>
        <v>63802.745297915397</v>
      </c>
      <c r="Y2248" s="29">
        <f>VLOOKUP($E2248,[1]AllProteinsNorm!$A$1:$Q$3226,14,FALSE)</f>
        <v>60414.437900856799</v>
      </c>
      <c r="Z2248" s="25">
        <f t="shared" si="266"/>
        <v>0.99075081169834944</v>
      </c>
      <c r="AA2248" s="1">
        <f t="shared" si="266"/>
        <v>1.3495754153783357</v>
      </c>
      <c r="AB2248" s="1">
        <f t="shared" si="266"/>
        <v>1.0782867165160621</v>
      </c>
      <c r="AC2248" s="1">
        <f t="shared" si="266"/>
        <v>0.86721258536690449</v>
      </c>
      <c r="AD2248" s="1">
        <f t="shared" si="266"/>
        <v>0.71417447104034815</v>
      </c>
      <c r="AE2248" s="1">
        <f t="shared" si="266"/>
        <v>0.89364580069374999</v>
      </c>
      <c r="AF2248" s="1">
        <f t="shared" si="266"/>
        <v>0.67503185616578831</v>
      </c>
      <c r="AG2248" s="1">
        <f t="shared" si="266"/>
        <v>0.20025719794695293</v>
      </c>
      <c r="AH2248" s="1">
        <f t="shared" si="266"/>
        <v>0.9865177615303653</v>
      </c>
      <c r="AI2248" s="1">
        <f t="shared" si="266"/>
        <v>1.0090140104134788</v>
      </c>
      <c r="AJ2248" s="1">
        <f t="shared" si="266"/>
        <v>0.60205010105336787</v>
      </c>
      <c r="AK2248" s="1">
        <f t="shared" si="266"/>
        <v>0.70476281312949884</v>
      </c>
      <c r="AL2248" s="1">
        <f t="shared" si="266"/>
        <v>1.0315468487983526</v>
      </c>
      <c r="AM2248" s="1">
        <f t="shared" si="266"/>
        <v>1.036870562710011</v>
      </c>
      <c r="AN2248" s="29">
        <f t="shared" si="266"/>
        <v>0.98180653402255846</v>
      </c>
      <c r="AO2248" s="1">
        <f t="shared" si="261"/>
        <v>13132.737215813133</v>
      </c>
      <c r="AP2248" s="1">
        <f t="shared" si="262"/>
        <v>18490.078504092002</v>
      </c>
      <c r="AQ2248" s="29">
        <f t="shared" si="263"/>
        <v>11196.286543076989</v>
      </c>
    </row>
    <row r="2249" spans="1:43" x14ac:dyDescent="0.2">
      <c r="A2249" s="26"/>
      <c r="E2249" s="25" t="s">
        <v>139</v>
      </c>
      <c r="F2249" s="26" t="s">
        <v>140</v>
      </c>
      <c r="G2249" s="43">
        <v>4.7032661573501798E-2</v>
      </c>
      <c r="H2249" s="43">
        <v>1.8877456325151001</v>
      </c>
      <c r="I2249" s="1">
        <f>VLOOKUP(F2249,'[1]SUSMB vs SHAM all proteins sum'!$B$2:$E$3214,2,FALSE)</f>
        <v>0.20689116834440899</v>
      </c>
      <c r="J2249" s="29">
        <f>VLOOKUP(F2249,'[1]SUSMB vs SHAM all proteins sum'!$B$2:$E$3214,3,FALSE)</f>
        <v>2.0954250847065499</v>
      </c>
      <c r="K2249" s="25">
        <f>VLOOKUP($E2249,[1]AllProteinsNorm!$A$1:$Q$3226,4,FALSE)</f>
        <v>5726.2028243423101</v>
      </c>
      <c r="L2249" s="1">
        <f>VLOOKUP($E2249,[1]AllProteinsNorm!$A$1:$Q$3226,5,FALSE)</f>
        <v>9950.1383328357006</v>
      </c>
      <c r="M2249" s="1">
        <f>VLOOKUP($E2249,[1]AllProteinsNorm!$A$1:$Q$3226,10,FALSE)</f>
        <v>24287.008688156799</v>
      </c>
      <c r="N2249" s="1">
        <f>VLOOKUP($E2249,[1]AllProteinsNorm!$A$1:$Q$3226,11,FALSE)</f>
        <v>15365.4810593075</v>
      </c>
      <c r="O2249" s="1">
        <f>VLOOKUP($E2249,[1]AllProteinsNorm!$A$1:$Q$3226,15,FALSE)</f>
        <v>12220.834507948201</v>
      </c>
      <c r="P2249" s="1">
        <f>VLOOKUP($E2249,[1]AllProteinsNorm!$A$1:$Q$3226,6,FALSE)</f>
        <v>25367.411501528801</v>
      </c>
      <c r="Q2249" s="1">
        <f>VLOOKUP($E2249,[1]AllProteinsNorm!$A$1:$Q$3226,8,FALSE)</f>
        <v>23554.529187722699</v>
      </c>
      <c r="R2249" s="1">
        <f>VLOOKUP($E2249,[1]AllProteinsNorm!$A$1:$Q$3226,13,FALSE)</f>
        <v>14154.549432058</v>
      </c>
      <c r="S2249" s="1">
        <f>VLOOKUP($E2249,[1]AllProteinsNorm!$A$1:$Q$3226,16,FALSE)</f>
        <v>24159.380751336099</v>
      </c>
      <c r="T2249" s="1">
        <f>VLOOKUP($E2249,[1]AllProteinsNorm!$A$1:$Q$3226,17,FALSE)</f>
        <v>30486.097862114399</v>
      </c>
      <c r="U2249" s="1">
        <f>VLOOKUP($E2249,[1]AllProteinsNorm!$A$1:$Q$3226,3,FALSE)</f>
        <v>108861.62885074801</v>
      </c>
      <c r="V2249" s="1">
        <f>VLOOKUP($E2249,[1]AllProteinsNorm!$A$1:$Q$3226,7,FALSE)</f>
        <v>24702.1765539718</v>
      </c>
      <c r="W2249" s="1">
        <f>VLOOKUP($E2249,[1]AllProteinsNorm!$A$1:$Q$3226,9,FALSE)</f>
        <v>14795.7660884328</v>
      </c>
      <c r="X2249" s="1">
        <f>VLOOKUP($E2249,[1]AllProteinsNorm!$A$1:$Q$3226,12,FALSE)</f>
        <v>42513.448122946902</v>
      </c>
      <c r="Y2249" s="29">
        <f>VLOOKUP($E2249,[1]AllProteinsNorm!$A$1:$Q$3226,14,FALSE)</f>
        <v>6205.8854414426196</v>
      </c>
      <c r="Z2249" s="25">
        <f t="shared" si="266"/>
        <v>0.42385130920833619</v>
      </c>
      <c r="AA2249" s="1">
        <f t="shared" si="266"/>
        <v>0.73650537512367209</v>
      </c>
      <c r="AB2249" s="1">
        <f t="shared" si="266"/>
        <v>1.797714950904107</v>
      </c>
      <c r="AC2249" s="1">
        <f t="shared" si="266"/>
        <v>1.1373469406144199</v>
      </c>
      <c r="AD2249" s="1">
        <f t="shared" si="266"/>
        <v>0.90458142414946541</v>
      </c>
      <c r="AE2249" s="1">
        <f t="shared" si="266"/>
        <v>1.8776859475606373</v>
      </c>
      <c r="AF2249" s="1">
        <f t="shared" si="266"/>
        <v>1.7434971027504451</v>
      </c>
      <c r="AG2249" s="1">
        <f t="shared" si="266"/>
        <v>1.0477142518473341</v>
      </c>
      <c r="AH2249" s="1">
        <f t="shared" si="266"/>
        <v>1.7882679805867003</v>
      </c>
      <c r="AI2249" s="1">
        <f t="shared" si="266"/>
        <v>2.2565691240590611</v>
      </c>
      <c r="AJ2249" s="1">
        <f t="shared" si="266"/>
        <v>8.0578954896242472</v>
      </c>
      <c r="AK2249" s="1">
        <f t="shared" si="266"/>
        <v>1.8284455150955929</v>
      </c>
      <c r="AL2249" s="1">
        <f t="shared" si="266"/>
        <v>1.0951768597269051</v>
      </c>
      <c r="AM2249" s="1">
        <f t="shared" si="266"/>
        <v>3.1468289193792862</v>
      </c>
      <c r="AN2249" s="29">
        <f t="shared" si="266"/>
        <v>0.45935723023477121</v>
      </c>
      <c r="AO2249" s="1">
        <f t="shared" si="261"/>
        <v>6237.1273424660139</v>
      </c>
      <c r="AP2249" s="1">
        <f t="shared" si="262"/>
        <v>5292.6012084159947</v>
      </c>
      <c r="AQ2249" s="29">
        <f t="shared" si="263"/>
        <v>36763.715204979184</v>
      </c>
    </row>
    <row r="2250" spans="1:43" x14ac:dyDescent="0.2">
      <c r="A2250" s="26"/>
      <c r="E2250" s="25" t="s">
        <v>4375</v>
      </c>
      <c r="F2250" s="26" t="s">
        <v>4376</v>
      </c>
      <c r="G2250" s="1">
        <v>0.94855280408648301</v>
      </c>
      <c r="H2250" s="1">
        <v>1.0375525790543101</v>
      </c>
      <c r="I2250" s="1">
        <f>VLOOKUP(F2250,'[1]SUSMB vs SHAM all proteins sum'!$B$2:$E$3214,2,FALSE)</f>
        <v>0.54886917687020897</v>
      </c>
      <c r="J2250" s="29">
        <f>VLOOKUP(F2250,'[1]SUSMB vs SHAM all proteins sum'!$B$2:$E$3214,3,FALSE)</f>
        <v>1.5313943895622399</v>
      </c>
      <c r="K2250" s="25">
        <f>VLOOKUP($E2250,[1]AllProteinsNorm!$A$1:$Q$3226,4,FALSE)</f>
        <v>10198.5704897204</v>
      </c>
      <c r="L2250" s="1">
        <f>VLOOKUP($E2250,[1]AllProteinsNorm!$A$1:$Q$3226,5,FALSE)</f>
        <v>54028.980088258599</v>
      </c>
      <c r="M2250" s="1">
        <f>VLOOKUP($E2250,[1]AllProteinsNorm!$A$1:$Q$3226,10,FALSE)</f>
        <v>27801.4042326259</v>
      </c>
      <c r="N2250" s="1">
        <f>VLOOKUP($E2250,[1]AllProteinsNorm!$A$1:$Q$3226,11,FALSE)</f>
        <v>45798.975947288098</v>
      </c>
      <c r="O2250" s="1">
        <f>VLOOKUP($E2250,[1]AllProteinsNorm!$A$1:$Q$3226,15,FALSE)</f>
        <v>28078.971352697299</v>
      </c>
      <c r="P2250" s="1">
        <f>VLOOKUP($E2250,[1]AllProteinsNorm!$A$1:$Q$3226,6,FALSE)</f>
        <v>18443.934619205102</v>
      </c>
      <c r="Q2250" s="1">
        <f>VLOOKUP($E2250,[1]AllProteinsNorm!$A$1:$Q$3226,8,FALSE)</f>
        <v>7518.6415707106698</v>
      </c>
      <c r="R2250" s="1">
        <f>VLOOKUP($E2250,[1]AllProteinsNorm!$A$1:$Q$3226,13,FALSE)</f>
        <v>123107.97710001199</v>
      </c>
      <c r="S2250" s="1">
        <f>VLOOKUP($E2250,[1]AllProteinsNorm!$A$1:$Q$3226,16,FALSE)</f>
        <v>51225.938460698402</v>
      </c>
      <c r="T2250" s="1">
        <f>VLOOKUP($E2250,[1]AllProteinsNorm!$A$1:$Q$3226,17,FALSE)</f>
        <v>27086.398408656802</v>
      </c>
      <c r="U2250" s="1">
        <f>VLOOKUP($E2250,[1]AllProteinsNorm!$A$1:$Q$3226,3,FALSE)</f>
        <v>92810.177098365893</v>
      </c>
      <c r="V2250" s="1">
        <f>VLOOKUP($E2250,[1]AllProteinsNorm!$A$1:$Q$3226,7,FALSE)</f>
        <v>4719.5284961412099</v>
      </c>
      <c r="W2250" s="1">
        <f>VLOOKUP($E2250,[1]AllProteinsNorm!$A$1:$Q$3226,9,FALSE)</f>
        <v>52592.146672489798</v>
      </c>
      <c r="X2250" s="1">
        <f>VLOOKUP($E2250,[1]AllProteinsNorm!$A$1:$Q$3226,12,FALSE)</f>
        <v>181078.41542213201</v>
      </c>
      <c r="Y2250" s="29">
        <f>VLOOKUP($E2250,[1]AllProteinsNorm!$A$1:$Q$3226,14,FALSE)</f>
        <v>39776.194070817197</v>
      </c>
      <c r="Z2250" s="25">
        <f t="shared" ref="Z2250:AN2266" si="267">K2250/AVERAGE($K2250:$O2250)</f>
        <v>0.30735823404508611</v>
      </c>
      <c r="AA2250" s="1">
        <f t="shared" si="267"/>
        <v>1.628292114460794</v>
      </c>
      <c r="AB2250" s="1">
        <f t="shared" si="267"/>
        <v>0.83786159222278866</v>
      </c>
      <c r="AC2250" s="1">
        <f t="shared" si="267"/>
        <v>1.380261320193882</v>
      </c>
      <c r="AD2250" s="1">
        <f t="shared" si="267"/>
        <v>0.84622673907744994</v>
      </c>
      <c r="AE2250" s="1">
        <f t="shared" si="267"/>
        <v>0.55585193818249767</v>
      </c>
      <c r="AF2250" s="1">
        <f t="shared" si="267"/>
        <v>0.22659218739732997</v>
      </c>
      <c r="AG2250" s="1">
        <f t="shared" si="267"/>
        <v>3.7101523665950511</v>
      </c>
      <c r="AH2250" s="1">
        <f t="shared" si="267"/>
        <v>1.5438157728529041</v>
      </c>
      <c r="AI2250" s="1">
        <f t="shared" si="267"/>
        <v>0.81631318721753787</v>
      </c>
      <c r="AJ2250" s="1">
        <f t="shared" si="267"/>
        <v>2.7970559367234902</v>
      </c>
      <c r="AK2250" s="1">
        <f t="shared" si="267"/>
        <v>0.14223424209907992</v>
      </c>
      <c r="AL2250" s="1">
        <f t="shared" si="267"/>
        <v>1.5849897142143281</v>
      </c>
      <c r="AM2250" s="1">
        <f t="shared" si="267"/>
        <v>5.4572297209620819</v>
      </c>
      <c r="AN2250" s="29">
        <f t="shared" si="267"/>
        <v>1.1987504306572843</v>
      </c>
      <c r="AO2250" s="1">
        <f t="shared" si="261"/>
        <v>15342.844607023704</v>
      </c>
      <c r="AP2250" s="1">
        <f t="shared" si="262"/>
        <v>41399.170821303771</v>
      </c>
      <c r="AQ2250" s="29">
        <f t="shared" si="263"/>
        <v>60413.190487575463</v>
      </c>
    </row>
    <row r="2251" spans="1:43" x14ac:dyDescent="0.2">
      <c r="A2251" s="26"/>
      <c r="E2251" s="25" t="s">
        <v>4377</v>
      </c>
      <c r="F2251" s="26" t="s">
        <v>4378</v>
      </c>
      <c r="G2251" s="1">
        <v>7.8047135976399604E-2</v>
      </c>
      <c r="H2251" s="1">
        <v>1.1435316233428101</v>
      </c>
      <c r="I2251" s="1">
        <f>VLOOKUP(F2251,'[1]SUSMB vs SHAM all proteins sum'!$B$2:$E$3214,2,FALSE)</f>
        <v>0.81376398834658104</v>
      </c>
      <c r="J2251" s="29">
        <f>VLOOKUP(F2251,'[1]SUSMB vs SHAM all proteins sum'!$B$2:$E$3214,3,FALSE)</f>
        <v>1.0178324312635401</v>
      </c>
      <c r="K2251" s="25">
        <f>VLOOKUP($E2251,[1]AllProteinsNorm!$A$1:$Q$3226,4,FALSE)</f>
        <v>156533.73696444399</v>
      </c>
      <c r="L2251" s="1">
        <f>VLOOKUP($E2251,[1]AllProteinsNorm!$A$1:$Q$3226,5,FALSE)</f>
        <v>172569.17705861901</v>
      </c>
      <c r="M2251" s="1">
        <f>VLOOKUP($E2251,[1]AllProteinsNorm!$A$1:$Q$3226,10,FALSE)</f>
        <v>143190.00094833499</v>
      </c>
      <c r="N2251" s="1">
        <f>VLOOKUP($E2251,[1]AllProteinsNorm!$A$1:$Q$3226,11,FALSE)</f>
        <v>135129.63965954501</v>
      </c>
      <c r="O2251" s="1">
        <f>VLOOKUP($E2251,[1]AllProteinsNorm!$A$1:$Q$3226,15,FALSE)</f>
        <v>135774.261798055</v>
      </c>
      <c r="P2251" s="1">
        <f>VLOOKUP($E2251,[1]AllProteinsNorm!$A$1:$Q$3226,6,FALSE)</f>
        <v>172269.551528732</v>
      </c>
      <c r="Q2251" s="1">
        <f>VLOOKUP($E2251,[1]AllProteinsNorm!$A$1:$Q$3226,8,FALSE)</f>
        <v>144805.73661752901</v>
      </c>
      <c r="R2251" s="1">
        <f>VLOOKUP($E2251,[1]AllProteinsNorm!$A$1:$Q$3226,13,FALSE)</f>
        <v>161462.762173147</v>
      </c>
      <c r="S2251" s="1">
        <f>VLOOKUP($E2251,[1]AllProteinsNorm!$A$1:$Q$3226,16,FALSE)</f>
        <v>189192.55464497101</v>
      </c>
      <c r="T2251" s="1">
        <f>VLOOKUP($E2251,[1]AllProteinsNorm!$A$1:$Q$3226,17,FALSE)</f>
        <v>182105.10824921101</v>
      </c>
      <c r="U2251" s="1">
        <f>VLOOKUP($E2251,[1]AllProteinsNorm!$A$1:$Q$3226,3,FALSE)</f>
        <v>170960.64437803</v>
      </c>
      <c r="V2251" s="1">
        <f>VLOOKUP($E2251,[1]AllProteinsNorm!$A$1:$Q$3226,7,FALSE)</f>
        <v>142677.59951987301</v>
      </c>
      <c r="W2251" s="1">
        <f>VLOOKUP($E2251,[1]AllProteinsNorm!$A$1:$Q$3226,9,FALSE)</f>
        <v>125529.14322025199</v>
      </c>
      <c r="X2251" s="1">
        <f>VLOOKUP($E2251,[1]AllProteinsNorm!$A$1:$Q$3226,12,FALSE)</f>
        <v>152455.190296371</v>
      </c>
      <c r="Y2251" s="29">
        <f>VLOOKUP($E2251,[1]AllProteinsNorm!$A$1:$Q$3226,14,FALSE)</f>
        <v>166071.323510938</v>
      </c>
      <c r="Z2251" s="25">
        <f t="shared" si="267"/>
        <v>1.0531109223299437</v>
      </c>
      <c r="AA2251" s="1">
        <f t="shared" si="267"/>
        <v>1.1609924399824549</v>
      </c>
      <c r="AB2251" s="1">
        <f t="shared" si="267"/>
        <v>0.96333836329084155</v>
      </c>
      <c r="AC2251" s="1">
        <f t="shared" si="267"/>
        <v>0.90911072728239239</v>
      </c>
      <c r="AD2251" s="1">
        <f t="shared" si="267"/>
        <v>0.91344754711436738</v>
      </c>
      <c r="AE2251" s="1">
        <f t="shared" si="267"/>
        <v>1.1589766514102791</v>
      </c>
      <c r="AF2251" s="1">
        <f t="shared" si="267"/>
        <v>0.97420853679990949</v>
      </c>
      <c r="AG2251" s="1">
        <f t="shared" si="267"/>
        <v>1.0862718905939535</v>
      </c>
      <c r="AH2251" s="1">
        <f t="shared" si="267"/>
        <v>1.2728294205700872</v>
      </c>
      <c r="AI2251" s="1">
        <f t="shared" si="267"/>
        <v>1.2251472572515292</v>
      </c>
      <c r="AJ2251" s="1">
        <f t="shared" si="267"/>
        <v>1.1501707259692149</v>
      </c>
      <c r="AK2251" s="1">
        <f t="shared" si="267"/>
        <v>0.95989108380084032</v>
      </c>
      <c r="AL2251" s="1">
        <f t="shared" si="267"/>
        <v>0.84452153484328429</v>
      </c>
      <c r="AM2251" s="1">
        <f t="shared" si="267"/>
        <v>1.0256717125680526</v>
      </c>
      <c r="AN2251" s="29">
        <f t="shared" si="267"/>
        <v>1.1172768763252889</v>
      </c>
      <c r="AO2251" s="1">
        <f t="shared" si="261"/>
        <v>14231.487214009776</v>
      </c>
      <c r="AP2251" s="1">
        <f t="shared" si="262"/>
        <v>15669.515644938201</v>
      </c>
      <c r="AQ2251" s="29">
        <f t="shared" si="263"/>
        <v>16396.738514491306</v>
      </c>
    </row>
    <row r="2252" spans="1:43" x14ac:dyDescent="0.2">
      <c r="A2252" s="26"/>
      <c r="E2252" s="25" t="s">
        <v>4379</v>
      </c>
      <c r="F2252" s="26" t="s">
        <v>4380</v>
      </c>
      <c r="G2252" s="1">
        <v>6.6251110735059501E-2</v>
      </c>
      <c r="H2252" s="43">
        <v>0.48892592773987398</v>
      </c>
      <c r="I2252" s="1">
        <f>VLOOKUP(F2252,'[1]SUSMB vs SHAM all proteins sum'!$B$2:$E$3214,2,FALSE)</f>
        <v>0.33583025293354501</v>
      </c>
      <c r="J2252" s="29">
        <f>VLOOKUP(F2252,'[1]SUSMB vs SHAM all proteins sum'!$B$2:$E$3214,3,FALSE)</f>
        <v>0.60033387455052001</v>
      </c>
      <c r="K2252" s="25">
        <f>VLOOKUP($E2252,[1]AllProteinsNorm!$A$1:$Q$3226,4,FALSE)</f>
        <v>38979.002427298903</v>
      </c>
      <c r="L2252" s="1">
        <f>VLOOKUP($E2252,[1]AllProteinsNorm!$A$1:$Q$3226,5,FALSE)</f>
        <v>28710.848041966001</v>
      </c>
      <c r="M2252" s="1">
        <f>VLOOKUP($E2252,[1]AllProteinsNorm!$A$1:$Q$3226,10,FALSE)</f>
        <v>84147.922584285101</v>
      </c>
      <c r="N2252" s="1">
        <f>VLOOKUP($E2252,[1]AllProteinsNorm!$A$1:$Q$3226,11,FALSE)</f>
        <v>16428.921001787101</v>
      </c>
      <c r="O2252" s="1">
        <f>VLOOKUP($E2252,[1]AllProteinsNorm!$A$1:$Q$3226,15,FALSE)</f>
        <v>95553.4688219073</v>
      </c>
      <c r="P2252" s="1">
        <f>VLOOKUP($E2252,[1]AllProteinsNorm!$A$1:$Q$3226,6,FALSE)</f>
        <v>17138.065735612501</v>
      </c>
      <c r="Q2252" s="1">
        <f>VLOOKUP($E2252,[1]AllProteinsNorm!$A$1:$Q$3226,8,FALSE)</f>
        <v>22022.185078944502</v>
      </c>
      <c r="R2252" s="1">
        <f>VLOOKUP($E2252,[1]AllProteinsNorm!$A$1:$Q$3226,13,FALSE)</f>
        <v>24134.639138555802</v>
      </c>
      <c r="S2252" s="1">
        <f>VLOOKUP($E2252,[1]AllProteinsNorm!$A$1:$Q$3226,16,FALSE)</f>
        <v>23312.9402619227</v>
      </c>
      <c r="T2252" s="1">
        <f>VLOOKUP($E2252,[1]AllProteinsNorm!$A$1:$Q$3226,17,FALSE)</f>
        <v>19450.5061868507</v>
      </c>
      <c r="U2252" s="1">
        <f>VLOOKUP($E2252,[1]AllProteinsNorm!$A$1:$Q$3226,3,FALSE)</f>
        <v>54562.443706384001</v>
      </c>
      <c r="V2252" s="1">
        <f>VLOOKUP($E2252,[1]AllProteinsNorm!$A$1:$Q$3226,7,FALSE)</f>
        <v>11610.646401841999</v>
      </c>
      <c r="W2252" s="1">
        <f>VLOOKUP($E2252,[1]AllProteinsNorm!$A$1:$Q$3226,9,FALSE)</f>
        <v>59784.352677339302</v>
      </c>
      <c r="X2252" s="1">
        <f>VLOOKUP($E2252,[1]AllProteinsNorm!$A$1:$Q$3226,12,FALSE)</f>
        <v>10233.132929093001</v>
      </c>
      <c r="Y2252" s="29">
        <f>VLOOKUP($E2252,[1]AllProteinsNorm!$A$1:$Q$3226,14,FALSE)</f>
        <v>29743.599711822699</v>
      </c>
      <c r="Z2252" s="25">
        <f t="shared" si="267"/>
        <v>0.73874191423033586</v>
      </c>
      <c r="AA2252" s="1">
        <f t="shared" si="267"/>
        <v>0.54413672800522772</v>
      </c>
      <c r="AB2252" s="1">
        <f t="shared" si="267"/>
        <v>1.5947970326938044</v>
      </c>
      <c r="AC2252" s="1">
        <f t="shared" si="267"/>
        <v>0.31136590969037276</v>
      </c>
      <c r="AD2252" s="1">
        <f t="shared" si="267"/>
        <v>1.8109584153802596</v>
      </c>
      <c r="AE2252" s="1">
        <f t="shared" si="267"/>
        <v>0.32480583645888444</v>
      </c>
      <c r="AF2252" s="1">
        <f t="shared" si="267"/>
        <v>0.41737115235561867</v>
      </c>
      <c r="AG2252" s="1">
        <f t="shared" si="267"/>
        <v>0.45740702445448905</v>
      </c>
      <c r="AH2252" s="1">
        <f t="shared" si="267"/>
        <v>0.4418339373243852</v>
      </c>
      <c r="AI2252" s="1">
        <f t="shared" si="267"/>
        <v>0.36863191150217406</v>
      </c>
      <c r="AJ2252" s="1">
        <f t="shared" si="267"/>
        <v>1.0340840349600557</v>
      </c>
      <c r="AK2252" s="1">
        <f t="shared" si="267"/>
        <v>0.22004850340503421</v>
      </c>
      <c r="AL2252" s="1">
        <f t="shared" si="267"/>
        <v>1.1330512426595116</v>
      </c>
      <c r="AM2252" s="1">
        <f t="shared" si="267"/>
        <v>0.19394144893039278</v>
      </c>
      <c r="AN2252" s="29">
        <f t="shared" si="267"/>
        <v>0.56370975189001005</v>
      </c>
      <c r="AO2252" s="1">
        <f t="shared" si="261"/>
        <v>31319.985574179598</v>
      </c>
      <c r="AP2252" s="1">
        <f t="shared" si="262"/>
        <v>2581.1613537836865</v>
      </c>
      <c r="AQ2252" s="29">
        <f t="shared" si="263"/>
        <v>20825.968484552213</v>
      </c>
    </row>
    <row r="2253" spans="1:43" x14ac:dyDescent="0.2">
      <c r="A2253" s="26"/>
      <c r="E2253" s="25" t="s">
        <v>4381</v>
      </c>
      <c r="F2253" s="26" t="s">
        <v>4382</v>
      </c>
      <c r="G2253" s="1">
        <v>0.109770334105184</v>
      </c>
      <c r="H2253" s="1">
        <v>0.90580817180869899</v>
      </c>
      <c r="I2253" s="1">
        <f>VLOOKUP(F2253,'[1]SUSMB vs SHAM all proteins sum'!$B$2:$E$3214,2,FALSE)</f>
        <v>0.540610754209356</v>
      </c>
      <c r="J2253" s="29">
        <f>VLOOKUP(F2253,'[1]SUSMB vs SHAM all proteins sum'!$B$2:$E$3214,3,FALSE)</f>
        <v>0.94137862956404905</v>
      </c>
      <c r="K2253" s="25">
        <f>VLOOKUP($E2253,[1]AllProteinsNorm!$A$1:$Q$3226,4,FALSE)</f>
        <v>999929.78358852398</v>
      </c>
      <c r="L2253" s="1">
        <f>VLOOKUP($E2253,[1]AllProteinsNorm!$A$1:$Q$3226,5,FALSE)</f>
        <v>827561.65619547002</v>
      </c>
      <c r="M2253" s="1">
        <f>VLOOKUP($E2253,[1]AllProteinsNorm!$A$1:$Q$3226,10,FALSE)</f>
        <v>998380.57368379703</v>
      </c>
      <c r="N2253" s="1">
        <f>VLOOKUP($E2253,[1]AllProteinsNorm!$A$1:$Q$3226,11,FALSE)</f>
        <v>944027.55283041496</v>
      </c>
      <c r="O2253" s="1">
        <f>VLOOKUP($E2253,[1]AllProteinsNorm!$A$1:$Q$3226,15,FALSE)</f>
        <v>1128946.21618733</v>
      </c>
      <c r="P2253" s="1">
        <f>VLOOKUP($E2253,[1]AllProteinsNorm!$A$1:$Q$3226,6,FALSE)</f>
        <v>941870.76068599697</v>
      </c>
      <c r="Q2253" s="1">
        <f>VLOOKUP($E2253,[1]AllProteinsNorm!$A$1:$Q$3226,8,FALSE)</f>
        <v>866339.70624429802</v>
      </c>
      <c r="R2253" s="1">
        <f>VLOOKUP($E2253,[1]AllProteinsNorm!$A$1:$Q$3226,13,FALSE)</f>
        <v>827622.89483517001</v>
      </c>
      <c r="S2253" s="1">
        <f>VLOOKUP($E2253,[1]AllProteinsNorm!$A$1:$Q$3226,16,FALSE)</f>
        <v>911518.70546206099</v>
      </c>
      <c r="T2253" s="1">
        <f>VLOOKUP($E2253,[1]AllProteinsNorm!$A$1:$Q$3226,17,FALSE)</f>
        <v>872222.85957776499</v>
      </c>
      <c r="U2253" s="1">
        <f>VLOOKUP($E2253,[1]AllProteinsNorm!$A$1:$Q$3226,3,FALSE)</f>
        <v>669469.34763529105</v>
      </c>
      <c r="V2253" s="1">
        <f>VLOOKUP($E2253,[1]AllProteinsNorm!$A$1:$Q$3226,7,FALSE)</f>
        <v>1023805.13577917</v>
      </c>
      <c r="W2253" s="1">
        <f>VLOOKUP($E2253,[1]AllProteinsNorm!$A$1:$Q$3226,9,FALSE)</f>
        <v>1021182.27018048</v>
      </c>
      <c r="X2253" s="1">
        <f>VLOOKUP($E2253,[1]AllProteinsNorm!$A$1:$Q$3226,12,FALSE)</f>
        <v>976111.69822916703</v>
      </c>
      <c r="Y2253" s="29">
        <f>VLOOKUP($E2253,[1]AllProteinsNorm!$A$1:$Q$3226,14,FALSE)</f>
        <v>952784.75485901395</v>
      </c>
      <c r="Z2253" s="25">
        <f t="shared" si="267"/>
        <v>1.0205769154476096</v>
      </c>
      <c r="AA2253" s="1">
        <f t="shared" si="267"/>
        <v>0.84464963068870957</v>
      </c>
      <c r="AB2253" s="1">
        <f t="shared" si="267"/>
        <v>1.0189957165555505</v>
      </c>
      <c r="AC2253" s="1">
        <f t="shared" si="267"/>
        <v>0.96352038290889219</v>
      </c>
      <c r="AD2253" s="1">
        <f t="shared" si="267"/>
        <v>1.1522573543992383</v>
      </c>
      <c r="AE2253" s="1">
        <f t="shared" si="267"/>
        <v>0.96131905606560897</v>
      </c>
      <c r="AF2253" s="1">
        <f t="shared" si="267"/>
        <v>0.8842283924732387</v>
      </c>
      <c r="AG2253" s="1">
        <f t="shared" si="267"/>
        <v>0.8447121338194663</v>
      </c>
      <c r="AH2253" s="1">
        <f t="shared" si="267"/>
        <v>0.93034027394875674</v>
      </c>
      <c r="AI2253" s="1">
        <f t="shared" si="267"/>
        <v>0.89023302457913245</v>
      </c>
      <c r="AJ2253" s="1">
        <f t="shared" si="267"/>
        <v>0.68329294017459485</v>
      </c>
      <c r="AK2253" s="1">
        <f t="shared" si="267"/>
        <v>1.0449452597992586</v>
      </c>
      <c r="AL2253" s="1">
        <f t="shared" si="267"/>
        <v>1.0422682357458914</v>
      </c>
      <c r="AM2253" s="1">
        <f t="shared" si="267"/>
        <v>0.99626702040609616</v>
      </c>
      <c r="AN2253" s="29">
        <f t="shared" si="267"/>
        <v>0.97245840873929079</v>
      </c>
      <c r="AO2253" s="1">
        <f t="shared" si="261"/>
        <v>97417.879522166011</v>
      </c>
      <c r="AP2253" s="1">
        <f t="shared" si="262"/>
        <v>39332.513151509789</v>
      </c>
      <c r="AQ2253" s="29">
        <f t="shared" si="263"/>
        <v>132383.10202641398</v>
      </c>
    </row>
    <row r="2254" spans="1:43" x14ac:dyDescent="0.2">
      <c r="A2254" s="26"/>
      <c r="E2254" s="25" t="s">
        <v>4383</v>
      </c>
      <c r="F2254" s="26" t="s">
        <v>4384</v>
      </c>
      <c r="G2254" s="1">
        <v>0.139023824139518</v>
      </c>
      <c r="H2254" s="1">
        <v>0.72804277052848598</v>
      </c>
      <c r="I2254" s="1">
        <f>VLOOKUP(F2254,'[1]SUSMB vs SHAM all proteins sum'!$B$2:$E$3214,2,FALSE)</f>
        <v>0.234498902151108</v>
      </c>
      <c r="J2254" s="29">
        <f>VLOOKUP(F2254,'[1]SUSMB vs SHAM all proteins sum'!$B$2:$E$3214,3,FALSE)</f>
        <v>0.58963536153918095</v>
      </c>
      <c r="K2254" s="25">
        <f>VLOOKUP($E2254,[1]AllProteinsNorm!$A$1:$Q$3226,4,FALSE)</f>
        <v>82613.823345943296</v>
      </c>
      <c r="L2254" s="1">
        <f>VLOOKUP($E2254,[1]AllProteinsNorm!$A$1:$Q$3226,5,FALSE)</f>
        <v>51298.389604399199</v>
      </c>
      <c r="M2254" s="1">
        <f>VLOOKUP($E2254,[1]AllProteinsNorm!$A$1:$Q$3226,10,FALSE)</f>
        <v>84236.722175401694</v>
      </c>
      <c r="N2254" s="1">
        <f>VLOOKUP($E2254,[1]AllProteinsNorm!$A$1:$Q$3226,11,FALSE)</f>
        <v>81969.347979873201</v>
      </c>
      <c r="O2254" s="1">
        <f>VLOOKUP($E2254,[1]AllProteinsNorm!$A$1:$Q$3226,15,FALSE)</f>
        <v>97111.642835780003</v>
      </c>
      <c r="P2254" s="1">
        <f>VLOOKUP($E2254,[1]AllProteinsNorm!$A$1:$Q$3226,6,FALSE)</f>
        <v>84591.230015431502</v>
      </c>
      <c r="Q2254" s="1">
        <f>VLOOKUP($E2254,[1]AllProteinsNorm!$A$1:$Q$3226,8,FALSE)</f>
        <v>69773.842121645794</v>
      </c>
      <c r="R2254" s="1">
        <f>VLOOKUP($E2254,[1]AllProteinsNorm!$A$1:$Q$3226,13,FALSE)</f>
        <v>60093.160930996099</v>
      </c>
      <c r="S2254" s="1">
        <f>VLOOKUP($E2254,[1]AllProteinsNorm!$A$1:$Q$3226,16,FALSE)</f>
        <v>33240.150409182301</v>
      </c>
      <c r="T2254" s="1">
        <f>VLOOKUP($E2254,[1]AllProteinsNorm!$A$1:$Q$3226,17,FALSE)</f>
        <v>49301.389035448497</v>
      </c>
      <c r="U2254" s="1">
        <f>VLOOKUP($E2254,[1]AllProteinsNorm!$A$1:$Q$3226,3,FALSE)</f>
        <v>10200.597982130899</v>
      </c>
      <c r="V2254" s="1">
        <f>VLOOKUP($E2254,[1]AllProteinsNorm!$A$1:$Q$3226,7,FALSE)</f>
        <v>41247.898589812597</v>
      </c>
      <c r="W2254" s="1">
        <f>VLOOKUP($E2254,[1]AllProteinsNorm!$A$1:$Q$3226,9,FALSE)</f>
        <v>81090.091552669895</v>
      </c>
      <c r="X2254" s="1">
        <f>VLOOKUP($E2254,[1]AllProteinsNorm!$A$1:$Q$3226,12,FALSE)</f>
        <v>81694.2161386769</v>
      </c>
      <c r="Y2254" s="29">
        <f>VLOOKUP($E2254,[1]AllProteinsNorm!$A$1:$Q$3226,14,FALSE)</f>
        <v>72662.734753872501</v>
      </c>
      <c r="Z2254" s="25">
        <f t="shared" si="267"/>
        <v>1.0398741125829876</v>
      </c>
      <c r="AA2254" s="1">
        <f t="shared" si="267"/>
        <v>0.6457014723000396</v>
      </c>
      <c r="AB2254" s="1">
        <f t="shared" si="267"/>
        <v>1.060301813562619</v>
      </c>
      <c r="AC2254" s="1">
        <f t="shared" si="267"/>
        <v>1.0317619925741193</v>
      </c>
      <c r="AD2254" s="1">
        <f t="shared" si="267"/>
        <v>1.2223606089802346</v>
      </c>
      <c r="AE2254" s="1">
        <f t="shared" si="267"/>
        <v>1.0647640634697686</v>
      </c>
      <c r="AF2254" s="1">
        <f t="shared" si="267"/>
        <v>0.87825510573364263</v>
      </c>
      <c r="AG2254" s="1">
        <f t="shared" si="267"/>
        <v>0.75640274066185964</v>
      </c>
      <c r="AH2254" s="1">
        <f t="shared" si="267"/>
        <v>0.4183993732396456</v>
      </c>
      <c r="AI2254" s="1">
        <f t="shared" si="267"/>
        <v>0.62056488969969803</v>
      </c>
      <c r="AJ2254" s="1">
        <f t="shared" si="267"/>
        <v>0.1283966453176513</v>
      </c>
      <c r="AK2254" s="1">
        <f t="shared" si="267"/>
        <v>0.51919424867171038</v>
      </c>
      <c r="AL2254" s="1">
        <f t="shared" si="267"/>
        <v>1.0206946437946995</v>
      </c>
      <c r="AM2254" s="1">
        <f t="shared" si="267"/>
        <v>1.0282988617369315</v>
      </c>
      <c r="AN2254" s="29">
        <f t="shared" si="267"/>
        <v>0.91461808399340372</v>
      </c>
      <c r="AO2254" s="1">
        <f t="shared" ref="AO2254:AO2317" si="268">_xlfn.STDEV.P(K2254:O2254)</f>
        <v>15124.260752336275</v>
      </c>
      <c r="AP2254" s="1">
        <f t="shared" ref="AP2254:AP2317" si="269">_xlfn.STDEV.P(P2254:T2254)</f>
        <v>17487.222856409673</v>
      </c>
      <c r="AQ2254" s="29">
        <f t="shared" ref="AQ2254:AQ2317" si="270">_xlfn.STDEV.P(U2254:Y2254)</f>
        <v>27831.824216618326</v>
      </c>
    </row>
    <row r="2255" spans="1:43" x14ac:dyDescent="0.2">
      <c r="A2255" s="26"/>
      <c r="E2255" s="25" t="s">
        <v>4385</v>
      </c>
      <c r="F2255" s="26" t="s">
        <v>4386</v>
      </c>
      <c r="G2255" s="1">
        <v>0.390954285062802</v>
      </c>
      <c r="H2255" s="43">
        <v>0.655135055887892</v>
      </c>
      <c r="I2255" s="1">
        <f>VLOOKUP(F2255,'[1]SUSMB vs SHAM all proteins sum'!$B$2:$E$3214,2,FALSE)</f>
        <v>0.31511774021587702</v>
      </c>
      <c r="J2255" s="29">
        <f>VLOOKUP(F2255,'[1]SUSMB vs SHAM all proteins sum'!$B$2:$E$3214,3,FALSE)</f>
        <v>0.61921148004676396</v>
      </c>
      <c r="K2255" s="25">
        <f>VLOOKUP($E2255,[1]AllProteinsNorm!$A$1:$Q$3226,4,FALSE)</f>
        <v>212563.19073453301</v>
      </c>
      <c r="L2255" s="1">
        <f>VLOOKUP($E2255,[1]AllProteinsNorm!$A$1:$Q$3226,5,FALSE)</f>
        <v>167052.63329392701</v>
      </c>
      <c r="M2255" s="1">
        <f>VLOOKUP($E2255,[1]AllProteinsNorm!$A$1:$Q$3226,10,FALSE)</f>
        <v>201444.08236650701</v>
      </c>
      <c r="N2255" s="1">
        <f>VLOOKUP($E2255,[1]AllProteinsNorm!$A$1:$Q$3226,11,FALSE)</f>
        <v>153261.49140812099</v>
      </c>
      <c r="O2255" s="1">
        <f>VLOOKUP($E2255,[1]AllProteinsNorm!$A$1:$Q$3226,15,FALSE)</f>
        <v>39166.470787856502</v>
      </c>
      <c r="P2255" s="1">
        <f>VLOOKUP($E2255,[1]AllProteinsNorm!$A$1:$Q$3226,6,FALSE)</f>
        <v>213814.37958709401</v>
      </c>
      <c r="Q2255" s="1">
        <f>VLOOKUP($E2255,[1]AllProteinsNorm!$A$1:$Q$3226,8,FALSE)</f>
        <v>77629.462820864501</v>
      </c>
      <c r="R2255" s="1">
        <f>VLOOKUP($E2255,[1]AllProteinsNorm!$A$1:$Q$3226,13,FALSE)</f>
        <v>132408.05581595399</v>
      </c>
      <c r="S2255" s="1">
        <f>VLOOKUP($E2255,[1]AllProteinsNorm!$A$1:$Q$3226,16,FALSE)</f>
        <v>26729.816522164601</v>
      </c>
      <c r="T2255" s="1">
        <f>VLOOKUP($E2255,[1]AllProteinsNorm!$A$1:$Q$3226,17,FALSE)</f>
        <v>88211.195016340906</v>
      </c>
      <c r="U2255" s="1">
        <f>VLOOKUP($E2255,[1]AllProteinsNorm!$A$1:$Q$3226,3,FALSE)</f>
        <v>98332.068908961897</v>
      </c>
      <c r="V2255" s="1">
        <f>VLOOKUP($E2255,[1]AllProteinsNorm!$A$1:$Q$3226,7,FALSE)</f>
        <v>203546.88626737401</v>
      </c>
      <c r="W2255" s="1">
        <f>VLOOKUP($E2255,[1]AllProteinsNorm!$A$1:$Q$3226,9,FALSE)</f>
        <v>71545.453122353807</v>
      </c>
      <c r="X2255" s="1">
        <f>VLOOKUP($E2255,[1]AllProteinsNorm!$A$1:$Q$3226,12,FALSE)</f>
        <v>28230.3859687283</v>
      </c>
      <c r="Y2255" s="29">
        <f>VLOOKUP($E2255,[1]AllProteinsNorm!$A$1:$Q$3226,14,FALSE)</f>
        <v>96689.628306188199</v>
      </c>
      <c r="Z2255" s="25">
        <f t="shared" si="267"/>
        <v>1.3740563967845894</v>
      </c>
      <c r="AA2255" s="1">
        <f t="shared" si="267"/>
        <v>1.0798658910982355</v>
      </c>
      <c r="AB2255" s="1">
        <f t="shared" si="267"/>
        <v>1.3021799729934731</v>
      </c>
      <c r="AC2255" s="1">
        <f t="shared" si="267"/>
        <v>0.99071684011874683</v>
      </c>
      <c r="AD2255" s="1">
        <f t="shared" si="267"/>
        <v>0.25318089900495594</v>
      </c>
      <c r="AE2255" s="1">
        <f t="shared" si="267"/>
        <v>1.38214436366402</v>
      </c>
      <c r="AF2255" s="1">
        <f t="shared" si="267"/>
        <v>0.50181435270782826</v>
      </c>
      <c r="AG2255" s="1">
        <f t="shared" si="267"/>
        <v>0.85591553011141919</v>
      </c>
      <c r="AH2255" s="1">
        <f t="shared" si="267"/>
        <v>0.17278756143168772</v>
      </c>
      <c r="AI2255" s="1">
        <f t="shared" si="267"/>
        <v>0.57021705574409598</v>
      </c>
      <c r="AJ2255" s="1">
        <f t="shared" si="267"/>
        <v>0.63564066678959363</v>
      </c>
      <c r="AK2255" s="1">
        <f t="shared" si="267"/>
        <v>1.3157729715798481</v>
      </c>
      <c r="AL2255" s="1">
        <f t="shared" si="267"/>
        <v>0.46248594210460914</v>
      </c>
      <c r="AM2255" s="1">
        <f t="shared" si="267"/>
        <v>0.18248758070475837</v>
      </c>
      <c r="AN2255" s="29">
        <f t="shared" si="267"/>
        <v>0.62502356037158535</v>
      </c>
      <c r="AO2255" s="1">
        <f t="shared" si="268"/>
        <v>61702.206244687695</v>
      </c>
      <c r="AP2255" s="1">
        <f t="shared" si="269"/>
        <v>62786.867665937214</v>
      </c>
      <c r="AQ2255" s="29">
        <f t="shared" si="270"/>
        <v>57785.272794079719</v>
      </c>
    </row>
    <row r="2256" spans="1:43" x14ac:dyDescent="0.2">
      <c r="A2256" s="26"/>
      <c r="E2256" s="25" t="s">
        <v>4387</v>
      </c>
      <c r="F2256" s="26" t="s">
        <v>4388</v>
      </c>
      <c r="G2256" s="1">
        <v>0.94558358694841305</v>
      </c>
      <c r="H2256" s="1">
        <v>0.99669062822611698</v>
      </c>
      <c r="I2256" s="1">
        <f>VLOOKUP(F2256,'[1]SUSMB vs SHAM all proteins sum'!$B$2:$E$3214,2,FALSE)</f>
        <v>0.56047029112549696</v>
      </c>
      <c r="J2256" s="29">
        <f>VLOOKUP(F2256,'[1]SUSMB vs SHAM all proteins sum'!$B$2:$E$3214,3,FALSE)</f>
        <v>1.0428331264166</v>
      </c>
      <c r="K2256" s="25">
        <f>VLOOKUP($E2256,[1]AllProteinsNorm!$A$1:$Q$3226,4,FALSE)</f>
        <v>1195724.5420330199</v>
      </c>
      <c r="L2256" s="1">
        <f>VLOOKUP($E2256,[1]AllProteinsNorm!$A$1:$Q$3226,5,FALSE)</f>
        <v>1424163.75101637</v>
      </c>
      <c r="M2256" s="1">
        <f>VLOOKUP($E2256,[1]AllProteinsNorm!$A$1:$Q$3226,10,FALSE)</f>
        <v>1443049.2735291701</v>
      </c>
      <c r="N2256" s="1">
        <f>VLOOKUP($E2256,[1]AllProteinsNorm!$A$1:$Q$3226,11,FALSE)</f>
        <v>1298412.19298828</v>
      </c>
      <c r="O2256" s="1">
        <f>VLOOKUP($E2256,[1]AllProteinsNorm!$A$1:$Q$3226,15,FALSE)</f>
        <v>1452825.94788447</v>
      </c>
      <c r="P2256" s="1">
        <f>VLOOKUP($E2256,[1]AllProteinsNorm!$A$1:$Q$3226,6,FALSE)</f>
        <v>1359463.37613058</v>
      </c>
      <c r="Q2256" s="1">
        <f>VLOOKUP($E2256,[1]AllProteinsNorm!$A$1:$Q$3226,8,FALSE)</f>
        <v>1416410.3941152501</v>
      </c>
      <c r="R2256" s="1">
        <f>VLOOKUP($E2256,[1]AllProteinsNorm!$A$1:$Q$3226,13,FALSE)</f>
        <v>1246521.8288809301</v>
      </c>
      <c r="S2256" s="1">
        <f>VLOOKUP($E2256,[1]AllProteinsNorm!$A$1:$Q$3226,16,FALSE)</f>
        <v>1456349.0308290101</v>
      </c>
      <c r="T2256" s="1">
        <f>VLOOKUP($E2256,[1]AllProteinsNorm!$A$1:$Q$3226,17,FALSE)</f>
        <v>1304302.4224820801</v>
      </c>
      <c r="U2256" s="1">
        <f>VLOOKUP($E2256,[1]AllProteinsNorm!$A$1:$Q$3226,3,FALSE)</f>
        <v>1713080.0602231501</v>
      </c>
      <c r="V2256" s="1">
        <f>VLOOKUP($E2256,[1]AllProteinsNorm!$A$1:$Q$3226,7,FALSE)</f>
        <v>1214056.2628135399</v>
      </c>
      <c r="W2256" s="1">
        <f>VLOOKUP($E2256,[1]AllProteinsNorm!$A$1:$Q$3226,9,FALSE)</f>
        <v>1408990.59858797</v>
      </c>
      <c r="X2256" s="1">
        <f>VLOOKUP($E2256,[1]AllProteinsNorm!$A$1:$Q$3226,12,FALSE)</f>
        <v>1320408.36285089</v>
      </c>
      <c r="Y2256" s="29">
        <f>VLOOKUP($E2256,[1]AllProteinsNorm!$A$1:$Q$3226,14,FALSE)</f>
        <v>1477541.40894539</v>
      </c>
      <c r="Z2256" s="25">
        <f t="shared" si="267"/>
        <v>0.87738018020689834</v>
      </c>
      <c r="AA2256" s="1">
        <f t="shared" si="267"/>
        <v>1.0450007544265736</v>
      </c>
      <c r="AB2256" s="1">
        <f t="shared" si="267"/>
        <v>1.058858279770504</v>
      </c>
      <c r="AC2256" s="1">
        <f t="shared" si="267"/>
        <v>0.95272872958681165</v>
      </c>
      <c r="AD2256" s="1">
        <f t="shared" si="267"/>
        <v>1.0660320560092125</v>
      </c>
      <c r="AE2256" s="1">
        <f t="shared" si="267"/>
        <v>0.99752591839098381</v>
      </c>
      <c r="AF2256" s="1">
        <f t="shared" si="267"/>
        <v>1.039311616639415</v>
      </c>
      <c r="AG2256" s="1">
        <f t="shared" si="267"/>
        <v>0.91465342427100671</v>
      </c>
      <c r="AH2256" s="1">
        <f t="shared" si="267"/>
        <v>1.0686171690850961</v>
      </c>
      <c r="AI2256" s="1">
        <f t="shared" si="267"/>
        <v>0.95705077068663169</v>
      </c>
      <c r="AJ2256" s="1">
        <f t="shared" si="267"/>
        <v>1.25699727580395</v>
      </c>
      <c r="AK2256" s="1">
        <f t="shared" si="267"/>
        <v>0.89083134551840792</v>
      </c>
      <c r="AL2256" s="1">
        <f t="shared" si="267"/>
        <v>1.033867234335649</v>
      </c>
      <c r="AM2256" s="1">
        <f t="shared" si="267"/>
        <v>0.96886873742265101</v>
      </c>
      <c r="AN2256" s="29">
        <f t="shared" si="267"/>
        <v>1.0841673830993943</v>
      </c>
      <c r="AO2256" s="1">
        <f t="shared" si="268"/>
        <v>100369.43688722065</v>
      </c>
      <c r="AP2256" s="1">
        <f t="shared" si="269"/>
        <v>75349.308220831357</v>
      </c>
      <c r="AQ2256" s="29">
        <f t="shared" si="270"/>
        <v>168182.76679418865</v>
      </c>
    </row>
    <row r="2257" spans="1:43" x14ac:dyDescent="0.2">
      <c r="A2257" s="26"/>
      <c r="E2257" s="25" t="s">
        <v>4389</v>
      </c>
      <c r="F2257" s="26" t="s">
        <v>4390</v>
      </c>
      <c r="G2257" s="1">
        <v>0.25480980123339297</v>
      </c>
      <c r="H2257" s="1">
        <v>1.28558347514044</v>
      </c>
      <c r="I2257" s="1">
        <f>VLOOKUP(F2257,'[1]SUSMB vs SHAM all proteins sum'!$B$2:$E$3214,2,FALSE)</f>
        <v>0.90253978243907895</v>
      </c>
      <c r="J2257" s="29">
        <f>VLOOKUP(F2257,'[1]SUSMB vs SHAM all proteins sum'!$B$2:$E$3214,3,FALSE)</f>
        <v>1.03003209658591</v>
      </c>
      <c r="K2257" s="25">
        <f>VLOOKUP($E2257,[1]AllProteinsNorm!$A$1:$Q$3226,4,FALSE)</f>
        <v>133659.98154139199</v>
      </c>
      <c r="L2257" s="1">
        <f>VLOOKUP($E2257,[1]AllProteinsNorm!$A$1:$Q$3226,5,FALSE)</f>
        <v>153073.84239699601</v>
      </c>
      <c r="M2257" s="1">
        <f>VLOOKUP($E2257,[1]AllProteinsNorm!$A$1:$Q$3226,10,FALSE)</f>
        <v>110370.4741071</v>
      </c>
      <c r="N2257" s="1">
        <f>VLOOKUP($E2257,[1]AllProteinsNorm!$A$1:$Q$3226,11,FALSE)</f>
        <v>51272.360478913703</v>
      </c>
      <c r="O2257" s="1">
        <f>VLOOKUP($E2257,[1]AllProteinsNorm!$A$1:$Q$3226,15,FALSE)</f>
        <v>141051.38091418601</v>
      </c>
      <c r="P2257" s="1">
        <f>VLOOKUP($E2257,[1]AllProteinsNorm!$A$1:$Q$3226,6,FALSE)</f>
        <v>141547.35016482</v>
      </c>
      <c r="Q2257" s="1">
        <f>VLOOKUP($E2257,[1]AllProteinsNorm!$A$1:$Q$3226,8,FALSE)</f>
        <v>170574.587717535</v>
      </c>
      <c r="R2257" s="1">
        <f>VLOOKUP($E2257,[1]AllProteinsNorm!$A$1:$Q$3226,13,FALSE)</f>
        <v>133357.81506451999</v>
      </c>
      <c r="S2257" s="1">
        <f>VLOOKUP($E2257,[1]AllProteinsNorm!$A$1:$Q$3226,16,FALSE)</f>
        <v>137613.55485163</v>
      </c>
      <c r="T2257" s="1">
        <f>VLOOKUP($E2257,[1]AllProteinsNorm!$A$1:$Q$3226,17,FALSE)</f>
        <v>129426.018401358</v>
      </c>
      <c r="U2257" s="1">
        <f>VLOOKUP($E2257,[1]AllProteinsNorm!$A$1:$Q$3226,3,FALSE)</f>
        <v>91457.067792560803</v>
      </c>
      <c r="V2257" s="1">
        <f>VLOOKUP($E2257,[1]AllProteinsNorm!$A$1:$Q$3226,7,FALSE)</f>
        <v>80192.706396984999</v>
      </c>
      <c r="W2257" s="1">
        <f>VLOOKUP($E2257,[1]AllProteinsNorm!$A$1:$Q$3226,9,FALSE)</f>
        <v>124257.95073055899</v>
      </c>
      <c r="X2257" s="1">
        <f>VLOOKUP($E2257,[1]AllProteinsNorm!$A$1:$Q$3226,12,FALSE)</f>
        <v>157095.64200176601</v>
      </c>
      <c r="Y2257" s="29">
        <f>VLOOKUP($E2257,[1]AllProteinsNorm!$A$1:$Q$3226,14,FALSE)</f>
        <v>132260.22709646201</v>
      </c>
      <c r="Z2257" s="25">
        <f t="shared" si="267"/>
        <v>1.1338108522008814</v>
      </c>
      <c r="AA2257" s="1">
        <f t="shared" si="267"/>
        <v>1.298494745370395</v>
      </c>
      <c r="AB2257" s="1">
        <f t="shared" si="267"/>
        <v>0.9362506253708639</v>
      </c>
      <c r="AC2257" s="1">
        <f t="shared" si="267"/>
        <v>0.43493316442622126</v>
      </c>
      <c r="AD2257" s="1">
        <f t="shared" si="267"/>
        <v>1.1965106126316383</v>
      </c>
      <c r="AE2257" s="1">
        <f t="shared" si="267"/>
        <v>1.2007178204453892</v>
      </c>
      <c r="AF2257" s="1">
        <f t="shared" si="267"/>
        <v>1.4469500626404039</v>
      </c>
      <c r="AG2257" s="1">
        <f t="shared" si="267"/>
        <v>1.1312476344995333</v>
      </c>
      <c r="AH2257" s="1">
        <f t="shared" si="267"/>
        <v>1.1673482227169132</v>
      </c>
      <c r="AI2257" s="1">
        <f t="shared" si="267"/>
        <v>1.0978949909189284</v>
      </c>
      <c r="AJ2257" s="1">
        <f t="shared" si="267"/>
        <v>0.77581198783545213</v>
      </c>
      <c r="AK2257" s="1">
        <f t="shared" si="267"/>
        <v>0.68025866629424447</v>
      </c>
      <c r="AL2257" s="1">
        <f t="shared" si="267"/>
        <v>1.0540553079974861</v>
      </c>
      <c r="AM2257" s="1">
        <f t="shared" si="267"/>
        <v>1.3326108658776636</v>
      </c>
      <c r="AN2257" s="29">
        <f t="shared" si="267"/>
        <v>1.1219370156061446</v>
      </c>
      <c r="AO2257" s="1">
        <f t="shared" si="268"/>
        <v>36104.010076573642</v>
      </c>
      <c r="AP2257" s="1">
        <f t="shared" si="269"/>
        <v>14611.473771949117</v>
      </c>
      <c r="AQ2257" s="29">
        <f t="shared" si="270"/>
        <v>27929.974003380958</v>
      </c>
    </row>
    <row r="2258" spans="1:43" x14ac:dyDescent="0.2">
      <c r="A2258" s="26"/>
      <c r="E2258" s="25" t="s">
        <v>4391</v>
      </c>
      <c r="F2258" s="26" t="s">
        <v>4392</v>
      </c>
      <c r="G2258" s="1">
        <v>0.27775326621840801</v>
      </c>
      <c r="H2258" s="43">
        <v>0.63625036149866598</v>
      </c>
      <c r="I2258" s="1">
        <f>VLOOKUP(F2258,'[1]SUSMB vs SHAM all proteins sum'!$B$2:$E$3214,2,FALSE)</f>
        <v>0.180114327813196</v>
      </c>
      <c r="J2258" s="29">
        <f>VLOOKUP(F2258,'[1]SUSMB vs SHAM all proteins sum'!$B$2:$E$3214,3,FALSE)</f>
        <v>0.63583893483417298</v>
      </c>
      <c r="K2258" s="25">
        <f>VLOOKUP($E2258,[1]AllProteinsNorm!$A$1:$Q$3226,4,FALSE)</f>
        <v>40413.8953767325</v>
      </c>
      <c r="L2258" s="1">
        <f>VLOOKUP($E2258,[1]AllProteinsNorm!$A$1:$Q$3226,5,FALSE)</f>
        <v>27290.5047714346</v>
      </c>
      <c r="M2258" s="1">
        <f>VLOOKUP($E2258,[1]AllProteinsNorm!$A$1:$Q$3226,10,FALSE)</f>
        <v>47690.841909457697</v>
      </c>
      <c r="N2258" s="1">
        <f>VLOOKUP($E2258,[1]AllProteinsNorm!$A$1:$Q$3226,11,FALSE)</f>
        <v>27995.7239498579</v>
      </c>
      <c r="O2258" s="1">
        <f>VLOOKUP($E2258,[1]AllProteinsNorm!$A$1:$Q$3226,15,FALSE)</f>
        <v>68531.875395251802</v>
      </c>
      <c r="P2258" s="1">
        <f>VLOOKUP($E2258,[1]AllProteinsNorm!$A$1:$Q$3226,6,FALSE)</f>
        <v>33956.040651517404</v>
      </c>
      <c r="Q2258" s="1">
        <f>VLOOKUP($E2258,[1]AllProteinsNorm!$A$1:$Q$3226,8,FALSE)</f>
        <v>47529.910685468698</v>
      </c>
      <c r="R2258" s="1">
        <f>VLOOKUP($E2258,[1]AllProteinsNorm!$A$1:$Q$3226,13,FALSE)</f>
        <v>6524.6811979100603</v>
      </c>
      <c r="S2258" s="1">
        <f>VLOOKUP($E2258,[1]AllProteinsNorm!$A$1:$Q$3226,16,FALSE)</f>
        <v>32261.924419575898</v>
      </c>
      <c r="T2258" s="1">
        <f>VLOOKUP($E2258,[1]AllProteinsNorm!$A$1:$Q$3226,17,FALSE)</f>
        <v>30971.924457949899</v>
      </c>
      <c r="U2258" s="1">
        <f>VLOOKUP($E2258,[1]AllProteinsNorm!$A$1:$Q$3226,3,FALSE)</f>
        <v>25773.694422206601</v>
      </c>
      <c r="V2258" s="1">
        <f>VLOOKUP($E2258,[1]AllProteinsNorm!$A$1:$Q$3226,7,FALSE)</f>
        <v>38569.6215063196</v>
      </c>
      <c r="W2258" s="1">
        <f>VLOOKUP($E2258,[1]AllProteinsNorm!$A$1:$Q$3226,9,FALSE)</f>
        <v>26432.8558335733</v>
      </c>
      <c r="X2258" s="1">
        <f>VLOOKUP($E2258,[1]AllProteinsNorm!$A$1:$Q$3226,12,FALSE)</f>
        <v>9798.2243782958503</v>
      </c>
      <c r="Y2258" s="29">
        <f>VLOOKUP($E2258,[1]AllProteinsNorm!$A$1:$Q$3226,14,FALSE)</f>
        <v>40736.495003021497</v>
      </c>
      <c r="Z2258" s="25">
        <f t="shared" si="267"/>
        <v>0.95350494333762326</v>
      </c>
      <c r="AA2258" s="1">
        <f t="shared" si="267"/>
        <v>0.64387832361053032</v>
      </c>
      <c r="AB2258" s="1">
        <f t="shared" si="267"/>
        <v>1.1251935278374936</v>
      </c>
      <c r="AC2258" s="1">
        <f t="shared" si="267"/>
        <v>0.66051690710996336</v>
      </c>
      <c r="AD2258" s="1">
        <f t="shared" si="267"/>
        <v>1.6169062981043889</v>
      </c>
      <c r="AE2258" s="1">
        <f t="shared" si="267"/>
        <v>0.80114159537404295</v>
      </c>
      <c r="AF2258" s="1">
        <f t="shared" si="267"/>
        <v>1.1213965981879148</v>
      </c>
      <c r="AG2258" s="1">
        <f t="shared" si="267"/>
        <v>0.15394001785561823</v>
      </c>
      <c r="AH2258" s="1">
        <f t="shared" si="267"/>
        <v>0.76117147651549966</v>
      </c>
      <c r="AI2258" s="1">
        <f t="shared" si="267"/>
        <v>0.73073587190847888</v>
      </c>
      <c r="AJ2258" s="1">
        <f t="shared" si="267"/>
        <v>0.6080914697917511</v>
      </c>
      <c r="AK2258" s="1">
        <f t="shared" si="267"/>
        <v>0.90999208134017406</v>
      </c>
      <c r="AL2258" s="1">
        <f t="shared" si="267"/>
        <v>0.62364338970287669</v>
      </c>
      <c r="AM2258" s="1">
        <f t="shared" si="267"/>
        <v>0.23117433480602201</v>
      </c>
      <c r="AN2258" s="29">
        <f t="shared" si="267"/>
        <v>0.96111619524783931</v>
      </c>
      <c r="AO2258" s="1">
        <f t="shared" si="268"/>
        <v>15169.649668066269</v>
      </c>
      <c r="AP2258" s="1">
        <f t="shared" si="269"/>
        <v>13264.91471191118</v>
      </c>
      <c r="AQ2258" s="29">
        <f t="shared" si="270"/>
        <v>11066.241726781576</v>
      </c>
    </row>
    <row r="2259" spans="1:43" x14ac:dyDescent="0.2">
      <c r="A2259" s="26"/>
      <c r="E2259" s="25" t="s">
        <v>4393</v>
      </c>
      <c r="F2259" s="26" t="s">
        <v>4394</v>
      </c>
      <c r="G2259" s="1">
        <v>0.63687223929331305</v>
      </c>
      <c r="H2259" s="1">
        <v>1.18513060475398</v>
      </c>
      <c r="I2259" s="1">
        <f>VLOOKUP(F2259,'[1]SUSMB vs SHAM all proteins sum'!$B$2:$E$3214,2,FALSE)</f>
        <v>0.25390155648812102</v>
      </c>
      <c r="J2259" s="29">
        <f>VLOOKUP(F2259,'[1]SUSMB vs SHAM all proteins sum'!$B$2:$E$3214,3,FALSE)</f>
        <v>1.5154636322561501</v>
      </c>
      <c r="K2259" s="25">
        <f>VLOOKUP($E2259,[1]AllProteinsNorm!$A$1:$Q$3226,4,FALSE)</f>
        <v>20290.668727921999</v>
      </c>
      <c r="L2259" s="1">
        <f>VLOOKUP($E2259,[1]AllProteinsNorm!$A$1:$Q$3226,5,FALSE)</f>
        <v>30537.3794966688</v>
      </c>
      <c r="M2259" s="1">
        <f>VLOOKUP($E2259,[1]AllProteinsNorm!$A$1:$Q$3226,10,FALSE)</f>
        <v>53228.382686174598</v>
      </c>
      <c r="N2259" s="1">
        <f>VLOOKUP($E2259,[1]AllProteinsNorm!$A$1:$Q$3226,11,FALSE)</f>
        <v>69271.239246444806</v>
      </c>
      <c r="O2259" s="1">
        <f>VLOOKUP($E2259,[1]AllProteinsNorm!$A$1:$Q$3226,15,FALSE)</f>
        <v>99275.254262335002</v>
      </c>
      <c r="P2259" s="1">
        <f>VLOOKUP($E2259,[1]AllProteinsNorm!$A$1:$Q$3226,6,FALSE)</f>
        <v>61761.209243341902</v>
      </c>
      <c r="Q2259" s="1">
        <f>VLOOKUP($E2259,[1]AllProteinsNorm!$A$1:$Q$3226,8,FALSE)</f>
        <v>59100.676992389497</v>
      </c>
      <c r="R2259" s="1">
        <f>VLOOKUP($E2259,[1]AllProteinsNorm!$A$1:$Q$3226,13,FALSE)</f>
        <v>26027.1952080507</v>
      </c>
      <c r="S2259" s="1">
        <f>VLOOKUP($E2259,[1]AllProteinsNorm!$A$1:$Q$3226,16,FALSE)</f>
        <v>68488.103134635894</v>
      </c>
      <c r="T2259" s="1">
        <f>VLOOKUP($E2259,[1]AllProteinsNorm!$A$1:$Q$3226,17,FALSE)</f>
        <v>81497.760741638704</v>
      </c>
      <c r="U2259" s="1">
        <f>VLOOKUP($E2259,[1]AllProteinsNorm!$A$1:$Q$3226,3,FALSE)</f>
        <v>88667.314825945403</v>
      </c>
      <c r="V2259" s="1">
        <f>VLOOKUP($E2259,[1]AllProteinsNorm!$A$1:$Q$3226,7,FALSE)</f>
        <v>44115.974418905498</v>
      </c>
      <c r="W2259" s="1">
        <f>VLOOKUP($E2259,[1]AllProteinsNorm!$A$1:$Q$3226,9,FALSE)</f>
        <v>62294.447045104898</v>
      </c>
      <c r="X2259" s="1">
        <f>VLOOKUP($E2259,[1]AllProteinsNorm!$A$1:$Q$3226,12,FALSE)</f>
        <v>127234.58520858199</v>
      </c>
      <c r="Y2259" s="29">
        <f>VLOOKUP($E2259,[1]AllProteinsNorm!$A$1:$Q$3226,14,FALSE)</f>
        <v>58476.182089508802</v>
      </c>
      <c r="Z2259" s="25">
        <f t="shared" si="267"/>
        <v>0.37216527979527403</v>
      </c>
      <c r="AA2259" s="1">
        <f t="shared" si="267"/>
        <v>0.56010733490281139</v>
      </c>
      <c r="AB2259" s="1">
        <f t="shared" si="267"/>
        <v>0.97629881996889911</v>
      </c>
      <c r="AC2259" s="1">
        <f t="shared" si="267"/>
        <v>1.2705520198278211</v>
      </c>
      <c r="AD2259" s="1">
        <f t="shared" si="267"/>
        <v>1.8208765455051941</v>
      </c>
      <c r="AE2259" s="1">
        <f t="shared" si="267"/>
        <v>1.1328053316898627</v>
      </c>
      <c r="AF2259" s="1">
        <f t="shared" si="267"/>
        <v>1.0840066576364298</v>
      </c>
      <c r="AG2259" s="1">
        <f t="shared" si="267"/>
        <v>0.47738290525441973</v>
      </c>
      <c r="AH2259" s="1">
        <f t="shared" si="267"/>
        <v>1.2561879752476601</v>
      </c>
      <c r="AI2259" s="1">
        <f t="shared" si="267"/>
        <v>1.4948071616467853</v>
      </c>
      <c r="AJ2259" s="1">
        <f t="shared" si="267"/>
        <v>1.6263089439474128</v>
      </c>
      <c r="AK2259" s="1">
        <f t="shared" si="267"/>
        <v>0.80916179664693366</v>
      </c>
      <c r="AL2259" s="1">
        <f t="shared" si="267"/>
        <v>1.1425858174072925</v>
      </c>
      <c r="AM2259" s="1">
        <f t="shared" si="267"/>
        <v>2.3336980973242167</v>
      </c>
      <c r="AN2259" s="29">
        <f t="shared" si="267"/>
        <v>1.072552361901884</v>
      </c>
      <c r="AO2259" s="1">
        <f t="shared" si="268"/>
        <v>28174.85873081705</v>
      </c>
      <c r="AP2259" s="1">
        <f t="shared" si="269"/>
        <v>18386.465259430246</v>
      </c>
      <c r="AQ2259" s="29">
        <f t="shared" si="270"/>
        <v>29314.967856126896</v>
      </c>
    </row>
    <row r="2260" spans="1:43" x14ac:dyDescent="0.2">
      <c r="A2260" s="26"/>
      <c r="E2260" s="25" t="s">
        <v>4395</v>
      </c>
      <c r="F2260" s="26" t="s">
        <v>4396</v>
      </c>
      <c r="G2260" s="1">
        <v>0.41185192487442002</v>
      </c>
      <c r="H2260" s="43">
        <v>0.531018327074117</v>
      </c>
      <c r="I2260" s="1">
        <f>VLOOKUP(F2260,'[1]SUSMB vs SHAM all proteins sum'!$B$2:$E$3214,2,FALSE)</f>
        <v>0.81418651539012499</v>
      </c>
      <c r="J2260" s="29">
        <f>VLOOKUP(F2260,'[1]SUSMB vs SHAM all proteins sum'!$B$2:$E$3214,3,FALSE)</f>
        <v>1.01214229772675</v>
      </c>
      <c r="K2260" s="25">
        <f>VLOOKUP($E2260,[1]AllProteinsNorm!$A$1:$Q$3226,4,FALSE)</f>
        <v>232917.620520403</v>
      </c>
      <c r="L2260" s="1">
        <f>VLOOKUP($E2260,[1]AllProteinsNorm!$A$1:$Q$3226,5,FALSE)</f>
        <v>230499.32873227401</v>
      </c>
      <c r="M2260" s="1">
        <f>VLOOKUP($E2260,[1]AllProteinsNorm!$A$1:$Q$3226,10,FALSE)</f>
        <v>249707.342536171</v>
      </c>
      <c r="N2260" s="1">
        <f>VLOOKUP($E2260,[1]AllProteinsNorm!$A$1:$Q$3226,11,FALSE)</f>
        <v>227153.91280291299</v>
      </c>
      <c r="O2260" s="1">
        <f>VLOOKUP($E2260,[1]AllProteinsNorm!$A$1:$Q$3226,15,FALSE)</f>
        <v>216467.346287035</v>
      </c>
      <c r="P2260" s="1">
        <f>VLOOKUP($E2260,[1]AllProteinsNorm!$A$1:$Q$3226,6,FALSE)</f>
        <v>218467.18625737401</v>
      </c>
      <c r="Q2260" s="1">
        <f>VLOOKUP($E2260,[1]AllProteinsNorm!$A$1:$Q$3226,8,FALSE)</f>
        <v>6632.7131855725702</v>
      </c>
      <c r="R2260" s="1">
        <f>VLOOKUP($E2260,[1]AllProteinsNorm!$A$1:$Q$3226,13,FALSE)</f>
        <v>284722.74265892297</v>
      </c>
      <c r="S2260" s="1">
        <f>VLOOKUP($E2260,[1]AllProteinsNorm!$A$1:$Q$3226,16,FALSE)</f>
        <v>266266.92191462801</v>
      </c>
      <c r="T2260" s="1">
        <f>VLOOKUP($E2260,[1]AllProteinsNorm!$A$1:$Q$3226,17,FALSE)</f>
        <v>253365.03399579099</v>
      </c>
      <c r="U2260" s="1">
        <f>VLOOKUP($E2260,[1]AllProteinsNorm!$A$1:$Q$3226,3,FALSE)</f>
        <v>277277.49153660302</v>
      </c>
      <c r="V2260" s="1">
        <f>VLOOKUP($E2260,[1]AllProteinsNorm!$A$1:$Q$3226,7,FALSE)</f>
        <v>229240.812158049</v>
      </c>
      <c r="W2260" s="1">
        <f>VLOOKUP($E2260,[1]AllProteinsNorm!$A$1:$Q$3226,9,FALSE)</f>
        <v>221110.77990512899</v>
      </c>
      <c r="X2260" s="1">
        <f>VLOOKUP($E2260,[1]AllProteinsNorm!$A$1:$Q$3226,12,FALSE)</f>
        <v>216531.759057346</v>
      </c>
      <c r="Y2260" s="29">
        <f>VLOOKUP($E2260,[1]AllProteinsNorm!$A$1:$Q$3226,14,FALSE)</f>
        <v>230083.637642063</v>
      </c>
      <c r="Z2260" s="25">
        <f t="shared" si="267"/>
        <v>1.0067798417009348</v>
      </c>
      <c r="AA2260" s="1">
        <f t="shared" si="267"/>
        <v>0.9963268436915983</v>
      </c>
      <c r="AB2260" s="1">
        <f t="shared" si="267"/>
        <v>1.079352941303577</v>
      </c>
      <c r="AC2260" s="1">
        <f t="shared" si="267"/>
        <v>0.98186637774548147</v>
      </c>
      <c r="AD2260" s="1">
        <f t="shared" si="267"/>
        <v>0.93567399555840813</v>
      </c>
      <c r="AE2260" s="1">
        <f t="shared" si="267"/>
        <v>0.94431824739417147</v>
      </c>
      <c r="AF2260" s="1">
        <f t="shared" si="267"/>
        <v>2.8669715567670017E-2</v>
      </c>
      <c r="AG2260" s="1">
        <f t="shared" si="267"/>
        <v>1.2307060201900715</v>
      </c>
      <c r="AH2260" s="1">
        <f t="shared" si="267"/>
        <v>1.15093125585113</v>
      </c>
      <c r="AI2260" s="1">
        <f t="shared" si="267"/>
        <v>1.0951632094167381</v>
      </c>
      <c r="AJ2260" s="1">
        <f t="shared" si="267"/>
        <v>1.198524132320852</v>
      </c>
      <c r="AK2260" s="1">
        <f t="shared" si="267"/>
        <v>0.99088694131519028</v>
      </c>
      <c r="AL2260" s="1">
        <f t="shared" si="267"/>
        <v>0.95574510633366161</v>
      </c>
      <c r="AM2260" s="1">
        <f t="shared" si="267"/>
        <v>0.93595241794033157</v>
      </c>
      <c r="AN2260" s="29">
        <f t="shared" si="267"/>
        <v>0.99453003068507673</v>
      </c>
      <c r="AO2260" s="1">
        <f t="shared" si="268"/>
        <v>10763.583288465681</v>
      </c>
      <c r="AP2260" s="1">
        <f t="shared" si="269"/>
        <v>101956.36794873174</v>
      </c>
      <c r="AQ2260" s="29">
        <f t="shared" si="270"/>
        <v>21810.994247933693</v>
      </c>
    </row>
    <row r="2261" spans="1:43" x14ac:dyDescent="0.2">
      <c r="A2261" s="26"/>
      <c r="E2261" s="25" t="s">
        <v>4397</v>
      </c>
      <c r="F2261" s="26" t="s">
        <v>4398</v>
      </c>
      <c r="G2261" s="1">
        <v>0.24610917419030401</v>
      </c>
      <c r="H2261" s="1">
        <v>0.86534745275239799</v>
      </c>
      <c r="I2261" s="1">
        <f>VLOOKUP(F2261,'[1]SUSMB vs SHAM all proteins sum'!$B$2:$E$3214,2,FALSE)</f>
        <v>0.52974510204195802</v>
      </c>
      <c r="J2261" s="29">
        <f>VLOOKUP(F2261,'[1]SUSMB vs SHAM all proteins sum'!$B$2:$E$3214,3,FALSE)</f>
        <v>0.90646194921824197</v>
      </c>
      <c r="K2261" s="25">
        <f>VLOOKUP($E2261,[1]AllProteinsNorm!$A$1:$Q$3226,4,FALSE)</f>
        <v>41978.938440648199</v>
      </c>
      <c r="L2261" s="1">
        <f>VLOOKUP($E2261,[1]AllProteinsNorm!$A$1:$Q$3226,5,FALSE)</f>
        <v>46129.996860121501</v>
      </c>
      <c r="M2261" s="1">
        <f>VLOOKUP($E2261,[1]AllProteinsNorm!$A$1:$Q$3226,10,FALSE)</f>
        <v>45677.584284996199</v>
      </c>
      <c r="N2261" s="1">
        <f>VLOOKUP($E2261,[1]AllProteinsNorm!$A$1:$Q$3226,11,FALSE)</f>
        <v>40811.307990854199</v>
      </c>
      <c r="O2261" s="1">
        <f>VLOOKUP($E2261,[1]AllProteinsNorm!$A$1:$Q$3226,15,FALSE)</f>
        <v>44249.4066164127</v>
      </c>
      <c r="P2261" s="1">
        <f>VLOOKUP($E2261,[1]AllProteinsNorm!$A$1:$Q$3226,6,FALSE)</f>
        <v>37973.2014608178</v>
      </c>
      <c r="Q2261" s="1">
        <f>VLOOKUP($E2261,[1]AllProteinsNorm!$A$1:$Q$3226,8,FALSE)</f>
        <v>33003.507872791997</v>
      </c>
      <c r="R2261" s="1">
        <f>VLOOKUP($E2261,[1]AllProteinsNorm!$A$1:$Q$3226,13,FALSE)</f>
        <v>33460.027686934598</v>
      </c>
      <c r="S2261" s="1">
        <f>VLOOKUP($E2261,[1]AllProteinsNorm!$A$1:$Q$3226,16,FALSE)</f>
        <v>31606.943018367401</v>
      </c>
      <c r="T2261" s="1">
        <f>VLOOKUP($E2261,[1]AllProteinsNorm!$A$1:$Q$3226,17,FALSE)</f>
        <v>58480.686561620998</v>
      </c>
      <c r="U2261" s="1">
        <f>VLOOKUP($E2261,[1]AllProteinsNorm!$A$1:$Q$3226,3,FALSE)</f>
        <v>23099.188829146999</v>
      </c>
      <c r="V2261" s="1">
        <f>VLOOKUP($E2261,[1]AllProteinsNorm!$A$1:$Q$3226,7,FALSE)</f>
        <v>44505.318469388701</v>
      </c>
      <c r="W2261" s="1">
        <f>VLOOKUP($E2261,[1]AllProteinsNorm!$A$1:$Q$3226,9,FALSE)</f>
        <v>36897.686488088199</v>
      </c>
      <c r="X2261" s="1">
        <f>VLOOKUP($E2261,[1]AllProteinsNorm!$A$1:$Q$3226,12,FALSE)</f>
        <v>48771.356521066802</v>
      </c>
      <c r="Y2261" s="29">
        <f>VLOOKUP($E2261,[1]AllProteinsNorm!$A$1:$Q$3226,14,FALSE)</f>
        <v>52842.243466852298</v>
      </c>
      <c r="Z2261" s="25">
        <f t="shared" si="267"/>
        <v>0.95909227720970303</v>
      </c>
      <c r="AA2261" s="1">
        <f t="shared" si="267"/>
        <v>1.0539314565756137</v>
      </c>
      <c r="AB2261" s="1">
        <f t="shared" si="267"/>
        <v>1.0435951921765341</v>
      </c>
      <c r="AC2261" s="1">
        <f t="shared" si="267"/>
        <v>0.93241543904678392</v>
      </c>
      <c r="AD2261" s="1">
        <f t="shared" si="267"/>
        <v>1.0109656349913656</v>
      </c>
      <c r="AE2261" s="1">
        <f t="shared" si="267"/>
        <v>0.86757325494284709</v>
      </c>
      <c r="AF2261" s="1">
        <f t="shared" si="267"/>
        <v>0.75403072820379968</v>
      </c>
      <c r="AG2261" s="1">
        <f t="shared" si="267"/>
        <v>0.7644608306409163</v>
      </c>
      <c r="AH2261" s="1">
        <f t="shared" si="267"/>
        <v>0.72212342858509015</v>
      </c>
      <c r="AI2261" s="1">
        <f t="shared" si="267"/>
        <v>1.3361075084467022</v>
      </c>
      <c r="AJ2261" s="1">
        <f t="shared" si="267"/>
        <v>0.52774687590459812</v>
      </c>
      <c r="AK2261" s="1">
        <f t="shared" si="267"/>
        <v>1.0168124498693247</v>
      </c>
      <c r="AL2261" s="1">
        <f t="shared" si="267"/>
        <v>0.84300097792286544</v>
      </c>
      <c r="AM2261" s="1">
        <f t="shared" si="267"/>
        <v>1.1142785674423543</v>
      </c>
      <c r="AN2261" s="29">
        <f t="shared" si="267"/>
        <v>1.2072860701598618</v>
      </c>
      <c r="AO2261" s="1">
        <f t="shared" si="268"/>
        <v>2068.8186035726458</v>
      </c>
      <c r="AP2261" s="1">
        <f t="shared" si="269"/>
        <v>10018.110813131552</v>
      </c>
      <c r="AQ2261" s="29">
        <f t="shared" si="270"/>
        <v>10487.506735660891</v>
      </c>
    </row>
    <row r="2262" spans="1:43" x14ac:dyDescent="0.2">
      <c r="A2262" s="26"/>
      <c r="E2262" s="25" t="s">
        <v>4399</v>
      </c>
      <c r="F2262" s="26" t="s">
        <v>4400</v>
      </c>
      <c r="G2262" s="1">
        <v>0.357323449587019</v>
      </c>
      <c r="H2262" s="43">
        <v>1.63106311501908</v>
      </c>
      <c r="I2262" s="1">
        <f>VLOOKUP(F2262,'[1]SUSMB vs SHAM all proteins sum'!$B$2:$E$3214,2,FALSE)</f>
        <v>0.41376731945280198</v>
      </c>
      <c r="J2262" s="29">
        <f>VLOOKUP(F2262,'[1]SUSMB vs SHAM all proteins sum'!$B$2:$E$3214,3,FALSE)</f>
        <v>0.51925167732330801</v>
      </c>
      <c r="K2262" s="25">
        <f>VLOOKUP($E2262,[1]AllProteinsNorm!$A$1:$Q$3226,4,FALSE)</f>
        <v>96116.266856802395</v>
      </c>
      <c r="L2262" s="1">
        <f>VLOOKUP($E2262,[1]AllProteinsNorm!$A$1:$Q$3226,5,FALSE)</f>
        <v>6943.5325734923399</v>
      </c>
      <c r="M2262" s="1">
        <f>VLOOKUP($E2262,[1]AllProteinsNorm!$A$1:$Q$3226,10,FALSE)</f>
        <v>35437.037925164099</v>
      </c>
      <c r="N2262" s="1">
        <f>VLOOKUP($E2262,[1]AllProteinsNorm!$A$1:$Q$3226,11,FALSE)</f>
        <v>20634.088951375001</v>
      </c>
      <c r="O2262" s="1">
        <f>VLOOKUP($E2262,[1]AllProteinsNorm!$A$1:$Q$3226,15,FALSE)</f>
        <v>71688.957036402295</v>
      </c>
      <c r="P2262" s="1">
        <f>VLOOKUP($E2262,[1]AllProteinsNorm!$A$1:$Q$3226,6,FALSE)</f>
        <v>43868.493859512302</v>
      </c>
      <c r="Q2262" s="1">
        <f>VLOOKUP($E2262,[1]AllProteinsNorm!$A$1:$Q$3226,8,FALSE)</f>
        <v>31875.066789901</v>
      </c>
      <c r="R2262" s="1">
        <f>VLOOKUP($E2262,[1]AllProteinsNorm!$A$1:$Q$3226,13,FALSE)</f>
        <v>85584.048924698494</v>
      </c>
      <c r="S2262" s="1">
        <f>VLOOKUP($E2262,[1]AllProteinsNorm!$A$1:$Q$3226,16,FALSE)</f>
        <v>47550.871201713497</v>
      </c>
      <c r="T2262" s="1">
        <f>VLOOKUP($E2262,[1]AllProteinsNorm!$A$1:$Q$3226,17,FALSE)</f>
        <v>70969.385432992698</v>
      </c>
      <c r="U2262" s="1">
        <f>VLOOKUP($E2262,[1]AllProteinsNorm!$A$1:$Q$3226,3,FALSE)</f>
        <v>8561.7849201843892</v>
      </c>
      <c r="V2262" s="1">
        <f>VLOOKUP($E2262,[1]AllProteinsNorm!$A$1:$Q$3226,7,FALSE)</f>
        <v>10624.2970447731</v>
      </c>
      <c r="W2262" s="1">
        <f>VLOOKUP($E2262,[1]AllProteinsNorm!$A$1:$Q$3226,9,FALSE)</f>
        <v>3503.9068899072199</v>
      </c>
      <c r="X2262" s="1">
        <f>VLOOKUP($E2262,[1]AllProteinsNorm!$A$1:$Q$3226,12,FALSE)</f>
        <v>102493.938227562</v>
      </c>
      <c r="Y2262" s="29">
        <f>VLOOKUP($E2262,[1]AllProteinsNorm!$A$1:$Q$3226,14,FALSE)</f>
        <v>40424.683643478304</v>
      </c>
      <c r="Z2262" s="25">
        <f t="shared" si="267"/>
        <v>2.0820621140743456</v>
      </c>
      <c r="AA2262" s="1">
        <f t="shared" si="267"/>
        <v>0.15041019155111299</v>
      </c>
      <c r="AB2262" s="1">
        <f t="shared" si="267"/>
        <v>0.76763399694791801</v>
      </c>
      <c r="AC2262" s="1">
        <f t="shared" si="267"/>
        <v>0.44697381899053062</v>
      </c>
      <c r="AD2262" s="1">
        <f t="shared" si="267"/>
        <v>1.5529198784360934</v>
      </c>
      <c r="AE2262" s="1">
        <f t="shared" si="267"/>
        <v>0.95027545339927522</v>
      </c>
      <c r="AF2262" s="1">
        <f t="shared" si="267"/>
        <v>0.69047489168213938</v>
      </c>
      <c r="AG2262" s="1">
        <f t="shared" si="267"/>
        <v>1.8539141361022273</v>
      </c>
      <c r="AH2262" s="1">
        <f t="shared" si="267"/>
        <v>1.0300427873235669</v>
      </c>
      <c r="AI2262" s="1">
        <f t="shared" si="267"/>
        <v>1.5373325816879277</v>
      </c>
      <c r="AJ2262" s="1">
        <f t="shared" si="267"/>
        <v>0.18546463147312048</v>
      </c>
      <c r="AK2262" s="1">
        <f t="shared" si="267"/>
        <v>0.23014258760746473</v>
      </c>
      <c r="AL2262" s="1">
        <f t="shared" si="267"/>
        <v>7.5901322692742315E-2</v>
      </c>
      <c r="AM2262" s="1">
        <f t="shared" si="267"/>
        <v>2.2202146700496863</v>
      </c>
      <c r="AN2262" s="29">
        <f t="shared" si="267"/>
        <v>0.87567593956725087</v>
      </c>
      <c r="AO2262" s="1">
        <f t="shared" si="268"/>
        <v>33020.725414503191</v>
      </c>
      <c r="AP2262" s="1">
        <f t="shared" si="269"/>
        <v>19492.90867552007</v>
      </c>
      <c r="AQ2262" s="29">
        <f t="shared" si="270"/>
        <v>37019.933127886499</v>
      </c>
    </row>
    <row r="2263" spans="1:43" x14ac:dyDescent="0.2">
      <c r="A2263" s="26"/>
      <c r="E2263" s="25" t="s">
        <v>4401</v>
      </c>
      <c r="F2263" s="26" t="s">
        <v>4402</v>
      </c>
      <c r="G2263" s="1">
        <v>0.54178093071358202</v>
      </c>
      <c r="H2263" s="43">
        <v>0.66934220863504301</v>
      </c>
      <c r="I2263" s="1">
        <f>VLOOKUP(F2263,'[1]SUSMB vs SHAM all proteins sum'!$B$2:$E$3214,2,FALSE)</f>
        <v>0.35200989876468802</v>
      </c>
      <c r="J2263" s="29">
        <f>VLOOKUP(F2263,'[1]SUSMB vs SHAM all proteins sum'!$B$2:$E$3214,3,FALSE)</f>
        <v>1.4660062970673</v>
      </c>
      <c r="K2263" s="25">
        <f>VLOOKUP($E2263,[1]AllProteinsNorm!$A$1:$Q$3226,4,FALSE)</f>
        <v>63189.883958029801</v>
      </c>
      <c r="L2263" s="1">
        <f>VLOOKUP($E2263,[1]AllProteinsNorm!$A$1:$Q$3226,5,FALSE)</f>
        <v>8387.9023705923591</v>
      </c>
      <c r="M2263" s="1">
        <f>VLOOKUP($E2263,[1]AllProteinsNorm!$A$1:$Q$3226,10,FALSE)</f>
        <v>49926.928275872902</v>
      </c>
      <c r="N2263" s="1">
        <f>VLOOKUP($E2263,[1]AllProteinsNorm!$A$1:$Q$3226,11,FALSE)</f>
        <v>53574.969227247901</v>
      </c>
      <c r="O2263" s="1">
        <f>VLOOKUP($E2263,[1]AllProteinsNorm!$A$1:$Q$3226,15,FALSE)</f>
        <v>36077.121539374501</v>
      </c>
      <c r="P2263" s="1">
        <f>VLOOKUP($E2263,[1]AllProteinsNorm!$A$1:$Q$3226,6,FALSE)</f>
        <v>49469.145664119897</v>
      </c>
      <c r="Q2263" s="1">
        <f>VLOOKUP($E2263,[1]AllProteinsNorm!$A$1:$Q$3226,8,FALSE)</f>
        <v>8576.6550355522195</v>
      </c>
      <c r="R2263" s="1">
        <f>VLOOKUP($E2263,[1]AllProteinsNorm!$A$1:$Q$3226,13,FALSE)</f>
        <v>51631.128996951302</v>
      </c>
      <c r="S2263" s="1">
        <f>VLOOKUP($E2263,[1]AllProteinsNorm!$A$1:$Q$3226,16,FALSE)</f>
        <v>58940.379169490101</v>
      </c>
      <c r="T2263" s="1">
        <f>VLOOKUP($E2263,[1]AllProteinsNorm!$A$1:$Q$3226,17,FALSE)</f>
        <v>5322.2312919096003</v>
      </c>
      <c r="U2263" s="1">
        <f>VLOOKUP($E2263,[1]AllProteinsNorm!$A$1:$Q$3226,3,FALSE)</f>
        <v>34791.766758840196</v>
      </c>
      <c r="V2263" s="1">
        <f>VLOOKUP($E2263,[1]AllProteinsNorm!$A$1:$Q$3226,7,FALSE)</f>
        <v>70061.035991362805</v>
      </c>
      <c r="W2263" s="1">
        <f>VLOOKUP($E2263,[1]AllProteinsNorm!$A$1:$Q$3226,9,FALSE)</f>
        <v>44858.615502360801</v>
      </c>
      <c r="X2263" s="1">
        <f>VLOOKUP($E2263,[1]AllProteinsNorm!$A$1:$Q$3226,12,FALSE)</f>
        <v>61591.3270798538</v>
      </c>
      <c r="Y2263" s="29">
        <f>VLOOKUP($E2263,[1]AllProteinsNorm!$A$1:$Q$3226,14,FALSE)</f>
        <v>51426.893980820401</v>
      </c>
      <c r="Z2263" s="25">
        <f t="shared" si="267"/>
        <v>1.4962786505263417</v>
      </c>
      <c r="AA2263" s="1">
        <f t="shared" si="267"/>
        <v>0.19861785548067581</v>
      </c>
      <c r="AB2263" s="1">
        <f t="shared" si="267"/>
        <v>1.1822239919789492</v>
      </c>
      <c r="AC2263" s="1">
        <f t="shared" si="267"/>
        <v>1.2686062647397871</v>
      </c>
      <c r="AD2263" s="1">
        <f t="shared" si="267"/>
        <v>0.85427323727424653</v>
      </c>
      <c r="AE2263" s="1">
        <f t="shared" si="267"/>
        <v>1.1713841184795271</v>
      </c>
      <c r="AF2263" s="1">
        <f t="shared" si="267"/>
        <v>0.20308734592944727</v>
      </c>
      <c r="AG2263" s="1">
        <f t="shared" si="267"/>
        <v>1.2225779061727919</v>
      </c>
      <c r="AH2263" s="1">
        <f t="shared" si="267"/>
        <v>1.3956542642776721</v>
      </c>
      <c r="AI2263" s="1">
        <f t="shared" si="267"/>
        <v>0.1260255685947593</v>
      </c>
      <c r="AJ2263" s="1">
        <f t="shared" si="267"/>
        <v>0.82383721182208935</v>
      </c>
      <c r="AK2263" s="1">
        <f t="shared" si="267"/>
        <v>1.6589812454357658</v>
      </c>
      <c r="AL2263" s="1">
        <f t="shared" si="267"/>
        <v>1.062210981633289</v>
      </c>
      <c r="AM2263" s="1">
        <f t="shared" si="267"/>
        <v>1.4584262858969739</v>
      </c>
      <c r="AN2263" s="29">
        <f t="shared" si="267"/>
        <v>1.2177418078104412</v>
      </c>
      <c r="AO2263" s="1">
        <f t="shared" si="268"/>
        <v>19028.469424691943</v>
      </c>
      <c r="AP2263" s="1">
        <f t="shared" si="269"/>
        <v>22968.807467204468</v>
      </c>
      <c r="AQ2263" s="29">
        <f t="shared" si="270"/>
        <v>12362.487649437442</v>
      </c>
    </row>
    <row r="2264" spans="1:43" x14ac:dyDescent="0.2">
      <c r="A2264" s="26"/>
      <c r="E2264" s="25" t="s">
        <v>4403</v>
      </c>
      <c r="F2264" s="26" t="s">
        <v>4404</v>
      </c>
      <c r="G2264" s="1">
        <v>0.21342035777609999</v>
      </c>
      <c r="H2264" s="1">
        <v>1.1124943811504</v>
      </c>
      <c r="I2264" s="1">
        <f>VLOOKUP(F2264,'[1]SUSMB vs SHAM all proteins sum'!$B$2:$E$3214,2,FALSE)</f>
        <v>0.31745357851119099</v>
      </c>
      <c r="J2264" s="29">
        <f>VLOOKUP(F2264,'[1]SUSMB vs SHAM all proteins sum'!$B$2:$E$3214,3,FALSE)</f>
        <v>1.0826500220444799</v>
      </c>
      <c r="K2264" s="25">
        <f>VLOOKUP($E2264,[1]AllProteinsNorm!$A$1:$Q$3226,4,FALSE)</f>
        <v>470462.14976067498</v>
      </c>
      <c r="L2264" s="1">
        <f>VLOOKUP($E2264,[1]AllProteinsNorm!$A$1:$Q$3226,5,FALSE)</f>
        <v>611266.644174385</v>
      </c>
      <c r="M2264" s="1">
        <f>VLOOKUP($E2264,[1]AllProteinsNorm!$A$1:$Q$3226,10,FALSE)</f>
        <v>729644.53564854304</v>
      </c>
      <c r="N2264" s="1">
        <f>VLOOKUP($E2264,[1]AllProteinsNorm!$A$1:$Q$3226,11,FALSE)</f>
        <v>610791.68742140406</v>
      </c>
      <c r="O2264" s="1">
        <f>VLOOKUP($E2264,[1]AllProteinsNorm!$A$1:$Q$3226,15,FALSE)</f>
        <v>653321.98770680104</v>
      </c>
      <c r="P2264" s="1">
        <f>VLOOKUP($E2264,[1]AllProteinsNorm!$A$1:$Q$3226,6,FALSE)</f>
        <v>733204.23565009504</v>
      </c>
      <c r="Q2264" s="1">
        <f>VLOOKUP($E2264,[1]AllProteinsNorm!$A$1:$Q$3226,8,FALSE)</f>
        <v>691826.18300264003</v>
      </c>
      <c r="R2264" s="1">
        <f>VLOOKUP($E2264,[1]AllProteinsNorm!$A$1:$Q$3226,13,FALSE)</f>
        <v>619894.43540993799</v>
      </c>
      <c r="S2264" s="1">
        <f>VLOOKUP($E2264,[1]AllProteinsNorm!$A$1:$Q$3226,16,FALSE)</f>
        <v>709896.46490524802</v>
      </c>
      <c r="T2264" s="1">
        <f>VLOOKUP($E2264,[1]AllProteinsNorm!$A$1:$Q$3226,17,FALSE)</f>
        <v>639207.01625108602</v>
      </c>
      <c r="U2264" s="1">
        <f>VLOOKUP($E2264,[1]AllProteinsNorm!$A$1:$Q$3226,3,FALSE)</f>
        <v>664488.97301778395</v>
      </c>
      <c r="V2264" s="1">
        <f>VLOOKUP($E2264,[1]AllProteinsNorm!$A$1:$Q$3226,7,FALSE)</f>
        <v>647498.10632252297</v>
      </c>
      <c r="W2264" s="1">
        <f>VLOOKUP($E2264,[1]AllProteinsNorm!$A$1:$Q$3226,9,FALSE)</f>
        <v>705721.87483966805</v>
      </c>
      <c r="X2264" s="1">
        <f>VLOOKUP($E2264,[1]AllProteinsNorm!$A$1:$Q$3226,12,FALSE)</f>
        <v>639150.93823578896</v>
      </c>
      <c r="Y2264" s="29">
        <f>VLOOKUP($E2264,[1]AllProteinsNorm!$A$1:$Q$3226,14,FALSE)</f>
        <v>641747.62161694595</v>
      </c>
      <c r="Z2264" s="25">
        <f t="shared" si="267"/>
        <v>0.76485797052613491</v>
      </c>
      <c r="AA2264" s="1">
        <f t="shared" si="267"/>
        <v>0.99377211355127226</v>
      </c>
      <c r="AB2264" s="1">
        <f t="shared" si="267"/>
        <v>1.1862260099468624</v>
      </c>
      <c r="AC2264" s="1">
        <f t="shared" si="267"/>
        <v>0.9929999484400992</v>
      </c>
      <c r="AD2264" s="1">
        <f t="shared" si="267"/>
        <v>1.0621439575356315</v>
      </c>
      <c r="AE2264" s="1">
        <f t="shared" si="267"/>
        <v>1.1920132234777574</v>
      </c>
      <c r="AF2264" s="1">
        <f t="shared" si="267"/>
        <v>1.1247424910960864</v>
      </c>
      <c r="AG2264" s="1">
        <f t="shared" si="267"/>
        <v>1.0077988209025548</v>
      </c>
      <c r="AH2264" s="1">
        <f t="shared" si="267"/>
        <v>1.1541204105522951</v>
      </c>
      <c r="AI2264" s="1">
        <f t="shared" si="267"/>
        <v>1.0391964187652025</v>
      </c>
      <c r="AJ2264" s="1">
        <f t="shared" si="267"/>
        <v>1.0802987819486018</v>
      </c>
      <c r="AK2264" s="1">
        <f t="shared" si="267"/>
        <v>1.0526757312427621</v>
      </c>
      <c r="AL2264" s="1">
        <f t="shared" si="267"/>
        <v>1.147333534101209</v>
      </c>
      <c r="AM2264" s="1">
        <f t="shared" si="267"/>
        <v>1.0391052494394808</v>
      </c>
      <c r="AN2264" s="29">
        <f t="shared" si="267"/>
        <v>1.0433268302446976</v>
      </c>
      <c r="AO2264" s="1">
        <f t="shared" si="268"/>
        <v>84302.710340105055</v>
      </c>
      <c r="AP2264" s="1">
        <f t="shared" si="269"/>
        <v>42740.992433801694</v>
      </c>
      <c r="AQ2264" s="29">
        <f t="shared" si="270"/>
        <v>24634.865344806934</v>
      </c>
    </row>
    <row r="2265" spans="1:43" x14ac:dyDescent="0.2">
      <c r="A2265" s="26"/>
      <c r="E2265" s="25" t="s">
        <v>4405</v>
      </c>
      <c r="F2265" s="26" t="s">
        <v>4406</v>
      </c>
      <c r="G2265" s="1">
        <v>0.365327331633924</v>
      </c>
      <c r="H2265" s="1">
        <v>0.91686892549097598</v>
      </c>
      <c r="I2265" s="1">
        <f>VLOOKUP(F2265,'[1]SUSMB vs SHAM all proteins sum'!$B$2:$E$3214,2,FALSE)</f>
        <v>0.72559505472472596</v>
      </c>
      <c r="J2265" s="29">
        <f>VLOOKUP(F2265,'[1]SUSMB vs SHAM all proteins sum'!$B$2:$E$3214,3,FALSE)</f>
        <v>1.03803982453056</v>
      </c>
      <c r="K2265" s="25">
        <f>VLOOKUP($E2265,[1]AllProteinsNorm!$A$1:$Q$3226,4,FALSE)</f>
        <v>317345.87837017601</v>
      </c>
      <c r="L2265" s="1">
        <f>VLOOKUP($E2265,[1]AllProteinsNorm!$A$1:$Q$3226,5,FALSE)</f>
        <v>260136.40199119001</v>
      </c>
      <c r="M2265" s="1">
        <f>VLOOKUP($E2265,[1]AllProteinsNorm!$A$1:$Q$3226,10,FALSE)</f>
        <v>205258.235097369</v>
      </c>
      <c r="N2265" s="1">
        <f>VLOOKUP($E2265,[1]AllProteinsNorm!$A$1:$Q$3226,11,FALSE)</f>
        <v>246821.67566927799</v>
      </c>
      <c r="O2265" s="1">
        <f>VLOOKUP($E2265,[1]AllProteinsNorm!$A$1:$Q$3226,15,FALSE)</f>
        <v>242719.49117840399</v>
      </c>
      <c r="P2265" s="1">
        <f>VLOOKUP($E2265,[1]AllProteinsNorm!$A$1:$Q$3226,6,FALSE)</f>
        <v>236707.91574675401</v>
      </c>
      <c r="Q2265" s="1">
        <f>VLOOKUP($E2265,[1]AllProteinsNorm!$A$1:$Q$3226,8,FALSE)</f>
        <v>241981.14151365301</v>
      </c>
      <c r="R2265" s="1">
        <f>VLOOKUP($E2265,[1]AllProteinsNorm!$A$1:$Q$3226,13,FALSE)</f>
        <v>259827.89627828801</v>
      </c>
      <c r="S2265" s="1">
        <f>VLOOKUP($E2265,[1]AllProteinsNorm!$A$1:$Q$3226,16,FALSE)</f>
        <v>238168.578911202</v>
      </c>
      <c r="T2265" s="1">
        <f>VLOOKUP($E2265,[1]AllProteinsNorm!$A$1:$Q$3226,17,FALSE)</f>
        <v>185564.22642794601</v>
      </c>
      <c r="U2265" s="1">
        <f>VLOOKUP($E2265,[1]AllProteinsNorm!$A$1:$Q$3226,3,FALSE)</f>
        <v>276777.10375154298</v>
      </c>
      <c r="V2265" s="1">
        <f>VLOOKUP($E2265,[1]AllProteinsNorm!$A$1:$Q$3226,7,FALSE)</f>
        <v>314777.57889233797</v>
      </c>
      <c r="W2265" s="1">
        <f>VLOOKUP($E2265,[1]AllProteinsNorm!$A$1:$Q$3226,9,FALSE)</f>
        <v>263632.091902279</v>
      </c>
      <c r="X2265" s="1">
        <f>VLOOKUP($E2265,[1]AllProteinsNorm!$A$1:$Q$3226,12,FALSE)</f>
        <v>199009.95197874401</v>
      </c>
      <c r="Y2265" s="29">
        <f>VLOOKUP($E2265,[1]AllProteinsNorm!$A$1:$Q$3226,14,FALSE)</f>
        <v>267661.30260489899</v>
      </c>
      <c r="Z2265" s="25">
        <f t="shared" si="267"/>
        <v>1.247152587290596</v>
      </c>
      <c r="AA2265" s="1">
        <f t="shared" si="267"/>
        <v>1.0223223583617491</v>
      </c>
      <c r="AB2265" s="1">
        <f t="shared" si="267"/>
        <v>0.80665405291881931</v>
      </c>
      <c r="AC2265" s="1">
        <f t="shared" si="267"/>
        <v>0.969996185207331</v>
      </c>
      <c r="AD2265" s="1">
        <f t="shared" si="267"/>
        <v>0.95387481622150438</v>
      </c>
      <c r="AE2265" s="1">
        <f t="shared" si="267"/>
        <v>0.93024964140663124</v>
      </c>
      <c r="AF2265" s="1">
        <f t="shared" si="267"/>
        <v>0.95097314092813501</v>
      </c>
      <c r="AG2265" s="1">
        <f t="shared" si="267"/>
        <v>1.0211099471591343</v>
      </c>
      <c r="AH2265" s="1">
        <f t="shared" si="267"/>
        <v>0.93598997070933754</v>
      </c>
      <c r="AI2265" s="1">
        <f t="shared" si="267"/>
        <v>0.72925763613742967</v>
      </c>
      <c r="AJ2265" s="1">
        <f t="shared" si="267"/>
        <v>1.0877194398090997</v>
      </c>
      <c r="AK2265" s="1">
        <f t="shared" si="267"/>
        <v>1.2370593056158092</v>
      </c>
      <c r="AL2265" s="1">
        <f t="shared" si="267"/>
        <v>1.0360602355932753</v>
      </c>
      <c r="AM2265" s="1">
        <f t="shared" si="267"/>
        <v>0.78209862936160046</v>
      </c>
      <c r="AN2265" s="29">
        <f t="shared" si="267"/>
        <v>1.0518948214348152</v>
      </c>
      <c r="AO2265" s="1">
        <f t="shared" si="268"/>
        <v>36342.406046797623</v>
      </c>
      <c r="AP2265" s="1">
        <f t="shared" si="269"/>
        <v>24857.592875764654</v>
      </c>
      <c r="AQ2265" s="29">
        <f t="shared" si="270"/>
        <v>37358.193957775809</v>
      </c>
    </row>
    <row r="2266" spans="1:43" x14ac:dyDescent="0.2">
      <c r="A2266" s="26"/>
      <c r="E2266" s="25" t="s">
        <v>4407</v>
      </c>
      <c r="F2266" s="26" t="s">
        <v>4408</v>
      </c>
      <c r="G2266" s="1">
        <v>0.97219441334589596</v>
      </c>
      <c r="H2266" s="1">
        <v>0.98254809458873804</v>
      </c>
      <c r="I2266" s="1">
        <f>VLOOKUP(F2266,'[1]SUSMB vs SHAM all proteins sum'!$B$2:$E$3214,2,FALSE)</f>
        <v>0.85441853037258197</v>
      </c>
      <c r="J2266" s="29">
        <f>VLOOKUP(F2266,'[1]SUSMB vs SHAM all proteins sum'!$B$2:$E$3214,3,FALSE)</f>
        <v>0.89326949496811203</v>
      </c>
      <c r="K2266" s="25">
        <f>VLOOKUP($E2266,[1]AllProteinsNorm!$A$1:$Q$3226,4,FALSE)</f>
        <v>3186.9927930874801</v>
      </c>
      <c r="L2266" s="1">
        <f>VLOOKUP($E2266,[1]AllProteinsNorm!$A$1:$Q$3226,5,FALSE)</f>
        <v>14298.690488472301</v>
      </c>
      <c r="M2266" s="1">
        <f>VLOOKUP($E2266,[1]AllProteinsNorm!$A$1:$Q$3226,10,FALSE)</f>
        <v>6635.0446047076202</v>
      </c>
      <c r="N2266" s="1">
        <f>VLOOKUP($E2266,[1]AllProteinsNorm!$A$1:$Q$3226,11,FALSE)</f>
        <v>14211.8561012791</v>
      </c>
      <c r="O2266" s="1">
        <f>VLOOKUP($E2266,[1]AllProteinsNorm!$A$1:$Q$3226,15,FALSE)</f>
        <v>2208.6465013567299</v>
      </c>
      <c r="P2266" s="1">
        <f>VLOOKUP($E2266,[1]AllProteinsNorm!$A$1:$Q$3226,6,FALSE)</f>
        <v>8838.1604170853298</v>
      </c>
      <c r="Q2266" s="1">
        <f>VLOOKUP($E2266,[1]AllProteinsNorm!$A$1:$Q$3226,8,FALSE)</f>
        <v>4617.7334593180103</v>
      </c>
      <c r="R2266" s="1">
        <f>VLOOKUP($E2266,[1]AllProteinsNorm!$A$1:$Q$3226,13,FALSE)</f>
        <v>13339.2631021284</v>
      </c>
      <c r="S2266" s="1">
        <f>VLOOKUP($E2266,[1]AllProteinsNorm!$A$1:$Q$3226,16,FALSE)</f>
        <v>2202.14402257453</v>
      </c>
      <c r="T2266" s="1">
        <f>VLOOKUP($E2266,[1]AllProteinsNorm!$A$1:$Q$3226,17,FALSE)</f>
        <v>7249.3488115299097</v>
      </c>
      <c r="U2266" s="1">
        <f>VLOOKUP($E2266,[1]AllProteinsNorm!$A$1:$Q$3226,3,FALSE)</f>
        <v>1309.4517632028801</v>
      </c>
      <c r="V2266" s="1">
        <f>VLOOKUP($E2266,[1]AllProteinsNorm!$A$1:$Q$3226,7,FALSE)</f>
        <v>19984.595203532401</v>
      </c>
      <c r="W2266" s="1">
        <f>VLOOKUP($E2266,[1]AllProteinsNorm!$A$1:$Q$3226,9,FALSE)</f>
        <v>4029.4782434153299</v>
      </c>
      <c r="X2266" s="1">
        <f>VLOOKUP($E2266,[1]AllProteinsNorm!$A$1:$Q$3226,12,FALSE)</f>
        <v>5069.8788906374402</v>
      </c>
      <c r="Y2266" s="29">
        <f>VLOOKUP($E2266,[1]AllProteinsNorm!$A$1:$Q$3226,14,FALSE)</f>
        <v>10096.700215061899</v>
      </c>
      <c r="Z2266" s="25">
        <f t="shared" si="267"/>
        <v>0.39305575517247926</v>
      </c>
      <c r="AA2266" s="1">
        <f t="shared" si="267"/>
        <v>1.7634751481440698</v>
      </c>
      <c r="AB2266" s="1">
        <f t="shared" si="267"/>
        <v>0.81830824134996794</v>
      </c>
      <c r="AC2266" s="1">
        <f t="shared" si="267"/>
        <v>1.7527657559837888</v>
      </c>
      <c r="AD2266" s="1">
        <f t="shared" si="267"/>
        <v>0.27239509934969425</v>
      </c>
      <c r="AE2266" s="1">
        <f t="shared" si="267"/>
        <v>1.0900212340008368</v>
      </c>
      <c r="AF2266" s="1">
        <f t="shared" si="267"/>
        <v>0.56951076763468689</v>
      </c>
      <c r="AG2266" s="1">
        <f t="shared" si="267"/>
        <v>1.6451477842760058</v>
      </c>
      <c r="AH2266" s="1">
        <f t="shared" si="267"/>
        <v>0.2715931406148725</v>
      </c>
      <c r="AI2266" s="1">
        <f t="shared" si="267"/>
        <v>0.89407113747005906</v>
      </c>
      <c r="AJ2266" s="1">
        <f t="shared" si="267"/>
        <v>0.16149630233365728</v>
      </c>
      <c r="AK2266" s="1">
        <f t="shared" si="267"/>
        <v>2.4647247952923501</v>
      </c>
      <c r="AL2266" s="1">
        <f t="shared" si="267"/>
        <v>0.49696052571939836</v>
      </c>
      <c r="AM2266" s="1">
        <f t="shared" si="267"/>
        <v>0.62527442180438331</v>
      </c>
      <c r="AN2266" s="29">
        <f t="shared" si="267"/>
        <v>1.2452385008177693</v>
      </c>
      <c r="AO2266" s="1">
        <f t="shared" si="268"/>
        <v>5230.1049502915976</v>
      </c>
      <c r="AP2266" s="1">
        <f t="shared" si="269"/>
        <v>3795.0244775668666</v>
      </c>
      <c r="AQ2266" s="29">
        <f t="shared" si="270"/>
        <v>6589.2749522271852</v>
      </c>
    </row>
    <row r="2267" spans="1:43" x14ac:dyDescent="0.2">
      <c r="A2267" s="26"/>
      <c r="E2267" s="25" t="s">
        <v>4409</v>
      </c>
      <c r="F2267" s="26" t="s">
        <v>4410</v>
      </c>
      <c r="G2267" s="1">
        <v>0.22619157237040899</v>
      </c>
      <c r="H2267" s="43">
        <v>0.30389269008102998</v>
      </c>
      <c r="I2267" s="1">
        <f>VLOOKUP(F2267,'[1]SUSMB vs SHAM all proteins sum'!$B$2:$E$3214,2,FALSE)</f>
        <v>9.5699017116052804E-2</v>
      </c>
      <c r="J2267" s="29">
        <f>VLOOKUP(F2267,'[1]SUSMB vs SHAM all proteins sum'!$B$2:$E$3214,3,FALSE)</f>
        <v>0.35881864684827097</v>
      </c>
      <c r="K2267" s="25">
        <f>VLOOKUP($E2267,[1]AllProteinsNorm!$A$1:$Q$3226,4,FALSE)</f>
        <v>31837.578492834898</v>
      </c>
      <c r="L2267" s="1">
        <f>VLOOKUP($E2267,[1]AllProteinsNorm!$A$1:$Q$3226,5,FALSE)</f>
        <v>9068.4690466516495</v>
      </c>
      <c r="M2267" s="1">
        <f>VLOOKUP($E2267,[1]AllProteinsNorm!$A$1:$Q$3226,10,FALSE)</f>
        <v>85324.599098874198</v>
      </c>
      <c r="N2267" s="1">
        <f>VLOOKUP($E2267,[1]AllProteinsNorm!$A$1:$Q$3226,11,FALSE)</f>
        <v>91314.848750249497</v>
      </c>
      <c r="O2267" s="1">
        <f>VLOOKUP($E2267,[1]AllProteinsNorm!$A$1:$Q$3226,15,FALSE)</f>
        <v>82529.930220310795</v>
      </c>
      <c r="P2267" s="1">
        <f>VLOOKUP($E2267,[1]AllProteinsNorm!$A$1:$Q$3226,6,FALSE)</f>
        <v>111819.48224206601</v>
      </c>
      <c r="Q2267" s="1">
        <f>VLOOKUP($E2267,[1]AllProteinsNorm!$A$1:$Q$3226,8,FALSE)</f>
        <v>30139.989139650701</v>
      </c>
      <c r="R2267" s="1">
        <f>VLOOKUP($E2267,[1]AllProteinsNorm!$A$1:$Q$3226,13,FALSE)</f>
        <v>16108.8922178666</v>
      </c>
      <c r="S2267" s="1">
        <f>VLOOKUP($E2267,[1]AllProteinsNorm!$A$1:$Q$3226,16,FALSE)</f>
        <v>906.97130206361396</v>
      </c>
      <c r="T2267" s="1">
        <f>VLOOKUP($E2267,[1]AllProteinsNorm!$A$1:$Q$3226,17,FALSE)</f>
        <v>9771.9811403939893</v>
      </c>
      <c r="U2267" s="1">
        <f>VLOOKUP($E2267,[1]AllProteinsNorm!$A$1:$Q$3226,3,FALSE)</f>
        <v>11683.1778535993</v>
      </c>
      <c r="V2267" s="1">
        <f>VLOOKUP($E2267,[1]AllProteinsNorm!$A$1:$Q$3226,7,FALSE)</f>
        <v>38457.041393244202</v>
      </c>
      <c r="W2267" s="1">
        <f>VLOOKUP($E2267,[1]AllProteinsNorm!$A$1:$Q$3226,9,FALSE)</f>
        <v>13148.6393461797</v>
      </c>
      <c r="X2267" s="1">
        <f>VLOOKUP($E2267,[1]AllProteinsNorm!$A$1:$Q$3226,12,FALSE)</f>
        <v>27475.537279682401</v>
      </c>
      <c r="Y2267" s="29">
        <f>VLOOKUP($E2267,[1]AllProteinsNorm!$A$1:$Q$3226,14,FALSE)</f>
        <v>6803.1852629417399</v>
      </c>
      <c r="Z2267" s="25">
        <f t="shared" ref="Z2267:AN2283" si="271">K2267/AVERAGE($K2267:$O2267)</f>
        <v>0.53049293237240669</v>
      </c>
      <c r="AA2267" s="1">
        <f t="shared" si="271"/>
        <v>0.1511031606178625</v>
      </c>
      <c r="AB2267" s="1">
        <f t="shared" si="271"/>
        <v>1.4217192048587659</v>
      </c>
      <c r="AC2267" s="1">
        <f t="shared" si="271"/>
        <v>1.5215316043449905</v>
      </c>
      <c r="AD2267" s="1">
        <f t="shared" si="271"/>
        <v>1.3751530978059743</v>
      </c>
      <c r="AE2267" s="1">
        <f t="shared" si="271"/>
        <v>1.8631895966682199</v>
      </c>
      <c r="AF2267" s="1">
        <f t="shared" si="271"/>
        <v>0.50220688812637415</v>
      </c>
      <c r="AG2267" s="1">
        <f t="shared" si="271"/>
        <v>0.26841405265322887</v>
      </c>
      <c r="AH2267" s="1">
        <f t="shared" si="271"/>
        <v>1.5112388830627561E-2</v>
      </c>
      <c r="AI2267" s="1">
        <f t="shared" si="271"/>
        <v>0.16282541498632261</v>
      </c>
      <c r="AJ2267" s="1">
        <f t="shared" si="271"/>
        <v>0.19467068704295737</v>
      </c>
      <c r="AK2267" s="1">
        <f t="shared" si="271"/>
        <v>0.6407895834056746</v>
      </c>
      <c r="AL2267" s="1">
        <f t="shared" si="271"/>
        <v>0.21908890605583797</v>
      </c>
      <c r="AM2267" s="1">
        <f t="shared" si="271"/>
        <v>0.45781051920410193</v>
      </c>
      <c r="AN2267" s="29">
        <f t="shared" si="271"/>
        <v>0.11335792074836744</v>
      </c>
      <c r="AO2267" s="1">
        <f t="shared" si="268"/>
        <v>33216.54563646375</v>
      </c>
      <c r="AP2267" s="1">
        <f t="shared" si="269"/>
        <v>40181.326112465009</v>
      </c>
      <c r="AQ2267" s="29">
        <f t="shared" si="270"/>
        <v>11710.075105936221</v>
      </c>
    </row>
    <row r="2268" spans="1:43" x14ac:dyDescent="0.2">
      <c r="A2268" s="26"/>
      <c r="E2268" s="25" t="s">
        <v>4411</v>
      </c>
      <c r="F2268" s="26" t="s">
        <v>4412</v>
      </c>
      <c r="G2268" s="1">
        <v>0.39364995459955998</v>
      </c>
      <c r="H2268" s="1">
        <v>1.1499018535398</v>
      </c>
      <c r="I2268" s="1">
        <f>VLOOKUP(F2268,'[1]SUSMB vs SHAM all proteins sum'!$B$2:$E$3214,2,FALSE)</f>
        <v>0.92904391801608799</v>
      </c>
      <c r="J2268" s="29">
        <f>VLOOKUP(F2268,'[1]SUSMB vs SHAM all proteins sum'!$B$2:$E$3214,3,FALSE)</f>
        <v>1.0168527161522301</v>
      </c>
      <c r="K2268" s="25">
        <f>VLOOKUP($E2268,[1]AllProteinsNorm!$A$1:$Q$3226,4,FALSE)</f>
        <v>407420.91885730502</v>
      </c>
      <c r="L2268" s="1">
        <f>VLOOKUP($E2268,[1]AllProteinsNorm!$A$1:$Q$3226,5,FALSE)</f>
        <v>216451.87322213</v>
      </c>
      <c r="M2268" s="1">
        <f>VLOOKUP($E2268,[1]AllProteinsNorm!$A$1:$Q$3226,10,FALSE)</f>
        <v>411866.32133649301</v>
      </c>
      <c r="N2268" s="1">
        <f>VLOOKUP($E2268,[1]AllProteinsNorm!$A$1:$Q$3226,11,FALSE)</f>
        <v>463042.69025376998</v>
      </c>
      <c r="O2268" s="1">
        <f>VLOOKUP($E2268,[1]AllProteinsNorm!$A$1:$Q$3226,15,FALSE)</f>
        <v>505839.66783690901</v>
      </c>
      <c r="P2268" s="1">
        <f>VLOOKUP($E2268,[1]AllProteinsNorm!$A$1:$Q$3226,6,FALSE)</f>
        <v>460865.39784679603</v>
      </c>
      <c r="Q2268" s="1">
        <f>VLOOKUP($E2268,[1]AllProteinsNorm!$A$1:$Q$3226,8,FALSE)</f>
        <v>451048.72272753401</v>
      </c>
      <c r="R2268" s="1">
        <f>VLOOKUP($E2268,[1]AllProteinsNorm!$A$1:$Q$3226,13,FALSE)</f>
        <v>378505.85001326603</v>
      </c>
      <c r="S2268" s="1">
        <f>VLOOKUP($E2268,[1]AllProteinsNorm!$A$1:$Q$3226,16,FALSE)</f>
        <v>471718.42869903601</v>
      </c>
      <c r="T2268" s="1">
        <f>VLOOKUP($E2268,[1]AllProteinsNorm!$A$1:$Q$3226,17,FALSE)</f>
        <v>460835.302324127</v>
      </c>
      <c r="U2268" s="1">
        <f>VLOOKUP($E2268,[1]AllProteinsNorm!$A$1:$Q$3226,3,FALSE)</f>
        <v>374175.70437283802</v>
      </c>
      <c r="V2268" s="1">
        <f>VLOOKUP($E2268,[1]AllProteinsNorm!$A$1:$Q$3226,7,FALSE)</f>
        <v>432972.74516085302</v>
      </c>
      <c r="W2268" s="1">
        <f>VLOOKUP($E2268,[1]AllProteinsNorm!$A$1:$Q$3226,9,FALSE)</f>
        <v>267203.72492518002</v>
      </c>
      <c r="X2268" s="1">
        <f>VLOOKUP($E2268,[1]AllProteinsNorm!$A$1:$Q$3226,12,FALSE)</f>
        <v>468228.63177245302</v>
      </c>
      <c r="Y2268" s="29">
        <f>VLOOKUP($E2268,[1]AllProteinsNorm!$A$1:$Q$3226,14,FALSE)</f>
        <v>456297.94799426402</v>
      </c>
      <c r="Z2268" s="25">
        <f t="shared" si="271"/>
        <v>1.0162041179552492</v>
      </c>
      <c r="AA2268" s="1">
        <f t="shared" si="271"/>
        <v>0.53988215805014794</v>
      </c>
      <c r="AB2268" s="1">
        <f t="shared" si="271"/>
        <v>1.0272920029808619</v>
      </c>
      <c r="AC2268" s="1">
        <f t="shared" si="271"/>
        <v>1.1549379691762018</v>
      </c>
      <c r="AD2268" s="1">
        <f t="shared" si="271"/>
        <v>1.2616837518375394</v>
      </c>
      <c r="AE2268" s="1">
        <f t="shared" si="271"/>
        <v>1.1495072870301666</v>
      </c>
      <c r="AF2268" s="1">
        <f t="shared" si="271"/>
        <v>1.1250221778492195</v>
      </c>
      <c r="AG2268" s="1">
        <f t="shared" si="271"/>
        <v>0.94408309846345606</v>
      </c>
      <c r="AH2268" s="1">
        <f t="shared" si="271"/>
        <v>1.1765773124851051</v>
      </c>
      <c r="AI2268" s="1">
        <f t="shared" si="271"/>
        <v>1.1494322216796833</v>
      </c>
      <c r="AJ2268" s="1">
        <f t="shared" si="271"/>
        <v>0.9332826912494856</v>
      </c>
      <c r="AK2268" s="1">
        <f t="shared" si="271"/>
        <v>1.0799364152161981</v>
      </c>
      <c r="AL2268" s="1">
        <f t="shared" si="271"/>
        <v>0.66646927792397281</v>
      </c>
      <c r="AM2268" s="1">
        <f t="shared" si="271"/>
        <v>1.1678729336879445</v>
      </c>
      <c r="AN2268" s="29">
        <f t="shared" si="271"/>
        <v>1.1381149869938429</v>
      </c>
      <c r="AO2268" s="1">
        <f t="shared" si="268"/>
        <v>99053.459247918567</v>
      </c>
      <c r="AP2268" s="1">
        <f t="shared" si="269"/>
        <v>33685.545662018019</v>
      </c>
      <c r="AQ2268" s="29">
        <f t="shared" si="270"/>
        <v>73774.386538035251</v>
      </c>
    </row>
    <row r="2269" spans="1:43" x14ac:dyDescent="0.2">
      <c r="A2269" s="26"/>
      <c r="E2269" s="25" t="s">
        <v>4413</v>
      </c>
      <c r="F2269" s="26" t="s">
        <v>4414</v>
      </c>
      <c r="G2269" s="1">
        <v>0.59924216132163799</v>
      </c>
      <c r="H2269" s="1">
        <v>0.89071881174911904</v>
      </c>
      <c r="I2269" s="1">
        <f>VLOOKUP(F2269,'[1]SUSMB vs SHAM all proteins sum'!$B$2:$E$3214,2,FALSE)</f>
        <v>0.89407530619508102</v>
      </c>
      <c r="J2269" s="29">
        <f>VLOOKUP(F2269,'[1]SUSMB vs SHAM all proteins sum'!$B$2:$E$3214,3,FALSE)</f>
        <v>1.0185319091248199</v>
      </c>
      <c r="K2269" s="25">
        <f>VLOOKUP($E2269,[1]AllProteinsNorm!$A$1:$Q$3226,4,FALSE)</f>
        <v>405167.39158495498</v>
      </c>
      <c r="L2269" s="1">
        <f>VLOOKUP($E2269,[1]AllProteinsNorm!$A$1:$Q$3226,5,FALSE)</f>
        <v>211829.712286555</v>
      </c>
      <c r="M2269" s="1">
        <f>VLOOKUP($E2269,[1]AllProteinsNorm!$A$1:$Q$3226,10,FALSE)</f>
        <v>345898.30594335299</v>
      </c>
      <c r="N2269" s="1">
        <f>VLOOKUP($E2269,[1]AllProteinsNorm!$A$1:$Q$3226,11,FALSE)</f>
        <v>312880.26541250502</v>
      </c>
      <c r="O2269" s="1">
        <f>VLOOKUP($E2269,[1]AllProteinsNorm!$A$1:$Q$3226,15,FALSE)</f>
        <v>456772.81093840499</v>
      </c>
      <c r="P2269" s="1">
        <f>VLOOKUP($E2269,[1]AllProteinsNorm!$A$1:$Q$3226,6,FALSE)</f>
        <v>211036.121355988</v>
      </c>
      <c r="Q2269" s="1">
        <f>VLOOKUP($E2269,[1]AllProteinsNorm!$A$1:$Q$3226,8,FALSE)</f>
        <v>191938.37669371199</v>
      </c>
      <c r="R2269" s="1">
        <f>VLOOKUP($E2269,[1]AllProteinsNorm!$A$1:$Q$3226,13,FALSE)</f>
        <v>358274.238590119</v>
      </c>
      <c r="S2269" s="1">
        <f>VLOOKUP($E2269,[1]AllProteinsNorm!$A$1:$Q$3226,16,FALSE)</f>
        <v>438185.63890257297</v>
      </c>
      <c r="T2269" s="1">
        <f>VLOOKUP($E2269,[1]AllProteinsNorm!$A$1:$Q$3226,17,FALSE)</f>
        <v>374075.27230759402</v>
      </c>
      <c r="U2269" s="1">
        <f>VLOOKUP($E2269,[1]AllProteinsNorm!$A$1:$Q$3226,3,FALSE)</f>
        <v>338842.07354108198</v>
      </c>
      <c r="V2269" s="1">
        <f>VLOOKUP($E2269,[1]AllProteinsNorm!$A$1:$Q$3226,7,FALSE)</f>
        <v>326118.18253309501</v>
      </c>
      <c r="W2269" s="1">
        <f>VLOOKUP($E2269,[1]AllProteinsNorm!$A$1:$Q$3226,9,FALSE)</f>
        <v>328111.09667843801</v>
      </c>
      <c r="X2269" s="1">
        <f>VLOOKUP($E2269,[1]AllProteinsNorm!$A$1:$Q$3226,12,FALSE)</f>
        <v>364308.58478963102</v>
      </c>
      <c r="Y2269" s="29">
        <f>VLOOKUP($E2269,[1]AllProteinsNorm!$A$1:$Q$3226,14,FALSE)</f>
        <v>352094.095511197</v>
      </c>
      <c r="Z2269" s="25">
        <f t="shared" si="271"/>
        <v>1.1692815376313455</v>
      </c>
      <c r="AA2269" s="1">
        <f t="shared" si="271"/>
        <v>0.61132405233675746</v>
      </c>
      <c r="AB2269" s="1">
        <f t="shared" si="271"/>
        <v>0.99823557235285609</v>
      </c>
      <c r="AC2269" s="1">
        <f t="shared" si="271"/>
        <v>0.90294807882960493</v>
      </c>
      <c r="AD2269" s="1">
        <f t="shared" si="271"/>
        <v>1.3182107588494358</v>
      </c>
      <c r="AE2269" s="1">
        <f t="shared" si="271"/>
        <v>0.60903381071609364</v>
      </c>
      <c r="AF2269" s="1">
        <f t="shared" si="271"/>
        <v>0.55391920695530539</v>
      </c>
      <c r="AG2269" s="1">
        <f t="shared" si="271"/>
        <v>1.0339515501323717</v>
      </c>
      <c r="AH2269" s="1">
        <f t="shared" si="271"/>
        <v>1.2645696279251104</v>
      </c>
      <c r="AI2269" s="1">
        <f t="shared" si="271"/>
        <v>1.0795521028546899</v>
      </c>
      <c r="AJ2269" s="1">
        <f t="shared" si="271"/>
        <v>0.97787183518008924</v>
      </c>
      <c r="AK2269" s="1">
        <f t="shared" si="271"/>
        <v>0.94115167666912691</v>
      </c>
      <c r="AL2269" s="1">
        <f t="shared" si="271"/>
        <v>0.94690307168420507</v>
      </c>
      <c r="AM2269" s="1">
        <f t="shared" si="271"/>
        <v>1.0513662033085907</v>
      </c>
      <c r="AN2269" s="29">
        <f t="shared" si="271"/>
        <v>1.0161161385168531</v>
      </c>
      <c r="AO2269" s="1">
        <f t="shared" si="268"/>
        <v>83508.909919542668</v>
      </c>
      <c r="AP2269" s="1">
        <f t="shared" si="269"/>
        <v>96425.573494986646</v>
      </c>
      <c r="AQ2269" s="29">
        <f t="shared" si="270"/>
        <v>14523.185961126217</v>
      </c>
    </row>
    <row r="2270" spans="1:43" x14ac:dyDescent="0.2">
      <c r="A2270" s="26"/>
      <c r="E2270" s="25" t="s">
        <v>4415</v>
      </c>
      <c r="F2270" s="26" t="s">
        <v>4416</v>
      </c>
      <c r="G2270" s="1">
        <v>0.22679165724320199</v>
      </c>
      <c r="H2270" s="43">
        <v>0.60791441252672596</v>
      </c>
      <c r="I2270" s="1">
        <f>VLOOKUP(F2270,'[1]SUSMB vs SHAM all proteins sum'!$B$2:$E$3214,2,FALSE)</f>
        <v>0.18308793372375501</v>
      </c>
      <c r="J2270" s="29">
        <f>VLOOKUP(F2270,'[1]SUSMB vs SHAM all proteins sum'!$B$2:$E$3214,3,FALSE)</f>
        <v>0.76566966026101302</v>
      </c>
      <c r="K2270" s="25">
        <f>VLOOKUP($E2270,[1]AllProteinsNorm!$A$1:$Q$3226,4,FALSE)</f>
        <v>55828.284464779703</v>
      </c>
      <c r="L2270" s="1">
        <f>VLOOKUP($E2270,[1]AllProteinsNorm!$A$1:$Q$3226,5,FALSE)</f>
        <v>52640.956407562102</v>
      </c>
      <c r="M2270" s="1">
        <f>VLOOKUP($E2270,[1]AllProteinsNorm!$A$1:$Q$3226,10,FALSE)</f>
        <v>54714.6632118825</v>
      </c>
      <c r="N2270" s="1">
        <f>VLOOKUP($E2270,[1]AllProteinsNorm!$A$1:$Q$3226,11,FALSE)</f>
        <v>66571.731103005804</v>
      </c>
      <c r="O2270" s="1">
        <f>VLOOKUP($E2270,[1]AllProteinsNorm!$A$1:$Q$3226,15,FALSE)</f>
        <v>93732.911050889001</v>
      </c>
      <c r="P2270" s="1">
        <f>VLOOKUP($E2270,[1]AllProteinsNorm!$A$1:$Q$3226,6,FALSE)</f>
        <v>64611.996297582002</v>
      </c>
      <c r="Q2270" s="1">
        <f>VLOOKUP($E2270,[1]AllProteinsNorm!$A$1:$Q$3226,8,FALSE)</f>
        <v>64802.495634400701</v>
      </c>
      <c r="R2270" s="1">
        <f>VLOOKUP($E2270,[1]AllProteinsNorm!$A$1:$Q$3226,13,FALSE)</f>
        <v>37468.796790047498</v>
      </c>
      <c r="S2270" s="1">
        <f>VLOOKUP($E2270,[1]AllProteinsNorm!$A$1:$Q$3226,16,FALSE)</f>
        <v>56298.365603965904</v>
      </c>
      <c r="T2270" s="1">
        <f>VLOOKUP($E2270,[1]AllProteinsNorm!$A$1:$Q$3226,17,FALSE)</f>
        <v>9432.0373867965009</v>
      </c>
      <c r="U2270" s="1">
        <f>VLOOKUP($E2270,[1]AllProteinsNorm!$A$1:$Q$3226,3,FALSE)</f>
        <v>38201.549040962898</v>
      </c>
      <c r="V2270" s="1">
        <f>VLOOKUP($E2270,[1]AllProteinsNorm!$A$1:$Q$3226,7,FALSE)</f>
        <v>30352.077754791299</v>
      </c>
      <c r="W2270" s="1">
        <f>VLOOKUP($E2270,[1]AllProteinsNorm!$A$1:$Q$3226,9,FALSE)</f>
        <v>57751.161751512504</v>
      </c>
      <c r="X2270" s="1">
        <f>VLOOKUP($E2270,[1]AllProteinsNorm!$A$1:$Q$3226,12,FALSE)</f>
        <v>65299.218032651101</v>
      </c>
      <c r="Y2270" s="29">
        <f>VLOOKUP($E2270,[1]AllProteinsNorm!$A$1:$Q$3226,14,FALSE)</f>
        <v>60385.522233542499</v>
      </c>
      <c r="Z2270" s="25">
        <f t="shared" si="271"/>
        <v>0.86290975544594151</v>
      </c>
      <c r="AA2270" s="1">
        <f t="shared" si="271"/>
        <v>0.8136448263737478</v>
      </c>
      <c r="AB2270" s="1">
        <f t="shared" si="271"/>
        <v>0.84569707101170699</v>
      </c>
      <c r="AC2270" s="1">
        <f t="shared" si="271"/>
        <v>1.0289658146660086</v>
      </c>
      <c r="AD2270" s="1">
        <f t="shared" si="271"/>
        <v>1.4487825325025949</v>
      </c>
      <c r="AE2270" s="1">
        <f t="shared" si="271"/>
        <v>0.99867517797710947</v>
      </c>
      <c r="AF2270" s="1">
        <f t="shared" si="271"/>
        <v>1.0016196305556324</v>
      </c>
      <c r="AG2270" s="1">
        <f t="shared" si="271"/>
        <v>0.57913637477703472</v>
      </c>
      <c r="AH2270" s="1">
        <f t="shared" si="271"/>
        <v>0.87017556353486492</v>
      </c>
      <c r="AI2270" s="1">
        <f t="shared" si="271"/>
        <v>0.14578626502364014</v>
      </c>
      <c r="AJ2270" s="1">
        <f t="shared" si="271"/>
        <v>0.59046215832388127</v>
      </c>
      <c r="AK2270" s="1">
        <f t="shared" si="271"/>
        <v>0.46913682273698198</v>
      </c>
      <c r="AL2270" s="1">
        <f t="shared" si="271"/>
        <v>0.89263070397865052</v>
      </c>
      <c r="AM2270" s="1">
        <f t="shared" si="271"/>
        <v>1.0092972192064029</v>
      </c>
      <c r="AN2270" s="29">
        <f t="shared" si="271"/>
        <v>0.9333486909470492</v>
      </c>
      <c r="AO2270" s="1">
        <f t="shared" si="268"/>
        <v>15298.680301564416</v>
      </c>
      <c r="AP2270" s="1">
        <f t="shared" si="269"/>
        <v>21045.795890828445</v>
      </c>
      <c r="AQ2270" s="29">
        <f t="shared" si="270"/>
        <v>13612.187932722394</v>
      </c>
    </row>
    <row r="2271" spans="1:43" x14ac:dyDescent="0.2">
      <c r="A2271" s="26"/>
      <c r="E2271" s="25" t="s">
        <v>4417</v>
      </c>
      <c r="F2271" s="26" t="s">
        <v>4418</v>
      </c>
      <c r="G2271" s="1">
        <v>0.17567962556150701</v>
      </c>
      <c r="H2271" s="43">
        <v>0.50625582741663699</v>
      </c>
      <c r="I2271" s="1">
        <f>VLOOKUP(F2271,'[1]SUSMB vs SHAM all proteins sum'!$B$2:$E$3214,2,FALSE)</f>
        <v>0.22526051108957801</v>
      </c>
      <c r="J2271" s="29">
        <f>VLOOKUP(F2271,'[1]SUSMB vs SHAM all proteins sum'!$B$2:$E$3214,3,FALSE)</f>
        <v>1.4434355702780599</v>
      </c>
      <c r="K2271" s="25">
        <f>VLOOKUP($E2271,[1]AllProteinsNorm!$A$1:$Q$3226,4,FALSE)</f>
        <v>99315.188101834399</v>
      </c>
      <c r="L2271" s="1">
        <f>VLOOKUP($E2271,[1]AllProteinsNorm!$A$1:$Q$3226,5,FALSE)</f>
        <v>70857.076984024097</v>
      </c>
      <c r="M2271" s="1">
        <f>VLOOKUP($E2271,[1]AllProteinsNorm!$A$1:$Q$3226,10,FALSE)</f>
        <v>47280.687373511901</v>
      </c>
      <c r="N2271" s="1">
        <f>VLOOKUP($E2271,[1]AllProteinsNorm!$A$1:$Q$3226,11,FALSE)</f>
        <v>130317.689259486</v>
      </c>
      <c r="O2271" s="1">
        <f>VLOOKUP($E2271,[1]AllProteinsNorm!$A$1:$Q$3226,15,FALSE)</f>
        <v>231681.396308656</v>
      </c>
      <c r="P2271" s="1">
        <f>VLOOKUP($E2271,[1]AllProteinsNorm!$A$1:$Q$3226,6,FALSE)</f>
        <v>13086.9802404891</v>
      </c>
      <c r="Q2271" s="1">
        <f>VLOOKUP($E2271,[1]AllProteinsNorm!$A$1:$Q$3226,8,FALSE)</f>
        <v>64746.866614722603</v>
      </c>
      <c r="R2271" s="1">
        <f>VLOOKUP($E2271,[1]AllProteinsNorm!$A$1:$Q$3226,13,FALSE)</f>
        <v>42678.073115438099</v>
      </c>
      <c r="S2271" s="1">
        <f>VLOOKUP($E2271,[1]AllProteinsNorm!$A$1:$Q$3226,16,FALSE)</f>
        <v>98498.499403681897</v>
      </c>
      <c r="T2271" s="1">
        <f>VLOOKUP($E2271,[1]AllProteinsNorm!$A$1:$Q$3226,17,FALSE)</f>
        <v>93785.300306994905</v>
      </c>
      <c r="U2271" s="1">
        <f>VLOOKUP($E2271,[1]AllProteinsNorm!$A$1:$Q$3226,3,FALSE)</f>
        <v>168438.59032109001</v>
      </c>
      <c r="V2271" s="1">
        <f>VLOOKUP($E2271,[1]AllProteinsNorm!$A$1:$Q$3226,7,FALSE)</f>
        <v>151744.263806448</v>
      </c>
      <c r="W2271" s="1">
        <f>VLOOKUP($E2271,[1]AllProteinsNorm!$A$1:$Q$3226,9,FALSE)</f>
        <v>142514.767459811</v>
      </c>
      <c r="X2271" s="1">
        <f>VLOOKUP($E2271,[1]AllProteinsNorm!$A$1:$Q$3226,12,FALSE)</f>
        <v>110477.811457916</v>
      </c>
      <c r="Y2271" s="29">
        <f>VLOOKUP($E2271,[1]AllProteinsNorm!$A$1:$Q$3226,14,FALSE)</f>
        <v>156413.927512889</v>
      </c>
      <c r="Z2271" s="25">
        <f t="shared" si="271"/>
        <v>0.85697505215365999</v>
      </c>
      <c r="AA2271" s="1">
        <f t="shared" si="271"/>
        <v>0.61141451176205719</v>
      </c>
      <c r="AB2271" s="1">
        <f t="shared" si="271"/>
        <v>0.40797757424806064</v>
      </c>
      <c r="AC2271" s="1">
        <f t="shared" si="271"/>
        <v>1.1244907318222126</v>
      </c>
      <c r="AD2271" s="1">
        <f t="shared" si="271"/>
        <v>1.9991421300140095</v>
      </c>
      <c r="AE2271" s="1">
        <f t="shared" si="271"/>
        <v>0.11292548288412206</v>
      </c>
      <c r="AF2271" s="1">
        <f t="shared" si="271"/>
        <v>0.55869047277083195</v>
      </c>
      <c r="AG2271" s="1">
        <f t="shared" si="271"/>
        <v>0.3682623436852227</v>
      </c>
      <c r="AH2271" s="1">
        <f t="shared" si="271"/>
        <v>0.84992797453069957</v>
      </c>
      <c r="AI2271" s="1">
        <f t="shared" si="271"/>
        <v>0.8092585248836589</v>
      </c>
      <c r="AJ2271" s="1">
        <f t="shared" si="271"/>
        <v>1.4534299585386268</v>
      </c>
      <c r="AK2271" s="1">
        <f t="shared" si="271"/>
        <v>1.309377255130503</v>
      </c>
      <c r="AL2271" s="1">
        <f t="shared" si="271"/>
        <v>1.2297373907333156</v>
      </c>
      <c r="AM2271" s="1">
        <f t="shared" si="271"/>
        <v>0.95329556380532154</v>
      </c>
      <c r="AN2271" s="29">
        <f t="shared" si="271"/>
        <v>1.3496710447799172</v>
      </c>
      <c r="AO2271" s="1">
        <f t="shared" si="268"/>
        <v>64227.30260496289</v>
      </c>
      <c r="AP2271" s="1">
        <f t="shared" si="269"/>
        <v>31982.020578271295</v>
      </c>
      <c r="AQ2271" s="29">
        <f t="shared" si="270"/>
        <v>19590.180133157482</v>
      </c>
    </row>
    <row r="2272" spans="1:43" x14ac:dyDescent="0.2">
      <c r="A2272" s="26"/>
      <c r="E2272" s="25" t="s">
        <v>4419</v>
      </c>
      <c r="F2272" s="26" t="s">
        <v>4420</v>
      </c>
      <c r="G2272" s="1">
        <v>0.41166991623552501</v>
      </c>
      <c r="H2272" s="1">
        <v>0.71478003903279597</v>
      </c>
      <c r="I2272" s="1">
        <f>VLOOKUP(F2272,'[1]SUSMB vs SHAM all proteins sum'!$B$2:$E$3214,2,FALSE)</f>
        <v>0.43424831773549499</v>
      </c>
      <c r="J2272" s="29">
        <f>VLOOKUP(F2272,'[1]SUSMB vs SHAM all proteins sum'!$B$2:$E$3214,3,FALSE)</f>
        <v>2.5438035628760698</v>
      </c>
      <c r="K2272" s="25">
        <f>VLOOKUP($E2272,[1]AllProteinsNorm!$A$1:$Q$3226,4,FALSE)</f>
        <v>3446.88546862563</v>
      </c>
      <c r="L2272" s="1">
        <f>VLOOKUP($E2272,[1]AllProteinsNorm!$A$1:$Q$3226,5,FALSE)</f>
        <v>1145.1227855202201</v>
      </c>
      <c r="M2272" s="1">
        <f>VLOOKUP($E2272,[1]AllProteinsNorm!$A$1:$Q$3226,10,FALSE)</f>
        <v>4227.36430388604</v>
      </c>
      <c r="N2272" s="1">
        <f>VLOOKUP($E2272,[1]AllProteinsNorm!$A$1:$Q$3226,11,FALSE)</f>
        <v>1193.1389302580001</v>
      </c>
      <c r="O2272" s="1">
        <f>VLOOKUP($E2272,[1]AllProteinsNorm!$A$1:$Q$3226,15,FALSE)</f>
        <v>919.338473641767</v>
      </c>
      <c r="P2272" s="1">
        <f>VLOOKUP($E2272,[1]AllProteinsNorm!$A$1:$Q$3226,6,FALSE)</f>
        <v>1810.71281563361</v>
      </c>
      <c r="Q2272" s="1">
        <f>VLOOKUP($E2272,[1]AllProteinsNorm!$A$1:$Q$3226,8,FALSE)</f>
        <v>726.95813161941805</v>
      </c>
      <c r="R2272" s="1">
        <f>VLOOKUP($E2272,[1]AllProteinsNorm!$A$1:$Q$3226,13,FALSE)</f>
        <v>1562.7498614470801</v>
      </c>
      <c r="S2272" s="1">
        <f>VLOOKUP($E2272,[1]AllProteinsNorm!$A$1:$Q$3226,16,FALSE)</f>
        <v>2176.8464376166498</v>
      </c>
      <c r="T2272" s="1">
        <f>VLOOKUP($E2272,[1]AllProteinsNorm!$A$1:$Q$3226,17,FALSE)</f>
        <v>762.60716200706599</v>
      </c>
      <c r="U2272" s="1">
        <f>VLOOKUP($E2272,[1]AllProteinsNorm!$A$1:$Q$3226,3,FALSE)</f>
        <v>313896.70494156203</v>
      </c>
      <c r="V2272" s="1">
        <f>VLOOKUP($E2272,[1]AllProteinsNorm!$A$1:$Q$3226,7,FALSE)</f>
        <v>638.28809683563804</v>
      </c>
      <c r="W2272" s="1">
        <f>VLOOKUP($E2272,[1]AllProteinsNorm!$A$1:$Q$3226,9,FALSE)</f>
        <v>1462.6254719958799</v>
      </c>
      <c r="X2272" s="1">
        <f>VLOOKUP($E2272,[1]AllProteinsNorm!$A$1:$Q$3226,12,FALSE)</f>
        <v>2256.98084917388</v>
      </c>
      <c r="Y2272" s="29">
        <f>VLOOKUP($E2272,[1]AllProteinsNorm!$A$1:$Q$3226,14,FALSE)</f>
        <v>2947.59889076536</v>
      </c>
      <c r="Z2272" s="25">
        <f t="shared" si="271"/>
        <v>1.5765334690051702</v>
      </c>
      <c r="AA2272" s="1">
        <f t="shared" si="271"/>
        <v>0.5237552607783309</v>
      </c>
      <c r="AB2272" s="1">
        <f t="shared" si="271"/>
        <v>1.9335081978837669</v>
      </c>
      <c r="AC2272" s="1">
        <f t="shared" si="271"/>
        <v>0.5457168431751751</v>
      </c>
      <c r="AD2272" s="1">
        <f t="shared" si="271"/>
        <v>0.42048622915755796</v>
      </c>
      <c r="AE2272" s="1">
        <f t="shared" si="271"/>
        <v>0.82818224817350927</v>
      </c>
      <c r="AF2272" s="1">
        <f t="shared" si="271"/>
        <v>0.33249547613209501</v>
      </c>
      <c r="AG2272" s="1">
        <f t="shared" si="271"/>
        <v>0.71476916847976146</v>
      </c>
      <c r="AH2272" s="1">
        <f t="shared" si="271"/>
        <v>0.99564412482660969</v>
      </c>
      <c r="AI2272" s="1">
        <f t="shared" si="271"/>
        <v>0.3488005985550105</v>
      </c>
      <c r="AJ2272" s="1">
        <f t="shared" si="271"/>
        <v>143.5698011016685</v>
      </c>
      <c r="AK2272" s="1">
        <f t="shared" si="271"/>
        <v>0.29193965296741631</v>
      </c>
      <c r="AL2272" s="1">
        <f t="shared" si="271"/>
        <v>0.66897436256865461</v>
      </c>
      <c r="AM2272" s="1">
        <f t="shared" si="271"/>
        <v>1.0322959320853466</v>
      </c>
      <c r="AN2272" s="29">
        <f t="shared" si="271"/>
        <v>1.3481702095390449</v>
      </c>
      <c r="AO2272" s="1">
        <f t="shared" si="268"/>
        <v>1373.3629966973901</v>
      </c>
      <c r="AP2272" s="1">
        <f t="shared" si="269"/>
        <v>575.77772009595628</v>
      </c>
      <c r="AQ2272" s="29">
        <f t="shared" si="270"/>
        <v>124830.52505516518</v>
      </c>
    </row>
    <row r="2273" spans="1:43" x14ac:dyDescent="0.2">
      <c r="A2273" s="26"/>
      <c r="E2273" s="25" t="s">
        <v>4421</v>
      </c>
      <c r="F2273" s="26" t="s">
        <v>4422</v>
      </c>
      <c r="G2273" s="1">
        <v>0.61050142240252503</v>
      </c>
      <c r="H2273" s="1">
        <v>1.1204842862992399</v>
      </c>
      <c r="I2273" s="1">
        <f>VLOOKUP(F2273,'[1]SUSMB vs SHAM all proteins sum'!$B$2:$E$3214,2,FALSE)</f>
        <v>0.66662065780327595</v>
      </c>
      <c r="J2273" s="29">
        <f>VLOOKUP(F2273,'[1]SUSMB vs SHAM all proteins sum'!$B$2:$E$3214,3,FALSE)</f>
        <v>0.84663658186563995</v>
      </c>
      <c r="K2273" s="25">
        <f>VLOOKUP($E2273,[1]AllProteinsNorm!$A$1:$Q$3226,4,FALSE)</f>
        <v>244246.054126403</v>
      </c>
      <c r="L2273" s="1">
        <f>VLOOKUP($E2273,[1]AllProteinsNorm!$A$1:$Q$3226,5,FALSE)</f>
        <v>143763.34783306901</v>
      </c>
      <c r="M2273" s="1">
        <f>VLOOKUP($E2273,[1]AllProteinsNorm!$A$1:$Q$3226,10,FALSE)</f>
        <v>274277.93354735099</v>
      </c>
      <c r="N2273" s="1">
        <f>VLOOKUP($E2273,[1]AllProteinsNorm!$A$1:$Q$3226,11,FALSE)</f>
        <v>167135.67180309701</v>
      </c>
      <c r="O2273" s="1">
        <f>VLOOKUP($E2273,[1]AllProteinsNorm!$A$1:$Q$3226,15,FALSE)</f>
        <v>434534.71886066801</v>
      </c>
      <c r="P2273" s="1">
        <f>VLOOKUP($E2273,[1]AllProteinsNorm!$A$1:$Q$3226,6,FALSE)</f>
        <v>241239.303746305</v>
      </c>
      <c r="Q2273" s="1">
        <f>VLOOKUP($E2273,[1]AllProteinsNorm!$A$1:$Q$3226,8,FALSE)</f>
        <v>367520.62326218601</v>
      </c>
      <c r="R2273" s="1">
        <f>VLOOKUP($E2273,[1]AllProteinsNorm!$A$1:$Q$3226,13,FALSE)</f>
        <v>231112.312359256</v>
      </c>
      <c r="S2273" s="1">
        <f>VLOOKUP($E2273,[1]AllProteinsNorm!$A$1:$Q$3226,16,FALSE)</f>
        <v>225040.02062740401</v>
      </c>
      <c r="T2273" s="1">
        <f>VLOOKUP($E2273,[1]AllProteinsNorm!$A$1:$Q$3226,17,FALSE)</f>
        <v>267902.31420691498</v>
      </c>
      <c r="U2273" s="1">
        <f>VLOOKUP($E2273,[1]AllProteinsNorm!$A$1:$Q$3226,3,FALSE)</f>
        <v>66744.156722012805</v>
      </c>
      <c r="V2273" s="1">
        <f>VLOOKUP($E2273,[1]AllProteinsNorm!$A$1:$Q$3226,7,FALSE)</f>
        <v>210442.704831107</v>
      </c>
      <c r="W2273" s="1">
        <f>VLOOKUP($E2273,[1]AllProteinsNorm!$A$1:$Q$3226,9,FALSE)</f>
        <v>197552.70927546799</v>
      </c>
      <c r="X2273" s="1">
        <f>VLOOKUP($E2273,[1]AllProteinsNorm!$A$1:$Q$3226,12,FALSE)</f>
        <v>486682.262323901</v>
      </c>
      <c r="Y2273" s="29">
        <f>VLOOKUP($E2273,[1]AllProteinsNorm!$A$1:$Q$3226,14,FALSE)</f>
        <v>225304.44028858299</v>
      </c>
      <c r="Z2273" s="25">
        <f t="shared" si="271"/>
        <v>0.96619550270243282</v>
      </c>
      <c r="AA2273" s="1">
        <f t="shared" si="271"/>
        <v>0.56870314907061315</v>
      </c>
      <c r="AB2273" s="1">
        <f t="shared" si="271"/>
        <v>1.0849964673198791</v>
      </c>
      <c r="AC2273" s="1">
        <f t="shared" si="271"/>
        <v>0.66116005441680348</v>
      </c>
      <c r="AD2273" s="1">
        <f t="shared" si="271"/>
        <v>1.7189448264902722</v>
      </c>
      <c r="AE2273" s="1">
        <f t="shared" si="271"/>
        <v>0.95430131384689432</v>
      </c>
      <c r="AF2273" s="1">
        <f t="shared" si="271"/>
        <v>1.4538485570069779</v>
      </c>
      <c r="AG2273" s="1">
        <f t="shared" si="271"/>
        <v>0.91424067266654907</v>
      </c>
      <c r="AH2273" s="1">
        <f t="shared" si="271"/>
        <v>0.89021972795406557</v>
      </c>
      <c r="AI2273" s="1">
        <f t="shared" si="271"/>
        <v>1.0597756106075575</v>
      </c>
      <c r="AJ2273" s="1">
        <f t="shared" si="271"/>
        <v>0.26402843758164107</v>
      </c>
      <c r="AK2273" s="1">
        <f t="shared" si="271"/>
        <v>0.83247525005715639</v>
      </c>
      <c r="AL2273" s="1">
        <f t="shared" si="271"/>
        <v>0.78148463823229808</v>
      </c>
      <c r="AM2273" s="1">
        <f t="shared" si="271"/>
        <v>1.925231565292939</v>
      </c>
      <c r="AN2273" s="29">
        <f t="shared" si="271"/>
        <v>0.89126572678655858</v>
      </c>
      <c r="AO2273" s="1">
        <f t="shared" si="268"/>
        <v>102751.49433718485</v>
      </c>
      <c r="AP2273" s="1">
        <f t="shared" si="269"/>
        <v>52566.974650223368</v>
      </c>
      <c r="AQ2273" s="29">
        <f t="shared" si="270"/>
        <v>136913.00381967952</v>
      </c>
    </row>
    <row r="2274" spans="1:43" x14ac:dyDescent="0.2">
      <c r="A2274" s="26"/>
      <c r="E2274" s="25" t="s">
        <v>4423</v>
      </c>
      <c r="F2274" s="26" t="s">
        <v>4424</v>
      </c>
      <c r="G2274" s="1">
        <v>0.419389728075998</v>
      </c>
      <c r="H2274" s="43">
        <v>0.62589847081471295</v>
      </c>
      <c r="I2274" s="1">
        <f>VLOOKUP(F2274,'[1]SUSMB vs SHAM all proteins sum'!$B$2:$E$3214,2,FALSE)</f>
        <v>0.36549743437906002</v>
      </c>
      <c r="J2274" s="29">
        <f>VLOOKUP(F2274,'[1]SUSMB vs SHAM all proteins sum'!$B$2:$E$3214,3,FALSE)</f>
        <v>0.66255206633128305</v>
      </c>
      <c r="K2274" s="25">
        <f>VLOOKUP($E2274,[1]AllProteinsNorm!$A$1:$Q$3226,4,FALSE)</f>
        <v>36823.780567766298</v>
      </c>
      <c r="L2274" s="1">
        <f>VLOOKUP($E2274,[1]AllProteinsNorm!$A$1:$Q$3226,5,FALSE)</f>
        <v>21508.426491404</v>
      </c>
      <c r="M2274" s="1">
        <f>VLOOKUP($E2274,[1]AllProteinsNorm!$A$1:$Q$3226,10,FALSE)</f>
        <v>36216.236996469597</v>
      </c>
      <c r="N2274" s="1">
        <f>VLOOKUP($E2274,[1]AllProteinsNorm!$A$1:$Q$3226,11,FALSE)</f>
        <v>23437.9799874735</v>
      </c>
      <c r="O2274" s="1">
        <f>VLOOKUP($E2274,[1]AllProteinsNorm!$A$1:$Q$3226,15,FALSE)</f>
        <v>29205.315859153001</v>
      </c>
      <c r="P2274" s="1">
        <f>VLOOKUP($E2274,[1]AllProteinsNorm!$A$1:$Q$3226,6,FALSE)</f>
        <v>4442.9680964941399</v>
      </c>
      <c r="Q2274" s="1">
        <f>VLOOKUP($E2274,[1]AllProteinsNorm!$A$1:$Q$3226,8,FALSE)</f>
        <v>45240.427104776703</v>
      </c>
      <c r="R2274" s="1">
        <f>VLOOKUP($E2274,[1]AllProteinsNorm!$A$1:$Q$3226,13,FALSE)</f>
        <v>36314.432900502703</v>
      </c>
      <c r="S2274" s="1">
        <f>VLOOKUP($E2274,[1]AllProteinsNorm!$A$1:$Q$3226,16,FALSE)</f>
        <v>5261.5877919697696</v>
      </c>
      <c r="T2274" s="1">
        <f>VLOOKUP($E2274,[1]AllProteinsNorm!$A$1:$Q$3226,17,FALSE)</f>
        <v>49107.2819981067</v>
      </c>
      <c r="U2274" s="1">
        <f>VLOOKUP($E2274,[1]AllProteinsNorm!$A$1:$Q$3226,3,FALSE)</f>
        <v>18097.2859423671</v>
      </c>
      <c r="V2274" s="1">
        <f>VLOOKUP($E2274,[1]AllProteinsNorm!$A$1:$Q$3226,7,FALSE)</f>
        <v>36349.719729350501</v>
      </c>
      <c r="W2274" s="1">
        <f>VLOOKUP($E2274,[1]AllProteinsNorm!$A$1:$Q$3226,9,FALSE)</f>
        <v>24977.964495271699</v>
      </c>
      <c r="X2274" s="1">
        <f>VLOOKUP($E2274,[1]AllProteinsNorm!$A$1:$Q$3226,12,FALSE)</f>
        <v>38400.413825729403</v>
      </c>
      <c r="Y2274" s="29">
        <f>VLOOKUP($E2274,[1]AllProteinsNorm!$A$1:$Q$3226,14,FALSE)</f>
        <v>3972.96760462968</v>
      </c>
      <c r="Z2274" s="25">
        <f t="shared" si="271"/>
        <v>1.2508779566100945</v>
      </c>
      <c r="AA2274" s="1">
        <f t="shared" si="271"/>
        <v>0.73062613790982245</v>
      </c>
      <c r="AB2274" s="1">
        <f t="shared" si="271"/>
        <v>1.2302401283019264</v>
      </c>
      <c r="AC2274" s="1">
        <f t="shared" si="271"/>
        <v>0.7961717146300481</v>
      </c>
      <c r="AD2274" s="1">
        <f t="shared" si="271"/>
        <v>0.99208406254810877</v>
      </c>
      <c r="AE2274" s="1">
        <f t="shared" si="271"/>
        <v>0.15092450498391485</v>
      </c>
      <c r="AF2274" s="1">
        <f t="shared" si="271"/>
        <v>1.5367855266476171</v>
      </c>
      <c r="AG2274" s="1">
        <f t="shared" si="271"/>
        <v>1.2335757741777857</v>
      </c>
      <c r="AH2274" s="1">
        <f t="shared" si="271"/>
        <v>0.17873244094619042</v>
      </c>
      <c r="AI2274" s="1">
        <f t="shared" si="271"/>
        <v>1.6681398708485058</v>
      </c>
      <c r="AJ2274" s="1">
        <f t="shared" si="271"/>
        <v>0.61475208983817597</v>
      </c>
      <c r="AK2274" s="1">
        <f t="shared" si="271"/>
        <v>1.2347744429642009</v>
      </c>
      <c r="AL2274" s="1">
        <f t="shared" si="271"/>
        <v>0.8484839064969536</v>
      </c>
      <c r="AM2274" s="1">
        <f t="shared" si="271"/>
        <v>1.3044350807737866</v>
      </c>
      <c r="AN2274" s="29">
        <f t="shared" si="271"/>
        <v>0.13495891845791363</v>
      </c>
      <c r="AO2274" s="1">
        <f t="shared" si="268"/>
        <v>6315.4852364390808</v>
      </c>
      <c r="AP2274" s="1">
        <f t="shared" si="269"/>
        <v>19410.418454716491</v>
      </c>
      <c r="AQ2274" s="29">
        <f t="shared" si="270"/>
        <v>12618.408429097795</v>
      </c>
    </row>
    <row r="2275" spans="1:43" x14ac:dyDescent="0.2">
      <c r="A2275" s="26"/>
      <c r="E2275" s="25" t="s">
        <v>4425</v>
      </c>
      <c r="F2275" s="26" t="s">
        <v>4426</v>
      </c>
      <c r="G2275" s="1">
        <v>6.0971705758351397E-2</v>
      </c>
      <c r="H2275" s="43">
        <v>1.7553509631183699</v>
      </c>
      <c r="I2275" s="1">
        <f>VLOOKUP(F2275,'[1]SUSMB vs SHAM all proteins sum'!$B$2:$E$3214,2,FALSE)</f>
        <v>0.154247634953459</v>
      </c>
      <c r="J2275" s="29">
        <f>VLOOKUP(F2275,'[1]SUSMB vs SHAM all proteins sum'!$B$2:$E$3214,3,FALSE)</f>
        <v>1.6687540486394601</v>
      </c>
      <c r="K2275" s="25">
        <f>VLOOKUP($E2275,[1]AllProteinsNorm!$A$1:$Q$3226,4,FALSE)</f>
        <v>23898.785499884299</v>
      </c>
      <c r="L2275" s="1">
        <f>VLOOKUP($E2275,[1]AllProteinsNorm!$A$1:$Q$3226,5,FALSE)</f>
        <v>36142.000257969798</v>
      </c>
      <c r="M2275" s="1">
        <f>VLOOKUP($E2275,[1]AllProteinsNorm!$A$1:$Q$3226,10,FALSE)</f>
        <v>64650.114402291503</v>
      </c>
      <c r="N2275" s="1">
        <f>VLOOKUP($E2275,[1]AllProteinsNorm!$A$1:$Q$3226,11,FALSE)</f>
        <v>80797.555481147399</v>
      </c>
      <c r="O2275" s="1">
        <f>VLOOKUP($E2275,[1]AllProteinsNorm!$A$1:$Q$3226,15,FALSE)</f>
        <v>84907.769405913597</v>
      </c>
      <c r="P2275" s="1">
        <f>VLOOKUP($E2275,[1]AllProteinsNorm!$A$1:$Q$3226,6,FALSE)</f>
        <v>121836.74593125901</v>
      </c>
      <c r="Q2275" s="1">
        <f>VLOOKUP($E2275,[1]AllProteinsNorm!$A$1:$Q$3226,8,FALSE)</f>
        <v>87294.2125428492</v>
      </c>
      <c r="R2275" s="1">
        <f>VLOOKUP($E2275,[1]AllProteinsNorm!$A$1:$Q$3226,13,FALSE)</f>
        <v>80293.678262589601</v>
      </c>
      <c r="S2275" s="1">
        <f>VLOOKUP($E2275,[1]AllProteinsNorm!$A$1:$Q$3226,16,FALSE)</f>
        <v>91863.833458996101</v>
      </c>
      <c r="T2275" s="1">
        <f>VLOOKUP($E2275,[1]AllProteinsNorm!$A$1:$Q$3226,17,FALSE)</f>
        <v>81382.891410747805</v>
      </c>
      <c r="U2275" s="1">
        <f>VLOOKUP($E2275,[1]AllProteinsNorm!$A$1:$Q$3226,3,FALSE)</f>
        <v>189382.23121153199</v>
      </c>
      <c r="V2275" s="1">
        <f>VLOOKUP($E2275,[1]AllProteinsNorm!$A$1:$Q$3226,7,FALSE)</f>
        <v>74137.556397997105</v>
      </c>
      <c r="W2275" s="1">
        <f>VLOOKUP($E2275,[1]AllProteinsNorm!$A$1:$Q$3226,9,FALSE)</f>
        <v>59917.947621166997</v>
      </c>
      <c r="X2275" s="1">
        <f>VLOOKUP($E2275,[1]AllProteinsNorm!$A$1:$Q$3226,12,FALSE)</f>
        <v>61496.146328061899</v>
      </c>
      <c r="Y2275" s="29">
        <f>VLOOKUP($E2275,[1]AllProteinsNorm!$A$1:$Q$3226,14,FALSE)</f>
        <v>95825.766549377804</v>
      </c>
      <c r="Z2275" s="25">
        <f t="shared" si="271"/>
        <v>0.41148581556112396</v>
      </c>
      <c r="AA2275" s="1">
        <f t="shared" si="271"/>
        <v>0.62228770797717115</v>
      </c>
      <c r="AB2275" s="1">
        <f t="shared" si="271"/>
        <v>1.1131362742711621</v>
      </c>
      <c r="AC2275" s="1">
        <f t="shared" si="271"/>
        <v>1.3911605680826775</v>
      </c>
      <c r="AD2275" s="1">
        <f t="shared" si="271"/>
        <v>1.4619296341078651</v>
      </c>
      <c r="AE2275" s="1">
        <f t="shared" si="271"/>
        <v>2.0977673850865886</v>
      </c>
      <c r="AF2275" s="1">
        <f t="shared" si="271"/>
        <v>1.5030190652212974</v>
      </c>
      <c r="AG2275" s="1">
        <f t="shared" si="271"/>
        <v>1.3824848833612957</v>
      </c>
      <c r="AH2275" s="1">
        <f t="shared" si="271"/>
        <v>1.5816981340591252</v>
      </c>
      <c r="AI2275" s="1">
        <f t="shared" si="271"/>
        <v>1.4012387970525144</v>
      </c>
      <c r="AJ2275" s="1">
        <f t="shared" si="271"/>
        <v>3.2607557343547793</v>
      </c>
      <c r="AK2275" s="1">
        <f t="shared" si="271"/>
        <v>1.2764896717570167</v>
      </c>
      <c r="AL2275" s="1">
        <f t="shared" si="271"/>
        <v>1.0316585143527051</v>
      </c>
      <c r="AM2275" s="1">
        <f t="shared" si="271"/>
        <v>1.0588317103306892</v>
      </c>
      <c r="AN2275" s="29">
        <f t="shared" si="271"/>
        <v>1.6499141222273195</v>
      </c>
      <c r="AO2275" s="1">
        <f t="shared" si="268"/>
        <v>24201.711493732255</v>
      </c>
      <c r="AP2275" s="1">
        <f t="shared" si="269"/>
        <v>15236.325761380529</v>
      </c>
      <c r="AQ2275" s="29">
        <f t="shared" si="270"/>
        <v>48354.013096378716</v>
      </c>
    </row>
    <row r="2276" spans="1:43" x14ac:dyDescent="0.2">
      <c r="A2276" s="26"/>
      <c r="E2276" s="25" t="s">
        <v>4427</v>
      </c>
      <c r="F2276" s="26" t="s">
        <v>4428</v>
      </c>
      <c r="G2276" s="1">
        <v>0.70036924518075205</v>
      </c>
      <c r="H2276" s="1">
        <v>1.0313412200032701</v>
      </c>
      <c r="I2276" s="1">
        <f>VLOOKUP(F2276,'[1]SUSMB vs SHAM all proteins sum'!$B$2:$E$3214,2,FALSE)</f>
        <v>0.48713708287595903</v>
      </c>
      <c r="J2276" s="29">
        <f>VLOOKUP(F2276,'[1]SUSMB vs SHAM all proteins sum'!$B$2:$E$3214,3,FALSE)</f>
        <v>0.90535641457858695</v>
      </c>
      <c r="K2276" s="25">
        <f>VLOOKUP($E2276,[1]AllProteinsNorm!$A$1:$Q$3226,4,FALSE)</f>
        <v>274117.869405857</v>
      </c>
      <c r="L2276" s="1">
        <f>VLOOKUP($E2276,[1]AllProteinsNorm!$A$1:$Q$3226,5,FALSE)</f>
        <v>266154.65802141698</v>
      </c>
      <c r="M2276" s="1">
        <f>VLOOKUP($E2276,[1]AllProteinsNorm!$A$1:$Q$3226,10,FALSE)</f>
        <v>283059.26261280797</v>
      </c>
      <c r="N2276" s="1">
        <f>VLOOKUP($E2276,[1]AllProteinsNorm!$A$1:$Q$3226,11,FALSE)</f>
        <v>273521.66401506902</v>
      </c>
      <c r="O2276" s="1">
        <f>VLOOKUP($E2276,[1]AllProteinsNorm!$A$1:$Q$3226,15,FALSE)</f>
        <v>205977.05591984</v>
      </c>
      <c r="P2276" s="1">
        <f>VLOOKUP($E2276,[1]AllProteinsNorm!$A$1:$Q$3226,6,FALSE)</f>
        <v>267309.38267677301</v>
      </c>
      <c r="Q2276" s="1">
        <f>VLOOKUP($E2276,[1]AllProteinsNorm!$A$1:$Q$3226,8,FALSE)</f>
        <v>245835.17428445001</v>
      </c>
      <c r="R2276" s="1">
        <f>VLOOKUP($E2276,[1]AllProteinsNorm!$A$1:$Q$3226,13,FALSE)</f>
        <v>304669.78892477299</v>
      </c>
      <c r="S2276" s="1">
        <f>VLOOKUP($E2276,[1]AllProteinsNorm!$A$1:$Q$3226,16,FALSE)</f>
        <v>292409.82335599099</v>
      </c>
      <c r="T2276" s="1">
        <f>VLOOKUP($E2276,[1]AllProteinsNorm!$A$1:$Q$3226,17,FALSE)</f>
        <v>231895.15199422301</v>
      </c>
      <c r="U2276" s="1">
        <f>VLOOKUP($E2276,[1]AllProteinsNorm!$A$1:$Q$3226,3,FALSE)</f>
        <v>148013.725542976</v>
      </c>
      <c r="V2276" s="1">
        <f>VLOOKUP($E2276,[1]AllProteinsNorm!$A$1:$Q$3226,7,FALSE)</f>
        <v>303042.76882357401</v>
      </c>
      <c r="W2276" s="1">
        <f>VLOOKUP($E2276,[1]AllProteinsNorm!$A$1:$Q$3226,9,FALSE)</f>
        <v>262186.370860936</v>
      </c>
      <c r="X2276" s="1">
        <f>VLOOKUP($E2276,[1]AllProteinsNorm!$A$1:$Q$3226,12,FALSE)</f>
        <v>227522.48979765599</v>
      </c>
      <c r="Y2276" s="29">
        <f>VLOOKUP($E2276,[1]AllProteinsNorm!$A$1:$Q$3226,14,FALSE)</f>
        <v>264494.668191979</v>
      </c>
      <c r="Z2276" s="25">
        <f t="shared" si="271"/>
        <v>1.0520089424798584</v>
      </c>
      <c r="AA2276" s="1">
        <f t="shared" si="271"/>
        <v>1.0214477477447395</v>
      </c>
      <c r="AB2276" s="1">
        <f t="shared" si="271"/>
        <v>1.0863242012126411</v>
      </c>
      <c r="AC2276" s="1">
        <f t="shared" si="271"/>
        <v>1.0497208267724691</v>
      </c>
      <c r="AD2276" s="1">
        <f t="shared" si="271"/>
        <v>0.7904982817902918</v>
      </c>
      <c r="AE2276" s="1">
        <f t="shared" si="271"/>
        <v>1.0258793474290997</v>
      </c>
      <c r="AF2276" s="1">
        <f t="shared" si="271"/>
        <v>0.94346567877493537</v>
      </c>
      <c r="AG2276" s="1">
        <f t="shared" si="271"/>
        <v>1.1692610304721118</v>
      </c>
      <c r="AH2276" s="1">
        <f t="shared" si="271"/>
        <v>1.1222097621954066</v>
      </c>
      <c r="AI2276" s="1">
        <f t="shared" si="271"/>
        <v>0.88996669259255545</v>
      </c>
      <c r="AJ2276" s="1">
        <f t="shared" si="271"/>
        <v>0.56804674287915335</v>
      </c>
      <c r="AK2276" s="1">
        <f t="shared" si="271"/>
        <v>1.1630168563882926</v>
      </c>
      <c r="AL2276" s="1">
        <f t="shared" si="271"/>
        <v>1.0062182642083233</v>
      </c>
      <c r="AM2276" s="1">
        <f t="shared" si="271"/>
        <v>0.87318529945243406</v>
      </c>
      <c r="AN2276" s="29">
        <f t="shared" si="271"/>
        <v>1.0150770425120617</v>
      </c>
      <c r="AO2276" s="1">
        <f t="shared" si="268"/>
        <v>27815.94927968011</v>
      </c>
      <c r="AP2276" s="1">
        <f t="shared" si="269"/>
        <v>27331.048616420565</v>
      </c>
      <c r="AQ2276" s="29">
        <f t="shared" si="270"/>
        <v>52303.42991284679</v>
      </c>
    </row>
    <row r="2277" spans="1:43" x14ac:dyDescent="0.2">
      <c r="A2277" s="26"/>
      <c r="E2277" s="25" t="s">
        <v>4429</v>
      </c>
      <c r="F2277" s="26" t="s">
        <v>4430</v>
      </c>
      <c r="G2277" s="1">
        <v>0.781532523025389</v>
      </c>
      <c r="H2277" s="1">
        <v>1.1255403561739601</v>
      </c>
      <c r="I2277" s="1">
        <f>VLOOKUP(F2277,'[1]SUSMB vs SHAM all proteins sum'!$B$2:$E$3214,2,FALSE)</f>
        <v>0.21925329318369099</v>
      </c>
      <c r="J2277" s="29">
        <f>VLOOKUP(F2277,'[1]SUSMB vs SHAM all proteins sum'!$B$2:$E$3214,3,FALSE)</f>
        <v>0.63684657518043897</v>
      </c>
      <c r="K2277" s="25">
        <f>VLOOKUP($E2277,[1]AllProteinsNorm!$A$1:$Q$3226,4,FALSE)</f>
        <v>22496.347501759799</v>
      </c>
      <c r="L2277" s="1">
        <f>VLOOKUP($E2277,[1]AllProteinsNorm!$A$1:$Q$3226,5,FALSE)</f>
        <v>12656.4153560497</v>
      </c>
      <c r="M2277" s="1">
        <f>VLOOKUP($E2277,[1]AllProteinsNorm!$A$1:$Q$3226,10,FALSE)</f>
        <v>21378.076438996599</v>
      </c>
      <c r="N2277" s="1">
        <f>VLOOKUP($E2277,[1]AllProteinsNorm!$A$1:$Q$3226,11,FALSE)</f>
        <v>11314.872675213201</v>
      </c>
      <c r="O2277" s="1">
        <f>VLOOKUP($E2277,[1]AllProteinsNorm!$A$1:$Q$3226,15,FALSE)</f>
        <v>27598.683361587598</v>
      </c>
      <c r="P2277" s="1">
        <f>VLOOKUP($E2277,[1]AllProteinsNorm!$A$1:$Q$3226,6,FALSE)</f>
        <v>29977.177933829102</v>
      </c>
      <c r="Q2277" s="1">
        <f>VLOOKUP($E2277,[1]AllProteinsNorm!$A$1:$Q$3226,8,FALSE)</f>
        <v>27573.637427592501</v>
      </c>
      <c r="R2277" s="1">
        <f>VLOOKUP($E2277,[1]AllProteinsNorm!$A$1:$Q$3226,13,FALSE)</f>
        <v>21983.1211458623</v>
      </c>
      <c r="S2277" s="1">
        <f>VLOOKUP($E2277,[1]AllProteinsNorm!$A$1:$Q$3226,16,FALSE)</f>
        <v>4767.7712859066096</v>
      </c>
      <c r="T2277" s="1">
        <f>VLOOKUP($E2277,[1]AllProteinsNorm!$A$1:$Q$3226,17,FALSE)</f>
        <v>39631.925635327003</v>
      </c>
      <c r="U2277" s="1">
        <f>VLOOKUP($E2277,[1]AllProteinsNorm!$A$1:$Q$3226,3,FALSE)</f>
        <v>7594.3888254254198</v>
      </c>
      <c r="V2277" s="1">
        <f>VLOOKUP($E2277,[1]AllProteinsNorm!$A$1:$Q$3226,7,FALSE)</f>
        <v>22517.4015913332</v>
      </c>
      <c r="W2277" s="1">
        <f>VLOOKUP($E2277,[1]AllProteinsNorm!$A$1:$Q$3226,9,FALSE)</f>
        <v>5043.2970157876998</v>
      </c>
      <c r="X2277" s="1">
        <f>VLOOKUP($E2277,[1]AllProteinsNorm!$A$1:$Q$3226,12,FALSE)</f>
        <v>21359.226166624601</v>
      </c>
      <c r="Y2277" s="29">
        <f>VLOOKUP($E2277,[1]AllProteinsNorm!$A$1:$Q$3226,14,FALSE)</f>
        <v>10809.1692529629</v>
      </c>
      <c r="Z2277" s="25">
        <f t="shared" si="271"/>
        <v>1.1785054231381682</v>
      </c>
      <c r="AA2277" s="1">
        <f t="shared" si="271"/>
        <v>0.66302559264018157</v>
      </c>
      <c r="AB2277" s="1">
        <f t="shared" si="271"/>
        <v>1.119923090521648</v>
      </c>
      <c r="AC2277" s="1">
        <f t="shared" si="271"/>
        <v>0.59274683629480363</v>
      </c>
      <c r="AD2277" s="1">
        <f t="shared" si="271"/>
        <v>1.4457990574051987</v>
      </c>
      <c r="AE2277" s="1">
        <f t="shared" si="271"/>
        <v>1.5704001177360829</v>
      </c>
      <c r="AF2277" s="1">
        <f t="shared" si="271"/>
        <v>1.4444869880108904</v>
      </c>
      <c r="AG2277" s="1">
        <f t="shared" si="271"/>
        <v>1.1516192789018502</v>
      </c>
      <c r="AH2277" s="1">
        <f t="shared" si="271"/>
        <v>0.24976695956016137</v>
      </c>
      <c r="AI2277" s="1">
        <f t="shared" si="271"/>
        <v>2.0761787791101556</v>
      </c>
      <c r="AJ2277" s="1">
        <f t="shared" si="271"/>
        <v>0.39784362396978601</v>
      </c>
      <c r="AK2277" s="1">
        <f t="shared" si="271"/>
        <v>1.179608373683342</v>
      </c>
      <c r="AL2277" s="1">
        <f t="shared" si="271"/>
        <v>0.26420079451286049</v>
      </c>
      <c r="AM2277" s="1">
        <f t="shared" si="271"/>
        <v>1.1189355902967206</v>
      </c>
      <c r="AN2277" s="29">
        <f t="shared" si="271"/>
        <v>0.56625479239412635</v>
      </c>
      <c r="AO2277" s="1">
        <f t="shared" si="268"/>
        <v>6181.9058492710265</v>
      </c>
      <c r="AP2277" s="1">
        <f t="shared" si="269"/>
        <v>11521.339911819399</v>
      </c>
      <c r="AQ2277" s="29">
        <f t="shared" si="270"/>
        <v>7165.2965682445029</v>
      </c>
    </row>
    <row r="2278" spans="1:43" x14ac:dyDescent="0.2">
      <c r="A2278" s="26"/>
      <c r="E2278" s="25" t="s">
        <v>4431</v>
      </c>
      <c r="F2278" s="26" t="s">
        <v>4432</v>
      </c>
      <c r="G2278" s="1">
        <v>0.26014026189982098</v>
      </c>
      <c r="H2278" s="1">
        <v>0.92649692408470496</v>
      </c>
      <c r="I2278" s="1">
        <f>VLOOKUP(F2278,'[1]SUSMB vs SHAM all proteins sum'!$B$2:$E$3214,2,FALSE)</f>
        <v>0.25696506696607302</v>
      </c>
      <c r="J2278" s="29">
        <f>VLOOKUP(F2278,'[1]SUSMB vs SHAM all proteins sum'!$B$2:$E$3214,3,FALSE)</f>
        <v>0.90268840925356797</v>
      </c>
      <c r="K2278" s="25">
        <f>VLOOKUP($E2278,[1]AllProteinsNorm!$A$1:$Q$3226,4,FALSE)</f>
        <v>1427399.0689040499</v>
      </c>
      <c r="L2278" s="1">
        <f>VLOOKUP($E2278,[1]AllProteinsNorm!$A$1:$Q$3226,5,FALSE)</f>
        <v>1660602.94625431</v>
      </c>
      <c r="M2278" s="1">
        <f>VLOOKUP($E2278,[1]AllProteinsNorm!$A$1:$Q$3226,10,FALSE)</f>
        <v>1697763.6125366101</v>
      </c>
      <c r="N2278" s="1">
        <f>VLOOKUP($E2278,[1]AllProteinsNorm!$A$1:$Q$3226,11,FALSE)</f>
        <v>1653415.8477644699</v>
      </c>
      <c r="O2278" s="1">
        <f>VLOOKUP($E2278,[1]AllProteinsNorm!$A$1:$Q$3226,15,FALSE)</f>
        <v>1900832.4269689701</v>
      </c>
      <c r="P2278" s="1">
        <f>VLOOKUP($E2278,[1]AllProteinsNorm!$A$1:$Q$3226,6,FALSE)</f>
        <v>1590215.4557282</v>
      </c>
      <c r="Q2278" s="1">
        <f>VLOOKUP($E2278,[1]AllProteinsNorm!$A$1:$Q$3226,8,FALSE)</f>
        <v>1393599.1344049601</v>
      </c>
      <c r="R2278" s="1">
        <f>VLOOKUP($E2278,[1]AllProteinsNorm!$A$1:$Q$3226,13,FALSE)</f>
        <v>1787480.9768856</v>
      </c>
      <c r="S2278" s="1">
        <f>VLOOKUP($E2278,[1]AllProteinsNorm!$A$1:$Q$3226,16,FALSE)</f>
        <v>1508694.6615309799</v>
      </c>
      <c r="T2278" s="1">
        <f>VLOOKUP($E2278,[1]AllProteinsNorm!$A$1:$Q$3226,17,FALSE)</f>
        <v>1444766.4617230301</v>
      </c>
      <c r="U2278" s="1">
        <f>VLOOKUP($E2278,[1]AllProteinsNorm!$A$1:$Q$3226,3,FALSE)</f>
        <v>1142651.4494515499</v>
      </c>
      <c r="V2278" s="1">
        <f>VLOOKUP($E2278,[1]AllProteinsNorm!$A$1:$Q$3226,7,FALSE)</f>
        <v>1554866.44503971</v>
      </c>
      <c r="W2278" s="1">
        <f>VLOOKUP($E2278,[1]AllProteinsNorm!$A$1:$Q$3226,9,FALSE)</f>
        <v>1627440.53875212</v>
      </c>
      <c r="X2278" s="1">
        <f>VLOOKUP($E2278,[1]AllProteinsNorm!$A$1:$Q$3226,12,FALSE)</f>
        <v>1705084.89880232</v>
      </c>
      <c r="Y2278" s="29">
        <f>VLOOKUP($E2278,[1]AllProteinsNorm!$A$1:$Q$3226,14,FALSE)</f>
        <v>1537608.2083589199</v>
      </c>
      <c r="Z2278" s="25">
        <f t="shared" si="271"/>
        <v>0.85575341096759194</v>
      </c>
      <c r="AA2278" s="1">
        <f t="shared" si="271"/>
        <v>0.99556365593754148</v>
      </c>
      <c r="AB2278" s="1">
        <f t="shared" si="271"/>
        <v>1.0178421957080086</v>
      </c>
      <c r="AC2278" s="1">
        <f t="shared" si="271"/>
        <v>0.99125485107586886</v>
      </c>
      <c r="AD2278" s="1">
        <f t="shared" si="271"/>
        <v>1.1395858863109891</v>
      </c>
      <c r="AE2278" s="1">
        <f t="shared" si="271"/>
        <v>0.953364990953533</v>
      </c>
      <c r="AF2278" s="1">
        <f t="shared" si="271"/>
        <v>0.83548969504665804</v>
      </c>
      <c r="AG2278" s="1">
        <f t="shared" si="271"/>
        <v>1.0716294947452838</v>
      </c>
      <c r="AH2278" s="1">
        <f t="shared" si="271"/>
        <v>0.90449169460717838</v>
      </c>
      <c r="AI2278" s="1">
        <f t="shared" si="271"/>
        <v>0.86616549961766198</v>
      </c>
      <c r="AJ2278" s="1">
        <f t="shared" si="271"/>
        <v>0.68504169346698418</v>
      </c>
      <c r="AK2278" s="1">
        <f t="shared" si="271"/>
        <v>0.93217257382926577</v>
      </c>
      <c r="AL2278" s="1">
        <f t="shared" si="271"/>
        <v>0.97568214980927592</v>
      </c>
      <c r="AM2278" s="1">
        <f t="shared" si="271"/>
        <v>1.022231448742454</v>
      </c>
      <c r="AN2278" s="29">
        <f t="shared" si="271"/>
        <v>0.9218259263999582</v>
      </c>
      <c r="AO2278" s="1">
        <f t="shared" si="268"/>
        <v>150501.18510205735</v>
      </c>
      <c r="AP2278" s="1">
        <f t="shared" si="269"/>
        <v>137933.68816063556</v>
      </c>
      <c r="AQ2278" s="29">
        <f t="shared" si="270"/>
        <v>194683.46162769178</v>
      </c>
    </row>
    <row r="2279" spans="1:43" x14ac:dyDescent="0.2">
      <c r="A2279" s="26"/>
      <c r="E2279" s="25" t="s">
        <v>4433</v>
      </c>
      <c r="F2279" s="26" t="s">
        <v>4434</v>
      </c>
      <c r="G2279" s="1">
        <v>0.37663635758292902</v>
      </c>
      <c r="H2279" s="1">
        <v>0.88962723392490795</v>
      </c>
      <c r="I2279" s="1">
        <f>VLOOKUP(F2279,'[1]SUSMB vs SHAM all proteins sum'!$B$2:$E$3214,2,FALSE)</f>
        <v>0.168361872884734</v>
      </c>
      <c r="J2279" s="29">
        <f>VLOOKUP(F2279,'[1]SUSMB vs SHAM all proteins sum'!$B$2:$E$3214,3,FALSE)</f>
        <v>0.51962154444376096</v>
      </c>
      <c r="K2279" s="25">
        <f>VLOOKUP($E2279,[1]AllProteinsNorm!$A$1:$Q$3226,4,FALSE)</f>
        <v>109109.984722775</v>
      </c>
      <c r="L2279" s="1">
        <f>VLOOKUP($E2279,[1]AllProteinsNorm!$A$1:$Q$3226,5,FALSE)</f>
        <v>97360.707634412101</v>
      </c>
      <c r="M2279" s="1">
        <f>VLOOKUP($E2279,[1]AllProteinsNorm!$A$1:$Q$3226,10,FALSE)</f>
        <v>130311.481580012</v>
      </c>
      <c r="N2279" s="1">
        <f>VLOOKUP($E2279,[1]AllProteinsNorm!$A$1:$Q$3226,11,FALSE)</f>
        <v>88168.903504105197</v>
      </c>
      <c r="O2279" s="1">
        <f>VLOOKUP($E2279,[1]AllProteinsNorm!$A$1:$Q$3226,15,FALSE)</f>
        <v>128997.398505087</v>
      </c>
      <c r="P2279" s="1">
        <f>VLOOKUP($E2279,[1]AllProteinsNorm!$A$1:$Q$3226,6,FALSE)</f>
        <v>110573.638960772</v>
      </c>
      <c r="Q2279" s="1">
        <f>VLOOKUP($E2279,[1]AllProteinsNorm!$A$1:$Q$3226,8,FALSE)</f>
        <v>98209.1069653671</v>
      </c>
      <c r="R2279" s="1">
        <f>VLOOKUP($E2279,[1]AllProteinsNorm!$A$1:$Q$3226,13,FALSE)</f>
        <v>68154.711618124304</v>
      </c>
      <c r="S2279" s="1">
        <f>VLOOKUP($E2279,[1]AllProteinsNorm!$A$1:$Q$3226,16,FALSE)</f>
        <v>97174.4482265486</v>
      </c>
      <c r="T2279" s="1">
        <f>VLOOKUP($E2279,[1]AllProteinsNorm!$A$1:$Q$3226,17,FALSE)</f>
        <v>121987.77380458701</v>
      </c>
      <c r="U2279" s="1">
        <f>VLOOKUP($E2279,[1]AllProteinsNorm!$A$1:$Q$3226,3,FALSE)</f>
        <v>118353.438963212</v>
      </c>
      <c r="V2279" s="1">
        <f>VLOOKUP($E2279,[1]AllProteinsNorm!$A$1:$Q$3226,7,FALSE)</f>
        <v>23031.212220294801</v>
      </c>
      <c r="W2279" s="1">
        <f>VLOOKUP($E2279,[1]AllProteinsNorm!$A$1:$Q$3226,9,FALSE)</f>
        <v>17891.764440282401</v>
      </c>
      <c r="X2279" s="1">
        <f>VLOOKUP($E2279,[1]AllProteinsNorm!$A$1:$Q$3226,12,FALSE)</f>
        <v>128039.799649811</v>
      </c>
      <c r="Y2279" s="29">
        <f>VLOOKUP($E2279,[1]AllProteinsNorm!$A$1:$Q$3226,14,FALSE)</f>
        <v>95514.037070408507</v>
      </c>
      <c r="Z2279" s="25">
        <f t="shared" si="271"/>
        <v>0.98483874819193629</v>
      </c>
      <c r="AA2279" s="1">
        <f t="shared" si="271"/>
        <v>0.87878847818902783</v>
      </c>
      <c r="AB2279" s="1">
        <f t="shared" si="271"/>
        <v>1.1762057956507761</v>
      </c>
      <c r="AC2279" s="1">
        <f t="shared" si="271"/>
        <v>0.79582224098977206</v>
      </c>
      <c r="AD2279" s="1">
        <f t="shared" si="271"/>
        <v>1.1643447369784874</v>
      </c>
      <c r="AE2279" s="1">
        <f t="shared" si="271"/>
        <v>0.99804985266782131</v>
      </c>
      <c r="AF2279" s="1">
        <f t="shared" si="271"/>
        <v>0.8864462240606592</v>
      </c>
      <c r="AG2279" s="1">
        <f t="shared" si="271"/>
        <v>0.61517193906604428</v>
      </c>
      <c r="AH2279" s="1">
        <f t="shared" si="271"/>
        <v>0.87710728024417117</v>
      </c>
      <c r="AI2279" s="1">
        <f t="shared" si="271"/>
        <v>1.1010750918321186</v>
      </c>
      <c r="AJ2279" s="1">
        <f t="shared" si="271"/>
        <v>1.0682711849780928</v>
      </c>
      <c r="AK2279" s="1">
        <f t="shared" si="271"/>
        <v>0.20788225999671908</v>
      </c>
      <c r="AL2279" s="1">
        <f t="shared" si="271"/>
        <v>0.16149303786525704</v>
      </c>
      <c r="AM2279" s="1">
        <f t="shared" si="271"/>
        <v>1.1557013441643815</v>
      </c>
      <c r="AN2279" s="29">
        <f t="shared" si="271"/>
        <v>0.86212022613861228</v>
      </c>
      <c r="AO2279" s="1">
        <f t="shared" si="268"/>
        <v>16777.842259277335</v>
      </c>
      <c r="AP2279" s="1">
        <f t="shared" si="269"/>
        <v>17986.300179204656</v>
      </c>
      <c r="AQ2279" s="29">
        <f t="shared" si="270"/>
        <v>47039.153128935461</v>
      </c>
    </row>
    <row r="2280" spans="1:43" x14ac:dyDescent="0.2">
      <c r="A2280" s="26"/>
      <c r="E2280" s="25" t="s">
        <v>4435</v>
      </c>
      <c r="F2280" s="26" t="s">
        <v>4436</v>
      </c>
      <c r="G2280" s="1">
        <v>0.22784437584542799</v>
      </c>
      <c r="H2280" s="1">
        <v>1.2141949987107401</v>
      </c>
      <c r="I2280" s="1">
        <f>VLOOKUP(F2280,'[1]SUSMB vs SHAM all proteins sum'!$B$2:$E$3214,2,FALSE)</f>
        <v>0.24291419539143499</v>
      </c>
      <c r="J2280" s="29">
        <f>VLOOKUP(F2280,'[1]SUSMB vs SHAM all proteins sum'!$B$2:$E$3214,3,FALSE)</f>
        <v>0.80217344743131103</v>
      </c>
      <c r="K2280" s="25">
        <f>VLOOKUP($E2280,[1]AllProteinsNorm!$A$1:$Q$3226,4,FALSE)</f>
        <v>210831.68420584701</v>
      </c>
      <c r="L2280" s="1">
        <f>VLOOKUP($E2280,[1]AllProteinsNorm!$A$1:$Q$3226,5,FALSE)</f>
        <v>297881.9150939</v>
      </c>
      <c r="M2280" s="1">
        <f>VLOOKUP($E2280,[1]AllProteinsNorm!$A$1:$Q$3226,10,FALSE)</f>
        <v>222489.760044683</v>
      </c>
      <c r="N2280" s="1">
        <f>VLOOKUP($E2280,[1]AllProteinsNorm!$A$1:$Q$3226,11,FALSE)</f>
        <v>150429.16024573101</v>
      </c>
      <c r="O2280" s="1">
        <f>VLOOKUP($E2280,[1]AllProteinsNorm!$A$1:$Q$3226,15,FALSE)</f>
        <v>165376.91372034201</v>
      </c>
      <c r="P2280" s="1">
        <f>VLOOKUP($E2280,[1]AllProteinsNorm!$A$1:$Q$3226,6,FALSE)</f>
        <v>224661.01203152299</v>
      </c>
      <c r="Q2280" s="1">
        <f>VLOOKUP($E2280,[1]AllProteinsNorm!$A$1:$Q$3226,8,FALSE)</f>
        <v>306905.400171455</v>
      </c>
      <c r="R2280" s="1">
        <f>VLOOKUP($E2280,[1]AllProteinsNorm!$A$1:$Q$3226,13,FALSE)</f>
        <v>285564.61079863203</v>
      </c>
      <c r="S2280" s="1">
        <f>VLOOKUP($E2280,[1]AllProteinsNorm!$A$1:$Q$3226,16,FALSE)</f>
        <v>248374.99819783101</v>
      </c>
      <c r="T2280" s="1">
        <f>VLOOKUP($E2280,[1]AllProteinsNorm!$A$1:$Q$3226,17,FALSE)</f>
        <v>187583.50728902701</v>
      </c>
      <c r="U2280" s="1">
        <f>VLOOKUP($E2280,[1]AllProteinsNorm!$A$1:$Q$3226,3,FALSE)</f>
        <v>102840.987930984</v>
      </c>
      <c r="V2280" s="1">
        <f>VLOOKUP($E2280,[1]AllProteinsNorm!$A$1:$Q$3226,7,FALSE)</f>
        <v>155907.72778187299</v>
      </c>
      <c r="W2280" s="1">
        <f>VLOOKUP($E2280,[1]AllProteinsNorm!$A$1:$Q$3226,9,FALSE)</f>
        <v>204152.16474935799</v>
      </c>
      <c r="X2280" s="1">
        <f>VLOOKUP($E2280,[1]AllProteinsNorm!$A$1:$Q$3226,12,FALSE)</f>
        <v>206335.40108792399</v>
      </c>
      <c r="Y2280" s="29">
        <f>VLOOKUP($E2280,[1]AllProteinsNorm!$A$1:$Q$3226,14,FALSE)</f>
        <v>170953.00960410101</v>
      </c>
      <c r="Z2280" s="25">
        <f t="shared" si="271"/>
        <v>1.0068280069799638</v>
      </c>
      <c r="AA2280" s="1">
        <f t="shared" si="271"/>
        <v>1.422536920952266</v>
      </c>
      <c r="AB2280" s="1">
        <f t="shared" si="271"/>
        <v>1.0625012199804174</v>
      </c>
      <c r="AC2280" s="1">
        <f t="shared" si="271"/>
        <v>0.71837538163383219</v>
      </c>
      <c r="AD2280" s="1">
        <f t="shared" si="271"/>
        <v>0.78975847045352032</v>
      </c>
      <c r="AE2280" s="1">
        <f t="shared" si="271"/>
        <v>1.0728700472219006</v>
      </c>
      <c r="AF2280" s="1">
        <f t="shared" si="271"/>
        <v>1.4656286295389975</v>
      </c>
      <c r="AG2280" s="1">
        <f t="shared" si="271"/>
        <v>1.3637155583962368</v>
      </c>
      <c r="AH2280" s="1">
        <f t="shared" si="271"/>
        <v>1.186116334274576</v>
      </c>
      <c r="AI2280" s="1">
        <f t="shared" si="271"/>
        <v>0.89580619486833646</v>
      </c>
      <c r="AJ2280" s="1">
        <f t="shared" si="271"/>
        <v>0.49111777152673125</v>
      </c>
      <c r="AK2280" s="1">
        <f t="shared" si="271"/>
        <v>0.74453831465927545</v>
      </c>
      <c r="AL2280" s="1">
        <f t="shared" si="271"/>
        <v>0.97492992065914963</v>
      </c>
      <c r="AM2280" s="1">
        <f t="shared" si="271"/>
        <v>0.98535597924614293</v>
      </c>
      <c r="AN2280" s="29">
        <f t="shared" si="271"/>
        <v>0.81638715070393675</v>
      </c>
      <c r="AO2280" s="1">
        <f t="shared" si="268"/>
        <v>51803.53826813215</v>
      </c>
      <c r="AP2280" s="1">
        <f t="shared" si="269"/>
        <v>42524.535452225784</v>
      </c>
      <c r="AQ2280" s="29">
        <f t="shared" si="270"/>
        <v>37887.24057869058</v>
      </c>
    </row>
    <row r="2281" spans="1:43" x14ac:dyDescent="0.2">
      <c r="A2281" s="26"/>
      <c r="E2281" s="25" t="s">
        <v>4437</v>
      </c>
      <c r="F2281" s="26" t="s">
        <v>4438</v>
      </c>
      <c r="G2281" s="1">
        <v>0.79381259276823202</v>
      </c>
      <c r="H2281" s="1">
        <v>0.983627624429671</v>
      </c>
      <c r="I2281" s="1">
        <f>VLOOKUP(F2281,'[1]SUSMB vs SHAM all proteins sum'!$B$2:$E$3214,2,FALSE)</f>
        <v>0.62171699497531596</v>
      </c>
      <c r="J2281" s="29">
        <f>VLOOKUP(F2281,'[1]SUSMB vs SHAM all proteins sum'!$B$2:$E$3214,3,FALSE)</f>
        <v>0.96416499153122703</v>
      </c>
      <c r="K2281" s="25">
        <f>VLOOKUP($E2281,[1]AllProteinsNorm!$A$1:$Q$3226,4,FALSE)</f>
        <v>3650430.0529861301</v>
      </c>
      <c r="L2281" s="1">
        <f>VLOOKUP($E2281,[1]AllProteinsNorm!$A$1:$Q$3226,5,FALSE)</f>
        <v>4549869.0443558004</v>
      </c>
      <c r="M2281" s="1">
        <f>VLOOKUP($E2281,[1]AllProteinsNorm!$A$1:$Q$3226,10,FALSE)</f>
        <v>3809262.2496001599</v>
      </c>
      <c r="N2281" s="1">
        <f>VLOOKUP($E2281,[1]AllProteinsNorm!$A$1:$Q$3226,11,FALSE)</f>
        <v>4197004.0061147502</v>
      </c>
      <c r="O2281" s="1">
        <f>VLOOKUP($E2281,[1]AllProteinsNorm!$A$1:$Q$3226,15,FALSE)</f>
        <v>3382671.2402842399</v>
      </c>
      <c r="P2281" s="1">
        <f>VLOOKUP($E2281,[1]AllProteinsNorm!$A$1:$Q$3226,6,FALSE)</f>
        <v>4208919.4547421001</v>
      </c>
      <c r="Q2281" s="1">
        <f>VLOOKUP($E2281,[1]AllProteinsNorm!$A$1:$Q$3226,8,FALSE)</f>
        <v>3782429.13969291</v>
      </c>
      <c r="R2281" s="1">
        <f>VLOOKUP($E2281,[1]AllProteinsNorm!$A$1:$Q$3226,13,FALSE)</f>
        <v>3830165.90395003</v>
      </c>
      <c r="S2281" s="1">
        <f>VLOOKUP($E2281,[1]AllProteinsNorm!$A$1:$Q$3226,16,FALSE)</f>
        <v>3926254.9084363701</v>
      </c>
      <c r="T2281" s="1">
        <f>VLOOKUP($E2281,[1]AllProteinsNorm!$A$1:$Q$3226,17,FALSE)</f>
        <v>3454610.3295513298</v>
      </c>
      <c r="U2281" s="1">
        <f>VLOOKUP($E2281,[1]AllProteinsNorm!$A$1:$Q$3226,3,FALSE)</f>
        <v>3168592.2548429598</v>
      </c>
      <c r="V2281" s="1">
        <f>VLOOKUP($E2281,[1]AllProteinsNorm!$A$1:$Q$3226,7,FALSE)</f>
        <v>3754541.1576668299</v>
      </c>
      <c r="W2281" s="1">
        <f>VLOOKUP($E2281,[1]AllProteinsNorm!$A$1:$Q$3226,9,FALSE)</f>
        <v>4148319.7584147002</v>
      </c>
      <c r="X2281" s="1">
        <f>VLOOKUP($E2281,[1]AllProteinsNorm!$A$1:$Q$3226,12,FALSE)</f>
        <v>3696545.2704236899</v>
      </c>
      <c r="Y2281" s="29">
        <f>VLOOKUP($E2281,[1]AllProteinsNorm!$A$1:$Q$3226,14,FALSE)</f>
        <v>4102497.1441294602</v>
      </c>
      <c r="Z2281" s="25">
        <f t="shared" si="271"/>
        <v>0.93174382666525435</v>
      </c>
      <c r="AA2281" s="1">
        <f t="shared" si="271"/>
        <v>1.1613186207323734</v>
      </c>
      <c r="AB2281" s="1">
        <f t="shared" si="271"/>
        <v>0.97228450722143822</v>
      </c>
      <c r="AC2281" s="1">
        <f t="shared" si="271"/>
        <v>1.0712525692658761</v>
      </c>
      <c r="AD2281" s="1">
        <f t="shared" si="271"/>
        <v>0.86340047611505755</v>
      </c>
      <c r="AE2281" s="1">
        <f t="shared" si="271"/>
        <v>1.0742938946821508</v>
      </c>
      <c r="AF2281" s="1">
        <f t="shared" si="271"/>
        <v>0.96543556500273753</v>
      </c>
      <c r="AG2281" s="1">
        <f t="shared" si="271"/>
        <v>0.97762000211177402</v>
      </c>
      <c r="AH2281" s="1">
        <f t="shared" si="271"/>
        <v>1.0021459717759016</v>
      </c>
      <c r="AI2281" s="1">
        <f t="shared" si="271"/>
        <v>0.88176236809699016</v>
      </c>
      <c r="AJ2281" s="1">
        <f t="shared" si="271"/>
        <v>0.80875848319685184</v>
      </c>
      <c r="AK2281" s="1">
        <f t="shared" si="271"/>
        <v>0.95831737489532931</v>
      </c>
      <c r="AL2281" s="1">
        <f t="shared" si="271"/>
        <v>1.0588262943908768</v>
      </c>
      <c r="AM2281" s="1">
        <f t="shared" si="271"/>
        <v>0.94351437658378345</v>
      </c>
      <c r="AN2281" s="29">
        <f t="shared" si="271"/>
        <v>1.0471304291469967</v>
      </c>
      <c r="AO2281" s="1">
        <f t="shared" si="268"/>
        <v>411605.65204357618</v>
      </c>
      <c r="AP2281" s="1">
        <f t="shared" si="269"/>
        <v>243095.31142236677</v>
      </c>
      <c r="AQ2281" s="29">
        <f t="shared" si="270"/>
        <v>352398.07766066946</v>
      </c>
    </row>
    <row r="2282" spans="1:43" x14ac:dyDescent="0.2">
      <c r="A2282" s="26"/>
      <c r="E2282" s="25" t="s">
        <v>4439</v>
      </c>
      <c r="F2282" s="26" t="s">
        <v>4440</v>
      </c>
      <c r="G2282" s="1">
        <v>0.327816988953676</v>
      </c>
      <c r="H2282" s="1">
        <v>1.1067273485565201</v>
      </c>
      <c r="I2282" s="1">
        <f>VLOOKUP(F2282,'[1]SUSMB vs SHAM all proteins sum'!$B$2:$E$3214,2,FALSE)</f>
        <v>0.93285833186295697</v>
      </c>
      <c r="J2282" s="29">
        <f>VLOOKUP(F2282,'[1]SUSMB vs SHAM all proteins sum'!$B$2:$E$3214,3,FALSE)</f>
        <v>1.01221825563961</v>
      </c>
      <c r="K2282" s="25">
        <f>VLOOKUP($E2282,[1]AllProteinsNorm!$A$1:$Q$3226,4,FALSE)</f>
        <v>293274.91291688202</v>
      </c>
      <c r="L2282" s="1">
        <f>VLOOKUP($E2282,[1]AllProteinsNorm!$A$1:$Q$3226,5,FALSE)</f>
        <v>416533.12573926197</v>
      </c>
      <c r="M2282" s="1">
        <f>VLOOKUP($E2282,[1]AllProteinsNorm!$A$1:$Q$3226,10,FALSE)</f>
        <v>423792.203406366</v>
      </c>
      <c r="N2282" s="1">
        <f>VLOOKUP($E2282,[1]AllProteinsNorm!$A$1:$Q$3226,11,FALSE)</f>
        <v>314446.72325387702</v>
      </c>
      <c r="O2282" s="1">
        <f>VLOOKUP($E2282,[1]AllProteinsNorm!$A$1:$Q$3226,15,FALSE)</f>
        <v>397984.90983999002</v>
      </c>
      <c r="P2282" s="1">
        <f>VLOOKUP($E2282,[1]AllProteinsNorm!$A$1:$Q$3226,6,FALSE)</f>
        <v>400091.20785646897</v>
      </c>
      <c r="Q2282" s="1">
        <f>VLOOKUP($E2282,[1]AllProteinsNorm!$A$1:$Q$3226,8,FALSE)</f>
        <v>335032.47695283301</v>
      </c>
      <c r="R2282" s="1">
        <f>VLOOKUP($E2282,[1]AllProteinsNorm!$A$1:$Q$3226,13,FALSE)</f>
        <v>381523.14084928599</v>
      </c>
      <c r="S2282" s="1">
        <f>VLOOKUP($E2282,[1]AllProteinsNorm!$A$1:$Q$3226,16,FALSE)</f>
        <v>471223.64389903197</v>
      </c>
      <c r="T2282" s="1">
        <f>VLOOKUP($E2282,[1]AllProteinsNorm!$A$1:$Q$3226,17,FALSE)</f>
        <v>446375.59042999102</v>
      </c>
      <c r="U2282" s="1">
        <f>VLOOKUP($E2282,[1]AllProteinsNorm!$A$1:$Q$3226,3,FALSE)</f>
        <v>401921.50947521202</v>
      </c>
      <c r="V2282" s="1">
        <f>VLOOKUP($E2282,[1]AllProteinsNorm!$A$1:$Q$3226,7,FALSE)</f>
        <v>387156.71994119301</v>
      </c>
      <c r="W2282" s="1">
        <f>VLOOKUP($E2282,[1]AllProteinsNorm!$A$1:$Q$3226,9,FALSE)</f>
        <v>411347.32889029902</v>
      </c>
      <c r="X2282" s="1">
        <f>VLOOKUP($E2282,[1]AllProteinsNorm!$A$1:$Q$3226,12,FALSE)</f>
        <v>234725.123244188</v>
      </c>
      <c r="Y2282" s="29">
        <f>VLOOKUP($E2282,[1]AllProteinsNorm!$A$1:$Q$3226,14,FALSE)</f>
        <v>458211.11722053401</v>
      </c>
      <c r="Z2282" s="25">
        <f t="shared" si="271"/>
        <v>0.79433870255365657</v>
      </c>
      <c r="AA2282" s="1">
        <f t="shared" si="271"/>
        <v>1.128185085384773</v>
      </c>
      <c r="AB2282" s="1">
        <f t="shared" si="271"/>
        <v>1.1478463863752804</v>
      </c>
      <c r="AC2282" s="1">
        <f t="shared" si="271"/>
        <v>0.85168281080531261</v>
      </c>
      <c r="AD2282" s="1">
        <f t="shared" si="271"/>
        <v>1.0779470148809775</v>
      </c>
      <c r="AE2282" s="1">
        <f t="shared" si="271"/>
        <v>1.0836519489203764</v>
      </c>
      <c r="AF2282" s="1">
        <f t="shared" si="271"/>
        <v>0.90743957745705905</v>
      </c>
      <c r="AG2282" s="1">
        <f t="shared" si="271"/>
        <v>1.0333601114470661</v>
      </c>
      <c r="AH2282" s="1">
        <f t="shared" si="271"/>
        <v>1.2763150253272706</v>
      </c>
      <c r="AI2282" s="1">
        <f t="shared" si="271"/>
        <v>1.2090137674144403</v>
      </c>
      <c r="AJ2282" s="1">
        <f t="shared" si="271"/>
        <v>1.08860934332774</v>
      </c>
      <c r="AK2282" s="1">
        <f t="shared" si="271"/>
        <v>1.0486187295882881</v>
      </c>
      <c r="AL2282" s="1">
        <f t="shared" si="271"/>
        <v>1.1141392909465713</v>
      </c>
      <c r="AM2282" s="1">
        <f t="shared" si="271"/>
        <v>0.63575587833309888</v>
      </c>
      <c r="AN2282" s="29">
        <f t="shared" si="271"/>
        <v>1.2410704370468117</v>
      </c>
      <c r="AO2282" s="1">
        <f t="shared" si="268"/>
        <v>54427.648230138795</v>
      </c>
      <c r="AP2282" s="1">
        <f t="shared" si="269"/>
        <v>48064.802104833398</v>
      </c>
      <c r="AQ2282" s="29">
        <f t="shared" si="270"/>
        <v>75798.920542096574</v>
      </c>
    </row>
    <row r="2283" spans="1:43" x14ac:dyDescent="0.2">
      <c r="A2283" s="26"/>
      <c r="E2283" s="25" t="s">
        <v>4441</v>
      </c>
      <c r="F2283" s="26" t="s">
        <v>4442</v>
      </c>
      <c r="G2283" s="1">
        <v>0.84969336142403895</v>
      </c>
      <c r="H2283" s="1">
        <v>0.97823996485319298</v>
      </c>
      <c r="I2283" s="1">
        <f>VLOOKUP(F2283,'[1]SUSMB vs SHAM all proteins sum'!$B$2:$E$3214,2,FALSE)</f>
        <v>0.59653300121145703</v>
      </c>
      <c r="J2283" s="29">
        <f>VLOOKUP(F2283,'[1]SUSMB vs SHAM all proteins sum'!$B$2:$E$3214,3,FALSE)</f>
        <v>0.92929013470573496</v>
      </c>
      <c r="K2283" s="25">
        <f>VLOOKUP($E2283,[1]AllProteinsNorm!$A$1:$Q$3226,4,FALSE)</f>
        <v>139967.493277442</v>
      </c>
      <c r="L2283" s="1">
        <f>VLOOKUP($E2283,[1]AllProteinsNorm!$A$1:$Q$3226,5,FALSE)</f>
        <v>236909.297748602</v>
      </c>
      <c r="M2283" s="1">
        <f>VLOOKUP($E2283,[1]AllProteinsNorm!$A$1:$Q$3226,10,FALSE)</f>
        <v>165910.728228186</v>
      </c>
      <c r="N2283" s="1">
        <f>VLOOKUP($E2283,[1]AllProteinsNorm!$A$1:$Q$3226,11,FALSE)</f>
        <v>216229.31329438399</v>
      </c>
      <c r="O2283" s="1">
        <f>VLOOKUP($E2283,[1]AllProteinsNorm!$A$1:$Q$3226,15,FALSE)</f>
        <v>148922.04041461501</v>
      </c>
      <c r="P2283" s="1">
        <f>VLOOKUP($E2283,[1]AllProteinsNorm!$A$1:$Q$3226,6,FALSE)</f>
        <v>191027.43152983001</v>
      </c>
      <c r="Q2283" s="1">
        <f>VLOOKUP($E2283,[1]AllProteinsNorm!$A$1:$Q$3226,8,FALSE)</f>
        <v>161830.30622298401</v>
      </c>
      <c r="R2283" s="1">
        <f>VLOOKUP($E2283,[1]AllProteinsNorm!$A$1:$Q$3226,13,FALSE)</f>
        <v>169226.72988459401</v>
      </c>
      <c r="S2283" s="1">
        <f>VLOOKUP($E2283,[1]AllProteinsNorm!$A$1:$Q$3226,16,FALSE)</f>
        <v>194246.15314305201</v>
      </c>
      <c r="T2283" s="1">
        <f>VLOOKUP($E2283,[1]AllProteinsNorm!$A$1:$Q$3226,17,FALSE)</f>
        <v>156173.49612240799</v>
      </c>
      <c r="U2283" s="1">
        <f>VLOOKUP($E2283,[1]AllProteinsNorm!$A$1:$Q$3226,3,FALSE)</f>
        <v>125795.95606320001</v>
      </c>
      <c r="V2283" s="1">
        <f>VLOOKUP($E2283,[1]AllProteinsNorm!$A$1:$Q$3226,7,FALSE)</f>
        <v>167883.541304065</v>
      </c>
      <c r="W2283" s="1">
        <f>VLOOKUP($E2283,[1]AllProteinsNorm!$A$1:$Q$3226,9,FALSE)</f>
        <v>196341.94659377099</v>
      </c>
      <c r="X2283" s="1">
        <f>VLOOKUP($E2283,[1]AllProteinsNorm!$A$1:$Q$3226,12,FALSE)</f>
        <v>151564.58134840601</v>
      </c>
      <c r="Y2283" s="29">
        <f>VLOOKUP($E2283,[1]AllProteinsNorm!$A$1:$Q$3226,14,FALSE)</f>
        <v>195356.70518613001</v>
      </c>
      <c r="Z2283" s="25">
        <f t="shared" si="271"/>
        <v>0.7707979988819722</v>
      </c>
      <c r="AA2283" s="1">
        <f t="shared" si="271"/>
        <v>1.3046544475808379</v>
      </c>
      <c r="AB2283" s="1">
        <f t="shared" si="271"/>
        <v>0.91366684018443445</v>
      </c>
      <c r="AC2283" s="1">
        <f t="shared" si="271"/>
        <v>1.1907702144566132</v>
      </c>
      <c r="AD2283" s="1">
        <f t="shared" si="271"/>
        <v>0.82011049889614251</v>
      </c>
      <c r="AE2283" s="1">
        <f t="shared" si="271"/>
        <v>1.0519839893316614</v>
      </c>
      <c r="AF2283" s="1">
        <f t="shared" si="271"/>
        <v>0.89119604326897273</v>
      </c>
      <c r="AG2283" s="1">
        <f t="shared" si="271"/>
        <v>0.9319279905501282</v>
      </c>
      <c r="AH2283" s="1">
        <f t="shared" si="271"/>
        <v>1.0697094205752709</v>
      </c>
      <c r="AI2283" s="1">
        <f t="shared" si="271"/>
        <v>0.8600441107489234</v>
      </c>
      <c r="AJ2283" s="1">
        <f t="shared" si="271"/>
        <v>0.69275564583241867</v>
      </c>
      <c r="AK2283" s="1">
        <f t="shared" si="271"/>
        <v>0.9245310796978301</v>
      </c>
      <c r="AL2283" s="1">
        <f t="shared" si="271"/>
        <v>1.0812509103887809</v>
      </c>
      <c r="AM2283" s="1">
        <f t="shared" si="271"/>
        <v>0.83466291543254745</v>
      </c>
      <c r="AN2283" s="29">
        <f t="shared" si="271"/>
        <v>1.0758252069797758</v>
      </c>
      <c r="AO2283" s="1">
        <f t="shared" si="268"/>
        <v>38224.533788599583</v>
      </c>
      <c r="AP2283" s="1">
        <f t="shared" si="269"/>
        <v>15409.450451077679</v>
      </c>
      <c r="AQ2283" s="29">
        <f t="shared" si="270"/>
        <v>26836.928846277588</v>
      </c>
    </row>
    <row r="2284" spans="1:43" x14ac:dyDescent="0.2">
      <c r="A2284" s="26"/>
      <c r="E2284" s="25" t="s">
        <v>4443</v>
      </c>
      <c r="F2284" s="26" t="s">
        <v>4444</v>
      </c>
      <c r="G2284" s="1">
        <v>0.51113724020699902</v>
      </c>
      <c r="H2284" s="1">
        <v>1.2446638816280899</v>
      </c>
      <c r="I2284" s="1">
        <f>VLOOKUP(F2284,'[1]SUSMB vs SHAM all proteins sum'!$B$2:$E$3214,2,FALSE)</f>
        <v>0.42914146821941801</v>
      </c>
      <c r="J2284" s="29">
        <f>VLOOKUP(F2284,'[1]SUSMB vs SHAM all proteins sum'!$B$2:$E$3214,3,FALSE)</f>
        <v>1.31501200829731</v>
      </c>
      <c r="K2284" s="25">
        <f>VLOOKUP($E2284,[1]AllProteinsNorm!$A$1:$Q$3226,4,FALSE)</f>
        <v>182681.08393455899</v>
      </c>
      <c r="L2284" s="1">
        <f>VLOOKUP($E2284,[1]AllProteinsNorm!$A$1:$Q$3226,5,FALSE)</f>
        <v>266760.14371872501</v>
      </c>
      <c r="M2284" s="1">
        <f>VLOOKUP($E2284,[1]AllProteinsNorm!$A$1:$Q$3226,10,FALSE)</f>
        <v>480646.98766459298</v>
      </c>
      <c r="N2284" s="1">
        <f>VLOOKUP($E2284,[1]AllProteinsNorm!$A$1:$Q$3226,11,FALSE)</f>
        <v>192512.71410883</v>
      </c>
      <c r="O2284" s="1">
        <f>VLOOKUP($E2284,[1]AllProteinsNorm!$A$1:$Q$3226,15,FALSE)</f>
        <v>625482.16444030602</v>
      </c>
      <c r="P2284" s="1">
        <f>VLOOKUP($E2284,[1]AllProteinsNorm!$A$1:$Q$3226,6,FALSE)</f>
        <v>321466.79743611597</v>
      </c>
      <c r="Q2284" s="1">
        <f>VLOOKUP($E2284,[1]AllProteinsNorm!$A$1:$Q$3226,8,FALSE)</f>
        <v>614272.67299113597</v>
      </c>
      <c r="R2284" s="1">
        <f>VLOOKUP($E2284,[1]AllProteinsNorm!$A$1:$Q$3226,13,FALSE)</f>
        <v>522569.13132157899</v>
      </c>
      <c r="S2284" s="1">
        <f>VLOOKUP($E2284,[1]AllProteinsNorm!$A$1:$Q$3226,16,FALSE)</f>
        <v>418190.35783040302</v>
      </c>
      <c r="T2284" s="1">
        <f>VLOOKUP($E2284,[1]AllProteinsNorm!$A$1:$Q$3226,17,FALSE)</f>
        <v>195236.24405046401</v>
      </c>
      <c r="U2284" s="1">
        <f>VLOOKUP($E2284,[1]AllProteinsNorm!$A$1:$Q$3226,3,FALSE)</f>
        <v>579559.34797905304</v>
      </c>
      <c r="V2284" s="1">
        <f>VLOOKUP($E2284,[1]AllProteinsNorm!$A$1:$Q$3226,7,FALSE)</f>
        <v>217794.304995249</v>
      </c>
      <c r="W2284" s="1">
        <f>VLOOKUP($E2284,[1]AllProteinsNorm!$A$1:$Q$3226,9,FALSE)</f>
        <v>547452.84842357296</v>
      </c>
      <c r="X2284" s="1">
        <f>VLOOKUP($E2284,[1]AllProteinsNorm!$A$1:$Q$3226,12,FALSE)</f>
        <v>606629.25182965701</v>
      </c>
      <c r="Y2284" s="29">
        <f>VLOOKUP($E2284,[1]AllProteinsNorm!$A$1:$Q$3226,14,FALSE)</f>
        <v>264575.23189773399</v>
      </c>
      <c r="Z2284" s="25">
        <f t="shared" ref="Z2284:AN2300" si="272">K2284/AVERAGE($K2284:$O2284)</f>
        <v>0.52251830755493989</v>
      </c>
      <c r="AA2284" s="1">
        <f t="shared" si="272"/>
        <v>0.76300761861557997</v>
      </c>
      <c r="AB2284" s="1">
        <f t="shared" si="272"/>
        <v>1.3747830104612824</v>
      </c>
      <c r="AC2284" s="1">
        <f t="shared" si="272"/>
        <v>0.55063948271178564</v>
      </c>
      <c r="AD2284" s="1">
        <f t="shared" si="272"/>
        <v>1.7890515806564116</v>
      </c>
      <c r="AE2284" s="1">
        <f t="shared" si="272"/>
        <v>0.91948374354729556</v>
      </c>
      <c r="AF2284" s="1">
        <f t="shared" si="272"/>
        <v>1.75698934205775</v>
      </c>
      <c r="AG2284" s="1">
        <f t="shared" si="272"/>
        <v>1.4946919089686415</v>
      </c>
      <c r="AH2284" s="1">
        <f t="shared" si="272"/>
        <v>1.1961398153714344</v>
      </c>
      <c r="AI2284" s="1">
        <f t="shared" si="272"/>
        <v>0.55842952985310645</v>
      </c>
      <c r="AJ2284" s="1">
        <f t="shared" si="272"/>
        <v>1.6576996540163995</v>
      </c>
      <c r="AK2284" s="1">
        <f t="shared" si="272"/>
        <v>0.62295180863930333</v>
      </c>
      <c r="AL2284" s="1">
        <f t="shared" si="272"/>
        <v>1.5658662060867137</v>
      </c>
      <c r="AM2284" s="1">
        <f t="shared" si="272"/>
        <v>1.7351270484737231</v>
      </c>
      <c r="AN2284" s="29">
        <f t="shared" si="272"/>
        <v>0.75675816792111184</v>
      </c>
      <c r="AO2284" s="1">
        <f t="shared" si="268"/>
        <v>174748.42601244335</v>
      </c>
      <c r="AP2284" s="1">
        <f t="shared" si="269"/>
        <v>147196.01300934277</v>
      </c>
      <c r="AQ2284" s="29">
        <f t="shared" si="270"/>
        <v>166665.0435066279</v>
      </c>
    </row>
    <row r="2285" spans="1:43" x14ac:dyDescent="0.2">
      <c r="A2285" s="26"/>
      <c r="E2285" s="25" t="s">
        <v>4445</v>
      </c>
      <c r="F2285" s="26" t="s">
        <v>4446</v>
      </c>
      <c r="G2285" s="1">
        <v>0.96554444432140996</v>
      </c>
      <c r="H2285" s="1">
        <v>1.0280387535575</v>
      </c>
      <c r="I2285" s="1">
        <f>VLOOKUP(F2285,'[1]SUSMB vs SHAM all proteins sum'!$B$2:$E$3214,2,FALSE)</f>
        <v>0.53968245291996797</v>
      </c>
      <c r="J2285" s="29">
        <f>VLOOKUP(F2285,'[1]SUSMB vs SHAM all proteins sum'!$B$2:$E$3214,3,FALSE)</f>
        <v>1.4365958463795701</v>
      </c>
      <c r="K2285" s="25">
        <f>VLOOKUP($E2285,[1]AllProteinsNorm!$A$1:$Q$3226,4,FALSE)</f>
        <v>28024.343588098</v>
      </c>
      <c r="L2285" s="1">
        <f>VLOOKUP($E2285,[1]AllProteinsNorm!$A$1:$Q$3226,5,FALSE)</f>
        <v>27967.8185906789</v>
      </c>
      <c r="M2285" s="1">
        <f>VLOOKUP($E2285,[1]AllProteinsNorm!$A$1:$Q$3226,10,FALSE)</f>
        <v>1970.1992786759499</v>
      </c>
      <c r="N2285" s="1">
        <f>VLOOKUP($E2285,[1]AllProteinsNorm!$A$1:$Q$3226,11,FALSE)</f>
        <v>29975.808755163798</v>
      </c>
      <c r="O2285" s="1">
        <f>VLOOKUP($E2285,[1]AllProteinsNorm!$A$1:$Q$3226,15,FALSE)</f>
        <v>42097.994689601699</v>
      </c>
      <c r="P2285" s="1">
        <f>VLOOKUP($E2285,[1]AllProteinsNorm!$A$1:$Q$3226,6,FALSE)</f>
        <v>23190.459997579601</v>
      </c>
      <c r="Q2285" s="1">
        <f>VLOOKUP($E2285,[1]AllProteinsNorm!$A$1:$Q$3226,8,FALSE)</f>
        <v>22209.060418122699</v>
      </c>
      <c r="R2285" s="1">
        <f>VLOOKUP($E2285,[1]AllProteinsNorm!$A$1:$Q$3226,13,FALSE)</f>
        <v>30260.3668147471</v>
      </c>
      <c r="S2285" s="1">
        <f>VLOOKUP($E2285,[1]AllProteinsNorm!$A$1:$Q$3226,16,FALSE)</f>
        <v>21924.066345387</v>
      </c>
      <c r="T2285" s="1">
        <f>VLOOKUP($E2285,[1]AllProteinsNorm!$A$1:$Q$3226,17,FALSE)</f>
        <v>6548.6096574991197</v>
      </c>
      <c r="U2285" s="1">
        <f>VLOOKUP($E2285,[1]AllProteinsNorm!$A$1:$Q$3226,3,FALSE)</f>
        <v>20066.689451284001</v>
      </c>
      <c r="V2285" s="1">
        <f>VLOOKUP($E2285,[1]AllProteinsNorm!$A$1:$Q$3226,7,FALSE)</f>
        <v>29827.587554470902</v>
      </c>
      <c r="W2285" s="1">
        <f>VLOOKUP($E2285,[1]AllProteinsNorm!$A$1:$Q$3226,9,FALSE)</f>
        <v>28813.764786910298</v>
      </c>
      <c r="X2285" s="1">
        <f>VLOOKUP($E2285,[1]AllProteinsNorm!$A$1:$Q$3226,12,FALSE)</f>
        <v>23111.710448144699</v>
      </c>
      <c r="Y2285" s="29">
        <f>VLOOKUP($E2285,[1]AllProteinsNorm!$A$1:$Q$3226,14,FALSE)</f>
        <v>29914.627253695598</v>
      </c>
      <c r="Z2285" s="25">
        <f t="shared" si="272"/>
        <v>1.0775596007914841</v>
      </c>
      <c r="AA2285" s="1">
        <f t="shared" si="272"/>
        <v>1.0753861670601215</v>
      </c>
      <c r="AB2285" s="1">
        <f t="shared" si="272"/>
        <v>7.5755820704088581E-2</v>
      </c>
      <c r="AC2285" s="1">
        <f t="shared" si="272"/>
        <v>1.1525950791344979</v>
      </c>
      <c r="AD2285" s="1">
        <f t="shared" si="272"/>
        <v>1.6187033323098077</v>
      </c>
      <c r="AE2285" s="1">
        <f t="shared" si="272"/>
        <v>0.8916927077562552</v>
      </c>
      <c r="AF2285" s="1">
        <f t="shared" si="272"/>
        <v>0.85395706782120828</v>
      </c>
      <c r="AG2285" s="1">
        <f t="shared" si="272"/>
        <v>1.1635365760556535</v>
      </c>
      <c r="AH2285" s="1">
        <f t="shared" si="272"/>
        <v>0.84299880582732356</v>
      </c>
      <c r="AI2285" s="1">
        <f t="shared" si="272"/>
        <v>0.25179955370197954</v>
      </c>
      <c r="AJ2285" s="1">
        <f t="shared" si="272"/>
        <v>0.77158110077966757</v>
      </c>
      <c r="AK2285" s="1">
        <f t="shared" si="272"/>
        <v>1.1468958492008732</v>
      </c>
      <c r="AL2285" s="1">
        <f t="shared" si="272"/>
        <v>1.1079135103906295</v>
      </c>
      <c r="AM2285" s="1">
        <f t="shared" si="272"/>
        <v>0.8886647212921005</v>
      </c>
      <c r="AN2285" s="29">
        <f t="shared" si="272"/>
        <v>1.1502425989027791</v>
      </c>
      <c r="AO2285" s="1">
        <f t="shared" si="268"/>
        <v>13117.57467201229</v>
      </c>
      <c r="AP2285" s="1">
        <f t="shared" si="269"/>
        <v>7766.0856005134146</v>
      </c>
      <c r="AQ2285" s="29">
        <f t="shared" si="270"/>
        <v>4020.8651172413479</v>
      </c>
    </row>
    <row r="2286" spans="1:43" x14ac:dyDescent="0.2">
      <c r="A2286" s="26"/>
      <c r="E2286" s="25" t="s">
        <v>4447</v>
      </c>
      <c r="F2286" s="26" t="s">
        <v>4448</v>
      </c>
      <c r="G2286" s="43">
        <v>3.9851045259458297E-2</v>
      </c>
      <c r="H2286" s="1">
        <v>1.1666642622155301</v>
      </c>
      <c r="I2286" s="1">
        <f>VLOOKUP(F2286,'[1]SUSMB vs SHAM all proteins sum'!$B$2:$E$3214,2,FALSE)</f>
        <v>0.67410890095160603</v>
      </c>
      <c r="J2286" s="29">
        <f>VLOOKUP(F2286,'[1]SUSMB vs SHAM all proteins sum'!$B$2:$E$3214,3,FALSE)</f>
        <v>1.0437624734778299</v>
      </c>
      <c r="K2286" s="25">
        <f>VLOOKUP($E2286,[1]AllProteinsNorm!$A$1:$Q$3226,4,FALSE)</f>
        <v>1027324.3102824501</v>
      </c>
      <c r="L2286" s="1">
        <f>VLOOKUP($E2286,[1]AllProteinsNorm!$A$1:$Q$3226,5,FALSE)</f>
        <v>1325006.0918942499</v>
      </c>
      <c r="M2286" s="1">
        <f>VLOOKUP($E2286,[1]AllProteinsNorm!$A$1:$Q$3226,10,FALSE)</f>
        <v>1294171.4882548901</v>
      </c>
      <c r="N2286" s="1">
        <f>VLOOKUP($E2286,[1]AllProteinsNorm!$A$1:$Q$3226,11,FALSE)</f>
        <v>1208573.9223208099</v>
      </c>
      <c r="O2286" s="1">
        <f>VLOOKUP($E2286,[1]AllProteinsNorm!$A$1:$Q$3226,15,FALSE)</f>
        <v>1020197.81889927</v>
      </c>
      <c r="P2286" s="1">
        <f>VLOOKUP($E2286,[1]AllProteinsNorm!$A$1:$Q$3226,6,FALSE)</f>
        <v>1215388.7517840499</v>
      </c>
      <c r="Q2286" s="1">
        <f>VLOOKUP($E2286,[1]AllProteinsNorm!$A$1:$Q$3226,8,FALSE)</f>
        <v>1426296.2433686501</v>
      </c>
      <c r="R2286" s="1">
        <f>VLOOKUP($E2286,[1]AllProteinsNorm!$A$1:$Q$3226,13,FALSE)</f>
        <v>1397321.9084775301</v>
      </c>
      <c r="S2286" s="1">
        <f>VLOOKUP($E2286,[1]AllProteinsNorm!$A$1:$Q$3226,16,FALSE)</f>
        <v>1392072.0107597299</v>
      </c>
      <c r="T2286" s="1">
        <f>VLOOKUP($E2286,[1]AllProteinsNorm!$A$1:$Q$3226,17,FALSE)</f>
        <v>1392262.8330579</v>
      </c>
      <c r="U2286" s="1">
        <f>VLOOKUP($E2286,[1]AllProteinsNorm!$A$1:$Q$3226,3,FALSE)</f>
        <v>906517.12838125299</v>
      </c>
      <c r="V2286" s="1">
        <f>VLOOKUP($E2286,[1]AllProteinsNorm!$A$1:$Q$3226,7,FALSE)</f>
        <v>1159676.0923329699</v>
      </c>
      <c r="W2286" s="1">
        <f>VLOOKUP($E2286,[1]AllProteinsNorm!$A$1:$Q$3226,9,FALSE)</f>
        <v>1360653.4984849</v>
      </c>
      <c r="X2286" s="1">
        <f>VLOOKUP($E2286,[1]AllProteinsNorm!$A$1:$Q$3226,12,FALSE)</f>
        <v>1357179.4673137199</v>
      </c>
      <c r="Y2286" s="29">
        <f>VLOOKUP($E2286,[1]AllProteinsNorm!$A$1:$Q$3226,14,FALSE)</f>
        <v>1386071.80398731</v>
      </c>
      <c r="Z2286" s="25">
        <f t="shared" si="272"/>
        <v>0.87427784192720759</v>
      </c>
      <c r="AA2286" s="1">
        <f t="shared" si="272"/>
        <v>1.1276122398419774</v>
      </c>
      <c r="AB2286" s="1">
        <f t="shared" si="272"/>
        <v>1.1013712461687248</v>
      </c>
      <c r="AC2286" s="1">
        <f t="shared" si="272"/>
        <v>1.0285256467119241</v>
      </c>
      <c r="AD2286" s="1">
        <f t="shared" si="272"/>
        <v>0.86821302535016542</v>
      </c>
      <c r="AE2286" s="1">
        <f t="shared" si="272"/>
        <v>1.0343252314551152</v>
      </c>
      <c r="AF2286" s="1">
        <f t="shared" si="272"/>
        <v>1.21381260924156</v>
      </c>
      <c r="AG2286" s="1">
        <f t="shared" si="272"/>
        <v>1.1891547492782151</v>
      </c>
      <c r="AH2286" s="1">
        <f t="shared" si="272"/>
        <v>1.1846869593105125</v>
      </c>
      <c r="AI2286" s="1">
        <f t="shared" si="272"/>
        <v>1.1848493537027855</v>
      </c>
      <c r="AJ2286" s="1">
        <f t="shared" si="272"/>
        <v>0.77146800746232713</v>
      </c>
      <c r="AK2286" s="1">
        <f t="shared" si="272"/>
        <v>0.98691241041564826</v>
      </c>
      <c r="AL2286" s="1">
        <f t="shared" si="272"/>
        <v>1.1579490452620758</v>
      </c>
      <c r="AM2286" s="1">
        <f t="shared" si="272"/>
        <v>1.1549925606887748</v>
      </c>
      <c r="AN2286" s="29">
        <f t="shared" si="272"/>
        <v>1.1795806381852332</v>
      </c>
      <c r="AO2286" s="1">
        <f t="shared" si="268"/>
        <v>129307.91863649776</v>
      </c>
      <c r="AP2286" s="1">
        <f t="shared" si="269"/>
        <v>75711.381818172827</v>
      </c>
      <c r="AQ2286" s="29">
        <f t="shared" si="270"/>
        <v>182816.40842563374</v>
      </c>
    </row>
    <row r="2287" spans="1:43" x14ac:dyDescent="0.2">
      <c r="A2287" s="26"/>
      <c r="E2287" s="25" t="s">
        <v>4449</v>
      </c>
      <c r="F2287" s="26" t="s">
        <v>4450</v>
      </c>
      <c r="G2287" s="1">
        <v>0.92979019292287202</v>
      </c>
      <c r="H2287" s="1">
        <v>0.99068044008403799</v>
      </c>
      <c r="I2287" s="1">
        <f>VLOOKUP(F2287,'[1]SUSMB vs SHAM all proteins sum'!$B$2:$E$3214,2,FALSE)</f>
        <v>0.37960198532914802</v>
      </c>
      <c r="J2287" s="29">
        <f>VLOOKUP(F2287,'[1]SUSMB vs SHAM all proteins sum'!$B$2:$E$3214,3,FALSE)</f>
        <v>0.86716492180917903</v>
      </c>
      <c r="K2287" s="25">
        <f>VLOOKUP($E2287,[1]AllProteinsNorm!$A$1:$Q$3226,4,FALSE)</f>
        <v>193433.85944649301</v>
      </c>
      <c r="L2287" s="1">
        <f>VLOOKUP($E2287,[1]AllProteinsNorm!$A$1:$Q$3226,5,FALSE)</f>
        <v>280308.75132153899</v>
      </c>
      <c r="M2287" s="1">
        <f>VLOOKUP($E2287,[1]AllProteinsNorm!$A$1:$Q$3226,10,FALSE)</f>
        <v>190656.71557551701</v>
      </c>
      <c r="N2287" s="1">
        <f>VLOOKUP($E2287,[1]AllProteinsNorm!$A$1:$Q$3226,11,FALSE)</f>
        <v>279722.394257746</v>
      </c>
      <c r="O2287" s="1">
        <f>VLOOKUP($E2287,[1]AllProteinsNorm!$A$1:$Q$3226,15,FALSE)</f>
        <v>213120.968809807</v>
      </c>
      <c r="P2287" s="1">
        <f>VLOOKUP($E2287,[1]AllProteinsNorm!$A$1:$Q$3226,6,FALSE)</f>
        <v>267616.062343547</v>
      </c>
      <c r="Q2287" s="1">
        <f>VLOOKUP($E2287,[1]AllProteinsNorm!$A$1:$Q$3226,8,FALSE)</f>
        <v>203565.98817516299</v>
      </c>
      <c r="R2287" s="1">
        <f>VLOOKUP($E2287,[1]AllProteinsNorm!$A$1:$Q$3226,13,FALSE)</f>
        <v>249370.56226619499</v>
      </c>
      <c r="S2287" s="1">
        <f>VLOOKUP($E2287,[1]AllProteinsNorm!$A$1:$Q$3226,16,FALSE)</f>
        <v>203019.497050092</v>
      </c>
      <c r="T2287" s="1">
        <f>VLOOKUP($E2287,[1]AllProteinsNorm!$A$1:$Q$3226,17,FALSE)</f>
        <v>213227.04856937201</v>
      </c>
      <c r="U2287" s="1">
        <f>VLOOKUP($E2287,[1]AllProteinsNorm!$A$1:$Q$3226,3,FALSE)</f>
        <v>126581.635683495</v>
      </c>
      <c r="V2287" s="1">
        <f>VLOOKUP($E2287,[1]AllProteinsNorm!$A$1:$Q$3226,7,FALSE)</f>
        <v>222952.38925136201</v>
      </c>
      <c r="W2287" s="1">
        <f>VLOOKUP($E2287,[1]AllProteinsNorm!$A$1:$Q$3226,9,FALSE)</f>
        <v>226553.78144021699</v>
      </c>
      <c r="X2287" s="1">
        <f>VLOOKUP($E2287,[1]AllProteinsNorm!$A$1:$Q$3226,12,FALSE)</f>
        <v>262786.07792716002</v>
      </c>
      <c r="Y2287" s="29">
        <f>VLOOKUP($E2287,[1]AllProteinsNorm!$A$1:$Q$3226,14,FALSE)</f>
        <v>179856.72670785201</v>
      </c>
      <c r="Z2287" s="25">
        <f t="shared" si="272"/>
        <v>0.83575321415479276</v>
      </c>
      <c r="AA2287" s="1">
        <f t="shared" si="272"/>
        <v>1.2111061659166003</v>
      </c>
      <c r="AB2287" s="1">
        <f t="shared" si="272"/>
        <v>0.82375424498269434</v>
      </c>
      <c r="AC2287" s="1">
        <f t="shared" si="272"/>
        <v>1.2085727428534943</v>
      </c>
      <c r="AD2287" s="1">
        <f t="shared" si="272"/>
        <v>0.92081363209241818</v>
      </c>
      <c r="AE2287" s="1">
        <f t="shared" si="272"/>
        <v>1.1562659448716481</v>
      </c>
      <c r="AF2287" s="1">
        <f t="shared" si="272"/>
        <v>0.87953024044919093</v>
      </c>
      <c r="AG2287" s="1">
        <f t="shared" si="272"/>
        <v>1.0774341654864752</v>
      </c>
      <c r="AH2287" s="1">
        <f t="shared" si="272"/>
        <v>0.87716906275469586</v>
      </c>
      <c r="AI2287" s="1">
        <f t="shared" si="272"/>
        <v>0.92127196188156113</v>
      </c>
      <c r="AJ2287" s="1">
        <f t="shared" si="272"/>
        <v>0.54691050045824829</v>
      </c>
      <c r="AK2287" s="1">
        <f t="shared" si="272"/>
        <v>0.96329141368271709</v>
      </c>
      <c r="AL2287" s="1">
        <f t="shared" si="272"/>
        <v>0.97885164241351019</v>
      </c>
      <c r="AM2287" s="1">
        <f t="shared" si="272"/>
        <v>1.13539744226376</v>
      </c>
      <c r="AN2287" s="29">
        <f t="shared" si="272"/>
        <v>0.77709165222455434</v>
      </c>
      <c r="AO2287" s="1">
        <f t="shared" si="268"/>
        <v>40404.638343829101</v>
      </c>
      <c r="AP2287" s="1">
        <f t="shared" si="269"/>
        <v>26318.703635458449</v>
      </c>
      <c r="AQ2287" s="29">
        <f t="shared" si="270"/>
        <v>46690.143676513217</v>
      </c>
    </row>
    <row r="2288" spans="1:43" x14ac:dyDescent="0.2">
      <c r="A2288" s="26"/>
      <c r="E2288" s="25" t="s">
        <v>4451</v>
      </c>
      <c r="F2288" s="26" t="s">
        <v>4452</v>
      </c>
      <c r="G2288" s="1">
        <v>0.36868598588185197</v>
      </c>
      <c r="H2288" s="1">
        <v>1.1248712586277501</v>
      </c>
      <c r="I2288" s="1">
        <f>VLOOKUP(F2288,'[1]SUSMB vs SHAM all proteins sum'!$B$2:$E$3214,2,FALSE)</f>
        <v>8.8765231095776206E-2</v>
      </c>
      <c r="J2288" s="29">
        <f>VLOOKUP(F2288,'[1]SUSMB vs SHAM all proteins sum'!$B$2:$E$3214,3,FALSE)</f>
        <v>1.2280237400462199</v>
      </c>
      <c r="K2288" s="25">
        <f>VLOOKUP($E2288,[1]AllProteinsNorm!$A$1:$Q$3226,4,FALSE)</f>
        <v>65179.7809883058</v>
      </c>
      <c r="L2288" s="1">
        <f>VLOOKUP($E2288,[1]AllProteinsNorm!$A$1:$Q$3226,5,FALSE)</f>
        <v>56396.117900441597</v>
      </c>
      <c r="M2288" s="1">
        <f>VLOOKUP($E2288,[1]AllProteinsNorm!$A$1:$Q$3226,10,FALSE)</f>
        <v>86245.626914279594</v>
      </c>
      <c r="N2288" s="1">
        <f>VLOOKUP($E2288,[1]AllProteinsNorm!$A$1:$Q$3226,11,FALSE)</f>
        <v>75777.560851773698</v>
      </c>
      <c r="O2288" s="1">
        <f>VLOOKUP($E2288,[1]AllProteinsNorm!$A$1:$Q$3226,15,FALSE)</f>
        <v>95027.340311175605</v>
      </c>
      <c r="P2288" s="1">
        <f>VLOOKUP($E2288,[1]AllProteinsNorm!$A$1:$Q$3226,6,FALSE)</f>
        <v>73743.433872487105</v>
      </c>
      <c r="Q2288" s="1">
        <f>VLOOKUP($E2288,[1]AllProteinsNorm!$A$1:$Q$3226,8,FALSE)</f>
        <v>98244.974285760894</v>
      </c>
      <c r="R2288" s="1">
        <f>VLOOKUP($E2288,[1]AllProteinsNorm!$A$1:$Q$3226,13,FALSE)</f>
        <v>67601.634928509797</v>
      </c>
      <c r="S2288" s="1">
        <f>VLOOKUP($E2288,[1]AllProteinsNorm!$A$1:$Q$3226,16,FALSE)</f>
        <v>102496.64163784</v>
      </c>
      <c r="T2288" s="1">
        <f>VLOOKUP($E2288,[1]AllProteinsNorm!$A$1:$Q$3226,17,FALSE)</f>
        <v>81903.404152679694</v>
      </c>
      <c r="U2288" s="1">
        <f>VLOOKUP($E2288,[1]AllProteinsNorm!$A$1:$Q$3226,3,FALSE)</f>
        <v>110087.728229163</v>
      </c>
      <c r="V2288" s="1">
        <f>VLOOKUP($E2288,[1]AllProteinsNorm!$A$1:$Q$3226,7,FALSE)</f>
        <v>82221.263719688694</v>
      </c>
      <c r="W2288" s="1">
        <f>VLOOKUP($E2288,[1]AllProteinsNorm!$A$1:$Q$3226,9,FALSE)</f>
        <v>90364.2447711899</v>
      </c>
      <c r="X2288" s="1">
        <f>VLOOKUP($E2288,[1]AllProteinsNorm!$A$1:$Q$3226,12,FALSE)</f>
        <v>87269.262265401194</v>
      </c>
      <c r="Y2288" s="29">
        <f>VLOOKUP($E2288,[1]AllProteinsNorm!$A$1:$Q$3226,14,FALSE)</f>
        <v>89318.457456257296</v>
      </c>
      <c r="Z2288" s="25">
        <f t="shared" si="272"/>
        <v>0.8607399846678282</v>
      </c>
      <c r="AA2288" s="1">
        <f t="shared" si="272"/>
        <v>0.74474619154765709</v>
      </c>
      <c r="AB2288" s="1">
        <f t="shared" si="272"/>
        <v>1.1389277236323194</v>
      </c>
      <c r="AC2288" s="1">
        <f t="shared" si="272"/>
        <v>1.0006903302946566</v>
      </c>
      <c r="AD2288" s="1">
        <f t="shared" si="272"/>
        <v>1.2548957698575389</v>
      </c>
      <c r="AE2288" s="1">
        <f t="shared" si="272"/>
        <v>0.97382840473406462</v>
      </c>
      <c r="AF2288" s="1">
        <f t="shared" si="272"/>
        <v>1.2973866493290136</v>
      </c>
      <c r="AG2288" s="1">
        <f t="shared" si="272"/>
        <v>0.89272208850050161</v>
      </c>
      <c r="AH2288" s="1">
        <f t="shared" si="272"/>
        <v>1.3535325896183477</v>
      </c>
      <c r="AI2288" s="1">
        <f t="shared" si="272"/>
        <v>1.0815859422305936</v>
      </c>
      <c r="AJ2288" s="1">
        <f t="shared" si="272"/>
        <v>1.453777660361985</v>
      </c>
      <c r="AK2288" s="1">
        <f t="shared" si="272"/>
        <v>1.0857834776424253</v>
      </c>
      <c r="AL2288" s="1">
        <f t="shared" si="272"/>
        <v>1.1933166616934283</v>
      </c>
      <c r="AM2288" s="1">
        <f t="shared" si="272"/>
        <v>1.152445471974983</v>
      </c>
      <c r="AN2288" s="29">
        <f t="shared" si="272"/>
        <v>1.1795063827423162</v>
      </c>
      <c r="AO2288" s="1">
        <f t="shared" si="268"/>
        <v>13914.553687538933</v>
      </c>
      <c r="AP2288" s="1">
        <f t="shared" si="269"/>
        <v>13567.314563493226</v>
      </c>
      <c r="AQ2288" s="29">
        <f t="shared" si="270"/>
        <v>9538.6225813976471</v>
      </c>
    </row>
    <row r="2289" spans="1:43" x14ac:dyDescent="0.2">
      <c r="A2289" s="26"/>
      <c r="E2289" s="25" t="s">
        <v>4453</v>
      </c>
      <c r="F2289" s="26" t="s">
        <v>4454</v>
      </c>
      <c r="G2289" s="1">
        <v>0.72289443902166695</v>
      </c>
      <c r="H2289" s="1">
        <v>0.957688287904635</v>
      </c>
      <c r="I2289" s="1">
        <f>VLOOKUP(F2289,'[1]SUSMB vs SHAM all proteins sum'!$B$2:$E$3214,2,FALSE)</f>
        <v>0.928936678529245</v>
      </c>
      <c r="J2289" s="29">
        <f>VLOOKUP(F2289,'[1]SUSMB vs SHAM all proteins sum'!$B$2:$E$3214,3,FALSE)</f>
        <v>0.98625197255388397</v>
      </c>
      <c r="K2289" s="25">
        <f>VLOOKUP($E2289,[1]AllProteinsNorm!$A$1:$Q$3226,4,FALSE)</f>
        <v>639550.9999395</v>
      </c>
      <c r="L2289" s="1">
        <f>VLOOKUP($E2289,[1]AllProteinsNorm!$A$1:$Q$3226,5,FALSE)</f>
        <v>456539.25706999202</v>
      </c>
      <c r="M2289" s="1">
        <f>VLOOKUP($E2289,[1]AllProteinsNorm!$A$1:$Q$3226,10,FALSE)</f>
        <v>743485.510861355</v>
      </c>
      <c r="N2289" s="1">
        <f>VLOOKUP($E2289,[1]AllProteinsNorm!$A$1:$Q$3226,11,FALSE)</f>
        <v>548062.05003548297</v>
      </c>
      <c r="O2289" s="1">
        <f>VLOOKUP($E2289,[1]AllProteinsNorm!$A$1:$Q$3226,15,FALSE)</f>
        <v>835318.62636303494</v>
      </c>
      <c r="P2289" s="1">
        <f>VLOOKUP($E2289,[1]AllProteinsNorm!$A$1:$Q$3226,6,FALSE)</f>
        <v>543539.45173586998</v>
      </c>
      <c r="Q2289" s="1">
        <f>VLOOKUP($E2289,[1]AllProteinsNorm!$A$1:$Q$3226,8,FALSE)</f>
        <v>643922.67282829003</v>
      </c>
      <c r="R2289" s="1">
        <f>VLOOKUP($E2289,[1]AllProteinsNorm!$A$1:$Q$3226,13,FALSE)</f>
        <v>695074.13229923195</v>
      </c>
      <c r="S2289" s="1">
        <f>VLOOKUP($E2289,[1]AllProteinsNorm!$A$1:$Q$3226,16,FALSE)</f>
        <v>607115.44652429095</v>
      </c>
      <c r="T2289" s="1">
        <f>VLOOKUP($E2289,[1]AllProteinsNorm!$A$1:$Q$3226,17,FALSE)</f>
        <v>542077.52223891194</v>
      </c>
      <c r="U2289" s="1">
        <f>VLOOKUP($E2289,[1]AllProteinsNorm!$A$1:$Q$3226,3,FALSE)</f>
        <v>584279.80810109002</v>
      </c>
      <c r="V2289" s="1">
        <f>VLOOKUP($E2289,[1]AllProteinsNorm!$A$1:$Q$3226,7,FALSE)</f>
        <v>425804.237370494</v>
      </c>
      <c r="W2289" s="1">
        <f>VLOOKUP($E2289,[1]AllProteinsNorm!$A$1:$Q$3226,9,FALSE)</f>
        <v>669522.37185659201</v>
      </c>
      <c r="X2289" s="1">
        <f>VLOOKUP($E2289,[1]AllProteinsNorm!$A$1:$Q$3226,12,FALSE)</f>
        <v>717829.83018762595</v>
      </c>
      <c r="Y2289" s="29">
        <f>VLOOKUP($E2289,[1]AllProteinsNorm!$A$1:$Q$3226,14,FALSE)</f>
        <v>775585.51190013997</v>
      </c>
      <c r="Z2289" s="25">
        <f t="shared" si="272"/>
        <v>0.99218064376368631</v>
      </c>
      <c r="AA2289" s="1">
        <f t="shared" si="272"/>
        <v>0.70826159919373055</v>
      </c>
      <c r="AB2289" s="1">
        <f t="shared" si="272"/>
        <v>1.1534215924377795</v>
      </c>
      <c r="AC2289" s="1">
        <f t="shared" si="272"/>
        <v>0.85024737304466902</v>
      </c>
      <c r="AD2289" s="1">
        <f t="shared" si="272"/>
        <v>1.2958887915601343</v>
      </c>
      <c r="AE2289" s="1">
        <f t="shared" si="272"/>
        <v>0.84323114682843436</v>
      </c>
      <c r="AF2289" s="1">
        <f t="shared" si="272"/>
        <v>0.99896272872881686</v>
      </c>
      <c r="AG2289" s="1">
        <f t="shared" si="272"/>
        <v>1.0783176011191848</v>
      </c>
      <c r="AH2289" s="1">
        <f t="shared" si="272"/>
        <v>0.94186107851966683</v>
      </c>
      <c r="AI2289" s="1">
        <f t="shared" si="272"/>
        <v>0.84096315232984686</v>
      </c>
      <c r="AJ2289" s="1">
        <f t="shared" si="272"/>
        <v>0.90643453953586484</v>
      </c>
      <c r="AK2289" s="1">
        <f t="shared" si="272"/>
        <v>0.66058019202773088</v>
      </c>
      <c r="AL2289" s="1">
        <f t="shared" si="272"/>
        <v>1.0386773501811484</v>
      </c>
      <c r="AM2289" s="1">
        <f t="shared" si="272"/>
        <v>1.1136201227043823</v>
      </c>
      <c r="AN2289" s="29">
        <f t="shared" si="272"/>
        <v>1.2032205915770031</v>
      </c>
      <c r="AO2289" s="1">
        <f t="shared" si="268"/>
        <v>134806.41641779681</v>
      </c>
      <c r="AP2289" s="1">
        <f t="shared" si="269"/>
        <v>58924.32365088314</v>
      </c>
      <c r="AQ2289" s="29">
        <f t="shared" si="270"/>
        <v>121779.70550545903</v>
      </c>
    </row>
    <row r="2290" spans="1:43" x14ac:dyDescent="0.2">
      <c r="A2290" s="26"/>
      <c r="E2290" s="25" t="s">
        <v>4455</v>
      </c>
      <c r="F2290" s="26" t="s">
        <v>4456</v>
      </c>
      <c r="G2290" s="43">
        <v>4.1989376479061903E-2</v>
      </c>
      <c r="H2290" s="1">
        <v>0.87802336667473002</v>
      </c>
      <c r="I2290" s="1">
        <f>VLOOKUP(F2290,'[1]SUSMB vs SHAM all proteins sum'!$B$2:$E$3214,2,FALSE)</f>
        <v>2.9761063472442E-2</v>
      </c>
      <c r="J2290" s="29">
        <f>VLOOKUP(F2290,'[1]SUSMB vs SHAM all proteins sum'!$B$2:$E$3214,3,FALSE)</f>
        <v>0.843901945322861</v>
      </c>
      <c r="K2290" s="25">
        <f>VLOOKUP($E2290,[1]AllProteinsNorm!$A$1:$Q$3226,4,FALSE)</f>
        <v>277739.87316627102</v>
      </c>
      <c r="L2290" s="1">
        <f>VLOOKUP($E2290,[1]AllProteinsNorm!$A$1:$Q$3226,5,FALSE)</f>
        <v>330695.04472845502</v>
      </c>
      <c r="M2290" s="1">
        <f>VLOOKUP($E2290,[1]AllProteinsNorm!$A$1:$Q$3226,10,FALSE)</f>
        <v>303751.23522902501</v>
      </c>
      <c r="N2290" s="1">
        <f>VLOOKUP($E2290,[1]AllProteinsNorm!$A$1:$Q$3226,11,FALSE)</f>
        <v>341333.59152367298</v>
      </c>
      <c r="O2290" s="1">
        <f>VLOOKUP($E2290,[1]AllProteinsNorm!$A$1:$Q$3226,15,FALSE)</f>
        <v>290266.48169227102</v>
      </c>
      <c r="P2290" s="1">
        <f>VLOOKUP($E2290,[1]AllProteinsNorm!$A$1:$Q$3226,6,FALSE)</f>
        <v>270963.56539357099</v>
      </c>
      <c r="Q2290" s="1">
        <f>VLOOKUP($E2290,[1]AllProteinsNorm!$A$1:$Q$3226,8,FALSE)</f>
        <v>236849.40045715301</v>
      </c>
      <c r="R2290" s="1">
        <f>VLOOKUP($E2290,[1]AllProteinsNorm!$A$1:$Q$3226,13,FALSE)</f>
        <v>277106.86801435601</v>
      </c>
      <c r="S2290" s="1">
        <f>VLOOKUP($E2290,[1]AllProteinsNorm!$A$1:$Q$3226,16,FALSE)</f>
        <v>298372.20436635503</v>
      </c>
      <c r="T2290" s="1">
        <f>VLOOKUP($E2290,[1]AllProteinsNorm!$A$1:$Q$3226,17,FALSE)</f>
        <v>271832.52605062601</v>
      </c>
      <c r="U2290" s="1">
        <f>VLOOKUP($E2290,[1]AllProteinsNorm!$A$1:$Q$3226,3,FALSE)</f>
        <v>217356.24718549801</v>
      </c>
      <c r="V2290" s="1">
        <f>VLOOKUP($E2290,[1]AllProteinsNorm!$A$1:$Q$3226,7,FALSE)</f>
        <v>262520.00558032398</v>
      </c>
      <c r="W2290" s="1">
        <f>VLOOKUP($E2290,[1]AllProteinsNorm!$A$1:$Q$3226,9,FALSE)</f>
        <v>292941.643702887</v>
      </c>
      <c r="X2290" s="1">
        <f>VLOOKUP($E2290,[1]AllProteinsNorm!$A$1:$Q$3226,12,FALSE)</f>
        <v>252771.887419615</v>
      </c>
      <c r="Y2290" s="29">
        <f>VLOOKUP($E2290,[1]AllProteinsNorm!$A$1:$Q$3226,14,FALSE)</f>
        <v>280011.20785334398</v>
      </c>
      <c r="Z2290" s="25">
        <f t="shared" si="272"/>
        <v>0.89954123319518819</v>
      </c>
      <c r="AA2290" s="1">
        <f t="shared" si="272"/>
        <v>1.0710519341545441</v>
      </c>
      <c r="AB2290" s="1">
        <f t="shared" si="272"/>
        <v>0.98378658277453612</v>
      </c>
      <c r="AC2290" s="1">
        <f t="shared" si="272"/>
        <v>1.1055079573192341</v>
      </c>
      <c r="AD2290" s="1">
        <f t="shared" si="272"/>
        <v>0.94011229255649786</v>
      </c>
      <c r="AE2290" s="1">
        <f t="shared" si="272"/>
        <v>0.87759419267531447</v>
      </c>
      <c r="AF2290" s="1">
        <f t="shared" si="272"/>
        <v>0.76710556298562493</v>
      </c>
      <c r="AG2290" s="1">
        <f t="shared" si="272"/>
        <v>0.89749106218991925</v>
      </c>
      <c r="AH2290" s="1">
        <f t="shared" si="272"/>
        <v>0.96636502928839174</v>
      </c>
      <c r="AI2290" s="1">
        <f t="shared" si="272"/>
        <v>0.88040857410400275</v>
      </c>
      <c r="AJ2290" s="1">
        <f t="shared" si="272"/>
        <v>0.70397132542388319</v>
      </c>
      <c r="AK2290" s="1">
        <f t="shared" si="272"/>
        <v>0.85024727226241958</v>
      </c>
      <c r="AL2290" s="1">
        <f t="shared" si="272"/>
        <v>0.94877658157842659</v>
      </c>
      <c r="AM2290" s="1">
        <f t="shared" si="272"/>
        <v>0.81867516080557068</v>
      </c>
      <c r="AN2290" s="29">
        <f t="shared" si="272"/>
        <v>0.90689761016085868</v>
      </c>
      <c r="AO2290" s="1">
        <f t="shared" si="268"/>
        <v>23964.687466176474</v>
      </c>
      <c r="AP2290" s="1">
        <f t="shared" si="269"/>
        <v>19766.062743033141</v>
      </c>
      <c r="AQ2290" s="29">
        <f t="shared" si="270"/>
        <v>25909.117320370347</v>
      </c>
    </row>
    <row r="2291" spans="1:43" x14ac:dyDescent="0.2">
      <c r="A2291" s="26"/>
      <c r="E2291" s="25" t="s">
        <v>4457</v>
      </c>
      <c r="F2291" s="26" t="s">
        <v>4458</v>
      </c>
      <c r="G2291" s="1">
        <v>0.25345182135050198</v>
      </c>
      <c r="H2291" s="1">
        <v>1.15580141431082</v>
      </c>
      <c r="I2291" s="1">
        <f>VLOOKUP(F2291,'[1]SUSMB vs SHAM all proteins sum'!$B$2:$E$3214,2,FALSE)</f>
        <v>8.7756585179881094E-2</v>
      </c>
      <c r="J2291" s="29">
        <f>VLOOKUP(F2291,'[1]SUSMB vs SHAM all proteins sum'!$B$2:$E$3214,3,FALSE)</f>
        <v>1.1995723740526101</v>
      </c>
      <c r="K2291" s="25">
        <f>VLOOKUP($E2291,[1]AllProteinsNorm!$A$1:$Q$3226,4,FALSE)</f>
        <v>228596.452617431</v>
      </c>
      <c r="L2291" s="1">
        <f>VLOOKUP($E2291,[1]AllProteinsNorm!$A$1:$Q$3226,5,FALSE)</f>
        <v>315873.47294556099</v>
      </c>
      <c r="M2291" s="1">
        <f>VLOOKUP($E2291,[1]AllProteinsNorm!$A$1:$Q$3226,10,FALSE)</f>
        <v>274813.45321619901</v>
      </c>
      <c r="N2291" s="1">
        <f>VLOOKUP($E2291,[1]AllProteinsNorm!$A$1:$Q$3226,11,FALSE)</f>
        <v>379156.61042561999</v>
      </c>
      <c r="O2291" s="1">
        <f>VLOOKUP($E2291,[1]AllProteinsNorm!$A$1:$Q$3226,15,FALSE)</f>
        <v>296704.73616921302</v>
      </c>
      <c r="P2291" s="1">
        <f>VLOOKUP($E2291,[1]AllProteinsNorm!$A$1:$Q$3226,6,FALSE)</f>
        <v>269304.97602525703</v>
      </c>
      <c r="Q2291" s="1">
        <f>VLOOKUP($E2291,[1]AllProteinsNorm!$A$1:$Q$3226,8,FALSE)</f>
        <v>382254.36668975803</v>
      </c>
      <c r="R2291" s="1">
        <f>VLOOKUP($E2291,[1]AllProteinsNorm!$A$1:$Q$3226,13,FALSE)</f>
        <v>366728.05313028803</v>
      </c>
      <c r="S2291" s="1">
        <f>VLOOKUP($E2291,[1]AllProteinsNorm!$A$1:$Q$3226,16,FALSE)</f>
        <v>417633.06224355701</v>
      </c>
      <c r="T2291" s="1">
        <f>VLOOKUP($E2291,[1]AllProteinsNorm!$A$1:$Q$3226,17,FALSE)</f>
        <v>292041.12402280403</v>
      </c>
      <c r="U2291" s="1">
        <f>VLOOKUP($E2291,[1]AllProteinsNorm!$A$1:$Q$3226,3,FALSE)</f>
        <v>378065.58670001902</v>
      </c>
      <c r="V2291" s="1">
        <f>VLOOKUP($E2291,[1]AllProteinsNorm!$A$1:$Q$3226,7,FALSE)</f>
        <v>306044.05192417302</v>
      </c>
      <c r="W2291" s="1">
        <f>VLOOKUP($E2291,[1]AllProteinsNorm!$A$1:$Q$3226,9,FALSE)</f>
        <v>387862.85667602601</v>
      </c>
      <c r="X2291" s="1">
        <f>VLOOKUP($E2291,[1]AllProteinsNorm!$A$1:$Q$3226,12,FALSE)</f>
        <v>337189.56078033202</v>
      </c>
      <c r="Y2291" s="29">
        <f>VLOOKUP($E2291,[1]AllProteinsNorm!$A$1:$Q$3226,14,FALSE)</f>
        <v>366431.34480164002</v>
      </c>
      <c r="Z2291" s="25">
        <f t="shared" si="272"/>
        <v>0.76446262605195481</v>
      </c>
      <c r="AA2291" s="1">
        <f t="shared" si="272"/>
        <v>1.0563307604437504</v>
      </c>
      <c r="AB2291" s="1">
        <f t="shared" si="272"/>
        <v>0.91901957232752818</v>
      </c>
      <c r="AC2291" s="1">
        <f t="shared" si="272"/>
        <v>1.2679595626796949</v>
      </c>
      <c r="AD2291" s="1">
        <f t="shared" si="272"/>
        <v>0.99222747849707216</v>
      </c>
      <c r="AE2291" s="1">
        <f t="shared" si="272"/>
        <v>0.90059835497827134</v>
      </c>
      <c r="AF2291" s="1">
        <f t="shared" si="272"/>
        <v>1.2783189486694462</v>
      </c>
      <c r="AG2291" s="1">
        <f t="shared" si="272"/>
        <v>1.2263965049889993</v>
      </c>
      <c r="AH2291" s="1">
        <f t="shared" si="272"/>
        <v>1.3966308918325026</v>
      </c>
      <c r="AI2291" s="1">
        <f t="shared" si="272"/>
        <v>0.97663162323549424</v>
      </c>
      <c r="AJ2291" s="1">
        <f t="shared" si="272"/>
        <v>1.2643110071014783</v>
      </c>
      <c r="AK2291" s="1">
        <f t="shared" si="272"/>
        <v>1.0234596247785088</v>
      </c>
      <c r="AL2291" s="1">
        <f t="shared" si="272"/>
        <v>1.2970746245952833</v>
      </c>
      <c r="AM2291" s="1">
        <f t="shared" si="272"/>
        <v>1.1276151233318936</v>
      </c>
      <c r="AN2291" s="29">
        <f t="shared" si="272"/>
        <v>1.2254042654966861</v>
      </c>
      <c r="AO2291" s="1">
        <f t="shared" si="268"/>
        <v>49511.026772851437</v>
      </c>
      <c r="AP2291" s="1">
        <f t="shared" si="269"/>
        <v>55978.893998985266</v>
      </c>
      <c r="AQ2291" s="29">
        <f t="shared" si="270"/>
        <v>29854.615907689258</v>
      </c>
    </row>
    <row r="2292" spans="1:43" x14ac:dyDescent="0.2">
      <c r="A2292" s="26"/>
      <c r="E2292" s="25" t="s">
        <v>4459</v>
      </c>
      <c r="F2292" s="26" t="s">
        <v>4460</v>
      </c>
      <c r="G2292" s="1">
        <v>0.97005756197636395</v>
      </c>
      <c r="H2292" s="1">
        <v>0.99907449299746898</v>
      </c>
      <c r="I2292" s="1">
        <f>VLOOKUP(F2292,'[1]SUSMB vs SHAM all proteins sum'!$B$2:$E$3214,2,FALSE)</f>
        <v>6.2741842949262994E-2</v>
      </c>
      <c r="J2292" s="29">
        <f>VLOOKUP(F2292,'[1]SUSMB vs SHAM all proteins sum'!$B$2:$E$3214,3,FALSE)</f>
        <v>0.90266367195910302</v>
      </c>
      <c r="K2292" s="25">
        <f>VLOOKUP($E2292,[1]AllProteinsNorm!$A$1:$Q$3226,4,FALSE)</f>
        <v>1621492.8027427201</v>
      </c>
      <c r="L2292" s="1">
        <f>VLOOKUP($E2292,[1]AllProteinsNorm!$A$1:$Q$3226,5,FALSE)</f>
        <v>1587222.96028598</v>
      </c>
      <c r="M2292" s="1">
        <f>VLOOKUP($E2292,[1]AllProteinsNorm!$A$1:$Q$3226,10,FALSE)</f>
        <v>1628028.1594712499</v>
      </c>
      <c r="N2292" s="1">
        <f>VLOOKUP($E2292,[1]AllProteinsNorm!$A$1:$Q$3226,11,FALSE)</f>
        <v>1697082.0452503101</v>
      </c>
      <c r="O2292" s="1">
        <f>VLOOKUP($E2292,[1]AllProteinsNorm!$A$1:$Q$3226,15,FALSE)</f>
        <v>1714356.32905848</v>
      </c>
      <c r="P2292" s="1">
        <f>VLOOKUP($E2292,[1]AllProteinsNorm!$A$1:$Q$3226,6,FALSE)</f>
        <v>1598291.0470834801</v>
      </c>
      <c r="Q2292" s="1">
        <f>VLOOKUP($E2292,[1]AllProteinsNorm!$A$1:$Q$3226,8,FALSE)</f>
        <v>1579063.30266256</v>
      </c>
      <c r="R2292" s="1">
        <f>VLOOKUP($E2292,[1]AllProteinsNorm!$A$1:$Q$3226,13,FALSE)</f>
        <v>1651414.93524359</v>
      </c>
      <c r="S2292" s="1">
        <f>VLOOKUP($E2292,[1]AllProteinsNorm!$A$1:$Q$3226,16,FALSE)</f>
        <v>1653036.2490919901</v>
      </c>
      <c r="T2292" s="1">
        <f>VLOOKUP($E2292,[1]AllProteinsNorm!$A$1:$Q$3226,17,FALSE)</f>
        <v>1761222.2879129101</v>
      </c>
      <c r="U2292" s="1">
        <f>VLOOKUP($E2292,[1]AllProteinsNorm!$A$1:$Q$3226,3,FALSE)</f>
        <v>1467486.1976314399</v>
      </c>
      <c r="V2292" s="1">
        <f>VLOOKUP($E2292,[1]AllProteinsNorm!$A$1:$Q$3226,7,FALSE)</f>
        <v>1448738.2745387801</v>
      </c>
      <c r="W2292" s="1">
        <f>VLOOKUP($E2292,[1]AllProteinsNorm!$A$1:$Q$3226,9,FALSE)</f>
        <v>1742961.8409090301</v>
      </c>
      <c r="X2292" s="1">
        <f>VLOOKUP($E2292,[1]AllProteinsNorm!$A$1:$Q$3226,12,FALSE)</f>
        <v>1317859.9252967299</v>
      </c>
      <c r="Y2292" s="29">
        <f>VLOOKUP($E2292,[1]AllProteinsNorm!$A$1:$Q$3226,14,FALSE)</f>
        <v>1495986.0409533801</v>
      </c>
      <c r="Z2292" s="25">
        <f t="shared" si="272"/>
        <v>0.98293947950815974</v>
      </c>
      <c r="AA2292" s="1">
        <f t="shared" si="272"/>
        <v>0.96216530089307306</v>
      </c>
      <c r="AB2292" s="1">
        <f t="shared" si="272"/>
        <v>0.98690117463889071</v>
      </c>
      <c r="AC2292" s="1">
        <f t="shared" si="272"/>
        <v>1.028761237434652</v>
      </c>
      <c r="AD2292" s="1">
        <f t="shared" si="272"/>
        <v>1.0392328075252242</v>
      </c>
      <c r="AE2292" s="1">
        <f t="shared" si="272"/>
        <v>0.96887471055402485</v>
      </c>
      <c r="AF2292" s="1">
        <f t="shared" si="272"/>
        <v>0.95721896403375251</v>
      </c>
      <c r="AG2292" s="1">
        <f t="shared" si="272"/>
        <v>1.001078101706439</v>
      </c>
      <c r="AH2292" s="1">
        <f t="shared" si="272"/>
        <v>1.0020609327048684</v>
      </c>
      <c r="AI2292" s="1">
        <f t="shared" si="272"/>
        <v>1.0676426784325166</v>
      </c>
      <c r="AJ2292" s="1">
        <f t="shared" si="272"/>
        <v>0.88958157374820457</v>
      </c>
      <c r="AK2292" s="1">
        <f t="shared" si="272"/>
        <v>0.87821669211851905</v>
      </c>
      <c r="AL2292" s="1">
        <f t="shared" si="272"/>
        <v>1.0565733019645978</v>
      </c>
      <c r="AM2292" s="1">
        <f t="shared" si="272"/>
        <v>0.79887900016868929</v>
      </c>
      <c r="AN2292" s="29">
        <f t="shared" si="272"/>
        <v>0.90685801254185661</v>
      </c>
      <c r="AO2292" s="1">
        <f t="shared" si="268"/>
        <v>48154.281331568498</v>
      </c>
      <c r="AP2292" s="1">
        <f t="shared" si="269"/>
        <v>63368.330838854963</v>
      </c>
      <c r="AQ2292" s="29">
        <f t="shared" si="270"/>
        <v>138391.4990656109</v>
      </c>
    </row>
    <row r="2293" spans="1:43" x14ac:dyDescent="0.2">
      <c r="A2293" s="26"/>
      <c r="E2293" s="25" t="s">
        <v>4461</v>
      </c>
      <c r="F2293" s="26" t="s">
        <v>4462</v>
      </c>
      <c r="G2293" s="1">
        <v>0.126027517135054</v>
      </c>
      <c r="H2293" s="1">
        <v>1.0660435366226499</v>
      </c>
      <c r="I2293" s="1">
        <f>VLOOKUP(F2293,'[1]SUSMB vs SHAM all proteins sum'!$B$2:$E$3214,2,FALSE)</f>
        <v>0.96969766185670203</v>
      </c>
      <c r="J2293" s="29">
        <f>VLOOKUP(F2293,'[1]SUSMB vs SHAM all proteins sum'!$B$2:$E$3214,3,FALSE)</f>
        <v>1.00140054573485</v>
      </c>
      <c r="K2293" s="25">
        <f>VLOOKUP($E2293,[1]AllProteinsNorm!$A$1:$Q$3226,4,FALSE)</f>
        <v>2511022.5930417199</v>
      </c>
      <c r="L2293" s="1">
        <f>VLOOKUP($E2293,[1]AllProteinsNorm!$A$1:$Q$3226,5,FALSE)</f>
        <v>2371726.5211875001</v>
      </c>
      <c r="M2293" s="1">
        <f>VLOOKUP($E2293,[1]AllProteinsNorm!$A$1:$Q$3226,10,FALSE)</f>
        <v>2672260.6981230499</v>
      </c>
      <c r="N2293" s="1">
        <f>VLOOKUP($E2293,[1]AllProteinsNorm!$A$1:$Q$3226,11,FALSE)</f>
        <v>2271362.2105840901</v>
      </c>
      <c r="O2293" s="1">
        <f>VLOOKUP($E2293,[1]AllProteinsNorm!$A$1:$Q$3226,15,FALSE)</f>
        <v>2531264.2378096101</v>
      </c>
      <c r="P2293" s="1">
        <f>VLOOKUP($E2293,[1]AllProteinsNorm!$A$1:$Q$3226,6,FALSE)</f>
        <v>2621173.8909363202</v>
      </c>
      <c r="Q2293" s="1">
        <f>VLOOKUP($E2293,[1]AllProteinsNorm!$A$1:$Q$3226,8,FALSE)</f>
        <v>2563161.2480858401</v>
      </c>
      <c r="R2293" s="1">
        <f>VLOOKUP($E2293,[1]AllProteinsNorm!$A$1:$Q$3226,13,FALSE)</f>
        <v>2594236.1822490301</v>
      </c>
      <c r="S2293" s="1">
        <f>VLOOKUP($E2293,[1]AllProteinsNorm!$A$1:$Q$3226,16,FALSE)</f>
        <v>2890256.7647753698</v>
      </c>
      <c r="T2293" s="1">
        <f>VLOOKUP($E2293,[1]AllProteinsNorm!$A$1:$Q$3226,17,FALSE)</f>
        <v>2500776.8518370101</v>
      </c>
      <c r="U2293" s="1">
        <f>VLOOKUP($E2293,[1]AllProteinsNorm!$A$1:$Q$3226,3,FALSE)</f>
        <v>2321233.84009771</v>
      </c>
      <c r="V2293" s="1">
        <f>VLOOKUP($E2293,[1]AllProteinsNorm!$A$1:$Q$3226,7,FALSE)</f>
        <v>2480592.7521216501</v>
      </c>
      <c r="W2293" s="1">
        <f>VLOOKUP($E2293,[1]AllProteinsNorm!$A$1:$Q$3226,9,FALSE)</f>
        <v>2413280.24113263</v>
      </c>
      <c r="X2293" s="1">
        <f>VLOOKUP($E2293,[1]AllProteinsNorm!$A$1:$Q$3226,12,FALSE)</f>
        <v>2655224.2359228199</v>
      </c>
      <c r="Y2293" s="29">
        <f>VLOOKUP($E2293,[1]AllProteinsNorm!$A$1:$Q$3226,14,FALSE)</f>
        <v>2497317.3157785102</v>
      </c>
      <c r="Z2293" s="25">
        <f t="shared" si="272"/>
        <v>1.0159801357068516</v>
      </c>
      <c r="AA2293" s="1">
        <f t="shared" si="272"/>
        <v>0.95961981366990445</v>
      </c>
      <c r="AB2293" s="1">
        <f t="shared" si="272"/>
        <v>1.081218382601002</v>
      </c>
      <c r="AC2293" s="1">
        <f t="shared" si="272"/>
        <v>0.9190115984393683</v>
      </c>
      <c r="AD2293" s="1">
        <f t="shared" si="272"/>
        <v>1.0241700695828744</v>
      </c>
      <c r="AE2293" s="1">
        <f t="shared" si="272"/>
        <v>1.0605482454854571</v>
      </c>
      <c r="AF2293" s="1">
        <f t="shared" si="272"/>
        <v>1.0370758590086204</v>
      </c>
      <c r="AG2293" s="1">
        <f t="shared" si="272"/>
        <v>1.0496490297621162</v>
      </c>
      <c r="AH2293" s="1">
        <f t="shared" si="272"/>
        <v>1.1694213617357676</v>
      </c>
      <c r="AI2293" s="1">
        <f t="shared" si="272"/>
        <v>1.0118346255993664</v>
      </c>
      <c r="AJ2293" s="1">
        <f t="shared" si="272"/>
        <v>0.93919006479868217</v>
      </c>
      <c r="AK2293" s="1">
        <f t="shared" si="272"/>
        <v>1.0036679749189792</v>
      </c>
      <c r="AL2293" s="1">
        <f t="shared" si="272"/>
        <v>0.97643278625962426</v>
      </c>
      <c r="AM2293" s="1">
        <f t="shared" si="272"/>
        <v>1.0743252916243942</v>
      </c>
      <c r="AN2293" s="29">
        <f t="shared" si="272"/>
        <v>1.0104348692116949</v>
      </c>
      <c r="AO2293" s="1">
        <f t="shared" si="268"/>
        <v>138165.50619152142</v>
      </c>
      <c r="AP2293" s="1">
        <f t="shared" si="269"/>
        <v>134297.95570550105</v>
      </c>
      <c r="AQ2293" s="29">
        <f t="shared" si="270"/>
        <v>109956.96248177673</v>
      </c>
    </row>
    <row r="2294" spans="1:43" x14ac:dyDescent="0.2">
      <c r="A2294" s="26"/>
      <c r="E2294" s="25" t="s">
        <v>4463</v>
      </c>
      <c r="F2294" s="26" t="s">
        <v>4464</v>
      </c>
      <c r="G2294" s="1">
        <v>0.75168617902804302</v>
      </c>
      <c r="H2294" s="1">
        <v>0.96612033125253205</v>
      </c>
      <c r="I2294" s="1">
        <f>VLOOKUP(F2294,'[1]SUSMB vs SHAM all proteins sum'!$B$2:$E$3214,2,FALSE)</f>
        <v>9.6283014542567796E-2</v>
      </c>
      <c r="J2294" s="29">
        <f>VLOOKUP(F2294,'[1]SUSMB vs SHAM all proteins sum'!$B$2:$E$3214,3,FALSE)</f>
        <v>0.61754254336634495</v>
      </c>
      <c r="K2294" s="25">
        <f>VLOOKUP($E2294,[1]AllProteinsNorm!$A$1:$Q$3226,4,FALSE)</f>
        <v>64408.640241286397</v>
      </c>
      <c r="L2294" s="1">
        <f>VLOOKUP($E2294,[1]AllProteinsNorm!$A$1:$Q$3226,5,FALSE)</f>
        <v>48720.500016439903</v>
      </c>
      <c r="M2294" s="1">
        <f>VLOOKUP($E2294,[1]AllProteinsNorm!$A$1:$Q$3226,10,FALSE)</f>
        <v>55562.337827503703</v>
      </c>
      <c r="N2294" s="1">
        <f>VLOOKUP($E2294,[1]AllProteinsNorm!$A$1:$Q$3226,11,FALSE)</f>
        <v>69751.009182874695</v>
      </c>
      <c r="O2294" s="1">
        <f>VLOOKUP($E2294,[1]AllProteinsNorm!$A$1:$Q$3226,15,FALSE)</f>
        <v>64112.476606711498</v>
      </c>
      <c r="P2294" s="1">
        <f>VLOOKUP($E2294,[1]AllProteinsNorm!$A$1:$Q$3226,6,FALSE)</f>
        <v>48066.596060102798</v>
      </c>
      <c r="Q2294" s="1">
        <f>VLOOKUP($E2294,[1]AllProteinsNorm!$A$1:$Q$3226,8,FALSE)</f>
        <v>70936.2011164211</v>
      </c>
      <c r="R2294" s="1">
        <f>VLOOKUP($E2294,[1]AllProteinsNorm!$A$1:$Q$3226,13,FALSE)</f>
        <v>58236.381166951302</v>
      </c>
      <c r="S2294" s="1">
        <f>VLOOKUP($E2294,[1]AllProteinsNorm!$A$1:$Q$3226,16,FALSE)</f>
        <v>68763.960500465604</v>
      </c>
      <c r="T2294" s="1">
        <f>VLOOKUP($E2294,[1]AllProteinsNorm!$A$1:$Q$3226,17,FALSE)</f>
        <v>48063.896826951102</v>
      </c>
      <c r="U2294" s="1">
        <f>VLOOKUP($E2294,[1]AllProteinsNorm!$A$1:$Q$3226,3,FALSE)</f>
        <v>47396.810963709999</v>
      </c>
      <c r="V2294" s="1">
        <f>VLOOKUP($E2294,[1]AllProteinsNorm!$A$1:$Q$3226,7,FALSE)</f>
        <v>14313.3643137951</v>
      </c>
      <c r="W2294" s="1">
        <f>VLOOKUP($E2294,[1]AllProteinsNorm!$A$1:$Q$3226,9,FALSE)</f>
        <v>51420.794648443698</v>
      </c>
      <c r="X2294" s="1">
        <f>VLOOKUP($E2294,[1]AllProteinsNorm!$A$1:$Q$3226,12,FALSE)</f>
        <v>54901.868977223501</v>
      </c>
      <c r="Y2294" s="29">
        <f>VLOOKUP($E2294,[1]AllProteinsNorm!$A$1:$Q$3226,14,FALSE)</f>
        <v>36563.442457704397</v>
      </c>
      <c r="Z2294" s="25">
        <f t="shared" si="272"/>
        <v>1.0644122214424456</v>
      </c>
      <c r="AA2294" s="1">
        <f t="shared" si="272"/>
        <v>0.80515122595374566</v>
      </c>
      <c r="AB2294" s="1">
        <f t="shared" si="272"/>
        <v>0.91821890997784006</v>
      </c>
      <c r="AC2294" s="1">
        <f t="shared" si="272"/>
        <v>1.1526997985684109</v>
      </c>
      <c r="AD2294" s="1">
        <f t="shared" si="272"/>
        <v>1.0595178440575577</v>
      </c>
      <c r="AE2294" s="1">
        <f t="shared" si="272"/>
        <v>0.79434485960029766</v>
      </c>
      <c r="AF2294" s="1">
        <f t="shared" si="272"/>
        <v>1.1722861890603677</v>
      </c>
      <c r="AG2294" s="1">
        <f t="shared" si="272"/>
        <v>0.96240994398371416</v>
      </c>
      <c r="AH2294" s="1">
        <f t="shared" si="272"/>
        <v>1.1363879081639705</v>
      </c>
      <c r="AI2294" s="1">
        <f t="shared" si="272"/>
        <v>0.79430025228139711</v>
      </c>
      <c r="AJ2294" s="1">
        <f t="shared" si="272"/>
        <v>0.78327604275104035</v>
      </c>
      <c r="AK2294" s="1">
        <f t="shared" si="272"/>
        <v>0.23654155480518466</v>
      </c>
      <c r="AL2294" s="1">
        <f t="shared" si="272"/>
        <v>0.84977608679590755</v>
      </c>
      <c r="AM2294" s="1">
        <f t="shared" si="272"/>
        <v>0.907304052693372</v>
      </c>
      <c r="AN2294" s="29">
        <f t="shared" si="272"/>
        <v>0.60424463028860975</v>
      </c>
      <c r="AO2294" s="1">
        <f t="shared" si="268"/>
        <v>7443.7242030902617</v>
      </c>
      <c r="AP2294" s="1">
        <f t="shared" si="269"/>
        <v>9770.9214028681981</v>
      </c>
      <c r="AQ2294" s="29">
        <f t="shared" si="270"/>
        <v>14660.157447972875</v>
      </c>
    </row>
    <row r="2295" spans="1:43" x14ac:dyDescent="0.2">
      <c r="A2295" s="26"/>
      <c r="E2295" s="25" t="s">
        <v>4465</v>
      </c>
      <c r="F2295" s="26" t="s">
        <v>4466</v>
      </c>
      <c r="G2295" s="1">
        <v>0.42839256874470899</v>
      </c>
      <c r="H2295" s="1">
        <v>0.71920555549596998</v>
      </c>
      <c r="I2295" s="1">
        <f>VLOOKUP(F2295,'[1]SUSMB vs SHAM all proteins sum'!$B$2:$E$3214,2,FALSE)</f>
        <v>0.13184937280145401</v>
      </c>
      <c r="J2295" s="29">
        <f>VLOOKUP(F2295,'[1]SUSMB vs SHAM all proteins sum'!$B$2:$E$3214,3,FALSE)</f>
        <v>0.76713853746524696</v>
      </c>
      <c r="K2295" s="25">
        <f>VLOOKUP($E2295,[1]AllProteinsNorm!$A$1:$Q$3226,4,FALSE)</f>
        <v>43671.113490797899</v>
      </c>
      <c r="L2295" s="1">
        <f>VLOOKUP($E2295,[1]AllProteinsNorm!$A$1:$Q$3226,5,FALSE)</f>
        <v>24813.377596775401</v>
      </c>
      <c r="M2295" s="1">
        <f>VLOOKUP($E2295,[1]AllProteinsNorm!$A$1:$Q$3226,10,FALSE)</f>
        <v>37357.5476000829</v>
      </c>
      <c r="N2295" s="1">
        <f>VLOOKUP($E2295,[1]AllProteinsNorm!$A$1:$Q$3226,11,FALSE)</f>
        <v>28387.277405757799</v>
      </c>
      <c r="O2295" s="1">
        <f>VLOOKUP($E2295,[1]AllProteinsNorm!$A$1:$Q$3226,15,FALSE)</f>
        <v>33102.155070427099</v>
      </c>
      <c r="P2295" s="1">
        <f>VLOOKUP($E2295,[1]AllProteinsNorm!$A$1:$Q$3226,6,FALSE)</f>
        <v>25337.2988835738</v>
      </c>
      <c r="Q2295" s="1">
        <f>VLOOKUP($E2295,[1]AllProteinsNorm!$A$1:$Q$3226,8,FALSE)</f>
        <v>5303.3263150764797</v>
      </c>
      <c r="R2295" s="1">
        <f>VLOOKUP($E2295,[1]AllProteinsNorm!$A$1:$Q$3226,13,FALSE)</f>
        <v>37771.699520568</v>
      </c>
      <c r="S2295" s="1">
        <f>VLOOKUP($E2295,[1]AllProteinsNorm!$A$1:$Q$3226,16,FALSE)</f>
        <v>34602.5530892444</v>
      </c>
      <c r="T2295" s="1">
        <f>VLOOKUP($E2295,[1]AllProteinsNorm!$A$1:$Q$3226,17,FALSE)</f>
        <v>41679.293787537303</v>
      </c>
      <c r="U2295" s="1">
        <f>VLOOKUP($E2295,[1]AllProteinsNorm!$A$1:$Q$3226,3,FALSE)</f>
        <v>24289.610997386899</v>
      </c>
      <c r="V2295" s="1">
        <f>VLOOKUP($E2295,[1]AllProteinsNorm!$A$1:$Q$3226,7,FALSE)</f>
        <v>28733.509519424701</v>
      </c>
      <c r="W2295" s="1">
        <f>VLOOKUP($E2295,[1]AllProteinsNorm!$A$1:$Q$3226,9,FALSE)</f>
        <v>28877.3684706163</v>
      </c>
      <c r="X2295" s="1">
        <f>VLOOKUP($E2295,[1]AllProteinsNorm!$A$1:$Q$3226,12,FALSE)</f>
        <v>31581.206620150198</v>
      </c>
      <c r="Y2295" s="29">
        <f>VLOOKUP($E2295,[1]AllProteinsNorm!$A$1:$Q$3226,14,FALSE)</f>
        <v>15878.5906576782</v>
      </c>
      <c r="Z2295" s="25">
        <f t="shared" si="272"/>
        <v>1.3049282716231461</v>
      </c>
      <c r="AA2295" s="1">
        <f t="shared" si="272"/>
        <v>0.74144383672093583</v>
      </c>
      <c r="AB2295" s="1">
        <f t="shared" si="272"/>
        <v>1.1162738049289183</v>
      </c>
      <c r="AC2295" s="1">
        <f t="shared" si="272"/>
        <v>0.84823486007490634</v>
      </c>
      <c r="AD2295" s="1">
        <f t="shared" si="272"/>
        <v>0.98911922665209273</v>
      </c>
      <c r="AE2295" s="1">
        <f t="shared" si="272"/>
        <v>0.75709902946962704</v>
      </c>
      <c r="AF2295" s="1">
        <f t="shared" si="272"/>
        <v>0.15846768925744323</v>
      </c>
      <c r="AG2295" s="1">
        <f t="shared" si="272"/>
        <v>1.1286490000313263</v>
      </c>
      <c r="AH2295" s="1">
        <f t="shared" si="272"/>
        <v>1.0339523357015017</v>
      </c>
      <c r="AI2295" s="1">
        <f t="shared" si="272"/>
        <v>1.2454110842881252</v>
      </c>
      <c r="AJ2295" s="1">
        <f t="shared" si="272"/>
        <v>0.72579326615744455</v>
      </c>
      <c r="AK2295" s="1">
        <f t="shared" si="272"/>
        <v>0.85858055629268148</v>
      </c>
      <c r="AL2295" s="1">
        <f t="shared" si="272"/>
        <v>0.86287917836870276</v>
      </c>
      <c r="AM2295" s="1">
        <f t="shared" si="272"/>
        <v>0.9436720540521556</v>
      </c>
      <c r="AN2295" s="29">
        <f t="shared" si="272"/>
        <v>0.47446516029643998</v>
      </c>
      <c r="AO2295" s="1">
        <f t="shared" si="268"/>
        <v>6634.4881404029502</v>
      </c>
      <c r="AP2295" s="1">
        <f t="shared" si="269"/>
        <v>12992.496461751269</v>
      </c>
      <c r="AQ2295" s="29">
        <f t="shared" si="270"/>
        <v>5517.0227809554181</v>
      </c>
    </row>
    <row r="2296" spans="1:43" x14ac:dyDescent="0.2">
      <c r="A2296" s="26"/>
      <c r="E2296" s="25" t="s">
        <v>4467</v>
      </c>
      <c r="F2296" s="26" t="s">
        <v>4468</v>
      </c>
      <c r="G2296" s="43">
        <v>3.6982621632817701E-2</v>
      </c>
      <c r="H2296" s="1">
        <v>1.245805525445</v>
      </c>
      <c r="I2296" s="1">
        <f>VLOOKUP(F2296,'[1]SUSMB vs SHAM all proteins sum'!$B$2:$E$3214,2,FALSE)</f>
        <v>7.4909839393812294E-2</v>
      </c>
      <c r="J2296" s="29">
        <f>VLOOKUP(F2296,'[1]SUSMB vs SHAM all proteins sum'!$B$2:$E$3214,3,FALSE)</f>
        <v>1.2173236115330801</v>
      </c>
      <c r="K2296" s="25">
        <f>VLOOKUP($E2296,[1]AllProteinsNorm!$A$1:$Q$3226,4,FALSE)</f>
        <v>725679.33350178495</v>
      </c>
      <c r="L2296" s="1">
        <f>VLOOKUP($E2296,[1]AllProteinsNorm!$A$1:$Q$3226,5,FALSE)</f>
        <v>648975.57584391697</v>
      </c>
      <c r="M2296" s="1">
        <f>VLOOKUP($E2296,[1]AllProteinsNorm!$A$1:$Q$3226,10,FALSE)</f>
        <v>538478.97765180399</v>
      </c>
      <c r="N2296" s="1">
        <f>VLOOKUP($E2296,[1]AllProteinsNorm!$A$1:$Q$3226,11,FALSE)</f>
        <v>543068.22052835103</v>
      </c>
      <c r="O2296" s="1">
        <f>VLOOKUP($E2296,[1]AllProteinsNorm!$A$1:$Q$3226,15,FALSE)</f>
        <v>505431.63685395702</v>
      </c>
      <c r="P2296" s="1">
        <f>VLOOKUP($E2296,[1]AllProteinsNorm!$A$1:$Q$3226,6,FALSE)</f>
        <v>633720.18608521204</v>
      </c>
      <c r="Q2296" s="1">
        <f>VLOOKUP($E2296,[1]AllProteinsNorm!$A$1:$Q$3226,8,FALSE)</f>
        <v>890231.28395820805</v>
      </c>
      <c r="R2296" s="1">
        <f>VLOOKUP($E2296,[1]AllProteinsNorm!$A$1:$Q$3226,13,FALSE)</f>
        <v>728450.93085359398</v>
      </c>
      <c r="S2296" s="1">
        <f>VLOOKUP($E2296,[1]AllProteinsNorm!$A$1:$Q$3226,16,FALSE)</f>
        <v>742206.51758911298</v>
      </c>
      <c r="T2296" s="1">
        <f>VLOOKUP($E2296,[1]AllProteinsNorm!$A$1:$Q$3226,17,FALSE)</f>
        <v>684832.68036978599</v>
      </c>
      <c r="U2296" s="1">
        <f>VLOOKUP($E2296,[1]AllProteinsNorm!$A$1:$Q$3226,3,FALSE)</f>
        <v>689894.93618259102</v>
      </c>
      <c r="V2296" s="1">
        <f>VLOOKUP($E2296,[1]AllProteinsNorm!$A$1:$Q$3226,7,FALSE)</f>
        <v>723107.29929114599</v>
      </c>
      <c r="W2296" s="1">
        <f>VLOOKUP($E2296,[1]AllProteinsNorm!$A$1:$Q$3226,9,FALSE)</f>
        <v>568476.84534624405</v>
      </c>
      <c r="X2296" s="1">
        <f>VLOOKUP($E2296,[1]AllProteinsNorm!$A$1:$Q$3226,12,FALSE)</f>
        <v>864955.39323926403</v>
      </c>
      <c r="Y2296" s="29">
        <f>VLOOKUP($E2296,[1]AllProteinsNorm!$A$1:$Q$3226,14,FALSE)</f>
        <v>758571.82416255597</v>
      </c>
      <c r="Z2296" s="25">
        <f t="shared" si="272"/>
        <v>1.2251334839746484</v>
      </c>
      <c r="AA2296" s="1">
        <f t="shared" si="272"/>
        <v>1.095637799703381</v>
      </c>
      <c r="AB2296" s="1">
        <f t="shared" si="272"/>
        <v>0.90909110330346588</v>
      </c>
      <c r="AC2296" s="1">
        <f t="shared" si="272"/>
        <v>0.91683892641842035</v>
      </c>
      <c r="AD2296" s="1">
        <f t="shared" si="272"/>
        <v>0.85329868660008434</v>
      </c>
      <c r="AE2296" s="1">
        <f t="shared" si="272"/>
        <v>1.0698827754913991</v>
      </c>
      <c r="AF2296" s="1">
        <f t="shared" si="272"/>
        <v>1.5029395272922723</v>
      </c>
      <c r="AG2296" s="1">
        <f t="shared" si="272"/>
        <v>1.2298126536340781</v>
      </c>
      <c r="AH2296" s="1">
        <f t="shared" si="272"/>
        <v>1.2530356243366885</v>
      </c>
      <c r="AI2296" s="1">
        <f t="shared" si="272"/>
        <v>1.1561738207321692</v>
      </c>
      <c r="AJ2296" s="1">
        <f t="shared" si="272"/>
        <v>1.1647202114234751</v>
      </c>
      <c r="AK2296" s="1">
        <f t="shared" si="272"/>
        <v>1.2207912282593361</v>
      </c>
      <c r="AL2296" s="1">
        <f t="shared" si="272"/>
        <v>0.95973522456148086</v>
      </c>
      <c r="AM2296" s="1">
        <f t="shared" si="272"/>
        <v>1.4602673184701835</v>
      </c>
      <c r="AN2296" s="29">
        <f t="shared" si="272"/>
        <v>1.2806644737926667</v>
      </c>
      <c r="AO2296" s="1">
        <f t="shared" si="268"/>
        <v>82302.790957939505</v>
      </c>
      <c r="AP2296" s="1">
        <f t="shared" si="269"/>
        <v>85979.056551204121</v>
      </c>
      <c r="AQ2296" s="29">
        <f t="shared" si="270"/>
        <v>96301.688060554079</v>
      </c>
    </row>
    <row r="2297" spans="1:43" x14ac:dyDescent="0.2">
      <c r="A2297" s="26"/>
      <c r="E2297" s="25" t="s">
        <v>4469</v>
      </c>
      <c r="F2297" s="26" t="s">
        <v>4470</v>
      </c>
      <c r="G2297" s="1">
        <v>0.120020037750123</v>
      </c>
      <c r="H2297" s="1">
        <v>1.19483268211661</v>
      </c>
      <c r="I2297" s="1">
        <f>VLOOKUP(F2297,'[1]SUSMB vs SHAM all proteins sum'!$B$2:$E$3214,2,FALSE)</f>
        <v>0.947324243910174</v>
      </c>
      <c r="J2297" s="29">
        <f>VLOOKUP(F2297,'[1]SUSMB vs SHAM all proteins sum'!$B$2:$E$3214,3,FALSE)</f>
        <v>0.992444727054826</v>
      </c>
      <c r="K2297" s="25">
        <f>VLOOKUP($E2297,[1]AllProteinsNorm!$A$1:$Q$3226,4,FALSE)</f>
        <v>149933.885992211</v>
      </c>
      <c r="L2297" s="1">
        <f>VLOOKUP($E2297,[1]AllProteinsNorm!$A$1:$Q$3226,5,FALSE)</f>
        <v>174030.33637647601</v>
      </c>
      <c r="M2297" s="1">
        <f>VLOOKUP($E2297,[1]AllProteinsNorm!$A$1:$Q$3226,10,FALSE)</f>
        <v>139565.542173414</v>
      </c>
      <c r="N2297" s="1">
        <f>VLOOKUP($E2297,[1]AllProteinsNorm!$A$1:$Q$3226,11,FALSE)</f>
        <v>168732.67198796099</v>
      </c>
      <c r="O2297" s="1">
        <f>VLOOKUP($E2297,[1]AllProteinsNorm!$A$1:$Q$3226,15,FALSE)</f>
        <v>198673.05012988899</v>
      </c>
      <c r="P2297" s="1">
        <f>VLOOKUP($E2297,[1]AllProteinsNorm!$A$1:$Q$3226,6,FALSE)</f>
        <v>236604.40086175301</v>
      </c>
      <c r="Q2297" s="1">
        <f>VLOOKUP($E2297,[1]AllProteinsNorm!$A$1:$Q$3226,8,FALSE)</f>
        <v>167214.35124971601</v>
      </c>
      <c r="R2297" s="1">
        <f>VLOOKUP($E2297,[1]AllProteinsNorm!$A$1:$Q$3226,13,FALSE)</f>
        <v>177865.86441625099</v>
      </c>
      <c r="S2297" s="1">
        <f>VLOOKUP($E2297,[1]AllProteinsNorm!$A$1:$Q$3226,16,FALSE)</f>
        <v>172903.16868907001</v>
      </c>
      <c r="T2297" s="1">
        <f>VLOOKUP($E2297,[1]AllProteinsNorm!$A$1:$Q$3226,17,FALSE)</f>
        <v>244334.417700055</v>
      </c>
      <c r="U2297" s="1">
        <f>VLOOKUP($E2297,[1]AllProteinsNorm!$A$1:$Q$3226,3,FALSE)</f>
        <v>185210.16333197599</v>
      </c>
      <c r="V2297" s="1">
        <f>VLOOKUP($E2297,[1]AllProteinsNorm!$A$1:$Q$3226,7,FALSE)</f>
        <v>118158.614420824</v>
      </c>
      <c r="W2297" s="1">
        <f>VLOOKUP($E2297,[1]AllProteinsNorm!$A$1:$Q$3226,9,FALSE)</f>
        <v>172796.85398494999</v>
      </c>
      <c r="X2297" s="1">
        <f>VLOOKUP($E2297,[1]AllProteinsNorm!$A$1:$Q$3226,12,FALSE)</f>
        <v>202014.71143967801</v>
      </c>
      <c r="Y2297" s="29">
        <f>VLOOKUP($E2297,[1]AllProteinsNorm!$A$1:$Q$3226,14,FALSE)</f>
        <v>153859.28757081801</v>
      </c>
      <c r="Z2297" s="25">
        <f t="shared" si="272"/>
        <v>0.90219931871539749</v>
      </c>
      <c r="AA2297" s="1">
        <f t="shared" si="272"/>
        <v>1.0471952345904294</v>
      </c>
      <c r="AB2297" s="1">
        <f t="shared" si="272"/>
        <v>0.83980973501574185</v>
      </c>
      <c r="AC2297" s="1">
        <f t="shared" si="272"/>
        <v>1.0153175228211944</v>
      </c>
      <c r="AD2297" s="1">
        <f t="shared" si="272"/>
        <v>1.195478188857237</v>
      </c>
      <c r="AE2297" s="1">
        <f t="shared" si="272"/>
        <v>1.4237230486617798</v>
      </c>
      <c r="AF2297" s="1">
        <f t="shared" si="272"/>
        <v>1.0061813097058532</v>
      </c>
      <c r="AG2297" s="1">
        <f t="shared" si="272"/>
        <v>1.0702748123756578</v>
      </c>
      <c r="AH2297" s="1">
        <f t="shared" si="272"/>
        <v>1.0404127123278601</v>
      </c>
      <c r="AI2297" s="1">
        <f t="shared" si="272"/>
        <v>1.4702369896499892</v>
      </c>
      <c r="AJ2297" s="1">
        <f t="shared" si="272"/>
        <v>1.1144677673861985</v>
      </c>
      <c r="AK2297" s="1">
        <f t="shared" si="272"/>
        <v>0.71099752217694612</v>
      </c>
      <c r="AL2297" s="1">
        <f t="shared" si="272"/>
        <v>1.0397729833367</v>
      </c>
      <c r="AM2297" s="1">
        <f t="shared" si="272"/>
        <v>1.2155860152976579</v>
      </c>
      <c r="AN2297" s="29">
        <f t="shared" si="272"/>
        <v>0.92581969383251783</v>
      </c>
      <c r="AO2297" s="1">
        <f t="shared" si="268"/>
        <v>20475.387938410309</v>
      </c>
      <c r="AP2297" s="1">
        <f t="shared" si="269"/>
        <v>33479.090235698299</v>
      </c>
      <c r="AQ2297" s="29">
        <f t="shared" si="270"/>
        <v>28801.562780942466</v>
      </c>
    </row>
    <row r="2298" spans="1:43" x14ac:dyDescent="0.2">
      <c r="A2298" s="26"/>
      <c r="E2298" s="25" t="s">
        <v>4471</v>
      </c>
      <c r="F2298" s="26" t="s">
        <v>4472</v>
      </c>
      <c r="G2298" s="1">
        <v>0.31093142378794097</v>
      </c>
      <c r="H2298" s="1">
        <v>1.0478194361769599</v>
      </c>
      <c r="I2298" s="1">
        <f>VLOOKUP(F2298,'[1]SUSMB vs SHAM all proteins sum'!$B$2:$E$3214,2,FALSE)</f>
        <v>0.84280196638110805</v>
      </c>
      <c r="J2298" s="29">
        <f>VLOOKUP(F2298,'[1]SUSMB vs SHAM all proteins sum'!$B$2:$E$3214,3,FALSE)</f>
        <v>0.98524313876251501</v>
      </c>
      <c r="K2298" s="25">
        <f>VLOOKUP($E2298,[1]AllProteinsNorm!$A$1:$Q$3226,4,FALSE)</f>
        <v>574968.09678264998</v>
      </c>
      <c r="L2298" s="1">
        <f>VLOOKUP($E2298,[1]AllProteinsNorm!$A$1:$Q$3226,5,FALSE)</f>
        <v>703636.00754322403</v>
      </c>
      <c r="M2298" s="1">
        <f>VLOOKUP($E2298,[1]AllProteinsNorm!$A$1:$Q$3226,10,FALSE)</f>
        <v>583771.23884994094</v>
      </c>
      <c r="N2298" s="1">
        <f>VLOOKUP($E2298,[1]AllProteinsNorm!$A$1:$Q$3226,11,FALSE)</f>
        <v>585173.87260512705</v>
      </c>
      <c r="O2298" s="1">
        <f>VLOOKUP($E2298,[1]AllProteinsNorm!$A$1:$Q$3226,15,FALSE)</f>
        <v>568345.72440769605</v>
      </c>
      <c r="P2298" s="1">
        <f>VLOOKUP($E2298,[1]AllProteinsNorm!$A$1:$Q$3226,6,FALSE)</f>
        <v>601033.452649788</v>
      </c>
      <c r="Q2298" s="1">
        <f>VLOOKUP($E2298,[1]AllProteinsNorm!$A$1:$Q$3226,8,FALSE)</f>
        <v>616536.66496933601</v>
      </c>
      <c r="R2298" s="1">
        <f>VLOOKUP($E2298,[1]AllProteinsNorm!$A$1:$Q$3226,13,FALSE)</f>
        <v>625563.90724083199</v>
      </c>
      <c r="S2298" s="1">
        <f>VLOOKUP($E2298,[1]AllProteinsNorm!$A$1:$Q$3226,16,FALSE)</f>
        <v>647303.72274522902</v>
      </c>
      <c r="T2298" s="1">
        <f>VLOOKUP($E2298,[1]AllProteinsNorm!$A$1:$Q$3226,17,FALSE)</f>
        <v>661190.99490259402</v>
      </c>
      <c r="U2298" s="1">
        <f>VLOOKUP($E2298,[1]AllProteinsNorm!$A$1:$Q$3226,3,FALSE)</f>
        <v>484523.43417844502</v>
      </c>
      <c r="V2298" s="1">
        <f>VLOOKUP($E2298,[1]AllProteinsNorm!$A$1:$Q$3226,7,FALSE)</f>
        <v>550177.58826193505</v>
      </c>
      <c r="W2298" s="1">
        <f>VLOOKUP($E2298,[1]AllProteinsNorm!$A$1:$Q$3226,9,FALSE)</f>
        <v>637673.00516989396</v>
      </c>
      <c r="X2298" s="1">
        <f>VLOOKUP($E2298,[1]AllProteinsNorm!$A$1:$Q$3226,12,FALSE)</f>
        <v>677955.72979123797</v>
      </c>
      <c r="Y2298" s="29">
        <f>VLOOKUP($E2298,[1]AllProteinsNorm!$A$1:$Q$3226,14,FALSE)</f>
        <v>632749.87494506303</v>
      </c>
      <c r="Z2298" s="25">
        <f t="shared" si="272"/>
        <v>0.95322965187024544</v>
      </c>
      <c r="AA2298" s="1">
        <f t="shared" si="272"/>
        <v>1.1665459531876352</v>
      </c>
      <c r="AB2298" s="1">
        <f t="shared" si="272"/>
        <v>0.96782422867393936</v>
      </c>
      <c r="AC2298" s="1">
        <f t="shared" si="272"/>
        <v>0.97014963088953898</v>
      </c>
      <c r="AD2298" s="1">
        <f t="shared" si="272"/>
        <v>0.94225053537864167</v>
      </c>
      <c r="AE2298" s="1">
        <f t="shared" si="272"/>
        <v>0.99644295403107552</v>
      </c>
      <c r="AF2298" s="1">
        <f t="shared" si="272"/>
        <v>1.0221454612917866</v>
      </c>
      <c r="AG2298" s="1">
        <f t="shared" si="272"/>
        <v>1.0371115699436537</v>
      </c>
      <c r="AH2298" s="1">
        <f t="shared" si="272"/>
        <v>1.0731536336354301</v>
      </c>
      <c r="AI2298" s="1">
        <f t="shared" si="272"/>
        <v>1.0961771016818609</v>
      </c>
      <c r="AJ2298" s="1">
        <f t="shared" si="272"/>
        <v>0.80328301182159068</v>
      </c>
      <c r="AK2298" s="1">
        <f t="shared" si="272"/>
        <v>0.91212989705059588</v>
      </c>
      <c r="AL2298" s="1">
        <f t="shared" si="272"/>
        <v>1.0571870337267266</v>
      </c>
      <c r="AM2298" s="1">
        <f t="shared" si="272"/>
        <v>1.1239710653661452</v>
      </c>
      <c r="AN2298" s="29">
        <f t="shared" si="272"/>
        <v>1.049025061372804</v>
      </c>
      <c r="AO2298" s="1">
        <f t="shared" si="268"/>
        <v>50599.739759666918</v>
      </c>
      <c r="AP2298" s="1">
        <f t="shared" si="269"/>
        <v>21502.407297481805</v>
      </c>
      <c r="AQ2298" s="29">
        <f t="shared" si="270"/>
        <v>69754.936214957663</v>
      </c>
    </row>
    <row r="2299" spans="1:43" x14ac:dyDescent="0.2">
      <c r="A2299" s="26"/>
      <c r="E2299" s="25" t="s">
        <v>4473</v>
      </c>
      <c r="F2299" s="26" t="s">
        <v>4474</v>
      </c>
      <c r="G2299" s="1">
        <v>0.66205113854669495</v>
      </c>
      <c r="H2299" s="1">
        <v>0.80139689621989696</v>
      </c>
      <c r="I2299" s="1">
        <f>VLOOKUP(F2299,'[1]SUSMB vs SHAM all proteins sum'!$B$2:$E$3214,2,FALSE)</f>
        <v>0.82253119840594602</v>
      </c>
      <c r="J2299" s="29">
        <f>VLOOKUP(F2299,'[1]SUSMB vs SHAM all proteins sum'!$B$2:$E$3214,3,FALSE)</f>
        <v>1.1693297626861501</v>
      </c>
      <c r="K2299" s="25">
        <f>VLOOKUP($E2299,[1]AllProteinsNorm!$A$1:$Q$3226,4,FALSE)</f>
        <v>53291.847073705299</v>
      </c>
      <c r="L2299" s="1">
        <f>VLOOKUP($E2299,[1]AllProteinsNorm!$A$1:$Q$3226,5,FALSE)</f>
        <v>11855.579211770801</v>
      </c>
      <c r="M2299" s="1">
        <f>VLOOKUP($E2299,[1]AllProteinsNorm!$A$1:$Q$3226,10,FALSE)</f>
        <v>74580.063797987197</v>
      </c>
      <c r="N2299" s="1">
        <f>VLOOKUP($E2299,[1]AllProteinsNorm!$A$1:$Q$3226,11,FALSE)</f>
        <v>18460.251908920502</v>
      </c>
      <c r="O2299" s="1">
        <f>VLOOKUP($E2299,[1]AllProteinsNorm!$A$1:$Q$3226,15,FALSE)</f>
        <v>16163.563180294501</v>
      </c>
      <c r="P2299" s="1">
        <f>VLOOKUP($E2299,[1]AllProteinsNorm!$A$1:$Q$3226,6,FALSE)</f>
        <v>17387.919342114099</v>
      </c>
      <c r="Q2299" s="1">
        <f>VLOOKUP($E2299,[1]AllProteinsNorm!$A$1:$Q$3226,8,FALSE)</f>
        <v>78893.988950012295</v>
      </c>
      <c r="R2299" s="1">
        <f>VLOOKUP($E2299,[1]AllProteinsNorm!$A$1:$Q$3226,13,FALSE)</f>
        <v>18114.073321787899</v>
      </c>
      <c r="S2299" s="1">
        <f>VLOOKUP($E2299,[1]AllProteinsNorm!$A$1:$Q$3226,16,FALSE)</f>
        <v>14536.5591418198</v>
      </c>
      <c r="T2299" s="1">
        <f>VLOOKUP($E2299,[1]AllProteinsNorm!$A$1:$Q$3226,17,FALSE)</f>
        <v>12866.1922372917</v>
      </c>
      <c r="U2299" s="1">
        <f>VLOOKUP($E2299,[1]AllProteinsNorm!$A$1:$Q$3226,3,FALSE)</f>
        <v>70497.916121657894</v>
      </c>
      <c r="V2299" s="1">
        <f>VLOOKUP($E2299,[1]AllProteinsNorm!$A$1:$Q$3226,7,FALSE)</f>
        <v>6580.8847045844304</v>
      </c>
      <c r="W2299" s="1">
        <f>VLOOKUP($E2299,[1]AllProteinsNorm!$A$1:$Q$3226,9,FALSE)</f>
        <v>53403.115784842601</v>
      </c>
      <c r="X2299" s="1">
        <f>VLOOKUP($E2299,[1]AllProteinsNorm!$A$1:$Q$3226,12,FALSE)</f>
        <v>122970.540270867</v>
      </c>
      <c r="Y2299" s="29">
        <f>VLOOKUP($E2299,[1]AllProteinsNorm!$A$1:$Q$3226,14,FALSE)</f>
        <v>10088.7603993335</v>
      </c>
      <c r="Z2299" s="25">
        <f t="shared" si="272"/>
        <v>1.5282893070666954</v>
      </c>
      <c r="AA2299" s="1">
        <f t="shared" si="272"/>
        <v>0.33999112309566543</v>
      </c>
      <c r="AB2299" s="1">
        <f t="shared" si="272"/>
        <v>2.1387870806049532</v>
      </c>
      <c r="AC2299" s="1">
        <f t="shared" si="272"/>
        <v>0.52939815651616096</v>
      </c>
      <c r="AD2299" s="1">
        <f t="shared" si="272"/>
        <v>0.46353433271652411</v>
      </c>
      <c r="AE2299" s="1">
        <f t="shared" si="272"/>
        <v>0.49864609057250886</v>
      </c>
      <c r="AF2299" s="1">
        <f t="shared" si="272"/>
        <v>2.2625006698939054</v>
      </c>
      <c r="AG2299" s="1">
        <f t="shared" si="272"/>
        <v>0.51947053977736612</v>
      </c>
      <c r="AH2299" s="1">
        <f t="shared" si="272"/>
        <v>0.41687554697175122</v>
      </c>
      <c r="AI2299" s="1">
        <f t="shared" si="272"/>
        <v>0.36897321257644056</v>
      </c>
      <c r="AJ2299" s="1">
        <f t="shared" si="272"/>
        <v>2.0217203436428663</v>
      </c>
      <c r="AK2299" s="1">
        <f t="shared" si="272"/>
        <v>0.18872484774538087</v>
      </c>
      <c r="AL2299" s="1">
        <f t="shared" si="272"/>
        <v>1.5314802413423838</v>
      </c>
      <c r="AM2299" s="1">
        <f t="shared" si="272"/>
        <v>3.5265161952494823</v>
      </c>
      <c r="AN2299" s="29">
        <f t="shared" si="272"/>
        <v>0.28932276673643326</v>
      </c>
      <c r="AO2299" s="1">
        <f t="shared" si="268"/>
        <v>24759.352944802493</v>
      </c>
      <c r="AP2299" s="1">
        <f t="shared" si="269"/>
        <v>25338.489309683486</v>
      </c>
      <c r="AQ2299" s="29">
        <f t="shared" si="270"/>
        <v>42890.323421966386</v>
      </c>
    </row>
    <row r="2300" spans="1:43" x14ac:dyDescent="0.2">
      <c r="A2300" s="26"/>
      <c r="E2300" s="25" t="s">
        <v>4475</v>
      </c>
      <c r="F2300" s="26" t="s">
        <v>4476</v>
      </c>
      <c r="G2300" s="1">
        <v>0.99715289244684302</v>
      </c>
      <c r="H2300" s="1">
        <v>1.00024443295937</v>
      </c>
      <c r="I2300" s="1">
        <f>VLOOKUP(F2300,'[1]SUSMB vs SHAM all proteins sum'!$B$2:$E$3214,2,FALSE)</f>
        <v>0.81101484153993098</v>
      </c>
      <c r="J2300" s="29">
        <f>VLOOKUP(F2300,'[1]SUSMB vs SHAM all proteins sum'!$B$2:$E$3214,3,FALSE)</f>
        <v>0.98450294111980197</v>
      </c>
      <c r="K2300" s="25">
        <f>VLOOKUP($E2300,[1]AllProteinsNorm!$A$1:$Q$3226,4,FALSE)</f>
        <v>4054598.4023716198</v>
      </c>
      <c r="L2300" s="1">
        <f>VLOOKUP($E2300,[1]AllProteinsNorm!$A$1:$Q$3226,5,FALSE)</f>
        <v>4011966.2501727501</v>
      </c>
      <c r="M2300" s="1">
        <f>VLOOKUP($E2300,[1]AllProteinsNorm!$A$1:$Q$3226,10,FALSE)</f>
        <v>4547229.90729931</v>
      </c>
      <c r="N2300" s="1">
        <f>VLOOKUP($E2300,[1]AllProteinsNorm!$A$1:$Q$3226,11,FALSE)</f>
        <v>4400387.2693382297</v>
      </c>
      <c r="O2300" s="1">
        <f>VLOOKUP($E2300,[1]AllProteinsNorm!$A$1:$Q$3226,15,FALSE)</f>
        <v>5465877.4532596199</v>
      </c>
      <c r="P2300" s="1">
        <f>VLOOKUP($E2300,[1]AllProteinsNorm!$A$1:$Q$3226,6,FALSE)</f>
        <v>4245857.3254239904</v>
      </c>
      <c r="Q2300" s="1">
        <f>VLOOKUP($E2300,[1]AllProteinsNorm!$A$1:$Q$3226,8,FALSE)</f>
        <v>4827211.4430979602</v>
      </c>
      <c r="R2300" s="1">
        <f>VLOOKUP($E2300,[1]AllProteinsNorm!$A$1:$Q$3226,13,FALSE)</f>
        <v>4832848.5528952703</v>
      </c>
      <c r="S2300" s="1">
        <f>VLOOKUP($E2300,[1]AllProteinsNorm!$A$1:$Q$3226,16,FALSE)</f>
        <v>4019021.3058414999</v>
      </c>
      <c r="T2300" s="1">
        <f>VLOOKUP($E2300,[1]AllProteinsNorm!$A$1:$Q$3226,17,FALSE)</f>
        <v>4474539.2293416597</v>
      </c>
      <c r="U2300" s="1">
        <f>VLOOKUP($E2300,[1]AllProteinsNorm!$A$1:$Q$3226,3,FALSE)</f>
        <v>4581666.6864826204</v>
      </c>
      <c r="V2300" s="1">
        <f>VLOOKUP($E2300,[1]AllProteinsNorm!$A$1:$Q$3226,7,FALSE)</f>
        <v>4032011.6322560301</v>
      </c>
      <c r="W2300" s="1">
        <f>VLOOKUP($E2300,[1]AllProteinsNorm!$A$1:$Q$3226,9,FALSE)</f>
        <v>4611428.0475378204</v>
      </c>
      <c r="X2300" s="1">
        <f>VLOOKUP($E2300,[1]AllProteinsNorm!$A$1:$Q$3226,12,FALSE)</f>
        <v>4646680.8979917299</v>
      </c>
      <c r="Y2300" s="29">
        <f>VLOOKUP($E2300,[1]AllProteinsNorm!$A$1:$Q$3226,14,FALSE)</f>
        <v>4156850.0110349702</v>
      </c>
      <c r="Z2300" s="25">
        <f t="shared" si="272"/>
        <v>0.90182110986213893</v>
      </c>
      <c r="AA2300" s="1">
        <f t="shared" si="272"/>
        <v>0.89233889461011595</v>
      </c>
      <c r="AB2300" s="1">
        <f t="shared" si="272"/>
        <v>1.0113918851742105</v>
      </c>
      <c r="AC2300" s="1">
        <f t="shared" si="272"/>
        <v>0.97873124222035179</v>
      </c>
      <c r="AD2300" s="1">
        <f t="shared" si="272"/>
        <v>1.2157168681331827</v>
      </c>
      <c r="AE2300" s="1">
        <f t="shared" si="272"/>
        <v>0.94436079373249171</v>
      </c>
      <c r="AF2300" s="1">
        <f t="shared" si="272"/>
        <v>1.0736651942168907</v>
      </c>
      <c r="AG2300" s="1">
        <f t="shared" si="272"/>
        <v>1.0749189964703645</v>
      </c>
      <c r="AH2300" s="1">
        <f t="shared" si="272"/>
        <v>0.89390807545170303</v>
      </c>
      <c r="AI2300" s="1">
        <f t="shared" si="272"/>
        <v>0.99522407239303456</v>
      </c>
      <c r="AJ2300" s="1">
        <f t="shared" si="272"/>
        <v>1.0190512909503795</v>
      </c>
      <c r="AK2300" s="1">
        <f t="shared" si="272"/>
        <v>0.89679737530881598</v>
      </c>
      <c r="AL2300" s="1">
        <f t="shared" si="272"/>
        <v>1.0256707933016134</v>
      </c>
      <c r="AM2300" s="1">
        <f t="shared" si="272"/>
        <v>1.0335117091130419</v>
      </c>
      <c r="AN2300" s="29">
        <f t="shared" si="272"/>
        <v>0.92456384540804026</v>
      </c>
      <c r="AO2300" s="1">
        <f t="shared" si="268"/>
        <v>525652.47315421002</v>
      </c>
      <c r="AP2300" s="1">
        <f t="shared" si="269"/>
        <v>320128.6621074641</v>
      </c>
      <c r="AQ2300" s="29">
        <f t="shared" si="270"/>
        <v>258042.40229793367</v>
      </c>
    </row>
    <row r="2301" spans="1:43" x14ac:dyDescent="0.2">
      <c r="A2301" s="26"/>
      <c r="E2301" s="25" t="s">
        <v>4477</v>
      </c>
      <c r="F2301" s="26" t="s">
        <v>4478</v>
      </c>
      <c r="G2301" s="1">
        <v>0.50356202688249296</v>
      </c>
      <c r="H2301" s="1">
        <v>0.94962650918139502</v>
      </c>
      <c r="I2301" s="1">
        <f>VLOOKUP(F2301,'[1]SUSMB vs SHAM all proteins sum'!$B$2:$E$3214,2,FALSE)</f>
        <v>0.156646617246821</v>
      </c>
      <c r="J2301" s="29">
        <f>VLOOKUP(F2301,'[1]SUSMB vs SHAM all proteins sum'!$B$2:$E$3214,3,FALSE)</f>
        <v>0.91016246520043398</v>
      </c>
      <c r="K2301" s="25">
        <f>VLOOKUP($E2301,[1]AllProteinsNorm!$A$1:$Q$3226,4,FALSE)</f>
        <v>460829.691838698</v>
      </c>
      <c r="L2301" s="1">
        <f>VLOOKUP($E2301,[1]AllProteinsNorm!$A$1:$Q$3226,5,FALSE)</f>
        <v>442182.30356138397</v>
      </c>
      <c r="M2301" s="1">
        <f>VLOOKUP($E2301,[1]AllProteinsNorm!$A$1:$Q$3226,10,FALSE)</f>
        <v>428367.17952970898</v>
      </c>
      <c r="N2301" s="1">
        <f>VLOOKUP($E2301,[1]AllProteinsNorm!$A$1:$Q$3226,11,FALSE)</f>
        <v>494810.47622415901</v>
      </c>
      <c r="O2301" s="1">
        <f>VLOOKUP($E2301,[1]AllProteinsNorm!$A$1:$Q$3226,15,FALSE)</f>
        <v>539427.13807557803</v>
      </c>
      <c r="P2301" s="1">
        <f>VLOOKUP($E2301,[1]AllProteinsNorm!$A$1:$Q$3226,6,FALSE)</f>
        <v>359360.64243796299</v>
      </c>
      <c r="Q2301" s="1">
        <f>VLOOKUP($E2301,[1]AllProteinsNorm!$A$1:$Q$3226,8,FALSE)</f>
        <v>503998.02887638903</v>
      </c>
      <c r="R2301" s="1">
        <f>VLOOKUP($E2301,[1]AllProteinsNorm!$A$1:$Q$3226,13,FALSE)</f>
        <v>436774.71777172002</v>
      </c>
      <c r="S2301" s="1">
        <f>VLOOKUP($E2301,[1]AllProteinsNorm!$A$1:$Q$3226,16,FALSE)</f>
        <v>456843.345108921</v>
      </c>
      <c r="T2301" s="1">
        <f>VLOOKUP($E2301,[1]AllProteinsNorm!$A$1:$Q$3226,17,FALSE)</f>
        <v>497862.80570510699</v>
      </c>
      <c r="U2301" s="1">
        <f>VLOOKUP($E2301,[1]AllProteinsNorm!$A$1:$Q$3226,3,FALSE)</f>
        <v>474132.40506781702</v>
      </c>
      <c r="V2301" s="1">
        <f>VLOOKUP($E2301,[1]AllProteinsNorm!$A$1:$Q$3226,7,FALSE)</f>
        <v>388335.60032969399</v>
      </c>
      <c r="W2301" s="1">
        <f>VLOOKUP($E2301,[1]AllProteinsNorm!$A$1:$Q$3226,9,FALSE)</f>
        <v>386840.12107485399</v>
      </c>
      <c r="X2301" s="1">
        <f>VLOOKUP($E2301,[1]AllProteinsNorm!$A$1:$Q$3226,12,FALSE)</f>
        <v>467089.329138987</v>
      </c>
      <c r="Y2301" s="29">
        <f>VLOOKUP($E2301,[1]AllProteinsNorm!$A$1:$Q$3226,14,FALSE)</f>
        <v>437407.25664976402</v>
      </c>
      <c r="Z2301" s="25">
        <f t="shared" ref="Z2301:AN2317" si="273">K2301/AVERAGE($K2301:$O2301)</f>
        <v>0.97401593938802833</v>
      </c>
      <c r="AA2301" s="1">
        <f t="shared" si="273"/>
        <v>0.93460256448678869</v>
      </c>
      <c r="AB2301" s="1">
        <f t="shared" si="273"/>
        <v>0.90540272938548616</v>
      </c>
      <c r="AC2301" s="1">
        <f t="shared" si="273"/>
        <v>1.0458381900166442</v>
      </c>
      <c r="AD2301" s="1">
        <f t="shared" si="273"/>
        <v>1.1401405767230526</v>
      </c>
      <c r="AE2301" s="1">
        <f t="shared" si="273"/>
        <v>0.75954956879344215</v>
      </c>
      <c r="AF2301" s="1">
        <f t="shared" si="273"/>
        <v>1.0652571269595597</v>
      </c>
      <c r="AG2301" s="1">
        <f t="shared" si="273"/>
        <v>0.9231730172027901</v>
      </c>
      <c r="AH2301" s="1">
        <f t="shared" si="273"/>
        <v>0.96559034241913944</v>
      </c>
      <c r="AI2301" s="1">
        <f t="shared" si="273"/>
        <v>1.0522896353539555</v>
      </c>
      <c r="AJ2301" s="1">
        <f t="shared" si="273"/>
        <v>1.0021327360088614</v>
      </c>
      <c r="AK2301" s="1">
        <f t="shared" si="273"/>
        <v>0.82079143608076388</v>
      </c>
      <c r="AL2301" s="1">
        <f t="shared" si="273"/>
        <v>0.8176305706742264</v>
      </c>
      <c r="AM2301" s="1">
        <f t="shared" si="273"/>
        <v>0.9872463943983002</v>
      </c>
      <c r="AN2301" s="29">
        <f t="shared" si="273"/>
        <v>0.92450996002658958</v>
      </c>
      <c r="AO2301" s="1">
        <f t="shared" si="268"/>
        <v>39945.264895611224</v>
      </c>
      <c r="AP2301" s="1">
        <f t="shared" si="269"/>
        <v>52228.696450835865</v>
      </c>
      <c r="AQ2301" s="29">
        <f t="shared" si="270"/>
        <v>37346.906554004563</v>
      </c>
    </row>
    <row r="2302" spans="1:43" x14ac:dyDescent="0.2">
      <c r="A2302" s="26"/>
      <c r="E2302" s="25" t="s">
        <v>4479</v>
      </c>
      <c r="F2302" s="26" t="s">
        <v>4480</v>
      </c>
      <c r="G2302" s="1">
        <v>0.12804014269592601</v>
      </c>
      <c r="H2302" s="43">
        <v>3.0689541674999998</v>
      </c>
      <c r="I2302" s="1">
        <f>VLOOKUP(F2302,'[1]SUSMB vs SHAM all proteins sum'!$B$2:$E$3214,2,FALSE)</f>
        <v>0.26525596078434499</v>
      </c>
      <c r="J2302" s="29">
        <f>VLOOKUP(F2302,'[1]SUSMB vs SHAM all proteins sum'!$B$2:$E$3214,3,FALSE)</f>
        <v>0.39411457367647501</v>
      </c>
      <c r="K2302" s="25">
        <f>VLOOKUP($E2302,[1]AllProteinsNorm!$A$1:$Q$3226,4,FALSE)</f>
        <v>31899.896230404502</v>
      </c>
      <c r="L2302" s="1">
        <f>VLOOKUP($E2302,[1]AllProteinsNorm!$A$1:$Q$3226,5,FALSE)</f>
        <v>3227.5474263127398</v>
      </c>
      <c r="M2302" s="1">
        <f>VLOOKUP($E2302,[1]AllProteinsNorm!$A$1:$Q$3226,10,FALSE)</f>
        <v>15055.6961364568</v>
      </c>
      <c r="N2302" s="1">
        <f>VLOOKUP($E2302,[1]AllProteinsNorm!$A$1:$Q$3226,11,FALSE)</f>
        <v>1283.0532174735499</v>
      </c>
      <c r="O2302" s="1">
        <f>VLOOKUP($E2302,[1]AllProteinsNorm!$A$1:$Q$3226,15,FALSE)</f>
        <v>19123.777433953001</v>
      </c>
      <c r="P2302" s="1">
        <f>VLOOKUP($E2302,[1]AllProteinsNorm!$A$1:$Q$3226,6,FALSE)</f>
        <v>18436.7951198095</v>
      </c>
      <c r="Q2302" s="1">
        <f>VLOOKUP($E2302,[1]AllProteinsNorm!$A$1:$Q$3226,8,FALSE)</f>
        <v>24322.4614268232</v>
      </c>
      <c r="R2302" s="1">
        <f>VLOOKUP($E2302,[1]AllProteinsNorm!$A$1:$Q$3226,13,FALSE)</f>
        <v>73076.942914509098</v>
      </c>
      <c r="S2302" s="1">
        <f>VLOOKUP($E2302,[1]AllProteinsNorm!$A$1:$Q$3226,16,FALSE)</f>
        <v>19077.9632472138</v>
      </c>
      <c r="T2302" s="1">
        <f>VLOOKUP($E2302,[1]AllProteinsNorm!$A$1:$Q$3226,17,FALSE)</f>
        <v>16562.5718822979</v>
      </c>
      <c r="U2302" s="1">
        <f>VLOOKUP($E2302,[1]AllProteinsNorm!$A$1:$Q$3226,3,FALSE)</f>
        <v>7566.1032354357303</v>
      </c>
      <c r="V2302" s="1">
        <f>VLOOKUP($E2302,[1]AllProteinsNorm!$A$1:$Q$3226,7,FALSE)</f>
        <v>760.29211090658998</v>
      </c>
      <c r="W2302" s="1">
        <f>VLOOKUP($E2302,[1]AllProteinsNorm!$A$1:$Q$3226,9,FALSE)</f>
        <v>1304.60004864595</v>
      </c>
      <c r="X2302" s="1">
        <f>VLOOKUP($E2302,[1]AllProteinsNorm!$A$1:$Q$3226,12,FALSE)</f>
        <v>6100.7273014464099</v>
      </c>
      <c r="Y2302" s="29">
        <f>VLOOKUP($E2302,[1]AllProteinsNorm!$A$1:$Q$3226,14,FALSE)</f>
        <v>7899.1764988082596</v>
      </c>
      <c r="Z2302" s="25">
        <f t="shared" si="273"/>
        <v>2.2595204410405385</v>
      </c>
      <c r="AA2302" s="1">
        <f t="shared" si="273"/>
        <v>0.22861232310939536</v>
      </c>
      <c r="AB2302" s="1">
        <f t="shared" si="273"/>
        <v>1.0664189290369936</v>
      </c>
      <c r="AC2302" s="1">
        <f t="shared" si="273"/>
        <v>9.088070227203858E-2</v>
      </c>
      <c r="AD2302" s="1">
        <f t="shared" si="273"/>
        <v>1.3545676045410338</v>
      </c>
      <c r="AE2302" s="1">
        <f t="shared" si="273"/>
        <v>1.3059075534164446</v>
      </c>
      <c r="AF2302" s="1">
        <f t="shared" si="273"/>
        <v>1.7227986691049548</v>
      </c>
      <c r="AG2302" s="1">
        <f t="shared" si="273"/>
        <v>5.1761562198032296</v>
      </c>
      <c r="AH2302" s="1">
        <f t="shared" si="273"/>
        <v>1.3513225127489106</v>
      </c>
      <c r="AI2302" s="1">
        <f t="shared" si="273"/>
        <v>1.1731533373637193</v>
      </c>
      <c r="AJ2302" s="1">
        <f t="shared" si="273"/>
        <v>0.53591913892170073</v>
      </c>
      <c r="AK2302" s="1">
        <f t="shared" si="273"/>
        <v>5.3852700753237427E-2</v>
      </c>
      <c r="AL2302" s="1">
        <f t="shared" si="273"/>
        <v>9.2406898630861975E-2</v>
      </c>
      <c r="AM2302" s="1">
        <f t="shared" si="273"/>
        <v>0.43212422834447106</v>
      </c>
      <c r="AN2302" s="29">
        <f t="shared" si="273"/>
        <v>0.5595112484859005</v>
      </c>
      <c r="AO2302" s="1">
        <f t="shared" si="268"/>
        <v>11184.549445385055</v>
      </c>
      <c r="AP2302" s="1">
        <f t="shared" si="269"/>
        <v>21545.228587547746</v>
      </c>
      <c r="AQ2302" s="29">
        <f t="shared" si="270"/>
        <v>3080.8416759352126</v>
      </c>
    </row>
    <row r="2303" spans="1:43" x14ac:dyDescent="0.2">
      <c r="A2303" s="26"/>
      <c r="E2303" s="25" t="s">
        <v>4481</v>
      </c>
      <c r="F2303" s="26" t="s">
        <v>4482</v>
      </c>
      <c r="G2303" s="1">
        <v>0.122416071924017</v>
      </c>
      <c r="H2303" s="43">
        <v>2.0046558250952602</v>
      </c>
      <c r="I2303" s="1">
        <f>VLOOKUP(F2303,'[1]SUSMB vs SHAM all proteins sum'!$B$2:$E$3214,2,FALSE)</f>
        <v>0.24870313034806199</v>
      </c>
      <c r="J2303" s="29">
        <f>VLOOKUP(F2303,'[1]SUSMB vs SHAM all proteins sum'!$B$2:$E$3214,3,FALSE)</f>
        <v>1.78614745378907</v>
      </c>
      <c r="K2303" s="25">
        <f>VLOOKUP($E2303,[1]AllProteinsNorm!$A$1:$Q$3226,4,FALSE)</f>
        <v>17234.351728528702</v>
      </c>
      <c r="L2303" s="1">
        <f>VLOOKUP($E2303,[1]AllProteinsNorm!$A$1:$Q$3226,5,FALSE)</f>
        <v>59827.444653127903</v>
      </c>
      <c r="M2303" s="1">
        <f>VLOOKUP($E2303,[1]AllProteinsNorm!$A$1:$Q$3226,10,FALSE)</f>
        <v>10300.763915621799</v>
      </c>
      <c r="N2303" s="1">
        <f>VLOOKUP($E2303,[1]AllProteinsNorm!$A$1:$Q$3226,11,FALSE)</f>
        <v>26851.832500892298</v>
      </c>
      <c r="O2303" s="1">
        <f>VLOOKUP($E2303,[1]AllProteinsNorm!$A$1:$Q$3226,15,FALSE)</f>
        <v>34316.2420766008</v>
      </c>
      <c r="P2303" s="1">
        <f>VLOOKUP($E2303,[1]AllProteinsNorm!$A$1:$Q$3226,6,FALSE)</f>
        <v>53965.511584449399</v>
      </c>
      <c r="Q2303" s="1">
        <f>VLOOKUP($E2303,[1]AllProteinsNorm!$A$1:$Q$3226,8,FALSE)</f>
        <v>67484.718898571795</v>
      </c>
      <c r="R2303" s="1">
        <f>VLOOKUP($E2303,[1]AllProteinsNorm!$A$1:$Q$3226,13,FALSE)</f>
        <v>68996.831016728305</v>
      </c>
      <c r="S2303" s="1">
        <f>VLOOKUP($E2303,[1]AllProteinsNorm!$A$1:$Q$3226,16,FALSE)</f>
        <v>72473.868661107597</v>
      </c>
      <c r="T2303" s="1">
        <f>VLOOKUP($E2303,[1]AllProteinsNorm!$A$1:$Q$3226,17,FALSE)</f>
        <v>17398.2377996873</v>
      </c>
      <c r="U2303" s="1">
        <f>VLOOKUP($E2303,[1]AllProteinsNorm!$A$1:$Q$3226,3,FALSE)</f>
        <v>103856.487899653</v>
      </c>
      <c r="V2303" s="1">
        <f>VLOOKUP($E2303,[1]AllProteinsNorm!$A$1:$Q$3226,7,FALSE)</f>
        <v>49390.092535428899</v>
      </c>
      <c r="W2303" s="1">
        <f>VLOOKUP($E2303,[1]AllProteinsNorm!$A$1:$Q$3226,9,FALSE)</f>
        <v>19147.766848284398</v>
      </c>
      <c r="X2303" s="1">
        <f>VLOOKUP($E2303,[1]AllProteinsNorm!$A$1:$Q$3226,12,FALSE)</f>
        <v>89733.125256137297</v>
      </c>
      <c r="Y2303" s="29">
        <f>VLOOKUP($E2303,[1]AllProteinsNorm!$A$1:$Q$3226,14,FALSE)</f>
        <v>20187.411667227301</v>
      </c>
      <c r="Z2303" s="25">
        <f t="shared" si="273"/>
        <v>0.58016151829753015</v>
      </c>
      <c r="AA2303" s="1">
        <f t="shared" si="273"/>
        <v>2.0139766016475105</v>
      </c>
      <c r="AB2303" s="1">
        <f t="shared" si="273"/>
        <v>0.34675553377613094</v>
      </c>
      <c r="AC2303" s="1">
        <f t="shared" si="273"/>
        <v>0.90391563072262837</v>
      </c>
      <c r="AD2303" s="1">
        <f t="shared" si="273"/>
        <v>1.1551907155562002</v>
      </c>
      <c r="AE2303" s="1">
        <f t="shared" si="273"/>
        <v>1.8166458262953151</v>
      </c>
      <c r="AF2303" s="1">
        <f t="shared" si="273"/>
        <v>2.2717441070479909</v>
      </c>
      <c r="AG2303" s="1">
        <f t="shared" si="273"/>
        <v>2.3226464720527389</v>
      </c>
      <c r="AH2303" s="1">
        <f t="shared" si="273"/>
        <v>2.4396943001762379</v>
      </c>
      <c r="AI2303" s="1">
        <f t="shared" si="273"/>
        <v>0.58567842971774908</v>
      </c>
      <c r="AJ2303" s="1">
        <f t="shared" si="273"/>
        <v>3.4961302086675934</v>
      </c>
      <c r="AK2303" s="1">
        <f t="shared" si="273"/>
        <v>1.662623087051047</v>
      </c>
      <c r="AL2303" s="1">
        <f t="shared" si="273"/>
        <v>0.64457298201237001</v>
      </c>
      <c r="AM2303" s="1">
        <f t="shared" si="273"/>
        <v>3.0206941932145077</v>
      </c>
      <c r="AN2303" s="29">
        <f t="shared" si="273"/>
        <v>0.67957063821371344</v>
      </c>
      <c r="AO2303" s="1">
        <f t="shared" si="268"/>
        <v>17139.470412625964</v>
      </c>
      <c r="AP2303" s="1">
        <f t="shared" si="269"/>
        <v>20329.38537076375</v>
      </c>
      <c r="AQ2303" s="29">
        <f t="shared" si="270"/>
        <v>34961.163836202635</v>
      </c>
    </row>
    <row r="2304" spans="1:43" x14ac:dyDescent="0.2">
      <c r="A2304" s="26"/>
      <c r="E2304" s="25" t="s">
        <v>4483</v>
      </c>
      <c r="F2304" s="26" t="s">
        <v>4484</v>
      </c>
      <c r="G2304" s="1">
        <v>0.34082473853051798</v>
      </c>
      <c r="H2304" s="1">
        <v>0.79887327034269895</v>
      </c>
      <c r="I2304" s="1">
        <f>VLOOKUP(F2304,'[1]SUSMB vs SHAM all proteins sum'!$B$2:$E$3214,2,FALSE)</f>
        <v>0.42125519560847602</v>
      </c>
      <c r="J2304" s="29">
        <f>VLOOKUP(F2304,'[1]SUSMB vs SHAM all proteins sum'!$B$2:$E$3214,3,FALSE)</f>
        <v>0.78492013007720196</v>
      </c>
      <c r="K2304" s="25">
        <f>VLOOKUP($E2304,[1]AllProteinsNorm!$A$1:$Q$3226,4,FALSE)</f>
        <v>34185.882525366898</v>
      </c>
      <c r="L2304" s="1">
        <f>VLOOKUP($E2304,[1]AllProteinsNorm!$A$1:$Q$3226,5,FALSE)</f>
        <v>36699.3553962531</v>
      </c>
      <c r="M2304" s="1">
        <f>VLOOKUP($E2304,[1]AllProteinsNorm!$A$1:$Q$3226,10,FALSE)</f>
        <v>45944.544092371398</v>
      </c>
      <c r="N2304" s="1">
        <f>VLOOKUP($E2304,[1]AllProteinsNorm!$A$1:$Q$3226,11,FALSE)</f>
        <v>31238.009484471098</v>
      </c>
      <c r="O2304" s="1">
        <f>VLOOKUP($E2304,[1]AllProteinsNorm!$A$1:$Q$3226,15,FALSE)</f>
        <v>42936.1825993729</v>
      </c>
      <c r="P2304" s="1">
        <f>VLOOKUP($E2304,[1]AllProteinsNorm!$A$1:$Q$3226,6,FALSE)</f>
        <v>45269.646130428402</v>
      </c>
      <c r="Q2304" s="1">
        <f>VLOOKUP($E2304,[1]AllProteinsNorm!$A$1:$Q$3226,8,FALSE)</f>
        <v>32929.572096384298</v>
      </c>
      <c r="R2304" s="1">
        <f>VLOOKUP($E2304,[1]AllProteinsNorm!$A$1:$Q$3226,13,FALSE)</f>
        <v>13456.977993603599</v>
      </c>
      <c r="S2304" s="1">
        <f>VLOOKUP($E2304,[1]AllProteinsNorm!$A$1:$Q$3226,16,FALSE)</f>
        <v>33501.636115745801</v>
      </c>
      <c r="T2304" s="1">
        <f>VLOOKUP($E2304,[1]AllProteinsNorm!$A$1:$Q$3226,17,FALSE)</f>
        <v>37430.761718393798</v>
      </c>
      <c r="U2304" s="1">
        <f>VLOOKUP($E2304,[1]AllProteinsNorm!$A$1:$Q$3226,3,FALSE)</f>
        <v>28580.915313064899</v>
      </c>
      <c r="V2304" s="1">
        <f>VLOOKUP($E2304,[1]AllProteinsNorm!$A$1:$Q$3226,7,FALSE)</f>
        <v>42420.178092455302</v>
      </c>
      <c r="W2304" s="1">
        <f>VLOOKUP($E2304,[1]AllProteinsNorm!$A$1:$Q$3226,9,FALSE)</f>
        <v>51309.013701295902</v>
      </c>
      <c r="X2304" s="1">
        <f>VLOOKUP($E2304,[1]AllProteinsNorm!$A$1:$Q$3226,12,FALSE)</f>
        <v>10531.801395689699</v>
      </c>
      <c r="Y2304" s="29">
        <f>VLOOKUP($E2304,[1]AllProteinsNorm!$A$1:$Q$3226,14,FALSE)</f>
        <v>35158.338903752199</v>
      </c>
      <c r="Z2304" s="25">
        <f t="shared" si="273"/>
        <v>0.89489977072038107</v>
      </c>
      <c r="AA2304" s="1">
        <f t="shared" si="273"/>
        <v>0.96069612084236233</v>
      </c>
      <c r="AB2304" s="1">
        <f t="shared" si="273"/>
        <v>1.2027117317684146</v>
      </c>
      <c r="AC2304" s="1">
        <f t="shared" si="273"/>
        <v>0.81773192500357283</v>
      </c>
      <c r="AD2304" s="1">
        <f t="shared" si="273"/>
        <v>1.1239604516652695</v>
      </c>
      <c r="AE2304" s="1">
        <f t="shared" si="273"/>
        <v>1.1850446134497847</v>
      </c>
      <c r="AF2304" s="1">
        <f t="shared" si="273"/>
        <v>0.86201274742894163</v>
      </c>
      <c r="AG2304" s="1">
        <f t="shared" si="273"/>
        <v>0.35226958122637581</v>
      </c>
      <c r="AH2304" s="1">
        <f t="shared" si="273"/>
        <v>0.87698793373235551</v>
      </c>
      <c r="AI2304" s="1">
        <f t="shared" si="273"/>
        <v>0.97984248482759695</v>
      </c>
      <c r="AJ2304" s="1">
        <f t="shared" si="273"/>
        <v>0.74817593319878473</v>
      </c>
      <c r="AK2304" s="1">
        <f t="shared" si="273"/>
        <v>1.1104527613317352</v>
      </c>
      <c r="AL2304" s="1">
        <f t="shared" si="273"/>
        <v>1.3431399515021238</v>
      </c>
      <c r="AM2304" s="1">
        <f t="shared" si="273"/>
        <v>0.27569587086955422</v>
      </c>
      <c r="AN2304" s="29">
        <f t="shared" si="273"/>
        <v>0.92035621430953896</v>
      </c>
      <c r="AO2304" s="1">
        <f t="shared" si="268"/>
        <v>5463.401338357291</v>
      </c>
      <c r="AP2304" s="1">
        <f t="shared" si="269"/>
        <v>10499.516159034189</v>
      </c>
      <c r="AQ2304" s="29">
        <f t="shared" si="270"/>
        <v>13792.506124157047</v>
      </c>
    </row>
    <row r="2305" spans="1:43" x14ac:dyDescent="0.2">
      <c r="A2305" s="26"/>
      <c r="E2305" s="25" t="s">
        <v>4485</v>
      </c>
      <c r="F2305" s="26" t="s">
        <v>4486</v>
      </c>
      <c r="G2305" s="1">
        <v>0.10005228798944001</v>
      </c>
      <c r="H2305" s="1">
        <v>1.2115638605807799</v>
      </c>
      <c r="I2305" s="1">
        <f>VLOOKUP(F2305,'[1]SUSMB vs SHAM all proteins sum'!$B$2:$E$3214,2,FALSE)</f>
        <v>0.53640373338233605</v>
      </c>
      <c r="J2305" s="29">
        <f>VLOOKUP(F2305,'[1]SUSMB vs SHAM all proteins sum'!$B$2:$E$3214,3,FALSE)</f>
        <v>0.91346220548323098</v>
      </c>
      <c r="K2305" s="25">
        <f>VLOOKUP($E2305,[1]AllProteinsNorm!$A$1:$Q$3226,4,FALSE)</f>
        <v>1303335.6969038199</v>
      </c>
      <c r="L2305" s="1">
        <f>VLOOKUP($E2305,[1]AllProteinsNorm!$A$1:$Q$3226,5,FALSE)</f>
        <v>799893.22070841095</v>
      </c>
      <c r="M2305" s="1">
        <f>VLOOKUP($E2305,[1]AllProteinsNorm!$A$1:$Q$3226,10,FALSE)</f>
        <v>1180264.7576898299</v>
      </c>
      <c r="N2305" s="1">
        <f>VLOOKUP($E2305,[1]AllProteinsNorm!$A$1:$Q$3226,11,FALSE)</f>
        <v>925831.68998508202</v>
      </c>
      <c r="O2305" s="1">
        <f>VLOOKUP($E2305,[1]AllProteinsNorm!$A$1:$Q$3226,15,FALSE)</f>
        <v>1302744.9991969101</v>
      </c>
      <c r="P2305" s="1">
        <f>VLOOKUP($E2305,[1]AllProteinsNorm!$A$1:$Q$3226,6,FALSE)</f>
        <v>1351967.6168524299</v>
      </c>
      <c r="Q2305" s="1">
        <f>VLOOKUP($E2305,[1]AllProteinsNorm!$A$1:$Q$3226,8,FALSE)</f>
        <v>1464215.8831793801</v>
      </c>
      <c r="R2305" s="1">
        <f>VLOOKUP($E2305,[1]AllProteinsNorm!$A$1:$Q$3226,13,FALSE)</f>
        <v>1248590.17059891</v>
      </c>
      <c r="S2305" s="1">
        <f>VLOOKUP($E2305,[1]AllProteinsNorm!$A$1:$Q$3226,16,FALSE)</f>
        <v>1223068.5085477401</v>
      </c>
      <c r="T2305" s="1">
        <f>VLOOKUP($E2305,[1]AllProteinsNorm!$A$1:$Q$3226,17,FALSE)</f>
        <v>1281588.65970358</v>
      </c>
      <c r="U2305" s="1">
        <f>VLOOKUP($E2305,[1]AllProteinsNorm!$A$1:$Q$3226,3,FALSE)</f>
        <v>739297.52704736905</v>
      </c>
      <c r="V2305" s="1">
        <f>VLOOKUP($E2305,[1]AllProteinsNorm!$A$1:$Q$3226,7,FALSE)</f>
        <v>1241551.22855687</v>
      </c>
      <c r="W2305" s="1">
        <f>VLOOKUP($E2305,[1]AllProteinsNorm!$A$1:$Q$3226,9,FALSE)</f>
        <v>903578.97416829702</v>
      </c>
      <c r="X2305" s="1">
        <f>VLOOKUP($E2305,[1]AllProteinsNorm!$A$1:$Q$3226,12,FALSE)</f>
        <v>1238335.0660031301</v>
      </c>
      <c r="Y2305" s="29">
        <f>VLOOKUP($E2305,[1]AllProteinsNorm!$A$1:$Q$3226,14,FALSE)</f>
        <v>919017.82095858303</v>
      </c>
      <c r="Z2305" s="25">
        <f t="shared" si="273"/>
        <v>1.1822560405810567</v>
      </c>
      <c r="AA2305" s="1">
        <f t="shared" si="273"/>
        <v>0.72558328161262808</v>
      </c>
      <c r="AB2305" s="1">
        <f t="shared" si="273"/>
        <v>1.0706183699092766</v>
      </c>
      <c r="AC2305" s="1">
        <f t="shared" si="273"/>
        <v>0.83982208931012314</v>
      </c>
      <c r="AD2305" s="1">
        <f t="shared" si="273"/>
        <v>1.1817202185869147</v>
      </c>
      <c r="AE2305" s="1">
        <f t="shared" si="273"/>
        <v>1.2263700637455288</v>
      </c>
      <c r="AF2305" s="1">
        <f t="shared" si="273"/>
        <v>1.3281904859322629</v>
      </c>
      <c r="AG2305" s="1">
        <f t="shared" si="273"/>
        <v>1.1325963640122922</v>
      </c>
      <c r="AH2305" s="1">
        <f t="shared" si="273"/>
        <v>1.1094456598634359</v>
      </c>
      <c r="AI2305" s="1">
        <f t="shared" si="273"/>
        <v>1.1625292993003551</v>
      </c>
      <c r="AJ2305" s="1">
        <f t="shared" si="273"/>
        <v>0.67061691720309669</v>
      </c>
      <c r="AK2305" s="1">
        <f t="shared" si="273"/>
        <v>1.126211338444228</v>
      </c>
      <c r="AL2305" s="1">
        <f t="shared" si="273"/>
        <v>0.81963664686714743</v>
      </c>
      <c r="AM2305" s="1">
        <f t="shared" si="273"/>
        <v>1.1232939568243718</v>
      </c>
      <c r="AN2305" s="29">
        <f t="shared" si="273"/>
        <v>0.83364122751416103</v>
      </c>
      <c r="AO2305" s="1">
        <f t="shared" si="268"/>
        <v>204579.03710409364</v>
      </c>
      <c r="AP2305" s="1">
        <f t="shared" si="269"/>
        <v>86722.273493908026</v>
      </c>
      <c r="AQ2305" s="29">
        <f t="shared" si="270"/>
        <v>199310.00108648001</v>
      </c>
    </row>
    <row r="2306" spans="1:43" x14ac:dyDescent="0.2">
      <c r="A2306" s="26"/>
      <c r="E2306" s="25" t="s">
        <v>4487</v>
      </c>
      <c r="F2306" s="26" t="s">
        <v>4488</v>
      </c>
      <c r="G2306" s="1">
        <v>0.85963995792759396</v>
      </c>
      <c r="H2306" s="1">
        <v>1.0251698315069899</v>
      </c>
      <c r="I2306" s="1">
        <f>VLOOKUP(F2306,'[1]SUSMB vs SHAM all proteins sum'!$B$2:$E$3214,2,FALSE)</f>
        <v>0.25724029326301501</v>
      </c>
      <c r="J2306" s="29">
        <f>VLOOKUP(F2306,'[1]SUSMB vs SHAM all proteins sum'!$B$2:$E$3214,3,FALSE)</f>
        <v>1.17265034195733</v>
      </c>
      <c r="K2306" s="25">
        <f>VLOOKUP($E2306,[1]AllProteinsNorm!$A$1:$Q$3226,4,FALSE)</f>
        <v>15309241.6073664</v>
      </c>
      <c r="L2306" s="1">
        <f>VLOOKUP($E2306,[1]AllProteinsNorm!$A$1:$Q$3226,5,FALSE)</f>
        <v>12146660.3400872</v>
      </c>
      <c r="M2306" s="1">
        <f>VLOOKUP($E2306,[1]AllProteinsNorm!$A$1:$Q$3226,10,FALSE)</f>
        <v>18152856.195804399</v>
      </c>
      <c r="N2306" s="1">
        <f>VLOOKUP($E2306,[1]AllProteinsNorm!$A$1:$Q$3226,11,FALSE)</f>
        <v>21419444.356311999</v>
      </c>
      <c r="O2306" s="1">
        <f>VLOOKUP($E2306,[1]AllProteinsNorm!$A$1:$Q$3226,15,FALSE)</f>
        <v>16937469.204623699</v>
      </c>
      <c r="P2306" s="1">
        <f>VLOOKUP($E2306,[1]AllProteinsNorm!$A$1:$Q$3226,6,FALSE)</f>
        <v>16466462.3104099</v>
      </c>
      <c r="Q2306" s="1">
        <f>VLOOKUP($E2306,[1]AllProteinsNorm!$A$1:$Q$3226,8,FALSE)</f>
        <v>18066584.736086201</v>
      </c>
      <c r="R2306" s="1">
        <f>VLOOKUP($E2306,[1]AllProteinsNorm!$A$1:$Q$3226,13,FALSE)</f>
        <v>11737923.4738754</v>
      </c>
      <c r="S2306" s="1">
        <f>VLOOKUP($E2306,[1]AllProteinsNorm!$A$1:$Q$3226,16,FALSE)</f>
        <v>20368860.425856799</v>
      </c>
      <c r="T2306" s="1">
        <f>VLOOKUP($E2306,[1]AllProteinsNorm!$A$1:$Q$3226,17,FALSE)</f>
        <v>19496513.952755101</v>
      </c>
      <c r="U2306" s="1">
        <f>VLOOKUP($E2306,[1]AllProteinsNorm!$A$1:$Q$3226,3,FALSE)</f>
        <v>26742793.200831998</v>
      </c>
      <c r="V2306" s="1">
        <f>VLOOKUP($E2306,[1]AllProteinsNorm!$A$1:$Q$3226,7,FALSE)</f>
        <v>20552864.742906101</v>
      </c>
      <c r="W2306" s="1">
        <f>VLOOKUP($E2306,[1]AllProteinsNorm!$A$1:$Q$3226,9,FALSE)</f>
        <v>17001348.9159749</v>
      </c>
      <c r="X2306" s="1">
        <f>VLOOKUP($E2306,[1]AllProteinsNorm!$A$1:$Q$3226,12,FALSE)</f>
        <v>16110760.324929301</v>
      </c>
      <c r="Y2306" s="29">
        <f>VLOOKUP($E2306,[1]AllProteinsNorm!$A$1:$Q$3226,14,FALSE)</f>
        <v>18037501.330515299</v>
      </c>
      <c r="Z2306" s="25">
        <f t="shared" si="273"/>
        <v>0.91163694023076425</v>
      </c>
      <c r="AA2306" s="1">
        <f t="shared" si="273"/>
        <v>0.72331109211388178</v>
      </c>
      <c r="AB2306" s="1">
        <f t="shared" si="273"/>
        <v>1.0809689142817724</v>
      </c>
      <c r="AC2306" s="1">
        <f t="shared" si="273"/>
        <v>1.2754881799654678</v>
      </c>
      <c r="AD2306" s="1">
        <f t="shared" si="273"/>
        <v>1.008594873408114</v>
      </c>
      <c r="AE2306" s="1">
        <f t="shared" si="273"/>
        <v>0.98054728653992762</v>
      </c>
      <c r="AF2306" s="1">
        <f t="shared" si="273"/>
        <v>1.0758316088826012</v>
      </c>
      <c r="AG2306" s="1">
        <f t="shared" si="273"/>
        <v>0.69897156990701148</v>
      </c>
      <c r="AH2306" s="1">
        <f t="shared" si="273"/>
        <v>1.2129278556607719</v>
      </c>
      <c r="AI2306" s="1">
        <f t="shared" si="273"/>
        <v>1.1609812413244436</v>
      </c>
      <c r="AJ2306" s="1">
        <f t="shared" si="273"/>
        <v>1.5924837292462415</v>
      </c>
      <c r="AK2306" s="1">
        <f t="shared" si="273"/>
        <v>1.2238849714269351</v>
      </c>
      <c r="AL2306" s="1">
        <f t="shared" si="273"/>
        <v>1.0123987917270341</v>
      </c>
      <c r="AM2306" s="1">
        <f t="shared" si="273"/>
        <v>0.95936589310489873</v>
      </c>
      <c r="AN2306" s="29">
        <f t="shared" si="273"/>
        <v>1.0740997460283768</v>
      </c>
      <c r="AO2306" s="1">
        <f t="shared" si="268"/>
        <v>3068031.2488354938</v>
      </c>
      <c r="AP2306" s="1">
        <f t="shared" si="269"/>
        <v>3047466.5337480837</v>
      </c>
      <c r="AQ2306" s="29">
        <f t="shared" si="270"/>
        <v>3827714.1005237265</v>
      </c>
    </row>
    <row r="2307" spans="1:43" x14ac:dyDescent="0.2">
      <c r="A2307" s="26"/>
      <c r="E2307" s="25" t="s">
        <v>4489</v>
      </c>
      <c r="F2307" s="26" t="s">
        <v>4490</v>
      </c>
      <c r="G2307" s="1">
        <v>0.832044276966458</v>
      </c>
      <c r="H2307" s="1">
        <v>0.98208507960292701</v>
      </c>
      <c r="I2307" s="1">
        <f>VLOOKUP(F2307,'[1]SUSMB vs SHAM all proteins sum'!$B$2:$E$3214,2,FALSE)</f>
        <v>0.23559106538500099</v>
      </c>
      <c r="J2307" s="29">
        <f>VLOOKUP(F2307,'[1]SUSMB vs SHAM all proteins sum'!$B$2:$E$3214,3,FALSE)</f>
        <v>0.89344808046832502</v>
      </c>
      <c r="K2307" s="25">
        <f>VLOOKUP($E2307,[1]AllProteinsNorm!$A$1:$Q$3226,4,FALSE)</f>
        <v>562183.63083924004</v>
      </c>
      <c r="L2307" s="1">
        <f>VLOOKUP($E2307,[1]AllProteinsNorm!$A$1:$Q$3226,5,FALSE)</f>
        <v>445879.80997615098</v>
      </c>
      <c r="M2307" s="1">
        <f>VLOOKUP($E2307,[1]AllProteinsNorm!$A$1:$Q$3226,10,FALSE)</f>
        <v>498492.9761113</v>
      </c>
      <c r="N2307" s="1">
        <f>VLOOKUP($E2307,[1]AllProteinsNorm!$A$1:$Q$3226,11,FALSE)</f>
        <v>475509.21514759999</v>
      </c>
      <c r="O2307" s="1">
        <f>VLOOKUP($E2307,[1]AllProteinsNorm!$A$1:$Q$3226,15,FALSE)</f>
        <v>644802.28281415405</v>
      </c>
      <c r="P2307" s="1">
        <f>VLOOKUP($E2307,[1]AllProteinsNorm!$A$1:$Q$3226,6,FALSE)</f>
        <v>483645.18252315</v>
      </c>
      <c r="Q2307" s="1">
        <f>VLOOKUP($E2307,[1]AllProteinsNorm!$A$1:$Q$3226,8,FALSE)</f>
        <v>593121.75559415505</v>
      </c>
      <c r="R2307" s="1">
        <f>VLOOKUP($E2307,[1]AllProteinsNorm!$A$1:$Q$3226,13,FALSE)</f>
        <v>452015.24440233503</v>
      </c>
      <c r="S2307" s="1">
        <f>VLOOKUP($E2307,[1]AllProteinsNorm!$A$1:$Q$3226,16,FALSE)</f>
        <v>484920.95997031301</v>
      </c>
      <c r="T2307" s="1">
        <f>VLOOKUP($E2307,[1]AllProteinsNorm!$A$1:$Q$3226,17,FALSE)</f>
        <v>556661.72066955105</v>
      </c>
      <c r="U2307" s="1">
        <f>VLOOKUP($E2307,[1]AllProteinsNorm!$A$1:$Q$3226,3,FALSE)</f>
        <v>380250.13045753603</v>
      </c>
      <c r="V2307" s="1">
        <f>VLOOKUP($E2307,[1]AllProteinsNorm!$A$1:$Q$3226,7,FALSE)</f>
        <v>461749.44246938999</v>
      </c>
      <c r="W2307" s="1">
        <f>VLOOKUP($E2307,[1]AllProteinsNorm!$A$1:$Q$3226,9,FALSE)</f>
        <v>476671.44498554303</v>
      </c>
      <c r="X2307" s="1">
        <f>VLOOKUP($E2307,[1]AllProteinsNorm!$A$1:$Q$3226,12,FALSE)</f>
        <v>547915.67536682705</v>
      </c>
      <c r="Y2307" s="29">
        <f>VLOOKUP($E2307,[1]AllProteinsNorm!$A$1:$Q$3226,14,FALSE)</f>
        <v>475640.183893245</v>
      </c>
      <c r="Z2307" s="25">
        <f t="shared" si="273"/>
        <v>1.070064519903952</v>
      </c>
      <c r="AA2307" s="1">
        <f t="shared" si="273"/>
        <v>0.84869095901056379</v>
      </c>
      <c r="AB2307" s="1">
        <f t="shared" si="273"/>
        <v>0.9488352522141742</v>
      </c>
      <c r="AC2307" s="1">
        <f t="shared" si="273"/>
        <v>0.90508779001130957</v>
      </c>
      <c r="AD2307" s="1">
        <f t="shared" si="273"/>
        <v>1.2273214788599995</v>
      </c>
      <c r="AE2307" s="1">
        <f t="shared" si="273"/>
        <v>0.9205738510527447</v>
      </c>
      <c r="AF2307" s="1">
        <f t="shared" si="273"/>
        <v>1.1289523775300727</v>
      </c>
      <c r="AG2307" s="1">
        <f t="shared" si="273"/>
        <v>0.86036919070125883</v>
      </c>
      <c r="AH2307" s="1">
        <f t="shared" si="273"/>
        <v>0.92300217536995199</v>
      </c>
      <c r="AI2307" s="1">
        <f t="shared" si="273"/>
        <v>1.0595540748633161</v>
      </c>
      <c r="AJ2307" s="1">
        <f t="shared" si="273"/>
        <v>0.7237709370584855</v>
      </c>
      <c r="AK2307" s="1">
        <f t="shared" si="273"/>
        <v>0.87889733597244646</v>
      </c>
      <c r="AL2307" s="1">
        <f t="shared" si="273"/>
        <v>0.90729998696144132</v>
      </c>
      <c r="AM2307" s="1">
        <f t="shared" si="273"/>
        <v>1.04290678694078</v>
      </c>
      <c r="AN2307" s="29">
        <f t="shared" si="273"/>
        <v>0.90533707689951337</v>
      </c>
      <c r="AO2307" s="1">
        <f t="shared" si="268"/>
        <v>70917.524094990469</v>
      </c>
      <c r="AP2307" s="1">
        <f t="shared" si="269"/>
        <v>52324.685251545292</v>
      </c>
      <c r="AQ2307" s="29">
        <f t="shared" si="270"/>
        <v>53400.746839666761</v>
      </c>
    </row>
    <row r="2308" spans="1:43" x14ac:dyDescent="0.2">
      <c r="A2308" s="26"/>
      <c r="E2308" s="25" t="s">
        <v>4491</v>
      </c>
      <c r="F2308" s="26" t="s">
        <v>4492</v>
      </c>
      <c r="G2308" s="1">
        <v>0.98412787831052195</v>
      </c>
      <c r="H2308" s="1">
        <v>0.96688891469680105</v>
      </c>
      <c r="I2308" s="1">
        <f>VLOOKUP(F2308,'[1]SUSMB vs SHAM all proteins sum'!$B$2:$E$3214,2,FALSE)</f>
        <v>0.50518030250899904</v>
      </c>
      <c r="J2308" s="29">
        <f>VLOOKUP(F2308,'[1]SUSMB vs SHAM all proteins sum'!$B$2:$E$3214,3,FALSE)</f>
        <v>0.36026199544682802</v>
      </c>
      <c r="K2308" s="25">
        <f>VLOOKUP($E2308,[1]AllProteinsNorm!$A$1:$Q$3226,4,FALSE)</f>
        <v>148201.32978464701</v>
      </c>
      <c r="L2308" s="1">
        <f>VLOOKUP($E2308,[1]AllProteinsNorm!$A$1:$Q$3226,5,FALSE)</f>
        <v>205702.67750856001</v>
      </c>
      <c r="M2308" s="1">
        <f>VLOOKUP($E2308,[1]AllProteinsNorm!$A$1:$Q$3226,10,FALSE)</f>
        <v>187154.00889256899</v>
      </c>
      <c r="N2308" s="1">
        <f>VLOOKUP($E2308,[1]AllProteinsNorm!$A$1:$Q$3226,11,FALSE)</f>
        <v>26125130.1705263</v>
      </c>
      <c r="O2308" s="1">
        <f>VLOOKUP($E2308,[1]AllProteinsNorm!$A$1:$Q$3226,15,FALSE)</f>
        <v>15163247.3406021</v>
      </c>
      <c r="P2308" s="1">
        <f>VLOOKUP($E2308,[1]AllProteinsNorm!$A$1:$Q$3226,6,FALSE)</f>
        <v>18811045.5487835</v>
      </c>
      <c r="Q2308" s="1">
        <f>VLOOKUP($E2308,[1]AllProteinsNorm!$A$1:$Q$3226,8,FALSE)</f>
        <v>183219.80866997299</v>
      </c>
      <c r="R2308" s="1">
        <f>VLOOKUP($E2308,[1]AllProteinsNorm!$A$1:$Q$3226,13,FALSE)</f>
        <v>156310.30013021201</v>
      </c>
      <c r="S2308" s="1">
        <f>VLOOKUP($E2308,[1]AllProteinsNorm!$A$1:$Q$3226,16,FALSE)</f>
        <v>174461.017884097</v>
      </c>
      <c r="T2308" s="1">
        <f>VLOOKUP($E2308,[1]AllProteinsNorm!$A$1:$Q$3226,17,FALSE)</f>
        <v>20321389.868085399</v>
      </c>
      <c r="U2308" s="1">
        <f>VLOOKUP($E2308,[1]AllProteinsNorm!$A$1:$Q$3226,3,FALSE)</f>
        <v>177003.335119436</v>
      </c>
      <c r="V2308" s="1">
        <f>VLOOKUP($E2308,[1]AllProteinsNorm!$A$1:$Q$3226,7,FALSE)</f>
        <v>178975.72272734801</v>
      </c>
      <c r="W2308" s="1">
        <f>VLOOKUP($E2308,[1]AllProteinsNorm!$A$1:$Q$3226,9,FALSE)</f>
        <v>178062.78477807701</v>
      </c>
      <c r="X2308" s="1">
        <f>VLOOKUP($E2308,[1]AllProteinsNorm!$A$1:$Q$3226,12,FALSE)</f>
        <v>15119692.193856001</v>
      </c>
      <c r="Y2308" s="29">
        <f>VLOOKUP($E2308,[1]AllProteinsNorm!$A$1:$Q$3226,14,FALSE)</f>
        <v>160820.877426475</v>
      </c>
      <c r="Z2308" s="25">
        <f t="shared" si="273"/>
        <v>1.7714956933601596E-2</v>
      </c>
      <c r="AA2308" s="1">
        <f t="shared" si="273"/>
        <v>2.4588268394661741E-2</v>
      </c>
      <c r="AB2308" s="1">
        <f t="shared" si="273"/>
        <v>2.237108946525939E-2</v>
      </c>
      <c r="AC2308" s="1">
        <f t="shared" si="273"/>
        <v>3.1228164857097904</v>
      </c>
      <c r="AD2308" s="1">
        <f t="shared" si="273"/>
        <v>1.8125091994966873</v>
      </c>
      <c r="AE2308" s="1">
        <f t="shared" si="273"/>
        <v>2.248541644376254</v>
      </c>
      <c r="AF2308" s="1">
        <f t="shared" si="273"/>
        <v>2.1900822514127932E-2</v>
      </c>
      <c r="AG2308" s="1">
        <f t="shared" si="273"/>
        <v>1.8684246889746226E-2</v>
      </c>
      <c r="AH2308" s="1">
        <f t="shared" si="273"/>
        <v>2.0853857538930431E-2</v>
      </c>
      <c r="AI2308" s="1">
        <f t="shared" si="273"/>
        <v>2.4290777071107916</v>
      </c>
      <c r="AJ2308" s="1">
        <f t="shared" si="273"/>
        <v>2.1157748471630072E-2</v>
      </c>
      <c r="AK2308" s="1">
        <f t="shared" si="273"/>
        <v>2.1393513977791882E-2</v>
      </c>
      <c r="AL2308" s="1">
        <f t="shared" si="273"/>
        <v>2.1284387720437194E-2</v>
      </c>
      <c r="AM2308" s="1">
        <f t="shared" si="273"/>
        <v>1.8073029199716315</v>
      </c>
      <c r="AN2308" s="29">
        <f t="shared" si="273"/>
        <v>1.9223409950328004E-2</v>
      </c>
      <c r="AO2308" s="1">
        <f t="shared" si="268"/>
        <v>10607596.003630627</v>
      </c>
      <c r="AP2308" s="1">
        <f t="shared" si="269"/>
        <v>9513515.9886283558</v>
      </c>
      <c r="AQ2308" s="29">
        <f t="shared" si="270"/>
        <v>5978394.3465091065</v>
      </c>
    </row>
    <row r="2309" spans="1:43" x14ac:dyDescent="0.2">
      <c r="A2309" s="26"/>
      <c r="E2309" s="25" t="s">
        <v>28</v>
      </c>
      <c r="F2309" s="26" t="s">
        <v>29</v>
      </c>
      <c r="G2309" s="43">
        <v>2.3964042959272999E-2</v>
      </c>
      <c r="H2309" s="43">
        <v>7.3967394976242704E-2</v>
      </c>
      <c r="I2309" s="1">
        <f>VLOOKUP(F2309,'[1]SUSMB vs SHAM all proteins sum'!$B$2:$E$3214,2,FALSE)</f>
        <v>3.3820460262818403E-2</v>
      </c>
      <c r="J2309" s="29">
        <f>VLOOKUP(F2309,'[1]SUSMB vs SHAM all proteins sum'!$B$2:$E$3214,3,FALSE)</f>
        <v>0.10705813443217201</v>
      </c>
      <c r="K2309" s="25">
        <f>VLOOKUP($E2309,[1]AllProteinsNorm!$A$1:$Q$3226,4,FALSE)</f>
        <v>2075758.7602721599</v>
      </c>
      <c r="L2309" s="1">
        <f>VLOOKUP($E2309,[1]AllProteinsNorm!$A$1:$Q$3226,5,FALSE)</f>
        <v>2063036.46510843</v>
      </c>
      <c r="M2309" s="1">
        <f>VLOOKUP($E2309,[1]AllProteinsNorm!$A$1:$Q$3226,10,FALSE)</f>
        <v>1938090.8950235101</v>
      </c>
      <c r="N2309" s="1">
        <f>VLOOKUP($E2309,[1]AllProteinsNorm!$A$1:$Q$3226,11,FALSE)</f>
        <v>2342519.19260799</v>
      </c>
      <c r="O2309" s="1">
        <f>VLOOKUP($E2309,[1]AllProteinsNorm!$A$1:$Q$3226,15,FALSE)</f>
        <v>2023286.0541181001</v>
      </c>
      <c r="P2309" s="1">
        <f>VLOOKUP($E2309,[1]AllProteinsNorm!$A$1:$Q$3226,6,FALSE)</f>
        <v>63267.257712213002</v>
      </c>
      <c r="Q2309" s="1">
        <f>VLOOKUP($E2309,[1]AllProteinsNorm!$A$1:$Q$3226,8,FALSE)</f>
        <v>50898.2731283639</v>
      </c>
      <c r="R2309" s="1">
        <f>VLOOKUP($E2309,[1]AllProteinsNorm!$A$1:$Q$3226,13,FALSE)</f>
        <v>13989.3418901839</v>
      </c>
      <c r="S2309" s="1">
        <f>VLOOKUP($E2309,[1]AllProteinsNorm!$A$1:$Q$3226,16,FALSE)</f>
        <v>1126556.93566895</v>
      </c>
      <c r="T2309" s="1">
        <f>VLOOKUP($E2309,[1]AllProteinsNorm!$A$1:$Q$3226,17,FALSE)</f>
        <v>1716198.4344816201</v>
      </c>
      <c r="U2309" s="1">
        <f>VLOOKUP($E2309,[1]AllProteinsNorm!$A$1:$Q$3226,3,FALSE)</f>
        <v>41586.091622972897</v>
      </c>
      <c r="V2309" s="1">
        <f>VLOOKUP($E2309,[1]AllProteinsNorm!$A$1:$Q$3226,7,FALSE)</f>
        <v>101616.364715711</v>
      </c>
      <c r="W2309" s="1">
        <f>VLOOKUP($E2309,[1]AllProteinsNorm!$A$1:$Q$3226,9,FALSE)</f>
        <v>1531741.1079490599</v>
      </c>
      <c r="X2309" s="1">
        <f>VLOOKUP($E2309,[1]AllProteinsNorm!$A$1:$Q$3226,12,FALSE)</f>
        <v>39777.391779875798</v>
      </c>
      <c r="Y2309" s="29">
        <f>VLOOKUP($E2309,[1]AllProteinsNorm!$A$1:$Q$3226,14,FALSE)</f>
        <v>2148638.2171982201</v>
      </c>
      <c r="Z2309" s="25">
        <f t="shared" si="273"/>
        <v>0.99388112091768632</v>
      </c>
      <c r="AA2309" s="1">
        <f t="shared" si="273"/>
        <v>0.98778963802479192</v>
      </c>
      <c r="AB2309" s="1">
        <f t="shared" si="273"/>
        <v>0.92796522796983072</v>
      </c>
      <c r="AC2309" s="1">
        <f t="shared" si="273"/>
        <v>1.1216070217211398</v>
      </c>
      <c r="AD2309" s="1">
        <f t="shared" si="273"/>
        <v>0.96875699136655125</v>
      </c>
      <c r="AE2309" s="1">
        <f t="shared" si="273"/>
        <v>3.0292601537260506E-2</v>
      </c>
      <c r="AF2309" s="1">
        <f t="shared" si="273"/>
        <v>2.4370285082145216E-2</v>
      </c>
      <c r="AG2309" s="1">
        <f t="shared" si="273"/>
        <v>6.6981496428292807E-3</v>
      </c>
      <c r="AH2309" s="1">
        <f t="shared" si="273"/>
        <v>0.5393997084003378</v>
      </c>
      <c r="AI2309" s="1">
        <f t="shared" si="273"/>
        <v>0.82172228123278213</v>
      </c>
      <c r="AJ2309" s="1">
        <f t="shared" si="273"/>
        <v>1.9911577466452206E-2</v>
      </c>
      <c r="AK2309" s="1">
        <f t="shared" si="273"/>
        <v>4.8654298563090025E-2</v>
      </c>
      <c r="AL2309" s="1">
        <f t="shared" si="273"/>
        <v>0.7334034178058858</v>
      </c>
      <c r="AM2309" s="1">
        <f t="shared" si="273"/>
        <v>1.9045565162004414E-2</v>
      </c>
      <c r="AN2309" s="29">
        <f t="shared" si="273"/>
        <v>1.028776079680644</v>
      </c>
      <c r="AO2309" s="1">
        <f t="shared" si="268"/>
        <v>135802.9685133812</v>
      </c>
      <c r="AP2309" s="1">
        <f t="shared" si="269"/>
        <v>700855.92575962865</v>
      </c>
      <c r="AQ2309" s="29">
        <f t="shared" si="270"/>
        <v>893465.80453262071</v>
      </c>
    </row>
    <row r="2310" spans="1:43" x14ac:dyDescent="0.2">
      <c r="A2310" s="26"/>
      <c r="E2310" s="25" t="s">
        <v>4493</v>
      </c>
      <c r="F2310" s="26" t="s">
        <v>4494</v>
      </c>
      <c r="G2310" s="1">
        <v>5.81266111103566E-2</v>
      </c>
      <c r="H2310" s="43">
        <v>0.15526242725426101</v>
      </c>
      <c r="I2310" s="1">
        <f>VLOOKUP(F2310,'[1]SUSMB vs SHAM all proteins sum'!$B$2:$E$3214,2,FALSE)</f>
        <v>0.11874603779162</v>
      </c>
      <c r="J2310" s="29">
        <f>VLOOKUP(F2310,'[1]SUSMB vs SHAM all proteins sum'!$B$2:$E$3214,3,FALSE)</f>
        <v>0.14530260244195001</v>
      </c>
      <c r="K2310" s="25">
        <f>VLOOKUP($E2310,[1]AllProteinsNorm!$A$1:$Q$3226,4,FALSE)</f>
        <v>69011.602091350403</v>
      </c>
      <c r="L2310" s="1">
        <f>VLOOKUP($E2310,[1]AllProteinsNorm!$A$1:$Q$3226,5,FALSE)</f>
        <v>93633.287644375101</v>
      </c>
      <c r="M2310" s="1">
        <f>VLOOKUP($E2310,[1]AllProteinsNorm!$A$1:$Q$3226,10,FALSE)</f>
        <v>77083.086724034496</v>
      </c>
      <c r="N2310" s="1">
        <f>VLOOKUP($E2310,[1]AllProteinsNorm!$A$1:$Q$3226,11,FALSE)</f>
        <v>75491.602013554802</v>
      </c>
      <c r="O2310" s="1">
        <f>VLOOKUP($E2310,[1]AllProteinsNorm!$A$1:$Q$3226,15,FALSE)</f>
        <v>86230.445166247693</v>
      </c>
      <c r="P2310" s="1">
        <f>VLOOKUP($E2310,[1]AllProteinsNorm!$A$1:$Q$3226,6,FALSE)</f>
        <v>92082.892523059505</v>
      </c>
      <c r="Q2310" s="1">
        <f>VLOOKUP($E2310,[1]AllProteinsNorm!$A$1:$Q$3226,8,FALSE)</f>
        <v>1862.0388341313401</v>
      </c>
      <c r="R2310" s="1">
        <f>VLOOKUP($E2310,[1]AllProteinsNorm!$A$1:$Q$3226,13,FALSE)</f>
        <v>1603.9616664815001</v>
      </c>
      <c r="S2310" s="1">
        <f>VLOOKUP($E2310,[1]AllProteinsNorm!$A$1:$Q$3226,16,FALSE)</f>
        <v>53455.562440814101</v>
      </c>
      <c r="T2310" s="1">
        <f>VLOOKUP($E2310,[1]AllProteinsNorm!$A$1:$Q$3226,17,FALSE)</f>
        <v>19899.768786845601</v>
      </c>
      <c r="U2310" s="1">
        <f>VLOOKUP($E2310,[1]AllProteinsNorm!$A$1:$Q$3226,3,FALSE)</f>
        <v>459.07052365882498</v>
      </c>
      <c r="V2310" s="1">
        <f>VLOOKUP($E2310,[1]AllProteinsNorm!$A$1:$Q$3226,7,FALSE)</f>
        <v>70699.119048598994</v>
      </c>
      <c r="W2310" s="1">
        <f>VLOOKUP($E2310,[1]AllProteinsNorm!$A$1:$Q$3226,9,FALSE)</f>
        <v>92151.891834210604</v>
      </c>
      <c r="X2310" s="1">
        <f>VLOOKUP($E2310,[1]AllProteinsNorm!$A$1:$Q$3226,12,FALSE)</f>
        <v>1457.58563475854</v>
      </c>
      <c r="Y2310" s="29">
        <f>VLOOKUP($E2310,[1]AllProteinsNorm!$A$1:$Q$3226,14,FALSE)</f>
        <v>48173.252322859596</v>
      </c>
      <c r="Z2310" s="25">
        <f t="shared" si="273"/>
        <v>0.85952918205967932</v>
      </c>
      <c r="AA2310" s="1">
        <f t="shared" si="273"/>
        <v>1.1661885929846494</v>
      </c>
      <c r="AB2310" s="1">
        <f t="shared" si="273"/>
        <v>0.96005831591683644</v>
      </c>
      <c r="AC2310" s="1">
        <f t="shared" si="273"/>
        <v>0.94023661188439889</v>
      </c>
      <c r="AD2310" s="1">
        <f t="shared" si="273"/>
        <v>1.0739872971544369</v>
      </c>
      <c r="AE2310" s="1">
        <f t="shared" si="273"/>
        <v>1.1468786536395268</v>
      </c>
      <c r="AF2310" s="1">
        <f t="shared" si="273"/>
        <v>2.3191415176041334E-2</v>
      </c>
      <c r="AG2310" s="1">
        <f t="shared" si="273"/>
        <v>1.9977102653275715E-2</v>
      </c>
      <c r="AH2310" s="1">
        <f t="shared" si="273"/>
        <v>0.66578103491169049</v>
      </c>
      <c r="AI2310" s="1">
        <f t="shared" si="273"/>
        <v>0.2478486438540155</v>
      </c>
      <c r="AJ2310" s="1">
        <f t="shared" si="273"/>
        <v>5.7176547095062133E-3</v>
      </c>
      <c r="AK2310" s="1">
        <f t="shared" si="273"/>
        <v>0.8805469533621878</v>
      </c>
      <c r="AL2310" s="1">
        <f t="shared" si="273"/>
        <v>1.1477380297397639</v>
      </c>
      <c r="AM2310" s="1">
        <f t="shared" si="273"/>
        <v>1.8154011071465491E-2</v>
      </c>
      <c r="AN2310" s="29">
        <f t="shared" si="273"/>
        <v>0.59999065246177985</v>
      </c>
      <c r="AO2310" s="1">
        <f t="shared" si="268"/>
        <v>8646.8883341389828</v>
      </c>
      <c r="AP2310" s="1">
        <f t="shared" si="269"/>
        <v>34736.348503276851</v>
      </c>
      <c r="AQ2310" s="29">
        <f t="shared" si="270"/>
        <v>36727.55672771547</v>
      </c>
    </row>
    <row r="2311" spans="1:43" x14ac:dyDescent="0.2">
      <c r="A2311" s="26"/>
      <c r="E2311" s="25" t="s">
        <v>4495</v>
      </c>
      <c r="F2311" s="26" t="s">
        <v>4496</v>
      </c>
      <c r="G2311" s="1">
        <v>0.22228321775247201</v>
      </c>
      <c r="H2311" s="1">
        <v>1.35858145502415</v>
      </c>
      <c r="I2311" s="1">
        <f>VLOOKUP(F2311,'[1]SUSMB vs SHAM all proteins sum'!$B$2:$E$3214,2,FALSE)</f>
        <v>0.64990907218057203</v>
      </c>
      <c r="J2311" s="29">
        <f>VLOOKUP(F2311,'[1]SUSMB vs SHAM all proteins sum'!$B$2:$E$3214,3,FALSE)</f>
        <v>0.93641167309673901</v>
      </c>
      <c r="K2311" s="25">
        <f>VLOOKUP($E2311,[1]AllProteinsNorm!$A$1:$Q$3226,4,FALSE)</f>
        <v>373583.29719780001</v>
      </c>
      <c r="L2311" s="1">
        <f>VLOOKUP($E2311,[1]AllProteinsNorm!$A$1:$Q$3226,5,FALSE)</f>
        <v>448791.161101092</v>
      </c>
      <c r="M2311" s="1">
        <f>VLOOKUP($E2311,[1]AllProteinsNorm!$A$1:$Q$3226,10,FALSE)</f>
        <v>370772.44217105902</v>
      </c>
      <c r="N2311" s="1">
        <f>VLOOKUP($E2311,[1]AllProteinsNorm!$A$1:$Q$3226,11,FALSE)</f>
        <v>375828.05692607502</v>
      </c>
      <c r="O2311" s="1">
        <f>VLOOKUP($E2311,[1]AllProteinsNorm!$A$1:$Q$3226,15,FALSE)</f>
        <v>417067.75433059002</v>
      </c>
      <c r="P2311" s="1">
        <f>VLOOKUP($E2311,[1]AllProteinsNorm!$A$1:$Q$3226,6,FALSE)</f>
        <v>360479.48755669099</v>
      </c>
      <c r="Q2311" s="1">
        <f>VLOOKUP($E2311,[1]AllProteinsNorm!$A$1:$Q$3226,8,FALSE)</f>
        <v>1018053.74524494</v>
      </c>
      <c r="R2311" s="1">
        <f>VLOOKUP($E2311,[1]AllProteinsNorm!$A$1:$Q$3226,13,FALSE)</f>
        <v>383704.37870926602</v>
      </c>
      <c r="S2311" s="1">
        <f>VLOOKUP($E2311,[1]AllProteinsNorm!$A$1:$Q$3226,16,FALSE)</f>
        <v>370881.00253284501</v>
      </c>
      <c r="T2311" s="1">
        <f>VLOOKUP($E2311,[1]AllProteinsNorm!$A$1:$Q$3226,17,FALSE)</f>
        <v>863536.71940017596</v>
      </c>
      <c r="U2311" s="1">
        <f>VLOOKUP($E2311,[1]AllProteinsNorm!$A$1:$Q$3226,3,FALSE)</f>
        <v>331393.84759269498</v>
      </c>
      <c r="V2311" s="1">
        <f>VLOOKUP($E2311,[1]AllProteinsNorm!$A$1:$Q$3226,7,FALSE)</f>
        <v>365985.21729910199</v>
      </c>
      <c r="W2311" s="1">
        <f>VLOOKUP($E2311,[1]AllProteinsNorm!$A$1:$Q$3226,9,FALSE)</f>
        <v>389968.77452839498</v>
      </c>
      <c r="X2311" s="1">
        <f>VLOOKUP($E2311,[1]AllProteinsNorm!$A$1:$Q$3226,12,FALSE)</f>
        <v>254792.485047672</v>
      </c>
      <c r="Y2311" s="29">
        <f>VLOOKUP($E2311,[1]AllProteinsNorm!$A$1:$Q$3226,14,FALSE)</f>
        <v>582163.08894037199</v>
      </c>
      <c r="Z2311" s="25">
        <f t="shared" si="273"/>
        <v>0.94052181000935264</v>
      </c>
      <c r="AA2311" s="1">
        <f t="shared" si="273"/>
        <v>1.1298628132496811</v>
      </c>
      <c r="AB2311" s="1">
        <f t="shared" si="273"/>
        <v>0.93344528791306469</v>
      </c>
      <c r="AC2311" s="1">
        <f t="shared" si="273"/>
        <v>0.94617314800682062</v>
      </c>
      <c r="AD2311" s="1">
        <f t="shared" si="273"/>
        <v>1.0499969408210805</v>
      </c>
      <c r="AE2311" s="1">
        <f t="shared" si="273"/>
        <v>0.90753206219643456</v>
      </c>
      <c r="AF2311" s="1">
        <f t="shared" si="273"/>
        <v>2.5630207730020804</v>
      </c>
      <c r="AG2311" s="1">
        <f t="shared" si="273"/>
        <v>0.96600233329242691</v>
      </c>
      <c r="AH2311" s="1">
        <f t="shared" si="273"/>
        <v>0.93371859613837371</v>
      </c>
      <c r="AI2311" s="1">
        <f t="shared" si="273"/>
        <v>2.1740134648197937</v>
      </c>
      <c r="AJ2311" s="1">
        <f t="shared" si="273"/>
        <v>0.83430695028857005</v>
      </c>
      <c r="AK2311" s="1">
        <f t="shared" si="273"/>
        <v>0.9213931179277699</v>
      </c>
      <c r="AL2311" s="1">
        <f t="shared" si="273"/>
        <v>0.98177338338651787</v>
      </c>
      <c r="AM2311" s="1">
        <f t="shared" si="273"/>
        <v>0.64145771776016269</v>
      </c>
      <c r="AN2311" s="29">
        <f t="shared" si="273"/>
        <v>1.4656358735463797</v>
      </c>
      <c r="AO2311" s="1">
        <f t="shared" si="268"/>
        <v>30884.622762293013</v>
      </c>
      <c r="AP2311" s="1">
        <f t="shared" si="269"/>
        <v>283149.31951098109</v>
      </c>
      <c r="AQ2311" s="29">
        <f t="shared" si="270"/>
        <v>108707.91489250942</v>
      </c>
    </row>
    <row r="2312" spans="1:43" x14ac:dyDescent="0.2">
      <c r="A2312" s="26"/>
      <c r="E2312" s="25" t="s">
        <v>4497</v>
      </c>
      <c r="F2312" s="26" t="s">
        <v>4498</v>
      </c>
      <c r="G2312" s="1">
        <v>0.13487856430200301</v>
      </c>
      <c r="H2312" s="43">
        <v>1.93633146427247</v>
      </c>
      <c r="I2312" s="1">
        <f>VLOOKUP(F2312,'[1]SUSMB vs SHAM all proteins sum'!$B$2:$E$3214,2,FALSE)</f>
        <v>0.659688603280009</v>
      </c>
      <c r="J2312" s="29">
        <f>VLOOKUP(F2312,'[1]SUSMB vs SHAM all proteins sum'!$B$2:$E$3214,3,FALSE)</f>
        <v>0.68593967970209202</v>
      </c>
      <c r="K2312" s="25">
        <f>VLOOKUP($E2312,[1]AllProteinsNorm!$A$1:$Q$3226,4,FALSE)</f>
        <v>40417.805802413699</v>
      </c>
      <c r="L2312" s="1">
        <f>VLOOKUP($E2312,[1]AllProteinsNorm!$A$1:$Q$3226,5,FALSE)</f>
        <v>11537.3141142122</v>
      </c>
      <c r="M2312" s="1">
        <f>VLOOKUP($E2312,[1]AllProteinsNorm!$A$1:$Q$3226,10,FALSE)</f>
        <v>29302.674423980901</v>
      </c>
      <c r="N2312" s="1">
        <f>VLOOKUP($E2312,[1]AllProteinsNorm!$A$1:$Q$3226,11,FALSE)</f>
        <v>5730.1843039236001</v>
      </c>
      <c r="O2312" s="1">
        <f>VLOOKUP($E2312,[1]AllProteinsNorm!$A$1:$Q$3226,15,FALSE)</f>
        <v>20624.631118773199</v>
      </c>
      <c r="P2312" s="1">
        <f>VLOOKUP($E2312,[1]AllProteinsNorm!$A$1:$Q$3226,6,FALSE)</f>
        <v>16872.4742847657</v>
      </c>
      <c r="Q2312" s="1">
        <f>VLOOKUP($E2312,[1]AllProteinsNorm!$A$1:$Q$3226,8,FALSE)</f>
        <v>50174.2289050084</v>
      </c>
      <c r="R2312" s="1">
        <f>VLOOKUP($E2312,[1]AllProteinsNorm!$A$1:$Q$3226,13,FALSE)</f>
        <v>33224.090275252704</v>
      </c>
      <c r="S2312" s="1">
        <f>VLOOKUP($E2312,[1]AllProteinsNorm!$A$1:$Q$3226,16,FALSE)</f>
        <v>33436.085114179703</v>
      </c>
      <c r="T2312" s="1">
        <f>VLOOKUP($E2312,[1]AllProteinsNorm!$A$1:$Q$3226,17,FALSE)</f>
        <v>46742.291633756198</v>
      </c>
      <c r="U2312" s="1">
        <f>VLOOKUP($E2312,[1]AllProteinsNorm!$A$1:$Q$3226,3,FALSE)</f>
        <v>38749.546137344601</v>
      </c>
      <c r="V2312" s="1">
        <f>VLOOKUP($E2312,[1]AllProteinsNorm!$A$1:$Q$3226,7,FALSE)</f>
        <v>686.85490778051303</v>
      </c>
      <c r="W2312" s="1">
        <f>VLOOKUP($E2312,[1]AllProteinsNorm!$A$1:$Q$3226,9,FALSE)</f>
        <v>10756.818476452299</v>
      </c>
      <c r="X2312" s="1">
        <f>VLOOKUP($E2312,[1]AllProteinsNorm!$A$1:$Q$3226,12,FALSE)</f>
        <v>32704.685743398</v>
      </c>
      <c r="Y2312" s="29">
        <f>VLOOKUP($E2312,[1]AllProteinsNorm!$A$1:$Q$3226,14,FALSE)</f>
        <v>26190.493114112502</v>
      </c>
      <c r="Z2312" s="25">
        <f t="shared" si="273"/>
        <v>1.8779307504628682</v>
      </c>
      <c r="AA2312" s="1">
        <f t="shared" si="273"/>
        <v>0.53605772314177624</v>
      </c>
      <c r="AB2312" s="1">
        <f t="shared" si="273"/>
        <v>1.3614888853840088</v>
      </c>
      <c r="AC2312" s="1">
        <f t="shared" si="273"/>
        <v>0.26624130371558091</v>
      </c>
      <c r="AD2312" s="1">
        <f t="shared" si="273"/>
        <v>0.95828133729576626</v>
      </c>
      <c r="AE2312" s="1">
        <f t="shared" si="273"/>
        <v>0.78394503775519875</v>
      </c>
      <c r="AF2312" s="1">
        <f t="shared" si="273"/>
        <v>2.3312430121046117</v>
      </c>
      <c r="AG2312" s="1">
        <f t="shared" si="273"/>
        <v>1.5436894592710768</v>
      </c>
      <c r="AH2312" s="1">
        <f t="shared" si="273"/>
        <v>1.5535393662379875</v>
      </c>
      <c r="AI2312" s="1">
        <f t="shared" si="273"/>
        <v>2.1717850601600936</v>
      </c>
      <c r="AJ2312" s="1">
        <f t="shared" si="273"/>
        <v>1.8004184743114733</v>
      </c>
      <c r="AK2312" s="1">
        <f t="shared" si="273"/>
        <v>3.1913309661909799E-2</v>
      </c>
      <c r="AL2312" s="1">
        <f t="shared" si="273"/>
        <v>0.49979358832167387</v>
      </c>
      <c r="AM2312" s="1">
        <f t="shared" si="273"/>
        <v>1.5195563891319386</v>
      </c>
      <c r="AN2312" s="29">
        <f t="shared" si="273"/>
        <v>1.2168877407452108</v>
      </c>
      <c r="AO2312" s="1">
        <f t="shared" si="268"/>
        <v>12389.27791421306</v>
      </c>
      <c r="AP2312" s="1">
        <f t="shared" si="269"/>
        <v>11801.752566028727</v>
      </c>
      <c r="AQ2312" s="29">
        <f t="shared" si="270"/>
        <v>14093.905819195492</v>
      </c>
    </row>
    <row r="2313" spans="1:43" x14ac:dyDescent="0.2">
      <c r="A2313" s="26"/>
      <c r="E2313" s="25" t="s">
        <v>4499</v>
      </c>
      <c r="F2313" s="26" t="s">
        <v>4500</v>
      </c>
      <c r="G2313" s="1">
        <v>0.964817801473002</v>
      </c>
      <c r="H2313" s="1">
        <v>1.00966637560049</v>
      </c>
      <c r="I2313" s="1">
        <f>VLOOKUP(F2313,'[1]SUSMB vs SHAM all proteins sum'!$B$2:$E$3214,2,FALSE)</f>
        <v>0.78644564422585805</v>
      </c>
      <c r="J2313" s="29">
        <f>VLOOKUP(F2313,'[1]SUSMB vs SHAM all proteins sum'!$B$2:$E$3214,3,FALSE)</f>
        <v>0.92390085450258097</v>
      </c>
      <c r="K2313" s="25">
        <f>VLOOKUP($E2313,[1]AllProteinsNorm!$A$1:$Q$3226,4,FALSE)</f>
        <v>156738.618009264</v>
      </c>
      <c r="L2313" s="1">
        <f>VLOOKUP($E2313,[1]AllProteinsNorm!$A$1:$Q$3226,5,FALSE)</f>
        <v>206095.626327103</v>
      </c>
      <c r="M2313" s="1">
        <f>VLOOKUP($E2313,[1]AllProteinsNorm!$A$1:$Q$3226,10,FALSE)</f>
        <v>240291.05691204799</v>
      </c>
      <c r="N2313" s="1">
        <f>VLOOKUP($E2313,[1]AllProteinsNorm!$A$1:$Q$3226,11,FALSE)</f>
        <v>182192.76170291199</v>
      </c>
      <c r="O2313" s="1">
        <f>VLOOKUP($E2313,[1]AllProteinsNorm!$A$1:$Q$3226,15,FALSE)</f>
        <v>251106.138179678</v>
      </c>
      <c r="P2313" s="1">
        <f>VLOOKUP($E2313,[1]AllProteinsNorm!$A$1:$Q$3226,6,FALSE)</f>
        <v>223386.62817119699</v>
      </c>
      <c r="Q2313" s="1">
        <f>VLOOKUP($E2313,[1]AllProteinsNorm!$A$1:$Q$3226,8,FALSE)</f>
        <v>297706.93180232501</v>
      </c>
      <c r="R2313" s="1">
        <f>VLOOKUP($E2313,[1]AllProteinsNorm!$A$1:$Q$3226,13,FALSE)</f>
        <v>201021.35681211</v>
      </c>
      <c r="S2313" s="1">
        <f>VLOOKUP($E2313,[1]AllProteinsNorm!$A$1:$Q$3226,16,FALSE)</f>
        <v>100742.635765598</v>
      </c>
      <c r="T2313" s="1">
        <f>VLOOKUP($E2313,[1]AllProteinsNorm!$A$1:$Q$3226,17,FALSE)</f>
        <v>276667.84184330498</v>
      </c>
      <c r="U2313" s="1">
        <f>VLOOKUP($E2313,[1]AllProteinsNorm!$A$1:$Q$3226,3,FALSE)</f>
        <v>146837.01527328699</v>
      </c>
      <c r="V2313" s="1">
        <f>VLOOKUP($E2313,[1]AllProteinsNorm!$A$1:$Q$3226,7,FALSE)</f>
        <v>188962.978336556</v>
      </c>
      <c r="W2313" s="1">
        <f>VLOOKUP($E2313,[1]AllProteinsNorm!$A$1:$Q$3226,9,FALSE)</f>
        <v>175245.10008401601</v>
      </c>
      <c r="X2313" s="1">
        <f>VLOOKUP($E2313,[1]AllProteinsNorm!$A$1:$Q$3226,12,FALSE)</f>
        <v>500137.85198982502</v>
      </c>
      <c r="Y2313" s="29">
        <f>VLOOKUP($E2313,[1]AllProteinsNorm!$A$1:$Q$3226,14,FALSE)</f>
        <v>98299.159923547399</v>
      </c>
      <c r="Z2313" s="25">
        <f t="shared" si="273"/>
        <v>0.7561508976644018</v>
      </c>
      <c r="AA2313" s="1">
        <f t="shared" si="273"/>
        <v>0.99426289979624038</v>
      </c>
      <c r="AB2313" s="1">
        <f t="shared" si="273"/>
        <v>1.1592312136759673</v>
      </c>
      <c r="AC2313" s="1">
        <f t="shared" si="273"/>
        <v>0.87894880061702951</v>
      </c>
      <c r="AD2313" s="1">
        <f t="shared" si="273"/>
        <v>1.2114061882463603</v>
      </c>
      <c r="AE2313" s="1">
        <f t="shared" si="273"/>
        <v>1.0776795250797153</v>
      </c>
      <c r="AF2313" s="1">
        <f t="shared" si="273"/>
        <v>1.4362214403979097</v>
      </c>
      <c r="AG2313" s="1">
        <f t="shared" si="273"/>
        <v>0.96978320552889463</v>
      </c>
      <c r="AH2313" s="1">
        <f t="shared" si="273"/>
        <v>0.48601062989296223</v>
      </c>
      <c r="AI2313" s="1">
        <f t="shared" si="273"/>
        <v>1.3347229905543949</v>
      </c>
      <c r="AJ2313" s="1">
        <f t="shared" si="273"/>
        <v>0.70838279882431376</v>
      </c>
      <c r="AK2313" s="1">
        <f t="shared" si="273"/>
        <v>0.91161021775808038</v>
      </c>
      <c r="AL2313" s="1">
        <f t="shared" si="273"/>
        <v>0.8454313392758418</v>
      </c>
      <c r="AM2313" s="1">
        <f t="shared" si="273"/>
        <v>2.4128047735861733</v>
      </c>
      <c r="AN2313" s="29">
        <f t="shared" si="273"/>
        <v>0.47422261954264361</v>
      </c>
      <c r="AO2313" s="1">
        <f t="shared" si="268"/>
        <v>35201.317330353158</v>
      </c>
      <c r="AP2313" s="1">
        <f t="shared" si="269"/>
        <v>69055.837654716568</v>
      </c>
      <c r="AQ2313" s="29">
        <f t="shared" si="270"/>
        <v>142540.83530117688</v>
      </c>
    </row>
    <row r="2314" spans="1:43" x14ac:dyDescent="0.2">
      <c r="A2314" s="26"/>
      <c r="E2314" s="25" t="s">
        <v>4501</v>
      </c>
      <c r="F2314" s="26" t="s">
        <v>4502</v>
      </c>
      <c r="G2314" s="1">
        <v>0.49094979459417298</v>
      </c>
      <c r="H2314" s="43">
        <v>1.76520608061176</v>
      </c>
      <c r="I2314" s="1">
        <f>VLOOKUP(F2314,'[1]SUSMB vs SHAM all proteins sum'!$B$2:$E$3214,2,FALSE)</f>
        <v>0.96276639288268595</v>
      </c>
      <c r="J2314" s="29">
        <f>VLOOKUP(F2314,'[1]SUSMB vs SHAM all proteins sum'!$B$2:$E$3214,3,FALSE)</f>
        <v>1.0437439057637099</v>
      </c>
      <c r="K2314" s="25">
        <f>VLOOKUP($E2314,[1]AllProteinsNorm!$A$1:$Q$3226,4,FALSE)</f>
        <v>23491.535372964299</v>
      </c>
      <c r="L2314" s="1">
        <f>VLOOKUP($E2314,[1]AllProteinsNorm!$A$1:$Q$3226,5,FALSE)</f>
        <v>451312.948936956</v>
      </c>
      <c r="M2314" s="1">
        <f>VLOOKUP($E2314,[1]AllProteinsNorm!$A$1:$Q$3226,10,FALSE)</f>
        <v>20826.0926382908</v>
      </c>
      <c r="N2314" s="1">
        <f>VLOOKUP($E2314,[1]AllProteinsNorm!$A$1:$Q$3226,11,FALSE)</f>
        <v>356583.24215465999</v>
      </c>
      <c r="O2314" s="1">
        <f>VLOOKUP($E2314,[1]AllProteinsNorm!$A$1:$Q$3226,15,FALSE)</f>
        <v>263713.71068252501</v>
      </c>
      <c r="P2314" s="1">
        <f>VLOOKUP($E2314,[1]AllProteinsNorm!$A$1:$Q$3226,6,FALSE)</f>
        <v>416498.41142383299</v>
      </c>
      <c r="Q2314" s="1">
        <f>VLOOKUP($E2314,[1]AllProteinsNorm!$A$1:$Q$3226,8,FALSE)</f>
        <v>291367.40920367598</v>
      </c>
      <c r="R2314" s="1">
        <f>VLOOKUP($E2314,[1]AllProteinsNorm!$A$1:$Q$3226,13,FALSE)</f>
        <v>264252.86127879698</v>
      </c>
      <c r="S2314" s="1">
        <f>VLOOKUP($E2314,[1]AllProteinsNorm!$A$1:$Q$3226,16,FALSE)</f>
        <v>43838.376193838099</v>
      </c>
      <c r="T2314" s="1">
        <f>VLOOKUP($E2314,[1]AllProteinsNorm!$A$1:$Q$3226,17,FALSE)</f>
        <v>253127.439815133</v>
      </c>
      <c r="U2314" s="1">
        <f>VLOOKUP($E2314,[1]AllProteinsNorm!$A$1:$Q$3226,3,FALSE)</f>
        <v>150059.370667229</v>
      </c>
      <c r="V2314" s="1">
        <f>VLOOKUP($E2314,[1]AllProteinsNorm!$A$1:$Q$3226,7,FALSE)</f>
        <v>377914.88861680898</v>
      </c>
      <c r="W2314" s="1">
        <f>VLOOKUP($E2314,[1]AllProteinsNorm!$A$1:$Q$3226,9,FALSE)</f>
        <v>407198.87946292298</v>
      </c>
      <c r="X2314" s="1">
        <f>VLOOKUP($E2314,[1]AllProteinsNorm!$A$1:$Q$3226,12,FALSE)</f>
        <v>21472.8586868284</v>
      </c>
      <c r="Y2314" s="29">
        <f>VLOOKUP($E2314,[1]AllProteinsNorm!$A$1:$Q$3226,14,FALSE)</f>
        <v>51868.875472257998</v>
      </c>
      <c r="Z2314" s="25">
        <f t="shared" si="273"/>
        <v>0.10525564943039785</v>
      </c>
      <c r="AA2314" s="1">
        <f t="shared" si="273"/>
        <v>2.0221427327980157</v>
      </c>
      <c r="AB2314" s="1">
        <f t="shared" si="273"/>
        <v>9.331292616419215E-2</v>
      </c>
      <c r="AC2314" s="1">
        <f t="shared" si="273"/>
        <v>1.597698921466856</v>
      </c>
      <c r="AD2314" s="1">
        <f t="shared" si="273"/>
        <v>1.1815897701405385</v>
      </c>
      <c r="AE2314" s="1">
        <f t="shared" si="273"/>
        <v>1.8661534925297962</v>
      </c>
      <c r="AF2314" s="1">
        <f t="shared" si="273"/>
        <v>1.3054943149386629</v>
      </c>
      <c r="AG2314" s="1">
        <f t="shared" si="273"/>
        <v>1.1840054762768306</v>
      </c>
      <c r="AH2314" s="1">
        <f t="shared" si="273"/>
        <v>0.19642125059083657</v>
      </c>
      <c r="AI2314" s="1">
        <f t="shared" si="273"/>
        <v>1.1341571610112169</v>
      </c>
      <c r="AJ2314" s="1">
        <f t="shared" si="273"/>
        <v>0.67235266924585557</v>
      </c>
      <c r="AK2314" s="1">
        <f t="shared" si="273"/>
        <v>1.6932770208182146</v>
      </c>
      <c r="AL2314" s="1">
        <f t="shared" si="273"/>
        <v>1.8244862170450771</v>
      </c>
      <c r="AM2314" s="1">
        <f t="shared" si="273"/>
        <v>9.621081169562079E-2</v>
      </c>
      <c r="AN2314" s="29">
        <f t="shared" si="273"/>
        <v>0.2324025265432465</v>
      </c>
      <c r="AO2314" s="1">
        <f t="shared" si="268"/>
        <v>174531.73676315582</v>
      </c>
      <c r="AP2314" s="1">
        <f t="shared" si="269"/>
        <v>120063.05010582734</v>
      </c>
      <c r="AQ2314" s="29">
        <f t="shared" si="270"/>
        <v>161789.62842380282</v>
      </c>
    </row>
    <row r="2315" spans="1:43" x14ac:dyDescent="0.2">
      <c r="A2315" s="26"/>
      <c r="E2315" s="25" t="s">
        <v>4503</v>
      </c>
      <c r="F2315" s="26" t="s">
        <v>4504</v>
      </c>
      <c r="G2315" s="1">
        <v>0.25050547651184701</v>
      </c>
      <c r="H2315" s="43">
        <v>0.51962221905552997</v>
      </c>
      <c r="I2315" s="1">
        <f>VLOOKUP(F2315,'[1]SUSMB vs SHAM all proteins sum'!$B$2:$E$3214,2,FALSE)</f>
        <v>0.124581819734312</v>
      </c>
      <c r="J2315" s="29">
        <f>VLOOKUP(F2315,'[1]SUSMB vs SHAM all proteins sum'!$B$2:$E$3214,3,FALSE)</f>
        <v>0.62631756806360095</v>
      </c>
      <c r="K2315" s="25">
        <f>VLOOKUP($E2315,[1]AllProteinsNorm!$A$1:$Q$3226,4,FALSE)</f>
        <v>25543.790555093601</v>
      </c>
      <c r="L2315" s="1">
        <f>VLOOKUP($E2315,[1]AllProteinsNorm!$A$1:$Q$3226,5,FALSE)</f>
        <v>15402.7753357604</v>
      </c>
      <c r="M2315" s="1">
        <f>VLOOKUP($E2315,[1]AllProteinsNorm!$A$1:$Q$3226,10,FALSE)</f>
        <v>36195.442682532303</v>
      </c>
      <c r="N2315" s="1">
        <f>VLOOKUP($E2315,[1]AllProteinsNorm!$A$1:$Q$3226,11,FALSE)</f>
        <v>25033.588351865001</v>
      </c>
      <c r="O2315" s="1">
        <f>VLOOKUP($E2315,[1]AllProteinsNorm!$A$1:$Q$3226,15,FALSE)</f>
        <v>30213.421526209699</v>
      </c>
      <c r="P2315" s="1">
        <f>VLOOKUP($E2315,[1]AllProteinsNorm!$A$1:$Q$3226,6,FALSE)</f>
        <v>1895.58393363249</v>
      </c>
      <c r="Q2315" s="1">
        <f>VLOOKUP($E2315,[1]AllProteinsNorm!$A$1:$Q$3226,8,FALSE)</f>
        <v>22205.328999268499</v>
      </c>
      <c r="R2315" s="1">
        <f>VLOOKUP($E2315,[1]AllProteinsNorm!$A$1:$Q$3226,13,FALSE)</f>
        <v>29688.866964044799</v>
      </c>
      <c r="S2315" s="1">
        <f>VLOOKUP($E2315,[1]AllProteinsNorm!$A$1:$Q$3226,16,FALSE)</f>
        <v>26405.078818529899</v>
      </c>
      <c r="T2315" s="1">
        <f>VLOOKUP($E2315,[1]AllProteinsNorm!$A$1:$Q$3226,17,FALSE)</f>
        <v>12365.693491227101</v>
      </c>
      <c r="U2315" s="1">
        <f>VLOOKUP($E2315,[1]AllProteinsNorm!$A$1:$Q$3226,3,FALSE)</f>
        <v>14386.6747684246</v>
      </c>
      <c r="V2315" s="1">
        <f>VLOOKUP($E2315,[1]AllProteinsNorm!$A$1:$Q$3226,7,FALSE)</f>
        <v>7897.7788185559302</v>
      </c>
      <c r="W2315" s="1">
        <f>VLOOKUP($E2315,[1]AllProteinsNorm!$A$1:$Q$3226,9,FALSE)</f>
        <v>14409.9860401439</v>
      </c>
      <c r="X2315" s="1">
        <f>VLOOKUP($E2315,[1]AllProteinsNorm!$A$1:$Q$3226,12,FALSE)</f>
        <v>19150.082854562901</v>
      </c>
      <c r="Y2315" s="29">
        <f>VLOOKUP($E2315,[1]AllProteinsNorm!$A$1:$Q$3226,14,FALSE)</f>
        <v>33108.125502009403</v>
      </c>
      <c r="Z2315" s="25">
        <f t="shared" si="273"/>
        <v>0.96472467482108271</v>
      </c>
      <c r="AA2315" s="1">
        <f t="shared" si="273"/>
        <v>0.58172405520959669</v>
      </c>
      <c r="AB2315" s="1">
        <f t="shared" si="273"/>
        <v>1.367010765164143</v>
      </c>
      <c r="AC2315" s="1">
        <f t="shared" si="273"/>
        <v>0.94545562179854437</v>
      </c>
      <c r="AD2315" s="1">
        <f t="shared" si="273"/>
        <v>1.1410848830066342</v>
      </c>
      <c r="AE2315" s="1">
        <f t="shared" si="273"/>
        <v>7.1591433934812557E-2</v>
      </c>
      <c r="AF2315" s="1">
        <f t="shared" si="273"/>
        <v>0.83863938485992495</v>
      </c>
      <c r="AG2315" s="1">
        <f t="shared" si="273"/>
        <v>1.1212737775123662</v>
      </c>
      <c r="AH2315" s="1">
        <f t="shared" si="273"/>
        <v>0.99725336464410153</v>
      </c>
      <c r="AI2315" s="1">
        <f t="shared" si="273"/>
        <v>0.4670211183626552</v>
      </c>
      <c r="AJ2315" s="1">
        <f t="shared" si="273"/>
        <v>0.54334849433525034</v>
      </c>
      <c r="AK2315" s="1">
        <f t="shared" si="273"/>
        <v>0.29827922704372822</v>
      </c>
      <c r="AL2315" s="1">
        <f t="shared" si="273"/>
        <v>0.54422890239295674</v>
      </c>
      <c r="AM2315" s="1">
        <f t="shared" si="273"/>
        <v>0.72325042811553419</v>
      </c>
      <c r="AN2315" s="29">
        <f t="shared" si="273"/>
        <v>1.2504105661206388</v>
      </c>
      <c r="AO2315" s="1">
        <f t="shared" si="268"/>
        <v>6841.077981337241</v>
      </c>
      <c r="AP2315" s="1">
        <f t="shared" si="269"/>
        <v>10146.389446436138</v>
      </c>
      <c r="AQ2315" s="29">
        <f t="shared" si="270"/>
        <v>8454.0871744681372</v>
      </c>
    </row>
    <row r="2316" spans="1:43" x14ac:dyDescent="0.2">
      <c r="A2316" s="26"/>
      <c r="E2316" s="25" t="s">
        <v>4505</v>
      </c>
      <c r="F2316" s="26" t="s">
        <v>4506</v>
      </c>
      <c r="G2316" s="1">
        <v>0.62017201321826099</v>
      </c>
      <c r="H2316" s="1">
        <v>1.0369704023327</v>
      </c>
      <c r="I2316" s="1">
        <f>VLOOKUP(F2316,'[1]SUSMB vs SHAM all proteins sum'!$B$2:$E$3214,2,FALSE)</f>
        <v>0.78935230041552196</v>
      </c>
      <c r="J2316" s="29">
        <f>VLOOKUP(F2316,'[1]SUSMB vs SHAM all proteins sum'!$B$2:$E$3214,3,FALSE)</f>
        <v>1.02667497154458</v>
      </c>
      <c r="K2316" s="25">
        <f>VLOOKUP($E2316,[1]AllProteinsNorm!$A$1:$Q$3226,4,FALSE)</f>
        <v>480333.86007630598</v>
      </c>
      <c r="L2316" s="1">
        <f>VLOOKUP($E2316,[1]AllProteinsNorm!$A$1:$Q$3226,5,FALSE)</f>
        <v>423674.17314790498</v>
      </c>
      <c r="M2316" s="1">
        <f>VLOOKUP($E2316,[1]AllProteinsNorm!$A$1:$Q$3226,10,FALSE)</f>
        <v>563900.91694443498</v>
      </c>
      <c r="N2316" s="1">
        <f>VLOOKUP($E2316,[1]AllProteinsNorm!$A$1:$Q$3226,11,FALSE)</f>
        <v>554045.22133564996</v>
      </c>
      <c r="O2316" s="1">
        <f>VLOOKUP($E2316,[1]AllProteinsNorm!$A$1:$Q$3226,15,FALSE)</f>
        <v>511249.49413625902</v>
      </c>
      <c r="P2316" s="1">
        <f>VLOOKUP($E2316,[1]AllProteinsNorm!$A$1:$Q$3226,6,FALSE)</f>
        <v>478044.50904247398</v>
      </c>
      <c r="Q2316" s="1">
        <f>VLOOKUP($E2316,[1]AllProteinsNorm!$A$1:$Q$3226,8,FALSE)</f>
        <v>609994.070999883</v>
      </c>
      <c r="R2316" s="1">
        <f>VLOOKUP($E2316,[1]AllProteinsNorm!$A$1:$Q$3226,13,FALSE)</f>
        <v>475661.77596701903</v>
      </c>
      <c r="S2316" s="1">
        <f>VLOOKUP($E2316,[1]AllProteinsNorm!$A$1:$Q$3226,16,FALSE)</f>
        <v>553896.47945675906</v>
      </c>
      <c r="T2316" s="1">
        <f>VLOOKUP($E2316,[1]AllProteinsNorm!$A$1:$Q$3226,17,FALSE)</f>
        <v>507302.60957019898</v>
      </c>
      <c r="U2316" s="1">
        <f>VLOOKUP($E2316,[1]AllProteinsNorm!$A$1:$Q$3226,3,FALSE)</f>
        <v>498083.62727559998</v>
      </c>
      <c r="V2316" s="1">
        <f>VLOOKUP($E2316,[1]AllProteinsNorm!$A$1:$Q$3226,7,FALSE)</f>
        <v>530301.15688693302</v>
      </c>
      <c r="W2316" s="1">
        <f>VLOOKUP($E2316,[1]AllProteinsNorm!$A$1:$Q$3226,9,FALSE)</f>
        <v>563431.14747406798</v>
      </c>
      <c r="X2316" s="1">
        <f>VLOOKUP($E2316,[1]AllProteinsNorm!$A$1:$Q$3226,12,FALSE)</f>
        <v>392526.40471555101</v>
      </c>
      <c r="Y2316" s="29">
        <f>VLOOKUP($E2316,[1]AllProteinsNorm!$A$1:$Q$3226,14,FALSE)</f>
        <v>634726.16829986905</v>
      </c>
      <c r="Z2316" s="25">
        <f t="shared" si="273"/>
        <v>0.94807588231332962</v>
      </c>
      <c r="AA2316" s="1">
        <f t="shared" si="273"/>
        <v>0.83624182866633667</v>
      </c>
      <c r="AB2316" s="1">
        <f t="shared" si="273"/>
        <v>1.1130193055398192</v>
      </c>
      <c r="AC2316" s="1">
        <f t="shared" si="273"/>
        <v>1.0935662790373235</v>
      </c>
      <c r="AD2316" s="1">
        <f t="shared" si="273"/>
        <v>1.0090967044431909</v>
      </c>
      <c r="AE2316" s="1">
        <f t="shared" si="273"/>
        <v>0.94355719503823221</v>
      </c>
      <c r="AF2316" s="1">
        <f t="shared" si="273"/>
        <v>1.2039972925857063</v>
      </c>
      <c r="AG2316" s="1">
        <f t="shared" si="273"/>
        <v>0.93885419166788842</v>
      </c>
      <c r="AH2316" s="1">
        <f t="shared" si="273"/>
        <v>1.0932726945125015</v>
      </c>
      <c r="AI2316" s="1">
        <f t="shared" si="273"/>
        <v>1.00130640195075</v>
      </c>
      <c r="AJ2316" s="1">
        <f t="shared" si="273"/>
        <v>0.98311011078861033</v>
      </c>
      <c r="AK2316" s="1">
        <f t="shared" si="273"/>
        <v>1.0467005951391579</v>
      </c>
      <c r="AL2316" s="1">
        <f t="shared" si="273"/>
        <v>1.1120920814939623</v>
      </c>
      <c r="AM2316" s="1">
        <f t="shared" si="273"/>
        <v>0.77476282313900602</v>
      </c>
      <c r="AN2316" s="29">
        <f t="shared" si="273"/>
        <v>1.2528131411403314</v>
      </c>
      <c r="AO2316" s="1">
        <f t="shared" si="268"/>
        <v>51230.179534413139</v>
      </c>
      <c r="AP2316" s="1">
        <f t="shared" si="269"/>
        <v>51012.297963694298</v>
      </c>
      <c r="AQ2316" s="29">
        <f t="shared" si="270"/>
        <v>79764.146596197752</v>
      </c>
    </row>
    <row r="2317" spans="1:43" x14ac:dyDescent="0.2">
      <c r="A2317" s="26"/>
      <c r="E2317" s="25" t="s">
        <v>4507</v>
      </c>
      <c r="F2317" s="26" t="s">
        <v>4508</v>
      </c>
      <c r="G2317" s="1">
        <v>0.74164008832149897</v>
      </c>
      <c r="H2317" s="1">
        <v>1.0419338604127399</v>
      </c>
      <c r="I2317" s="1">
        <f>VLOOKUP(F2317,'[1]SUSMB vs SHAM all proteins sum'!$B$2:$E$3214,2,FALSE)</f>
        <v>0.84411112356823303</v>
      </c>
      <c r="J2317" s="29">
        <f>VLOOKUP(F2317,'[1]SUSMB vs SHAM all proteins sum'!$B$2:$E$3214,3,FALSE)</f>
        <v>1.0241092286059099</v>
      </c>
      <c r="K2317" s="25">
        <f>VLOOKUP($E2317,[1]AllProteinsNorm!$A$1:$Q$3226,4,FALSE)</f>
        <v>111198.12899515701</v>
      </c>
      <c r="L2317" s="1">
        <f>VLOOKUP($E2317,[1]AllProteinsNorm!$A$1:$Q$3226,5,FALSE)</f>
        <v>68903.923698559607</v>
      </c>
      <c r="M2317" s="1">
        <f>VLOOKUP($E2317,[1]AllProteinsNorm!$A$1:$Q$3226,10,FALSE)</f>
        <v>115254.710191227</v>
      </c>
      <c r="N2317" s="1">
        <f>VLOOKUP($E2317,[1]AllProteinsNorm!$A$1:$Q$3226,11,FALSE)</f>
        <v>86259.335339402198</v>
      </c>
      <c r="O2317" s="1">
        <f>VLOOKUP($E2317,[1]AllProteinsNorm!$A$1:$Q$3226,15,FALSE)</f>
        <v>117594.166700185</v>
      </c>
      <c r="P2317" s="1">
        <f>VLOOKUP($E2317,[1]AllProteinsNorm!$A$1:$Q$3226,6,FALSE)</f>
        <v>93480.503498192207</v>
      </c>
      <c r="Q2317" s="1">
        <f>VLOOKUP($E2317,[1]AllProteinsNorm!$A$1:$Q$3226,8,FALSE)</f>
        <v>111533.710986493</v>
      </c>
      <c r="R2317" s="1">
        <f>VLOOKUP($E2317,[1]AllProteinsNorm!$A$1:$Q$3226,13,FALSE)</f>
        <v>85732.7999213086</v>
      </c>
      <c r="S2317" s="1">
        <f>VLOOKUP($E2317,[1]AllProteinsNorm!$A$1:$Q$3226,16,FALSE)</f>
        <v>102044.241403489</v>
      </c>
      <c r="T2317" s="1">
        <f>VLOOKUP($E2317,[1]AllProteinsNorm!$A$1:$Q$3226,17,FALSE)</f>
        <v>120595.209805932</v>
      </c>
      <c r="U2317" s="1">
        <f>VLOOKUP($E2317,[1]AllProteinsNorm!$A$1:$Q$3226,3,FALSE)</f>
        <v>91709.552499762503</v>
      </c>
      <c r="V2317" s="1">
        <f>VLOOKUP($E2317,[1]AllProteinsNorm!$A$1:$Q$3226,7,FALSE)</f>
        <v>109510.087291989</v>
      </c>
      <c r="W2317" s="1">
        <f>VLOOKUP($E2317,[1]AllProteinsNorm!$A$1:$Q$3226,9,FALSE)</f>
        <v>93716.800155264893</v>
      </c>
      <c r="X2317" s="1">
        <f>VLOOKUP($E2317,[1]AllProteinsNorm!$A$1:$Q$3226,12,FALSE)</f>
        <v>118610.401428856</v>
      </c>
      <c r="Y2317" s="29">
        <f>VLOOKUP($E2317,[1]AllProteinsNorm!$A$1:$Q$3226,14,FALSE)</f>
        <v>90388.7695359145</v>
      </c>
      <c r="Z2317" s="25">
        <f t="shared" si="273"/>
        <v>1.1137404096845607</v>
      </c>
      <c r="AA2317" s="1">
        <f t="shared" si="273"/>
        <v>0.69012927557665815</v>
      </c>
      <c r="AB2317" s="1">
        <f t="shared" si="273"/>
        <v>1.1543703954950815</v>
      </c>
      <c r="AC2317" s="1">
        <f t="shared" si="273"/>
        <v>0.86395794918642788</v>
      </c>
      <c r="AD2317" s="1">
        <f t="shared" si="273"/>
        <v>1.1778019700572719</v>
      </c>
      <c r="AE2317" s="1">
        <f t="shared" si="273"/>
        <v>0.93628386740329073</v>
      </c>
      <c r="AF2317" s="1">
        <f t="shared" si="273"/>
        <v>1.1171015384004008</v>
      </c>
      <c r="AG2317" s="1">
        <f t="shared" si="273"/>
        <v>0.85868426537933318</v>
      </c>
      <c r="AH2317" s="1">
        <f t="shared" si="273"/>
        <v>1.0220567221200445</v>
      </c>
      <c r="AI2317" s="1">
        <f t="shared" si="273"/>
        <v>1.2078598766810538</v>
      </c>
      <c r="AJ2317" s="1">
        <f t="shared" si="273"/>
        <v>0.91854634152631953</v>
      </c>
      <c r="AK2317" s="1">
        <f t="shared" si="273"/>
        <v>1.0968332883594092</v>
      </c>
      <c r="AL2317" s="1">
        <f t="shared" si="273"/>
        <v>0.93865057211346348</v>
      </c>
      <c r="AM2317" s="1">
        <f t="shared" si="273"/>
        <v>1.1879803938605629</v>
      </c>
      <c r="AN2317" s="29">
        <f t="shared" si="273"/>
        <v>0.90531761751312567</v>
      </c>
      <c r="AO2317" s="1">
        <f t="shared" si="268"/>
        <v>19096.104672139369</v>
      </c>
      <c r="AP2317" s="1">
        <f t="shared" si="269"/>
        <v>12422.442749910382</v>
      </c>
      <c r="AQ2317" s="29">
        <f t="shared" si="270"/>
        <v>11263.009065711169</v>
      </c>
    </row>
    <row r="2318" spans="1:43" x14ac:dyDescent="0.2">
      <c r="A2318" s="26"/>
      <c r="E2318" s="25" t="s">
        <v>4509</v>
      </c>
      <c r="F2318" s="26" t="s">
        <v>4510</v>
      </c>
      <c r="G2318" s="1">
        <v>0.66560046239549697</v>
      </c>
      <c r="H2318" s="1">
        <v>1.0134466335485799</v>
      </c>
      <c r="I2318" s="1">
        <f>VLOOKUP(F2318,'[1]SUSMB vs SHAM all proteins sum'!$B$2:$E$3214,2,FALSE)</f>
        <v>0.35526491625519602</v>
      </c>
      <c r="J2318" s="29">
        <f>VLOOKUP(F2318,'[1]SUSMB vs SHAM all proteins sum'!$B$2:$E$3214,3,FALSE)</f>
        <v>0.96176611883956897</v>
      </c>
      <c r="K2318" s="25">
        <f>VLOOKUP($E2318,[1]AllProteinsNorm!$A$1:$Q$3226,4,FALSE)</f>
        <v>3660900.4153325302</v>
      </c>
      <c r="L2318" s="1">
        <f>VLOOKUP($E2318,[1]AllProteinsNorm!$A$1:$Q$3226,5,FALSE)</f>
        <v>3477205.0285068601</v>
      </c>
      <c r="M2318" s="1">
        <f>VLOOKUP($E2318,[1]AllProteinsNorm!$A$1:$Q$3226,10,FALSE)</f>
        <v>3728164.2922233599</v>
      </c>
      <c r="N2318" s="1">
        <f>VLOOKUP($E2318,[1]AllProteinsNorm!$A$1:$Q$3226,11,FALSE)</f>
        <v>3608035.42326872</v>
      </c>
      <c r="O2318" s="1">
        <f>VLOOKUP($E2318,[1]AllProteinsNorm!$A$1:$Q$3226,15,FALSE)</f>
        <v>3924901.1355139101</v>
      </c>
      <c r="P2318" s="1">
        <f>VLOOKUP($E2318,[1]AllProteinsNorm!$A$1:$Q$3226,6,FALSE)</f>
        <v>3711931.1967068901</v>
      </c>
      <c r="Q2318" s="1">
        <f>VLOOKUP($E2318,[1]AllProteinsNorm!$A$1:$Q$3226,8,FALSE)</f>
        <v>3876617.6741458802</v>
      </c>
      <c r="R2318" s="1">
        <f>VLOOKUP($E2318,[1]AllProteinsNorm!$A$1:$Q$3226,13,FALSE)</f>
        <v>3644378.7046053899</v>
      </c>
      <c r="S2318" s="1">
        <f>VLOOKUP($E2318,[1]AllProteinsNorm!$A$1:$Q$3226,16,FALSE)</f>
        <v>3937091.93841977</v>
      </c>
      <c r="T2318" s="1">
        <f>VLOOKUP($E2318,[1]AllProteinsNorm!$A$1:$Q$3226,17,FALSE)</f>
        <v>3479887.8475856301</v>
      </c>
      <c r="U2318" s="1">
        <f>VLOOKUP($E2318,[1]AllProteinsNorm!$A$1:$Q$3226,3,FALSE)</f>
        <v>3228743.5123044802</v>
      </c>
      <c r="V2318" s="1">
        <f>VLOOKUP($E2318,[1]AllProteinsNorm!$A$1:$Q$3226,7,FALSE)</f>
        <v>3374372.5616585999</v>
      </c>
      <c r="W2318" s="1">
        <f>VLOOKUP($E2318,[1]AllProteinsNorm!$A$1:$Q$3226,9,FALSE)</f>
        <v>3697776.1607078402</v>
      </c>
      <c r="X2318" s="1">
        <f>VLOOKUP($E2318,[1]AllProteinsNorm!$A$1:$Q$3226,12,FALSE)</f>
        <v>3927739.6486669099</v>
      </c>
      <c r="Y2318" s="29">
        <f>VLOOKUP($E2318,[1]AllProteinsNorm!$A$1:$Q$3226,14,FALSE)</f>
        <v>3495024.71376521</v>
      </c>
      <c r="Z2318" s="25">
        <f t="shared" ref="Z2318:AN2334" si="274">K2318/AVERAGE($K2318:$O2318)</f>
        <v>0.9948528095905278</v>
      </c>
      <c r="AA2318" s="1">
        <f t="shared" si="274"/>
        <v>0.94493343157987597</v>
      </c>
      <c r="AB2318" s="1">
        <f t="shared" si="274"/>
        <v>1.0131318254928805</v>
      </c>
      <c r="AC2318" s="1">
        <f t="shared" si="274"/>
        <v>0.98048670291813822</v>
      </c>
      <c r="AD2318" s="1">
        <f t="shared" si="274"/>
        <v>1.0665952304185775</v>
      </c>
      <c r="AE2318" s="1">
        <f t="shared" si="274"/>
        <v>1.0087204679439907</v>
      </c>
      <c r="AF2318" s="1">
        <f t="shared" si="274"/>
        <v>1.0534741586195302</v>
      </c>
      <c r="AG2318" s="1">
        <f t="shared" si="274"/>
        <v>0.99036302061203008</v>
      </c>
      <c r="AH2318" s="1">
        <f t="shared" si="274"/>
        <v>1.0699080915035895</v>
      </c>
      <c r="AI2318" s="1">
        <f t="shared" si="274"/>
        <v>0.9456624899522259</v>
      </c>
      <c r="AJ2318" s="1">
        <f t="shared" si="274"/>
        <v>0.87741380268371338</v>
      </c>
      <c r="AK2318" s="1">
        <f t="shared" si="274"/>
        <v>0.91698862102653456</v>
      </c>
      <c r="AL2318" s="1">
        <f t="shared" si="274"/>
        <v>1.004873824840963</v>
      </c>
      <c r="AM2318" s="1">
        <f t="shared" si="274"/>
        <v>1.0673665987883629</v>
      </c>
      <c r="AN2318" s="29">
        <f t="shared" si="274"/>
        <v>0.94977594624403905</v>
      </c>
      <c r="AO2318" s="1">
        <f t="shared" ref="AO2318:AO2381" si="275">_xlfn.STDEV.P(K2318:O2318)</f>
        <v>147625.02100205832</v>
      </c>
      <c r="AP2318" s="1">
        <f t="shared" ref="AP2318:AP2381" si="276">_xlfn.STDEV.P(P2318:T2318)</f>
        <v>164071.56260417023</v>
      </c>
      <c r="AQ2318" s="29">
        <f t="shared" ref="AQ2318:AQ2381" si="277">_xlfn.STDEV.P(U2318:Y2318)</f>
        <v>245543.98830137652</v>
      </c>
    </row>
    <row r="2319" spans="1:43" x14ac:dyDescent="0.2">
      <c r="A2319" s="26"/>
      <c r="E2319" s="25" t="s">
        <v>4511</v>
      </c>
      <c r="F2319" s="26" t="s">
        <v>4512</v>
      </c>
      <c r="G2319" s="1">
        <v>0.52483450137224696</v>
      </c>
      <c r="H2319" s="1">
        <v>0.89514735283004798</v>
      </c>
      <c r="I2319" s="1">
        <f>VLOOKUP(F2319,'[1]SUSMB vs SHAM all proteins sum'!$B$2:$E$3214,2,FALSE)</f>
        <v>0.31624945899885998</v>
      </c>
      <c r="J2319" s="29">
        <f>VLOOKUP(F2319,'[1]SUSMB vs SHAM all proteins sum'!$B$2:$E$3214,3,FALSE)</f>
        <v>0.89899925063665498</v>
      </c>
      <c r="K2319" s="25">
        <f>VLOOKUP($E2319,[1]AllProteinsNorm!$A$1:$Q$3226,4,FALSE)</f>
        <v>99556.231853900594</v>
      </c>
      <c r="L2319" s="1">
        <f>VLOOKUP($E2319,[1]AllProteinsNorm!$A$1:$Q$3226,5,FALSE)</f>
        <v>85805.828345208603</v>
      </c>
      <c r="M2319" s="1">
        <f>VLOOKUP($E2319,[1]AllProteinsNorm!$A$1:$Q$3226,10,FALSE)</f>
        <v>129418.865123471</v>
      </c>
      <c r="N2319" s="1">
        <f>VLOOKUP($E2319,[1]AllProteinsNorm!$A$1:$Q$3226,11,FALSE)</f>
        <v>80627.747150929194</v>
      </c>
      <c r="O2319" s="1">
        <f>VLOOKUP($E2319,[1]AllProteinsNorm!$A$1:$Q$3226,15,FALSE)</f>
        <v>104115.261296611</v>
      </c>
      <c r="P2319" s="1">
        <f>VLOOKUP($E2319,[1]AllProteinsNorm!$A$1:$Q$3226,6,FALSE)</f>
        <v>87311.632504608802</v>
      </c>
      <c r="Q2319" s="1">
        <f>VLOOKUP($E2319,[1]AllProteinsNorm!$A$1:$Q$3226,8,FALSE)</f>
        <v>65075.589781689603</v>
      </c>
      <c r="R2319" s="1">
        <f>VLOOKUP($E2319,[1]AllProteinsNorm!$A$1:$Q$3226,13,FALSE)</f>
        <v>152172.380847464</v>
      </c>
      <c r="S2319" s="1">
        <f>VLOOKUP($E2319,[1]AllProteinsNorm!$A$1:$Q$3226,16,FALSE)</f>
        <v>80625.045335506598</v>
      </c>
      <c r="T2319" s="1">
        <f>VLOOKUP($E2319,[1]AllProteinsNorm!$A$1:$Q$3226,17,FALSE)</f>
        <v>76517.077500195999</v>
      </c>
      <c r="U2319" s="1">
        <f>VLOOKUP($E2319,[1]AllProteinsNorm!$A$1:$Q$3226,3,FALSE)</f>
        <v>104302.760202124</v>
      </c>
      <c r="V2319" s="1">
        <f>VLOOKUP($E2319,[1]AllProteinsNorm!$A$1:$Q$3226,7,FALSE)</f>
        <v>87278.672398690993</v>
      </c>
      <c r="W2319" s="1">
        <f>VLOOKUP($E2319,[1]AllProteinsNorm!$A$1:$Q$3226,9,FALSE)</f>
        <v>80018.044505732702</v>
      </c>
      <c r="X2319" s="1">
        <f>VLOOKUP($E2319,[1]AllProteinsNorm!$A$1:$Q$3226,12,FALSE)</f>
        <v>77668.0991289581</v>
      </c>
      <c r="Y2319" s="29">
        <f>VLOOKUP($E2319,[1]AllProteinsNorm!$A$1:$Q$3226,14,FALSE)</f>
        <v>96326.071794347095</v>
      </c>
      <c r="Z2319" s="25">
        <f t="shared" si="274"/>
        <v>0.99651112913156348</v>
      </c>
      <c r="AA2319" s="1">
        <f t="shared" si="274"/>
        <v>0.85887604721554978</v>
      </c>
      <c r="AB2319" s="1">
        <f t="shared" si="274"/>
        <v>1.295422064631534</v>
      </c>
      <c r="AC2319" s="1">
        <f t="shared" si="274"/>
        <v>0.80704588609395722</v>
      </c>
      <c r="AD2319" s="1">
        <f t="shared" si="274"/>
        <v>1.0421448729273959</v>
      </c>
      <c r="AE2319" s="1">
        <f t="shared" si="274"/>
        <v>0.87394843972370495</v>
      </c>
      <c r="AF2319" s="1">
        <f t="shared" si="274"/>
        <v>0.6513760941396376</v>
      </c>
      <c r="AG2319" s="1">
        <f t="shared" si="274"/>
        <v>1.5231740719504077</v>
      </c>
      <c r="AH2319" s="1">
        <f t="shared" si="274"/>
        <v>0.8070188421903528</v>
      </c>
      <c r="AI2319" s="1">
        <f t="shared" si="274"/>
        <v>0.76590001326552015</v>
      </c>
      <c r="AJ2319" s="1">
        <f t="shared" si="274"/>
        <v>1.0440216489218699</v>
      </c>
      <c r="AK2319" s="1">
        <f t="shared" si="274"/>
        <v>0.87361852454157296</v>
      </c>
      <c r="AL2319" s="1">
        <f t="shared" si="274"/>
        <v>0.80094304893263435</v>
      </c>
      <c r="AM2319" s="1">
        <f t="shared" si="274"/>
        <v>0.77742119924829034</v>
      </c>
      <c r="AN2319" s="29">
        <f t="shared" si="274"/>
        <v>0.96417874382247426</v>
      </c>
      <c r="AO2319" s="1">
        <f t="shared" si="275"/>
        <v>17084.000072950301</v>
      </c>
      <c r="AP2319" s="1">
        <f t="shared" si="276"/>
        <v>30777.106364072424</v>
      </c>
      <c r="AQ2319" s="29">
        <f t="shared" si="277"/>
        <v>9998.2576952799918</v>
      </c>
    </row>
    <row r="2320" spans="1:43" x14ac:dyDescent="0.2">
      <c r="A2320" s="26"/>
      <c r="E2320" s="25" t="s">
        <v>206</v>
      </c>
      <c r="F2320" s="26" t="s">
        <v>207</v>
      </c>
      <c r="G2320" s="1">
        <v>0.59659926744871195</v>
      </c>
      <c r="H2320" s="1">
        <v>1.3481302586083299</v>
      </c>
      <c r="I2320" s="1">
        <f>VLOOKUP(F2320,'[1]SUSMB vs SHAM all proteins sum'!$B$2:$E$3214,2,FALSE)</f>
        <v>1.54687571552734E-2</v>
      </c>
      <c r="J2320" s="29">
        <f>VLOOKUP(F2320,'[1]SUSMB vs SHAM all proteins sum'!$B$2:$E$3214,3,FALSE)</f>
        <v>2.8468484005827599</v>
      </c>
      <c r="K2320" s="25">
        <f>VLOOKUP($E2320,[1]AllProteinsNorm!$A$1:$Q$3226,4,FALSE)</f>
        <v>24068.178151042499</v>
      </c>
      <c r="L2320" s="1">
        <f>VLOOKUP($E2320,[1]AllProteinsNorm!$A$1:$Q$3226,5,FALSE)</f>
        <v>4073.9582582144599</v>
      </c>
      <c r="M2320" s="1">
        <f>VLOOKUP($E2320,[1]AllProteinsNorm!$A$1:$Q$3226,10,FALSE)</f>
        <v>16083.0296476981</v>
      </c>
      <c r="N2320" s="1">
        <f>VLOOKUP($E2320,[1]AllProteinsNorm!$A$1:$Q$3226,11,FALSE)</f>
        <v>24088.464953988001</v>
      </c>
      <c r="O2320" s="1">
        <f>VLOOKUP($E2320,[1]AllProteinsNorm!$A$1:$Q$3226,15,FALSE)</f>
        <v>8990.0505821707702</v>
      </c>
      <c r="P2320" s="1">
        <f>VLOOKUP($E2320,[1]AllProteinsNorm!$A$1:$Q$3226,6,FALSE)</f>
        <v>22339.400164072598</v>
      </c>
      <c r="Q2320" s="1">
        <f>VLOOKUP($E2320,[1]AllProteinsNorm!$A$1:$Q$3226,8,FALSE)</f>
        <v>35337.101735738201</v>
      </c>
      <c r="R2320" s="1">
        <f>VLOOKUP($E2320,[1]AllProteinsNorm!$A$1:$Q$3226,13,FALSE)</f>
        <v>3267.3158460720902</v>
      </c>
      <c r="S2320" s="1">
        <f>VLOOKUP($E2320,[1]AllProteinsNorm!$A$1:$Q$3226,16,FALSE)</f>
        <v>22965.4548470015</v>
      </c>
      <c r="T2320" s="1">
        <f>VLOOKUP($E2320,[1]AllProteinsNorm!$A$1:$Q$3226,17,FALSE)</f>
        <v>25673.766853622801</v>
      </c>
      <c r="U2320" s="1">
        <f>VLOOKUP($E2320,[1]AllProteinsNorm!$A$1:$Q$3226,3,FALSE)</f>
        <v>31754.281166254899</v>
      </c>
      <c r="V2320" s="1">
        <f>VLOOKUP($E2320,[1]AllProteinsNorm!$A$1:$Q$3226,7,FALSE)</f>
        <v>36738.505712127298</v>
      </c>
      <c r="W2320" s="1">
        <f>VLOOKUP($E2320,[1]AllProteinsNorm!$A$1:$Q$3226,9,FALSE)</f>
        <v>41596.483786266297</v>
      </c>
      <c r="X2320" s="1">
        <f>VLOOKUP($E2320,[1]AllProteinsNorm!$A$1:$Q$3226,12,FALSE)</f>
        <v>34070.169031241203</v>
      </c>
      <c r="Y2320" s="29">
        <f>VLOOKUP($E2320,[1]AllProteinsNorm!$A$1:$Q$3226,14,FALSE)</f>
        <v>38624.772730494296</v>
      </c>
      <c r="Z2320" s="25">
        <f t="shared" si="274"/>
        <v>1.5567291010617581</v>
      </c>
      <c r="AA2320" s="1">
        <f t="shared" si="274"/>
        <v>0.26350350812899481</v>
      </c>
      <c r="AB2320" s="1">
        <f t="shared" si="274"/>
        <v>1.0402499154148155</v>
      </c>
      <c r="AC2320" s="1">
        <f t="shared" si="274"/>
        <v>1.5580412509184933</v>
      </c>
      <c r="AD2320" s="1">
        <f t="shared" si="274"/>
        <v>0.58147622447593739</v>
      </c>
      <c r="AE2320" s="1">
        <f t="shared" si="274"/>
        <v>1.444911788396801</v>
      </c>
      <c r="AF2320" s="1">
        <f t="shared" si="274"/>
        <v>2.285602768684047</v>
      </c>
      <c r="AG2320" s="1">
        <f t="shared" si="274"/>
        <v>0.21132989909002861</v>
      </c>
      <c r="AH2320" s="1">
        <f t="shared" si="274"/>
        <v>1.4854049880754481</v>
      </c>
      <c r="AI2320" s="1">
        <f t="shared" si="274"/>
        <v>1.6605785341994501</v>
      </c>
      <c r="AJ2320" s="1">
        <f t="shared" si="274"/>
        <v>2.0538660327584934</v>
      </c>
      <c r="AK2320" s="1">
        <f t="shared" si="274"/>
        <v>2.3762455393456925</v>
      </c>
      <c r="AL2320" s="1">
        <f t="shared" si="274"/>
        <v>2.6904594276122862</v>
      </c>
      <c r="AM2320" s="1">
        <f t="shared" si="274"/>
        <v>2.2036575961911335</v>
      </c>
      <c r="AN2320" s="29">
        <f t="shared" si="274"/>
        <v>2.4982492382312982</v>
      </c>
      <c r="AO2320" s="1">
        <f t="shared" si="275"/>
        <v>8005.5167701819364</v>
      </c>
      <c r="AP2320" s="1">
        <f t="shared" si="276"/>
        <v>10424.018663906616</v>
      </c>
      <c r="AQ2320" s="29">
        <f t="shared" si="277"/>
        <v>3433.815998555684</v>
      </c>
    </row>
    <row r="2321" spans="1:43" x14ac:dyDescent="0.2">
      <c r="A2321" s="26"/>
      <c r="E2321" s="25" t="s">
        <v>4513</v>
      </c>
      <c r="F2321" s="26" t="s">
        <v>4514</v>
      </c>
      <c r="G2321" s="43">
        <v>3.7321617167675902E-2</v>
      </c>
      <c r="H2321" s="1">
        <v>1.1516074926681099</v>
      </c>
      <c r="I2321" s="1">
        <f>VLOOKUP(F2321,'[1]SUSMB vs SHAM all proteins sum'!$B$2:$E$3214,2,FALSE)</f>
        <v>0.14940740149797399</v>
      </c>
      <c r="J2321" s="29">
        <f>VLOOKUP(F2321,'[1]SUSMB vs SHAM all proteins sum'!$B$2:$E$3214,3,FALSE)</f>
        <v>1.1054636663316599</v>
      </c>
      <c r="K2321" s="25">
        <f>VLOOKUP($E2321,[1]AllProteinsNorm!$A$1:$Q$3226,4,FALSE)</f>
        <v>287065.47156315797</v>
      </c>
      <c r="L2321" s="1">
        <f>VLOOKUP($E2321,[1]AllProteinsNorm!$A$1:$Q$3226,5,FALSE)</f>
        <v>327690.74504290201</v>
      </c>
      <c r="M2321" s="1">
        <f>VLOOKUP($E2321,[1]AllProteinsNorm!$A$1:$Q$3226,10,FALSE)</f>
        <v>317684.19218263798</v>
      </c>
      <c r="N2321" s="1">
        <f>VLOOKUP($E2321,[1]AllProteinsNorm!$A$1:$Q$3226,11,FALSE)</f>
        <v>294611.95616870403</v>
      </c>
      <c r="O2321" s="1">
        <f>VLOOKUP($E2321,[1]AllProteinsNorm!$A$1:$Q$3226,15,FALSE)</f>
        <v>262355.83387578902</v>
      </c>
      <c r="P2321" s="1">
        <f>VLOOKUP($E2321,[1]AllProteinsNorm!$A$1:$Q$3226,6,FALSE)</f>
        <v>364038.11098633503</v>
      </c>
      <c r="Q2321" s="1">
        <f>VLOOKUP($E2321,[1]AllProteinsNorm!$A$1:$Q$3226,8,FALSE)</f>
        <v>292570.88621637097</v>
      </c>
      <c r="R2321" s="1">
        <f>VLOOKUP($E2321,[1]AllProteinsNorm!$A$1:$Q$3226,13,FALSE)</f>
        <v>359073.43834020401</v>
      </c>
      <c r="S2321" s="1">
        <f>VLOOKUP($E2321,[1]AllProteinsNorm!$A$1:$Q$3226,16,FALSE)</f>
        <v>359923.93876592303</v>
      </c>
      <c r="T2321" s="1">
        <f>VLOOKUP($E2321,[1]AllProteinsNorm!$A$1:$Q$3226,17,FALSE)</f>
        <v>339885.212183216</v>
      </c>
      <c r="U2321" s="1">
        <f>VLOOKUP($E2321,[1]AllProteinsNorm!$A$1:$Q$3226,3,FALSE)</f>
        <v>304534.755025925</v>
      </c>
      <c r="V2321" s="1">
        <f>VLOOKUP($E2321,[1]AllProteinsNorm!$A$1:$Q$3226,7,FALSE)</f>
        <v>317051.41212370398</v>
      </c>
      <c r="W2321" s="1">
        <f>VLOOKUP($E2321,[1]AllProteinsNorm!$A$1:$Q$3226,9,FALSE)</f>
        <v>334852.76436965697</v>
      </c>
      <c r="X2321" s="1">
        <f>VLOOKUP($E2321,[1]AllProteinsNorm!$A$1:$Q$3226,12,FALSE)</f>
        <v>299801.40152856801</v>
      </c>
      <c r="Y2321" s="29">
        <f>VLOOKUP($E2321,[1]AllProteinsNorm!$A$1:$Q$3226,14,FALSE)</f>
        <v>393414.25773533701</v>
      </c>
      <c r="Z2321" s="25">
        <f t="shared" si="274"/>
        <v>0.96368971175278317</v>
      </c>
      <c r="AA2321" s="1">
        <f t="shared" si="274"/>
        <v>1.1000703007396373</v>
      </c>
      <c r="AB2321" s="1">
        <f t="shared" si="274"/>
        <v>1.0664779220079263</v>
      </c>
      <c r="AC2321" s="1">
        <f t="shared" si="274"/>
        <v>0.98902354774031831</v>
      </c>
      <c r="AD2321" s="1">
        <f t="shared" si="274"/>
        <v>0.88073851775933465</v>
      </c>
      <c r="AE2321" s="1">
        <f t="shared" si="274"/>
        <v>1.222089791339688</v>
      </c>
      <c r="AF2321" s="1">
        <f t="shared" si="274"/>
        <v>0.98217159824140987</v>
      </c>
      <c r="AG2321" s="1">
        <f t="shared" si="274"/>
        <v>1.2054231963457154</v>
      </c>
      <c r="AH2321" s="1">
        <f t="shared" si="274"/>
        <v>1.2082783586389849</v>
      </c>
      <c r="AI2321" s="1">
        <f t="shared" si="274"/>
        <v>1.1410075909662762</v>
      </c>
      <c r="AJ2321" s="1">
        <f t="shared" si="274"/>
        <v>1.0223347610967191</v>
      </c>
      <c r="AK2321" s="1">
        <f t="shared" si="274"/>
        <v>1.0643536552708768</v>
      </c>
      <c r="AL2321" s="1">
        <f t="shared" si="274"/>
        <v>1.1241134721561963</v>
      </c>
      <c r="AM2321" s="1">
        <f t="shared" si="274"/>
        <v>1.0064447132875787</v>
      </c>
      <c r="AN2321" s="29">
        <f t="shared" si="274"/>
        <v>1.3207066338279172</v>
      </c>
      <c r="AO2321" s="1">
        <f t="shared" si="275"/>
        <v>23110.547588452631</v>
      </c>
      <c r="AP2321" s="1">
        <f t="shared" si="276"/>
        <v>26608.744149216658</v>
      </c>
      <c r="AQ2321" s="29">
        <f t="shared" si="277"/>
        <v>33979.386468458652</v>
      </c>
    </row>
    <row r="2322" spans="1:43" x14ac:dyDescent="0.2">
      <c r="A2322" s="26"/>
      <c r="E2322" s="25" t="s">
        <v>4515</v>
      </c>
      <c r="F2322" s="26" t="s">
        <v>4516</v>
      </c>
      <c r="G2322" s="1">
        <v>0.77934377393715004</v>
      </c>
      <c r="H2322" s="1">
        <v>1.02759258585712</v>
      </c>
      <c r="I2322" s="1">
        <f>VLOOKUP(F2322,'[1]SUSMB vs SHAM all proteins sum'!$B$2:$E$3214,2,FALSE)</f>
        <v>0.71185233321517405</v>
      </c>
      <c r="J2322" s="29">
        <f>VLOOKUP(F2322,'[1]SUSMB vs SHAM all proteins sum'!$B$2:$E$3214,3,FALSE)</f>
        <v>0.96073288621464503</v>
      </c>
      <c r="K2322" s="25">
        <f>VLOOKUP($E2322,[1]AllProteinsNorm!$A$1:$Q$3226,4,FALSE)</f>
        <v>57869.8596409128</v>
      </c>
      <c r="L2322" s="1">
        <f>VLOOKUP($E2322,[1]AllProteinsNorm!$A$1:$Q$3226,5,FALSE)</f>
        <v>52083.201291277801</v>
      </c>
      <c r="M2322" s="1">
        <f>VLOOKUP($E2322,[1]AllProteinsNorm!$A$1:$Q$3226,10,FALSE)</f>
        <v>43801.944982220899</v>
      </c>
      <c r="N2322" s="1">
        <f>VLOOKUP($E2322,[1]AllProteinsNorm!$A$1:$Q$3226,11,FALSE)</f>
        <v>41203.834157965197</v>
      </c>
      <c r="O2322" s="1">
        <f>VLOOKUP($E2322,[1]AllProteinsNorm!$A$1:$Q$3226,15,FALSE)</f>
        <v>53914.246340890699</v>
      </c>
      <c r="P2322" s="1">
        <f>VLOOKUP($E2322,[1]AllProteinsNorm!$A$1:$Q$3226,6,FALSE)</f>
        <v>42415.563306475</v>
      </c>
      <c r="Q2322" s="1">
        <f>VLOOKUP($E2322,[1]AllProteinsNorm!$A$1:$Q$3226,8,FALSE)</f>
        <v>60626.895868839601</v>
      </c>
      <c r="R2322" s="1">
        <f>VLOOKUP($E2322,[1]AllProteinsNorm!$A$1:$Q$3226,13,FALSE)</f>
        <v>57417.8274942969</v>
      </c>
      <c r="S2322" s="1">
        <f>VLOOKUP($E2322,[1]AllProteinsNorm!$A$1:$Q$3226,16,FALSE)</f>
        <v>44988.319478748897</v>
      </c>
      <c r="T2322" s="1">
        <f>VLOOKUP($E2322,[1]AllProteinsNorm!$A$1:$Q$3226,17,FALSE)</f>
        <v>50588.566824154703</v>
      </c>
      <c r="U2322" s="1">
        <f>VLOOKUP($E2322,[1]AllProteinsNorm!$A$1:$Q$3226,3,FALSE)</f>
        <v>51950.165758734802</v>
      </c>
      <c r="V2322" s="1">
        <f>VLOOKUP($E2322,[1]AllProteinsNorm!$A$1:$Q$3226,7,FALSE)</f>
        <v>53153.957766572203</v>
      </c>
      <c r="W2322" s="1">
        <f>VLOOKUP($E2322,[1]AllProteinsNorm!$A$1:$Q$3226,9,FALSE)</f>
        <v>46929.693547731498</v>
      </c>
      <c r="X2322" s="1">
        <f>VLOOKUP($E2322,[1]AllProteinsNorm!$A$1:$Q$3226,12,FALSE)</f>
        <v>34574.179469470801</v>
      </c>
      <c r="Y2322" s="29">
        <f>VLOOKUP($E2322,[1]AllProteinsNorm!$A$1:$Q$3226,14,FALSE)</f>
        <v>53576.680720816199</v>
      </c>
      <c r="Z2322" s="25">
        <f t="shared" si="274"/>
        <v>1.1626379628855634</v>
      </c>
      <c r="AA2322" s="1">
        <f t="shared" si="274"/>
        <v>1.0463807485553256</v>
      </c>
      <c r="AB2322" s="1">
        <f t="shared" si="274"/>
        <v>0.88000566098749156</v>
      </c>
      <c r="AC2322" s="1">
        <f t="shared" si="274"/>
        <v>0.82780815619299164</v>
      </c>
      <c r="AD2322" s="1">
        <f t="shared" si="274"/>
        <v>1.0831674713786275</v>
      </c>
      <c r="AE2322" s="1">
        <f t="shared" si="274"/>
        <v>0.85215247493739898</v>
      </c>
      <c r="AF2322" s="1">
        <f t="shared" si="274"/>
        <v>1.2180283682455988</v>
      </c>
      <c r="AG2322" s="1">
        <f t="shared" si="274"/>
        <v>1.1535563833316924</v>
      </c>
      <c r="AH2322" s="1">
        <f t="shared" si="274"/>
        <v>0.90384059054186605</v>
      </c>
      <c r="AI2322" s="1">
        <f t="shared" si="274"/>
        <v>1.0163527031635236</v>
      </c>
      <c r="AJ2322" s="1">
        <f t="shared" si="274"/>
        <v>1.0437079900328938</v>
      </c>
      <c r="AK2322" s="1">
        <f t="shared" si="274"/>
        <v>1.0678928471660278</v>
      </c>
      <c r="AL2322" s="1">
        <f t="shared" si="274"/>
        <v>0.94284388529264607</v>
      </c>
      <c r="AM2322" s="1">
        <f t="shared" si="274"/>
        <v>0.69461467223616291</v>
      </c>
      <c r="AN2322" s="29">
        <f t="shared" si="274"/>
        <v>1.0763855885937217</v>
      </c>
      <c r="AO2322" s="1">
        <f t="shared" si="275"/>
        <v>6279.0154559839948</v>
      </c>
      <c r="AP2322" s="1">
        <f t="shared" si="276"/>
        <v>6980.7251994898888</v>
      </c>
      <c r="AQ2322" s="29">
        <f t="shared" si="277"/>
        <v>7136.6357581769025</v>
      </c>
    </row>
    <row r="2323" spans="1:43" x14ac:dyDescent="0.2">
      <c r="A2323" s="26"/>
      <c r="E2323" s="25" t="s">
        <v>4517</v>
      </c>
      <c r="F2323" s="26" t="s">
        <v>4518</v>
      </c>
      <c r="G2323" s="1">
        <v>0.14984801686826299</v>
      </c>
      <c r="H2323" s="1">
        <v>1.36283306326147</v>
      </c>
      <c r="I2323" s="1">
        <f>VLOOKUP(F2323,'[1]SUSMB vs SHAM all proteins sum'!$B$2:$E$3214,2,FALSE)</f>
        <v>0.94526746661495498</v>
      </c>
      <c r="J2323" s="29">
        <f>VLOOKUP(F2323,'[1]SUSMB vs SHAM all proteins sum'!$B$2:$E$3214,3,FALSE)</f>
        <v>1.0189278435147899</v>
      </c>
      <c r="K2323" s="25">
        <f>VLOOKUP($E2323,[1]AllProteinsNorm!$A$1:$Q$3226,4,FALSE)</f>
        <v>93983.780435608598</v>
      </c>
      <c r="L2323" s="1">
        <f>VLOOKUP($E2323,[1]AllProteinsNorm!$A$1:$Q$3226,5,FALSE)</f>
        <v>214163.60063779401</v>
      </c>
      <c r="M2323" s="1">
        <f>VLOOKUP($E2323,[1]AllProteinsNorm!$A$1:$Q$3226,10,FALSE)</f>
        <v>202903.79647396799</v>
      </c>
      <c r="N2323" s="1">
        <f>VLOOKUP($E2323,[1]AllProteinsNorm!$A$1:$Q$3226,11,FALSE)</f>
        <v>189529.19982782</v>
      </c>
      <c r="O2323" s="1">
        <f>VLOOKUP($E2323,[1]AllProteinsNorm!$A$1:$Q$3226,15,FALSE)</f>
        <v>162760.642350262</v>
      </c>
      <c r="P2323" s="1">
        <f>VLOOKUP($E2323,[1]AllProteinsNorm!$A$1:$Q$3226,6,FALSE)</f>
        <v>224658.08468706999</v>
      </c>
      <c r="Q2323" s="1">
        <f>VLOOKUP($E2323,[1]AllProteinsNorm!$A$1:$Q$3226,8,FALSE)</f>
        <v>293265.68883398001</v>
      </c>
      <c r="R2323" s="1">
        <f>VLOOKUP($E2323,[1]AllProteinsNorm!$A$1:$Q$3226,13,FALSE)</f>
        <v>300282.51621509099</v>
      </c>
      <c r="S2323" s="1">
        <f>VLOOKUP($E2323,[1]AllProteinsNorm!$A$1:$Q$3226,16,FALSE)</f>
        <v>189856.91545062</v>
      </c>
      <c r="T2323" s="1">
        <f>VLOOKUP($E2323,[1]AllProteinsNorm!$A$1:$Q$3226,17,FALSE)</f>
        <v>157684.06233695199</v>
      </c>
      <c r="U2323" s="1">
        <f>VLOOKUP($E2323,[1]AllProteinsNorm!$A$1:$Q$3226,3,FALSE)</f>
        <v>169402.49985973499</v>
      </c>
      <c r="V2323" s="1">
        <f>VLOOKUP($E2323,[1]AllProteinsNorm!$A$1:$Q$3226,7,FALSE)</f>
        <v>182893.98842992901</v>
      </c>
      <c r="W2323" s="1">
        <f>VLOOKUP($E2323,[1]AllProteinsNorm!$A$1:$Q$3226,9,FALSE)</f>
        <v>246142.66526275699</v>
      </c>
      <c r="X2323" s="1">
        <f>VLOOKUP($E2323,[1]AllProteinsNorm!$A$1:$Q$3226,12,FALSE)</f>
        <v>74417.775100778497</v>
      </c>
      <c r="Y2323" s="29">
        <f>VLOOKUP($E2323,[1]AllProteinsNorm!$A$1:$Q$3226,14,FALSE)</f>
        <v>243808.35906422601</v>
      </c>
      <c r="Z2323" s="25">
        <f t="shared" si="274"/>
        <v>0.5443027626875413</v>
      </c>
      <c r="AA2323" s="1">
        <f t="shared" si="274"/>
        <v>1.2403186906716146</v>
      </c>
      <c r="AB2323" s="1">
        <f t="shared" si="274"/>
        <v>1.1751080502261584</v>
      </c>
      <c r="AC2323" s="1">
        <f t="shared" si="274"/>
        <v>1.0976496859149085</v>
      </c>
      <c r="AD2323" s="1">
        <f t="shared" si="274"/>
        <v>0.94262081049977686</v>
      </c>
      <c r="AE2323" s="1">
        <f t="shared" si="274"/>
        <v>1.3010970147029071</v>
      </c>
      <c r="AF2323" s="1">
        <f t="shared" si="274"/>
        <v>1.6984348139003065</v>
      </c>
      <c r="AG2323" s="1">
        <f t="shared" si="274"/>
        <v>1.7390724485127704</v>
      </c>
      <c r="AH2323" s="1">
        <f t="shared" si="274"/>
        <v>1.0995476359445748</v>
      </c>
      <c r="AI2323" s="1">
        <f t="shared" si="274"/>
        <v>0.91322002971141358</v>
      </c>
      <c r="AJ2323" s="1">
        <f t="shared" si="274"/>
        <v>0.9810868242632903</v>
      </c>
      <c r="AK2323" s="1">
        <f t="shared" si="274"/>
        <v>1.059222162802425</v>
      </c>
      <c r="AL2323" s="1">
        <f t="shared" si="274"/>
        <v>1.4255239797422794</v>
      </c>
      <c r="AM2323" s="1">
        <f t="shared" si="274"/>
        <v>0.43098713834102181</v>
      </c>
      <c r="AN2323" s="29">
        <f t="shared" si="274"/>
        <v>1.4120049522363622</v>
      </c>
      <c r="AO2323" s="1">
        <f t="shared" si="275"/>
        <v>42917.946046355435</v>
      </c>
      <c r="AP2323" s="1">
        <f t="shared" si="276"/>
        <v>56146.562350165012</v>
      </c>
      <c r="AQ2323" s="29">
        <f t="shared" si="277"/>
        <v>62704.22774345387</v>
      </c>
    </row>
    <row r="2324" spans="1:43" x14ac:dyDescent="0.2">
      <c r="A2324" s="26"/>
      <c r="E2324" s="25" t="s">
        <v>4519</v>
      </c>
      <c r="F2324" s="26" t="s">
        <v>4520</v>
      </c>
      <c r="G2324" s="1">
        <v>0.236503423982448</v>
      </c>
      <c r="H2324" s="1">
        <v>0.88601405262913302</v>
      </c>
      <c r="I2324" s="1">
        <f>VLOOKUP(F2324,'[1]SUSMB vs SHAM all proteins sum'!$B$2:$E$3214,2,FALSE)</f>
        <v>0.49471527628874901</v>
      </c>
      <c r="J2324" s="29">
        <f>VLOOKUP(F2324,'[1]SUSMB vs SHAM all proteins sum'!$B$2:$E$3214,3,FALSE)</f>
        <v>0.93106819504517602</v>
      </c>
      <c r="K2324" s="25">
        <f>VLOOKUP($E2324,[1]AllProteinsNorm!$A$1:$Q$3226,4,FALSE)</f>
        <v>99391.481027593603</v>
      </c>
      <c r="L2324" s="1">
        <f>VLOOKUP($E2324,[1]AllProteinsNorm!$A$1:$Q$3226,5,FALSE)</f>
        <v>70203.572636002704</v>
      </c>
      <c r="M2324" s="1">
        <f>VLOOKUP($E2324,[1]AllProteinsNorm!$A$1:$Q$3226,10,FALSE)</f>
        <v>99018.814218458007</v>
      </c>
      <c r="N2324" s="1">
        <f>VLOOKUP($E2324,[1]AllProteinsNorm!$A$1:$Q$3226,11,FALSE)</f>
        <v>96726.044129825605</v>
      </c>
      <c r="O2324" s="1">
        <f>VLOOKUP($E2324,[1]AllProteinsNorm!$A$1:$Q$3226,15,FALSE)</f>
        <v>113479.354171068</v>
      </c>
      <c r="P2324" s="1">
        <f>VLOOKUP($E2324,[1]AllProteinsNorm!$A$1:$Q$3226,6,FALSE)</f>
        <v>83388.603188135894</v>
      </c>
      <c r="Q2324" s="1">
        <f>VLOOKUP($E2324,[1]AllProteinsNorm!$A$1:$Q$3226,8,FALSE)</f>
        <v>76282.993229105705</v>
      </c>
      <c r="R2324" s="1">
        <f>VLOOKUP($E2324,[1]AllProteinsNorm!$A$1:$Q$3226,13,FALSE)</f>
        <v>77090.221595666895</v>
      </c>
      <c r="S2324" s="1">
        <f>VLOOKUP($E2324,[1]AllProteinsNorm!$A$1:$Q$3226,16,FALSE)</f>
        <v>101289.641561501</v>
      </c>
      <c r="T2324" s="1">
        <f>VLOOKUP($E2324,[1]AllProteinsNorm!$A$1:$Q$3226,17,FALSE)</f>
        <v>83366.328648666095</v>
      </c>
      <c r="U2324" s="1">
        <f>VLOOKUP($E2324,[1]AllProteinsNorm!$A$1:$Q$3226,3,FALSE)</f>
        <v>80069.189886308799</v>
      </c>
      <c r="V2324" s="1">
        <f>VLOOKUP($E2324,[1]AllProteinsNorm!$A$1:$Q$3226,7,FALSE)</f>
        <v>101698.568100972</v>
      </c>
      <c r="W2324" s="1">
        <f>VLOOKUP($E2324,[1]AllProteinsNorm!$A$1:$Q$3226,9,FALSE)</f>
        <v>83387.175539207703</v>
      </c>
      <c r="X2324" s="1">
        <f>VLOOKUP($E2324,[1]AllProteinsNorm!$A$1:$Q$3226,12,FALSE)</f>
        <v>76814.057602418194</v>
      </c>
      <c r="Y2324" s="29">
        <f>VLOOKUP($E2324,[1]AllProteinsNorm!$A$1:$Q$3226,14,FALSE)</f>
        <v>101735.75059649401</v>
      </c>
      <c r="Z2324" s="25">
        <f t="shared" si="274"/>
        <v>1.0378809714563362</v>
      </c>
      <c r="AA2324" s="1">
        <f t="shared" si="274"/>
        <v>0.73309051654971658</v>
      </c>
      <c r="AB2324" s="1">
        <f t="shared" si="274"/>
        <v>1.0339894529288298</v>
      </c>
      <c r="AC2324" s="1">
        <f t="shared" si="274"/>
        <v>1.0100475373610842</v>
      </c>
      <c r="AD2324" s="1">
        <f t="shared" si="274"/>
        <v>1.1849915217040332</v>
      </c>
      <c r="AE2324" s="1">
        <f t="shared" si="274"/>
        <v>0.87077326537937039</v>
      </c>
      <c r="AF2324" s="1">
        <f t="shared" si="274"/>
        <v>0.79657397494903015</v>
      </c>
      <c r="AG2324" s="1">
        <f t="shared" si="274"/>
        <v>0.80500333884029807</v>
      </c>
      <c r="AH2324" s="1">
        <f t="shared" si="274"/>
        <v>1.0577022345922076</v>
      </c>
      <c r="AI2324" s="1">
        <f t="shared" si="274"/>
        <v>0.87054066676604214</v>
      </c>
      <c r="AJ2324" s="1">
        <f t="shared" si="274"/>
        <v>0.83611077854703386</v>
      </c>
      <c r="AK2324" s="1">
        <f t="shared" si="274"/>
        <v>1.0619723900386548</v>
      </c>
      <c r="AL2324" s="1">
        <f t="shared" si="274"/>
        <v>0.87075835736470786</v>
      </c>
      <c r="AM2324" s="1">
        <f t="shared" si="274"/>
        <v>0.80211953682194748</v>
      </c>
      <c r="AN2324" s="29">
        <f t="shared" si="274"/>
        <v>1.0623606627977944</v>
      </c>
      <c r="AO2324" s="1">
        <f t="shared" si="275"/>
        <v>14084.368522861254</v>
      </c>
      <c r="AP2324" s="1">
        <f t="shared" si="276"/>
        <v>9017.7852844049848</v>
      </c>
      <c r="AQ2324" s="29">
        <f t="shared" si="277"/>
        <v>10797.01621841144</v>
      </c>
    </row>
    <row r="2325" spans="1:43" x14ac:dyDescent="0.2">
      <c r="A2325" s="26"/>
      <c r="E2325" s="25" t="s">
        <v>4521</v>
      </c>
      <c r="F2325" s="26" t="s">
        <v>4522</v>
      </c>
      <c r="G2325" s="1">
        <v>0.28148393785049303</v>
      </c>
      <c r="H2325" s="1">
        <v>0.946212581495393</v>
      </c>
      <c r="I2325" s="1">
        <f>VLOOKUP(F2325,'[1]SUSMB vs SHAM all proteins sum'!$B$2:$E$3214,2,FALSE)</f>
        <v>0.58669868061376995</v>
      </c>
      <c r="J2325" s="29">
        <f>VLOOKUP(F2325,'[1]SUSMB vs SHAM all proteins sum'!$B$2:$E$3214,3,FALSE)</f>
        <v>0.95681251760330999</v>
      </c>
      <c r="K2325" s="25">
        <f>VLOOKUP($E2325,[1]AllProteinsNorm!$A$1:$Q$3226,4,FALSE)</f>
        <v>1470903.5236704601</v>
      </c>
      <c r="L2325" s="1">
        <f>VLOOKUP($E2325,[1]AllProteinsNorm!$A$1:$Q$3226,5,FALSE)</f>
        <v>1462804.9027901399</v>
      </c>
      <c r="M2325" s="1">
        <f>VLOOKUP($E2325,[1]AllProteinsNorm!$A$1:$Q$3226,10,FALSE)</f>
        <v>1673993.36674858</v>
      </c>
      <c r="N2325" s="1">
        <f>VLOOKUP($E2325,[1]AllProteinsNorm!$A$1:$Q$3226,11,FALSE)</f>
        <v>1500228.5911880501</v>
      </c>
      <c r="O2325" s="1">
        <f>VLOOKUP($E2325,[1]AllProteinsNorm!$A$1:$Q$3226,15,FALSE)</f>
        <v>1794810.7086175501</v>
      </c>
      <c r="P2325" s="1">
        <f>VLOOKUP($E2325,[1]AllProteinsNorm!$A$1:$Q$3226,6,FALSE)</f>
        <v>1392494.3618381501</v>
      </c>
      <c r="Q2325" s="1">
        <f>VLOOKUP($E2325,[1]AllProteinsNorm!$A$1:$Q$3226,8,FALSE)</f>
        <v>1567154.49506744</v>
      </c>
      <c r="R2325" s="1">
        <f>VLOOKUP($E2325,[1]AllProteinsNorm!$A$1:$Q$3226,13,FALSE)</f>
        <v>1478023.6256039301</v>
      </c>
      <c r="S2325" s="1">
        <f>VLOOKUP($E2325,[1]AllProteinsNorm!$A$1:$Q$3226,16,FALSE)</f>
        <v>1436536.0448352499</v>
      </c>
      <c r="T2325" s="1">
        <f>VLOOKUP($E2325,[1]AllProteinsNorm!$A$1:$Q$3226,17,FALSE)</f>
        <v>1587599.11710027</v>
      </c>
      <c r="U2325" s="1">
        <f>VLOOKUP($E2325,[1]AllProteinsNorm!$A$1:$Q$3226,3,FALSE)</f>
        <v>1223551.5070132399</v>
      </c>
      <c r="V2325" s="1">
        <f>VLOOKUP($E2325,[1]AllProteinsNorm!$A$1:$Q$3226,7,FALSE)</f>
        <v>1356392.16867397</v>
      </c>
      <c r="W2325" s="1">
        <f>VLOOKUP($E2325,[1]AllProteinsNorm!$A$1:$Q$3226,9,FALSE)</f>
        <v>1635464.52251233</v>
      </c>
      <c r="X2325" s="1">
        <f>VLOOKUP($E2325,[1]AllProteinsNorm!$A$1:$Q$3226,12,FALSE)</f>
        <v>1699862.7282127701</v>
      </c>
      <c r="Y2325" s="29">
        <f>VLOOKUP($E2325,[1]AllProteinsNorm!$A$1:$Q$3226,14,FALSE)</f>
        <v>1685668.4225373999</v>
      </c>
      <c r="Z2325" s="25">
        <f t="shared" si="274"/>
        <v>0.93062869348623178</v>
      </c>
      <c r="AA2325" s="1">
        <f t="shared" si="274"/>
        <v>0.92550476193830433</v>
      </c>
      <c r="AB2325" s="1">
        <f t="shared" si="274"/>
        <v>1.0591219850465683</v>
      </c>
      <c r="AC2325" s="1">
        <f t="shared" si="274"/>
        <v>0.94918242514239759</v>
      </c>
      <c r="AD2325" s="1">
        <f t="shared" si="274"/>
        <v>1.1355621343864981</v>
      </c>
      <c r="AE2325" s="1">
        <f t="shared" si="274"/>
        <v>0.88101985466091859</v>
      </c>
      <c r="AF2325" s="1">
        <f t="shared" si="274"/>
        <v>0.99152590007829389</v>
      </c>
      <c r="AG2325" s="1">
        <f t="shared" si="274"/>
        <v>0.93513352405683181</v>
      </c>
      <c r="AH2325" s="1">
        <f t="shared" si="274"/>
        <v>0.90888466920990352</v>
      </c>
      <c r="AI2325" s="1">
        <f t="shared" si="274"/>
        <v>1.0044610461195207</v>
      </c>
      <c r="AJ2325" s="1">
        <f t="shared" si="274"/>
        <v>0.77413108477939074</v>
      </c>
      <c r="AK2325" s="1">
        <f t="shared" si="274"/>
        <v>0.85817829074071705</v>
      </c>
      <c r="AL2325" s="1">
        <f t="shared" si="274"/>
        <v>1.0347450987341054</v>
      </c>
      <c r="AM2325" s="1">
        <f t="shared" si="274"/>
        <v>1.0754893195952453</v>
      </c>
      <c r="AN2325" s="29">
        <f t="shared" si="274"/>
        <v>1.0665086978664653</v>
      </c>
      <c r="AO2325" s="1">
        <f t="shared" si="275"/>
        <v>131891.69832306929</v>
      </c>
      <c r="AP2325" s="1">
        <f t="shared" si="276"/>
        <v>74779.271450420783</v>
      </c>
      <c r="AQ2325" s="29">
        <f t="shared" si="277"/>
        <v>193792.53761443417</v>
      </c>
    </row>
    <row r="2326" spans="1:43" x14ac:dyDescent="0.2">
      <c r="A2326" s="26"/>
      <c r="E2326" s="25" t="s">
        <v>4523</v>
      </c>
      <c r="F2326" s="26" t="s">
        <v>4524</v>
      </c>
      <c r="G2326" s="1">
        <v>0.86825146300747102</v>
      </c>
      <c r="H2326" s="1">
        <v>0.99103452098993094</v>
      </c>
      <c r="I2326" s="1">
        <f>VLOOKUP(F2326,'[1]SUSMB vs SHAM all proteins sum'!$B$2:$E$3214,2,FALSE)</f>
        <v>0.56354840909180104</v>
      </c>
      <c r="J2326" s="29">
        <f>VLOOKUP(F2326,'[1]SUSMB vs SHAM all proteins sum'!$B$2:$E$3214,3,FALSE)</f>
        <v>1.0571037656023501</v>
      </c>
      <c r="K2326" s="25">
        <f>VLOOKUP($E2326,[1]AllProteinsNorm!$A$1:$Q$3226,4,FALSE)</f>
        <v>211579.15282254899</v>
      </c>
      <c r="L2326" s="1">
        <f>VLOOKUP($E2326,[1]AllProteinsNorm!$A$1:$Q$3226,5,FALSE)</f>
        <v>247646.66206818499</v>
      </c>
      <c r="M2326" s="1">
        <f>VLOOKUP($E2326,[1]AllProteinsNorm!$A$1:$Q$3226,10,FALSE)</f>
        <v>264866.23525155499</v>
      </c>
      <c r="N2326" s="1">
        <f>VLOOKUP($E2326,[1]AllProteinsNorm!$A$1:$Q$3226,11,FALSE)</f>
        <v>210351.50664824899</v>
      </c>
      <c r="O2326" s="1">
        <f>VLOOKUP($E2326,[1]AllProteinsNorm!$A$1:$Q$3226,15,FALSE)</f>
        <v>254319.89727245201</v>
      </c>
      <c r="P2326" s="1">
        <f>VLOOKUP($E2326,[1]AllProteinsNorm!$A$1:$Q$3226,6,FALSE)</f>
        <v>218958.43021125099</v>
      </c>
      <c r="Q2326" s="1">
        <f>VLOOKUP($E2326,[1]AllProteinsNorm!$A$1:$Q$3226,8,FALSE)</f>
        <v>233367.72465027199</v>
      </c>
      <c r="R2326" s="1">
        <f>VLOOKUP($E2326,[1]AllProteinsNorm!$A$1:$Q$3226,13,FALSE)</f>
        <v>231696.99199264901</v>
      </c>
      <c r="S2326" s="1">
        <f>VLOOKUP($E2326,[1]AllProteinsNorm!$A$1:$Q$3226,16,FALSE)</f>
        <v>248045.46144514999</v>
      </c>
      <c r="T2326" s="1">
        <f>VLOOKUP($E2326,[1]AllProteinsNorm!$A$1:$Q$3226,17,FALSE)</f>
        <v>241683.88174328601</v>
      </c>
      <c r="U2326" s="1">
        <f>VLOOKUP($E2326,[1]AllProteinsNorm!$A$1:$Q$3226,3,FALSE)</f>
        <v>238775.23258887901</v>
      </c>
      <c r="V2326" s="1">
        <f>VLOOKUP($E2326,[1]AllProteinsNorm!$A$1:$Q$3226,7,FALSE)</f>
        <v>189068.458882445</v>
      </c>
      <c r="W2326" s="1">
        <f>VLOOKUP($E2326,[1]AllProteinsNorm!$A$1:$Q$3226,9,FALSE)</f>
        <v>264153.71212806599</v>
      </c>
      <c r="X2326" s="1">
        <f>VLOOKUP($E2326,[1]AllProteinsNorm!$A$1:$Q$3226,12,FALSE)</f>
        <v>297840.19888316799</v>
      </c>
      <c r="Y2326" s="29">
        <f>VLOOKUP($E2326,[1]AllProteinsNorm!$A$1:$Q$3226,14,FALSE)</f>
        <v>275929.17635849002</v>
      </c>
      <c r="Z2326" s="25">
        <f t="shared" si="274"/>
        <v>0.8899127580823909</v>
      </c>
      <c r="AA2326" s="1">
        <f t="shared" si="274"/>
        <v>1.0416145500678504</v>
      </c>
      <c r="AB2326" s="1">
        <f t="shared" si="274"/>
        <v>1.1140409572076242</v>
      </c>
      <c r="AC2326" s="1">
        <f t="shared" si="274"/>
        <v>0.88474921536872442</v>
      </c>
      <c r="AD2326" s="1">
        <f t="shared" si="274"/>
        <v>1.0696825192734103</v>
      </c>
      <c r="AE2326" s="1">
        <f t="shared" si="274"/>
        <v>0.92095037689326908</v>
      </c>
      <c r="AF2326" s="1">
        <f t="shared" si="274"/>
        <v>0.98155660763569519</v>
      </c>
      <c r="AG2326" s="1">
        <f t="shared" si="274"/>
        <v>0.97452942046943136</v>
      </c>
      <c r="AH2326" s="1">
        <f t="shared" si="274"/>
        <v>1.0432919206818358</v>
      </c>
      <c r="AI2326" s="1">
        <f t="shared" si="274"/>
        <v>1.0165347904886035</v>
      </c>
      <c r="AJ2326" s="1">
        <f t="shared" si="274"/>
        <v>1.0043008631060542</v>
      </c>
      <c r="AK2326" s="1">
        <f t="shared" si="274"/>
        <v>0.79523162592289232</v>
      </c>
      <c r="AL2326" s="1">
        <f t="shared" si="274"/>
        <v>1.1110440484405617</v>
      </c>
      <c r="AM2326" s="1">
        <f t="shared" si="274"/>
        <v>1.2527311378272994</v>
      </c>
      <c r="AN2326" s="29">
        <f t="shared" si="274"/>
        <v>1.1605722543682317</v>
      </c>
      <c r="AO2326" s="1">
        <f t="shared" si="275"/>
        <v>22553.874494898722</v>
      </c>
      <c r="AP2326" s="1">
        <f t="shared" si="276"/>
        <v>9853.4585730861818</v>
      </c>
      <c r="AQ2326" s="29">
        <f t="shared" si="277"/>
        <v>37283.412467756869</v>
      </c>
    </row>
    <row r="2327" spans="1:43" x14ac:dyDescent="0.2">
      <c r="A2327" s="26"/>
      <c r="E2327" s="25" t="s">
        <v>4525</v>
      </c>
      <c r="F2327" s="26" t="s">
        <v>4526</v>
      </c>
      <c r="G2327" s="1">
        <v>0.53299352990486604</v>
      </c>
      <c r="H2327" s="1">
        <v>0.96742228886844495</v>
      </c>
      <c r="I2327" s="1">
        <f>VLOOKUP(F2327,'[1]SUSMB vs SHAM all proteins sum'!$B$2:$E$3214,2,FALSE)</f>
        <v>0.34730712254239299</v>
      </c>
      <c r="J2327" s="29">
        <f>VLOOKUP(F2327,'[1]SUSMB vs SHAM all proteins sum'!$B$2:$E$3214,3,FALSE)</f>
        <v>1.0619630845136101</v>
      </c>
      <c r="K2327" s="25">
        <f>VLOOKUP($E2327,[1]AllProteinsNorm!$A$1:$Q$3226,4,FALSE)</f>
        <v>882928.738555077</v>
      </c>
      <c r="L2327" s="1">
        <f>VLOOKUP($E2327,[1]AllProteinsNorm!$A$1:$Q$3226,5,FALSE)</f>
        <v>937879.17607249203</v>
      </c>
      <c r="M2327" s="1">
        <f>VLOOKUP($E2327,[1]AllProteinsNorm!$A$1:$Q$3226,10,FALSE)</f>
        <v>993509.96800860297</v>
      </c>
      <c r="N2327" s="1">
        <f>VLOOKUP($E2327,[1]AllProteinsNorm!$A$1:$Q$3226,11,FALSE)</f>
        <v>1082561.0049969701</v>
      </c>
      <c r="O2327" s="1">
        <f>VLOOKUP($E2327,[1]AllProteinsNorm!$A$1:$Q$3226,15,FALSE)</f>
        <v>992156.47931719397</v>
      </c>
      <c r="P2327" s="1">
        <f>VLOOKUP($E2327,[1]AllProteinsNorm!$A$1:$Q$3226,6,FALSE)</f>
        <v>1018895.5404548</v>
      </c>
      <c r="Q2327" s="1">
        <f>VLOOKUP($E2327,[1]AllProteinsNorm!$A$1:$Q$3226,8,FALSE)</f>
        <v>889857.13467122999</v>
      </c>
      <c r="R2327" s="1">
        <f>VLOOKUP($E2327,[1]AllProteinsNorm!$A$1:$Q$3226,13,FALSE)</f>
        <v>842648.12098382099</v>
      </c>
      <c r="S2327" s="1">
        <f>VLOOKUP($E2327,[1]AllProteinsNorm!$A$1:$Q$3226,16,FALSE)</f>
        <v>959227.44438762998</v>
      </c>
      <c r="T2327" s="1">
        <f>VLOOKUP($E2327,[1]AllProteinsNorm!$A$1:$Q$3226,17,FALSE)</f>
        <v>1021739.00215194</v>
      </c>
      <c r="U2327" s="1">
        <f>VLOOKUP($E2327,[1]AllProteinsNorm!$A$1:$Q$3226,3,FALSE)</f>
        <v>1044627.1815408299</v>
      </c>
      <c r="V2327" s="1">
        <f>VLOOKUP($E2327,[1]AllProteinsNorm!$A$1:$Q$3226,7,FALSE)</f>
        <v>907077.52279340394</v>
      </c>
      <c r="W2327" s="1">
        <f>VLOOKUP($E2327,[1]AllProteinsNorm!$A$1:$Q$3226,9,FALSE)</f>
        <v>972404.77484653005</v>
      </c>
      <c r="X2327" s="1">
        <f>VLOOKUP($E2327,[1]AllProteinsNorm!$A$1:$Q$3226,12,FALSE)</f>
        <v>1059882.88672495</v>
      </c>
      <c r="Y2327" s="29">
        <f>VLOOKUP($E2327,[1]AllProteinsNorm!$A$1:$Q$3226,14,FALSE)</f>
        <v>1222119.6818975999</v>
      </c>
      <c r="Z2327" s="25">
        <f t="shared" si="274"/>
        <v>0.90296824658258401</v>
      </c>
      <c r="AA2327" s="1">
        <f t="shared" si="274"/>
        <v>0.95916587391913133</v>
      </c>
      <c r="AB2327" s="1">
        <f t="shared" si="274"/>
        <v>1.0160592974277571</v>
      </c>
      <c r="AC2327" s="1">
        <f t="shared" si="274"/>
        <v>1.1071314929679532</v>
      </c>
      <c r="AD2327" s="1">
        <f t="shared" si="274"/>
        <v>1.0146750891025744</v>
      </c>
      <c r="AE2327" s="1">
        <f t="shared" si="274"/>
        <v>1.0420210368516549</v>
      </c>
      <c r="AF2327" s="1">
        <f t="shared" si="274"/>
        <v>0.91005389395076286</v>
      </c>
      <c r="AG2327" s="1">
        <f t="shared" si="274"/>
        <v>0.86177339468649095</v>
      </c>
      <c r="AH2327" s="1">
        <f t="shared" si="274"/>
        <v>0.98099867600873303</v>
      </c>
      <c r="AI2327" s="1">
        <f t="shared" si="274"/>
        <v>1.0449290355505001</v>
      </c>
      <c r="AJ2327" s="1">
        <f t="shared" si="274"/>
        <v>1.0683366995077022</v>
      </c>
      <c r="AK2327" s="1">
        <f t="shared" si="274"/>
        <v>0.92766512687268343</v>
      </c>
      <c r="AL2327" s="1">
        <f t="shared" si="274"/>
        <v>0.99447508747834346</v>
      </c>
      <c r="AM2327" s="1">
        <f t="shared" si="274"/>
        <v>1.0839386578073373</v>
      </c>
      <c r="AN2327" s="29">
        <f t="shared" si="274"/>
        <v>1.2498576817004385</v>
      </c>
      <c r="AO2327" s="1">
        <f t="shared" si="275"/>
        <v>66365.665734970709</v>
      </c>
      <c r="AP2327" s="1">
        <f t="shared" si="276"/>
        <v>70792.136577650861</v>
      </c>
      <c r="AQ2327" s="29">
        <f t="shared" si="277"/>
        <v>105654.48074987387</v>
      </c>
    </row>
    <row r="2328" spans="1:43" x14ac:dyDescent="0.2">
      <c r="A2328" s="26"/>
      <c r="E2328" s="25" t="s">
        <v>4527</v>
      </c>
      <c r="F2328" s="26" t="s">
        <v>4528</v>
      </c>
      <c r="G2328" s="1">
        <v>0.21276996877764701</v>
      </c>
      <c r="H2328" s="1">
        <v>1.3220916772347699</v>
      </c>
      <c r="I2328" s="1">
        <f>VLOOKUP(F2328,'[1]SUSMB vs SHAM all proteins sum'!$B$2:$E$3214,2,FALSE)</f>
        <v>5.4863472932419499E-2</v>
      </c>
      <c r="J2328" s="29">
        <f>VLOOKUP(F2328,'[1]SUSMB vs SHAM all proteins sum'!$B$2:$E$3214,3,FALSE)</f>
        <v>1.61311774245149</v>
      </c>
      <c r="K2328" s="25">
        <f>VLOOKUP($E2328,[1]AllProteinsNorm!$A$1:$Q$3226,4,FALSE)</f>
        <v>32006.611025767601</v>
      </c>
      <c r="L2328" s="1">
        <f>VLOOKUP($E2328,[1]AllProteinsNorm!$A$1:$Q$3226,5,FALSE)</f>
        <v>94446.515395541093</v>
      </c>
      <c r="M2328" s="1">
        <f>VLOOKUP($E2328,[1]AllProteinsNorm!$A$1:$Q$3226,10,FALSE)</f>
        <v>75300.854170106497</v>
      </c>
      <c r="N2328" s="1">
        <f>VLOOKUP($E2328,[1]AllProteinsNorm!$A$1:$Q$3226,11,FALSE)</f>
        <v>79217.799296679994</v>
      </c>
      <c r="O2328" s="1">
        <f>VLOOKUP($E2328,[1]AllProteinsNorm!$A$1:$Q$3226,15,FALSE)</f>
        <v>92135.508581128903</v>
      </c>
      <c r="P2328" s="1">
        <f>VLOOKUP($E2328,[1]AllProteinsNorm!$A$1:$Q$3226,6,FALSE)</f>
        <v>107609.163154366</v>
      </c>
      <c r="Q2328" s="1">
        <f>VLOOKUP($E2328,[1]AllProteinsNorm!$A$1:$Q$3226,8,FALSE)</f>
        <v>83692.054961035305</v>
      </c>
      <c r="R2328" s="1">
        <f>VLOOKUP($E2328,[1]AllProteinsNorm!$A$1:$Q$3226,13,FALSE)</f>
        <v>93289.7259833149</v>
      </c>
      <c r="S2328" s="1">
        <f>VLOOKUP($E2328,[1]AllProteinsNorm!$A$1:$Q$3226,16,FALSE)</f>
        <v>81485.831688021106</v>
      </c>
      <c r="T2328" s="1">
        <f>VLOOKUP($E2328,[1]AllProteinsNorm!$A$1:$Q$3226,17,FALSE)</f>
        <v>98024.310341543794</v>
      </c>
      <c r="U2328" s="1">
        <f>VLOOKUP($E2328,[1]AllProteinsNorm!$A$1:$Q$3226,3,FALSE)</f>
        <v>96246.131955261895</v>
      </c>
      <c r="V2328" s="1">
        <f>VLOOKUP($E2328,[1]AllProteinsNorm!$A$1:$Q$3226,7,FALSE)</f>
        <v>121055.780832919</v>
      </c>
      <c r="W2328" s="1">
        <f>VLOOKUP($E2328,[1]AllProteinsNorm!$A$1:$Q$3226,9,FALSE)</f>
        <v>97668.399187334799</v>
      </c>
      <c r="X2328" s="1">
        <f>VLOOKUP($E2328,[1]AllProteinsNorm!$A$1:$Q$3226,12,FALSE)</f>
        <v>143156.07793749799</v>
      </c>
      <c r="Y2328" s="29">
        <f>VLOOKUP($E2328,[1]AllProteinsNorm!$A$1:$Q$3226,14,FALSE)</f>
        <v>111396.874392877</v>
      </c>
      <c r="Z2328" s="25">
        <f t="shared" si="274"/>
        <v>0.4289196702251995</v>
      </c>
      <c r="AA2328" s="1">
        <f t="shared" si="274"/>
        <v>1.2656750258489193</v>
      </c>
      <c r="AB2328" s="1">
        <f t="shared" si="274"/>
        <v>1.0091045725620784</v>
      </c>
      <c r="AC2328" s="1">
        <f t="shared" si="274"/>
        <v>1.0615954411088151</v>
      </c>
      <c r="AD2328" s="1">
        <f t="shared" si="274"/>
        <v>1.2347052902549869</v>
      </c>
      <c r="AE2328" s="1">
        <f t="shared" si="274"/>
        <v>1.4420672884180628</v>
      </c>
      <c r="AF2328" s="1">
        <f t="shared" si="274"/>
        <v>1.1215548120810652</v>
      </c>
      <c r="AG2328" s="1">
        <f t="shared" si="274"/>
        <v>1.2501729243358097</v>
      </c>
      <c r="AH2328" s="1">
        <f t="shared" si="274"/>
        <v>1.0919892776999782</v>
      </c>
      <c r="AI2328" s="1">
        <f t="shared" si="274"/>
        <v>1.313620952618155</v>
      </c>
      <c r="AJ2328" s="1">
        <f t="shared" si="274"/>
        <v>1.2897916354051708</v>
      </c>
      <c r="AK2328" s="1">
        <f t="shared" si="274"/>
        <v>1.6222650236823815</v>
      </c>
      <c r="AL2328" s="1">
        <f t="shared" si="274"/>
        <v>1.3088513975168701</v>
      </c>
      <c r="AM2328" s="1">
        <f t="shared" si="274"/>
        <v>1.9184304670760439</v>
      </c>
      <c r="AN2328" s="29">
        <f t="shared" si="274"/>
        <v>1.4928262973622612</v>
      </c>
      <c r="AO2328" s="1">
        <f t="shared" si="275"/>
        <v>22527.263409493844</v>
      </c>
      <c r="AP2328" s="1">
        <f t="shared" si="276"/>
        <v>9568.7782622406248</v>
      </c>
      <c r="AQ2328" s="29">
        <f t="shared" si="277"/>
        <v>17254.058925690038</v>
      </c>
    </row>
    <row r="2329" spans="1:43" x14ac:dyDescent="0.2">
      <c r="A2329" s="26"/>
      <c r="E2329" s="25" t="s">
        <v>4529</v>
      </c>
      <c r="F2329" s="26" t="s">
        <v>4530</v>
      </c>
      <c r="G2329" s="1">
        <v>0.77736811023935504</v>
      </c>
      <c r="H2329" s="1">
        <v>1.10727428717321</v>
      </c>
      <c r="I2329" s="1">
        <f>VLOOKUP(F2329,'[1]SUSMB vs SHAM all proteins sum'!$B$2:$E$3214,2,FALSE)</f>
        <v>0.67256220576395898</v>
      </c>
      <c r="J2329" s="29">
        <f>VLOOKUP(F2329,'[1]SUSMB vs SHAM all proteins sum'!$B$2:$E$3214,3,FALSE)</f>
        <v>1.16719576707351</v>
      </c>
      <c r="K2329" s="25">
        <f>VLOOKUP($E2329,[1]AllProteinsNorm!$A$1:$Q$3226,4,FALSE)</f>
        <v>46869.689081230397</v>
      </c>
      <c r="L2329" s="1">
        <f>VLOOKUP($E2329,[1]AllProteinsNorm!$A$1:$Q$3226,5,FALSE)</f>
        <v>31819.067857058901</v>
      </c>
      <c r="M2329" s="1">
        <f>VLOOKUP($E2329,[1]AllProteinsNorm!$A$1:$Q$3226,10,FALSE)</f>
        <v>46501.3728987129</v>
      </c>
      <c r="N2329" s="1">
        <f>VLOOKUP($E2329,[1]AllProteinsNorm!$A$1:$Q$3226,11,FALSE)</f>
        <v>35650.965889620202</v>
      </c>
      <c r="O2329" s="1">
        <f>VLOOKUP($E2329,[1]AllProteinsNorm!$A$1:$Q$3226,15,FALSE)</f>
        <v>105162.82053418701</v>
      </c>
      <c r="P2329" s="1">
        <f>VLOOKUP($E2329,[1]AllProteinsNorm!$A$1:$Q$3226,6,FALSE)</f>
        <v>132055.77942412</v>
      </c>
      <c r="Q2329" s="1">
        <f>VLOOKUP($E2329,[1]AllProteinsNorm!$A$1:$Q$3226,8,FALSE)</f>
        <v>51003.6769054244</v>
      </c>
      <c r="R2329" s="1">
        <f>VLOOKUP($E2329,[1]AllProteinsNorm!$A$1:$Q$3226,13,FALSE)</f>
        <v>24283.2864753051</v>
      </c>
      <c r="S2329" s="1">
        <f>VLOOKUP($E2329,[1]AllProteinsNorm!$A$1:$Q$3226,16,FALSE)</f>
        <v>40769.803623916298</v>
      </c>
      <c r="T2329" s="1">
        <f>VLOOKUP($E2329,[1]AllProteinsNorm!$A$1:$Q$3226,17,FALSE)</f>
        <v>64900.7805232705</v>
      </c>
      <c r="U2329" s="1">
        <f>VLOOKUP($E2329,[1]AllProteinsNorm!$A$1:$Q$3226,3,FALSE)</f>
        <v>45913.607447711802</v>
      </c>
      <c r="V2329" s="1">
        <f>VLOOKUP($E2329,[1]AllProteinsNorm!$A$1:$Q$3226,7,FALSE)</f>
        <v>31415.2146042407</v>
      </c>
      <c r="W2329" s="1">
        <f>VLOOKUP($E2329,[1]AllProteinsNorm!$A$1:$Q$3226,9,FALSE)</f>
        <v>129224.693839549</v>
      </c>
      <c r="X2329" s="1">
        <f>VLOOKUP($E2329,[1]AllProteinsNorm!$A$1:$Q$3226,12,FALSE)</f>
        <v>92322.164567340194</v>
      </c>
      <c r="Y2329" s="29">
        <f>VLOOKUP($E2329,[1]AllProteinsNorm!$A$1:$Q$3226,14,FALSE)</f>
        <v>32731.3869520812</v>
      </c>
      <c r="Z2329" s="25">
        <f t="shared" si="274"/>
        <v>0.88099622253824217</v>
      </c>
      <c r="AA2329" s="1">
        <f t="shared" si="274"/>
        <v>0.59809397365904182</v>
      </c>
      <c r="AB2329" s="1">
        <f t="shared" si="274"/>
        <v>0.87407308795257732</v>
      </c>
      <c r="AC2329" s="1">
        <f t="shared" si="274"/>
        <v>0.67012107172635427</v>
      </c>
      <c r="AD2329" s="1">
        <f t="shared" si="274"/>
        <v>1.9767156441237841</v>
      </c>
      <c r="AE2329" s="1">
        <f t="shared" si="274"/>
        <v>2.4822149478175914</v>
      </c>
      <c r="AF2329" s="1">
        <f t="shared" si="274"/>
        <v>0.95870161654719244</v>
      </c>
      <c r="AG2329" s="1">
        <f t="shared" si="274"/>
        <v>0.45644603313839965</v>
      </c>
      <c r="AH2329" s="1">
        <f t="shared" si="274"/>
        <v>0.76633840954323851</v>
      </c>
      <c r="AI2329" s="1">
        <f t="shared" si="274"/>
        <v>1.2199215228778266</v>
      </c>
      <c r="AJ2329" s="1">
        <f t="shared" si="274"/>
        <v>0.86302502784761237</v>
      </c>
      <c r="AK2329" s="1">
        <f t="shared" si="274"/>
        <v>0.5905028588646597</v>
      </c>
      <c r="AL2329" s="1">
        <f t="shared" si="274"/>
        <v>2.4289998368454055</v>
      </c>
      <c r="AM2329" s="1">
        <f t="shared" si="274"/>
        <v>1.7353534839844404</v>
      </c>
      <c r="AN2329" s="29">
        <f t="shared" si="274"/>
        <v>0.61524257635344337</v>
      </c>
      <c r="AO2329" s="1">
        <f t="shared" si="275"/>
        <v>26646.545793702513</v>
      </c>
      <c r="AP2329" s="1">
        <f t="shared" si="276"/>
        <v>37171.4986767347</v>
      </c>
      <c r="AQ2329" s="29">
        <f t="shared" si="277"/>
        <v>38460.558722539841</v>
      </c>
    </row>
    <row r="2330" spans="1:43" x14ac:dyDescent="0.2">
      <c r="A2330" s="26"/>
      <c r="E2330" s="25" t="s">
        <v>4531</v>
      </c>
      <c r="F2330" s="26" t="s">
        <v>4532</v>
      </c>
      <c r="G2330" s="1">
        <v>0.702966967547074</v>
      </c>
      <c r="H2330" s="1">
        <v>1.11489178188073</v>
      </c>
      <c r="I2330" s="1">
        <f>VLOOKUP(F2330,'[1]SUSMB vs SHAM all proteins sum'!$B$2:$E$3214,2,FALSE)</f>
        <v>0.404446223204528</v>
      </c>
      <c r="J2330" s="29">
        <f>VLOOKUP(F2330,'[1]SUSMB vs SHAM all proteins sum'!$B$2:$E$3214,3,FALSE)</f>
        <v>1.20426811669728</v>
      </c>
      <c r="K2330" s="25">
        <f>VLOOKUP($E2330,[1]AllProteinsNorm!$A$1:$Q$3226,4,FALSE)</f>
        <v>125325.92488737201</v>
      </c>
      <c r="L2330" s="1">
        <f>VLOOKUP($E2330,[1]AllProteinsNorm!$A$1:$Q$3226,5,FALSE)</f>
        <v>158629.29171668901</v>
      </c>
      <c r="M2330" s="1">
        <f>VLOOKUP($E2330,[1]AllProteinsNorm!$A$1:$Q$3226,10,FALSE)</f>
        <v>126805.88987226201</v>
      </c>
      <c r="N2330" s="1">
        <f>VLOOKUP($E2330,[1]AllProteinsNorm!$A$1:$Q$3226,11,FALSE)</f>
        <v>210043.63273019</v>
      </c>
      <c r="O2330" s="1">
        <f>VLOOKUP($E2330,[1]AllProteinsNorm!$A$1:$Q$3226,15,FALSE)</f>
        <v>93186.995919070294</v>
      </c>
      <c r="P2330" s="1">
        <f>VLOOKUP($E2330,[1]AllProteinsNorm!$A$1:$Q$3226,6,FALSE)</f>
        <v>129311.45650845701</v>
      </c>
      <c r="Q2330" s="1">
        <f>VLOOKUP($E2330,[1]AllProteinsNorm!$A$1:$Q$3226,8,FALSE)</f>
        <v>191910.84398114801</v>
      </c>
      <c r="R2330" s="1">
        <f>VLOOKUP($E2330,[1]AllProteinsNorm!$A$1:$Q$3226,13,FALSE)</f>
        <v>68861.643204995198</v>
      </c>
      <c r="S2330" s="1">
        <f>VLOOKUP($E2330,[1]AllProteinsNorm!$A$1:$Q$3226,16,FALSE)</f>
        <v>170107.51186959</v>
      </c>
      <c r="T2330" s="1">
        <f>VLOOKUP($E2330,[1]AllProteinsNorm!$A$1:$Q$3226,17,FALSE)</f>
        <v>292384.76530401799</v>
      </c>
      <c r="U2330" s="1">
        <f>VLOOKUP($E2330,[1]AllProteinsNorm!$A$1:$Q$3226,3,FALSE)</f>
        <v>244076.26813611199</v>
      </c>
      <c r="V2330" s="1">
        <f>VLOOKUP($E2330,[1]AllProteinsNorm!$A$1:$Q$3226,7,FALSE)</f>
        <v>114587.66597852499</v>
      </c>
      <c r="W2330" s="1">
        <f>VLOOKUP($E2330,[1]AllProteinsNorm!$A$1:$Q$3226,9,FALSE)</f>
        <v>128309.30444236301</v>
      </c>
      <c r="X2330" s="1">
        <f>VLOOKUP($E2330,[1]AllProteinsNorm!$A$1:$Q$3226,12,FALSE)</f>
        <v>142459.316701965</v>
      </c>
      <c r="Y2330" s="29">
        <f>VLOOKUP($E2330,[1]AllProteinsNorm!$A$1:$Q$3226,14,FALSE)</f>
        <v>244473.65679862199</v>
      </c>
      <c r="Z2330" s="25">
        <f t="shared" si="274"/>
        <v>0.87764268633535747</v>
      </c>
      <c r="AA2330" s="1">
        <f t="shared" si="274"/>
        <v>1.1108622405047017</v>
      </c>
      <c r="AB2330" s="1">
        <f t="shared" si="274"/>
        <v>0.88800670675801474</v>
      </c>
      <c r="AC2330" s="1">
        <f t="shared" si="274"/>
        <v>1.4709108130869724</v>
      </c>
      <c r="AD2330" s="1">
        <f t="shared" si="274"/>
        <v>0.65257755331495337</v>
      </c>
      <c r="AE2330" s="1">
        <f t="shared" si="274"/>
        <v>0.90555289471041656</v>
      </c>
      <c r="AF2330" s="1">
        <f t="shared" si="274"/>
        <v>1.3439290298464939</v>
      </c>
      <c r="AG2330" s="1">
        <f t="shared" si="274"/>
        <v>0.4822299742229032</v>
      </c>
      <c r="AH2330" s="1">
        <f t="shared" si="274"/>
        <v>1.1912428638944255</v>
      </c>
      <c r="AI2330" s="1">
        <f t="shared" si="274"/>
        <v>2.047536063233216</v>
      </c>
      <c r="AJ2330" s="1">
        <f t="shared" si="274"/>
        <v>1.7092373491773096</v>
      </c>
      <c r="AK2330" s="1">
        <f t="shared" si="274"/>
        <v>0.80244392435698342</v>
      </c>
      <c r="AL2330" s="1">
        <f t="shared" si="274"/>
        <v>0.89853494186312111</v>
      </c>
      <c r="AM2330" s="1">
        <f t="shared" si="274"/>
        <v>0.99762581059084643</v>
      </c>
      <c r="AN2330" s="29">
        <f t="shared" si="274"/>
        <v>1.7120202151613264</v>
      </c>
      <c r="AO2330" s="1">
        <f t="shared" si="275"/>
        <v>39483.864144983076</v>
      </c>
      <c r="AP2330" s="1">
        <f t="shared" si="276"/>
        <v>73947.717781081505</v>
      </c>
      <c r="AQ2330" s="29">
        <f t="shared" si="277"/>
        <v>57422.030192694234</v>
      </c>
    </row>
    <row r="2331" spans="1:43" x14ac:dyDescent="0.2">
      <c r="A2331" s="26"/>
      <c r="E2331" s="25" t="s">
        <v>4533</v>
      </c>
      <c r="F2331" s="26" t="s">
        <v>4534</v>
      </c>
      <c r="G2331" s="1">
        <v>0.36198654489260901</v>
      </c>
      <c r="H2331" s="1">
        <v>0.86178425479201104</v>
      </c>
      <c r="I2331" s="1">
        <f>VLOOKUP(F2331,'[1]SUSMB vs SHAM all proteins sum'!$B$2:$E$3214,2,FALSE)</f>
        <v>0.86137625637770698</v>
      </c>
      <c r="J2331" s="29">
        <f>VLOOKUP(F2331,'[1]SUSMB vs SHAM all proteins sum'!$B$2:$E$3214,3,FALSE)</f>
        <v>0.97904230172371698</v>
      </c>
      <c r="K2331" s="25">
        <f>VLOOKUP($E2331,[1]AllProteinsNorm!$A$1:$Q$3226,4,FALSE)</f>
        <v>108027.332575597</v>
      </c>
      <c r="L2331" s="1">
        <f>VLOOKUP($E2331,[1]AllProteinsNorm!$A$1:$Q$3226,5,FALSE)</f>
        <v>161672.68165205899</v>
      </c>
      <c r="M2331" s="1">
        <f>VLOOKUP($E2331,[1]AllProteinsNorm!$A$1:$Q$3226,10,FALSE)</f>
        <v>87995.684974004995</v>
      </c>
      <c r="N2331" s="1">
        <f>VLOOKUP($E2331,[1]AllProteinsNorm!$A$1:$Q$3226,11,FALSE)</f>
        <v>108761.569856862</v>
      </c>
      <c r="O2331" s="1">
        <f>VLOOKUP($E2331,[1]AllProteinsNorm!$A$1:$Q$3226,15,FALSE)</f>
        <v>128558.700111349</v>
      </c>
      <c r="P2331" s="1">
        <f>VLOOKUP($E2331,[1]AllProteinsNorm!$A$1:$Q$3226,6,FALSE)</f>
        <v>88032.669337190993</v>
      </c>
      <c r="Q2331" s="1">
        <f>VLOOKUP($E2331,[1]AllProteinsNorm!$A$1:$Q$3226,8,FALSE)</f>
        <v>73785.201711472298</v>
      </c>
      <c r="R2331" s="1">
        <f>VLOOKUP($E2331,[1]AllProteinsNorm!$A$1:$Q$3226,13,FALSE)</f>
        <v>132275.68240930399</v>
      </c>
      <c r="S2331" s="1">
        <f>VLOOKUP($E2331,[1]AllProteinsNorm!$A$1:$Q$3226,16,FALSE)</f>
        <v>130659.876287559</v>
      </c>
      <c r="T2331" s="1">
        <f>VLOOKUP($E2331,[1]AllProteinsNorm!$A$1:$Q$3226,17,FALSE)</f>
        <v>90984.202581347505</v>
      </c>
      <c r="U2331" s="1">
        <f>VLOOKUP($E2331,[1]AllProteinsNorm!$A$1:$Q$3226,3,FALSE)</f>
        <v>92600.039898173898</v>
      </c>
      <c r="V2331" s="1">
        <f>VLOOKUP($E2331,[1]AllProteinsNorm!$A$1:$Q$3226,7,FALSE)</f>
        <v>109325.064520154</v>
      </c>
      <c r="W2331" s="1">
        <f>VLOOKUP($E2331,[1]AllProteinsNorm!$A$1:$Q$3226,9,FALSE)</f>
        <v>121837.95175245</v>
      </c>
      <c r="X2331" s="1">
        <f>VLOOKUP($E2331,[1]AllProteinsNorm!$A$1:$Q$3226,12,FALSE)</f>
        <v>120632.551661859</v>
      </c>
      <c r="Y2331" s="29">
        <f>VLOOKUP($E2331,[1]AllProteinsNorm!$A$1:$Q$3226,14,FALSE)</f>
        <v>129908.59192957501</v>
      </c>
      <c r="Z2331" s="25">
        <f t="shared" si="274"/>
        <v>0.90776834717822608</v>
      </c>
      <c r="AA2331" s="1">
        <f t="shared" si="274"/>
        <v>1.3585575012181128</v>
      </c>
      <c r="AB2331" s="1">
        <f t="shared" si="274"/>
        <v>0.73943969181844749</v>
      </c>
      <c r="AC2331" s="1">
        <f t="shared" si="274"/>
        <v>0.91393824277186331</v>
      </c>
      <c r="AD2331" s="1">
        <f t="shared" si="274"/>
        <v>1.0802962170133503</v>
      </c>
      <c r="AE2331" s="1">
        <f t="shared" si="274"/>
        <v>0.73975047644526681</v>
      </c>
      <c r="AF2331" s="1">
        <f t="shared" si="274"/>
        <v>0.62002707099115906</v>
      </c>
      <c r="AG2331" s="1">
        <f t="shared" si="274"/>
        <v>1.1115305240785933</v>
      </c>
      <c r="AH2331" s="1">
        <f t="shared" si="274"/>
        <v>1.0979526857896542</v>
      </c>
      <c r="AI2331" s="1">
        <f t="shared" si="274"/>
        <v>0.76455261115330075</v>
      </c>
      <c r="AJ2331" s="1">
        <f t="shared" si="274"/>
        <v>0.77813071157874569</v>
      </c>
      <c r="AK2331" s="1">
        <f t="shared" si="274"/>
        <v>0.91867336495755991</v>
      </c>
      <c r="AL2331" s="1">
        <f t="shared" si="274"/>
        <v>1.0238208557866983</v>
      </c>
      <c r="AM2331" s="1">
        <f t="shared" si="274"/>
        <v>1.013691715116132</v>
      </c>
      <c r="AN2331" s="29">
        <f t="shared" si="274"/>
        <v>1.0916395412951279</v>
      </c>
      <c r="AO2331" s="1">
        <f t="shared" si="275"/>
        <v>24895.055286652427</v>
      </c>
      <c r="AP2331" s="1">
        <f t="shared" si="276"/>
        <v>23849.236173508372</v>
      </c>
      <c r="AQ2331" s="29">
        <f t="shared" si="277"/>
        <v>12919.873167988688</v>
      </c>
    </row>
    <row r="2332" spans="1:43" x14ac:dyDescent="0.2">
      <c r="A2332" s="26"/>
      <c r="E2332" s="25" t="s">
        <v>4535</v>
      </c>
      <c r="F2332" s="26" t="s">
        <v>4536</v>
      </c>
      <c r="G2332" s="1">
        <v>0.45801494370725399</v>
      </c>
      <c r="H2332" s="43">
        <v>1.8948193255833501</v>
      </c>
      <c r="I2332" s="1">
        <f>VLOOKUP(F2332,'[1]SUSMB vs SHAM all proteins sum'!$B$2:$E$3214,2,FALSE)</f>
        <v>0.83756319835033599</v>
      </c>
      <c r="J2332" s="29">
        <f>VLOOKUP(F2332,'[1]SUSMB vs SHAM all proteins sum'!$B$2:$E$3214,3,FALSE)</f>
        <v>0.80861121298668504</v>
      </c>
      <c r="K2332" s="25">
        <f>VLOOKUP($E2332,[1]AllProteinsNorm!$A$1:$Q$3226,4,FALSE)</f>
        <v>49669.767895418299</v>
      </c>
      <c r="L2332" s="1">
        <f>VLOOKUP($E2332,[1]AllProteinsNorm!$A$1:$Q$3226,5,FALSE)</f>
        <v>860.64065617795802</v>
      </c>
      <c r="M2332" s="1">
        <f>VLOOKUP($E2332,[1]AllProteinsNorm!$A$1:$Q$3226,10,FALSE)</f>
        <v>56180.733548494201</v>
      </c>
      <c r="N2332" s="1">
        <f>VLOOKUP($E2332,[1]AllProteinsNorm!$A$1:$Q$3226,11,FALSE)</f>
        <v>39193.315673870202</v>
      </c>
      <c r="O2332" s="1">
        <f>VLOOKUP($E2332,[1]AllProteinsNorm!$A$1:$Q$3226,15,FALSE)</f>
        <v>46167.903574837001</v>
      </c>
      <c r="P2332" s="1">
        <f>VLOOKUP($E2332,[1]AllProteinsNorm!$A$1:$Q$3226,6,FALSE)</f>
        <v>51566.724717079902</v>
      </c>
      <c r="Q2332" s="1">
        <f>VLOOKUP($E2332,[1]AllProteinsNorm!$A$1:$Q$3226,8,FALSE)</f>
        <v>23142.505698066299</v>
      </c>
      <c r="R2332" s="1">
        <f>VLOOKUP($E2332,[1]AllProteinsNorm!$A$1:$Q$3226,13,FALSE)</f>
        <v>54283.129741996803</v>
      </c>
      <c r="S2332" s="1">
        <f>VLOOKUP($E2332,[1]AllProteinsNorm!$A$1:$Q$3226,16,FALSE)</f>
        <v>34179.067623522598</v>
      </c>
      <c r="T2332" s="1">
        <f>VLOOKUP($E2332,[1]AllProteinsNorm!$A$1:$Q$3226,17,FALSE)</f>
        <v>47938.844689929603</v>
      </c>
      <c r="U2332" s="1">
        <f>VLOOKUP($E2332,[1]AllProteinsNorm!$A$1:$Q$3226,3,FALSE)</f>
        <v>4746.7230146995198</v>
      </c>
      <c r="V2332" s="1">
        <f>VLOOKUP($E2332,[1]AllProteinsNorm!$A$1:$Q$3226,7,FALSE)</f>
        <v>49075.985422533697</v>
      </c>
      <c r="W2332" s="1">
        <f>VLOOKUP($E2332,[1]AllProteinsNorm!$A$1:$Q$3226,9,FALSE)</f>
        <v>39868.071496135497</v>
      </c>
      <c r="X2332" s="1">
        <f>VLOOKUP($E2332,[1]AllProteinsNorm!$A$1:$Q$3226,12,FALSE)</f>
        <v>48213.396676390803</v>
      </c>
      <c r="Y2332" s="29">
        <f>VLOOKUP($E2332,[1]AllProteinsNorm!$A$1:$Q$3226,14,FALSE)</f>
        <v>3355.03051394867</v>
      </c>
      <c r="Z2332" s="25">
        <f t="shared" si="274"/>
        <v>1.292996231905003</v>
      </c>
      <c r="AA2332" s="1">
        <f t="shared" si="274"/>
        <v>2.2404073395418417E-2</v>
      </c>
      <c r="AB2332" s="1">
        <f t="shared" si="274"/>
        <v>1.4624887504369168</v>
      </c>
      <c r="AC2332" s="1">
        <f t="shared" si="274"/>
        <v>1.0202747391306424</v>
      </c>
      <c r="AD2332" s="1">
        <f t="shared" si="274"/>
        <v>1.2018362051320199</v>
      </c>
      <c r="AE2332" s="1">
        <f t="shared" si="274"/>
        <v>1.3423775382090575</v>
      </c>
      <c r="AF2332" s="1">
        <f t="shared" si="274"/>
        <v>0.60244236952031338</v>
      </c>
      <c r="AG2332" s="1">
        <f t="shared" si="274"/>
        <v>1.4130906019169585</v>
      </c>
      <c r="AH2332" s="1">
        <f t="shared" si="274"/>
        <v>0.88974455729875779</v>
      </c>
      <c r="AI2332" s="1">
        <f t="shared" si="274"/>
        <v>1.2479370887431873</v>
      </c>
      <c r="AJ2332" s="1">
        <f t="shared" si="274"/>
        <v>0.12356600870022141</v>
      </c>
      <c r="AK2332" s="1">
        <f t="shared" si="274"/>
        <v>1.2775389722369577</v>
      </c>
      <c r="AL2332" s="1">
        <f t="shared" si="274"/>
        <v>1.0378398853475925</v>
      </c>
      <c r="AM2332" s="1">
        <f t="shared" si="274"/>
        <v>1.2550841864446265</v>
      </c>
      <c r="AN2332" s="29">
        <f t="shared" si="274"/>
        <v>8.7337670302705228E-2</v>
      </c>
      <c r="AO2332" s="1">
        <f t="shared" si="275"/>
        <v>19561.872519557841</v>
      </c>
      <c r="AP2332" s="1">
        <f t="shared" si="276"/>
        <v>11782.978468242411</v>
      </c>
      <c r="AQ2332" s="29">
        <f t="shared" si="277"/>
        <v>20669.72301398767</v>
      </c>
    </row>
    <row r="2333" spans="1:43" x14ac:dyDescent="0.2">
      <c r="A2333" s="26"/>
      <c r="E2333" s="25" t="s">
        <v>4537</v>
      </c>
      <c r="F2333" s="26" t="s">
        <v>4538</v>
      </c>
      <c r="G2333" s="1">
        <v>0.141989401892652</v>
      </c>
      <c r="H2333" s="1">
        <v>1.13026803266739</v>
      </c>
      <c r="I2333" s="1">
        <f>VLOOKUP(F2333,'[1]SUSMB vs SHAM all proteins sum'!$B$2:$E$3214,2,FALSE)</f>
        <v>0.43267073148181701</v>
      </c>
      <c r="J2333" s="29">
        <f>VLOOKUP(F2333,'[1]SUSMB vs SHAM all proteins sum'!$B$2:$E$3214,3,FALSE)</f>
        <v>0.872377889741625</v>
      </c>
      <c r="K2333" s="25">
        <f>VLOOKUP($E2333,[1]AllProteinsNorm!$A$1:$Q$3226,4,FALSE)</f>
        <v>99540.799822092697</v>
      </c>
      <c r="L2333" s="1">
        <f>VLOOKUP($E2333,[1]AllProteinsNorm!$A$1:$Q$3226,5,FALSE)</f>
        <v>103816.419749732</v>
      </c>
      <c r="M2333" s="1">
        <f>VLOOKUP($E2333,[1]AllProteinsNorm!$A$1:$Q$3226,10,FALSE)</f>
        <v>113316.039964604</v>
      </c>
      <c r="N2333" s="1">
        <f>VLOOKUP($E2333,[1]AllProteinsNorm!$A$1:$Q$3226,11,FALSE)</f>
        <v>100744.53782783401</v>
      </c>
      <c r="O2333" s="1">
        <f>VLOOKUP($E2333,[1]AllProteinsNorm!$A$1:$Q$3226,15,FALSE)</f>
        <v>77100.5119211329</v>
      </c>
      <c r="P2333" s="1">
        <f>VLOOKUP($E2333,[1]AllProteinsNorm!$A$1:$Q$3226,6,FALSE)</f>
        <v>99132.034978664204</v>
      </c>
      <c r="Q2333" s="1">
        <f>VLOOKUP($E2333,[1]AllProteinsNorm!$A$1:$Q$3226,8,FALSE)</f>
        <v>114499.574904986</v>
      </c>
      <c r="R2333" s="1">
        <f>VLOOKUP($E2333,[1]AllProteinsNorm!$A$1:$Q$3226,13,FALSE)</f>
        <v>106597.492201603</v>
      </c>
      <c r="S2333" s="1">
        <f>VLOOKUP($E2333,[1]AllProteinsNorm!$A$1:$Q$3226,16,FALSE)</f>
        <v>110663.133741862</v>
      </c>
      <c r="T2333" s="1">
        <f>VLOOKUP($E2333,[1]AllProteinsNorm!$A$1:$Q$3226,17,FALSE)</f>
        <v>125307.39697308801</v>
      </c>
      <c r="U2333" s="1">
        <f>VLOOKUP($E2333,[1]AllProteinsNorm!$A$1:$Q$3226,3,FALSE)</f>
        <v>60274.155922132501</v>
      </c>
      <c r="V2333" s="1">
        <f>VLOOKUP($E2333,[1]AllProteinsNorm!$A$1:$Q$3226,7,FALSE)</f>
        <v>61328.942820742799</v>
      </c>
      <c r="W2333" s="1">
        <f>VLOOKUP($E2333,[1]AllProteinsNorm!$A$1:$Q$3226,9,FALSE)</f>
        <v>88077.036986041101</v>
      </c>
      <c r="X2333" s="1">
        <f>VLOOKUP($E2333,[1]AllProteinsNorm!$A$1:$Q$3226,12,FALSE)</f>
        <v>128913.159257194</v>
      </c>
      <c r="Y2333" s="29">
        <f>VLOOKUP($E2333,[1]AllProteinsNorm!$A$1:$Q$3226,14,FALSE)</f>
        <v>109497.45348632601</v>
      </c>
      <c r="Z2333" s="25">
        <f t="shared" si="274"/>
        <v>1.0064420058170775</v>
      </c>
      <c r="AA2333" s="1">
        <f t="shared" si="274"/>
        <v>1.0496721536938849</v>
      </c>
      <c r="AB2333" s="1">
        <f t="shared" si="274"/>
        <v>1.1457213801482042</v>
      </c>
      <c r="AC2333" s="1">
        <f t="shared" si="274"/>
        <v>1.0186128191432895</v>
      </c>
      <c r="AD2333" s="1">
        <f t="shared" si="274"/>
        <v>0.77955164119754328</v>
      </c>
      <c r="AE2333" s="1">
        <f t="shared" si="274"/>
        <v>1.0023090461697473</v>
      </c>
      <c r="AF2333" s="1">
        <f t="shared" si="274"/>
        <v>1.1576879233293078</v>
      </c>
      <c r="AG2333" s="1">
        <f t="shared" si="274"/>
        <v>1.0777911575775814</v>
      </c>
      <c r="AH2333" s="1">
        <f t="shared" si="274"/>
        <v>1.1188982456663323</v>
      </c>
      <c r="AI2333" s="1">
        <f t="shared" si="274"/>
        <v>1.2669641813077015</v>
      </c>
      <c r="AJ2333" s="1">
        <f t="shared" si="274"/>
        <v>0.60942289486947154</v>
      </c>
      <c r="AK2333" s="1">
        <f t="shared" si="274"/>
        <v>0.62008768602891839</v>
      </c>
      <c r="AL2333" s="1">
        <f t="shared" si="274"/>
        <v>0.89053362971855321</v>
      </c>
      <c r="AM2333" s="1">
        <f t="shared" si="274"/>
        <v>1.3034214996354749</v>
      </c>
      <c r="AN2333" s="29">
        <f t="shared" si="274"/>
        <v>1.1071122285093493</v>
      </c>
      <c r="AO2333" s="1">
        <f t="shared" si="275"/>
        <v>11924.964981764868</v>
      </c>
      <c r="AP2333" s="1">
        <f t="shared" si="276"/>
        <v>8683.3744181457387</v>
      </c>
      <c r="AQ2333" s="29">
        <f t="shared" si="277"/>
        <v>26844.026226402981</v>
      </c>
    </row>
    <row r="2334" spans="1:43" x14ac:dyDescent="0.2">
      <c r="A2334" s="26"/>
      <c r="E2334" s="25" t="s">
        <v>4539</v>
      </c>
      <c r="F2334" s="26" t="s">
        <v>4540</v>
      </c>
      <c r="G2334" s="1">
        <v>0.47571295279346398</v>
      </c>
      <c r="H2334" s="1">
        <v>0.94415971893948203</v>
      </c>
      <c r="I2334" s="1">
        <f>VLOOKUP(F2334,'[1]SUSMB vs SHAM all proteins sum'!$B$2:$E$3214,2,FALSE)</f>
        <v>0.419834614455045</v>
      </c>
      <c r="J2334" s="29">
        <f>VLOOKUP(F2334,'[1]SUSMB vs SHAM all proteins sum'!$B$2:$E$3214,3,FALSE)</f>
        <v>0.93689172278515997</v>
      </c>
      <c r="K2334" s="25">
        <f>VLOOKUP($E2334,[1]AllProteinsNorm!$A$1:$Q$3226,4,FALSE)</f>
        <v>1124902.2806400899</v>
      </c>
      <c r="L2334" s="1">
        <f>VLOOKUP($E2334,[1]AllProteinsNorm!$A$1:$Q$3226,5,FALSE)</f>
        <v>810487.78674329096</v>
      </c>
      <c r="M2334" s="1">
        <f>VLOOKUP($E2334,[1]AllProteinsNorm!$A$1:$Q$3226,10,FALSE)</f>
        <v>943912.73142494995</v>
      </c>
      <c r="N2334" s="1">
        <f>VLOOKUP($E2334,[1]AllProteinsNorm!$A$1:$Q$3226,11,FALSE)</f>
        <v>891536.07573698403</v>
      </c>
      <c r="O2334" s="1">
        <f>VLOOKUP($E2334,[1]AllProteinsNorm!$A$1:$Q$3226,15,FALSE)</f>
        <v>1144100.5742162</v>
      </c>
      <c r="P2334" s="1">
        <f>VLOOKUP($E2334,[1]AllProteinsNorm!$A$1:$Q$3226,6,FALSE)</f>
        <v>928730.506437478</v>
      </c>
      <c r="Q2334" s="1">
        <f>VLOOKUP($E2334,[1]AllProteinsNorm!$A$1:$Q$3226,8,FALSE)</f>
        <v>975602.26823385595</v>
      </c>
      <c r="R2334" s="1">
        <f>VLOOKUP($E2334,[1]AllProteinsNorm!$A$1:$Q$3226,13,FALSE)</f>
        <v>845664.10040386196</v>
      </c>
      <c r="S2334" s="1">
        <f>VLOOKUP($E2334,[1]AllProteinsNorm!$A$1:$Q$3226,16,FALSE)</f>
        <v>843326.69154131901</v>
      </c>
      <c r="T2334" s="1">
        <f>VLOOKUP($E2334,[1]AllProteinsNorm!$A$1:$Q$3226,17,FALSE)</f>
        <v>1019218.5698528599</v>
      </c>
      <c r="U2334" s="1">
        <f>VLOOKUP($E2334,[1]AllProteinsNorm!$A$1:$Q$3226,3,FALSE)</f>
        <v>896499.04359593801</v>
      </c>
      <c r="V2334" s="1">
        <f>VLOOKUP($E2334,[1]AllProteinsNorm!$A$1:$Q$3226,7,FALSE)</f>
        <v>900099.64760598401</v>
      </c>
      <c r="W2334" s="1">
        <f>VLOOKUP($E2334,[1]AllProteinsNorm!$A$1:$Q$3226,9,FALSE)</f>
        <v>813242.45213823102</v>
      </c>
      <c r="X2334" s="1">
        <f>VLOOKUP($E2334,[1]AllProteinsNorm!$A$1:$Q$3226,12,FALSE)</f>
        <v>942049.60955480603</v>
      </c>
      <c r="Y2334" s="29">
        <f>VLOOKUP($E2334,[1]AllProteinsNorm!$A$1:$Q$3226,14,FALSE)</f>
        <v>1024964.94918127</v>
      </c>
      <c r="Z2334" s="25">
        <f t="shared" si="274"/>
        <v>1.1443704366729757</v>
      </c>
      <c r="AA2334" s="1">
        <f t="shared" si="274"/>
        <v>0.82451451863513869</v>
      </c>
      <c r="AB2334" s="1">
        <f t="shared" si="274"/>
        <v>0.96024858623924714</v>
      </c>
      <c r="AC2334" s="1">
        <f t="shared" si="274"/>
        <v>0.90696547234334357</v>
      </c>
      <c r="AD2334" s="1">
        <f t="shared" si="274"/>
        <v>1.1639009861092946</v>
      </c>
      <c r="AE2334" s="1">
        <f t="shared" si="274"/>
        <v>0.94480360960652632</v>
      </c>
      <c r="AF2334" s="1">
        <f t="shared" si="274"/>
        <v>0.99248655899483351</v>
      </c>
      <c r="AG2334" s="1">
        <f t="shared" si="274"/>
        <v>0.86029961225357066</v>
      </c>
      <c r="AH2334" s="1">
        <f t="shared" si="274"/>
        <v>0.85792175095241885</v>
      </c>
      <c r="AI2334" s="1">
        <f t="shared" si="274"/>
        <v>1.0368577074837477</v>
      </c>
      <c r="AJ2334" s="1">
        <f t="shared" si="274"/>
        <v>0.91201433195869908</v>
      </c>
      <c r="AK2334" s="1">
        <f t="shared" si="274"/>
        <v>0.9156772499331548</v>
      </c>
      <c r="AL2334" s="1">
        <f t="shared" si="274"/>
        <v>0.82731685773174168</v>
      </c>
      <c r="AM2334" s="1">
        <f t="shared" si="274"/>
        <v>0.95835322019296421</v>
      </c>
      <c r="AN2334" s="29">
        <f t="shared" si="274"/>
        <v>1.0427035367033306</v>
      </c>
      <c r="AO2334" s="1">
        <f t="shared" si="275"/>
        <v>130953.10554495023</v>
      </c>
      <c r="AP2334" s="1">
        <f t="shared" si="276"/>
        <v>69835.97889394153</v>
      </c>
      <c r="AQ2334" s="29">
        <f t="shared" si="277"/>
        <v>68908.906732930642</v>
      </c>
    </row>
    <row r="2335" spans="1:43" x14ac:dyDescent="0.2">
      <c r="A2335" s="26"/>
      <c r="E2335" s="25" t="s">
        <v>4541</v>
      </c>
      <c r="F2335" s="26" t="s">
        <v>4542</v>
      </c>
      <c r="G2335" s="1">
        <v>0.76722154727663305</v>
      </c>
      <c r="H2335" s="1">
        <v>1.06124426964584</v>
      </c>
      <c r="I2335" s="1">
        <f>VLOOKUP(F2335,'[1]SUSMB vs SHAM all proteins sum'!$B$2:$E$3214,2,FALSE)</f>
        <v>0.86793326238540303</v>
      </c>
      <c r="J2335" s="29">
        <f>VLOOKUP(F2335,'[1]SUSMB vs SHAM all proteins sum'!$B$2:$E$3214,3,FALSE)</f>
        <v>0.96353821675954698</v>
      </c>
      <c r="K2335" s="25">
        <f>VLOOKUP($E2335,[1]AllProteinsNorm!$A$1:$Q$3226,4,FALSE)</f>
        <v>1183604.06370476</v>
      </c>
      <c r="L2335" s="1">
        <f>VLOOKUP($E2335,[1]AllProteinsNorm!$A$1:$Q$3226,5,FALSE)</f>
        <v>1391621.3165021101</v>
      </c>
      <c r="M2335" s="1">
        <f>VLOOKUP($E2335,[1]AllProteinsNorm!$A$1:$Q$3226,10,FALSE)</f>
        <v>826094.54916024196</v>
      </c>
      <c r="N2335" s="1">
        <f>VLOOKUP($E2335,[1]AllProteinsNorm!$A$1:$Q$3226,11,FALSE)</f>
        <v>634326.76491763198</v>
      </c>
      <c r="O2335" s="1">
        <f>VLOOKUP($E2335,[1]AllProteinsNorm!$A$1:$Q$3226,15,FALSE)</f>
        <v>607206.18834960903</v>
      </c>
      <c r="P2335" s="1">
        <f>VLOOKUP($E2335,[1]AllProteinsNorm!$A$1:$Q$3226,6,FALSE)</f>
        <v>1122559.9581408801</v>
      </c>
      <c r="Q2335" s="1">
        <f>VLOOKUP($E2335,[1]AllProteinsNorm!$A$1:$Q$3226,8,FALSE)</f>
        <v>1137176.45346997</v>
      </c>
      <c r="R2335" s="1">
        <f>VLOOKUP($E2335,[1]AllProteinsNorm!$A$1:$Q$3226,13,FALSE)</f>
        <v>1030909.32858952</v>
      </c>
      <c r="S2335" s="1">
        <f>VLOOKUP($E2335,[1]AllProteinsNorm!$A$1:$Q$3226,16,FALSE)</f>
        <v>693683.77033681003</v>
      </c>
      <c r="T2335" s="1">
        <f>VLOOKUP($E2335,[1]AllProteinsNorm!$A$1:$Q$3226,17,FALSE)</f>
        <v>772794.25466972298</v>
      </c>
      <c r="U2335" s="1">
        <f>VLOOKUP($E2335,[1]AllProteinsNorm!$A$1:$Q$3226,3,FALSE)</f>
        <v>687498.51413975598</v>
      </c>
      <c r="V2335" s="1">
        <f>VLOOKUP($E2335,[1]AllProteinsNorm!$A$1:$Q$3226,7,FALSE)</f>
        <v>1210687.9512189501</v>
      </c>
      <c r="W2335" s="1">
        <f>VLOOKUP($E2335,[1]AllProteinsNorm!$A$1:$Q$3226,9,FALSE)</f>
        <v>824647.92828389804</v>
      </c>
      <c r="X2335" s="1">
        <f>VLOOKUP($E2335,[1]AllProteinsNorm!$A$1:$Q$3226,12,FALSE)</f>
        <v>576063.44588766503</v>
      </c>
      <c r="Y2335" s="29">
        <f>VLOOKUP($E2335,[1]AllProteinsNorm!$A$1:$Q$3226,14,FALSE)</f>
        <v>1100799.82392247</v>
      </c>
      <c r="Z2335" s="25">
        <f t="shared" ref="Z2335:AN2351" si="278">K2335/AVERAGE($K2335:$O2335)</f>
        <v>1.2746516997467121</v>
      </c>
      <c r="AA2335" s="1">
        <f t="shared" si="278"/>
        <v>1.4986704852389214</v>
      </c>
      <c r="AB2335" s="1">
        <f t="shared" si="278"/>
        <v>0.88964110003364594</v>
      </c>
      <c r="AC2335" s="1">
        <f t="shared" si="278"/>
        <v>0.68312175827302457</v>
      </c>
      <c r="AD2335" s="1">
        <f t="shared" si="278"/>
        <v>0.65391495670769617</v>
      </c>
      <c r="AE2335" s="1">
        <f t="shared" si="278"/>
        <v>1.208911833432831</v>
      </c>
      <c r="AF2335" s="1">
        <f t="shared" si="278"/>
        <v>1.2246526890000622</v>
      </c>
      <c r="AG2335" s="1">
        <f t="shared" si="278"/>
        <v>1.1102110648879557</v>
      </c>
      <c r="AH2335" s="1">
        <f t="shared" si="278"/>
        <v>0.74704474584085256</v>
      </c>
      <c r="AI2335" s="1">
        <f t="shared" si="278"/>
        <v>0.83224073022020872</v>
      </c>
      <c r="AJ2335" s="1">
        <f t="shared" si="278"/>
        <v>0.74038369459347331</v>
      </c>
      <c r="AK2335" s="1">
        <f t="shared" si="278"/>
        <v>1.3038189899870425</v>
      </c>
      <c r="AL2335" s="1">
        <f t="shared" si="278"/>
        <v>0.88808319919884382</v>
      </c>
      <c r="AM2335" s="1">
        <f t="shared" si="278"/>
        <v>0.6203765878974038</v>
      </c>
      <c r="AN2335" s="29">
        <f t="shared" si="278"/>
        <v>1.1854778212333497</v>
      </c>
      <c r="AO2335" s="1">
        <f t="shared" si="275"/>
        <v>309778.59649028571</v>
      </c>
      <c r="AP2335" s="1">
        <f t="shared" si="276"/>
        <v>183547.27974048079</v>
      </c>
      <c r="AQ2335" s="29">
        <f t="shared" si="277"/>
        <v>241083.04290075999</v>
      </c>
    </row>
    <row r="2336" spans="1:43" x14ac:dyDescent="0.2">
      <c r="A2336" s="26"/>
      <c r="E2336" s="25" t="s">
        <v>4543</v>
      </c>
      <c r="F2336" s="26" t="s">
        <v>4544</v>
      </c>
      <c r="G2336" s="1">
        <v>0.29605315470117599</v>
      </c>
      <c r="H2336" s="1">
        <v>1.06199756921619</v>
      </c>
      <c r="I2336" s="1">
        <f>VLOOKUP(F2336,'[1]SUSMB vs SHAM all proteins sum'!$B$2:$E$3214,2,FALSE)</f>
        <v>0.75002552850416004</v>
      </c>
      <c r="J2336" s="29">
        <f>VLOOKUP(F2336,'[1]SUSMB vs SHAM all proteins sum'!$B$2:$E$3214,3,FALSE)</f>
        <v>1.01868526371931</v>
      </c>
      <c r="K2336" s="25">
        <f>VLOOKUP($E2336,[1]AllProteinsNorm!$A$1:$Q$3226,4,FALSE)</f>
        <v>1234997.2083622499</v>
      </c>
      <c r="L2336" s="1">
        <f>VLOOKUP($E2336,[1]AllProteinsNorm!$A$1:$Q$3226,5,FALSE)</f>
        <v>1354835.66287251</v>
      </c>
      <c r="M2336" s="1">
        <f>VLOOKUP($E2336,[1]AllProteinsNorm!$A$1:$Q$3226,10,FALSE)</f>
        <v>1203999.1367179099</v>
      </c>
      <c r="N2336" s="1">
        <f>VLOOKUP($E2336,[1]AllProteinsNorm!$A$1:$Q$3226,11,FALSE)</f>
        <v>1181166.70940553</v>
      </c>
      <c r="O2336" s="1">
        <f>VLOOKUP($E2336,[1]AllProteinsNorm!$A$1:$Q$3226,15,FALSE)</f>
        <v>1141452.39237592</v>
      </c>
      <c r="P2336" s="1">
        <f>VLOOKUP($E2336,[1]AllProteinsNorm!$A$1:$Q$3226,6,FALSE)</f>
        <v>1260776.17069946</v>
      </c>
      <c r="Q2336" s="1">
        <f>VLOOKUP($E2336,[1]AllProteinsNorm!$A$1:$Q$3226,8,FALSE)</f>
        <v>1403239.1151643901</v>
      </c>
      <c r="R2336" s="1">
        <f>VLOOKUP($E2336,[1]AllProteinsNorm!$A$1:$Q$3226,13,FALSE)</f>
        <v>1301997.56615195</v>
      </c>
      <c r="S2336" s="1">
        <f>VLOOKUP($E2336,[1]AllProteinsNorm!$A$1:$Q$3226,16,FALSE)</f>
        <v>1434021.0156690399</v>
      </c>
      <c r="T2336" s="1">
        <f>VLOOKUP($E2336,[1]AllProteinsNorm!$A$1:$Q$3226,17,FALSE)</f>
        <v>1110785.0430668199</v>
      </c>
      <c r="U2336" s="1">
        <f>VLOOKUP($E2336,[1]AllProteinsNorm!$A$1:$Q$3226,3,FALSE)</f>
        <v>1029711.47523489</v>
      </c>
      <c r="V2336" s="1">
        <f>VLOOKUP($E2336,[1]AllProteinsNorm!$A$1:$Q$3226,7,FALSE)</f>
        <v>1266737.54715335</v>
      </c>
      <c r="W2336" s="1">
        <f>VLOOKUP($E2336,[1]AllProteinsNorm!$A$1:$Q$3226,9,FALSE)</f>
        <v>1302446.0301177599</v>
      </c>
      <c r="X2336" s="1">
        <f>VLOOKUP($E2336,[1]AllProteinsNorm!$A$1:$Q$3226,12,FALSE)</f>
        <v>1338671.62516932</v>
      </c>
      <c r="Y2336" s="29">
        <f>VLOOKUP($E2336,[1]AllProteinsNorm!$A$1:$Q$3226,14,FALSE)</f>
        <v>1310122.4842612799</v>
      </c>
      <c r="Z2336" s="25">
        <f t="shared" si="278"/>
        <v>1.0095700809222481</v>
      </c>
      <c r="AA2336" s="1">
        <f t="shared" si="278"/>
        <v>1.1075341227826836</v>
      </c>
      <c r="AB2336" s="1">
        <f t="shared" si="278"/>
        <v>0.98423016477789482</v>
      </c>
      <c r="AC2336" s="1">
        <f t="shared" si="278"/>
        <v>0.96556539749475334</v>
      </c>
      <c r="AD2336" s="1">
        <f t="shared" si="278"/>
        <v>0.93310023402242037</v>
      </c>
      <c r="AE2336" s="1">
        <f t="shared" si="278"/>
        <v>1.0306435448269819</v>
      </c>
      <c r="AF2336" s="1">
        <f t="shared" si="278"/>
        <v>1.1471023719385116</v>
      </c>
      <c r="AG2336" s="1">
        <f t="shared" si="278"/>
        <v>1.064340695930575</v>
      </c>
      <c r="AH2336" s="1">
        <f t="shared" si="278"/>
        <v>1.1722655752016438</v>
      </c>
      <c r="AI2336" s="1">
        <f t="shared" si="278"/>
        <v>0.90803067263878245</v>
      </c>
      <c r="AJ2336" s="1">
        <f t="shared" si="278"/>
        <v>0.84175566579461414</v>
      </c>
      <c r="AK2336" s="1">
        <f t="shared" si="278"/>
        <v>1.0355167763356934</v>
      </c>
      <c r="AL2336" s="1">
        <f t="shared" si="278"/>
        <v>1.0647073006477257</v>
      </c>
      <c r="AM2336" s="1">
        <f t="shared" si="278"/>
        <v>1.0943205472850674</v>
      </c>
      <c r="AN2336" s="29">
        <f t="shared" si="278"/>
        <v>1.0709825524283727</v>
      </c>
      <c r="AO2336" s="1">
        <f t="shared" si="275"/>
        <v>72505.480049808961</v>
      </c>
      <c r="AP2336" s="1">
        <f t="shared" si="276"/>
        <v>114840.18178117908</v>
      </c>
      <c r="AQ2336" s="29">
        <f t="shared" si="277"/>
        <v>112280.06762771144</v>
      </c>
    </row>
    <row r="2337" spans="1:43" x14ac:dyDescent="0.2">
      <c r="A2337" s="26"/>
      <c r="E2337" s="25" t="s">
        <v>4545</v>
      </c>
      <c r="F2337" s="26" t="s">
        <v>4546</v>
      </c>
      <c r="G2337" s="1">
        <v>0.53322022185514595</v>
      </c>
      <c r="H2337" s="1">
        <v>1.45342398274917</v>
      </c>
      <c r="I2337" s="1">
        <f>VLOOKUP(F2337,'[1]SUSMB vs SHAM all proteins sum'!$B$2:$E$3214,2,FALSE)</f>
        <v>0.95141126069730597</v>
      </c>
      <c r="J2337" s="29">
        <f>VLOOKUP(F2337,'[1]SUSMB vs SHAM all proteins sum'!$B$2:$E$3214,3,FALSE)</f>
        <v>1.0433159537449199</v>
      </c>
      <c r="K2337" s="25">
        <f>VLOOKUP($E2337,[1]AllProteinsNorm!$A$1:$Q$3226,4,FALSE)</f>
        <v>1308.211650015</v>
      </c>
      <c r="L2337" s="1">
        <f>VLOOKUP($E2337,[1]AllProteinsNorm!$A$1:$Q$3226,5,FALSE)</f>
        <v>11790.4830795775</v>
      </c>
      <c r="M2337" s="1">
        <f>VLOOKUP($E2337,[1]AllProteinsNorm!$A$1:$Q$3226,10,FALSE)</f>
        <v>2919.7738745225602</v>
      </c>
      <c r="N2337" s="1">
        <f>VLOOKUP($E2337,[1]AllProteinsNorm!$A$1:$Q$3226,11,FALSE)</f>
        <v>14367.4992727845</v>
      </c>
      <c r="O2337" s="1">
        <f>VLOOKUP($E2337,[1]AllProteinsNorm!$A$1:$Q$3226,15,FALSE)</f>
        <v>4203.4257291519398</v>
      </c>
      <c r="P2337" s="1">
        <f>VLOOKUP($E2337,[1]AllProteinsNorm!$A$1:$Q$3226,6,FALSE)</f>
        <v>17478.268067542402</v>
      </c>
      <c r="Q2337" s="1">
        <f>VLOOKUP($E2337,[1]AllProteinsNorm!$A$1:$Q$3226,8,FALSE)</f>
        <v>3838.0012320258302</v>
      </c>
      <c r="R2337" s="1">
        <f>VLOOKUP($E2337,[1]AllProteinsNorm!$A$1:$Q$3226,13,FALSE)</f>
        <v>16714.278027243199</v>
      </c>
      <c r="S2337" s="1">
        <f>VLOOKUP($E2337,[1]AllProteinsNorm!$A$1:$Q$3226,16,FALSE)</f>
        <v>3497.8925184032</v>
      </c>
      <c r="T2337" s="1">
        <f>VLOOKUP($E2337,[1]AllProteinsNorm!$A$1:$Q$3226,17,FALSE)</f>
        <v>4497.8753383150697</v>
      </c>
      <c r="U2337" s="1">
        <f>VLOOKUP($E2337,[1]AllProteinsNorm!$A$1:$Q$3226,3,FALSE)</f>
        <v>21917.148465349001</v>
      </c>
      <c r="V2337" s="1">
        <f>VLOOKUP($E2337,[1]AllProteinsNorm!$A$1:$Q$3226,7,FALSE)</f>
        <v>3456.3500745957299</v>
      </c>
      <c r="W2337" s="1">
        <f>VLOOKUP($E2337,[1]AllProteinsNorm!$A$1:$Q$3226,9,FALSE)</f>
        <v>2473.1362151745502</v>
      </c>
      <c r="X2337" s="1">
        <f>VLOOKUP($E2337,[1]AllProteinsNorm!$A$1:$Q$3226,12,FALSE)</f>
        <v>1461.65945811853</v>
      </c>
      <c r="Y2337" s="29">
        <f>VLOOKUP($E2337,[1]AllProteinsNorm!$A$1:$Q$3226,14,FALSE)</f>
        <v>12277.9715568307</v>
      </c>
      <c r="Z2337" s="25">
        <f t="shared" si="278"/>
        <v>0.18910589542485146</v>
      </c>
      <c r="AA2337" s="1">
        <f t="shared" si="278"/>
        <v>1.7043494913300137</v>
      </c>
      <c r="AB2337" s="1">
        <f t="shared" si="278"/>
        <v>0.42206202106008278</v>
      </c>
      <c r="AC2337" s="1">
        <f t="shared" si="278"/>
        <v>2.0768648673665777</v>
      </c>
      <c r="AD2337" s="1">
        <f t="shared" si="278"/>
        <v>0.60761772481847443</v>
      </c>
      <c r="AE2337" s="1">
        <f t="shared" si="278"/>
        <v>2.5265357737414247</v>
      </c>
      <c r="AF2337" s="1">
        <f t="shared" si="278"/>
        <v>0.55479452397141227</v>
      </c>
      <c r="AG2337" s="1">
        <f t="shared" si="278"/>
        <v>2.4160987350062992</v>
      </c>
      <c r="AH2337" s="1">
        <f t="shared" si="278"/>
        <v>0.50563079512779252</v>
      </c>
      <c r="AI2337" s="1">
        <f t="shared" si="278"/>
        <v>0.65018129394557456</v>
      </c>
      <c r="AJ2337" s="1">
        <f t="shared" si="278"/>
        <v>3.1681891730987939</v>
      </c>
      <c r="AK2337" s="1">
        <f t="shared" si="278"/>
        <v>0.49962571098543818</v>
      </c>
      <c r="AL2337" s="1">
        <f t="shared" si="278"/>
        <v>0.35749921541583041</v>
      </c>
      <c r="AM2337" s="1">
        <f t="shared" si="278"/>
        <v>0.21128723370605854</v>
      </c>
      <c r="AN2337" s="29">
        <f t="shared" si="278"/>
        <v>1.7748174045298439</v>
      </c>
      <c r="AO2337" s="1">
        <f t="shared" si="275"/>
        <v>5178.0417467701291</v>
      </c>
      <c r="AP2337" s="1">
        <f t="shared" si="276"/>
        <v>6455.5246854843608</v>
      </c>
      <c r="AQ2337" s="29">
        <f t="shared" si="277"/>
        <v>7815.6981672939828</v>
      </c>
    </row>
    <row r="2338" spans="1:43" x14ac:dyDescent="0.2">
      <c r="A2338" s="26"/>
      <c r="E2338" s="25" t="s">
        <v>4547</v>
      </c>
      <c r="F2338" s="26" t="s">
        <v>4548</v>
      </c>
      <c r="G2338" s="1">
        <v>0.48505517236194801</v>
      </c>
      <c r="H2338" s="1">
        <v>0.95437319665819398</v>
      </c>
      <c r="I2338" s="1">
        <f>VLOOKUP(F2338,'[1]SUSMB vs SHAM all proteins sum'!$B$2:$E$3214,2,FALSE)</f>
        <v>0.36545373413514298</v>
      </c>
      <c r="J2338" s="29">
        <f>VLOOKUP(F2338,'[1]SUSMB vs SHAM all proteins sum'!$B$2:$E$3214,3,FALSE)</f>
        <v>0.93853617186508598</v>
      </c>
      <c r="K2338" s="25">
        <f>VLOOKUP($E2338,[1]AllProteinsNorm!$A$1:$Q$3226,4,FALSE)</f>
        <v>1129981.49249171</v>
      </c>
      <c r="L2338" s="1">
        <f>VLOOKUP($E2338,[1]AllProteinsNorm!$A$1:$Q$3226,5,FALSE)</f>
        <v>1040740.6391723501</v>
      </c>
      <c r="M2338" s="1">
        <f>VLOOKUP($E2338,[1]AllProteinsNorm!$A$1:$Q$3226,10,FALSE)</f>
        <v>1323843.06719208</v>
      </c>
      <c r="N2338" s="1">
        <f>VLOOKUP($E2338,[1]AllProteinsNorm!$A$1:$Q$3226,11,FALSE)</f>
        <v>1281419.71136926</v>
      </c>
      <c r="O2338" s="1">
        <f>VLOOKUP($E2338,[1]AllProteinsNorm!$A$1:$Q$3226,15,FALSE)</f>
        <v>1457819.4165235499</v>
      </c>
      <c r="P2338" s="1">
        <f>VLOOKUP($E2338,[1]AllProteinsNorm!$A$1:$Q$3226,6,FALSE)</f>
        <v>1138096.4712970201</v>
      </c>
      <c r="Q2338" s="1">
        <f>VLOOKUP($E2338,[1]AllProteinsNorm!$A$1:$Q$3226,8,FALSE)</f>
        <v>1203134.30980143</v>
      </c>
      <c r="R2338" s="1">
        <f>VLOOKUP($E2338,[1]AllProteinsNorm!$A$1:$Q$3226,13,FALSE)</f>
        <v>1152279.1856043099</v>
      </c>
      <c r="S2338" s="1">
        <f>VLOOKUP($E2338,[1]AllProteinsNorm!$A$1:$Q$3226,16,FALSE)</f>
        <v>1137715.1568211101</v>
      </c>
      <c r="T2338" s="1">
        <f>VLOOKUP($E2338,[1]AllProteinsNorm!$A$1:$Q$3226,17,FALSE)</f>
        <v>1282780.0560212999</v>
      </c>
      <c r="U2338" s="1">
        <f>VLOOKUP($E2338,[1]AllProteinsNorm!$A$1:$Q$3226,3,FALSE)</f>
        <v>1090334.5822690199</v>
      </c>
      <c r="V2338" s="1">
        <f>VLOOKUP($E2338,[1]AllProteinsNorm!$A$1:$Q$3226,7,FALSE)</f>
        <v>1163863.54248595</v>
      </c>
      <c r="W2338" s="1">
        <f>VLOOKUP($E2338,[1]AllProteinsNorm!$A$1:$Q$3226,9,FALSE)</f>
        <v>1275731.7084087899</v>
      </c>
      <c r="X2338" s="1">
        <f>VLOOKUP($E2338,[1]AllProteinsNorm!$A$1:$Q$3226,12,FALSE)</f>
        <v>1191208.84470338</v>
      </c>
      <c r="Y2338" s="29">
        <f>VLOOKUP($E2338,[1]AllProteinsNorm!$A$1:$Q$3226,14,FALSE)</f>
        <v>1098225.3028418701</v>
      </c>
      <c r="Z2338" s="25">
        <f t="shared" si="278"/>
        <v>0.90633378372418161</v>
      </c>
      <c r="AA2338" s="1">
        <f t="shared" si="278"/>
        <v>0.83475562002049286</v>
      </c>
      <c r="AB2338" s="1">
        <f t="shared" si="278"/>
        <v>1.0618259715913236</v>
      </c>
      <c r="AC2338" s="1">
        <f t="shared" si="278"/>
        <v>1.0277991128713735</v>
      </c>
      <c r="AD2338" s="1">
        <f t="shared" si="278"/>
        <v>1.1692855117926289</v>
      </c>
      <c r="AE2338" s="1">
        <f t="shared" si="278"/>
        <v>0.91284263320032666</v>
      </c>
      <c r="AF2338" s="1">
        <f t="shared" si="278"/>
        <v>0.96500808073076627</v>
      </c>
      <c r="AG2338" s="1">
        <f t="shared" si="278"/>
        <v>0.92421828245389126</v>
      </c>
      <c r="AH2338" s="1">
        <f t="shared" si="278"/>
        <v>0.91253678908337721</v>
      </c>
      <c r="AI2338" s="1">
        <f t="shared" si="278"/>
        <v>1.0288902159769064</v>
      </c>
      <c r="AJ2338" s="1">
        <f t="shared" si="278"/>
        <v>0.87453385213780899</v>
      </c>
      <c r="AK2338" s="1">
        <f t="shared" si="278"/>
        <v>0.93350984525762903</v>
      </c>
      <c r="AL2338" s="1">
        <f t="shared" si="278"/>
        <v>1.0232368883754401</v>
      </c>
      <c r="AM2338" s="1">
        <f t="shared" si="278"/>
        <v>0.9554429223836568</v>
      </c>
      <c r="AN2338" s="29">
        <f t="shared" si="278"/>
        <v>0.88086282892249212</v>
      </c>
      <c r="AO2338" s="1">
        <f t="shared" si="275"/>
        <v>146813.05731518209</v>
      </c>
      <c r="AP2338" s="1">
        <f t="shared" si="276"/>
        <v>55447.388443634882</v>
      </c>
      <c r="AQ2338" s="29">
        <f t="shared" si="277"/>
        <v>67789.583515918508</v>
      </c>
    </row>
    <row r="2339" spans="1:43" x14ac:dyDescent="0.2">
      <c r="A2339" s="26"/>
      <c r="E2339" s="25" t="s">
        <v>4549</v>
      </c>
      <c r="F2339" s="26" t="s">
        <v>4550</v>
      </c>
      <c r="G2339" s="1">
        <v>0.29781208014235</v>
      </c>
      <c r="H2339" s="1">
        <v>1.4738097284153899</v>
      </c>
      <c r="I2339" s="1">
        <f>VLOOKUP(F2339,'[1]SUSMB vs SHAM all proteins sum'!$B$2:$E$3214,2,FALSE)</f>
        <v>0.44140321433312102</v>
      </c>
      <c r="J2339" s="29">
        <f>VLOOKUP(F2339,'[1]SUSMB vs SHAM all proteins sum'!$B$2:$E$3214,3,FALSE)</f>
        <v>1.35010318325569</v>
      </c>
      <c r="K2339" s="25">
        <f>VLOOKUP($E2339,[1]AllProteinsNorm!$A$1:$Q$3226,4,FALSE)</f>
        <v>131242.60459507801</v>
      </c>
      <c r="L2339" s="1">
        <f>VLOOKUP($E2339,[1]AllProteinsNorm!$A$1:$Q$3226,5,FALSE)</f>
        <v>186682.971791883</v>
      </c>
      <c r="M2339" s="1">
        <f>VLOOKUP($E2339,[1]AllProteinsNorm!$A$1:$Q$3226,10,FALSE)</f>
        <v>164865.338995217</v>
      </c>
      <c r="N2339" s="1">
        <f>VLOOKUP($E2339,[1]AllProteinsNorm!$A$1:$Q$3226,11,FALSE)</f>
        <v>30788.941556332498</v>
      </c>
      <c r="O2339" s="1">
        <f>VLOOKUP($E2339,[1]AllProteinsNorm!$A$1:$Q$3226,15,FALSE)</f>
        <v>187903.33610443</v>
      </c>
      <c r="P2339" s="1">
        <f>VLOOKUP($E2339,[1]AllProteinsNorm!$A$1:$Q$3226,6,FALSE)</f>
        <v>197905.32617282201</v>
      </c>
      <c r="Q2339" s="1">
        <f>VLOOKUP($E2339,[1]AllProteinsNorm!$A$1:$Q$3226,8,FALSE)</f>
        <v>173019.731657492</v>
      </c>
      <c r="R2339" s="1">
        <f>VLOOKUP($E2339,[1]AllProteinsNorm!$A$1:$Q$3226,13,FALSE)</f>
        <v>155323.04568953399</v>
      </c>
      <c r="S2339" s="1">
        <f>VLOOKUP($E2339,[1]AllProteinsNorm!$A$1:$Q$3226,16,FALSE)</f>
        <v>201988.85989472701</v>
      </c>
      <c r="T2339" s="1">
        <f>VLOOKUP($E2339,[1]AllProteinsNorm!$A$1:$Q$3226,17,FALSE)</f>
        <v>151261.64482795299</v>
      </c>
      <c r="U2339" s="1">
        <f>VLOOKUP($E2339,[1]AllProteinsNorm!$A$1:$Q$3226,3,FALSE)</f>
        <v>108757.55801837399</v>
      </c>
      <c r="V2339" s="1">
        <f>VLOOKUP($E2339,[1]AllProteinsNorm!$A$1:$Q$3226,7,FALSE)</f>
        <v>174090.638021711</v>
      </c>
      <c r="W2339" s="1">
        <f>VLOOKUP($E2339,[1]AllProteinsNorm!$A$1:$Q$3226,9,FALSE)</f>
        <v>201821.91273765001</v>
      </c>
      <c r="X2339" s="1">
        <f>VLOOKUP($E2339,[1]AllProteinsNorm!$A$1:$Q$3226,12,FALSE)</f>
        <v>122725.12546519699</v>
      </c>
      <c r="Y2339" s="29">
        <f>VLOOKUP($E2339,[1]AllProteinsNorm!$A$1:$Q$3226,14,FALSE)</f>
        <v>223530.24568469101</v>
      </c>
      <c r="Z2339" s="25">
        <f t="shared" si="278"/>
        <v>0.9354650681348835</v>
      </c>
      <c r="AA2339" s="1">
        <f t="shared" si="278"/>
        <v>1.3306303960190204</v>
      </c>
      <c r="AB2339" s="1">
        <f t="shared" si="278"/>
        <v>1.175119665234267</v>
      </c>
      <c r="AC2339" s="1">
        <f t="shared" si="278"/>
        <v>0.21945601734785816</v>
      </c>
      <c r="AD2339" s="1">
        <f t="shared" si="278"/>
        <v>1.3393288532639704</v>
      </c>
      <c r="AE2339" s="1">
        <f t="shared" si="278"/>
        <v>1.4106205831841465</v>
      </c>
      <c r="AF2339" s="1">
        <f t="shared" si="278"/>
        <v>1.2332421743916306</v>
      </c>
      <c r="AG2339" s="1">
        <f t="shared" si="278"/>
        <v>1.1071045409923745</v>
      </c>
      <c r="AH2339" s="1">
        <f t="shared" si="278"/>
        <v>1.4397270091285173</v>
      </c>
      <c r="AI2339" s="1">
        <f t="shared" si="278"/>
        <v>1.0781558726432214</v>
      </c>
      <c r="AJ2339" s="1">
        <f t="shared" si="278"/>
        <v>0.77519717576267377</v>
      </c>
      <c r="AK2339" s="1">
        <f t="shared" si="278"/>
        <v>1.2408753320698178</v>
      </c>
      <c r="AL2339" s="1">
        <f t="shared" si="278"/>
        <v>1.4385370507750403</v>
      </c>
      <c r="AM2339" s="1">
        <f t="shared" si="278"/>
        <v>0.87475456776684679</v>
      </c>
      <c r="AN2339" s="29">
        <f t="shared" si="278"/>
        <v>1.5932687190625809</v>
      </c>
      <c r="AO2339" s="1">
        <f t="shared" si="275"/>
        <v>58473.279088736839</v>
      </c>
      <c r="AP2339" s="1">
        <f t="shared" si="276"/>
        <v>20993.420541662028</v>
      </c>
      <c r="AQ2339" s="29">
        <f t="shared" si="277"/>
        <v>44289.135579115871</v>
      </c>
    </row>
    <row r="2340" spans="1:43" x14ac:dyDescent="0.2">
      <c r="A2340" s="26"/>
      <c r="E2340" s="25" t="s">
        <v>4551</v>
      </c>
      <c r="F2340" s="26" t="s">
        <v>4552</v>
      </c>
      <c r="G2340" s="1">
        <v>5.3197245255968403E-2</v>
      </c>
      <c r="H2340" s="1">
        <v>0.78215985011509104</v>
      </c>
      <c r="I2340" s="1">
        <f>VLOOKUP(F2340,'[1]SUSMB vs SHAM all proteins sum'!$B$2:$E$3214,2,FALSE)</f>
        <v>3.5800738474378299E-2</v>
      </c>
      <c r="J2340" s="29">
        <f>VLOOKUP(F2340,'[1]SUSMB vs SHAM all proteins sum'!$B$2:$E$3214,3,FALSE)</f>
        <v>0.68858901027849995</v>
      </c>
      <c r="K2340" s="25">
        <f>VLOOKUP($E2340,[1]AllProteinsNorm!$A$1:$Q$3226,4,FALSE)</f>
        <v>461187.92912590498</v>
      </c>
      <c r="L2340" s="1">
        <f>VLOOKUP($E2340,[1]AllProteinsNorm!$A$1:$Q$3226,5,FALSE)</f>
        <v>375481.34460184502</v>
      </c>
      <c r="M2340" s="1">
        <f>VLOOKUP($E2340,[1]AllProteinsNorm!$A$1:$Q$3226,10,FALSE)</f>
        <v>412567.64273362799</v>
      </c>
      <c r="N2340" s="1">
        <f>VLOOKUP($E2340,[1]AllProteinsNorm!$A$1:$Q$3226,11,FALSE)</f>
        <v>410288.56781453901</v>
      </c>
      <c r="O2340" s="1">
        <f>VLOOKUP($E2340,[1]AllProteinsNorm!$A$1:$Q$3226,15,FALSE)</f>
        <v>443522.23847944901</v>
      </c>
      <c r="P2340" s="1">
        <f>VLOOKUP($E2340,[1]AllProteinsNorm!$A$1:$Q$3226,6,FALSE)</f>
        <v>445098.82244502997</v>
      </c>
      <c r="Q2340" s="1">
        <f>VLOOKUP($E2340,[1]AllProteinsNorm!$A$1:$Q$3226,8,FALSE)</f>
        <v>260127.090615911</v>
      </c>
      <c r="R2340" s="1">
        <f>VLOOKUP($E2340,[1]AllProteinsNorm!$A$1:$Q$3226,13,FALSE)</f>
        <v>262762.87648308999</v>
      </c>
      <c r="S2340" s="1">
        <f>VLOOKUP($E2340,[1]AllProteinsNorm!$A$1:$Q$3226,16,FALSE)</f>
        <v>366250.00196132902</v>
      </c>
      <c r="T2340" s="1">
        <f>VLOOKUP($E2340,[1]AllProteinsNorm!$A$1:$Q$3226,17,FALSE)</f>
        <v>341554.64751409</v>
      </c>
      <c r="U2340" s="1">
        <f>VLOOKUP($E2340,[1]AllProteinsNorm!$A$1:$Q$3226,3,FALSE)</f>
        <v>182855.193015147</v>
      </c>
      <c r="V2340" s="1">
        <f>VLOOKUP($E2340,[1]AllProteinsNorm!$A$1:$Q$3226,7,FALSE)</f>
        <v>238024.81337456399</v>
      </c>
      <c r="W2340" s="1">
        <f>VLOOKUP($E2340,[1]AllProteinsNorm!$A$1:$Q$3226,9,FALSE)</f>
        <v>349988.03563534498</v>
      </c>
      <c r="X2340" s="1">
        <f>VLOOKUP($E2340,[1]AllProteinsNorm!$A$1:$Q$3226,12,FALSE)</f>
        <v>325602.04504827398</v>
      </c>
      <c r="Y2340" s="29">
        <f>VLOOKUP($E2340,[1]AllProteinsNorm!$A$1:$Q$3226,14,FALSE)</f>
        <v>405785.81206674298</v>
      </c>
      <c r="Z2340" s="25">
        <f t="shared" si="278"/>
        <v>1.0964751872621961</v>
      </c>
      <c r="AA2340" s="1">
        <f t="shared" si="278"/>
        <v>0.89270761794672393</v>
      </c>
      <c r="AB2340" s="1">
        <f t="shared" si="278"/>
        <v>0.98088036298361092</v>
      </c>
      <c r="AC2340" s="1">
        <f t="shared" si="278"/>
        <v>0.97546185798624696</v>
      </c>
      <c r="AD2340" s="1">
        <f t="shared" si="278"/>
        <v>1.0544749738212218</v>
      </c>
      <c r="AE2340" s="1">
        <f t="shared" si="278"/>
        <v>1.0582233052274046</v>
      </c>
      <c r="AF2340" s="1">
        <f t="shared" si="278"/>
        <v>0.6184526575438295</v>
      </c>
      <c r="AG2340" s="1">
        <f t="shared" si="278"/>
        <v>0.62471924350538266</v>
      </c>
      <c r="AH2340" s="1">
        <f t="shared" si="278"/>
        <v>0.87076008308902386</v>
      </c>
      <c r="AI2340" s="1">
        <f t="shared" si="278"/>
        <v>0.81204683046039661</v>
      </c>
      <c r="AJ2340" s="1">
        <f t="shared" si="278"/>
        <v>0.43473857258829629</v>
      </c>
      <c r="AK2340" s="1">
        <f t="shared" si="278"/>
        <v>0.56590445095251862</v>
      </c>
      <c r="AL2340" s="1">
        <f t="shared" si="278"/>
        <v>0.83209722691598853</v>
      </c>
      <c r="AM2340" s="1">
        <f t="shared" si="278"/>
        <v>0.77411948745908021</v>
      </c>
      <c r="AN2340" s="29">
        <f t="shared" si="278"/>
        <v>0.96475654754779283</v>
      </c>
      <c r="AO2340" s="1">
        <f t="shared" si="275"/>
        <v>29595.08747766562</v>
      </c>
      <c r="AP2340" s="1">
        <f t="shared" si="276"/>
        <v>69231.936842672774</v>
      </c>
      <c r="AQ2340" s="29">
        <f t="shared" si="277"/>
        <v>79884.564462159688</v>
      </c>
    </row>
    <row r="2341" spans="1:43" x14ac:dyDescent="0.2">
      <c r="A2341" s="26"/>
      <c r="E2341" s="25" t="s">
        <v>4553</v>
      </c>
      <c r="F2341" s="26" t="s">
        <v>4554</v>
      </c>
      <c r="G2341" s="1">
        <v>0.81395813336675704</v>
      </c>
      <c r="H2341" s="1">
        <v>0.97058496989982401</v>
      </c>
      <c r="I2341" s="1">
        <f>VLOOKUP(F2341,'[1]SUSMB vs SHAM all proteins sum'!$B$2:$E$3214,2,FALSE)</f>
        <v>0.40163116254618098</v>
      </c>
      <c r="J2341" s="29">
        <f>VLOOKUP(F2341,'[1]SUSMB vs SHAM all proteins sum'!$B$2:$E$3214,3,FALSE)</f>
        <v>0.90610681077145805</v>
      </c>
      <c r="K2341" s="25">
        <f>VLOOKUP($E2341,[1]AllProteinsNorm!$A$1:$Q$3226,4,FALSE)</f>
        <v>115257.59110396801</v>
      </c>
      <c r="L2341" s="1">
        <f>VLOOKUP($E2341,[1]AllProteinsNorm!$A$1:$Q$3226,5,FALSE)</f>
        <v>98383.090447060502</v>
      </c>
      <c r="M2341" s="1">
        <f>VLOOKUP($E2341,[1]AllProteinsNorm!$A$1:$Q$3226,10,FALSE)</f>
        <v>142802.01484286401</v>
      </c>
      <c r="N2341" s="1">
        <f>VLOOKUP($E2341,[1]AllProteinsNorm!$A$1:$Q$3226,11,FALSE)</f>
        <v>91173.165186161001</v>
      </c>
      <c r="O2341" s="1">
        <f>VLOOKUP($E2341,[1]AllProteinsNorm!$A$1:$Q$3226,15,FALSE)</f>
        <v>123585.745847639</v>
      </c>
      <c r="P2341" s="1">
        <f>VLOOKUP($E2341,[1]AllProteinsNorm!$A$1:$Q$3226,6,FALSE)</f>
        <v>83510.636663869998</v>
      </c>
      <c r="Q2341" s="1">
        <f>VLOOKUP($E2341,[1]AllProteinsNorm!$A$1:$Q$3226,8,FALSE)</f>
        <v>137942.20699441299</v>
      </c>
      <c r="R2341" s="1">
        <f>VLOOKUP($E2341,[1]AllProteinsNorm!$A$1:$Q$3226,13,FALSE)</f>
        <v>96244.349339046399</v>
      </c>
      <c r="S2341" s="1">
        <f>VLOOKUP($E2341,[1]AllProteinsNorm!$A$1:$Q$3226,16,FALSE)</f>
        <v>130036.26452835801</v>
      </c>
      <c r="T2341" s="1">
        <f>VLOOKUP($E2341,[1]AllProteinsNorm!$A$1:$Q$3226,17,FALSE)</f>
        <v>109005.61437130799</v>
      </c>
      <c r="U2341" s="1">
        <f>VLOOKUP($E2341,[1]AllProteinsNorm!$A$1:$Q$3226,3,FALSE)</f>
        <v>128997.30373</v>
      </c>
      <c r="V2341" s="1">
        <f>VLOOKUP($E2341,[1]AllProteinsNorm!$A$1:$Q$3226,7,FALSE)</f>
        <v>113160.774020493</v>
      </c>
      <c r="W2341" s="1">
        <f>VLOOKUP($E2341,[1]AllProteinsNorm!$A$1:$Q$3226,9,FALSE)</f>
        <v>89483.963602130898</v>
      </c>
      <c r="X2341" s="1">
        <f>VLOOKUP($E2341,[1]AllProteinsNorm!$A$1:$Q$3226,12,FALSE)</f>
        <v>101208.192302704</v>
      </c>
      <c r="Y2341" s="29">
        <f>VLOOKUP($E2341,[1]AllProteinsNorm!$A$1:$Q$3226,14,FALSE)</f>
        <v>84298.393976338804</v>
      </c>
      <c r="Z2341" s="25">
        <f t="shared" si="278"/>
        <v>1.008904645970891</v>
      </c>
      <c r="AA2341" s="1">
        <f t="shared" si="278"/>
        <v>0.86119409651271561</v>
      </c>
      <c r="AB2341" s="1">
        <f t="shared" si="278"/>
        <v>1.2500141192349594</v>
      </c>
      <c r="AC2341" s="1">
        <f t="shared" si="278"/>
        <v>0.79808218324825408</v>
      </c>
      <c r="AD2341" s="1">
        <f t="shared" si="278"/>
        <v>1.0818049550331799</v>
      </c>
      <c r="AE2341" s="1">
        <f t="shared" si="278"/>
        <v>0.73100841785044768</v>
      </c>
      <c r="AF2341" s="1">
        <f t="shared" si="278"/>
        <v>1.2074739041405347</v>
      </c>
      <c r="AG2341" s="1">
        <f t="shared" si="278"/>
        <v>0.84247267591267949</v>
      </c>
      <c r="AH2341" s="1">
        <f t="shared" si="278"/>
        <v>1.1382694204411801</v>
      </c>
      <c r="AI2341" s="1">
        <f t="shared" si="278"/>
        <v>0.95417811289253807</v>
      </c>
      <c r="AJ2341" s="1">
        <f t="shared" si="278"/>
        <v>1.1291749012307319</v>
      </c>
      <c r="AK2341" s="1">
        <f t="shared" si="278"/>
        <v>0.99055020634564517</v>
      </c>
      <c r="AL2341" s="1">
        <f t="shared" si="278"/>
        <v>0.7832957964273457</v>
      </c>
      <c r="AM2341" s="1">
        <f t="shared" si="278"/>
        <v>0.88592355997103689</v>
      </c>
      <c r="AN2341" s="29">
        <f t="shared" si="278"/>
        <v>0.73790403318332753</v>
      </c>
      <c r="AO2341" s="1">
        <f t="shared" si="275"/>
        <v>18372.194193235668</v>
      </c>
      <c r="AP2341" s="1">
        <f t="shared" si="276"/>
        <v>20322.543678391357</v>
      </c>
      <c r="AQ2341" s="29">
        <f t="shared" si="277"/>
        <v>16210.007355842479</v>
      </c>
    </row>
    <row r="2342" spans="1:43" x14ac:dyDescent="0.2">
      <c r="A2342" s="26"/>
      <c r="E2342" s="25" t="s">
        <v>4555</v>
      </c>
      <c r="F2342" s="26" t="s">
        <v>4556</v>
      </c>
      <c r="G2342" s="1">
        <v>0.47623665849302799</v>
      </c>
      <c r="H2342" s="1">
        <v>1.2231147831131199</v>
      </c>
      <c r="I2342" s="1">
        <f>VLOOKUP(F2342,'[1]SUSMB vs SHAM all proteins sum'!$B$2:$E$3214,2,FALSE)</f>
        <v>0.78347389733353601</v>
      </c>
      <c r="J2342" s="29">
        <f>VLOOKUP(F2342,'[1]SUSMB vs SHAM all proteins sum'!$B$2:$E$3214,3,FALSE)</f>
        <v>0.927245918997333</v>
      </c>
      <c r="K2342" s="25">
        <f>VLOOKUP($E2342,[1]AllProteinsNorm!$A$1:$Q$3226,4,FALSE)</f>
        <v>103029.668405544</v>
      </c>
      <c r="L2342" s="1">
        <f>VLOOKUP($E2342,[1]AllProteinsNorm!$A$1:$Q$3226,5,FALSE)</f>
        <v>49502.448109192999</v>
      </c>
      <c r="M2342" s="1">
        <f>VLOOKUP($E2342,[1]AllProteinsNorm!$A$1:$Q$3226,10,FALSE)</f>
        <v>64562.797067143903</v>
      </c>
      <c r="N2342" s="1">
        <f>VLOOKUP($E2342,[1]AllProteinsNorm!$A$1:$Q$3226,11,FALSE)</f>
        <v>47780.806621977899</v>
      </c>
      <c r="O2342" s="1">
        <f>VLOOKUP($E2342,[1]AllProteinsNorm!$A$1:$Q$3226,15,FALSE)</f>
        <v>161963.51629276399</v>
      </c>
      <c r="P2342" s="1">
        <f>VLOOKUP($E2342,[1]AllProteinsNorm!$A$1:$Q$3226,6,FALSE)</f>
        <v>109918.05391155199</v>
      </c>
      <c r="Q2342" s="1">
        <f>VLOOKUP($E2342,[1]AllProteinsNorm!$A$1:$Q$3226,8,FALSE)</f>
        <v>83836.117840582301</v>
      </c>
      <c r="R2342" s="1">
        <f>VLOOKUP($E2342,[1]AllProteinsNorm!$A$1:$Q$3226,13,FALSE)</f>
        <v>137820.02388417599</v>
      </c>
      <c r="S2342" s="1">
        <f>VLOOKUP($E2342,[1]AllProteinsNorm!$A$1:$Q$3226,16,FALSE)</f>
        <v>88756.296679005594</v>
      </c>
      <c r="T2342" s="1">
        <f>VLOOKUP($E2342,[1]AllProteinsNorm!$A$1:$Q$3226,17,FALSE)</f>
        <v>61882.2908606044</v>
      </c>
      <c r="U2342" s="1">
        <f>VLOOKUP($E2342,[1]AllProteinsNorm!$A$1:$Q$3226,3,FALSE)</f>
        <v>50570.686628816999</v>
      </c>
      <c r="V2342" s="1">
        <f>VLOOKUP($E2342,[1]AllProteinsNorm!$A$1:$Q$3226,7,FALSE)</f>
        <v>71063.941959681193</v>
      </c>
      <c r="W2342" s="1">
        <f>VLOOKUP($E2342,[1]AllProteinsNorm!$A$1:$Q$3226,9,FALSE)</f>
        <v>59377.560592565002</v>
      </c>
      <c r="X2342" s="1">
        <f>VLOOKUP($E2342,[1]AllProteinsNorm!$A$1:$Q$3226,12,FALSE)</f>
        <v>76353.041037673102</v>
      </c>
      <c r="Y2342" s="29">
        <f>VLOOKUP($E2342,[1]AllProteinsNorm!$A$1:$Q$3226,14,FALSE)</f>
        <v>107206.176696718</v>
      </c>
      <c r="Z2342" s="25">
        <f t="shared" si="278"/>
        <v>1.2068907869293219</v>
      </c>
      <c r="AA2342" s="1">
        <f t="shared" si="278"/>
        <v>0.57987227832538624</v>
      </c>
      <c r="AB2342" s="1">
        <f t="shared" si="278"/>
        <v>0.75628938891674191</v>
      </c>
      <c r="AC2342" s="1">
        <f t="shared" si="278"/>
        <v>0.55970494903595802</v>
      </c>
      <c r="AD2342" s="1">
        <f t="shared" si="278"/>
        <v>1.8972425967925921</v>
      </c>
      <c r="AE2342" s="1">
        <f t="shared" si="278"/>
        <v>1.2875814184015588</v>
      </c>
      <c r="AF2342" s="1">
        <f t="shared" si="278"/>
        <v>0.98205730251845802</v>
      </c>
      <c r="AG2342" s="1">
        <f t="shared" si="278"/>
        <v>1.6144254335117392</v>
      </c>
      <c r="AH2342" s="1">
        <f t="shared" si="278"/>
        <v>1.0396923371840472</v>
      </c>
      <c r="AI2342" s="1">
        <f t="shared" si="278"/>
        <v>0.72488990666037356</v>
      </c>
      <c r="AJ2342" s="1">
        <f t="shared" si="278"/>
        <v>0.59238563731730787</v>
      </c>
      <c r="AK2342" s="1">
        <f t="shared" si="278"/>
        <v>0.8324438791400034</v>
      </c>
      <c r="AL2342" s="1">
        <f t="shared" si="278"/>
        <v>0.69554946588227728</v>
      </c>
      <c r="AM2342" s="1">
        <f t="shared" si="278"/>
        <v>0.89440044997219015</v>
      </c>
      <c r="AN2342" s="29">
        <f t="shared" si="278"/>
        <v>1.2558144557730488</v>
      </c>
      <c r="AO2342" s="1">
        <f t="shared" si="275"/>
        <v>43152.749702544344</v>
      </c>
      <c r="AP2342" s="1">
        <f t="shared" si="276"/>
        <v>25714.185518473536</v>
      </c>
      <c r="AQ2342" s="29">
        <f t="shared" si="277"/>
        <v>19358.005808700618</v>
      </c>
    </row>
    <row r="2343" spans="1:43" x14ac:dyDescent="0.2">
      <c r="A2343" s="26"/>
      <c r="E2343" s="25" t="s">
        <v>4557</v>
      </c>
      <c r="F2343" s="26" t="s">
        <v>4558</v>
      </c>
      <c r="G2343" s="1">
        <v>0.73501692091335802</v>
      </c>
      <c r="H2343" s="1">
        <v>0.93386947721216396</v>
      </c>
      <c r="I2343" s="1">
        <f>VLOOKUP(F2343,'[1]SUSMB vs SHAM all proteins sum'!$B$2:$E$3214,2,FALSE)</f>
        <v>0.79092945894296596</v>
      </c>
      <c r="J2343" s="29">
        <f>VLOOKUP(F2343,'[1]SUSMB vs SHAM all proteins sum'!$B$2:$E$3214,3,FALSE)</f>
        <v>1.0655784618813899</v>
      </c>
      <c r="K2343" s="25">
        <f>VLOOKUP($E2343,[1]AllProteinsNorm!$A$1:$Q$3226,4,FALSE)</f>
        <v>324590.13147636002</v>
      </c>
      <c r="L2343" s="1">
        <f>VLOOKUP($E2343,[1]AllProteinsNorm!$A$1:$Q$3226,5,FALSE)</f>
        <v>141206.47965520999</v>
      </c>
      <c r="M2343" s="1">
        <f>VLOOKUP($E2343,[1]AllProteinsNorm!$A$1:$Q$3226,10,FALSE)</f>
        <v>302636.545896539</v>
      </c>
      <c r="N2343" s="1">
        <f>VLOOKUP($E2343,[1]AllProteinsNorm!$A$1:$Q$3226,11,FALSE)</f>
        <v>368835.69444427599</v>
      </c>
      <c r="O2343" s="1">
        <f>VLOOKUP($E2343,[1]AllProteinsNorm!$A$1:$Q$3226,15,FALSE)</f>
        <v>366378.46704012499</v>
      </c>
      <c r="P2343" s="1">
        <f>VLOOKUP($E2343,[1]AllProteinsNorm!$A$1:$Q$3226,6,FALSE)</f>
        <v>277532.20065230498</v>
      </c>
      <c r="Q2343" s="1">
        <f>VLOOKUP($E2343,[1]AllProteinsNorm!$A$1:$Q$3226,8,FALSE)</f>
        <v>266313.806946586</v>
      </c>
      <c r="R2343" s="1">
        <f>VLOOKUP($E2343,[1]AllProteinsNorm!$A$1:$Q$3226,13,FALSE)</f>
        <v>299732.97498754697</v>
      </c>
      <c r="S2343" s="1">
        <f>VLOOKUP($E2343,[1]AllProteinsNorm!$A$1:$Q$3226,16,FALSE)</f>
        <v>302880.101742086</v>
      </c>
      <c r="T2343" s="1">
        <f>VLOOKUP($E2343,[1]AllProteinsNorm!$A$1:$Q$3226,17,FALSE)</f>
        <v>198423.34677719101</v>
      </c>
      <c r="U2343" s="1">
        <f>VLOOKUP($E2343,[1]AllProteinsNorm!$A$1:$Q$3226,3,FALSE)</f>
        <v>411450.01067864703</v>
      </c>
      <c r="V2343" s="1">
        <f>VLOOKUP($E2343,[1]AllProteinsNorm!$A$1:$Q$3226,7,FALSE)</f>
        <v>245451.61320577501</v>
      </c>
      <c r="W2343" s="1">
        <f>VLOOKUP($E2343,[1]AllProteinsNorm!$A$1:$Q$3226,9,FALSE)</f>
        <v>359343.82161664398</v>
      </c>
      <c r="X2343" s="1">
        <f>VLOOKUP($E2343,[1]AllProteinsNorm!$A$1:$Q$3226,12,FALSE)</f>
        <v>189735.810373866</v>
      </c>
      <c r="Y2343" s="29">
        <f>VLOOKUP($E2343,[1]AllProteinsNorm!$A$1:$Q$3226,14,FALSE)</f>
        <v>373989.06595803599</v>
      </c>
      <c r="Z2343" s="25">
        <f t="shared" si="278"/>
        <v>1.0793426340076284</v>
      </c>
      <c r="AA2343" s="1">
        <f t="shared" si="278"/>
        <v>0.46954654165479154</v>
      </c>
      <c r="AB2343" s="1">
        <f t="shared" si="278"/>
        <v>1.0063415209489535</v>
      </c>
      <c r="AC2343" s="1">
        <f t="shared" si="278"/>
        <v>1.2264700967549638</v>
      </c>
      <c r="AD2343" s="1">
        <f t="shared" si="278"/>
        <v>1.2182992066336624</v>
      </c>
      <c r="AE2343" s="1">
        <f t="shared" si="278"/>
        <v>0.92286335111765094</v>
      </c>
      <c r="AF2343" s="1">
        <f t="shared" si="278"/>
        <v>0.88555941166455887</v>
      </c>
      <c r="AG2343" s="1">
        <f t="shared" si="278"/>
        <v>0.99668642805168961</v>
      </c>
      <c r="AH2343" s="1">
        <f t="shared" si="278"/>
        <v>1.0071514044986012</v>
      </c>
      <c r="AI2343" s="1">
        <f t="shared" si="278"/>
        <v>0.65980680553962012</v>
      </c>
      <c r="AJ2343" s="1">
        <f t="shared" si="278"/>
        <v>1.3681732598229079</v>
      </c>
      <c r="AK2343" s="1">
        <f t="shared" si="278"/>
        <v>0.81618744696259338</v>
      </c>
      <c r="AL2343" s="1">
        <f t="shared" si="278"/>
        <v>1.1949072671247354</v>
      </c>
      <c r="AM2343" s="1">
        <f t="shared" si="278"/>
        <v>0.63091859386801885</v>
      </c>
      <c r="AN2343" s="29">
        <f t="shared" si="278"/>
        <v>1.2436063342566472</v>
      </c>
      <c r="AO2343" s="1">
        <f t="shared" si="275"/>
        <v>83628.704609765089</v>
      </c>
      <c r="AP2343" s="1">
        <f t="shared" si="276"/>
        <v>37824.469176379629</v>
      </c>
      <c r="AQ2343" s="29">
        <f t="shared" si="277"/>
        <v>83990.289279925724</v>
      </c>
    </row>
    <row r="2344" spans="1:43" x14ac:dyDescent="0.2">
      <c r="A2344" s="26"/>
      <c r="E2344" s="25" t="s">
        <v>112</v>
      </c>
      <c r="F2344" s="26" t="s">
        <v>113</v>
      </c>
      <c r="G2344" s="43">
        <v>4.2159591023259203E-2</v>
      </c>
      <c r="H2344" s="43">
        <v>0.63985200545435095</v>
      </c>
      <c r="I2344" s="1">
        <f>VLOOKUP(F2344,'[1]SUSMB vs SHAM all proteins sum'!$B$2:$E$3214,2,FALSE)</f>
        <v>0.88900014300187002</v>
      </c>
      <c r="J2344" s="29">
        <f>VLOOKUP(F2344,'[1]SUSMB vs SHAM all proteins sum'!$B$2:$E$3214,3,FALSE)</f>
        <v>1.0214664318048501</v>
      </c>
      <c r="K2344" s="25">
        <f>VLOOKUP($E2344,[1]AllProteinsNorm!$A$1:$Q$3226,4,FALSE)</f>
        <v>73010.071944771596</v>
      </c>
      <c r="L2344" s="1">
        <f>VLOOKUP($E2344,[1]AllProteinsNorm!$A$1:$Q$3226,5,FALSE)</f>
        <v>51375.197195827001</v>
      </c>
      <c r="M2344" s="1">
        <f>VLOOKUP($E2344,[1]AllProteinsNorm!$A$1:$Q$3226,10,FALSE)</f>
        <v>53084.340220267499</v>
      </c>
      <c r="N2344" s="1">
        <f>VLOOKUP($E2344,[1]AllProteinsNorm!$A$1:$Q$3226,11,FALSE)</f>
        <v>72366.0207507343</v>
      </c>
      <c r="O2344" s="1">
        <f>VLOOKUP($E2344,[1]AllProteinsNorm!$A$1:$Q$3226,15,FALSE)</f>
        <v>74790.284957967495</v>
      </c>
      <c r="P2344" s="1">
        <f>VLOOKUP($E2344,[1]AllProteinsNorm!$A$1:$Q$3226,6,FALSE)</f>
        <v>26467.651893112499</v>
      </c>
      <c r="Q2344" s="1">
        <f>VLOOKUP($E2344,[1]AllProteinsNorm!$A$1:$Q$3226,8,FALSE)</f>
        <v>29974.791186696501</v>
      </c>
      <c r="R2344" s="1">
        <f>VLOOKUP($E2344,[1]AllProteinsNorm!$A$1:$Q$3226,13,FALSE)</f>
        <v>43838.588961770904</v>
      </c>
      <c r="S2344" s="1">
        <f>VLOOKUP($E2344,[1]AllProteinsNorm!$A$1:$Q$3226,16,FALSE)</f>
        <v>52536.905649615401</v>
      </c>
      <c r="T2344" s="1">
        <f>VLOOKUP($E2344,[1]AllProteinsNorm!$A$1:$Q$3226,17,FALSE)</f>
        <v>63253.945860677602</v>
      </c>
      <c r="U2344" s="1">
        <f>VLOOKUP($E2344,[1]AllProteinsNorm!$A$1:$Q$3226,3,FALSE)</f>
        <v>54766.287491806303</v>
      </c>
      <c r="V2344" s="1">
        <f>VLOOKUP($E2344,[1]AllProteinsNorm!$A$1:$Q$3226,7,FALSE)</f>
        <v>50762.147733552403</v>
      </c>
      <c r="W2344" s="1">
        <f>VLOOKUP($E2344,[1]AllProteinsNorm!$A$1:$Q$3226,9,FALSE)</f>
        <v>57565.355007346101</v>
      </c>
      <c r="X2344" s="1">
        <f>VLOOKUP($E2344,[1]AllProteinsNorm!$A$1:$Q$3226,12,FALSE)</f>
        <v>96952.795261430205</v>
      </c>
      <c r="Y2344" s="29">
        <f>VLOOKUP($E2344,[1]AllProteinsNorm!$A$1:$Q$3226,14,FALSE)</f>
        <v>77237.510141554201</v>
      </c>
      <c r="Z2344" s="25">
        <f t="shared" si="278"/>
        <v>1.1245262401359026</v>
      </c>
      <c r="AA2344" s="1">
        <f t="shared" si="278"/>
        <v>0.79129845786984099</v>
      </c>
      <c r="AB2344" s="1">
        <f t="shared" si="278"/>
        <v>0.81762326659736084</v>
      </c>
      <c r="AC2344" s="1">
        <f t="shared" si="278"/>
        <v>1.1146063421219181</v>
      </c>
      <c r="AD2344" s="1">
        <f t="shared" si="278"/>
        <v>1.1519456932749781</v>
      </c>
      <c r="AE2344" s="1">
        <f t="shared" si="278"/>
        <v>0.4076638780893454</v>
      </c>
      <c r="AF2344" s="1">
        <f t="shared" si="278"/>
        <v>0.4616820437806522</v>
      </c>
      <c r="AG2344" s="1">
        <f t="shared" si="278"/>
        <v>0.6752170256089417</v>
      </c>
      <c r="AH2344" s="1">
        <f t="shared" si="278"/>
        <v>0.80919149104834498</v>
      </c>
      <c r="AI2344" s="1">
        <f t="shared" si="278"/>
        <v>0.97425903053861518</v>
      </c>
      <c r="AJ2344" s="1">
        <f t="shared" si="278"/>
        <v>0.84352919698462459</v>
      </c>
      <c r="AK2344" s="1">
        <f t="shared" si="278"/>
        <v>0.78185605919160817</v>
      </c>
      <c r="AL2344" s="1">
        <f t="shared" si="278"/>
        <v>0.88664139760699257</v>
      </c>
      <c r="AM2344" s="1">
        <f t="shared" si="278"/>
        <v>1.4933002998336264</v>
      </c>
      <c r="AN2344" s="29">
        <f t="shared" si="278"/>
        <v>1.1896386972833342</v>
      </c>
      <c r="AO2344" s="1">
        <f t="shared" si="275"/>
        <v>10410.181606012213</v>
      </c>
      <c r="AP2344" s="1">
        <f t="shared" si="276"/>
        <v>13744.984070063092</v>
      </c>
      <c r="AQ2344" s="29">
        <f t="shared" si="277"/>
        <v>17339.418867969634</v>
      </c>
    </row>
    <row r="2345" spans="1:43" x14ac:dyDescent="0.2">
      <c r="A2345" s="26"/>
      <c r="E2345" s="25" t="s">
        <v>4559</v>
      </c>
      <c r="F2345" s="26" t="s">
        <v>4560</v>
      </c>
      <c r="G2345" s="1">
        <v>0.73083501612645896</v>
      </c>
      <c r="H2345" s="1">
        <v>1.14646187192349</v>
      </c>
      <c r="I2345" s="1">
        <f>VLOOKUP(F2345,'[1]SUSMB vs SHAM all proteins sum'!$B$2:$E$3214,2,FALSE)</f>
        <v>0.59172276345414199</v>
      </c>
      <c r="J2345" s="29">
        <f>VLOOKUP(F2345,'[1]SUSMB vs SHAM all proteins sum'!$B$2:$E$3214,3,FALSE)</f>
        <v>0.80948356292728696</v>
      </c>
      <c r="K2345" s="25">
        <f>VLOOKUP($E2345,[1]AllProteinsNorm!$A$1:$Q$3226,4,FALSE)</f>
        <v>19168.825111216702</v>
      </c>
      <c r="L2345" s="1">
        <f>VLOOKUP($E2345,[1]AllProteinsNorm!$A$1:$Q$3226,5,FALSE)</f>
        <v>30196.8914574667</v>
      </c>
      <c r="M2345" s="1">
        <f>VLOOKUP($E2345,[1]AllProteinsNorm!$A$1:$Q$3226,10,FALSE)</f>
        <v>31817.368692627901</v>
      </c>
      <c r="N2345" s="1">
        <f>VLOOKUP($E2345,[1]AllProteinsNorm!$A$1:$Q$3226,11,FALSE)</f>
        <v>65265.636560738698</v>
      </c>
      <c r="O2345" s="1">
        <f>VLOOKUP($E2345,[1]AllProteinsNorm!$A$1:$Q$3226,15,FALSE)</f>
        <v>73426.1044005242</v>
      </c>
      <c r="P2345" s="1">
        <f>VLOOKUP($E2345,[1]AllProteinsNorm!$A$1:$Q$3226,6,FALSE)</f>
        <v>26151.123469169401</v>
      </c>
      <c r="Q2345" s="1">
        <f>VLOOKUP($E2345,[1]AllProteinsNorm!$A$1:$Q$3226,8,FALSE)</f>
        <v>25783.933037905401</v>
      </c>
      <c r="R2345" s="1">
        <f>VLOOKUP($E2345,[1]AllProteinsNorm!$A$1:$Q$3226,13,FALSE)</f>
        <v>33783.682585750503</v>
      </c>
      <c r="S2345" s="1">
        <f>VLOOKUP($E2345,[1]AllProteinsNorm!$A$1:$Q$3226,16,FALSE)</f>
        <v>70628.205063646805</v>
      </c>
      <c r="T2345" s="1">
        <f>VLOOKUP($E2345,[1]AllProteinsNorm!$A$1:$Q$3226,17,FALSE)</f>
        <v>108650.18384980199</v>
      </c>
      <c r="U2345" s="1">
        <f>VLOOKUP($E2345,[1]AllProteinsNorm!$A$1:$Q$3226,3,FALSE)</f>
        <v>78000.151221270906</v>
      </c>
      <c r="V2345" s="1">
        <f>VLOOKUP($E2345,[1]AllProteinsNorm!$A$1:$Q$3226,7,FALSE)</f>
        <v>20710.5013130263</v>
      </c>
      <c r="W2345" s="1">
        <f>VLOOKUP($E2345,[1]AllProteinsNorm!$A$1:$Q$3226,9,FALSE)</f>
        <v>30461.583808574898</v>
      </c>
      <c r="X2345" s="1">
        <f>VLOOKUP($E2345,[1]AllProteinsNorm!$A$1:$Q$3226,12,FALSE)</f>
        <v>40740.154748004803</v>
      </c>
      <c r="Y2345" s="29">
        <f>VLOOKUP($E2345,[1]AllProteinsNorm!$A$1:$Q$3226,14,FALSE)</f>
        <v>15301.5709861412</v>
      </c>
      <c r="Z2345" s="25">
        <f t="shared" si="278"/>
        <v>0.43590313271726122</v>
      </c>
      <c r="AA2345" s="1">
        <f t="shared" si="278"/>
        <v>0.68668369126757345</v>
      </c>
      <c r="AB2345" s="1">
        <f t="shared" si="278"/>
        <v>0.72353368594410883</v>
      </c>
      <c r="AC2345" s="1">
        <f t="shared" si="278"/>
        <v>1.4841543636894523</v>
      </c>
      <c r="AD2345" s="1">
        <f t="shared" si="278"/>
        <v>1.6697251263816044</v>
      </c>
      <c r="AE2345" s="1">
        <f t="shared" si="278"/>
        <v>0.59468207248739846</v>
      </c>
      <c r="AF2345" s="1">
        <f t="shared" si="278"/>
        <v>0.58633208450622998</v>
      </c>
      <c r="AG2345" s="1">
        <f t="shared" si="278"/>
        <v>0.76824807928562189</v>
      </c>
      <c r="AH2345" s="1">
        <f t="shared" si="278"/>
        <v>1.6061003043648006</v>
      </c>
      <c r="AI2345" s="1">
        <f t="shared" si="278"/>
        <v>2.470728134648255</v>
      </c>
      <c r="AJ2345" s="1">
        <f t="shared" si="278"/>
        <v>1.7737399174181305</v>
      </c>
      <c r="AK2345" s="1">
        <f t="shared" si="278"/>
        <v>0.47096117524753695</v>
      </c>
      <c r="AL2345" s="1">
        <f t="shared" si="278"/>
        <v>0.69270285125181508</v>
      </c>
      <c r="AM2345" s="1">
        <f t="shared" si="278"/>
        <v>0.92643972590942469</v>
      </c>
      <c r="AN2345" s="29">
        <f t="shared" si="278"/>
        <v>0.34796095690035417</v>
      </c>
      <c r="AO2345" s="1">
        <f t="shared" si="275"/>
        <v>21324.396086148488</v>
      </c>
      <c r="AP2345" s="1">
        <f t="shared" si="276"/>
        <v>32368.317538763939</v>
      </c>
      <c r="AQ2345" s="29">
        <f t="shared" si="277"/>
        <v>22243.706872671664</v>
      </c>
    </row>
    <row r="2346" spans="1:43" x14ac:dyDescent="0.2">
      <c r="A2346" s="26"/>
      <c r="E2346" s="25" t="s">
        <v>4561</v>
      </c>
      <c r="F2346" s="26" t="s">
        <v>4562</v>
      </c>
      <c r="G2346" s="1">
        <v>0.599915337826191</v>
      </c>
      <c r="H2346" s="1">
        <v>1.0725324161591001</v>
      </c>
      <c r="I2346" s="1">
        <f>VLOOKUP(F2346,'[1]SUSMB vs SHAM all proteins sum'!$B$2:$E$3214,2,FALSE)</f>
        <v>0.61097705733169605</v>
      </c>
      <c r="J2346" s="29">
        <f>VLOOKUP(F2346,'[1]SUSMB vs SHAM all proteins sum'!$B$2:$E$3214,3,FALSE)</f>
        <v>0.94943798315984895</v>
      </c>
      <c r="K2346" s="25">
        <f>VLOOKUP($E2346,[1]AllProteinsNorm!$A$1:$Q$3226,4,FALSE)</f>
        <v>27313.221856620799</v>
      </c>
      <c r="L2346" s="1">
        <f>VLOOKUP($E2346,[1]AllProteinsNorm!$A$1:$Q$3226,5,FALSE)</f>
        <v>24474.643147362502</v>
      </c>
      <c r="M2346" s="1">
        <f>VLOOKUP($E2346,[1]AllProteinsNorm!$A$1:$Q$3226,10,FALSE)</f>
        <v>30603.5141637913</v>
      </c>
      <c r="N2346" s="1">
        <f>VLOOKUP($E2346,[1]AllProteinsNorm!$A$1:$Q$3226,11,FALSE)</f>
        <v>24885.023936096499</v>
      </c>
      <c r="O2346" s="1">
        <f>VLOOKUP($E2346,[1]AllProteinsNorm!$A$1:$Q$3226,15,FALSE)</f>
        <v>32477.7344697933</v>
      </c>
      <c r="P2346" s="1">
        <f>VLOOKUP($E2346,[1]AllProteinsNorm!$A$1:$Q$3226,6,FALSE)</f>
        <v>35037.749937943598</v>
      </c>
      <c r="Q2346" s="1">
        <f>VLOOKUP($E2346,[1]AllProteinsNorm!$A$1:$Q$3226,8,FALSE)</f>
        <v>30544.5448059341</v>
      </c>
      <c r="R2346" s="1">
        <f>VLOOKUP($E2346,[1]AllProteinsNorm!$A$1:$Q$3226,13,FALSE)</f>
        <v>30786.0152297696</v>
      </c>
      <c r="S2346" s="1">
        <f>VLOOKUP($E2346,[1]AllProteinsNorm!$A$1:$Q$3226,16,FALSE)</f>
        <v>37025.959944825699</v>
      </c>
      <c r="T2346" s="1">
        <f>VLOOKUP($E2346,[1]AllProteinsNorm!$A$1:$Q$3226,17,FALSE)</f>
        <v>19235.6493583683</v>
      </c>
      <c r="U2346" s="1">
        <f>VLOOKUP($E2346,[1]AllProteinsNorm!$A$1:$Q$3226,3,FALSE)</f>
        <v>21020.231928498099</v>
      </c>
      <c r="V2346" s="1">
        <f>VLOOKUP($E2346,[1]AllProteinsNorm!$A$1:$Q$3226,7,FALSE)</f>
        <v>33095.278082320903</v>
      </c>
      <c r="W2346" s="1">
        <f>VLOOKUP($E2346,[1]AllProteinsNorm!$A$1:$Q$3226,9,FALSE)</f>
        <v>23068.943610943599</v>
      </c>
      <c r="X2346" s="1">
        <f>VLOOKUP($E2346,[1]AllProteinsNorm!$A$1:$Q$3226,12,FALSE)</f>
        <v>27968.040979157198</v>
      </c>
      <c r="Y2346" s="29">
        <f>VLOOKUP($E2346,[1]AllProteinsNorm!$A$1:$Q$3226,14,FALSE)</f>
        <v>28420.002164931</v>
      </c>
      <c r="Z2346" s="25">
        <f t="shared" si="278"/>
        <v>0.97718830836847326</v>
      </c>
      <c r="AA2346" s="1">
        <f t="shared" si="278"/>
        <v>0.8756321484386077</v>
      </c>
      <c r="AB2346" s="1">
        <f t="shared" si="278"/>
        <v>1.0949054781172469</v>
      </c>
      <c r="AC2346" s="1">
        <f t="shared" si="278"/>
        <v>0.8903143895464134</v>
      </c>
      <c r="AD2346" s="1">
        <f t="shared" si="278"/>
        <v>1.1619596755292589</v>
      </c>
      <c r="AE2346" s="1">
        <f t="shared" si="278"/>
        <v>1.2535496460516313</v>
      </c>
      <c r="AF2346" s="1">
        <f t="shared" si="278"/>
        <v>1.0927957245571378</v>
      </c>
      <c r="AG2346" s="1">
        <f t="shared" si="278"/>
        <v>1.1014348399360374</v>
      </c>
      <c r="AH2346" s="1">
        <f t="shared" si="278"/>
        <v>1.3246820662218075</v>
      </c>
      <c r="AI2346" s="1">
        <f t="shared" si="278"/>
        <v>0.68819605960607755</v>
      </c>
      <c r="AJ2346" s="1">
        <f t="shared" si="278"/>
        <v>0.75204327733833054</v>
      </c>
      <c r="AK2346" s="1">
        <f t="shared" si="278"/>
        <v>1.1840536050274857</v>
      </c>
      <c r="AL2346" s="1">
        <f t="shared" si="278"/>
        <v>0.82534027297703305</v>
      </c>
      <c r="AM2346" s="1">
        <f t="shared" si="278"/>
        <v>1.0006158481145235</v>
      </c>
      <c r="AN2346" s="29">
        <f t="shared" si="278"/>
        <v>1.0167857159130913</v>
      </c>
      <c r="AO2346" s="1">
        <f t="shared" si="275"/>
        <v>3143.8569735868691</v>
      </c>
      <c r="AP2346" s="1">
        <f t="shared" si="276"/>
        <v>6166.7712171946459</v>
      </c>
      <c r="AQ2346" s="29">
        <f t="shared" si="277"/>
        <v>4264.0169280327736</v>
      </c>
    </row>
    <row r="2347" spans="1:43" x14ac:dyDescent="0.2">
      <c r="A2347" s="26"/>
      <c r="E2347" s="25" t="s">
        <v>4563</v>
      </c>
      <c r="F2347" s="26" t="s">
        <v>4564</v>
      </c>
      <c r="G2347" s="1">
        <v>0.70668151604371099</v>
      </c>
      <c r="H2347" s="1">
        <v>0.853057397590825</v>
      </c>
      <c r="I2347" s="1">
        <f>VLOOKUP(F2347,'[1]SUSMB vs SHAM all proteins sum'!$B$2:$E$3214,2,FALSE)</f>
        <v>0.74483206735556895</v>
      </c>
      <c r="J2347" s="29">
        <f>VLOOKUP(F2347,'[1]SUSMB vs SHAM all proteins sum'!$B$2:$E$3214,3,FALSE)</f>
        <v>0.81820098972355204</v>
      </c>
      <c r="K2347" s="25">
        <f>VLOOKUP($E2347,[1]AllProteinsNorm!$A$1:$Q$3226,4,FALSE)</f>
        <v>35597.479084678598</v>
      </c>
      <c r="L2347" s="1">
        <f>VLOOKUP($E2347,[1]AllProteinsNorm!$A$1:$Q$3226,5,FALSE)</f>
        <v>79339.046548086204</v>
      </c>
      <c r="M2347" s="1">
        <f>VLOOKUP($E2347,[1]AllProteinsNorm!$A$1:$Q$3226,10,FALSE)</f>
        <v>86552.280515260805</v>
      </c>
      <c r="N2347" s="1">
        <f>VLOOKUP($E2347,[1]AllProteinsNorm!$A$1:$Q$3226,11,FALSE)</f>
        <v>42280.688906187403</v>
      </c>
      <c r="O2347" s="1">
        <f>VLOOKUP($E2347,[1]AllProteinsNorm!$A$1:$Q$3226,15,FALSE)</f>
        <v>77748.152804483907</v>
      </c>
      <c r="P2347" s="1">
        <f>VLOOKUP($E2347,[1]AllProteinsNorm!$A$1:$Q$3226,6,FALSE)</f>
        <v>80613.577395921398</v>
      </c>
      <c r="Q2347" s="1">
        <f>VLOOKUP($E2347,[1]AllProteinsNorm!$A$1:$Q$3226,8,FALSE)</f>
        <v>94133.543435665793</v>
      </c>
      <c r="R2347" s="1">
        <f>VLOOKUP($E2347,[1]AllProteinsNorm!$A$1:$Q$3226,13,FALSE)</f>
        <v>14910.583034336199</v>
      </c>
      <c r="S2347" s="1">
        <f>VLOOKUP($E2347,[1]AllProteinsNorm!$A$1:$Q$3226,16,FALSE)</f>
        <v>94643.361289267501</v>
      </c>
      <c r="T2347" s="1">
        <f>VLOOKUP($E2347,[1]AllProteinsNorm!$A$1:$Q$3226,17,FALSE)</f>
        <v>33897.740823888897</v>
      </c>
      <c r="U2347" s="1">
        <f>VLOOKUP($E2347,[1]AllProteinsNorm!$A$1:$Q$3226,3,FALSE)</f>
        <v>5856.7118753654204</v>
      </c>
      <c r="V2347" s="1">
        <f>VLOOKUP($E2347,[1]AllProteinsNorm!$A$1:$Q$3226,7,FALSE)</f>
        <v>91229.5728575885</v>
      </c>
      <c r="W2347" s="1">
        <f>VLOOKUP($E2347,[1]AllProteinsNorm!$A$1:$Q$3226,9,FALSE)</f>
        <v>46021.240129781203</v>
      </c>
      <c r="X2347" s="1">
        <f>VLOOKUP($E2347,[1]AllProteinsNorm!$A$1:$Q$3226,12,FALSE)</f>
        <v>152934.97273917901</v>
      </c>
      <c r="Y2347" s="29">
        <f>VLOOKUP($E2347,[1]AllProteinsNorm!$A$1:$Q$3226,14,FALSE)</f>
        <v>78354.193516582993</v>
      </c>
      <c r="Z2347" s="25">
        <f t="shared" si="278"/>
        <v>0.55358515032934141</v>
      </c>
      <c r="AA2347" s="1">
        <f t="shared" si="278"/>
        <v>1.2338210215906211</v>
      </c>
      <c r="AB2347" s="1">
        <f t="shared" si="278"/>
        <v>1.345995796680179</v>
      </c>
      <c r="AC2347" s="1">
        <f t="shared" si="278"/>
        <v>0.65751738960172479</v>
      </c>
      <c r="AD2347" s="1">
        <f t="shared" si="278"/>
        <v>1.2090806417981332</v>
      </c>
      <c r="AE2347" s="1">
        <f t="shared" si="278"/>
        <v>1.25364156420039</v>
      </c>
      <c r="AF2347" s="1">
        <f t="shared" si="278"/>
        <v>1.4638938805162622</v>
      </c>
      <c r="AG2347" s="1">
        <f t="shared" si="278"/>
        <v>0.23187814313833899</v>
      </c>
      <c r="AH2347" s="1">
        <f t="shared" si="278"/>
        <v>1.4718221833170118</v>
      </c>
      <c r="AI2347" s="1">
        <f t="shared" si="278"/>
        <v>0.5271521026862348</v>
      </c>
      <c r="AJ2347" s="1">
        <f t="shared" si="278"/>
        <v>9.1079166483877941E-2</v>
      </c>
      <c r="AK2347" s="1">
        <f t="shared" si="278"/>
        <v>1.4187335199976765</v>
      </c>
      <c r="AL2347" s="1">
        <f t="shared" si="278"/>
        <v>0.71568762144600806</v>
      </c>
      <c r="AM2347" s="1">
        <f t="shared" si="278"/>
        <v>2.3783293663306475</v>
      </c>
      <c r="AN2347" s="29">
        <f t="shared" si="278"/>
        <v>1.2185053299316668</v>
      </c>
      <c r="AO2347" s="1">
        <f t="shared" si="275"/>
        <v>21027.954863511004</v>
      </c>
      <c r="AP2347" s="1">
        <f t="shared" si="276"/>
        <v>32979.766495651158</v>
      </c>
      <c r="AQ2347" s="29">
        <f t="shared" si="277"/>
        <v>48926.474725088803</v>
      </c>
    </row>
    <row r="2348" spans="1:43" x14ac:dyDescent="0.2">
      <c r="A2348" s="26"/>
      <c r="E2348" s="25" t="s">
        <v>4565</v>
      </c>
      <c r="F2348" s="26" t="s">
        <v>4566</v>
      </c>
      <c r="G2348" s="1">
        <v>0.37085426678782002</v>
      </c>
      <c r="H2348" s="43">
        <v>2.89417186464089</v>
      </c>
      <c r="I2348" s="1">
        <f>VLOOKUP(F2348,'[1]SUSMB vs SHAM all proteins sum'!$B$2:$E$3214,2,FALSE)</f>
        <v>0.54142202018098196</v>
      </c>
      <c r="J2348" s="29">
        <f>VLOOKUP(F2348,'[1]SUSMB vs SHAM all proteins sum'!$B$2:$E$3214,3,FALSE)</f>
        <v>1.89839721101391</v>
      </c>
      <c r="K2348" s="25">
        <f>VLOOKUP($E2348,[1]AllProteinsNorm!$A$1:$Q$3226,4,FALSE)</f>
        <v>275997.414055901</v>
      </c>
      <c r="L2348" s="1">
        <f>VLOOKUP($E2348,[1]AllProteinsNorm!$A$1:$Q$3226,5,FALSE)</f>
        <v>4245.1155268838102</v>
      </c>
      <c r="M2348" s="1">
        <f>VLOOKUP($E2348,[1]AllProteinsNorm!$A$1:$Q$3226,10,FALSE)</f>
        <v>7099.32584599457</v>
      </c>
      <c r="N2348" s="1">
        <f>VLOOKUP($E2348,[1]AllProteinsNorm!$A$1:$Q$3226,11,FALSE)</f>
        <v>13628.135942754399</v>
      </c>
      <c r="O2348" s="1">
        <f>VLOOKUP($E2348,[1]AllProteinsNorm!$A$1:$Q$3226,15,FALSE)</f>
        <v>17212.576433012699</v>
      </c>
      <c r="P2348" s="1">
        <f>VLOOKUP($E2348,[1]AllProteinsNorm!$A$1:$Q$3226,6,FALSE)</f>
        <v>4033.5568640361998</v>
      </c>
      <c r="Q2348" s="1">
        <f>VLOOKUP($E2348,[1]AllProteinsNorm!$A$1:$Q$3226,8,FALSE)</f>
        <v>163783.641982467</v>
      </c>
      <c r="R2348" s="1">
        <f>VLOOKUP($E2348,[1]AllProteinsNorm!$A$1:$Q$3226,13,FALSE)</f>
        <v>210813.656345486</v>
      </c>
      <c r="S2348" s="1">
        <f>VLOOKUP($E2348,[1]AllProteinsNorm!$A$1:$Q$3226,16,FALSE)</f>
        <v>11271.6794812928</v>
      </c>
      <c r="T2348" s="1">
        <f>VLOOKUP($E2348,[1]AllProteinsNorm!$A$1:$Q$3226,17,FALSE)</f>
        <v>252388.45335112201</v>
      </c>
      <c r="U2348" s="1">
        <f>VLOOKUP($E2348,[1]AllProteinsNorm!$A$1:$Q$3226,3,FALSE)</f>
        <v>42810.368846995101</v>
      </c>
      <c r="V2348" s="1">
        <f>VLOOKUP($E2348,[1]AllProteinsNorm!$A$1:$Q$3226,7,FALSE)</f>
        <v>6708.59163865355</v>
      </c>
      <c r="W2348" s="1">
        <f>VLOOKUP($E2348,[1]AllProteinsNorm!$A$1:$Q$3226,9,FALSE)</f>
        <v>23217.925380503399</v>
      </c>
      <c r="X2348" s="1">
        <f>VLOOKUP($E2348,[1]AllProteinsNorm!$A$1:$Q$3226,12,FALSE)</f>
        <v>426530.32990436401</v>
      </c>
      <c r="Y2348" s="29">
        <f>VLOOKUP($E2348,[1]AllProteinsNorm!$A$1:$Q$3226,14,FALSE)</f>
        <v>16915.1461837649</v>
      </c>
      <c r="Z2348" s="25">
        <f t="shared" si="278"/>
        <v>4.3370920028755471</v>
      </c>
      <c r="AA2348" s="1">
        <f t="shared" si="278"/>
        <v>6.6708801116526037E-2</v>
      </c>
      <c r="AB2348" s="1">
        <f t="shared" si="278"/>
        <v>0.11156057189084526</v>
      </c>
      <c r="AC2348" s="1">
        <f t="shared" si="278"/>
        <v>0.21415591741540513</v>
      </c>
      <c r="AD2348" s="1">
        <f t="shared" si="278"/>
        <v>0.27048270670167668</v>
      </c>
      <c r="AE2348" s="1">
        <f t="shared" si="278"/>
        <v>6.3384315675551681E-2</v>
      </c>
      <c r="AF2348" s="1">
        <f t="shared" si="278"/>
        <v>2.5737368818249684</v>
      </c>
      <c r="AG2348" s="1">
        <f t="shared" si="278"/>
        <v>3.3127782235226797</v>
      </c>
      <c r="AH2348" s="1">
        <f t="shared" si="278"/>
        <v>0.17712597454768139</v>
      </c>
      <c r="AI2348" s="1">
        <f t="shared" si="278"/>
        <v>3.9660949229965277</v>
      </c>
      <c r="AJ2348" s="1">
        <f t="shared" si="278"/>
        <v>0.67273278266603065</v>
      </c>
      <c r="AK2348" s="1">
        <f t="shared" si="278"/>
        <v>0.10542047738414305</v>
      </c>
      <c r="AL2348" s="1">
        <f t="shared" si="278"/>
        <v>0.36485225354592227</v>
      </c>
      <c r="AM2348" s="1">
        <f t="shared" si="278"/>
        <v>6.7026036788786865</v>
      </c>
      <c r="AN2348" s="29">
        <f t="shared" si="278"/>
        <v>0.26580881379641697</v>
      </c>
      <c r="AO2348" s="1">
        <f t="shared" si="275"/>
        <v>106279.78508130906</v>
      </c>
      <c r="AP2348" s="1">
        <f t="shared" si="276"/>
        <v>102570.1595471085</v>
      </c>
      <c r="AQ2348" s="29">
        <f t="shared" si="277"/>
        <v>162075.41657004511</v>
      </c>
    </row>
    <row r="2349" spans="1:43" x14ac:dyDescent="0.2">
      <c r="A2349" s="26"/>
      <c r="E2349" s="25" t="s">
        <v>4567</v>
      </c>
      <c r="F2349" s="26" t="s">
        <v>4568</v>
      </c>
      <c r="G2349" s="1">
        <v>0.63066101134018804</v>
      </c>
      <c r="H2349" s="1">
        <v>1.1268231242701801</v>
      </c>
      <c r="I2349" s="1">
        <f>VLOOKUP(F2349,'[1]SUSMB vs SHAM all proteins sum'!$B$2:$E$3214,2,FALSE)</f>
        <v>0.94582966688113401</v>
      </c>
      <c r="J2349" s="29">
        <f>VLOOKUP(F2349,'[1]SUSMB vs SHAM all proteins sum'!$B$2:$E$3214,3,FALSE)</f>
        <v>0.976838816526583</v>
      </c>
      <c r="K2349" s="25">
        <f>VLOOKUP($E2349,[1]AllProteinsNorm!$A$1:$Q$3226,4,FALSE)</f>
        <v>64804.730508948101</v>
      </c>
      <c r="L2349" s="1">
        <f>VLOOKUP($E2349,[1]AllProteinsNorm!$A$1:$Q$3226,5,FALSE)</f>
        <v>39680.911397767297</v>
      </c>
      <c r="M2349" s="1">
        <f>VLOOKUP($E2349,[1]AllProteinsNorm!$A$1:$Q$3226,10,FALSE)</f>
        <v>63694.3288092027</v>
      </c>
      <c r="N2349" s="1">
        <f>VLOOKUP($E2349,[1]AllProteinsNorm!$A$1:$Q$3226,11,FALSE)</f>
        <v>51418.9032231733</v>
      </c>
      <c r="O2349" s="1">
        <f>VLOOKUP($E2349,[1]AllProteinsNorm!$A$1:$Q$3226,15,FALSE)</f>
        <v>96883.155255336605</v>
      </c>
      <c r="P2349" s="1">
        <f>VLOOKUP($E2349,[1]AllProteinsNorm!$A$1:$Q$3226,6,FALSE)</f>
        <v>50438.696605870799</v>
      </c>
      <c r="Q2349" s="1">
        <f>VLOOKUP($E2349,[1]AllProteinsNorm!$A$1:$Q$3226,8,FALSE)</f>
        <v>88781.847619104694</v>
      </c>
      <c r="R2349" s="1">
        <f>VLOOKUP($E2349,[1]AllProteinsNorm!$A$1:$Q$3226,13,FALSE)</f>
        <v>125973.60397636901</v>
      </c>
      <c r="S2349" s="1">
        <f>VLOOKUP($E2349,[1]AllProteinsNorm!$A$1:$Q$3226,16,FALSE)</f>
        <v>54571.583555621997</v>
      </c>
      <c r="T2349" s="1">
        <f>VLOOKUP($E2349,[1]AllProteinsNorm!$A$1:$Q$3226,17,FALSE)</f>
        <v>48150.943969048603</v>
      </c>
      <c r="U2349" s="1">
        <f>VLOOKUP($E2349,[1]AllProteinsNorm!$A$1:$Q$3226,3,FALSE)</f>
        <v>28885.1187422771</v>
      </c>
      <c r="V2349" s="1">
        <f>VLOOKUP($E2349,[1]AllProteinsNorm!$A$1:$Q$3226,7,FALSE)</f>
        <v>84728.834377139705</v>
      </c>
      <c r="W2349" s="1">
        <f>VLOOKUP($E2349,[1]AllProteinsNorm!$A$1:$Q$3226,9,FALSE)</f>
        <v>52307.385394428602</v>
      </c>
      <c r="X2349" s="1">
        <f>VLOOKUP($E2349,[1]AllProteinsNorm!$A$1:$Q$3226,12,FALSE)</f>
        <v>154140.31512464501</v>
      </c>
      <c r="Y2349" s="29">
        <f>VLOOKUP($E2349,[1]AllProteinsNorm!$A$1:$Q$3226,14,FALSE)</f>
        <v>36778.168341508397</v>
      </c>
      <c r="Z2349" s="25">
        <f t="shared" si="278"/>
        <v>1.0238295468766707</v>
      </c>
      <c r="AA2349" s="1">
        <f t="shared" si="278"/>
        <v>0.6269062338037158</v>
      </c>
      <c r="AB2349" s="1">
        <f t="shared" si="278"/>
        <v>1.0062866598038753</v>
      </c>
      <c r="AC2349" s="1">
        <f t="shared" si="278"/>
        <v>0.81235107336196555</v>
      </c>
      <c r="AD2349" s="1">
        <f t="shared" si="278"/>
        <v>1.5306264861537726</v>
      </c>
      <c r="AE2349" s="1">
        <f t="shared" si="278"/>
        <v>0.79686509743155465</v>
      </c>
      <c r="AF2349" s="1">
        <f t="shared" si="278"/>
        <v>1.4026364758386065</v>
      </c>
      <c r="AG2349" s="1">
        <f t="shared" si="278"/>
        <v>1.990217332355674</v>
      </c>
      <c r="AH2349" s="1">
        <f t="shared" si="278"/>
        <v>0.86215927796166303</v>
      </c>
      <c r="AI2349" s="1">
        <f t="shared" si="278"/>
        <v>0.76072161335055599</v>
      </c>
      <c r="AJ2349" s="1">
        <f t="shared" si="278"/>
        <v>0.45634690247343834</v>
      </c>
      <c r="AK2349" s="1">
        <f t="shared" si="278"/>
        <v>1.3386041948860117</v>
      </c>
      <c r="AL2349" s="1">
        <f t="shared" si="278"/>
        <v>0.82638792362984392</v>
      </c>
      <c r="AM2349" s="1">
        <f t="shared" si="278"/>
        <v>2.4352143392942898</v>
      </c>
      <c r="AN2349" s="29">
        <f t="shared" si="278"/>
        <v>0.58104670958922044</v>
      </c>
      <c r="AO2349" s="1">
        <f t="shared" si="275"/>
        <v>19127.309107393216</v>
      </c>
      <c r="AP2349" s="1">
        <f t="shared" si="276"/>
        <v>30065.470434298575</v>
      </c>
      <c r="AQ2349" s="29">
        <f t="shared" si="277"/>
        <v>45594.575838806188</v>
      </c>
    </row>
    <row r="2350" spans="1:43" x14ac:dyDescent="0.2">
      <c r="A2350" s="26"/>
      <c r="E2350" s="25" t="s">
        <v>4569</v>
      </c>
      <c r="F2350" s="26" t="s">
        <v>4570</v>
      </c>
      <c r="G2350" s="1">
        <v>0.72630097723780995</v>
      </c>
      <c r="H2350" s="1">
        <v>0.80627708398864795</v>
      </c>
      <c r="I2350" s="1">
        <f>VLOOKUP(F2350,'[1]SUSMB vs SHAM all proteins sum'!$B$2:$E$3214,2,FALSE)</f>
        <v>0.265815657380498</v>
      </c>
      <c r="J2350" s="29">
        <f>VLOOKUP(F2350,'[1]SUSMB vs SHAM all proteins sum'!$B$2:$E$3214,3,FALSE)</f>
        <v>0.43673516842938598</v>
      </c>
      <c r="K2350" s="25">
        <f>VLOOKUP($E2350,[1]AllProteinsNorm!$A$1:$Q$3226,4,FALSE)</f>
        <v>30475.7048210381</v>
      </c>
      <c r="L2350" s="1">
        <f>VLOOKUP($E2350,[1]AllProteinsNorm!$A$1:$Q$3226,5,FALSE)</f>
        <v>131352.590080503</v>
      </c>
      <c r="M2350" s="1">
        <f>VLOOKUP($E2350,[1]AllProteinsNorm!$A$1:$Q$3226,10,FALSE)</f>
        <v>28429.6988090099</v>
      </c>
      <c r="N2350" s="1">
        <f>VLOOKUP($E2350,[1]AllProteinsNorm!$A$1:$Q$3226,11,FALSE)</f>
        <v>40193.197003413297</v>
      </c>
      <c r="O2350" s="1">
        <f>VLOOKUP($E2350,[1]AllProteinsNorm!$A$1:$Q$3226,15,FALSE)</f>
        <v>96703.871850854805</v>
      </c>
      <c r="P2350" s="1">
        <f>VLOOKUP($E2350,[1]AllProteinsNorm!$A$1:$Q$3226,6,FALSE)</f>
        <v>128016.34558848799</v>
      </c>
      <c r="Q2350" s="1">
        <f>VLOOKUP($E2350,[1]AllProteinsNorm!$A$1:$Q$3226,8,FALSE)</f>
        <v>116808.326187304</v>
      </c>
      <c r="R2350" s="1">
        <f>VLOOKUP($E2350,[1]AllProteinsNorm!$A$1:$Q$3226,13,FALSE)</f>
        <v>12930.0291176476</v>
      </c>
      <c r="S2350" s="1">
        <f>VLOOKUP($E2350,[1]AllProteinsNorm!$A$1:$Q$3226,16,FALSE)</f>
        <v>13334.7405195591</v>
      </c>
      <c r="T2350" s="1">
        <f>VLOOKUP($E2350,[1]AllProteinsNorm!$A$1:$Q$3226,17,FALSE)</f>
        <v>58460.073437696199</v>
      </c>
      <c r="U2350" s="1">
        <f>VLOOKUP($E2350,[1]AllProteinsNorm!$A$1:$Q$3226,3,FALSE)</f>
        <v>51848.605274532601</v>
      </c>
      <c r="V2350" s="1">
        <f>VLOOKUP($E2350,[1]AllProteinsNorm!$A$1:$Q$3226,7,FALSE)</f>
        <v>17361.024726617801</v>
      </c>
      <c r="W2350" s="1">
        <f>VLOOKUP($E2350,[1]AllProteinsNorm!$A$1:$Q$3226,9,FALSE)</f>
        <v>7073.6280293397404</v>
      </c>
      <c r="X2350" s="1">
        <f>VLOOKUP($E2350,[1]AllProteinsNorm!$A$1:$Q$3226,12,FALSE)</f>
        <v>6588.1036202804398</v>
      </c>
      <c r="Y2350" s="29">
        <f>VLOOKUP($E2350,[1]AllProteinsNorm!$A$1:$Q$3226,14,FALSE)</f>
        <v>167547.06515491201</v>
      </c>
      <c r="Z2350" s="25">
        <f t="shared" si="278"/>
        <v>0.46576850411721749</v>
      </c>
      <c r="AA2350" s="1">
        <f t="shared" si="278"/>
        <v>2.0074974394516385</v>
      </c>
      <c r="AB2350" s="1">
        <f t="shared" si="278"/>
        <v>0.43449883651696714</v>
      </c>
      <c r="AC2350" s="1">
        <f t="shared" si="278"/>
        <v>0.6142835860204644</v>
      </c>
      <c r="AD2350" s="1">
        <f t="shared" si="278"/>
        <v>1.477951633893712</v>
      </c>
      <c r="AE2350" s="1">
        <f t="shared" si="278"/>
        <v>1.956508705457128</v>
      </c>
      <c r="AF2350" s="1">
        <f t="shared" si="278"/>
        <v>1.7852134897677276</v>
      </c>
      <c r="AG2350" s="1">
        <f t="shared" si="278"/>
        <v>0.19761315958675985</v>
      </c>
      <c r="AH2350" s="1">
        <f t="shared" si="278"/>
        <v>0.20379847426198841</v>
      </c>
      <c r="AI2350" s="1">
        <f t="shared" si="278"/>
        <v>0.8934612379124276</v>
      </c>
      <c r="AJ2350" s="1">
        <f t="shared" si="278"/>
        <v>0.79241636776230318</v>
      </c>
      <c r="AK2350" s="1">
        <f t="shared" si="278"/>
        <v>0.26533327331864331</v>
      </c>
      <c r="AL2350" s="1">
        <f t="shared" si="278"/>
        <v>0.1081081853645203</v>
      </c>
      <c r="AM2350" s="1">
        <f t="shared" si="278"/>
        <v>0.10068778347232731</v>
      </c>
      <c r="AN2350" s="29">
        <f t="shared" si="278"/>
        <v>2.5606674682241231</v>
      </c>
      <c r="AO2350" s="1">
        <f t="shared" si="275"/>
        <v>41355.928724936923</v>
      </c>
      <c r="AP2350" s="1">
        <f t="shared" si="276"/>
        <v>49141.376457916078</v>
      </c>
      <c r="AQ2350" s="29">
        <f t="shared" si="277"/>
        <v>61013.545572338713</v>
      </c>
    </row>
    <row r="2351" spans="1:43" x14ac:dyDescent="0.2">
      <c r="A2351" s="26"/>
      <c r="E2351" s="25" t="s">
        <v>4571</v>
      </c>
      <c r="F2351" s="26" t="s">
        <v>4572</v>
      </c>
      <c r="G2351" s="1">
        <v>0.52435551257908197</v>
      </c>
      <c r="H2351" s="1">
        <v>1.34729720440672</v>
      </c>
      <c r="I2351" s="1">
        <f>VLOOKUP(F2351,'[1]SUSMB vs SHAM all proteins sum'!$B$2:$E$3214,2,FALSE)</f>
        <v>0.61008557969956101</v>
      </c>
      <c r="J2351" s="29">
        <f>VLOOKUP(F2351,'[1]SUSMB vs SHAM all proteins sum'!$B$2:$E$3214,3,FALSE)</f>
        <v>1.24899531983402</v>
      </c>
      <c r="K2351" s="25">
        <f>VLOOKUP($E2351,[1]AllProteinsNorm!$A$1:$Q$3226,4,FALSE)</f>
        <v>22082.166212371001</v>
      </c>
      <c r="L2351" s="1">
        <f>VLOOKUP($E2351,[1]AllProteinsNorm!$A$1:$Q$3226,5,FALSE)</f>
        <v>22319.4439359303</v>
      </c>
      <c r="M2351" s="1">
        <f>VLOOKUP($E2351,[1]AllProteinsNorm!$A$1:$Q$3226,10,FALSE)</f>
        <v>27880.389188824302</v>
      </c>
      <c r="N2351" s="1">
        <f>VLOOKUP($E2351,[1]AllProteinsNorm!$A$1:$Q$3226,11,FALSE)</f>
        <v>3908.5004555082301</v>
      </c>
      <c r="O2351" s="1">
        <f>VLOOKUP($E2351,[1]AllProteinsNorm!$A$1:$Q$3226,15,FALSE)</f>
        <v>41431.596518017097</v>
      </c>
      <c r="P2351" s="1">
        <f>VLOOKUP($E2351,[1]AllProteinsNorm!$A$1:$Q$3226,6,FALSE)</f>
        <v>32363.4546887002</v>
      </c>
      <c r="Q2351" s="1">
        <f>VLOOKUP($E2351,[1]AllProteinsNorm!$A$1:$Q$3226,8,FALSE)</f>
        <v>33302.3749020662</v>
      </c>
      <c r="R2351" s="1">
        <f>VLOOKUP($E2351,[1]AllProteinsNorm!$A$1:$Q$3226,13,FALSE)</f>
        <v>22452.927176900299</v>
      </c>
      <c r="S2351" s="1">
        <f>VLOOKUP($E2351,[1]AllProteinsNorm!$A$1:$Q$3226,16,FALSE)</f>
        <v>12517.9009452794</v>
      </c>
      <c r="T2351" s="1">
        <f>VLOOKUP($E2351,[1]AllProteinsNorm!$A$1:$Q$3226,17,FALSE)</f>
        <v>32609.804613968099</v>
      </c>
      <c r="U2351" s="1">
        <f>VLOOKUP($E2351,[1]AllProteinsNorm!$A$1:$Q$3226,3,FALSE)</f>
        <v>17825.4203865044</v>
      </c>
      <c r="V2351" s="1">
        <f>VLOOKUP($E2351,[1]AllProteinsNorm!$A$1:$Q$3226,7,FALSE)</f>
        <v>32901.227532002398</v>
      </c>
      <c r="W2351" s="1">
        <f>VLOOKUP($E2351,[1]AllProteinsNorm!$A$1:$Q$3226,9,FALSE)</f>
        <v>24212.846558305999</v>
      </c>
      <c r="X2351" s="1">
        <f>VLOOKUP($E2351,[1]AllProteinsNorm!$A$1:$Q$3226,12,FALSE)</f>
        <v>20402.925841279099</v>
      </c>
      <c r="Y2351" s="29">
        <f>VLOOKUP($E2351,[1]AllProteinsNorm!$A$1:$Q$3226,14,FALSE)</f>
        <v>23344.231647119101</v>
      </c>
      <c r="Z2351" s="25">
        <f t="shared" si="278"/>
        <v>0.93869123680851352</v>
      </c>
      <c r="AA2351" s="1">
        <f t="shared" si="278"/>
        <v>0.94877768021505782</v>
      </c>
      <c r="AB2351" s="1">
        <f t="shared" si="278"/>
        <v>1.1851680110848217</v>
      </c>
      <c r="AC2351" s="1">
        <f t="shared" si="278"/>
        <v>0.16614652255412604</v>
      </c>
      <c r="AD2351" s="1">
        <f t="shared" si="278"/>
        <v>1.7612165493374812</v>
      </c>
      <c r="AE2351" s="1">
        <f t="shared" si="278"/>
        <v>1.3757387303838429</v>
      </c>
      <c r="AF2351" s="1">
        <f t="shared" si="278"/>
        <v>1.4156513081569098</v>
      </c>
      <c r="AG2351" s="1">
        <f t="shared" si="278"/>
        <v>0.95445192192460271</v>
      </c>
      <c r="AH2351" s="1">
        <f t="shared" si="278"/>
        <v>0.53212369690378825</v>
      </c>
      <c r="AI2351" s="1">
        <f t="shared" si="278"/>
        <v>1.3862108241908291</v>
      </c>
      <c r="AJ2351" s="1">
        <f t="shared" si="278"/>
        <v>0.75774114497270151</v>
      </c>
      <c r="AK2351" s="1">
        <f t="shared" si="278"/>
        <v>1.3985989267317251</v>
      </c>
      <c r="AL2351" s="1">
        <f t="shared" si="278"/>
        <v>1.0292643694411641</v>
      </c>
      <c r="AM2351" s="1">
        <f t="shared" si="278"/>
        <v>0.86730837492443036</v>
      </c>
      <c r="AN2351" s="29">
        <f t="shared" si="278"/>
        <v>0.99234040113792943</v>
      </c>
      <c r="AO2351" s="1">
        <f t="shared" si="275"/>
        <v>12066.132779812198</v>
      </c>
      <c r="AP2351" s="1">
        <f t="shared" si="276"/>
        <v>8120.9429110905185</v>
      </c>
      <c r="AQ2351" s="29">
        <f t="shared" si="277"/>
        <v>5107.3787143922709</v>
      </c>
    </row>
    <row r="2352" spans="1:43" x14ac:dyDescent="0.2">
      <c r="A2352" s="26"/>
      <c r="E2352" s="25" t="s">
        <v>4573</v>
      </c>
      <c r="F2352" s="26" t="s">
        <v>4574</v>
      </c>
      <c r="G2352" s="1">
        <v>8.2934099344357401E-2</v>
      </c>
      <c r="H2352" s="43">
        <v>4.2522373519530801</v>
      </c>
      <c r="I2352" s="1">
        <f>VLOOKUP(F2352,'[1]SUSMB vs SHAM all proteins sum'!$B$2:$E$3214,2,FALSE)</f>
        <v>0.52801630541592803</v>
      </c>
      <c r="J2352" s="29">
        <f>VLOOKUP(F2352,'[1]SUSMB vs SHAM all proteins sum'!$B$2:$E$3214,3,FALSE)</f>
        <v>0.550018098675363</v>
      </c>
      <c r="K2352" s="25">
        <f>VLOOKUP($E2352,[1]AllProteinsNorm!$A$1:$Q$3226,4,FALSE)</f>
        <v>84659.723277412195</v>
      </c>
      <c r="L2352" s="1">
        <f>VLOOKUP($E2352,[1]AllProteinsNorm!$A$1:$Q$3226,5,FALSE)</f>
        <v>8842.6941688018505</v>
      </c>
      <c r="M2352" s="1">
        <f>VLOOKUP($E2352,[1]AllProteinsNorm!$A$1:$Q$3226,10,FALSE)</f>
        <v>5650.6195502283299</v>
      </c>
      <c r="N2352" s="1">
        <f>VLOOKUP($E2352,[1]AllProteinsNorm!$A$1:$Q$3226,11,FALSE)</f>
        <v>102966.99241325</v>
      </c>
      <c r="O2352" s="1">
        <f>VLOOKUP($E2352,[1]AllProteinsNorm!$A$1:$Q$3226,15,FALSE)</f>
        <v>74292.811218459494</v>
      </c>
      <c r="P2352" s="1">
        <f>VLOOKUP($E2352,[1]AllProteinsNorm!$A$1:$Q$3226,6,FALSE)</f>
        <v>68566.060095372799</v>
      </c>
      <c r="Q2352" s="1">
        <f>VLOOKUP($E2352,[1]AllProteinsNorm!$A$1:$Q$3226,8,FALSE)</f>
        <v>75936.584811639594</v>
      </c>
      <c r="R2352" s="1">
        <f>VLOOKUP($E2352,[1]AllProteinsNorm!$A$1:$Q$3226,13,FALSE)</f>
        <v>400450.03071797098</v>
      </c>
      <c r="S2352" s="1">
        <f>VLOOKUP($E2352,[1]AllProteinsNorm!$A$1:$Q$3226,16,FALSE)</f>
        <v>72179.3403178187</v>
      </c>
      <c r="T2352" s="1">
        <f>VLOOKUP($E2352,[1]AllProteinsNorm!$A$1:$Q$3226,17,FALSE)</f>
        <v>298929.193977813</v>
      </c>
      <c r="U2352" s="1">
        <f>VLOOKUP($E2352,[1]AllProteinsNorm!$A$1:$Q$3226,3,FALSE)</f>
        <v>84130.018010847096</v>
      </c>
      <c r="V2352" s="1">
        <f>VLOOKUP($E2352,[1]AllProteinsNorm!$A$1:$Q$3226,7,FALSE)</f>
        <v>72546.957088132403</v>
      </c>
      <c r="W2352" s="1">
        <f>VLOOKUP($E2352,[1]AllProteinsNorm!$A$1:$Q$3226,9,FALSE)</f>
        <v>4757.80395993616</v>
      </c>
      <c r="X2352" s="1">
        <f>VLOOKUP($E2352,[1]AllProteinsNorm!$A$1:$Q$3226,12,FALSE)</f>
        <v>15826.4274088084</v>
      </c>
      <c r="Y2352" s="29">
        <f>VLOOKUP($E2352,[1]AllProteinsNorm!$A$1:$Q$3226,14,FALSE)</f>
        <v>3544.27672405466</v>
      </c>
      <c r="Z2352" s="25">
        <f t="shared" ref="Z2352:AN2368" si="279">K2352/AVERAGE($K2352:$O2352)</f>
        <v>1.5313999719590059</v>
      </c>
      <c r="AA2352" s="1">
        <f t="shared" si="279"/>
        <v>0.15995447513774522</v>
      </c>
      <c r="AB2352" s="1">
        <f t="shared" si="279"/>
        <v>0.10221340545155611</v>
      </c>
      <c r="AC2352" s="1">
        <f t="shared" si="279"/>
        <v>1.8625580522825229</v>
      </c>
      <c r="AD2352" s="1">
        <f t="shared" si="279"/>
        <v>1.3438740951691694</v>
      </c>
      <c r="AE2352" s="1">
        <f t="shared" si="279"/>
        <v>1.2402835544751738</v>
      </c>
      <c r="AF2352" s="1">
        <f t="shared" si="279"/>
        <v>1.3736081261469744</v>
      </c>
      <c r="AG2352" s="1">
        <f t="shared" si="279"/>
        <v>7.2436944283764619</v>
      </c>
      <c r="AH2352" s="1">
        <f t="shared" si="279"/>
        <v>1.3056437637591325</v>
      </c>
      <c r="AI2352" s="1">
        <f t="shared" si="279"/>
        <v>5.4072957193032778</v>
      </c>
      <c r="AJ2352" s="1">
        <f t="shared" si="279"/>
        <v>1.5218181944742599</v>
      </c>
      <c r="AK2352" s="1">
        <f t="shared" si="279"/>
        <v>1.3122935411261731</v>
      </c>
      <c r="AL2352" s="1">
        <f t="shared" si="279"/>
        <v>8.6063367192421067E-2</v>
      </c>
      <c r="AM2352" s="1">
        <f t="shared" si="279"/>
        <v>0.28628242039773966</v>
      </c>
      <c r="AN2352" s="29">
        <f t="shared" si="279"/>
        <v>6.4112012958592007E-2</v>
      </c>
      <c r="AO2352" s="1">
        <f t="shared" si="275"/>
        <v>40294.424228221746</v>
      </c>
      <c r="AP2352" s="1">
        <f t="shared" si="276"/>
        <v>139687.3571434278</v>
      </c>
      <c r="AQ2352" s="29">
        <f t="shared" si="277"/>
        <v>34895.474673242112</v>
      </c>
    </row>
    <row r="2353" spans="1:43" x14ac:dyDescent="0.2">
      <c r="A2353" s="26"/>
      <c r="E2353" s="25" t="s">
        <v>4575</v>
      </c>
      <c r="F2353" s="26" t="s">
        <v>4576</v>
      </c>
      <c r="G2353" s="1">
        <v>0.25379356170647999</v>
      </c>
      <c r="H2353" s="43">
        <v>1.6416792419023301</v>
      </c>
      <c r="I2353" s="1">
        <f>VLOOKUP(F2353,'[1]SUSMB vs SHAM all proteins sum'!$B$2:$E$3214,2,FALSE)</f>
        <v>0.57723041473057302</v>
      </c>
      <c r="J2353" s="29">
        <f>VLOOKUP(F2353,'[1]SUSMB vs SHAM all proteins sum'!$B$2:$E$3214,3,FALSE)</f>
        <v>0.75446743444904096</v>
      </c>
      <c r="K2353" s="25">
        <f>VLOOKUP($E2353,[1]AllProteinsNorm!$A$1:$Q$3226,4,FALSE)</f>
        <v>73185.013029931695</v>
      </c>
      <c r="L2353" s="1">
        <f>VLOOKUP($E2353,[1]AllProteinsNorm!$A$1:$Q$3226,5,FALSE)</f>
        <v>54326.252306800503</v>
      </c>
      <c r="M2353" s="1">
        <f>VLOOKUP($E2353,[1]AllProteinsNorm!$A$1:$Q$3226,10,FALSE)</f>
        <v>37881.919823056603</v>
      </c>
      <c r="N2353" s="1">
        <f>VLOOKUP($E2353,[1]AllProteinsNorm!$A$1:$Q$3226,11,FALSE)</f>
        <v>70906.824812492399</v>
      </c>
      <c r="O2353" s="1">
        <f>VLOOKUP($E2353,[1]AllProteinsNorm!$A$1:$Q$3226,15,FALSE)</f>
        <v>73100.992083210498</v>
      </c>
      <c r="P2353" s="1">
        <f>VLOOKUP($E2353,[1]AllProteinsNorm!$A$1:$Q$3226,6,FALSE)</f>
        <v>25190.1611930293</v>
      </c>
      <c r="Q2353" s="1">
        <f>VLOOKUP($E2353,[1]AllProteinsNorm!$A$1:$Q$3226,8,FALSE)</f>
        <v>202563.30301308099</v>
      </c>
      <c r="R2353" s="1">
        <f>VLOOKUP($E2353,[1]AllProteinsNorm!$A$1:$Q$3226,13,FALSE)</f>
        <v>167543.34979687101</v>
      </c>
      <c r="S2353" s="1">
        <f>VLOOKUP($E2353,[1]AllProteinsNorm!$A$1:$Q$3226,16,FALSE)</f>
        <v>73011.513853253797</v>
      </c>
      <c r="T2353" s="1">
        <f>VLOOKUP($E2353,[1]AllProteinsNorm!$A$1:$Q$3226,17,FALSE)</f>
        <v>149144.23137630799</v>
      </c>
      <c r="U2353" s="1">
        <f>VLOOKUP($E2353,[1]AllProteinsNorm!$A$1:$Q$3226,3,FALSE)</f>
        <v>66989.252929189301</v>
      </c>
      <c r="V2353" s="1">
        <f>VLOOKUP($E2353,[1]AllProteinsNorm!$A$1:$Q$3226,7,FALSE)</f>
        <v>10992.433033285601</v>
      </c>
      <c r="W2353" s="1">
        <f>VLOOKUP($E2353,[1]AllProteinsNorm!$A$1:$Q$3226,9,FALSE)</f>
        <v>44711.880798303602</v>
      </c>
      <c r="X2353" s="1">
        <f>VLOOKUP($E2353,[1]AllProteinsNorm!$A$1:$Q$3226,12,FALSE)</f>
        <v>190249.49780076899</v>
      </c>
      <c r="Y2353" s="29">
        <f>VLOOKUP($E2353,[1]AllProteinsNorm!$A$1:$Q$3226,14,FALSE)</f>
        <v>30467.180366503599</v>
      </c>
      <c r="Z2353" s="25">
        <f t="shared" si="279"/>
        <v>1.1826886878796503</v>
      </c>
      <c r="AA2353" s="1">
        <f t="shared" si="279"/>
        <v>0.87792625017188819</v>
      </c>
      <c r="AB2353" s="1">
        <f t="shared" si="279"/>
        <v>0.6121815955893769</v>
      </c>
      <c r="AC2353" s="1">
        <f t="shared" si="279"/>
        <v>1.1458725786507813</v>
      </c>
      <c r="AD2353" s="1">
        <f t="shared" si="279"/>
        <v>1.1813308877083029</v>
      </c>
      <c r="AE2353" s="1">
        <f t="shared" si="279"/>
        <v>0.4070795024204768</v>
      </c>
      <c r="AF2353" s="1">
        <f t="shared" si="279"/>
        <v>3.2734752257969553</v>
      </c>
      <c r="AG2353" s="1">
        <f t="shared" si="279"/>
        <v>2.7075437487888574</v>
      </c>
      <c r="AH2353" s="1">
        <f t="shared" si="279"/>
        <v>1.1798848964322202</v>
      </c>
      <c r="AI2353" s="1">
        <f t="shared" si="279"/>
        <v>2.4102092492505673</v>
      </c>
      <c r="AJ2353" s="1">
        <f t="shared" si="279"/>
        <v>1.0825636065195199</v>
      </c>
      <c r="AK2353" s="1">
        <f t="shared" si="279"/>
        <v>0.1776405532021206</v>
      </c>
      <c r="AL2353" s="1">
        <f t="shared" si="279"/>
        <v>0.72255552666704725</v>
      </c>
      <c r="AM2353" s="1">
        <f t="shared" si="279"/>
        <v>3.0744809573475029</v>
      </c>
      <c r="AN2353" s="29">
        <f t="shared" si="279"/>
        <v>0.49235749341625024</v>
      </c>
      <c r="AO2353" s="1">
        <f t="shared" si="275"/>
        <v>13915.203953406632</v>
      </c>
      <c r="AP2353" s="1">
        <f t="shared" si="276"/>
        <v>64903.559743771963</v>
      </c>
      <c r="AQ2353" s="29">
        <f t="shared" si="277"/>
        <v>63473.690778376738</v>
      </c>
    </row>
    <row r="2354" spans="1:43" x14ac:dyDescent="0.2">
      <c r="A2354" s="26"/>
      <c r="E2354" s="25" t="s">
        <v>4577</v>
      </c>
      <c r="F2354" s="26" t="s">
        <v>4578</v>
      </c>
      <c r="G2354" s="1">
        <v>0.97064580336768602</v>
      </c>
      <c r="H2354" s="1">
        <v>1.0034697118915199</v>
      </c>
      <c r="I2354" s="1">
        <f>VLOOKUP(F2354,'[1]SUSMB vs SHAM all proteins sum'!$B$2:$E$3214,2,FALSE)</f>
        <v>0.47605148836535899</v>
      </c>
      <c r="J2354" s="29">
        <f>VLOOKUP(F2354,'[1]SUSMB vs SHAM all proteins sum'!$B$2:$E$3214,3,FALSE)</f>
        <v>1.0642124608221299</v>
      </c>
      <c r="K2354" s="25">
        <f>VLOOKUP($E2354,[1]AllProteinsNorm!$A$1:$Q$3226,4,FALSE)</f>
        <v>161301.88193146701</v>
      </c>
      <c r="L2354" s="1">
        <f>VLOOKUP($E2354,[1]AllProteinsNorm!$A$1:$Q$3226,5,FALSE)</f>
        <v>148380.256959372</v>
      </c>
      <c r="M2354" s="1">
        <f>VLOOKUP($E2354,[1]AllProteinsNorm!$A$1:$Q$3226,10,FALSE)</f>
        <v>137850.54989574201</v>
      </c>
      <c r="N2354" s="1">
        <f>VLOOKUP($E2354,[1]AllProteinsNorm!$A$1:$Q$3226,11,FALSE)</f>
        <v>125742.50826826401</v>
      </c>
      <c r="O2354" s="1">
        <f>VLOOKUP($E2354,[1]AllProteinsNorm!$A$1:$Q$3226,15,FALSE)</f>
        <v>139500.20154673699</v>
      </c>
      <c r="P2354" s="1">
        <f>VLOOKUP($E2354,[1]AllProteinsNorm!$A$1:$Q$3226,6,FALSE)</f>
        <v>109508.025661867</v>
      </c>
      <c r="Q2354" s="1">
        <f>VLOOKUP($E2354,[1]AllProteinsNorm!$A$1:$Q$3226,8,FALSE)</f>
        <v>130807.607975882</v>
      </c>
      <c r="R2354" s="1">
        <f>VLOOKUP($E2354,[1]AllProteinsNorm!$A$1:$Q$3226,13,FALSE)</f>
        <v>150151.715676686</v>
      </c>
      <c r="S2354" s="1">
        <f>VLOOKUP($E2354,[1]AllProteinsNorm!$A$1:$Q$3226,16,FALSE)</f>
        <v>155158.61079273999</v>
      </c>
      <c r="T2354" s="1">
        <f>VLOOKUP($E2354,[1]AllProteinsNorm!$A$1:$Q$3226,17,FALSE)</f>
        <v>176448.19444687199</v>
      </c>
      <c r="U2354" s="1">
        <f>VLOOKUP($E2354,[1]AllProteinsNorm!$A$1:$Q$3226,3,FALSE)</f>
        <v>168275.349892447</v>
      </c>
      <c r="V2354" s="1">
        <f>VLOOKUP($E2354,[1]AllProteinsNorm!$A$1:$Q$3226,7,FALSE)</f>
        <v>125648.82313844901</v>
      </c>
      <c r="W2354" s="1">
        <f>VLOOKUP($E2354,[1]AllProteinsNorm!$A$1:$Q$3226,9,FALSE)</f>
        <v>134552.98340249699</v>
      </c>
      <c r="X2354" s="1">
        <f>VLOOKUP($E2354,[1]AllProteinsNorm!$A$1:$Q$3226,12,FALSE)</f>
        <v>148620.514326723</v>
      </c>
      <c r="Y2354" s="29">
        <f>VLOOKUP($E2354,[1]AllProteinsNorm!$A$1:$Q$3226,14,FALSE)</f>
        <v>186840.78794577299</v>
      </c>
      <c r="Z2354" s="25">
        <f t="shared" si="279"/>
        <v>1.1315056765983407</v>
      </c>
      <c r="AA2354" s="1">
        <f t="shared" si="279"/>
        <v>1.0408626423588989</v>
      </c>
      <c r="AB2354" s="1">
        <f t="shared" si="279"/>
        <v>0.96699851149601712</v>
      </c>
      <c r="AC2354" s="1">
        <f t="shared" si="279"/>
        <v>0.88206262810811409</v>
      </c>
      <c r="AD2354" s="1">
        <f t="shared" si="279"/>
        <v>0.97857054143862943</v>
      </c>
      <c r="AE2354" s="1">
        <f t="shared" si="279"/>
        <v>0.76818045261322476</v>
      </c>
      <c r="AF2354" s="1">
        <f t="shared" si="279"/>
        <v>0.91759345393035341</v>
      </c>
      <c r="AG2354" s="1">
        <f t="shared" si="279"/>
        <v>1.0532891284637047</v>
      </c>
      <c r="AH2354" s="1">
        <f t="shared" si="279"/>
        <v>1.0884116588279484</v>
      </c>
      <c r="AI2354" s="1">
        <f t="shared" si="279"/>
        <v>1.2377545212212124</v>
      </c>
      <c r="AJ2354" s="1">
        <f t="shared" si="279"/>
        <v>1.1804233859824012</v>
      </c>
      <c r="AK2354" s="1">
        <f t="shared" si="279"/>
        <v>0.88140544261883658</v>
      </c>
      <c r="AL2354" s="1">
        <f t="shared" si="279"/>
        <v>0.94386663503314661</v>
      </c>
      <c r="AM2354" s="1">
        <f t="shared" si="279"/>
        <v>1.0425480075372031</v>
      </c>
      <c r="AN2354" s="29">
        <f t="shared" si="279"/>
        <v>1.3106568234000655</v>
      </c>
      <c r="AO2354" s="1">
        <f t="shared" si="275"/>
        <v>11827.956064904043</v>
      </c>
      <c r="AP2354" s="1">
        <f t="shared" si="276"/>
        <v>22707.349475842602</v>
      </c>
      <c r="AQ2354" s="29">
        <f t="shared" si="277"/>
        <v>22297.394740042859</v>
      </c>
    </row>
    <row r="2355" spans="1:43" x14ac:dyDescent="0.2">
      <c r="A2355" s="26"/>
      <c r="E2355" s="25" t="s">
        <v>4579</v>
      </c>
      <c r="F2355" s="26" t="s">
        <v>4580</v>
      </c>
      <c r="G2355" s="1">
        <v>0.15622533306914699</v>
      </c>
      <c r="H2355" s="1">
        <v>0.876226006145989</v>
      </c>
      <c r="I2355" s="1">
        <f>VLOOKUP(F2355,'[1]SUSMB vs SHAM all proteins sum'!$B$2:$E$3214,2,FALSE)</f>
        <v>0.406698653556055</v>
      </c>
      <c r="J2355" s="29">
        <f>VLOOKUP(F2355,'[1]SUSMB vs SHAM all proteins sum'!$B$2:$E$3214,3,FALSE)</f>
        <v>0.90841020451644205</v>
      </c>
      <c r="K2355" s="25">
        <f>VLOOKUP($E2355,[1]AllProteinsNorm!$A$1:$Q$3226,4,FALSE)</f>
        <v>757242.91382943501</v>
      </c>
      <c r="L2355" s="1">
        <f>VLOOKUP($E2355,[1]AllProteinsNorm!$A$1:$Q$3226,5,FALSE)</f>
        <v>543897.07827559405</v>
      </c>
      <c r="M2355" s="1">
        <f>VLOOKUP($E2355,[1]AllProteinsNorm!$A$1:$Q$3226,10,FALSE)</f>
        <v>538618.904263668</v>
      </c>
      <c r="N2355" s="1">
        <f>VLOOKUP($E2355,[1]AllProteinsNorm!$A$1:$Q$3226,11,FALSE)</f>
        <v>497503.64202353201</v>
      </c>
      <c r="O2355" s="1">
        <f>VLOOKUP($E2355,[1]AllProteinsNorm!$A$1:$Q$3226,15,FALSE)</f>
        <v>584385.54701223003</v>
      </c>
      <c r="P2355" s="1">
        <f>VLOOKUP($E2355,[1]AllProteinsNorm!$A$1:$Q$3226,6,FALSE)</f>
        <v>526092.58926806401</v>
      </c>
      <c r="Q2355" s="1">
        <f>VLOOKUP($E2355,[1]AllProteinsNorm!$A$1:$Q$3226,8,FALSE)</f>
        <v>586957.16788558802</v>
      </c>
      <c r="R2355" s="1">
        <f>VLOOKUP($E2355,[1]AllProteinsNorm!$A$1:$Q$3226,13,FALSE)</f>
        <v>458866.35769659001</v>
      </c>
      <c r="S2355" s="1">
        <f>VLOOKUP($E2355,[1]AllProteinsNorm!$A$1:$Q$3226,16,FALSE)</f>
        <v>471409.38999653101</v>
      </c>
      <c r="T2355" s="1">
        <f>VLOOKUP($E2355,[1]AllProteinsNorm!$A$1:$Q$3226,17,FALSE)</f>
        <v>498720.15368414298</v>
      </c>
      <c r="U2355" s="1">
        <f>VLOOKUP($E2355,[1]AllProteinsNorm!$A$1:$Q$3226,3,FALSE)</f>
        <v>475236.75141733902</v>
      </c>
      <c r="V2355" s="1">
        <f>VLOOKUP($E2355,[1]AllProteinsNorm!$A$1:$Q$3226,7,FALSE)</f>
        <v>451693.596914266</v>
      </c>
      <c r="W2355" s="1">
        <f>VLOOKUP($E2355,[1]AllProteinsNorm!$A$1:$Q$3226,9,FALSE)</f>
        <v>458576.61653845099</v>
      </c>
      <c r="X2355" s="1">
        <f>VLOOKUP($E2355,[1]AllProteinsNorm!$A$1:$Q$3226,12,FALSE)</f>
        <v>686140.30752786703</v>
      </c>
      <c r="Y2355" s="29">
        <f>VLOOKUP($E2355,[1]AllProteinsNorm!$A$1:$Q$3226,14,FALSE)</f>
        <v>590691.19389414997</v>
      </c>
      <c r="Z2355" s="25">
        <f t="shared" si="279"/>
        <v>1.2959173926736047</v>
      </c>
      <c r="AA2355" s="1">
        <f t="shared" si="279"/>
        <v>0.93080525507626222</v>
      </c>
      <c r="AB2355" s="1">
        <f t="shared" si="279"/>
        <v>0.92177238414582063</v>
      </c>
      <c r="AC2355" s="1">
        <f t="shared" si="279"/>
        <v>0.85140925169750559</v>
      </c>
      <c r="AD2355" s="1">
        <f t="shared" si="279"/>
        <v>1.0000957164068076</v>
      </c>
      <c r="AE2355" s="1">
        <f t="shared" si="279"/>
        <v>0.9003353139897996</v>
      </c>
      <c r="AF2355" s="1">
        <f t="shared" si="279"/>
        <v>1.0044966928389196</v>
      </c>
      <c r="AG2355" s="1">
        <f t="shared" si="279"/>
        <v>0.78528683859792581</v>
      </c>
      <c r="AH2355" s="1">
        <f t="shared" si="279"/>
        <v>0.80675251812757487</v>
      </c>
      <c r="AI2355" s="1">
        <f t="shared" si="279"/>
        <v>0.85349114456250919</v>
      </c>
      <c r="AJ2355" s="1">
        <f t="shared" si="279"/>
        <v>0.81330252228435229</v>
      </c>
      <c r="AK2355" s="1">
        <f t="shared" si="279"/>
        <v>0.77301164224872032</v>
      </c>
      <c r="AL2355" s="1">
        <f t="shared" si="279"/>
        <v>0.784790986343189</v>
      </c>
      <c r="AM2355" s="1">
        <f t="shared" si="279"/>
        <v>1.1742350335681875</v>
      </c>
      <c r="AN2355" s="29">
        <f t="shared" si="279"/>
        <v>1.0108869662384024</v>
      </c>
      <c r="AO2355" s="1">
        <f t="shared" si="275"/>
        <v>90732.596927200677</v>
      </c>
      <c r="AP2355" s="1">
        <f t="shared" si="276"/>
        <v>45606.671216483453</v>
      </c>
      <c r="AQ2355" s="29">
        <f t="shared" si="277"/>
        <v>91940.170726133772</v>
      </c>
    </row>
    <row r="2356" spans="1:43" x14ac:dyDescent="0.2">
      <c r="A2356" s="26"/>
      <c r="E2356" s="25" t="s">
        <v>4581</v>
      </c>
      <c r="F2356" s="26" t="s">
        <v>4582</v>
      </c>
      <c r="G2356" s="1">
        <v>0.78318751717081103</v>
      </c>
      <c r="H2356" s="1">
        <v>1.0223211596409301</v>
      </c>
      <c r="I2356" s="1">
        <f>VLOOKUP(F2356,'[1]SUSMB vs SHAM all proteins sum'!$B$2:$E$3214,2,FALSE)</f>
        <v>0.97826376820090299</v>
      </c>
      <c r="J2356" s="29">
        <f>VLOOKUP(F2356,'[1]SUSMB vs SHAM all proteins sum'!$B$2:$E$3214,3,FALSE)</f>
        <v>0.99792229138709798</v>
      </c>
      <c r="K2356" s="25">
        <f>VLOOKUP($E2356,[1]AllProteinsNorm!$A$1:$Q$3226,4,FALSE)</f>
        <v>432215.33316719998</v>
      </c>
      <c r="L2356" s="1">
        <f>VLOOKUP($E2356,[1]AllProteinsNorm!$A$1:$Q$3226,5,FALSE)</f>
        <v>314477.459929729</v>
      </c>
      <c r="M2356" s="1">
        <f>VLOOKUP($E2356,[1]AllProteinsNorm!$A$1:$Q$3226,10,FALSE)</f>
        <v>434920.99673942401</v>
      </c>
      <c r="N2356" s="1">
        <f>VLOOKUP($E2356,[1]AllProteinsNorm!$A$1:$Q$3226,11,FALSE)</f>
        <v>364308.33449443098</v>
      </c>
      <c r="O2356" s="1">
        <f>VLOOKUP($E2356,[1]AllProteinsNorm!$A$1:$Q$3226,15,FALSE)</f>
        <v>422501.17741100298</v>
      </c>
      <c r="P2356" s="1">
        <f>VLOOKUP($E2356,[1]AllProteinsNorm!$A$1:$Q$3226,6,FALSE)</f>
        <v>398729.11070247402</v>
      </c>
      <c r="Q2356" s="1">
        <f>VLOOKUP($E2356,[1]AllProteinsNorm!$A$1:$Q$3226,8,FALSE)</f>
        <v>395670.956015217</v>
      </c>
      <c r="R2356" s="1">
        <f>VLOOKUP($E2356,[1]AllProteinsNorm!$A$1:$Q$3226,13,FALSE)</f>
        <v>371938.428201348</v>
      </c>
      <c r="S2356" s="1">
        <f>VLOOKUP($E2356,[1]AllProteinsNorm!$A$1:$Q$3226,16,FALSE)</f>
        <v>472238.55862003798</v>
      </c>
      <c r="T2356" s="1">
        <f>VLOOKUP($E2356,[1]AllProteinsNorm!$A$1:$Q$3226,17,FALSE)</f>
        <v>366681.69837996998</v>
      </c>
      <c r="U2356" s="1">
        <f>VLOOKUP($E2356,[1]AllProteinsNorm!$A$1:$Q$3226,3,FALSE)</f>
        <v>354761.96449842001</v>
      </c>
      <c r="V2356" s="1">
        <f>VLOOKUP($E2356,[1]AllProteinsNorm!$A$1:$Q$3226,7,FALSE)</f>
        <v>408214.04977269302</v>
      </c>
      <c r="W2356" s="1">
        <f>VLOOKUP($E2356,[1]AllProteinsNorm!$A$1:$Q$3226,9,FALSE)</f>
        <v>361083.70184711</v>
      </c>
      <c r="X2356" s="1">
        <f>VLOOKUP($E2356,[1]AllProteinsNorm!$A$1:$Q$3226,12,FALSE)</f>
        <v>436245.14638114499</v>
      </c>
      <c r="Y2356" s="29">
        <f>VLOOKUP($E2356,[1]AllProteinsNorm!$A$1:$Q$3226,14,FALSE)</f>
        <v>394745.53287358099</v>
      </c>
      <c r="Z2356" s="25">
        <f t="shared" si="279"/>
        <v>1.097871918059363</v>
      </c>
      <c r="AA2356" s="1">
        <f t="shared" si="279"/>
        <v>0.79880546946243525</v>
      </c>
      <c r="AB2356" s="1">
        <f t="shared" si="279"/>
        <v>1.1047445850559126</v>
      </c>
      <c r="AC2356" s="1">
        <f t="shared" si="279"/>
        <v>0.9253810757372859</v>
      </c>
      <c r="AD2356" s="1">
        <f t="shared" si="279"/>
        <v>1.0731969516850031</v>
      </c>
      <c r="AE2356" s="1">
        <f t="shared" si="279"/>
        <v>1.0128134287722894</v>
      </c>
      <c r="AF2356" s="1">
        <f t="shared" si="279"/>
        <v>1.0050453976670108</v>
      </c>
      <c r="AG2356" s="1">
        <f t="shared" si="279"/>
        <v>0.9447623076607381</v>
      </c>
      <c r="AH2356" s="1">
        <f t="shared" si="279"/>
        <v>1.1995350751085172</v>
      </c>
      <c r="AI2356" s="1">
        <f t="shared" si="279"/>
        <v>0.93140966695401983</v>
      </c>
      <c r="AJ2356" s="1">
        <f t="shared" si="279"/>
        <v>0.90113230265183286</v>
      </c>
      <c r="AK2356" s="1">
        <f t="shared" si="279"/>
        <v>1.0369061609143702</v>
      </c>
      <c r="AL2356" s="1">
        <f t="shared" si="279"/>
        <v>0.91719017329148667</v>
      </c>
      <c r="AM2356" s="1">
        <f t="shared" si="279"/>
        <v>1.1081080629230697</v>
      </c>
      <c r="AN2356" s="29">
        <f t="shared" si="279"/>
        <v>1.002694726597386</v>
      </c>
      <c r="AO2356" s="1">
        <f t="shared" si="275"/>
        <v>47227.510968257629</v>
      </c>
      <c r="AP2356" s="1">
        <f t="shared" si="276"/>
        <v>37764.521109725181</v>
      </c>
      <c r="AQ2356" s="29">
        <f t="shared" si="277"/>
        <v>30218.05884362106</v>
      </c>
    </row>
    <row r="2357" spans="1:43" x14ac:dyDescent="0.2">
      <c r="A2357" s="26"/>
      <c r="E2357" s="25" t="s">
        <v>4583</v>
      </c>
      <c r="F2357" s="26" t="s">
        <v>4584</v>
      </c>
      <c r="G2357" s="1">
        <v>0.602264636149762</v>
      </c>
      <c r="H2357" s="1">
        <v>0.869748673872353</v>
      </c>
      <c r="I2357" s="1">
        <f>VLOOKUP(F2357,'[1]SUSMB vs SHAM all proteins sum'!$B$2:$E$3214,2,FALSE)</f>
        <v>0.72915812719668605</v>
      </c>
      <c r="J2357" s="29">
        <f>VLOOKUP(F2357,'[1]SUSMB vs SHAM all proteins sum'!$B$2:$E$3214,3,FALSE)</f>
        <v>0.91916089865768802</v>
      </c>
      <c r="K2357" s="25">
        <f>VLOOKUP($E2357,[1]AllProteinsNorm!$A$1:$Q$3226,4,FALSE)</f>
        <v>50355.604860353</v>
      </c>
      <c r="L2357" s="1">
        <f>VLOOKUP($E2357,[1]AllProteinsNorm!$A$1:$Q$3226,5,FALSE)</f>
        <v>107707.864655461</v>
      </c>
      <c r="M2357" s="1">
        <f>VLOOKUP($E2357,[1]AllProteinsNorm!$A$1:$Q$3226,10,FALSE)</f>
        <v>96766.907000891399</v>
      </c>
      <c r="N2357" s="1">
        <f>VLOOKUP($E2357,[1]AllProteinsNorm!$A$1:$Q$3226,11,FALSE)</f>
        <v>97891.469253336094</v>
      </c>
      <c r="O2357" s="1">
        <f>VLOOKUP($E2357,[1]AllProteinsNorm!$A$1:$Q$3226,15,FALSE)</f>
        <v>105535.641998255</v>
      </c>
      <c r="P2357" s="1">
        <f>VLOOKUP($E2357,[1]AllProteinsNorm!$A$1:$Q$3226,6,FALSE)</f>
        <v>36595.755395592998</v>
      </c>
      <c r="Q2357" s="1">
        <f>VLOOKUP($E2357,[1]AllProteinsNorm!$A$1:$Q$3226,8,FALSE)</f>
        <v>114942.783654242</v>
      </c>
      <c r="R2357" s="1">
        <f>VLOOKUP($E2357,[1]AllProteinsNorm!$A$1:$Q$3226,13,FALSE)</f>
        <v>111606.270837326</v>
      </c>
      <c r="S2357" s="1">
        <f>VLOOKUP($E2357,[1]AllProteinsNorm!$A$1:$Q$3226,16,FALSE)</f>
        <v>90882.204558199504</v>
      </c>
      <c r="T2357" s="1">
        <f>VLOOKUP($E2357,[1]AllProteinsNorm!$A$1:$Q$3226,17,FALSE)</f>
        <v>63249.208497947096</v>
      </c>
      <c r="U2357" s="1">
        <f>VLOOKUP($E2357,[1]AllProteinsNorm!$A$1:$Q$3226,3,FALSE)</f>
        <v>72759.140143324606</v>
      </c>
      <c r="V2357" s="1">
        <f>VLOOKUP($E2357,[1]AllProteinsNorm!$A$1:$Q$3226,7,FALSE)</f>
        <v>42339.958792522397</v>
      </c>
      <c r="W2357" s="1">
        <f>VLOOKUP($E2357,[1]AllProteinsNorm!$A$1:$Q$3226,9,FALSE)</f>
        <v>87828.647699233799</v>
      </c>
      <c r="X2357" s="1">
        <f>VLOOKUP($E2357,[1]AllProteinsNorm!$A$1:$Q$3226,12,FALSE)</f>
        <v>126362.280331146</v>
      </c>
      <c r="Y2357" s="29">
        <f>VLOOKUP($E2357,[1]AllProteinsNorm!$A$1:$Q$3226,14,FALSE)</f>
        <v>104047.622694622</v>
      </c>
      <c r="Z2357" s="25">
        <f t="shared" si="279"/>
        <v>0.54942479069555028</v>
      </c>
      <c r="AA2357" s="1">
        <f t="shared" si="279"/>
        <v>1.1751893589343825</v>
      </c>
      <c r="AB2357" s="1">
        <f t="shared" si="279"/>
        <v>1.0558137028174273</v>
      </c>
      <c r="AC2357" s="1">
        <f t="shared" si="279"/>
        <v>1.0680836851140754</v>
      </c>
      <c r="AD2357" s="1">
        <f t="shared" si="279"/>
        <v>1.1514884624385644</v>
      </c>
      <c r="AE2357" s="1">
        <f t="shared" si="279"/>
        <v>0.39929249791218352</v>
      </c>
      <c r="AF2357" s="1">
        <f t="shared" si="279"/>
        <v>1.2541288110098401</v>
      </c>
      <c r="AG2357" s="1">
        <f t="shared" si="279"/>
        <v>1.2177244651347214</v>
      </c>
      <c r="AH2357" s="1">
        <f t="shared" si="279"/>
        <v>0.99160632378091373</v>
      </c>
      <c r="AI2357" s="1">
        <f t="shared" si="279"/>
        <v>0.69010556495180575</v>
      </c>
      <c r="AJ2357" s="1">
        <f t="shared" si="279"/>
        <v>0.79386744445420809</v>
      </c>
      <c r="AK2357" s="1">
        <f t="shared" si="279"/>
        <v>0.46196690640797849</v>
      </c>
      <c r="AL2357" s="1">
        <f t="shared" si="279"/>
        <v>0.9582892810650766</v>
      </c>
      <c r="AM2357" s="1">
        <f t="shared" si="279"/>
        <v>1.3787257568504492</v>
      </c>
      <c r="AN2357" s="29">
        <f t="shared" si="279"/>
        <v>1.1352528378895841</v>
      </c>
      <c r="AO2357" s="1">
        <f t="shared" si="275"/>
        <v>21076.203668729755</v>
      </c>
      <c r="AP2357" s="1">
        <f t="shared" si="276"/>
        <v>29810.067935458101</v>
      </c>
      <c r="AQ2357" s="29">
        <f t="shared" si="277"/>
        <v>28416.424468241639</v>
      </c>
    </row>
    <row r="2358" spans="1:43" x14ac:dyDescent="0.2">
      <c r="A2358" s="26"/>
      <c r="E2358" s="25" t="s">
        <v>4585</v>
      </c>
      <c r="F2358" s="26" t="s">
        <v>4586</v>
      </c>
      <c r="G2358" s="1">
        <v>0.54956359115268905</v>
      </c>
      <c r="H2358" s="1">
        <v>1.3805172019716101</v>
      </c>
      <c r="I2358" s="1">
        <f>VLOOKUP(F2358,'[1]SUSMB vs SHAM all proteins sum'!$B$2:$E$3214,2,FALSE)</f>
        <v>0.81039136034211101</v>
      </c>
      <c r="J2358" s="29">
        <f>VLOOKUP(F2358,'[1]SUSMB vs SHAM all proteins sum'!$B$2:$E$3214,3,FALSE)</f>
        <v>1.1629275300231601</v>
      </c>
      <c r="K2358" s="25">
        <f>VLOOKUP($E2358,[1]AllProteinsNorm!$A$1:$Q$3226,4,FALSE)</f>
        <v>61222.723173093102</v>
      </c>
      <c r="L2358" s="1">
        <f>VLOOKUP($E2358,[1]AllProteinsNorm!$A$1:$Q$3226,5,FALSE)</f>
        <v>55735.229079910503</v>
      </c>
      <c r="M2358" s="1">
        <f>VLOOKUP($E2358,[1]AllProteinsNorm!$A$1:$Q$3226,10,FALSE)</f>
        <v>5677.3956888252096</v>
      </c>
      <c r="N2358" s="1">
        <f>VLOOKUP($E2358,[1]AllProteinsNorm!$A$1:$Q$3226,11,FALSE)</f>
        <v>71025.7097774711</v>
      </c>
      <c r="O2358" s="1">
        <f>VLOOKUP($E2358,[1]AllProteinsNorm!$A$1:$Q$3226,15,FALSE)</f>
        <v>97189.520333159206</v>
      </c>
      <c r="P2358" s="1">
        <f>VLOOKUP($E2358,[1]AllProteinsNorm!$A$1:$Q$3226,6,FALSE)</f>
        <v>59689.237992784103</v>
      </c>
      <c r="Q2358" s="1">
        <f>VLOOKUP($E2358,[1]AllProteinsNorm!$A$1:$Q$3226,8,FALSE)</f>
        <v>66086.146800532399</v>
      </c>
      <c r="R2358" s="1">
        <f>VLOOKUP($E2358,[1]AllProteinsNorm!$A$1:$Q$3226,13,FALSE)</f>
        <v>57514.111178248699</v>
      </c>
      <c r="S2358" s="1">
        <f>VLOOKUP($E2358,[1]AllProteinsNorm!$A$1:$Q$3226,16,FALSE)</f>
        <v>43670.219881835299</v>
      </c>
      <c r="T2358" s="1">
        <f>VLOOKUP($E2358,[1]AllProteinsNorm!$A$1:$Q$3226,17,FALSE)</f>
        <v>67681.421950247095</v>
      </c>
      <c r="U2358" s="1">
        <f>VLOOKUP($E2358,[1]AllProteinsNorm!$A$1:$Q$3226,3,FALSE)</f>
        <v>58817.701321828303</v>
      </c>
      <c r="V2358" s="1">
        <f>VLOOKUP($E2358,[1]AllProteinsNorm!$A$1:$Q$3226,7,FALSE)</f>
        <v>63505.801916690099</v>
      </c>
      <c r="W2358" s="1">
        <f>VLOOKUP($E2358,[1]AllProteinsNorm!$A$1:$Q$3226,9,FALSE)</f>
        <v>72521.846851977607</v>
      </c>
      <c r="X2358" s="1">
        <f>VLOOKUP($E2358,[1]AllProteinsNorm!$A$1:$Q$3226,12,FALSE)</f>
        <v>13224.0830886596</v>
      </c>
      <c r="Y2358" s="29">
        <f>VLOOKUP($E2358,[1]AllProteinsNorm!$A$1:$Q$3226,14,FALSE)</f>
        <v>79402.467747647897</v>
      </c>
      <c r="Z2358" s="25">
        <f t="shared" si="279"/>
        <v>1.0524772476479436</v>
      </c>
      <c r="AA2358" s="1">
        <f t="shared" si="279"/>
        <v>0.95814196851721323</v>
      </c>
      <c r="AB2358" s="1">
        <f t="shared" si="279"/>
        <v>9.7599869438822456E-2</v>
      </c>
      <c r="AC2358" s="1">
        <f t="shared" si="279"/>
        <v>1.2209999762259469</v>
      </c>
      <c r="AD2358" s="1">
        <f t="shared" si="279"/>
        <v>1.6707809381700742</v>
      </c>
      <c r="AE2358" s="1">
        <f t="shared" si="279"/>
        <v>1.0261151686970051</v>
      </c>
      <c r="AF2358" s="1">
        <f t="shared" si="279"/>
        <v>1.1360841577666181</v>
      </c>
      <c r="AG2358" s="1">
        <f t="shared" si="279"/>
        <v>0.98872265551893113</v>
      </c>
      <c r="AH2358" s="1">
        <f t="shared" si="279"/>
        <v>0.75073290509257207</v>
      </c>
      <c r="AI2358" s="1">
        <f t="shared" si="279"/>
        <v>1.1635084654712251</v>
      </c>
      <c r="AJ2358" s="1">
        <f t="shared" si="279"/>
        <v>1.0111326186056209</v>
      </c>
      <c r="AK2358" s="1">
        <f t="shared" si="279"/>
        <v>1.0917255578779683</v>
      </c>
      <c r="AL2358" s="1">
        <f t="shared" si="279"/>
        <v>1.2467200054678462</v>
      </c>
      <c r="AM2358" s="1">
        <f t="shared" si="279"/>
        <v>0.22733465371133704</v>
      </c>
      <c r="AN2358" s="29">
        <f t="shared" si="279"/>
        <v>1.3650044686059815</v>
      </c>
      <c r="AO2358" s="1">
        <f t="shared" si="275"/>
        <v>29861.389707848419</v>
      </c>
      <c r="AP2358" s="1">
        <f t="shared" si="276"/>
        <v>8523.3782060203775</v>
      </c>
      <c r="AQ2358" s="29">
        <f t="shared" si="277"/>
        <v>23253.114329678228</v>
      </c>
    </row>
    <row r="2359" spans="1:43" x14ac:dyDescent="0.2">
      <c r="A2359" s="26"/>
      <c r="E2359" s="25" t="s">
        <v>4587</v>
      </c>
      <c r="F2359" s="26" t="s">
        <v>4588</v>
      </c>
      <c r="G2359" s="1">
        <v>0.90377151757029595</v>
      </c>
      <c r="H2359" s="1">
        <v>0.98095969533556504</v>
      </c>
      <c r="I2359" s="1">
        <f>VLOOKUP(F2359,'[1]SUSMB vs SHAM all proteins sum'!$B$2:$E$3214,2,FALSE)</f>
        <v>0.44560787088735399</v>
      </c>
      <c r="J2359" s="29">
        <f>VLOOKUP(F2359,'[1]SUSMB vs SHAM all proteins sum'!$B$2:$E$3214,3,FALSE)</f>
        <v>1.10247012958067</v>
      </c>
      <c r="K2359" s="25">
        <f>VLOOKUP($E2359,[1]AllProteinsNorm!$A$1:$Q$3226,4,FALSE)</f>
        <v>337839.71775812499</v>
      </c>
      <c r="L2359" s="1">
        <f>VLOOKUP($E2359,[1]AllProteinsNorm!$A$1:$Q$3226,5,FALSE)</f>
        <v>240667.02515345701</v>
      </c>
      <c r="M2359" s="1">
        <f>VLOOKUP($E2359,[1]AllProteinsNorm!$A$1:$Q$3226,10,FALSE)</f>
        <v>320163.98536597198</v>
      </c>
      <c r="N2359" s="1">
        <f>VLOOKUP($E2359,[1]AllProteinsNorm!$A$1:$Q$3226,11,FALSE)</f>
        <v>297504.92111407203</v>
      </c>
      <c r="O2359" s="1">
        <f>VLOOKUP($E2359,[1]AllProteinsNorm!$A$1:$Q$3226,15,FALSE)</f>
        <v>297555.87549944199</v>
      </c>
      <c r="P2359" s="1">
        <f>VLOOKUP($E2359,[1]AllProteinsNorm!$A$1:$Q$3226,6,FALSE)</f>
        <v>195718.04038936901</v>
      </c>
      <c r="Q2359" s="1">
        <f>VLOOKUP($E2359,[1]AllProteinsNorm!$A$1:$Q$3226,8,FALSE)</f>
        <v>361949.10412762</v>
      </c>
      <c r="R2359" s="1">
        <f>VLOOKUP($E2359,[1]AllProteinsNorm!$A$1:$Q$3226,13,FALSE)</f>
        <v>256883.49006075901</v>
      </c>
      <c r="S2359" s="1">
        <f>VLOOKUP($E2359,[1]AllProteinsNorm!$A$1:$Q$3226,16,FALSE)</f>
        <v>260119.62432685401</v>
      </c>
      <c r="T2359" s="1">
        <f>VLOOKUP($E2359,[1]AllProteinsNorm!$A$1:$Q$3226,17,FALSE)</f>
        <v>442212.07829299802</v>
      </c>
      <c r="U2359" s="1">
        <f>VLOOKUP($E2359,[1]AllProteinsNorm!$A$1:$Q$3226,3,FALSE)</f>
        <v>262926.54753445898</v>
      </c>
      <c r="V2359" s="1">
        <f>VLOOKUP($E2359,[1]AllProteinsNorm!$A$1:$Q$3226,7,FALSE)</f>
        <v>366002.09286611399</v>
      </c>
      <c r="W2359" s="1">
        <f>VLOOKUP($E2359,[1]AllProteinsNorm!$A$1:$Q$3226,9,FALSE)</f>
        <v>246186.01413092</v>
      </c>
      <c r="X2359" s="1">
        <f>VLOOKUP($E2359,[1]AllProteinsNorm!$A$1:$Q$3226,12,FALSE)</f>
        <v>428925.187119607</v>
      </c>
      <c r="Y2359" s="29">
        <f>VLOOKUP($E2359,[1]AllProteinsNorm!$A$1:$Q$3226,14,FALSE)</f>
        <v>369346.238458401</v>
      </c>
      <c r="Z2359" s="25">
        <f t="shared" si="279"/>
        <v>1.1308582303060193</v>
      </c>
      <c r="AA2359" s="1">
        <f t="shared" si="279"/>
        <v>0.80558996427088159</v>
      </c>
      <c r="AB2359" s="1">
        <f t="shared" si="279"/>
        <v>1.0716918670820723</v>
      </c>
      <c r="AC2359" s="1">
        <f t="shared" si="279"/>
        <v>0.9958446888096838</v>
      </c>
      <c r="AD2359" s="1">
        <f t="shared" si="279"/>
        <v>0.99601524953134246</v>
      </c>
      <c r="AE2359" s="1">
        <f t="shared" si="279"/>
        <v>0.65513125058949917</v>
      </c>
      <c r="AF2359" s="1">
        <f t="shared" si="279"/>
        <v>1.2115601033258487</v>
      </c>
      <c r="AG2359" s="1">
        <f t="shared" si="279"/>
        <v>0.8598716897251415</v>
      </c>
      <c r="AH2359" s="1">
        <f t="shared" si="279"/>
        <v>0.87070407229245395</v>
      </c>
      <c r="AI2359" s="1">
        <f t="shared" si="279"/>
        <v>1.4802261012910161</v>
      </c>
      <c r="AJ2359" s="1">
        <f t="shared" si="279"/>
        <v>0.88009974735464314</v>
      </c>
      <c r="AK2359" s="1">
        <f t="shared" si="279"/>
        <v>1.2251267606232152</v>
      </c>
      <c r="AL2359" s="1">
        <f t="shared" si="279"/>
        <v>0.82406379603213287</v>
      </c>
      <c r="AM2359" s="1">
        <f t="shared" si="279"/>
        <v>1.4357506016714978</v>
      </c>
      <c r="AN2359" s="29">
        <f t="shared" si="279"/>
        <v>1.2363206918503509</v>
      </c>
      <c r="AO2359" s="1">
        <f t="shared" si="275"/>
        <v>32751.100308774814</v>
      </c>
      <c r="AP2359" s="1">
        <f t="shared" si="276"/>
        <v>87554.74738263266</v>
      </c>
      <c r="AQ2359" s="29">
        <f t="shared" si="277"/>
        <v>69346.550487456654</v>
      </c>
    </row>
    <row r="2360" spans="1:43" x14ac:dyDescent="0.2">
      <c r="A2360" s="26"/>
      <c r="E2360" s="25" t="s">
        <v>4589</v>
      </c>
      <c r="F2360" s="26" t="s">
        <v>4590</v>
      </c>
      <c r="G2360" s="1">
        <v>0.85192756439962902</v>
      </c>
      <c r="H2360" s="1">
        <v>1.1342225581932599</v>
      </c>
      <c r="I2360" s="1">
        <f>VLOOKUP(F2360,'[1]SUSMB vs SHAM all proteins sum'!$B$2:$E$3214,2,FALSE)</f>
        <v>0.36333937678067402</v>
      </c>
      <c r="J2360" s="29">
        <f>VLOOKUP(F2360,'[1]SUSMB vs SHAM all proteins sum'!$B$2:$E$3214,3,FALSE)</f>
        <v>1.6552822111199501</v>
      </c>
      <c r="K2360" s="25">
        <f>VLOOKUP($E2360,[1]AllProteinsNorm!$A$1:$Q$3226,4,FALSE)</f>
        <v>57732.324521208298</v>
      </c>
      <c r="L2360" s="1">
        <f>VLOOKUP($E2360,[1]AllProteinsNorm!$A$1:$Q$3226,5,FALSE)</f>
        <v>144767.98799135099</v>
      </c>
      <c r="M2360" s="1">
        <f>VLOOKUP($E2360,[1]AllProteinsNorm!$A$1:$Q$3226,10,FALSE)</f>
        <v>10739.602742504399</v>
      </c>
      <c r="N2360" s="1">
        <f>VLOOKUP($E2360,[1]AllProteinsNorm!$A$1:$Q$3226,11,FALSE)</f>
        <v>130016.412224132</v>
      </c>
      <c r="O2360" s="1">
        <f>VLOOKUP($E2360,[1]AllProteinsNorm!$A$1:$Q$3226,15,FALSE)</f>
        <v>132935.13112936201</v>
      </c>
      <c r="P2360" s="1">
        <f>VLOOKUP($E2360,[1]AllProteinsNorm!$A$1:$Q$3226,6,FALSE)</f>
        <v>129995.50946725901</v>
      </c>
      <c r="Q2360" s="1">
        <f>VLOOKUP($E2360,[1]AllProteinsNorm!$A$1:$Q$3226,8,FALSE)</f>
        <v>14922.6156532799</v>
      </c>
      <c r="R2360" s="1">
        <f>VLOOKUP($E2360,[1]AllProteinsNorm!$A$1:$Q$3226,13,FALSE)</f>
        <v>78022.884683367796</v>
      </c>
      <c r="S2360" s="1">
        <f>VLOOKUP($E2360,[1]AllProteinsNorm!$A$1:$Q$3226,16,FALSE)</f>
        <v>132418.782223113</v>
      </c>
      <c r="T2360" s="1">
        <f>VLOOKUP($E2360,[1]AllProteinsNorm!$A$1:$Q$3226,17,FALSE)</f>
        <v>145299.54424637501</v>
      </c>
      <c r="U2360" s="1">
        <f>VLOOKUP($E2360,[1]AllProteinsNorm!$A$1:$Q$3226,3,FALSE)</f>
        <v>59351.035026050398</v>
      </c>
      <c r="V2360" s="1">
        <f>VLOOKUP($E2360,[1]AllProteinsNorm!$A$1:$Q$3226,7,FALSE)</f>
        <v>165876.86182448801</v>
      </c>
      <c r="W2360" s="1">
        <f>VLOOKUP($E2360,[1]AllProteinsNorm!$A$1:$Q$3226,9,FALSE)</f>
        <v>120099.08354611001</v>
      </c>
      <c r="X2360" s="1">
        <f>VLOOKUP($E2360,[1]AllProteinsNorm!$A$1:$Q$3226,12,FALSE)</f>
        <v>127074.209979805</v>
      </c>
      <c r="Y2360" s="29">
        <f>VLOOKUP($E2360,[1]AllProteinsNorm!$A$1:$Q$3226,14,FALSE)</f>
        <v>128311.849685692</v>
      </c>
      <c r="Z2360" s="25">
        <f t="shared" si="279"/>
        <v>0.60618815685925431</v>
      </c>
      <c r="AA2360" s="1">
        <f t="shared" si="279"/>
        <v>1.5200607379053621</v>
      </c>
      <c r="AB2360" s="1">
        <f t="shared" si="279"/>
        <v>0.11276559615207886</v>
      </c>
      <c r="AC2360" s="1">
        <f t="shared" si="279"/>
        <v>1.3651695119022389</v>
      </c>
      <c r="AD2360" s="1">
        <f t="shared" si="279"/>
        <v>1.3958159971810653</v>
      </c>
      <c r="AE2360" s="1">
        <f t="shared" si="279"/>
        <v>1.3649500334078737</v>
      </c>
      <c r="AF2360" s="1">
        <f t="shared" si="279"/>
        <v>0.15668714110164977</v>
      </c>
      <c r="AG2360" s="1">
        <f t="shared" si="279"/>
        <v>0.81923859902225504</v>
      </c>
      <c r="AH2360" s="1">
        <f t="shared" si="279"/>
        <v>1.3903943448507423</v>
      </c>
      <c r="AI2360" s="1">
        <f t="shared" si="279"/>
        <v>1.525642067068397</v>
      </c>
      <c r="AJ2360" s="1">
        <f t="shared" si="279"/>
        <v>0.62318458209514582</v>
      </c>
      <c r="AK2360" s="1">
        <f t="shared" si="279"/>
        <v>1.7417034558870919</v>
      </c>
      <c r="AL2360" s="1">
        <f t="shared" si="279"/>
        <v>1.2610377756148994</v>
      </c>
      <c r="AM2360" s="1">
        <f t="shared" si="279"/>
        <v>1.3342764520715968</v>
      </c>
      <c r="AN2360" s="29">
        <f t="shared" si="279"/>
        <v>1.3472716421733197</v>
      </c>
      <c r="AO2360" s="1">
        <f t="shared" si="275"/>
        <v>52212.041129264042</v>
      </c>
      <c r="AP2360" s="1">
        <f t="shared" si="276"/>
        <v>48422.772985476884</v>
      </c>
      <c r="AQ2360" s="29">
        <f t="shared" si="277"/>
        <v>34357.016248893095</v>
      </c>
    </row>
    <row r="2361" spans="1:43" x14ac:dyDescent="0.2">
      <c r="A2361" s="26"/>
      <c r="E2361" s="25" t="s">
        <v>4591</v>
      </c>
      <c r="F2361" s="26" t="s">
        <v>4592</v>
      </c>
      <c r="G2361" s="1">
        <v>0.37865530397957797</v>
      </c>
      <c r="H2361" s="1">
        <v>1.1929202581087599</v>
      </c>
      <c r="I2361" s="1">
        <f>VLOOKUP(F2361,'[1]SUSMB vs SHAM all proteins sum'!$B$2:$E$3214,2,FALSE)</f>
        <v>6.4404775967738095E-2</v>
      </c>
      <c r="J2361" s="29">
        <f>VLOOKUP(F2361,'[1]SUSMB vs SHAM all proteins sum'!$B$2:$E$3214,3,FALSE)</f>
        <v>1.34591461018403</v>
      </c>
      <c r="K2361" s="25">
        <f>VLOOKUP($E2361,[1]AllProteinsNorm!$A$1:$Q$3226,4,FALSE)</f>
        <v>423111.14880346903</v>
      </c>
      <c r="L2361" s="1">
        <f>VLOOKUP($E2361,[1]AllProteinsNorm!$A$1:$Q$3226,5,FALSE)</f>
        <v>457311.27701709297</v>
      </c>
      <c r="M2361" s="1">
        <f>VLOOKUP($E2361,[1]AllProteinsNorm!$A$1:$Q$3226,10,FALSE)</f>
        <v>573957.70192785596</v>
      </c>
      <c r="N2361" s="1">
        <f>VLOOKUP($E2361,[1]AllProteinsNorm!$A$1:$Q$3226,11,FALSE)</f>
        <v>718269.94871407805</v>
      </c>
      <c r="O2361" s="1">
        <f>VLOOKUP($E2361,[1]AllProteinsNorm!$A$1:$Q$3226,15,FALSE)</f>
        <v>691782.73846016603</v>
      </c>
      <c r="P2361" s="1">
        <f>VLOOKUP($E2361,[1]AllProteinsNorm!$A$1:$Q$3226,6,FALSE)</f>
        <v>556342.14316873904</v>
      </c>
      <c r="Q2361" s="1">
        <f>VLOOKUP($E2361,[1]AllProteinsNorm!$A$1:$Q$3226,8,FALSE)</f>
        <v>475443.48250899301</v>
      </c>
      <c r="R2361" s="1">
        <f>VLOOKUP($E2361,[1]AllProteinsNorm!$A$1:$Q$3226,13,FALSE)</f>
        <v>549874.77430367703</v>
      </c>
      <c r="S2361" s="1">
        <f>VLOOKUP($E2361,[1]AllProteinsNorm!$A$1:$Q$3226,16,FALSE)</f>
        <v>825632.04006301903</v>
      </c>
      <c r="T2361" s="1">
        <f>VLOOKUP($E2361,[1]AllProteinsNorm!$A$1:$Q$3226,17,FALSE)</f>
        <v>1110119.0679934099</v>
      </c>
      <c r="U2361" s="1">
        <f>VLOOKUP($E2361,[1]AllProteinsNorm!$A$1:$Q$3226,3,FALSE)</f>
        <v>797884.149002144</v>
      </c>
      <c r="V2361" s="1">
        <f>VLOOKUP($E2361,[1]AllProteinsNorm!$A$1:$Q$3226,7,FALSE)</f>
        <v>804524.00876667898</v>
      </c>
      <c r="W2361" s="1">
        <f>VLOOKUP($E2361,[1]AllProteinsNorm!$A$1:$Q$3226,9,FALSE)</f>
        <v>776334.86142530304</v>
      </c>
      <c r="X2361" s="1">
        <f>VLOOKUP($E2361,[1]AllProteinsNorm!$A$1:$Q$3226,12,FALSE)</f>
        <v>909129.11841981695</v>
      </c>
      <c r="Y2361" s="29">
        <f>VLOOKUP($E2361,[1]AllProteinsNorm!$A$1:$Q$3226,14,FALSE)</f>
        <v>537944.80819239304</v>
      </c>
      <c r="Z2361" s="25">
        <f t="shared" si="279"/>
        <v>0.7385600852622769</v>
      </c>
      <c r="AA2361" s="1">
        <f t="shared" si="279"/>
        <v>0.79825799131099551</v>
      </c>
      <c r="AB2361" s="1">
        <f t="shared" si="279"/>
        <v>1.0018697225812789</v>
      </c>
      <c r="AC2361" s="1">
        <f t="shared" si="279"/>
        <v>1.2537734258805977</v>
      </c>
      <c r="AD2361" s="1">
        <f t="shared" si="279"/>
        <v>1.2075387749648505</v>
      </c>
      <c r="AE2361" s="1">
        <f t="shared" si="279"/>
        <v>0.97112094979221897</v>
      </c>
      <c r="AF2361" s="1">
        <f t="shared" si="279"/>
        <v>0.82990859487453128</v>
      </c>
      <c r="AG2361" s="1">
        <f t="shared" si="279"/>
        <v>0.95983185822866524</v>
      </c>
      <c r="AH2361" s="1">
        <f t="shared" si="279"/>
        <v>1.4411789233836692</v>
      </c>
      <c r="AI2361" s="1">
        <f t="shared" si="279"/>
        <v>1.9377641922863225</v>
      </c>
      <c r="AJ2361" s="1">
        <f t="shared" si="279"/>
        <v>1.3927436957946007</v>
      </c>
      <c r="AK2361" s="1">
        <f t="shared" si="279"/>
        <v>1.4043338782033898</v>
      </c>
      <c r="AL2361" s="1">
        <f t="shared" si="279"/>
        <v>1.3551284173622058</v>
      </c>
      <c r="AM2361" s="1">
        <f t="shared" si="279"/>
        <v>1.586926936606057</v>
      </c>
      <c r="AN2361" s="29">
        <f t="shared" si="279"/>
        <v>0.93900755044749962</v>
      </c>
      <c r="AO2361" s="1">
        <f t="shared" si="275"/>
        <v>119217.53071349779</v>
      </c>
      <c r="AP2361" s="1">
        <f t="shared" si="276"/>
        <v>235593.38703247192</v>
      </c>
      <c r="AQ2361" s="29">
        <f t="shared" si="277"/>
        <v>122555.39403166839</v>
      </c>
    </row>
    <row r="2362" spans="1:43" x14ac:dyDescent="0.2">
      <c r="A2362" s="26"/>
      <c r="E2362" s="25" t="s">
        <v>4593</v>
      </c>
      <c r="F2362" s="26" t="s">
        <v>4594</v>
      </c>
      <c r="G2362" s="1">
        <v>0.78664617523210401</v>
      </c>
      <c r="H2362" s="1">
        <v>0.96588557697892696</v>
      </c>
      <c r="I2362" s="1">
        <f>VLOOKUP(F2362,'[1]SUSMB vs SHAM all proteins sum'!$B$2:$E$3214,2,FALSE)</f>
        <v>0.72800936722876897</v>
      </c>
      <c r="J2362" s="29">
        <f>VLOOKUP(F2362,'[1]SUSMB vs SHAM all proteins sum'!$B$2:$E$3214,3,FALSE)</f>
        <v>0.96048753025825895</v>
      </c>
      <c r="K2362" s="25">
        <f>VLOOKUP($E2362,[1]AllProteinsNorm!$A$1:$Q$3226,4,FALSE)</f>
        <v>116667.575221814</v>
      </c>
      <c r="L2362" s="1">
        <f>VLOOKUP($E2362,[1]AllProteinsNorm!$A$1:$Q$3226,5,FALSE)</f>
        <v>95589.032245391805</v>
      </c>
      <c r="M2362" s="1">
        <f>VLOOKUP($E2362,[1]AllProteinsNorm!$A$1:$Q$3226,10,FALSE)</f>
        <v>134277.44891435001</v>
      </c>
      <c r="N2362" s="1">
        <f>VLOOKUP($E2362,[1]AllProteinsNorm!$A$1:$Q$3226,11,FALSE)</f>
        <v>110554.368592625</v>
      </c>
      <c r="O2362" s="1">
        <f>VLOOKUP($E2362,[1]AllProteinsNorm!$A$1:$Q$3226,15,FALSE)</f>
        <v>162909.039769183</v>
      </c>
      <c r="P2362" s="1">
        <f>VLOOKUP($E2362,[1]AllProteinsNorm!$A$1:$Q$3226,6,FALSE)</f>
        <v>111996.739217925</v>
      </c>
      <c r="Q2362" s="1">
        <f>VLOOKUP($E2362,[1]AllProteinsNorm!$A$1:$Q$3226,8,FALSE)</f>
        <v>116782.036305084</v>
      </c>
      <c r="R2362" s="1">
        <f>VLOOKUP($E2362,[1]AllProteinsNorm!$A$1:$Q$3226,13,FALSE)</f>
        <v>157884.46305047499</v>
      </c>
      <c r="S2362" s="1">
        <f>VLOOKUP($E2362,[1]AllProteinsNorm!$A$1:$Q$3226,16,FALSE)</f>
        <v>93154.643904397293</v>
      </c>
      <c r="T2362" s="1">
        <f>VLOOKUP($E2362,[1]AllProteinsNorm!$A$1:$Q$3226,17,FALSE)</f>
        <v>117865.170619763</v>
      </c>
      <c r="U2362" s="1">
        <f>VLOOKUP($E2362,[1]AllProteinsNorm!$A$1:$Q$3226,3,FALSE)</f>
        <v>116576.961640193</v>
      </c>
      <c r="V2362" s="1">
        <f>VLOOKUP($E2362,[1]AllProteinsNorm!$A$1:$Q$3226,7,FALSE)</f>
        <v>94368.218848372999</v>
      </c>
      <c r="W2362" s="1">
        <f>VLOOKUP($E2362,[1]AllProteinsNorm!$A$1:$Q$3226,9,FALSE)</f>
        <v>113711.083691049</v>
      </c>
      <c r="X2362" s="1">
        <f>VLOOKUP($E2362,[1]AllProteinsNorm!$A$1:$Q$3226,12,FALSE)</f>
        <v>124857.735473844</v>
      </c>
      <c r="Y2362" s="29">
        <f>VLOOKUP($E2362,[1]AllProteinsNorm!$A$1:$Q$3226,14,FALSE)</f>
        <v>141151.11807745599</v>
      </c>
      <c r="Z2362" s="25">
        <f t="shared" si="279"/>
        <v>0.94087138945081272</v>
      </c>
      <c r="AA2362" s="1">
        <f t="shared" si="279"/>
        <v>0.77088244453514876</v>
      </c>
      <c r="AB2362" s="1">
        <f t="shared" si="279"/>
        <v>1.0828870805942055</v>
      </c>
      <c r="AC2362" s="1">
        <f t="shared" si="279"/>
        <v>0.89157113439477442</v>
      </c>
      <c r="AD2362" s="1">
        <f t="shared" si="279"/>
        <v>1.3137879510250587</v>
      </c>
      <c r="AE2362" s="1">
        <f t="shared" si="279"/>
        <v>0.90320320313151548</v>
      </c>
      <c r="AF2362" s="1">
        <f t="shared" si="279"/>
        <v>0.94179446647756615</v>
      </c>
      <c r="AG2362" s="1">
        <f t="shared" si="279"/>
        <v>1.2732670053403223</v>
      </c>
      <c r="AH2362" s="1">
        <f t="shared" si="279"/>
        <v>0.75125020021619682</v>
      </c>
      <c r="AI2362" s="1">
        <f t="shared" si="279"/>
        <v>0.95052945634665653</v>
      </c>
      <c r="AJ2362" s="1">
        <f t="shared" si="279"/>
        <v>0.94014063177216234</v>
      </c>
      <c r="AK2362" s="1">
        <f t="shared" si="279"/>
        <v>0.76103713494566416</v>
      </c>
      <c r="AL2362" s="1">
        <f t="shared" si="279"/>
        <v>0.91702861831957283</v>
      </c>
      <c r="AM2362" s="1">
        <f t="shared" si="279"/>
        <v>1.0069213389890754</v>
      </c>
      <c r="AN2362" s="29">
        <f t="shared" si="279"/>
        <v>1.138320123098268</v>
      </c>
      <c r="AO2362" s="1">
        <f t="shared" si="275"/>
        <v>23070.638814239988</v>
      </c>
      <c r="AP2362" s="1">
        <f t="shared" si="276"/>
        <v>21136.683779170675</v>
      </c>
      <c r="AQ2362" s="29">
        <f t="shared" si="277"/>
        <v>15243.328044908047</v>
      </c>
    </row>
    <row r="2363" spans="1:43" x14ac:dyDescent="0.2">
      <c r="A2363" s="26"/>
      <c r="E2363" s="25" t="s">
        <v>4595</v>
      </c>
      <c r="F2363" s="26" t="s">
        <v>4596</v>
      </c>
      <c r="G2363" s="1">
        <v>0.13332761697130599</v>
      </c>
      <c r="H2363" s="1">
        <v>1.1087442292390299</v>
      </c>
      <c r="I2363" s="1">
        <f>VLOOKUP(F2363,'[1]SUSMB vs SHAM all proteins sum'!$B$2:$E$3214,2,FALSE)</f>
        <v>0.64041166670777305</v>
      </c>
      <c r="J2363" s="29">
        <f>VLOOKUP(F2363,'[1]SUSMB vs SHAM all proteins sum'!$B$2:$E$3214,3,FALSE)</f>
        <v>1.0351025109274401</v>
      </c>
      <c r="K2363" s="25">
        <f>VLOOKUP($E2363,[1]AllProteinsNorm!$A$1:$Q$3226,4,FALSE)</f>
        <v>190105.402634014</v>
      </c>
      <c r="L2363" s="1">
        <f>VLOOKUP($E2363,[1]AllProteinsNorm!$A$1:$Q$3226,5,FALSE)</f>
        <v>231817.45647788199</v>
      </c>
      <c r="M2363" s="1">
        <f>VLOOKUP($E2363,[1]AllProteinsNorm!$A$1:$Q$3226,10,FALSE)</f>
        <v>215890.56009061</v>
      </c>
      <c r="N2363" s="1">
        <f>VLOOKUP($E2363,[1]AllProteinsNorm!$A$1:$Q$3226,11,FALSE)</f>
        <v>259458.02561482601</v>
      </c>
      <c r="O2363" s="1">
        <f>VLOOKUP($E2363,[1]AllProteinsNorm!$A$1:$Q$3226,15,FALSE)</f>
        <v>237915.84141336501</v>
      </c>
      <c r="P2363" s="1">
        <f>VLOOKUP($E2363,[1]AllProteinsNorm!$A$1:$Q$3226,6,FALSE)</f>
        <v>232426.122070246</v>
      </c>
      <c r="Q2363" s="1">
        <f>VLOOKUP($E2363,[1]AllProteinsNorm!$A$1:$Q$3226,8,FALSE)</f>
        <v>272741.05504968902</v>
      </c>
      <c r="R2363" s="1">
        <f>VLOOKUP($E2363,[1]AllProteinsNorm!$A$1:$Q$3226,13,FALSE)</f>
        <v>238981.706982754</v>
      </c>
      <c r="S2363" s="1">
        <f>VLOOKUP($E2363,[1]AllProteinsNorm!$A$1:$Q$3226,16,FALSE)</f>
        <v>240905.341466777</v>
      </c>
      <c r="T2363" s="1">
        <f>VLOOKUP($E2363,[1]AllProteinsNorm!$A$1:$Q$3226,17,FALSE)</f>
        <v>269634.23888642603</v>
      </c>
      <c r="U2363" s="1">
        <f>VLOOKUP($E2363,[1]AllProteinsNorm!$A$1:$Q$3226,3,FALSE)</f>
        <v>226549.409822574</v>
      </c>
      <c r="V2363" s="1">
        <f>VLOOKUP($E2363,[1]AllProteinsNorm!$A$1:$Q$3226,7,FALSE)</f>
        <v>199069.33501666001</v>
      </c>
      <c r="W2363" s="1">
        <f>VLOOKUP($E2363,[1]AllProteinsNorm!$A$1:$Q$3226,9,FALSE)</f>
        <v>232720.729229638</v>
      </c>
      <c r="X2363" s="1">
        <f>VLOOKUP($E2363,[1]AllProteinsNorm!$A$1:$Q$3226,12,FALSE)</f>
        <v>262444.57522205601</v>
      </c>
      <c r="Y2363" s="29">
        <f>VLOOKUP($E2363,[1]AllProteinsNorm!$A$1:$Q$3226,14,FALSE)</f>
        <v>253362.04632155801</v>
      </c>
      <c r="Z2363" s="25">
        <f t="shared" si="279"/>
        <v>0.83733056624182478</v>
      </c>
      <c r="AA2363" s="1">
        <f t="shared" si="279"/>
        <v>1.0210537912541913</v>
      </c>
      <c r="AB2363" s="1">
        <f t="shared" si="279"/>
        <v>0.9509028277063345</v>
      </c>
      <c r="AC2363" s="1">
        <f t="shared" si="279"/>
        <v>1.1427983239502999</v>
      </c>
      <c r="AD2363" s="1">
        <f t="shared" si="279"/>
        <v>1.0479144908473492</v>
      </c>
      <c r="AE2363" s="1">
        <f t="shared" si="279"/>
        <v>1.0237346951003972</v>
      </c>
      <c r="AF2363" s="1">
        <f t="shared" si="279"/>
        <v>1.2013042180700637</v>
      </c>
      <c r="AG2363" s="1">
        <f t="shared" si="279"/>
        <v>1.0526091592175708</v>
      </c>
      <c r="AH2363" s="1">
        <f t="shared" si="279"/>
        <v>1.0610819218504677</v>
      </c>
      <c r="AI2363" s="1">
        <f t="shared" si="279"/>
        <v>1.1876200612752015</v>
      </c>
      <c r="AJ2363" s="1">
        <f t="shared" si="279"/>
        <v>0.99785036606080246</v>
      </c>
      <c r="AK2363" s="1">
        <f t="shared" si="279"/>
        <v>0.87681274020278444</v>
      </c>
      <c r="AL2363" s="1">
        <f t="shared" si="279"/>
        <v>1.0250323098771192</v>
      </c>
      <c r="AM2363" s="1">
        <f t="shared" si="279"/>
        <v>1.1559527595375176</v>
      </c>
      <c r="AN2363" s="29">
        <f t="shared" si="279"/>
        <v>1.1159482201515285</v>
      </c>
      <c r="AO2363" s="1">
        <f t="shared" si="275"/>
        <v>23153.8802888969</v>
      </c>
      <c r="AP2363" s="1">
        <f t="shared" si="276"/>
        <v>16800.115249432729</v>
      </c>
      <c r="AQ2363" s="29">
        <f t="shared" si="277"/>
        <v>22171.350249499825</v>
      </c>
    </row>
    <row r="2364" spans="1:43" x14ac:dyDescent="0.2">
      <c r="A2364" s="26"/>
      <c r="E2364" s="25" t="s">
        <v>4597</v>
      </c>
      <c r="F2364" s="26" t="s">
        <v>4598</v>
      </c>
      <c r="G2364" s="1">
        <v>0.30244595130735702</v>
      </c>
      <c r="H2364" s="1">
        <v>0.71248288602471699</v>
      </c>
      <c r="I2364" s="1">
        <f>VLOOKUP(F2364,'[1]SUSMB vs SHAM all proteins sum'!$B$2:$E$3214,2,FALSE)</f>
        <v>0.32056806859090098</v>
      </c>
      <c r="J2364" s="29">
        <f>VLOOKUP(F2364,'[1]SUSMB vs SHAM all proteins sum'!$B$2:$E$3214,3,FALSE)</f>
        <v>0.67029619600516199</v>
      </c>
      <c r="K2364" s="25">
        <f>VLOOKUP($E2364,[1]AllProteinsNorm!$A$1:$Q$3226,4,FALSE)</f>
        <v>362337.20062564698</v>
      </c>
      <c r="L2364" s="1">
        <f>VLOOKUP($E2364,[1]AllProteinsNorm!$A$1:$Q$3226,5,FALSE)</f>
        <v>107299.54934826</v>
      </c>
      <c r="M2364" s="1">
        <f>VLOOKUP($E2364,[1]AllProteinsNorm!$A$1:$Q$3226,10,FALSE)</f>
        <v>266013.91325089801</v>
      </c>
      <c r="N2364" s="1">
        <f>VLOOKUP($E2364,[1]AllProteinsNorm!$A$1:$Q$3226,11,FALSE)</f>
        <v>102449.33262443</v>
      </c>
      <c r="O2364" s="1">
        <f>VLOOKUP($E2364,[1]AllProteinsNorm!$A$1:$Q$3226,15,FALSE)</f>
        <v>283669.58259546303</v>
      </c>
      <c r="P2364" s="1">
        <f>VLOOKUP($E2364,[1]AllProteinsNorm!$A$1:$Q$3226,6,FALSE)</f>
        <v>94732.223710899605</v>
      </c>
      <c r="Q2364" s="1">
        <f>VLOOKUP($E2364,[1]AllProteinsNorm!$A$1:$Q$3226,8,FALSE)</f>
        <v>119667.845667797</v>
      </c>
      <c r="R2364" s="1">
        <f>VLOOKUP($E2364,[1]AllProteinsNorm!$A$1:$Q$3226,13,FALSE)</f>
        <v>182049.02642499001</v>
      </c>
      <c r="S2364" s="1">
        <f>VLOOKUP($E2364,[1]AllProteinsNorm!$A$1:$Q$3226,16,FALSE)</f>
        <v>118560.64525845701</v>
      </c>
      <c r="T2364" s="1">
        <f>VLOOKUP($E2364,[1]AllProteinsNorm!$A$1:$Q$3226,17,FALSE)</f>
        <v>225530.42756644599</v>
      </c>
      <c r="U2364" s="1">
        <f>VLOOKUP($E2364,[1]AllProteinsNorm!$A$1:$Q$3226,3,FALSE)</f>
        <v>308109.38993521302</v>
      </c>
      <c r="V2364" s="1">
        <f>VLOOKUP($E2364,[1]AllProteinsNorm!$A$1:$Q$3226,7,FALSE)</f>
        <v>112849.460911742</v>
      </c>
      <c r="W2364" s="1">
        <f>VLOOKUP($E2364,[1]AllProteinsNorm!$A$1:$Q$3226,9,FALSE)</f>
        <v>127865.68367150601</v>
      </c>
      <c r="X2364" s="1">
        <f>VLOOKUP($E2364,[1]AllProteinsNorm!$A$1:$Q$3226,12,FALSE)</f>
        <v>158608.45610839501</v>
      </c>
      <c r="Y2364" s="29">
        <f>VLOOKUP($E2364,[1]AllProteinsNorm!$A$1:$Q$3226,14,FALSE)</f>
        <v>57674.798518426498</v>
      </c>
      <c r="Z2364" s="25">
        <f t="shared" si="279"/>
        <v>1.6150250799634689</v>
      </c>
      <c r="AA2364" s="1">
        <f t="shared" si="279"/>
        <v>0.47826020338788217</v>
      </c>
      <c r="AB2364" s="1">
        <f t="shared" si="279"/>
        <v>1.1856887473259832</v>
      </c>
      <c r="AC2364" s="1">
        <f t="shared" si="279"/>
        <v>0.45664160712253016</v>
      </c>
      <c r="AD2364" s="1">
        <f t="shared" si="279"/>
        <v>1.2643843622001363</v>
      </c>
      <c r="AE2364" s="1">
        <f t="shared" si="279"/>
        <v>0.42224457469350873</v>
      </c>
      <c r="AF2364" s="1">
        <f t="shared" si="279"/>
        <v>0.53338870997782417</v>
      </c>
      <c r="AG2364" s="1">
        <f t="shared" si="279"/>
        <v>0.81143681342025642</v>
      </c>
      <c r="AH2364" s="1">
        <f t="shared" si="279"/>
        <v>0.52845364831001229</v>
      </c>
      <c r="AI2364" s="1">
        <f t="shared" si="279"/>
        <v>1.0052439997487612</v>
      </c>
      <c r="AJ2364" s="1">
        <f t="shared" si="279"/>
        <v>1.3733185310765785</v>
      </c>
      <c r="AK2364" s="1">
        <f t="shared" si="279"/>
        <v>0.50299750982819769</v>
      </c>
      <c r="AL2364" s="1">
        <f t="shared" si="279"/>
        <v>0.56992846894987204</v>
      </c>
      <c r="AM2364" s="1">
        <f t="shared" si="279"/>
        <v>0.70695648712590875</v>
      </c>
      <c r="AN2364" s="29">
        <f t="shared" si="279"/>
        <v>0.25707061247993102</v>
      </c>
      <c r="AO2364" s="1">
        <f t="shared" si="275"/>
        <v>102816.09087190841</v>
      </c>
      <c r="AP2364" s="1">
        <f t="shared" si="276"/>
        <v>48326.157741297771</v>
      </c>
      <c r="AQ2364" s="29">
        <f t="shared" si="277"/>
        <v>84167.771725494677</v>
      </c>
    </row>
    <row r="2365" spans="1:43" x14ac:dyDescent="0.2">
      <c r="A2365" s="26"/>
      <c r="E2365" s="25" t="s">
        <v>221</v>
      </c>
      <c r="F2365" s="26" t="s">
        <v>222</v>
      </c>
      <c r="G2365" s="1">
        <v>9.1729336350743304E-2</v>
      </c>
      <c r="H2365" s="43">
        <v>3.0710163338464298</v>
      </c>
      <c r="I2365" s="1">
        <f>VLOOKUP(F2365,'[1]SUSMB vs SHAM all proteins sum'!$B$2:$E$3214,2,FALSE)</f>
        <v>2.0878870599342202E-2</v>
      </c>
      <c r="J2365" s="29">
        <f>VLOOKUP(F2365,'[1]SUSMB vs SHAM all proteins sum'!$B$2:$E$3214,3,FALSE)</f>
        <v>4.3880335560740802</v>
      </c>
      <c r="K2365" s="25">
        <f>VLOOKUP($E2365,[1]AllProteinsNorm!$A$1:$Q$3226,4,FALSE)</f>
        <v>101407.92020449101</v>
      </c>
      <c r="L2365" s="1">
        <f>VLOOKUP($E2365,[1]AllProteinsNorm!$A$1:$Q$3226,5,FALSE)</f>
        <v>19171.223546568399</v>
      </c>
      <c r="M2365" s="1">
        <f>VLOOKUP($E2365,[1]AllProteinsNorm!$A$1:$Q$3226,10,FALSE)</f>
        <v>224783.12807408601</v>
      </c>
      <c r="N2365" s="1">
        <f>VLOOKUP($E2365,[1]AllProteinsNorm!$A$1:$Q$3226,11,FALSE)</f>
        <v>326335.74339982303</v>
      </c>
      <c r="O2365" s="1">
        <f>VLOOKUP($E2365,[1]AllProteinsNorm!$A$1:$Q$3226,15,FALSE)</f>
        <v>121297.873265407</v>
      </c>
      <c r="P2365" s="1">
        <f>VLOOKUP($E2365,[1]AllProteinsNorm!$A$1:$Q$3226,6,FALSE)</f>
        <v>411548.99320383498</v>
      </c>
      <c r="Q2365" s="1">
        <f>VLOOKUP($E2365,[1]AllProteinsNorm!$A$1:$Q$3226,8,FALSE)</f>
        <v>235967.29895965301</v>
      </c>
      <c r="R2365" s="1">
        <f>VLOOKUP($E2365,[1]AllProteinsNorm!$A$1:$Q$3226,13,FALSE)</f>
        <v>543825.96393221</v>
      </c>
      <c r="S2365" s="1">
        <f>VLOOKUP($E2365,[1]AllProteinsNorm!$A$1:$Q$3226,16,FALSE)</f>
        <v>119705.06489199901</v>
      </c>
      <c r="T2365" s="1">
        <f>VLOOKUP($E2365,[1]AllProteinsNorm!$A$1:$Q$3226,17,FALSE)</f>
        <v>747425.74073671398</v>
      </c>
      <c r="U2365" s="1">
        <f>VLOOKUP($E2365,[1]AllProteinsNorm!$A$1:$Q$3226,3,FALSE)</f>
        <v>628098.77280084696</v>
      </c>
      <c r="V2365" s="1">
        <f>VLOOKUP($E2365,[1]AllProteinsNorm!$A$1:$Q$3226,7,FALSE)</f>
        <v>287124.11806183797</v>
      </c>
      <c r="W2365" s="1">
        <f>VLOOKUP($E2365,[1]AllProteinsNorm!$A$1:$Q$3226,9,FALSE)</f>
        <v>382370.14908280101</v>
      </c>
      <c r="X2365" s="1">
        <f>VLOOKUP($E2365,[1]AllProteinsNorm!$A$1:$Q$3226,12,FALSE)</f>
        <v>674883.48841409001</v>
      </c>
      <c r="Y2365" s="29">
        <f>VLOOKUP($E2365,[1]AllProteinsNorm!$A$1:$Q$3226,14,FALSE)</f>
        <v>604703.589188874</v>
      </c>
      <c r="Z2365" s="25">
        <f t="shared" si="279"/>
        <v>0.63939751565131719</v>
      </c>
      <c r="AA2365" s="1">
        <f t="shared" si="279"/>
        <v>0.12087845488748128</v>
      </c>
      <c r="AB2365" s="1">
        <f t="shared" si="279"/>
        <v>1.4173032378642287</v>
      </c>
      <c r="AC2365" s="1">
        <f t="shared" si="279"/>
        <v>2.0576130856180583</v>
      </c>
      <c r="AD2365" s="1">
        <f t="shared" si="279"/>
        <v>0.76480770597891434</v>
      </c>
      <c r="AE2365" s="1">
        <f t="shared" si="279"/>
        <v>2.5948999180014658</v>
      </c>
      <c r="AF2365" s="1">
        <f t="shared" si="279"/>
        <v>1.4878217049073446</v>
      </c>
      <c r="AG2365" s="1">
        <f t="shared" si="279"/>
        <v>3.4289330614783529</v>
      </c>
      <c r="AH2365" s="1">
        <f t="shared" si="279"/>
        <v>0.75476472595514499</v>
      </c>
      <c r="AI2365" s="1">
        <f t="shared" si="279"/>
        <v>4.7126709708393744</v>
      </c>
      <c r="AJ2365" s="1">
        <f t="shared" si="279"/>
        <v>3.9602902229200532</v>
      </c>
      <c r="AK2365" s="1">
        <f t="shared" si="279"/>
        <v>1.8103758306265341</v>
      </c>
      <c r="AL2365" s="1">
        <f t="shared" si="279"/>
        <v>2.4109213845403299</v>
      </c>
      <c r="AM2365" s="1">
        <f t="shared" si="279"/>
        <v>4.2552773489082281</v>
      </c>
      <c r="AN2365" s="29">
        <f t="shared" si="279"/>
        <v>3.8127788426497826</v>
      </c>
      <c r="AO2365" s="1">
        <f t="shared" si="275"/>
        <v>106412.64248738659</v>
      </c>
      <c r="AP2365" s="1">
        <f t="shared" si="276"/>
        <v>221951.38672232284</v>
      </c>
      <c r="AQ2365" s="29">
        <f t="shared" si="277"/>
        <v>152261.5779051242</v>
      </c>
    </row>
    <row r="2366" spans="1:43" x14ac:dyDescent="0.2">
      <c r="A2366" s="26"/>
      <c r="E2366" s="25" t="s">
        <v>4599</v>
      </c>
      <c r="F2366" s="26" t="s">
        <v>4600</v>
      </c>
      <c r="G2366" s="1">
        <v>0.431052263183406</v>
      </c>
      <c r="H2366" s="1">
        <v>1.4898049167062299</v>
      </c>
      <c r="I2366" s="1">
        <f>VLOOKUP(F2366,'[1]SUSMB vs SHAM all proteins sum'!$B$2:$E$3214,2,FALSE)</f>
        <v>0.98202831154461701</v>
      </c>
      <c r="J2366" s="29">
        <f>VLOOKUP(F2366,'[1]SUSMB vs SHAM all proteins sum'!$B$2:$E$3214,3,FALSE)</f>
        <v>0.98701666135597199</v>
      </c>
      <c r="K2366" s="25">
        <f>VLOOKUP($E2366,[1]AllProteinsNorm!$A$1:$Q$3226,4,FALSE)</f>
        <v>47555.423906448603</v>
      </c>
      <c r="L2366" s="1">
        <f>VLOOKUP($E2366,[1]AllProteinsNorm!$A$1:$Q$3226,5,FALSE)</f>
        <v>46030.575305871498</v>
      </c>
      <c r="M2366" s="1">
        <f>VLOOKUP($E2366,[1]AllProteinsNorm!$A$1:$Q$3226,10,FALSE)</f>
        <v>58745.8190111488</v>
      </c>
      <c r="N2366" s="1">
        <f>VLOOKUP($E2366,[1]AllProteinsNorm!$A$1:$Q$3226,11,FALSE)</f>
        <v>7138.2407093690699</v>
      </c>
      <c r="O2366" s="1">
        <f>VLOOKUP($E2366,[1]AllProteinsNorm!$A$1:$Q$3226,15,FALSE)</f>
        <v>46794.925516105599</v>
      </c>
      <c r="P2366" s="1">
        <f>VLOOKUP($E2366,[1]AllProteinsNorm!$A$1:$Q$3226,6,FALSE)</f>
        <v>49300.288072067196</v>
      </c>
      <c r="Q2366" s="1">
        <f>VLOOKUP($E2366,[1]AllProteinsNorm!$A$1:$Q$3226,8,FALSE)</f>
        <v>74422.901855919699</v>
      </c>
      <c r="R2366" s="1">
        <f>VLOOKUP($E2366,[1]AllProteinsNorm!$A$1:$Q$3226,13,FALSE)</f>
        <v>17587.539412252499</v>
      </c>
      <c r="S2366" s="1">
        <f>VLOOKUP($E2366,[1]AllProteinsNorm!$A$1:$Q$3226,16,FALSE)</f>
        <v>55446.909260118598</v>
      </c>
      <c r="T2366" s="1">
        <f>VLOOKUP($E2366,[1]AllProteinsNorm!$A$1:$Q$3226,17,FALSE)</f>
        <v>88109.331325448002</v>
      </c>
      <c r="U2366" s="1">
        <f>VLOOKUP($E2366,[1]AllProteinsNorm!$A$1:$Q$3226,3,FALSE)</f>
        <v>97930.567713072305</v>
      </c>
      <c r="V2366" s="1">
        <f>VLOOKUP($E2366,[1]AllProteinsNorm!$A$1:$Q$3226,7,FALSE)</f>
        <v>13216.526005202</v>
      </c>
      <c r="W2366" s="1">
        <f>VLOOKUP($E2366,[1]AllProteinsNorm!$A$1:$Q$3226,9,FALSE)</f>
        <v>52261.839905479501</v>
      </c>
      <c r="X2366" s="1">
        <f>VLOOKUP($E2366,[1]AllProteinsNorm!$A$1:$Q$3226,12,FALSE)</f>
        <v>12618.5430063285</v>
      </c>
      <c r="Y2366" s="29">
        <f>VLOOKUP($E2366,[1]AllProteinsNorm!$A$1:$Q$3226,14,FALSE)</f>
        <v>47141.814765297102</v>
      </c>
      <c r="Z2366" s="25">
        <f t="shared" si="279"/>
        <v>1.1527750101040517</v>
      </c>
      <c r="AA2366" s="1">
        <f t="shared" si="279"/>
        <v>1.1158116688793915</v>
      </c>
      <c r="AB2366" s="1">
        <f t="shared" si="279"/>
        <v>1.4240376079365533</v>
      </c>
      <c r="AC2366" s="1">
        <f t="shared" si="279"/>
        <v>0.17303568825410565</v>
      </c>
      <c r="AD2366" s="1">
        <f t="shared" si="279"/>
        <v>1.1343400248258975</v>
      </c>
      <c r="AE2366" s="1">
        <f t="shared" si="279"/>
        <v>1.1950716745204617</v>
      </c>
      <c r="AF2366" s="1">
        <f t="shared" si="279"/>
        <v>1.8040604917685743</v>
      </c>
      <c r="AG2366" s="1">
        <f t="shared" si="279"/>
        <v>0.42633361787603635</v>
      </c>
      <c r="AH2366" s="1">
        <f t="shared" si="279"/>
        <v>1.3440698480221998</v>
      </c>
      <c r="AI2366" s="1">
        <f t="shared" si="279"/>
        <v>2.1358286177569212</v>
      </c>
      <c r="AJ2366" s="1">
        <f t="shared" si="279"/>
        <v>2.3739019003807913</v>
      </c>
      <c r="AK2366" s="1">
        <f t="shared" si="279"/>
        <v>0.32037735441406112</v>
      </c>
      <c r="AL2366" s="1">
        <f t="shared" si="279"/>
        <v>1.2668616548053939</v>
      </c>
      <c r="AM2366" s="1">
        <f t="shared" si="279"/>
        <v>0.30588184999116869</v>
      </c>
      <c r="AN2366" s="29">
        <f t="shared" si="279"/>
        <v>1.1427488502530112</v>
      </c>
      <c r="AO2366" s="1">
        <f t="shared" si="275"/>
        <v>17680.917565219068</v>
      </c>
      <c r="AP2366" s="1">
        <f t="shared" si="276"/>
        <v>24026.585980524113</v>
      </c>
      <c r="AQ2366" s="29">
        <f t="shared" si="277"/>
        <v>31359.350647428219</v>
      </c>
    </row>
    <row r="2367" spans="1:43" x14ac:dyDescent="0.2">
      <c r="A2367" s="26"/>
      <c r="E2367" s="25" t="s">
        <v>4601</v>
      </c>
      <c r="F2367" s="26" t="s">
        <v>4602</v>
      </c>
      <c r="G2367" s="1">
        <v>0.22942157729249801</v>
      </c>
      <c r="H2367" s="1">
        <v>0.91481966541223603</v>
      </c>
      <c r="I2367" s="1">
        <f>VLOOKUP(F2367,'[1]SUSMB vs SHAM all proteins sum'!$B$2:$E$3214,2,FALSE)</f>
        <v>0.540147924642296</v>
      </c>
      <c r="J2367" s="29">
        <f>VLOOKUP(F2367,'[1]SUSMB vs SHAM all proteins sum'!$B$2:$E$3214,3,FALSE)</f>
        <v>0.942766566408345</v>
      </c>
      <c r="K2367" s="25">
        <f>VLOOKUP($E2367,[1]AllProteinsNorm!$A$1:$Q$3226,4,FALSE)</f>
        <v>1062468.8697296199</v>
      </c>
      <c r="L2367" s="1">
        <f>VLOOKUP($E2367,[1]AllProteinsNorm!$A$1:$Q$3226,5,FALSE)</f>
        <v>1193983.585256</v>
      </c>
      <c r="M2367" s="1">
        <f>VLOOKUP($E2367,[1]AllProteinsNorm!$A$1:$Q$3226,10,FALSE)</f>
        <v>1443876.5277141801</v>
      </c>
      <c r="N2367" s="1">
        <f>VLOOKUP($E2367,[1]AllProteinsNorm!$A$1:$Q$3226,11,FALSE)</f>
        <v>1160667.9283775999</v>
      </c>
      <c r="O2367" s="1">
        <f>VLOOKUP($E2367,[1]AllProteinsNorm!$A$1:$Q$3226,15,FALSE)</f>
        <v>1327184.3906199499</v>
      </c>
      <c r="P2367" s="1">
        <f>VLOOKUP($E2367,[1]AllProteinsNorm!$A$1:$Q$3226,6,FALSE)</f>
        <v>1000818.79270782</v>
      </c>
      <c r="Q2367" s="1">
        <f>VLOOKUP($E2367,[1]AllProteinsNorm!$A$1:$Q$3226,8,FALSE)</f>
        <v>1269271.0535958901</v>
      </c>
      <c r="R2367" s="1">
        <f>VLOOKUP($E2367,[1]AllProteinsNorm!$A$1:$Q$3226,13,FALSE)</f>
        <v>1087583.1509746001</v>
      </c>
      <c r="S2367" s="1">
        <f>VLOOKUP($E2367,[1]AllProteinsNorm!$A$1:$Q$3226,16,FALSE)</f>
        <v>1211138.7142979801</v>
      </c>
      <c r="T2367" s="1">
        <f>VLOOKUP($E2367,[1]AllProteinsNorm!$A$1:$Q$3226,17,FALSE)</f>
        <v>1080426.3073130499</v>
      </c>
      <c r="U2367" s="1">
        <f>VLOOKUP($E2367,[1]AllProteinsNorm!$A$1:$Q$3226,3,FALSE)</f>
        <v>1019708.4663833</v>
      </c>
      <c r="V2367" s="1">
        <f>VLOOKUP($E2367,[1]AllProteinsNorm!$A$1:$Q$3226,7,FALSE)</f>
        <v>1053172.79117671</v>
      </c>
      <c r="W2367" s="1">
        <f>VLOOKUP($E2367,[1]AllProteinsNorm!$A$1:$Q$3226,9,FALSE)</f>
        <v>1387503.50873306</v>
      </c>
      <c r="X2367" s="1">
        <f>VLOOKUP($E2367,[1]AllProteinsNorm!$A$1:$Q$3226,12,FALSE)</f>
        <v>1008543.63124614</v>
      </c>
      <c r="Y2367" s="29">
        <f>VLOOKUP($E2367,[1]AllProteinsNorm!$A$1:$Q$3226,14,FALSE)</f>
        <v>1398299.8213281699</v>
      </c>
      <c r="Z2367" s="25">
        <f t="shared" si="279"/>
        <v>0.85846617764592348</v>
      </c>
      <c r="AA2367" s="1">
        <f t="shared" si="279"/>
        <v>0.96472899471166385</v>
      </c>
      <c r="AB2367" s="1">
        <f t="shared" si="279"/>
        <v>1.1666404532444294</v>
      </c>
      <c r="AC2367" s="1">
        <f t="shared" si="279"/>
        <v>0.93781021578928314</v>
      </c>
      <c r="AD2367" s="1">
        <f t="shared" si="279"/>
        <v>1.0723541586086995</v>
      </c>
      <c r="AE2367" s="1">
        <f t="shared" si="279"/>
        <v>0.8086534184391998</v>
      </c>
      <c r="AF2367" s="1">
        <f t="shared" si="279"/>
        <v>1.0255606548306389</v>
      </c>
      <c r="AG2367" s="1">
        <f t="shared" si="279"/>
        <v>0.87875831197470566</v>
      </c>
      <c r="AH2367" s="1">
        <f t="shared" si="279"/>
        <v>0.97859019900223188</v>
      </c>
      <c r="AI2367" s="1">
        <f t="shared" si="279"/>
        <v>0.87297564069163647</v>
      </c>
      <c r="AJ2367" s="1">
        <f t="shared" si="279"/>
        <v>0.82391612064081343</v>
      </c>
      <c r="AK2367" s="1">
        <f t="shared" si="279"/>
        <v>0.8509550220254829</v>
      </c>
      <c r="AL2367" s="1">
        <f t="shared" si="279"/>
        <v>1.1210915138770117</v>
      </c>
      <c r="AM2367" s="1">
        <f t="shared" si="279"/>
        <v>0.81489502494820854</v>
      </c>
      <c r="AN2367" s="29">
        <f t="shared" si="279"/>
        <v>1.1298148463625586</v>
      </c>
      <c r="AO2367" s="1">
        <f t="shared" si="275"/>
        <v>133467.00747639377</v>
      </c>
      <c r="AP2367" s="1">
        <f t="shared" si="276"/>
        <v>96875.51353146453</v>
      </c>
      <c r="AQ2367" s="29">
        <f t="shared" si="277"/>
        <v>179818.53254549735</v>
      </c>
    </row>
    <row r="2368" spans="1:43" x14ac:dyDescent="0.2">
      <c r="A2368" s="26"/>
      <c r="E2368" s="25" t="s">
        <v>4603</v>
      </c>
      <c r="F2368" s="26" t="s">
        <v>4604</v>
      </c>
      <c r="G2368" s="1">
        <v>0.15279521665127599</v>
      </c>
      <c r="H2368" s="43">
        <v>0.52804616954953398</v>
      </c>
      <c r="I2368" s="1">
        <f>VLOOKUP(F2368,'[1]SUSMB vs SHAM all proteins sum'!$B$2:$E$3214,2,FALSE)</f>
        <v>0.128915314017814</v>
      </c>
      <c r="J2368" s="29">
        <f>VLOOKUP(F2368,'[1]SUSMB vs SHAM all proteins sum'!$B$2:$E$3214,3,FALSE)</f>
        <v>0.52525632696785496</v>
      </c>
      <c r="K2368" s="25">
        <f>VLOOKUP($E2368,[1]AllProteinsNorm!$A$1:$Q$3226,4,FALSE)</f>
        <v>45363.309637544698</v>
      </c>
      <c r="L2368" s="1">
        <f>VLOOKUP($E2368,[1]AllProteinsNorm!$A$1:$Q$3226,5,FALSE)</f>
        <v>31331.321977579999</v>
      </c>
      <c r="M2368" s="1">
        <f>VLOOKUP($E2368,[1]AllProteinsNorm!$A$1:$Q$3226,10,FALSE)</f>
        <v>36028.5376940282</v>
      </c>
      <c r="N2368" s="1">
        <f>VLOOKUP($E2368,[1]AllProteinsNorm!$A$1:$Q$3226,11,FALSE)</f>
        <v>60455.5356229424</v>
      </c>
      <c r="O2368" s="1">
        <f>VLOOKUP($E2368,[1]AllProteinsNorm!$A$1:$Q$3226,15,FALSE)</f>
        <v>48913.674905970802</v>
      </c>
      <c r="P2368" s="1">
        <f>VLOOKUP($E2368,[1]AllProteinsNorm!$A$1:$Q$3226,6,FALSE)</f>
        <v>36973.951297591098</v>
      </c>
      <c r="Q2368" s="1">
        <f>VLOOKUP($E2368,[1]AllProteinsNorm!$A$1:$Q$3226,8,FALSE)</f>
        <v>4902.5881534539603</v>
      </c>
      <c r="R2368" s="1">
        <f>VLOOKUP($E2368,[1]AllProteinsNorm!$A$1:$Q$3226,13,FALSE)</f>
        <v>34581.662815545002</v>
      </c>
      <c r="S2368" s="1">
        <f>VLOOKUP($E2368,[1]AllProteinsNorm!$A$1:$Q$3226,16,FALSE)</f>
        <v>35008.3288853298</v>
      </c>
      <c r="T2368" s="1">
        <f>VLOOKUP($E2368,[1]AllProteinsNorm!$A$1:$Q$3226,17,FALSE)</f>
        <v>28328.097481952602</v>
      </c>
      <c r="U2368" s="1">
        <f>VLOOKUP($E2368,[1]AllProteinsNorm!$A$1:$Q$3226,3,FALSE)</f>
        <v>5716.1618203008302</v>
      </c>
      <c r="V2368" s="1">
        <f>VLOOKUP($E2368,[1]AllProteinsNorm!$A$1:$Q$3226,7,FALSE)</f>
        <v>21218.764916287899</v>
      </c>
      <c r="W2368" s="1">
        <f>VLOOKUP($E2368,[1]AllProteinsNorm!$A$1:$Q$3226,9,FALSE)</f>
        <v>35296.283385815303</v>
      </c>
      <c r="X2368" s="1">
        <f>VLOOKUP($E2368,[1]AllProteinsNorm!$A$1:$Q$3226,12,FALSE)</f>
        <v>41020.266893273503</v>
      </c>
      <c r="Y2368" s="29">
        <f>VLOOKUP($E2368,[1]AllProteinsNorm!$A$1:$Q$3226,14,FALSE)</f>
        <v>34474.727364049097</v>
      </c>
      <c r="Z2368" s="25">
        <f t="shared" si="279"/>
        <v>1.0212711861303025</v>
      </c>
      <c r="AA2368" s="1">
        <f t="shared" si="279"/>
        <v>0.70536688382610335</v>
      </c>
      <c r="AB2368" s="1">
        <f t="shared" si="279"/>
        <v>0.81111602568934682</v>
      </c>
      <c r="AC2368" s="1">
        <f t="shared" si="279"/>
        <v>1.3610447973726576</v>
      </c>
      <c r="AD2368" s="1">
        <f t="shared" si="279"/>
        <v>1.1012011069815892</v>
      </c>
      <c r="AE2368" s="1">
        <f t="shared" si="279"/>
        <v>0.83240026795493527</v>
      </c>
      <c r="AF2368" s="1">
        <f t="shared" si="279"/>
        <v>0.11037272321158828</v>
      </c>
      <c r="AG2368" s="1">
        <f t="shared" si="279"/>
        <v>0.77854230840246474</v>
      </c>
      <c r="AH2368" s="1">
        <f t="shared" si="279"/>
        <v>0.78814790743508112</v>
      </c>
      <c r="AI2368" s="1">
        <f t="shared" si="279"/>
        <v>0.63775482757687196</v>
      </c>
      <c r="AJ2368" s="1">
        <f t="shared" si="279"/>
        <v>0.12868883264857278</v>
      </c>
      <c r="AK2368" s="1">
        <f t="shared" si="279"/>
        <v>0.47770132707297536</v>
      </c>
      <c r="AL2368" s="1">
        <f t="shared" si="279"/>
        <v>0.79463067151495315</v>
      </c>
      <c r="AM2368" s="1">
        <f t="shared" si="279"/>
        <v>0.92349559501281742</v>
      </c>
      <c r="AN2368" s="29">
        <f t="shared" si="279"/>
        <v>0.77613485409057259</v>
      </c>
      <c r="AO2368" s="1">
        <f t="shared" si="275"/>
        <v>10197.563143626452</v>
      </c>
      <c r="AP2368" s="1">
        <f t="shared" si="276"/>
        <v>11887.442177028974</v>
      </c>
      <c r="AQ2368" s="29">
        <f t="shared" si="277"/>
        <v>12698.076701863125</v>
      </c>
    </row>
    <row r="2369" spans="1:43" x14ac:dyDescent="0.2">
      <c r="A2369" s="26"/>
      <c r="E2369" s="25" t="s">
        <v>4605</v>
      </c>
      <c r="F2369" s="26" t="s">
        <v>4606</v>
      </c>
      <c r="G2369" s="1">
        <v>0.78750741524838497</v>
      </c>
      <c r="H2369" s="1">
        <v>1.1194304252301699</v>
      </c>
      <c r="I2369" s="1">
        <f>VLOOKUP(F2369,'[1]SUSMB vs SHAM all proteins sum'!$B$2:$E$3214,2,FALSE)</f>
        <v>0.76333585216728705</v>
      </c>
      <c r="J2369" s="29">
        <f>VLOOKUP(F2369,'[1]SUSMB vs SHAM all proteins sum'!$B$2:$E$3214,3,FALSE)</f>
        <v>1.10275687980221</v>
      </c>
      <c r="K2369" s="25">
        <f>VLOOKUP($E2369,[1]AllProteinsNorm!$A$1:$Q$3226,4,FALSE)</f>
        <v>33454.6687572054</v>
      </c>
      <c r="L2369" s="1">
        <f>VLOOKUP($E2369,[1]AllProteinsNorm!$A$1:$Q$3226,5,FALSE)</f>
        <v>13904.774784593999</v>
      </c>
      <c r="M2369" s="1">
        <f>VLOOKUP($E2369,[1]AllProteinsNorm!$A$1:$Q$3226,10,FALSE)</f>
        <v>43418.973678300899</v>
      </c>
      <c r="N2369" s="1">
        <f>VLOOKUP($E2369,[1]AllProteinsNorm!$A$1:$Q$3226,11,FALSE)</f>
        <v>22211.770420513501</v>
      </c>
      <c r="O2369" s="1">
        <f>VLOOKUP($E2369,[1]AllProteinsNorm!$A$1:$Q$3226,15,FALSE)</f>
        <v>40946.535469884097</v>
      </c>
      <c r="P2369" s="1">
        <f>VLOOKUP($E2369,[1]AllProteinsNorm!$A$1:$Q$3226,6,FALSE)</f>
        <v>41653.542206544502</v>
      </c>
      <c r="Q2369" s="1">
        <f>VLOOKUP($E2369,[1]AllProteinsNorm!$A$1:$Q$3226,8,FALSE)</f>
        <v>18287.2228388572</v>
      </c>
      <c r="R2369" s="1">
        <f>VLOOKUP($E2369,[1]AllProteinsNorm!$A$1:$Q$3226,13,FALSE)</f>
        <v>72856.460228604599</v>
      </c>
      <c r="S2369" s="1">
        <f>VLOOKUP($E2369,[1]AllProteinsNorm!$A$1:$Q$3226,16,FALSE)</f>
        <v>11315.377521135501</v>
      </c>
      <c r="T2369" s="1">
        <f>VLOOKUP($E2369,[1]AllProteinsNorm!$A$1:$Q$3226,17,FALSE)</f>
        <v>51422.040378928701</v>
      </c>
      <c r="U2369" s="1">
        <f>VLOOKUP($E2369,[1]AllProteinsNorm!$A$1:$Q$3226,3,FALSE)</f>
        <v>34051.570399291399</v>
      </c>
      <c r="V2369" s="1">
        <f>VLOOKUP($E2369,[1]AllProteinsNorm!$A$1:$Q$3226,7,FALSE)</f>
        <v>20119.7743633315</v>
      </c>
      <c r="W2369" s="1">
        <f>VLOOKUP($E2369,[1]AllProteinsNorm!$A$1:$Q$3226,9,FALSE)</f>
        <v>18055.631813846001</v>
      </c>
      <c r="X2369" s="1">
        <f>VLOOKUP($E2369,[1]AllProteinsNorm!$A$1:$Q$3226,12,FALSE)</f>
        <v>64434.481481927498</v>
      </c>
      <c r="Y2369" s="29">
        <f>VLOOKUP($E2369,[1]AllProteinsNorm!$A$1:$Q$3226,14,FALSE)</f>
        <v>37584.448682631199</v>
      </c>
      <c r="Z2369" s="25">
        <f t="shared" ref="Z2369:AN2385" si="280">K2369/AVERAGE($K2369:$O2369)</f>
        <v>1.0866370311517928</v>
      </c>
      <c r="AA2369" s="1">
        <f t="shared" si="280"/>
        <v>0.45163930034462807</v>
      </c>
      <c r="AB2369" s="1">
        <f t="shared" si="280"/>
        <v>1.4102864086282443</v>
      </c>
      <c r="AC2369" s="1">
        <f t="shared" si="280"/>
        <v>0.72145781629278904</v>
      </c>
      <c r="AD2369" s="1">
        <f t="shared" si="280"/>
        <v>1.3299794435825465</v>
      </c>
      <c r="AE2369" s="1">
        <f t="shared" si="280"/>
        <v>1.3529436434945099</v>
      </c>
      <c r="AF2369" s="1">
        <f t="shared" si="280"/>
        <v>0.5939850631265674</v>
      </c>
      <c r="AG2369" s="1">
        <f t="shared" si="280"/>
        <v>2.366441832606351</v>
      </c>
      <c r="AH2369" s="1">
        <f t="shared" si="280"/>
        <v>0.36753340244267668</v>
      </c>
      <c r="AI2369" s="1">
        <f t="shared" si="280"/>
        <v>1.6702330457566406</v>
      </c>
      <c r="AJ2369" s="1">
        <f t="shared" si="280"/>
        <v>1.1060249208646826</v>
      </c>
      <c r="AK2369" s="1">
        <f t="shared" si="280"/>
        <v>0.65350794653752797</v>
      </c>
      <c r="AL2369" s="1">
        <f t="shared" si="280"/>
        <v>0.58646278318154865</v>
      </c>
      <c r="AM2369" s="1">
        <f t="shared" si="280"/>
        <v>2.0928885642081503</v>
      </c>
      <c r="AN2369" s="29">
        <f t="shared" si="280"/>
        <v>1.2207759111402081</v>
      </c>
      <c r="AO2369" s="1">
        <f t="shared" si="275"/>
        <v>11211.096882482636</v>
      </c>
      <c r="AP2369" s="1">
        <f t="shared" si="276"/>
        <v>22374.13043444783</v>
      </c>
      <c r="AQ2369" s="29">
        <f t="shared" si="277"/>
        <v>16627.607108108226</v>
      </c>
    </row>
    <row r="2370" spans="1:43" x14ac:dyDescent="0.2">
      <c r="A2370" s="26"/>
      <c r="E2370" s="25" t="s">
        <v>4607</v>
      </c>
      <c r="F2370" s="26" t="s">
        <v>4608</v>
      </c>
      <c r="G2370" s="1">
        <v>0.97323525569790503</v>
      </c>
      <c r="H2370" s="1">
        <v>1.00914459252476</v>
      </c>
      <c r="I2370" s="1">
        <f>VLOOKUP(F2370,'[1]SUSMB vs SHAM all proteins sum'!$B$2:$E$3214,2,FALSE)</f>
        <v>0.37644528808661998</v>
      </c>
      <c r="J2370" s="29">
        <f>VLOOKUP(F2370,'[1]SUSMB vs SHAM all proteins sum'!$B$2:$E$3214,3,FALSE)</f>
        <v>0.75524816548778495</v>
      </c>
      <c r="K2370" s="25">
        <f>VLOOKUP($E2370,[1]AllProteinsNorm!$A$1:$Q$3226,4,FALSE)</f>
        <v>38696.995616836502</v>
      </c>
      <c r="L2370" s="1">
        <f>VLOOKUP($E2370,[1]AllProteinsNorm!$A$1:$Q$3226,5,FALSE)</f>
        <v>25247.252268680499</v>
      </c>
      <c r="M2370" s="1">
        <f>VLOOKUP($E2370,[1]AllProteinsNorm!$A$1:$Q$3226,10,FALSE)</f>
        <v>60398.545830893701</v>
      </c>
      <c r="N2370" s="1">
        <f>VLOOKUP($E2370,[1]AllProteinsNorm!$A$1:$Q$3226,11,FALSE)</f>
        <v>53733.601868215403</v>
      </c>
      <c r="O2370" s="1">
        <f>VLOOKUP($E2370,[1]AllProteinsNorm!$A$1:$Q$3226,15,FALSE)</f>
        <v>88518.589371554495</v>
      </c>
      <c r="P2370" s="1">
        <f>VLOOKUP($E2370,[1]AllProteinsNorm!$A$1:$Q$3226,6,FALSE)</f>
        <v>26853.398417829801</v>
      </c>
      <c r="Q2370" s="1">
        <f>VLOOKUP($E2370,[1]AllProteinsNorm!$A$1:$Q$3226,8,FALSE)</f>
        <v>61584.794343646201</v>
      </c>
      <c r="R2370" s="1">
        <f>VLOOKUP($E2370,[1]AllProteinsNorm!$A$1:$Q$3226,13,FALSE)</f>
        <v>61269.351792911701</v>
      </c>
      <c r="S2370" s="1">
        <f>VLOOKUP($E2370,[1]AllProteinsNorm!$A$1:$Q$3226,16,FALSE)</f>
        <v>56438.015549539399</v>
      </c>
      <c r="T2370" s="1">
        <f>VLOOKUP($E2370,[1]AllProteinsNorm!$A$1:$Q$3226,17,FALSE)</f>
        <v>51366.207691344302</v>
      </c>
      <c r="U2370" s="1">
        <f>VLOOKUP($E2370,[1]AllProteinsNorm!$A$1:$Q$3226,3,FALSE)</f>
        <v>17540.050956441199</v>
      </c>
      <c r="V2370" s="1">
        <f>VLOOKUP($E2370,[1]AllProteinsNorm!$A$1:$Q$3226,7,FALSE)</f>
        <v>42789.622340644797</v>
      </c>
      <c r="W2370" s="1">
        <f>VLOOKUP($E2370,[1]AllProteinsNorm!$A$1:$Q$3226,9,FALSE)</f>
        <v>64764.143075952299</v>
      </c>
      <c r="X2370" s="1">
        <f>VLOOKUP($E2370,[1]AllProteinsNorm!$A$1:$Q$3226,12,FALSE)</f>
        <v>35452.366723730702</v>
      </c>
      <c r="Y2370" s="29">
        <f>VLOOKUP($E2370,[1]AllProteinsNorm!$A$1:$Q$3226,14,FALSE)</f>
        <v>40021.883399463397</v>
      </c>
      <c r="Z2370" s="25">
        <f t="shared" si="280"/>
        <v>0.72576375776905588</v>
      </c>
      <c r="AA2370" s="1">
        <f t="shared" si="280"/>
        <v>0.47351326344023903</v>
      </c>
      <c r="AB2370" s="1">
        <f t="shared" si="280"/>
        <v>1.1327772321152485</v>
      </c>
      <c r="AC2370" s="1">
        <f t="shared" si="280"/>
        <v>1.0077759316636703</v>
      </c>
      <c r="AD2370" s="1">
        <f t="shared" si="280"/>
        <v>1.6601698150117872</v>
      </c>
      <c r="AE2370" s="1">
        <f t="shared" si="280"/>
        <v>0.50363660108316777</v>
      </c>
      <c r="AF2370" s="1">
        <f t="shared" si="280"/>
        <v>1.1550253721721118</v>
      </c>
      <c r="AG2370" s="1">
        <f t="shared" si="280"/>
        <v>1.1491092340499647</v>
      </c>
      <c r="AH2370" s="1">
        <f t="shared" si="280"/>
        <v>1.0584973224236749</v>
      </c>
      <c r="AI2370" s="1">
        <f t="shared" si="280"/>
        <v>0.96337535568771515</v>
      </c>
      <c r="AJ2370" s="1">
        <f t="shared" si="280"/>
        <v>0.32896438316955223</v>
      </c>
      <c r="AK2370" s="1">
        <f t="shared" si="280"/>
        <v>0.80252114171761335</v>
      </c>
      <c r="AL2370" s="1">
        <f t="shared" si="280"/>
        <v>1.2146541895114304</v>
      </c>
      <c r="AM2370" s="1">
        <f t="shared" si="280"/>
        <v>0.6649106083064148</v>
      </c>
      <c r="AN2370" s="29">
        <f t="shared" si="280"/>
        <v>0.75061208308253957</v>
      </c>
      <c r="AO2370" s="1">
        <f t="shared" si="275"/>
        <v>21406.209326636785</v>
      </c>
      <c r="AP2370" s="1">
        <f t="shared" si="276"/>
        <v>12876.336056586017</v>
      </c>
      <c r="AQ2370" s="29">
        <f t="shared" si="277"/>
        <v>15140.085822205194</v>
      </c>
    </row>
    <row r="2371" spans="1:43" x14ac:dyDescent="0.2">
      <c r="A2371" s="26"/>
      <c r="E2371" s="25" t="s">
        <v>4609</v>
      </c>
      <c r="F2371" s="26" t="s">
        <v>4610</v>
      </c>
      <c r="G2371" s="1">
        <v>0.60031681382616797</v>
      </c>
      <c r="H2371" s="1">
        <v>0.94796261978517304</v>
      </c>
      <c r="I2371" s="1">
        <f>VLOOKUP(F2371,'[1]SUSMB vs SHAM all proteins sum'!$B$2:$E$3214,2,FALSE)</f>
        <v>0.630726815432614</v>
      </c>
      <c r="J2371" s="29">
        <f>VLOOKUP(F2371,'[1]SUSMB vs SHAM all proteins sum'!$B$2:$E$3214,3,FALSE)</f>
        <v>0.94435784641043796</v>
      </c>
      <c r="K2371" s="25">
        <f>VLOOKUP($E2371,[1]AllProteinsNorm!$A$1:$Q$3226,4,FALSE)</f>
        <v>149810.422719936</v>
      </c>
      <c r="L2371" s="1">
        <f>VLOOKUP($E2371,[1]AllProteinsNorm!$A$1:$Q$3226,5,FALSE)</f>
        <v>166043.51567635301</v>
      </c>
      <c r="M2371" s="1">
        <f>VLOOKUP($E2371,[1]AllProteinsNorm!$A$1:$Q$3226,10,FALSE)</f>
        <v>182151.46671617901</v>
      </c>
      <c r="N2371" s="1">
        <f>VLOOKUP($E2371,[1]AllProteinsNorm!$A$1:$Q$3226,11,FALSE)</f>
        <v>128508.217825999</v>
      </c>
      <c r="O2371" s="1">
        <f>VLOOKUP($E2371,[1]AllProteinsNorm!$A$1:$Q$3226,15,FALSE)</f>
        <v>153468.64523933301</v>
      </c>
      <c r="P2371" s="1">
        <f>VLOOKUP($E2371,[1]AllProteinsNorm!$A$1:$Q$3226,6,FALSE)</f>
        <v>118336.77687344</v>
      </c>
      <c r="Q2371" s="1">
        <f>VLOOKUP($E2371,[1]AllProteinsNorm!$A$1:$Q$3226,8,FALSE)</f>
        <v>163124.17838675101</v>
      </c>
      <c r="R2371" s="1">
        <f>VLOOKUP($E2371,[1]AllProteinsNorm!$A$1:$Q$3226,13,FALSE)</f>
        <v>126598.75815992399</v>
      </c>
      <c r="S2371" s="1">
        <f>VLOOKUP($E2371,[1]AllProteinsNorm!$A$1:$Q$3226,16,FALSE)</f>
        <v>155292.38928567001</v>
      </c>
      <c r="T2371" s="1">
        <f>VLOOKUP($E2371,[1]AllProteinsNorm!$A$1:$Q$3226,17,FALSE)</f>
        <v>180254.26687012101</v>
      </c>
      <c r="U2371" s="1">
        <f>VLOOKUP($E2371,[1]AllProteinsNorm!$A$1:$Q$3226,3,FALSE)</f>
        <v>114873.681420583</v>
      </c>
      <c r="V2371" s="1">
        <f>VLOOKUP($E2371,[1]AllProteinsNorm!$A$1:$Q$3226,7,FALSE)</f>
        <v>165785.01487925899</v>
      </c>
      <c r="W2371" s="1">
        <f>VLOOKUP($E2371,[1]AllProteinsNorm!$A$1:$Q$3226,9,FALSE)</f>
        <v>166042.31138273099</v>
      </c>
      <c r="X2371" s="1">
        <f>VLOOKUP($E2371,[1]AllProteinsNorm!$A$1:$Q$3226,12,FALSE)</f>
        <v>115835.4153698</v>
      </c>
      <c r="Y2371" s="29">
        <f>VLOOKUP($E2371,[1]AllProteinsNorm!$A$1:$Q$3226,14,FALSE)</f>
        <v>183233.21649304099</v>
      </c>
      <c r="Z2371" s="25">
        <f t="shared" si="280"/>
        <v>0.96034505418901461</v>
      </c>
      <c r="AA2371" s="1">
        <f t="shared" si="280"/>
        <v>1.0644057079929843</v>
      </c>
      <c r="AB2371" s="1">
        <f t="shared" si="280"/>
        <v>1.1676641517872099</v>
      </c>
      <c r="AC2371" s="1">
        <f t="shared" si="280"/>
        <v>0.82378935437994494</v>
      </c>
      <c r="AD2371" s="1">
        <f t="shared" si="280"/>
        <v>0.98379573165084577</v>
      </c>
      <c r="AE2371" s="1">
        <f t="shared" si="280"/>
        <v>0.75858632754497857</v>
      </c>
      <c r="AF2371" s="1">
        <f t="shared" si="280"/>
        <v>1.0456915819884138</v>
      </c>
      <c r="AG2371" s="1">
        <f t="shared" si="280"/>
        <v>0.81154895005296002</v>
      </c>
      <c r="AH2371" s="1">
        <f t="shared" si="280"/>
        <v>0.9954866643857504</v>
      </c>
      <c r="AI2371" s="1">
        <f t="shared" si="280"/>
        <v>1.1555023378366809</v>
      </c>
      <c r="AJ2371" s="1">
        <f t="shared" si="280"/>
        <v>0.73638649304779502</v>
      </c>
      <c r="AK2371" s="1">
        <f t="shared" si="280"/>
        <v>1.0627486139304618</v>
      </c>
      <c r="AL2371" s="1">
        <f t="shared" si="280"/>
        <v>1.0643979879865741</v>
      </c>
      <c r="AM2371" s="1">
        <f t="shared" si="280"/>
        <v>0.74255159441262353</v>
      </c>
      <c r="AN2371" s="29">
        <f t="shared" si="280"/>
        <v>1.17459860287024</v>
      </c>
      <c r="AO2371" s="1">
        <f t="shared" si="275"/>
        <v>17806.111684463838</v>
      </c>
      <c r="AP2371" s="1">
        <f t="shared" si="276"/>
        <v>23054.614388216949</v>
      </c>
      <c r="AQ2371" s="29">
        <f t="shared" si="277"/>
        <v>28314.190921493573</v>
      </c>
    </row>
    <row r="2372" spans="1:43" x14ac:dyDescent="0.2">
      <c r="A2372" s="26"/>
      <c r="E2372" s="25" t="s">
        <v>4611</v>
      </c>
      <c r="F2372" s="26" t="s">
        <v>4612</v>
      </c>
      <c r="G2372" s="1">
        <v>0.39170430699509801</v>
      </c>
      <c r="H2372" s="1">
        <v>0.93866026078474196</v>
      </c>
      <c r="I2372" s="1">
        <f>VLOOKUP(F2372,'[1]SUSMB vs SHAM all proteins sum'!$B$2:$E$3214,2,FALSE)</f>
        <v>0.13010065975333199</v>
      </c>
      <c r="J2372" s="29">
        <f>VLOOKUP(F2372,'[1]SUSMB vs SHAM all proteins sum'!$B$2:$E$3214,3,FALSE)</f>
        <v>0.92941492595605801</v>
      </c>
      <c r="K2372" s="25">
        <f>VLOOKUP($E2372,[1]AllProteinsNorm!$A$1:$Q$3226,4,FALSE)</f>
        <v>810314.22951972601</v>
      </c>
      <c r="L2372" s="1">
        <f>VLOOKUP($E2372,[1]AllProteinsNorm!$A$1:$Q$3226,5,FALSE)</f>
        <v>701312.36916349304</v>
      </c>
      <c r="M2372" s="1">
        <f>VLOOKUP($E2372,[1]AllProteinsNorm!$A$1:$Q$3226,10,FALSE)</f>
        <v>766802.04124837602</v>
      </c>
      <c r="N2372" s="1">
        <f>VLOOKUP($E2372,[1]AllProteinsNorm!$A$1:$Q$3226,11,FALSE)</f>
        <v>791598.04331533099</v>
      </c>
      <c r="O2372" s="1">
        <f>VLOOKUP($E2372,[1]AllProteinsNorm!$A$1:$Q$3226,15,FALSE)</f>
        <v>695026.36253983097</v>
      </c>
      <c r="P2372" s="1">
        <f>VLOOKUP($E2372,[1]AllProteinsNorm!$A$1:$Q$3226,6,FALSE)</f>
        <v>803619.96969057596</v>
      </c>
      <c r="Q2372" s="1">
        <f>VLOOKUP($E2372,[1]AllProteinsNorm!$A$1:$Q$3226,8,FALSE)</f>
        <v>804482.86255157006</v>
      </c>
      <c r="R2372" s="1">
        <f>VLOOKUP($E2372,[1]AllProteinsNorm!$A$1:$Q$3226,13,FALSE)</f>
        <v>687879.98780752101</v>
      </c>
      <c r="S2372" s="1">
        <f>VLOOKUP($E2372,[1]AllProteinsNorm!$A$1:$Q$3226,16,FALSE)</f>
        <v>683980.21567160997</v>
      </c>
      <c r="T2372" s="1">
        <f>VLOOKUP($E2372,[1]AllProteinsNorm!$A$1:$Q$3226,17,FALSE)</f>
        <v>574344.73184009304</v>
      </c>
      <c r="U2372" s="1">
        <f>VLOOKUP($E2372,[1]AllProteinsNorm!$A$1:$Q$3226,3,FALSE)</f>
        <v>755133.61195933702</v>
      </c>
      <c r="V2372" s="1">
        <f>VLOOKUP($E2372,[1]AllProteinsNorm!$A$1:$Q$3226,7,FALSE)</f>
        <v>671619.52811507904</v>
      </c>
      <c r="W2372" s="1">
        <f>VLOOKUP($E2372,[1]AllProteinsNorm!$A$1:$Q$3226,9,FALSE)</f>
        <v>726739.69730543997</v>
      </c>
      <c r="X2372" s="1">
        <f>VLOOKUP($E2372,[1]AllProteinsNorm!$A$1:$Q$3226,12,FALSE)</f>
        <v>708567.93369099696</v>
      </c>
      <c r="Y2372" s="29">
        <f>VLOOKUP($E2372,[1]AllProteinsNorm!$A$1:$Q$3226,14,FALSE)</f>
        <v>636641.48235251196</v>
      </c>
      <c r="Z2372" s="25">
        <f t="shared" si="280"/>
        <v>1.0760993532700682</v>
      </c>
      <c r="AA2372" s="1">
        <f t="shared" si="280"/>
        <v>0.93134460608501812</v>
      </c>
      <c r="AB2372" s="1">
        <f t="shared" si="280"/>
        <v>1.0183150568176691</v>
      </c>
      <c r="AC2372" s="1">
        <f t="shared" si="280"/>
        <v>1.0512442104914836</v>
      </c>
      <c r="AD2372" s="1">
        <f t="shared" si="280"/>
        <v>0.92299677333576069</v>
      </c>
      <c r="AE2372" s="1">
        <f t="shared" si="280"/>
        <v>1.0672093592278313</v>
      </c>
      <c r="AF2372" s="1">
        <f t="shared" si="280"/>
        <v>1.0683552831371368</v>
      </c>
      <c r="AG2372" s="1">
        <f t="shared" si="280"/>
        <v>0.91350636955472098</v>
      </c>
      <c r="AH2372" s="1">
        <f t="shared" si="280"/>
        <v>0.90832746226113703</v>
      </c>
      <c r="AI2372" s="1">
        <f t="shared" si="280"/>
        <v>0.76273126149285919</v>
      </c>
      <c r="AJ2372" s="1">
        <f t="shared" si="280"/>
        <v>1.0028193531089307</v>
      </c>
      <c r="AK2372" s="1">
        <f t="shared" si="280"/>
        <v>0.89191243781631147</v>
      </c>
      <c r="AL2372" s="1">
        <f t="shared" si="280"/>
        <v>0.96511216238864195</v>
      </c>
      <c r="AM2372" s="1">
        <f t="shared" si="280"/>
        <v>0.94098001419118438</v>
      </c>
      <c r="AN2372" s="29">
        <f t="shared" si="280"/>
        <v>0.84546150427407507</v>
      </c>
      <c r="AO2372" s="1">
        <f t="shared" si="275"/>
        <v>46899.423141264568</v>
      </c>
      <c r="AP2372" s="1">
        <f t="shared" si="276"/>
        <v>86321.115103961711</v>
      </c>
      <c r="AQ2372" s="29">
        <f t="shared" si="277"/>
        <v>41587.383137353165</v>
      </c>
    </row>
    <row r="2373" spans="1:43" x14ac:dyDescent="0.2">
      <c r="A2373" s="26"/>
      <c r="E2373" s="25" t="s">
        <v>4613</v>
      </c>
      <c r="F2373" s="26" t="s">
        <v>4614</v>
      </c>
      <c r="G2373" s="1">
        <v>0.97398959803179697</v>
      </c>
      <c r="H2373" s="1">
        <v>1.0228262088303299</v>
      </c>
      <c r="I2373" s="1">
        <f>VLOOKUP(F2373,'[1]SUSMB vs SHAM all proteins sum'!$B$2:$E$3214,2,FALSE)</f>
        <v>0.77325071052967398</v>
      </c>
      <c r="J2373" s="29">
        <f>VLOOKUP(F2373,'[1]SUSMB vs SHAM all proteins sum'!$B$2:$E$3214,3,FALSE)</f>
        <v>1.22015412721725</v>
      </c>
      <c r="K2373" s="25">
        <f>VLOOKUP($E2373,[1]AllProteinsNorm!$A$1:$Q$3226,4,FALSE)</f>
        <v>3252.8106860326602</v>
      </c>
      <c r="L2373" s="1">
        <f>VLOOKUP($E2373,[1]AllProteinsNorm!$A$1:$Q$3226,5,FALSE)</f>
        <v>3413.5672784685098</v>
      </c>
      <c r="M2373" s="1">
        <f>VLOOKUP($E2373,[1]AllProteinsNorm!$A$1:$Q$3226,10,FALSE)</f>
        <v>44443.317235248804</v>
      </c>
      <c r="N2373" s="1">
        <f>VLOOKUP($E2373,[1]AllProteinsNorm!$A$1:$Q$3226,11,FALSE)</f>
        <v>31297.446732209199</v>
      </c>
      <c r="O2373" s="1">
        <f>VLOOKUP($E2373,[1]AllProteinsNorm!$A$1:$Q$3226,15,FALSE)</f>
        <v>29912.223844787401</v>
      </c>
      <c r="P2373" s="1">
        <f>VLOOKUP($E2373,[1]AllProteinsNorm!$A$1:$Q$3226,6,FALSE)</f>
        <v>27818.626618504401</v>
      </c>
      <c r="Q2373" s="1">
        <f>VLOOKUP($E2373,[1]AllProteinsNorm!$A$1:$Q$3226,8,FALSE)</f>
        <v>8270.9746429262304</v>
      </c>
      <c r="R2373" s="1">
        <f>VLOOKUP($E2373,[1]AllProteinsNorm!$A$1:$Q$3226,13,FALSE)</f>
        <v>26720.5030002329</v>
      </c>
      <c r="S2373" s="1">
        <f>VLOOKUP($E2373,[1]AllProteinsNorm!$A$1:$Q$3226,16,FALSE)</f>
        <v>4864.5852767596598</v>
      </c>
      <c r="T2373" s="1">
        <f>VLOOKUP($E2373,[1]AllProteinsNorm!$A$1:$Q$3226,17,FALSE)</f>
        <v>17292.498516388401</v>
      </c>
      <c r="U2373" s="1">
        <f>VLOOKUP($E2373,[1]AllProteinsNorm!$A$1:$Q$3226,3,FALSE)</f>
        <v>23657.171606426</v>
      </c>
      <c r="V2373" s="1">
        <f>VLOOKUP($E2373,[1]AllProteinsNorm!$A$1:$Q$3226,7,FALSE)</f>
        <v>5541.49807272608</v>
      </c>
      <c r="W2373" s="1">
        <f>VLOOKUP($E2373,[1]AllProteinsNorm!$A$1:$Q$3226,9,FALSE)</f>
        <v>29019.223576913901</v>
      </c>
      <c r="X2373" s="1">
        <f>VLOOKUP($E2373,[1]AllProteinsNorm!$A$1:$Q$3226,12,FALSE)</f>
        <v>31067.504658360602</v>
      </c>
      <c r="Y2373" s="29">
        <f>VLOOKUP($E2373,[1]AllProteinsNorm!$A$1:$Q$3226,14,FALSE)</f>
        <v>10571.159656862101</v>
      </c>
      <c r="Z2373" s="25">
        <f t="shared" si="280"/>
        <v>0.14480186313098325</v>
      </c>
      <c r="AA2373" s="1">
        <f t="shared" si="280"/>
        <v>0.15195809088049619</v>
      </c>
      <c r="AB2373" s="1">
        <f t="shared" si="280"/>
        <v>1.9784351936062075</v>
      </c>
      <c r="AC2373" s="1">
        <f t="shared" si="280"/>
        <v>1.3932346624186822</v>
      </c>
      <c r="AD2373" s="1">
        <f t="shared" si="280"/>
        <v>1.3315701899636312</v>
      </c>
      <c r="AE2373" s="1">
        <f t="shared" si="280"/>
        <v>1.2383717814877335</v>
      </c>
      <c r="AF2373" s="1">
        <f t="shared" si="280"/>
        <v>0.36819005278956835</v>
      </c>
      <c r="AG2373" s="1">
        <f t="shared" si="280"/>
        <v>1.1894877973823477</v>
      </c>
      <c r="AH2373" s="1">
        <f t="shared" si="280"/>
        <v>0.21655149328517545</v>
      </c>
      <c r="AI2373" s="1">
        <f t="shared" si="280"/>
        <v>0.76979149574081995</v>
      </c>
      <c r="AJ2373" s="1">
        <f t="shared" si="280"/>
        <v>1.0531207794321313</v>
      </c>
      <c r="AK2373" s="1">
        <f t="shared" si="280"/>
        <v>0.24668488975181402</v>
      </c>
      <c r="AL2373" s="1">
        <f t="shared" si="280"/>
        <v>1.2918174606948207</v>
      </c>
      <c r="AM2373" s="1">
        <f t="shared" si="280"/>
        <v>1.3829985792526838</v>
      </c>
      <c r="AN2373" s="29">
        <f t="shared" si="280"/>
        <v>0.47058490687501031</v>
      </c>
      <c r="AO2373" s="1">
        <f t="shared" si="275"/>
        <v>16423.062974943412</v>
      </c>
      <c r="AP2373" s="1">
        <f t="shared" si="276"/>
        <v>9328.2407208965651</v>
      </c>
      <c r="AQ2373" s="29">
        <f t="shared" si="277"/>
        <v>10150.44974868936</v>
      </c>
    </row>
    <row r="2374" spans="1:43" x14ac:dyDescent="0.2">
      <c r="A2374" s="26"/>
      <c r="E2374" s="25" t="s">
        <v>4615</v>
      </c>
      <c r="F2374" s="26" t="s">
        <v>4616</v>
      </c>
      <c r="G2374" s="1">
        <v>0.343646696781022</v>
      </c>
      <c r="H2374" s="1">
        <v>1.0514096656435901</v>
      </c>
      <c r="I2374" s="1">
        <f>VLOOKUP(F2374,'[1]SUSMB vs SHAM all proteins sum'!$B$2:$E$3214,2,FALSE)</f>
        <v>0.46015501969489803</v>
      </c>
      <c r="J2374" s="29">
        <f>VLOOKUP(F2374,'[1]SUSMB vs SHAM all proteins sum'!$B$2:$E$3214,3,FALSE)</f>
        <v>1.0362788930201801</v>
      </c>
      <c r="K2374" s="25">
        <f>VLOOKUP($E2374,[1]AllProteinsNorm!$A$1:$Q$3226,4,FALSE)</f>
        <v>10457837.2649296</v>
      </c>
      <c r="L2374" s="1">
        <f>VLOOKUP($E2374,[1]AllProteinsNorm!$A$1:$Q$3226,5,FALSE)</f>
        <v>12193144.577504</v>
      </c>
      <c r="M2374" s="1">
        <f>VLOOKUP($E2374,[1]AllProteinsNorm!$A$1:$Q$3226,10,FALSE)</f>
        <v>11801126.1797993</v>
      </c>
      <c r="N2374" s="1">
        <f>VLOOKUP($E2374,[1]AllProteinsNorm!$A$1:$Q$3226,11,FALSE)</f>
        <v>12865023.0647403</v>
      </c>
      <c r="O2374" s="1">
        <f>VLOOKUP($E2374,[1]AllProteinsNorm!$A$1:$Q$3226,15,FALSE)</f>
        <v>12921150.382334899</v>
      </c>
      <c r="P2374" s="1">
        <f>VLOOKUP($E2374,[1]AllProteinsNorm!$A$1:$Q$3226,6,FALSE)</f>
        <v>13450186.5037189</v>
      </c>
      <c r="Q2374" s="1">
        <f>VLOOKUP($E2374,[1]AllProteinsNorm!$A$1:$Q$3226,8,FALSE)</f>
        <v>11926042.582989899</v>
      </c>
      <c r="R2374" s="1">
        <f>VLOOKUP($E2374,[1]AllProteinsNorm!$A$1:$Q$3226,13,FALSE)</f>
        <v>11626171.8271024</v>
      </c>
      <c r="S2374" s="1">
        <f>VLOOKUP($E2374,[1]AllProteinsNorm!$A$1:$Q$3226,16,FALSE)</f>
        <v>13624407.2220631</v>
      </c>
      <c r="T2374" s="1">
        <f>VLOOKUP($E2374,[1]AllProteinsNorm!$A$1:$Q$3226,17,FALSE)</f>
        <v>12649507.5235627</v>
      </c>
      <c r="U2374" s="1">
        <f>VLOOKUP($E2374,[1]AllProteinsNorm!$A$1:$Q$3226,3,FALSE)</f>
        <v>12727148.632445799</v>
      </c>
      <c r="V2374" s="1">
        <f>VLOOKUP($E2374,[1]AllProteinsNorm!$A$1:$Q$3226,7,FALSE)</f>
        <v>13099980.8858054</v>
      </c>
      <c r="W2374" s="1">
        <f>VLOOKUP($E2374,[1]AllProteinsNorm!$A$1:$Q$3226,9,FALSE)</f>
        <v>12857427.9214756</v>
      </c>
      <c r="X2374" s="1">
        <f>VLOOKUP($E2374,[1]AllProteinsNorm!$A$1:$Q$3226,12,FALSE)</f>
        <v>11380680.2488262</v>
      </c>
      <c r="Y2374" s="29">
        <f>VLOOKUP($E2374,[1]AllProteinsNorm!$A$1:$Q$3226,14,FALSE)</f>
        <v>12253269.107435601</v>
      </c>
      <c r="Z2374" s="25">
        <f t="shared" si="280"/>
        <v>0.86803914469720989</v>
      </c>
      <c r="AA2374" s="1">
        <f t="shared" si="280"/>
        <v>1.0120760652606353</v>
      </c>
      <c r="AB2374" s="1">
        <f t="shared" si="280"/>
        <v>0.97953708936833372</v>
      </c>
      <c r="AC2374" s="1">
        <f t="shared" si="280"/>
        <v>1.0678444629346815</v>
      </c>
      <c r="AD2374" s="1">
        <f t="shared" si="280"/>
        <v>1.0725032377391386</v>
      </c>
      <c r="AE2374" s="1">
        <f t="shared" si="280"/>
        <v>1.1164151911083218</v>
      </c>
      <c r="AF2374" s="1">
        <f t="shared" si="280"/>
        <v>0.98990561251870324</v>
      </c>
      <c r="AG2374" s="1">
        <f t="shared" si="280"/>
        <v>0.96501523147087365</v>
      </c>
      <c r="AH2374" s="1">
        <f t="shared" si="280"/>
        <v>1.1308761546430275</v>
      </c>
      <c r="AI2374" s="1">
        <f t="shared" si="280"/>
        <v>1.0499558764809489</v>
      </c>
      <c r="AJ2374" s="1">
        <f t="shared" si="280"/>
        <v>1.0564003754763807</v>
      </c>
      <c r="AK2374" s="1">
        <f t="shared" si="280"/>
        <v>1.0873468304768907</v>
      </c>
      <c r="AL2374" s="1">
        <f t="shared" si="280"/>
        <v>1.0672140379723949</v>
      </c>
      <c r="AM2374" s="1">
        <f t="shared" si="280"/>
        <v>0.94463852314783814</v>
      </c>
      <c r="AN2374" s="29">
        <f t="shared" si="280"/>
        <v>1.0170666234625849</v>
      </c>
      <c r="AO2374" s="1">
        <f t="shared" si="275"/>
        <v>898949.25811255258</v>
      </c>
      <c r="AP2374" s="1">
        <f t="shared" si="276"/>
        <v>795231.80069110647</v>
      </c>
      <c r="AQ2374" s="29">
        <f t="shared" si="277"/>
        <v>607699.45955169899</v>
      </c>
    </row>
    <row r="2375" spans="1:43" x14ac:dyDescent="0.2">
      <c r="A2375" s="26"/>
      <c r="E2375" s="25" t="s">
        <v>4617</v>
      </c>
      <c r="F2375" s="26" t="s">
        <v>4618</v>
      </c>
      <c r="G2375" s="1">
        <v>0.62507802777919097</v>
      </c>
      <c r="H2375" s="43">
        <v>0.64251978764843498</v>
      </c>
      <c r="I2375" s="1">
        <f>VLOOKUP(F2375,'[1]SUSMB vs SHAM all proteins sum'!$B$2:$E$3214,2,FALSE)</f>
        <v>0.22195479112275299</v>
      </c>
      <c r="J2375" s="29">
        <f>VLOOKUP(F2375,'[1]SUSMB vs SHAM all proteins sum'!$B$2:$E$3214,3,FALSE)</f>
        <v>0.25939690646732799</v>
      </c>
      <c r="K2375" s="25">
        <f>VLOOKUP($E2375,[1]AllProteinsNorm!$A$1:$Q$3226,4,FALSE)</f>
        <v>802260.01399570005</v>
      </c>
      <c r="L2375" s="1">
        <f>VLOOKUP($E2375,[1]AllProteinsNorm!$A$1:$Q$3226,5,FALSE)</f>
        <v>466949.18677149201</v>
      </c>
      <c r="M2375" s="1">
        <f>VLOOKUP($E2375,[1]AllProteinsNorm!$A$1:$Q$3226,10,FALSE)</f>
        <v>891069.92685490998</v>
      </c>
      <c r="N2375" s="1">
        <f>VLOOKUP($E2375,[1]AllProteinsNorm!$A$1:$Q$3226,11,FALSE)</f>
        <v>43559.542033326397</v>
      </c>
      <c r="O2375" s="1">
        <f>VLOOKUP($E2375,[1]AllProteinsNorm!$A$1:$Q$3226,15,FALSE)</f>
        <v>982914.05509283999</v>
      </c>
      <c r="P2375" s="1">
        <f>VLOOKUP($E2375,[1]AllProteinsNorm!$A$1:$Q$3226,6,FALSE)</f>
        <v>756332.89699639799</v>
      </c>
      <c r="Q2375" s="1">
        <f>VLOOKUP($E2375,[1]AllProteinsNorm!$A$1:$Q$3226,8,FALSE)</f>
        <v>791756.47785190505</v>
      </c>
      <c r="R2375" s="1">
        <f>VLOOKUP($E2375,[1]AllProteinsNorm!$A$1:$Q$3226,13,FALSE)</f>
        <v>46994.406816267801</v>
      </c>
      <c r="S2375" s="1">
        <f>VLOOKUP($E2375,[1]AllProteinsNorm!$A$1:$Q$3226,16,FALSE)</f>
        <v>801751.88019661303</v>
      </c>
      <c r="T2375" s="1">
        <f>VLOOKUP($E2375,[1]AllProteinsNorm!$A$1:$Q$3226,17,FALSE)</f>
        <v>69364.4852755303</v>
      </c>
      <c r="U2375" s="1">
        <f>VLOOKUP($E2375,[1]AllProteinsNorm!$A$1:$Q$3226,3,FALSE)</f>
        <v>227684.321392068</v>
      </c>
      <c r="V2375" s="1">
        <f>VLOOKUP($E2375,[1]AllProteinsNorm!$A$1:$Q$3226,7,FALSE)</f>
        <v>47482.8504803299</v>
      </c>
      <c r="W2375" s="1">
        <f>VLOOKUP($E2375,[1]AllProteinsNorm!$A$1:$Q$3226,9,FALSE)</f>
        <v>357472.24818032602</v>
      </c>
      <c r="X2375" s="1">
        <f>VLOOKUP($E2375,[1]AllProteinsNorm!$A$1:$Q$3226,12,FALSE)</f>
        <v>6479.1631457631702</v>
      </c>
      <c r="Y2375" s="29">
        <f>VLOOKUP($E2375,[1]AllProteinsNorm!$A$1:$Q$3226,14,FALSE)</f>
        <v>670329.31733233703</v>
      </c>
      <c r="Z2375" s="25">
        <f t="shared" si="280"/>
        <v>1.2587421794062685</v>
      </c>
      <c r="AA2375" s="1">
        <f t="shared" si="280"/>
        <v>0.73264107243899479</v>
      </c>
      <c r="AB2375" s="1">
        <f t="shared" si="280"/>
        <v>1.39808451395503</v>
      </c>
      <c r="AC2375" s="1">
        <f t="shared" si="280"/>
        <v>6.8344716072639908E-2</v>
      </c>
      <c r="AD2375" s="1">
        <f t="shared" si="280"/>
        <v>1.542187518127067</v>
      </c>
      <c r="AE2375" s="1">
        <f t="shared" si="280"/>
        <v>1.1866827493748249</v>
      </c>
      <c r="AF2375" s="1">
        <f t="shared" si="280"/>
        <v>1.2422621807194789</v>
      </c>
      <c r="AG2375" s="1">
        <f t="shared" si="280"/>
        <v>7.3734002722128433E-2</v>
      </c>
      <c r="AH2375" s="1">
        <f t="shared" si="280"/>
        <v>1.2579449198712866</v>
      </c>
      <c r="AI2375" s="1">
        <f t="shared" si="280"/>
        <v>0.10883255035266287</v>
      </c>
      <c r="AJ2375" s="1">
        <f t="shared" si="280"/>
        <v>0.35723562676180576</v>
      </c>
      <c r="AK2375" s="1">
        <f t="shared" si="280"/>
        <v>7.4500368528092678E-2</v>
      </c>
      <c r="AL2375" s="1">
        <f t="shared" si="280"/>
        <v>0.56087227195916789</v>
      </c>
      <c r="AM2375" s="1">
        <f t="shared" si="280"/>
        <v>1.0165776427279873E-2</v>
      </c>
      <c r="AN2375" s="29">
        <f t="shared" si="280"/>
        <v>1.0517435383777516</v>
      </c>
      <c r="AO2375" s="1">
        <f t="shared" si="275"/>
        <v>344269.42219466856</v>
      </c>
      <c r="AP2375" s="1">
        <f t="shared" si="276"/>
        <v>355616.40053303062</v>
      </c>
      <c r="AQ2375" s="29">
        <f t="shared" si="277"/>
        <v>240139.03968575795</v>
      </c>
    </row>
    <row r="2376" spans="1:43" x14ac:dyDescent="0.2">
      <c r="A2376" s="26"/>
      <c r="E2376" s="25" t="s">
        <v>4619</v>
      </c>
      <c r="F2376" s="26" t="s">
        <v>4620</v>
      </c>
      <c r="G2376" s="1">
        <v>0.53517638441035398</v>
      </c>
      <c r="H2376" s="1">
        <v>1.03175510965265</v>
      </c>
      <c r="I2376" s="1">
        <f>VLOOKUP(F2376,'[1]SUSMB vs SHAM all proteins sum'!$B$2:$E$3214,2,FALSE)</f>
        <v>0.32703821520993798</v>
      </c>
      <c r="J2376" s="29">
        <f>VLOOKUP(F2376,'[1]SUSMB vs SHAM all proteins sum'!$B$2:$E$3214,3,FALSE)</f>
        <v>1.06764277096732</v>
      </c>
      <c r="K2376" s="25">
        <f>VLOOKUP($E2376,[1]AllProteinsNorm!$A$1:$Q$3226,4,FALSE)</f>
        <v>233085.44547798199</v>
      </c>
      <c r="L2376" s="1">
        <f>VLOOKUP($E2376,[1]AllProteinsNorm!$A$1:$Q$3226,5,FALSE)</f>
        <v>211920.595680417</v>
      </c>
      <c r="M2376" s="1">
        <f>VLOOKUP($E2376,[1]AllProteinsNorm!$A$1:$Q$3226,10,FALSE)</f>
        <v>235078.879282195</v>
      </c>
      <c r="N2376" s="1">
        <f>VLOOKUP($E2376,[1]AllProteinsNorm!$A$1:$Q$3226,11,FALSE)</f>
        <v>238534.64016515101</v>
      </c>
      <c r="O2376" s="1">
        <f>VLOOKUP($E2376,[1]AllProteinsNorm!$A$1:$Q$3226,15,FALSE)</f>
        <v>246549.36472896201</v>
      </c>
      <c r="P2376" s="1">
        <f>VLOOKUP($E2376,[1]AllProteinsNorm!$A$1:$Q$3226,6,FALSE)</f>
        <v>223264.771586624</v>
      </c>
      <c r="Q2376" s="1">
        <f>VLOOKUP($E2376,[1]AllProteinsNorm!$A$1:$Q$3226,8,FALSE)</f>
        <v>247537.38394492</v>
      </c>
      <c r="R2376" s="1">
        <f>VLOOKUP($E2376,[1]AllProteinsNorm!$A$1:$Q$3226,13,FALSE)</f>
        <v>213077.69493738699</v>
      </c>
      <c r="S2376" s="1">
        <f>VLOOKUP($E2376,[1]AllProteinsNorm!$A$1:$Q$3226,16,FALSE)</f>
        <v>262365.48196202901</v>
      </c>
      <c r="T2376" s="1">
        <f>VLOOKUP($E2376,[1]AllProteinsNorm!$A$1:$Q$3226,17,FALSE)</f>
        <v>258425.12429972901</v>
      </c>
      <c r="U2376" s="1">
        <f>VLOOKUP($E2376,[1]AllProteinsNorm!$A$1:$Q$3226,3,FALSE)</f>
        <v>239715.907959342</v>
      </c>
      <c r="V2376" s="1">
        <f>VLOOKUP($E2376,[1]AllProteinsNorm!$A$1:$Q$3226,7,FALSE)</f>
        <v>213424.19596143899</v>
      </c>
      <c r="W2376" s="1">
        <f>VLOOKUP($E2376,[1]AllProteinsNorm!$A$1:$Q$3226,9,FALSE)</f>
        <v>273881.65905062697</v>
      </c>
      <c r="X2376" s="1">
        <f>VLOOKUP($E2376,[1]AllProteinsNorm!$A$1:$Q$3226,12,FALSE)</f>
        <v>231091.199246342</v>
      </c>
      <c r="Y2376" s="29">
        <f>VLOOKUP($E2376,[1]AllProteinsNorm!$A$1:$Q$3226,14,FALSE)</f>
        <v>292550.08651673002</v>
      </c>
      <c r="Z2376" s="25">
        <f t="shared" si="280"/>
        <v>1.0002216863577347</v>
      </c>
      <c r="AA2376" s="1">
        <f t="shared" si="280"/>
        <v>0.9093985905071259</v>
      </c>
      <c r="AB2376" s="1">
        <f t="shared" si="280"/>
        <v>1.0087759558755232</v>
      </c>
      <c r="AC2376" s="1">
        <f t="shared" si="280"/>
        <v>1.0236053973745887</v>
      </c>
      <c r="AD2376" s="1">
        <f t="shared" si="280"/>
        <v>1.0579983698850282</v>
      </c>
      <c r="AE2376" s="1">
        <f t="shared" si="280"/>
        <v>0.9580789820775939</v>
      </c>
      <c r="AF2376" s="1">
        <f t="shared" si="280"/>
        <v>1.0622381809307706</v>
      </c>
      <c r="AG2376" s="1">
        <f t="shared" si="280"/>
        <v>0.91436396175849866</v>
      </c>
      <c r="AH2376" s="1">
        <f t="shared" si="280"/>
        <v>1.1258688601168358</v>
      </c>
      <c r="AI2376" s="1">
        <f t="shared" si="280"/>
        <v>1.1089599056441266</v>
      </c>
      <c r="AJ2376" s="1">
        <f t="shared" si="280"/>
        <v>1.0286744812151642</v>
      </c>
      <c r="AK2376" s="1">
        <f t="shared" si="280"/>
        <v>0.91585087501424167</v>
      </c>
      <c r="AL2376" s="1">
        <f t="shared" si="280"/>
        <v>1.17528734716278</v>
      </c>
      <c r="AM2376" s="1">
        <f t="shared" si="280"/>
        <v>0.99166393053247048</v>
      </c>
      <c r="AN2376" s="29">
        <f t="shared" si="280"/>
        <v>1.2553977374254637</v>
      </c>
      <c r="AO2376" s="1">
        <f t="shared" si="275"/>
        <v>11514.183823706335</v>
      </c>
      <c r="AP2376" s="1">
        <f t="shared" si="276"/>
        <v>19478.336131739099</v>
      </c>
      <c r="AQ2376" s="29">
        <f t="shared" si="277"/>
        <v>28920.063315892727</v>
      </c>
    </row>
    <row r="2377" spans="1:43" x14ac:dyDescent="0.2">
      <c r="A2377" s="26"/>
      <c r="E2377" s="25" t="s">
        <v>4621</v>
      </c>
      <c r="F2377" s="26" t="s">
        <v>4622</v>
      </c>
      <c r="G2377" s="1">
        <v>0.74342399617854604</v>
      </c>
      <c r="H2377" s="1">
        <v>1.02391051397363</v>
      </c>
      <c r="I2377" s="1">
        <f>VLOOKUP(F2377,'[1]SUSMB vs SHAM all proteins sum'!$B$2:$E$3214,2,FALSE)</f>
        <v>0.78248798094818806</v>
      </c>
      <c r="J2377" s="29">
        <f>VLOOKUP(F2377,'[1]SUSMB vs SHAM all proteins sum'!$B$2:$E$3214,3,FALSE)</f>
        <v>1.03070930936745</v>
      </c>
      <c r="K2377" s="25">
        <f>VLOOKUP($E2377,[1]AllProteinsNorm!$A$1:$Q$3226,4,FALSE)</f>
        <v>315334.72030570201</v>
      </c>
      <c r="L2377" s="1">
        <f>VLOOKUP($E2377,[1]AllProteinsNorm!$A$1:$Q$3226,5,FALSE)</f>
        <v>321158.06524512602</v>
      </c>
      <c r="M2377" s="1">
        <f>VLOOKUP($E2377,[1]AllProteinsNorm!$A$1:$Q$3226,10,FALSE)</f>
        <v>295903.41065791697</v>
      </c>
      <c r="N2377" s="1">
        <f>VLOOKUP($E2377,[1]AllProteinsNorm!$A$1:$Q$3226,11,FALSE)</f>
        <v>365771.4647295</v>
      </c>
      <c r="O2377" s="1">
        <f>VLOOKUP($E2377,[1]AllProteinsNorm!$A$1:$Q$3226,15,FALSE)</f>
        <v>418923.78305979399</v>
      </c>
      <c r="P2377" s="1">
        <f>VLOOKUP($E2377,[1]AllProteinsNorm!$A$1:$Q$3226,6,FALSE)</f>
        <v>320742.47255661298</v>
      </c>
      <c r="Q2377" s="1">
        <f>VLOOKUP($E2377,[1]AllProteinsNorm!$A$1:$Q$3226,8,FALSE)</f>
        <v>339886.47926164098</v>
      </c>
      <c r="R2377" s="1">
        <f>VLOOKUP($E2377,[1]AllProteinsNorm!$A$1:$Q$3226,13,FALSE)</f>
        <v>384754.37744691601</v>
      </c>
      <c r="S2377" s="1">
        <f>VLOOKUP($E2377,[1]AllProteinsNorm!$A$1:$Q$3226,16,FALSE)</f>
        <v>364195.67764823302</v>
      </c>
      <c r="T2377" s="1">
        <f>VLOOKUP($E2377,[1]AllProteinsNorm!$A$1:$Q$3226,17,FALSE)</f>
        <v>338288.10599861603</v>
      </c>
      <c r="U2377" s="1">
        <f>VLOOKUP($E2377,[1]AllProteinsNorm!$A$1:$Q$3226,3,FALSE)</f>
        <v>390597.28884710802</v>
      </c>
      <c r="V2377" s="1">
        <f>VLOOKUP($E2377,[1]AllProteinsNorm!$A$1:$Q$3226,7,FALSE)</f>
        <v>327269.89863291098</v>
      </c>
      <c r="W2377" s="1">
        <f>VLOOKUP($E2377,[1]AllProteinsNorm!$A$1:$Q$3226,9,FALSE)</f>
        <v>258482.36960683001</v>
      </c>
      <c r="X2377" s="1">
        <f>VLOOKUP($E2377,[1]AllProteinsNorm!$A$1:$Q$3226,12,FALSE)</f>
        <v>395859.83366718399</v>
      </c>
      <c r="Y2377" s="29">
        <f>VLOOKUP($E2377,[1]AllProteinsNorm!$A$1:$Q$3226,14,FALSE)</f>
        <v>408374.651031752</v>
      </c>
      <c r="Z2377" s="25">
        <f t="shared" si="280"/>
        <v>0.91822343360899694</v>
      </c>
      <c r="AA2377" s="1">
        <f t="shared" si="280"/>
        <v>0.93518043656821348</v>
      </c>
      <c r="AB2377" s="1">
        <f t="shared" si="280"/>
        <v>0.86164138692853132</v>
      </c>
      <c r="AC2377" s="1">
        <f t="shared" si="280"/>
        <v>1.0650902315308426</v>
      </c>
      <c r="AD2377" s="1">
        <f t="shared" si="280"/>
        <v>1.2198645113634159</v>
      </c>
      <c r="AE2377" s="1">
        <f t="shared" si="280"/>
        <v>0.93397027187382364</v>
      </c>
      <c r="AF2377" s="1">
        <f t="shared" si="280"/>
        <v>0.9897157208769749</v>
      </c>
      <c r="AG2377" s="1">
        <f t="shared" si="280"/>
        <v>1.1203665908178488</v>
      </c>
      <c r="AH2377" s="1">
        <f t="shared" si="280"/>
        <v>1.0605016958218825</v>
      </c>
      <c r="AI2377" s="1">
        <f t="shared" si="280"/>
        <v>0.98506141644661993</v>
      </c>
      <c r="AJ2377" s="1">
        <f t="shared" si="280"/>
        <v>1.1373805693704049</v>
      </c>
      <c r="AK2377" s="1">
        <f t="shared" si="280"/>
        <v>0.95297748927949566</v>
      </c>
      <c r="AL2377" s="1">
        <f t="shared" si="280"/>
        <v>0.75267502645341122</v>
      </c>
      <c r="AM2377" s="1">
        <f t="shared" si="280"/>
        <v>1.1527045779969425</v>
      </c>
      <c r="AN2377" s="29">
        <f t="shared" si="280"/>
        <v>1.189146485061102</v>
      </c>
      <c r="AO2377" s="1">
        <f t="shared" si="275"/>
        <v>44142.070985613987</v>
      </c>
      <c r="AP2377" s="1">
        <f t="shared" si="276"/>
        <v>22378.243224501108</v>
      </c>
      <c r="AQ2377" s="29">
        <f t="shared" si="277"/>
        <v>56327.473842423002</v>
      </c>
    </row>
    <row r="2378" spans="1:43" x14ac:dyDescent="0.2">
      <c r="A2378" s="26"/>
      <c r="E2378" s="25" t="s">
        <v>4623</v>
      </c>
      <c r="F2378" s="26" t="s">
        <v>4624</v>
      </c>
      <c r="G2378" s="43">
        <v>2.2315457883444599E-2</v>
      </c>
      <c r="H2378" s="1">
        <v>1.1183428776703399</v>
      </c>
      <c r="I2378" s="1">
        <f>VLOOKUP(F2378,'[1]SUSMB vs SHAM all proteins sum'!$B$2:$E$3214,2,FALSE)</f>
        <v>5.1400619333788797E-2</v>
      </c>
      <c r="J2378" s="29">
        <f>VLOOKUP(F2378,'[1]SUSMB vs SHAM all proteins sum'!$B$2:$E$3214,3,FALSE)</f>
        <v>1.10587141768883</v>
      </c>
      <c r="K2378" s="25">
        <f>VLOOKUP($E2378,[1]AllProteinsNorm!$A$1:$Q$3226,4,FALSE)</f>
        <v>4588986.7062740996</v>
      </c>
      <c r="L2378" s="1">
        <f>VLOOKUP($E2378,[1]AllProteinsNorm!$A$1:$Q$3226,5,FALSE)</f>
        <v>3900726.0417279401</v>
      </c>
      <c r="M2378" s="1">
        <f>VLOOKUP($E2378,[1]AllProteinsNorm!$A$1:$Q$3226,10,FALSE)</f>
        <v>4343075.4480810799</v>
      </c>
      <c r="N2378" s="1">
        <f>VLOOKUP($E2378,[1]AllProteinsNorm!$A$1:$Q$3226,11,FALSE)</f>
        <v>3877563.4577857102</v>
      </c>
      <c r="O2378" s="1">
        <f>VLOOKUP($E2378,[1]AllProteinsNorm!$A$1:$Q$3226,15,FALSE)</f>
        <v>4223567.1106119696</v>
      </c>
      <c r="P2378" s="1">
        <f>VLOOKUP($E2378,[1]AllProteinsNorm!$A$1:$Q$3226,6,FALSE)</f>
        <v>4460523.7584966896</v>
      </c>
      <c r="Q2378" s="1">
        <f>VLOOKUP($E2378,[1]AllProteinsNorm!$A$1:$Q$3226,8,FALSE)</f>
        <v>4480848.2256741896</v>
      </c>
      <c r="R2378" s="1">
        <f>VLOOKUP($E2378,[1]AllProteinsNorm!$A$1:$Q$3226,13,FALSE)</f>
        <v>4988163.5050418396</v>
      </c>
      <c r="S2378" s="1">
        <f>VLOOKUP($E2378,[1]AllProteinsNorm!$A$1:$Q$3226,16,FALSE)</f>
        <v>4572620.0344174597</v>
      </c>
      <c r="T2378" s="1">
        <f>VLOOKUP($E2378,[1]AllProteinsNorm!$A$1:$Q$3226,17,FALSE)</f>
        <v>4885634.0246990398</v>
      </c>
      <c r="U2378" s="1">
        <f>VLOOKUP($E2378,[1]AllProteinsNorm!$A$1:$Q$3226,3,FALSE)</f>
        <v>4527328.5807408197</v>
      </c>
      <c r="V2378" s="1">
        <f>VLOOKUP($E2378,[1]AllProteinsNorm!$A$1:$Q$3226,7,FALSE)</f>
        <v>4245489.1428804602</v>
      </c>
      <c r="W2378" s="1">
        <f>VLOOKUP($E2378,[1]AllProteinsNorm!$A$1:$Q$3226,9,FALSE)</f>
        <v>4479081.7019338002</v>
      </c>
      <c r="X2378" s="1">
        <f>VLOOKUP($E2378,[1]AllProteinsNorm!$A$1:$Q$3226,12,FALSE)</f>
        <v>4900032.8400236797</v>
      </c>
      <c r="Y2378" s="29">
        <f>VLOOKUP($E2378,[1]AllProteinsNorm!$A$1:$Q$3226,14,FALSE)</f>
        <v>4991871.2862696098</v>
      </c>
      <c r="Z2378" s="25">
        <f t="shared" si="280"/>
        <v>1.0960648978108125</v>
      </c>
      <c r="AA2378" s="1">
        <f t="shared" si="280"/>
        <v>0.93167602435393448</v>
      </c>
      <c r="AB2378" s="1">
        <f t="shared" si="280"/>
        <v>1.037329774932084</v>
      </c>
      <c r="AC2378" s="1">
        <f t="shared" si="280"/>
        <v>0.92614371475561641</v>
      </c>
      <c r="AD2378" s="1">
        <f t="shared" si="280"/>
        <v>1.0087855881475525</v>
      </c>
      <c r="AE2378" s="1">
        <f t="shared" si="280"/>
        <v>1.0653819307985928</v>
      </c>
      <c r="AF2378" s="1">
        <f t="shared" si="280"/>
        <v>1.0702363652229743</v>
      </c>
      <c r="AG2378" s="1">
        <f t="shared" si="280"/>
        <v>1.1914070082056027</v>
      </c>
      <c r="AH2378" s="1">
        <f t="shared" si="280"/>
        <v>1.0921557702268243</v>
      </c>
      <c r="AI2378" s="1">
        <f t="shared" si="280"/>
        <v>1.1669181675121048</v>
      </c>
      <c r="AJ2378" s="1">
        <f t="shared" si="280"/>
        <v>1.0813380503851175</v>
      </c>
      <c r="AK2378" s="1">
        <f t="shared" si="280"/>
        <v>1.0140215959192282</v>
      </c>
      <c r="AL2378" s="1">
        <f t="shared" si="280"/>
        <v>1.0698144366389706</v>
      </c>
      <c r="AM2378" s="1">
        <f t="shared" si="280"/>
        <v>1.1703572788143495</v>
      </c>
      <c r="AN2378" s="29">
        <f t="shared" si="280"/>
        <v>1.192292599974035</v>
      </c>
      <c r="AO2378" s="1">
        <f t="shared" si="275"/>
        <v>270182.72710206942</v>
      </c>
      <c r="AP2378" s="1">
        <f t="shared" si="276"/>
        <v>217523.32552516833</v>
      </c>
      <c r="AQ2378" s="29">
        <f t="shared" si="277"/>
        <v>277498.55336215097</v>
      </c>
    </row>
    <row r="2379" spans="1:43" x14ac:dyDescent="0.2">
      <c r="A2379" s="26"/>
      <c r="E2379" s="25" t="s">
        <v>4625</v>
      </c>
      <c r="F2379" s="26" t="s">
        <v>4626</v>
      </c>
      <c r="G2379" s="1">
        <v>6.54989317747387E-2</v>
      </c>
      <c r="H2379" s="1">
        <v>1.41643590653597</v>
      </c>
      <c r="I2379" s="1">
        <f>VLOOKUP(F2379,'[1]SUSMB vs SHAM all proteins sum'!$B$2:$E$3214,2,FALSE)</f>
        <v>0.10517638104551801</v>
      </c>
      <c r="J2379" s="29">
        <f>VLOOKUP(F2379,'[1]SUSMB vs SHAM all proteins sum'!$B$2:$E$3214,3,FALSE)</f>
        <v>1.3141841172044699</v>
      </c>
      <c r="K2379" s="25">
        <f>VLOOKUP($E2379,[1]AllProteinsNorm!$A$1:$Q$3226,4,FALSE)</f>
        <v>375497.58154167701</v>
      </c>
      <c r="L2379" s="1">
        <f>VLOOKUP($E2379,[1]AllProteinsNorm!$A$1:$Q$3226,5,FALSE)</f>
        <v>211588.566489919</v>
      </c>
      <c r="M2379" s="1">
        <f>VLOOKUP($E2379,[1]AllProteinsNorm!$A$1:$Q$3226,10,FALSE)</f>
        <v>195501.83522105301</v>
      </c>
      <c r="N2379" s="1">
        <f>VLOOKUP($E2379,[1]AllProteinsNorm!$A$1:$Q$3226,11,FALSE)</f>
        <v>262033.88046356899</v>
      </c>
      <c r="O2379" s="1">
        <f>VLOOKUP($E2379,[1]AllProteinsNorm!$A$1:$Q$3226,15,FALSE)</f>
        <v>319798.83528024203</v>
      </c>
      <c r="P2379" s="1">
        <f>VLOOKUP($E2379,[1]AllProteinsNorm!$A$1:$Q$3226,6,FALSE)</f>
        <v>317765.806329794</v>
      </c>
      <c r="Q2379" s="1">
        <f>VLOOKUP($E2379,[1]AllProteinsNorm!$A$1:$Q$3226,8,FALSE)</f>
        <v>463537.64149787102</v>
      </c>
      <c r="R2379" s="1">
        <f>VLOOKUP($E2379,[1]AllProteinsNorm!$A$1:$Q$3226,13,FALSE)</f>
        <v>396946.35465937201</v>
      </c>
      <c r="S2379" s="1">
        <f>VLOOKUP($E2379,[1]AllProteinsNorm!$A$1:$Q$3226,16,FALSE)</f>
        <v>270443.52668804501</v>
      </c>
      <c r="T2379" s="1">
        <f>VLOOKUP($E2379,[1]AllProteinsNorm!$A$1:$Q$3226,17,FALSE)</f>
        <v>469319.46293292299</v>
      </c>
      <c r="U2379" s="1">
        <f>VLOOKUP($E2379,[1]AllProteinsNorm!$A$1:$Q$3226,3,FALSE)</f>
        <v>322492.31018606899</v>
      </c>
      <c r="V2379" s="1">
        <f>VLOOKUP($E2379,[1]AllProteinsNorm!$A$1:$Q$3226,7,FALSE)</f>
        <v>380436.32150211302</v>
      </c>
      <c r="W2379" s="1">
        <f>VLOOKUP($E2379,[1]AllProteinsNorm!$A$1:$Q$3226,9,FALSE)</f>
        <v>262353.47325847897</v>
      </c>
      <c r="X2379" s="1">
        <f>VLOOKUP($E2379,[1]AllProteinsNorm!$A$1:$Q$3226,12,FALSE)</f>
        <v>437246.57956291502</v>
      </c>
      <c r="Y2379" s="29">
        <f>VLOOKUP($E2379,[1]AllProteinsNorm!$A$1:$Q$3226,14,FALSE)</f>
        <v>362535.88398935</v>
      </c>
      <c r="Z2379" s="25">
        <f t="shared" si="280"/>
        <v>1.376033000004536</v>
      </c>
      <c r="AA2379" s="1">
        <f t="shared" si="280"/>
        <v>0.77537876201066025</v>
      </c>
      <c r="AB2379" s="1">
        <f t="shared" si="280"/>
        <v>0.71642798795432316</v>
      </c>
      <c r="AC2379" s="1">
        <f t="shared" si="280"/>
        <v>0.96023858571002529</v>
      </c>
      <c r="AD2379" s="1">
        <f t="shared" si="280"/>
        <v>1.1719216643204551</v>
      </c>
      <c r="AE2379" s="1">
        <f t="shared" si="280"/>
        <v>1.1644715100097525</v>
      </c>
      <c r="AF2379" s="1">
        <f t="shared" si="280"/>
        <v>1.6986609842507001</v>
      </c>
      <c r="AG2379" s="1">
        <f t="shared" si="280"/>
        <v>1.4546332921778764</v>
      </c>
      <c r="AH2379" s="1">
        <f t="shared" si="280"/>
        <v>0.99105622953007788</v>
      </c>
      <c r="AI2379" s="1">
        <f t="shared" si="280"/>
        <v>1.7198488093815578</v>
      </c>
      <c r="AJ2379" s="1">
        <f t="shared" si="280"/>
        <v>1.1817920617272373</v>
      </c>
      <c r="AK2379" s="1">
        <f t="shared" si="280"/>
        <v>1.3941313034239597</v>
      </c>
      <c r="AL2379" s="1">
        <f t="shared" si="280"/>
        <v>0.96140975232727555</v>
      </c>
      <c r="AM2379" s="1">
        <f t="shared" si="280"/>
        <v>1.6023158395519528</v>
      </c>
      <c r="AN2379" s="29">
        <f t="shared" si="280"/>
        <v>1.3285340960306355</v>
      </c>
      <c r="AO2379" s="1">
        <f t="shared" si="275"/>
        <v>67221.132949548817</v>
      </c>
      <c r="AP2379" s="1">
        <f t="shared" si="276"/>
        <v>78809.271678302626</v>
      </c>
      <c r="AQ2379" s="29">
        <f t="shared" si="277"/>
        <v>58461.40967055496</v>
      </c>
    </row>
    <row r="2380" spans="1:43" x14ac:dyDescent="0.2">
      <c r="A2380" s="26"/>
      <c r="E2380" s="25" t="s">
        <v>4627</v>
      </c>
      <c r="F2380" s="26" t="s">
        <v>4628</v>
      </c>
      <c r="G2380" s="1">
        <v>0.69064032371135298</v>
      </c>
      <c r="H2380" s="1">
        <v>0.89973283726818598</v>
      </c>
      <c r="I2380" s="1">
        <f>VLOOKUP(F2380,'[1]SUSMB vs SHAM all proteins sum'!$B$2:$E$3214,2,FALSE)</f>
        <v>0.35375290025636202</v>
      </c>
      <c r="J2380" s="29">
        <f>VLOOKUP(F2380,'[1]SUSMB vs SHAM all proteins sum'!$B$2:$E$3214,3,FALSE)</f>
        <v>0.80195240262984602</v>
      </c>
      <c r="K2380" s="25">
        <f>VLOOKUP($E2380,[1]AllProteinsNorm!$A$1:$Q$3226,4,FALSE)</f>
        <v>65166.112154240102</v>
      </c>
      <c r="L2380" s="1">
        <f>VLOOKUP($E2380,[1]AllProteinsNorm!$A$1:$Q$3226,5,FALSE)</f>
        <v>33462.958377609502</v>
      </c>
      <c r="M2380" s="1">
        <f>VLOOKUP($E2380,[1]AllProteinsNorm!$A$1:$Q$3226,10,FALSE)</f>
        <v>45525.829867502798</v>
      </c>
      <c r="N2380" s="1">
        <f>VLOOKUP($E2380,[1]AllProteinsNorm!$A$1:$Q$3226,11,FALSE)</f>
        <v>28827.150261764698</v>
      </c>
      <c r="O2380" s="1">
        <f>VLOOKUP($E2380,[1]AllProteinsNorm!$A$1:$Q$3226,15,FALSE)</f>
        <v>42866.290734685601</v>
      </c>
      <c r="P2380" s="1">
        <f>VLOOKUP($E2380,[1]AllProteinsNorm!$A$1:$Q$3226,6,FALSE)</f>
        <v>40309.1150528531</v>
      </c>
      <c r="Q2380" s="1">
        <f>VLOOKUP($E2380,[1]AllProteinsNorm!$A$1:$Q$3226,8,FALSE)</f>
        <v>51681.678875257203</v>
      </c>
      <c r="R2380" s="1">
        <f>VLOOKUP($E2380,[1]AllProteinsNorm!$A$1:$Q$3226,13,FALSE)</f>
        <v>51960.1288141763</v>
      </c>
      <c r="S2380" s="1">
        <f>VLOOKUP($E2380,[1]AllProteinsNorm!$A$1:$Q$3226,16,FALSE)</f>
        <v>16283.8193965953</v>
      </c>
      <c r="T2380" s="1">
        <f>VLOOKUP($E2380,[1]AllProteinsNorm!$A$1:$Q$3226,17,FALSE)</f>
        <v>41035.819913307503</v>
      </c>
      <c r="U2380" s="1">
        <f>VLOOKUP($E2380,[1]AllProteinsNorm!$A$1:$Q$3226,3,FALSE)</f>
        <v>17383.449007340801</v>
      </c>
      <c r="V2380" s="1">
        <f>VLOOKUP($E2380,[1]AllProteinsNorm!$A$1:$Q$3226,7,FALSE)</f>
        <v>45370.741241042102</v>
      </c>
      <c r="W2380" s="1">
        <f>VLOOKUP($E2380,[1]AllProteinsNorm!$A$1:$Q$3226,9,FALSE)</f>
        <v>32453.411612994802</v>
      </c>
      <c r="X2380" s="1">
        <f>VLOOKUP($E2380,[1]AllProteinsNorm!$A$1:$Q$3226,12,FALSE)</f>
        <v>44997.399654828499</v>
      </c>
      <c r="Y2380" s="29">
        <f>VLOOKUP($E2380,[1]AllProteinsNorm!$A$1:$Q$3226,14,FALSE)</f>
        <v>35330.1108004704</v>
      </c>
      <c r="Z2380" s="25">
        <f t="shared" si="280"/>
        <v>1.5095346976686868</v>
      </c>
      <c r="AA2380" s="1">
        <f t="shared" si="280"/>
        <v>0.77514976861110618</v>
      </c>
      <c r="AB2380" s="1">
        <f t="shared" si="280"/>
        <v>1.054579098757626</v>
      </c>
      <c r="AC2380" s="1">
        <f t="shared" si="280"/>
        <v>0.66776399752139259</v>
      </c>
      <c r="AD2380" s="1">
        <f t="shared" si="280"/>
        <v>0.99297243744118846</v>
      </c>
      <c r="AE2380" s="1">
        <f t="shared" si="280"/>
        <v>0.93373696531996919</v>
      </c>
      <c r="AF2380" s="1">
        <f t="shared" si="280"/>
        <v>1.1971757239609297</v>
      </c>
      <c r="AG2380" s="1">
        <f t="shared" si="280"/>
        <v>1.2036258531840331</v>
      </c>
      <c r="AH2380" s="1">
        <f t="shared" si="280"/>
        <v>0.37720510825551212</v>
      </c>
      <c r="AI2380" s="1">
        <f t="shared" si="280"/>
        <v>0.9505706564142602</v>
      </c>
      <c r="AJ2380" s="1">
        <f t="shared" si="280"/>
        <v>0.40267738206671327</v>
      </c>
      <c r="AK2380" s="1">
        <f t="shared" si="280"/>
        <v>1.0509865618528298</v>
      </c>
      <c r="AL2380" s="1">
        <f t="shared" si="280"/>
        <v>0.7517642109995355</v>
      </c>
      <c r="AM2380" s="1">
        <f t="shared" si="280"/>
        <v>1.0423383233766998</v>
      </c>
      <c r="AN2380" s="29">
        <f t="shared" si="280"/>
        <v>0.81840125738296299</v>
      </c>
      <c r="AO2380" s="1">
        <f t="shared" si="275"/>
        <v>12565.151162692702</v>
      </c>
      <c r="AP2380" s="1">
        <f t="shared" si="276"/>
        <v>12983.136250017891</v>
      </c>
      <c r="AQ2380" s="29">
        <f t="shared" si="277"/>
        <v>10240.897999092678</v>
      </c>
    </row>
    <row r="2381" spans="1:43" x14ac:dyDescent="0.2">
      <c r="A2381" s="26"/>
      <c r="E2381" s="25" t="s">
        <v>4629</v>
      </c>
      <c r="F2381" s="26" t="s">
        <v>4630</v>
      </c>
      <c r="G2381" s="1">
        <v>0.83135063244922502</v>
      </c>
      <c r="H2381" s="1">
        <v>0.83333700724021798</v>
      </c>
      <c r="I2381" s="1">
        <f>VLOOKUP(F2381,'[1]SUSMB vs SHAM all proteins sum'!$B$2:$E$3214,2,FALSE)</f>
        <v>0.67286549706522703</v>
      </c>
      <c r="J2381" s="29">
        <f>VLOOKUP(F2381,'[1]SUSMB vs SHAM all proteins sum'!$B$2:$E$3214,3,FALSE)</f>
        <v>1.33030181304516</v>
      </c>
      <c r="K2381" s="25">
        <f>VLOOKUP($E2381,[1]AllProteinsNorm!$A$1:$Q$3226,4,FALSE)</f>
        <v>24745.252854631199</v>
      </c>
      <c r="L2381" s="1">
        <f>VLOOKUP($E2381,[1]AllProteinsNorm!$A$1:$Q$3226,5,FALSE)</f>
        <v>13194.335407549401</v>
      </c>
      <c r="M2381" s="1">
        <f>VLOOKUP($E2381,[1]AllProteinsNorm!$A$1:$Q$3226,10,FALSE)</f>
        <v>25707.110894617701</v>
      </c>
      <c r="N2381" s="1">
        <f>VLOOKUP($E2381,[1]AllProteinsNorm!$A$1:$Q$3226,11,FALSE)</f>
        <v>1322.95825629201</v>
      </c>
      <c r="O2381" s="1">
        <f>VLOOKUP($E2381,[1]AllProteinsNorm!$A$1:$Q$3226,15,FALSE)</f>
        <v>37887.161381356302</v>
      </c>
      <c r="P2381" s="1">
        <f>VLOOKUP($E2381,[1]AllProteinsNorm!$A$1:$Q$3226,6,FALSE)</f>
        <v>3623.3064174426199</v>
      </c>
      <c r="Q2381" s="1">
        <f>VLOOKUP($E2381,[1]AllProteinsNorm!$A$1:$Q$3226,8,FALSE)</f>
        <v>33734.345346490998</v>
      </c>
      <c r="R2381" s="1">
        <f>VLOOKUP($E2381,[1]AllProteinsNorm!$A$1:$Q$3226,13,FALSE)</f>
        <v>2177.5775264570402</v>
      </c>
      <c r="S2381" s="1">
        <f>VLOOKUP($E2381,[1]AllProteinsNorm!$A$1:$Q$3226,16,FALSE)</f>
        <v>25904.2262853299</v>
      </c>
      <c r="T2381" s="1">
        <f>VLOOKUP($E2381,[1]AllProteinsNorm!$A$1:$Q$3226,17,FALSE)</f>
        <v>24521.816486812801</v>
      </c>
      <c r="U2381" s="1">
        <f>VLOOKUP($E2381,[1]AllProteinsNorm!$A$1:$Q$3226,3,FALSE)</f>
        <v>7272.2781430285704</v>
      </c>
      <c r="V2381" s="1">
        <f>VLOOKUP($E2381,[1]AllProteinsNorm!$A$1:$Q$3226,7,FALSE)</f>
        <v>16755.484532348099</v>
      </c>
      <c r="W2381" s="1">
        <f>VLOOKUP($E2381,[1]AllProteinsNorm!$A$1:$Q$3226,9,FALSE)</f>
        <v>18065.7934227593</v>
      </c>
      <c r="X2381" s="1">
        <f>VLOOKUP($E2381,[1]AllProteinsNorm!$A$1:$Q$3226,12,FALSE)</f>
        <v>25927.712673219299</v>
      </c>
      <c r="Y2381" s="29">
        <f>VLOOKUP($E2381,[1]AllProteinsNorm!$A$1:$Q$3226,14,FALSE)</f>
        <v>30709.524584545699</v>
      </c>
      <c r="Z2381" s="25">
        <f t="shared" si="280"/>
        <v>1.2028980258510205</v>
      </c>
      <c r="AA2381" s="1">
        <f t="shared" si="280"/>
        <v>0.64139332531358539</v>
      </c>
      <c r="AB2381" s="1">
        <f t="shared" si="280"/>
        <v>1.2496551612193971</v>
      </c>
      <c r="AC2381" s="1">
        <f t="shared" si="280"/>
        <v>6.4310673409794308E-2</v>
      </c>
      <c r="AD2381" s="1">
        <f t="shared" si="280"/>
        <v>1.841742814206202</v>
      </c>
      <c r="AE2381" s="1">
        <f t="shared" si="280"/>
        <v>0.17613350577580991</v>
      </c>
      <c r="AF2381" s="1">
        <f t="shared" si="280"/>
        <v>1.6398691764863507</v>
      </c>
      <c r="AG2381" s="1">
        <f t="shared" si="280"/>
        <v>0.1058547965987944</v>
      </c>
      <c r="AH2381" s="1">
        <f t="shared" si="280"/>
        <v>1.2592371895682477</v>
      </c>
      <c r="AI2381" s="1">
        <f t="shared" si="280"/>
        <v>1.192036501528315</v>
      </c>
      <c r="AJ2381" s="1">
        <f t="shared" si="280"/>
        <v>0.35351463462824939</v>
      </c>
      <c r="AK2381" s="1">
        <f t="shared" si="280"/>
        <v>0.81450528651060849</v>
      </c>
      <c r="AL2381" s="1">
        <f t="shared" si="280"/>
        <v>0.87820105825277062</v>
      </c>
      <c r="AM2381" s="1">
        <f t="shared" si="280"/>
        <v>1.2603788925765984</v>
      </c>
      <c r="AN2381" s="29">
        <f t="shared" si="280"/>
        <v>1.4928288150694655</v>
      </c>
      <c r="AO2381" s="1">
        <f t="shared" si="275"/>
        <v>12398.030148510039</v>
      </c>
      <c r="AP2381" s="1">
        <f t="shared" si="276"/>
        <v>12724.924976339955</v>
      </c>
      <c r="AQ2381" s="29">
        <f t="shared" si="277"/>
        <v>8071.833207318522</v>
      </c>
    </row>
    <row r="2382" spans="1:43" x14ac:dyDescent="0.2">
      <c r="A2382" s="26"/>
      <c r="E2382" s="25" t="s">
        <v>4631</v>
      </c>
      <c r="F2382" s="26" t="s">
        <v>4632</v>
      </c>
      <c r="G2382" s="1">
        <v>0.77520151320589203</v>
      </c>
      <c r="H2382" s="1">
        <v>1.0403515723255099</v>
      </c>
      <c r="I2382" s="1">
        <f>VLOOKUP(F2382,'[1]SUSMB vs SHAM all proteins sum'!$B$2:$E$3214,2,FALSE)</f>
        <v>0.91384284366296997</v>
      </c>
      <c r="J2382" s="29">
        <f>VLOOKUP(F2382,'[1]SUSMB vs SHAM all proteins sum'!$B$2:$E$3214,3,FALSE)</f>
        <v>1.01259118768006</v>
      </c>
      <c r="K2382" s="25">
        <f>VLOOKUP($E2382,[1]AllProteinsNorm!$A$1:$Q$3226,4,FALSE)</f>
        <v>111727.917755129</v>
      </c>
      <c r="L2382" s="1">
        <f>VLOOKUP($E2382,[1]AllProteinsNorm!$A$1:$Q$3226,5,FALSE)</f>
        <v>130233.97980701301</v>
      </c>
      <c r="M2382" s="1">
        <f>VLOOKUP($E2382,[1]AllProteinsNorm!$A$1:$Q$3226,10,FALSE)</f>
        <v>147356.021862881</v>
      </c>
      <c r="N2382" s="1">
        <f>VLOOKUP($E2382,[1]AllProteinsNorm!$A$1:$Q$3226,11,FALSE)</f>
        <v>126377.2268266</v>
      </c>
      <c r="O2382" s="1">
        <f>VLOOKUP($E2382,[1]AllProteinsNorm!$A$1:$Q$3226,15,FALSE)</f>
        <v>87501.902260393195</v>
      </c>
      <c r="P2382" s="1">
        <f>VLOOKUP($E2382,[1]AllProteinsNorm!$A$1:$Q$3226,6,FALSE)</f>
        <v>136455.968128265</v>
      </c>
      <c r="Q2382" s="1">
        <f>VLOOKUP($E2382,[1]AllProteinsNorm!$A$1:$Q$3226,8,FALSE)</f>
        <v>91140.725399450297</v>
      </c>
      <c r="R2382" s="1">
        <f>VLOOKUP($E2382,[1]AllProteinsNorm!$A$1:$Q$3226,13,FALSE)</f>
        <v>110799.696637787</v>
      </c>
      <c r="S2382" s="1">
        <f>VLOOKUP($E2382,[1]AllProteinsNorm!$A$1:$Q$3226,16,FALSE)</f>
        <v>126166.64560078899</v>
      </c>
      <c r="T2382" s="1">
        <f>VLOOKUP($E2382,[1]AllProteinsNorm!$A$1:$Q$3226,17,FALSE)</f>
        <v>166208.30365057901</v>
      </c>
      <c r="U2382" s="1">
        <f>VLOOKUP($E2382,[1]AllProteinsNorm!$A$1:$Q$3226,3,FALSE)</f>
        <v>123331.81107003101</v>
      </c>
      <c r="V2382" s="1">
        <f>VLOOKUP($E2382,[1]AllProteinsNorm!$A$1:$Q$3226,7,FALSE)</f>
        <v>96977.606250582001</v>
      </c>
      <c r="W2382" s="1">
        <f>VLOOKUP($E2382,[1]AllProteinsNorm!$A$1:$Q$3226,9,FALSE)</f>
        <v>111795.296624985</v>
      </c>
      <c r="X2382" s="1">
        <f>VLOOKUP($E2382,[1]AllProteinsNorm!$A$1:$Q$3226,12,FALSE)</f>
        <v>146046.39321715501</v>
      </c>
      <c r="Y2382" s="29">
        <f>VLOOKUP($E2382,[1]AllProteinsNorm!$A$1:$Q$3226,14,FALSE)</f>
        <v>129255.788532095</v>
      </c>
      <c r="Z2382" s="25">
        <f t="shared" si="280"/>
        <v>0.92613117082338714</v>
      </c>
      <c r="AA2382" s="1">
        <f t="shared" si="280"/>
        <v>1.0795309768862258</v>
      </c>
      <c r="AB2382" s="1">
        <f t="shared" si="280"/>
        <v>1.2214584125235945</v>
      </c>
      <c r="AC2382" s="1">
        <f t="shared" si="280"/>
        <v>1.0475617141890115</v>
      </c>
      <c r="AD2382" s="1">
        <f t="shared" si="280"/>
        <v>0.72531772557778096</v>
      </c>
      <c r="AE2382" s="1">
        <f t="shared" si="280"/>
        <v>1.1311060661261398</v>
      </c>
      <c r="AF2382" s="1">
        <f t="shared" si="280"/>
        <v>0.75548053181194152</v>
      </c>
      <c r="AG2382" s="1">
        <f t="shared" si="280"/>
        <v>0.91843699261386369</v>
      </c>
      <c r="AH2382" s="1">
        <f t="shared" si="280"/>
        <v>1.0458161716144045</v>
      </c>
      <c r="AI2382" s="1">
        <f t="shared" si="280"/>
        <v>1.3777280911816994</v>
      </c>
      <c r="AJ2382" s="1">
        <f t="shared" si="280"/>
        <v>1.0223177597956543</v>
      </c>
      <c r="AK2382" s="1">
        <f t="shared" si="280"/>
        <v>0.80386340160159231</v>
      </c>
      <c r="AL2382" s="1">
        <f t="shared" si="280"/>
        <v>0.92668968540848173</v>
      </c>
      <c r="AM2382" s="1">
        <f t="shared" si="280"/>
        <v>1.2106026842921931</v>
      </c>
      <c r="AN2382" s="29">
        <f t="shared" si="280"/>
        <v>1.0714225877840988</v>
      </c>
      <c r="AO2382" s="1">
        <f t="shared" ref="AO2382:AO2445" si="281">_xlfn.STDEV.P(K2382:O2382)</f>
        <v>20081.159201460381</v>
      </c>
      <c r="AP2382" s="1">
        <f t="shared" ref="AP2382:AP2445" si="282">_xlfn.STDEV.P(P2382:T2382)</f>
        <v>25187.941471241189</v>
      </c>
      <c r="AQ2382" s="29">
        <f t="shared" ref="AQ2382:AQ2445" si="283">_xlfn.STDEV.P(U2382:Y2382)</f>
        <v>16501.881932908407</v>
      </c>
    </row>
    <row r="2383" spans="1:43" x14ac:dyDescent="0.2">
      <c r="A2383" s="26"/>
      <c r="E2383" s="25" t="s">
        <v>4633</v>
      </c>
      <c r="F2383" s="26" t="s">
        <v>4634</v>
      </c>
      <c r="G2383" s="1">
        <v>7.6873695070626705E-2</v>
      </c>
      <c r="H2383" s="1">
        <v>1.31470521019149</v>
      </c>
      <c r="I2383" s="1">
        <f>VLOOKUP(F2383,'[1]SUSMB vs SHAM all proteins sum'!$B$2:$E$3214,2,FALSE)</f>
        <v>0.402691484564492</v>
      </c>
      <c r="J2383" s="29">
        <f>VLOOKUP(F2383,'[1]SUSMB vs SHAM all proteins sum'!$B$2:$E$3214,3,FALSE)</f>
        <v>1.12999100678514</v>
      </c>
      <c r="K2383" s="25">
        <f>VLOOKUP($E2383,[1]AllProteinsNorm!$A$1:$Q$3226,4,FALSE)</f>
        <v>745018.10372851195</v>
      </c>
      <c r="L2383" s="1">
        <f>VLOOKUP($E2383,[1]AllProteinsNorm!$A$1:$Q$3226,5,FALSE)</f>
        <v>1023361.39003815</v>
      </c>
      <c r="M2383" s="1">
        <f>VLOOKUP($E2383,[1]AllProteinsNorm!$A$1:$Q$3226,10,FALSE)</f>
        <v>888602.22910624801</v>
      </c>
      <c r="N2383" s="1">
        <f>VLOOKUP($E2383,[1]AllProteinsNorm!$A$1:$Q$3226,11,FALSE)</f>
        <v>527232.22043285298</v>
      </c>
      <c r="O2383" s="1">
        <f>VLOOKUP($E2383,[1]AllProteinsNorm!$A$1:$Q$3226,15,FALSE)</f>
        <v>1019267.6892391701</v>
      </c>
      <c r="P2383" s="1">
        <f>VLOOKUP($E2383,[1]AllProteinsNorm!$A$1:$Q$3226,6,FALSE)</f>
        <v>982028.841730888</v>
      </c>
      <c r="Q2383" s="1">
        <f>VLOOKUP($E2383,[1]AllProteinsNorm!$A$1:$Q$3226,8,FALSE)</f>
        <v>1219661.0219702299</v>
      </c>
      <c r="R2383" s="1">
        <f>VLOOKUP($E2383,[1]AllProteinsNorm!$A$1:$Q$3226,13,FALSE)</f>
        <v>1193920.33800438</v>
      </c>
      <c r="S2383" s="1">
        <f>VLOOKUP($E2383,[1]AllProteinsNorm!$A$1:$Q$3226,16,FALSE)</f>
        <v>929329.474535455</v>
      </c>
      <c r="T2383" s="1">
        <f>VLOOKUP($E2383,[1]AllProteinsNorm!$A$1:$Q$3226,17,FALSE)</f>
        <v>1076036.3020449199</v>
      </c>
      <c r="U2383" s="1">
        <f>VLOOKUP($E2383,[1]AllProteinsNorm!$A$1:$Q$3226,3,FALSE)</f>
        <v>819130.82125579205</v>
      </c>
      <c r="V2383" s="1">
        <f>VLOOKUP($E2383,[1]AllProteinsNorm!$A$1:$Q$3226,7,FALSE)</f>
        <v>817250.82242674695</v>
      </c>
      <c r="W2383" s="1">
        <f>VLOOKUP($E2383,[1]AllProteinsNorm!$A$1:$Q$3226,9,FALSE)</f>
        <v>928082.73613475903</v>
      </c>
      <c r="X2383" s="1">
        <f>VLOOKUP($E2383,[1]AllProteinsNorm!$A$1:$Q$3226,12,FALSE)</f>
        <v>1143653.72147342</v>
      </c>
      <c r="Y2383" s="29">
        <f>VLOOKUP($E2383,[1]AllProteinsNorm!$A$1:$Q$3226,14,FALSE)</f>
        <v>944014.16887127503</v>
      </c>
      <c r="Z2383" s="25">
        <f t="shared" si="280"/>
        <v>0.88619169637890427</v>
      </c>
      <c r="AA2383" s="1">
        <f t="shared" si="280"/>
        <v>1.2172782939205704</v>
      </c>
      <c r="AB2383" s="1">
        <f t="shared" si="280"/>
        <v>1.0569835992934475</v>
      </c>
      <c r="AC2383" s="1">
        <f t="shared" si="280"/>
        <v>0.62713753326626098</v>
      </c>
      <c r="AD2383" s="1">
        <f t="shared" si="280"/>
        <v>1.212408877140817</v>
      </c>
      <c r="AE2383" s="1">
        <f t="shared" si="280"/>
        <v>1.1681136348112622</v>
      </c>
      <c r="AF2383" s="1">
        <f t="shared" si="280"/>
        <v>1.4507747726636373</v>
      </c>
      <c r="AG2383" s="1">
        <f t="shared" si="280"/>
        <v>1.42015648261741</v>
      </c>
      <c r="AH2383" s="1">
        <f t="shared" si="280"/>
        <v>1.1054282565911997</v>
      </c>
      <c r="AI2383" s="1">
        <f t="shared" si="280"/>
        <v>1.2799345829345881</v>
      </c>
      <c r="AJ2383" s="1">
        <f t="shared" si="280"/>
        <v>0.97434804390933194</v>
      </c>
      <c r="AK2383" s="1">
        <f t="shared" si="280"/>
        <v>0.97211180381910589</v>
      </c>
      <c r="AL2383" s="1">
        <f t="shared" si="280"/>
        <v>1.1039452735432387</v>
      </c>
      <c r="AM2383" s="1">
        <f t="shared" si="280"/>
        <v>1.3603648373515227</v>
      </c>
      <c r="AN2383" s="29">
        <f t="shared" si="280"/>
        <v>1.1228955558677394</v>
      </c>
      <c r="AO2383" s="1">
        <f t="shared" si="281"/>
        <v>187063.25167580435</v>
      </c>
      <c r="AP2383" s="1">
        <f t="shared" si="282"/>
        <v>113840.69567594089</v>
      </c>
      <c r="AQ2383" s="29">
        <f t="shared" si="283"/>
        <v>119039.00877693412</v>
      </c>
    </row>
    <row r="2384" spans="1:43" x14ac:dyDescent="0.2">
      <c r="A2384" s="26"/>
      <c r="E2384" s="25" t="s">
        <v>4635</v>
      </c>
      <c r="F2384" s="26" t="s">
        <v>4636</v>
      </c>
      <c r="G2384" s="1">
        <v>0.71911848939175604</v>
      </c>
      <c r="H2384" s="1">
        <v>1.1833709263671699</v>
      </c>
      <c r="I2384" s="1">
        <f>VLOOKUP(F2384,'[1]SUSMB vs SHAM all proteins sum'!$B$2:$E$3214,2,FALSE)</f>
        <v>0.71756633630599198</v>
      </c>
      <c r="J2384" s="29">
        <f>VLOOKUP(F2384,'[1]SUSMB vs SHAM all proteins sum'!$B$2:$E$3214,3,FALSE)</f>
        <v>1.1727747032109901</v>
      </c>
      <c r="K2384" s="25">
        <f>VLOOKUP($E2384,[1]AllProteinsNorm!$A$1:$Q$3226,4,FALSE)</f>
        <v>472045.90773624799</v>
      </c>
      <c r="L2384" s="1">
        <f>VLOOKUP($E2384,[1]AllProteinsNorm!$A$1:$Q$3226,5,FALSE)</f>
        <v>104586.76566311601</v>
      </c>
      <c r="M2384" s="1">
        <f>VLOOKUP($E2384,[1]AllProteinsNorm!$A$1:$Q$3226,10,FALSE)</f>
        <v>126606.59247662401</v>
      </c>
      <c r="N2384" s="1">
        <f>VLOOKUP($E2384,[1]AllProteinsNorm!$A$1:$Q$3226,11,FALSE)</f>
        <v>70835.160779667305</v>
      </c>
      <c r="O2384" s="1">
        <f>VLOOKUP($E2384,[1]AllProteinsNorm!$A$1:$Q$3226,15,FALSE)</f>
        <v>107671.523467087</v>
      </c>
      <c r="P2384" s="1">
        <f>VLOOKUP($E2384,[1]AllProteinsNorm!$A$1:$Q$3226,6,FALSE)</f>
        <v>133311.51053863901</v>
      </c>
      <c r="Q2384" s="1">
        <f>VLOOKUP($E2384,[1]AllProteinsNorm!$A$1:$Q$3226,8,FALSE)</f>
        <v>125658.97591034</v>
      </c>
      <c r="R2384" s="1">
        <f>VLOOKUP($E2384,[1]AllProteinsNorm!$A$1:$Q$3226,13,FALSE)</f>
        <v>101411.35794452899</v>
      </c>
      <c r="S2384" s="1">
        <f>VLOOKUP($E2384,[1]AllProteinsNorm!$A$1:$Q$3226,16,FALSE)</f>
        <v>115894.06993656101</v>
      </c>
      <c r="T2384" s="1">
        <f>VLOOKUP($E2384,[1]AllProteinsNorm!$A$1:$Q$3226,17,FALSE)</f>
        <v>561904.52486916305</v>
      </c>
      <c r="U2384" s="1">
        <f>VLOOKUP($E2384,[1]AllProteinsNorm!$A$1:$Q$3226,3,FALSE)</f>
        <v>473703.07592397102</v>
      </c>
      <c r="V2384" s="1">
        <f>VLOOKUP($E2384,[1]AllProteinsNorm!$A$1:$Q$3226,7,FALSE)</f>
        <v>110636.004104027</v>
      </c>
      <c r="W2384" s="1">
        <f>VLOOKUP($E2384,[1]AllProteinsNorm!$A$1:$Q$3226,9,FALSE)</f>
        <v>145569.008912533</v>
      </c>
      <c r="X2384" s="1">
        <f>VLOOKUP($E2384,[1]AllProteinsNorm!$A$1:$Q$3226,12,FALSE)</f>
        <v>113390.90623895801</v>
      </c>
      <c r="Y2384" s="29">
        <f>VLOOKUP($E2384,[1]AllProteinsNorm!$A$1:$Q$3226,14,FALSE)</f>
        <v>122261.618932461</v>
      </c>
      <c r="Z2384" s="25">
        <f t="shared" si="280"/>
        <v>2.6767682214505069</v>
      </c>
      <c r="AA2384" s="1">
        <f t="shared" si="280"/>
        <v>0.5930663228368509</v>
      </c>
      <c r="AB2384" s="1">
        <f t="shared" si="280"/>
        <v>0.71793123891864719</v>
      </c>
      <c r="AC2384" s="1">
        <f t="shared" si="280"/>
        <v>0.40167556635676521</v>
      </c>
      <c r="AD2384" s="1">
        <f t="shared" si="280"/>
        <v>0.61055865043723045</v>
      </c>
      <c r="AE2384" s="1">
        <f t="shared" si="280"/>
        <v>0.75595192991859828</v>
      </c>
      <c r="AF2384" s="1">
        <f t="shared" si="280"/>
        <v>0.7125577151380611</v>
      </c>
      <c r="AG2384" s="1">
        <f t="shared" si="280"/>
        <v>0.5750599587693721</v>
      </c>
      <c r="AH2384" s="1">
        <f t="shared" si="280"/>
        <v>0.65718515588547999</v>
      </c>
      <c r="AI2384" s="1">
        <f t="shared" si="280"/>
        <v>3.1863175826945613</v>
      </c>
      <c r="AJ2384" s="1">
        <f t="shared" si="280"/>
        <v>2.6861653056531183</v>
      </c>
      <c r="AK2384" s="1">
        <f t="shared" si="280"/>
        <v>0.62736893823343376</v>
      </c>
      <c r="AL2384" s="1">
        <f t="shared" si="280"/>
        <v>0.82545890282948997</v>
      </c>
      <c r="AM2384" s="1">
        <f t="shared" si="280"/>
        <v>0.64299079697033812</v>
      </c>
      <c r="AN2384" s="29">
        <f t="shared" si="280"/>
        <v>0.69329277279607437</v>
      </c>
      <c r="AO2384" s="1">
        <f t="shared" si="281"/>
        <v>148936.5990465642</v>
      </c>
      <c r="AP2384" s="1">
        <f t="shared" si="282"/>
        <v>177454.67378280056</v>
      </c>
      <c r="AQ2384" s="29">
        <f t="shared" si="283"/>
        <v>140832.67168987749</v>
      </c>
    </row>
    <row r="2385" spans="1:43" x14ac:dyDescent="0.2">
      <c r="A2385" s="26"/>
      <c r="E2385" s="25" t="s">
        <v>4637</v>
      </c>
      <c r="F2385" s="26" t="s">
        <v>4638</v>
      </c>
      <c r="G2385" s="1">
        <v>0.210863854034327</v>
      </c>
      <c r="H2385" s="1">
        <v>1.0776002482290801</v>
      </c>
      <c r="I2385" s="1">
        <f>VLOOKUP(F2385,'[1]SUSMB vs SHAM all proteins sum'!$B$2:$E$3214,2,FALSE)</f>
        <v>0.92077331911833105</v>
      </c>
      <c r="J2385" s="29">
        <f>VLOOKUP(F2385,'[1]SUSMB vs SHAM all proteins sum'!$B$2:$E$3214,3,FALSE)</f>
        <v>0.99434669306956902</v>
      </c>
      <c r="K2385" s="25">
        <f>VLOOKUP($E2385,[1]AllProteinsNorm!$A$1:$Q$3226,4,FALSE)</f>
        <v>135043.931212139</v>
      </c>
      <c r="L2385" s="1">
        <f>VLOOKUP($E2385,[1]AllProteinsNorm!$A$1:$Q$3226,5,FALSE)</f>
        <v>113473.354775197</v>
      </c>
      <c r="M2385" s="1">
        <f>VLOOKUP($E2385,[1]AllProteinsNorm!$A$1:$Q$3226,10,FALSE)</f>
        <v>120135.59122279999</v>
      </c>
      <c r="N2385" s="1">
        <f>VLOOKUP($E2385,[1]AllProteinsNorm!$A$1:$Q$3226,11,FALSE)</f>
        <v>121349.609714552</v>
      </c>
      <c r="O2385" s="1">
        <f>VLOOKUP($E2385,[1]AllProteinsNorm!$A$1:$Q$3226,15,FALSE)</f>
        <v>148177.82430744599</v>
      </c>
      <c r="P2385" s="1">
        <f>VLOOKUP($E2385,[1]AllProteinsNorm!$A$1:$Q$3226,6,FALSE)</f>
        <v>134952.40375847899</v>
      </c>
      <c r="Q2385" s="1">
        <f>VLOOKUP($E2385,[1]AllProteinsNorm!$A$1:$Q$3226,8,FALSE)</f>
        <v>130140.73846259501</v>
      </c>
      <c r="R2385" s="1">
        <f>VLOOKUP($E2385,[1]AllProteinsNorm!$A$1:$Q$3226,13,FALSE)</f>
        <v>129672.751636538</v>
      </c>
      <c r="S2385" s="1">
        <f>VLOOKUP($E2385,[1]AllProteinsNorm!$A$1:$Q$3226,16,FALSE)</f>
        <v>140660.62976613999</v>
      </c>
      <c r="T2385" s="1">
        <f>VLOOKUP($E2385,[1]AllProteinsNorm!$A$1:$Q$3226,17,FALSE)</f>
        <v>150153.51139362599</v>
      </c>
      <c r="U2385" s="1">
        <f>VLOOKUP($E2385,[1]AllProteinsNorm!$A$1:$Q$3226,3,FALSE)</f>
        <v>122710.388445459</v>
      </c>
      <c r="V2385" s="1">
        <f>VLOOKUP($E2385,[1]AllProteinsNorm!$A$1:$Q$3226,7,FALSE)</f>
        <v>139455.434910721</v>
      </c>
      <c r="W2385" s="1">
        <f>VLOOKUP($E2385,[1]AllProteinsNorm!$A$1:$Q$3226,9,FALSE)</f>
        <v>122584.36963176</v>
      </c>
      <c r="X2385" s="1">
        <f>VLOOKUP($E2385,[1]AllProteinsNorm!$A$1:$Q$3226,12,FALSE)</f>
        <v>118913.296215739</v>
      </c>
      <c r="Y2385" s="29">
        <f>VLOOKUP($E2385,[1]AllProteinsNorm!$A$1:$Q$3226,14,FALSE)</f>
        <v>128993.88768415</v>
      </c>
      <c r="Z2385" s="25">
        <f t="shared" si="280"/>
        <v>1.0580389964664518</v>
      </c>
      <c r="AA2385" s="1">
        <f t="shared" si="280"/>
        <v>0.88903835466276082</v>
      </c>
      <c r="AB2385" s="1">
        <f t="shared" si="280"/>
        <v>0.94123548712161265</v>
      </c>
      <c r="AC2385" s="1">
        <f t="shared" si="280"/>
        <v>0.95074705047122543</v>
      </c>
      <c r="AD2385" s="1">
        <f t="shared" si="280"/>
        <v>1.1609401112779494</v>
      </c>
      <c r="AE2385" s="1">
        <f t="shared" si="280"/>
        <v>1.0573218993385001</v>
      </c>
      <c r="AF2385" s="1">
        <f t="shared" si="280"/>
        <v>1.0196235779456471</v>
      </c>
      <c r="AG2385" s="1">
        <f t="shared" si="280"/>
        <v>1.0159570058356937</v>
      </c>
      <c r="AH2385" s="1">
        <f t="shared" si="280"/>
        <v>1.1020445733790085</v>
      </c>
      <c r="AI2385" s="1">
        <f t="shared" si="280"/>
        <v>1.1764191777064132</v>
      </c>
      <c r="AJ2385" s="1">
        <f t="shared" si="280"/>
        <v>0.9614084474695106</v>
      </c>
      <c r="AK2385" s="1">
        <f t="shared" si="280"/>
        <v>1.0926021412465277</v>
      </c>
      <c r="AL2385" s="1">
        <f t="shared" si="280"/>
        <v>0.96042111825015797</v>
      </c>
      <c r="AM2385" s="1">
        <f t="shared" si="280"/>
        <v>0.93165907912571955</v>
      </c>
      <c r="AN2385" s="29">
        <f t="shared" si="280"/>
        <v>1.0106382586067382</v>
      </c>
      <c r="AO2385" s="1">
        <f t="shared" si="281"/>
        <v>12435.42797906126</v>
      </c>
      <c r="AP2385" s="1">
        <f t="shared" si="282"/>
        <v>7632.5418037426152</v>
      </c>
      <c r="AQ2385" s="29">
        <f t="shared" si="283"/>
        <v>7229.2351910175557</v>
      </c>
    </row>
    <row r="2386" spans="1:43" x14ac:dyDescent="0.2">
      <c r="A2386" s="26"/>
      <c r="E2386" s="25" t="s">
        <v>4639</v>
      </c>
      <c r="F2386" s="26" t="s">
        <v>4640</v>
      </c>
      <c r="G2386" s="1">
        <v>0.99214758133096803</v>
      </c>
      <c r="H2386" s="1">
        <v>1.00500441812352</v>
      </c>
      <c r="I2386" s="1">
        <f>VLOOKUP(F2386,'[1]SUSMB vs SHAM all proteins sum'!$B$2:$E$3214,2,FALSE)</f>
        <v>0.92402436799926602</v>
      </c>
      <c r="J2386" s="29">
        <f>VLOOKUP(F2386,'[1]SUSMB vs SHAM all proteins sum'!$B$2:$E$3214,3,FALSE)</f>
        <v>0.93579154746107795</v>
      </c>
      <c r="K2386" s="25">
        <f>VLOOKUP($E2386,[1]AllProteinsNorm!$A$1:$Q$3226,4,FALSE)</f>
        <v>56001.497488769201</v>
      </c>
      <c r="L2386" s="1">
        <f>VLOOKUP($E2386,[1]AllProteinsNorm!$A$1:$Q$3226,5,FALSE)</f>
        <v>5912.8528236351603</v>
      </c>
      <c r="M2386" s="1">
        <f>VLOOKUP($E2386,[1]AllProteinsNorm!$A$1:$Q$3226,10,FALSE)</f>
        <v>45145.349829196297</v>
      </c>
      <c r="N2386" s="1">
        <f>VLOOKUP($E2386,[1]AllProteinsNorm!$A$1:$Q$3226,11,FALSE)</f>
        <v>40737.422666731603</v>
      </c>
      <c r="O2386" s="1">
        <f>VLOOKUP($E2386,[1]AllProteinsNorm!$A$1:$Q$3226,15,FALSE)</f>
        <v>45224.964519291199</v>
      </c>
      <c r="P2386" s="1">
        <f>VLOOKUP($E2386,[1]AllProteinsNorm!$A$1:$Q$3226,6,FALSE)</f>
        <v>35239.620932591002</v>
      </c>
      <c r="Q2386" s="1">
        <f>VLOOKUP($E2386,[1]AllProteinsNorm!$A$1:$Q$3226,8,FALSE)</f>
        <v>47878.395363502699</v>
      </c>
      <c r="R2386" s="1">
        <f>VLOOKUP($E2386,[1]AllProteinsNorm!$A$1:$Q$3226,13,FALSE)</f>
        <v>11144.15276682</v>
      </c>
      <c r="S2386" s="1">
        <f>VLOOKUP($E2386,[1]AllProteinsNorm!$A$1:$Q$3226,16,FALSE)</f>
        <v>34309.558678278598</v>
      </c>
      <c r="T2386" s="1">
        <f>VLOOKUP($E2386,[1]AllProteinsNorm!$A$1:$Q$3226,17,FALSE)</f>
        <v>43771.191360462602</v>
      </c>
      <c r="U2386" s="1">
        <f>VLOOKUP($E2386,[1]AllProteinsNorm!$A$1:$Q$3226,3,FALSE)</f>
        <v>48750.348312201902</v>
      </c>
      <c r="V2386" s="1">
        <f>VLOOKUP($E2386,[1]AllProteinsNorm!$A$1:$Q$3226,7,FALSE)</f>
        <v>42263.254744491598</v>
      </c>
      <c r="W2386" s="1">
        <f>VLOOKUP($E2386,[1]AllProteinsNorm!$A$1:$Q$3226,9,FALSE)</f>
        <v>56723.261829807903</v>
      </c>
      <c r="X2386" s="1">
        <f>VLOOKUP($E2386,[1]AllProteinsNorm!$A$1:$Q$3226,12,FALSE)</f>
        <v>3468.5377623204499</v>
      </c>
      <c r="Y2386" s="29">
        <f>VLOOKUP($E2386,[1]AllProteinsNorm!$A$1:$Q$3226,14,FALSE)</f>
        <v>48756.084403537003</v>
      </c>
      <c r="Z2386" s="25">
        <f t="shared" ref="Z2386:AN2402" si="284">K2386/AVERAGE($K2386:$O2386)</f>
        <v>1.450649981670642</v>
      </c>
      <c r="AA2386" s="1">
        <f t="shared" si="284"/>
        <v>0.15316518709071514</v>
      </c>
      <c r="AB2386" s="1">
        <f t="shared" si="284"/>
        <v>1.1694348158345589</v>
      </c>
      <c r="AC2386" s="1">
        <f t="shared" si="284"/>
        <v>1.0552528788476545</v>
      </c>
      <c r="AD2386" s="1">
        <f t="shared" si="284"/>
        <v>1.1714971365564297</v>
      </c>
      <c r="AE2386" s="1">
        <f t="shared" si="284"/>
        <v>0.91283908024415628</v>
      </c>
      <c r="AF2386" s="1">
        <f t="shared" si="284"/>
        <v>1.2402310022229981</v>
      </c>
      <c r="AG2386" s="1">
        <f t="shared" si="284"/>
        <v>0.28867558425851603</v>
      </c>
      <c r="AH2386" s="1">
        <f t="shared" si="284"/>
        <v>0.88874696034251588</v>
      </c>
      <c r="AI2386" s="1">
        <f t="shared" si="284"/>
        <v>1.1338389291731199</v>
      </c>
      <c r="AJ2386" s="1">
        <f t="shared" si="284"/>
        <v>1.2628178719634338</v>
      </c>
      <c r="AK2386" s="1">
        <f t="shared" si="284"/>
        <v>1.0947776839848549</v>
      </c>
      <c r="AL2386" s="1">
        <f t="shared" si="284"/>
        <v>1.4693464000710301</v>
      </c>
      <c r="AM2386" s="1">
        <f t="shared" si="284"/>
        <v>8.9848208833043383E-2</v>
      </c>
      <c r="AN2386" s="29">
        <f t="shared" si="284"/>
        <v>1.2629664583613562</v>
      </c>
      <c r="AO2386" s="1">
        <f t="shared" si="281"/>
        <v>17102.993555139143</v>
      </c>
      <c r="AP2386" s="1">
        <f t="shared" si="282"/>
        <v>12735.858226781334</v>
      </c>
      <c r="AQ2386" s="29">
        <f t="shared" si="283"/>
        <v>18828.567946113537</v>
      </c>
    </row>
    <row r="2387" spans="1:43" x14ac:dyDescent="0.2">
      <c r="A2387" s="26"/>
      <c r="E2387" s="25" t="s">
        <v>4641</v>
      </c>
      <c r="F2387" s="26" t="s">
        <v>4642</v>
      </c>
      <c r="G2387" s="1">
        <v>0.88172831583854805</v>
      </c>
      <c r="H2387" s="1">
        <v>1.10919065895448</v>
      </c>
      <c r="I2387" s="1">
        <f>VLOOKUP(F2387,'[1]SUSMB vs SHAM all proteins sum'!$B$2:$E$3214,2,FALSE)</f>
        <v>0.87547359056137697</v>
      </c>
      <c r="J2387" s="29">
        <f>VLOOKUP(F2387,'[1]SUSMB vs SHAM all proteins sum'!$B$2:$E$3214,3,FALSE)</f>
        <v>0.900700186775232</v>
      </c>
      <c r="K2387" s="25">
        <f>VLOOKUP($E2387,[1]AllProteinsNorm!$A$1:$Q$3226,4,FALSE)</f>
        <v>2231.5376973532898</v>
      </c>
      <c r="L2387" s="1">
        <f>VLOOKUP($E2387,[1]AllProteinsNorm!$A$1:$Q$3226,5,FALSE)</f>
        <v>26854.3235258196</v>
      </c>
      <c r="M2387" s="1">
        <f>VLOOKUP($E2387,[1]AllProteinsNorm!$A$1:$Q$3226,10,FALSE)</f>
        <v>30753.502348952301</v>
      </c>
      <c r="N2387" s="1">
        <f>VLOOKUP($E2387,[1]AllProteinsNorm!$A$1:$Q$3226,11,FALSE)</f>
        <v>27551.291720372399</v>
      </c>
      <c r="O2387" s="1">
        <f>VLOOKUP($E2387,[1]AllProteinsNorm!$A$1:$Q$3226,15,FALSE)</f>
        <v>31758.7948345683</v>
      </c>
      <c r="P2387" s="1">
        <f>VLOOKUP($E2387,[1]AllProteinsNorm!$A$1:$Q$3226,6,FALSE)</f>
        <v>16590.9408182271</v>
      </c>
      <c r="Q2387" s="1">
        <f>VLOOKUP($E2387,[1]AllProteinsNorm!$A$1:$Q$3226,8,FALSE)</f>
        <v>36844.918759474996</v>
      </c>
      <c r="R2387" s="1">
        <f>VLOOKUP($E2387,[1]AllProteinsNorm!$A$1:$Q$3226,13,FALSE)</f>
        <v>30362.990727623299</v>
      </c>
      <c r="S2387" s="1">
        <f>VLOOKUP($E2387,[1]AllProteinsNorm!$A$1:$Q$3226,16,FALSE)</f>
        <v>38716.242353935697</v>
      </c>
      <c r="T2387" s="1">
        <f>VLOOKUP($E2387,[1]AllProteinsNorm!$A$1:$Q$3226,17,FALSE)</f>
        <v>3767.59020561136</v>
      </c>
      <c r="U2387" s="1">
        <f>VLOOKUP($E2387,[1]AllProteinsNorm!$A$1:$Q$3226,3,FALSE)</f>
        <v>21132.9431529951</v>
      </c>
      <c r="V2387" s="1">
        <f>VLOOKUP($E2387,[1]AllProteinsNorm!$A$1:$Q$3226,7,FALSE)</f>
        <v>27633.650734502098</v>
      </c>
      <c r="W2387" s="1">
        <f>VLOOKUP($E2387,[1]AllProteinsNorm!$A$1:$Q$3226,9,FALSE)</f>
        <v>3392.3837947124998</v>
      </c>
      <c r="X2387" s="1">
        <f>VLOOKUP($E2387,[1]AllProteinsNorm!$A$1:$Q$3226,12,FALSE)</f>
        <v>26513.9030161995</v>
      </c>
      <c r="Y2387" s="29">
        <f>VLOOKUP($E2387,[1]AllProteinsNorm!$A$1:$Q$3226,14,FALSE)</f>
        <v>18198.8262021476</v>
      </c>
      <c r="Z2387" s="25">
        <f t="shared" si="284"/>
        <v>9.3644481572239133E-2</v>
      </c>
      <c r="AA2387" s="1">
        <f t="shared" si="284"/>
        <v>1.1269176440672215</v>
      </c>
      <c r="AB2387" s="1">
        <f t="shared" si="284"/>
        <v>1.2905431924425792</v>
      </c>
      <c r="AC2387" s="1">
        <f t="shared" si="284"/>
        <v>1.1561652903555393</v>
      </c>
      <c r="AD2387" s="1">
        <f t="shared" si="284"/>
        <v>1.3327293915624205</v>
      </c>
      <c r="AE2387" s="1">
        <f t="shared" si="284"/>
        <v>0.69622397755649879</v>
      </c>
      <c r="AF2387" s="1">
        <f t="shared" si="284"/>
        <v>1.5461640284609812</v>
      </c>
      <c r="AG2387" s="1">
        <f t="shared" si="284"/>
        <v>1.2741557218788231</v>
      </c>
      <c r="AH2387" s="1">
        <f t="shared" si="284"/>
        <v>1.6246924477052598</v>
      </c>
      <c r="AI2387" s="1">
        <f t="shared" si="284"/>
        <v>0.15810354985245195</v>
      </c>
      <c r="AJ2387" s="1">
        <f t="shared" si="284"/>
        <v>0.88682503907731236</v>
      </c>
      <c r="AK2387" s="1">
        <f t="shared" si="284"/>
        <v>1.1596214126474118</v>
      </c>
      <c r="AL2387" s="1">
        <f t="shared" si="284"/>
        <v>0.1423583487416317</v>
      </c>
      <c r="AM2387" s="1">
        <f t="shared" si="284"/>
        <v>1.1126322021597237</v>
      </c>
      <c r="AN2387" s="29">
        <f t="shared" si="284"/>
        <v>0.76369744815186391</v>
      </c>
      <c r="AO2387" s="1">
        <f t="shared" si="281"/>
        <v>10957.087121493027</v>
      </c>
      <c r="AP2387" s="1">
        <f t="shared" si="282"/>
        <v>13254.414519005191</v>
      </c>
      <c r="AQ2387" s="29">
        <f t="shared" si="283"/>
        <v>8707.3189416459227</v>
      </c>
    </row>
    <row r="2388" spans="1:43" x14ac:dyDescent="0.2">
      <c r="A2388" s="26"/>
      <c r="E2388" s="25" t="s">
        <v>4643</v>
      </c>
      <c r="F2388" s="26" t="s">
        <v>4644</v>
      </c>
      <c r="G2388" s="1">
        <v>0.33890928314913399</v>
      </c>
      <c r="H2388" s="43">
        <v>0.48611150907523698</v>
      </c>
      <c r="I2388" s="1">
        <f>VLOOKUP(F2388,'[1]SUSMB vs SHAM all proteins sum'!$B$2:$E$3214,2,FALSE)</f>
        <v>0.33768159818939603</v>
      </c>
      <c r="J2388" s="29">
        <f>VLOOKUP(F2388,'[1]SUSMB vs SHAM all proteins sum'!$B$2:$E$3214,3,FALSE)</f>
        <v>0.46628053753501097</v>
      </c>
      <c r="K2388" s="25">
        <f>VLOOKUP($E2388,[1]AllProteinsNorm!$A$1:$Q$3226,4,FALSE)</f>
        <v>60641.862796740003</v>
      </c>
      <c r="L2388" s="1">
        <f>VLOOKUP($E2388,[1]AllProteinsNorm!$A$1:$Q$3226,5,FALSE)</f>
        <v>20792.6802943148</v>
      </c>
      <c r="M2388" s="1">
        <f>VLOOKUP($E2388,[1]AllProteinsNorm!$A$1:$Q$3226,10,FALSE)</f>
        <v>104944.737466205</v>
      </c>
      <c r="N2388" s="1">
        <f>VLOOKUP($E2388,[1]AllProteinsNorm!$A$1:$Q$3226,11,FALSE)</f>
        <v>2667.0397169006401</v>
      </c>
      <c r="O2388" s="1">
        <f>VLOOKUP($E2388,[1]AllProteinsNorm!$A$1:$Q$3226,15,FALSE)</f>
        <v>110060.20187398999</v>
      </c>
      <c r="P2388" s="1">
        <f>VLOOKUP($E2388,[1]AllProteinsNorm!$A$1:$Q$3226,6,FALSE)</f>
        <v>13297.0070452699</v>
      </c>
      <c r="Q2388" s="1">
        <f>VLOOKUP($E2388,[1]AllProteinsNorm!$A$1:$Q$3226,8,FALSE)</f>
        <v>20642.443963980601</v>
      </c>
      <c r="R2388" s="1">
        <f>VLOOKUP($E2388,[1]AllProteinsNorm!$A$1:$Q$3226,13,FALSE)</f>
        <v>12561.1082197262</v>
      </c>
      <c r="S2388" s="1">
        <f>VLOOKUP($E2388,[1]AllProteinsNorm!$A$1:$Q$3226,16,FALSE)</f>
        <v>23725.005356617199</v>
      </c>
      <c r="T2388" s="1">
        <f>VLOOKUP($E2388,[1]AllProteinsNorm!$A$1:$Q$3226,17,FALSE)</f>
        <v>12889.4293618068</v>
      </c>
      <c r="U2388" s="1">
        <f>VLOOKUP($E2388,[1]AllProteinsNorm!$A$1:$Q$3226,3,FALSE)</f>
        <v>39030.854492940103</v>
      </c>
      <c r="V2388" s="1">
        <f>VLOOKUP($E2388,[1]AllProteinsNorm!$A$1:$Q$3226,7,FALSE)</f>
        <v>12549.147896624399</v>
      </c>
      <c r="W2388" s="1">
        <f>VLOOKUP($E2388,[1]AllProteinsNorm!$A$1:$Q$3226,9,FALSE)</f>
        <v>7393.0122449869596</v>
      </c>
      <c r="X2388" s="1">
        <f>VLOOKUP($E2388,[1]AllProteinsNorm!$A$1:$Q$3226,12,FALSE)</f>
        <v>17986.1572829943</v>
      </c>
      <c r="Y2388" s="29">
        <f>VLOOKUP($E2388,[1]AllProteinsNorm!$A$1:$Q$3226,14,FALSE)</f>
        <v>13144.915421710801</v>
      </c>
      <c r="Z2388" s="25">
        <f t="shared" si="284"/>
        <v>1.0137168250497641</v>
      </c>
      <c r="AA2388" s="1">
        <f t="shared" si="284"/>
        <v>0.34757985457796164</v>
      </c>
      <c r="AB2388" s="1">
        <f t="shared" si="284"/>
        <v>1.754303729529255</v>
      </c>
      <c r="AC2388" s="1">
        <f t="shared" si="284"/>
        <v>4.4583443011310009E-2</v>
      </c>
      <c r="AD2388" s="1">
        <f t="shared" si="284"/>
        <v>1.8398161478317092</v>
      </c>
      <c r="AE2388" s="1">
        <f t="shared" si="284"/>
        <v>0.22227878800121517</v>
      </c>
      <c r="AF2388" s="1">
        <f t="shared" si="284"/>
        <v>0.34506843608305193</v>
      </c>
      <c r="AG2388" s="1">
        <f t="shared" si="284"/>
        <v>0.2099771701652256</v>
      </c>
      <c r="AH2388" s="1">
        <f t="shared" si="284"/>
        <v>0.39659792749129635</v>
      </c>
      <c r="AI2388" s="1">
        <f t="shared" si="284"/>
        <v>0.215465534974569</v>
      </c>
      <c r="AJ2388" s="1">
        <f t="shared" si="284"/>
        <v>0.65245742908955584</v>
      </c>
      <c r="AK2388" s="1">
        <f t="shared" si="284"/>
        <v>0.20977723599100728</v>
      </c>
      <c r="AL2388" s="1">
        <f t="shared" si="284"/>
        <v>0.12358493876848876</v>
      </c>
      <c r="AM2388" s="1">
        <f t="shared" si="284"/>
        <v>0.30066474568691581</v>
      </c>
      <c r="AN2388" s="29">
        <f t="shared" si="284"/>
        <v>0.21973635558505128</v>
      </c>
      <c r="AO2388" s="1">
        <f t="shared" si="281"/>
        <v>43244.855921169335</v>
      </c>
      <c r="AP2388" s="1">
        <f t="shared" si="282"/>
        <v>4649.626942991018</v>
      </c>
      <c r="AQ2388" s="29">
        <f t="shared" si="283"/>
        <v>11028.025114583363</v>
      </c>
    </row>
    <row r="2389" spans="1:43" x14ac:dyDescent="0.2">
      <c r="A2389" s="26"/>
      <c r="E2389" s="25" t="s">
        <v>4645</v>
      </c>
      <c r="F2389" s="26" t="s">
        <v>4646</v>
      </c>
      <c r="G2389" s="1">
        <v>0.88432814868357401</v>
      </c>
      <c r="H2389" s="1">
        <v>0.99171852775293201</v>
      </c>
      <c r="I2389" s="1">
        <f>VLOOKUP(F2389,'[1]SUSMB vs SHAM all proteins sum'!$B$2:$E$3214,2,FALSE)</f>
        <v>0.35410898423931098</v>
      </c>
      <c r="J2389" s="29">
        <f>VLOOKUP(F2389,'[1]SUSMB vs SHAM all proteins sum'!$B$2:$E$3214,3,FALSE)</f>
        <v>1.08461937033255</v>
      </c>
      <c r="K2389" s="25">
        <f>VLOOKUP($E2389,[1]AllProteinsNorm!$A$1:$Q$3226,4,FALSE)</f>
        <v>446002.38065879099</v>
      </c>
      <c r="L2389" s="1">
        <f>VLOOKUP($E2389,[1]AllProteinsNorm!$A$1:$Q$3226,5,FALSE)</f>
        <v>464060.69328443002</v>
      </c>
      <c r="M2389" s="1">
        <f>VLOOKUP($E2389,[1]AllProteinsNorm!$A$1:$Q$3226,10,FALSE)</f>
        <v>578879.28399646096</v>
      </c>
      <c r="N2389" s="1">
        <f>VLOOKUP($E2389,[1]AllProteinsNorm!$A$1:$Q$3226,11,FALSE)</f>
        <v>542106.61808914097</v>
      </c>
      <c r="O2389" s="1">
        <f>VLOOKUP($E2389,[1]AllProteinsNorm!$A$1:$Q$3226,15,FALSE)</f>
        <v>509262.83250927599</v>
      </c>
      <c r="P2389" s="1">
        <f>VLOOKUP($E2389,[1]AllProteinsNorm!$A$1:$Q$3226,6,FALSE)</f>
        <v>504573.87893780199</v>
      </c>
      <c r="Q2389" s="1">
        <f>VLOOKUP($E2389,[1]AllProteinsNorm!$A$1:$Q$3226,8,FALSE)</f>
        <v>487931.61927138001</v>
      </c>
      <c r="R2389" s="1">
        <f>VLOOKUP($E2389,[1]AllProteinsNorm!$A$1:$Q$3226,13,FALSE)</f>
        <v>459250.39652354998</v>
      </c>
      <c r="S2389" s="1">
        <f>VLOOKUP($E2389,[1]AllProteinsNorm!$A$1:$Q$3226,16,FALSE)</f>
        <v>537838.82978765096</v>
      </c>
      <c r="T2389" s="1">
        <f>VLOOKUP($E2389,[1]AllProteinsNorm!$A$1:$Q$3226,17,FALSE)</f>
        <v>521775.13027677301</v>
      </c>
      <c r="U2389" s="1">
        <f>VLOOKUP($E2389,[1]AllProteinsNorm!$A$1:$Q$3226,3,FALSE)</f>
        <v>469530.63803802402</v>
      </c>
      <c r="V2389" s="1">
        <f>VLOOKUP($E2389,[1]AllProteinsNorm!$A$1:$Q$3226,7,FALSE)</f>
        <v>463193.28349279298</v>
      </c>
      <c r="W2389" s="1">
        <f>VLOOKUP($E2389,[1]AllProteinsNorm!$A$1:$Q$3226,9,FALSE)</f>
        <v>613390.45108845795</v>
      </c>
      <c r="X2389" s="1">
        <f>VLOOKUP($E2389,[1]AllProteinsNorm!$A$1:$Q$3226,12,FALSE)</f>
        <v>630668.03332468704</v>
      </c>
      <c r="Y2389" s="29">
        <f>VLOOKUP($E2389,[1]AllProteinsNorm!$A$1:$Q$3226,14,FALSE)</f>
        <v>590132.34972920804</v>
      </c>
      <c r="Z2389" s="25">
        <f t="shared" si="284"/>
        <v>0.87784967805872793</v>
      </c>
      <c r="AA2389" s="1">
        <f t="shared" si="284"/>
        <v>0.91339317426447775</v>
      </c>
      <c r="AB2389" s="1">
        <f t="shared" si="284"/>
        <v>1.1393862793748832</v>
      </c>
      <c r="AC2389" s="1">
        <f t="shared" si="284"/>
        <v>1.0670080268632713</v>
      </c>
      <c r="AD2389" s="1">
        <f t="shared" si="284"/>
        <v>1.0023628414386403</v>
      </c>
      <c r="AE2389" s="1">
        <f t="shared" si="284"/>
        <v>0.99313375082914468</v>
      </c>
      <c r="AF2389" s="1">
        <f t="shared" si="284"/>
        <v>0.96037741829845569</v>
      </c>
      <c r="AG2389" s="1">
        <f t="shared" si="284"/>
        <v>0.90392524842814448</v>
      </c>
      <c r="AH2389" s="1">
        <f t="shared" si="284"/>
        <v>1.0586078999828903</v>
      </c>
      <c r="AI2389" s="1">
        <f t="shared" si="284"/>
        <v>1.0269903256030697</v>
      </c>
      <c r="AJ2389" s="1">
        <f t="shared" si="284"/>
        <v>0.92415946038575081</v>
      </c>
      <c r="AK2389" s="1">
        <f t="shared" si="284"/>
        <v>0.91168588426031039</v>
      </c>
      <c r="AL2389" s="1">
        <f t="shared" si="284"/>
        <v>1.2073133089938524</v>
      </c>
      <c r="AM2389" s="1">
        <f t="shared" si="284"/>
        <v>1.2413201229962878</v>
      </c>
      <c r="AN2389" s="29">
        <f t="shared" si="284"/>
        <v>1.1615352645800163</v>
      </c>
      <c r="AO2389" s="1">
        <f t="shared" si="281"/>
        <v>48914.368189695495</v>
      </c>
      <c r="AP2389" s="1">
        <f t="shared" si="282"/>
        <v>27229.304009041723</v>
      </c>
      <c r="AQ2389" s="29">
        <f t="shared" si="283"/>
        <v>72235.432909191863</v>
      </c>
    </row>
    <row r="2390" spans="1:43" x14ac:dyDescent="0.2">
      <c r="A2390" s="26"/>
      <c r="E2390" s="25" t="s">
        <v>4647</v>
      </c>
      <c r="F2390" s="26" t="s">
        <v>4648</v>
      </c>
      <c r="G2390" s="1">
        <v>0.218282015899075</v>
      </c>
      <c r="H2390" s="43">
        <v>0.46970397155868199</v>
      </c>
      <c r="I2390" s="1">
        <f>VLOOKUP(F2390,'[1]SUSMB vs SHAM all proteins sum'!$B$2:$E$3214,2,FALSE)</f>
        <v>0.46565768426711701</v>
      </c>
      <c r="J2390" s="29">
        <f>VLOOKUP(F2390,'[1]SUSMB vs SHAM all proteins sum'!$B$2:$E$3214,3,FALSE)</f>
        <v>0.65307513539808004</v>
      </c>
      <c r="K2390" s="25">
        <f>VLOOKUP($E2390,[1]AllProteinsNorm!$A$1:$Q$3226,4,FALSE)</f>
        <v>69548.212611982104</v>
      </c>
      <c r="L2390" s="1">
        <f>VLOOKUP($E2390,[1]AllProteinsNorm!$A$1:$Q$3226,5,FALSE)</f>
        <v>12906.823901091</v>
      </c>
      <c r="M2390" s="1">
        <f>VLOOKUP($E2390,[1]AllProteinsNorm!$A$1:$Q$3226,10,FALSE)</f>
        <v>22139.954212192701</v>
      </c>
      <c r="N2390" s="1">
        <f>VLOOKUP($E2390,[1]AllProteinsNorm!$A$1:$Q$3226,11,FALSE)</f>
        <v>26881.251801162001</v>
      </c>
      <c r="O2390" s="1">
        <f>VLOOKUP($E2390,[1]AllProteinsNorm!$A$1:$Q$3226,15,FALSE)</f>
        <v>63242.362018936401</v>
      </c>
      <c r="P2390" s="1">
        <f>VLOOKUP($E2390,[1]AllProteinsNorm!$A$1:$Q$3226,6,FALSE)</f>
        <v>10655.587433554399</v>
      </c>
      <c r="Q2390" s="1">
        <f>VLOOKUP($E2390,[1]AllProteinsNorm!$A$1:$Q$3226,8,FALSE)</f>
        <v>60867.7594824677</v>
      </c>
      <c r="R2390" s="1">
        <f>VLOOKUP($E2390,[1]AllProteinsNorm!$A$1:$Q$3226,13,FALSE)</f>
        <v>5569.3006025065597</v>
      </c>
      <c r="S2390" s="1">
        <f>VLOOKUP($E2390,[1]AllProteinsNorm!$A$1:$Q$3226,16,FALSE)</f>
        <v>32532.200168022398</v>
      </c>
      <c r="T2390" s="1">
        <f>VLOOKUP($E2390,[1]AllProteinsNorm!$A$1:$Q$3226,17,FALSE)</f>
        <v>6573.2780084141796</v>
      </c>
      <c r="U2390" s="1">
        <f>VLOOKUP($E2390,[1]AllProteinsNorm!$A$1:$Q$3226,3,FALSE)</f>
        <v>19973.431893545599</v>
      </c>
      <c r="V2390" s="1">
        <f>VLOOKUP($E2390,[1]AllProteinsNorm!$A$1:$Q$3226,7,FALSE)</f>
        <v>3698.1910243361199</v>
      </c>
      <c r="W2390" s="1">
        <f>VLOOKUP($E2390,[1]AllProteinsNorm!$A$1:$Q$3226,9,FALSE)</f>
        <v>34444.907145311998</v>
      </c>
      <c r="X2390" s="1">
        <f>VLOOKUP($E2390,[1]AllProteinsNorm!$A$1:$Q$3226,12,FALSE)</f>
        <v>46828.798105774302</v>
      </c>
      <c r="Y2390" s="29">
        <f>VLOOKUP($E2390,[1]AllProteinsNorm!$A$1:$Q$3226,14,FALSE)</f>
        <v>33688.007852752497</v>
      </c>
      <c r="Z2390" s="25">
        <f t="shared" si="284"/>
        <v>1.7858646012374035</v>
      </c>
      <c r="AA2390" s="1">
        <f t="shared" si="284"/>
        <v>0.33142246297487349</v>
      </c>
      <c r="AB2390" s="1">
        <f t="shared" si="284"/>
        <v>0.56851152625825963</v>
      </c>
      <c r="AC2390" s="1">
        <f t="shared" si="284"/>
        <v>0.6902589473647186</v>
      </c>
      <c r="AD2390" s="1">
        <f t="shared" si="284"/>
        <v>1.6239424621647447</v>
      </c>
      <c r="AE2390" s="1">
        <f t="shared" si="284"/>
        <v>0.27361503176425889</v>
      </c>
      <c r="AF2390" s="1">
        <f t="shared" si="284"/>
        <v>1.5629672271066206</v>
      </c>
      <c r="AG2390" s="1">
        <f t="shared" si="284"/>
        <v>0.14300894913226081</v>
      </c>
      <c r="AH2390" s="1">
        <f t="shared" si="284"/>
        <v>0.83536445436171114</v>
      </c>
      <c r="AI2390" s="1">
        <f t="shared" si="284"/>
        <v>0.1687891617691514</v>
      </c>
      <c r="AJ2390" s="1">
        <f t="shared" si="284"/>
        <v>0.51287939178129038</v>
      </c>
      <c r="AK2390" s="1">
        <f t="shared" si="284"/>
        <v>9.4962446782391061E-2</v>
      </c>
      <c r="AL2390" s="1">
        <f t="shared" si="284"/>
        <v>0.8844790980742484</v>
      </c>
      <c r="AM2390" s="1">
        <f t="shared" si="284"/>
        <v>1.202473646909904</v>
      </c>
      <c r="AN2390" s="29">
        <f t="shared" si="284"/>
        <v>0.86504337711869983</v>
      </c>
      <c r="AO2390" s="1">
        <f t="shared" si="281"/>
        <v>22947.107068936286</v>
      </c>
      <c r="AP2390" s="1">
        <f t="shared" si="282"/>
        <v>21216.003137793552</v>
      </c>
      <c r="AQ2390" s="29">
        <f t="shared" si="283"/>
        <v>14717.636090921531</v>
      </c>
    </row>
    <row r="2391" spans="1:43" x14ac:dyDescent="0.2">
      <c r="A2391" s="26"/>
      <c r="E2391" s="25" t="s">
        <v>4649</v>
      </c>
      <c r="F2391" s="26" t="s">
        <v>4650</v>
      </c>
      <c r="G2391" s="1">
        <v>0.52394739032145199</v>
      </c>
      <c r="H2391" s="1">
        <v>0.90914567281780501</v>
      </c>
      <c r="I2391" s="1">
        <f>VLOOKUP(F2391,'[1]SUSMB vs SHAM all proteins sum'!$B$2:$E$3214,2,FALSE)</f>
        <v>0.30468216671574899</v>
      </c>
      <c r="J2391" s="29">
        <f>VLOOKUP(F2391,'[1]SUSMB vs SHAM all proteins sum'!$B$2:$E$3214,3,FALSE)</f>
        <v>0.72851415614257198</v>
      </c>
      <c r="K2391" s="25">
        <f>VLOOKUP($E2391,[1]AllProteinsNorm!$A$1:$Q$3226,4,FALSE)</f>
        <v>418762.51756786101</v>
      </c>
      <c r="L2391" s="1">
        <f>VLOOKUP($E2391,[1]AllProteinsNorm!$A$1:$Q$3226,5,FALSE)</f>
        <v>577813.95373335795</v>
      </c>
      <c r="M2391" s="1">
        <f>VLOOKUP($E2391,[1]AllProteinsNorm!$A$1:$Q$3226,10,FALSE)</f>
        <v>535635.09866286896</v>
      </c>
      <c r="N2391" s="1">
        <f>VLOOKUP($E2391,[1]AllProteinsNorm!$A$1:$Q$3226,11,FALSE)</f>
        <v>504975.86683496099</v>
      </c>
      <c r="O2391" s="1">
        <f>VLOOKUP($E2391,[1]AllProteinsNorm!$A$1:$Q$3226,15,FALSE)</f>
        <v>447020.37128653203</v>
      </c>
      <c r="P2391" s="1">
        <f>VLOOKUP($E2391,[1]AllProteinsNorm!$A$1:$Q$3226,6,FALSE)</f>
        <v>497156.823677618</v>
      </c>
      <c r="Q2391" s="1">
        <f>VLOOKUP($E2391,[1]AllProteinsNorm!$A$1:$Q$3226,8,FALSE)</f>
        <v>567763.61245510099</v>
      </c>
      <c r="R2391" s="1">
        <f>VLOOKUP($E2391,[1]AllProteinsNorm!$A$1:$Q$3226,13,FALSE)</f>
        <v>278095.32992349297</v>
      </c>
      <c r="S2391" s="1">
        <f>VLOOKUP($E2391,[1]AllProteinsNorm!$A$1:$Q$3226,16,FALSE)</f>
        <v>549497.01401348005</v>
      </c>
      <c r="T2391" s="1">
        <f>VLOOKUP($E2391,[1]AllProteinsNorm!$A$1:$Q$3226,17,FALSE)</f>
        <v>421279.35857118299</v>
      </c>
      <c r="U2391" s="1">
        <f>VLOOKUP($E2391,[1]AllProteinsNorm!$A$1:$Q$3226,3,FALSE)</f>
        <v>123784.577235541</v>
      </c>
      <c r="V2391" s="1">
        <f>VLOOKUP($E2391,[1]AllProteinsNorm!$A$1:$Q$3226,7,FALSE)</f>
        <v>502568.71607543301</v>
      </c>
      <c r="W2391" s="1">
        <f>VLOOKUP($E2391,[1]AllProteinsNorm!$A$1:$Q$3226,9,FALSE)</f>
        <v>557822.80202450696</v>
      </c>
      <c r="X2391" s="1">
        <f>VLOOKUP($E2391,[1]AllProteinsNorm!$A$1:$Q$3226,12,FALSE)</f>
        <v>327272.07715286798</v>
      </c>
      <c r="Y2391" s="29">
        <f>VLOOKUP($E2391,[1]AllProteinsNorm!$A$1:$Q$3226,14,FALSE)</f>
        <v>528622.40301773499</v>
      </c>
      <c r="Z2391" s="25">
        <f t="shared" si="284"/>
        <v>0.84284920972568389</v>
      </c>
      <c r="AA2391" s="1">
        <f t="shared" si="284"/>
        <v>1.1629742726286696</v>
      </c>
      <c r="AB2391" s="1">
        <f t="shared" si="284"/>
        <v>1.0780802977099739</v>
      </c>
      <c r="AC2391" s="1">
        <f t="shared" si="284"/>
        <v>1.0163720305349846</v>
      </c>
      <c r="AD2391" s="1">
        <f t="shared" si="284"/>
        <v>0.89972418940068843</v>
      </c>
      <c r="AE2391" s="1">
        <f t="shared" si="284"/>
        <v>1.0006345323838766</v>
      </c>
      <c r="AF2391" s="1">
        <f t="shared" si="284"/>
        <v>1.1427458093625427</v>
      </c>
      <c r="AG2391" s="1">
        <f t="shared" si="284"/>
        <v>0.55972638242732831</v>
      </c>
      <c r="AH2391" s="1">
        <f t="shared" si="284"/>
        <v>1.1059803697278894</v>
      </c>
      <c r="AI2391" s="1">
        <f t="shared" si="284"/>
        <v>0.8479148910167783</v>
      </c>
      <c r="AJ2391" s="1">
        <f t="shared" si="284"/>
        <v>0.24914295984548454</v>
      </c>
      <c r="AK2391" s="1">
        <f t="shared" si="284"/>
        <v>1.0115271243405566</v>
      </c>
      <c r="AL2391" s="1">
        <f t="shared" si="284"/>
        <v>1.1227378003742472</v>
      </c>
      <c r="AM2391" s="1">
        <f t="shared" si="284"/>
        <v>0.65870511333163295</v>
      </c>
      <c r="AN2391" s="29">
        <f t="shared" si="284"/>
        <v>1.063965746539357</v>
      </c>
      <c r="AO2391" s="1">
        <f t="shared" si="281"/>
        <v>57803.324901817861</v>
      </c>
      <c r="AP2391" s="1">
        <f t="shared" si="282"/>
        <v>105407.6787365663</v>
      </c>
      <c r="AQ2391" s="29">
        <f t="shared" si="283"/>
        <v>163239.26074606902</v>
      </c>
    </row>
    <row r="2392" spans="1:43" x14ac:dyDescent="0.2">
      <c r="A2392" s="26"/>
      <c r="E2392" s="25" t="s">
        <v>4651</v>
      </c>
      <c r="F2392" s="26" t="s">
        <v>4652</v>
      </c>
      <c r="G2392" s="1">
        <v>0.17900009904948999</v>
      </c>
      <c r="H2392" s="43">
        <v>1.8952971167775401</v>
      </c>
      <c r="I2392" s="1">
        <f>VLOOKUP(F2392,'[1]SUSMB vs SHAM all proteins sum'!$B$2:$E$3214,2,FALSE)</f>
        <v>0.94760759905129599</v>
      </c>
      <c r="J2392" s="29">
        <f>VLOOKUP(F2392,'[1]SUSMB vs SHAM all proteins sum'!$B$2:$E$3214,3,FALSE)</f>
        <v>1.03335951198431</v>
      </c>
      <c r="K2392" s="25">
        <f>VLOOKUP($E2392,[1]AllProteinsNorm!$A$1:$Q$3226,4,FALSE)</f>
        <v>4847.6307420678404</v>
      </c>
      <c r="L2392" s="1">
        <f>VLOOKUP($E2392,[1]AllProteinsNorm!$A$1:$Q$3226,5,FALSE)</f>
        <v>14017.9597635889</v>
      </c>
      <c r="M2392" s="1">
        <f>VLOOKUP($E2392,[1]AllProteinsNorm!$A$1:$Q$3226,10,FALSE)</f>
        <v>14672.516866625099</v>
      </c>
      <c r="N2392" s="1">
        <f>VLOOKUP($E2392,[1]AllProteinsNorm!$A$1:$Q$3226,11,FALSE)</f>
        <v>49169.469762481996</v>
      </c>
      <c r="O2392" s="1">
        <f>VLOOKUP($E2392,[1]AllProteinsNorm!$A$1:$Q$3226,15,FALSE)</f>
        <v>30153.2488693579</v>
      </c>
      <c r="P2392" s="1">
        <f>VLOOKUP($E2392,[1]AllProteinsNorm!$A$1:$Q$3226,6,FALSE)</f>
        <v>38685.817081411602</v>
      </c>
      <c r="Q2392" s="1">
        <f>VLOOKUP($E2392,[1]AllProteinsNorm!$A$1:$Q$3226,8,FALSE)</f>
        <v>15676.936525318501</v>
      </c>
      <c r="R2392" s="1">
        <f>VLOOKUP($E2392,[1]AllProteinsNorm!$A$1:$Q$3226,13,FALSE)</f>
        <v>35223.523958935803</v>
      </c>
      <c r="S2392" s="1">
        <f>VLOOKUP($E2392,[1]AllProteinsNorm!$A$1:$Q$3226,16,FALSE)</f>
        <v>41348.882598910801</v>
      </c>
      <c r="T2392" s="1">
        <f>VLOOKUP($E2392,[1]AllProteinsNorm!$A$1:$Q$3226,17,FALSE)</f>
        <v>40928.473716727101</v>
      </c>
      <c r="U2392" s="1">
        <f>VLOOKUP($E2392,[1]AllProteinsNorm!$A$1:$Q$3226,3,FALSE)</f>
        <v>11235.3811376544</v>
      </c>
      <c r="V2392" s="1">
        <f>VLOOKUP($E2392,[1]AllProteinsNorm!$A$1:$Q$3226,7,FALSE)</f>
        <v>24720.104377683099</v>
      </c>
      <c r="W2392" s="1">
        <f>VLOOKUP($E2392,[1]AllProteinsNorm!$A$1:$Q$3226,9,FALSE)</f>
        <v>46321.565142967898</v>
      </c>
      <c r="X2392" s="1">
        <f>VLOOKUP($E2392,[1]AllProteinsNorm!$A$1:$Q$3226,12,FALSE)</f>
        <v>11642.736604519099</v>
      </c>
      <c r="Y2392" s="29">
        <f>VLOOKUP($E2392,[1]AllProteinsNorm!$A$1:$Q$3226,14,FALSE)</f>
        <v>11628.6525497641</v>
      </c>
      <c r="Z2392" s="25">
        <f t="shared" si="284"/>
        <v>0.21476144175529968</v>
      </c>
      <c r="AA2392" s="1">
        <f t="shared" si="284"/>
        <v>0.62102858271996686</v>
      </c>
      <c r="AB2392" s="1">
        <f t="shared" si="284"/>
        <v>0.65002700166704663</v>
      </c>
      <c r="AC2392" s="1">
        <f t="shared" si="284"/>
        <v>2.1783231393630906</v>
      </c>
      <c r="AD2392" s="1">
        <f t="shared" si="284"/>
        <v>1.3358598344945964</v>
      </c>
      <c r="AE2392" s="1">
        <f t="shared" si="284"/>
        <v>1.713872671816117</v>
      </c>
      <c r="AF2392" s="1">
        <f t="shared" si="284"/>
        <v>0.69452515458047293</v>
      </c>
      <c r="AG2392" s="1">
        <f t="shared" si="284"/>
        <v>1.5604849444239146</v>
      </c>
      <c r="AH2392" s="1">
        <f t="shared" si="284"/>
        <v>1.8318527368123603</v>
      </c>
      <c r="AI2392" s="1">
        <f t="shared" si="284"/>
        <v>1.8132276346813363</v>
      </c>
      <c r="AJ2392" s="1">
        <f t="shared" si="284"/>
        <v>0.4977538059682497</v>
      </c>
      <c r="AK2392" s="1">
        <f t="shared" si="284"/>
        <v>1.0951587567142345</v>
      </c>
      <c r="AL2392" s="1">
        <f t="shared" si="284"/>
        <v>2.0521542674725866</v>
      </c>
      <c r="AM2392" s="1">
        <f t="shared" si="284"/>
        <v>0.51580061110371023</v>
      </c>
      <c r="AN2392" s="29">
        <f t="shared" si="284"/>
        <v>0.51517665435743909</v>
      </c>
      <c r="AO2392" s="1">
        <f t="shared" si="281"/>
        <v>15586.067084296619</v>
      </c>
      <c r="AP2392" s="1">
        <f t="shared" si="282"/>
        <v>9596.9135136562527</v>
      </c>
      <c r="AQ2392" s="29">
        <f t="shared" si="283"/>
        <v>13606.535146297478</v>
      </c>
    </row>
    <row r="2393" spans="1:43" x14ac:dyDescent="0.2">
      <c r="A2393" s="26"/>
      <c r="E2393" s="25" t="s">
        <v>4653</v>
      </c>
      <c r="F2393" s="26" t="s">
        <v>4654</v>
      </c>
      <c r="G2393" s="1">
        <v>0.39437466321089698</v>
      </c>
      <c r="H2393" s="1">
        <v>1.1208764986941999</v>
      </c>
      <c r="I2393" s="1">
        <f>VLOOKUP(F2393,'[1]SUSMB vs SHAM all proteins sum'!$B$2:$E$3214,2,FALSE)</f>
        <v>0.909132567386711</v>
      </c>
      <c r="J2393" s="29">
        <f>VLOOKUP(F2393,'[1]SUSMB vs SHAM all proteins sum'!$B$2:$E$3214,3,FALSE)</f>
        <v>1.0167630510358701</v>
      </c>
      <c r="K2393" s="25">
        <f>VLOOKUP($E2393,[1]AllProteinsNorm!$A$1:$Q$3226,4,FALSE)</f>
        <v>312748.61377134302</v>
      </c>
      <c r="L2393" s="1">
        <f>VLOOKUP($E2393,[1]AllProteinsNorm!$A$1:$Q$3226,5,FALSE)</f>
        <v>412546.40952168201</v>
      </c>
      <c r="M2393" s="1">
        <f>VLOOKUP($E2393,[1]AllProteinsNorm!$A$1:$Q$3226,10,FALSE)</f>
        <v>385483.68847873999</v>
      </c>
      <c r="N2393" s="1">
        <f>VLOOKUP($E2393,[1]AllProteinsNorm!$A$1:$Q$3226,11,FALSE)</f>
        <v>301998.96104219498</v>
      </c>
      <c r="O2393" s="1">
        <f>VLOOKUP($E2393,[1]AllProteinsNorm!$A$1:$Q$3226,15,FALSE)</f>
        <v>529263.40305370302</v>
      </c>
      <c r="P2393" s="1">
        <f>VLOOKUP($E2393,[1]AllProteinsNorm!$A$1:$Q$3226,6,FALSE)</f>
        <v>517991.98124933202</v>
      </c>
      <c r="Q2393" s="1">
        <f>VLOOKUP($E2393,[1]AllProteinsNorm!$A$1:$Q$3226,8,FALSE)</f>
        <v>500802.64834825997</v>
      </c>
      <c r="R2393" s="1">
        <f>VLOOKUP($E2393,[1]AllProteinsNorm!$A$1:$Q$3226,13,FALSE)</f>
        <v>402835.80531022698</v>
      </c>
      <c r="S2393" s="1">
        <f>VLOOKUP($E2393,[1]AllProteinsNorm!$A$1:$Q$3226,16,FALSE)</f>
        <v>355903.66810226801</v>
      </c>
      <c r="T2393" s="1">
        <f>VLOOKUP($E2393,[1]AllProteinsNorm!$A$1:$Q$3226,17,FALSE)</f>
        <v>378172.68698138301</v>
      </c>
      <c r="U2393" s="1">
        <f>VLOOKUP($E2393,[1]AllProteinsNorm!$A$1:$Q$3226,3,FALSE)</f>
        <v>280608.64882994298</v>
      </c>
      <c r="V2393" s="1">
        <f>VLOOKUP($E2393,[1]AllProteinsNorm!$A$1:$Q$3226,7,FALSE)</f>
        <v>401057.76991344203</v>
      </c>
      <c r="W2393" s="1">
        <f>VLOOKUP($E2393,[1]AllProteinsNorm!$A$1:$Q$3226,9,FALSE)</f>
        <v>498940.193144302</v>
      </c>
      <c r="X2393" s="1">
        <f>VLOOKUP($E2393,[1]AllProteinsNorm!$A$1:$Q$3226,12,FALSE)</f>
        <v>434944.974060582</v>
      </c>
      <c r="Y2393" s="29">
        <f>VLOOKUP($E2393,[1]AllProteinsNorm!$A$1:$Q$3226,14,FALSE)</f>
        <v>353719.91195602098</v>
      </c>
      <c r="Z2393" s="25">
        <f t="shared" si="284"/>
        <v>0.80520597030012231</v>
      </c>
      <c r="AA2393" s="1">
        <f t="shared" si="284"/>
        <v>1.0621464567564951</v>
      </c>
      <c r="AB2393" s="1">
        <f t="shared" si="284"/>
        <v>0.99247048187823217</v>
      </c>
      <c r="AC2393" s="1">
        <f t="shared" si="284"/>
        <v>0.77752979788871923</v>
      </c>
      <c r="AD2393" s="1">
        <f t="shared" si="284"/>
        <v>1.3626472931764311</v>
      </c>
      <c r="AE2393" s="1">
        <f t="shared" si="284"/>
        <v>1.3336277684495013</v>
      </c>
      <c r="AF2393" s="1">
        <f t="shared" si="284"/>
        <v>1.2893719256800784</v>
      </c>
      <c r="AG2393" s="1">
        <f t="shared" si="284"/>
        <v>1.0371454299190053</v>
      </c>
      <c r="AH2393" s="1">
        <f t="shared" si="284"/>
        <v>0.91631344085566713</v>
      </c>
      <c r="AI2393" s="1">
        <f t="shared" si="284"/>
        <v>0.97364749819316621</v>
      </c>
      <c r="AJ2393" s="1">
        <f t="shared" si="284"/>
        <v>0.72245806825834757</v>
      </c>
      <c r="AK2393" s="1">
        <f t="shared" si="284"/>
        <v>1.0325676807177158</v>
      </c>
      <c r="AL2393" s="1">
        <f t="shared" si="284"/>
        <v>1.2845768283283763</v>
      </c>
      <c r="AM2393" s="1">
        <f t="shared" si="284"/>
        <v>1.1198140437535744</v>
      </c>
      <c r="AN2393" s="29">
        <f t="shared" si="284"/>
        <v>0.91069111861598084</v>
      </c>
      <c r="AO2393" s="1">
        <f t="shared" si="281"/>
        <v>82002.833755191779</v>
      </c>
      <c r="AP2393" s="1">
        <f t="shared" si="282"/>
        <v>65822.975525998598</v>
      </c>
      <c r="AQ2393" s="29">
        <f t="shared" si="283"/>
        <v>73781.738965786571</v>
      </c>
    </row>
    <row r="2394" spans="1:43" x14ac:dyDescent="0.2">
      <c r="A2394" s="26"/>
      <c r="E2394" s="25" t="s">
        <v>4655</v>
      </c>
      <c r="F2394" s="26" t="s">
        <v>4656</v>
      </c>
      <c r="G2394" s="1">
        <v>0.383224769151428</v>
      </c>
      <c r="H2394" s="1">
        <v>0.906339468316116</v>
      </c>
      <c r="I2394" s="1">
        <f>VLOOKUP(F2394,'[1]SUSMB vs SHAM all proteins sum'!$B$2:$E$3214,2,FALSE)</f>
        <v>0.20323001796968401</v>
      </c>
      <c r="J2394" s="29">
        <f>VLOOKUP(F2394,'[1]SUSMB vs SHAM all proteins sum'!$B$2:$E$3214,3,FALSE)</f>
        <v>0.81525092936937404</v>
      </c>
      <c r="K2394" s="25">
        <f>VLOOKUP($E2394,[1]AllProteinsNorm!$A$1:$Q$3226,4,FALSE)</f>
        <v>126289.951881434</v>
      </c>
      <c r="L2394" s="1">
        <f>VLOOKUP($E2394,[1]AllProteinsNorm!$A$1:$Q$3226,5,FALSE)</f>
        <v>185257.69628785001</v>
      </c>
      <c r="M2394" s="1">
        <f>VLOOKUP($E2394,[1]AllProteinsNorm!$A$1:$Q$3226,10,FALSE)</f>
        <v>195551.67533659399</v>
      </c>
      <c r="N2394" s="1">
        <f>VLOOKUP($E2394,[1]AllProteinsNorm!$A$1:$Q$3226,11,FALSE)</f>
        <v>202547.87009243199</v>
      </c>
      <c r="O2394" s="1">
        <f>VLOOKUP($E2394,[1]AllProteinsNorm!$A$1:$Q$3226,15,FALSE)</f>
        <v>191873.685470236</v>
      </c>
      <c r="P2394" s="1">
        <f>VLOOKUP($E2394,[1]AllProteinsNorm!$A$1:$Q$3226,6,FALSE)</f>
        <v>180994.76461108201</v>
      </c>
      <c r="Q2394" s="1">
        <f>VLOOKUP($E2394,[1]AllProteinsNorm!$A$1:$Q$3226,8,FALSE)</f>
        <v>135349.43975506799</v>
      </c>
      <c r="R2394" s="1">
        <f>VLOOKUP($E2394,[1]AllProteinsNorm!$A$1:$Q$3226,13,FALSE)</f>
        <v>155948.286452751</v>
      </c>
      <c r="S2394" s="1">
        <f>VLOOKUP($E2394,[1]AllProteinsNorm!$A$1:$Q$3226,16,FALSE)</f>
        <v>189704.583930002</v>
      </c>
      <c r="T2394" s="1">
        <f>VLOOKUP($E2394,[1]AllProteinsNorm!$A$1:$Q$3226,17,FALSE)</f>
        <v>150045.59556920701</v>
      </c>
      <c r="U2394" s="1">
        <f>VLOOKUP($E2394,[1]AllProteinsNorm!$A$1:$Q$3226,3,FALSE)</f>
        <v>148246.60995428401</v>
      </c>
      <c r="V2394" s="1">
        <f>VLOOKUP($E2394,[1]AllProteinsNorm!$A$1:$Q$3226,7,FALSE)</f>
        <v>212577.270541062</v>
      </c>
      <c r="W2394" s="1">
        <f>VLOOKUP($E2394,[1]AllProteinsNorm!$A$1:$Q$3226,9,FALSE)</f>
        <v>100700.836039837</v>
      </c>
      <c r="X2394" s="1">
        <f>VLOOKUP($E2394,[1]AllProteinsNorm!$A$1:$Q$3226,12,FALSE)</f>
        <v>148005.38747074999</v>
      </c>
      <c r="Y2394" s="29">
        <f>VLOOKUP($E2394,[1]AllProteinsNorm!$A$1:$Q$3226,14,FALSE)</f>
        <v>136330.808804361</v>
      </c>
      <c r="Z2394" s="25">
        <f t="shared" si="284"/>
        <v>0.70042721590606494</v>
      </c>
      <c r="AA2394" s="1">
        <f t="shared" si="284"/>
        <v>1.0274731322876225</v>
      </c>
      <c r="AB2394" s="1">
        <f t="shared" si="284"/>
        <v>1.0845654264748619</v>
      </c>
      <c r="AC2394" s="1">
        <f t="shared" si="284"/>
        <v>1.1233676046510703</v>
      </c>
      <c r="AD2394" s="1">
        <f t="shared" si="284"/>
        <v>1.0641666206803797</v>
      </c>
      <c r="AE2394" s="1">
        <f t="shared" si="284"/>
        <v>1.0038301320213809</v>
      </c>
      <c r="AF2394" s="1">
        <f t="shared" si="284"/>
        <v>0.75067279581428781</v>
      </c>
      <c r="AG2394" s="1">
        <f t="shared" si="284"/>
        <v>0.86491777436079575</v>
      </c>
      <c r="AH2394" s="1">
        <f t="shared" si="284"/>
        <v>1.0521363860480155</v>
      </c>
      <c r="AI2394" s="1">
        <f t="shared" si="284"/>
        <v>0.83218036904610881</v>
      </c>
      <c r="AJ2394" s="1">
        <f t="shared" si="284"/>
        <v>0.82220286515966678</v>
      </c>
      <c r="AK2394" s="1">
        <f t="shared" si="284"/>
        <v>1.1789924974377601</v>
      </c>
      <c r="AL2394" s="1">
        <f t="shared" si="284"/>
        <v>0.55850529021513839</v>
      </c>
      <c r="AM2394" s="1">
        <f t="shared" si="284"/>
        <v>0.82086500106170357</v>
      </c>
      <c r="AN2394" s="29">
        <f t="shared" si="284"/>
        <v>0.75611564839861711</v>
      </c>
      <c r="AO2394" s="1">
        <f t="shared" si="281"/>
        <v>27579.686302247366</v>
      </c>
      <c r="AP2394" s="1">
        <f t="shared" si="282"/>
        <v>20086.283561081716</v>
      </c>
      <c r="AQ2394" s="29">
        <f t="shared" si="283"/>
        <v>36157.421342581059</v>
      </c>
    </row>
    <row r="2395" spans="1:43" x14ac:dyDescent="0.2">
      <c r="A2395" s="26"/>
      <c r="E2395" s="25" t="s">
        <v>4657</v>
      </c>
      <c r="F2395" s="26" t="s">
        <v>4658</v>
      </c>
      <c r="G2395" s="1">
        <v>0.894956914118887</v>
      </c>
      <c r="H2395" s="1">
        <v>0.98654870229110903</v>
      </c>
      <c r="I2395" s="1">
        <f>VLOOKUP(F2395,'[1]SUSMB vs SHAM all proteins sum'!$B$2:$E$3214,2,FALSE)</f>
        <v>0.35400044102896699</v>
      </c>
      <c r="J2395" s="29">
        <f>VLOOKUP(F2395,'[1]SUSMB vs SHAM all proteins sum'!$B$2:$E$3214,3,FALSE)</f>
        <v>0.91895174887935205</v>
      </c>
      <c r="K2395" s="25">
        <f>VLOOKUP($E2395,[1]AllProteinsNorm!$A$1:$Q$3226,4,FALSE)</f>
        <v>399626.49927426898</v>
      </c>
      <c r="L2395" s="1">
        <f>VLOOKUP($E2395,[1]AllProteinsNorm!$A$1:$Q$3226,5,FALSE)</f>
        <v>348467.931465331</v>
      </c>
      <c r="M2395" s="1">
        <f>VLOOKUP($E2395,[1]AllProteinsNorm!$A$1:$Q$3226,10,FALSE)</f>
        <v>461466.77905203198</v>
      </c>
      <c r="N2395" s="1">
        <f>VLOOKUP($E2395,[1]AllProteinsNorm!$A$1:$Q$3226,11,FALSE)</f>
        <v>448108.897694504</v>
      </c>
      <c r="O2395" s="1">
        <f>VLOOKUP($E2395,[1]AllProteinsNorm!$A$1:$Q$3226,15,FALSE)</f>
        <v>558032.546951856</v>
      </c>
      <c r="P2395" s="1">
        <f>VLOOKUP($E2395,[1]AllProteinsNorm!$A$1:$Q$3226,6,FALSE)</f>
        <v>439574.12655991898</v>
      </c>
      <c r="Q2395" s="1">
        <f>VLOOKUP($E2395,[1]AllProteinsNorm!$A$1:$Q$3226,8,FALSE)</f>
        <v>492673.97356617497</v>
      </c>
      <c r="R2395" s="1">
        <f>VLOOKUP($E2395,[1]AllProteinsNorm!$A$1:$Q$3226,13,FALSE)</f>
        <v>343040.598045594</v>
      </c>
      <c r="S2395" s="1">
        <f>VLOOKUP($E2395,[1]AllProteinsNorm!$A$1:$Q$3226,16,FALSE)</f>
        <v>439992.02772616298</v>
      </c>
      <c r="T2395" s="1">
        <f>VLOOKUP($E2395,[1]AllProteinsNorm!$A$1:$Q$3226,17,FALSE)</f>
        <v>459421.39091410598</v>
      </c>
      <c r="U2395" s="1">
        <f>VLOOKUP($E2395,[1]AllProteinsNorm!$A$1:$Q$3226,3,FALSE)</f>
        <v>370894.23350776598</v>
      </c>
      <c r="V2395" s="1">
        <f>VLOOKUP($E2395,[1]AllProteinsNorm!$A$1:$Q$3226,7,FALSE)</f>
        <v>448557.78922477103</v>
      </c>
      <c r="W2395" s="1">
        <f>VLOOKUP($E2395,[1]AllProteinsNorm!$A$1:$Q$3226,9,FALSE)</f>
        <v>379581.60030158103</v>
      </c>
      <c r="X2395" s="1">
        <f>VLOOKUP($E2395,[1]AllProteinsNorm!$A$1:$Q$3226,12,FALSE)</f>
        <v>423717.83388133103</v>
      </c>
      <c r="Y2395" s="29">
        <f>VLOOKUP($E2395,[1]AllProteinsNorm!$A$1:$Q$3226,14,FALSE)</f>
        <v>393562.57928968599</v>
      </c>
      <c r="Z2395" s="25">
        <f t="shared" si="284"/>
        <v>0.90180534485037522</v>
      </c>
      <c r="AA2395" s="1">
        <f t="shared" si="284"/>
        <v>0.78635987271884</v>
      </c>
      <c r="AB2395" s="1">
        <f t="shared" si="284"/>
        <v>1.0413553870320249</v>
      </c>
      <c r="AC2395" s="1">
        <f t="shared" si="284"/>
        <v>1.0112117183164315</v>
      </c>
      <c r="AD2395" s="1">
        <f t="shared" si="284"/>
        <v>1.259267677082329</v>
      </c>
      <c r="AE2395" s="1">
        <f t="shared" si="284"/>
        <v>0.99195197893423115</v>
      </c>
      <c r="AF2395" s="1">
        <f t="shared" si="284"/>
        <v>1.1117781814707006</v>
      </c>
      <c r="AG2395" s="1">
        <f t="shared" si="284"/>
        <v>0.77411244094168741</v>
      </c>
      <c r="AH2395" s="1">
        <f t="shared" si="284"/>
        <v>0.99289502326693291</v>
      </c>
      <c r="AI2395" s="1">
        <f t="shared" si="284"/>
        <v>1.0367397222589807</v>
      </c>
      <c r="AJ2395" s="1">
        <f t="shared" si="284"/>
        <v>0.83696752532402074</v>
      </c>
      <c r="AK2395" s="1">
        <f t="shared" si="284"/>
        <v>1.0122246961394437</v>
      </c>
      <c r="AL2395" s="1">
        <f t="shared" si="284"/>
        <v>0.85657161519685299</v>
      </c>
      <c r="AM2395" s="1">
        <f t="shared" si="284"/>
        <v>0.95617034405008228</v>
      </c>
      <c r="AN2395" s="29">
        <f t="shared" si="284"/>
        <v>0.88812137879013442</v>
      </c>
      <c r="AO2395" s="1">
        <f t="shared" si="281"/>
        <v>69881.447358275444</v>
      </c>
      <c r="AP2395" s="1">
        <f t="shared" si="282"/>
        <v>49849.87140731635</v>
      </c>
      <c r="AQ2395" s="29">
        <f t="shared" si="283"/>
        <v>28888.274637664465</v>
      </c>
    </row>
    <row r="2396" spans="1:43" x14ac:dyDescent="0.2">
      <c r="A2396" s="26"/>
      <c r="E2396" s="25" t="s">
        <v>4659</v>
      </c>
      <c r="F2396" s="26" t="s">
        <v>4660</v>
      </c>
      <c r="G2396" s="1">
        <v>5.3674623711026798E-2</v>
      </c>
      <c r="H2396" s="1">
        <v>1.12961524896884</v>
      </c>
      <c r="I2396" s="1">
        <f>VLOOKUP(F2396,'[1]SUSMB vs SHAM all proteins sum'!$B$2:$E$3214,2,FALSE)</f>
        <v>0.13460157074807799</v>
      </c>
      <c r="J2396" s="29">
        <f>VLOOKUP(F2396,'[1]SUSMB vs SHAM all proteins sum'!$B$2:$E$3214,3,FALSE)</f>
        <v>1.10946395289036</v>
      </c>
      <c r="K2396" s="25">
        <f>VLOOKUP($E2396,[1]AllProteinsNorm!$A$1:$Q$3226,4,FALSE)</f>
        <v>2111473.0983941602</v>
      </c>
      <c r="L2396" s="1">
        <f>VLOOKUP($E2396,[1]AllProteinsNorm!$A$1:$Q$3226,5,FALSE)</f>
        <v>2176603.6509902901</v>
      </c>
      <c r="M2396" s="1">
        <f>VLOOKUP($E2396,[1]AllProteinsNorm!$A$1:$Q$3226,10,FALSE)</f>
        <v>2271439.2873893999</v>
      </c>
      <c r="N2396" s="1">
        <f>VLOOKUP($E2396,[1]AllProteinsNorm!$A$1:$Q$3226,11,FALSE)</f>
        <v>2445836.1594210598</v>
      </c>
      <c r="O2396" s="1">
        <f>VLOOKUP($E2396,[1]AllProteinsNorm!$A$1:$Q$3226,15,FALSE)</f>
        <v>2638186.3937160498</v>
      </c>
      <c r="P2396" s="1">
        <f>VLOOKUP($E2396,[1]AllProteinsNorm!$A$1:$Q$3226,6,FALSE)</f>
        <v>2550658.2150302301</v>
      </c>
      <c r="Q2396" s="1">
        <f>VLOOKUP($E2396,[1]AllProteinsNorm!$A$1:$Q$3226,8,FALSE)</f>
        <v>3002943.8597118901</v>
      </c>
      <c r="R2396" s="1">
        <f>VLOOKUP($E2396,[1]AllProteinsNorm!$A$1:$Q$3226,13,FALSE)</f>
        <v>2600634.4645065898</v>
      </c>
      <c r="S2396" s="1">
        <f>VLOOKUP($E2396,[1]AllProteinsNorm!$A$1:$Q$3226,16,FALSE)</f>
        <v>2433734.35176335</v>
      </c>
      <c r="T2396" s="1">
        <f>VLOOKUP($E2396,[1]AllProteinsNorm!$A$1:$Q$3226,17,FALSE)</f>
        <v>2555639.79487806</v>
      </c>
      <c r="U2396" s="1">
        <f>VLOOKUP($E2396,[1]AllProteinsNorm!$A$1:$Q$3226,3,FALSE)</f>
        <v>2169402.4782481398</v>
      </c>
      <c r="V2396" s="1">
        <f>VLOOKUP($E2396,[1]AllProteinsNorm!$A$1:$Q$3226,7,FALSE)</f>
        <v>2507184.5589783601</v>
      </c>
      <c r="W2396" s="1">
        <f>VLOOKUP($E2396,[1]AllProteinsNorm!$A$1:$Q$3226,9,FALSE)</f>
        <v>2736139.0017120498</v>
      </c>
      <c r="X2396" s="1">
        <f>VLOOKUP($E2396,[1]AllProteinsNorm!$A$1:$Q$3226,12,FALSE)</f>
        <v>2846329.08036952</v>
      </c>
      <c r="Y2396" s="29">
        <f>VLOOKUP($E2396,[1]AllProteinsNorm!$A$1:$Q$3226,14,FALSE)</f>
        <v>2673099.68801382</v>
      </c>
      <c r="Z2396" s="25">
        <f t="shared" si="284"/>
        <v>0.90671451899671462</v>
      </c>
      <c r="AA2396" s="1">
        <f t="shared" si="284"/>
        <v>0.9346830579821761</v>
      </c>
      <c r="AB2396" s="1">
        <f t="shared" si="284"/>
        <v>0.97540763482228043</v>
      </c>
      <c r="AC2396" s="1">
        <f t="shared" si="284"/>
        <v>1.0502976137942972</v>
      </c>
      <c r="AD2396" s="1">
        <f t="shared" si="284"/>
        <v>1.1328971744045315</v>
      </c>
      <c r="AE2396" s="1">
        <f t="shared" si="284"/>
        <v>1.0953105859246073</v>
      </c>
      <c r="AF2396" s="1">
        <f t="shared" si="284"/>
        <v>1.2895323172261046</v>
      </c>
      <c r="AG2396" s="1">
        <f t="shared" si="284"/>
        <v>1.1167715228599062</v>
      </c>
      <c r="AH2396" s="1">
        <f t="shared" si="284"/>
        <v>1.0451008226451719</v>
      </c>
      <c r="AI2396" s="1">
        <f t="shared" si="284"/>
        <v>1.097449789487752</v>
      </c>
      <c r="AJ2396" s="1">
        <f t="shared" si="284"/>
        <v>0.93159071080329092</v>
      </c>
      <c r="AK2396" s="1">
        <f t="shared" si="284"/>
        <v>1.0766420103381702</v>
      </c>
      <c r="AL2396" s="1">
        <f t="shared" si="284"/>
        <v>1.1749602496628018</v>
      </c>
      <c r="AM2396" s="1">
        <f t="shared" si="284"/>
        <v>1.2222783728461393</v>
      </c>
      <c r="AN2396" s="29">
        <f t="shared" si="284"/>
        <v>1.1478897361709441</v>
      </c>
      <c r="AO2396" s="1">
        <f t="shared" si="281"/>
        <v>191364.74221416857</v>
      </c>
      <c r="AP2396" s="1">
        <f t="shared" si="282"/>
        <v>195082.57540353335</v>
      </c>
      <c r="AQ2396" s="29">
        <f t="shared" si="283"/>
        <v>235653.8757616959</v>
      </c>
    </row>
    <row r="2397" spans="1:43" x14ac:dyDescent="0.2">
      <c r="A2397" s="26"/>
      <c r="E2397" s="25" t="s">
        <v>4661</v>
      </c>
      <c r="F2397" s="26" t="s">
        <v>4662</v>
      </c>
      <c r="G2397" s="1">
        <v>0.83148108973925605</v>
      </c>
      <c r="H2397" s="1">
        <v>0.87514154096223795</v>
      </c>
      <c r="I2397" s="1">
        <f>VLOOKUP(F2397,'[1]SUSMB vs SHAM all proteins sum'!$B$2:$E$3214,2,FALSE)</f>
        <v>0.468644462045685</v>
      </c>
      <c r="J2397" s="29">
        <f>VLOOKUP(F2397,'[1]SUSMB vs SHAM all proteins sum'!$B$2:$E$3214,3,FALSE)</f>
        <v>1.24842673331461</v>
      </c>
      <c r="K2397" s="25">
        <f>VLOOKUP($E2397,[1]AllProteinsNorm!$A$1:$Q$3226,4,FALSE)</f>
        <v>10021.3519972555</v>
      </c>
      <c r="L2397" s="1">
        <f>VLOOKUP($E2397,[1]AllProteinsNorm!$A$1:$Q$3226,5,FALSE)</f>
        <v>22652.991588232198</v>
      </c>
      <c r="M2397" s="1">
        <f>VLOOKUP($E2397,[1]AllProteinsNorm!$A$1:$Q$3226,10,FALSE)</f>
        <v>27159.4017897515</v>
      </c>
      <c r="N2397" s="1">
        <f>VLOOKUP($E2397,[1]AllProteinsNorm!$A$1:$Q$3226,11,FALSE)</f>
        <v>36046.410924893302</v>
      </c>
      <c r="O2397" s="1">
        <f>VLOOKUP($E2397,[1]AllProteinsNorm!$A$1:$Q$3226,15,FALSE)</f>
        <v>36076.489794358196</v>
      </c>
      <c r="P2397" s="1">
        <f>VLOOKUP($E2397,[1]AllProteinsNorm!$A$1:$Q$3226,6,FALSE)</f>
        <v>29616.9486496914</v>
      </c>
      <c r="Q2397" s="1">
        <f>VLOOKUP($E2397,[1]AllProteinsNorm!$A$1:$Q$3226,8,FALSE)</f>
        <v>2352.44606272071</v>
      </c>
      <c r="R2397" s="1">
        <f>VLOOKUP($E2397,[1]AllProteinsNorm!$A$1:$Q$3226,13,FALSE)</f>
        <v>50818.024279575402</v>
      </c>
      <c r="S2397" s="1">
        <f>VLOOKUP($E2397,[1]AllProteinsNorm!$A$1:$Q$3226,16,FALSE)</f>
        <v>27734.689089685198</v>
      </c>
      <c r="T2397" s="1">
        <f>VLOOKUP($E2397,[1]AllProteinsNorm!$A$1:$Q$3226,17,FALSE)</f>
        <v>41913.006598797903</v>
      </c>
      <c r="U2397" s="1">
        <f>VLOOKUP($E2397,[1]AllProteinsNorm!$A$1:$Q$3226,3,FALSE)</f>
        <v>17336.800618024499</v>
      </c>
      <c r="V2397" s="1">
        <f>VLOOKUP($E2397,[1]AllProteinsNorm!$A$1:$Q$3226,7,FALSE)</f>
        <v>27083.2402271098</v>
      </c>
      <c r="W2397" s="1">
        <f>VLOOKUP($E2397,[1]AllProteinsNorm!$A$1:$Q$3226,9,FALSE)</f>
        <v>43284.495465166903</v>
      </c>
      <c r="X2397" s="1">
        <f>VLOOKUP($E2397,[1]AllProteinsNorm!$A$1:$Q$3226,12,FALSE)</f>
        <v>43374.775026264702</v>
      </c>
      <c r="Y2397" s="29">
        <f>VLOOKUP($E2397,[1]AllProteinsNorm!$A$1:$Q$3226,14,FALSE)</f>
        <v>27582.5562491491</v>
      </c>
      <c r="Z2397" s="25">
        <f t="shared" si="284"/>
        <v>0.37972138175137732</v>
      </c>
      <c r="AA2397" s="1">
        <f t="shared" si="284"/>
        <v>0.85834977845719806</v>
      </c>
      <c r="AB2397" s="1">
        <f t="shared" si="284"/>
        <v>1.0291032166088612</v>
      </c>
      <c r="AC2397" s="1">
        <f t="shared" si="284"/>
        <v>1.3658429488682748</v>
      </c>
      <c r="AD2397" s="1">
        <f t="shared" si="284"/>
        <v>1.3669826743142881</v>
      </c>
      <c r="AE2397" s="1">
        <f t="shared" si="284"/>
        <v>1.122222696857704</v>
      </c>
      <c r="AF2397" s="1">
        <f t="shared" si="284"/>
        <v>8.9137081471295676E-2</v>
      </c>
      <c r="AG2397" s="1">
        <f t="shared" si="284"/>
        <v>1.9255575896944948</v>
      </c>
      <c r="AH2397" s="1">
        <f t="shared" si="284"/>
        <v>1.0509015616320345</v>
      </c>
      <c r="AI2397" s="1">
        <f t="shared" si="284"/>
        <v>1.5881354914395556</v>
      </c>
      <c r="AJ2397" s="1">
        <f t="shared" si="284"/>
        <v>0.65691274866178651</v>
      </c>
      <c r="AK2397" s="1">
        <f t="shared" si="284"/>
        <v>1.0262173611064727</v>
      </c>
      <c r="AL2397" s="1">
        <f t="shared" si="284"/>
        <v>1.6401028953923247</v>
      </c>
      <c r="AM2397" s="1">
        <f t="shared" si="284"/>
        <v>1.643523699261239</v>
      </c>
      <c r="AN2397" s="29">
        <f t="shared" si="284"/>
        <v>1.0451370607509207</v>
      </c>
      <c r="AO2397" s="1">
        <f t="shared" si="281"/>
        <v>9690.8636980811625</v>
      </c>
      <c r="AP2397" s="1">
        <f t="shared" si="282"/>
        <v>16393.837287216909</v>
      </c>
      <c r="AQ2397" s="29">
        <f t="shared" si="283"/>
        <v>10149.53178429121</v>
      </c>
    </row>
    <row r="2398" spans="1:43" x14ac:dyDescent="0.2">
      <c r="A2398" s="26"/>
      <c r="E2398" s="25" t="s">
        <v>4663</v>
      </c>
      <c r="F2398" s="26" t="s">
        <v>4664</v>
      </c>
      <c r="G2398" s="1">
        <v>0.87343171629072702</v>
      </c>
      <c r="H2398" s="1">
        <v>0.98568162544040405</v>
      </c>
      <c r="I2398" s="1">
        <f>VLOOKUP(F2398,'[1]SUSMB vs SHAM all proteins sum'!$B$2:$E$3214,2,FALSE)</f>
        <v>0.91038685599915903</v>
      </c>
      <c r="J2398" s="29">
        <f>VLOOKUP(F2398,'[1]SUSMB vs SHAM all proteins sum'!$B$2:$E$3214,3,FALSE)</f>
        <v>0.98869032170187998</v>
      </c>
      <c r="K2398" s="25">
        <f>VLOOKUP($E2398,[1]AllProteinsNorm!$A$1:$Q$3226,4,FALSE)</f>
        <v>11702503.898943899</v>
      </c>
      <c r="L2398" s="1">
        <f>VLOOKUP($E2398,[1]AllProteinsNorm!$A$1:$Q$3226,5,FALSE)</f>
        <v>11259987.8913099</v>
      </c>
      <c r="M2398" s="1">
        <f>VLOOKUP($E2398,[1]AllProteinsNorm!$A$1:$Q$3226,10,FALSE)</f>
        <v>10770762.8610541</v>
      </c>
      <c r="N2398" s="1">
        <f>VLOOKUP($E2398,[1]AllProteinsNorm!$A$1:$Q$3226,11,FALSE)</f>
        <v>15045769.341232101</v>
      </c>
      <c r="O2398" s="1">
        <f>VLOOKUP($E2398,[1]AllProteinsNorm!$A$1:$Q$3226,15,FALSE)</f>
        <v>13989177.700175099</v>
      </c>
      <c r="P2398" s="1">
        <f>VLOOKUP($E2398,[1]AllProteinsNorm!$A$1:$Q$3226,6,FALSE)</f>
        <v>15350467.5715621</v>
      </c>
      <c r="Q2398" s="1">
        <f>VLOOKUP($E2398,[1]AllProteinsNorm!$A$1:$Q$3226,8,FALSE)</f>
        <v>11531752.8469407</v>
      </c>
      <c r="R2398" s="1">
        <f>VLOOKUP($E2398,[1]AllProteinsNorm!$A$1:$Q$3226,13,FALSE)</f>
        <v>11150342.559124701</v>
      </c>
      <c r="S2398" s="1">
        <f>VLOOKUP($E2398,[1]AllProteinsNorm!$A$1:$Q$3226,16,FALSE)</f>
        <v>12407579.471134501</v>
      </c>
      <c r="T2398" s="1">
        <f>VLOOKUP($E2398,[1]AllProteinsNorm!$A$1:$Q$3226,17,FALSE)</f>
        <v>11349085.360961201</v>
      </c>
      <c r="U2398" s="1">
        <f>VLOOKUP($E2398,[1]AllProteinsNorm!$A$1:$Q$3226,3,FALSE)</f>
        <v>13542807.157979799</v>
      </c>
      <c r="V2398" s="1">
        <f>VLOOKUP($E2398,[1]AllProteinsNorm!$A$1:$Q$3226,7,FALSE)</f>
        <v>13468322.5197882</v>
      </c>
      <c r="W2398" s="1">
        <f>VLOOKUP($E2398,[1]AllProteinsNorm!$A$1:$Q$3226,9,FALSE)</f>
        <v>13606636.5988655</v>
      </c>
      <c r="X2398" s="1">
        <f>VLOOKUP($E2398,[1]AllProteinsNorm!$A$1:$Q$3226,12,FALSE)</f>
        <v>9275015.3654828798</v>
      </c>
      <c r="Y2398" s="29">
        <f>VLOOKUP($E2398,[1]AllProteinsNorm!$A$1:$Q$3226,14,FALSE)</f>
        <v>12259804.8493597</v>
      </c>
      <c r="Z2398" s="25">
        <f t="shared" si="284"/>
        <v>0.93220002990002004</v>
      </c>
      <c r="AA2398" s="1">
        <f t="shared" si="284"/>
        <v>0.89695001510746963</v>
      </c>
      <c r="AB2398" s="1">
        <f t="shared" si="284"/>
        <v>0.85797924511067836</v>
      </c>
      <c r="AC2398" s="1">
        <f t="shared" si="284"/>
        <v>1.1985184325408449</v>
      </c>
      <c r="AD2398" s="1">
        <f t="shared" si="284"/>
        <v>1.1143522773409875</v>
      </c>
      <c r="AE2398" s="1">
        <f t="shared" si="284"/>
        <v>1.2227901355778115</v>
      </c>
      <c r="AF2398" s="1">
        <f t="shared" si="284"/>
        <v>0.91859831379230683</v>
      </c>
      <c r="AG2398" s="1">
        <f t="shared" si="284"/>
        <v>0.88821586873810465</v>
      </c>
      <c r="AH2398" s="1">
        <f t="shared" si="284"/>
        <v>0.98836505878218672</v>
      </c>
      <c r="AI2398" s="1">
        <f t="shared" si="284"/>
        <v>0.90404735637649958</v>
      </c>
      <c r="AJ2398" s="1">
        <f t="shared" si="284"/>
        <v>1.0787952173840583</v>
      </c>
      <c r="AK2398" s="1">
        <f t="shared" si="284"/>
        <v>1.0728619075087618</v>
      </c>
      <c r="AL2398" s="1">
        <f t="shared" si="284"/>
        <v>1.0838797537547338</v>
      </c>
      <c r="AM2398" s="1">
        <f t="shared" si="284"/>
        <v>0.73883073876237426</v>
      </c>
      <c r="AN2398" s="29">
        <f t="shared" si="284"/>
        <v>0.97659360302993825</v>
      </c>
      <c r="AO2398" s="1">
        <f t="shared" si="281"/>
        <v>1664217.3220747765</v>
      </c>
      <c r="AP2398" s="1">
        <f t="shared" si="282"/>
        <v>1556685.5670211823</v>
      </c>
      <c r="AQ2398" s="29">
        <f t="shared" si="283"/>
        <v>1654316.7899222386</v>
      </c>
    </row>
    <row r="2399" spans="1:43" x14ac:dyDescent="0.2">
      <c r="A2399" s="26"/>
      <c r="E2399" s="25" t="s">
        <v>4665</v>
      </c>
      <c r="F2399" s="26" t="s">
        <v>4666</v>
      </c>
      <c r="G2399" s="1">
        <v>0.64459726023087105</v>
      </c>
      <c r="H2399" s="1">
        <v>0.92596957897774801</v>
      </c>
      <c r="I2399" s="1">
        <f>VLOOKUP(F2399,'[1]SUSMB vs SHAM all proteins sum'!$B$2:$E$3214,2,FALSE)</f>
        <v>0.80339715326664995</v>
      </c>
      <c r="J2399" s="29">
        <f>VLOOKUP(F2399,'[1]SUSMB vs SHAM all proteins sum'!$B$2:$E$3214,3,FALSE)</f>
        <v>0.94531545913492798</v>
      </c>
      <c r="K2399" s="25">
        <f>VLOOKUP($E2399,[1]AllProteinsNorm!$A$1:$Q$3226,4,FALSE)</f>
        <v>88679.818357240496</v>
      </c>
      <c r="L2399" s="1">
        <f>VLOOKUP($E2399,[1]AllProteinsNorm!$A$1:$Q$3226,5,FALSE)</f>
        <v>97310.982537066098</v>
      </c>
      <c r="M2399" s="1">
        <f>VLOOKUP($E2399,[1]AllProteinsNorm!$A$1:$Q$3226,10,FALSE)</f>
        <v>103584.678131127</v>
      </c>
      <c r="N2399" s="1">
        <f>VLOOKUP($E2399,[1]AllProteinsNorm!$A$1:$Q$3226,11,FALSE)</f>
        <v>99075.499435951104</v>
      </c>
      <c r="O2399" s="1">
        <f>VLOOKUP($E2399,[1]AllProteinsNorm!$A$1:$Q$3226,15,FALSE)</f>
        <v>166289.09409008999</v>
      </c>
      <c r="P2399" s="1">
        <f>VLOOKUP($E2399,[1]AllProteinsNorm!$A$1:$Q$3226,6,FALSE)</f>
        <v>70696.414604982303</v>
      </c>
      <c r="Q2399" s="1">
        <f>VLOOKUP($E2399,[1]AllProteinsNorm!$A$1:$Q$3226,8,FALSE)</f>
        <v>130910.19568509</v>
      </c>
      <c r="R2399" s="1">
        <f>VLOOKUP($E2399,[1]AllProteinsNorm!$A$1:$Q$3226,13,FALSE)</f>
        <v>82574.343014770202</v>
      </c>
      <c r="S2399" s="1">
        <f>VLOOKUP($E2399,[1]AllProteinsNorm!$A$1:$Q$3226,16,FALSE)</f>
        <v>109713.516390971</v>
      </c>
      <c r="T2399" s="1">
        <f>VLOOKUP($E2399,[1]AllProteinsNorm!$A$1:$Q$3226,17,FALSE)</f>
        <v>119569.29901715201</v>
      </c>
      <c r="U2399" s="1">
        <f>VLOOKUP($E2399,[1]AllProteinsNorm!$A$1:$Q$3226,3,FALSE)</f>
        <v>74329.860365675893</v>
      </c>
      <c r="V2399" s="1">
        <f>VLOOKUP($E2399,[1]AllProteinsNorm!$A$1:$Q$3226,7,FALSE)</f>
        <v>82997.854355495394</v>
      </c>
      <c r="W2399" s="1">
        <f>VLOOKUP($E2399,[1]AllProteinsNorm!$A$1:$Q$3226,9,FALSE)</f>
        <v>73079.501020463504</v>
      </c>
      <c r="X2399" s="1">
        <f>VLOOKUP($E2399,[1]AllProteinsNorm!$A$1:$Q$3226,12,FALSE)</f>
        <v>192666.68674969001</v>
      </c>
      <c r="Y2399" s="29">
        <f>VLOOKUP($E2399,[1]AllProteinsNorm!$A$1:$Q$3226,14,FALSE)</f>
        <v>127986.342192269</v>
      </c>
      <c r="Z2399" s="25">
        <f t="shared" si="284"/>
        <v>0.79900355681211699</v>
      </c>
      <c r="AA2399" s="1">
        <f t="shared" si="284"/>
        <v>0.87677018970404064</v>
      </c>
      <c r="AB2399" s="1">
        <f t="shared" si="284"/>
        <v>0.93329607334780085</v>
      </c>
      <c r="AC2399" s="1">
        <f t="shared" si="284"/>
        <v>0.8926684549957522</v>
      </c>
      <c r="AD2399" s="1">
        <f t="shared" si="284"/>
        <v>1.4982617251402897</v>
      </c>
      <c r="AE2399" s="1">
        <f t="shared" si="284"/>
        <v>0.63697341480439496</v>
      </c>
      <c r="AF2399" s="1">
        <f t="shared" si="284"/>
        <v>1.1794984914605093</v>
      </c>
      <c r="AG2399" s="1">
        <f t="shared" si="284"/>
        <v>0.74399333458759043</v>
      </c>
      <c r="AH2399" s="1">
        <f t="shared" si="284"/>
        <v>0.9885167950346051</v>
      </c>
      <c r="AI2399" s="1">
        <f t="shared" si="284"/>
        <v>1.0773172179421329</v>
      </c>
      <c r="AJ2399" s="1">
        <f t="shared" si="284"/>
        <v>0.66971069528215832</v>
      </c>
      <c r="AK2399" s="1">
        <f t="shared" si="284"/>
        <v>0.74780916409489195</v>
      </c>
      <c r="AL2399" s="1">
        <f t="shared" si="284"/>
        <v>0.65844498023419329</v>
      </c>
      <c r="AM2399" s="1">
        <f t="shared" si="284"/>
        <v>1.735923357128069</v>
      </c>
      <c r="AN2399" s="29">
        <f t="shared" si="284"/>
        <v>1.1531546244608002</v>
      </c>
      <c r="AO2399" s="1">
        <f t="shared" si="281"/>
        <v>28070.068139676019</v>
      </c>
      <c r="AP2399" s="1">
        <f t="shared" si="282"/>
        <v>22622.330060228807</v>
      </c>
      <c r="AQ2399" s="29">
        <f t="shared" si="283"/>
        <v>45873.004601198962</v>
      </c>
    </row>
    <row r="2400" spans="1:43" x14ac:dyDescent="0.2">
      <c r="A2400" s="26"/>
      <c r="E2400" s="25" t="s">
        <v>4667</v>
      </c>
      <c r="F2400" s="26" t="s">
        <v>4668</v>
      </c>
      <c r="G2400" s="1">
        <v>0.39824427968801202</v>
      </c>
      <c r="H2400" s="1">
        <v>0.85622381454722096</v>
      </c>
      <c r="I2400" s="1">
        <f>VLOOKUP(F2400,'[1]SUSMB vs SHAM all proteins sum'!$B$2:$E$3214,2,FALSE)</f>
        <v>0.68243081880366796</v>
      </c>
      <c r="J2400" s="29">
        <f>VLOOKUP(F2400,'[1]SUSMB vs SHAM all proteins sum'!$B$2:$E$3214,3,FALSE)</f>
        <v>0.97757993810000499</v>
      </c>
      <c r="K2400" s="25">
        <f>VLOOKUP($E2400,[1]AllProteinsNorm!$A$1:$Q$3226,4,FALSE)</f>
        <v>666912.32198198198</v>
      </c>
      <c r="L2400" s="1">
        <f>VLOOKUP($E2400,[1]AllProteinsNorm!$A$1:$Q$3226,5,FALSE)</f>
        <v>695943.20287524199</v>
      </c>
      <c r="M2400" s="1">
        <f>VLOOKUP($E2400,[1]AllProteinsNorm!$A$1:$Q$3226,10,FALSE)</f>
        <v>770259.77577739605</v>
      </c>
      <c r="N2400" s="1">
        <f>VLOOKUP($E2400,[1]AllProteinsNorm!$A$1:$Q$3226,11,FALSE)</f>
        <v>797311.93731031695</v>
      </c>
      <c r="O2400" s="1">
        <f>VLOOKUP($E2400,[1]AllProteinsNorm!$A$1:$Q$3226,15,FALSE)</f>
        <v>871489.66757529997</v>
      </c>
      <c r="P2400" s="1">
        <f>VLOOKUP($E2400,[1]AllProteinsNorm!$A$1:$Q$3226,6,FALSE)</f>
        <v>338276.27886732202</v>
      </c>
      <c r="Q2400" s="1">
        <f>VLOOKUP($E2400,[1]AllProteinsNorm!$A$1:$Q$3226,8,FALSE)</f>
        <v>840644.83178649901</v>
      </c>
      <c r="R2400" s="1">
        <f>VLOOKUP($E2400,[1]AllProteinsNorm!$A$1:$Q$3226,13,FALSE)</f>
        <v>764748.76415330602</v>
      </c>
      <c r="S2400" s="1">
        <f>VLOOKUP($E2400,[1]AllProteinsNorm!$A$1:$Q$3226,16,FALSE)</f>
        <v>793391.299872039</v>
      </c>
      <c r="T2400" s="1">
        <f>VLOOKUP($E2400,[1]AllProteinsNorm!$A$1:$Q$3226,17,FALSE)</f>
        <v>662546.66432376194</v>
      </c>
      <c r="U2400" s="1">
        <f>VLOOKUP($E2400,[1]AllProteinsNorm!$A$1:$Q$3226,3,FALSE)</f>
        <v>718243.32179031102</v>
      </c>
      <c r="V2400" s="1">
        <f>VLOOKUP($E2400,[1]AllProteinsNorm!$A$1:$Q$3226,7,FALSE)</f>
        <v>685336.90173481603</v>
      </c>
      <c r="W2400" s="1">
        <f>VLOOKUP($E2400,[1]AllProteinsNorm!$A$1:$Q$3226,9,FALSE)</f>
        <v>753086.80480494199</v>
      </c>
      <c r="X2400" s="1">
        <f>VLOOKUP($E2400,[1]AllProteinsNorm!$A$1:$Q$3226,12,FALSE)</f>
        <v>779556.66697427002</v>
      </c>
      <c r="Y2400" s="29">
        <f>VLOOKUP($E2400,[1]AllProteinsNorm!$A$1:$Q$3226,14,FALSE)</f>
        <v>767473.21430293703</v>
      </c>
      <c r="Z2400" s="25">
        <f t="shared" si="284"/>
        <v>0.87707377430270894</v>
      </c>
      <c r="AA2400" s="1">
        <f t="shared" si="284"/>
        <v>0.91525304230710469</v>
      </c>
      <c r="AB2400" s="1">
        <f t="shared" si="284"/>
        <v>1.0129887040127159</v>
      </c>
      <c r="AC2400" s="1">
        <f t="shared" si="284"/>
        <v>1.0485657066211136</v>
      </c>
      <c r="AD2400" s="1">
        <f t="shared" si="284"/>
        <v>1.1461187727563569</v>
      </c>
      <c r="AE2400" s="1">
        <f t="shared" si="284"/>
        <v>0.44487594978227679</v>
      </c>
      <c r="AF2400" s="1">
        <f t="shared" si="284"/>
        <v>1.1055539253973634</v>
      </c>
      <c r="AG2400" s="1">
        <f t="shared" si="284"/>
        <v>1.0057410290094981</v>
      </c>
      <c r="AH2400" s="1">
        <f t="shared" si="284"/>
        <v>1.0434095741546394</v>
      </c>
      <c r="AI2400" s="1">
        <f t="shared" si="284"/>
        <v>0.87133238414780934</v>
      </c>
      <c r="AJ2400" s="1">
        <f t="shared" si="284"/>
        <v>0.94458050983103992</v>
      </c>
      <c r="AK2400" s="1">
        <f t="shared" si="284"/>
        <v>0.90130441927825045</v>
      </c>
      <c r="AL2400" s="1">
        <f t="shared" si="284"/>
        <v>0.99040408236104394</v>
      </c>
      <c r="AM2400" s="1">
        <f t="shared" si="284"/>
        <v>1.0252152879017211</v>
      </c>
      <c r="AN2400" s="29">
        <f t="shared" si="284"/>
        <v>1.0093240244001591</v>
      </c>
      <c r="AO2400" s="1">
        <f t="shared" si="281"/>
        <v>73068.794696800978</v>
      </c>
      <c r="AP2400" s="1">
        <f t="shared" si="282"/>
        <v>180513.92835171422</v>
      </c>
      <c r="AQ2400" s="29">
        <f t="shared" si="283"/>
        <v>34494.7700290676</v>
      </c>
    </row>
    <row r="2401" spans="1:43" x14ac:dyDescent="0.2">
      <c r="A2401" s="26"/>
      <c r="E2401" s="25" t="s">
        <v>4669</v>
      </c>
      <c r="F2401" s="26" t="s">
        <v>4670</v>
      </c>
      <c r="G2401" s="1">
        <v>0.395062746906574</v>
      </c>
      <c r="H2401" s="1">
        <v>0.87879846653510096</v>
      </c>
      <c r="I2401" s="1">
        <f>VLOOKUP(F2401,'[1]SUSMB vs SHAM all proteins sum'!$B$2:$E$3214,2,FALSE)</f>
        <v>0.176132456913591</v>
      </c>
      <c r="J2401" s="29">
        <f>VLOOKUP(F2401,'[1]SUSMB vs SHAM all proteins sum'!$B$2:$E$3214,3,FALSE)</f>
        <v>0.77821927876030506</v>
      </c>
      <c r="K2401" s="25">
        <f>VLOOKUP($E2401,[1]AllProteinsNorm!$A$1:$Q$3226,4,FALSE)</f>
        <v>348365.41990674601</v>
      </c>
      <c r="L2401" s="1">
        <f>VLOOKUP($E2401,[1]AllProteinsNorm!$A$1:$Q$3226,5,FALSE)</f>
        <v>273810.89716493699</v>
      </c>
      <c r="M2401" s="1">
        <f>VLOOKUP($E2401,[1]AllProteinsNorm!$A$1:$Q$3226,10,FALSE)</f>
        <v>441805.92152769602</v>
      </c>
      <c r="N2401" s="1">
        <f>VLOOKUP($E2401,[1]AllProteinsNorm!$A$1:$Q$3226,11,FALSE)</f>
        <v>464746.56086333003</v>
      </c>
      <c r="O2401" s="1">
        <f>VLOOKUP($E2401,[1]AllProteinsNorm!$A$1:$Q$3226,15,FALSE)</f>
        <v>564502.85562380299</v>
      </c>
      <c r="P2401" s="1">
        <f>VLOOKUP($E2401,[1]AllProteinsNorm!$A$1:$Q$3226,6,FALSE)</f>
        <v>465308.04169598501</v>
      </c>
      <c r="Q2401" s="1">
        <f>VLOOKUP($E2401,[1]AllProteinsNorm!$A$1:$Q$3226,8,FALSE)</f>
        <v>351264.52256871201</v>
      </c>
      <c r="R2401" s="1">
        <f>VLOOKUP($E2401,[1]AllProteinsNorm!$A$1:$Q$3226,13,FALSE)</f>
        <v>341859.34747627401</v>
      </c>
      <c r="S2401" s="1">
        <f>VLOOKUP($E2401,[1]AllProteinsNorm!$A$1:$Q$3226,16,FALSE)</f>
        <v>341863.32281215902</v>
      </c>
      <c r="T2401" s="1">
        <f>VLOOKUP($E2401,[1]AllProteinsNorm!$A$1:$Q$3226,17,FALSE)</f>
        <v>303369.04445281898</v>
      </c>
      <c r="U2401" s="1">
        <f>VLOOKUP($E2401,[1]AllProteinsNorm!$A$1:$Q$3226,3,FALSE)</f>
        <v>213488.95995232899</v>
      </c>
      <c r="V2401" s="1">
        <f>VLOOKUP($E2401,[1]AllProteinsNorm!$A$1:$Q$3226,7,FALSE)</f>
        <v>318998.43730716099</v>
      </c>
      <c r="W2401" s="1">
        <f>VLOOKUP($E2401,[1]AllProteinsNorm!$A$1:$Q$3226,9,FALSE)</f>
        <v>434646.42578149599</v>
      </c>
      <c r="X2401" s="1">
        <f>VLOOKUP($E2401,[1]AllProteinsNorm!$A$1:$Q$3226,12,FALSE)</f>
        <v>333079.98877690599</v>
      </c>
      <c r="Y2401" s="29">
        <f>VLOOKUP($E2401,[1]AllProteinsNorm!$A$1:$Q$3226,14,FALSE)</f>
        <v>320081.75746052002</v>
      </c>
      <c r="Z2401" s="25">
        <f t="shared" si="284"/>
        <v>0.83212342757244473</v>
      </c>
      <c r="AA2401" s="1">
        <f t="shared" si="284"/>
        <v>0.65403868821585476</v>
      </c>
      <c r="AB2401" s="1">
        <f t="shared" si="284"/>
        <v>1.0553201802918377</v>
      </c>
      <c r="AC2401" s="1">
        <f t="shared" si="284"/>
        <v>1.1101173626292267</v>
      </c>
      <c r="AD2401" s="1">
        <f t="shared" si="284"/>
        <v>1.3484003412906354</v>
      </c>
      <c r="AE2401" s="1">
        <f t="shared" si="284"/>
        <v>1.1114585444121665</v>
      </c>
      <c r="AF2401" s="1">
        <f t="shared" si="284"/>
        <v>0.83904837220272788</v>
      </c>
      <c r="AG2401" s="1">
        <f t="shared" si="284"/>
        <v>0.81658269080147539</v>
      </c>
      <c r="AH2401" s="1">
        <f t="shared" si="284"/>
        <v>0.81659218649172871</v>
      </c>
      <c r="AI2401" s="1">
        <f t="shared" si="284"/>
        <v>0.72464278790079939</v>
      </c>
      <c r="AJ2401" s="1">
        <f t="shared" si="284"/>
        <v>0.50995062929025314</v>
      </c>
      <c r="AK2401" s="1">
        <f t="shared" si="284"/>
        <v>0.76197595362176229</v>
      </c>
      <c r="AL2401" s="1">
        <f t="shared" si="284"/>
        <v>1.0382186432287932</v>
      </c>
      <c r="AM2401" s="1">
        <f t="shared" si="284"/>
        <v>0.79561186638738257</v>
      </c>
      <c r="AN2401" s="29">
        <f t="shared" si="284"/>
        <v>0.76456362744832274</v>
      </c>
      <c r="AO2401" s="1">
        <f t="shared" si="281"/>
        <v>99852.323919361093</v>
      </c>
      <c r="AP2401" s="1">
        <f t="shared" si="282"/>
        <v>54824.254273557424</v>
      </c>
      <c r="AQ2401" s="29">
        <f t="shared" si="283"/>
        <v>70111.509024632702</v>
      </c>
    </row>
    <row r="2402" spans="1:43" x14ac:dyDescent="0.2">
      <c r="A2402" s="26"/>
      <c r="E2402" s="25" t="s">
        <v>4671</v>
      </c>
      <c r="F2402" s="26" t="s">
        <v>4672</v>
      </c>
      <c r="G2402" s="1">
        <v>0.314604638369057</v>
      </c>
      <c r="H2402" s="1">
        <v>0.74147274570228905</v>
      </c>
      <c r="I2402" s="1">
        <f>VLOOKUP(F2402,'[1]SUSMB vs SHAM all proteins sum'!$B$2:$E$3214,2,FALSE)</f>
        <v>0.64958565465542695</v>
      </c>
      <c r="J2402" s="29">
        <f>VLOOKUP(F2402,'[1]SUSMB vs SHAM all proteins sum'!$B$2:$E$3214,3,FALSE)</f>
        <v>0.89617720327157302</v>
      </c>
      <c r="K2402" s="25">
        <f>VLOOKUP($E2402,[1]AllProteinsNorm!$A$1:$Q$3226,4,FALSE)</f>
        <v>59322.913072374497</v>
      </c>
      <c r="L2402" s="1">
        <f>VLOOKUP($E2402,[1]AllProteinsNorm!$A$1:$Q$3226,5,FALSE)</f>
        <v>79425.383169498105</v>
      </c>
      <c r="M2402" s="1">
        <f>VLOOKUP($E2402,[1]AllProteinsNorm!$A$1:$Q$3226,10,FALSE)</f>
        <v>129049.55622698599</v>
      </c>
      <c r="N2402" s="1">
        <f>VLOOKUP($E2402,[1]AllProteinsNorm!$A$1:$Q$3226,11,FALSE)</f>
        <v>85537.301252654404</v>
      </c>
      <c r="O2402" s="1">
        <f>VLOOKUP($E2402,[1]AllProteinsNorm!$A$1:$Q$3226,15,FALSE)</f>
        <v>159853.534970379</v>
      </c>
      <c r="P2402" s="1">
        <f>VLOOKUP($E2402,[1]AllProteinsNorm!$A$1:$Q$3226,6,FALSE)</f>
        <v>59384.048840555901</v>
      </c>
      <c r="Q2402" s="1">
        <f>VLOOKUP($E2402,[1]AllProteinsNorm!$A$1:$Q$3226,8,FALSE)</f>
        <v>81356.9076305614</v>
      </c>
      <c r="R2402" s="1">
        <f>VLOOKUP($E2402,[1]AllProteinsNorm!$A$1:$Q$3226,13,FALSE)</f>
        <v>122183.661092269</v>
      </c>
      <c r="S2402" s="1">
        <f>VLOOKUP($E2402,[1]AllProteinsNorm!$A$1:$Q$3226,16,FALSE)</f>
        <v>91304.3491950303</v>
      </c>
      <c r="T2402" s="1">
        <f>VLOOKUP($E2402,[1]AllProteinsNorm!$A$1:$Q$3226,17,FALSE)</f>
        <v>34571.897475058599</v>
      </c>
      <c r="U2402" s="1">
        <f>VLOOKUP($E2402,[1]AllProteinsNorm!$A$1:$Q$3226,3,FALSE)</f>
        <v>84883.274268921305</v>
      </c>
      <c r="V2402" s="1">
        <f>VLOOKUP($E2402,[1]AllProteinsNorm!$A$1:$Q$3226,7,FALSE)</f>
        <v>55287.209403817498</v>
      </c>
      <c r="W2402" s="1">
        <f>VLOOKUP($E2402,[1]AllProteinsNorm!$A$1:$Q$3226,9,FALSE)</f>
        <v>83958.276588965193</v>
      </c>
      <c r="X2402" s="1">
        <f>VLOOKUP($E2402,[1]AllProteinsNorm!$A$1:$Q$3226,12,FALSE)</f>
        <v>142467.79468558001</v>
      </c>
      <c r="Y2402" s="29">
        <f>VLOOKUP($E2402,[1]AllProteinsNorm!$A$1:$Q$3226,14,FALSE)</f>
        <v>85616.711479838006</v>
      </c>
      <c r="Z2402" s="25">
        <f t="shared" si="284"/>
        <v>0.57798344331777318</v>
      </c>
      <c r="AA2402" s="1">
        <f t="shared" si="284"/>
        <v>0.77384191155841597</v>
      </c>
      <c r="AB2402" s="1">
        <f t="shared" si="284"/>
        <v>1.2573304816590056</v>
      </c>
      <c r="AC2402" s="1">
        <f t="shared" si="284"/>
        <v>0.83339036048015136</v>
      </c>
      <c r="AD2402" s="1">
        <f t="shared" si="284"/>
        <v>1.5574538029846543</v>
      </c>
      <c r="AE2402" s="1">
        <f t="shared" si="284"/>
        <v>0.57857908941762426</v>
      </c>
      <c r="AF2402" s="1">
        <f t="shared" si="284"/>
        <v>0.79266076419122355</v>
      </c>
      <c r="AG2402" s="1">
        <f t="shared" si="284"/>
        <v>1.1904360304950679</v>
      </c>
      <c r="AH2402" s="1">
        <f t="shared" si="284"/>
        <v>0.8895787378689437</v>
      </c>
      <c r="AI2402" s="1">
        <f t="shared" si="284"/>
        <v>0.33683417266251225</v>
      </c>
      <c r="AJ2402" s="1">
        <f t="shared" si="284"/>
        <v>0.82701817225635987</v>
      </c>
      <c r="AK2402" s="1">
        <f t="shared" si="284"/>
        <v>0.53866356198091125</v>
      </c>
      <c r="AL2402" s="1">
        <f t="shared" si="284"/>
        <v>0.81800591516322407</v>
      </c>
      <c r="AM2402" s="1">
        <f t="shared" si="284"/>
        <v>1.3880644471015882</v>
      </c>
      <c r="AN2402" s="29">
        <f t="shared" si="284"/>
        <v>0.83416405472686228</v>
      </c>
      <c r="AO2402" s="1">
        <f t="shared" si="281"/>
        <v>36547.623663513135</v>
      </c>
      <c r="AP2402" s="1">
        <f t="shared" si="282"/>
        <v>29572.74618641366</v>
      </c>
      <c r="AQ2402" s="29">
        <f t="shared" si="283"/>
        <v>28420.992673446941</v>
      </c>
    </row>
    <row r="2403" spans="1:43" x14ac:dyDescent="0.2">
      <c r="A2403" s="26"/>
      <c r="E2403" s="25" t="s">
        <v>4673</v>
      </c>
      <c r="F2403" s="26" t="s">
        <v>4674</v>
      </c>
      <c r="G2403" s="1">
        <v>0.20687960839407801</v>
      </c>
      <c r="H2403" s="1">
        <v>1.4438608323487001</v>
      </c>
      <c r="I2403" s="1">
        <f>VLOOKUP(F2403,'[1]SUSMB vs SHAM all proteins sum'!$B$2:$E$3214,2,FALSE)</f>
        <v>0.25594489929269498</v>
      </c>
      <c r="J2403" s="29">
        <f>VLOOKUP(F2403,'[1]SUSMB vs SHAM all proteins sum'!$B$2:$E$3214,3,FALSE)</f>
        <v>1.4825870558429599</v>
      </c>
      <c r="K2403" s="25">
        <f>VLOOKUP($E2403,[1]AllProteinsNorm!$A$1:$Q$3226,4,FALSE)</f>
        <v>33639.191502534602</v>
      </c>
      <c r="L2403" s="1">
        <f>VLOOKUP($E2403,[1]AllProteinsNorm!$A$1:$Q$3226,5,FALSE)</f>
        <v>52136.097961967702</v>
      </c>
      <c r="M2403" s="1">
        <f>VLOOKUP($E2403,[1]AllProteinsNorm!$A$1:$Q$3226,10,FALSE)</f>
        <v>37371.782776067201</v>
      </c>
      <c r="N2403" s="1">
        <f>VLOOKUP($E2403,[1]AllProteinsNorm!$A$1:$Q$3226,11,FALSE)</f>
        <v>33323.4165513404</v>
      </c>
      <c r="O2403" s="1">
        <f>VLOOKUP($E2403,[1]AllProteinsNorm!$A$1:$Q$3226,15,FALSE)</f>
        <v>12884.3633856002</v>
      </c>
      <c r="P2403" s="1">
        <f>VLOOKUP($E2403,[1]AllProteinsNorm!$A$1:$Q$3226,6,FALSE)</f>
        <v>38534.170337790303</v>
      </c>
      <c r="Q2403" s="1">
        <f>VLOOKUP($E2403,[1]AllProteinsNorm!$A$1:$Q$3226,8,FALSE)</f>
        <v>35825.961162992397</v>
      </c>
      <c r="R2403" s="1">
        <f>VLOOKUP($E2403,[1]AllProteinsNorm!$A$1:$Q$3226,13,FALSE)</f>
        <v>34437.478761188497</v>
      </c>
      <c r="S2403" s="1">
        <f>VLOOKUP($E2403,[1]AllProteinsNorm!$A$1:$Q$3226,16,FALSE)</f>
        <v>65743.582214234702</v>
      </c>
      <c r="T2403" s="1">
        <f>VLOOKUP($E2403,[1]AllProteinsNorm!$A$1:$Q$3226,17,FALSE)</f>
        <v>56498.702878284799</v>
      </c>
      <c r="U2403" s="1">
        <f>VLOOKUP($E2403,[1]AllProteinsNorm!$A$1:$Q$3226,3,FALSE)</f>
        <v>76571.439078658601</v>
      </c>
      <c r="V2403" s="1">
        <f>VLOOKUP($E2403,[1]AllProteinsNorm!$A$1:$Q$3226,7,FALSE)</f>
        <v>20664.327074111799</v>
      </c>
      <c r="W2403" s="1">
        <f>VLOOKUP($E2403,[1]AllProteinsNorm!$A$1:$Q$3226,9,FALSE)</f>
        <v>45583.618364055401</v>
      </c>
      <c r="X2403" s="1">
        <f>VLOOKUP($E2403,[1]AllProteinsNorm!$A$1:$Q$3226,12,FALSE)</f>
        <v>45493.8412570746</v>
      </c>
      <c r="Y2403" s="29">
        <f>VLOOKUP($E2403,[1]AllProteinsNorm!$A$1:$Q$3226,14,FALSE)</f>
        <v>61431.612637462204</v>
      </c>
      <c r="Z2403" s="25">
        <f t="shared" ref="Z2403:AN2419" si="285">K2403/AVERAGE($K2403:$O2403)</f>
        <v>0.99315700347562286</v>
      </c>
      <c r="AA2403" s="1">
        <f t="shared" si="285"/>
        <v>1.5392561031354743</v>
      </c>
      <c r="AB2403" s="1">
        <f t="shared" si="285"/>
        <v>1.1033573085020258</v>
      </c>
      <c r="AC2403" s="1">
        <f t="shared" si="285"/>
        <v>0.98383412470557086</v>
      </c>
      <c r="AD2403" s="1">
        <f t="shared" si="285"/>
        <v>0.38039546018130593</v>
      </c>
      <c r="AE2403" s="1">
        <f t="shared" si="285"/>
        <v>1.1376754147380592</v>
      </c>
      <c r="AF2403" s="1">
        <f t="shared" si="285"/>
        <v>1.0577187692691923</v>
      </c>
      <c r="AG2403" s="1">
        <f t="shared" si="285"/>
        <v>1.0167254825711367</v>
      </c>
      <c r="AH2403" s="1">
        <f t="shared" si="285"/>
        <v>1.9410008443491553</v>
      </c>
      <c r="AI2403" s="1">
        <f t="shared" si="285"/>
        <v>1.6680568094696635</v>
      </c>
      <c r="AJ2403" s="1">
        <f t="shared" si="285"/>
        <v>2.2606804025431724</v>
      </c>
      <c r="AK2403" s="1">
        <f t="shared" si="285"/>
        <v>0.61008960795680023</v>
      </c>
      <c r="AL2403" s="1">
        <f t="shared" si="285"/>
        <v>1.3458019589623778</v>
      </c>
      <c r="AM2403" s="1">
        <f t="shared" si="285"/>
        <v>1.3431513969670621</v>
      </c>
      <c r="AN2403" s="29">
        <f t="shared" si="285"/>
        <v>1.8136950860159695</v>
      </c>
      <c r="AO2403" s="1">
        <f t="shared" si="281"/>
        <v>12543.2195452262</v>
      </c>
      <c r="AP2403" s="1">
        <f t="shared" si="282"/>
        <v>12591.720299523258</v>
      </c>
      <c r="AQ2403" s="29">
        <f t="shared" si="283"/>
        <v>18639.215220078488</v>
      </c>
    </row>
    <row r="2404" spans="1:43" x14ac:dyDescent="0.2">
      <c r="A2404" s="26"/>
      <c r="E2404" s="25" t="s">
        <v>4675</v>
      </c>
      <c r="F2404" s="26" t="s">
        <v>4676</v>
      </c>
      <c r="G2404" s="1">
        <v>0.79604301644133402</v>
      </c>
      <c r="H2404" s="1">
        <v>1.26651694806426</v>
      </c>
      <c r="I2404" s="1">
        <f>VLOOKUP(F2404,'[1]SUSMB vs SHAM all proteins sum'!$B$2:$E$3214,2,FALSE)</f>
        <v>0.745731999006089</v>
      </c>
      <c r="J2404" s="29">
        <f>VLOOKUP(F2404,'[1]SUSMB vs SHAM all proteins sum'!$B$2:$E$3214,3,FALSE)</f>
        <v>1.31376030753685</v>
      </c>
      <c r="K2404" s="25">
        <f>VLOOKUP($E2404,[1]AllProteinsNorm!$A$1:$Q$3226,4,FALSE)</f>
        <v>24569.424842945398</v>
      </c>
      <c r="L2404" s="1">
        <f>VLOOKUP($E2404,[1]AllProteinsNorm!$A$1:$Q$3226,5,FALSE)</f>
        <v>16616.041737056399</v>
      </c>
      <c r="M2404" s="1">
        <f>VLOOKUP($E2404,[1]AllProteinsNorm!$A$1:$Q$3226,10,FALSE)</f>
        <v>1190.44449500528</v>
      </c>
      <c r="N2404" s="1">
        <f>VLOOKUP($E2404,[1]AllProteinsNorm!$A$1:$Q$3226,11,FALSE)</f>
        <v>13495.533907360799</v>
      </c>
      <c r="O2404" s="1">
        <f>VLOOKUP($E2404,[1]AllProteinsNorm!$A$1:$Q$3226,15,FALSE)</f>
        <v>1015.62004447834</v>
      </c>
      <c r="P2404" s="1">
        <f>VLOOKUP($E2404,[1]AllProteinsNorm!$A$1:$Q$3226,6,FALSE)</f>
        <v>15625.2911598394</v>
      </c>
      <c r="Q2404" s="1">
        <f>VLOOKUP($E2404,[1]AllProteinsNorm!$A$1:$Q$3226,8,FALSE)</f>
        <v>2336.9409714670301</v>
      </c>
      <c r="R2404" s="1">
        <f>VLOOKUP($E2404,[1]AllProteinsNorm!$A$1:$Q$3226,13,FALSE)</f>
        <v>17462.015308748101</v>
      </c>
      <c r="S2404" s="1">
        <f>VLOOKUP($E2404,[1]AllProteinsNorm!$A$1:$Q$3226,16,FALSE)</f>
        <v>1569.78645992581</v>
      </c>
      <c r="T2404" s="1">
        <f>VLOOKUP($E2404,[1]AllProteinsNorm!$A$1:$Q$3226,17,FALSE)</f>
        <v>21686.889847643699</v>
      </c>
      <c r="U2404" s="1">
        <f>VLOOKUP($E2404,[1]AllProteinsNorm!$A$1:$Q$3226,3,FALSE)</f>
        <v>3709.4879559309102</v>
      </c>
      <c r="V2404" s="1">
        <f>VLOOKUP($E2404,[1]AllProteinsNorm!$A$1:$Q$3226,7,FALSE)</f>
        <v>2736.7125457945199</v>
      </c>
      <c r="W2404" s="1">
        <f>VLOOKUP($E2404,[1]AllProteinsNorm!$A$1:$Q$3226,9,FALSE)</f>
        <v>17617.956486224899</v>
      </c>
      <c r="X2404" s="1">
        <f>VLOOKUP($E2404,[1]AllProteinsNorm!$A$1:$Q$3226,12,FALSE)</f>
        <v>25133.188104147099</v>
      </c>
      <c r="Y2404" s="29">
        <f>VLOOKUP($E2404,[1]AllProteinsNorm!$A$1:$Q$3226,14,FALSE)</f>
        <v>5799.4588187173003</v>
      </c>
      <c r="Z2404" s="25">
        <f t="shared" si="285"/>
        <v>2.1594913387912142</v>
      </c>
      <c r="AA2404" s="1">
        <f t="shared" si="285"/>
        <v>1.460441115147612</v>
      </c>
      <c r="AB2404" s="1">
        <f t="shared" si="285"/>
        <v>0.10463226521209031</v>
      </c>
      <c r="AC2404" s="1">
        <f t="shared" si="285"/>
        <v>1.1861689384917267</v>
      </c>
      <c r="AD2404" s="1">
        <f t="shared" si="285"/>
        <v>8.9266342357357281E-2</v>
      </c>
      <c r="AE2404" s="1">
        <f t="shared" si="285"/>
        <v>1.3733606358902057</v>
      </c>
      <c r="AF2404" s="1">
        <f t="shared" si="285"/>
        <v>0.205401787767059</v>
      </c>
      <c r="AG2404" s="1">
        <f t="shared" si="285"/>
        <v>1.5347966449409374</v>
      </c>
      <c r="AH2404" s="1">
        <f t="shared" si="285"/>
        <v>0.13797393653416595</v>
      </c>
      <c r="AI2404" s="1">
        <f t="shared" si="285"/>
        <v>1.9061354138598288</v>
      </c>
      <c r="AJ2404" s="1">
        <f t="shared" si="285"/>
        <v>0.32603966773293053</v>
      </c>
      <c r="AK2404" s="1">
        <f t="shared" si="285"/>
        <v>0.24053908779640917</v>
      </c>
      <c r="AL2404" s="1">
        <f t="shared" si="285"/>
        <v>1.5485028519146322</v>
      </c>
      <c r="AM2404" s="1">
        <f t="shared" si="285"/>
        <v>2.2090424327820579</v>
      </c>
      <c r="AN2404" s="29">
        <f t="shared" si="285"/>
        <v>0.5097344023619792</v>
      </c>
      <c r="AO2404" s="1">
        <f t="shared" si="281"/>
        <v>9133.4541577891177</v>
      </c>
      <c r="AP2404" s="1">
        <f t="shared" si="282"/>
        <v>8229.5595750384346</v>
      </c>
      <c r="AQ2404" s="29">
        <f t="shared" si="283"/>
        <v>8854.6424658654323</v>
      </c>
    </row>
    <row r="2405" spans="1:43" x14ac:dyDescent="0.2">
      <c r="A2405" s="26"/>
      <c r="E2405" s="25" t="s">
        <v>4677</v>
      </c>
      <c r="F2405" s="26" t="s">
        <v>4678</v>
      </c>
      <c r="G2405" s="43">
        <v>4.3828304518748702E-2</v>
      </c>
      <c r="H2405" s="1">
        <v>1.47485726904128</v>
      </c>
      <c r="I2405" s="1">
        <f>VLOOKUP(F2405,'[1]SUSMB vs SHAM all proteins sum'!$B$2:$E$3214,2,FALSE)</f>
        <v>1.3003540194559699E-2</v>
      </c>
      <c r="J2405" s="29">
        <f>VLOOKUP(F2405,'[1]SUSMB vs SHAM all proteins sum'!$B$2:$E$3214,3,FALSE)</f>
        <v>1.2415456760430199</v>
      </c>
      <c r="K2405" s="25">
        <f>VLOOKUP($E2405,[1]AllProteinsNorm!$A$1:$Q$3226,4,FALSE)</f>
        <v>185002.33126329901</v>
      </c>
      <c r="L2405" s="1">
        <f>VLOOKUP($E2405,[1]AllProteinsNorm!$A$1:$Q$3226,5,FALSE)</f>
        <v>208871.94842393399</v>
      </c>
      <c r="M2405" s="1">
        <f>VLOOKUP($E2405,[1]AllProteinsNorm!$A$1:$Q$3226,10,FALSE)</f>
        <v>235099.41665887699</v>
      </c>
      <c r="N2405" s="1">
        <f>VLOOKUP($E2405,[1]AllProteinsNorm!$A$1:$Q$3226,11,FALSE)</f>
        <v>216661.007164232</v>
      </c>
      <c r="O2405" s="1">
        <f>VLOOKUP($E2405,[1]AllProteinsNorm!$A$1:$Q$3226,15,FALSE)</f>
        <v>229571.95942848001</v>
      </c>
      <c r="P2405" s="1">
        <f>VLOOKUP($E2405,[1]AllProteinsNorm!$A$1:$Q$3226,6,FALSE)</f>
        <v>272690.52937631501</v>
      </c>
      <c r="Q2405" s="1">
        <f>VLOOKUP($E2405,[1]AllProteinsNorm!$A$1:$Q$3226,8,FALSE)</f>
        <v>258152.38738721501</v>
      </c>
      <c r="R2405" s="1">
        <f>VLOOKUP($E2405,[1]AllProteinsNorm!$A$1:$Q$3226,13,FALSE)</f>
        <v>260208.01011807899</v>
      </c>
      <c r="S2405" s="1">
        <f>VLOOKUP($E2405,[1]AllProteinsNorm!$A$1:$Q$3226,16,FALSE)</f>
        <v>292564.43274327001</v>
      </c>
      <c r="T2405" s="1">
        <f>VLOOKUP($E2405,[1]AllProteinsNorm!$A$1:$Q$3226,17,FALSE)</f>
        <v>588396.45096102206</v>
      </c>
      <c r="U2405" s="1">
        <f>VLOOKUP($E2405,[1]AllProteinsNorm!$A$1:$Q$3226,3,FALSE)</f>
        <v>273725.419158637</v>
      </c>
      <c r="V2405" s="1">
        <f>VLOOKUP($E2405,[1]AllProteinsNorm!$A$1:$Q$3226,7,FALSE)</f>
        <v>263399.62085725198</v>
      </c>
      <c r="W2405" s="1">
        <f>VLOOKUP($E2405,[1]AllProteinsNorm!$A$1:$Q$3226,9,FALSE)</f>
        <v>231236.30739725599</v>
      </c>
      <c r="X2405" s="1">
        <f>VLOOKUP($E2405,[1]AllProteinsNorm!$A$1:$Q$3226,12,FALSE)</f>
        <v>318870.94369031698</v>
      </c>
      <c r="Y2405" s="29">
        <f>VLOOKUP($E2405,[1]AllProteinsNorm!$A$1:$Q$3226,14,FALSE)</f>
        <v>250738.33080350701</v>
      </c>
      <c r="Z2405" s="25">
        <f t="shared" si="285"/>
        <v>0.86031056930785321</v>
      </c>
      <c r="AA2405" s="1">
        <f t="shared" si="285"/>
        <v>0.97131070529749186</v>
      </c>
      <c r="AB2405" s="1">
        <f t="shared" si="285"/>
        <v>1.0932754825769426</v>
      </c>
      <c r="AC2405" s="1">
        <f t="shared" si="285"/>
        <v>1.0075319221517869</v>
      </c>
      <c r="AD2405" s="1">
        <f t="shared" si="285"/>
        <v>1.0675713206659248</v>
      </c>
      <c r="AE2405" s="1">
        <f t="shared" si="285"/>
        <v>1.2680842612664815</v>
      </c>
      <c r="AF2405" s="1">
        <f t="shared" si="285"/>
        <v>1.200477993140485</v>
      </c>
      <c r="AG2405" s="1">
        <f t="shared" si="285"/>
        <v>1.2100371913938024</v>
      </c>
      <c r="AH2405" s="1">
        <f t="shared" si="285"/>
        <v>1.3605032540610127</v>
      </c>
      <c r="AI2405" s="1">
        <f t="shared" si="285"/>
        <v>2.7362016589107627</v>
      </c>
      <c r="AJ2405" s="1">
        <f t="shared" si="285"/>
        <v>1.2728967769343689</v>
      </c>
      <c r="AK2405" s="1">
        <f t="shared" si="285"/>
        <v>1.2248790392412174</v>
      </c>
      <c r="AL2405" s="1">
        <f t="shared" si="285"/>
        <v>1.0753109861002277</v>
      </c>
      <c r="AM2405" s="1">
        <f t="shared" si="285"/>
        <v>1.4828356011985593</v>
      </c>
      <c r="AN2405" s="29">
        <f t="shared" si="285"/>
        <v>1.1660006371155351</v>
      </c>
      <c r="AO2405" s="1">
        <f t="shared" si="281"/>
        <v>17643.650984157193</v>
      </c>
      <c r="AP2405" s="1">
        <f t="shared" si="282"/>
        <v>127585.75180405774</v>
      </c>
      <c r="AQ2405" s="29">
        <f t="shared" si="283"/>
        <v>29293.369443926542</v>
      </c>
    </row>
    <row r="2406" spans="1:43" x14ac:dyDescent="0.2">
      <c r="A2406" s="26"/>
      <c r="E2406" s="25" t="s">
        <v>4679</v>
      </c>
      <c r="F2406" s="26" t="s">
        <v>4680</v>
      </c>
      <c r="G2406" s="1">
        <v>0.207921019702584</v>
      </c>
      <c r="H2406" s="1">
        <v>1.24947297667658</v>
      </c>
      <c r="I2406" s="1">
        <f>VLOOKUP(F2406,'[1]SUSMB vs SHAM all proteins sum'!$B$2:$E$3214,2,FALSE)</f>
        <v>0.43440554690305799</v>
      </c>
      <c r="J2406" s="29">
        <f>VLOOKUP(F2406,'[1]SUSMB vs SHAM all proteins sum'!$B$2:$E$3214,3,FALSE)</f>
        <v>1.1389979814327</v>
      </c>
      <c r="K2406" s="25">
        <f>VLOOKUP($E2406,[1]AllProteinsNorm!$A$1:$Q$3226,4,FALSE)</f>
        <v>99775.076674742406</v>
      </c>
      <c r="L2406" s="1">
        <f>VLOOKUP($E2406,[1]AllProteinsNorm!$A$1:$Q$3226,5,FALSE)</f>
        <v>133009.97047472501</v>
      </c>
      <c r="M2406" s="1">
        <f>VLOOKUP($E2406,[1]AllProteinsNorm!$A$1:$Q$3226,10,FALSE)</f>
        <v>62744.5416484823</v>
      </c>
      <c r="N2406" s="1">
        <f>VLOOKUP($E2406,[1]AllProteinsNorm!$A$1:$Q$3226,11,FALSE)</f>
        <v>76788.088193516101</v>
      </c>
      <c r="O2406" s="1">
        <f>VLOOKUP($E2406,[1]AllProteinsNorm!$A$1:$Q$3226,15,FALSE)</f>
        <v>77848.215766179506</v>
      </c>
      <c r="P2406" s="1">
        <f>VLOOKUP($E2406,[1]AllProteinsNorm!$A$1:$Q$3226,6,FALSE)</f>
        <v>133202.52264949601</v>
      </c>
      <c r="Q2406" s="1">
        <f>VLOOKUP($E2406,[1]AllProteinsNorm!$A$1:$Q$3226,8,FALSE)</f>
        <v>94351.570098497396</v>
      </c>
      <c r="R2406" s="1">
        <f>VLOOKUP($E2406,[1]AllProteinsNorm!$A$1:$Q$3226,13,FALSE)</f>
        <v>114093.707453105</v>
      </c>
      <c r="S2406" s="1">
        <f>VLOOKUP($E2406,[1]AllProteinsNorm!$A$1:$Q$3226,16,FALSE)</f>
        <v>80075.288241479197</v>
      </c>
      <c r="T2406" s="1">
        <f>VLOOKUP($E2406,[1]AllProteinsNorm!$A$1:$Q$3226,17,FALSE)</f>
        <v>132019.25894149701</v>
      </c>
      <c r="U2406" s="1">
        <f>VLOOKUP($E2406,[1]AllProteinsNorm!$A$1:$Q$3226,3,FALSE)</f>
        <v>128478.225595663</v>
      </c>
      <c r="V2406" s="1">
        <f>VLOOKUP($E2406,[1]AllProteinsNorm!$A$1:$Q$3226,7,FALSE)</f>
        <v>93347.780725423494</v>
      </c>
      <c r="W2406" s="1">
        <f>VLOOKUP($E2406,[1]AllProteinsNorm!$A$1:$Q$3226,9,FALSE)</f>
        <v>110203.04610449199</v>
      </c>
      <c r="X2406" s="1">
        <f>VLOOKUP($E2406,[1]AllProteinsNorm!$A$1:$Q$3226,12,FALSE)</f>
        <v>74172.318829805299</v>
      </c>
      <c r="Y2406" s="29">
        <f>VLOOKUP($E2406,[1]AllProteinsNorm!$A$1:$Q$3226,14,FALSE)</f>
        <v>97335.334553453999</v>
      </c>
      <c r="Z2406" s="25">
        <f t="shared" si="285"/>
        <v>1.1082034232262246</v>
      </c>
      <c r="AA2406" s="1">
        <f t="shared" si="285"/>
        <v>1.4773439371420043</v>
      </c>
      <c r="AB2406" s="1">
        <f t="shared" si="285"/>
        <v>0.69690465957026559</v>
      </c>
      <c r="AC2406" s="1">
        <f t="shared" si="285"/>
        <v>0.85288656280826125</v>
      </c>
      <c r="AD2406" s="1">
        <f t="shared" si="285"/>
        <v>0.86466141725324408</v>
      </c>
      <c r="AE2406" s="1">
        <f t="shared" si="285"/>
        <v>1.4794826173248969</v>
      </c>
      <c r="AF2406" s="1">
        <f t="shared" si="285"/>
        <v>1.0479644461791024</v>
      </c>
      <c r="AG2406" s="1">
        <f t="shared" si="285"/>
        <v>1.2672406915835508</v>
      </c>
      <c r="AH2406" s="1">
        <f t="shared" si="285"/>
        <v>0.88939754799003756</v>
      </c>
      <c r="AI2406" s="1">
        <f t="shared" si="285"/>
        <v>1.4663400877926116</v>
      </c>
      <c r="AJ2406" s="1">
        <f t="shared" si="285"/>
        <v>1.4270097719823422</v>
      </c>
      <c r="AK2406" s="1">
        <f t="shared" si="285"/>
        <v>1.036815341046716</v>
      </c>
      <c r="AL2406" s="1">
        <f t="shared" si="285"/>
        <v>1.2240270517764629</v>
      </c>
      <c r="AM2406" s="1">
        <f t="shared" si="285"/>
        <v>0.82383316931717498</v>
      </c>
      <c r="AN2406" s="29">
        <f t="shared" si="285"/>
        <v>1.081105167221722</v>
      </c>
      <c r="AO2406" s="1">
        <f t="shared" si="281"/>
        <v>24537.663555242372</v>
      </c>
      <c r="AP2406" s="1">
        <f t="shared" si="282"/>
        <v>20868.751576310624</v>
      </c>
      <c r="AQ2406" s="29">
        <f t="shared" si="283"/>
        <v>18061.181595568451</v>
      </c>
    </row>
    <row r="2407" spans="1:43" x14ac:dyDescent="0.2">
      <c r="A2407" s="26"/>
      <c r="E2407" s="25" t="s">
        <v>4681</v>
      </c>
      <c r="F2407" s="26" t="s">
        <v>4682</v>
      </c>
      <c r="G2407" s="1">
        <v>0.121063210974643</v>
      </c>
      <c r="H2407" s="43">
        <v>0.43643603114992002</v>
      </c>
      <c r="I2407" s="1">
        <f>VLOOKUP(F2407,'[1]SUSMB vs SHAM all proteins sum'!$B$2:$E$3214,2,FALSE)</f>
        <v>0.34454842996372498</v>
      </c>
      <c r="J2407" s="29">
        <f>VLOOKUP(F2407,'[1]SUSMB vs SHAM all proteins sum'!$B$2:$E$3214,3,FALSE)</f>
        <v>0.65802780249094805</v>
      </c>
      <c r="K2407" s="25">
        <f>VLOOKUP($E2407,[1]AllProteinsNorm!$A$1:$Q$3226,4,FALSE)</f>
        <v>15826.757001906501</v>
      </c>
      <c r="L2407" s="1">
        <f>VLOOKUP($E2407,[1]AllProteinsNorm!$A$1:$Q$3226,5,FALSE)</f>
        <v>20191.828285561201</v>
      </c>
      <c r="M2407" s="1">
        <f>VLOOKUP($E2407,[1]AllProteinsNorm!$A$1:$Q$3226,10,FALSE)</f>
        <v>15689.9591277666</v>
      </c>
      <c r="N2407" s="1">
        <f>VLOOKUP($E2407,[1]AllProteinsNorm!$A$1:$Q$3226,11,FALSE)</f>
        <v>24230.955527173701</v>
      </c>
      <c r="O2407" s="1">
        <f>VLOOKUP($E2407,[1]AllProteinsNorm!$A$1:$Q$3226,15,FALSE)</f>
        <v>52208.434447728898</v>
      </c>
      <c r="P2407" s="1">
        <f>VLOOKUP($E2407,[1]AllProteinsNorm!$A$1:$Q$3226,6,FALSE)</f>
        <v>31593.972079526498</v>
      </c>
      <c r="Q2407" s="1">
        <f>VLOOKUP($E2407,[1]AllProteinsNorm!$A$1:$Q$3226,8,FALSE)</f>
        <v>16541.286239781399</v>
      </c>
      <c r="R2407" s="1">
        <f>VLOOKUP($E2407,[1]AllProteinsNorm!$A$1:$Q$3226,13,FALSE)</f>
        <v>13382.296780146</v>
      </c>
      <c r="S2407" s="1">
        <f>VLOOKUP($E2407,[1]AllProteinsNorm!$A$1:$Q$3226,16,FALSE)</f>
        <v>3245.3491657473701</v>
      </c>
      <c r="T2407" s="1">
        <f>VLOOKUP($E2407,[1]AllProteinsNorm!$A$1:$Q$3226,17,FALSE)</f>
        <v>4425.2519011929498</v>
      </c>
      <c r="U2407" s="1">
        <f>VLOOKUP($E2407,[1]AllProteinsNorm!$A$1:$Q$3226,3,FALSE)</f>
        <v>13835.1027009305</v>
      </c>
      <c r="V2407" s="1">
        <f>VLOOKUP($E2407,[1]AllProteinsNorm!$A$1:$Q$3226,7,FALSE)</f>
        <v>11496.7729131137</v>
      </c>
      <c r="W2407" s="1">
        <f>VLOOKUP($E2407,[1]AllProteinsNorm!$A$1:$Q$3226,9,FALSE)</f>
        <v>9802.8375417830193</v>
      </c>
      <c r="X2407" s="1">
        <f>VLOOKUP($E2407,[1]AllProteinsNorm!$A$1:$Q$3226,12,FALSE)</f>
        <v>59590.308509373797</v>
      </c>
      <c r="Y2407" s="29">
        <f>VLOOKUP($E2407,[1]AllProteinsNorm!$A$1:$Q$3226,14,FALSE)</f>
        <v>8422.4034194359192</v>
      </c>
      <c r="Z2407" s="25">
        <f t="shared" si="285"/>
        <v>0.6175190055628641</v>
      </c>
      <c r="AA2407" s="1">
        <f t="shared" si="285"/>
        <v>0.78783276459566931</v>
      </c>
      <c r="AB2407" s="1">
        <f t="shared" si="285"/>
        <v>0.61218150735070298</v>
      </c>
      <c r="AC2407" s="1">
        <f t="shared" si="285"/>
        <v>0.9454290325665472</v>
      </c>
      <c r="AD2407" s="1">
        <f t="shared" si="285"/>
        <v>2.0370376899242162</v>
      </c>
      <c r="AE2407" s="1">
        <f t="shared" si="285"/>
        <v>1.2327148396844614</v>
      </c>
      <c r="AF2407" s="1">
        <f t="shared" si="285"/>
        <v>0.64539808302421309</v>
      </c>
      <c r="AG2407" s="1">
        <f t="shared" si="285"/>
        <v>0.52214250833745735</v>
      </c>
      <c r="AH2407" s="1">
        <f t="shared" si="285"/>
        <v>0.12662510641284097</v>
      </c>
      <c r="AI2407" s="1">
        <f t="shared" si="285"/>
        <v>0.17266185062806388</v>
      </c>
      <c r="AJ2407" s="1">
        <f t="shared" si="285"/>
        <v>0.53980982084387541</v>
      </c>
      <c r="AK2407" s="1">
        <f t="shared" si="285"/>
        <v>0.4485742578617235</v>
      </c>
      <c r="AL2407" s="1">
        <f t="shared" si="285"/>
        <v>0.38248129353138871</v>
      </c>
      <c r="AM2407" s="1">
        <f t="shared" si="285"/>
        <v>2.3250592681406594</v>
      </c>
      <c r="AN2407" s="29">
        <f t="shared" si="285"/>
        <v>0.32862033475290109</v>
      </c>
      <c r="AO2407" s="1">
        <f t="shared" si="281"/>
        <v>13659.079029662878</v>
      </c>
      <c r="AP2407" s="1">
        <f t="shared" si="282"/>
        <v>10233.220843856989</v>
      </c>
      <c r="AQ2407" s="29">
        <f t="shared" si="283"/>
        <v>19563.971812060587</v>
      </c>
    </row>
    <row r="2408" spans="1:43" x14ac:dyDescent="0.2">
      <c r="A2408" s="26"/>
      <c r="E2408" s="25" t="s">
        <v>4683</v>
      </c>
      <c r="F2408" s="26" t="s">
        <v>4684</v>
      </c>
      <c r="G2408" s="1">
        <v>0.351600527739449</v>
      </c>
      <c r="H2408" s="1">
        <v>0.81993903538698698</v>
      </c>
      <c r="I2408" s="1">
        <f>VLOOKUP(F2408,'[1]SUSMB vs SHAM all proteins sum'!$B$2:$E$3214,2,FALSE)</f>
        <v>0.39499768691257697</v>
      </c>
      <c r="J2408" s="29">
        <f>VLOOKUP(F2408,'[1]SUSMB vs SHAM all proteins sum'!$B$2:$E$3214,3,FALSE)</f>
        <v>0.83844328369123799</v>
      </c>
      <c r="K2408" s="25">
        <f>VLOOKUP($E2408,[1]AllProteinsNorm!$A$1:$Q$3226,4,FALSE)</f>
        <v>231406.77320208499</v>
      </c>
      <c r="L2408" s="1">
        <f>VLOOKUP($E2408,[1]AllProteinsNorm!$A$1:$Q$3226,5,FALSE)</f>
        <v>299484.88216299599</v>
      </c>
      <c r="M2408" s="1">
        <f>VLOOKUP($E2408,[1]AllProteinsNorm!$A$1:$Q$3226,10,FALSE)</f>
        <v>336347.76799388998</v>
      </c>
      <c r="N2408" s="1">
        <f>VLOOKUP($E2408,[1]AllProteinsNorm!$A$1:$Q$3226,11,FALSE)</f>
        <v>456943.95542848902</v>
      </c>
      <c r="O2408" s="1">
        <f>VLOOKUP($E2408,[1]AllProteinsNorm!$A$1:$Q$3226,15,FALSE)</f>
        <v>564835.03427717602</v>
      </c>
      <c r="P2408" s="1">
        <f>VLOOKUP($E2408,[1]AllProteinsNorm!$A$1:$Q$3226,6,FALSE)</f>
        <v>360376.16107451799</v>
      </c>
      <c r="Q2408" s="1">
        <f>VLOOKUP($E2408,[1]AllProteinsNorm!$A$1:$Q$3226,8,FALSE)</f>
        <v>182061.24783075601</v>
      </c>
      <c r="R2408" s="1">
        <f>VLOOKUP($E2408,[1]AllProteinsNorm!$A$1:$Q$3226,13,FALSE)</f>
        <v>322841.18402787298</v>
      </c>
      <c r="S2408" s="1">
        <f>VLOOKUP($E2408,[1]AllProteinsNorm!$A$1:$Q$3226,16,FALSE)</f>
        <v>299297.326228505</v>
      </c>
      <c r="T2408" s="1">
        <f>VLOOKUP($E2408,[1]AllProteinsNorm!$A$1:$Q$3226,17,FALSE)</f>
        <v>351695.29551134299</v>
      </c>
      <c r="U2408" s="1">
        <f>VLOOKUP($E2408,[1]AllProteinsNorm!$A$1:$Q$3226,3,FALSE)</f>
        <v>196141.967243664</v>
      </c>
      <c r="V2408" s="1">
        <f>VLOOKUP($E2408,[1]AllProteinsNorm!$A$1:$Q$3226,7,FALSE)</f>
        <v>322958.45535974402</v>
      </c>
      <c r="W2408" s="1">
        <f>VLOOKUP($E2408,[1]AllProteinsNorm!$A$1:$Q$3226,9,FALSE)</f>
        <v>379613.73730214499</v>
      </c>
      <c r="X2408" s="1">
        <f>VLOOKUP($E2408,[1]AllProteinsNorm!$A$1:$Q$3226,12,FALSE)</f>
        <v>288653.33539421001</v>
      </c>
      <c r="Y2408" s="29">
        <f>VLOOKUP($E2408,[1]AllProteinsNorm!$A$1:$Q$3226,14,FALSE)</f>
        <v>359134.26937685098</v>
      </c>
      <c r="Z2408" s="25">
        <f t="shared" si="285"/>
        <v>0.61250534034409909</v>
      </c>
      <c r="AA2408" s="1">
        <f t="shared" si="285"/>
        <v>0.79269974313571867</v>
      </c>
      <c r="AB2408" s="1">
        <f t="shared" si="285"/>
        <v>0.8902712796965766</v>
      </c>
      <c r="AC2408" s="1">
        <f t="shared" si="285"/>
        <v>1.2094745934402225</v>
      </c>
      <c r="AD2408" s="1">
        <f t="shared" si="285"/>
        <v>1.4950490433833827</v>
      </c>
      <c r="AE2408" s="1">
        <f t="shared" si="285"/>
        <v>0.95387148844638359</v>
      </c>
      <c r="AF2408" s="1">
        <f t="shared" si="285"/>
        <v>0.48189378825426638</v>
      </c>
      <c r="AG2408" s="1">
        <f t="shared" si="285"/>
        <v>0.85452100888766291</v>
      </c>
      <c r="AH2408" s="1">
        <f t="shared" si="285"/>
        <v>0.7922033055859472</v>
      </c>
      <c r="AI2408" s="1">
        <f t="shared" si="285"/>
        <v>0.93089430224444591</v>
      </c>
      <c r="AJ2408" s="1">
        <f t="shared" si="285"/>
        <v>0.51916372515780407</v>
      </c>
      <c r="AK2408" s="1">
        <f t="shared" si="285"/>
        <v>0.8548314117166137</v>
      </c>
      <c r="AL2408" s="1">
        <f t="shared" si="285"/>
        <v>1.0047909927100214</v>
      </c>
      <c r="AM2408" s="1">
        <f t="shared" si="285"/>
        <v>0.76402996762195463</v>
      </c>
      <c r="AN2408" s="29">
        <f t="shared" si="285"/>
        <v>0.95058435347438452</v>
      </c>
      <c r="AO2408" s="1">
        <f t="shared" si="281"/>
        <v>118767.32861569374</v>
      </c>
      <c r="AP2408" s="1">
        <f t="shared" si="282"/>
        <v>64337.386673965637</v>
      </c>
      <c r="AQ2408" s="29">
        <f t="shared" si="283"/>
        <v>64567.878386298195</v>
      </c>
    </row>
    <row r="2409" spans="1:43" x14ac:dyDescent="0.2">
      <c r="A2409" s="26"/>
      <c r="E2409" s="25" t="s">
        <v>4685</v>
      </c>
      <c r="F2409" s="26" t="s">
        <v>4686</v>
      </c>
      <c r="G2409" s="1">
        <v>0.30581391981022099</v>
      </c>
      <c r="H2409" s="1">
        <v>1.2759683584192001</v>
      </c>
      <c r="I2409" s="1">
        <f>VLOOKUP(F2409,'[1]SUSMB vs SHAM all proteins sum'!$B$2:$E$3214,2,FALSE)</f>
        <v>0.61473034725374898</v>
      </c>
      <c r="J2409" s="29">
        <f>VLOOKUP(F2409,'[1]SUSMB vs SHAM all proteins sum'!$B$2:$E$3214,3,FALSE)</f>
        <v>0.86596374972368195</v>
      </c>
      <c r="K2409" s="25">
        <f>VLOOKUP($E2409,[1]AllProteinsNorm!$A$1:$Q$3226,4,FALSE)</f>
        <v>293966.916918731</v>
      </c>
      <c r="L2409" s="1">
        <f>VLOOKUP($E2409,[1]AllProteinsNorm!$A$1:$Q$3226,5,FALSE)</f>
        <v>169055.50237770501</v>
      </c>
      <c r="M2409" s="1">
        <f>VLOOKUP($E2409,[1]AllProteinsNorm!$A$1:$Q$3226,10,FALSE)</f>
        <v>101055.680748261</v>
      </c>
      <c r="N2409" s="1">
        <f>VLOOKUP($E2409,[1]AllProteinsNorm!$A$1:$Q$3226,11,FALSE)</f>
        <v>198923.50719520799</v>
      </c>
      <c r="O2409" s="1">
        <f>VLOOKUP($E2409,[1]AllProteinsNorm!$A$1:$Q$3226,15,FALSE)</f>
        <v>295819.19202222</v>
      </c>
      <c r="P2409" s="1">
        <f>VLOOKUP($E2409,[1]AllProteinsNorm!$A$1:$Q$3226,6,FALSE)</f>
        <v>196921.42206418599</v>
      </c>
      <c r="Q2409" s="1">
        <f>VLOOKUP($E2409,[1]AllProteinsNorm!$A$1:$Q$3226,8,FALSE)</f>
        <v>237371.62251384801</v>
      </c>
      <c r="R2409" s="1">
        <f>VLOOKUP($E2409,[1]AllProteinsNorm!$A$1:$Q$3226,13,FALSE)</f>
        <v>361641.57521887298</v>
      </c>
      <c r="S2409" s="1">
        <f>VLOOKUP($E2409,[1]AllProteinsNorm!$A$1:$Q$3226,16,FALSE)</f>
        <v>247422.52100121399</v>
      </c>
      <c r="T2409" s="1">
        <f>VLOOKUP($E2409,[1]AllProteinsNorm!$A$1:$Q$3226,17,FALSE)</f>
        <v>238979.769000203</v>
      </c>
      <c r="U2409" s="1">
        <f>VLOOKUP($E2409,[1]AllProteinsNorm!$A$1:$Q$3226,3,FALSE)</f>
        <v>121576.890274563</v>
      </c>
      <c r="V2409" s="1">
        <f>VLOOKUP($E2409,[1]AllProteinsNorm!$A$1:$Q$3226,7,FALSE)</f>
        <v>98834.341541136295</v>
      </c>
      <c r="W2409" s="1">
        <f>VLOOKUP($E2409,[1]AllProteinsNorm!$A$1:$Q$3226,9,FALSE)</f>
        <v>263530.690704279</v>
      </c>
      <c r="X2409" s="1">
        <f>VLOOKUP($E2409,[1]AllProteinsNorm!$A$1:$Q$3226,12,FALSE)</f>
        <v>195505.87340787001</v>
      </c>
      <c r="Y2409" s="29">
        <f>VLOOKUP($E2409,[1]AllProteinsNorm!$A$1:$Q$3226,14,FALSE)</f>
        <v>232460.73287656199</v>
      </c>
      <c r="Z2409" s="25">
        <f t="shared" si="285"/>
        <v>1.3881806870605098</v>
      </c>
      <c r="AA2409" s="1">
        <f t="shared" si="285"/>
        <v>0.79831970856407919</v>
      </c>
      <c r="AB2409" s="1">
        <f t="shared" si="285"/>
        <v>0.47720861178154533</v>
      </c>
      <c r="AC2409" s="1">
        <f t="shared" si="285"/>
        <v>0.93936342832438946</v>
      </c>
      <c r="AD2409" s="1">
        <f t="shared" si="285"/>
        <v>1.3969275642694758</v>
      </c>
      <c r="AE2409" s="1">
        <f t="shared" si="285"/>
        <v>0.92990911305018431</v>
      </c>
      <c r="AF2409" s="1">
        <f t="shared" si="285"/>
        <v>1.1209244410351045</v>
      </c>
      <c r="AG2409" s="1">
        <f t="shared" si="285"/>
        <v>1.7077562863843205</v>
      </c>
      <c r="AH2409" s="1">
        <f t="shared" si="285"/>
        <v>1.1683871396068093</v>
      </c>
      <c r="AI2409" s="1">
        <f t="shared" si="285"/>
        <v>1.1285184856906103</v>
      </c>
      <c r="AJ2409" s="1">
        <f t="shared" si="285"/>
        <v>0.57411457330309323</v>
      </c>
      <c r="AK2409" s="1">
        <f t="shared" si="285"/>
        <v>0.46671892736718212</v>
      </c>
      <c r="AL2409" s="1">
        <f t="shared" si="285"/>
        <v>1.2444536926736292</v>
      </c>
      <c r="AM2409" s="1">
        <f t="shared" si="285"/>
        <v>0.92322456049274282</v>
      </c>
      <c r="AN2409" s="29">
        <f t="shared" si="285"/>
        <v>1.0977340690632451</v>
      </c>
      <c r="AO2409" s="1">
        <f t="shared" si="281"/>
        <v>74923.722320611938</v>
      </c>
      <c r="AP2409" s="1">
        <f t="shared" si="282"/>
        <v>55424.91572062028</v>
      </c>
      <c r="AQ2409" s="29">
        <f t="shared" si="283"/>
        <v>63154.886026363929</v>
      </c>
    </row>
    <row r="2410" spans="1:43" x14ac:dyDescent="0.2">
      <c r="A2410" s="26"/>
      <c r="E2410" s="25" t="s">
        <v>4687</v>
      </c>
      <c r="F2410" s="26" t="s">
        <v>4688</v>
      </c>
      <c r="G2410" s="1">
        <v>0.74316262915991804</v>
      </c>
      <c r="H2410" s="1">
        <v>1.1096558815061299</v>
      </c>
      <c r="I2410" s="1">
        <f>VLOOKUP(F2410,'[1]SUSMB vs SHAM all proteins sum'!$B$2:$E$3214,2,FALSE)</f>
        <v>0.45322309946926698</v>
      </c>
      <c r="J2410" s="29">
        <f>VLOOKUP(F2410,'[1]SUSMB vs SHAM all proteins sum'!$B$2:$E$3214,3,FALSE)</f>
        <v>1.3829503709625099</v>
      </c>
      <c r="K2410" s="25">
        <f>VLOOKUP($E2410,[1]AllProteinsNorm!$A$1:$Q$3226,4,FALSE)</f>
        <v>24957.424903479601</v>
      </c>
      <c r="L2410" s="1">
        <f>VLOOKUP($E2410,[1]AllProteinsNorm!$A$1:$Q$3226,5,FALSE)</f>
        <v>142787.59970666101</v>
      </c>
      <c r="M2410" s="1">
        <f>VLOOKUP($E2410,[1]AllProteinsNorm!$A$1:$Q$3226,10,FALSE)</f>
        <v>40601.936781377997</v>
      </c>
      <c r="N2410" s="1">
        <f>VLOOKUP($E2410,[1]AllProteinsNorm!$A$1:$Q$3226,11,FALSE)</f>
        <v>42127.342724129499</v>
      </c>
      <c r="O2410" s="1">
        <f>VLOOKUP($E2410,[1]AllProteinsNorm!$A$1:$Q$3226,15,FALSE)</f>
        <v>40296.267288675299</v>
      </c>
      <c r="P2410" s="1">
        <f>VLOOKUP($E2410,[1]AllProteinsNorm!$A$1:$Q$3226,6,FALSE)</f>
        <v>51619.873149590698</v>
      </c>
      <c r="Q2410" s="1">
        <f>VLOOKUP($E2410,[1]AllProteinsNorm!$A$1:$Q$3226,8,FALSE)</f>
        <v>67366.801480658498</v>
      </c>
      <c r="R2410" s="1">
        <f>VLOOKUP($E2410,[1]AllProteinsNorm!$A$1:$Q$3226,13,FALSE)</f>
        <v>37515.235015370199</v>
      </c>
      <c r="S2410" s="1">
        <f>VLOOKUP($E2410,[1]AllProteinsNorm!$A$1:$Q$3226,16,FALSE)</f>
        <v>53515.626915688001</v>
      </c>
      <c r="T2410" s="1">
        <f>VLOOKUP($E2410,[1]AllProteinsNorm!$A$1:$Q$3226,17,FALSE)</f>
        <v>59191.091480619601</v>
      </c>
      <c r="U2410" s="1">
        <f>VLOOKUP($E2410,[1]AllProteinsNorm!$A$1:$Q$3226,3,FALSE)</f>
        <v>200570.420326294</v>
      </c>
      <c r="V2410" s="1">
        <f>VLOOKUP($E2410,[1]AllProteinsNorm!$A$1:$Q$3226,7,FALSE)</f>
        <v>62605.604800050001</v>
      </c>
      <c r="W2410" s="1">
        <f>VLOOKUP($E2410,[1]AllProteinsNorm!$A$1:$Q$3226,9,FALSE)</f>
        <v>50407.307631277698</v>
      </c>
      <c r="X2410" s="1">
        <f>VLOOKUP($E2410,[1]AllProteinsNorm!$A$1:$Q$3226,12,FALSE)</f>
        <v>37115.021665272201</v>
      </c>
      <c r="Y2410" s="29">
        <f>VLOOKUP($E2410,[1]AllProteinsNorm!$A$1:$Q$3226,14,FALSE)</f>
        <v>52890.242359014301</v>
      </c>
      <c r="Z2410" s="25">
        <f t="shared" si="285"/>
        <v>0.42916008973920033</v>
      </c>
      <c r="AA2410" s="1">
        <f t="shared" si="285"/>
        <v>2.4553310023267696</v>
      </c>
      <c r="AB2410" s="1">
        <f t="shared" si="285"/>
        <v>0.6981782335345077</v>
      </c>
      <c r="AC2410" s="1">
        <f t="shared" si="285"/>
        <v>0.72440863806589317</v>
      </c>
      <c r="AD2410" s="1">
        <f t="shared" si="285"/>
        <v>0.69292203633362837</v>
      </c>
      <c r="AE2410" s="1">
        <f t="shared" si="285"/>
        <v>0.88763922876177226</v>
      </c>
      <c r="AF2410" s="1">
        <f t="shared" si="285"/>
        <v>1.158418493922883</v>
      </c>
      <c r="AG2410" s="1">
        <f t="shared" si="285"/>
        <v>0.64510027328736042</v>
      </c>
      <c r="AH2410" s="1">
        <f t="shared" si="285"/>
        <v>0.92023801888247547</v>
      </c>
      <c r="AI2410" s="1">
        <f t="shared" si="285"/>
        <v>1.0178315362993349</v>
      </c>
      <c r="AJ2410" s="1">
        <f t="shared" si="285"/>
        <v>3.44894635240435</v>
      </c>
      <c r="AK2410" s="1">
        <f t="shared" si="285"/>
        <v>1.07654644171324</v>
      </c>
      <c r="AL2410" s="1">
        <f t="shared" si="285"/>
        <v>0.86678833053543658</v>
      </c>
      <c r="AM2410" s="1">
        <f t="shared" si="285"/>
        <v>0.63821832942067014</v>
      </c>
      <c r="AN2410" s="29">
        <f t="shared" si="285"/>
        <v>0.90948410122063472</v>
      </c>
      <c r="AO2410" s="1">
        <f t="shared" si="281"/>
        <v>42775.427716479418</v>
      </c>
      <c r="AP2410" s="1">
        <f t="shared" si="282"/>
        <v>9829.9608989620137</v>
      </c>
      <c r="AQ2410" s="29">
        <f t="shared" si="283"/>
        <v>60476.447323584616</v>
      </c>
    </row>
    <row r="2411" spans="1:43" x14ac:dyDescent="0.2">
      <c r="A2411" s="26"/>
      <c r="E2411" s="25" t="s">
        <v>4689</v>
      </c>
      <c r="F2411" s="26" t="s">
        <v>4690</v>
      </c>
      <c r="G2411" s="1">
        <v>5.2616154960908199E-2</v>
      </c>
      <c r="H2411" s="1">
        <v>1.06784075991214</v>
      </c>
      <c r="I2411" s="1">
        <f>VLOOKUP(F2411,'[1]SUSMB vs SHAM all proteins sum'!$B$2:$E$3214,2,FALSE)</f>
        <v>6.1791868902551797E-2</v>
      </c>
      <c r="J2411" s="29">
        <f>VLOOKUP(F2411,'[1]SUSMB vs SHAM all proteins sum'!$B$2:$E$3214,3,FALSE)</f>
        <v>1.0848433228885499</v>
      </c>
      <c r="K2411" s="25">
        <f>VLOOKUP($E2411,[1]AllProteinsNorm!$A$1:$Q$3226,4,FALSE)</f>
        <v>1572034.5649933901</v>
      </c>
      <c r="L2411" s="1">
        <f>VLOOKUP($E2411,[1]AllProteinsNorm!$A$1:$Q$3226,5,FALSE)</f>
        <v>1603432.5371213399</v>
      </c>
      <c r="M2411" s="1">
        <f>VLOOKUP($E2411,[1]AllProteinsNorm!$A$1:$Q$3226,10,FALSE)</f>
        <v>1803877.96923042</v>
      </c>
      <c r="N2411" s="1">
        <f>VLOOKUP($E2411,[1]AllProteinsNorm!$A$1:$Q$3226,11,FALSE)</f>
        <v>1796918.26469329</v>
      </c>
      <c r="O2411" s="1">
        <f>VLOOKUP($E2411,[1]AllProteinsNorm!$A$1:$Q$3226,15,FALSE)</f>
        <v>1690060.60518839</v>
      </c>
      <c r="P2411" s="1">
        <f>VLOOKUP($E2411,[1]AllProteinsNorm!$A$1:$Q$3226,6,FALSE)</f>
        <v>1788753.44653169</v>
      </c>
      <c r="Q2411" s="1">
        <f>VLOOKUP($E2411,[1]AllProteinsNorm!$A$1:$Q$3226,8,FALSE)</f>
        <v>1794559.4081220001</v>
      </c>
      <c r="R2411" s="1">
        <f>VLOOKUP($E2411,[1]AllProteinsNorm!$A$1:$Q$3226,13,FALSE)</f>
        <v>1790126.5188891401</v>
      </c>
      <c r="S2411" s="1">
        <f>VLOOKUP($E2411,[1]AllProteinsNorm!$A$1:$Q$3226,16,FALSE)</f>
        <v>1844539.9173461001</v>
      </c>
      <c r="T2411" s="1">
        <f>VLOOKUP($E2411,[1]AllProteinsNorm!$A$1:$Q$3226,17,FALSE)</f>
        <v>1808851.4458641501</v>
      </c>
      <c r="U2411" s="1">
        <f>VLOOKUP($E2411,[1]AllProteinsNorm!$A$1:$Q$3226,3,FALSE)</f>
        <v>1694081.9268491201</v>
      </c>
      <c r="V2411" s="1">
        <f>VLOOKUP($E2411,[1]AllProteinsNorm!$A$1:$Q$3226,7,FALSE)</f>
        <v>1769642.81018832</v>
      </c>
      <c r="W2411" s="1">
        <f>VLOOKUP($E2411,[1]AllProteinsNorm!$A$1:$Q$3226,9,FALSE)</f>
        <v>1919908.71368417</v>
      </c>
      <c r="X2411" s="1">
        <f>VLOOKUP($E2411,[1]AllProteinsNorm!$A$1:$Q$3226,12,FALSE)</f>
        <v>1887037.0306075199</v>
      </c>
      <c r="Y2411" s="29">
        <f>VLOOKUP($E2411,[1]AllProteinsNorm!$A$1:$Q$3226,14,FALSE)</f>
        <v>1910313.3600886101</v>
      </c>
      <c r="Z2411" s="25">
        <f t="shared" si="285"/>
        <v>0.92840445032959074</v>
      </c>
      <c r="AA2411" s="1">
        <f t="shared" si="285"/>
        <v>0.94694731045750125</v>
      </c>
      <c r="AB2411" s="1">
        <f t="shared" si="285"/>
        <v>1.0653253890076317</v>
      </c>
      <c r="AC2411" s="1">
        <f t="shared" si="285"/>
        <v>1.0612151608936096</v>
      </c>
      <c r="AD2411" s="1">
        <f t="shared" si="285"/>
        <v>0.99810768931166605</v>
      </c>
      <c r="AE2411" s="1">
        <f t="shared" si="285"/>
        <v>1.0563932226957091</v>
      </c>
      <c r="AF2411" s="1">
        <f t="shared" si="285"/>
        <v>1.0598220789682868</v>
      </c>
      <c r="AG2411" s="1">
        <f t="shared" si="285"/>
        <v>1.057204125022966</v>
      </c>
      <c r="AH2411" s="1">
        <f t="shared" si="285"/>
        <v>1.0893393225624752</v>
      </c>
      <c r="AI2411" s="1">
        <f t="shared" si="285"/>
        <v>1.0682626004043703</v>
      </c>
      <c r="AJ2411" s="1">
        <f t="shared" si="285"/>
        <v>1.0004825817021805</v>
      </c>
      <c r="AK2411" s="1">
        <f t="shared" si="285"/>
        <v>1.0451069569704452</v>
      </c>
      <c r="AL2411" s="1">
        <f t="shared" si="285"/>
        <v>1.1338502560332941</v>
      </c>
      <c r="AM2411" s="1">
        <f t="shared" si="285"/>
        <v>1.1144370589333219</v>
      </c>
      <c r="AN2411" s="29">
        <f t="shared" si="285"/>
        <v>1.1281834792467154</v>
      </c>
      <c r="AO2411" s="1">
        <f t="shared" si="281"/>
        <v>95662.099232840643</v>
      </c>
      <c r="AP2411" s="1">
        <f t="shared" si="282"/>
        <v>20841.042576060398</v>
      </c>
      <c r="AQ2411" s="29">
        <f t="shared" si="283"/>
        <v>89119.861704110794</v>
      </c>
    </row>
    <row r="2412" spans="1:43" x14ac:dyDescent="0.2">
      <c r="A2412" s="26"/>
      <c r="E2412" s="25" t="s">
        <v>4691</v>
      </c>
      <c r="F2412" s="26" t="s">
        <v>4692</v>
      </c>
      <c r="G2412" s="1">
        <v>0.55624146154056797</v>
      </c>
      <c r="H2412" s="1">
        <v>1.0588966346064701</v>
      </c>
      <c r="I2412" s="1">
        <f>VLOOKUP(F2412,'[1]SUSMB vs SHAM all proteins sum'!$B$2:$E$3214,2,FALSE)</f>
        <v>0.44221734018652098</v>
      </c>
      <c r="J2412" s="29">
        <f>VLOOKUP(F2412,'[1]SUSMB vs SHAM all proteins sum'!$B$2:$E$3214,3,FALSE)</f>
        <v>1.07653329582246</v>
      </c>
      <c r="K2412" s="25">
        <f>VLOOKUP($E2412,[1]AllProteinsNorm!$A$1:$Q$3226,4,FALSE)</f>
        <v>269884.89754082198</v>
      </c>
      <c r="L2412" s="1">
        <f>VLOOKUP($E2412,[1]AllProteinsNorm!$A$1:$Q$3226,5,FALSE)</f>
        <v>287425.88551776699</v>
      </c>
      <c r="M2412" s="1">
        <f>VLOOKUP($E2412,[1]AllProteinsNorm!$A$1:$Q$3226,10,FALSE)</f>
        <v>337208.809673646</v>
      </c>
      <c r="N2412" s="1">
        <f>VLOOKUP($E2412,[1]AllProteinsNorm!$A$1:$Q$3226,11,FALSE)</f>
        <v>246878.86155714901</v>
      </c>
      <c r="O2412" s="1">
        <f>VLOOKUP($E2412,[1]AllProteinsNorm!$A$1:$Q$3226,15,FALSE)</f>
        <v>314939.83496099903</v>
      </c>
      <c r="P2412" s="1">
        <f>VLOOKUP($E2412,[1]AllProteinsNorm!$A$1:$Q$3226,6,FALSE)</f>
        <v>259857.66201096101</v>
      </c>
      <c r="Q2412" s="1">
        <f>VLOOKUP($E2412,[1]AllProteinsNorm!$A$1:$Q$3226,8,FALSE)</f>
        <v>378331.45720510499</v>
      </c>
      <c r="R2412" s="1">
        <f>VLOOKUP($E2412,[1]AllProteinsNorm!$A$1:$Q$3226,13,FALSE)</f>
        <v>287785.72746153403</v>
      </c>
      <c r="S2412" s="1">
        <f>VLOOKUP($E2412,[1]AllProteinsNorm!$A$1:$Q$3226,16,FALSE)</f>
        <v>269868.321046689</v>
      </c>
      <c r="T2412" s="1">
        <f>VLOOKUP($E2412,[1]AllProteinsNorm!$A$1:$Q$3226,17,FALSE)</f>
        <v>354612.12083601701</v>
      </c>
      <c r="U2412" s="1">
        <f>VLOOKUP($E2412,[1]AllProteinsNorm!$A$1:$Q$3226,3,FALSE)</f>
        <v>303121.92363252601</v>
      </c>
      <c r="V2412" s="1">
        <f>VLOOKUP($E2412,[1]AllProteinsNorm!$A$1:$Q$3226,7,FALSE)</f>
        <v>341919.26702423999</v>
      </c>
      <c r="W2412" s="1">
        <f>VLOOKUP($E2412,[1]AllProteinsNorm!$A$1:$Q$3226,9,FALSE)</f>
        <v>237165.94289205101</v>
      </c>
      <c r="X2412" s="1">
        <f>VLOOKUP($E2412,[1]AllProteinsNorm!$A$1:$Q$3226,12,FALSE)</f>
        <v>344280.45385368197</v>
      </c>
      <c r="Y2412" s="29">
        <f>VLOOKUP($E2412,[1]AllProteinsNorm!$A$1:$Q$3226,14,FALSE)</f>
        <v>347493.42678435898</v>
      </c>
      <c r="Z2412" s="25">
        <f t="shared" si="285"/>
        <v>0.92658724807592308</v>
      </c>
      <c r="AA2412" s="1">
        <f t="shared" si="285"/>
        <v>0.98681016505345387</v>
      </c>
      <c r="AB2412" s="1">
        <f t="shared" si="285"/>
        <v>1.1577282976169521</v>
      </c>
      <c r="AC2412" s="1">
        <f t="shared" si="285"/>
        <v>0.8476013553287276</v>
      </c>
      <c r="AD2412" s="1">
        <f t="shared" si="285"/>
        <v>1.0812729339249441</v>
      </c>
      <c r="AE2412" s="1">
        <f t="shared" si="285"/>
        <v>0.89216105876305996</v>
      </c>
      <c r="AF2412" s="1">
        <f t="shared" si="285"/>
        <v>1.2989133774675476</v>
      </c>
      <c r="AG2412" s="1">
        <f t="shared" si="285"/>
        <v>0.98804559897160027</v>
      </c>
      <c r="AH2412" s="1">
        <f t="shared" si="285"/>
        <v>0.92653033652503092</v>
      </c>
      <c r="AI2412" s="1">
        <f t="shared" si="285"/>
        <v>1.2174785331591658</v>
      </c>
      <c r="AJ2412" s="1">
        <f t="shared" si="285"/>
        <v>1.040698874258642</v>
      </c>
      <c r="AK2412" s="1">
        <f t="shared" si="285"/>
        <v>1.1739005612502134</v>
      </c>
      <c r="AL2412" s="1">
        <f t="shared" si="285"/>
        <v>0.81425430012599209</v>
      </c>
      <c r="AM2412" s="1">
        <f t="shared" si="285"/>
        <v>1.1820071490082587</v>
      </c>
      <c r="AN2412" s="29">
        <f t="shared" si="285"/>
        <v>1.1930381469377673</v>
      </c>
      <c r="AO2412" s="1">
        <f t="shared" si="281"/>
        <v>31979.081567420177</v>
      </c>
      <c r="AP2412" s="1">
        <f t="shared" si="282"/>
        <v>47492.457360633409</v>
      </c>
      <c r="AQ2412" s="29">
        <f t="shared" si="283"/>
        <v>42040.067023847732</v>
      </c>
    </row>
    <row r="2413" spans="1:43" x14ac:dyDescent="0.2">
      <c r="A2413" s="26"/>
      <c r="E2413" s="25" t="s">
        <v>4693</v>
      </c>
      <c r="F2413" s="26" t="s">
        <v>4694</v>
      </c>
      <c r="G2413" s="1">
        <v>0.45107687940681002</v>
      </c>
      <c r="H2413" s="1">
        <v>1.0690224029301101</v>
      </c>
      <c r="I2413" s="1">
        <f>VLOOKUP(F2413,'[1]SUSMB vs SHAM all proteins sum'!$B$2:$E$3214,2,FALSE)</f>
        <v>0.72854880397147004</v>
      </c>
      <c r="J2413" s="29">
        <f>VLOOKUP(F2413,'[1]SUSMB vs SHAM all proteins sum'!$B$2:$E$3214,3,FALSE)</f>
        <v>0.98153891473922095</v>
      </c>
      <c r="K2413" s="25">
        <f>VLOOKUP($E2413,[1]AllProteinsNorm!$A$1:$Q$3226,4,FALSE)</f>
        <v>328130.056846347</v>
      </c>
      <c r="L2413" s="1">
        <f>VLOOKUP($E2413,[1]AllProteinsNorm!$A$1:$Q$3226,5,FALSE)</f>
        <v>315055.61548646801</v>
      </c>
      <c r="M2413" s="1">
        <f>VLOOKUP($E2413,[1]AllProteinsNorm!$A$1:$Q$3226,10,FALSE)</f>
        <v>349594.217400575</v>
      </c>
      <c r="N2413" s="1">
        <f>VLOOKUP($E2413,[1]AllProteinsNorm!$A$1:$Q$3226,11,FALSE)</f>
        <v>327990.338717187</v>
      </c>
      <c r="O2413" s="1">
        <f>VLOOKUP($E2413,[1]AllProteinsNorm!$A$1:$Q$3226,15,FALSE)</f>
        <v>412198.86861486302</v>
      </c>
      <c r="P2413" s="1">
        <f>VLOOKUP($E2413,[1]AllProteinsNorm!$A$1:$Q$3226,6,FALSE)</f>
        <v>305570.484185423</v>
      </c>
      <c r="Q2413" s="1">
        <f>VLOOKUP($E2413,[1]AllProteinsNorm!$A$1:$Q$3226,8,FALSE)</f>
        <v>438330.736024276</v>
      </c>
      <c r="R2413" s="1">
        <f>VLOOKUP($E2413,[1]AllProteinsNorm!$A$1:$Q$3226,13,FALSE)</f>
        <v>341691.011495677</v>
      </c>
      <c r="S2413" s="1">
        <f>VLOOKUP($E2413,[1]AllProteinsNorm!$A$1:$Q$3226,16,FALSE)</f>
        <v>347993.609838709</v>
      </c>
      <c r="T2413" s="1">
        <f>VLOOKUP($E2413,[1]AllProteinsNorm!$A$1:$Q$3226,17,FALSE)</f>
        <v>428332.677498776</v>
      </c>
      <c r="U2413" s="1">
        <f>VLOOKUP($E2413,[1]AllProteinsNorm!$A$1:$Q$3226,3,FALSE)</f>
        <v>335937.163415569</v>
      </c>
      <c r="V2413" s="1">
        <f>VLOOKUP($E2413,[1]AllProteinsNorm!$A$1:$Q$3226,7,FALSE)</f>
        <v>354655.73157501197</v>
      </c>
      <c r="W2413" s="1">
        <f>VLOOKUP($E2413,[1]AllProteinsNorm!$A$1:$Q$3226,9,FALSE)</f>
        <v>349301.10565248103</v>
      </c>
      <c r="X2413" s="1">
        <f>VLOOKUP($E2413,[1]AllProteinsNorm!$A$1:$Q$3226,12,FALSE)</f>
        <v>339963.70510989701</v>
      </c>
      <c r="Y2413" s="29">
        <f>VLOOKUP($E2413,[1]AllProteinsNorm!$A$1:$Q$3226,14,FALSE)</f>
        <v>314633.81118482997</v>
      </c>
      <c r="Z2413" s="25">
        <f t="shared" si="285"/>
        <v>0.94672795205059634</v>
      </c>
      <c r="AA2413" s="1">
        <f t="shared" si="285"/>
        <v>0.90900529045778755</v>
      </c>
      <c r="AB2413" s="1">
        <f t="shared" si="285"/>
        <v>1.0086568133054645</v>
      </c>
      <c r="AC2413" s="1">
        <f t="shared" si="285"/>
        <v>0.94632483427603076</v>
      </c>
      <c r="AD2413" s="1">
        <f t="shared" si="285"/>
        <v>1.1892851099101212</v>
      </c>
      <c r="AE2413" s="1">
        <f t="shared" si="285"/>
        <v>0.88163858404303719</v>
      </c>
      <c r="AF2413" s="1">
        <f t="shared" si="285"/>
        <v>1.264681340153534</v>
      </c>
      <c r="AG2413" s="1">
        <f t="shared" si="285"/>
        <v>0.98585431233103571</v>
      </c>
      <c r="AH2413" s="1">
        <f t="shared" si="285"/>
        <v>1.0040387056756852</v>
      </c>
      <c r="AI2413" s="1">
        <f t="shared" si="285"/>
        <v>1.2358347249933719</v>
      </c>
      <c r="AJ2413" s="1">
        <f t="shared" si="285"/>
        <v>0.96925318513883296</v>
      </c>
      <c r="AK2413" s="1">
        <f t="shared" si="285"/>
        <v>1.0232604037070707</v>
      </c>
      <c r="AL2413" s="1">
        <f t="shared" si="285"/>
        <v>1.0078111209368288</v>
      </c>
      <c r="AM2413" s="1">
        <f t="shared" si="285"/>
        <v>0.98087065050837263</v>
      </c>
      <c r="AN2413" s="29">
        <f t="shared" si="285"/>
        <v>0.90778829154432661</v>
      </c>
      <c r="AO2413" s="1">
        <f t="shared" si="281"/>
        <v>34625.664464068999</v>
      </c>
      <c r="AP2413" s="1">
        <f t="shared" si="282"/>
        <v>51923.44957094064</v>
      </c>
      <c r="AQ2413" s="29">
        <f t="shared" si="283"/>
        <v>13821.605193795545</v>
      </c>
    </row>
    <row r="2414" spans="1:43" x14ac:dyDescent="0.2">
      <c r="A2414" s="26"/>
      <c r="E2414" s="25" t="s">
        <v>4695</v>
      </c>
      <c r="F2414" s="26" t="s">
        <v>4696</v>
      </c>
      <c r="G2414" s="1">
        <v>0.39034631259680602</v>
      </c>
      <c r="H2414" s="1">
        <v>0.95404609613069502</v>
      </c>
      <c r="I2414" s="1">
        <f>VLOOKUP(F2414,'[1]SUSMB vs SHAM all proteins sum'!$B$2:$E$3214,2,FALSE)</f>
        <v>3.2039776890558501E-2</v>
      </c>
      <c r="J2414" s="29">
        <f>VLOOKUP(F2414,'[1]SUSMB vs SHAM all proteins sum'!$B$2:$E$3214,3,FALSE)</f>
        <v>0.88460022076294098</v>
      </c>
      <c r="K2414" s="25">
        <f>VLOOKUP($E2414,[1]AllProteinsNorm!$A$1:$Q$3226,4,FALSE)</f>
        <v>4012732.5331866099</v>
      </c>
      <c r="L2414" s="1">
        <f>VLOOKUP($E2414,[1]AllProteinsNorm!$A$1:$Q$3226,5,FALSE)</f>
        <v>4038448.3249591198</v>
      </c>
      <c r="M2414" s="1">
        <f>VLOOKUP($E2414,[1]AllProteinsNorm!$A$1:$Q$3226,10,FALSE)</f>
        <v>3632140.7104442902</v>
      </c>
      <c r="N2414" s="1">
        <f>VLOOKUP($E2414,[1]AllProteinsNorm!$A$1:$Q$3226,11,FALSE)</f>
        <v>3237975.4192620302</v>
      </c>
      <c r="O2414" s="1">
        <f>VLOOKUP($E2414,[1]AllProteinsNorm!$A$1:$Q$3226,15,FALSE)</f>
        <v>3781357.6735661798</v>
      </c>
      <c r="P2414" s="1">
        <f>VLOOKUP($E2414,[1]AllProteinsNorm!$A$1:$Q$3226,6,FALSE)</f>
        <v>3756388.9160279902</v>
      </c>
      <c r="Q2414" s="1">
        <f>VLOOKUP($E2414,[1]AllProteinsNorm!$A$1:$Q$3226,8,FALSE)</f>
        <v>3871570.0371600101</v>
      </c>
      <c r="R2414" s="1">
        <f>VLOOKUP($E2414,[1]AllProteinsNorm!$A$1:$Q$3226,13,FALSE)</f>
        <v>3452230.7191354199</v>
      </c>
      <c r="S2414" s="1">
        <f>VLOOKUP($E2414,[1]AllProteinsNorm!$A$1:$Q$3226,16,FALSE)</f>
        <v>3524806.30326939</v>
      </c>
      <c r="T2414" s="1">
        <f>VLOOKUP($E2414,[1]AllProteinsNorm!$A$1:$Q$3226,17,FALSE)</f>
        <v>3218790.9265294899</v>
      </c>
      <c r="U2414" s="1">
        <f>VLOOKUP($E2414,[1]AllProteinsNorm!$A$1:$Q$3226,3,FALSE)</f>
        <v>3016441.9817853798</v>
      </c>
      <c r="V2414" s="1">
        <f>VLOOKUP($E2414,[1]AllProteinsNorm!$A$1:$Q$3226,7,FALSE)</f>
        <v>3409377.1820032299</v>
      </c>
      <c r="W2414" s="1">
        <f>VLOOKUP($E2414,[1]AllProteinsNorm!$A$1:$Q$3226,9,FALSE)</f>
        <v>3461196.7343974798</v>
      </c>
      <c r="X2414" s="1">
        <f>VLOOKUP($E2414,[1]AllProteinsNorm!$A$1:$Q$3226,12,FALSE)</f>
        <v>3246486.3285816601</v>
      </c>
      <c r="Y2414" s="29">
        <f>VLOOKUP($E2414,[1]AllProteinsNorm!$A$1:$Q$3226,14,FALSE)</f>
        <v>3378034.1903900099</v>
      </c>
      <c r="Z2414" s="25">
        <f t="shared" si="285"/>
        <v>1.0727708461260554</v>
      </c>
      <c r="AA2414" s="1">
        <f t="shared" si="285"/>
        <v>1.0796457503142718</v>
      </c>
      <c r="AB2414" s="1">
        <f t="shared" si="285"/>
        <v>0.97102277088424394</v>
      </c>
      <c r="AC2414" s="1">
        <f t="shared" si="285"/>
        <v>0.86564594114590077</v>
      </c>
      <c r="AD2414" s="1">
        <f t="shared" si="285"/>
        <v>1.010914691529528</v>
      </c>
      <c r="AE2414" s="1">
        <f t="shared" si="285"/>
        <v>1.0042395007637759</v>
      </c>
      <c r="AF2414" s="1">
        <f t="shared" si="285"/>
        <v>1.0350322206255258</v>
      </c>
      <c r="AG2414" s="1">
        <f t="shared" si="285"/>
        <v>0.92292532307112485</v>
      </c>
      <c r="AH2414" s="1">
        <f t="shared" si="285"/>
        <v>0.94232780508446345</v>
      </c>
      <c r="AI2414" s="1">
        <f t="shared" si="285"/>
        <v>0.86051712572374683</v>
      </c>
      <c r="AJ2414" s="1">
        <f t="shared" si="285"/>
        <v>0.80642080934318061</v>
      </c>
      <c r="AK2414" s="1">
        <f t="shared" si="285"/>
        <v>0.91146878443851231</v>
      </c>
      <c r="AL2414" s="1">
        <f t="shared" si="285"/>
        <v>0.9253223130771896</v>
      </c>
      <c r="AM2414" s="1">
        <f t="shared" si="285"/>
        <v>0.86792126234326716</v>
      </c>
      <c r="AN2414" s="29">
        <f t="shared" si="285"/>
        <v>0.90308949492570378</v>
      </c>
      <c r="AO2414" s="1">
        <f t="shared" si="281"/>
        <v>292856.89032537513</v>
      </c>
      <c r="AP2414" s="1">
        <f t="shared" si="282"/>
        <v>230133.77720719864</v>
      </c>
      <c r="AQ2414" s="29">
        <f t="shared" si="283"/>
        <v>159548.94855906069</v>
      </c>
    </row>
    <row r="2415" spans="1:43" x14ac:dyDescent="0.2">
      <c r="A2415" s="26"/>
      <c r="E2415" s="25" t="s">
        <v>4697</v>
      </c>
      <c r="F2415" s="26" t="s">
        <v>4698</v>
      </c>
      <c r="G2415" s="1">
        <v>0.208006805125593</v>
      </c>
      <c r="H2415" s="1">
        <v>1.07921429319576</v>
      </c>
      <c r="I2415" s="1">
        <f>VLOOKUP(F2415,'[1]SUSMB vs SHAM all proteins sum'!$B$2:$E$3214,2,FALSE)</f>
        <v>0.87971581783846797</v>
      </c>
      <c r="J2415" s="29">
        <f>VLOOKUP(F2415,'[1]SUSMB vs SHAM all proteins sum'!$B$2:$E$3214,3,FALSE)</f>
        <v>0.98914261730668596</v>
      </c>
      <c r="K2415" s="25">
        <f>VLOOKUP($E2415,[1]AllProteinsNorm!$A$1:$Q$3226,4,FALSE)</f>
        <v>4008977.3109988901</v>
      </c>
      <c r="L2415" s="1">
        <f>VLOOKUP($E2415,[1]AllProteinsNorm!$A$1:$Q$3226,5,FALSE)</f>
        <v>3141638.2490072399</v>
      </c>
      <c r="M2415" s="1">
        <f>VLOOKUP($E2415,[1]AllProteinsNorm!$A$1:$Q$3226,10,FALSE)</f>
        <v>3654712.8979339502</v>
      </c>
      <c r="N2415" s="1">
        <f>VLOOKUP($E2415,[1]AllProteinsNorm!$A$1:$Q$3226,11,FALSE)</f>
        <v>3514262.7929227301</v>
      </c>
      <c r="O2415" s="1">
        <f>VLOOKUP($E2415,[1]AllProteinsNorm!$A$1:$Q$3226,15,FALSE)</f>
        <v>4296601.2932255203</v>
      </c>
      <c r="P2415" s="1">
        <f>VLOOKUP($E2415,[1]AllProteinsNorm!$A$1:$Q$3226,6,FALSE)</f>
        <v>3965399.3150208499</v>
      </c>
      <c r="Q2415" s="1">
        <f>VLOOKUP($E2415,[1]AllProteinsNorm!$A$1:$Q$3226,8,FALSE)</f>
        <v>4137427.8719301801</v>
      </c>
      <c r="R2415" s="1">
        <f>VLOOKUP($E2415,[1]AllProteinsNorm!$A$1:$Q$3226,13,FALSE)</f>
        <v>3814320.16195965</v>
      </c>
      <c r="S2415" s="1">
        <f>VLOOKUP($E2415,[1]AllProteinsNorm!$A$1:$Q$3226,16,FALSE)</f>
        <v>4044137.4345018798</v>
      </c>
      <c r="T2415" s="1">
        <f>VLOOKUP($E2415,[1]AllProteinsNorm!$A$1:$Q$3226,17,FALSE)</f>
        <v>4020502.7115216702</v>
      </c>
      <c r="U2415" s="1">
        <f>VLOOKUP($E2415,[1]AllProteinsNorm!$A$1:$Q$3226,3,FALSE)</f>
        <v>3141084.9171684501</v>
      </c>
      <c r="V2415" s="1">
        <f>VLOOKUP($E2415,[1]AllProteinsNorm!$A$1:$Q$3226,7,FALSE)</f>
        <v>3646428.9092850601</v>
      </c>
      <c r="W2415" s="1">
        <f>VLOOKUP($E2415,[1]AllProteinsNorm!$A$1:$Q$3226,9,FALSE)</f>
        <v>3660106.8773367601</v>
      </c>
      <c r="X2415" s="1">
        <f>VLOOKUP($E2415,[1]AllProteinsNorm!$A$1:$Q$3226,12,FALSE)</f>
        <v>4127046.95341811</v>
      </c>
      <c r="Y2415" s="29">
        <f>VLOOKUP($E2415,[1]AllProteinsNorm!$A$1:$Q$3226,14,FALSE)</f>
        <v>3803787.9055378698</v>
      </c>
      <c r="Z2415" s="25">
        <f t="shared" si="285"/>
        <v>1.0767446945728871</v>
      </c>
      <c r="AA2415" s="1">
        <f t="shared" si="285"/>
        <v>0.84379183379387734</v>
      </c>
      <c r="AB2415" s="1">
        <f t="shared" si="285"/>
        <v>0.98159515950390275</v>
      </c>
      <c r="AC2415" s="1">
        <f t="shared" si="285"/>
        <v>0.9438725949465705</v>
      </c>
      <c r="AD2415" s="1">
        <f t="shared" si="285"/>
        <v>1.1539957171827622</v>
      </c>
      <c r="AE2415" s="1">
        <f t="shared" si="285"/>
        <v>1.0650403689233658</v>
      </c>
      <c r="AF2415" s="1">
        <f t="shared" si="285"/>
        <v>1.1112443809687718</v>
      </c>
      <c r="AG2415" s="1">
        <f t="shared" si="285"/>
        <v>1.024463018666754</v>
      </c>
      <c r="AH2415" s="1">
        <f t="shared" si="285"/>
        <v>1.0861881195427678</v>
      </c>
      <c r="AI2415" s="1">
        <f t="shared" si="285"/>
        <v>1.0798402256530166</v>
      </c>
      <c r="AJ2415" s="1">
        <f t="shared" si="285"/>
        <v>0.8436432180558634</v>
      </c>
      <c r="AK2415" s="1">
        <f t="shared" si="285"/>
        <v>0.97937021779542199</v>
      </c>
      <c r="AL2415" s="1">
        <f t="shared" si="285"/>
        <v>0.98304389274783421</v>
      </c>
      <c r="AM2415" s="1">
        <f t="shared" si="285"/>
        <v>1.1084562387405783</v>
      </c>
      <c r="AN2415" s="29">
        <f t="shared" si="285"/>
        <v>1.0216342295905676</v>
      </c>
      <c r="AO2415" s="1">
        <f t="shared" si="281"/>
        <v>399253.55778207851</v>
      </c>
      <c r="AP2415" s="1">
        <f t="shared" si="282"/>
        <v>106642.17259130592</v>
      </c>
      <c r="AQ2415" s="29">
        <f t="shared" si="283"/>
        <v>318444.28477426688</v>
      </c>
    </row>
    <row r="2416" spans="1:43" x14ac:dyDescent="0.2">
      <c r="A2416" s="26"/>
      <c r="E2416" s="25" t="s">
        <v>4699</v>
      </c>
      <c r="F2416" s="26" t="s">
        <v>4700</v>
      </c>
      <c r="G2416" s="1">
        <v>0.48391650925420998</v>
      </c>
      <c r="H2416" s="1">
        <v>0.67606234428044498</v>
      </c>
      <c r="I2416" s="1">
        <f>VLOOKUP(F2416,'[1]SUSMB vs SHAM all proteins sum'!$B$2:$E$3214,2,FALSE)</f>
        <v>0.77532482759163601</v>
      </c>
      <c r="J2416" s="29">
        <f>VLOOKUP(F2416,'[1]SUSMB vs SHAM all proteins sum'!$B$2:$E$3214,3,FALSE)</f>
        <v>1.11648242970478</v>
      </c>
      <c r="K2416" s="25">
        <f>VLOOKUP($E2416,[1]AllProteinsNorm!$A$1:$Q$3226,4,FALSE)</f>
        <v>241074.53960938699</v>
      </c>
      <c r="L2416" s="1">
        <f>VLOOKUP($E2416,[1]AllProteinsNorm!$A$1:$Q$3226,5,FALSE)</f>
        <v>85374.864286327997</v>
      </c>
      <c r="M2416" s="1">
        <f>VLOOKUP($E2416,[1]AllProteinsNorm!$A$1:$Q$3226,10,FALSE)</f>
        <v>272207.54539928603</v>
      </c>
      <c r="N2416" s="1">
        <f>VLOOKUP($E2416,[1]AllProteinsNorm!$A$1:$Q$3226,11,FALSE)</f>
        <v>88498.655047994398</v>
      </c>
      <c r="O2416" s="1">
        <f>VLOOKUP($E2416,[1]AllProteinsNorm!$A$1:$Q$3226,15,FALSE)</f>
        <v>313986.760955178</v>
      </c>
      <c r="P2416" s="1">
        <f>VLOOKUP($E2416,[1]AllProteinsNorm!$A$1:$Q$3226,6,FALSE)</f>
        <v>196175.73845688099</v>
      </c>
      <c r="Q2416" s="1">
        <f>VLOOKUP($E2416,[1]AllProteinsNorm!$A$1:$Q$3226,8,FALSE)</f>
        <v>326471.42191489303</v>
      </c>
      <c r="R2416" s="1">
        <f>VLOOKUP($E2416,[1]AllProteinsNorm!$A$1:$Q$3226,13,FALSE)</f>
        <v>35446.756852181701</v>
      </c>
      <c r="S2416" s="1">
        <f>VLOOKUP($E2416,[1]AllProteinsNorm!$A$1:$Q$3226,16,FALSE)</f>
        <v>217954.82911820899</v>
      </c>
      <c r="T2416" s="1">
        <f>VLOOKUP($E2416,[1]AllProteinsNorm!$A$1:$Q$3226,17,FALSE)</f>
        <v>44435.472767699699</v>
      </c>
      <c r="U2416" s="1">
        <f>VLOOKUP($E2416,[1]AllProteinsNorm!$A$1:$Q$3226,3,FALSE)</f>
        <v>292550.05525338597</v>
      </c>
      <c r="V2416" s="1">
        <f>VLOOKUP($E2416,[1]AllProteinsNorm!$A$1:$Q$3226,7,FALSE)</f>
        <v>226748.28029305601</v>
      </c>
      <c r="W2416" s="1">
        <f>VLOOKUP($E2416,[1]AllProteinsNorm!$A$1:$Q$3226,9,FALSE)</f>
        <v>216634.98408997399</v>
      </c>
      <c r="X2416" s="1">
        <f>VLOOKUP($E2416,[1]AllProteinsNorm!$A$1:$Q$3226,12,FALSE)</f>
        <v>249819.999225051</v>
      </c>
      <c r="Y2416" s="29">
        <f>VLOOKUP($E2416,[1]AllProteinsNorm!$A$1:$Q$3226,14,FALSE)</f>
        <v>75229.646793014806</v>
      </c>
      <c r="Z2416" s="25">
        <f t="shared" si="285"/>
        <v>1.2039972933199516</v>
      </c>
      <c r="AA2416" s="1">
        <f t="shared" si="285"/>
        <v>0.42638723145484175</v>
      </c>
      <c r="AB2416" s="1">
        <f t="shared" si="285"/>
        <v>1.3594846988530627</v>
      </c>
      <c r="AC2416" s="1">
        <f t="shared" si="285"/>
        <v>0.44198836307180228</v>
      </c>
      <c r="AD2416" s="1">
        <f t="shared" si="285"/>
        <v>1.5681424133003419</v>
      </c>
      <c r="AE2416" s="1">
        <f t="shared" si="285"/>
        <v>0.97975944908920798</v>
      </c>
      <c r="AF2416" s="1">
        <f t="shared" si="285"/>
        <v>1.6304944892510818</v>
      </c>
      <c r="AG2416" s="1">
        <f t="shared" si="285"/>
        <v>0.17703154956200701</v>
      </c>
      <c r="AH2416" s="1">
        <f t="shared" si="285"/>
        <v>1.0885306459551076</v>
      </c>
      <c r="AI2416" s="1">
        <f t="shared" si="285"/>
        <v>0.22192384573828988</v>
      </c>
      <c r="AJ2416" s="1">
        <f t="shared" si="285"/>
        <v>1.4610811878201502</v>
      </c>
      <c r="AK2416" s="1">
        <f t="shared" si="285"/>
        <v>1.132447732473707</v>
      </c>
      <c r="AL2416" s="1">
        <f t="shared" si="285"/>
        <v>1.0819389509375767</v>
      </c>
      <c r="AM2416" s="1">
        <f t="shared" si="285"/>
        <v>1.2476746958493077</v>
      </c>
      <c r="AN2416" s="29">
        <f t="shared" si="285"/>
        <v>0.37571902558837833</v>
      </c>
      <c r="AO2416" s="1">
        <f t="shared" si="281"/>
        <v>95357.474540336771</v>
      </c>
      <c r="AP2416" s="1">
        <f t="shared" si="282"/>
        <v>110602.83022775158</v>
      </c>
      <c r="AQ2416" s="29">
        <f t="shared" si="283"/>
        <v>73298.833365738101</v>
      </c>
    </row>
    <row r="2417" spans="1:43" x14ac:dyDescent="0.2">
      <c r="A2417" s="26"/>
      <c r="E2417" s="25" t="s">
        <v>4701</v>
      </c>
      <c r="F2417" s="26" t="s">
        <v>4702</v>
      </c>
      <c r="G2417" s="1">
        <v>0.73181637263120203</v>
      </c>
      <c r="H2417" s="1">
        <v>0.96215151828178802</v>
      </c>
      <c r="I2417" s="1">
        <f>VLOOKUP(F2417,'[1]SUSMB vs SHAM all proteins sum'!$B$2:$E$3214,2,FALSE)</f>
        <v>0.55442591289205601</v>
      </c>
      <c r="J2417" s="29">
        <f>VLOOKUP(F2417,'[1]SUSMB vs SHAM all proteins sum'!$B$2:$E$3214,3,FALSE)</f>
        <v>0.91959078632972902</v>
      </c>
      <c r="K2417" s="25">
        <f>VLOOKUP($E2417,[1]AllProteinsNorm!$A$1:$Q$3226,4,FALSE)</f>
        <v>842105.74955515901</v>
      </c>
      <c r="L2417" s="1">
        <f>VLOOKUP($E2417,[1]AllProteinsNorm!$A$1:$Q$3226,5,FALSE)</f>
        <v>1082143.9147858201</v>
      </c>
      <c r="M2417" s="1">
        <f>VLOOKUP($E2417,[1]AllProteinsNorm!$A$1:$Q$3226,10,FALSE)</f>
        <v>1208183.8389644099</v>
      </c>
      <c r="N2417" s="1">
        <f>VLOOKUP($E2417,[1]AllProteinsNorm!$A$1:$Q$3226,11,FALSE)</f>
        <v>1013108.8123001599</v>
      </c>
      <c r="O2417" s="1">
        <f>VLOOKUP($E2417,[1]AllProteinsNorm!$A$1:$Q$3226,15,FALSE)</f>
        <v>1392866.1787010401</v>
      </c>
      <c r="P2417" s="1">
        <f>VLOOKUP($E2417,[1]AllProteinsNorm!$A$1:$Q$3226,6,FALSE)</f>
        <v>961933.29910769803</v>
      </c>
      <c r="Q2417" s="1">
        <f>VLOOKUP($E2417,[1]AllProteinsNorm!$A$1:$Q$3226,8,FALSE)</f>
        <v>1196024.4241428301</v>
      </c>
      <c r="R2417" s="1">
        <f>VLOOKUP($E2417,[1]AllProteinsNorm!$A$1:$Q$3226,13,FALSE)</f>
        <v>1238291.55781163</v>
      </c>
      <c r="S2417" s="1">
        <f>VLOOKUP($E2417,[1]AllProteinsNorm!$A$1:$Q$3226,16,FALSE)</f>
        <v>1050744.9112239301</v>
      </c>
      <c r="T2417" s="1">
        <f>VLOOKUP($E2417,[1]AllProteinsNorm!$A$1:$Q$3226,17,FALSE)</f>
        <v>855780.32017206599</v>
      </c>
      <c r="U2417" s="1">
        <f>VLOOKUP($E2417,[1]AllProteinsNorm!$A$1:$Q$3226,3,FALSE)</f>
        <v>772573.92805465101</v>
      </c>
      <c r="V2417" s="1">
        <f>VLOOKUP($E2417,[1]AllProteinsNorm!$A$1:$Q$3226,7,FALSE)</f>
        <v>1100724.45257202</v>
      </c>
      <c r="W2417" s="1">
        <f>VLOOKUP($E2417,[1]AllProteinsNorm!$A$1:$Q$3226,9,FALSE)</f>
        <v>1003167.89560844</v>
      </c>
      <c r="X2417" s="1">
        <f>VLOOKUP($E2417,[1]AllProteinsNorm!$A$1:$Q$3226,12,FALSE)</f>
        <v>1418503.77086672</v>
      </c>
      <c r="Y2417" s="29">
        <f>VLOOKUP($E2417,[1]AllProteinsNorm!$A$1:$Q$3226,14,FALSE)</f>
        <v>844307.09109039803</v>
      </c>
      <c r="Z2417" s="25">
        <f t="shared" si="285"/>
        <v>0.76024163838838599</v>
      </c>
      <c r="AA2417" s="1">
        <f t="shared" si="285"/>
        <v>0.97694483523402964</v>
      </c>
      <c r="AB2417" s="1">
        <f t="shared" si="285"/>
        <v>1.0907319676820579</v>
      </c>
      <c r="AC2417" s="1">
        <f t="shared" si="285"/>
        <v>0.91462088192088264</v>
      </c>
      <c r="AD2417" s="1">
        <f t="shared" si="285"/>
        <v>1.2574606767746441</v>
      </c>
      <c r="AE2417" s="1">
        <f t="shared" si="285"/>
        <v>0.86842032336234576</v>
      </c>
      <c r="AF2417" s="1">
        <f t="shared" si="285"/>
        <v>1.0797546130556526</v>
      </c>
      <c r="AG2417" s="1">
        <f t="shared" si="285"/>
        <v>1.1179128075191433</v>
      </c>
      <c r="AH2417" s="1">
        <f t="shared" si="285"/>
        <v>0.94859824108684121</v>
      </c>
      <c r="AI2417" s="1">
        <f t="shared" si="285"/>
        <v>0.77258685509726932</v>
      </c>
      <c r="AJ2417" s="1">
        <f t="shared" si="285"/>
        <v>0.6974692538920223</v>
      </c>
      <c r="AK2417" s="1">
        <f t="shared" si="285"/>
        <v>0.99371909250062573</v>
      </c>
      <c r="AL2417" s="1">
        <f t="shared" si="285"/>
        <v>0.90564635728809417</v>
      </c>
      <c r="AM2417" s="1">
        <f t="shared" si="285"/>
        <v>1.2806059469294504</v>
      </c>
      <c r="AN2417" s="29">
        <f t="shared" si="285"/>
        <v>0.76222897964129466</v>
      </c>
      <c r="AO2417" s="1">
        <f t="shared" si="281"/>
        <v>185233.72362753967</v>
      </c>
      <c r="AP2417" s="1">
        <f t="shared" si="282"/>
        <v>142616.54608606079</v>
      </c>
      <c r="AQ2417" s="29">
        <f t="shared" si="283"/>
        <v>226885.05150353292</v>
      </c>
    </row>
    <row r="2418" spans="1:43" x14ac:dyDescent="0.2">
      <c r="A2418" s="26"/>
      <c r="E2418" s="25" t="s">
        <v>4703</v>
      </c>
      <c r="F2418" s="26" t="s">
        <v>4704</v>
      </c>
      <c r="G2418" s="1">
        <v>0.68232109387098705</v>
      </c>
      <c r="H2418" s="1">
        <v>1.0218446653800599</v>
      </c>
      <c r="I2418" s="1">
        <f>VLOOKUP(F2418,'[1]SUSMB vs SHAM all proteins sum'!$B$2:$E$3214,2,FALSE)</f>
        <v>0.97550343526667305</v>
      </c>
      <c r="J2418" s="29">
        <f>VLOOKUP(F2418,'[1]SUSMB vs SHAM all proteins sum'!$B$2:$E$3214,3,FALSE)</f>
        <v>0.99806408467458396</v>
      </c>
      <c r="K2418" s="25">
        <f>VLOOKUP($E2418,[1]AllProteinsNorm!$A$1:$Q$3226,4,FALSE)</f>
        <v>3161298.9445447801</v>
      </c>
      <c r="L2418" s="1">
        <f>VLOOKUP($E2418,[1]AllProteinsNorm!$A$1:$Q$3226,5,FALSE)</f>
        <v>2832735.3580026999</v>
      </c>
      <c r="M2418" s="1">
        <f>VLOOKUP($E2418,[1]AllProteinsNorm!$A$1:$Q$3226,10,FALSE)</f>
        <v>3694194.8808010402</v>
      </c>
      <c r="N2418" s="1">
        <f>VLOOKUP($E2418,[1]AllProteinsNorm!$A$1:$Q$3226,11,FALSE)</f>
        <v>3326316.5418331502</v>
      </c>
      <c r="O2418" s="1">
        <f>VLOOKUP($E2418,[1]AllProteinsNorm!$A$1:$Q$3226,15,FALSE)</f>
        <v>3662127.5521003599</v>
      </c>
      <c r="P2418" s="1">
        <f>VLOOKUP($E2418,[1]AllProteinsNorm!$A$1:$Q$3226,6,FALSE)</f>
        <v>3374925.9427676299</v>
      </c>
      <c r="Q2418" s="1">
        <f>VLOOKUP($E2418,[1]AllProteinsNorm!$A$1:$Q$3226,8,FALSE)</f>
        <v>3446660.2363458499</v>
      </c>
      <c r="R2418" s="1">
        <f>VLOOKUP($E2418,[1]AllProteinsNorm!$A$1:$Q$3226,13,FALSE)</f>
        <v>3235450.4655297901</v>
      </c>
      <c r="S2418" s="1">
        <f>VLOOKUP($E2418,[1]AllProteinsNorm!$A$1:$Q$3226,16,FALSE)</f>
        <v>3443888.2866761801</v>
      </c>
      <c r="T2418" s="1">
        <f>VLOOKUP($E2418,[1]AllProteinsNorm!$A$1:$Q$3226,17,FALSE)</f>
        <v>3463907.5512370202</v>
      </c>
      <c r="U2418" s="1">
        <f>VLOOKUP($E2418,[1]AllProteinsNorm!$A$1:$Q$3226,3,FALSE)</f>
        <v>3261387.8146212799</v>
      </c>
      <c r="V2418" s="1">
        <f>VLOOKUP($E2418,[1]AllProteinsNorm!$A$1:$Q$3226,7,FALSE)</f>
        <v>3241183.9952847101</v>
      </c>
      <c r="W2418" s="1">
        <f>VLOOKUP($E2418,[1]AllProteinsNorm!$A$1:$Q$3226,9,FALSE)</f>
        <v>3237335.4054576899</v>
      </c>
      <c r="X2418" s="1">
        <f>VLOOKUP($E2418,[1]AllProteinsNorm!$A$1:$Q$3226,12,FALSE)</f>
        <v>3802564.3787847101</v>
      </c>
      <c r="Y2418" s="29">
        <f>VLOOKUP($E2418,[1]AllProteinsNorm!$A$1:$Q$3226,14,FALSE)</f>
        <v>3066974.3977902601</v>
      </c>
      <c r="Z2418" s="25">
        <f t="shared" si="285"/>
        <v>0.94782061505375059</v>
      </c>
      <c r="AA2418" s="1">
        <f t="shared" si="285"/>
        <v>0.8493106841223611</v>
      </c>
      <c r="AB2418" s="1">
        <f t="shared" si="285"/>
        <v>1.1075934688465401</v>
      </c>
      <c r="AC2418" s="1">
        <f t="shared" si="285"/>
        <v>0.99729618927189123</v>
      </c>
      <c r="AD2418" s="1">
        <f t="shared" si="285"/>
        <v>1.097979042705457</v>
      </c>
      <c r="AE2418" s="1">
        <f t="shared" si="285"/>
        <v>1.0118702593295863</v>
      </c>
      <c r="AF2418" s="1">
        <f t="shared" si="285"/>
        <v>1.0333776344473626</v>
      </c>
      <c r="AG2418" s="1">
        <f t="shared" si="285"/>
        <v>0.97005272326625114</v>
      </c>
      <c r="AH2418" s="1">
        <f t="shared" si="285"/>
        <v>1.0325465485276528</v>
      </c>
      <c r="AI2418" s="1">
        <f t="shared" si="285"/>
        <v>1.038548724209811</v>
      </c>
      <c r="AJ2418" s="1">
        <f t="shared" si="285"/>
        <v>0.97782925898780393</v>
      </c>
      <c r="AK2418" s="1">
        <f t="shared" si="285"/>
        <v>0.97177175009480043</v>
      </c>
      <c r="AL2418" s="1">
        <f t="shared" si="285"/>
        <v>0.97061786593486343</v>
      </c>
      <c r="AM2418" s="1">
        <f t="shared" si="285"/>
        <v>1.1400848105493535</v>
      </c>
      <c r="AN2418" s="29">
        <f t="shared" si="285"/>
        <v>0.9195402304751864</v>
      </c>
      <c r="AO2418" s="1">
        <f t="shared" si="281"/>
        <v>322040.39109346009</v>
      </c>
      <c r="AP2418" s="1">
        <f t="shared" si="282"/>
        <v>84433.928313398123</v>
      </c>
      <c r="AQ2418" s="29">
        <f t="shared" si="283"/>
        <v>250341.07763518483</v>
      </c>
    </row>
    <row r="2419" spans="1:43" x14ac:dyDescent="0.2">
      <c r="A2419" s="26"/>
      <c r="E2419" s="25" t="s">
        <v>4705</v>
      </c>
      <c r="F2419" s="26" t="s">
        <v>4706</v>
      </c>
      <c r="G2419" s="1">
        <v>0.89549575086206701</v>
      </c>
      <c r="H2419" s="1">
        <v>0.97764471824985</v>
      </c>
      <c r="I2419" s="1">
        <f>VLOOKUP(F2419,'[1]SUSMB vs SHAM all proteins sum'!$B$2:$E$3214,2,FALSE)</f>
        <v>0.83262820042952301</v>
      </c>
      <c r="J2419" s="29">
        <f>VLOOKUP(F2419,'[1]SUSMB vs SHAM all proteins sum'!$B$2:$E$3214,3,FALSE)</f>
        <v>1.0583644868323501</v>
      </c>
      <c r="K2419" s="25">
        <f>VLOOKUP($E2419,[1]AllProteinsNorm!$A$1:$Q$3226,4,FALSE)</f>
        <v>150123.85873219199</v>
      </c>
      <c r="L2419" s="1">
        <f>VLOOKUP($E2419,[1]AllProteinsNorm!$A$1:$Q$3226,5,FALSE)</f>
        <v>121500.96468187901</v>
      </c>
      <c r="M2419" s="1">
        <f>VLOOKUP($E2419,[1]AllProteinsNorm!$A$1:$Q$3226,10,FALSE)</f>
        <v>133097.26982844199</v>
      </c>
      <c r="N2419" s="1">
        <f>VLOOKUP($E2419,[1]AllProteinsNorm!$A$1:$Q$3226,11,FALSE)</f>
        <v>242206.354770401</v>
      </c>
      <c r="O2419" s="1">
        <f>VLOOKUP($E2419,[1]AllProteinsNorm!$A$1:$Q$3226,15,FALSE)</f>
        <v>164267.46176576099</v>
      </c>
      <c r="P2419" s="1">
        <f>VLOOKUP($E2419,[1]AllProteinsNorm!$A$1:$Q$3226,6,FALSE)</f>
        <v>185274.547937758</v>
      </c>
      <c r="Q2419" s="1">
        <f>VLOOKUP($E2419,[1]AllProteinsNorm!$A$1:$Q$3226,8,FALSE)</f>
        <v>119442.856609511</v>
      </c>
      <c r="R2419" s="1">
        <f>VLOOKUP($E2419,[1]AllProteinsNorm!$A$1:$Q$3226,13,FALSE)</f>
        <v>195302.18061943899</v>
      </c>
      <c r="S2419" s="1">
        <f>VLOOKUP($E2419,[1]AllProteinsNorm!$A$1:$Q$3226,16,FALSE)</f>
        <v>112838.990793308</v>
      </c>
      <c r="T2419" s="1">
        <f>VLOOKUP($E2419,[1]AllProteinsNorm!$A$1:$Q$3226,17,FALSE)</f>
        <v>176888.147760564</v>
      </c>
      <c r="U2419" s="1">
        <f>VLOOKUP($E2419,[1]AllProteinsNorm!$A$1:$Q$3226,3,FALSE)</f>
        <v>275557.905737194</v>
      </c>
      <c r="V2419" s="1">
        <f>VLOOKUP($E2419,[1]AllProteinsNorm!$A$1:$Q$3226,7,FALSE)</f>
        <v>74973.214076077202</v>
      </c>
      <c r="W2419" s="1">
        <f>VLOOKUP($E2419,[1]AllProteinsNorm!$A$1:$Q$3226,9,FALSE)</f>
        <v>201253.50243021999</v>
      </c>
      <c r="X2419" s="1">
        <f>VLOOKUP($E2419,[1]AllProteinsNorm!$A$1:$Q$3226,12,FALSE)</f>
        <v>135734.188212701</v>
      </c>
      <c r="Y2419" s="29">
        <f>VLOOKUP($E2419,[1]AllProteinsNorm!$A$1:$Q$3226,14,FALSE)</f>
        <v>227279.49943355899</v>
      </c>
      <c r="Z2419" s="25">
        <f t="shared" si="285"/>
        <v>0.92532430774429975</v>
      </c>
      <c r="AA2419" s="1">
        <f t="shared" si="285"/>
        <v>0.74890025465629539</v>
      </c>
      <c r="AB2419" s="1">
        <f t="shared" si="285"/>
        <v>0.8203768548633088</v>
      </c>
      <c r="AC2419" s="1">
        <f t="shared" si="285"/>
        <v>1.4928967950324357</v>
      </c>
      <c r="AD2419" s="1">
        <f t="shared" si="285"/>
        <v>1.0125017877036595</v>
      </c>
      <c r="AE2419" s="1">
        <f t="shared" si="285"/>
        <v>1.1419839874951285</v>
      </c>
      <c r="AF2419" s="1">
        <f t="shared" si="285"/>
        <v>0.73621461332379945</v>
      </c>
      <c r="AG2419" s="1">
        <f t="shared" si="285"/>
        <v>1.2037916997925002</v>
      </c>
      <c r="AH2419" s="1">
        <f t="shared" si="285"/>
        <v>0.69551010694873161</v>
      </c>
      <c r="AI2419" s="1">
        <f t="shared" si="285"/>
        <v>1.0902924042653628</v>
      </c>
      <c r="AJ2419" s="1">
        <f t="shared" si="285"/>
        <v>1.6984670559567825</v>
      </c>
      <c r="AK2419" s="1">
        <f t="shared" si="285"/>
        <v>0.4621153359644819</v>
      </c>
      <c r="AL2419" s="1">
        <f t="shared" si="285"/>
        <v>1.2404740951241331</v>
      </c>
      <c r="AM2419" s="1">
        <f t="shared" si="285"/>
        <v>0.83663013198460534</v>
      </c>
      <c r="AN2419" s="29">
        <f t="shared" si="285"/>
        <v>1.4008915521749206</v>
      </c>
      <c r="AO2419" s="1">
        <f t="shared" si="281"/>
        <v>42554.663887419156</v>
      </c>
      <c r="AP2419" s="1">
        <f t="shared" si="282"/>
        <v>34693.725655299975</v>
      </c>
      <c r="AQ2419" s="29">
        <f t="shared" si="283"/>
        <v>70377.078144374784</v>
      </c>
    </row>
    <row r="2420" spans="1:43" x14ac:dyDescent="0.2">
      <c r="A2420" s="26"/>
      <c r="E2420" s="25" t="s">
        <v>4707</v>
      </c>
      <c r="F2420" s="26" t="s">
        <v>4708</v>
      </c>
      <c r="G2420" s="1">
        <v>0.29039936959742202</v>
      </c>
      <c r="H2420" s="1">
        <v>1.0465947027906199</v>
      </c>
      <c r="I2420" s="1">
        <f>VLOOKUP(F2420,'[1]SUSMB vs SHAM all proteins sum'!$B$2:$E$3214,2,FALSE)</f>
        <v>0.64191962358538301</v>
      </c>
      <c r="J2420" s="29">
        <f>VLOOKUP(F2420,'[1]SUSMB vs SHAM all proteins sum'!$B$2:$E$3214,3,FALSE)</f>
        <v>1.02429990809375</v>
      </c>
      <c r="K2420" s="25">
        <f>VLOOKUP($E2420,[1]AllProteinsNorm!$A$1:$Q$3226,4,FALSE)</f>
        <v>1913131.4065537499</v>
      </c>
      <c r="L2420" s="1">
        <f>VLOOKUP($E2420,[1]AllProteinsNorm!$A$1:$Q$3226,5,FALSE)</f>
        <v>1751667.40613718</v>
      </c>
      <c r="M2420" s="1">
        <f>VLOOKUP($E2420,[1]AllProteinsNorm!$A$1:$Q$3226,10,FALSE)</f>
        <v>1706062.6310567399</v>
      </c>
      <c r="N2420" s="1">
        <f>VLOOKUP($E2420,[1]AllProteinsNorm!$A$1:$Q$3226,11,FALSE)</f>
        <v>1600856.78128536</v>
      </c>
      <c r="O2420" s="1">
        <f>VLOOKUP($E2420,[1]AllProteinsNorm!$A$1:$Q$3226,15,FALSE)</f>
        <v>1807014.64364701</v>
      </c>
      <c r="P2420" s="1">
        <f>VLOOKUP($E2420,[1]AllProteinsNorm!$A$1:$Q$3226,6,FALSE)</f>
        <v>1756761.4945894601</v>
      </c>
      <c r="Q2420" s="1">
        <f>VLOOKUP($E2420,[1]AllProteinsNorm!$A$1:$Q$3226,8,FALSE)</f>
        <v>1946367.5778788</v>
      </c>
      <c r="R2420" s="1">
        <f>VLOOKUP($E2420,[1]AllProteinsNorm!$A$1:$Q$3226,13,FALSE)</f>
        <v>1763238.0152060699</v>
      </c>
      <c r="S2420" s="1">
        <f>VLOOKUP($E2420,[1]AllProteinsNorm!$A$1:$Q$3226,16,FALSE)</f>
        <v>1744984.8952543701</v>
      </c>
      <c r="T2420" s="1">
        <f>VLOOKUP($E2420,[1]AllProteinsNorm!$A$1:$Q$3226,17,FALSE)</f>
        <v>1974049.12509078</v>
      </c>
      <c r="U2420" s="1">
        <f>VLOOKUP($E2420,[1]AllProteinsNorm!$A$1:$Q$3226,3,FALSE)</f>
        <v>1746426.4852986699</v>
      </c>
      <c r="V2420" s="1">
        <f>VLOOKUP($E2420,[1]AllProteinsNorm!$A$1:$Q$3226,7,FALSE)</f>
        <v>1700579.1885671101</v>
      </c>
      <c r="W2420" s="1">
        <f>VLOOKUP($E2420,[1]AllProteinsNorm!$A$1:$Q$3226,9,FALSE)</f>
        <v>1633888.9345112999</v>
      </c>
      <c r="X2420" s="1">
        <f>VLOOKUP($E2420,[1]AllProteinsNorm!$A$1:$Q$3226,12,FALSE)</f>
        <v>1876800.1908678201</v>
      </c>
      <c r="Y2420" s="29">
        <f>VLOOKUP($E2420,[1]AllProteinsNorm!$A$1:$Q$3226,14,FALSE)</f>
        <v>2047639.51580082</v>
      </c>
      <c r="Z2420" s="25">
        <f t="shared" ref="Z2420:AN2436" si="286">K2420/AVERAGE($K2420:$O2420)</f>
        <v>1.0896398347985079</v>
      </c>
      <c r="AA2420" s="1">
        <f t="shared" si="286"/>
        <v>0.99767667631545032</v>
      </c>
      <c r="AB2420" s="1">
        <f t="shared" si="286"/>
        <v>0.97170209902585958</v>
      </c>
      <c r="AC2420" s="1">
        <f t="shared" si="286"/>
        <v>0.9117812361034191</v>
      </c>
      <c r="AD2420" s="1">
        <f t="shared" si="286"/>
        <v>1.0292001537567634</v>
      </c>
      <c r="AE2420" s="1">
        <f t="shared" si="286"/>
        <v>1.0005780565764071</v>
      </c>
      <c r="AF2420" s="1">
        <f t="shared" si="286"/>
        <v>1.1085697713976879</v>
      </c>
      <c r="AG2420" s="1">
        <f t="shared" si="286"/>
        <v>1.0042668125241567</v>
      </c>
      <c r="AH2420" s="1">
        <f t="shared" si="286"/>
        <v>0.99387059690582891</v>
      </c>
      <c r="AI2420" s="1">
        <f t="shared" si="286"/>
        <v>1.1243360258367197</v>
      </c>
      <c r="AJ2420" s="1">
        <f t="shared" si="286"/>
        <v>0.99469166645303153</v>
      </c>
      <c r="AK2420" s="1">
        <f t="shared" si="286"/>
        <v>0.96857895894878021</v>
      </c>
      <c r="AL2420" s="1">
        <f t="shared" si="286"/>
        <v>0.93059497250482448</v>
      </c>
      <c r="AM2420" s="1">
        <f t="shared" si="286"/>
        <v>1.068947090054247</v>
      </c>
      <c r="AN2420" s="29">
        <f t="shared" si="286"/>
        <v>1.1662500422505173</v>
      </c>
      <c r="AO2420" s="1">
        <f t="shared" si="281"/>
        <v>103802.10225937517</v>
      </c>
      <c r="AP2420" s="1">
        <f t="shared" si="282"/>
        <v>101083.65372729801</v>
      </c>
      <c r="AQ2420" s="29">
        <f t="shared" si="283"/>
        <v>146673.38778470745</v>
      </c>
    </row>
    <row r="2421" spans="1:43" x14ac:dyDescent="0.2">
      <c r="A2421" s="26"/>
      <c r="E2421" s="25" t="s">
        <v>4709</v>
      </c>
      <c r="F2421" s="26" t="s">
        <v>4710</v>
      </c>
      <c r="G2421" s="1">
        <v>8.7497516114536295E-2</v>
      </c>
      <c r="H2421" s="43">
        <v>1.58390042318693</v>
      </c>
      <c r="I2421" s="1">
        <f>VLOOKUP(F2421,'[1]SUSMB vs SHAM all proteins sum'!$B$2:$E$3214,2,FALSE)</f>
        <v>0.42318493457543999</v>
      </c>
      <c r="J2421" s="29">
        <f>VLOOKUP(F2421,'[1]SUSMB vs SHAM all proteins sum'!$B$2:$E$3214,3,FALSE)</f>
        <v>1.3282947316632701</v>
      </c>
      <c r="K2421" s="25">
        <f>VLOOKUP($E2421,[1]AllProteinsNorm!$A$1:$Q$3226,4,FALSE)</f>
        <v>40252.107590512896</v>
      </c>
      <c r="L2421" s="1">
        <f>VLOOKUP($E2421,[1]AllProteinsNorm!$A$1:$Q$3226,5,FALSE)</f>
        <v>27581.081346495899</v>
      </c>
      <c r="M2421" s="1">
        <f>VLOOKUP($E2421,[1]AllProteinsNorm!$A$1:$Q$3226,10,FALSE)</f>
        <v>65987.348721526607</v>
      </c>
      <c r="N2421" s="1">
        <f>VLOOKUP($E2421,[1]AllProteinsNorm!$A$1:$Q$3226,11,FALSE)</f>
        <v>72211.086600514594</v>
      </c>
      <c r="O2421" s="1">
        <f>VLOOKUP($E2421,[1]AllProteinsNorm!$A$1:$Q$3226,15,FALSE)</f>
        <v>99415.621207606499</v>
      </c>
      <c r="P2421" s="1">
        <f>VLOOKUP($E2421,[1]AllProteinsNorm!$A$1:$Q$3226,6,FALSE)</f>
        <v>98340.018094569095</v>
      </c>
      <c r="Q2421" s="1">
        <f>VLOOKUP($E2421,[1]AllProteinsNorm!$A$1:$Q$3226,8,FALSE)</f>
        <v>94900.080018276305</v>
      </c>
      <c r="R2421" s="1">
        <f>VLOOKUP($E2421,[1]AllProteinsNorm!$A$1:$Q$3226,13,FALSE)</f>
        <v>98150.584927835793</v>
      </c>
      <c r="S2421" s="1">
        <f>VLOOKUP($E2421,[1]AllProteinsNorm!$A$1:$Q$3226,16,FALSE)</f>
        <v>81165.218866437994</v>
      </c>
      <c r="T2421" s="1">
        <f>VLOOKUP($E2421,[1]AllProteinsNorm!$A$1:$Q$3226,17,FALSE)</f>
        <v>70517.800780151694</v>
      </c>
      <c r="U2421" s="1">
        <f>VLOOKUP($E2421,[1]AllProteinsNorm!$A$1:$Q$3226,3,FALSE)</f>
        <v>53523.160420793698</v>
      </c>
      <c r="V2421" s="1">
        <f>VLOOKUP($E2421,[1]AllProteinsNorm!$A$1:$Q$3226,7,FALSE)</f>
        <v>38285.049241642599</v>
      </c>
      <c r="W2421" s="1">
        <f>VLOOKUP($E2421,[1]AllProteinsNorm!$A$1:$Q$3226,9,FALSE)</f>
        <v>68418.601690566604</v>
      </c>
      <c r="X2421" s="1">
        <f>VLOOKUP($E2421,[1]AllProteinsNorm!$A$1:$Q$3226,12,FALSE)</f>
        <v>162928.94620864201</v>
      </c>
      <c r="Y2421" s="29">
        <f>VLOOKUP($E2421,[1]AllProteinsNorm!$A$1:$Q$3226,14,FALSE)</f>
        <v>95202.412202178297</v>
      </c>
      <c r="Z2421" s="25">
        <f t="shared" si="286"/>
        <v>0.65890441292106738</v>
      </c>
      <c r="AA2421" s="1">
        <f t="shared" si="286"/>
        <v>0.45148682392532374</v>
      </c>
      <c r="AB2421" s="1">
        <f t="shared" si="286"/>
        <v>1.0801758683518716</v>
      </c>
      <c r="AC2421" s="1">
        <f t="shared" si="286"/>
        <v>1.1820549648465786</v>
      </c>
      <c r="AD2421" s="1">
        <f t="shared" si="286"/>
        <v>1.6273779299551578</v>
      </c>
      <c r="AE2421" s="1">
        <f t="shared" si="286"/>
        <v>1.6097709105925488</v>
      </c>
      <c r="AF2421" s="1">
        <f t="shared" si="286"/>
        <v>1.553461054678849</v>
      </c>
      <c r="AG2421" s="1">
        <f t="shared" si="286"/>
        <v>1.6066699959576192</v>
      </c>
      <c r="AH2421" s="1">
        <f t="shared" si="286"/>
        <v>1.3286290852359022</v>
      </c>
      <c r="AI2421" s="1">
        <f t="shared" si="286"/>
        <v>1.1543368261909832</v>
      </c>
      <c r="AJ2421" s="1">
        <f t="shared" si="286"/>
        <v>0.87614410041612956</v>
      </c>
      <c r="AK2421" s="1">
        <f t="shared" si="286"/>
        <v>0.62670477160714644</v>
      </c>
      <c r="AL2421" s="1">
        <f t="shared" si="286"/>
        <v>1.119974115105179</v>
      </c>
      <c r="AM2421" s="1">
        <f t="shared" si="286"/>
        <v>2.6670554183541948</v>
      </c>
      <c r="AN2421" s="29">
        <f t="shared" si="286"/>
        <v>1.5584100628691191</v>
      </c>
      <c r="AO2421" s="1">
        <f t="shared" si="281"/>
        <v>25193.575452898076</v>
      </c>
      <c r="AP2421" s="1">
        <f t="shared" si="282"/>
        <v>11027.360934476126</v>
      </c>
      <c r="AQ2421" s="29">
        <f t="shared" si="283"/>
        <v>43854.778335552604</v>
      </c>
    </row>
    <row r="2422" spans="1:43" x14ac:dyDescent="0.2">
      <c r="A2422" s="26"/>
      <c r="E2422" s="25" t="s">
        <v>4711</v>
      </c>
      <c r="F2422" s="26" t="s">
        <v>4712</v>
      </c>
      <c r="G2422" s="1">
        <v>0.47712250737817902</v>
      </c>
      <c r="H2422" s="1">
        <v>1.05999969196932</v>
      </c>
      <c r="I2422" s="1">
        <f>VLOOKUP(F2422,'[1]SUSMB vs SHAM all proteins sum'!$B$2:$E$3214,2,FALSE)</f>
        <v>0.148221971215833</v>
      </c>
      <c r="J2422" s="29">
        <f>VLOOKUP(F2422,'[1]SUSMB vs SHAM all proteins sum'!$B$2:$E$3214,3,FALSE)</f>
        <v>1.1096075761086299</v>
      </c>
      <c r="K2422" s="25">
        <f>VLOOKUP($E2422,[1]AllProteinsNorm!$A$1:$Q$3226,4,FALSE)</f>
        <v>248039.38088283601</v>
      </c>
      <c r="L2422" s="1">
        <f>VLOOKUP($E2422,[1]AllProteinsNorm!$A$1:$Q$3226,5,FALSE)</f>
        <v>201285.63992248001</v>
      </c>
      <c r="M2422" s="1">
        <f>VLOOKUP($E2422,[1]AllProteinsNorm!$A$1:$Q$3226,10,FALSE)</f>
        <v>250090.618418053</v>
      </c>
      <c r="N2422" s="1">
        <f>VLOOKUP($E2422,[1]AllProteinsNorm!$A$1:$Q$3226,11,FALSE)</f>
        <v>262828.794689506</v>
      </c>
      <c r="O2422" s="1">
        <f>VLOOKUP($E2422,[1]AllProteinsNorm!$A$1:$Q$3226,15,FALSE)</f>
        <v>273198.31593616202</v>
      </c>
      <c r="P2422" s="1">
        <f>VLOOKUP($E2422,[1]AllProteinsNorm!$A$1:$Q$3226,6,FALSE)</f>
        <v>243835.739184962</v>
      </c>
      <c r="Q2422" s="1">
        <f>VLOOKUP($E2422,[1]AllProteinsNorm!$A$1:$Q$3226,8,FALSE)</f>
        <v>281666.56338071299</v>
      </c>
      <c r="R2422" s="1">
        <f>VLOOKUP($E2422,[1]AllProteinsNorm!$A$1:$Q$3226,13,FALSE)</f>
        <v>217458.86889890401</v>
      </c>
      <c r="S2422" s="1">
        <f>VLOOKUP($E2422,[1]AllProteinsNorm!$A$1:$Q$3226,16,FALSE)</f>
        <v>265240.90940891701</v>
      </c>
      <c r="T2422" s="1">
        <f>VLOOKUP($E2422,[1]AllProteinsNorm!$A$1:$Q$3226,17,FALSE)</f>
        <v>302872.749141737</v>
      </c>
      <c r="U2422" s="1">
        <f>VLOOKUP($E2422,[1]AllProteinsNorm!$A$1:$Q$3226,3,FALSE)</f>
        <v>244274.82487238201</v>
      </c>
      <c r="V2422" s="1">
        <f>VLOOKUP($E2422,[1]AllProteinsNorm!$A$1:$Q$3226,7,FALSE)</f>
        <v>258634.514370769</v>
      </c>
      <c r="W2422" s="1">
        <f>VLOOKUP($E2422,[1]AllProteinsNorm!$A$1:$Q$3226,9,FALSE)</f>
        <v>273144.64006923098</v>
      </c>
      <c r="X2422" s="1">
        <f>VLOOKUP($E2422,[1]AllProteinsNorm!$A$1:$Q$3226,12,FALSE)</f>
        <v>290612.5483806</v>
      </c>
      <c r="Y2422" s="29">
        <f>VLOOKUP($E2422,[1]AllProteinsNorm!$A$1:$Q$3226,14,FALSE)</f>
        <v>300716.060454274</v>
      </c>
      <c r="Z2422" s="25">
        <f t="shared" si="286"/>
        <v>1.003848138301612</v>
      </c>
      <c r="AA2422" s="1">
        <f t="shared" si="286"/>
        <v>0.8146295728680093</v>
      </c>
      <c r="AB2422" s="1">
        <f t="shared" si="286"/>
        <v>1.0121497675574704</v>
      </c>
      <c r="AC2422" s="1">
        <f t="shared" si="286"/>
        <v>1.0637028495315624</v>
      </c>
      <c r="AD2422" s="1">
        <f t="shared" si="286"/>
        <v>1.1056696717413455</v>
      </c>
      <c r="AE2422" s="1">
        <f t="shared" si="286"/>
        <v>0.98683544508540399</v>
      </c>
      <c r="AF2422" s="1">
        <f t="shared" si="286"/>
        <v>1.1399417877320934</v>
      </c>
      <c r="AG2422" s="1">
        <f t="shared" si="286"/>
        <v>0.88008476688003556</v>
      </c>
      <c r="AH2422" s="1">
        <f t="shared" si="286"/>
        <v>1.073464996420626</v>
      </c>
      <c r="AI2422" s="1">
        <f t="shared" si="286"/>
        <v>1.2257660226616978</v>
      </c>
      <c r="AJ2422" s="1">
        <f t="shared" si="286"/>
        <v>0.98861248286183534</v>
      </c>
      <c r="AK2422" s="1">
        <f t="shared" si="286"/>
        <v>1.0467280430532795</v>
      </c>
      <c r="AL2422" s="1">
        <f t="shared" si="286"/>
        <v>1.1054524384177551</v>
      </c>
      <c r="AM2422" s="1">
        <f t="shared" si="286"/>
        <v>1.1761473707143082</v>
      </c>
      <c r="AN2422" s="29">
        <f t="shared" si="286"/>
        <v>1.2170376186635095</v>
      </c>
      <c r="AO2422" s="1">
        <f t="shared" si="281"/>
        <v>24646.696516371099</v>
      </c>
      <c r="AP2422" s="1">
        <f t="shared" si="282"/>
        <v>29602.298931729223</v>
      </c>
      <c r="AQ2422" s="29">
        <f t="shared" si="283"/>
        <v>20536.651657627397</v>
      </c>
    </row>
    <row r="2423" spans="1:43" x14ac:dyDescent="0.2">
      <c r="A2423" s="26"/>
      <c r="E2423" s="25" t="s">
        <v>4713</v>
      </c>
      <c r="F2423" s="26" t="s">
        <v>4714</v>
      </c>
      <c r="G2423" s="1">
        <v>0.249173092320294</v>
      </c>
      <c r="H2423" s="1">
        <v>1.0453944443787</v>
      </c>
      <c r="I2423" s="1">
        <f>VLOOKUP(F2423,'[1]SUSMB vs SHAM all proteins sum'!$B$2:$E$3214,2,FALSE)</f>
        <v>0.88316305939909501</v>
      </c>
      <c r="J2423" s="29">
        <f>VLOOKUP(F2423,'[1]SUSMB vs SHAM all proteins sum'!$B$2:$E$3214,3,FALSE)</f>
        <v>0.99513751763804603</v>
      </c>
      <c r="K2423" s="25">
        <f>VLOOKUP($E2423,[1]AllProteinsNorm!$A$1:$Q$3226,4,FALSE)</f>
        <v>12555776.398096601</v>
      </c>
      <c r="L2423" s="1">
        <f>VLOOKUP($E2423,[1]AllProteinsNorm!$A$1:$Q$3226,5,FALSE)</f>
        <v>12450545.894541699</v>
      </c>
      <c r="M2423" s="1">
        <f>VLOOKUP($E2423,[1]AllProteinsNorm!$A$1:$Q$3226,10,FALSE)</f>
        <v>13675931.430612201</v>
      </c>
      <c r="N2423" s="1">
        <f>VLOOKUP($E2423,[1]AllProteinsNorm!$A$1:$Q$3226,11,FALSE)</f>
        <v>13241264.743372001</v>
      </c>
      <c r="O2423" s="1">
        <f>VLOOKUP($E2423,[1]AllProteinsNorm!$A$1:$Q$3226,15,FALSE)</f>
        <v>14330750.375231501</v>
      </c>
      <c r="P2423" s="1">
        <f>VLOOKUP($E2423,[1]AllProteinsNorm!$A$1:$Q$3226,6,FALSE)</f>
        <v>13837594.4554238</v>
      </c>
      <c r="Q2423" s="1">
        <f>VLOOKUP($E2423,[1]AllProteinsNorm!$A$1:$Q$3226,8,FALSE)</f>
        <v>14154789.316849301</v>
      </c>
      <c r="R2423" s="1">
        <f>VLOOKUP($E2423,[1]AllProteinsNorm!$A$1:$Q$3226,13,FALSE)</f>
        <v>12605060.7017389</v>
      </c>
      <c r="S2423" s="1">
        <f>VLOOKUP($E2423,[1]AllProteinsNorm!$A$1:$Q$3226,16,FALSE)</f>
        <v>14278542.344741501</v>
      </c>
      <c r="T2423" s="1">
        <f>VLOOKUP($E2423,[1]AllProteinsNorm!$A$1:$Q$3226,17,FALSE)</f>
        <v>14367969.472753201</v>
      </c>
      <c r="U2423" s="1">
        <f>VLOOKUP($E2423,[1]AllProteinsNorm!$A$1:$Q$3226,3,FALSE)</f>
        <v>13715953.1136679</v>
      </c>
      <c r="V2423" s="1">
        <f>VLOOKUP($E2423,[1]AllProteinsNorm!$A$1:$Q$3226,7,FALSE)</f>
        <v>12806185.727019399</v>
      </c>
      <c r="W2423" s="1">
        <f>VLOOKUP($E2423,[1]AllProteinsNorm!$A$1:$Q$3226,9,FALSE)</f>
        <v>13390386.974840401</v>
      </c>
      <c r="X2423" s="1">
        <f>VLOOKUP($E2423,[1]AllProteinsNorm!$A$1:$Q$3226,12,FALSE)</f>
        <v>13534489.6366258</v>
      </c>
      <c r="Y2423" s="29">
        <f>VLOOKUP($E2423,[1]AllProteinsNorm!$A$1:$Q$3226,14,FALSE)</f>
        <v>12437181.7379566</v>
      </c>
      <c r="Z2423" s="25">
        <f t="shared" si="286"/>
        <v>0.94754471052021416</v>
      </c>
      <c r="AA2423" s="1">
        <f t="shared" si="286"/>
        <v>0.93960329743133975</v>
      </c>
      <c r="AB2423" s="1">
        <f t="shared" si="286"/>
        <v>1.0320792659606615</v>
      </c>
      <c r="AC2423" s="1">
        <f t="shared" si="286"/>
        <v>0.99927634662894782</v>
      </c>
      <c r="AD2423" s="1">
        <f t="shared" si="286"/>
        <v>1.0814963794588364</v>
      </c>
      <c r="AE2423" s="1">
        <f t="shared" si="286"/>
        <v>1.0442794628413696</v>
      </c>
      <c r="AF2423" s="1">
        <f t="shared" si="286"/>
        <v>1.0682171552323785</v>
      </c>
      <c r="AG2423" s="1">
        <f t="shared" si="286"/>
        <v>0.95126404095007211</v>
      </c>
      <c r="AH2423" s="1">
        <f t="shared" si="286"/>
        <v>1.0775564046162631</v>
      </c>
      <c r="AI2423" s="1">
        <f t="shared" si="286"/>
        <v>1.084305186964549</v>
      </c>
      <c r="AJ2423" s="1">
        <f t="shared" si="286"/>
        <v>1.0350995757275105</v>
      </c>
      <c r="AK2423" s="1">
        <f t="shared" si="286"/>
        <v>0.96644231012398574</v>
      </c>
      <c r="AL2423" s="1">
        <f t="shared" si="286"/>
        <v>1.0105301295228735</v>
      </c>
      <c r="AM2423" s="1">
        <f t="shared" si="286"/>
        <v>1.0214051013778467</v>
      </c>
      <c r="AN2423" s="29">
        <f t="shared" si="286"/>
        <v>0.93859474682632149</v>
      </c>
      <c r="AO2423" s="1">
        <f t="shared" si="281"/>
        <v>702934.54793834814</v>
      </c>
      <c r="AP2423" s="1">
        <f t="shared" si="282"/>
        <v>647280.13907655748</v>
      </c>
      <c r="AQ2423" s="29">
        <f t="shared" si="283"/>
        <v>479298.95828324358</v>
      </c>
    </row>
    <row r="2424" spans="1:43" x14ac:dyDescent="0.2">
      <c r="A2424" s="26"/>
      <c r="E2424" s="25" t="s">
        <v>4715</v>
      </c>
      <c r="F2424" s="26" t="s">
        <v>4716</v>
      </c>
      <c r="G2424" s="1">
        <v>0.49575810119850899</v>
      </c>
      <c r="H2424" s="1">
        <v>1.05988458410391</v>
      </c>
      <c r="I2424" s="1">
        <f>VLOOKUP(F2424,'[1]SUSMB vs SHAM all proteins sum'!$B$2:$E$3214,2,FALSE)</f>
        <v>9.7858196510776693E-2</v>
      </c>
      <c r="J2424" s="29">
        <f>VLOOKUP(F2424,'[1]SUSMB vs SHAM all proteins sum'!$B$2:$E$3214,3,FALSE)</f>
        <v>1.1918954570092299</v>
      </c>
      <c r="K2424" s="25">
        <f>VLOOKUP($E2424,[1]AllProteinsNorm!$A$1:$Q$3226,4,FALSE)</f>
        <v>357388.45659225603</v>
      </c>
      <c r="L2424" s="1">
        <f>VLOOKUP($E2424,[1]AllProteinsNorm!$A$1:$Q$3226,5,FALSE)</f>
        <v>274035.286629304</v>
      </c>
      <c r="M2424" s="1">
        <f>VLOOKUP($E2424,[1]AllProteinsNorm!$A$1:$Q$3226,10,FALSE)</f>
        <v>352673.82115995401</v>
      </c>
      <c r="N2424" s="1">
        <f>VLOOKUP($E2424,[1]AllProteinsNorm!$A$1:$Q$3226,11,FALSE)</f>
        <v>305872.23712656298</v>
      </c>
      <c r="O2424" s="1">
        <f>VLOOKUP($E2424,[1]AllProteinsNorm!$A$1:$Q$3226,15,FALSE)</f>
        <v>327969.79710408399</v>
      </c>
      <c r="P2424" s="1">
        <f>VLOOKUP($E2424,[1]AllProteinsNorm!$A$1:$Q$3226,6,FALSE)</f>
        <v>316843.70275642601</v>
      </c>
      <c r="Q2424" s="1">
        <f>VLOOKUP($E2424,[1]AllProteinsNorm!$A$1:$Q$3226,8,FALSE)</f>
        <v>279236.07011353201</v>
      </c>
      <c r="R2424" s="1">
        <f>VLOOKUP($E2424,[1]AllProteinsNorm!$A$1:$Q$3226,13,FALSE)</f>
        <v>396581.91092941299</v>
      </c>
      <c r="S2424" s="1">
        <f>VLOOKUP($E2424,[1]AllProteinsNorm!$A$1:$Q$3226,16,FALSE)</f>
        <v>340537.95347823098</v>
      </c>
      <c r="T2424" s="1">
        <f>VLOOKUP($E2424,[1]AllProteinsNorm!$A$1:$Q$3226,17,FALSE)</f>
        <v>387857.32802036399</v>
      </c>
      <c r="U2424" s="1">
        <f>VLOOKUP($E2424,[1]AllProteinsNorm!$A$1:$Q$3226,3,FALSE)</f>
        <v>489802.89508375298</v>
      </c>
      <c r="V2424" s="1">
        <f>VLOOKUP($E2424,[1]AllProteinsNorm!$A$1:$Q$3226,7,FALSE)</f>
        <v>323224.94357053598</v>
      </c>
      <c r="W2424" s="1">
        <f>VLOOKUP($E2424,[1]AllProteinsNorm!$A$1:$Q$3226,9,FALSE)</f>
        <v>321512.746695799</v>
      </c>
      <c r="X2424" s="1">
        <f>VLOOKUP($E2424,[1]AllProteinsNorm!$A$1:$Q$3226,12,FALSE)</f>
        <v>415800.80961415998</v>
      </c>
      <c r="Y2424" s="29">
        <f>VLOOKUP($E2424,[1]AllProteinsNorm!$A$1:$Q$3226,14,FALSE)</f>
        <v>393799.557605854</v>
      </c>
      <c r="Z2424" s="25">
        <f t="shared" si="286"/>
        <v>1.1044554966663074</v>
      </c>
      <c r="AA2424" s="1">
        <f t="shared" si="286"/>
        <v>0.84686500925116892</v>
      </c>
      <c r="AB2424" s="1">
        <f t="shared" si="286"/>
        <v>1.089885622004898</v>
      </c>
      <c r="AC2424" s="1">
        <f t="shared" si="286"/>
        <v>0.94525233633237804</v>
      </c>
      <c r="AD2424" s="1">
        <f t="shared" si="286"/>
        <v>1.0135415357452482</v>
      </c>
      <c r="AE2424" s="1">
        <f t="shared" si="286"/>
        <v>0.97915800759252314</v>
      </c>
      <c r="AF2424" s="1">
        <f t="shared" si="286"/>
        <v>0.86293725165344748</v>
      </c>
      <c r="AG2424" s="1">
        <f t="shared" si="286"/>
        <v>1.2255769970325028</v>
      </c>
      <c r="AH2424" s="1">
        <f t="shared" si="286"/>
        <v>1.0523815406036736</v>
      </c>
      <c r="AI2424" s="1">
        <f t="shared" si="286"/>
        <v>1.1986149802905528</v>
      </c>
      <c r="AJ2424" s="1">
        <f t="shared" si="286"/>
        <v>1.5136624862383523</v>
      </c>
      <c r="AK2424" s="1">
        <f t="shared" si="286"/>
        <v>0.99887827656790296</v>
      </c>
      <c r="AL2424" s="1">
        <f t="shared" si="286"/>
        <v>0.99358698857357464</v>
      </c>
      <c r="AM2424" s="1">
        <f t="shared" si="286"/>
        <v>1.2849701248761893</v>
      </c>
      <c r="AN2424" s="29">
        <f t="shared" si="286"/>
        <v>1.2169785508174968</v>
      </c>
      <c r="AO2424" s="1">
        <f t="shared" si="281"/>
        <v>30909.466707819956</v>
      </c>
      <c r="AP2424" s="1">
        <f t="shared" si="282"/>
        <v>43890.582141014362</v>
      </c>
      <c r="AQ2424" s="29">
        <f t="shared" si="283"/>
        <v>62901.959620984162</v>
      </c>
    </row>
    <row r="2425" spans="1:43" x14ac:dyDescent="0.2">
      <c r="A2425" s="26"/>
      <c r="E2425" s="25" t="s">
        <v>4717</v>
      </c>
      <c r="F2425" s="26" t="s">
        <v>4718</v>
      </c>
      <c r="G2425" s="1">
        <v>0.48786788747380999</v>
      </c>
      <c r="H2425" s="1">
        <v>1.04270871523849</v>
      </c>
      <c r="I2425" s="1">
        <f>VLOOKUP(F2425,'[1]SUSMB vs SHAM all proteins sum'!$B$2:$E$3214,2,FALSE)</f>
        <v>0.77675759376653897</v>
      </c>
      <c r="J2425" s="29">
        <f>VLOOKUP(F2425,'[1]SUSMB vs SHAM all proteins sum'!$B$2:$E$3214,3,FALSE)</f>
        <v>1.01792179717816</v>
      </c>
      <c r="K2425" s="25">
        <f>VLOOKUP($E2425,[1]AllProteinsNorm!$A$1:$Q$3226,4,FALSE)</f>
        <v>568428.62263740099</v>
      </c>
      <c r="L2425" s="1">
        <f>VLOOKUP($E2425,[1]AllProteinsNorm!$A$1:$Q$3226,5,FALSE)</f>
        <v>701243.66872255097</v>
      </c>
      <c r="M2425" s="1">
        <f>VLOOKUP($E2425,[1]AllProteinsNorm!$A$1:$Q$3226,10,FALSE)</f>
        <v>627891.67775735399</v>
      </c>
      <c r="N2425" s="1">
        <f>VLOOKUP($E2425,[1]AllProteinsNorm!$A$1:$Q$3226,11,FALSE)</f>
        <v>616780.22783382901</v>
      </c>
      <c r="O2425" s="1">
        <f>VLOOKUP($E2425,[1]AllProteinsNorm!$A$1:$Q$3226,15,FALSE)</f>
        <v>716479.22257027496</v>
      </c>
      <c r="P2425" s="1">
        <f>VLOOKUP($E2425,[1]AllProteinsNorm!$A$1:$Q$3226,6,FALSE)</f>
        <v>623529.96666130901</v>
      </c>
      <c r="Q2425" s="1">
        <f>VLOOKUP($E2425,[1]AllProteinsNorm!$A$1:$Q$3226,8,FALSE)</f>
        <v>690926.38453435805</v>
      </c>
      <c r="R2425" s="1">
        <f>VLOOKUP($E2425,[1]AllProteinsNorm!$A$1:$Q$3226,13,FALSE)</f>
        <v>737756.72756930802</v>
      </c>
      <c r="S2425" s="1">
        <f>VLOOKUP($E2425,[1]AllProteinsNorm!$A$1:$Q$3226,16,FALSE)</f>
        <v>604123.90749292704</v>
      </c>
      <c r="T2425" s="1">
        <f>VLOOKUP($E2425,[1]AllProteinsNorm!$A$1:$Q$3226,17,FALSE)</f>
        <v>709986.95690024202</v>
      </c>
      <c r="U2425" s="1">
        <f>VLOOKUP($E2425,[1]AllProteinsNorm!$A$1:$Q$3226,3,FALSE)</f>
        <v>725566.19408372894</v>
      </c>
      <c r="V2425" s="1">
        <f>VLOOKUP($E2425,[1]AllProteinsNorm!$A$1:$Q$3226,7,FALSE)</f>
        <v>601876.09015874297</v>
      </c>
      <c r="W2425" s="1">
        <f>VLOOKUP($E2425,[1]AllProteinsNorm!$A$1:$Q$3226,9,FALSE)</f>
        <v>586171.26318562799</v>
      </c>
      <c r="X2425" s="1">
        <f>VLOOKUP($E2425,[1]AllProteinsNorm!$A$1:$Q$3226,12,FALSE)</f>
        <v>665263.97115318303</v>
      </c>
      <c r="Y2425" s="29">
        <f>VLOOKUP($E2425,[1]AllProteinsNorm!$A$1:$Q$3226,14,FALSE)</f>
        <v>709795.22727331496</v>
      </c>
      <c r="Z2425" s="25">
        <f t="shared" si="286"/>
        <v>0.87969620871697729</v>
      </c>
      <c r="AA2425" s="1">
        <f t="shared" si="286"/>
        <v>1.0852398563249672</v>
      </c>
      <c r="AB2425" s="1">
        <f t="shared" si="286"/>
        <v>0.97172082194817866</v>
      </c>
      <c r="AC2425" s="1">
        <f t="shared" si="286"/>
        <v>0.95452481882342266</v>
      </c>
      <c r="AD2425" s="1">
        <f t="shared" si="286"/>
        <v>1.1088182941864535</v>
      </c>
      <c r="AE2425" s="1">
        <f t="shared" si="286"/>
        <v>0.96497066799409614</v>
      </c>
      <c r="AF2425" s="1">
        <f t="shared" si="286"/>
        <v>1.0692728986047566</v>
      </c>
      <c r="AG2425" s="1">
        <f t="shared" si="286"/>
        <v>1.1417472139015783</v>
      </c>
      <c r="AH2425" s="1">
        <f t="shared" si="286"/>
        <v>0.93493798491533997</v>
      </c>
      <c r="AI2425" s="1">
        <f t="shared" si="286"/>
        <v>1.0987709086951805</v>
      </c>
      <c r="AJ2425" s="1">
        <f t="shared" si="286"/>
        <v>1.1228812285123413</v>
      </c>
      <c r="AK2425" s="1">
        <f t="shared" si="286"/>
        <v>0.93145927834072151</v>
      </c>
      <c r="AL2425" s="1">
        <f t="shared" si="286"/>
        <v>0.9071545966329212</v>
      </c>
      <c r="AM2425" s="1">
        <f t="shared" si="286"/>
        <v>1.0295579249758722</v>
      </c>
      <c r="AN2425" s="29">
        <f t="shared" si="286"/>
        <v>1.0984741892493441</v>
      </c>
      <c r="AO2425" s="1">
        <f t="shared" si="281"/>
        <v>55168.964372938608</v>
      </c>
      <c r="AP2425" s="1">
        <f t="shared" si="282"/>
        <v>51134.4771385735</v>
      </c>
      <c r="AQ2425" s="29">
        <f t="shared" si="283"/>
        <v>55874.161820421657</v>
      </c>
    </row>
    <row r="2426" spans="1:43" x14ac:dyDescent="0.2">
      <c r="A2426" s="26"/>
      <c r="E2426" s="25" t="s">
        <v>4719</v>
      </c>
      <c r="F2426" s="26" t="s">
        <v>4720</v>
      </c>
      <c r="G2426" s="1">
        <v>0.77902686003984301</v>
      </c>
      <c r="H2426" s="1">
        <v>1.05247862375159</v>
      </c>
      <c r="I2426" s="1">
        <f>VLOOKUP(F2426,'[1]SUSMB vs SHAM all proteins sum'!$B$2:$E$3214,2,FALSE)</f>
        <v>0.99612081039369005</v>
      </c>
      <c r="J2426" s="29">
        <f>VLOOKUP(F2426,'[1]SUSMB vs SHAM all proteins sum'!$B$2:$E$3214,3,FALSE)</f>
        <v>0.99899309600140196</v>
      </c>
      <c r="K2426" s="25">
        <f>VLOOKUP($E2426,[1]AllProteinsNorm!$A$1:$Q$3226,4,FALSE)</f>
        <v>34891.791225466601</v>
      </c>
      <c r="L2426" s="1">
        <f>VLOOKUP($E2426,[1]AllProteinsNorm!$A$1:$Q$3226,5,FALSE)</f>
        <v>81910.584591610197</v>
      </c>
      <c r="M2426" s="1">
        <f>VLOOKUP($E2426,[1]AllProteinsNorm!$A$1:$Q$3226,10,FALSE)</f>
        <v>45751.597311837497</v>
      </c>
      <c r="N2426" s="1">
        <f>VLOOKUP($E2426,[1]AllProteinsNorm!$A$1:$Q$3226,11,FALSE)</f>
        <v>77473.968682466104</v>
      </c>
      <c r="O2426" s="1">
        <f>VLOOKUP($E2426,[1]AllProteinsNorm!$A$1:$Q$3226,15,FALSE)</f>
        <v>51917.9868579186</v>
      </c>
      <c r="P2426" s="1">
        <f>VLOOKUP($E2426,[1]AllProteinsNorm!$A$1:$Q$3226,6,FALSE)</f>
        <v>68305.475605676096</v>
      </c>
      <c r="Q2426" s="1">
        <f>VLOOKUP($E2426,[1]AllProteinsNorm!$A$1:$Q$3226,8,FALSE)</f>
        <v>63468.259571654802</v>
      </c>
      <c r="R2426" s="1">
        <f>VLOOKUP($E2426,[1]AllProteinsNorm!$A$1:$Q$3226,13,FALSE)</f>
        <v>46698.764735121098</v>
      </c>
      <c r="S2426" s="1">
        <f>VLOOKUP($E2426,[1]AllProteinsNorm!$A$1:$Q$3226,16,FALSE)</f>
        <v>63955.481427799801</v>
      </c>
      <c r="T2426" s="1">
        <f>VLOOKUP($E2426,[1]AllProteinsNorm!$A$1:$Q$3226,17,FALSE)</f>
        <v>52458.316009590002</v>
      </c>
      <c r="U2426" s="1">
        <f>VLOOKUP($E2426,[1]AllProteinsNorm!$A$1:$Q$3226,3,FALSE)</f>
        <v>38164.014990842101</v>
      </c>
      <c r="V2426" s="1">
        <f>VLOOKUP($E2426,[1]AllProteinsNorm!$A$1:$Q$3226,7,FALSE)</f>
        <v>54608.3073949549</v>
      </c>
      <c r="W2426" s="1">
        <f>VLOOKUP($E2426,[1]AllProteinsNorm!$A$1:$Q$3226,9,FALSE)</f>
        <v>73542.865585449297</v>
      </c>
      <c r="X2426" s="1">
        <f>VLOOKUP($E2426,[1]AllProteinsNorm!$A$1:$Q$3226,12,FALSE)</f>
        <v>49011.920849750997</v>
      </c>
      <c r="Y2426" s="29">
        <f>VLOOKUP($E2426,[1]AllProteinsNorm!$A$1:$Q$3226,14,FALSE)</f>
        <v>69662.745874370594</v>
      </c>
      <c r="Z2426" s="25">
        <f t="shared" si="286"/>
        <v>0.59757283454002519</v>
      </c>
      <c r="AA2426" s="1">
        <f t="shared" si="286"/>
        <v>1.4028382749669066</v>
      </c>
      <c r="AB2426" s="1">
        <f t="shared" si="286"/>
        <v>0.78356285906049583</v>
      </c>
      <c r="AC2426" s="1">
        <f t="shared" si="286"/>
        <v>1.326854754159366</v>
      </c>
      <c r="AD2426" s="1">
        <f t="shared" si="286"/>
        <v>0.88917127727320644</v>
      </c>
      <c r="AE2426" s="1">
        <f t="shared" si="286"/>
        <v>1.1698309326835818</v>
      </c>
      <c r="AF2426" s="1">
        <f t="shared" si="286"/>
        <v>1.0869865502311613</v>
      </c>
      <c r="AG2426" s="1">
        <f t="shared" si="286"/>
        <v>0.79978448317426276</v>
      </c>
      <c r="AH2426" s="1">
        <f t="shared" si="286"/>
        <v>1.0953309354117626</v>
      </c>
      <c r="AI2426" s="1">
        <f t="shared" si="286"/>
        <v>0.89842520237732149</v>
      </c>
      <c r="AJ2426" s="1">
        <f t="shared" si="286"/>
        <v>0.65361444094793819</v>
      </c>
      <c r="AK2426" s="1">
        <f t="shared" si="286"/>
        <v>0.93524694185429658</v>
      </c>
      <c r="AL2426" s="1">
        <f t="shared" si="286"/>
        <v>1.2595288778415332</v>
      </c>
      <c r="AM2426" s="1">
        <f t="shared" si="286"/>
        <v>0.83940065670977593</v>
      </c>
      <c r="AN2426" s="29">
        <f t="shared" si="286"/>
        <v>1.1930761663965674</v>
      </c>
      <c r="AO2426" s="1">
        <f t="shared" si="281"/>
        <v>18282.219499394902</v>
      </c>
      <c r="AP2426" s="1">
        <f t="shared" si="282"/>
        <v>8065.0536122526128</v>
      </c>
      <c r="AQ2426" s="29">
        <f t="shared" si="283"/>
        <v>13102.178807851673</v>
      </c>
    </row>
    <row r="2427" spans="1:43" x14ac:dyDescent="0.2">
      <c r="A2427" s="26"/>
      <c r="E2427" s="25" t="s">
        <v>4721</v>
      </c>
      <c r="F2427" s="26" t="s">
        <v>4722</v>
      </c>
      <c r="G2427" s="1">
        <v>0.34183415319024002</v>
      </c>
      <c r="H2427" s="1">
        <v>1.077359917176</v>
      </c>
      <c r="I2427" s="1">
        <f>VLOOKUP(F2427,'[1]SUSMB vs SHAM all proteins sum'!$B$2:$E$3214,2,FALSE)</f>
        <v>0.47421640969830597</v>
      </c>
      <c r="J2427" s="29">
        <f>VLOOKUP(F2427,'[1]SUSMB vs SHAM all proteins sum'!$B$2:$E$3214,3,FALSE)</f>
        <v>0.80163708156236202</v>
      </c>
      <c r="K2427" s="25">
        <f>VLOOKUP($E2427,[1]AllProteinsNorm!$A$1:$Q$3226,4,FALSE)</f>
        <v>545967.02690157096</v>
      </c>
      <c r="L2427" s="1">
        <f>VLOOKUP($E2427,[1]AllProteinsNorm!$A$1:$Q$3226,5,FALSE)</f>
        <v>424253.35030680598</v>
      </c>
      <c r="M2427" s="1">
        <f>VLOOKUP($E2427,[1]AllProteinsNorm!$A$1:$Q$3226,10,FALSE)</f>
        <v>523301.72720185103</v>
      </c>
      <c r="N2427" s="1">
        <f>VLOOKUP($E2427,[1]AllProteinsNorm!$A$1:$Q$3226,11,FALSE)</f>
        <v>508880.56388567702</v>
      </c>
      <c r="O2427" s="1">
        <f>VLOOKUP($E2427,[1]AllProteinsNorm!$A$1:$Q$3226,15,FALSE)</f>
        <v>653916.63858076604</v>
      </c>
      <c r="P2427" s="1">
        <f>VLOOKUP($E2427,[1]AllProteinsNorm!$A$1:$Q$3226,6,FALSE)</f>
        <v>553951.60496078897</v>
      </c>
      <c r="Q2427" s="1">
        <f>VLOOKUP($E2427,[1]AllProteinsNorm!$A$1:$Q$3226,8,FALSE)</f>
        <v>622519.32528849295</v>
      </c>
      <c r="R2427" s="1">
        <f>VLOOKUP($E2427,[1]AllProteinsNorm!$A$1:$Q$3226,13,FALSE)</f>
        <v>565985.80215753405</v>
      </c>
      <c r="S2427" s="1">
        <f>VLOOKUP($E2427,[1]AllProteinsNorm!$A$1:$Q$3226,16,FALSE)</f>
        <v>559860.15633581195</v>
      </c>
      <c r="T2427" s="1">
        <f>VLOOKUP($E2427,[1]AllProteinsNorm!$A$1:$Q$3226,17,FALSE)</f>
        <v>535767.57062011398</v>
      </c>
      <c r="U2427" s="1">
        <f>VLOOKUP($E2427,[1]AllProteinsNorm!$A$1:$Q$3226,3,FALSE)</f>
        <v>138297.16000413799</v>
      </c>
      <c r="V2427" s="1">
        <f>VLOOKUP($E2427,[1]AllProteinsNorm!$A$1:$Q$3226,7,FALSE)</f>
        <v>449979.04261213302</v>
      </c>
      <c r="W2427" s="1">
        <f>VLOOKUP($E2427,[1]AllProteinsNorm!$A$1:$Q$3226,9,FALSE)</f>
        <v>530446.17195512506</v>
      </c>
      <c r="X2427" s="1">
        <f>VLOOKUP($E2427,[1]AllProteinsNorm!$A$1:$Q$3226,12,FALSE)</f>
        <v>643997.39131477405</v>
      </c>
      <c r="Y2427" s="29">
        <f>VLOOKUP($E2427,[1]AllProteinsNorm!$A$1:$Q$3226,14,FALSE)</f>
        <v>628116.39544312202</v>
      </c>
      <c r="Z2427" s="25">
        <f t="shared" si="286"/>
        <v>1.0276758247552793</v>
      </c>
      <c r="AA2427" s="1">
        <f t="shared" si="286"/>
        <v>0.79857370536836492</v>
      </c>
      <c r="AB2427" s="1">
        <f t="shared" si="286"/>
        <v>0.98501284436537651</v>
      </c>
      <c r="AC2427" s="1">
        <f t="shared" si="286"/>
        <v>0.957867833449632</v>
      </c>
      <c r="AD2427" s="1">
        <f t="shared" si="286"/>
        <v>1.2308697920613472</v>
      </c>
      <c r="AE2427" s="1">
        <f t="shared" si="286"/>
        <v>1.042705226601939</v>
      </c>
      <c r="AF2427" s="1">
        <f t="shared" si="286"/>
        <v>1.1717705090591273</v>
      </c>
      <c r="AG2427" s="1">
        <f t="shared" si="286"/>
        <v>1.0653572420535284</v>
      </c>
      <c r="AH2427" s="1">
        <f t="shared" si="286"/>
        <v>1.0538269154736928</v>
      </c>
      <c r="AI2427" s="1">
        <f t="shared" si="286"/>
        <v>1.0084773491521155</v>
      </c>
      <c r="AJ2427" s="1">
        <f t="shared" si="286"/>
        <v>0.26031727369167318</v>
      </c>
      <c r="AK2427" s="1">
        <f t="shared" si="286"/>
        <v>0.84699727447530249</v>
      </c>
      <c r="AL2427" s="1">
        <f t="shared" si="286"/>
        <v>0.99846086007414037</v>
      </c>
      <c r="AM2427" s="1">
        <f t="shared" si="286"/>
        <v>1.2121987549606623</v>
      </c>
      <c r="AN2427" s="29">
        <f t="shared" si="286"/>
        <v>1.1823058956373511</v>
      </c>
      <c r="AO2427" s="1">
        <f t="shared" si="281"/>
        <v>73858.708219074557</v>
      </c>
      <c r="AP2427" s="1">
        <f t="shared" si="282"/>
        <v>29251.406548947336</v>
      </c>
      <c r="AQ2427" s="29">
        <f t="shared" si="283"/>
        <v>183860.66505804105</v>
      </c>
    </row>
    <row r="2428" spans="1:43" x14ac:dyDescent="0.2">
      <c r="A2428" s="26"/>
      <c r="E2428" s="25" t="s">
        <v>4723</v>
      </c>
      <c r="F2428" s="26" t="s">
        <v>4724</v>
      </c>
      <c r="G2428" s="1">
        <v>0.46022894288113902</v>
      </c>
      <c r="H2428" s="1">
        <v>0.89023208802805898</v>
      </c>
      <c r="I2428" s="1">
        <f>VLOOKUP(F2428,'[1]SUSMB vs SHAM all proteins sum'!$B$2:$E$3214,2,FALSE)</f>
        <v>0.81055682386078298</v>
      </c>
      <c r="J2428" s="29">
        <f>VLOOKUP(F2428,'[1]SUSMB vs SHAM all proteins sum'!$B$2:$E$3214,3,FALSE)</f>
        <v>0.96125704175087101</v>
      </c>
      <c r="K2428" s="25">
        <f>VLOOKUP($E2428,[1]AllProteinsNorm!$A$1:$Q$3226,4,FALSE)</f>
        <v>129746.84653091599</v>
      </c>
      <c r="L2428" s="1">
        <f>VLOOKUP($E2428,[1]AllProteinsNorm!$A$1:$Q$3226,5,FALSE)</f>
        <v>178569.46630593701</v>
      </c>
      <c r="M2428" s="1">
        <f>VLOOKUP($E2428,[1]AllProteinsNorm!$A$1:$Q$3226,10,FALSE)</f>
        <v>135833.53880298199</v>
      </c>
      <c r="N2428" s="1">
        <f>VLOOKUP($E2428,[1]AllProteinsNorm!$A$1:$Q$3226,11,FALSE)</f>
        <v>152897.83718646099</v>
      </c>
      <c r="O2428" s="1">
        <f>VLOOKUP($E2428,[1]AllProteinsNorm!$A$1:$Q$3226,15,FALSE)</f>
        <v>121750.839144903</v>
      </c>
      <c r="P2428" s="1">
        <f>VLOOKUP($E2428,[1]AllProteinsNorm!$A$1:$Q$3226,6,FALSE)</f>
        <v>135599.51110858601</v>
      </c>
      <c r="Q2428" s="1">
        <f>VLOOKUP($E2428,[1]AllProteinsNorm!$A$1:$Q$3226,8,FALSE)</f>
        <v>77537.603939712906</v>
      </c>
      <c r="R2428" s="1">
        <f>VLOOKUP($E2428,[1]AllProteinsNorm!$A$1:$Q$3226,13,FALSE)</f>
        <v>147596.84722797299</v>
      </c>
      <c r="S2428" s="1">
        <f>VLOOKUP($E2428,[1]AllProteinsNorm!$A$1:$Q$3226,16,FALSE)</f>
        <v>170468.12396220499</v>
      </c>
      <c r="T2428" s="1">
        <f>VLOOKUP($E2428,[1]AllProteinsNorm!$A$1:$Q$3226,17,FALSE)</f>
        <v>123825.414635158</v>
      </c>
      <c r="U2428" s="1">
        <f>VLOOKUP($E2428,[1]AllProteinsNorm!$A$1:$Q$3226,3,FALSE)</f>
        <v>139590.471045496</v>
      </c>
      <c r="V2428" s="1">
        <f>VLOOKUP($E2428,[1]AllProteinsNorm!$A$1:$Q$3226,7,FALSE)</f>
        <v>125768.70661710099</v>
      </c>
      <c r="W2428" s="1">
        <f>VLOOKUP($E2428,[1]AllProteinsNorm!$A$1:$Q$3226,9,FALSE)</f>
        <v>130090.548826725</v>
      </c>
      <c r="X2428" s="1">
        <f>VLOOKUP($E2428,[1]AllProteinsNorm!$A$1:$Q$3226,12,FALSE)</f>
        <v>226924.234536253</v>
      </c>
      <c r="Y2428" s="29">
        <f>VLOOKUP($E2428,[1]AllProteinsNorm!$A$1:$Q$3226,14,FALSE)</f>
        <v>92774.1558293126</v>
      </c>
      <c r="Z2428" s="25">
        <f t="shared" si="286"/>
        <v>0.90252582247994484</v>
      </c>
      <c r="AA2428" s="1">
        <f t="shared" si="286"/>
        <v>1.242138508616228</v>
      </c>
      <c r="AB2428" s="1">
        <f t="shared" si="286"/>
        <v>0.94486517095667044</v>
      </c>
      <c r="AC2428" s="1">
        <f t="shared" si="286"/>
        <v>1.0635653193253851</v>
      </c>
      <c r="AD2428" s="1">
        <f t="shared" si="286"/>
        <v>0.84690517862177206</v>
      </c>
      <c r="AE2428" s="1">
        <f t="shared" si="286"/>
        <v>0.94323726212485548</v>
      </c>
      <c r="AF2428" s="1">
        <f t="shared" si="286"/>
        <v>0.53935561163822887</v>
      </c>
      <c r="AG2428" s="1">
        <f t="shared" si="286"/>
        <v>1.0266913570660996</v>
      </c>
      <c r="AH2428" s="1">
        <f t="shared" si="286"/>
        <v>1.1857851493056715</v>
      </c>
      <c r="AI2428" s="1">
        <f t="shared" si="286"/>
        <v>0.86133603378859092</v>
      </c>
      <c r="AJ2428" s="1">
        <f t="shared" si="286"/>
        <v>0.97099858731965272</v>
      </c>
      <c r="AK2428" s="1">
        <f t="shared" si="286"/>
        <v>0.87485367403354186</v>
      </c>
      <c r="AL2428" s="1">
        <f t="shared" si="286"/>
        <v>0.90491663355171426</v>
      </c>
      <c r="AM2428" s="1">
        <f t="shared" si="286"/>
        <v>1.5784967950389672</v>
      </c>
      <c r="AN2428" s="29">
        <f t="shared" si="286"/>
        <v>0.64534186019528061</v>
      </c>
      <c r="AO2428" s="1">
        <f t="shared" si="281"/>
        <v>20193.065301328348</v>
      </c>
      <c r="AP2428" s="1">
        <f t="shared" si="282"/>
        <v>30867.607506405275</v>
      </c>
      <c r="AQ2428" s="29">
        <f t="shared" si="283"/>
        <v>44813.177674358121</v>
      </c>
    </row>
    <row r="2429" spans="1:43" x14ac:dyDescent="0.2">
      <c r="A2429" s="26"/>
      <c r="E2429" s="25" t="s">
        <v>4725</v>
      </c>
      <c r="F2429" s="26" t="s">
        <v>4726</v>
      </c>
      <c r="G2429" s="1">
        <v>0.56395146846562405</v>
      </c>
      <c r="H2429" s="1">
        <v>1.0307339419010799</v>
      </c>
      <c r="I2429" s="1">
        <f>VLOOKUP(F2429,'[1]SUSMB vs SHAM all proteins sum'!$B$2:$E$3214,2,FALSE)</f>
        <v>0.84669521355836597</v>
      </c>
      <c r="J2429" s="29">
        <f>VLOOKUP(F2429,'[1]SUSMB vs SHAM all proteins sum'!$B$2:$E$3214,3,FALSE)</f>
        <v>1.0132339347799499</v>
      </c>
      <c r="K2429" s="25">
        <f>VLOOKUP($E2429,[1]AllProteinsNorm!$A$1:$Q$3226,4,FALSE)</f>
        <v>758983.34397848905</v>
      </c>
      <c r="L2429" s="1">
        <f>VLOOKUP($E2429,[1]AllProteinsNorm!$A$1:$Q$3226,5,FALSE)</f>
        <v>710731.03867388202</v>
      </c>
      <c r="M2429" s="1">
        <f>VLOOKUP($E2429,[1]AllProteinsNorm!$A$1:$Q$3226,10,FALSE)</f>
        <v>692406.892997836</v>
      </c>
      <c r="N2429" s="1">
        <f>VLOOKUP($E2429,[1]AllProteinsNorm!$A$1:$Q$3226,11,FALSE)</f>
        <v>651121.46008205297</v>
      </c>
      <c r="O2429" s="1">
        <f>VLOOKUP($E2429,[1]AllProteinsNorm!$A$1:$Q$3226,15,FALSE)</f>
        <v>819723.36263330502</v>
      </c>
      <c r="P2429" s="1">
        <f>VLOOKUP($E2429,[1]AllProteinsNorm!$A$1:$Q$3226,6,FALSE)</f>
        <v>774123.24989404995</v>
      </c>
      <c r="Q2429" s="1">
        <f>VLOOKUP($E2429,[1]AllProteinsNorm!$A$1:$Q$3226,8,FALSE)</f>
        <v>760778.51722948905</v>
      </c>
      <c r="R2429" s="1">
        <f>VLOOKUP($E2429,[1]AllProteinsNorm!$A$1:$Q$3226,13,FALSE)</f>
        <v>813665.14759789302</v>
      </c>
      <c r="S2429" s="1">
        <f>VLOOKUP($E2429,[1]AllProteinsNorm!$A$1:$Q$3226,16,FALSE)</f>
        <v>686822.62397154502</v>
      </c>
      <c r="T2429" s="1">
        <f>VLOOKUP($E2429,[1]AllProteinsNorm!$A$1:$Q$3226,17,FALSE)</f>
        <v>704697.06390803796</v>
      </c>
      <c r="U2429" s="1">
        <f>VLOOKUP($E2429,[1]AllProteinsNorm!$A$1:$Q$3226,3,FALSE)</f>
        <v>758631.21915061795</v>
      </c>
      <c r="V2429" s="1">
        <f>VLOOKUP($E2429,[1]AllProteinsNorm!$A$1:$Q$3226,7,FALSE)</f>
        <v>663303.25625002699</v>
      </c>
      <c r="W2429" s="1">
        <f>VLOOKUP($E2429,[1]AllProteinsNorm!$A$1:$Q$3226,9,FALSE)</f>
        <v>714883.18694434199</v>
      </c>
      <c r="X2429" s="1">
        <f>VLOOKUP($E2429,[1]AllProteinsNorm!$A$1:$Q$3226,12,FALSE)</f>
        <v>884579.08991401002</v>
      </c>
      <c r="Y2429" s="29">
        <f>VLOOKUP($E2429,[1]AllProteinsNorm!$A$1:$Q$3226,14,FALSE)</f>
        <v>669055.69662012404</v>
      </c>
      <c r="Z2429" s="25">
        <f t="shared" si="286"/>
        <v>1.0445780712348898</v>
      </c>
      <c r="AA2429" s="1">
        <f t="shared" si="286"/>
        <v>0.97816910401893475</v>
      </c>
      <c r="AB2429" s="1">
        <f t="shared" si="286"/>
        <v>0.95294984077795664</v>
      </c>
      <c r="AC2429" s="1">
        <f t="shared" si="286"/>
        <v>0.89612928176646889</v>
      </c>
      <c r="AD2429" s="1">
        <f t="shared" si="286"/>
        <v>1.1281737022017495</v>
      </c>
      <c r="AE2429" s="1">
        <f t="shared" si="286"/>
        <v>1.0654149102056307</v>
      </c>
      <c r="AF2429" s="1">
        <f t="shared" si="286"/>
        <v>1.0470487428602149</v>
      </c>
      <c r="AG2429" s="1">
        <f t="shared" si="286"/>
        <v>1.119835866296623</v>
      </c>
      <c r="AH2429" s="1">
        <f t="shared" si="286"/>
        <v>0.94526429008041057</v>
      </c>
      <c r="AI2429" s="1">
        <f t="shared" si="286"/>
        <v>0.96986462965491749</v>
      </c>
      <c r="AJ2429" s="1">
        <f t="shared" si="286"/>
        <v>1.0440934468008365</v>
      </c>
      <c r="AK2429" s="1">
        <f t="shared" si="286"/>
        <v>0.91289491601427331</v>
      </c>
      <c r="AL2429" s="1">
        <f t="shared" si="286"/>
        <v>0.98388364711958187</v>
      </c>
      <c r="AM2429" s="1">
        <f t="shared" si="286"/>
        <v>1.2174337249003964</v>
      </c>
      <c r="AN2429" s="29">
        <f t="shared" si="286"/>
        <v>0.92081191856032651</v>
      </c>
      <c r="AO2429" s="1">
        <f t="shared" si="281"/>
        <v>58032.13574163094</v>
      </c>
      <c r="AP2429" s="1">
        <f t="shared" si="282"/>
        <v>46422.926251096738</v>
      </c>
      <c r="AQ2429" s="29">
        <f t="shared" si="283"/>
        <v>80967.08393279236</v>
      </c>
    </row>
    <row r="2430" spans="1:43" x14ac:dyDescent="0.2">
      <c r="A2430" s="26"/>
      <c r="E2430" s="25" t="s">
        <v>4727</v>
      </c>
      <c r="F2430" s="26" t="s">
        <v>4728</v>
      </c>
      <c r="G2430" s="1">
        <v>0.91312783294872701</v>
      </c>
      <c r="H2430" s="1">
        <v>0.99394084904179802</v>
      </c>
      <c r="I2430" s="1">
        <f>VLOOKUP(F2430,'[1]SUSMB vs SHAM all proteins sum'!$B$2:$E$3214,2,FALSE)</f>
        <v>0.25854501109609301</v>
      </c>
      <c r="J2430" s="29">
        <f>VLOOKUP(F2430,'[1]SUSMB vs SHAM all proteins sum'!$B$2:$E$3214,3,FALSE)</f>
        <v>0.94862085665664098</v>
      </c>
      <c r="K2430" s="25">
        <f>VLOOKUP($E2430,[1]AllProteinsNorm!$A$1:$Q$3226,4,FALSE)</f>
        <v>5178801.08346669</v>
      </c>
      <c r="L2430" s="1">
        <f>VLOOKUP($E2430,[1]AllProteinsNorm!$A$1:$Q$3226,5,FALSE)</f>
        <v>6160892.3171604797</v>
      </c>
      <c r="M2430" s="1">
        <f>VLOOKUP($E2430,[1]AllProteinsNorm!$A$1:$Q$3226,10,FALSE)</f>
        <v>5788759.4051158503</v>
      </c>
      <c r="N2430" s="1">
        <f>VLOOKUP($E2430,[1]AllProteinsNorm!$A$1:$Q$3226,11,FALSE)</f>
        <v>5475586.8563938504</v>
      </c>
      <c r="O2430" s="1">
        <f>VLOOKUP($E2430,[1]AllProteinsNorm!$A$1:$Q$3226,15,FALSE)</f>
        <v>4847803.8691763002</v>
      </c>
      <c r="P2430" s="1">
        <f>VLOOKUP($E2430,[1]AllProteinsNorm!$A$1:$Q$3226,6,FALSE)</f>
        <v>5593173.1583541799</v>
      </c>
      <c r="Q2430" s="1">
        <f>VLOOKUP($E2430,[1]AllProteinsNorm!$A$1:$Q$3226,8,FALSE)</f>
        <v>5456843.0942216599</v>
      </c>
      <c r="R2430" s="1">
        <f>VLOOKUP($E2430,[1]AllProteinsNorm!$A$1:$Q$3226,13,FALSE)</f>
        <v>4908466.7624778003</v>
      </c>
      <c r="S2430" s="1">
        <f>VLOOKUP($E2430,[1]AllProteinsNorm!$A$1:$Q$3226,16,FALSE)</f>
        <v>6036991.0952711804</v>
      </c>
      <c r="T2430" s="1">
        <f>VLOOKUP($E2430,[1]AllProteinsNorm!$A$1:$Q$3226,17,FALSE)</f>
        <v>5258606.0707877204</v>
      </c>
      <c r="U2430" s="1">
        <f>VLOOKUP($E2430,[1]AllProteinsNorm!$A$1:$Q$3226,3,FALSE)</f>
        <v>5180407.3346455405</v>
      </c>
      <c r="V2430" s="1">
        <f>VLOOKUP($E2430,[1]AllProteinsNorm!$A$1:$Q$3226,7,FALSE)</f>
        <v>5390886.7541440902</v>
      </c>
      <c r="W2430" s="1">
        <f>VLOOKUP($E2430,[1]AllProteinsNorm!$A$1:$Q$3226,9,FALSE)</f>
        <v>5155061.2704449901</v>
      </c>
      <c r="X2430" s="1">
        <f>VLOOKUP($E2430,[1]AllProteinsNorm!$A$1:$Q$3226,12,FALSE)</f>
        <v>5015636.2686270401</v>
      </c>
      <c r="Y2430" s="29">
        <f>VLOOKUP($E2430,[1]AllProteinsNorm!$A$1:$Q$3226,14,FALSE)</f>
        <v>5215709.8305458296</v>
      </c>
      <c r="Z2430" s="25">
        <f t="shared" si="286"/>
        <v>0.94325196731495409</v>
      </c>
      <c r="AA2430" s="1">
        <f t="shared" si="286"/>
        <v>1.122127246232663</v>
      </c>
      <c r="AB2430" s="1">
        <f t="shared" si="286"/>
        <v>1.05434802557301</v>
      </c>
      <c r="AC2430" s="1">
        <f t="shared" si="286"/>
        <v>0.99730767628557926</v>
      </c>
      <c r="AD2430" s="1">
        <f t="shared" si="286"/>
        <v>0.88296508459379275</v>
      </c>
      <c r="AE2430" s="1">
        <f t="shared" si="286"/>
        <v>1.0187245078776368</v>
      </c>
      <c r="AF2430" s="1">
        <f t="shared" si="286"/>
        <v>0.99389374123403884</v>
      </c>
      <c r="AG2430" s="1">
        <f t="shared" si="286"/>
        <v>0.89401404989047761</v>
      </c>
      <c r="AH2430" s="1">
        <f t="shared" si="286"/>
        <v>1.0995602332471834</v>
      </c>
      <c r="AI2430" s="1">
        <f t="shared" si="286"/>
        <v>0.95778741868272843</v>
      </c>
      <c r="AJ2430" s="1">
        <f t="shared" si="286"/>
        <v>0.94354452529508004</v>
      </c>
      <c r="AK2430" s="1">
        <f t="shared" si="286"/>
        <v>0.98188064273259645</v>
      </c>
      <c r="AL2430" s="1">
        <f t="shared" si="286"/>
        <v>0.93892806589925848</v>
      </c>
      <c r="AM2430" s="1">
        <f t="shared" si="286"/>
        <v>0.91353359618743135</v>
      </c>
      <c r="AN2430" s="29">
        <f t="shared" si="286"/>
        <v>0.94997442058790815</v>
      </c>
      <c r="AO2430" s="1">
        <f t="shared" si="281"/>
        <v>458000.30097231205</v>
      </c>
      <c r="AP2430" s="1">
        <f t="shared" si="282"/>
        <v>372824.48445463064</v>
      </c>
      <c r="AQ2430" s="29">
        <f t="shared" si="283"/>
        <v>120598.56197711933</v>
      </c>
    </row>
    <row r="2431" spans="1:43" x14ac:dyDescent="0.2">
      <c r="A2431" s="26"/>
      <c r="E2431" s="25" t="s">
        <v>4729</v>
      </c>
      <c r="F2431" s="26" t="s">
        <v>4730</v>
      </c>
      <c r="G2431" s="1">
        <v>0.75823644124631095</v>
      </c>
      <c r="H2431" s="1">
        <v>0.98089256447884499</v>
      </c>
      <c r="I2431" s="1">
        <f>VLOOKUP(F2431,'[1]SUSMB vs SHAM all proteins sum'!$B$2:$E$3214,2,FALSE)</f>
        <v>0.84172653089629301</v>
      </c>
      <c r="J2431" s="29">
        <f>VLOOKUP(F2431,'[1]SUSMB vs SHAM all proteins sum'!$B$2:$E$3214,3,FALSE)</f>
        <v>1.0189236260149099</v>
      </c>
      <c r="K2431" s="25">
        <f>VLOOKUP($E2431,[1]AllProteinsNorm!$A$1:$Q$3226,4,FALSE)</f>
        <v>616674.88791860698</v>
      </c>
      <c r="L2431" s="1">
        <f>VLOOKUP($E2431,[1]AllProteinsNorm!$A$1:$Q$3226,5,FALSE)</f>
        <v>566223.19282307103</v>
      </c>
      <c r="M2431" s="1">
        <f>VLOOKUP($E2431,[1]AllProteinsNorm!$A$1:$Q$3226,10,FALSE)</f>
        <v>573076.07571249199</v>
      </c>
      <c r="N2431" s="1">
        <f>VLOOKUP($E2431,[1]AllProteinsNorm!$A$1:$Q$3226,11,FALSE)</f>
        <v>590449.24774868297</v>
      </c>
      <c r="O2431" s="1">
        <f>VLOOKUP($E2431,[1]AllProteinsNorm!$A$1:$Q$3226,15,FALSE)</f>
        <v>705831.25528429903</v>
      </c>
      <c r="P2431" s="1">
        <f>VLOOKUP($E2431,[1]AllProteinsNorm!$A$1:$Q$3226,6,FALSE)</f>
        <v>557976.21208109101</v>
      </c>
      <c r="Q2431" s="1">
        <f>VLOOKUP($E2431,[1]AllProteinsNorm!$A$1:$Q$3226,8,FALSE)</f>
        <v>711029.57710174494</v>
      </c>
      <c r="R2431" s="1">
        <f>VLOOKUP($E2431,[1]AllProteinsNorm!$A$1:$Q$3226,13,FALSE)</f>
        <v>596186.18502124597</v>
      </c>
      <c r="S2431" s="1">
        <f>VLOOKUP($E2431,[1]AllProteinsNorm!$A$1:$Q$3226,16,FALSE)</f>
        <v>556092.46417415701</v>
      </c>
      <c r="T2431" s="1">
        <f>VLOOKUP($E2431,[1]AllProteinsNorm!$A$1:$Q$3226,17,FALSE)</f>
        <v>575724.35067769606</v>
      </c>
      <c r="U2431" s="1">
        <f>VLOOKUP($E2431,[1]AllProteinsNorm!$A$1:$Q$3226,3,FALSE)</f>
        <v>525873.38448278198</v>
      </c>
      <c r="V2431" s="1">
        <f>VLOOKUP($E2431,[1]AllProteinsNorm!$A$1:$Q$3226,7,FALSE)</f>
        <v>498873.16717222403</v>
      </c>
      <c r="W2431" s="1">
        <f>VLOOKUP($E2431,[1]AllProteinsNorm!$A$1:$Q$3226,9,FALSE)</f>
        <v>649330.36119598395</v>
      </c>
      <c r="X2431" s="1">
        <f>VLOOKUP($E2431,[1]AllProteinsNorm!$A$1:$Q$3226,12,FALSE)</f>
        <v>721649.27890364896</v>
      </c>
      <c r="Y2431" s="29">
        <f>VLOOKUP($E2431,[1]AllProteinsNorm!$A$1:$Q$3226,14,FALSE)</f>
        <v>745048.57716769294</v>
      </c>
      <c r="Z2431" s="25">
        <f t="shared" si="286"/>
        <v>1.0101956696205392</v>
      </c>
      <c r="AA2431" s="1">
        <f t="shared" si="286"/>
        <v>0.92754906780650037</v>
      </c>
      <c r="AB2431" s="1">
        <f t="shared" si="286"/>
        <v>0.93877500347363174</v>
      </c>
      <c r="AC2431" s="1">
        <f t="shared" si="286"/>
        <v>0.9672345751253465</v>
      </c>
      <c r="AD2431" s="1">
        <f t="shared" si="286"/>
        <v>1.1562456839739819</v>
      </c>
      <c r="AE2431" s="1">
        <f t="shared" si="286"/>
        <v>0.91403941402262223</v>
      </c>
      <c r="AF2431" s="1">
        <f t="shared" si="286"/>
        <v>1.1647612280510271</v>
      </c>
      <c r="AG2431" s="1">
        <f t="shared" si="286"/>
        <v>0.97663244311570441</v>
      </c>
      <c r="AH2431" s="1">
        <f t="shared" si="286"/>
        <v>0.91095358384610203</v>
      </c>
      <c r="AI2431" s="1">
        <f t="shared" si="286"/>
        <v>0.94311323088360977</v>
      </c>
      <c r="AJ2431" s="1">
        <f t="shared" si="286"/>
        <v>0.8614507030863876</v>
      </c>
      <c r="AK2431" s="1">
        <f t="shared" si="286"/>
        <v>0.8172207479831417</v>
      </c>
      <c r="AL2431" s="1">
        <f t="shared" si="286"/>
        <v>1.0636896878471571</v>
      </c>
      <c r="AM2431" s="1">
        <f t="shared" si="286"/>
        <v>1.1821577152164988</v>
      </c>
      <c r="AN2431" s="29">
        <f t="shared" si="286"/>
        <v>1.2204888849164341</v>
      </c>
      <c r="AO2431" s="1">
        <f t="shared" si="281"/>
        <v>50772.40168673898</v>
      </c>
      <c r="AP2431" s="1">
        <f t="shared" si="282"/>
        <v>57660.212123912126</v>
      </c>
      <c r="AQ2431" s="29">
        <f t="shared" si="283"/>
        <v>100029.00145924008</v>
      </c>
    </row>
    <row r="2432" spans="1:43" x14ac:dyDescent="0.2">
      <c r="A2432" s="26"/>
      <c r="E2432" s="25" t="s">
        <v>4731</v>
      </c>
      <c r="F2432" s="26" t="s">
        <v>4732</v>
      </c>
      <c r="G2432" s="1">
        <v>0.48178905329275501</v>
      </c>
      <c r="H2432" s="1">
        <v>1.03066313953933</v>
      </c>
      <c r="I2432" s="1">
        <f>VLOOKUP(F2432,'[1]SUSMB vs SHAM all proteins sum'!$B$2:$E$3214,2,FALSE)</f>
        <v>0.67890191312192705</v>
      </c>
      <c r="J2432" s="29">
        <f>VLOOKUP(F2432,'[1]SUSMB vs SHAM all proteins sum'!$B$2:$E$3214,3,FALSE)</f>
        <v>0.94741993794570001</v>
      </c>
      <c r="K2432" s="25">
        <f>VLOOKUP($E2432,[1]AllProteinsNorm!$A$1:$Q$3226,4,FALSE)</f>
        <v>2746700.6397573901</v>
      </c>
      <c r="L2432" s="1">
        <f>VLOOKUP($E2432,[1]AllProteinsNorm!$A$1:$Q$3226,5,FALSE)</f>
        <v>3232072.0900279898</v>
      </c>
      <c r="M2432" s="1">
        <f>VLOOKUP($E2432,[1]AllProteinsNorm!$A$1:$Q$3226,10,FALSE)</f>
        <v>3220091.1597723798</v>
      </c>
      <c r="N2432" s="1">
        <f>VLOOKUP($E2432,[1]AllProteinsNorm!$A$1:$Q$3226,11,FALSE)</f>
        <v>3193501.48471573</v>
      </c>
      <c r="O2432" s="1">
        <f>VLOOKUP($E2432,[1]AllProteinsNorm!$A$1:$Q$3226,15,FALSE)</f>
        <v>3022011.96414589</v>
      </c>
      <c r="P2432" s="1">
        <f>VLOOKUP($E2432,[1]AllProteinsNorm!$A$1:$Q$3226,6,FALSE)</f>
        <v>3281701.4083952801</v>
      </c>
      <c r="Q2432" s="1">
        <f>VLOOKUP($E2432,[1]AllProteinsNorm!$A$1:$Q$3226,8,FALSE)</f>
        <v>3396007.41295433</v>
      </c>
      <c r="R2432" s="1">
        <f>VLOOKUP($E2432,[1]AllProteinsNorm!$A$1:$Q$3226,13,FALSE)</f>
        <v>3057117.13089763</v>
      </c>
      <c r="S2432" s="1">
        <f>VLOOKUP($E2432,[1]AllProteinsNorm!$A$1:$Q$3226,16,FALSE)</f>
        <v>3227382.71479704</v>
      </c>
      <c r="T2432" s="1">
        <f>VLOOKUP($E2432,[1]AllProteinsNorm!$A$1:$Q$3226,17,FALSE)</f>
        <v>2917946.4475441501</v>
      </c>
      <c r="U2432" s="1">
        <f>VLOOKUP($E2432,[1]AllProteinsNorm!$A$1:$Q$3226,3,FALSE)</f>
        <v>1816835.57216437</v>
      </c>
      <c r="V2432" s="1">
        <f>VLOOKUP($E2432,[1]AllProteinsNorm!$A$1:$Q$3226,7,FALSE)</f>
        <v>3474602.8220792301</v>
      </c>
      <c r="W2432" s="1">
        <f>VLOOKUP($E2432,[1]AllProteinsNorm!$A$1:$Q$3226,9,FALSE)</f>
        <v>3456206.4596160599</v>
      </c>
      <c r="X2432" s="1">
        <f>VLOOKUP($E2432,[1]AllProteinsNorm!$A$1:$Q$3226,12,FALSE)</f>
        <v>3278027.1905995701</v>
      </c>
      <c r="Y2432" s="29">
        <f>VLOOKUP($E2432,[1]AllProteinsNorm!$A$1:$Q$3226,14,FALSE)</f>
        <v>2944444.7818982401</v>
      </c>
      <c r="Z2432" s="25">
        <f t="shared" si="286"/>
        <v>0.89095413309735483</v>
      </c>
      <c r="AA2432" s="1">
        <f t="shared" si="286"/>
        <v>1.0483952802855847</v>
      </c>
      <c r="AB2432" s="1">
        <f t="shared" si="286"/>
        <v>1.0445089960742373</v>
      </c>
      <c r="AC2432" s="1">
        <f t="shared" si="286"/>
        <v>1.0358840368972042</v>
      </c>
      <c r="AD2432" s="1">
        <f t="shared" si="286"/>
        <v>0.98025755364561906</v>
      </c>
      <c r="AE2432" s="1">
        <f t="shared" si="286"/>
        <v>1.0644936659931903</v>
      </c>
      <c r="AF2432" s="1">
        <f t="shared" si="286"/>
        <v>1.1015713896175332</v>
      </c>
      <c r="AG2432" s="1">
        <f t="shared" si="286"/>
        <v>0.99164470408997807</v>
      </c>
      <c r="AH2432" s="1">
        <f t="shared" si="286"/>
        <v>1.046874175952923</v>
      </c>
      <c r="AI2432" s="1">
        <f t="shared" si="286"/>
        <v>0.94650156262600027</v>
      </c>
      <c r="AJ2432" s="1">
        <f t="shared" si="286"/>
        <v>0.58933148328866325</v>
      </c>
      <c r="AK2432" s="1">
        <f t="shared" si="286"/>
        <v>1.1270655783866788</v>
      </c>
      <c r="AL2432" s="1">
        <f t="shared" si="286"/>
        <v>1.1210983044387008</v>
      </c>
      <c r="AM2432" s="1">
        <f t="shared" si="286"/>
        <v>1.0633018508082355</v>
      </c>
      <c r="AN2432" s="29">
        <f t="shared" si="286"/>
        <v>0.95509689339166304</v>
      </c>
      <c r="AO2432" s="1">
        <f t="shared" si="281"/>
        <v>184414.6278975028</v>
      </c>
      <c r="AP2432" s="1">
        <f t="shared" si="282"/>
        <v>169080.45455374496</v>
      </c>
      <c r="AQ2432" s="29">
        <f t="shared" si="283"/>
        <v>618620.58419910946</v>
      </c>
    </row>
    <row r="2433" spans="1:43" x14ac:dyDescent="0.2">
      <c r="A2433" s="26"/>
      <c r="E2433" s="25" t="s">
        <v>4733</v>
      </c>
      <c r="F2433" s="26" t="s">
        <v>4734</v>
      </c>
      <c r="G2433" s="1">
        <v>0.57257591495306004</v>
      </c>
      <c r="H2433" s="1">
        <v>1.15932653064526</v>
      </c>
      <c r="I2433" s="1">
        <f>VLOOKUP(F2433,'[1]SUSMB vs SHAM all proteins sum'!$B$2:$E$3214,2,FALSE)</f>
        <v>0.12332391559672599</v>
      </c>
      <c r="J2433" s="29">
        <f>VLOOKUP(F2433,'[1]SUSMB vs SHAM all proteins sum'!$B$2:$E$3214,3,FALSE)</f>
        <v>0.53839259718339405</v>
      </c>
      <c r="K2433" s="25">
        <f>VLOOKUP($E2433,[1]AllProteinsNorm!$A$1:$Q$3226,4,FALSE)</f>
        <v>200789.649392277</v>
      </c>
      <c r="L2433" s="1">
        <f>VLOOKUP($E2433,[1]AllProteinsNorm!$A$1:$Q$3226,5,FALSE)</f>
        <v>110546.526759955</v>
      </c>
      <c r="M2433" s="1">
        <f>VLOOKUP($E2433,[1]AllProteinsNorm!$A$1:$Q$3226,10,FALSE)</f>
        <v>210861.19024268899</v>
      </c>
      <c r="N2433" s="1">
        <f>VLOOKUP($E2433,[1]AllProteinsNorm!$A$1:$Q$3226,11,FALSE)</f>
        <v>181909.81241520299</v>
      </c>
      <c r="O2433" s="1">
        <f>VLOOKUP($E2433,[1]AllProteinsNorm!$A$1:$Q$3226,15,FALSE)</f>
        <v>187712.58736772701</v>
      </c>
      <c r="P2433" s="1">
        <f>VLOOKUP($E2433,[1]AllProteinsNorm!$A$1:$Q$3226,6,FALSE)</f>
        <v>175927.59659919501</v>
      </c>
      <c r="Q2433" s="1">
        <f>VLOOKUP($E2433,[1]AllProteinsNorm!$A$1:$Q$3226,8,FALSE)</f>
        <v>395703.22136390902</v>
      </c>
      <c r="R2433" s="1">
        <f>VLOOKUP($E2433,[1]AllProteinsNorm!$A$1:$Q$3226,13,FALSE)</f>
        <v>262530.29222399299</v>
      </c>
      <c r="S2433" s="1">
        <f>VLOOKUP($E2433,[1]AllProteinsNorm!$A$1:$Q$3226,16,FALSE)</f>
        <v>104730.660695051</v>
      </c>
      <c r="T2433" s="1">
        <f>VLOOKUP($E2433,[1]AllProteinsNorm!$A$1:$Q$3226,17,FALSE)</f>
        <v>174865.70827693201</v>
      </c>
      <c r="U2433" s="1">
        <f>VLOOKUP($E2433,[1]AllProteinsNorm!$A$1:$Q$3226,3,FALSE)</f>
        <v>26296.4899252717</v>
      </c>
      <c r="V2433" s="1">
        <f>VLOOKUP($E2433,[1]AllProteinsNorm!$A$1:$Q$3226,7,FALSE)</f>
        <v>102839.236727258</v>
      </c>
      <c r="W2433" s="1">
        <f>VLOOKUP($E2433,[1]AllProteinsNorm!$A$1:$Q$3226,9,FALSE)</f>
        <v>94132.489849037796</v>
      </c>
      <c r="X2433" s="1">
        <f>VLOOKUP($E2433,[1]AllProteinsNorm!$A$1:$Q$3226,12,FALSE)</f>
        <v>173438.42724934901</v>
      </c>
      <c r="Y2433" s="29">
        <f>VLOOKUP($E2433,[1]AllProteinsNorm!$A$1:$Q$3226,14,FALSE)</f>
        <v>163751.95666751199</v>
      </c>
      <c r="Z2433" s="25">
        <f t="shared" si="286"/>
        <v>1.125729979347837</v>
      </c>
      <c r="AA2433" s="1">
        <f t="shared" si="286"/>
        <v>0.61978064936670896</v>
      </c>
      <c r="AB2433" s="1">
        <f t="shared" si="286"/>
        <v>1.1821962140758273</v>
      </c>
      <c r="AC2433" s="1">
        <f t="shared" si="286"/>
        <v>1.0198799091145379</v>
      </c>
      <c r="AD2433" s="1">
        <f t="shared" si="286"/>
        <v>1.0524132480950892</v>
      </c>
      <c r="AE2433" s="1">
        <f t="shared" si="286"/>
        <v>0.98634053242160746</v>
      </c>
      <c r="AF2433" s="1">
        <f t="shared" si="286"/>
        <v>2.2185156484017421</v>
      </c>
      <c r="AG2433" s="1">
        <f t="shared" si="286"/>
        <v>1.471879757437659</v>
      </c>
      <c r="AH2433" s="1">
        <f t="shared" si="286"/>
        <v>0.58717391488139048</v>
      </c>
      <c r="AI2433" s="1">
        <f t="shared" si="286"/>
        <v>0.98038704068182458</v>
      </c>
      <c r="AJ2433" s="1">
        <f t="shared" si="286"/>
        <v>0.14743163878264798</v>
      </c>
      <c r="AK2433" s="1">
        <f t="shared" si="286"/>
        <v>0.57656961993567934</v>
      </c>
      <c r="AL2433" s="1">
        <f t="shared" si="286"/>
        <v>0.52775512171293049</v>
      </c>
      <c r="AM2433" s="1">
        <f t="shared" si="286"/>
        <v>0.97238496962603249</v>
      </c>
      <c r="AN2433" s="29">
        <f t="shared" si="286"/>
        <v>0.91807763674782572</v>
      </c>
      <c r="AO2433" s="1">
        <f t="shared" si="281"/>
        <v>35378.399264081942</v>
      </c>
      <c r="AP2433" s="1">
        <f t="shared" si="282"/>
        <v>99909.054366875425</v>
      </c>
      <c r="AQ2433" s="29">
        <f t="shared" si="283"/>
        <v>53293.831614519586</v>
      </c>
    </row>
    <row r="2434" spans="1:43" x14ac:dyDescent="0.2">
      <c r="A2434" s="26"/>
      <c r="E2434" s="25" t="s">
        <v>4735</v>
      </c>
      <c r="F2434" s="26" t="s">
        <v>4736</v>
      </c>
      <c r="G2434" s="1">
        <v>0.224828541000131</v>
      </c>
      <c r="H2434" s="1">
        <v>0.90127427293715501</v>
      </c>
      <c r="I2434" s="1">
        <f>VLOOKUP(F2434,'[1]SUSMB vs SHAM all proteins sum'!$B$2:$E$3214,2,FALSE)</f>
        <v>0.21056094004765999</v>
      </c>
      <c r="J2434" s="29">
        <f>VLOOKUP(F2434,'[1]SUSMB vs SHAM all proteins sum'!$B$2:$E$3214,3,FALSE)</f>
        <v>0.89993564069364196</v>
      </c>
      <c r="K2434" s="25">
        <f>VLOOKUP($E2434,[1]AllProteinsNorm!$A$1:$Q$3226,4,FALSE)</f>
        <v>172234.42107556801</v>
      </c>
      <c r="L2434" s="1">
        <f>VLOOKUP($E2434,[1]AllProteinsNorm!$A$1:$Q$3226,5,FALSE)</f>
        <v>166932.73208210201</v>
      </c>
      <c r="M2434" s="1">
        <f>VLOOKUP($E2434,[1]AllProteinsNorm!$A$1:$Q$3226,10,FALSE)</f>
        <v>182038.77689038499</v>
      </c>
      <c r="N2434" s="1">
        <f>VLOOKUP($E2434,[1]AllProteinsNorm!$A$1:$Q$3226,11,FALSE)</f>
        <v>191418.98331413601</v>
      </c>
      <c r="O2434" s="1">
        <f>VLOOKUP($E2434,[1]AllProteinsNorm!$A$1:$Q$3226,15,FALSE)</f>
        <v>253855.486495961</v>
      </c>
      <c r="P2434" s="1">
        <f>VLOOKUP($E2434,[1]AllProteinsNorm!$A$1:$Q$3226,6,FALSE)</f>
        <v>173112.784894991</v>
      </c>
      <c r="Q2434" s="1">
        <f>VLOOKUP($E2434,[1]AllProteinsNorm!$A$1:$Q$3226,8,FALSE)</f>
        <v>175443.58445610199</v>
      </c>
      <c r="R2434" s="1">
        <f>VLOOKUP($E2434,[1]AllProteinsNorm!$A$1:$Q$3226,13,FALSE)</f>
        <v>184603.527778989</v>
      </c>
      <c r="S2434" s="1">
        <f>VLOOKUP($E2434,[1]AllProteinsNorm!$A$1:$Q$3226,16,FALSE)</f>
        <v>170859.92962243501</v>
      </c>
      <c r="T2434" s="1">
        <f>VLOOKUP($E2434,[1]AllProteinsNorm!$A$1:$Q$3226,17,FALSE)</f>
        <v>157882.842251725</v>
      </c>
      <c r="U2434" s="1">
        <f>VLOOKUP($E2434,[1]AllProteinsNorm!$A$1:$Q$3226,3,FALSE)</f>
        <v>172070.65703038199</v>
      </c>
      <c r="V2434" s="1">
        <f>VLOOKUP($E2434,[1]AllProteinsNorm!$A$1:$Q$3226,7,FALSE)</f>
        <v>170753.515450623</v>
      </c>
      <c r="W2434" s="1">
        <f>VLOOKUP($E2434,[1]AllProteinsNorm!$A$1:$Q$3226,9,FALSE)</f>
        <v>171189.41451970799</v>
      </c>
      <c r="X2434" s="1">
        <f>VLOOKUP($E2434,[1]AllProteinsNorm!$A$1:$Q$3226,12,FALSE)</f>
        <v>162306.93570679601</v>
      </c>
      <c r="Y2434" s="29">
        <f>VLOOKUP($E2434,[1]AllProteinsNorm!$A$1:$Q$3226,14,FALSE)</f>
        <v>183892.375152778</v>
      </c>
      <c r="Z2434" s="25">
        <f t="shared" si="286"/>
        <v>0.89103938942189842</v>
      </c>
      <c r="AA2434" s="1">
        <f t="shared" si="286"/>
        <v>0.86361157508523867</v>
      </c>
      <c r="AB2434" s="1">
        <f t="shared" si="286"/>
        <v>0.94176134827515579</v>
      </c>
      <c r="AC2434" s="1">
        <f t="shared" si="286"/>
        <v>0.99028900814869136</v>
      </c>
      <c r="AD2434" s="1">
        <f t="shared" si="286"/>
        <v>1.3132986790690155</v>
      </c>
      <c r="AE2434" s="1">
        <f t="shared" si="286"/>
        <v>0.89558352616565384</v>
      </c>
      <c r="AF2434" s="1">
        <f t="shared" si="286"/>
        <v>0.90764170945345302</v>
      </c>
      <c r="AG2434" s="1">
        <f t="shared" si="286"/>
        <v>0.95502985785372774</v>
      </c>
      <c r="AH2434" s="1">
        <f t="shared" si="286"/>
        <v>0.88392858069088465</v>
      </c>
      <c r="AI2434" s="1">
        <f t="shared" si="286"/>
        <v>0.81679277859590882</v>
      </c>
      <c r="AJ2434" s="1">
        <f t="shared" si="286"/>
        <v>0.89019217076536872</v>
      </c>
      <c r="AK2434" s="1">
        <f t="shared" si="286"/>
        <v>0.88337805648042145</v>
      </c>
      <c r="AL2434" s="1">
        <f t="shared" si="286"/>
        <v>0.88563314136961824</v>
      </c>
      <c r="AM2434" s="1">
        <f t="shared" si="286"/>
        <v>0.83968043082207044</v>
      </c>
      <c r="AN2434" s="29">
        <f t="shared" si="286"/>
        <v>0.95135077327883433</v>
      </c>
      <c r="AO2434" s="1">
        <f t="shared" si="281"/>
        <v>31420.730960632103</v>
      </c>
      <c r="AP2434" s="1">
        <f t="shared" si="282"/>
        <v>8623.4024618141993</v>
      </c>
      <c r="AQ2434" s="29">
        <f t="shared" si="283"/>
        <v>6893.3414544102325</v>
      </c>
    </row>
    <row r="2435" spans="1:43" x14ac:dyDescent="0.2">
      <c r="A2435" s="26"/>
      <c r="E2435" s="25" t="s">
        <v>4737</v>
      </c>
      <c r="F2435" s="26" t="s">
        <v>4738</v>
      </c>
      <c r="G2435" s="1">
        <v>0.24455686478266001</v>
      </c>
      <c r="H2435" s="1">
        <v>0.87139631154977304</v>
      </c>
      <c r="I2435" s="1">
        <f>VLOOKUP(F2435,'[1]SUSMB vs SHAM all proteins sum'!$B$2:$E$3214,2,FALSE)</f>
        <v>0.90532516795292395</v>
      </c>
      <c r="J2435" s="29">
        <f>VLOOKUP(F2435,'[1]SUSMB vs SHAM all proteins sum'!$B$2:$E$3214,3,FALSE)</f>
        <v>0.98754280194084398</v>
      </c>
      <c r="K2435" s="25">
        <f>VLOOKUP($E2435,[1]AllProteinsNorm!$A$1:$Q$3226,4,FALSE)</f>
        <v>1390261.6069360201</v>
      </c>
      <c r="L2435" s="1">
        <f>VLOOKUP($E2435,[1]AllProteinsNorm!$A$1:$Q$3226,5,FALSE)</f>
        <v>1037547.71612546</v>
      </c>
      <c r="M2435" s="1">
        <f>VLOOKUP($E2435,[1]AllProteinsNorm!$A$1:$Q$3226,10,FALSE)</f>
        <v>1428411.4065201599</v>
      </c>
      <c r="N2435" s="1">
        <f>VLOOKUP($E2435,[1]AllProteinsNorm!$A$1:$Q$3226,11,FALSE)</f>
        <v>1612981.94997761</v>
      </c>
      <c r="O2435" s="1">
        <f>VLOOKUP($E2435,[1]AllProteinsNorm!$A$1:$Q$3226,15,FALSE)</f>
        <v>1903130.5101256899</v>
      </c>
      <c r="P2435" s="1">
        <f>VLOOKUP($E2435,[1]AllProteinsNorm!$A$1:$Q$3226,6,FALSE)</f>
        <v>1454904.0588650601</v>
      </c>
      <c r="Q2435" s="1">
        <f>VLOOKUP($E2435,[1]AllProteinsNorm!$A$1:$Q$3226,8,FALSE)</f>
        <v>1191603.5958336799</v>
      </c>
      <c r="R2435" s="1">
        <f>VLOOKUP($E2435,[1]AllProteinsNorm!$A$1:$Q$3226,13,FALSE)</f>
        <v>1279233.49245098</v>
      </c>
      <c r="S2435" s="1">
        <f>VLOOKUP($E2435,[1]AllProteinsNorm!$A$1:$Q$3226,16,FALSE)</f>
        <v>1292110.0183536401</v>
      </c>
      <c r="T2435" s="1">
        <f>VLOOKUP($E2435,[1]AllProteinsNorm!$A$1:$Q$3226,17,FALSE)</f>
        <v>1108968.2385752599</v>
      </c>
      <c r="U2435" s="1">
        <f>VLOOKUP($E2435,[1]AllProteinsNorm!$A$1:$Q$3226,3,FALSE)</f>
        <v>1544893.7479039901</v>
      </c>
      <c r="V2435" s="1">
        <f>VLOOKUP($E2435,[1]AllProteinsNorm!$A$1:$Q$3226,7,FALSE)</f>
        <v>1390700.5721654999</v>
      </c>
      <c r="W2435" s="1">
        <f>VLOOKUP($E2435,[1]AllProteinsNorm!$A$1:$Q$3226,9,FALSE)</f>
        <v>1387676.7740055099</v>
      </c>
      <c r="X2435" s="1">
        <f>VLOOKUP($E2435,[1]AllProteinsNorm!$A$1:$Q$3226,12,FALSE)</f>
        <v>1447782.14842018</v>
      </c>
      <c r="Y2435" s="29">
        <f>VLOOKUP($E2435,[1]AllProteinsNorm!$A$1:$Q$3226,14,FALSE)</f>
        <v>1376296.0091669301</v>
      </c>
      <c r="Z2435" s="25">
        <f t="shared" si="286"/>
        <v>0.94289119276460254</v>
      </c>
      <c r="AA2435" s="1">
        <f t="shared" si="286"/>
        <v>0.70367663087796495</v>
      </c>
      <c r="AB2435" s="1">
        <f t="shared" si="286"/>
        <v>0.96876481960875915</v>
      </c>
      <c r="AC2435" s="1">
        <f t="shared" si="286"/>
        <v>1.0939426559250107</v>
      </c>
      <c r="AD2435" s="1">
        <f t="shared" si="286"/>
        <v>1.290724700823662</v>
      </c>
      <c r="AE2435" s="1">
        <f t="shared" si="286"/>
        <v>0.98673243695815382</v>
      </c>
      <c r="AF2435" s="1">
        <f t="shared" si="286"/>
        <v>0.80815907608524917</v>
      </c>
      <c r="AG2435" s="1">
        <f t="shared" si="286"/>
        <v>0.86759066603285773</v>
      </c>
      <c r="AH2435" s="1">
        <f t="shared" si="286"/>
        <v>0.87632367196961891</v>
      </c>
      <c r="AI2435" s="1">
        <f t="shared" si="286"/>
        <v>0.75211483938821544</v>
      </c>
      <c r="AJ2435" s="1">
        <f t="shared" si="286"/>
        <v>1.0477644648952795</v>
      </c>
      <c r="AK2435" s="1">
        <f t="shared" si="286"/>
        <v>0.9431889039627982</v>
      </c>
      <c r="AL2435" s="1">
        <f t="shared" si="286"/>
        <v>0.94113812974913358</v>
      </c>
      <c r="AM2435" s="1">
        <f t="shared" si="286"/>
        <v>0.98190227650444228</v>
      </c>
      <c r="AN2435" s="29">
        <f t="shared" si="286"/>
        <v>0.93341956593374387</v>
      </c>
      <c r="AO2435" s="1">
        <f t="shared" si="281"/>
        <v>283918.62313458766</v>
      </c>
      <c r="AP2435" s="1">
        <f t="shared" si="282"/>
        <v>115527.81279633367</v>
      </c>
      <c r="AQ2435" s="29">
        <f t="shared" si="283"/>
        <v>62825.459703230175</v>
      </c>
    </row>
    <row r="2436" spans="1:43" x14ac:dyDescent="0.2">
      <c r="A2436" s="26"/>
      <c r="E2436" s="25" t="s">
        <v>4739</v>
      </c>
      <c r="F2436" s="26" t="s">
        <v>4740</v>
      </c>
      <c r="G2436" s="1">
        <v>0.45156579388394102</v>
      </c>
      <c r="H2436" s="1">
        <v>0.96044759255874301</v>
      </c>
      <c r="I2436" s="1">
        <f>VLOOKUP(F2436,'[1]SUSMB vs SHAM all proteins sum'!$B$2:$E$3214,2,FALSE)</f>
        <v>0.37616586057185503</v>
      </c>
      <c r="J2436" s="29">
        <f>VLOOKUP(F2436,'[1]SUSMB vs SHAM all proteins sum'!$B$2:$E$3214,3,FALSE)</f>
        <v>0.92297823324711104</v>
      </c>
      <c r="K2436" s="25">
        <f>VLOOKUP($E2436,[1]AllProteinsNorm!$A$1:$Q$3226,4,FALSE)</f>
        <v>203046.447218641</v>
      </c>
      <c r="L2436" s="1">
        <f>VLOOKUP($E2436,[1]AllProteinsNorm!$A$1:$Q$3226,5,FALSE)</f>
        <v>181162.99837764399</v>
      </c>
      <c r="M2436" s="1">
        <f>VLOOKUP($E2436,[1]AllProteinsNorm!$A$1:$Q$3226,10,FALSE)</f>
        <v>215472.406018446</v>
      </c>
      <c r="N2436" s="1">
        <f>VLOOKUP($E2436,[1]AllProteinsNorm!$A$1:$Q$3226,11,FALSE)</f>
        <v>221212.302913928</v>
      </c>
      <c r="O2436" s="1">
        <f>VLOOKUP($E2436,[1]AllProteinsNorm!$A$1:$Q$3226,15,FALSE)</f>
        <v>215856.32098239599</v>
      </c>
      <c r="P2436" s="1">
        <f>VLOOKUP($E2436,[1]AllProteinsNorm!$A$1:$Q$3226,6,FALSE)</f>
        <v>185727.04457046601</v>
      </c>
      <c r="Q2436" s="1">
        <f>VLOOKUP($E2436,[1]AllProteinsNorm!$A$1:$Q$3226,8,FALSE)</f>
        <v>223192.75497835001</v>
      </c>
      <c r="R2436" s="1">
        <f>VLOOKUP($E2436,[1]AllProteinsNorm!$A$1:$Q$3226,13,FALSE)</f>
        <v>191154.03648063701</v>
      </c>
      <c r="S2436" s="1">
        <f>VLOOKUP($E2436,[1]AllProteinsNorm!$A$1:$Q$3226,16,FALSE)</f>
        <v>209130.78242688399</v>
      </c>
      <c r="T2436" s="1">
        <f>VLOOKUP($E2436,[1]AllProteinsNorm!$A$1:$Q$3226,17,FALSE)</f>
        <v>186656.14354192399</v>
      </c>
      <c r="U2436" s="1">
        <f>VLOOKUP($E2436,[1]AllProteinsNorm!$A$1:$Q$3226,3,FALSE)</f>
        <v>157648.14454020999</v>
      </c>
      <c r="V2436" s="1">
        <f>VLOOKUP($E2436,[1]AllProteinsNorm!$A$1:$Q$3226,7,FALSE)</f>
        <v>212492.42120075499</v>
      </c>
      <c r="W2436" s="1">
        <f>VLOOKUP($E2436,[1]AllProteinsNorm!$A$1:$Q$3226,9,FALSE)</f>
        <v>194516.07686715299</v>
      </c>
      <c r="X2436" s="1">
        <f>VLOOKUP($E2436,[1]AllProteinsNorm!$A$1:$Q$3226,12,FALSE)</f>
        <v>237760.83267517199</v>
      </c>
      <c r="Y2436" s="29">
        <f>VLOOKUP($E2436,[1]AllProteinsNorm!$A$1:$Q$3226,14,FALSE)</f>
        <v>163628.811392712</v>
      </c>
      <c r="Z2436" s="25">
        <f t="shared" si="286"/>
        <v>0.97924453383323218</v>
      </c>
      <c r="AA2436" s="1">
        <f t="shared" si="286"/>
        <v>0.87370588515207392</v>
      </c>
      <c r="AB2436" s="1">
        <f t="shared" si="286"/>
        <v>1.0391719661967416</v>
      </c>
      <c r="AC2436" s="1">
        <f t="shared" si="286"/>
        <v>1.0668541184168918</v>
      </c>
      <c r="AD2436" s="1">
        <f t="shared" si="286"/>
        <v>1.0410234964010598</v>
      </c>
      <c r="AE2436" s="1">
        <f t="shared" si="286"/>
        <v>0.89571719018944185</v>
      </c>
      <c r="AF2436" s="1">
        <f t="shared" si="286"/>
        <v>1.0764053658539656</v>
      </c>
      <c r="AG2436" s="1">
        <f t="shared" si="286"/>
        <v>0.92189027637730114</v>
      </c>
      <c r="AH2436" s="1">
        <f t="shared" si="286"/>
        <v>1.0085878297947981</v>
      </c>
      <c r="AI2436" s="1">
        <f t="shared" si="286"/>
        <v>0.90019801268918553</v>
      </c>
      <c r="AJ2436" s="1">
        <f t="shared" si="286"/>
        <v>0.76029935970127727</v>
      </c>
      <c r="AK2436" s="1">
        <f t="shared" si="286"/>
        <v>1.0248002109476204</v>
      </c>
      <c r="AL2436" s="1">
        <f t="shared" si="286"/>
        <v>0.93810459441201777</v>
      </c>
      <c r="AM2436" s="1">
        <f t="shared" si="286"/>
        <v>1.1466637261872019</v>
      </c>
      <c r="AN2436" s="29">
        <f t="shared" si="286"/>
        <v>0.78914268793584552</v>
      </c>
      <c r="AO2436" s="1">
        <f t="shared" si="281"/>
        <v>14385.923944797785</v>
      </c>
      <c r="AP2436" s="1">
        <f t="shared" si="282"/>
        <v>14682.474215328741</v>
      </c>
      <c r="AQ2436" s="29">
        <f t="shared" si="283"/>
        <v>29993.287837789932</v>
      </c>
    </row>
    <row r="2437" spans="1:43" x14ac:dyDescent="0.2">
      <c r="A2437" s="26"/>
      <c r="E2437" s="25" t="s">
        <v>4741</v>
      </c>
      <c r="F2437" s="26" t="s">
        <v>4742</v>
      </c>
      <c r="G2437" s="1">
        <v>0.81239677785009201</v>
      </c>
      <c r="H2437" s="1">
        <v>1.07835356574871</v>
      </c>
      <c r="I2437" s="1">
        <f>VLOOKUP(F2437,'[1]SUSMB vs SHAM all proteins sum'!$B$2:$E$3214,2,FALSE)</f>
        <v>0.53680736595696199</v>
      </c>
      <c r="J2437" s="29">
        <f>VLOOKUP(F2437,'[1]SUSMB vs SHAM all proteins sum'!$B$2:$E$3214,3,FALSE)</f>
        <v>1.2209337661145201</v>
      </c>
      <c r="K2437" s="25">
        <f>VLOOKUP($E2437,[1]AllProteinsNorm!$A$1:$Q$3226,4,FALSE)</f>
        <v>109055.193146285</v>
      </c>
      <c r="L2437" s="1">
        <f>VLOOKUP($E2437,[1]AllProteinsNorm!$A$1:$Q$3226,5,FALSE)</f>
        <v>78408.036348779002</v>
      </c>
      <c r="M2437" s="1">
        <f>VLOOKUP($E2437,[1]AllProteinsNorm!$A$1:$Q$3226,10,FALSE)</f>
        <v>84068.533574874105</v>
      </c>
      <c r="N2437" s="1">
        <f>VLOOKUP($E2437,[1]AllProteinsNorm!$A$1:$Q$3226,11,FALSE)</f>
        <v>90049.352956174902</v>
      </c>
      <c r="O2437" s="1">
        <f>VLOOKUP($E2437,[1]AllProteinsNorm!$A$1:$Q$3226,15,FALSE)</f>
        <v>31462.3715247449</v>
      </c>
      <c r="P2437" s="1">
        <f>VLOOKUP($E2437,[1]AllProteinsNorm!$A$1:$Q$3226,6,FALSE)</f>
        <v>87749.265366368607</v>
      </c>
      <c r="Q2437" s="1">
        <f>VLOOKUP($E2437,[1]AllProteinsNorm!$A$1:$Q$3226,8,FALSE)</f>
        <v>142569.65098070301</v>
      </c>
      <c r="R2437" s="1">
        <f>VLOOKUP($E2437,[1]AllProteinsNorm!$A$1:$Q$3226,13,FALSE)</f>
        <v>39350.997506151798</v>
      </c>
      <c r="S2437" s="1">
        <f>VLOOKUP($E2437,[1]AllProteinsNorm!$A$1:$Q$3226,16,FALSE)</f>
        <v>61618.173165367298</v>
      </c>
      <c r="T2437" s="1">
        <f>VLOOKUP($E2437,[1]AllProteinsNorm!$A$1:$Q$3226,17,FALSE)</f>
        <v>97900.115996776804</v>
      </c>
      <c r="U2437" s="1">
        <f>VLOOKUP($E2437,[1]AllProteinsNorm!$A$1:$Q$3226,3,FALSE)</f>
        <v>78833.137325837699</v>
      </c>
      <c r="V2437" s="1">
        <f>VLOOKUP($E2437,[1]AllProteinsNorm!$A$1:$Q$3226,7,FALSE)</f>
        <v>83142.805654311305</v>
      </c>
      <c r="W2437" s="1">
        <f>VLOOKUP($E2437,[1]AllProteinsNorm!$A$1:$Q$3226,9,FALSE)</f>
        <v>133307.22669062199</v>
      </c>
      <c r="X2437" s="1">
        <f>VLOOKUP($E2437,[1]AllProteinsNorm!$A$1:$Q$3226,12,FALSE)</f>
        <v>147746.68106651201</v>
      </c>
      <c r="Y2437" s="29">
        <f>VLOOKUP($E2437,[1]AllProteinsNorm!$A$1:$Q$3226,14,FALSE)</f>
        <v>42802.394218806097</v>
      </c>
      <c r="Z2437" s="25">
        <f t="shared" ref="Z2437:AN2453" si="287">K2437/AVERAGE($K2437:$O2437)</f>
        <v>1.3873171366587491</v>
      </c>
      <c r="AA2437" s="1">
        <f t="shared" si="287"/>
        <v>0.99744734148067227</v>
      </c>
      <c r="AB2437" s="1">
        <f t="shared" si="287"/>
        <v>1.0694558775000187</v>
      </c>
      <c r="AC2437" s="1">
        <f t="shared" si="287"/>
        <v>1.1455393080965748</v>
      </c>
      <c r="AD2437" s="1">
        <f t="shared" si="287"/>
        <v>0.40024033626398425</v>
      </c>
      <c r="AE2437" s="1">
        <f t="shared" si="287"/>
        <v>1.1162793449797876</v>
      </c>
      <c r="AF2437" s="1">
        <f t="shared" si="287"/>
        <v>1.813662552572572</v>
      </c>
      <c r="AG2437" s="1">
        <f t="shared" si="287"/>
        <v>0.500593429894446</v>
      </c>
      <c r="AH2437" s="1">
        <f t="shared" si="287"/>
        <v>0.78385948523564075</v>
      </c>
      <c r="AI2437" s="1">
        <f t="shared" si="287"/>
        <v>1.2454107382215434</v>
      </c>
      <c r="AJ2437" s="1">
        <f t="shared" si="287"/>
        <v>1.0028551524548166</v>
      </c>
      <c r="AK2437" s="1">
        <f t="shared" si="287"/>
        <v>1.0576794717092599</v>
      </c>
      <c r="AL2437" s="1">
        <f t="shared" si="287"/>
        <v>1.6958330428178467</v>
      </c>
      <c r="AM2437" s="1">
        <f t="shared" si="287"/>
        <v>1.8795207877270106</v>
      </c>
      <c r="AN2437" s="29">
        <f t="shared" si="287"/>
        <v>0.54449947110836772</v>
      </c>
      <c r="AO2437" s="1">
        <f t="shared" si="281"/>
        <v>25731.318746746256</v>
      </c>
      <c r="AP2437" s="1">
        <f t="shared" si="282"/>
        <v>34972.1866995288</v>
      </c>
      <c r="AQ2437" s="29">
        <f t="shared" si="283"/>
        <v>38347.722304895404</v>
      </c>
    </row>
    <row r="2438" spans="1:43" x14ac:dyDescent="0.2">
      <c r="A2438" s="26"/>
      <c r="E2438" s="25" t="s">
        <v>4743</v>
      </c>
      <c r="F2438" s="26" t="s">
        <v>4744</v>
      </c>
      <c r="G2438" s="1">
        <v>0.13587699908790701</v>
      </c>
      <c r="H2438" s="1">
        <v>1.1801642657186899</v>
      </c>
      <c r="I2438" s="1">
        <f>VLOOKUP(F2438,'[1]SUSMB vs SHAM all proteins sum'!$B$2:$E$3214,2,FALSE)</f>
        <v>0.89201959235003703</v>
      </c>
      <c r="J2438" s="29">
        <f>VLOOKUP(F2438,'[1]SUSMB vs SHAM all proteins sum'!$B$2:$E$3214,3,FALSE)</f>
        <v>0.98439223576244705</v>
      </c>
      <c r="K2438" s="25">
        <f>VLOOKUP($E2438,[1]AllProteinsNorm!$A$1:$Q$3226,4,FALSE)</f>
        <v>181650.47358921301</v>
      </c>
      <c r="L2438" s="1">
        <f>VLOOKUP($E2438,[1]AllProteinsNorm!$A$1:$Q$3226,5,FALSE)</f>
        <v>171415.58323256599</v>
      </c>
      <c r="M2438" s="1">
        <f>VLOOKUP($E2438,[1]AllProteinsNorm!$A$1:$Q$3226,10,FALSE)</f>
        <v>191097.47009593199</v>
      </c>
      <c r="N2438" s="1">
        <f>VLOOKUP($E2438,[1]AllProteinsNorm!$A$1:$Q$3226,11,FALSE)</f>
        <v>224395.85904632299</v>
      </c>
      <c r="O2438" s="1">
        <f>VLOOKUP($E2438,[1]AllProteinsNorm!$A$1:$Q$3226,15,FALSE)</f>
        <v>280908.70910725603</v>
      </c>
      <c r="P2438" s="1">
        <f>VLOOKUP($E2438,[1]AllProteinsNorm!$A$1:$Q$3226,6,FALSE)</f>
        <v>219657.21339657099</v>
      </c>
      <c r="Q2438" s="1">
        <f>VLOOKUP($E2438,[1]AllProteinsNorm!$A$1:$Q$3226,8,FALSE)</f>
        <v>248859.29558691601</v>
      </c>
      <c r="R2438" s="1">
        <f>VLOOKUP($E2438,[1]AllProteinsNorm!$A$1:$Q$3226,13,FALSE)</f>
        <v>260092.24604391499</v>
      </c>
      <c r="S2438" s="1">
        <f>VLOOKUP($E2438,[1]AllProteinsNorm!$A$1:$Q$3226,16,FALSE)</f>
        <v>219621.71799312401</v>
      </c>
      <c r="T2438" s="1">
        <f>VLOOKUP($E2438,[1]AllProteinsNorm!$A$1:$Q$3226,17,FALSE)</f>
        <v>274999.61796167702</v>
      </c>
      <c r="U2438" s="1">
        <f>VLOOKUP($E2438,[1]AllProteinsNorm!$A$1:$Q$3226,3,FALSE)</f>
        <v>181180.99129629001</v>
      </c>
      <c r="V2438" s="1">
        <f>VLOOKUP($E2438,[1]AllProteinsNorm!$A$1:$Q$3226,7,FALSE)</f>
        <v>220935.70609520699</v>
      </c>
      <c r="W2438" s="1">
        <f>VLOOKUP($E2438,[1]AllProteinsNorm!$A$1:$Q$3226,9,FALSE)</f>
        <v>164766.80011433599</v>
      </c>
      <c r="X2438" s="1">
        <f>VLOOKUP($E2438,[1]AllProteinsNorm!$A$1:$Q$3226,12,FALSE)</f>
        <v>230307.53025494999</v>
      </c>
      <c r="Y2438" s="29">
        <f>VLOOKUP($E2438,[1]AllProteinsNorm!$A$1:$Q$3226,14,FALSE)</f>
        <v>228247.65628697499</v>
      </c>
      <c r="Z2438" s="25">
        <f t="shared" si="287"/>
        <v>0.86544066676402165</v>
      </c>
      <c r="AA2438" s="1">
        <f t="shared" si="287"/>
        <v>0.81667839183296831</v>
      </c>
      <c r="AB2438" s="1">
        <f t="shared" si="287"/>
        <v>0.91044916464540437</v>
      </c>
      <c r="AC2438" s="1">
        <f t="shared" si="287"/>
        <v>1.0690932868763381</v>
      </c>
      <c r="AD2438" s="1">
        <f t="shared" si="287"/>
        <v>1.3383384898812667</v>
      </c>
      <c r="AE2438" s="1">
        <f t="shared" si="287"/>
        <v>1.0465168709185473</v>
      </c>
      <c r="AF2438" s="1">
        <f t="shared" si="287"/>
        <v>1.1856448840877389</v>
      </c>
      <c r="AG2438" s="1">
        <f t="shared" si="287"/>
        <v>1.2391622349712641</v>
      </c>
      <c r="AH2438" s="1">
        <f t="shared" si="287"/>
        <v>1.0463477595200508</v>
      </c>
      <c r="AI2438" s="1">
        <f t="shared" si="287"/>
        <v>1.3101856990850034</v>
      </c>
      <c r="AJ2438" s="1">
        <f t="shared" si="287"/>
        <v>0.86320390370696509</v>
      </c>
      <c r="AK2438" s="1">
        <f t="shared" si="287"/>
        <v>1.0526080170174152</v>
      </c>
      <c r="AL2438" s="1">
        <f t="shared" si="287"/>
        <v>0.78500147307071499</v>
      </c>
      <c r="AM2438" s="1">
        <f t="shared" si="287"/>
        <v>1.0972583699140719</v>
      </c>
      <c r="AN2438" s="29">
        <f t="shared" si="287"/>
        <v>1.0874444747720995</v>
      </c>
      <c r="AO2438" s="1">
        <f t="shared" si="281"/>
        <v>39711.428335282792</v>
      </c>
      <c r="AP2438" s="1">
        <f t="shared" si="282"/>
        <v>22037.852190197853</v>
      </c>
      <c r="AQ2438" s="29">
        <f t="shared" si="283"/>
        <v>26910.54960094202</v>
      </c>
    </row>
    <row r="2439" spans="1:43" x14ac:dyDescent="0.2">
      <c r="A2439" s="26"/>
      <c r="E2439" s="25" t="s">
        <v>4745</v>
      </c>
      <c r="F2439" s="26" t="s">
        <v>4746</v>
      </c>
      <c r="G2439" s="1">
        <v>0.398975728554535</v>
      </c>
      <c r="H2439" s="1">
        <v>0.84606221635287904</v>
      </c>
      <c r="I2439" s="1">
        <f>VLOOKUP(F2439,'[1]SUSMB vs SHAM all proteins sum'!$B$2:$E$3214,2,FALSE)</f>
        <v>0.96367980458564895</v>
      </c>
      <c r="J2439" s="29">
        <f>VLOOKUP(F2439,'[1]SUSMB vs SHAM all proteins sum'!$B$2:$E$3214,3,FALSE)</f>
        <v>1.00405014084227</v>
      </c>
      <c r="K2439" s="25">
        <f>VLOOKUP($E2439,[1]AllProteinsNorm!$A$1:$Q$3226,4,FALSE)</f>
        <v>36330.222275229899</v>
      </c>
      <c r="L2439" s="1">
        <f>VLOOKUP($E2439,[1]AllProteinsNorm!$A$1:$Q$3226,5,FALSE)</f>
        <v>53709.951635542799</v>
      </c>
      <c r="M2439" s="1">
        <f>VLOOKUP($E2439,[1]AllProteinsNorm!$A$1:$Q$3226,10,FALSE)</f>
        <v>46987.711096515399</v>
      </c>
      <c r="N2439" s="1">
        <f>VLOOKUP($E2439,[1]AllProteinsNorm!$A$1:$Q$3226,11,FALSE)</f>
        <v>44615.287162398301</v>
      </c>
      <c r="O2439" s="1">
        <f>VLOOKUP($E2439,[1]AllProteinsNorm!$A$1:$Q$3226,15,FALSE)</f>
        <v>54072.307225565797</v>
      </c>
      <c r="P2439" s="1">
        <f>VLOOKUP($E2439,[1]AllProteinsNorm!$A$1:$Q$3226,6,FALSE)</f>
        <v>47276.680501852199</v>
      </c>
      <c r="Q2439" s="1">
        <f>VLOOKUP($E2439,[1]AllProteinsNorm!$A$1:$Q$3226,8,FALSE)</f>
        <v>48707.724720259401</v>
      </c>
      <c r="R2439" s="1">
        <f>VLOOKUP($E2439,[1]AllProteinsNorm!$A$1:$Q$3226,13,FALSE)</f>
        <v>44131.932932472599</v>
      </c>
      <c r="S2439" s="1">
        <f>VLOOKUP($E2439,[1]AllProteinsNorm!$A$1:$Q$3226,16,FALSE)</f>
        <v>19831.580899642198</v>
      </c>
      <c r="T2439" s="1">
        <f>VLOOKUP($E2439,[1]AllProteinsNorm!$A$1:$Q$3226,17,FALSE)</f>
        <v>47579.743827442202</v>
      </c>
      <c r="U2439" s="1">
        <f>VLOOKUP($E2439,[1]AllProteinsNorm!$A$1:$Q$3226,3,FALSE)</f>
        <v>44227.202247405003</v>
      </c>
      <c r="V2439" s="1">
        <f>VLOOKUP($E2439,[1]AllProteinsNorm!$A$1:$Q$3226,7,FALSE)</f>
        <v>43077.769491318402</v>
      </c>
      <c r="W2439" s="1">
        <f>VLOOKUP($E2439,[1]AllProteinsNorm!$A$1:$Q$3226,9,FALSE)</f>
        <v>46684.855857256</v>
      </c>
      <c r="X2439" s="1">
        <f>VLOOKUP($E2439,[1]AllProteinsNorm!$A$1:$Q$3226,12,FALSE)</f>
        <v>45477.164237110897</v>
      </c>
      <c r="Y2439" s="29">
        <f>VLOOKUP($E2439,[1]AllProteinsNorm!$A$1:$Q$3226,14,FALSE)</f>
        <v>55799.541838087498</v>
      </c>
      <c r="Z2439" s="25">
        <f t="shared" si="287"/>
        <v>0.77063717598093529</v>
      </c>
      <c r="AA2439" s="1">
        <f t="shared" si="287"/>
        <v>1.1392962348790199</v>
      </c>
      <c r="AB2439" s="1">
        <f t="shared" si="287"/>
        <v>0.99670397584974713</v>
      </c>
      <c r="AC2439" s="1">
        <f t="shared" si="287"/>
        <v>0.9463800866379789</v>
      </c>
      <c r="AD2439" s="1">
        <f t="shared" si="287"/>
        <v>1.146982526652319</v>
      </c>
      <c r="AE2439" s="1">
        <f t="shared" si="287"/>
        <v>1.0028335988613155</v>
      </c>
      <c r="AF2439" s="1">
        <f t="shared" si="287"/>
        <v>1.0331889285596167</v>
      </c>
      <c r="AG2439" s="1">
        <f t="shared" si="287"/>
        <v>0.93612717004620927</v>
      </c>
      <c r="AH2439" s="1">
        <f t="shared" si="287"/>
        <v>0.42066776756710633</v>
      </c>
      <c r="AI2439" s="1">
        <f t="shared" si="287"/>
        <v>1.0092621823036829</v>
      </c>
      <c r="AJ2439" s="1">
        <f t="shared" si="287"/>
        <v>0.93814802406854225</v>
      </c>
      <c r="AK2439" s="1">
        <f t="shared" si="287"/>
        <v>0.91376624059306644</v>
      </c>
      <c r="AL2439" s="1">
        <f t="shared" si="287"/>
        <v>0.99027980633749446</v>
      </c>
      <c r="AM2439" s="1">
        <f t="shared" si="287"/>
        <v>0.96466223503408377</v>
      </c>
      <c r="AN2439" s="29">
        <f t="shared" si="287"/>
        <v>1.1836206510757354</v>
      </c>
      <c r="AO2439" s="1">
        <f t="shared" si="281"/>
        <v>6549.347468596844</v>
      </c>
      <c r="AP2439" s="1">
        <f t="shared" si="282"/>
        <v>10942.869116402871</v>
      </c>
      <c r="AQ2439" s="29">
        <f t="shared" si="283"/>
        <v>4536.7030463134006</v>
      </c>
    </row>
    <row r="2440" spans="1:43" x14ac:dyDescent="0.2">
      <c r="A2440" s="26"/>
      <c r="E2440" s="25" t="s">
        <v>4747</v>
      </c>
      <c r="F2440" s="26" t="s">
        <v>4748</v>
      </c>
      <c r="G2440" s="1">
        <v>0.125019507745668</v>
      </c>
      <c r="H2440" s="1">
        <v>0.730038992701178</v>
      </c>
      <c r="I2440" s="1">
        <f>VLOOKUP(F2440,'[1]SUSMB vs SHAM all proteins sum'!$B$2:$E$3214,2,FALSE)</f>
        <v>0.44730243339716202</v>
      </c>
      <c r="J2440" s="29">
        <f>VLOOKUP(F2440,'[1]SUSMB vs SHAM all proteins sum'!$B$2:$E$3214,3,FALSE)</f>
        <v>0.83075652696668401</v>
      </c>
      <c r="K2440" s="25">
        <f>VLOOKUP($E2440,[1]AllProteinsNorm!$A$1:$Q$3226,4,FALSE)</f>
        <v>42078.041054804104</v>
      </c>
      <c r="L2440" s="1">
        <f>VLOOKUP($E2440,[1]AllProteinsNorm!$A$1:$Q$3226,5,FALSE)</f>
        <v>44485.680699251301</v>
      </c>
      <c r="M2440" s="1">
        <f>VLOOKUP($E2440,[1]AllProteinsNorm!$A$1:$Q$3226,10,FALSE)</f>
        <v>29337.339785272601</v>
      </c>
      <c r="N2440" s="1">
        <f>VLOOKUP($E2440,[1]AllProteinsNorm!$A$1:$Q$3226,11,FALSE)</f>
        <v>41431.6248698864</v>
      </c>
      <c r="O2440" s="1">
        <f>VLOOKUP($E2440,[1]AllProteinsNorm!$A$1:$Q$3226,15,FALSE)</f>
        <v>25419.0225976027</v>
      </c>
      <c r="P2440" s="1">
        <f>VLOOKUP($E2440,[1]AllProteinsNorm!$A$1:$Q$3226,6,FALSE)</f>
        <v>29336.258746986299</v>
      </c>
      <c r="Q2440" s="1">
        <f>VLOOKUP($E2440,[1]AllProteinsNorm!$A$1:$Q$3226,8,FALSE)</f>
        <v>21407.707647042</v>
      </c>
      <c r="R2440" s="1">
        <f>VLOOKUP($E2440,[1]AllProteinsNorm!$A$1:$Q$3226,13,FALSE)</f>
        <v>17087.966582925099</v>
      </c>
      <c r="S2440" s="1">
        <f>VLOOKUP($E2440,[1]AllProteinsNorm!$A$1:$Q$3226,16,FALSE)</f>
        <v>40215.127716117</v>
      </c>
      <c r="T2440" s="1">
        <f>VLOOKUP($E2440,[1]AllProteinsNorm!$A$1:$Q$3226,17,FALSE)</f>
        <v>27788.355884590099</v>
      </c>
      <c r="U2440" s="1">
        <f>VLOOKUP($E2440,[1]AllProteinsNorm!$A$1:$Q$3226,3,FALSE)</f>
        <v>19626.065283232499</v>
      </c>
      <c r="V2440" s="1">
        <f>VLOOKUP($E2440,[1]AllProteinsNorm!$A$1:$Q$3226,7,FALSE)</f>
        <v>45207.702544380401</v>
      </c>
      <c r="W2440" s="1">
        <f>VLOOKUP($E2440,[1]AllProteinsNorm!$A$1:$Q$3226,9,FALSE)</f>
        <v>32758.494991158801</v>
      </c>
      <c r="X2440" s="1">
        <f>VLOOKUP($E2440,[1]AllProteinsNorm!$A$1:$Q$3226,12,FALSE)</f>
        <v>17360.4090083724</v>
      </c>
      <c r="Y2440" s="29">
        <f>VLOOKUP($E2440,[1]AllProteinsNorm!$A$1:$Q$3226,14,FALSE)</f>
        <v>45355.142722947698</v>
      </c>
      <c r="Z2440" s="25">
        <f t="shared" si="287"/>
        <v>1.1512352273880644</v>
      </c>
      <c r="AA2440" s="1">
        <f t="shared" si="287"/>
        <v>1.2171071050720479</v>
      </c>
      <c r="AB2440" s="1">
        <f t="shared" si="287"/>
        <v>0.80265568909613416</v>
      </c>
      <c r="AC2440" s="1">
        <f t="shared" si="287"/>
        <v>1.1335495874443748</v>
      </c>
      <c r="AD2440" s="1">
        <f t="shared" si="287"/>
        <v>0.69545239099937772</v>
      </c>
      <c r="AE2440" s="1">
        <f t="shared" si="287"/>
        <v>0.80262611240182646</v>
      </c>
      <c r="AF2440" s="1">
        <f t="shared" si="287"/>
        <v>0.58570471825911719</v>
      </c>
      <c r="AG2440" s="1">
        <f t="shared" si="287"/>
        <v>0.46751865347228216</v>
      </c>
      <c r="AH2440" s="1">
        <f t="shared" si="287"/>
        <v>1.1002668028296487</v>
      </c>
      <c r="AI2440" s="1">
        <f t="shared" si="287"/>
        <v>0.76027622492858649</v>
      </c>
      <c r="AJ2440" s="1">
        <f t="shared" si="287"/>
        <v>0.53695982899126793</v>
      </c>
      <c r="AK2440" s="1">
        <f t="shared" si="287"/>
        <v>1.2368612799865535</v>
      </c>
      <c r="AL2440" s="1">
        <f t="shared" si="287"/>
        <v>0.89625687139092136</v>
      </c>
      <c r="AM2440" s="1">
        <f t="shared" si="287"/>
        <v>0.47497254889487267</v>
      </c>
      <c r="AN2440" s="29">
        <f t="shared" si="287"/>
        <v>1.2408951732773077</v>
      </c>
      <c r="AO2440" s="1">
        <f t="shared" si="281"/>
        <v>7658.7943196825563</v>
      </c>
      <c r="AP2440" s="1">
        <f t="shared" si="282"/>
        <v>7875.300204277135</v>
      </c>
      <c r="AQ2440" s="29">
        <f t="shared" si="283"/>
        <v>12006.593964320329</v>
      </c>
    </row>
    <row r="2441" spans="1:43" x14ac:dyDescent="0.2">
      <c r="A2441" s="26"/>
      <c r="E2441" s="25" t="s">
        <v>4749</v>
      </c>
      <c r="F2441" s="26" t="s">
        <v>4750</v>
      </c>
      <c r="G2441" s="1">
        <v>0.19445280521935099</v>
      </c>
      <c r="H2441" s="1">
        <v>0.85835715769975296</v>
      </c>
      <c r="I2441" s="1">
        <f>VLOOKUP(F2441,'[1]SUSMB vs SHAM all proteins sum'!$B$2:$E$3214,2,FALSE)</f>
        <v>0.67220025260681704</v>
      </c>
      <c r="J2441" s="29">
        <f>VLOOKUP(F2441,'[1]SUSMB vs SHAM all proteins sum'!$B$2:$E$3214,3,FALSE)</f>
        <v>0.90149859895258</v>
      </c>
      <c r="K2441" s="25">
        <f>VLOOKUP($E2441,[1]AllProteinsNorm!$A$1:$Q$3226,4,FALSE)</f>
        <v>64554.851850018</v>
      </c>
      <c r="L2441" s="1">
        <f>VLOOKUP($E2441,[1]AllProteinsNorm!$A$1:$Q$3226,5,FALSE)</f>
        <v>39698.4107579915</v>
      </c>
      <c r="M2441" s="1">
        <f>VLOOKUP($E2441,[1]AllProteinsNorm!$A$1:$Q$3226,10,FALSE)</f>
        <v>54710.214933793897</v>
      </c>
      <c r="N2441" s="1">
        <f>VLOOKUP($E2441,[1]AllProteinsNorm!$A$1:$Q$3226,11,FALSE)</f>
        <v>66188.280485804702</v>
      </c>
      <c r="O2441" s="1">
        <f>VLOOKUP($E2441,[1]AllProteinsNorm!$A$1:$Q$3226,15,FALSE)</f>
        <v>63471.044433149698</v>
      </c>
      <c r="P2441" s="1">
        <f>VLOOKUP($E2441,[1]AllProteinsNorm!$A$1:$Q$3226,6,FALSE)</f>
        <v>51819.833332617403</v>
      </c>
      <c r="Q2441" s="1">
        <f>VLOOKUP($E2441,[1]AllProteinsNorm!$A$1:$Q$3226,8,FALSE)</f>
        <v>42000.707816628303</v>
      </c>
      <c r="R2441" s="1">
        <f>VLOOKUP($E2441,[1]AllProteinsNorm!$A$1:$Q$3226,13,FALSE)</f>
        <v>47624.942425038404</v>
      </c>
      <c r="S2441" s="1">
        <f>VLOOKUP($E2441,[1]AllProteinsNorm!$A$1:$Q$3226,16,FALSE)</f>
        <v>56646.8954453732</v>
      </c>
      <c r="T2441" s="1">
        <f>VLOOKUP($E2441,[1]AllProteinsNorm!$A$1:$Q$3226,17,FALSE)</f>
        <v>46741.660984212896</v>
      </c>
      <c r="U2441" s="1">
        <f>VLOOKUP($E2441,[1]AllProteinsNorm!$A$1:$Q$3226,3,FALSE)</f>
        <v>62309.140469326499</v>
      </c>
      <c r="V2441" s="1">
        <f>VLOOKUP($E2441,[1]AllProteinsNorm!$A$1:$Q$3226,7,FALSE)</f>
        <v>58235.614712878902</v>
      </c>
      <c r="W2441" s="1">
        <f>VLOOKUP($E2441,[1]AllProteinsNorm!$A$1:$Q$3226,9,FALSE)</f>
        <v>65074.444176530997</v>
      </c>
      <c r="X2441" s="1">
        <f>VLOOKUP($E2441,[1]AllProteinsNorm!$A$1:$Q$3226,12,FALSE)</f>
        <v>21702.688331033201</v>
      </c>
      <c r="Y2441" s="29">
        <f>VLOOKUP($E2441,[1]AllProteinsNorm!$A$1:$Q$3226,14,FALSE)</f>
        <v>68436.537620302799</v>
      </c>
      <c r="Z2441" s="25">
        <f t="shared" si="287"/>
        <v>1.1183255671352426</v>
      </c>
      <c r="AA2441" s="1">
        <f t="shared" si="287"/>
        <v>0.68772131688017002</v>
      </c>
      <c r="AB2441" s="1">
        <f t="shared" si="287"/>
        <v>0.94778053686926733</v>
      </c>
      <c r="AC2441" s="1">
        <f t="shared" si="287"/>
        <v>1.1466225107907735</v>
      </c>
      <c r="AD2441" s="1">
        <f t="shared" si="287"/>
        <v>1.0995500683245472</v>
      </c>
      <c r="AE2441" s="1">
        <f t="shared" si="287"/>
        <v>0.89770858176846613</v>
      </c>
      <c r="AF2441" s="1">
        <f t="shared" si="287"/>
        <v>0.72760550203476859</v>
      </c>
      <c r="AG2441" s="1">
        <f t="shared" si="287"/>
        <v>0.82503776588327016</v>
      </c>
      <c r="AH2441" s="1">
        <f t="shared" si="287"/>
        <v>0.98133090945014856</v>
      </c>
      <c r="AI2441" s="1">
        <f t="shared" si="287"/>
        <v>0.80973610861130885</v>
      </c>
      <c r="AJ2441" s="1">
        <f t="shared" si="287"/>
        <v>1.0794216523796363</v>
      </c>
      <c r="AK2441" s="1">
        <f t="shared" si="287"/>
        <v>1.0088533237216561</v>
      </c>
      <c r="AL2441" s="1">
        <f t="shared" si="287"/>
        <v>1.127326802001009</v>
      </c>
      <c r="AM2441" s="1">
        <f t="shared" si="287"/>
        <v>0.3759697457373275</v>
      </c>
      <c r="AN2441" s="29">
        <f t="shared" si="287"/>
        <v>1.1855705272906787</v>
      </c>
      <c r="AO2441" s="1">
        <f t="shared" si="281"/>
        <v>9852.2877265334664</v>
      </c>
      <c r="AP2441" s="1">
        <f t="shared" si="282"/>
        <v>4947.7657775008392</v>
      </c>
      <c r="AQ2441" s="29">
        <f t="shared" si="283"/>
        <v>17055.929339959854</v>
      </c>
    </row>
    <row r="2442" spans="1:43" x14ac:dyDescent="0.2">
      <c r="A2442" s="26"/>
      <c r="E2442" s="25" t="s">
        <v>4751</v>
      </c>
      <c r="F2442" s="26" t="s">
        <v>4752</v>
      </c>
      <c r="G2442" s="1">
        <v>0.14160695275405599</v>
      </c>
      <c r="H2442" s="1">
        <v>1.1537871391907399</v>
      </c>
      <c r="I2442" s="1">
        <f>VLOOKUP(F2442,'[1]SUSMB vs SHAM all proteins sum'!$B$2:$E$3214,2,FALSE)</f>
        <v>0.79284714116737498</v>
      </c>
      <c r="J2442" s="29">
        <f>VLOOKUP(F2442,'[1]SUSMB vs SHAM all proteins sum'!$B$2:$E$3214,3,FALSE)</f>
        <v>1.04867881131985</v>
      </c>
      <c r="K2442" s="25">
        <f>VLOOKUP($E2442,[1]AllProteinsNorm!$A$1:$Q$3226,4,FALSE)</f>
        <v>122172.358718369</v>
      </c>
      <c r="L2442" s="1">
        <f>VLOOKUP($E2442,[1]AllProteinsNorm!$A$1:$Q$3226,5,FALSE)</f>
        <v>85028.011117805901</v>
      </c>
      <c r="M2442" s="1">
        <f>VLOOKUP($E2442,[1]AllProteinsNorm!$A$1:$Q$3226,10,FALSE)</f>
        <v>122159.538136654</v>
      </c>
      <c r="N2442" s="1">
        <f>VLOOKUP($E2442,[1]AllProteinsNorm!$A$1:$Q$3226,11,FALSE)</f>
        <v>109246.13722802899</v>
      </c>
      <c r="O2442" s="1">
        <f>VLOOKUP($E2442,[1]AllProteinsNorm!$A$1:$Q$3226,15,FALSE)</f>
        <v>104948.509895362</v>
      </c>
      <c r="P2442" s="1">
        <f>VLOOKUP($E2442,[1]AllProteinsNorm!$A$1:$Q$3226,6,FALSE)</f>
        <v>117486.255181555</v>
      </c>
      <c r="Q2442" s="1">
        <f>VLOOKUP($E2442,[1]AllProteinsNorm!$A$1:$Q$3226,8,FALSE)</f>
        <v>133922.89991084501</v>
      </c>
      <c r="R2442" s="1">
        <f>VLOOKUP($E2442,[1]AllProteinsNorm!$A$1:$Q$3226,13,FALSE)</f>
        <v>121240.88241600301</v>
      </c>
      <c r="S2442" s="1">
        <f>VLOOKUP($E2442,[1]AllProteinsNorm!$A$1:$Q$3226,16,FALSE)</f>
        <v>147626.64364258701</v>
      </c>
      <c r="T2442" s="1">
        <f>VLOOKUP($E2442,[1]AllProteinsNorm!$A$1:$Q$3226,17,FALSE)</f>
        <v>105637.3398286</v>
      </c>
      <c r="U2442" s="1">
        <f>VLOOKUP($E2442,[1]AllProteinsNorm!$A$1:$Q$3226,3,FALSE)</f>
        <v>191790.660601543</v>
      </c>
      <c r="V2442" s="1">
        <f>VLOOKUP($E2442,[1]AllProteinsNorm!$A$1:$Q$3226,7,FALSE)</f>
        <v>125853.802183969</v>
      </c>
      <c r="W2442" s="1">
        <f>VLOOKUP($E2442,[1]AllProteinsNorm!$A$1:$Q$3226,9,FALSE)</f>
        <v>80726.035287091698</v>
      </c>
      <c r="X2442" s="1">
        <f>VLOOKUP($E2442,[1]AllProteinsNorm!$A$1:$Q$3226,12,FALSE)</f>
        <v>118109.686430713</v>
      </c>
      <c r="Y2442" s="29">
        <f>VLOOKUP($E2442,[1]AllProteinsNorm!$A$1:$Q$3226,14,FALSE)</f>
        <v>80179.668809227398</v>
      </c>
      <c r="Z2442" s="25">
        <f t="shared" si="287"/>
        <v>1.1238279356958207</v>
      </c>
      <c r="AA2442" s="1">
        <f t="shared" si="287"/>
        <v>0.78214790328409878</v>
      </c>
      <c r="AB2442" s="1">
        <f t="shared" si="287"/>
        <v>1.123710002899611</v>
      </c>
      <c r="AC2442" s="1">
        <f t="shared" si="287"/>
        <v>1.0049233899685588</v>
      </c>
      <c r="AD2442" s="1">
        <f t="shared" si="287"/>
        <v>0.96539076815191116</v>
      </c>
      <c r="AE2442" s="1">
        <f t="shared" si="287"/>
        <v>1.0807218344509837</v>
      </c>
      <c r="AF2442" s="1">
        <f t="shared" si="287"/>
        <v>1.231917740870905</v>
      </c>
      <c r="AG2442" s="1">
        <f t="shared" si="287"/>
        <v>1.1152595565549164</v>
      </c>
      <c r="AH2442" s="1">
        <f t="shared" si="287"/>
        <v>1.3579744871832984</v>
      </c>
      <c r="AI2442" s="1">
        <f t="shared" si="287"/>
        <v>0.97172711403274059</v>
      </c>
      <c r="AJ2442" s="1">
        <f t="shared" si="287"/>
        <v>1.7642264130009202</v>
      </c>
      <c r="AK2442" s="1">
        <f t="shared" si="287"/>
        <v>1.1576924616305571</v>
      </c>
      <c r="AL2442" s="1">
        <f t="shared" si="287"/>
        <v>0.74257528090075153</v>
      </c>
      <c r="AM2442" s="1">
        <f t="shared" si="287"/>
        <v>1.0864565968893891</v>
      </c>
      <c r="AN2442" s="29">
        <f t="shared" si="287"/>
        <v>0.73754941484239811</v>
      </c>
      <c r="AO2442" s="1">
        <f t="shared" si="281"/>
        <v>13692.31917939764</v>
      </c>
      <c r="AP2442" s="1">
        <f t="shared" si="282"/>
        <v>14400.805488565629</v>
      </c>
      <c r="AQ2442" s="29">
        <f t="shared" si="283"/>
        <v>40786.299168814185</v>
      </c>
    </row>
    <row r="2443" spans="1:43" x14ac:dyDescent="0.2">
      <c r="A2443" s="26"/>
      <c r="E2443" s="25" t="s">
        <v>4753</v>
      </c>
      <c r="F2443" s="26" t="s">
        <v>4754</v>
      </c>
      <c r="G2443" s="1">
        <v>0.51751314440759799</v>
      </c>
      <c r="H2443" s="1">
        <v>1.4855197849231401</v>
      </c>
      <c r="I2443" s="1">
        <f>VLOOKUP(F2443,'[1]SUSMB vs SHAM all proteins sum'!$B$2:$E$3214,2,FALSE)</f>
        <v>0.24548759212714499</v>
      </c>
      <c r="J2443" s="29">
        <f>VLOOKUP(F2443,'[1]SUSMB vs SHAM all proteins sum'!$B$2:$E$3214,3,FALSE)</f>
        <v>1.38566467357749</v>
      </c>
      <c r="K2443" s="25">
        <f>VLOOKUP($E2443,[1]AllProteinsNorm!$A$1:$Q$3226,4,FALSE)</f>
        <v>29520.115656035199</v>
      </c>
      <c r="L2443" s="1">
        <f>VLOOKUP($E2443,[1]AllProteinsNorm!$A$1:$Q$3226,5,FALSE)</f>
        <v>22532.590080710001</v>
      </c>
      <c r="M2443" s="1">
        <f>VLOOKUP($E2443,[1]AllProteinsNorm!$A$1:$Q$3226,10,FALSE)</f>
        <v>18772.7843510235</v>
      </c>
      <c r="N2443" s="1">
        <f>VLOOKUP($E2443,[1]AllProteinsNorm!$A$1:$Q$3226,11,FALSE)</f>
        <v>23832.616219480999</v>
      </c>
      <c r="O2443" s="1">
        <f>VLOOKUP($E2443,[1]AllProteinsNorm!$A$1:$Q$3226,15,FALSE)</f>
        <v>7724.7080508125</v>
      </c>
      <c r="P2443" s="1">
        <f>VLOOKUP($E2443,[1]AllProteinsNorm!$A$1:$Q$3226,6,FALSE)</f>
        <v>5465.4161312328497</v>
      </c>
      <c r="Q2443" s="1">
        <f>VLOOKUP($E2443,[1]AllProteinsNorm!$A$1:$Q$3226,8,FALSE)</f>
        <v>67691.6633985066</v>
      </c>
      <c r="R2443" s="1">
        <f>VLOOKUP($E2443,[1]AllProteinsNorm!$A$1:$Q$3226,13,FALSE)</f>
        <v>83021.692169422298</v>
      </c>
      <c r="S2443" s="1">
        <f>VLOOKUP($E2443,[1]AllProteinsNorm!$A$1:$Q$3226,16,FALSE)</f>
        <v>11260.844292702301</v>
      </c>
      <c r="T2443" s="1">
        <f>VLOOKUP($E2443,[1]AllProteinsNorm!$A$1:$Q$3226,17,FALSE)</f>
        <v>48082.041927257203</v>
      </c>
      <c r="U2443" s="1">
        <f>VLOOKUP($E2443,[1]AllProteinsNorm!$A$1:$Q$3226,3,FALSE)</f>
        <v>23463.586860179399</v>
      </c>
      <c r="V2443" s="1">
        <f>VLOOKUP($E2443,[1]AllProteinsNorm!$A$1:$Q$3226,7,FALSE)</f>
        <v>20598.135161076701</v>
      </c>
      <c r="W2443" s="1">
        <f>VLOOKUP($E2443,[1]AllProteinsNorm!$A$1:$Q$3226,9,FALSE)</f>
        <v>21935.624146259899</v>
      </c>
      <c r="X2443" s="1">
        <f>VLOOKUP($E2443,[1]AllProteinsNorm!$A$1:$Q$3226,12,FALSE)</f>
        <v>39311.518124769304</v>
      </c>
      <c r="Y2443" s="29">
        <f>VLOOKUP($E2443,[1]AllProteinsNorm!$A$1:$Q$3226,14,FALSE)</f>
        <v>28178.006381757601</v>
      </c>
      <c r="Z2443" s="25">
        <f t="shared" si="287"/>
        <v>1.4416538479199668</v>
      </c>
      <c r="AA2443" s="1">
        <f t="shared" si="287"/>
        <v>1.100408805031821</v>
      </c>
      <c r="AB2443" s="1">
        <f t="shared" si="287"/>
        <v>0.91679372503717582</v>
      </c>
      <c r="AC2443" s="1">
        <f t="shared" si="287"/>
        <v>1.1638972990199055</v>
      </c>
      <c r="AD2443" s="1">
        <f t="shared" si="287"/>
        <v>0.37724632299113064</v>
      </c>
      <c r="AE2443" s="1">
        <f t="shared" si="287"/>
        <v>0.26691081728417398</v>
      </c>
      <c r="AF2443" s="1">
        <f t="shared" si="287"/>
        <v>3.3058118114320116</v>
      </c>
      <c r="AG2443" s="1">
        <f t="shared" si="287"/>
        <v>4.0544740193931137</v>
      </c>
      <c r="AH2443" s="1">
        <f t="shared" si="287"/>
        <v>0.54993820805315452</v>
      </c>
      <c r="AI2443" s="1">
        <f t="shared" si="287"/>
        <v>2.3481500400594792</v>
      </c>
      <c r="AJ2443" s="1">
        <f t="shared" si="287"/>
        <v>1.1458752627233157</v>
      </c>
      <c r="AK2443" s="1">
        <f t="shared" si="287"/>
        <v>1.005937143368568</v>
      </c>
      <c r="AL2443" s="1">
        <f t="shared" si="287"/>
        <v>1.0712551849544154</v>
      </c>
      <c r="AM2443" s="1">
        <f t="shared" si="287"/>
        <v>1.9198299231785911</v>
      </c>
      <c r="AN2443" s="29">
        <f t="shared" si="287"/>
        <v>1.3761101684122001</v>
      </c>
      <c r="AO2443" s="1">
        <f t="shared" si="281"/>
        <v>7249.6738070193032</v>
      </c>
      <c r="AP2443" s="1">
        <f t="shared" si="282"/>
        <v>30507.067382677862</v>
      </c>
      <c r="AQ2443" s="29">
        <f t="shared" si="283"/>
        <v>6806.4860184952158</v>
      </c>
    </row>
    <row r="2444" spans="1:43" x14ac:dyDescent="0.2">
      <c r="A2444" s="26"/>
      <c r="E2444" s="25" t="s">
        <v>4755</v>
      </c>
      <c r="F2444" s="26" t="s">
        <v>4756</v>
      </c>
      <c r="G2444" s="1">
        <v>0.158465682686907</v>
      </c>
      <c r="H2444" s="1">
        <v>0.83088846370179803</v>
      </c>
      <c r="I2444" s="1">
        <f>VLOOKUP(F2444,'[1]SUSMB vs SHAM all proteins sum'!$B$2:$E$3214,2,FALSE)</f>
        <v>0.36417720320274299</v>
      </c>
      <c r="J2444" s="29">
        <f>VLOOKUP(F2444,'[1]SUSMB vs SHAM all proteins sum'!$B$2:$E$3214,3,FALSE)</f>
        <v>0.89112650357495204</v>
      </c>
      <c r="K2444" s="25">
        <f>VLOOKUP($E2444,[1]AllProteinsNorm!$A$1:$Q$3226,4,FALSE)</f>
        <v>48030.362067146198</v>
      </c>
      <c r="L2444" s="1">
        <f>VLOOKUP($E2444,[1]AllProteinsNorm!$A$1:$Q$3226,5,FALSE)</f>
        <v>41089.330828270999</v>
      </c>
      <c r="M2444" s="1">
        <f>VLOOKUP($E2444,[1]AllProteinsNorm!$A$1:$Q$3226,10,FALSE)</f>
        <v>35173.272450269898</v>
      </c>
      <c r="N2444" s="1">
        <f>VLOOKUP($E2444,[1]AllProteinsNorm!$A$1:$Q$3226,11,FALSE)</f>
        <v>45423.425708493298</v>
      </c>
      <c r="O2444" s="1">
        <f>VLOOKUP($E2444,[1]AllProteinsNorm!$A$1:$Q$3226,15,FALSE)</f>
        <v>35587.265399417098</v>
      </c>
      <c r="P2444" s="1">
        <f>VLOOKUP($E2444,[1]AllProteinsNorm!$A$1:$Q$3226,6,FALSE)</f>
        <v>38572.599805100697</v>
      </c>
      <c r="Q2444" s="1">
        <f>VLOOKUP($E2444,[1]AllProteinsNorm!$A$1:$Q$3226,8,FALSE)</f>
        <v>22957.445685958399</v>
      </c>
      <c r="R2444" s="1">
        <f>VLOOKUP($E2444,[1]AllProteinsNorm!$A$1:$Q$3226,13,FALSE)</f>
        <v>37331.915602527901</v>
      </c>
      <c r="S2444" s="1">
        <f>VLOOKUP($E2444,[1]AllProteinsNorm!$A$1:$Q$3226,16,FALSE)</f>
        <v>39943.702342117598</v>
      </c>
      <c r="T2444" s="1">
        <f>VLOOKUP($E2444,[1]AllProteinsNorm!$A$1:$Q$3226,17,FALSE)</f>
        <v>33652.302439100997</v>
      </c>
      <c r="U2444" s="1">
        <f>VLOOKUP($E2444,[1]AllProteinsNorm!$A$1:$Q$3226,3,FALSE)</f>
        <v>26900.554347822599</v>
      </c>
      <c r="V2444" s="1">
        <f>VLOOKUP($E2444,[1]AllProteinsNorm!$A$1:$Q$3226,7,FALSE)</f>
        <v>44162.364023420101</v>
      </c>
      <c r="W2444" s="1">
        <f>VLOOKUP($E2444,[1]AllProteinsNorm!$A$1:$Q$3226,9,FALSE)</f>
        <v>41024.898648635397</v>
      </c>
      <c r="X2444" s="1">
        <f>VLOOKUP($E2444,[1]AllProteinsNorm!$A$1:$Q$3226,12,FALSE)</f>
        <v>30043.190561325999</v>
      </c>
      <c r="Y2444" s="29">
        <f>VLOOKUP($E2444,[1]AllProteinsNorm!$A$1:$Q$3226,14,FALSE)</f>
        <v>43064.746674836497</v>
      </c>
      <c r="Z2444" s="25">
        <f t="shared" si="287"/>
        <v>1.169739567643842</v>
      </c>
      <c r="AA2444" s="1">
        <f t="shared" si="287"/>
        <v>1.0006965179784308</v>
      </c>
      <c r="AB2444" s="1">
        <f t="shared" si="287"/>
        <v>0.8566158308588071</v>
      </c>
      <c r="AC2444" s="1">
        <f t="shared" si="287"/>
        <v>1.1062497983020545</v>
      </c>
      <c r="AD2444" s="1">
        <f t="shared" si="287"/>
        <v>0.86669828521686598</v>
      </c>
      <c r="AE2444" s="1">
        <f t="shared" si="287"/>
        <v>0.93940362464559513</v>
      </c>
      <c r="AF2444" s="1">
        <f t="shared" si="287"/>
        <v>0.55910951812850973</v>
      </c>
      <c r="AG2444" s="1">
        <f t="shared" si="287"/>
        <v>0.90918779157169138</v>
      </c>
      <c r="AH2444" s="1">
        <f t="shared" si="287"/>
        <v>0.97279568791181359</v>
      </c>
      <c r="AI2444" s="1">
        <f t="shared" si="287"/>
        <v>0.81957386975976865</v>
      </c>
      <c r="AJ2444" s="1">
        <f t="shared" si="287"/>
        <v>0.65514065390994725</v>
      </c>
      <c r="AK2444" s="1">
        <f t="shared" si="287"/>
        <v>1.0755376885701409</v>
      </c>
      <c r="AL2444" s="1">
        <f t="shared" si="287"/>
        <v>0.99912732576947072</v>
      </c>
      <c r="AM2444" s="1">
        <f t="shared" si="287"/>
        <v>0.73167694819201456</v>
      </c>
      <c r="AN2444" s="29">
        <f t="shared" si="287"/>
        <v>1.0488061298745048</v>
      </c>
      <c r="AO2444" s="1">
        <f t="shared" si="281"/>
        <v>5142.580561107</v>
      </c>
      <c r="AP2444" s="1">
        <f t="shared" si="282"/>
        <v>6134.9573464816203</v>
      </c>
      <c r="AQ2444" s="29">
        <f t="shared" si="283"/>
        <v>7136.7885756447467</v>
      </c>
    </row>
    <row r="2445" spans="1:43" x14ac:dyDescent="0.2">
      <c r="A2445" s="26"/>
      <c r="E2445" s="25" t="s">
        <v>4757</v>
      </c>
      <c r="F2445" s="26" t="s">
        <v>4758</v>
      </c>
      <c r="G2445" s="1">
        <v>0.57304236105887796</v>
      </c>
      <c r="H2445" s="1">
        <v>0.972299152251204</v>
      </c>
      <c r="I2445" s="1">
        <f>VLOOKUP(F2445,'[1]SUSMB vs SHAM all proteins sum'!$B$2:$E$3214,2,FALSE)</f>
        <v>0.34509442230249598</v>
      </c>
      <c r="J2445" s="29">
        <f>VLOOKUP(F2445,'[1]SUSMB vs SHAM all proteins sum'!$B$2:$E$3214,3,FALSE)</f>
        <v>0.93945215452236996</v>
      </c>
      <c r="K2445" s="25">
        <f>VLOOKUP($E2445,[1]AllProteinsNorm!$A$1:$Q$3226,4,FALSE)</f>
        <v>537298.16806471196</v>
      </c>
      <c r="L2445" s="1">
        <f>VLOOKUP($E2445,[1]AllProteinsNorm!$A$1:$Q$3226,5,FALSE)</f>
        <v>456405.78378066799</v>
      </c>
      <c r="M2445" s="1">
        <f>VLOOKUP($E2445,[1]AllProteinsNorm!$A$1:$Q$3226,10,FALSE)</f>
        <v>484681.82847804</v>
      </c>
      <c r="N2445" s="1">
        <f>VLOOKUP($E2445,[1]AllProteinsNorm!$A$1:$Q$3226,11,FALSE)</f>
        <v>490392.913651301</v>
      </c>
      <c r="O2445" s="1">
        <f>VLOOKUP($E2445,[1]AllProteinsNorm!$A$1:$Q$3226,15,FALSE)</f>
        <v>563075.87629335595</v>
      </c>
      <c r="P2445" s="1">
        <f>VLOOKUP($E2445,[1]AllProteinsNorm!$A$1:$Q$3226,6,FALSE)</f>
        <v>449008.30141439702</v>
      </c>
      <c r="Q2445" s="1">
        <f>VLOOKUP($E2445,[1]AllProteinsNorm!$A$1:$Q$3226,8,FALSE)</f>
        <v>467711.65993928601</v>
      </c>
      <c r="R2445" s="1">
        <f>VLOOKUP($E2445,[1]AllProteinsNorm!$A$1:$Q$3226,13,FALSE)</f>
        <v>523702.37700326799</v>
      </c>
      <c r="S2445" s="1">
        <f>VLOOKUP($E2445,[1]AllProteinsNorm!$A$1:$Q$3226,16,FALSE)</f>
        <v>506123.997884629</v>
      </c>
      <c r="T2445" s="1">
        <f>VLOOKUP($E2445,[1]AllProteinsNorm!$A$1:$Q$3226,17,FALSE)</f>
        <v>512341.85591150098</v>
      </c>
      <c r="U2445" s="1">
        <f>VLOOKUP($E2445,[1]AllProteinsNorm!$A$1:$Q$3226,3,FALSE)</f>
        <v>395547.59396032401</v>
      </c>
      <c r="V2445" s="1">
        <f>VLOOKUP($E2445,[1]AllProteinsNorm!$A$1:$Q$3226,7,FALSE)</f>
        <v>466151.61230239703</v>
      </c>
      <c r="W2445" s="1">
        <f>VLOOKUP($E2445,[1]AllProteinsNorm!$A$1:$Q$3226,9,FALSE)</f>
        <v>486950.97428884997</v>
      </c>
      <c r="X2445" s="1">
        <f>VLOOKUP($E2445,[1]AllProteinsNorm!$A$1:$Q$3226,12,FALSE)</f>
        <v>520543.97817384399</v>
      </c>
      <c r="Y2445" s="29">
        <f>VLOOKUP($E2445,[1]AllProteinsNorm!$A$1:$Q$3226,14,FALSE)</f>
        <v>513853.21031917201</v>
      </c>
      <c r="Z2445" s="25">
        <f t="shared" si="287"/>
        <v>1.0610762845036197</v>
      </c>
      <c r="AA2445" s="1">
        <f t="shared" si="287"/>
        <v>0.90132701368456369</v>
      </c>
      <c r="AB2445" s="1">
        <f t="shared" si="287"/>
        <v>0.9571675920286391</v>
      </c>
      <c r="AC2445" s="1">
        <f t="shared" si="287"/>
        <v>0.96844605414950313</v>
      </c>
      <c r="AD2445" s="1">
        <f t="shared" si="287"/>
        <v>1.1119830556336745</v>
      </c>
      <c r="AE2445" s="1">
        <f t="shared" si="287"/>
        <v>0.88671819204618718</v>
      </c>
      <c r="AF2445" s="1">
        <f t="shared" si="287"/>
        <v>0.9236542758649916</v>
      </c>
      <c r="AG2445" s="1">
        <f t="shared" si="287"/>
        <v>1.0342268137221988</v>
      </c>
      <c r="AH2445" s="1">
        <f t="shared" si="287"/>
        <v>0.99951238082177796</v>
      </c>
      <c r="AI2445" s="1">
        <f t="shared" si="287"/>
        <v>1.0117916367077384</v>
      </c>
      <c r="AJ2445" s="1">
        <f t="shared" si="287"/>
        <v>0.78114201069306044</v>
      </c>
      <c r="AK2445" s="1">
        <f t="shared" si="287"/>
        <v>0.92057343612164921</v>
      </c>
      <c r="AL2445" s="1">
        <f t="shared" si="287"/>
        <v>0.96164878505895157</v>
      </c>
      <c r="AM2445" s="1">
        <f t="shared" si="287"/>
        <v>1.0279894909578633</v>
      </c>
      <c r="AN2445" s="29">
        <f t="shared" si="287"/>
        <v>1.0147763152619869</v>
      </c>
      <c r="AO2445" s="1">
        <f t="shared" si="281"/>
        <v>38455.623662686543</v>
      </c>
      <c r="AP2445" s="1">
        <f t="shared" si="282"/>
        <v>28482.561375933641</v>
      </c>
      <c r="AQ2445" s="29">
        <f t="shared" si="283"/>
        <v>44954.818311479859</v>
      </c>
    </row>
    <row r="2446" spans="1:43" x14ac:dyDescent="0.2">
      <c r="A2446" s="26"/>
      <c r="E2446" s="25" t="s">
        <v>4759</v>
      </c>
      <c r="F2446" s="26" t="s">
        <v>4760</v>
      </c>
      <c r="G2446" s="1">
        <v>0.533455349996521</v>
      </c>
      <c r="H2446" s="1">
        <v>1.0498496992949899</v>
      </c>
      <c r="I2446" s="1">
        <f>VLOOKUP(F2446,'[1]SUSMB vs SHAM all proteins sum'!$B$2:$E$3214,2,FALSE)</f>
        <v>0.187595365345846</v>
      </c>
      <c r="J2446" s="29">
        <f>VLOOKUP(F2446,'[1]SUSMB vs SHAM all proteins sum'!$B$2:$E$3214,3,FALSE)</f>
        <v>0.83002411624983796</v>
      </c>
      <c r="K2446" s="25">
        <f>VLOOKUP($E2446,[1]AllProteinsNorm!$A$1:$Q$3226,4,FALSE)</f>
        <v>2545637.8923781798</v>
      </c>
      <c r="L2446" s="1">
        <f>VLOOKUP($E2446,[1]AllProteinsNorm!$A$1:$Q$3226,5,FALSE)</f>
        <v>2138599.1719585201</v>
      </c>
      <c r="M2446" s="1">
        <f>VLOOKUP($E2446,[1]AllProteinsNorm!$A$1:$Q$3226,10,FALSE)</f>
        <v>2372947.6373451399</v>
      </c>
      <c r="N2446" s="1">
        <f>VLOOKUP($E2446,[1]AllProteinsNorm!$A$1:$Q$3226,11,FALSE)</f>
        <v>2031193.3149204301</v>
      </c>
      <c r="O2446" s="1">
        <f>VLOOKUP($E2446,[1]AllProteinsNorm!$A$1:$Q$3226,15,FALSE)</f>
        <v>2928021.8226606199</v>
      </c>
      <c r="P2446" s="1">
        <f>VLOOKUP($E2446,[1]AllProteinsNorm!$A$1:$Q$3226,6,FALSE)</f>
        <v>2453933.5822788798</v>
      </c>
      <c r="Q2446" s="1">
        <f>VLOOKUP($E2446,[1]AllProteinsNorm!$A$1:$Q$3226,8,FALSE)</f>
        <v>2891433.5424988</v>
      </c>
      <c r="R2446" s="1">
        <f>VLOOKUP($E2446,[1]AllProteinsNorm!$A$1:$Q$3226,13,FALSE)</f>
        <v>2361050.1765362001</v>
      </c>
      <c r="S2446" s="1">
        <f>VLOOKUP($E2446,[1]AllProteinsNorm!$A$1:$Q$3226,16,FALSE)</f>
        <v>2466669.0328839999</v>
      </c>
      <c r="T2446" s="1">
        <f>VLOOKUP($E2446,[1]AllProteinsNorm!$A$1:$Q$3226,17,FALSE)</f>
        <v>2371282.3440198</v>
      </c>
      <c r="U2446" s="1">
        <f>VLOOKUP($E2446,[1]AllProteinsNorm!$A$1:$Q$3226,3,FALSE)</f>
        <v>1346059.30809302</v>
      </c>
      <c r="V2446" s="1">
        <f>VLOOKUP($E2446,[1]AllProteinsNorm!$A$1:$Q$3226,7,FALSE)</f>
        <v>2663819.73802613</v>
      </c>
      <c r="W2446" s="1">
        <f>VLOOKUP($E2446,[1]AllProteinsNorm!$A$1:$Q$3226,9,FALSE)</f>
        <v>2005167.3474215399</v>
      </c>
      <c r="X2446" s="1">
        <f>VLOOKUP($E2446,[1]AllProteinsNorm!$A$1:$Q$3226,12,FALSE)</f>
        <v>2207573.4010394998</v>
      </c>
      <c r="Y2446" s="29">
        <f>VLOOKUP($E2446,[1]AllProteinsNorm!$A$1:$Q$3226,14,FALSE)</f>
        <v>1907034.2544996699</v>
      </c>
      <c r="Z2446" s="25">
        <f t="shared" si="287"/>
        <v>1.0592348483863092</v>
      </c>
      <c r="AA2446" s="1">
        <f t="shared" si="287"/>
        <v>0.88986684887547229</v>
      </c>
      <c r="AB2446" s="1">
        <f t="shared" si="287"/>
        <v>0.98737877778986305</v>
      </c>
      <c r="AC2446" s="1">
        <f t="shared" si="287"/>
        <v>0.84517548604017967</v>
      </c>
      <c r="AD2446" s="1">
        <f t="shared" si="287"/>
        <v>1.2183440389081754</v>
      </c>
      <c r="AE2446" s="1">
        <f t="shared" si="287"/>
        <v>1.0210768679071389</v>
      </c>
      <c r="AF2446" s="1">
        <f t="shared" si="287"/>
        <v>1.2031197285276778</v>
      </c>
      <c r="AG2446" s="1">
        <f t="shared" si="287"/>
        <v>0.98242826808309314</v>
      </c>
      <c r="AH2446" s="1">
        <f t="shared" si="287"/>
        <v>1.026376063496282</v>
      </c>
      <c r="AI2446" s="1">
        <f t="shared" si="287"/>
        <v>0.98668585255950469</v>
      </c>
      <c r="AJ2446" s="1">
        <f t="shared" si="287"/>
        <v>0.56009259266442235</v>
      </c>
      <c r="AK2446" s="1">
        <f t="shared" si="287"/>
        <v>1.1084100785837092</v>
      </c>
      <c r="AL2446" s="1">
        <f t="shared" si="287"/>
        <v>0.83434613288656223</v>
      </c>
      <c r="AM2446" s="1">
        <f t="shared" si="287"/>
        <v>0.91856688799018726</v>
      </c>
      <c r="AN2446" s="29">
        <f t="shared" si="287"/>
        <v>0.79351314870055589</v>
      </c>
      <c r="AO2446" s="1">
        <f t="shared" ref="AO2446:AO2509" si="288">_xlfn.STDEV.P(K2446:O2446)</f>
        <v>317818.89312688756</v>
      </c>
      <c r="AP2446" s="1">
        <f t="shared" ref="AP2446:AP2509" si="289">_xlfn.STDEV.P(P2446:T2446)</f>
        <v>195925.93441604709</v>
      </c>
      <c r="AQ2446" s="29">
        <f t="shared" ref="AQ2446:AQ2509" si="290">_xlfn.STDEV.P(U2446:Y2446)</f>
        <v>428179.65546513593</v>
      </c>
    </row>
    <row r="2447" spans="1:43" x14ac:dyDescent="0.2">
      <c r="A2447" s="26"/>
      <c r="E2447" s="25" t="s">
        <v>4761</v>
      </c>
      <c r="F2447" s="26" t="s">
        <v>4762</v>
      </c>
      <c r="G2447" s="1">
        <v>0.39327665855895</v>
      </c>
      <c r="H2447" s="43">
        <v>0.500249252019209</v>
      </c>
      <c r="I2447" s="1">
        <f>VLOOKUP(F2447,'[1]SUSMB vs SHAM all proteins sum'!$B$2:$E$3214,2,FALSE)</f>
        <v>0.53214582482543404</v>
      </c>
      <c r="J2447" s="29">
        <f>VLOOKUP(F2447,'[1]SUSMB vs SHAM all proteins sum'!$B$2:$E$3214,3,FALSE)</f>
        <v>0.55713314982658302</v>
      </c>
      <c r="K2447" s="25">
        <f>VLOOKUP($E2447,[1]AllProteinsNorm!$A$1:$Q$3226,4,FALSE)</f>
        <v>168058.79496709601</v>
      </c>
      <c r="L2447" s="1">
        <f>VLOOKUP($E2447,[1]AllProteinsNorm!$A$1:$Q$3226,5,FALSE)</f>
        <v>9151.4506603231093</v>
      </c>
      <c r="M2447" s="1">
        <f>VLOOKUP($E2447,[1]AllProteinsNorm!$A$1:$Q$3226,10,FALSE)</f>
        <v>339450.192917204</v>
      </c>
      <c r="N2447" s="1">
        <f>VLOOKUP($E2447,[1]AllProteinsNorm!$A$1:$Q$3226,11,FALSE)</f>
        <v>312023.45275201299</v>
      </c>
      <c r="O2447" s="1">
        <f>VLOOKUP($E2447,[1]AllProteinsNorm!$A$1:$Q$3226,15,FALSE)</f>
        <v>190617.30730463</v>
      </c>
      <c r="P2447" s="1">
        <f>VLOOKUP($E2447,[1]AllProteinsNorm!$A$1:$Q$3226,6,FALSE)</f>
        <v>23976.728395469901</v>
      </c>
      <c r="Q2447" s="1">
        <f>VLOOKUP($E2447,[1]AllProteinsNorm!$A$1:$Q$3226,8,FALSE)</f>
        <v>38458.863715608401</v>
      </c>
      <c r="R2447" s="1">
        <f>VLOOKUP($E2447,[1]AllProteinsNorm!$A$1:$Q$3226,13,FALSE)</f>
        <v>208625.48415684799</v>
      </c>
      <c r="S2447" s="1">
        <f>VLOOKUP($E2447,[1]AllProteinsNorm!$A$1:$Q$3226,16,FALSE)</f>
        <v>51367.670586397697</v>
      </c>
      <c r="T2447" s="1">
        <f>VLOOKUP($E2447,[1]AllProteinsNorm!$A$1:$Q$3226,17,FALSE)</f>
        <v>98438.605822816899</v>
      </c>
      <c r="U2447" s="1">
        <f>VLOOKUP($E2447,[1]AllProteinsNorm!$A$1:$Q$3226,3,FALSE)</f>
        <v>217372.07784395499</v>
      </c>
      <c r="V2447" s="1">
        <f>VLOOKUP($E2447,[1]AllProteinsNorm!$A$1:$Q$3226,7,FALSE)</f>
        <v>19925.318214080598</v>
      </c>
      <c r="W2447" s="1">
        <f>VLOOKUP($E2447,[1]AllProteinsNorm!$A$1:$Q$3226,9,FALSE)</f>
        <v>384286.016049948</v>
      </c>
      <c r="X2447" s="1">
        <f>VLOOKUP($E2447,[1]AllProteinsNorm!$A$1:$Q$3226,12,FALSE)</f>
        <v>39405.790733492897</v>
      </c>
      <c r="Y2447" s="29">
        <f>VLOOKUP($E2447,[1]AllProteinsNorm!$A$1:$Q$3226,14,FALSE)</f>
        <v>25412.5453186452</v>
      </c>
      <c r="Z2447" s="25">
        <f t="shared" si="287"/>
        <v>0.8243824062883196</v>
      </c>
      <c r="AA2447" s="1">
        <f t="shared" si="287"/>
        <v>4.489080692184591E-2</v>
      </c>
      <c r="AB2447" s="1">
        <f t="shared" si="287"/>
        <v>1.6651123013639826</v>
      </c>
      <c r="AC2447" s="1">
        <f t="shared" si="287"/>
        <v>1.5305753254297478</v>
      </c>
      <c r="AD2447" s="1">
        <f t="shared" si="287"/>
        <v>0.93503915999610421</v>
      </c>
      <c r="AE2447" s="1">
        <f t="shared" si="287"/>
        <v>0.11761355931088827</v>
      </c>
      <c r="AF2447" s="1">
        <f t="shared" si="287"/>
        <v>0.18865308786246643</v>
      </c>
      <c r="AG2447" s="1">
        <f t="shared" si="287"/>
        <v>1.0233750555926642</v>
      </c>
      <c r="AH2447" s="1">
        <f t="shared" si="287"/>
        <v>0.25197493467527987</v>
      </c>
      <c r="AI2447" s="1">
        <f t="shared" si="287"/>
        <v>0.482873001414592</v>
      </c>
      <c r="AJ2447" s="1">
        <f t="shared" si="287"/>
        <v>1.0662799089329207</v>
      </c>
      <c r="AK2447" s="1">
        <f t="shared" si="287"/>
        <v>9.7740090178560932E-2</v>
      </c>
      <c r="AL2447" s="1">
        <f t="shared" si="287"/>
        <v>1.8850464248314613</v>
      </c>
      <c r="AM2447" s="1">
        <f t="shared" si="287"/>
        <v>0.19329806924374959</v>
      </c>
      <c r="AN2447" s="29">
        <f t="shared" si="287"/>
        <v>0.12465670281521062</v>
      </c>
      <c r="AO2447" s="1">
        <f t="shared" si="288"/>
        <v>117858.00550142331</v>
      </c>
      <c r="AP2447" s="1">
        <f t="shared" si="289"/>
        <v>67054.442552965425</v>
      </c>
      <c r="AQ2447" s="29">
        <f t="shared" si="290"/>
        <v>143730.66651979423</v>
      </c>
    </row>
    <row r="2448" spans="1:43" x14ac:dyDescent="0.2">
      <c r="A2448" s="26"/>
      <c r="E2448" s="25" t="s">
        <v>4763</v>
      </c>
      <c r="F2448" s="26" t="s">
        <v>4764</v>
      </c>
      <c r="G2448" s="1">
        <v>0.728813696246849</v>
      </c>
      <c r="H2448" s="1">
        <v>0.94215785156145304</v>
      </c>
      <c r="I2448" s="1">
        <f>VLOOKUP(F2448,'[1]SUSMB vs SHAM all proteins sum'!$B$2:$E$3214,2,FALSE)</f>
        <v>0.22105407180731099</v>
      </c>
      <c r="J2448" s="29">
        <f>VLOOKUP(F2448,'[1]SUSMB vs SHAM all proteins sum'!$B$2:$E$3214,3,FALSE)</f>
        <v>0.76261537478061603</v>
      </c>
      <c r="K2448" s="25">
        <f>VLOOKUP($E2448,[1]AllProteinsNorm!$A$1:$Q$3226,4,FALSE)</f>
        <v>74571.311029280099</v>
      </c>
      <c r="L2448" s="1">
        <f>VLOOKUP($E2448,[1]AllProteinsNorm!$A$1:$Q$3226,5,FALSE)</f>
        <v>76564.523741475205</v>
      </c>
      <c r="M2448" s="1">
        <f>VLOOKUP($E2448,[1]AllProteinsNorm!$A$1:$Q$3226,10,FALSE)</f>
        <v>82264.116472667403</v>
      </c>
      <c r="N2448" s="1">
        <f>VLOOKUP($E2448,[1]AllProteinsNorm!$A$1:$Q$3226,11,FALSE)</f>
        <v>108357.880554409</v>
      </c>
      <c r="O2448" s="1">
        <f>VLOOKUP($E2448,[1]AllProteinsNorm!$A$1:$Q$3226,15,FALSE)</f>
        <v>137979.346003983</v>
      </c>
      <c r="P2448" s="1">
        <f>VLOOKUP($E2448,[1]AllProteinsNorm!$A$1:$Q$3226,6,FALSE)</f>
        <v>94615.479919494799</v>
      </c>
      <c r="Q2448" s="1">
        <f>VLOOKUP($E2448,[1]AllProteinsNorm!$A$1:$Q$3226,8,FALSE)</f>
        <v>104100.468432127</v>
      </c>
      <c r="R2448" s="1">
        <f>VLOOKUP($E2448,[1]AllProteinsNorm!$A$1:$Q$3226,13,FALSE)</f>
        <v>70262.141186180801</v>
      </c>
      <c r="S2448" s="1">
        <f>VLOOKUP($E2448,[1]AllProteinsNorm!$A$1:$Q$3226,16,FALSE)</f>
        <v>64006.837378295699</v>
      </c>
      <c r="T2448" s="1">
        <f>VLOOKUP($E2448,[1]AllProteinsNorm!$A$1:$Q$3226,17,FALSE)</f>
        <v>117690.14942584799</v>
      </c>
      <c r="U2448" s="1">
        <f>VLOOKUP($E2448,[1]AllProteinsNorm!$A$1:$Q$3226,3,FALSE)</f>
        <v>134402.14606030899</v>
      </c>
      <c r="V2448" s="1">
        <f>VLOOKUP($E2448,[1]AllProteinsNorm!$A$1:$Q$3226,7,FALSE)</f>
        <v>61589.939992033302</v>
      </c>
      <c r="W2448" s="1">
        <f>VLOOKUP($E2448,[1]AllProteinsNorm!$A$1:$Q$3226,9,FALSE)</f>
        <v>70614.755808618793</v>
      </c>
      <c r="X2448" s="1">
        <f>VLOOKUP($E2448,[1]AllProteinsNorm!$A$1:$Q$3226,12,FALSE)</f>
        <v>59144.729938690398</v>
      </c>
      <c r="Y2448" s="29">
        <f>VLOOKUP($E2448,[1]AllProteinsNorm!$A$1:$Q$3226,14,FALSE)</f>
        <v>52394.3756756734</v>
      </c>
      <c r="Z2448" s="25">
        <f t="shared" si="287"/>
        <v>0.77721004833282303</v>
      </c>
      <c r="AA2448" s="1">
        <f t="shared" si="287"/>
        <v>0.79798405548115503</v>
      </c>
      <c r="AB2448" s="1">
        <f t="shared" si="287"/>
        <v>0.85738733914272247</v>
      </c>
      <c r="AC2448" s="1">
        <f t="shared" si="287"/>
        <v>1.1293462917644979</v>
      </c>
      <c r="AD2448" s="1">
        <f t="shared" si="287"/>
        <v>1.4380722652788018</v>
      </c>
      <c r="AE2448" s="1">
        <f t="shared" si="287"/>
        <v>0.98611786096117005</v>
      </c>
      <c r="AF2448" s="1">
        <f t="shared" si="287"/>
        <v>1.0849739529164881</v>
      </c>
      <c r="AG2448" s="1">
        <f t="shared" si="287"/>
        <v>0.73229827119222091</v>
      </c>
      <c r="AH2448" s="1">
        <f t="shared" si="287"/>
        <v>0.66710315918790131</v>
      </c>
      <c r="AI2448" s="1">
        <f t="shared" si="287"/>
        <v>1.226610682594077</v>
      </c>
      <c r="AJ2448" s="1">
        <f t="shared" si="287"/>
        <v>1.400789351746178</v>
      </c>
      <c r="AK2448" s="1">
        <f t="shared" si="287"/>
        <v>0.64191335216338874</v>
      </c>
      <c r="AL2448" s="1">
        <f t="shared" si="287"/>
        <v>0.73597335245289885</v>
      </c>
      <c r="AM2448" s="1">
        <f t="shared" si="287"/>
        <v>0.61642845995066708</v>
      </c>
      <c r="AN2448" s="29">
        <f t="shared" si="287"/>
        <v>0.5460737472520647</v>
      </c>
      <c r="AO2448" s="1">
        <f t="shared" si="288"/>
        <v>24251.061140880302</v>
      </c>
      <c r="AP2448" s="1">
        <f t="shared" si="289"/>
        <v>20258.364534866043</v>
      </c>
      <c r="AQ2448" s="29">
        <f t="shared" si="290"/>
        <v>29960.305323249791</v>
      </c>
    </row>
    <row r="2449" spans="1:43" x14ac:dyDescent="0.2">
      <c r="A2449" s="26"/>
      <c r="E2449" s="25" t="s">
        <v>4765</v>
      </c>
      <c r="F2449" s="26" t="s">
        <v>4766</v>
      </c>
      <c r="G2449" s="1">
        <v>0.45784725872826598</v>
      </c>
      <c r="H2449" s="1">
        <v>0.80643903094905001</v>
      </c>
      <c r="I2449" s="1">
        <f>VLOOKUP(F2449,'[1]SUSMB vs SHAM all proteins sum'!$B$2:$E$3214,2,FALSE)</f>
        <v>0.20810438985676399</v>
      </c>
      <c r="J2449" s="29">
        <f>VLOOKUP(F2449,'[1]SUSMB vs SHAM all proteins sum'!$B$2:$E$3214,3,FALSE)</f>
        <v>0.78283992146648496</v>
      </c>
      <c r="K2449" s="25">
        <f>VLOOKUP($E2449,[1]AllProteinsNorm!$A$1:$Q$3226,4,FALSE)</f>
        <v>94384.036013311896</v>
      </c>
      <c r="L2449" s="1">
        <f>VLOOKUP($E2449,[1]AllProteinsNorm!$A$1:$Q$3226,5,FALSE)</f>
        <v>61858.626220784499</v>
      </c>
      <c r="M2449" s="1">
        <f>VLOOKUP($E2449,[1]AllProteinsNorm!$A$1:$Q$3226,10,FALSE)</f>
        <v>40595.348588967601</v>
      </c>
      <c r="N2449" s="1">
        <f>VLOOKUP($E2449,[1]AllProteinsNorm!$A$1:$Q$3226,11,FALSE)</f>
        <v>59181.653964896403</v>
      </c>
      <c r="O2449" s="1">
        <f>VLOOKUP($E2449,[1]AllProteinsNorm!$A$1:$Q$3226,15,FALSE)</f>
        <v>100959.07707067201</v>
      </c>
      <c r="P2449" s="1">
        <f>VLOOKUP($E2449,[1]AllProteinsNorm!$A$1:$Q$3226,6,FALSE)</f>
        <v>81728.326507015503</v>
      </c>
      <c r="Q2449" s="1">
        <f>VLOOKUP($E2449,[1]AllProteinsNorm!$A$1:$Q$3226,8,FALSE)</f>
        <v>42767.723747188596</v>
      </c>
      <c r="R2449" s="1">
        <f>VLOOKUP($E2449,[1]AllProteinsNorm!$A$1:$Q$3226,13,FALSE)</f>
        <v>27862.398346558399</v>
      </c>
      <c r="S2449" s="1">
        <f>VLOOKUP($E2449,[1]AllProteinsNorm!$A$1:$Q$3226,16,FALSE)</f>
        <v>53124.522939552902</v>
      </c>
      <c r="T2449" s="1">
        <f>VLOOKUP($E2449,[1]AllProteinsNorm!$A$1:$Q$3226,17,FALSE)</f>
        <v>93360.457953895399</v>
      </c>
      <c r="U2449" s="1">
        <f>VLOOKUP($E2449,[1]AllProteinsNorm!$A$1:$Q$3226,3,FALSE)</f>
        <v>51026.734932906496</v>
      </c>
      <c r="V2449" s="1">
        <f>VLOOKUP($E2449,[1]AllProteinsNorm!$A$1:$Q$3226,7,FALSE)</f>
        <v>54166.548161095503</v>
      </c>
      <c r="W2449" s="1">
        <f>VLOOKUP($E2449,[1]AllProteinsNorm!$A$1:$Q$3226,9,FALSE)</f>
        <v>62941.475851482901</v>
      </c>
      <c r="X2449" s="1">
        <f>VLOOKUP($E2449,[1]AllProteinsNorm!$A$1:$Q$3226,12,FALSE)</f>
        <v>42687.601072438301</v>
      </c>
      <c r="Y2449" s="29">
        <f>VLOOKUP($E2449,[1]AllProteinsNorm!$A$1:$Q$3226,14,FALSE)</f>
        <v>56066.671256293899</v>
      </c>
      <c r="Z2449" s="25">
        <f t="shared" si="287"/>
        <v>1.321983985963638</v>
      </c>
      <c r="AA2449" s="1">
        <f t="shared" si="287"/>
        <v>0.86641890632917862</v>
      </c>
      <c r="AB2449" s="1">
        <f t="shared" si="287"/>
        <v>0.56859616314413219</v>
      </c>
      <c r="AC2449" s="1">
        <f t="shared" si="287"/>
        <v>0.82892406501243432</v>
      </c>
      <c r="AD2449" s="1">
        <f t="shared" si="287"/>
        <v>1.4140768795506167</v>
      </c>
      <c r="AE2449" s="1">
        <f t="shared" si="287"/>
        <v>1.1447225972265436</v>
      </c>
      <c r="AF2449" s="1">
        <f t="shared" si="287"/>
        <v>0.59902339736696553</v>
      </c>
      <c r="AG2449" s="1">
        <f t="shared" si="287"/>
        <v>0.39025290695870374</v>
      </c>
      <c r="AH2449" s="1">
        <f t="shared" si="287"/>
        <v>0.74408524528598974</v>
      </c>
      <c r="AI2449" s="1">
        <f t="shared" si="287"/>
        <v>1.3076473051001338</v>
      </c>
      <c r="AJ2449" s="1">
        <f t="shared" si="287"/>
        <v>0.71470271124875073</v>
      </c>
      <c r="AK2449" s="1">
        <f t="shared" si="287"/>
        <v>0.75868030515030027</v>
      </c>
      <c r="AL2449" s="1">
        <f t="shared" si="287"/>
        <v>0.88158577067886623</v>
      </c>
      <c r="AM2449" s="1">
        <f t="shared" si="287"/>
        <v>0.59790116422875217</v>
      </c>
      <c r="AN2449" s="29">
        <f t="shared" si="287"/>
        <v>0.78529425820119181</v>
      </c>
      <c r="AO2449" s="1">
        <f t="shared" si="288"/>
        <v>22765.136504457347</v>
      </c>
      <c r="AP2449" s="1">
        <f t="shared" si="289"/>
        <v>24338.536382943643</v>
      </c>
      <c r="AQ2449" s="29">
        <f t="shared" si="290"/>
        <v>6620.0288239122738</v>
      </c>
    </row>
    <row r="2450" spans="1:43" x14ac:dyDescent="0.2">
      <c r="A2450" s="26"/>
      <c r="E2450" s="25" t="s">
        <v>4767</v>
      </c>
      <c r="F2450" s="26" t="s">
        <v>4768</v>
      </c>
      <c r="G2450" s="43">
        <v>4.4917450638710797E-2</v>
      </c>
      <c r="H2450" s="1">
        <v>0.690715391451862</v>
      </c>
      <c r="I2450" s="1">
        <f>VLOOKUP(F2450,'[1]SUSMB vs SHAM all proteins sum'!$B$2:$E$3214,2,FALSE)</f>
        <v>0.26884232679538</v>
      </c>
      <c r="J2450" s="29">
        <f>VLOOKUP(F2450,'[1]SUSMB vs SHAM all proteins sum'!$B$2:$E$3214,3,FALSE)</f>
        <v>0.86074350608864603</v>
      </c>
      <c r="K2450" s="25">
        <f>VLOOKUP($E2450,[1]AllProteinsNorm!$A$1:$Q$3226,4,FALSE)</f>
        <v>75985.2643309493</v>
      </c>
      <c r="L2450" s="1">
        <f>VLOOKUP($E2450,[1]AllProteinsNorm!$A$1:$Q$3226,5,FALSE)</f>
        <v>71985.798963553301</v>
      </c>
      <c r="M2450" s="1">
        <f>VLOOKUP($E2450,[1]AllProteinsNorm!$A$1:$Q$3226,10,FALSE)</f>
        <v>94217.974063345595</v>
      </c>
      <c r="N2450" s="1">
        <f>VLOOKUP($E2450,[1]AllProteinsNorm!$A$1:$Q$3226,11,FALSE)</f>
        <v>112147.95070605099</v>
      </c>
      <c r="O2450" s="1">
        <f>VLOOKUP($E2450,[1]AllProteinsNorm!$A$1:$Q$3226,15,FALSE)</f>
        <v>114864.609841479</v>
      </c>
      <c r="P2450" s="1">
        <f>VLOOKUP($E2450,[1]AllProteinsNorm!$A$1:$Q$3226,6,FALSE)</f>
        <v>85177.046993860393</v>
      </c>
      <c r="Q2450" s="1">
        <f>VLOOKUP($E2450,[1]AllProteinsNorm!$A$1:$Q$3226,8,FALSE)</f>
        <v>54971.818338780999</v>
      </c>
      <c r="R2450" s="1">
        <f>VLOOKUP($E2450,[1]AllProteinsNorm!$A$1:$Q$3226,13,FALSE)</f>
        <v>70853.080795626098</v>
      </c>
      <c r="S2450" s="1">
        <f>VLOOKUP($E2450,[1]AllProteinsNorm!$A$1:$Q$3226,16,FALSE)</f>
        <v>73757.932821915296</v>
      </c>
      <c r="T2450" s="1">
        <f>VLOOKUP($E2450,[1]AllProteinsNorm!$A$1:$Q$3226,17,FALSE)</f>
        <v>42653.341919633502</v>
      </c>
      <c r="U2450" s="1">
        <f>VLOOKUP($E2450,[1]AllProteinsNorm!$A$1:$Q$3226,3,FALSE)</f>
        <v>68200.814315839802</v>
      </c>
      <c r="V2450" s="1">
        <f>VLOOKUP($E2450,[1]AllProteinsNorm!$A$1:$Q$3226,7,FALSE)</f>
        <v>83458.552934404201</v>
      </c>
      <c r="W2450" s="1">
        <f>VLOOKUP($E2450,[1]AllProteinsNorm!$A$1:$Q$3226,9,FALSE)</f>
        <v>94421.176756668006</v>
      </c>
      <c r="X2450" s="1">
        <f>VLOOKUP($E2450,[1]AllProteinsNorm!$A$1:$Q$3226,12,FALSE)</f>
        <v>63011.447332727097</v>
      </c>
      <c r="Y2450" s="29">
        <f>VLOOKUP($E2450,[1]AllProteinsNorm!$A$1:$Q$3226,14,FALSE)</f>
        <v>92620.4854653644</v>
      </c>
      <c r="Z2450" s="25">
        <f t="shared" si="287"/>
        <v>0.80972938572848707</v>
      </c>
      <c r="AA2450" s="1">
        <f t="shared" si="287"/>
        <v>0.76710948220247066</v>
      </c>
      <c r="AB2450" s="1">
        <f t="shared" si="287"/>
        <v>1.0040244372989764</v>
      </c>
      <c r="AC2450" s="1">
        <f t="shared" si="287"/>
        <v>1.1950934439130723</v>
      </c>
      <c r="AD2450" s="1">
        <f t="shared" si="287"/>
        <v>1.2240432508569934</v>
      </c>
      <c r="AE2450" s="1">
        <f t="shared" si="287"/>
        <v>0.90768070030142634</v>
      </c>
      <c r="AF2450" s="1">
        <f t="shared" si="287"/>
        <v>0.58580169573364194</v>
      </c>
      <c r="AG2450" s="1">
        <f t="shared" si="287"/>
        <v>0.75503878409547442</v>
      </c>
      <c r="AH2450" s="1">
        <f t="shared" si="287"/>
        <v>0.78599404979850185</v>
      </c>
      <c r="AI2450" s="1">
        <f t="shared" si="287"/>
        <v>0.45453108120312935</v>
      </c>
      <c r="AJ2450" s="1">
        <f t="shared" si="287"/>
        <v>0.72677517105977074</v>
      </c>
      <c r="AK2450" s="1">
        <f t="shared" si="287"/>
        <v>0.88936773986898177</v>
      </c>
      <c r="AL2450" s="1">
        <f t="shared" si="287"/>
        <v>1.0061898465199761</v>
      </c>
      <c r="AM2450" s="1">
        <f t="shared" si="287"/>
        <v>0.67147519972251168</v>
      </c>
      <c r="AN2450" s="29">
        <f t="shared" si="287"/>
        <v>0.98700095948994149</v>
      </c>
      <c r="AO2450" s="1">
        <f t="shared" si="288"/>
        <v>17741.227864365032</v>
      </c>
      <c r="AP2450" s="1">
        <f t="shared" si="289"/>
        <v>14945.541109666596</v>
      </c>
      <c r="AQ2450" s="29">
        <f t="shared" si="290"/>
        <v>12700.029685044567</v>
      </c>
    </row>
    <row r="2451" spans="1:43" x14ac:dyDescent="0.2">
      <c r="A2451" s="26"/>
      <c r="E2451" s="25" t="s">
        <v>4769</v>
      </c>
      <c r="F2451" s="26" t="s">
        <v>4770</v>
      </c>
      <c r="G2451" s="1">
        <v>0.33602080069939599</v>
      </c>
      <c r="H2451" s="1">
        <v>0.87878356790374301</v>
      </c>
      <c r="I2451" s="1">
        <f>VLOOKUP(F2451,'[1]SUSMB vs SHAM all proteins sum'!$B$2:$E$3214,2,FALSE)</f>
        <v>0.34572189571353701</v>
      </c>
      <c r="J2451" s="29">
        <f>VLOOKUP(F2451,'[1]SUSMB vs SHAM all proteins sum'!$B$2:$E$3214,3,FALSE)</f>
        <v>1.0852360128171299</v>
      </c>
      <c r="K2451" s="25">
        <f>VLOOKUP($E2451,[1]AllProteinsNorm!$A$1:$Q$3226,4,FALSE)</f>
        <v>334514.174683308</v>
      </c>
      <c r="L2451" s="1">
        <f>VLOOKUP($E2451,[1]AllProteinsNorm!$A$1:$Q$3226,5,FALSE)</f>
        <v>387954.076450405</v>
      </c>
      <c r="M2451" s="1">
        <f>VLOOKUP($E2451,[1]AllProteinsNorm!$A$1:$Q$3226,10,FALSE)</f>
        <v>463171.839331811</v>
      </c>
      <c r="N2451" s="1">
        <f>VLOOKUP($E2451,[1]AllProteinsNorm!$A$1:$Q$3226,11,FALSE)</f>
        <v>452367.100947119</v>
      </c>
      <c r="O2451" s="1">
        <f>VLOOKUP($E2451,[1]AllProteinsNorm!$A$1:$Q$3226,15,FALSE)</f>
        <v>523407.27313221898</v>
      </c>
      <c r="P2451" s="1">
        <f>VLOOKUP($E2451,[1]AllProteinsNorm!$A$1:$Q$3226,6,FALSE)</f>
        <v>367478.95142640901</v>
      </c>
      <c r="Q2451" s="1">
        <f>VLOOKUP($E2451,[1]AllProteinsNorm!$A$1:$Q$3226,8,FALSE)</f>
        <v>259761.50734777501</v>
      </c>
      <c r="R2451" s="1">
        <f>VLOOKUP($E2451,[1]AllProteinsNorm!$A$1:$Q$3226,13,FALSE)</f>
        <v>428370.916675332</v>
      </c>
      <c r="S2451" s="1">
        <f>VLOOKUP($E2451,[1]AllProteinsNorm!$A$1:$Q$3226,16,FALSE)</f>
        <v>461271.40542041499</v>
      </c>
      <c r="T2451" s="1">
        <f>VLOOKUP($E2451,[1]AllProteinsNorm!$A$1:$Q$3226,17,FALSE)</f>
        <v>395451.85784103902</v>
      </c>
      <c r="U2451" s="1">
        <f>VLOOKUP($E2451,[1]AllProteinsNorm!$A$1:$Q$3226,3,FALSE)</f>
        <v>444753.886872995</v>
      </c>
      <c r="V2451" s="1">
        <f>VLOOKUP($E2451,[1]AllProteinsNorm!$A$1:$Q$3226,7,FALSE)</f>
        <v>434915.84374077001</v>
      </c>
      <c r="W2451" s="1">
        <f>VLOOKUP($E2451,[1]AllProteinsNorm!$A$1:$Q$3226,9,FALSE)</f>
        <v>476173.35545193299</v>
      </c>
      <c r="X2451" s="1">
        <f>VLOOKUP($E2451,[1]AllProteinsNorm!$A$1:$Q$3226,12,FALSE)</f>
        <v>502879.76907379099</v>
      </c>
      <c r="Y2451" s="29">
        <f>VLOOKUP($E2451,[1]AllProteinsNorm!$A$1:$Q$3226,14,FALSE)</f>
        <v>462524.24907702103</v>
      </c>
      <c r="Z2451" s="25">
        <f t="shared" si="287"/>
        <v>0.77383162778488213</v>
      </c>
      <c r="AA2451" s="1">
        <f t="shared" si="287"/>
        <v>0.89745415054418565</v>
      </c>
      <c r="AB2451" s="1">
        <f t="shared" si="287"/>
        <v>1.0714553986047812</v>
      </c>
      <c r="AC2451" s="1">
        <f t="shared" si="287"/>
        <v>1.0464607977035441</v>
      </c>
      <c r="AD2451" s="1">
        <f t="shared" si="287"/>
        <v>1.2107980253626067</v>
      </c>
      <c r="AE2451" s="1">
        <f t="shared" si="287"/>
        <v>0.85008904459189549</v>
      </c>
      <c r="AF2451" s="1">
        <f t="shared" si="287"/>
        <v>0.60090628523316114</v>
      </c>
      <c r="AG2451" s="1">
        <f t="shared" si="287"/>
        <v>0.990950425525018</v>
      </c>
      <c r="AH2451" s="1">
        <f t="shared" si="287"/>
        <v>1.0670591249086205</v>
      </c>
      <c r="AI2451" s="1">
        <f t="shared" si="287"/>
        <v>0.91479876795474058</v>
      </c>
      <c r="AJ2451" s="1">
        <f t="shared" si="287"/>
        <v>1.0288491498705887</v>
      </c>
      <c r="AK2451" s="1">
        <f t="shared" si="287"/>
        <v>1.0060908050607316</v>
      </c>
      <c r="AL2451" s="1">
        <f t="shared" si="287"/>
        <v>1.1015318053592345</v>
      </c>
      <c r="AM2451" s="1">
        <f t="shared" si="287"/>
        <v>1.163311750991924</v>
      </c>
      <c r="AN2451" s="29">
        <f t="shared" si="287"/>
        <v>1.069957328092594</v>
      </c>
      <c r="AO2451" s="1">
        <f t="shared" si="288"/>
        <v>65092.121377029893</v>
      </c>
      <c r="AP2451" s="1">
        <f t="shared" si="289"/>
        <v>68945.181035365167</v>
      </c>
      <c r="AQ2451" s="29">
        <f t="shared" si="290"/>
        <v>23991.643666078853</v>
      </c>
    </row>
    <row r="2452" spans="1:43" x14ac:dyDescent="0.2">
      <c r="A2452" s="26"/>
      <c r="E2452" s="25" t="s">
        <v>4771</v>
      </c>
      <c r="F2452" s="26" t="s">
        <v>4772</v>
      </c>
      <c r="G2452" s="1">
        <v>0.45467298562073599</v>
      </c>
      <c r="H2452" s="1">
        <v>1.44210252574106</v>
      </c>
      <c r="I2452" s="1">
        <f>VLOOKUP(F2452,'[1]SUSMB vs SHAM all proteins sum'!$B$2:$E$3214,2,FALSE)</f>
        <v>0.193534015109629</v>
      </c>
      <c r="J2452" s="29">
        <f>VLOOKUP(F2452,'[1]SUSMB vs SHAM all proteins sum'!$B$2:$E$3214,3,FALSE)</f>
        <v>2.1472443411782698</v>
      </c>
      <c r="K2452" s="25">
        <f>VLOOKUP($E2452,[1]AllProteinsNorm!$A$1:$Q$3226,4,FALSE)</f>
        <v>20036.647680439899</v>
      </c>
      <c r="L2452" s="1">
        <f>VLOOKUP($E2452,[1]AllProteinsNorm!$A$1:$Q$3226,5,FALSE)</f>
        <v>19684.853674023201</v>
      </c>
      <c r="M2452" s="1">
        <f>VLOOKUP($E2452,[1]AllProteinsNorm!$A$1:$Q$3226,10,FALSE)</f>
        <v>31003.0151959225</v>
      </c>
      <c r="N2452" s="1">
        <f>VLOOKUP($E2452,[1]AllProteinsNorm!$A$1:$Q$3226,11,FALSE)</f>
        <v>4151.4228884753302</v>
      </c>
      <c r="O2452" s="1">
        <f>VLOOKUP($E2452,[1]AllProteinsNorm!$A$1:$Q$3226,15,FALSE)</f>
        <v>25860.187450155499</v>
      </c>
      <c r="P2452" s="1">
        <f>VLOOKUP($E2452,[1]AllProteinsNorm!$A$1:$Q$3226,6,FALSE)</f>
        <v>41080.5264277358</v>
      </c>
      <c r="Q2452" s="1">
        <f>VLOOKUP($E2452,[1]AllProteinsNorm!$A$1:$Q$3226,8,FALSE)</f>
        <v>21290.607100491699</v>
      </c>
      <c r="R2452" s="1">
        <f>VLOOKUP($E2452,[1]AllProteinsNorm!$A$1:$Q$3226,13,FALSE)</f>
        <v>55111.058205921501</v>
      </c>
      <c r="S2452" s="1">
        <f>VLOOKUP($E2452,[1]AllProteinsNorm!$A$1:$Q$3226,16,FALSE)</f>
        <v>11513.891305675499</v>
      </c>
      <c r="T2452" s="1">
        <f>VLOOKUP($E2452,[1]AllProteinsNorm!$A$1:$Q$3226,17,FALSE)</f>
        <v>14753.1784661201</v>
      </c>
      <c r="U2452" s="1">
        <f>VLOOKUP($E2452,[1]AllProteinsNorm!$A$1:$Q$3226,3,FALSE)</f>
        <v>87974.954408856895</v>
      </c>
      <c r="V2452" s="1">
        <f>VLOOKUP($E2452,[1]AllProteinsNorm!$A$1:$Q$3226,7,FALSE)</f>
        <v>53328.782929963803</v>
      </c>
      <c r="W2452" s="1">
        <f>VLOOKUP($E2452,[1]AllProteinsNorm!$A$1:$Q$3226,9,FALSE)</f>
        <v>20199.188098388699</v>
      </c>
      <c r="X2452" s="1">
        <f>VLOOKUP($E2452,[1]AllProteinsNorm!$A$1:$Q$3226,12,FALSE)</f>
        <v>10054.181745517601</v>
      </c>
      <c r="Y2452" s="29">
        <f>VLOOKUP($E2452,[1]AllProteinsNorm!$A$1:$Q$3226,14,FALSE)</f>
        <v>62892.0565737828</v>
      </c>
      <c r="Z2452" s="25">
        <f t="shared" si="287"/>
        <v>0.99451151732857423</v>
      </c>
      <c r="AA2452" s="1">
        <f t="shared" si="287"/>
        <v>0.97705035333106027</v>
      </c>
      <c r="AB2452" s="1">
        <f t="shared" si="287"/>
        <v>1.5388230694078262</v>
      </c>
      <c r="AC2452" s="1">
        <f t="shared" si="287"/>
        <v>0.20605432314511454</v>
      </c>
      <c r="AD2452" s="1">
        <f t="shared" si="287"/>
        <v>1.2835607367874255</v>
      </c>
      <c r="AE2452" s="1">
        <f t="shared" si="287"/>
        <v>2.0390165721278559</v>
      </c>
      <c r="AF2452" s="1">
        <f t="shared" si="287"/>
        <v>1.0567513243758175</v>
      </c>
      <c r="AG2452" s="1">
        <f t="shared" si="287"/>
        <v>2.7354167719113707</v>
      </c>
      <c r="AH2452" s="1">
        <f t="shared" si="287"/>
        <v>0.57148769072492978</v>
      </c>
      <c r="AI2452" s="1">
        <f t="shared" si="287"/>
        <v>0.73226849799248572</v>
      </c>
      <c r="AJ2452" s="1">
        <f t="shared" si="287"/>
        <v>4.3666039744500589</v>
      </c>
      <c r="AK2452" s="1">
        <f t="shared" si="287"/>
        <v>2.6469542048562924</v>
      </c>
      <c r="AL2452" s="1">
        <f t="shared" si="287"/>
        <v>1.002579150211059</v>
      </c>
      <c r="AM2452" s="1">
        <f t="shared" si="287"/>
        <v>0.49903555238899305</v>
      </c>
      <c r="AN2452" s="29">
        <f t="shared" si="287"/>
        <v>3.1216237171334074</v>
      </c>
      <c r="AO2452" s="1">
        <f t="shared" si="288"/>
        <v>9017.5142973273651</v>
      </c>
      <c r="AP2452" s="1">
        <f t="shared" si="289"/>
        <v>16706.790655389712</v>
      </c>
      <c r="AQ2452" s="29">
        <f t="shared" si="290"/>
        <v>28477.268707838473</v>
      </c>
    </row>
    <row r="2453" spans="1:43" x14ac:dyDescent="0.2">
      <c r="A2453" s="26"/>
      <c r="E2453" s="25" t="s">
        <v>91</v>
      </c>
      <c r="F2453" s="26" t="s">
        <v>92</v>
      </c>
      <c r="G2453" s="43">
        <v>3.7047746337910401E-2</v>
      </c>
      <c r="H2453" s="43">
        <v>0.54417350480946503</v>
      </c>
      <c r="I2453" s="1">
        <f>VLOOKUP(F2453,'[1]SUSMB vs SHAM all proteins sum'!$B$2:$E$3214,2,FALSE)</f>
        <v>0.23261275799932901</v>
      </c>
      <c r="J2453" s="29">
        <f>VLOOKUP(F2453,'[1]SUSMB vs SHAM all proteins sum'!$B$2:$E$3214,3,FALSE)</f>
        <v>0.82030187737695903</v>
      </c>
      <c r="K2453" s="25">
        <f>VLOOKUP($E2453,[1]AllProteinsNorm!$A$1:$Q$3226,4,FALSE)</f>
        <v>23433.142820508801</v>
      </c>
      <c r="L2453" s="1">
        <f>VLOOKUP($E2453,[1]AllProteinsNorm!$A$1:$Q$3226,5,FALSE)</f>
        <v>20245.323903882501</v>
      </c>
      <c r="M2453" s="1">
        <f>VLOOKUP($E2453,[1]AllProteinsNorm!$A$1:$Q$3226,10,FALSE)</f>
        <v>22901.405374688598</v>
      </c>
      <c r="N2453" s="1">
        <f>VLOOKUP($E2453,[1]AllProteinsNorm!$A$1:$Q$3226,11,FALSE)</f>
        <v>25904.021064436201</v>
      </c>
      <c r="O2453" s="1">
        <f>VLOOKUP($E2453,[1]AllProteinsNorm!$A$1:$Q$3226,15,FALSE)</f>
        <v>24730.089007680599</v>
      </c>
      <c r="P2453" s="1">
        <f>VLOOKUP($E2453,[1]AllProteinsNorm!$A$1:$Q$3226,6,FALSE)</f>
        <v>20384.411984394799</v>
      </c>
      <c r="Q2453" s="1">
        <f>VLOOKUP($E2453,[1]AllProteinsNorm!$A$1:$Q$3226,8,FALSE)</f>
        <v>6074.4085920212401</v>
      </c>
      <c r="R2453" s="1">
        <f>VLOOKUP($E2453,[1]AllProteinsNorm!$A$1:$Q$3226,13,FALSE)</f>
        <v>8854.5396126523592</v>
      </c>
      <c r="S2453" s="1">
        <f>VLOOKUP($E2453,[1]AllProteinsNorm!$A$1:$Q$3226,16,FALSE)</f>
        <v>20551.0316007937</v>
      </c>
      <c r="T2453" s="1">
        <f>VLOOKUP($E2453,[1]AllProteinsNorm!$A$1:$Q$3226,17,FALSE)</f>
        <v>14739.9302632664</v>
      </c>
      <c r="U2453" s="1">
        <f>VLOOKUP($E2453,[1]AllProteinsNorm!$A$1:$Q$3226,3,FALSE)</f>
        <v>12817.704659056801</v>
      </c>
      <c r="V2453" s="1">
        <f>VLOOKUP($E2453,[1]AllProteinsNorm!$A$1:$Q$3226,7,FALSE)</f>
        <v>14468.4911480841</v>
      </c>
      <c r="W2453" s="1">
        <f>VLOOKUP($E2453,[1]AllProteinsNorm!$A$1:$Q$3226,9,FALSE)</f>
        <v>27457.753493250999</v>
      </c>
      <c r="X2453" s="1">
        <f>VLOOKUP($E2453,[1]AllProteinsNorm!$A$1:$Q$3226,12,FALSE)</f>
        <v>20773.2024296046</v>
      </c>
      <c r="Y2453" s="29">
        <f>VLOOKUP($E2453,[1]AllProteinsNorm!$A$1:$Q$3226,14,FALSE)</f>
        <v>24438.628873514601</v>
      </c>
      <c r="Z2453" s="25">
        <f t="shared" si="287"/>
        <v>0.99958820553863459</v>
      </c>
      <c r="AA2453" s="1">
        <f t="shared" si="287"/>
        <v>0.86360532800230372</v>
      </c>
      <c r="AB2453" s="1">
        <f t="shared" si="287"/>
        <v>0.97690586696559745</v>
      </c>
      <c r="AC2453" s="1">
        <f t="shared" si="287"/>
        <v>1.1049885254560383</v>
      </c>
      <c r="AD2453" s="1">
        <f t="shared" si="287"/>
        <v>1.054912074037426</v>
      </c>
      <c r="AE2453" s="1">
        <f t="shared" si="287"/>
        <v>0.86953841200542004</v>
      </c>
      <c r="AF2453" s="1">
        <f t="shared" si="287"/>
        <v>0.25911621120205919</v>
      </c>
      <c r="AG2453" s="1">
        <f t="shared" si="287"/>
        <v>0.37770833515919094</v>
      </c>
      <c r="AH2453" s="1">
        <f t="shared" si="287"/>
        <v>0.87664590947767318</v>
      </c>
      <c r="AI2453" s="1">
        <f t="shared" si="287"/>
        <v>0.62876160293479399</v>
      </c>
      <c r="AJ2453" s="1">
        <f t="shared" si="287"/>
        <v>0.54676517347290199</v>
      </c>
      <c r="AK2453" s="1">
        <f t="shared" si="287"/>
        <v>0.61718281727482682</v>
      </c>
      <c r="AL2453" s="1">
        <f t="shared" si="287"/>
        <v>1.1712661315928854</v>
      </c>
      <c r="AM2453" s="1">
        <f t="shared" si="287"/>
        <v>0.88612305651659939</v>
      </c>
      <c r="AN2453" s="29">
        <f t="shared" si="287"/>
        <v>1.0424792512304888</v>
      </c>
      <c r="AO2453" s="1">
        <f t="shared" si="288"/>
        <v>1909.5432387841229</v>
      </c>
      <c r="AP2453" s="1">
        <f t="shared" si="289"/>
        <v>5889.6850331879377</v>
      </c>
      <c r="AQ2453" s="29">
        <f t="shared" si="290"/>
        <v>5623.1649613432883</v>
      </c>
    </row>
    <row r="2454" spans="1:43" x14ac:dyDescent="0.2">
      <c r="A2454" s="26"/>
      <c r="E2454" s="25" t="s">
        <v>4773</v>
      </c>
      <c r="F2454" s="26" t="s">
        <v>4774</v>
      </c>
      <c r="G2454" s="1">
        <v>0.43980266965606302</v>
      </c>
      <c r="H2454" s="43">
        <v>0.64723192939769003</v>
      </c>
      <c r="I2454" s="1">
        <f>VLOOKUP(F2454,'[1]SUSMB vs SHAM all proteins sum'!$B$2:$E$3214,2,FALSE)</f>
        <v>0.60142153519390995</v>
      </c>
      <c r="J2454" s="29">
        <f>VLOOKUP(F2454,'[1]SUSMB vs SHAM all proteins sum'!$B$2:$E$3214,3,FALSE)</f>
        <v>0.75311864904529902</v>
      </c>
      <c r="K2454" s="25">
        <f>VLOOKUP($E2454,[1]AllProteinsNorm!$A$1:$Q$3226,4,FALSE)</f>
        <v>24655.455285411201</v>
      </c>
      <c r="L2454" s="1">
        <f>VLOOKUP($E2454,[1]AllProteinsNorm!$A$1:$Q$3226,5,FALSE)</f>
        <v>60643.493204028702</v>
      </c>
      <c r="M2454" s="1">
        <f>VLOOKUP($E2454,[1]AllProteinsNorm!$A$1:$Q$3226,10,FALSE)</f>
        <v>22269.438002385701</v>
      </c>
      <c r="N2454" s="1">
        <f>VLOOKUP($E2454,[1]AllProteinsNorm!$A$1:$Q$3226,11,FALSE)</f>
        <v>48357.7931746576</v>
      </c>
      <c r="O2454" s="1">
        <f>VLOOKUP($E2454,[1]AllProteinsNorm!$A$1:$Q$3226,15,FALSE)</f>
        <v>22636.4307814442</v>
      </c>
      <c r="P2454" s="1">
        <f>VLOOKUP($E2454,[1]AllProteinsNorm!$A$1:$Q$3226,6,FALSE)</f>
        <v>4641.2360002141204</v>
      </c>
      <c r="Q2454" s="1">
        <f>VLOOKUP($E2454,[1]AllProteinsNorm!$A$1:$Q$3226,8,FALSE)</f>
        <v>9173.8629510606806</v>
      </c>
      <c r="R2454" s="1">
        <f>VLOOKUP($E2454,[1]AllProteinsNorm!$A$1:$Q$3226,13,FALSE)</f>
        <v>42634.377169444801</v>
      </c>
      <c r="S2454" s="1">
        <f>VLOOKUP($E2454,[1]AllProteinsNorm!$A$1:$Q$3226,16,FALSE)</f>
        <v>52177.728409258103</v>
      </c>
      <c r="T2454" s="1">
        <f>VLOOKUP($E2454,[1]AllProteinsNorm!$A$1:$Q$3226,17,FALSE)</f>
        <v>43706.8588444079</v>
      </c>
      <c r="U2454" s="1">
        <f>VLOOKUP($E2454,[1]AllProteinsNorm!$A$1:$Q$3226,3,FALSE)</f>
        <v>24779.564634525599</v>
      </c>
      <c r="V2454" s="1">
        <f>VLOOKUP($E2454,[1]AllProteinsNorm!$A$1:$Q$3226,7,FALSE)</f>
        <v>47826.150805125799</v>
      </c>
      <c r="W2454" s="1">
        <f>VLOOKUP($E2454,[1]AllProteinsNorm!$A$1:$Q$3226,9,FALSE)</f>
        <v>3866.05239867911</v>
      </c>
      <c r="X2454" s="1">
        <f>VLOOKUP($E2454,[1]AllProteinsNorm!$A$1:$Q$3226,12,FALSE)</f>
        <v>45703.868903390998</v>
      </c>
      <c r="Y2454" s="29">
        <f>VLOOKUP($E2454,[1]AllProteinsNorm!$A$1:$Q$3226,14,FALSE)</f>
        <v>42171.4102763173</v>
      </c>
      <c r="Z2454" s="25">
        <f t="shared" ref="Z2454:AN2470" si="291">K2454/AVERAGE($K2454:$O2454)</f>
        <v>0.69038684032347453</v>
      </c>
      <c r="AA2454" s="1">
        <f t="shared" si="291"/>
        <v>1.6981016645058968</v>
      </c>
      <c r="AB2454" s="1">
        <f t="shared" si="291"/>
        <v>0.62357505713324968</v>
      </c>
      <c r="AC2454" s="1">
        <f t="shared" si="291"/>
        <v>1.3540850756312099</v>
      </c>
      <c r="AD2454" s="1">
        <f t="shared" si="291"/>
        <v>0.63385136240617024</v>
      </c>
      <c r="AE2454" s="1">
        <f t="shared" si="291"/>
        <v>0.12996102567529397</v>
      </c>
      <c r="AF2454" s="1">
        <f t="shared" si="291"/>
        <v>0.25688084778912812</v>
      </c>
      <c r="AG2454" s="1">
        <f t="shared" si="291"/>
        <v>1.1938215134315</v>
      </c>
      <c r="AH2454" s="1">
        <f t="shared" si="291"/>
        <v>1.4610485442156502</v>
      </c>
      <c r="AI2454" s="1">
        <f t="shared" si="291"/>
        <v>1.2238524833045534</v>
      </c>
      <c r="AJ2454" s="1">
        <f t="shared" si="291"/>
        <v>0.69386207371088593</v>
      </c>
      <c r="AK2454" s="1">
        <f t="shared" si="291"/>
        <v>1.3391983541558079</v>
      </c>
      <c r="AL2454" s="1">
        <f t="shared" si="291"/>
        <v>0.10825481294715202</v>
      </c>
      <c r="AM2454" s="1">
        <f t="shared" si="291"/>
        <v>1.2797715263218337</v>
      </c>
      <c r="AN2454" s="29">
        <f t="shared" si="291"/>
        <v>1.1808578002564365</v>
      </c>
      <c r="AO2454" s="1">
        <f t="shared" si="288"/>
        <v>15845.602554087418</v>
      </c>
      <c r="AP2454" s="1">
        <f t="shared" si="289"/>
        <v>19570.704784682825</v>
      </c>
      <c r="AQ2454" s="29">
        <f t="shared" si="290"/>
        <v>16622.845666025649</v>
      </c>
    </row>
    <row r="2455" spans="1:43" x14ac:dyDescent="0.2">
      <c r="A2455" s="26"/>
      <c r="E2455" s="25" t="s">
        <v>4775</v>
      </c>
      <c r="F2455" s="26" t="s">
        <v>4776</v>
      </c>
      <c r="G2455" s="1">
        <v>0.14064216361752799</v>
      </c>
      <c r="H2455" s="1">
        <v>0.933450408479371</v>
      </c>
      <c r="I2455" s="1">
        <f>VLOOKUP(F2455,'[1]SUSMB vs SHAM all proteins sum'!$B$2:$E$3214,2,FALSE)</f>
        <v>0.249415762642685</v>
      </c>
      <c r="J2455" s="29">
        <f>VLOOKUP(F2455,'[1]SUSMB vs SHAM all proteins sum'!$B$2:$E$3214,3,FALSE)</f>
        <v>0.933676379948153</v>
      </c>
      <c r="K2455" s="25">
        <f>VLOOKUP($E2455,[1]AllProteinsNorm!$A$1:$Q$3226,4,FALSE)</f>
        <v>1646434.9815219799</v>
      </c>
      <c r="L2455" s="1">
        <f>VLOOKUP($E2455,[1]AllProteinsNorm!$A$1:$Q$3226,5,FALSE)</f>
        <v>1810207.4751600299</v>
      </c>
      <c r="M2455" s="1">
        <f>VLOOKUP($E2455,[1]AllProteinsNorm!$A$1:$Q$3226,10,FALSE)</f>
        <v>1793801.51098334</v>
      </c>
      <c r="N2455" s="1">
        <f>VLOOKUP($E2455,[1]AllProteinsNorm!$A$1:$Q$3226,11,FALSE)</f>
        <v>1832846.6394124699</v>
      </c>
      <c r="O2455" s="1">
        <f>VLOOKUP($E2455,[1]AllProteinsNorm!$A$1:$Q$3226,15,FALSE)</f>
        <v>2047477.0878433699</v>
      </c>
      <c r="P2455" s="1">
        <f>VLOOKUP($E2455,[1]AllProteinsNorm!$A$1:$Q$3226,6,FALSE)</f>
        <v>1734188.4291083401</v>
      </c>
      <c r="Q2455" s="1">
        <f>VLOOKUP($E2455,[1]AllProteinsNorm!$A$1:$Q$3226,8,FALSE)</f>
        <v>1809901.1812313499</v>
      </c>
      <c r="R2455" s="1">
        <f>VLOOKUP($E2455,[1]AllProteinsNorm!$A$1:$Q$3226,13,FALSE)</f>
        <v>1744705.4348129299</v>
      </c>
      <c r="S2455" s="1">
        <f>VLOOKUP($E2455,[1]AllProteinsNorm!$A$1:$Q$3226,16,FALSE)</f>
        <v>1638099.23108251</v>
      </c>
      <c r="T2455" s="1">
        <f>VLOOKUP($E2455,[1]AllProteinsNorm!$A$1:$Q$3226,17,FALSE)</f>
        <v>1585021.9644766501</v>
      </c>
      <c r="U2455" s="1">
        <f>VLOOKUP($E2455,[1]AllProteinsNorm!$A$1:$Q$3226,3,FALSE)</f>
        <v>1690874.8804389399</v>
      </c>
      <c r="V2455" s="1">
        <f>VLOOKUP($E2455,[1]AllProteinsNorm!$A$1:$Q$3226,7,FALSE)</f>
        <v>1834816.06738787</v>
      </c>
      <c r="W2455" s="1">
        <f>VLOOKUP($E2455,[1]AllProteinsNorm!$A$1:$Q$3226,9,FALSE)</f>
        <v>1849037.1894189401</v>
      </c>
      <c r="X2455" s="1">
        <f>VLOOKUP($E2455,[1]AllProteinsNorm!$A$1:$Q$3226,12,FALSE)</f>
        <v>1456294.9728470801</v>
      </c>
      <c r="Y2455" s="29">
        <f>VLOOKUP($E2455,[1]AllProteinsNorm!$A$1:$Q$3226,14,FALSE)</f>
        <v>1704022.6380881199</v>
      </c>
      <c r="Z2455" s="25">
        <f t="shared" si="291"/>
        <v>0.90158628306674427</v>
      </c>
      <c r="AA2455" s="1">
        <f t="shared" si="291"/>
        <v>0.99126795010178737</v>
      </c>
      <c r="AB2455" s="1">
        <f t="shared" si="291"/>
        <v>0.98228405919313166</v>
      </c>
      <c r="AC2455" s="1">
        <f t="shared" si="291"/>
        <v>1.0036651356445936</v>
      </c>
      <c r="AD2455" s="1">
        <f t="shared" si="291"/>
        <v>1.1211965719937431</v>
      </c>
      <c r="AE2455" s="1">
        <f t="shared" si="291"/>
        <v>0.94963999033342417</v>
      </c>
      <c r="AF2455" s="1">
        <f t="shared" si="291"/>
        <v>0.9911002238278781</v>
      </c>
      <c r="AG2455" s="1">
        <f t="shared" si="291"/>
        <v>0.95539909299378412</v>
      </c>
      <c r="AH2455" s="1">
        <f t="shared" si="291"/>
        <v>0.89702163378533362</v>
      </c>
      <c r="AI2455" s="1">
        <f t="shared" si="291"/>
        <v>0.86795657136162141</v>
      </c>
      <c r="AJ2455" s="1">
        <f t="shared" si="291"/>
        <v>0.92592153088039675</v>
      </c>
      <c r="AK2455" s="1">
        <f t="shared" si="291"/>
        <v>1.0047435925943284</v>
      </c>
      <c r="AL2455" s="1">
        <f t="shared" si="291"/>
        <v>1.0125310659515687</v>
      </c>
      <c r="AM2455" s="1">
        <f t="shared" si="291"/>
        <v>0.79746578902511978</v>
      </c>
      <c r="AN2455" s="29">
        <f t="shared" si="291"/>
        <v>0.93312123088836718</v>
      </c>
      <c r="AO2455" s="1">
        <f t="shared" si="288"/>
        <v>128552.4028842048</v>
      </c>
      <c r="AP2455" s="1">
        <f t="shared" si="289"/>
        <v>80335.482458998333</v>
      </c>
      <c r="AQ2455" s="29">
        <f t="shared" si="290"/>
        <v>141161.89616643178</v>
      </c>
    </row>
    <row r="2456" spans="1:43" x14ac:dyDescent="0.2">
      <c r="A2456" s="26"/>
      <c r="E2456" s="25" t="s">
        <v>4777</v>
      </c>
      <c r="F2456" s="26" t="s">
        <v>4778</v>
      </c>
      <c r="G2456" s="1">
        <v>0.47173520479693698</v>
      </c>
      <c r="H2456" s="1">
        <v>0.87564168003727505</v>
      </c>
      <c r="I2456" s="1">
        <f>VLOOKUP(F2456,'[1]SUSMB vs SHAM all proteins sum'!$B$2:$E$3214,2,FALSE)</f>
        <v>0.20886945628166001</v>
      </c>
      <c r="J2456" s="29">
        <f>VLOOKUP(F2456,'[1]SUSMB vs SHAM all proteins sum'!$B$2:$E$3214,3,FALSE)</f>
        <v>0.74637383078557196</v>
      </c>
      <c r="K2456" s="25">
        <f>VLOOKUP($E2456,[1]AllProteinsNorm!$A$1:$Q$3226,4,FALSE)</f>
        <v>300575.15654833498</v>
      </c>
      <c r="L2456" s="1">
        <f>VLOOKUP($E2456,[1]AllProteinsNorm!$A$1:$Q$3226,5,FALSE)</f>
        <v>520549.08768268401</v>
      </c>
      <c r="M2456" s="1">
        <f>VLOOKUP($E2456,[1]AllProteinsNorm!$A$1:$Q$3226,10,FALSE)</f>
        <v>288403.40033292002</v>
      </c>
      <c r="N2456" s="1">
        <f>VLOOKUP($E2456,[1]AllProteinsNorm!$A$1:$Q$3226,11,FALSE)</f>
        <v>362842.95217012102</v>
      </c>
      <c r="O2456" s="1">
        <f>VLOOKUP($E2456,[1]AllProteinsNorm!$A$1:$Q$3226,15,FALSE)</f>
        <v>183294.31268535499</v>
      </c>
      <c r="P2456" s="1">
        <f>VLOOKUP($E2456,[1]AllProteinsNorm!$A$1:$Q$3226,6,FALSE)</f>
        <v>307251.84348717501</v>
      </c>
      <c r="Q2456" s="1">
        <f>VLOOKUP($E2456,[1]AllProteinsNorm!$A$1:$Q$3226,8,FALSE)</f>
        <v>246791.161857108</v>
      </c>
      <c r="R2456" s="1">
        <f>VLOOKUP($E2456,[1]AllProteinsNorm!$A$1:$Q$3226,13,FALSE)</f>
        <v>254473.45580911299</v>
      </c>
      <c r="S2456" s="1">
        <f>VLOOKUP($E2456,[1]AllProteinsNorm!$A$1:$Q$3226,16,FALSE)</f>
        <v>305198.87122278498</v>
      </c>
      <c r="T2456" s="1">
        <f>VLOOKUP($E2456,[1]AllProteinsNorm!$A$1:$Q$3226,17,FALSE)</f>
        <v>262340.56337241997</v>
      </c>
      <c r="U2456" s="1">
        <f>VLOOKUP($E2456,[1]AllProteinsNorm!$A$1:$Q$3226,3,FALSE)</f>
        <v>148962.996689672</v>
      </c>
      <c r="V2456" s="1">
        <f>VLOOKUP($E2456,[1]AllProteinsNorm!$A$1:$Q$3226,7,FALSE)</f>
        <v>271328.18838177097</v>
      </c>
      <c r="W2456" s="1">
        <f>VLOOKUP($E2456,[1]AllProteinsNorm!$A$1:$Q$3226,9,FALSE)</f>
        <v>305991.83001101401</v>
      </c>
      <c r="X2456" s="1">
        <f>VLOOKUP($E2456,[1]AllProteinsNorm!$A$1:$Q$3226,12,FALSE)</f>
        <v>204830.73117610201</v>
      </c>
      <c r="Y2456" s="29">
        <f>VLOOKUP($E2456,[1]AllProteinsNorm!$A$1:$Q$3226,14,FALSE)</f>
        <v>274401.56702550099</v>
      </c>
      <c r="Z2456" s="25">
        <f t="shared" si="291"/>
        <v>0.90771736127975433</v>
      </c>
      <c r="AA2456" s="1">
        <f t="shared" si="291"/>
        <v>1.5720242807622913</v>
      </c>
      <c r="AB2456" s="1">
        <f t="shared" si="291"/>
        <v>0.8709594516744732</v>
      </c>
      <c r="AC2456" s="1">
        <f t="shared" si="291"/>
        <v>1.0957620412978299</v>
      </c>
      <c r="AD2456" s="1">
        <f t="shared" si="291"/>
        <v>0.55353686498565102</v>
      </c>
      <c r="AE2456" s="1">
        <f t="shared" si="291"/>
        <v>0.92788052020416889</v>
      </c>
      <c r="AF2456" s="1">
        <f t="shared" si="291"/>
        <v>0.74529320653310582</v>
      </c>
      <c r="AG2456" s="1">
        <f t="shared" si="291"/>
        <v>0.76849323302487615</v>
      </c>
      <c r="AH2456" s="1">
        <f t="shared" si="291"/>
        <v>0.92168067791509745</v>
      </c>
      <c r="AI2456" s="1">
        <f t="shared" si="291"/>
        <v>0.79225138456432531</v>
      </c>
      <c r="AJ2456" s="1">
        <f t="shared" si="291"/>
        <v>0.44985853067909803</v>
      </c>
      <c r="AK2456" s="1">
        <f t="shared" si="291"/>
        <v>0.81939342568091411</v>
      </c>
      <c r="AL2456" s="1">
        <f t="shared" si="291"/>
        <v>0.92407536171771276</v>
      </c>
      <c r="AM2456" s="1">
        <f t="shared" si="291"/>
        <v>0.61857544365039763</v>
      </c>
      <c r="AN2456" s="29">
        <f t="shared" si="291"/>
        <v>0.82867482865758213</v>
      </c>
      <c r="AO2456" s="1">
        <f t="shared" si="288"/>
        <v>110905.23278068229</v>
      </c>
      <c r="AP2456" s="1">
        <f t="shared" si="289"/>
        <v>25804.143658742993</v>
      </c>
      <c r="AQ2456" s="29">
        <f t="shared" si="290"/>
        <v>56636.339102213155</v>
      </c>
    </row>
    <row r="2457" spans="1:43" x14ac:dyDescent="0.2">
      <c r="A2457" s="26"/>
      <c r="E2457" s="25" t="s">
        <v>4779</v>
      </c>
      <c r="F2457" s="26" t="s">
        <v>4780</v>
      </c>
      <c r="G2457" s="1">
        <v>0.30489005094392502</v>
      </c>
      <c r="H2457" s="43">
        <v>0.58410724106279099</v>
      </c>
      <c r="I2457" s="1">
        <f>VLOOKUP(F2457,'[1]SUSMB vs SHAM all proteins sum'!$B$2:$E$3214,2,FALSE)</f>
        <v>0.88820164529090495</v>
      </c>
      <c r="J2457" s="29">
        <f>VLOOKUP(F2457,'[1]SUSMB vs SHAM all proteins sum'!$B$2:$E$3214,3,FALSE)</f>
        <v>1.0240229150789999</v>
      </c>
      <c r="K2457" s="25">
        <f>VLOOKUP($E2457,[1]AllProteinsNorm!$A$1:$Q$3226,4,FALSE)</f>
        <v>38319.068367198503</v>
      </c>
      <c r="L2457" s="1">
        <f>VLOOKUP($E2457,[1]AllProteinsNorm!$A$1:$Q$3226,5,FALSE)</f>
        <v>65507.1654781373</v>
      </c>
      <c r="M2457" s="1">
        <f>VLOOKUP($E2457,[1]AllProteinsNorm!$A$1:$Q$3226,10,FALSE)</f>
        <v>44879.731227932003</v>
      </c>
      <c r="N2457" s="1">
        <f>VLOOKUP($E2457,[1]AllProteinsNorm!$A$1:$Q$3226,11,FALSE)</f>
        <v>56076.665714571704</v>
      </c>
      <c r="O2457" s="1">
        <f>VLOOKUP($E2457,[1]AllProteinsNorm!$A$1:$Q$3226,15,FALSE)</f>
        <v>48792.231602796703</v>
      </c>
      <c r="P2457" s="1">
        <f>VLOOKUP($E2457,[1]AllProteinsNorm!$A$1:$Q$3226,6,FALSE)</f>
        <v>6557.03755622885</v>
      </c>
      <c r="Q2457" s="1">
        <f>VLOOKUP($E2457,[1]AllProteinsNorm!$A$1:$Q$3226,8,FALSE)</f>
        <v>77368.412600400698</v>
      </c>
      <c r="R2457" s="1">
        <f>VLOOKUP($E2457,[1]AllProteinsNorm!$A$1:$Q$3226,13,FALSE)</f>
        <v>56251.224747277403</v>
      </c>
      <c r="S2457" s="1">
        <f>VLOOKUP($E2457,[1]AllProteinsNorm!$A$1:$Q$3226,16,FALSE)</f>
        <v>13264.0935873934</v>
      </c>
      <c r="T2457" s="1">
        <f>VLOOKUP($E2457,[1]AllProteinsNorm!$A$1:$Q$3226,17,FALSE)</f>
        <v>55369.282345218002</v>
      </c>
      <c r="U2457" s="1">
        <f>VLOOKUP($E2457,[1]AllProteinsNorm!$A$1:$Q$3226,3,FALSE)</f>
        <v>33419.070850357202</v>
      </c>
      <c r="V2457" s="1">
        <f>VLOOKUP($E2457,[1]AllProteinsNorm!$A$1:$Q$3226,7,FALSE)</f>
        <v>57231.852278682803</v>
      </c>
      <c r="W2457" s="1">
        <f>VLOOKUP($E2457,[1]AllProteinsNorm!$A$1:$Q$3226,9,FALSE)</f>
        <v>45521.201976835</v>
      </c>
      <c r="X2457" s="1">
        <f>VLOOKUP($E2457,[1]AllProteinsNorm!$A$1:$Q$3226,12,FALSE)</f>
        <v>76121.368616468797</v>
      </c>
      <c r="Y2457" s="29">
        <f>VLOOKUP($E2457,[1]AllProteinsNorm!$A$1:$Q$3226,14,FALSE)</f>
        <v>52370.021897700899</v>
      </c>
      <c r="Z2457" s="25">
        <f t="shared" si="291"/>
        <v>0.75557703168871981</v>
      </c>
      <c r="AA2457" s="1">
        <f t="shared" si="291"/>
        <v>1.2916730952854159</v>
      </c>
      <c r="AB2457" s="1">
        <f t="shared" si="291"/>
        <v>0.88494046304152263</v>
      </c>
      <c r="AC2457" s="1">
        <f t="shared" si="291"/>
        <v>1.1057220969361048</v>
      </c>
      <c r="AD2457" s="1">
        <f t="shared" si="291"/>
        <v>0.96208731304823647</v>
      </c>
      <c r="AE2457" s="1">
        <f t="shared" si="291"/>
        <v>0.12929194744326877</v>
      </c>
      <c r="AF2457" s="1">
        <f t="shared" si="291"/>
        <v>1.5255536741889935</v>
      </c>
      <c r="AG2457" s="1">
        <f t="shared" si="291"/>
        <v>1.1091640594212662</v>
      </c>
      <c r="AH2457" s="1">
        <f t="shared" si="291"/>
        <v>0.26154196560224974</v>
      </c>
      <c r="AI2457" s="1">
        <f t="shared" si="291"/>
        <v>1.0917738813542313</v>
      </c>
      <c r="AJ2457" s="1">
        <f t="shared" si="291"/>
        <v>0.65895867073122127</v>
      </c>
      <c r="AK2457" s="1">
        <f t="shared" si="291"/>
        <v>1.1285001150965075</v>
      </c>
      <c r="AL2457" s="1">
        <f t="shared" si="291"/>
        <v>0.89758901074959163</v>
      </c>
      <c r="AM2457" s="1">
        <f t="shared" si="291"/>
        <v>1.5009644074893076</v>
      </c>
      <c r="AN2457" s="29">
        <f t="shared" si="291"/>
        <v>1.032634335359</v>
      </c>
      <c r="AO2457" s="1">
        <f t="shared" si="288"/>
        <v>9369.7613604644994</v>
      </c>
      <c r="AP2457" s="1">
        <f t="shared" si="289"/>
        <v>27255.944068911194</v>
      </c>
      <c r="AQ2457" s="29">
        <f t="shared" si="290"/>
        <v>14087.055722922598</v>
      </c>
    </row>
    <row r="2458" spans="1:43" x14ac:dyDescent="0.2">
      <c r="A2458" s="26"/>
      <c r="E2458" s="25" t="s">
        <v>4781</v>
      </c>
      <c r="F2458" s="26" t="s">
        <v>4782</v>
      </c>
      <c r="G2458" s="1">
        <v>0.90678590659272396</v>
      </c>
      <c r="H2458" s="1">
        <v>0.92962171409029704</v>
      </c>
      <c r="I2458" s="1">
        <f>VLOOKUP(F2458,'[1]SUSMB vs SHAM all proteins sum'!$B$2:$E$3214,2,FALSE)</f>
        <v>0.49165788146557798</v>
      </c>
      <c r="J2458" s="29">
        <f>VLOOKUP(F2458,'[1]SUSMB vs SHAM all proteins sum'!$B$2:$E$3214,3,FALSE)</f>
        <v>0.58988022468399803</v>
      </c>
      <c r="K2458" s="25">
        <f>VLOOKUP($E2458,[1]AllProteinsNorm!$A$1:$Q$3226,4,FALSE)</f>
        <v>31176.857433089099</v>
      </c>
      <c r="L2458" s="1">
        <f>VLOOKUP($E2458,[1]AllProteinsNorm!$A$1:$Q$3226,5,FALSE)</f>
        <v>23837.4808968256</v>
      </c>
      <c r="M2458" s="1">
        <f>VLOOKUP($E2458,[1]AllProteinsNorm!$A$1:$Q$3226,10,FALSE)</f>
        <v>1603.18208983965</v>
      </c>
      <c r="N2458" s="1">
        <f>VLOOKUP($E2458,[1]AllProteinsNorm!$A$1:$Q$3226,11,FALSE)</f>
        <v>24327.497809360699</v>
      </c>
      <c r="O2458" s="1">
        <f>VLOOKUP($E2458,[1]AllProteinsNorm!$A$1:$Q$3226,15,FALSE)</f>
        <v>30980.108178996001</v>
      </c>
      <c r="P2458" s="1">
        <f>VLOOKUP($E2458,[1]AllProteinsNorm!$A$1:$Q$3226,6,FALSE)</f>
        <v>15579.4341178043</v>
      </c>
      <c r="Q2458" s="1">
        <f>VLOOKUP($E2458,[1]AllProteinsNorm!$A$1:$Q$3226,8,FALSE)</f>
        <v>24187.009711243401</v>
      </c>
      <c r="R2458" s="1">
        <f>VLOOKUP($E2458,[1]AllProteinsNorm!$A$1:$Q$3226,13,FALSE)</f>
        <v>13861.049199769999</v>
      </c>
      <c r="S2458" s="1">
        <f>VLOOKUP($E2458,[1]AllProteinsNorm!$A$1:$Q$3226,16,FALSE)</f>
        <v>16692.2210538586</v>
      </c>
      <c r="T2458" s="1">
        <f>VLOOKUP($E2458,[1]AllProteinsNorm!$A$1:$Q$3226,17,FALSE)</f>
        <v>7150.6105629981403</v>
      </c>
      <c r="U2458" s="1">
        <f>VLOOKUP($E2458,[1]AllProteinsNorm!$A$1:$Q$3226,3,FALSE)</f>
        <v>7714.3668745099203</v>
      </c>
      <c r="V2458" s="1">
        <f>VLOOKUP($E2458,[1]AllProteinsNorm!$A$1:$Q$3226,7,FALSE)</f>
        <v>2222.8950588234402</v>
      </c>
      <c r="W2458" s="1">
        <f>VLOOKUP($E2458,[1]AllProteinsNorm!$A$1:$Q$3226,9,FALSE)</f>
        <v>15432.476921315299</v>
      </c>
      <c r="X2458" s="1">
        <f>VLOOKUP($E2458,[1]AllProteinsNorm!$A$1:$Q$3226,12,FALSE)</f>
        <v>35476.245096195802</v>
      </c>
      <c r="Y2458" s="29">
        <f>VLOOKUP($E2458,[1]AllProteinsNorm!$A$1:$Q$3226,14,FALSE)</f>
        <v>6830.9730559776199</v>
      </c>
      <c r="Z2458" s="25">
        <f t="shared" si="291"/>
        <v>1.3927550691079567</v>
      </c>
      <c r="AA2458" s="1">
        <f t="shared" si="291"/>
        <v>1.0648851451776487</v>
      </c>
      <c r="AB2458" s="1">
        <f t="shared" si="291"/>
        <v>7.161850700056345E-2</v>
      </c>
      <c r="AC2458" s="1">
        <f t="shared" si="291"/>
        <v>1.0867755342377581</v>
      </c>
      <c r="AD2458" s="1">
        <f t="shared" si="291"/>
        <v>1.3839657444760731</v>
      </c>
      <c r="AE2458" s="1">
        <f t="shared" si="291"/>
        <v>0.69597572134952179</v>
      </c>
      <c r="AF2458" s="1">
        <f t="shared" si="291"/>
        <v>1.0804995485576063</v>
      </c>
      <c r="AG2458" s="1">
        <f t="shared" si="291"/>
        <v>0.61921079048991401</v>
      </c>
      <c r="AH2458" s="1">
        <f t="shared" si="291"/>
        <v>0.74568694222394638</v>
      </c>
      <c r="AI2458" s="1">
        <f t="shared" si="291"/>
        <v>0.31943723417943559</v>
      </c>
      <c r="AJ2458" s="1">
        <f t="shared" si="291"/>
        <v>0.34462176287302687</v>
      </c>
      <c r="AK2458" s="1">
        <f t="shared" si="291"/>
        <v>9.9302771869031831E-2</v>
      </c>
      <c r="AL2458" s="1">
        <f t="shared" si="291"/>
        <v>0.68941074343950581</v>
      </c>
      <c r="AM2458" s="1">
        <f t="shared" si="291"/>
        <v>1.5848204167685842</v>
      </c>
      <c r="AN2458" s="29">
        <f t="shared" si="291"/>
        <v>0.30515815684987196</v>
      </c>
      <c r="AO2458" s="1">
        <f t="shared" si="288"/>
        <v>10853.014289820943</v>
      </c>
      <c r="AP2458" s="1">
        <f t="shared" si="289"/>
        <v>5464.2497401662313</v>
      </c>
      <c r="AQ2458" s="29">
        <f t="shared" si="290"/>
        <v>11762.704788612244</v>
      </c>
    </row>
    <row r="2459" spans="1:43" x14ac:dyDescent="0.2">
      <c r="A2459" s="26"/>
      <c r="E2459" s="25" t="s">
        <v>4783</v>
      </c>
      <c r="F2459" s="26" t="s">
        <v>4784</v>
      </c>
      <c r="G2459" s="1">
        <v>0.85272631231086504</v>
      </c>
      <c r="H2459" s="1">
        <v>0.98223216329540597</v>
      </c>
      <c r="I2459" s="1">
        <f>VLOOKUP(F2459,'[1]SUSMB vs SHAM all proteins sum'!$B$2:$E$3214,2,FALSE)</f>
        <v>0.24298853784081301</v>
      </c>
      <c r="J2459" s="29">
        <f>VLOOKUP(F2459,'[1]SUSMB vs SHAM all proteins sum'!$B$2:$E$3214,3,FALSE)</f>
        <v>0.89750624201532703</v>
      </c>
      <c r="K2459" s="25">
        <f>VLOOKUP($E2459,[1]AllProteinsNorm!$A$1:$Q$3226,4,FALSE)</f>
        <v>229719.71087623999</v>
      </c>
      <c r="L2459" s="1">
        <f>VLOOKUP($E2459,[1]AllProteinsNorm!$A$1:$Q$3226,5,FALSE)</f>
        <v>231842.140454012</v>
      </c>
      <c r="M2459" s="1">
        <f>VLOOKUP($E2459,[1]AllProteinsNorm!$A$1:$Q$3226,10,FALSE)</f>
        <v>265360.15302077797</v>
      </c>
      <c r="N2459" s="1">
        <f>VLOOKUP($E2459,[1]AllProteinsNorm!$A$1:$Q$3226,11,FALSE)</f>
        <v>193203.974114704</v>
      </c>
      <c r="O2459" s="1">
        <f>VLOOKUP($E2459,[1]AllProteinsNorm!$A$1:$Q$3226,15,FALSE)</f>
        <v>261311.25631342799</v>
      </c>
      <c r="P2459" s="1">
        <f>VLOOKUP($E2459,[1]AllProteinsNorm!$A$1:$Q$3226,6,FALSE)</f>
        <v>185513.999563939</v>
      </c>
      <c r="Q2459" s="1">
        <f>VLOOKUP($E2459,[1]AllProteinsNorm!$A$1:$Q$3226,8,FALSE)</f>
        <v>251215.12777415701</v>
      </c>
      <c r="R2459" s="1">
        <f>VLOOKUP($E2459,[1]AllProteinsNorm!$A$1:$Q$3226,13,FALSE)</f>
        <v>222077.58808610501</v>
      </c>
      <c r="S2459" s="1">
        <f>VLOOKUP($E2459,[1]AllProteinsNorm!$A$1:$Q$3226,16,FALSE)</f>
        <v>218239.43735805099</v>
      </c>
      <c r="T2459" s="1">
        <f>VLOOKUP($E2459,[1]AllProteinsNorm!$A$1:$Q$3226,17,FALSE)</f>
        <v>288809.073837423</v>
      </c>
      <c r="U2459" s="1">
        <f>VLOOKUP($E2459,[1]AllProteinsNorm!$A$1:$Q$3226,3,FALSE)</f>
        <v>187435.46889347801</v>
      </c>
      <c r="V2459" s="1">
        <f>VLOOKUP($E2459,[1]AllProteinsNorm!$A$1:$Q$3226,7,FALSE)</f>
        <v>200370.54600149501</v>
      </c>
      <c r="W2459" s="1">
        <f>VLOOKUP($E2459,[1]AllProteinsNorm!$A$1:$Q$3226,9,FALSE)</f>
        <v>205807.28803184201</v>
      </c>
      <c r="X2459" s="1">
        <f>VLOOKUP($E2459,[1]AllProteinsNorm!$A$1:$Q$3226,12,FALSE)</f>
        <v>270278.91896974499</v>
      </c>
      <c r="Y2459" s="29">
        <f>VLOOKUP($E2459,[1]AllProteinsNorm!$A$1:$Q$3226,14,FALSE)</f>
        <v>198897.50157511499</v>
      </c>
      <c r="Z2459" s="25">
        <f t="shared" si="291"/>
        <v>0.97220446467128618</v>
      </c>
      <c r="AA2459" s="1">
        <f t="shared" si="291"/>
        <v>0.98118686981009473</v>
      </c>
      <c r="AB2459" s="1">
        <f t="shared" si="291"/>
        <v>1.1230395708256982</v>
      </c>
      <c r="AC2459" s="1">
        <f t="shared" si="291"/>
        <v>0.81766499491959166</v>
      </c>
      <c r="AD2459" s="1">
        <f t="shared" si="291"/>
        <v>1.1059040997733287</v>
      </c>
      <c r="AE2459" s="1">
        <f t="shared" si="291"/>
        <v>0.78511999665651233</v>
      </c>
      <c r="AF2459" s="1">
        <f t="shared" si="291"/>
        <v>1.0631759368118905</v>
      </c>
      <c r="AG2459" s="1">
        <f t="shared" si="291"/>
        <v>0.93986198144337496</v>
      </c>
      <c r="AH2459" s="1">
        <f t="shared" si="291"/>
        <v>0.923618415492233</v>
      </c>
      <c r="AI2459" s="1">
        <f t="shared" si="291"/>
        <v>1.2222785321786818</v>
      </c>
      <c r="AJ2459" s="1">
        <f t="shared" si="291"/>
        <v>0.79325191121352301</v>
      </c>
      <c r="AK2459" s="1">
        <f t="shared" si="291"/>
        <v>0.84799488327853867</v>
      </c>
      <c r="AL2459" s="1">
        <f t="shared" si="291"/>
        <v>0.87100390089835</v>
      </c>
      <c r="AM2459" s="1">
        <f t="shared" si="291"/>
        <v>1.1438564445629071</v>
      </c>
      <c r="AN2459" s="29">
        <f t="shared" si="291"/>
        <v>0.84176076273867195</v>
      </c>
      <c r="AO2459" s="1">
        <f t="shared" si="288"/>
        <v>26040.333376754221</v>
      </c>
      <c r="AP2459" s="1">
        <f t="shared" si="289"/>
        <v>34751.664273363713</v>
      </c>
      <c r="AQ2459" s="29">
        <f t="shared" si="290"/>
        <v>29473.925494083102</v>
      </c>
    </row>
    <row r="2460" spans="1:43" x14ac:dyDescent="0.2">
      <c r="A2460" s="26"/>
      <c r="E2460" s="25" t="s">
        <v>4785</v>
      </c>
      <c r="F2460" s="26" t="s">
        <v>4786</v>
      </c>
      <c r="G2460" s="1">
        <v>0.82978372161019698</v>
      </c>
      <c r="H2460" s="1">
        <v>1.0201686122752001</v>
      </c>
      <c r="I2460" s="1">
        <f>VLOOKUP(F2460,'[1]SUSMB vs SHAM all proteins sum'!$B$2:$E$3214,2,FALSE)</f>
        <v>0.11340088008386701</v>
      </c>
      <c r="J2460" s="29">
        <f>VLOOKUP(F2460,'[1]SUSMB vs SHAM all proteins sum'!$B$2:$E$3214,3,FALSE)</f>
        <v>0.66340874315383802</v>
      </c>
      <c r="K2460" s="25">
        <f>VLOOKUP($E2460,[1]AllProteinsNorm!$A$1:$Q$3226,4,FALSE)</f>
        <v>229570.02268634699</v>
      </c>
      <c r="L2460" s="1">
        <f>VLOOKUP($E2460,[1]AllProteinsNorm!$A$1:$Q$3226,5,FALSE)</f>
        <v>186269.933630502</v>
      </c>
      <c r="M2460" s="1">
        <f>VLOOKUP($E2460,[1]AllProteinsNorm!$A$1:$Q$3226,10,FALSE)</f>
        <v>191113.88938579199</v>
      </c>
      <c r="N2460" s="1">
        <f>VLOOKUP($E2460,[1]AllProteinsNorm!$A$1:$Q$3226,11,FALSE)</f>
        <v>166028.55020214801</v>
      </c>
      <c r="O2460" s="1">
        <f>VLOOKUP($E2460,[1]AllProteinsNorm!$A$1:$Q$3226,15,FALSE)</f>
        <v>198976.29487720001</v>
      </c>
      <c r="P2460" s="1">
        <f>VLOOKUP($E2460,[1]AllProteinsNorm!$A$1:$Q$3226,6,FALSE)</f>
        <v>185374.42725739401</v>
      </c>
      <c r="Q2460" s="1">
        <f>VLOOKUP($E2460,[1]AllProteinsNorm!$A$1:$Q$3226,8,FALSE)</f>
        <v>215737.93834567099</v>
      </c>
      <c r="R2460" s="1">
        <f>VLOOKUP($E2460,[1]AllProteinsNorm!$A$1:$Q$3226,13,FALSE)</f>
        <v>251023.07900914899</v>
      </c>
      <c r="S2460" s="1">
        <f>VLOOKUP($E2460,[1]AllProteinsNorm!$A$1:$Q$3226,16,FALSE)</f>
        <v>174431.95012615799</v>
      </c>
      <c r="T2460" s="1">
        <f>VLOOKUP($E2460,[1]AllProteinsNorm!$A$1:$Q$3226,17,FALSE)</f>
        <v>170364.08897840601</v>
      </c>
      <c r="U2460" s="1">
        <f>VLOOKUP($E2460,[1]AllProteinsNorm!$A$1:$Q$3226,3,FALSE)</f>
        <v>63115.996931377602</v>
      </c>
      <c r="V2460" s="1">
        <f>VLOOKUP($E2460,[1]AllProteinsNorm!$A$1:$Q$3226,7,FALSE)</f>
        <v>208080.62700921</v>
      </c>
      <c r="W2460" s="1">
        <f>VLOOKUP($E2460,[1]AllProteinsNorm!$A$1:$Q$3226,9,FALSE)</f>
        <v>184861.41277876301</v>
      </c>
      <c r="X2460" s="1">
        <f>VLOOKUP($E2460,[1]AllProteinsNorm!$A$1:$Q$3226,12,FALSE)</f>
        <v>154344.49462268499</v>
      </c>
      <c r="Y2460" s="29">
        <f>VLOOKUP($E2460,[1]AllProteinsNorm!$A$1:$Q$3226,14,FALSE)</f>
        <v>92583.107240662997</v>
      </c>
      <c r="Z2460" s="25">
        <f t="shared" si="291"/>
        <v>1.1809659446619409</v>
      </c>
      <c r="AA2460" s="1">
        <f t="shared" si="291"/>
        <v>0.95821939449215987</v>
      </c>
      <c r="AB2460" s="1">
        <f t="shared" si="291"/>
        <v>0.98313792138651168</v>
      </c>
      <c r="AC2460" s="1">
        <f t="shared" si="291"/>
        <v>0.8540926264498433</v>
      </c>
      <c r="AD2460" s="1">
        <f t="shared" si="291"/>
        <v>1.0235841130095442</v>
      </c>
      <c r="AE2460" s="1">
        <f t="shared" si="291"/>
        <v>0.95361268444573033</v>
      </c>
      <c r="AF2460" s="1">
        <f t="shared" si="291"/>
        <v>1.1098102233753324</v>
      </c>
      <c r="AG2460" s="1">
        <f t="shared" si="291"/>
        <v>1.2913258628676312</v>
      </c>
      <c r="AH2460" s="1">
        <f t="shared" si="291"/>
        <v>0.89732182952044404</v>
      </c>
      <c r="AI2460" s="1">
        <f t="shared" si="291"/>
        <v>0.87639572851259584</v>
      </c>
      <c r="AJ2460" s="1">
        <f t="shared" si="291"/>
        <v>0.32468456494070569</v>
      </c>
      <c r="AK2460" s="1">
        <f t="shared" si="291"/>
        <v>1.0704190876764466</v>
      </c>
      <c r="AL2460" s="1">
        <f t="shared" si="291"/>
        <v>0.95097360891970029</v>
      </c>
      <c r="AM2460" s="1">
        <f t="shared" si="291"/>
        <v>0.79398690544403272</v>
      </c>
      <c r="AN2460" s="29">
        <f t="shared" si="291"/>
        <v>0.47627079277502676</v>
      </c>
      <c r="AO2460" s="1">
        <f t="shared" si="288"/>
        <v>20686.750808399996</v>
      </c>
      <c r="AP2460" s="1">
        <f t="shared" si="289"/>
        <v>30315.256591328016</v>
      </c>
      <c r="AQ2460" s="29">
        <f t="shared" si="290"/>
        <v>54792.356210900572</v>
      </c>
    </row>
    <row r="2461" spans="1:43" x14ac:dyDescent="0.2">
      <c r="A2461" s="26"/>
      <c r="E2461" s="25" t="s">
        <v>4787</v>
      </c>
      <c r="F2461" s="26" t="s">
        <v>4788</v>
      </c>
      <c r="G2461" s="1">
        <v>0.25029929415486502</v>
      </c>
      <c r="H2461" s="1">
        <v>0.76727173454499897</v>
      </c>
      <c r="I2461" s="1">
        <f>VLOOKUP(F2461,'[1]SUSMB vs SHAM all proteins sum'!$B$2:$E$3214,2,FALSE)</f>
        <v>0.36051615782843199</v>
      </c>
      <c r="J2461" s="29">
        <f>VLOOKUP(F2461,'[1]SUSMB vs SHAM all proteins sum'!$B$2:$E$3214,3,FALSE)</f>
        <v>0.78890752589026503</v>
      </c>
      <c r="K2461" s="25">
        <f>VLOOKUP($E2461,[1]AllProteinsNorm!$A$1:$Q$3226,4,FALSE)</f>
        <v>67168.113470559198</v>
      </c>
      <c r="L2461" s="1">
        <f>VLOOKUP($E2461,[1]AllProteinsNorm!$A$1:$Q$3226,5,FALSE)</f>
        <v>44510.2782322493</v>
      </c>
      <c r="M2461" s="1">
        <f>VLOOKUP($E2461,[1]AllProteinsNorm!$A$1:$Q$3226,10,FALSE)</f>
        <v>67907.044524411205</v>
      </c>
      <c r="N2461" s="1">
        <f>VLOOKUP($E2461,[1]AllProteinsNorm!$A$1:$Q$3226,11,FALSE)</f>
        <v>73265.959951600002</v>
      </c>
      <c r="O2461" s="1">
        <f>VLOOKUP($E2461,[1]AllProteinsNorm!$A$1:$Q$3226,15,FALSE)</f>
        <v>109532.697094776</v>
      </c>
      <c r="P2461" s="1">
        <f>VLOOKUP($E2461,[1]AllProteinsNorm!$A$1:$Q$3226,6,FALSE)</f>
        <v>57399.317404379799</v>
      </c>
      <c r="Q2461" s="1">
        <f>VLOOKUP($E2461,[1]AllProteinsNorm!$A$1:$Q$3226,8,FALSE)</f>
        <v>77539.990514669102</v>
      </c>
      <c r="R2461" s="1">
        <f>VLOOKUP($E2461,[1]AllProteinsNorm!$A$1:$Q$3226,13,FALSE)</f>
        <v>56167.990888980203</v>
      </c>
      <c r="S2461" s="1">
        <f>VLOOKUP($E2461,[1]AllProteinsNorm!$A$1:$Q$3226,16,FALSE)</f>
        <v>29596.644961255501</v>
      </c>
      <c r="T2461" s="1">
        <f>VLOOKUP($E2461,[1]AllProteinsNorm!$A$1:$Q$3226,17,FALSE)</f>
        <v>58555.334879503898</v>
      </c>
      <c r="U2461" s="1">
        <f>VLOOKUP($E2461,[1]AllProteinsNorm!$A$1:$Q$3226,3,FALSE)</f>
        <v>96215.048577561596</v>
      </c>
      <c r="V2461" s="1">
        <f>VLOOKUP($E2461,[1]AllProteinsNorm!$A$1:$Q$3226,7,FALSE)</f>
        <v>54363.823842098202</v>
      </c>
      <c r="W2461" s="1">
        <f>VLOOKUP($E2461,[1]AllProteinsNorm!$A$1:$Q$3226,9,FALSE)</f>
        <v>55597.451461091703</v>
      </c>
      <c r="X2461" s="1">
        <f>VLOOKUP($E2461,[1]AllProteinsNorm!$A$1:$Q$3226,12,FALSE)</f>
        <v>61352.193500094203</v>
      </c>
      <c r="Y2461" s="29">
        <f>VLOOKUP($E2461,[1]AllProteinsNorm!$A$1:$Q$3226,14,FALSE)</f>
        <v>27904.666184146401</v>
      </c>
      <c r="Z2461" s="25">
        <f t="shared" si="291"/>
        <v>0.92675306004460956</v>
      </c>
      <c r="AA2461" s="1">
        <f t="shared" si="291"/>
        <v>0.61413123614458121</v>
      </c>
      <c r="AB2461" s="1">
        <f t="shared" si="291"/>
        <v>0.93694847242014845</v>
      </c>
      <c r="AC2461" s="1">
        <f t="shared" si="291"/>
        <v>1.0108881889620509</v>
      </c>
      <c r="AD2461" s="1">
        <f t="shared" si="291"/>
        <v>1.5112790424286107</v>
      </c>
      <c r="AE2461" s="1">
        <f t="shared" si="291"/>
        <v>0.79196794878416477</v>
      </c>
      <c r="AF2461" s="1">
        <f t="shared" si="291"/>
        <v>1.0698591902063337</v>
      </c>
      <c r="AG2461" s="1">
        <f t="shared" si="291"/>
        <v>0.77497870259131441</v>
      </c>
      <c r="AH2461" s="1">
        <f t="shared" si="291"/>
        <v>0.40836015584865076</v>
      </c>
      <c r="AI2461" s="1">
        <f t="shared" si="291"/>
        <v>0.80791811735642771</v>
      </c>
      <c r="AJ2461" s="1">
        <f t="shared" si="291"/>
        <v>1.3275285858769799</v>
      </c>
      <c r="AK2461" s="1">
        <f t="shared" si="291"/>
        <v>0.75008568051377145</v>
      </c>
      <c r="AL2461" s="1">
        <f t="shared" si="291"/>
        <v>0.76710667621821216</v>
      </c>
      <c r="AM2461" s="1">
        <f t="shared" si="291"/>
        <v>0.84650781641475126</v>
      </c>
      <c r="AN2461" s="29">
        <f t="shared" si="291"/>
        <v>0.3850150531176697</v>
      </c>
      <c r="AO2461" s="1">
        <f t="shared" si="288"/>
        <v>20999.778286861583</v>
      </c>
      <c r="AP2461" s="1">
        <f t="shared" si="289"/>
        <v>15293.885454869815</v>
      </c>
      <c r="AQ2461" s="29">
        <f t="shared" si="290"/>
        <v>21865.252691602029</v>
      </c>
    </row>
    <row r="2462" spans="1:43" x14ac:dyDescent="0.2">
      <c r="A2462" s="26"/>
      <c r="E2462" s="25" t="s">
        <v>4789</v>
      </c>
      <c r="F2462" s="26" t="s">
        <v>4790</v>
      </c>
      <c r="G2462" s="1">
        <v>0.95273065261407597</v>
      </c>
      <c r="H2462" s="1">
        <v>0.99606232286220697</v>
      </c>
      <c r="I2462" s="1">
        <f>VLOOKUP(F2462,'[1]SUSMB vs SHAM all proteins sum'!$B$2:$E$3214,2,FALSE)</f>
        <v>0.85111569826690703</v>
      </c>
      <c r="J2462" s="29">
        <f>VLOOKUP(F2462,'[1]SUSMB vs SHAM all proteins sum'!$B$2:$E$3214,3,FALSE)</f>
        <v>1.01090499191436</v>
      </c>
      <c r="K2462" s="25">
        <f>VLOOKUP($E2462,[1]AllProteinsNorm!$A$1:$Q$3226,4,FALSE)</f>
        <v>495032.89846974402</v>
      </c>
      <c r="L2462" s="1">
        <f>VLOOKUP($E2462,[1]AllProteinsNorm!$A$1:$Q$3226,5,FALSE)</f>
        <v>388796.74074276403</v>
      </c>
      <c r="M2462" s="1">
        <f>VLOOKUP($E2462,[1]AllProteinsNorm!$A$1:$Q$3226,10,FALSE)</f>
        <v>446676.55178148602</v>
      </c>
      <c r="N2462" s="1">
        <f>VLOOKUP($E2462,[1]AllProteinsNorm!$A$1:$Q$3226,11,FALSE)</f>
        <v>442466.65446219599</v>
      </c>
      <c r="O2462" s="1">
        <f>VLOOKUP($E2462,[1]AllProteinsNorm!$A$1:$Q$3226,15,FALSE)</f>
        <v>419247.47634989</v>
      </c>
      <c r="P2462" s="1">
        <f>VLOOKUP($E2462,[1]AllProteinsNorm!$A$1:$Q$3226,6,FALSE)</f>
        <v>430970.61759421497</v>
      </c>
      <c r="Q2462" s="1">
        <f>VLOOKUP($E2462,[1]AllProteinsNorm!$A$1:$Q$3226,8,FALSE)</f>
        <v>494246.70532614598</v>
      </c>
      <c r="R2462" s="1">
        <f>VLOOKUP($E2462,[1]AllProteinsNorm!$A$1:$Q$3226,13,FALSE)</f>
        <v>483333.23692722799</v>
      </c>
      <c r="S2462" s="1">
        <f>VLOOKUP($E2462,[1]AllProteinsNorm!$A$1:$Q$3226,16,FALSE)</f>
        <v>389000.15973820898</v>
      </c>
      <c r="T2462" s="1">
        <f>VLOOKUP($E2462,[1]AllProteinsNorm!$A$1:$Q$3226,17,FALSE)</f>
        <v>390432.09764416202</v>
      </c>
      <c r="U2462" s="1">
        <f>VLOOKUP($E2462,[1]AllProteinsNorm!$A$1:$Q$3226,3,FALSE)</f>
        <v>457291.075999917</v>
      </c>
      <c r="V2462" s="1">
        <f>VLOOKUP($E2462,[1]AllProteinsNorm!$A$1:$Q$3226,7,FALSE)</f>
        <v>491987.43554469402</v>
      </c>
      <c r="W2462" s="1">
        <f>VLOOKUP($E2462,[1]AllProteinsNorm!$A$1:$Q$3226,9,FALSE)</f>
        <v>422044.632350486</v>
      </c>
      <c r="X2462" s="1">
        <f>VLOOKUP($E2462,[1]AllProteinsNorm!$A$1:$Q$3226,12,FALSE)</f>
        <v>454367.26153494598</v>
      </c>
      <c r="Y2462" s="29">
        <f>VLOOKUP($E2462,[1]AllProteinsNorm!$A$1:$Q$3226,14,FALSE)</f>
        <v>390247.73462378199</v>
      </c>
      <c r="Z2462" s="25">
        <f t="shared" si="291"/>
        <v>1.1290673969802152</v>
      </c>
      <c r="AA2462" s="1">
        <f t="shared" si="291"/>
        <v>0.88676474913445402</v>
      </c>
      <c r="AB2462" s="1">
        <f t="shared" si="291"/>
        <v>1.01877659681005</v>
      </c>
      <c r="AC2462" s="1">
        <f t="shared" si="291"/>
        <v>1.0091746939414967</v>
      </c>
      <c r="AD2462" s="1">
        <f t="shared" si="291"/>
        <v>0.95621656313378522</v>
      </c>
      <c r="AE2462" s="1">
        <f t="shared" si="291"/>
        <v>0.9829546175339624</v>
      </c>
      <c r="AF2462" s="1">
        <f t="shared" si="291"/>
        <v>1.1272742534357965</v>
      </c>
      <c r="AG2462" s="1">
        <f t="shared" si="291"/>
        <v>1.1023828949113785</v>
      </c>
      <c r="AH2462" s="1">
        <f t="shared" si="291"/>
        <v>0.88722870568439915</v>
      </c>
      <c r="AI2462" s="1">
        <f t="shared" si="291"/>
        <v>0.89049465913741088</v>
      </c>
      <c r="AJ2462" s="1">
        <f t="shared" si="291"/>
        <v>1.0429861256444648</v>
      </c>
      <c r="AK2462" s="1">
        <f t="shared" si="291"/>
        <v>1.1221213275209627</v>
      </c>
      <c r="AL2462" s="1">
        <f t="shared" si="291"/>
        <v>0.96259629598447682</v>
      </c>
      <c r="AM2462" s="1">
        <f t="shared" si="291"/>
        <v>1.0363175110990022</v>
      </c>
      <c r="AN2462" s="29">
        <f t="shared" si="291"/>
        <v>0.8900741653153571</v>
      </c>
      <c r="AO2462" s="1">
        <f t="shared" si="288"/>
        <v>34984.616504285979</v>
      </c>
      <c r="AP2462" s="1">
        <f t="shared" si="289"/>
        <v>44566.988505627596</v>
      </c>
      <c r="AQ2462" s="29">
        <f t="shared" si="290"/>
        <v>34510.784527686199</v>
      </c>
    </row>
    <row r="2463" spans="1:43" x14ac:dyDescent="0.2">
      <c r="A2463" s="26"/>
      <c r="E2463" s="25" t="s">
        <v>4791</v>
      </c>
      <c r="F2463" s="26" t="s">
        <v>4792</v>
      </c>
      <c r="G2463" s="1">
        <v>6.2264687932435801E-2</v>
      </c>
      <c r="H2463" s="1">
        <v>1.1721405606758699</v>
      </c>
      <c r="I2463" s="1">
        <f>VLOOKUP(F2463,'[1]SUSMB vs SHAM all proteins sum'!$B$2:$E$3214,2,FALSE)</f>
        <v>0.63002867466798895</v>
      </c>
      <c r="J2463" s="29">
        <f>VLOOKUP(F2463,'[1]SUSMB vs SHAM all proteins sum'!$B$2:$E$3214,3,FALSE)</f>
        <v>1.0425243464408001</v>
      </c>
      <c r="K2463" s="25">
        <f>VLOOKUP($E2463,[1]AllProteinsNorm!$A$1:$Q$3226,4,FALSE)</f>
        <v>2047362.5425628</v>
      </c>
      <c r="L2463" s="1">
        <f>VLOOKUP($E2463,[1]AllProteinsNorm!$A$1:$Q$3226,5,FALSE)</f>
        <v>2211344.9610840701</v>
      </c>
      <c r="M2463" s="1">
        <f>VLOOKUP($E2463,[1]AllProteinsNorm!$A$1:$Q$3226,10,FALSE)</f>
        <v>1632568.5627571901</v>
      </c>
      <c r="N2463" s="1">
        <f>VLOOKUP($E2463,[1]AllProteinsNorm!$A$1:$Q$3226,11,FALSE)</f>
        <v>1723534.5620687201</v>
      </c>
      <c r="O2463" s="1">
        <f>VLOOKUP($E2463,[1]AllProteinsNorm!$A$1:$Q$3226,15,FALSE)</f>
        <v>1887320.6422355601</v>
      </c>
      <c r="P2463" s="1">
        <f>VLOOKUP($E2463,[1]AllProteinsNorm!$A$1:$Q$3226,6,FALSE)</f>
        <v>2378073.0116113699</v>
      </c>
      <c r="Q2463" s="1">
        <f>VLOOKUP($E2463,[1]AllProteinsNorm!$A$1:$Q$3226,8,FALSE)</f>
        <v>2531074.1750276098</v>
      </c>
      <c r="R2463" s="1">
        <f>VLOOKUP($E2463,[1]AllProteinsNorm!$A$1:$Q$3226,13,FALSE)</f>
        <v>2158810.8466255101</v>
      </c>
      <c r="S2463" s="1">
        <f>VLOOKUP($E2463,[1]AllProteinsNorm!$A$1:$Q$3226,16,FALSE)</f>
        <v>2144226.9897513301</v>
      </c>
      <c r="T2463" s="1">
        <f>VLOOKUP($E2463,[1]AllProteinsNorm!$A$1:$Q$3226,17,FALSE)</f>
        <v>1909287.94933933</v>
      </c>
      <c r="U2463" s="1">
        <f>VLOOKUP($E2463,[1]AllProteinsNorm!$A$1:$Q$3226,3,FALSE)</f>
        <v>1563912.8840695301</v>
      </c>
      <c r="V2463" s="1">
        <f>VLOOKUP($E2463,[1]AllProteinsNorm!$A$1:$Q$3226,7,FALSE)</f>
        <v>2228585.26022687</v>
      </c>
      <c r="W2463" s="1">
        <f>VLOOKUP($E2463,[1]AllProteinsNorm!$A$1:$Q$3226,9,FALSE)</f>
        <v>2162310.5472037699</v>
      </c>
      <c r="X2463" s="1">
        <f>VLOOKUP($E2463,[1]AllProteinsNorm!$A$1:$Q$3226,12,FALSE)</f>
        <v>1969260.38362596</v>
      </c>
      <c r="Y2463" s="29">
        <f>VLOOKUP($E2463,[1]AllProteinsNorm!$A$1:$Q$3226,14,FALSE)</f>
        <v>1995061.8929194999</v>
      </c>
      <c r="Z2463" s="25">
        <f t="shared" si="291"/>
        <v>1.0773175428938155</v>
      </c>
      <c r="AA2463" s="1">
        <f t="shared" si="291"/>
        <v>1.1636047209223748</v>
      </c>
      <c r="AB2463" s="1">
        <f t="shared" si="291"/>
        <v>0.8590538881470795</v>
      </c>
      <c r="AC2463" s="1">
        <f t="shared" si="291"/>
        <v>0.90691999140327506</v>
      </c>
      <c r="AD2463" s="1">
        <f t="shared" si="291"/>
        <v>0.99310385663345435</v>
      </c>
      <c r="AE2463" s="1">
        <f t="shared" si="291"/>
        <v>1.2513366443074276</v>
      </c>
      <c r="AF2463" s="1">
        <f t="shared" si="291"/>
        <v>1.3318455107171601</v>
      </c>
      <c r="AG2463" s="1">
        <f t="shared" si="291"/>
        <v>1.1359613886204396</v>
      </c>
      <c r="AH2463" s="1">
        <f t="shared" si="291"/>
        <v>1.1282873960925019</v>
      </c>
      <c r="AI2463" s="1">
        <f t="shared" si="291"/>
        <v>1.0046630039857369</v>
      </c>
      <c r="AJ2463" s="1">
        <f t="shared" si="291"/>
        <v>0.82292742518223883</v>
      </c>
      <c r="AK2463" s="1">
        <f t="shared" si="291"/>
        <v>1.1726765273685484</v>
      </c>
      <c r="AL2463" s="1">
        <f t="shared" si="291"/>
        <v>1.1378029231554592</v>
      </c>
      <c r="AM2463" s="1">
        <f t="shared" si="291"/>
        <v>1.0362203633707328</v>
      </c>
      <c r="AN2463" s="29">
        <f t="shared" si="291"/>
        <v>1.0497970592500439</v>
      </c>
      <c r="AO2463" s="1">
        <f t="shared" si="288"/>
        <v>210461.81877167174</v>
      </c>
      <c r="AP2463" s="1">
        <f t="shared" si="289"/>
        <v>213396.17693821693</v>
      </c>
      <c r="AQ2463" s="29">
        <f t="shared" si="290"/>
        <v>231702.07442215396</v>
      </c>
    </row>
    <row r="2464" spans="1:43" x14ac:dyDescent="0.2">
      <c r="A2464" s="26"/>
      <c r="E2464" s="25" t="s">
        <v>4793</v>
      </c>
      <c r="F2464" s="26" t="s">
        <v>4794</v>
      </c>
      <c r="G2464" s="1">
        <v>0.86285290766669098</v>
      </c>
      <c r="H2464" s="1">
        <v>1.1811005680269799</v>
      </c>
      <c r="I2464" s="1">
        <f>VLOOKUP(F2464,'[1]SUSMB vs SHAM all proteins sum'!$B$2:$E$3214,2,FALSE)</f>
        <v>0.62708306921294599</v>
      </c>
      <c r="J2464" s="29">
        <f>VLOOKUP(F2464,'[1]SUSMB vs SHAM all proteins sum'!$B$2:$E$3214,3,FALSE)</f>
        <v>1.5401357352040499</v>
      </c>
      <c r="K2464" s="25">
        <f>VLOOKUP($E2464,[1]AllProteinsNorm!$A$1:$Q$3226,4,FALSE)</f>
        <v>46248.206080204698</v>
      </c>
      <c r="L2464" s="1">
        <f>VLOOKUP($E2464,[1]AllProteinsNorm!$A$1:$Q$3226,5,FALSE)</f>
        <v>42071.820565990201</v>
      </c>
      <c r="M2464" s="1">
        <f>VLOOKUP($E2464,[1]AllProteinsNorm!$A$1:$Q$3226,10,FALSE)</f>
        <v>631.106182381096</v>
      </c>
      <c r="N2464" s="1">
        <f>VLOOKUP($E2464,[1]AllProteinsNorm!$A$1:$Q$3226,11,FALSE)</f>
        <v>42321.814602228696</v>
      </c>
      <c r="O2464" s="1">
        <f>VLOOKUP($E2464,[1]AllProteinsNorm!$A$1:$Q$3226,15,FALSE)</f>
        <v>30761.927708594299</v>
      </c>
      <c r="P2464" s="1">
        <f>VLOOKUP($E2464,[1]AllProteinsNorm!$A$1:$Q$3226,6,FALSE)</f>
        <v>32865.0762620553</v>
      </c>
      <c r="Q2464" s="1">
        <f>VLOOKUP($E2464,[1]AllProteinsNorm!$A$1:$Q$3226,8,FALSE)</f>
        <v>7646.3308548842197</v>
      </c>
      <c r="R2464" s="1">
        <f>VLOOKUP($E2464,[1]AllProteinsNorm!$A$1:$Q$3226,13,FALSE)</f>
        <v>7175.7544595297804</v>
      </c>
      <c r="S2464" s="1">
        <f>VLOOKUP($E2464,[1]AllProteinsNorm!$A$1:$Q$3226,16,FALSE)</f>
        <v>49621.786490565399</v>
      </c>
      <c r="T2464" s="1">
        <f>VLOOKUP($E2464,[1]AllProteinsNorm!$A$1:$Q$3226,17,FALSE)</f>
        <v>41065.125609333503</v>
      </c>
      <c r="U2464" s="1">
        <f>VLOOKUP($E2464,[1]AllProteinsNorm!$A$1:$Q$3226,3,FALSE)</f>
        <v>17749.534050594601</v>
      </c>
      <c r="V2464" s="1">
        <f>VLOOKUP($E2464,[1]AllProteinsNorm!$A$1:$Q$3226,7,FALSE)</f>
        <v>35022.824045270798</v>
      </c>
      <c r="W2464" s="1">
        <f>VLOOKUP($E2464,[1]AllProteinsNorm!$A$1:$Q$3226,9,FALSE)</f>
        <v>36235.910264393002</v>
      </c>
      <c r="X2464" s="1">
        <f>VLOOKUP($E2464,[1]AllProteinsNorm!$A$1:$Q$3226,12,FALSE)</f>
        <v>15648.1819107558</v>
      </c>
      <c r="Y2464" s="29">
        <f>VLOOKUP($E2464,[1]AllProteinsNorm!$A$1:$Q$3226,14,FALSE)</f>
        <v>39302.508243115699</v>
      </c>
      <c r="Z2464" s="25">
        <f t="shared" si="291"/>
        <v>1.4271065423544547</v>
      </c>
      <c r="AA2464" s="1">
        <f t="shared" si="291"/>
        <v>1.2982334984920905</v>
      </c>
      <c r="AB2464" s="1">
        <f t="shared" si="291"/>
        <v>1.9474393455055704E-2</v>
      </c>
      <c r="AC2464" s="1">
        <f t="shared" si="291"/>
        <v>1.3059477031046292</v>
      </c>
      <c r="AD2464" s="1">
        <f t="shared" si="291"/>
        <v>0.94923786259376997</v>
      </c>
      <c r="AE2464" s="1">
        <f t="shared" si="291"/>
        <v>1.0141358838269043</v>
      </c>
      <c r="AF2464" s="1">
        <f t="shared" si="291"/>
        <v>0.23594707152722719</v>
      </c>
      <c r="AG2464" s="1">
        <f t="shared" si="291"/>
        <v>0.22142623473361711</v>
      </c>
      <c r="AH2464" s="1">
        <f t="shared" si="291"/>
        <v>1.5312069839247773</v>
      </c>
      <c r="AI2464" s="1">
        <f t="shared" si="291"/>
        <v>1.2671693539432507</v>
      </c>
      <c r="AJ2464" s="1">
        <f t="shared" si="291"/>
        <v>0.54770721535486211</v>
      </c>
      <c r="AK2464" s="1">
        <f t="shared" si="291"/>
        <v>1.0807187037710424</v>
      </c>
      <c r="AL2464" s="1">
        <f t="shared" si="291"/>
        <v>1.1181515779618172</v>
      </c>
      <c r="AM2464" s="1">
        <f t="shared" si="291"/>
        <v>0.48286462705308447</v>
      </c>
      <c r="AN2464" s="29">
        <f t="shared" si="291"/>
        <v>1.2127792923993572</v>
      </c>
      <c r="AO2464" s="1">
        <f t="shared" si="288"/>
        <v>16707.513170268474</v>
      </c>
      <c r="AP2464" s="1">
        <f t="shared" si="289"/>
        <v>17373.891032140895</v>
      </c>
      <c r="AQ2464" s="29">
        <f t="shared" si="290"/>
        <v>9994.015807732605</v>
      </c>
    </row>
    <row r="2465" spans="1:43" x14ac:dyDescent="0.2">
      <c r="A2465" s="26"/>
      <c r="E2465" s="25" t="s">
        <v>4795</v>
      </c>
      <c r="F2465" s="26" t="s">
        <v>4796</v>
      </c>
      <c r="G2465" s="1">
        <v>5.0307239298619501E-2</v>
      </c>
      <c r="H2465" s="1">
        <v>0.82260110268938702</v>
      </c>
      <c r="I2465" s="1">
        <f>VLOOKUP(F2465,'[1]SUSMB vs SHAM all proteins sum'!$B$2:$E$3214,2,FALSE)</f>
        <v>8.6285637508796406E-2</v>
      </c>
      <c r="J2465" s="29">
        <f>VLOOKUP(F2465,'[1]SUSMB vs SHAM all proteins sum'!$B$2:$E$3214,3,FALSE)</f>
        <v>0.86728153445511302</v>
      </c>
      <c r="K2465" s="25">
        <f>VLOOKUP($E2465,[1]AllProteinsNorm!$A$1:$Q$3226,4,FALSE)</f>
        <v>15169333.426900299</v>
      </c>
      <c r="L2465" s="1">
        <f>VLOOKUP($E2465,[1]AllProteinsNorm!$A$1:$Q$3226,5,FALSE)</f>
        <v>18848165.187326401</v>
      </c>
      <c r="M2465" s="1">
        <f>VLOOKUP($E2465,[1]AllProteinsNorm!$A$1:$Q$3226,10,FALSE)</f>
        <v>16225715.454295799</v>
      </c>
      <c r="N2465" s="1">
        <f>VLOOKUP($E2465,[1]AllProteinsNorm!$A$1:$Q$3226,11,FALSE)</f>
        <v>16873902.552040499</v>
      </c>
      <c r="O2465" s="1">
        <f>VLOOKUP($E2465,[1]AllProteinsNorm!$A$1:$Q$3226,15,FALSE)</f>
        <v>13573392.6783546</v>
      </c>
      <c r="P2465" s="1">
        <f>VLOOKUP($E2465,[1]AllProteinsNorm!$A$1:$Q$3226,6,FALSE)</f>
        <v>14177327.247947801</v>
      </c>
      <c r="Q2465" s="1">
        <f>VLOOKUP($E2465,[1]AllProteinsNorm!$A$1:$Q$3226,8,FALSE)</f>
        <v>12630915.0016063</v>
      </c>
      <c r="R2465" s="1">
        <f>VLOOKUP($E2465,[1]AllProteinsNorm!$A$1:$Q$3226,13,FALSE)</f>
        <v>16124543.997894101</v>
      </c>
      <c r="S2465" s="1">
        <f>VLOOKUP($E2465,[1]AllProteinsNorm!$A$1:$Q$3226,16,FALSE)</f>
        <v>12676022.533768401</v>
      </c>
      <c r="T2465" s="1">
        <f>VLOOKUP($E2465,[1]AllProteinsNorm!$A$1:$Q$3226,17,FALSE)</f>
        <v>10934280.185231799</v>
      </c>
      <c r="U2465" s="1">
        <f>VLOOKUP($E2465,[1]AllProteinsNorm!$A$1:$Q$3226,3,FALSE)</f>
        <v>12299266.5196582</v>
      </c>
      <c r="V2465" s="1">
        <f>VLOOKUP($E2465,[1]AllProteinsNorm!$A$1:$Q$3226,7,FALSE)</f>
        <v>12511013.5904493</v>
      </c>
      <c r="W2465" s="1">
        <f>VLOOKUP($E2465,[1]AllProteinsNorm!$A$1:$Q$3226,9,FALSE)</f>
        <v>15616950.2796435</v>
      </c>
      <c r="X2465" s="1">
        <f>VLOOKUP($E2465,[1]AllProteinsNorm!$A$1:$Q$3226,12,FALSE)</f>
        <v>14694988.5456958</v>
      </c>
      <c r="Y2465" s="29">
        <f>VLOOKUP($E2465,[1]AllProteinsNorm!$A$1:$Q$3226,14,FALSE)</f>
        <v>14764090.324167799</v>
      </c>
      <c r="Z2465" s="25">
        <f t="shared" si="291"/>
        <v>0.93997011288561683</v>
      </c>
      <c r="AA2465" s="1">
        <f t="shared" si="291"/>
        <v>1.1679294969810801</v>
      </c>
      <c r="AB2465" s="1">
        <f t="shared" si="291"/>
        <v>1.0054289900555538</v>
      </c>
      <c r="AC2465" s="1">
        <f t="shared" si="291"/>
        <v>1.0455940047131942</v>
      </c>
      <c r="AD2465" s="1">
        <f t="shared" si="291"/>
        <v>0.84107739536455473</v>
      </c>
      <c r="AE2465" s="1">
        <f t="shared" si="291"/>
        <v>0.87850029520993356</v>
      </c>
      <c r="AF2465" s="1">
        <f t="shared" si="291"/>
        <v>0.78267661905659414</v>
      </c>
      <c r="AG2465" s="1">
        <f t="shared" si="291"/>
        <v>0.99915988497239527</v>
      </c>
      <c r="AH2465" s="1">
        <f t="shared" si="291"/>
        <v>0.7854717143257911</v>
      </c>
      <c r="AI2465" s="1">
        <f t="shared" si="291"/>
        <v>0.67754437790978683</v>
      </c>
      <c r="AJ2465" s="1">
        <f t="shared" si="291"/>
        <v>0.76212596912083097</v>
      </c>
      <c r="AK2465" s="1">
        <f t="shared" si="291"/>
        <v>0.77524690940432106</v>
      </c>
      <c r="AL2465" s="1">
        <f t="shared" si="291"/>
        <v>0.96770676101389963</v>
      </c>
      <c r="AM2465" s="1">
        <f t="shared" si="291"/>
        <v>0.91057725830297376</v>
      </c>
      <c r="AN2465" s="29">
        <f t="shared" si="291"/>
        <v>0.91485916078892859</v>
      </c>
      <c r="AO2465" s="1">
        <f t="shared" si="288"/>
        <v>1755549.3443260661</v>
      </c>
      <c r="AP2465" s="1">
        <f t="shared" si="289"/>
        <v>1742471.4298749636</v>
      </c>
      <c r="AQ2465" s="29">
        <f t="shared" si="290"/>
        <v>1325772.3100945163</v>
      </c>
    </row>
    <row r="2466" spans="1:43" x14ac:dyDescent="0.2">
      <c r="A2466" s="26"/>
      <c r="E2466" s="25" t="s">
        <v>4797</v>
      </c>
      <c r="F2466" s="26" t="s">
        <v>4798</v>
      </c>
      <c r="G2466" s="1">
        <v>0.68703731668298496</v>
      </c>
      <c r="H2466" s="1">
        <v>0.784394498520397</v>
      </c>
      <c r="I2466" s="1">
        <f>VLOOKUP(F2466,'[1]SUSMB vs SHAM all proteins sum'!$B$2:$E$3214,2,FALSE)</f>
        <v>0.28166735746149901</v>
      </c>
      <c r="J2466" s="29">
        <f>VLOOKUP(F2466,'[1]SUSMB vs SHAM all proteins sum'!$B$2:$E$3214,3,FALSE)</f>
        <v>0.53827254359537702</v>
      </c>
      <c r="K2466" s="25">
        <f>VLOOKUP($E2466,[1]AllProteinsNorm!$A$1:$Q$3226,4,FALSE)</f>
        <v>47128.274891120003</v>
      </c>
      <c r="L2466" s="1">
        <f>VLOOKUP($E2466,[1]AllProteinsNorm!$A$1:$Q$3226,5,FALSE)</f>
        <v>69339.941478140099</v>
      </c>
      <c r="M2466" s="1">
        <f>VLOOKUP($E2466,[1]AllProteinsNorm!$A$1:$Q$3226,10,FALSE)</f>
        <v>214155.43925423099</v>
      </c>
      <c r="N2466" s="1">
        <f>VLOOKUP($E2466,[1]AllProteinsNorm!$A$1:$Q$3226,11,FALSE)</f>
        <v>55427.41528632</v>
      </c>
      <c r="O2466" s="1">
        <f>VLOOKUP($E2466,[1]AllProteinsNorm!$A$1:$Q$3226,15,FALSE)</f>
        <v>29520.7651697164</v>
      </c>
      <c r="P2466" s="1">
        <f>VLOOKUP($E2466,[1]AllProteinsNorm!$A$1:$Q$3226,6,FALSE)</f>
        <v>188862.33007178901</v>
      </c>
      <c r="Q2466" s="1">
        <f>VLOOKUP($E2466,[1]AllProteinsNorm!$A$1:$Q$3226,8,FALSE)</f>
        <v>48538.760445228902</v>
      </c>
      <c r="R2466" s="1">
        <f>VLOOKUP($E2466,[1]AllProteinsNorm!$A$1:$Q$3226,13,FALSE)</f>
        <v>9646.1544538921298</v>
      </c>
      <c r="S2466" s="1">
        <f>VLOOKUP($E2466,[1]AllProteinsNorm!$A$1:$Q$3226,16,FALSE)</f>
        <v>66872.770186424794</v>
      </c>
      <c r="T2466" s="1">
        <f>VLOOKUP($E2466,[1]AllProteinsNorm!$A$1:$Q$3226,17,FALSE)</f>
        <v>57501.8085772997</v>
      </c>
      <c r="U2466" s="1">
        <f>VLOOKUP($E2466,[1]AllProteinsNorm!$A$1:$Q$3226,3,FALSE)</f>
        <v>46993.711464306703</v>
      </c>
      <c r="V2466" s="1">
        <f>VLOOKUP($E2466,[1]AllProteinsNorm!$A$1:$Q$3226,7,FALSE)</f>
        <v>59949.8336268571</v>
      </c>
      <c r="W2466" s="1">
        <f>VLOOKUP($E2466,[1]AllProteinsNorm!$A$1:$Q$3226,9,FALSE)</f>
        <v>68524.358532360406</v>
      </c>
      <c r="X2466" s="1">
        <f>VLOOKUP($E2466,[1]AllProteinsNorm!$A$1:$Q$3226,12,FALSE)</f>
        <v>40023.632788622999</v>
      </c>
      <c r="Y2466" s="29">
        <f>VLOOKUP($E2466,[1]AllProteinsNorm!$A$1:$Q$3226,14,FALSE)</f>
        <v>6696.81476396978</v>
      </c>
      <c r="Z2466" s="25">
        <f t="shared" si="291"/>
        <v>0.56702922093716102</v>
      </c>
      <c r="AA2466" s="1">
        <f t="shared" si="291"/>
        <v>0.83427142383237218</v>
      </c>
      <c r="AB2466" s="1">
        <f t="shared" si="291"/>
        <v>2.5766356218284288</v>
      </c>
      <c r="AC2466" s="1">
        <f t="shared" si="291"/>
        <v>0.66688127628207372</v>
      </c>
      <c r="AD2466" s="1">
        <f t="shared" si="291"/>
        <v>0.35518245711996532</v>
      </c>
      <c r="AE2466" s="1">
        <f t="shared" si="291"/>
        <v>2.2723186904760153</v>
      </c>
      <c r="AF2466" s="1">
        <f t="shared" si="291"/>
        <v>0.58399963894497542</v>
      </c>
      <c r="AG2466" s="1">
        <f t="shared" si="291"/>
        <v>0.1160588088078009</v>
      </c>
      <c r="AH2466" s="1">
        <f t="shared" si="291"/>
        <v>0.8045873707094463</v>
      </c>
      <c r="AI2466" s="1">
        <f t="shared" si="291"/>
        <v>0.69183957603777146</v>
      </c>
      <c r="AJ2466" s="1">
        <f t="shared" si="291"/>
        <v>0.56541020570163925</v>
      </c>
      <c r="AK2466" s="1">
        <f t="shared" si="291"/>
        <v>0.7212932689618623</v>
      </c>
      <c r="AL2466" s="1">
        <f t="shared" si="291"/>
        <v>0.824458644488687</v>
      </c>
      <c r="AM2466" s="1">
        <f t="shared" si="291"/>
        <v>0.48154890820084029</v>
      </c>
      <c r="AN2466" s="29">
        <f t="shared" si="291"/>
        <v>8.0573491542966585E-2</v>
      </c>
      <c r="AO2466" s="1">
        <f t="shared" si="288"/>
        <v>66776.249810248075</v>
      </c>
      <c r="AP2466" s="1">
        <f t="shared" si="289"/>
        <v>60507.239953988086</v>
      </c>
      <c r="AQ2466" s="29">
        <f t="shared" si="290"/>
        <v>21312.836560434622</v>
      </c>
    </row>
    <row r="2467" spans="1:43" x14ac:dyDescent="0.2">
      <c r="A2467" s="26"/>
      <c r="E2467" s="25" t="s">
        <v>4799</v>
      </c>
      <c r="F2467" s="26" t="s">
        <v>4800</v>
      </c>
      <c r="G2467" s="1">
        <v>0.33889970938826802</v>
      </c>
      <c r="H2467" s="1">
        <v>0.68885194920928305</v>
      </c>
      <c r="I2467" s="1">
        <f>VLOOKUP(F2467,'[1]SUSMB vs SHAM all proteins sum'!$B$2:$E$3214,2,FALSE)</f>
        <v>0.640865394312645</v>
      </c>
      <c r="J2467" s="29">
        <f>VLOOKUP(F2467,'[1]SUSMB vs SHAM all proteins sum'!$B$2:$E$3214,3,FALSE)</f>
        <v>0.87796151754089202</v>
      </c>
      <c r="K2467" s="25">
        <f>VLOOKUP($E2467,[1]AllProteinsNorm!$A$1:$Q$3226,4,FALSE)</f>
        <v>27142.4558876642</v>
      </c>
      <c r="L2467" s="1">
        <f>VLOOKUP($E2467,[1]AllProteinsNorm!$A$1:$Q$3226,5,FALSE)</f>
        <v>34113.197972474904</v>
      </c>
      <c r="M2467" s="1">
        <f>VLOOKUP($E2467,[1]AllProteinsNorm!$A$1:$Q$3226,10,FALSE)</f>
        <v>15389.878055438499</v>
      </c>
      <c r="N2467" s="1">
        <f>VLOOKUP($E2467,[1]AllProteinsNorm!$A$1:$Q$3226,11,FALSE)</f>
        <v>28544.4184819164</v>
      </c>
      <c r="O2467" s="1">
        <f>VLOOKUP($E2467,[1]AllProteinsNorm!$A$1:$Q$3226,15,FALSE)</f>
        <v>34512.577082766802</v>
      </c>
      <c r="P2467" s="1">
        <f>VLOOKUP($E2467,[1]AllProteinsNorm!$A$1:$Q$3226,6,FALSE)</f>
        <v>46227.261544913003</v>
      </c>
      <c r="Q2467" s="1">
        <f>VLOOKUP($E2467,[1]AllProteinsNorm!$A$1:$Q$3226,8,FALSE)</f>
        <v>14581.177190705101</v>
      </c>
      <c r="R2467" s="1">
        <f>VLOOKUP($E2467,[1]AllProteinsNorm!$A$1:$Q$3226,13,FALSE)</f>
        <v>33491.0537964295</v>
      </c>
      <c r="S2467" s="1">
        <f>VLOOKUP($E2467,[1]AllProteinsNorm!$A$1:$Q$3226,16,FALSE)</f>
        <v>7143.7091193145798</v>
      </c>
      <c r="T2467" s="1">
        <f>VLOOKUP($E2467,[1]AllProteinsNorm!$A$1:$Q$3226,17,FALSE)</f>
        <v>13501.7938191016</v>
      </c>
      <c r="U2467" s="1">
        <f>VLOOKUP($E2467,[1]AllProteinsNorm!$A$1:$Q$3226,3,FALSE)</f>
        <v>21169.440658635402</v>
      </c>
      <c r="V2467" s="1">
        <f>VLOOKUP($E2467,[1]AllProteinsNorm!$A$1:$Q$3226,7,FALSE)</f>
        <v>47346.070737694499</v>
      </c>
      <c r="W2467" s="1">
        <f>VLOOKUP($E2467,[1]AllProteinsNorm!$A$1:$Q$3226,9,FALSE)</f>
        <v>28715.679861291701</v>
      </c>
      <c r="X2467" s="1">
        <f>VLOOKUP($E2467,[1]AllProteinsNorm!$A$1:$Q$3226,12,FALSE)</f>
        <v>11958.0356139982</v>
      </c>
      <c r="Y2467" s="29">
        <f>VLOOKUP($E2467,[1]AllProteinsNorm!$A$1:$Q$3226,14,FALSE)</f>
        <v>21277.0039710323</v>
      </c>
      <c r="Z2467" s="25">
        <f t="shared" si="291"/>
        <v>0.97143753864794169</v>
      </c>
      <c r="AA2467" s="1">
        <f t="shared" si="291"/>
        <v>1.2209227201453068</v>
      </c>
      <c r="AB2467" s="1">
        <f t="shared" si="291"/>
        <v>0.55080886269623874</v>
      </c>
      <c r="AC2467" s="1">
        <f t="shared" si="291"/>
        <v>1.021614246955896</v>
      </c>
      <c r="AD2467" s="1">
        <f t="shared" si="291"/>
        <v>1.2352166315546165</v>
      </c>
      <c r="AE2467" s="1">
        <f t="shared" si="291"/>
        <v>1.6544890911671106</v>
      </c>
      <c r="AF2467" s="1">
        <f t="shared" si="291"/>
        <v>0.5218651893311429</v>
      </c>
      <c r="AG2467" s="1">
        <f t="shared" si="291"/>
        <v>1.1986559728191604</v>
      </c>
      <c r="AH2467" s="1">
        <f t="shared" si="291"/>
        <v>0.25567572928571197</v>
      </c>
      <c r="AI2467" s="1">
        <f t="shared" si="291"/>
        <v>0.48323369886809414</v>
      </c>
      <c r="AJ2467" s="1">
        <f t="shared" si="291"/>
        <v>0.757661333708745</v>
      </c>
      <c r="AK2467" s="1">
        <f t="shared" si="291"/>
        <v>1.694531644904715</v>
      </c>
      <c r="AL2467" s="1">
        <f t="shared" si="291"/>
        <v>1.0277437487789569</v>
      </c>
      <c r="AM2467" s="1">
        <f t="shared" si="291"/>
        <v>0.42798207840898955</v>
      </c>
      <c r="AN2467" s="29">
        <f t="shared" si="291"/>
        <v>0.76151106049382755</v>
      </c>
      <c r="AO2467" s="1">
        <f t="shared" si="288"/>
        <v>6925.5194833949436</v>
      </c>
      <c r="AP2467" s="1">
        <f t="shared" si="289"/>
        <v>14574.510229697509</v>
      </c>
      <c r="AQ2467" s="29">
        <f t="shared" si="290"/>
        <v>11881.110534506322</v>
      </c>
    </row>
    <row r="2468" spans="1:43" x14ac:dyDescent="0.2">
      <c r="A2468" s="26"/>
      <c r="E2468" s="25" t="s">
        <v>4801</v>
      </c>
      <c r="F2468" s="26" t="s">
        <v>4802</v>
      </c>
      <c r="G2468" s="1">
        <v>0.38115032825706602</v>
      </c>
      <c r="H2468" s="1">
        <v>1.2079204788795701</v>
      </c>
      <c r="I2468" s="1">
        <f>VLOOKUP(F2468,'[1]SUSMB vs SHAM all proteins sum'!$B$2:$E$3214,2,FALSE)</f>
        <v>0.82267067883266798</v>
      </c>
      <c r="J2468" s="29">
        <f>VLOOKUP(F2468,'[1]SUSMB vs SHAM all proteins sum'!$B$2:$E$3214,3,FALSE)</f>
        <v>0.90046296181785601</v>
      </c>
      <c r="K2468" s="25">
        <f>VLOOKUP($E2468,[1]AllProteinsNorm!$A$1:$Q$3226,4,FALSE)</f>
        <v>54247.504101091101</v>
      </c>
      <c r="L2468" s="1">
        <f>VLOOKUP($E2468,[1]AllProteinsNorm!$A$1:$Q$3226,5,FALSE)</f>
        <v>41613.071747483104</v>
      </c>
      <c r="M2468" s="1">
        <f>VLOOKUP($E2468,[1]AllProteinsNorm!$A$1:$Q$3226,10,FALSE)</f>
        <v>52321.117212350699</v>
      </c>
      <c r="N2468" s="1">
        <f>VLOOKUP($E2468,[1]AllProteinsNorm!$A$1:$Q$3226,11,FALSE)</f>
        <v>20254.085381177701</v>
      </c>
      <c r="O2468" s="1">
        <f>VLOOKUP($E2468,[1]AllProteinsNorm!$A$1:$Q$3226,15,FALSE)</f>
        <v>36054.601988169597</v>
      </c>
      <c r="P2468" s="1">
        <f>VLOOKUP($E2468,[1]AllProteinsNorm!$A$1:$Q$3226,6,FALSE)</f>
        <v>41879.516425890499</v>
      </c>
      <c r="Q2468" s="1">
        <f>VLOOKUP($E2468,[1]AllProteinsNorm!$A$1:$Q$3226,8,FALSE)</f>
        <v>33607.997689684104</v>
      </c>
      <c r="R2468" s="1">
        <f>VLOOKUP($E2468,[1]AllProteinsNorm!$A$1:$Q$3226,13,FALSE)</f>
        <v>55561.627300049397</v>
      </c>
      <c r="S2468" s="1">
        <f>VLOOKUP($E2468,[1]AllProteinsNorm!$A$1:$Q$3226,16,FALSE)</f>
        <v>49351.7327256973</v>
      </c>
      <c r="T2468" s="1">
        <f>VLOOKUP($E2468,[1]AllProteinsNorm!$A$1:$Q$3226,17,FALSE)</f>
        <v>57468.5116647455</v>
      </c>
      <c r="U2468" s="1">
        <f>VLOOKUP($E2468,[1]AllProteinsNorm!$A$1:$Q$3226,3,FALSE)</f>
        <v>60070.316461652801</v>
      </c>
      <c r="V2468" s="1">
        <f>VLOOKUP($E2468,[1]AllProteinsNorm!$A$1:$Q$3226,7,FALSE)</f>
        <v>53661.011452221399</v>
      </c>
      <c r="W2468" s="1">
        <f>VLOOKUP($E2468,[1]AllProteinsNorm!$A$1:$Q$3226,9,FALSE)</f>
        <v>32675.5282741234</v>
      </c>
      <c r="X2468" s="1">
        <f>VLOOKUP($E2468,[1]AllProteinsNorm!$A$1:$Q$3226,12,FALSE)</f>
        <v>7108.9059394363903</v>
      </c>
      <c r="Y2468" s="29">
        <f>VLOOKUP($E2468,[1]AllProteinsNorm!$A$1:$Q$3226,14,FALSE)</f>
        <v>68193.816628858098</v>
      </c>
      <c r="Z2468" s="25">
        <f t="shared" si="291"/>
        <v>1.3264072370286533</v>
      </c>
      <c r="AA2468" s="1">
        <f t="shared" si="291"/>
        <v>1.0174823788758238</v>
      </c>
      <c r="AB2468" s="1">
        <f t="shared" si="291"/>
        <v>1.2793050974393227</v>
      </c>
      <c r="AC2468" s="1">
        <f t="shared" si="291"/>
        <v>0.49523320702325185</v>
      </c>
      <c r="AD2468" s="1">
        <f t="shared" si="291"/>
        <v>0.88157207963294926</v>
      </c>
      <c r="AE2468" s="1">
        <f t="shared" si="291"/>
        <v>1.0239972251450411</v>
      </c>
      <c r="AF2468" s="1">
        <f t="shared" si="291"/>
        <v>0.82175008963670726</v>
      </c>
      <c r="AG2468" s="1">
        <f t="shared" si="291"/>
        <v>1.358538900048528</v>
      </c>
      <c r="AH2468" s="1">
        <f t="shared" si="291"/>
        <v>1.2067005944694162</v>
      </c>
      <c r="AI2468" s="1">
        <f t="shared" si="291"/>
        <v>1.4051641828780623</v>
      </c>
      <c r="AJ2468" s="1">
        <f t="shared" si="291"/>
        <v>1.4687809845934485</v>
      </c>
      <c r="AK2468" s="1">
        <f t="shared" si="291"/>
        <v>1.3120668888999136</v>
      </c>
      <c r="AL2468" s="1">
        <f t="shared" si="291"/>
        <v>0.79895025392808672</v>
      </c>
      <c r="AM2468" s="1">
        <f t="shared" si="291"/>
        <v>0.17382005756159297</v>
      </c>
      <c r="AN2468" s="29">
        <f t="shared" si="291"/>
        <v>1.6674089139393786</v>
      </c>
      <c r="AO2468" s="1">
        <f t="shared" si="288"/>
        <v>12319.398599424267</v>
      </c>
      <c r="AP2468" s="1">
        <f t="shared" si="289"/>
        <v>8858.2193272056502</v>
      </c>
      <c r="AQ2468" s="29">
        <f t="shared" si="290"/>
        <v>22025.18070518001</v>
      </c>
    </row>
    <row r="2469" spans="1:43" x14ac:dyDescent="0.2">
      <c r="A2469" s="26"/>
      <c r="E2469" s="25" t="s">
        <v>4803</v>
      </c>
      <c r="F2469" s="26" t="s">
        <v>4804</v>
      </c>
      <c r="G2469" s="1">
        <v>7.2008122451931098E-2</v>
      </c>
      <c r="H2469" s="1">
        <v>1.3531633178751601</v>
      </c>
      <c r="I2469" s="1">
        <f>VLOOKUP(F2469,'[1]SUSMB vs SHAM all proteins sum'!$B$2:$E$3214,2,FALSE)</f>
        <v>0.14469699590254601</v>
      </c>
      <c r="J2469" s="29">
        <f>VLOOKUP(F2469,'[1]SUSMB vs SHAM all proteins sum'!$B$2:$E$3214,3,FALSE)</f>
        <v>0.64104024872532595</v>
      </c>
      <c r="K2469" s="25">
        <f>VLOOKUP($E2469,[1]AllProteinsNorm!$A$1:$Q$3226,4,FALSE)</f>
        <v>257167.41153613699</v>
      </c>
      <c r="L2469" s="1">
        <f>VLOOKUP($E2469,[1]AllProteinsNorm!$A$1:$Q$3226,5,FALSE)</f>
        <v>221229.75933805801</v>
      </c>
      <c r="M2469" s="1">
        <f>VLOOKUP($E2469,[1]AllProteinsNorm!$A$1:$Q$3226,10,FALSE)</f>
        <v>178310.780349876</v>
      </c>
      <c r="N2469" s="1">
        <f>VLOOKUP($E2469,[1]AllProteinsNorm!$A$1:$Q$3226,11,FALSE)</f>
        <v>248657.228590777</v>
      </c>
      <c r="O2469" s="1">
        <f>VLOOKUP($E2469,[1]AllProteinsNorm!$A$1:$Q$3226,15,FALSE)</f>
        <v>243514.79314018</v>
      </c>
      <c r="P2469" s="1">
        <f>VLOOKUP($E2469,[1]AllProteinsNorm!$A$1:$Q$3226,6,FALSE)</f>
        <v>195151.45398699</v>
      </c>
      <c r="Q2469" s="1">
        <f>VLOOKUP($E2469,[1]AllProteinsNorm!$A$1:$Q$3226,8,FALSE)</f>
        <v>369284.78288101603</v>
      </c>
      <c r="R2469" s="1">
        <f>VLOOKUP($E2469,[1]AllProteinsNorm!$A$1:$Q$3226,13,FALSE)</f>
        <v>409114.14950830198</v>
      </c>
      <c r="S2469" s="1">
        <f>VLOOKUP($E2469,[1]AllProteinsNorm!$A$1:$Q$3226,16,FALSE)</f>
        <v>280594.61327752803</v>
      </c>
      <c r="T2469" s="1">
        <f>VLOOKUP($E2469,[1]AllProteinsNorm!$A$1:$Q$3226,17,FALSE)</f>
        <v>336866.30066019099</v>
      </c>
      <c r="U2469" s="1">
        <f>VLOOKUP($E2469,[1]AllProteinsNorm!$A$1:$Q$3226,3,FALSE)</f>
        <v>74062.338968859302</v>
      </c>
      <c r="V2469" s="1">
        <f>VLOOKUP($E2469,[1]AllProteinsNorm!$A$1:$Q$3226,7,FALSE)</f>
        <v>107289.474642845</v>
      </c>
      <c r="W2469" s="1">
        <f>VLOOKUP($E2469,[1]AllProteinsNorm!$A$1:$Q$3226,9,FALSE)</f>
        <v>250519.18374934499</v>
      </c>
      <c r="X2469" s="1">
        <f>VLOOKUP($E2469,[1]AllProteinsNorm!$A$1:$Q$3226,12,FALSE)</f>
        <v>112086.05973022799</v>
      </c>
      <c r="Y2469" s="29">
        <f>VLOOKUP($E2469,[1]AllProteinsNorm!$A$1:$Q$3226,14,FALSE)</f>
        <v>298018.262174687</v>
      </c>
      <c r="Z2469" s="25">
        <f t="shared" si="291"/>
        <v>1.1192092193698793</v>
      </c>
      <c r="AA2469" s="1">
        <f t="shared" si="291"/>
        <v>0.96280623105055141</v>
      </c>
      <c r="AB2469" s="1">
        <f t="shared" si="291"/>
        <v>0.77602005669593055</v>
      </c>
      <c r="AC2469" s="1">
        <f t="shared" si="291"/>
        <v>1.082172352396426</v>
      </c>
      <c r="AD2469" s="1">
        <f t="shared" si="291"/>
        <v>1.0597921404872126</v>
      </c>
      <c r="AE2469" s="1">
        <f t="shared" si="291"/>
        <v>0.84931175832511896</v>
      </c>
      <c r="AF2469" s="1">
        <f t="shared" si="291"/>
        <v>1.6071512759125768</v>
      </c>
      <c r="AG2469" s="1">
        <f t="shared" si="291"/>
        <v>1.7804912573069824</v>
      </c>
      <c r="AH2469" s="1">
        <f t="shared" si="291"/>
        <v>1.2211659176015233</v>
      </c>
      <c r="AI2469" s="1">
        <f t="shared" si="291"/>
        <v>1.4660639431016409</v>
      </c>
      <c r="AJ2469" s="1">
        <f t="shared" si="291"/>
        <v>0.32232409264809425</v>
      </c>
      <c r="AK2469" s="1">
        <f t="shared" si="291"/>
        <v>0.46693073762477694</v>
      </c>
      <c r="AL2469" s="1">
        <f t="shared" si="291"/>
        <v>1.0902757017557976</v>
      </c>
      <c r="AM2469" s="1">
        <f t="shared" si="291"/>
        <v>0.48780578636918892</v>
      </c>
      <c r="AN2469" s="29">
        <f t="shared" si="291"/>
        <v>1.2969947652936964</v>
      </c>
      <c r="AO2469" s="1">
        <f t="shared" si="288"/>
        <v>28345.199660877326</v>
      </c>
      <c r="AP2469" s="1">
        <f t="shared" si="289"/>
        <v>74536.673073163416</v>
      </c>
      <c r="AQ2469" s="29">
        <f t="shared" si="290"/>
        <v>88712.800174471107</v>
      </c>
    </row>
    <row r="2470" spans="1:43" x14ac:dyDescent="0.2">
      <c r="A2470" s="26"/>
      <c r="E2470" s="25" t="s">
        <v>4805</v>
      </c>
      <c r="F2470" s="26" t="s">
        <v>4806</v>
      </c>
      <c r="G2470" s="1">
        <v>0.803460406982901</v>
      </c>
      <c r="H2470" s="1">
        <v>1.0356756376543299</v>
      </c>
      <c r="I2470" s="1">
        <f>VLOOKUP(F2470,'[1]SUSMB vs SHAM all proteins sum'!$B$2:$E$3214,2,FALSE)</f>
        <v>0.510902893819009</v>
      </c>
      <c r="J2470" s="29">
        <f>VLOOKUP(F2470,'[1]SUSMB vs SHAM all proteins sum'!$B$2:$E$3214,3,FALSE)</f>
        <v>1.0902573233114301</v>
      </c>
      <c r="K2470" s="25">
        <f>VLOOKUP($E2470,[1]AllProteinsNorm!$A$1:$Q$3226,4,FALSE)</f>
        <v>229688.377924559</v>
      </c>
      <c r="L2470" s="1">
        <f>VLOOKUP($E2470,[1]AllProteinsNorm!$A$1:$Q$3226,5,FALSE)</f>
        <v>132847.19582175399</v>
      </c>
      <c r="M2470" s="1">
        <f>VLOOKUP($E2470,[1]AllProteinsNorm!$A$1:$Q$3226,10,FALSE)</f>
        <v>220878.499730243</v>
      </c>
      <c r="N2470" s="1">
        <f>VLOOKUP($E2470,[1]AllProteinsNorm!$A$1:$Q$3226,11,FALSE)</f>
        <v>227717.31935475001</v>
      </c>
      <c r="O2470" s="1">
        <f>VLOOKUP($E2470,[1]AllProteinsNorm!$A$1:$Q$3226,15,FALSE)</f>
        <v>258621.37873938101</v>
      </c>
      <c r="P2470" s="1">
        <f>VLOOKUP($E2470,[1]AllProteinsNorm!$A$1:$Q$3226,6,FALSE)</f>
        <v>163175.48205753401</v>
      </c>
      <c r="Q2470" s="1">
        <f>VLOOKUP($E2470,[1]AllProteinsNorm!$A$1:$Q$3226,8,FALSE)</f>
        <v>228850.92768433201</v>
      </c>
      <c r="R2470" s="1">
        <f>VLOOKUP($E2470,[1]AllProteinsNorm!$A$1:$Q$3226,13,FALSE)</f>
        <v>226298.315265304</v>
      </c>
      <c r="S2470" s="1">
        <f>VLOOKUP($E2470,[1]AllProteinsNorm!$A$1:$Q$3226,16,FALSE)</f>
        <v>232698.54664467799</v>
      </c>
      <c r="T2470" s="1">
        <f>VLOOKUP($E2470,[1]AllProteinsNorm!$A$1:$Q$3226,17,FALSE)</f>
        <v>240514.66963888501</v>
      </c>
      <c r="U2470" s="1">
        <f>VLOOKUP($E2470,[1]AllProteinsNorm!$A$1:$Q$3226,3,FALSE)</f>
        <v>191666.142916262</v>
      </c>
      <c r="V2470" s="1">
        <f>VLOOKUP($E2470,[1]AllProteinsNorm!$A$1:$Q$3226,7,FALSE)</f>
        <v>230304.435512845</v>
      </c>
      <c r="W2470" s="1">
        <f>VLOOKUP($E2470,[1]AllProteinsNorm!$A$1:$Q$3226,9,FALSE)</f>
        <v>225058.911717688</v>
      </c>
      <c r="X2470" s="1">
        <f>VLOOKUP($E2470,[1]AllProteinsNorm!$A$1:$Q$3226,12,FALSE)</f>
        <v>243080.51388153801</v>
      </c>
      <c r="Y2470" s="29">
        <f>VLOOKUP($E2470,[1]AllProteinsNorm!$A$1:$Q$3226,14,FALSE)</f>
        <v>253195.70735963</v>
      </c>
      <c r="Z2470" s="25">
        <f t="shared" si="291"/>
        <v>1.0735582277918019</v>
      </c>
      <c r="AA2470" s="1">
        <f t="shared" si="291"/>
        <v>0.6209247564121676</v>
      </c>
      <c r="AB2470" s="1">
        <f t="shared" si="291"/>
        <v>1.0323810585035154</v>
      </c>
      <c r="AC2470" s="1">
        <f t="shared" si="291"/>
        <v>1.0643455450944954</v>
      </c>
      <c r="AD2470" s="1">
        <f t="shared" si="291"/>
        <v>1.2087904121980202</v>
      </c>
      <c r="AE2470" s="1">
        <f t="shared" si="291"/>
        <v>0.76267847298001479</v>
      </c>
      <c r="AF2470" s="1">
        <f t="shared" si="291"/>
        <v>1.0696440045129159</v>
      </c>
      <c r="AG2470" s="1">
        <f t="shared" si="291"/>
        <v>1.0577131524185572</v>
      </c>
      <c r="AH2470" s="1">
        <f t="shared" si="291"/>
        <v>1.0876276875778199</v>
      </c>
      <c r="AI2470" s="1">
        <f t="shared" si="291"/>
        <v>1.1241600677778301</v>
      </c>
      <c r="AJ2470" s="1">
        <f t="shared" si="291"/>
        <v>0.89584317054324702</v>
      </c>
      <c r="AK2470" s="1">
        <f t="shared" si="291"/>
        <v>1.076437666876505</v>
      </c>
      <c r="AL2470" s="1">
        <f t="shared" si="291"/>
        <v>1.0519202085695021</v>
      </c>
      <c r="AM2470" s="1">
        <f t="shared" si="291"/>
        <v>1.1361527651133352</v>
      </c>
      <c r="AN2470" s="29">
        <f t="shared" si="291"/>
        <v>1.1834309481987604</v>
      </c>
      <c r="AO2470" s="1">
        <f t="shared" si="288"/>
        <v>42563.920526520451</v>
      </c>
      <c r="AP2470" s="1">
        <f t="shared" si="289"/>
        <v>27981.483181589258</v>
      </c>
      <c r="AQ2470" s="29">
        <f t="shared" si="290"/>
        <v>20948.363261247807</v>
      </c>
    </row>
    <row r="2471" spans="1:43" x14ac:dyDescent="0.2">
      <c r="A2471" s="26"/>
      <c r="E2471" s="25" t="s">
        <v>4807</v>
      </c>
      <c r="F2471" s="26" t="s">
        <v>4808</v>
      </c>
      <c r="G2471" s="1">
        <v>0.87241084522763601</v>
      </c>
      <c r="H2471" s="1">
        <v>1.0389090337837401</v>
      </c>
      <c r="I2471" s="1">
        <f>VLOOKUP(F2471,'[1]SUSMB vs SHAM all proteins sum'!$B$2:$E$3214,2,FALSE)</f>
        <v>0.98885000177864302</v>
      </c>
      <c r="J2471" s="29">
        <f>VLOOKUP(F2471,'[1]SUSMB vs SHAM all proteins sum'!$B$2:$E$3214,3,FALSE)</f>
        <v>0.99301615384744901</v>
      </c>
      <c r="K2471" s="25">
        <f>VLOOKUP($E2471,[1]AllProteinsNorm!$A$1:$Q$3226,4,FALSE)</f>
        <v>53623.946406006296</v>
      </c>
      <c r="L2471" s="1">
        <f>VLOOKUP($E2471,[1]AllProteinsNorm!$A$1:$Q$3226,5,FALSE)</f>
        <v>51712.988117512999</v>
      </c>
      <c r="M2471" s="1">
        <f>VLOOKUP($E2471,[1]AllProteinsNorm!$A$1:$Q$3226,10,FALSE)</f>
        <v>67701.609307698905</v>
      </c>
      <c r="N2471" s="1">
        <f>VLOOKUP($E2471,[1]AllProteinsNorm!$A$1:$Q$3226,11,FALSE)</f>
        <v>42637.365652179098</v>
      </c>
      <c r="O2471" s="1">
        <f>VLOOKUP($E2471,[1]AllProteinsNorm!$A$1:$Q$3226,15,FALSE)</f>
        <v>41455.995330279897</v>
      </c>
      <c r="P2471" s="1">
        <f>VLOOKUP($E2471,[1]AllProteinsNorm!$A$1:$Q$3226,6,FALSE)</f>
        <v>72261.872640920905</v>
      </c>
      <c r="Q2471" s="1">
        <f>VLOOKUP($E2471,[1]AllProteinsNorm!$A$1:$Q$3226,8,FALSE)</f>
        <v>35321.8152324896</v>
      </c>
      <c r="R2471" s="1">
        <f>VLOOKUP($E2471,[1]AllProteinsNorm!$A$1:$Q$3226,13,FALSE)</f>
        <v>30067.358248724799</v>
      </c>
      <c r="S2471" s="1">
        <f>VLOOKUP($E2471,[1]AllProteinsNorm!$A$1:$Q$3226,16,FALSE)</f>
        <v>93053.249124712107</v>
      </c>
      <c r="T2471" s="1">
        <f>VLOOKUP($E2471,[1]AllProteinsNorm!$A$1:$Q$3226,17,FALSE)</f>
        <v>56239.788837205997</v>
      </c>
      <c r="U2471" s="1">
        <f>VLOOKUP($E2471,[1]AllProteinsNorm!$A$1:$Q$3226,3,FALSE)</f>
        <v>97677.442270379397</v>
      </c>
      <c r="V2471" s="1">
        <f>VLOOKUP($E2471,[1]AllProteinsNorm!$A$1:$Q$3226,7,FALSE)</f>
        <v>83057.354026554502</v>
      </c>
      <c r="W2471" s="1">
        <f>VLOOKUP($E2471,[1]AllProteinsNorm!$A$1:$Q$3226,9,FALSE)</f>
        <v>96103.530491213998</v>
      </c>
      <c r="X2471" s="1">
        <f>VLOOKUP($E2471,[1]AllProteinsNorm!$A$1:$Q$3226,12,FALSE)</f>
        <v>7839.1981785774597</v>
      </c>
      <c r="Y2471" s="29">
        <f>VLOOKUP($E2471,[1]AllProteinsNorm!$A$1:$Q$3226,14,FALSE)</f>
        <v>52424.3819391285</v>
      </c>
      <c r="Z2471" s="25">
        <f t="shared" ref="Z2471:AN2487" si="292">K2471/AVERAGE($K2471:$O2471)</f>
        <v>1.042732259243816</v>
      </c>
      <c r="AA2471" s="1">
        <f t="shared" si="292"/>
        <v>1.0055731542724198</v>
      </c>
      <c r="AB2471" s="1">
        <f t="shared" si="292"/>
        <v>1.3164762528546741</v>
      </c>
      <c r="AC2471" s="1">
        <f t="shared" si="292"/>
        <v>0.82909520082844179</v>
      </c>
      <c r="AD2471" s="1">
        <f t="shared" si="292"/>
        <v>0.80612313280064796</v>
      </c>
      <c r="AE2471" s="1">
        <f t="shared" si="292"/>
        <v>1.4051518167938604</v>
      </c>
      <c r="AF2471" s="1">
        <f t="shared" si="292"/>
        <v>0.68684232822224989</v>
      </c>
      <c r="AG2471" s="1">
        <f t="shared" si="292"/>
        <v>0.58466797946587357</v>
      </c>
      <c r="AH2471" s="1">
        <f t="shared" si="292"/>
        <v>1.8094458016040504</v>
      </c>
      <c r="AI2471" s="1">
        <f t="shared" si="292"/>
        <v>1.0935980285674476</v>
      </c>
      <c r="AJ2471" s="1">
        <f t="shared" si="292"/>
        <v>1.8993644981776645</v>
      </c>
      <c r="AK2471" s="1">
        <f t="shared" si="292"/>
        <v>1.6150728958885805</v>
      </c>
      <c r="AL2471" s="1">
        <f t="shared" si="292"/>
        <v>1.8687593544809713</v>
      </c>
      <c r="AM2471" s="1">
        <f t="shared" si="292"/>
        <v>0.15243534605823994</v>
      </c>
      <c r="AN2471" s="29">
        <f t="shared" si="292"/>
        <v>1.0194064011060049</v>
      </c>
      <c r="AO2471" s="1">
        <f t="shared" si="288"/>
        <v>9449.3372784380699</v>
      </c>
      <c r="AP2471" s="1">
        <f t="shared" si="289"/>
        <v>23357.63020471024</v>
      </c>
      <c r="AQ2471" s="29">
        <f t="shared" si="290"/>
        <v>33933.832913838211</v>
      </c>
    </row>
    <row r="2472" spans="1:43" x14ac:dyDescent="0.2">
      <c r="A2472" s="26"/>
      <c r="E2472" s="25" t="s">
        <v>4809</v>
      </c>
      <c r="F2472" s="26" t="s">
        <v>4810</v>
      </c>
      <c r="G2472" s="1">
        <v>0.99753268360463498</v>
      </c>
      <c r="H2472" s="1">
        <v>1.0008398190448899</v>
      </c>
      <c r="I2472" s="1">
        <f>VLOOKUP(F2472,'[1]SUSMB vs SHAM all proteins sum'!$B$2:$E$3214,2,FALSE)</f>
        <v>0.44167991642700499</v>
      </c>
      <c r="J2472" s="29">
        <f>VLOOKUP(F2472,'[1]SUSMB vs SHAM all proteins sum'!$B$2:$E$3214,3,FALSE)</f>
        <v>1.2978407508666501</v>
      </c>
      <c r="K2472" s="25">
        <f>VLOOKUP($E2472,[1]AllProteinsNorm!$A$1:$Q$3226,4,FALSE)</f>
        <v>27131.1808465627</v>
      </c>
      <c r="L2472" s="1">
        <f>VLOOKUP($E2472,[1]AllProteinsNorm!$A$1:$Q$3226,5,FALSE)</f>
        <v>47195.743179664198</v>
      </c>
      <c r="M2472" s="1">
        <f>VLOOKUP($E2472,[1]AllProteinsNorm!$A$1:$Q$3226,10,FALSE)</f>
        <v>82453.275701271195</v>
      </c>
      <c r="N2472" s="1">
        <f>VLOOKUP($E2472,[1]AllProteinsNorm!$A$1:$Q$3226,11,FALSE)</f>
        <v>51430.7820021835</v>
      </c>
      <c r="O2472" s="1">
        <f>VLOOKUP($E2472,[1]AllProteinsNorm!$A$1:$Q$3226,15,FALSE)</f>
        <v>105358.926627847</v>
      </c>
      <c r="P2472" s="1">
        <f>VLOOKUP($E2472,[1]AllProteinsNorm!$A$1:$Q$3226,6,FALSE)</f>
        <v>42874.600095144597</v>
      </c>
      <c r="Q2472" s="1">
        <f>VLOOKUP($E2472,[1]AllProteinsNorm!$A$1:$Q$3226,8,FALSE)</f>
        <v>61497.828443738799</v>
      </c>
      <c r="R2472" s="1">
        <f>VLOOKUP($E2472,[1]AllProteinsNorm!$A$1:$Q$3226,13,FALSE)</f>
        <v>45200.620396253304</v>
      </c>
      <c r="S2472" s="1">
        <f>VLOOKUP($E2472,[1]AllProteinsNorm!$A$1:$Q$3226,16,FALSE)</f>
        <v>58708.190032530103</v>
      </c>
      <c r="T2472" s="1">
        <f>VLOOKUP($E2472,[1]AllProteinsNorm!$A$1:$Q$3226,17,FALSE)</f>
        <v>82109.580494834998</v>
      </c>
      <c r="U2472" s="1">
        <f>VLOOKUP($E2472,[1]AllProteinsNorm!$A$1:$Q$3226,3,FALSE)</f>
        <v>123541.527231314</v>
      </c>
      <c r="V2472" s="1">
        <f>VLOOKUP($E2472,[1]AllProteinsNorm!$A$1:$Q$3226,7,FALSE)</f>
        <v>56922.842913278299</v>
      </c>
      <c r="W2472" s="1">
        <f>VLOOKUP($E2472,[1]AllProteinsNorm!$A$1:$Q$3226,9,FALSE)</f>
        <v>81392.305886662201</v>
      </c>
      <c r="X2472" s="1">
        <f>VLOOKUP($E2472,[1]AllProteinsNorm!$A$1:$Q$3226,12,FALSE)</f>
        <v>35989.547657613002</v>
      </c>
      <c r="Y2472" s="29">
        <f>VLOOKUP($E2472,[1]AllProteinsNorm!$A$1:$Q$3226,14,FALSE)</f>
        <v>102263.73450165401</v>
      </c>
      <c r="Z2472" s="25">
        <f t="shared" si="292"/>
        <v>0.43261773728026315</v>
      </c>
      <c r="AA2472" s="1">
        <f t="shared" si="292"/>
        <v>0.75255536200642348</v>
      </c>
      <c r="AB2472" s="1">
        <f t="shared" si="292"/>
        <v>1.314751089049957</v>
      </c>
      <c r="AC2472" s="1">
        <f t="shared" si="292"/>
        <v>0.82008478223527026</v>
      </c>
      <c r="AD2472" s="1">
        <f t="shared" si="292"/>
        <v>1.6799910294280858</v>
      </c>
      <c r="AE2472" s="1">
        <f t="shared" si="292"/>
        <v>0.68365297422384508</v>
      </c>
      <c r="AF2472" s="1">
        <f t="shared" si="292"/>
        <v>0.98060794107864013</v>
      </c>
      <c r="AG2472" s="1">
        <f t="shared" si="292"/>
        <v>0.72074231601197047</v>
      </c>
      <c r="AH2472" s="1">
        <f t="shared" si="292"/>
        <v>0.93612601955401498</v>
      </c>
      <c r="AI2472" s="1">
        <f t="shared" si="292"/>
        <v>1.3092707288930072</v>
      </c>
      <c r="AJ2472" s="1">
        <f t="shared" si="292"/>
        <v>1.9699200072867553</v>
      </c>
      <c r="AK2472" s="1">
        <f t="shared" si="292"/>
        <v>0.90765793202923606</v>
      </c>
      <c r="AL2472" s="1">
        <f t="shared" si="292"/>
        <v>1.297833492904231</v>
      </c>
      <c r="AM2472" s="1">
        <f t="shared" si="292"/>
        <v>0.57386800675685623</v>
      </c>
      <c r="AN2472" s="29">
        <f t="shared" si="292"/>
        <v>1.6306369293742009</v>
      </c>
      <c r="AO2472" s="1">
        <f t="shared" si="288"/>
        <v>27721.807640693045</v>
      </c>
      <c r="AP2472" s="1">
        <f t="shared" si="289"/>
        <v>14046.91781945836</v>
      </c>
      <c r="AQ2472" s="29">
        <f t="shared" si="290"/>
        <v>31186.374139048105</v>
      </c>
    </row>
    <row r="2473" spans="1:43" x14ac:dyDescent="0.2">
      <c r="A2473" s="26"/>
      <c r="E2473" s="25" t="s">
        <v>4811</v>
      </c>
      <c r="F2473" s="26" t="s">
        <v>4812</v>
      </c>
      <c r="G2473" s="1">
        <v>0.56832008930857802</v>
      </c>
      <c r="H2473" s="1">
        <v>1.2193928736842701</v>
      </c>
      <c r="I2473" s="1">
        <f>VLOOKUP(F2473,'[1]SUSMB vs SHAM all proteins sum'!$B$2:$E$3214,2,FALSE)</f>
        <v>0.34210288015371798</v>
      </c>
      <c r="J2473" s="29">
        <f>VLOOKUP(F2473,'[1]SUSMB vs SHAM all proteins sum'!$B$2:$E$3214,3,FALSE)</f>
        <v>1.2707464106820401</v>
      </c>
      <c r="K2473" s="25">
        <f>VLOOKUP($E2473,[1]AllProteinsNorm!$A$1:$Q$3226,4,FALSE)</f>
        <v>124910.604420187</v>
      </c>
      <c r="L2473" s="1">
        <f>VLOOKUP($E2473,[1]AllProteinsNorm!$A$1:$Q$3226,5,FALSE)</f>
        <v>52780.4812782359</v>
      </c>
      <c r="M2473" s="1">
        <f>VLOOKUP($E2473,[1]AllProteinsNorm!$A$1:$Q$3226,10,FALSE)</f>
        <v>40210.180142170298</v>
      </c>
      <c r="N2473" s="1">
        <f>VLOOKUP($E2473,[1]AllProteinsNorm!$A$1:$Q$3226,11,FALSE)</f>
        <v>47369.660610061102</v>
      </c>
      <c r="O2473" s="1">
        <f>VLOOKUP($E2473,[1]AllProteinsNorm!$A$1:$Q$3226,15,FALSE)</f>
        <v>46841.752502334799</v>
      </c>
      <c r="P2473" s="1">
        <f>VLOOKUP($E2473,[1]AllProteinsNorm!$A$1:$Q$3226,6,FALSE)</f>
        <v>98222.111691103593</v>
      </c>
      <c r="Q2473" s="1">
        <f>VLOOKUP($E2473,[1]AllProteinsNorm!$A$1:$Q$3226,8,FALSE)</f>
        <v>109836.552271807</v>
      </c>
      <c r="R2473" s="1">
        <f>VLOOKUP($E2473,[1]AllProteinsNorm!$A$1:$Q$3226,13,FALSE)</f>
        <v>26029.911857341802</v>
      </c>
      <c r="S2473" s="1">
        <f>VLOOKUP($E2473,[1]AllProteinsNorm!$A$1:$Q$3226,16,FALSE)</f>
        <v>59990.309940901599</v>
      </c>
      <c r="T2473" s="1">
        <f>VLOOKUP($E2473,[1]AllProteinsNorm!$A$1:$Q$3226,17,FALSE)</f>
        <v>94134.838896055095</v>
      </c>
      <c r="U2473" s="1">
        <f>VLOOKUP($E2473,[1]AllProteinsNorm!$A$1:$Q$3226,3,FALSE)</f>
        <v>65430.123760968097</v>
      </c>
      <c r="V2473" s="1">
        <f>VLOOKUP($E2473,[1]AllProteinsNorm!$A$1:$Q$3226,7,FALSE)</f>
        <v>100433.629586827</v>
      </c>
      <c r="W2473" s="1">
        <f>VLOOKUP($E2473,[1]AllProteinsNorm!$A$1:$Q$3226,9,FALSE)</f>
        <v>62843.714360949998</v>
      </c>
      <c r="X2473" s="1">
        <f>VLOOKUP($E2473,[1]AllProteinsNorm!$A$1:$Q$3226,12,FALSE)</f>
        <v>91725.558250206101</v>
      </c>
      <c r="Y2473" s="29">
        <f>VLOOKUP($E2473,[1]AllProteinsNorm!$A$1:$Q$3226,14,FALSE)</f>
        <v>51454.9821476492</v>
      </c>
      <c r="Z2473" s="25">
        <f t="shared" si="292"/>
        <v>2.0010498266076726</v>
      </c>
      <c r="AA2473" s="1">
        <f t="shared" si="292"/>
        <v>0.84553568049995476</v>
      </c>
      <c r="AB2473" s="1">
        <f t="shared" si="292"/>
        <v>0.64416127337503692</v>
      </c>
      <c r="AC2473" s="1">
        <f t="shared" si="292"/>
        <v>0.75885511554620311</v>
      </c>
      <c r="AD2473" s="1">
        <f t="shared" si="292"/>
        <v>0.75039810397113327</v>
      </c>
      <c r="AE2473" s="1">
        <f t="shared" si="292"/>
        <v>1.5735040309896859</v>
      </c>
      <c r="AF2473" s="1">
        <f t="shared" si="292"/>
        <v>1.7595656901902208</v>
      </c>
      <c r="AG2473" s="1">
        <f t="shared" si="292"/>
        <v>0.41699542525253314</v>
      </c>
      <c r="AH2473" s="1">
        <f t="shared" si="292"/>
        <v>0.96103609347343177</v>
      </c>
      <c r="AI2473" s="1">
        <f t="shared" si="292"/>
        <v>1.50802651164059</v>
      </c>
      <c r="AJ2473" s="1">
        <f t="shared" si="292"/>
        <v>1.0481811245294412</v>
      </c>
      <c r="AK2473" s="1">
        <f t="shared" si="292"/>
        <v>1.6089322279976086</v>
      </c>
      <c r="AL2473" s="1">
        <f t="shared" si="292"/>
        <v>1.0067472198144125</v>
      </c>
      <c r="AM2473" s="1">
        <f t="shared" si="292"/>
        <v>1.4694301839628561</v>
      </c>
      <c r="AN2473" s="29">
        <f t="shared" si="292"/>
        <v>0.82430137603284359</v>
      </c>
      <c r="AO2473" s="1">
        <f t="shared" si="288"/>
        <v>31497.512723402397</v>
      </c>
      <c r="AP2473" s="1">
        <f t="shared" si="289"/>
        <v>30683.656006626767</v>
      </c>
      <c r="AQ2473" s="29">
        <f t="shared" si="290"/>
        <v>18538.622340768015</v>
      </c>
    </row>
    <row r="2474" spans="1:43" x14ac:dyDescent="0.2">
      <c r="A2474" s="26"/>
      <c r="E2474" s="25" t="s">
        <v>4813</v>
      </c>
      <c r="F2474" s="26" t="s">
        <v>4814</v>
      </c>
      <c r="G2474" s="1">
        <v>0.32383431822679898</v>
      </c>
      <c r="H2474" s="1">
        <v>0.78851678640464995</v>
      </c>
      <c r="I2474" s="1">
        <f>VLOOKUP(F2474,'[1]SUSMB vs SHAM all proteins sum'!$B$2:$E$3214,2,FALSE)</f>
        <v>0.18390078330170501</v>
      </c>
      <c r="J2474" s="29">
        <f>VLOOKUP(F2474,'[1]SUSMB vs SHAM all proteins sum'!$B$2:$E$3214,3,FALSE)</f>
        <v>0.75365242166145396</v>
      </c>
      <c r="K2474" s="25">
        <f>VLOOKUP($E2474,[1]AllProteinsNorm!$A$1:$Q$3226,4,FALSE)</f>
        <v>237823.983248654</v>
      </c>
      <c r="L2474" s="1">
        <f>VLOOKUP($E2474,[1]AllProteinsNorm!$A$1:$Q$3226,5,FALSE)</f>
        <v>257459.07432410301</v>
      </c>
      <c r="M2474" s="1">
        <f>VLOOKUP($E2474,[1]AllProteinsNorm!$A$1:$Q$3226,10,FALSE)</f>
        <v>169108.11322447899</v>
      </c>
      <c r="N2474" s="1">
        <f>VLOOKUP($E2474,[1]AllProteinsNorm!$A$1:$Q$3226,11,FALSE)</f>
        <v>289959.03704292502</v>
      </c>
      <c r="O2474" s="1">
        <f>VLOOKUP($E2474,[1]AllProteinsNorm!$A$1:$Q$3226,15,FALSE)</f>
        <v>293541.616364013</v>
      </c>
      <c r="P2474" s="1">
        <f>VLOOKUP($E2474,[1]AllProteinsNorm!$A$1:$Q$3226,6,FALSE)</f>
        <v>189004.58752727101</v>
      </c>
      <c r="Q2474" s="1">
        <f>VLOOKUP($E2474,[1]AllProteinsNorm!$A$1:$Q$3226,8,FALSE)</f>
        <v>327139.66026023298</v>
      </c>
      <c r="R2474" s="1">
        <f>VLOOKUP($E2474,[1]AllProteinsNorm!$A$1:$Q$3226,13,FALSE)</f>
        <v>100843.276183857</v>
      </c>
      <c r="S2474" s="1">
        <f>VLOOKUP($E2474,[1]AllProteinsNorm!$A$1:$Q$3226,16,FALSE)</f>
        <v>262119.591653693</v>
      </c>
      <c r="T2474" s="1">
        <f>VLOOKUP($E2474,[1]AllProteinsNorm!$A$1:$Q$3226,17,FALSE)</f>
        <v>164375.60700751701</v>
      </c>
      <c r="U2474" s="1">
        <f>VLOOKUP($E2474,[1]AllProteinsNorm!$A$1:$Q$3226,3,FALSE)</f>
        <v>99135.104411104694</v>
      </c>
      <c r="V2474" s="1">
        <f>VLOOKUP($E2474,[1]AllProteinsNorm!$A$1:$Q$3226,7,FALSE)</f>
        <v>194905.86436613899</v>
      </c>
      <c r="W2474" s="1">
        <f>VLOOKUP($E2474,[1]AllProteinsNorm!$A$1:$Q$3226,9,FALSE)</f>
        <v>183379.765178175</v>
      </c>
      <c r="X2474" s="1">
        <f>VLOOKUP($E2474,[1]AllProteinsNorm!$A$1:$Q$3226,12,FALSE)</f>
        <v>249248.36327294001</v>
      </c>
      <c r="Y2474" s="29">
        <f>VLOOKUP($E2474,[1]AllProteinsNorm!$A$1:$Q$3226,14,FALSE)</f>
        <v>242635.31909239199</v>
      </c>
      <c r="Z2474" s="25">
        <f t="shared" si="292"/>
        <v>0.95290304269892545</v>
      </c>
      <c r="AA2474" s="1">
        <f t="shared" si="292"/>
        <v>1.0315760922958768</v>
      </c>
      <c r="AB2474" s="1">
        <f t="shared" si="292"/>
        <v>0.67757521102570484</v>
      </c>
      <c r="AC2474" s="1">
        <f t="shared" si="292"/>
        <v>1.1617955636012056</v>
      </c>
      <c r="AD2474" s="1">
        <f t="shared" si="292"/>
        <v>1.1761500903782871</v>
      </c>
      <c r="AE2474" s="1">
        <f t="shared" si="292"/>
        <v>0.75729555984472496</v>
      </c>
      <c r="AF2474" s="1">
        <f t="shared" si="292"/>
        <v>1.3107693067420401</v>
      </c>
      <c r="AG2474" s="1">
        <f t="shared" si="292"/>
        <v>0.40405455916889438</v>
      </c>
      <c r="AH2474" s="1">
        <f t="shared" si="292"/>
        <v>1.050249655337137</v>
      </c>
      <c r="AI2474" s="1">
        <f t="shared" si="292"/>
        <v>0.65861320596577078</v>
      </c>
      <c r="AJ2474" s="1">
        <f t="shared" si="292"/>
        <v>0.39721032900558811</v>
      </c>
      <c r="AK2474" s="1">
        <f t="shared" si="292"/>
        <v>0.78094054542923841</v>
      </c>
      <c r="AL2474" s="1">
        <f t="shared" si="292"/>
        <v>0.73475826037694791</v>
      </c>
      <c r="AM2474" s="1">
        <f t="shared" si="292"/>
        <v>0.99867776372320871</v>
      </c>
      <c r="AN2474" s="29">
        <f t="shared" si="292"/>
        <v>0.97218089896185256</v>
      </c>
      <c r="AO2474" s="1">
        <f t="shared" si="288"/>
        <v>45252.842199704297</v>
      </c>
      <c r="AP2474" s="1">
        <f t="shared" si="289"/>
        <v>78571.292205588659</v>
      </c>
      <c r="AQ2474" s="29">
        <f t="shared" si="290"/>
        <v>53908.51052151063</v>
      </c>
    </row>
    <row r="2475" spans="1:43" x14ac:dyDescent="0.2">
      <c r="A2475" s="26"/>
      <c r="E2475" s="25" t="s">
        <v>4815</v>
      </c>
      <c r="F2475" s="26" t="s">
        <v>4816</v>
      </c>
      <c r="G2475" s="1">
        <v>6.8654793756457902E-2</v>
      </c>
      <c r="H2475" s="1">
        <v>1.2468302890295</v>
      </c>
      <c r="I2475" s="1">
        <f>VLOOKUP(F2475,'[1]SUSMB vs SHAM all proteins sum'!$B$2:$E$3214,2,FALSE)</f>
        <v>0.35251623667418502</v>
      </c>
      <c r="J2475" s="29">
        <f>VLOOKUP(F2475,'[1]SUSMB vs SHAM all proteins sum'!$B$2:$E$3214,3,FALSE)</f>
        <v>1.1262333020050399</v>
      </c>
      <c r="K2475" s="25">
        <f>VLOOKUP($E2475,[1]AllProteinsNorm!$A$1:$Q$3226,4,FALSE)</f>
        <v>107114.089437021</v>
      </c>
      <c r="L2475" s="1">
        <f>VLOOKUP($E2475,[1]AllProteinsNorm!$A$1:$Q$3226,5,FALSE)</f>
        <v>75411.179920804701</v>
      </c>
      <c r="M2475" s="1">
        <f>VLOOKUP($E2475,[1]AllProteinsNorm!$A$1:$Q$3226,10,FALSE)</f>
        <v>129080.662911597</v>
      </c>
      <c r="N2475" s="1">
        <f>VLOOKUP($E2475,[1]AllProteinsNorm!$A$1:$Q$3226,11,FALSE)</f>
        <v>96962.981824560906</v>
      </c>
      <c r="O2475" s="1">
        <f>VLOOKUP($E2475,[1]AllProteinsNorm!$A$1:$Q$3226,15,FALSE)</f>
        <v>123622.701883463</v>
      </c>
      <c r="P2475" s="1">
        <f>VLOOKUP($E2475,[1]AllProteinsNorm!$A$1:$Q$3226,6,FALSE)</f>
        <v>114356.800750077</v>
      </c>
      <c r="Q2475" s="1">
        <f>VLOOKUP($E2475,[1]AllProteinsNorm!$A$1:$Q$3226,8,FALSE)</f>
        <v>135818.13136590799</v>
      </c>
      <c r="R2475" s="1">
        <f>VLOOKUP($E2475,[1]AllProteinsNorm!$A$1:$Q$3226,13,FALSE)</f>
        <v>122869.932490871</v>
      </c>
      <c r="S2475" s="1">
        <f>VLOOKUP($E2475,[1]AllProteinsNorm!$A$1:$Q$3226,16,FALSE)</f>
        <v>143863.40854345899</v>
      </c>
      <c r="T2475" s="1">
        <f>VLOOKUP($E2475,[1]AllProteinsNorm!$A$1:$Q$3226,17,FALSE)</f>
        <v>137173.02740240601</v>
      </c>
      <c r="U2475" s="1">
        <f>VLOOKUP($E2475,[1]AllProteinsNorm!$A$1:$Q$3226,3,FALSE)</f>
        <v>138257.48588806301</v>
      </c>
      <c r="V2475" s="1">
        <f>VLOOKUP($E2475,[1]AllProteinsNorm!$A$1:$Q$3226,7,FALSE)</f>
        <v>127745.71372583001</v>
      </c>
      <c r="W2475" s="1">
        <f>VLOOKUP($E2475,[1]AllProteinsNorm!$A$1:$Q$3226,9,FALSE)</f>
        <v>102239.797779717</v>
      </c>
      <c r="X2475" s="1">
        <f>VLOOKUP($E2475,[1]AllProteinsNorm!$A$1:$Q$3226,12,FALSE)</f>
        <v>130579.596338952</v>
      </c>
      <c r="Y2475" s="29">
        <f>VLOOKUP($E2475,[1]AllProteinsNorm!$A$1:$Q$3226,14,FALSE)</f>
        <v>96041.568982993296</v>
      </c>
      <c r="Z2475" s="25">
        <f t="shared" si="292"/>
        <v>1.0063488997312608</v>
      </c>
      <c r="AA2475" s="1">
        <f t="shared" si="292"/>
        <v>0.70849650442445633</v>
      </c>
      <c r="AB2475" s="1">
        <f t="shared" si="292"/>
        <v>1.2127273244855781</v>
      </c>
      <c r="AC2475" s="1">
        <f t="shared" si="292"/>
        <v>0.91097810368991272</v>
      </c>
      <c r="AD2475" s="1">
        <f t="shared" si="292"/>
        <v>1.1614491676687926</v>
      </c>
      <c r="AE2475" s="1">
        <f t="shared" si="292"/>
        <v>1.0743949859116464</v>
      </c>
      <c r="AF2475" s="1">
        <f t="shared" si="292"/>
        <v>1.2760265972666482</v>
      </c>
      <c r="AG2475" s="1">
        <f t="shared" si="292"/>
        <v>1.1543768146854649</v>
      </c>
      <c r="AH2475" s="1">
        <f t="shared" si="292"/>
        <v>1.3516128798762934</v>
      </c>
      <c r="AI2475" s="1">
        <f t="shared" si="292"/>
        <v>1.2887559976914329</v>
      </c>
      <c r="AJ2475" s="1">
        <f t="shared" si="292"/>
        <v>1.2989446069545196</v>
      </c>
      <c r="AK2475" s="1">
        <f t="shared" si="292"/>
        <v>1.2001853269635467</v>
      </c>
      <c r="AL2475" s="1">
        <f t="shared" si="292"/>
        <v>0.96055438220253508</v>
      </c>
      <c r="AM2475" s="1">
        <f t="shared" si="292"/>
        <v>1.2268099723736137</v>
      </c>
      <c r="AN2475" s="29">
        <f t="shared" si="292"/>
        <v>0.90232132656392117</v>
      </c>
      <c r="AO2475" s="1">
        <f t="shared" si="288"/>
        <v>19291.971348765572</v>
      </c>
      <c r="AP2475" s="1">
        <f t="shared" si="289"/>
        <v>10674.391914921262</v>
      </c>
      <c r="AQ2475" s="29">
        <f t="shared" si="290"/>
        <v>16669.826427111191</v>
      </c>
    </row>
    <row r="2476" spans="1:43" x14ac:dyDescent="0.2">
      <c r="A2476" s="26"/>
      <c r="E2476" s="25" t="s">
        <v>4817</v>
      </c>
      <c r="F2476" s="26" t="s">
        <v>4818</v>
      </c>
      <c r="G2476" s="1">
        <v>0.346976461565771</v>
      </c>
      <c r="H2476" s="1">
        <v>0.90783423978178301</v>
      </c>
      <c r="I2476" s="1">
        <f>VLOOKUP(F2476,'[1]SUSMB vs SHAM all proteins sum'!$B$2:$E$3214,2,FALSE)</f>
        <v>0.51941045365582705</v>
      </c>
      <c r="J2476" s="29">
        <f>VLOOKUP(F2476,'[1]SUSMB vs SHAM all proteins sum'!$B$2:$E$3214,3,FALSE)</f>
        <v>1.07152411515487</v>
      </c>
      <c r="K2476" s="25">
        <f>VLOOKUP($E2476,[1]AllProteinsNorm!$A$1:$Q$3226,4,FALSE)</f>
        <v>715930.29724532005</v>
      </c>
      <c r="L2476" s="1">
        <f>VLOOKUP($E2476,[1]AllProteinsNorm!$A$1:$Q$3226,5,FALSE)</f>
        <v>1026399.39693435</v>
      </c>
      <c r="M2476" s="1">
        <f>VLOOKUP($E2476,[1]AllProteinsNorm!$A$1:$Q$3226,10,FALSE)</f>
        <v>820280.46805946901</v>
      </c>
      <c r="N2476" s="1">
        <f>VLOOKUP($E2476,[1]AllProteinsNorm!$A$1:$Q$3226,11,FALSE)</f>
        <v>958298.44839426398</v>
      </c>
      <c r="O2476" s="1">
        <f>VLOOKUP($E2476,[1]AllProteinsNorm!$A$1:$Q$3226,15,FALSE)</f>
        <v>988973.15094845905</v>
      </c>
      <c r="P2476" s="1">
        <f>VLOOKUP($E2476,[1]AllProteinsNorm!$A$1:$Q$3226,6,FALSE)</f>
        <v>863202.22426219995</v>
      </c>
      <c r="Q2476" s="1">
        <f>VLOOKUP($E2476,[1]AllProteinsNorm!$A$1:$Q$3226,8,FALSE)</f>
        <v>1021032.3200425101</v>
      </c>
      <c r="R2476" s="1">
        <f>VLOOKUP($E2476,[1]AllProteinsNorm!$A$1:$Q$3226,13,FALSE)</f>
        <v>729446.77455853799</v>
      </c>
      <c r="S2476" s="1">
        <f>VLOOKUP($E2476,[1]AllProteinsNorm!$A$1:$Q$3226,16,FALSE)</f>
        <v>685862.27878040401</v>
      </c>
      <c r="T2476" s="1">
        <f>VLOOKUP($E2476,[1]AllProteinsNorm!$A$1:$Q$3226,17,FALSE)</f>
        <v>798886.37177218799</v>
      </c>
      <c r="U2476" s="1">
        <f>VLOOKUP($E2476,[1]AllProteinsNorm!$A$1:$Q$3226,3,FALSE)</f>
        <v>1193535.1077296101</v>
      </c>
      <c r="V2476" s="1">
        <f>VLOOKUP($E2476,[1]AllProteinsNorm!$A$1:$Q$3226,7,FALSE)</f>
        <v>764010.81957183406</v>
      </c>
      <c r="W2476" s="1">
        <f>VLOOKUP($E2476,[1]AllProteinsNorm!$A$1:$Q$3226,9,FALSE)</f>
        <v>1045989.1740709</v>
      </c>
      <c r="X2476" s="1">
        <f>VLOOKUP($E2476,[1]AllProteinsNorm!$A$1:$Q$3226,12,FALSE)</f>
        <v>860682.86932887998</v>
      </c>
      <c r="Y2476" s="29">
        <f>VLOOKUP($E2476,[1]AllProteinsNorm!$A$1:$Q$3226,14,FALSE)</f>
        <v>982968.22282163997</v>
      </c>
      <c r="Z2476" s="25">
        <f t="shared" si="292"/>
        <v>0.79373510780713252</v>
      </c>
      <c r="AA2476" s="1">
        <f t="shared" si="292"/>
        <v>1.1379449076446913</v>
      </c>
      <c r="AB2476" s="1">
        <f t="shared" si="292"/>
        <v>0.90942569165244791</v>
      </c>
      <c r="AC2476" s="1">
        <f t="shared" si="292"/>
        <v>1.0624429852659112</v>
      </c>
      <c r="AD2476" s="1">
        <f t="shared" si="292"/>
        <v>1.096451307629817</v>
      </c>
      <c r="AE2476" s="1">
        <f t="shared" si="292"/>
        <v>0.95701203478938623</v>
      </c>
      <c r="AF2476" s="1">
        <f t="shared" si="292"/>
        <v>1.131994555533955</v>
      </c>
      <c r="AG2476" s="1">
        <f t="shared" si="292"/>
        <v>0.80872050878633361</v>
      </c>
      <c r="AH2476" s="1">
        <f t="shared" si="292"/>
        <v>0.76039940184577548</v>
      </c>
      <c r="AI2476" s="1">
        <f t="shared" si="292"/>
        <v>0.88570655951296473</v>
      </c>
      <c r="AJ2476" s="1">
        <f t="shared" si="292"/>
        <v>1.3232443452253302</v>
      </c>
      <c r="AK2476" s="1">
        <f t="shared" si="292"/>
        <v>0.84704085379818661</v>
      </c>
      <c r="AL2476" s="1">
        <f t="shared" si="292"/>
        <v>1.1596636335139907</v>
      </c>
      <c r="AM2476" s="1">
        <f t="shared" si="292"/>
        <v>0.9542188851387885</v>
      </c>
      <c r="AN2476" s="29">
        <f t="shared" si="292"/>
        <v>1.0897937848340167</v>
      </c>
      <c r="AO2476" s="1">
        <f t="shared" si="288"/>
        <v>116197.30429133377</v>
      </c>
      <c r="AP2476" s="1">
        <f t="shared" si="289"/>
        <v>117404.03150867454</v>
      </c>
      <c r="AQ2476" s="29">
        <f t="shared" si="290"/>
        <v>148519.80862974084</v>
      </c>
    </row>
    <row r="2477" spans="1:43" x14ac:dyDescent="0.2">
      <c r="A2477" s="26"/>
      <c r="E2477" s="25" t="s">
        <v>4819</v>
      </c>
      <c r="F2477" s="26" t="s">
        <v>4820</v>
      </c>
      <c r="G2477" s="1">
        <v>0.93988930423099104</v>
      </c>
      <c r="H2477" s="1">
        <v>1.0052196726468801</v>
      </c>
      <c r="I2477" s="1">
        <f>VLOOKUP(F2477,'[1]SUSMB vs SHAM all proteins sum'!$B$2:$E$3214,2,FALSE)</f>
        <v>0.71165200953748398</v>
      </c>
      <c r="J2477" s="29">
        <f>VLOOKUP(F2477,'[1]SUSMB vs SHAM all proteins sum'!$B$2:$E$3214,3,FALSE)</f>
        <v>0.96824254401867005</v>
      </c>
      <c r="K2477" s="25">
        <f>VLOOKUP($E2477,[1]AllProteinsNorm!$A$1:$Q$3226,4,FALSE)</f>
        <v>366602.03983016498</v>
      </c>
      <c r="L2477" s="1">
        <f>VLOOKUP($E2477,[1]AllProteinsNorm!$A$1:$Q$3226,5,FALSE)</f>
        <v>410870.84054408403</v>
      </c>
      <c r="M2477" s="1">
        <f>VLOOKUP($E2477,[1]AllProteinsNorm!$A$1:$Q$3226,10,FALSE)</f>
        <v>355611.964096251</v>
      </c>
      <c r="N2477" s="1">
        <f>VLOOKUP($E2477,[1]AllProteinsNorm!$A$1:$Q$3226,11,FALSE)</f>
        <v>377659.74746562302</v>
      </c>
      <c r="O2477" s="1">
        <f>VLOOKUP($E2477,[1]AllProteinsNorm!$A$1:$Q$3226,15,FALSE)</f>
        <v>287001.95335809898</v>
      </c>
      <c r="P2477" s="1">
        <f>VLOOKUP($E2477,[1]AllProteinsNorm!$A$1:$Q$3226,6,FALSE)</f>
        <v>345502.52610231802</v>
      </c>
      <c r="Q2477" s="1">
        <f>VLOOKUP($E2477,[1]AllProteinsNorm!$A$1:$Q$3226,8,FALSE)</f>
        <v>354354.211762566</v>
      </c>
      <c r="R2477" s="1">
        <f>VLOOKUP($E2477,[1]AllProteinsNorm!$A$1:$Q$3226,13,FALSE)</f>
        <v>351328.87217704899</v>
      </c>
      <c r="S2477" s="1">
        <f>VLOOKUP($E2477,[1]AllProteinsNorm!$A$1:$Q$3226,16,FALSE)</f>
        <v>342797.64687541901</v>
      </c>
      <c r="T2477" s="1">
        <f>VLOOKUP($E2477,[1]AllProteinsNorm!$A$1:$Q$3226,17,FALSE)</f>
        <v>404135.04239537398</v>
      </c>
      <c r="U2477" s="1">
        <f>VLOOKUP($E2477,[1]AllProteinsNorm!$A$1:$Q$3226,3,FALSE)</f>
        <v>297514.61893725302</v>
      </c>
      <c r="V2477" s="1">
        <f>VLOOKUP($E2477,[1]AllProteinsNorm!$A$1:$Q$3226,7,FALSE)</f>
        <v>317153.82809168199</v>
      </c>
      <c r="W2477" s="1">
        <f>VLOOKUP($E2477,[1]AllProteinsNorm!$A$1:$Q$3226,9,FALSE)</f>
        <v>381930.082235754</v>
      </c>
      <c r="X2477" s="1">
        <f>VLOOKUP($E2477,[1]AllProteinsNorm!$A$1:$Q$3226,12,FALSE)</f>
        <v>333898.47977710603</v>
      </c>
      <c r="Y2477" s="29">
        <f>VLOOKUP($E2477,[1]AllProteinsNorm!$A$1:$Q$3226,14,FALSE)</f>
        <v>410588.08565666497</v>
      </c>
      <c r="Z2477" s="25">
        <f t="shared" si="292"/>
        <v>1.0196154758015856</v>
      </c>
      <c r="AA2477" s="1">
        <f t="shared" si="292"/>
        <v>1.142738506769986</v>
      </c>
      <c r="AB2477" s="1">
        <f t="shared" si="292"/>
        <v>0.98904922116830152</v>
      </c>
      <c r="AC2477" s="1">
        <f t="shared" si="292"/>
        <v>1.0503698323164199</v>
      </c>
      <c r="AD2477" s="1">
        <f t="shared" si="292"/>
        <v>0.79822696394370707</v>
      </c>
      <c r="AE2477" s="1">
        <f t="shared" si="292"/>
        <v>0.96093224878308003</v>
      </c>
      <c r="AF2477" s="1">
        <f t="shared" si="292"/>
        <v>0.98555108530210478</v>
      </c>
      <c r="AG2477" s="1">
        <f t="shared" si="292"/>
        <v>0.97713683026310572</v>
      </c>
      <c r="AH2477" s="1">
        <f t="shared" si="292"/>
        <v>0.95340927722187951</v>
      </c>
      <c r="AI2477" s="1">
        <f t="shared" si="292"/>
        <v>1.1240045028962429</v>
      </c>
      <c r="AJ2477" s="1">
        <f t="shared" si="292"/>
        <v>0.8274654169577651</v>
      </c>
      <c r="AK2477" s="1">
        <f t="shared" si="292"/>
        <v>0.88208715773050228</v>
      </c>
      <c r="AL2477" s="1">
        <f t="shared" si="292"/>
        <v>1.0622467422771398</v>
      </c>
      <c r="AM2477" s="1">
        <f t="shared" si="292"/>
        <v>0.92865838249312194</v>
      </c>
      <c r="AN2477" s="29">
        <f t="shared" si="292"/>
        <v>1.1419520919993411</v>
      </c>
      <c r="AO2477" s="1">
        <f t="shared" si="288"/>
        <v>40719.160328115286</v>
      </c>
      <c r="AP2477" s="1">
        <f t="shared" si="289"/>
        <v>22628.985362701598</v>
      </c>
      <c r="AQ2477" s="29">
        <f t="shared" si="290"/>
        <v>41874.565921654779</v>
      </c>
    </row>
    <row r="2478" spans="1:43" x14ac:dyDescent="0.2">
      <c r="A2478" s="26"/>
      <c r="E2478" s="25" t="s">
        <v>4821</v>
      </c>
      <c r="F2478" s="26" t="s">
        <v>4822</v>
      </c>
      <c r="G2478" s="1">
        <v>0.32964726144985501</v>
      </c>
      <c r="H2478" s="43">
        <v>1.52498010701134</v>
      </c>
      <c r="I2478" s="1">
        <f>VLOOKUP(F2478,'[1]SUSMB vs SHAM all proteins sum'!$B$2:$E$3214,2,FALSE)</f>
        <v>9.2513145601296698E-2</v>
      </c>
      <c r="J2478" s="29">
        <f>VLOOKUP(F2478,'[1]SUSMB vs SHAM all proteins sum'!$B$2:$E$3214,3,FALSE)</f>
        <v>2.04299082766522</v>
      </c>
      <c r="K2478" s="25">
        <f>VLOOKUP($E2478,[1]AllProteinsNorm!$A$1:$Q$3226,4,FALSE)</f>
        <v>52642.796722029903</v>
      </c>
      <c r="L2478" s="1">
        <f>VLOOKUP($E2478,[1]AllProteinsNorm!$A$1:$Q$3226,5,FALSE)</f>
        <v>55656.062331381698</v>
      </c>
      <c r="M2478" s="1">
        <f>VLOOKUP($E2478,[1]AllProteinsNorm!$A$1:$Q$3226,10,FALSE)</f>
        <v>195373.99240811</v>
      </c>
      <c r="N2478" s="1">
        <f>VLOOKUP($E2478,[1]AllProteinsNorm!$A$1:$Q$3226,11,FALSE)</f>
        <v>51240.448544812898</v>
      </c>
      <c r="O2478" s="1">
        <f>VLOOKUP($E2478,[1]AllProteinsNorm!$A$1:$Q$3226,15,FALSE)</f>
        <v>127847.071248375</v>
      </c>
      <c r="P2478" s="1">
        <f>VLOOKUP($E2478,[1]AllProteinsNorm!$A$1:$Q$3226,6,FALSE)</f>
        <v>127796.248222094</v>
      </c>
      <c r="Q2478" s="1">
        <f>VLOOKUP($E2478,[1]AllProteinsNorm!$A$1:$Q$3226,8,FALSE)</f>
        <v>358901.48481861799</v>
      </c>
      <c r="R2478" s="1">
        <f>VLOOKUP($E2478,[1]AllProteinsNorm!$A$1:$Q$3226,13,FALSE)</f>
        <v>73824.459323895804</v>
      </c>
      <c r="S2478" s="1">
        <f>VLOOKUP($E2478,[1]AllProteinsNorm!$A$1:$Q$3226,16,FALSE)</f>
        <v>66980.699959848003</v>
      </c>
      <c r="T2478" s="1">
        <f>VLOOKUP($E2478,[1]AllProteinsNorm!$A$1:$Q$3226,17,FALSE)</f>
        <v>136363.915978323</v>
      </c>
      <c r="U2478" s="1">
        <f>VLOOKUP($E2478,[1]AllProteinsNorm!$A$1:$Q$3226,3,FALSE)</f>
        <v>88427.195934793999</v>
      </c>
      <c r="V2478" s="1">
        <f>VLOOKUP($E2478,[1]AllProteinsNorm!$A$1:$Q$3226,7,FALSE)</f>
        <v>242476.40885386401</v>
      </c>
      <c r="W2478" s="1">
        <f>VLOOKUP($E2478,[1]AllProteinsNorm!$A$1:$Q$3226,9,FALSE)</f>
        <v>146672.12800200001</v>
      </c>
      <c r="X2478" s="1">
        <f>VLOOKUP($E2478,[1]AllProteinsNorm!$A$1:$Q$3226,12,FALSE)</f>
        <v>361247.95203329797</v>
      </c>
      <c r="Y2478" s="29">
        <f>VLOOKUP($E2478,[1]AllProteinsNorm!$A$1:$Q$3226,14,FALSE)</f>
        <v>117475.050506445</v>
      </c>
      <c r="Z2478" s="25">
        <f t="shared" si="292"/>
        <v>0.54522698896358879</v>
      </c>
      <c r="AA2478" s="1">
        <f t="shared" si="292"/>
        <v>0.57643569817806117</v>
      </c>
      <c r="AB2478" s="1">
        <f t="shared" si="292"/>
        <v>2.0235090123525139</v>
      </c>
      <c r="AC2478" s="1">
        <f t="shared" si="292"/>
        <v>0.53070272122416917</v>
      </c>
      <c r="AD2478" s="1">
        <f t="shared" si="292"/>
        <v>1.3241255792816673</v>
      </c>
      <c r="AE2478" s="1">
        <f t="shared" si="292"/>
        <v>1.3235991998467844</v>
      </c>
      <c r="AF2478" s="1">
        <f t="shared" si="292"/>
        <v>3.7171804707770617</v>
      </c>
      <c r="AG2478" s="1">
        <f t="shared" si="292"/>
        <v>0.76460769897106196</v>
      </c>
      <c r="AH2478" s="1">
        <f t="shared" si="292"/>
        <v>0.69372616258624387</v>
      </c>
      <c r="AI2478" s="1">
        <f t="shared" si="292"/>
        <v>1.412335436977862</v>
      </c>
      <c r="AJ2478" s="1">
        <f t="shared" si="292"/>
        <v>0.91584977972579773</v>
      </c>
      <c r="AK2478" s="1">
        <f t="shared" si="292"/>
        <v>2.5113536993898253</v>
      </c>
      <c r="AL2478" s="1">
        <f t="shared" si="292"/>
        <v>1.5190986743671038</v>
      </c>
      <c r="AM2478" s="1">
        <f t="shared" si="292"/>
        <v>3.7414830788037046</v>
      </c>
      <c r="AN2478" s="29">
        <f t="shared" si="292"/>
        <v>1.2167014682783885</v>
      </c>
      <c r="AO2478" s="1">
        <f t="shared" si="288"/>
        <v>57269.189296688208</v>
      </c>
      <c r="AP2478" s="1">
        <f t="shared" si="289"/>
        <v>106747.58942649413</v>
      </c>
      <c r="AQ2478" s="29">
        <f t="shared" si="290"/>
        <v>99524.777884736468</v>
      </c>
    </row>
    <row r="2479" spans="1:43" x14ac:dyDescent="0.2">
      <c r="A2479" s="26"/>
      <c r="E2479" s="25" t="s">
        <v>4823</v>
      </c>
      <c r="F2479" s="26" t="s">
        <v>4824</v>
      </c>
      <c r="G2479" s="1">
        <v>0.24192648527600399</v>
      </c>
      <c r="H2479" s="1">
        <v>1.0640043842495099</v>
      </c>
      <c r="I2479" s="1">
        <f>VLOOKUP(F2479,'[1]SUSMB vs SHAM all proteins sum'!$B$2:$E$3214,2,FALSE)</f>
        <v>0.76022218746916803</v>
      </c>
      <c r="J2479" s="29">
        <f>VLOOKUP(F2479,'[1]SUSMB vs SHAM all proteins sum'!$B$2:$E$3214,3,FALSE)</f>
        <v>0.98822291223566305</v>
      </c>
      <c r="K2479" s="25">
        <f>VLOOKUP($E2479,[1]AllProteinsNorm!$A$1:$Q$3226,4,FALSE)</f>
        <v>3913330.90537593</v>
      </c>
      <c r="L2479" s="1">
        <f>VLOOKUP($E2479,[1]AllProteinsNorm!$A$1:$Q$3226,5,FALSE)</f>
        <v>4472701.1087442702</v>
      </c>
      <c r="M2479" s="1">
        <f>VLOOKUP($E2479,[1]AllProteinsNorm!$A$1:$Q$3226,10,FALSE)</f>
        <v>4596301.2618958903</v>
      </c>
      <c r="N2479" s="1">
        <f>VLOOKUP($E2479,[1]AllProteinsNorm!$A$1:$Q$3226,11,FALSE)</f>
        <v>4249209.8400035799</v>
      </c>
      <c r="O2479" s="1">
        <f>VLOOKUP($E2479,[1]AllProteinsNorm!$A$1:$Q$3226,15,FALSE)</f>
        <v>4727793.4541658703</v>
      </c>
      <c r="P2479" s="1">
        <f>VLOOKUP($E2479,[1]AllProteinsNorm!$A$1:$Q$3226,6,FALSE)</f>
        <v>4929020.0192109998</v>
      </c>
      <c r="Q2479" s="1">
        <f>VLOOKUP($E2479,[1]AllProteinsNorm!$A$1:$Q$3226,8,FALSE)</f>
        <v>5025110.3182042995</v>
      </c>
      <c r="R2479" s="1">
        <f>VLOOKUP($E2479,[1]AllProteinsNorm!$A$1:$Q$3226,13,FALSE)</f>
        <v>4090294.5058984002</v>
      </c>
      <c r="S2479" s="1">
        <f>VLOOKUP($E2479,[1]AllProteinsNorm!$A$1:$Q$3226,16,FALSE)</f>
        <v>4704942.7088122899</v>
      </c>
      <c r="T2479" s="1">
        <f>VLOOKUP($E2479,[1]AllProteinsNorm!$A$1:$Q$3226,17,FALSE)</f>
        <v>4623742.03866015</v>
      </c>
      <c r="U2479" s="1">
        <f>VLOOKUP($E2479,[1]AllProteinsNorm!$A$1:$Q$3226,3,FALSE)</f>
        <v>4324890.0608251896</v>
      </c>
      <c r="V2479" s="1">
        <f>VLOOKUP($E2479,[1]AllProteinsNorm!$A$1:$Q$3226,7,FALSE)</f>
        <v>4494564.3986344701</v>
      </c>
      <c r="W2479" s="1">
        <f>VLOOKUP($E2479,[1]AllProteinsNorm!$A$1:$Q$3226,9,FALSE)</f>
        <v>4508094.38329833</v>
      </c>
      <c r="X2479" s="1">
        <f>VLOOKUP($E2479,[1]AllProteinsNorm!$A$1:$Q$3226,12,FALSE)</f>
        <v>4190479.39891004</v>
      </c>
      <c r="Y2479" s="29">
        <f>VLOOKUP($E2479,[1]AllProteinsNorm!$A$1:$Q$3226,14,FALSE)</f>
        <v>4148077.0519881798</v>
      </c>
      <c r="Z2479" s="25">
        <f t="shared" si="292"/>
        <v>0.89104033103830349</v>
      </c>
      <c r="AA2479" s="1">
        <f t="shared" si="292"/>
        <v>1.0184053362561305</v>
      </c>
      <c r="AB2479" s="1">
        <f t="shared" si="292"/>
        <v>1.0465482978516627</v>
      </c>
      <c r="AC2479" s="1">
        <f t="shared" si="292"/>
        <v>0.96751780875128601</v>
      </c>
      <c r="AD2479" s="1">
        <f t="shared" si="292"/>
        <v>1.0764882261026165</v>
      </c>
      <c r="AE2479" s="1">
        <f t="shared" si="292"/>
        <v>1.1223062234728871</v>
      </c>
      <c r="AF2479" s="1">
        <f t="shared" si="292"/>
        <v>1.1441853678373308</v>
      </c>
      <c r="AG2479" s="1">
        <f t="shared" si="292"/>
        <v>0.93133380710869074</v>
      </c>
      <c r="AH2479" s="1">
        <f t="shared" si="292"/>
        <v>1.0712852580437806</v>
      </c>
      <c r="AI2479" s="1">
        <f t="shared" si="292"/>
        <v>1.0527963866034689</v>
      </c>
      <c r="AJ2479" s="1">
        <f t="shared" si="292"/>
        <v>0.98474970930978512</v>
      </c>
      <c r="AK2479" s="1">
        <f t="shared" si="292"/>
        <v>1.023383467043534</v>
      </c>
      <c r="AL2479" s="1">
        <f t="shared" si="292"/>
        <v>1.0264641577148155</v>
      </c>
      <c r="AM2479" s="1">
        <f t="shared" si="292"/>
        <v>0.95414526425163149</v>
      </c>
      <c r="AN2479" s="29">
        <f t="shared" si="292"/>
        <v>0.94449052199966599</v>
      </c>
      <c r="AO2479" s="1">
        <f t="shared" si="288"/>
        <v>286538.64044406317</v>
      </c>
      <c r="AP2479" s="1">
        <f t="shared" si="289"/>
        <v>326345.56825181632</v>
      </c>
      <c r="AQ2479" s="29">
        <f t="shared" si="290"/>
        <v>149221.47511921477</v>
      </c>
    </row>
    <row r="2480" spans="1:43" x14ac:dyDescent="0.2">
      <c r="A2480" s="26"/>
      <c r="E2480" s="25" t="s">
        <v>4825</v>
      </c>
      <c r="F2480" s="26" t="s">
        <v>4826</v>
      </c>
      <c r="G2480" s="1">
        <v>0.32825990793920801</v>
      </c>
      <c r="H2480" s="1">
        <v>1.14175841167406</v>
      </c>
      <c r="I2480" s="1">
        <f>VLOOKUP(F2480,'[1]SUSMB vs SHAM all proteins sum'!$B$2:$E$3214,2,FALSE)</f>
        <v>0.67804153895025898</v>
      </c>
      <c r="J2480" s="29">
        <f>VLOOKUP(F2480,'[1]SUSMB vs SHAM all proteins sum'!$B$2:$E$3214,3,FALSE)</f>
        <v>1.0822388515132499</v>
      </c>
      <c r="K2480" s="25">
        <f>VLOOKUP($E2480,[1]AllProteinsNorm!$A$1:$Q$3226,4,FALSE)</f>
        <v>83936.467010306194</v>
      </c>
      <c r="L2480" s="1">
        <f>VLOOKUP($E2480,[1]AllProteinsNorm!$A$1:$Q$3226,5,FALSE)</f>
        <v>104712.535607817</v>
      </c>
      <c r="M2480" s="1">
        <f>VLOOKUP($E2480,[1]AllProteinsNorm!$A$1:$Q$3226,10,FALSE)</f>
        <v>149181.79511588701</v>
      </c>
      <c r="N2480" s="1">
        <f>VLOOKUP($E2480,[1]AllProteinsNorm!$A$1:$Q$3226,11,FALSE)</f>
        <v>121592.496386881</v>
      </c>
      <c r="O2480" s="1">
        <f>VLOOKUP($E2480,[1]AllProteinsNorm!$A$1:$Q$3226,15,FALSE)</f>
        <v>90305.1266757579</v>
      </c>
      <c r="P2480" s="1">
        <f>VLOOKUP($E2480,[1]AllProteinsNorm!$A$1:$Q$3226,6,FALSE)</f>
        <v>100518.183548673</v>
      </c>
      <c r="Q2480" s="1">
        <f>VLOOKUP($E2480,[1]AllProteinsNorm!$A$1:$Q$3226,8,FALSE)</f>
        <v>146916.875892354</v>
      </c>
      <c r="R2480" s="1">
        <f>VLOOKUP($E2480,[1]AllProteinsNorm!$A$1:$Q$3226,13,FALSE)</f>
        <v>139220.77716724499</v>
      </c>
      <c r="S2480" s="1">
        <f>VLOOKUP($E2480,[1]AllProteinsNorm!$A$1:$Q$3226,16,FALSE)</f>
        <v>106585.017747013</v>
      </c>
      <c r="T2480" s="1">
        <f>VLOOKUP($E2480,[1]AllProteinsNorm!$A$1:$Q$3226,17,FALSE)</f>
        <v>127479.085215443</v>
      </c>
      <c r="U2480" s="1">
        <f>VLOOKUP($E2480,[1]AllProteinsNorm!$A$1:$Q$3226,3,FALSE)</f>
        <v>68580.246197709101</v>
      </c>
      <c r="V2480" s="1">
        <f>VLOOKUP($E2480,[1]AllProteinsNorm!$A$1:$Q$3226,7,FALSE)</f>
        <v>108099.860185176</v>
      </c>
      <c r="W2480" s="1">
        <f>VLOOKUP($E2480,[1]AllProteinsNorm!$A$1:$Q$3226,9,FALSE)</f>
        <v>136238.97150777699</v>
      </c>
      <c r="X2480" s="1">
        <f>VLOOKUP($E2480,[1]AllProteinsNorm!$A$1:$Q$3226,12,FALSE)</f>
        <v>124400.856155177</v>
      </c>
      <c r="Y2480" s="29">
        <f>VLOOKUP($E2480,[1]AllProteinsNorm!$A$1:$Q$3226,14,FALSE)</f>
        <v>170118.31678637801</v>
      </c>
      <c r="Z2480" s="25">
        <f t="shared" si="292"/>
        <v>0.76343576059491447</v>
      </c>
      <c r="AA2480" s="1">
        <f t="shared" si="292"/>
        <v>0.95240241950808091</v>
      </c>
      <c r="AB2480" s="1">
        <f t="shared" si="292"/>
        <v>1.3568681322651779</v>
      </c>
      <c r="AC2480" s="1">
        <f t="shared" si="292"/>
        <v>1.1059324185083335</v>
      </c>
      <c r="AD2480" s="1">
        <f t="shared" si="292"/>
        <v>0.82136126912349339</v>
      </c>
      <c r="AE2480" s="1">
        <f t="shared" si="292"/>
        <v>0.91425310886241995</v>
      </c>
      <c r="AF2480" s="1">
        <f t="shared" si="292"/>
        <v>1.3362677854589244</v>
      </c>
      <c r="AG2480" s="1">
        <f t="shared" si="292"/>
        <v>1.2662686874137836</v>
      </c>
      <c r="AH2480" s="1">
        <f t="shared" si="292"/>
        <v>0.9694333939707297</v>
      </c>
      <c r="AI2480" s="1">
        <f t="shared" si="292"/>
        <v>1.1594732998405315</v>
      </c>
      <c r="AJ2480" s="1">
        <f t="shared" si="292"/>
        <v>0.62376478642240085</v>
      </c>
      <c r="AK2480" s="1">
        <f t="shared" si="292"/>
        <v>0.9832114922175671</v>
      </c>
      <c r="AL2480" s="1">
        <f t="shared" si="292"/>
        <v>1.2391479715597</v>
      </c>
      <c r="AM2480" s="1">
        <f t="shared" si="292"/>
        <v>1.1314755745655209</v>
      </c>
      <c r="AN2480" s="29">
        <f t="shared" si="292"/>
        <v>1.5472941760937875</v>
      </c>
      <c r="AO2480" s="1">
        <f t="shared" si="288"/>
        <v>23514.835133557208</v>
      </c>
      <c r="AP2480" s="1">
        <f t="shared" si="289"/>
        <v>18019.616756775704</v>
      </c>
      <c r="AQ2480" s="29">
        <f t="shared" si="290"/>
        <v>33375.009518023056</v>
      </c>
    </row>
    <row r="2481" spans="1:43" x14ac:dyDescent="0.2">
      <c r="A2481" s="26"/>
      <c r="E2481" s="25" t="s">
        <v>4827</v>
      </c>
      <c r="F2481" s="26" t="s">
        <v>4828</v>
      </c>
      <c r="G2481" s="1">
        <v>0.92111135629355101</v>
      </c>
      <c r="H2481" s="1">
        <v>0.98903611993177898</v>
      </c>
      <c r="I2481" s="1">
        <f>VLOOKUP(F2481,'[1]SUSMB vs SHAM all proteins sum'!$B$2:$E$3214,2,FALSE)</f>
        <v>0.99911267219414701</v>
      </c>
      <c r="J2481" s="29">
        <f>VLOOKUP(F2481,'[1]SUSMB vs SHAM all proteins sum'!$B$2:$E$3214,3,FALSE)</f>
        <v>1.0001086429474</v>
      </c>
      <c r="K2481" s="25">
        <f>VLOOKUP($E2481,[1]AllProteinsNorm!$A$1:$Q$3226,4,FALSE)</f>
        <v>84325.741788599902</v>
      </c>
      <c r="L2481" s="1">
        <f>VLOOKUP($E2481,[1]AllProteinsNorm!$A$1:$Q$3226,5,FALSE)</f>
        <v>66787.112017991094</v>
      </c>
      <c r="M2481" s="1">
        <f>VLOOKUP($E2481,[1]AllProteinsNorm!$A$1:$Q$3226,10,FALSE)</f>
        <v>100835.598929322</v>
      </c>
      <c r="N2481" s="1">
        <f>VLOOKUP($E2481,[1]AllProteinsNorm!$A$1:$Q$3226,11,FALSE)</f>
        <v>99413.682331023098</v>
      </c>
      <c r="O2481" s="1">
        <f>VLOOKUP($E2481,[1]AllProteinsNorm!$A$1:$Q$3226,15,FALSE)</f>
        <v>109030.443584048</v>
      </c>
      <c r="P2481" s="1">
        <f>VLOOKUP($E2481,[1]AllProteinsNorm!$A$1:$Q$3226,6,FALSE)</f>
        <v>100697.468291629</v>
      </c>
      <c r="Q2481" s="1">
        <f>VLOOKUP($E2481,[1]AllProteinsNorm!$A$1:$Q$3226,8,FALSE)</f>
        <v>73110.449854496503</v>
      </c>
      <c r="R2481" s="1">
        <f>VLOOKUP($E2481,[1]AllProteinsNorm!$A$1:$Q$3226,13,FALSE)</f>
        <v>81908.851275804394</v>
      </c>
      <c r="S2481" s="1">
        <f>VLOOKUP($E2481,[1]AllProteinsNorm!$A$1:$Q$3226,16,FALSE)</f>
        <v>97769.358826822907</v>
      </c>
      <c r="T2481" s="1">
        <f>VLOOKUP($E2481,[1]AllProteinsNorm!$A$1:$Q$3226,17,FALSE)</f>
        <v>98807.476638233697</v>
      </c>
      <c r="U2481" s="1">
        <f>VLOOKUP($E2481,[1]AllProteinsNorm!$A$1:$Q$3226,3,FALSE)</f>
        <v>92807.570167682803</v>
      </c>
      <c r="V2481" s="1">
        <f>VLOOKUP($E2481,[1]AllProteinsNorm!$A$1:$Q$3226,7,FALSE)</f>
        <v>81996.485218874703</v>
      </c>
      <c r="W2481" s="1">
        <f>VLOOKUP($E2481,[1]AllProteinsNorm!$A$1:$Q$3226,9,FALSE)</f>
        <v>88586.4675178131</v>
      </c>
      <c r="X2481" s="1">
        <f>VLOOKUP($E2481,[1]AllProteinsNorm!$A$1:$Q$3226,12,FALSE)</f>
        <v>102610.812269781</v>
      </c>
      <c r="Y2481" s="29">
        <f>VLOOKUP($E2481,[1]AllProteinsNorm!$A$1:$Q$3226,14,FALSE)</f>
        <v>89034.312581491002</v>
      </c>
      <c r="Z2481" s="25">
        <f t="shared" si="292"/>
        <v>0.91580257479047922</v>
      </c>
      <c r="AA2481" s="1">
        <f t="shared" si="292"/>
        <v>0.72532785187031956</v>
      </c>
      <c r="AB2481" s="1">
        <f t="shared" si="292"/>
        <v>1.095104521719102</v>
      </c>
      <c r="AC2481" s="1">
        <f t="shared" si="292"/>
        <v>1.0796620855870369</v>
      </c>
      <c r="AD2481" s="1">
        <f t="shared" si="292"/>
        <v>1.1841029660330618</v>
      </c>
      <c r="AE2481" s="1">
        <f t="shared" si="292"/>
        <v>1.0936043820111843</v>
      </c>
      <c r="AF2481" s="1">
        <f t="shared" si="292"/>
        <v>0.79400117687301275</v>
      </c>
      <c r="AG2481" s="1">
        <f t="shared" si="292"/>
        <v>0.88955442674389973</v>
      </c>
      <c r="AH2481" s="1">
        <f t="shared" si="292"/>
        <v>1.0618042444700244</v>
      </c>
      <c r="AI2481" s="1">
        <f t="shared" si="292"/>
        <v>1.073078511905575</v>
      </c>
      <c r="AJ2481" s="1">
        <f t="shared" si="292"/>
        <v>1.0079177474973882</v>
      </c>
      <c r="AK2481" s="1">
        <f t="shared" si="292"/>
        <v>0.89050615736613403</v>
      </c>
      <c r="AL2481" s="1">
        <f t="shared" si="292"/>
        <v>0.96207532034273957</v>
      </c>
      <c r="AM2481" s="1">
        <f t="shared" si="292"/>
        <v>1.1143838652921525</v>
      </c>
      <c r="AN2481" s="29">
        <f t="shared" si="292"/>
        <v>0.96693905060735585</v>
      </c>
      <c r="AO2481" s="1">
        <f t="shared" si="288"/>
        <v>14950.71662967175</v>
      </c>
      <c r="AP2481" s="1">
        <f t="shared" si="289"/>
        <v>10973.075013708649</v>
      </c>
      <c r="AQ2481" s="29">
        <f t="shared" si="290"/>
        <v>6765.0626280396691</v>
      </c>
    </row>
    <row r="2482" spans="1:43" x14ac:dyDescent="0.2">
      <c r="A2482" s="26"/>
      <c r="E2482" s="25" t="s">
        <v>4829</v>
      </c>
      <c r="F2482" s="26" t="s">
        <v>4830</v>
      </c>
      <c r="G2482" s="43">
        <v>2.6882258114426998E-2</v>
      </c>
      <c r="H2482" s="1">
        <v>1.1308623786149601</v>
      </c>
      <c r="I2482" s="1">
        <f>VLOOKUP(F2482,'[1]SUSMB vs SHAM all proteins sum'!$B$2:$E$3214,2,FALSE)</f>
        <v>0.18413900190572599</v>
      </c>
      <c r="J2482" s="29">
        <f>VLOOKUP(F2482,'[1]SUSMB vs SHAM all proteins sum'!$B$2:$E$3214,3,FALSE)</f>
        <v>1.06255396249388</v>
      </c>
      <c r="K2482" s="25">
        <f>VLOOKUP($E2482,[1]AllProteinsNorm!$A$1:$Q$3226,4,FALSE)</f>
        <v>1095562.9744945101</v>
      </c>
      <c r="L2482" s="1">
        <f>VLOOKUP($E2482,[1]AllProteinsNorm!$A$1:$Q$3226,5,FALSE)</f>
        <v>1267068.9948239401</v>
      </c>
      <c r="M2482" s="1">
        <f>VLOOKUP($E2482,[1]AllProteinsNorm!$A$1:$Q$3226,10,FALSE)</f>
        <v>1319778.35723835</v>
      </c>
      <c r="N2482" s="1">
        <f>VLOOKUP($E2482,[1]AllProteinsNorm!$A$1:$Q$3226,11,FALSE)</f>
        <v>1210508.2031924899</v>
      </c>
      <c r="O2482" s="1">
        <f>VLOOKUP($E2482,[1]AllProteinsNorm!$A$1:$Q$3226,15,FALSE)</f>
        <v>1283629.2163474199</v>
      </c>
      <c r="P2482" s="1">
        <f>VLOOKUP($E2482,[1]AllProteinsNorm!$A$1:$Q$3226,6,FALSE)</f>
        <v>1267939.6774478401</v>
      </c>
      <c r="Q2482" s="1">
        <f>VLOOKUP($E2482,[1]AllProteinsNorm!$A$1:$Q$3226,8,FALSE)</f>
        <v>1487822.50753754</v>
      </c>
      <c r="R2482" s="1">
        <f>VLOOKUP($E2482,[1]AllProteinsNorm!$A$1:$Q$3226,13,FALSE)</f>
        <v>1357354.81458636</v>
      </c>
      <c r="S2482" s="1">
        <f>VLOOKUP($E2482,[1]AllProteinsNorm!$A$1:$Q$3226,16,FALSE)</f>
        <v>1503796.4497986799</v>
      </c>
      <c r="T2482" s="1">
        <f>VLOOKUP($E2482,[1]AllProteinsNorm!$A$1:$Q$3226,17,FALSE)</f>
        <v>1367296.0664639501</v>
      </c>
      <c r="U2482" s="1">
        <f>VLOOKUP($E2482,[1]AllProteinsNorm!$A$1:$Q$3226,3,FALSE)</f>
        <v>1397753.2396776399</v>
      </c>
      <c r="V2482" s="1">
        <f>VLOOKUP($E2482,[1]AllProteinsNorm!$A$1:$Q$3226,7,FALSE)</f>
        <v>1218999.10960171</v>
      </c>
      <c r="W2482" s="1">
        <f>VLOOKUP($E2482,[1]AllProteinsNorm!$A$1:$Q$3226,9,FALSE)</f>
        <v>1288501.3029028501</v>
      </c>
      <c r="X2482" s="1">
        <f>VLOOKUP($E2482,[1]AllProteinsNorm!$A$1:$Q$3226,12,FALSE)</f>
        <v>1382874.17240473</v>
      </c>
      <c r="Y2482" s="29">
        <f>VLOOKUP($E2482,[1]AllProteinsNorm!$A$1:$Q$3226,14,FALSE)</f>
        <v>1269987.6432266301</v>
      </c>
      <c r="Z2482" s="25">
        <f t="shared" si="292"/>
        <v>0.88687323366588955</v>
      </c>
      <c r="AA2482" s="1">
        <f t="shared" si="292"/>
        <v>1.0257097062227589</v>
      </c>
      <c r="AB2482" s="1">
        <f t="shared" si="292"/>
        <v>1.0683786570519012</v>
      </c>
      <c r="AC2482" s="1">
        <f t="shared" si="292"/>
        <v>0.97992297068979561</v>
      </c>
      <c r="AD2482" s="1">
        <f t="shared" si="292"/>
        <v>1.0391154323696548</v>
      </c>
      <c r="AE2482" s="1">
        <f t="shared" si="292"/>
        <v>1.0264145357324559</v>
      </c>
      <c r="AF2482" s="1">
        <f t="shared" si="292"/>
        <v>1.2044126984024162</v>
      </c>
      <c r="AG2482" s="1">
        <f t="shared" si="292"/>
        <v>1.0987973139559595</v>
      </c>
      <c r="AH2482" s="1">
        <f t="shared" si="292"/>
        <v>1.2173438234562415</v>
      </c>
      <c r="AI2482" s="1">
        <f t="shared" si="292"/>
        <v>1.1068448935151658</v>
      </c>
      <c r="AJ2482" s="1">
        <f t="shared" si="292"/>
        <v>1.1315003924003946</v>
      </c>
      <c r="AK2482" s="1">
        <f t="shared" si="292"/>
        <v>0.98679647572712492</v>
      </c>
      <c r="AL2482" s="1">
        <f t="shared" si="292"/>
        <v>1.0430594531687405</v>
      </c>
      <c r="AM2482" s="1">
        <f t="shared" si="292"/>
        <v>1.1194555836459308</v>
      </c>
      <c r="AN2482" s="29">
        <f t="shared" si="292"/>
        <v>1.0280723920811614</v>
      </c>
      <c r="AO2482" s="1">
        <f t="shared" si="288"/>
        <v>78259.368840667739</v>
      </c>
      <c r="AP2482" s="1">
        <f t="shared" si="289"/>
        <v>88050.798796182164</v>
      </c>
      <c r="AQ2482" s="29">
        <f t="shared" si="290"/>
        <v>68326.347244302582</v>
      </c>
    </row>
    <row r="2483" spans="1:43" x14ac:dyDescent="0.2">
      <c r="A2483" s="26"/>
      <c r="E2483" s="25" t="s">
        <v>4831</v>
      </c>
      <c r="F2483" s="26" t="s">
        <v>4832</v>
      </c>
      <c r="G2483" s="1">
        <v>0.13824165316373399</v>
      </c>
      <c r="H2483" s="1">
        <v>1.2551667610436501</v>
      </c>
      <c r="I2483" s="1">
        <f>VLOOKUP(F2483,'[1]SUSMB vs SHAM all proteins sum'!$B$2:$E$3214,2,FALSE)</f>
        <v>0.21613033071405099</v>
      </c>
      <c r="J2483" s="29">
        <f>VLOOKUP(F2483,'[1]SUSMB vs SHAM all proteins sum'!$B$2:$E$3214,3,FALSE)</f>
        <v>1.3160063869865</v>
      </c>
      <c r="K2483" s="25">
        <f>VLOOKUP($E2483,[1]AllProteinsNorm!$A$1:$Q$3226,4,FALSE)</f>
        <v>166559.64711789801</v>
      </c>
      <c r="L2483" s="1">
        <f>VLOOKUP($E2483,[1]AllProteinsNorm!$A$1:$Q$3226,5,FALSE)</f>
        <v>138463.88887714999</v>
      </c>
      <c r="M2483" s="1">
        <f>VLOOKUP($E2483,[1]AllProteinsNorm!$A$1:$Q$3226,10,FALSE)</f>
        <v>174851.376586478</v>
      </c>
      <c r="N2483" s="1">
        <f>VLOOKUP($E2483,[1]AllProteinsNorm!$A$1:$Q$3226,11,FALSE)</f>
        <v>179059.692977698</v>
      </c>
      <c r="O2483" s="1">
        <f>VLOOKUP($E2483,[1]AllProteinsNorm!$A$1:$Q$3226,15,FALSE)</f>
        <v>94939.577125296506</v>
      </c>
      <c r="P2483" s="1">
        <f>VLOOKUP($E2483,[1]AllProteinsNorm!$A$1:$Q$3226,6,FALSE)</f>
        <v>228180.702877312</v>
      </c>
      <c r="Q2483" s="1">
        <f>VLOOKUP($E2483,[1]AllProteinsNorm!$A$1:$Q$3226,8,FALSE)</f>
        <v>146300.708424093</v>
      </c>
      <c r="R2483" s="1">
        <f>VLOOKUP($E2483,[1]AllProteinsNorm!$A$1:$Q$3226,13,FALSE)</f>
        <v>189111.97332862701</v>
      </c>
      <c r="S2483" s="1">
        <f>VLOOKUP($E2483,[1]AllProteinsNorm!$A$1:$Q$3226,16,FALSE)</f>
        <v>189878.83385086901</v>
      </c>
      <c r="T2483" s="1">
        <f>VLOOKUP($E2483,[1]AllProteinsNorm!$A$1:$Q$3226,17,FALSE)</f>
        <v>178158.57313993399</v>
      </c>
      <c r="U2483" s="1">
        <f>VLOOKUP($E2483,[1]AllProteinsNorm!$A$1:$Q$3226,3,FALSE)</f>
        <v>133652.356170874</v>
      </c>
      <c r="V2483" s="1">
        <f>VLOOKUP($E2483,[1]AllProteinsNorm!$A$1:$Q$3226,7,FALSE)</f>
        <v>136280.315316739</v>
      </c>
      <c r="W2483" s="1">
        <f>VLOOKUP($E2483,[1]AllProteinsNorm!$A$1:$Q$3226,9,FALSE)</f>
        <v>191889.84250040699</v>
      </c>
      <c r="X2483" s="1">
        <f>VLOOKUP($E2483,[1]AllProteinsNorm!$A$1:$Q$3226,12,FALSE)</f>
        <v>316429.43227419298</v>
      </c>
      <c r="Y2483" s="29">
        <f>VLOOKUP($E2483,[1]AllProteinsNorm!$A$1:$Q$3226,14,FALSE)</f>
        <v>244665.018154399</v>
      </c>
      <c r="Z2483" s="25">
        <f t="shared" si="292"/>
        <v>1.1046912796826702</v>
      </c>
      <c r="AA2483" s="1">
        <f t="shared" si="292"/>
        <v>0.91834879120070645</v>
      </c>
      <c r="AB2483" s="1">
        <f t="shared" si="292"/>
        <v>1.1596853997827472</v>
      </c>
      <c r="AC2483" s="1">
        <f t="shared" si="292"/>
        <v>1.187596664605707</v>
      </c>
      <c r="AD2483" s="1">
        <f t="shared" si="292"/>
        <v>0.62967786472816911</v>
      </c>
      <c r="AE2483" s="1">
        <f t="shared" si="292"/>
        <v>1.5133871680335851</v>
      </c>
      <c r="AF2483" s="1">
        <f t="shared" si="292"/>
        <v>0.97032576379735624</v>
      </c>
      <c r="AG2483" s="1">
        <f t="shared" si="292"/>
        <v>1.254267473752753</v>
      </c>
      <c r="AH2483" s="1">
        <f t="shared" si="292"/>
        <v>1.2593536044351386</v>
      </c>
      <c r="AI2483" s="1">
        <f t="shared" si="292"/>
        <v>1.1816200715716072</v>
      </c>
      <c r="AJ2483" s="1">
        <f t="shared" si="292"/>
        <v>0.88643675059240312</v>
      </c>
      <c r="AK2483" s="1">
        <f t="shared" si="292"/>
        <v>0.90386644381061965</v>
      </c>
      <c r="AL2483" s="1">
        <f t="shared" si="292"/>
        <v>1.2726914311954134</v>
      </c>
      <c r="AM2483" s="1">
        <f t="shared" si="292"/>
        <v>2.0986886110584027</v>
      </c>
      <c r="AN2483" s="29">
        <f t="shared" si="292"/>
        <v>1.6227178471821062</v>
      </c>
      <c r="AO2483" s="1">
        <f t="shared" si="288"/>
        <v>31298.590241592799</v>
      </c>
      <c r="AP2483" s="1">
        <f t="shared" si="289"/>
        <v>26233.304236536329</v>
      </c>
      <c r="AQ2483" s="29">
        <f t="shared" si="290"/>
        <v>69244.09261054438</v>
      </c>
    </row>
    <row r="2484" spans="1:43" x14ac:dyDescent="0.2">
      <c r="A2484" s="26"/>
      <c r="E2484" s="25" t="s">
        <v>4833</v>
      </c>
      <c r="F2484" s="26" t="s">
        <v>4834</v>
      </c>
      <c r="G2484" s="1">
        <v>0.71338499099976205</v>
      </c>
      <c r="H2484" s="1">
        <v>1.0769867655027301</v>
      </c>
      <c r="I2484" s="1">
        <f>VLOOKUP(F2484,'[1]SUSMB vs SHAM all proteins sum'!$B$2:$E$3214,2,FALSE)</f>
        <v>0.90245625359275505</v>
      </c>
      <c r="J2484" s="29">
        <f>VLOOKUP(F2484,'[1]SUSMB vs SHAM all proteins sum'!$B$2:$E$3214,3,FALSE)</f>
        <v>1.0247466495653801</v>
      </c>
      <c r="K2484" s="25">
        <f>VLOOKUP($E2484,[1]AllProteinsNorm!$A$1:$Q$3226,4,FALSE)</f>
        <v>158769.587225019</v>
      </c>
      <c r="L2484" s="1">
        <f>VLOOKUP($E2484,[1]AllProteinsNorm!$A$1:$Q$3226,5,FALSE)</f>
        <v>89147.791560127502</v>
      </c>
      <c r="M2484" s="1">
        <f>VLOOKUP($E2484,[1]AllProteinsNorm!$A$1:$Q$3226,10,FALSE)</f>
        <v>200097.75107529099</v>
      </c>
      <c r="N2484" s="1">
        <f>VLOOKUP($E2484,[1]AllProteinsNorm!$A$1:$Q$3226,11,FALSE)</f>
        <v>172548.78965455299</v>
      </c>
      <c r="O2484" s="1">
        <f>VLOOKUP($E2484,[1]AllProteinsNorm!$A$1:$Q$3226,15,FALSE)</f>
        <v>229177.49331659399</v>
      </c>
      <c r="P2484" s="1">
        <f>VLOOKUP($E2484,[1]AllProteinsNorm!$A$1:$Q$3226,6,FALSE)</f>
        <v>115728.383283312</v>
      </c>
      <c r="Q2484" s="1">
        <f>VLOOKUP($E2484,[1]AllProteinsNorm!$A$1:$Q$3226,8,FALSE)</f>
        <v>173921.135645334</v>
      </c>
      <c r="R2484" s="1">
        <f>VLOOKUP($E2484,[1]AllProteinsNorm!$A$1:$Q$3226,13,FALSE)</f>
        <v>196329.45764256601</v>
      </c>
      <c r="S2484" s="1">
        <f>VLOOKUP($E2484,[1]AllProteinsNorm!$A$1:$Q$3226,16,FALSE)</f>
        <v>191871.452314155</v>
      </c>
      <c r="T2484" s="1">
        <f>VLOOKUP($E2484,[1]AllProteinsNorm!$A$1:$Q$3226,17,FALSE)</f>
        <v>214026.59818114099</v>
      </c>
      <c r="U2484" s="1">
        <f>VLOOKUP($E2484,[1]AllProteinsNorm!$A$1:$Q$3226,3,FALSE)</f>
        <v>146131.57487081501</v>
      </c>
      <c r="V2484" s="1">
        <f>VLOOKUP($E2484,[1]AllProteinsNorm!$A$1:$Q$3226,7,FALSE)</f>
        <v>117797.16404439299</v>
      </c>
      <c r="W2484" s="1">
        <f>VLOOKUP($E2484,[1]AllProteinsNorm!$A$1:$Q$3226,9,FALSE)</f>
        <v>198627.340274396</v>
      </c>
      <c r="X2484" s="1">
        <f>VLOOKUP($E2484,[1]AllProteinsNorm!$A$1:$Q$3226,12,FALSE)</f>
        <v>207267.71569204101</v>
      </c>
      <c r="Y2484" s="29">
        <f>VLOOKUP($E2484,[1]AllProteinsNorm!$A$1:$Q$3226,14,FALSE)</f>
        <v>178581.69540018</v>
      </c>
      <c r="Z2484" s="25">
        <f t="shared" si="292"/>
        <v>0.93422295787581278</v>
      </c>
      <c r="AA2484" s="1">
        <f t="shared" si="292"/>
        <v>0.5245583551298344</v>
      </c>
      <c r="AB2484" s="1">
        <f t="shared" si="292"/>
        <v>1.177403784573164</v>
      </c>
      <c r="AC2484" s="1">
        <f t="shared" si="292"/>
        <v>1.0153017556221631</v>
      </c>
      <c r="AD2484" s="1">
        <f t="shared" si="292"/>
        <v>1.3485131467990257</v>
      </c>
      <c r="AE2484" s="1">
        <f t="shared" si="292"/>
        <v>0.68096235828774965</v>
      </c>
      <c r="AF2484" s="1">
        <f t="shared" si="292"/>
        <v>1.0233768356998068</v>
      </c>
      <c r="AG2484" s="1">
        <f t="shared" si="292"/>
        <v>1.1552306070875102</v>
      </c>
      <c r="AH2484" s="1">
        <f t="shared" si="292"/>
        <v>1.1289990661675753</v>
      </c>
      <c r="AI2484" s="1">
        <f t="shared" si="292"/>
        <v>1.2593631129965903</v>
      </c>
      <c r="AJ2484" s="1">
        <f t="shared" si="292"/>
        <v>0.85985908574152159</v>
      </c>
      <c r="AK2484" s="1">
        <f t="shared" si="292"/>
        <v>0.6931353601553838</v>
      </c>
      <c r="AL2484" s="1">
        <f t="shared" si="292"/>
        <v>1.1687516771279405</v>
      </c>
      <c r="AM2484" s="1">
        <f t="shared" si="292"/>
        <v>1.2195928818001522</v>
      </c>
      <c r="AN2484" s="29">
        <f t="shared" si="292"/>
        <v>1.050800235833476</v>
      </c>
      <c r="AO2484" s="1">
        <f t="shared" si="288"/>
        <v>47069.172652523244</v>
      </c>
      <c r="AP2484" s="1">
        <f t="shared" si="289"/>
        <v>33823.035700812223</v>
      </c>
      <c r="AQ2484" s="29">
        <f t="shared" si="290"/>
        <v>33395.754364103224</v>
      </c>
    </row>
    <row r="2485" spans="1:43" x14ac:dyDescent="0.2">
      <c r="A2485" s="26"/>
      <c r="E2485" s="25" t="s">
        <v>4835</v>
      </c>
      <c r="F2485" s="26" t="s">
        <v>4836</v>
      </c>
      <c r="G2485" s="1">
        <v>0.20856612624460999</v>
      </c>
      <c r="H2485" s="1">
        <v>1.0680226020013399</v>
      </c>
      <c r="I2485" s="1">
        <f>VLOOKUP(F2485,'[1]SUSMB vs SHAM all proteins sum'!$B$2:$E$3214,2,FALSE)</f>
        <v>0.603191872356999</v>
      </c>
      <c r="J2485" s="29">
        <f>VLOOKUP(F2485,'[1]SUSMB vs SHAM all proteins sum'!$B$2:$E$3214,3,FALSE)</f>
        <v>0.94360230988940796</v>
      </c>
      <c r="K2485" s="25">
        <f>VLOOKUP($E2485,[1]AllProteinsNorm!$A$1:$Q$3226,4,FALSE)</f>
        <v>1014899.32710739</v>
      </c>
      <c r="L2485" s="1">
        <f>VLOOKUP($E2485,[1]AllProteinsNorm!$A$1:$Q$3226,5,FALSE)</f>
        <v>1146800.3167757599</v>
      </c>
      <c r="M2485" s="1">
        <f>VLOOKUP($E2485,[1]AllProteinsNorm!$A$1:$Q$3226,10,FALSE)</f>
        <v>1229549.46024444</v>
      </c>
      <c r="N2485" s="1">
        <f>VLOOKUP($E2485,[1]AllProteinsNorm!$A$1:$Q$3226,11,FALSE)</f>
        <v>1116022.0970542501</v>
      </c>
      <c r="O2485" s="1">
        <f>VLOOKUP($E2485,[1]AllProteinsNorm!$A$1:$Q$3226,15,FALSE)</f>
        <v>1116930.7414609101</v>
      </c>
      <c r="P2485" s="1">
        <f>VLOOKUP($E2485,[1]AllProteinsNorm!$A$1:$Q$3226,6,FALSE)</f>
        <v>1246542.69877151</v>
      </c>
      <c r="Q2485" s="1">
        <f>VLOOKUP($E2485,[1]AllProteinsNorm!$A$1:$Q$3226,8,FALSE)</f>
        <v>1261171.62283656</v>
      </c>
      <c r="R2485" s="1">
        <f>VLOOKUP($E2485,[1]AllProteinsNorm!$A$1:$Q$3226,13,FALSE)</f>
        <v>1257346.3651091401</v>
      </c>
      <c r="S2485" s="1">
        <f>VLOOKUP($E2485,[1]AllProteinsNorm!$A$1:$Q$3226,16,FALSE)</f>
        <v>1037470.6327612</v>
      </c>
      <c r="T2485" s="1">
        <f>VLOOKUP($E2485,[1]AllProteinsNorm!$A$1:$Q$3226,17,FALSE)</f>
        <v>1208776.29755412</v>
      </c>
      <c r="U2485" s="1">
        <f>VLOOKUP($E2485,[1]AllProteinsNorm!$A$1:$Q$3226,3,FALSE)</f>
        <v>704810.01531275501</v>
      </c>
      <c r="V2485" s="1">
        <f>VLOOKUP($E2485,[1]AllProteinsNorm!$A$1:$Q$3226,7,FALSE)</f>
        <v>1146987.36668713</v>
      </c>
      <c r="W2485" s="1">
        <f>VLOOKUP($E2485,[1]AllProteinsNorm!$A$1:$Q$3226,9,FALSE)</f>
        <v>1141622.9242439901</v>
      </c>
      <c r="X2485" s="1">
        <f>VLOOKUP($E2485,[1]AllProteinsNorm!$A$1:$Q$3226,12,FALSE)</f>
        <v>1231937.36440688</v>
      </c>
      <c r="Y2485" s="29">
        <f>VLOOKUP($E2485,[1]AllProteinsNorm!$A$1:$Q$3226,14,FALSE)</f>
        <v>1173704.5204169599</v>
      </c>
      <c r="Z2485" s="25">
        <f t="shared" si="292"/>
        <v>0.90226074513115728</v>
      </c>
      <c r="AA2485" s="1">
        <f t="shared" si="292"/>
        <v>1.0195227060400422</v>
      </c>
      <c r="AB2485" s="1">
        <f t="shared" si="292"/>
        <v>1.093087937438719</v>
      </c>
      <c r="AC2485" s="1">
        <f t="shared" si="292"/>
        <v>0.99216040643256453</v>
      </c>
      <c r="AD2485" s="1">
        <f t="shared" si="292"/>
        <v>0.99296820495751681</v>
      </c>
      <c r="AE2485" s="1">
        <f t="shared" si="292"/>
        <v>1.108195181720105</v>
      </c>
      <c r="AF2485" s="1">
        <f t="shared" si="292"/>
        <v>1.1212005149338125</v>
      </c>
      <c r="AG2485" s="1">
        <f t="shared" si="292"/>
        <v>1.1177998033604808</v>
      </c>
      <c r="AH2485" s="1">
        <f t="shared" si="292"/>
        <v>0.92232697486828152</v>
      </c>
      <c r="AI2485" s="1">
        <f t="shared" si="292"/>
        <v>1.074620283803438</v>
      </c>
      <c r="AJ2485" s="1">
        <f t="shared" si="292"/>
        <v>0.62658668954334573</v>
      </c>
      <c r="AK2485" s="1">
        <f t="shared" si="292"/>
        <v>1.0196889962206561</v>
      </c>
      <c r="AL2485" s="1">
        <f t="shared" si="292"/>
        <v>1.0149199263171853</v>
      </c>
      <c r="AM2485" s="1">
        <f t="shared" si="292"/>
        <v>1.0952108201043775</v>
      </c>
      <c r="AN2485" s="29">
        <f t="shared" si="292"/>
        <v>1.0434409471661406</v>
      </c>
      <c r="AO2485" s="1">
        <f t="shared" si="288"/>
        <v>68809.287041645191</v>
      </c>
      <c r="AP2485" s="1">
        <f t="shared" si="289"/>
        <v>84455.95540142445</v>
      </c>
      <c r="AQ2485" s="29">
        <f t="shared" si="290"/>
        <v>190219.63129500297</v>
      </c>
    </row>
    <row r="2486" spans="1:43" x14ac:dyDescent="0.2">
      <c r="A2486" s="26"/>
      <c r="E2486" s="25" t="s">
        <v>4837</v>
      </c>
      <c r="F2486" s="26" t="s">
        <v>4838</v>
      </c>
      <c r="G2486" s="1">
        <v>0.855113152808604</v>
      </c>
      <c r="H2486" s="1">
        <v>0.94201572129640498</v>
      </c>
      <c r="I2486" s="1">
        <f>VLOOKUP(F2486,'[1]SUSMB vs SHAM all proteins sum'!$B$2:$E$3214,2,FALSE)</f>
        <v>0.38887022127179</v>
      </c>
      <c r="J2486" s="29">
        <f>VLOOKUP(F2486,'[1]SUSMB vs SHAM all proteins sum'!$B$2:$E$3214,3,FALSE)</f>
        <v>0.73896020768016202</v>
      </c>
      <c r="K2486" s="25">
        <f>VLOOKUP($E2486,[1]AllProteinsNorm!$A$1:$Q$3226,4,FALSE)</f>
        <v>88361.053891858697</v>
      </c>
      <c r="L2486" s="1">
        <f>VLOOKUP($E2486,[1]AllProteinsNorm!$A$1:$Q$3226,5,FALSE)</f>
        <v>47552.6840029456</v>
      </c>
      <c r="M2486" s="1">
        <f>VLOOKUP($E2486,[1]AllProteinsNorm!$A$1:$Q$3226,10,FALSE)</f>
        <v>58186.546285470598</v>
      </c>
      <c r="N2486" s="1">
        <f>VLOOKUP($E2486,[1]AllProteinsNorm!$A$1:$Q$3226,11,FALSE)</f>
        <v>47094.4310172158</v>
      </c>
      <c r="O2486" s="1">
        <f>VLOOKUP($E2486,[1]AllProteinsNorm!$A$1:$Q$3226,15,FALSE)</f>
        <v>23149.912854138802</v>
      </c>
      <c r="P2486" s="1">
        <f>VLOOKUP($E2486,[1]AllProteinsNorm!$A$1:$Q$3226,6,FALSE)</f>
        <v>70600.8890956588</v>
      </c>
      <c r="Q2486" s="1">
        <f>VLOOKUP($E2486,[1]AllProteinsNorm!$A$1:$Q$3226,8,FALSE)</f>
        <v>46028.945281843997</v>
      </c>
      <c r="R2486" s="1">
        <f>VLOOKUP($E2486,[1]AllProteinsNorm!$A$1:$Q$3226,13,FALSE)</f>
        <v>18876.421415160599</v>
      </c>
      <c r="S2486" s="1">
        <f>VLOOKUP($E2486,[1]AllProteinsNorm!$A$1:$Q$3226,16,FALSE)</f>
        <v>56305.5203901247</v>
      </c>
      <c r="T2486" s="1">
        <f>VLOOKUP($E2486,[1]AllProteinsNorm!$A$1:$Q$3226,17,FALSE)</f>
        <v>57247.474947436902</v>
      </c>
      <c r="U2486" s="1">
        <f>VLOOKUP($E2486,[1]AllProteinsNorm!$A$1:$Q$3226,3,FALSE)</f>
        <v>41610.697249177501</v>
      </c>
      <c r="V2486" s="1">
        <f>VLOOKUP($E2486,[1]AllProteinsNorm!$A$1:$Q$3226,7,FALSE)</f>
        <v>14678.220716289799</v>
      </c>
      <c r="W2486" s="1">
        <f>VLOOKUP($E2486,[1]AllProteinsNorm!$A$1:$Q$3226,9,FALSE)</f>
        <v>50202.3572212527</v>
      </c>
      <c r="X2486" s="1">
        <f>VLOOKUP($E2486,[1]AllProteinsNorm!$A$1:$Q$3226,12,FALSE)</f>
        <v>30709.4997743153</v>
      </c>
      <c r="Y2486" s="29">
        <f>VLOOKUP($E2486,[1]AllProteinsNorm!$A$1:$Q$3226,14,FALSE)</f>
        <v>62374.549360134202</v>
      </c>
      <c r="Z2486" s="25">
        <f t="shared" si="292"/>
        <v>1.671323047930461</v>
      </c>
      <c r="AA2486" s="1">
        <f t="shared" si="292"/>
        <v>0.89944487151934893</v>
      </c>
      <c r="AB2486" s="1">
        <f t="shared" si="292"/>
        <v>1.1005812131371571</v>
      </c>
      <c r="AC2486" s="1">
        <f t="shared" si="292"/>
        <v>0.89077715261945334</v>
      </c>
      <c r="AD2486" s="1">
        <f t="shared" si="292"/>
        <v>0.43787371479357923</v>
      </c>
      <c r="AE2486" s="1">
        <f t="shared" si="292"/>
        <v>1.3353948142624945</v>
      </c>
      <c r="AF2486" s="1">
        <f t="shared" si="292"/>
        <v>0.870623806905091</v>
      </c>
      <c r="AG2486" s="1">
        <f t="shared" si="292"/>
        <v>0.35704189554163779</v>
      </c>
      <c r="AH2486" s="1">
        <f t="shared" si="292"/>
        <v>1.0650021679110422</v>
      </c>
      <c r="AI2486" s="1">
        <f t="shared" si="292"/>
        <v>1.0828189581415633</v>
      </c>
      <c r="AJ2486" s="1">
        <f t="shared" si="292"/>
        <v>0.78705395974701742</v>
      </c>
      <c r="AK2486" s="1">
        <f t="shared" si="292"/>
        <v>0.27763417824066727</v>
      </c>
      <c r="AL2486" s="1">
        <f t="shared" si="292"/>
        <v>0.94956265219521707</v>
      </c>
      <c r="AM2486" s="1">
        <f t="shared" si="292"/>
        <v>0.58086105249540732</v>
      </c>
      <c r="AN2486" s="29">
        <f t="shared" si="292"/>
        <v>1.1797960454099288</v>
      </c>
      <c r="AO2486" s="1">
        <f t="shared" si="288"/>
        <v>21131.943552043733</v>
      </c>
      <c r="AP2486" s="1">
        <f t="shared" si="289"/>
        <v>17326.00086488343</v>
      </c>
      <c r="AQ2486" s="29">
        <f t="shared" si="290"/>
        <v>16338.743698446226</v>
      </c>
    </row>
    <row r="2487" spans="1:43" x14ac:dyDescent="0.2">
      <c r="A2487" s="26"/>
      <c r="E2487" s="25" t="s">
        <v>4839</v>
      </c>
      <c r="F2487" s="26" t="s">
        <v>4840</v>
      </c>
      <c r="G2487" s="1">
        <v>0.42622225483578702</v>
      </c>
      <c r="H2487" s="1">
        <v>1.08717126471698</v>
      </c>
      <c r="I2487" s="1">
        <f>VLOOKUP(F2487,'[1]SUSMB vs SHAM all proteins sum'!$B$2:$E$3214,2,FALSE)</f>
        <v>0.626482885340371</v>
      </c>
      <c r="J2487" s="29">
        <f>VLOOKUP(F2487,'[1]SUSMB vs SHAM all proteins sum'!$B$2:$E$3214,3,FALSE)</f>
        <v>1.0645070820112299</v>
      </c>
      <c r="K2487" s="25">
        <f>VLOOKUP($E2487,[1]AllProteinsNorm!$A$1:$Q$3226,4,FALSE)</f>
        <v>981181.26393785898</v>
      </c>
      <c r="L2487" s="1">
        <f>VLOOKUP($E2487,[1]AllProteinsNorm!$A$1:$Q$3226,5,FALSE)</f>
        <v>1360170.6827949299</v>
      </c>
      <c r="M2487" s="1">
        <f>VLOOKUP($E2487,[1]AllProteinsNorm!$A$1:$Q$3226,10,FALSE)</f>
        <v>1125622.65669829</v>
      </c>
      <c r="N2487" s="1">
        <f>VLOOKUP($E2487,[1]AllProteinsNorm!$A$1:$Q$3226,11,FALSE)</f>
        <v>1280873.1238683299</v>
      </c>
      <c r="O2487" s="1">
        <f>VLOOKUP($E2487,[1]AllProteinsNorm!$A$1:$Q$3226,15,FALSE)</f>
        <v>831418.01634755905</v>
      </c>
      <c r="P2487" s="1">
        <f>VLOOKUP($E2487,[1]AllProteinsNorm!$A$1:$Q$3226,6,FALSE)</f>
        <v>1283208.18567451</v>
      </c>
      <c r="Q2487" s="1">
        <f>VLOOKUP($E2487,[1]AllProteinsNorm!$A$1:$Q$3226,8,FALSE)</f>
        <v>1070055.1575442899</v>
      </c>
      <c r="R2487" s="1">
        <f>VLOOKUP($E2487,[1]AllProteinsNorm!$A$1:$Q$3226,13,FALSE)</f>
        <v>1287462.8438371201</v>
      </c>
      <c r="S2487" s="1">
        <f>VLOOKUP($E2487,[1]AllProteinsNorm!$A$1:$Q$3226,16,FALSE)</f>
        <v>1278688.3381706399</v>
      </c>
      <c r="T2487" s="1">
        <f>VLOOKUP($E2487,[1]AllProteinsNorm!$A$1:$Q$3226,17,FALSE)</f>
        <v>1074850.7328920299</v>
      </c>
      <c r="U2487" s="1">
        <f>VLOOKUP($E2487,[1]AllProteinsNorm!$A$1:$Q$3226,3,FALSE)</f>
        <v>1040728.9848495</v>
      </c>
      <c r="V2487" s="1">
        <f>VLOOKUP($E2487,[1]AllProteinsNorm!$A$1:$Q$3226,7,FALSE)</f>
        <v>1104769.5271382199</v>
      </c>
      <c r="W2487" s="1">
        <f>VLOOKUP($E2487,[1]AllProteinsNorm!$A$1:$Q$3226,9,FALSE)</f>
        <v>1436548.5079415201</v>
      </c>
      <c r="X2487" s="1">
        <f>VLOOKUP($E2487,[1]AllProteinsNorm!$A$1:$Q$3226,12,FALSE)</f>
        <v>935893.41598696203</v>
      </c>
      <c r="Y2487" s="29">
        <f>VLOOKUP($E2487,[1]AllProteinsNorm!$A$1:$Q$3226,14,FALSE)</f>
        <v>1414646.00695149</v>
      </c>
      <c r="Z2487" s="25">
        <f t="shared" si="292"/>
        <v>0.87931038690451002</v>
      </c>
      <c r="AA2487" s="1">
        <f t="shared" si="292"/>
        <v>1.2189513327481643</v>
      </c>
      <c r="AB2487" s="1">
        <f t="shared" si="292"/>
        <v>1.0087551914694337</v>
      </c>
      <c r="AC2487" s="1">
        <f t="shared" si="292"/>
        <v>1.1478868212424207</v>
      </c>
      <c r="AD2487" s="1">
        <f t="shared" si="292"/>
        <v>0.74509626763547077</v>
      </c>
      <c r="AE2487" s="1">
        <f t="shared" si="292"/>
        <v>1.1499794458936474</v>
      </c>
      <c r="AF2487" s="1">
        <f t="shared" si="292"/>
        <v>0.95895697275465563</v>
      </c>
      <c r="AG2487" s="1">
        <f t="shared" si="292"/>
        <v>1.15379236533332</v>
      </c>
      <c r="AH2487" s="1">
        <f t="shared" si="292"/>
        <v>1.1459288703237198</v>
      </c>
      <c r="AI2487" s="1">
        <f t="shared" si="292"/>
        <v>0.96325464880028999</v>
      </c>
      <c r="AJ2487" s="1">
        <f t="shared" si="292"/>
        <v>0.93267558193886302</v>
      </c>
      <c r="AK2487" s="1">
        <f t="shared" si="292"/>
        <v>0.99006713239659305</v>
      </c>
      <c r="AL2487" s="1">
        <f t="shared" si="292"/>
        <v>1.2873992510370182</v>
      </c>
      <c r="AM2487" s="1">
        <f t="shared" si="292"/>
        <v>0.83872453741126307</v>
      </c>
      <c r="AN2487" s="29">
        <f t="shared" si="292"/>
        <v>1.267770771236634</v>
      </c>
      <c r="AO2487" s="1">
        <f t="shared" si="288"/>
        <v>192903.060638783</v>
      </c>
      <c r="AP2487" s="1">
        <f t="shared" si="289"/>
        <v>103253.69675221245</v>
      </c>
      <c r="AQ2487" s="29">
        <f t="shared" si="290"/>
        <v>202636.41050912932</v>
      </c>
    </row>
    <row r="2488" spans="1:43" x14ac:dyDescent="0.2">
      <c r="A2488" s="26"/>
      <c r="E2488" s="25" t="s">
        <v>4841</v>
      </c>
      <c r="F2488" s="26" t="s">
        <v>4842</v>
      </c>
      <c r="G2488" s="1">
        <v>0.56054290331210399</v>
      </c>
      <c r="H2488" s="43">
        <v>0.63660935196178403</v>
      </c>
      <c r="I2488" s="1">
        <f>VLOOKUP(F2488,'[1]SUSMB vs SHAM all proteins sum'!$B$2:$E$3214,2,FALSE)</f>
        <v>0.78427214330915096</v>
      </c>
      <c r="J2488" s="29">
        <f>VLOOKUP(F2488,'[1]SUSMB vs SHAM all proteins sum'!$B$2:$E$3214,3,FALSE)</f>
        <v>0.81672086260864596</v>
      </c>
      <c r="K2488" s="25">
        <f>VLOOKUP($E2488,[1]AllProteinsNorm!$A$1:$Q$3226,4,FALSE)</f>
        <v>11218.3843224878</v>
      </c>
      <c r="L2488" s="1">
        <f>VLOOKUP($E2488,[1]AllProteinsNorm!$A$1:$Q$3226,5,FALSE)</f>
        <v>54584.1838432316</v>
      </c>
      <c r="M2488" s="1">
        <f>VLOOKUP($E2488,[1]AllProteinsNorm!$A$1:$Q$3226,10,FALSE)</f>
        <v>182338.48800209901</v>
      </c>
      <c r="N2488" s="1">
        <f>VLOOKUP($E2488,[1]AllProteinsNorm!$A$1:$Q$3226,11,FALSE)</f>
        <v>24433.0914999122</v>
      </c>
      <c r="O2488" s="1">
        <f>VLOOKUP($E2488,[1]AllProteinsNorm!$A$1:$Q$3226,15,FALSE)</f>
        <v>173828.30899891199</v>
      </c>
      <c r="P2488" s="1">
        <f>VLOOKUP($E2488,[1]AllProteinsNorm!$A$1:$Q$3226,6,FALSE)</f>
        <v>12215.548567850199</v>
      </c>
      <c r="Q2488" s="1">
        <f>VLOOKUP($E2488,[1]AllProteinsNorm!$A$1:$Q$3226,8,FALSE)</f>
        <v>16788.6002541491</v>
      </c>
      <c r="R2488" s="1">
        <f>VLOOKUP($E2488,[1]AllProteinsNorm!$A$1:$Q$3226,13,FALSE)</f>
        <v>22674.942236904099</v>
      </c>
      <c r="S2488" s="1">
        <f>VLOOKUP($E2488,[1]AllProteinsNorm!$A$1:$Q$3226,16,FALSE)</f>
        <v>52021.461894516397</v>
      </c>
      <c r="T2488" s="1">
        <f>VLOOKUP($E2488,[1]AllProteinsNorm!$A$1:$Q$3226,17,FALSE)</f>
        <v>204966.685006004</v>
      </c>
      <c r="U2488" s="1">
        <f>VLOOKUP($E2488,[1]AllProteinsNorm!$A$1:$Q$3226,3,FALSE)</f>
        <v>117206.075349142</v>
      </c>
      <c r="V2488" s="1">
        <f>VLOOKUP($E2488,[1]AllProteinsNorm!$A$1:$Q$3226,7,FALSE)</f>
        <v>54974.523651718599</v>
      </c>
      <c r="W2488" s="1">
        <f>VLOOKUP($E2488,[1]AllProteinsNorm!$A$1:$Q$3226,9,FALSE)</f>
        <v>96292.214887046895</v>
      </c>
      <c r="X2488" s="1">
        <f>VLOOKUP($E2488,[1]AllProteinsNorm!$A$1:$Q$3226,12,FALSE)</f>
        <v>31042.614676180401</v>
      </c>
      <c r="Y2488" s="29">
        <f>VLOOKUP($E2488,[1]AllProteinsNorm!$A$1:$Q$3226,14,FALSE)</f>
        <v>8947.0855368841694</v>
      </c>
      <c r="Z2488" s="25">
        <f t="shared" ref="Z2488:AN2504" si="293">K2488/AVERAGE($K2488:$O2488)</f>
        <v>0.12565325475869066</v>
      </c>
      <c r="AA2488" s="1">
        <f t="shared" si="293"/>
        <v>0.61137862290028933</v>
      </c>
      <c r="AB2488" s="1">
        <f t="shared" si="293"/>
        <v>2.0423105347991273</v>
      </c>
      <c r="AC2488" s="1">
        <f t="shared" si="293"/>
        <v>0.2736666334943354</v>
      </c>
      <c r="AD2488" s="1">
        <f t="shared" si="293"/>
        <v>1.9469909540475578</v>
      </c>
      <c r="AE2488" s="1">
        <f t="shared" si="293"/>
        <v>0.13682214765422243</v>
      </c>
      <c r="AF2488" s="1">
        <f t="shared" si="293"/>
        <v>0.18804332282927186</v>
      </c>
      <c r="AG2488" s="1">
        <f t="shared" si="293"/>
        <v>0.25397420979962188</v>
      </c>
      <c r="AH2488" s="1">
        <f t="shared" si="293"/>
        <v>0.58267445796522765</v>
      </c>
      <c r="AI2488" s="1">
        <f t="shared" si="293"/>
        <v>2.2957611673614267</v>
      </c>
      <c r="AJ2488" s="1">
        <f t="shared" si="293"/>
        <v>1.3127848379726472</v>
      </c>
      <c r="AK2488" s="1">
        <f t="shared" si="293"/>
        <v>0.61575068450812331</v>
      </c>
      <c r="AL2488" s="1">
        <f t="shared" si="293"/>
        <v>1.0785358979213067</v>
      </c>
      <c r="AM2488" s="1">
        <f t="shared" si="293"/>
        <v>0.34769762366431062</v>
      </c>
      <c r="AN2488" s="29">
        <f t="shared" si="293"/>
        <v>0.10021322019253059</v>
      </c>
      <c r="AO2488" s="1">
        <f t="shared" si="288"/>
        <v>73906.475745487842</v>
      </c>
      <c r="AP2488" s="1">
        <f t="shared" si="289"/>
        <v>72948.90188734472</v>
      </c>
      <c r="AQ2488" s="29">
        <f t="shared" si="290"/>
        <v>40113.645413437545</v>
      </c>
    </row>
    <row r="2489" spans="1:43" x14ac:dyDescent="0.2">
      <c r="A2489" s="26"/>
      <c r="E2489" s="25" t="s">
        <v>4843</v>
      </c>
      <c r="F2489" s="26" t="s">
        <v>4844</v>
      </c>
      <c r="G2489" s="1">
        <v>0.205697548541248</v>
      </c>
      <c r="H2489" s="1">
        <v>0.89281587421657504</v>
      </c>
      <c r="I2489" s="1">
        <f>VLOOKUP(F2489,'[1]SUSMB vs SHAM all proteins sum'!$B$2:$E$3214,2,FALSE)</f>
        <v>5.4811132856636802E-2</v>
      </c>
      <c r="J2489" s="29">
        <f>VLOOKUP(F2489,'[1]SUSMB vs SHAM all proteins sum'!$B$2:$E$3214,3,FALSE)</f>
        <v>0.86624341164221696</v>
      </c>
      <c r="K2489" s="25">
        <f>VLOOKUP($E2489,[1]AllProteinsNorm!$A$1:$Q$3226,4,FALSE)</f>
        <v>507050.66967089102</v>
      </c>
      <c r="L2489" s="1">
        <f>VLOOKUP($E2489,[1]AllProteinsNorm!$A$1:$Q$3226,5,FALSE)</f>
        <v>500955.64700655098</v>
      </c>
      <c r="M2489" s="1">
        <f>VLOOKUP($E2489,[1]AllProteinsNorm!$A$1:$Q$3226,10,FALSE)</f>
        <v>526319.25533195306</v>
      </c>
      <c r="N2489" s="1">
        <f>VLOOKUP($E2489,[1]AllProteinsNorm!$A$1:$Q$3226,11,FALSE)</f>
        <v>430607.29762704601</v>
      </c>
      <c r="O2489" s="1">
        <f>VLOOKUP($E2489,[1]AllProteinsNorm!$A$1:$Q$3226,15,FALSE)</f>
        <v>558333.35527395201</v>
      </c>
      <c r="P2489" s="1">
        <f>VLOOKUP($E2489,[1]AllProteinsNorm!$A$1:$Q$3226,6,FALSE)</f>
        <v>466685.84895938297</v>
      </c>
      <c r="Q2489" s="1">
        <f>VLOOKUP($E2489,[1]AllProteinsNorm!$A$1:$Q$3226,8,FALSE)</f>
        <v>575837.12776626099</v>
      </c>
      <c r="R2489" s="1">
        <f>VLOOKUP($E2489,[1]AllProteinsNorm!$A$1:$Q$3226,13,FALSE)</f>
        <v>413909.43814906501</v>
      </c>
      <c r="S2489" s="1">
        <f>VLOOKUP($E2489,[1]AllProteinsNorm!$A$1:$Q$3226,16,FALSE)</f>
        <v>381754.41111021698</v>
      </c>
      <c r="T2489" s="1">
        <f>VLOOKUP($E2489,[1]AllProteinsNorm!$A$1:$Q$3226,17,FALSE)</f>
        <v>429408.54625727702</v>
      </c>
      <c r="U2489" s="1">
        <f>VLOOKUP($E2489,[1]AllProteinsNorm!$A$1:$Q$3226,3,FALSE)</f>
        <v>374239.30108395801</v>
      </c>
      <c r="V2489" s="1">
        <f>VLOOKUP($E2489,[1]AllProteinsNorm!$A$1:$Q$3226,7,FALSE)</f>
        <v>417818.13102701801</v>
      </c>
      <c r="W2489" s="1">
        <f>VLOOKUP($E2489,[1]AllProteinsNorm!$A$1:$Q$3226,9,FALSE)</f>
        <v>498045.899540796</v>
      </c>
      <c r="X2489" s="1">
        <f>VLOOKUP($E2489,[1]AllProteinsNorm!$A$1:$Q$3226,12,FALSE)</f>
        <v>448388.717601843</v>
      </c>
      <c r="Y2489" s="29">
        <f>VLOOKUP($E2489,[1]AllProteinsNorm!$A$1:$Q$3226,14,FALSE)</f>
        <v>448966.41786780598</v>
      </c>
      <c r="Z2489" s="25">
        <f t="shared" si="293"/>
        <v>1.0047506376163251</v>
      </c>
      <c r="AA2489" s="1">
        <f t="shared" si="293"/>
        <v>0.99267299276821452</v>
      </c>
      <c r="AB2489" s="1">
        <f t="shared" si="293"/>
        <v>1.0429324700976486</v>
      </c>
      <c r="AC2489" s="1">
        <f t="shared" si="293"/>
        <v>0.85327361293859871</v>
      </c>
      <c r="AD2489" s="1">
        <f t="shared" si="293"/>
        <v>1.1063702865792127</v>
      </c>
      <c r="AE2489" s="1">
        <f t="shared" si="293"/>
        <v>0.92476537820727978</v>
      </c>
      <c r="AF2489" s="1">
        <f t="shared" si="293"/>
        <v>1.1410550382703082</v>
      </c>
      <c r="AG2489" s="1">
        <f t="shared" si="293"/>
        <v>0.82018582514764926</v>
      </c>
      <c r="AH2489" s="1">
        <f t="shared" si="293"/>
        <v>0.75646875335909891</v>
      </c>
      <c r="AI2489" s="1">
        <f t="shared" si="293"/>
        <v>0.85089821679939115</v>
      </c>
      <c r="AJ2489" s="1">
        <f t="shared" si="293"/>
        <v>0.74157712212322757</v>
      </c>
      <c r="AK2489" s="1">
        <f t="shared" si="293"/>
        <v>0.82793112930811663</v>
      </c>
      <c r="AL2489" s="1">
        <f t="shared" si="293"/>
        <v>0.98690715752453484</v>
      </c>
      <c r="AM2489" s="1">
        <f t="shared" si="293"/>
        <v>0.88850853939870389</v>
      </c>
      <c r="AN2489" s="29">
        <f t="shared" si="293"/>
        <v>0.88965328635457352</v>
      </c>
      <c r="AO2489" s="1">
        <f t="shared" si="288"/>
        <v>42078.955407804438</v>
      </c>
      <c r="AP2489" s="1">
        <f t="shared" si="289"/>
        <v>66985.78637286782</v>
      </c>
      <c r="AQ2489" s="29">
        <f t="shared" si="290"/>
        <v>40755.712506483644</v>
      </c>
    </row>
    <row r="2490" spans="1:43" x14ac:dyDescent="0.2">
      <c r="A2490" s="26"/>
      <c r="E2490" s="25" t="s">
        <v>4845</v>
      </c>
      <c r="F2490" s="26" t="s">
        <v>4846</v>
      </c>
      <c r="G2490" s="1">
        <v>8.0428871258050705E-2</v>
      </c>
      <c r="H2490" s="43">
        <v>0.42457026005846099</v>
      </c>
      <c r="I2490" s="1">
        <f>VLOOKUP(F2490,'[1]SUSMB vs SHAM all proteins sum'!$B$2:$E$3214,2,FALSE)</f>
        <v>0.39558271571681197</v>
      </c>
      <c r="J2490" s="29">
        <f>VLOOKUP(F2490,'[1]SUSMB vs SHAM all proteins sum'!$B$2:$E$3214,3,FALSE)</f>
        <v>0.64258653316166903</v>
      </c>
      <c r="K2490" s="25">
        <f>VLOOKUP($E2490,[1]AllProteinsNorm!$A$1:$Q$3226,4,FALSE)</f>
        <v>19521.102179353598</v>
      </c>
      <c r="L2490" s="1">
        <f>VLOOKUP($E2490,[1]AllProteinsNorm!$A$1:$Q$3226,5,FALSE)</f>
        <v>14059.209461608199</v>
      </c>
      <c r="M2490" s="1">
        <f>VLOOKUP($E2490,[1]AllProteinsNorm!$A$1:$Q$3226,10,FALSE)</f>
        <v>36576.713641208597</v>
      </c>
      <c r="N2490" s="1">
        <f>VLOOKUP($E2490,[1]AllProteinsNorm!$A$1:$Q$3226,11,FALSE)</f>
        <v>29091.641729344199</v>
      </c>
      <c r="O2490" s="1">
        <f>VLOOKUP($E2490,[1]AllProteinsNorm!$A$1:$Q$3226,15,FALSE)</f>
        <v>10023.6634600508</v>
      </c>
      <c r="P2490" s="1">
        <f>VLOOKUP($E2490,[1]AllProteinsNorm!$A$1:$Q$3226,6,FALSE)</f>
        <v>4345.4633094991996</v>
      </c>
      <c r="Q2490" s="1">
        <f>VLOOKUP($E2490,[1]AllProteinsNorm!$A$1:$Q$3226,8,FALSE)</f>
        <v>4821.1596219493003</v>
      </c>
      <c r="R2490" s="1">
        <f>VLOOKUP($E2490,[1]AllProteinsNorm!$A$1:$Q$3226,13,FALSE)</f>
        <v>10051.8661216087</v>
      </c>
      <c r="S2490" s="1">
        <f>VLOOKUP($E2490,[1]AllProteinsNorm!$A$1:$Q$3226,16,FALSE)</f>
        <v>30888.500627405399</v>
      </c>
      <c r="T2490" s="1">
        <f>VLOOKUP($E2490,[1]AllProteinsNorm!$A$1:$Q$3226,17,FALSE)</f>
        <v>6208.4237775657602</v>
      </c>
      <c r="U2490" s="1">
        <f>VLOOKUP($E2490,[1]AllProteinsNorm!$A$1:$Q$3226,3,FALSE)</f>
        <v>6417.4432839880701</v>
      </c>
      <c r="V2490" s="1">
        <f>VLOOKUP($E2490,[1]AllProteinsNorm!$A$1:$Q$3226,7,FALSE)</f>
        <v>7631.8396257096101</v>
      </c>
      <c r="W2490" s="1">
        <f>VLOOKUP($E2490,[1]AllProteinsNorm!$A$1:$Q$3226,9,FALSE)</f>
        <v>34831.9380743121</v>
      </c>
      <c r="X2490" s="1">
        <f>VLOOKUP($E2490,[1]AllProteinsNorm!$A$1:$Q$3226,12,FALSE)</f>
        <v>37220.8988230346</v>
      </c>
      <c r="Y2490" s="29">
        <f>VLOOKUP($E2490,[1]AllProteinsNorm!$A$1:$Q$3226,14,FALSE)</f>
        <v>5050.8788707683998</v>
      </c>
      <c r="Z2490" s="25">
        <f t="shared" si="293"/>
        <v>0.89323171269021917</v>
      </c>
      <c r="AA2490" s="1">
        <f t="shared" si="293"/>
        <v>0.64331058928347173</v>
      </c>
      <c r="AB2490" s="1">
        <f t="shared" si="293"/>
        <v>1.6736493805596333</v>
      </c>
      <c r="AC2490" s="1">
        <f t="shared" si="293"/>
        <v>1.3311531658471565</v>
      </c>
      <c r="AD2490" s="1">
        <f t="shared" si="293"/>
        <v>0.45865515161951886</v>
      </c>
      <c r="AE2490" s="1">
        <f t="shared" si="293"/>
        <v>0.19883639759243379</v>
      </c>
      <c r="AF2490" s="1">
        <f t="shared" si="293"/>
        <v>0.22060294683674983</v>
      </c>
      <c r="AG2490" s="1">
        <f t="shared" si="293"/>
        <v>0.45994562750834594</v>
      </c>
      <c r="AH2490" s="1">
        <f t="shared" si="293"/>
        <v>1.4133724655686344</v>
      </c>
      <c r="AI2490" s="1">
        <f t="shared" si="293"/>
        <v>0.28408032256534066</v>
      </c>
      <c r="AJ2490" s="1">
        <f t="shared" si="293"/>
        <v>0.2936444778057517</v>
      </c>
      <c r="AK2490" s="1">
        <f t="shared" si="293"/>
        <v>0.34921189988235635</v>
      </c>
      <c r="AL2490" s="1">
        <f t="shared" si="293"/>
        <v>1.593813270202743</v>
      </c>
      <c r="AM2490" s="1">
        <f t="shared" si="293"/>
        <v>1.7031255150506805</v>
      </c>
      <c r="AN2490" s="29">
        <f t="shared" si="293"/>
        <v>0.23111426511044936</v>
      </c>
      <c r="AO2490" s="1">
        <f t="shared" si="288"/>
        <v>9749.8696207138128</v>
      </c>
      <c r="AP2490" s="1">
        <f t="shared" si="289"/>
        <v>10015.243204461825</v>
      </c>
      <c r="AQ2490" s="29">
        <f t="shared" si="290"/>
        <v>14572.750717409212</v>
      </c>
    </row>
    <row r="2491" spans="1:43" x14ac:dyDescent="0.2">
      <c r="A2491" s="26"/>
      <c r="E2491" s="25" t="s">
        <v>4847</v>
      </c>
      <c r="F2491" s="26" t="s">
        <v>4848</v>
      </c>
      <c r="G2491" s="1">
        <v>0.27248870608318498</v>
      </c>
      <c r="H2491" s="1">
        <v>1.1482852143623801</v>
      </c>
      <c r="I2491" s="1">
        <f>VLOOKUP(F2491,'[1]SUSMB vs SHAM all proteins sum'!$B$2:$E$3214,2,FALSE)</f>
        <v>0.90280571828897804</v>
      </c>
      <c r="J2491" s="29">
        <f>VLOOKUP(F2491,'[1]SUSMB vs SHAM all proteins sum'!$B$2:$E$3214,3,FALSE)</f>
        <v>1.01710316047343</v>
      </c>
      <c r="K2491" s="25">
        <f>VLOOKUP($E2491,[1]AllProteinsNorm!$A$1:$Q$3226,4,FALSE)</f>
        <v>336734.77570549102</v>
      </c>
      <c r="L2491" s="1">
        <f>VLOOKUP($E2491,[1]AllProteinsNorm!$A$1:$Q$3226,5,FALSE)</f>
        <v>293011.975415789</v>
      </c>
      <c r="M2491" s="1">
        <f>VLOOKUP($E2491,[1]AllProteinsNorm!$A$1:$Q$3226,10,FALSE)</f>
        <v>429266.71250331501</v>
      </c>
      <c r="N2491" s="1">
        <f>VLOOKUP($E2491,[1]AllProteinsNorm!$A$1:$Q$3226,11,FALSE)</f>
        <v>271284.94071668701</v>
      </c>
      <c r="O2491" s="1">
        <f>VLOOKUP($E2491,[1]AllProteinsNorm!$A$1:$Q$3226,15,FALSE)</f>
        <v>482462.36717803398</v>
      </c>
      <c r="P2491" s="1">
        <f>VLOOKUP($E2491,[1]AllProteinsNorm!$A$1:$Q$3226,6,FALSE)</f>
        <v>384747.37320996902</v>
      </c>
      <c r="Q2491" s="1">
        <f>VLOOKUP($E2491,[1]AllProteinsNorm!$A$1:$Q$3226,8,FALSE)</f>
        <v>471898.98754531599</v>
      </c>
      <c r="R2491" s="1">
        <f>VLOOKUP($E2491,[1]AllProteinsNorm!$A$1:$Q$3226,13,FALSE)</f>
        <v>415645.79226633999</v>
      </c>
      <c r="S2491" s="1">
        <f>VLOOKUP($E2491,[1]AllProteinsNorm!$A$1:$Q$3226,16,FALSE)</f>
        <v>388108.18924191297</v>
      </c>
      <c r="T2491" s="1">
        <f>VLOOKUP($E2491,[1]AllProteinsNorm!$A$1:$Q$3226,17,FALSE)</f>
        <v>377865.84835767501</v>
      </c>
      <c r="U2491" s="1">
        <f>VLOOKUP($E2491,[1]AllProteinsNorm!$A$1:$Q$3226,3,FALSE)</f>
        <v>319989.44059205003</v>
      </c>
      <c r="V2491" s="1">
        <f>VLOOKUP($E2491,[1]AllProteinsNorm!$A$1:$Q$3226,7,FALSE)</f>
        <v>282194.46076868102</v>
      </c>
      <c r="W2491" s="1">
        <f>VLOOKUP($E2491,[1]AllProteinsNorm!$A$1:$Q$3226,9,FALSE)</f>
        <v>388219.79541286302</v>
      </c>
      <c r="X2491" s="1">
        <f>VLOOKUP($E2491,[1]AllProteinsNorm!$A$1:$Q$3226,12,FALSE)</f>
        <v>406671.69154155301</v>
      </c>
      <c r="Y2491" s="29">
        <f>VLOOKUP($E2491,[1]AllProteinsNorm!$A$1:$Q$3226,14,FALSE)</f>
        <v>423261.679426088</v>
      </c>
      <c r="Z2491" s="25">
        <f t="shared" si="293"/>
        <v>0.92878989052500838</v>
      </c>
      <c r="AA2491" s="1">
        <f t="shared" si="293"/>
        <v>0.80819261984086577</v>
      </c>
      <c r="AB2491" s="1">
        <f t="shared" si="293"/>
        <v>1.1840136857759143</v>
      </c>
      <c r="AC2491" s="1">
        <f t="shared" si="293"/>
        <v>0.74826459447629412</v>
      </c>
      <c r="AD2491" s="1">
        <f t="shared" si="293"/>
        <v>1.3307392093819179</v>
      </c>
      <c r="AE2491" s="1">
        <f t="shared" si="293"/>
        <v>1.0612193822119824</v>
      </c>
      <c r="AF2491" s="1">
        <f t="shared" si="293"/>
        <v>1.301603043709421</v>
      </c>
      <c r="AG2491" s="1">
        <f t="shared" si="293"/>
        <v>1.1464441386768807</v>
      </c>
      <c r="AH2491" s="1">
        <f t="shared" si="293"/>
        <v>1.0704892651572295</v>
      </c>
      <c r="AI2491" s="1">
        <f t="shared" si="293"/>
        <v>1.0422385962185652</v>
      </c>
      <c r="AJ2491" s="1">
        <f t="shared" si="293"/>
        <v>0.88260250778667182</v>
      </c>
      <c r="AK2491" s="1">
        <f t="shared" si="293"/>
        <v>0.77835549290976613</v>
      </c>
      <c r="AL2491" s="1">
        <f t="shared" si="293"/>
        <v>1.0707970999600991</v>
      </c>
      <c r="AM2491" s="1">
        <f t="shared" si="293"/>
        <v>1.1216915599974955</v>
      </c>
      <c r="AN2491" s="29">
        <f t="shared" si="293"/>
        <v>1.1674504603035478</v>
      </c>
      <c r="AO2491" s="1">
        <f t="shared" si="288"/>
        <v>80822.483531157821</v>
      </c>
      <c r="AP2491" s="1">
        <f t="shared" si="289"/>
        <v>34598.767066988759</v>
      </c>
      <c r="AQ2491" s="29">
        <f t="shared" si="290"/>
        <v>53941.581850468392</v>
      </c>
    </row>
    <row r="2492" spans="1:43" x14ac:dyDescent="0.2">
      <c r="A2492" s="26"/>
      <c r="E2492" s="25" t="s">
        <v>4849</v>
      </c>
      <c r="F2492" s="26" t="s">
        <v>4850</v>
      </c>
      <c r="G2492" s="1">
        <v>0.44794182185510301</v>
      </c>
      <c r="H2492" s="1">
        <v>1.3692371804971</v>
      </c>
      <c r="I2492" s="1">
        <f>VLOOKUP(F2492,'[1]SUSMB vs SHAM all proteins sum'!$B$2:$E$3214,2,FALSE)</f>
        <v>0.35269472746241398</v>
      </c>
      <c r="J2492" s="29">
        <f>VLOOKUP(F2492,'[1]SUSMB vs SHAM all proteins sum'!$B$2:$E$3214,3,FALSE)</f>
        <v>1.7740397038108999</v>
      </c>
      <c r="K2492" s="25">
        <f>VLOOKUP($E2492,[1]AllProteinsNorm!$A$1:$Q$3226,4,FALSE)</f>
        <v>27218.609688676701</v>
      </c>
      <c r="L2492" s="1">
        <f>VLOOKUP($E2492,[1]AllProteinsNorm!$A$1:$Q$3226,5,FALSE)</f>
        <v>17263.411005288799</v>
      </c>
      <c r="M2492" s="1">
        <f>VLOOKUP($E2492,[1]AllProteinsNorm!$A$1:$Q$3226,10,FALSE)</f>
        <v>71014.758107711998</v>
      </c>
      <c r="N2492" s="1">
        <f>VLOOKUP($E2492,[1]AllProteinsNorm!$A$1:$Q$3226,11,FALSE)</f>
        <v>29217.910514478499</v>
      </c>
      <c r="O2492" s="1">
        <f>VLOOKUP($E2492,[1]AllProteinsNorm!$A$1:$Q$3226,15,FALSE)</f>
        <v>30006.317241039302</v>
      </c>
      <c r="P2492" s="1">
        <f>VLOOKUP($E2492,[1]AllProteinsNorm!$A$1:$Q$3226,6,FALSE)</f>
        <v>72105.212759954506</v>
      </c>
      <c r="Q2492" s="1">
        <f>VLOOKUP($E2492,[1]AllProteinsNorm!$A$1:$Q$3226,8,FALSE)</f>
        <v>55050.099613848201</v>
      </c>
      <c r="R2492" s="1">
        <f>VLOOKUP($E2492,[1]AllProteinsNorm!$A$1:$Q$3226,13,FALSE)</f>
        <v>23736.758557560599</v>
      </c>
      <c r="S2492" s="1">
        <f>VLOOKUP($E2492,[1]AllProteinsNorm!$A$1:$Q$3226,16,FALSE)</f>
        <v>87837.510504962906</v>
      </c>
      <c r="T2492" s="1">
        <f>VLOOKUP($E2492,[1]AllProteinsNorm!$A$1:$Q$3226,17,FALSE)</f>
        <v>17012.581803330198</v>
      </c>
      <c r="U2492" s="1">
        <f>VLOOKUP($E2492,[1]AllProteinsNorm!$A$1:$Q$3226,3,FALSE)</f>
        <v>73725.897833235198</v>
      </c>
      <c r="V2492" s="1">
        <f>VLOOKUP($E2492,[1]AllProteinsNorm!$A$1:$Q$3226,7,FALSE)</f>
        <v>75749.586277360097</v>
      </c>
      <c r="W2492" s="1">
        <f>VLOOKUP($E2492,[1]AllProteinsNorm!$A$1:$Q$3226,9,FALSE)</f>
        <v>86920.402955756901</v>
      </c>
      <c r="X2492" s="1">
        <f>VLOOKUP($E2492,[1]AllProteinsNorm!$A$1:$Q$3226,12,FALSE)</f>
        <v>151999.71591649501</v>
      </c>
      <c r="Y2492" s="29">
        <f>VLOOKUP($E2492,[1]AllProteinsNorm!$A$1:$Q$3226,14,FALSE)</f>
        <v>6967.14494073277</v>
      </c>
      <c r="Z2492" s="25">
        <f t="shared" si="293"/>
        <v>0.77891634855499281</v>
      </c>
      <c r="AA2492" s="1">
        <f t="shared" si="293"/>
        <v>0.49402791757720288</v>
      </c>
      <c r="AB2492" s="1">
        <f t="shared" si="293"/>
        <v>2.0322329726410193</v>
      </c>
      <c r="AC2492" s="1">
        <f t="shared" si="293"/>
        <v>0.83613044276144188</v>
      </c>
      <c r="AD2492" s="1">
        <f t="shared" si="293"/>
        <v>0.85869231846534355</v>
      </c>
      <c r="AE2492" s="1">
        <f t="shared" si="293"/>
        <v>2.063438569315668</v>
      </c>
      <c r="AF2492" s="1">
        <f t="shared" si="293"/>
        <v>1.5753715222510305</v>
      </c>
      <c r="AG2492" s="1">
        <f t="shared" si="293"/>
        <v>0.67927603627301447</v>
      </c>
      <c r="AH2492" s="1">
        <f t="shared" si="293"/>
        <v>2.5136505402459752</v>
      </c>
      <c r="AI2492" s="1">
        <f t="shared" si="293"/>
        <v>0.48684992544846328</v>
      </c>
      <c r="AJ2492" s="1">
        <f t="shared" si="293"/>
        <v>2.1098177971262109</v>
      </c>
      <c r="AK2492" s="1">
        <f t="shared" si="293"/>
        <v>2.1677297930562034</v>
      </c>
      <c r="AL2492" s="1">
        <f t="shared" si="293"/>
        <v>2.4874056265038549</v>
      </c>
      <c r="AM2492" s="1">
        <f t="shared" si="293"/>
        <v>4.3497836611517453</v>
      </c>
      <c r="AN2492" s="29">
        <f t="shared" si="293"/>
        <v>0.19937914387106226</v>
      </c>
      <c r="AO2492" s="1">
        <f t="shared" si="288"/>
        <v>18604.049477191609</v>
      </c>
      <c r="AP2492" s="1">
        <f t="shared" si="289"/>
        <v>27265.928412938745</v>
      </c>
      <c r="AQ2492" s="29">
        <f t="shared" si="290"/>
        <v>46084.224070027522</v>
      </c>
    </row>
    <row r="2493" spans="1:43" x14ac:dyDescent="0.2">
      <c r="A2493" s="26"/>
      <c r="E2493" s="25" t="s">
        <v>4851</v>
      </c>
      <c r="F2493" s="26" t="s">
        <v>4852</v>
      </c>
      <c r="G2493" s="1">
        <v>0.20282701157184599</v>
      </c>
      <c r="H2493" s="1">
        <v>1.1150945066917299</v>
      </c>
      <c r="I2493" s="1">
        <f>VLOOKUP(F2493,'[1]SUSMB vs SHAM all proteins sum'!$B$2:$E$3214,2,FALSE)</f>
        <v>0.201316793539603</v>
      </c>
      <c r="J2493" s="29">
        <f>VLOOKUP(F2493,'[1]SUSMB vs SHAM all proteins sum'!$B$2:$E$3214,3,FALSE)</f>
        <v>1.1250751774826599</v>
      </c>
      <c r="K2493" s="25">
        <f>VLOOKUP($E2493,[1]AllProteinsNorm!$A$1:$Q$3226,4,FALSE)</f>
        <v>1036589.19066059</v>
      </c>
      <c r="L2493" s="1">
        <f>VLOOKUP($E2493,[1]AllProteinsNorm!$A$1:$Q$3226,5,FALSE)</f>
        <v>973799.19464371097</v>
      </c>
      <c r="M2493" s="1">
        <f>VLOOKUP($E2493,[1]AllProteinsNorm!$A$1:$Q$3226,10,FALSE)</f>
        <v>1093216.06631826</v>
      </c>
      <c r="N2493" s="1">
        <f>VLOOKUP($E2493,[1]AllProteinsNorm!$A$1:$Q$3226,11,FALSE)</f>
        <v>841337.20144013304</v>
      </c>
      <c r="O2493" s="1">
        <f>VLOOKUP($E2493,[1]AllProteinsNorm!$A$1:$Q$3226,15,FALSE)</f>
        <v>1121031.3537486</v>
      </c>
      <c r="P2493" s="1">
        <f>VLOOKUP($E2493,[1]AllProteinsNorm!$A$1:$Q$3226,6,FALSE)</f>
        <v>961680.69821580895</v>
      </c>
      <c r="Q2493" s="1">
        <f>VLOOKUP($E2493,[1]AllProteinsNorm!$A$1:$Q$3226,8,FALSE)</f>
        <v>1293204.45637196</v>
      </c>
      <c r="R2493" s="1">
        <f>VLOOKUP($E2493,[1]AllProteinsNorm!$A$1:$Q$3226,13,FALSE)</f>
        <v>1133724.2717043399</v>
      </c>
      <c r="S2493" s="1">
        <f>VLOOKUP($E2493,[1]AllProteinsNorm!$A$1:$Q$3226,16,FALSE)</f>
        <v>1004929.79308224</v>
      </c>
      <c r="T2493" s="1">
        <f>VLOOKUP($E2493,[1]AllProteinsNorm!$A$1:$Q$3226,17,FALSE)</f>
        <v>1266447.1406618201</v>
      </c>
      <c r="U2493" s="1">
        <f>VLOOKUP($E2493,[1]AllProteinsNorm!$A$1:$Q$3226,3,FALSE)</f>
        <v>1051871.0828348901</v>
      </c>
      <c r="V2493" s="1">
        <f>VLOOKUP($E2493,[1]AllProteinsNorm!$A$1:$Q$3226,7,FALSE)</f>
        <v>1094692.15004916</v>
      </c>
      <c r="W2493" s="1">
        <f>VLOOKUP($E2493,[1]AllProteinsNorm!$A$1:$Q$3226,9,FALSE)</f>
        <v>1011666.96142453</v>
      </c>
      <c r="X2493" s="1">
        <f>VLOOKUP($E2493,[1]AllProteinsNorm!$A$1:$Q$3226,12,FALSE)</f>
        <v>1475734.59959793</v>
      </c>
      <c r="Y2493" s="29">
        <f>VLOOKUP($E2493,[1]AllProteinsNorm!$A$1:$Q$3226,14,FALSE)</f>
        <v>1091383.3210432299</v>
      </c>
      <c r="Z2493" s="25">
        <f t="shared" si="293"/>
        <v>1.0230899269171752</v>
      </c>
      <c r="AA2493" s="1">
        <f t="shared" si="293"/>
        <v>0.96111763064510991</v>
      </c>
      <c r="AB2493" s="1">
        <f t="shared" si="293"/>
        <v>1.0789793637356642</v>
      </c>
      <c r="AC2493" s="1">
        <f t="shared" si="293"/>
        <v>0.83038065965702901</v>
      </c>
      <c r="AD2493" s="1">
        <f t="shared" si="293"/>
        <v>1.1064324190450212</v>
      </c>
      <c r="AE2493" s="1">
        <f t="shared" si="293"/>
        <v>0.94915695062213268</v>
      </c>
      <c r="AF2493" s="1">
        <f t="shared" si="293"/>
        <v>1.2763633507652159</v>
      </c>
      <c r="AG2493" s="1">
        <f t="shared" si="293"/>
        <v>1.1189600400357707</v>
      </c>
      <c r="AH2493" s="1">
        <f t="shared" si="293"/>
        <v>0.99184282242630717</v>
      </c>
      <c r="AI2493" s="1">
        <f t="shared" si="293"/>
        <v>1.2499544894525281</v>
      </c>
      <c r="AJ2493" s="1">
        <f t="shared" si="293"/>
        <v>1.038172806507881</v>
      </c>
      <c r="AK2493" s="1">
        <f t="shared" si="293"/>
        <v>1.0804362247660284</v>
      </c>
      <c r="AL2493" s="1">
        <f t="shared" si="293"/>
        <v>0.99849225416748677</v>
      </c>
      <c r="AM2493" s="1">
        <f t="shared" si="293"/>
        <v>1.4565164457190924</v>
      </c>
      <c r="AN2493" s="29">
        <f t="shared" si="293"/>
        <v>1.0771704858828155</v>
      </c>
      <c r="AO2493" s="1">
        <f t="shared" si="288"/>
        <v>99665.912734383222</v>
      </c>
      <c r="AP2493" s="1">
        <f t="shared" si="289"/>
        <v>133582.47303325037</v>
      </c>
      <c r="AQ2493" s="29">
        <f t="shared" si="290"/>
        <v>168072.40912865131</v>
      </c>
    </row>
    <row r="2494" spans="1:43" x14ac:dyDescent="0.2">
      <c r="A2494" s="26"/>
      <c r="E2494" s="25" t="s">
        <v>4853</v>
      </c>
      <c r="F2494" s="26" t="s">
        <v>4854</v>
      </c>
      <c r="G2494" s="1">
        <v>9.8157297893139497E-2</v>
      </c>
      <c r="H2494" s="1">
        <v>0.69122436146775701</v>
      </c>
      <c r="I2494" s="1">
        <f>VLOOKUP(F2494,'[1]SUSMB vs SHAM all proteins sum'!$B$2:$E$3214,2,FALSE)</f>
        <v>0.77680868158555405</v>
      </c>
      <c r="J2494" s="29">
        <f>VLOOKUP(F2494,'[1]SUSMB vs SHAM all proteins sum'!$B$2:$E$3214,3,FALSE)</f>
        <v>1.0762072761613199</v>
      </c>
      <c r="K2494" s="25">
        <f>VLOOKUP($E2494,[1]AllProteinsNorm!$A$1:$Q$3226,4,FALSE)</f>
        <v>1324349.0960416801</v>
      </c>
      <c r="L2494" s="1">
        <f>VLOOKUP($E2494,[1]AllProteinsNorm!$A$1:$Q$3226,5,FALSE)</f>
        <v>2283297.7238069801</v>
      </c>
      <c r="M2494" s="1">
        <f>VLOOKUP($E2494,[1]AllProteinsNorm!$A$1:$Q$3226,10,FALSE)</f>
        <v>1552254.82598855</v>
      </c>
      <c r="N2494" s="1">
        <f>VLOOKUP($E2494,[1]AllProteinsNorm!$A$1:$Q$3226,11,FALSE)</f>
        <v>3205700.1329208198</v>
      </c>
      <c r="O2494" s="1">
        <f>VLOOKUP($E2494,[1]AllProteinsNorm!$A$1:$Q$3226,15,FALSE)</f>
        <v>1393707.7480158899</v>
      </c>
      <c r="P2494" s="1">
        <f>VLOOKUP($E2494,[1]AllProteinsNorm!$A$1:$Q$3226,6,FALSE)</f>
        <v>1534612.8266976899</v>
      </c>
      <c r="Q2494" s="1">
        <f>VLOOKUP($E2494,[1]AllProteinsNorm!$A$1:$Q$3226,8,FALSE)</f>
        <v>1336261.86108281</v>
      </c>
      <c r="R2494" s="1">
        <f>VLOOKUP($E2494,[1]AllProteinsNorm!$A$1:$Q$3226,13,FALSE)</f>
        <v>921936.42397434998</v>
      </c>
      <c r="S2494" s="1">
        <f>VLOOKUP($E2494,[1]AllProteinsNorm!$A$1:$Q$3226,16,FALSE)</f>
        <v>1584894.9519772499</v>
      </c>
      <c r="T2494" s="1">
        <f>VLOOKUP($E2494,[1]AllProteinsNorm!$A$1:$Q$3226,17,FALSE)</f>
        <v>1104398.9342239399</v>
      </c>
      <c r="U2494" s="1">
        <f>VLOOKUP($E2494,[1]AllProteinsNorm!$A$1:$Q$3226,3,FALSE)</f>
        <v>1312077.89997823</v>
      </c>
      <c r="V2494" s="1">
        <f>VLOOKUP($E2494,[1]AllProteinsNorm!$A$1:$Q$3226,7,FALSE)</f>
        <v>1852873.94832898</v>
      </c>
      <c r="W2494" s="1">
        <f>VLOOKUP($E2494,[1]AllProteinsNorm!$A$1:$Q$3226,9,FALSE)</f>
        <v>3374024.20212236</v>
      </c>
      <c r="X2494" s="1">
        <f>VLOOKUP($E2494,[1]AllProteinsNorm!$A$1:$Q$3226,12,FALSE)</f>
        <v>1372761.3617715801</v>
      </c>
      <c r="Y2494" s="29">
        <f>VLOOKUP($E2494,[1]AllProteinsNorm!$A$1:$Q$3226,14,FALSE)</f>
        <v>2688769.2662964002</v>
      </c>
      <c r="Z2494" s="25">
        <f t="shared" si="293"/>
        <v>0.67850552972442846</v>
      </c>
      <c r="AA2494" s="1">
        <f t="shared" si="293"/>
        <v>1.1698049526674643</v>
      </c>
      <c r="AB2494" s="1">
        <f t="shared" si="293"/>
        <v>0.79526877476836721</v>
      </c>
      <c r="AC2494" s="1">
        <f t="shared" si="293"/>
        <v>1.6423806029136725</v>
      </c>
      <c r="AD2494" s="1">
        <f t="shared" si="293"/>
        <v>0.71404013992606707</v>
      </c>
      <c r="AE2494" s="1">
        <f t="shared" si="293"/>
        <v>0.78623022586157187</v>
      </c>
      <c r="AF2494" s="1">
        <f t="shared" si="293"/>
        <v>0.68460881244563332</v>
      </c>
      <c r="AG2494" s="1">
        <f t="shared" si="293"/>
        <v>0.47233691146135276</v>
      </c>
      <c r="AH2494" s="1">
        <f t="shared" si="293"/>
        <v>0.81199133382808064</v>
      </c>
      <c r="AI2494" s="1">
        <f t="shared" si="293"/>
        <v>0.56581817145675406</v>
      </c>
      <c r="AJ2494" s="1">
        <f t="shared" si="293"/>
        <v>0.67221861156193707</v>
      </c>
      <c r="AK2494" s="1">
        <f t="shared" si="293"/>
        <v>0.94928536862457424</v>
      </c>
      <c r="AL2494" s="1">
        <f t="shared" si="293"/>
        <v>1.7286182966458756</v>
      </c>
      <c r="AM2494" s="1">
        <f t="shared" si="293"/>
        <v>0.70330865006664356</v>
      </c>
      <c r="AN2494" s="29">
        <f t="shared" si="293"/>
        <v>1.3775407260728676</v>
      </c>
      <c r="AO2494" s="1">
        <f t="shared" si="288"/>
        <v>713716.21948017133</v>
      </c>
      <c r="AP2494" s="1">
        <f t="shared" si="289"/>
        <v>252448.42360878081</v>
      </c>
      <c r="AQ2494" s="29">
        <f t="shared" si="290"/>
        <v>797312.37994825502</v>
      </c>
    </row>
    <row r="2495" spans="1:43" x14ac:dyDescent="0.2">
      <c r="A2495" s="26"/>
      <c r="E2495" s="25" t="s">
        <v>4855</v>
      </c>
      <c r="F2495" s="26" t="s">
        <v>4856</v>
      </c>
      <c r="G2495" s="1">
        <v>0.29031538577898203</v>
      </c>
      <c r="H2495" s="1">
        <v>1.1648033456706299</v>
      </c>
      <c r="I2495" s="1">
        <f>VLOOKUP(F2495,'[1]SUSMB vs SHAM all proteins sum'!$B$2:$E$3214,2,FALSE)</f>
        <v>0.70944042120808604</v>
      </c>
      <c r="J2495" s="29">
        <f>VLOOKUP(F2495,'[1]SUSMB vs SHAM all proteins sum'!$B$2:$E$3214,3,FALSE)</f>
        <v>1.07251756433637</v>
      </c>
      <c r="K2495" s="25">
        <f>VLOOKUP($E2495,[1]AllProteinsNorm!$A$1:$Q$3226,4,FALSE)</f>
        <v>235912.31559742699</v>
      </c>
      <c r="L2495" s="1">
        <f>VLOOKUP($E2495,[1]AllProteinsNorm!$A$1:$Q$3226,5,FALSE)</f>
        <v>215094.97910663401</v>
      </c>
      <c r="M2495" s="1">
        <f>VLOOKUP($E2495,[1]AllProteinsNorm!$A$1:$Q$3226,10,FALSE)</f>
        <v>327880.43178567197</v>
      </c>
      <c r="N2495" s="1">
        <f>VLOOKUP($E2495,[1]AllProteinsNorm!$A$1:$Q$3226,11,FALSE)</f>
        <v>221630.47251934899</v>
      </c>
      <c r="O2495" s="1">
        <f>VLOOKUP($E2495,[1]AllProteinsNorm!$A$1:$Q$3226,15,FALSE)</f>
        <v>335009.18376778503</v>
      </c>
      <c r="P2495" s="1">
        <f>VLOOKUP($E2495,[1]AllProteinsNorm!$A$1:$Q$3226,6,FALSE)</f>
        <v>229133.97767604701</v>
      </c>
      <c r="Q2495" s="1">
        <f>VLOOKUP($E2495,[1]AllProteinsNorm!$A$1:$Q$3226,8,FALSE)</f>
        <v>368419.86157369497</v>
      </c>
      <c r="R2495" s="1">
        <f>VLOOKUP($E2495,[1]AllProteinsNorm!$A$1:$Q$3226,13,FALSE)</f>
        <v>380901.88282827701</v>
      </c>
      <c r="S2495" s="1">
        <f>VLOOKUP($E2495,[1]AllProteinsNorm!$A$1:$Q$3226,16,FALSE)</f>
        <v>289424.82154064201</v>
      </c>
      <c r="T2495" s="1">
        <f>VLOOKUP($E2495,[1]AllProteinsNorm!$A$1:$Q$3226,17,FALSE)</f>
        <v>284619.20011299202</v>
      </c>
      <c r="U2495" s="1">
        <f>VLOOKUP($E2495,[1]AllProteinsNorm!$A$1:$Q$3226,3,FALSE)</f>
        <v>402388.575120578</v>
      </c>
      <c r="V2495" s="1">
        <f>VLOOKUP($E2495,[1]AllProteinsNorm!$A$1:$Q$3226,7,FALSE)</f>
        <v>212862.676584734</v>
      </c>
      <c r="W2495" s="1">
        <f>VLOOKUP($E2495,[1]AllProteinsNorm!$A$1:$Q$3226,9,FALSE)</f>
        <v>194566.02840995899</v>
      </c>
      <c r="X2495" s="1">
        <f>VLOOKUP($E2495,[1]AllProteinsNorm!$A$1:$Q$3226,12,FALSE)</f>
        <v>399252.78444754402</v>
      </c>
      <c r="Y2495" s="29">
        <f>VLOOKUP($E2495,[1]AllProteinsNorm!$A$1:$Q$3226,14,FALSE)</f>
        <v>263478.09102652798</v>
      </c>
      <c r="Z2495" s="25">
        <f t="shared" si="293"/>
        <v>0.88321781582235814</v>
      </c>
      <c r="AA2495" s="1">
        <f t="shared" si="293"/>
        <v>0.80528105181715681</v>
      </c>
      <c r="AB2495" s="1">
        <f t="shared" si="293"/>
        <v>1.2275316703126429</v>
      </c>
      <c r="AC2495" s="1">
        <f t="shared" si="293"/>
        <v>0.82974888938079472</v>
      </c>
      <c r="AD2495" s="1">
        <f t="shared" si="293"/>
        <v>1.2542205726670475</v>
      </c>
      <c r="AE2495" s="1">
        <f t="shared" si="293"/>
        <v>0.85784080742554691</v>
      </c>
      <c r="AF2495" s="1">
        <f t="shared" si="293"/>
        <v>1.3793047837314492</v>
      </c>
      <c r="AG2495" s="1">
        <f t="shared" si="293"/>
        <v>1.4260354663649608</v>
      </c>
      <c r="AH2495" s="1">
        <f t="shared" si="293"/>
        <v>1.0835600425461198</v>
      </c>
      <c r="AI2495" s="1">
        <f t="shared" si="293"/>
        <v>1.0655685678312472</v>
      </c>
      <c r="AJ2495" s="1">
        <f t="shared" si="293"/>
        <v>1.5064781909747147</v>
      </c>
      <c r="AK2495" s="1">
        <f t="shared" si="293"/>
        <v>0.79692366974215001</v>
      </c>
      <c r="AL2495" s="1">
        <f t="shared" si="293"/>
        <v>0.7284239579027264</v>
      </c>
      <c r="AM2495" s="1">
        <f t="shared" si="293"/>
        <v>1.4947382943860206</v>
      </c>
      <c r="AN2495" s="29">
        <f t="shared" si="293"/>
        <v>0.98641965123431896</v>
      </c>
      <c r="AO2495" s="1">
        <f t="shared" si="288"/>
        <v>53010.545675221882</v>
      </c>
      <c r="AP2495" s="1">
        <f t="shared" si="289"/>
        <v>56648.996476859793</v>
      </c>
      <c r="AQ2495" s="29">
        <f t="shared" si="290"/>
        <v>89696.042405221306</v>
      </c>
    </row>
    <row r="2496" spans="1:43" x14ac:dyDescent="0.2">
      <c r="A2496" s="26"/>
      <c r="E2496" s="25" t="s">
        <v>4857</v>
      </c>
      <c r="F2496" s="26" t="s">
        <v>4858</v>
      </c>
      <c r="G2496" s="1">
        <v>0.82307549197066399</v>
      </c>
      <c r="H2496" s="1">
        <v>0.98435501628232502</v>
      </c>
      <c r="I2496" s="1">
        <f>VLOOKUP(F2496,'[1]SUSMB vs SHAM all proteins sum'!$B$2:$E$3214,2,FALSE)</f>
        <v>0.87595272494402798</v>
      </c>
      <c r="J2496" s="29">
        <f>VLOOKUP(F2496,'[1]SUSMB vs SHAM all proteins sum'!$B$2:$E$3214,3,FALSE)</f>
        <v>0.99219966623451905</v>
      </c>
      <c r="K2496" s="25">
        <f>VLOOKUP($E2496,[1]AllProteinsNorm!$A$1:$Q$3226,4,FALSE)</f>
        <v>2155045.52280785</v>
      </c>
      <c r="L2496" s="1">
        <f>VLOOKUP($E2496,[1]AllProteinsNorm!$A$1:$Q$3226,5,FALSE)</f>
        <v>2540410.5120613798</v>
      </c>
      <c r="M2496" s="1">
        <f>VLOOKUP($E2496,[1]AllProteinsNorm!$A$1:$Q$3226,10,FALSE)</f>
        <v>2458941.3002795102</v>
      </c>
      <c r="N2496" s="1">
        <f>VLOOKUP($E2496,[1]AllProteinsNorm!$A$1:$Q$3226,11,FALSE)</f>
        <v>2632230.3046407299</v>
      </c>
      <c r="O2496" s="1">
        <f>VLOOKUP($E2496,[1]AllProteinsNorm!$A$1:$Q$3226,15,FALSE)</f>
        <v>2645273.2838520901</v>
      </c>
      <c r="P2496" s="1">
        <f>VLOOKUP($E2496,[1]AllProteinsNorm!$A$1:$Q$3226,6,FALSE)</f>
        <v>2347452.8728580601</v>
      </c>
      <c r="Q2496" s="1">
        <f>VLOOKUP($E2496,[1]AllProteinsNorm!$A$1:$Q$3226,8,FALSE)</f>
        <v>2378524.3622041</v>
      </c>
      <c r="R2496" s="1">
        <f>VLOOKUP($E2496,[1]AllProteinsNorm!$A$1:$Q$3226,13,FALSE)</f>
        <v>3052440.76895181</v>
      </c>
      <c r="S2496" s="1">
        <f>VLOOKUP($E2496,[1]AllProteinsNorm!$A$1:$Q$3226,16,FALSE)</f>
        <v>2280866.5405210098</v>
      </c>
      <c r="T2496" s="1">
        <f>VLOOKUP($E2496,[1]AllProteinsNorm!$A$1:$Q$3226,17,FALSE)</f>
        <v>2228487.1269839699</v>
      </c>
      <c r="U2496" s="1">
        <f>VLOOKUP($E2496,[1]AllProteinsNorm!$A$1:$Q$3226,3,FALSE)</f>
        <v>2315188.5106570199</v>
      </c>
      <c r="V2496" s="1">
        <f>VLOOKUP($E2496,[1]AllProteinsNorm!$A$1:$Q$3226,7,FALSE)</f>
        <v>2322472.2096232199</v>
      </c>
      <c r="W2496" s="1">
        <f>VLOOKUP($E2496,[1]AllProteinsNorm!$A$1:$Q$3226,9,FALSE)</f>
        <v>2733009.8294578898</v>
      </c>
      <c r="X2496" s="1">
        <f>VLOOKUP($E2496,[1]AllProteinsNorm!$A$1:$Q$3226,12,FALSE)</f>
        <v>2422723.3611749499</v>
      </c>
      <c r="Y2496" s="29">
        <f>VLOOKUP($E2496,[1]AllProteinsNorm!$A$1:$Q$3226,14,FALSE)</f>
        <v>2531724.3549587098</v>
      </c>
      <c r="Z2496" s="25">
        <f t="shared" si="293"/>
        <v>0.8667401453906507</v>
      </c>
      <c r="AA2496" s="1">
        <f t="shared" si="293"/>
        <v>1.0217305171851552</v>
      </c>
      <c r="AB2496" s="1">
        <f t="shared" si="293"/>
        <v>0.98896432467675899</v>
      </c>
      <c r="AC2496" s="1">
        <f t="shared" si="293"/>
        <v>1.0586596212470842</v>
      </c>
      <c r="AD2496" s="1">
        <f t="shared" si="293"/>
        <v>1.0639053915003511</v>
      </c>
      <c r="AE2496" s="1">
        <f t="shared" si="293"/>
        <v>0.94412467058595362</v>
      </c>
      <c r="AF2496" s="1">
        <f t="shared" si="293"/>
        <v>0.95662134729568826</v>
      </c>
      <c r="AG2496" s="1">
        <f t="shared" si="293"/>
        <v>1.227664533244079</v>
      </c>
      <c r="AH2496" s="1">
        <f t="shared" si="293"/>
        <v>0.91734423984328906</v>
      </c>
      <c r="AI2496" s="1">
        <f t="shared" si="293"/>
        <v>0.89627770550603791</v>
      </c>
      <c r="AJ2496" s="1">
        <f t="shared" si="293"/>
        <v>0.93114823102163757</v>
      </c>
      <c r="AK2496" s="1">
        <f t="shared" si="293"/>
        <v>0.93407766997507569</v>
      </c>
      <c r="AL2496" s="1">
        <f t="shared" si="293"/>
        <v>1.0991922499400579</v>
      </c>
      <c r="AM2496" s="1">
        <f t="shared" si="293"/>
        <v>0.97439779163928719</v>
      </c>
      <c r="AN2496" s="29">
        <f t="shared" si="293"/>
        <v>1.0182370220406791</v>
      </c>
      <c r="AO2496" s="1">
        <f t="shared" si="288"/>
        <v>178870.95978335076</v>
      </c>
      <c r="AP2496" s="1">
        <f t="shared" si="289"/>
        <v>301976.25746800855</v>
      </c>
      <c r="AQ2496" s="29">
        <f t="shared" si="290"/>
        <v>155451.84012582977</v>
      </c>
    </row>
    <row r="2497" spans="1:43" x14ac:dyDescent="0.2">
      <c r="A2497" s="26"/>
      <c r="E2497" s="25" t="s">
        <v>4859</v>
      </c>
      <c r="F2497" s="26" t="s">
        <v>4860</v>
      </c>
      <c r="G2497" s="1">
        <v>0.89223135841004397</v>
      </c>
      <c r="H2497" s="1">
        <v>1.05402370126693</v>
      </c>
      <c r="I2497" s="1">
        <f>VLOOKUP(F2497,'[1]SUSMB vs SHAM all proteins sum'!$B$2:$E$3214,2,FALSE)</f>
        <v>0.69630520141949404</v>
      </c>
      <c r="J2497" s="29">
        <f>VLOOKUP(F2497,'[1]SUSMB vs SHAM all proteins sum'!$B$2:$E$3214,3,FALSE)</f>
        <v>0.84894136430872402</v>
      </c>
      <c r="K2497" s="25">
        <f>VLOOKUP($E2497,[1]AllProteinsNorm!$A$1:$Q$3226,4,FALSE)</f>
        <v>474541.794116034</v>
      </c>
      <c r="L2497" s="1">
        <f>VLOOKUP($E2497,[1]AllProteinsNorm!$A$1:$Q$3226,5,FALSE)</f>
        <v>428809.13792006701</v>
      </c>
      <c r="M2497" s="1">
        <f>VLOOKUP($E2497,[1]AllProteinsNorm!$A$1:$Q$3226,10,FALSE)</f>
        <v>97229.593774974201</v>
      </c>
      <c r="N2497" s="1">
        <f>VLOOKUP($E2497,[1]AllProteinsNorm!$A$1:$Q$3226,11,FALSE)</f>
        <v>423197.69719009899</v>
      </c>
      <c r="O2497" s="1">
        <f>VLOOKUP($E2497,[1]AllProteinsNorm!$A$1:$Q$3226,15,FALSE)</f>
        <v>558583.47296437295</v>
      </c>
      <c r="P2497" s="1">
        <f>VLOOKUP($E2497,[1]AllProteinsNorm!$A$1:$Q$3226,6,FALSE)</f>
        <v>357939.87593723799</v>
      </c>
      <c r="Q2497" s="1">
        <f>VLOOKUP($E2497,[1]AllProteinsNorm!$A$1:$Q$3226,8,FALSE)</f>
        <v>168739.69025748101</v>
      </c>
      <c r="R2497" s="1">
        <f>VLOOKUP($E2497,[1]AllProteinsNorm!$A$1:$Q$3226,13,FALSE)</f>
        <v>531703.10069436696</v>
      </c>
      <c r="S2497" s="1">
        <f>VLOOKUP($E2497,[1]AllProteinsNorm!$A$1:$Q$3226,16,FALSE)</f>
        <v>412302.56695569202</v>
      </c>
      <c r="T2497" s="1">
        <f>VLOOKUP($E2497,[1]AllProteinsNorm!$A$1:$Q$3226,17,FALSE)</f>
        <v>459523.44036208</v>
      </c>
      <c r="U2497" s="1">
        <f>VLOOKUP($E2497,[1]AllProteinsNorm!$A$1:$Q$3226,3,FALSE)</f>
        <v>139522.50556798</v>
      </c>
      <c r="V2497" s="1">
        <f>VLOOKUP($E2497,[1]AllProteinsNorm!$A$1:$Q$3226,7,FALSE)</f>
        <v>423399.63041999802</v>
      </c>
      <c r="W2497" s="1">
        <f>VLOOKUP($E2497,[1]AllProteinsNorm!$A$1:$Q$3226,9,FALSE)</f>
        <v>423094.56098469999</v>
      </c>
      <c r="X2497" s="1">
        <f>VLOOKUP($E2497,[1]AllProteinsNorm!$A$1:$Q$3226,12,FALSE)</f>
        <v>180941.345918507</v>
      </c>
      <c r="Y2497" s="29">
        <f>VLOOKUP($E2497,[1]AllProteinsNorm!$A$1:$Q$3226,14,FALSE)</f>
        <v>456023.07930715597</v>
      </c>
      <c r="Z2497" s="25">
        <f t="shared" si="293"/>
        <v>1.1969102184576346</v>
      </c>
      <c r="AA2497" s="1">
        <f t="shared" si="293"/>
        <v>1.0815612983058758</v>
      </c>
      <c r="AB2497" s="1">
        <f t="shared" si="293"/>
        <v>0.24523676474594278</v>
      </c>
      <c r="AC2497" s="1">
        <f t="shared" si="293"/>
        <v>1.0674078752918308</v>
      </c>
      <c r="AD2497" s="1">
        <f t="shared" si="293"/>
        <v>1.4088838431987161</v>
      </c>
      <c r="AE2497" s="1">
        <f t="shared" si="293"/>
        <v>0.90281172367713791</v>
      </c>
      <c r="AF2497" s="1">
        <f t="shared" si="293"/>
        <v>0.42560268038092092</v>
      </c>
      <c r="AG2497" s="1">
        <f t="shared" si="293"/>
        <v>1.3410849840785257</v>
      </c>
      <c r="AH2497" s="1">
        <f t="shared" si="293"/>
        <v>1.0399276978434355</v>
      </c>
      <c r="AI2497" s="1">
        <f t="shared" si="293"/>
        <v>1.1590302650048441</v>
      </c>
      <c r="AJ2497" s="1">
        <f t="shared" si="293"/>
        <v>0.35190981003096639</v>
      </c>
      <c r="AK2497" s="1">
        <f t="shared" si="293"/>
        <v>1.0679172001801951</v>
      </c>
      <c r="AL2497" s="1">
        <f t="shared" si="293"/>
        <v>1.0671477406110383</v>
      </c>
      <c r="AM2497" s="1">
        <f t="shared" si="293"/>
        <v>0.45637823381765874</v>
      </c>
      <c r="AN2497" s="29">
        <f t="shared" si="293"/>
        <v>1.1502015001481383</v>
      </c>
      <c r="AO2497" s="1">
        <f t="shared" si="288"/>
        <v>157277.45768667865</v>
      </c>
      <c r="AP2497" s="1">
        <f t="shared" si="289"/>
        <v>122732.48869466939</v>
      </c>
      <c r="AQ2497" s="29">
        <f t="shared" si="290"/>
        <v>135370.64604687248</v>
      </c>
    </row>
    <row r="2498" spans="1:43" x14ac:dyDescent="0.2">
      <c r="A2498" s="26"/>
      <c r="E2498" s="25" t="s">
        <v>4861</v>
      </c>
      <c r="F2498" s="26" t="s">
        <v>4862</v>
      </c>
      <c r="G2498" s="1">
        <v>0.78856255373638695</v>
      </c>
      <c r="H2498" s="1">
        <v>1.0321850505900401</v>
      </c>
      <c r="I2498" s="1">
        <f>VLOOKUP(F2498,'[1]SUSMB vs SHAM all proteins sum'!$B$2:$E$3214,2,FALSE)</f>
        <v>0.75307481723708003</v>
      </c>
      <c r="J2498" s="29">
        <f>VLOOKUP(F2498,'[1]SUSMB vs SHAM all proteins sum'!$B$2:$E$3214,3,FALSE)</f>
        <v>0.95219298835562205</v>
      </c>
      <c r="K2498" s="25">
        <f>VLOOKUP($E2498,[1]AllProteinsNorm!$A$1:$Q$3226,4,FALSE)</f>
        <v>140398.84842328299</v>
      </c>
      <c r="L2498" s="1">
        <f>VLOOKUP($E2498,[1]AllProteinsNorm!$A$1:$Q$3226,5,FALSE)</f>
        <v>85903.216120202895</v>
      </c>
      <c r="M2498" s="1">
        <f>VLOOKUP($E2498,[1]AllProteinsNorm!$A$1:$Q$3226,10,FALSE)</f>
        <v>111638.91660949</v>
      </c>
      <c r="N2498" s="1">
        <f>VLOOKUP($E2498,[1]AllProteinsNorm!$A$1:$Q$3226,11,FALSE)</f>
        <v>119545.51012080201</v>
      </c>
      <c r="O2498" s="1">
        <f>VLOOKUP($E2498,[1]AllProteinsNorm!$A$1:$Q$3226,15,FALSE)</f>
        <v>163376.87874086399</v>
      </c>
      <c r="P2498" s="1">
        <f>VLOOKUP($E2498,[1]AllProteinsNorm!$A$1:$Q$3226,6,FALSE)</f>
        <v>128418.887933676</v>
      </c>
      <c r="Q2498" s="1">
        <f>VLOOKUP($E2498,[1]AllProteinsNorm!$A$1:$Q$3226,8,FALSE)</f>
        <v>117601.995348325</v>
      </c>
      <c r="R2498" s="1">
        <f>VLOOKUP($E2498,[1]AllProteinsNorm!$A$1:$Q$3226,13,FALSE)</f>
        <v>120604.586350325</v>
      </c>
      <c r="S2498" s="1">
        <f>VLOOKUP($E2498,[1]AllProteinsNorm!$A$1:$Q$3226,16,FALSE)</f>
        <v>142180.35536023401</v>
      </c>
      <c r="T2498" s="1">
        <f>VLOOKUP($E2498,[1]AllProteinsNorm!$A$1:$Q$3226,17,FALSE)</f>
        <v>118974.326977148</v>
      </c>
      <c r="U2498" s="1">
        <f>VLOOKUP($E2498,[1]AllProteinsNorm!$A$1:$Q$3226,3,FALSE)</f>
        <v>98131.304383594994</v>
      </c>
      <c r="V2498" s="1">
        <f>VLOOKUP($E2498,[1]AllProteinsNorm!$A$1:$Q$3226,7,FALSE)</f>
        <v>85981.010419698505</v>
      </c>
      <c r="W2498" s="1">
        <f>VLOOKUP($E2498,[1]AllProteinsNorm!$A$1:$Q$3226,9,FALSE)</f>
        <v>134123.640687078</v>
      </c>
      <c r="X2498" s="1">
        <f>VLOOKUP($E2498,[1]AllProteinsNorm!$A$1:$Q$3226,12,FALSE)</f>
        <v>153175.47094944201</v>
      </c>
      <c r="Y2498" s="29">
        <f>VLOOKUP($E2498,[1]AllProteinsNorm!$A$1:$Q$3226,14,FALSE)</f>
        <v>118749.740343764</v>
      </c>
      <c r="Z2498" s="25">
        <f t="shared" si="293"/>
        <v>1.1306742771760874</v>
      </c>
      <c r="AA2498" s="1">
        <f t="shared" si="293"/>
        <v>0.69180451182179603</v>
      </c>
      <c r="AB2498" s="1">
        <f t="shared" si="293"/>
        <v>0.89906187094639844</v>
      </c>
      <c r="AC2498" s="1">
        <f t="shared" si="293"/>
        <v>0.96273605348937519</v>
      </c>
      <c r="AD2498" s="1">
        <f t="shared" si="293"/>
        <v>1.3157232865663426</v>
      </c>
      <c r="AE2498" s="1">
        <f t="shared" si="293"/>
        <v>1.0341960416399463</v>
      </c>
      <c r="AF2498" s="1">
        <f t="shared" si="293"/>
        <v>0.94708434277215914</v>
      </c>
      <c r="AG2498" s="1">
        <f t="shared" si="293"/>
        <v>0.97126511383237801</v>
      </c>
      <c r="AH2498" s="1">
        <f t="shared" si="293"/>
        <v>1.1450212899247136</v>
      </c>
      <c r="AI2498" s="1">
        <f t="shared" si="293"/>
        <v>0.95813614333812447</v>
      </c>
      <c r="AJ2498" s="1">
        <f t="shared" si="293"/>
        <v>0.79028099516710693</v>
      </c>
      <c r="AK2498" s="1">
        <f t="shared" si="293"/>
        <v>0.69243101278201358</v>
      </c>
      <c r="AL2498" s="1">
        <f t="shared" si="293"/>
        <v>1.0801381363818818</v>
      </c>
      <c r="AM2498" s="1">
        <f t="shared" si="293"/>
        <v>1.2335682724029093</v>
      </c>
      <c r="AN2498" s="29">
        <f t="shared" si="293"/>
        <v>0.95632747943370788</v>
      </c>
      <c r="AO2498" s="1">
        <f t="shared" si="288"/>
        <v>26242.391400484321</v>
      </c>
      <c r="AP2498" s="1">
        <f t="shared" si="289"/>
        <v>9117.7456135637294</v>
      </c>
      <c r="AQ2498" s="29">
        <f t="shared" si="290"/>
        <v>24157.082689755654</v>
      </c>
    </row>
    <row r="2499" spans="1:43" x14ac:dyDescent="0.2">
      <c r="A2499" s="26"/>
      <c r="E2499" s="25" t="s">
        <v>4863</v>
      </c>
      <c r="F2499" s="26" t="s">
        <v>4864</v>
      </c>
      <c r="G2499" s="1">
        <v>6.5811338147766796E-2</v>
      </c>
      <c r="H2499" s="1">
        <v>0.88041887233516003</v>
      </c>
      <c r="I2499" s="1">
        <f>VLOOKUP(F2499,'[1]SUSMB vs SHAM all proteins sum'!$B$2:$E$3214,2,FALSE)</f>
        <v>0.87277187039588799</v>
      </c>
      <c r="J2499" s="29">
        <f>VLOOKUP(F2499,'[1]SUSMB vs SHAM all proteins sum'!$B$2:$E$3214,3,FALSE)</f>
        <v>0.98822906095937502</v>
      </c>
      <c r="K2499" s="25">
        <f>VLOOKUP($E2499,[1]AllProteinsNorm!$A$1:$Q$3226,4,FALSE)</f>
        <v>731666.07581667998</v>
      </c>
      <c r="L2499" s="1">
        <f>VLOOKUP($E2499,[1]AllProteinsNorm!$A$1:$Q$3226,5,FALSE)</f>
        <v>1000142.2508667801</v>
      </c>
      <c r="M2499" s="1">
        <f>VLOOKUP($E2499,[1]AllProteinsNorm!$A$1:$Q$3226,10,FALSE)</f>
        <v>958943.19587366097</v>
      </c>
      <c r="N2499" s="1">
        <f>VLOOKUP($E2499,[1]AllProteinsNorm!$A$1:$Q$3226,11,FALSE)</f>
        <v>919048.57931263896</v>
      </c>
      <c r="O2499" s="1">
        <f>VLOOKUP($E2499,[1]AllProteinsNorm!$A$1:$Q$3226,15,FALSE)</f>
        <v>915395.95303090103</v>
      </c>
      <c r="P2499" s="1">
        <f>VLOOKUP($E2499,[1]AllProteinsNorm!$A$1:$Q$3226,6,FALSE)</f>
        <v>756672.96592405299</v>
      </c>
      <c r="Q2499" s="1">
        <f>VLOOKUP($E2499,[1]AllProteinsNorm!$A$1:$Q$3226,8,FALSE)</f>
        <v>845403.74833167705</v>
      </c>
      <c r="R2499" s="1">
        <f>VLOOKUP($E2499,[1]AllProteinsNorm!$A$1:$Q$3226,13,FALSE)</f>
        <v>835749.21296523104</v>
      </c>
      <c r="S2499" s="1">
        <f>VLOOKUP($E2499,[1]AllProteinsNorm!$A$1:$Q$3226,16,FALSE)</f>
        <v>747492.80414025905</v>
      </c>
      <c r="T2499" s="1">
        <f>VLOOKUP($E2499,[1]AllProteinsNorm!$A$1:$Q$3226,17,FALSE)</f>
        <v>781459.30882097001</v>
      </c>
      <c r="U2499" s="1">
        <f>VLOOKUP($E2499,[1]AllProteinsNorm!$A$1:$Q$3226,3,FALSE)</f>
        <v>855213.26911085902</v>
      </c>
      <c r="V2499" s="1">
        <f>VLOOKUP($E2499,[1]AllProteinsNorm!$A$1:$Q$3226,7,FALSE)</f>
        <v>771645.00500403496</v>
      </c>
      <c r="W2499" s="1">
        <f>VLOOKUP($E2499,[1]AllProteinsNorm!$A$1:$Q$3226,9,FALSE)</f>
        <v>999026.21890437801</v>
      </c>
      <c r="X2499" s="1">
        <f>VLOOKUP($E2499,[1]AllProteinsNorm!$A$1:$Q$3226,12,FALSE)</f>
        <v>867827.15311241895</v>
      </c>
      <c r="Y2499" s="29">
        <f>VLOOKUP($E2499,[1]AllProteinsNorm!$A$1:$Q$3226,14,FALSE)</f>
        <v>972525.58739083598</v>
      </c>
      <c r="Z2499" s="25">
        <f t="shared" si="293"/>
        <v>0.80843577487024676</v>
      </c>
      <c r="AA2499" s="1">
        <f t="shared" si="293"/>
        <v>1.1050816790397997</v>
      </c>
      <c r="AB2499" s="1">
        <f t="shared" si="293"/>
        <v>1.0595598336951084</v>
      </c>
      <c r="AC2499" s="1">
        <f t="shared" si="293"/>
        <v>1.015479294336137</v>
      </c>
      <c r="AD2499" s="1">
        <f t="shared" si="293"/>
        <v>1.011443418058708</v>
      </c>
      <c r="AE2499" s="1">
        <f t="shared" si="293"/>
        <v>0.83606650048299813</v>
      </c>
      <c r="AF2499" s="1">
        <f t="shared" si="293"/>
        <v>0.93410731609752951</v>
      </c>
      <c r="AG2499" s="1">
        <f t="shared" si="293"/>
        <v>0.92343978341019939</v>
      </c>
      <c r="AH2499" s="1">
        <f t="shared" si="293"/>
        <v>0.82592311479051295</v>
      </c>
      <c r="AI2499" s="1">
        <f t="shared" si="293"/>
        <v>0.86345353807894287</v>
      </c>
      <c r="AJ2499" s="1">
        <f t="shared" si="293"/>
        <v>0.94494609596493273</v>
      </c>
      <c r="AK2499" s="1">
        <f t="shared" si="293"/>
        <v>0.85260947331592951</v>
      </c>
      <c r="AL2499" s="1">
        <f t="shared" si="293"/>
        <v>1.1038485479788887</v>
      </c>
      <c r="AM2499" s="1">
        <f t="shared" si="293"/>
        <v>0.958883485470852</v>
      </c>
      <c r="AN2499" s="29">
        <f t="shared" si="293"/>
        <v>1.0745673508859555</v>
      </c>
      <c r="AO2499" s="1">
        <f t="shared" si="288"/>
        <v>91991.299900011771</v>
      </c>
      <c r="AP2499" s="1">
        <f t="shared" si="289"/>
        <v>40241.17691032435</v>
      </c>
      <c r="AQ2499" s="29">
        <f t="shared" si="290"/>
        <v>82890.428950323781</v>
      </c>
    </row>
    <row r="2500" spans="1:43" x14ac:dyDescent="0.2">
      <c r="A2500" s="26"/>
      <c r="E2500" s="25" t="s">
        <v>4865</v>
      </c>
      <c r="F2500" s="26" t="s">
        <v>4866</v>
      </c>
      <c r="G2500" s="1">
        <v>0.47364467352117001</v>
      </c>
      <c r="H2500" s="1">
        <v>0.86831561020363501</v>
      </c>
      <c r="I2500" s="1">
        <f>VLOOKUP(F2500,'[1]SUSMB vs SHAM all proteins sum'!$B$2:$E$3214,2,FALSE)</f>
        <v>0.47627907621121202</v>
      </c>
      <c r="J2500" s="29">
        <f>VLOOKUP(F2500,'[1]SUSMB vs SHAM all proteins sum'!$B$2:$E$3214,3,FALSE)</f>
        <v>0.83149575055729996</v>
      </c>
      <c r="K2500" s="25">
        <f>VLOOKUP($E2500,[1]AllProteinsNorm!$A$1:$Q$3226,4,FALSE)</f>
        <v>73605.207356156097</v>
      </c>
      <c r="L2500" s="1">
        <f>VLOOKUP($E2500,[1]AllProteinsNorm!$A$1:$Q$3226,5,FALSE)</f>
        <v>64002.084266252801</v>
      </c>
      <c r="M2500" s="1">
        <f>VLOOKUP($E2500,[1]AllProteinsNorm!$A$1:$Q$3226,10,FALSE)</f>
        <v>117672.268884759</v>
      </c>
      <c r="N2500" s="1">
        <f>VLOOKUP($E2500,[1]AllProteinsNorm!$A$1:$Q$3226,11,FALSE)</f>
        <v>80721.997793006201</v>
      </c>
      <c r="O2500" s="1">
        <f>VLOOKUP($E2500,[1]AllProteinsNorm!$A$1:$Q$3226,15,FALSE)</f>
        <v>160172.61428369401</v>
      </c>
      <c r="P2500" s="1">
        <f>VLOOKUP($E2500,[1]AllProteinsNorm!$A$1:$Q$3226,6,FALSE)</f>
        <v>86950.231377015501</v>
      </c>
      <c r="Q2500" s="1">
        <f>VLOOKUP($E2500,[1]AllProteinsNorm!$A$1:$Q$3226,8,FALSE)</f>
        <v>60573.791118061003</v>
      </c>
      <c r="R2500" s="1">
        <f>VLOOKUP($E2500,[1]AllProteinsNorm!$A$1:$Q$3226,13,FALSE)</f>
        <v>79845.668638752803</v>
      </c>
      <c r="S2500" s="1">
        <f>VLOOKUP($E2500,[1]AllProteinsNorm!$A$1:$Q$3226,16,FALSE)</f>
        <v>83071.107876535403</v>
      </c>
      <c r="T2500" s="1">
        <f>VLOOKUP($E2500,[1]AllProteinsNorm!$A$1:$Q$3226,17,FALSE)</f>
        <v>101271.707381983</v>
      </c>
      <c r="U2500" s="1">
        <f>VLOOKUP($E2500,[1]AllProteinsNorm!$A$1:$Q$3226,3,FALSE)</f>
        <v>87092.216890014795</v>
      </c>
      <c r="V2500" s="1">
        <f>VLOOKUP($E2500,[1]AllProteinsNorm!$A$1:$Q$3226,7,FALSE)</f>
        <v>80952.325672637395</v>
      </c>
      <c r="W2500" s="1">
        <f>VLOOKUP($E2500,[1]AllProteinsNorm!$A$1:$Q$3226,9,FALSE)</f>
        <v>92957.354895239099</v>
      </c>
      <c r="X2500" s="1">
        <f>VLOOKUP($E2500,[1]AllProteinsNorm!$A$1:$Q$3226,12,FALSE)</f>
        <v>38958.1293782422</v>
      </c>
      <c r="Y2500" s="29">
        <f>VLOOKUP($E2500,[1]AllProteinsNorm!$A$1:$Q$3226,14,FALSE)</f>
        <v>111574.922220233</v>
      </c>
      <c r="Z2500" s="25">
        <f t="shared" si="293"/>
        <v>0.74172751649739133</v>
      </c>
      <c r="AA2500" s="1">
        <f t="shared" si="293"/>
        <v>0.64495582199448886</v>
      </c>
      <c r="AB2500" s="1">
        <f t="shared" si="293"/>
        <v>1.1857959904681348</v>
      </c>
      <c r="AC2500" s="1">
        <f t="shared" si="293"/>
        <v>0.81344417195921059</v>
      </c>
      <c r="AD2500" s="1">
        <f t="shared" si="293"/>
        <v>1.6140764990807752</v>
      </c>
      <c r="AE2500" s="1">
        <f t="shared" si="293"/>
        <v>0.87620674534725351</v>
      </c>
      <c r="AF2500" s="1">
        <f t="shared" si="293"/>
        <v>0.61040854668651912</v>
      </c>
      <c r="AG2500" s="1">
        <f t="shared" si="293"/>
        <v>0.8046133097068503</v>
      </c>
      <c r="AH2500" s="1">
        <f t="shared" si="293"/>
        <v>0.83711640454737635</v>
      </c>
      <c r="AI2500" s="1">
        <f t="shared" si="293"/>
        <v>1.0205257848731042</v>
      </c>
      <c r="AJ2500" s="1">
        <f t="shared" si="293"/>
        <v>0.8776375484890202</v>
      </c>
      <c r="AK2500" s="1">
        <f t="shared" si="293"/>
        <v>0.81576521054160744</v>
      </c>
      <c r="AL2500" s="1">
        <f t="shared" si="293"/>
        <v>0.93674116904509541</v>
      </c>
      <c r="AM2500" s="1">
        <f t="shared" si="293"/>
        <v>0.39258522038102583</v>
      </c>
      <c r="AN2500" s="29">
        <f t="shared" si="293"/>
        <v>1.1243523785125429</v>
      </c>
      <c r="AO2500" s="1">
        <f t="shared" si="288"/>
        <v>35480.421618588975</v>
      </c>
      <c r="AP2500" s="1">
        <f t="shared" si="289"/>
        <v>13116.308956590785</v>
      </c>
      <c r="AQ2500" s="29">
        <f t="shared" si="290"/>
        <v>23974.567182258899</v>
      </c>
    </row>
    <row r="2501" spans="1:43" x14ac:dyDescent="0.2">
      <c r="A2501" s="26"/>
      <c r="E2501" s="25" t="s">
        <v>4867</v>
      </c>
      <c r="F2501" s="26" t="s">
        <v>4868</v>
      </c>
      <c r="G2501" s="1">
        <v>0.70682560309856901</v>
      </c>
      <c r="H2501" s="1">
        <v>0.97367556075110695</v>
      </c>
      <c r="I2501" s="1">
        <f>VLOOKUP(F2501,'[1]SUSMB vs SHAM all proteins sum'!$B$2:$E$3214,2,FALSE)</f>
        <v>0.79053611579688599</v>
      </c>
      <c r="J2501" s="29">
        <f>VLOOKUP(F2501,'[1]SUSMB vs SHAM all proteins sum'!$B$2:$E$3214,3,FALSE)</f>
        <v>1.0416164836278701</v>
      </c>
      <c r="K2501" s="25">
        <f>VLOOKUP($E2501,[1]AllProteinsNorm!$A$1:$Q$3226,4,FALSE)</f>
        <v>99361.3662454679</v>
      </c>
      <c r="L2501" s="1">
        <f>VLOOKUP($E2501,[1]AllProteinsNorm!$A$1:$Q$3226,5,FALSE)</f>
        <v>102612.463079874</v>
      </c>
      <c r="M2501" s="1">
        <f>VLOOKUP($E2501,[1]AllProteinsNorm!$A$1:$Q$3226,10,FALSE)</f>
        <v>129035.310729078</v>
      </c>
      <c r="N2501" s="1">
        <f>VLOOKUP($E2501,[1]AllProteinsNorm!$A$1:$Q$3226,11,FALSE)</f>
        <v>102612.868067391</v>
      </c>
      <c r="O2501" s="1">
        <f>VLOOKUP($E2501,[1]AllProteinsNorm!$A$1:$Q$3226,15,FALSE)</f>
        <v>125563.68233808099</v>
      </c>
      <c r="P2501" s="1">
        <f>VLOOKUP($E2501,[1]AllProteinsNorm!$A$1:$Q$3226,6,FALSE)</f>
        <v>109294.131673888</v>
      </c>
      <c r="Q2501" s="1">
        <f>VLOOKUP($E2501,[1]AllProteinsNorm!$A$1:$Q$3226,8,FALSE)</f>
        <v>125128.284874569</v>
      </c>
      <c r="R2501" s="1">
        <f>VLOOKUP($E2501,[1]AllProteinsNorm!$A$1:$Q$3226,13,FALSE)</f>
        <v>99700.9768741312</v>
      </c>
      <c r="S2501" s="1">
        <f>VLOOKUP($E2501,[1]AllProteinsNorm!$A$1:$Q$3226,16,FALSE)</f>
        <v>102559.60624122</v>
      </c>
      <c r="T2501" s="1">
        <f>VLOOKUP($E2501,[1]AllProteinsNorm!$A$1:$Q$3226,17,FALSE)</f>
        <v>106080.452005877</v>
      </c>
      <c r="U2501" s="1">
        <f>VLOOKUP($E2501,[1]AllProteinsNorm!$A$1:$Q$3226,3,FALSE)</f>
        <v>67437.718055784106</v>
      </c>
      <c r="V2501" s="1">
        <f>VLOOKUP($E2501,[1]AllProteinsNorm!$A$1:$Q$3226,7,FALSE)</f>
        <v>127261.715265922</v>
      </c>
      <c r="W2501" s="1">
        <f>VLOOKUP($E2501,[1]AllProteinsNorm!$A$1:$Q$3226,9,FALSE)</f>
        <v>136276.29966398099</v>
      </c>
      <c r="X2501" s="1">
        <f>VLOOKUP($E2501,[1]AllProteinsNorm!$A$1:$Q$3226,12,FALSE)</f>
        <v>123819.073580244</v>
      </c>
      <c r="Y2501" s="29">
        <f>VLOOKUP($E2501,[1]AllProteinsNorm!$A$1:$Q$3226,14,FALSE)</f>
        <v>143523.43083531701</v>
      </c>
      <c r="Z2501" s="25">
        <f t="shared" si="293"/>
        <v>0.88844696798079703</v>
      </c>
      <c r="AA2501" s="1">
        <f t="shared" si="293"/>
        <v>0.91751688956384303</v>
      </c>
      <c r="AB2501" s="1">
        <f t="shared" si="293"/>
        <v>1.1537787261951866</v>
      </c>
      <c r="AC2501" s="1">
        <f t="shared" si="293"/>
        <v>0.91752051078952812</v>
      </c>
      <c r="AD2501" s="1">
        <f t="shared" si="293"/>
        <v>1.1227369054706449</v>
      </c>
      <c r="AE2501" s="1">
        <f t="shared" si="293"/>
        <v>0.97726152098063401</v>
      </c>
      <c r="AF2501" s="1">
        <f t="shared" si="293"/>
        <v>1.118843767011094</v>
      </c>
      <c r="AG2501" s="1">
        <f t="shared" si="293"/>
        <v>0.89148362140789028</v>
      </c>
      <c r="AH2501" s="1">
        <f t="shared" si="293"/>
        <v>0.91704426625144631</v>
      </c>
      <c r="AI2501" s="1">
        <f t="shared" si="293"/>
        <v>0.94852616774432386</v>
      </c>
      <c r="AJ2501" s="1">
        <f t="shared" si="293"/>
        <v>0.60299931852978217</v>
      </c>
      <c r="AK2501" s="1">
        <f t="shared" si="293"/>
        <v>1.137919991847949</v>
      </c>
      <c r="AL2501" s="1">
        <f t="shared" si="293"/>
        <v>1.2185245615986977</v>
      </c>
      <c r="AM2501" s="1">
        <f t="shared" si="293"/>
        <v>1.1071373578820598</v>
      </c>
      <c r="AN2501" s="29">
        <f t="shared" si="293"/>
        <v>1.2833253182612632</v>
      </c>
      <c r="AO2501" s="1">
        <f t="shared" si="288"/>
        <v>12728.093562881437</v>
      </c>
      <c r="AP2501" s="1">
        <f t="shared" si="289"/>
        <v>8895.8633094672859</v>
      </c>
      <c r="AQ2501" s="29">
        <f t="shared" si="290"/>
        <v>27010.425315888093</v>
      </c>
    </row>
    <row r="2502" spans="1:43" x14ac:dyDescent="0.2">
      <c r="A2502" s="26"/>
      <c r="E2502" s="25" t="s">
        <v>4869</v>
      </c>
      <c r="F2502" s="26" t="s">
        <v>4870</v>
      </c>
      <c r="G2502" s="1">
        <v>0.27542133647989298</v>
      </c>
      <c r="H2502" s="1">
        <v>0.78450583592389</v>
      </c>
      <c r="I2502" s="1">
        <f>VLOOKUP(F2502,'[1]SUSMB vs SHAM all proteins sum'!$B$2:$E$3214,2,FALSE)</f>
        <v>0.61173309141113896</v>
      </c>
      <c r="J2502" s="29">
        <f>VLOOKUP(F2502,'[1]SUSMB vs SHAM all proteins sum'!$B$2:$E$3214,3,FALSE)</f>
        <v>0.85215542486011098</v>
      </c>
      <c r="K2502" s="25">
        <f>VLOOKUP($E2502,[1]AllProteinsNorm!$A$1:$Q$3226,4,FALSE)</f>
        <v>81433.675337160297</v>
      </c>
      <c r="L2502" s="1">
        <f>VLOOKUP($E2502,[1]AllProteinsNorm!$A$1:$Q$3226,5,FALSE)</f>
        <v>77188.244968840401</v>
      </c>
      <c r="M2502" s="1">
        <f>VLOOKUP($E2502,[1]AllProteinsNorm!$A$1:$Q$3226,10,FALSE)</f>
        <v>44776.133337084597</v>
      </c>
      <c r="N2502" s="1">
        <f>VLOOKUP($E2502,[1]AllProteinsNorm!$A$1:$Q$3226,11,FALSE)</f>
        <v>59354.524043673897</v>
      </c>
      <c r="O2502" s="1">
        <f>VLOOKUP($E2502,[1]AllProteinsNorm!$A$1:$Q$3226,15,FALSE)</f>
        <v>45494.402878765097</v>
      </c>
      <c r="P2502" s="1">
        <f>VLOOKUP($E2502,[1]AllProteinsNorm!$A$1:$Q$3226,6,FALSE)</f>
        <v>70366.79996977</v>
      </c>
      <c r="Q2502" s="1">
        <f>VLOOKUP($E2502,[1]AllProteinsNorm!$A$1:$Q$3226,8,FALSE)</f>
        <v>44887.340577764902</v>
      </c>
      <c r="R2502" s="1">
        <f>VLOOKUP($E2502,[1]AllProteinsNorm!$A$1:$Q$3226,13,FALSE)</f>
        <v>27246.021056860802</v>
      </c>
      <c r="S2502" s="1">
        <f>VLOOKUP($E2502,[1]AllProteinsNorm!$A$1:$Q$3226,16,FALSE)</f>
        <v>61223.241247882397</v>
      </c>
      <c r="T2502" s="1">
        <f>VLOOKUP($E2502,[1]AllProteinsNorm!$A$1:$Q$3226,17,FALSE)</f>
        <v>42863.082099789601</v>
      </c>
      <c r="U2502" s="1">
        <f>VLOOKUP($E2502,[1]AllProteinsNorm!$A$1:$Q$3226,3,FALSE)</f>
        <v>24946.913659335001</v>
      </c>
      <c r="V2502" s="1">
        <f>VLOOKUP($E2502,[1]AllProteinsNorm!$A$1:$Q$3226,7,FALSE)</f>
        <v>85957.687729434605</v>
      </c>
      <c r="W2502" s="1">
        <f>VLOOKUP($E2502,[1]AllProteinsNorm!$A$1:$Q$3226,9,FALSE)</f>
        <v>75815.328207850398</v>
      </c>
      <c r="X2502" s="1">
        <f>VLOOKUP($E2502,[1]AllProteinsNorm!$A$1:$Q$3226,12,FALSE)</f>
        <v>27097.781591064599</v>
      </c>
      <c r="Y2502" s="29">
        <f>VLOOKUP($E2502,[1]AllProteinsNorm!$A$1:$Q$3226,14,FALSE)</f>
        <v>77520.282277658</v>
      </c>
      <c r="Z2502" s="25">
        <f t="shared" si="293"/>
        <v>1.3209160262942121</v>
      </c>
      <c r="AA2502" s="1">
        <f t="shared" si="293"/>
        <v>1.2520519232212308</v>
      </c>
      <c r="AB2502" s="1">
        <f t="shared" si="293"/>
        <v>0.7263028701033214</v>
      </c>
      <c r="AC2502" s="1">
        <f t="shared" si="293"/>
        <v>0.96277543310853075</v>
      </c>
      <c r="AD2502" s="1">
        <f t="shared" si="293"/>
        <v>0.73795374727270568</v>
      </c>
      <c r="AE2502" s="1">
        <f t="shared" si="293"/>
        <v>1.1414029075105909</v>
      </c>
      <c r="AF2502" s="1">
        <f t="shared" si="293"/>
        <v>0.72810673595914066</v>
      </c>
      <c r="AG2502" s="1">
        <f t="shared" si="293"/>
        <v>0.44195114266608526</v>
      </c>
      <c r="AH2502" s="1">
        <f t="shared" si="293"/>
        <v>0.99308744461274834</v>
      </c>
      <c r="AI2502" s="1">
        <f t="shared" si="293"/>
        <v>0.69527172693064176</v>
      </c>
      <c r="AJ2502" s="1">
        <f t="shared" si="293"/>
        <v>0.40465787553808691</v>
      </c>
      <c r="AK2502" s="1">
        <f t="shared" si="293"/>
        <v>1.3942989412537412</v>
      </c>
      <c r="AL2502" s="1">
        <f t="shared" si="293"/>
        <v>1.2297821712439174</v>
      </c>
      <c r="AM2502" s="1">
        <f t="shared" si="293"/>
        <v>0.43954658600953284</v>
      </c>
      <c r="AN2502" s="29">
        <f t="shared" si="293"/>
        <v>1.2574378204035557</v>
      </c>
      <c r="AO2502" s="1">
        <f t="shared" si="288"/>
        <v>15387.207473105955</v>
      </c>
      <c r="AP2502" s="1">
        <f t="shared" si="289"/>
        <v>15054.937458171215</v>
      </c>
      <c r="AQ2502" s="29">
        <f t="shared" si="290"/>
        <v>26559.951869172517</v>
      </c>
    </row>
    <row r="2503" spans="1:43" x14ac:dyDescent="0.2">
      <c r="A2503" s="26"/>
      <c r="E2503" s="25" t="s">
        <v>4871</v>
      </c>
      <c r="F2503" s="26" t="s">
        <v>4872</v>
      </c>
      <c r="G2503" s="1">
        <v>0.68705567614858498</v>
      </c>
      <c r="H2503" s="1">
        <v>0.92536129037744896</v>
      </c>
      <c r="I2503" s="1">
        <f>VLOOKUP(F2503,'[1]SUSMB vs SHAM all proteins sum'!$B$2:$E$3214,2,FALSE)</f>
        <v>0.33716040551019799</v>
      </c>
      <c r="J2503" s="29">
        <f>VLOOKUP(F2503,'[1]SUSMB vs SHAM all proteins sum'!$B$2:$E$3214,3,FALSE)</f>
        <v>0.80231952495693903</v>
      </c>
      <c r="K2503" s="25">
        <f>VLOOKUP($E2503,[1]AllProteinsNorm!$A$1:$Q$3226,4,FALSE)</f>
        <v>103120.10596016201</v>
      </c>
      <c r="L2503" s="1">
        <f>VLOOKUP($E2503,[1]AllProteinsNorm!$A$1:$Q$3226,5,FALSE)</f>
        <v>72683.066398524097</v>
      </c>
      <c r="M2503" s="1">
        <f>VLOOKUP($E2503,[1]AllProteinsNorm!$A$1:$Q$3226,10,FALSE)</f>
        <v>99359.715421229601</v>
      </c>
      <c r="N2503" s="1">
        <f>VLOOKUP($E2503,[1]AllProteinsNorm!$A$1:$Q$3226,11,FALSE)</f>
        <v>92257.661650431197</v>
      </c>
      <c r="O2503" s="1">
        <f>VLOOKUP($E2503,[1]AllProteinsNorm!$A$1:$Q$3226,15,FALSE)</f>
        <v>87140.865558984398</v>
      </c>
      <c r="P2503" s="1">
        <f>VLOOKUP($E2503,[1]AllProteinsNorm!$A$1:$Q$3226,6,FALSE)</f>
        <v>58924.394271635399</v>
      </c>
      <c r="Q2503" s="1">
        <f>VLOOKUP($E2503,[1]AllProteinsNorm!$A$1:$Q$3226,8,FALSE)</f>
        <v>53133.857436327497</v>
      </c>
      <c r="R2503" s="1">
        <f>VLOOKUP($E2503,[1]AllProteinsNorm!$A$1:$Q$3226,13,FALSE)</f>
        <v>128701.20361914299</v>
      </c>
      <c r="S2503" s="1">
        <f>VLOOKUP($E2503,[1]AllProteinsNorm!$A$1:$Q$3226,16,FALSE)</f>
        <v>88354.813649932606</v>
      </c>
      <c r="T2503" s="1">
        <f>VLOOKUP($E2503,[1]AllProteinsNorm!$A$1:$Q$3226,17,FALSE)</f>
        <v>114100.773191221</v>
      </c>
      <c r="U2503" s="1">
        <f>VLOOKUP($E2503,[1]AllProteinsNorm!$A$1:$Q$3226,3,FALSE)</f>
        <v>41356.427261958102</v>
      </c>
      <c r="V2503" s="1">
        <f>VLOOKUP($E2503,[1]AllProteinsNorm!$A$1:$Q$3226,7,FALSE)</f>
        <v>78831.336833772293</v>
      </c>
      <c r="W2503" s="1">
        <f>VLOOKUP($E2503,[1]AllProteinsNorm!$A$1:$Q$3226,9,FALSE)</f>
        <v>128031.464011064</v>
      </c>
      <c r="X2503" s="1">
        <f>VLOOKUP($E2503,[1]AllProteinsNorm!$A$1:$Q$3226,12,FALSE)</f>
        <v>50139.183765372298</v>
      </c>
      <c r="Y2503" s="29">
        <f>VLOOKUP($E2503,[1]AllProteinsNorm!$A$1:$Q$3226,14,FALSE)</f>
        <v>95106.932124123196</v>
      </c>
      <c r="Z2503" s="25">
        <f t="shared" si="293"/>
        <v>1.1342813375677989</v>
      </c>
      <c r="AA2503" s="1">
        <f t="shared" si="293"/>
        <v>0.79948565806261829</v>
      </c>
      <c r="AB2503" s="1">
        <f t="shared" si="293"/>
        <v>1.0929184940120973</v>
      </c>
      <c r="AC2503" s="1">
        <f t="shared" si="293"/>
        <v>1.0147986455537203</v>
      </c>
      <c r="AD2503" s="1">
        <f t="shared" si="293"/>
        <v>0.95851586480376494</v>
      </c>
      <c r="AE2503" s="1">
        <f t="shared" si="293"/>
        <v>0.64814557866749833</v>
      </c>
      <c r="AF2503" s="1">
        <f t="shared" si="293"/>
        <v>0.58445190995340601</v>
      </c>
      <c r="AG2503" s="1">
        <f t="shared" si="293"/>
        <v>1.4156635316502133</v>
      </c>
      <c r="AH2503" s="1">
        <f t="shared" si="293"/>
        <v>0.97186882494201932</v>
      </c>
      <c r="AI2503" s="1">
        <f t="shared" si="293"/>
        <v>1.2550644360553456</v>
      </c>
      <c r="AJ2503" s="1">
        <f t="shared" si="293"/>
        <v>0.45490472682254335</v>
      </c>
      <c r="AK2503" s="1">
        <f t="shared" si="293"/>
        <v>0.86711425820889887</v>
      </c>
      <c r="AL2503" s="1">
        <f t="shared" si="293"/>
        <v>1.4082966546343241</v>
      </c>
      <c r="AM2503" s="1">
        <f t="shared" si="293"/>
        <v>0.5515116562032556</v>
      </c>
      <c r="AN2503" s="29">
        <f t="shared" si="293"/>
        <v>1.0461395202929331</v>
      </c>
      <c r="AO2503" s="1">
        <f t="shared" si="288"/>
        <v>10665.158480480764</v>
      </c>
      <c r="AP2503" s="1">
        <f t="shared" si="289"/>
        <v>29654.462316709039</v>
      </c>
      <c r="AQ2503" s="29">
        <f t="shared" si="290"/>
        <v>31346.643907079644</v>
      </c>
    </row>
    <row r="2504" spans="1:43" x14ac:dyDescent="0.2">
      <c r="A2504" s="26"/>
      <c r="E2504" s="25" t="s">
        <v>4873</v>
      </c>
      <c r="F2504" s="26" t="s">
        <v>4874</v>
      </c>
      <c r="G2504" s="1">
        <v>0.64332484968695303</v>
      </c>
      <c r="H2504" s="1">
        <v>0.97356218577570297</v>
      </c>
      <c r="I2504" s="1">
        <f>VLOOKUP(F2504,'[1]SUSMB vs SHAM all proteins sum'!$B$2:$E$3214,2,FALSE)</f>
        <v>0.62774189413538295</v>
      </c>
      <c r="J2504" s="29">
        <f>VLOOKUP(F2504,'[1]SUSMB vs SHAM all proteins sum'!$B$2:$E$3214,3,FALSE)</f>
        <v>1.0384246543322999</v>
      </c>
      <c r="K2504" s="25">
        <f>VLOOKUP($E2504,[1]AllProteinsNorm!$A$1:$Q$3226,4,FALSE)</f>
        <v>648026.87591448601</v>
      </c>
      <c r="L2504" s="1">
        <f>VLOOKUP($E2504,[1]AllProteinsNorm!$A$1:$Q$3226,5,FALSE)</f>
        <v>861855.20454032102</v>
      </c>
      <c r="M2504" s="1">
        <f>VLOOKUP($E2504,[1]AllProteinsNorm!$A$1:$Q$3226,10,FALSE)</f>
        <v>774856.60227130097</v>
      </c>
      <c r="N2504" s="1">
        <f>VLOOKUP($E2504,[1]AllProteinsNorm!$A$1:$Q$3226,11,FALSE)</f>
        <v>738466.11839928501</v>
      </c>
      <c r="O2504" s="1">
        <f>VLOOKUP($E2504,[1]AllProteinsNorm!$A$1:$Q$3226,15,FALSE)</f>
        <v>761202.52488614502</v>
      </c>
      <c r="P2504" s="1">
        <f>VLOOKUP($E2504,[1]AllProteinsNorm!$A$1:$Q$3226,6,FALSE)</f>
        <v>654896.07656474004</v>
      </c>
      <c r="Q2504" s="1">
        <f>VLOOKUP($E2504,[1]AllProteinsNorm!$A$1:$Q$3226,8,FALSE)</f>
        <v>733370.903151092</v>
      </c>
      <c r="R2504" s="1">
        <f>VLOOKUP($E2504,[1]AllProteinsNorm!$A$1:$Q$3226,13,FALSE)</f>
        <v>780729.55303730804</v>
      </c>
      <c r="S2504" s="1">
        <f>VLOOKUP($E2504,[1]AllProteinsNorm!$A$1:$Q$3226,16,FALSE)</f>
        <v>776165.63429178798</v>
      </c>
      <c r="T2504" s="1">
        <f>VLOOKUP($E2504,[1]AllProteinsNorm!$A$1:$Q$3226,17,FALSE)</f>
        <v>731049.61279765901</v>
      </c>
      <c r="U2504" s="1">
        <f>VLOOKUP($E2504,[1]AllProteinsNorm!$A$1:$Q$3226,3,FALSE)</f>
        <v>636995.45063400106</v>
      </c>
      <c r="V2504" s="1">
        <f>VLOOKUP($E2504,[1]AllProteinsNorm!$A$1:$Q$3226,7,FALSE)</f>
        <v>743733.13674963696</v>
      </c>
      <c r="W2504" s="1">
        <f>VLOOKUP($E2504,[1]AllProteinsNorm!$A$1:$Q$3226,9,FALSE)</f>
        <v>851856.69218707096</v>
      </c>
      <c r="X2504" s="1">
        <f>VLOOKUP($E2504,[1]AllProteinsNorm!$A$1:$Q$3226,12,FALSE)</f>
        <v>885223.56250970799</v>
      </c>
      <c r="Y2504" s="29">
        <f>VLOOKUP($E2504,[1]AllProteinsNorm!$A$1:$Q$3226,14,FALSE)</f>
        <v>822207.52006390702</v>
      </c>
      <c r="Z2504" s="25">
        <f t="shared" si="293"/>
        <v>0.8561801361343605</v>
      </c>
      <c r="AA2504" s="1">
        <f t="shared" si="293"/>
        <v>1.138692442825185</v>
      </c>
      <c r="AB2504" s="1">
        <f t="shared" si="293"/>
        <v>1.0237489460310523</v>
      </c>
      <c r="AC2504" s="1">
        <f t="shared" si="293"/>
        <v>0.97566944409439271</v>
      </c>
      <c r="AD2504" s="1">
        <f t="shared" si="293"/>
        <v>1.0057090309150092</v>
      </c>
      <c r="AE2504" s="1">
        <f t="shared" si="293"/>
        <v>0.86525579852809864</v>
      </c>
      <c r="AF2504" s="1">
        <f t="shared" si="293"/>
        <v>0.96893759045224936</v>
      </c>
      <c r="AG2504" s="1">
        <f t="shared" si="293"/>
        <v>1.0315083522736628</v>
      </c>
      <c r="AH2504" s="1">
        <f t="shared" si="293"/>
        <v>1.0254784533326178</v>
      </c>
      <c r="AI2504" s="1">
        <f t="shared" si="293"/>
        <v>0.96587067646352787</v>
      </c>
      <c r="AJ2504" s="1">
        <f t="shared" si="293"/>
        <v>0.84160529742096124</v>
      </c>
      <c r="AK2504" s="1">
        <f t="shared" si="293"/>
        <v>0.98262828585826678</v>
      </c>
      <c r="AL2504" s="1">
        <f t="shared" si="293"/>
        <v>1.1254822998729097</v>
      </c>
      <c r="AM2504" s="1">
        <f t="shared" si="293"/>
        <v>1.1695669707978589</v>
      </c>
      <c r="AN2504" s="29">
        <f t="shared" si="293"/>
        <v>1.0863094921265357</v>
      </c>
      <c r="AO2504" s="1">
        <f t="shared" si="288"/>
        <v>68629.016701307162</v>
      </c>
      <c r="AP2504" s="1">
        <f t="shared" si="289"/>
        <v>45211.515902197636</v>
      </c>
      <c r="AQ2504" s="29">
        <f t="shared" si="290"/>
        <v>88839.38510681747</v>
      </c>
    </row>
    <row r="2505" spans="1:43" x14ac:dyDescent="0.2">
      <c r="A2505" s="26"/>
      <c r="E2505" s="25" t="s">
        <v>4875</v>
      </c>
      <c r="F2505" s="26" t="s">
        <v>4876</v>
      </c>
      <c r="G2505" s="1">
        <v>7.9734831981300602E-2</v>
      </c>
      <c r="H2505" s="1">
        <v>0.85658248424122896</v>
      </c>
      <c r="I2505" s="1">
        <f>VLOOKUP(F2505,'[1]SUSMB vs SHAM all proteins sum'!$B$2:$E$3214,2,FALSE)</f>
        <v>0.32139493630530003</v>
      </c>
      <c r="J2505" s="29">
        <f>VLOOKUP(F2505,'[1]SUSMB vs SHAM all proteins sum'!$B$2:$E$3214,3,FALSE)</f>
        <v>0.929483993611813</v>
      </c>
      <c r="K2505" s="25">
        <f>VLOOKUP($E2505,[1]AllProteinsNorm!$A$1:$Q$3226,4,FALSE)</f>
        <v>226810.48336309599</v>
      </c>
      <c r="L2505" s="1">
        <f>VLOOKUP($E2505,[1]AllProteinsNorm!$A$1:$Q$3226,5,FALSE)</f>
        <v>175601.67025206101</v>
      </c>
      <c r="M2505" s="1">
        <f>VLOOKUP($E2505,[1]AllProteinsNorm!$A$1:$Q$3226,10,FALSE)</f>
        <v>204208.28902069299</v>
      </c>
      <c r="N2505" s="1">
        <f>VLOOKUP($E2505,[1]AllProteinsNorm!$A$1:$Q$3226,11,FALSE)</f>
        <v>181475.48016182199</v>
      </c>
      <c r="O2505" s="1">
        <f>VLOOKUP($E2505,[1]AllProteinsNorm!$A$1:$Q$3226,15,FALSE)</f>
        <v>218408.741722604</v>
      </c>
      <c r="P2505" s="1">
        <f>VLOOKUP($E2505,[1]AllProteinsNorm!$A$1:$Q$3226,6,FALSE)</f>
        <v>161100.54772536899</v>
      </c>
      <c r="Q2505" s="1">
        <f>VLOOKUP($E2505,[1]AllProteinsNorm!$A$1:$Q$3226,8,FALSE)</f>
        <v>193884.19498150199</v>
      </c>
      <c r="R2505" s="1">
        <f>VLOOKUP($E2505,[1]AllProteinsNorm!$A$1:$Q$3226,13,FALSE)</f>
        <v>151264.45925406201</v>
      </c>
      <c r="S2505" s="1">
        <f>VLOOKUP($E2505,[1]AllProteinsNorm!$A$1:$Q$3226,16,FALSE)</f>
        <v>201180.25346093599</v>
      </c>
      <c r="T2505" s="1">
        <f>VLOOKUP($E2505,[1]AllProteinsNorm!$A$1:$Q$3226,17,FALSE)</f>
        <v>156400.226179975</v>
      </c>
      <c r="U2505" s="1">
        <f>VLOOKUP($E2505,[1]AllProteinsNorm!$A$1:$Q$3226,3,FALSE)</f>
        <v>176059.35239684401</v>
      </c>
      <c r="V2505" s="1">
        <f>VLOOKUP($E2505,[1]AllProteinsNorm!$A$1:$Q$3226,7,FALSE)</f>
        <v>197414.86217270599</v>
      </c>
      <c r="W2505" s="1">
        <f>VLOOKUP($E2505,[1]AllProteinsNorm!$A$1:$Q$3226,9,FALSE)</f>
        <v>160870.83419803099</v>
      </c>
      <c r="X2505" s="1">
        <f>VLOOKUP($E2505,[1]AllProteinsNorm!$A$1:$Q$3226,12,FALSE)</f>
        <v>188350.04647281999</v>
      </c>
      <c r="Y2505" s="29">
        <f>VLOOKUP($E2505,[1]AllProteinsNorm!$A$1:$Q$3226,14,FALSE)</f>
        <v>212363.898846336</v>
      </c>
      <c r="Z2505" s="25">
        <f t="shared" ref="Z2505:AN2521" si="294">K2505/AVERAGE($K2505:$O2505)</f>
        <v>1.1267234587094499</v>
      </c>
      <c r="AA2505" s="1">
        <f t="shared" si="294"/>
        <v>0.87233411052176757</v>
      </c>
      <c r="AB2505" s="1">
        <f t="shared" si="294"/>
        <v>1.0144428347881702</v>
      </c>
      <c r="AC2505" s="1">
        <f t="shared" si="294"/>
        <v>0.90151335884924844</v>
      </c>
      <c r="AD2505" s="1">
        <f t="shared" si="294"/>
        <v>1.0849862371313639</v>
      </c>
      <c r="AE2505" s="1">
        <f t="shared" si="294"/>
        <v>0.80029707463975508</v>
      </c>
      <c r="AF2505" s="1">
        <f t="shared" si="294"/>
        <v>0.963155968452028</v>
      </c>
      <c r="AG2505" s="1">
        <f t="shared" si="294"/>
        <v>0.75143446715251061</v>
      </c>
      <c r="AH2505" s="1">
        <f t="shared" si="294"/>
        <v>0.99940050231572086</v>
      </c>
      <c r="AI2505" s="1">
        <f t="shared" si="294"/>
        <v>0.7769473490444232</v>
      </c>
      <c r="AJ2505" s="1">
        <f t="shared" si="294"/>
        <v>0.8746077321000697</v>
      </c>
      <c r="AK2505" s="1">
        <f t="shared" si="294"/>
        <v>0.98069521747720168</v>
      </c>
      <c r="AL2505" s="1">
        <f t="shared" si="294"/>
        <v>0.79915592976762728</v>
      </c>
      <c r="AM2505" s="1">
        <f t="shared" si="294"/>
        <v>0.93566405160472899</v>
      </c>
      <c r="AN2505" s="29">
        <f t="shared" si="294"/>
        <v>1.0549573505829388</v>
      </c>
      <c r="AO2505" s="1">
        <f t="shared" si="288"/>
        <v>20026.820436974118</v>
      </c>
      <c r="AP2505" s="1">
        <f t="shared" si="289"/>
        <v>20589.24740221398</v>
      </c>
      <c r="AQ2505" s="29">
        <f t="shared" si="290"/>
        <v>17641.143521127968</v>
      </c>
    </row>
    <row r="2506" spans="1:43" x14ac:dyDescent="0.2">
      <c r="A2506" s="26"/>
      <c r="E2506" s="25" t="s">
        <v>4877</v>
      </c>
      <c r="F2506" s="26" t="s">
        <v>4878</v>
      </c>
      <c r="G2506" s="43">
        <v>2.98018718434278E-2</v>
      </c>
      <c r="H2506" s="1">
        <v>1.27250274054419</v>
      </c>
      <c r="I2506" s="1">
        <f>VLOOKUP(F2506,'[1]SUSMB vs SHAM all proteins sum'!$B$2:$E$3214,2,FALSE)</f>
        <v>0.35068433742288702</v>
      </c>
      <c r="J2506" s="29">
        <f>VLOOKUP(F2506,'[1]SUSMB vs SHAM all proteins sum'!$B$2:$E$3214,3,FALSE)</f>
        <v>1.16771081668263</v>
      </c>
      <c r="K2506" s="25">
        <f>VLOOKUP($E2506,[1]AllProteinsNorm!$A$1:$Q$3226,4,FALSE)</f>
        <v>338965.624965336</v>
      </c>
      <c r="L2506" s="1">
        <f>VLOOKUP($E2506,[1]AllProteinsNorm!$A$1:$Q$3226,5,FALSE)</f>
        <v>449659.46831157798</v>
      </c>
      <c r="M2506" s="1">
        <f>VLOOKUP($E2506,[1]AllProteinsNorm!$A$1:$Q$3226,10,FALSE)</f>
        <v>312865.21066855802</v>
      </c>
      <c r="N2506" s="1">
        <f>VLOOKUP($E2506,[1]AllProteinsNorm!$A$1:$Q$3226,11,FALSE)</f>
        <v>308793.71328536799</v>
      </c>
      <c r="O2506" s="1">
        <f>VLOOKUP($E2506,[1]AllProteinsNorm!$A$1:$Q$3226,15,FALSE)</f>
        <v>355145.26286968298</v>
      </c>
      <c r="P2506" s="1">
        <f>VLOOKUP($E2506,[1]AllProteinsNorm!$A$1:$Q$3226,6,FALSE)</f>
        <v>367722.52650820097</v>
      </c>
      <c r="Q2506" s="1">
        <f>VLOOKUP($E2506,[1]AllProteinsNorm!$A$1:$Q$3226,8,FALSE)</f>
        <v>404261.66502365301</v>
      </c>
      <c r="R2506" s="1">
        <f>VLOOKUP($E2506,[1]AllProteinsNorm!$A$1:$Q$3226,13,FALSE)</f>
        <v>474679.77455061203</v>
      </c>
      <c r="S2506" s="1">
        <f>VLOOKUP($E2506,[1]AllProteinsNorm!$A$1:$Q$3226,16,FALSE)</f>
        <v>501873.70558692998</v>
      </c>
      <c r="T2506" s="1">
        <f>VLOOKUP($E2506,[1]AllProteinsNorm!$A$1:$Q$3226,17,FALSE)</f>
        <v>492704.82669911702</v>
      </c>
      <c r="U2506" s="1">
        <f>VLOOKUP($E2506,[1]AllProteinsNorm!$A$1:$Q$3226,3,FALSE)</f>
        <v>336247.48211249203</v>
      </c>
      <c r="V2506" s="1">
        <f>VLOOKUP($E2506,[1]AllProteinsNorm!$A$1:$Q$3226,7,FALSE)</f>
        <v>304161.911709651</v>
      </c>
      <c r="W2506" s="1">
        <f>VLOOKUP($E2506,[1]AllProteinsNorm!$A$1:$Q$3226,9,FALSE)</f>
        <v>401992.87004521501</v>
      </c>
      <c r="X2506" s="1">
        <f>VLOOKUP($E2506,[1]AllProteinsNorm!$A$1:$Q$3226,12,FALSE)</f>
        <v>401388.72465873999</v>
      </c>
      <c r="Y2506" s="29">
        <f>VLOOKUP($E2506,[1]AllProteinsNorm!$A$1:$Q$3226,14,FALSE)</f>
        <v>688018.75593498501</v>
      </c>
      <c r="Z2506" s="25">
        <f t="shared" si="294"/>
        <v>0.96000907197493457</v>
      </c>
      <c r="AA2506" s="1">
        <f t="shared" si="294"/>
        <v>1.2735131148554828</v>
      </c>
      <c r="AB2506" s="1">
        <f t="shared" si="294"/>
        <v>0.88608820017628676</v>
      </c>
      <c r="AC2506" s="1">
        <f t="shared" si="294"/>
        <v>0.8745570178483314</v>
      </c>
      <c r="AD2506" s="1">
        <f t="shared" si="294"/>
        <v>1.005832595144964</v>
      </c>
      <c r="AE2506" s="1">
        <f t="shared" si="294"/>
        <v>1.0414535735106392</v>
      </c>
      <c r="AF2506" s="1">
        <f t="shared" si="294"/>
        <v>1.1449387114521927</v>
      </c>
      <c r="AG2506" s="1">
        <f t="shared" si="294"/>
        <v>1.3443749344736819</v>
      </c>
      <c r="AH2506" s="1">
        <f t="shared" si="294"/>
        <v>1.4213928341506645</v>
      </c>
      <c r="AI2506" s="1">
        <f t="shared" si="294"/>
        <v>1.3954249888476489</v>
      </c>
      <c r="AJ2506" s="1">
        <f t="shared" si="294"/>
        <v>0.9523108229329531</v>
      </c>
      <c r="AK2506" s="1">
        <f t="shared" si="294"/>
        <v>0.86143895747648447</v>
      </c>
      <c r="AL2506" s="1">
        <f t="shared" si="294"/>
        <v>1.1385130930374217</v>
      </c>
      <c r="AM2506" s="1">
        <f t="shared" si="294"/>
        <v>1.1368020491760651</v>
      </c>
      <c r="AN2506" s="29">
        <f t="shared" si="294"/>
        <v>1.9485876995758489</v>
      </c>
      <c r="AO2506" s="1">
        <f t="shared" si="288"/>
        <v>51204.64606491298</v>
      </c>
      <c r="AP2506" s="1">
        <f t="shared" si="289"/>
        <v>52858.138427733065</v>
      </c>
      <c r="AQ2506" s="29">
        <f t="shared" si="290"/>
        <v>136187.56537562309</v>
      </c>
    </row>
    <row r="2507" spans="1:43" x14ac:dyDescent="0.2">
      <c r="A2507" s="26"/>
      <c r="E2507" s="25" t="s">
        <v>4879</v>
      </c>
      <c r="F2507" s="26" t="s">
        <v>4880</v>
      </c>
      <c r="G2507" s="1">
        <v>0.57962300539514</v>
      </c>
      <c r="H2507" s="1">
        <v>1.0488988412349101</v>
      </c>
      <c r="I2507" s="1">
        <f>VLOOKUP(F2507,'[1]SUSMB vs SHAM all proteins sum'!$B$2:$E$3214,2,FALSE)</f>
        <v>0.29257838011155402</v>
      </c>
      <c r="J2507" s="29">
        <f>VLOOKUP(F2507,'[1]SUSMB vs SHAM all proteins sum'!$B$2:$E$3214,3,FALSE)</f>
        <v>0.75474624381636202</v>
      </c>
      <c r="K2507" s="25">
        <f>VLOOKUP($E2507,[1]AllProteinsNorm!$A$1:$Q$3226,4,FALSE)</f>
        <v>224138.39153703101</v>
      </c>
      <c r="L2507" s="1">
        <f>VLOOKUP($E2507,[1]AllProteinsNorm!$A$1:$Q$3226,5,FALSE)</f>
        <v>299729.73422746698</v>
      </c>
      <c r="M2507" s="1">
        <f>VLOOKUP($E2507,[1]AllProteinsNorm!$A$1:$Q$3226,10,FALSE)</f>
        <v>286505.38416969602</v>
      </c>
      <c r="N2507" s="1">
        <f>VLOOKUP($E2507,[1]AllProteinsNorm!$A$1:$Q$3226,11,FALSE)</f>
        <v>244479.52104199401</v>
      </c>
      <c r="O2507" s="1">
        <f>VLOOKUP($E2507,[1]AllProteinsNorm!$A$1:$Q$3226,15,FALSE)</f>
        <v>215495.53558476499</v>
      </c>
      <c r="P2507" s="1">
        <f>VLOOKUP($E2507,[1]AllProteinsNorm!$A$1:$Q$3226,6,FALSE)</f>
        <v>235215.56431839499</v>
      </c>
      <c r="Q2507" s="1">
        <f>VLOOKUP($E2507,[1]AllProteinsNorm!$A$1:$Q$3226,8,FALSE)</f>
        <v>317351.51678979897</v>
      </c>
      <c r="R2507" s="1">
        <f>VLOOKUP($E2507,[1]AllProteinsNorm!$A$1:$Q$3226,13,FALSE)</f>
        <v>268131.628904187</v>
      </c>
      <c r="S2507" s="1">
        <f>VLOOKUP($E2507,[1]AllProteinsNorm!$A$1:$Q$3226,16,FALSE)</f>
        <v>257375.56437286499</v>
      </c>
      <c r="T2507" s="1">
        <f>VLOOKUP($E2507,[1]AllProteinsNorm!$A$1:$Q$3226,17,FALSE)</f>
        <v>249922.67831022199</v>
      </c>
      <c r="U2507" s="1">
        <f>VLOOKUP($E2507,[1]AllProteinsNorm!$A$1:$Q$3226,3,FALSE)</f>
        <v>72748.758335906794</v>
      </c>
      <c r="V2507" s="1">
        <f>VLOOKUP($E2507,[1]AllProteinsNorm!$A$1:$Q$3226,7,FALSE)</f>
        <v>260947.904572548</v>
      </c>
      <c r="W2507" s="1">
        <f>VLOOKUP($E2507,[1]AllProteinsNorm!$A$1:$Q$3226,9,FALSE)</f>
        <v>237922.667286232</v>
      </c>
      <c r="X2507" s="1">
        <f>VLOOKUP($E2507,[1]AllProteinsNorm!$A$1:$Q$3226,12,FALSE)</f>
        <v>238231.908385282</v>
      </c>
      <c r="Y2507" s="29">
        <f>VLOOKUP($E2507,[1]AllProteinsNorm!$A$1:$Q$3226,14,FALSE)</f>
        <v>230807.163512306</v>
      </c>
      <c r="Z2507" s="25">
        <f t="shared" si="294"/>
        <v>0.88219248416130092</v>
      </c>
      <c r="AA2507" s="1">
        <f t="shared" si="294"/>
        <v>1.1797145370852258</v>
      </c>
      <c r="AB2507" s="1">
        <f t="shared" si="294"/>
        <v>1.1276644525420065</v>
      </c>
      <c r="AC2507" s="1">
        <f t="shared" si="294"/>
        <v>0.9622536974392828</v>
      </c>
      <c r="AD2507" s="1">
        <f t="shared" si="294"/>
        <v>0.84817482877218331</v>
      </c>
      <c r="AE2507" s="1">
        <f t="shared" si="294"/>
        <v>0.92579143437443712</v>
      </c>
      <c r="AF2507" s="1">
        <f t="shared" si="294"/>
        <v>1.2490725976450809</v>
      </c>
      <c r="AG2507" s="1">
        <f t="shared" si="294"/>
        <v>1.0553466818562418</v>
      </c>
      <c r="AH2507" s="1">
        <f t="shared" si="294"/>
        <v>1.0130115904708887</v>
      </c>
      <c r="AI2507" s="1">
        <f t="shared" si="294"/>
        <v>0.98367757042779458</v>
      </c>
      <c r="AJ2507" s="1">
        <f t="shared" si="294"/>
        <v>0.286333846673476</v>
      </c>
      <c r="AK2507" s="1">
        <f t="shared" si="294"/>
        <v>1.0270720629023016</v>
      </c>
      <c r="AL2507" s="1">
        <f t="shared" si="294"/>
        <v>0.93644639569409127</v>
      </c>
      <c r="AM2507" s="1">
        <f t="shared" si="294"/>
        <v>0.93766354627460935</v>
      </c>
      <c r="AN2507" s="29">
        <f t="shared" si="294"/>
        <v>0.90844028791696019</v>
      </c>
      <c r="AO2507" s="1">
        <f t="shared" si="288"/>
        <v>33504.427326233577</v>
      </c>
      <c r="AP2507" s="1">
        <f t="shared" si="289"/>
        <v>28004.507928315397</v>
      </c>
      <c r="AQ2507" s="29">
        <f t="shared" si="290"/>
        <v>68448.218795313107</v>
      </c>
    </row>
    <row r="2508" spans="1:43" x14ac:dyDescent="0.2">
      <c r="A2508" s="26"/>
      <c r="E2508" s="25" t="s">
        <v>4881</v>
      </c>
      <c r="F2508" s="26" t="s">
        <v>4882</v>
      </c>
      <c r="G2508" s="1">
        <v>0.51710755277861697</v>
      </c>
      <c r="H2508" s="1">
        <v>1.3811717646022901</v>
      </c>
      <c r="I2508" s="1">
        <f>VLOOKUP(F2508,'[1]SUSMB vs SHAM all proteins sum'!$B$2:$E$3214,2,FALSE)</f>
        <v>0.34202028772036402</v>
      </c>
      <c r="J2508" s="29">
        <f>VLOOKUP(F2508,'[1]SUSMB vs SHAM all proteins sum'!$B$2:$E$3214,3,FALSE)</f>
        <v>1.5258383539709901</v>
      </c>
      <c r="K2508" s="25">
        <f>VLOOKUP($E2508,[1]AllProteinsNorm!$A$1:$Q$3226,4,FALSE)</f>
        <v>24378.940583439198</v>
      </c>
      <c r="L2508" s="1">
        <f>VLOOKUP($E2508,[1]AllProteinsNorm!$A$1:$Q$3226,5,FALSE)</f>
        <v>5071.6777728789702</v>
      </c>
      <c r="M2508" s="1">
        <f>VLOOKUP($E2508,[1]AllProteinsNorm!$A$1:$Q$3226,10,FALSE)</f>
        <v>32987.086713486002</v>
      </c>
      <c r="N2508" s="1">
        <f>VLOOKUP($E2508,[1]AllProteinsNorm!$A$1:$Q$3226,11,FALSE)</f>
        <v>28061.6724341927</v>
      </c>
      <c r="O2508" s="1">
        <f>VLOOKUP($E2508,[1]AllProteinsNorm!$A$1:$Q$3226,15,FALSE)</f>
        <v>5745.1681496828396</v>
      </c>
      <c r="P2508" s="1">
        <f>VLOOKUP($E2508,[1]AllProteinsNorm!$A$1:$Q$3226,6,FALSE)</f>
        <v>9221.3831085543497</v>
      </c>
      <c r="Q2508" s="1">
        <f>VLOOKUP($E2508,[1]AllProteinsNorm!$A$1:$Q$3226,8,FALSE)</f>
        <v>26252.144847924799</v>
      </c>
      <c r="R2508" s="1">
        <f>VLOOKUP($E2508,[1]AllProteinsNorm!$A$1:$Q$3226,13,FALSE)</f>
        <v>34257.788405026004</v>
      </c>
      <c r="S2508" s="1">
        <f>VLOOKUP($E2508,[1]AllProteinsNorm!$A$1:$Q$3226,16,FALSE)</f>
        <v>28168.2624293716</v>
      </c>
      <c r="T2508" s="1">
        <f>VLOOKUP($E2508,[1]AllProteinsNorm!$A$1:$Q$3226,17,FALSE)</f>
        <v>14147.671204064</v>
      </c>
      <c r="U2508" s="1">
        <f>VLOOKUP($E2508,[1]AllProteinsNorm!$A$1:$Q$3226,3,FALSE)</f>
        <v>19452.766008754901</v>
      </c>
      <c r="V2508" s="1">
        <f>VLOOKUP($E2508,[1]AllProteinsNorm!$A$1:$Q$3226,7,FALSE)</f>
        <v>23787.4942989642</v>
      </c>
      <c r="W2508" s="1">
        <f>VLOOKUP($E2508,[1]AllProteinsNorm!$A$1:$Q$3226,9,FALSE)</f>
        <v>29468.719584912302</v>
      </c>
      <c r="X2508" s="1">
        <f>VLOOKUP($E2508,[1]AllProteinsNorm!$A$1:$Q$3226,12,FALSE)</f>
        <v>22708.758334111</v>
      </c>
      <c r="Y2508" s="29">
        <f>VLOOKUP($E2508,[1]AllProteinsNorm!$A$1:$Q$3226,14,FALSE)</f>
        <v>17562.432192058299</v>
      </c>
      <c r="Z2508" s="25">
        <f t="shared" si="294"/>
        <v>1.2665102431447304</v>
      </c>
      <c r="AA2508" s="1">
        <f t="shared" si="294"/>
        <v>0.26347871136139889</v>
      </c>
      <c r="AB2508" s="1">
        <f t="shared" si="294"/>
        <v>1.713712007752868</v>
      </c>
      <c r="AC2508" s="1">
        <f t="shared" si="294"/>
        <v>1.4578318305521463</v>
      </c>
      <c r="AD2508" s="1">
        <f t="shared" si="294"/>
        <v>0.29846720718885672</v>
      </c>
      <c r="AE2508" s="1">
        <f t="shared" si="294"/>
        <v>0.47906003638564582</v>
      </c>
      <c r="AF2508" s="1">
        <f t="shared" si="294"/>
        <v>1.3638250702740526</v>
      </c>
      <c r="AG2508" s="1">
        <f t="shared" si="294"/>
        <v>1.7797262261643929</v>
      </c>
      <c r="AH2508" s="1">
        <f t="shared" si="294"/>
        <v>1.4633692869583745</v>
      </c>
      <c r="AI2508" s="1">
        <f t="shared" si="294"/>
        <v>0.73498560920907074</v>
      </c>
      <c r="AJ2508" s="1">
        <f t="shared" si="294"/>
        <v>1.0105905678412419</v>
      </c>
      <c r="AK2508" s="1">
        <f t="shared" si="294"/>
        <v>1.2357840196243233</v>
      </c>
      <c r="AL2508" s="1">
        <f t="shared" si="294"/>
        <v>1.5309293313592378</v>
      </c>
      <c r="AM2508" s="1">
        <f t="shared" si="294"/>
        <v>1.1797426118995231</v>
      </c>
      <c r="AN2508" s="29">
        <f t="shared" si="294"/>
        <v>0.91238584341464113</v>
      </c>
      <c r="AO2508" s="1">
        <f t="shared" si="288"/>
        <v>11628.107778148866</v>
      </c>
      <c r="AP2508" s="1">
        <f t="shared" si="289"/>
        <v>9278.9594724536819</v>
      </c>
      <c r="AQ2508" s="29">
        <f t="shared" si="290"/>
        <v>4095.9338958110534</v>
      </c>
    </row>
    <row r="2509" spans="1:43" x14ac:dyDescent="0.2">
      <c r="A2509" s="26"/>
      <c r="E2509" s="25" t="s">
        <v>4883</v>
      </c>
      <c r="F2509" s="26" t="s">
        <v>4884</v>
      </c>
      <c r="G2509" s="1">
        <v>6.36822526228248E-2</v>
      </c>
      <c r="H2509" s="1">
        <v>1.1878557903853599</v>
      </c>
      <c r="I2509" s="1">
        <f>VLOOKUP(F2509,'[1]SUSMB vs SHAM all proteins sum'!$B$2:$E$3214,2,FALSE)</f>
        <v>9.9561937451940793E-2</v>
      </c>
      <c r="J2509" s="29">
        <f>VLOOKUP(F2509,'[1]SUSMB vs SHAM all proteins sum'!$B$2:$E$3214,3,FALSE)</f>
        <v>1.2314895244994</v>
      </c>
      <c r="K2509" s="25">
        <f>VLOOKUP($E2509,[1]AllProteinsNorm!$A$1:$Q$3226,4,FALSE)</f>
        <v>366431.930253395</v>
      </c>
      <c r="L2509" s="1">
        <f>VLOOKUP($E2509,[1]AllProteinsNorm!$A$1:$Q$3226,5,FALSE)</f>
        <v>329185.802265395</v>
      </c>
      <c r="M2509" s="1">
        <f>VLOOKUP($E2509,[1]AllProteinsNorm!$A$1:$Q$3226,10,FALSE)</f>
        <v>394413.16569518199</v>
      </c>
      <c r="N2509" s="1">
        <f>VLOOKUP($E2509,[1]AllProteinsNorm!$A$1:$Q$3226,11,FALSE)</f>
        <v>312650.33418792498</v>
      </c>
      <c r="O2509" s="1">
        <f>VLOOKUP($E2509,[1]AllProteinsNorm!$A$1:$Q$3226,15,FALSE)</f>
        <v>451990.32059500099</v>
      </c>
      <c r="P2509" s="1">
        <f>VLOOKUP($E2509,[1]AllProteinsNorm!$A$1:$Q$3226,6,FALSE)</f>
        <v>418394.37520010502</v>
      </c>
      <c r="Q2509" s="1">
        <f>VLOOKUP($E2509,[1]AllProteinsNorm!$A$1:$Q$3226,8,FALSE)</f>
        <v>428736.60110836499</v>
      </c>
      <c r="R2509" s="1">
        <f>VLOOKUP($E2509,[1]AllProteinsNorm!$A$1:$Q$3226,13,FALSE)</f>
        <v>506619.37309793098</v>
      </c>
      <c r="S2509" s="1">
        <f>VLOOKUP($E2509,[1]AllProteinsNorm!$A$1:$Q$3226,16,FALSE)</f>
        <v>384599.62612544</v>
      </c>
      <c r="T2509" s="1">
        <f>VLOOKUP($E2509,[1]AllProteinsNorm!$A$1:$Q$3226,17,FALSE)</f>
        <v>454909.89945622999</v>
      </c>
      <c r="U2509" s="1">
        <f>VLOOKUP($E2509,[1]AllProteinsNorm!$A$1:$Q$3226,3,FALSE)</f>
        <v>621439.55797115597</v>
      </c>
      <c r="V2509" s="1">
        <f>VLOOKUP($E2509,[1]AllProteinsNorm!$A$1:$Q$3226,7,FALSE)</f>
        <v>394633.91945203597</v>
      </c>
      <c r="W2509" s="1">
        <f>VLOOKUP($E2509,[1]AllProteinsNorm!$A$1:$Q$3226,9,FALSE)</f>
        <v>372183.63789790799</v>
      </c>
      <c r="X2509" s="1">
        <f>VLOOKUP($E2509,[1]AllProteinsNorm!$A$1:$Q$3226,12,FALSE)</f>
        <v>432015.941464248</v>
      </c>
      <c r="Y2509" s="29">
        <f>VLOOKUP($E2509,[1]AllProteinsNorm!$A$1:$Q$3226,14,FALSE)</f>
        <v>482922.11713838298</v>
      </c>
      <c r="Z2509" s="25">
        <f t="shared" si="294"/>
        <v>0.98786205476999589</v>
      </c>
      <c r="AA2509" s="1">
        <f t="shared" si="294"/>
        <v>0.88745039986588281</v>
      </c>
      <c r="AB2509" s="1">
        <f t="shared" si="294"/>
        <v>1.0632965310161353</v>
      </c>
      <c r="AC2509" s="1">
        <f t="shared" si="294"/>
        <v>0.84287251207019487</v>
      </c>
      <c r="AD2509" s="1">
        <f t="shared" si="294"/>
        <v>1.2185185022777911</v>
      </c>
      <c r="AE2509" s="1">
        <f t="shared" si="294"/>
        <v>1.1279473568353287</v>
      </c>
      <c r="AF2509" s="1">
        <f t="shared" si="294"/>
        <v>1.1558289132530899</v>
      </c>
      <c r="AG2509" s="1">
        <f t="shared" si="294"/>
        <v>1.3657926986568125</v>
      </c>
      <c r="AH2509" s="1">
        <f t="shared" si="294"/>
        <v>1.0368402575215518</v>
      </c>
      <c r="AI2509" s="1">
        <f t="shared" si="294"/>
        <v>1.2263893806996642</v>
      </c>
      <c r="AJ2509" s="1">
        <f t="shared" si="294"/>
        <v>1.6753358754195422</v>
      </c>
      <c r="AK2509" s="1">
        <f t="shared" si="294"/>
        <v>1.0638916599932775</v>
      </c>
      <c r="AL2509" s="1">
        <f t="shared" si="294"/>
        <v>1.0033680553748443</v>
      </c>
      <c r="AM2509" s="1">
        <f t="shared" si="294"/>
        <v>1.1646696709349122</v>
      </c>
      <c r="AN2509" s="29">
        <f t="shared" si="294"/>
        <v>1.3019073818165978</v>
      </c>
      <c r="AO2509" s="1">
        <f t="shared" si="288"/>
        <v>49561.203932599448</v>
      </c>
      <c r="AP2509" s="1">
        <f t="shared" si="289"/>
        <v>40778.005639677576</v>
      </c>
      <c r="AQ2509" s="29">
        <f t="shared" si="290"/>
        <v>88717.143750155214</v>
      </c>
    </row>
    <row r="2510" spans="1:43" x14ac:dyDescent="0.2">
      <c r="A2510" s="26"/>
      <c r="E2510" s="25" t="s">
        <v>4885</v>
      </c>
      <c r="F2510" s="26" t="s">
        <v>4886</v>
      </c>
      <c r="G2510" s="1">
        <v>0.90165817554306604</v>
      </c>
      <c r="H2510" s="1">
        <v>1.07603911556605</v>
      </c>
      <c r="I2510" s="1">
        <f>VLOOKUP(F2510,'[1]SUSMB vs SHAM all proteins sum'!$B$2:$E$3214,2,FALSE)</f>
        <v>0.17177783990436801</v>
      </c>
      <c r="J2510" s="29">
        <f>VLOOKUP(F2510,'[1]SUSMB vs SHAM all proteins sum'!$B$2:$E$3214,3,FALSE)</f>
        <v>1.81330253370353</v>
      </c>
      <c r="K2510" s="25">
        <f>VLOOKUP($E2510,[1]AllProteinsNorm!$A$1:$Q$3226,4,FALSE)</f>
        <v>3763.2879236799399</v>
      </c>
      <c r="L2510" s="1">
        <f>VLOOKUP($E2510,[1]AllProteinsNorm!$A$1:$Q$3226,5,FALSE)</f>
        <v>15585.911151386499</v>
      </c>
      <c r="M2510" s="1">
        <f>VLOOKUP($E2510,[1]AllProteinsNorm!$A$1:$Q$3226,10,FALSE)</f>
        <v>30464.3621369264</v>
      </c>
      <c r="N2510" s="1">
        <f>VLOOKUP($E2510,[1]AllProteinsNorm!$A$1:$Q$3226,11,FALSE)</f>
        <v>25927.946041353302</v>
      </c>
      <c r="O2510" s="1">
        <f>VLOOKUP($E2510,[1]AllProteinsNorm!$A$1:$Q$3226,15,FALSE)</f>
        <v>28280.315484945299</v>
      </c>
      <c r="P2510" s="1">
        <f>VLOOKUP($E2510,[1]AllProteinsNorm!$A$1:$Q$3226,6,FALSE)</f>
        <v>24914.3751806781</v>
      </c>
      <c r="Q2510" s="1">
        <f>VLOOKUP($E2510,[1]AllProteinsNorm!$A$1:$Q$3226,8,FALSE)</f>
        <v>38660.751000435899</v>
      </c>
      <c r="R2510" s="1">
        <f>VLOOKUP($E2510,[1]AllProteinsNorm!$A$1:$Q$3226,13,FALSE)</f>
        <v>20506.689743792998</v>
      </c>
      <c r="S2510" s="1">
        <f>VLOOKUP($E2510,[1]AllProteinsNorm!$A$1:$Q$3226,16,FALSE)</f>
        <v>27222.308270965201</v>
      </c>
      <c r="T2510" s="1">
        <f>VLOOKUP($E2510,[1]AllProteinsNorm!$A$1:$Q$3226,17,FALSE)</f>
        <v>3515.1478455634201</v>
      </c>
      <c r="U2510" s="1">
        <f>VLOOKUP($E2510,[1]AllProteinsNorm!$A$1:$Q$3226,3,FALSE)</f>
        <v>27755.5650320694</v>
      </c>
      <c r="V2510" s="1">
        <f>VLOOKUP($E2510,[1]AllProteinsNorm!$A$1:$Q$3226,7,FALSE)</f>
        <v>24657.289654609802</v>
      </c>
      <c r="W2510" s="1">
        <f>VLOOKUP($E2510,[1]AllProteinsNorm!$A$1:$Q$3226,9,FALSE)</f>
        <v>31253.218693174698</v>
      </c>
      <c r="X2510" s="1">
        <f>VLOOKUP($E2510,[1]AllProteinsNorm!$A$1:$Q$3226,12,FALSE)</f>
        <v>34691.396883151603</v>
      </c>
      <c r="Y2510" s="29">
        <f>VLOOKUP($E2510,[1]AllProteinsNorm!$A$1:$Q$3226,14,FALSE)</f>
        <v>34616.526703503798</v>
      </c>
      <c r="Z2510" s="25">
        <f t="shared" si="294"/>
        <v>0.18088934728379052</v>
      </c>
      <c r="AA2510" s="1">
        <f t="shared" si="294"/>
        <v>0.74916545110919175</v>
      </c>
      <c r="AB2510" s="1">
        <f t="shared" si="294"/>
        <v>1.4643255297290696</v>
      </c>
      <c r="AC2510" s="1">
        <f t="shared" si="294"/>
        <v>1.2462743566119503</v>
      </c>
      <c r="AD2510" s="1">
        <f t="shared" si="294"/>
        <v>1.3593453152659976</v>
      </c>
      <c r="AE2510" s="1">
        <f t="shared" si="294"/>
        <v>1.1975552112444803</v>
      </c>
      <c r="AF2510" s="1">
        <f t="shared" si="294"/>
        <v>1.858300017377243</v>
      </c>
      <c r="AG2510" s="1">
        <f t="shared" si="294"/>
        <v>0.98569171371788922</v>
      </c>
      <c r="AH2510" s="1">
        <f t="shared" si="294"/>
        <v>1.3084902549464943</v>
      </c>
      <c r="AI2510" s="1">
        <f t="shared" si="294"/>
        <v>0.16896203859103595</v>
      </c>
      <c r="AJ2510" s="1">
        <f t="shared" si="294"/>
        <v>1.3341222207718682</v>
      </c>
      <c r="AK2510" s="1">
        <f t="shared" si="294"/>
        <v>1.1851979231629639</v>
      </c>
      <c r="AL2510" s="1">
        <f t="shared" si="294"/>
        <v>1.5022433692497721</v>
      </c>
      <c r="AM2510" s="1">
        <f t="shared" si="294"/>
        <v>1.6675057199503081</v>
      </c>
      <c r="AN2510" s="29">
        <f t="shared" si="294"/>
        <v>1.66390694722758</v>
      </c>
      <c r="AO2510" s="1">
        <f t="shared" ref="AO2510:AO2573" si="295">_xlfn.STDEV.P(K2510:O2510)</f>
        <v>9930.6297032694147</v>
      </c>
      <c r="AP2510" s="1">
        <f t="shared" ref="AP2510:AP2573" si="296">_xlfn.STDEV.P(P2510:T2510)</f>
        <v>11424.722039157617</v>
      </c>
      <c r="AQ2510" s="29">
        <f t="shared" ref="AQ2510:AQ2573" si="297">_xlfn.STDEV.P(U2510:Y2510)</f>
        <v>3916.7637452616004</v>
      </c>
    </row>
    <row r="2511" spans="1:43" x14ac:dyDescent="0.2">
      <c r="A2511" s="26"/>
      <c r="E2511" s="25" t="s">
        <v>4887</v>
      </c>
      <c r="F2511" s="26" t="s">
        <v>4888</v>
      </c>
      <c r="G2511" s="1">
        <v>0.87782761726054004</v>
      </c>
      <c r="H2511" s="1">
        <v>0.98445929918397401</v>
      </c>
      <c r="I2511" s="1">
        <f>VLOOKUP(F2511,'[1]SUSMB vs SHAM all proteins sum'!$B$2:$E$3214,2,FALSE)</f>
        <v>0.697918641359769</v>
      </c>
      <c r="J2511" s="29">
        <f>VLOOKUP(F2511,'[1]SUSMB vs SHAM all proteins sum'!$B$2:$E$3214,3,FALSE)</f>
        <v>0.95492463931560101</v>
      </c>
      <c r="K2511" s="25">
        <f>VLOOKUP($E2511,[1]AllProteinsNorm!$A$1:$Q$3226,4,FALSE)</f>
        <v>866546.29999411397</v>
      </c>
      <c r="L2511" s="1">
        <f>VLOOKUP($E2511,[1]AllProteinsNorm!$A$1:$Q$3226,5,FALSE)</f>
        <v>611997.16058239399</v>
      </c>
      <c r="M2511" s="1">
        <f>VLOOKUP($E2511,[1]AllProteinsNorm!$A$1:$Q$3226,10,FALSE)</f>
        <v>738575.35175031098</v>
      </c>
      <c r="N2511" s="1">
        <f>VLOOKUP($E2511,[1]AllProteinsNorm!$A$1:$Q$3226,11,FALSE)</f>
        <v>550182.65743686596</v>
      </c>
      <c r="O2511" s="1">
        <f>VLOOKUP($E2511,[1]AllProteinsNorm!$A$1:$Q$3226,15,FALSE)</f>
        <v>846797.680102529</v>
      </c>
      <c r="P2511" s="1">
        <f>VLOOKUP($E2511,[1]AllProteinsNorm!$A$1:$Q$3226,6,FALSE)</f>
        <v>720438.26558191003</v>
      </c>
      <c r="Q2511" s="1">
        <f>VLOOKUP($E2511,[1]AllProteinsNorm!$A$1:$Q$3226,8,FALSE)</f>
        <v>796258.86688388698</v>
      </c>
      <c r="R2511" s="1">
        <f>VLOOKUP($E2511,[1]AllProteinsNorm!$A$1:$Q$3226,13,FALSE)</f>
        <v>675319.21641201701</v>
      </c>
      <c r="S2511" s="1">
        <f>VLOOKUP($E2511,[1]AllProteinsNorm!$A$1:$Q$3226,16,FALSE)</f>
        <v>615456.35210011201</v>
      </c>
      <c r="T2511" s="1">
        <f>VLOOKUP($E2511,[1]AllProteinsNorm!$A$1:$Q$3226,17,FALSE)</f>
        <v>707707.75433069502</v>
      </c>
      <c r="U2511" s="1">
        <f>VLOOKUP($E2511,[1]AllProteinsNorm!$A$1:$Q$3226,3,FALSE)</f>
        <v>573621.60426851397</v>
      </c>
      <c r="V2511" s="1">
        <f>VLOOKUP($E2511,[1]AllProteinsNorm!$A$1:$Q$3226,7,FALSE)</f>
        <v>771827.90312435804</v>
      </c>
      <c r="W2511" s="1">
        <f>VLOOKUP($E2511,[1]AllProteinsNorm!$A$1:$Q$3226,9,FALSE)</f>
        <v>586999.09979579295</v>
      </c>
      <c r="X2511" s="1">
        <f>VLOOKUP($E2511,[1]AllProteinsNorm!$A$1:$Q$3226,12,FALSE)</f>
        <v>823644.80043767102</v>
      </c>
      <c r="Y2511" s="29">
        <f>VLOOKUP($E2511,[1]AllProteinsNorm!$A$1:$Q$3226,14,FALSE)</f>
        <v>676931.41757297097</v>
      </c>
      <c r="Z2511" s="25">
        <f t="shared" si="294"/>
        <v>1.198841348923966</v>
      </c>
      <c r="AA2511" s="1">
        <f t="shared" si="294"/>
        <v>0.8466800926104211</v>
      </c>
      <c r="AB2511" s="1">
        <f t="shared" si="294"/>
        <v>1.0217973015179336</v>
      </c>
      <c r="AC2511" s="1">
        <f t="shared" si="294"/>
        <v>0.7611615434751321</v>
      </c>
      <c r="AD2511" s="1">
        <f t="shared" si="294"/>
        <v>1.1715197134725477</v>
      </c>
      <c r="AE2511" s="1">
        <f t="shared" si="294"/>
        <v>0.99670517562942229</v>
      </c>
      <c r="AF2511" s="1">
        <f t="shared" si="294"/>
        <v>1.1016007500975213</v>
      </c>
      <c r="AG2511" s="1">
        <f t="shared" si="294"/>
        <v>0.93428429659575873</v>
      </c>
      <c r="AH2511" s="1">
        <f t="shared" si="294"/>
        <v>0.85146578245217064</v>
      </c>
      <c r="AI2511" s="1">
        <f t="shared" si="294"/>
        <v>0.97909288730622246</v>
      </c>
      <c r="AJ2511" s="1">
        <f t="shared" si="294"/>
        <v>0.79358863783489209</v>
      </c>
      <c r="AK2511" s="1">
        <f t="shared" si="294"/>
        <v>1.0678012294611916</v>
      </c>
      <c r="AL2511" s="1">
        <f t="shared" si="294"/>
        <v>0.81209600989713082</v>
      </c>
      <c r="AM2511" s="1">
        <f t="shared" si="294"/>
        <v>1.1394883846340527</v>
      </c>
      <c r="AN2511" s="29">
        <f t="shared" si="294"/>
        <v>0.93651472953921255</v>
      </c>
      <c r="AO2511" s="1">
        <f t="shared" si="295"/>
        <v>125188.89676491008</v>
      </c>
      <c r="AP2511" s="1">
        <f t="shared" si="296"/>
        <v>59082.284763963871</v>
      </c>
      <c r="AQ2511" s="29">
        <f t="shared" si="297"/>
        <v>98816.002129629633</v>
      </c>
    </row>
    <row r="2512" spans="1:43" x14ac:dyDescent="0.2">
      <c r="A2512" s="26"/>
      <c r="E2512" s="25" t="s">
        <v>4889</v>
      </c>
      <c r="F2512" s="26" t="s">
        <v>4890</v>
      </c>
      <c r="G2512" s="1">
        <v>0.63105347104012699</v>
      </c>
      <c r="H2512" s="1">
        <v>0.91826183720851096</v>
      </c>
      <c r="I2512" s="1">
        <f>VLOOKUP(F2512,'[1]SUSMB vs SHAM all proteins sum'!$B$2:$E$3214,2,FALSE)</f>
        <v>0.85242148533680795</v>
      </c>
      <c r="J2512" s="29">
        <f>VLOOKUP(F2512,'[1]SUSMB vs SHAM all proteins sum'!$B$2:$E$3214,3,FALSE)</f>
        <v>0.978488240904831</v>
      </c>
      <c r="K2512" s="25">
        <f>VLOOKUP($E2512,[1]AllProteinsNorm!$A$1:$Q$3226,4,FALSE)</f>
        <v>119416.08888093301</v>
      </c>
      <c r="L2512" s="1">
        <f>VLOOKUP($E2512,[1]AllProteinsNorm!$A$1:$Q$3226,5,FALSE)</f>
        <v>109805.52572684</v>
      </c>
      <c r="M2512" s="1">
        <f>VLOOKUP($E2512,[1]AllProteinsNorm!$A$1:$Q$3226,10,FALSE)</f>
        <v>160938.723461363</v>
      </c>
      <c r="N2512" s="1">
        <f>VLOOKUP($E2512,[1]AllProteinsNorm!$A$1:$Q$3226,11,FALSE)</f>
        <v>148825.34000307901</v>
      </c>
      <c r="O2512" s="1">
        <f>VLOOKUP($E2512,[1]AllProteinsNorm!$A$1:$Q$3226,15,FALSE)</f>
        <v>126487.341136157</v>
      </c>
      <c r="P2512" s="1">
        <f>VLOOKUP($E2512,[1]AllProteinsNorm!$A$1:$Q$3226,6,FALSE)</f>
        <v>114355.324332769</v>
      </c>
      <c r="Q2512" s="1">
        <f>VLOOKUP($E2512,[1]AllProteinsNorm!$A$1:$Q$3226,8,FALSE)</f>
        <v>217581.613431106</v>
      </c>
      <c r="R2512" s="1">
        <f>VLOOKUP($E2512,[1]AllProteinsNorm!$A$1:$Q$3226,13,FALSE)</f>
        <v>98179.973352816698</v>
      </c>
      <c r="S2512" s="1">
        <f>VLOOKUP($E2512,[1]AllProteinsNorm!$A$1:$Q$3226,16,FALSE)</f>
        <v>118956.289982216</v>
      </c>
      <c r="T2512" s="1">
        <f>VLOOKUP($E2512,[1]AllProteinsNorm!$A$1:$Q$3226,17,FALSE)</f>
        <v>89251.456395315196</v>
      </c>
      <c r="U2512" s="1">
        <f>VLOOKUP($E2512,[1]AllProteinsNorm!$A$1:$Q$3226,3,FALSE)</f>
        <v>99833.044380192398</v>
      </c>
      <c r="V2512" s="1">
        <f>VLOOKUP($E2512,[1]AllProteinsNorm!$A$1:$Q$3226,7,FALSE)</f>
        <v>115350.877359398</v>
      </c>
      <c r="W2512" s="1">
        <f>VLOOKUP($E2512,[1]AllProteinsNorm!$A$1:$Q$3226,9,FALSE)</f>
        <v>140769.843870868</v>
      </c>
      <c r="X2512" s="1">
        <f>VLOOKUP($E2512,[1]AllProteinsNorm!$A$1:$Q$3226,12,FALSE)</f>
        <v>130583.56165875</v>
      </c>
      <c r="Y2512" s="29">
        <f>VLOOKUP($E2512,[1]AllProteinsNorm!$A$1:$Q$3226,14,FALSE)</f>
        <v>168327.95069365701</v>
      </c>
      <c r="Z2512" s="25">
        <f t="shared" si="294"/>
        <v>0.89722712592455667</v>
      </c>
      <c r="AA2512" s="1">
        <f t="shared" si="294"/>
        <v>0.8250186150105796</v>
      </c>
      <c r="AB2512" s="1">
        <f t="shared" si="294"/>
        <v>1.2092054735202575</v>
      </c>
      <c r="AC2512" s="1">
        <f t="shared" si="294"/>
        <v>1.1181921408332784</v>
      </c>
      <c r="AD2512" s="1">
        <f t="shared" si="294"/>
        <v>0.95035664471132697</v>
      </c>
      <c r="AE2512" s="1">
        <f t="shared" si="294"/>
        <v>0.85920331126874883</v>
      </c>
      <c r="AF2512" s="1">
        <f t="shared" si="294"/>
        <v>1.63478914359244</v>
      </c>
      <c r="AG2512" s="1">
        <f t="shared" si="294"/>
        <v>0.73767057806196867</v>
      </c>
      <c r="AH2512" s="1">
        <f t="shared" si="294"/>
        <v>0.8937724486841182</v>
      </c>
      <c r="AI2512" s="1">
        <f t="shared" si="294"/>
        <v>0.67058658893102985</v>
      </c>
      <c r="AJ2512" s="1">
        <f t="shared" si="294"/>
        <v>0.75009084890437006</v>
      </c>
      <c r="AK2512" s="1">
        <f t="shared" si="294"/>
        <v>0.86668335176545652</v>
      </c>
      <c r="AL2512" s="1">
        <f t="shared" si="294"/>
        <v>1.0576675523098129</v>
      </c>
      <c r="AM2512" s="1">
        <f t="shared" si="294"/>
        <v>0.98113340353068335</v>
      </c>
      <c r="AN2512" s="29">
        <f t="shared" si="294"/>
        <v>1.2647240822317272</v>
      </c>
      <c r="AO2512" s="1">
        <f t="shared" si="295"/>
        <v>18951.991499602511</v>
      </c>
      <c r="AP2512" s="1">
        <f t="shared" si="296"/>
        <v>46223.270321538985</v>
      </c>
      <c r="AQ2512" s="29">
        <f t="shared" si="297"/>
        <v>23260.566223389702</v>
      </c>
    </row>
    <row r="2513" spans="1:43" x14ac:dyDescent="0.2">
      <c r="A2513" s="26"/>
      <c r="E2513" s="25" t="s">
        <v>4891</v>
      </c>
      <c r="F2513" s="26" t="s">
        <v>4892</v>
      </c>
      <c r="G2513" s="1">
        <v>0.926414563884703</v>
      </c>
      <c r="H2513" s="1">
        <v>1.0214603598138401</v>
      </c>
      <c r="I2513" s="1">
        <f>VLOOKUP(F2513,'[1]SUSMB vs SHAM all proteins sum'!$B$2:$E$3214,2,FALSE)</f>
        <v>0.53676122607596999</v>
      </c>
      <c r="J2513" s="29">
        <f>VLOOKUP(F2513,'[1]SUSMB vs SHAM all proteins sum'!$B$2:$E$3214,3,FALSE)</f>
        <v>1.1693772184443401</v>
      </c>
      <c r="K2513" s="25">
        <f>VLOOKUP($E2513,[1]AllProteinsNorm!$A$1:$Q$3226,4,FALSE)</f>
        <v>116848.831569078</v>
      </c>
      <c r="L2513" s="1">
        <f>VLOOKUP($E2513,[1]AllProteinsNorm!$A$1:$Q$3226,5,FALSE)</f>
        <v>102528.84359396101</v>
      </c>
      <c r="M2513" s="1">
        <f>VLOOKUP($E2513,[1]AllProteinsNorm!$A$1:$Q$3226,10,FALSE)</f>
        <v>69576.855369527897</v>
      </c>
      <c r="N2513" s="1">
        <f>VLOOKUP($E2513,[1]AllProteinsNorm!$A$1:$Q$3226,11,FALSE)</f>
        <v>128327.688953666</v>
      </c>
      <c r="O2513" s="1">
        <f>VLOOKUP($E2513,[1]AllProteinsNorm!$A$1:$Q$3226,15,FALSE)</f>
        <v>54464.891812959002</v>
      </c>
      <c r="P2513" s="1">
        <f>VLOOKUP($E2513,[1]AllProteinsNorm!$A$1:$Q$3226,6,FALSE)</f>
        <v>83698.369637442302</v>
      </c>
      <c r="Q2513" s="1">
        <f>VLOOKUP($E2513,[1]AllProteinsNorm!$A$1:$Q$3226,8,FALSE)</f>
        <v>89954.0124255189</v>
      </c>
      <c r="R2513" s="1">
        <f>VLOOKUP($E2513,[1]AllProteinsNorm!$A$1:$Q$3226,13,FALSE)</f>
        <v>55491.699833664999</v>
      </c>
      <c r="S2513" s="1">
        <f>VLOOKUP($E2513,[1]AllProteinsNorm!$A$1:$Q$3226,16,FALSE)</f>
        <v>135771.049721255</v>
      </c>
      <c r="T2513" s="1">
        <f>VLOOKUP($E2513,[1]AllProteinsNorm!$A$1:$Q$3226,17,FALSE)</f>
        <v>114210.778687161</v>
      </c>
      <c r="U2513" s="1">
        <f>VLOOKUP($E2513,[1]AllProteinsNorm!$A$1:$Q$3226,3,FALSE)</f>
        <v>61844.563730570801</v>
      </c>
      <c r="V2513" s="1">
        <f>VLOOKUP($E2513,[1]AllProteinsNorm!$A$1:$Q$3226,7,FALSE)</f>
        <v>140427.03387150299</v>
      </c>
      <c r="W2513" s="1">
        <f>VLOOKUP($E2513,[1]AllProteinsNorm!$A$1:$Q$3226,9,FALSE)</f>
        <v>109570.130610498</v>
      </c>
      <c r="X2513" s="1">
        <f>VLOOKUP($E2513,[1]AllProteinsNorm!$A$1:$Q$3226,12,FALSE)</f>
        <v>166032.17016335099</v>
      </c>
      <c r="Y2513" s="29">
        <f>VLOOKUP($E2513,[1]AllProteinsNorm!$A$1:$Q$3226,14,FALSE)</f>
        <v>80632.238134214902</v>
      </c>
      <c r="Z2513" s="25">
        <f t="shared" si="294"/>
        <v>1.2384689674863745</v>
      </c>
      <c r="AA2513" s="1">
        <f t="shared" si="294"/>
        <v>1.0866928608380504</v>
      </c>
      <c r="AB2513" s="1">
        <f t="shared" si="294"/>
        <v>0.73743806483428365</v>
      </c>
      <c r="AC2513" s="1">
        <f t="shared" si="294"/>
        <v>1.3601322178767714</v>
      </c>
      <c r="AD2513" s="1">
        <f t="shared" si="294"/>
        <v>0.57726788896452008</v>
      </c>
      <c r="AE2513" s="1">
        <f t="shared" si="294"/>
        <v>0.88711056870000682</v>
      </c>
      <c r="AF2513" s="1">
        <f t="shared" si="294"/>
        <v>0.95341349497388006</v>
      </c>
      <c r="AG2513" s="1">
        <f t="shared" si="294"/>
        <v>0.58815092349840592</v>
      </c>
      <c r="AH2513" s="1">
        <f t="shared" si="294"/>
        <v>1.4390236470907201</v>
      </c>
      <c r="AI2513" s="1">
        <f t="shared" si="294"/>
        <v>1.210508511357117</v>
      </c>
      <c r="AJ2513" s="1">
        <f t="shared" si="294"/>
        <v>0.65548428648827151</v>
      </c>
      <c r="AK2513" s="1">
        <f t="shared" si="294"/>
        <v>1.488371952980982</v>
      </c>
      <c r="AL2513" s="1">
        <f t="shared" si="294"/>
        <v>1.1613227509622877</v>
      </c>
      <c r="AM2513" s="1">
        <f t="shared" si="294"/>
        <v>1.7597582071684368</v>
      </c>
      <c r="AN2513" s="29">
        <f t="shared" si="294"/>
        <v>0.85461295048690022</v>
      </c>
      <c r="AO2513" s="1">
        <f t="shared" si="295"/>
        <v>28043.198103802748</v>
      </c>
      <c r="AP2513" s="1">
        <f t="shared" si="296"/>
        <v>27356.98268251817</v>
      </c>
      <c r="AQ2513" s="29">
        <f t="shared" si="297"/>
        <v>38032.969588931752</v>
      </c>
    </row>
    <row r="2514" spans="1:43" x14ac:dyDescent="0.2">
      <c r="A2514" s="26"/>
      <c r="E2514" s="25" t="s">
        <v>4893</v>
      </c>
      <c r="F2514" s="26" t="s">
        <v>4894</v>
      </c>
      <c r="G2514" s="1">
        <v>0.64805956085104499</v>
      </c>
      <c r="H2514" s="1">
        <v>1.32386103645949</v>
      </c>
      <c r="I2514" s="1">
        <f>VLOOKUP(F2514,'[1]SUSMB vs SHAM all proteins sum'!$B$2:$E$3214,2,FALSE)</f>
        <v>0.23166855319604801</v>
      </c>
      <c r="J2514" s="29">
        <f>VLOOKUP(F2514,'[1]SUSMB vs SHAM all proteins sum'!$B$2:$E$3214,3,FALSE)</f>
        <v>1.8715721499079701</v>
      </c>
      <c r="K2514" s="25">
        <f>VLOOKUP($E2514,[1]AllProteinsNorm!$A$1:$Q$3226,4,FALSE)</f>
        <v>274881.32891082502</v>
      </c>
      <c r="L2514" s="1">
        <f>VLOOKUP($E2514,[1]AllProteinsNorm!$A$1:$Q$3226,5,FALSE)</f>
        <v>223296.75921101999</v>
      </c>
      <c r="M2514" s="1">
        <f>VLOOKUP($E2514,[1]AllProteinsNorm!$A$1:$Q$3226,10,FALSE)</f>
        <v>25937.390834227201</v>
      </c>
      <c r="N2514" s="1">
        <f>VLOOKUP($E2514,[1]AllProteinsNorm!$A$1:$Q$3226,11,FALSE)</f>
        <v>43587.338100126399</v>
      </c>
      <c r="O2514" s="1">
        <f>VLOOKUP($E2514,[1]AllProteinsNorm!$A$1:$Q$3226,15,FALSE)</f>
        <v>163041.68082692401</v>
      </c>
      <c r="P2514" s="1">
        <f>VLOOKUP($E2514,[1]AllProteinsNorm!$A$1:$Q$3226,6,FALSE)</f>
        <v>33354.077568258297</v>
      </c>
      <c r="Q2514" s="1">
        <f>VLOOKUP($E2514,[1]AllProteinsNorm!$A$1:$Q$3226,8,FALSE)</f>
        <v>240218.55968807801</v>
      </c>
      <c r="R2514" s="1">
        <f>VLOOKUP($E2514,[1]AllProteinsNorm!$A$1:$Q$3226,13,FALSE)</f>
        <v>212831.844385445</v>
      </c>
      <c r="S2514" s="1">
        <f>VLOOKUP($E2514,[1]AllProteinsNorm!$A$1:$Q$3226,16,FALSE)</f>
        <v>179953.27560577699</v>
      </c>
      <c r="T2514" s="1">
        <f>VLOOKUP($E2514,[1]AllProteinsNorm!$A$1:$Q$3226,17,FALSE)</f>
        <v>149924.66346674401</v>
      </c>
      <c r="U2514" s="1">
        <f>VLOOKUP($E2514,[1]AllProteinsNorm!$A$1:$Q$3226,3,FALSE)</f>
        <v>146876.32122695399</v>
      </c>
      <c r="V2514" s="1">
        <f>VLOOKUP($E2514,[1]AllProteinsNorm!$A$1:$Q$3226,7,FALSE)</f>
        <v>296484.830704558</v>
      </c>
      <c r="W2514" s="1">
        <f>VLOOKUP($E2514,[1]AllProteinsNorm!$A$1:$Q$3226,9,FALSE)</f>
        <v>190428.40990559099</v>
      </c>
      <c r="X2514" s="1">
        <f>VLOOKUP($E2514,[1]AllProteinsNorm!$A$1:$Q$3226,12,FALSE)</f>
        <v>171678.32972430001</v>
      </c>
      <c r="Y2514" s="29">
        <f>VLOOKUP($E2514,[1]AllProteinsNorm!$A$1:$Q$3226,14,FALSE)</f>
        <v>182492.20740283301</v>
      </c>
      <c r="Z2514" s="25">
        <f t="shared" si="294"/>
        <v>1.8808306440015803</v>
      </c>
      <c r="AA2514" s="1">
        <f t="shared" si="294"/>
        <v>1.5278716422626744</v>
      </c>
      <c r="AB2514" s="1">
        <f t="shared" si="294"/>
        <v>0.17747236489200155</v>
      </c>
      <c r="AC2514" s="1">
        <f t="shared" si="294"/>
        <v>0.29823924932992024</v>
      </c>
      <c r="AD2514" s="1">
        <f t="shared" si="294"/>
        <v>1.1155860995138231</v>
      </c>
      <c r="AE2514" s="1">
        <f t="shared" si="294"/>
        <v>0.22821983377829716</v>
      </c>
      <c r="AF2514" s="1">
        <f t="shared" si="294"/>
        <v>1.6436563011008756</v>
      </c>
      <c r="AG2514" s="1">
        <f t="shared" si="294"/>
        <v>1.4562671700025986</v>
      </c>
      <c r="AH2514" s="1">
        <f t="shared" si="294"/>
        <v>1.2313009275271971</v>
      </c>
      <c r="AI2514" s="1">
        <f t="shared" si="294"/>
        <v>1.0258350483722929</v>
      </c>
      <c r="AJ2514" s="1">
        <f t="shared" si="294"/>
        <v>1.004977263957763</v>
      </c>
      <c r="AK2514" s="1">
        <f t="shared" si="294"/>
        <v>2.0286490802423982</v>
      </c>
      <c r="AL2514" s="1">
        <f t="shared" si="294"/>
        <v>1.302975324872365</v>
      </c>
      <c r="AM2514" s="1">
        <f t="shared" si="294"/>
        <v>1.1746809604562958</v>
      </c>
      <c r="AN2514" s="29">
        <f t="shared" si="294"/>
        <v>1.2486731541016771</v>
      </c>
      <c r="AO2514" s="1">
        <f t="shared" si="295"/>
        <v>97753.64688178619</v>
      </c>
      <c r="AP2514" s="1">
        <f t="shared" si="296"/>
        <v>71710.575143390495</v>
      </c>
      <c r="AQ2514" s="29">
        <f t="shared" si="297"/>
        <v>51580.444171885661</v>
      </c>
    </row>
    <row r="2515" spans="1:43" x14ac:dyDescent="0.2">
      <c r="A2515" s="26"/>
      <c r="E2515" s="25" t="s">
        <v>4895</v>
      </c>
      <c r="F2515" s="26" t="s">
        <v>4896</v>
      </c>
      <c r="G2515" s="1">
        <v>0.75417948862850204</v>
      </c>
      <c r="H2515" s="1">
        <v>1.06749413080263</v>
      </c>
      <c r="I2515" s="1">
        <f>VLOOKUP(F2515,'[1]SUSMB vs SHAM all proteins sum'!$B$2:$E$3214,2,FALSE)</f>
        <v>0.95652500832561105</v>
      </c>
      <c r="J2515" s="29">
        <f>VLOOKUP(F2515,'[1]SUSMB vs SHAM all proteins sum'!$B$2:$E$3214,3,FALSE)</f>
        <v>0.98747236802837002</v>
      </c>
      <c r="K2515" s="25">
        <f>VLOOKUP($E2515,[1]AllProteinsNorm!$A$1:$Q$3226,4,FALSE)</f>
        <v>84477.8600396744</v>
      </c>
      <c r="L2515" s="1">
        <f>VLOOKUP($E2515,[1]AllProteinsNorm!$A$1:$Q$3226,5,FALSE)</f>
        <v>117671.003502398</v>
      </c>
      <c r="M2515" s="1">
        <f>VLOOKUP($E2515,[1]AllProteinsNorm!$A$1:$Q$3226,10,FALSE)</f>
        <v>73099.374992092606</v>
      </c>
      <c r="N2515" s="1">
        <f>VLOOKUP($E2515,[1]AllProteinsNorm!$A$1:$Q$3226,11,FALSE)</f>
        <v>107191.651968616</v>
      </c>
      <c r="O2515" s="1">
        <f>VLOOKUP($E2515,[1]AllProteinsNorm!$A$1:$Q$3226,15,FALSE)</f>
        <v>154610.065469116</v>
      </c>
      <c r="P2515" s="1">
        <f>VLOOKUP($E2515,[1]AllProteinsNorm!$A$1:$Q$3226,6,FALSE)</f>
        <v>98560.987032071993</v>
      </c>
      <c r="Q2515" s="1">
        <f>VLOOKUP($E2515,[1]AllProteinsNorm!$A$1:$Q$3226,8,FALSE)</f>
        <v>155514.21241057201</v>
      </c>
      <c r="R2515" s="1">
        <f>VLOOKUP($E2515,[1]AllProteinsNorm!$A$1:$Q$3226,13,FALSE)</f>
        <v>158781.84910187501</v>
      </c>
      <c r="S2515" s="1">
        <f>VLOOKUP($E2515,[1]AllProteinsNorm!$A$1:$Q$3226,16,FALSE)</f>
        <v>96041.783977887404</v>
      </c>
      <c r="T2515" s="1">
        <f>VLOOKUP($E2515,[1]AllProteinsNorm!$A$1:$Q$3226,17,FALSE)</f>
        <v>71419.372385455703</v>
      </c>
      <c r="U2515" s="1">
        <f>VLOOKUP($E2515,[1]AllProteinsNorm!$A$1:$Q$3226,3,FALSE)</f>
        <v>52151.579202104098</v>
      </c>
      <c r="V2515" s="1">
        <f>VLOOKUP($E2515,[1]AllProteinsNorm!$A$1:$Q$3226,7,FALSE)</f>
        <v>118534.78088130199</v>
      </c>
      <c r="W2515" s="1">
        <f>VLOOKUP($E2515,[1]AllProteinsNorm!$A$1:$Q$3226,9,FALSE)</f>
        <v>95580.955110797397</v>
      </c>
      <c r="X2515" s="1">
        <f>VLOOKUP($E2515,[1]AllProteinsNorm!$A$1:$Q$3226,12,FALSE)</f>
        <v>142123.784061791</v>
      </c>
      <c r="Y2515" s="29">
        <f>VLOOKUP($E2515,[1]AllProteinsNorm!$A$1:$Q$3226,14,FALSE)</f>
        <v>134647.44560491201</v>
      </c>
      <c r="Z2515" s="25">
        <f t="shared" si="294"/>
        <v>0.78649908728504758</v>
      </c>
      <c r="AA2515" s="1">
        <f t="shared" si="294"/>
        <v>1.0955312647726532</v>
      </c>
      <c r="AB2515" s="1">
        <f t="shared" si="294"/>
        <v>0.68056401624505281</v>
      </c>
      <c r="AC2515" s="1">
        <f t="shared" si="294"/>
        <v>0.99796723541883292</v>
      </c>
      <c r="AD2515" s="1">
        <f t="shared" si="294"/>
        <v>1.4394383962784136</v>
      </c>
      <c r="AE2515" s="1">
        <f t="shared" si="294"/>
        <v>0.91761470172459658</v>
      </c>
      <c r="AF2515" s="1">
        <f t="shared" si="294"/>
        <v>1.4478561135820094</v>
      </c>
      <c r="AG2515" s="1">
        <f t="shared" si="294"/>
        <v>1.4782782061170472</v>
      </c>
      <c r="AH2515" s="1">
        <f t="shared" si="294"/>
        <v>0.89416061680966907</v>
      </c>
      <c r="AI2515" s="1">
        <f t="shared" si="294"/>
        <v>0.6649229889257543</v>
      </c>
      <c r="AJ2515" s="1">
        <f t="shared" si="294"/>
        <v>0.48553750560993536</v>
      </c>
      <c r="AK2515" s="1">
        <f t="shared" si="294"/>
        <v>1.1035731365696708</v>
      </c>
      <c r="AL2515" s="1">
        <f t="shared" si="294"/>
        <v>0.88987024435953033</v>
      </c>
      <c r="AM2515" s="1">
        <f t="shared" si="294"/>
        <v>1.3231896072367253</v>
      </c>
      <c r="AN2515" s="29">
        <f t="shared" si="294"/>
        <v>1.2535839925844616</v>
      </c>
      <c r="AO2515" s="1">
        <f t="shared" si="295"/>
        <v>28412.265240985904</v>
      </c>
      <c r="AP2515" s="1">
        <f t="shared" si="296"/>
        <v>34875.553795512045</v>
      </c>
      <c r="AQ2515" s="29">
        <f t="shared" si="297"/>
        <v>32425.091626035715</v>
      </c>
    </row>
    <row r="2516" spans="1:43" x14ac:dyDescent="0.2">
      <c r="A2516" s="26"/>
      <c r="E2516" s="25" t="s">
        <v>4897</v>
      </c>
      <c r="F2516" s="26" t="s">
        <v>4898</v>
      </c>
      <c r="G2516" s="1">
        <v>0.61705013443554702</v>
      </c>
      <c r="H2516" s="1">
        <v>1.0672157669406199</v>
      </c>
      <c r="I2516" s="1">
        <f>VLOOKUP(F2516,'[1]SUSMB vs SHAM all proteins sum'!$B$2:$E$3214,2,FALSE)</f>
        <v>0.74779279498455598</v>
      </c>
      <c r="J2516" s="29">
        <f>VLOOKUP(F2516,'[1]SUSMB vs SHAM all proteins sum'!$B$2:$E$3214,3,FALSE)</f>
        <v>0.93203367862707898</v>
      </c>
      <c r="K2516" s="25">
        <f>VLOOKUP($E2516,[1]AllProteinsNorm!$A$1:$Q$3226,4,FALSE)</f>
        <v>71664.871874411503</v>
      </c>
      <c r="L2516" s="1">
        <f>VLOOKUP($E2516,[1]AllProteinsNorm!$A$1:$Q$3226,5,FALSE)</f>
        <v>103076.93767768401</v>
      </c>
      <c r="M2516" s="1">
        <f>VLOOKUP($E2516,[1]AllProteinsNorm!$A$1:$Q$3226,10,FALSE)</f>
        <v>77872.491719125406</v>
      </c>
      <c r="N2516" s="1">
        <f>VLOOKUP($E2516,[1]AllProteinsNorm!$A$1:$Q$3226,11,FALSE)</f>
        <v>68390.328844582502</v>
      </c>
      <c r="O2516" s="1">
        <f>VLOOKUP($E2516,[1]AllProteinsNorm!$A$1:$Q$3226,15,FALSE)</f>
        <v>66491.284752388106</v>
      </c>
      <c r="P2516" s="1">
        <f>VLOOKUP($E2516,[1]AllProteinsNorm!$A$1:$Q$3226,6,FALSE)</f>
        <v>64186.302341781899</v>
      </c>
      <c r="Q2516" s="1">
        <f>VLOOKUP($E2516,[1]AllProteinsNorm!$A$1:$Q$3226,8,FALSE)</f>
        <v>66368.217675077904</v>
      </c>
      <c r="R2516" s="1">
        <f>VLOOKUP($E2516,[1]AllProteinsNorm!$A$1:$Q$3226,13,FALSE)</f>
        <v>86426.415692249502</v>
      </c>
      <c r="S2516" s="1">
        <f>VLOOKUP($E2516,[1]AllProteinsNorm!$A$1:$Q$3226,16,FALSE)</f>
        <v>93319.394214409098</v>
      </c>
      <c r="T2516" s="1">
        <f>VLOOKUP($E2516,[1]AllProteinsNorm!$A$1:$Q$3226,17,FALSE)</f>
        <v>105402.658023871</v>
      </c>
      <c r="U2516" s="1">
        <f>VLOOKUP($E2516,[1]AllProteinsNorm!$A$1:$Q$3226,3,FALSE)</f>
        <v>39435.632472383099</v>
      </c>
      <c r="V2516" s="1">
        <f>VLOOKUP($E2516,[1]AllProteinsNorm!$A$1:$Q$3226,7,FALSE)</f>
        <v>84538.056845416897</v>
      </c>
      <c r="W2516" s="1">
        <f>VLOOKUP($E2516,[1]AllProteinsNorm!$A$1:$Q$3226,9,FALSE)</f>
        <v>56270.982686202602</v>
      </c>
      <c r="X2516" s="1">
        <f>VLOOKUP($E2516,[1]AllProteinsNorm!$A$1:$Q$3226,12,FALSE)</f>
        <v>126119.039393713</v>
      </c>
      <c r="Y2516" s="29">
        <f>VLOOKUP($E2516,[1]AllProteinsNorm!$A$1:$Q$3226,14,FALSE)</f>
        <v>77761.231012107703</v>
      </c>
      <c r="Z2516" s="25">
        <f t="shared" si="294"/>
        <v>0.92471777281560041</v>
      </c>
      <c r="AA2516" s="1">
        <f t="shared" si="294"/>
        <v>1.3300390239306923</v>
      </c>
      <c r="AB2516" s="1">
        <f t="shared" si="294"/>
        <v>1.0048169378200296</v>
      </c>
      <c r="AC2516" s="1">
        <f t="shared" si="294"/>
        <v>0.88246515925007607</v>
      </c>
      <c r="AD2516" s="1">
        <f t="shared" si="294"/>
        <v>0.85796110618360233</v>
      </c>
      <c r="AE2516" s="1">
        <f t="shared" si="294"/>
        <v>0.8282190841110566</v>
      </c>
      <c r="AF2516" s="1">
        <f t="shared" si="294"/>
        <v>0.85637312715481606</v>
      </c>
      <c r="AG2516" s="1">
        <f t="shared" si="294"/>
        <v>1.1151913139735661</v>
      </c>
      <c r="AH2516" s="1">
        <f t="shared" si="294"/>
        <v>1.2041339099813753</v>
      </c>
      <c r="AI2516" s="1">
        <f t="shared" si="294"/>
        <v>1.3600486350897945</v>
      </c>
      <c r="AJ2516" s="1">
        <f t="shared" si="294"/>
        <v>0.50885223507191435</v>
      </c>
      <c r="AK2516" s="1">
        <f t="shared" si="294"/>
        <v>1.0908251364943151</v>
      </c>
      <c r="AL2516" s="1">
        <f t="shared" si="294"/>
        <v>0.72608485053763006</v>
      </c>
      <c r="AM2516" s="1">
        <f t="shared" si="294"/>
        <v>1.6273595998633041</v>
      </c>
      <c r="AN2516" s="29">
        <f t="shared" si="294"/>
        <v>1.0033813006591121</v>
      </c>
      <c r="AO2516" s="1">
        <f t="shared" si="295"/>
        <v>13360.726985581141</v>
      </c>
      <c r="AP2516" s="1">
        <f t="shared" si="296"/>
        <v>15815.067957176623</v>
      </c>
      <c r="AQ2516" s="29">
        <f t="shared" si="297"/>
        <v>29362.229227386757</v>
      </c>
    </row>
    <row r="2517" spans="1:43" x14ac:dyDescent="0.2">
      <c r="A2517" s="26"/>
      <c r="E2517" s="25" t="s">
        <v>4899</v>
      </c>
      <c r="F2517" s="26" t="s">
        <v>4900</v>
      </c>
      <c r="G2517" s="1">
        <v>0.42260927553728</v>
      </c>
      <c r="H2517" s="1">
        <v>1.0260608138417</v>
      </c>
      <c r="I2517" s="1">
        <f>VLOOKUP(F2517,'[1]SUSMB vs SHAM all proteins sum'!$B$2:$E$3214,2,FALSE)</f>
        <v>0.17300071757163099</v>
      </c>
      <c r="J2517" s="29">
        <f>VLOOKUP(F2517,'[1]SUSMB vs SHAM all proteins sum'!$B$2:$E$3214,3,FALSE)</f>
        <v>0.94707928241044403</v>
      </c>
      <c r="K2517" s="25">
        <f>VLOOKUP($E2517,[1]AllProteinsNorm!$A$1:$Q$3226,4,FALSE)</f>
        <v>1616764.3186771299</v>
      </c>
      <c r="L2517" s="1">
        <f>VLOOKUP($E2517,[1]AllProteinsNorm!$A$1:$Q$3226,5,FALSE)</f>
        <v>1741346.50048799</v>
      </c>
      <c r="M2517" s="1">
        <f>VLOOKUP($E2517,[1]AllProteinsNorm!$A$1:$Q$3226,10,FALSE)</f>
        <v>1668016.4910934099</v>
      </c>
      <c r="N2517" s="1">
        <f>VLOOKUP($E2517,[1]AllProteinsNorm!$A$1:$Q$3226,11,FALSE)</f>
        <v>1523386.5883703299</v>
      </c>
      <c r="O2517" s="1">
        <f>VLOOKUP($E2517,[1]AllProteinsNorm!$A$1:$Q$3226,15,FALSE)</f>
        <v>1763364.0889277</v>
      </c>
      <c r="P2517" s="1">
        <f>VLOOKUP($E2517,[1]AllProteinsNorm!$A$1:$Q$3226,6,FALSE)</f>
        <v>1671313.47946949</v>
      </c>
      <c r="Q2517" s="1">
        <f>VLOOKUP($E2517,[1]AllProteinsNorm!$A$1:$Q$3226,8,FALSE)</f>
        <v>1804882.3975805</v>
      </c>
      <c r="R2517" s="1">
        <f>VLOOKUP($E2517,[1]AllProteinsNorm!$A$1:$Q$3226,13,FALSE)</f>
        <v>1682240.8481805699</v>
      </c>
      <c r="S2517" s="1">
        <f>VLOOKUP($E2517,[1]AllProteinsNorm!$A$1:$Q$3226,16,FALSE)</f>
        <v>1702087.54100739</v>
      </c>
      <c r="T2517" s="1">
        <f>VLOOKUP($E2517,[1]AllProteinsNorm!$A$1:$Q$3226,17,FALSE)</f>
        <v>1661012.8420119099</v>
      </c>
      <c r="U2517" s="1">
        <f>VLOOKUP($E2517,[1]AllProteinsNorm!$A$1:$Q$3226,3,FALSE)</f>
        <v>1461735.2909947501</v>
      </c>
      <c r="V2517" s="1">
        <f>VLOOKUP($E2517,[1]AllProteinsNorm!$A$1:$Q$3226,7,FALSE)</f>
        <v>1628028.4219637599</v>
      </c>
      <c r="W2517" s="1">
        <f>VLOOKUP($E2517,[1]AllProteinsNorm!$A$1:$Q$3226,9,FALSE)</f>
        <v>1586137.8586264299</v>
      </c>
      <c r="X2517" s="1">
        <f>VLOOKUP($E2517,[1]AllProteinsNorm!$A$1:$Q$3226,12,FALSE)</f>
        <v>1680386.1456739299</v>
      </c>
      <c r="Y2517" s="29">
        <f>VLOOKUP($E2517,[1]AllProteinsNorm!$A$1:$Q$3226,14,FALSE)</f>
        <v>1515428.03448623</v>
      </c>
      <c r="Z2517" s="25">
        <f t="shared" si="294"/>
        <v>0.97244559651738161</v>
      </c>
      <c r="AA2517" s="1">
        <f t="shared" si="294"/>
        <v>1.0473788398522084</v>
      </c>
      <c r="AB2517" s="1">
        <f t="shared" si="294"/>
        <v>1.0032725691332427</v>
      </c>
      <c r="AC2517" s="1">
        <f t="shared" si="294"/>
        <v>0.91628109461648999</v>
      </c>
      <c r="AD2517" s="1">
        <f t="shared" si="294"/>
        <v>1.0606218998806773</v>
      </c>
      <c r="AE2517" s="1">
        <f t="shared" si="294"/>
        <v>1.0052556298620392</v>
      </c>
      <c r="AF2517" s="1">
        <f t="shared" si="294"/>
        <v>1.0855941830748661</v>
      </c>
      <c r="AG2517" s="1">
        <f t="shared" si="294"/>
        <v>1.0118281843536587</v>
      </c>
      <c r="AH2517" s="1">
        <f t="shared" si="294"/>
        <v>1.0237655018846801</v>
      </c>
      <c r="AI2517" s="1">
        <f t="shared" si="294"/>
        <v>0.99906003943415189</v>
      </c>
      <c r="AJ2517" s="1">
        <f t="shared" si="294"/>
        <v>0.87919929366388083</v>
      </c>
      <c r="AK2517" s="1">
        <f t="shared" si="294"/>
        <v>0.97922068891227243</v>
      </c>
      <c r="AL2517" s="1">
        <f t="shared" si="294"/>
        <v>0.95402450330721755</v>
      </c>
      <c r="AM2517" s="1">
        <f t="shared" si="294"/>
        <v>1.0107126245502931</v>
      </c>
      <c r="AN2517" s="29">
        <f t="shared" si="294"/>
        <v>0.91149421220584181</v>
      </c>
      <c r="AO2517" s="1">
        <f t="shared" si="295"/>
        <v>87023.022258245896</v>
      </c>
      <c r="AP2517" s="1">
        <f t="shared" si="296"/>
        <v>52096.464687768595</v>
      </c>
      <c r="AQ2517" s="29">
        <f t="shared" si="297"/>
        <v>77997.257970589548</v>
      </c>
    </row>
    <row r="2518" spans="1:43" x14ac:dyDescent="0.2">
      <c r="A2518" s="26"/>
      <c r="E2518" s="25" t="s">
        <v>4901</v>
      </c>
      <c r="F2518" s="26" t="s">
        <v>4902</v>
      </c>
      <c r="G2518" s="1">
        <v>0.58916111800316995</v>
      </c>
      <c r="H2518" s="1">
        <v>1.0444391082622599</v>
      </c>
      <c r="I2518" s="1">
        <f>VLOOKUP(F2518,'[1]SUSMB vs SHAM all proteins sum'!$B$2:$E$3214,2,FALSE)</f>
        <v>0.32603363012990999</v>
      </c>
      <c r="J2518" s="29">
        <f>VLOOKUP(F2518,'[1]SUSMB vs SHAM all proteins sum'!$B$2:$E$3214,3,FALSE)</f>
        <v>1.0371476970812701</v>
      </c>
      <c r="K2518" s="25">
        <f>VLOOKUP($E2518,[1]AllProteinsNorm!$A$1:$Q$3226,4,FALSE)</f>
        <v>1004180.87885299</v>
      </c>
      <c r="L2518" s="1">
        <f>VLOOKUP($E2518,[1]AllProteinsNorm!$A$1:$Q$3226,5,FALSE)</f>
        <v>1058262.7120066199</v>
      </c>
      <c r="M2518" s="1">
        <f>VLOOKUP($E2518,[1]AllProteinsNorm!$A$1:$Q$3226,10,FALSE)</f>
        <v>1093349.8234737699</v>
      </c>
      <c r="N2518" s="1">
        <f>VLOOKUP($E2518,[1]AllProteinsNorm!$A$1:$Q$3226,11,FALSE)</f>
        <v>1085464.2005193301</v>
      </c>
      <c r="O2518" s="1">
        <f>VLOOKUP($E2518,[1]AllProteinsNorm!$A$1:$Q$3226,15,FALSE)</f>
        <v>1047020.58421238</v>
      </c>
      <c r="P2518" s="1">
        <f>VLOOKUP($E2518,[1]AllProteinsNorm!$A$1:$Q$3226,6,FALSE)</f>
        <v>1046015.42086897</v>
      </c>
      <c r="Q2518" s="1">
        <f>VLOOKUP($E2518,[1]AllProteinsNorm!$A$1:$Q$3226,8,FALSE)</f>
        <v>1095479.6483138399</v>
      </c>
      <c r="R2518" s="1">
        <f>VLOOKUP($E2518,[1]AllProteinsNorm!$A$1:$Q$3226,13,FALSE)</f>
        <v>865153.04421568406</v>
      </c>
      <c r="S2518" s="1">
        <f>VLOOKUP($E2518,[1]AllProteinsNorm!$A$1:$Q$3226,16,FALSE)</f>
        <v>1220134.4969317899</v>
      </c>
      <c r="T2518" s="1">
        <f>VLOOKUP($E2518,[1]AllProteinsNorm!$A$1:$Q$3226,17,FALSE)</f>
        <v>1356775.16165562</v>
      </c>
      <c r="U2518" s="1">
        <f>VLOOKUP($E2518,[1]AllProteinsNorm!$A$1:$Q$3226,3,FALSE)</f>
        <v>1048799.90803314</v>
      </c>
      <c r="V2518" s="1">
        <f>VLOOKUP($E2518,[1]AllProteinsNorm!$A$1:$Q$3226,7,FALSE)</f>
        <v>1034819.6021427501</v>
      </c>
      <c r="W2518" s="1">
        <f>VLOOKUP($E2518,[1]AllProteinsNorm!$A$1:$Q$3226,9,FALSE)</f>
        <v>1081223.1453150299</v>
      </c>
      <c r="X2518" s="1">
        <f>VLOOKUP($E2518,[1]AllProteinsNorm!$A$1:$Q$3226,12,FALSE)</f>
        <v>1093197.1033792601</v>
      </c>
      <c r="Y2518" s="29">
        <f>VLOOKUP($E2518,[1]AllProteinsNorm!$A$1:$Q$3226,14,FALSE)</f>
        <v>1235285.2292806201</v>
      </c>
      <c r="Z2518" s="25">
        <f t="shared" si="294"/>
        <v>0.94944029138871555</v>
      </c>
      <c r="AA2518" s="1">
        <f t="shared" si="294"/>
        <v>1.0005739790634591</v>
      </c>
      <c r="AB2518" s="1">
        <f t="shared" si="294"/>
        <v>1.0337483981715092</v>
      </c>
      <c r="AC2518" s="1">
        <f t="shared" si="294"/>
        <v>1.0262926416307188</v>
      </c>
      <c r="AD2518" s="1">
        <f t="shared" si="294"/>
        <v>0.98994468974559813</v>
      </c>
      <c r="AE2518" s="1">
        <f t="shared" si="294"/>
        <v>0.988994320546425</v>
      </c>
      <c r="AF2518" s="1">
        <f t="shared" si="294"/>
        <v>1.0357621205589269</v>
      </c>
      <c r="AG2518" s="1">
        <f t="shared" si="294"/>
        <v>0.81799123613488589</v>
      </c>
      <c r="AH2518" s="1">
        <f t="shared" si="294"/>
        <v>1.1536216997315842</v>
      </c>
      <c r="AI2518" s="1">
        <f t="shared" si="294"/>
        <v>1.2828137160933433</v>
      </c>
      <c r="AJ2518" s="1">
        <f t="shared" si="294"/>
        <v>0.99162701786240803</v>
      </c>
      <c r="AK2518" s="1">
        <f t="shared" si="294"/>
        <v>0.9784088158653369</v>
      </c>
      <c r="AL2518" s="1">
        <f t="shared" si="294"/>
        <v>1.022282777697076</v>
      </c>
      <c r="AM2518" s="1">
        <f t="shared" si="294"/>
        <v>1.0336040032581169</v>
      </c>
      <c r="AN2518" s="29">
        <f t="shared" si="294"/>
        <v>1.1679465251081205</v>
      </c>
      <c r="AO2518" s="1">
        <f t="shared" si="295"/>
        <v>31687.264949102748</v>
      </c>
      <c r="AP2518" s="1">
        <f t="shared" si="296"/>
        <v>165564.04304616206</v>
      </c>
      <c r="AQ2518" s="29">
        <f t="shared" si="297"/>
        <v>71501.000638326514</v>
      </c>
    </row>
    <row r="2519" spans="1:43" x14ac:dyDescent="0.2">
      <c r="A2519" s="26"/>
      <c r="E2519" s="25" t="s">
        <v>4903</v>
      </c>
      <c r="F2519" s="26" t="s">
        <v>4904</v>
      </c>
      <c r="G2519" s="1">
        <v>0.273552749551701</v>
      </c>
      <c r="H2519" s="1">
        <v>1.1954322994876301</v>
      </c>
      <c r="I2519" s="1">
        <f>VLOOKUP(F2519,'[1]SUSMB vs SHAM all proteins sum'!$B$2:$E$3214,2,FALSE)</f>
        <v>0.64659231336706402</v>
      </c>
      <c r="J2519" s="29">
        <f>VLOOKUP(F2519,'[1]SUSMB vs SHAM all proteins sum'!$B$2:$E$3214,3,FALSE)</f>
        <v>1.0912791448564401</v>
      </c>
      <c r="K2519" s="25">
        <f>VLOOKUP($E2519,[1]AllProteinsNorm!$A$1:$Q$3226,4,FALSE)</f>
        <v>244392.52453761501</v>
      </c>
      <c r="L2519" s="1">
        <f>VLOOKUP($E2519,[1]AllProteinsNorm!$A$1:$Q$3226,5,FALSE)</f>
        <v>209039.27664308299</v>
      </c>
      <c r="M2519" s="1">
        <f>VLOOKUP($E2519,[1]AllProteinsNorm!$A$1:$Q$3226,10,FALSE)</f>
        <v>337092.14408095798</v>
      </c>
      <c r="N2519" s="1">
        <f>VLOOKUP($E2519,[1]AllProteinsNorm!$A$1:$Q$3226,11,FALSE)</f>
        <v>238496.56910796699</v>
      </c>
      <c r="O2519" s="1">
        <f>VLOOKUP($E2519,[1]AllProteinsNorm!$A$1:$Q$3226,15,FALSE)</f>
        <v>245932.43266690301</v>
      </c>
      <c r="P2519" s="1">
        <f>VLOOKUP($E2519,[1]AllProteinsNorm!$A$1:$Q$3226,6,FALSE)</f>
        <v>217538.59856116</v>
      </c>
      <c r="Q2519" s="1">
        <f>VLOOKUP($E2519,[1]AllProteinsNorm!$A$1:$Q$3226,8,FALSE)</f>
        <v>268022.95670560002</v>
      </c>
      <c r="R2519" s="1">
        <f>VLOOKUP($E2519,[1]AllProteinsNorm!$A$1:$Q$3226,13,FALSE)</f>
        <v>306282.951217291</v>
      </c>
      <c r="S2519" s="1">
        <f>VLOOKUP($E2519,[1]AllProteinsNorm!$A$1:$Q$3226,16,FALSE)</f>
        <v>288263.27237967</v>
      </c>
      <c r="T2519" s="1">
        <f>VLOOKUP($E2519,[1]AllProteinsNorm!$A$1:$Q$3226,17,FALSE)</f>
        <v>479034.57259380602</v>
      </c>
      <c r="U2519" s="1">
        <f>VLOOKUP($E2519,[1]AllProteinsNorm!$A$1:$Q$3226,3,FALSE)</f>
        <v>477420.74295375298</v>
      </c>
      <c r="V2519" s="1">
        <f>VLOOKUP($E2519,[1]AllProteinsNorm!$A$1:$Q$3226,7,FALSE)</f>
        <v>183260.81318141901</v>
      </c>
      <c r="W2519" s="1">
        <f>VLOOKUP($E2519,[1]AllProteinsNorm!$A$1:$Q$3226,9,FALSE)</f>
        <v>231071.07870626901</v>
      </c>
      <c r="X2519" s="1">
        <f>VLOOKUP($E2519,[1]AllProteinsNorm!$A$1:$Q$3226,12,FALSE)</f>
        <v>237798.07406460599</v>
      </c>
      <c r="Y2519" s="29">
        <f>VLOOKUP($E2519,[1]AllProteinsNorm!$A$1:$Q$3226,14,FALSE)</f>
        <v>325174.771816027</v>
      </c>
      <c r="Z2519" s="25">
        <f t="shared" si="294"/>
        <v>0.95843742745830707</v>
      </c>
      <c r="AA2519" s="1">
        <f t="shared" si="294"/>
        <v>0.81979212303077353</v>
      </c>
      <c r="AB2519" s="1">
        <f t="shared" si="294"/>
        <v>1.3219787634692244</v>
      </c>
      <c r="AC2519" s="1">
        <f t="shared" si="294"/>
        <v>0.93531518030654959</v>
      </c>
      <c r="AD2519" s="1">
        <f t="shared" si="294"/>
        <v>0.96447650573514598</v>
      </c>
      <c r="AE2519" s="1">
        <f t="shared" si="294"/>
        <v>0.85312402730940851</v>
      </c>
      <c r="AF2519" s="1">
        <f t="shared" si="294"/>
        <v>1.051109208887226</v>
      </c>
      <c r="AG2519" s="1">
        <f t="shared" si="294"/>
        <v>1.2011539403442641</v>
      </c>
      <c r="AH2519" s="1">
        <f t="shared" si="294"/>
        <v>1.1304859251853301</v>
      </c>
      <c r="AI2519" s="1">
        <f t="shared" si="294"/>
        <v>1.8786362810771331</v>
      </c>
      <c r="AJ2519" s="1">
        <f t="shared" si="294"/>
        <v>1.8723073038242699</v>
      </c>
      <c r="AK2519" s="1">
        <f t="shared" si="294"/>
        <v>0.71869637858944768</v>
      </c>
      <c r="AL2519" s="1">
        <f t="shared" si="294"/>
        <v>0.90619453542723216</v>
      </c>
      <c r="AM2519" s="1">
        <f t="shared" si="294"/>
        <v>0.93257588296626515</v>
      </c>
      <c r="AN2519" s="29">
        <f t="shared" si="294"/>
        <v>1.2752422454956338</v>
      </c>
      <c r="AO2519" s="1">
        <f t="shared" si="295"/>
        <v>43170.847368883231</v>
      </c>
      <c r="AP2519" s="1">
        <f t="shared" si="296"/>
        <v>88716.914861827463</v>
      </c>
      <c r="AQ2519" s="29">
        <f t="shared" si="297"/>
        <v>103875.1618693655</v>
      </c>
    </row>
    <row r="2520" spans="1:43" x14ac:dyDescent="0.2">
      <c r="A2520" s="26"/>
      <c r="E2520" s="25" t="s">
        <v>4905</v>
      </c>
      <c r="F2520" s="26" t="s">
        <v>4906</v>
      </c>
      <c r="G2520" s="1">
        <v>0.49468519541707201</v>
      </c>
      <c r="H2520" s="1">
        <v>1.0715489203769999</v>
      </c>
      <c r="I2520" s="1">
        <f>VLOOKUP(F2520,'[1]SUSMB vs SHAM all proteins sum'!$B$2:$E$3214,2,FALSE)</f>
        <v>0.57655519100986596</v>
      </c>
      <c r="J2520" s="29">
        <f>VLOOKUP(F2520,'[1]SUSMB vs SHAM all proteins sum'!$B$2:$E$3214,3,FALSE)</f>
        <v>1.06340919277638</v>
      </c>
      <c r="K2520" s="25">
        <f>VLOOKUP($E2520,[1]AllProteinsNorm!$A$1:$Q$3226,4,FALSE)</f>
        <v>4518815.4399867197</v>
      </c>
      <c r="L2520" s="1">
        <f>VLOOKUP($E2520,[1]AllProteinsNorm!$A$1:$Q$3226,5,FALSE)</f>
        <v>3211198.9938887199</v>
      </c>
      <c r="M2520" s="1">
        <f>VLOOKUP($E2520,[1]AllProteinsNorm!$A$1:$Q$3226,10,FALSE)</f>
        <v>4354752.3304317202</v>
      </c>
      <c r="N2520" s="1">
        <f>VLOOKUP($E2520,[1]AllProteinsNorm!$A$1:$Q$3226,11,FALSE)</f>
        <v>4474884.2109233802</v>
      </c>
      <c r="O2520" s="1">
        <f>VLOOKUP($E2520,[1]AllProteinsNorm!$A$1:$Q$3226,15,FALSE)</f>
        <v>5201467.5610878998</v>
      </c>
      <c r="P2520" s="1">
        <f>VLOOKUP($E2520,[1]AllProteinsNorm!$A$1:$Q$3226,6,FALSE)</f>
        <v>4835212.9536536103</v>
      </c>
      <c r="Q2520" s="1">
        <f>VLOOKUP($E2520,[1]AllProteinsNorm!$A$1:$Q$3226,8,FALSE)</f>
        <v>4693434.2041764697</v>
      </c>
      <c r="R2520" s="1">
        <f>VLOOKUP($E2520,[1]AllProteinsNorm!$A$1:$Q$3226,13,FALSE)</f>
        <v>3712738.3622842301</v>
      </c>
      <c r="S2520" s="1">
        <f>VLOOKUP($E2520,[1]AllProteinsNorm!$A$1:$Q$3226,16,FALSE)</f>
        <v>4896872.0350763602</v>
      </c>
      <c r="T2520" s="1">
        <f>VLOOKUP($E2520,[1]AllProteinsNorm!$A$1:$Q$3226,17,FALSE)</f>
        <v>5036206.7929366296</v>
      </c>
      <c r="U2520" s="1">
        <f>VLOOKUP($E2520,[1]AllProteinsNorm!$A$1:$Q$3226,3,FALSE)</f>
        <v>5669064.2824326996</v>
      </c>
      <c r="V2520" s="1">
        <f>VLOOKUP($E2520,[1]AllProteinsNorm!$A$1:$Q$3226,7,FALSE)</f>
        <v>4637618.4903737996</v>
      </c>
      <c r="W2520" s="1">
        <f>VLOOKUP($E2520,[1]AllProteinsNorm!$A$1:$Q$3226,9,FALSE)</f>
        <v>3649467.6183608398</v>
      </c>
      <c r="X2520" s="1">
        <f>VLOOKUP($E2520,[1]AllProteinsNorm!$A$1:$Q$3226,12,FALSE)</f>
        <v>4610664.1465446604</v>
      </c>
      <c r="Y2520" s="29">
        <f>VLOOKUP($E2520,[1]AllProteinsNorm!$A$1:$Q$3226,14,FALSE)</f>
        <v>4521323.9839996602</v>
      </c>
      <c r="Z2520" s="25">
        <f t="shared" si="294"/>
        <v>1.038277382765274</v>
      </c>
      <c r="AA2520" s="1">
        <f t="shared" si="294"/>
        <v>0.7378294889872864</v>
      </c>
      <c r="AB2520" s="1">
        <f t="shared" si="294"/>
        <v>1.0005809956790164</v>
      </c>
      <c r="AC2520" s="1">
        <f t="shared" si="294"/>
        <v>1.0281834096567639</v>
      </c>
      <c r="AD2520" s="1">
        <f t="shared" si="294"/>
        <v>1.1951287229116596</v>
      </c>
      <c r="AE2520" s="1">
        <f t="shared" si="294"/>
        <v>1.1109752804259194</v>
      </c>
      <c r="AF2520" s="1">
        <f t="shared" si="294"/>
        <v>1.0783991172933771</v>
      </c>
      <c r="AG2520" s="1">
        <f t="shared" si="294"/>
        <v>0.85306698644369272</v>
      </c>
      <c r="AH2520" s="1">
        <f t="shared" si="294"/>
        <v>1.1251425396409831</v>
      </c>
      <c r="AI2520" s="1">
        <f t="shared" si="294"/>
        <v>1.157157152682984</v>
      </c>
      <c r="AJ2520" s="1">
        <f t="shared" si="294"/>
        <v>1.302567299785454</v>
      </c>
      <c r="AK2520" s="1">
        <f t="shared" si="294"/>
        <v>1.0655744746378271</v>
      </c>
      <c r="AL2520" s="1">
        <f t="shared" si="294"/>
        <v>0.83852941940232162</v>
      </c>
      <c r="AM2520" s="1">
        <f t="shared" si="294"/>
        <v>1.0593812397211215</v>
      </c>
      <c r="AN2520" s="29">
        <f t="shared" si="294"/>
        <v>1.0388537649049958</v>
      </c>
      <c r="AO2520" s="1">
        <f t="shared" si="295"/>
        <v>642799.70726431767</v>
      </c>
      <c r="AP2520" s="1">
        <f t="shared" si="296"/>
        <v>474048.54340025666</v>
      </c>
      <c r="AQ2520" s="29">
        <f t="shared" si="297"/>
        <v>640714.50101418025</v>
      </c>
    </row>
    <row r="2521" spans="1:43" x14ac:dyDescent="0.2">
      <c r="A2521" s="26"/>
      <c r="E2521" s="25" t="s">
        <v>4907</v>
      </c>
      <c r="F2521" s="26" t="s">
        <v>4908</v>
      </c>
      <c r="G2521" s="43">
        <v>3.1578087433100303E-2</v>
      </c>
      <c r="H2521" s="1">
        <v>1.10580329407942</v>
      </c>
      <c r="I2521" s="1">
        <f>VLOOKUP(F2521,'[1]SUSMB vs SHAM all proteins sum'!$B$2:$E$3214,2,FALSE)</f>
        <v>0.95169196185802096</v>
      </c>
      <c r="J2521" s="29">
        <f>VLOOKUP(F2521,'[1]SUSMB vs SHAM all proteins sum'!$B$2:$E$3214,3,FALSE)</f>
        <v>0.99710919414108501</v>
      </c>
      <c r="K2521" s="25">
        <f>VLOOKUP($E2521,[1]AllProteinsNorm!$A$1:$Q$3226,4,FALSE)</f>
        <v>707814.57474284701</v>
      </c>
      <c r="L2521" s="1">
        <f>VLOOKUP($E2521,[1]AllProteinsNorm!$A$1:$Q$3226,5,FALSE)</f>
        <v>712636.90509167197</v>
      </c>
      <c r="M2521" s="1">
        <f>VLOOKUP($E2521,[1]AllProteinsNorm!$A$1:$Q$3226,10,FALSE)</f>
        <v>712688.96544194105</v>
      </c>
      <c r="N2521" s="1">
        <f>VLOOKUP($E2521,[1]AllProteinsNorm!$A$1:$Q$3226,11,FALSE)</f>
        <v>722874.31084185804</v>
      </c>
      <c r="O2521" s="1">
        <f>VLOOKUP($E2521,[1]AllProteinsNorm!$A$1:$Q$3226,15,FALSE)</f>
        <v>780035.396890876</v>
      </c>
      <c r="P2521" s="1">
        <f>VLOOKUP($E2521,[1]AllProteinsNorm!$A$1:$Q$3226,6,FALSE)</f>
        <v>737047.52296739595</v>
      </c>
      <c r="Q2521" s="1">
        <f>VLOOKUP($E2521,[1]AllProteinsNorm!$A$1:$Q$3226,8,FALSE)</f>
        <v>764951.19045562798</v>
      </c>
      <c r="R2521" s="1">
        <f>VLOOKUP($E2521,[1]AllProteinsNorm!$A$1:$Q$3226,13,FALSE)</f>
        <v>815544.90298152796</v>
      </c>
      <c r="S2521" s="1">
        <f>VLOOKUP($E2521,[1]AllProteinsNorm!$A$1:$Q$3226,16,FALSE)</f>
        <v>808431.21787371999</v>
      </c>
      <c r="T2521" s="1">
        <f>VLOOKUP($E2521,[1]AllProteinsNorm!$A$1:$Q$3226,17,FALSE)</f>
        <v>901642.08463685296</v>
      </c>
      <c r="U2521" s="1">
        <f>VLOOKUP($E2521,[1]AllProteinsNorm!$A$1:$Q$3226,3,FALSE)</f>
        <v>732417.49381446606</v>
      </c>
      <c r="V2521" s="1">
        <f>VLOOKUP($E2521,[1]AllProteinsNorm!$A$1:$Q$3226,7,FALSE)</f>
        <v>680832.40002913098</v>
      </c>
      <c r="W2521" s="1">
        <f>VLOOKUP($E2521,[1]AllProteinsNorm!$A$1:$Q$3226,9,FALSE)</f>
        <v>716629.94633302197</v>
      </c>
      <c r="X2521" s="1">
        <f>VLOOKUP($E2521,[1]AllProteinsNorm!$A$1:$Q$3226,12,FALSE)</f>
        <v>845677.83429080597</v>
      </c>
      <c r="Y2521" s="29">
        <f>VLOOKUP($E2521,[1]AllProteinsNorm!$A$1:$Q$3226,14,FALSE)</f>
        <v>661119.13468014495</v>
      </c>
      <c r="Z2521" s="25">
        <f t="shared" si="294"/>
        <v>0.97332894893798416</v>
      </c>
      <c r="AA2521" s="1">
        <f t="shared" si="294"/>
        <v>0.97996022483613709</v>
      </c>
      <c r="AB2521" s="1">
        <f t="shared" si="294"/>
        <v>0.98003181398930916</v>
      </c>
      <c r="AC2521" s="1">
        <f t="shared" si="294"/>
        <v>0.99403787134730193</v>
      </c>
      <c r="AD2521" s="1">
        <f t="shared" si="294"/>
        <v>1.0726411408892682</v>
      </c>
      <c r="AE2521" s="1">
        <f t="shared" si="294"/>
        <v>1.0135277181991229</v>
      </c>
      <c r="AF2521" s="1">
        <f t="shared" si="294"/>
        <v>1.0518985688667615</v>
      </c>
      <c r="AG2521" s="1">
        <f t="shared" si="294"/>
        <v>1.1214709212778369</v>
      </c>
      <c r="AH2521" s="1">
        <f t="shared" si="294"/>
        <v>1.111688760954882</v>
      </c>
      <c r="AI2521" s="1">
        <f t="shared" si="294"/>
        <v>1.2398647525401352</v>
      </c>
      <c r="AJ2521" s="1">
        <f t="shared" si="294"/>
        <v>1.0071608792418851</v>
      </c>
      <c r="AK2521" s="1">
        <f t="shared" si="294"/>
        <v>0.93622526007469176</v>
      </c>
      <c r="AL2521" s="1">
        <f t="shared" si="294"/>
        <v>0.9854511299025116</v>
      </c>
      <c r="AM2521" s="1">
        <f t="shared" si="294"/>
        <v>1.1629072739699744</v>
      </c>
      <c r="AN2521" s="29">
        <f t="shared" si="294"/>
        <v>0.90911718328885405</v>
      </c>
      <c r="AO2521" s="1">
        <f t="shared" si="295"/>
        <v>26865.36364131037</v>
      </c>
      <c r="AP2521" s="1">
        <f t="shared" si="296"/>
        <v>56004.887975621772</v>
      </c>
      <c r="AQ2521" s="29">
        <f t="shared" si="297"/>
        <v>64331.157254974627</v>
      </c>
    </row>
    <row r="2522" spans="1:43" x14ac:dyDescent="0.2">
      <c r="A2522" s="26"/>
      <c r="E2522" s="25" t="s">
        <v>88</v>
      </c>
      <c r="F2522" s="26" t="s">
        <v>89</v>
      </c>
      <c r="G2522" s="43">
        <v>1.24613296712237E-2</v>
      </c>
      <c r="H2522" s="43">
        <v>0.53391113639753196</v>
      </c>
      <c r="I2522" s="1">
        <f>VLOOKUP(F2522,'[1]SUSMB vs SHAM all proteins sum'!$B$2:$E$3214,2,FALSE)</f>
        <v>0.16579941869176701</v>
      </c>
      <c r="J2522" s="29">
        <f>VLOOKUP(F2522,'[1]SUSMB vs SHAM all proteins sum'!$B$2:$E$3214,3,FALSE)</f>
        <v>0.77084682135006399</v>
      </c>
      <c r="K2522" s="25">
        <f>VLOOKUP($E2522,[1]AllProteinsNorm!$A$1:$Q$3226,4,FALSE)</f>
        <v>68982.041872982503</v>
      </c>
      <c r="L2522" s="1">
        <f>VLOOKUP($E2522,[1]AllProteinsNorm!$A$1:$Q$3226,5,FALSE)</f>
        <v>46928.135593771498</v>
      </c>
      <c r="M2522" s="1">
        <f>VLOOKUP($E2522,[1]AllProteinsNorm!$A$1:$Q$3226,10,FALSE)</f>
        <v>50421.1699611152</v>
      </c>
      <c r="N2522" s="1">
        <f>VLOOKUP($E2522,[1]AllProteinsNorm!$A$1:$Q$3226,11,FALSE)</f>
        <v>83349.379176024406</v>
      </c>
      <c r="O2522" s="1">
        <f>VLOOKUP($E2522,[1]AllProteinsNorm!$A$1:$Q$3226,15,FALSE)</f>
        <v>62002.3984962049</v>
      </c>
      <c r="P2522" s="1">
        <f>VLOOKUP($E2522,[1]AllProteinsNorm!$A$1:$Q$3226,6,FALSE)</f>
        <v>39679.008737420801</v>
      </c>
      <c r="Q2522" s="1">
        <f>VLOOKUP($E2522,[1]AllProteinsNorm!$A$1:$Q$3226,8,FALSE)</f>
        <v>17821.296383863501</v>
      </c>
      <c r="R2522" s="1">
        <f>VLOOKUP($E2522,[1]AllProteinsNorm!$A$1:$Q$3226,13,FALSE)</f>
        <v>43608.941456183798</v>
      </c>
      <c r="S2522" s="1">
        <f>VLOOKUP($E2522,[1]AllProteinsNorm!$A$1:$Q$3226,16,FALSE)</f>
        <v>40559.548051570098</v>
      </c>
      <c r="T2522" s="1">
        <f>VLOOKUP($E2522,[1]AllProteinsNorm!$A$1:$Q$3226,17,FALSE)</f>
        <v>29259.659145813301</v>
      </c>
      <c r="U2522" s="1">
        <f>VLOOKUP($E2522,[1]AllProteinsNorm!$A$1:$Q$3226,3,FALSE)</f>
        <v>61934.7480213706</v>
      </c>
      <c r="V2522" s="1">
        <f>VLOOKUP($E2522,[1]AllProteinsNorm!$A$1:$Q$3226,7,FALSE)</f>
        <v>60964.577041672703</v>
      </c>
      <c r="W2522" s="1">
        <f>VLOOKUP($E2522,[1]AllProteinsNorm!$A$1:$Q$3226,9,FALSE)</f>
        <v>52495.237883494803</v>
      </c>
      <c r="X2522" s="1">
        <f>VLOOKUP($E2522,[1]AllProteinsNorm!$A$1:$Q$3226,12,FALSE)</f>
        <v>34440.0268513392</v>
      </c>
      <c r="Y2522" s="29">
        <f>VLOOKUP($E2522,[1]AllProteinsNorm!$A$1:$Q$3226,14,FALSE)</f>
        <v>33630.879415498603</v>
      </c>
      <c r="Z2522" s="25">
        <f t="shared" ref="Z2522:AN2538" si="298">K2522/AVERAGE($K2522:$O2522)</f>
        <v>1.1066053359614607</v>
      </c>
      <c r="AA2522" s="1">
        <f t="shared" si="298"/>
        <v>0.7528180356042744</v>
      </c>
      <c r="AB2522" s="1">
        <f t="shared" si="298"/>
        <v>0.80885306102026211</v>
      </c>
      <c r="AC2522" s="1">
        <f t="shared" si="298"/>
        <v>1.3370852071195121</v>
      </c>
      <c r="AD2522" s="1">
        <f t="shared" si="298"/>
        <v>0.99463836029449026</v>
      </c>
      <c r="AE2522" s="1">
        <f t="shared" si="298"/>
        <v>0.63652802384918494</v>
      </c>
      <c r="AF2522" s="1">
        <f t="shared" si="298"/>
        <v>0.2858880534218865</v>
      </c>
      <c r="AG2522" s="1">
        <f t="shared" si="298"/>
        <v>0.69957174361266072</v>
      </c>
      <c r="AH2522" s="1">
        <f t="shared" si="298"/>
        <v>0.65065357706716076</v>
      </c>
      <c r="AI2522" s="1">
        <f t="shared" si="298"/>
        <v>0.46938150944836071</v>
      </c>
      <c r="AJ2522" s="1">
        <f t="shared" si="298"/>
        <v>0.99355311586855966</v>
      </c>
      <c r="AK2522" s="1">
        <f t="shared" si="298"/>
        <v>0.9779896974225607</v>
      </c>
      <c r="AL2522" s="1">
        <f t="shared" si="298"/>
        <v>0.8421251209322882</v>
      </c>
      <c r="AM2522" s="1">
        <f t="shared" si="298"/>
        <v>0.55248462425225331</v>
      </c>
      <c r="AN2522" s="29">
        <f t="shared" si="298"/>
        <v>0.53950433480634996</v>
      </c>
      <c r="AO2522" s="1">
        <f t="shared" si="295"/>
        <v>13154.533252070383</v>
      </c>
      <c r="AP2522" s="1">
        <f t="shared" si="296"/>
        <v>9504.3089556177565</v>
      </c>
      <c r="AQ2522" s="29">
        <f t="shared" si="297"/>
        <v>12412.954738565169</v>
      </c>
    </row>
    <row r="2523" spans="1:43" x14ac:dyDescent="0.2">
      <c r="A2523" s="26"/>
      <c r="E2523" s="25" t="s">
        <v>4909</v>
      </c>
      <c r="F2523" s="26" t="s">
        <v>4910</v>
      </c>
      <c r="G2523" s="1">
        <v>0.45834677175412902</v>
      </c>
      <c r="H2523" s="1">
        <v>0.81298008575361802</v>
      </c>
      <c r="I2523" s="1">
        <f>VLOOKUP(F2523,'[1]SUSMB vs SHAM all proteins sum'!$B$2:$E$3214,2,FALSE)</f>
        <v>0.53596398472199602</v>
      </c>
      <c r="J2523" s="29">
        <f>VLOOKUP(F2523,'[1]SUSMB vs SHAM all proteins sum'!$B$2:$E$3214,3,FALSE)</f>
        <v>1.13495099109575</v>
      </c>
      <c r="K2523" s="25">
        <f>VLOOKUP($E2523,[1]AllProteinsNorm!$A$1:$Q$3226,4,FALSE)</f>
        <v>135919.14717426099</v>
      </c>
      <c r="L2523" s="1">
        <f>VLOOKUP($E2523,[1]AllProteinsNorm!$A$1:$Q$3226,5,FALSE)</f>
        <v>180978.54959475799</v>
      </c>
      <c r="M2523" s="1">
        <f>VLOOKUP($E2523,[1]AllProteinsNorm!$A$1:$Q$3226,10,FALSE)</f>
        <v>203713.70207982199</v>
      </c>
      <c r="N2523" s="1">
        <f>VLOOKUP($E2523,[1]AllProteinsNorm!$A$1:$Q$3226,11,FALSE)</f>
        <v>348026.95193694998</v>
      </c>
      <c r="O2523" s="1">
        <f>VLOOKUP($E2523,[1]AllProteinsNorm!$A$1:$Q$3226,15,FALSE)</f>
        <v>256004.76369882401</v>
      </c>
      <c r="P2523" s="1">
        <f>VLOOKUP($E2523,[1]AllProteinsNorm!$A$1:$Q$3226,6,FALSE)</f>
        <v>214040.30817213299</v>
      </c>
      <c r="Q2523" s="1">
        <f>VLOOKUP($E2523,[1]AllProteinsNorm!$A$1:$Q$3226,8,FALSE)</f>
        <v>138178.363958086</v>
      </c>
      <c r="R2523" s="1">
        <f>VLOOKUP($E2523,[1]AllProteinsNorm!$A$1:$Q$3226,13,FALSE)</f>
        <v>226364.282112085</v>
      </c>
      <c r="S2523" s="1">
        <f>VLOOKUP($E2523,[1]AllProteinsNorm!$A$1:$Q$3226,16,FALSE)</f>
        <v>279472.73573406501</v>
      </c>
      <c r="T2523" s="1">
        <f>VLOOKUP($E2523,[1]AllProteinsNorm!$A$1:$Q$3226,17,FALSE)</f>
        <v>84743.3224061644</v>
      </c>
      <c r="U2523" s="1">
        <f>VLOOKUP($E2523,[1]AllProteinsNorm!$A$1:$Q$3226,3,FALSE)</f>
        <v>167826.70779483201</v>
      </c>
      <c r="V2523" s="1">
        <f>VLOOKUP($E2523,[1]AllProteinsNorm!$A$1:$Q$3226,7,FALSE)</f>
        <v>210106.65077265099</v>
      </c>
      <c r="W2523" s="1">
        <f>VLOOKUP($E2523,[1]AllProteinsNorm!$A$1:$Q$3226,9,FALSE)</f>
        <v>296903.925602982</v>
      </c>
      <c r="X2523" s="1">
        <f>VLOOKUP($E2523,[1]AllProteinsNorm!$A$1:$Q$3226,12,FALSE)</f>
        <v>259335.394580889</v>
      </c>
      <c r="Y2523" s="29">
        <f>VLOOKUP($E2523,[1]AllProteinsNorm!$A$1:$Q$3226,14,FALSE)</f>
        <v>309667.65348069998</v>
      </c>
      <c r="Z2523" s="25">
        <f t="shared" si="298"/>
        <v>0.60427679422795399</v>
      </c>
      <c r="AA2523" s="1">
        <f t="shared" si="298"/>
        <v>0.80460435521224971</v>
      </c>
      <c r="AB2523" s="1">
        <f t="shared" si="298"/>
        <v>0.90568154224274489</v>
      </c>
      <c r="AC2523" s="1">
        <f t="shared" si="298"/>
        <v>1.5472772982584733</v>
      </c>
      <c r="AD2523" s="1">
        <f t="shared" si="298"/>
        <v>1.1381600100585783</v>
      </c>
      <c r="AE2523" s="1">
        <f t="shared" si="298"/>
        <v>0.95159213360862605</v>
      </c>
      <c r="AF2523" s="1">
        <f t="shared" si="298"/>
        <v>0.61432094403302495</v>
      </c>
      <c r="AG2523" s="1">
        <f t="shared" si="298"/>
        <v>1.0063827324271661</v>
      </c>
      <c r="AH2523" s="1">
        <f t="shared" si="298"/>
        <v>1.2424952064110475</v>
      </c>
      <c r="AI2523" s="1">
        <f t="shared" si="298"/>
        <v>0.37675650752994355</v>
      </c>
      <c r="AJ2523" s="1">
        <f t="shared" si="298"/>
        <v>0.74613317608644758</v>
      </c>
      <c r="AK2523" s="1">
        <f t="shared" si="298"/>
        <v>0.93410366393847355</v>
      </c>
      <c r="AL2523" s="1">
        <f t="shared" si="298"/>
        <v>1.319991745732791</v>
      </c>
      <c r="AM2523" s="1">
        <f t="shared" si="298"/>
        <v>1.1529675113857494</v>
      </c>
      <c r="AN2523" s="29">
        <f t="shared" si="298"/>
        <v>1.3767374267107391</v>
      </c>
      <c r="AO2523" s="1">
        <f t="shared" si="295"/>
        <v>72695.658352546787</v>
      </c>
      <c r="AP2523" s="1">
        <f t="shared" si="296"/>
        <v>68789.166539355836</v>
      </c>
      <c r="AQ2523" s="29">
        <f t="shared" si="297"/>
        <v>53261.050804227729</v>
      </c>
    </row>
    <row r="2524" spans="1:43" x14ac:dyDescent="0.2">
      <c r="A2524" s="26"/>
      <c r="E2524" s="25" t="s">
        <v>4911</v>
      </c>
      <c r="F2524" s="26" t="s">
        <v>4912</v>
      </c>
      <c r="G2524" s="1">
        <v>0.28017813423904098</v>
      </c>
      <c r="H2524" s="1">
        <v>0.89831074146142198</v>
      </c>
      <c r="I2524" s="1">
        <f>VLOOKUP(F2524,'[1]SUSMB vs SHAM all proteins sum'!$B$2:$E$3214,2,FALSE)</f>
        <v>0.47036712097285199</v>
      </c>
      <c r="J2524" s="29">
        <f>VLOOKUP(F2524,'[1]SUSMB vs SHAM all proteins sum'!$B$2:$E$3214,3,FALSE)</f>
        <v>0.89271756055648699</v>
      </c>
      <c r="K2524" s="25">
        <f>VLOOKUP($E2524,[1]AllProteinsNorm!$A$1:$Q$3226,4,FALSE)</f>
        <v>578118.35811991803</v>
      </c>
      <c r="L2524" s="1">
        <f>VLOOKUP($E2524,[1]AllProteinsNorm!$A$1:$Q$3226,5,FALSE)</f>
        <v>640998.89926930401</v>
      </c>
      <c r="M2524" s="1">
        <f>VLOOKUP($E2524,[1]AllProteinsNorm!$A$1:$Q$3226,10,FALSE)</f>
        <v>532426.47981374594</v>
      </c>
      <c r="N2524" s="1">
        <f>VLOOKUP($E2524,[1]AllProteinsNorm!$A$1:$Q$3226,11,FALSE)</f>
        <v>604905.54626962799</v>
      </c>
      <c r="O2524" s="1">
        <f>VLOOKUP($E2524,[1]AllProteinsNorm!$A$1:$Q$3226,15,FALSE)</f>
        <v>476150.40128970699</v>
      </c>
      <c r="P2524" s="1">
        <f>VLOOKUP($E2524,[1]AllProteinsNorm!$A$1:$Q$3226,6,FALSE)</f>
        <v>541691.51951128698</v>
      </c>
      <c r="Q2524" s="1">
        <f>VLOOKUP($E2524,[1]AllProteinsNorm!$A$1:$Q$3226,8,FALSE)</f>
        <v>431437.56068608398</v>
      </c>
      <c r="R2524" s="1">
        <f>VLOOKUP($E2524,[1]AllProteinsNorm!$A$1:$Q$3226,13,FALSE)</f>
        <v>600918.99577446003</v>
      </c>
      <c r="S2524" s="1">
        <f>VLOOKUP($E2524,[1]AllProteinsNorm!$A$1:$Q$3226,16,FALSE)</f>
        <v>574182.82036436105</v>
      </c>
      <c r="T2524" s="1">
        <f>VLOOKUP($E2524,[1]AllProteinsNorm!$A$1:$Q$3226,17,FALSE)</f>
        <v>412251.515200747</v>
      </c>
      <c r="U2524" s="1">
        <f>VLOOKUP($E2524,[1]AllProteinsNorm!$A$1:$Q$3226,3,FALSE)</f>
        <v>417616.21445059701</v>
      </c>
      <c r="V2524" s="1">
        <f>VLOOKUP($E2524,[1]AllProteinsNorm!$A$1:$Q$3226,7,FALSE)</f>
        <v>477996.31265926303</v>
      </c>
      <c r="W2524" s="1">
        <f>VLOOKUP($E2524,[1]AllProteinsNorm!$A$1:$Q$3226,9,FALSE)</f>
        <v>677436.81716720597</v>
      </c>
      <c r="X2524" s="1">
        <f>VLOOKUP($E2524,[1]AllProteinsNorm!$A$1:$Q$3226,12,FALSE)</f>
        <v>338693.713957078</v>
      </c>
      <c r="Y2524" s="29">
        <f>VLOOKUP($E2524,[1]AllProteinsNorm!$A$1:$Q$3226,14,FALSE)</f>
        <v>703490.06786168099</v>
      </c>
      <c r="Z2524" s="25">
        <f t="shared" si="298"/>
        <v>1.0204731032589074</v>
      </c>
      <c r="AA2524" s="1">
        <f t="shared" si="298"/>
        <v>1.1314675044226967</v>
      </c>
      <c r="AB2524" s="1">
        <f t="shared" si="298"/>
        <v>0.93981949281058474</v>
      </c>
      <c r="AC2524" s="1">
        <f t="shared" si="298"/>
        <v>1.0677568551667558</v>
      </c>
      <c r="AD2524" s="1">
        <f t="shared" si="298"/>
        <v>0.8404830443410557</v>
      </c>
      <c r="AE2524" s="1">
        <f t="shared" si="298"/>
        <v>0.95617379756353205</v>
      </c>
      <c r="AF2524" s="1">
        <f t="shared" si="298"/>
        <v>0.761557594966491</v>
      </c>
      <c r="AG2524" s="1">
        <f t="shared" si="298"/>
        <v>1.0607199439565109</v>
      </c>
      <c r="AH2524" s="1">
        <f t="shared" si="298"/>
        <v>1.0135262378463188</v>
      </c>
      <c r="AI2524" s="1">
        <f t="shared" si="298"/>
        <v>0.72769109842526347</v>
      </c>
      <c r="AJ2524" s="1">
        <f t="shared" si="298"/>
        <v>0.73716066674921132</v>
      </c>
      <c r="AK2524" s="1">
        <f t="shared" si="298"/>
        <v>0.84374137868933297</v>
      </c>
      <c r="AL2524" s="1">
        <f t="shared" si="298"/>
        <v>1.1957863668689439</v>
      </c>
      <c r="AM2524" s="1">
        <f t="shared" si="298"/>
        <v>0.59784959339480304</v>
      </c>
      <c r="AN2524" s="29">
        <f t="shared" si="298"/>
        <v>1.2417745995772682</v>
      </c>
      <c r="AO2524" s="1">
        <f t="shared" si="295"/>
        <v>57417.960603966021</v>
      </c>
      <c r="AP2524" s="1">
        <f t="shared" si="296"/>
        <v>76282.235930353665</v>
      </c>
      <c r="AQ2524" s="29">
        <f t="shared" si="297"/>
        <v>143893.89523521627</v>
      </c>
    </row>
    <row r="2525" spans="1:43" x14ac:dyDescent="0.2">
      <c r="A2525" s="26"/>
      <c r="E2525" s="25" t="s">
        <v>4913</v>
      </c>
      <c r="F2525" s="26" t="s">
        <v>4914</v>
      </c>
      <c r="G2525" s="1">
        <v>0.84231854916764204</v>
      </c>
      <c r="H2525" s="1">
        <v>0.92171641269906801</v>
      </c>
      <c r="I2525" s="1">
        <f>VLOOKUP(F2525,'[1]SUSMB vs SHAM all proteins sum'!$B$2:$E$3214,2,FALSE)</f>
        <v>0.67798805321239397</v>
      </c>
      <c r="J2525" s="29">
        <f>VLOOKUP(F2525,'[1]SUSMB vs SHAM all proteins sum'!$B$2:$E$3214,3,FALSE)</f>
        <v>0.82810241539377405</v>
      </c>
      <c r="K2525" s="25">
        <f>VLOOKUP($E2525,[1]AllProteinsNorm!$A$1:$Q$3226,4,FALSE)</f>
        <v>44130.576154601004</v>
      </c>
      <c r="L2525" s="1">
        <f>VLOOKUP($E2525,[1]AllProteinsNorm!$A$1:$Q$3226,5,FALSE)</f>
        <v>28271.5135197544</v>
      </c>
      <c r="M2525" s="1">
        <f>VLOOKUP($E2525,[1]AllProteinsNorm!$A$1:$Q$3226,10,FALSE)</f>
        <v>58491.103876439302</v>
      </c>
      <c r="N2525" s="1">
        <f>VLOOKUP($E2525,[1]AllProteinsNorm!$A$1:$Q$3226,11,FALSE)</f>
        <v>93858.158727081594</v>
      </c>
      <c r="O2525" s="1">
        <f>VLOOKUP($E2525,[1]AllProteinsNorm!$A$1:$Q$3226,15,FALSE)</f>
        <v>12286.3996678683</v>
      </c>
      <c r="P2525" s="1">
        <f>VLOOKUP($E2525,[1]AllProteinsNorm!$A$1:$Q$3226,6,FALSE)</f>
        <v>41732.496836402999</v>
      </c>
      <c r="Q2525" s="1">
        <f>VLOOKUP($E2525,[1]AllProteinsNorm!$A$1:$Q$3226,8,FALSE)</f>
        <v>47426.635213724898</v>
      </c>
      <c r="R2525" s="1">
        <f>VLOOKUP($E2525,[1]AllProteinsNorm!$A$1:$Q$3226,13,FALSE)</f>
        <v>16632.510569337101</v>
      </c>
      <c r="S2525" s="1">
        <f>VLOOKUP($E2525,[1]AllProteinsNorm!$A$1:$Q$3226,16,FALSE)</f>
        <v>36488.768178279999</v>
      </c>
      <c r="T2525" s="1">
        <f>VLOOKUP($E2525,[1]AllProteinsNorm!$A$1:$Q$3226,17,FALSE)</f>
        <v>46606.667854694897</v>
      </c>
      <c r="U2525" s="1">
        <f>VLOOKUP($E2525,[1]AllProteinsNorm!$A$1:$Q$3226,3,FALSE)</f>
        <v>30083.375317085702</v>
      </c>
      <c r="V2525" s="1">
        <f>VLOOKUP($E2525,[1]AllProteinsNorm!$A$1:$Q$3226,7,FALSE)</f>
        <v>25395.374901147199</v>
      </c>
      <c r="W2525" s="1">
        <f>VLOOKUP($E2525,[1]AllProteinsNorm!$A$1:$Q$3226,9,FALSE)</f>
        <v>14135.224910895</v>
      </c>
      <c r="X2525" s="1">
        <f>VLOOKUP($E2525,[1]AllProteinsNorm!$A$1:$Q$3226,12,FALSE)</f>
        <v>71197.897571138601</v>
      </c>
      <c r="Y2525" s="29">
        <f>VLOOKUP($E2525,[1]AllProteinsNorm!$A$1:$Q$3226,14,FALSE)</f>
        <v>42623.029723746302</v>
      </c>
      <c r="Z2525" s="25">
        <f t="shared" si="298"/>
        <v>0.93087653321783992</v>
      </c>
      <c r="AA2525" s="1">
        <f t="shared" si="298"/>
        <v>0.59635043970180424</v>
      </c>
      <c r="AB2525" s="1">
        <f t="shared" si="298"/>
        <v>1.2337930012479044</v>
      </c>
      <c r="AC2525" s="1">
        <f t="shared" si="298"/>
        <v>1.979814564486857</v>
      </c>
      <c r="AD2525" s="1">
        <f t="shared" si="298"/>
        <v>0.25916546134559454</v>
      </c>
      <c r="AE2525" s="1">
        <f t="shared" si="298"/>
        <v>0.88029220016301701</v>
      </c>
      <c r="AF2525" s="1">
        <f t="shared" si="298"/>
        <v>1.000402569304242</v>
      </c>
      <c r="AG2525" s="1">
        <f t="shared" si="298"/>
        <v>0.35084096167820777</v>
      </c>
      <c r="AH2525" s="1">
        <f t="shared" si="298"/>
        <v>0.76968263238152645</v>
      </c>
      <c r="AI2525" s="1">
        <f t="shared" si="298"/>
        <v>0.98310643499020911</v>
      </c>
      <c r="AJ2525" s="1">
        <f t="shared" si="298"/>
        <v>0.63456928422041947</v>
      </c>
      <c r="AK2525" s="1">
        <f t="shared" si="298"/>
        <v>0.53568207369263121</v>
      </c>
      <c r="AL2525" s="1">
        <f t="shared" si="298"/>
        <v>0.29816400119526953</v>
      </c>
      <c r="AM2525" s="1">
        <f t="shared" si="298"/>
        <v>1.5018261223519163</v>
      </c>
      <c r="AN2525" s="29">
        <f t="shared" si="298"/>
        <v>0.8990768216006001</v>
      </c>
      <c r="AO2525" s="1">
        <f t="shared" si="295"/>
        <v>27895.97056227754</v>
      </c>
      <c r="AP2525" s="1">
        <f t="shared" si="296"/>
        <v>11273.627837131551</v>
      </c>
      <c r="AQ2525" s="29">
        <f t="shared" si="297"/>
        <v>19523.983794504296</v>
      </c>
    </row>
    <row r="2526" spans="1:43" x14ac:dyDescent="0.2">
      <c r="A2526" s="26"/>
      <c r="E2526" s="25" t="s">
        <v>4915</v>
      </c>
      <c r="F2526" s="26" t="s">
        <v>4916</v>
      </c>
      <c r="G2526" s="1">
        <v>8.6469793377480494E-2</v>
      </c>
      <c r="H2526" s="1">
        <v>1.08080975284086</v>
      </c>
      <c r="I2526" s="1">
        <f>VLOOKUP(F2526,'[1]SUSMB vs SHAM all proteins sum'!$B$2:$E$3214,2,FALSE)</f>
        <v>0.43170578967329698</v>
      </c>
      <c r="J2526" s="29">
        <f>VLOOKUP(F2526,'[1]SUSMB vs SHAM all proteins sum'!$B$2:$E$3214,3,FALSE)</f>
        <v>0.97220445205212802</v>
      </c>
      <c r="K2526" s="25">
        <f>VLOOKUP($E2526,[1]AllProteinsNorm!$A$1:$Q$3226,4,FALSE)</f>
        <v>1063241.2678463</v>
      </c>
      <c r="L2526" s="1">
        <f>VLOOKUP($E2526,[1]AllProteinsNorm!$A$1:$Q$3226,5,FALSE)</f>
        <v>1215842.63408953</v>
      </c>
      <c r="M2526" s="1">
        <f>VLOOKUP($E2526,[1]AllProteinsNorm!$A$1:$Q$3226,10,FALSE)</f>
        <v>1133406.28102863</v>
      </c>
      <c r="N2526" s="1">
        <f>VLOOKUP($E2526,[1]AllProteinsNorm!$A$1:$Q$3226,11,FALSE)</f>
        <v>1075377.43077381</v>
      </c>
      <c r="O2526" s="1">
        <f>VLOOKUP($E2526,[1]AllProteinsNorm!$A$1:$Q$3226,15,FALSE)</f>
        <v>1137113.3239654501</v>
      </c>
      <c r="P2526" s="1">
        <f>VLOOKUP($E2526,[1]AllProteinsNorm!$A$1:$Q$3226,6,FALSE)</f>
        <v>1158406.0859377999</v>
      </c>
      <c r="Q2526" s="1">
        <f>VLOOKUP($E2526,[1]AllProteinsNorm!$A$1:$Q$3226,8,FALSE)</f>
        <v>1283287.0533920301</v>
      </c>
      <c r="R2526" s="1">
        <f>VLOOKUP($E2526,[1]AllProteinsNorm!$A$1:$Q$3226,13,FALSE)</f>
        <v>1127966.69360484</v>
      </c>
      <c r="S2526" s="1">
        <f>VLOOKUP($E2526,[1]AllProteinsNorm!$A$1:$Q$3226,16,FALSE)</f>
        <v>1333505.3813387</v>
      </c>
      <c r="T2526" s="1">
        <f>VLOOKUP($E2526,[1]AllProteinsNorm!$A$1:$Q$3226,17,FALSE)</f>
        <v>1181762.0963449799</v>
      </c>
      <c r="U2526" s="1">
        <f>VLOOKUP($E2526,[1]AllProteinsNorm!$A$1:$Q$3226,3,FALSE)</f>
        <v>1019344.6378326</v>
      </c>
      <c r="V2526" s="1">
        <f>VLOOKUP($E2526,[1]AllProteinsNorm!$A$1:$Q$3226,7,FALSE)</f>
        <v>1092993.6302652101</v>
      </c>
      <c r="W2526" s="1">
        <f>VLOOKUP($E2526,[1]AllProteinsNorm!$A$1:$Q$3226,9,FALSE)</f>
        <v>1186854.8961219499</v>
      </c>
      <c r="X2526" s="1">
        <f>VLOOKUP($E2526,[1]AllProteinsNorm!$A$1:$Q$3226,12,FALSE)</f>
        <v>1083759.5081731901</v>
      </c>
      <c r="Y2526" s="29">
        <f>VLOOKUP($E2526,[1]AllProteinsNorm!$A$1:$Q$3226,14,FALSE)</f>
        <v>1085871.1161940999</v>
      </c>
      <c r="Z2526" s="25">
        <f t="shared" si="298"/>
        <v>0.9451065520235753</v>
      </c>
      <c r="AA2526" s="1">
        <f t="shared" si="298"/>
        <v>1.0807526705911576</v>
      </c>
      <c r="AB2526" s="1">
        <f t="shared" si="298"/>
        <v>1.0074756639898226</v>
      </c>
      <c r="AC2526" s="1">
        <f t="shared" si="298"/>
        <v>0.95589428896163531</v>
      </c>
      <c r="AD2526" s="1">
        <f t="shared" si="298"/>
        <v>1.0107708244338092</v>
      </c>
      <c r="AE2526" s="1">
        <f t="shared" si="298"/>
        <v>1.0296977881054783</v>
      </c>
      <c r="AF2526" s="1">
        <f t="shared" si="298"/>
        <v>1.1407034686911357</v>
      </c>
      <c r="AG2526" s="1">
        <f t="shared" si="298"/>
        <v>1.0026404587828779</v>
      </c>
      <c r="AH2526" s="1">
        <f t="shared" si="298"/>
        <v>1.185342133695368</v>
      </c>
      <c r="AI2526" s="1">
        <f t="shared" si="298"/>
        <v>1.0504587566010575</v>
      </c>
      <c r="AJ2526" s="1">
        <f t="shared" si="298"/>
        <v>0.9060871931138722</v>
      </c>
      <c r="AK2526" s="1">
        <f t="shared" si="298"/>
        <v>0.9715531860196861</v>
      </c>
      <c r="AL2526" s="1">
        <f t="shared" si="298"/>
        <v>1.0549857050773033</v>
      </c>
      <c r="AM2526" s="1">
        <f t="shared" si="298"/>
        <v>0.9633450496772813</v>
      </c>
      <c r="AN2526" s="29">
        <f t="shared" si="298"/>
        <v>0.9652220409456036</v>
      </c>
      <c r="AO2526" s="1">
        <f t="shared" si="295"/>
        <v>54307.131479603544</v>
      </c>
      <c r="AP2526" s="1">
        <f t="shared" si="296"/>
        <v>78191.255953984917</v>
      </c>
      <c r="AQ2526" s="29">
        <f t="shared" si="297"/>
        <v>53604.360539668887</v>
      </c>
    </row>
    <row r="2527" spans="1:43" x14ac:dyDescent="0.2">
      <c r="A2527" s="26"/>
      <c r="E2527" s="25" t="s">
        <v>4917</v>
      </c>
      <c r="F2527" s="26" t="s">
        <v>4918</v>
      </c>
      <c r="G2527" s="1">
        <v>0.54195428292263004</v>
      </c>
      <c r="H2527" s="1">
        <v>1.08797429309761</v>
      </c>
      <c r="I2527" s="1">
        <f>VLOOKUP(F2527,'[1]SUSMB vs SHAM all proteins sum'!$B$2:$E$3214,2,FALSE)</f>
        <v>0.44231572776431399</v>
      </c>
      <c r="J2527" s="29">
        <f>VLOOKUP(F2527,'[1]SUSMB vs SHAM all proteins sum'!$B$2:$E$3214,3,FALSE)</f>
        <v>1.12144785238613</v>
      </c>
      <c r="K2527" s="25">
        <f>VLOOKUP($E2527,[1]AllProteinsNorm!$A$1:$Q$3226,4,FALSE)</f>
        <v>68524.157691520493</v>
      </c>
      <c r="L2527" s="1">
        <f>VLOOKUP($E2527,[1]AllProteinsNorm!$A$1:$Q$3226,5,FALSE)</f>
        <v>115278.677690153</v>
      </c>
      <c r="M2527" s="1">
        <f>VLOOKUP($E2527,[1]AllProteinsNorm!$A$1:$Q$3226,10,FALSE)</f>
        <v>85243.884756021202</v>
      </c>
      <c r="N2527" s="1">
        <f>VLOOKUP($E2527,[1]AllProteinsNorm!$A$1:$Q$3226,11,FALSE)</f>
        <v>102627.04739087301</v>
      </c>
      <c r="O2527" s="1">
        <f>VLOOKUP($E2527,[1]AllProteinsNorm!$A$1:$Q$3226,15,FALSE)</f>
        <v>72185.975944511694</v>
      </c>
      <c r="P2527" s="1">
        <f>VLOOKUP($E2527,[1]AllProteinsNorm!$A$1:$Q$3226,6,FALSE)</f>
        <v>89526.719197892598</v>
      </c>
      <c r="Q2527" s="1">
        <f>VLOOKUP($E2527,[1]AllProteinsNorm!$A$1:$Q$3226,8,FALSE)</f>
        <v>104872.57497463599</v>
      </c>
      <c r="R2527" s="1">
        <f>VLOOKUP($E2527,[1]AllProteinsNorm!$A$1:$Q$3226,13,FALSE)</f>
        <v>91883.626200517698</v>
      </c>
      <c r="S2527" s="1">
        <f>VLOOKUP($E2527,[1]AllProteinsNorm!$A$1:$Q$3226,16,FALSE)</f>
        <v>121987.606371305</v>
      </c>
      <c r="T2527" s="1">
        <f>VLOOKUP($E2527,[1]AllProteinsNorm!$A$1:$Q$3226,17,FALSE)</f>
        <v>72259.5619204994</v>
      </c>
      <c r="U2527" s="1">
        <f>VLOOKUP($E2527,[1]AllProteinsNorm!$A$1:$Q$3226,3,FALSE)</f>
        <v>103816.56689757299</v>
      </c>
      <c r="V2527" s="1">
        <f>VLOOKUP($E2527,[1]AllProteinsNorm!$A$1:$Q$3226,7,FALSE)</f>
        <v>76400.018085043703</v>
      </c>
      <c r="W2527" s="1">
        <f>VLOOKUP($E2527,[1]AllProteinsNorm!$A$1:$Q$3226,9,FALSE)</f>
        <v>122247.744651546</v>
      </c>
      <c r="X2527" s="1">
        <f>VLOOKUP($E2527,[1]AllProteinsNorm!$A$1:$Q$3226,12,FALSE)</f>
        <v>77446.3506241945</v>
      </c>
      <c r="Y2527" s="29">
        <f>VLOOKUP($E2527,[1]AllProteinsNorm!$A$1:$Q$3226,14,FALSE)</f>
        <v>117832.223225375</v>
      </c>
      <c r="Z2527" s="25">
        <f t="shared" si="298"/>
        <v>0.77191228421998759</v>
      </c>
      <c r="AA2527" s="1">
        <f t="shared" si="298"/>
        <v>1.2985935240277626</v>
      </c>
      <c r="AB2527" s="1">
        <f t="shared" si="298"/>
        <v>0.96025699570106804</v>
      </c>
      <c r="AC2527" s="1">
        <f t="shared" si="298"/>
        <v>1.1560751892911578</v>
      </c>
      <c r="AD2527" s="1">
        <f t="shared" si="298"/>
        <v>0.81316200676002337</v>
      </c>
      <c r="AE2527" s="1">
        <f t="shared" si="298"/>
        <v>1.0085023536643676</v>
      </c>
      <c r="AF2527" s="1">
        <f t="shared" si="298"/>
        <v>1.1813706527431072</v>
      </c>
      <c r="AG2527" s="1">
        <f t="shared" si="298"/>
        <v>1.0350524861925279</v>
      </c>
      <c r="AH2527" s="1">
        <f t="shared" si="298"/>
        <v>1.374168396268445</v>
      </c>
      <c r="AI2527" s="1">
        <f t="shared" si="298"/>
        <v>0.81399093951490575</v>
      </c>
      <c r="AJ2527" s="1">
        <f t="shared" si="298"/>
        <v>1.1694749121111676</v>
      </c>
      <c r="AK2527" s="1">
        <f t="shared" si="298"/>
        <v>0.86063243184924521</v>
      </c>
      <c r="AL2527" s="1">
        <f t="shared" si="298"/>
        <v>1.3770988071027943</v>
      </c>
      <c r="AM2527" s="1">
        <f t="shared" si="298"/>
        <v>0.87241917929071777</v>
      </c>
      <c r="AN2527" s="29">
        <f t="shared" si="298"/>
        <v>1.3273587541795355</v>
      </c>
      <c r="AO2527" s="1">
        <f t="shared" si="295"/>
        <v>17844.24394393283</v>
      </c>
      <c r="AP2527" s="1">
        <f t="shared" si="296"/>
        <v>16592.036466922986</v>
      </c>
      <c r="AQ2527" s="29">
        <f t="shared" si="297"/>
        <v>19453.142983795373</v>
      </c>
    </row>
    <row r="2528" spans="1:43" x14ac:dyDescent="0.2">
      <c r="A2528" s="26"/>
      <c r="E2528" s="25" t="s">
        <v>4919</v>
      </c>
      <c r="F2528" s="26" t="s">
        <v>4920</v>
      </c>
      <c r="G2528" s="1">
        <v>0.37643478242804801</v>
      </c>
      <c r="H2528" s="1">
        <v>0.943633512735085</v>
      </c>
      <c r="I2528" s="1">
        <f>VLOOKUP(F2528,'[1]SUSMB vs SHAM all proteins sum'!$B$2:$E$3214,2,FALSE)</f>
        <v>0.92544011091204603</v>
      </c>
      <c r="J2528" s="29">
        <f>VLOOKUP(F2528,'[1]SUSMB vs SHAM all proteins sum'!$B$2:$E$3214,3,FALSE)</f>
        <v>1.0058535971341001</v>
      </c>
      <c r="K2528" s="25">
        <f>VLOOKUP($E2528,[1]AllProteinsNorm!$A$1:$Q$3226,4,FALSE)</f>
        <v>338677.00678140798</v>
      </c>
      <c r="L2528" s="1">
        <f>VLOOKUP($E2528,[1]AllProteinsNorm!$A$1:$Q$3226,5,FALSE)</f>
        <v>303127.13782136299</v>
      </c>
      <c r="M2528" s="1">
        <f>VLOOKUP($E2528,[1]AllProteinsNorm!$A$1:$Q$3226,10,FALSE)</f>
        <v>316957.72139051103</v>
      </c>
      <c r="N2528" s="1">
        <f>VLOOKUP($E2528,[1]AllProteinsNorm!$A$1:$Q$3226,11,FALSE)</f>
        <v>285868.61943001801</v>
      </c>
      <c r="O2528" s="1">
        <f>VLOOKUP($E2528,[1]AllProteinsNorm!$A$1:$Q$3226,15,FALSE)</f>
        <v>303253.346251596</v>
      </c>
      <c r="P2528" s="1">
        <f>VLOOKUP($E2528,[1]AllProteinsNorm!$A$1:$Q$3226,6,FALSE)</f>
        <v>300608.50765526498</v>
      </c>
      <c r="Q2528" s="1">
        <f>VLOOKUP($E2528,[1]AllProteinsNorm!$A$1:$Q$3226,8,FALSE)</f>
        <v>324431.463979989</v>
      </c>
      <c r="R2528" s="1">
        <f>VLOOKUP($E2528,[1]AllProteinsNorm!$A$1:$Q$3226,13,FALSE)</f>
        <v>290916.17184173001</v>
      </c>
      <c r="S2528" s="1">
        <f>VLOOKUP($E2528,[1]AllProteinsNorm!$A$1:$Q$3226,16,FALSE)</f>
        <v>313998.25062999403</v>
      </c>
      <c r="T2528" s="1">
        <f>VLOOKUP($E2528,[1]AllProteinsNorm!$A$1:$Q$3226,17,FALSE)</f>
        <v>236908.91771221301</v>
      </c>
      <c r="U2528" s="1">
        <f>VLOOKUP($E2528,[1]AllProteinsNorm!$A$1:$Q$3226,3,FALSE)</f>
        <v>272778.89997700701</v>
      </c>
      <c r="V2528" s="1">
        <f>VLOOKUP($E2528,[1]AllProteinsNorm!$A$1:$Q$3226,7,FALSE)</f>
        <v>275434.43486573698</v>
      </c>
      <c r="W2528" s="1">
        <f>VLOOKUP($E2528,[1]AllProteinsNorm!$A$1:$Q$3226,9,FALSE)</f>
        <v>320500.37749266397</v>
      </c>
      <c r="X2528" s="1">
        <f>VLOOKUP($E2528,[1]AllProteinsNorm!$A$1:$Q$3226,12,FALSE)</f>
        <v>347231.66388798901</v>
      </c>
      <c r="Y2528" s="29">
        <f>VLOOKUP($E2528,[1]AllProteinsNorm!$A$1:$Q$3226,14,FALSE)</f>
        <v>347360.91119610402</v>
      </c>
      <c r="Z2528" s="25">
        <f t="shared" si="298"/>
        <v>1.0940000788526252</v>
      </c>
      <c r="AA2528" s="1">
        <f t="shared" si="298"/>
        <v>0.97916630311126973</v>
      </c>
      <c r="AB2528" s="1">
        <f t="shared" si="298"/>
        <v>1.0238420833155975</v>
      </c>
      <c r="AC2528" s="1">
        <f t="shared" si="298"/>
        <v>0.9234175510467485</v>
      </c>
      <c r="AD2528" s="1">
        <f t="shared" si="298"/>
        <v>0.97957398367375892</v>
      </c>
      <c r="AE2528" s="1">
        <f t="shared" si="298"/>
        <v>0.97103058221749727</v>
      </c>
      <c r="AF2528" s="1">
        <f t="shared" si="298"/>
        <v>1.0479838904607466</v>
      </c>
      <c r="AG2528" s="1">
        <f t="shared" si="298"/>
        <v>0.93972223848007574</v>
      </c>
      <c r="AH2528" s="1">
        <f t="shared" si="298"/>
        <v>1.0142823518294346</v>
      </c>
      <c r="AI2528" s="1">
        <f t="shared" si="298"/>
        <v>0.76526711134344116</v>
      </c>
      <c r="AJ2528" s="1">
        <f t="shared" si="298"/>
        <v>0.88113492238576174</v>
      </c>
      <c r="AK2528" s="1">
        <f t="shared" si="298"/>
        <v>0.88971287518295761</v>
      </c>
      <c r="AL2528" s="1">
        <f t="shared" si="298"/>
        <v>1.0352856297551245</v>
      </c>
      <c r="AM2528" s="1">
        <f t="shared" si="298"/>
        <v>1.1216334739806189</v>
      </c>
      <c r="AN2528" s="29">
        <f t="shared" si="298"/>
        <v>1.1220509707767936</v>
      </c>
      <c r="AO2528" s="1">
        <f t="shared" si="295"/>
        <v>17578.18005797845</v>
      </c>
      <c r="AP2528" s="1">
        <f t="shared" si="296"/>
        <v>30451.963194536031</v>
      </c>
      <c r="AQ2528" s="29">
        <f t="shared" si="297"/>
        <v>32975.959521307021</v>
      </c>
    </row>
    <row r="2529" spans="1:43" x14ac:dyDescent="0.2">
      <c r="A2529" s="26"/>
      <c r="E2529" s="25" t="s">
        <v>4921</v>
      </c>
      <c r="F2529" s="26" t="s">
        <v>4922</v>
      </c>
      <c r="G2529" s="1">
        <v>0.75507289556533297</v>
      </c>
      <c r="H2529" s="1">
        <v>1.29553350108501</v>
      </c>
      <c r="I2529" s="1">
        <f>VLOOKUP(F2529,'[1]SUSMB vs SHAM all proteins sum'!$B$2:$E$3214,2,FALSE)</f>
        <v>0.343501366552661</v>
      </c>
      <c r="J2529" s="29">
        <f>VLOOKUP(F2529,'[1]SUSMB vs SHAM all proteins sum'!$B$2:$E$3214,3,FALSE)</f>
        <v>2.07323425754534</v>
      </c>
      <c r="K2529" s="25">
        <f>VLOOKUP($E2529,[1]AllProteinsNorm!$A$1:$Q$3226,4,FALSE)</f>
        <v>40635.619080196098</v>
      </c>
      <c r="L2529" s="1">
        <f>VLOOKUP($E2529,[1]AllProteinsNorm!$A$1:$Q$3226,5,FALSE)</f>
        <v>385369.703559266</v>
      </c>
      <c r="M2529" s="1">
        <f>VLOOKUP($E2529,[1]AllProteinsNorm!$A$1:$Q$3226,10,FALSE)</f>
        <v>9190.3887721156498</v>
      </c>
      <c r="N2529" s="1">
        <f>VLOOKUP($E2529,[1]AllProteinsNorm!$A$1:$Q$3226,11,FALSE)</f>
        <v>301975.80413629202</v>
      </c>
      <c r="O2529" s="1">
        <f>VLOOKUP($E2529,[1]AllProteinsNorm!$A$1:$Q$3226,15,FALSE)</f>
        <v>163575.36228606399</v>
      </c>
      <c r="P2529" s="1">
        <f>VLOOKUP($E2529,[1]AllProteinsNorm!$A$1:$Q$3226,6,FALSE)</f>
        <v>337263.96177982498</v>
      </c>
      <c r="Q2529" s="1">
        <f>VLOOKUP($E2529,[1]AllProteinsNorm!$A$1:$Q$3226,8,FALSE)</f>
        <v>29921.265103963899</v>
      </c>
      <c r="R2529" s="1">
        <f>VLOOKUP($E2529,[1]AllProteinsNorm!$A$1:$Q$3226,13,FALSE)</f>
        <v>117882.25313790501</v>
      </c>
      <c r="S2529" s="1">
        <f>VLOOKUP($E2529,[1]AllProteinsNorm!$A$1:$Q$3226,16,FALSE)</f>
        <v>137437.02263324699</v>
      </c>
      <c r="T2529" s="1">
        <f>VLOOKUP($E2529,[1]AllProteinsNorm!$A$1:$Q$3226,17,FALSE)</f>
        <v>158689.99762558899</v>
      </c>
      <c r="U2529" s="1">
        <f>VLOOKUP($E2529,[1]AllProteinsNorm!$A$1:$Q$3226,3,FALSE)</f>
        <v>114885.33373401999</v>
      </c>
      <c r="V2529" s="1">
        <f>VLOOKUP($E2529,[1]AllProteinsNorm!$A$1:$Q$3226,7,FALSE)</f>
        <v>192614.12121739099</v>
      </c>
      <c r="W2529" s="1">
        <f>VLOOKUP($E2529,[1]AllProteinsNorm!$A$1:$Q$3226,9,FALSE)</f>
        <v>291866.68267844699</v>
      </c>
      <c r="X2529" s="1">
        <f>VLOOKUP($E2529,[1]AllProteinsNorm!$A$1:$Q$3226,12,FALSE)</f>
        <v>296864.43497271498</v>
      </c>
      <c r="Y2529" s="29">
        <f>VLOOKUP($E2529,[1]AllProteinsNorm!$A$1:$Q$3226,14,FALSE)</f>
        <v>142021.745173025</v>
      </c>
      <c r="Z2529" s="25">
        <f t="shared" si="298"/>
        <v>0.22556624996533092</v>
      </c>
      <c r="AA2529" s="1">
        <f t="shared" si="298"/>
        <v>2.1391675788318123</v>
      </c>
      <c r="AB2529" s="1">
        <f t="shared" si="298"/>
        <v>5.1015379560438716E-2</v>
      </c>
      <c r="AC2529" s="1">
        <f t="shared" si="298"/>
        <v>1.6762522944429556</v>
      </c>
      <c r="AD2529" s="1">
        <f t="shared" si="298"/>
        <v>0.9079984971994628</v>
      </c>
      <c r="AE2529" s="1">
        <f t="shared" si="298"/>
        <v>1.872135058579713</v>
      </c>
      <c r="AF2529" s="1">
        <f t="shared" si="298"/>
        <v>0.16609141724652382</v>
      </c>
      <c r="AG2529" s="1">
        <f t="shared" si="298"/>
        <v>0.65435837769086547</v>
      </c>
      <c r="AH2529" s="1">
        <f t="shared" si="298"/>
        <v>0.76290590628383825</v>
      </c>
      <c r="AI2529" s="1">
        <f t="shared" si="298"/>
        <v>0.88088008701844145</v>
      </c>
      <c r="AJ2529" s="1">
        <f t="shared" si="298"/>
        <v>0.63772263085879299</v>
      </c>
      <c r="AK2529" s="1">
        <f t="shared" si="298"/>
        <v>1.0691911676706489</v>
      </c>
      <c r="AL2529" s="1">
        <f t="shared" si="298"/>
        <v>1.6201370765797816</v>
      </c>
      <c r="AM2529" s="1">
        <f t="shared" si="298"/>
        <v>1.6478793447866185</v>
      </c>
      <c r="AN2529" s="29">
        <f t="shared" si="298"/>
        <v>0.78835546737919893</v>
      </c>
      <c r="AO2529" s="1">
        <f t="shared" si="295"/>
        <v>145549.1827874216</v>
      </c>
      <c r="AP2529" s="1">
        <f t="shared" si="296"/>
        <v>100555.42621729153</v>
      </c>
      <c r="AQ2529" s="29">
        <f t="shared" si="297"/>
        <v>75086.741622775065</v>
      </c>
    </row>
    <row r="2530" spans="1:43" x14ac:dyDescent="0.2">
      <c r="A2530" s="26"/>
      <c r="E2530" s="25" t="s">
        <v>4923</v>
      </c>
      <c r="F2530" s="26" t="s">
        <v>4924</v>
      </c>
      <c r="G2530" s="1">
        <v>0.67716377988446996</v>
      </c>
      <c r="H2530" s="1">
        <v>0.96046787917196097</v>
      </c>
      <c r="I2530" s="1">
        <f>VLOOKUP(F2530,'[1]SUSMB vs SHAM all proteins sum'!$B$2:$E$3214,2,FALSE)</f>
        <v>0.62740549163467596</v>
      </c>
      <c r="J2530" s="29">
        <f>VLOOKUP(F2530,'[1]SUSMB vs SHAM all proteins sum'!$B$2:$E$3214,3,FALSE)</f>
        <v>0.95301852265336096</v>
      </c>
      <c r="K2530" s="25">
        <f>VLOOKUP($E2530,[1]AllProteinsNorm!$A$1:$Q$3226,4,FALSE)</f>
        <v>1082905.5107907001</v>
      </c>
      <c r="L2530" s="1">
        <f>VLOOKUP($E2530,[1]AllProteinsNorm!$A$1:$Q$3226,5,FALSE)</f>
        <v>817077.65583576995</v>
      </c>
      <c r="M2530" s="1">
        <f>VLOOKUP($E2530,[1]AllProteinsNorm!$A$1:$Q$3226,10,FALSE)</f>
        <v>931410.87872341205</v>
      </c>
      <c r="N2530" s="1">
        <f>VLOOKUP($E2530,[1]AllProteinsNorm!$A$1:$Q$3226,11,FALSE)</f>
        <v>735353.24004526006</v>
      </c>
      <c r="O2530" s="1">
        <f>VLOOKUP($E2530,[1]AllProteinsNorm!$A$1:$Q$3226,15,FALSE)</f>
        <v>1126675.3884401401</v>
      </c>
      <c r="P2530" s="1">
        <f>VLOOKUP($E2530,[1]AllProteinsNorm!$A$1:$Q$3226,6,FALSE)</f>
        <v>806939.31887583004</v>
      </c>
      <c r="Q2530" s="1">
        <f>VLOOKUP($E2530,[1]AllProteinsNorm!$A$1:$Q$3226,8,FALSE)</f>
        <v>853125.51293178403</v>
      </c>
      <c r="R2530" s="1">
        <f>VLOOKUP($E2530,[1]AllProteinsNorm!$A$1:$Q$3226,13,FALSE)</f>
        <v>953863.87743618805</v>
      </c>
      <c r="S2530" s="1">
        <f>VLOOKUP($E2530,[1]AllProteinsNorm!$A$1:$Q$3226,16,FALSE)</f>
        <v>826458.79211430496</v>
      </c>
      <c r="T2530" s="1">
        <f>VLOOKUP($E2530,[1]AllProteinsNorm!$A$1:$Q$3226,17,FALSE)</f>
        <v>1028354.45767561</v>
      </c>
      <c r="U2530" s="1">
        <f>VLOOKUP($E2530,[1]AllProteinsNorm!$A$1:$Q$3226,3,FALSE)</f>
        <v>873768.05877519096</v>
      </c>
      <c r="V2530" s="1">
        <f>VLOOKUP($E2530,[1]AllProteinsNorm!$A$1:$Q$3226,7,FALSE)</f>
        <v>863279.79758980602</v>
      </c>
      <c r="W2530" s="1">
        <f>VLOOKUP($E2530,[1]AllProteinsNorm!$A$1:$Q$3226,9,FALSE)</f>
        <v>747521.31460990699</v>
      </c>
      <c r="X2530" s="1">
        <f>VLOOKUP($E2530,[1]AllProteinsNorm!$A$1:$Q$3226,12,FALSE)</f>
        <v>1004947.08475676</v>
      </c>
      <c r="Y2530" s="29">
        <f>VLOOKUP($E2530,[1]AllProteinsNorm!$A$1:$Q$3226,14,FALSE)</f>
        <v>947288.38476576004</v>
      </c>
      <c r="Z2530" s="25">
        <f t="shared" si="298"/>
        <v>1.1536415810445129</v>
      </c>
      <c r="AA2530" s="1">
        <f t="shared" si="298"/>
        <v>0.87044968311801962</v>
      </c>
      <c r="AB2530" s="1">
        <f t="shared" si="298"/>
        <v>0.99225122416078859</v>
      </c>
      <c r="AC2530" s="1">
        <f t="shared" si="298"/>
        <v>0.78338697699727733</v>
      </c>
      <c r="AD2530" s="1">
        <f t="shared" si="298"/>
        <v>1.2002705346794014</v>
      </c>
      <c r="AE2530" s="1">
        <f t="shared" si="298"/>
        <v>0.85964910360015656</v>
      </c>
      <c r="AF2530" s="1">
        <f t="shared" si="298"/>
        <v>0.90885220895164243</v>
      </c>
      <c r="AG2530" s="1">
        <f t="shared" si="298"/>
        <v>1.0161708668960849</v>
      </c>
      <c r="AH2530" s="1">
        <f t="shared" si="298"/>
        <v>0.88044360112889108</v>
      </c>
      <c r="AI2530" s="1">
        <f t="shared" si="298"/>
        <v>1.0955272187698351</v>
      </c>
      <c r="AJ2530" s="1">
        <f t="shared" si="298"/>
        <v>0.93084313889545955</v>
      </c>
      <c r="AK2530" s="1">
        <f t="shared" si="298"/>
        <v>0.91966977788127424</v>
      </c>
      <c r="AL2530" s="1">
        <f t="shared" si="298"/>
        <v>0.79634987785903122</v>
      </c>
      <c r="AM2530" s="1">
        <f t="shared" si="298"/>
        <v>1.0705908615040167</v>
      </c>
      <c r="AN2530" s="29">
        <f t="shared" si="298"/>
        <v>1.0091658589015091</v>
      </c>
      <c r="AO2530" s="1">
        <f t="shared" si="295"/>
        <v>149883.2915830446</v>
      </c>
      <c r="AP2530" s="1">
        <f t="shared" si="296"/>
        <v>84198.085772944352</v>
      </c>
      <c r="AQ2530" s="29">
        <f t="shared" si="297"/>
        <v>86876.451060023857</v>
      </c>
    </row>
    <row r="2531" spans="1:43" x14ac:dyDescent="0.2">
      <c r="A2531" s="26"/>
      <c r="E2531" s="25" t="s">
        <v>4925</v>
      </c>
      <c r="F2531" s="26" t="s">
        <v>4926</v>
      </c>
      <c r="G2531" s="1">
        <v>0.42256270795985401</v>
      </c>
      <c r="H2531" s="1">
        <v>1.1292413050883801</v>
      </c>
      <c r="I2531" s="1">
        <f>VLOOKUP(F2531,'[1]SUSMB vs SHAM all proteins sum'!$B$2:$E$3214,2,FALSE)</f>
        <v>0.31360564800428498</v>
      </c>
      <c r="J2531" s="29">
        <f>VLOOKUP(F2531,'[1]SUSMB vs SHAM all proteins sum'!$B$2:$E$3214,3,FALSE)</f>
        <v>1.15868679100474</v>
      </c>
      <c r="K2531" s="25">
        <f>VLOOKUP($E2531,[1]AllProteinsNorm!$A$1:$Q$3226,4,FALSE)</f>
        <v>1307912.60166839</v>
      </c>
      <c r="L2531" s="1">
        <f>VLOOKUP($E2531,[1]AllProteinsNorm!$A$1:$Q$3226,5,FALSE)</f>
        <v>1477083.8801100301</v>
      </c>
      <c r="M2531" s="1">
        <f>VLOOKUP($E2531,[1]AllProteinsNorm!$A$1:$Q$3226,10,FALSE)</f>
        <v>2265767.2864045198</v>
      </c>
      <c r="N2531" s="1">
        <f>VLOOKUP($E2531,[1]AllProteinsNorm!$A$1:$Q$3226,11,FALSE)</f>
        <v>1722050.0508951801</v>
      </c>
      <c r="O2531" s="1">
        <f>VLOOKUP($E2531,[1]AllProteinsNorm!$A$1:$Q$3226,15,FALSE)</f>
        <v>2374832.6604058798</v>
      </c>
      <c r="P2531" s="1">
        <f>VLOOKUP($E2531,[1]AllProteinsNorm!$A$1:$Q$3226,6,FALSE)</f>
        <v>2311985.7783530401</v>
      </c>
      <c r="Q2531" s="1">
        <f>VLOOKUP($E2531,[1]AllProteinsNorm!$A$1:$Q$3226,8,FALSE)</f>
        <v>2462142.3177600098</v>
      </c>
      <c r="R2531" s="1">
        <f>VLOOKUP($E2531,[1]AllProteinsNorm!$A$1:$Q$3226,13,FALSE)</f>
        <v>1932641.2118737099</v>
      </c>
      <c r="S2531" s="1">
        <f>VLOOKUP($E2531,[1]AllProteinsNorm!$A$1:$Q$3226,16,FALSE)</f>
        <v>1967731.7645751201</v>
      </c>
      <c r="T2531" s="1">
        <f>VLOOKUP($E2531,[1]AllProteinsNorm!$A$1:$Q$3226,17,FALSE)</f>
        <v>1518435.33204218</v>
      </c>
      <c r="U2531" s="1">
        <f>VLOOKUP($E2531,[1]AllProteinsNorm!$A$1:$Q$3226,3,FALSE)</f>
        <v>1684755.98398833</v>
      </c>
      <c r="V2531" s="1">
        <f>VLOOKUP($E2531,[1]AllProteinsNorm!$A$1:$Q$3226,7,FALSE)</f>
        <v>1882666.29466923</v>
      </c>
      <c r="W2531" s="1">
        <f>VLOOKUP($E2531,[1]AllProteinsNorm!$A$1:$Q$3226,9,FALSE)</f>
        <v>2350971.0181800998</v>
      </c>
      <c r="X2531" s="1">
        <f>VLOOKUP($E2531,[1]AllProteinsNorm!$A$1:$Q$3226,12,FALSE)</f>
        <v>2010753.56166945</v>
      </c>
      <c r="Y2531" s="29">
        <f>VLOOKUP($E2531,[1]AllProteinsNorm!$A$1:$Q$3226,14,FALSE)</f>
        <v>2493398.9425864602</v>
      </c>
      <c r="Z2531" s="25">
        <f t="shared" si="298"/>
        <v>0.71489022045272943</v>
      </c>
      <c r="AA2531" s="1">
        <f t="shared" si="298"/>
        <v>0.8073573259650878</v>
      </c>
      <c r="AB2531" s="1">
        <f t="shared" si="298"/>
        <v>1.238442746714195</v>
      </c>
      <c r="AC2531" s="1">
        <f t="shared" si="298"/>
        <v>0.94125306151551102</v>
      </c>
      <c r="AD2531" s="1">
        <f t="shared" si="298"/>
        <v>1.2980566453524773</v>
      </c>
      <c r="AE2531" s="1">
        <f t="shared" si="298"/>
        <v>1.263705251147536</v>
      </c>
      <c r="AF2531" s="1">
        <f t="shared" si="298"/>
        <v>1.3457791155801719</v>
      </c>
      <c r="AG2531" s="1">
        <f t="shared" si="298"/>
        <v>1.0563598058845878</v>
      </c>
      <c r="AH2531" s="1">
        <f t="shared" si="298"/>
        <v>1.0755399047111602</v>
      </c>
      <c r="AI2531" s="1">
        <f t="shared" si="298"/>
        <v>0.82995956142799698</v>
      </c>
      <c r="AJ2531" s="1">
        <f t="shared" si="298"/>
        <v>0.92086854677147723</v>
      </c>
      <c r="AK2531" s="1">
        <f t="shared" si="298"/>
        <v>1.0290440819349567</v>
      </c>
      <c r="AL2531" s="1">
        <f t="shared" si="298"/>
        <v>1.2850141418630301</v>
      </c>
      <c r="AM2531" s="1">
        <f t="shared" si="298"/>
        <v>1.0990551319287936</v>
      </c>
      <c r="AN2531" s="29">
        <f t="shared" si="298"/>
        <v>1.3628636328363599</v>
      </c>
      <c r="AO2531" s="1">
        <f t="shared" si="295"/>
        <v>423205.12251629011</v>
      </c>
      <c r="AP2531" s="1">
        <f t="shared" si="296"/>
        <v>328922.09755364188</v>
      </c>
      <c r="AQ2531" s="29">
        <f t="shared" si="297"/>
        <v>298052.28013549588</v>
      </c>
    </row>
    <row r="2532" spans="1:43" x14ac:dyDescent="0.2">
      <c r="A2532" s="26"/>
      <c r="E2532" s="25" t="s">
        <v>272</v>
      </c>
      <c r="F2532" s="26" t="s">
        <v>273</v>
      </c>
      <c r="G2532" s="1">
        <v>0.28189118450170397</v>
      </c>
      <c r="H2532" s="43">
        <v>1.57719056004979</v>
      </c>
      <c r="I2532" s="1">
        <f>VLOOKUP(F2532,'[1]SUSMB vs SHAM all proteins sum'!$B$2:$E$3214,2,FALSE)</f>
        <v>4.0056373589627998E-2</v>
      </c>
      <c r="J2532" s="29">
        <f>VLOOKUP(F2532,'[1]SUSMB vs SHAM all proteins sum'!$B$2:$E$3214,3,FALSE)</f>
        <v>2.2767473315629601</v>
      </c>
      <c r="K2532" s="25">
        <f>VLOOKUP($E2532,[1]AllProteinsNorm!$A$1:$Q$3226,4,FALSE)</f>
        <v>28942.519282362999</v>
      </c>
      <c r="L2532" s="1">
        <f>VLOOKUP($E2532,[1]AllProteinsNorm!$A$1:$Q$3226,5,FALSE)</f>
        <v>47492.850059845703</v>
      </c>
      <c r="M2532" s="1">
        <f>VLOOKUP($E2532,[1]AllProteinsNorm!$A$1:$Q$3226,10,FALSE)</f>
        <v>128382.46662739301</v>
      </c>
      <c r="N2532" s="1">
        <f>VLOOKUP($E2532,[1]AllProteinsNorm!$A$1:$Q$3226,11,FALSE)</f>
        <v>52840.755971923303</v>
      </c>
      <c r="O2532" s="1">
        <f>VLOOKUP($E2532,[1]AllProteinsNorm!$A$1:$Q$3226,15,FALSE)</f>
        <v>158761.91405947201</v>
      </c>
      <c r="P2532" s="1">
        <f>VLOOKUP($E2532,[1]AllProteinsNorm!$A$1:$Q$3226,6,FALSE)</f>
        <v>101216.21847885</v>
      </c>
      <c r="Q2532" s="1">
        <f>VLOOKUP($E2532,[1]AllProteinsNorm!$A$1:$Q$3226,8,FALSE)</f>
        <v>45561.270437628402</v>
      </c>
      <c r="R2532" s="1">
        <f>VLOOKUP($E2532,[1]AllProteinsNorm!$A$1:$Q$3226,13,FALSE)</f>
        <v>123388.437498535</v>
      </c>
      <c r="S2532" s="1">
        <f>VLOOKUP($E2532,[1]AllProteinsNorm!$A$1:$Q$3226,16,FALSE)</f>
        <v>151615.90676788299</v>
      </c>
      <c r="T2532" s="1">
        <f>VLOOKUP($E2532,[1]AllProteinsNorm!$A$1:$Q$3226,17,FALSE)</f>
        <v>167471.653195027</v>
      </c>
      <c r="U2532" s="1">
        <f>VLOOKUP($E2532,[1]AllProteinsNorm!$A$1:$Q$3226,3,FALSE)</f>
        <v>187830.407361322</v>
      </c>
      <c r="V2532" s="1">
        <f>VLOOKUP($E2532,[1]AllProteinsNorm!$A$1:$Q$3226,7,FALSE)</f>
        <v>118617.928776011</v>
      </c>
      <c r="W2532" s="1">
        <f>VLOOKUP($E2532,[1]AllProteinsNorm!$A$1:$Q$3226,9,FALSE)</f>
        <v>127181.306611262</v>
      </c>
      <c r="X2532" s="1">
        <f>VLOOKUP($E2532,[1]AllProteinsNorm!$A$1:$Q$3226,12,FALSE)</f>
        <v>200296.39460975499</v>
      </c>
      <c r="Y2532" s="29">
        <f>VLOOKUP($E2532,[1]AllProteinsNorm!$A$1:$Q$3226,14,FALSE)</f>
        <v>159568.498274301</v>
      </c>
      <c r="Z2532" s="25">
        <f t="shared" si="298"/>
        <v>0.34751553856348394</v>
      </c>
      <c r="AA2532" s="1">
        <f t="shared" si="298"/>
        <v>0.57025109685318898</v>
      </c>
      <c r="AB2532" s="1">
        <f t="shared" si="298"/>
        <v>1.541500295702124</v>
      </c>
      <c r="AC2532" s="1">
        <f t="shared" si="298"/>
        <v>0.63446390379964601</v>
      </c>
      <c r="AD2532" s="1">
        <f t="shared" si="298"/>
        <v>1.9062691650815569</v>
      </c>
      <c r="AE2532" s="1">
        <f t="shared" si="298"/>
        <v>1.2153126109333297</v>
      </c>
      <c r="AF2532" s="1">
        <f t="shared" si="298"/>
        <v>0.54705843949864608</v>
      </c>
      <c r="AG2532" s="1">
        <f t="shared" si="298"/>
        <v>1.4815365204210136</v>
      </c>
      <c r="AH2532" s="1">
        <f t="shared" si="298"/>
        <v>1.8204663865366895</v>
      </c>
      <c r="AI2532" s="1">
        <f t="shared" si="298"/>
        <v>2.0108478182703378</v>
      </c>
      <c r="AJ2532" s="1">
        <f t="shared" si="298"/>
        <v>2.2552972854904541</v>
      </c>
      <c r="AK2532" s="1">
        <f t="shared" si="298"/>
        <v>1.4242565755842844</v>
      </c>
      <c r="AL2532" s="1">
        <f t="shared" si="298"/>
        <v>1.5270778549382662</v>
      </c>
      <c r="AM2532" s="1">
        <f t="shared" si="298"/>
        <v>2.4049775614229167</v>
      </c>
      <c r="AN2532" s="29">
        <f t="shared" si="298"/>
        <v>1.9159538972597923</v>
      </c>
      <c r="AO2532" s="1">
        <f t="shared" si="295"/>
        <v>50777.123294721743</v>
      </c>
      <c r="AP2532" s="1">
        <f t="shared" si="296"/>
        <v>42744.502155468261</v>
      </c>
      <c r="AQ2532" s="29">
        <f t="shared" si="297"/>
        <v>32185.696908365338</v>
      </c>
    </row>
    <row r="2533" spans="1:43" x14ac:dyDescent="0.2">
      <c r="A2533" s="26"/>
      <c r="E2533" s="25" t="s">
        <v>4927</v>
      </c>
      <c r="F2533" s="26" t="s">
        <v>4928</v>
      </c>
      <c r="G2533" s="1">
        <v>7.3751130550367597E-2</v>
      </c>
      <c r="H2533" s="43">
        <v>2.4651632584942198</v>
      </c>
      <c r="I2533" s="1">
        <f>VLOOKUP(F2533,'[1]SUSMB vs SHAM all proteins sum'!$B$2:$E$3214,2,FALSE)</f>
        <v>0.81584412858213795</v>
      </c>
      <c r="J2533" s="29">
        <f>VLOOKUP(F2533,'[1]SUSMB vs SHAM all proteins sum'!$B$2:$E$3214,3,FALSE)</f>
        <v>1.18023873909196</v>
      </c>
      <c r="K2533" s="25">
        <f>VLOOKUP($E2533,[1]AllProteinsNorm!$A$1:$Q$3226,4,FALSE)</f>
        <v>28062.6522343213</v>
      </c>
      <c r="L2533" s="1">
        <f>VLOOKUP($E2533,[1]AllProteinsNorm!$A$1:$Q$3226,5,FALSE)</f>
        <v>8073.37863288261</v>
      </c>
      <c r="M2533" s="1">
        <f>VLOOKUP($E2533,[1]AllProteinsNorm!$A$1:$Q$3226,10,FALSE)</f>
        <v>28880.3703698723</v>
      </c>
      <c r="N2533" s="1">
        <f>VLOOKUP($E2533,[1]AllProteinsNorm!$A$1:$Q$3226,11,FALSE)</f>
        <v>55898.893688887103</v>
      </c>
      <c r="O2533" s="1">
        <f>VLOOKUP($E2533,[1]AllProteinsNorm!$A$1:$Q$3226,15,FALSE)</f>
        <v>84135.993216227798</v>
      </c>
      <c r="P2533" s="1">
        <f>VLOOKUP($E2533,[1]AllProteinsNorm!$A$1:$Q$3226,6,FALSE)</f>
        <v>46945.001344632597</v>
      </c>
      <c r="Q2533" s="1">
        <f>VLOOKUP($E2533,[1]AllProteinsNorm!$A$1:$Q$3226,8,FALSE)</f>
        <v>116608.857960786</v>
      </c>
      <c r="R2533" s="1">
        <f>VLOOKUP($E2533,[1]AllProteinsNorm!$A$1:$Q$3226,13,FALSE)</f>
        <v>89759.703666575006</v>
      </c>
      <c r="S2533" s="1">
        <f>VLOOKUP($E2533,[1]AllProteinsNorm!$A$1:$Q$3226,16,FALSE)</f>
        <v>53407.729906694702</v>
      </c>
      <c r="T2533" s="1">
        <f>VLOOKUP($E2533,[1]AllProteinsNorm!$A$1:$Q$3226,17,FALSE)</f>
        <v>106756.379517273</v>
      </c>
      <c r="U2533" s="1">
        <f>VLOOKUP($E2533,[1]AllProteinsNorm!$A$1:$Q$3226,3,FALSE)</f>
        <v>78363.068780781206</v>
      </c>
      <c r="V2533" s="1">
        <f>VLOOKUP($E2533,[1]AllProteinsNorm!$A$1:$Q$3226,7,FALSE)</f>
        <v>92132.601907936099</v>
      </c>
      <c r="W2533" s="1">
        <f>VLOOKUP($E2533,[1]AllProteinsNorm!$A$1:$Q$3226,9,FALSE)</f>
        <v>14146.367846212501</v>
      </c>
      <c r="X2533" s="1">
        <f>VLOOKUP($E2533,[1]AllProteinsNorm!$A$1:$Q$3226,12,FALSE)</f>
        <v>103439.66856473801</v>
      </c>
      <c r="Y2533" s="29">
        <f>VLOOKUP($E2533,[1]AllProteinsNorm!$A$1:$Q$3226,14,FALSE)</f>
        <v>6670.5911202139596</v>
      </c>
      <c r="Z2533" s="25">
        <f t="shared" si="298"/>
        <v>0.68428373429338041</v>
      </c>
      <c r="AA2533" s="1">
        <f t="shared" si="298"/>
        <v>0.19686242173919416</v>
      </c>
      <c r="AB2533" s="1">
        <f t="shared" si="298"/>
        <v>0.70422309051395593</v>
      </c>
      <c r="AC2533" s="1">
        <f t="shared" si="298"/>
        <v>1.3630466356818125</v>
      </c>
      <c r="AD2533" s="1">
        <f t="shared" si="298"/>
        <v>2.0515841177716569</v>
      </c>
      <c r="AE2533" s="1">
        <f t="shared" si="298"/>
        <v>1.1447136414007548</v>
      </c>
      <c r="AF2533" s="1">
        <f t="shared" si="298"/>
        <v>2.8434071060291157</v>
      </c>
      <c r="AG2533" s="1">
        <f t="shared" si="298"/>
        <v>2.1887134794376877</v>
      </c>
      <c r="AH2533" s="1">
        <f t="shared" si="298"/>
        <v>1.3023017409590607</v>
      </c>
      <c r="AI2533" s="1">
        <f t="shared" si="298"/>
        <v>2.6031628595096579</v>
      </c>
      <c r="AJ2533" s="1">
        <f t="shared" si="298"/>
        <v>1.9108163009061661</v>
      </c>
      <c r="AK2533" s="1">
        <f t="shared" si="298"/>
        <v>2.2465745702618438</v>
      </c>
      <c r="AL2533" s="1">
        <f t="shared" si="298"/>
        <v>0.34494706115678775</v>
      </c>
      <c r="AM2533" s="1">
        <f t="shared" si="298"/>
        <v>2.5222877042598393</v>
      </c>
      <c r="AN2533" s="29">
        <f t="shared" si="298"/>
        <v>0.16265664996916024</v>
      </c>
      <c r="AO2533" s="1">
        <f t="shared" si="295"/>
        <v>26386.031160610713</v>
      </c>
      <c r="AP2533" s="1">
        <f t="shared" si="296"/>
        <v>27981.480932587459</v>
      </c>
      <c r="AQ2533" s="29">
        <f t="shared" si="297"/>
        <v>40491.443451187406</v>
      </c>
    </row>
    <row r="2534" spans="1:43" x14ac:dyDescent="0.2">
      <c r="A2534" s="26"/>
      <c r="E2534" s="25" t="s">
        <v>4929</v>
      </c>
      <c r="F2534" s="26" t="s">
        <v>4930</v>
      </c>
      <c r="G2534" s="1">
        <v>0.42114258248960801</v>
      </c>
      <c r="H2534" s="1">
        <v>0.69900681429475597</v>
      </c>
      <c r="I2534" s="1">
        <f>VLOOKUP(F2534,'[1]SUSMB vs SHAM all proteins sum'!$B$2:$E$3214,2,FALSE)</f>
        <v>0.50537065585195995</v>
      </c>
      <c r="J2534" s="29">
        <f>VLOOKUP(F2534,'[1]SUSMB vs SHAM all proteins sum'!$B$2:$E$3214,3,FALSE)</f>
        <v>0.73192566628475997</v>
      </c>
      <c r="K2534" s="25">
        <f>VLOOKUP($E2534,[1]AllProteinsNorm!$A$1:$Q$3226,4,FALSE)</f>
        <v>158519.74235832001</v>
      </c>
      <c r="L2534" s="1">
        <f>VLOOKUP($E2534,[1]AllProteinsNorm!$A$1:$Q$3226,5,FALSE)</f>
        <v>111796.53052743099</v>
      </c>
      <c r="M2534" s="1">
        <f>VLOOKUP($E2534,[1]AllProteinsNorm!$A$1:$Q$3226,10,FALSE)</f>
        <v>62912.287103046197</v>
      </c>
      <c r="N2534" s="1">
        <f>VLOOKUP($E2534,[1]AllProteinsNorm!$A$1:$Q$3226,11,FALSE)</f>
        <v>121408.88981640599</v>
      </c>
      <c r="O2534" s="1">
        <f>VLOOKUP($E2534,[1]AllProteinsNorm!$A$1:$Q$3226,15,FALSE)</f>
        <v>43799.446803187398</v>
      </c>
      <c r="P2534" s="1">
        <f>VLOOKUP($E2534,[1]AllProteinsNorm!$A$1:$Q$3226,6,FALSE)</f>
        <v>20267.062132092698</v>
      </c>
      <c r="Q2534" s="1">
        <f>VLOOKUP($E2534,[1]AllProteinsNorm!$A$1:$Q$3226,8,FALSE)</f>
        <v>65848.104237700405</v>
      </c>
      <c r="R2534" s="1">
        <f>VLOOKUP($E2534,[1]AllProteinsNorm!$A$1:$Q$3226,13,FALSE)</f>
        <v>50568.484444707399</v>
      </c>
      <c r="S2534" s="1">
        <f>VLOOKUP($E2534,[1]AllProteinsNorm!$A$1:$Q$3226,16,FALSE)</f>
        <v>175222.65280686799</v>
      </c>
      <c r="T2534" s="1">
        <f>VLOOKUP($E2534,[1]AllProteinsNorm!$A$1:$Q$3226,17,FALSE)</f>
        <v>83669.862277821099</v>
      </c>
      <c r="U2534" s="1">
        <f>VLOOKUP($E2534,[1]AllProteinsNorm!$A$1:$Q$3226,3,FALSE)</f>
        <v>119803.870567089</v>
      </c>
      <c r="V2534" s="1">
        <f>VLOOKUP($E2534,[1]AllProteinsNorm!$A$1:$Q$3226,7,FALSE)</f>
        <v>16791.847986598299</v>
      </c>
      <c r="W2534" s="1">
        <f>VLOOKUP($E2534,[1]AllProteinsNorm!$A$1:$Q$3226,9,FALSE)</f>
        <v>129071.692272966</v>
      </c>
      <c r="X2534" s="1">
        <f>VLOOKUP($E2534,[1]AllProteinsNorm!$A$1:$Q$3226,12,FALSE)</f>
        <v>96389.835425619996</v>
      </c>
      <c r="Y2534" s="29">
        <f>VLOOKUP($E2534,[1]AllProteinsNorm!$A$1:$Q$3226,14,FALSE)</f>
        <v>49758.7621831449</v>
      </c>
      <c r="Z2534" s="25">
        <f t="shared" si="298"/>
        <v>1.5901686195079676</v>
      </c>
      <c r="AA2534" s="1">
        <f t="shared" si="298"/>
        <v>1.1214712563230118</v>
      </c>
      <c r="AB2534" s="1">
        <f t="shared" si="298"/>
        <v>0.63109580702323897</v>
      </c>
      <c r="AC2534" s="1">
        <f t="shared" si="298"/>
        <v>1.2178962938190541</v>
      </c>
      <c r="AD2534" s="1">
        <f t="shared" si="298"/>
        <v>0.43936802332672742</v>
      </c>
      <c r="AE2534" s="1">
        <f t="shared" si="298"/>
        <v>0.20330619853786649</v>
      </c>
      <c r="AF2534" s="1">
        <f t="shared" si="298"/>
        <v>0.6605460459063448</v>
      </c>
      <c r="AG2534" s="1">
        <f t="shared" si="298"/>
        <v>0.50727067747993981</v>
      </c>
      <c r="AH2534" s="1">
        <f t="shared" si="298"/>
        <v>1.7577215290357613</v>
      </c>
      <c r="AI2534" s="1">
        <f t="shared" si="298"/>
        <v>0.83932251852894446</v>
      </c>
      <c r="AJ2534" s="1">
        <f t="shared" si="298"/>
        <v>1.2017957677520803</v>
      </c>
      <c r="AK2534" s="1">
        <f t="shared" si="298"/>
        <v>0.1684450739989182</v>
      </c>
      <c r="AL2534" s="1">
        <f t="shared" si="298"/>
        <v>1.2947646246820126</v>
      </c>
      <c r="AM2534" s="1">
        <f t="shared" si="298"/>
        <v>0.96692114971327137</v>
      </c>
      <c r="AN2534" s="29">
        <f t="shared" si="298"/>
        <v>0.49914806188835487</v>
      </c>
      <c r="AO2534" s="1">
        <f t="shared" si="295"/>
        <v>41365.615939936964</v>
      </c>
      <c r="AP2534" s="1">
        <f t="shared" si="296"/>
        <v>52366.824541812523</v>
      </c>
      <c r="AQ2534" s="29">
        <f t="shared" si="297"/>
        <v>42761.864165419283</v>
      </c>
    </row>
    <row r="2535" spans="1:43" x14ac:dyDescent="0.2">
      <c r="A2535" s="26"/>
      <c r="E2535" s="25" t="s">
        <v>4931</v>
      </c>
      <c r="F2535" s="26" t="s">
        <v>4932</v>
      </c>
      <c r="G2535" s="1">
        <v>0.74523666111435805</v>
      </c>
      <c r="H2535" s="1">
        <v>1.04033271295334</v>
      </c>
      <c r="I2535" s="1">
        <f>VLOOKUP(F2535,'[1]SUSMB vs SHAM all proteins sum'!$B$2:$E$3214,2,FALSE)</f>
        <v>0.32668860506555297</v>
      </c>
      <c r="J2535" s="29">
        <f>VLOOKUP(F2535,'[1]SUSMB vs SHAM all proteins sum'!$B$2:$E$3214,3,FALSE)</f>
        <v>0.85695768855833598</v>
      </c>
      <c r="K2535" s="25">
        <f>VLOOKUP($E2535,[1]AllProteinsNorm!$A$1:$Q$3226,4,FALSE)</f>
        <v>34247.543368463397</v>
      </c>
      <c r="L2535" s="1">
        <f>VLOOKUP($E2535,[1]AllProteinsNorm!$A$1:$Q$3226,5,FALSE)</f>
        <v>29335.125060886799</v>
      </c>
      <c r="M2535" s="1">
        <f>VLOOKUP($E2535,[1]AllProteinsNorm!$A$1:$Q$3226,10,FALSE)</f>
        <v>35909.030732591396</v>
      </c>
      <c r="N2535" s="1">
        <f>VLOOKUP($E2535,[1]AllProteinsNorm!$A$1:$Q$3226,11,FALSE)</f>
        <v>28158.183882688299</v>
      </c>
      <c r="O2535" s="1">
        <f>VLOOKUP($E2535,[1]AllProteinsNorm!$A$1:$Q$3226,15,FALSE)</f>
        <v>39383.339896106103</v>
      </c>
      <c r="P2535" s="1">
        <f>VLOOKUP($E2535,[1]AllProteinsNorm!$A$1:$Q$3226,6,FALSE)</f>
        <v>36167.361679630398</v>
      </c>
      <c r="Q2535" s="1">
        <f>VLOOKUP($E2535,[1]AllProteinsNorm!$A$1:$Q$3226,8,FALSE)</f>
        <v>30433.769422192701</v>
      </c>
      <c r="R2535" s="1">
        <f>VLOOKUP($E2535,[1]AllProteinsNorm!$A$1:$Q$3226,13,FALSE)</f>
        <v>48336.6036109622</v>
      </c>
      <c r="S2535" s="1">
        <f>VLOOKUP($E2535,[1]AllProteinsNorm!$A$1:$Q$3226,16,FALSE)</f>
        <v>26687.7506919273</v>
      </c>
      <c r="T2535" s="1">
        <f>VLOOKUP($E2535,[1]AllProteinsNorm!$A$1:$Q$3226,17,FALSE)</f>
        <v>34335.140731806801</v>
      </c>
      <c r="U2535" s="1">
        <f>VLOOKUP($E2535,[1]AllProteinsNorm!$A$1:$Q$3226,3,FALSE)</f>
        <v>32270.395700352099</v>
      </c>
      <c r="V2535" s="1">
        <f>VLOOKUP($E2535,[1]AllProteinsNorm!$A$1:$Q$3226,7,FALSE)</f>
        <v>35201.963402339803</v>
      </c>
      <c r="W2535" s="1">
        <f>VLOOKUP($E2535,[1]AllProteinsNorm!$A$1:$Q$3226,9,FALSE)</f>
        <v>21559.840157838698</v>
      </c>
      <c r="X2535" s="1">
        <f>VLOOKUP($E2535,[1]AllProteinsNorm!$A$1:$Q$3226,12,FALSE)</f>
        <v>38206.7931837336</v>
      </c>
      <c r="Y2535" s="29">
        <f>VLOOKUP($E2535,[1]AllProteinsNorm!$A$1:$Q$3226,14,FALSE)</f>
        <v>19759.585550499101</v>
      </c>
      <c r="Z2535" s="25">
        <f t="shared" si="298"/>
        <v>1.0251716025564135</v>
      </c>
      <c r="AA2535" s="1">
        <f t="shared" si="298"/>
        <v>0.87812246403504446</v>
      </c>
      <c r="AB2535" s="1">
        <f t="shared" si="298"/>
        <v>1.0749068389027032</v>
      </c>
      <c r="AC2535" s="1">
        <f t="shared" si="298"/>
        <v>0.84289171300606858</v>
      </c>
      <c r="AD2535" s="1">
        <f t="shared" si="298"/>
        <v>1.1789073814997708</v>
      </c>
      <c r="AE2535" s="1">
        <f t="shared" si="298"/>
        <v>1.082639760009382</v>
      </c>
      <c r="AF2535" s="1">
        <f t="shared" si="298"/>
        <v>0.91100946525442783</v>
      </c>
      <c r="AG2535" s="1">
        <f t="shared" si="298"/>
        <v>1.4469158518276395</v>
      </c>
      <c r="AH2535" s="1">
        <f t="shared" si="298"/>
        <v>0.79887552374524362</v>
      </c>
      <c r="AI2535" s="1">
        <f t="shared" si="298"/>
        <v>1.0277937564549371</v>
      </c>
      <c r="AJ2535" s="1">
        <f t="shared" si="298"/>
        <v>0.96598733869254738</v>
      </c>
      <c r="AK2535" s="1">
        <f t="shared" si="298"/>
        <v>1.0537413690098525</v>
      </c>
      <c r="AL2535" s="1">
        <f t="shared" si="298"/>
        <v>0.64537580543148032</v>
      </c>
      <c r="AM2535" s="1">
        <f t="shared" si="298"/>
        <v>1.1436884384757851</v>
      </c>
      <c r="AN2535" s="29">
        <f t="shared" si="298"/>
        <v>0.59148668757681455</v>
      </c>
      <c r="AO2535" s="1">
        <f t="shared" si="295"/>
        <v>4166.8584093158588</v>
      </c>
      <c r="AP2535" s="1">
        <f t="shared" si="296"/>
        <v>7340.6969253324387</v>
      </c>
      <c r="AQ2535" s="29">
        <f t="shared" si="297"/>
        <v>7400.9087777665763</v>
      </c>
    </row>
    <row r="2536" spans="1:43" x14ac:dyDescent="0.2">
      <c r="A2536" s="26"/>
      <c r="E2536" s="25" t="s">
        <v>4933</v>
      </c>
      <c r="F2536" s="26" t="s">
        <v>4934</v>
      </c>
      <c r="G2536" s="1">
        <v>0.1627153779295</v>
      </c>
      <c r="H2536" s="1">
        <v>0.85607296005475997</v>
      </c>
      <c r="I2536" s="1">
        <f>VLOOKUP(F2536,'[1]SUSMB vs SHAM all proteins sum'!$B$2:$E$3214,2,FALSE)</f>
        <v>0.11255096005434501</v>
      </c>
      <c r="J2536" s="29">
        <f>VLOOKUP(F2536,'[1]SUSMB vs SHAM all proteins sum'!$B$2:$E$3214,3,FALSE)</f>
        <v>0.778236932008458</v>
      </c>
      <c r="K2536" s="25">
        <f>VLOOKUP($E2536,[1]AllProteinsNorm!$A$1:$Q$3226,4,FALSE)</f>
        <v>301826.54765094002</v>
      </c>
      <c r="L2536" s="1">
        <f>VLOOKUP($E2536,[1]AllProteinsNorm!$A$1:$Q$3226,5,FALSE)</f>
        <v>389860.42697779101</v>
      </c>
      <c r="M2536" s="1">
        <f>VLOOKUP($E2536,[1]AllProteinsNorm!$A$1:$Q$3226,10,FALSE)</f>
        <v>313964.84404545103</v>
      </c>
      <c r="N2536" s="1">
        <f>VLOOKUP($E2536,[1]AllProteinsNorm!$A$1:$Q$3226,11,FALSE)</f>
        <v>392687.38412231603</v>
      </c>
      <c r="O2536" s="1">
        <f>VLOOKUP($E2536,[1]AllProteinsNorm!$A$1:$Q$3226,15,FALSE)</f>
        <v>267994.74587144301</v>
      </c>
      <c r="P2536" s="1">
        <f>VLOOKUP($E2536,[1]AllProteinsNorm!$A$1:$Q$3226,6,FALSE)</f>
        <v>292532.54140076501</v>
      </c>
      <c r="Q2536" s="1">
        <f>VLOOKUP($E2536,[1]AllProteinsNorm!$A$1:$Q$3226,8,FALSE)</f>
        <v>348753.05600184499</v>
      </c>
      <c r="R2536" s="1">
        <f>VLOOKUP($E2536,[1]AllProteinsNorm!$A$1:$Q$3226,13,FALSE)</f>
        <v>263009.09809172503</v>
      </c>
      <c r="S2536" s="1">
        <f>VLOOKUP($E2536,[1]AllProteinsNorm!$A$1:$Q$3226,16,FALSE)</f>
        <v>288964.29212779098</v>
      </c>
      <c r="T2536" s="1">
        <f>VLOOKUP($E2536,[1]AllProteinsNorm!$A$1:$Q$3226,17,FALSE)</f>
        <v>230551.30271853399</v>
      </c>
      <c r="U2536" s="1">
        <f>VLOOKUP($E2536,[1]AllProteinsNorm!$A$1:$Q$3226,3,FALSE)</f>
        <v>165135.568317828</v>
      </c>
      <c r="V2536" s="1">
        <f>VLOOKUP($E2536,[1]AllProteinsNorm!$A$1:$Q$3226,7,FALSE)</f>
        <v>254557.44533136001</v>
      </c>
      <c r="W2536" s="1">
        <f>VLOOKUP($E2536,[1]AllProteinsNorm!$A$1:$Q$3226,9,FALSE)</f>
        <v>334221.29867709801</v>
      </c>
      <c r="X2536" s="1">
        <f>VLOOKUP($E2536,[1]AllProteinsNorm!$A$1:$Q$3226,12,FALSE)</f>
        <v>269999.621153744</v>
      </c>
      <c r="Y2536" s="29">
        <f>VLOOKUP($E2536,[1]AllProteinsNorm!$A$1:$Q$3226,14,FALSE)</f>
        <v>292587.87014259002</v>
      </c>
      <c r="Z2536" s="25">
        <f t="shared" si="298"/>
        <v>0.90566044067042695</v>
      </c>
      <c r="AA2536" s="1">
        <f t="shared" si="298"/>
        <v>1.1698148119992497</v>
      </c>
      <c r="AB2536" s="1">
        <f t="shared" si="298"/>
        <v>0.94208260083890427</v>
      </c>
      <c r="AC2536" s="1">
        <f t="shared" si="298"/>
        <v>1.1782973768140184</v>
      </c>
      <c r="AD2536" s="1">
        <f t="shared" si="298"/>
        <v>0.80414476967740067</v>
      </c>
      <c r="AE2536" s="1">
        <f t="shared" si="298"/>
        <v>0.8777728546988256</v>
      </c>
      <c r="AF2536" s="1">
        <f t="shared" si="298"/>
        <v>1.0464680752637741</v>
      </c>
      <c r="AG2536" s="1">
        <f t="shared" si="298"/>
        <v>0.78918483987550381</v>
      </c>
      <c r="AH2536" s="1">
        <f t="shared" si="298"/>
        <v>0.86706596945584513</v>
      </c>
      <c r="AI2536" s="1">
        <f t="shared" si="298"/>
        <v>0.69179201114769195</v>
      </c>
      <c r="AJ2536" s="1">
        <f t="shared" si="298"/>
        <v>0.49550562313705643</v>
      </c>
      <c r="AK2536" s="1">
        <f t="shared" si="298"/>
        <v>0.76382481895316345</v>
      </c>
      <c r="AL2536" s="1">
        <f t="shared" si="298"/>
        <v>1.0028640985928206</v>
      </c>
      <c r="AM2536" s="1">
        <f t="shared" si="298"/>
        <v>0.81016059646861394</v>
      </c>
      <c r="AN2536" s="29">
        <f t="shared" si="298"/>
        <v>0.87793887406687976</v>
      </c>
      <c r="AO2536" s="1">
        <f t="shared" si="295"/>
        <v>49709.436636403683</v>
      </c>
      <c r="AP2536" s="1">
        <f t="shared" si="296"/>
        <v>38948.387032524246</v>
      </c>
      <c r="AQ2536" s="29">
        <f t="shared" si="297"/>
        <v>55937.791833618969</v>
      </c>
    </row>
    <row r="2537" spans="1:43" x14ac:dyDescent="0.2">
      <c r="A2537" s="26"/>
      <c r="E2537" s="25" t="s">
        <v>4935</v>
      </c>
      <c r="F2537" s="26" t="s">
        <v>4936</v>
      </c>
      <c r="G2537" s="1">
        <v>0.31689559506297899</v>
      </c>
      <c r="H2537" s="43">
        <v>0.53863690334607495</v>
      </c>
      <c r="I2537" s="1">
        <f>VLOOKUP(F2537,'[1]SUSMB vs SHAM all proteins sum'!$B$2:$E$3214,2,FALSE)</f>
        <v>0.66052446538641996</v>
      </c>
      <c r="J2537" s="29">
        <f>VLOOKUP(F2537,'[1]SUSMB vs SHAM all proteins sum'!$B$2:$E$3214,3,FALSE)</f>
        <v>0.78088215262637595</v>
      </c>
      <c r="K2537" s="25">
        <f>VLOOKUP($E2537,[1]AllProteinsNorm!$A$1:$Q$3226,4,FALSE)</f>
        <v>29359.8752873782</v>
      </c>
      <c r="L2537" s="1">
        <f>VLOOKUP($E2537,[1]AllProteinsNorm!$A$1:$Q$3226,5,FALSE)</f>
        <v>7654.1478890560902</v>
      </c>
      <c r="M2537" s="1">
        <f>VLOOKUP($E2537,[1]AllProteinsNorm!$A$1:$Q$3226,10,FALSE)</f>
        <v>7932.5224783684298</v>
      </c>
      <c r="N2537" s="1">
        <f>VLOOKUP($E2537,[1]AllProteinsNorm!$A$1:$Q$3226,11,FALSE)</f>
        <v>42405.255819864004</v>
      </c>
      <c r="O2537" s="1">
        <f>VLOOKUP($E2537,[1]AllProteinsNorm!$A$1:$Q$3226,15,FALSE)</f>
        <v>29932.4225203442</v>
      </c>
      <c r="P2537" s="1">
        <f>VLOOKUP($E2537,[1]AllProteinsNorm!$A$1:$Q$3226,6,FALSE)</f>
        <v>6154.0747491699403</v>
      </c>
      <c r="Q2537" s="1">
        <f>VLOOKUP($E2537,[1]AllProteinsNorm!$A$1:$Q$3226,8,FALSE)</f>
        <v>27738.041059444</v>
      </c>
      <c r="R2537" s="1">
        <f>VLOOKUP($E2537,[1]AllProteinsNorm!$A$1:$Q$3226,13,FALSE)</f>
        <v>29768.745964285401</v>
      </c>
      <c r="S2537" s="1">
        <f>VLOOKUP($E2537,[1]AllProteinsNorm!$A$1:$Q$3226,16,FALSE)</f>
        <v>2968.6977043663501</v>
      </c>
      <c r="T2537" s="1">
        <f>VLOOKUP($E2537,[1]AllProteinsNorm!$A$1:$Q$3226,17,FALSE)</f>
        <v>6800.4769781694504</v>
      </c>
      <c r="U2537" s="1">
        <f>VLOOKUP($E2537,[1]AllProteinsNorm!$A$1:$Q$3226,3,FALSE)</f>
        <v>23356.907526982999</v>
      </c>
      <c r="V2537" s="1">
        <f>VLOOKUP($E2537,[1]AllProteinsNorm!$A$1:$Q$3226,7,FALSE)</f>
        <v>20126.0806295281</v>
      </c>
      <c r="W2537" s="1">
        <f>VLOOKUP($E2537,[1]AllProteinsNorm!$A$1:$Q$3226,9,FALSE)</f>
        <v>3468.4199072442798</v>
      </c>
      <c r="X2537" s="1">
        <f>VLOOKUP($E2537,[1]AllProteinsNorm!$A$1:$Q$3226,12,FALSE)</f>
        <v>11285.2563636344</v>
      </c>
      <c r="Y2537" s="29">
        <f>VLOOKUP($E2537,[1]AllProteinsNorm!$A$1:$Q$3226,14,FALSE)</f>
        <v>35705.388053518298</v>
      </c>
      <c r="Z2537" s="25">
        <f t="shared" si="298"/>
        <v>1.2516549237102477</v>
      </c>
      <c r="AA2537" s="1">
        <f t="shared" si="298"/>
        <v>0.32630764941505197</v>
      </c>
      <c r="AB2537" s="1">
        <f t="shared" si="298"/>
        <v>0.33817517003420111</v>
      </c>
      <c r="AC2537" s="1">
        <f t="shared" si="298"/>
        <v>1.8077987974609377</v>
      </c>
      <c r="AD2537" s="1">
        <f t="shared" si="298"/>
        <v>1.2760634593795614</v>
      </c>
      <c r="AE2537" s="1">
        <f t="shared" si="298"/>
        <v>0.26235731198731915</v>
      </c>
      <c r="AF2537" s="1">
        <f t="shared" si="298"/>
        <v>1.1825137309440668</v>
      </c>
      <c r="AG2537" s="1">
        <f t="shared" si="298"/>
        <v>1.2690856856226338</v>
      </c>
      <c r="AH2537" s="1">
        <f t="shared" si="298"/>
        <v>0.12655997555530715</v>
      </c>
      <c r="AI2537" s="1">
        <f t="shared" si="298"/>
        <v>0.28991439541172781</v>
      </c>
      <c r="AJ2537" s="1">
        <f t="shared" si="298"/>
        <v>0.99573952622888828</v>
      </c>
      <c r="AK2537" s="1">
        <f t="shared" si="298"/>
        <v>0.85800459533177409</v>
      </c>
      <c r="AL2537" s="1">
        <f t="shared" si="298"/>
        <v>0.14786387244169433</v>
      </c>
      <c r="AM2537" s="1">
        <f t="shared" si="298"/>
        <v>0.48110717619253107</v>
      </c>
      <c r="AN2537" s="29">
        <f t="shared" si="298"/>
        <v>1.5221735216083769</v>
      </c>
      <c r="AO2537" s="1">
        <f t="shared" si="295"/>
        <v>13612.868684666746</v>
      </c>
      <c r="AP2537" s="1">
        <f t="shared" si="296"/>
        <v>11576.833734153277</v>
      </c>
      <c r="AQ2537" s="29">
        <f t="shared" si="297"/>
        <v>10953.027798407253</v>
      </c>
    </row>
    <row r="2538" spans="1:43" x14ac:dyDescent="0.2">
      <c r="A2538" s="26"/>
      <c r="E2538" s="25" t="s">
        <v>4937</v>
      </c>
      <c r="F2538" s="26" t="s">
        <v>4938</v>
      </c>
      <c r="G2538" s="1">
        <v>0.30360893723725002</v>
      </c>
      <c r="H2538" s="43">
        <v>1.88913416985073</v>
      </c>
      <c r="I2538" s="1">
        <f>VLOOKUP(F2538,'[1]SUSMB vs SHAM all proteins sum'!$B$2:$E$3214,2,FALSE)</f>
        <v>0.52618576184159105</v>
      </c>
      <c r="J2538" s="29">
        <f>VLOOKUP(F2538,'[1]SUSMB vs SHAM all proteins sum'!$B$2:$E$3214,3,FALSE)</f>
        <v>1.3337762662342401</v>
      </c>
      <c r="K2538" s="25">
        <f>VLOOKUP($E2538,[1]AllProteinsNorm!$A$1:$Q$3226,4,FALSE)</f>
        <v>11597.927154405799</v>
      </c>
      <c r="L2538" s="1">
        <f>VLOOKUP($E2538,[1]AllProteinsNorm!$A$1:$Q$3226,5,FALSE)</f>
        <v>61100.162486237998</v>
      </c>
      <c r="M2538" s="1">
        <f>VLOOKUP($E2538,[1]AllProteinsNorm!$A$1:$Q$3226,10,FALSE)</f>
        <v>127855.913075987</v>
      </c>
      <c r="N2538" s="1">
        <f>VLOOKUP($E2538,[1]AllProteinsNorm!$A$1:$Q$3226,11,FALSE)</f>
        <v>64101.731528294898</v>
      </c>
      <c r="O2538" s="1">
        <f>VLOOKUP($E2538,[1]AllProteinsNorm!$A$1:$Q$3226,15,FALSE)</f>
        <v>22743.409370081801</v>
      </c>
      <c r="P2538" s="1">
        <f>VLOOKUP($E2538,[1]AllProteinsNorm!$A$1:$Q$3226,6,FALSE)</f>
        <v>50125.029991267198</v>
      </c>
      <c r="Q2538" s="1">
        <f>VLOOKUP($E2538,[1]AllProteinsNorm!$A$1:$Q$3226,8,FALSE)</f>
        <v>144706.15542029499</v>
      </c>
      <c r="R2538" s="1">
        <f>VLOOKUP($E2538,[1]AllProteinsNorm!$A$1:$Q$3226,13,FALSE)</f>
        <v>271878.507083737</v>
      </c>
      <c r="S2538" s="1">
        <f>VLOOKUP($E2538,[1]AllProteinsNorm!$A$1:$Q$3226,16,FALSE)</f>
        <v>49567.126641124902</v>
      </c>
      <c r="T2538" s="1">
        <f>VLOOKUP($E2538,[1]AllProteinsNorm!$A$1:$Q$3226,17,FALSE)</f>
        <v>32514.167239246199</v>
      </c>
      <c r="U2538" s="1">
        <f>VLOOKUP($E2538,[1]AllProteinsNorm!$A$1:$Q$3226,3,FALSE)</f>
        <v>63816.784531680103</v>
      </c>
      <c r="V2538" s="1">
        <f>VLOOKUP($E2538,[1]AllProteinsNorm!$A$1:$Q$3226,7,FALSE)</f>
        <v>70712.724514557995</v>
      </c>
      <c r="W2538" s="1">
        <f>VLOOKUP($E2538,[1]AllProteinsNorm!$A$1:$Q$3226,9,FALSE)</f>
        <v>45220.534388041197</v>
      </c>
      <c r="X2538" s="1">
        <f>VLOOKUP($E2538,[1]AllProteinsNorm!$A$1:$Q$3226,12,FALSE)</f>
        <v>43901.321901715703</v>
      </c>
      <c r="Y2538" s="29">
        <f>VLOOKUP($E2538,[1]AllProteinsNorm!$A$1:$Q$3226,14,FALSE)</f>
        <v>62235.479313336597</v>
      </c>
      <c r="Z2538" s="25">
        <f t="shared" si="298"/>
        <v>0.20177386418976395</v>
      </c>
      <c r="AA2538" s="1">
        <f t="shared" si="298"/>
        <v>1.062984421555657</v>
      </c>
      <c r="AB2538" s="1">
        <f t="shared" si="298"/>
        <v>2.2243614136731646</v>
      </c>
      <c r="AC2538" s="1">
        <f t="shared" si="298"/>
        <v>1.1152039411461143</v>
      </c>
      <c r="AD2538" s="1">
        <f t="shared" si="298"/>
        <v>0.39567635943529961</v>
      </c>
      <c r="AE2538" s="1">
        <f t="shared" si="298"/>
        <v>0.87204556980888914</v>
      </c>
      <c r="AF2538" s="1">
        <f t="shared" si="298"/>
        <v>2.517511945236337</v>
      </c>
      <c r="AG2538" s="1">
        <f t="shared" si="298"/>
        <v>4.7299811625037131</v>
      </c>
      <c r="AH2538" s="1">
        <f t="shared" si="298"/>
        <v>0.86233949791311393</v>
      </c>
      <c r="AI2538" s="1">
        <f t="shared" si="298"/>
        <v>0.5656622151039068</v>
      </c>
      <c r="AJ2538" s="1">
        <f t="shared" si="298"/>
        <v>1.1102466021465851</v>
      </c>
      <c r="AK2538" s="1">
        <f t="shared" si="298"/>
        <v>1.2302180797254381</v>
      </c>
      <c r="AL2538" s="1">
        <f t="shared" si="298"/>
        <v>0.7867200615012524</v>
      </c>
      <c r="AM2538" s="1">
        <f t="shared" si="298"/>
        <v>0.76376918437385433</v>
      </c>
      <c r="AN2538" s="29">
        <f t="shared" si="298"/>
        <v>1.0827359909726391</v>
      </c>
      <c r="AO2538" s="1">
        <f t="shared" si="295"/>
        <v>40795.875730741987</v>
      </c>
      <c r="AP2538" s="1">
        <f t="shared" si="296"/>
        <v>90166.595179714321</v>
      </c>
      <c r="AQ2538" s="29">
        <f t="shared" si="297"/>
        <v>10696.64889526878</v>
      </c>
    </row>
    <row r="2539" spans="1:43" x14ac:dyDescent="0.2">
      <c r="A2539" s="26"/>
      <c r="E2539" s="25" t="s">
        <v>4939</v>
      </c>
      <c r="F2539" s="26" t="s">
        <v>4940</v>
      </c>
      <c r="G2539" s="1">
        <v>0.37902516724521801</v>
      </c>
      <c r="H2539" s="43">
        <v>1.5504705206813101</v>
      </c>
      <c r="I2539" s="1">
        <f>VLOOKUP(F2539,'[1]SUSMB vs SHAM all proteins sum'!$B$2:$E$3214,2,FALSE)</f>
        <v>0.73669482196226599</v>
      </c>
      <c r="J2539" s="29">
        <f>VLOOKUP(F2539,'[1]SUSMB vs SHAM all proteins sum'!$B$2:$E$3214,3,FALSE)</f>
        <v>0.834234414173045</v>
      </c>
      <c r="K2539" s="25">
        <f>VLOOKUP($E2539,[1]AllProteinsNorm!$A$1:$Q$3226,4,FALSE)</f>
        <v>7331.68022452889</v>
      </c>
      <c r="L2539" s="1">
        <f>VLOOKUP($E2539,[1]AllProteinsNorm!$A$1:$Q$3226,5,FALSE)</f>
        <v>8413.0245885939494</v>
      </c>
      <c r="M2539" s="1">
        <f>VLOOKUP($E2539,[1]AllProteinsNorm!$A$1:$Q$3226,10,FALSE)</f>
        <v>23076.072556064701</v>
      </c>
      <c r="N2539" s="1">
        <f>VLOOKUP($E2539,[1]AllProteinsNorm!$A$1:$Q$3226,11,FALSE)</f>
        <v>14085.465693108201</v>
      </c>
      <c r="O2539" s="1">
        <f>VLOOKUP($E2539,[1]AllProteinsNorm!$A$1:$Q$3226,15,FALSE)</f>
        <v>77854.550107127303</v>
      </c>
      <c r="P2539" s="1">
        <f>VLOOKUP($E2539,[1]AllProteinsNorm!$A$1:$Q$3226,6,FALSE)</f>
        <v>23470.313557685899</v>
      </c>
      <c r="Q2539" s="1">
        <f>VLOOKUP($E2539,[1]AllProteinsNorm!$A$1:$Q$3226,8,FALSE)</f>
        <v>56419.915266043601</v>
      </c>
      <c r="R2539" s="1">
        <f>VLOOKUP($E2539,[1]AllProteinsNorm!$A$1:$Q$3226,13,FALSE)</f>
        <v>23286.936648041599</v>
      </c>
      <c r="S2539" s="1">
        <f>VLOOKUP($E2539,[1]AllProteinsNorm!$A$1:$Q$3226,16,FALSE)</f>
        <v>17123.893132086901</v>
      </c>
      <c r="T2539" s="1">
        <f>VLOOKUP($E2539,[1]AllProteinsNorm!$A$1:$Q$3226,17,FALSE)</f>
        <v>26486.474391404699</v>
      </c>
      <c r="U2539" s="1">
        <f>VLOOKUP($E2539,[1]AllProteinsNorm!$A$1:$Q$3226,3,FALSE)</f>
        <v>7107.3584306129897</v>
      </c>
      <c r="V2539" s="1">
        <f>VLOOKUP($E2539,[1]AllProteinsNorm!$A$1:$Q$3226,7,FALSE)</f>
        <v>9105.6024210906307</v>
      </c>
      <c r="W2539" s="1">
        <f>VLOOKUP($E2539,[1]AllProteinsNorm!$A$1:$Q$3226,9,FALSE)</f>
        <v>11348.4358894827</v>
      </c>
      <c r="X2539" s="1">
        <f>VLOOKUP($E2539,[1]AllProteinsNorm!$A$1:$Q$3226,12,FALSE)</f>
        <v>29137.479730791601</v>
      </c>
      <c r="Y2539" s="29">
        <f>VLOOKUP($E2539,[1]AllProteinsNorm!$A$1:$Q$3226,14,FALSE)</f>
        <v>29471.917418732999</v>
      </c>
      <c r="Z2539" s="25">
        <f t="shared" ref="Z2539:AN2555" si="299">K2539/AVERAGE($K2539:$O2539)</f>
        <v>0.28034703854348147</v>
      </c>
      <c r="AA2539" s="1">
        <f t="shared" si="299"/>
        <v>0.32169522624772678</v>
      </c>
      <c r="AB2539" s="1">
        <f t="shared" si="299"/>
        <v>0.88237735473834622</v>
      </c>
      <c r="AC2539" s="1">
        <f t="shared" si="299"/>
        <v>0.53859667533746391</v>
      </c>
      <c r="AD2539" s="1">
        <f t="shared" si="299"/>
        <v>2.9769837051329819</v>
      </c>
      <c r="AE2539" s="1">
        <f t="shared" si="299"/>
        <v>0.89745224806322799</v>
      </c>
      <c r="AF2539" s="1">
        <f t="shared" si="299"/>
        <v>2.157371253971438</v>
      </c>
      <c r="AG2539" s="1">
        <f t="shared" si="299"/>
        <v>0.89044032555956509</v>
      </c>
      <c r="AH2539" s="1">
        <f t="shared" si="299"/>
        <v>0.65477933855524884</v>
      </c>
      <c r="AI2539" s="1">
        <f t="shared" si="299"/>
        <v>1.0127834861435465</v>
      </c>
      <c r="AJ2539" s="1">
        <f t="shared" si="299"/>
        <v>0.27176947532752377</v>
      </c>
      <c r="AK2539" s="1">
        <f t="shared" si="299"/>
        <v>0.34817785210635582</v>
      </c>
      <c r="AL2539" s="1">
        <f t="shared" si="299"/>
        <v>0.43393878296451044</v>
      </c>
      <c r="AM2539" s="1">
        <f t="shared" si="299"/>
        <v>1.1141519955847545</v>
      </c>
      <c r="AN2539" s="29">
        <f t="shared" si="299"/>
        <v>1.1269401440746492</v>
      </c>
      <c r="AO2539" s="1">
        <f t="shared" si="295"/>
        <v>26446.519439697149</v>
      </c>
      <c r="AP2539" s="1">
        <f t="shared" si="296"/>
        <v>13869.311076561369</v>
      </c>
      <c r="AQ2539" s="29">
        <f t="shared" si="297"/>
        <v>9947.0501546710675</v>
      </c>
    </row>
    <row r="2540" spans="1:43" x14ac:dyDescent="0.2">
      <c r="A2540" s="26"/>
      <c r="E2540" s="25" t="s">
        <v>4941</v>
      </c>
      <c r="F2540" s="26" t="s">
        <v>4942</v>
      </c>
      <c r="G2540" s="1">
        <v>0.14014008384294499</v>
      </c>
      <c r="H2540" s="1">
        <v>0.70011468985763003</v>
      </c>
      <c r="I2540" s="1">
        <f>VLOOKUP(F2540,'[1]SUSMB vs SHAM all proteins sum'!$B$2:$E$3214,2,FALSE)</f>
        <v>9.7731022467310399E-2</v>
      </c>
      <c r="J2540" s="29">
        <f>VLOOKUP(F2540,'[1]SUSMB vs SHAM all proteins sum'!$B$2:$E$3214,3,FALSE)</f>
        <v>0.45325121333219698</v>
      </c>
      <c r="K2540" s="25">
        <f>VLOOKUP($E2540,[1]AllProteinsNorm!$A$1:$Q$3226,4,FALSE)</f>
        <v>15574.408194041</v>
      </c>
      <c r="L2540" s="1">
        <f>VLOOKUP($E2540,[1]AllProteinsNorm!$A$1:$Q$3226,5,FALSE)</f>
        <v>15106.858600896099</v>
      </c>
      <c r="M2540" s="1">
        <f>VLOOKUP($E2540,[1]AllProteinsNorm!$A$1:$Q$3226,10,FALSE)</f>
        <v>25583.500062721301</v>
      </c>
      <c r="N2540" s="1">
        <f>VLOOKUP($E2540,[1]AllProteinsNorm!$A$1:$Q$3226,11,FALSE)</f>
        <v>20274.649511654301</v>
      </c>
      <c r="O2540" s="1">
        <f>VLOOKUP($E2540,[1]AllProteinsNorm!$A$1:$Q$3226,15,FALSE)</f>
        <v>13282.151355243301</v>
      </c>
      <c r="P2540" s="1">
        <f>VLOOKUP($E2540,[1]AllProteinsNorm!$A$1:$Q$3226,6,FALSE)</f>
        <v>8863.3946103130893</v>
      </c>
      <c r="Q2540" s="1">
        <f>VLOOKUP($E2540,[1]AllProteinsNorm!$A$1:$Q$3226,8,FALSE)</f>
        <v>7243.1121228878801</v>
      </c>
      <c r="R2540" s="1">
        <f>VLOOKUP($E2540,[1]AllProteinsNorm!$A$1:$Q$3226,13,FALSE)</f>
        <v>14034.7058351061</v>
      </c>
      <c r="S2540" s="1">
        <f>VLOOKUP($E2540,[1]AllProteinsNorm!$A$1:$Q$3226,16,FALSE)</f>
        <v>15538.1462226561</v>
      </c>
      <c r="T2540" s="1">
        <f>VLOOKUP($E2540,[1]AllProteinsNorm!$A$1:$Q$3226,17,FALSE)</f>
        <v>19475.364576266598</v>
      </c>
      <c r="U2540" s="1">
        <f>VLOOKUP($E2540,[1]AllProteinsNorm!$A$1:$Q$3226,3,FALSE)</f>
        <v>24316.543467228799</v>
      </c>
      <c r="V2540" s="1">
        <f>VLOOKUP($E2540,[1]AllProteinsNorm!$A$1:$Q$3226,7,FALSE)</f>
        <v>10104.270718321201</v>
      </c>
      <c r="W2540" s="1">
        <f>VLOOKUP($E2540,[1]AllProteinsNorm!$A$1:$Q$3226,9,FALSE)</f>
        <v>2141.40129160387</v>
      </c>
      <c r="X2540" s="1">
        <f>VLOOKUP($E2540,[1]AllProteinsNorm!$A$1:$Q$3226,12,FALSE)</f>
        <v>5365.0065603167504</v>
      </c>
      <c r="Y2540" s="29">
        <f>VLOOKUP($E2540,[1]AllProteinsNorm!$A$1:$Q$3226,14,FALSE)</f>
        <v>10984.674736451399</v>
      </c>
      <c r="Z2540" s="25">
        <f t="shared" si="299"/>
        <v>0.86696372533827226</v>
      </c>
      <c r="AA2540" s="1">
        <f t="shared" si="299"/>
        <v>0.84093714814811049</v>
      </c>
      <c r="AB2540" s="1">
        <f t="shared" si="299"/>
        <v>1.4241290099263719</v>
      </c>
      <c r="AC2540" s="1">
        <f t="shared" si="299"/>
        <v>1.1286069718704923</v>
      </c>
      <c r="AD2540" s="1">
        <f t="shared" si="299"/>
        <v>0.73936314471675268</v>
      </c>
      <c r="AE2540" s="1">
        <f t="shared" si="299"/>
        <v>0.49338899525185848</v>
      </c>
      <c r="AF2540" s="1">
        <f t="shared" si="299"/>
        <v>0.40319448359548676</v>
      </c>
      <c r="AG2540" s="1">
        <f t="shared" si="299"/>
        <v>0.78125478048571184</v>
      </c>
      <c r="AH2540" s="1">
        <f t="shared" si="299"/>
        <v>0.86494516942216426</v>
      </c>
      <c r="AI2540" s="1">
        <f t="shared" si="299"/>
        <v>1.0841140424084523</v>
      </c>
      <c r="AJ2540" s="1">
        <f t="shared" si="299"/>
        <v>1.3536027083048219</v>
      </c>
      <c r="AK2540" s="1">
        <f t="shared" si="299"/>
        <v>0.56246350260255085</v>
      </c>
      <c r="AL2540" s="1">
        <f t="shared" si="299"/>
        <v>0.11920306814119655</v>
      </c>
      <c r="AM2540" s="1">
        <f t="shared" si="299"/>
        <v>0.29864801384723716</v>
      </c>
      <c r="AN2540" s="29">
        <f t="shared" si="299"/>
        <v>0.61147200025146842</v>
      </c>
      <c r="AO2540" s="1">
        <f t="shared" si="295"/>
        <v>4453.964404571635</v>
      </c>
      <c r="AP2540" s="1">
        <f t="shared" si="296"/>
        <v>4465.2351141660683</v>
      </c>
      <c r="AQ2540" s="29">
        <f t="shared" si="297"/>
        <v>7582.7275152081393</v>
      </c>
    </row>
    <row r="2541" spans="1:43" x14ac:dyDescent="0.2">
      <c r="A2541" s="26"/>
      <c r="E2541" s="25" t="s">
        <v>4943</v>
      </c>
      <c r="F2541" s="26" t="s">
        <v>4944</v>
      </c>
      <c r="G2541" s="1">
        <v>0.44990131158916802</v>
      </c>
      <c r="H2541" s="1">
        <v>0.91209120219988704</v>
      </c>
      <c r="I2541" s="1">
        <f>VLOOKUP(F2541,'[1]SUSMB vs SHAM all proteins sum'!$B$2:$E$3214,2,FALSE)</f>
        <v>0.212579759589893</v>
      </c>
      <c r="J2541" s="29">
        <f>VLOOKUP(F2541,'[1]SUSMB vs SHAM all proteins sum'!$B$2:$E$3214,3,FALSE)</f>
        <v>0.85959621257614804</v>
      </c>
      <c r="K2541" s="25">
        <f>VLOOKUP($E2541,[1]AllProteinsNorm!$A$1:$Q$3226,4,FALSE)</f>
        <v>502360.91449693497</v>
      </c>
      <c r="L2541" s="1">
        <f>VLOOKUP($E2541,[1]AllProteinsNorm!$A$1:$Q$3226,5,FALSE)</f>
        <v>858168.23655031098</v>
      </c>
      <c r="M2541" s="1">
        <f>VLOOKUP($E2541,[1]AllProteinsNorm!$A$1:$Q$3226,10,FALSE)</f>
        <v>501385.73047234502</v>
      </c>
      <c r="N2541" s="1">
        <f>VLOOKUP($E2541,[1]AllProteinsNorm!$A$1:$Q$3226,11,FALSE)</f>
        <v>464290.93931804498</v>
      </c>
      <c r="O2541" s="1">
        <f>VLOOKUP($E2541,[1]AllProteinsNorm!$A$1:$Q$3226,15,FALSE)</f>
        <v>546960.38849263894</v>
      </c>
      <c r="P2541" s="1">
        <f>VLOOKUP($E2541,[1]AllProteinsNorm!$A$1:$Q$3226,6,FALSE)</f>
        <v>518327.44038732798</v>
      </c>
      <c r="Q2541" s="1">
        <f>VLOOKUP($E2541,[1]AllProteinsNorm!$A$1:$Q$3226,8,FALSE)</f>
        <v>520258.26734870498</v>
      </c>
      <c r="R2541" s="1">
        <f>VLOOKUP($E2541,[1]AllProteinsNorm!$A$1:$Q$3226,13,FALSE)</f>
        <v>449573.25293389999</v>
      </c>
      <c r="S2541" s="1">
        <f>VLOOKUP($E2541,[1]AllProteinsNorm!$A$1:$Q$3226,16,FALSE)</f>
        <v>507451.11327768298</v>
      </c>
      <c r="T2541" s="1">
        <f>VLOOKUP($E2541,[1]AllProteinsNorm!$A$1:$Q$3226,17,FALSE)</f>
        <v>563222.24428877595</v>
      </c>
      <c r="U2541" s="1">
        <f>VLOOKUP($E2541,[1]AllProteinsNorm!$A$1:$Q$3226,3,FALSE)</f>
        <v>501461.13197102898</v>
      </c>
      <c r="V2541" s="1">
        <f>VLOOKUP($E2541,[1]AllProteinsNorm!$A$1:$Q$3226,7,FALSE)</f>
        <v>454562.86983217701</v>
      </c>
      <c r="W2541" s="1">
        <f>VLOOKUP($E2541,[1]AllProteinsNorm!$A$1:$Q$3226,9,FALSE)</f>
        <v>482461.90271574102</v>
      </c>
      <c r="X2541" s="1">
        <f>VLOOKUP($E2541,[1]AllProteinsNorm!$A$1:$Q$3226,12,FALSE)</f>
        <v>501687.94298769103</v>
      </c>
      <c r="Y2541" s="29">
        <f>VLOOKUP($E2541,[1]AllProteinsNorm!$A$1:$Q$3226,14,FALSE)</f>
        <v>466929.028358043</v>
      </c>
      <c r="Z2541" s="25">
        <f t="shared" si="299"/>
        <v>0.87422877393165777</v>
      </c>
      <c r="AA2541" s="1">
        <f t="shared" si="299"/>
        <v>1.4934190611101943</v>
      </c>
      <c r="AB2541" s="1">
        <f t="shared" si="299"/>
        <v>0.87253171926523587</v>
      </c>
      <c r="AC2541" s="1">
        <f t="shared" si="299"/>
        <v>0.80797786395077653</v>
      </c>
      <c r="AD2541" s="1">
        <f t="shared" si="299"/>
        <v>0.95184258174213587</v>
      </c>
      <c r="AE2541" s="1">
        <f t="shared" si="299"/>
        <v>0.90201436781505995</v>
      </c>
      <c r="AF2541" s="1">
        <f t="shared" si="299"/>
        <v>0.90537447095686019</v>
      </c>
      <c r="AG2541" s="1">
        <f t="shared" si="299"/>
        <v>0.78236555106690819</v>
      </c>
      <c r="AH2541" s="1">
        <f t="shared" si="299"/>
        <v>0.88308694364738494</v>
      </c>
      <c r="AI2541" s="1">
        <f t="shared" si="299"/>
        <v>0.98014212066774431</v>
      </c>
      <c r="AJ2541" s="1">
        <f t="shared" si="299"/>
        <v>0.87266293600173916</v>
      </c>
      <c r="AK2541" s="1">
        <f t="shared" si="299"/>
        <v>0.79104868412421925</v>
      </c>
      <c r="AL2541" s="1">
        <f t="shared" si="299"/>
        <v>0.83959970911011317</v>
      </c>
      <c r="AM2541" s="1">
        <f t="shared" si="299"/>
        <v>0.87305764170293643</v>
      </c>
      <c r="AN2541" s="29">
        <f t="shared" si="299"/>
        <v>0.81256877315650067</v>
      </c>
      <c r="AO2541" s="1">
        <f t="shared" si="295"/>
        <v>144167.8126245559</v>
      </c>
      <c r="AP2541" s="1">
        <f t="shared" si="296"/>
        <v>36467.717819913007</v>
      </c>
      <c r="AQ2541" s="29">
        <f t="shared" si="297"/>
        <v>18680.555362337775</v>
      </c>
    </row>
    <row r="2542" spans="1:43" x14ac:dyDescent="0.2">
      <c r="A2542" s="26"/>
      <c r="E2542" s="25" t="s">
        <v>4945</v>
      </c>
      <c r="F2542" s="26" t="s">
        <v>4946</v>
      </c>
      <c r="G2542" s="1">
        <v>0.55329405129475895</v>
      </c>
      <c r="H2542" s="1">
        <v>1.0822294782266999</v>
      </c>
      <c r="I2542" s="1">
        <f>VLOOKUP(F2542,'[1]SUSMB vs SHAM all proteins sum'!$B$2:$E$3214,2,FALSE)</f>
        <v>0.61638931293520705</v>
      </c>
      <c r="J2542" s="29">
        <f>VLOOKUP(F2542,'[1]SUSMB vs SHAM all proteins sum'!$B$2:$E$3214,3,FALSE)</f>
        <v>1.0470875224001299</v>
      </c>
      <c r="K2542" s="25">
        <f>VLOOKUP($E2542,[1]AllProteinsNorm!$A$1:$Q$3226,4,FALSE)</f>
        <v>744306.14952468604</v>
      </c>
      <c r="L2542" s="1">
        <f>VLOOKUP($E2542,[1]AllProteinsNorm!$A$1:$Q$3226,5,FALSE)</f>
        <v>811824.51152930898</v>
      </c>
      <c r="M2542" s="1">
        <f>VLOOKUP($E2542,[1]AllProteinsNorm!$A$1:$Q$3226,10,FALSE)</f>
        <v>1053196.7615952699</v>
      </c>
      <c r="N2542" s="1">
        <f>VLOOKUP($E2542,[1]AllProteinsNorm!$A$1:$Q$3226,11,FALSE)</f>
        <v>970450.61811505898</v>
      </c>
      <c r="O2542" s="1">
        <f>VLOOKUP($E2542,[1]AllProteinsNorm!$A$1:$Q$3226,15,FALSE)</f>
        <v>987906.15704524796</v>
      </c>
      <c r="P2542" s="1">
        <f>VLOOKUP($E2542,[1]AllProteinsNorm!$A$1:$Q$3226,6,FALSE)</f>
        <v>693665.66599847598</v>
      </c>
      <c r="Q2542" s="1">
        <f>VLOOKUP($E2542,[1]AllProteinsNorm!$A$1:$Q$3226,8,FALSE)</f>
        <v>933974.00918653701</v>
      </c>
      <c r="R2542" s="1">
        <f>VLOOKUP($E2542,[1]AllProteinsNorm!$A$1:$Q$3226,13,FALSE)</f>
        <v>923003.67645281705</v>
      </c>
      <c r="S2542" s="1">
        <f>VLOOKUP($E2542,[1]AllProteinsNorm!$A$1:$Q$3226,16,FALSE)</f>
        <v>1327913.4831817199</v>
      </c>
      <c r="T2542" s="1">
        <f>VLOOKUP($E2542,[1]AllProteinsNorm!$A$1:$Q$3226,17,FALSE)</f>
        <v>1140646.3373849499</v>
      </c>
      <c r="U2542" s="1">
        <f>VLOOKUP($E2542,[1]AllProteinsNorm!$A$1:$Q$3226,3,FALSE)</f>
        <v>1074285.0324313201</v>
      </c>
      <c r="V2542" s="1">
        <f>VLOOKUP($E2542,[1]AllProteinsNorm!$A$1:$Q$3226,7,FALSE)</f>
        <v>784840.49122476205</v>
      </c>
      <c r="W2542" s="1">
        <f>VLOOKUP($E2542,[1]AllProteinsNorm!$A$1:$Q$3226,9,FALSE)</f>
        <v>908303.50103056</v>
      </c>
      <c r="X2542" s="1">
        <f>VLOOKUP($E2542,[1]AllProteinsNorm!$A$1:$Q$3226,12,FALSE)</f>
        <v>929165.03468026</v>
      </c>
      <c r="Y2542" s="29">
        <f>VLOOKUP($E2542,[1]AllProteinsNorm!$A$1:$Q$3226,14,FALSE)</f>
        <v>1079201.5601416801</v>
      </c>
      <c r="Z2542" s="25">
        <f t="shared" si="299"/>
        <v>0.81475219968317558</v>
      </c>
      <c r="AA2542" s="1">
        <f t="shared" si="299"/>
        <v>0.88866094542899721</v>
      </c>
      <c r="AB2542" s="1">
        <f t="shared" si="299"/>
        <v>1.1528782595131348</v>
      </c>
      <c r="AC2542" s="1">
        <f t="shared" si="299"/>
        <v>1.0623004744728604</v>
      </c>
      <c r="AD2542" s="1">
        <f t="shared" si="299"/>
        <v>1.0814081209018316</v>
      </c>
      <c r="AE2542" s="1">
        <f t="shared" si="299"/>
        <v>0.75931876631392614</v>
      </c>
      <c r="AF2542" s="1">
        <f t="shared" si="299"/>
        <v>1.0223714783460984</v>
      </c>
      <c r="AG2542" s="1">
        <f t="shared" si="299"/>
        <v>1.0103628408630378</v>
      </c>
      <c r="AH2542" s="1">
        <f t="shared" si="299"/>
        <v>1.4535959861438312</v>
      </c>
      <c r="AI2542" s="1">
        <f t="shared" si="299"/>
        <v>1.2486046407629774</v>
      </c>
      <c r="AJ2542" s="1">
        <f t="shared" si="299"/>
        <v>1.1759624635898562</v>
      </c>
      <c r="AK2542" s="1">
        <f t="shared" si="299"/>
        <v>0.85912297921245451</v>
      </c>
      <c r="AL2542" s="1">
        <f t="shared" si="299"/>
        <v>0.99427134374365889</v>
      </c>
      <c r="AM2542" s="1">
        <f t="shared" si="299"/>
        <v>1.0171073507291069</v>
      </c>
      <c r="AN2542" s="29">
        <f t="shared" si="299"/>
        <v>1.1813443239565575</v>
      </c>
      <c r="AO2542" s="1">
        <f t="shared" si="295"/>
        <v>115982.14648710689</v>
      </c>
      <c r="AP2542" s="1">
        <f t="shared" si="296"/>
        <v>215110.8931683682</v>
      </c>
      <c r="AQ2542" s="29">
        <f t="shared" si="297"/>
        <v>110866.66476213034</v>
      </c>
    </row>
    <row r="2543" spans="1:43" x14ac:dyDescent="0.2">
      <c r="A2543" s="26"/>
      <c r="E2543" s="25" t="s">
        <v>4947</v>
      </c>
      <c r="F2543" s="26" t="s">
        <v>4948</v>
      </c>
      <c r="G2543" s="1">
        <v>6.5909074156219494E-2</v>
      </c>
      <c r="H2543" s="1">
        <v>1.0881185007834999</v>
      </c>
      <c r="I2543" s="1">
        <f>VLOOKUP(F2543,'[1]SUSMB vs SHAM all proteins sum'!$B$2:$E$3214,2,FALSE)</f>
        <v>0.89918683661751198</v>
      </c>
      <c r="J2543" s="29">
        <f>VLOOKUP(F2543,'[1]SUSMB vs SHAM all proteins sum'!$B$2:$E$3214,3,FALSE)</f>
        <v>1.00867220145117</v>
      </c>
      <c r="K2543" s="25">
        <f>VLOOKUP($E2543,[1]AllProteinsNorm!$A$1:$Q$3226,4,FALSE)</f>
        <v>2426507.5619507902</v>
      </c>
      <c r="L2543" s="1">
        <f>VLOOKUP($E2543,[1]AllProteinsNorm!$A$1:$Q$3226,5,FALSE)</f>
        <v>2574720.1546633998</v>
      </c>
      <c r="M2543" s="1">
        <f>VLOOKUP($E2543,[1]AllProteinsNorm!$A$1:$Q$3226,10,FALSE)</f>
        <v>2502854.03364057</v>
      </c>
      <c r="N2543" s="1">
        <f>VLOOKUP($E2543,[1]AllProteinsNorm!$A$1:$Q$3226,11,FALSE)</f>
        <v>2380960.9534419202</v>
      </c>
      <c r="O2543" s="1">
        <f>VLOOKUP($E2543,[1]AllProteinsNorm!$A$1:$Q$3226,15,FALSE)</f>
        <v>2714429.2992987302</v>
      </c>
      <c r="P2543" s="1">
        <f>VLOOKUP($E2543,[1]AllProteinsNorm!$A$1:$Q$3226,6,FALSE)</f>
        <v>2545088.5094523402</v>
      </c>
      <c r="Q2543" s="1">
        <f>VLOOKUP($E2543,[1]AllProteinsNorm!$A$1:$Q$3226,8,FALSE)</f>
        <v>2735594.02328513</v>
      </c>
      <c r="R2543" s="1">
        <f>VLOOKUP($E2543,[1]AllProteinsNorm!$A$1:$Q$3226,13,FALSE)</f>
        <v>2933046.9099519099</v>
      </c>
      <c r="S2543" s="1">
        <f>VLOOKUP($E2543,[1]AllProteinsNorm!$A$1:$Q$3226,16,FALSE)</f>
        <v>2956015.8579907399</v>
      </c>
      <c r="T2543" s="1">
        <f>VLOOKUP($E2543,[1]AllProteinsNorm!$A$1:$Q$3226,17,FALSE)</f>
        <v>2553751.7608941798</v>
      </c>
      <c r="U2543" s="1">
        <f>VLOOKUP($E2543,[1]AllProteinsNorm!$A$1:$Q$3226,3,FALSE)</f>
        <v>2179922.7258602702</v>
      </c>
      <c r="V2543" s="1">
        <f>VLOOKUP($E2543,[1]AllProteinsNorm!$A$1:$Q$3226,7,FALSE)</f>
        <v>2216529.7503379001</v>
      </c>
      <c r="W2543" s="1">
        <f>VLOOKUP($E2543,[1]AllProteinsNorm!$A$1:$Q$3226,9,FALSE)</f>
        <v>2765724.6145360102</v>
      </c>
      <c r="X2543" s="1">
        <f>VLOOKUP($E2543,[1]AllProteinsNorm!$A$1:$Q$3226,12,FALSE)</f>
        <v>2649173.5372117399</v>
      </c>
      <c r="Y2543" s="29">
        <f>VLOOKUP($E2543,[1]AllProteinsNorm!$A$1:$Q$3226,14,FALSE)</f>
        <v>2980535.2675696202</v>
      </c>
      <c r="Z2543" s="25">
        <f t="shared" si="299"/>
        <v>0.96294017772090379</v>
      </c>
      <c r="AA2543" s="1">
        <f t="shared" si="299"/>
        <v>1.0217571633364015</v>
      </c>
      <c r="AB2543" s="1">
        <f t="shared" si="299"/>
        <v>0.99323766624725984</v>
      </c>
      <c r="AC2543" s="1">
        <f t="shared" si="299"/>
        <v>0.94486536930907439</v>
      </c>
      <c r="AD2543" s="1">
        <f t="shared" si="299"/>
        <v>1.0771996233863608</v>
      </c>
      <c r="AE2543" s="1">
        <f t="shared" si="299"/>
        <v>1.0099980812081921</v>
      </c>
      <c r="AF2543" s="1">
        <f t="shared" si="299"/>
        <v>1.0855986753392395</v>
      </c>
      <c r="AG2543" s="1">
        <f t="shared" si="299"/>
        <v>1.1639562789832005</v>
      </c>
      <c r="AH2543" s="1">
        <f t="shared" si="299"/>
        <v>1.1730713228649479</v>
      </c>
      <c r="AI2543" s="1">
        <f t="shared" si="299"/>
        <v>1.0134360234647326</v>
      </c>
      <c r="AJ2543" s="1">
        <f t="shared" si="299"/>
        <v>0.86508495171147382</v>
      </c>
      <c r="AK2543" s="1">
        <f t="shared" si="299"/>
        <v>0.87961215748205179</v>
      </c>
      <c r="AL2543" s="1">
        <f t="shared" si="299"/>
        <v>1.0975557602249064</v>
      </c>
      <c r="AM2543" s="1">
        <f t="shared" si="299"/>
        <v>1.051303394531899</v>
      </c>
      <c r="AN2543" s="29">
        <f t="shared" si="299"/>
        <v>1.1828016550459515</v>
      </c>
      <c r="AO2543" s="1">
        <f t="shared" si="295"/>
        <v>117612.64268655656</v>
      </c>
      <c r="AP2543" s="1">
        <f t="shared" si="296"/>
        <v>176928.14717464955</v>
      </c>
      <c r="AQ2543" s="29">
        <f t="shared" si="297"/>
        <v>312903.12463023001</v>
      </c>
    </row>
    <row r="2544" spans="1:43" x14ac:dyDescent="0.2">
      <c r="A2544" s="26"/>
      <c r="E2544" s="25" t="s">
        <v>4949</v>
      </c>
      <c r="F2544" s="26" t="s">
        <v>4950</v>
      </c>
      <c r="G2544" s="1">
        <v>0.75059873770979102</v>
      </c>
      <c r="H2544" s="1">
        <v>0.96539375814902795</v>
      </c>
      <c r="I2544" s="1">
        <f>VLOOKUP(F2544,'[1]SUSMB vs SHAM all proteins sum'!$B$2:$E$3214,2,FALSE)</f>
        <v>0.31195886182896698</v>
      </c>
      <c r="J2544" s="29">
        <f>VLOOKUP(F2544,'[1]SUSMB vs SHAM all proteins sum'!$B$2:$E$3214,3,FALSE)</f>
        <v>0.87174204573170899</v>
      </c>
      <c r="K2544" s="25">
        <f>VLOOKUP($E2544,[1]AllProteinsNorm!$A$1:$Q$3226,4,FALSE)</f>
        <v>288484.72581062099</v>
      </c>
      <c r="L2544" s="1">
        <f>VLOOKUP($E2544,[1]AllProteinsNorm!$A$1:$Q$3226,5,FALSE)</f>
        <v>500824.04426578101</v>
      </c>
      <c r="M2544" s="1">
        <f>VLOOKUP($E2544,[1]AllProteinsNorm!$A$1:$Q$3226,10,FALSE)</f>
        <v>440341.09062302398</v>
      </c>
      <c r="N2544" s="1">
        <f>VLOOKUP($E2544,[1]AllProteinsNorm!$A$1:$Q$3226,11,FALSE)</f>
        <v>507899.63995420601</v>
      </c>
      <c r="O2544" s="1">
        <f>VLOOKUP($E2544,[1]AllProteinsNorm!$A$1:$Q$3226,15,FALSE)</f>
        <v>451296.53144644701</v>
      </c>
      <c r="P2544" s="1">
        <f>VLOOKUP($E2544,[1]AllProteinsNorm!$A$1:$Q$3226,6,FALSE)</f>
        <v>386445.52557752398</v>
      </c>
      <c r="Q2544" s="1">
        <f>VLOOKUP($E2544,[1]AllProteinsNorm!$A$1:$Q$3226,8,FALSE)</f>
        <v>424472.26356885501</v>
      </c>
      <c r="R2544" s="1">
        <f>VLOOKUP($E2544,[1]AllProteinsNorm!$A$1:$Q$3226,13,FALSE)</f>
        <v>390533.077590667</v>
      </c>
      <c r="S2544" s="1">
        <f>VLOOKUP($E2544,[1]AllProteinsNorm!$A$1:$Q$3226,16,FALSE)</f>
        <v>448806.96008602</v>
      </c>
      <c r="T2544" s="1">
        <f>VLOOKUP($E2544,[1]AllProteinsNorm!$A$1:$Q$3226,17,FALSE)</f>
        <v>425308.96183226502</v>
      </c>
      <c r="U2544" s="1">
        <f>VLOOKUP($E2544,[1]AllProteinsNorm!$A$1:$Q$3226,3,FALSE)</f>
        <v>287627.25482310401</v>
      </c>
      <c r="V2544" s="1">
        <f>VLOOKUP($E2544,[1]AllProteinsNorm!$A$1:$Q$3226,7,FALSE)</f>
        <v>356611.778411131</v>
      </c>
      <c r="W2544" s="1">
        <f>VLOOKUP($E2544,[1]AllProteinsNorm!$A$1:$Q$3226,9,FALSE)</f>
        <v>397839.50355597102</v>
      </c>
      <c r="X2544" s="1">
        <f>VLOOKUP($E2544,[1]AllProteinsNorm!$A$1:$Q$3226,12,FALSE)</f>
        <v>406390.592330413</v>
      </c>
      <c r="Y2544" s="29">
        <f>VLOOKUP($E2544,[1]AllProteinsNorm!$A$1:$Q$3226,14,FALSE)</f>
        <v>442690.09617558902</v>
      </c>
      <c r="Z2544" s="25">
        <f t="shared" si="299"/>
        <v>0.65898816449377107</v>
      </c>
      <c r="AA2544" s="1">
        <f t="shared" si="299"/>
        <v>1.1440367136862237</v>
      </c>
      <c r="AB2544" s="1">
        <f t="shared" si="299"/>
        <v>1.0058749774202724</v>
      </c>
      <c r="AC2544" s="1">
        <f t="shared" si="299"/>
        <v>1.1601995583647877</v>
      </c>
      <c r="AD2544" s="1">
        <f t="shared" si="299"/>
        <v>1.0309005860349447</v>
      </c>
      <c r="AE2544" s="1">
        <f t="shared" si="299"/>
        <v>0.88276087013473126</v>
      </c>
      <c r="AF2544" s="1">
        <f t="shared" si="299"/>
        <v>0.96962567796876253</v>
      </c>
      <c r="AG2544" s="1">
        <f t="shared" si="299"/>
        <v>0.89209810069640139</v>
      </c>
      <c r="AH2544" s="1">
        <f t="shared" si="299"/>
        <v>1.0252136365558204</v>
      </c>
      <c r="AI2544" s="1">
        <f t="shared" si="299"/>
        <v>0.97153695507811511</v>
      </c>
      <c r="AJ2544" s="1">
        <f t="shared" si="299"/>
        <v>0.6570294360703417</v>
      </c>
      <c r="AK2544" s="1">
        <f t="shared" si="299"/>
        <v>0.81461138239353759</v>
      </c>
      <c r="AL2544" s="1">
        <f t="shared" si="299"/>
        <v>0.90878823298106892</v>
      </c>
      <c r="AM2544" s="1">
        <f t="shared" si="299"/>
        <v>0.92832155932983385</v>
      </c>
      <c r="AN2544" s="29">
        <f t="shared" si="299"/>
        <v>1.0112408312037642</v>
      </c>
      <c r="AO2544" s="1">
        <f t="shared" si="295"/>
        <v>79208.142946278487</v>
      </c>
      <c r="AP2544" s="1">
        <f t="shared" si="296"/>
        <v>23464.155954506019</v>
      </c>
      <c r="AQ2544" s="29">
        <f t="shared" si="297"/>
        <v>52931.76836326428</v>
      </c>
    </row>
    <row r="2545" spans="1:43" x14ac:dyDescent="0.2">
      <c r="A2545" s="26"/>
      <c r="E2545" s="25" t="s">
        <v>4951</v>
      </c>
      <c r="F2545" s="26" t="s">
        <v>4952</v>
      </c>
      <c r="G2545" s="1">
        <v>0.27865496723126099</v>
      </c>
      <c r="H2545" s="1">
        <v>1.0440041332852099</v>
      </c>
      <c r="I2545" s="1">
        <f>VLOOKUP(F2545,'[1]SUSMB vs SHAM all proteins sum'!$B$2:$E$3214,2,FALSE)</f>
        <v>0.37986152816635499</v>
      </c>
      <c r="J2545" s="29">
        <f>VLOOKUP(F2545,'[1]SUSMB vs SHAM all proteins sum'!$B$2:$E$3214,3,FALSE)</f>
        <v>1.0286881397618399</v>
      </c>
      <c r="K2545" s="25">
        <f>VLOOKUP($E2545,[1]AllProteinsNorm!$A$1:$Q$3226,4,FALSE)</f>
        <v>4916935.8152151098</v>
      </c>
      <c r="L2545" s="1">
        <f>VLOOKUP($E2545,[1]AllProteinsNorm!$A$1:$Q$3226,5,FALSE)</f>
        <v>4313056.1710952101</v>
      </c>
      <c r="M2545" s="1">
        <f>VLOOKUP($E2545,[1]AllProteinsNorm!$A$1:$Q$3226,10,FALSE)</f>
        <v>4598359.5436507696</v>
      </c>
      <c r="N2545" s="1">
        <f>VLOOKUP($E2545,[1]AllProteinsNorm!$A$1:$Q$3226,11,FALSE)</f>
        <v>4644825.6424510796</v>
      </c>
      <c r="O2545" s="1">
        <f>VLOOKUP($E2545,[1]AllProteinsNorm!$A$1:$Q$3226,15,FALSE)</f>
        <v>4860754.18887325</v>
      </c>
      <c r="P2545" s="1">
        <f>VLOOKUP($E2545,[1]AllProteinsNorm!$A$1:$Q$3226,6,FALSE)</f>
        <v>4360344.3259105496</v>
      </c>
      <c r="Q2545" s="1">
        <f>VLOOKUP($E2545,[1]AllProteinsNorm!$A$1:$Q$3226,8,FALSE)</f>
        <v>4923915.4903441695</v>
      </c>
      <c r="R2545" s="1">
        <f>VLOOKUP($E2545,[1]AllProteinsNorm!$A$1:$Q$3226,13,FALSE)</f>
        <v>4898477.0106508797</v>
      </c>
      <c r="S2545" s="1">
        <f>VLOOKUP($E2545,[1]AllProteinsNorm!$A$1:$Q$3226,16,FALSE)</f>
        <v>5140747.8270692099</v>
      </c>
      <c r="T2545" s="1">
        <f>VLOOKUP($E2545,[1]AllProteinsNorm!$A$1:$Q$3226,17,FALSE)</f>
        <v>5050658.3679372603</v>
      </c>
      <c r="U2545" s="1">
        <f>VLOOKUP($E2545,[1]AllProteinsNorm!$A$1:$Q$3226,3,FALSE)</f>
        <v>4724020.5659609297</v>
      </c>
      <c r="V2545" s="1">
        <f>VLOOKUP($E2545,[1]AllProteinsNorm!$A$1:$Q$3226,7,FALSE)</f>
        <v>4802585.1873776298</v>
      </c>
      <c r="W2545" s="1">
        <f>VLOOKUP($E2545,[1]AllProteinsNorm!$A$1:$Q$3226,9,FALSE)</f>
        <v>4513366.1186930304</v>
      </c>
      <c r="X2545" s="1">
        <f>VLOOKUP($E2545,[1]AllProteinsNorm!$A$1:$Q$3226,12,FALSE)</f>
        <v>4864858.4076361097</v>
      </c>
      <c r="Y2545" s="29">
        <f>VLOOKUP($E2545,[1]AllProteinsNorm!$A$1:$Q$3226,14,FALSE)</f>
        <v>5091159.3666451797</v>
      </c>
      <c r="Z2545" s="25">
        <f t="shared" si="299"/>
        <v>1.0536020996815527</v>
      </c>
      <c r="AA2545" s="1">
        <f t="shared" si="299"/>
        <v>0.92420263527714697</v>
      </c>
      <c r="AB2545" s="1">
        <f t="shared" si="299"/>
        <v>0.98533750538071674</v>
      </c>
      <c r="AC2545" s="1">
        <f t="shared" si="299"/>
        <v>0.99529427136259585</v>
      </c>
      <c r="AD2545" s="1">
        <f t="shared" si="299"/>
        <v>1.0415634882979874</v>
      </c>
      <c r="AE2545" s="1">
        <f t="shared" si="299"/>
        <v>0.93433555160469683</v>
      </c>
      <c r="AF2545" s="1">
        <f t="shared" si="299"/>
        <v>1.05509770602002</v>
      </c>
      <c r="AG2545" s="1">
        <f t="shared" si="299"/>
        <v>1.0496467429355274</v>
      </c>
      <c r="AH2545" s="1">
        <f t="shared" si="299"/>
        <v>1.101560587342453</v>
      </c>
      <c r="AI2545" s="1">
        <f t="shared" si="299"/>
        <v>1.082256198009796</v>
      </c>
      <c r="AJ2545" s="1">
        <f t="shared" si="299"/>
        <v>1.0122641771799343</v>
      </c>
      <c r="AK2545" s="1">
        <f t="shared" si="299"/>
        <v>1.0290990217246154</v>
      </c>
      <c r="AL2545" s="1">
        <f t="shared" si="299"/>
        <v>0.96712509538392633</v>
      </c>
      <c r="AM2545" s="1">
        <f t="shared" si="299"/>
        <v>1.0424429412069964</v>
      </c>
      <c r="AN2545" s="29">
        <f t="shared" si="299"/>
        <v>1.0909347610176388</v>
      </c>
      <c r="AO2545" s="1">
        <f t="shared" si="295"/>
        <v>214703.43147502476</v>
      </c>
      <c r="AP2545" s="1">
        <f t="shared" si="296"/>
        <v>271769.01259462186</v>
      </c>
      <c r="AQ2545" s="29">
        <f t="shared" si="297"/>
        <v>188104.07371598715</v>
      </c>
    </row>
    <row r="2546" spans="1:43" x14ac:dyDescent="0.2">
      <c r="A2546" s="26"/>
      <c r="E2546" s="25" t="s">
        <v>4953</v>
      </c>
      <c r="F2546" s="26" t="s">
        <v>4954</v>
      </c>
      <c r="G2546" s="1">
        <v>0.31539671383587597</v>
      </c>
      <c r="H2546" s="43">
        <v>0.591720238964065</v>
      </c>
      <c r="I2546" s="1">
        <f>VLOOKUP(F2546,'[1]SUSMB vs SHAM all proteins sum'!$B$2:$E$3214,2,FALSE)</f>
        <v>0.59092471659112999</v>
      </c>
      <c r="J2546" s="29">
        <f>VLOOKUP(F2546,'[1]SUSMB vs SHAM all proteins sum'!$B$2:$E$3214,3,FALSE)</f>
        <v>0.78414061034665306</v>
      </c>
      <c r="K2546" s="25">
        <f>VLOOKUP($E2546,[1]AllProteinsNorm!$A$1:$Q$3226,4,FALSE)</f>
        <v>17238.9301989173</v>
      </c>
      <c r="L2546" s="1">
        <f>VLOOKUP($E2546,[1]AllProteinsNorm!$A$1:$Q$3226,5,FALSE)</f>
        <v>27919.277953859299</v>
      </c>
      <c r="M2546" s="1">
        <f>VLOOKUP($E2546,[1]AllProteinsNorm!$A$1:$Q$3226,10,FALSE)</f>
        <v>42742.1497287971</v>
      </c>
      <c r="N2546" s="1">
        <f>VLOOKUP($E2546,[1]AllProteinsNorm!$A$1:$Q$3226,11,FALSE)</f>
        <v>54281.313309283803</v>
      </c>
      <c r="O2546" s="1">
        <f>VLOOKUP($E2546,[1]AllProteinsNorm!$A$1:$Q$3226,15,FALSE)</f>
        <v>32056.4780141683</v>
      </c>
      <c r="P2546" s="1">
        <f>VLOOKUP($E2546,[1]AllProteinsNorm!$A$1:$Q$3226,6,FALSE)</f>
        <v>5687.9654829134397</v>
      </c>
      <c r="Q2546" s="1">
        <f>VLOOKUP($E2546,[1]AllProteinsNorm!$A$1:$Q$3226,8,FALSE)</f>
        <v>40926.140385225503</v>
      </c>
      <c r="R2546" s="1">
        <f>VLOOKUP($E2546,[1]AllProteinsNorm!$A$1:$Q$3226,13,FALSE)</f>
        <v>23984.374825247702</v>
      </c>
      <c r="S2546" s="1">
        <f>VLOOKUP($E2546,[1]AllProteinsNorm!$A$1:$Q$3226,16,FALSE)</f>
        <v>8121.2522294345199</v>
      </c>
      <c r="T2546" s="1">
        <f>VLOOKUP($E2546,[1]AllProteinsNorm!$A$1:$Q$3226,17,FALSE)</f>
        <v>57267.7319354266</v>
      </c>
      <c r="U2546" s="1">
        <f>VLOOKUP($E2546,[1]AllProteinsNorm!$A$1:$Q$3226,3,FALSE)</f>
        <v>20023.891186730601</v>
      </c>
      <c r="V2546" s="1">
        <f>VLOOKUP($E2546,[1]AllProteinsNorm!$A$1:$Q$3226,7,FALSE)</f>
        <v>50778.508940063199</v>
      </c>
      <c r="W2546" s="1">
        <f>VLOOKUP($E2546,[1]AllProteinsNorm!$A$1:$Q$3226,9,FALSE)</f>
        <v>34969.922459623202</v>
      </c>
      <c r="X2546" s="1">
        <f>VLOOKUP($E2546,[1]AllProteinsNorm!$A$1:$Q$3226,12,FALSE)</f>
        <v>6239.7068227989103</v>
      </c>
      <c r="Y2546" s="29">
        <f>VLOOKUP($E2546,[1]AllProteinsNorm!$A$1:$Q$3226,14,FALSE)</f>
        <v>47832.101777728298</v>
      </c>
      <c r="Z2546" s="25">
        <f t="shared" si="299"/>
        <v>0.49469448216625261</v>
      </c>
      <c r="AA2546" s="1">
        <f t="shared" si="299"/>
        <v>0.80118154609776993</v>
      </c>
      <c r="AB2546" s="1">
        <f t="shared" si="299"/>
        <v>1.2265439550354287</v>
      </c>
      <c r="AC2546" s="1">
        <f t="shared" si="299"/>
        <v>1.5576759038404113</v>
      </c>
      <c r="AD2546" s="1">
        <f t="shared" si="299"/>
        <v>0.91990411286013729</v>
      </c>
      <c r="AE2546" s="1">
        <f t="shared" si="299"/>
        <v>0.16322388377244579</v>
      </c>
      <c r="AF2546" s="1">
        <f t="shared" si="299"/>
        <v>1.1744311039790651</v>
      </c>
      <c r="AG2546" s="1">
        <f t="shared" si="299"/>
        <v>0.68826416415343461</v>
      </c>
      <c r="AH2546" s="1">
        <f t="shared" si="299"/>
        <v>0.23305034708209202</v>
      </c>
      <c r="AI2546" s="1">
        <f t="shared" si="299"/>
        <v>1.6433752366147936</v>
      </c>
      <c r="AJ2546" s="1">
        <f t="shared" si="299"/>
        <v>0.57461271478407738</v>
      </c>
      <c r="AK2546" s="1">
        <f t="shared" si="299"/>
        <v>1.4571581818259616</v>
      </c>
      <c r="AL2546" s="1">
        <f t="shared" si="299"/>
        <v>1.0035093525492553</v>
      </c>
      <c r="AM2546" s="1">
        <f t="shared" si="299"/>
        <v>0.17905684981354617</v>
      </c>
      <c r="AN2546" s="29">
        <f t="shared" si="299"/>
        <v>1.3726070322706518</v>
      </c>
      <c r="AO2546" s="1">
        <f t="shared" si="295"/>
        <v>12695.277774683193</v>
      </c>
      <c r="AP2546" s="1">
        <f t="shared" si="296"/>
        <v>19644.75448057989</v>
      </c>
      <c r="AQ2546" s="29">
        <f t="shared" si="297"/>
        <v>16847.096556937056</v>
      </c>
    </row>
    <row r="2547" spans="1:43" x14ac:dyDescent="0.2">
      <c r="A2547" s="26"/>
      <c r="E2547" s="25" t="s">
        <v>4955</v>
      </c>
      <c r="F2547" s="26" t="s">
        <v>4956</v>
      </c>
      <c r="G2547" s="1">
        <v>0.86507249010734399</v>
      </c>
      <c r="H2547" s="1">
        <v>0.97675851472566599</v>
      </c>
      <c r="I2547" s="1">
        <f>VLOOKUP(F2547,'[1]SUSMB vs SHAM all proteins sum'!$B$2:$E$3214,2,FALSE)</f>
        <v>0.222679251619568</v>
      </c>
      <c r="J2547" s="29">
        <f>VLOOKUP(F2547,'[1]SUSMB vs SHAM all proteins sum'!$B$2:$E$3214,3,FALSE)</f>
        <v>0.62912285741468998</v>
      </c>
      <c r="K2547" s="25">
        <f>VLOOKUP($E2547,[1]AllProteinsNorm!$A$1:$Q$3226,4,FALSE)</f>
        <v>86560.261043350707</v>
      </c>
      <c r="L2547" s="1">
        <f>VLOOKUP($E2547,[1]AllProteinsNorm!$A$1:$Q$3226,5,FALSE)</f>
        <v>50748.393986351002</v>
      </c>
      <c r="M2547" s="1">
        <f>VLOOKUP($E2547,[1]AllProteinsNorm!$A$1:$Q$3226,10,FALSE)</f>
        <v>76273.775691618604</v>
      </c>
      <c r="N2547" s="1">
        <f>VLOOKUP($E2547,[1]AllProteinsNorm!$A$1:$Q$3226,11,FALSE)</f>
        <v>63674.145432859201</v>
      </c>
      <c r="O2547" s="1">
        <f>VLOOKUP($E2547,[1]AllProteinsNorm!$A$1:$Q$3226,15,FALSE)</f>
        <v>95146.087566880902</v>
      </c>
      <c r="P2547" s="1">
        <f>VLOOKUP($E2547,[1]AllProteinsNorm!$A$1:$Q$3226,6,FALSE)</f>
        <v>81622.655626783104</v>
      </c>
      <c r="Q2547" s="1">
        <f>VLOOKUP($E2547,[1]AllProteinsNorm!$A$1:$Q$3226,8,FALSE)</f>
        <v>75238.648566247502</v>
      </c>
      <c r="R2547" s="1">
        <f>VLOOKUP($E2547,[1]AllProteinsNorm!$A$1:$Q$3226,13,FALSE)</f>
        <v>53976.794034195002</v>
      </c>
      <c r="S2547" s="1">
        <f>VLOOKUP($E2547,[1]AllProteinsNorm!$A$1:$Q$3226,16,FALSE)</f>
        <v>69736.889879436902</v>
      </c>
      <c r="T2547" s="1">
        <f>VLOOKUP($E2547,[1]AllProteinsNorm!$A$1:$Q$3226,17,FALSE)</f>
        <v>78070.116382463399</v>
      </c>
      <c r="U2547" s="1">
        <f>VLOOKUP($E2547,[1]AllProteinsNorm!$A$1:$Q$3226,3,FALSE)</f>
        <v>12405.5856853279</v>
      </c>
      <c r="V2547" s="1">
        <f>VLOOKUP($E2547,[1]AllProteinsNorm!$A$1:$Q$3226,7,FALSE)</f>
        <v>74361.975458557994</v>
      </c>
      <c r="W2547" s="1">
        <f>VLOOKUP($E2547,[1]AllProteinsNorm!$A$1:$Q$3226,9,FALSE)</f>
        <v>58719.714831119702</v>
      </c>
      <c r="X2547" s="1">
        <f>VLOOKUP($E2547,[1]AllProteinsNorm!$A$1:$Q$3226,12,FALSE)</f>
        <v>70337.123758253103</v>
      </c>
      <c r="Y2547" s="29">
        <f>VLOOKUP($E2547,[1]AllProteinsNorm!$A$1:$Q$3226,14,FALSE)</f>
        <v>52506.2198875213</v>
      </c>
      <c r="Z2547" s="25">
        <f t="shared" si="299"/>
        <v>1.1621863842008748</v>
      </c>
      <c r="AA2547" s="1">
        <f t="shared" si="299"/>
        <v>0.6813645407268476</v>
      </c>
      <c r="AB2547" s="1">
        <f t="shared" si="299"/>
        <v>1.0240766664970702</v>
      </c>
      <c r="AC2547" s="1">
        <f t="shared" si="299"/>
        <v>0.85490990849293225</v>
      </c>
      <c r="AD2547" s="1">
        <f t="shared" si="299"/>
        <v>1.2774625000822748</v>
      </c>
      <c r="AE2547" s="1">
        <f t="shared" si="299"/>
        <v>1.0958924784694968</v>
      </c>
      <c r="AF2547" s="1">
        <f t="shared" si="299"/>
        <v>1.010178711055129</v>
      </c>
      <c r="AG2547" s="1">
        <f t="shared" si="299"/>
        <v>0.72471009598665304</v>
      </c>
      <c r="AH2547" s="1">
        <f t="shared" si="299"/>
        <v>0.9363102989466221</v>
      </c>
      <c r="AI2547" s="1">
        <f t="shared" si="299"/>
        <v>1.048194924311014</v>
      </c>
      <c r="AJ2547" s="1">
        <f t="shared" si="299"/>
        <v>0.16656145207677697</v>
      </c>
      <c r="AK2547" s="1">
        <f t="shared" si="299"/>
        <v>0.99840821109508904</v>
      </c>
      <c r="AL2547" s="1">
        <f t="shared" si="299"/>
        <v>0.7883901023208354</v>
      </c>
      <c r="AM2547" s="1">
        <f t="shared" si="299"/>
        <v>0.94436923537874429</v>
      </c>
      <c r="AN2547" s="29">
        <f t="shared" si="299"/>
        <v>0.70496568637395496</v>
      </c>
      <c r="AO2547" s="1">
        <f t="shared" si="295"/>
        <v>15850.508691669795</v>
      </c>
      <c r="AP2547" s="1">
        <f t="shared" si="296"/>
        <v>9690.419300303909</v>
      </c>
      <c r="AQ2547" s="29">
        <f t="shared" si="297"/>
        <v>22070.598906189291</v>
      </c>
    </row>
    <row r="2548" spans="1:43" x14ac:dyDescent="0.2">
      <c r="A2548" s="26"/>
      <c r="E2548" s="25" t="s">
        <v>4957</v>
      </c>
      <c r="F2548" s="26" t="s">
        <v>4958</v>
      </c>
      <c r="G2548" s="1">
        <v>0.39785221085441702</v>
      </c>
      <c r="H2548" s="1">
        <v>0.89063449512453496</v>
      </c>
      <c r="I2548" s="1">
        <f>VLOOKUP(F2548,'[1]SUSMB vs SHAM all proteins sum'!$B$2:$E$3214,2,FALSE)</f>
        <v>0.35580446564727702</v>
      </c>
      <c r="J2548" s="29">
        <f>VLOOKUP(F2548,'[1]SUSMB vs SHAM all proteins sum'!$B$2:$E$3214,3,FALSE)</f>
        <v>0.86633682239580501</v>
      </c>
      <c r="K2548" s="25">
        <f>VLOOKUP($E2548,[1]AllProteinsNorm!$A$1:$Q$3226,4,FALSE)</f>
        <v>1350814.73270493</v>
      </c>
      <c r="L2548" s="1">
        <f>VLOOKUP($E2548,[1]AllProteinsNorm!$A$1:$Q$3226,5,FALSE)</f>
        <v>1654769.2329818199</v>
      </c>
      <c r="M2548" s="1">
        <f>VLOOKUP($E2548,[1]AllProteinsNorm!$A$1:$Q$3226,10,FALSE)</f>
        <v>2126740.97535977</v>
      </c>
      <c r="N2548" s="1">
        <f>VLOOKUP($E2548,[1]AllProteinsNorm!$A$1:$Q$3226,11,FALSE)</f>
        <v>1604626.3369750299</v>
      </c>
      <c r="O2548" s="1">
        <f>VLOOKUP($E2548,[1]AllProteinsNorm!$A$1:$Q$3226,15,FALSE)</f>
        <v>2567121.5160811301</v>
      </c>
      <c r="P2548" s="1">
        <f>VLOOKUP($E2548,[1]AllProteinsNorm!$A$1:$Q$3226,6,FALSE)</f>
        <v>1625404.0989802401</v>
      </c>
      <c r="Q2548" s="1">
        <f>VLOOKUP($E2548,[1]AllProteinsNorm!$A$1:$Q$3226,8,FALSE)</f>
        <v>1995577.79783748</v>
      </c>
      <c r="R2548" s="1">
        <f>VLOOKUP($E2548,[1]AllProteinsNorm!$A$1:$Q$3226,13,FALSE)</f>
        <v>1643135.42344913</v>
      </c>
      <c r="S2548" s="1">
        <f>VLOOKUP($E2548,[1]AllProteinsNorm!$A$1:$Q$3226,16,FALSE)</f>
        <v>1352609.30180337</v>
      </c>
      <c r="T2548" s="1">
        <f>VLOOKUP($E2548,[1]AllProteinsNorm!$A$1:$Q$3226,17,FALSE)</f>
        <v>1522264.02506031</v>
      </c>
      <c r="U2548" s="1">
        <f>VLOOKUP($E2548,[1]AllProteinsNorm!$A$1:$Q$3226,3,FALSE)</f>
        <v>1266699.5832930901</v>
      </c>
      <c r="V2548" s="1">
        <f>VLOOKUP($E2548,[1]AllProteinsNorm!$A$1:$Q$3226,7,FALSE)</f>
        <v>1525503.5956830101</v>
      </c>
      <c r="W2548" s="1">
        <f>VLOOKUP($E2548,[1]AllProteinsNorm!$A$1:$Q$3226,9,FALSE)</f>
        <v>1357271.6329975999</v>
      </c>
      <c r="X2548" s="1">
        <f>VLOOKUP($E2548,[1]AllProteinsNorm!$A$1:$Q$3226,12,FALSE)</f>
        <v>2148486.43336325</v>
      </c>
      <c r="Y2548" s="29">
        <f>VLOOKUP($E2548,[1]AllProteinsNorm!$A$1:$Q$3226,14,FALSE)</f>
        <v>1695960.7042651901</v>
      </c>
      <c r="Z2548" s="25">
        <f t="shared" si="299"/>
        <v>0.72592657140490902</v>
      </c>
      <c r="AA2548" s="1">
        <f t="shared" si="299"/>
        <v>0.8892714349949431</v>
      </c>
      <c r="AB2548" s="1">
        <f t="shared" si="299"/>
        <v>1.1429086070284131</v>
      </c>
      <c r="AC2548" s="1">
        <f t="shared" si="299"/>
        <v>0.86232468967359699</v>
      </c>
      <c r="AD2548" s="1">
        <f t="shared" si="299"/>
        <v>1.379568696898138</v>
      </c>
      <c r="AE2548" s="1">
        <f t="shared" si="299"/>
        <v>0.87349063950278361</v>
      </c>
      <c r="AF2548" s="1">
        <f t="shared" si="299"/>
        <v>1.0724216383508751</v>
      </c>
      <c r="AG2548" s="1">
        <f t="shared" si="299"/>
        <v>0.88301943665499893</v>
      </c>
      <c r="AH2548" s="1">
        <f t="shared" si="299"/>
        <v>0.72689097115658419</v>
      </c>
      <c r="AI2548" s="1">
        <f t="shared" si="299"/>
        <v>0.81806326043858246</v>
      </c>
      <c r="AJ2548" s="1">
        <f t="shared" si="299"/>
        <v>0.68072316894165885</v>
      </c>
      <c r="AK2548" s="1">
        <f t="shared" si="299"/>
        <v>0.81980420265517462</v>
      </c>
      <c r="AL2548" s="1">
        <f t="shared" si="299"/>
        <v>0.72939650357093988</v>
      </c>
      <c r="AM2548" s="1">
        <f t="shared" si="299"/>
        <v>1.1545945957801689</v>
      </c>
      <c r="AN2548" s="29">
        <f t="shared" si="299"/>
        <v>0.91140769305898095</v>
      </c>
      <c r="AO2548" s="1">
        <f t="shared" si="295"/>
        <v>433075.80879989272</v>
      </c>
      <c r="AP2548" s="1">
        <f t="shared" si="296"/>
        <v>210888.21043347602</v>
      </c>
      <c r="AQ2548" s="29">
        <f t="shared" si="297"/>
        <v>311639.01488359645</v>
      </c>
    </row>
    <row r="2549" spans="1:43" x14ac:dyDescent="0.2">
      <c r="A2549" s="26"/>
      <c r="E2549" s="25" t="s">
        <v>4959</v>
      </c>
      <c r="F2549" s="26" t="s">
        <v>4960</v>
      </c>
      <c r="G2549" s="1">
        <v>0.65662204190329698</v>
      </c>
      <c r="H2549" s="1">
        <v>1.0634084433008999</v>
      </c>
      <c r="I2549" s="1">
        <f>VLOOKUP(F2549,'[1]SUSMB vs SHAM all proteins sum'!$B$2:$E$3214,2,FALSE)</f>
        <v>2.57540129025856E-2</v>
      </c>
      <c r="J2549" s="29">
        <f>VLOOKUP(F2549,'[1]SUSMB vs SHAM all proteins sum'!$B$2:$E$3214,3,FALSE)</f>
        <v>0.82276256401737802</v>
      </c>
      <c r="K2549" s="25">
        <f>VLOOKUP($E2549,[1]AllProteinsNorm!$A$1:$Q$3226,4,FALSE)</f>
        <v>538373.80450286297</v>
      </c>
      <c r="L2549" s="1">
        <f>VLOOKUP($E2549,[1]AllProteinsNorm!$A$1:$Q$3226,5,FALSE)</f>
        <v>581609.95067642198</v>
      </c>
      <c r="M2549" s="1">
        <f>VLOOKUP($E2549,[1]AllProteinsNorm!$A$1:$Q$3226,10,FALSE)</f>
        <v>726907.77682143799</v>
      </c>
      <c r="N2549" s="1">
        <f>VLOOKUP($E2549,[1]AllProteinsNorm!$A$1:$Q$3226,11,FALSE)</f>
        <v>564743.286639267</v>
      </c>
      <c r="O2549" s="1">
        <f>VLOOKUP($E2549,[1]AllProteinsNorm!$A$1:$Q$3226,15,FALSE)</f>
        <v>595825.68910458195</v>
      </c>
      <c r="P2549" s="1">
        <f>VLOOKUP($E2549,[1]AllProteinsNorm!$A$1:$Q$3226,6,FALSE)</f>
        <v>535640.37327085203</v>
      </c>
      <c r="Q2549" s="1">
        <f>VLOOKUP($E2549,[1]AllProteinsNorm!$A$1:$Q$3226,8,FALSE)</f>
        <v>926614.77758414601</v>
      </c>
      <c r="R2549" s="1">
        <f>VLOOKUP($E2549,[1]AllProteinsNorm!$A$1:$Q$3226,13,FALSE)</f>
        <v>454910.79607188201</v>
      </c>
      <c r="S2549" s="1">
        <f>VLOOKUP($E2549,[1]AllProteinsNorm!$A$1:$Q$3226,16,FALSE)</f>
        <v>634060.98275565903</v>
      </c>
      <c r="T2549" s="1">
        <f>VLOOKUP($E2549,[1]AllProteinsNorm!$A$1:$Q$3226,17,FALSE)</f>
        <v>727505.17426458595</v>
      </c>
      <c r="U2549" s="1">
        <f>VLOOKUP($E2549,[1]AllProteinsNorm!$A$1:$Q$3226,3,FALSE)</f>
        <v>519810.69967125502</v>
      </c>
      <c r="V2549" s="1">
        <f>VLOOKUP($E2549,[1]AllProteinsNorm!$A$1:$Q$3226,7,FALSE)</f>
        <v>498987.19358658599</v>
      </c>
      <c r="W2549" s="1">
        <f>VLOOKUP($E2549,[1]AllProteinsNorm!$A$1:$Q$3226,9,FALSE)</f>
        <v>405322.63683882501</v>
      </c>
      <c r="X2549" s="1">
        <f>VLOOKUP($E2549,[1]AllProteinsNorm!$A$1:$Q$3226,12,FALSE)</f>
        <v>524566.65285787801</v>
      </c>
      <c r="Y2549" s="29">
        <f>VLOOKUP($E2549,[1]AllProteinsNorm!$A$1:$Q$3226,14,FALSE)</f>
        <v>523602.63923359098</v>
      </c>
      <c r="Z2549" s="25">
        <f t="shared" si="299"/>
        <v>0.89506379737403985</v>
      </c>
      <c r="AA2549" s="1">
        <f t="shared" si="299"/>
        <v>0.96694528353523923</v>
      </c>
      <c r="AB2549" s="1">
        <f t="shared" si="299"/>
        <v>1.2085076012628646</v>
      </c>
      <c r="AC2549" s="1">
        <f t="shared" si="299"/>
        <v>0.93890391109872462</v>
      </c>
      <c r="AD2549" s="1">
        <f t="shared" si="299"/>
        <v>0.99057940672913114</v>
      </c>
      <c r="AE2549" s="1">
        <f t="shared" si="299"/>
        <v>0.89051937987467111</v>
      </c>
      <c r="AF2549" s="1">
        <f t="shared" si="299"/>
        <v>1.5405269249554592</v>
      </c>
      <c r="AG2549" s="1">
        <f t="shared" si="299"/>
        <v>0.75630385652684717</v>
      </c>
      <c r="AH2549" s="1">
        <f t="shared" si="299"/>
        <v>1.0541468144350954</v>
      </c>
      <c r="AI2549" s="1">
        <f t="shared" si="299"/>
        <v>1.2095007937613356</v>
      </c>
      <c r="AJ2549" s="1">
        <f t="shared" si="299"/>
        <v>0.864202037454324</v>
      </c>
      <c r="AK2549" s="1">
        <f t="shared" si="299"/>
        <v>0.82958228761713415</v>
      </c>
      <c r="AL2549" s="1">
        <f t="shared" si="299"/>
        <v>0.67386194398076138</v>
      </c>
      <c r="AM2549" s="1">
        <f t="shared" si="299"/>
        <v>0.87210896287258943</v>
      </c>
      <c r="AN2549" s="29">
        <f t="shared" si="299"/>
        <v>0.87050625915993118</v>
      </c>
      <c r="AO2549" s="1">
        <f t="shared" si="295"/>
        <v>65560.498132070017</v>
      </c>
      <c r="AP2549" s="1">
        <f t="shared" si="296"/>
        <v>163554.06105744778</v>
      </c>
      <c r="AQ2549" s="29">
        <f t="shared" si="297"/>
        <v>45528.731398988552</v>
      </c>
    </row>
    <row r="2550" spans="1:43" x14ac:dyDescent="0.2">
      <c r="A2550" s="26"/>
      <c r="E2550" s="25" t="s">
        <v>4961</v>
      </c>
      <c r="F2550" s="26" t="s">
        <v>4962</v>
      </c>
      <c r="G2550" s="1">
        <v>0.140801524360994</v>
      </c>
      <c r="H2550" s="43">
        <v>0.61760129644135897</v>
      </c>
      <c r="I2550" s="1">
        <f>VLOOKUP(F2550,'[1]SUSMB vs SHAM all proteins sum'!$B$2:$E$3214,2,FALSE)</f>
        <v>0.129790222055817</v>
      </c>
      <c r="J2550" s="29">
        <f>VLOOKUP(F2550,'[1]SUSMB vs SHAM all proteins sum'!$B$2:$E$3214,3,FALSE)</f>
        <v>0.70247704498687802</v>
      </c>
      <c r="K2550" s="25">
        <f>VLOOKUP($E2550,[1]AllProteinsNorm!$A$1:$Q$3226,4,FALSE)</f>
        <v>178396.995459636</v>
      </c>
      <c r="L2550" s="1">
        <f>VLOOKUP($E2550,[1]AllProteinsNorm!$A$1:$Q$3226,5,FALSE)</f>
        <v>113351.076312189</v>
      </c>
      <c r="M2550" s="1">
        <f>VLOOKUP($E2550,[1]AllProteinsNorm!$A$1:$Q$3226,10,FALSE)</f>
        <v>185127.53527996101</v>
      </c>
      <c r="N2550" s="1">
        <f>VLOOKUP($E2550,[1]AllProteinsNorm!$A$1:$Q$3226,11,FALSE)</f>
        <v>182513.52716981401</v>
      </c>
      <c r="O2550" s="1">
        <f>VLOOKUP($E2550,[1]AllProteinsNorm!$A$1:$Q$3226,15,FALSE)</f>
        <v>217145.25748774799</v>
      </c>
      <c r="P2550" s="1">
        <f>VLOOKUP($E2550,[1]AllProteinsNorm!$A$1:$Q$3226,6,FALSE)</f>
        <v>203726.200304411</v>
      </c>
      <c r="Q2550" s="1">
        <f>VLOOKUP($E2550,[1]AllProteinsNorm!$A$1:$Q$3226,8,FALSE)</f>
        <v>188414.030565405</v>
      </c>
      <c r="R2550" s="1">
        <f>VLOOKUP($E2550,[1]AllProteinsNorm!$A$1:$Q$3226,13,FALSE)</f>
        <v>49863.909779306297</v>
      </c>
      <c r="S2550" s="1">
        <f>VLOOKUP($E2550,[1]AllProteinsNorm!$A$1:$Q$3226,16,FALSE)</f>
        <v>70241.190730814196</v>
      </c>
      <c r="T2550" s="1">
        <f>VLOOKUP($E2550,[1]AllProteinsNorm!$A$1:$Q$3226,17,FALSE)</f>
        <v>99159.033787922104</v>
      </c>
      <c r="U2550" s="1">
        <f>VLOOKUP($E2550,[1]AllProteinsNorm!$A$1:$Q$3226,3,FALSE)</f>
        <v>72651.397455043494</v>
      </c>
      <c r="V2550" s="1">
        <f>VLOOKUP($E2550,[1]AllProteinsNorm!$A$1:$Q$3226,7,FALSE)</f>
        <v>151262.55849103199</v>
      </c>
      <c r="W2550" s="1">
        <f>VLOOKUP($E2550,[1]AllProteinsNorm!$A$1:$Q$3226,9,FALSE)</f>
        <v>197760.10806008001</v>
      </c>
      <c r="X2550" s="1">
        <f>VLOOKUP($E2550,[1]AllProteinsNorm!$A$1:$Q$3226,12,FALSE)</f>
        <v>128416.74653771899</v>
      </c>
      <c r="Y2550" s="29">
        <f>VLOOKUP($E2550,[1]AllProteinsNorm!$A$1:$Q$3226,14,FALSE)</f>
        <v>90939.9117755638</v>
      </c>
      <c r="Z2550" s="25">
        <f t="shared" si="299"/>
        <v>1.0176269017336577</v>
      </c>
      <c r="AA2550" s="1">
        <f t="shared" si="299"/>
        <v>0.64658658795544066</v>
      </c>
      <c r="AB2550" s="1">
        <f t="shared" si="299"/>
        <v>1.0560198038489965</v>
      </c>
      <c r="AC2550" s="1">
        <f t="shared" si="299"/>
        <v>1.0411087625089677</v>
      </c>
      <c r="AD2550" s="1">
        <f t="shared" si="299"/>
        <v>1.2386579439529377</v>
      </c>
      <c r="AE2550" s="1">
        <f t="shared" si="299"/>
        <v>1.1621118477001244</v>
      </c>
      <c r="AF2550" s="1">
        <f t="shared" si="299"/>
        <v>1.0747669021746817</v>
      </c>
      <c r="AG2550" s="1">
        <f t="shared" si="299"/>
        <v>0.28443783980948911</v>
      </c>
      <c r="AH2550" s="1">
        <f t="shared" si="299"/>
        <v>0.40067561179108663</v>
      </c>
      <c r="AI2550" s="1">
        <f t="shared" si="299"/>
        <v>0.56563116476553765</v>
      </c>
      <c r="AJ2550" s="1">
        <f t="shared" si="299"/>
        <v>0.41442411240341914</v>
      </c>
      <c r="AK2550" s="1">
        <f t="shared" si="299"/>
        <v>0.86284440132492535</v>
      </c>
      <c r="AL2550" s="1">
        <f t="shared" si="299"/>
        <v>1.1280795706967293</v>
      </c>
      <c r="AM2550" s="1">
        <f t="shared" si="299"/>
        <v>0.732525430561206</v>
      </c>
      <c r="AN2550" s="29">
        <f t="shared" si="299"/>
        <v>0.51874696894790395</v>
      </c>
      <c r="AO2550" s="1">
        <f t="shared" si="295"/>
        <v>33902.511082578465</v>
      </c>
      <c r="AP2550" s="1">
        <f t="shared" si="296"/>
        <v>62440.212060222279</v>
      </c>
      <c r="AQ2550" s="29">
        <f t="shared" si="297"/>
        <v>44372.285149543546</v>
      </c>
    </row>
    <row r="2551" spans="1:43" x14ac:dyDescent="0.2">
      <c r="A2551" s="26"/>
      <c r="E2551" s="25" t="s">
        <v>4963</v>
      </c>
      <c r="F2551" s="26" t="s">
        <v>4964</v>
      </c>
      <c r="G2551" s="1">
        <v>0.31804769330806298</v>
      </c>
      <c r="H2551" s="1">
        <v>0.88702049981116704</v>
      </c>
      <c r="I2551" s="1">
        <f>VLOOKUP(F2551,'[1]SUSMB vs SHAM all proteins sum'!$B$2:$E$3214,2,FALSE)</f>
        <v>0.290557344093272</v>
      </c>
      <c r="J2551" s="29">
        <f>VLOOKUP(F2551,'[1]SUSMB vs SHAM all proteins sum'!$B$2:$E$3214,3,FALSE)</f>
        <v>0.77566871456629005</v>
      </c>
      <c r="K2551" s="25">
        <f>VLOOKUP($E2551,[1]AllProteinsNorm!$A$1:$Q$3226,4,FALSE)</f>
        <v>466357.08135703002</v>
      </c>
      <c r="L2551" s="1">
        <f>VLOOKUP($E2551,[1]AllProteinsNorm!$A$1:$Q$3226,5,FALSE)</f>
        <v>546196.07300466602</v>
      </c>
      <c r="M2551" s="1">
        <f>VLOOKUP($E2551,[1]AllProteinsNorm!$A$1:$Q$3226,10,FALSE)</f>
        <v>395169.984413117</v>
      </c>
      <c r="N2551" s="1">
        <f>VLOOKUP($E2551,[1]AllProteinsNorm!$A$1:$Q$3226,11,FALSE)</f>
        <v>545962.60772429896</v>
      </c>
      <c r="O2551" s="1">
        <f>VLOOKUP($E2551,[1]AllProteinsNorm!$A$1:$Q$3226,15,FALSE)</f>
        <v>473473.94965764403</v>
      </c>
      <c r="P2551" s="1">
        <f>VLOOKUP($E2551,[1]AllProteinsNorm!$A$1:$Q$3226,6,FALSE)</f>
        <v>522926.63071098097</v>
      </c>
      <c r="Q2551" s="1">
        <f>VLOOKUP($E2551,[1]AllProteinsNorm!$A$1:$Q$3226,8,FALSE)</f>
        <v>311421.812125094</v>
      </c>
      <c r="R2551" s="1">
        <f>VLOOKUP($E2551,[1]AllProteinsNorm!$A$1:$Q$3226,13,FALSE)</f>
        <v>464680.80651980202</v>
      </c>
      <c r="S2551" s="1">
        <f>VLOOKUP($E2551,[1]AllProteinsNorm!$A$1:$Q$3226,16,FALSE)</f>
        <v>494151.73849488702</v>
      </c>
      <c r="T2551" s="1">
        <f>VLOOKUP($E2551,[1]AllProteinsNorm!$A$1:$Q$3226,17,FALSE)</f>
        <v>382096.90771422599</v>
      </c>
      <c r="U2551" s="1">
        <f>VLOOKUP($E2551,[1]AllProteinsNorm!$A$1:$Q$3226,3,FALSE)</f>
        <v>412647.89255092101</v>
      </c>
      <c r="V2551" s="1">
        <f>VLOOKUP($E2551,[1]AllProteinsNorm!$A$1:$Q$3226,7,FALSE)</f>
        <v>465430.03109924699</v>
      </c>
      <c r="W2551" s="1">
        <f>VLOOKUP($E2551,[1]AllProteinsNorm!$A$1:$Q$3226,9,FALSE)</f>
        <v>473091.91483733</v>
      </c>
      <c r="X2551" s="1">
        <f>VLOOKUP($E2551,[1]AllProteinsNorm!$A$1:$Q$3226,12,FALSE)</f>
        <v>158975.88681569701</v>
      </c>
      <c r="Y2551" s="29">
        <f>VLOOKUP($E2551,[1]AllProteinsNorm!$A$1:$Q$3226,14,FALSE)</f>
        <v>505802.12289093202</v>
      </c>
      <c r="Z2551" s="25">
        <f t="shared" si="299"/>
        <v>0.96070539177021408</v>
      </c>
      <c r="AA2551" s="1">
        <f t="shared" si="299"/>
        <v>1.1251753930108734</v>
      </c>
      <c r="AB2551" s="1">
        <f t="shared" si="299"/>
        <v>0.81405847550707533</v>
      </c>
      <c r="AC2551" s="1">
        <f t="shared" si="299"/>
        <v>1.1246944496252018</v>
      </c>
      <c r="AD2551" s="1">
        <f t="shared" si="299"/>
        <v>0.97536629008663533</v>
      </c>
      <c r="AE2551" s="1">
        <f t="shared" si="299"/>
        <v>1.0772398526949012</v>
      </c>
      <c r="AF2551" s="1">
        <f t="shared" si="299"/>
        <v>0.64153547996493487</v>
      </c>
      <c r="AG2551" s="1">
        <f t="shared" si="299"/>
        <v>0.95725223036537899</v>
      </c>
      <c r="AH2551" s="1">
        <f t="shared" si="299"/>
        <v>1.0179629697982853</v>
      </c>
      <c r="AI2551" s="1">
        <f t="shared" si="299"/>
        <v>0.78712766267347534</v>
      </c>
      <c r="AJ2551" s="1">
        <f t="shared" si="299"/>
        <v>0.85006333370713338</v>
      </c>
      <c r="AK2551" s="1">
        <f t="shared" si="299"/>
        <v>0.95879564874990331</v>
      </c>
      <c r="AL2551" s="1">
        <f t="shared" si="299"/>
        <v>0.97457929032531154</v>
      </c>
      <c r="AM2551" s="1">
        <f t="shared" si="299"/>
        <v>0.32749366897329546</v>
      </c>
      <c r="AN2551" s="29">
        <f t="shared" si="299"/>
        <v>1.0419630065789154</v>
      </c>
      <c r="AO2551" s="1">
        <f t="shared" si="295"/>
        <v>56586.758144647065</v>
      </c>
      <c r="AP2551" s="1">
        <f t="shared" si="296"/>
        <v>77693.321563017584</v>
      </c>
      <c r="AQ2551" s="29">
        <f t="shared" si="297"/>
        <v>125713.42946743491</v>
      </c>
    </row>
    <row r="2552" spans="1:43" x14ac:dyDescent="0.2">
      <c r="A2552" s="26"/>
      <c r="E2552" s="25" t="s">
        <v>4965</v>
      </c>
      <c r="F2552" s="26" t="s">
        <v>4966</v>
      </c>
      <c r="G2552" s="1">
        <v>0.169542738406672</v>
      </c>
      <c r="H2552" s="1">
        <v>1.15473188469153</v>
      </c>
      <c r="I2552" s="1">
        <f>VLOOKUP(F2552,'[1]SUSMB vs SHAM all proteins sum'!$B$2:$E$3214,2,FALSE)</f>
        <v>0.59310182526739996</v>
      </c>
      <c r="J2552" s="29">
        <f>VLOOKUP(F2552,'[1]SUSMB vs SHAM all proteins sum'!$B$2:$E$3214,3,FALSE)</f>
        <v>1.07118668165165</v>
      </c>
      <c r="K2552" s="25">
        <f>VLOOKUP($E2552,[1]AllProteinsNorm!$A$1:$Q$3226,4,FALSE)</f>
        <v>718214.25181022496</v>
      </c>
      <c r="L2552" s="1">
        <f>VLOOKUP($E2552,[1]AllProteinsNorm!$A$1:$Q$3226,5,FALSE)</f>
        <v>628444.07161192002</v>
      </c>
      <c r="M2552" s="1">
        <f>VLOOKUP($E2552,[1]AllProteinsNorm!$A$1:$Q$3226,10,FALSE)</f>
        <v>628627.96631643595</v>
      </c>
      <c r="N2552" s="1">
        <f>VLOOKUP($E2552,[1]AllProteinsNorm!$A$1:$Q$3226,11,FALSE)</f>
        <v>575805.97650571598</v>
      </c>
      <c r="O2552" s="1">
        <f>VLOOKUP($E2552,[1]AllProteinsNorm!$A$1:$Q$3226,15,FALSE)</f>
        <v>960143.33559255104</v>
      </c>
      <c r="P2552" s="1">
        <f>VLOOKUP($E2552,[1]AllProteinsNorm!$A$1:$Q$3226,6,FALSE)</f>
        <v>842470.29020620603</v>
      </c>
      <c r="Q2552" s="1">
        <f>VLOOKUP($E2552,[1]AllProteinsNorm!$A$1:$Q$3226,8,FALSE)</f>
        <v>840098.49413062399</v>
      </c>
      <c r="R2552" s="1">
        <f>VLOOKUP($E2552,[1]AllProteinsNorm!$A$1:$Q$3226,13,FALSE)</f>
        <v>830676.25266852998</v>
      </c>
      <c r="S2552" s="1">
        <f>VLOOKUP($E2552,[1]AllProteinsNorm!$A$1:$Q$3226,16,FALSE)</f>
        <v>764978.06464057998</v>
      </c>
      <c r="T2552" s="1">
        <f>VLOOKUP($E2552,[1]AllProteinsNorm!$A$1:$Q$3226,17,FALSE)</f>
        <v>716088.66889520898</v>
      </c>
      <c r="U2552" s="1">
        <f>VLOOKUP($E2552,[1]AllProteinsNorm!$A$1:$Q$3226,3,FALSE)</f>
        <v>871659.94685034303</v>
      </c>
      <c r="V2552" s="1">
        <f>VLOOKUP($E2552,[1]AllProteinsNorm!$A$1:$Q$3226,7,FALSE)</f>
        <v>781962.76466096903</v>
      </c>
      <c r="W2552" s="1">
        <f>VLOOKUP($E2552,[1]AllProteinsNorm!$A$1:$Q$3226,9,FALSE)</f>
        <v>796046.49171668803</v>
      </c>
      <c r="X2552" s="1">
        <f>VLOOKUP($E2552,[1]AllProteinsNorm!$A$1:$Q$3226,12,FALSE)</f>
        <v>532592.20444142097</v>
      </c>
      <c r="Y2552" s="29">
        <f>VLOOKUP($E2552,[1]AllProteinsNorm!$A$1:$Q$3226,14,FALSE)</f>
        <v>765571.945472216</v>
      </c>
      <c r="Z2552" s="25">
        <f t="shared" si="299"/>
        <v>1.0227371974619168</v>
      </c>
      <c r="AA2552" s="1">
        <f t="shared" si="299"/>
        <v>0.89490444799995661</v>
      </c>
      <c r="AB2552" s="1">
        <f t="shared" si="299"/>
        <v>0.89516631408553027</v>
      </c>
      <c r="AC2552" s="1">
        <f t="shared" si="299"/>
        <v>0.81994779302831755</v>
      </c>
      <c r="AD2552" s="1">
        <f t="shared" si="299"/>
        <v>1.3672442474242785</v>
      </c>
      <c r="AE2552" s="1">
        <f t="shared" si="299"/>
        <v>1.1996778139374653</v>
      </c>
      <c r="AF2552" s="1">
        <f t="shared" si="299"/>
        <v>1.1963003759860769</v>
      </c>
      <c r="AG2552" s="1">
        <f t="shared" si="299"/>
        <v>1.1828831027943192</v>
      </c>
      <c r="AH2552" s="1">
        <f t="shared" si="299"/>
        <v>1.0893288736312563</v>
      </c>
      <c r="AI2552" s="1">
        <f t="shared" si="299"/>
        <v>1.0197103670864445</v>
      </c>
      <c r="AJ2552" s="1">
        <f t="shared" si="299"/>
        <v>1.2412438891801332</v>
      </c>
      <c r="AK2552" s="1">
        <f t="shared" si="299"/>
        <v>1.1135150888933476</v>
      </c>
      <c r="AL2552" s="1">
        <f t="shared" si="299"/>
        <v>1.1335703182381849</v>
      </c>
      <c r="AM2552" s="1">
        <f t="shared" si="299"/>
        <v>0.75841137541839077</v>
      </c>
      <c r="AN2552" s="29">
        <f t="shared" si="299"/>
        <v>1.0901745600205794</v>
      </c>
      <c r="AO2552" s="1">
        <f t="shared" si="295"/>
        <v>136835.25848538036</v>
      </c>
      <c r="AP2552" s="1">
        <f t="shared" si="296"/>
        <v>50227.131139949641</v>
      </c>
      <c r="AQ2552" s="29">
        <f t="shared" si="297"/>
        <v>114412.18167269097</v>
      </c>
    </row>
    <row r="2553" spans="1:43" x14ac:dyDescent="0.2">
      <c r="A2553" s="26"/>
      <c r="E2553" s="25" t="s">
        <v>4967</v>
      </c>
      <c r="F2553" s="26" t="s">
        <v>4968</v>
      </c>
      <c r="G2553" s="1">
        <v>0.378715235365362</v>
      </c>
      <c r="H2553" s="1">
        <v>0.81784830052955304</v>
      </c>
      <c r="I2553" s="1">
        <f>VLOOKUP(F2553,'[1]SUSMB vs SHAM all proteins sum'!$B$2:$E$3214,2,FALSE)</f>
        <v>0.91054000022645398</v>
      </c>
      <c r="J2553" s="29">
        <f>VLOOKUP(F2553,'[1]SUSMB vs SHAM all proteins sum'!$B$2:$E$3214,3,FALSE)</f>
        <v>0.97357437539426295</v>
      </c>
      <c r="K2553" s="25">
        <f>VLOOKUP($E2553,[1]AllProteinsNorm!$A$1:$Q$3226,4,FALSE)</f>
        <v>133256.21080777599</v>
      </c>
      <c r="L2553" s="1">
        <f>VLOOKUP($E2553,[1]AllProteinsNorm!$A$1:$Q$3226,5,FALSE)</f>
        <v>95360.443517278705</v>
      </c>
      <c r="M2553" s="1">
        <f>VLOOKUP($E2553,[1]AllProteinsNorm!$A$1:$Q$3226,10,FALSE)</f>
        <v>112886.605760395</v>
      </c>
      <c r="N2553" s="1">
        <f>VLOOKUP($E2553,[1]AllProteinsNorm!$A$1:$Q$3226,11,FALSE)</f>
        <v>85736.292706781402</v>
      </c>
      <c r="O2553" s="1">
        <f>VLOOKUP($E2553,[1]AllProteinsNorm!$A$1:$Q$3226,15,FALSE)</f>
        <v>46858.207136704601</v>
      </c>
      <c r="P2553" s="1">
        <f>VLOOKUP($E2553,[1]AllProteinsNorm!$A$1:$Q$3226,6,FALSE)</f>
        <v>82846.379025016402</v>
      </c>
      <c r="Q2553" s="1">
        <f>VLOOKUP($E2553,[1]AllProteinsNorm!$A$1:$Q$3226,8,FALSE)</f>
        <v>54701.532925710897</v>
      </c>
      <c r="R2553" s="1">
        <f>VLOOKUP($E2553,[1]AllProteinsNorm!$A$1:$Q$3226,13,FALSE)</f>
        <v>101641.60895709301</v>
      </c>
      <c r="S2553" s="1">
        <f>VLOOKUP($E2553,[1]AllProteinsNorm!$A$1:$Q$3226,16,FALSE)</f>
        <v>55810.227036640099</v>
      </c>
      <c r="T2553" s="1">
        <f>VLOOKUP($E2553,[1]AllProteinsNorm!$A$1:$Q$3226,17,FALSE)</f>
        <v>82026.453418544101</v>
      </c>
      <c r="U2553" s="1">
        <f>VLOOKUP($E2553,[1]AllProteinsNorm!$A$1:$Q$3226,3,FALSE)</f>
        <v>55457.822522986302</v>
      </c>
      <c r="V2553" s="1">
        <f>VLOOKUP($E2553,[1]AllProteinsNorm!$A$1:$Q$3226,7,FALSE)</f>
        <v>86998.4000479807</v>
      </c>
      <c r="W2553" s="1">
        <f>VLOOKUP($E2553,[1]AllProteinsNorm!$A$1:$Q$3226,9,FALSE)</f>
        <v>95553.328514016393</v>
      </c>
      <c r="X2553" s="1">
        <f>VLOOKUP($E2553,[1]AllProteinsNorm!$A$1:$Q$3226,12,FALSE)</f>
        <v>137582.12247451799</v>
      </c>
      <c r="Y2553" s="29">
        <f>VLOOKUP($E2553,[1]AllProteinsNorm!$A$1:$Q$3226,14,FALSE)</f>
        <v>79471.658138783299</v>
      </c>
      <c r="Z2553" s="25">
        <f t="shared" si="299"/>
        <v>1.4053663829560201</v>
      </c>
      <c r="AA2553" s="1">
        <f t="shared" si="299"/>
        <v>1.0057044303644531</v>
      </c>
      <c r="AB2553" s="1">
        <f t="shared" si="299"/>
        <v>1.1905414378810395</v>
      </c>
      <c r="AC2553" s="1">
        <f t="shared" si="299"/>
        <v>0.9042047859457587</v>
      </c>
      <c r="AD2553" s="1">
        <f t="shared" si="299"/>
        <v>0.49418296285272845</v>
      </c>
      <c r="AE2553" s="1">
        <f t="shared" si="299"/>
        <v>0.87372675033767888</v>
      </c>
      <c r="AF2553" s="1">
        <f t="shared" si="299"/>
        <v>0.57690140672580181</v>
      </c>
      <c r="AG2553" s="1">
        <f t="shared" si="299"/>
        <v>1.0719477874386967</v>
      </c>
      <c r="AH2553" s="1">
        <f t="shared" si="299"/>
        <v>0.58859408073353592</v>
      </c>
      <c r="AI2553" s="1">
        <f t="shared" si="299"/>
        <v>0.86507952949239153</v>
      </c>
      <c r="AJ2553" s="1">
        <f t="shared" si="299"/>
        <v>0.5848775000676979</v>
      </c>
      <c r="AK2553" s="1">
        <f t="shared" si="299"/>
        <v>0.91751540927994701</v>
      </c>
      <c r="AL2553" s="1">
        <f t="shared" si="299"/>
        <v>1.0077386626793938</v>
      </c>
      <c r="AM2553" s="1">
        <f t="shared" si="299"/>
        <v>1.450988953155365</v>
      </c>
      <c r="AN2553" s="29">
        <f t="shared" si="299"/>
        <v>0.83813576919974908</v>
      </c>
      <c r="AO2553" s="1">
        <f t="shared" si="295"/>
        <v>28937.463385734591</v>
      </c>
      <c r="AP2553" s="1">
        <f t="shared" si="296"/>
        <v>17889.472283041036</v>
      </c>
      <c r="AQ2553" s="29">
        <f t="shared" si="297"/>
        <v>26843.203909590833</v>
      </c>
    </row>
    <row r="2554" spans="1:43" x14ac:dyDescent="0.2">
      <c r="A2554" s="26"/>
      <c r="E2554" s="25" t="s">
        <v>4969</v>
      </c>
      <c r="F2554" s="26" t="s">
        <v>4970</v>
      </c>
      <c r="G2554" s="1">
        <v>7.9905416960764794E-2</v>
      </c>
      <c r="H2554" s="1">
        <v>1.1690718086526799</v>
      </c>
      <c r="I2554" s="1">
        <f>VLOOKUP(F2554,'[1]SUSMB vs SHAM all proteins sum'!$B$2:$E$3214,2,FALSE)</f>
        <v>7.6943841847358502E-2</v>
      </c>
      <c r="J2554" s="29">
        <f>VLOOKUP(F2554,'[1]SUSMB vs SHAM all proteins sum'!$B$2:$E$3214,3,FALSE)</f>
        <v>1.1946865959094299</v>
      </c>
      <c r="K2554" s="25">
        <f>VLOOKUP($E2554,[1]AllProteinsNorm!$A$1:$Q$3226,4,FALSE)</f>
        <v>991033.48669460602</v>
      </c>
      <c r="L2554" s="1">
        <f>VLOOKUP($E2554,[1]AllProteinsNorm!$A$1:$Q$3226,5,FALSE)</f>
        <v>1482750.1864263101</v>
      </c>
      <c r="M2554" s="1">
        <f>VLOOKUP($E2554,[1]AllProteinsNorm!$A$1:$Q$3226,10,FALSE)</f>
        <v>1273488.7097237499</v>
      </c>
      <c r="N2554" s="1">
        <f>VLOOKUP($E2554,[1]AllProteinsNorm!$A$1:$Q$3226,11,FALSE)</f>
        <v>1367544.7910543501</v>
      </c>
      <c r="O2554" s="1">
        <f>VLOOKUP($E2554,[1]AllProteinsNorm!$A$1:$Q$3226,15,FALSE)</f>
        <v>1060771.4468338401</v>
      </c>
      <c r="P2554" s="1">
        <f>VLOOKUP($E2554,[1]AllProteinsNorm!$A$1:$Q$3226,6,FALSE)</f>
        <v>1388569.20207352</v>
      </c>
      <c r="Q2554" s="1">
        <f>VLOOKUP($E2554,[1]AllProteinsNorm!$A$1:$Q$3226,8,FALSE)</f>
        <v>1370063.0628313599</v>
      </c>
      <c r="R2554" s="1">
        <f>VLOOKUP($E2554,[1]AllProteinsNorm!$A$1:$Q$3226,13,FALSE)</f>
        <v>1486876.6138220001</v>
      </c>
      <c r="S2554" s="1">
        <f>VLOOKUP($E2554,[1]AllProteinsNorm!$A$1:$Q$3226,16,FALSE)</f>
        <v>1483957.1444129399</v>
      </c>
      <c r="T2554" s="1">
        <f>VLOOKUP($E2554,[1]AllProteinsNorm!$A$1:$Q$3226,17,FALSE)</f>
        <v>1412265.5328935699</v>
      </c>
      <c r="U2554" s="1">
        <f>VLOOKUP($E2554,[1]AllProteinsNorm!$A$1:$Q$3226,3,FALSE)</f>
        <v>1468853.68772136</v>
      </c>
      <c r="V2554" s="1">
        <f>VLOOKUP($E2554,[1]AllProteinsNorm!$A$1:$Q$3226,7,FALSE)</f>
        <v>1456424.13316398</v>
      </c>
      <c r="W2554" s="1">
        <f>VLOOKUP($E2554,[1]AllProteinsNorm!$A$1:$Q$3226,9,FALSE)</f>
        <v>1605906.9657968101</v>
      </c>
      <c r="X2554" s="1">
        <f>VLOOKUP($E2554,[1]AllProteinsNorm!$A$1:$Q$3226,12,FALSE)</f>
        <v>1244029.8167369701</v>
      </c>
      <c r="Y2554" s="29">
        <f>VLOOKUP($E2554,[1]AllProteinsNorm!$A$1:$Q$3226,14,FALSE)</f>
        <v>1545849.3783871301</v>
      </c>
      <c r="Z2554" s="25">
        <f t="shared" si="299"/>
        <v>0.8023797791254107</v>
      </c>
      <c r="AA2554" s="1">
        <f t="shared" si="299"/>
        <v>1.2004930035724692</v>
      </c>
      <c r="AB2554" s="1">
        <f t="shared" si="299"/>
        <v>1.0310666625755789</v>
      </c>
      <c r="AC2554" s="1">
        <f t="shared" si="299"/>
        <v>1.1072181738783498</v>
      </c>
      <c r="AD2554" s="1">
        <f t="shared" si="299"/>
        <v>0.85884238084819053</v>
      </c>
      <c r="AE2554" s="1">
        <f t="shared" si="299"/>
        <v>1.124240365859035</v>
      </c>
      <c r="AF2554" s="1">
        <f t="shared" si="299"/>
        <v>1.109257065983756</v>
      </c>
      <c r="AG2554" s="1">
        <f t="shared" si="299"/>
        <v>1.2038339218631053</v>
      </c>
      <c r="AH2554" s="1">
        <f t="shared" si="299"/>
        <v>1.201470204338869</v>
      </c>
      <c r="AI2554" s="1">
        <f t="shared" si="299"/>
        <v>1.1434258494423293</v>
      </c>
      <c r="AJ2554" s="1">
        <f t="shared" si="299"/>
        <v>1.1892418503963198</v>
      </c>
      <c r="AK2554" s="1">
        <f t="shared" si="299"/>
        <v>1.1791783930315829</v>
      </c>
      <c r="AL2554" s="1">
        <f t="shared" si="299"/>
        <v>1.3002055872094642</v>
      </c>
      <c r="AM2554" s="1">
        <f t="shared" si="299"/>
        <v>1.0072155814916806</v>
      </c>
      <c r="AN2554" s="29">
        <f t="shared" si="299"/>
        <v>1.2515805968659908</v>
      </c>
      <c r="AO2554" s="1">
        <f t="shared" si="295"/>
        <v>184556.13581997299</v>
      </c>
      <c r="AP2554" s="1">
        <f t="shared" si="296"/>
        <v>48489.396732608184</v>
      </c>
      <c r="AQ2554" s="29">
        <f t="shared" si="297"/>
        <v>122722.87059887768</v>
      </c>
    </row>
    <row r="2555" spans="1:43" x14ac:dyDescent="0.2">
      <c r="A2555" s="26"/>
      <c r="E2555" s="25" t="s">
        <v>4971</v>
      </c>
      <c r="F2555" s="26" t="s">
        <v>4972</v>
      </c>
      <c r="G2555" s="1">
        <v>0.48181229860908797</v>
      </c>
      <c r="H2555" s="1">
        <v>0.77405096026349396</v>
      </c>
      <c r="I2555" s="1">
        <f>VLOOKUP(F2555,'[1]SUSMB vs SHAM all proteins sum'!$B$2:$E$3214,2,FALSE)</f>
        <v>0.92494571203507903</v>
      </c>
      <c r="J2555" s="29">
        <f>VLOOKUP(F2555,'[1]SUSMB vs SHAM all proteins sum'!$B$2:$E$3214,3,FALSE)</f>
        <v>0.98018845100243002</v>
      </c>
      <c r="K2555" s="25">
        <f>VLOOKUP($E2555,[1]AllProteinsNorm!$A$1:$Q$3226,4,FALSE)</f>
        <v>37797.047939076598</v>
      </c>
      <c r="L2555" s="1">
        <f>VLOOKUP($E2555,[1]AllProteinsNorm!$A$1:$Q$3226,5,FALSE)</f>
        <v>47299.688339543602</v>
      </c>
      <c r="M2555" s="1">
        <f>VLOOKUP($E2555,[1]AllProteinsNorm!$A$1:$Q$3226,10,FALSE)</f>
        <v>27774.237145568099</v>
      </c>
      <c r="N2555" s="1">
        <f>VLOOKUP($E2555,[1]AllProteinsNorm!$A$1:$Q$3226,11,FALSE)</f>
        <v>60664.519423188802</v>
      </c>
      <c r="O2555" s="1">
        <f>VLOOKUP($E2555,[1]AllProteinsNorm!$A$1:$Q$3226,15,FALSE)</f>
        <v>62763.2341905223</v>
      </c>
      <c r="P2555" s="1">
        <f>VLOOKUP($E2555,[1]AllProteinsNorm!$A$1:$Q$3226,6,FALSE)</f>
        <v>56662.295062786303</v>
      </c>
      <c r="Q2555" s="1">
        <f>VLOOKUP($E2555,[1]AllProteinsNorm!$A$1:$Q$3226,8,FALSE)</f>
        <v>11050.2963957259</v>
      </c>
      <c r="R2555" s="1">
        <f>VLOOKUP($E2555,[1]AllProteinsNorm!$A$1:$Q$3226,13,FALSE)</f>
        <v>35075.019720456999</v>
      </c>
      <c r="S2555" s="1">
        <f>VLOOKUP($E2555,[1]AllProteinsNorm!$A$1:$Q$3226,16,FALSE)</f>
        <v>64922.493985384703</v>
      </c>
      <c r="T2555" s="1">
        <f>VLOOKUP($E2555,[1]AllProteinsNorm!$A$1:$Q$3226,17,FALSE)</f>
        <v>36845.5410258048</v>
      </c>
      <c r="U2555" s="1">
        <f>VLOOKUP($E2555,[1]AllProteinsNorm!$A$1:$Q$3226,3,FALSE)</f>
        <v>40115.298134770797</v>
      </c>
      <c r="V2555" s="1">
        <f>VLOOKUP($E2555,[1]AllProteinsNorm!$A$1:$Q$3226,7,FALSE)</f>
        <v>31876.051887838501</v>
      </c>
      <c r="W2555" s="1">
        <f>VLOOKUP($E2555,[1]AllProteinsNorm!$A$1:$Q$3226,9,FALSE)</f>
        <v>72337.5830080046</v>
      </c>
      <c r="X2555" s="1">
        <f>VLOOKUP($E2555,[1]AllProteinsNorm!$A$1:$Q$3226,12,FALSE)</f>
        <v>47689.251494292701</v>
      </c>
      <c r="Y2555" s="29">
        <f>VLOOKUP($E2555,[1]AllProteinsNorm!$A$1:$Q$3226,14,FALSE)</f>
        <v>38778.163100383601</v>
      </c>
      <c r="Z2555" s="25">
        <f t="shared" si="299"/>
        <v>0.79977256781866668</v>
      </c>
      <c r="AA2555" s="1">
        <f t="shared" si="299"/>
        <v>1.000845178737618</v>
      </c>
      <c r="AB2555" s="1">
        <f t="shared" si="299"/>
        <v>0.58769332983146916</v>
      </c>
      <c r="AC2555" s="1">
        <f t="shared" si="299"/>
        <v>1.2836404195579727</v>
      </c>
      <c r="AD2555" s="1">
        <f t="shared" si="299"/>
        <v>1.328048504054274</v>
      </c>
      <c r="AE2555" s="1">
        <f t="shared" si="299"/>
        <v>1.1989547250861485</v>
      </c>
      <c r="AF2555" s="1">
        <f t="shared" si="299"/>
        <v>0.23382048084316531</v>
      </c>
      <c r="AG2555" s="1">
        <f t="shared" si="299"/>
        <v>0.74217538452569409</v>
      </c>
      <c r="AH2555" s="1">
        <f t="shared" si="299"/>
        <v>1.373737700562643</v>
      </c>
      <c r="AI2555" s="1">
        <f t="shared" si="299"/>
        <v>0.77963900795570584</v>
      </c>
      <c r="AJ2555" s="1">
        <f t="shared" si="299"/>
        <v>0.84882594666573896</v>
      </c>
      <c r="AK2555" s="1">
        <f t="shared" si="299"/>
        <v>0.6744863226183605</v>
      </c>
      <c r="AL2555" s="1">
        <f t="shared" si="299"/>
        <v>1.5306384404771372</v>
      </c>
      <c r="AM2555" s="1">
        <f t="shared" si="299"/>
        <v>1.0090882014494293</v>
      </c>
      <c r="AN2555" s="29">
        <f t="shared" si="299"/>
        <v>0.82053262805271199</v>
      </c>
      <c r="AO2555" s="1">
        <f t="shared" si="295"/>
        <v>13336.231865857237</v>
      </c>
      <c r="AP2555" s="1">
        <f t="shared" si="296"/>
        <v>18798.422176970045</v>
      </c>
      <c r="AQ2555" s="29">
        <f t="shared" si="297"/>
        <v>14019.026855875321</v>
      </c>
    </row>
    <row r="2556" spans="1:43" x14ac:dyDescent="0.2">
      <c r="A2556" s="26"/>
      <c r="E2556" s="25" t="s">
        <v>4973</v>
      </c>
      <c r="F2556" s="26" t="s">
        <v>4974</v>
      </c>
      <c r="G2556" s="1">
        <v>0.773144355415608</v>
      </c>
      <c r="H2556" s="1">
        <v>0.96297859314492096</v>
      </c>
      <c r="I2556" s="1">
        <f>VLOOKUP(F2556,'[1]SUSMB vs SHAM all proteins sum'!$B$2:$E$3214,2,FALSE)</f>
        <v>0.39140965732482902</v>
      </c>
      <c r="J2556" s="29">
        <f>VLOOKUP(F2556,'[1]SUSMB vs SHAM all proteins sum'!$B$2:$E$3214,3,FALSE)</f>
        <v>1.08586794614251</v>
      </c>
      <c r="K2556" s="25">
        <f>VLOOKUP($E2556,[1]AllProteinsNorm!$A$1:$Q$3226,4,FALSE)</f>
        <v>160529.78028366799</v>
      </c>
      <c r="L2556" s="1">
        <f>VLOOKUP($E2556,[1]AllProteinsNorm!$A$1:$Q$3226,5,FALSE)</f>
        <v>196188.63734639899</v>
      </c>
      <c r="M2556" s="1">
        <f>VLOOKUP($E2556,[1]AllProteinsNorm!$A$1:$Q$3226,10,FALSE)</f>
        <v>191270.88004407301</v>
      </c>
      <c r="N2556" s="1">
        <f>VLOOKUP($E2556,[1]AllProteinsNorm!$A$1:$Q$3226,11,FALSE)</f>
        <v>182808.88627996901</v>
      </c>
      <c r="O2556" s="1">
        <f>VLOOKUP($E2556,[1]AllProteinsNorm!$A$1:$Q$3226,15,FALSE)</f>
        <v>129877.91023966001</v>
      </c>
      <c r="P2556" s="1">
        <f>VLOOKUP($E2556,[1]AllProteinsNorm!$A$1:$Q$3226,6,FALSE)</f>
        <v>159136.561552094</v>
      </c>
      <c r="Q2556" s="1">
        <f>VLOOKUP($E2556,[1]AllProteinsNorm!$A$1:$Q$3226,8,FALSE)</f>
        <v>171716.32237372099</v>
      </c>
      <c r="R2556" s="1">
        <f>VLOOKUP($E2556,[1]AllProteinsNorm!$A$1:$Q$3226,13,FALSE)</f>
        <v>219822.63687317699</v>
      </c>
      <c r="S2556" s="1">
        <f>VLOOKUP($E2556,[1]AllProteinsNorm!$A$1:$Q$3226,16,FALSE)</f>
        <v>116841.078796138</v>
      </c>
      <c r="T2556" s="1">
        <f>VLOOKUP($E2556,[1]AllProteinsNorm!$A$1:$Q$3226,17,FALSE)</f>
        <v>168750.30159994299</v>
      </c>
      <c r="U2556" s="1">
        <f>VLOOKUP($E2556,[1]AllProteinsNorm!$A$1:$Q$3226,3,FALSE)</f>
        <v>205883.88900149599</v>
      </c>
      <c r="V2556" s="1">
        <f>VLOOKUP($E2556,[1]AllProteinsNorm!$A$1:$Q$3226,7,FALSE)</f>
        <v>172937.79527187199</v>
      </c>
      <c r="W2556" s="1">
        <f>VLOOKUP($E2556,[1]AllProteinsNorm!$A$1:$Q$3226,9,FALSE)</f>
        <v>196095.40266200301</v>
      </c>
      <c r="X2556" s="1">
        <f>VLOOKUP($E2556,[1]AllProteinsNorm!$A$1:$Q$3226,12,FALSE)</f>
        <v>196830.88735956899</v>
      </c>
      <c r="Y2556" s="29">
        <f>VLOOKUP($E2556,[1]AllProteinsNorm!$A$1:$Q$3226,14,FALSE)</f>
        <v>157116.94864772799</v>
      </c>
      <c r="Z2556" s="25">
        <f t="shared" ref="Z2556:AN2572" si="300">K2556/AVERAGE($K2556:$O2556)</f>
        <v>0.93257952304370029</v>
      </c>
      <c r="AA2556" s="1">
        <f t="shared" si="300"/>
        <v>1.1397356024520295</v>
      </c>
      <c r="AB2556" s="1">
        <f t="shared" si="300"/>
        <v>1.1111664500409089</v>
      </c>
      <c r="AC2556" s="1">
        <f t="shared" si="300"/>
        <v>1.0620074585155852</v>
      </c>
      <c r="AD2556" s="1">
        <f t="shared" si="300"/>
        <v>0.75451096594777645</v>
      </c>
      <c r="AE2556" s="1">
        <f t="shared" si="300"/>
        <v>0.92448577708646495</v>
      </c>
      <c r="AF2556" s="1">
        <f t="shared" si="300"/>
        <v>0.99756646857128528</v>
      </c>
      <c r="AG2556" s="1">
        <f t="shared" si="300"/>
        <v>1.2770346379789599</v>
      </c>
      <c r="AH2556" s="1">
        <f t="shared" si="300"/>
        <v>0.67877497460637548</v>
      </c>
      <c r="AI2556" s="1">
        <f t="shared" si="300"/>
        <v>0.98033570781362533</v>
      </c>
      <c r="AJ2556" s="1">
        <f t="shared" si="300"/>
        <v>1.1960590656021182</v>
      </c>
      <c r="AK2556" s="1">
        <f t="shared" si="300"/>
        <v>1.004662476618861</v>
      </c>
      <c r="AL2556" s="1">
        <f t="shared" si="300"/>
        <v>1.1391939661441028</v>
      </c>
      <c r="AM2556" s="1">
        <f t="shared" si="300"/>
        <v>1.1434666809466147</v>
      </c>
      <c r="AN2556" s="29">
        <f t="shared" si="300"/>
        <v>0.91275306533816281</v>
      </c>
      <c r="AO2556" s="1">
        <f t="shared" si="295"/>
        <v>24409.153948505886</v>
      </c>
      <c r="AP2556" s="1">
        <f t="shared" si="296"/>
        <v>32841.949550813275</v>
      </c>
      <c r="AQ2556" s="29">
        <f t="shared" si="297"/>
        <v>17995.491021474005</v>
      </c>
    </row>
    <row r="2557" spans="1:43" x14ac:dyDescent="0.2">
      <c r="A2557" s="26"/>
      <c r="E2557" s="25" t="s">
        <v>4975</v>
      </c>
      <c r="F2557" s="26" t="s">
        <v>4976</v>
      </c>
      <c r="G2557" s="1">
        <v>0.38437790627848301</v>
      </c>
      <c r="H2557" s="1">
        <v>1.4848729091998001</v>
      </c>
      <c r="I2557" s="1">
        <f>VLOOKUP(F2557,'[1]SUSMB vs SHAM all proteins sum'!$B$2:$E$3214,2,FALSE)</f>
        <v>0.80580064407434504</v>
      </c>
      <c r="J2557" s="29">
        <f>VLOOKUP(F2557,'[1]SUSMB vs SHAM all proteins sum'!$B$2:$E$3214,3,FALSE)</f>
        <v>0.97502899430377499</v>
      </c>
      <c r="K2557" s="25">
        <f>VLOOKUP($E2557,[1]AllProteinsNorm!$A$1:$Q$3226,4,FALSE)</f>
        <v>317029.69106686098</v>
      </c>
      <c r="L2557" s="1">
        <f>VLOOKUP($E2557,[1]AllProteinsNorm!$A$1:$Q$3226,5,FALSE)</f>
        <v>276443.12069969502</v>
      </c>
      <c r="M2557" s="1">
        <f>VLOOKUP($E2557,[1]AllProteinsNorm!$A$1:$Q$3226,10,FALSE)</f>
        <v>373341.907805186</v>
      </c>
      <c r="N2557" s="1">
        <f>VLOOKUP($E2557,[1]AllProteinsNorm!$A$1:$Q$3226,11,FALSE)</f>
        <v>318458.53156209399</v>
      </c>
      <c r="O2557" s="1">
        <f>VLOOKUP($E2557,[1]AllProteinsNorm!$A$1:$Q$3226,15,FALSE)</f>
        <v>338860.262046922</v>
      </c>
      <c r="P2557" s="1">
        <f>VLOOKUP($E2557,[1]AllProteinsNorm!$A$1:$Q$3226,6,FALSE)</f>
        <v>294271.57498837099</v>
      </c>
      <c r="Q2557" s="1">
        <f>VLOOKUP($E2557,[1]AllProteinsNorm!$A$1:$Q$3226,8,FALSE)</f>
        <v>1020688.69419378</v>
      </c>
      <c r="R2557" s="1">
        <f>VLOOKUP($E2557,[1]AllProteinsNorm!$A$1:$Q$3226,13,FALSE)</f>
        <v>1543200.7050659701</v>
      </c>
      <c r="S2557" s="1">
        <f>VLOOKUP($E2557,[1]AllProteinsNorm!$A$1:$Q$3226,16,FALSE)</f>
        <v>146343.21295351401</v>
      </c>
      <c r="T2557" s="1">
        <f>VLOOKUP($E2557,[1]AllProteinsNorm!$A$1:$Q$3226,17,FALSE)</f>
        <v>375747.24055710097</v>
      </c>
      <c r="U2557" s="1">
        <f>VLOOKUP($E2557,[1]AllProteinsNorm!$A$1:$Q$3226,3,FALSE)</f>
        <v>318975.71233643999</v>
      </c>
      <c r="V2557" s="1">
        <f>VLOOKUP($E2557,[1]AllProteinsNorm!$A$1:$Q$3226,7,FALSE)</f>
        <v>299585.98233956</v>
      </c>
      <c r="W2557" s="1">
        <f>VLOOKUP($E2557,[1]AllProteinsNorm!$A$1:$Q$3226,9,FALSE)</f>
        <v>364719.94195159402</v>
      </c>
      <c r="X2557" s="1">
        <f>VLOOKUP($E2557,[1]AllProteinsNorm!$A$1:$Q$3226,12,FALSE)</f>
        <v>233817.77636475899</v>
      </c>
      <c r="Y2557" s="29">
        <f>VLOOKUP($E2557,[1]AllProteinsNorm!$A$1:$Q$3226,14,FALSE)</f>
        <v>381818.97621112998</v>
      </c>
      <c r="Z2557" s="25">
        <f t="shared" si="300"/>
        <v>0.97599639590583698</v>
      </c>
      <c r="AA2557" s="1">
        <f t="shared" si="300"/>
        <v>0.85104801562249488</v>
      </c>
      <c r="AB2557" s="1">
        <f t="shared" si="300"/>
        <v>1.149357195006772</v>
      </c>
      <c r="AC2557" s="1">
        <f t="shared" si="300"/>
        <v>0.98039517372686336</v>
      </c>
      <c r="AD2557" s="1">
        <f t="shared" si="300"/>
        <v>1.0432032197380332</v>
      </c>
      <c r="AE2557" s="1">
        <f t="shared" si="300"/>
        <v>0.90593406453407765</v>
      </c>
      <c r="AF2557" s="1">
        <f t="shared" si="300"/>
        <v>3.1422561196795602</v>
      </c>
      <c r="AG2557" s="1">
        <f t="shared" si="300"/>
        <v>4.7508431189370439</v>
      </c>
      <c r="AH2557" s="1">
        <f t="shared" si="300"/>
        <v>0.45052704031367019</v>
      </c>
      <c r="AI2557" s="1">
        <f t="shared" si="300"/>
        <v>1.1567621673578574</v>
      </c>
      <c r="AJ2557" s="1">
        <f t="shared" si="300"/>
        <v>0.98198734816987798</v>
      </c>
      <c r="AK2557" s="1">
        <f t="shared" si="300"/>
        <v>0.92229481107387745</v>
      </c>
      <c r="AL2557" s="1">
        <f t="shared" si="300"/>
        <v>1.122813915825535</v>
      </c>
      <c r="AM2557" s="1">
        <f t="shared" si="300"/>
        <v>0.71982313789844277</v>
      </c>
      <c r="AN2557" s="29">
        <f t="shared" si="300"/>
        <v>1.1754543980296386</v>
      </c>
      <c r="AO2557" s="1">
        <f t="shared" si="295"/>
        <v>31600.582005941116</v>
      </c>
      <c r="AP2557" s="1">
        <f t="shared" si="296"/>
        <v>526735.60126653407</v>
      </c>
      <c r="AQ2557" s="29">
        <f t="shared" si="297"/>
        <v>52280.745986522285</v>
      </c>
    </row>
    <row r="2558" spans="1:43" x14ac:dyDescent="0.2">
      <c r="A2558" s="26"/>
      <c r="E2558" s="25" t="s">
        <v>4977</v>
      </c>
      <c r="F2558" s="26" t="s">
        <v>4978</v>
      </c>
      <c r="G2558" s="1">
        <v>0.56968877749717495</v>
      </c>
      <c r="H2558" s="1">
        <v>1.0449767251028601</v>
      </c>
      <c r="I2558" s="1">
        <f>VLOOKUP(F2558,'[1]SUSMB vs SHAM all proteins sum'!$B$2:$E$3214,2,FALSE)</f>
        <v>0.79774672905918298</v>
      </c>
      <c r="J2558" s="29">
        <f>VLOOKUP(F2558,'[1]SUSMB vs SHAM all proteins sum'!$B$2:$E$3214,3,FALSE)</f>
        <v>1.0150119832801101</v>
      </c>
      <c r="K2558" s="25">
        <f>VLOOKUP($E2558,[1]AllProteinsNorm!$A$1:$Q$3226,4,FALSE)</f>
        <v>1085549.48153535</v>
      </c>
      <c r="L2558" s="1">
        <f>VLOOKUP($E2558,[1]AllProteinsNorm!$A$1:$Q$3226,5,FALSE)</f>
        <v>1172671.29014505</v>
      </c>
      <c r="M2558" s="1">
        <f>VLOOKUP($E2558,[1]AllProteinsNorm!$A$1:$Q$3226,10,FALSE)</f>
        <v>1288566.7470793801</v>
      </c>
      <c r="N2558" s="1">
        <f>VLOOKUP($E2558,[1]AllProteinsNorm!$A$1:$Q$3226,11,FALSE)</f>
        <v>1273213.3839453401</v>
      </c>
      <c r="O2558" s="1">
        <f>VLOOKUP($E2558,[1]AllProteinsNorm!$A$1:$Q$3226,15,FALSE)</f>
        <v>1491363.85864181</v>
      </c>
      <c r="P2558" s="1">
        <f>VLOOKUP($E2558,[1]AllProteinsNorm!$A$1:$Q$3226,6,FALSE)</f>
        <v>1378259.6881565</v>
      </c>
      <c r="Q2558" s="1">
        <f>VLOOKUP($E2558,[1]AllProteinsNorm!$A$1:$Q$3226,8,FALSE)</f>
        <v>1386229.9936299899</v>
      </c>
      <c r="R2558" s="1">
        <f>VLOOKUP($E2558,[1]AllProteinsNorm!$A$1:$Q$3226,13,FALSE)</f>
        <v>1068937.9452467</v>
      </c>
      <c r="S2558" s="1">
        <f>VLOOKUP($E2558,[1]AllProteinsNorm!$A$1:$Q$3226,16,FALSE)</f>
        <v>1341207.79289367</v>
      </c>
      <c r="T2558" s="1">
        <f>VLOOKUP($E2558,[1]AllProteinsNorm!$A$1:$Q$3226,17,FALSE)</f>
        <v>1416888.99145546</v>
      </c>
      <c r="U2558" s="1">
        <f>VLOOKUP($E2558,[1]AllProteinsNorm!$A$1:$Q$3226,3,FALSE)</f>
        <v>1233328.6289005999</v>
      </c>
      <c r="V2558" s="1">
        <f>VLOOKUP($E2558,[1]AllProteinsNorm!$A$1:$Q$3226,7,FALSE)</f>
        <v>1294040.1162578701</v>
      </c>
      <c r="W2558" s="1">
        <f>VLOOKUP($E2558,[1]AllProteinsNorm!$A$1:$Q$3226,9,FALSE)</f>
        <v>1262535.2273188501</v>
      </c>
      <c r="X2558" s="1">
        <f>VLOOKUP($E2558,[1]AllProteinsNorm!$A$1:$Q$3226,12,FALSE)</f>
        <v>1358152.33388317</v>
      </c>
      <c r="Y2558" s="29">
        <f>VLOOKUP($E2558,[1]AllProteinsNorm!$A$1:$Q$3226,14,FALSE)</f>
        <v>1226182.0447858199</v>
      </c>
      <c r="Z2558" s="25">
        <f t="shared" si="300"/>
        <v>0.85999583496080423</v>
      </c>
      <c r="AA2558" s="1">
        <f t="shared" si="300"/>
        <v>0.92901562062052823</v>
      </c>
      <c r="AB2558" s="1">
        <f t="shared" si="300"/>
        <v>1.0208305143215828</v>
      </c>
      <c r="AC2558" s="1">
        <f t="shared" si="300"/>
        <v>1.0086672471720832</v>
      </c>
      <c r="AD2558" s="1">
        <f t="shared" si="300"/>
        <v>1.1814907829250016</v>
      </c>
      <c r="AE2558" s="1">
        <f t="shared" si="300"/>
        <v>1.0918872068664598</v>
      </c>
      <c r="AF2558" s="1">
        <f t="shared" si="300"/>
        <v>1.0982014556659452</v>
      </c>
      <c r="AG2558" s="1">
        <f t="shared" si="300"/>
        <v>0.84683581575989775</v>
      </c>
      <c r="AH2558" s="1">
        <f t="shared" si="300"/>
        <v>1.0625338921208527</v>
      </c>
      <c r="AI2558" s="1">
        <f t="shared" si="300"/>
        <v>1.1224901784579131</v>
      </c>
      <c r="AJ2558" s="1">
        <f t="shared" si="300"/>
        <v>0.97706967948830059</v>
      </c>
      <c r="AK2558" s="1">
        <f t="shared" si="300"/>
        <v>1.0251666360523461</v>
      </c>
      <c r="AL2558" s="1">
        <f t="shared" si="300"/>
        <v>1.0002077799805442</v>
      </c>
      <c r="AM2558" s="1">
        <f t="shared" si="300"/>
        <v>1.0759577248656138</v>
      </c>
      <c r="AN2558" s="29">
        <f t="shared" si="300"/>
        <v>0.97140800060820454</v>
      </c>
      <c r="AO2558" s="1">
        <f t="shared" si="295"/>
        <v>136053.91801564026</v>
      </c>
      <c r="AP2558" s="1">
        <f t="shared" si="296"/>
        <v>126992.62866911916</v>
      </c>
      <c r="AQ2558" s="29">
        <f t="shared" si="297"/>
        <v>48066.177534991235</v>
      </c>
    </row>
    <row r="2559" spans="1:43" x14ac:dyDescent="0.2">
      <c r="A2559" s="26"/>
      <c r="E2559" s="25" t="s">
        <v>4979</v>
      </c>
      <c r="F2559" s="26" t="s">
        <v>4980</v>
      </c>
      <c r="G2559" s="1">
        <v>0.17255444723598601</v>
      </c>
      <c r="H2559" s="1">
        <v>0.69534178825488102</v>
      </c>
      <c r="I2559" s="1">
        <f>VLOOKUP(F2559,'[1]SUSMB vs SHAM all proteins sum'!$B$2:$E$3214,2,FALSE)</f>
        <v>0.16553431563835599</v>
      </c>
      <c r="J2559" s="29">
        <f>VLOOKUP(F2559,'[1]SUSMB vs SHAM all proteins sum'!$B$2:$E$3214,3,FALSE)</f>
        <v>0.424785087973581</v>
      </c>
      <c r="K2559" s="25">
        <f>VLOOKUP($E2559,[1]AllProteinsNorm!$A$1:$Q$3226,4,FALSE)</f>
        <v>22301.751760762902</v>
      </c>
      <c r="L2559" s="1">
        <f>VLOOKUP($E2559,[1]AllProteinsNorm!$A$1:$Q$3226,5,FALSE)</f>
        <v>25862.638025265998</v>
      </c>
      <c r="M2559" s="1">
        <f>VLOOKUP($E2559,[1]AllProteinsNorm!$A$1:$Q$3226,10,FALSE)</f>
        <v>59266.259197285202</v>
      </c>
      <c r="N2559" s="1">
        <f>VLOOKUP($E2559,[1]AllProteinsNorm!$A$1:$Q$3226,11,FALSE)</f>
        <v>23835.610769778399</v>
      </c>
      <c r="O2559" s="1">
        <f>VLOOKUP($E2559,[1]AllProteinsNorm!$A$1:$Q$3226,15,FALSE)</f>
        <v>48167.538383432598</v>
      </c>
      <c r="P2559" s="1">
        <f>VLOOKUP($E2559,[1]AllProteinsNorm!$A$1:$Q$3226,6,FALSE)</f>
        <v>15481.1753513966</v>
      </c>
      <c r="Q2559" s="1">
        <f>VLOOKUP($E2559,[1]AllProteinsNorm!$A$1:$Q$3226,8,FALSE)</f>
        <v>25471.007724249899</v>
      </c>
      <c r="R2559" s="1">
        <f>VLOOKUP($E2559,[1]AllProteinsNorm!$A$1:$Q$3226,13,FALSE)</f>
        <v>26720.7053851563</v>
      </c>
      <c r="S2559" s="1">
        <f>VLOOKUP($E2559,[1]AllProteinsNorm!$A$1:$Q$3226,16,FALSE)</f>
        <v>18327.0362916792</v>
      </c>
      <c r="T2559" s="1">
        <f>VLOOKUP($E2559,[1]AllProteinsNorm!$A$1:$Q$3226,17,FALSE)</f>
        <v>33037.067205661602</v>
      </c>
      <c r="U2559" s="1">
        <f>VLOOKUP($E2559,[1]AllProteinsNorm!$A$1:$Q$3226,3,FALSE)</f>
        <v>7518.5037257152098</v>
      </c>
      <c r="V2559" s="1">
        <f>VLOOKUP($E2559,[1]AllProteinsNorm!$A$1:$Q$3226,7,FALSE)</f>
        <v>19427.271267542601</v>
      </c>
      <c r="W2559" s="1">
        <f>VLOOKUP($E2559,[1]AllProteinsNorm!$A$1:$Q$3226,9,FALSE)</f>
        <v>28238.398748916399</v>
      </c>
      <c r="X2559" s="1">
        <f>VLOOKUP($E2559,[1]AllProteinsNorm!$A$1:$Q$3226,12,FALSE)</f>
        <v>2591.6045492200501</v>
      </c>
      <c r="Y2559" s="29">
        <f>VLOOKUP($E2559,[1]AllProteinsNorm!$A$1:$Q$3226,14,FALSE)</f>
        <v>50780.192228801803</v>
      </c>
      <c r="Z2559" s="25">
        <f t="shared" si="300"/>
        <v>0.62144790982449838</v>
      </c>
      <c r="AA2559" s="1">
        <f t="shared" si="300"/>
        <v>0.72067353792477806</v>
      </c>
      <c r="AB2559" s="1">
        <f t="shared" si="300"/>
        <v>1.6514798163106237</v>
      </c>
      <c r="AC2559" s="1">
        <f t="shared" si="300"/>
        <v>0.66418955116924761</v>
      </c>
      <c r="AD2559" s="1">
        <f t="shared" si="300"/>
        <v>1.3422091847708519</v>
      </c>
      <c r="AE2559" s="1">
        <f t="shared" si="300"/>
        <v>0.43138961311005347</v>
      </c>
      <c r="AF2559" s="1">
        <f t="shared" si="300"/>
        <v>0.7097605910584881</v>
      </c>
      <c r="AG2559" s="1">
        <f t="shared" si="300"/>
        <v>0.74458395415632395</v>
      </c>
      <c r="AH2559" s="1">
        <f t="shared" si="300"/>
        <v>0.51069075285735122</v>
      </c>
      <c r="AI2559" s="1">
        <f t="shared" si="300"/>
        <v>0.92059209437579914</v>
      </c>
      <c r="AJ2559" s="1">
        <f t="shared" si="300"/>
        <v>0.20950634172037741</v>
      </c>
      <c r="AK2559" s="1">
        <f t="shared" si="300"/>
        <v>0.54134927391887022</v>
      </c>
      <c r="AL2559" s="1">
        <f t="shared" si="300"/>
        <v>0.78687513283954336</v>
      </c>
      <c r="AM2559" s="1">
        <f t="shared" si="300"/>
        <v>7.2216175997349891E-2</v>
      </c>
      <c r="AN2559" s="29">
        <f t="shared" si="300"/>
        <v>1.4150119084634454</v>
      </c>
      <c r="AO2559" s="1">
        <f t="shared" si="295"/>
        <v>15017.883795078444</v>
      </c>
      <c r="AP2559" s="1">
        <f t="shared" si="296"/>
        <v>6257.8286798075142</v>
      </c>
      <c r="AQ2559" s="29">
        <f t="shared" si="297"/>
        <v>17086.94543150617</v>
      </c>
    </row>
    <row r="2560" spans="1:43" x14ac:dyDescent="0.2">
      <c r="A2560" s="26"/>
      <c r="E2560" s="25" t="s">
        <v>4981</v>
      </c>
      <c r="F2560" s="26" t="s">
        <v>4982</v>
      </c>
      <c r="G2560" s="1">
        <v>0.32993496824548502</v>
      </c>
      <c r="H2560" s="1">
        <v>1.30225564232726</v>
      </c>
      <c r="I2560" s="1">
        <f>VLOOKUP(F2560,'[1]SUSMB vs SHAM all proteins sum'!$B$2:$E$3214,2,FALSE)</f>
        <v>9.5333810810412797E-2</v>
      </c>
      <c r="J2560" s="29">
        <f>VLOOKUP(F2560,'[1]SUSMB vs SHAM all proteins sum'!$B$2:$E$3214,3,FALSE)</f>
        <v>1.4568595816654</v>
      </c>
      <c r="K2560" s="25">
        <f>VLOOKUP($E2560,[1]AllProteinsNorm!$A$1:$Q$3226,4,FALSE)</f>
        <v>173457.473156608</v>
      </c>
      <c r="L2560" s="1">
        <f>VLOOKUP($E2560,[1]AllProteinsNorm!$A$1:$Q$3226,5,FALSE)</f>
        <v>93583.4683896598</v>
      </c>
      <c r="M2560" s="1">
        <f>VLOOKUP($E2560,[1]AllProteinsNorm!$A$1:$Q$3226,10,FALSE)</f>
        <v>78724.674732075102</v>
      </c>
      <c r="N2560" s="1">
        <f>VLOOKUP($E2560,[1]AllProteinsNorm!$A$1:$Q$3226,11,FALSE)</f>
        <v>62711.860005484399</v>
      </c>
      <c r="O2560" s="1">
        <f>VLOOKUP($E2560,[1]AllProteinsNorm!$A$1:$Q$3226,15,FALSE)</f>
        <v>73127.419229003295</v>
      </c>
      <c r="P2560" s="1">
        <f>VLOOKUP($E2560,[1]AllProteinsNorm!$A$1:$Q$3226,6,FALSE)</f>
        <v>81466.634100999596</v>
      </c>
      <c r="Q2560" s="1">
        <f>VLOOKUP($E2560,[1]AllProteinsNorm!$A$1:$Q$3226,8,FALSE)</f>
        <v>113586.242684621</v>
      </c>
      <c r="R2560" s="1">
        <f>VLOOKUP($E2560,[1]AllProteinsNorm!$A$1:$Q$3226,13,FALSE)</f>
        <v>75385.123160463394</v>
      </c>
      <c r="S2560" s="1">
        <f>VLOOKUP($E2560,[1]AllProteinsNorm!$A$1:$Q$3226,16,FALSE)</f>
        <v>172639.96561602599</v>
      </c>
      <c r="T2560" s="1">
        <f>VLOOKUP($E2560,[1]AllProteinsNorm!$A$1:$Q$3226,17,FALSE)</f>
        <v>182255.94295529599</v>
      </c>
      <c r="U2560" s="1">
        <f>VLOOKUP($E2560,[1]AllProteinsNorm!$A$1:$Q$3226,3,FALSE)</f>
        <v>110998.960528133</v>
      </c>
      <c r="V2560" s="1">
        <f>VLOOKUP($E2560,[1]AllProteinsNorm!$A$1:$Q$3226,7,FALSE)</f>
        <v>116555.631286077</v>
      </c>
      <c r="W2560" s="1">
        <f>VLOOKUP($E2560,[1]AllProteinsNorm!$A$1:$Q$3226,9,FALSE)</f>
        <v>135894.393675506</v>
      </c>
      <c r="X2560" s="1">
        <f>VLOOKUP($E2560,[1]AllProteinsNorm!$A$1:$Q$3226,12,FALSE)</f>
        <v>184297.84671642401</v>
      </c>
      <c r="Y2560" s="29">
        <f>VLOOKUP($E2560,[1]AllProteinsNorm!$A$1:$Q$3226,14,FALSE)</f>
        <v>118699.107991378</v>
      </c>
      <c r="Z2560" s="25">
        <f t="shared" si="300"/>
        <v>1.8008275535893805</v>
      </c>
      <c r="AA2560" s="1">
        <f t="shared" si="300"/>
        <v>0.97157928897305623</v>
      </c>
      <c r="AB2560" s="1">
        <f t="shared" si="300"/>
        <v>0.81731597275652867</v>
      </c>
      <c r="AC2560" s="1">
        <f t="shared" si="300"/>
        <v>0.65107166257837246</v>
      </c>
      <c r="AD2560" s="1">
        <f t="shared" si="300"/>
        <v>0.75920552210266179</v>
      </c>
      <c r="AE2560" s="1">
        <f t="shared" si="300"/>
        <v>0.84578286952680293</v>
      </c>
      <c r="AF2560" s="1">
        <f t="shared" si="300"/>
        <v>1.1792471769174002</v>
      </c>
      <c r="AG2560" s="1">
        <f t="shared" si="300"/>
        <v>0.78264490106761209</v>
      </c>
      <c r="AH2560" s="1">
        <f t="shared" si="300"/>
        <v>1.7923402276900924</v>
      </c>
      <c r="AI2560" s="1">
        <f t="shared" si="300"/>
        <v>1.8921728646593505</v>
      </c>
      <c r="AJ2560" s="1">
        <f t="shared" si="300"/>
        <v>1.1523861318927959</v>
      </c>
      <c r="AK2560" s="1">
        <f t="shared" si="300"/>
        <v>1.2100752335788061</v>
      </c>
      <c r="AL2560" s="1">
        <f t="shared" si="300"/>
        <v>1.4108493802871402</v>
      </c>
      <c r="AM2560" s="1">
        <f t="shared" si="300"/>
        <v>1.9133718161250923</v>
      </c>
      <c r="AN2560" s="29">
        <f t="shared" si="300"/>
        <v>1.2323287107057208</v>
      </c>
      <c r="AO2560" s="1">
        <f t="shared" si="295"/>
        <v>39836.357045899218</v>
      </c>
      <c r="AP2560" s="1">
        <f t="shared" si="296"/>
        <v>44799.220606991963</v>
      </c>
      <c r="AQ2560" s="29">
        <f t="shared" si="297"/>
        <v>26826.878149959754</v>
      </c>
    </row>
    <row r="2561" spans="1:43" x14ac:dyDescent="0.2">
      <c r="A2561" s="26"/>
      <c r="E2561" s="25" t="s">
        <v>4983</v>
      </c>
      <c r="F2561" s="26" t="s">
        <v>4984</v>
      </c>
      <c r="G2561" s="1">
        <v>0.79443669642100201</v>
      </c>
      <c r="H2561" s="1">
        <v>1.0584412799401799</v>
      </c>
      <c r="I2561" s="1">
        <f>VLOOKUP(F2561,'[1]SUSMB vs SHAM all proteins sum'!$B$2:$E$3214,2,FALSE)</f>
        <v>0.69258598533319005</v>
      </c>
      <c r="J2561" s="29">
        <f>VLOOKUP(F2561,'[1]SUSMB vs SHAM all proteins sum'!$B$2:$E$3214,3,FALSE)</f>
        <v>1.0997138143832701</v>
      </c>
      <c r="K2561" s="25">
        <f>VLOOKUP($E2561,[1]AllProteinsNorm!$A$1:$Q$3226,4,FALSE)</f>
        <v>46477.737702757098</v>
      </c>
      <c r="L2561" s="1">
        <f>VLOOKUP($E2561,[1]AllProteinsNorm!$A$1:$Q$3226,5,FALSE)</f>
        <v>90745.417823076903</v>
      </c>
      <c r="M2561" s="1">
        <f>VLOOKUP($E2561,[1]AllProteinsNorm!$A$1:$Q$3226,10,FALSE)</f>
        <v>55947.938962986802</v>
      </c>
      <c r="N2561" s="1">
        <f>VLOOKUP($E2561,[1]AllProteinsNorm!$A$1:$Q$3226,11,FALSE)</f>
        <v>97635.959832473105</v>
      </c>
      <c r="O2561" s="1">
        <f>VLOOKUP($E2561,[1]AllProteinsNorm!$A$1:$Q$3226,15,FALSE)</f>
        <v>61415.755459504799</v>
      </c>
      <c r="P2561" s="1">
        <f>VLOOKUP($E2561,[1]AllProteinsNorm!$A$1:$Q$3226,6,FALSE)</f>
        <v>54440.760466985397</v>
      </c>
      <c r="Q2561" s="1">
        <f>VLOOKUP($E2561,[1]AllProteinsNorm!$A$1:$Q$3226,8,FALSE)</f>
        <v>78303.067855882298</v>
      </c>
      <c r="R2561" s="1">
        <f>VLOOKUP($E2561,[1]AllProteinsNorm!$A$1:$Q$3226,13,FALSE)</f>
        <v>105002.378399426</v>
      </c>
      <c r="S2561" s="1">
        <f>VLOOKUP($E2561,[1]AllProteinsNorm!$A$1:$Q$3226,16,FALSE)</f>
        <v>46091.493936844097</v>
      </c>
      <c r="T2561" s="1">
        <f>VLOOKUP($E2561,[1]AllProteinsNorm!$A$1:$Q$3226,17,FALSE)</f>
        <v>91107.544225089994</v>
      </c>
      <c r="U2561" s="1">
        <f>VLOOKUP($E2561,[1]AllProteinsNorm!$A$1:$Q$3226,3,FALSE)</f>
        <v>43526.651509085699</v>
      </c>
      <c r="V2561" s="1">
        <f>VLOOKUP($E2561,[1]AllProteinsNorm!$A$1:$Q$3226,7,FALSE)</f>
        <v>92262.190497383694</v>
      </c>
      <c r="W2561" s="1">
        <f>VLOOKUP($E2561,[1]AllProteinsNorm!$A$1:$Q$3226,9,FALSE)</f>
        <v>96182.547371071996</v>
      </c>
      <c r="X2561" s="1">
        <f>VLOOKUP($E2561,[1]AllProteinsNorm!$A$1:$Q$3226,12,FALSE)</f>
        <v>53293.072827536504</v>
      </c>
      <c r="Y2561" s="29">
        <f>VLOOKUP($E2561,[1]AllProteinsNorm!$A$1:$Q$3226,14,FALSE)</f>
        <v>110559.41252842901</v>
      </c>
      <c r="Z2561" s="25">
        <f t="shared" si="300"/>
        <v>0.6597775103162955</v>
      </c>
      <c r="AA2561" s="1">
        <f t="shared" si="300"/>
        <v>1.2881820158034503</v>
      </c>
      <c r="AB2561" s="1">
        <f t="shared" si="300"/>
        <v>0.79421231972178741</v>
      </c>
      <c r="AC2561" s="1">
        <f t="shared" si="300"/>
        <v>1.3859971177510562</v>
      </c>
      <c r="AD2561" s="1">
        <f t="shared" si="300"/>
        <v>0.87183103640741066</v>
      </c>
      <c r="AE2561" s="1">
        <f t="shared" si="300"/>
        <v>0.77281707707780056</v>
      </c>
      <c r="AF2561" s="1">
        <f t="shared" si="300"/>
        <v>1.1115558913491888</v>
      </c>
      <c r="AG2561" s="1">
        <f t="shared" si="300"/>
        <v>1.4905675538840439</v>
      </c>
      <c r="AH2561" s="1">
        <f t="shared" si="300"/>
        <v>0.65429456379512363</v>
      </c>
      <c r="AI2561" s="1">
        <f t="shared" si="300"/>
        <v>1.2933226028403668</v>
      </c>
      <c r="AJ2561" s="1">
        <f t="shared" si="300"/>
        <v>0.61788518943696391</v>
      </c>
      <c r="AK2561" s="1">
        <f t="shared" si="300"/>
        <v>1.3097134531804153</v>
      </c>
      <c r="AL2561" s="1">
        <f t="shared" si="300"/>
        <v>1.3653651140726797</v>
      </c>
      <c r="AM2561" s="1">
        <f t="shared" si="300"/>
        <v>0.75652500842723325</v>
      </c>
      <c r="AN2561" s="29">
        <f t="shared" si="300"/>
        <v>1.5694527648171652</v>
      </c>
      <c r="AO2561" s="1">
        <f t="shared" si="295"/>
        <v>20087.692536232415</v>
      </c>
      <c r="AP2561" s="1">
        <f t="shared" si="296"/>
        <v>22040.369330848287</v>
      </c>
      <c r="AQ2561" s="29">
        <f t="shared" si="297"/>
        <v>26023.800467958099</v>
      </c>
    </row>
    <row r="2562" spans="1:43" x14ac:dyDescent="0.2">
      <c r="A2562" s="26"/>
      <c r="E2562" s="25" t="s">
        <v>4985</v>
      </c>
      <c r="F2562" s="26" t="s">
        <v>4986</v>
      </c>
      <c r="G2562" s="43">
        <v>8.1013414172592599E-3</v>
      </c>
      <c r="H2562" s="1">
        <v>1.15943239249543</v>
      </c>
      <c r="I2562" s="1">
        <f>VLOOKUP(F2562,'[1]SUSMB vs SHAM all proteins sum'!$B$2:$E$3214,2,FALSE)</f>
        <v>1.8574575510561901E-2</v>
      </c>
      <c r="J2562" s="29">
        <f>VLOOKUP(F2562,'[1]SUSMB vs SHAM all proteins sum'!$B$2:$E$3214,3,FALSE)</f>
        <v>1.112340262404</v>
      </c>
      <c r="K2562" s="25">
        <f>VLOOKUP($E2562,[1]AllProteinsNorm!$A$1:$Q$3226,4,FALSE)</f>
        <v>1779170.44303933</v>
      </c>
      <c r="L2562" s="1">
        <f>VLOOKUP($E2562,[1]AllProteinsNorm!$A$1:$Q$3226,5,FALSE)</f>
        <v>1995951.58272788</v>
      </c>
      <c r="M2562" s="1">
        <f>VLOOKUP($E2562,[1]AllProteinsNorm!$A$1:$Q$3226,10,FALSE)</f>
        <v>2064254.59899091</v>
      </c>
      <c r="N2562" s="1">
        <f>VLOOKUP($E2562,[1]AllProteinsNorm!$A$1:$Q$3226,11,FALSE)</f>
        <v>1827776.9982632201</v>
      </c>
      <c r="O2562" s="1">
        <f>VLOOKUP($E2562,[1]AllProteinsNorm!$A$1:$Q$3226,15,FALSE)</f>
        <v>1809272.8558457999</v>
      </c>
      <c r="P2562" s="1">
        <f>VLOOKUP($E2562,[1]AllProteinsNorm!$A$1:$Q$3226,6,FALSE)</f>
        <v>2356537.4401790099</v>
      </c>
      <c r="Q2562" s="1">
        <f>VLOOKUP($E2562,[1]AllProteinsNorm!$A$1:$Q$3226,8,FALSE)</f>
        <v>2061802.1846828701</v>
      </c>
      <c r="R2562" s="1">
        <f>VLOOKUP($E2562,[1]AllProteinsNorm!$A$1:$Q$3226,13,FALSE)</f>
        <v>2097395.40810068</v>
      </c>
      <c r="S2562" s="1">
        <f>VLOOKUP($E2562,[1]AllProteinsNorm!$A$1:$Q$3226,16,FALSE)</f>
        <v>2365922.6624012301</v>
      </c>
      <c r="T2562" s="1">
        <f>VLOOKUP($E2562,[1]AllProteinsNorm!$A$1:$Q$3226,17,FALSE)</f>
        <v>2106604.68018009</v>
      </c>
      <c r="U2562" s="1">
        <f>VLOOKUP($E2562,[1]AllProteinsNorm!$A$1:$Q$3226,3,FALSE)</f>
        <v>2143906.8869364001</v>
      </c>
      <c r="V2562" s="1">
        <f>VLOOKUP($E2562,[1]AllProteinsNorm!$A$1:$Q$3226,7,FALSE)</f>
        <v>1939312.7825730999</v>
      </c>
      <c r="W2562" s="1">
        <f>VLOOKUP($E2562,[1]AllProteinsNorm!$A$1:$Q$3226,9,FALSE)</f>
        <v>2150120.7490709699</v>
      </c>
      <c r="X2562" s="1">
        <f>VLOOKUP($E2562,[1]AllProteinsNorm!$A$1:$Q$3226,12,FALSE)</f>
        <v>2177919.61541466</v>
      </c>
      <c r="Y2562" s="29">
        <f>VLOOKUP($E2562,[1]AllProteinsNorm!$A$1:$Q$3226,14,FALSE)</f>
        <v>2120254.0608107001</v>
      </c>
      <c r="Z2562" s="25">
        <f t="shared" si="300"/>
        <v>0.93873489495589957</v>
      </c>
      <c r="AA2562" s="1">
        <f t="shared" si="300"/>
        <v>1.0531140547436011</v>
      </c>
      <c r="AB2562" s="1">
        <f t="shared" si="300"/>
        <v>1.0891524371524917</v>
      </c>
      <c r="AC2562" s="1">
        <f t="shared" si="300"/>
        <v>0.96438093111324485</v>
      </c>
      <c r="AD2562" s="1">
        <f t="shared" si="300"/>
        <v>0.95461768203476294</v>
      </c>
      <c r="AE2562" s="1">
        <f t="shared" si="300"/>
        <v>1.2433681860109373</v>
      </c>
      <c r="AF2562" s="1">
        <f t="shared" si="300"/>
        <v>1.0878584819292285</v>
      </c>
      <c r="AG2562" s="1">
        <f t="shared" si="300"/>
        <v>1.1066383582344921</v>
      </c>
      <c r="AH2562" s="1">
        <f t="shared" si="300"/>
        <v>1.2483200643604131</v>
      </c>
      <c r="AI2562" s="1">
        <f t="shared" si="300"/>
        <v>1.1114974008809724</v>
      </c>
      <c r="AJ2562" s="1">
        <f t="shared" si="300"/>
        <v>1.131178979606611</v>
      </c>
      <c r="AK2562" s="1">
        <f t="shared" si="300"/>
        <v>1.023230004948519</v>
      </c>
      <c r="AL2562" s="1">
        <f t="shared" si="300"/>
        <v>1.1344575689295098</v>
      </c>
      <c r="AM2562" s="1">
        <f t="shared" si="300"/>
        <v>1.1491249471894913</v>
      </c>
      <c r="AN2562" s="29">
        <f t="shared" si="300"/>
        <v>1.1186991560262525</v>
      </c>
      <c r="AO2562" s="1">
        <f t="shared" si="295"/>
        <v>113245.30527972388</v>
      </c>
      <c r="AP2562" s="1">
        <f t="shared" si="296"/>
        <v>134428.99234320843</v>
      </c>
      <c r="AQ2562" s="29">
        <f t="shared" si="297"/>
        <v>85490.76191459132</v>
      </c>
    </row>
    <row r="2563" spans="1:43" x14ac:dyDescent="0.2">
      <c r="A2563" s="26"/>
      <c r="E2563" s="25" t="s">
        <v>4987</v>
      </c>
      <c r="F2563" s="26" t="s">
        <v>4988</v>
      </c>
      <c r="G2563" s="1">
        <v>0.72914448162666801</v>
      </c>
      <c r="H2563" s="1">
        <v>0.97142715885465802</v>
      </c>
      <c r="I2563" s="1">
        <f>VLOOKUP(F2563,'[1]SUSMB vs SHAM all proteins sum'!$B$2:$E$3214,2,FALSE)</f>
        <v>0.80874415357291496</v>
      </c>
      <c r="J2563" s="29">
        <f>VLOOKUP(F2563,'[1]SUSMB vs SHAM all proteins sum'!$B$2:$E$3214,3,FALSE)</f>
        <v>0.97862864821627005</v>
      </c>
      <c r="K2563" s="25">
        <f>VLOOKUP($E2563,[1]AllProteinsNorm!$A$1:$Q$3226,4,FALSE)</f>
        <v>1525896.2566092501</v>
      </c>
      <c r="L2563" s="1">
        <f>VLOOKUP($E2563,[1]AllProteinsNorm!$A$1:$Q$3226,5,FALSE)</f>
        <v>1171840.48732888</v>
      </c>
      <c r="M2563" s="1">
        <f>VLOOKUP($E2563,[1]AllProteinsNorm!$A$1:$Q$3226,10,FALSE)</f>
        <v>1489164.05813036</v>
      </c>
      <c r="N2563" s="1">
        <f>VLOOKUP($E2563,[1]AllProteinsNorm!$A$1:$Q$3226,11,FALSE)</f>
        <v>1525578.43749499</v>
      </c>
      <c r="O2563" s="1">
        <f>VLOOKUP($E2563,[1]AllProteinsNorm!$A$1:$Q$3226,15,FALSE)</f>
        <v>1950597.31893726</v>
      </c>
      <c r="P2563" s="1">
        <f>VLOOKUP($E2563,[1]AllProteinsNorm!$A$1:$Q$3226,6,FALSE)</f>
        <v>1476382.74570048</v>
      </c>
      <c r="Q2563" s="1">
        <f>VLOOKUP($E2563,[1]AllProteinsNorm!$A$1:$Q$3226,8,FALSE)</f>
        <v>1480073.6899995899</v>
      </c>
      <c r="R2563" s="1">
        <f>VLOOKUP($E2563,[1]AllProteinsNorm!$A$1:$Q$3226,13,FALSE)</f>
        <v>1479745.1929733299</v>
      </c>
      <c r="S2563" s="1">
        <f>VLOOKUP($E2563,[1]AllProteinsNorm!$A$1:$Q$3226,16,FALSE)</f>
        <v>1469044.3036955399</v>
      </c>
      <c r="T2563" s="1">
        <f>VLOOKUP($E2563,[1]AllProteinsNorm!$A$1:$Q$3226,17,FALSE)</f>
        <v>1443063.0009252301</v>
      </c>
      <c r="U2563" s="1">
        <f>VLOOKUP($E2563,[1]AllProteinsNorm!$A$1:$Q$3226,3,FALSE)</f>
        <v>1514239.4202483001</v>
      </c>
      <c r="V2563" s="1">
        <f>VLOOKUP($E2563,[1]AllProteinsNorm!$A$1:$Q$3226,7,FALSE)</f>
        <v>1621985.2630664101</v>
      </c>
      <c r="W2563" s="1">
        <f>VLOOKUP($E2563,[1]AllProteinsNorm!$A$1:$Q$3226,9,FALSE)</f>
        <v>1363078.5198111499</v>
      </c>
      <c r="X2563" s="1">
        <f>VLOOKUP($E2563,[1]AllProteinsNorm!$A$1:$Q$3226,12,FALSE)</f>
        <v>1512534.0233334899</v>
      </c>
      <c r="Y2563" s="29">
        <f>VLOOKUP($E2563,[1]AllProteinsNorm!$A$1:$Q$3226,14,FALSE)</f>
        <v>1404624.9025594201</v>
      </c>
      <c r="Z2563" s="25">
        <f t="shared" si="300"/>
        <v>0.99561595461065544</v>
      </c>
      <c r="AA2563" s="1">
        <f t="shared" si="300"/>
        <v>0.76460183999397979</v>
      </c>
      <c r="AB2563" s="1">
        <f t="shared" si="300"/>
        <v>0.97164894984535477</v>
      </c>
      <c r="AC2563" s="1">
        <f t="shared" si="300"/>
        <v>0.99540858416887923</v>
      </c>
      <c r="AD2563" s="1">
        <f t="shared" si="300"/>
        <v>1.2727246713811307</v>
      </c>
      <c r="AE2563" s="1">
        <f t="shared" si="300"/>
        <v>0.96330940610446558</v>
      </c>
      <c r="AF2563" s="1">
        <f t="shared" si="300"/>
        <v>0.96571767142123022</v>
      </c>
      <c r="AG2563" s="1">
        <f t="shared" si="300"/>
        <v>0.96550333386127485</v>
      </c>
      <c r="AH2563" s="1">
        <f t="shared" si="300"/>
        <v>0.95852122348034741</v>
      </c>
      <c r="AI2563" s="1">
        <f t="shared" si="300"/>
        <v>0.94156895726457512</v>
      </c>
      <c r="AJ2563" s="1">
        <f t="shared" si="300"/>
        <v>0.98801010839995895</v>
      </c>
      <c r="AK2563" s="1">
        <f t="shared" si="300"/>
        <v>1.058312056968244</v>
      </c>
      <c r="AL2563" s="1">
        <f t="shared" si="300"/>
        <v>0.88938072679116786</v>
      </c>
      <c r="AM2563" s="1">
        <f t="shared" si="300"/>
        <v>0.98689737195409999</v>
      </c>
      <c r="AN2563" s="29">
        <f t="shared" si="300"/>
        <v>0.9164888878744486</v>
      </c>
      <c r="AO2563" s="1">
        <f t="shared" si="295"/>
        <v>247729.7345942808</v>
      </c>
      <c r="AP2563" s="1">
        <f t="shared" si="296"/>
        <v>13878.982615682406</v>
      </c>
      <c r="AQ2563" s="29">
        <f t="shared" si="297"/>
        <v>91310.955538318507</v>
      </c>
    </row>
    <row r="2564" spans="1:43" x14ac:dyDescent="0.2">
      <c r="A2564" s="26"/>
      <c r="E2564" s="25" t="s">
        <v>4989</v>
      </c>
      <c r="F2564" s="26" t="s">
        <v>4990</v>
      </c>
      <c r="G2564" s="1">
        <v>0.55452054398651596</v>
      </c>
      <c r="H2564" s="1">
        <v>1.03539031496597</v>
      </c>
      <c r="I2564" s="1">
        <f>VLOOKUP(F2564,'[1]SUSMB vs SHAM all proteins sum'!$B$2:$E$3214,2,FALSE)</f>
        <v>0.37912615280301898</v>
      </c>
      <c r="J2564" s="29">
        <f>VLOOKUP(F2564,'[1]SUSMB vs SHAM all proteins sum'!$B$2:$E$3214,3,FALSE)</f>
        <v>0.93404260741012002</v>
      </c>
      <c r="K2564" s="25">
        <f>VLOOKUP($E2564,[1]AllProteinsNorm!$A$1:$Q$3226,4,FALSE)</f>
        <v>3279461.6215889798</v>
      </c>
      <c r="L2564" s="1">
        <f>VLOOKUP($E2564,[1]AllProteinsNorm!$A$1:$Q$3226,5,FALSE)</f>
        <v>3879701.4405670599</v>
      </c>
      <c r="M2564" s="1">
        <f>VLOOKUP($E2564,[1]AllProteinsNorm!$A$1:$Q$3226,10,FALSE)</f>
        <v>3291996.8560838099</v>
      </c>
      <c r="N2564" s="1">
        <f>VLOOKUP($E2564,[1]AllProteinsNorm!$A$1:$Q$3226,11,FALSE)</f>
        <v>2881380.41713124</v>
      </c>
      <c r="O2564" s="1">
        <f>VLOOKUP($E2564,[1]AllProteinsNorm!$A$1:$Q$3226,15,FALSE)</f>
        <v>3329602.69900611</v>
      </c>
      <c r="P2564" s="1">
        <f>VLOOKUP($E2564,[1]AllProteinsNorm!$A$1:$Q$3226,6,FALSE)</f>
        <v>3365575.9067516099</v>
      </c>
      <c r="Q2564" s="1">
        <f>VLOOKUP($E2564,[1]AllProteinsNorm!$A$1:$Q$3226,8,FALSE)</f>
        <v>3530172.6473588501</v>
      </c>
      <c r="R2564" s="1">
        <f>VLOOKUP($E2564,[1]AllProteinsNorm!$A$1:$Q$3226,13,FALSE)</f>
        <v>3821421.6317769801</v>
      </c>
      <c r="S2564" s="1">
        <f>VLOOKUP($E2564,[1]AllProteinsNorm!$A$1:$Q$3226,16,FALSE)</f>
        <v>3233798.4469154002</v>
      </c>
      <c r="T2564" s="1">
        <f>VLOOKUP($E2564,[1]AllProteinsNorm!$A$1:$Q$3226,17,FALSE)</f>
        <v>3256720.85938515</v>
      </c>
      <c r="U2564" s="1">
        <f>VLOOKUP($E2564,[1]AllProteinsNorm!$A$1:$Q$3226,3,FALSE)</f>
        <v>2495706.1635426902</v>
      </c>
      <c r="V2564" s="1">
        <f>VLOOKUP($E2564,[1]AllProteinsNorm!$A$1:$Q$3226,7,FALSE)</f>
        <v>3160209.7098806598</v>
      </c>
      <c r="W2564" s="1">
        <f>VLOOKUP($E2564,[1]AllProteinsNorm!$A$1:$Q$3226,9,FALSE)</f>
        <v>3344451.3664027802</v>
      </c>
      <c r="X2564" s="1">
        <f>VLOOKUP($E2564,[1]AllProteinsNorm!$A$1:$Q$3226,12,FALSE)</f>
        <v>3411197.9352382598</v>
      </c>
      <c r="Y2564" s="29">
        <f>VLOOKUP($E2564,[1]AllProteinsNorm!$A$1:$Q$3226,14,FALSE)</f>
        <v>3175013.4076562799</v>
      </c>
      <c r="Z2564" s="25">
        <f t="shared" si="300"/>
        <v>0.98410559038618883</v>
      </c>
      <c r="AA2564" s="1">
        <f t="shared" si="300"/>
        <v>1.1642264241047777</v>
      </c>
      <c r="AB2564" s="1">
        <f t="shared" si="300"/>
        <v>0.98786718169799292</v>
      </c>
      <c r="AC2564" s="1">
        <f t="shared" si="300"/>
        <v>0.86464880633493513</v>
      </c>
      <c r="AD2564" s="1">
        <f t="shared" si="300"/>
        <v>0.99915199747610506</v>
      </c>
      <c r="AE2564" s="1">
        <f t="shared" si="300"/>
        <v>1.009946889727144</v>
      </c>
      <c r="AF2564" s="1">
        <f t="shared" si="300"/>
        <v>1.0593393179002923</v>
      </c>
      <c r="AG2564" s="1">
        <f t="shared" si="300"/>
        <v>1.1467377347237548</v>
      </c>
      <c r="AH2564" s="1">
        <f t="shared" si="300"/>
        <v>0.97040291883326568</v>
      </c>
      <c r="AI2564" s="1">
        <f t="shared" si="300"/>
        <v>0.97728150954709414</v>
      </c>
      <c r="AJ2564" s="1">
        <f t="shared" si="300"/>
        <v>0.74891511805941446</v>
      </c>
      <c r="AK2564" s="1">
        <f t="shared" si="300"/>
        <v>0.94832030410510226</v>
      </c>
      <c r="AL2564" s="1">
        <f t="shared" si="300"/>
        <v>1.0036078070817587</v>
      </c>
      <c r="AM2564" s="1">
        <f t="shared" si="300"/>
        <v>1.0236372140727346</v>
      </c>
      <c r="AN2564" s="29">
        <f t="shared" si="300"/>
        <v>0.95276261916177818</v>
      </c>
      <c r="AO2564" s="1">
        <f t="shared" si="295"/>
        <v>318559.33127945685</v>
      </c>
      <c r="AP2564" s="1">
        <f t="shared" si="296"/>
        <v>216910.58590855353</v>
      </c>
      <c r="AQ2564" s="29">
        <f t="shared" si="297"/>
        <v>325430.39701539098</v>
      </c>
    </row>
    <row r="2565" spans="1:43" x14ac:dyDescent="0.2">
      <c r="A2565" s="26"/>
      <c r="E2565" s="25" t="s">
        <v>4991</v>
      </c>
      <c r="F2565" s="26" t="s">
        <v>4992</v>
      </c>
      <c r="G2565" s="1">
        <v>0.60796857437858098</v>
      </c>
      <c r="H2565" s="1">
        <v>0.74443771463327402</v>
      </c>
      <c r="I2565" s="1">
        <f>VLOOKUP(F2565,'[1]SUSMB vs SHAM all proteins sum'!$B$2:$E$3214,2,FALSE)</f>
        <v>0.65326238136520198</v>
      </c>
      <c r="J2565" s="29">
        <f>VLOOKUP(F2565,'[1]SUSMB vs SHAM all proteins sum'!$B$2:$E$3214,3,FALSE)</f>
        <v>1.1636328920424499</v>
      </c>
      <c r="K2565" s="25">
        <f>VLOOKUP($E2565,[1]AllProteinsNorm!$A$1:$Q$3226,4,FALSE)</f>
        <v>42178.761593752097</v>
      </c>
      <c r="L2565" s="1">
        <f>VLOOKUP($E2565,[1]AllProteinsNorm!$A$1:$Q$3226,5,FALSE)</f>
        <v>31755.865413317399</v>
      </c>
      <c r="M2565" s="1">
        <f>VLOOKUP($E2565,[1]AllProteinsNorm!$A$1:$Q$3226,10,FALSE)</f>
        <v>45875.005234600001</v>
      </c>
      <c r="N2565" s="1">
        <f>VLOOKUP($E2565,[1]AllProteinsNorm!$A$1:$Q$3226,11,FALSE)</f>
        <v>19029.037104687301</v>
      </c>
      <c r="O2565" s="1">
        <f>VLOOKUP($E2565,[1]AllProteinsNorm!$A$1:$Q$3226,15,FALSE)</f>
        <v>10856.164876111399</v>
      </c>
      <c r="P2565" s="1">
        <f>VLOOKUP($E2565,[1]AllProteinsNorm!$A$1:$Q$3226,6,FALSE)</f>
        <v>10922.6285517909</v>
      </c>
      <c r="Q2565" s="1">
        <f>VLOOKUP($E2565,[1]AllProteinsNorm!$A$1:$Q$3226,8,FALSE)</f>
        <v>3931.3316975583798</v>
      </c>
      <c r="R2565" s="1">
        <f>VLOOKUP($E2565,[1]AllProteinsNorm!$A$1:$Q$3226,13,FALSE)</f>
        <v>31476.774505464098</v>
      </c>
      <c r="S2565" s="1">
        <f>VLOOKUP($E2565,[1]AllProteinsNorm!$A$1:$Q$3226,16,FALSE)</f>
        <v>41079.934437902899</v>
      </c>
      <c r="T2565" s="1">
        <f>VLOOKUP($E2565,[1]AllProteinsNorm!$A$1:$Q$3226,17,FALSE)</f>
        <v>52268.756217638002</v>
      </c>
      <c r="U2565" s="1">
        <f>VLOOKUP($E2565,[1]AllProteinsNorm!$A$1:$Q$3226,3,FALSE)</f>
        <v>24716.6568650603</v>
      </c>
      <c r="V2565" s="1">
        <f>VLOOKUP($E2565,[1]AllProteinsNorm!$A$1:$Q$3226,7,FALSE)</f>
        <v>32904.603809890999</v>
      </c>
      <c r="W2565" s="1">
        <f>VLOOKUP($E2565,[1]AllProteinsNorm!$A$1:$Q$3226,9,FALSE)</f>
        <v>34120.070554767</v>
      </c>
      <c r="X2565" s="1">
        <f>VLOOKUP($E2565,[1]AllProteinsNorm!$A$1:$Q$3226,12,FALSE)</f>
        <v>53796.609676778702</v>
      </c>
      <c r="Y2565" s="29">
        <f>VLOOKUP($E2565,[1]AllProteinsNorm!$A$1:$Q$3226,14,FALSE)</f>
        <v>18140.776365621601</v>
      </c>
      <c r="Z2565" s="25">
        <f t="shared" si="300"/>
        <v>1.408824887406213</v>
      </c>
      <c r="AA2565" s="1">
        <f t="shared" si="300"/>
        <v>1.060686749087266</v>
      </c>
      <c r="AB2565" s="1">
        <f t="shared" si="300"/>
        <v>1.5322841791061106</v>
      </c>
      <c r="AC2565" s="1">
        <f t="shared" si="300"/>
        <v>0.63559431437718805</v>
      </c>
      <c r="AD2565" s="1">
        <f t="shared" si="300"/>
        <v>0.36260987002322226</v>
      </c>
      <c r="AE2565" s="1">
        <f t="shared" si="300"/>
        <v>0.36482984227626358</v>
      </c>
      <c r="AF2565" s="1">
        <f t="shared" si="300"/>
        <v>0.13131153516345967</v>
      </c>
      <c r="AG2565" s="1">
        <f t="shared" si="300"/>
        <v>1.051364753799221</v>
      </c>
      <c r="AH2565" s="1">
        <f t="shared" si="300"/>
        <v>1.3721226470932246</v>
      </c>
      <c r="AI2565" s="1">
        <f t="shared" si="300"/>
        <v>1.7458436855596187</v>
      </c>
      <c r="AJ2565" s="1">
        <f t="shared" si="300"/>
        <v>0.82556812977018867</v>
      </c>
      <c r="AK2565" s="1">
        <f t="shared" si="300"/>
        <v>1.0990560890361118</v>
      </c>
      <c r="AL2565" s="1">
        <f t="shared" si="300"/>
        <v>1.1396542416440247</v>
      </c>
      <c r="AM2565" s="1">
        <f t="shared" si="300"/>
        <v>1.7968759562146663</v>
      </c>
      <c r="AN2565" s="29">
        <f t="shared" si="300"/>
        <v>0.60592526321455353</v>
      </c>
      <c r="AO2565" s="1">
        <f t="shared" si="295"/>
        <v>13343.544606860029</v>
      </c>
      <c r="AP2565" s="1">
        <f t="shared" si="296"/>
        <v>18127.669624264377</v>
      </c>
      <c r="AQ2565" s="29">
        <f t="shared" si="297"/>
        <v>12023.508434955676</v>
      </c>
    </row>
    <row r="2566" spans="1:43" x14ac:dyDescent="0.2">
      <c r="A2566" s="26"/>
      <c r="E2566" s="25" t="s">
        <v>4993</v>
      </c>
      <c r="F2566" s="26" t="s">
        <v>4994</v>
      </c>
      <c r="G2566" s="1">
        <v>0.17319823803475901</v>
      </c>
      <c r="H2566" s="1">
        <v>1.2349117495982</v>
      </c>
      <c r="I2566" s="1">
        <f>VLOOKUP(F2566,'[1]SUSMB vs SHAM all proteins sum'!$B$2:$E$3214,2,FALSE)</f>
        <v>0.49929861433539502</v>
      </c>
      <c r="J2566" s="29">
        <f>VLOOKUP(F2566,'[1]SUSMB vs SHAM all proteins sum'!$B$2:$E$3214,3,FALSE)</f>
        <v>0.89023926320061597</v>
      </c>
      <c r="K2566" s="25">
        <f>VLOOKUP($E2566,[1]AllProteinsNorm!$A$1:$Q$3226,4,FALSE)</f>
        <v>103799.762419201</v>
      </c>
      <c r="L2566" s="1">
        <f>VLOOKUP($E2566,[1]AllProteinsNorm!$A$1:$Q$3226,5,FALSE)</f>
        <v>154471.263167297</v>
      </c>
      <c r="M2566" s="1">
        <f>VLOOKUP($E2566,[1]AllProteinsNorm!$A$1:$Q$3226,10,FALSE)</f>
        <v>118552.167816927</v>
      </c>
      <c r="N2566" s="1">
        <f>VLOOKUP($E2566,[1]AllProteinsNorm!$A$1:$Q$3226,11,FALSE)</f>
        <v>204893.95175849501</v>
      </c>
      <c r="O2566" s="1">
        <f>VLOOKUP($E2566,[1]AllProteinsNorm!$A$1:$Q$3226,15,FALSE)</f>
        <v>189694.86213168199</v>
      </c>
      <c r="P2566" s="1">
        <f>VLOOKUP($E2566,[1]AllProteinsNorm!$A$1:$Q$3226,6,FALSE)</f>
        <v>196005.12780335001</v>
      </c>
      <c r="Q2566" s="1">
        <f>VLOOKUP($E2566,[1]AllProteinsNorm!$A$1:$Q$3226,8,FALSE)</f>
        <v>175210.57018374899</v>
      </c>
      <c r="R2566" s="1">
        <f>VLOOKUP($E2566,[1]AllProteinsNorm!$A$1:$Q$3226,13,FALSE)</f>
        <v>219350.709988079</v>
      </c>
      <c r="S2566" s="1">
        <f>VLOOKUP($E2566,[1]AllProteinsNorm!$A$1:$Q$3226,16,FALSE)</f>
        <v>168673.922885771</v>
      </c>
      <c r="T2566" s="1">
        <f>VLOOKUP($E2566,[1]AllProteinsNorm!$A$1:$Q$3226,17,FALSE)</f>
        <v>166994.87830790001</v>
      </c>
      <c r="U2566" s="1">
        <f>VLOOKUP($E2566,[1]AllProteinsNorm!$A$1:$Q$3226,3,FALSE)</f>
        <v>144844.95866162301</v>
      </c>
      <c r="V2566" s="1">
        <f>VLOOKUP($E2566,[1]AllProteinsNorm!$A$1:$Q$3226,7,FALSE)</f>
        <v>162162.29471985501</v>
      </c>
      <c r="W2566" s="1">
        <f>VLOOKUP($E2566,[1]AllProteinsNorm!$A$1:$Q$3226,9,FALSE)</f>
        <v>114178.692730991</v>
      </c>
      <c r="X2566" s="1">
        <f>VLOOKUP($E2566,[1]AllProteinsNorm!$A$1:$Q$3226,12,FALSE)</f>
        <v>97492.1207965754</v>
      </c>
      <c r="Y2566" s="29">
        <f>VLOOKUP($E2566,[1]AllProteinsNorm!$A$1:$Q$3226,14,FALSE)</f>
        <v>158002.56492145601</v>
      </c>
      <c r="Z2566" s="25">
        <f t="shared" si="300"/>
        <v>0.6727906840818364</v>
      </c>
      <c r="AA2566" s="1">
        <f t="shared" si="300"/>
        <v>1.0012241299512514</v>
      </c>
      <c r="AB2566" s="1">
        <f t="shared" si="300"/>
        <v>0.76841017961887692</v>
      </c>
      <c r="AC2566" s="1">
        <f t="shared" si="300"/>
        <v>1.3280448698052978</v>
      </c>
      <c r="AD2566" s="1">
        <f t="shared" si="300"/>
        <v>1.229530136542738</v>
      </c>
      <c r="AE2566" s="1">
        <f t="shared" si="300"/>
        <v>1.270430884858847</v>
      </c>
      <c r="AF2566" s="1">
        <f t="shared" si="300"/>
        <v>1.1356484506797628</v>
      </c>
      <c r="AG2566" s="1">
        <f t="shared" si="300"/>
        <v>1.4217480925507127</v>
      </c>
      <c r="AH2566" s="1">
        <f t="shared" si="300"/>
        <v>1.0932803825386475</v>
      </c>
      <c r="AI2566" s="1">
        <f t="shared" si="300"/>
        <v>1.0823974525220297</v>
      </c>
      <c r="AJ2566" s="1">
        <f t="shared" si="300"/>
        <v>0.93883007583582079</v>
      </c>
      <c r="AK2566" s="1">
        <f t="shared" si="300"/>
        <v>1.0510744789206756</v>
      </c>
      <c r="AL2566" s="1">
        <f t="shared" si="300"/>
        <v>0.74006297316768499</v>
      </c>
      <c r="AM2566" s="1">
        <f t="shared" si="300"/>
        <v>0.6319069438562005</v>
      </c>
      <c r="AN2566" s="29">
        <f t="shared" si="300"/>
        <v>1.0241126883400955</v>
      </c>
      <c r="AO2566" s="1">
        <f t="shared" si="295"/>
        <v>39091.568154519438</v>
      </c>
      <c r="AP2566" s="1">
        <f t="shared" si="296"/>
        <v>19936.584981031203</v>
      </c>
      <c r="AQ2566" s="29">
        <f t="shared" si="297"/>
        <v>25312.583402420132</v>
      </c>
    </row>
    <row r="2567" spans="1:43" x14ac:dyDescent="0.2">
      <c r="A2567" s="26"/>
      <c r="E2567" s="25" t="s">
        <v>4995</v>
      </c>
      <c r="F2567" s="26" t="s">
        <v>4996</v>
      </c>
      <c r="G2567" s="1">
        <v>0.44016847991470098</v>
      </c>
      <c r="H2567" s="1">
        <v>1.13516080927647</v>
      </c>
      <c r="I2567" s="1">
        <f>VLOOKUP(F2567,'[1]SUSMB vs SHAM all proteins sum'!$B$2:$E$3214,2,FALSE)</f>
        <v>0.65195439608845995</v>
      </c>
      <c r="J2567" s="29">
        <f>VLOOKUP(F2567,'[1]SUSMB vs SHAM all proteins sum'!$B$2:$E$3214,3,FALSE)</f>
        <v>0.91084019335383903</v>
      </c>
      <c r="K2567" s="25">
        <f>VLOOKUP($E2567,[1]AllProteinsNorm!$A$1:$Q$3226,4,FALSE)</f>
        <v>17378.691453683201</v>
      </c>
      <c r="L2567" s="1">
        <f>VLOOKUP($E2567,[1]AllProteinsNorm!$A$1:$Q$3226,5,FALSE)</f>
        <v>22459.776634841401</v>
      </c>
      <c r="M2567" s="1">
        <f>VLOOKUP($E2567,[1]AllProteinsNorm!$A$1:$Q$3226,10,FALSE)</f>
        <v>23387.895756046801</v>
      </c>
      <c r="N2567" s="1">
        <f>VLOOKUP($E2567,[1]AllProteinsNorm!$A$1:$Q$3226,11,FALSE)</f>
        <v>20847.5215485388</v>
      </c>
      <c r="O2567" s="1">
        <f>VLOOKUP($E2567,[1]AllProteinsNorm!$A$1:$Q$3226,15,FALSE)</f>
        <v>38814.936267848199</v>
      </c>
      <c r="P2567" s="1">
        <f>VLOOKUP($E2567,[1]AllProteinsNorm!$A$1:$Q$3226,6,FALSE)</f>
        <v>22672.1445316438</v>
      </c>
      <c r="Q2567" s="1">
        <f>VLOOKUP($E2567,[1]AllProteinsNorm!$A$1:$Q$3226,8,FALSE)</f>
        <v>31569.2703298573</v>
      </c>
      <c r="R2567" s="1">
        <f>VLOOKUP($E2567,[1]AllProteinsNorm!$A$1:$Q$3226,13,FALSE)</f>
        <v>32435.433124965399</v>
      </c>
      <c r="S2567" s="1">
        <f>VLOOKUP($E2567,[1]AllProteinsNorm!$A$1:$Q$3226,16,FALSE)</f>
        <v>27112.0599679724</v>
      </c>
      <c r="T2567" s="1">
        <f>VLOOKUP($E2567,[1]AllProteinsNorm!$A$1:$Q$3226,17,FALSE)</f>
        <v>22121.498627045999</v>
      </c>
      <c r="U2567" s="1">
        <f>VLOOKUP($E2567,[1]AllProteinsNorm!$A$1:$Q$3226,3,FALSE)</f>
        <v>12076.1965863882</v>
      </c>
      <c r="V2567" s="1">
        <f>VLOOKUP($E2567,[1]AllProteinsNorm!$A$1:$Q$3226,7,FALSE)</f>
        <v>25575.159944070801</v>
      </c>
      <c r="W2567" s="1">
        <f>VLOOKUP($E2567,[1]AllProteinsNorm!$A$1:$Q$3226,9,FALSE)</f>
        <v>22501.466376899301</v>
      </c>
      <c r="X2567" s="1">
        <f>VLOOKUP($E2567,[1]AllProteinsNorm!$A$1:$Q$3226,12,FALSE)</f>
        <v>24695.599280332801</v>
      </c>
      <c r="Y2567" s="29">
        <f>VLOOKUP($E2567,[1]AllProteinsNorm!$A$1:$Q$3226,14,FALSE)</f>
        <v>26983.5431019891</v>
      </c>
      <c r="Z2567" s="25">
        <f t="shared" si="300"/>
        <v>0.70709000293085189</v>
      </c>
      <c r="AA2567" s="1">
        <f t="shared" si="300"/>
        <v>0.91382504654517482</v>
      </c>
      <c r="AB2567" s="1">
        <f t="shared" si="300"/>
        <v>0.95158759925993741</v>
      </c>
      <c r="AC2567" s="1">
        <f t="shared" si="300"/>
        <v>0.8482269284856373</v>
      </c>
      <c r="AD2567" s="1">
        <f t="shared" si="300"/>
        <v>1.5792704227783985</v>
      </c>
      <c r="AE2567" s="1">
        <f t="shared" si="300"/>
        <v>0.9224656980679109</v>
      </c>
      <c r="AF2567" s="1">
        <f t="shared" si="300"/>
        <v>1.2844646853622981</v>
      </c>
      <c r="AG2567" s="1">
        <f t="shared" si="300"/>
        <v>1.3197064096868172</v>
      </c>
      <c r="AH2567" s="1">
        <f t="shared" si="300"/>
        <v>1.1031133508128455</v>
      </c>
      <c r="AI2567" s="1">
        <f t="shared" si="300"/>
        <v>0.90006146726988945</v>
      </c>
      <c r="AJ2567" s="1">
        <f t="shared" si="300"/>
        <v>0.49134642285469932</v>
      </c>
      <c r="AK2567" s="1">
        <f t="shared" si="300"/>
        <v>1.0405812179821718</v>
      </c>
      <c r="AL2567" s="1">
        <f t="shared" si="300"/>
        <v>0.91552128471779404</v>
      </c>
      <c r="AM2567" s="1">
        <f t="shared" si="300"/>
        <v>1.004794372122235</v>
      </c>
      <c r="AN2567" s="29">
        <f t="shared" si="300"/>
        <v>1.0978843615424516</v>
      </c>
      <c r="AO2567" s="1">
        <f t="shared" si="295"/>
        <v>7407.2948554130126</v>
      </c>
      <c r="AP2567" s="1">
        <f t="shared" si="296"/>
        <v>4308.1100870771743</v>
      </c>
      <c r="AQ2567" s="29">
        <f t="shared" si="297"/>
        <v>5346.8841264769817</v>
      </c>
    </row>
    <row r="2568" spans="1:43" x14ac:dyDescent="0.2">
      <c r="A2568" s="26"/>
      <c r="E2568" s="25" t="s">
        <v>4997</v>
      </c>
      <c r="F2568" s="26" t="s">
        <v>4998</v>
      </c>
      <c r="G2568" s="1">
        <v>0.55001142019870197</v>
      </c>
      <c r="H2568" s="1">
        <v>0.91079102617306795</v>
      </c>
      <c r="I2568" s="1">
        <f>VLOOKUP(F2568,'[1]SUSMB vs SHAM all proteins sum'!$B$2:$E$3214,2,FALSE)</f>
        <v>0.77900725795453196</v>
      </c>
      <c r="J2568" s="29">
        <f>VLOOKUP(F2568,'[1]SUSMB vs SHAM all proteins sum'!$B$2:$E$3214,3,FALSE)</f>
        <v>1.0618133754542001</v>
      </c>
      <c r="K2568" s="25">
        <f>VLOOKUP($E2568,[1]AllProteinsNorm!$A$1:$Q$3226,4,FALSE)</f>
        <v>161250.027834293</v>
      </c>
      <c r="L2568" s="1">
        <f>VLOOKUP($E2568,[1]AllProteinsNorm!$A$1:$Q$3226,5,FALSE)</f>
        <v>111254.431550561</v>
      </c>
      <c r="M2568" s="1">
        <f>VLOOKUP($E2568,[1]AllProteinsNorm!$A$1:$Q$3226,10,FALSE)</f>
        <v>190007.509122705</v>
      </c>
      <c r="N2568" s="1">
        <f>VLOOKUP($E2568,[1]AllProteinsNorm!$A$1:$Q$3226,11,FALSE)</f>
        <v>143185.86054757601</v>
      </c>
      <c r="O2568" s="1">
        <f>VLOOKUP($E2568,[1]AllProteinsNorm!$A$1:$Q$3226,15,FALSE)</f>
        <v>186092.319016478</v>
      </c>
      <c r="P2568" s="1">
        <f>VLOOKUP($E2568,[1]AllProteinsNorm!$A$1:$Q$3226,6,FALSE)</f>
        <v>170414.92385516001</v>
      </c>
      <c r="Q2568" s="1">
        <f>VLOOKUP($E2568,[1]AllProteinsNorm!$A$1:$Q$3226,8,FALSE)</f>
        <v>193695.50504183499</v>
      </c>
      <c r="R2568" s="1">
        <f>VLOOKUP($E2568,[1]AllProteinsNorm!$A$1:$Q$3226,13,FALSE)</f>
        <v>124562.11154556301</v>
      </c>
      <c r="S2568" s="1">
        <f>VLOOKUP($E2568,[1]AllProteinsNorm!$A$1:$Q$3226,16,FALSE)</f>
        <v>102443.325843335</v>
      </c>
      <c r="T2568" s="1">
        <f>VLOOKUP($E2568,[1]AllProteinsNorm!$A$1:$Q$3226,17,FALSE)</f>
        <v>135149.16917323999</v>
      </c>
      <c r="U2568" s="1">
        <f>VLOOKUP($E2568,[1]AllProteinsNorm!$A$1:$Q$3226,3,FALSE)</f>
        <v>190193.43336851901</v>
      </c>
      <c r="V2568" s="1">
        <f>VLOOKUP($E2568,[1]AllProteinsNorm!$A$1:$Q$3226,7,FALSE)</f>
        <v>103679.96070388499</v>
      </c>
      <c r="W2568" s="1">
        <f>VLOOKUP($E2568,[1]AllProteinsNorm!$A$1:$Q$3226,9,FALSE)</f>
        <v>154013.71791002899</v>
      </c>
      <c r="X2568" s="1">
        <f>VLOOKUP($E2568,[1]AllProteinsNorm!$A$1:$Q$3226,12,FALSE)</f>
        <v>303988.08881733502</v>
      </c>
      <c r="Y2568" s="29">
        <f>VLOOKUP($E2568,[1]AllProteinsNorm!$A$1:$Q$3226,14,FALSE)</f>
        <v>132785.63921311501</v>
      </c>
      <c r="Z2568" s="25">
        <f t="shared" si="300"/>
        <v>1.0182624034096268</v>
      </c>
      <c r="AA2568" s="1">
        <f t="shared" si="300"/>
        <v>0.70254998639171407</v>
      </c>
      <c r="AB2568" s="1">
        <f t="shared" si="300"/>
        <v>1.1998602760179826</v>
      </c>
      <c r="AC2568" s="1">
        <f t="shared" si="300"/>
        <v>0.90419071831281261</v>
      </c>
      <c r="AD2568" s="1">
        <f t="shared" si="300"/>
        <v>1.1751366158678636</v>
      </c>
      <c r="AE2568" s="1">
        <f t="shared" si="300"/>
        <v>1.0761369301588413</v>
      </c>
      <c r="AF2568" s="1">
        <f t="shared" si="300"/>
        <v>1.2231492492902065</v>
      </c>
      <c r="AG2568" s="1">
        <f t="shared" si="300"/>
        <v>0.78658538407513157</v>
      </c>
      <c r="AH2568" s="1">
        <f t="shared" si="300"/>
        <v>0.64690957631156054</v>
      </c>
      <c r="AI2568" s="1">
        <f t="shared" si="300"/>
        <v>0.8534405833565416</v>
      </c>
      <c r="AJ2568" s="1">
        <f t="shared" si="300"/>
        <v>1.201034351284433</v>
      </c>
      <c r="AK2568" s="1">
        <f t="shared" si="300"/>
        <v>0.65471868370928321</v>
      </c>
      <c r="AL2568" s="1">
        <f t="shared" si="300"/>
        <v>0.97256652084599626</v>
      </c>
      <c r="AM2568" s="1">
        <f t="shared" si="300"/>
        <v>1.9196253550116222</v>
      </c>
      <c r="AN2568" s="29">
        <f t="shared" si="300"/>
        <v>0.83851535369890251</v>
      </c>
      <c r="AO2568" s="1">
        <f t="shared" si="295"/>
        <v>29079.847593275568</v>
      </c>
      <c r="AP2568" s="1">
        <f t="shared" si="296"/>
        <v>32688.429667484474</v>
      </c>
      <c r="AQ2568" s="29">
        <f t="shared" si="297"/>
        <v>69511.330595991181</v>
      </c>
    </row>
    <row r="2569" spans="1:43" x14ac:dyDescent="0.2">
      <c r="A2569" s="26"/>
      <c r="E2569" s="25" t="s">
        <v>4999</v>
      </c>
      <c r="F2569" s="26" t="s">
        <v>5000</v>
      </c>
      <c r="G2569" s="1">
        <v>0.529236703922221</v>
      </c>
      <c r="H2569" s="1">
        <v>0.92840033596322902</v>
      </c>
      <c r="I2569" s="1">
        <f>VLOOKUP(F2569,'[1]SUSMB vs SHAM all proteins sum'!$B$2:$E$3214,2,FALSE)</f>
        <v>0.39340115412072002</v>
      </c>
      <c r="J2569" s="29">
        <f>VLOOKUP(F2569,'[1]SUSMB vs SHAM all proteins sum'!$B$2:$E$3214,3,FALSE)</f>
        <v>0.91416991916946</v>
      </c>
      <c r="K2569" s="25">
        <f>VLOOKUP($E2569,[1]AllProteinsNorm!$A$1:$Q$3226,4,FALSE)</f>
        <v>591159.39371711505</v>
      </c>
      <c r="L2569" s="1">
        <f>VLOOKUP($E2569,[1]AllProteinsNorm!$A$1:$Q$3226,5,FALSE)</f>
        <v>576796.12969255296</v>
      </c>
      <c r="M2569" s="1">
        <f>VLOOKUP($E2569,[1]AllProteinsNorm!$A$1:$Q$3226,10,FALSE)</f>
        <v>495653.06200827099</v>
      </c>
      <c r="N2569" s="1">
        <f>VLOOKUP($E2569,[1]AllProteinsNorm!$A$1:$Q$3226,11,FALSE)</f>
        <v>524444.47085053101</v>
      </c>
      <c r="O2569" s="1">
        <f>VLOOKUP($E2569,[1]AllProteinsNorm!$A$1:$Q$3226,15,FALSE)</f>
        <v>480000.01309189002</v>
      </c>
      <c r="P2569" s="1">
        <f>VLOOKUP($E2569,[1]AllProteinsNorm!$A$1:$Q$3226,6,FALSE)</f>
        <v>552373.02273220196</v>
      </c>
      <c r="Q2569" s="1">
        <f>VLOOKUP($E2569,[1]AllProteinsNorm!$A$1:$Q$3226,8,FALSE)</f>
        <v>563682.58044968802</v>
      </c>
      <c r="R2569" s="1">
        <f>VLOOKUP($E2569,[1]AllProteinsNorm!$A$1:$Q$3226,13,FALSE)</f>
        <v>615560.01376180095</v>
      </c>
      <c r="S2569" s="1">
        <f>VLOOKUP($E2569,[1]AllProteinsNorm!$A$1:$Q$3226,16,FALSE)</f>
        <v>342905.47582027502</v>
      </c>
      <c r="T2569" s="1">
        <f>VLOOKUP($E2569,[1]AllProteinsNorm!$A$1:$Q$3226,17,FALSE)</f>
        <v>446488.25190358399</v>
      </c>
      <c r="U2569" s="1">
        <f>VLOOKUP($E2569,[1]AllProteinsNorm!$A$1:$Q$3226,3,FALSE)</f>
        <v>341670.23519331298</v>
      </c>
      <c r="V2569" s="1">
        <f>VLOOKUP($E2569,[1]AllProteinsNorm!$A$1:$Q$3226,7,FALSE)</f>
        <v>571263.31884638697</v>
      </c>
      <c r="W2569" s="1">
        <f>VLOOKUP($E2569,[1]AllProteinsNorm!$A$1:$Q$3226,9,FALSE)</f>
        <v>514357.29323250498</v>
      </c>
      <c r="X2569" s="1">
        <f>VLOOKUP($E2569,[1]AllProteinsNorm!$A$1:$Q$3226,12,FALSE)</f>
        <v>504860.05747697002</v>
      </c>
      <c r="Y2569" s="29">
        <f>VLOOKUP($E2569,[1]AllProteinsNorm!$A$1:$Q$3226,14,FALSE)</f>
        <v>535920.93194960395</v>
      </c>
      <c r="Z2569" s="25">
        <f t="shared" si="300"/>
        <v>1.1078478919814736</v>
      </c>
      <c r="AA2569" s="1">
        <f t="shared" si="300"/>
        <v>1.0809307661763159</v>
      </c>
      <c r="AB2569" s="1">
        <f t="shared" si="300"/>
        <v>0.92886657259613481</v>
      </c>
      <c r="AC2569" s="1">
        <f t="shared" si="300"/>
        <v>0.98282241247971425</v>
      </c>
      <c r="AD2569" s="1">
        <f t="shared" si="300"/>
        <v>0.8995323567663619</v>
      </c>
      <c r="AE2569" s="1">
        <f t="shared" si="300"/>
        <v>1.0351612362504996</v>
      </c>
      <c r="AF2569" s="1">
        <f t="shared" si="300"/>
        <v>1.0563556379799175</v>
      </c>
      <c r="AG2569" s="1">
        <f t="shared" si="300"/>
        <v>1.1535752808495965</v>
      </c>
      <c r="AH2569" s="1">
        <f t="shared" si="300"/>
        <v>0.64261367166599004</v>
      </c>
      <c r="AI2569" s="1">
        <f t="shared" si="300"/>
        <v>0.83673045531029355</v>
      </c>
      <c r="AJ2569" s="1">
        <f t="shared" si="300"/>
        <v>0.64029879899507613</v>
      </c>
      <c r="AK2569" s="1">
        <f t="shared" si="300"/>
        <v>1.0705621365007967</v>
      </c>
      <c r="AL2569" s="1">
        <f t="shared" si="300"/>
        <v>0.96391878246225671</v>
      </c>
      <c r="AM2569" s="1">
        <f t="shared" si="300"/>
        <v>0.946120718651982</v>
      </c>
      <c r="AN2569" s="29">
        <f t="shared" si="300"/>
        <v>1.0043295954343328</v>
      </c>
      <c r="AO2569" s="1">
        <f t="shared" si="295"/>
        <v>43762.406871036656</v>
      </c>
      <c r="AP2569" s="1">
        <f t="shared" si="296"/>
        <v>97577.087005487745</v>
      </c>
      <c r="AQ2569" s="29">
        <f t="shared" si="297"/>
        <v>79325.858197887326</v>
      </c>
    </row>
    <row r="2570" spans="1:43" x14ac:dyDescent="0.2">
      <c r="A2570" s="26"/>
      <c r="E2570" s="25" t="s">
        <v>5001</v>
      </c>
      <c r="F2570" s="26" t="s">
        <v>5002</v>
      </c>
      <c r="G2570" s="1">
        <v>0.64002810003972199</v>
      </c>
      <c r="H2570" s="1">
        <v>0.92141419884698605</v>
      </c>
      <c r="I2570" s="1">
        <f>VLOOKUP(F2570,'[1]SUSMB vs SHAM all proteins sum'!$B$2:$E$3214,2,FALSE)</f>
        <v>0.31928491821629101</v>
      </c>
      <c r="J2570" s="29">
        <f>VLOOKUP(F2570,'[1]SUSMB vs SHAM all proteins sum'!$B$2:$E$3214,3,FALSE)</f>
        <v>0.52477196738024701</v>
      </c>
      <c r="K2570" s="25">
        <f>VLOOKUP($E2570,[1]AllProteinsNorm!$A$1:$Q$3226,4,FALSE)</f>
        <v>40376.599644880502</v>
      </c>
      <c r="L2570" s="1">
        <f>VLOOKUP($E2570,[1]AllProteinsNorm!$A$1:$Q$3226,5,FALSE)</f>
        <v>42887.946889196901</v>
      </c>
      <c r="M2570" s="1">
        <f>VLOOKUP($E2570,[1]AllProteinsNorm!$A$1:$Q$3226,10,FALSE)</f>
        <v>31406.3629101279</v>
      </c>
      <c r="N2570" s="1">
        <f>VLOOKUP($E2570,[1]AllProteinsNorm!$A$1:$Q$3226,11,FALSE)</f>
        <v>34305.516205609703</v>
      </c>
      <c r="O2570" s="1">
        <f>VLOOKUP($E2570,[1]AllProteinsNorm!$A$1:$Q$3226,15,FALSE)</f>
        <v>31816.656854001201</v>
      </c>
      <c r="P2570" s="1">
        <f>VLOOKUP($E2570,[1]AllProteinsNorm!$A$1:$Q$3226,6,FALSE)</f>
        <v>43086.239167781401</v>
      </c>
      <c r="Q2570" s="1">
        <f>VLOOKUP($E2570,[1]AllProteinsNorm!$A$1:$Q$3226,8,FALSE)</f>
        <v>34897.678458442897</v>
      </c>
      <c r="R2570" s="1">
        <f>VLOOKUP($E2570,[1]AllProteinsNorm!$A$1:$Q$3226,13,FALSE)</f>
        <v>33876.674894121003</v>
      </c>
      <c r="S2570" s="1">
        <f>VLOOKUP($E2570,[1]AllProteinsNorm!$A$1:$Q$3226,16,FALSE)</f>
        <v>18265.139876142999</v>
      </c>
      <c r="T2570" s="1">
        <f>VLOOKUP($E2570,[1]AllProteinsNorm!$A$1:$Q$3226,17,FALSE)</f>
        <v>42375.686210250897</v>
      </c>
      <c r="U2570" s="1">
        <f>VLOOKUP($E2570,[1]AllProteinsNorm!$A$1:$Q$3226,3,FALSE)</f>
        <v>21721.6072601265</v>
      </c>
      <c r="V2570" s="1">
        <f>VLOOKUP($E2570,[1]AllProteinsNorm!$A$1:$Q$3226,7,FALSE)</f>
        <v>28727.651148190002</v>
      </c>
      <c r="W2570" s="1">
        <f>VLOOKUP($E2570,[1]AllProteinsNorm!$A$1:$Q$3226,9,FALSE)</f>
        <v>48644.131772649998</v>
      </c>
      <c r="X2570" s="1">
        <f>VLOOKUP($E2570,[1]AllProteinsNorm!$A$1:$Q$3226,12,FALSE)</f>
        <v>1802.27932047697</v>
      </c>
      <c r="Y2570" s="29">
        <f>VLOOKUP($E2570,[1]AllProteinsNorm!$A$1:$Q$3226,14,FALSE)</f>
        <v>43182.685966952296</v>
      </c>
      <c r="Z2570" s="25">
        <f t="shared" si="300"/>
        <v>1.1166522271124015</v>
      </c>
      <c r="AA2570" s="1">
        <f t="shared" si="300"/>
        <v>1.1861058591191291</v>
      </c>
      <c r="AB2570" s="1">
        <f t="shared" si="300"/>
        <v>0.86857202928283983</v>
      </c>
      <c r="AC2570" s="1">
        <f t="shared" si="300"/>
        <v>0.94875079650477179</v>
      </c>
      <c r="AD2570" s="1">
        <f t="shared" si="300"/>
        <v>0.87991908798085827</v>
      </c>
      <c r="AE2570" s="1">
        <f t="shared" si="300"/>
        <v>1.1915898155802487</v>
      </c>
      <c r="AF2570" s="1">
        <f t="shared" si="300"/>
        <v>0.96512759158543238</v>
      </c>
      <c r="AG2570" s="1">
        <f t="shared" si="300"/>
        <v>0.93689079319187818</v>
      </c>
      <c r="AH2570" s="1">
        <f t="shared" si="300"/>
        <v>0.50513934557638451</v>
      </c>
      <c r="AI2570" s="1">
        <f t="shared" si="300"/>
        <v>1.1719388160041031</v>
      </c>
      <c r="AJ2570" s="1">
        <f t="shared" si="300"/>
        <v>0.60073114964639207</v>
      </c>
      <c r="AK2570" s="1">
        <f t="shared" si="300"/>
        <v>0.79448977666453635</v>
      </c>
      <c r="AL2570" s="1">
        <f t="shared" si="300"/>
        <v>1.3452984787629587</v>
      </c>
      <c r="AM2570" s="1">
        <f t="shared" si="300"/>
        <v>4.9843702411537995E-2</v>
      </c>
      <c r="AN2570" s="29">
        <f t="shared" si="300"/>
        <v>1.1942571410618212</v>
      </c>
      <c r="AO2570" s="1">
        <f t="shared" si="295"/>
        <v>4646.4131918818584</v>
      </c>
      <c r="AP2570" s="1">
        <f t="shared" si="296"/>
        <v>8942.7881727269069</v>
      </c>
      <c r="AQ2570" s="29">
        <f t="shared" si="297"/>
        <v>16611.055315928468</v>
      </c>
    </row>
    <row r="2571" spans="1:43" x14ac:dyDescent="0.2">
      <c r="A2571" s="26"/>
      <c r="E2571" s="25" t="s">
        <v>5003</v>
      </c>
      <c r="F2571" s="26" t="s">
        <v>5004</v>
      </c>
      <c r="G2571" s="1">
        <v>5.2045193750954698E-2</v>
      </c>
      <c r="H2571" s="1">
        <v>1.0553672663606899</v>
      </c>
      <c r="I2571" s="1">
        <f>VLOOKUP(F2571,'[1]SUSMB vs SHAM all proteins sum'!$B$2:$E$3214,2,FALSE)</f>
        <v>0.30492298906473703</v>
      </c>
      <c r="J2571" s="29">
        <f>VLOOKUP(F2571,'[1]SUSMB vs SHAM all proteins sum'!$B$2:$E$3214,3,FALSE)</f>
        <v>1.05558892471157</v>
      </c>
      <c r="K2571" s="25">
        <f>VLOOKUP($E2571,[1]AllProteinsNorm!$A$1:$Q$3226,4,FALSE)</f>
        <v>1722373.19666665</v>
      </c>
      <c r="L2571" s="1">
        <f>VLOOKUP($E2571,[1]AllProteinsNorm!$A$1:$Q$3226,5,FALSE)</f>
        <v>1757196.27566953</v>
      </c>
      <c r="M2571" s="1">
        <f>VLOOKUP($E2571,[1]AllProteinsNorm!$A$1:$Q$3226,10,FALSE)</f>
        <v>1773025.06970648</v>
      </c>
      <c r="N2571" s="1">
        <f>VLOOKUP($E2571,[1]AllProteinsNorm!$A$1:$Q$3226,11,FALSE)</f>
        <v>1797456.4239002101</v>
      </c>
      <c r="O2571" s="1">
        <f>VLOOKUP($E2571,[1]AllProteinsNorm!$A$1:$Q$3226,15,FALSE)</f>
        <v>1727621.92198643</v>
      </c>
      <c r="P2571" s="1">
        <f>VLOOKUP($E2571,[1]AllProteinsNorm!$A$1:$Q$3226,6,FALSE)</f>
        <v>1900794.90911784</v>
      </c>
      <c r="Q2571" s="1">
        <f>VLOOKUP($E2571,[1]AllProteinsNorm!$A$1:$Q$3226,8,FALSE)</f>
        <v>1759865.1371564199</v>
      </c>
      <c r="R2571" s="1">
        <f>VLOOKUP($E2571,[1]AllProteinsNorm!$A$1:$Q$3226,13,FALSE)</f>
        <v>1860062.07094838</v>
      </c>
      <c r="S2571" s="1">
        <f>VLOOKUP($E2571,[1]AllProteinsNorm!$A$1:$Q$3226,16,FALSE)</f>
        <v>1981058.6394588801</v>
      </c>
      <c r="T2571" s="1">
        <f>VLOOKUP($E2571,[1]AllProteinsNorm!$A$1:$Q$3226,17,FALSE)</f>
        <v>1769897.71543685</v>
      </c>
      <c r="U2571" s="1">
        <f>VLOOKUP($E2571,[1]AllProteinsNorm!$A$1:$Q$3226,3,FALSE)</f>
        <v>1732098.8950260801</v>
      </c>
      <c r="V2571" s="1">
        <f>VLOOKUP($E2571,[1]AllProteinsNorm!$A$1:$Q$3226,7,FALSE)</f>
        <v>1631855.35347197</v>
      </c>
      <c r="W2571" s="1">
        <f>VLOOKUP($E2571,[1]AllProteinsNorm!$A$1:$Q$3226,9,FALSE)</f>
        <v>1902615.4610395301</v>
      </c>
      <c r="X2571" s="1">
        <f>VLOOKUP($E2571,[1]AllProteinsNorm!$A$1:$Q$3226,12,FALSE)</f>
        <v>1865265.42441117</v>
      </c>
      <c r="Y2571" s="29">
        <f>VLOOKUP($E2571,[1]AllProteinsNorm!$A$1:$Q$3226,14,FALSE)</f>
        <v>2177196.3798518199</v>
      </c>
      <c r="Z2571" s="25">
        <f t="shared" si="300"/>
        <v>0.98111038008444573</v>
      </c>
      <c r="AA2571" s="1">
        <f t="shared" si="300"/>
        <v>1.0009465481938586</v>
      </c>
      <c r="AB2571" s="1">
        <f t="shared" si="300"/>
        <v>1.0099630576030421</v>
      </c>
      <c r="AC2571" s="1">
        <f t="shared" si="300"/>
        <v>1.0238798180620283</v>
      </c>
      <c r="AD2571" s="1">
        <f t="shared" si="300"/>
        <v>0.98410019605662546</v>
      </c>
      <c r="AE2571" s="1">
        <f t="shared" si="300"/>
        <v>1.0827442155720659</v>
      </c>
      <c r="AF2571" s="1">
        <f t="shared" si="300"/>
        <v>1.0024668039159417</v>
      </c>
      <c r="AG2571" s="1">
        <f t="shared" si="300"/>
        <v>1.05954168872382</v>
      </c>
      <c r="AH2571" s="1">
        <f t="shared" si="300"/>
        <v>1.1284646083036152</v>
      </c>
      <c r="AI2571" s="1">
        <f t="shared" si="300"/>
        <v>1.0081816319851369</v>
      </c>
      <c r="AJ2571" s="1">
        <f t="shared" si="300"/>
        <v>0.98665040104649626</v>
      </c>
      <c r="AK2571" s="1">
        <f t="shared" si="300"/>
        <v>0.92954896719609559</v>
      </c>
      <c r="AL2571" s="1">
        <f t="shared" si="300"/>
        <v>1.0837812512106311</v>
      </c>
      <c r="AM2571" s="1">
        <f t="shared" si="300"/>
        <v>1.0625056596584999</v>
      </c>
      <c r="AN2571" s="29">
        <f t="shared" si="300"/>
        <v>1.240189972700972</v>
      </c>
      <c r="AO2571" s="1">
        <f t="shared" si="295"/>
        <v>28088.835079540298</v>
      </c>
      <c r="AP2571" s="1">
        <f t="shared" si="296"/>
        <v>82830.445250840028</v>
      </c>
      <c r="AQ2571" s="29">
        <f t="shared" si="297"/>
        <v>184851.13164359311</v>
      </c>
    </row>
    <row r="2572" spans="1:43" x14ac:dyDescent="0.2">
      <c r="A2572" s="26"/>
      <c r="E2572" s="25" t="s">
        <v>5005</v>
      </c>
      <c r="F2572" s="26" t="s">
        <v>5006</v>
      </c>
      <c r="G2572" s="1">
        <v>0.45475053559126899</v>
      </c>
      <c r="H2572" s="1">
        <v>1.06343811676833</v>
      </c>
      <c r="I2572" s="1">
        <f>VLOOKUP(F2572,'[1]SUSMB vs SHAM all proteins sum'!$B$2:$E$3214,2,FALSE)</f>
        <v>0.88459099143224695</v>
      </c>
      <c r="J2572" s="29">
        <f>VLOOKUP(F2572,'[1]SUSMB vs SHAM all proteins sum'!$B$2:$E$3214,3,FALSE)</f>
        <v>0.98837795496111003</v>
      </c>
      <c r="K2572" s="25">
        <f>VLOOKUP($E2572,[1]AllProteinsNorm!$A$1:$Q$3226,4,FALSE)</f>
        <v>599250.54347823898</v>
      </c>
      <c r="L2572" s="1">
        <f>VLOOKUP($E2572,[1]AllProteinsNorm!$A$1:$Q$3226,5,FALSE)</f>
        <v>626030.609283105</v>
      </c>
      <c r="M2572" s="1">
        <f>VLOOKUP($E2572,[1]AllProteinsNorm!$A$1:$Q$3226,10,FALSE)</f>
        <v>518931.540852329</v>
      </c>
      <c r="N2572" s="1">
        <f>VLOOKUP($E2572,[1]AllProteinsNorm!$A$1:$Q$3226,11,FALSE)</f>
        <v>620561.47742552601</v>
      </c>
      <c r="O2572" s="1">
        <f>VLOOKUP($E2572,[1]AllProteinsNorm!$A$1:$Q$3226,15,FALSE)</f>
        <v>503619.48682781903</v>
      </c>
      <c r="P2572" s="1">
        <f>VLOOKUP($E2572,[1]AllProteinsNorm!$A$1:$Q$3226,6,FALSE)</f>
        <v>543664.44332266506</v>
      </c>
      <c r="Q2572" s="1">
        <f>VLOOKUP($E2572,[1]AllProteinsNorm!$A$1:$Q$3226,8,FALSE)</f>
        <v>723138.65370167803</v>
      </c>
      <c r="R2572" s="1">
        <f>VLOOKUP($E2572,[1]AllProteinsNorm!$A$1:$Q$3226,13,FALSE)</f>
        <v>509657.41536308499</v>
      </c>
      <c r="S2572" s="1">
        <f>VLOOKUP($E2572,[1]AllProteinsNorm!$A$1:$Q$3226,16,FALSE)</f>
        <v>637725.688094232</v>
      </c>
      <c r="T2572" s="1">
        <f>VLOOKUP($E2572,[1]AllProteinsNorm!$A$1:$Q$3226,17,FALSE)</f>
        <v>647586.45973443997</v>
      </c>
      <c r="U2572" s="1">
        <f>VLOOKUP($E2572,[1]AllProteinsNorm!$A$1:$Q$3226,3,FALSE)</f>
        <v>615331.58484719601</v>
      </c>
      <c r="V2572" s="1">
        <f>VLOOKUP($E2572,[1]AllProteinsNorm!$A$1:$Q$3226,7,FALSE)</f>
        <v>456038.30313255597</v>
      </c>
      <c r="W2572" s="1">
        <f>VLOOKUP($E2572,[1]AllProteinsNorm!$A$1:$Q$3226,9,FALSE)</f>
        <v>605125.23101116996</v>
      </c>
      <c r="X2572" s="1">
        <f>VLOOKUP($E2572,[1]AllProteinsNorm!$A$1:$Q$3226,12,FALSE)</f>
        <v>526593.95122727996</v>
      </c>
      <c r="Y2572" s="29">
        <f>VLOOKUP($E2572,[1]AllProteinsNorm!$A$1:$Q$3226,14,FALSE)</f>
        <v>641778.26660725998</v>
      </c>
      <c r="Z2572" s="25">
        <f t="shared" si="300"/>
        <v>1.0445751437127548</v>
      </c>
      <c r="AA2572" s="1">
        <f t="shared" si="300"/>
        <v>1.0912564381916656</v>
      </c>
      <c r="AB2572" s="1">
        <f t="shared" si="300"/>
        <v>0.90456820567337082</v>
      </c>
      <c r="AC2572" s="1">
        <f t="shared" si="300"/>
        <v>1.0817229980333054</v>
      </c>
      <c r="AD2572" s="1">
        <f t="shared" si="300"/>
        <v>0.87787721438890343</v>
      </c>
      <c r="AE2572" s="1">
        <f t="shared" si="300"/>
        <v>0.94768101622240786</v>
      </c>
      <c r="AF2572" s="1">
        <f t="shared" si="300"/>
        <v>1.2605289579384567</v>
      </c>
      <c r="AG2572" s="1">
        <f t="shared" si="300"/>
        <v>0.88840214446380095</v>
      </c>
      <c r="AH2572" s="1">
        <f t="shared" si="300"/>
        <v>1.1116425500822902</v>
      </c>
      <c r="AI2572" s="1">
        <f t="shared" si="300"/>
        <v>1.1288312152663091</v>
      </c>
      <c r="AJ2572" s="1">
        <f t="shared" si="300"/>
        <v>1.0726065844546004</v>
      </c>
      <c r="AK2572" s="1">
        <f t="shared" si="300"/>
        <v>0.79493674426764904</v>
      </c>
      <c r="AL2572" s="1">
        <f t="shared" si="300"/>
        <v>1.0548155225338745</v>
      </c>
      <c r="AM2572" s="1">
        <f t="shared" si="300"/>
        <v>0.91792482838437073</v>
      </c>
      <c r="AN2572" s="29">
        <f t="shared" si="300"/>
        <v>1.1187067452319224</v>
      </c>
      <c r="AO2572" s="1">
        <f t="shared" si="295"/>
        <v>51958.023805056233</v>
      </c>
      <c r="AP2572" s="1">
        <f t="shared" si="296"/>
        <v>76711.318542561625</v>
      </c>
      <c r="AQ2572" s="29">
        <f t="shared" si="297"/>
        <v>68274.356199387053</v>
      </c>
    </row>
    <row r="2573" spans="1:43" x14ac:dyDescent="0.2">
      <c r="A2573" s="26"/>
      <c r="E2573" s="25" t="s">
        <v>5007</v>
      </c>
      <c r="F2573" s="26" t="s">
        <v>5008</v>
      </c>
      <c r="G2573" s="1">
        <v>0.70679237872706102</v>
      </c>
      <c r="H2573" s="1">
        <v>0.93668011974228405</v>
      </c>
      <c r="I2573" s="1">
        <f>VLOOKUP(F2573,'[1]SUSMB vs SHAM all proteins sum'!$B$2:$E$3214,2,FALSE)</f>
        <v>0.71636774601577002</v>
      </c>
      <c r="J2573" s="29">
        <f>VLOOKUP(F2573,'[1]SUSMB vs SHAM all proteins sum'!$B$2:$E$3214,3,FALSE)</f>
        <v>0.92060617455879101</v>
      </c>
      <c r="K2573" s="25">
        <f>VLOOKUP($E2573,[1]AllProteinsNorm!$A$1:$Q$3226,4,FALSE)</f>
        <v>75540.109560273806</v>
      </c>
      <c r="L2573" s="1">
        <f>VLOOKUP($E2573,[1]AllProteinsNorm!$A$1:$Q$3226,5,FALSE)</f>
        <v>42558.894394854098</v>
      </c>
      <c r="M2573" s="1">
        <f>VLOOKUP($E2573,[1]AllProteinsNorm!$A$1:$Q$3226,10,FALSE)</f>
        <v>52129.654416185302</v>
      </c>
      <c r="N2573" s="1">
        <f>VLOOKUP($E2573,[1]AllProteinsNorm!$A$1:$Q$3226,11,FALSE)</f>
        <v>42590.612269741498</v>
      </c>
      <c r="O2573" s="1">
        <f>VLOOKUP($E2573,[1]AllProteinsNorm!$A$1:$Q$3226,15,FALSE)</f>
        <v>52122.107092750797</v>
      </c>
      <c r="P2573" s="1">
        <f>VLOOKUP($E2573,[1]AllProteinsNorm!$A$1:$Q$3226,6,FALSE)</f>
        <v>52526.521164781298</v>
      </c>
      <c r="Q2573" s="1">
        <f>VLOOKUP($E2573,[1]AllProteinsNorm!$A$1:$Q$3226,8,FALSE)</f>
        <v>53705.232298194198</v>
      </c>
      <c r="R2573" s="1">
        <f>VLOOKUP($E2573,[1]AllProteinsNorm!$A$1:$Q$3226,13,FALSE)</f>
        <v>39886.211463464198</v>
      </c>
      <c r="S2573" s="1">
        <f>VLOOKUP($E2573,[1]AllProteinsNorm!$A$1:$Q$3226,16,FALSE)</f>
        <v>71387.222081496395</v>
      </c>
      <c r="T2573" s="1">
        <f>VLOOKUP($E2573,[1]AllProteinsNorm!$A$1:$Q$3226,17,FALSE)</f>
        <v>33396.937772648402</v>
      </c>
      <c r="U2573" s="1">
        <f>VLOOKUP($E2573,[1]AllProteinsNorm!$A$1:$Q$3226,3,FALSE)</f>
        <v>61658.097438774799</v>
      </c>
      <c r="V2573" s="1">
        <f>VLOOKUP($E2573,[1]AllProteinsNorm!$A$1:$Q$3226,7,FALSE)</f>
        <v>22454.414992733698</v>
      </c>
      <c r="W2573" s="1">
        <f>VLOOKUP($E2573,[1]AllProteinsNorm!$A$1:$Q$3226,9,FALSE)</f>
        <v>54341.9604585052</v>
      </c>
      <c r="X2573" s="1">
        <f>VLOOKUP($E2573,[1]AllProteinsNorm!$A$1:$Q$3226,12,FALSE)</f>
        <v>50582.600381579898</v>
      </c>
      <c r="Y2573" s="29">
        <f>VLOOKUP($E2573,[1]AllProteinsNorm!$A$1:$Q$3226,14,FALSE)</f>
        <v>64644.225921096302</v>
      </c>
      <c r="Z2573" s="25">
        <f t="shared" ref="Z2573:AN2589" si="301">K2573/AVERAGE($K2573:$O2573)</f>
        <v>1.4256004518133669</v>
      </c>
      <c r="AA2573" s="1">
        <f t="shared" si="301"/>
        <v>0.80317568284132446</v>
      </c>
      <c r="AB2573" s="1">
        <f t="shared" si="301"/>
        <v>0.98379601672792538</v>
      </c>
      <c r="AC2573" s="1">
        <f t="shared" si="301"/>
        <v>0.80377426572706878</v>
      </c>
      <c r="AD2573" s="1">
        <f t="shared" si="301"/>
        <v>0.98365358289031457</v>
      </c>
      <c r="AE2573" s="1">
        <f t="shared" si="301"/>
        <v>0.99128572543236826</v>
      </c>
      <c r="AF2573" s="1">
        <f t="shared" si="301"/>
        <v>1.0135304790358841</v>
      </c>
      <c r="AG2573" s="1">
        <f t="shared" si="301"/>
        <v>0.75273654505448873</v>
      </c>
      <c r="AH2573" s="1">
        <f t="shared" si="301"/>
        <v>1.3472267467639816</v>
      </c>
      <c r="AI2573" s="1">
        <f t="shared" si="301"/>
        <v>0.6302703273137521</v>
      </c>
      <c r="AJ2573" s="1">
        <f t="shared" si="301"/>
        <v>1.1636177400104812</v>
      </c>
      <c r="AK2573" s="1">
        <f t="shared" si="301"/>
        <v>0.42376195037557174</v>
      </c>
      <c r="AL2573" s="1">
        <f t="shared" si="301"/>
        <v>1.025546876130164</v>
      </c>
      <c r="AM2573" s="1">
        <f t="shared" si="301"/>
        <v>0.95459985930173852</v>
      </c>
      <c r="AN2573" s="29">
        <f t="shared" si="301"/>
        <v>1.2199722533723345</v>
      </c>
      <c r="AO2573" s="1">
        <f t="shared" si="295"/>
        <v>12057.828065150527</v>
      </c>
      <c r="AP2573" s="1">
        <f t="shared" si="296"/>
        <v>13079.089815472937</v>
      </c>
      <c r="AQ2573" s="29">
        <f t="shared" si="297"/>
        <v>15004.036078277257</v>
      </c>
    </row>
    <row r="2574" spans="1:43" x14ac:dyDescent="0.2">
      <c r="A2574" s="26"/>
      <c r="E2574" s="25" t="s">
        <v>5009</v>
      </c>
      <c r="F2574" s="26" t="s">
        <v>5010</v>
      </c>
      <c r="G2574" s="1">
        <v>0.12739317498564101</v>
      </c>
      <c r="H2574" s="1">
        <v>1.09358937006761</v>
      </c>
      <c r="I2574" s="1">
        <f>VLOOKUP(F2574,'[1]SUSMB vs SHAM all proteins sum'!$B$2:$E$3214,2,FALSE)</f>
        <v>0.92917968645261895</v>
      </c>
      <c r="J2574" s="29">
        <f>VLOOKUP(F2574,'[1]SUSMB vs SHAM all proteins sum'!$B$2:$E$3214,3,FALSE)</f>
        <v>1.00612231816981</v>
      </c>
      <c r="K2574" s="25">
        <f>VLOOKUP($E2574,[1]AllProteinsNorm!$A$1:$Q$3226,4,FALSE)</f>
        <v>783968.53523637005</v>
      </c>
      <c r="L2574" s="1">
        <f>VLOOKUP($E2574,[1]AllProteinsNorm!$A$1:$Q$3226,5,FALSE)</f>
        <v>911314.13527816802</v>
      </c>
      <c r="M2574" s="1">
        <f>VLOOKUP($E2574,[1]AllProteinsNorm!$A$1:$Q$3226,10,FALSE)</f>
        <v>944896.01049225905</v>
      </c>
      <c r="N2574" s="1">
        <f>VLOOKUP($E2574,[1]AllProteinsNorm!$A$1:$Q$3226,11,FALSE)</f>
        <v>743492.70506836905</v>
      </c>
      <c r="O2574" s="1">
        <f>VLOOKUP($E2574,[1]AllProteinsNorm!$A$1:$Q$3226,15,FALSE)</f>
        <v>838377.26568687498</v>
      </c>
      <c r="P2574" s="1">
        <f>VLOOKUP($E2574,[1]AllProteinsNorm!$A$1:$Q$3226,6,FALSE)</f>
        <v>866831.34393202804</v>
      </c>
      <c r="Q2574" s="1">
        <f>VLOOKUP($E2574,[1]AllProteinsNorm!$A$1:$Q$3226,8,FALSE)</f>
        <v>864210.931375833</v>
      </c>
      <c r="R2574" s="1">
        <f>VLOOKUP($E2574,[1]AllProteinsNorm!$A$1:$Q$3226,13,FALSE)</f>
        <v>978982.68200722896</v>
      </c>
      <c r="S2574" s="1">
        <f>VLOOKUP($E2574,[1]AllProteinsNorm!$A$1:$Q$3226,16,FALSE)</f>
        <v>916700.577164002</v>
      </c>
      <c r="T2574" s="1">
        <f>VLOOKUP($E2574,[1]AllProteinsNorm!$A$1:$Q$3226,17,FALSE)</f>
        <v>978997.27677972498</v>
      </c>
      <c r="U2574" s="1">
        <f>VLOOKUP($E2574,[1]AllProteinsNorm!$A$1:$Q$3226,3,FALSE)</f>
        <v>757322.05942611303</v>
      </c>
      <c r="V2574" s="1">
        <f>VLOOKUP($E2574,[1]AllProteinsNorm!$A$1:$Q$3226,7,FALSE)</f>
        <v>837442.76509312599</v>
      </c>
      <c r="W2574" s="1">
        <f>VLOOKUP($E2574,[1]AllProteinsNorm!$A$1:$Q$3226,9,FALSE)</f>
        <v>865091.98243839503</v>
      </c>
      <c r="X2574" s="1">
        <f>VLOOKUP($E2574,[1]AllProteinsNorm!$A$1:$Q$3226,12,FALSE)</f>
        <v>1006322.66709882</v>
      </c>
      <c r="Y2574" s="29">
        <f>VLOOKUP($E2574,[1]AllProteinsNorm!$A$1:$Q$3226,14,FALSE)</f>
        <v>785752.16943607398</v>
      </c>
      <c r="Z2574" s="25">
        <f t="shared" si="301"/>
        <v>0.9284219580335562</v>
      </c>
      <c r="AA2574" s="1">
        <f t="shared" si="301"/>
        <v>1.0792321577083648</v>
      </c>
      <c r="AB2574" s="1">
        <f t="shared" si="301"/>
        <v>1.1190018027124269</v>
      </c>
      <c r="AC2574" s="1">
        <f t="shared" si="301"/>
        <v>0.88048808338349893</v>
      </c>
      <c r="AD2574" s="1">
        <f t="shared" si="301"/>
        <v>0.99285599816215331</v>
      </c>
      <c r="AE2574" s="1">
        <f t="shared" si="301"/>
        <v>1.0265530023798546</v>
      </c>
      <c r="AF2574" s="1">
        <f t="shared" si="301"/>
        <v>1.0234497546767503</v>
      </c>
      <c r="AG2574" s="1">
        <f t="shared" si="301"/>
        <v>1.1593692573848688</v>
      </c>
      <c r="AH2574" s="1">
        <f t="shared" si="301"/>
        <v>1.0856111011196232</v>
      </c>
      <c r="AI2574" s="1">
        <f t="shared" si="301"/>
        <v>1.159386541378612</v>
      </c>
      <c r="AJ2574" s="1">
        <f t="shared" si="301"/>
        <v>0.89686562364700628</v>
      </c>
      <c r="AK2574" s="1">
        <f t="shared" si="301"/>
        <v>0.99174930722745858</v>
      </c>
      <c r="AL2574" s="1">
        <f t="shared" si="301"/>
        <v>1.0244931475118781</v>
      </c>
      <c r="AM2574" s="1">
        <f t="shared" si="301"/>
        <v>1.1917468865249083</v>
      </c>
      <c r="AN2574" s="29">
        <f t="shared" si="301"/>
        <v>0.93053424326143896</v>
      </c>
      <c r="AO2574" s="1">
        <f t="shared" ref="AO2574:AO2637" si="302">_xlfn.STDEV.P(K2574:O2574)</f>
        <v>75428.73004895405</v>
      </c>
      <c r="AP2574" s="1">
        <f t="shared" ref="AP2574:AP2637" si="303">_xlfn.STDEV.P(P2574:T2574)</f>
        <v>50800.192297914713</v>
      </c>
      <c r="AQ2574" s="29">
        <f t="shared" ref="AQ2574:AQ2637" si="304">_xlfn.STDEV.P(U2574:Y2574)</f>
        <v>86646.946262619909</v>
      </c>
    </row>
    <row r="2575" spans="1:43" x14ac:dyDescent="0.2">
      <c r="A2575" s="26"/>
      <c r="E2575" s="25" t="s">
        <v>5011</v>
      </c>
      <c r="F2575" s="26" t="s">
        <v>5012</v>
      </c>
      <c r="G2575" s="1">
        <v>0.23130443205036999</v>
      </c>
      <c r="H2575" s="1">
        <v>1.29699033271117</v>
      </c>
      <c r="I2575" s="1">
        <f>VLOOKUP(F2575,'[1]SUSMB vs SHAM all proteins sum'!$B$2:$E$3214,2,FALSE)</f>
        <v>0.51117176772762396</v>
      </c>
      <c r="J2575" s="29">
        <f>VLOOKUP(F2575,'[1]SUSMB vs SHAM all proteins sum'!$B$2:$E$3214,3,FALSE)</f>
        <v>1.1996026997764</v>
      </c>
      <c r="K2575" s="25">
        <f>VLOOKUP($E2575,[1]AllProteinsNorm!$A$1:$Q$3226,4,FALSE)</f>
        <v>137100.917173908</v>
      </c>
      <c r="L2575" s="1">
        <f>VLOOKUP($E2575,[1]AllProteinsNorm!$A$1:$Q$3226,5,FALSE)</f>
        <v>297192.49478366802</v>
      </c>
      <c r="M2575" s="1">
        <f>VLOOKUP($E2575,[1]AllProteinsNorm!$A$1:$Q$3226,10,FALSE)</f>
        <v>159951.865257973</v>
      </c>
      <c r="N2575" s="1">
        <f>VLOOKUP($E2575,[1]AllProteinsNorm!$A$1:$Q$3226,11,FALSE)</f>
        <v>299882.00832620502</v>
      </c>
      <c r="O2575" s="1">
        <f>VLOOKUP($E2575,[1]AllProteinsNorm!$A$1:$Q$3226,15,FALSE)</f>
        <v>288626.91555750498</v>
      </c>
      <c r="P2575" s="1">
        <f>VLOOKUP($E2575,[1]AllProteinsNorm!$A$1:$Q$3226,6,FALSE)</f>
        <v>314746.711673435</v>
      </c>
      <c r="Q2575" s="1">
        <f>VLOOKUP($E2575,[1]AllProteinsNorm!$A$1:$Q$3226,8,FALSE)</f>
        <v>376261.27867013501</v>
      </c>
      <c r="R2575" s="1">
        <f>VLOOKUP($E2575,[1]AllProteinsNorm!$A$1:$Q$3226,13,FALSE)</f>
        <v>315412.02513789601</v>
      </c>
      <c r="S2575" s="1">
        <f>VLOOKUP($E2575,[1]AllProteinsNorm!$A$1:$Q$3226,16,FALSE)</f>
        <v>277360.22612960503</v>
      </c>
      <c r="T2575" s="1">
        <f>VLOOKUP($E2575,[1]AllProteinsNorm!$A$1:$Q$3226,17,FALSE)</f>
        <v>199832.11395450501</v>
      </c>
      <c r="U2575" s="1">
        <f>VLOOKUP($E2575,[1]AllProteinsNorm!$A$1:$Q$3226,3,FALSE)</f>
        <v>273639.63198915502</v>
      </c>
      <c r="V2575" s="1">
        <f>VLOOKUP($E2575,[1]AllProteinsNorm!$A$1:$Q$3226,7,FALSE)</f>
        <v>255616.043786514</v>
      </c>
      <c r="W2575" s="1">
        <f>VLOOKUP($E2575,[1]AllProteinsNorm!$A$1:$Q$3226,9,FALSE)</f>
        <v>354331.86183931702</v>
      </c>
      <c r="X2575" s="1">
        <f>VLOOKUP($E2575,[1]AllProteinsNorm!$A$1:$Q$3226,12,FALSE)</f>
        <v>131140.271014617</v>
      </c>
      <c r="Y2575" s="29">
        <f>VLOOKUP($E2575,[1]AllProteinsNorm!$A$1:$Q$3226,14,FALSE)</f>
        <v>431150.13701561303</v>
      </c>
      <c r="Z2575" s="25">
        <f t="shared" si="301"/>
        <v>0.57958330245830281</v>
      </c>
      <c r="AA2575" s="1">
        <f t="shared" si="301"/>
        <v>1.2563578066662353</v>
      </c>
      <c r="AB2575" s="1">
        <f t="shared" si="301"/>
        <v>0.67618388127183482</v>
      </c>
      <c r="AC2575" s="1">
        <f t="shared" si="301"/>
        <v>1.2677275128149741</v>
      </c>
      <c r="AD2575" s="1">
        <f t="shared" si="301"/>
        <v>1.2201474967886541</v>
      </c>
      <c r="AE2575" s="1">
        <f t="shared" si="301"/>
        <v>1.3305668725628179</v>
      </c>
      <c r="AF2575" s="1">
        <f t="shared" si="301"/>
        <v>1.5906148476176856</v>
      </c>
      <c r="AG2575" s="1">
        <f t="shared" si="301"/>
        <v>1.3333794327035584</v>
      </c>
      <c r="AH2575" s="1">
        <f t="shared" si="301"/>
        <v>1.1725184568011882</v>
      </c>
      <c r="AI2575" s="1">
        <f t="shared" si="301"/>
        <v>0.84477448386477871</v>
      </c>
      <c r="AJ2575" s="1">
        <f t="shared" si="301"/>
        <v>1.1567899388344287</v>
      </c>
      <c r="AK2575" s="1">
        <f t="shared" si="301"/>
        <v>1.0805966427721962</v>
      </c>
      <c r="AL2575" s="1">
        <f t="shared" si="301"/>
        <v>1.4979099694171405</v>
      </c>
      <c r="AM2575" s="1">
        <f t="shared" si="301"/>
        <v>0.55438514144669471</v>
      </c>
      <c r="AN2575" s="29">
        <f t="shared" si="301"/>
        <v>1.8226531624867599</v>
      </c>
      <c r="AO2575" s="1">
        <f t="shared" si="302"/>
        <v>72329.599616726933</v>
      </c>
      <c r="AP2575" s="1">
        <f t="shared" si="303"/>
        <v>57902.042150754358</v>
      </c>
      <c r="AQ2575" s="29">
        <f t="shared" si="304"/>
        <v>100742.12916200352</v>
      </c>
    </row>
    <row r="2576" spans="1:43" x14ac:dyDescent="0.2">
      <c r="A2576" s="26"/>
      <c r="E2576" s="25" t="s">
        <v>5013</v>
      </c>
      <c r="F2576" s="26" t="s">
        <v>5014</v>
      </c>
      <c r="G2576" s="1">
        <v>0.70714752204660603</v>
      </c>
      <c r="H2576" s="1">
        <v>1.01110651145329</v>
      </c>
      <c r="I2576" s="1">
        <f>VLOOKUP(F2576,'[1]SUSMB vs SHAM all proteins sum'!$B$2:$E$3214,2,FALSE)</f>
        <v>0.81508244391476203</v>
      </c>
      <c r="J2576" s="29">
        <f>VLOOKUP(F2576,'[1]SUSMB vs SHAM all proteins sum'!$B$2:$E$3214,3,FALSE)</f>
        <v>0.99182923678522406</v>
      </c>
      <c r="K2576" s="25">
        <f>VLOOKUP($E2576,[1]AllProteinsNorm!$A$1:$Q$3226,4,FALSE)</f>
        <v>36920588.677536704</v>
      </c>
      <c r="L2576" s="1">
        <f>VLOOKUP($E2576,[1]AllProteinsNorm!$A$1:$Q$3226,5,FALSE)</f>
        <v>40962655.547102503</v>
      </c>
      <c r="M2576" s="1">
        <f>VLOOKUP($E2576,[1]AllProteinsNorm!$A$1:$Q$3226,10,FALSE)</f>
        <v>38585216.0666859</v>
      </c>
      <c r="N2576" s="1">
        <f>VLOOKUP($E2576,[1]AllProteinsNorm!$A$1:$Q$3226,11,FALSE)</f>
        <v>41469556.938413203</v>
      </c>
      <c r="O2576" s="1">
        <f>VLOOKUP($E2576,[1]AllProteinsNorm!$A$1:$Q$3226,15,FALSE)</f>
        <v>41699187.849332698</v>
      </c>
      <c r="P2576" s="1">
        <f>VLOOKUP($E2576,[1]AllProteinsNorm!$A$1:$Q$3226,6,FALSE)</f>
        <v>41546352.870366</v>
      </c>
      <c r="Q2576" s="1">
        <f>VLOOKUP($E2576,[1]AllProteinsNorm!$A$1:$Q$3226,8,FALSE)</f>
        <v>39718666.851188697</v>
      </c>
      <c r="R2576" s="1">
        <f>VLOOKUP($E2576,[1]AllProteinsNorm!$A$1:$Q$3226,13,FALSE)</f>
        <v>38598193.749842703</v>
      </c>
      <c r="S2576" s="1">
        <f>VLOOKUP($E2576,[1]AllProteinsNorm!$A$1:$Q$3226,16,FALSE)</f>
        <v>41999387.555425599</v>
      </c>
      <c r="T2576" s="1">
        <f>VLOOKUP($E2576,[1]AllProteinsNorm!$A$1:$Q$3226,17,FALSE)</f>
        <v>39864073.723509699</v>
      </c>
      <c r="U2576" s="1">
        <f>VLOOKUP($E2576,[1]AllProteinsNorm!$A$1:$Q$3226,3,FALSE)</f>
        <v>41361443.669083796</v>
      </c>
      <c r="V2576" s="1">
        <f>VLOOKUP($E2576,[1]AllProteinsNorm!$A$1:$Q$3226,7,FALSE)</f>
        <v>36177670.849718101</v>
      </c>
      <c r="W2576" s="1">
        <f>VLOOKUP($E2576,[1]AllProteinsNorm!$A$1:$Q$3226,9,FALSE)</f>
        <v>41273614.7349604</v>
      </c>
      <c r="X2576" s="1">
        <f>VLOOKUP($E2576,[1]AllProteinsNorm!$A$1:$Q$3226,12,FALSE)</f>
        <v>39577140.351493001</v>
      </c>
      <c r="Y2576" s="29">
        <f>VLOOKUP($E2576,[1]AllProteinsNorm!$A$1:$Q$3226,14,FALSE)</f>
        <v>39624698.4841327</v>
      </c>
      <c r="Z2576" s="25">
        <f t="shared" si="301"/>
        <v>0.92469208489753796</v>
      </c>
      <c r="AA2576" s="1">
        <f t="shared" si="301"/>
        <v>1.0259273949181538</v>
      </c>
      <c r="AB2576" s="1">
        <f t="shared" si="301"/>
        <v>0.96638339660694306</v>
      </c>
      <c r="AC2576" s="1">
        <f t="shared" si="301"/>
        <v>1.0386229591319966</v>
      </c>
      <c r="AD2576" s="1">
        <f t="shared" si="301"/>
        <v>1.0443741644453688</v>
      </c>
      <c r="AE2576" s="1">
        <f t="shared" si="301"/>
        <v>1.0405463464064875</v>
      </c>
      <c r="AF2576" s="1">
        <f t="shared" si="301"/>
        <v>0.99477116090302875</v>
      </c>
      <c r="AG2576" s="1">
        <f t="shared" si="301"/>
        <v>0.96670842828507297</v>
      </c>
      <c r="AH2576" s="1">
        <f t="shared" si="301"/>
        <v>1.0518927957038557</v>
      </c>
      <c r="AI2576" s="1">
        <f t="shared" si="301"/>
        <v>0.99841293880368132</v>
      </c>
      <c r="AJ2576" s="1">
        <f t="shared" si="301"/>
        <v>1.0359152156207965</v>
      </c>
      <c r="AK2576" s="1">
        <f t="shared" si="301"/>
        <v>0.90608538712483688</v>
      </c>
      <c r="AL2576" s="1">
        <f t="shared" si="301"/>
        <v>1.0337155020431441</v>
      </c>
      <c r="AM2576" s="1">
        <f t="shared" si="301"/>
        <v>0.99122656861023339</v>
      </c>
      <c r="AN2576" s="29">
        <f t="shared" si="301"/>
        <v>0.99241768257671226</v>
      </c>
      <c r="AO2576" s="1">
        <f t="shared" si="302"/>
        <v>1867169.3166327456</v>
      </c>
      <c r="AP2576" s="1">
        <f t="shared" si="303"/>
        <v>1253408.2905448873</v>
      </c>
      <c r="AQ2576" s="29">
        <f t="shared" si="304"/>
        <v>1877077.3572819964</v>
      </c>
    </row>
    <row r="2577" spans="1:43" x14ac:dyDescent="0.2">
      <c r="A2577" s="26"/>
      <c r="E2577" s="25" t="s">
        <v>5015</v>
      </c>
      <c r="F2577" s="26" t="s">
        <v>5016</v>
      </c>
      <c r="G2577" s="1">
        <v>0.78368866591594299</v>
      </c>
      <c r="H2577" s="1">
        <v>1.02211250065508</v>
      </c>
      <c r="I2577" s="1">
        <f>VLOOKUP(F2577,'[1]SUSMB vs SHAM all proteins sum'!$B$2:$E$3214,2,FALSE)</f>
        <v>0.33531491493436399</v>
      </c>
      <c r="J2577" s="29">
        <f>VLOOKUP(F2577,'[1]SUSMB vs SHAM all proteins sum'!$B$2:$E$3214,3,FALSE)</f>
        <v>0.60960863709818403</v>
      </c>
      <c r="K2577" s="25">
        <f>VLOOKUP($E2577,[1]AllProteinsNorm!$A$1:$Q$3226,4,FALSE)</f>
        <v>25099.6829305756</v>
      </c>
      <c r="L2577" s="1">
        <f>VLOOKUP($E2577,[1]AllProteinsNorm!$A$1:$Q$3226,5,FALSE)</f>
        <v>30028.548491476598</v>
      </c>
      <c r="M2577" s="1">
        <f>VLOOKUP($E2577,[1]AllProteinsNorm!$A$1:$Q$3226,10,FALSE)</f>
        <v>33602.589100115001</v>
      </c>
      <c r="N2577" s="1">
        <f>VLOOKUP($E2577,[1]AllProteinsNorm!$A$1:$Q$3226,11,FALSE)</f>
        <v>29882.671150155598</v>
      </c>
      <c r="O2577" s="1">
        <f>VLOOKUP($E2577,[1]AllProteinsNorm!$A$1:$Q$3226,15,FALSE)</f>
        <v>33217.395462938301</v>
      </c>
      <c r="P2577" s="1">
        <f>VLOOKUP($E2577,[1]AllProteinsNorm!$A$1:$Q$3226,6,FALSE)</f>
        <v>30287.0060742442</v>
      </c>
      <c r="Q2577" s="1">
        <f>VLOOKUP($E2577,[1]AllProteinsNorm!$A$1:$Q$3226,8,FALSE)</f>
        <v>34667.443397997202</v>
      </c>
      <c r="R2577" s="1">
        <f>VLOOKUP($E2577,[1]AllProteinsNorm!$A$1:$Q$3226,13,FALSE)</f>
        <v>29379.546369164698</v>
      </c>
      <c r="S2577" s="1">
        <f>VLOOKUP($E2577,[1]AllProteinsNorm!$A$1:$Q$3226,16,FALSE)</f>
        <v>35117.5359262743</v>
      </c>
      <c r="T2577" s="1">
        <f>VLOOKUP($E2577,[1]AllProteinsNorm!$A$1:$Q$3226,17,FALSE)</f>
        <v>25888.478507117601</v>
      </c>
      <c r="U2577" s="1">
        <f>VLOOKUP($E2577,[1]AllProteinsNorm!$A$1:$Q$3226,3,FALSE)</f>
        <v>27285.769285852399</v>
      </c>
      <c r="V2577" s="1">
        <f>VLOOKUP($E2577,[1]AllProteinsNorm!$A$1:$Q$3226,7,FALSE)</f>
        <v>39314.762374852296</v>
      </c>
      <c r="W2577" s="1">
        <f>VLOOKUP($E2577,[1]AllProteinsNorm!$A$1:$Q$3226,9,FALSE)</f>
        <v>25446.486599488398</v>
      </c>
      <c r="X2577" s="1">
        <f>VLOOKUP($E2577,[1]AllProteinsNorm!$A$1:$Q$3226,12,FALSE)</f>
        <v>28047.506694231401</v>
      </c>
      <c r="Y2577" s="29">
        <f>VLOOKUP($E2577,[1]AllProteinsNorm!$A$1:$Q$3226,14,FALSE)</f>
        <v>2764.4066003275998</v>
      </c>
      <c r="Z2577" s="25">
        <f t="shared" si="301"/>
        <v>0.82656709066762968</v>
      </c>
      <c r="AA2577" s="1">
        <f t="shared" si="301"/>
        <v>0.98888141464671686</v>
      </c>
      <c r="AB2577" s="1">
        <f t="shared" si="301"/>
        <v>1.106579489000139</v>
      </c>
      <c r="AC2577" s="1">
        <f t="shared" si="301"/>
        <v>0.98407747310117866</v>
      </c>
      <c r="AD2577" s="1">
        <f t="shared" si="301"/>
        <v>1.0938945325843359</v>
      </c>
      <c r="AE2577" s="1">
        <f t="shared" si="301"/>
        <v>0.99739277842928342</v>
      </c>
      <c r="AF2577" s="1">
        <f t="shared" si="301"/>
        <v>1.1416466060398214</v>
      </c>
      <c r="AG2577" s="1">
        <f t="shared" si="301"/>
        <v>0.96750888187169182</v>
      </c>
      <c r="AH2577" s="1">
        <f t="shared" si="301"/>
        <v>1.1564687722264724</v>
      </c>
      <c r="AI2577" s="1">
        <f t="shared" si="301"/>
        <v>0.85254321421616985</v>
      </c>
      <c r="AJ2577" s="1">
        <f t="shared" si="301"/>
        <v>0.8985579219314056</v>
      </c>
      <c r="AK2577" s="1">
        <f t="shared" si="301"/>
        <v>1.2946892136587491</v>
      </c>
      <c r="AL2577" s="1">
        <f t="shared" si="301"/>
        <v>0.83798781261216526</v>
      </c>
      <c r="AM2577" s="1">
        <f t="shared" si="301"/>
        <v>0.92364298277612011</v>
      </c>
      <c r="AN2577" s="29">
        <f t="shared" si="301"/>
        <v>9.1035712577536412E-2</v>
      </c>
      <c r="AO2577" s="1">
        <f t="shared" si="302"/>
        <v>3055.7336502075727</v>
      </c>
      <c r="AP2577" s="1">
        <f t="shared" si="303"/>
        <v>3453.7806550020018</v>
      </c>
      <c r="AQ2577" s="29">
        <f t="shared" si="304"/>
        <v>11942.600968211644</v>
      </c>
    </row>
    <row r="2578" spans="1:43" x14ac:dyDescent="0.2">
      <c r="A2578" s="26"/>
      <c r="E2578" s="25" t="s">
        <v>5017</v>
      </c>
      <c r="F2578" s="26" t="s">
        <v>5018</v>
      </c>
      <c r="G2578" s="1">
        <v>0.80792018066451499</v>
      </c>
      <c r="H2578" s="1">
        <v>1.0161728948155699</v>
      </c>
      <c r="I2578" s="1">
        <f>VLOOKUP(F2578,'[1]SUSMB vs SHAM all proteins sum'!$B$2:$E$3214,2,FALSE)</f>
        <v>0.31463158456254198</v>
      </c>
      <c r="J2578" s="29">
        <f>VLOOKUP(F2578,'[1]SUSMB vs SHAM all proteins sum'!$B$2:$E$3214,3,FALSE)</f>
        <v>1.04500140398635</v>
      </c>
      <c r="K2578" s="25">
        <f>VLOOKUP($E2578,[1]AllProteinsNorm!$A$1:$Q$3226,4,FALSE)</f>
        <v>3777406.1682601199</v>
      </c>
      <c r="L2578" s="1">
        <f>VLOOKUP($E2578,[1]AllProteinsNorm!$A$1:$Q$3226,5,FALSE)</f>
        <v>3456688.22904706</v>
      </c>
      <c r="M2578" s="1">
        <f>VLOOKUP($E2578,[1]AllProteinsNorm!$A$1:$Q$3226,10,FALSE)</f>
        <v>3451237.5098752002</v>
      </c>
      <c r="N2578" s="1">
        <f>VLOOKUP($E2578,[1]AllProteinsNorm!$A$1:$Q$3226,11,FALSE)</f>
        <v>3055867.2071332298</v>
      </c>
      <c r="O2578" s="1">
        <f>VLOOKUP($E2578,[1]AllProteinsNorm!$A$1:$Q$3226,15,FALSE)</f>
        <v>3723051.1151413601</v>
      </c>
      <c r="P2578" s="1">
        <f>VLOOKUP($E2578,[1]AllProteinsNorm!$A$1:$Q$3226,6,FALSE)</f>
        <v>3495676.09414142</v>
      </c>
      <c r="Q2578" s="1">
        <f>VLOOKUP($E2578,[1]AllProteinsNorm!$A$1:$Q$3226,8,FALSE)</f>
        <v>4015592.8514394201</v>
      </c>
      <c r="R2578" s="1">
        <f>VLOOKUP($E2578,[1]AllProteinsNorm!$A$1:$Q$3226,13,FALSE)</f>
        <v>3642584.8958455399</v>
      </c>
      <c r="S2578" s="1">
        <f>VLOOKUP($E2578,[1]AllProteinsNorm!$A$1:$Q$3226,16,FALSE)</f>
        <v>3695669.5516275</v>
      </c>
      <c r="T2578" s="1">
        <f>VLOOKUP($E2578,[1]AllProteinsNorm!$A$1:$Q$3226,17,FALSE)</f>
        <v>2939791.85099024</v>
      </c>
      <c r="U2578" s="1">
        <f>VLOOKUP($E2578,[1]AllProteinsNorm!$A$1:$Q$3226,3,FALSE)</f>
        <v>3616393.9501178698</v>
      </c>
      <c r="V2578" s="1">
        <f>VLOOKUP($E2578,[1]AllProteinsNorm!$A$1:$Q$3226,7,FALSE)</f>
        <v>3587694.9414284499</v>
      </c>
      <c r="W2578" s="1">
        <f>VLOOKUP($E2578,[1]AllProteinsNorm!$A$1:$Q$3226,9,FALSE)</f>
        <v>3635528.2010885002</v>
      </c>
      <c r="X2578" s="1">
        <f>VLOOKUP($E2578,[1]AllProteinsNorm!$A$1:$Q$3226,12,FALSE)</f>
        <v>3502892.5758699798</v>
      </c>
      <c r="Y2578" s="29">
        <f>VLOOKUP($E2578,[1]AllProteinsNorm!$A$1:$Q$3226,14,FALSE)</f>
        <v>3866882.8172215801</v>
      </c>
      <c r="Z2578" s="25">
        <f t="shared" si="301"/>
        <v>1.0814681760253197</v>
      </c>
      <c r="AA2578" s="1">
        <f t="shared" si="301"/>
        <v>0.98964690256689647</v>
      </c>
      <c r="AB2578" s="1">
        <f t="shared" si="301"/>
        <v>0.98808636629988111</v>
      </c>
      <c r="AC2578" s="1">
        <f t="shared" si="301"/>
        <v>0.87489218460088691</v>
      </c>
      <c r="AD2578" s="1">
        <f t="shared" si="301"/>
        <v>1.065906370507016</v>
      </c>
      <c r="AE2578" s="1">
        <f t="shared" si="301"/>
        <v>1.0008090952124757</v>
      </c>
      <c r="AF2578" s="1">
        <f t="shared" si="301"/>
        <v>1.1496608210143242</v>
      </c>
      <c r="AG2578" s="1">
        <f t="shared" si="301"/>
        <v>1.0428689603008516</v>
      </c>
      <c r="AH2578" s="1">
        <f t="shared" si="301"/>
        <v>1.0580670521411821</v>
      </c>
      <c r="AI2578" s="1">
        <f t="shared" si="301"/>
        <v>0.84165990877515318</v>
      </c>
      <c r="AJ2578" s="1">
        <f t="shared" si="301"/>
        <v>1.035370514795446</v>
      </c>
      <c r="AK2578" s="1">
        <f t="shared" si="301"/>
        <v>1.0271540129953822</v>
      </c>
      <c r="AL2578" s="1">
        <f t="shared" si="301"/>
        <v>1.0408486345885182</v>
      </c>
      <c r="AM2578" s="1">
        <f t="shared" si="301"/>
        <v>1.0028751677989722</v>
      </c>
      <c r="AN2578" s="29">
        <f t="shared" si="301"/>
        <v>1.1070852645879137</v>
      </c>
      <c r="AO2578" s="1">
        <f t="shared" si="302"/>
        <v>256108.57095446019</v>
      </c>
      <c r="AP2578" s="1">
        <f t="shared" si="303"/>
        <v>352580.26567134348</v>
      </c>
      <c r="AQ2578" s="29">
        <f t="shared" si="304"/>
        <v>121301.01110300927</v>
      </c>
    </row>
    <row r="2579" spans="1:43" x14ac:dyDescent="0.2">
      <c r="A2579" s="26"/>
      <c r="E2579" s="25" t="s">
        <v>5019</v>
      </c>
      <c r="F2579" s="26" t="s">
        <v>5020</v>
      </c>
      <c r="G2579" s="1">
        <v>0.276493138416608</v>
      </c>
      <c r="H2579" s="43">
        <v>0.54570318940261298</v>
      </c>
      <c r="I2579" s="1">
        <f>VLOOKUP(F2579,'[1]SUSMB vs SHAM all proteins sum'!$B$2:$E$3214,2,FALSE)</f>
        <v>0.167684249546173</v>
      </c>
      <c r="J2579" s="29">
        <f>VLOOKUP(F2579,'[1]SUSMB vs SHAM all proteins sum'!$B$2:$E$3214,3,FALSE)</f>
        <v>0.44515289645640999</v>
      </c>
      <c r="K2579" s="25">
        <f>VLOOKUP($E2579,[1]AllProteinsNorm!$A$1:$Q$3226,4,FALSE)</f>
        <v>98035.539101111703</v>
      </c>
      <c r="L2579" s="1">
        <f>VLOOKUP($E2579,[1]AllProteinsNorm!$A$1:$Q$3226,5,FALSE)</f>
        <v>165553.018076262</v>
      </c>
      <c r="M2579" s="1">
        <f>VLOOKUP($E2579,[1]AllProteinsNorm!$A$1:$Q$3226,10,FALSE)</f>
        <v>99143.429102163296</v>
      </c>
      <c r="N2579" s="1">
        <f>VLOOKUP($E2579,[1]AllProteinsNorm!$A$1:$Q$3226,11,FALSE)</f>
        <v>104499.04730296</v>
      </c>
      <c r="O2579" s="1">
        <f>VLOOKUP($E2579,[1]AllProteinsNorm!$A$1:$Q$3226,15,FALSE)</f>
        <v>99362.641523603801</v>
      </c>
      <c r="P2579" s="1">
        <f>VLOOKUP($E2579,[1]AllProteinsNorm!$A$1:$Q$3226,6,FALSE)</f>
        <v>87573.735415112998</v>
      </c>
      <c r="Q2579" s="1">
        <f>VLOOKUP($E2579,[1]AllProteinsNorm!$A$1:$Q$3226,8,FALSE)</f>
        <v>8003.82121603821</v>
      </c>
      <c r="R2579" s="1">
        <f>VLOOKUP($E2579,[1]AllProteinsNorm!$A$1:$Q$3226,13,FALSE)</f>
        <v>95783.345115779099</v>
      </c>
      <c r="S2579" s="1">
        <f>VLOOKUP($E2579,[1]AllProteinsNorm!$A$1:$Q$3226,16,FALSE)</f>
        <v>97669.161917893201</v>
      </c>
      <c r="T2579" s="1">
        <f>VLOOKUP($E2579,[1]AllProteinsNorm!$A$1:$Q$3226,17,FALSE)</f>
        <v>123305.87931238201</v>
      </c>
      <c r="U2579" s="1">
        <f>VLOOKUP($E2579,[1]AllProteinsNorm!$A$1:$Q$3226,3,FALSE)</f>
        <v>125157.25254507099</v>
      </c>
      <c r="V2579" s="1">
        <f>VLOOKUP($E2579,[1]AllProteinsNorm!$A$1:$Q$3226,7,FALSE)</f>
        <v>12541.7313823244</v>
      </c>
      <c r="W2579" s="1">
        <f>VLOOKUP($E2579,[1]AllProteinsNorm!$A$1:$Q$3226,9,FALSE)</f>
        <v>113973.763849867</v>
      </c>
      <c r="X2579" s="1">
        <f>VLOOKUP($E2579,[1]AllProteinsNorm!$A$1:$Q$3226,12,FALSE)</f>
        <v>14999.446875396599</v>
      </c>
      <c r="Y2579" s="29">
        <f>VLOOKUP($E2579,[1]AllProteinsNorm!$A$1:$Q$3226,14,FALSE)</f>
        <v>108835.958529494</v>
      </c>
      <c r="Z2579" s="25">
        <f t="shared" si="301"/>
        <v>0.86513089898818141</v>
      </c>
      <c r="AA2579" s="1">
        <f t="shared" si="301"/>
        <v>1.4609501071933113</v>
      </c>
      <c r="AB2579" s="1">
        <f t="shared" si="301"/>
        <v>0.87490765832849826</v>
      </c>
      <c r="AC2579" s="1">
        <f t="shared" si="301"/>
        <v>0.92216920073623687</v>
      </c>
      <c r="AD2579" s="1">
        <f t="shared" si="301"/>
        <v>0.87684213475377293</v>
      </c>
      <c r="AE2579" s="1">
        <f t="shared" si="301"/>
        <v>0.77280897460348352</v>
      </c>
      <c r="AF2579" s="1">
        <f t="shared" si="301"/>
        <v>7.0631049795423576E-2</v>
      </c>
      <c r="AG2579" s="1">
        <f t="shared" si="301"/>
        <v>0.84525603906399627</v>
      </c>
      <c r="AH2579" s="1">
        <f t="shared" si="301"/>
        <v>0.86189774267779828</v>
      </c>
      <c r="AI2579" s="1">
        <f t="shared" si="301"/>
        <v>1.088133213711675</v>
      </c>
      <c r="AJ2579" s="1">
        <f t="shared" si="301"/>
        <v>1.1044709643258368</v>
      </c>
      <c r="AK2579" s="1">
        <f t="shared" si="301"/>
        <v>0.11067659182725458</v>
      </c>
      <c r="AL2579" s="1">
        <f t="shared" si="301"/>
        <v>1.005780410701939</v>
      </c>
      <c r="AM2579" s="1">
        <f t="shared" si="301"/>
        <v>0.13236511043463195</v>
      </c>
      <c r="AN2579" s="29">
        <f t="shared" si="301"/>
        <v>0.96044099423730167</v>
      </c>
      <c r="AO2579" s="1">
        <f t="shared" si="302"/>
        <v>26212.573848698532</v>
      </c>
      <c r="AP2579" s="1">
        <f t="shared" si="303"/>
        <v>39107.770529003734</v>
      </c>
      <c r="AQ2579" s="29">
        <f t="shared" si="304"/>
        <v>50359.957091224038</v>
      </c>
    </row>
    <row r="2580" spans="1:43" x14ac:dyDescent="0.2">
      <c r="A2580" s="26"/>
      <c r="E2580" s="25" t="s">
        <v>5021</v>
      </c>
      <c r="F2580" s="26" t="s">
        <v>5022</v>
      </c>
      <c r="G2580" s="1">
        <v>0.52669353450138801</v>
      </c>
      <c r="H2580" s="1">
        <v>0.83773575766698005</v>
      </c>
      <c r="I2580" s="1">
        <f>VLOOKUP(F2580,'[1]SUSMB vs SHAM all proteins sum'!$B$2:$E$3214,2,FALSE)</f>
        <v>0.71113115444685904</v>
      </c>
      <c r="J2580" s="29">
        <f>VLOOKUP(F2580,'[1]SUSMB vs SHAM all proteins sum'!$B$2:$E$3214,3,FALSE)</f>
        <v>0.86891089333321003</v>
      </c>
      <c r="K2580" s="25">
        <f>VLOOKUP($E2580,[1]AllProteinsNorm!$A$1:$Q$3226,4,FALSE)</f>
        <v>74984.869576379904</v>
      </c>
      <c r="L2580" s="1">
        <f>VLOOKUP($E2580,[1]AllProteinsNorm!$A$1:$Q$3226,5,FALSE)</f>
        <v>153339.65224939401</v>
      </c>
      <c r="M2580" s="1">
        <f>VLOOKUP($E2580,[1]AllProteinsNorm!$A$1:$Q$3226,10,FALSE)</f>
        <v>73587.311205334496</v>
      </c>
      <c r="N2580" s="1">
        <f>VLOOKUP($E2580,[1]AllProteinsNorm!$A$1:$Q$3226,11,FALSE)</f>
        <v>161923.87741258799</v>
      </c>
      <c r="O2580" s="1">
        <f>VLOOKUP($E2580,[1]AllProteinsNorm!$A$1:$Q$3226,15,FALSE)</f>
        <v>201649.29584917901</v>
      </c>
      <c r="P2580" s="1">
        <f>VLOOKUP($E2580,[1]AllProteinsNorm!$A$1:$Q$3226,6,FALSE)</f>
        <v>64385.7540564269</v>
      </c>
      <c r="Q2580" s="1">
        <f>VLOOKUP($E2580,[1]AllProteinsNorm!$A$1:$Q$3226,8,FALSE)</f>
        <v>165860.24768017101</v>
      </c>
      <c r="R2580" s="1">
        <f>VLOOKUP($E2580,[1]AllProteinsNorm!$A$1:$Q$3226,13,FALSE)</f>
        <v>81090.565759318401</v>
      </c>
      <c r="S2580" s="1">
        <f>VLOOKUP($E2580,[1]AllProteinsNorm!$A$1:$Q$3226,16,FALSE)</f>
        <v>102376.93427578</v>
      </c>
      <c r="T2580" s="1">
        <f>VLOOKUP($E2580,[1]AllProteinsNorm!$A$1:$Q$3226,17,FALSE)</f>
        <v>128578.801334505</v>
      </c>
      <c r="U2580" s="1">
        <f>VLOOKUP($E2580,[1]AllProteinsNorm!$A$1:$Q$3226,3,FALSE)</f>
        <v>137853.551035743</v>
      </c>
      <c r="V2580" s="1">
        <f>VLOOKUP($E2580,[1]AllProteinsNorm!$A$1:$Q$3226,7,FALSE)</f>
        <v>78272.884170871504</v>
      </c>
      <c r="W2580" s="1">
        <f>VLOOKUP($E2580,[1]AllProteinsNorm!$A$1:$Q$3226,9,FALSE)</f>
        <v>172408.76664543099</v>
      </c>
      <c r="X2580" s="1">
        <f>VLOOKUP($E2580,[1]AllProteinsNorm!$A$1:$Q$3226,12,FALSE)</f>
        <v>193038.56800516599</v>
      </c>
      <c r="Y2580" s="29">
        <f>VLOOKUP($E2580,[1]AllProteinsNorm!$A$1:$Q$3226,14,FALSE)</f>
        <v>38105.014945125004</v>
      </c>
      <c r="Z2580" s="25">
        <f t="shared" si="301"/>
        <v>0.56338511662409707</v>
      </c>
      <c r="AA2580" s="1">
        <f t="shared" si="301"/>
        <v>1.1520894595625968</v>
      </c>
      <c r="AB2580" s="1">
        <f t="shared" si="301"/>
        <v>0.55288481715957116</v>
      </c>
      <c r="AC2580" s="1">
        <f t="shared" si="301"/>
        <v>1.2165854668506717</v>
      </c>
      <c r="AD2580" s="1">
        <f t="shared" si="301"/>
        <v>1.5150551398030638</v>
      </c>
      <c r="AE2580" s="1">
        <f t="shared" si="301"/>
        <v>0.48375059879328952</v>
      </c>
      <c r="AF2580" s="1">
        <f t="shared" si="301"/>
        <v>1.2461606656181903</v>
      </c>
      <c r="AG2580" s="1">
        <f t="shared" si="301"/>
        <v>0.60925914928600966</v>
      </c>
      <c r="AH2580" s="1">
        <f t="shared" si="301"/>
        <v>0.76919038977359488</v>
      </c>
      <c r="AI2580" s="1">
        <f t="shared" si="301"/>
        <v>0.96605333041807373</v>
      </c>
      <c r="AJ2580" s="1">
        <f t="shared" si="301"/>
        <v>1.035737467652837</v>
      </c>
      <c r="AK2580" s="1">
        <f t="shared" si="301"/>
        <v>0.58808901350682086</v>
      </c>
      <c r="AL2580" s="1">
        <f t="shared" si="301"/>
        <v>1.2953617663442525</v>
      </c>
      <c r="AM2580" s="1">
        <f t="shared" si="301"/>
        <v>1.4503600094651197</v>
      </c>
      <c r="AN2580" s="29">
        <f t="shared" si="301"/>
        <v>0.28629506739296279</v>
      </c>
      <c r="AO2580" s="1">
        <f t="shared" si="302"/>
        <v>50712.116620100554</v>
      </c>
      <c r="AP2580" s="1">
        <f t="shared" si="303"/>
        <v>35855.776002726707</v>
      </c>
      <c r="AQ2580" s="29">
        <f t="shared" si="304"/>
        <v>57914.679279821197</v>
      </c>
    </row>
    <row r="2581" spans="1:43" x14ac:dyDescent="0.2">
      <c r="A2581" s="26"/>
      <c r="E2581" s="25" t="s">
        <v>5023</v>
      </c>
      <c r="F2581" s="26" t="s">
        <v>5024</v>
      </c>
      <c r="G2581" s="1">
        <v>0.60740115366187497</v>
      </c>
      <c r="H2581" s="1">
        <v>0.86474697394795796</v>
      </c>
      <c r="I2581" s="1">
        <f>VLOOKUP(F2581,'[1]SUSMB vs SHAM all proteins sum'!$B$2:$E$3214,2,FALSE)</f>
        <v>0.980695979900707</v>
      </c>
      <c r="J2581" s="29">
        <f>VLOOKUP(F2581,'[1]SUSMB vs SHAM all proteins sum'!$B$2:$E$3214,3,FALSE)</f>
        <v>0.99204851501756997</v>
      </c>
      <c r="K2581" s="25">
        <f>VLOOKUP($E2581,[1]AllProteinsNorm!$A$1:$Q$3226,4,FALSE)</f>
        <v>48790.6776357247</v>
      </c>
      <c r="L2581" s="1">
        <f>VLOOKUP($E2581,[1]AllProteinsNorm!$A$1:$Q$3226,5,FALSE)</f>
        <v>39792.566721287898</v>
      </c>
      <c r="M2581" s="1">
        <f>VLOOKUP($E2581,[1]AllProteinsNorm!$A$1:$Q$3226,10,FALSE)</f>
        <v>12971.0147061935</v>
      </c>
      <c r="N2581" s="1">
        <f>VLOOKUP($E2581,[1]AllProteinsNorm!$A$1:$Q$3226,11,FALSE)</f>
        <v>27769.480189102302</v>
      </c>
      <c r="O2581" s="1">
        <f>VLOOKUP($E2581,[1]AllProteinsNorm!$A$1:$Q$3226,15,FALSE)</f>
        <v>35400.501921469098</v>
      </c>
      <c r="P2581" s="1">
        <f>VLOOKUP($E2581,[1]AllProteinsNorm!$A$1:$Q$3226,6,FALSE)</f>
        <v>17552.389475686199</v>
      </c>
      <c r="Q2581" s="1">
        <f>VLOOKUP($E2581,[1]AllProteinsNorm!$A$1:$Q$3226,8,FALSE)</f>
        <v>22509.867909644199</v>
      </c>
      <c r="R2581" s="1">
        <f>VLOOKUP($E2581,[1]AllProteinsNorm!$A$1:$Q$3226,13,FALSE)</f>
        <v>42672.565961008702</v>
      </c>
      <c r="S2581" s="1">
        <f>VLOOKUP($E2581,[1]AllProteinsNorm!$A$1:$Q$3226,16,FALSE)</f>
        <v>25668.376460981599</v>
      </c>
      <c r="T2581" s="1">
        <f>VLOOKUP($E2581,[1]AllProteinsNorm!$A$1:$Q$3226,17,FALSE)</f>
        <v>27661.697480328799</v>
      </c>
      <c r="U2581" s="1">
        <f>VLOOKUP($E2581,[1]AllProteinsNorm!$A$1:$Q$3226,3,FALSE)</f>
        <v>30196.743537559501</v>
      </c>
      <c r="V2581" s="1">
        <f>VLOOKUP($E2581,[1]AllProteinsNorm!$A$1:$Q$3226,7,FALSE)</f>
        <v>15146.0179817438</v>
      </c>
      <c r="W2581" s="1">
        <f>VLOOKUP($E2581,[1]AllProteinsNorm!$A$1:$Q$3226,9,FALSE)</f>
        <v>43006.988020323297</v>
      </c>
      <c r="X2581" s="1">
        <f>VLOOKUP($E2581,[1]AllProteinsNorm!$A$1:$Q$3226,12,FALSE)</f>
        <v>52914.860233582804</v>
      </c>
      <c r="Y2581" s="29">
        <f>VLOOKUP($E2581,[1]AllProteinsNorm!$A$1:$Q$3226,14,FALSE)</f>
        <v>22854.8945416202</v>
      </c>
      <c r="Z2581" s="25">
        <f t="shared" si="301"/>
        <v>1.4809804946757195</v>
      </c>
      <c r="AA2581" s="1">
        <f t="shared" si="301"/>
        <v>1.2078540000469127</v>
      </c>
      <c r="AB2581" s="1">
        <f t="shared" si="301"/>
        <v>0.39371906083056712</v>
      </c>
      <c r="AC2581" s="1">
        <f t="shared" si="301"/>
        <v>0.84290812303110296</v>
      </c>
      <c r="AD2581" s="1">
        <f t="shared" si="301"/>
        <v>1.0745383214156983</v>
      </c>
      <c r="AE2581" s="1">
        <f t="shared" si="301"/>
        <v>0.53278100875174561</v>
      </c>
      <c r="AF2581" s="1">
        <f t="shared" si="301"/>
        <v>0.6832591168502391</v>
      </c>
      <c r="AG2581" s="1">
        <f t="shared" si="301"/>
        <v>1.2952728043224329</v>
      </c>
      <c r="AH2581" s="1">
        <f t="shared" si="301"/>
        <v>0.77913172578838863</v>
      </c>
      <c r="AI2581" s="1">
        <f t="shared" si="301"/>
        <v>0.83963651261100103</v>
      </c>
      <c r="AJ2581" s="1">
        <f t="shared" si="301"/>
        <v>0.9165846909473131</v>
      </c>
      <c r="AK2581" s="1">
        <f t="shared" si="301"/>
        <v>0.45973858716293486</v>
      </c>
      <c r="AL2581" s="1">
        <f t="shared" si="301"/>
        <v>1.3054237710815328</v>
      </c>
      <c r="AM2581" s="1">
        <f t="shared" si="301"/>
        <v>1.6061649413749535</v>
      </c>
      <c r="AN2581" s="29">
        <f t="shared" si="301"/>
        <v>0.69373197225747729</v>
      </c>
      <c r="AO2581" s="1">
        <f t="shared" si="302"/>
        <v>12080.978877054313</v>
      </c>
      <c r="AP2581" s="1">
        <f t="shared" si="303"/>
        <v>8450.2333478860655</v>
      </c>
      <c r="AQ2581" s="29">
        <f t="shared" si="304"/>
        <v>13609.794254843035</v>
      </c>
    </row>
    <row r="2582" spans="1:43" x14ac:dyDescent="0.2">
      <c r="A2582" s="26"/>
      <c r="E2582" s="25" t="s">
        <v>5025</v>
      </c>
      <c r="F2582" s="26" t="s">
        <v>5026</v>
      </c>
      <c r="G2582" s="1">
        <v>6.4212918021383306E-2</v>
      </c>
      <c r="H2582" s="43">
        <v>0.51264173973706095</v>
      </c>
      <c r="I2582" s="1">
        <f>VLOOKUP(F2582,'[1]SUSMB vs SHAM all proteins sum'!$B$2:$E$3214,2,FALSE)</f>
        <v>0.270655078755561</v>
      </c>
      <c r="J2582" s="29">
        <f>VLOOKUP(F2582,'[1]SUSMB vs SHAM all proteins sum'!$B$2:$E$3214,3,FALSE)</f>
        <v>0.76555943147882499</v>
      </c>
      <c r="K2582" s="25">
        <f>VLOOKUP($E2582,[1]AllProteinsNorm!$A$1:$Q$3226,4,FALSE)</f>
        <v>48685.290507971396</v>
      </c>
      <c r="L2582" s="1">
        <f>VLOOKUP($E2582,[1]AllProteinsNorm!$A$1:$Q$3226,5,FALSE)</f>
        <v>37818.6638119739</v>
      </c>
      <c r="M2582" s="1">
        <f>VLOOKUP($E2582,[1]AllProteinsNorm!$A$1:$Q$3226,10,FALSE)</f>
        <v>71488.908566610102</v>
      </c>
      <c r="N2582" s="1">
        <f>VLOOKUP($E2582,[1]AllProteinsNorm!$A$1:$Q$3226,11,FALSE)</f>
        <v>48887.624501359503</v>
      </c>
      <c r="O2582" s="1">
        <f>VLOOKUP($E2582,[1]AllProteinsNorm!$A$1:$Q$3226,15,FALSE)</f>
        <v>64912.672580865801</v>
      </c>
      <c r="P2582" s="1">
        <f>VLOOKUP($E2582,[1]AllProteinsNorm!$A$1:$Q$3226,6,FALSE)</f>
        <v>11058.297666672999</v>
      </c>
      <c r="Q2582" s="1">
        <f>VLOOKUP($E2582,[1]AllProteinsNorm!$A$1:$Q$3226,8,FALSE)</f>
        <v>23340.591145187798</v>
      </c>
      <c r="R2582" s="1">
        <f>VLOOKUP($E2582,[1]AllProteinsNorm!$A$1:$Q$3226,13,FALSE)</f>
        <v>60260.922070544497</v>
      </c>
      <c r="S2582" s="1">
        <f>VLOOKUP($E2582,[1]AllProteinsNorm!$A$1:$Q$3226,16,FALSE)</f>
        <v>41748.008985105102</v>
      </c>
      <c r="T2582" s="1">
        <f>VLOOKUP($E2582,[1]AllProteinsNorm!$A$1:$Q$3226,17,FALSE)</f>
        <v>22775.566584111199</v>
      </c>
      <c r="U2582" s="1">
        <f>VLOOKUP($E2582,[1]AllProteinsNorm!$A$1:$Q$3226,3,FALSE)</f>
        <v>62071.612456469498</v>
      </c>
      <c r="V2582" s="1">
        <f>VLOOKUP($E2582,[1]AllProteinsNorm!$A$1:$Q$3226,7,FALSE)</f>
        <v>45397.745805176397</v>
      </c>
      <c r="W2582" s="1">
        <f>VLOOKUP($E2582,[1]AllProteinsNorm!$A$1:$Q$3226,9,FALSE)</f>
        <v>37425.721651163301</v>
      </c>
      <c r="X2582" s="1">
        <f>VLOOKUP($E2582,[1]AllProteinsNorm!$A$1:$Q$3226,12,FALSE)</f>
        <v>20015.767489169601</v>
      </c>
      <c r="Y2582" s="29">
        <f>VLOOKUP($E2582,[1]AllProteinsNorm!$A$1:$Q$3226,14,FALSE)</f>
        <v>52035.034592682903</v>
      </c>
      <c r="Z2582" s="25">
        <f t="shared" si="301"/>
        <v>0.89563126815927951</v>
      </c>
      <c r="AA2582" s="1">
        <f t="shared" si="301"/>
        <v>0.69572508403666056</v>
      </c>
      <c r="AB2582" s="1">
        <f t="shared" si="301"/>
        <v>1.3151344311759283</v>
      </c>
      <c r="AC2582" s="1">
        <f t="shared" si="301"/>
        <v>0.89935347355641582</v>
      </c>
      <c r="AD2582" s="1">
        <f t="shared" si="301"/>
        <v>1.1941557430717156</v>
      </c>
      <c r="AE2582" s="1">
        <f t="shared" si="301"/>
        <v>0.20343222890420054</v>
      </c>
      <c r="AF2582" s="1">
        <f t="shared" si="301"/>
        <v>0.42938150371166067</v>
      </c>
      <c r="AG2582" s="1">
        <f t="shared" si="301"/>
        <v>1.1085805484852216</v>
      </c>
      <c r="AH2582" s="1">
        <f t="shared" si="301"/>
        <v>0.7680106627757014</v>
      </c>
      <c r="AI2582" s="1">
        <f t="shared" si="301"/>
        <v>0.41898711848979742</v>
      </c>
      <c r="AJ2582" s="1">
        <f t="shared" si="301"/>
        <v>1.141890628586814</v>
      </c>
      <c r="AK2582" s="1">
        <f t="shared" si="301"/>
        <v>0.83515247054765784</v>
      </c>
      <c r="AL2582" s="1">
        <f t="shared" si="301"/>
        <v>0.68849638555036075</v>
      </c>
      <c r="AM2582" s="1">
        <f t="shared" si="301"/>
        <v>0.36821690971672527</v>
      </c>
      <c r="AN2582" s="29">
        <f t="shared" si="301"/>
        <v>0.95725430689020763</v>
      </c>
      <c r="AO2582" s="1">
        <f t="shared" si="302"/>
        <v>12169.826804251434</v>
      </c>
      <c r="AP2582" s="1">
        <f t="shared" si="303"/>
        <v>17275.418687199675</v>
      </c>
      <c r="AQ2582" s="29">
        <f t="shared" si="304"/>
        <v>14210.543048045511</v>
      </c>
    </row>
    <row r="2583" spans="1:43" x14ac:dyDescent="0.2">
      <c r="A2583" s="26"/>
      <c r="E2583" s="25" t="s">
        <v>5027</v>
      </c>
      <c r="F2583" s="26" t="s">
        <v>5028</v>
      </c>
      <c r="G2583" s="1">
        <v>0.77412954027972403</v>
      </c>
      <c r="H2583" s="1">
        <v>1.02701361139376</v>
      </c>
      <c r="I2583" s="1">
        <f>VLOOKUP(F2583,'[1]SUSMB vs SHAM all proteins sum'!$B$2:$E$3214,2,FALSE)</f>
        <v>0.25303963719316003</v>
      </c>
      <c r="J2583" s="29">
        <f>VLOOKUP(F2583,'[1]SUSMB vs SHAM all proteins sum'!$B$2:$E$3214,3,FALSE)</f>
        <v>0.836957542442893</v>
      </c>
      <c r="K2583" s="25">
        <f>VLOOKUP($E2583,[1]AllProteinsNorm!$A$1:$Q$3226,4,FALSE)</f>
        <v>189256.80222740199</v>
      </c>
      <c r="L2583" s="1">
        <f>VLOOKUP($E2583,[1]AllProteinsNorm!$A$1:$Q$3226,5,FALSE)</f>
        <v>164190.10965534899</v>
      </c>
      <c r="M2583" s="1">
        <f>VLOOKUP($E2583,[1]AllProteinsNorm!$A$1:$Q$3226,10,FALSE)</f>
        <v>240133.552464493</v>
      </c>
      <c r="N2583" s="1">
        <f>VLOOKUP($E2583,[1]AllProteinsNorm!$A$1:$Q$3226,11,FALSE)</f>
        <v>194027.625674977</v>
      </c>
      <c r="O2583" s="1">
        <f>VLOOKUP($E2583,[1]AllProteinsNorm!$A$1:$Q$3226,15,FALSE)</f>
        <v>223235.31429960701</v>
      </c>
      <c r="P2583" s="1">
        <f>VLOOKUP($E2583,[1]AllProteinsNorm!$A$1:$Q$3226,6,FALSE)</f>
        <v>235609.304404639</v>
      </c>
      <c r="Q2583" s="1">
        <f>VLOOKUP($E2583,[1]AllProteinsNorm!$A$1:$Q$3226,8,FALSE)</f>
        <v>219595.712079572</v>
      </c>
      <c r="R2583" s="1">
        <f>VLOOKUP($E2583,[1]AllProteinsNorm!$A$1:$Q$3226,13,FALSE)</f>
        <v>190546.99871513099</v>
      </c>
      <c r="S2583" s="1">
        <f>VLOOKUP($E2583,[1]AllProteinsNorm!$A$1:$Q$3226,16,FALSE)</f>
        <v>221680.79316506299</v>
      </c>
      <c r="T2583" s="1">
        <f>VLOOKUP($E2583,[1]AllProteinsNorm!$A$1:$Q$3226,17,FALSE)</f>
        <v>168971.06027428599</v>
      </c>
      <c r="U2583" s="1">
        <f>VLOOKUP($E2583,[1]AllProteinsNorm!$A$1:$Q$3226,3,FALSE)</f>
        <v>106938.00500305599</v>
      </c>
      <c r="V2583" s="1">
        <f>VLOOKUP($E2583,[1]AllProteinsNorm!$A$1:$Q$3226,7,FALSE)</f>
        <v>156119.86717192299</v>
      </c>
      <c r="W2583" s="1">
        <f>VLOOKUP($E2583,[1]AllProteinsNorm!$A$1:$Q$3226,9,FALSE)</f>
        <v>175587.548241515</v>
      </c>
      <c r="X2583" s="1">
        <f>VLOOKUP($E2583,[1]AllProteinsNorm!$A$1:$Q$3226,12,FALSE)</f>
        <v>224910.050651895</v>
      </c>
      <c r="Y2583" s="29">
        <f>VLOOKUP($E2583,[1]AllProteinsNorm!$A$1:$Q$3226,14,FALSE)</f>
        <v>201327.04170569999</v>
      </c>
      <c r="Z2583" s="25">
        <f t="shared" si="301"/>
        <v>0.93613314099019052</v>
      </c>
      <c r="AA2583" s="1">
        <f t="shared" si="301"/>
        <v>0.81214414098840404</v>
      </c>
      <c r="AB2583" s="1">
        <f t="shared" si="301"/>
        <v>1.1877880957515765</v>
      </c>
      <c r="AC2583" s="1">
        <f t="shared" si="301"/>
        <v>0.95973137305649037</v>
      </c>
      <c r="AD2583" s="1">
        <f t="shared" si="301"/>
        <v>1.1042032492133387</v>
      </c>
      <c r="AE2583" s="1">
        <f t="shared" si="301"/>
        <v>1.1654095154467008</v>
      </c>
      <c r="AF2583" s="1">
        <f t="shared" si="301"/>
        <v>1.086200449746705</v>
      </c>
      <c r="AG2583" s="1">
        <f t="shared" si="301"/>
        <v>0.94251492318421193</v>
      </c>
      <c r="AH2583" s="1">
        <f t="shared" si="301"/>
        <v>1.0965140209515836</v>
      </c>
      <c r="AI2583" s="1">
        <f t="shared" si="301"/>
        <v>0.83579246573631349</v>
      </c>
      <c r="AJ2583" s="1">
        <f t="shared" si="301"/>
        <v>0.52895435903249721</v>
      </c>
      <c r="AK2583" s="1">
        <f t="shared" si="301"/>
        <v>0.77222577950470661</v>
      </c>
      <c r="AL2583" s="1">
        <f t="shared" si="301"/>
        <v>0.86852002738899103</v>
      </c>
      <c r="AM2583" s="1">
        <f t="shared" si="301"/>
        <v>1.1124871057688037</v>
      </c>
      <c r="AN2583" s="29">
        <f t="shared" si="301"/>
        <v>0.99583694588564753</v>
      </c>
      <c r="AO2583" s="1">
        <f t="shared" si="302"/>
        <v>26685.201069205854</v>
      </c>
      <c r="AP2583" s="1">
        <f t="shared" si="303"/>
        <v>24121.265670669716</v>
      </c>
      <c r="AQ2583" s="29">
        <f t="shared" si="304"/>
        <v>40380.424373701302</v>
      </c>
    </row>
    <row r="2584" spans="1:43" x14ac:dyDescent="0.2">
      <c r="A2584" s="26"/>
      <c r="E2584" s="25" t="s">
        <v>5029</v>
      </c>
      <c r="F2584" s="26" t="s">
        <v>5030</v>
      </c>
      <c r="G2584" s="1">
        <v>0.110009607318607</v>
      </c>
      <c r="H2584" s="1">
        <v>1.1124938160584901</v>
      </c>
      <c r="I2584" s="1">
        <f>VLOOKUP(F2584,'[1]SUSMB vs SHAM all proteins sum'!$B$2:$E$3214,2,FALSE)</f>
        <v>4.40004413957975E-2</v>
      </c>
      <c r="J2584" s="29">
        <f>VLOOKUP(F2584,'[1]SUSMB vs SHAM all proteins sum'!$B$2:$E$3214,3,FALSE)</f>
        <v>1.17482232035399</v>
      </c>
      <c r="K2584" s="25">
        <f>VLOOKUP($E2584,[1]AllProteinsNorm!$A$1:$Q$3226,4,FALSE)</f>
        <v>438317.44874156901</v>
      </c>
      <c r="L2584" s="1">
        <f>VLOOKUP($E2584,[1]AllProteinsNorm!$A$1:$Q$3226,5,FALSE)</f>
        <v>429769.250487882</v>
      </c>
      <c r="M2584" s="1">
        <f>VLOOKUP($E2584,[1]AllProteinsNorm!$A$1:$Q$3226,10,FALSE)</f>
        <v>360610.60401069099</v>
      </c>
      <c r="N2584" s="1">
        <f>VLOOKUP($E2584,[1]AllProteinsNorm!$A$1:$Q$3226,11,FALSE)</f>
        <v>373051.55373454699</v>
      </c>
      <c r="O2584" s="1">
        <f>VLOOKUP($E2584,[1]AllProteinsNorm!$A$1:$Q$3226,15,FALSE)</f>
        <v>415429.89845314599</v>
      </c>
      <c r="P2584" s="1">
        <f>VLOOKUP($E2584,[1]AllProteinsNorm!$A$1:$Q$3226,6,FALSE)</f>
        <v>487506.48754137498</v>
      </c>
      <c r="Q2584" s="1">
        <f>VLOOKUP($E2584,[1]AllProteinsNorm!$A$1:$Q$3226,8,FALSE)</f>
        <v>391110.2046229</v>
      </c>
      <c r="R2584" s="1">
        <f>VLOOKUP($E2584,[1]AllProteinsNorm!$A$1:$Q$3226,13,FALSE)</f>
        <v>413479.47558659001</v>
      </c>
      <c r="S2584" s="1">
        <f>VLOOKUP($E2584,[1]AllProteinsNorm!$A$1:$Q$3226,16,FALSE)</f>
        <v>474369.13147020299</v>
      </c>
      <c r="T2584" s="1">
        <f>VLOOKUP($E2584,[1]AllProteinsNorm!$A$1:$Q$3226,17,FALSE)</f>
        <v>479697.32660131098</v>
      </c>
      <c r="U2584" s="1">
        <f>VLOOKUP($E2584,[1]AllProteinsNorm!$A$1:$Q$3226,3,FALSE)</f>
        <v>387666.26571412699</v>
      </c>
      <c r="V2584" s="1">
        <f>VLOOKUP($E2584,[1]AllProteinsNorm!$A$1:$Q$3226,7,FALSE)</f>
        <v>477220.26111202798</v>
      </c>
      <c r="W2584" s="1">
        <f>VLOOKUP($E2584,[1]AllProteinsNorm!$A$1:$Q$3226,9,FALSE)</f>
        <v>465231.24901470297</v>
      </c>
      <c r="X2584" s="1">
        <f>VLOOKUP($E2584,[1]AllProteinsNorm!$A$1:$Q$3226,12,FALSE)</f>
        <v>530234.05396654597</v>
      </c>
      <c r="Y2584" s="29">
        <f>VLOOKUP($E2584,[1]AllProteinsNorm!$A$1:$Q$3226,14,FALSE)</f>
        <v>516269.84656753403</v>
      </c>
      <c r="Z2584" s="25">
        <f t="shared" si="301"/>
        <v>1.0864615928611734</v>
      </c>
      <c r="AA2584" s="1">
        <f t="shared" si="301"/>
        <v>1.0652730932532792</v>
      </c>
      <c r="AB2584" s="1">
        <f t="shared" si="301"/>
        <v>0.89384890416964313</v>
      </c>
      <c r="AC2584" s="1">
        <f t="shared" si="301"/>
        <v>0.92468640354935816</v>
      </c>
      <c r="AD2584" s="1">
        <f t="shared" si="301"/>
        <v>1.029730006166546</v>
      </c>
      <c r="AE2584" s="1">
        <f t="shared" si="301"/>
        <v>1.2083869271119132</v>
      </c>
      <c r="AF2584" s="1">
        <f t="shared" si="301"/>
        <v>0.96944855177187106</v>
      </c>
      <c r="AG2584" s="1">
        <f t="shared" si="301"/>
        <v>1.0248954746176988</v>
      </c>
      <c r="AH2584" s="1">
        <f t="shared" si="301"/>
        <v>1.1758232387530556</v>
      </c>
      <c r="AI2584" s="1">
        <f t="shared" si="301"/>
        <v>1.1890302862612918</v>
      </c>
      <c r="AJ2584" s="1">
        <f t="shared" si="301"/>
        <v>0.96091202792760089</v>
      </c>
      <c r="AK2584" s="1">
        <f t="shared" si="301"/>
        <v>1.1828903606780541</v>
      </c>
      <c r="AL2584" s="1">
        <f t="shared" si="301"/>
        <v>1.1531730833543044</v>
      </c>
      <c r="AM2584" s="1">
        <f t="shared" si="301"/>
        <v>1.3142961488658094</v>
      </c>
      <c r="AN2584" s="29">
        <f t="shared" si="301"/>
        <v>1.2796829363246873</v>
      </c>
      <c r="AO2584" s="1">
        <f t="shared" si="302"/>
        <v>31020.116904557774</v>
      </c>
      <c r="AP2584" s="1">
        <f t="shared" si="303"/>
        <v>39195.239502877535</v>
      </c>
      <c r="AQ2584" s="29">
        <f t="shared" si="304"/>
        <v>49962.01394253032</v>
      </c>
    </row>
    <row r="2585" spans="1:43" x14ac:dyDescent="0.2">
      <c r="A2585" s="26"/>
      <c r="E2585" s="25" t="s">
        <v>5031</v>
      </c>
      <c r="F2585" s="26" t="s">
        <v>5032</v>
      </c>
      <c r="G2585" s="1">
        <v>0.91961447058125501</v>
      </c>
      <c r="H2585" s="1">
        <v>1.0137293382374399</v>
      </c>
      <c r="I2585" s="1">
        <f>VLOOKUP(F2585,'[1]SUSMB vs SHAM all proteins sum'!$B$2:$E$3214,2,FALSE)</f>
        <v>0.11130715613370901</v>
      </c>
      <c r="J2585" s="29">
        <f>VLOOKUP(F2585,'[1]SUSMB vs SHAM all proteins sum'!$B$2:$E$3214,3,FALSE)</f>
        <v>0.73177727203652898</v>
      </c>
      <c r="K2585" s="25">
        <f>VLOOKUP($E2585,[1]AllProteinsNorm!$A$1:$Q$3226,4,FALSE)</f>
        <v>30603.134263984401</v>
      </c>
      <c r="L2585" s="1">
        <f>VLOOKUP($E2585,[1]AllProteinsNorm!$A$1:$Q$3226,5,FALSE)</f>
        <v>44108.270054365399</v>
      </c>
      <c r="M2585" s="1">
        <f>VLOOKUP($E2585,[1]AllProteinsNorm!$A$1:$Q$3226,10,FALSE)</f>
        <v>29427.089297037201</v>
      </c>
      <c r="N2585" s="1">
        <f>VLOOKUP($E2585,[1]AllProteinsNorm!$A$1:$Q$3226,11,FALSE)</f>
        <v>25781.753888877101</v>
      </c>
      <c r="O2585" s="1">
        <f>VLOOKUP($E2585,[1]AllProteinsNorm!$A$1:$Q$3226,15,FALSE)</f>
        <v>23448.006753814701</v>
      </c>
      <c r="P2585" s="1">
        <f>VLOOKUP($E2585,[1]AllProteinsNorm!$A$1:$Q$3226,6,FALSE)</f>
        <v>34880.410728951501</v>
      </c>
      <c r="Q2585" s="1">
        <f>VLOOKUP($E2585,[1]AllProteinsNorm!$A$1:$Q$3226,8,FALSE)</f>
        <v>33666.477420379502</v>
      </c>
      <c r="R2585" s="1">
        <f>VLOOKUP($E2585,[1]AllProteinsNorm!$A$1:$Q$3226,13,FALSE)</f>
        <v>30961.4973239143</v>
      </c>
      <c r="S2585" s="1">
        <f>VLOOKUP($E2585,[1]AllProteinsNorm!$A$1:$Q$3226,16,FALSE)</f>
        <v>30861.148409424</v>
      </c>
      <c r="T2585" s="1">
        <f>VLOOKUP($E2585,[1]AllProteinsNorm!$A$1:$Q$3226,17,FALSE)</f>
        <v>22911.229719115301</v>
      </c>
      <c r="U2585" s="1">
        <f>VLOOKUP($E2585,[1]AllProteinsNorm!$A$1:$Q$3226,3,FALSE)</f>
        <v>12933.2517379295</v>
      </c>
      <c r="V2585" s="1">
        <f>VLOOKUP($E2585,[1]AllProteinsNorm!$A$1:$Q$3226,7,FALSE)</f>
        <v>22751.1794801535</v>
      </c>
      <c r="W2585" s="1">
        <f>VLOOKUP($E2585,[1]AllProteinsNorm!$A$1:$Q$3226,9,FALSE)</f>
        <v>28579.252183594599</v>
      </c>
      <c r="X2585" s="1">
        <f>VLOOKUP($E2585,[1]AllProteinsNorm!$A$1:$Q$3226,12,FALSE)</f>
        <v>25156.5289220831</v>
      </c>
      <c r="Y2585" s="29">
        <f>VLOOKUP($E2585,[1]AllProteinsNorm!$A$1:$Q$3226,14,FALSE)</f>
        <v>23819.518986018302</v>
      </c>
      <c r="Z2585" s="25">
        <f t="shared" si="301"/>
        <v>0.9977010696257681</v>
      </c>
      <c r="AA2585" s="1">
        <f t="shared" si="301"/>
        <v>1.4379856596705689</v>
      </c>
      <c r="AB2585" s="1">
        <f t="shared" si="301"/>
        <v>0.95936050910245985</v>
      </c>
      <c r="AC2585" s="1">
        <f t="shared" si="301"/>
        <v>0.84051794204728725</v>
      </c>
      <c r="AD2585" s="1">
        <f t="shared" si="301"/>
        <v>0.76443481955391546</v>
      </c>
      <c r="AE2585" s="1">
        <f t="shared" si="301"/>
        <v>1.1371457182480822</v>
      </c>
      <c r="AF2585" s="1">
        <f t="shared" si="301"/>
        <v>1.0975699496366305</v>
      </c>
      <c r="AG2585" s="1">
        <f t="shared" si="301"/>
        <v>1.0093841608125163</v>
      </c>
      <c r="AH2585" s="1">
        <f t="shared" si="301"/>
        <v>1.0061126586696596</v>
      </c>
      <c r="AI2585" s="1">
        <f t="shared" si="301"/>
        <v>0.74693520604862829</v>
      </c>
      <c r="AJ2585" s="1">
        <f t="shared" si="301"/>
        <v>0.42164044314432264</v>
      </c>
      <c r="AK2585" s="1">
        <f t="shared" si="301"/>
        <v>0.74171736485534978</v>
      </c>
      <c r="AL2585" s="1">
        <f t="shared" si="301"/>
        <v>0.93171994171307326</v>
      </c>
      <c r="AM2585" s="1">
        <f t="shared" si="301"/>
        <v>0.82013481354985029</v>
      </c>
      <c r="AN2585" s="29">
        <f t="shared" si="301"/>
        <v>0.77654659046768104</v>
      </c>
      <c r="AO2585" s="1">
        <f t="shared" si="302"/>
        <v>7185.9372380158275</v>
      </c>
      <c r="AP2585" s="1">
        <f t="shared" si="303"/>
        <v>4171.9420268589856</v>
      </c>
      <c r="AQ2585" s="29">
        <f t="shared" si="304"/>
        <v>5238.9294009179348</v>
      </c>
    </row>
    <row r="2586" spans="1:43" x14ac:dyDescent="0.2">
      <c r="A2586" s="26"/>
      <c r="E2586" s="25" t="s">
        <v>5033</v>
      </c>
      <c r="F2586" s="26" t="s">
        <v>5034</v>
      </c>
      <c r="G2586" s="1">
        <v>0.86354707687399601</v>
      </c>
      <c r="H2586" s="1">
        <v>0.88676687432213097</v>
      </c>
      <c r="I2586" s="1">
        <f>VLOOKUP(F2586,'[1]SUSMB vs SHAM all proteins sum'!$B$2:$E$3214,2,FALSE)</f>
        <v>0.97686752618808004</v>
      </c>
      <c r="J2586" s="29">
        <f>VLOOKUP(F2586,'[1]SUSMB vs SHAM all proteins sum'!$B$2:$E$3214,3,FALSE)</f>
        <v>0.975290557258777</v>
      </c>
      <c r="K2586" s="25">
        <f>VLOOKUP($E2586,[1]AllProteinsNorm!$A$1:$Q$3226,4,FALSE)</f>
        <v>124568.001076243</v>
      </c>
      <c r="L2586" s="1">
        <f>VLOOKUP($E2586,[1]AllProteinsNorm!$A$1:$Q$3226,5,FALSE)</f>
        <v>13983.0344119663</v>
      </c>
      <c r="M2586" s="1">
        <f>VLOOKUP($E2586,[1]AllProteinsNorm!$A$1:$Q$3226,10,FALSE)</f>
        <v>144286.187764056</v>
      </c>
      <c r="N2586" s="1">
        <f>VLOOKUP($E2586,[1]AllProteinsNorm!$A$1:$Q$3226,11,FALSE)</f>
        <v>11849.321607731301</v>
      </c>
      <c r="O2586" s="1">
        <f>VLOOKUP($E2586,[1]AllProteinsNorm!$A$1:$Q$3226,15,FALSE)</f>
        <v>125399.823386674</v>
      </c>
      <c r="P2586" s="1">
        <f>VLOOKUP($E2586,[1]AllProteinsNorm!$A$1:$Q$3226,6,FALSE)</f>
        <v>100654.301716813</v>
      </c>
      <c r="Q2586" s="1">
        <f>VLOOKUP($E2586,[1]AllProteinsNorm!$A$1:$Q$3226,8,FALSE)</f>
        <v>33813.495768661203</v>
      </c>
      <c r="R2586" s="1">
        <f>VLOOKUP($E2586,[1]AllProteinsNorm!$A$1:$Q$3226,13,FALSE)</f>
        <v>25882.570687361698</v>
      </c>
      <c r="S2586" s="1">
        <f>VLOOKUP($E2586,[1]AllProteinsNorm!$A$1:$Q$3226,16,FALSE)</f>
        <v>119086.37184897</v>
      </c>
      <c r="T2586" s="1">
        <f>VLOOKUP($E2586,[1]AllProteinsNorm!$A$1:$Q$3226,17,FALSE)</f>
        <v>19519.941627300301</v>
      </c>
      <c r="U2586" s="1">
        <f>VLOOKUP($E2586,[1]AllProteinsNorm!$A$1:$Q$3226,3,FALSE)</f>
        <v>15739.378438953499</v>
      </c>
      <c r="V2586" s="1">
        <f>VLOOKUP($E2586,[1]AllProteinsNorm!$A$1:$Q$3226,7,FALSE)</f>
        <v>127934.303617887</v>
      </c>
      <c r="W2586" s="1">
        <f>VLOOKUP($E2586,[1]AllProteinsNorm!$A$1:$Q$3226,9,FALSE)</f>
        <v>8416.7386624575593</v>
      </c>
      <c r="X2586" s="1">
        <f>VLOOKUP($E2586,[1]AllProteinsNorm!$A$1:$Q$3226,12,FALSE)</f>
        <v>135845.764923551</v>
      </c>
      <c r="Y2586" s="29">
        <f>VLOOKUP($E2586,[1]AllProteinsNorm!$A$1:$Q$3226,14,FALSE)</f>
        <v>143129.33591852701</v>
      </c>
      <c r="Z2586" s="25">
        <f t="shared" si="301"/>
        <v>1.4826475040853728</v>
      </c>
      <c r="AA2586" s="1">
        <f t="shared" si="301"/>
        <v>0.16643047083779208</v>
      </c>
      <c r="AB2586" s="1">
        <f t="shared" si="301"/>
        <v>1.7173395600322428</v>
      </c>
      <c r="AC2586" s="1">
        <f t="shared" si="301"/>
        <v>0.14103435035499051</v>
      </c>
      <c r="AD2586" s="1">
        <f t="shared" si="301"/>
        <v>1.4925481146896018</v>
      </c>
      <c r="AE2586" s="1">
        <f t="shared" si="301"/>
        <v>1.1980191375516116</v>
      </c>
      <c r="AF2586" s="1">
        <f t="shared" si="301"/>
        <v>0.40245885518482533</v>
      </c>
      <c r="AG2586" s="1">
        <f t="shared" si="301"/>
        <v>0.30806249195122304</v>
      </c>
      <c r="AH2586" s="1">
        <f t="shared" si="301"/>
        <v>1.417403429989945</v>
      </c>
      <c r="AI2586" s="1">
        <f t="shared" si="301"/>
        <v>0.23233248092257044</v>
      </c>
      <c r="AJ2586" s="1">
        <f t="shared" si="301"/>
        <v>0.18733502951601955</v>
      </c>
      <c r="AK2586" s="1">
        <f t="shared" si="301"/>
        <v>1.5227142950609294</v>
      </c>
      <c r="AL2586" s="1">
        <f t="shared" si="301"/>
        <v>0.10017866918161139</v>
      </c>
      <c r="AM2586" s="1">
        <f t="shared" si="301"/>
        <v>1.6168789943188979</v>
      </c>
      <c r="AN2586" s="29">
        <f t="shared" si="301"/>
        <v>1.7035703457352234</v>
      </c>
      <c r="AO2586" s="1">
        <f t="shared" si="302"/>
        <v>58484.573852629816</v>
      </c>
      <c r="AP2586" s="1">
        <f t="shared" si="303"/>
        <v>41550.261121533578</v>
      </c>
      <c r="AQ2586" s="29">
        <f t="shared" si="304"/>
        <v>60765.67688736361</v>
      </c>
    </row>
    <row r="2587" spans="1:43" x14ac:dyDescent="0.2">
      <c r="A2587" s="26"/>
      <c r="E2587" s="25" t="s">
        <v>5035</v>
      </c>
      <c r="F2587" s="26" t="s">
        <v>5036</v>
      </c>
      <c r="G2587" s="1">
        <v>8.5556418647733307E-2</v>
      </c>
      <c r="H2587" s="1">
        <v>0.84361531506831</v>
      </c>
      <c r="I2587" s="1">
        <f>VLOOKUP(F2587,'[1]SUSMB vs SHAM all proteins sum'!$B$2:$E$3214,2,FALSE)</f>
        <v>0.31219887260503698</v>
      </c>
      <c r="J2587" s="29">
        <f>VLOOKUP(F2587,'[1]SUSMB vs SHAM all proteins sum'!$B$2:$E$3214,3,FALSE)</f>
        <v>0.87881593651300305</v>
      </c>
      <c r="K2587" s="25">
        <f>VLOOKUP($E2587,[1]AllProteinsNorm!$A$1:$Q$3226,4,FALSE)</f>
        <v>128956.332360068</v>
      </c>
      <c r="L2587" s="1">
        <f>VLOOKUP($E2587,[1]AllProteinsNorm!$A$1:$Q$3226,5,FALSE)</f>
        <v>135055.65673797499</v>
      </c>
      <c r="M2587" s="1">
        <f>VLOOKUP($E2587,[1]AllProteinsNorm!$A$1:$Q$3226,10,FALSE)</f>
        <v>155735.72963734699</v>
      </c>
      <c r="N2587" s="1">
        <f>VLOOKUP($E2587,[1]AllProteinsNorm!$A$1:$Q$3226,11,FALSE)</f>
        <v>121642.321497914</v>
      </c>
      <c r="O2587" s="1">
        <f>VLOOKUP($E2587,[1]AllProteinsNorm!$A$1:$Q$3226,15,FALSE)</f>
        <v>138929.55606353399</v>
      </c>
      <c r="P2587" s="1">
        <f>VLOOKUP($E2587,[1]AllProteinsNorm!$A$1:$Q$3226,6,FALSE)</f>
        <v>110444.748978863</v>
      </c>
      <c r="Q2587" s="1">
        <f>VLOOKUP($E2587,[1]AllProteinsNorm!$A$1:$Q$3226,8,FALSE)</f>
        <v>91829.372886602403</v>
      </c>
      <c r="R2587" s="1">
        <f>VLOOKUP($E2587,[1]AllProteinsNorm!$A$1:$Q$3226,13,FALSE)</f>
        <v>107726.49560459801</v>
      </c>
      <c r="S2587" s="1">
        <f>VLOOKUP($E2587,[1]AllProteinsNorm!$A$1:$Q$3226,16,FALSE)</f>
        <v>123254.25854739</v>
      </c>
      <c r="T2587" s="1">
        <f>VLOOKUP($E2587,[1]AllProteinsNorm!$A$1:$Q$3226,17,FALSE)</f>
        <v>145443.454753998</v>
      </c>
      <c r="U2587" s="1">
        <f>VLOOKUP($E2587,[1]AllProteinsNorm!$A$1:$Q$3226,3,FALSE)</f>
        <v>155145.17229461501</v>
      </c>
      <c r="V2587" s="1">
        <f>VLOOKUP($E2587,[1]AllProteinsNorm!$A$1:$Q$3226,7,FALSE)</f>
        <v>139992.56297939201</v>
      </c>
      <c r="W2587" s="1">
        <f>VLOOKUP($E2587,[1]AllProteinsNorm!$A$1:$Q$3226,9,FALSE)</f>
        <v>131711.92731431499</v>
      </c>
      <c r="X2587" s="1">
        <f>VLOOKUP($E2587,[1]AllProteinsNorm!$A$1:$Q$3226,12,FALSE)</f>
        <v>85603.266273995498</v>
      </c>
      <c r="Y2587" s="29">
        <f>VLOOKUP($E2587,[1]AllProteinsNorm!$A$1:$Q$3226,14,FALSE)</f>
        <v>98119.202502996603</v>
      </c>
      <c r="Z2587" s="25">
        <f t="shared" si="301"/>
        <v>0.94776288278341458</v>
      </c>
      <c r="AA2587" s="1">
        <f t="shared" si="301"/>
        <v>0.9925897877491634</v>
      </c>
      <c r="AB2587" s="1">
        <f t="shared" si="301"/>
        <v>1.1445777138058224</v>
      </c>
      <c r="AC2587" s="1">
        <f t="shared" si="301"/>
        <v>0.89400865534408958</v>
      </c>
      <c r="AD2587" s="1">
        <f t="shared" si="301"/>
        <v>1.0210609603175098</v>
      </c>
      <c r="AE2587" s="1">
        <f t="shared" si="301"/>
        <v>0.81171224215826943</v>
      </c>
      <c r="AF2587" s="1">
        <f t="shared" si="301"/>
        <v>0.67489877835692447</v>
      </c>
      <c r="AG2587" s="1">
        <f t="shared" si="301"/>
        <v>0.79173447443658984</v>
      </c>
      <c r="AH2587" s="1">
        <f t="shared" si="301"/>
        <v>0.90585556566572523</v>
      </c>
      <c r="AI2587" s="1">
        <f t="shared" si="301"/>
        <v>1.0689347737863626</v>
      </c>
      <c r="AJ2587" s="1">
        <f t="shared" si="301"/>
        <v>1.1402374203176844</v>
      </c>
      <c r="AK2587" s="1">
        <f t="shared" si="301"/>
        <v>1.028873515781473</v>
      </c>
      <c r="AL2587" s="1">
        <f t="shared" si="301"/>
        <v>0.96801509196014879</v>
      </c>
      <c r="AM2587" s="1">
        <f t="shared" si="301"/>
        <v>0.62914008901079022</v>
      </c>
      <c r="AN2587" s="29">
        <f t="shared" si="301"/>
        <v>0.72112579908829422</v>
      </c>
      <c r="AO2587" s="1">
        <f t="shared" si="302"/>
        <v>11442.97919841572</v>
      </c>
      <c r="AP2587" s="1">
        <f t="shared" si="303"/>
        <v>17903.817080781817</v>
      </c>
      <c r="AQ2587" s="29">
        <f t="shared" si="304"/>
        <v>26121.276956995658</v>
      </c>
    </row>
    <row r="2588" spans="1:43" x14ac:dyDescent="0.2">
      <c r="A2588" s="26"/>
      <c r="E2588" s="25" t="s">
        <v>5037</v>
      </c>
      <c r="F2588" s="26" t="s">
        <v>5038</v>
      </c>
      <c r="G2588" s="1">
        <v>0.43495874417403702</v>
      </c>
      <c r="H2588" s="1">
        <v>0.91267119888541504</v>
      </c>
      <c r="I2588" s="1">
        <f>VLOOKUP(F2588,'[1]SUSMB vs SHAM all proteins sum'!$B$2:$E$3214,2,FALSE)</f>
        <v>0.46099534977922202</v>
      </c>
      <c r="J2588" s="29">
        <f>VLOOKUP(F2588,'[1]SUSMB vs SHAM all proteins sum'!$B$2:$E$3214,3,FALSE)</f>
        <v>1.09567024089312</v>
      </c>
      <c r="K2588" s="25">
        <f>VLOOKUP($E2588,[1]AllProteinsNorm!$A$1:$Q$3226,4,FALSE)</f>
        <v>159771.14625683401</v>
      </c>
      <c r="L2588" s="1">
        <f>VLOOKUP($E2588,[1]AllProteinsNorm!$A$1:$Q$3226,5,FALSE)</f>
        <v>178324.463337511</v>
      </c>
      <c r="M2588" s="1">
        <f>VLOOKUP($E2588,[1]AllProteinsNorm!$A$1:$Q$3226,10,FALSE)</f>
        <v>208198.837136385</v>
      </c>
      <c r="N2588" s="1">
        <f>VLOOKUP($E2588,[1]AllProteinsNorm!$A$1:$Q$3226,11,FALSE)</f>
        <v>229904.838754953</v>
      </c>
      <c r="O2588" s="1">
        <f>VLOOKUP($E2588,[1]AllProteinsNorm!$A$1:$Q$3226,15,FALSE)</f>
        <v>240008.44477564</v>
      </c>
      <c r="P2588" s="1">
        <f>VLOOKUP($E2588,[1]AllProteinsNorm!$A$1:$Q$3226,6,FALSE)</f>
        <v>190461.27707829099</v>
      </c>
      <c r="Q2588" s="1">
        <f>VLOOKUP($E2588,[1]AllProteinsNorm!$A$1:$Q$3226,8,FALSE)</f>
        <v>210463.810283956</v>
      </c>
      <c r="R2588" s="1">
        <f>VLOOKUP($E2588,[1]AllProteinsNorm!$A$1:$Q$3226,13,FALSE)</f>
        <v>181061.05422045899</v>
      </c>
      <c r="S2588" s="1">
        <f>VLOOKUP($E2588,[1]AllProteinsNorm!$A$1:$Q$3226,16,FALSE)</f>
        <v>210271.81547308099</v>
      </c>
      <c r="T2588" s="1">
        <f>VLOOKUP($E2588,[1]AllProteinsNorm!$A$1:$Q$3226,17,FALSE)</f>
        <v>135813.740262912</v>
      </c>
      <c r="U2588" s="1">
        <f>VLOOKUP($E2588,[1]AllProteinsNorm!$A$1:$Q$3226,3,FALSE)</f>
        <v>174573.699424719</v>
      </c>
      <c r="V2588" s="1">
        <f>VLOOKUP($E2588,[1]AllProteinsNorm!$A$1:$Q$3226,7,FALSE)</f>
        <v>181035.83861643099</v>
      </c>
      <c r="W2588" s="1">
        <f>VLOOKUP($E2588,[1]AllProteinsNorm!$A$1:$Q$3226,9,FALSE)</f>
        <v>272771.75988835399</v>
      </c>
      <c r="X2588" s="1">
        <f>VLOOKUP($E2588,[1]AllProteinsNorm!$A$1:$Q$3226,12,FALSE)</f>
        <v>245825.459295676</v>
      </c>
      <c r="Y2588" s="29">
        <f>VLOOKUP($E2588,[1]AllProteinsNorm!$A$1:$Q$3226,14,FALSE)</f>
        <v>243888.82587309799</v>
      </c>
      <c r="Z2588" s="25">
        <f t="shared" si="301"/>
        <v>0.78611459792648908</v>
      </c>
      <c r="AA2588" s="1">
        <f t="shared" si="301"/>
        <v>0.8774016277737523</v>
      </c>
      <c r="AB2588" s="1">
        <f t="shared" si="301"/>
        <v>1.0243911305557851</v>
      </c>
      <c r="AC2588" s="1">
        <f t="shared" si="301"/>
        <v>1.1311901686470727</v>
      </c>
      <c r="AD2588" s="1">
        <f t="shared" si="301"/>
        <v>1.1809024750969008</v>
      </c>
      <c r="AE2588" s="1">
        <f t="shared" si="301"/>
        <v>0.93711783234178359</v>
      </c>
      <c r="AF2588" s="1">
        <f t="shared" si="301"/>
        <v>1.0355353734114685</v>
      </c>
      <c r="AG2588" s="1">
        <f t="shared" si="301"/>
        <v>0.89086634960894373</v>
      </c>
      <c r="AH2588" s="1">
        <f t="shared" si="301"/>
        <v>1.0345907102035552</v>
      </c>
      <c r="AI2588" s="1">
        <f t="shared" si="301"/>
        <v>0.66823807878329566</v>
      </c>
      <c r="AJ2588" s="1">
        <f t="shared" si="301"/>
        <v>0.85894691718112837</v>
      </c>
      <c r="AK2588" s="1">
        <f t="shared" si="301"/>
        <v>0.89074228243607589</v>
      </c>
      <c r="AL2588" s="1">
        <f t="shared" si="301"/>
        <v>1.3421063025086875</v>
      </c>
      <c r="AM2588" s="1">
        <f t="shared" si="301"/>
        <v>1.2095236632005384</v>
      </c>
      <c r="AN2588" s="29">
        <f t="shared" si="301"/>
        <v>1.1999949351417585</v>
      </c>
      <c r="AO2588" s="1">
        <f t="shared" si="302"/>
        <v>30324.404112085474</v>
      </c>
      <c r="AP2588" s="1">
        <f t="shared" si="303"/>
        <v>27385.442171721425</v>
      </c>
      <c r="AQ2588" s="29">
        <f t="shared" si="304"/>
        <v>38829.76595831904</v>
      </c>
    </row>
    <row r="2589" spans="1:43" x14ac:dyDescent="0.2">
      <c r="A2589" s="26"/>
      <c r="E2589" s="25" t="s">
        <v>5039</v>
      </c>
      <c r="F2589" s="26" t="s">
        <v>5040</v>
      </c>
      <c r="G2589" s="1">
        <v>0.48541807681393201</v>
      </c>
      <c r="H2589" s="1">
        <v>0.89731102287156606</v>
      </c>
      <c r="I2589" s="1">
        <f>VLOOKUP(F2589,'[1]SUSMB vs SHAM all proteins sum'!$B$2:$E$3214,2,FALSE)</f>
        <v>0.411576188867952</v>
      </c>
      <c r="J2589" s="29">
        <f>VLOOKUP(F2589,'[1]SUSMB vs SHAM all proteins sum'!$B$2:$E$3214,3,FALSE)</f>
        <v>1.1804129622414501</v>
      </c>
      <c r="K2589" s="25">
        <f>VLOOKUP($E2589,[1]AllProteinsNorm!$A$1:$Q$3226,4,FALSE)</f>
        <v>413831.38367402297</v>
      </c>
      <c r="L2589" s="1">
        <f>VLOOKUP($E2589,[1]AllProteinsNorm!$A$1:$Q$3226,5,FALSE)</f>
        <v>312533.30578812299</v>
      </c>
      <c r="M2589" s="1">
        <f>VLOOKUP($E2589,[1]AllProteinsNorm!$A$1:$Q$3226,10,FALSE)</f>
        <v>630325.28515566303</v>
      </c>
      <c r="N2589" s="1">
        <f>VLOOKUP($E2589,[1]AllProteinsNorm!$A$1:$Q$3226,11,FALSE)</f>
        <v>351817.66963348701</v>
      </c>
      <c r="O2589" s="1">
        <f>VLOOKUP($E2589,[1]AllProteinsNorm!$A$1:$Q$3226,15,FALSE)</f>
        <v>339405.00465434598</v>
      </c>
      <c r="P2589" s="1">
        <f>VLOOKUP($E2589,[1]AllProteinsNorm!$A$1:$Q$3226,6,FALSE)</f>
        <v>465488.23861626198</v>
      </c>
      <c r="Q2589" s="1">
        <f>VLOOKUP($E2589,[1]AllProteinsNorm!$A$1:$Q$3226,8,FALSE)</f>
        <v>366751.89376058301</v>
      </c>
      <c r="R2589" s="1">
        <f>VLOOKUP($E2589,[1]AllProteinsNorm!$A$1:$Q$3226,13,FALSE)</f>
        <v>308369.05135599698</v>
      </c>
      <c r="S2589" s="1">
        <f>VLOOKUP($E2589,[1]AllProteinsNorm!$A$1:$Q$3226,16,FALSE)</f>
        <v>362746.757455746</v>
      </c>
      <c r="T2589" s="1">
        <f>VLOOKUP($E2589,[1]AllProteinsNorm!$A$1:$Q$3226,17,FALSE)</f>
        <v>296537.731004834</v>
      </c>
      <c r="U2589" s="1">
        <f>VLOOKUP($E2589,[1]AllProteinsNorm!$A$1:$Q$3226,3,FALSE)</f>
        <v>518749.95920558501</v>
      </c>
      <c r="V2589" s="1">
        <f>VLOOKUP($E2589,[1]AllProteinsNorm!$A$1:$Q$3226,7,FALSE)</f>
        <v>315750.07865155197</v>
      </c>
      <c r="W2589" s="1">
        <f>VLOOKUP($E2589,[1]AllProteinsNorm!$A$1:$Q$3226,9,FALSE)</f>
        <v>481484.14836514601</v>
      </c>
      <c r="X2589" s="1">
        <f>VLOOKUP($E2589,[1]AllProteinsNorm!$A$1:$Q$3226,12,FALSE)</f>
        <v>742406.22325092996</v>
      </c>
      <c r="Y2589" s="29">
        <f>VLOOKUP($E2589,[1]AllProteinsNorm!$A$1:$Q$3226,14,FALSE)</f>
        <v>381035.163756678</v>
      </c>
      <c r="Z2589" s="25">
        <f t="shared" si="301"/>
        <v>1.010373620904107</v>
      </c>
      <c r="AA2589" s="1">
        <f t="shared" si="301"/>
        <v>0.76305331175900903</v>
      </c>
      <c r="AB2589" s="1">
        <f t="shared" si="301"/>
        <v>1.5389457296738085</v>
      </c>
      <c r="AC2589" s="1">
        <f t="shared" si="301"/>
        <v>0.85896649405796277</v>
      </c>
      <c r="AD2589" s="1">
        <f t="shared" si="301"/>
        <v>0.8286608436051125</v>
      </c>
      <c r="AE2589" s="1">
        <f t="shared" si="301"/>
        <v>1.1364943687051503</v>
      </c>
      <c r="AF2589" s="1">
        <f t="shared" si="301"/>
        <v>0.8954285573570897</v>
      </c>
      <c r="AG2589" s="1">
        <f t="shared" si="301"/>
        <v>0.75288624131693904</v>
      </c>
      <c r="AH2589" s="1">
        <f t="shared" si="301"/>
        <v>0.88564997547524704</v>
      </c>
      <c r="AI2589" s="1">
        <f t="shared" si="301"/>
        <v>0.72399994981059623</v>
      </c>
      <c r="AJ2589" s="1">
        <f t="shared" si="301"/>
        <v>1.2665334126501764</v>
      </c>
      <c r="AK2589" s="1">
        <f t="shared" si="301"/>
        <v>0.77090709611145192</v>
      </c>
      <c r="AL2589" s="1">
        <f t="shared" si="301"/>
        <v>1.1755485484755421</v>
      </c>
      <c r="AM2589" s="1">
        <f t="shared" si="301"/>
        <v>1.8125925040007322</v>
      </c>
      <c r="AN2589" s="29">
        <f t="shared" si="301"/>
        <v>0.93030130938517941</v>
      </c>
      <c r="AO2589" s="1">
        <f t="shared" si="302"/>
        <v>115261.1233575189</v>
      </c>
      <c r="AP2589" s="1">
        <f t="shared" si="303"/>
        <v>59789.820897892401</v>
      </c>
      <c r="AQ2589" s="29">
        <f t="shared" si="304"/>
        <v>146165.65146870792</v>
      </c>
    </row>
    <row r="2590" spans="1:43" x14ac:dyDescent="0.2">
      <c r="A2590" s="26"/>
      <c r="E2590" s="25" t="s">
        <v>5041</v>
      </c>
      <c r="F2590" s="26" t="s">
        <v>5042</v>
      </c>
      <c r="G2590" s="1">
        <v>0.37121119447670298</v>
      </c>
      <c r="H2590" s="1">
        <v>1.07500639456511</v>
      </c>
      <c r="I2590" s="1">
        <f>VLOOKUP(F2590,'[1]SUSMB vs SHAM all proteins sum'!$B$2:$E$3214,2,FALSE)</f>
        <v>4.89805115839912E-2</v>
      </c>
      <c r="J2590" s="29">
        <f>VLOOKUP(F2590,'[1]SUSMB vs SHAM all proteins sum'!$B$2:$E$3214,3,FALSE)</f>
        <v>1.18815436904389</v>
      </c>
      <c r="K2590" s="25">
        <f>VLOOKUP($E2590,[1]AllProteinsNorm!$A$1:$Q$3226,4,FALSE)</f>
        <v>516873.30650975398</v>
      </c>
      <c r="L2590" s="1">
        <f>VLOOKUP($E2590,[1]AllProteinsNorm!$A$1:$Q$3226,5,FALSE)</f>
        <v>533187.433080132</v>
      </c>
      <c r="M2590" s="1">
        <f>VLOOKUP($E2590,[1]AllProteinsNorm!$A$1:$Q$3226,10,FALSE)</f>
        <v>495263.72894672398</v>
      </c>
      <c r="N2590" s="1">
        <f>VLOOKUP($E2590,[1]AllProteinsNorm!$A$1:$Q$3226,11,FALSE)</f>
        <v>460756.08311756601</v>
      </c>
      <c r="O2590" s="1">
        <f>VLOOKUP($E2590,[1]AllProteinsNorm!$A$1:$Q$3226,15,FALSE)</f>
        <v>590701.47715569497</v>
      </c>
      <c r="P2590" s="1">
        <f>VLOOKUP($E2590,[1]AllProteinsNorm!$A$1:$Q$3226,6,FALSE)</f>
        <v>599251.77618245699</v>
      </c>
      <c r="Q2590" s="1">
        <f>VLOOKUP($E2590,[1]AllProteinsNorm!$A$1:$Q$3226,8,FALSE)</f>
        <v>511751.36092635099</v>
      </c>
      <c r="R2590" s="1">
        <f>VLOOKUP($E2590,[1]AllProteinsNorm!$A$1:$Q$3226,13,FALSE)</f>
        <v>648096.003356306</v>
      </c>
      <c r="S2590" s="1">
        <f>VLOOKUP($E2590,[1]AllProteinsNorm!$A$1:$Q$3226,16,FALSE)</f>
        <v>593247.24939101096</v>
      </c>
      <c r="T2590" s="1">
        <f>VLOOKUP($E2590,[1]AllProteinsNorm!$A$1:$Q$3226,17,FALSE)</f>
        <v>452325.93736448098</v>
      </c>
      <c r="U2590" s="1">
        <f>VLOOKUP($E2590,[1]AllProteinsNorm!$A$1:$Q$3226,3,FALSE)</f>
        <v>624481.66059657396</v>
      </c>
      <c r="V2590" s="1">
        <f>VLOOKUP($E2590,[1]AllProteinsNorm!$A$1:$Q$3226,7,FALSE)</f>
        <v>566419.29200512299</v>
      </c>
      <c r="W2590" s="1">
        <f>VLOOKUP($E2590,[1]AllProteinsNorm!$A$1:$Q$3226,9,FALSE)</f>
        <v>633794.57192082703</v>
      </c>
      <c r="X2590" s="1">
        <f>VLOOKUP($E2590,[1]AllProteinsNorm!$A$1:$Q$3226,12,FALSE)</f>
        <v>520834.087581228</v>
      </c>
      <c r="Y2590" s="29">
        <f>VLOOKUP($E2590,[1]AllProteinsNorm!$A$1:$Q$3226,14,FALSE)</f>
        <v>753352.73961318994</v>
      </c>
      <c r="Z2590" s="25">
        <f t="shared" ref="Z2590:AN2606" si="305">K2590/AVERAGE($K2590:$O2590)</f>
        <v>0.99521889164228727</v>
      </c>
      <c r="AA2590" s="1">
        <f t="shared" si="305"/>
        <v>1.0266310902584626</v>
      </c>
      <c r="AB2590" s="1">
        <f t="shared" si="305"/>
        <v>0.95361051380524964</v>
      </c>
      <c r="AC2590" s="1">
        <f t="shared" si="305"/>
        <v>0.88716742107294755</v>
      </c>
      <c r="AD2590" s="1">
        <f t="shared" si="305"/>
        <v>1.1373720832210528</v>
      </c>
      <c r="AE2590" s="1">
        <f t="shared" si="305"/>
        <v>1.1538353422314378</v>
      </c>
      <c r="AF2590" s="1">
        <f t="shared" si="305"/>
        <v>0.98535679015171573</v>
      </c>
      <c r="AG2590" s="1">
        <f t="shared" si="305"/>
        <v>1.2478829492926951</v>
      </c>
      <c r="AH2590" s="1">
        <f t="shared" si="305"/>
        <v>1.1422738659026026</v>
      </c>
      <c r="AI2590" s="1">
        <f t="shared" si="305"/>
        <v>0.87093551238835798</v>
      </c>
      <c r="AJ2590" s="1">
        <f t="shared" si="305"/>
        <v>1.2024144762022626</v>
      </c>
      <c r="AK2590" s="1">
        <f t="shared" si="305"/>
        <v>1.0906177063015146</v>
      </c>
      <c r="AL2590" s="1">
        <f t="shared" si="305"/>
        <v>1.2203461147089441</v>
      </c>
      <c r="AM2590" s="1">
        <f t="shared" si="305"/>
        <v>1.0028452172782691</v>
      </c>
      <c r="AN2590" s="29">
        <f t="shared" si="305"/>
        <v>1.4505505877180966</v>
      </c>
      <c r="AO2590" s="1">
        <f t="shared" si="302"/>
        <v>43132.440693519653</v>
      </c>
      <c r="AP2590" s="1">
        <f t="shared" si="303"/>
        <v>69748.485491035317</v>
      </c>
      <c r="AQ2590" s="29">
        <f t="shared" si="304"/>
        <v>78355.407325938082</v>
      </c>
    </row>
    <row r="2591" spans="1:43" x14ac:dyDescent="0.2">
      <c r="A2591" s="26"/>
      <c r="E2591" s="25" t="s">
        <v>5043</v>
      </c>
      <c r="F2591" s="26" t="s">
        <v>5044</v>
      </c>
      <c r="G2591" s="1">
        <v>0.31299448409727898</v>
      </c>
      <c r="H2591" s="1">
        <v>0.92833600323481702</v>
      </c>
      <c r="I2591" s="1">
        <f>VLOOKUP(F2591,'[1]SUSMB vs SHAM all proteins sum'!$B$2:$E$3214,2,FALSE)</f>
        <v>0.16325965637945999</v>
      </c>
      <c r="J2591" s="29">
        <f>VLOOKUP(F2591,'[1]SUSMB vs SHAM all proteins sum'!$B$2:$E$3214,3,FALSE)</f>
        <v>0.881755733128057</v>
      </c>
      <c r="K2591" s="25">
        <f>VLOOKUP($E2591,[1]AllProteinsNorm!$A$1:$Q$3226,4,FALSE)</f>
        <v>183935.056663842</v>
      </c>
      <c r="L2591" s="1">
        <f>VLOOKUP($E2591,[1]AllProteinsNorm!$A$1:$Q$3226,5,FALSE)</f>
        <v>198347.68875445801</v>
      </c>
      <c r="M2591" s="1">
        <f>VLOOKUP($E2591,[1]AllProteinsNorm!$A$1:$Q$3226,10,FALSE)</f>
        <v>190417.82449391499</v>
      </c>
      <c r="N2591" s="1">
        <f>VLOOKUP($E2591,[1]AllProteinsNorm!$A$1:$Q$3226,11,FALSE)</f>
        <v>181131.787188321</v>
      </c>
      <c r="O2591" s="1">
        <f>VLOOKUP($E2591,[1]AllProteinsNorm!$A$1:$Q$3226,15,FALSE)</f>
        <v>156988.112695049</v>
      </c>
      <c r="P2591" s="1">
        <f>VLOOKUP($E2591,[1]AllProteinsNorm!$A$1:$Q$3226,6,FALSE)</f>
        <v>156134.84695999901</v>
      </c>
      <c r="Q2591" s="1">
        <f>VLOOKUP($E2591,[1]AllProteinsNorm!$A$1:$Q$3226,8,FALSE)</f>
        <v>164482.49019715699</v>
      </c>
      <c r="R2591" s="1">
        <f>VLOOKUP($E2591,[1]AllProteinsNorm!$A$1:$Q$3226,13,FALSE)</f>
        <v>203876.197854995</v>
      </c>
      <c r="S2591" s="1">
        <f>VLOOKUP($E2591,[1]AllProteinsNorm!$A$1:$Q$3226,16,FALSE)</f>
        <v>177076.316678423</v>
      </c>
      <c r="T2591" s="1">
        <f>VLOOKUP($E2591,[1]AllProteinsNorm!$A$1:$Q$3226,17,FALSE)</f>
        <v>146906.206327789</v>
      </c>
      <c r="U2591" s="1">
        <f>VLOOKUP($E2591,[1]AllProteinsNorm!$A$1:$Q$3226,3,FALSE)</f>
        <v>139146.64263521801</v>
      </c>
      <c r="V2591" s="1">
        <f>VLOOKUP($E2591,[1]AllProteinsNorm!$A$1:$Q$3226,7,FALSE)</f>
        <v>186327.59839184501</v>
      </c>
      <c r="W2591" s="1">
        <f>VLOOKUP($E2591,[1]AllProteinsNorm!$A$1:$Q$3226,9,FALSE)</f>
        <v>167755.42793303399</v>
      </c>
      <c r="X2591" s="1">
        <f>VLOOKUP($E2591,[1]AllProteinsNorm!$A$1:$Q$3226,12,FALSE)</f>
        <v>131529.95175148899</v>
      </c>
      <c r="Y2591" s="29">
        <f>VLOOKUP($E2591,[1]AllProteinsNorm!$A$1:$Q$3226,14,FALSE)</f>
        <v>184056.43021123199</v>
      </c>
      <c r="Z2591" s="25">
        <f t="shared" si="305"/>
        <v>1.0097217989903238</v>
      </c>
      <c r="AA2591" s="1">
        <f t="shared" si="305"/>
        <v>1.0888407503565058</v>
      </c>
      <c r="AB2591" s="1">
        <f t="shared" si="305"/>
        <v>1.0453093162072342</v>
      </c>
      <c r="AC2591" s="1">
        <f t="shared" si="305"/>
        <v>0.994333094144076</v>
      </c>
      <c r="AD2591" s="1">
        <f t="shared" si="305"/>
        <v>0.86179504030185961</v>
      </c>
      <c r="AE2591" s="1">
        <f t="shared" si="305"/>
        <v>0.8571109902428975</v>
      </c>
      <c r="AF2591" s="1">
        <f t="shared" si="305"/>
        <v>0.90293584549143757</v>
      </c>
      <c r="AG2591" s="1">
        <f t="shared" si="305"/>
        <v>1.1191898108128313</v>
      </c>
      <c r="AH2591" s="1">
        <f t="shared" si="305"/>
        <v>0.97207036156183524</v>
      </c>
      <c r="AI2591" s="1">
        <f t="shared" si="305"/>
        <v>0.80644985043407658</v>
      </c>
      <c r="AJ2591" s="1">
        <f t="shared" si="305"/>
        <v>0.76385329079421449</v>
      </c>
      <c r="AK2591" s="1">
        <f t="shared" si="305"/>
        <v>1.0228557908544942</v>
      </c>
      <c r="AL2591" s="1">
        <f t="shared" si="305"/>
        <v>0.92090282056728068</v>
      </c>
      <c r="AM2591" s="1">
        <f t="shared" si="305"/>
        <v>0.72204103944330644</v>
      </c>
      <c r="AN2591" s="29">
        <f t="shared" si="305"/>
        <v>1.010388085878986</v>
      </c>
      <c r="AO2591" s="1">
        <f t="shared" si="302"/>
        <v>13914.487464654287</v>
      </c>
      <c r="AP2591" s="1">
        <f t="shared" si="303"/>
        <v>19764.691995744346</v>
      </c>
      <c r="AQ2591" s="29">
        <f t="shared" si="304"/>
        <v>22635.646860188146</v>
      </c>
    </row>
    <row r="2592" spans="1:43" x14ac:dyDescent="0.2">
      <c r="A2592" s="26"/>
      <c r="E2592" s="25" t="s">
        <v>5045</v>
      </c>
      <c r="F2592" s="26" t="s">
        <v>5046</v>
      </c>
      <c r="G2592" s="1">
        <v>0.52320511256975999</v>
      </c>
      <c r="H2592" s="1">
        <v>1.3397291526974</v>
      </c>
      <c r="I2592" s="1">
        <f>VLOOKUP(F2592,'[1]SUSMB vs SHAM all proteins sum'!$B$2:$E$3214,2,FALSE)</f>
        <v>0.50700691013327204</v>
      </c>
      <c r="J2592" s="29">
        <f>VLOOKUP(F2592,'[1]SUSMB vs SHAM all proteins sum'!$B$2:$E$3214,3,FALSE)</f>
        <v>1.4137937430082399</v>
      </c>
      <c r="K2592" s="25">
        <f>VLOOKUP($E2592,[1]AllProteinsNorm!$A$1:$Q$3226,4,FALSE)</f>
        <v>86218.477090447806</v>
      </c>
      <c r="L2592" s="1">
        <f>VLOOKUP($E2592,[1]AllProteinsNorm!$A$1:$Q$3226,5,FALSE)</f>
        <v>55223.852487924902</v>
      </c>
      <c r="M2592" s="1">
        <f>VLOOKUP($E2592,[1]AllProteinsNorm!$A$1:$Q$3226,10,FALSE)</f>
        <v>45779.524804978799</v>
      </c>
      <c r="N2592" s="1">
        <f>VLOOKUP($E2592,[1]AllProteinsNorm!$A$1:$Q$3226,11,FALSE)</f>
        <v>26170.2607562753</v>
      </c>
      <c r="O2592" s="1">
        <f>VLOOKUP($E2592,[1]AllProteinsNorm!$A$1:$Q$3226,15,FALSE)</f>
        <v>23833.297008786201</v>
      </c>
      <c r="P2592" s="1">
        <f>VLOOKUP($E2592,[1]AllProteinsNorm!$A$1:$Q$3226,6,FALSE)</f>
        <v>42985.6218762188</v>
      </c>
      <c r="Q2592" s="1">
        <f>VLOOKUP($E2592,[1]AllProteinsNorm!$A$1:$Q$3226,8,FALSE)</f>
        <v>82827.051714763904</v>
      </c>
      <c r="R2592" s="1">
        <f>VLOOKUP($E2592,[1]AllProteinsNorm!$A$1:$Q$3226,13,FALSE)</f>
        <v>136713.247296877</v>
      </c>
      <c r="S2592" s="1">
        <f>VLOOKUP($E2592,[1]AllProteinsNorm!$A$1:$Q$3226,16,FALSE)</f>
        <v>15905.4274903655</v>
      </c>
      <c r="T2592" s="1">
        <f>VLOOKUP($E2592,[1]AllProteinsNorm!$A$1:$Q$3226,17,FALSE)</f>
        <v>75792.141854525602</v>
      </c>
      <c r="U2592" s="1">
        <f>VLOOKUP($E2592,[1]AllProteinsNorm!$A$1:$Q$3226,3,FALSE)</f>
        <v>13760.892925174699</v>
      </c>
      <c r="V2592" s="1">
        <f>VLOOKUP($E2592,[1]AllProteinsNorm!$A$1:$Q$3226,7,FALSE)</f>
        <v>147987.553547861</v>
      </c>
      <c r="W2592" s="1">
        <f>VLOOKUP($E2592,[1]AllProteinsNorm!$A$1:$Q$3226,9,FALSE)</f>
        <v>81119.9774139949</v>
      </c>
      <c r="X2592" s="1">
        <f>VLOOKUP($E2592,[1]AllProteinsNorm!$A$1:$Q$3226,12,FALSE)</f>
        <v>124252.30342069799</v>
      </c>
      <c r="Y2592" s="29">
        <f>VLOOKUP($E2592,[1]AllProteinsNorm!$A$1:$Q$3226,14,FALSE)</f>
        <v>37412.497749486502</v>
      </c>
      <c r="Z2592" s="25">
        <f t="shared" si="305"/>
        <v>1.8172268373277771</v>
      </c>
      <c r="AA2592" s="1">
        <f t="shared" si="305"/>
        <v>1.163953136128935</v>
      </c>
      <c r="AB2592" s="1">
        <f t="shared" si="305"/>
        <v>0.96489504202733145</v>
      </c>
      <c r="AC2592" s="1">
        <f t="shared" si="305"/>
        <v>0.55159058465251298</v>
      </c>
      <c r="AD2592" s="1">
        <f t="shared" si="305"/>
        <v>0.50233439986344319</v>
      </c>
      <c r="AE2592" s="1">
        <f t="shared" si="305"/>
        <v>0.90600795013744406</v>
      </c>
      <c r="AF2592" s="1">
        <f t="shared" si="305"/>
        <v>1.7457457648539276</v>
      </c>
      <c r="AG2592" s="1">
        <f t="shared" si="305"/>
        <v>2.8815051064458985</v>
      </c>
      <c r="AH2592" s="1">
        <f t="shared" si="305"/>
        <v>0.33523869441977705</v>
      </c>
      <c r="AI2592" s="1">
        <f t="shared" si="305"/>
        <v>1.5974709700811587</v>
      </c>
      <c r="AJ2592" s="1">
        <f t="shared" si="305"/>
        <v>0.2900383394963944</v>
      </c>
      <c r="AK2592" s="1">
        <f t="shared" si="305"/>
        <v>3.1191336587346088</v>
      </c>
      <c r="AL2592" s="1">
        <f t="shared" si="305"/>
        <v>1.7097657599019072</v>
      </c>
      <c r="AM2592" s="1">
        <f t="shared" si="305"/>
        <v>2.6188657929902392</v>
      </c>
      <c r="AN2592" s="29">
        <f t="shared" si="305"/>
        <v>0.78854321319674825</v>
      </c>
      <c r="AO2592" s="1">
        <f t="shared" si="302"/>
        <v>22701.51504784387</v>
      </c>
      <c r="AP2592" s="1">
        <f t="shared" si="303"/>
        <v>40745.972449595414</v>
      </c>
      <c r="AQ2592" s="29">
        <f t="shared" si="304"/>
        <v>50554.985457405535</v>
      </c>
    </row>
    <row r="2593" spans="1:43" x14ac:dyDescent="0.2">
      <c r="A2593" s="26"/>
      <c r="E2593" s="25" t="s">
        <v>5047</v>
      </c>
      <c r="F2593" s="26" t="s">
        <v>5048</v>
      </c>
      <c r="G2593" s="1">
        <v>0.607715363634171</v>
      </c>
      <c r="H2593" s="1">
        <v>0.93187171940662705</v>
      </c>
      <c r="I2593" s="1">
        <f>VLOOKUP(F2593,'[1]SUSMB vs SHAM all proteins sum'!$B$2:$E$3214,2,FALSE)</f>
        <v>0.18905740089618001</v>
      </c>
      <c r="J2593" s="29">
        <f>VLOOKUP(F2593,'[1]SUSMB vs SHAM all proteins sum'!$B$2:$E$3214,3,FALSE)</f>
        <v>0.79790040683844199</v>
      </c>
      <c r="K2593" s="25">
        <f>VLOOKUP($E2593,[1]AllProteinsNorm!$A$1:$Q$3226,4,FALSE)</f>
        <v>308685.25096134702</v>
      </c>
      <c r="L2593" s="1">
        <f>VLOOKUP($E2593,[1]AllProteinsNorm!$A$1:$Q$3226,5,FALSE)</f>
        <v>197817.17358421101</v>
      </c>
      <c r="M2593" s="1">
        <f>VLOOKUP($E2593,[1]AllProteinsNorm!$A$1:$Q$3226,10,FALSE)</f>
        <v>279925.86425516801</v>
      </c>
      <c r="N2593" s="1">
        <f>VLOOKUP($E2593,[1]AllProteinsNorm!$A$1:$Q$3226,11,FALSE)</f>
        <v>222502.321414643</v>
      </c>
      <c r="O2593" s="1">
        <f>VLOOKUP($E2593,[1]AllProteinsNorm!$A$1:$Q$3226,15,FALSE)</f>
        <v>279455.34875304898</v>
      </c>
      <c r="P2593" s="1">
        <f>VLOOKUP($E2593,[1]AllProteinsNorm!$A$1:$Q$3226,6,FALSE)</f>
        <v>235897.13108861199</v>
      </c>
      <c r="Q2593" s="1">
        <f>VLOOKUP($E2593,[1]AllProteinsNorm!$A$1:$Q$3226,8,FALSE)</f>
        <v>256322.155421287</v>
      </c>
      <c r="R2593" s="1">
        <f>VLOOKUP($E2593,[1]AllProteinsNorm!$A$1:$Q$3226,13,FALSE)</f>
        <v>328881.629553103</v>
      </c>
      <c r="S2593" s="1">
        <f>VLOOKUP($E2593,[1]AllProteinsNorm!$A$1:$Q$3226,16,FALSE)</f>
        <v>176350.765621489</v>
      </c>
      <c r="T2593" s="1">
        <f>VLOOKUP($E2593,[1]AllProteinsNorm!$A$1:$Q$3226,17,FALSE)</f>
        <v>212973.10419775901</v>
      </c>
      <c r="U2593" s="1">
        <f>VLOOKUP($E2593,[1]AllProteinsNorm!$A$1:$Q$3226,3,FALSE)</f>
        <v>128679.644596902</v>
      </c>
      <c r="V2593" s="1">
        <f>VLOOKUP($E2593,[1]AllProteinsNorm!$A$1:$Q$3226,7,FALSE)</f>
        <v>219003.81972713399</v>
      </c>
      <c r="W2593" s="1">
        <f>VLOOKUP($E2593,[1]AllProteinsNorm!$A$1:$Q$3226,9,FALSE)</f>
        <v>217327.124251067</v>
      </c>
      <c r="X2593" s="1">
        <f>VLOOKUP($E2593,[1]AllProteinsNorm!$A$1:$Q$3226,12,FALSE)</f>
        <v>293625.94010808098</v>
      </c>
      <c r="Y2593" s="29">
        <f>VLOOKUP($E2593,[1]AllProteinsNorm!$A$1:$Q$3226,14,FALSE)</f>
        <v>191136.403056026</v>
      </c>
      <c r="Z2593" s="25">
        <f t="shared" si="305"/>
        <v>1.1979533338305877</v>
      </c>
      <c r="AA2593" s="1">
        <f t="shared" si="305"/>
        <v>0.76769376523863553</v>
      </c>
      <c r="AB2593" s="1">
        <f t="shared" si="305"/>
        <v>1.0863431967207189</v>
      </c>
      <c r="AC2593" s="1">
        <f t="shared" si="305"/>
        <v>0.86349249565245056</v>
      </c>
      <c r="AD2593" s="1">
        <f t="shared" si="305"/>
        <v>1.0845172085576076</v>
      </c>
      <c r="AE2593" s="1">
        <f t="shared" si="305"/>
        <v>0.91547540333911115</v>
      </c>
      <c r="AF2593" s="1">
        <f t="shared" si="305"/>
        <v>0.99474134143202886</v>
      </c>
      <c r="AG2593" s="1">
        <f t="shared" si="305"/>
        <v>1.2763319378939493</v>
      </c>
      <c r="AH2593" s="1">
        <f t="shared" si="305"/>
        <v>0.68438639987465066</v>
      </c>
      <c r="AI2593" s="1">
        <f t="shared" si="305"/>
        <v>0.82651127449526784</v>
      </c>
      <c r="AJ2593" s="1">
        <f t="shared" si="305"/>
        <v>0.49938313787559796</v>
      </c>
      <c r="AK2593" s="1">
        <f t="shared" si="305"/>
        <v>0.84991542403367037</v>
      </c>
      <c r="AL2593" s="1">
        <f t="shared" si="305"/>
        <v>0.84340846288435178</v>
      </c>
      <c r="AM2593" s="1">
        <f t="shared" si="305"/>
        <v>1.1395107889222138</v>
      </c>
      <c r="AN2593" s="29">
        <f t="shared" si="305"/>
        <v>0.74176686623108135</v>
      </c>
      <c r="AO2593" s="1">
        <f t="shared" si="302"/>
        <v>40967.320959803372</v>
      </c>
      <c r="AP2593" s="1">
        <f t="shared" si="303"/>
        <v>50878.548061935529</v>
      </c>
      <c r="AQ2593" s="29">
        <f t="shared" si="304"/>
        <v>53097.793850557566</v>
      </c>
    </row>
    <row r="2594" spans="1:43" x14ac:dyDescent="0.2">
      <c r="A2594" s="26"/>
      <c r="E2594" s="25" t="s">
        <v>5049</v>
      </c>
      <c r="F2594" s="26" t="s">
        <v>5050</v>
      </c>
      <c r="G2594" s="1">
        <v>0.260865936076975</v>
      </c>
      <c r="H2594" s="1">
        <v>0.90866757230904704</v>
      </c>
      <c r="I2594" s="1">
        <f>VLOOKUP(F2594,'[1]SUSMB vs SHAM all proteins sum'!$B$2:$E$3214,2,FALSE)</f>
        <v>0.63849661166635097</v>
      </c>
      <c r="J2594" s="29">
        <f>VLOOKUP(F2594,'[1]SUSMB vs SHAM all proteins sum'!$B$2:$E$3214,3,FALSE)</f>
        <v>1.0550022502930001</v>
      </c>
      <c r="K2594" s="25">
        <f>VLOOKUP($E2594,[1]AllProteinsNorm!$A$1:$Q$3226,4,FALSE)</f>
        <v>602972.48019010399</v>
      </c>
      <c r="L2594" s="1">
        <f>VLOOKUP($E2594,[1]AllProteinsNorm!$A$1:$Q$3226,5,FALSE)</f>
        <v>853988.76512789004</v>
      </c>
      <c r="M2594" s="1">
        <f>VLOOKUP($E2594,[1]AllProteinsNorm!$A$1:$Q$3226,10,FALSE)</f>
        <v>661704.39683022699</v>
      </c>
      <c r="N2594" s="1">
        <f>VLOOKUP($E2594,[1]AllProteinsNorm!$A$1:$Q$3226,11,FALSE)</f>
        <v>762951.03377702297</v>
      </c>
      <c r="O2594" s="1">
        <f>VLOOKUP($E2594,[1]AllProteinsNorm!$A$1:$Q$3226,15,FALSE)</f>
        <v>567339.60708954802</v>
      </c>
      <c r="P2594" s="1">
        <f>VLOOKUP($E2594,[1]AllProteinsNorm!$A$1:$Q$3226,6,FALSE)</f>
        <v>637908.229956556</v>
      </c>
      <c r="Q2594" s="1">
        <f>VLOOKUP($E2594,[1]AllProteinsNorm!$A$1:$Q$3226,8,FALSE)</f>
        <v>579158.03357510804</v>
      </c>
      <c r="R2594" s="1">
        <f>VLOOKUP($E2594,[1]AllProteinsNorm!$A$1:$Q$3226,13,FALSE)</f>
        <v>588271.19355047704</v>
      </c>
      <c r="S2594" s="1">
        <f>VLOOKUP($E2594,[1]AllProteinsNorm!$A$1:$Q$3226,16,FALSE)</f>
        <v>648422.00962035405</v>
      </c>
      <c r="T2594" s="1">
        <f>VLOOKUP($E2594,[1]AllProteinsNorm!$A$1:$Q$3226,17,FALSE)</f>
        <v>648317.83065670799</v>
      </c>
      <c r="U2594" s="1">
        <f>VLOOKUP($E2594,[1]AllProteinsNorm!$A$1:$Q$3226,3,FALSE)</f>
        <v>561201.08540515602</v>
      </c>
      <c r="V2594" s="1">
        <f>VLOOKUP($E2594,[1]AllProteinsNorm!$A$1:$Q$3226,7,FALSE)</f>
        <v>672563.40501030104</v>
      </c>
      <c r="W2594" s="1">
        <f>VLOOKUP($E2594,[1]AllProteinsNorm!$A$1:$Q$3226,9,FALSE)</f>
        <v>816545.31515673699</v>
      </c>
      <c r="X2594" s="1">
        <f>VLOOKUP($E2594,[1]AllProteinsNorm!$A$1:$Q$3226,12,FALSE)</f>
        <v>703716.44746120297</v>
      </c>
      <c r="Y2594" s="29">
        <f>VLOOKUP($E2594,[1]AllProteinsNorm!$A$1:$Q$3226,14,FALSE)</f>
        <v>888772.56411757902</v>
      </c>
      <c r="Z2594" s="25">
        <f t="shared" si="305"/>
        <v>0.8741376096293042</v>
      </c>
      <c r="AA2594" s="1">
        <f t="shared" si="305"/>
        <v>1.2380394169296398</v>
      </c>
      <c r="AB2594" s="1">
        <f t="shared" si="305"/>
        <v>0.95928208787242131</v>
      </c>
      <c r="AC2594" s="1">
        <f t="shared" si="305"/>
        <v>1.1060607487754446</v>
      </c>
      <c r="AD2594" s="1">
        <f t="shared" si="305"/>
        <v>0.82248013679319065</v>
      </c>
      <c r="AE2594" s="1">
        <f t="shared" si="305"/>
        <v>0.92478445305045953</v>
      </c>
      <c r="AF2594" s="1">
        <f t="shared" si="305"/>
        <v>0.83961347441153433</v>
      </c>
      <c r="AG2594" s="1">
        <f t="shared" si="305"/>
        <v>0.8528249494601583</v>
      </c>
      <c r="AH2594" s="1">
        <f t="shared" si="305"/>
        <v>0.94002642598525099</v>
      </c>
      <c r="AI2594" s="1">
        <f t="shared" si="305"/>
        <v>0.93987539628945704</v>
      </c>
      <c r="AJ2594" s="1">
        <f t="shared" si="305"/>
        <v>0.81358103633978307</v>
      </c>
      <c r="AK2594" s="1">
        <f t="shared" si="305"/>
        <v>0.97502454339954969</v>
      </c>
      <c r="AL2594" s="1">
        <f t="shared" si="305"/>
        <v>1.183757125565797</v>
      </c>
      <c r="AM2594" s="1">
        <f t="shared" si="305"/>
        <v>1.0201875432965366</v>
      </c>
      <c r="AN2594" s="29">
        <f t="shared" si="305"/>
        <v>1.2884659751916132</v>
      </c>
      <c r="AO2594" s="1">
        <f t="shared" si="302"/>
        <v>105483.60337059722</v>
      </c>
      <c r="AP2594" s="1">
        <f t="shared" si="303"/>
        <v>30345.791179133754</v>
      </c>
      <c r="AQ2594" s="29">
        <f t="shared" si="304"/>
        <v>114167.69107907264</v>
      </c>
    </row>
    <row r="2595" spans="1:43" x14ac:dyDescent="0.2">
      <c r="A2595" s="26"/>
      <c r="E2595" s="25" t="s">
        <v>5051</v>
      </c>
      <c r="F2595" s="26" t="s">
        <v>5052</v>
      </c>
      <c r="G2595" s="1">
        <v>0.64195963279889501</v>
      </c>
      <c r="H2595" s="1">
        <v>0.76406903878858901</v>
      </c>
      <c r="I2595" s="1">
        <f>VLOOKUP(F2595,'[1]SUSMB vs SHAM all proteins sum'!$B$2:$E$3214,2,FALSE)</f>
        <v>0.392397011323599</v>
      </c>
      <c r="J2595" s="29">
        <f>VLOOKUP(F2595,'[1]SUSMB vs SHAM all proteins sum'!$B$2:$E$3214,3,FALSE)</f>
        <v>0.55573574019115202</v>
      </c>
      <c r="K2595" s="25">
        <f>VLOOKUP($E2595,[1]AllProteinsNorm!$A$1:$Q$3226,4,FALSE)</f>
        <v>66924.151434084502</v>
      </c>
      <c r="L2595" s="1">
        <f>VLOOKUP($E2595,[1]AllProteinsNorm!$A$1:$Q$3226,5,FALSE)</f>
        <v>24478.575754653299</v>
      </c>
      <c r="M2595" s="1">
        <f>VLOOKUP($E2595,[1]AllProteinsNorm!$A$1:$Q$3226,10,FALSE)</f>
        <v>70287.850321815306</v>
      </c>
      <c r="N2595" s="1">
        <f>VLOOKUP($E2595,[1]AllProteinsNorm!$A$1:$Q$3226,11,FALSE)</f>
        <v>41274.615682458403</v>
      </c>
      <c r="O2595" s="1">
        <f>VLOOKUP($E2595,[1]AllProteinsNorm!$A$1:$Q$3226,15,FALSE)</f>
        <v>90940.882894677197</v>
      </c>
      <c r="P2595" s="1">
        <f>VLOOKUP($E2595,[1]AllProteinsNorm!$A$1:$Q$3226,6,FALSE)</f>
        <v>158885.97999638299</v>
      </c>
      <c r="Q2595" s="1">
        <f>VLOOKUP($E2595,[1]AllProteinsNorm!$A$1:$Q$3226,8,FALSE)</f>
        <v>8986.5378509387992</v>
      </c>
      <c r="R2595" s="1">
        <f>VLOOKUP($E2595,[1]AllProteinsNorm!$A$1:$Q$3226,13,FALSE)</f>
        <v>38097.521828694902</v>
      </c>
      <c r="S2595" s="1">
        <f>VLOOKUP($E2595,[1]AllProteinsNorm!$A$1:$Q$3226,16,FALSE)</f>
        <v>22793.643729267002</v>
      </c>
      <c r="T2595" s="1">
        <f>VLOOKUP($E2595,[1]AllProteinsNorm!$A$1:$Q$3226,17,FALSE)</f>
        <v>90774.951552630999</v>
      </c>
      <c r="U2595" s="1">
        <f>VLOOKUP($E2595,[1]AllProteinsNorm!$A$1:$Q$3226,3,FALSE)</f>
        <v>3170.02086433768</v>
      </c>
      <c r="V2595" s="1">
        <f>VLOOKUP($E2595,[1]AllProteinsNorm!$A$1:$Q$3226,7,FALSE)</f>
        <v>127475.86727550199</v>
      </c>
      <c r="W2595" s="1">
        <f>VLOOKUP($E2595,[1]AllProteinsNorm!$A$1:$Q$3226,9,FALSE)</f>
        <v>40168.747454537697</v>
      </c>
      <c r="X2595" s="1">
        <f>VLOOKUP($E2595,[1]AllProteinsNorm!$A$1:$Q$3226,12,FALSE)</f>
        <v>33151.775861142603</v>
      </c>
      <c r="Y2595" s="29">
        <f>VLOOKUP($E2595,[1]AllProteinsNorm!$A$1:$Q$3226,14,FALSE)</f>
        <v>42574.341557859902</v>
      </c>
      <c r="Z2595" s="25">
        <f t="shared" si="305"/>
        <v>1.1385295657194456</v>
      </c>
      <c r="AA2595" s="1">
        <f t="shared" si="305"/>
        <v>0.41643534697373807</v>
      </c>
      <c r="AB2595" s="1">
        <f t="shared" si="305"/>
        <v>1.1957536104296886</v>
      </c>
      <c r="AC2595" s="1">
        <f t="shared" si="305"/>
        <v>0.70217356905108474</v>
      </c>
      <c r="AD2595" s="1">
        <f t="shared" si="305"/>
        <v>1.5471079078260435</v>
      </c>
      <c r="AE2595" s="1">
        <f t="shared" si="305"/>
        <v>2.7030060438250074</v>
      </c>
      <c r="AF2595" s="1">
        <f t="shared" si="305"/>
        <v>0.15288111716781266</v>
      </c>
      <c r="AG2595" s="1">
        <f t="shared" si="305"/>
        <v>0.64812409351700973</v>
      </c>
      <c r="AH2595" s="1">
        <f t="shared" si="305"/>
        <v>0.38777088300934581</v>
      </c>
      <c r="AI2595" s="1">
        <f t="shared" si="305"/>
        <v>1.5442850444090128</v>
      </c>
      <c r="AJ2595" s="1">
        <f t="shared" si="305"/>
        <v>5.3929148157384213E-2</v>
      </c>
      <c r="AK2595" s="1">
        <f t="shared" si="305"/>
        <v>2.1686497430129479</v>
      </c>
      <c r="AL2595" s="1">
        <f t="shared" si="305"/>
        <v>0.68336027599771543</v>
      </c>
      <c r="AM2595" s="1">
        <f t="shared" si="305"/>
        <v>0.5639858879823153</v>
      </c>
      <c r="AN2595" s="29">
        <f t="shared" si="305"/>
        <v>0.72428481446497195</v>
      </c>
      <c r="AO2595" s="1">
        <f t="shared" si="302"/>
        <v>23307.107877881674</v>
      </c>
      <c r="AP2595" s="1">
        <f t="shared" si="303"/>
        <v>54982.884335274779</v>
      </c>
      <c r="AQ2595" s="29">
        <f t="shared" si="304"/>
        <v>41542.316412400593</v>
      </c>
    </row>
    <row r="2596" spans="1:43" x14ac:dyDescent="0.2">
      <c r="A2596" s="26"/>
      <c r="E2596" s="25" t="s">
        <v>5053</v>
      </c>
      <c r="F2596" s="26" t="s">
        <v>5054</v>
      </c>
      <c r="G2596" s="1">
        <v>0.28458776257798002</v>
      </c>
      <c r="H2596" s="1">
        <v>0.83216050762847604</v>
      </c>
      <c r="I2596" s="1">
        <f>VLOOKUP(F2596,'[1]SUSMB vs SHAM all proteins sum'!$B$2:$E$3214,2,FALSE)</f>
        <v>0.185371150451908</v>
      </c>
      <c r="J2596" s="29">
        <f>VLOOKUP(F2596,'[1]SUSMB vs SHAM all proteins sum'!$B$2:$E$3214,3,FALSE)</f>
        <v>0.42170482517337299</v>
      </c>
      <c r="K2596" s="25">
        <f>VLOOKUP($E2596,[1]AllProteinsNorm!$A$1:$Q$3226,4,FALSE)</f>
        <v>58877.589411344103</v>
      </c>
      <c r="L2596" s="1">
        <f>VLOOKUP($E2596,[1]AllProteinsNorm!$A$1:$Q$3226,5,FALSE)</f>
        <v>97824.911804253905</v>
      </c>
      <c r="M2596" s="1">
        <f>VLOOKUP($E2596,[1]AllProteinsNorm!$A$1:$Q$3226,10,FALSE)</f>
        <v>91865.439240596301</v>
      </c>
      <c r="N2596" s="1">
        <f>VLOOKUP($E2596,[1]AllProteinsNorm!$A$1:$Q$3226,11,FALSE)</f>
        <v>84029.670578163394</v>
      </c>
      <c r="O2596" s="1">
        <f>VLOOKUP($E2596,[1]AllProteinsNorm!$A$1:$Q$3226,15,FALSE)</f>
        <v>55575.119401437099</v>
      </c>
      <c r="P2596" s="1">
        <f>VLOOKUP($E2596,[1]AllProteinsNorm!$A$1:$Q$3226,6,FALSE)</f>
        <v>62050.521732098401</v>
      </c>
      <c r="Q2596" s="1">
        <f>VLOOKUP($E2596,[1]AllProteinsNorm!$A$1:$Q$3226,8,FALSE)</f>
        <v>52170.422411256601</v>
      </c>
      <c r="R2596" s="1">
        <f>VLOOKUP($E2596,[1]AllProteinsNorm!$A$1:$Q$3226,13,FALSE)</f>
        <v>48508.0723816795</v>
      </c>
      <c r="S2596" s="1">
        <f>VLOOKUP($E2596,[1]AllProteinsNorm!$A$1:$Q$3226,16,FALSE)</f>
        <v>69939.157870281095</v>
      </c>
      <c r="T2596" s="1">
        <f>VLOOKUP($E2596,[1]AllProteinsNorm!$A$1:$Q$3226,17,FALSE)</f>
        <v>89783.391706909199</v>
      </c>
      <c r="U2596" s="1">
        <f>VLOOKUP($E2596,[1]AllProteinsNorm!$A$1:$Q$3226,3,FALSE)</f>
        <v>24415.501531658501</v>
      </c>
      <c r="V2596" s="1">
        <f>VLOOKUP($E2596,[1]AllProteinsNorm!$A$1:$Q$3226,7,FALSE)</f>
        <v>4516.7351218505801</v>
      </c>
      <c r="W2596" s="1">
        <f>VLOOKUP($E2596,[1]AllProteinsNorm!$A$1:$Q$3226,9,FALSE)</f>
        <v>85436.168142398994</v>
      </c>
      <c r="X2596" s="1">
        <f>VLOOKUP($E2596,[1]AllProteinsNorm!$A$1:$Q$3226,12,FALSE)</f>
        <v>27227.840336781799</v>
      </c>
      <c r="Y2596" s="29">
        <f>VLOOKUP($E2596,[1]AllProteinsNorm!$A$1:$Q$3226,14,FALSE)</f>
        <v>128458.34688839701</v>
      </c>
      <c r="Z2596" s="25">
        <f t="shared" si="305"/>
        <v>0.75839419921697282</v>
      </c>
      <c r="AA2596" s="1">
        <f t="shared" si="305"/>
        <v>1.2600693471489812</v>
      </c>
      <c r="AB2596" s="1">
        <f t="shared" si="305"/>
        <v>1.1833061938361893</v>
      </c>
      <c r="AC2596" s="1">
        <f t="shared" si="305"/>
        <v>1.0823747263727763</v>
      </c>
      <c r="AD2596" s="1">
        <f t="shared" si="305"/>
        <v>0.71585553342507946</v>
      </c>
      <c r="AE2596" s="1">
        <f t="shared" si="305"/>
        <v>0.79926430770182311</v>
      </c>
      <c r="AF2596" s="1">
        <f t="shared" si="305"/>
        <v>0.67200009584245857</v>
      </c>
      <c r="AG2596" s="1">
        <f t="shared" si="305"/>
        <v>0.62482586459925094</v>
      </c>
      <c r="AH2596" s="1">
        <f t="shared" si="305"/>
        <v>0.90087675391006472</v>
      </c>
      <c r="AI2596" s="1">
        <f t="shared" si="305"/>
        <v>1.156487623513776</v>
      </c>
      <c r="AJ2596" s="1">
        <f t="shared" si="305"/>
        <v>0.31449274533334215</v>
      </c>
      <c r="AK2596" s="1">
        <f t="shared" si="305"/>
        <v>5.8179449091899357E-2</v>
      </c>
      <c r="AL2596" s="1">
        <f t="shared" si="305"/>
        <v>1.1004916296732292</v>
      </c>
      <c r="AM2596" s="1">
        <f t="shared" si="305"/>
        <v>0.35071809792271563</v>
      </c>
      <c r="AN2596" s="29">
        <f t="shared" si="305"/>
        <v>1.6546544465421233</v>
      </c>
      <c r="AO2596" s="1">
        <f t="shared" si="302"/>
        <v>17259.829283229683</v>
      </c>
      <c r="AP2596" s="1">
        <f t="shared" si="303"/>
        <v>14714.578088587743</v>
      </c>
      <c r="AQ2596" s="29">
        <f t="shared" si="304"/>
        <v>45984.480161092455</v>
      </c>
    </row>
    <row r="2597" spans="1:43" x14ac:dyDescent="0.2">
      <c r="A2597" s="26"/>
      <c r="E2597" s="25" t="s">
        <v>5055</v>
      </c>
      <c r="F2597" s="26" t="s">
        <v>5056</v>
      </c>
      <c r="G2597" s="1">
        <v>0.169302629875064</v>
      </c>
      <c r="H2597" s="1">
        <v>1.26477350065149</v>
      </c>
      <c r="I2597" s="1">
        <f>VLOOKUP(F2597,'[1]SUSMB vs SHAM all proteins sum'!$B$2:$E$3214,2,FALSE)</f>
        <v>0.50862979574307499</v>
      </c>
      <c r="J2597" s="29">
        <f>VLOOKUP(F2597,'[1]SUSMB vs SHAM all proteins sum'!$B$2:$E$3214,3,FALSE)</f>
        <v>1.1384950978597901</v>
      </c>
      <c r="K2597" s="25">
        <f>VLOOKUP($E2597,[1]AllProteinsNorm!$A$1:$Q$3226,4,FALSE)</f>
        <v>396545.733169908</v>
      </c>
      <c r="L2597" s="1">
        <f>VLOOKUP($E2597,[1]AllProteinsNorm!$A$1:$Q$3226,5,FALSE)</f>
        <v>194696.75827951299</v>
      </c>
      <c r="M2597" s="1">
        <f>VLOOKUP($E2597,[1]AllProteinsNorm!$A$1:$Q$3226,10,FALSE)</f>
        <v>424933.22108207003</v>
      </c>
      <c r="N2597" s="1">
        <f>VLOOKUP($E2597,[1]AllProteinsNorm!$A$1:$Q$3226,11,FALSE)</f>
        <v>327569.18187127099</v>
      </c>
      <c r="O2597" s="1">
        <f>VLOOKUP($E2597,[1]AllProteinsNorm!$A$1:$Q$3226,15,FALSE)</f>
        <v>418140.51078149799</v>
      </c>
      <c r="P2597" s="1">
        <f>VLOOKUP($E2597,[1]AllProteinsNorm!$A$1:$Q$3226,6,FALSE)</f>
        <v>355349.82554525702</v>
      </c>
      <c r="Q2597" s="1">
        <f>VLOOKUP($E2597,[1]AllProteinsNorm!$A$1:$Q$3226,8,FALSE)</f>
        <v>486288.65419347101</v>
      </c>
      <c r="R2597" s="1">
        <f>VLOOKUP($E2597,[1]AllProteinsNorm!$A$1:$Q$3226,13,FALSE)</f>
        <v>423966.13802205602</v>
      </c>
      <c r="S2597" s="1">
        <f>VLOOKUP($E2597,[1]AllProteinsNorm!$A$1:$Q$3226,16,FALSE)</f>
        <v>435931.54779394198</v>
      </c>
      <c r="T2597" s="1">
        <f>VLOOKUP($E2597,[1]AllProteinsNorm!$A$1:$Q$3226,17,FALSE)</f>
        <v>455367.51238312898</v>
      </c>
      <c r="U2597" s="1">
        <f>VLOOKUP($E2597,[1]AllProteinsNorm!$A$1:$Q$3226,3,FALSE)</f>
        <v>441919.124480117</v>
      </c>
      <c r="V2597" s="1">
        <f>VLOOKUP($E2597,[1]AllProteinsNorm!$A$1:$Q$3226,7,FALSE)</f>
        <v>403222.480517736</v>
      </c>
      <c r="W2597" s="1">
        <f>VLOOKUP($E2597,[1]AllProteinsNorm!$A$1:$Q$3226,9,FALSE)</f>
        <v>253866.457354855</v>
      </c>
      <c r="X2597" s="1">
        <f>VLOOKUP($E2597,[1]AllProteinsNorm!$A$1:$Q$3226,12,FALSE)</f>
        <v>510020.77469569101</v>
      </c>
      <c r="Y2597" s="29">
        <f>VLOOKUP($E2597,[1]AllProteinsNorm!$A$1:$Q$3226,14,FALSE)</f>
        <v>372540.13772476098</v>
      </c>
      <c r="Z2597" s="25">
        <f t="shared" si="305"/>
        <v>1.1253448493389298</v>
      </c>
      <c r="AA2597" s="1">
        <f t="shared" si="305"/>
        <v>0.55252389771385668</v>
      </c>
      <c r="AB2597" s="1">
        <f t="shared" si="305"/>
        <v>1.2059048217089636</v>
      </c>
      <c r="AC2597" s="1">
        <f t="shared" si="305"/>
        <v>0.92959843162164524</v>
      </c>
      <c r="AD2597" s="1">
        <f t="shared" si="305"/>
        <v>1.1866279996166051</v>
      </c>
      <c r="AE2597" s="1">
        <f t="shared" si="305"/>
        <v>1.0084362595310055</v>
      </c>
      <c r="AF2597" s="1">
        <f t="shared" si="305"/>
        <v>1.38002350426024</v>
      </c>
      <c r="AG2597" s="1">
        <f t="shared" si="305"/>
        <v>1.2031603666576636</v>
      </c>
      <c r="AH2597" s="1">
        <f t="shared" si="305"/>
        <v>1.2371166323054699</v>
      </c>
      <c r="AI2597" s="1">
        <f t="shared" si="305"/>
        <v>1.2922733539968967</v>
      </c>
      <c r="AJ2597" s="1">
        <f t="shared" si="305"/>
        <v>1.2541085906603007</v>
      </c>
      <c r="AK2597" s="1">
        <f t="shared" si="305"/>
        <v>1.1442925837607656</v>
      </c>
      <c r="AL2597" s="1">
        <f t="shared" si="305"/>
        <v>0.72043975336836785</v>
      </c>
      <c r="AM2597" s="1">
        <f t="shared" si="305"/>
        <v>1.4473721537024495</v>
      </c>
      <c r="AN2597" s="29">
        <f t="shared" si="305"/>
        <v>1.0572201138297084</v>
      </c>
      <c r="AO2597" s="1">
        <f t="shared" si="302"/>
        <v>86044.881343586705</v>
      </c>
      <c r="AP2597" s="1">
        <f t="shared" si="303"/>
        <v>43466.378771024531</v>
      </c>
      <c r="AQ2597" s="29">
        <f t="shared" si="304"/>
        <v>84750.556371648461</v>
      </c>
    </row>
    <row r="2598" spans="1:43" x14ac:dyDescent="0.2">
      <c r="A2598" s="26"/>
      <c r="E2598" s="25" t="s">
        <v>5057</v>
      </c>
      <c r="F2598" s="26" t="s">
        <v>5058</v>
      </c>
      <c r="G2598" s="1">
        <v>0.87689604020304401</v>
      </c>
      <c r="H2598" s="1">
        <v>0.98660475169502704</v>
      </c>
      <c r="I2598" s="1">
        <f>VLOOKUP(F2598,'[1]SUSMB vs SHAM all proteins sum'!$B$2:$E$3214,2,FALSE)</f>
        <v>0.21506125253057501</v>
      </c>
      <c r="J2598" s="29">
        <f>VLOOKUP(F2598,'[1]SUSMB vs SHAM all proteins sum'!$B$2:$E$3214,3,FALSE)</f>
        <v>0.89512330085668501</v>
      </c>
      <c r="K2598" s="25">
        <f>VLOOKUP($E2598,[1]AllProteinsNorm!$A$1:$Q$3226,4,FALSE)</f>
        <v>1893309.5808599801</v>
      </c>
      <c r="L2598" s="1">
        <f>VLOOKUP($E2598,[1]AllProteinsNorm!$A$1:$Q$3226,5,FALSE)</f>
        <v>1965305.52007547</v>
      </c>
      <c r="M2598" s="1">
        <f>VLOOKUP($E2598,[1]AllProteinsNorm!$A$1:$Q$3226,10,FALSE)</f>
        <v>1539613.3142085201</v>
      </c>
      <c r="N2598" s="1">
        <f>VLOOKUP($E2598,[1]AllProteinsNorm!$A$1:$Q$3226,11,FALSE)</f>
        <v>1527917.2699835501</v>
      </c>
      <c r="O2598" s="1">
        <f>VLOOKUP($E2598,[1]AllProteinsNorm!$A$1:$Q$3226,15,FALSE)</f>
        <v>1475017.37721706</v>
      </c>
      <c r="P2598" s="1">
        <f>VLOOKUP($E2598,[1]AllProteinsNorm!$A$1:$Q$3226,6,FALSE)</f>
        <v>1928715.3606078201</v>
      </c>
      <c r="Q2598" s="1">
        <f>VLOOKUP($E2598,[1]AllProteinsNorm!$A$1:$Q$3226,8,FALSE)</f>
        <v>1745218.2238682001</v>
      </c>
      <c r="R2598" s="1">
        <f>VLOOKUP($E2598,[1]AllProteinsNorm!$A$1:$Q$3226,13,FALSE)</f>
        <v>1473889.13223032</v>
      </c>
      <c r="S2598" s="1">
        <f>VLOOKUP($E2598,[1]AllProteinsNorm!$A$1:$Q$3226,16,FALSE)</f>
        <v>1738161.7057401801</v>
      </c>
      <c r="T2598" s="1">
        <f>VLOOKUP($E2598,[1]AllProteinsNorm!$A$1:$Q$3226,17,FALSE)</f>
        <v>1399598.5452216701</v>
      </c>
      <c r="U2598" s="1">
        <f>VLOOKUP($E2598,[1]AllProteinsNorm!$A$1:$Q$3226,3,FALSE)</f>
        <v>1290505.05373277</v>
      </c>
      <c r="V2598" s="1">
        <f>VLOOKUP($E2598,[1]AllProteinsNorm!$A$1:$Q$3226,7,FALSE)</f>
        <v>1775405.7119807501</v>
      </c>
      <c r="W2598" s="1">
        <f>VLOOKUP($E2598,[1]AllProteinsNorm!$A$1:$Q$3226,9,FALSE)</f>
        <v>1615497.8054422999</v>
      </c>
      <c r="X2598" s="1">
        <f>VLOOKUP($E2598,[1]AllProteinsNorm!$A$1:$Q$3226,12,FALSE)</f>
        <v>1427057.1591193101</v>
      </c>
      <c r="Y2598" s="29">
        <f>VLOOKUP($E2598,[1]AllProteinsNorm!$A$1:$Q$3226,14,FALSE)</f>
        <v>1404654.7414911101</v>
      </c>
      <c r="Z2598" s="25">
        <f t="shared" si="305"/>
        <v>1.1268139701668871</v>
      </c>
      <c r="AA2598" s="1">
        <f t="shared" si="305"/>
        <v>1.1696627630549741</v>
      </c>
      <c r="AB2598" s="1">
        <f t="shared" si="305"/>
        <v>0.9163096245026624</v>
      </c>
      <c r="AC2598" s="1">
        <f t="shared" si="305"/>
        <v>0.90934865723052738</v>
      </c>
      <c r="AD2598" s="1">
        <f t="shared" si="305"/>
        <v>0.87786498504494859</v>
      </c>
      <c r="AE2598" s="1">
        <f t="shared" si="305"/>
        <v>1.1478859214461894</v>
      </c>
      <c r="AF2598" s="1">
        <f t="shared" si="305"/>
        <v>1.0386765563988158</v>
      </c>
      <c r="AG2598" s="1">
        <f t="shared" si="305"/>
        <v>0.87719350362126514</v>
      </c>
      <c r="AH2598" s="1">
        <f t="shared" si="305"/>
        <v>1.0344768294826414</v>
      </c>
      <c r="AI2598" s="1">
        <f t="shared" si="305"/>
        <v>0.83297903804230689</v>
      </c>
      <c r="AJ2598" s="1">
        <f t="shared" si="305"/>
        <v>0.7680514258299721</v>
      </c>
      <c r="AK2598" s="1">
        <f t="shared" si="305"/>
        <v>1.0566428117187818</v>
      </c>
      <c r="AL2598" s="1">
        <f t="shared" si="305"/>
        <v>0.96147271125067879</v>
      </c>
      <c r="AM2598" s="1">
        <f t="shared" si="305"/>
        <v>0.84932118834570602</v>
      </c>
      <c r="AN2598" s="29">
        <f t="shared" si="305"/>
        <v>0.83598826202231913</v>
      </c>
      <c r="AO2598" s="1">
        <f t="shared" si="302"/>
        <v>205793.78051298557</v>
      </c>
      <c r="AP2598" s="1">
        <f t="shared" si="303"/>
        <v>193898.91466352221</v>
      </c>
      <c r="AQ2598" s="29">
        <f t="shared" si="304"/>
        <v>171728.34871687245</v>
      </c>
    </row>
    <row r="2599" spans="1:43" x14ac:dyDescent="0.2">
      <c r="A2599" s="26"/>
      <c r="E2599" s="25" t="s">
        <v>5059</v>
      </c>
      <c r="F2599" s="26" t="s">
        <v>5060</v>
      </c>
      <c r="G2599" s="1">
        <v>7.0042580196072804E-2</v>
      </c>
      <c r="H2599" s="1">
        <v>1.1003827635539301</v>
      </c>
      <c r="I2599" s="1">
        <f>VLOOKUP(F2599,'[1]SUSMB vs SHAM all proteins sum'!$B$2:$E$3214,2,FALSE)</f>
        <v>0.33464133516176398</v>
      </c>
      <c r="J2599" s="29">
        <f>VLOOKUP(F2599,'[1]SUSMB vs SHAM all proteins sum'!$B$2:$E$3214,3,FALSE)</f>
        <v>0.93162646526592696</v>
      </c>
      <c r="K2599" s="25">
        <f>VLOOKUP($E2599,[1]AllProteinsNorm!$A$1:$Q$3226,4,FALSE)</f>
        <v>1630195.36297283</v>
      </c>
      <c r="L2599" s="1">
        <f>VLOOKUP($E2599,[1]AllProteinsNorm!$A$1:$Q$3226,5,FALSE)</f>
        <v>1921924.40038816</v>
      </c>
      <c r="M2599" s="1">
        <f>VLOOKUP($E2599,[1]AllProteinsNorm!$A$1:$Q$3226,10,FALSE)</f>
        <v>1805353.2985127401</v>
      </c>
      <c r="N2599" s="1">
        <f>VLOOKUP($E2599,[1]AllProteinsNorm!$A$1:$Q$3226,11,FALSE)</f>
        <v>1552494.6721812</v>
      </c>
      <c r="O2599" s="1">
        <f>VLOOKUP($E2599,[1]AllProteinsNorm!$A$1:$Q$3226,15,FALSE)</f>
        <v>1655010.9957256301</v>
      </c>
      <c r="P2599" s="1">
        <f>VLOOKUP($E2599,[1]AllProteinsNorm!$A$1:$Q$3226,6,FALSE)</f>
        <v>1728376.85585263</v>
      </c>
      <c r="Q2599" s="1">
        <f>VLOOKUP($E2599,[1]AllProteinsNorm!$A$1:$Q$3226,8,FALSE)</f>
        <v>1934811.2127305099</v>
      </c>
      <c r="R2599" s="1">
        <f>VLOOKUP($E2599,[1]AllProteinsNorm!$A$1:$Q$3226,13,FALSE)</f>
        <v>1926427.23103621</v>
      </c>
      <c r="S2599" s="1">
        <f>VLOOKUP($E2599,[1]AllProteinsNorm!$A$1:$Q$3226,16,FALSE)</f>
        <v>1827396.6468648501</v>
      </c>
      <c r="T2599" s="1">
        <f>VLOOKUP($E2599,[1]AllProteinsNorm!$A$1:$Q$3226,17,FALSE)</f>
        <v>1991707.6183452001</v>
      </c>
      <c r="U2599" s="1">
        <f>VLOOKUP($E2599,[1]AllProteinsNorm!$A$1:$Q$3226,3,FALSE)</f>
        <v>1287403.3365855899</v>
      </c>
      <c r="V2599" s="1">
        <f>VLOOKUP($E2599,[1]AllProteinsNorm!$A$1:$Q$3226,7,FALSE)</f>
        <v>1576982.4788142201</v>
      </c>
      <c r="W2599" s="1">
        <f>VLOOKUP($E2599,[1]AllProteinsNorm!$A$1:$Q$3226,9,FALSE)</f>
        <v>1722347.78349731</v>
      </c>
      <c r="X2599" s="1">
        <f>VLOOKUP($E2599,[1]AllProteinsNorm!$A$1:$Q$3226,12,FALSE)</f>
        <v>1627446.4100373101</v>
      </c>
      <c r="Y2599" s="29">
        <f>VLOOKUP($E2599,[1]AllProteinsNorm!$A$1:$Q$3226,14,FALSE)</f>
        <v>1792293.7926373</v>
      </c>
      <c r="Z2599" s="25">
        <f t="shared" si="305"/>
        <v>0.95166340419773376</v>
      </c>
      <c r="AA2599" s="1">
        <f t="shared" si="305"/>
        <v>1.1219668262021478</v>
      </c>
      <c r="AB2599" s="1">
        <f t="shared" si="305"/>
        <v>1.0539158096420598</v>
      </c>
      <c r="AC2599" s="1">
        <f t="shared" si="305"/>
        <v>0.90630386902372129</v>
      </c>
      <c r="AD2599" s="1">
        <f t="shared" si="305"/>
        <v>0.9661500909343369</v>
      </c>
      <c r="AE2599" s="1">
        <f t="shared" si="305"/>
        <v>1.0089790706911141</v>
      </c>
      <c r="AF2599" s="1">
        <f t="shared" si="305"/>
        <v>1.1294897942963606</v>
      </c>
      <c r="AG2599" s="1">
        <f t="shared" si="305"/>
        <v>1.1245954554084259</v>
      </c>
      <c r="AH2599" s="1">
        <f t="shared" si="305"/>
        <v>1.0667841126744215</v>
      </c>
      <c r="AI2599" s="1">
        <f t="shared" si="305"/>
        <v>1.1627043575835176</v>
      </c>
      <c r="AJ2599" s="1">
        <f t="shared" si="305"/>
        <v>0.75155080777332761</v>
      </c>
      <c r="AK2599" s="1">
        <f t="shared" si="305"/>
        <v>0.92059917985028272</v>
      </c>
      <c r="AL2599" s="1">
        <f t="shared" si="305"/>
        <v>1.0054594633776968</v>
      </c>
      <c r="AM2599" s="1">
        <f t="shared" si="305"/>
        <v>0.9500586407638435</v>
      </c>
      <c r="AN2599" s="29">
        <f t="shared" si="305"/>
        <v>1.0462920277930565</v>
      </c>
      <c r="AO2599" s="1">
        <f t="shared" si="302"/>
        <v>132785.41299510706</v>
      </c>
      <c r="AP2599" s="1">
        <f t="shared" si="303"/>
        <v>93144.869165261392</v>
      </c>
      <c r="AQ2599" s="29">
        <f t="shared" si="304"/>
        <v>173745.38064390823</v>
      </c>
    </row>
    <row r="2600" spans="1:43" x14ac:dyDescent="0.2">
      <c r="A2600" s="26"/>
      <c r="E2600" s="25" t="s">
        <v>5061</v>
      </c>
      <c r="F2600" s="26" t="s">
        <v>5062</v>
      </c>
      <c r="G2600" s="1">
        <v>0.82775175830575398</v>
      </c>
      <c r="H2600" s="1">
        <v>1.01220033030724</v>
      </c>
      <c r="I2600" s="1">
        <f>VLOOKUP(F2600,'[1]SUSMB vs SHAM all proteins sum'!$B$2:$E$3214,2,FALSE)</f>
        <v>0.56386529334325197</v>
      </c>
      <c r="J2600" s="29">
        <f>VLOOKUP(F2600,'[1]SUSMB vs SHAM all proteins sum'!$B$2:$E$3214,3,FALSE)</f>
        <v>0.95590303775721397</v>
      </c>
      <c r="K2600" s="25">
        <f>VLOOKUP($E2600,[1]AllProteinsNorm!$A$1:$Q$3226,4,FALSE)</f>
        <v>892687.85362532805</v>
      </c>
      <c r="L2600" s="1">
        <f>VLOOKUP($E2600,[1]AllProteinsNorm!$A$1:$Q$3226,5,FALSE)</f>
        <v>785001.229259933</v>
      </c>
      <c r="M2600" s="1">
        <f>VLOOKUP($E2600,[1]AllProteinsNorm!$A$1:$Q$3226,10,FALSE)</f>
        <v>893618.349457982</v>
      </c>
      <c r="N2600" s="1">
        <f>VLOOKUP($E2600,[1]AllProteinsNorm!$A$1:$Q$3226,11,FALSE)</f>
        <v>854992.95174958301</v>
      </c>
      <c r="O2600" s="1">
        <f>VLOOKUP($E2600,[1]AllProteinsNorm!$A$1:$Q$3226,15,FALSE)</f>
        <v>998335.77877805801</v>
      </c>
      <c r="P2600" s="1">
        <f>VLOOKUP($E2600,[1]AllProteinsNorm!$A$1:$Q$3226,6,FALSE)</f>
        <v>816607.47895927401</v>
      </c>
      <c r="Q2600" s="1">
        <f>VLOOKUP($E2600,[1]AllProteinsNorm!$A$1:$Q$3226,8,FALSE)</f>
        <v>938666.26100218506</v>
      </c>
      <c r="R2600" s="1">
        <f>VLOOKUP($E2600,[1]AllProteinsNorm!$A$1:$Q$3226,13,FALSE)</f>
        <v>956246.293622814</v>
      </c>
      <c r="S2600" s="1">
        <f>VLOOKUP($E2600,[1]AllProteinsNorm!$A$1:$Q$3226,16,FALSE)</f>
        <v>813596.00437882496</v>
      </c>
      <c r="T2600" s="1">
        <f>VLOOKUP($E2600,[1]AllProteinsNorm!$A$1:$Q$3226,17,FALSE)</f>
        <v>952336.54681591096</v>
      </c>
      <c r="U2600" s="1">
        <f>VLOOKUP($E2600,[1]AllProteinsNorm!$A$1:$Q$3226,3,FALSE)</f>
        <v>736571.30764975701</v>
      </c>
      <c r="V2600" s="1">
        <f>VLOOKUP($E2600,[1]AllProteinsNorm!$A$1:$Q$3226,7,FALSE)</f>
        <v>870039.069618974</v>
      </c>
      <c r="W2600" s="1">
        <f>VLOOKUP($E2600,[1]AllProteinsNorm!$A$1:$Q$3226,9,FALSE)</f>
        <v>933865.79564911104</v>
      </c>
      <c r="X2600" s="1">
        <f>VLOOKUP($E2600,[1]AllProteinsNorm!$A$1:$Q$3226,12,FALSE)</f>
        <v>718171.44741245604</v>
      </c>
      <c r="Y2600" s="29">
        <f>VLOOKUP($E2600,[1]AllProteinsNorm!$A$1:$Q$3226,14,FALSE)</f>
        <v>992577.12714114902</v>
      </c>
      <c r="Z2600" s="25">
        <f t="shared" si="305"/>
        <v>1.0087697844133199</v>
      </c>
      <c r="AA2600" s="1">
        <f t="shared" si="305"/>
        <v>0.88707997715974041</v>
      </c>
      <c r="AB2600" s="1">
        <f t="shared" si="305"/>
        <v>1.0098212785909226</v>
      </c>
      <c r="AC2600" s="1">
        <f t="shared" si="305"/>
        <v>0.96617317252457302</v>
      </c>
      <c r="AD2600" s="1">
        <f t="shared" si="305"/>
        <v>1.1281557873114443</v>
      </c>
      <c r="AE2600" s="1">
        <f t="shared" si="305"/>
        <v>0.92279619035322658</v>
      </c>
      <c r="AF2600" s="1">
        <f t="shared" si="305"/>
        <v>1.0607270591861957</v>
      </c>
      <c r="AG2600" s="1">
        <f t="shared" si="305"/>
        <v>1.0805931362753707</v>
      </c>
      <c r="AH2600" s="1">
        <f t="shared" si="305"/>
        <v>0.91939311440574001</v>
      </c>
      <c r="AI2600" s="1">
        <f t="shared" si="305"/>
        <v>1.0761749799988032</v>
      </c>
      <c r="AJ2600" s="1">
        <f t="shared" si="305"/>
        <v>0.83235240202421479</v>
      </c>
      <c r="AK2600" s="1">
        <f t="shared" si="305"/>
        <v>0.98317583366499595</v>
      </c>
      <c r="AL2600" s="1">
        <f t="shared" si="305"/>
        <v>1.0553023585143564</v>
      </c>
      <c r="AM2600" s="1">
        <f t="shared" si="305"/>
        <v>0.8115598898718005</v>
      </c>
      <c r="AN2600" s="29">
        <f t="shared" si="305"/>
        <v>1.1216483012437397</v>
      </c>
      <c r="AO2600" s="1">
        <f t="shared" si="302"/>
        <v>69106.480753557844</v>
      </c>
      <c r="AP2600" s="1">
        <f t="shared" si="303"/>
        <v>65903.149024928003</v>
      </c>
      <c r="AQ2600" s="29">
        <f t="shared" si="304"/>
        <v>107710.5460938852</v>
      </c>
    </row>
    <row r="2601" spans="1:43" x14ac:dyDescent="0.2">
      <c r="A2601" s="26"/>
      <c r="E2601" s="25" t="s">
        <v>5063</v>
      </c>
      <c r="F2601" s="26" t="s">
        <v>5064</v>
      </c>
      <c r="G2601" s="1">
        <v>0.27079339481019099</v>
      </c>
      <c r="H2601" s="1">
        <v>0.89301435736470003</v>
      </c>
      <c r="I2601" s="1">
        <f>VLOOKUP(F2601,'[1]SUSMB vs SHAM all proteins sum'!$B$2:$E$3214,2,FALSE)</f>
        <v>0.82442575583004896</v>
      </c>
      <c r="J2601" s="29">
        <f>VLOOKUP(F2601,'[1]SUSMB vs SHAM all proteins sum'!$B$2:$E$3214,3,FALSE)</f>
        <v>1.0253851877286499</v>
      </c>
      <c r="K2601" s="25">
        <f>VLOOKUP($E2601,[1]AllProteinsNorm!$A$1:$Q$3226,4,FALSE)</f>
        <v>145401.07463603499</v>
      </c>
      <c r="L2601" s="1">
        <f>VLOOKUP($E2601,[1]AllProteinsNorm!$A$1:$Q$3226,5,FALSE)</f>
        <v>153069.105506561</v>
      </c>
      <c r="M2601" s="1">
        <f>VLOOKUP($E2601,[1]AllProteinsNorm!$A$1:$Q$3226,10,FALSE)</f>
        <v>153059.96535428401</v>
      </c>
      <c r="N2601" s="1">
        <f>VLOOKUP($E2601,[1]AllProteinsNorm!$A$1:$Q$3226,11,FALSE)</f>
        <v>171518.61389099099</v>
      </c>
      <c r="O2601" s="1">
        <f>VLOOKUP($E2601,[1]AllProteinsNorm!$A$1:$Q$3226,15,FALSE)</f>
        <v>185544.70662921501</v>
      </c>
      <c r="P2601" s="1">
        <f>VLOOKUP($E2601,[1]AllProteinsNorm!$A$1:$Q$3226,6,FALSE)</f>
        <v>148583.90118168999</v>
      </c>
      <c r="Q2601" s="1">
        <f>VLOOKUP($E2601,[1]AllProteinsNorm!$A$1:$Q$3226,8,FALSE)</f>
        <v>143404.28986313799</v>
      </c>
      <c r="R2601" s="1">
        <f>VLOOKUP($E2601,[1]AllProteinsNorm!$A$1:$Q$3226,13,FALSE)</f>
        <v>167605.24810939099</v>
      </c>
      <c r="S2601" s="1">
        <f>VLOOKUP($E2601,[1]AllProteinsNorm!$A$1:$Q$3226,16,FALSE)</f>
        <v>164621.76872662801</v>
      </c>
      <c r="T2601" s="1">
        <f>VLOOKUP($E2601,[1]AllProteinsNorm!$A$1:$Q$3226,17,FALSE)</f>
        <v>104727.329197945</v>
      </c>
      <c r="U2601" s="1">
        <f>VLOOKUP($E2601,[1]AllProteinsNorm!$A$1:$Q$3226,3,FALSE)</f>
        <v>189843.9679854</v>
      </c>
      <c r="V2601" s="1">
        <f>VLOOKUP($E2601,[1]AllProteinsNorm!$A$1:$Q$3226,7,FALSE)</f>
        <v>127563.127728712</v>
      </c>
      <c r="W2601" s="1">
        <f>VLOOKUP($E2601,[1]AllProteinsNorm!$A$1:$Q$3226,9,FALSE)</f>
        <v>171266.06258662499</v>
      </c>
      <c r="X2601" s="1">
        <f>VLOOKUP($E2601,[1]AllProteinsNorm!$A$1:$Q$3226,12,FALSE)</f>
        <v>136343.41201601501</v>
      </c>
      <c r="Y2601" s="29">
        <f>VLOOKUP($E2601,[1]AllProteinsNorm!$A$1:$Q$3226,14,FALSE)</f>
        <v>217312.32730891</v>
      </c>
      <c r="Z2601" s="25">
        <f t="shared" si="305"/>
        <v>0.89909874830080916</v>
      </c>
      <c r="AA2601" s="1">
        <f t="shared" si="305"/>
        <v>0.94651460801766218</v>
      </c>
      <c r="AB2601" s="1">
        <f t="shared" si="305"/>
        <v>0.94645808918180008</v>
      </c>
      <c r="AC2601" s="1">
        <f t="shared" si="305"/>
        <v>1.0605985646646736</v>
      </c>
      <c r="AD2601" s="1">
        <f t="shared" si="305"/>
        <v>1.1473299898350549</v>
      </c>
      <c r="AE2601" s="1">
        <f t="shared" si="305"/>
        <v>0.9187800014856311</v>
      </c>
      <c r="AF2601" s="1">
        <f t="shared" si="305"/>
        <v>0.88675147580346503</v>
      </c>
      <c r="AG2601" s="1">
        <f t="shared" si="305"/>
        <v>1.0363999658256537</v>
      </c>
      <c r="AH2601" s="1">
        <f t="shared" si="305"/>
        <v>1.0179513911824603</v>
      </c>
      <c r="AI2601" s="1">
        <f t="shared" si="305"/>
        <v>0.64758950943422566</v>
      </c>
      <c r="AJ2601" s="1">
        <f t="shared" si="305"/>
        <v>1.1739148036931359</v>
      </c>
      <c r="AK2601" s="1">
        <f t="shared" si="305"/>
        <v>0.78879642916887316</v>
      </c>
      <c r="AL2601" s="1">
        <f t="shared" si="305"/>
        <v>1.0590368942148121</v>
      </c>
      <c r="AM2601" s="1">
        <f t="shared" si="305"/>
        <v>0.84308999358853332</v>
      </c>
      <c r="AN2601" s="29">
        <f t="shared" si="305"/>
        <v>1.3437675200328545</v>
      </c>
      <c r="AO2601" s="1">
        <f t="shared" si="302"/>
        <v>14695.380037621158</v>
      </c>
      <c r="AP2601" s="1">
        <f t="shared" si="303"/>
        <v>22495.248308816521</v>
      </c>
      <c r="AQ2601" s="29">
        <f t="shared" si="304"/>
        <v>33333.848190180885</v>
      </c>
    </row>
    <row r="2602" spans="1:43" x14ac:dyDescent="0.2">
      <c r="A2602" s="26"/>
      <c r="E2602" s="25" t="s">
        <v>5065</v>
      </c>
      <c r="F2602" s="26" t="s">
        <v>5066</v>
      </c>
      <c r="G2602" s="1">
        <v>0.72991695441898896</v>
      </c>
      <c r="H2602" s="1">
        <v>1.08763175815077</v>
      </c>
      <c r="I2602" s="1">
        <f>VLOOKUP(F2602,'[1]SUSMB vs SHAM all proteins sum'!$B$2:$E$3214,2,FALSE)</f>
        <v>0.66540462870597405</v>
      </c>
      <c r="J2602" s="29">
        <f>VLOOKUP(F2602,'[1]SUSMB vs SHAM all proteins sum'!$B$2:$E$3214,3,FALSE)</f>
        <v>1.0625380339721999</v>
      </c>
      <c r="K2602" s="25">
        <f>VLOOKUP($E2602,[1]AllProteinsNorm!$A$1:$Q$3226,4,FALSE)</f>
        <v>180664.191276428</v>
      </c>
      <c r="L2602" s="1">
        <f>VLOOKUP($E2602,[1]AllProteinsNorm!$A$1:$Q$3226,5,FALSE)</f>
        <v>214343.149344943</v>
      </c>
      <c r="M2602" s="1">
        <f>VLOOKUP($E2602,[1]AllProteinsNorm!$A$1:$Q$3226,10,FALSE)</f>
        <v>138994.89717983801</v>
      </c>
      <c r="N2602" s="1">
        <f>VLOOKUP($E2602,[1]AllProteinsNorm!$A$1:$Q$3226,11,FALSE)</f>
        <v>181367.64587212799</v>
      </c>
      <c r="O2602" s="1">
        <f>VLOOKUP($E2602,[1]AllProteinsNorm!$A$1:$Q$3226,15,FALSE)</f>
        <v>140100.23235505199</v>
      </c>
      <c r="P2602" s="1">
        <f>VLOOKUP($E2602,[1]AllProteinsNorm!$A$1:$Q$3226,6,FALSE)</f>
        <v>236263.80779523199</v>
      </c>
      <c r="Q2602" s="1">
        <f>VLOOKUP($E2602,[1]AllProteinsNorm!$A$1:$Q$3226,8,FALSE)</f>
        <v>77107.363922042205</v>
      </c>
      <c r="R2602" s="1">
        <f>VLOOKUP($E2602,[1]AllProteinsNorm!$A$1:$Q$3226,13,FALSE)</f>
        <v>249728.37476746101</v>
      </c>
      <c r="S2602" s="1">
        <f>VLOOKUP($E2602,[1]AllProteinsNorm!$A$1:$Q$3226,16,FALSE)</f>
        <v>226909.76177091899</v>
      </c>
      <c r="T2602" s="1">
        <f>VLOOKUP($E2602,[1]AllProteinsNorm!$A$1:$Q$3226,17,FALSE)</f>
        <v>201638.98016839701</v>
      </c>
      <c r="U2602" s="1">
        <f>VLOOKUP($E2602,[1]AllProteinsNorm!$A$1:$Q$3226,3,FALSE)</f>
        <v>145339.47325819201</v>
      </c>
      <c r="V2602" s="1">
        <f>VLOOKUP($E2602,[1]AllProteinsNorm!$A$1:$Q$3226,7,FALSE)</f>
        <v>135603.97827511799</v>
      </c>
      <c r="W2602" s="1">
        <f>VLOOKUP($E2602,[1]AllProteinsNorm!$A$1:$Q$3226,9,FALSE)</f>
        <v>218314.35505725301</v>
      </c>
      <c r="X2602" s="1">
        <f>VLOOKUP($E2602,[1]AllProteinsNorm!$A$1:$Q$3226,12,FALSE)</f>
        <v>186652.13555478101</v>
      </c>
      <c r="Y2602" s="29">
        <f>VLOOKUP($E2602,[1]AllProteinsNorm!$A$1:$Q$3226,14,FALSE)</f>
        <v>230637.73878465299</v>
      </c>
      <c r="Z2602" s="25">
        <f t="shared" si="305"/>
        <v>1.055935139588398</v>
      </c>
      <c r="AA2602" s="1">
        <f t="shared" si="305"/>
        <v>1.2527798769877192</v>
      </c>
      <c r="AB2602" s="1">
        <f t="shared" si="305"/>
        <v>0.81238896938408911</v>
      </c>
      <c r="AC2602" s="1">
        <f t="shared" si="305"/>
        <v>1.0600466484682514</v>
      </c>
      <c r="AD2602" s="1">
        <f t="shared" si="305"/>
        <v>0.8188493655715422</v>
      </c>
      <c r="AE2602" s="1">
        <f t="shared" si="305"/>
        <v>1.3809004158562068</v>
      </c>
      <c r="AF2602" s="1">
        <f t="shared" si="305"/>
        <v>0.45067245761910035</v>
      </c>
      <c r="AG2602" s="1">
        <f t="shared" si="305"/>
        <v>1.4595973026319817</v>
      </c>
      <c r="AH2602" s="1">
        <f t="shared" si="305"/>
        <v>1.3262284533349433</v>
      </c>
      <c r="AI2602" s="1">
        <f t="shared" si="305"/>
        <v>1.1785273172634447</v>
      </c>
      <c r="AJ2602" s="1">
        <f t="shared" si="305"/>
        <v>0.84947136396152545</v>
      </c>
      <c r="AK2602" s="1">
        <f t="shared" si="305"/>
        <v>0.79256993163404632</v>
      </c>
      <c r="AL2602" s="1">
        <f t="shared" si="305"/>
        <v>1.2759905399781855</v>
      </c>
      <c r="AM2602" s="1">
        <f t="shared" si="305"/>
        <v>1.0909331141883329</v>
      </c>
      <c r="AN2602" s="29">
        <f t="shared" si="305"/>
        <v>1.3480175079371166</v>
      </c>
      <c r="AO2602" s="1">
        <f t="shared" si="302"/>
        <v>28490.669751061192</v>
      </c>
      <c r="AP2602" s="1">
        <f t="shared" si="303"/>
        <v>62615.407580438878</v>
      </c>
      <c r="AQ2602" s="29">
        <f t="shared" si="304"/>
        <v>37931.556810388705</v>
      </c>
    </row>
    <row r="2603" spans="1:43" x14ac:dyDescent="0.2">
      <c r="A2603" s="26"/>
      <c r="E2603" s="25" t="s">
        <v>5067</v>
      </c>
      <c r="F2603" s="26" t="s">
        <v>5068</v>
      </c>
      <c r="G2603" s="1">
        <v>0.87136122992573395</v>
      </c>
      <c r="H2603" s="1">
        <v>1.02404774201781</v>
      </c>
      <c r="I2603" s="1">
        <f>VLOOKUP(F2603,'[1]SUSMB vs SHAM all proteins sum'!$B$2:$E$3214,2,FALSE)</f>
        <v>0.40966925518068198</v>
      </c>
      <c r="J2603" s="29">
        <f>VLOOKUP(F2603,'[1]SUSMB vs SHAM all proteins sum'!$B$2:$E$3214,3,FALSE)</f>
        <v>0.89675950360633305</v>
      </c>
      <c r="K2603" s="25">
        <f>VLOOKUP($E2603,[1]AllProteinsNorm!$A$1:$Q$3226,4,FALSE)</f>
        <v>155199.02039141499</v>
      </c>
      <c r="L2603" s="1">
        <f>VLOOKUP($E2603,[1]AllProteinsNorm!$A$1:$Q$3226,5,FALSE)</f>
        <v>153296.15109133301</v>
      </c>
      <c r="M2603" s="1">
        <f>VLOOKUP($E2603,[1]AllProteinsNorm!$A$1:$Q$3226,10,FALSE)</f>
        <v>92472.252308206793</v>
      </c>
      <c r="N2603" s="1">
        <f>VLOOKUP($E2603,[1]AllProteinsNorm!$A$1:$Q$3226,11,FALSE)</f>
        <v>144495.34271796799</v>
      </c>
      <c r="O2603" s="1">
        <f>VLOOKUP($E2603,[1]AllProteinsNorm!$A$1:$Q$3226,15,FALSE)</f>
        <v>121426.769530858</v>
      </c>
      <c r="P2603" s="1">
        <f>VLOOKUP($E2603,[1]AllProteinsNorm!$A$1:$Q$3226,6,FALSE)</f>
        <v>113687.673853107</v>
      </c>
      <c r="Q2603" s="1">
        <f>VLOOKUP($E2603,[1]AllProteinsNorm!$A$1:$Q$3226,8,FALSE)</f>
        <v>168702.39003984601</v>
      </c>
      <c r="R2603" s="1">
        <f>VLOOKUP($E2603,[1]AllProteinsNorm!$A$1:$Q$3226,13,FALSE)</f>
        <v>97923.550392436504</v>
      </c>
      <c r="S2603" s="1">
        <f>VLOOKUP($E2603,[1]AllProteinsNorm!$A$1:$Q$3226,16,FALSE)</f>
        <v>146170.13459910301</v>
      </c>
      <c r="T2603" s="1">
        <f>VLOOKUP($E2603,[1]AllProteinsNorm!$A$1:$Q$3226,17,FALSE)</f>
        <v>158350.90883479701</v>
      </c>
      <c r="U2603" s="1">
        <f>VLOOKUP($E2603,[1]AllProteinsNorm!$A$1:$Q$3226,3,FALSE)</f>
        <v>98512.898337584105</v>
      </c>
      <c r="V2603" s="1">
        <f>VLOOKUP($E2603,[1]AllProteinsNorm!$A$1:$Q$3226,7,FALSE)</f>
        <v>126949.828415924</v>
      </c>
      <c r="W2603" s="1">
        <f>VLOOKUP($E2603,[1]AllProteinsNorm!$A$1:$Q$3226,9,FALSE)</f>
        <v>130655.348419437</v>
      </c>
      <c r="X2603" s="1">
        <f>VLOOKUP($E2603,[1]AllProteinsNorm!$A$1:$Q$3226,12,FALSE)</f>
        <v>96400.069790457506</v>
      </c>
      <c r="Y2603" s="29">
        <f>VLOOKUP($E2603,[1]AllProteinsNorm!$A$1:$Q$3226,14,FALSE)</f>
        <v>142118.34347202699</v>
      </c>
      <c r="Z2603" s="25">
        <f t="shared" si="305"/>
        <v>1.1636036555097273</v>
      </c>
      <c r="AA2603" s="1">
        <f t="shared" si="305"/>
        <v>1.1493369051916622</v>
      </c>
      <c r="AB2603" s="1">
        <f t="shared" si="305"/>
        <v>0.6933101159251861</v>
      </c>
      <c r="AC2603" s="1">
        <f t="shared" si="305"/>
        <v>1.0833529011118617</v>
      </c>
      <c r="AD2603" s="1">
        <f t="shared" si="305"/>
        <v>0.91039642226156281</v>
      </c>
      <c r="AE2603" s="1">
        <f t="shared" si="305"/>
        <v>0.85237260227700884</v>
      </c>
      <c r="AF2603" s="1">
        <f t="shared" si="305"/>
        <v>1.2648450824529258</v>
      </c>
      <c r="AG2603" s="1">
        <f t="shared" si="305"/>
        <v>0.73418118819152711</v>
      </c>
      <c r="AH2603" s="1">
        <f t="shared" si="305"/>
        <v>1.0959096424507684</v>
      </c>
      <c r="AI2603" s="1">
        <f t="shared" si="305"/>
        <v>1.1872349188078368</v>
      </c>
      <c r="AJ2603" s="1">
        <f t="shared" si="305"/>
        <v>0.73859982061337737</v>
      </c>
      <c r="AK2603" s="1">
        <f t="shared" si="305"/>
        <v>0.95180552066985258</v>
      </c>
      <c r="AL2603" s="1">
        <f t="shared" si="305"/>
        <v>0.97958763302325413</v>
      </c>
      <c r="AM2603" s="1">
        <f t="shared" si="305"/>
        <v>0.72275890219326455</v>
      </c>
      <c r="AN2603" s="29">
        <f t="shared" si="305"/>
        <v>1.0655313645793165</v>
      </c>
      <c r="AO2603" s="1">
        <f t="shared" si="302"/>
        <v>23717.491801776159</v>
      </c>
      <c r="AP2603" s="1">
        <f t="shared" si="303"/>
        <v>26890.229480514325</v>
      </c>
      <c r="AQ2603" s="29">
        <f t="shared" si="304"/>
        <v>18242.568214933817</v>
      </c>
    </row>
    <row r="2604" spans="1:43" x14ac:dyDescent="0.2">
      <c r="A2604" s="26"/>
      <c r="E2604" s="25" t="s">
        <v>5069</v>
      </c>
      <c r="F2604" s="26" t="s">
        <v>5070</v>
      </c>
      <c r="G2604" s="1">
        <v>0.42867025471106801</v>
      </c>
      <c r="H2604" s="1">
        <v>0.69047178238636198</v>
      </c>
      <c r="I2604" s="1">
        <f>VLOOKUP(F2604,'[1]SUSMB vs SHAM all proteins sum'!$B$2:$E$3214,2,FALSE)</f>
        <v>0.63092004383357003</v>
      </c>
      <c r="J2604" s="29">
        <f>VLOOKUP(F2604,'[1]SUSMB vs SHAM all proteins sum'!$B$2:$E$3214,3,FALSE)</f>
        <v>1.14039494357307</v>
      </c>
      <c r="K2604" s="25">
        <f>VLOOKUP($E2604,[1]AllProteinsNorm!$A$1:$Q$3226,4,FALSE)</f>
        <v>20178.7446865604</v>
      </c>
      <c r="L2604" s="1">
        <f>VLOOKUP($E2604,[1]AllProteinsNorm!$A$1:$Q$3226,5,FALSE)</f>
        <v>18840.0517593318</v>
      </c>
      <c r="M2604" s="1">
        <f>VLOOKUP($E2604,[1]AllProteinsNorm!$A$1:$Q$3226,10,FALSE)</f>
        <v>21815.889834358699</v>
      </c>
      <c r="N2604" s="1">
        <f>VLOOKUP($E2604,[1]AllProteinsNorm!$A$1:$Q$3226,11,FALSE)</f>
        <v>7481.7546055297498</v>
      </c>
      <c r="O2604" s="1">
        <f>VLOOKUP($E2604,[1]AllProteinsNorm!$A$1:$Q$3226,15,FALSE)</f>
        <v>10522.345314009001</v>
      </c>
      <c r="P2604" s="1">
        <f>VLOOKUP($E2604,[1]AllProteinsNorm!$A$1:$Q$3226,6,FALSE)</f>
        <v>4397.9467786891801</v>
      </c>
      <c r="Q2604" s="1">
        <f>VLOOKUP($E2604,[1]AllProteinsNorm!$A$1:$Q$3226,8,FALSE)</f>
        <v>22043.068960570399</v>
      </c>
      <c r="R2604" s="1">
        <f>VLOOKUP($E2604,[1]AllProteinsNorm!$A$1:$Q$3226,13,FALSE)</f>
        <v>14511.3871742309</v>
      </c>
      <c r="S2604" s="1">
        <f>VLOOKUP($E2604,[1]AllProteinsNorm!$A$1:$Q$3226,16,FALSE)</f>
        <v>20725.7927091604</v>
      </c>
      <c r="T2604" s="1">
        <f>VLOOKUP($E2604,[1]AllProteinsNorm!$A$1:$Q$3226,17,FALSE)</f>
        <v>3514.4125770201899</v>
      </c>
      <c r="U2604" s="1">
        <f>VLOOKUP($E2604,[1]AllProteinsNorm!$A$1:$Q$3226,3,FALSE)</f>
        <v>13361.5855217142</v>
      </c>
      <c r="V2604" s="1">
        <f>VLOOKUP($E2604,[1]AllProteinsNorm!$A$1:$Q$3226,7,FALSE)</f>
        <v>10540.8735454855</v>
      </c>
      <c r="W2604" s="1">
        <f>VLOOKUP($E2604,[1]AllProteinsNorm!$A$1:$Q$3226,9,FALSE)</f>
        <v>16372.463939723601</v>
      </c>
      <c r="X2604" s="1">
        <f>VLOOKUP($E2604,[1]AllProteinsNorm!$A$1:$Q$3226,12,FALSE)</f>
        <v>25185.0624545178</v>
      </c>
      <c r="Y2604" s="29">
        <f>VLOOKUP($E2604,[1]AllProteinsNorm!$A$1:$Q$3226,14,FALSE)</f>
        <v>21684.525321239002</v>
      </c>
      <c r="Z2604" s="25">
        <f t="shared" si="305"/>
        <v>1.2797472956663964</v>
      </c>
      <c r="AA2604" s="1">
        <f t="shared" si="305"/>
        <v>1.1948466400527911</v>
      </c>
      <c r="AB2604" s="1">
        <f t="shared" si="305"/>
        <v>1.3835759583534093</v>
      </c>
      <c r="AC2604" s="1">
        <f t="shared" si="305"/>
        <v>0.4744970696637712</v>
      </c>
      <c r="AD2604" s="1">
        <f t="shared" si="305"/>
        <v>0.66733303626363272</v>
      </c>
      <c r="AE2604" s="1">
        <f t="shared" si="305"/>
        <v>0.27892024919968356</v>
      </c>
      <c r="AF2604" s="1">
        <f t="shared" si="305"/>
        <v>1.3979837858430408</v>
      </c>
      <c r="AG2604" s="1">
        <f t="shared" si="305"/>
        <v>0.92032030639441909</v>
      </c>
      <c r="AH2604" s="1">
        <f t="shared" si="305"/>
        <v>1.3144413878112002</v>
      </c>
      <c r="AI2604" s="1">
        <f t="shared" si="305"/>
        <v>0.2228860150202038</v>
      </c>
      <c r="AJ2604" s="1">
        <f t="shared" si="305"/>
        <v>0.84739924127280974</v>
      </c>
      <c r="AK2604" s="1">
        <f t="shared" si="305"/>
        <v>0.66850810708661224</v>
      </c>
      <c r="AL2604" s="1">
        <f t="shared" si="305"/>
        <v>1.0383508377610771</v>
      </c>
      <c r="AM2604" s="1">
        <f t="shared" si="305"/>
        <v>1.5972507739207811</v>
      </c>
      <c r="AN2604" s="29">
        <f t="shared" si="305"/>
        <v>1.3752447473180949</v>
      </c>
      <c r="AO2604" s="1">
        <f t="shared" si="302"/>
        <v>5685.9106162153212</v>
      </c>
      <c r="AP2604" s="1">
        <f t="shared" si="303"/>
        <v>7844.9159230487376</v>
      </c>
      <c r="AQ2604" s="29">
        <f t="shared" si="304"/>
        <v>5354.8560307152266</v>
      </c>
    </row>
    <row r="2605" spans="1:43" x14ac:dyDescent="0.2">
      <c r="A2605" s="26"/>
      <c r="E2605" s="25" t="s">
        <v>5071</v>
      </c>
      <c r="F2605" s="26" t="s">
        <v>5072</v>
      </c>
      <c r="G2605" s="1">
        <v>0.92698913340897804</v>
      </c>
      <c r="H2605" s="1">
        <v>1.00495365985989</v>
      </c>
      <c r="I2605" s="1">
        <f>VLOOKUP(F2605,'[1]SUSMB vs SHAM all proteins sum'!$B$2:$E$3214,2,FALSE)</f>
        <v>0.52961810207002102</v>
      </c>
      <c r="J2605" s="29">
        <f>VLOOKUP(F2605,'[1]SUSMB vs SHAM all proteins sum'!$B$2:$E$3214,3,FALSE)</f>
        <v>1.0379631527989099</v>
      </c>
      <c r="K2605" s="25">
        <f>VLOOKUP($E2605,[1]AllProteinsNorm!$A$1:$Q$3226,4,FALSE)</f>
        <v>370888.27745800198</v>
      </c>
      <c r="L2605" s="1">
        <f>VLOOKUP($E2605,[1]AllProteinsNorm!$A$1:$Q$3226,5,FALSE)</f>
        <v>411489.17753615999</v>
      </c>
      <c r="M2605" s="1">
        <f>VLOOKUP($E2605,[1]AllProteinsNorm!$A$1:$Q$3226,10,FALSE)</f>
        <v>409619.86610294401</v>
      </c>
      <c r="N2605" s="1">
        <f>VLOOKUP($E2605,[1]AllProteinsNorm!$A$1:$Q$3226,11,FALSE)</f>
        <v>384683.38446680299</v>
      </c>
      <c r="O2605" s="1">
        <f>VLOOKUP($E2605,[1]AllProteinsNorm!$A$1:$Q$3226,15,FALSE)</f>
        <v>343174.075197506</v>
      </c>
      <c r="P2605" s="1">
        <f>VLOOKUP($E2605,[1]AllProteinsNorm!$A$1:$Q$3226,6,FALSE)</f>
        <v>392932.37566341698</v>
      </c>
      <c r="Q2605" s="1">
        <f>VLOOKUP($E2605,[1]AllProteinsNorm!$A$1:$Q$3226,8,FALSE)</f>
        <v>384242.021945243</v>
      </c>
      <c r="R2605" s="1">
        <f>VLOOKUP($E2605,[1]AllProteinsNorm!$A$1:$Q$3226,13,FALSE)</f>
        <v>357255.898552328</v>
      </c>
      <c r="S2605" s="1">
        <f>VLOOKUP($E2605,[1]AllProteinsNorm!$A$1:$Q$3226,16,FALSE)</f>
        <v>442105.32679388497</v>
      </c>
      <c r="T2605" s="1">
        <f>VLOOKUP($E2605,[1]AllProteinsNorm!$A$1:$Q$3226,17,FALSE)</f>
        <v>354733.97720855701</v>
      </c>
      <c r="U2605" s="1">
        <f>VLOOKUP($E2605,[1]AllProteinsNorm!$A$1:$Q$3226,3,FALSE)</f>
        <v>415664.67535965802</v>
      </c>
      <c r="V2605" s="1">
        <f>VLOOKUP($E2605,[1]AllProteinsNorm!$A$1:$Q$3226,7,FALSE)</f>
        <v>337806.73425738601</v>
      </c>
      <c r="W2605" s="1">
        <f>VLOOKUP($E2605,[1]AllProteinsNorm!$A$1:$Q$3226,9,FALSE)</f>
        <v>394235.435291462</v>
      </c>
      <c r="X2605" s="1">
        <f>VLOOKUP($E2605,[1]AllProteinsNorm!$A$1:$Q$3226,12,FALSE)</f>
        <v>403552.97766767902</v>
      </c>
      <c r="Y2605" s="29">
        <f>VLOOKUP($E2605,[1]AllProteinsNorm!$A$1:$Q$3226,14,FALSE)</f>
        <v>445084.51361555798</v>
      </c>
      <c r="Z2605" s="25">
        <f t="shared" si="305"/>
        <v>0.96592794719324437</v>
      </c>
      <c r="AA2605" s="1">
        <f t="shared" si="305"/>
        <v>1.0716674554232775</v>
      </c>
      <c r="AB2605" s="1">
        <f t="shared" si="305"/>
        <v>1.0667990886802612</v>
      </c>
      <c r="AC2605" s="1">
        <f t="shared" si="305"/>
        <v>1.0018554224039733</v>
      </c>
      <c r="AD2605" s="1">
        <f t="shared" si="305"/>
        <v>0.89375008629924357</v>
      </c>
      <c r="AE2605" s="1">
        <f t="shared" si="305"/>
        <v>1.023338795207156</v>
      </c>
      <c r="AF2605" s="1">
        <f t="shared" si="305"/>
        <v>1.0007059538973373</v>
      </c>
      <c r="AG2605" s="1">
        <f t="shared" si="305"/>
        <v>0.93042427513876913</v>
      </c>
      <c r="AH2605" s="1">
        <f t="shared" si="305"/>
        <v>1.1514030415845979</v>
      </c>
      <c r="AI2605" s="1">
        <f t="shared" si="305"/>
        <v>0.92385627486853306</v>
      </c>
      <c r="AJ2605" s="1">
        <f t="shared" si="305"/>
        <v>1.0825419701661114</v>
      </c>
      <c r="AK2605" s="1">
        <f t="shared" si="305"/>
        <v>0.87977157866964228</v>
      </c>
      <c r="AL2605" s="1">
        <f t="shared" si="305"/>
        <v>1.0267324363333046</v>
      </c>
      <c r="AM2605" s="1">
        <f t="shared" si="305"/>
        <v>1.0509987049844203</v>
      </c>
      <c r="AN2605" s="29">
        <f t="shared" si="305"/>
        <v>1.1591619274428593</v>
      </c>
      <c r="AO2605" s="1">
        <f t="shared" si="302"/>
        <v>25499.680866036553</v>
      </c>
      <c r="AP2605" s="1">
        <f t="shared" si="303"/>
        <v>31630.432137871481</v>
      </c>
      <c r="AQ2605" s="29">
        <f t="shared" si="304"/>
        <v>35182.890179223366</v>
      </c>
    </row>
    <row r="2606" spans="1:43" x14ac:dyDescent="0.2">
      <c r="A2606" s="26"/>
      <c r="E2606" s="25" t="s">
        <v>5073</v>
      </c>
      <c r="F2606" s="26" t="s">
        <v>5074</v>
      </c>
      <c r="G2606" s="1">
        <v>0.63918727474385995</v>
      </c>
      <c r="H2606" s="1">
        <v>0.94059628825627095</v>
      </c>
      <c r="I2606" s="1">
        <f>VLOOKUP(F2606,'[1]SUSMB vs SHAM all proteins sum'!$B$2:$E$3214,2,FALSE)</f>
        <v>1.7992058826703499E-2</v>
      </c>
      <c r="J2606" s="29">
        <f>VLOOKUP(F2606,'[1]SUSMB vs SHAM all proteins sum'!$B$2:$E$3214,3,FALSE)</f>
        <v>0.67964478764324598</v>
      </c>
      <c r="K2606" s="25">
        <f>VLOOKUP($E2606,[1]AllProteinsNorm!$A$1:$Q$3226,4,FALSE)</f>
        <v>99442.629575349201</v>
      </c>
      <c r="L2606" s="1">
        <f>VLOOKUP($E2606,[1]AllProteinsNorm!$A$1:$Q$3226,5,FALSE)</f>
        <v>104008.92680483199</v>
      </c>
      <c r="M2606" s="1">
        <f>VLOOKUP($E2606,[1]AllProteinsNorm!$A$1:$Q$3226,10,FALSE)</f>
        <v>107014.03199960401</v>
      </c>
      <c r="N2606" s="1">
        <f>VLOOKUP($E2606,[1]AllProteinsNorm!$A$1:$Q$3226,11,FALSE)</f>
        <v>85618.031601346505</v>
      </c>
      <c r="O2606" s="1">
        <f>VLOOKUP($E2606,[1]AllProteinsNorm!$A$1:$Q$3226,15,FALSE)</f>
        <v>91946.023445339306</v>
      </c>
      <c r="P2606" s="1">
        <f>VLOOKUP($E2606,[1]AllProteinsNorm!$A$1:$Q$3226,6,FALSE)</f>
        <v>66279.046978179598</v>
      </c>
      <c r="Q2606" s="1">
        <f>VLOOKUP($E2606,[1]AllProteinsNorm!$A$1:$Q$3226,8,FALSE)</f>
        <v>70969.472980715407</v>
      </c>
      <c r="R2606" s="1">
        <f>VLOOKUP($E2606,[1]AllProteinsNorm!$A$1:$Q$3226,13,FALSE)</f>
        <v>113208.723157577</v>
      </c>
      <c r="S2606" s="1">
        <f>VLOOKUP($E2606,[1]AllProteinsNorm!$A$1:$Q$3226,16,FALSE)</f>
        <v>113631.61889184</v>
      </c>
      <c r="T2606" s="1">
        <f>VLOOKUP($E2606,[1]AllProteinsNorm!$A$1:$Q$3226,17,FALSE)</f>
        <v>106016.024453644</v>
      </c>
      <c r="U2606" s="1">
        <f>VLOOKUP($E2606,[1]AllProteinsNorm!$A$1:$Q$3226,3,FALSE)</f>
        <v>50858.360797012698</v>
      </c>
      <c r="V2606" s="1">
        <f>VLOOKUP($E2606,[1]AllProteinsNorm!$A$1:$Q$3226,7,FALSE)</f>
        <v>48601.185804314999</v>
      </c>
      <c r="W2606" s="1">
        <f>VLOOKUP($E2606,[1]AllProteinsNorm!$A$1:$Q$3226,9,FALSE)</f>
        <v>91399.555113974304</v>
      </c>
      <c r="X2606" s="1">
        <f>VLOOKUP($E2606,[1]AllProteinsNorm!$A$1:$Q$3226,12,FALSE)</f>
        <v>79287.473259414299</v>
      </c>
      <c r="Y2606" s="29">
        <f>VLOOKUP($E2606,[1]AllProteinsNorm!$A$1:$Q$3226,14,FALSE)</f>
        <v>70539.796378677405</v>
      </c>
      <c r="Z2606" s="25">
        <f t="shared" si="305"/>
        <v>1.0188175135956852</v>
      </c>
      <c r="AA2606" s="1">
        <f t="shared" si="305"/>
        <v>1.0656005040450223</v>
      </c>
      <c r="AB2606" s="1">
        <f t="shared" si="305"/>
        <v>1.0963886460692758</v>
      </c>
      <c r="AC2606" s="1">
        <f t="shared" si="305"/>
        <v>0.87718064624332748</v>
      </c>
      <c r="AD2606" s="1">
        <f t="shared" si="305"/>
        <v>0.9420126900466893</v>
      </c>
      <c r="AE2606" s="1">
        <f t="shared" si="305"/>
        <v>0.67904734754258356</v>
      </c>
      <c r="AF2606" s="1">
        <f t="shared" si="305"/>
        <v>0.72710207194010357</v>
      </c>
      <c r="AG2606" s="1">
        <f t="shared" si="305"/>
        <v>1.1598549871144619</v>
      </c>
      <c r="AH2606" s="1">
        <f t="shared" si="305"/>
        <v>1.1641876720236597</v>
      </c>
      <c r="AI2606" s="1">
        <f t="shared" si="305"/>
        <v>1.0861637800247363</v>
      </c>
      <c r="AJ2606" s="1">
        <f t="shared" si="305"/>
        <v>0.5210581107321125</v>
      </c>
      <c r="AK2606" s="1">
        <f t="shared" si="305"/>
        <v>0.49793272251952353</v>
      </c>
      <c r="AL2606" s="1">
        <f t="shared" si="305"/>
        <v>0.93641396936726262</v>
      </c>
      <c r="AM2606" s="1">
        <f t="shared" si="305"/>
        <v>0.81232230795177252</v>
      </c>
      <c r="AN2606" s="29">
        <f t="shared" si="305"/>
        <v>0.7226999151467044</v>
      </c>
      <c r="AO2606" s="1">
        <f t="shared" si="302"/>
        <v>7856.5700769693522</v>
      </c>
      <c r="AP2606" s="1">
        <f t="shared" si="303"/>
        <v>20964.801741583211</v>
      </c>
      <c r="AQ2606" s="29">
        <f t="shared" si="304"/>
        <v>16440.513151335657</v>
      </c>
    </row>
    <row r="2607" spans="1:43" x14ac:dyDescent="0.2">
      <c r="A2607" s="26"/>
      <c r="E2607" s="25" t="s">
        <v>5075</v>
      </c>
      <c r="F2607" s="26" t="s">
        <v>5076</v>
      </c>
      <c r="G2607" s="1">
        <v>0.23860945771217201</v>
      </c>
      <c r="H2607" s="1">
        <v>1.1361498983390801</v>
      </c>
      <c r="I2607" s="1">
        <f>VLOOKUP(F2607,'[1]SUSMB vs SHAM all proteins sum'!$B$2:$E$3214,2,FALSE)</f>
        <v>0.76107623410602798</v>
      </c>
      <c r="J2607" s="29">
        <f>VLOOKUP(F2607,'[1]SUSMB vs SHAM all proteins sum'!$B$2:$E$3214,3,FALSE)</f>
        <v>1.0372037490847901</v>
      </c>
      <c r="K2607" s="25">
        <f>VLOOKUP($E2607,[1]AllProteinsNorm!$A$1:$Q$3226,4,FALSE)</f>
        <v>133133.87167418801</v>
      </c>
      <c r="L2607" s="1">
        <f>VLOOKUP($E2607,[1]AllProteinsNorm!$A$1:$Q$3226,5,FALSE)</f>
        <v>125632.30072838601</v>
      </c>
      <c r="M2607" s="1">
        <f>VLOOKUP($E2607,[1]AllProteinsNorm!$A$1:$Q$3226,10,FALSE)</f>
        <v>131595.250194931</v>
      </c>
      <c r="N2607" s="1">
        <f>VLOOKUP($E2607,[1]AllProteinsNorm!$A$1:$Q$3226,11,FALSE)</f>
        <v>174611.34692856899</v>
      </c>
      <c r="O2607" s="1">
        <f>VLOOKUP($E2607,[1]AllProteinsNorm!$A$1:$Q$3226,15,FALSE)</f>
        <v>200880.28367284001</v>
      </c>
      <c r="P2607" s="1">
        <f>VLOOKUP($E2607,[1]AllProteinsNorm!$A$1:$Q$3226,6,FALSE)</f>
        <v>171083.80817116401</v>
      </c>
      <c r="Q2607" s="1">
        <f>VLOOKUP($E2607,[1]AllProteinsNorm!$A$1:$Q$3226,8,FALSE)</f>
        <v>168794.12976893099</v>
      </c>
      <c r="R2607" s="1">
        <f>VLOOKUP($E2607,[1]AllProteinsNorm!$A$1:$Q$3226,13,FALSE)</f>
        <v>149213.67368141099</v>
      </c>
      <c r="S2607" s="1">
        <f>VLOOKUP($E2607,[1]AllProteinsNorm!$A$1:$Q$3226,16,FALSE)</f>
        <v>183134.672515454</v>
      </c>
      <c r="T2607" s="1">
        <f>VLOOKUP($E2607,[1]AllProteinsNorm!$A$1:$Q$3226,17,FALSE)</f>
        <v>185213.47823326499</v>
      </c>
      <c r="U2607" s="1">
        <f>VLOOKUP($E2607,[1]AllProteinsNorm!$A$1:$Q$3226,3,FALSE)</f>
        <v>198995.01979299501</v>
      </c>
      <c r="V2607" s="1">
        <f>VLOOKUP($E2607,[1]AllProteinsNorm!$A$1:$Q$3226,7,FALSE)</f>
        <v>141674.135476959</v>
      </c>
      <c r="W2607" s="1">
        <f>VLOOKUP($E2607,[1]AllProteinsNorm!$A$1:$Q$3226,9,FALSE)</f>
        <v>135113.35030003299</v>
      </c>
      <c r="X2607" s="1">
        <f>VLOOKUP($E2607,[1]AllProteinsNorm!$A$1:$Q$3226,12,FALSE)</f>
        <v>166940.93884370301</v>
      </c>
      <c r="Y2607" s="29">
        <f>VLOOKUP($E2607,[1]AllProteinsNorm!$A$1:$Q$3226,14,FALSE)</f>
        <v>145735.83744827099</v>
      </c>
      <c r="Z2607" s="25">
        <f t="shared" ref="Z2607:AN2623" si="306">K2607/AVERAGE($K2607:$O2607)</f>
        <v>0.86918679189236925</v>
      </c>
      <c r="AA2607" s="1">
        <f t="shared" si="306"/>
        <v>0.82021152885418935</v>
      </c>
      <c r="AB2607" s="1">
        <f t="shared" si="306"/>
        <v>0.85914164372177504</v>
      </c>
      <c r="AC2607" s="1">
        <f t="shared" si="306"/>
        <v>1.1399794399149403</v>
      </c>
      <c r="AD2607" s="1">
        <f t="shared" si="306"/>
        <v>1.3114805956167264</v>
      </c>
      <c r="AE2607" s="1">
        <f t="shared" si="306"/>
        <v>1.1169493119898071</v>
      </c>
      <c r="AF2607" s="1">
        <f t="shared" si="306"/>
        <v>1.1020007628349189</v>
      </c>
      <c r="AG2607" s="1">
        <f t="shared" si="306"/>
        <v>0.97416647396100364</v>
      </c>
      <c r="AH2607" s="1">
        <f t="shared" si="306"/>
        <v>1.1956253993537889</v>
      </c>
      <c r="AI2607" s="1">
        <f t="shared" si="306"/>
        <v>1.2091972308502357</v>
      </c>
      <c r="AJ2607" s="1">
        <f t="shared" si="306"/>
        <v>1.2991723344433173</v>
      </c>
      <c r="AK2607" s="1">
        <f t="shared" si="306"/>
        <v>0.92494333531214745</v>
      </c>
      <c r="AL2607" s="1">
        <f t="shared" si="306"/>
        <v>0.88211014982361236</v>
      </c>
      <c r="AM2607" s="1">
        <f t="shared" si="306"/>
        <v>1.0899018953205353</v>
      </c>
      <c r="AN2607" s="29">
        <f t="shared" si="306"/>
        <v>0.95146083729471809</v>
      </c>
      <c r="AO2607" s="1">
        <f t="shared" si="302"/>
        <v>29533.85742839325</v>
      </c>
      <c r="AP2607" s="1">
        <f t="shared" si="303"/>
        <v>12865.454941090065</v>
      </c>
      <c r="AQ2607" s="29">
        <f t="shared" si="304"/>
        <v>23241.340506810924</v>
      </c>
    </row>
    <row r="2608" spans="1:43" x14ac:dyDescent="0.2">
      <c r="A2608" s="26"/>
      <c r="E2608" s="25" t="s">
        <v>5077</v>
      </c>
      <c r="F2608" s="26" t="s">
        <v>5078</v>
      </c>
      <c r="G2608" s="1">
        <v>6.9189328417194496E-2</v>
      </c>
      <c r="H2608" s="1">
        <v>1.1703689205430301</v>
      </c>
      <c r="I2608" s="1">
        <f>VLOOKUP(F2608,'[1]SUSMB vs SHAM all proteins sum'!$B$2:$E$3214,2,FALSE)</f>
        <v>0.19603259065484199</v>
      </c>
      <c r="J2608" s="29">
        <f>VLOOKUP(F2608,'[1]SUSMB vs SHAM all proteins sum'!$B$2:$E$3214,3,FALSE)</f>
        <v>0.891785128947437</v>
      </c>
      <c r="K2608" s="25">
        <f>VLOOKUP($E2608,[1]AllProteinsNorm!$A$1:$Q$3226,4,FALSE)</f>
        <v>1642446.38655343</v>
      </c>
      <c r="L2608" s="1">
        <f>VLOOKUP($E2608,[1]AllProteinsNorm!$A$1:$Q$3226,5,FALSE)</f>
        <v>1745373.66422502</v>
      </c>
      <c r="M2608" s="1">
        <f>VLOOKUP($E2608,[1]AllProteinsNorm!$A$1:$Q$3226,10,FALSE)</f>
        <v>2109276.07679888</v>
      </c>
      <c r="N2608" s="1">
        <f>VLOOKUP($E2608,[1]AllProteinsNorm!$A$1:$Q$3226,11,FALSE)</f>
        <v>1759408.5811663</v>
      </c>
      <c r="O2608" s="1">
        <f>VLOOKUP($E2608,[1]AllProteinsNorm!$A$1:$Q$3226,15,FALSE)</f>
        <v>2234278.9031263902</v>
      </c>
      <c r="P2608" s="1">
        <f>VLOOKUP($E2608,[1]AllProteinsNorm!$A$1:$Q$3226,6,FALSE)</f>
        <v>2046115.78144689</v>
      </c>
      <c r="Q2608" s="1">
        <f>VLOOKUP($E2608,[1]AllProteinsNorm!$A$1:$Q$3226,8,FALSE)</f>
        <v>2336284.57857825</v>
      </c>
      <c r="R2608" s="1">
        <f>VLOOKUP($E2608,[1]AllProteinsNorm!$A$1:$Q$3226,13,FALSE)</f>
        <v>2559196.2577533801</v>
      </c>
      <c r="S2608" s="1">
        <f>VLOOKUP($E2608,[1]AllProteinsNorm!$A$1:$Q$3226,16,FALSE)</f>
        <v>2125644.2300539198</v>
      </c>
      <c r="T2608" s="1">
        <f>VLOOKUP($E2608,[1]AllProteinsNorm!$A$1:$Q$3226,17,FALSE)</f>
        <v>2007155.0525604901</v>
      </c>
      <c r="U2608" s="1">
        <f>VLOOKUP($E2608,[1]AllProteinsNorm!$A$1:$Q$3226,3,FALSE)</f>
        <v>1382943.88879714</v>
      </c>
      <c r="V2608" s="1">
        <f>VLOOKUP($E2608,[1]AllProteinsNorm!$A$1:$Q$3226,7,FALSE)</f>
        <v>1613092.8984990099</v>
      </c>
      <c r="W2608" s="1">
        <f>VLOOKUP($E2608,[1]AllProteinsNorm!$A$1:$Q$3226,9,FALSE)</f>
        <v>1774914.25488664</v>
      </c>
      <c r="X2608" s="1">
        <f>VLOOKUP($E2608,[1]AllProteinsNorm!$A$1:$Q$3226,12,FALSE)</f>
        <v>1789517.5118104699</v>
      </c>
      <c r="Y2608" s="29">
        <f>VLOOKUP($E2608,[1]AllProteinsNorm!$A$1:$Q$3226,14,FALSE)</f>
        <v>1892086.5529885499</v>
      </c>
      <c r="Z2608" s="25">
        <f t="shared" si="306"/>
        <v>0.86528491941341923</v>
      </c>
      <c r="AA2608" s="1">
        <f t="shared" si="306"/>
        <v>0.91950977685451596</v>
      </c>
      <c r="AB2608" s="1">
        <f t="shared" si="306"/>
        <v>1.1112233526011652</v>
      </c>
      <c r="AC2608" s="1">
        <f t="shared" si="306"/>
        <v>0.92690374847753709</v>
      </c>
      <c r="AD2608" s="1">
        <f t="shared" si="306"/>
        <v>1.1770782026533624</v>
      </c>
      <c r="AE2608" s="1">
        <f t="shared" si="306"/>
        <v>1.0779488107219277</v>
      </c>
      <c r="AF2608" s="1">
        <f t="shared" si="306"/>
        <v>1.2308175352645718</v>
      </c>
      <c r="AG2608" s="1">
        <f t="shared" si="306"/>
        <v>1.3482534016225072</v>
      </c>
      <c r="AH2608" s="1">
        <f t="shared" si="306"/>
        <v>1.119846535851581</v>
      </c>
      <c r="AI2608" s="1">
        <f t="shared" si="306"/>
        <v>1.0574232511476518</v>
      </c>
      <c r="AJ2608" s="1">
        <f t="shared" si="306"/>
        <v>0.72857202595342441</v>
      </c>
      <c r="AK2608" s="1">
        <f t="shared" si="306"/>
        <v>0.84982071263406112</v>
      </c>
      <c r="AL2608" s="1">
        <f t="shared" si="306"/>
        <v>0.93507255431826197</v>
      </c>
      <c r="AM2608" s="1">
        <f t="shared" si="306"/>
        <v>0.94276594272591974</v>
      </c>
      <c r="AN2608" s="29">
        <f t="shared" si="306"/>
        <v>0.99680207154978107</v>
      </c>
      <c r="AO2608" s="1">
        <f t="shared" si="302"/>
        <v>230447.81951580168</v>
      </c>
      <c r="AP2608" s="1">
        <f t="shared" si="303"/>
        <v>206342.81908520684</v>
      </c>
      <c r="AQ2608" s="29">
        <f t="shared" si="304"/>
        <v>177848.24582360237</v>
      </c>
    </row>
    <row r="2609" spans="1:43" x14ac:dyDescent="0.2">
      <c r="A2609" s="26"/>
      <c r="E2609" s="25" t="s">
        <v>5079</v>
      </c>
      <c r="F2609" s="26" t="s">
        <v>5080</v>
      </c>
      <c r="G2609" s="1">
        <v>0.99261459792725804</v>
      </c>
      <c r="H2609" s="1">
        <v>0.999085685560956</v>
      </c>
      <c r="I2609" s="1">
        <f>VLOOKUP(F2609,'[1]SUSMB vs SHAM all proteins sum'!$B$2:$E$3214,2,FALSE)</f>
        <v>0.16322110185239999</v>
      </c>
      <c r="J2609" s="29">
        <f>VLOOKUP(F2609,'[1]SUSMB vs SHAM all proteins sum'!$B$2:$E$3214,3,FALSE)</f>
        <v>0.82792512240219296</v>
      </c>
      <c r="K2609" s="25">
        <f>VLOOKUP($E2609,[1]AllProteinsNorm!$A$1:$Q$3226,4,FALSE)</f>
        <v>247476.06822948999</v>
      </c>
      <c r="L2609" s="1">
        <f>VLOOKUP($E2609,[1]AllProteinsNorm!$A$1:$Q$3226,5,FALSE)</f>
        <v>225777.99837142599</v>
      </c>
      <c r="M2609" s="1">
        <f>VLOOKUP($E2609,[1]AllProteinsNorm!$A$1:$Q$3226,10,FALSE)</f>
        <v>195242.00585264</v>
      </c>
      <c r="N2609" s="1">
        <f>VLOOKUP($E2609,[1]AllProteinsNorm!$A$1:$Q$3226,11,FALSE)</f>
        <v>150839.67831529101</v>
      </c>
      <c r="O2609" s="1">
        <f>VLOOKUP($E2609,[1]AllProteinsNorm!$A$1:$Q$3226,15,FALSE)</f>
        <v>206697.36309982001</v>
      </c>
      <c r="P2609" s="1">
        <f>VLOOKUP($E2609,[1]AllProteinsNorm!$A$1:$Q$3226,6,FALSE)</f>
        <v>208641.12084334099</v>
      </c>
      <c r="Q2609" s="1">
        <f>VLOOKUP($E2609,[1]AllProteinsNorm!$A$1:$Q$3226,8,FALSE)</f>
        <v>227909.97721984601</v>
      </c>
      <c r="R2609" s="1">
        <f>VLOOKUP($E2609,[1]AllProteinsNorm!$A$1:$Q$3226,13,FALSE)</f>
        <v>215994.163093977</v>
      </c>
      <c r="S2609" s="1">
        <f>VLOOKUP($E2609,[1]AllProteinsNorm!$A$1:$Q$3226,16,FALSE)</f>
        <v>180301.21094478399</v>
      </c>
      <c r="T2609" s="1">
        <f>VLOOKUP($E2609,[1]AllProteinsNorm!$A$1:$Q$3226,17,FALSE)</f>
        <v>182830.39615464001</v>
      </c>
      <c r="U2609" s="1">
        <f>VLOOKUP($E2609,[1]AllProteinsNorm!$A$1:$Q$3226,3,FALSE)</f>
        <v>120369.033626505</v>
      </c>
      <c r="V2609" s="1">
        <f>VLOOKUP($E2609,[1]AllProteinsNorm!$A$1:$Q$3226,7,FALSE)</f>
        <v>195242.881803989</v>
      </c>
      <c r="W2609" s="1">
        <f>VLOOKUP($E2609,[1]AllProteinsNorm!$A$1:$Q$3226,9,FALSE)</f>
        <v>170613.82714692099</v>
      </c>
      <c r="X2609" s="1">
        <f>VLOOKUP($E2609,[1]AllProteinsNorm!$A$1:$Q$3226,12,FALSE)</f>
        <v>198515.073798681</v>
      </c>
      <c r="Y2609" s="29">
        <f>VLOOKUP($E2609,[1]AllProteinsNorm!$A$1:$Q$3226,14,FALSE)</f>
        <v>166224.956397709</v>
      </c>
      <c r="Z2609" s="25">
        <f t="shared" si="306"/>
        <v>1.2059848014864709</v>
      </c>
      <c r="AA2609" s="1">
        <f t="shared" si="306"/>
        <v>1.1002471329610797</v>
      </c>
      <c r="AB2609" s="1">
        <f t="shared" si="306"/>
        <v>0.95144105591523398</v>
      </c>
      <c r="AC2609" s="1">
        <f t="shared" si="306"/>
        <v>0.73506242769567476</v>
      </c>
      <c r="AD2609" s="1">
        <f t="shared" si="306"/>
        <v>1.0072645819415407</v>
      </c>
      <c r="AE2609" s="1">
        <f t="shared" si="306"/>
        <v>1.016736779852347</v>
      </c>
      <c r="AF2609" s="1">
        <f t="shared" si="306"/>
        <v>1.110636558115115</v>
      </c>
      <c r="AG2609" s="1">
        <f t="shared" si="306"/>
        <v>1.0525691626051379</v>
      </c>
      <c r="AH2609" s="1">
        <f t="shared" si="306"/>
        <v>0.87863251442712542</v>
      </c>
      <c r="AI2609" s="1">
        <f t="shared" si="306"/>
        <v>0.89095758062464658</v>
      </c>
      <c r="AJ2609" s="1">
        <f t="shared" si="306"/>
        <v>0.58657479958250314</v>
      </c>
      <c r="AK2609" s="1">
        <f t="shared" si="306"/>
        <v>0.95144532454622244</v>
      </c>
      <c r="AL2609" s="1">
        <f t="shared" si="306"/>
        <v>0.83142456535159981</v>
      </c>
      <c r="AM2609" s="1">
        <f t="shared" si="306"/>
        <v>0.96739116464856645</v>
      </c>
      <c r="AN2609" s="29">
        <f t="shared" si="306"/>
        <v>0.81003699661776174</v>
      </c>
      <c r="AO2609" s="1">
        <f t="shared" si="302"/>
        <v>32456.642032008793</v>
      </c>
      <c r="AP2609" s="1">
        <f t="shared" si="303"/>
        <v>18671.549468107336</v>
      </c>
      <c r="AQ2609" s="29">
        <f t="shared" si="304"/>
        <v>28028.508819545743</v>
      </c>
    </row>
    <row r="2610" spans="1:43" x14ac:dyDescent="0.2">
      <c r="A2610" s="26"/>
      <c r="E2610" s="25" t="s">
        <v>5081</v>
      </c>
      <c r="F2610" s="26" t="s">
        <v>5082</v>
      </c>
      <c r="G2610" s="1">
        <v>0.32417615848234299</v>
      </c>
      <c r="H2610" s="1">
        <v>0.82833927887999803</v>
      </c>
      <c r="I2610" s="1">
        <f>VLOOKUP(F2610,'[1]SUSMB vs SHAM all proteins sum'!$B$2:$E$3214,2,FALSE)</f>
        <v>0.73468767754108999</v>
      </c>
      <c r="J2610" s="29">
        <f>VLOOKUP(F2610,'[1]SUSMB vs SHAM all proteins sum'!$B$2:$E$3214,3,FALSE)</f>
        <v>1.05087860245366</v>
      </c>
      <c r="K2610" s="25">
        <f>VLOOKUP($E2610,[1]AllProteinsNorm!$A$1:$Q$3226,4,FALSE)</f>
        <v>95610.095543940406</v>
      </c>
      <c r="L2610" s="1">
        <f>VLOOKUP($E2610,[1]AllProteinsNorm!$A$1:$Q$3226,5,FALSE)</f>
        <v>85132.156253461697</v>
      </c>
      <c r="M2610" s="1">
        <f>VLOOKUP($E2610,[1]AllProteinsNorm!$A$1:$Q$3226,10,FALSE)</f>
        <v>96122.650863766103</v>
      </c>
      <c r="N2610" s="1">
        <f>VLOOKUP($E2610,[1]AllProteinsNorm!$A$1:$Q$3226,11,FALSE)</f>
        <v>50048.009447282799</v>
      </c>
      <c r="O2610" s="1">
        <f>VLOOKUP($E2610,[1]AllProteinsNorm!$A$1:$Q$3226,15,FALSE)</f>
        <v>78533.852994841902</v>
      </c>
      <c r="P2610" s="1">
        <f>VLOOKUP($E2610,[1]AllProteinsNorm!$A$1:$Q$3226,6,FALSE)</f>
        <v>89516.363706041506</v>
      </c>
      <c r="Q2610" s="1">
        <f>VLOOKUP($E2610,[1]AllProteinsNorm!$A$1:$Q$3226,8,FALSE)</f>
        <v>48957.1246870553</v>
      </c>
      <c r="R2610" s="1">
        <f>VLOOKUP($E2610,[1]AllProteinsNorm!$A$1:$Q$3226,13,FALSE)</f>
        <v>46555.1968366742</v>
      </c>
      <c r="S2610" s="1">
        <f>VLOOKUP($E2610,[1]AllProteinsNorm!$A$1:$Q$3226,16,FALSE)</f>
        <v>80784.383076159997</v>
      </c>
      <c r="T2610" s="1">
        <f>VLOOKUP($E2610,[1]AllProteinsNorm!$A$1:$Q$3226,17,FALSE)</f>
        <v>72760.253189431794</v>
      </c>
      <c r="U2610" s="1">
        <f>VLOOKUP($E2610,[1]AllProteinsNorm!$A$1:$Q$3226,3,FALSE)</f>
        <v>70935.462967836895</v>
      </c>
      <c r="V2610" s="1">
        <f>VLOOKUP($E2610,[1]AllProteinsNorm!$A$1:$Q$3226,7,FALSE)</f>
        <v>83718.537961155598</v>
      </c>
      <c r="W2610" s="1">
        <f>VLOOKUP($E2610,[1]AllProteinsNorm!$A$1:$Q$3226,9,FALSE)</f>
        <v>96951.537399977606</v>
      </c>
      <c r="X2610" s="1">
        <f>VLOOKUP($E2610,[1]AllProteinsNorm!$A$1:$Q$3226,12,FALSE)</f>
        <v>98681.347273158695</v>
      </c>
      <c r="Y2610" s="29">
        <f>VLOOKUP($E2610,[1]AllProteinsNorm!$A$1:$Q$3226,14,FALSE)</f>
        <v>69367.296984226297</v>
      </c>
      <c r="Z2610" s="25">
        <f t="shared" si="306"/>
        <v>1.1790708888697445</v>
      </c>
      <c r="AA2610" s="1">
        <f t="shared" si="306"/>
        <v>1.0498561535171351</v>
      </c>
      <c r="AB2610" s="1">
        <f t="shared" si="306"/>
        <v>1.1853917596219765</v>
      </c>
      <c r="AC2610" s="1">
        <f t="shared" si="306"/>
        <v>0.61719581650296818</v>
      </c>
      <c r="AD2610" s="1">
        <f t="shared" si="306"/>
        <v>0.96848538148817609</v>
      </c>
      <c r="AE2610" s="1">
        <f t="shared" si="306"/>
        <v>1.1039225295488058</v>
      </c>
      <c r="AF2610" s="1">
        <f t="shared" si="306"/>
        <v>0.60374294359683489</v>
      </c>
      <c r="AG2610" s="1">
        <f t="shared" si="306"/>
        <v>0.57412218870230292</v>
      </c>
      <c r="AH2610" s="1">
        <f t="shared" si="306"/>
        <v>0.9962390877083348</v>
      </c>
      <c r="AI2610" s="1">
        <f t="shared" si="306"/>
        <v>0.89728491446830472</v>
      </c>
      <c r="AJ2610" s="1">
        <f t="shared" si="306"/>
        <v>0.87478146421719705</v>
      </c>
      <c r="AK2610" s="1">
        <f t="shared" si="306"/>
        <v>1.0324233064213399</v>
      </c>
      <c r="AL2610" s="1">
        <f t="shared" si="306"/>
        <v>1.1956136507252431</v>
      </c>
      <c r="AM2610" s="1">
        <f t="shared" si="306"/>
        <v>1.2169457961764516</v>
      </c>
      <c r="AN2610" s="29">
        <f t="shared" si="306"/>
        <v>0.85544272336904792</v>
      </c>
      <c r="AO2610" s="1">
        <f t="shared" si="302"/>
        <v>16871.82181430624</v>
      </c>
      <c r="AP2610" s="1">
        <f t="shared" si="303"/>
        <v>17153.180281120996</v>
      </c>
      <c r="AQ2610" s="29">
        <f t="shared" si="304"/>
        <v>12394.657777714418</v>
      </c>
    </row>
    <row r="2611" spans="1:43" x14ac:dyDescent="0.2">
      <c r="A2611" s="26"/>
      <c r="E2611" s="25" t="s">
        <v>5083</v>
      </c>
      <c r="F2611" s="26" t="s">
        <v>5084</v>
      </c>
      <c r="G2611" s="1">
        <v>0.116063405772134</v>
      </c>
      <c r="H2611" s="1">
        <v>1.11809505010858</v>
      </c>
      <c r="I2611" s="1">
        <f>VLOOKUP(F2611,'[1]SUSMB vs SHAM all proteins sum'!$B$2:$E$3214,2,FALSE)</f>
        <v>0.65859043200122003</v>
      </c>
      <c r="J2611" s="29">
        <f>VLOOKUP(F2611,'[1]SUSMB vs SHAM all proteins sum'!$B$2:$E$3214,3,FALSE)</f>
        <v>0.95535129760361304</v>
      </c>
      <c r="K2611" s="25">
        <f>VLOOKUP($E2611,[1]AllProteinsNorm!$A$1:$Q$3226,4,FALSE)</f>
        <v>644502.39913323801</v>
      </c>
      <c r="L2611" s="1">
        <f>VLOOKUP($E2611,[1]AllProteinsNorm!$A$1:$Q$3226,5,FALSE)</f>
        <v>566954.44697517203</v>
      </c>
      <c r="M2611" s="1">
        <f>VLOOKUP($E2611,[1]AllProteinsNorm!$A$1:$Q$3226,10,FALSE)</f>
        <v>639085.27110261295</v>
      </c>
      <c r="N2611" s="1">
        <f>VLOOKUP($E2611,[1]AllProteinsNorm!$A$1:$Q$3226,11,FALSE)</f>
        <v>542651.43906476803</v>
      </c>
      <c r="O2611" s="1">
        <f>VLOOKUP($E2611,[1]AllProteinsNorm!$A$1:$Q$3226,15,FALSE)</f>
        <v>643088.43972368003</v>
      </c>
      <c r="P2611" s="1">
        <f>VLOOKUP($E2611,[1]AllProteinsNorm!$A$1:$Q$3226,6,FALSE)</f>
        <v>662751.92858724797</v>
      </c>
      <c r="Q2611" s="1">
        <f>VLOOKUP($E2611,[1]AllProteinsNorm!$A$1:$Q$3226,8,FALSE)</f>
        <v>619052.42997843004</v>
      </c>
      <c r="R2611" s="1">
        <f>VLOOKUP($E2611,[1]AllProteinsNorm!$A$1:$Q$3226,13,FALSE)</f>
        <v>674000.86944436806</v>
      </c>
      <c r="S2611" s="1">
        <f>VLOOKUP($E2611,[1]AllProteinsNorm!$A$1:$Q$3226,16,FALSE)</f>
        <v>823988.46535026305</v>
      </c>
      <c r="T2611" s="1">
        <f>VLOOKUP($E2611,[1]AllProteinsNorm!$A$1:$Q$3226,17,FALSE)</f>
        <v>624966.55529225303</v>
      </c>
      <c r="U2611" s="1">
        <f>VLOOKUP($E2611,[1]AllProteinsNorm!$A$1:$Q$3226,3,FALSE)</f>
        <v>400658.14468853897</v>
      </c>
      <c r="V2611" s="1">
        <f>VLOOKUP($E2611,[1]AllProteinsNorm!$A$1:$Q$3226,7,FALSE)</f>
        <v>657897.94067813898</v>
      </c>
      <c r="W2611" s="1">
        <f>VLOOKUP($E2611,[1]AllProteinsNorm!$A$1:$Q$3226,9,FALSE)</f>
        <v>624961.07056540495</v>
      </c>
      <c r="X2611" s="1">
        <f>VLOOKUP($E2611,[1]AllProteinsNorm!$A$1:$Q$3226,12,FALSE)</f>
        <v>614822.71753121598</v>
      </c>
      <c r="Y2611" s="29">
        <f>VLOOKUP($E2611,[1]AllProteinsNorm!$A$1:$Q$3226,14,FALSE)</f>
        <v>640329.17448204895</v>
      </c>
      <c r="Z2611" s="25">
        <f t="shared" si="306"/>
        <v>1.061334882567591</v>
      </c>
      <c r="AA2611" s="1">
        <f t="shared" si="306"/>
        <v>0.93363272535649999</v>
      </c>
      <c r="AB2611" s="1">
        <f t="shared" si="306"/>
        <v>1.0524142223032242</v>
      </c>
      <c r="AC2611" s="1">
        <f t="shared" si="306"/>
        <v>0.89361172608432271</v>
      </c>
      <c r="AD2611" s="1">
        <f t="shared" si="306"/>
        <v>1.0590064436883615</v>
      </c>
      <c r="AE2611" s="1">
        <f t="shared" si="306"/>
        <v>1.091387310962014</v>
      </c>
      <c r="AF2611" s="1">
        <f t="shared" si="306"/>
        <v>1.0194251238753151</v>
      </c>
      <c r="AG2611" s="1">
        <f t="shared" si="306"/>
        <v>1.1099115140365992</v>
      </c>
      <c r="AH2611" s="1">
        <f t="shared" si="306"/>
        <v>1.356903717171082</v>
      </c>
      <c r="AI2611" s="1">
        <f t="shared" si="306"/>
        <v>1.0291642148451514</v>
      </c>
      <c r="AJ2611" s="1">
        <f t="shared" si="306"/>
        <v>0.65978414590020962</v>
      </c>
      <c r="AK2611" s="1">
        <f t="shared" si="306"/>
        <v>1.0833940021792585</v>
      </c>
      <c r="AL2611" s="1">
        <f t="shared" si="306"/>
        <v>1.029155182866476</v>
      </c>
      <c r="AM2611" s="1">
        <f t="shared" si="306"/>
        <v>1.0124598412487558</v>
      </c>
      <c r="AN2611" s="29">
        <f t="shared" si="306"/>
        <v>1.0544626212679364</v>
      </c>
      <c r="AO2611" s="1">
        <f t="shared" si="302"/>
        <v>43548.421218036339</v>
      </c>
      <c r="AP2611" s="1">
        <f t="shared" si="303"/>
        <v>74572.002820488764</v>
      </c>
      <c r="AQ2611" s="29">
        <f t="shared" si="304"/>
        <v>94663.889621105234</v>
      </c>
    </row>
    <row r="2612" spans="1:43" x14ac:dyDescent="0.2">
      <c r="A2612" s="26"/>
      <c r="E2612" s="25" t="s">
        <v>5085</v>
      </c>
      <c r="F2612" s="26" t="s">
        <v>5086</v>
      </c>
      <c r="G2612" s="1">
        <v>0.31444532537536901</v>
      </c>
      <c r="H2612" s="1">
        <v>1.07505798387145</v>
      </c>
      <c r="I2612" s="1">
        <f>VLOOKUP(F2612,'[1]SUSMB vs SHAM all proteins sum'!$B$2:$E$3214,2,FALSE)</f>
        <v>0.32527850573612099</v>
      </c>
      <c r="J2612" s="29">
        <f>VLOOKUP(F2612,'[1]SUSMB vs SHAM all proteins sum'!$B$2:$E$3214,3,FALSE)</f>
        <v>1.0891883054073901</v>
      </c>
      <c r="K2612" s="25">
        <f>VLOOKUP($E2612,[1]AllProteinsNorm!$A$1:$Q$3226,4,FALSE)</f>
        <v>125366.62412199</v>
      </c>
      <c r="L2612" s="1">
        <f>VLOOKUP($E2612,[1]AllProteinsNorm!$A$1:$Q$3226,5,FALSE)</f>
        <v>154715.080187958</v>
      </c>
      <c r="M2612" s="1">
        <f>VLOOKUP($E2612,[1]AllProteinsNorm!$A$1:$Q$3226,10,FALSE)</f>
        <v>153327.45393789501</v>
      </c>
      <c r="N2612" s="1">
        <f>VLOOKUP($E2612,[1]AllProteinsNorm!$A$1:$Q$3226,11,FALSE)</f>
        <v>153492.22363138699</v>
      </c>
      <c r="O2612" s="1">
        <f>VLOOKUP($E2612,[1]AllProteinsNorm!$A$1:$Q$3226,15,FALSE)</f>
        <v>190178.45672822601</v>
      </c>
      <c r="P2612" s="1">
        <f>VLOOKUP($E2612,[1]AllProteinsNorm!$A$1:$Q$3226,6,FALSE)</f>
        <v>165834.456395207</v>
      </c>
      <c r="Q2612" s="1">
        <f>VLOOKUP($E2612,[1]AllProteinsNorm!$A$1:$Q$3226,8,FALSE)</f>
        <v>164278.574051061</v>
      </c>
      <c r="R2612" s="1">
        <f>VLOOKUP($E2612,[1]AllProteinsNorm!$A$1:$Q$3226,13,FALSE)</f>
        <v>167106.01188234601</v>
      </c>
      <c r="S2612" s="1">
        <f>VLOOKUP($E2612,[1]AllProteinsNorm!$A$1:$Q$3226,16,FALSE)</f>
        <v>158331.121397312</v>
      </c>
      <c r="T2612" s="1">
        <f>VLOOKUP($E2612,[1]AllProteinsNorm!$A$1:$Q$3226,17,FALSE)</f>
        <v>172952.794883761</v>
      </c>
      <c r="U2612" s="1">
        <f>VLOOKUP($E2612,[1]AllProteinsNorm!$A$1:$Q$3226,3,FALSE)</f>
        <v>164033.72133756499</v>
      </c>
      <c r="V2612" s="1">
        <f>VLOOKUP($E2612,[1]AllProteinsNorm!$A$1:$Q$3226,7,FALSE)</f>
        <v>152486.07085076501</v>
      </c>
      <c r="W2612" s="1">
        <f>VLOOKUP($E2612,[1]AllProteinsNorm!$A$1:$Q$3226,9,FALSE)</f>
        <v>186005.77915114499</v>
      </c>
      <c r="X2612" s="1">
        <f>VLOOKUP($E2612,[1]AllProteinsNorm!$A$1:$Q$3226,12,FALSE)</f>
        <v>189389.20145205499</v>
      </c>
      <c r="Y2612" s="29">
        <f>VLOOKUP($E2612,[1]AllProteinsNorm!$A$1:$Q$3226,14,FALSE)</f>
        <v>151026.12686665001</v>
      </c>
      <c r="Z2612" s="25">
        <f t="shared" si="306"/>
        <v>0.80665214752353964</v>
      </c>
      <c r="AA2612" s="1">
        <f t="shared" si="306"/>
        <v>0.99549024759933791</v>
      </c>
      <c r="AB2612" s="1">
        <f t="shared" si="306"/>
        <v>0.98656178117206816</v>
      </c>
      <c r="AC2612" s="1">
        <f t="shared" si="306"/>
        <v>0.98762196627342946</v>
      </c>
      <c r="AD2612" s="1">
        <f t="shared" si="306"/>
        <v>1.2236738574316246</v>
      </c>
      <c r="AE2612" s="1">
        <f t="shared" si="306"/>
        <v>1.0670361535333741</v>
      </c>
      <c r="AF2612" s="1">
        <f t="shared" si="306"/>
        <v>1.0570250692995187</v>
      </c>
      <c r="AG2612" s="1">
        <f t="shared" si="306"/>
        <v>1.0752177805938423</v>
      </c>
      <c r="AH2612" s="1">
        <f t="shared" si="306"/>
        <v>1.0187571053255275</v>
      </c>
      <c r="AI2612" s="1">
        <f t="shared" si="306"/>
        <v>1.1128380012644272</v>
      </c>
      <c r="AJ2612" s="1">
        <f t="shared" si="306"/>
        <v>1.0554496023955338</v>
      </c>
      <c r="AK2612" s="1">
        <f t="shared" si="306"/>
        <v>0.98114803186776389</v>
      </c>
      <c r="AL2612" s="1">
        <f t="shared" si="306"/>
        <v>1.1968254091141484</v>
      </c>
      <c r="AM2612" s="1">
        <f t="shared" si="306"/>
        <v>1.2185955164622759</v>
      </c>
      <c r="AN2612" s="29">
        <f t="shared" si="306"/>
        <v>0.97175424816896627</v>
      </c>
      <c r="AO2612" s="1">
        <f t="shared" si="302"/>
        <v>20591.005886975767</v>
      </c>
      <c r="AP2612" s="1">
        <f t="shared" si="303"/>
        <v>4709.9639786354173</v>
      </c>
      <c r="AQ2612" s="29">
        <f t="shared" si="304"/>
        <v>16275.760975506693</v>
      </c>
    </row>
    <row r="2613" spans="1:43" x14ac:dyDescent="0.2">
      <c r="A2613" s="26"/>
      <c r="E2613" s="25" t="s">
        <v>5087</v>
      </c>
      <c r="F2613" s="26" t="s">
        <v>5088</v>
      </c>
      <c r="G2613" s="1">
        <v>0.29971380744002102</v>
      </c>
      <c r="H2613" s="1">
        <v>1.2417352498660901</v>
      </c>
      <c r="I2613" s="1">
        <f>VLOOKUP(F2613,'[1]SUSMB vs SHAM all proteins sum'!$B$2:$E$3214,2,FALSE)</f>
        <v>0.39368537104689</v>
      </c>
      <c r="J2613" s="29">
        <f>VLOOKUP(F2613,'[1]SUSMB vs SHAM all proteins sum'!$B$2:$E$3214,3,FALSE)</f>
        <v>1.2064208230779301</v>
      </c>
      <c r="K2613" s="25">
        <f>VLOOKUP($E2613,[1]AllProteinsNorm!$A$1:$Q$3226,4,FALSE)</f>
        <v>54066.370652435398</v>
      </c>
      <c r="L2613" s="1">
        <f>VLOOKUP($E2613,[1]AllProteinsNorm!$A$1:$Q$3226,5,FALSE)</f>
        <v>93138.598256201003</v>
      </c>
      <c r="M2613" s="1">
        <f>VLOOKUP($E2613,[1]AllProteinsNorm!$A$1:$Q$3226,10,FALSE)</f>
        <v>150315.34328043801</v>
      </c>
      <c r="N2613" s="1">
        <f>VLOOKUP($E2613,[1]AllProteinsNorm!$A$1:$Q$3226,11,FALSE)</f>
        <v>128256.09623850801</v>
      </c>
      <c r="O2613" s="1">
        <f>VLOOKUP($E2613,[1]AllProteinsNorm!$A$1:$Q$3226,15,FALSE)</f>
        <v>130971.77710172</v>
      </c>
      <c r="P2613" s="1">
        <f>VLOOKUP($E2613,[1]AllProteinsNorm!$A$1:$Q$3226,6,FALSE)</f>
        <v>140198.494418538</v>
      </c>
      <c r="Q2613" s="1">
        <f>VLOOKUP($E2613,[1]AllProteinsNorm!$A$1:$Q$3226,8,FALSE)</f>
        <v>151341.451504973</v>
      </c>
      <c r="R2613" s="1">
        <f>VLOOKUP($E2613,[1]AllProteinsNorm!$A$1:$Q$3226,13,FALSE)</f>
        <v>139609.84151426301</v>
      </c>
      <c r="S2613" s="1">
        <f>VLOOKUP($E2613,[1]AllProteinsNorm!$A$1:$Q$3226,16,FALSE)</f>
        <v>103334.944450225</v>
      </c>
      <c r="T2613" s="1">
        <f>VLOOKUP($E2613,[1]AllProteinsNorm!$A$1:$Q$3226,17,FALSE)</f>
        <v>122629.942724097</v>
      </c>
      <c r="U2613" s="1">
        <f>VLOOKUP($E2613,[1]AllProteinsNorm!$A$1:$Q$3226,3,FALSE)</f>
        <v>97911.908735952005</v>
      </c>
      <c r="V2613" s="1">
        <f>VLOOKUP($E2613,[1]AllProteinsNorm!$A$1:$Q$3226,7,FALSE)</f>
        <v>146759.96161748201</v>
      </c>
      <c r="W2613" s="1">
        <f>VLOOKUP($E2613,[1]AllProteinsNorm!$A$1:$Q$3226,9,FALSE)</f>
        <v>114059.307772106</v>
      </c>
      <c r="X2613" s="1">
        <f>VLOOKUP($E2613,[1]AllProteinsNorm!$A$1:$Q$3226,12,FALSE)</f>
        <v>170416.44489360799</v>
      </c>
      <c r="Y2613" s="29">
        <f>VLOOKUP($E2613,[1]AllProteinsNorm!$A$1:$Q$3226,14,FALSE)</f>
        <v>116338.845349631</v>
      </c>
      <c r="Z2613" s="25">
        <f t="shared" si="306"/>
        <v>0.48555497851361934</v>
      </c>
      <c r="AA2613" s="1">
        <f t="shared" si="306"/>
        <v>0.8364517449451031</v>
      </c>
      <c r="AB2613" s="1">
        <f t="shared" si="306"/>
        <v>1.3499401272186697</v>
      </c>
      <c r="AC2613" s="1">
        <f t="shared" si="306"/>
        <v>1.1518321888788419</v>
      </c>
      <c r="AD2613" s="1">
        <f t="shared" si="306"/>
        <v>1.1762209604437657</v>
      </c>
      <c r="AE2613" s="1">
        <f t="shared" si="306"/>
        <v>1.2590835323985008</v>
      </c>
      <c r="AF2613" s="1">
        <f t="shared" si="306"/>
        <v>1.359155318675104</v>
      </c>
      <c r="AG2613" s="1">
        <f t="shared" si="306"/>
        <v>1.2537970050278247</v>
      </c>
      <c r="AH2613" s="1">
        <f t="shared" si="306"/>
        <v>0.92802228310797374</v>
      </c>
      <c r="AI2613" s="1">
        <f t="shared" si="306"/>
        <v>1.1013052750904997</v>
      </c>
      <c r="AJ2613" s="1">
        <f t="shared" si="306"/>
        <v>0.87931951356847993</v>
      </c>
      <c r="AK2613" s="1">
        <f t="shared" si="306"/>
        <v>1.3180102372310096</v>
      </c>
      <c r="AL2613" s="1">
        <f t="shared" si="306"/>
        <v>1.0243347956641242</v>
      </c>
      <c r="AM2613" s="1">
        <f t="shared" si="306"/>
        <v>1.5304625082126895</v>
      </c>
      <c r="AN2613" s="29">
        <f t="shared" si="306"/>
        <v>1.0448066861594461</v>
      </c>
      <c r="AO2613" s="1">
        <f t="shared" si="302"/>
        <v>34065.224342905451</v>
      </c>
      <c r="AP2613" s="1">
        <f t="shared" si="303"/>
        <v>16775.190654229667</v>
      </c>
      <c r="AQ2613" s="29">
        <f t="shared" si="304"/>
        <v>26002.651225426689</v>
      </c>
    </row>
    <row r="2614" spans="1:43" x14ac:dyDescent="0.2">
      <c r="A2614" s="26"/>
      <c r="E2614" s="25" t="s">
        <v>5089</v>
      </c>
      <c r="F2614" s="26" t="s">
        <v>5090</v>
      </c>
      <c r="G2614" s="1">
        <v>0.96010700482297395</v>
      </c>
      <c r="H2614" s="1">
        <v>0.99508061800441505</v>
      </c>
      <c r="I2614" s="1">
        <f>VLOOKUP(F2614,'[1]SUSMB vs SHAM all proteins sum'!$B$2:$E$3214,2,FALSE)</f>
        <v>0.81694689175697799</v>
      </c>
      <c r="J2614" s="29">
        <f>VLOOKUP(F2614,'[1]SUSMB vs SHAM all proteins sum'!$B$2:$E$3214,3,FALSE)</f>
        <v>1.015345628425</v>
      </c>
      <c r="K2614" s="25">
        <f>VLOOKUP($E2614,[1]AllProteinsNorm!$A$1:$Q$3226,4,FALSE)</f>
        <v>538115.62519547797</v>
      </c>
      <c r="L2614" s="1">
        <f>VLOOKUP($E2614,[1]AllProteinsNorm!$A$1:$Q$3226,5,FALSE)</f>
        <v>478404.03431962698</v>
      </c>
      <c r="M2614" s="1">
        <f>VLOOKUP($E2614,[1]AllProteinsNorm!$A$1:$Q$3226,10,FALSE)</f>
        <v>585559.17024188698</v>
      </c>
      <c r="N2614" s="1">
        <f>VLOOKUP($E2614,[1]AllProteinsNorm!$A$1:$Q$3226,11,FALSE)</f>
        <v>615652.96454356797</v>
      </c>
      <c r="O2614" s="1">
        <f>VLOOKUP($E2614,[1]AllProteinsNorm!$A$1:$Q$3226,15,FALSE)</f>
        <v>649751.46183582803</v>
      </c>
      <c r="P2614" s="1">
        <f>VLOOKUP($E2614,[1]AllProteinsNorm!$A$1:$Q$3226,6,FALSE)</f>
        <v>503846.24059589702</v>
      </c>
      <c r="Q2614" s="1">
        <f>VLOOKUP($E2614,[1]AllProteinsNorm!$A$1:$Q$3226,8,FALSE)</f>
        <v>680793.87431280001</v>
      </c>
      <c r="R2614" s="1">
        <f>VLOOKUP($E2614,[1]AllProteinsNorm!$A$1:$Q$3226,13,FALSE)</f>
        <v>444662.10359147901</v>
      </c>
      <c r="S2614" s="1">
        <f>VLOOKUP($E2614,[1]AllProteinsNorm!$A$1:$Q$3226,16,FALSE)</f>
        <v>602887.43498851196</v>
      </c>
      <c r="T2614" s="1">
        <f>VLOOKUP($E2614,[1]AllProteinsNorm!$A$1:$Q$3226,17,FALSE)</f>
        <v>639787.55280021694</v>
      </c>
      <c r="U2614" s="1">
        <f>VLOOKUP($E2614,[1]AllProteinsNorm!$A$1:$Q$3226,3,FALSE)</f>
        <v>599129.25157345796</v>
      </c>
      <c r="V2614" s="1">
        <f>VLOOKUP($E2614,[1]AllProteinsNorm!$A$1:$Q$3226,7,FALSE)</f>
        <v>517936.67459186399</v>
      </c>
      <c r="W2614" s="1">
        <f>VLOOKUP($E2614,[1]AllProteinsNorm!$A$1:$Q$3226,9,FALSE)</f>
        <v>587829.34660491697</v>
      </c>
      <c r="X2614" s="1">
        <f>VLOOKUP($E2614,[1]AllProteinsNorm!$A$1:$Q$3226,12,FALSE)</f>
        <v>561811.25117505097</v>
      </c>
      <c r="Y2614" s="29">
        <f>VLOOKUP($E2614,[1]AllProteinsNorm!$A$1:$Q$3226,14,FALSE)</f>
        <v>634972.76112764096</v>
      </c>
      <c r="Z2614" s="25">
        <f t="shared" si="306"/>
        <v>0.93830648190170851</v>
      </c>
      <c r="AA2614" s="1">
        <f t="shared" si="306"/>
        <v>0.83418801713287549</v>
      </c>
      <c r="AB2614" s="1">
        <f t="shared" si="306"/>
        <v>1.0210332858767279</v>
      </c>
      <c r="AC2614" s="1">
        <f t="shared" si="306"/>
        <v>1.0735075143439394</v>
      </c>
      <c r="AD2614" s="1">
        <f t="shared" si="306"/>
        <v>1.1329647007447485</v>
      </c>
      <c r="AE2614" s="1">
        <f t="shared" si="306"/>
        <v>0.87855132112396939</v>
      </c>
      <c r="AF2614" s="1">
        <f t="shared" si="306"/>
        <v>1.1870930246164599</v>
      </c>
      <c r="AG2614" s="1">
        <f t="shared" si="306"/>
        <v>0.77535257205060604</v>
      </c>
      <c r="AH2614" s="1">
        <f t="shared" si="306"/>
        <v>1.0512483964785817</v>
      </c>
      <c r="AI2614" s="1">
        <f t="shared" si="306"/>
        <v>1.1155907387272053</v>
      </c>
      <c r="AJ2614" s="1">
        <f t="shared" si="306"/>
        <v>1.0446952921021018</v>
      </c>
      <c r="AK2614" s="1">
        <f t="shared" si="306"/>
        <v>0.90312066074576769</v>
      </c>
      <c r="AL2614" s="1">
        <f t="shared" si="306"/>
        <v>1.0249917682116672</v>
      </c>
      <c r="AM2614" s="1">
        <f t="shared" si="306"/>
        <v>0.97962429243968563</v>
      </c>
      <c r="AN2614" s="29">
        <f t="shared" si="306"/>
        <v>1.1071952377904999</v>
      </c>
      <c r="AO2614" s="1">
        <f t="shared" si="302"/>
        <v>60053.106583677967</v>
      </c>
      <c r="AP2614" s="1">
        <f t="shared" si="303"/>
        <v>87425.942524359765</v>
      </c>
      <c r="AQ2614" s="29">
        <f t="shared" si="304"/>
        <v>39067.516800736827</v>
      </c>
    </row>
    <row r="2615" spans="1:43" x14ac:dyDescent="0.2">
      <c r="A2615" s="26"/>
      <c r="E2615" s="25" t="s">
        <v>5091</v>
      </c>
      <c r="F2615" s="26" t="s">
        <v>5092</v>
      </c>
      <c r="G2615" s="1">
        <v>0.17200696331012799</v>
      </c>
      <c r="H2615" s="43">
        <v>1.8290318391713201</v>
      </c>
      <c r="I2615" s="1">
        <f>VLOOKUP(F2615,'[1]SUSMB vs SHAM all proteins sum'!$B$2:$E$3214,2,FALSE)</f>
        <v>0.38500599709137401</v>
      </c>
      <c r="J2615" s="29">
        <f>VLOOKUP(F2615,'[1]SUSMB vs SHAM all proteins sum'!$B$2:$E$3214,3,FALSE)</f>
        <v>1.45346854659623</v>
      </c>
      <c r="K2615" s="25">
        <f>VLOOKUP($E2615,[1]AllProteinsNorm!$A$1:$Q$3226,4,FALSE)</f>
        <v>25701.610403659</v>
      </c>
      <c r="L2615" s="1">
        <f>VLOOKUP($E2615,[1]AllProteinsNorm!$A$1:$Q$3226,5,FALSE)</f>
        <v>200923.58879144001</v>
      </c>
      <c r="M2615" s="1">
        <f>VLOOKUP($E2615,[1]AllProteinsNorm!$A$1:$Q$3226,10,FALSE)</f>
        <v>185754.95628309</v>
      </c>
      <c r="N2615" s="1">
        <f>VLOOKUP($E2615,[1]AllProteinsNorm!$A$1:$Q$3226,11,FALSE)</f>
        <v>173248.910172945</v>
      </c>
      <c r="O2615" s="1">
        <f>VLOOKUP($E2615,[1]AllProteinsNorm!$A$1:$Q$3226,15,FALSE)</f>
        <v>191300.61879846401</v>
      </c>
      <c r="P2615" s="1">
        <f>VLOOKUP($E2615,[1]AllProteinsNorm!$A$1:$Q$3226,6,FALSE)</f>
        <v>215202.22291615899</v>
      </c>
      <c r="Q2615" s="1">
        <f>VLOOKUP($E2615,[1]AllProteinsNorm!$A$1:$Q$3226,8,FALSE)</f>
        <v>245102.31981898801</v>
      </c>
      <c r="R2615" s="1">
        <f>VLOOKUP($E2615,[1]AllProteinsNorm!$A$1:$Q$3226,13,FALSE)</f>
        <v>268993.69849023799</v>
      </c>
      <c r="S2615" s="1">
        <f>VLOOKUP($E2615,[1]AllProteinsNorm!$A$1:$Q$3226,16,FALSE)</f>
        <v>191078.30838202799</v>
      </c>
      <c r="T2615" s="1">
        <f>VLOOKUP($E2615,[1]AllProteinsNorm!$A$1:$Q$3226,17,FALSE)</f>
        <v>240036.46287558699</v>
      </c>
      <c r="U2615" s="1">
        <f>VLOOKUP($E2615,[1]AllProteinsNorm!$A$1:$Q$3226,3,FALSE)</f>
        <v>212317.94277297001</v>
      </c>
      <c r="V2615" s="1">
        <f>VLOOKUP($E2615,[1]AllProteinsNorm!$A$1:$Q$3226,7,FALSE)</f>
        <v>173493.70540444501</v>
      </c>
      <c r="W2615" s="1">
        <f>VLOOKUP($E2615,[1]AllProteinsNorm!$A$1:$Q$3226,9,FALSE)</f>
        <v>140351.03105724501</v>
      </c>
      <c r="X2615" s="1">
        <f>VLOOKUP($E2615,[1]AllProteinsNorm!$A$1:$Q$3226,12,FALSE)</f>
        <v>225790.12704703299</v>
      </c>
      <c r="Y2615" s="29">
        <f>VLOOKUP($E2615,[1]AllProteinsNorm!$A$1:$Q$3226,14,FALSE)</f>
        <v>176667.13806995901</v>
      </c>
      <c r="Z2615" s="25">
        <f t="shared" si="306"/>
        <v>0.16540499686189009</v>
      </c>
      <c r="AA2615" s="1">
        <f t="shared" si="306"/>
        <v>1.2930616039840257</v>
      </c>
      <c r="AB2615" s="1">
        <f t="shared" si="306"/>
        <v>1.1954425220262037</v>
      </c>
      <c r="AC2615" s="1">
        <f t="shared" si="306"/>
        <v>1.114958751355215</v>
      </c>
      <c r="AD2615" s="1">
        <f t="shared" si="306"/>
        <v>1.231132125772666</v>
      </c>
      <c r="AE2615" s="1">
        <f t="shared" si="306"/>
        <v>1.3849530222842186</v>
      </c>
      <c r="AF2615" s="1">
        <f t="shared" si="306"/>
        <v>1.5773777519688053</v>
      </c>
      <c r="AG2615" s="1">
        <f t="shared" si="306"/>
        <v>1.7311328417114207</v>
      </c>
      <c r="AH2615" s="1">
        <f t="shared" si="306"/>
        <v>1.2297014273395539</v>
      </c>
      <c r="AI2615" s="1">
        <f t="shared" si="306"/>
        <v>1.5447759796025593</v>
      </c>
      <c r="AJ2615" s="1">
        <f t="shared" si="306"/>
        <v>1.3663909812081829</v>
      </c>
      <c r="AK2615" s="1">
        <f t="shared" si="306"/>
        <v>1.1165341528130279</v>
      </c>
      <c r="AL2615" s="1">
        <f t="shared" si="306"/>
        <v>0.90324152794261037</v>
      </c>
      <c r="AM2615" s="1">
        <f t="shared" si="306"/>
        <v>1.4530924198564377</v>
      </c>
      <c r="AN2615" s="29">
        <f t="shared" si="306"/>
        <v>1.1369570606322996</v>
      </c>
      <c r="AO2615" s="1">
        <f t="shared" si="302"/>
        <v>65456.748784069365</v>
      </c>
      <c r="AP2615" s="1">
        <f t="shared" si="303"/>
        <v>26688.968852875816</v>
      </c>
      <c r="AQ2615" s="29">
        <f t="shared" si="304"/>
        <v>30340.881639643958</v>
      </c>
    </row>
    <row r="2616" spans="1:43" x14ac:dyDescent="0.2">
      <c r="A2616" s="26"/>
      <c r="E2616" s="25" t="s">
        <v>5093</v>
      </c>
      <c r="F2616" s="26" t="s">
        <v>5094</v>
      </c>
      <c r="G2616" s="1">
        <v>0.80479457776688001</v>
      </c>
      <c r="H2616" s="1">
        <v>0.98443346546000399</v>
      </c>
      <c r="I2616" s="1">
        <f>VLOOKUP(F2616,'[1]SUSMB vs SHAM all proteins sum'!$B$2:$E$3214,2,FALSE)</f>
        <v>0.380455818546997</v>
      </c>
      <c r="J2616" s="29">
        <f>VLOOKUP(F2616,'[1]SUSMB vs SHAM all proteins sum'!$B$2:$E$3214,3,FALSE)</f>
        <v>0.91797521375541202</v>
      </c>
      <c r="K2616" s="25">
        <f>VLOOKUP($E2616,[1]AllProteinsNorm!$A$1:$Q$3226,4,FALSE)</f>
        <v>969508.39897858503</v>
      </c>
      <c r="L2616" s="1">
        <f>VLOOKUP($E2616,[1]AllProteinsNorm!$A$1:$Q$3226,5,FALSE)</f>
        <v>1051350.82819515</v>
      </c>
      <c r="M2616" s="1">
        <f>VLOOKUP($E2616,[1]AllProteinsNorm!$A$1:$Q$3226,10,FALSE)</f>
        <v>895969.20997054002</v>
      </c>
      <c r="N2616" s="1">
        <f>VLOOKUP($E2616,[1]AllProteinsNorm!$A$1:$Q$3226,11,FALSE)</f>
        <v>990137.16749668296</v>
      </c>
      <c r="O2616" s="1">
        <f>VLOOKUP($E2616,[1]AllProteinsNorm!$A$1:$Q$3226,15,FALSE)</f>
        <v>927388.52699589601</v>
      </c>
      <c r="P2616" s="1">
        <f>VLOOKUP($E2616,[1]AllProteinsNorm!$A$1:$Q$3226,6,FALSE)</f>
        <v>870091.41122838296</v>
      </c>
      <c r="Q2616" s="1">
        <f>VLOOKUP($E2616,[1]AllProteinsNorm!$A$1:$Q$3226,8,FALSE)</f>
        <v>825251.76042614295</v>
      </c>
      <c r="R2616" s="1">
        <f>VLOOKUP($E2616,[1]AllProteinsNorm!$A$1:$Q$3226,13,FALSE)</f>
        <v>940507.09954803705</v>
      </c>
      <c r="S2616" s="1">
        <f>VLOOKUP($E2616,[1]AllProteinsNorm!$A$1:$Q$3226,16,FALSE)</f>
        <v>1026334.73154748</v>
      </c>
      <c r="T2616" s="1">
        <f>VLOOKUP($E2616,[1]AllProteinsNorm!$A$1:$Q$3226,17,FALSE)</f>
        <v>1118610.2743178599</v>
      </c>
      <c r="U2616" s="1">
        <f>VLOOKUP($E2616,[1]AllProteinsNorm!$A$1:$Q$3226,3,FALSE)</f>
        <v>957579.44975598995</v>
      </c>
      <c r="V2616" s="1">
        <f>VLOOKUP($E2616,[1]AllProteinsNorm!$A$1:$Q$3226,7,FALSE)</f>
        <v>641389.37518555298</v>
      </c>
      <c r="W2616" s="1">
        <f>VLOOKUP($E2616,[1]AllProteinsNorm!$A$1:$Q$3226,9,FALSE)</f>
        <v>893324.71822694596</v>
      </c>
      <c r="X2616" s="1">
        <f>VLOOKUP($E2616,[1]AllProteinsNorm!$A$1:$Q$3226,12,FALSE)</f>
        <v>912704.64733042801</v>
      </c>
      <c r="Y2616" s="29">
        <f>VLOOKUP($E2616,[1]AllProteinsNorm!$A$1:$Q$3226,14,FALSE)</f>
        <v>1091611.2117689501</v>
      </c>
      <c r="Z2616" s="25">
        <f t="shared" si="306"/>
        <v>1.0027279472907802</v>
      </c>
      <c r="AA2616" s="1">
        <f t="shared" si="306"/>
        <v>1.0873746518846512</v>
      </c>
      <c r="AB2616" s="1">
        <f t="shared" si="306"/>
        <v>0.92666898780455664</v>
      </c>
      <c r="AC2616" s="1">
        <f t="shared" si="306"/>
        <v>1.0240635465832479</v>
      </c>
      <c r="AD2616" s="1">
        <f t="shared" si="306"/>
        <v>0.95916486643676369</v>
      </c>
      <c r="AE2616" s="1">
        <f t="shared" si="306"/>
        <v>0.89990450382436138</v>
      </c>
      <c r="AF2616" s="1">
        <f t="shared" si="306"/>
        <v>0.85352845277257605</v>
      </c>
      <c r="AG2616" s="1">
        <f t="shared" si="306"/>
        <v>0.97273293798771898</v>
      </c>
      <c r="AH2616" s="1">
        <f t="shared" si="306"/>
        <v>1.0615013956372858</v>
      </c>
      <c r="AI2616" s="1">
        <f t="shared" si="306"/>
        <v>1.1569386973509861</v>
      </c>
      <c r="AJ2616" s="1">
        <f t="shared" si="306"/>
        <v>0.99039026070662006</v>
      </c>
      <c r="AK2616" s="1">
        <f t="shared" si="306"/>
        <v>0.66336614749443923</v>
      </c>
      <c r="AL2616" s="1">
        <f t="shared" si="306"/>
        <v>0.92393388434338486</v>
      </c>
      <c r="AM2616" s="1">
        <f t="shared" si="306"/>
        <v>0.94397785358495989</v>
      </c>
      <c r="AN2616" s="29">
        <f t="shared" si="306"/>
        <v>1.1290145302195143</v>
      </c>
      <c r="AO2616" s="1">
        <f t="shared" si="302"/>
        <v>53424.790685577107</v>
      </c>
      <c r="AP2616" s="1">
        <f t="shared" si="303"/>
        <v>105928.6241044139</v>
      </c>
      <c r="AQ2616" s="29">
        <f t="shared" si="304"/>
        <v>146364.86805011047</v>
      </c>
    </row>
    <row r="2617" spans="1:43" x14ac:dyDescent="0.2">
      <c r="A2617" s="26"/>
      <c r="E2617" s="25" t="s">
        <v>5095</v>
      </c>
      <c r="F2617" s="26" t="s">
        <v>5096</v>
      </c>
      <c r="G2617" s="1">
        <v>0.95390841032370399</v>
      </c>
      <c r="H2617" s="1">
        <v>1.03653772283352</v>
      </c>
      <c r="I2617" s="1">
        <f>VLOOKUP(F2617,'[1]SUSMB vs SHAM all proteins sum'!$B$2:$E$3214,2,FALSE)</f>
        <v>0.17892293701807799</v>
      </c>
      <c r="J2617" s="29">
        <f>VLOOKUP(F2617,'[1]SUSMB vs SHAM all proteins sum'!$B$2:$E$3214,3,FALSE)</f>
        <v>1.69162779160833</v>
      </c>
      <c r="K2617" s="25">
        <f>VLOOKUP($E2617,[1]AllProteinsNorm!$A$1:$Q$3226,4,FALSE)</f>
        <v>48948.609097517699</v>
      </c>
      <c r="L2617" s="1">
        <f>VLOOKUP($E2617,[1]AllProteinsNorm!$A$1:$Q$3226,5,FALSE)</f>
        <v>41083.187796825499</v>
      </c>
      <c r="M2617" s="1">
        <f>VLOOKUP($E2617,[1]AllProteinsNorm!$A$1:$Q$3226,10,FALSE)</f>
        <v>58239.725716799803</v>
      </c>
      <c r="N2617" s="1">
        <f>VLOOKUP($E2617,[1]AllProteinsNorm!$A$1:$Q$3226,11,FALSE)</f>
        <v>57377.204590894697</v>
      </c>
      <c r="O2617" s="1">
        <f>VLOOKUP($E2617,[1]AllProteinsNorm!$A$1:$Q$3226,15,FALSE)</f>
        <v>68389.819232815993</v>
      </c>
      <c r="P2617" s="1">
        <f>VLOOKUP($E2617,[1]AllProteinsNorm!$A$1:$Q$3226,6,FALSE)</f>
        <v>67257.411923171501</v>
      </c>
      <c r="Q2617" s="1">
        <f>VLOOKUP($E2617,[1]AllProteinsNorm!$A$1:$Q$3226,8,FALSE)</f>
        <v>8725.8154836637805</v>
      </c>
      <c r="R2617" s="1">
        <f>VLOOKUP($E2617,[1]AllProteinsNorm!$A$1:$Q$3226,13,FALSE)</f>
        <v>370082.98007940501</v>
      </c>
      <c r="S2617" s="1">
        <f>VLOOKUP($E2617,[1]AllProteinsNorm!$A$1:$Q$3226,16,FALSE)</f>
        <v>46281.321871635599</v>
      </c>
      <c r="T2617" s="1">
        <f>VLOOKUP($E2617,[1]AllProteinsNorm!$A$1:$Q$3226,17,FALSE)</f>
        <v>54705.270407596698</v>
      </c>
      <c r="U2617" s="1">
        <f>VLOOKUP($E2617,[1]AllProteinsNorm!$A$1:$Q$3226,3,FALSE)</f>
        <v>67666.899499126899</v>
      </c>
      <c r="V2617" s="1">
        <f>VLOOKUP($E2617,[1]AllProteinsNorm!$A$1:$Q$3226,7,FALSE)</f>
        <v>56891.654388066301</v>
      </c>
      <c r="W2617" s="1">
        <f>VLOOKUP($E2617,[1]AllProteinsNorm!$A$1:$Q$3226,9,FALSE)</f>
        <v>61858.916057127601</v>
      </c>
      <c r="X2617" s="1">
        <f>VLOOKUP($E2617,[1]AllProteinsNorm!$A$1:$Q$3226,12,FALSE)</f>
        <v>360816.02803681599</v>
      </c>
      <c r="Y2617" s="29">
        <f>VLOOKUP($E2617,[1]AllProteinsNorm!$A$1:$Q$3226,14,FALSE)</f>
        <v>74091.048840058196</v>
      </c>
      <c r="Z2617" s="25">
        <f t="shared" si="306"/>
        <v>0.89309715246855048</v>
      </c>
      <c r="AA2617" s="1">
        <f t="shared" si="306"/>
        <v>0.74958775565159541</v>
      </c>
      <c r="AB2617" s="1">
        <f t="shared" si="306"/>
        <v>1.0626192277414692</v>
      </c>
      <c r="AC2617" s="1">
        <f t="shared" si="306"/>
        <v>1.0468820050564456</v>
      </c>
      <c r="AD2617" s="1">
        <f t="shared" si="306"/>
        <v>1.2478138590819392</v>
      </c>
      <c r="AE2617" s="1">
        <f t="shared" si="306"/>
        <v>1.2271523987805195</v>
      </c>
      <c r="AF2617" s="1">
        <f t="shared" si="306"/>
        <v>0.15920781213416157</v>
      </c>
      <c r="AG2617" s="1">
        <f t="shared" si="306"/>
        <v>6.7523891236115503</v>
      </c>
      <c r="AH2617" s="1">
        <f t="shared" si="306"/>
        <v>0.84443087430107044</v>
      </c>
      <c r="AI2617" s="1">
        <f t="shared" si="306"/>
        <v>0.99813094032378402</v>
      </c>
      <c r="AJ2617" s="1">
        <f t="shared" si="306"/>
        <v>1.2346237487289609</v>
      </c>
      <c r="AK2617" s="1">
        <f t="shared" si="306"/>
        <v>1.0380228462055241</v>
      </c>
      <c r="AL2617" s="1">
        <f t="shared" si="306"/>
        <v>1.1286535573533469</v>
      </c>
      <c r="AM2617" s="1">
        <f t="shared" si="306"/>
        <v>6.5833079457417059</v>
      </c>
      <c r="AN2617" s="29">
        <f t="shared" si="306"/>
        <v>1.3518362617952293</v>
      </c>
      <c r="AO2617" s="1">
        <f t="shared" si="302"/>
        <v>9225.4679950237896</v>
      </c>
      <c r="AP2617" s="1">
        <f t="shared" si="303"/>
        <v>131789.5183064398</v>
      </c>
      <c r="AQ2617" s="29">
        <f t="shared" si="304"/>
        <v>118415.24076956521</v>
      </c>
    </row>
    <row r="2618" spans="1:43" x14ac:dyDescent="0.2">
      <c r="A2618" s="26"/>
      <c r="E2618" s="25" t="s">
        <v>5097</v>
      </c>
      <c r="F2618" s="26" t="s">
        <v>5098</v>
      </c>
      <c r="G2618" s="1">
        <v>0.67450222014029604</v>
      </c>
      <c r="H2618" s="1">
        <v>0.79215232706203398</v>
      </c>
      <c r="I2618" s="1">
        <f>VLOOKUP(F2618,'[1]SUSMB vs SHAM all proteins sum'!$B$2:$E$3214,2,FALSE)</f>
        <v>0.64849489669574401</v>
      </c>
      <c r="J2618" s="29">
        <f>VLOOKUP(F2618,'[1]SUSMB vs SHAM all proteins sum'!$B$2:$E$3214,3,FALSE)</f>
        <v>1.1479168394330499</v>
      </c>
      <c r="K2618" s="25">
        <f>VLOOKUP($E2618,[1]AllProteinsNorm!$A$1:$Q$3226,4,FALSE)</f>
        <v>48189.7166238387</v>
      </c>
      <c r="L2618" s="1">
        <f>VLOOKUP($E2618,[1]AllProteinsNorm!$A$1:$Q$3226,5,FALSE)</f>
        <v>34098.727455826403</v>
      </c>
      <c r="M2618" s="1">
        <f>VLOOKUP($E2618,[1]AllProteinsNorm!$A$1:$Q$3226,10,FALSE)</f>
        <v>41015.819412365301</v>
      </c>
      <c r="N2618" s="1">
        <f>VLOOKUP($E2618,[1]AllProteinsNorm!$A$1:$Q$3226,11,FALSE)</f>
        <v>30547.107820102399</v>
      </c>
      <c r="O2618" s="1">
        <f>VLOOKUP($E2618,[1]AllProteinsNorm!$A$1:$Q$3226,15,FALSE)</f>
        <v>55910.680912657001</v>
      </c>
      <c r="P2618" s="1">
        <f>VLOOKUP($E2618,[1]AllProteinsNorm!$A$1:$Q$3226,6,FALSE)</f>
        <v>36253.509224180598</v>
      </c>
      <c r="Q2618" s="1">
        <f>VLOOKUP($E2618,[1]AllProteinsNorm!$A$1:$Q$3226,8,FALSE)</f>
        <v>30176.1806183843</v>
      </c>
      <c r="R2618" s="1">
        <f>VLOOKUP($E2618,[1]AllProteinsNorm!$A$1:$Q$3226,13,FALSE)</f>
        <v>93130.069310369698</v>
      </c>
      <c r="S2618" s="1">
        <f>VLOOKUP($E2618,[1]AllProteinsNorm!$A$1:$Q$3226,16,FALSE)</f>
        <v>4777.0474034971703</v>
      </c>
      <c r="T2618" s="1">
        <f>VLOOKUP($E2618,[1]AllProteinsNorm!$A$1:$Q$3226,17,FALSE)</f>
        <v>73771.485469999301</v>
      </c>
      <c r="U2618" s="1">
        <f>VLOOKUP($E2618,[1]AllProteinsNorm!$A$1:$Q$3226,3,FALSE)</f>
        <v>23297.834493535102</v>
      </c>
      <c r="V2618" s="1">
        <f>VLOOKUP($E2618,[1]AllProteinsNorm!$A$1:$Q$3226,7,FALSE)</f>
        <v>50430.633560269402</v>
      </c>
      <c r="W2618" s="1">
        <f>VLOOKUP($E2618,[1]AllProteinsNorm!$A$1:$Q$3226,9,FALSE)</f>
        <v>33395.995227231797</v>
      </c>
      <c r="X2618" s="1">
        <f>VLOOKUP($E2618,[1]AllProteinsNorm!$A$1:$Q$3226,12,FALSE)</f>
        <v>117324.576386924</v>
      </c>
      <c r="Y2618" s="29">
        <f>VLOOKUP($E2618,[1]AllProteinsNorm!$A$1:$Q$3226,14,FALSE)</f>
        <v>49838.800886961602</v>
      </c>
      <c r="Z2618" s="25">
        <f t="shared" si="306"/>
        <v>1.1486757521850659</v>
      </c>
      <c r="AA2618" s="1">
        <f t="shared" si="306"/>
        <v>0.81279542925344705</v>
      </c>
      <c r="AB2618" s="1">
        <f t="shared" si="306"/>
        <v>0.97767491730131983</v>
      </c>
      <c r="AC2618" s="1">
        <f t="shared" si="306"/>
        <v>0.72813713195766316</v>
      </c>
      <c r="AD2618" s="1">
        <f t="shared" si="306"/>
        <v>1.3327167693025042</v>
      </c>
      <c r="AE2618" s="1">
        <f t="shared" si="306"/>
        <v>0.86415795516077942</v>
      </c>
      <c r="AF2618" s="1">
        <f t="shared" si="306"/>
        <v>0.71929551361478483</v>
      </c>
      <c r="AG2618" s="1">
        <f t="shared" si="306"/>
        <v>2.2198979348888046</v>
      </c>
      <c r="AH2618" s="1">
        <f t="shared" si="306"/>
        <v>0.11386824625404328</v>
      </c>
      <c r="AI2618" s="1">
        <f t="shared" si="306"/>
        <v>1.7584564197279755</v>
      </c>
      <c r="AJ2618" s="1">
        <f t="shared" si="306"/>
        <v>0.55533959184781823</v>
      </c>
      <c r="AK2618" s="1">
        <f t="shared" si="306"/>
        <v>1.2020914418358621</v>
      </c>
      <c r="AL2618" s="1">
        <f t="shared" si="306"/>
        <v>0.79604472956441252</v>
      </c>
      <c r="AM2618" s="1">
        <f t="shared" si="306"/>
        <v>2.7966110920099618</v>
      </c>
      <c r="AN2618" s="29">
        <f t="shared" si="306"/>
        <v>1.1879842030138095</v>
      </c>
      <c r="AO2618" s="1">
        <f t="shared" si="302"/>
        <v>9234.4547217384479</v>
      </c>
      <c r="AP2618" s="1">
        <f t="shared" si="303"/>
        <v>31698.798467866578</v>
      </c>
      <c r="AQ2618" s="29">
        <f t="shared" si="304"/>
        <v>32874.089473506443</v>
      </c>
    </row>
    <row r="2619" spans="1:43" x14ac:dyDescent="0.2">
      <c r="A2619" s="26"/>
      <c r="E2619" s="25" t="s">
        <v>5099</v>
      </c>
      <c r="F2619" s="26" t="s">
        <v>5100</v>
      </c>
      <c r="G2619" s="1">
        <v>0.240720919980947</v>
      </c>
      <c r="H2619" s="1">
        <v>0.86488921775711802</v>
      </c>
      <c r="I2619" s="1">
        <f>VLOOKUP(F2619,'[1]SUSMB vs SHAM all proteins sum'!$B$2:$E$3214,2,FALSE)</f>
        <v>0.60128804183518303</v>
      </c>
      <c r="J2619" s="29">
        <f>VLOOKUP(F2619,'[1]SUSMB vs SHAM all proteins sum'!$B$2:$E$3214,3,FALSE)</f>
        <v>0.94563619445945002</v>
      </c>
      <c r="K2619" s="25">
        <f>VLOOKUP($E2619,[1]AllProteinsNorm!$A$1:$Q$3226,4,FALSE)</f>
        <v>289638.69585040299</v>
      </c>
      <c r="L2619" s="1">
        <f>VLOOKUP($E2619,[1]AllProteinsNorm!$A$1:$Q$3226,5,FALSE)</f>
        <v>234525.855275579</v>
      </c>
      <c r="M2619" s="1">
        <f>VLOOKUP($E2619,[1]AllProteinsNorm!$A$1:$Q$3226,10,FALSE)</f>
        <v>243074.80372169599</v>
      </c>
      <c r="N2619" s="1">
        <f>VLOOKUP($E2619,[1]AllProteinsNorm!$A$1:$Q$3226,11,FALSE)</f>
        <v>338730.06861856702</v>
      </c>
      <c r="O2619" s="1">
        <f>VLOOKUP($E2619,[1]AllProteinsNorm!$A$1:$Q$3226,15,FALSE)</f>
        <v>336060.81955121201</v>
      </c>
      <c r="P2619" s="1">
        <f>VLOOKUP($E2619,[1]AllProteinsNorm!$A$1:$Q$3226,6,FALSE)</f>
        <v>238065.23311468799</v>
      </c>
      <c r="Q2619" s="1">
        <f>VLOOKUP($E2619,[1]AllProteinsNorm!$A$1:$Q$3226,8,FALSE)</f>
        <v>259227.28075517699</v>
      </c>
      <c r="R2619" s="1">
        <f>VLOOKUP($E2619,[1]AllProteinsNorm!$A$1:$Q$3226,13,FALSE)</f>
        <v>181291.27590612799</v>
      </c>
      <c r="S2619" s="1">
        <f>VLOOKUP($E2619,[1]AllProteinsNorm!$A$1:$Q$3226,16,FALSE)</f>
        <v>292476.70306094701</v>
      </c>
      <c r="T2619" s="1">
        <f>VLOOKUP($E2619,[1]AllProteinsNorm!$A$1:$Q$3226,17,FALSE)</f>
        <v>277981.84840922698</v>
      </c>
      <c r="U2619" s="1">
        <f>VLOOKUP($E2619,[1]AllProteinsNorm!$A$1:$Q$3226,3,FALSE)</f>
        <v>279222.58821445401</v>
      </c>
      <c r="V2619" s="1">
        <f>VLOOKUP($E2619,[1]AllProteinsNorm!$A$1:$Q$3226,7,FALSE)</f>
        <v>288359.385109002</v>
      </c>
      <c r="W2619" s="1">
        <f>VLOOKUP($E2619,[1]AllProteinsNorm!$A$1:$Q$3226,9,FALSE)</f>
        <v>206341.87166299301</v>
      </c>
      <c r="X2619" s="1">
        <f>VLOOKUP($E2619,[1]AllProteinsNorm!$A$1:$Q$3226,12,FALSE)</f>
        <v>294374.686683468</v>
      </c>
      <c r="Y2619" s="29">
        <f>VLOOKUP($E2619,[1]AllProteinsNorm!$A$1:$Q$3226,14,FALSE)</f>
        <v>290607.523633993</v>
      </c>
      <c r="Z2619" s="25">
        <f t="shared" si="306"/>
        <v>1.0042739992898218</v>
      </c>
      <c r="AA2619" s="1">
        <f t="shared" si="306"/>
        <v>0.81317939207998935</v>
      </c>
      <c r="AB2619" s="1">
        <f t="shared" si="306"/>
        <v>0.84282144878272636</v>
      </c>
      <c r="AC2619" s="1">
        <f t="shared" si="306"/>
        <v>1.1744901684924871</v>
      </c>
      <c r="AD2619" s="1">
        <f t="shared" si="306"/>
        <v>1.1652349913549758</v>
      </c>
      <c r="AE2619" s="1">
        <f t="shared" si="306"/>
        <v>0.82545159599612505</v>
      </c>
      <c r="AF2619" s="1">
        <f t="shared" si="306"/>
        <v>0.89882747608934455</v>
      </c>
      <c r="AG2619" s="1">
        <f t="shared" si="306"/>
        <v>0.62859734316936</v>
      </c>
      <c r="AH2619" s="1">
        <f t="shared" si="306"/>
        <v>1.0141143172175702</v>
      </c>
      <c r="AI2619" s="1">
        <f t="shared" si="306"/>
        <v>0.96385581979039592</v>
      </c>
      <c r="AJ2619" s="1">
        <f t="shared" si="306"/>
        <v>0.96815787868005831</v>
      </c>
      <c r="AK2619" s="1">
        <f t="shared" si="306"/>
        <v>0.99983820209487517</v>
      </c>
      <c r="AL2619" s="1">
        <f t="shared" si="306"/>
        <v>0.71545611703406931</v>
      </c>
      <c r="AM2619" s="1">
        <f t="shared" si="306"/>
        <v>1.020695259717602</v>
      </c>
      <c r="AN2619" s="29">
        <f t="shared" si="306"/>
        <v>1.0076332484743697</v>
      </c>
      <c r="AO2619" s="1">
        <f t="shared" si="302"/>
        <v>44188.23508441868</v>
      </c>
      <c r="AP2619" s="1">
        <f t="shared" si="303"/>
        <v>38821.491106387206</v>
      </c>
      <c r="AQ2619" s="29">
        <f t="shared" si="304"/>
        <v>33098.073283357124</v>
      </c>
    </row>
    <row r="2620" spans="1:43" x14ac:dyDescent="0.2">
      <c r="A2620" s="26"/>
      <c r="E2620" s="25" t="s">
        <v>5101</v>
      </c>
      <c r="F2620" s="26" t="s">
        <v>5102</v>
      </c>
      <c r="G2620" s="1">
        <v>8.5253179535861701E-2</v>
      </c>
      <c r="H2620" s="1">
        <v>1.1549683200279199</v>
      </c>
      <c r="I2620" s="1">
        <f>VLOOKUP(F2620,'[1]SUSMB vs SHAM all proteins sum'!$B$2:$E$3214,2,FALSE)</f>
        <v>0.91682467632906295</v>
      </c>
      <c r="J2620" s="29">
        <f>VLOOKUP(F2620,'[1]SUSMB vs SHAM all proteins sum'!$B$2:$E$3214,3,FALSE)</f>
        <v>0.984443142203271</v>
      </c>
      <c r="K2620" s="25">
        <f>VLOOKUP($E2620,[1]AllProteinsNorm!$A$1:$Q$3226,4,FALSE)</f>
        <v>185791.059865608</v>
      </c>
      <c r="L2620" s="1">
        <f>VLOOKUP($E2620,[1]AllProteinsNorm!$A$1:$Q$3226,5,FALSE)</f>
        <v>248955.25412770701</v>
      </c>
      <c r="M2620" s="1">
        <f>VLOOKUP($E2620,[1]AllProteinsNorm!$A$1:$Q$3226,10,FALSE)</f>
        <v>211561.28233688301</v>
      </c>
      <c r="N2620" s="1">
        <f>VLOOKUP($E2620,[1]AllProteinsNorm!$A$1:$Q$3226,11,FALSE)</f>
        <v>207252.36107961999</v>
      </c>
      <c r="O2620" s="1">
        <f>VLOOKUP($E2620,[1]AllProteinsNorm!$A$1:$Q$3226,15,FALSE)</f>
        <v>224168.94504525699</v>
      </c>
      <c r="P2620" s="1">
        <f>VLOOKUP($E2620,[1]AllProteinsNorm!$A$1:$Q$3226,6,FALSE)</f>
        <v>243602.615477713</v>
      </c>
      <c r="Q2620" s="1">
        <f>VLOOKUP($E2620,[1]AllProteinsNorm!$A$1:$Q$3226,8,FALSE)</f>
        <v>280935.66451281501</v>
      </c>
      <c r="R2620" s="1">
        <f>VLOOKUP($E2620,[1]AllProteinsNorm!$A$1:$Q$3226,13,FALSE)</f>
        <v>280850.76739200798</v>
      </c>
      <c r="S2620" s="1">
        <f>VLOOKUP($E2620,[1]AllProteinsNorm!$A$1:$Q$3226,16,FALSE)</f>
        <v>228525.550206274</v>
      </c>
      <c r="T2620" s="1">
        <f>VLOOKUP($E2620,[1]AllProteinsNorm!$A$1:$Q$3226,17,FALSE)</f>
        <v>212720.03375763301</v>
      </c>
      <c r="U2620" s="1">
        <f>VLOOKUP($E2620,[1]AllProteinsNorm!$A$1:$Q$3226,3,FALSE)</f>
        <v>125395.260920254</v>
      </c>
      <c r="V2620" s="1">
        <f>VLOOKUP($E2620,[1]AllProteinsNorm!$A$1:$Q$3226,7,FALSE)</f>
        <v>271083.27420615498</v>
      </c>
      <c r="W2620" s="1">
        <f>VLOOKUP($E2620,[1]AllProteinsNorm!$A$1:$Q$3226,9,FALSE)</f>
        <v>233156.92148230699</v>
      </c>
      <c r="X2620" s="1">
        <f>VLOOKUP($E2620,[1]AllProteinsNorm!$A$1:$Q$3226,12,FALSE)</f>
        <v>253370.49481247901</v>
      </c>
      <c r="Y2620" s="29">
        <f>VLOOKUP($E2620,[1]AllProteinsNorm!$A$1:$Q$3226,14,FALSE)</f>
        <v>209325.54278235199</v>
      </c>
      <c r="Z2620" s="25">
        <f t="shared" si="306"/>
        <v>0.86195637623884114</v>
      </c>
      <c r="AA2620" s="1">
        <f t="shared" si="306"/>
        <v>1.1549994324202726</v>
      </c>
      <c r="AB2620" s="1">
        <f t="shared" si="306"/>
        <v>0.98151437645842443</v>
      </c>
      <c r="AC2620" s="1">
        <f t="shared" si="306"/>
        <v>0.96152362902905109</v>
      </c>
      <c r="AD2620" s="1">
        <f t="shared" si="306"/>
        <v>1.0400061858534106</v>
      </c>
      <c r="AE2620" s="1">
        <f t="shared" si="306"/>
        <v>1.1301664775009017</v>
      </c>
      <c r="AF2620" s="1">
        <f t="shared" si="306"/>
        <v>1.3033688893043571</v>
      </c>
      <c r="AG2620" s="1">
        <f t="shared" si="306"/>
        <v>1.3029750188207243</v>
      </c>
      <c r="AH2620" s="1">
        <f t="shared" si="306"/>
        <v>1.0602181573013909</v>
      </c>
      <c r="AI2620" s="1">
        <f t="shared" si="306"/>
        <v>0.98689027116677985</v>
      </c>
      <c r="AJ2620" s="1">
        <f t="shared" si="306"/>
        <v>0.581756973551524</v>
      </c>
      <c r="AK2620" s="1">
        <f t="shared" si="306"/>
        <v>1.2576598511398605</v>
      </c>
      <c r="AL2620" s="1">
        <f t="shared" si="306"/>
        <v>1.0817048747192994</v>
      </c>
      <c r="AM2620" s="1">
        <f t="shared" si="306"/>
        <v>1.1754834366754896</v>
      </c>
      <c r="AN2620" s="29">
        <f t="shared" si="306"/>
        <v>0.97114191846162212</v>
      </c>
      <c r="AO2620" s="1">
        <f t="shared" si="302"/>
        <v>20787.266901543164</v>
      </c>
      <c r="AP2620" s="1">
        <f t="shared" si="303"/>
        <v>27562.272954136602</v>
      </c>
      <c r="AQ2620" s="29">
        <f t="shared" si="304"/>
        <v>50888.967188479342</v>
      </c>
    </row>
    <row r="2621" spans="1:43" x14ac:dyDescent="0.2">
      <c r="A2621" s="26"/>
      <c r="E2621" s="25" t="s">
        <v>5103</v>
      </c>
      <c r="F2621" s="26" t="s">
        <v>5104</v>
      </c>
      <c r="G2621" s="1">
        <v>0.105085610567636</v>
      </c>
      <c r="H2621" s="43">
        <v>0.59680930506632002</v>
      </c>
      <c r="I2621" s="1">
        <f>VLOOKUP(F2621,'[1]SUSMB vs SHAM all proteins sum'!$B$2:$E$3214,2,FALSE)</f>
        <v>0.92388743024005104</v>
      </c>
      <c r="J2621" s="29">
        <f>VLOOKUP(F2621,'[1]SUSMB vs SHAM all proteins sum'!$B$2:$E$3214,3,FALSE)</f>
        <v>1.0268797283582001</v>
      </c>
      <c r="K2621" s="25">
        <f>VLOOKUP($E2621,[1]AllProteinsNorm!$A$1:$Q$3226,4,FALSE)</f>
        <v>427867.74223166698</v>
      </c>
      <c r="L2621" s="1">
        <f>VLOOKUP($E2621,[1]AllProteinsNorm!$A$1:$Q$3226,5,FALSE)</f>
        <v>667475.80744910799</v>
      </c>
      <c r="M2621" s="1">
        <f>VLOOKUP($E2621,[1]AllProteinsNorm!$A$1:$Q$3226,10,FALSE)</f>
        <v>371735.68425509997</v>
      </c>
      <c r="N2621" s="1">
        <f>VLOOKUP($E2621,[1]AllProteinsNorm!$A$1:$Q$3226,11,FALSE)</f>
        <v>337194.52280780202</v>
      </c>
      <c r="O2621" s="1">
        <f>VLOOKUP($E2621,[1]AllProteinsNorm!$A$1:$Q$3226,15,FALSE)</f>
        <v>392015.28684948501</v>
      </c>
      <c r="P2621" s="1">
        <f>VLOOKUP($E2621,[1]AllProteinsNorm!$A$1:$Q$3226,6,FALSE)</f>
        <v>295799.68699235597</v>
      </c>
      <c r="Q2621" s="1">
        <f>VLOOKUP($E2621,[1]AllProteinsNorm!$A$1:$Q$3226,8,FALSE)</f>
        <v>238427.358060486</v>
      </c>
      <c r="R2621" s="1">
        <f>VLOOKUP($E2621,[1]AllProteinsNorm!$A$1:$Q$3226,13,FALSE)</f>
        <v>169576.52322060801</v>
      </c>
      <c r="S2621" s="1">
        <f>VLOOKUP($E2621,[1]AllProteinsNorm!$A$1:$Q$3226,16,FALSE)</f>
        <v>619928.32515013602</v>
      </c>
      <c r="T2621" s="1">
        <f>VLOOKUP($E2621,[1]AllProteinsNorm!$A$1:$Q$3226,17,FALSE)</f>
        <v>143311.079409889</v>
      </c>
      <c r="U2621" s="1">
        <f>VLOOKUP($E2621,[1]AllProteinsNorm!$A$1:$Q$3226,3,FALSE)</f>
        <v>632661.73669483897</v>
      </c>
      <c r="V2621" s="1">
        <f>VLOOKUP($E2621,[1]AllProteinsNorm!$A$1:$Q$3226,7,FALSE)</f>
        <v>310671.42898068402</v>
      </c>
      <c r="W2621" s="1">
        <f>VLOOKUP($E2621,[1]AllProteinsNorm!$A$1:$Q$3226,9,FALSE)</f>
        <v>583781.23251849704</v>
      </c>
      <c r="X2621" s="1">
        <f>VLOOKUP($E2621,[1]AllProteinsNorm!$A$1:$Q$3226,12,FALSE)</f>
        <v>200154.820347375</v>
      </c>
      <c r="Y2621" s="29">
        <f>VLOOKUP($E2621,[1]AllProteinsNorm!$A$1:$Q$3226,14,FALSE)</f>
        <v>697704.74650526501</v>
      </c>
      <c r="Z2621" s="25">
        <f t="shared" si="306"/>
        <v>0.97406974614704855</v>
      </c>
      <c r="AA2621" s="1">
        <f t="shared" si="306"/>
        <v>1.5195536520937782</v>
      </c>
      <c r="AB2621" s="1">
        <f t="shared" si="306"/>
        <v>0.84628133382420112</v>
      </c>
      <c r="AC2621" s="1">
        <f t="shared" si="306"/>
        <v>0.76764605230681926</v>
      </c>
      <c r="AD2621" s="1">
        <f t="shared" si="306"/>
        <v>0.89244921562815371</v>
      </c>
      <c r="AE2621" s="1">
        <f t="shared" si="306"/>
        <v>0.67340791927009591</v>
      </c>
      <c r="AF2621" s="1">
        <f t="shared" si="306"/>
        <v>0.54279594654448415</v>
      </c>
      <c r="AG2621" s="1">
        <f t="shared" si="306"/>
        <v>0.38605238166461525</v>
      </c>
      <c r="AH2621" s="1">
        <f t="shared" si="306"/>
        <v>1.4113086047543271</v>
      </c>
      <c r="AI2621" s="1">
        <f t="shared" si="306"/>
        <v>0.32625732898851495</v>
      </c>
      <c r="AJ2621" s="1">
        <f t="shared" si="306"/>
        <v>1.4402970741496641</v>
      </c>
      <c r="AK2621" s="1">
        <f t="shared" si="306"/>
        <v>0.70726444200718896</v>
      </c>
      <c r="AL2621" s="1">
        <f t="shared" si="306"/>
        <v>1.3290173126835396</v>
      </c>
      <c r="AM2621" s="1">
        <f t="shared" si="306"/>
        <v>0.45566593552713519</v>
      </c>
      <c r="AN2621" s="29">
        <f t="shared" si="306"/>
        <v>1.588371868767805</v>
      </c>
      <c r="AO2621" s="1">
        <f t="shared" si="302"/>
        <v>117831.40163357364</v>
      </c>
      <c r="AP2621" s="1">
        <f t="shared" si="303"/>
        <v>171759.96861965978</v>
      </c>
      <c r="AQ2621" s="29">
        <f t="shared" si="304"/>
        <v>194078.46685136779</v>
      </c>
    </row>
    <row r="2622" spans="1:43" x14ac:dyDescent="0.2">
      <c r="A2622" s="26"/>
      <c r="E2622" s="25" t="s">
        <v>5105</v>
      </c>
      <c r="F2622" s="26" t="s">
        <v>5106</v>
      </c>
      <c r="G2622" s="1">
        <v>0.36038997817422103</v>
      </c>
      <c r="H2622" s="1">
        <v>0.72513655629894902</v>
      </c>
      <c r="I2622" s="1">
        <f>VLOOKUP(F2622,'[1]SUSMB vs SHAM all proteins sum'!$B$2:$E$3214,2,FALSE)</f>
        <v>0.74476802813974696</v>
      </c>
      <c r="J2622" s="29">
        <f>VLOOKUP(F2622,'[1]SUSMB vs SHAM all proteins sum'!$B$2:$E$3214,3,FALSE)</f>
        <v>1.0398372648835801</v>
      </c>
      <c r="K2622" s="25">
        <f>VLOOKUP($E2622,[1]AllProteinsNorm!$A$1:$Q$3226,4,FALSE)</f>
        <v>44454.812172506703</v>
      </c>
      <c r="L2622" s="1">
        <f>VLOOKUP($E2622,[1]AllProteinsNorm!$A$1:$Q$3226,5,FALSE)</f>
        <v>42455.965989072902</v>
      </c>
      <c r="M2622" s="1">
        <f>VLOOKUP($E2622,[1]AllProteinsNorm!$A$1:$Q$3226,10,FALSE)</f>
        <v>60711.6468831155</v>
      </c>
      <c r="N2622" s="1">
        <f>VLOOKUP($E2622,[1]AllProteinsNorm!$A$1:$Q$3226,11,FALSE)</f>
        <v>42147.978730955998</v>
      </c>
      <c r="O2622" s="1">
        <f>VLOOKUP($E2622,[1]AllProteinsNorm!$A$1:$Q$3226,15,FALSE)</f>
        <v>65177.767959397803</v>
      </c>
      <c r="P2622" s="1">
        <f>VLOOKUP($E2622,[1]AllProteinsNorm!$A$1:$Q$3226,6,FALSE)</f>
        <v>10288.0591242188</v>
      </c>
      <c r="Q2622" s="1">
        <f>VLOOKUP($E2622,[1]AllProteinsNorm!$A$1:$Q$3226,8,FALSE)</f>
        <v>45797.156804744103</v>
      </c>
      <c r="R2622" s="1">
        <f>VLOOKUP($E2622,[1]AllProteinsNorm!$A$1:$Q$3226,13,FALSE)</f>
        <v>53181.4029291201</v>
      </c>
      <c r="S2622" s="1">
        <f>VLOOKUP($E2622,[1]AllProteinsNorm!$A$1:$Q$3226,16,FALSE)</f>
        <v>55169.3927294967</v>
      </c>
      <c r="T2622" s="1">
        <f>VLOOKUP($E2622,[1]AllProteinsNorm!$A$1:$Q$3226,17,FALSE)</f>
        <v>45653.575188972303</v>
      </c>
      <c r="U2622" s="1">
        <f>VLOOKUP($E2622,[1]AllProteinsNorm!$A$1:$Q$3226,3,FALSE)</f>
        <v>54709.465634170803</v>
      </c>
      <c r="V2622" s="1">
        <f>VLOOKUP($E2622,[1]AllProteinsNorm!$A$1:$Q$3226,7,FALSE)</f>
        <v>59856.298871624604</v>
      </c>
      <c r="W2622" s="1">
        <f>VLOOKUP($E2622,[1]AllProteinsNorm!$A$1:$Q$3226,9,FALSE)</f>
        <v>56797.389424629102</v>
      </c>
      <c r="X2622" s="1">
        <f>VLOOKUP($E2622,[1]AllProteinsNorm!$A$1:$Q$3226,12,FALSE)</f>
        <v>40699.079864002902</v>
      </c>
      <c r="Y2622" s="29">
        <f>VLOOKUP($E2622,[1]AllProteinsNorm!$A$1:$Q$3226,14,FALSE)</f>
        <v>50553.047917163203</v>
      </c>
      <c r="Z2622" s="25">
        <f t="shared" si="306"/>
        <v>0.87184018363359173</v>
      </c>
      <c r="AA2622" s="1">
        <f t="shared" si="306"/>
        <v>0.83263915367854913</v>
      </c>
      <c r="AB2622" s="1">
        <f t="shared" si="306"/>
        <v>1.1906664493795465</v>
      </c>
      <c r="AC2622" s="1">
        <f t="shared" si="306"/>
        <v>0.82659896017527945</v>
      </c>
      <c r="AD2622" s="1">
        <f t="shared" si="306"/>
        <v>1.2782552531330336</v>
      </c>
      <c r="AE2622" s="1">
        <f t="shared" si="306"/>
        <v>0.20176765838726063</v>
      </c>
      <c r="AF2622" s="1">
        <f t="shared" si="306"/>
        <v>0.8981660172942546</v>
      </c>
      <c r="AG2622" s="1">
        <f t="shared" si="306"/>
        <v>1.0429845910875581</v>
      </c>
      <c r="AH2622" s="1">
        <f t="shared" si="306"/>
        <v>1.0819727075123071</v>
      </c>
      <c r="AI2622" s="1">
        <f t="shared" si="306"/>
        <v>0.89535011916886986</v>
      </c>
      <c r="AJ2622" s="1">
        <f t="shared" si="306"/>
        <v>1.0729526958723752</v>
      </c>
      <c r="AK2622" s="1">
        <f t="shared" si="306"/>
        <v>1.1738915102680041</v>
      </c>
      <c r="AL2622" s="1">
        <f t="shared" si="306"/>
        <v>1.1139007006423045</v>
      </c>
      <c r="AM2622" s="1">
        <f t="shared" si="306"/>
        <v>0.79818340306238433</v>
      </c>
      <c r="AN2622" s="29">
        <f t="shared" si="306"/>
        <v>0.99143774150496178</v>
      </c>
      <c r="AO2622" s="1">
        <f t="shared" si="302"/>
        <v>9894.6746655329298</v>
      </c>
      <c r="AP2622" s="1">
        <f t="shared" si="303"/>
        <v>16320.963677058275</v>
      </c>
      <c r="AQ2622" s="29">
        <f t="shared" si="304"/>
        <v>6640.9955253501221</v>
      </c>
    </row>
    <row r="2623" spans="1:43" x14ac:dyDescent="0.2">
      <c r="A2623" s="26"/>
      <c r="E2623" s="25" t="s">
        <v>5107</v>
      </c>
      <c r="F2623" s="26" t="s">
        <v>5108</v>
      </c>
      <c r="G2623" s="1">
        <v>0.97298802068842105</v>
      </c>
      <c r="H2623" s="1">
        <v>0.97971831447537805</v>
      </c>
      <c r="I2623" s="1">
        <f>VLOOKUP(F2623,'[1]SUSMB vs SHAM all proteins sum'!$B$2:$E$3214,2,FALSE)</f>
        <v>0.58689095114927903</v>
      </c>
      <c r="J2623" s="29">
        <f>VLOOKUP(F2623,'[1]SUSMB vs SHAM all proteins sum'!$B$2:$E$3214,3,FALSE)</f>
        <v>1.4233061498767501</v>
      </c>
      <c r="K2623" s="25">
        <f>VLOOKUP($E2623,[1]AllProteinsNorm!$A$1:$Q$3226,4,FALSE)</f>
        <v>7187.7178450579604</v>
      </c>
      <c r="L2623" s="1">
        <f>VLOOKUP($E2623,[1]AllProteinsNorm!$A$1:$Q$3226,5,FALSE)</f>
        <v>55385.744667995299</v>
      </c>
      <c r="M2623" s="1">
        <f>VLOOKUP($E2623,[1]AllProteinsNorm!$A$1:$Q$3226,10,FALSE)</f>
        <v>10266.2848083223</v>
      </c>
      <c r="N2623" s="1">
        <f>VLOOKUP($E2623,[1]AllProteinsNorm!$A$1:$Q$3226,11,FALSE)</f>
        <v>72429.636685091406</v>
      </c>
      <c r="O2623" s="1">
        <f>VLOOKUP($E2623,[1]AllProteinsNorm!$A$1:$Q$3226,15,FALSE)</f>
        <v>8970.6468619686693</v>
      </c>
      <c r="P2623" s="1">
        <f>VLOOKUP($E2623,[1]AllProteinsNorm!$A$1:$Q$3226,6,FALSE)</f>
        <v>11550.981009759</v>
      </c>
      <c r="Q2623" s="1">
        <f>VLOOKUP($E2623,[1]AllProteinsNorm!$A$1:$Q$3226,8,FALSE)</f>
        <v>45650.034995419897</v>
      </c>
      <c r="R2623" s="1">
        <f>VLOOKUP($E2623,[1]AllProteinsNorm!$A$1:$Q$3226,13,FALSE)</f>
        <v>13765.4643104922</v>
      </c>
      <c r="S2623" s="1">
        <f>VLOOKUP($E2623,[1]AllProteinsNorm!$A$1:$Q$3226,16,FALSE)</f>
        <v>9170.7091736028397</v>
      </c>
      <c r="T2623" s="1">
        <f>VLOOKUP($E2623,[1]AllProteinsNorm!$A$1:$Q$3226,17,FALSE)</f>
        <v>36007.648308898097</v>
      </c>
      <c r="U2623" s="1">
        <f>VLOOKUP($E2623,[1]AllProteinsNorm!$A$1:$Q$3226,3,FALSE)</f>
        <v>16202.464203572001</v>
      </c>
      <c r="V2623" s="1">
        <f>VLOOKUP($E2623,[1]AllProteinsNorm!$A$1:$Q$3226,7,FALSE)</f>
        <v>65745.6199809354</v>
      </c>
      <c r="W2623" s="1">
        <f>VLOOKUP($E2623,[1]AllProteinsNorm!$A$1:$Q$3226,9,FALSE)</f>
        <v>48275.279880162401</v>
      </c>
      <c r="X2623" s="1">
        <f>VLOOKUP($E2623,[1]AllProteinsNorm!$A$1:$Q$3226,12,FALSE)</f>
        <v>37408.111651967498</v>
      </c>
      <c r="Y2623" s="29">
        <f>VLOOKUP($E2623,[1]AllProteinsNorm!$A$1:$Q$3226,14,FALSE)</f>
        <v>8062.9792650336203</v>
      </c>
      <c r="Z2623" s="25">
        <f t="shared" si="306"/>
        <v>0.23300429222518029</v>
      </c>
      <c r="AA2623" s="1">
        <f t="shared" si="306"/>
        <v>1.7954400150256222</v>
      </c>
      <c r="AB2623" s="1">
        <f t="shared" si="306"/>
        <v>0.33280221582292352</v>
      </c>
      <c r="AC2623" s="1">
        <f t="shared" si="306"/>
        <v>2.3479519641328643</v>
      </c>
      <c r="AD2623" s="1">
        <f t="shared" si="306"/>
        <v>0.2908015127934101</v>
      </c>
      <c r="AE2623" s="1">
        <f t="shared" si="306"/>
        <v>0.37444822024224728</v>
      </c>
      <c r="AF2623" s="1">
        <f t="shared" si="306"/>
        <v>1.4798374565406653</v>
      </c>
      <c r="AG2623" s="1">
        <f t="shared" si="306"/>
        <v>0.44623513860140268</v>
      </c>
      <c r="AH2623" s="1">
        <f t="shared" si="306"/>
        <v>0.2972869339421137</v>
      </c>
      <c r="AI2623" s="1">
        <f t="shared" si="306"/>
        <v>1.1672601498508539</v>
      </c>
      <c r="AJ2623" s="1">
        <f t="shared" si="306"/>
        <v>0.52523537866095393</v>
      </c>
      <c r="AK2623" s="1">
        <f t="shared" si="306"/>
        <v>2.1312761547945813</v>
      </c>
      <c r="AL2623" s="1">
        <f t="shared" si="306"/>
        <v>1.5649400356169687</v>
      </c>
      <c r="AM2623" s="1">
        <f t="shared" si="306"/>
        <v>1.2126589783905075</v>
      </c>
      <c r="AN2623" s="29">
        <f t="shared" si="306"/>
        <v>0.26137764689347143</v>
      </c>
      <c r="AO2623" s="1">
        <f t="shared" si="302"/>
        <v>27543.303923136806</v>
      </c>
      <c r="AP2623" s="1">
        <f t="shared" si="303"/>
        <v>14761.889032950134</v>
      </c>
      <c r="AQ2623" s="29">
        <f t="shared" si="304"/>
        <v>21005.614440843037</v>
      </c>
    </row>
    <row r="2624" spans="1:43" x14ac:dyDescent="0.2">
      <c r="A2624" s="26"/>
      <c r="E2624" s="25" t="s">
        <v>5109</v>
      </c>
      <c r="F2624" s="26" t="s">
        <v>5110</v>
      </c>
      <c r="G2624" s="1">
        <v>0.66794479836444798</v>
      </c>
      <c r="H2624" s="1">
        <v>1.04825371995323</v>
      </c>
      <c r="I2624" s="1">
        <f>VLOOKUP(F2624,'[1]SUSMB vs SHAM all proteins sum'!$B$2:$E$3214,2,FALSE)</f>
        <v>0.16012023730063499</v>
      </c>
      <c r="J2624" s="29">
        <f>VLOOKUP(F2624,'[1]SUSMB vs SHAM all proteins sum'!$B$2:$E$3214,3,FALSE)</f>
        <v>1.16949049959215</v>
      </c>
      <c r="K2624" s="25">
        <f>VLOOKUP($E2624,[1]AllProteinsNorm!$A$1:$Q$3226,4,FALSE)</f>
        <v>160284.15015717299</v>
      </c>
      <c r="L2624" s="1">
        <f>VLOOKUP($E2624,[1]AllProteinsNorm!$A$1:$Q$3226,5,FALSE)</f>
        <v>192680.43179957799</v>
      </c>
      <c r="M2624" s="1">
        <f>VLOOKUP($E2624,[1]AllProteinsNorm!$A$1:$Q$3226,10,FALSE)</f>
        <v>206923.33677813</v>
      </c>
      <c r="N2624" s="1">
        <f>VLOOKUP($E2624,[1]AllProteinsNorm!$A$1:$Q$3226,11,FALSE)</f>
        <v>178625.50438207301</v>
      </c>
      <c r="O2624" s="1">
        <f>VLOOKUP($E2624,[1]AllProteinsNorm!$A$1:$Q$3226,15,FALSE)</f>
        <v>190410.56498233901</v>
      </c>
      <c r="P2624" s="1">
        <f>VLOOKUP($E2624,[1]AllProteinsNorm!$A$1:$Q$3226,6,FALSE)</f>
        <v>160512.864557049</v>
      </c>
      <c r="Q2624" s="1">
        <f>VLOOKUP($E2624,[1]AllProteinsNorm!$A$1:$Q$3226,8,FALSE)</f>
        <v>214591.664900089</v>
      </c>
      <c r="R2624" s="1">
        <f>VLOOKUP($E2624,[1]AllProteinsNorm!$A$1:$Q$3226,13,FALSE)</f>
        <v>257934.54672421099</v>
      </c>
      <c r="S2624" s="1">
        <f>VLOOKUP($E2624,[1]AllProteinsNorm!$A$1:$Q$3226,16,FALSE)</f>
        <v>203049.51906142099</v>
      </c>
      <c r="T2624" s="1">
        <f>VLOOKUP($E2624,[1]AllProteinsNorm!$A$1:$Q$3226,17,FALSE)</f>
        <v>152500.07613822099</v>
      </c>
      <c r="U2624" s="1">
        <f>VLOOKUP($E2624,[1]AllProteinsNorm!$A$1:$Q$3226,3,FALSE)</f>
        <v>223657.06168263499</v>
      </c>
      <c r="V2624" s="1">
        <f>VLOOKUP($E2624,[1]AllProteinsNorm!$A$1:$Q$3226,7,FALSE)</f>
        <v>223122.77466888001</v>
      </c>
      <c r="W2624" s="1">
        <f>VLOOKUP($E2624,[1]AllProteinsNorm!$A$1:$Q$3226,9,FALSE)</f>
        <v>155535.692121909</v>
      </c>
      <c r="X2624" s="1">
        <f>VLOOKUP($E2624,[1]AllProteinsNorm!$A$1:$Q$3226,12,FALSE)</f>
        <v>273876.82176760002</v>
      </c>
      <c r="Y2624" s="29">
        <f>VLOOKUP($E2624,[1]AllProteinsNorm!$A$1:$Q$3226,14,FALSE)</f>
        <v>223688.573956137</v>
      </c>
      <c r="Z2624" s="25">
        <f t="shared" ref="Z2624:AN2640" si="307">K2624/AVERAGE($K2624:$O2624)</f>
        <v>0.86274093580647282</v>
      </c>
      <c r="AA2624" s="1">
        <f t="shared" si="307"/>
        <v>1.0371162456135339</v>
      </c>
      <c r="AB2624" s="1">
        <f t="shared" si="307"/>
        <v>1.1137797033400105</v>
      </c>
      <c r="AC2624" s="1">
        <f t="shared" si="307"/>
        <v>0.96146459059349676</v>
      </c>
      <c r="AD2624" s="1">
        <f t="shared" si="307"/>
        <v>1.0248985246464857</v>
      </c>
      <c r="AE2624" s="1">
        <f t="shared" si="307"/>
        <v>0.86397200747006508</v>
      </c>
      <c r="AF2624" s="1">
        <f t="shared" si="307"/>
        <v>1.1550550295249304</v>
      </c>
      <c r="AG2624" s="1">
        <f t="shared" si="307"/>
        <v>1.3883512000372642</v>
      </c>
      <c r="AH2624" s="1">
        <f t="shared" si="307"/>
        <v>1.0929286016011299</v>
      </c>
      <c r="AI2624" s="1">
        <f t="shared" si="307"/>
        <v>0.82084259902824364</v>
      </c>
      <c r="AJ2624" s="1">
        <f t="shared" si="307"/>
        <v>1.2038501779907109</v>
      </c>
      <c r="AK2624" s="1">
        <f t="shared" si="307"/>
        <v>1.2009743398134225</v>
      </c>
      <c r="AL2624" s="1">
        <f t="shared" si="307"/>
        <v>0.83718201981281881</v>
      </c>
      <c r="AM2624" s="1">
        <f t="shared" si="307"/>
        <v>1.4741616390378176</v>
      </c>
      <c r="AN2624" s="29">
        <f t="shared" si="307"/>
        <v>1.20401979506329</v>
      </c>
      <c r="AO2624" s="1">
        <f t="shared" si="302"/>
        <v>15603.357541624517</v>
      </c>
      <c r="AP2624" s="1">
        <f t="shared" si="303"/>
        <v>38387.65661875403</v>
      </c>
      <c r="AQ2624" s="29">
        <f t="shared" si="304"/>
        <v>37669.848626674131</v>
      </c>
    </row>
    <row r="2625" spans="1:43" x14ac:dyDescent="0.2">
      <c r="A2625" s="26"/>
      <c r="E2625" s="25" t="s">
        <v>5111</v>
      </c>
      <c r="F2625" s="26" t="s">
        <v>5112</v>
      </c>
      <c r="G2625" s="1">
        <v>0.96460517690319503</v>
      </c>
      <c r="H2625" s="1">
        <v>0.98865364441486503</v>
      </c>
      <c r="I2625" s="1">
        <f>VLOOKUP(F2625,'[1]SUSMB vs SHAM all proteins sum'!$B$2:$E$3214,2,FALSE)</f>
        <v>0.20589414974959899</v>
      </c>
      <c r="J2625" s="29">
        <f>VLOOKUP(F2625,'[1]SUSMB vs SHAM all proteins sum'!$B$2:$E$3214,3,FALSE)</f>
        <v>1.3850981412672001</v>
      </c>
      <c r="K2625" s="25">
        <f>VLOOKUP($E2625,[1]AllProteinsNorm!$A$1:$Q$3226,4,FALSE)</f>
        <v>319571.34850977</v>
      </c>
      <c r="L2625" s="1">
        <f>VLOOKUP($E2625,[1]AllProteinsNorm!$A$1:$Q$3226,5,FALSE)</f>
        <v>128552.092278172</v>
      </c>
      <c r="M2625" s="1">
        <f>VLOOKUP($E2625,[1]AllProteinsNorm!$A$1:$Q$3226,10,FALSE)</f>
        <v>153551.96596289301</v>
      </c>
      <c r="N2625" s="1">
        <f>VLOOKUP($E2625,[1]AllProteinsNorm!$A$1:$Q$3226,11,FALSE)</f>
        <v>219009.555639253</v>
      </c>
      <c r="O2625" s="1">
        <f>VLOOKUP($E2625,[1]AllProteinsNorm!$A$1:$Q$3226,15,FALSE)</f>
        <v>117649.76899691101</v>
      </c>
      <c r="P2625" s="1">
        <f>VLOOKUP($E2625,[1]AllProteinsNorm!$A$1:$Q$3226,6,FALSE)</f>
        <v>115576.426894164</v>
      </c>
      <c r="Q2625" s="1">
        <f>VLOOKUP($E2625,[1]AllProteinsNorm!$A$1:$Q$3226,8,FALSE)</f>
        <v>273323.48211551399</v>
      </c>
      <c r="R2625" s="1">
        <f>VLOOKUP($E2625,[1]AllProteinsNorm!$A$1:$Q$3226,13,FALSE)</f>
        <v>226688.72561729301</v>
      </c>
      <c r="S2625" s="1">
        <f>VLOOKUP($E2625,[1]AllProteinsNorm!$A$1:$Q$3226,16,FALSE)</f>
        <v>123306.991047025</v>
      </c>
      <c r="T2625" s="1">
        <f>VLOOKUP($E2625,[1]AllProteinsNorm!$A$1:$Q$3226,17,FALSE)</f>
        <v>173865.54923803601</v>
      </c>
      <c r="U2625" s="1">
        <f>VLOOKUP($E2625,[1]AllProteinsNorm!$A$1:$Q$3226,3,FALSE)</f>
        <v>339188.92970655102</v>
      </c>
      <c r="V2625" s="1">
        <f>VLOOKUP($E2625,[1]AllProteinsNorm!$A$1:$Q$3226,7,FALSE)</f>
        <v>344326.20320296998</v>
      </c>
      <c r="W2625" s="1">
        <f>VLOOKUP($E2625,[1]AllProteinsNorm!$A$1:$Q$3226,9,FALSE)</f>
        <v>190212.791912783</v>
      </c>
      <c r="X2625" s="1">
        <f>VLOOKUP($E2625,[1]AllProteinsNorm!$A$1:$Q$3226,12,FALSE)</f>
        <v>167986.054379373</v>
      </c>
      <c r="Y2625" s="29">
        <f>VLOOKUP($E2625,[1]AllProteinsNorm!$A$1:$Q$3226,14,FALSE)</f>
        <v>222041.702257442</v>
      </c>
      <c r="Z2625" s="25">
        <f t="shared" si="307"/>
        <v>1.7028643287955236</v>
      </c>
      <c r="AA2625" s="1">
        <f t="shared" si="307"/>
        <v>0.68500124730624001</v>
      </c>
      <c r="AB2625" s="1">
        <f t="shared" si="307"/>
        <v>0.81821529581410801</v>
      </c>
      <c r="AC2625" s="1">
        <f t="shared" si="307"/>
        <v>1.1670118792018074</v>
      </c>
      <c r="AD2625" s="1">
        <f t="shared" si="307"/>
        <v>0.62690724888232074</v>
      </c>
      <c r="AE2625" s="1">
        <f t="shared" si="307"/>
        <v>0.61585926124318535</v>
      </c>
      <c r="AF2625" s="1">
        <f t="shared" si="307"/>
        <v>1.4564284629617248</v>
      </c>
      <c r="AG2625" s="1">
        <f t="shared" si="307"/>
        <v>1.2079310188285004</v>
      </c>
      <c r="AH2625" s="1">
        <f t="shared" si="307"/>
        <v>0.65705225929748345</v>
      </c>
      <c r="AI2625" s="1">
        <f t="shared" si="307"/>
        <v>0.92645802943389255</v>
      </c>
      <c r="AJ2625" s="1">
        <f t="shared" si="307"/>
        <v>1.8073983534915044</v>
      </c>
      <c r="AK2625" s="1">
        <f t="shared" si="307"/>
        <v>1.8347727718338016</v>
      </c>
      <c r="AL2625" s="1">
        <f t="shared" si="307"/>
        <v>1.0135657647011533</v>
      </c>
      <c r="AM2625" s="1">
        <f t="shared" si="307"/>
        <v>0.89512861860641402</v>
      </c>
      <c r="AN2625" s="29">
        <f t="shared" si="307"/>
        <v>1.1831689419042988</v>
      </c>
      <c r="AO2625" s="1">
        <f t="shared" si="302"/>
        <v>74755.51277253771</v>
      </c>
      <c r="AP2625" s="1">
        <f t="shared" si="303"/>
        <v>60429.571269239546</v>
      </c>
      <c r="AQ2625" s="29">
        <f t="shared" si="304"/>
        <v>74695.003819795063</v>
      </c>
    </row>
    <row r="2626" spans="1:43" x14ac:dyDescent="0.2">
      <c r="A2626" s="26"/>
      <c r="E2626" s="25" t="s">
        <v>5113</v>
      </c>
      <c r="F2626" s="26" t="s">
        <v>5114</v>
      </c>
      <c r="G2626" s="1">
        <v>0.57225076071636705</v>
      </c>
      <c r="H2626" s="1">
        <v>1.0357169259396599</v>
      </c>
      <c r="I2626" s="1">
        <f>VLOOKUP(F2626,'[1]SUSMB vs SHAM all proteins sum'!$B$2:$E$3214,2,FALSE)</f>
        <v>0.57164853471279098</v>
      </c>
      <c r="J2626" s="29">
        <f>VLOOKUP(F2626,'[1]SUSMB vs SHAM all proteins sum'!$B$2:$E$3214,3,FALSE)</f>
        <v>1.04180439603398</v>
      </c>
      <c r="K2626" s="25">
        <f>VLOOKUP($E2626,[1]AllProteinsNorm!$A$1:$Q$3226,4,FALSE)</f>
        <v>527669.39610949706</v>
      </c>
      <c r="L2626" s="1">
        <f>VLOOKUP($E2626,[1]AllProteinsNorm!$A$1:$Q$3226,5,FALSE)</f>
        <v>540275.56204189803</v>
      </c>
      <c r="M2626" s="1">
        <f>VLOOKUP($E2626,[1]AllProteinsNorm!$A$1:$Q$3226,10,FALSE)</f>
        <v>477701.18527928903</v>
      </c>
      <c r="N2626" s="1">
        <f>VLOOKUP($E2626,[1]AllProteinsNorm!$A$1:$Q$3226,11,FALSE)</f>
        <v>556243.98375685897</v>
      </c>
      <c r="O2626" s="1">
        <f>VLOOKUP($E2626,[1]AllProteinsNorm!$A$1:$Q$3226,15,FALSE)</f>
        <v>647810.729749094</v>
      </c>
      <c r="P2626" s="1">
        <f>VLOOKUP($E2626,[1]AllProteinsNorm!$A$1:$Q$3226,6,FALSE)</f>
        <v>552801.83413290896</v>
      </c>
      <c r="Q2626" s="1">
        <f>VLOOKUP($E2626,[1]AllProteinsNorm!$A$1:$Q$3226,8,FALSE)</f>
        <v>624771.02685157198</v>
      </c>
      <c r="R2626" s="1">
        <f>VLOOKUP($E2626,[1]AllProteinsNorm!$A$1:$Q$3226,13,FALSE)</f>
        <v>599728.94205012103</v>
      </c>
      <c r="S2626" s="1">
        <f>VLOOKUP($E2626,[1]AllProteinsNorm!$A$1:$Q$3226,16,FALSE)</f>
        <v>521274.48738237901</v>
      </c>
      <c r="T2626" s="1">
        <f>VLOOKUP($E2626,[1]AllProteinsNorm!$A$1:$Q$3226,17,FALSE)</f>
        <v>541677.18890211696</v>
      </c>
      <c r="U2626" s="1">
        <f>VLOOKUP($E2626,[1]AllProteinsNorm!$A$1:$Q$3226,3,FALSE)</f>
        <v>536961.63392399799</v>
      </c>
      <c r="V2626" s="1">
        <f>VLOOKUP($E2626,[1]AllProteinsNorm!$A$1:$Q$3226,7,FALSE)</f>
        <v>517931.23123286699</v>
      </c>
      <c r="W2626" s="1">
        <f>VLOOKUP($E2626,[1]AllProteinsNorm!$A$1:$Q$3226,9,FALSE)</f>
        <v>604206.42476703203</v>
      </c>
      <c r="X2626" s="1">
        <f>VLOOKUP($E2626,[1]AllProteinsNorm!$A$1:$Q$3226,12,FALSE)</f>
        <v>672158.14786277502</v>
      </c>
      <c r="Y2626" s="29">
        <f>VLOOKUP($E2626,[1]AllProteinsNorm!$A$1:$Q$3226,14,FALSE)</f>
        <v>533219.19975944201</v>
      </c>
      <c r="Z2626" s="25">
        <f t="shared" si="307"/>
        <v>0.95950327610792974</v>
      </c>
      <c r="AA2626" s="1">
        <f t="shared" si="307"/>
        <v>0.98242607132872528</v>
      </c>
      <c r="AB2626" s="1">
        <f t="shared" si="307"/>
        <v>0.86864209987460628</v>
      </c>
      <c r="AC2626" s="1">
        <f t="shared" si="307"/>
        <v>1.0114627239425498</v>
      </c>
      <c r="AD2626" s="1">
        <f t="shared" si="307"/>
        <v>1.1779658287461883</v>
      </c>
      <c r="AE2626" s="1">
        <f t="shared" si="307"/>
        <v>1.0052035892165549</v>
      </c>
      <c r="AF2626" s="1">
        <f t="shared" si="307"/>
        <v>1.1360709025410338</v>
      </c>
      <c r="AG2626" s="1">
        <f t="shared" si="307"/>
        <v>1.0905348858898452</v>
      </c>
      <c r="AH2626" s="1">
        <f t="shared" si="307"/>
        <v>0.94787490440526667</v>
      </c>
      <c r="AI2626" s="1">
        <f t="shared" si="307"/>
        <v>0.98497476104652326</v>
      </c>
      <c r="AJ2626" s="1">
        <f t="shared" si="307"/>
        <v>0.9764000919762077</v>
      </c>
      <c r="AK2626" s="1">
        <f t="shared" si="307"/>
        <v>0.94179559555776415</v>
      </c>
      <c r="AL2626" s="1">
        <f t="shared" si="307"/>
        <v>1.0986766492122366</v>
      </c>
      <c r="AM2626" s="1">
        <f t="shared" si="307"/>
        <v>1.2222386776494791</v>
      </c>
      <c r="AN2626" s="29">
        <f t="shared" si="307"/>
        <v>0.96959492596130292</v>
      </c>
      <c r="AO2626" s="1">
        <f t="shared" si="302"/>
        <v>55545.022213744334</v>
      </c>
      <c r="AP2626" s="1">
        <f t="shared" si="303"/>
        <v>38306.16285207044</v>
      </c>
      <c r="AQ2626" s="29">
        <f t="shared" si="304"/>
        <v>57827.276683931108</v>
      </c>
    </row>
    <row r="2627" spans="1:43" x14ac:dyDescent="0.2">
      <c r="A2627" s="26"/>
      <c r="E2627" s="25" t="s">
        <v>5115</v>
      </c>
      <c r="F2627" s="26" t="s">
        <v>5116</v>
      </c>
      <c r="G2627" s="1">
        <v>0.72520158750730501</v>
      </c>
      <c r="H2627" s="1">
        <v>0.82776471280866604</v>
      </c>
      <c r="I2627" s="1">
        <f>VLOOKUP(F2627,'[1]SUSMB vs SHAM all proteins sum'!$B$2:$E$3214,2,FALSE)</f>
        <v>0.76891563244685601</v>
      </c>
      <c r="J2627" s="29">
        <f>VLOOKUP(F2627,'[1]SUSMB vs SHAM all proteins sum'!$B$2:$E$3214,3,FALSE)</f>
        <v>1.20760985171562</v>
      </c>
      <c r="K2627" s="25">
        <f>VLOOKUP($E2627,[1]AllProteinsNorm!$A$1:$Q$3226,4,FALSE)</f>
        <v>20512.417776510702</v>
      </c>
      <c r="L2627" s="1">
        <f>VLOOKUP($E2627,[1]AllProteinsNorm!$A$1:$Q$3226,5,FALSE)</f>
        <v>43674.714032918302</v>
      </c>
      <c r="M2627" s="1">
        <f>VLOOKUP($E2627,[1]AllProteinsNorm!$A$1:$Q$3226,10,FALSE)</f>
        <v>14364.339590187299</v>
      </c>
      <c r="N2627" s="1">
        <f>VLOOKUP($E2627,[1]AllProteinsNorm!$A$1:$Q$3226,11,FALSE)</f>
        <v>62247.391643933901</v>
      </c>
      <c r="O2627" s="1">
        <f>VLOOKUP($E2627,[1]AllProteinsNorm!$A$1:$Q$3226,15,FALSE)</f>
        <v>6164.1083674022502</v>
      </c>
      <c r="P2627" s="1">
        <f>VLOOKUP($E2627,[1]AllProteinsNorm!$A$1:$Q$3226,6,FALSE)</f>
        <v>11241.5718615146</v>
      </c>
      <c r="Q2627" s="1">
        <f>VLOOKUP($E2627,[1]AllProteinsNorm!$A$1:$Q$3226,8,FALSE)</f>
        <v>12728.3586053608</v>
      </c>
      <c r="R2627" s="1">
        <f>VLOOKUP($E2627,[1]AllProteinsNorm!$A$1:$Q$3226,13,FALSE)</f>
        <v>41889.093110506597</v>
      </c>
      <c r="S2627" s="1">
        <f>VLOOKUP($E2627,[1]AllProteinsNorm!$A$1:$Q$3226,16,FALSE)</f>
        <v>36002.189371603999</v>
      </c>
      <c r="T2627" s="1">
        <f>VLOOKUP($E2627,[1]AllProteinsNorm!$A$1:$Q$3226,17,FALSE)</f>
        <v>8892.6098777004008</v>
      </c>
      <c r="U2627" s="1">
        <f>VLOOKUP($E2627,[1]AllProteinsNorm!$A$1:$Q$3226,3,FALSE)</f>
        <v>36855.142919661601</v>
      </c>
      <c r="V2627" s="1">
        <f>VLOOKUP($E2627,[1]AllProteinsNorm!$A$1:$Q$3226,7,FALSE)</f>
        <v>6002.2370168348598</v>
      </c>
      <c r="W2627" s="1">
        <f>VLOOKUP($E2627,[1]AllProteinsNorm!$A$1:$Q$3226,9,FALSE)</f>
        <v>57744.025278317902</v>
      </c>
      <c r="X2627" s="1">
        <f>VLOOKUP($E2627,[1]AllProteinsNorm!$A$1:$Q$3226,12,FALSE)</f>
        <v>72000.905868510803</v>
      </c>
      <c r="Y2627" s="29">
        <f>VLOOKUP($E2627,[1]AllProteinsNorm!$A$1:$Q$3226,14,FALSE)</f>
        <v>13787.9909927105</v>
      </c>
      <c r="Z2627" s="25">
        <f t="shared" si="307"/>
        <v>0.69787707677574928</v>
      </c>
      <c r="AA2627" s="1">
        <f t="shared" si="307"/>
        <v>1.4859087841518503</v>
      </c>
      <c r="AB2627" s="1">
        <f t="shared" si="307"/>
        <v>0.48870608195653265</v>
      </c>
      <c r="AC2627" s="1">
        <f t="shared" si="307"/>
        <v>2.1177916806632728</v>
      </c>
      <c r="AD2627" s="1">
        <f t="shared" si="307"/>
        <v>0.20971637645259494</v>
      </c>
      <c r="AE2627" s="1">
        <f t="shared" si="307"/>
        <v>0.38246273035946587</v>
      </c>
      <c r="AF2627" s="1">
        <f t="shared" si="307"/>
        <v>0.43304644983560175</v>
      </c>
      <c r="AG2627" s="1">
        <f t="shared" si="307"/>
        <v>1.4251580758180289</v>
      </c>
      <c r="AH2627" s="1">
        <f t="shared" si="307"/>
        <v>1.2248728038755798</v>
      </c>
      <c r="AI2627" s="1">
        <f t="shared" si="307"/>
        <v>0.3025459335887406</v>
      </c>
      <c r="AJ2627" s="1">
        <f t="shared" si="307"/>
        <v>1.253892139149922</v>
      </c>
      <c r="AK2627" s="1">
        <f t="shared" si="307"/>
        <v>0.20420916096105626</v>
      </c>
      <c r="AL2627" s="1">
        <f t="shared" si="307"/>
        <v>1.9645773599952714</v>
      </c>
      <c r="AM2627" s="1">
        <f t="shared" si="307"/>
        <v>2.4496274529988482</v>
      </c>
      <c r="AN2627" s="29">
        <f t="shared" si="307"/>
        <v>0.46909744884495941</v>
      </c>
      <c r="AO2627" s="1">
        <f t="shared" si="302"/>
        <v>20628.549081351361</v>
      </c>
      <c r="AP2627" s="1">
        <f t="shared" si="303"/>
        <v>13892.692094520431</v>
      </c>
      <c r="AQ2627" s="29">
        <f t="shared" si="304"/>
        <v>25118.403866806577</v>
      </c>
    </row>
    <row r="2628" spans="1:43" x14ac:dyDescent="0.2">
      <c r="A2628" s="26"/>
      <c r="E2628" s="25" t="s">
        <v>5117</v>
      </c>
      <c r="F2628" s="26" t="s">
        <v>5118</v>
      </c>
      <c r="G2628" s="1">
        <v>0.58733204319421195</v>
      </c>
      <c r="H2628" s="43">
        <v>0.64973310267750894</v>
      </c>
      <c r="I2628" s="1">
        <f>VLOOKUP(F2628,'[1]SUSMB vs SHAM all proteins sum'!$B$2:$E$3214,2,FALSE)</f>
        <v>0.385307245509726</v>
      </c>
      <c r="J2628" s="29">
        <f>VLOOKUP(F2628,'[1]SUSMB vs SHAM all proteins sum'!$B$2:$E$3214,3,FALSE)</f>
        <v>0.44335903670569599</v>
      </c>
      <c r="K2628" s="25">
        <f>VLOOKUP($E2628,[1]AllProteinsNorm!$A$1:$Q$3226,4,FALSE)</f>
        <v>6733.9623424819702</v>
      </c>
      <c r="L2628" s="1">
        <f>VLOOKUP($E2628,[1]AllProteinsNorm!$A$1:$Q$3226,5,FALSE)</f>
        <v>40431.045234365702</v>
      </c>
      <c r="M2628" s="1">
        <f>VLOOKUP($E2628,[1]AllProteinsNorm!$A$1:$Q$3226,10,FALSE)</f>
        <v>13826.6154733489</v>
      </c>
      <c r="N2628" s="1">
        <f>VLOOKUP($E2628,[1]AllProteinsNorm!$A$1:$Q$3226,11,FALSE)</f>
        <v>88209.5514159468</v>
      </c>
      <c r="O2628" s="1">
        <f>VLOOKUP($E2628,[1]AllProteinsNorm!$A$1:$Q$3226,15,FALSE)</f>
        <v>206347.99929087699</v>
      </c>
      <c r="P2628" s="1">
        <f>VLOOKUP($E2628,[1]AllProteinsNorm!$A$1:$Q$3226,6,FALSE)</f>
        <v>13997.3219983407</v>
      </c>
      <c r="Q2628" s="1">
        <f>VLOOKUP($E2628,[1]AllProteinsNorm!$A$1:$Q$3226,8,FALSE)</f>
        <v>7707.5792520996201</v>
      </c>
      <c r="R2628" s="1">
        <f>VLOOKUP($E2628,[1]AllProteinsNorm!$A$1:$Q$3226,13,FALSE)</f>
        <v>39131.708426086399</v>
      </c>
      <c r="S2628" s="1">
        <f>VLOOKUP($E2628,[1]AllProteinsNorm!$A$1:$Q$3226,16,FALSE)</f>
        <v>103863.530639505</v>
      </c>
      <c r="T2628" s="1">
        <f>VLOOKUP($E2628,[1]AllProteinsNorm!$A$1:$Q$3226,17,FALSE)</f>
        <v>18094.123058269601</v>
      </c>
      <c r="U2628" s="1">
        <f>VLOOKUP($E2628,[1]AllProteinsNorm!$A$1:$Q$3226,3,FALSE)</f>
        <v>48385.810637329203</v>
      </c>
      <c r="V2628" s="1">
        <f>VLOOKUP($E2628,[1]AllProteinsNorm!$A$1:$Q$3226,7,FALSE)</f>
        <v>12208.6266179296</v>
      </c>
      <c r="W2628" s="1">
        <f>VLOOKUP($E2628,[1]AllProteinsNorm!$A$1:$Q$3226,9,FALSE)</f>
        <v>1700.40190721824</v>
      </c>
      <c r="X2628" s="1">
        <f>VLOOKUP($E2628,[1]AllProteinsNorm!$A$1:$Q$3226,12,FALSE)</f>
        <v>59897.405012435702</v>
      </c>
      <c r="Y2628" s="29">
        <f>VLOOKUP($E2628,[1]AllProteinsNorm!$A$1:$Q$3226,14,FALSE)</f>
        <v>19509.709979267402</v>
      </c>
      <c r="Z2628" s="25">
        <f t="shared" si="307"/>
        <v>9.4698045158219224E-2</v>
      </c>
      <c r="AA2628" s="1">
        <f t="shared" si="307"/>
        <v>0.56857177879417564</v>
      </c>
      <c r="AB2628" s="1">
        <f t="shared" si="307"/>
        <v>0.19444027006511769</v>
      </c>
      <c r="AC2628" s="1">
        <f t="shared" si="307"/>
        <v>1.2404690817286013</v>
      </c>
      <c r="AD2628" s="1">
        <f t="shared" si="307"/>
        <v>2.9018208242538859</v>
      </c>
      <c r="AE2628" s="1">
        <f t="shared" si="307"/>
        <v>0.19684087366078881</v>
      </c>
      <c r="AF2628" s="1">
        <f t="shared" si="307"/>
        <v>0.10838977870001916</v>
      </c>
      <c r="AG2628" s="1">
        <f t="shared" si="307"/>
        <v>0.55029952696260109</v>
      </c>
      <c r="AH2628" s="1">
        <f t="shared" si="307"/>
        <v>1.4606071157752787</v>
      </c>
      <c r="AI2628" s="1">
        <f t="shared" si="307"/>
        <v>0.25445317263815365</v>
      </c>
      <c r="AJ2628" s="1">
        <f t="shared" si="307"/>
        <v>0.68043767513288744</v>
      </c>
      <c r="AK2628" s="1">
        <f t="shared" si="307"/>
        <v>0.17168689338978582</v>
      </c>
      <c r="AL2628" s="1">
        <f t="shared" si="307"/>
        <v>2.3912331018103868E-2</v>
      </c>
      <c r="AM2628" s="1">
        <f t="shared" si="307"/>
        <v>0.84232237667031018</v>
      </c>
      <c r="AN2628" s="29">
        <f t="shared" si="307"/>
        <v>0.27436022102248209</v>
      </c>
      <c r="AO2628" s="1">
        <f t="shared" si="302"/>
        <v>73414.671208841493</v>
      </c>
      <c r="AP2628" s="1">
        <f t="shared" si="303"/>
        <v>35267.277034206592</v>
      </c>
      <c r="AQ2628" s="29">
        <f t="shared" si="304"/>
        <v>22115.911692940805</v>
      </c>
    </row>
    <row r="2629" spans="1:43" x14ac:dyDescent="0.2">
      <c r="A2629" s="26"/>
      <c r="E2629" s="25" t="s">
        <v>5119</v>
      </c>
      <c r="F2629" s="26" t="s">
        <v>5120</v>
      </c>
      <c r="G2629" s="1">
        <v>0.91106943209722702</v>
      </c>
      <c r="H2629" s="1">
        <v>1.0177186335591699</v>
      </c>
      <c r="I2629" s="1">
        <f>VLOOKUP(F2629,'[1]SUSMB vs SHAM all proteins sum'!$B$2:$E$3214,2,FALSE)</f>
        <v>0.88757171959813097</v>
      </c>
      <c r="J2629" s="29">
        <f>VLOOKUP(F2629,'[1]SUSMB vs SHAM all proteins sum'!$B$2:$E$3214,3,FALSE)</f>
        <v>0.96781843658432598</v>
      </c>
      <c r="K2629" s="25">
        <f>VLOOKUP($E2629,[1]AllProteinsNorm!$A$1:$Q$3226,4,FALSE)</f>
        <v>94460.614627318806</v>
      </c>
      <c r="L2629" s="1">
        <f>VLOOKUP($E2629,[1]AllProteinsNorm!$A$1:$Q$3226,5,FALSE)</f>
        <v>62846.338755958001</v>
      </c>
      <c r="M2629" s="1">
        <f>VLOOKUP($E2629,[1]AllProteinsNorm!$A$1:$Q$3226,10,FALSE)</f>
        <v>105920.147738541</v>
      </c>
      <c r="N2629" s="1">
        <f>VLOOKUP($E2629,[1]AllProteinsNorm!$A$1:$Q$3226,11,FALSE)</f>
        <v>73478.019189744999</v>
      </c>
      <c r="O2629" s="1">
        <f>VLOOKUP($E2629,[1]AllProteinsNorm!$A$1:$Q$3226,15,FALSE)</f>
        <v>123165.559605881</v>
      </c>
      <c r="P2629" s="1">
        <f>VLOOKUP($E2629,[1]AllProteinsNorm!$A$1:$Q$3226,6,FALSE)</f>
        <v>120804.28521526299</v>
      </c>
      <c r="Q2629" s="1">
        <f>VLOOKUP($E2629,[1]AllProteinsNorm!$A$1:$Q$3226,8,FALSE)</f>
        <v>80446.897319922398</v>
      </c>
      <c r="R2629" s="1">
        <f>VLOOKUP($E2629,[1]AllProteinsNorm!$A$1:$Q$3226,13,FALSE)</f>
        <v>84971.357485835804</v>
      </c>
      <c r="S2629" s="1">
        <f>VLOOKUP($E2629,[1]AllProteinsNorm!$A$1:$Q$3226,16,FALSE)</f>
        <v>72692.256762607896</v>
      </c>
      <c r="T2629" s="1">
        <f>VLOOKUP($E2629,[1]AllProteinsNorm!$A$1:$Q$3226,17,FALSE)</f>
        <v>103500.473100295</v>
      </c>
      <c r="U2629" s="1">
        <f>VLOOKUP($E2629,[1]AllProteinsNorm!$A$1:$Q$3226,3,FALSE)</f>
        <v>44580.505302111902</v>
      </c>
      <c r="V2629" s="1">
        <f>VLOOKUP($E2629,[1]AllProteinsNorm!$A$1:$Q$3226,7,FALSE)</f>
        <v>94563.622052087507</v>
      </c>
      <c r="W2629" s="1">
        <f>VLOOKUP($E2629,[1]AllProteinsNorm!$A$1:$Q$3226,9,FALSE)</f>
        <v>78727.415997464501</v>
      </c>
      <c r="X2629" s="1">
        <f>VLOOKUP($E2629,[1]AllProteinsNorm!$A$1:$Q$3226,12,FALSE)</f>
        <v>136319.073920147</v>
      </c>
      <c r="Y2629" s="29">
        <f>VLOOKUP($E2629,[1]AllProteinsNorm!$A$1:$Q$3226,14,FALSE)</f>
        <v>106800.625683747</v>
      </c>
      <c r="Z2629" s="25">
        <f t="shared" si="307"/>
        <v>1.0270345420181648</v>
      </c>
      <c r="AA2629" s="1">
        <f t="shared" si="307"/>
        <v>0.68330447558909602</v>
      </c>
      <c r="AB2629" s="1">
        <f t="shared" si="307"/>
        <v>1.1516297120481329</v>
      </c>
      <c r="AC2629" s="1">
        <f t="shared" si="307"/>
        <v>0.79889871651456235</v>
      </c>
      <c r="AD2629" s="1">
        <f t="shared" si="307"/>
        <v>1.3391325538300434</v>
      </c>
      <c r="AE2629" s="1">
        <f t="shared" si="307"/>
        <v>1.3134593103103445</v>
      </c>
      <c r="AF2629" s="1">
        <f t="shared" si="307"/>
        <v>0.87466869310263762</v>
      </c>
      <c r="AG2629" s="1">
        <f t="shared" si="307"/>
        <v>0.92386143753598182</v>
      </c>
      <c r="AH2629" s="1">
        <f t="shared" si="307"/>
        <v>0.79035541878488136</v>
      </c>
      <c r="AI2629" s="1">
        <f t="shared" si="307"/>
        <v>1.1253215047203644</v>
      </c>
      <c r="AJ2629" s="1">
        <f t="shared" si="307"/>
        <v>0.48470697577539634</v>
      </c>
      <c r="AK2629" s="1">
        <f t="shared" si="307"/>
        <v>1.0281545027948249</v>
      </c>
      <c r="AL2629" s="1">
        <f t="shared" si="307"/>
        <v>0.85597342291530387</v>
      </c>
      <c r="AM2629" s="1">
        <f t="shared" si="307"/>
        <v>1.4821457408919725</v>
      </c>
      <c r="AN2629" s="29">
        <f t="shared" si="307"/>
        <v>1.1612028157885592</v>
      </c>
      <c r="AO2629" s="1">
        <f t="shared" si="302"/>
        <v>21744.487279702691</v>
      </c>
      <c r="AP2629" s="1">
        <f t="shared" si="303"/>
        <v>17415.200077057867</v>
      </c>
      <c r="AQ2629" s="29">
        <f t="shared" si="304"/>
        <v>30378.888863102948</v>
      </c>
    </row>
    <row r="2630" spans="1:43" x14ac:dyDescent="0.2">
      <c r="A2630" s="26"/>
      <c r="E2630" s="25" t="s">
        <v>5121</v>
      </c>
      <c r="F2630" s="26" t="s">
        <v>5122</v>
      </c>
      <c r="G2630" s="1">
        <v>8.2046072689457697E-2</v>
      </c>
      <c r="H2630" s="1">
        <v>1.2600640700507599</v>
      </c>
      <c r="I2630" s="1">
        <f>VLOOKUP(F2630,'[1]SUSMB vs SHAM all proteins sum'!$B$2:$E$3214,2,FALSE)</f>
        <v>0.81261980490044305</v>
      </c>
      <c r="J2630" s="29">
        <f>VLOOKUP(F2630,'[1]SUSMB vs SHAM all proteins sum'!$B$2:$E$3214,3,FALSE)</f>
        <v>1.03433243969579</v>
      </c>
      <c r="K2630" s="25">
        <f>VLOOKUP($E2630,[1]AllProteinsNorm!$A$1:$Q$3226,4,FALSE)</f>
        <v>53911.295137459303</v>
      </c>
      <c r="L2630" s="1">
        <f>VLOOKUP($E2630,[1]AllProteinsNorm!$A$1:$Q$3226,5,FALSE)</f>
        <v>40472.938295548702</v>
      </c>
      <c r="M2630" s="1">
        <f>VLOOKUP($E2630,[1]AllProteinsNorm!$A$1:$Q$3226,10,FALSE)</f>
        <v>41325.474935227001</v>
      </c>
      <c r="N2630" s="1">
        <f>VLOOKUP($E2630,[1]AllProteinsNorm!$A$1:$Q$3226,11,FALSE)</f>
        <v>37410.851891202597</v>
      </c>
      <c r="O2630" s="1">
        <f>VLOOKUP($E2630,[1]AllProteinsNorm!$A$1:$Q$3226,15,FALSE)</f>
        <v>63790.138410831802</v>
      </c>
      <c r="P2630" s="1">
        <f>VLOOKUP($E2630,[1]AllProteinsNorm!$A$1:$Q$3226,6,FALSE)</f>
        <v>51772.677564430502</v>
      </c>
      <c r="Q2630" s="1">
        <f>VLOOKUP($E2630,[1]AllProteinsNorm!$A$1:$Q$3226,8,FALSE)</f>
        <v>63872.302963684102</v>
      </c>
      <c r="R2630" s="1">
        <f>VLOOKUP($E2630,[1]AllProteinsNorm!$A$1:$Q$3226,13,FALSE)</f>
        <v>59744.444684965099</v>
      </c>
      <c r="S2630" s="1">
        <f>VLOOKUP($E2630,[1]AllProteinsNorm!$A$1:$Q$3226,16,FALSE)</f>
        <v>50625.805992582398</v>
      </c>
      <c r="T2630" s="1">
        <f>VLOOKUP($E2630,[1]AllProteinsNorm!$A$1:$Q$3226,17,FALSE)</f>
        <v>68342.986886760307</v>
      </c>
      <c r="U2630" s="1">
        <f>VLOOKUP($E2630,[1]AllProteinsNorm!$A$1:$Q$3226,3,FALSE)</f>
        <v>40255.456255370598</v>
      </c>
      <c r="V2630" s="1">
        <f>VLOOKUP($E2630,[1]AllProteinsNorm!$A$1:$Q$3226,7,FALSE)</f>
        <v>44489.520634689303</v>
      </c>
      <c r="W2630" s="1">
        <f>VLOOKUP($E2630,[1]AllProteinsNorm!$A$1:$Q$3226,9,FALSE)</f>
        <v>41465.208565612797</v>
      </c>
      <c r="X2630" s="1">
        <f>VLOOKUP($E2630,[1]AllProteinsNorm!$A$1:$Q$3226,12,FALSE)</f>
        <v>67467.268860187105</v>
      </c>
      <c r="Y2630" s="29">
        <f>VLOOKUP($E2630,[1]AllProteinsNorm!$A$1:$Q$3226,14,FALSE)</f>
        <v>50845.762002683397</v>
      </c>
      <c r="Z2630" s="25">
        <f t="shared" si="307"/>
        <v>1.1377978166467833</v>
      </c>
      <c r="AA2630" s="1">
        <f t="shared" si="307"/>
        <v>0.85418131225636718</v>
      </c>
      <c r="AB2630" s="1">
        <f t="shared" si="307"/>
        <v>0.87217409697363424</v>
      </c>
      <c r="AC2630" s="1">
        <f t="shared" si="307"/>
        <v>0.78955598251117287</v>
      </c>
      <c r="AD2630" s="1">
        <f t="shared" si="307"/>
        <v>1.3462907916120421</v>
      </c>
      <c r="AE2630" s="1">
        <f t="shared" si="307"/>
        <v>1.0926622954349423</v>
      </c>
      <c r="AF2630" s="1">
        <f t="shared" si="307"/>
        <v>1.3480248743975278</v>
      </c>
      <c r="AG2630" s="1">
        <f t="shared" si="307"/>
        <v>1.2609064305727489</v>
      </c>
      <c r="AH2630" s="1">
        <f t="shared" si="307"/>
        <v>1.0684575723412775</v>
      </c>
      <c r="AI2630" s="1">
        <f t="shared" si="307"/>
        <v>1.44237865301895</v>
      </c>
      <c r="AJ2630" s="1">
        <f t="shared" si="307"/>
        <v>0.84959135406961617</v>
      </c>
      <c r="AK2630" s="1">
        <f t="shared" si="307"/>
        <v>0.9389512775151091</v>
      </c>
      <c r="AL2630" s="1">
        <f t="shared" si="307"/>
        <v>0.87512317506867376</v>
      </c>
      <c r="AM2630" s="1">
        <f t="shared" si="307"/>
        <v>1.4238966251601739</v>
      </c>
      <c r="AN2630" s="29">
        <f t="shared" si="307"/>
        <v>1.0730997436601661</v>
      </c>
      <c r="AO2630" s="1">
        <f t="shared" si="302"/>
        <v>9956.8983635181157</v>
      </c>
      <c r="AP2630" s="1">
        <f t="shared" si="303"/>
        <v>6839.0624515828476</v>
      </c>
      <c r="AQ2630" s="29">
        <f t="shared" si="304"/>
        <v>9979.839110482204</v>
      </c>
    </row>
    <row r="2631" spans="1:43" x14ac:dyDescent="0.2">
      <c r="A2631" s="26"/>
      <c r="E2631" s="25" t="s">
        <v>5123</v>
      </c>
      <c r="F2631" s="26" t="s">
        <v>5124</v>
      </c>
      <c r="G2631" s="1">
        <v>0.57482116540390804</v>
      </c>
      <c r="H2631" s="1">
        <v>1.0546049146759999</v>
      </c>
      <c r="I2631" s="1">
        <f>VLOOKUP(F2631,'[1]SUSMB vs SHAM all proteins sum'!$B$2:$E$3214,2,FALSE)</f>
        <v>0.69959117216846201</v>
      </c>
      <c r="J2631" s="29">
        <f>VLOOKUP(F2631,'[1]SUSMB vs SHAM all proteins sum'!$B$2:$E$3214,3,FALSE)</f>
        <v>1.04542594516017</v>
      </c>
      <c r="K2631" s="25">
        <f>VLOOKUP($E2631,[1]AllProteinsNorm!$A$1:$Q$3226,4,FALSE)</f>
        <v>214825.49566277699</v>
      </c>
      <c r="L2631" s="1">
        <f>VLOOKUP($E2631,[1]AllProteinsNorm!$A$1:$Q$3226,5,FALSE)</f>
        <v>289448.03111564298</v>
      </c>
      <c r="M2631" s="1">
        <f>VLOOKUP($E2631,[1]AllProteinsNorm!$A$1:$Q$3226,10,FALSE)</f>
        <v>226757.37037285499</v>
      </c>
      <c r="N2631" s="1">
        <f>VLOOKUP($E2631,[1]AllProteinsNorm!$A$1:$Q$3226,11,FALSE)</f>
        <v>250713.170460441</v>
      </c>
      <c r="O2631" s="1">
        <f>VLOOKUP($E2631,[1]AllProteinsNorm!$A$1:$Q$3226,15,FALSE)</f>
        <v>259040.127670774</v>
      </c>
      <c r="P2631" s="1">
        <f>VLOOKUP($E2631,[1]AllProteinsNorm!$A$1:$Q$3226,6,FALSE)</f>
        <v>274143.31940806902</v>
      </c>
      <c r="Q2631" s="1">
        <f>VLOOKUP($E2631,[1]AllProteinsNorm!$A$1:$Q$3226,8,FALSE)</f>
        <v>253710.63150392301</v>
      </c>
      <c r="R2631" s="1">
        <f>VLOOKUP($E2631,[1]AllProteinsNorm!$A$1:$Q$3226,13,FALSE)</f>
        <v>336653.88791140798</v>
      </c>
      <c r="S2631" s="1">
        <f>VLOOKUP($E2631,[1]AllProteinsNorm!$A$1:$Q$3226,16,FALSE)</f>
        <v>231310.70884126399</v>
      </c>
      <c r="T2631" s="1">
        <f>VLOOKUP($E2631,[1]AllProteinsNorm!$A$1:$Q$3226,17,FALSE)</f>
        <v>220554.17130257699</v>
      </c>
      <c r="U2631" s="1">
        <f>VLOOKUP($E2631,[1]AllProteinsNorm!$A$1:$Q$3226,3,FALSE)</f>
        <v>202698.23115924399</v>
      </c>
      <c r="V2631" s="1">
        <f>VLOOKUP($E2631,[1]AllProteinsNorm!$A$1:$Q$3226,7,FALSE)</f>
        <v>219488.97415193199</v>
      </c>
      <c r="W2631" s="1">
        <f>VLOOKUP($E2631,[1]AllProteinsNorm!$A$1:$Q$3226,9,FALSE)</f>
        <v>263265.80536349502</v>
      </c>
      <c r="X2631" s="1">
        <f>VLOOKUP($E2631,[1]AllProteinsNorm!$A$1:$Q$3226,12,FALSE)</f>
        <v>356055.28981516202</v>
      </c>
      <c r="Y2631" s="29">
        <f>VLOOKUP($E2631,[1]AllProteinsNorm!$A$1:$Q$3226,14,FALSE)</f>
        <v>274191.40407147998</v>
      </c>
      <c r="Z2631" s="25">
        <f t="shared" si="307"/>
        <v>0.8656843650956868</v>
      </c>
      <c r="AA2631" s="1">
        <f t="shared" si="307"/>
        <v>1.1663915135933216</v>
      </c>
      <c r="AB2631" s="1">
        <f t="shared" si="307"/>
        <v>0.91376635532188188</v>
      </c>
      <c r="AC2631" s="1">
        <f t="shared" si="307"/>
        <v>1.0103012732337431</v>
      </c>
      <c r="AD2631" s="1">
        <f t="shared" si="307"/>
        <v>1.0438564927553666</v>
      </c>
      <c r="AE2631" s="1">
        <f t="shared" si="307"/>
        <v>1.1047179696935723</v>
      </c>
      <c r="AF2631" s="1">
        <f t="shared" si="307"/>
        <v>1.0223801708167333</v>
      </c>
      <c r="AG2631" s="1">
        <f t="shared" si="307"/>
        <v>1.3566174085363887</v>
      </c>
      <c r="AH2631" s="1">
        <f t="shared" si="307"/>
        <v>0.93211498712151697</v>
      </c>
      <c r="AI2631" s="1">
        <f t="shared" si="307"/>
        <v>0.88876926439397186</v>
      </c>
      <c r="AJ2631" s="1">
        <f t="shared" si="307"/>
        <v>0.81681501074042773</v>
      </c>
      <c r="AK2631" s="1">
        <f t="shared" si="307"/>
        <v>0.88447682919575243</v>
      </c>
      <c r="AL2631" s="1">
        <f t="shared" si="307"/>
        <v>1.0608847467772475</v>
      </c>
      <c r="AM2631" s="1">
        <f t="shared" si="307"/>
        <v>1.4347994243031872</v>
      </c>
      <c r="AN2631" s="29">
        <f t="shared" si="307"/>
        <v>1.1049117369239809</v>
      </c>
      <c r="AO2631" s="1">
        <f t="shared" si="302"/>
        <v>26072.433930670901</v>
      </c>
      <c r="AP2631" s="1">
        <f t="shared" si="303"/>
        <v>41087.33093164835</v>
      </c>
      <c r="AQ2631" s="29">
        <f t="shared" si="304"/>
        <v>53505.177167348353</v>
      </c>
    </row>
    <row r="2632" spans="1:43" x14ac:dyDescent="0.2">
      <c r="A2632" s="26"/>
      <c r="E2632" s="25" t="s">
        <v>5125</v>
      </c>
      <c r="F2632" s="26" t="s">
        <v>5126</v>
      </c>
      <c r="G2632" s="1">
        <v>0.27522009600436798</v>
      </c>
      <c r="H2632" s="1">
        <v>1.06943363793479</v>
      </c>
      <c r="I2632" s="1">
        <f>VLOOKUP(F2632,'[1]SUSMB vs SHAM all proteins sum'!$B$2:$E$3214,2,FALSE)</f>
        <v>0.33865514644369399</v>
      </c>
      <c r="J2632" s="29">
        <f>VLOOKUP(F2632,'[1]SUSMB vs SHAM all proteins sum'!$B$2:$E$3214,3,FALSE)</f>
        <v>1.05756292218418</v>
      </c>
      <c r="K2632" s="25">
        <f>VLOOKUP($E2632,[1]AllProteinsNorm!$A$1:$Q$3226,4,FALSE)</f>
        <v>1276145.9943525</v>
      </c>
      <c r="L2632" s="1">
        <f>VLOOKUP($E2632,[1]AllProteinsNorm!$A$1:$Q$3226,5,FALSE)</f>
        <v>1514627.9179845499</v>
      </c>
      <c r="M2632" s="1">
        <f>VLOOKUP($E2632,[1]AllProteinsNorm!$A$1:$Q$3226,10,FALSE)</f>
        <v>1436757.09903761</v>
      </c>
      <c r="N2632" s="1">
        <f>VLOOKUP($E2632,[1]AllProteinsNorm!$A$1:$Q$3226,11,FALSE)</f>
        <v>1622148.80372456</v>
      </c>
      <c r="O2632" s="1">
        <f>VLOOKUP($E2632,[1]AllProteinsNorm!$A$1:$Q$3226,15,FALSE)</f>
        <v>1273412.29567741</v>
      </c>
      <c r="P2632" s="1">
        <f>VLOOKUP($E2632,[1]AllProteinsNorm!$A$1:$Q$3226,6,FALSE)</f>
        <v>1657129.0470924501</v>
      </c>
      <c r="Q2632" s="1">
        <f>VLOOKUP($E2632,[1]AllProteinsNorm!$A$1:$Q$3226,8,FALSE)</f>
        <v>1469597.2067583599</v>
      </c>
      <c r="R2632" s="1">
        <f>VLOOKUP($E2632,[1]AllProteinsNorm!$A$1:$Q$3226,13,FALSE)</f>
        <v>1407274.1930613399</v>
      </c>
      <c r="S2632" s="1">
        <f>VLOOKUP($E2632,[1]AllProteinsNorm!$A$1:$Q$3226,16,FALSE)</f>
        <v>1614977.7349747</v>
      </c>
      <c r="T2632" s="1">
        <f>VLOOKUP($E2632,[1]AllProteinsNorm!$A$1:$Q$3226,17,FALSE)</f>
        <v>1449835.3721298501</v>
      </c>
      <c r="U2632" s="1">
        <f>VLOOKUP($E2632,[1]AllProteinsNorm!$A$1:$Q$3226,3,FALSE)</f>
        <v>1432851.3294243801</v>
      </c>
      <c r="V2632" s="1">
        <f>VLOOKUP($E2632,[1]AllProteinsNorm!$A$1:$Q$3226,7,FALSE)</f>
        <v>1443698.26821564</v>
      </c>
      <c r="W2632" s="1">
        <f>VLOOKUP($E2632,[1]AllProteinsNorm!$A$1:$Q$3226,9,FALSE)</f>
        <v>1659306.6627739</v>
      </c>
      <c r="X2632" s="1">
        <f>VLOOKUP($E2632,[1]AllProteinsNorm!$A$1:$Q$3226,12,FALSE)</f>
        <v>1449339.3816307499</v>
      </c>
      <c r="Y2632" s="29">
        <f>VLOOKUP($E2632,[1]AllProteinsNorm!$A$1:$Q$3226,14,FALSE)</f>
        <v>1525478.7586818701</v>
      </c>
      <c r="Z2632" s="25">
        <f t="shared" si="307"/>
        <v>0.89578091544106264</v>
      </c>
      <c r="AA2632" s="1">
        <f t="shared" si="307"/>
        <v>1.0631814768287549</v>
      </c>
      <c r="AB2632" s="1">
        <f t="shared" si="307"/>
        <v>1.0085206513502187</v>
      </c>
      <c r="AC2632" s="1">
        <f t="shared" si="307"/>
        <v>1.1386549398051358</v>
      </c>
      <c r="AD2632" s="1">
        <f t="shared" si="307"/>
        <v>0.89386201657482856</v>
      </c>
      <c r="AE2632" s="1">
        <f t="shared" si="307"/>
        <v>1.1632090539622222</v>
      </c>
      <c r="AF2632" s="1">
        <f t="shared" si="307"/>
        <v>1.0315725136664913</v>
      </c>
      <c r="AG2632" s="1">
        <f t="shared" si="307"/>
        <v>0.98782535110858283</v>
      </c>
      <c r="AH2632" s="1">
        <f t="shared" si="307"/>
        <v>1.133621262970457</v>
      </c>
      <c r="AI2632" s="1">
        <f t="shared" si="307"/>
        <v>1.0177008450700598</v>
      </c>
      <c r="AJ2632" s="1">
        <f t="shared" si="307"/>
        <v>1.0057790262578512</v>
      </c>
      <c r="AK2632" s="1">
        <f t="shared" si="307"/>
        <v>1.0133929519396836</v>
      </c>
      <c r="AL2632" s="1">
        <f t="shared" si="307"/>
        <v>1.1647376146263158</v>
      </c>
      <c r="AM2632" s="1">
        <f t="shared" si="307"/>
        <v>1.0173526883346233</v>
      </c>
      <c r="AN2632" s="29">
        <f t="shared" si="307"/>
        <v>1.0707981414236882</v>
      </c>
      <c r="AO2632" s="1">
        <f t="shared" si="302"/>
        <v>135775.30184896785</v>
      </c>
      <c r="AP2632" s="1">
        <f t="shared" si="303"/>
        <v>97974.984855606584</v>
      </c>
      <c r="AQ2632" s="29">
        <f t="shared" si="304"/>
        <v>85147.306002595098</v>
      </c>
    </row>
    <row r="2633" spans="1:43" x14ac:dyDescent="0.2">
      <c r="A2633" s="26"/>
      <c r="E2633" s="25" t="s">
        <v>5127</v>
      </c>
      <c r="F2633" s="26" t="s">
        <v>5128</v>
      </c>
      <c r="G2633" s="1">
        <v>6.5239874420574398E-2</v>
      </c>
      <c r="H2633" s="1">
        <v>1.14637142486071</v>
      </c>
      <c r="I2633" s="1">
        <f>VLOOKUP(F2633,'[1]SUSMB vs SHAM all proteins sum'!$B$2:$E$3214,2,FALSE)</f>
        <v>0.890576557554558</v>
      </c>
      <c r="J2633" s="29">
        <f>VLOOKUP(F2633,'[1]SUSMB vs SHAM all proteins sum'!$B$2:$E$3214,3,FALSE)</f>
        <v>0.98930030664347901</v>
      </c>
      <c r="K2633" s="25">
        <f>VLOOKUP($E2633,[1]AllProteinsNorm!$A$1:$Q$3226,4,FALSE)</f>
        <v>2626606.79845464</v>
      </c>
      <c r="L2633" s="1">
        <f>VLOOKUP($E2633,[1]AllProteinsNorm!$A$1:$Q$3226,5,FALSE)</f>
        <v>3041806.9316581502</v>
      </c>
      <c r="M2633" s="1">
        <f>VLOOKUP($E2633,[1]AllProteinsNorm!$A$1:$Q$3226,10,FALSE)</f>
        <v>2760444.1097029299</v>
      </c>
      <c r="N2633" s="1">
        <f>VLOOKUP($E2633,[1]AllProteinsNorm!$A$1:$Q$3226,11,FALSE)</f>
        <v>2348425.2247102</v>
      </c>
      <c r="O2633" s="1">
        <f>VLOOKUP($E2633,[1]AllProteinsNorm!$A$1:$Q$3226,15,FALSE)</f>
        <v>2771469.3452981701</v>
      </c>
      <c r="P2633" s="1">
        <f>VLOOKUP($E2633,[1]AllProteinsNorm!$A$1:$Q$3226,6,FALSE)</f>
        <v>3131884.2975334199</v>
      </c>
      <c r="Q2633" s="1">
        <f>VLOOKUP($E2633,[1]AllProteinsNorm!$A$1:$Q$3226,8,FALSE)</f>
        <v>3365440.6646935199</v>
      </c>
      <c r="R2633" s="1">
        <f>VLOOKUP($E2633,[1]AllProteinsNorm!$A$1:$Q$3226,13,FALSE)</f>
        <v>3167193.918881</v>
      </c>
      <c r="S2633" s="1">
        <f>VLOOKUP($E2633,[1]AllProteinsNorm!$A$1:$Q$3226,16,FALSE)</f>
        <v>3308511.6532674599</v>
      </c>
      <c r="T2633" s="1">
        <f>VLOOKUP($E2633,[1]AllProteinsNorm!$A$1:$Q$3226,17,FALSE)</f>
        <v>2573145.0763566801</v>
      </c>
      <c r="U2633" s="1">
        <f>VLOOKUP($E2633,[1]AllProteinsNorm!$A$1:$Q$3226,3,FALSE)</f>
        <v>2364524.0778356399</v>
      </c>
      <c r="V2633" s="1">
        <f>VLOOKUP($E2633,[1]AllProteinsNorm!$A$1:$Q$3226,7,FALSE)</f>
        <v>3147084.2859828002</v>
      </c>
      <c r="W2633" s="1">
        <f>VLOOKUP($E2633,[1]AllProteinsNorm!$A$1:$Q$3226,9,FALSE)</f>
        <v>2254585.5737950802</v>
      </c>
      <c r="X2633" s="1">
        <f>VLOOKUP($E2633,[1]AllProteinsNorm!$A$1:$Q$3226,12,FALSE)</f>
        <v>2891796.8603444998</v>
      </c>
      <c r="Y2633" s="29">
        <f>VLOOKUP($E2633,[1]AllProteinsNorm!$A$1:$Q$3226,14,FALSE)</f>
        <v>2803797.0929760202</v>
      </c>
      <c r="Z2633" s="25">
        <f t="shared" si="307"/>
        <v>0.96931684888938874</v>
      </c>
      <c r="AA2633" s="1">
        <f t="shared" si="307"/>
        <v>1.1225413379952831</v>
      </c>
      <c r="AB2633" s="1">
        <f t="shared" si="307"/>
        <v>1.0187078581867635</v>
      </c>
      <c r="AC2633" s="1">
        <f t="shared" si="307"/>
        <v>0.86665736950340011</v>
      </c>
      <c r="AD2633" s="1">
        <f t="shared" si="307"/>
        <v>1.0227765854251643</v>
      </c>
      <c r="AE2633" s="1">
        <f t="shared" si="307"/>
        <v>1.1557832790798199</v>
      </c>
      <c r="AF2633" s="1">
        <f t="shared" si="307"/>
        <v>1.2419743762729276</v>
      </c>
      <c r="AG2633" s="1">
        <f t="shared" si="307"/>
        <v>1.1688138594164925</v>
      </c>
      <c r="AH2633" s="1">
        <f t="shared" si="307"/>
        <v>1.2209654266279473</v>
      </c>
      <c r="AI2633" s="1">
        <f t="shared" si="307"/>
        <v>0.94958745961396174</v>
      </c>
      <c r="AJ2633" s="1">
        <f t="shared" si="307"/>
        <v>0.8725984527258549</v>
      </c>
      <c r="AK2633" s="1">
        <f t="shared" si="307"/>
        <v>1.1613926473779514</v>
      </c>
      <c r="AL2633" s="1">
        <f t="shared" si="307"/>
        <v>0.8320270035196371</v>
      </c>
      <c r="AM2633" s="1">
        <f t="shared" si="307"/>
        <v>1.0671819710306616</v>
      </c>
      <c r="AN2633" s="29">
        <f t="shared" si="307"/>
        <v>1.0347067420550875</v>
      </c>
      <c r="AO2633" s="1">
        <f t="shared" si="302"/>
        <v>225437.06944737738</v>
      </c>
      <c r="AP2633" s="1">
        <f t="shared" si="303"/>
        <v>281644.15859270561</v>
      </c>
      <c r="AQ2633" s="29">
        <f t="shared" si="304"/>
        <v>334092.89225862391</v>
      </c>
    </row>
    <row r="2634" spans="1:43" x14ac:dyDescent="0.2">
      <c r="A2634" s="26"/>
      <c r="E2634" s="25" t="s">
        <v>5129</v>
      </c>
      <c r="F2634" s="26" t="s">
        <v>5130</v>
      </c>
      <c r="G2634" s="1">
        <v>5.5232914598006798E-2</v>
      </c>
      <c r="H2634" s="43">
        <v>1.9353312735746699</v>
      </c>
      <c r="I2634" s="1">
        <f>VLOOKUP(F2634,'[1]SUSMB vs SHAM all proteins sum'!$B$2:$E$3214,2,FALSE)</f>
        <v>0.87476718730365999</v>
      </c>
      <c r="J2634" s="29">
        <f>VLOOKUP(F2634,'[1]SUSMB vs SHAM all proteins sum'!$B$2:$E$3214,3,FALSE)</f>
        <v>1.0736746242002599</v>
      </c>
      <c r="K2634" s="25">
        <f>VLOOKUP($E2634,[1]AllProteinsNorm!$A$1:$Q$3226,4,FALSE)</f>
        <v>197862.32698285801</v>
      </c>
      <c r="L2634" s="1">
        <f>VLOOKUP($E2634,[1]AllProteinsNorm!$A$1:$Q$3226,5,FALSE)</f>
        <v>93016.872188808804</v>
      </c>
      <c r="M2634" s="1">
        <f>VLOOKUP($E2634,[1]AllProteinsNorm!$A$1:$Q$3226,10,FALSE)</f>
        <v>79702.232987349795</v>
      </c>
      <c r="N2634" s="1">
        <f>VLOOKUP($E2634,[1]AllProteinsNorm!$A$1:$Q$3226,11,FALSE)</f>
        <v>151860.85006123799</v>
      </c>
      <c r="O2634" s="1">
        <f>VLOOKUP($E2634,[1]AllProteinsNorm!$A$1:$Q$3226,15,FALSE)</f>
        <v>43736.0123690689</v>
      </c>
      <c r="P2634" s="1">
        <f>VLOOKUP($E2634,[1]AllProteinsNorm!$A$1:$Q$3226,6,FALSE)</f>
        <v>167716.3075966</v>
      </c>
      <c r="Q2634" s="1">
        <f>VLOOKUP($E2634,[1]AllProteinsNorm!$A$1:$Q$3226,8,FALSE)</f>
        <v>219610.67328802301</v>
      </c>
      <c r="R2634" s="1">
        <f>VLOOKUP($E2634,[1]AllProteinsNorm!$A$1:$Q$3226,13,FALSE)</f>
        <v>261612.91982845901</v>
      </c>
      <c r="S2634" s="1">
        <f>VLOOKUP($E2634,[1]AllProteinsNorm!$A$1:$Q$3226,16,FALSE)</f>
        <v>223298.598781323</v>
      </c>
      <c r="T2634" s="1">
        <f>VLOOKUP($E2634,[1]AllProteinsNorm!$A$1:$Q$3226,17,FALSE)</f>
        <v>122937.108563414</v>
      </c>
      <c r="U2634" s="1">
        <f>VLOOKUP($E2634,[1]AllProteinsNorm!$A$1:$Q$3226,3,FALSE)</f>
        <v>130563.81050138301</v>
      </c>
      <c r="V2634" s="1">
        <f>VLOOKUP($E2634,[1]AllProteinsNorm!$A$1:$Q$3226,7,FALSE)</f>
        <v>37448.903661336699</v>
      </c>
      <c r="W2634" s="1">
        <f>VLOOKUP($E2634,[1]AllProteinsNorm!$A$1:$Q$3226,9,FALSE)</f>
        <v>173288.58508794801</v>
      </c>
      <c r="X2634" s="1">
        <f>VLOOKUP($E2634,[1]AllProteinsNorm!$A$1:$Q$3226,12,FALSE)</f>
        <v>259496.04022207999</v>
      </c>
      <c r="Y2634" s="29">
        <f>VLOOKUP($E2634,[1]AllProteinsNorm!$A$1:$Q$3226,14,FALSE)</f>
        <v>63223.884056897397</v>
      </c>
      <c r="Z2634" s="25">
        <f t="shared" si="307"/>
        <v>1.7473499856293249</v>
      </c>
      <c r="AA2634" s="1">
        <f t="shared" si="307"/>
        <v>0.82144505606911722</v>
      </c>
      <c r="AB2634" s="1">
        <f t="shared" si="307"/>
        <v>0.70386160816321719</v>
      </c>
      <c r="AC2634" s="1">
        <f t="shared" si="307"/>
        <v>1.3411044852168874</v>
      </c>
      <c r="AD2634" s="1">
        <f t="shared" si="307"/>
        <v>0.38623886492145326</v>
      </c>
      <c r="AE2634" s="1">
        <f t="shared" si="307"/>
        <v>1.4811262565112351</v>
      </c>
      <c r="AF2634" s="1">
        <f t="shared" si="307"/>
        <v>1.9394126848974074</v>
      </c>
      <c r="AG2634" s="1">
        <f t="shared" si="307"/>
        <v>2.3103404203990152</v>
      </c>
      <c r="AH2634" s="1">
        <f t="shared" si="307"/>
        <v>1.9719812726421477</v>
      </c>
      <c r="AI2634" s="1">
        <f t="shared" si="307"/>
        <v>1.0856748637157332</v>
      </c>
      <c r="AJ2634" s="1">
        <f t="shared" si="307"/>
        <v>1.1530273391713759</v>
      </c>
      <c r="AK2634" s="1">
        <f t="shared" si="307"/>
        <v>0.33071652533501128</v>
      </c>
      <c r="AL2634" s="1">
        <f t="shared" si="307"/>
        <v>1.5303358212773117</v>
      </c>
      <c r="AM2634" s="1">
        <f t="shared" si="307"/>
        <v>2.2916459594261296</v>
      </c>
      <c r="AN2634" s="29">
        <f t="shared" si="307"/>
        <v>0.55833899551692223</v>
      </c>
      <c r="AO2634" s="1">
        <f t="shared" si="302"/>
        <v>54803.410843641126</v>
      </c>
      <c r="AP2634" s="1">
        <f t="shared" si="303"/>
        <v>48373.187163991672</v>
      </c>
      <c r="AQ2634" s="29">
        <f t="shared" si="304"/>
        <v>79534.747207089458</v>
      </c>
    </row>
    <row r="2635" spans="1:43" x14ac:dyDescent="0.2">
      <c r="A2635" s="26"/>
      <c r="E2635" s="25" t="s">
        <v>5131</v>
      </c>
      <c r="F2635" s="26" t="s">
        <v>5132</v>
      </c>
      <c r="G2635" s="1">
        <v>0.96900884392093201</v>
      </c>
      <c r="H2635" s="1">
        <v>1.00405902133367</v>
      </c>
      <c r="I2635" s="1">
        <f>VLOOKUP(F2635,'[1]SUSMB vs SHAM all proteins sum'!$B$2:$E$3214,2,FALSE)</f>
        <v>0.87553533877949596</v>
      </c>
      <c r="J2635" s="29">
        <f>VLOOKUP(F2635,'[1]SUSMB vs SHAM all proteins sum'!$B$2:$E$3214,3,FALSE)</f>
        <v>0.96996897941967897</v>
      </c>
      <c r="K2635" s="25">
        <f>VLOOKUP($E2635,[1]AllProteinsNorm!$A$1:$Q$3226,4,FALSE)</f>
        <v>187863.734568171</v>
      </c>
      <c r="L2635" s="1">
        <f>VLOOKUP($E2635,[1]AllProteinsNorm!$A$1:$Q$3226,5,FALSE)</f>
        <v>291074.87543442397</v>
      </c>
      <c r="M2635" s="1">
        <f>VLOOKUP($E2635,[1]AllProteinsNorm!$A$1:$Q$3226,10,FALSE)</f>
        <v>221402.72907270299</v>
      </c>
      <c r="N2635" s="1">
        <f>VLOOKUP($E2635,[1]AllProteinsNorm!$A$1:$Q$3226,11,FALSE)</f>
        <v>298568.49475787202</v>
      </c>
      <c r="O2635" s="1">
        <f>VLOOKUP($E2635,[1]AllProteinsNorm!$A$1:$Q$3226,15,FALSE)</f>
        <v>244733.31500241801</v>
      </c>
      <c r="P2635" s="1">
        <f>VLOOKUP($E2635,[1]AllProteinsNorm!$A$1:$Q$3226,6,FALSE)</f>
        <v>259651.49076108899</v>
      </c>
      <c r="Q2635" s="1">
        <f>VLOOKUP($E2635,[1]AllProteinsNorm!$A$1:$Q$3226,8,FALSE)</f>
        <v>283268.43516078102</v>
      </c>
      <c r="R2635" s="1">
        <f>VLOOKUP($E2635,[1]AllProteinsNorm!$A$1:$Q$3226,13,FALSE)</f>
        <v>211239.02835480799</v>
      </c>
      <c r="S2635" s="1">
        <f>VLOOKUP($E2635,[1]AllProteinsNorm!$A$1:$Q$3226,16,FALSE)</f>
        <v>256623.853730139</v>
      </c>
      <c r="T2635" s="1">
        <f>VLOOKUP($E2635,[1]AllProteinsNorm!$A$1:$Q$3226,17,FALSE)</f>
        <v>226414.24041390399</v>
      </c>
      <c r="U2635" s="1">
        <f>VLOOKUP($E2635,[1]AllProteinsNorm!$A$1:$Q$3226,3,FALSE)</f>
        <v>134071.39748789801</v>
      </c>
      <c r="V2635" s="1">
        <f>VLOOKUP($E2635,[1]AllProteinsNorm!$A$1:$Q$3226,7,FALSE)</f>
        <v>346169.93598933402</v>
      </c>
      <c r="W2635" s="1">
        <f>VLOOKUP($E2635,[1]AllProteinsNorm!$A$1:$Q$3226,9,FALSE)</f>
        <v>314180.08835136797</v>
      </c>
      <c r="X2635" s="1">
        <f>VLOOKUP($E2635,[1]AllProteinsNorm!$A$1:$Q$3226,12,FALSE)</f>
        <v>211886.042918511</v>
      </c>
      <c r="Y2635" s="29">
        <f>VLOOKUP($E2635,[1]AllProteinsNorm!$A$1:$Q$3226,14,FALSE)</f>
        <v>245838.81157758701</v>
      </c>
      <c r="Z2635" s="25">
        <f t="shared" si="307"/>
        <v>0.7552959815846938</v>
      </c>
      <c r="AA2635" s="1">
        <f t="shared" si="307"/>
        <v>1.1702507898144043</v>
      </c>
      <c r="AB2635" s="1">
        <f t="shared" si="307"/>
        <v>0.89013769456294745</v>
      </c>
      <c r="AC2635" s="1">
        <f t="shared" si="307"/>
        <v>1.2003784809067577</v>
      </c>
      <c r="AD2635" s="1">
        <f t="shared" si="307"/>
        <v>0.98393705313119595</v>
      </c>
      <c r="AE2635" s="1">
        <f t="shared" si="307"/>
        <v>1.0439147717100292</v>
      </c>
      <c r="AF2635" s="1">
        <f t="shared" si="307"/>
        <v>1.1388654190151037</v>
      </c>
      <c r="AG2635" s="1">
        <f t="shared" si="307"/>
        <v>0.84927508567304522</v>
      </c>
      <c r="AH2635" s="1">
        <f t="shared" si="307"/>
        <v>1.0317423208193346</v>
      </c>
      <c r="AI2635" s="1">
        <f t="shared" si="307"/>
        <v>0.91028620479232158</v>
      </c>
      <c r="AJ2635" s="1">
        <f t="shared" si="307"/>
        <v>0.53902680046695006</v>
      </c>
      <c r="AK2635" s="1">
        <f t="shared" si="307"/>
        <v>1.3917575001858442</v>
      </c>
      <c r="AL2635" s="1">
        <f t="shared" si="307"/>
        <v>1.2631440483772693</v>
      </c>
      <c r="AM2635" s="1">
        <f t="shared" si="307"/>
        <v>0.8518763727235501</v>
      </c>
      <c r="AN2635" s="29">
        <f t="shared" si="307"/>
        <v>0.98838164230536574</v>
      </c>
      <c r="AO2635" s="1">
        <f t="shared" si="302"/>
        <v>41819.659302345215</v>
      </c>
      <c r="AP2635" s="1">
        <f t="shared" si="303"/>
        <v>25572.381017421812</v>
      </c>
      <c r="AQ2635" s="29">
        <f t="shared" si="304"/>
        <v>75201.395096733351</v>
      </c>
    </row>
    <row r="2636" spans="1:43" x14ac:dyDescent="0.2">
      <c r="A2636" s="26"/>
      <c r="E2636" s="25" t="s">
        <v>5133</v>
      </c>
      <c r="F2636" s="26" t="s">
        <v>5134</v>
      </c>
      <c r="G2636" s="1">
        <v>0.28479129190239</v>
      </c>
      <c r="H2636" s="1">
        <v>1.4677343929301201</v>
      </c>
      <c r="I2636" s="1">
        <f>VLOOKUP(F2636,'[1]SUSMB vs SHAM all proteins sum'!$B$2:$E$3214,2,FALSE)</f>
        <v>0.98834969414311602</v>
      </c>
      <c r="J2636" s="29">
        <f>VLOOKUP(F2636,'[1]SUSMB vs SHAM all proteins sum'!$B$2:$E$3214,3,FALSE)</f>
        <v>1.00575111660021</v>
      </c>
      <c r="K2636" s="25">
        <f>VLOOKUP($E2636,[1]AllProteinsNorm!$A$1:$Q$3226,4,FALSE)</f>
        <v>15662.0905565455</v>
      </c>
      <c r="L2636" s="1">
        <f>VLOOKUP($E2636,[1]AllProteinsNorm!$A$1:$Q$3226,5,FALSE)</f>
        <v>11667.455245675301</v>
      </c>
      <c r="M2636" s="1">
        <f>VLOOKUP($E2636,[1]AllProteinsNorm!$A$1:$Q$3226,10,FALSE)</f>
        <v>12991.5776035861</v>
      </c>
      <c r="N2636" s="1">
        <f>VLOOKUP($E2636,[1]AllProteinsNorm!$A$1:$Q$3226,11,FALSE)</f>
        <v>10104.3260670946</v>
      </c>
      <c r="O2636" s="1">
        <f>VLOOKUP($E2636,[1]AllProteinsNorm!$A$1:$Q$3226,15,FALSE)</f>
        <v>19804.251595284401</v>
      </c>
      <c r="P2636" s="1">
        <f>VLOOKUP($E2636,[1]AllProteinsNorm!$A$1:$Q$3226,6,FALSE)</f>
        <v>15828.341708264599</v>
      </c>
      <c r="Q2636" s="1">
        <f>VLOOKUP($E2636,[1]AllProteinsNorm!$A$1:$Q$3226,8,FALSE)</f>
        <v>25566.7330519717</v>
      </c>
      <c r="R2636" s="1">
        <f>VLOOKUP($E2636,[1]AllProteinsNorm!$A$1:$Q$3226,13,FALSE)</f>
        <v>60674.744180887901</v>
      </c>
      <c r="S2636" s="1">
        <f>VLOOKUP($E2636,[1]AllProteinsNorm!$A$1:$Q$3226,16,FALSE)</f>
        <v>11038.0305544311</v>
      </c>
      <c r="T2636" s="1">
        <f>VLOOKUP($E2636,[1]AllProteinsNorm!$A$1:$Q$3226,17,FALSE)</f>
        <v>11939.3506897065</v>
      </c>
      <c r="U2636" s="1">
        <f>VLOOKUP($E2636,[1]AllProteinsNorm!$A$1:$Q$3226,3,FALSE)</f>
        <v>9814.2240855179207</v>
      </c>
      <c r="V2636" s="1">
        <f>VLOOKUP($E2636,[1]AllProteinsNorm!$A$1:$Q$3226,7,FALSE)</f>
        <v>19564.341442956698</v>
      </c>
      <c r="W2636" s="1">
        <f>VLOOKUP($E2636,[1]AllProteinsNorm!$A$1:$Q$3226,9,FALSE)</f>
        <v>36602.614829833903</v>
      </c>
      <c r="X2636" s="1">
        <f>VLOOKUP($E2636,[1]AllProteinsNorm!$A$1:$Q$3226,12,FALSE)</f>
        <v>16474.880351845601</v>
      </c>
      <c r="Y2636" s="29">
        <f>VLOOKUP($E2636,[1]AllProteinsNorm!$A$1:$Q$3226,14,FALSE)</f>
        <v>4222.3145729379603</v>
      </c>
      <c r="Z2636" s="25">
        <f t="shared" si="307"/>
        <v>1.1150617415656663</v>
      </c>
      <c r="AA2636" s="1">
        <f t="shared" si="307"/>
        <v>0.83066388352894938</v>
      </c>
      <c r="AB2636" s="1">
        <f t="shared" si="307"/>
        <v>0.92493470753724261</v>
      </c>
      <c r="AC2636" s="1">
        <f t="shared" si="307"/>
        <v>0.719376981064203</v>
      </c>
      <c r="AD2636" s="1">
        <f t="shared" si="307"/>
        <v>1.409962686303939</v>
      </c>
      <c r="AE2636" s="1">
        <f t="shared" si="307"/>
        <v>1.1268979838670314</v>
      </c>
      <c r="AF2636" s="1">
        <f t="shared" si="307"/>
        <v>1.8202222608885237</v>
      </c>
      <c r="AG2636" s="1">
        <f t="shared" si="307"/>
        <v>4.319735329784395</v>
      </c>
      <c r="AH2636" s="1">
        <f t="shared" si="307"/>
        <v>0.78585202460952341</v>
      </c>
      <c r="AI2636" s="1">
        <f t="shared" si="307"/>
        <v>0.850021465854924</v>
      </c>
      <c r="AJ2636" s="1">
        <f t="shared" si="307"/>
        <v>0.69872318522253907</v>
      </c>
      <c r="AK2636" s="1">
        <f t="shared" si="307"/>
        <v>1.3928822951959965</v>
      </c>
      <c r="AL2636" s="1">
        <f t="shared" si="307"/>
        <v>2.6059213034593789</v>
      </c>
      <c r="AM2636" s="1">
        <f t="shared" si="307"/>
        <v>1.1729282697537162</v>
      </c>
      <c r="AN2636" s="29">
        <f t="shared" si="307"/>
        <v>0.30060747153391143</v>
      </c>
      <c r="AO2636" s="1">
        <f t="shared" si="302"/>
        <v>3408.0870069706184</v>
      </c>
      <c r="AP2636" s="1">
        <f t="shared" si="303"/>
        <v>18561.490135106735</v>
      </c>
      <c r="AQ2636" s="29">
        <f t="shared" si="304"/>
        <v>11004.1386532131</v>
      </c>
    </row>
    <row r="2637" spans="1:43" x14ac:dyDescent="0.2">
      <c r="A2637" s="26"/>
      <c r="E2637" s="25" t="s">
        <v>5135</v>
      </c>
      <c r="F2637" s="26" t="s">
        <v>5136</v>
      </c>
      <c r="G2637" s="1">
        <v>0.77325137301316005</v>
      </c>
      <c r="H2637" s="1">
        <v>0.98093199294735101</v>
      </c>
      <c r="I2637" s="1">
        <f>VLOOKUP(F2637,'[1]SUSMB vs SHAM all proteins sum'!$B$2:$E$3214,2,FALSE)</f>
        <v>0.249005686249717</v>
      </c>
      <c r="J2637" s="29">
        <f>VLOOKUP(F2637,'[1]SUSMB vs SHAM all proteins sum'!$B$2:$E$3214,3,FALSE)</f>
        <v>1.0753174198414699</v>
      </c>
      <c r="K2637" s="25">
        <f>VLOOKUP($E2637,[1]AllProteinsNorm!$A$1:$Q$3226,4,FALSE)</f>
        <v>2874331.06747902</v>
      </c>
      <c r="L2637" s="1">
        <f>VLOOKUP($E2637,[1]AllProteinsNorm!$A$1:$Q$3226,5,FALSE)</f>
        <v>2584484.8404205302</v>
      </c>
      <c r="M2637" s="1">
        <f>VLOOKUP($E2637,[1]AllProteinsNorm!$A$1:$Q$3226,10,FALSE)</f>
        <v>3020028.3104444798</v>
      </c>
      <c r="N2637" s="1">
        <f>VLOOKUP($E2637,[1]AllProteinsNorm!$A$1:$Q$3226,11,FALSE)</f>
        <v>2958331.4569730898</v>
      </c>
      <c r="O2637" s="1">
        <f>VLOOKUP($E2637,[1]AllProteinsNorm!$A$1:$Q$3226,15,FALSE)</f>
        <v>2903388.9242976299</v>
      </c>
      <c r="P2637" s="1">
        <f>VLOOKUP($E2637,[1]AllProteinsNorm!$A$1:$Q$3226,6,FALSE)</f>
        <v>2642125.5229668599</v>
      </c>
      <c r="Q2637" s="1">
        <f>VLOOKUP($E2637,[1]AllProteinsNorm!$A$1:$Q$3226,8,FALSE)</f>
        <v>2754897.6740525402</v>
      </c>
      <c r="R2637" s="1">
        <f>VLOOKUP($E2637,[1]AllProteinsNorm!$A$1:$Q$3226,13,FALSE)</f>
        <v>2360401.14031146</v>
      </c>
      <c r="S2637" s="1">
        <f>VLOOKUP($E2637,[1]AllProteinsNorm!$A$1:$Q$3226,16,FALSE)</f>
        <v>3096985.1045034099</v>
      </c>
      <c r="T2637" s="1">
        <f>VLOOKUP($E2637,[1]AllProteinsNorm!$A$1:$Q$3226,17,FALSE)</f>
        <v>3289156.0959864398</v>
      </c>
      <c r="U2637" s="1">
        <f>VLOOKUP($E2637,[1]AllProteinsNorm!$A$1:$Q$3226,3,FALSE)</f>
        <v>3505048.7656396301</v>
      </c>
      <c r="V2637" s="1">
        <f>VLOOKUP($E2637,[1]AllProteinsNorm!$A$1:$Q$3226,7,FALSE)</f>
        <v>2624751.96123716</v>
      </c>
      <c r="W2637" s="1">
        <f>VLOOKUP($E2637,[1]AllProteinsNorm!$A$1:$Q$3226,9,FALSE)</f>
        <v>2893997.6636144002</v>
      </c>
      <c r="X2637" s="1">
        <f>VLOOKUP($E2637,[1]AllProteinsNorm!$A$1:$Q$3226,12,FALSE)</f>
        <v>3099751.68613513</v>
      </c>
      <c r="Y2637" s="29">
        <f>VLOOKUP($E2637,[1]AllProteinsNorm!$A$1:$Q$3226,14,FALSE)</f>
        <v>3356988.3300277898</v>
      </c>
      <c r="Z2637" s="25">
        <f t="shared" si="307"/>
        <v>1.0021680274555707</v>
      </c>
      <c r="AA2637" s="1">
        <f t="shared" si="307"/>
        <v>0.90110986302797325</v>
      </c>
      <c r="AB2637" s="1">
        <f t="shared" si="307"/>
        <v>1.0529670186505804</v>
      </c>
      <c r="AC2637" s="1">
        <f t="shared" si="307"/>
        <v>1.0314557130660544</v>
      </c>
      <c r="AD2637" s="1">
        <f t="shared" si="307"/>
        <v>1.0122993777998208</v>
      </c>
      <c r="AE2637" s="1">
        <f t="shared" si="307"/>
        <v>0.92120693875533977</v>
      </c>
      <c r="AF2637" s="1">
        <f t="shared" si="307"/>
        <v>0.96052622437423019</v>
      </c>
      <c r="AG2637" s="1">
        <f t="shared" si="307"/>
        <v>0.82298054721460212</v>
      </c>
      <c r="AH2637" s="1">
        <f t="shared" si="307"/>
        <v>1.0797988750689105</v>
      </c>
      <c r="AI2637" s="1">
        <f t="shared" si="307"/>
        <v>1.1468014641748487</v>
      </c>
      <c r="AJ2637" s="1">
        <f t="shared" si="307"/>
        <v>1.2220748846017508</v>
      </c>
      <c r="AK2637" s="1">
        <f t="shared" si="307"/>
        <v>0.91514945001107983</v>
      </c>
      <c r="AL2637" s="1">
        <f t="shared" si="307"/>
        <v>1.0090250085732835</v>
      </c>
      <c r="AM2637" s="1">
        <f t="shared" si="307"/>
        <v>1.080763475037239</v>
      </c>
      <c r="AN2637" s="29">
        <f t="shared" si="307"/>
        <v>1.1704519395693713</v>
      </c>
      <c r="AO2637" s="1">
        <f t="shared" si="302"/>
        <v>150296.78614706226</v>
      </c>
      <c r="AP2637" s="1">
        <f t="shared" si="303"/>
        <v>329714.22582334839</v>
      </c>
      <c r="AQ2637" s="29">
        <f t="shared" si="304"/>
        <v>315699.05802760762</v>
      </c>
    </row>
    <row r="2638" spans="1:43" x14ac:dyDescent="0.2">
      <c r="A2638" s="26"/>
      <c r="E2638" s="25" t="s">
        <v>5137</v>
      </c>
      <c r="F2638" s="26" t="s">
        <v>5138</v>
      </c>
      <c r="G2638" s="1">
        <v>0.165393778885532</v>
      </c>
      <c r="H2638" s="1">
        <v>1.09998831312376</v>
      </c>
      <c r="I2638" s="1">
        <f>VLOOKUP(F2638,'[1]SUSMB vs SHAM all proteins sum'!$B$2:$E$3214,2,FALSE)</f>
        <v>0.278936235243742</v>
      </c>
      <c r="J2638" s="29">
        <f>VLOOKUP(F2638,'[1]SUSMB vs SHAM all proteins sum'!$B$2:$E$3214,3,FALSE)</f>
        <v>1.0638741423517799</v>
      </c>
      <c r="K2638" s="25">
        <f>VLOOKUP($E2638,[1]AllProteinsNorm!$A$1:$Q$3226,4,FALSE)</f>
        <v>1041072.71454657</v>
      </c>
      <c r="L2638" s="1">
        <f>VLOOKUP($E2638,[1]AllProteinsNorm!$A$1:$Q$3226,5,FALSE)</f>
        <v>893714.06917080097</v>
      </c>
      <c r="M2638" s="1">
        <f>VLOOKUP($E2638,[1]AllProteinsNorm!$A$1:$Q$3226,10,FALSE)</f>
        <v>1030957.45044348</v>
      </c>
      <c r="N2638" s="1">
        <f>VLOOKUP($E2638,[1]AllProteinsNorm!$A$1:$Q$3226,11,FALSE)</f>
        <v>923601.24736130505</v>
      </c>
      <c r="O2638" s="1">
        <f>VLOOKUP($E2638,[1]AllProteinsNorm!$A$1:$Q$3226,15,FALSE)</f>
        <v>1032034.80597516</v>
      </c>
      <c r="P2638" s="1">
        <f>VLOOKUP($E2638,[1]AllProteinsNorm!$A$1:$Q$3226,6,FALSE)</f>
        <v>904831.72964498901</v>
      </c>
      <c r="Q2638" s="1">
        <f>VLOOKUP($E2638,[1]AllProteinsNorm!$A$1:$Q$3226,8,FALSE)</f>
        <v>1016477.6492426</v>
      </c>
      <c r="R2638" s="1">
        <f>VLOOKUP($E2638,[1]AllProteinsNorm!$A$1:$Q$3226,13,FALSE)</f>
        <v>1161424.4687606201</v>
      </c>
      <c r="S2638" s="1">
        <f>VLOOKUP($E2638,[1]AllProteinsNorm!$A$1:$Q$3226,16,FALSE)</f>
        <v>1219173.51320564</v>
      </c>
      <c r="T2638" s="1">
        <f>VLOOKUP($E2638,[1]AllProteinsNorm!$A$1:$Q$3226,17,FALSE)</f>
        <v>1130622.0865448201</v>
      </c>
      <c r="U2638" s="1">
        <f>VLOOKUP($E2638,[1]AllProteinsNorm!$A$1:$Q$3226,3,FALSE)</f>
        <v>916530.94383800705</v>
      </c>
      <c r="V2638" s="1">
        <f>VLOOKUP($E2638,[1]AllProteinsNorm!$A$1:$Q$3226,7,FALSE)</f>
        <v>1021320.9310107999</v>
      </c>
      <c r="W2638" s="1">
        <f>VLOOKUP($E2638,[1]AllProteinsNorm!$A$1:$Q$3226,9,FALSE)</f>
        <v>1017667.24016122</v>
      </c>
      <c r="X2638" s="1">
        <f>VLOOKUP($E2638,[1]AllProteinsNorm!$A$1:$Q$3226,12,FALSE)</f>
        <v>1115743.82499426</v>
      </c>
      <c r="Y2638" s="29">
        <f>VLOOKUP($E2638,[1]AllProteinsNorm!$A$1:$Q$3226,14,FALSE)</f>
        <v>1172386.66996235</v>
      </c>
      <c r="Z2638" s="25">
        <f t="shared" si="307"/>
        <v>1.0577039912881734</v>
      </c>
      <c r="AA2638" s="1">
        <f t="shared" si="307"/>
        <v>0.90799127171828853</v>
      </c>
      <c r="AB2638" s="1">
        <f t="shared" si="307"/>
        <v>1.0474271344795383</v>
      </c>
      <c r="AC2638" s="1">
        <f t="shared" si="307"/>
        <v>0.9383559016031523</v>
      </c>
      <c r="AD2638" s="1">
        <f t="shared" si="307"/>
        <v>1.048521700910847</v>
      </c>
      <c r="AE2638" s="1">
        <f t="shared" si="307"/>
        <v>0.91928653831497098</v>
      </c>
      <c r="AF2638" s="1">
        <f t="shared" si="307"/>
        <v>1.032716016505516</v>
      </c>
      <c r="AG2638" s="1">
        <f t="shared" si="307"/>
        <v>1.1799783809749465</v>
      </c>
      <c r="AH2638" s="1">
        <f t="shared" si="307"/>
        <v>1.2386499741779047</v>
      </c>
      <c r="AI2638" s="1">
        <f t="shared" si="307"/>
        <v>1.1486839265572977</v>
      </c>
      <c r="AJ2638" s="1">
        <f t="shared" si="307"/>
        <v>0.93117264902941799</v>
      </c>
      <c r="AK2638" s="1">
        <f t="shared" si="307"/>
        <v>1.0376366703518609</v>
      </c>
      <c r="AL2638" s="1">
        <f t="shared" si="307"/>
        <v>1.033924611299178</v>
      </c>
      <c r="AM2638" s="1">
        <f t="shared" si="307"/>
        <v>1.1335679827758773</v>
      </c>
      <c r="AN2638" s="29">
        <f t="shared" si="307"/>
        <v>1.1911157048163687</v>
      </c>
      <c r="AO2638" s="1">
        <f t="shared" ref="AO2638:AO2701" si="308">_xlfn.STDEV.P(K2638:O2638)</f>
        <v>62560.078437015298</v>
      </c>
      <c r="AP2638" s="1">
        <f t="shared" ref="AP2638:AP2701" si="309">_xlfn.STDEV.P(P2638:T2638)</f>
        <v>112311.34006181349</v>
      </c>
      <c r="AQ2638" s="29">
        <f t="shared" ref="AQ2638:AQ2701" si="310">_xlfn.STDEV.P(U2638:Y2638)</f>
        <v>88288.807136903444</v>
      </c>
    </row>
    <row r="2639" spans="1:43" x14ac:dyDescent="0.2">
      <c r="A2639" s="26"/>
      <c r="E2639" s="25" t="s">
        <v>5139</v>
      </c>
      <c r="F2639" s="26" t="s">
        <v>5140</v>
      </c>
      <c r="G2639" s="1">
        <v>0.32988202353295099</v>
      </c>
      <c r="H2639" s="1">
        <v>1.1083803449802001</v>
      </c>
      <c r="I2639" s="1">
        <f>VLOOKUP(F2639,'[1]SUSMB vs SHAM all proteins sum'!$B$2:$E$3214,2,FALSE)</f>
        <v>4.78931124768485E-2</v>
      </c>
      <c r="J2639" s="29">
        <f>VLOOKUP(F2639,'[1]SUSMB vs SHAM all proteins sum'!$B$2:$E$3214,3,FALSE)</f>
        <v>1.32219964406874</v>
      </c>
      <c r="K2639" s="25">
        <f>VLOOKUP($E2639,[1]AllProteinsNorm!$A$1:$Q$3226,4,FALSE)</f>
        <v>191664.121316926</v>
      </c>
      <c r="L2639" s="1">
        <f>VLOOKUP($E2639,[1]AllProteinsNorm!$A$1:$Q$3226,5,FALSE)</f>
        <v>154706.76408595001</v>
      </c>
      <c r="M2639" s="1">
        <f>VLOOKUP($E2639,[1]AllProteinsNorm!$A$1:$Q$3226,10,FALSE)</f>
        <v>194535.847179932</v>
      </c>
      <c r="N2639" s="1">
        <f>VLOOKUP($E2639,[1]AllProteinsNorm!$A$1:$Q$3226,11,FALSE)</f>
        <v>198365.71339199101</v>
      </c>
      <c r="O2639" s="1">
        <f>VLOOKUP($E2639,[1]AllProteinsNorm!$A$1:$Q$3226,15,FALSE)</f>
        <v>198484.17770909599</v>
      </c>
      <c r="P2639" s="1">
        <f>VLOOKUP($E2639,[1]AllProteinsNorm!$A$1:$Q$3226,6,FALSE)</f>
        <v>160402.94216323001</v>
      </c>
      <c r="Q2639" s="1">
        <f>VLOOKUP($E2639,[1]AllProteinsNorm!$A$1:$Q$3226,8,FALSE)</f>
        <v>191431.72290778501</v>
      </c>
      <c r="R2639" s="1">
        <f>VLOOKUP($E2639,[1]AllProteinsNorm!$A$1:$Q$3226,13,FALSE)</f>
        <v>199865.935549613</v>
      </c>
      <c r="S2639" s="1">
        <f>VLOOKUP($E2639,[1]AllProteinsNorm!$A$1:$Q$3226,16,FALSE)</f>
        <v>268474.02452011802</v>
      </c>
      <c r="T2639" s="1">
        <f>VLOOKUP($E2639,[1]AllProteinsNorm!$A$1:$Q$3226,17,FALSE)</f>
        <v>230578.62940539999</v>
      </c>
      <c r="U2639" s="1">
        <f>VLOOKUP($E2639,[1]AllProteinsNorm!$A$1:$Q$3226,3,FALSE)</f>
        <v>302144.48445259302</v>
      </c>
      <c r="V2639" s="1">
        <f>VLOOKUP($E2639,[1]AllProteinsNorm!$A$1:$Q$3226,7,FALSE)</f>
        <v>198614.12590582701</v>
      </c>
      <c r="W2639" s="1">
        <f>VLOOKUP($E2639,[1]AllProteinsNorm!$A$1:$Q$3226,9,FALSE)</f>
        <v>214934.47989063701</v>
      </c>
      <c r="X2639" s="1">
        <f>VLOOKUP($E2639,[1]AllProteinsNorm!$A$1:$Q$3226,12,FALSE)</f>
        <v>341494.95422714198</v>
      </c>
      <c r="Y2639" s="29">
        <f>VLOOKUP($E2639,[1]AllProteinsNorm!$A$1:$Q$3226,14,FALSE)</f>
        <v>208358.997831218</v>
      </c>
      <c r="Z2639" s="25">
        <f t="shared" si="307"/>
        <v>1.0219289124506006</v>
      </c>
      <c r="AA2639" s="1">
        <f t="shared" si="307"/>
        <v>0.82487694663354116</v>
      </c>
      <c r="AB2639" s="1">
        <f t="shared" si="307"/>
        <v>1.0372405924242631</v>
      </c>
      <c r="AC2639" s="1">
        <f t="shared" si="307"/>
        <v>1.0576609558497632</v>
      </c>
      <c r="AD2639" s="1">
        <f t="shared" si="307"/>
        <v>1.0582925926418318</v>
      </c>
      <c r="AE2639" s="1">
        <f t="shared" si="307"/>
        <v>0.85524824945038003</v>
      </c>
      <c r="AF2639" s="1">
        <f t="shared" si="307"/>
        <v>1.0206897934549488</v>
      </c>
      <c r="AG2639" s="1">
        <f t="shared" si="307"/>
        <v>1.0656599511100073</v>
      </c>
      <c r="AH2639" s="1">
        <f t="shared" si="307"/>
        <v>1.4314696251647963</v>
      </c>
      <c r="AI2639" s="1">
        <f t="shared" si="307"/>
        <v>1.2294161597045936</v>
      </c>
      <c r="AJ2639" s="1">
        <f t="shared" si="307"/>
        <v>1.6109962692966369</v>
      </c>
      <c r="AK2639" s="1">
        <f t="shared" si="307"/>
        <v>1.0589854600311366</v>
      </c>
      <c r="AL2639" s="1">
        <f t="shared" si="307"/>
        <v>1.1460035283263885</v>
      </c>
      <c r="AM2639" s="1">
        <f t="shared" si="307"/>
        <v>1.8208080092551566</v>
      </c>
      <c r="AN2639" s="29">
        <f t="shared" si="307"/>
        <v>1.1109438876192517</v>
      </c>
      <c r="AO2639" s="1">
        <f t="shared" si="308"/>
        <v>16618.917473258236</v>
      </c>
      <c r="AP2639" s="1">
        <f t="shared" si="309"/>
        <v>36742.145761573942</v>
      </c>
      <c r="AQ2639" s="29">
        <f t="shared" si="310"/>
        <v>57699.399687578494</v>
      </c>
    </row>
    <row r="2640" spans="1:43" x14ac:dyDescent="0.2">
      <c r="A2640" s="26"/>
      <c r="E2640" s="25" t="s">
        <v>5141</v>
      </c>
      <c r="F2640" s="26" t="s">
        <v>5142</v>
      </c>
      <c r="G2640" s="1">
        <v>0.518545196809582</v>
      </c>
      <c r="H2640" s="1">
        <v>1.03581672636133</v>
      </c>
      <c r="I2640" s="1">
        <f>VLOOKUP(F2640,'[1]SUSMB vs SHAM all proteins sum'!$B$2:$E$3214,2,FALSE)</f>
        <v>0.61241448124635101</v>
      </c>
      <c r="J2640" s="29">
        <f>VLOOKUP(F2640,'[1]SUSMB vs SHAM all proteins sum'!$B$2:$E$3214,3,FALSE)</f>
        <v>0.96876680787878799</v>
      </c>
      <c r="K2640" s="25">
        <f>VLOOKUP($E2640,[1]AllProteinsNorm!$A$1:$Q$3226,4,FALSE)</f>
        <v>725291.28937365895</v>
      </c>
      <c r="L2640" s="1">
        <f>VLOOKUP($E2640,[1]AllProteinsNorm!$A$1:$Q$3226,5,FALSE)</f>
        <v>772481.63081374601</v>
      </c>
      <c r="M2640" s="1">
        <f>VLOOKUP($E2640,[1]AllProteinsNorm!$A$1:$Q$3226,10,FALSE)</f>
        <v>695119.23613212095</v>
      </c>
      <c r="N2640" s="1">
        <f>VLOOKUP($E2640,[1]AllProteinsNorm!$A$1:$Q$3226,11,FALSE)</f>
        <v>783722.836308353</v>
      </c>
      <c r="O2640" s="1">
        <f>VLOOKUP($E2640,[1]AllProteinsNorm!$A$1:$Q$3226,15,FALSE)</f>
        <v>698782.80440562603</v>
      </c>
      <c r="P2640" s="1">
        <f>VLOOKUP($E2640,[1]AllProteinsNorm!$A$1:$Q$3226,6,FALSE)</f>
        <v>843504.778366643</v>
      </c>
      <c r="Q2640" s="1">
        <f>VLOOKUP($E2640,[1]AllProteinsNorm!$A$1:$Q$3226,8,FALSE)</f>
        <v>787714.23518104001</v>
      </c>
      <c r="R2640" s="1">
        <f>VLOOKUP($E2640,[1]AllProteinsNorm!$A$1:$Q$3226,13,FALSE)</f>
        <v>822021.134532867</v>
      </c>
      <c r="S2640" s="1">
        <f>VLOOKUP($E2640,[1]AllProteinsNorm!$A$1:$Q$3226,16,FALSE)</f>
        <v>691656.56693085702</v>
      </c>
      <c r="T2640" s="1">
        <f>VLOOKUP($E2640,[1]AllProteinsNorm!$A$1:$Q$3226,17,FALSE)</f>
        <v>673208.37437707803</v>
      </c>
      <c r="U2640" s="1">
        <f>VLOOKUP($E2640,[1]AllProteinsNorm!$A$1:$Q$3226,3,FALSE)</f>
        <v>571422.99370346498</v>
      </c>
      <c r="V2640" s="1">
        <f>VLOOKUP($E2640,[1]AllProteinsNorm!$A$1:$Q$3226,7,FALSE)</f>
        <v>748771.31999076996</v>
      </c>
      <c r="W2640" s="1">
        <f>VLOOKUP($E2640,[1]AllProteinsNorm!$A$1:$Q$3226,9,FALSE)</f>
        <v>754350.20690511703</v>
      </c>
      <c r="X2640" s="1">
        <f>VLOOKUP($E2640,[1]AllProteinsNorm!$A$1:$Q$3226,12,FALSE)</f>
        <v>757184.78431680403</v>
      </c>
      <c r="Y2640" s="29">
        <f>VLOOKUP($E2640,[1]AllProteinsNorm!$A$1:$Q$3226,14,FALSE)</f>
        <v>744696.11369268503</v>
      </c>
      <c r="Z2640" s="25">
        <f t="shared" si="307"/>
        <v>0.98668406717642587</v>
      </c>
      <c r="AA2640" s="1">
        <f t="shared" si="307"/>
        <v>1.0508816643428815</v>
      </c>
      <c r="AB2640" s="1">
        <f t="shared" si="307"/>
        <v>0.94563809758656203</v>
      </c>
      <c r="AC2640" s="1">
        <f t="shared" si="307"/>
        <v>1.0661741661554474</v>
      </c>
      <c r="AD2640" s="1">
        <f t="shared" si="307"/>
        <v>0.95062200473868308</v>
      </c>
      <c r="AE2640" s="1">
        <f t="shared" si="307"/>
        <v>1.1475013385591273</v>
      </c>
      <c r="AF2640" s="1">
        <f t="shared" si="307"/>
        <v>1.0716040530589934</v>
      </c>
      <c r="AG2640" s="1">
        <f t="shared" si="307"/>
        <v>1.118275054738753</v>
      </c>
      <c r="AH2640" s="1">
        <f t="shared" si="307"/>
        <v>0.94092749292213806</v>
      </c>
      <c r="AI2640" s="1">
        <f t="shared" si="307"/>
        <v>0.91583062780366176</v>
      </c>
      <c r="AJ2640" s="1">
        <f t="shared" si="307"/>
        <v>0.77736210508243919</v>
      </c>
      <c r="AK2640" s="1">
        <f t="shared" si="307"/>
        <v>1.018626229513333</v>
      </c>
      <c r="AL2640" s="1">
        <f t="shared" si="307"/>
        <v>1.0262157303271633</v>
      </c>
      <c r="AM2640" s="1">
        <f t="shared" si="307"/>
        <v>1.0300718808287155</v>
      </c>
      <c r="AN2640" s="29">
        <f t="shared" si="307"/>
        <v>1.0130823312428192</v>
      </c>
      <c r="AO2640" s="1">
        <f t="shared" si="308"/>
        <v>36810.801195641587</v>
      </c>
      <c r="AP2640" s="1">
        <f t="shared" si="309"/>
        <v>68885.12210930459</v>
      </c>
      <c r="AQ2640" s="29">
        <f t="shared" si="310"/>
        <v>72061.510402060871</v>
      </c>
    </row>
    <row r="2641" spans="1:43" x14ac:dyDescent="0.2">
      <c r="A2641" s="26"/>
      <c r="E2641" s="25" t="s">
        <v>5143</v>
      </c>
      <c r="F2641" s="26" t="s">
        <v>5144</v>
      </c>
      <c r="G2641" s="1">
        <v>0.42972467984504198</v>
      </c>
      <c r="H2641" s="1">
        <v>1.05634694507648</v>
      </c>
      <c r="I2641" s="1">
        <f>VLOOKUP(F2641,'[1]SUSMB vs SHAM all proteins sum'!$B$2:$E$3214,2,FALSE)</f>
        <v>0.97891325113162597</v>
      </c>
      <c r="J2641" s="29">
        <f>VLOOKUP(F2641,'[1]SUSMB vs SHAM all proteins sum'!$B$2:$E$3214,3,FALSE)</f>
        <v>1.00166921754603</v>
      </c>
      <c r="K2641" s="25">
        <f>VLOOKUP($E2641,[1]AllProteinsNorm!$A$1:$Q$3226,4,FALSE)</f>
        <v>5718582.3575828001</v>
      </c>
      <c r="L2641" s="1">
        <f>VLOOKUP($E2641,[1]AllProteinsNorm!$A$1:$Q$3226,5,FALSE)</f>
        <v>7408402.7762805903</v>
      </c>
      <c r="M2641" s="1">
        <f>VLOOKUP($E2641,[1]AllProteinsNorm!$A$1:$Q$3226,10,FALSE)</f>
        <v>6636570.0174716599</v>
      </c>
      <c r="N2641" s="1">
        <f>VLOOKUP($E2641,[1]AllProteinsNorm!$A$1:$Q$3226,11,FALSE)</f>
        <v>7098196.90120483</v>
      </c>
      <c r="O2641" s="1">
        <f>VLOOKUP($E2641,[1]AllProteinsNorm!$A$1:$Q$3226,15,FALSE)</f>
        <v>6717331.8121157596</v>
      </c>
      <c r="P2641" s="1">
        <f>VLOOKUP($E2641,[1]AllProteinsNorm!$A$1:$Q$3226,6,FALSE)</f>
        <v>8118522.4140323903</v>
      </c>
      <c r="Q2641" s="1">
        <f>VLOOKUP($E2641,[1]AllProteinsNorm!$A$1:$Q$3226,8,FALSE)</f>
        <v>6947125.2854699995</v>
      </c>
      <c r="R2641" s="1">
        <f>VLOOKUP($E2641,[1]AllProteinsNorm!$A$1:$Q$3226,13,FALSE)</f>
        <v>6794375.7529881103</v>
      </c>
      <c r="S2641" s="1">
        <f>VLOOKUP($E2641,[1]AllProteinsNorm!$A$1:$Q$3226,16,FALSE)</f>
        <v>7566113.3521983102</v>
      </c>
      <c r="T2641" s="1">
        <f>VLOOKUP($E2641,[1]AllProteinsNorm!$A$1:$Q$3226,17,FALSE)</f>
        <v>6081768.2076238496</v>
      </c>
      <c r="U2641" s="1">
        <f>VLOOKUP($E2641,[1]AllProteinsNorm!$A$1:$Q$3226,3,FALSE)</f>
        <v>6383009.2682435196</v>
      </c>
      <c r="V2641" s="1">
        <f>VLOOKUP($E2641,[1]AllProteinsNorm!$A$1:$Q$3226,7,FALSE)</f>
        <v>6229257.7871626103</v>
      </c>
      <c r="W2641" s="1">
        <f>VLOOKUP($E2641,[1]AllProteinsNorm!$A$1:$Q$3226,9,FALSE)</f>
        <v>7832869.28482561</v>
      </c>
      <c r="X2641" s="1">
        <f>VLOOKUP($E2641,[1]AllProteinsNorm!$A$1:$Q$3226,12,FALSE)</f>
        <v>6315280.7236967599</v>
      </c>
      <c r="Y2641" s="29">
        <f>VLOOKUP($E2641,[1]AllProteinsNorm!$A$1:$Q$3226,14,FALSE)</f>
        <v>6873023.2036822503</v>
      </c>
      <c r="Z2641" s="25">
        <f t="shared" ref="Z2641:AN2657" si="311">K2641/AVERAGE($K2641:$O2641)</f>
        <v>0.8515095856444751</v>
      </c>
      <c r="AA2641" s="1">
        <f t="shared" si="311"/>
        <v>1.1031275906961922</v>
      </c>
      <c r="AB2641" s="1">
        <f t="shared" si="311"/>
        <v>0.9881999824982004</v>
      </c>
      <c r="AC2641" s="1">
        <f t="shared" si="311"/>
        <v>1.0569372484691557</v>
      </c>
      <c r="AD2641" s="1">
        <f t="shared" si="311"/>
        <v>1.0002255926919774</v>
      </c>
      <c r="AE2641" s="1">
        <f t="shared" si="311"/>
        <v>1.2088659784101063</v>
      </c>
      <c r="AF2641" s="1">
        <f t="shared" si="311"/>
        <v>1.0344423501056772</v>
      </c>
      <c r="AG2641" s="1">
        <f t="shared" si="311"/>
        <v>1.011697606220233</v>
      </c>
      <c r="AH2641" s="1">
        <f t="shared" si="311"/>
        <v>1.1266110449430964</v>
      </c>
      <c r="AI2641" s="1">
        <f t="shared" si="311"/>
        <v>0.90558876354952345</v>
      </c>
      <c r="AJ2641" s="1">
        <f t="shared" si="311"/>
        <v>0.95044422503767134</v>
      </c>
      <c r="AK2641" s="1">
        <f t="shared" si="311"/>
        <v>0.92755028878547596</v>
      </c>
      <c r="AL2641" s="1">
        <f t="shared" si="311"/>
        <v>1.1663315944527985</v>
      </c>
      <c r="AM2641" s="1">
        <f t="shared" si="311"/>
        <v>0.94035929466557611</v>
      </c>
      <c r="AN2641" s="29">
        <f t="shared" si="311"/>
        <v>1.0234083859143928</v>
      </c>
      <c r="AO2641" s="1">
        <f t="shared" si="308"/>
        <v>570376.85038646148</v>
      </c>
      <c r="AP2641" s="1">
        <f t="shared" si="309"/>
        <v>694004.30961914686</v>
      </c>
      <c r="AQ2641" s="29">
        <f t="shared" si="310"/>
        <v>596633.7001939452</v>
      </c>
    </row>
    <row r="2642" spans="1:43" x14ac:dyDescent="0.2">
      <c r="A2642" s="26"/>
      <c r="E2642" s="25" t="s">
        <v>5145</v>
      </c>
      <c r="F2642" s="26" t="s">
        <v>5146</v>
      </c>
      <c r="G2642" s="1">
        <v>0.63270083755441298</v>
      </c>
      <c r="H2642" s="1">
        <v>1.28626343323833</v>
      </c>
      <c r="I2642" s="1">
        <f>VLOOKUP(F2642,'[1]SUSMB vs SHAM all proteins sum'!$B$2:$E$3214,2,FALSE)</f>
        <v>0.31660531364745698</v>
      </c>
      <c r="J2642" s="29">
        <f>VLOOKUP(F2642,'[1]SUSMB vs SHAM all proteins sum'!$B$2:$E$3214,3,FALSE)</f>
        <v>1.57457686690077</v>
      </c>
      <c r="K2642" s="25">
        <f>VLOOKUP($E2642,[1]AllProteinsNorm!$A$1:$Q$3226,4,FALSE)</f>
        <v>5206.0515522914402</v>
      </c>
      <c r="L2642" s="1">
        <f>VLOOKUP($E2642,[1]AllProteinsNorm!$A$1:$Q$3226,5,FALSE)</f>
        <v>42868.1443691944</v>
      </c>
      <c r="M2642" s="1">
        <f>VLOOKUP($E2642,[1]AllProteinsNorm!$A$1:$Q$3226,10,FALSE)</f>
        <v>11173.6810900009</v>
      </c>
      <c r="N2642" s="1">
        <f>VLOOKUP($E2642,[1]AllProteinsNorm!$A$1:$Q$3226,11,FALSE)</f>
        <v>15756.2613421158</v>
      </c>
      <c r="O2642" s="1">
        <f>VLOOKUP($E2642,[1]AllProteinsNorm!$A$1:$Q$3226,15,FALSE)</f>
        <v>34147.673869040198</v>
      </c>
      <c r="P2642" s="1">
        <f>VLOOKUP($E2642,[1]AllProteinsNorm!$A$1:$Q$3226,6,FALSE)</f>
        <v>41647.562623287202</v>
      </c>
      <c r="Q2642" s="1">
        <f>VLOOKUP($E2642,[1]AllProteinsNorm!$A$1:$Q$3226,8,FALSE)</f>
        <v>8932.8953444895305</v>
      </c>
      <c r="R2642" s="1">
        <f>VLOOKUP($E2642,[1]AllProteinsNorm!$A$1:$Q$3226,13,FALSE)</f>
        <v>11875.948682628001</v>
      </c>
      <c r="S2642" s="1">
        <f>VLOOKUP($E2642,[1]AllProteinsNorm!$A$1:$Q$3226,16,FALSE)</f>
        <v>22202.156806806499</v>
      </c>
      <c r="T2642" s="1">
        <f>VLOOKUP($E2642,[1]AllProteinsNorm!$A$1:$Q$3226,17,FALSE)</f>
        <v>48156.844830058799</v>
      </c>
      <c r="U2642" s="1">
        <f>VLOOKUP($E2642,[1]AllProteinsNorm!$A$1:$Q$3226,3,FALSE)</f>
        <v>43088.260550452498</v>
      </c>
      <c r="V2642" s="1">
        <f>VLOOKUP($E2642,[1]AllProteinsNorm!$A$1:$Q$3226,7,FALSE)</f>
        <v>25071.3721041096</v>
      </c>
      <c r="W2642" s="1">
        <f>VLOOKUP($E2642,[1]AllProteinsNorm!$A$1:$Q$3226,9,FALSE)</f>
        <v>19897.487859557499</v>
      </c>
      <c r="X2642" s="1">
        <f>VLOOKUP($E2642,[1]AllProteinsNorm!$A$1:$Q$3226,12,FALSE)</f>
        <v>37484.3814788608</v>
      </c>
      <c r="Y2642" s="29">
        <f>VLOOKUP($E2642,[1]AllProteinsNorm!$A$1:$Q$3226,14,FALSE)</f>
        <v>16117.118259094599</v>
      </c>
      <c r="Z2642" s="25">
        <f t="shared" si="311"/>
        <v>0.23847755920315741</v>
      </c>
      <c r="AA2642" s="1">
        <f t="shared" si="311"/>
        <v>1.9636936618951399</v>
      </c>
      <c r="AB2642" s="1">
        <f t="shared" si="311"/>
        <v>0.51184129985901428</v>
      </c>
      <c r="AC2642" s="1">
        <f t="shared" si="311"/>
        <v>0.72175903547881182</v>
      </c>
      <c r="AD2642" s="1">
        <f t="shared" si="311"/>
        <v>1.5642284435638769</v>
      </c>
      <c r="AE2642" s="1">
        <f t="shared" si="311"/>
        <v>1.9077815464179588</v>
      </c>
      <c r="AF2642" s="1">
        <f t="shared" si="311"/>
        <v>0.40919592458385534</v>
      </c>
      <c r="AG2642" s="1">
        <f t="shared" si="311"/>
        <v>0.5440106050829463</v>
      </c>
      <c r="AH2642" s="1">
        <f t="shared" si="311"/>
        <v>1.017031066855747</v>
      </c>
      <c r="AI2642" s="1">
        <f t="shared" si="311"/>
        <v>2.2059571824529463</v>
      </c>
      <c r="AJ2642" s="1">
        <f t="shared" si="311"/>
        <v>1.9737766910623111</v>
      </c>
      <c r="AK2642" s="1">
        <f t="shared" si="311"/>
        <v>1.1484633921134628</v>
      </c>
      <c r="AL2642" s="1">
        <f t="shared" si="311"/>
        <v>0.91145934521781191</v>
      </c>
      <c r="AM2642" s="1">
        <f t="shared" si="311"/>
        <v>1.7170755443987464</v>
      </c>
      <c r="AN2642" s="29">
        <f t="shared" si="311"/>
        <v>0.73828908246707159</v>
      </c>
      <c r="AO2642" s="1">
        <f t="shared" si="308"/>
        <v>14290.778168974739</v>
      </c>
      <c r="AP2642" s="1">
        <f t="shared" si="309"/>
        <v>15744.111178254449</v>
      </c>
      <c r="AQ2642" s="29">
        <f t="shared" si="310"/>
        <v>10319.780395470909</v>
      </c>
    </row>
    <row r="2643" spans="1:43" x14ac:dyDescent="0.2">
      <c r="A2643" s="26"/>
      <c r="E2643" s="25" t="s">
        <v>5147</v>
      </c>
      <c r="F2643" s="26" t="s">
        <v>5148</v>
      </c>
      <c r="G2643" s="1">
        <v>0.54349928542445003</v>
      </c>
      <c r="H2643" s="1">
        <v>1.0907475109624001</v>
      </c>
      <c r="I2643" s="1">
        <f>VLOOKUP(F2643,'[1]SUSMB vs SHAM all proteins sum'!$B$2:$E$3214,2,FALSE)</f>
        <v>0.93226008424635298</v>
      </c>
      <c r="J2643" s="29">
        <f>VLOOKUP(F2643,'[1]SUSMB vs SHAM all proteins sum'!$B$2:$E$3214,3,FALSE)</f>
        <v>0.98370084892760501</v>
      </c>
      <c r="K2643" s="25">
        <f>VLOOKUP($E2643,[1]AllProteinsNorm!$A$1:$Q$3226,4,FALSE)</f>
        <v>898267.38504779898</v>
      </c>
      <c r="L2643" s="1">
        <f>VLOOKUP($E2643,[1]AllProteinsNorm!$A$1:$Q$3226,5,FALSE)</f>
        <v>1162827.1059184</v>
      </c>
      <c r="M2643" s="1">
        <f>VLOOKUP($E2643,[1]AllProteinsNorm!$A$1:$Q$3226,10,FALSE)</f>
        <v>868742.93274941004</v>
      </c>
      <c r="N2643" s="1">
        <f>VLOOKUP($E2643,[1]AllProteinsNorm!$A$1:$Q$3226,11,FALSE)</f>
        <v>928014.369980035</v>
      </c>
      <c r="O2643" s="1">
        <f>VLOOKUP($E2643,[1]AllProteinsNorm!$A$1:$Q$3226,15,FALSE)</f>
        <v>529947.36012988596</v>
      </c>
      <c r="P2643" s="1">
        <f>VLOOKUP($E2643,[1]AllProteinsNorm!$A$1:$Q$3226,6,FALSE)</f>
        <v>808311.67493482505</v>
      </c>
      <c r="Q2643" s="1">
        <f>VLOOKUP($E2643,[1]AllProteinsNorm!$A$1:$Q$3226,8,FALSE)</f>
        <v>1029235.50168849</v>
      </c>
      <c r="R2643" s="1">
        <f>VLOOKUP($E2643,[1]AllProteinsNorm!$A$1:$Q$3226,13,FALSE)</f>
        <v>962311.24675687903</v>
      </c>
      <c r="S2643" s="1">
        <f>VLOOKUP($E2643,[1]AllProteinsNorm!$A$1:$Q$3226,16,FALSE)</f>
        <v>999568.77709882101</v>
      </c>
      <c r="T2643" s="1">
        <f>VLOOKUP($E2643,[1]AllProteinsNorm!$A$1:$Q$3226,17,FALSE)</f>
        <v>860991.367208504</v>
      </c>
      <c r="U2643" s="1">
        <f>VLOOKUP($E2643,[1]AllProteinsNorm!$A$1:$Q$3226,3,FALSE)</f>
        <v>549815.37513951899</v>
      </c>
      <c r="V2643" s="1">
        <f>VLOOKUP($E2643,[1]AllProteinsNorm!$A$1:$Q$3226,7,FALSE)</f>
        <v>975862.25919896702</v>
      </c>
      <c r="W2643" s="1">
        <f>VLOOKUP($E2643,[1]AllProteinsNorm!$A$1:$Q$3226,9,FALSE)</f>
        <v>1111743.7110751001</v>
      </c>
      <c r="X2643" s="1">
        <f>VLOOKUP($E2643,[1]AllProteinsNorm!$A$1:$Q$3226,12,FALSE)</f>
        <v>672662.05963464698</v>
      </c>
      <c r="Y2643" s="29">
        <f>VLOOKUP($E2643,[1]AllProteinsNorm!$A$1:$Q$3226,14,FALSE)</f>
        <v>1024489.97039136</v>
      </c>
      <c r="Z2643" s="25">
        <f t="shared" si="311"/>
        <v>1.0235967435572328</v>
      </c>
      <c r="AA2643" s="1">
        <f t="shared" si="311"/>
        <v>1.3250687476255401</v>
      </c>
      <c r="AB2643" s="1">
        <f t="shared" si="311"/>
        <v>0.98995293801448403</v>
      </c>
      <c r="AC2643" s="1">
        <f t="shared" si="311"/>
        <v>1.057494130253136</v>
      </c>
      <c r="AD2643" s="1">
        <f t="shared" si="311"/>
        <v>0.60388744054960675</v>
      </c>
      <c r="AE2643" s="1">
        <f t="shared" si="311"/>
        <v>0.92109010303046057</v>
      </c>
      <c r="AF2643" s="1">
        <f t="shared" si="311"/>
        <v>1.1728379827859083</v>
      </c>
      <c r="AG2643" s="1">
        <f t="shared" si="311"/>
        <v>1.096576225370163</v>
      </c>
      <c r="AH2643" s="1">
        <f t="shared" si="311"/>
        <v>1.1390320546319226</v>
      </c>
      <c r="AI2643" s="1">
        <f t="shared" si="311"/>
        <v>0.98111984735883284</v>
      </c>
      <c r="AJ2643" s="1">
        <f t="shared" si="311"/>
        <v>0.62652750942366975</v>
      </c>
      <c r="AK2643" s="1">
        <f t="shared" si="311"/>
        <v>1.1120179217275197</v>
      </c>
      <c r="AL2643" s="1">
        <f t="shared" si="311"/>
        <v>1.266858021641464</v>
      </c>
      <c r="AM2643" s="1">
        <f t="shared" si="311"/>
        <v>0.76651418632981683</v>
      </c>
      <c r="AN2643" s="29">
        <f t="shared" si="311"/>
        <v>1.1674303386222133</v>
      </c>
      <c r="AO2643" s="1">
        <f t="shared" si="308"/>
        <v>202614.9298728444</v>
      </c>
      <c r="AP2643" s="1">
        <f t="shared" si="309"/>
        <v>84000.055661604201</v>
      </c>
      <c r="AQ2643" s="29">
        <f t="shared" si="310"/>
        <v>216761.09026954797</v>
      </c>
    </row>
    <row r="2644" spans="1:43" x14ac:dyDescent="0.2">
      <c r="A2644" s="26"/>
      <c r="E2644" s="25" t="s">
        <v>5149</v>
      </c>
      <c r="F2644" s="26" t="s">
        <v>5150</v>
      </c>
      <c r="G2644" s="1">
        <v>0.91960334548649902</v>
      </c>
      <c r="H2644" s="1">
        <v>1.04588358852554</v>
      </c>
      <c r="I2644" s="1">
        <f>VLOOKUP(F2644,'[1]SUSMB vs SHAM all proteins sum'!$B$2:$E$3214,2,FALSE)</f>
        <v>0.84855732367230896</v>
      </c>
      <c r="J2644" s="29">
        <f>VLOOKUP(F2644,'[1]SUSMB vs SHAM all proteins sum'!$B$2:$E$3214,3,FALSE)</f>
        <v>0.93168210178727395</v>
      </c>
      <c r="K2644" s="25">
        <f>VLOOKUP($E2644,[1]AllProteinsNorm!$A$1:$Q$3226,4,FALSE)</f>
        <v>416431.72546474403</v>
      </c>
      <c r="L2644" s="1">
        <f>VLOOKUP($E2644,[1]AllProteinsNorm!$A$1:$Q$3226,5,FALSE)</f>
        <v>305936.70586315403</v>
      </c>
      <c r="M2644" s="1">
        <f>VLOOKUP($E2644,[1]AllProteinsNorm!$A$1:$Q$3226,10,FALSE)</f>
        <v>256305.21442430801</v>
      </c>
      <c r="N2644" s="1">
        <f>VLOOKUP($E2644,[1]AllProteinsNorm!$A$1:$Q$3226,11,FALSE)</f>
        <v>486486.32859991502</v>
      </c>
      <c r="O2644" s="1">
        <f>VLOOKUP($E2644,[1]AllProteinsNorm!$A$1:$Q$3226,15,FALSE)</f>
        <v>158177.36461084001</v>
      </c>
      <c r="P2644" s="1">
        <f>VLOOKUP($E2644,[1]AllProteinsNorm!$A$1:$Q$3226,6,FALSE)</f>
        <v>213923.875053222</v>
      </c>
      <c r="Q2644" s="1">
        <f>VLOOKUP($E2644,[1]AllProteinsNorm!$A$1:$Q$3226,8,FALSE)</f>
        <v>83867.081851433104</v>
      </c>
      <c r="R2644" s="1">
        <f>VLOOKUP($E2644,[1]AllProteinsNorm!$A$1:$Q$3226,13,FALSE)</f>
        <v>661744.19046196097</v>
      </c>
      <c r="S2644" s="1">
        <f>VLOOKUP($E2644,[1]AllProteinsNorm!$A$1:$Q$3226,16,FALSE)</f>
        <v>516547.39090267499</v>
      </c>
      <c r="T2644" s="1">
        <f>VLOOKUP($E2644,[1]AllProteinsNorm!$A$1:$Q$3226,17,FALSE)</f>
        <v>512759.19278281002</v>
      </c>
      <c r="U2644" s="1">
        <f>VLOOKUP($E2644,[1]AllProteinsNorm!$A$1:$Q$3226,3,FALSE)</f>
        <v>457679.27163548901</v>
      </c>
      <c r="V2644" s="1">
        <f>VLOOKUP($E2644,[1]AllProteinsNorm!$A$1:$Q$3226,7,FALSE)</f>
        <v>221006.409767315</v>
      </c>
      <c r="W2644" s="1">
        <f>VLOOKUP($E2644,[1]AllProteinsNorm!$A$1:$Q$3226,9,FALSE)</f>
        <v>259895.736711059</v>
      </c>
      <c r="X2644" s="1">
        <f>VLOOKUP($E2644,[1]AllProteinsNorm!$A$1:$Q$3226,12,FALSE)</f>
        <v>109480.370521772</v>
      </c>
      <c r="Y2644" s="29">
        <f>VLOOKUP($E2644,[1]AllProteinsNorm!$A$1:$Q$3226,14,FALSE)</f>
        <v>612893.54484765104</v>
      </c>
      <c r="Z2644" s="25">
        <f t="shared" si="311"/>
        <v>1.2826407533100104</v>
      </c>
      <c r="AA2644" s="1">
        <f t="shared" si="311"/>
        <v>0.94230785715369547</v>
      </c>
      <c r="AB2644" s="1">
        <f t="shared" si="311"/>
        <v>0.78943916422215676</v>
      </c>
      <c r="AC2644" s="1">
        <f t="shared" si="311"/>
        <v>1.4984141525097234</v>
      </c>
      <c r="AD2644" s="1">
        <f t="shared" si="311"/>
        <v>0.48719807280441374</v>
      </c>
      <c r="AE2644" s="1">
        <f t="shared" si="311"/>
        <v>0.65890148005183957</v>
      </c>
      <c r="AF2644" s="1">
        <f t="shared" si="311"/>
        <v>0.25831686316354313</v>
      </c>
      <c r="AG2644" s="1">
        <f t="shared" si="311"/>
        <v>2.0382214299484538</v>
      </c>
      <c r="AH2644" s="1">
        <f t="shared" si="311"/>
        <v>1.5910044650136048</v>
      </c>
      <c r="AI2644" s="1">
        <f t="shared" si="311"/>
        <v>1.5793365324498008</v>
      </c>
      <c r="AJ2644" s="1">
        <f t="shared" si="311"/>
        <v>1.4096862699156198</v>
      </c>
      <c r="AK2644" s="1">
        <f t="shared" si="311"/>
        <v>0.68071621487035106</v>
      </c>
      <c r="AL2644" s="1">
        <f t="shared" si="311"/>
        <v>0.80049824048613505</v>
      </c>
      <c r="AM2644" s="1">
        <f t="shared" si="311"/>
        <v>0.33720770136326528</v>
      </c>
      <c r="AN2644" s="29">
        <f t="shared" si="311"/>
        <v>1.8877578003570923</v>
      </c>
      <c r="AO2644" s="1">
        <f t="shared" si="308"/>
        <v>116059.65387215142</v>
      </c>
      <c r="AP2644" s="1">
        <f t="shared" si="309"/>
        <v>214171.61153756757</v>
      </c>
      <c r="AQ2644" s="29">
        <f t="shared" si="310"/>
        <v>179849.86387751508</v>
      </c>
    </row>
    <row r="2645" spans="1:43" x14ac:dyDescent="0.2">
      <c r="A2645" s="26"/>
      <c r="E2645" s="25" t="s">
        <v>5151</v>
      </c>
      <c r="F2645" s="26" t="s">
        <v>5152</v>
      </c>
      <c r="G2645" s="1">
        <v>0.52171744103703799</v>
      </c>
      <c r="H2645" s="1">
        <v>0.936437001608316</v>
      </c>
      <c r="I2645" s="1">
        <f>VLOOKUP(F2645,'[1]SUSMB vs SHAM all proteins sum'!$B$2:$E$3214,2,FALSE)</f>
        <v>0.61172247640212996</v>
      </c>
      <c r="J2645" s="29">
        <f>VLOOKUP(F2645,'[1]SUSMB vs SHAM all proteins sum'!$B$2:$E$3214,3,FALSE)</f>
        <v>0.93482469282539304</v>
      </c>
      <c r="K2645" s="25">
        <f>VLOOKUP($E2645,[1]AllProteinsNorm!$A$1:$Q$3226,4,FALSE)</f>
        <v>157466.215606921</v>
      </c>
      <c r="L2645" s="1">
        <f>VLOOKUP($E2645,[1]AllProteinsNorm!$A$1:$Q$3226,5,FALSE)</f>
        <v>124734.06714026</v>
      </c>
      <c r="M2645" s="1">
        <f>VLOOKUP($E2645,[1]AllProteinsNorm!$A$1:$Q$3226,10,FALSE)</f>
        <v>143696.909605305</v>
      </c>
      <c r="N2645" s="1">
        <f>VLOOKUP($E2645,[1]AllProteinsNorm!$A$1:$Q$3226,11,FALSE)</f>
        <v>112674.81462665299</v>
      </c>
      <c r="O2645" s="1">
        <f>VLOOKUP($E2645,[1]AllProteinsNorm!$A$1:$Q$3226,15,FALSE)</f>
        <v>148568.60730083799</v>
      </c>
      <c r="P2645" s="1">
        <f>VLOOKUP($E2645,[1]AllProteinsNorm!$A$1:$Q$3226,6,FALSE)</f>
        <v>117423.1108405</v>
      </c>
      <c r="Q2645" s="1">
        <f>VLOOKUP($E2645,[1]AllProteinsNorm!$A$1:$Q$3226,8,FALSE)</f>
        <v>167154.33026339</v>
      </c>
      <c r="R2645" s="1">
        <f>VLOOKUP($E2645,[1]AllProteinsNorm!$A$1:$Q$3226,13,FALSE)</f>
        <v>108389.253493034</v>
      </c>
      <c r="S2645" s="1">
        <f>VLOOKUP($E2645,[1]AllProteinsNorm!$A$1:$Q$3226,16,FALSE)</f>
        <v>117661.774439869</v>
      </c>
      <c r="T2645" s="1">
        <f>VLOOKUP($E2645,[1]AllProteinsNorm!$A$1:$Q$3226,17,FALSE)</f>
        <v>135917.00698988501</v>
      </c>
      <c r="U2645" s="1">
        <f>VLOOKUP($E2645,[1]AllProteinsNorm!$A$1:$Q$3226,3,FALSE)</f>
        <v>84072.399412422805</v>
      </c>
      <c r="V2645" s="1">
        <f>VLOOKUP($E2645,[1]AllProteinsNorm!$A$1:$Q$3226,7,FALSE)</f>
        <v>127634.151211162</v>
      </c>
      <c r="W2645" s="1">
        <f>VLOOKUP($E2645,[1]AllProteinsNorm!$A$1:$Q$3226,9,FALSE)</f>
        <v>134689.04170925601</v>
      </c>
      <c r="X2645" s="1">
        <f>VLOOKUP($E2645,[1]AllProteinsNorm!$A$1:$Q$3226,12,FALSE)</f>
        <v>163183.927704584</v>
      </c>
      <c r="Y2645" s="29">
        <f>VLOOKUP($E2645,[1]AllProteinsNorm!$A$1:$Q$3226,14,FALSE)</f>
        <v>143019.31769133999</v>
      </c>
      <c r="Z2645" s="25">
        <f t="shared" si="311"/>
        <v>1.1458078036321764</v>
      </c>
      <c r="AA2645" s="1">
        <f t="shared" si="311"/>
        <v>0.90763130972081374</v>
      </c>
      <c r="AB2645" s="1">
        <f t="shared" si="311"/>
        <v>1.0456150212855513</v>
      </c>
      <c r="AC2645" s="1">
        <f t="shared" si="311"/>
        <v>0.81988178463821226</v>
      </c>
      <c r="AD2645" s="1">
        <f t="shared" si="311"/>
        <v>1.0810640807232461</v>
      </c>
      <c r="AE2645" s="1">
        <f t="shared" si="311"/>
        <v>0.8544329093655908</v>
      </c>
      <c r="AF2645" s="1">
        <f t="shared" si="311"/>
        <v>1.2163036705270531</v>
      </c>
      <c r="AG2645" s="1">
        <f t="shared" si="311"/>
        <v>0.78869776607958264</v>
      </c>
      <c r="AH2645" s="1">
        <f t="shared" si="311"/>
        <v>0.85616955245151205</v>
      </c>
      <c r="AI2645" s="1">
        <f t="shared" si="311"/>
        <v>0.9890043185142402</v>
      </c>
      <c r="AJ2645" s="1">
        <f t="shared" si="311"/>
        <v>0.61175542287307816</v>
      </c>
      <c r="AK2645" s="1">
        <f t="shared" si="311"/>
        <v>0.92873386144482184</v>
      </c>
      <c r="AL2645" s="1">
        <f t="shared" si="311"/>
        <v>0.98006899104916434</v>
      </c>
      <c r="AM2645" s="1">
        <f t="shared" si="311"/>
        <v>1.1874129131166036</v>
      </c>
      <c r="AN2645" s="29">
        <f t="shared" si="311"/>
        <v>1.0406845026996647</v>
      </c>
      <c r="AO2645" s="1">
        <f t="shared" si="308"/>
        <v>16363.364940499308</v>
      </c>
      <c r="AP2645" s="1">
        <f t="shared" si="309"/>
        <v>20930.851857267106</v>
      </c>
      <c r="AQ2645" s="29">
        <f t="shared" si="310"/>
        <v>26100.780631689293</v>
      </c>
    </row>
    <row r="2646" spans="1:43" x14ac:dyDescent="0.2">
      <c r="A2646" s="26"/>
      <c r="E2646" s="25" t="s">
        <v>5153</v>
      </c>
      <c r="F2646" s="26" t="s">
        <v>5154</v>
      </c>
      <c r="G2646" s="1">
        <v>0.69643207975126598</v>
      </c>
      <c r="H2646" s="1">
        <v>0.81696876817106501</v>
      </c>
      <c r="I2646" s="1">
        <f>VLOOKUP(F2646,'[1]SUSMB vs SHAM all proteins sum'!$B$2:$E$3214,2,FALSE)</f>
        <v>0.855114990403818</v>
      </c>
      <c r="J2646" s="29">
        <f>VLOOKUP(F2646,'[1]SUSMB vs SHAM all proteins sum'!$B$2:$E$3214,3,FALSE)</f>
        <v>0.88399509718417002</v>
      </c>
      <c r="K2646" s="25">
        <f>VLOOKUP($E2646,[1]AllProteinsNorm!$A$1:$Q$3226,4,FALSE)</f>
        <v>15746.857801601</v>
      </c>
      <c r="L2646" s="1">
        <f>VLOOKUP($E2646,[1]AllProteinsNorm!$A$1:$Q$3226,5,FALSE)</f>
        <v>45929.257540056402</v>
      </c>
      <c r="M2646" s="1">
        <f>VLOOKUP($E2646,[1]AllProteinsNorm!$A$1:$Q$3226,10,FALSE)</f>
        <v>4720.6836325788199</v>
      </c>
      <c r="N2646" s="1">
        <f>VLOOKUP($E2646,[1]AllProteinsNorm!$A$1:$Q$3226,11,FALSE)</f>
        <v>47909.2242761136</v>
      </c>
      <c r="O2646" s="1">
        <f>VLOOKUP($E2646,[1]AllProteinsNorm!$A$1:$Q$3226,15,FALSE)</f>
        <v>38839.305152914101</v>
      </c>
      <c r="P2646" s="1">
        <f>VLOOKUP($E2646,[1]AllProteinsNorm!$A$1:$Q$3226,6,FALSE)</f>
        <v>10211.2221466636</v>
      </c>
      <c r="Q2646" s="1">
        <f>VLOOKUP($E2646,[1]AllProteinsNorm!$A$1:$Q$3226,8,FALSE)</f>
        <v>14866.3079691523</v>
      </c>
      <c r="R2646" s="1">
        <f>VLOOKUP($E2646,[1]AllProteinsNorm!$A$1:$Q$3226,13,FALSE)</f>
        <v>15578.5877943671</v>
      </c>
      <c r="S2646" s="1">
        <f>VLOOKUP($E2646,[1]AllProteinsNorm!$A$1:$Q$3226,16,FALSE)</f>
        <v>37794.568110539898</v>
      </c>
      <c r="T2646" s="1">
        <f>VLOOKUP($E2646,[1]AllProteinsNorm!$A$1:$Q$3226,17,FALSE)</f>
        <v>25868.292672779698</v>
      </c>
      <c r="U2646" s="1">
        <f>VLOOKUP($E2646,[1]AllProteinsNorm!$A$1:$Q$3226,3,FALSE)</f>
        <v>43579.176011654898</v>
      </c>
      <c r="V2646" s="1">
        <f>VLOOKUP($E2646,[1]AllProteinsNorm!$A$1:$Q$3226,7,FALSE)</f>
        <v>26960.576151294601</v>
      </c>
      <c r="W2646" s="1">
        <f>VLOOKUP($E2646,[1]AllProteinsNorm!$A$1:$Q$3226,9,FALSE)</f>
        <v>3167.94805136081</v>
      </c>
      <c r="X2646" s="1">
        <f>VLOOKUP($E2646,[1]AllProteinsNorm!$A$1:$Q$3226,12,FALSE)</f>
        <v>40608.813274819498</v>
      </c>
      <c r="Y2646" s="29">
        <f>VLOOKUP($E2646,[1]AllProteinsNorm!$A$1:$Q$3226,14,FALSE)</f>
        <v>22689.324501178002</v>
      </c>
      <c r="Z2646" s="25">
        <f t="shared" si="311"/>
        <v>0.51411485958410053</v>
      </c>
      <c r="AA2646" s="1">
        <f t="shared" si="311"/>
        <v>1.4995317852306596</v>
      </c>
      <c r="AB2646" s="1">
        <f t="shared" si="311"/>
        <v>0.15412431060738152</v>
      </c>
      <c r="AC2646" s="1">
        <f t="shared" si="311"/>
        <v>1.5641751784278561</v>
      </c>
      <c r="AD2646" s="1">
        <f t="shared" si="311"/>
        <v>1.2680538661500018</v>
      </c>
      <c r="AE2646" s="1">
        <f t="shared" si="311"/>
        <v>0.33338340297835595</v>
      </c>
      <c r="AF2646" s="1">
        <f t="shared" si="311"/>
        <v>0.48536602860017303</v>
      </c>
      <c r="AG2646" s="1">
        <f t="shared" si="311"/>
        <v>0.50862105807581004</v>
      </c>
      <c r="AH2646" s="1">
        <f t="shared" si="311"/>
        <v>1.2339445317920124</v>
      </c>
      <c r="AI2646" s="1">
        <f t="shared" si="311"/>
        <v>0.84456682232784241</v>
      </c>
      <c r="AJ2646" s="1">
        <f t="shared" si="311"/>
        <v>1.4228046152639322</v>
      </c>
      <c r="AK2646" s="1">
        <f t="shared" si="311"/>
        <v>0.88022848729351111</v>
      </c>
      <c r="AL2646" s="1">
        <f t="shared" si="311"/>
        <v>0.10342947069919543</v>
      </c>
      <c r="AM2646" s="1">
        <f t="shared" si="311"/>
        <v>1.3258260535341937</v>
      </c>
      <c r="AN2646" s="29">
        <f t="shared" si="311"/>
        <v>0.74077755873271656</v>
      </c>
      <c r="AO2646" s="1">
        <f t="shared" si="308"/>
        <v>17279.074951599629</v>
      </c>
      <c r="AP2646" s="1">
        <f t="shared" si="309"/>
        <v>9890.1632884875526</v>
      </c>
      <c r="AQ2646" s="29">
        <f t="shared" si="310"/>
        <v>14462.464356701406</v>
      </c>
    </row>
    <row r="2647" spans="1:43" x14ac:dyDescent="0.2">
      <c r="A2647" s="26"/>
      <c r="E2647" s="25" t="s">
        <v>5155</v>
      </c>
      <c r="F2647" s="26" t="s">
        <v>5156</v>
      </c>
      <c r="G2647" s="43">
        <v>1.7348182897083099E-2</v>
      </c>
      <c r="H2647" s="1">
        <v>1.2180116146023301</v>
      </c>
      <c r="I2647" s="1">
        <f>VLOOKUP(F2647,'[1]SUSMB vs SHAM all proteins sum'!$B$2:$E$3214,2,FALSE)</f>
        <v>0.66972657313555495</v>
      </c>
      <c r="J2647" s="29">
        <f>VLOOKUP(F2647,'[1]SUSMB vs SHAM all proteins sum'!$B$2:$E$3214,3,FALSE)</f>
        <v>1.04595462530807</v>
      </c>
      <c r="K2647" s="25">
        <f>VLOOKUP($E2647,[1]AllProteinsNorm!$A$1:$Q$3226,4,FALSE)</f>
        <v>1839575.82037394</v>
      </c>
      <c r="L2647" s="1">
        <f>VLOOKUP($E2647,[1]AllProteinsNorm!$A$1:$Q$3226,5,FALSE)</f>
        <v>1799219.7586776</v>
      </c>
      <c r="M2647" s="1">
        <f>VLOOKUP($E2647,[1]AllProteinsNorm!$A$1:$Q$3226,10,FALSE)</f>
        <v>2038492.8284249301</v>
      </c>
      <c r="N2647" s="1">
        <f>VLOOKUP($E2647,[1]AllProteinsNorm!$A$1:$Q$3226,11,FALSE)</f>
        <v>1430463.79406223</v>
      </c>
      <c r="O2647" s="1">
        <f>VLOOKUP($E2647,[1]AllProteinsNorm!$A$1:$Q$3226,15,FALSE)</f>
        <v>1974162.86535687</v>
      </c>
      <c r="P2647" s="1">
        <f>VLOOKUP($E2647,[1]AllProteinsNorm!$A$1:$Q$3226,6,FALSE)</f>
        <v>2052350.1359713599</v>
      </c>
      <c r="Q2647" s="1">
        <f>VLOOKUP($E2647,[1]AllProteinsNorm!$A$1:$Q$3226,8,FALSE)</f>
        <v>2118333.0125645101</v>
      </c>
      <c r="R2647" s="1">
        <f>VLOOKUP($E2647,[1]AllProteinsNorm!$A$1:$Q$3226,13,FALSE)</f>
        <v>2242183.4737848602</v>
      </c>
      <c r="S2647" s="1">
        <f>VLOOKUP($E2647,[1]AllProteinsNorm!$A$1:$Q$3226,16,FALSE)</f>
        <v>2296467.6413382799</v>
      </c>
      <c r="T2647" s="1">
        <f>VLOOKUP($E2647,[1]AllProteinsNorm!$A$1:$Q$3226,17,FALSE)</f>
        <v>2281659.96600758</v>
      </c>
      <c r="U2647" s="1">
        <f>VLOOKUP($E2647,[1]AllProteinsNorm!$A$1:$Q$3226,3,FALSE)</f>
        <v>1854553.1992766701</v>
      </c>
      <c r="V2647" s="1">
        <f>VLOOKUP($E2647,[1]AllProteinsNorm!$A$1:$Q$3226,7,FALSE)</f>
        <v>1414765.75439842</v>
      </c>
      <c r="W2647" s="1">
        <f>VLOOKUP($E2647,[1]AllProteinsNorm!$A$1:$Q$3226,9,FALSE)</f>
        <v>1890115.1391572501</v>
      </c>
      <c r="X2647" s="1">
        <f>VLOOKUP($E2647,[1]AllProteinsNorm!$A$1:$Q$3226,12,FALSE)</f>
        <v>2220062.07254712</v>
      </c>
      <c r="Y2647" s="29">
        <f>VLOOKUP($E2647,[1]AllProteinsNorm!$A$1:$Q$3226,14,FALSE)</f>
        <v>2166496.2997924499</v>
      </c>
      <c r="Z2647" s="25">
        <f t="shared" si="311"/>
        <v>1.0127686764432349</v>
      </c>
      <c r="AA2647" s="1">
        <f t="shared" si="311"/>
        <v>0.99055086147850246</v>
      </c>
      <c r="AB2647" s="1">
        <f t="shared" si="311"/>
        <v>1.1222813764551856</v>
      </c>
      <c r="AC2647" s="1">
        <f t="shared" si="311"/>
        <v>0.7875342279275459</v>
      </c>
      <c r="AD2647" s="1">
        <f t="shared" si="311"/>
        <v>1.0868648576955307</v>
      </c>
      <c r="AE2647" s="1">
        <f t="shared" si="311"/>
        <v>1.1299104433669325</v>
      </c>
      <c r="AF2647" s="1">
        <f t="shared" si="311"/>
        <v>1.1662369648699049</v>
      </c>
      <c r="AG2647" s="1">
        <f t="shared" si="311"/>
        <v>1.2344221770790549</v>
      </c>
      <c r="AH2647" s="1">
        <f t="shared" si="311"/>
        <v>1.2643080365886261</v>
      </c>
      <c r="AI2647" s="1">
        <f t="shared" si="311"/>
        <v>1.2561557497517477</v>
      </c>
      <c r="AJ2647" s="1">
        <f t="shared" si="311"/>
        <v>1.0210143926784174</v>
      </c>
      <c r="AK2647" s="1">
        <f t="shared" si="311"/>
        <v>0.77889175574619351</v>
      </c>
      <c r="AL2647" s="1">
        <f t="shared" si="311"/>
        <v>1.0405928293950337</v>
      </c>
      <c r="AM2647" s="1">
        <f t="shared" si="311"/>
        <v>1.2222433573726392</v>
      </c>
      <c r="AN2647" s="29">
        <f t="shared" si="311"/>
        <v>1.1927530062957379</v>
      </c>
      <c r="AO2647" s="1">
        <f t="shared" si="308"/>
        <v>211656.97676958644</v>
      </c>
      <c r="AP2647" s="1">
        <f t="shared" si="309"/>
        <v>96132.782898335863</v>
      </c>
      <c r="AQ2647" s="29">
        <f t="shared" si="310"/>
        <v>286584.13842713041</v>
      </c>
    </row>
    <row r="2648" spans="1:43" x14ac:dyDescent="0.2">
      <c r="A2648" s="26"/>
      <c r="E2648" s="25" t="s">
        <v>5157</v>
      </c>
      <c r="F2648" s="26" t="s">
        <v>5158</v>
      </c>
      <c r="G2648" s="1">
        <v>0.51579522556483604</v>
      </c>
      <c r="H2648" s="1">
        <v>1.3744445715226501</v>
      </c>
      <c r="I2648" s="1">
        <f>VLOOKUP(F2648,'[1]SUSMB vs SHAM all proteins sum'!$B$2:$E$3214,2,FALSE)</f>
        <v>0.10736305572421</v>
      </c>
      <c r="J2648" s="29">
        <f>VLOOKUP(F2648,'[1]SUSMB vs SHAM all proteins sum'!$B$2:$E$3214,3,FALSE)</f>
        <v>1.66865334087242</v>
      </c>
      <c r="K2648" s="25">
        <f>VLOOKUP($E2648,[1]AllProteinsNorm!$A$1:$Q$3226,4,FALSE)</f>
        <v>63848.933071973297</v>
      </c>
      <c r="L2648" s="1">
        <f>VLOOKUP($E2648,[1]AllProteinsNorm!$A$1:$Q$3226,5,FALSE)</f>
        <v>57435.903444760399</v>
      </c>
      <c r="M2648" s="1">
        <f>VLOOKUP($E2648,[1]AllProteinsNorm!$A$1:$Q$3226,10,FALSE)</f>
        <v>60057.439685487698</v>
      </c>
      <c r="N2648" s="1">
        <f>VLOOKUP($E2648,[1]AllProteinsNorm!$A$1:$Q$3226,11,FALSE)</f>
        <v>46039.1647859406</v>
      </c>
      <c r="O2648" s="1">
        <f>VLOOKUP($E2648,[1]AllProteinsNorm!$A$1:$Q$3226,15,FALSE)</f>
        <v>15642.728450422101</v>
      </c>
      <c r="P2648" s="1">
        <f>VLOOKUP($E2648,[1]AllProteinsNorm!$A$1:$Q$3226,6,FALSE)</f>
        <v>76542.929152081895</v>
      </c>
      <c r="Q2648" s="1">
        <f>VLOOKUP($E2648,[1]AllProteinsNorm!$A$1:$Q$3226,8,FALSE)</f>
        <v>101319.150013192</v>
      </c>
      <c r="R2648" s="1">
        <f>VLOOKUP($E2648,[1]AllProteinsNorm!$A$1:$Q$3226,13,FALSE)</f>
        <v>118535.589158138</v>
      </c>
      <c r="S2648" s="1">
        <f>VLOOKUP($E2648,[1]AllProteinsNorm!$A$1:$Q$3226,16,FALSE)</f>
        <v>62185.859816172902</v>
      </c>
      <c r="T2648" s="1">
        <f>VLOOKUP($E2648,[1]AllProteinsNorm!$A$1:$Q$3226,17,FALSE)</f>
        <v>13609.525625000801</v>
      </c>
      <c r="U2648" s="1">
        <f>VLOOKUP($E2648,[1]AllProteinsNorm!$A$1:$Q$3226,3,FALSE)</f>
        <v>105633.396091815</v>
      </c>
      <c r="V2648" s="1">
        <f>VLOOKUP($E2648,[1]AllProteinsNorm!$A$1:$Q$3226,7,FALSE)</f>
        <v>70496.716687349894</v>
      </c>
      <c r="W2648" s="1">
        <f>VLOOKUP($E2648,[1]AllProteinsNorm!$A$1:$Q$3226,9,FALSE)</f>
        <v>67264.034793213796</v>
      </c>
      <c r="X2648" s="1">
        <f>VLOOKUP($E2648,[1]AllProteinsNorm!$A$1:$Q$3226,12,FALSE)</f>
        <v>55757.281130911098</v>
      </c>
      <c r="Y2648" s="29">
        <f>VLOOKUP($E2648,[1]AllProteinsNorm!$A$1:$Q$3226,14,FALSE)</f>
        <v>73471.656754353593</v>
      </c>
      <c r="Z2648" s="25">
        <f t="shared" si="311"/>
        <v>1.313633397440926</v>
      </c>
      <c r="AA2648" s="1">
        <f t="shared" si="311"/>
        <v>1.1816911786478776</v>
      </c>
      <c r="AB2648" s="1">
        <f t="shared" si="311"/>
        <v>1.2356268889680357</v>
      </c>
      <c r="AC2648" s="1">
        <f t="shared" si="311"/>
        <v>0.94721370496392943</v>
      </c>
      <c r="AD2648" s="1">
        <f t="shared" si="311"/>
        <v>0.32183482997923085</v>
      </c>
      <c r="AE2648" s="1">
        <f t="shared" si="311"/>
        <v>1.5748007560092794</v>
      </c>
      <c r="AF2648" s="1">
        <f t="shared" si="311"/>
        <v>2.0845488382339044</v>
      </c>
      <c r="AG2648" s="1">
        <f t="shared" si="311"/>
        <v>2.4387613263316541</v>
      </c>
      <c r="AH2648" s="1">
        <f t="shared" si="311"/>
        <v>1.279417186361133</v>
      </c>
      <c r="AI2648" s="1">
        <f t="shared" si="311"/>
        <v>0.28000354154980733</v>
      </c>
      <c r="AJ2648" s="1">
        <f t="shared" si="311"/>
        <v>2.1733105052028612</v>
      </c>
      <c r="AK2648" s="1">
        <f t="shared" si="311"/>
        <v>1.4504054648187057</v>
      </c>
      <c r="AL2648" s="1">
        <f t="shared" si="311"/>
        <v>1.3838959916744502</v>
      </c>
      <c r="AM2648" s="1">
        <f t="shared" si="311"/>
        <v>1.1471550599209395</v>
      </c>
      <c r="AN2648" s="29">
        <f t="shared" si="311"/>
        <v>1.5116121356176673</v>
      </c>
      <c r="AO2648" s="1">
        <f t="shared" si="308"/>
        <v>17519.221340111384</v>
      </c>
      <c r="AP2648" s="1">
        <f t="shared" si="309"/>
        <v>36116.042292410537</v>
      </c>
      <c r="AQ2648" s="29">
        <f t="shared" si="310"/>
        <v>16673.438711888997</v>
      </c>
    </row>
    <row r="2649" spans="1:43" x14ac:dyDescent="0.2">
      <c r="A2649" s="26"/>
      <c r="E2649" s="25" t="s">
        <v>5159</v>
      </c>
      <c r="F2649" s="26" t="s">
        <v>5160</v>
      </c>
      <c r="G2649" s="1">
        <v>0.29049133164844199</v>
      </c>
      <c r="H2649" s="1">
        <v>1.06714046681578</v>
      </c>
      <c r="I2649" s="1">
        <f>VLOOKUP(F2649,'[1]SUSMB vs SHAM all proteins sum'!$B$2:$E$3214,2,FALSE)</f>
        <v>0.44946968743368598</v>
      </c>
      <c r="J2649" s="29">
        <f>VLOOKUP(F2649,'[1]SUSMB vs SHAM all proteins sum'!$B$2:$E$3214,3,FALSE)</f>
        <v>1.05307582626362</v>
      </c>
      <c r="K2649" s="25">
        <f>VLOOKUP($E2649,[1]AllProteinsNorm!$A$1:$Q$3226,4,FALSE)</f>
        <v>1357259.79658275</v>
      </c>
      <c r="L2649" s="1">
        <f>VLOOKUP($E2649,[1]AllProteinsNorm!$A$1:$Q$3226,5,FALSE)</f>
        <v>1495015.69865721</v>
      </c>
      <c r="M2649" s="1">
        <f>VLOOKUP($E2649,[1]AllProteinsNorm!$A$1:$Q$3226,10,FALSE)</f>
        <v>1583862.9432944399</v>
      </c>
      <c r="N2649" s="1">
        <f>VLOOKUP($E2649,[1]AllProteinsNorm!$A$1:$Q$3226,11,FALSE)</f>
        <v>1565357.3090375101</v>
      </c>
      <c r="O2649" s="1">
        <f>VLOOKUP($E2649,[1]AllProteinsNorm!$A$1:$Q$3226,15,FALSE)</f>
        <v>1564223.2901173199</v>
      </c>
      <c r="P2649" s="1">
        <f>VLOOKUP($E2649,[1]AllProteinsNorm!$A$1:$Q$3226,6,FALSE)</f>
        <v>1741549.76224369</v>
      </c>
      <c r="Q2649" s="1">
        <f>VLOOKUP($E2649,[1]AllProteinsNorm!$A$1:$Q$3226,8,FALSE)</f>
        <v>1449900.19946075</v>
      </c>
      <c r="R2649" s="1">
        <f>VLOOKUP($E2649,[1]AllProteinsNorm!$A$1:$Q$3226,13,FALSE)</f>
        <v>1453240.61220983</v>
      </c>
      <c r="S2649" s="1">
        <f>VLOOKUP($E2649,[1]AllProteinsNorm!$A$1:$Q$3226,16,FALSE)</f>
        <v>1866509.5489622101</v>
      </c>
      <c r="T2649" s="1">
        <f>VLOOKUP($E2649,[1]AllProteinsNorm!$A$1:$Q$3226,17,FALSE)</f>
        <v>1590028.00783476</v>
      </c>
      <c r="U2649" s="1">
        <f>VLOOKUP($E2649,[1]AllProteinsNorm!$A$1:$Q$3226,3,FALSE)</f>
        <v>1397409.65293968</v>
      </c>
      <c r="V2649" s="1">
        <f>VLOOKUP($E2649,[1]AllProteinsNorm!$A$1:$Q$3226,7,FALSE)</f>
        <v>1638461.29099509</v>
      </c>
      <c r="W2649" s="1">
        <f>VLOOKUP($E2649,[1]AllProteinsNorm!$A$1:$Q$3226,9,FALSE)</f>
        <v>1654397.3155050401</v>
      </c>
      <c r="X2649" s="1">
        <f>VLOOKUP($E2649,[1]AllProteinsNorm!$A$1:$Q$3226,12,FALSE)</f>
        <v>1406649.3162503</v>
      </c>
      <c r="Y2649" s="29">
        <f>VLOOKUP($E2649,[1]AllProteinsNorm!$A$1:$Q$3226,14,FALSE)</f>
        <v>1912719.1512852299</v>
      </c>
      <c r="Z2649" s="25">
        <f t="shared" si="311"/>
        <v>0.89698004236045037</v>
      </c>
      <c r="AA2649" s="1">
        <f t="shared" si="311"/>
        <v>0.98801957303044874</v>
      </c>
      <c r="AB2649" s="1">
        <f t="shared" si="311"/>
        <v>1.0467365596080829</v>
      </c>
      <c r="AC2649" s="1">
        <f t="shared" si="311"/>
        <v>1.034506635284471</v>
      </c>
      <c r="AD2649" s="1">
        <f t="shared" si="311"/>
        <v>1.0337571897165474</v>
      </c>
      <c r="AE2649" s="1">
        <f t="shared" si="311"/>
        <v>1.1509479492748949</v>
      </c>
      <c r="AF2649" s="1">
        <f t="shared" si="311"/>
        <v>0.95820383511332974</v>
      </c>
      <c r="AG2649" s="1">
        <f t="shared" si="311"/>
        <v>0.96041143278675611</v>
      </c>
      <c r="AH2649" s="1">
        <f t="shared" si="311"/>
        <v>1.2335308380234877</v>
      </c>
      <c r="AI2649" s="1">
        <f t="shared" si="311"/>
        <v>1.05081090106169</v>
      </c>
      <c r="AJ2649" s="1">
        <f t="shared" si="311"/>
        <v>0.92351410750146357</v>
      </c>
      <c r="AK2649" s="1">
        <f t="shared" si="311"/>
        <v>1.0828192818375657</v>
      </c>
      <c r="AL2649" s="1">
        <f t="shared" si="311"/>
        <v>1.0933510134750768</v>
      </c>
      <c r="AM2649" s="1">
        <f t="shared" si="311"/>
        <v>0.92962037662445896</v>
      </c>
      <c r="AN2649" s="29">
        <f t="shared" si="311"/>
        <v>1.2640696421297619</v>
      </c>
      <c r="AO2649" s="1">
        <f t="shared" si="308"/>
        <v>83624.174309392649</v>
      </c>
      <c r="AP2649" s="1">
        <f t="shared" si="309"/>
        <v>163206.59094781528</v>
      </c>
      <c r="AQ2649" s="29">
        <f t="shared" si="310"/>
        <v>190073.86393023963</v>
      </c>
    </row>
    <row r="2650" spans="1:43" x14ac:dyDescent="0.2">
      <c r="A2650" s="26"/>
      <c r="E2650" s="25" t="s">
        <v>5161</v>
      </c>
      <c r="F2650" s="26" t="s">
        <v>5162</v>
      </c>
      <c r="G2650" s="1">
        <v>0.76059011701865398</v>
      </c>
      <c r="H2650" s="1">
        <v>0.93092563634995695</v>
      </c>
      <c r="I2650" s="1">
        <f>VLOOKUP(F2650,'[1]SUSMB vs SHAM all proteins sum'!$B$2:$E$3214,2,FALSE)</f>
        <v>0.356607072568151</v>
      </c>
      <c r="J2650" s="29">
        <f>VLOOKUP(F2650,'[1]SUSMB vs SHAM all proteins sum'!$B$2:$E$3214,3,FALSE)</f>
        <v>1.2282715640071999</v>
      </c>
      <c r="K2650" s="25">
        <f>VLOOKUP($E2650,[1]AllProteinsNorm!$A$1:$Q$3226,4,FALSE)</f>
        <v>152670.62069267899</v>
      </c>
      <c r="L2650" s="1">
        <f>VLOOKUP($E2650,[1]AllProteinsNorm!$A$1:$Q$3226,5,FALSE)</f>
        <v>109752.51084667799</v>
      </c>
      <c r="M2650" s="1">
        <f>VLOOKUP($E2650,[1]AllProteinsNorm!$A$1:$Q$3226,10,FALSE)</f>
        <v>199353.33304592501</v>
      </c>
      <c r="N2650" s="1">
        <f>VLOOKUP($E2650,[1]AllProteinsNorm!$A$1:$Q$3226,11,FALSE)</f>
        <v>214437.885496765</v>
      </c>
      <c r="O2650" s="1">
        <f>VLOOKUP($E2650,[1]AllProteinsNorm!$A$1:$Q$3226,15,FALSE)</f>
        <v>181937.27878391699</v>
      </c>
      <c r="P2650" s="1">
        <f>VLOOKUP($E2650,[1]AllProteinsNorm!$A$1:$Q$3226,6,FALSE)</f>
        <v>179025.240213932</v>
      </c>
      <c r="Q2650" s="1">
        <f>VLOOKUP($E2650,[1]AllProteinsNorm!$A$1:$Q$3226,8,FALSE)</f>
        <v>311155.728384124</v>
      </c>
      <c r="R2650" s="1">
        <f>VLOOKUP($E2650,[1]AllProteinsNorm!$A$1:$Q$3226,13,FALSE)</f>
        <v>111239.875390203</v>
      </c>
      <c r="S2650" s="1">
        <f>VLOOKUP($E2650,[1]AllProteinsNorm!$A$1:$Q$3226,16,FALSE)</f>
        <v>129278.694853411</v>
      </c>
      <c r="T2650" s="1">
        <f>VLOOKUP($E2650,[1]AllProteinsNorm!$A$1:$Q$3226,17,FALSE)</f>
        <v>113739.700618107</v>
      </c>
      <c r="U2650" s="1">
        <f>VLOOKUP($E2650,[1]AllProteinsNorm!$A$1:$Q$3226,3,FALSE)</f>
        <v>148710.941062467</v>
      </c>
      <c r="V2650" s="1">
        <f>VLOOKUP($E2650,[1]AllProteinsNorm!$A$1:$Q$3226,7,FALSE)</f>
        <v>212982.55815399901</v>
      </c>
      <c r="W2650" s="1">
        <f>VLOOKUP($E2650,[1]AllProteinsNorm!$A$1:$Q$3226,9,FALSE)</f>
        <v>162717.251649338</v>
      </c>
      <c r="X2650" s="1">
        <f>VLOOKUP($E2650,[1]AllProteinsNorm!$A$1:$Q$3226,12,FALSE)</f>
        <v>392893.83110611897</v>
      </c>
      <c r="Y2650" s="29">
        <f>VLOOKUP($E2650,[1]AllProteinsNorm!$A$1:$Q$3226,14,FALSE)</f>
        <v>179925.56047092401</v>
      </c>
      <c r="Z2650" s="25">
        <f t="shared" si="311"/>
        <v>0.88953173050799417</v>
      </c>
      <c r="AA2650" s="1">
        <f t="shared" si="311"/>
        <v>0.63947038702073244</v>
      </c>
      <c r="AB2650" s="1">
        <f t="shared" si="311"/>
        <v>1.1615274407237786</v>
      </c>
      <c r="AC2650" s="1">
        <f t="shared" si="311"/>
        <v>1.2494172258353795</v>
      </c>
      <c r="AD2650" s="1">
        <f t="shared" si="311"/>
        <v>1.060053215912115</v>
      </c>
      <c r="AE2650" s="1">
        <f t="shared" si="311"/>
        <v>1.0430862926317082</v>
      </c>
      <c r="AF2650" s="1">
        <f t="shared" si="311"/>
        <v>1.8129414308477871</v>
      </c>
      <c r="AG2650" s="1">
        <f t="shared" si="311"/>
        <v>0.64813648106223964</v>
      </c>
      <c r="AH2650" s="1">
        <f t="shared" si="311"/>
        <v>0.75323923246670921</v>
      </c>
      <c r="AI2650" s="1">
        <f t="shared" si="311"/>
        <v>0.66270165313566154</v>
      </c>
      <c r="AJ2650" s="1">
        <f t="shared" si="311"/>
        <v>0.86646075157479185</v>
      </c>
      <c r="AK2650" s="1">
        <f t="shared" si="311"/>
        <v>1.2409377957800571</v>
      </c>
      <c r="AL2650" s="1">
        <f t="shared" si="311"/>
        <v>0.94806818618037636</v>
      </c>
      <c r="AM2650" s="1">
        <f t="shared" si="311"/>
        <v>2.2891865370303086</v>
      </c>
      <c r="AN2650" s="29">
        <f t="shared" si="311"/>
        <v>1.0483319871378283</v>
      </c>
      <c r="AO2650" s="1">
        <f t="shared" si="308"/>
        <v>37136.558749880227</v>
      </c>
      <c r="AP2650" s="1">
        <f t="shared" si="309"/>
        <v>75201.606935696982</v>
      </c>
      <c r="AQ2650" s="29">
        <f t="shared" si="310"/>
        <v>89341.357487794725</v>
      </c>
    </row>
    <row r="2651" spans="1:43" x14ac:dyDescent="0.2">
      <c r="A2651" s="26"/>
      <c r="E2651" s="25" t="s">
        <v>5163</v>
      </c>
      <c r="F2651" s="26" t="s">
        <v>5164</v>
      </c>
      <c r="G2651" s="1">
        <v>8.2407549378203104E-2</v>
      </c>
      <c r="H2651" s="43">
        <v>1.92120653543012</v>
      </c>
      <c r="I2651" s="1">
        <f>VLOOKUP(F2651,'[1]SUSMB vs SHAM all proteins sum'!$B$2:$E$3214,2,FALSE)</f>
        <v>0.59915305450693901</v>
      </c>
      <c r="J2651" s="29">
        <f>VLOOKUP(F2651,'[1]SUSMB vs SHAM all proteins sum'!$B$2:$E$3214,3,FALSE)</f>
        <v>1.32649841330223</v>
      </c>
      <c r="K2651" s="25">
        <f>VLOOKUP($E2651,[1]AllProteinsNorm!$A$1:$Q$3226,4,FALSE)</f>
        <v>64193.868722998697</v>
      </c>
      <c r="L2651" s="1">
        <f>VLOOKUP($E2651,[1]AllProteinsNorm!$A$1:$Q$3226,5,FALSE)</f>
        <v>44635.989685838496</v>
      </c>
      <c r="M2651" s="1">
        <f>VLOOKUP($E2651,[1]AllProteinsNorm!$A$1:$Q$3226,10,FALSE)</f>
        <v>27071.153731026501</v>
      </c>
      <c r="N2651" s="1">
        <f>VLOOKUP($E2651,[1]AllProteinsNorm!$A$1:$Q$3226,11,FALSE)</f>
        <v>11296.5339318897</v>
      </c>
      <c r="O2651" s="1">
        <f>VLOOKUP($E2651,[1]AllProteinsNorm!$A$1:$Q$3226,15,FALSE)</f>
        <v>52625.775586789103</v>
      </c>
      <c r="P2651" s="1">
        <f>VLOOKUP($E2651,[1]AllProteinsNorm!$A$1:$Q$3226,6,FALSE)</f>
        <v>61103.606561982902</v>
      </c>
      <c r="Q2651" s="1">
        <f>VLOOKUP($E2651,[1]AllProteinsNorm!$A$1:$Q$3226,8,FALSE)</f>
        <v>47010.885650754899</v>
      </c>
      <c r="R2651" s="1">
        <f>VLOOKUP($E2651,[1]AllProteinsNorm!$A$1:$Q$3226,13,FALSE)</f>
        <v>66333.674301413907</v>
      </c>
      <c r="S2651" s="1">
        <f>VLOOKUP($E2651,[1]AllProteinsNorm!$A$1:$Q$3226,16,FALSE)</f>
        <v>69299.005064154204</v>
      </c>
      <c r="T2651" s="1">
        <f>VLOOKUP($E2651,[1]AllProteinsNorm!$A$1:$Q$3226,17,FALSE)</f>
        <v>91405.672754539395</v>
      </c>
      <c r="U2651" s="1">
        <f>VLOOKUP($E2651,[1]AllProteinsNorm!$A$1:$Q$3226,3,FALSE)</f>
        <v>55254.318719971001</v>
      </c>
      <c r="V2651" s="1">
        <f>VLOOKUP($E2651,[1]AllProteinsNorm!$A$1:$Q$3226,7,FALSE)</f>
        <v>96654.343260911803</v>
      </c>
      <c r="W2651" s="1">
        <f>VLOOKUP($E2651,[1]AllProteinsNorm!$A$1:$Q$3226,9,FALSE)</f>
        <v>45346.339410761502</v>
      </c>
      <c r="X2651" s="1">
        <f>VLOOKUP($E2651,[1]AllProteinsNorm!$A$1:$Q$3226,12,FALSE)</f>
        <v>9529.9414712481102</v>
      </c>
      <c r="Y2651" s="29">
        <f>VLOOKUP($E2651,[1]AllProteinsNorm!$A$1:$Q$3226,14,FALSE)</f>
        <v>82062.1342422749</v>
      </c>
      <c r="Z2651" s="25">
        <f t="shared" si="311"/>
        <v>1.6062656798562531</v>
      </c>
      <c r="AA2651" s="1">
        <f t="shared" si="311"/>
        <v>1.1168863903211546</v>
      </c>
      <c r="AB2651" s="1">
        <f t="shared" si="311"/>
        <v>0.67737723270574024</v>
      </c>
      <c r="AC2651" s="1">
        <f t="shared" si="311"/>
        <v>0.28266305049200374</v>
      </c>
      <c r="AD2651" s="1">
        <f t="shared" si="311"/>
        <v>1.3168076466248488</v>
      </c>
      <c r="AE2651" s="1">
        <f t="shared" si="311"/>
        <v>1.5289408176888524</v>
      </c>
      <c r="AF2651" s="1">
        <f t="shared" si="311"/>
        <v>1.1763112849031447</v>
      </c>
      <c r="AG2651" s="1">
        <f t="shared" si="311"/>
        <v>1.6598081182627096</v>
      </c>
      <c r="AH2651" s="1">
        <f t="shared" si="311"/>
        <v>1.7340069339496855</v>
      </c>
      <c r="AI2651" s="1">
        <f t="shared" si="311"/>
        <v>2.287162279054022</v>
      </c>
      <c r="AJ2651" s="1">
        <f t="shared" si="311"/>
        <v>1.3825793271115125</v>
      </c>
      <c r="AK2651" s="1">
        <f t="shared" si="311"/>
        <v>2.4184950600029178</v>
      </c>
      <c r="AL2651" s="1">
        <f t="shared" si="311"/>
        <v>1.134660835241474</v>
      </c>
      <c r="AM2651" s="1">
        <f t="shared" si="311"/>
        <v>0.23845918965186774</v>
      </c>
      <c r="AN2651" s="29">
        <f t="shared" si="311"/>
        <v>2.0533672836872974</v>
      </c>
      <c r="AO2651" s="1">
        <f t="shared" si="308"/>
        <v>18747.179416880273</v>
      </c>
      <c r="AP2651" s="1">
        <f t="shared" si="309"/>
        <v>14392.31567600113</v>
      </c>
      <c r="AQ2651" s="29">
        <f t="shared" si="310"/>
        <v>30298.116036364885</v>
      </c>
    </row>
    <row r="2652" spans="1:43" x14ac:dyDescent="0.2">
      <c r="A2652" s="26"/>
      <c r="E2652" s="25" t="s">
        <v>5165</v>
      </c>
      <c r="F2652" s="26" t="s">
        <v>5166</v>
      </c>
      <c r="G2652" s="1">
        <v>0.88107315135855202</v>
      </c>
      <c r="H2652" s="1">
        <v>0.95947904583185695</v>
      </c>
      <c r="I2652" s="1">
        <f>VLOOKUP(F2652,'[1]SUSMB vs SHAM all proteins sum'!$B$2:$E$3214,2,FALSE)</f>
        <v>0.23245554820601499</v>
      </c>
      <c r="J2652" s="29">
        <f>VLOOKUP(F2652,'[1]SUSMB vs SHAM all proteins sum'!$B$2:$E$3214,3,FALSE)</f>
        <v>1.15193260444757</v>
      </c>
      <c r="K2652" s="25">
        <f>VLOOKUP($E2652,[1]AllProteinsNorm!$A$1:$Q$3226,4,FALSE)</f>
        <v>1263304.73922485</v>
      </c>
      <c r="L2652" s="1">
        <f>VLOOKUP($E2652,[1]AllProteinsNorm!$A$1:$Q$3226,5,FALSE)</f>
        <v>1116073.9869103699</v>
      </c>
      <c r="M2652" s="1">
        <f>VLOOKUP($E2652,[1]AllProteinsNorm!$A$1:$Q$3226,10,FALSE)</f>
        <v>1731211.14259853</v>
      </c>
      <c r="N2652" s="1">
        <f>VLOOKUP($E2652,[1]AllProteinsNorm!$A$1:$Q$3226,11,FALSE)</f>
        <v>1521708.80974182</v>
      </c>
      <c r="O2652" s="1">
        <f>VLOOKUP($E2652,[1]AllProteinsNorm!$A$1:$Q$3226,15,FALSE)</f>
        <v>1552994.48474439</v>
      </c>
      <c r="P2652" s="1">
        <f>VLOOKUP($E2652,[1]AllProteinsNorm!$A$1:$Q$3226,6,FALSE)</f>
        <v>496914.69937958999</v>
      </c>
      <c r="Q2652" s="1">
        <f>VLOOKUP($E2652,[1]AllProteinsNorm!$A$1:$Q$3226,8,FALSE)</f>
        <v>2019508.72642959</v>
      </c>
      <c r="R2652" s="1">
        <f>VLOOKUP($E2652,[1]AllProteinsNorm!$A$1:$Q$3226,13,FALSE)</f>
        <v>1719740.7664212</v>
      </c>
      <c r="S2652" s="1">
        <f>VLOOKUP($E2652,[1]AllProteinsNorm!$A$1:$Q$3226,16,FALSE)</f>
        <v>1778393.5361547701</v>
      </c>
      <c r="T2652" s="1">
        <f>VLOOKUP($E2652,[1]AllProteinsNorm!$A$1:$Q$3226,17,FALSE)</f>
        <v>1528310.7063856099</v>
      </c>
      <c r="U2652" s="1">
        <f>VLOOKUP($E2652,[1]AllProteinsNorm!$A$1:$Q$3226,3,FALSE)</f>
        <v>1912585.4318235801</v>
      </c>
      <c r="V2652" s="1">
        <f>VLOOKUP($E2652,[1]AllProteinsNorm!$A$1:$Q$3226,7,FALSE)</f>
        <v>1614170.1016526599</v>
      </c>
      <c r="W2652" s="1">
        <f>VLOOKUP($E2652,[1]AllProteinsNorm!$A$1:$Q$3226,9,FALSE)</f>
        <v>1514029.3905398401</v>
      </c>
      <c r="X2652" s="1">
        <f>VLOOKUP($E2652,[1]AllProteinsNorm!$A$1:$Q$3226,12,FALSE)</f>
        <v>1939978.0600336001</v>
      </c>
      <c r="Y2652" s="29">
        <f>VLOOKUP($E2652,[1]AllProteinsNorm!$A$1:$Q$3226,14,FALSE)</f>
        <v>1290288.14083247</v>
      </c>
      <c r="Z2652" s="25">
        <f t="shared" si="311"/>
        <v>0.87909060251810422</v>
      </c>
      <c r="AA2652" s="1">
        <f t="shared" si="311"/>
        <v>0.77663775266910706</v>
      </c>
      <c r="AB2652" s="1">
        <f t="shared" si="311"/>
        <v>1.204690680862017</v>
      </c>
      <c r="AC2652" s="1">
        <f t="shared" si="311"/>
        <v>1.0589051658540076</v>
      </c>
      <c r="AD2652" s="1">
        <f t="shared" si="311"/>
        <v>1.0806757980967636</v>
      </c>
      <c r="AE2652" s="1">
        <f t="shared" si="311"/>
        <v>0.34578596035802289</v>
      </c>
      <c r="AF2652" s="1">
        <f t="shared" si="311"/>
        <v>1.405307118690049</v>
      </c>
      <c r="AG2652" s="1">
        <f t="shared" si="311"/>
        <v>1.1967088380083082</v>
      </c>
      <c r="AH2652" s="1">
        <f t="shared" si="311"/>
        <v>1.2375232963757146</v>
      </c>
      <c r="AI2652" s="1">
        <f t="shared" si="311"/>
        <v>1.0634992001500498</v>
      </c>
      <c r="AJ2652" s="1">
        <f t="shared" si="311"/>
        <v>1.3309028514060581</v>
      </c>
      <c r="AK2652" s="1">
        <f t="shared" si="311"/>
        <v>1.1232458196105797</v>
      </c>
      <c r="AL2652" s="1">
        <f t="shared" si="311"/>
        <v>1.05356132042729</v>
      </c>
      <c r="AM2652" s="1">
        <f t="shared" si="311"/>
        <v>1.3499644454063122</v>
      </c>
      <c r="AN2652" s="29">
        <f t="shared" si="311"/>
        <v>0.8978674297084982</v>
      </c>
      <c r="AO2652" s="1">
        <f t="shared" si="308"/>
        <v>219250.55606430839</v>
      </c>
      <c r="AP2652" s="1">
        <f t="shared" si="309"/>
        <v>529583.29998471087</v>
      </c>
      <c r="AQ2652" s="29">
        <f t="shared" si="310"/>
        <v>245810.56291924338</v>
      </c>
    </row>
    <row r="2653" spans="1:43" x14ac:dyDescent="0.2">
      <c r="A2653" s="26"/>
      <c r="E2653" s="25" t="s">
        <v>5167</v>
      </c>
      <c r="F2653" s="26" t="s">
        <v>5168</v>
      </c>
      <c r="G2653" s="1">
        <v>0.35537767187238201</v>
      </c>
      <c r="H2653" s="1">
        <v>0.812392999544159</v>
      </c>
      <c r="I2653" s="1">
        <f>VLOOKUP(F2653,'[1]SUSMB vs SHAM all proteins sum'!$B$2:$E$3214,2,FALSE)</f>
        <v>0.76521519852256104</v>
      </c>
      <c r="J2653" s="29">
        <f>VLOOKUP(F2653,'[1]SUSMB vs SHAM all proteins sum'!$B$2:$E$3214,3,FALSE)</f>
        <v>1.05087649310318</v>
      </c>
      <c r="K2653" s="25">
        <f>VLOOKUP($E2653,[1]AllProteinsNorm!$A$1:$Q$3226,4,FALSE)</f>
        <v>252350.98482191499</v>
      </c>
      <c r="L2653" s="1">
        <f>VLOOKUP($E2653,[1]AllProteinsNorm!$A$1:$Q$3226,5,FALSE)</f>
        <v>228898.860239876</v>
      </c>
      <c r="M2653" s="1">
        <f>VLOOKUP($E2653,[1]AllProteinsNorm!$A$1:$Q$3226,10,FALSE)</f>
        <v>153196.438376604</v>
      </c>
      <c r="N2653" s="1">
        <f>VLOOKUP($E2653,[1]AllProteinsNorm!$A$1:$Q$3226,11,FALSE)</f>
        <v>232041.490330373</v>
      </c>
      <c r="O2653" s="1">
        <f>VLOOKUP($E2653,[1]AllProteinsNorm!$A$1:$Q$3226,15,FALSE)</f>
        <v>393776.44714953401</v>
      </c>
      <c r="P2653" s="1">
        <f>VLOOKUP($E2653,[1]AllProteinsNorm!$A$1:$Q$3226,6,FALSE)</f>
        <v>153153.05693536799</v>
      </c>
      <c r="Q2653" s="1">
        <f>VLOOKUP($E2653,[1]AllProteinsNorm!$A$1:$Q$3226,8,FALSE)</f>
        <v>230050.00448812099</v>
      </c>
      <c r="R2653" s="1">
        <f>VLOOKUP($E2653,[1]AllProteinsNorm!$A$1:$Q$3226,13,FALSE)</f>
        <v>277565.97292776703</v>
      </c>
      <c r="S2653" s="1">
        <f>VLOOKUP($E2653,[1]AllProteinsNorm!$A$1:$Q$3226,16,FALSE)</f>
        <v>234697.36450812599</v>
      </c>
      <c r="T2653" s="1">
        <f>VLOOKUP($E2653,[1]AllProteinsNorm!$A$1:$Q$3226,17,FALSE)</f>
        <v>124658.298284686</v>
      </c>
      <c r="U2653" s="1">
        <f>VLOOKUP($E2653,[1]AllProteinsNorm!$A$1:$Q$3226,3,FALSE)</f>
        <v>291863.65199538902</v>
      </c>
      <c r="V2653" s="1">
        <f>VLOOKUP($E2653,[1]AllProteinsNorm!$A$1:$Q$3226,7,FALSE)</f>
        <v>222901.21232576101</v>
      </c>
      <c r="W2653" s="1">
        <f>VLOOKUP($E2653,[1]AllProteinsNorm!$A$1:$Q$3226,9,FALSE)</f>
        <v>221282.756370674</v>
      </c>
      <c r="X2653" s="1">
        <f>VLOOKUP($E2653,[1]AllProteinsNorm!$A$1:$Q$3226,12,FALSE)</f>
        <v>259977.952740537</v>
      </c>
      <c r="Y2653" s="29">
        <f>VLOOKUP($E2653,[1]AllProteinsNorm!$A$1:$Q$3226,14,FALSE)</f>
        <v>276881.88160619797</v>
      </c>
      <c r="Z2653" s="25">
        <f t="shared" si="311"/>
        <v>1.0011828497282789</v>
      </c>
      <c r="AA2653" s="1">
        <f t="shared" si="311"/>
        <v>0.90813837463816494</v>
      </c>
      <c r="AB2653" s="1">
        <f t="shared" si="311"/>
        <v>0.60779492043730377</v>
      </c>
      <c r="AC2653" s="1">
        <f t="shared" si="311"/>
        <v>0.9206065144073281</v>
      </c>
      <c r="AD2653" s="1">
        <f t="shared" si="311"/>
        <v>1.5622773407889241</v>
      </c>
      <c r="AE2653" s="1">
        <f t="shared" si="311"/>
        <v>0.60762280795281065</v>
      </c>
      <c r="AF2653" s="1">
        <f t="shared" si="311"/>
        <v>0.91270544965758504</v>
      </c>
      <c r="AG2653" s="1">
        <f t="shared" si="311"/>
        <v>1.1012213483515236</v>
      </c>
      <c r="AH2653" s="1">
        <f t="shared" si="311"/>
        <v>0.93114348805805103</v>
      </c>
      <c r="AI2653" s="1">
        <f t="shared" si="311"/>
        <v>0.49457207550434418</v>
      </c>
      <c r="AJ2653" s="1">
        <f t="shared" si="311"/>
        <v>1.1579462748800411</v>
      </c>
      <c r="AK2653" s="1">
        <f t="shared" si="311"/>
        <v>0.8843431743358634</v>
      </c>
      <c r="AL2653" s="1">
        <f t="shared" si="311"/>
        <v>0.87792207656833454</v>
      </c>
      <c r="AM2653" s="1">
        <f t="shared" si="311"/>
        <v>1.031442250066823</v>
      </c>
      <c r="AN2653" s="29">
        <f t="shared" si="311"/>
        <v>1.0985072693900875</v>
      </c>
      <c r="AO2653" s="1">
        <f t="shared" si="308"/>
        <v>78479.065680050888</v>
      </c>
      <c r="AP2653" s="1">
        <f t="shared" si="309"/>
        <v>56415.241618926229</v>
      </c>
      <c r="AQ2653" s="29">
        <f t="shared" si="310"/>
        <v>28386.033656655643</v>
      </c>
    </row>
    <row r="2654" spans="1:43" x14ac:dyDescent="0.2">
      <c r="A2654" s="26"/>
      <c r="E2654" s="25" t="s">
        <v>5169</v>
      </c>
      <c r="F2654" s="26" t="s">
        <v>5170</v>
      </c>
      <c r="G2654" s="1">
        <v>0.304058768024486</v>
      </c>
      <c r="H2654" s="43">
        <v>0.43188756610994999</v>
      </c>
      <c r="I2654" s="1">
        <f>VLOOKUP(F2654,'[1]SUSMB vs SHAM all proteins sum'!$B$2:$E$3214,2,FALSE)</f>
        <v>0.83626726668616402</v>
      </c>
      <c r="J2654" s="29">
        <f>VLOOKUP(F2654,'[1]SUSMB vs SHAM all proteins sum'!$B$2:$E$3214,3,FALSE)</f>
        <v>0.88788591790328397</v>
      </c>
      <c r="K2654" s="25">
        <f>VLOOKUP($E2654,[1]AllProteinsNorm!$A$1:$Q$3226,4,FALSE)</f>
        <v>9451.3280287080597</v>
      </c>
      <c r="L2654" s="1">
        <f>VLOOKUP($E2654,[1]AllProteinsNorm!$A$1:$Q$3226,5,FALSE)</f>
        <v>81629.169854064297</v>
      </c>
      <c r="M2654" s="1">
        <f>VLOOKUP($E2654,[1]AllProteinsNorm!$A$1:$Q$3226,10,FALSE)</f>
        <v>45954.738214636804</v>
      </c>
      <c r="N2654" s="1">
        <f>VLOOKUP($E2654,[1]AllProteinsNorm!$A$1:$Q$3226,11,FALSE)</f>
        <v>76620.910583077799</v>
      </c>
      <c r="O2654" s="1">
        <f>VLOOKUP($E2654,[1]AllProteinsNorm!$A$1:$Q$3226,15,FALSE)</f>
        <v>34297.927690695302</v>
      </c>
      <c r="P2654" s="1">
        <f>VLOOKUP($E2654,[1]AllProteinsNorm!$A$1:$Q$3226,6,FALSE)</f>
        <v>78731.686514046902</v>
      </c>
      <c r="Q2654" s="1">
        <f>VLOOKUP($E2654,[1]AllProteinsNorm!$A$1:$Q$3226,8,FALSE)</f>
        <v>31716.636693873301</v>
      </c>
      <c r="R2654" s="1">
        <f>VLOOKUP($E2654,[1]AllProteinsNorm!$A$1:$Q$3226,13,FALSE)</f>
        <v>36714.7876748087</v>
      </c>
      <c r="S2654" s="1">
        <f>VLOOKUP($E2654,[1]AllProteinsNorm!$A$1:$Q$3226,16,FALSE)</f>
        <v>1939.9816994681501</v>
      </c>
      <c r="T2654" s="1">
        <f>VLOOKUP($E2654,[1]AllProteinsNorm!$A$1:$Q$3226,17,FALSE)</f>
        <v>7871.5792330210797</v>
      </c>
      <c r="U2654" s="1">
        <f>VLOOKUP($E2654,[1]AllProteinsNorm!$A$1:$Q$3226,3,FALSE)</f>
        <v>9097.6014408358897</v>
      </c>
      <c r="V2654" s="1">
        <f>VLOOKUP($E2654,[1]AllProteinsNorm!$A$1:$Q$3226,7,FALSE)</f>
        <v>48313.662071273597</v>
      </c>
      <c r="W2654" s="1">
        <f>VLOOKUP($E2654,[1]AllProteinsNorm!$A$1:$Q$3226,9,FALSE)</f>
        <v>81005.618226421793</v>
      </c>
      <c r="X2654" s="1">
        <f>VLOOKUP($E2654,[1]AllProteinsNorm!$A$1:$Q$3226,12,FALSE)</f>
        <v>22903.491992577601</v>
      </c>
      <c r="Y2654" s="29">
        <f>VLOOKUP($E2654,[1]AllProteinsNorm!$A$1:$Q$3226,14,FALSE)</f>
        <v>63045.752835644998</v>
      </c>
      <c r="Z2654" s="25">
        <f t="shared" si="311"/>
        <v>0.19058626184459487</v>
      </c>
      <c r="AA2654" s="1">
        <f t="shared" si="311"/>
        <v>1.6460542151016857</v>
      </c>
      <c r="AB2654" s="1">
        <f t="shared" si="311"/>
        <v>0.92667842484902019</v>
      </c>
      <c r="AC2654" s="1">
        <f t="shared" si="311"/>
        <v>1.5450625438882248</v>
      </c>
      <c r="AD2654" s="1">
        <f t="shared" si="311"/>
        <v>0.69161855431647379</v>
      </c>
      <c r="AE2654" s="1">
        <f t="shared" si="311"/>
        <v>1.5876263923815817</v>
      </c>
      <c r="AF2654" s="1">
        <f t="shared" si="311"/>
        <v>0.63956675796329387</v>
      </c>
      <c r="AG2654" s="1">
        <f t="shared" si="311"/>
        <v>0.74035459525959224</v>
      </c>
      <c r="AH2654" s="1">
        <f t="shared" si="311"/>
        <v>3.9119778620052767E-2</v>
      </c>
      <c r="AI2654" s="1">
        <f t="shared" si="311"/>
        <v>0.15873058857741298</v>
      </c>
      <c r="AJ2654" s="1">
        <f t="shared" si="311"/>
        <v>0.18345335651183861</v>
      </c>
      <c r="AK2654" s="1">
        <f t="shared" si="311"/>
        <v>0.97424618235853244</v>
      </c>
      <c r="AL2654" s="1">
        <f t="shared" si="311"/>
        <v>1.633480281214456</v>
      </c>
      <c r="AM2654" s="1">
        <f t="shared" si="311"/>
        <v>0.46184947859117514</v>
      </c>
      <c r="AN2654" s="29">
        <f t="shared" si="311"/>
        <v>1.2713191544750897</v>
      </c>
      <c r="AO2654" s="1">
        <f t="shared" si="308"/>
        <v>26889.976273503595</v>
      </c>
      <c r="AP2654" s="1">
        <f t="shared" si="309"/>
        <v>27166.578396406505</v>
      </c>
      <c r="AQ2654" s="29">
        <f t="shared" si="310"/>
        <v>26115.863473804187</v>
      </c>
    </row>
    <row r="2655" spans="1:43" x14ac:dyDescent="0.2">
      <c r="A2655" s="26"/>
      <c r="E2655" s="25" t="s">
        <v>5171</v>
      </c>
      <c r="F2655" s="26" t="s">
        <v>5172</v>
      </c>
      <c r="G2655" s="1">
        <v>0.20661663685131501</v>
      </c>
      <c r="H2655" s="1">
        <v>1.11977878902911</v>
      </c>
      <c r="I2655" s="1">
        <f>VLOOKUP(F2655,'[1]SUSMB vs SHAM all proteins sum'!$B$2:$E$3214,2,FALSE)</f>
        <v>0.52330763789356605</v>
      </c>
      <c r="J2655" s="29">
        <f>VLOOKUP(F2655,'[1]SUSMB vs SHAM all proteins sum'!$B$2:$E$3214,3,FALSE)</f>
        <v>1.06219129911223</v>
      </c>
      <c r="K2655" s="25">
        <f>VLOOKUP($E2655,[1]AllProteinsNorm!$A$1:$Q$3226,4,FALSE)</f>
        <v>1129678.6973840501</v>
      </c>
      <c r="L2655" s="1">
        <f>VLOOKUP($E2655,[1]AllProteinsNorm!$A$1:$Q$3226,5,FALSE)</f>
        <v>1673014.2684929699</v>
      </c>
      <c r="M2655" s="1">
        <f>VLOOKUP($E2655,[1]AllProteinsNorm!$A$1:$Q$3226,10,FALSE)</f>
        <v>1621830.0713417099</v>
      </c>
      <c r="N2655" s="1">
        <f>VLOOKUP($E2655,[1]AllProteinsNorm!$A$1:$Q$3226,11,FALSE)</f>
        <v>1537705.49203987</v>
      </c>
      <c r="O2655" s="1">
        <f>VLOOKUP($E2655,[1]AllProteinsNorm!$A$1:$Q$3226,15,FALSE)</f>
        <v>1678383.61104624</v>
      </c>
      <c r="P2655" s="1">
        <f>VLOOKUP($E2655,[1]AllProteinsNorm!$A$1:$Q$3226,6,FALSE)</f>
        <v>1763409.7550435101</v>
      </c>
      <c r="Q2655" s="1">
        <f>VLOOKUP($E2655,[1]AllProteinsNorm!$A$1:$Q$3226,8,FALSE)</f>
        <v>1490336.9252632</v>
      </c>
      <c r="R2655" s="1">
        <f>VLOOKUP($E2655,[1]AllProteinsNorm!$A$1:$Q$3226,13,FALSE)</f>
        <v>1728786.95767765</v>
      </c>
      <c r="S2655" s="1">
        <f>VLOOKUP($E2655,[1]AllProteinsNorm!$A$1:$Q$3226,16,FALSE)</f>
        <v>1826796.42621022</v>
      </c>
      <c r="T2655" s="1">
        <f>VLOOKUP($E2655,[1]AllProteinsNorm!$A$1:$Q$3226,17,FALSE)</f>
        <v>1678093.5986900199</v>
      </c>
      <c r="U2655" s="1">
        <f>VLOOKUP($E2655,[1]AllProteinsNorm!$A$1:$Q$3226,3,FALSE)</f>
        <v>1393486.7952642399</v>
      </c>
      <c r="V2655" s="1">
        <f>VLOOKUP($E2655,[1]AllProteinsNorm!$A$1:$Q$3226,7,FALSE)</f>
        <v>1543498.9779727899</v>
      </c>
      <c r="W2655" s="1">
        <f>VLOOKUP($E2655,[1]AllProteinsNorm!$A$1:$Q$3226,9,FALSE)</f>
        <v>1532120.7410814301</v>
      </c>
      <c r="X2655" s="1">
        <f>VLOOKUP($E2655,[1]AllProteinsNorm!$A$1:$Q$3226,12,FALSE)</f>
        <v>1748717.38049285</v>
      </c>
      <c r="Y2655" s="29">
        <f>VLOOKUP($E2655,[1]AllProteinsNorm!$A$1:$Q$3226,14,FALSE)</f>
        <v>1856163.3962242401</v>
      </c>
      <c r="Z2655" s="25">
        <f t="shared" si="311"/>
        <v>0.73925928750191672</v>
      </c>
      <c r="AA2655" s="1">
        <f t="shared" si="311"/>
        <v>1.094816905878317</v>
      </c>
      <c r="AB2655" s="1">
        <f t="shared" si="311"/>
        <v>1.0613220783622994</v>
      </c>
      <c r="AC2655" s="1">
        <f t="shared" si="311"/>
        <v>1.0062711362669168</v>
      </c>
      <c r="AD2655" s="1">
        <f t="shared" si="311"/>
        <v>1.0983305919905502</v>
      </c>
      <c r="AE2655" s="1">
        <f t="shared" si="311"/>
        <v>1.1539715160656976</v>
      </c>
      <c r="AF2655" s="1">
        <f t="shared" si="311"/>
        <v>0.9752732489858722</v>
      </c>
      <c r="AG2655" s="1">
        <f t="shared" si="311"/>
        <v>1.1313144326212823</v>
      </c>
      <c r="AH2655" s="1">
        <f t="shared" si="311"/>
        <v>1.1954516160908908</v>
      </c>
      <c r="AI2655" s="1">
        <f t="shared" si="311"/>
        <v>1.0981408085341371</v>
      </c>
      <c r="AJ2655" s="1">
        <f t="shared" si="311"/>
        <v>0.91189473413621247</v>
      </c>
      <c r="AK2655" s="1">
        <f t="shared" si="311"/>
        <v>1.0100623808861526</v>
      </c>
      <c r="AL2655" s="1">
        <f t="shared" si="311"/>
        <v>1.002616487361903</v>
      </c>
      <c r="AM2655" s="1">
        <f t="shared" si="311"/>
        <v>1.1443568580508268</v>
      </c>
      <c r="AN2655" s="29">
        <f t="shared" si="311"/>
        <v>1.2146692975244939</v>
      </c>
      <c r="AO2655" s="1">
        <f t="shared" si="308"/>
        <v>205524.90485393963</v>
      </c>
      <c r="AP2655" s="1">
        <f t="shared" si="309"/>
        <v>114309.8264735726</v>
      </c>
      <c r="AQ2655" s="29">
        <f t="shared" si="310"/>
        <v>165583.44361108294</v>
      </c>
    </row>
    <row r="2656" spans="1:43" x14ac:dyDescent="0.2">
      <c r="A2656" s="26"/>
      <c r="E2656" s="25" t="s">
        <v>5173</v>
      </c>
      <c r="F2656" s="26" t="s">
        <v>5174</v>
      </c>
      <c r="G2656" s="1">
        <v>0.232912757196861</v>
      </c>
      <c r="H2656" s="1">
        <v>0.82972607909902196</v>
      </c>
      <c r="I2656" s="1">
        <f>VLOOKUP(F2656,'[1]SUSMB vs SHAM all proteins sum'!$B$2:$E$3214,2,FALSE)</f>
        <v>0.15413718581161701</v>
      </c>
      <c r="J2656" s="29">
        <f>VLOOKUP(F2656,'[1]SUSMB vs SHAM all proteins sum'!$B$2:$E$3214,3,FALSE)</f>
        <v>0.63872225878657296</v>
      </c>
      <c r="K2656" s="25">
        <f>VLOOKUP($E2656,[1]AllProteinsNorm!$A$1:$Q$3226,4,FALSE)</f>
        <v>70453.245989981006</v>
      </c>
      <c r="L2656" s="1">
        <f>VLOOKUP($E2656,[1]AllProteinsNorm!$A$1:$Q$3226,5,FALSE)</f>
        <v>52592.6752909266</v>
      </c>
      <c r="M2656" s="1">
        <f>VLOOKUP($E2656,[1]AllProteinsNorm!$A$1:$Q$3226,10,FALSE)</f>
        <v>77510.223246260401</v>
      </c>
      <c r="N2656" s="1">
        <f>VLOOKUP($E2656,[1]AllProteinsNorm!$A$1:$Q$3226,11,FALSE)</f>
        <v>44948.372139044397</v>
      </c>
      <c r="O2656" s="1">
        <f>VLOOKUP($E2656,[1]AllProteinsNorm!$A$1:$Q$3226,15,FALSE)</f>
        <v>83540.524444798401</v>
      </c>
      <c r="P2656" s="1">
        <f>VLOOKUP($E2656,[1]AllProteinsNorm!$A$1:$Q$3226,6,FALSE)</f>
        <v>45608.504111434799</v>
      </c>
      <c r="Q2656" s="1">
        <f>VLOOKUP($E2656,[1]AllProteinsNorm!$A$1:$Q$3226,8,FALSE)</f>
        <v>56977.893577223796</v>
      </c>
      <c r="R2656" s="1">
        <f>VLOOKUP($E2656,[1]AllProteinsNorm!$A$1:$Q$3226,13,FALSE)</f>
        <v>48987.825290970497</v>
      </c>
      <c r="S2656" s="1">
        <f>VLOOKUP($E2656,[1]AllProteinsNorm!$A$1:$Q$3226,16,FALSE)</f>
        <v>71323.721845092601</v>
      </c>
      <c r="T2656" s="1">
        <f>VLOOKUP($E2656,[1]AllProteinsNorm!$A$1:$Q$3226,17,FALSE)</f>
        <v>46708.481684398597</v>
      </c>
      <c r="U2656" s="1">
        <f>VLOOKUP($E2656,[1]AllProteinsNorm!$A$1:$Q$3226,3,FALSE)</f>
        <v>31008.702905278398</v>
      </c>
      <c r="V2656" s="1">
        <f>VLOOKUP($E2656,[1]AllProteinsNorm!$A$1:$Q$3226,7,FALSE)</f>
        <v>58885.579507642899</v>
      </c>
      <c r="W2656" s="1">
        <f>VLOOKUP($E2656,[1]AllProteinsNorm!$A$1:$Q$3226,9,FALSE)</f>
        <v>76852.509745872507</v>
      </c>
      <c r="X2656" s="1">
        <f>VLOOKUP($E2656,[1]AllProteinsNorm!$A$1:$Q$3226,12,FALSE)</f>
        <v>17531.337633185602</v>
      </c>
      <c r="Y2656" s="29">
        <f>VLOOKUP($E2656,[1]AllProteinsNorm!$A$1:$Q$3226,14,FALSE)</f>
        <v>46600.547246343303</v>
      </c>
      <c r="Z2656" s="25">
        <f t="shared" si="311"/>
        <v>1.0705714596411744</v>
      </c>
      <c r="AA2656" s="1">
        <f t="shared" si="311"/>
        <v>0.79917137048090736</v>
      </c>
      <c r="AB2656" s="1">
        <f t="shared" si="311"/>
        <v>1.1778056734201106</v>
      </c>
      <c r="AC2656" s="1">
        <f t="shared" si="311"/>
        <v>0.68301245305623748</v>
      </c>
      <c r="AD2656" s="1">
        <f t="shared" si="311"/>
        <v>1.2694390434015705</v>
      </c>
      <c r="AE2656" s="1">
        <f t="shared" si="311"/>
        <v>0.69304348057395182</v>
      </c>
      <c r="AF2656" s="1">
        <f t="shared" si="311"/>
        <v>0.86580690267872806</v>
      </c>
      <c r="AG2656" s="1">
        <f t="shared" si="311"/>
        <v>0.74439391527622722</v>
      </c>
      <c r="AH2656" s="1">
        <f t="shared" si="311"/>
        <v>1.0837987651214889</v>
      </c>
      <c r="AI2656" s="1">
        <f t="shared" si="311"/>
        <v>0.70975817667223917</v>
      </c>
      <c r="AJ2656" s="1">
        <f t="shared" si="311"/>
        <v>0.47119237537478814</v>
      </c>
      <c r="AK2656" s="1">
        <f t="shared" si="311"/>
        <v>0.89479512149487939</v>
      </c>
      <c r="AL2656" s="1">
        <f t="shared" si="311"/>
        <v>1.1678113957648821</v>
      </c>
      <c r="AM2656" s="1">
        <f t="shared" si="311"/>
        <v>0.26639723203230115</v>
      </c>
      <c r="AN2656" s="29">
        <f t="shared" si="311"/>
        <v>0.70811806020534362</v>
      </c>
      <c r="AO2656" s="1">
        <f t="shared" si="308"/>
        <v>14715.513167941946</v>
      </c>
      <c r="AP2656" s="1">
        <f t="shared" si="309"/>
        <v>9567.1683022016496</v>
      </c>
      <c r="AQ2656" s="29">
        <f t="shared" si="310"/>
        <v>20752.472068321782</v>
      </c>
    </row>
    <row r="2657" spans="1:43" x14ac:dyDescent="0.2">
      <c r="A2657" s="26"/>
      <c r="E2657" s="25" t="s">
        <v>5175</v>
      </c>
      <c r="F2657" s="26" t="s">
        <v>5176</v>
      </c>
      <c r="G2657" s="1">
        <v>0.75390843156280996</v>
      </c>
      <c r="H2657" s="1">
        <v>1.0420941109228401</v>
      </c>
      <c r="I2657" s="1">
        <f>VLOOKUP(F2657,'[1]SUSMB vs SHAM all proteins sum'!$B$2:$E$3214,2,FALSE)</f>
        <v>0.73965623576043804</v>
      </c>
      <c r="J2657" s="29">
        <f>VLOOKUP(F2657,'[1]SUSMB vs SHAM all proteins sum'!$B$2:$E$3214,3,FALSE)</f>
        <v>0.96163015510794103</v>
      </c>
      <c r="K2657" s="25">
        <f>VLOOKUP($E2657,[1]AllProteinsNorm!$A$1:$Q$3226,4,FALSE)</f>
        <v>57194.808341340198</v>
      </c>
      <c r="L2657" s="1">
        <f>VLOOKUP($E2657,[1]AllProteinsNorm!$A$1:$Q$3226,5,FALSE)</f>
        <v>48895.656780264202</v>
      </c>
      <c r="M2657" s="1">
        <f>VLOOKUP($E2657,[1]AllProteinsNorm!$A$1:$Q$3226,10,FALSE)</f>
        <v>44956.103313731197</v>
      </c>
      <c r="N2657" s="1">
        <f>VLOOKUP($E2657,[1]AllProteinsNorm!$A$1:$Q$3226,11,FALSE)</f>
        <v>40458.217734247803</v>
      </c>
      <c r="O2657" s="1">
        <f>VLOOKUP($E2657,[1]AllProteinsNorm!$A$1:$Q$3226,15,FALSE)</f>
        <v>73886.476014971995</v>
      </c>
      <c r="P2657" s="1">
        <f>VLOOKUP($E2657,[1]AllProteinsNorm!$A$1:$Q$3226,6,FALSE)</f>
        <v>47982.427938075998</v>
      </c>
      <c r="Q2657" s="1">
        <f>VLOOKUP($E2657,[1]AllProteinsNorm!$A$1:$Q$3226,8,FALSE)</f>
        <v>63868.787049225699</v>
      </c>
      <c r="R2657" s="1">
        <f>VLOOKUP($E2657,[1]AllProteinsNorm!$A$1:$Q$3226,13,FALSE)</f>
        <v>58106.335671911802</v>
      </c>
      <c r="S2657" s="1">
        <f>VLOOKUP($E2657,[1]AllProteinsNorm!$A$1:$Q$3226,16,FALSE)</f>
        <v>43604.422892119299</v>
      </c>
      <c r="T2657" s="1">
        <f>VLOOKUP($E2657,[1]AllProteinsNorm!$A$1:$Q$3226,17,FALSE)</f>
        <v>59483.572387627297</v>
      </c>
      <c r="U2657" s="1">
        <f>VLOOKUP($E2657,[1]AllProteinsNorm!$A$1:$Q$3226,3,FALSE)</f>
        <v>47792.814510902899</v>
      </c>
      <c r="V2657" s="1">
        <f>VLOOKUP($E2657,[1]AllProteinsNorm!$A$1:$Q$3226,7,FALSE)</f>
        <v>45122.488299144803</v>
      </c>
      <c r="W2657" s="1">
        <f>VLOOKUP($E2657,[1]AllProteinsNorm!$A$1:$Q$3226,9,FALSE)</f>
        <v>57734.858195686902</v>
      </c>
      <c r="X2657" s="1">
        <f>VLOOKUP($E2657,[1]AllProteinsNorm!$A$1:$Q$3226,12,FALSE)</f>
        <v>47407.9770944052</v>
      </c>
      <c r="Y2657" s="29">
        <f>VLOOKUP($E2657,[1]AllProteinsNorm!$A$1:$Q$3226,14,FALSE)</f>
        <v>52357.927460601903</v>
      </c>
      <c r="Z2657" s="25">
        <f t="shared" si="311"/>
        <v>1.0775563571789042</v>
      </c>
      <c r="AA2657" s="1">
        <f t="shared" si="311"/>
        <v>0.92119944676742471</v>
      </c>
      <c r="AB2657" s="1">
        <f t="shared" si="311"/>
        <v>0.84697783460685916</v>
      </c>
      <c r="AC2657" s="1">
        <f t="shared" si="311"/>
        <v>0.76223718522640738</v>
      </c>
      <c r="AD2657" s="1">
        <f t="shared" si="311"/>
        <v>1.3920291762204042</v>
      </c>
      <c r="AE2657" s="1">
        <f t="shared" si="311"/>
        <v>0.90399411689576648</v>
      </c>
      <c r="AF2657" s="1">
        <f t="shared" si="311"/>
        <v>1.2032948357736584</v>
      </c>
      <c r="AG2657" s="1">
        <f t="shared" si="311"/>
        <v>1.0947296303882104</v>
      </c>
      <c r="AH2657" s="1">
        <f t="shared" si="311"/>
        <v>0.82151202969516757</v>
      </c>
      <c r="AI2657" s="1">
        <f t="shared" si="311"/>
        <v>1.120676918636867</v>
      </c>
      <c r="AJ2657" s="1">
        <f t="shared" si="311"/>
        <v>0.90042177947944935</v>
      </c>
      <c r="AK2657" s="1">
        <f t="shared" si="311"/>
        <v>0.85011254567541539</v>
      </c>
      <c r="AL2657" s="1">
        <f t="shared" si="311"/>
        <v>1.0877309546750935</v>
      </c>
      <c r="AM2657" s="1">
        <f t="shared" si="311"/>
        <v>0.89317140105082427</v>
      </c>
      <c r="AN2657" s="29">
        <f t="shared" si="311"/>
        <v>0.98642899976472731</v>
      </c>
      <c r="AO2657" s="1">
        <f t="shared" si="308"/>
        <v>11769.93534129613</v>
      </c>
      <c r="AP2657" s="1">
        <f t="shared" si="309"/>
        <v>7572.9603658913875</v>
      </c>
      <c r="AQ2657" s="29">
        <f t="shared" si="310"/>
        <v>4488.5098200865414</v>
      </c>
    </row>
    <row r="2658" spans="1:43" x14ac:dyDescent="0.2">
      <c r="A2658" s="26"/>
      <c r="E2658" s="25" t="s">
        <v>5177</v>
      </c>
      <c r="F2658" s="26" t="s">
        <v>5178</v>
      </c>
      <c r="G2658" s="1">
        <v>0.460246864110398</v>
      </c>
      <c r="H2658" s="1">
        <v>0.90958396337945902</v>
      </c>
      <c r="I2658" s="1">
        <f>VLOOKUP(F2658,'[1]SUSMB vs SHAM all proteins sum'!$B$2:$E$3214,2,FALSE)</f>
        <v>0.40352612398313298</v>
      </c>
      <c r="J2658" s="29">
        <f>VLOOKUP(F2658,'[1]SUSMB vs SHAM all proteins sum'!$B$2:$E$3214,3,FALSE)</f>
        <v>0.85349752786529898</v>
      </c>
      <c r="K2658" s="25">
        <f>VLOOKUP($E2658,[1]AllProteinsNorm!$A$1:$Q$3226,4,FALSE)</f>
        <v>287360.91750692797</v>
      </c>
      <c r="L2658" s="1">
        <f>VLOOKUP($E2658,[1]AllProteinsNorm!$A$1:$Q$3226,5,FALSE)</f>
        <v>313128.59725907701</v>
      </c>
      <c r="M2658" s="1">
        <f>VLOOKUP($E2658,[1]AllProteinsNorm!$A$1:$Q$3226,10,FALSE)</f>
        <v>191111.22480257999</v>
      </c>
      <c r="N2658" s="1">
        <f>VLOOKUP($E2658,[1]AllProteinsNorm!$A$1:$Q$3226,11,FALSE)</f>
        <v>200671.83131914199</v>
      </c>
      <c r="O2658" s="1">
        <f>VLOOKUP($E2658,[1]AllProteinsNorm!$A$1:$Q$3226,15,FALSE)</f>
        <v>171553.97194014801</v>
      </c>
      <c r="P2658" s="1">
        <f>VLOOKUP($E2658,[1]AllProteinsNorm!$A$1:$Q$3226,6,FALSE)</f>
        <v>211341.63551314699</v>
      </c>
      <c r="Q2658" s="1">
        <f>VLOOKUP($E2658,[1]AllProteinsNorm!$A$1:$Q$3226,8,FALSE)</f>
        <v>219455.90003799301</v>
      </c>
      <c r="R2658" s="1">
        <f>VLOOKUP($E2658,[1]AllProteinsNorm!$A$1:$Q$3226,13,FALSE)</f>
        <v>208627.17059520201</v>
      </c>
      <c r="S2658" s="1">
        <f>VLOOKUP($E2658,[1]AllProteinsNorm!$A$1:$Q$3226,16,FALSE)</f>
        <v>205815.10450578001</v>
      </c>
      <c r="T2658" s="1">
        <f>VLOOKUP($E2658,[1]AllProteinsNorm!$A$1:$Q$3226,17,FALSE)</f>
        <v>185079.09121015301</v>
      </c>
      <c r="U2658" s="1">
        <f>VLOOKUP($E2658,[1]AllProteinsNorm!$A$1:$Q$3226,3,FALSE)</f>
        <v>168967.51500056501</v>
      </c>
      <c r="V2658" s="1">
        <f>VLOOKUP($E2658,[1]AllProteinsNorm!$A$1:$Q$3226,7,FALSE)</f>
        <v>255870.532881144</v>
      </c>
      <c r="W2658" s="1">
        <f>VLOOKUP($E2658,[1]AllProteinsNorm!$A$1:$Q$3226,9,FALSE)</f>
        <v>236865.101869737</v>
      </c>
      <c r="X2658" s="1">
        <f>VLOOKUP($E2658,[1]AllProteinsNorm!$A$1:$Q$3226,12,FALSE)</f>
        <v>121761.19366064999</v>
      </c>
      <c r="Y2658" s="29">
        <f>VLOOKUP($E2658,[1]AllProteinsNorm!$A$1:$Q$3226,14,FALSE)</f>
        <v>215031.305844285</v>
      </c>
      <c r="Z2658" s="25">
        <f t="shared" ref="Z2658:AN2674" si="312">K2658/AVERAGE($K2658:$O2658)</f>
        <v>1.234552173078542</v>
      </c>
      <c r="AA2658" s="1">
        <f t="shared" si="312"/>
        <v>1.3452545793389221</v>
      </c>
      <c r="AB2658" s="1">
        <f t="shared" si="312"/>
        <v>0.82104685608139005</v>
      </c>
      <c r="AC2658" s="1">
        <f t="shared" si="312"/>
        <v>0.86212087426511164</v>
      </c>
      <c r="AD2658" s="1">
        <f t="shared" si="312"/>
        <v>0.73702551723603416</v>
      </c>
      <c r="AE2658" s="1">
        <f t="shared" si="312"/>
        <v>0.90796019740032485</v>
      </c>
      <c r="AF2658" s="1">
        <f t="shared" si="312"/>
        <v>0.94282048038171273</v>
      </c>
      <c r="AG2658" s="1">
        <f t="shared" si="312"/>
        <v>0.89629838690685837</v>
      </c>
      <c r="AH2658" s="1">
        <f t="shared" si="312"/>
        <v>0.88421726490997887</v>
      </c>
      <c r="AI2658" s="1">
        <f t="shared" si="312"/>
        <v>0.79513176749022396</v>
      </c>
      <c r="AJ2658" s="1">
        <f t="shared" si="312"/>
        <v>0.72591365114429507</v>
      </c>
      <c r="AK2658" s="1">
        <f t="shared" si="312"/>
        <v>1.0992640374889018</v>
      </c>
      <c r="AL2658" s="1">
        <f t="shared" si="312"/>
        <v>1.0176134207001342</v>
      </c>
      <c r="AM2658" s="1">
        <f t="shared" si="312"/>
        <v>0.52310713486905736</v>
      </c>
      <c r="AN2658" s="29">
        <f t="shared" si="312"/>
        <v>0.92381165891697326</v>
      </c>
      <c r="AO2658" s="1">
        <f t="shared" si="308"/>
        <v>56481.537501533356</v>
      </c>
      <c r="AP2658" s="1">
        <f t="shared" si="309"/>
        <v>11438.484273551236</v>
      </c>
      <c r="AQ2658" s="29">
        <f t="shared" si="310"/>
        <v>48559.995189637353</v>
      </c>
    </row>
    <row r="2659" spans="1:43" x14ac:dyDescent="0.2">
      <c r="A2659" s="26"/>
      <c r="E2659" s="25" t="s">
        <v>5179</v>
      </c>
      <c r="F2659" s="26" t="s">
        <v>5180</v>
      </c>
      <c r="G2659" s="1">
        <v>0.309768544612397</v>
      </c>
      <c r="H2659" s="1">
        <v>1.44430335614195</v>
      </c>
      <c r="I2659" s="1">
        <f>VLOOKUP(F2659,'[1]SUSMB vs SHAM all proteins sum'!$B$2:$E$3214,2,FALSE)</f>
        <v>0.47811813847435702</v>
      </c>
      <c r="J2659" s="29">
        <f>VLOOKUP(F2659,'[1]SUSMB vs SHAM all proteins sum'!$B$2:$E$3214,3,FALSE)</f>
        <v>0.72901354740562296</v>
      </c>
      <c r="K2659" s="25">
        <f>VLOOKUP($E2659,[1]AllProteinsNorm!$A$1:$Q$3226,4,FALSE)</f>
        <v>23366.2611288281</v>
      </c>
      <c r="L2659" s="1">
        <f>VLOOKUP($E2659,[1]AllProteinsNorm!$A$1:$Q$3226,5,FALSE)</f>
        <v>26852.6908303737</v>
      </c>
      <c r="M2659" s="1">
        <f>VLOOKUP($E2659,[1]AllProteinsNorm!$A$1:$Q$3226,10,FALSE)</f>
        <v>4810.43990923418</v>
      </c>
      <c r="N2659" s="1">
        <f>VLOOKUP($E2659,[1]AllProteinsNorm!$A$1:$Q$3226,11,FALSE)</f>
        <v>17497.4526853157</v>
      </c>
      <c r="O2659" s="1">
        <f>VLOOKUP($E2659,[1]AllProteinsNorm!$A$1:$Q$3226,15,FALSE)</f>
        <v>14904.767892888</v>
      </c>
      <c r="P2659" s="1">
        <f>VLOOKUP($E2659,[1]AllProteinsNorm!$A$1:$Q$3226,6,FALSE)</f>
        <v>25959.635920346998</v>
      </c>
      <c r="Q2659" s="1">
        <f>VLOOKUP($E2659,[1]AllProteinsNorm!$A$1:$Q$3226,8,FALSE)</f>
        <v>23393.561526330501</v>
      </c>
      <c r="R2659" s="1">
        <f>VLOOKUP($E2659,[1]AllProteinsNorm!$A$1:$Q$3226,13,FALSE)</f>
        <v>12648.0171992789</v>
      </c>
      <c r="S2659" s="1">
        <f>VLOOKUP($E2659,[1]AllProteinsNorm!$A$1:$Q$3226,16,FALSE)</f>
        <v>30517.088910121602</v>
      </c>
      <c r="T2659" s="1">
        <f>VLOOKUP($E2659,[1]AllProteinsNorm!$A$1:$Q$3226,17,FALSE)</f>
        <v>21105.395033119999</v>
      </c>
      <c r="U2659" s="1">
        <f>VLOOKUP($E2659,[1]AllProteinsNorm!$A$1:$Q$3226,3,FALSE)</f>
        <v>9464.3064114392291</v>
      </c>
      <c r="V2659" s="1">
        <f>VLOOKUP($E2659,[1]AllProteinsNorm!$A$1:$Q$3226,7,FALSE)</f>
        <v>5508.4799791320302</v>
      </c>
      <c r="W2659" s="1">
        <f>VLOOKUP($E2659,[1]AllProteinsNorm!$A$1:$Q$3226,9,FALSE)</f>
        <v>19822.399704077001</v>
      </c>
      <c r="X2659" s="1">
        <f>VLOOKUP($E2659,[1]AllProteinsNorm!$A$1:$Q$3226,12,FALSE)</f>
        <v>6463.8535894820598</v>
      </c>
      <c r="Y2659" s="29">
        <f>VLOOKUP($E2659,[1]AllProteinsNorm!$A$1:$Q$3226,14,FALSE)</f>
        <v>24264.5121346819</v>
      </c>
      <c r="Z2659" s="25">
        <f t="shared" si="312"/>
        <v>1.3362593045558175</v>
      </c>
      <c r="AA2659" s="1">
        <f t="shared" si="312"/>
        <v>1.535639689063389</v>
      </c>
      <c r="AB2659" s="1">
        <f t="shared" si="312"/>
        <v>0.27509728887649393</v>
      </c>
      <c r="AC2659" s="1">
        <f t="shared" si="312"/>
        <v>1.0006365086766846</v>
      </c>
      <c r="AD2659" s="1">
        <f t="shared" si="312"/>
        <v>0.85236720882761463</v>
      </c>
      <c r="AE2659" s="1">
        <f t="shared" si="312"/>
        <v>1.4845680637647167</v>
      </c>
      <c r="AF2659" s="1">
        <f t="shared" si="312"/>
        <v>1.3378205474940661</v>
      </c>
      <c r="AG2659" s="1">
        <f t="shared" si="312"/>
        <v>0.72330915817194275</v>
      </c>
      <c r="AH2659" s="1">
        <f t="shared" si="312"/>
        <v>1.7451976496914352</v>
      </c>
      <c r="AI2659" s="1">
        <f t="shared" si="312"/>
        <v>1.206965904123112</v>
      </c>
      <c r="AJ2659" s="1">
        <f t="shared" si="312"/>
        <v>0.54124052768759023</v>
      </c>
      <c r="AK2659" s="1">
        <f t="shared" si="312"/>
        <v>0.31501649260408565</v>
      </c>
      <c r="AL2659" s="1">
        <f t="shared" si="312"/>
        <v>1.1335945403142824</v>
      </c>
      <c r="AM2659" s="1">
        <f t="shared" si="312"/>
        <v>0.36965197190129651</v>
      </c>
      <c r="AN2659" s="29">
        <f t="shared" si="312"/>
        <v>1.3876280818617381</v>
      </c>
      <c r="AO2659" s="1">
        <f t="shared" si="308"/>
        <v>7611.1113709420724</v>
      </c>
      <c r="AP2659" s="1">
        <f t="shared" si="309"/>
        <v>5929.5058126452004</v>
      </c>
      <c r="AQ2659" s="29">
        <f t="shared" si="310"/>
        <v>7546.1879293875454</v>
      </c>
    </row>
    <row r="2660" spans="1:43" x14ac:dyDescent="0.2">
      <c r="A2660" s="26"/>
      <c r="E2660" s="25" t="s">
        <v>5181</v>
      </c>
      <c r="F2660" s="26" t="s">
        <v>5182</v>
      </c>
      <c r="G2660" s="1">
        <v>0.22875332868800699</v>
      </c>
      <c r="H2660" s="43">
        <v>1.6573704243754399</v>
      </c>
      <c r="I2660" s="1">
        <f>VLOOKUP(F2660,'[1]SUSMB vs SHAM all proteins sum'!$B$2:$E$3214,2,FALSE)</f>
        <v>0.83218857693878601</v>
      </c>
      <c r="J2660" s="29">
        <f>VLOOKUP(F2660,'[1]SUSMB vs SHAM all proteins sum'!$B$2:$E$3214,3,FALSE)</f>
        <v>0.88636494375261998</v>
      </c>
      <c r="K2660" s="25">
        <f>VLOOKUP($E2660,[1]AllProteinsNorm!$A$1:$Q$3226,4,FALSE)</f>
        <v>28976.353017278201</v>
      </c>
      <c r="L2660" s="1">
        <f>VLOOKUP($E2660,[1]AllProteinsNorm!$A$1:$Q$3226,5,FALSE)</f>
        <v>5011.9150996724002</v>
      </c>
      <c r="M2660" s="1">
        <f>VLOOKUP($E2660,[1]AllProteinsNorm!$A$1:$Q$3226,10,FALSE)</f>
        <v>23063.152173611099</v>
      </c>
      <c r="N2660" s="1">
        <f>VLOOKUP($E2660,[1]AllProteinsNorm!$A$1:$Q$3226,11,FALSE)</f>
        <v>34243.719633051798</v>
      </c>
      <c r="O2660" s="1">
        <f>VLOOKUP($E2660,[1]AllProteinsNorm!$A$1:$Q$3226,15,FALSE)</f>
        <v>28385.667244933298</v>
      </c>
      <c r="P2660" s="1">
        <f>VLOOKUP($E2660,[1]AllProteinsNorm!$A$1:$Q$3226,6,FALSE)</f>
        <v>49360.8493364346</v>
      </c>
      <c r="Q2660" s="1">
        <f>VLOOKUP($E2660,[1]AllProteinsNorm!$A$1:$Q$3226,8,FALSE)</f>
        <v>18499.981580437001</v>
      </c>
      <c r="R2660" s="1">
        <f>VLOOKUP($E2660,[1]AllProteinsNorm!$A$1:$Q$3226,13,FALSE)</f>
        <v>38146.131074420598</v>
      </c>
      <c r="S2660" s="1">
        <f>VLOOKUP($E2660,[1]AllProteinsNorm!$A$1:$Q$3226,16,FALSE)</f>
        <v>33461.378880665099</v>
      </c>
      <c r="T2660" s="1">
        <f>VLOOKUP($E2660,[1]AllProteinsNorm!$A$1:$Q$3226,17,FALSE)</f>
        <v>34929.7765367252</v>
      </c>
      <c r="U2660" s="1">
        <f>VLOOKUP($E2660,[1]AllProteinsNorm!$A$1:$Q$3226,3,FALSE)</f>
        <v>16915.373411879798</v>
      </c>
      <c r="V2660" s="1">
        <f>VLOOKUP($E2660,[1]AllProteinsNorm!$A$1:$Q$3226,7,FALSE)</f>
        <v>7829.1609284313199</v>
      </c>
      <c r="W2660" s="1">
        <f>VLOOKUP($E2660,[1]AllProteinsNorm!$A$1:$Q$3226,9,FALSE)</f>
        <v>8073.1781386418497</v>
      </c>
      <c r="X2660" s="1">
        <f>VLOOKUP($E2660,[1]AllProteinsNorm!$A$1:$Q$3226,12,FALSE)</f>
        <v>80047.093405757303</v>
      </c>
      <c r="Y2660" s="29">
        <f>VLOOKUP($E2660,[1]AllProteinsNorm!$A$1:$Q$3226,14,FALSE)</f>
        <v>20812.395867073799</v>
      </c>
      <c r="Z2660" s="25">
        <f t="shared" si="312"/>
        <v>1.2105680811657098</v>
      </c>
      <c r="AA2660" s="1">
        <f t="shared" si="312"/>
        <v>0.2093867520718718</v>
      </c>
      <c r="AB2660" s="1">
        <f t="shared" si="312"/>
        <v>0.96352759975670965</v>
      </c>
      <c r="AC2660" s="1">
        <f t="shared" si="312"/>
        <v>1.4306270338244913</v>
      </c>
      <c r="AD2660" s="1">
        <f t="shared" si="312"/>
        <v>1.1858905331812182</v>
      </c>
      <c r="AE2660" s="1">
        <f t="shared" si="312"/>
        <v>2.0621873508473079</v>
      </c>
      <c r="AF2660" s="1">
        <f t="shared" si="312"/>
        <v>0.77288840283235349</v>
      </c>
      <c r="AG2660" s="1">
        <f t="shared" si="312"/>
        <v>1.5936611716153997</v>
      </c>
      <c r="AH2660" s="1">
        <f t="shared" si="312"/>
        <v>1.3979425637371143</v>
      </c>
      <c r="AI2660" s="1">
        <f t="shared" si="312"/>
        <v>1.4592889772013948</v>
      </c>
      <c r="AJ2660" s="1">
        <f t="shared" si="312"/>
        <v>0.70668697062085473</v>
      </c>
      <c r="AK2660" s="1">
        <f t="shared" si="312"/>
        <v>0.32708506541928201</v>
      </c>
      <c r="AL2660" s="1">
        <f t="shared" si="312"/>
        <v>0.33727956594044245</v>
      </c>
      <c r="AM2660" s="1">
        <f t="shared" si="312"/>
        <v>3.3441909066098954</v>
      </c>
      <c r="AN2660" s="29">
        <f t="shared" si="312"/>
        <v>0.86949596846233035</v>
      </c>
      <c r="AO2660" s="1">
        <f t="shared" si="308"/>
        <v>10102.837558582787</v>
      </c>
      <c r="AP2660" s="1">
        <f t="shared" si="309"/>
        <v>9906.3875958902281</v>
      </c>
      <c r="AQ2660" s="29">
        <f t="shared" si="310"/>
        <v>27127.019572983831</v>
      </c>
    </row>
    <row r="2661" spans="1:43" x14ac:dyDescent="0.2">
      <c r="A2661" s="26"/>
      <c r="E2661" s="25" t="s">
        <v>5183</v>
      </c>
      <c r="F2661" s="26" t="s">
        <v>5184</v>
      </c>
      <c r="G2661" s="1">
        <v>9.2871036191625705E-2</v>
      </c>
      <c r="H2661" s="1">
        <v>1.11346628916559</v>
      </c>
      <c r="I2661" s="1">
        <f>VLOOKUP(F2661,'[1]SUSMB vs SHAM all proteins sum'!$B$2:$E$3214,2,FALSE)</f>
        <v>0.60336689972668101</v>
      </c>
      <c r="J2661" s="29">
        <f>VLOOKUP(F2661,'[1]SUSMB vs SHAM all proteins sum'!$B$2:$E$3214,3,FALSE)</f>
        <v>1.0388922399159699</v>
      </c>
      <c r="K2661" s="25">
        <f>VLOOKUP($E2661,[1]AllProteinsNorm!$A$1:$Q$3226,4,FALSE)</f>
        <v>1562300.2471837299</v>
      </c>
      <c r="L2661" s="1">
        <f>VLOOKUP($E2661,[1]AllProteinsNorm!$A$1:$Q$3226,5,FALSE)</f>
        <v>1902238.2667157899</v>
      </c>
      <c r="M2661" s="1">
        <f>VLOOKUP($E2661,[1]AllProteinsNorm!$A$1:$Q$3226,10,FALSE)</f>
        <v>2013084.04293519</v>
      </c>
      <c r="N2661" s="1">
        <f>VLOOKUP($E2661,[1]AllProteinsNorm!$A$1:$Q$3226,11,FALSE)</f>
        <v>1790780.68528015</v>
      </c>
      <c r="O2661" s="1">
        <f>VLOOKUP($E2661,[1]AllProteinsNorm!$A$1:$Q$3226,15,FALSE)</f>
        <v>2090800.6622232201</v>
      </c>
      <c r="P2661" s="1">
        <f>VLOOKUP($E2661,[1]AllProteinsNorm!$A$1:$Q$3226,6,FALSE)</f>
        <v>1914737.7399907699</v>
      </c>
      <c r="Q2661" s="1">
        <f>VLOOKUP($E2661,[1]AllProteinsNorm!$A$1:$Q$3226,8,FALSE)</f>
        <v>2218662.9657329</v>
      </c>
      <c r="R2661" s="1">
        <f>VLOOKUP($E2661,[1]AllProteinsNorm!$A$1:$Q$3226,13,FALSE)</f>
        <v>2069750.97508215</v>
      </c>
      <c r="S2661" s="1">
        <f>VLOOKUP($E2661,[1]AllProteinsNorm!$A$1:$Q$3226,16,FALSE)</f>
        <v>2069133.26909295</v>
      </c>
      <c r="T2661" s="1">
        <f>VLOOKUP($E2661,[1]AllProteinsNorm!$A$1:$Q$3226,17,FALSE)</f>
        <v>2107291.0689730602</v>
      </c>
      <c r="U2661" s="1">
        <f>VLOOKUP($E2661,[1]AllProteinsNorm!$A$1:$Q$3226,3,FALSE)</f>
        <v>2016957.3095446499</v>
      </c>
      <c r="V2661" s="1">
        <f>VLOOKUP($E2661,[1]AllProteinsNorm!$A$1:$Q$3226,7,FALSE)</f>
        <v>1729328.02955608</v>
      </c>
      <c r="W2661" s="1">
        <f>VLOOKUP($E2661,[1]AllProteinsNorm!$A$1:$Q$3226,9,FALSE)</f>
        <v>1873011.01305743</v>
      </c>
      <c r="X2661" s="1">
        <f>VLOOKUP($E2661,[1]AllProteinsNorm!$A$1:$Q$3226,12,FALSE)</f>
        <v>2285855.8434815998</v>
      </c>
      <c r="Y2661" s="29">
        <f>VLOOKUP($E2661,[1]AllProteinsNorm!$A$1:$Q$3226,14,FALSE)</f>
        <v>1815246.49825579</v>
      </c>
      <c r="Z2661" s="25">
        <f t="shared" si="312"/>
        <v>0.8346330858651283</v>
      </c>
      <c r="AA2661" s="1">
        <f t="shared" si="312"/>
        <v>1.0162393544145802</v>
      </c>
      <c r="AB2661" s="1">
        <f t="shared" si="312"/>
        <v>1.0754568783366854</v>
      </c>
      <c r="AC2661" s="1">
        <f t="shared" si="312"/>
        <v>0.95669498366741745</v>
      </c>
      <c r="AD2661" s="1">
        <f t="shared" si="312"/>
        <v>1.1169756977161882</v>
      </c>
      <c r="AE2661" s="1">
        <f t="shared" si="312"/>
        <v>1.02291699142449</v>
      </c>
      <c r="AF2661" s="1">
        <f t="shared" si="312"/>
        <v>1.1852840200994703</v>
      </c>
      <c r="AG2661" s="1">
        <f t="shared" si="312"/>
        <v>1.1057302502634869</v>
      </c>
      <c r="AH2661" s="1">
        <f t="shared" si="312"/>
        <v>1.1054002510480014</v>
      </c>
      <c r="AI2661" s="1">
        <f t="shared" si="312"/>
        <v>1.1257854249741854</v>
      </c>
      <c r="AJ2661" s="1">
        <f t="shared" si="312"/>
        <v>1.0775261070066926</v>
      </c>
      <c r="AK2661" s="1">
        <f t="shared" si="312"/>
        <v>0.92386491801643511</v>
      </c>
      <c r="AL2661" s="1">
        <f t="shared" si="312"/>
        <v>1.0006251772061892</v>
      </c>
      <c r="AM2661" s="1">
        <f t="shared" si="312"/>
        <v>1.2211807044945797</v>
      </c>
      <c r="AN2661" s="29">
        <f t="shared" si="312"/>
        <v>0.96976543988661568</v>
      </c>
      <c r="AO2661" s="1">
        <f t="shared" si="308"/>
        <v>185042.25299027987</v>
      </c>
      <c r="AP2661" s="1">
        <f t="shared" si="309"/>
        <v>97389.461078950713</v>
      </c>
      <c r="AQ2661" s="29">
        <f t="shared" si="310"/>
        <v>194878.9933881789</v>
      </c>
    </row>
    <row r="2662" spans="1:43" x14ac:dyDescent="0.2">
      <c r="A2662" s="26"/>
      <c r="E2662" s="25" t="s">
        <v>5185</v>
      </c>
      <c r="F2662" s="26" t="s">
        <v>5186</v>
      </c>
      <c r="G2662" s="1">
        <v>0.73323957488809199</v>
      </c>
      <c r="H2662" s="1">
        <v>1.03086826664864</v>
      </c>
      <c r="I2662" s="1">
        <f>VLOOKUP(F2662,'[1]SUSMB vs SHAM all proteins sum'!$B$2:$E$3214,2,FALSE)</f>
        <v>0.27742094454125499</v>
      </c>
      <c r="J2662" s="29">
        <f>VLOOKUP(F2662,'[1]SUSMB vs SHAM all proteins sum'!$B$2:$E$3214,3,FALSE)</f>
        <v>1.09193406115489</v>
      </c>
      <c r="K2662" s="25">
        <f>VLOOKUP($E2662,[1]AllProteinsNorm!$A$1:$Q$3226,4,FALSE)</f>
        <v>339819.50592446898</v>
      </c>
      <c r="L2662" s="1">
        <f>VLOOKUP($E2662,[1]AllProteinsNorm!$A$1:$Q$3226,5,FALSE)</f>
        <v>509380.32309652999</v>
      </c>
      <c r="M2662" s="1">
        <f>VLOOKUP($E2662,[1]AllProteinsNorm!$A$1:$Q$3226,10,FALSE)</f>
        <v>413763.62392093299</v>
      </c>
      <c r="N2662" s="1">
        <f>VLOOKUP($E2662,[1]AllProteinsNorm!$A$1:$Q$3226,11,FALSE)</f>
        <v>395607.41020382801</v>
      </c>
      <c r="O2662" s="1">
        <f>VLOOKUP($E2662,[1]AllProteinsNorm!$A$1:$Q$3226,15,FALSE)</f>
        <v>430609.35986975901</v>
      </c>
      <c r="P2662" s="1">
        <f>VLOOKUP($E2662,[1]AllProteinsNorm!$A$1:$Q$3226,6,FALSE)</f>
        <v>388998.72490256699</v>
      </c>
      <c r="Q2662" s="1">
        <f>VLOOKUP($E2662,[1]AllProteinsNorm!$A$1:$Q$3226,8,FALSE)</f>
        <v>441799.88462185801</v>
      </c>
      <c r="R2662" s="1">
        <f>VLOOKUP($E2662,[1]AllProteinsNorm!$A$1:$Q$3226,13,FALSE)</f>
        <v>365718.025188389</v>
      </c>
      <c r="S2662" s="1">
        <f>VLOOKUP($E2662,[1]AllProteinsNorm!$A$1:$Q$3226,16,FALSE)</f>
        <v>501927.61783808901</v>
      </c>
      <c r="T2662" s="1">
        <f>VLOOKUP($E2662,[1]AllProteinsNorm!$A$1:$Q$3226,17,FALSE)</f>
        <v>450241.24726861599</v>
      </c>
      <c r="U2662" s="1">
        <f>VLOOKUP($E2662,[1]AllProteinsNorm!$A$1:$Q$3226,3,FALSE)</f>
        <v>399311.87975329399</v>
      </c>
      <c r="V2662" s="1">
        <f>VLOOKUP($E2662,[1]AllProteinsNorm!$A$1:$Q$3226,7,FALSE)</f>
        <v>465422.92162491201</v>
      </c>
      <c r="W2662" s="1">
        <f>VLOOKUP($E2662,[1]AllProteinsNorm!$A$1:$Q$3226,9,FALSE)</f>
        <v>487164.59472086601</v>
      </c>
      <c r="X2662" s="1">
        <f>VLOOKUP($E2662,[1]AllProteinsNorm!$A$1:$Q$3226,12,FALSE)</f>
        <v>432569.57284458599</v>
      </c>
      <c r="Y2662" s="29">
        <f>VLOOKUP($E2662,[1]AllProteinsNorm!$A$1:$Q$3226,14,FALSE)</f>
        <v>483594.15285940398</v>
      </c>
      <c r="Z2662" s="25">
        <f t="shared" si="312"/>
        <v>0.8132843260261533</v>
      </c>
      <c r="AA2662" s="1">
        <f t="shared" si="312"/>
        <v>1.2190913868629567</v>
      </c>
      <c r="AB2662" s="1">
        <f t="shared" si="312"/>
        <v>0.99025354386063291</v>
      </c>
      <c r="AC2662" s="1">
        <f t="shared" si="312"/>
        <v>0.94680058198332218</v>
      </c>
      <c r="AD2662" s="1">
        <f t="shared" si="312"/>
        <v>1.0305701612669353</v>
      </c>
      <c r="AE2662" s="1">
        <f t="shared" si="312"/>
        <v>0.93098412625476357</v>
      </c>
      <c r="AF2662" s="1">
        <f t="shared" si="312"/>
        <v>1.0573522565328637</v>
      </c>
      <c r="AG2662" s="1">
        <f t="shared" si="312"/>
        <v>0.87526681795913297</v>
      </c>
      <c r="AH2662" s="1">
        <f t="shared" si="312"/>
        <v>1.2012549523219389</v>
      </c>
      <c r="AI2662" s="1">
        <f t="shared" si="312"/>
        <v>1.0775548282252514</v>
      </c>
      <c r="AJ2662" s="1">
        <f t="shared" si="312"/>
        <v>0.95566642684595193</v>
      </c>
      <c r="AK2662" s="1">
        <f t="shared" si="312"/>
        <v>1.1138888749222444</v>
      </c>
      <c r="AL2662" s="1">
        <f t="shared" si="312"/>
        <v>1.1659228566162032</v>
      </c>
      <c r="AM2662" s="1">
        <f t="shared" si="312"/>
        <v>1.0352615061141444</v>
      </c>
      <c r="AN2662" s="29">
        <f t="shared" si="312"/>
        <v>1.1573777779721299</v>
      </c>
      <c r="AO2662" s="1">
        <f t="shared" si="308"/>
        <v>55028.700898072377</v>
      </c>
      <c r="AP2662" s="1">
        <f t="shared" si="309"/>
        <v>48032.195117632917</v>
      </c>
      <c r="AQ2662" s="29">
        <f t="shared" si="310"/>
        <v>33333.138975097056</v>
      </c>
    </row>
    <row r="2663" spans="1:43" x14ac:dyDescent="0.2">
      <c r="A2663" s="26"/>
      <c r="E2663" s="25" t="s">
        <v>5187</v>
      </c>
      <c r="F2663" s="26" t="s">
        <v>5188</v>
      </c>
      <c r="G2663" s="1">
        <v>0.26457280002375499</v>
      </c>
      <c r="H2663" s="1">
        <v>1.1019823020137101</v>
      </c>
      <c r="I2663" s="1">
        <f>VLOOKUP(F2663,'[1]SUSMB vs SHAM all proteins sum'!$B$2:$E$3214,2,FALSE)</f>
        <v>0.99543026034674498</v>
      </c>
      <c r="J2663" s="29">
        <f>VLOOKUP(F2663,'[1]SUSMB vs SHAM all proteins sum'!$B$2:$E$3214,3,FALSE)</f>
        <v>0.99944998241580996</v>
      </c>
      <c r="K2663" s="25">
        <f>VLOOKUP($E2663,[1]AllProteinsNorm!$A$1:$Q$3226,4,FALSE)</f>
        <v>335486.12785353599</v>
      </c>
      <c r="L2663" s="1">
        <f>VLOOKUP($E2663,[1]AllProteinsNorm!$A$1:$Q$3226,5,FALSE)</f>
        <v>383610.05677401298</v>
      </c>
      <c r="M2663" s="1">
        <f>VLOOKUP($E2663,[1]AllProteinsNorm!$A$1:$Q$3226,10,FALSE)</f>
        <v>457025.80505371501</v>
      </c>
      <c r="N2663" s="1">
        <f>VLOOKUP($E2663,[1]AllProteinsNorm!$A$1:$Q$3226,11,FALSE)</f>
        <v>343319.93790360203</v>
      </c>
      <c r="O2663" s="1">
        <f>VLOOKUP($E2663,[1]AllProteinsNorm!$A$1:$Q$3226,15,FALSE)</f>
        <v>321879.84798674402</v>
      </c>
      <c r="P2663" s="1">
        <f>VLOOKUP($E2663,[1]AllProteinsNorm!$A$1:$Q$3226,6,FALSE)</f>
        <v>355348.94016489101</v>
      </c>
      <c r="Q2663" s="1">
        <f>VLOOKUP($E2663,[1]AllProteinsNorm!$A$1:$Q$3226,8,FALSE)</f>
        <v>389969.685711072</v>
      </c>
      <c r="R2663" s="1">
        <f>VLOOKUP($E2663,[1]AllProteinsNorm!$A$1:$Q$3226,13,FALSE)</f>
        <v>383001.08372820501</v>
      </c>
      <c r="S2663" s="1">
        <f>VLOOKUP($E2663,[1]AllProteinsNorm!$A$1:$Q$3226,16,FALSE)</f>
        <v>480770.999289367</v>
      </c>
      <c r="T2663" s="1">
        <f>VLOOKUP($E2663,[1]AllProteinsNorm!$A$1:$Q$3226,17,FALSE)</f>
        <v>413949.19918847003</v>
      </c>
      <c r="U2663" s="1">
        <f>VLOOKUP($E2663,[1]AllProteinsNorm!$A$1:$Q$3226,3,FALSE)</f>
        <v>347484.00147443498</v>
      </c>
      <c r="V2663" s="1">
        <f>VLOOKUP($E2663,[1]AllProteinsNorm!$A$1:$Q$3226,7,FALSE)</f>
        <v>353529.35972488701</v>
      </c>
      <c r="W2663" s="1">
        <f>VLOOKUP($E2663,[1]AllProteinsNorm!$A$1:$Q$3226,9,FALSE)</f>
        <v>436653.778725248</v>
      </c>
      <c r="X2663" s="1">
        <f>VLOOKUP($E2663,[1]AllProteinsNorm!$A$1:$Q$3226,12,FALSE)</f>
        <v>295224.392870521</v>
      </c>
      <c r="Y2663" s="29">
        <f>VLOOKUP($E2663,[1]AllProteinsNorm!$A$1:$Q$3226,14,FALSE)</f>
        <v>409311.21860008501</v>
      </c>
      <c r="Z2663" s="25">
        <f t="shared" si="312"/>
        <v>0.91099266924541056</v>
      </c>
      <c r="AA2663" s="1">
        <f t="shared" si="312"/>
        <v>1.0416703420968534</v>
      </c>
      <c r="AB2663" s="1">
        <f t="shared" si="312"/>
        <v>1.2410264493609171</v>
      </c>
      <c r="AC2663" s="1">
        <f t="shared" si="312"/>
        <v>0.93226491550349366</v>
      </c>
      <c r="AD2663" s="1">
        <f t="shared" si="312"/>
        <v>0.87404562379332462</v>
      </c>
      <c r="AE2663" s="1">
        <f t="shared" si="312"/>
        <v>0.96492895722850602</v>
      </c>
      <c r="AF2663" s="1">
        <f t="shared" si="312"/>
        <v>1.0589395370345085</v>
      </c>
      <c r="AG2663" s="1">
        <f t="shared" si="312"/>
        <v>1.0400167119332202</v>
      </c>
      <c r="AH2663" s="1">
        <f t="shared" si="312"/>
        <v>1.305505115041935</v>
      </c>
      <c r="AI2663" s="1">
        <f t="shared" si="312"/>
        <v>1.1240544827097529</v>
      </c>
      <c r="AJ2663" s="1">
        <f t="shared" si="312"/>
        <v>0.94357218299491374</v>
      </c>
      <c r="AK2663" s="1">
        <f t="shared" si="312"/>
        <v>0.95998799453490202</v>
      </c>
      <c r="AL2663" s="1">
        <f t="shared" si="312"/>
        <v>1.1857074209359619</v>
      </c>
      <c r="AM2663" s="1">
        <f t="shared" si="312"/>
        <v>0.80166431741370436</v>
      </c>
      <c r="AN2663" s="29">
        <f t="shared" si="312"/>
        <v>1.1114603216839181</v>
      </c>
      <c r="AO2663" s="1">
        <f t="shared" si="308"/>
        <v>48912.66541210391</v>
      </c>
      <c r="AP2663" s="1">
        <f t="shared" si="309"/>
        <v>42416.163227868034</v>
      </c>
      <c r="AQ2663" s="29">
        <f t="shared" si="310"/>
        <v>49690.204892462483</v>
      </c>
    </row>
    <row r="2664" spans="1:43" x14ac:dyDescent="0.2">
      <c r="A2664" s="26"/>
      <c r="E2664" s="25" t="s">
        <v>5189</v>
      </c>
      <c r="F2664" s="26" t="s">
        <v>5190</v>
      </c>
      <c r="G2664" s="1">
        <v>0.32079974651572002</v>
      </c>
      <c r="H2664" s="43">
        <v>1.68787485452212</v>
      </c>
      <c r="I2664" s="1">
        <f>VLOOKUP(F2664,'[1]SUSMB vs SHAM all proteins sum'!$B$2:$E$3214,2,FALSE)</f>
        <v>0.89048384105122302</v>
      </c>
      <c r="J2664" s="29">
        <f>VLOOKUP(F2664,'[1]SUSMB vs SHAM all proteins sum'!$B$2:$E$3214,3,FALSE)</f>
        <v>1.1125421748302</v>
      </c>
      <c r="K2664" s="25">
        <f>VLOOKUP($E2664,[1]AllProteinsNorm!$A$1:$Q$3226,4,FALSE)</f>
        <v>67166.685156465901</v>
      </c>
      <c r="L2664" s="1">
        <f>VLOOKUP($E2664,[1]AllProteinsNorm!$A$1:$Q$3226,5,FALSE)</f>
        <v>8750.5607425223207</v>
      </c>
      <c r="M2664" s="1">
        <f>VLOOKUP($E2664,[1]AllProteinsNorm!$A$1:$Q$3226,10,FALSE)</f>
        <v>78708.802768526701</v>
      </c>
      <c r="N2664" s="1">
        <f>VLOOKUP($E2664,[1]AllProteinsNorm!$A$1:$Q$3226,11,FALSE)</f>
        <v>26855.9931937943</v>
      </c>
      <c r="O2664" s="1">
        <f>VLOOKUP($E2664,[1]AllProteinsNorm!$A$1:$Q$3226,15,FALSE)</f>
        <v>145584.58810585999</v>
      </c>
      <c r="P2664" s="1">
        <f>VLOOKUP($E2664,[1]AllProteinsNorm!$A$1:$Q$3226,6,FALSE)</f>
        <v>76730.444224460007</v>
      </c>
      <c r="Q2664" s="1">
        <f>VLOOKUP($E2664,[1]AllProteinsNorm!$A$1:$Q$3226,8,FALSE)</f>
        <v>96623.055780415394</v>
      </c>
      <c r="R2664" s="1">
        <f>VLOOKUP($E2664,[1]AllProteinsNorm!$A$1:$Q$3226,13,FALSE)</f>
        <v>66888.641484115098</v>
      </c>
      <c r="S2664" s="1">
        <f>VLOOKUP($E2664,[1]AllProteinsNorm!$A$1:$Q$3226,16,FALSE)</f>
        <v>66133.522353965003</v>
      </c>
      <c r="T2664" s="1">
        <f>VLOOKUP($E2664,[1]AllProteinsNorm!$A$1:$Q$3226,17,FALSE)</f>
        <v>75552.428990061497</v>
      </c>
      <c r="U2664" s="1">
        <f>VLOOKUP($E2664,[1]AllProteinsNorm!$A$1:$Q$3226,3,FALSE)</f>
        <v>95739.420005710301</v>
      </c>
      <c r="V2664" s="1">
        <f>VLOOKUP($E2664,[1]AllProteinsNorm!$A$1:$Q$3226,7,FALSE)</f>
        <v>5358.8224453972298</v>
      </c>
      <c r="W2664" s="1">
        <f>VLOOKUP($E2664,[1]AllProteinsNorm!$A$1:$Q$3226,9,FALSE)</f>
        <v>116516.178494475</v>
      </c>
      <c r="X2664" s="1">
        <f>VLOOKUP($E2664,[1]AllProteinsNorm!$A$1:$Q$3226,12,FALSE)</f>
        <v>86842.179972905593</v>
      </c>
      <c r="Y2664" s="29">
        <f>VLOOKUP($E2664,[1]AllProteinsNorm!$A$1:$Q$3226,14,FALSE)</f>
        <v>59384.763877721001</v>
      </c>
      <c r="Z2664" s="25">
        <f t="shared" si="312"/>
        <v>1.0268043114518906</v>
      </c>
      <c r="AA2664" s="1">
        <f t="shared" si="312"/>
        <v>0.13377336513053467</v>
      </c>
      <c r="AB2664" s="1">
        <f t="shared" si="312"/>
        <v>1.2032533367348948</v>
      </c>
      <c r="AC2664" s="1">
        <f t="shared" si="312"/>
        <v>0.41055844181490003</v>
      </c>
      <c r="AD2664" s="1">
        <f t="shared" si="312"/>
        <v>2.2256105448677794</v>
      </c>
      <c r="AE2664" s="1">
        <f t="shared" si="312"/>
        <v>1.1730093686439695</v>
      </c>
      <c r="AF2664" s="1">
        <f t="shared" si="312"/>
        <v>1.4771157759217801</v>
      </c>
      <c r="AG2664" s="1">
        <f t="shared" si="312"/>
        <v>1.0225537452541298</v>
      </c>
      <c r="AH2664" s="1">
        <f t="shared" si="312"/>
        <v>1.0110099333674525</v>
      </c>
      <c r="AI2664" s="1">
        <f t="shared" si="312"/>
        <v>1.1550005727830657</v>
      </c>
      <c r="AJ2664" s="1">
        <f t="shared" si="312"/>
        <v>1.4636072780540248</v>
      </c>
      <c r="AK2664" s="1">
        <f t="shared" si="312"/>
        <v>8.1922488484000119E-2</v>
      </c>
      <c r="AL2664" s="1">
        <f t="shared" si="312"/>
        <v>1.7812299974804953</v>
      </c>
      <c r="AM2664" s="1">
        <f t="shared" si="312"/>
        <v>1.3275915672232101</v>
      </c>
      <c r="AN2664" s="29">
        <f t="shared" si="312"/>
        <v>0.90783893000154137</v>
      </c>
      <c r="AO2664" s="1">
        <f t="shared" si="308"/>
        <v>47549.15796990104</v>
      </c>
      <c r="AP2664" s="1">
        <f t="shared" si="309"/>
        <v>11006.044021775169</v>
      </c>
      <c r="AQ2664" s="29">
        <f t="shared" si="310"/>
        <v>38373.897450983619</v>
      </c>
    </row>
    <row r="2665" spans="1:43" x14ac:dyDescent="0.2">
      <c r="A2665" s="26"/>
      <c r="E2665" s="25" t="s">
        <v>5191</v>
      </c>
      <c r="F2665" s="26" t="s">
        <v>5192</v>
      </c>
      <c r="G2665" s="1">
        <v>0.94981284802233801</v>
      </c>
      <c r="H2665" s="1">
        <v>0.99177105457307702</v>
      </c>
      <c r="I2665" s="1">
        <f>VLOOKUP(F2665,'[1]SUSMB vs SHAM all proteins sum'!$B$2:$E$3214,2,FALSE)</f>
        <v>0.74729924766397704</v>
      </c>
      <c r="J2665" s="29">
        <f>VLOOKUP(F2665,'[1]SUSMB vs SHAM all proteins sum'!$B$2:$E$3214,3,FALSE)</f>
        <v>0.95625999283045005</v>
      </c>
      <c r="K2665" s="25">
        <f>VLOOKUP($E2665,[1]AllProteinsNorm!$A$1:$Q$3226,4,FALSE)</f>
        <v>820344.44169118605</v>
      </c>
      <c r="L2665" s="1">
        <f>VLOOKUP($E2665,[1]AllProteinsNorm!$A$1:$Q$3226,5,FALSE)</f>
        <v>1332875.3156673</v>
      </c>
      <c r="M2665" s="1">
        <f>VLOOKUP($E2665,[1]AllProteinsNorm!$A$1:$Q$3226,10,FALSE)</f>
        <v>982499.91222088295</v>
      </c>
      <c r="N2665" s="1">
        <f>VLOOKUP($E2665,[1]AllProteinsNorm!$A$1:$Q$3226,11,FALSE)</f>
        <v>1196247.8234453299</v>
      </c>
      <c r="O2665" s="1">
        <f>VLOOKUP($E2665,[1]AllProteinsNorm!$A$1:$Q$3226,15,FALSE)</f>
        <v>775439.89484572702</v>
      </c>
      <c r="P2665" s="1">
        <f>VLOOKUP($E2665,[1]AllProteinsNorm!$A$1:$Q$3226,6,FALSE)</f>
        <v>1172790.6200361999</v>
      </c>
      <c r="Q2665" s="1">
        <f>VLOOKUP($E2665,[1]AllProteinsNorm!$A$1:$Q$3226,8,FALSE)</f>
        <v>935033.03883824998</v>
      </c>
      <c r="R2665" s="1">
        <f>VLOOKUP($E2665,[1]AllProteinsNorm!$A$1:$Q$3226,13,FALSE)</f>
        <v>855561.62837283395</v>
      </c>
      <c r="S2665" s="1">
        <f>VLOOKUP($E2665,[1]AllProteinsNorm!$A$1:$Q$3226,16,FALSE)</f>
        <v>1184079.07662406</v>
      </c>
      <c r="T2665" s="1">
        <f>VLOOKUP($E2665,[1]AllProteinsNorm!$A$1:$Q$3226,17,FALSE)</f>
        <v>860726.72104356997</v>
      </c>
      <c r="U2665" s="1">
        <f>VLOOKUP($E2665,[1]AllProteinsNorm!$A$1:$Q$3226,3,FALSE)</f>
        <v>783322.51821247197</v>
      </c>
      <c r="V2665" s="1">
        <f>VLOOKUP($E2665,[1]AllProteinsNorm!$A$1:$Q$3226,7,FALSE)</f>
        <v>903015.00887942698</v>
      </c>
      <c r="W2665" s="1">
        <f>VLOOKUP($E2665,[1]AllProteinsNorm!$A$1:$Q$3226,9,FALSE)</f>
        <v>1251274.01296198</v>
      </c>
      <c r="X2665" s="1">
        <f>VLOOKUP($E2665,[1]AllProteinsNorm!$A$1:$Q$3226,12,FALSE)</f>
        <v>848011.81105516304</v>
      </c>
      <c r="Y2665" s="29">
        <f>VLOOKUP($E2665,[1]AllProteinsNorm!$A$1:$Q$3226,14,FALSE)</f>
        <v>1061640.83017481</v>
      </c>
      <c r="Z2665" s="25">
        <f t="shared" si="312"/>
        <v>0.80309282126135151</v>
      </c>
      <c r="AA2665" s="1">
        <f t="shared" si="312"/>
        <v>1.3048453103944122</v>
      </c>
      <c r="AB2665" s="1">
        <f t="shared" si="312"/>
        <v>0.96183820636103989</v>
      </c>
      <c r="AC2665" s="1">
        <f t="shared" si="312"/>
        <v>1.171091057163657</v>
      </c>
      <c r="AD2665" s="1">
        <f t="shared" si="312"/>
        <v>0.75913260481953915</v>
      </c>
      <c r="AE2665" s="1">
        <f t="shared" si="312"/>
        <v>1.1481271523605681</v>
      </c>
      <c r="AF2665" s="1">
        <f t="shared" si="312"/>
        <v>0.91536954841203633</v>
      </c>
      <c r="AG2665" s="1">
        <f t="shared" si="312"/>
        <v>0.83756940008810132</v>
      </c>
      <c r="AH2665" s="1">
        <f t="shared" si="312"/>
        <v>1.1591782157774682</v>
      </c>
      <c r="AI2665" s="1">
        <f t="shared" si="312"/>
        <v>0.84262587226516183</v>
      </c>
      <c r="AJ2665" s="1">
        <f t="shared" si="312"/>
        <v>0.76684945876138977</v>
      </c>
      <c r="AK2665" s="1">
        <f t="shared" si="312"/>
        <v>0.88402484891257738</v>
      </c>
      <c r="AL2665" s="1">
        <f t="shared" si="312"/>
        <v>1.2249600608849303</v>
      </c>
      <c r="AM2665" s="1">
        <f t="shared" si="312"/>
        <v>0.8301783533746544</v>
      </c>
      <c r="AN2665" s="29">
        <f t="shared" si="312"/>
        <v>1.0393148123410902</v>
      </c>
      <c r="AO2665" s="1">
        <f t="shared" si="308"/>
        <v>214486.14320008238</v>
      </c>
      <c r="AP2665" s="1">
        <f t="shared" si="309"/>
        <v>147111.16988252138</v>
      </c>
      <c r="AQ2665" s="29">
        <f t="shared" si="310"/>
        <v>168361.63735605113</v>
      </c>
    </row>
    <row r="2666" spans="1:43" x14ac:dyDescent="0.2">
      <c r="A2666" s="26"/>
      <c r="E2666" s="25" t="s">
        <v>5193</v>
      </c>
      <c r="F2666" s="26" t="s">
        <v>5194</v>
      </c>
      <c r="G2666" s="1">
        <v>0.97833216126688505</v>
      </c>
      <c r="H2666" s="1">
        <v>1.00139558013123</v>
      </c>
      <c r="I2666" s="1">
        <f>VLOOKUP(F2666,'[1]SUSMB vs SHAM all proteins sum'!$B$2:$E$3214,2,FALSE)</f>
        <v>0.96741518185974495</v>
      </c>
      <c r="J2666" s="29">
        <f>VLOOKUP(F2666,'[1]SUSMB vs SHAM all proteins sum'!$B$2:$E$3214,3,FALSE)</f>
        <v>0.99775597864480203</v>
      </c>
      <c r="K2666" s="25">
        <f>VLOOKUP($E2666,[1]AllProteinsNorm!$A$1:$Q$3226,4,FALSE)</f>
        <v>1081603.94826978</v>
      </c>
      <c r="L2666" s="1">
        <f>VLOOKUP($E2666,[1]AllProteinsNorm!$A$1:$Q$3226,5,FALSE)</f>
        <v>999579.47129336197</v>
      </c>
      <c r="M2666" s="1">
        <f>VLOOKUP($E2666,[1]AllProteinsNorm!$A$1:$Q$3226,10,FALSE)</f>
        <v>1154837.7018871401</v>
      </c>
      <c r="N2666" s="1">
        <f>VLOOKUP($E2666,[1]AllProteinsNorm!$A$1:$Q$3226,11,FALSE)</f>
        <v>1246548.95337393</v>
      </c>
      <c r="O2666" s="1">
        <f>VLOOKUP($E2666,[1]AllProteinsNorm!$A$1:$Q$3226,15,FALSE)</f>
        <v>1220400.39658108</v>
      </c>
      <c r="P2666" s="1">
        <f>VLOOKUP($E2666,[1]AllProteinsNorm!$A$1:$Q$3226,6,FALSE)</f>
        <v>1093680.5122700699</v>
      </c>
      <c r="Q2666" s="1">
        <f>VLOOKUP($E2666,[1]AllProteinsNorm!$A$1:$Q$3226,8,FALSE)</f>
        <v>1148322.7520264401</v>
      </c>
      <c r="R2666" s="1">
        <f>VLOOKUP($E2666,[1]AllProteinsNorm!$A$1:$Q$3226,13,FALSE)</f>
        <v>1043196.10119073</v>
      </c>
      <c r="S2666" s="1">
        <f>VLOOKUP($E2666,[1]AllProteinsNorm!$A$1:$Q$3226,16,FALSE)</f>
        <v>1192697.6729701201</v>
      </c>
      <c r="T2666" s="1">
        <f>VLOOKUP($E2666,[1]AllProteinsNorm!$A$1:$Q$3226,17,FALSE)</f>
        <v>1224040.5491077299</v>
      </c>
      <c r="U2666" s="1">
        <f>VLOOKUP($E2666,[1]AllProteinsNorm!$A$1:$Q$3226,3,FALSE)</f>
        <v>1155961.6104428901</v>
      </c>
      <c r="V2666" s="1">
        <f>VLOOKUP($E2666,[1]AllProteinsNorm!$A$1:$Q$3226,7,FALSE)</f>
        <v>995516.33741697005</v>
      </c>
      <c r="W2666" s="1">
        <f>VLOOKUP($E2666,[1]AllProteinsNorm!$A$1:$Q$3226,9,FALSE)</f>
        <v>1145252.4614234699</v>
      </c>
      <c r="X2666" s="1">
        <f>VLOOKUP($E2666,[1]AllProteinsNorm!$A$1:$Q$3226,12,FALSE)</f>
        <v>1224807.57293418</v>
      </c>
      <c r="Y2666" s="29">
        <f>VLOOKUP($E2666,[1]AllProteinsNorm!$A$1:$Q$3226,14,FALSE)</f>
        <v>1163533.84001485</v>
      </c>
      <c r="Z2666" s="25">
        <f t="shared" si="312"/>
        <v>0.94828121037356317</v>
      </c>
      <c r="AA2666" s="1">
        <f t="shared" si="312"/>
        <v>0.87636739161219224</v>
      </c>
      <c r="AB2666" s="1">
        <f t="shared" si="312"/>
        <v>1.0124878847589158</v>
      </c>
      <c r="AC2666" s="1">
        <f t="shared" si="312"/>
        <v>1.0928944482740439</v>
      </c>
      <c r="AD2666" s="1">
        <f t="shared" si="312"/>
        <v>1.0699690649812854</v>
      </c>
      <c r="AE2666" s="1">
        <f t="shared" si="312"/>
        <v>0.95886916980702142</v>
      </c>
      <c r="AF2666" s="1">
        <f t="shared" si="312"/>
        <v>1.0067759931286102</v>
      </c>
      <c r="AG2666" s="1">
        <f t="shared" si="312"/>
        <v>0.91460766491893819</v>
      </c>
      <c r="AH2666" s="1">
        <f t="shared" si="312"/>
        <v>1.0456810875580622</v>
      </c>
      <c r="AI2666" s="1">
        <f t="shared" si="312"/>
        <v>1.0731605180537689</v>
      </c>
      <c r="AJ2666" s="1">
        <f t="shared" si="312"/>
        <v>1.0134732559451995</v>
      </c>
      <c r="AK2666" s="1">
        <f t="shared" si="312"/>
        <v>0.87280509552740237</v>
      </c>
      <c r="AL2666" s="1">
        <f t="shared" si="312"/>
        <v>1.0040841585676874</v>
      </c>
      <c r="AM2666" s="1">
        <f t="shared" si="312"/>
        <v>1.0738329955199386</v>
      </c>
      <c r="AN2666" s="29">
        <f t="shared" si="312"/>
        <v>1.020112102849569</v>
      </c>
      <c r="AO2666" s="1">
        <f t="shared" si="308"/>
        <v>90734.028492757701</v>
      </c>
      <c r="AP2666" s="1">
        <f t="shared" si="309"/>
        <v>65459.706310389382</v>
      </c>
      <c r="AQ2666" s="29">
        <f t="shared" si="310"/>
        <v>75973.003187817754</v>
      </c>
    </row>
    <row r="2667" spans="1:43" x14ac:dyDescent="0.2">
      <c r="A2667" s="26"/>
      <c r="E2667" s="25" t="s">
        <v>5195</v>
      </c>
      <c r="F2667" s="26" t="s">
        <v>5196</v>
      </c>
      <c r="G2667" s="1">
        <v>0.816950972054443</v>
      </c>
      <c r="H2667" s="1">
        <v>0.98235233242940101</v>
      </c>
      <c r="I2667" s="1">
        <f>VLOOKUP(F2667,'[1]SUSMB vs SHAM all proteins sum'!$B$2:$E$3214,2,FALSE)</f>
        <v>0.64128182107255804</v>
      </c>
      <c r="J2667" s="29">
        <f>VLOOKUP(F2667,'[1]SUSMB vs SHAM all proteins sum'!$B$2:$E$3214,3,FALSE)</f>
        <v>0.96878078286082803</v>
      </c>
      <c r="K2667" s="25">
        <f>VLOOKUP($E2667,[1]AllProteinsNorm!$A$1:$Q$3226,4,FALSE)</f>
        <v>75693.606890978001</v>
      </c>
      <c r="L2667" s="1">
        <f>VLOOKUP($E2667,[1]AllProteinsNorm!$A$1:$Q$3226,5,FALSE)</f>
        <v>64999.3275783262</v>
      </c>
      <c r="M2667" s="1">
        <f>VLOOKUP($E2667,[1]AllProteinsNorm!$A$1:$Q$3226,10,FALSE)</f>
        <v>74884.1401719102</v>
      </c>
      <c r="N2667" s="1">
        <f>VLOOKUP($E2667,[1]AllProteinsNorm!$A$1:$Q$3226,11,FALSE)</f>
        <v>66157.954951033797</v>
      </c>
      <c r="O2667" s="1">
        <f>VLOOKUP($E2667,[1]AllProteinsNorm!$A$1:$Q$3226,15,FALSE)</f>
        <v>90253.219836623903</v>
      </c>
      <c r="P2667" s="1">
        <f>VLOOKUP($E2667,[1]AllProteinsNorm!$A$1:$Q$3226,6,FALSE)</f>
        <v>68639.880363639095</v>
      </c>
      <c r="Q2667" s="1">
        <f>VLOOKUP($E2667,[1]AllProteinsNorm!$A$1:$Q$3226,8,FALSE)</f>
        <v>85909.289420723901</v>
      </c>
      <c r="R2667" s="1">
        <f>VLOOKUP($E2667,[1]AllProteinsNorm!$A$1:$Q$3226,13,FALSE)</f>
        <v>70340.369846362999</v>
      </c>
      <c r="S2667" s="1">
        <f>VLOOKUP($E2667,[1]AllProteinsNorm!$A$1:$Q$3226,16,FALSE)</f>
        <v>66108.841734532005</v>
      </c>
      <c r="T2667" s="1">
        <f>VLOOKUP($E2667,[1]AllProteinsNorm!$A$1:$Q$3226,17,FALSE)</f>
        <v>73393.610235547996</v>
      </c>
      <c r="U2667" s="1">
        <f>VLOOKUP($E2667,[1]AllProteinsNorm!$A$1:$Q$3226,3,FALSE)</f>
        <v>66674.348183617898</v>
      </c>
      <c r="V2667" s="1">
        <f>VLOOKUP($E2667,[1]AllProteinsNorm!$A$1:$Q$3226,7,FALSE)</f>
        <v>78757.984418044507</v>
      </c>
      <c r="W2667" s="1">
        <f>VLOOKUP($E2667,[1]AllProteinsNorm!$A$1:$Q$3226,9,FALSE)</f>
        <v>71749.378540955397</v>
      </c>
      <c r="X2667" s="1">
        <f>VLOOKUP($E2667,[1]AllProteinsNorm!$A$1:$Q$3226,12,FALSE)</f>
        <v>72767.113467520001</v>
      </c>
      <c r="Y2667" s="29">
        <f>VLOOKUP($E2667,[1]AllProteinsNorm!$A$1:$Q$3226,14,FALSE)</f>
        <v>68473.669461113197</v>
      </c>
      <c r="Z2667" s="25">
        <f t="shared" si="312"/>
        <v>1.0174193271856478</v>
      </c>
      <c r="AA2667" s="1">
        <f t="shared" si="312"/>
        <v>0.87367447329481729</v>
      </c>
      <c r="AB2667" s="1">
        <f t="shared" si="312"/>
        <v>1.0065390544846873</v>
      </c>
      <c r="AC2667" s="1">
        <f t="shared" si="312"/>
        <v>0.88924791377965096</v>
      </c>
      <c r="AD2667" s="1">
        <f t="shared" si="312"/>
        <v>1.2131192312551962</v>
      </c>
      <c r="AE2667" s="1">
        <f t="shared" si="312"/>
        <v>0.92260818008397494</v>
      </c>
      <c r="AF2667" s="1">
        <f t="shared" si="312"/>
        <v>1.1547312254167132</v>
      </c>
      <c r="AG2667" s="1">
        <f t="shared" si="312"/>
        <v>0.9454649435077489</v>
      </c>
      <c r="AH2667" s="1">
        <f t="shared" si="312"/>
        <v>0.88858776904957948</v>
      </c>
      <c r="AI2667" s="1">
        <f t="shared" si="312"/>
        <v>0.98650441711844428</v>
      </c>
      <c r="AJ2667" s="1">
        <f t="shared" si="312"/>
        <v>0.8961889022836822</v>
      </c>
      <c r="AK2667" s="1">
        <f t="shared" si="312"/>
        <v>1.0586084982383808</v>
      </c>
      <c r="AL2667" s="1">
        <f t="shared" si="312"/>
        <v>0.96440383064673374</v>
      </c>
      <c r="AM2667" s="1">
        <f t="shared" si="312"/>
        <v>0.97808349563786146</v>
      </c>
      <c r="AN2667" s="29">
        <f t="shared" si="312"/>
        <v>0.9203740920075224</v>
      </c>
      <c r="AO2667" s="1">
        <f t="shared" si="308"/>
        <v>9050.2630971302624</v>
      </c>
      <c r="AP2667" s="1">
        <f t="shared" si="309"/>
        <v>6932.5765132465303</v>
      </c>
      <c r="AQ2667" s="29">
        <f t="shared" si="310"/>
        <v>4162.2469155514691</v>
      </c>
    </row>
    <row r="2668" spans="1:43" x14ac:dyDescent="0.2">
      <c r="A2668" s="26"/>
      <c r="E2668" s="25" t="s">
        <v>5197</v>
      </c>
      <c r="F2668" s="26" t="s">
        <v>5198</v>
      </c>
      <c r="G2668" s="1">
        <v>0.36712435639846502</v>
      </c>
      <c r="H2668" s="1">
        <v>0.76595648512801195</v>
      </c>
      <c r="I2668" s="1">
        <f>VLOOKUP(F2668,'[1]SUSMB vs SHAM all proteins sum'!$B$2:$E$3214,2,FALSE)</f>
        <v>0.98084064939693005</v>
      </c>
      <c r="J2668" s="29">
        <f>VLOOKUP(F2668,'[1]SUSMB vs SHAM all proteins sum'!$B$2:$E$3214,3,FALSE)</f>
        <v>0.99461361756865097</v>
      </c>
      <c r="K2668" s="25">
        <f>VLOOKUP($E2668,[1]AllProteinsNorm!$A$1:$Q$3226,4,FALSE)</f>
        <v>90889.544126291396</v>
      </c>
      <c r="L2668" s="1">
        <f>VLOOKUP($E2668,[1]AllProteinsNorm!$A$1:$Q$3226,5,FALSE)</f>
        <v>118430.98931163699</v>
      </c>
      <c r="M2668" s="1">
        <f>VLOOKUP($E2668,[1]AllProteinsNorm!$A$1:$Q$3226,10,FALSE)</f>
        <v>169775.480306796</v>
      </c>
      <c r="N2668" s="1">
        <f>VLOOKUP($E2668,[1]AllProteinsNorm!$A$1:$Q$3226,11,FALSE)</f>
        <v>120427.820088664</v>
      </c>
      <c r="O2668" s="1">
        <f>VLOOKUP($E2668,[1]AllProteinsNorm!$A$1:$Q$3226,15,FALSE)</f>
        <v>269857.58724320598</v>
      </c>
      <c r="P2668" s="1">
        <f>VLOOKUP($E2668,[1]AllProteinsNorm!$A$1:$Q$3226,6,FALSE)</f>
        <v>52601.471659462302</v>
      </c>
      <c r="Q2668" s="1">
        <f>VLOOKUP($E2668,[1]AllProteinsNorm!$A$1:$Q$3226,8,FALSE)</f>
        <v>99105.338217682205</v>
      </c>
      <c r="R2668" s="1">
        <f>VLOOKUP($E2668,[1]AllProteinsNorm!$A$1:$Q$3226,13,FALSE)</f>
        <v>181016.04703510099</v>
      </c>
      <c r="S2668" s="1">
        <f>VLOOKUP($E2668,[1]AllProteinsNorm!$A$1:$Q$3226,16,FALSE)</f>
        <v>128496.728108543</v>
      </c>
      <c r="T2668" s="1">
        <f>VLOOKUP($E2668,[1]AllProteinsNorm!$A$1:$Q$3226,17,FALSE)</f>
        <v>129131.473627606</v>
      </c>
      <c r="U2668" s="1">
        <f>VLOOKUP($E2668,[1]AllProteinsNorm!$A$1:$Q$3226,3,FALSE)</f>
        <v>164883.130943511</v>
      </c>
      <c r="V2668" s="1">
        <f>VLOOKUP($E2668,[1]AllProteinsNorm!$A$1:$Q$3226,7,FALSE)</f>
        <v>99934.153694276203</v>
      </c>
      <c r="W2668" s="1">
        <f>VLOOKUP($E2668,[1]AllProteinsNorm!$A$1:$Q$3226,9,FALSE)</f>
        <v>136651.36259877199</v>
      </c>
      <c r="X2668" s="1">
        <f>VLOOKUP($E2668,[1]AllProteinsNorm!$A$1:$Q$3226,12,FALSE)</f>
        <v>193410.03626992699</v>
      </c>
      <c r="Y2668" s="29">
        <f>VLOOKUP($E2668,[1]AllProteinsNorm!$A$1:$Q$3226,14,FALSE)</f>
        <v>132740.844343926</v>
      </c>
      <c r="Z2668" s="25">
        <f t="shared" si="312"/>
        <v>0.59066635635098763</v>
      </c>
      <c r="AA2668" s="1">
        <f t="shared" si="312"/>
        <v>0.76965069643816364</v>
      </c>
      <c r="AB2668" s="1">
        <f t="shared" si="312"/>
        <v>1.1033245387523745</v>
      </c>
      <c r="AC2668" s="1">
        <f t="shared" si="312"/>
        <v>0.78262755500483427</v>
      </c>
      <c r="AD2668" s="1">
        <f t="shared" si="312"/>
        <v>1.7537308534536395</v>
      </c>
      <c r="AE2668" s="1">
        <f t="shared" si="312"/>
        <v>0.34184261679894173</v>
      </c>
      <c r="AF2668" s="1">
        <f t="shared" si="312"/>
        <v>0.64405856122054672</v>
      </c>
      <c r="AG2668" s="1">
        <f t="shared" si="312"/>
        <v>1.1763739159557913</v>
      </c>
      <c r="AH2668" s="1">
        <f t="shared" si="312"/>
        <v>0.83506518736011126</v>
      </c>
      <c r="AI2668" s="1">
        <f t="shared" si="312"/>
        <v>0.83919022535605614</v>
      </c>
      <c r="AJ2668" s="1">
        <f t="shared" si="312"/>
        <v>1.0715304946718771</v>
      </c>
      <c r="AK2668" s="1">
        <f t="shared" si="312"/>
        <v>0.64944480693619089</v>
      </c>
      <c r="AL2668" s="1">
        <f t="shared" si="312"/>
        <v>0.888059932663541</v>
      </c>
      <c r="AM2668" s="1">
        <f t="shared" si="312"/>
        <v>1.2569190714229139</v>
      </c>
      <c r="AN2668" s="29">
        <f t="shared" si="312"/>
        <v>0.86264654115368367</v>
      </c>
      <c r="AO2668" s="1">
        <f t="shared" si="308"/>
        <v>63319.736573497517</v>
      </c>
      <c r="AP2668" s="1">
        <f t="shared" si="309"/>
        <v>42045.366675956575</v>
      </c>
      <c r="AQ2668" s="29">
        <f t="shared" si="310"/>
        <v>31586.121223248563</v>
      </c>
    </row>
    <row r="2669" spans="1:43" x14ac:dyDescent="0.2">
      <c r="A2669" s="26"/>
      <c r="E2669" s="25" t="s">
        <v>5199</v>
      </c>
      <c r="F2669" s="26" t="s">
        <v>5200</v>
      </c>
      <c r="G2669" s="1">
        <v>0.25630534726045001</v>
      </c>
      <c r="H2669" s="43">
        <v>1.62595481452529</v>
      </c>
      <c r="I2669" s="1">
        <f>VLOOKUP(F2669,'[1]SUSMB vs SHAM all proteins sum'!$B$2:$E$3214,2,FALSE)</f>
        <v>0.43322351712865098</v>
      </c>
      <c r="J2669" s="29">
        <f>VLOOKUP(F2669,'[1]SUSMB vs SHAM all proteins sum'!$B$2:$E$3214,3,FALSE)</f>
        <v>1.4002718817150499</v>
      </c>
      <c r="K2669" s="25">
        <f>VLOOKUP($E2669,[1]AllProteinsNorm!$A$1:$Q$3226,4,FALSE)</f>
        <v>54057.885056093502</v>
      </c>
      <c r="L2669" s="1">
        <f>VLOOKUP($E2669,[1]AllProteinsNorm!$A$1:$Q$3226,5,FALSE)</f>
        <v>103368.782320107</v>
      </c>
      <c r="M2669" s="1">
        <f>VLOOKUP($E2669,[1]AllProteinsNorm!$A$1:$Q$3226,10,FALSE)</f>
        <v>13371.695504322801</v>
      </c>
      <c r="N2669" s="1">
        <f>VLOOKUP($E2669,[1]AllProteinsNorm!$A$1:$Q$3226,11,FALSE)</f>
        <v>98281.783682711393</v>
      </c>
      <c r="O2669" s="1">
        <f>VLOOKUP($E2669,[1]AllProteinsNorm!$A$1:$Q$3226,15,FALSE)</f>
        <v>27891.697697895699</v>
      </c>
      <c r="P2669" s="1">
        <f>VLOOKUP($E2669,[1]AllProteinsNorm!$A$1:$Q$3226,6,FALSE)</f>
        <v>80004.0412266645</v>
      </c>
      <c r="Q2669" s="1">
        <f>VLOOKUP($E2669,[1]AllProteinsNorm!$A$1:$Q$3226,8,FALSE)</f>
        <v>63134.000960548598</v>
      </c>
      <c r="R2669" s="1">
        <f>VLOOKUP($E2669,[1]AllProteinsNorm!$A$1:$Q$3226,13,FALSE)</f>
        <v>78742.7587566281</v>
      </c>
      <c r="S2669" s="1">
        <f>VLOOKUP($E2669,[1]AllProteinsNorm!$A$1:$Q$3226,16,FALSE)</f>
        <v>94618.428703326004</v>
      </c>
      <c r="T2669" s="1">
        <f>VLOOKUP($E2669,[1]AllProteinsNorm!$A$1:$Q$3226,17,FALSE)</f>
        <v>61853.4138980231</v>
      </c>
      <c r="U2669" s="1">
        <f>VLOOKUP($E2669,[1]AllProteinsNorm!$A$1:$Q$3226,3,FALSE)</f>
        <v>55878.769259327397</v>
      </c>
      <c r="V2669" s="1">
        <f>VLOOKUP($E2669,[1]AllProteinsNorm!$A$1:$Q$3226,7,FALSE)</f>
        <v>73227.908010556697</v>
      </c>
      <c r="W2669" s="1">
        <f>VLOOKUP($E2669,[1]AllProteinsNorm!$A$1:$Q$3226,9,FALSE)</f>
        <v>91789.079177579901</v>
      </c>
      <c r="X2669" s="1">
        <f>VLOOKUP($E2669,[1]AllProteinsNorm!$A$1:$Q$3226,12,FALSE)</f>
        <v>44756.350965334597</v>
      </c>
      <c r="Y2669" s="29">
        <f>VLOOKUP($E2669,[1]AllProteinsNorm!$A$1:$Q$3226,14,FALSE)</f>
        <v>65595.735385906301</v>
      </c>
      <c r="Z2669" s="25">
        <f t="shared" si="312"/>
        <v>0.91015168779030531</v>
      </c>
      <c r="AA2669" s="1">
        <f t="shared" si="312"/>
        <v>1.7403801794289591</v>
      </c>
      <c r="AB2669" s="1">
        <f t="shared" si="312"/>
        <v>0.22513406174231337</v>
      </c>
      <c r="AC2669" s="1">
        <f t="shared" si="312"/>
        <v>1.6547323522746353</v>
      </c>
      <c r="AD2669" s="1">
        <f t="shared" si="312"/>
        <v>0.46960171876378698</v>
      </c>
      <c r="AE2669" s="1">
        <f t="shared" si="312"/>
        <v>1.3469970768729866</v>
      </c>
      <c r="AF2669" s="1">
        <f t="shared" si="312"/>
        <v>1.0629627383974189</v>
      </c>
      <c r="AG2669" s="1">
        <f t="shared" si="312"/>
        <v>1.3257613520995746</v>
      </c>
      <c r="AH2669" s="1">
        <f t="shared" si="312"/>
        <v>1.5930538623743578</v>
      </c>
      <c r="AI2669" s="1">
        <f t="shared" si="312"/>
        <v>1.041401989672037</v>
      </c>
      <c r="AJ2669" s="1">
        <f t="shared" si="312"/>
        <v>0.9408092103538378</v>
      </c>
      <c r="AK2669" s="1">
        <f t="shared" si="312"/>
        <v>1.2329099445900105</v>
      </c>
      <c r="AL2669" s="1">
        <f t="shared" si="312"/>
        <v>1.545417199498361</v>
      </c>
      <c r="AM2669" s="1">
        <f t="shared" si="312"/>
        <v>0.75354535842764736</v>
      </c>
      <c r="AN2669" s="29">
        <f t="shared" si="312"/>
        <v>1.104410008112205</v>
      </c>
      <c r="AO2669" s="1">
        <f t="shared" si="308"/>
        <v>36290.392346444729</v>
      </c>
      <c r="AP2669" s="1">
        <f t="shared" si="309"/>
        <v>12126.978453750979</v>
      </c>
      <c r="AQ2669" s="29">
        <f t="shared" si="310"/>
        <v>15943.043640401213</v>
      </c>
    </row>
    <row r="2670" spans="1:43" x14ac:dyDescent="0.2">
      <c r="A2670" s="26"/>
      <c r="E2670" s="25" t="s">
        <v>5201</v>
      </c>
      <c r="F2670" s="26" t="s">
        <v>5202</v>
      </c>
      <c r="G2670" s="1">
        <v>0.41387309960427798</v>
      </c>
      <c r="H2670" s="43">
        <v>0.57785939389345498</v>
      </c>
      <c r="I2670" s="1">
        <f>VLOOKUP(F2670,'[1]SUSMB vs SHAM all proteins sum'!$B$2:$E$3214,2,FALSE)</f>
        <v>0.51014211690179201</v>
      </c>
      <c r="J2670" s="29">
        <f>VLOOKUP(F2670,'[1]SUSMB vs SHAM all proteins sum'!$B$2:$E$3214,3,FALSE)</f>
        <v>0.88431778939664996</v>
      </c>
      <c r="K2670" s="25">
        <f>VLOOKUP($E2670,[1]AllProteinsNorm!$A$1:$Q$3226,4,FALSE)</f>
        <v>258077.60099788601</v>
      </c>
      <c r="L2670" s="1">
        <f>VLOOKUP($E2670,[1]AllProteinsNorm!$A$1:$Q$3226,5,FALSE)</f>
        <v>334570.25889534003</v>
      </c>
      <c r="M2670" s="1">
        <f>VLOOKUP($E2670,[1]AllProteinsNorm!$A$1:$Q$3226,10,FALSE)</f>
        <v>352230.760814615</v>
      </c>
      <c r="N2670" s="1">
        <f>VLOOKUP($E2670,[1]AllProteinsNorm!$A$1:$Q$3226,11,FALSE)</f>
        <v>306623.73301027803</v>
      </c>
      <c r="O2670" s="1">
        <f>VLOOKUP($E2670,[1]AllProteinsNorm!$A$1:$Q$3226,15,FALSE)</f>
        <v>488235.89198000799</v>
      </c>
      <c r="P2670" s="1">
        <f>VLOOKUP($E2670,[1]AllProteinsNorm!$A$1:$Q$3226,6,FALSE)</f>
        <v>351856.30456347502</v>
      </c>
      <c r="Q2670" s="1">
        <f>VLOOKUP($E2670,[1]AllProteinsNorm!$A$1:$Q$3226,8,FALSE)</f>
        <v>491238.96398864099</v>
      </c>
      <c r="R2670" s="1">
        <f>VLOOKUP($E2670,[1]AllProteinsNorm!$A$1:$Q$3226,13,FALSE)</f>
        <v>381139.15221472399</v>
      </c>
      <c r="S2670" s="1">
        <f>VLOOKUP($E2670,[1]AllProteinsNorm!$A$1:$Q$3226,16,FALSE)</f>
        <v>16428.3775380105</v>
      </c>
      <c r="T2670" s="1">
        <f>VLOOKUP($E2670,[1]AllProteinsNorm!$A$1:$Q$3226,17,FALSE)</f>
        <v>271065.90946696798</v>
      </c>
      <c r="U2670" s="1">
        <f>VLOOKUP($E2670,[1]AllProteinsNorm!$A$1:$Q$3226,3,FALSE)</f>
        <v>183408.219619282</v>
      </c>
      <c r="V2670" s="1">
        <f>VLOOKUP($E2670,[1]AllProteinsNorm!$A$1:$Q$3226,7,FALSE)</f>
        <v>308940.74532525497</v>
      </c>
      <c r="W2670" s="1">
        <f>VLOOKUP($E2670,[1]AllProteinsNorm!$A$1:$Q$3226,9,FALSE)</f>
        <v>344251.63720131601</v>
      </c>
      <c r="X2670" s="1">
        <f>VLOOKUP($E2670,[1]AllProteinsNorm!$A$1:$Q$3226,12,FALSE)</f>
        <v>443321.212473277</v>
      </c>
      <c r="Y2670" s="29">
        <f>VLOOKUP($E2670,[1]AllProteinsNorm!$A$1:$Q$3226,14,FALSE)</f>
        <v>284743.41672196001</v>
      </c>
      <c r="Z2670" s="25">
        <f t="shared" si="312"/>
        <v>0.74171388033814212</v>
      </c>
      <c r="AA2670" s="1">
        <f t="shared" si="312"/>
        <v>0.96155343978508301</v>
      </c>
      <c r="AB2670" s="1">
        <f t="shared" si="312"/>
        <v>1.0123096439524177</v>
      </c>
      <c r="AC2670" s="1">
        <f t="shared" si="312"/>
        <v>0.88123524837276646</v>
      </c>
      <c r="AD2670" s="1">
        <f t="shared" si="312"/>
        <v>1.4031877875515903</v>
      </c>
      <c r="AE2670" s="1">
        <f t="shared" si="312"/>
        <v>1.0112334583478708</v>
      </c>
      <c r="AF2670" s="1">
        <f t="shared" si="312"/>
        <v>1.4118186031816391</v>
      </c>
      <c r="AG2670" s="1">
        <f t="shared" si="312"/>
        <v>1.0953922325877805</v>
      </c>
      <c r="AH2670" s="1">
        <f t="shared" si="312"/>
        <v>4.7215084161750076E-2</v>
      </c>
      <c r="AI2670" s="1">
        <f t="shared" si="312"/>
        <v>0.77904222125723821</v>
      </c>
      <c r="AJ2670" s="1">
        <f t="shared" si="312"/>
        <v>0.52711440951763244</v>
      </c>
      <c r="AK2670" s="1">
        <f t="shared" si="312"/>
        <v>0.88789433148686792</v>
      </c>
      <c r="AL2670" s="1">
        <f t="shared" si="312"/>
        <v>0.98937767808620469</v>
      </c>
      <c r="AM2670" s="1">
        <f t="shared" si="312"/>
        <v>1.2741031979077397</v>
      </c>
      <c r="AN2670" s="29">
        <f t="shared" si="312"/>
        <v>0.81835131642949355</v>
      </c>
      <c r="AO2670" s="1">
        <f t="shared" si="308"/>
        <v>77022.571096886037</v>
      </c>
      <c r="AP2670" s="1">
        <f t="shared" si="309"/>
        <v>159416.13082499045</v>
      </c>
      <c r="AQ2670" s="29">
        <f t="shared" si="310"/>
        <v>84343.585913291783</v>
      </c>
    </row>
    <row r="2671" spans="1:43" x14ac:dyDescent="0.2">
      <c r="A2671" s="26"/>
      <c r="E2671" s="25" t="s">
        <v>5203</v>
      </c>
      <c r="F2671" s="26" t="s">
        <v>5204</v>
      </c>
      <c r="G2671" s="1">
        <v>0.25434673986300299</v>
      </c>
      <c r="H2671" s="1">
        <v>0.79627402288021998</v>
      </c>
      <c r="I2671" s="1">
        <f>VLOOKUP(F2671,'[1]SUSMB vs SHAM all proteins sum'!$B$2:$E$3214,2,FALSE)</f>
        <v>0.75784799683348103</v>
      </c>
      <c r="J2671" s="29">
        <f>VLOOKUP(F2671,'[1]SUSMB vs SHAM all proteins sum'!$B$2:$E$3214,3,FALSE)</f>
        <v>0.93531037089408497</v>
      </c>
      <c r="K2671" s="25">
        <f>VLOOKUP($E2671,[1]AllProteinsNorm!$A$1:$Q$3226,4,FALSE)</f>
        <v>309629.45373391203</v>
      </c>
      <c r="L2671" s="1">
        <f>VLOOKUP($E2671,[1]AllProteinsNorm!$A$1:$Q$3226,5,FALSE)</f>
        <v>350801.55332301499</v>
      </c>
      <c r="M2671" s="1">
        <f>VLOOKUP($E2671,[1]AllProteinsNorm!$A$1:$Q$3226,10,FALSE)</f>
        <v>300203.08447549498</v>
      </c>
      <c r="N2671" s="1">
        <f>VLOOKUP($E2671,[1]AllProteinsNorm!$A$1:$Q$3226,11,FALSE)</f>
        <v>322935.58972303499</v>
      </c>
      <c r="O2671" s="1">
        <f>VLOOKUP($E2671,[1]AllProteinsNorm!$A$1:$Q$3226,15,FALSE)</f>
        <v>150929.66336710801</v>
      </c>
      <c r="P2671" s="1">
        <f>VLOOKUP($E2671,[1]AllProteinsNorm!$A$1:$Q$3226,6,FALSE)</f>
        <v>238533.39892908701</v>
      </c>
      <c r="Q2671" s="1">
        <f>VLOOKUP($E2671,[1]AllProteinsNorm!$A$1:$Q$3226,8,FALSE)</f>
        <v>154951.333601869</v>
      </c>
      <c r="R2671" s="1">
        <f>VLOOKUP($E2671,[1]AllProteinsNorm!$A$1:$Q$3226,13,FALSE)</f>
        <v>209992.805272033</v>
      </c>
      <c r="S2671" s="1">
        <f>VLOOKUP($E2671,[1]AllProteinsNorm!$A$1:$Q$3226,16,FALSE)</f>
        <v>296963.52152884402</v>
      </c>
      <c r="T2671" s="1">
        <f>VLOOKUP($E2671,[1]AllProteinsNorm!$A$1:$Q$3226,17,FALSE)</f>
        <v>220734.46177925699</v>
      </c>
      <c r="U2671" s="1">
        <f>VLOOKUP($E2671,[1]AllProteinsNorm!$A$1:$Q$3226,3,FALSE)</f>
        <v>154624.88506634199</v>
      </c>
      <c r="V2671" s="1">
        <f>VLOOKUP($E2671,[1]AllProteinsNorm!$A$1:$Q$3226,7,FALSE)</f>
        <v>275422.80414647498</v>
      </c>
      <c r="W2671" s="1">
        <f>VLOOKUP($E2671,[1]AllProteinsNorm!$A$1:$Q$3226,9,FALSE)</f>
        <v>357739.80612964602</v>
      </c>
      <c r="X2671" s="1">
        <f>VLOOKUP($E2671,[1]AllProteinsNorm!$A$1:$Q$3226,12,FALSE)</f>
        <v>310158.84119662602</v>
      </c>
      <c r="Y2671" s="29">
        <f>VLOOKUP($E2671,[1]AllProteinsNorm!$A$1:$Q$3226,14,FALSE)</f>
        <v>240745.10699832701</v>
      </c>
      <c r="Z2671" s="25">
        <f t="shared" si="312"/>
        <v>1.0792248002573313</v>
      </c>
      <c r="AA2671" s="1">
        <f t="shared" si="312"/>
        <v>1.2227316611821644</v>
      </c>
      <c r="AB2671" s="1">
        <f t="shared" si="312"/>
        <v>1.0463688449940778</v>
      </c>
      <c r="AC2671" s="1">
        <f t="shared" si="312"/>
        <v>1.1256038245455018</v>
      </c>
      <c r="AD2671" s="1">
        <f t="shared" si="312"/>
        <v>0.52607086902092492</v>
      </c>
      <c r="AE2671" s="1">
        <f t="shared" si="312"/>
        <v>0.83141689755127834</v>
      </c>
      <c r="AF2671" s="1">
        <f t="shared" si="312"/>
        <v>0.54008854790602456</v>
      </c>
      <c r="AG2671" s="1">
        <f t="shared" si="312"/>
        <v>0.73193761314434336</v>
      </c>
      <c r="AH2671" s="1">
        <f t="shared" si="312"/>
        <v>1.035077229704064</v>
      </c>
      <c r="AI2671" s="1">
        <f t="shared" si="312"/>
        <v>0.76937805028183903</v>
      </c>
      <c r="AJ2671" s="1">
        <f t="shared" si="312"/>
        <v>0.53895069958022801</v>
      </c>
      <c r="AK2671" s="1">
        <f t="shared" si="312"/>
        <v>0.95999627040241775</v>
      </c>
      <c r="AL2671" s="1">
        <f t="shared" si="312"/>
        <v>1.2469151954327728</v>
      </c>
      <c r="AM2671" s="1">
        <f t="shared" si="312"/>
        <v>1.081069999645879</v>
      </c>
      <c r="AN2671" s="29">
        <f t="shared" si="312"/>
        <v>0.83912588702391533</v>
      </c>
      <c r="AO2671" s="1">
        <f t="shared" si="308"/>
        <v>70090.662447092516</v>
      </c>
      <c r="AP2671" s="1">
        <f t="shared" si="309"/>
        <v>45845.833755586376</v>
      </c>
      <c r="AQ2671" s="29">
        <f t="shared" si="310"/>
        <v>68530.434306774157</v>
      </c>
    </row>
    <row r="2672" spans="1:43" x14ac:dyDescent="0.2">
      <c r="A2672" s="26"/>
      <c r="E2672" s="25" t="s">
        <v>5205</v>
      </c>
      <c r="F2672" s="26" t="s">
        <v>5206</v>
      </c>
      <c r="G2672" s="1">
        <v>0.215583542708499</v>
      </c>
      <c r="H2672" s="1">
        <v>1.1027302456915</v>
      </c>
      <c r="I2672" s="1">
        <f>VLOOKUP(F2672,'[1]SUSMB vs SHAM all proteins sum'!$B$2:$E$3214,2,FALSE)</f>
        <v>0.72396498532216202</v>
      </c>
      <c r="J2672" s="29">
        <f>VLOOKUP(F2672,'[1]SUSMB vs SHAM all proteins sum'!$B$2:$E$3214,3,FALSE)</f>
        <v>1.0234540368663101</v>
      </c>
      <c r="K2672" s="25">
        <f>VLOOKUP($E2672,[1]AllProteinsNorm!$A$1:$Q$3226,4,FALSE)</f>
        <v>282783.69313976401</v>
      </c>
      <c r="L2672" s="1">
        <f>VLOOKUP($E2672,[1]AllProteinsNorm!$A$1:$Q$3226,5,FALSE)</f>
        <v>300408.34274607402</v>
      </c>
      <c r="M2672" s="1">
        <f>VLOOKUP($E2672,[1]AllProteinsNorm!$A$1:$Q$3226,10,FALSE)</f>
        <v>370830.84045175998</v>
      </c>
      <c r="N2672" s="1">
        <f>VLOOKUP($E2672,[1]AllProteinsNorm!$A$1:$Q$3226,11,FALSE)</f>
        <v>341489.32684788702</v>
      </c>
      <c r="O2672" s="1">
        <f>VLOOKUP($E2672,[1]AllProteinsNorm!$A$1:$Q$3226,15,FALSE)</f>
        <v>379254.527443878</v>
      </c>
      <c r="P2672" s="1">
        <f>VLOOKUP($E2672,[1]AllProteinsNorm!$A$1:$Q$3226,6,FALSE)</f>
        <v>368996.91756956303</v>
      </c>
      <c r="Q2672" s="1">
        <f>VLOOKUP($E2672,[1]AllProteinsNorm!$A$1:$Q$3226,8,FALSE)</f>
        <v>430482.67400700803</v>
      </c>
      <c r="R2672" s="1">
        <f>VLOOKUP($E2672,[1]AllProteinsNorm!$A$1:$Q$3226,13,FALSE)</f>
        <v>328687.26165515801</v>
      </c>
      <c r="S2672" s="1">
        <f>VLOOKUP($E2672,[1]AllProteinsNorm!$A$1:$Q$3226,16,FALSE)</f>
        <v>354125.22092359897</v>
      </c>
      <c r="T2672" s="1">
        <f>VLOOKUP($E2672,[1]AllProteinsNorm!$A$1:$Q$3226,17,FALSE)</f>
        <v>359814.27690555301</v>
      </c>
      <c r="U2672" s="1">
        <f>VLOOKUP($E2672,[1]AllProteinsNorm!$A$1:$Q$3226,3,FALSE)</f>
        <v>323824.75889986102</v>
      </c>
      <c r="V2672" s="1">
        <f>VLOOKUP($E2672,[1]AllProteinsNorm!$A$1:$Q$3226,7,FALSE)</f>
        <v>337059.41204315802</v>
      </c>
      <c r="W2672" s="1">
        <f>VLOOKUP($E2672,[1]AllProteinsNorm!$A$1:$Q$3226,9,FALSE)</f>
        <v>357112.38587684801</v>
      </c>
      <c r="X2672" s="1">
        <f>VLOOKUP($E2672,[1]AllProteinsNorm!$A$1:$Q$3226,12,FALSE)</f>
        <v>366444.44844932202</v>
      </c>
      <c r="Y2672" s="29">
        <f>VLOOKUP($E2672,[1]AllProteinsNorm!$A$1:$Q$3226,14,FALSE)</f>
        <v>320746.74113108101</v>
      </c>
      <c r="Z2672" s="25">
        <f t="shared" si="312"/>
        <v>0.84424800173065384</v>
      </c>
      <c r="AA2672" s="1">
        <f t="shared" si="312"/>
        <v>0.89686622397013793</v>
      </c>
      <c r="AB2672" s="1">
        <f t="shared" si="312"/>
        <v>1.1071119149602551</v>
      </c>
      <c r="AC2672" s="1">
        <f t="shared" si="312"/>
        <v>1.0195131077136881</v>
      </c>
      <c r="AD2672" s="1">
        <f t="shared" si="312"/>
        <v>1.1322607516252647</v>
      </c>
      <c r="AE2672" s="1">
        <f t="shared" si="312"/>
        <v>1.1016367557973197</v>
      </c>
      <c r="AF2672" s="1">
        <f t="shared" si="312"/>
        <v>1.2852018915053212</v>
      </c>
      <c r="AG2672" s="1">
        <f t="shared" si="312"/>
        <v>0.98129266495412204</v>
      </c>
      <c r="AH2672" s="1">
        <f t="shared" si="312"/>
        <v>1.0572374481982985</v>
      </c>
      <c r="AI2672" s="1">
        <f t="shared" si="312"/>
        <v>1.0742220702292606</v>
      </c>
      <c r="AJ2672" s="1">
        <f t="shared" si="312"/>
        <v>0.9667757096481443</v>
      </c>
      <c r="AK2672" s="1">
        <f t="shared" si="312"/>
        <v>1.006287639582182</v>
      </c>
      <c r="AL2672" s="1">
        <f t="shared" si="312"/>
        <v>1.066155600495623</v>
      </c>
      <c r="AM2672" s="1">
        <f t="shared" si="312"/>
        <v>1.0940163837372603</v>
      </c>
      <c r="AN2672" s="29">
        <f t="shared" si="312"/>
        <v>0.95758631714205089</v>
      </c>
      <c r="AO2672" s="1">
        <f t="shared" si="308"/>
        <v>37967.191785737079</v>
      </c>
      <c r="AP2672" s="1">
        <f t="shared" si="309"/>
        <v>33791.117193475897</v>
      </c>
      <c r="AQ2672" s="29">
        <f t="shared" si="310"/>
        <v>18042.912851851008</v>
      </c>
    </row>
    <row r="2673" spans="1:43" x14ac:dyDescent="0.2">
      <c r="A2673" s="26"/>
      <c r="E2673" s="25" t="s">
        <v>5207</v>
      </c>
      <c r="F2673" s="26" t="s">
        <v>5208</v>
      </c>
      <c r="G2673" s="1">
        <v>0.13032399286140101</v>
      </c>
      <c r="H2673" s="1">
        <v>1.05989042004509</v>
      </c>
      <c r="I2673" s="1">
        <f>VLOOKUP(F2673,'[1]SUSMB vs SHAM all proteins sum'!$B$2:$E$3214,2,FALSE)</f>
        <v>0.51478732683889805</v>
      </c>
      <c r="J2673" s="29">
        <f>VLOOKUP(F2673,'[1]SUSMB vs SHAM all proteins sum'!$B$2:$E$3214,3,FALSE)</f>
        <v>0.971687705712449</v>
      </c>
      <c r="K2673" s="25">
        <f>VLOOKUP($E2673,[1]AllProteinsNorm!$A$1:$Q$3226,4,FALSE)</f>
        <v>2834762.6079773</v>
      </c>
      <c r="L2673" s="1">
        <f>VLOOKUP($E2673,[1]AllProteinsNorm!$A$1:$Q$3226,5,FALSE)</f>
        <v>2640573.31418477</v>
      </c>
      <c r="M2673" s="1">
        <f>VLOOKUP($E2673,[1]AllProteinsNorm!$A$1:$Q$3226,10,FALSE)</f>
        <v>2575005.0583217801</v>
      </c>
      <c r="N2673" s="1">
        <f>VLOOKUP($E2673,[1]AllProteinsNorm!$A$1:$Q$3226,11,FALSE)</f>
        <v>2582370.4625220299</v>
      </c>
      <c r="O2673" s="1">
        <f>VLOOKUP($E2673,[1]AllProteinsNorm!$A$1:$Q$3226,15,FALSE)</f>
        <v>2934446.8285626899</v>
      </c>
      <c r="P2673" s="1">
        <f>VLOOKUP($E2673,[1]AllProteinsNorm!$A$1:$Q$3226,6,FALSE)</f>
        <v>3092705.3701979201</v>
      </c>
      <c r="Q2673" s="1">
        <f>VLOOKUP($E2673,[1]AllProteinsNorm!$A$1:$Q$3226,8,FALSE)</f>
        <v>2917569.1487007798</v>
      </c>
      <c r="R2673" s="1">
        <f>VLOOKUP($E2673,[1]AllProteinsNorm!$A$1:$Q$3226,13,FALSE)</f>
        <v>2716081.7318736101</v>
      </c>
      <c r="S2673" s="1">
        <f>VLOOKUP($E2673,[1]AllProteinsNorm!$A$1:$Q$3226,16,FALSE)</f>
        <v>2783104.9825861501</v>
      </c>
      <c r="T2673" s="1">
        <f>VLOOKUP($E2673,[1]AllProteinsNorm!$A$1:$Q$3226,17,FALSE)</f>
        <v>2864247.25887634</v>
      </c>
      <c r="U2673" s="1">
        <f>VLOOKUP($E2673,[1]AllProteinsNorm!$A$1:$Q$3226,3,FALSE)</f>
        <v>2561656.67287629</v>
      </c>
      <c r="V2673" s="1">
        <f>VLOOKUP($E2673,[1]AllProteinsNorm!$A$1:$Q$3226,7,FALSE)</f>
        <v>2738731.6305413502</v>
      </c>
      <c r="W2673" s="1">
        <f>VLOOKUP($E2673,[1]AllProteinsNorm!$A$1:$Q$3226,9,FALSE)</f>
        <v>2923280.5753051802</v>
      </c>
      <c r="X2673" s="1">
        <f>VLOOKUP($E2673,[1]AllProteinsNorm!$A$1:$Q$3226,12,FALSE)</f>
        <v>2552814.05051063</v>
      </c>
      <c r="Y2673" s="29">
        <f>VLOOKUP($E2673,[1]AllProteinsNorm!$A$1:$Q$3226,14,FALSE)</f>
        <v>2416636.09976365</v>
      </c>
      <c r="Z2673" s="25">
        <f t="shared" si="312"/>
        <v>1.0447149473880053</v>
      </c>
      <c r="AA2673" s="1">
        <f t="shared" si="312"/>
        <v>0.97314900487244016</v>
      </c>
      <c r="AB2673" s="1">
        <f t="shared" si="312"/>
        <v>0.94898467563320832</v>
      </c>
      <c r="AC2673" s="1">
        <f t="shared" si="312"/>
        <v>0.95169909970522826</v>
      </c>
      <c r="AD2673" s="1">
        <f t="shared" si="312"/>
        <v>1.0814522724011175</v>
      </c>
      <c r="AE2673" s="1">
        <f t="shared" si="312"/>
        <v>1.1397764028002144</v>
      </c>
      <c r="AF2673" s="1">
        <f t="shared" si="312"/>
        <v>1.0752322226589106</v>
      </c>
      <c r="AG2673" s="1">
        <f t="shared" si="312"/>
        <v>1.0009766516712086</v>
      </c>
      <c r="AH2673" s="1">
        <f t="shared" si="312"/>
        <v>1.0256772003679075</v>
      </c>
      <c r="AI2673" s="1">
        <f t="shared" si="312"/>
        <v>1.0555811325938005</v>
      </c>
      <c r="AJ2673" s="1">
        <f t="shared" si="312"/>
        <v>0.94406530151731005</v>
      </c>
      <c r="AK2673" s="1">
        <f t="shared" si="312"/>
        <v>1.0093239776971774</v>
      </c>
      <c r="AL2673" s="1">
        <f t="shared" si="312"/>
        <v>1.0773370947662735</v>
      </c>
      <c r="AM2673" s="1">
        <f t="shared" si="312"/>
        <v>0.94080646787335132</v>
      </c>
      <c r="AN2673" s="29">
        <f t="shared" si="312"/>
        <v>0.89061985251103359</v>
      </c>
      <c r="AO2673" s="1">
        <f t="shared" si="308"/>
        <v>145062.88551061988</v>
      </c>
      <c r="AP2673" s="1">
        <f t="shared" si="309"/>
        <v>128858.650192462</v>
      </c>
      <c r="AQ2673" s="29">
        <f t="shared" si="310"/>
        <v>175280.83083108015</v>
      </c>
    </row>
    <row r="2674" spans="1:43" x14ac:dyDescent="0.2">
      <c r="A2674" s="26"/>
      <c r="E2674" s="25" t="s">
        <v>5209</v>
      </c>
      <c r="F2674" s="26" t="s">
        <v>5210</v>
      </c>
      <c r="G2674" s="1">
        <v>6.9281386195186603E-2</v>
      </c>
      <c r="H2674" s="1">
        <v>0.67395116141379496</v>
      </c>
      <c r="I2674" s="1">
        <f>VLOOKUP(F2674,'[1]SUSMB vs SHAM all proteins sum'!$B$2:$E$3214,2,FALSE)</f>
        <v>7.8557109336217706E-2</v>
      </c>
      <c r="J2674" s="29">
        <f>VLOOKUP(F2674,'[1]SUSMB vs SHAM all proteins sum'!$B$2:$E$3214,3,FALSE)</f>
        <v>0.38782202639564001</v>
      </c>
      <c r="K2674" s="25">
        <f>VLOOKUP($E2674,[1]AllProteinsNorm!$A$1:$Q$3226,4,FALSE)</f>
        <v>30732.158862273602</v>
      </c>
      <c r="L2674" s="1">
        <f>VLOOKUP($E2674,[1]AllProteinsNorm!$A$1:$Q$3226,5,FALSE)</f>
        <v>25834.417232248699</v>
      </c>
      <c r="M2674" s="1">
        <f>VLOOKUP($E2674,[1]AllProteinsNorm!$A$1:$Q$3226,10,FALSE)</f>
        <v>23208.072456343099</v>
      </c>
      <c r="N2674" s="1">
        <f>VLOOKUP($E2674,[1]AllProteinsNorm!$A$1:$Q$3226,11,FALSE)</f>
        <v>18065.231577542501</v>
      </c>
      <c r="O2674" s="1">
        <f>VLOOKUP($E2674,[1]AllProteinsNorm!$A$1:$Q$3226,15,FALSE)</f>
        <v>29544.773516232799</v>
      </c>
      <c r="P2674" s="1">
        <f>VLOOKUP($E2674,[1]AllProteinsNorm!$A$1:$Q$3226,6,FALSE)</f>
        <v>23708.285012695502</v>
      </c>
      <c r="Q2674" s="1">
        <f>VLOOKUP($E2674,[1]AllProteinsNorm!$A$1:$Q$3226,8,FALSE)</f>
        <v>11343.870448829901</v>
      </c>
      <c r="R2674" s="1">
        <f>VLOOKUP($E2674,[1]AllProteinsNorm!$A$1:$Q$3226,13,FALSE)</f>
        <v>24150.312175958599</v>
      </c>
      <c r="S2674" s="1">
        <f>VLOOKUP($E2674,[1]AllProteinsNorm!$A$1:$Q$3226,16,FALSE)</f>
        <v>11906.2608287938</v>
      </c>
      <c r="T2674" s="1">
        <f>VLOOKUP($E2674,[1]AllProteinsNorm!$A$1:$Q$3226,17,FALSE)</f>
        <v>17682.252995372499</v>
      </c>
      <c r="U2674" s="1">
        <f>VLOOKUP($E2674,[1]AllProteinsNorm!$A$1:$Q$3226,3,FALSE)</f>
        <v>8105.8752282144897</v>
      </c>
      <c r="V2674" s="1">
        <f>VLOOKUP($E2674,[1]AllProteinsNorm!$A$1:$Q$3226,7,FALSE)</f>
        <v>4649.62650892075</v>
      </c>
      <c r="W2674" s="1">
        <f>VLOOKUP($E2674,[1]AllProteinsNorm!$A$1:$Q$3226,9,FALSE)</f>
        <v>3752.00796479567</v>
      </c>
      <c r="X2674" s="1">
        <f>VLOOKUP($E2674,[1]AllProteinsNorm!$A$1:$Q$3226,12,FALSE)</f>
        <v>50279.741801549899</v>
      </c>
      <c r="Y2674" s="29">
        <f>VLOOKUP($E2674,[1]AllProteinsNorm!$A$1:$Q$3226,14,FALSE)</f>
        <v>12135.078536253401</v>
      </c>
      <c r="Z2674" s="25">
        <f t="shared" si="312"/>
        <v>1.2062739891732066</v>
      </c>
      <c r="AA2674" s="1">
        <f t="shared" si="312"/>
        <v>1.0140317727878674</v>
      </c>
      <c r="AB2674" s="1">
        <f t="shared" si="312"/>
        <v>0.91094459938187</v>
      </c>
      <c r="AC2674" s="1">
        <f t="shared" si="312"/>
        <v>0.7090819443580022</v>
      </c>
      <c r="AD2674" s="1">
        <f t="shared" si="312"/>
        <v>1.1596676942990534</v>
      </c>
      <c r="AE2674" s="1">
        <f t="shared" si="312"/>
        <v>0.93057854044308386</v>
      </c>
      <c r="AF2674" s="1">
        <f t="shared" si="312"/>
        <v>0.44526048170902088</v>
      </c>
      <c r="AG2674" s="1">
        <f t="shared" si="312"/>
        <v>0.94792863523928272</v>
      </c>
      <c r="AH2674" s="1">
        <f t="shared" si="312"/>
        <v>0.46733497670795437</v>
      </c>
      <c r="AI2674" s="1">
        <f t="shared" si="312"/>
        <v>0.69404957698828817</v>
      </c>
      <c r="AJ2674" s="1">
        <f t="shared" si="312"/>
        <v>0.3181652968507136</v>
      </c>
      <c r="AK2674" s="1">
        <f t="shared" si="312"/>
        <v>0.18250340115111532</v>
      </c>
      <c r="AL2674" s="1">
        <f t="shared" si="312"/>
        <v>0.14727079979596597</v>
      </c>
      <c r="AM2674" s="1">
        <f t="shared" si="312"/>
        <v>1.9735399972830736</v>
      </c>
      <c r="AN2674" s="29">
        <f t="shared" si="312"/>
        <v>0.47631634537807388</v>
      </c>
      <c r="AO2674" s="1">
        <f t="shared" si="308"/>
        <v>4568.8853443157504</v>
      </c>
      <c r="AP2674" s="1">
        <f t="shared" si="309"/>
        <v>5507.3985388801584</v>
      </c>
      <c r="AQ2674" s="29">
        <f t="shared" si="310"/>
        <v>17498.385837483103</v>
      </c>
    </row>
    <row r="2675" spans="1:43" x14ac:dyDescent="0.2">
      <c r="A2675" s="26"/>
      <c r="E2675" s="25" t="s">
        <v>5211</v>
      </c>
      <c r="F2675" s="26" t="s">
        <v>5212</v>
      </c>
      <c r="G2675" s="1">
        <v>6.6252929153014298E-2</v>
      </c>
      <c r="H2675" s="1">
        <v>1.41232680972409</v>
      </c>
      <c r="I2675" s="1">
        <f>VLOOKUP(F2675,'[1]SUSMB vs SHAM all proteins sum'!$B$2:$E$3214,2,FALSE)</f>
        <v>0.66261689687921999</v>
      </c>
      <c r="J2675" s="29">
        <f>VLOOKUP(F2675,'[1]SUSMB vs SHAM all proteins sum'!$B$2:$E$3214,3,FALSE)</f>
        <v>1.0814296670476</v>
      </c>
      <c r="K2675" s="25">
        <f>VLOOKUP($E2675,[1]AllProteinsNorm!$A$1:$Q$3226,4,FALSE)</f>
        <v>72856.001972094702</v>
      </c>
      <c r="L2675" s="1">
        <f>VLOOKUP($E2675,[1]AllProteinsNorm!$A$1:$Q$3226,5,FALSE)</f>
        <v>50991.105192367701</v>
      </c>
      <c r="M2675" s="1">
        <f>VLOOKUP($E2675,[1]AllProteinsNorm!$A$1:$Q$3226,10,FALSE)</f>
        <v>93640.047937227006</v>
      </c>
      <c r="N2675" s="1">
        <f>VLOOKUP($E2675,[1]AllProteinsNorm!$A$1:$Q$3226,11,FALSE)</f>
        <v>50991.296495656701</v>
      </c>
      <c r="O2675" s="1">
        <f>VLOOKUP($E2675,[1]AllProteinsNorm!$A$1:$Q$3226,15,FALSE)</f>
        <v>90071.161848393604</v>
      </c>
      <c r="P2675" s="1">
        <f>VLOOKUP($E2675,[1]AllProteinsNorm!$A$1:$Q$3226,6,FALSE)</f>
        <v>87584.311218041606</v>
      </c>
      <c r="Q2675" s="1">
        <f>VLOOKUP($E2675,[1]AllProteinsNorm!$A$1:$Q$3226,8,FALSE)</f>
        <v>113396.096454124</v>
      </c>
      <c r="R2675" s="1">
        <f>VLOOKUP($E2675,[1]AllProteinsNorm!$A$1:$Q$3226,13,FALSE)</f>
        <v>131399.05187461499</v>
      </c>
      <c r="S2675" s="1">
        <f>VLOOKUP($E2675,[1]AllProteinsNorm!$A$1:$Q$3226,16,FALSE)</f>
        <v>85600.377564823502</v>
      </c>
      <c r="T2675" s="1">
        <f>VLOOKUP($E2675,[1]AllProteinsNorm!$A$1:$Q$3226,17,FALSE)</f>
        <v>80368.6897118052</v>
      </c>
      <c r="U2675" s="1">
        <f>VLOOKUP($E2675,[1]AllProteinsNorm!$A$1:$Q$3226,3,FALSE)</f>
        <v>67725.003774021403</v>
      </c>
      <c r="V2675" s="1">
        <f>VLOOKUP($E2675,[1]AllProteinsNorm!$A$1:$Q$3226,7,FALSE)</f>
        <v>71620.513698382594</v>
      </c>
      <c r="W2675" s="1">
        <f>VLOOKUP($E2675,[1]AllProteinsNorm!$A$1:$Q$3226,9,FALSE)</f>
        <v>70818.000711135304</v>
      </c>
      <c r="X2675" s="1">
        <f>VLOOKUP($E2675,[1]AllProteinsNorm!$A$1:$Q$3226,12,FALSE)</f>
        <v>114795.307479917</v>
      </c>
      <c r="Y2675" s="29">
        <f>VLOOKUP($E2675,[1]AllProteinsNorm!$A$1:$Q$3226,14,FALSE)</f>
        <v>59929.456250510899</v>
      </c>
      <c r="Z2675" s="25">
        <f t="shared" ref="Z2675:AN2691" si="313">K2675/AVERAGE($K2675:$O2675)</f>
        <v>1.015982157558792</v>
      </c>
      <c r="AA2675" s="1">
        <f t="shared" si="313"/>
        <v>0.71107460836914715</v>
      </c>
      <c r="AB2675" s="1">
        <f t="shared" si="313"/>
        <v>1.305817164845414</v>
      </c>
      <c r="AC2675" s="1">
        <f t="shared" si="313"/>
        <v>0.71107727610719274</v>
      </c>
      <c r="AD2675" s="1">
        <f t="shared" si="313"/>
        <v>1.2560487931194535</v>
      </c>
      <c r="AE2675" s="1">
        <f t="shared" si="313"/>
        <v>1.2213694832402318</v>
      </c>
      <c r="AF2675" s="1">
        <f t="shared" si="313"/>
        <v>1.5813166742025302</v>
      </c>
      <c r="AG2675" s="1">
        <f t="shared" si="313"/>
        <v>1.832369174963564</v>
      </c>
      <c r="AH2675" s="1">
        <f t="shared" si="313"/>
        <v>1.1937033865715998</v>
      </c>
      <c r="AI2675" s="1">
        <f t="shared" si="313"/>
        <v>1.1207471253342685</v>
      </c>
      <c r="AJ2675" s="1">
        <f t="shared" si="313"/>
        <v>0.94443002076015914</v>
      </c>
      <c r="AK2675" s="1">
        <f t="shared" si="313"/>
        <v>0.99875318522998657</v>
      </c>
      <c r="AL2675" s="1">
        <f t="shared" si="313"/>
        <v>0.98756208423373992</v>
      </c>
      <c r="AM2675" s="1">
        <f t="shared" si="313"/>
        <v>1.6008287720171992</v>
      </c>
      <c r="AN2675" s="29">
        <f t="shared" si="313"/>
        <v>0.83572055307180215</v>
      </c>
      <c r="AO2675" s="1">
        <f t="shared" si="308"/>
        <v>18318.896606470371</v>
      </c>
      <c r="AP2675" s="1">
        <f t="shared" si="309"/>
        <v>19553.501906000558</v>
      </c>
      <c r="AQ2675" s="29">
        <f t="shared" si="310"/>
        <v>19354.936209077416</v>
      </c>
    </row>
    <row r="2676" spans="1:43" x14ac:dyDescent="0.2">
      <c r="A2676" s="26"/>
      <c r="E2676" s="25" t="s">
        <v>5213</v>
      </c>
      <c r="F2676" s="26" t="s">
        <v>5214</v>
      </c>
      <c r="G2676" s="1">
        <v>0.42480699325146798</v>
      </c>
      <c r="H2676" s="1">
        <v>0.91220127837560305</v>
      </c>
      <c r="I2676" s="1">
        <f>VLOOKUP(F2676,'[1]SUSMB vs SHAM all proteins sum'!$B$2:$E$3214,2,FALSE)</f>
        <v>0.11924960217364999</v>
      </c>
      <c r="J2676" s="29">
        <f>VLOOKUP(F2676,'[1]SUSMB vs SHAM all proteins sum'!$B$2:$E$3214,3,FALSE)</f>
        <v>0.81309968103083696</v>
      </c>
      <c r="K2676" s="25">
        <f>VLOOKUP($E2676,[1]AllProteinsNorm!$A$1:$Q$3226,4,FALSE)</f>
        <v>412955.24500861397</v>
      </c>
      <c r="L2676" s="1">
        <f>VLOOKUP($E2676,[1]AllProteinsNorm!$A$1:$Q$3226,5,FALSE)</f>
        <v>622776.69340238394</v>
      </c>
      <c r="M2676" s="1">
        <f>VLOOKUP($E2676,[1]AllProteinsNorm!$A$1:$Q$3226,10,FALSE)</f>
        <v>515570.97569203703</v>
      </c>
      <c r="N2676" s="1">
        <f>VLOOKUP($E2676,[1]AllProteinsNorm!$A$1:$Q$3226,11,FALSE)</f>
        <v>528289.97621710796</v>
      </c>
      <c r="O2676" s="1">
        <f>VLOOKUP($E2676,[1]AllProteinsNorm!$A$1:$Q$3226,15,FALSE)</f>
        <v>360943.73524133401</v>
      </c>
      <c r="P2676" s="1">
        <f>VLOOKUP($E2676,[1]AllProteinsNorm!$A$1:$Q$3226,6,FALSE)</f>
        <v>428464.00281748699</v>
      </c>
      <c r="Q2676" s="1">
        <f>VLOOKUP($E2676,[1]AllProteinsNorm!$A$1:$Q$3226,8,FALSE)</f>
        <v>382270.27490203897</v>
      </c>
      <c r="R2676" s="1">
        <f>VLOOKUP($E2676,[1]AllProteinsNorm!$A$1:$Q$3226,13,FALSE)</f>
        <v>445924.75503599999</v>
      </c>
      <c r="S2676" s="1">
        <f>VLOOKUP($E2676,[1]AllProteinsNorm!$A$1:$Q$3226,16,FALSE)</f>
        <v>522884.41553984903</v>
      </c>
      <c r="T2676" s="1">
        <f>VLOOKUP($E2676,[1]AllProteinsNorm!$A$1:$Q$3226,17,FALSE)</f>
        <v>418154.62998188898</v>
      </c>
      <c r="U2676" s="1">
        <f>VLOOKUP($E2676,[1]AllProteinsNorm!$A$1:$Q$3226,3,FALSE)</f>
        <v>323096.25460385502</v>
      </c>
      <c r="V2676" s="1">
        <f>VLOOKUP($E2676,[1]AllProteinsNorm!$A$1:$Q$3226,7,FALSE)</f>
        <v>385584.01328256202</v>
      </c>
      <c r="W2676" s="1">
        <f>VLOOKUP($E2676,[1]AllProteinsNorm!$A$1:$Q$3226,9,FALSE)</f>
        <v>470718.27304583299</v>
      </c>
      <c r="X2676" s="1">
        <f>VLOOKUP($E2676,[1]AllProteinsNorm!$A$1:$Q$3226,12,FALSE)</f>
        <v>350494.49320276303</v>
      </c>
      <c r="Y2676" s="29">
        <f>VLOOKUP($E2676,[1]AllProteinsNorm!$A$1:$Q$3226,14,FALSE)</f>
        <v>437181.15295082098</v>
      </c>
      <c r="Z2676" s="25">
        <f t="shared" si="313"/>
        <v>0.84603369743244139</v>
      </c>
      <c r="AA2676" s="1">
        <f t="shared" si="313"/>
        <v>1.2759011417398953</v>
      </c>
      <c r="AB2676" s="1">
        <f t="shared" si="313"/>
        <v>1.0562655980903859</v>
      </c>
      <c r="AC2676" s="1">
        <f t="shared" si="313"/>
        <v>1.0823233929045586</v>
      </c>
      <c r="AD2676" s="1">
        <f t="shared" si="313"/>
        <v>0.73947616983271924</v>
      </c>
      <c r="AE2676" s="1">
        <f t="shared" si="313"/>
        <v>0.87780695099978956</v>
      </c>
      <c r="AF2676" s="1">
        <f t="shared" si="313"/>
        <v>0.78316848618097012</v>
      </c>
      <c r="AG2676" s="1">
        <f t="shared" si="313"/>
        <v>0.91357931359339728</v>
      </c>
      <c r="AH2676" s="1">
        <f t="shared" si="313"/>
        <v>1.0712488599091456</v>
      </c>
      <c r="AI2676" s="1">
        <f t="shared" si="313"/>
        <v>0.85668583212859417</v>
      </c>
      <c r="AJ2676" s="1">
        <f t="shared" si="313"/>
        <v>0.66193691014475675</v>
      </c>
      <c r="AK2676" s="1">
        <f t="shared" si="313"/>
        <v>0.78995744059742079</v>
      </c>
      <c r="AL2676" s="1">
        <f t="shared" si="313"/>
        <v>0.96437453164124964</v>
      </c>
      <c r="AM2676" s="1">
        <f t="shared" si="313"/>
        <v>0.71806849676375428</v>
      </c>
      <c r="AN2676" s="29">
        <f t="shared" si="313"/>
        <v>0.89566603584619808</v>
      </c>
      <c r="AO2676" s="1">
        <f t="shared" si="308"/>
        <v>92003.423894341206</v>
      </c>
      <c r="AP2676" s="1">
        <f t="shared" si="309"/>
        <v>46576.581830367686</v>
      </c>
      <c r="AQ2676" s="29">
        <f t="shared" si="310"/>
        <v>54294.55290978909</v>
      </c>
    </row>
    <row r="2677" spans="1:43" x14ac:dyDescent="0.2">
      <c r="A2677" s="26"/>
      <c r="E2677" s="25" t="s">
        <v>5215</v>
      </c>
      <c r="F2677" s="26" t="s">
        <v>5216</v>
      </c>
      <c r="G2677" s="1">
        <v>0.16098951984826201</v>
      </c>
      <c r="H2677" s="1">
        <v>0.87608260541063898</v>
      </c>
      <c r="I2677" s="1">
        <f>VLOOKUP(F2677,'[1]SUSMB vs SHAM all proteins sum'!$B$2:$E$3214,2,FALSE)</f>
        <v>0.118160202132917</v>
      </c>
      <c r="J2677" s="29">
        <f>VLOOKUP(F2677,'[1]SUSMB vs SHAM all proteins sum'!$B$2:$E$3214,3,FALSE)</f>
        <v>1.14095839689987</v>
      </c>
      <c r="K2677" s="25">
        <f>VLOOKUP($E2677,[1]AllProteinsNorm!$A$1:$Q$3226,4,FALSE)</f>
        <v>243748.39676038799</v>
      </c>
      <c r="L2677" s="1">
        <f>VLOOKUP($E2677,[1]AllProteinsNorm!$A$1:$Q$3226,5,FALSE)</f>
        <v>264100.28002221999</v>
      </c>
      <c r="M2677" s="1">
        <f>VLOOKUP($E2677,[1]AllProteinsNorm!$A$1:$Q$3226,10,FALSE)</f>
        <v>225197.42248785601</v>
      </c>
      <c r="N2677" s="1">
        <f>VLOOKUP($E2677,[1]AllProteinsNorm!$A$1:$Q$3226,11,FALSE)</f>
        <v>291918.29651445599</v>
      </c>
      <c r="O2677" s="1">
        <f>VLOOKUP($E2677,[1]AllProteinsNorm!$A$1:$Q$3226,15,FALSE)</f>
        <v>241577.13425859899</v>
      </c>
      <c r="P2677" s="1">
        <f>VLOOKUP($E2677,[1]AllProteinsNorm!$A$1:$Q$3226,6,FALSE)</f>
        <v>211913.45654108</v>
      </c>
      <c r="Q2677" s="1">
        <f>VLOOKUP($E2677,[1]AllProteinsNorm!$A$1:$Q$3226,8,FALSE)</f>
        <v>264396.11861645099</v>
      </c>
      <c r="R2677" s="1">
        <f>VLOOKUP($E2677,[1]AllProteinsNorm!$A$1:$Q$3226,13,FALSE)</f>
        <v>240454.824788945</v>
      </c>
      <c r="S2677" s="1">
        <f>VLOOKUP($E2677,[1]AllProteinsNorm!$A$1:$Q$3226,16,FALSE)</f>
        <v>171219.87737951</v>
      </c>
      <c r="T2677" s="1">
        <f>VLOOKUP($E2677,[1]AllProteinsNorm!$A$1:$Q$3226,17,FALSE)</f>
        <v>228725.81596120901</v>
      </c>
      <c r="U2677" s="1">
        <f>VLOOKUP($E2677,[1]AllProteinsNorm!$A$1:$Q$3226,3,FALSE)</f>
        <v>256059.290674958</v>
      </c>
      <c r="V2677" s="1">
        <f>VLOOKUP($E2677,[1]AllProteinsNorm!$A$1:$Q$3226,7,FALSE)</f>
        <v>245910.301773735</v>
      </c>
      <c r="W2677" s="1">
        <f>VLOOKUP($E2677,[1]AllProteinsNorm!$A$1:$Q$3226,9,FALSE)</f>
        <v>295064.353569397</v>
      </c>
      <c r="X2677" s="1">
        <f>VLOOKUP($E2677,[1]AllProteinsNorm!$A$1:$Q$3226,12,FALSE)</f>
        <v>340711.54372958699</v>
      </c>
      <c r="Y2677" s="29">
        <f>VLOOKUP($E2677,[1]AllProteinsNorm!$A$1:$Q$3226,14,FALSE)</f>
        <v>312262.171509017</v>
      </c>
      <c r="Z2677" s="25">
        <f t="shared" si="313"/>
        <v>0.9622597876913388</v>
      </c>
      <c r="AA2677" s="1">
        <f t="shared" si="313"/>
        <v>1.0426041063696718</v>
      </c>
      <c r="AB2677" s="1">
        <f t="shared" si="313"/>
        <v>0.88902502265408589</v>
      </c>
      <c r="AC2677" s="1">
        <f t="shared" si="313"/>
        <v>1.1524229154350176</v>
      </c>
      <c r="AD2677" s="1">
        <f t="shared" si="313"/>
        <v>0.95368816784988608</v>
      </c>
      <c r="AE2677" s="1">
        <f t="shared" si="313"/>
        <v>0.83658313412667396</v>
      </c>
      <c r="AF2677" s="1">
        <f t="shared" si="313"/>
        <v>1.0437720056734587</v>
      </c>
      <c r="AG2677" s="1">
        <f t="shared" si="313"/>
        <v>0.94925756118191751</v>
      </c>
      <c r="AH2677" s="1">
        <f t="shared" si="313"/>
        <v>0.67593471401457639</v>
      </c>
      <c r="AI2677" s="1">
        <f t="shared" si="313"/>
        <v>0.90295426772681464</v>
      </c>
      <c r="AJ2677" s="1">
        <f t="shared" si="313"/>
        <v>1.0108602229022829</v>
      </c>
      <c r="AK2677" s="1">
        <f t="shared" si="313"/>
        <v>0.97079446642892719</v>
      </c>
      <c r="AL2677" s="1">
        <f t="shared" si="313"/>
        <v>1.1648427886895207</v>
      </c>
      <c r="AM2677" s="1">
        <f t="shared" si="313"/>
        <v>1.3450468683718568</v>
      </c>
      <c r="AN2677" s="29">
        <f t="shared" si="313"/>
        <v>1.2327356194087356</v>
      </c>
      <c r="AO2677" s="1">
        <f t="shared" si="308"/>
        <v>22919.127809547404</v>
      </c>
      <c r="AP2677" s="1">
        <f t="shared" si="309"/>
        <v>31159.596191192744</v>
      </c>
      <c r="AQ2677" s="29">
        <f t="shared" si="310"/>
        <v>35181.773270378799</v>
      </c>
    </row>
    <row r="2678" spans="1:43" x14ac:dyDescent="0.2">
      <c r="A2678" s="26"/>
      <c r="E2678" s="25" t="s">
        <v>5217</v>
      </c>
      <c r="F2678" s="26" t="s">
        <v>5218</v>
      </c>
      <c r="G2678" s="1">
        <v>0.24950334042363101</v>
      </c>
      <c r="H2678" s="1">
        <v>0.945861304388387</v>
      </c>
      <c r="I2678" s="1">
        <f>VLOOKUP(F2678,'[1]SUSMB vs SHAM all proteins sum'!$B$2:$E$3214,2,FALSE)</f>
        <v>0.91070454907668696</v>
      </c>
      <c r="J2678" s="29">
        <f>VLOOKUP(F2678,'[1]SUSMB vs SHAM all proteins sum'!$B$2:$E$3214,3,FALSE)</f>
        <v>0.99292008312581004</v>
      </c>
      <c r="K2678" s="25">
        <f>VLOOKUP($E2678,[1]AllProteinsNorm!$A$1:$Q$3226,4,FALSE)</f>
        <v>1035930.2381412101</v>
      </c>
      <c r="L2678" s="1">
        <f>VLOOKUP($E2678,[1]AllProteinsNorm!$A$1:$Q$3226,5,FALSE)</f>
        <v>1176571.42969688</v>
      </c>
      <c r="M2678" s="1">
        <f>VLOOKUP($E2678,[1]AllProteinsNorm!$A$1:$Q$3226,10,FALSE)</f>
        <v>1268422.69183726</v>
      </c>
      <c r="N2678" s="1">
        <f>VLOOKUP($E2678,[1]AllProteinsNorm!$A$1:$Q$3226,11,FALSE)</f>
        <v>1265861.6987062499</v>
      </c>
      <c r="O2678" s="1">
        <f>VLOOKUP($E2678,[1]AllProteinsNorm!$A$1:$Q$3226,15,FALSE)</f>
        <v>1153687.5096434201</v>
      </c>
      <c r="P2678" s="1">
        <f>VLOOKUP($E2678,[1]AllProteinsNorm!$A$1:$Q$3226,6,FALSE)</f>
        <v>1101114.76483612</v>
      </c>
      <c r="Q2678" s="1">
        <f>VLOOKUP($E2678,[1]AllProteinsNorm!$A$1:$Q$3226,8,FALSE)</f>
        <v>1168538.63984968</v>
      </c>
      <c r="R2678" s="1">
        <f>VLOOKUP($E2678,[1]AllProteinsNorm!$A$1:$Q$3226,13,FALSE)</f>
        <v>1182825.1826800101</v>
      </c>
      <c r="S2678" s="1">
        <f>VLOOKUP($E2678,[1]AllProteinsNorm!$A$1:$Q$3226,16,FALSE)</f>
        <v>1090173.93497708</v>
      </c>
      <c r="T2678" s="1">
        <f>VLOOKUP($E2678,[1]AllProteinsNorm!$A$1:$Q$3226,17,FALSE)</f>
        <v>1030226.06764988</v>
      </c>
      <c r="U2678" s="1">
        <f>VLOOKUP($E2678,[1]AllProteinsNorm!$A$1:$Q$3226,3,FALSE)</f>
        <v>982218.98059622501</v>
      </c>
      <c r="V2678" s="1">
        <f>VLOOKUP($E2678,[1]AllProteinsNorm!$A$1:$Q$3226,7,FALSE)</f>
        <v>1132675.0634399201</v>
      </c>
      <c r="W2678" s="1">
        <f>VLOOKUP($E2678,[1]AllProteinsNorm!$A$1:$Q$3226,9,FALSE)</f>
        <v>1302483.2710283201</v>
      </c>
      <c r="X2678" s="1">
        <f>VLOOKUP($E2678,[1]AllProteinsNorm!$A$1:$Q$3226,12,FALSE)</f>
        <v>1214143.12172069</v>
      </c>
      <c r="Y2678" s="29">
        <f>VLOOKUP($E2678,[1]AllProteinsNorm!$A$1:$Q$3226,14,FALSE)</f>
        <v>1238520.03675384</v>
      </c>
      <c r="Z2678" s="25">
        <f t="shared" si="313"/>
        <v>0.87783652125396427</v>
      </c>
      <c r="AA2678" s="1">
        <f t="shared" si="313"/>
        <v>0.99701440582056244</v>
      </c>
      <c r="AB2678" s="1">
        <f t="shared" si="313"/>
        <v>1.0748482110918265</v>
      </c>
      <c r="AC2678" s="1">
        <f t="shared" si="313"/>
        <v>1.0726780521194279</v>
      </c>
      <c r="AD2678" s="1">
        <f t="shared" si="313"/>
        <v>0.97762280971421844</v>
      </c>
      <c r="AE2678" s="1">
        <f t="shared" si="313"/>
        <v>0.9330732119563413</v>
      </c>
      <c r="AF2678" s="1">
        <f t="shared" si="313"/>
        <v>0.99020750315877437</v>
      </c>
      <c r="AG2678" s="1">
        <f t="shared" si="313"/>
        <v>1.0023137711266115</v>
      </c>
      <c r="AH2678" s="1">
        <f t="shared" si="313"/>
        <v>0.92380206640089901</v>
      </c>
      <c r="AI2678" s="1">
        <f t="shared" si="313"/>
        <v>0.8730028664417121</v>
      </c>
      <c r="AJ2678" s="1">
        <f t="shared" si="313"/>
        <v>0.83232215963047596</v>
      </c>
      <c r="AK2678" s="1">
        <f t="shared" si="313"/>
        <v>0.95981708110510511</v>
      </c>
      <c r="AL2678" s="1">
        <f t="shared" si="313"/>
        <v>1.1037107920341733</v>
      </c>
      <c r="AM2678" s="1">
        <f t="shared" si="313"/>
        <v>1.0288522672995233</v>
      </c>
      <c r="AN2678" s="29">
        <f t="shared" si="313"/>
        <v>1.0495090118405461</v>
      </c>
      <c r="AO2678" s="1">
        <f t="shared" si="308"/>
        <v>85616.537430886587</v>
      </c>
      <c r="AP2678" s="1">
        <f t="shared" si="309"/>
        <v>55608.442079648237</v>
      </c>
      <c r="AQ2678" s="29">
        <f t="shared" si="310"/>
        <v>110245.1502388745</v>
      </c>
    </row>
    <row r="2679" spans="1:43" x14ac:dyDescent="0.2">
      <c r="A2679" s="26"/>
      <c r="E2679" s="25" t="s">
        <v>5219</v>
      </c>
      <c r="F2679" s="26" t="s">
        <v>5220</v>
      </c>
      <c r="G2679" s="1">
        <v>0.10313358308104401</v>
      </c>
      <c r="H2679" s="43">
        <v>0.41779873026587</v>
      </c>
      <c r="I2679" s="1">
        <f>VLOOKUP(F2679,'[1]SUSMB vs SHAM all proteins sum'!$B$2:$E$3214,2,FALSE)</f>
        <v>0.18034277195263901</v>
      </c>
      <c r="J2679" s="29">
        <f>VLOOKUP(F2679,'[1]SUSMB vs SHAM all proteins sum'!$B$2:$E$3214,3,FALSE)</f>
        <v>0.80180654989096101</v>
      </c>
      <c r="K2679" s="25">
        <f>VLOOKUP($E2679,[1]AllProteinsNorm!$A$1:$Q$3226,4,FALSE)</f>
        <v>51850.081182486501</v>
      </c>
      <c r="L2679" s="1">
        <f>VLOOKUP($E2679,[1]AllProteinsNorm!$A$1:$Q$3226,5,FALSE)</f>
        <v>39779.949156221002</v>
      </c>
      <c r="M2679" s="1">
        <f>VLOOKUP($E2679,[1]AllProteinsNorm!$A$1:$Q$3226,10,FALSE)</f>
        <v>47278.264173894102</v>
      </c>
      <c r="N2679" s="1">
        <f>VLOOKUP($E2679,[1]AllProteinsNorm!$A$1:$Q$3226,11,FALSE)</f>
        <v>52229.765270970202</v>
      </c>
      <c r="O2679" s="1">
        <f>VLOOKUP($E2679,[1]AllProteinsNorm!$A$1:$Q$3226,15,FALSE)</f>
        <v>83325.405740996997</v>
      </c>
      <c r="P2679" s="1">
        <f>VLOOKUP($E2679,[1]AllProteinsNorm!$A$1:$Q$3226,6,FALSE)</f>
        <v>3895.4774497526</v>
      </c>
      <c r="Q2679" s="1">
        <f>VLOOKUP($E2679,[1]AllProteinsNorm!$A$1:$Q$3226,8,FALSE)</f>
        <v>34812.271837593602</v>
      </c>
      <c r="R2679" s="1">
        <f>VLOOKUP($E2679,[1]AllProteinsNorm!$A$1:$Q$3226,13,FALSE)</f>
        <v>20267.2104813101</v>
      </c>
      <c r="S2679" s="1">
        <f>VLOOKUP($E2679,[1]AllProteinsNorm!$A$1:$Q$3226,16,FALSE)</f>
        <v>42079.691302364699</v>
      </c>
      <c r="T2679" s="1">
        <f>VLOOKUP($E2679,[1]AllProteinsNorm!$A$1:$Q$3226,17,FALSE)</f>
        <v>46713.960987608501</v>
      </c>
      <c r="U2679" s="1">
        <f>VLOOKUP($E2679,[1]AllProteinsNorm!$A$1:$Q$3226,3,FALSE)</f>
        <v>47218.013939319098</v>
      </c>
      <c r="V2679" s="1">
        <f>VLOOKUP($E2679,[1]AllProteinsNorm!$A$1:$Q$3226,7,FALSE)</f>
        <v>35566.384776932799</v>
      </c>
      <c r="W2679" s="1">
        <f>VLOOKUP($E2679,[1]AllProteinsNorm!$A$1:$Q$3226,9,FALSE)</f>
        <v>52852.289933190703</v>
      </c>
      <c r="X2679" s="1">
        <f>VLOOKUP($E2679,[1]AllProteinsNorm!$A$1:$Q$3226,12,FALSE)</f>
        <v>33809.337701914199</v>
      </c>
      <c r="Y2679" s="29">
        <f>VLOOKUP($E2679,[1]AllProteinsNorm!$A$1:$Q$3226,14,FALSE)</f>
        <v>46867.3918601197</v>
      </c>
      <c r="Z2679" s="25">
        <f t="shared" si="313"/>
        <v>0.94457164058953957</v>
      </c>
      <c r="AA2679" s="1">
        <f t="shared" si="313"/>
        <v>0.72468568959062551</v>
      </c>
      <c r="AB2679" s="1">
        <f t="shared" si="313"/>
        <v>0.86128520026396649</v>
      </c>
      <c r="AC2679" s="1">
        <f t="shared" si="313"/>
        <v>0.95148848265006714</v>
      </c>
      <c r="AD2679" s="1">
        <f t="shared" si="313"/>
        <v>1.5179689869058011</v>
      </c>
      <c r="AE2679" s="1">
        <f t="shared" si="313"/>
        <v>7.0965318504365618E-2</v>
      </c>
      <c r="AF2679" s="1">
        <f t="shared" si="313"/>
        <v>0.6341877191388402</v>
      </c>
      <c r="AG2679" s="1">
        <f t="shared" si="313"/>
        <v>0.36921508738101727</v>
      </c>
      <c r="AH2679" s="1">
        <f t="shared" si="313"/>
        <v>0.76658092219924079</v>
      </c>
      <c r="AI2679" s="1">
        <f t="shared" si="313"/>
        <v>0.85100508547333165</v>
      </c>
      <c r="AJ2679" s="1">
        <f t="shared" si="313"/>
        <v>0.8601875999975731</v>
      </c>
      <c r="AK2679" s="1">
        <f t="shared" si="313"/>
        <v>0.64792566669950913</v>
      </c>
      <c r="AL2679" s="1">
        <f t="shared" si="313"/>
        <v>0.96282923907880902</v>
      </c>
      <c r="AM2679" s="1">
        <f t="shared" si="313"/>
        <v>0.61591690604970029</v>
      </c>
      <c r="AN2679" s="29">
        <f t="shared" si="313"/>
        <v>0.85380019104809279</v>
      </c>
      <c r="AO2679" s="1">
        <f t="shared" si="308"/>
        <v>14907.329589230085</v>
      </c>
      <c r="AP2679" s="1">
        <f t="shared" si="309"/>
        <v>15643.598467469923</v>
      </c>
      <c r="AQ2679" s="29">
        <f t="shared" si="310"/>
        <v>7337.5455515054127</v>
      </c>
    </row>
    <row r="2680" spans="1:43" x14ac:dyDescent="0.2">
      <c r="A2680" s="26"/>
      <c r="E2680" s="25" t="s">
        <v>5221</v>
      </c>
      <c r="F2680" s="26" t="s">
        <v>5222</v>
      </c>
      <c r="G2680" s="1">
        <v>0.90228971937568403</v>
      </c>
      <c r="H2680" s="1">
        <v>0.98913038426820499</v>
      </c>
      <c r="I2680" s="1">
        <f>VLOOKUP(F2680,'[1]SUSMB vs SHAM all proteins sum'!$B$2:$E$3214,2,FALSE)</f>
        <v>0.43669995997014699</v>
      </c>
      <c r="J2680" s="29">
        <f>VLOOKUP(F2680,'[1]SUSMB vs SHAM all proteins sum'!$B$2:$E$3214,3,FALSE)</f>
        <v>0.911792061107773</v>
      </c>
      <c r="K2680" s="25">
        <f>VLOOKUP($E2680,[1]AllProteinsNorm!$A$1:$Q$3226,4,FALSE)</f>
        <v>117166.53170307699</v>
      </c>
      <c r="L2680" s="1">
        <f>VLOOKUP($E2680,[1]AllProteinsNorm!$A$1:$Q$3226,5,FALSE)</f>
        <v>148511.02078146799</v>
      </c>
      <c r="M2680" s="1">
        <f>VLOOKUP($E2680,[1]AllProteinsNorm!$A$1:$Q$3226,10,FALSE)</f>
        <v>166921.59430375299</v>
      </c>
      <c r="N2680" s="1">
        <f>VLOOKUP($E2680,[1]AllProteinsNorm!$A$1:$Q$3226,11,FALSE)</f>
        <v>146123.67253872499</v>
      </c>
      <c r="O2680" s="1">
        <f>VLOOKUP($E2680,[1]AllProteinsNorm!$A$1:$Q$3226,15,FALSE)</f>
        <v>145245.67877956599</v>
      </c>
      <c r="P2680" s="1">
        <f>VLOOKUP($E2680,[1]AllProteinsNorm!$A$1:$Q$3226,6,FALSE)</f>
        <v>131208.86016467601</v>
      </c>
      <c r="Q2680" s="1">
        <f>VLOOKUP($E2680,[1]AllProteinsNorm!$A$1:$Q$3226,8,FALSE)</f>
        <v>179043.82517461601</v>
      </c>
      <c r="R2680" s="1">
        <f>VLOOKUP($E2680,[1]AllProteinsNorm!$A$1:$Q$3226,13,FALSE)</f>
        <v>122332.15185743599</v>
      </c>
      <c r="S2680" s="1">
        <f>VLOOKUP($E2680,[1]AllProteinsNorm!$A$1:$Q$3226,16,FALSE)</f>
        <v>145703.71076222899</v>
      </c>
      <c r="T2680" s="1">
        <f>VLOOKUP($E2680,[1]AllProteinsNorm!$A$1:$Q$3226,17,FALSE)</f>
        <v>139390.30132027899</v>
      </c>
      <c r="U2680" s="1">
        <f>VLOOKUP($E2680,[1]AllProteinsNorm!$A$1:$Q$3226,3,FALSE)</f>
        <v>108908.366185879</v>
      </c>
      <c r="V2680" s="1">
        <f>VLOOKUP($E2680,[1]AllProteinsNorm!$A$1:$Q$3226,7,FALSE)</f>
        <v>181650.17422081201</v>
      </c>
      <c r="W2680" s="1">
        <f>VLOOKUP($E2680,[1]AllProteinsNorm!$A$1:$Q$3226,9,FALSE)</f>
        <v>118550.69271903</v>
      </c>
      <c r="X2680" s="1">
        <f>VLOOKUP($E2680,[1]AllProteinsNorm!$A$1:$Q$3226,12,FALSE)</f>
        <v>112263.08075576001</v>
      </c>
      <c r="Y2680" s="29">
        <f>VLOOKUP($E2680,[1]AllProteinsNorm!$A$1:$Q$3226,14,FALSE)</f>
        <v>147550.097180154</v>
      </c>
      <c r="Z2680" s="25">
        <f t="shared" si="313"/>
        <v>0.80919633940914037</v>
      </c>
      <c r="AA2680" s="1">
        <f t="shared" si="313"/>
        <v>1.0256732245247699</v>
      </c>
      <c r="AB2680" s="1">
        <f t="shared" si="313"/>
        <v>1.1528236017195967</v>
      </c>
      <c r="AC2680" s="1">
        <f t="shared" si="313"/>
        <v>1.0091852954989444</v>
      </c>
      <c r="AD2680" s="1">
        <f t="shared" si="313"/>
        <v>1.0031215388475485</v>
      </c>
      <c r="AE2680" s="1">
        <f t="shared" si="313"/>
        <v>0.90617796566998066</v>
      </c>
      <c r="AF2680" s="1">
        <f t="shared" si="313"/>
        <v>1.2365443085084042</v>
      </c>
      <c r="AG2680" s="1">
        <f t="shared" si="313"/>
        <v>0.8448720640288494</v>
      </c>
      <c r="AH2680" s="1">
        <f t="shared" si="313"/>
        <v>1.0062848807875699</v>
      </c>
      <c r="AI2680" s="1">
        <f t="shared" si="313"/>
        <v>0.9626820896546574</v>
      </c>
      <c r="AJ2680" s="1">
        <f t="shared" si="313"/>
        <v>0.75216232799292715</v>
      </c>
      <c r="AK2680" s="1">
        <f t="shared" si="313"/>
        <v>1.2545447398325051</v>
      </c>
      <c r="AL2680" s="1">
        <f t="shared" si="313"/>
        <v>0.81875587839165853</v>
      </c>
      <c r="AM2680" s="1">
        <f t="shared" si="313"/>
        <v>0.77533125439410799</v>
      </c>
      <c r="AN2680" s="29">
        <f t="shared" si="313"/>
        <v>1.0190367230483446</v>
      </c>
      <c r="AO2680" s="1">
        <f t="shared" si="308"/>
        <v>15929.191567608534</v>
      </c>
      <c r="AP2680" s="1">
        <f t="shared" si="309"/>
        <v>19412.640152387914</v>
      </c>
      <c r="AQ2680" s="29">
        <f t="shared" si="310"/>
        <v>27548.78160077408</v>
      </c>
    </row>
    <row r="2681" spans="1:43" x14ac:dyDescent="0.2">
      <c r="A2681" s="26"/>
      <c r="E2681" s="25" t="s">
        <v>5223</v>
      </c>
      <c r="F2681" s="26" t="s">
        <v>5224</v>
      </c>
      <c r="G2681" s="1">
        <v>0.92091456992277598</v>
      </c>
      <c r="H2681" s="1">
        <v>1.0111606830461299</v>
      </c>
      <c r="I2681" s="1">
        <f>VLOOKUP(F2681,'[1]SUSMB vs SHAM all proteins sum'!$B$2:$E$3214,2,FALSE)</f>
        <v>0.24905027977338301</v>
      </c>
      <c r="J2681" s="29">
        <f>VLOOKUP(F2681,'[1]SUSMB vs SHAM all proteins sum'!$B$2:$E$3214,3,FALSE)</f>
        <v>0.81430662130407205</v>
      </c>
      <c r="K2681" s="25">
        <f>VLOOKUP($E2681,[1]AllProteinsNorm!$A$1:$Q$3226,4,FALSE)</f>
        <v>128489.36372550399</v>
      </c>
      <c r="L2681" s="1">
        <f>VLOOKUP($E2681,[1]AllProteinsNorm!$A$1:$Q$3226,5,FALSE)</f>
        <v>92171.894578839201</v>
      </c>
      <c r="M2681" s="1">
        <f>VLOOKUP($E2681,[1]AllProteinsNorm!$A$1:$Q$3226,10,FALSE)</f>
        <v>127374.09310836899</v>
      </c>
      <c r="N2681" s="1">
        <f>VLOOKUP($E2681,[1]AllProteinsNorm!$A$1:$Q$3226,11,FALSE)</f>
        <v>79420.416175504797</v>
      </c>
      <c r="O2681" s="1">
        <f>VLOOKUP($E2681,[1]AllProteinsNorm!$A$1:$Q$3226,15,FALSE)</f>
        <v>128156.13043667701</v>
      </c>
      <c r="P2681" s="1">
        <f>VLOOKUP($E2681,[1]AllProteinsNorm!$A$1:$Q$3226,6,FALSE)</f>
        <v>103833.91779661299</v>
      </c>
      <c r="Q2681" s="1">
        <f>VLOOKUP($E2681,[1]AllProteinsNorm!$A$1:$Q$3226,8,FALSE)</f>
        <v>103205.01061257</v>
      </c>
      <c r="R2681" s="1">
        <f>VLOOKUP($E2681,[1]AllProteinsNorm!$A$1:$Q$3226,13,FALSE)</f>
        <v>108537.930099245</v>
      </c>
      <c r="S2681" s="1">
        <f>VLOOKUP($E2681,[1]AllProteinsNorm!$A$1:$Q$3226,16,FALSE)</f>
        <v>127253.316507846</v>
      </c>
      <c r="T2681" s="1">
        <f>VLOOKUP($E2681,[1]AllProteinsNorm!$A$1:$Q$3226,17,FALSE)</f>
        <v>109655.027105892</v>
      </c>
      <c r="U2681" s="1">
        <f>VLOOKUP($E2681,[1]AllProteinsNorm!$A$1:$Q$3226,3,FALSE)</f>
        <v>70926.047563258195</v>
      </c>
      <c r="V2681" s="1">
        <f>VLOOKUP($E2681,[1]AllProteinsNorm!$A$1:$Q$3226,7,FALSE)</f>
        <v>92531.004012520905</v>
      </c>
      <c r="W2681" s="1">
        <f>VLOOKUP($E2681,[1]AllProteinsNorm!$A$1:$Q$3226,9,FALSE)</f>
        <v>77551.420549097806</v>
      </c>
      <c r="X2681" s="1">
        <f>VLOOKUP($E2681,[1]AllProteinsNorm!$A$1:$Q$3226,12,FALSE)</f>
        <v>144830.12631852101</v>
      </c>
      <c r="Y2681" s="29">
        <f>VLOOKUP($E2681,[1]AllProteinsNorm!$A$1:$Q$3226,14,FALSE)</f>
        <v>74578.985701555503</v>
      </c>
      <c r="Z2681" s="25">
        <f t="shared" si="313"/>
        <v>1.1562870070121058</v>
      </c>
      <c r="AA2681" s="1">
        <f t="shared" si="313"/>
        <v>0.82946293002808835</v>
      </c>
      <c r="AB2681" s="1">
        <f t="shared" si="313"/>
        <v>1.1462505893156922</v>
      </c>
      <c r="AC2681" s="1">
        <f t="shared" si="313"/>
        <v>0.71471126210427549</v>
      </c>
      <c r="AD2681" s="1">
        <f t="shared" si="313"/>
        <v>1.1532882115398384</v>
      </c>
      <c r="AE2681" s="1">
        <f t="shared" si="313"/>
        <v>0.93441049557906297</v>
      </c>
      <c r="AF2681" s="1">
        <f t="shared" si="313"/>
        <v>0.92875090489824197</v>
      </c>
      <c r="AG2681" s="1">
        <f t="shared" si="313"/>
        <v>0.97674231316030968</v>
      </c>
      <c r="AH2681" s="1">
        <f t="shared" si="313"/>
        <v>1.1451637101384073</v>
      </c>
      <c r="AI2681" s="1">
        <f t="shared" si="313"/>
        <v>0.98679516669546696</v>
      </c>
      <c r="AJ2681" s="1">
        <f t="shared" si="313"/>
        <v>0.63826969702582204</v>
      </c>
      <c r="AK2681" s="1">
        <f t="shared" si="313"/>
        <v>0.83269458718804368</v>
      </c>
      <c r="AL2681" s="1">
        <f t="shared" si="313"/>
        <v>0.6978920072156477</v>
      </c>
      <c r="AM2681" s="1">
        <f t="shared" si="313"/>
        <v>1.3033389568633027</v>
      </c>
      <c r="AN2681" s="29">
        <f t="shared" si="313"/>
        <v>0.67114280639661561</v>
      </c>
      <c r="AO2681" s="1">
        <f t="shared" si="308"/>
        <v>21071.375677182947</v>
      </c>
      <c r="AP2681" s="1">
        <f t="shared" si="309"/>
        <v>8750.8946949312885</v>
      </c>
      <c r="AQ2681" s="29">
        <f t="shared" si="310"/>
        <v>27377.487084939989</v>
      </c>
    </row>
    <row r="2682" spans="1:43" x14ac:dyDescent="0.2">
      <c r="A2682" s="26"/>
      <c r="E2682" s="25" t="s">
        <v>5225</v>
      </c>
      <c r="F2682" s="26" t="s">
        <v>5226</v>
      </c>
      <c r="G2682" s="1">
        <v>0.30184007550583603</v>
      </c>
      <c r="H2682" s="1">
        <v>0.89441208689406204</v>
      </c>
      <c r="I2682" s="1">
        <f>VLOOKUP(F2682,'[1]SUSMB vs SHAM all proteins sum'!$B$2:$E$3214,2,FALSE)</f>
        <v>0.112927747783987</v>
      </c>
      <c r="J2682" s="29">
        <f>VLOOKUP(F2682,'[1]SUSMB vs SHAM all proteins sum'!$B$2:$E$3214,3,FALSE)</f>
        <v>0.80729975253283304</v>
      </c>
      <c r="K2682" s="25">
        <f>VLOOKUP($E2682,[1]AllProteinsNorm!$A$1:$Q$3226,4,FALSE)</f>
        <v>419717.52133776603</v>
      </c>
      <c r="L2682" s="1">
        <f>VLOOKUP($E2682,[1]AllProteinsNorm!$A$1:$Q$3226,5,FALSE)</f>
        <v>426076.80237448402</v>
      </c>
      <c r="M2682" s="1">
        <f>VLOOKUP($E2682,[1]AllProteinsNorm!$A$1:$Q$3226,10,FALSE)</f>
        <v>370912.82691608497</v>
      </c>
      <c r="N2682" s="1">
        <f>VLOOKUP($E2682,[1]AllProteinsNorm!$A$1:$Q$3226,11,FALSE)</f>
        <v>381109.03189390601</v>
      </c>
      <c r="O2682" s="1">
        <f>VLOOKUP($E2682,[1]AllProteinsNorm!$A$1:$Q$3226,15,FALSE)</f>
        <v>264450.647925895</v>
      </c>
      <c r="P2682" s="1">
        <f>VLOOKUP($E2682,[1]AllProteinsNorm!$A$1:$Q$3226,6,FALSE)</f>
        <v>391602.72093542299</v>
      </c>
      <c r="Q2682" s="1">
        <f>VLOOKUP($E2682,[1]AllProteinsNorm!$A$1:$Q$3226,8,FALSE)</f>
        <v>344468.73468296399</v>
      </c>
      <c r="R2682" s="1">
        <f>VLOOKUP($E2682,[1]AllProteinsNorm!$A$1:$Q$3226,13,FALSE)</f>
        <v>287180.962340536</v>
      </c>
      <c r="S2682" s="1">
        <f>VLOOKUP($E2682,[1]AllProteinsNorm!$A$1:$Q$3226,16,FALSE)</f>
        <v>311685.84509574401</v>
      </c>
      <c r="T2682" s="1">
        <f>VLOOKUP($E2682,[1]AllProteinsNorm!$A$1:$Q$3226,17,FALSE)</f>
        <v>316906.23172289302</v>
      </c>
      <c r="U2682" s="1">
        <f>VLOOKUP($E2682,[1]AllProteinsNorm!$A$1:$Q$3226,3,FALSE)</f>
        <v>240141.46902665301</v>
      </c>
      <c r="V2682" s="1">
        <f>VLOOKUP($E2682,[1]AllProteinsNorm!$A$1:$Q$3226,7,FALSE)</f>
        <v>390412.64259837603</v>
      </c>
      <c r="W2682" s="1">
        <f>VLOOKUP($E2682,[1]AllProteinsNorm!$A$1:$Q$3226,9,FALSE)</f>
        <v>272286.38751650398</v>
      </c>
      <c r="X2682" s="1">
        <f>VLOOKUP($E2682,[1]AllProteinsNorm!$A$1:$Q$3226,12,FALSE)</f>
        <v>324154.56431899802</v>
      </c>
      <c r="Y2682" s="29">
        <f>VLOOKUP($E2682,[1]AllProteinsNorm!$A$1:$Q$3226,14,FALSE)</f>
        <v>277022.92335156602</v>
      </c>
      <c r="Z2682" s="25">
        <f t="shared" si="313"/>
        <v>1.1268995250180267</v>
      </c>
      <c r="AA2682" s="1">
        <f t="shared" si="313"/>
        <v>1.1439735579459174</v>
      </c>
      <c r="AB2682" s="1">
        <f t="shared" si="313"/>
        <v>0.99586380654921658</v>
      </c>
      <c r="AC2682" s="1">
        <f t="shared" si="313"/>
        <v>1.0232395961275753</v>
      </c>
      <c r="AD2682" s="1">
        <f t="shared" si="313"/>
        <v>0.71002351435926514</v>
      </c>
      <c r="AE2682" s="1">
        <f t="shared" si="313"/>
        <v>1.0514141006345148</v>
      </c>
      <c r="AF2682" s="1">
        <f t="shared" si="313"/>
        <v>0.9248640663380957</v>
      </c>
      <c r="AG2682" s="1">
        <f t="shared" si="313"/>
        <v>0.77105213293045871</v>
      </c>
      <c r="AH2682" s="1">
        <f t="shared" si="313"/>
        <v>0.83684528983620454</v>
      </c>
      <c r="AI2682" s="1">
        <f t="shared" si="313"/>
        <v>0.85086150529414928</v>
      </c>
      <c r="AJ2682" s="1">
        <f t="shared" si="313"/>
        <v>0.64475580271401112</v>
      </c>
      <c r="AK2682" s="1">
        <f t="shared" si="313"/>
        <v>1.0482188594435395</v>
      </c>
      <c r="AL2682" s="1">
        <f t="shared" si="313"/>
        <v>0.7310616906895695</v>
      </c>
      <c r="AM2682" s="1">
        <f t="shared" si="313"/>
        <v>0.87032255265211778</v>
      </c>
      <c r="AN2682" s="29">
        <f t="shared" si="313"/>
        <v>0.74377881521119948</v>
      </c>
      <c r="AO2682" s="1">
        <f t="shared" si="308"/>
        <v>58053.861598573509</v>
      </c>
      <c r="AP2682" s="1">
        <f t="shared" si="309"/>
        <v>35619.893602903809</v>
      </c>
      <c r="AQ2682" s="29">
        <f t="shared" si="310"/>
        <v>52218.184905142727</v>
      </c>
    </row>
    <row r="2683" spans="1:43" x14ac:dyDescent="0.2">
      <c r="A2683" s="26"/>
      <c r="E2683" s="25" t="s">
        <v>5227</v>
      </c>
      <c r="F2683" s="26" t="s">
        <v>5228</v>
      </c>
      <c r="G2683" s="1">
        <v>0.98477818704665798</v>
      </c>
      <c r="H2683" s="1">
        <v>1.00074618523069</v>
      </c>
      <c r="I2683" s="1">
        <f>VLOOKUP(F2683,'[1]SUSMB vs SHAM all proteins sum'!$B$2:$E$3214,2,FALSE)</f>
        <v>0.88797517291056305</v>
      </c>
      <c r="J2683" s="29">
        <f>VLOOKUP(F2683,'[1]SUSMB vs SHAM all proteins sum'!$B$2:$E$3214,3,FALSE)</f>
        <v>0.99389130169523798</v>
      </c>
      <c r="K2683" s="25">
        <f>VLOOKUP($E2683,[1]AllProteinsNorm!$A$1:$Q$3226,4,FALSE)</f>
        <v>1124947.0483186599</v>
      </c>
      <c r="L2683" s="1">
        <f>VLOOKUP($E2683,[1]AllProteinsNorm!$A$1:$Q$3226,5,FALSE)</f>
        <v>1304370.3651618499</v>
      </c>
      <c r="M2683" s="1">
        <f>VLOOKUP($E2683,[1]AllProteinsNorm!$A$1:$Q$3226,10,FALSE)</f>
        <v>1165080.0995918501</v>
      </c>
      <c r="N2683" s="1">
        <f>VLOOKUP($E2683,[1]AllProteinsNorm!$A$1:$Q$3226,11,FALSE)</f>
        <v>1150797.8020518699</v>
      </c>
      <c r="O2683" s="1">
        <f>VLOOKUP($E2683,[1]AllProteinsNorm!$A$1:$Q$3226,15,FALSE)</f>
        <v>1064604.7429639499</v>
      </c>
      <c r="P2683" s="1">
        <f>VLOOKUP($E2683,[1]AllProteinsNorm!$A$1:$Q$3226,6,FALSE)</f>
        <v>1094935.89702575</v>
      </c>
      <c r="Q2683" s="1">
        <f>VLOOKUP($E2683,[1]AllProteinsNorm!$A$1:$Q$3226,8,FALSE)</f>
        <v>1141855.2699325299</v>
      </c>
      <c r="R2683" s="1">
        <f>VLOOKUP($E2683,[1]AllProteinsNorm!$A$1:$Q$3226,13,FALSE)</f>
        <v>1158545.9581511901</v>
      </c>
      <c r="S2683" s="1">
        <f>VLOOKUP($E2683,[1]AllProteinsNorm!$A$1:$Q$3226,16,FALSE)</f>
        <v>1214473.9378766101</v>
      </c>
      <c r="T2683" s="1">
        <f>VLOOKUP($E2683,[1]AllProteinsNorm!$A$1:$Q$3226,17,FALSE)</f>
        <v>1195073.7418899599</v>
      </c>
      <c r="U2683" s="1">
        <f>VLOOKUP($E2683,[1]AllProteinsNorm!$A$1:$Q$3226,3,FALSE)</f>
        <v>1074294.1793783801</v>
      </c>
      <c r="V2683" s="1">
        <f>VLOOKUP($E2683,[1]AllProteinsNorm!$A$1:$Q$3226,7,FALSE)</f>
        <v>1102346.27216824</v>
      </c>
      <c r="W2683" s="1">
        <f>VLOOKUP($E2683,[1]AllProteinsNorm!$A$1:$Q$3226,9,FALSE)</f>
        <v>1230715.0460560101</v>
      </c>
      <c r="X2683" s="1">
        <f>VLOOKUP($E2683,[1]AllProteinsNorm!$A$1:$Q$3226,12,FALSE)</f>
        <v>1154756.50593715</v>
      </c>
      <c r="Y2683" s="29">
        <f>VLOOKUP($E2683,[1]AllProteinsNorm!$A$1:$Q$3226,14,FALSE)</f>
        <v>1206928.29522994</v>
      </c>
      <c r="Z2683" s="25">
        <f t="shared" si="313"/>
        <v>0.96814609545172892</v>
      </c>
      <c r="AA2683" s="1">
        <f t="shared" si="313"/>
        <v>1.1225604600161374</v>
      </c>
      <c r="AB2683" s="1">
        <f t="shared" si="313"/>
        <v>1.0026851939335419</v>
      </c>
      <c r="AC2683" s="1">
        <f t="shared" si="313"/>
        <v>0.9903936370837525</v>
      </c>
      <c r="AD2683" s="1">
        <f t="shared" si="313"/>
        <v>0.91621461351483868</v>
      </c>
      <c r="AE2683" s="1">
        <f t="shared" si="313"/>
        <v>0.94231805404509772</v>
      </c>
      <c r="AF2683" s="1">
        <f t="shared" si="313"/>
        <v>0.98269756146158838</v>
      </c>
      <c r="AG2683" s="1">
        <f t="shared" si="313"/>
        <v>0.99706181500885471</v>
      </c>
      <c r="AH2683" s="1">
        <f t="shared" si="313"/>
        <v>1.045194262912599</v>
      </c>
      <c r="AI2683" s="1">
        <f t="shared" si="313"/>
        <v>1.028498166839859</v>
      </c>
      <c r="AJ2683" s="1">
        <f t="shared" si="313"/>
        <v>0.92455348603846443</v>
      </c>
      <c r="AK2683" s="1">
        <f t="shared" si="313"/>
        <v>0.94869553267465367</v>
      </c>
      <c r="AL2683" s="1">
        <f t="shared" si="313"/>
        <v>1.0591716012177181</v>
      </c>
      <c r="AM2683" s="1">
        <f t="shared" si="313"/>
        <v>0.99380055629413822</v>
      </c>
      <c r="AN2683" s="29">
        <f t="shared" si="313"/>
        <v>1.0387003710650082</v>
      </c>
      <c r="AO2683" s="1">
        <f t="shared" si="308"/>
        <v>79073.442387122181</v>
      </c>
      <c r="AP2683" s="1">
        <f t="shared" si="309"/>
        <v>41850.897187458613</v>
      </c>
      <c r="AQ2683" s="29">
        <f t="shared" si="310"/>
        <v>59511.538819206282</v>
      </c>
    </row>
    <row r="2684" spans="1:43" x14ac:dyDescent="0.2">
      <c r="A2684" s="26"/>
      <c r="E2684" s="25" t="s">
        <v>5229</v>
      </c>
      <c r="F2684" s="26" t="s">
        <v>5230</v>
      </c>
      <c r="G2684" s="1">
        <v>5.0759009119678601E-2</v>
      </c>
      <c r="H2684" s="1">
        <v>1.1744203931453301</v>
      </c>
      <c r="I2684" s="1">
        <f>VLOOKUP(F2684,'[1]SUSMB vs SHAM all proteins sum'!$B$2:$E$3214,2,FALSE)</f>
        <v>0.66883217286073504</v>
      </c>
      <c r="J2684" s="29">
        <f>VLOOKUP(F2684,'[1]SUSMB vs SHAM all proteins sum'!$B$2:$E$3214,3,FALSE)</f>
        <v>1.0324029604173499</v>
      </c>
      <c r="K2684" s="25">
        <f>VLOOKUP($E2684,[1]AllProteinsNorm!$A$1:$Q$3226,4,FALSE)</f>
        <v>2573187.3323597698</v>
      </c>
      <c r="L2684" s="1">
        <f>VLOOKUP($E2684,[1]AllProteinsNorm!$A$1:$Q$3226,5,FALSE)</f>
        <v>3724358.69211704</v>
      </c>
      <c r="M2684" s="1">
        <f>VLOOKUP($E2684,[1]AllProteinsNorm!$A$1:$Q$3226,10,FALSE)</f>
        <v>3472245.4087267499</v>
      </c>
      <c r="N2684" s="1">
        <f>VLOOKUP($E2684,[1]AllProteinsNorm!$A$1:$Q$3226,11,FALSE)</f>
        <v>3188452.1496347799</v>
      </c>
      <c r="O2684" s="1">
        <f>VLOOKUP($E2684,[1]AllProteinsNorm!$A$1:$Q$3226,15,FALSE)</f>
        <v>3262589.0537801399</v>
      </c>
      <c r="P2684" s="1">
        <f>VLOOKUP($E2684,[1]AllProteinsNorm!$A$1:$Q$3226,6,FALSE)</f>
        <v>3456214.4181981599</v>
      </c>
      <c r="Q2684" s="1">
        <f>VLOOKUP($E2684,[1]AllProteinsNorm!$A$1:$Q$3226,8,FALSE)</f>
        <v>3923987.9825085099</v>
      </c>
      <c r="R2684" s="1">
        <f>VLOOKUP($E2684,[1]AllProteinsNorm!$A$1:$Q$3226,13,FALSE)</f>
        <v>3831092.58542065</v>
      </c>
      <c r="S2684" s="1">
        <f>VLOOKUP($E2684,[1]AllProteinsNorm!$A$1:$Q$3226,16,FALSE)</f>
        <v>4143544.5547935301</v>
      </c>
      <c r="T2684" s="1">
        <f>VLOOKUP($E2684,[1]AllProteinsNorm!$A$1:$Q$3226,17,FALSE)</f>
        <v>3592282.7205834398</v>
      </c>
      <c r="U2684" s="1">
        <f>VLOOKUP($E2684,[1]AllProteinsNorm!$A$1:$Q$3226,3,FALSE)</f>
        <v>3141161.2618124299</v>
      </c>
      <c r="V2684" s="1">
        <f>VLOOKUP($E2684,[1]AllProteinsNorm!$A$1:$Q$3226,7,FALSE)</f>
        <v>3068384.0406378</v>
      </c>
      <c r="W2684" s="1">
        <f>VLOOKUP($E2684,[1]AllProteinsNorm!$A$1:$Q$3226,9,FALSE)</f>
        <v>3367828.3475992298</v>
      </c>
      <c r="X2684" s="1">
        <f>VLOOKUP($E2684,[1]AllProteinsNorm!$A$1:$Q$3226,12,FALSE)</f>
        <v>3772064.4487858801</v>
      </c>
      <c r="Y2684" s="29">
        <f>VLOOKUP($E2684,[1]AllProteinsNorm!$A$1:$Q$3226,14,FALSE)</f>
        <v>3315834.1654213602</v>
      </c>
      <c r="Z2684" s="25">
        <f t="shared" si="313"/>
        <v>0.7931736273977722</v>
      </c>
      <c r="AA2684" s="1">
        <f t="shared" si="313"/>
        <v>1.1480171134092438</v>
      </c>
      <c r="AB2684" s="1">
        <f t="shared" si="313"/>
        <v>1.0703043075878136</v>
      </c>
      <c r="AC2684" s="1">
        <f t="shared" si="313"/>
        <v>0.98282628921183091</v>
      </c>
      <c r="AD2684" s="1">
        <f t="shared" si="313"/>
        <v>1.0056786623933396</v>
      </c>
      <c r="AE2684" s="1">
        <f t="shared" si="313"/>
        <v>1.0653628255789307</v>
      </c>
      <c r="AF2684" s="1">
        <f t="shared" si="313"/>
        <v>1.2095519602520648</v>
      </c>
      <c r="AG2684" s="1">
        <f t="shared" si="313"/>
        <v>1.1809173644921194</v>
      </c>
      <c r="AH2684" s="1">
        <f t="shared" si="313"/>
        <v>1.2772293037040192</v>
      </c>
      <c r="AI2684" s="1">
        <f t="shared" si="313"/>
        <v>1.107305278667962</v>
      </c>
      <c r="AJ2684" s="1">
        <f t="shared" si="313"/>
        <v>0.96824908196181869</v>
      </c>
      <c r="AK2684" s="1">
        <f t="shared" si="313"/>
        <v>0.94581582504924333</v>
      </c>
      <c r="AL2684" s="1">
        <f t="shared" si="313"/>
        <v>1.0381182097879389</v>
      </c>
      <c r="AM2684" s="1">
        <f t="shared" si="313"/>
        <v>1.162722202148383</v>
      </c>
      <c r="AN2684" s="29">
        <f t="shared" si="313"/>
        <v>1.0220912328310061</v>
      </c>
      <c r="AO2684" s="1">
        <f t="shared" si="308"/>
        <v>383734.55739813985</v>
      </c>
      <c r="AP2684" s="1">
        <f t="shared" si="309"/>
        <v>242956.13315177648</v>
      </c>
      <c r="AQ2684" s="29">
        <f t="shared" si="310"/>
        <v>245401.28869015101</v>
      </c>
    </row>
    <row r="2685" spans="1:43" x14ac:dyDescent="0.2">
      <c r="A2685" s="26"/>
      <c r="E2685" s="25" t="s">
        <v>5231</v>
      </c>
      <c r="F2685" s="26" t="s">
        <v>5232</v>
      </c>
      <c r="G2685" s="1">
        <v>0.54431417683407401</v>
      </c>
      <c r="H2685" s="1">
        <v>1.08773027159189</v>
      </c>
      <c r="I2685" s="1">
        <f>VLOOKUP(F2685,'[1]SUSMB vs SHAM all proteins sum'!$B$2:$E$3214,2,FALSE)</f>
        <v>0.48734917744818801</v>
      </c>
      <c r="J2685" s="29">
        <f>VLOOKUP(F2685,'[1]SUSMB vs SHAM all proteins sum'!$B$2:$E$3214,3,FALSE)</f>
        <v>0.741118245878436</v>
      </c>
      <c r="K2685" s="25">
        <f>VLOOKUP($E2685,[1]AllProteinsNorm!$A$1:$Q$3226,4,FALSE)</f>
        <v>191076.76627517599</v>
      </c>
      <c r="L2685" s="1">
        <f>VLOOKUP($E2685,[1]AllProteinsNorm!$A$1:$Q$3226,5,FALSE)</f>
        <v>294459.70948120998</v>
      </c>
      <c r="M2685" s="1">
        <f>VLOOKUP($E2685,[1]AllProteinsNorm!$A$1:$Q$3226,10,FALSE)</f>
        <v>341074.248954668</v>
      </c>
      <c r="N2685" s="1">
        <f>VLOOKUP($E2685,[1]AllProteinsNorm!$A$1:$Q$3226,11,FALSE)</f>
        <v>228907.855565573</v>
      </c>
      <c r="O2685" s="1">
        <f>VLOOKUP($E2685,[1]AllProteinsNorm!$A$1:$Q$3226,15,FALSE)</f>
        <v>361728.45267895103</v>
      </c>
      <c r="P2685" s="1">
        <f>VLOOKUP($E2685,[1]AllProteinsNorm!$A$1:$Q$3226,6,FALSE)</f>
        <v>289294.33186138398</v>
      </c>
      <c r="Q2685" s="1">
        <f>VLOOKUP($E2685,[1]AllProteinsNorm!$A$1:$Q$3226,8,FALSE)</f>
        <v>357350.08787691197</v>
      </c>
      <c r="R2685" s="1">
        <f>VLOOKUP($E2685,[1]AllProteinsNorm!$A$1:$Q$3226,13,FALSE)</f>
        <v>263016.377657353</v>
      </c>
      <c r="S2685" s="1">
        <f>VLOOKUP($E2685,[1]AllProteinsNorm!$A$1:$Q$3226,16,FALSE)</f>
        <v>276844.52289925102</v>
      </c>
      <c r="T2685" s="1">
        <f>VLOOKUP($E2685,[1]AllProteinsNorm!$A$1:$Q$3226,17,FALSE)</f>
        <v>321424.95432994299</v>
      </c>
      <c r="U2685" s="1">
        <f>VLOOKUP($E2685,[1]AllProteinsNorm!$A$1:$Q$3226,3,FALSE)</f>
        <v>46054.454432330203</v>
      </c>
      <c r="V2685" s="1">
        <f>VLOOKUP($E2685,[1]AllProteinsNorm!$A$1:$Q$3226,7,FALSE)</f>
        <v>212112.126225063</v>
      </c>
      <c r="W2685" s="1">
        <f>VLOOKUP($E2685,[1]AllProteinsNorm!$A$1:$Q$3226,9,FALSE)</f>
        <v>266479.46175011201</v>
      </c>
      <c r="X2685" s="1">
        <f>VLOOKUP($E2685,[1]AllProteinsNorm!$A$1:$Q$3226,12,FALSE)</f>
        <v>462623.40495342802</v>
      </c>
      <c r="Y2685" s="29">
        <f>VLOOKUP($E2685,[1]AllProteinsNorm!$A$1:$Q$3226,14,FALSE)</f>
        <v>295008.89160109701</v>
      </c>
      <c r="Z2685" s="25">
        <f t="shared" si="313"/>
        <v>0.6741124230004476</v>
      </c>
      <c r="AA2685" s="1">
        <f t="shared" si="313"/>
        <v>1.0388439793277713</v>
      </c>
      <c r="AB2685" s="1">
        <f t="shared" si="313"/>
        <v>1.2032985112107784</v>
      </c>
      <c r="AC2685" s="1">
        <f t="shared" si="313"/>
        <v>0.80757923722091096</v>
      </c>
      <c r="AD2685" s="1">
        <f t="shared" si="313"/>
        <v>1.2761658492400914</v>
      </c>
      <c r="AE2685" s="1">
        <f t="shared" si="313"/>
        <v>1.0206207003237788</v>
      </c>
      <c r="AF2685" s="1">
        <f t="shared" si="313"/>
        <v>1.260719125062062</v>
      </c>
      <c r="AG2685" s="1">
        <f t="shared" si="313"/>
        <v>0.92791295921378347</v>
      </c>
      <c r="AH2685" s="1">
        <f t="shared" si="313"/>
        <v>0.97669819185265627</v>
      </c>
      <c r="AI2685" s="1">
        <f t="shared" si="313"/>
        <v>1.1339764587816132</v>
      </c>
      <c r="AJ2685" s="1">
        <f t="shared" si="313"/>
        <v>0.16247857064229154</v>
      </c>
      <c r="AK2685" s="1">
        <f t="shared" si="313"/>
        <v>0.7483244674103029</v>
      </c>
      <c r="AL2685" s="1">
        <f t="shared" si="313"/>
        <v>0.94013060374656809</v>
      </c>
      <c r="AM2685" s="1">
        <f t="shared" si="313"/>
        <v>1.6321198570042388</v>
      </c>
      <c r="AN2685" s="29">
        <f t="shared" si="313"/>
        <v>1.0407814754280162</v>
      </c>
      <c r="AO2685" s="1">
        <f t="shared" si="308"/>
        <v>64926.025214527202</v>
      </c>
      <c r="AP2685" s="1">
        <f t="shared" si="309"/>
        <v>33923.617637408912</v>
      </c>
      <c r="AQ2685" s="29">
        <f t="shared" si="310"/>
        <v>134407.57688432047</v>
      </c>
    </row>
    <row r="2686" spans="1:43" x14ac:dyDescent="0.2">
      <c r="A2686" s="26"/>
      <c r="E2686" s="25" t="s">
        <v>5233</v>
      </c>
      <c r="F2686" s="26" t="s">
        <v>5234</v>
      </c>
      <c r="G2686" s="1">
        <v>0.54616321056908101</v>
      </c>
      <c r="H2686" s="1">
        <v>0.77948141642815605</v>
      </c>
      <c r="I2686" s="1">
        <f>VLOOKUP(F2686,'[1]SUSMB vs SHAM all proteins sum'!$B$2:$E$3214,2,FALSE)</f>
        <v>0.92331601354388704</v>
      </c>
      <c r="J2686" s="29">
        <f>VLOOKUP(F2686,'[1]SUSMB vs SHAM all proteins sum'!$B$2:$E$3214,3,FALSE)</f>
        <v>0.96723200860706504</v>
      </c>
      <c r="K2686" s="25">
        <f>VLOOKUP($E2686,[1]AllProteinsNorm!$A$1:$Q$3226,4,FALSE)</f>
        <v>39248.767634536802</v>
      </c>
      <c r="L2686" s="1">
        <f>VLOOKUP($E2686,[1]AllProteinsNorm!$A$1:$Q$3226,5,FALSE)</f>
        <v>112941.800133287</v>
      </c>
      <c r="M2686" s="1">
        <f>VLOOKUP($E2686,[1]AllProteinsNorm!$A$1:$Q$3226,10,FALSE)</f>
        <v>29852.573724089401</v>
      </c>
      <c r="N2686" s="1">
        <f>VLOOKUP($E2686,[1]AllProteinsNorm!$A$1:$Q$3226,11,FALSE)</f>
        <v>80531.473845643995</v>
      </c>
      <c r="O2686" s="1">
        <f>VLOOKUP($E2686,[1]AllProteinsNorm!$A$1:$Q$3226,15,FALSE)</f>
        <v>70577.008144199193</v>
      </c>
      <c r="P2686" s="1">
        <f>VLOOKUP($E2686,[1]AllProteinsNorm!$A$1:$Q$3226,6,FALSE)</f>
        <v>91563.021823556599</v>
      </c>
      <c r="Q2686" s="1">
        <f>VLOOKUP($E2686,[1]AllProteinsNorm!$A$1:$Q$3226,8,FALSE)</f>
        <v>64937.545215043501</v>
      </c>
      <c r="R2686" s="1">
        <f>VLOOKUP($E2686,[1]AllProteinsNorm!$A$1:$Q$3226,13,FALSE)</f>
        <v>18493.383159479501</v>
      </c>
      <c r="S2686" s="1">
        <f>VLOOKUP($E2686,[1]AllProteinsNorm!$A$1:$Q$3226,16,FALSE)</f>
        <v>73886.135778050695</v>
      </c>
      <c r="T2686" s="1">
        <f>VLOOKUP($E2686,[1]AllProteinsNorm!$A$1:$Q$3226,17,FALSE)</f>
        <v>26639.429744257199</v>
      </c>
      <c r="U2686" s="1">
        <f>VLOOKUP($E2686,[1]AllProteinsNorm!$A$1:$Q$3226,3,FALSE)</f>
        <v>75274.741347155999</v>
      </c>
      <c r="V2686" s="1">
        <f>VLOOKUP($E2686,[1]AllProteinsNorm!$A$1:$Q$3226,7,FALSE)</f>
        <v>65886.832652217301</v>
      </c>
      <c r="W2686" s="1">
        <f>VLOOKUP($E2686,[1]AllProteinsNorm!$A$1:$Q$3226,9,FALSE)</f>
        <v>82348.433252230898</v>
      </c>
      <c r="X2686" s="1">
        <f>VLOOKUP($E2686,[1]AllProteinsNorm!$A$1:$Q$3226,12,FALSE)</f>
        <v>67241.5494002294</v>
      </c>
      <c r="Y2686" s="29">
        <f>VLOOKUP($E2686,[1]AllProteinsNorm!$A$1:$Q$3226,14,FALSE)</f>
        <v>23184.8210063386</v>
      </c>
      <c r="Z2686" s="25">
        <f t="shared" si="313"/>
        <v>0.58905262451296581</v>
      </c>
      <c r="AA2686" s="1">
        <f t="shared" si="313"/>
        <v>1.6950510244094874</v>
      </c>
      <c r="AB2686" s="1">
        <f t="shared" si="313"/>
        <v>0.44803284180489888</v>
      </c>
      <c r="AC2686" s="1">
        <f t="shared" si="313"/>
        <v>1.2086309681461593</v>
      </c>
      <c r="AD2686" s="1">
        <f t="shared" si="313"/>
        <v>1.0592325411264885</v>
      </c>
      <c r="AE2686" s="1">
        <f t="shared" si="313"/>
        <v>1.3741944413572795</v>
      </c>
      <c r="AF2686" s="1">
        <f t="shared" si="313"/>
        <v>0.97459445846884074</v>
      </c>
      <c r="AG2686" s="1">
        <f t="shared" si="313"/>
        <v>0.27755204921719689</v>
      </c>
      <c r="AH2686" s="1">
        <f t="shared" si="313"/>
        <v>1.1088965289418251</v>
      </c>
      <c r="AI2686" s="1">
        <f t="shared" si="313"/>
        <v>0.39980939408083044</v>
      </c>
      <c r="AJ2686" s="1">
        <f t="shared" si="313"/>
        <v>1.1297369732205147</v>
      </c>
      <c r="AK2686" s="1">
        <f t="shared" si="313"/>
        <v>0.98884153652976736</v>
      </c>
      <c r="AL2686" s="1">
        <f t="shared" si="313"/>
        <v>1.2359002245225492</v>
      </c>
      <c r="AM2686" s="1">
        <f t="shared" si="313"/>
        <v>1.0091733712339479</v>
      </c>
      <c r="AN2686" s="29">
        <f t="shared" si="313"/>
        <v>0.34796199946491052</v>
      </c>
      <c r="AO2686" s="1">
        <f t="shared" si="308"/>
        <v>29852.717292606405</v>
      </c>
      <c r="AP2686" s="1">
        <f t="shared" si="309"/>
        <v>28033.182243379462</v>
      </c>
      <c r="AQ2686" s="29">
        <f t="shared" si="310"/>
        <v>20670.645410011766</v>
      </c>
    </row>
    <row r="2687" spans="1:43" x14ac:dyDescent="0.2">
      <c r="A2687" s="26"/>
      <c r="E2687" s="25" t="s">
        <v>169</v>
      </c>
      <c r="F2687" s="26" t="s">
        <v>170</v>
      </c>
      <c r="G2687" s="43">
        <v>4.6033349873230503E-2</v>
      </c>
      <c r="H2687" s="43">
        <v>3.3709867225879799</v>
      </c>
      <c r="I2687" s="1">
        <f>VLOOKUP(F2687,'[1]SUSMB vs SHAM all proteins sum'!$B$2:$E$3214,2,FALSE)</f>
        <v>0.20577125444313299</v>
      </c>
      <c r="J2687" s="29">
        <f>VLOOKUP(F2687,'[1]SUSMB vs SHAM all proteins sum'!$B$2:$E$3214,3,FALSE)</f>
        <v>2.2698995804571598</v>
      </c>
      <c r="K2687" s="25">
        <f>VLOOKUP($E2687,[1]AllProteinsNorm!$A$1:$Q$3226,4,FALSE)</f>
        <v>7061.2776954662904</v>
      </c>
      <c r="L2687" s="1">
        <f>VLOOKUP($E2687,[1]AllProteinsNorm!$A$1:$Q$3226,5,FALSE)</f>
        <v>1299.61261641844</v>
      </c>
      <c r="M2687" s="1">
        <f>VLOOKUP($E2687,[1]AllProteinsNorm!$A$1:$Q$3226,10,FALSE)</f>
        <v>2987.3470323116098</v>
      </c>
      <c r="N2687" s="1">
        <f>VLOOKUP($E2687,[1]AllProteinsNorm!$A$1:$Q$3226,11,FALSE)</f>
        <v>3572.8815513314298</v>
      </c>
      <c r="O2687" s="1">
        <f>VLOOKUP($E2687,[1]AllProteinsNorm!$A$1:$Q$3226,15,FALSE)</f>
        <v>21615.644522340601</v>
      </c>
      <c r="P2687" s="1">
        <f>VLOOKUP($E2687,[1]AllProteinsNorm!$A$1:$Q$3226,6,FALSE)</f>
        <v>24430.732308774201</v>
      </c>
      <c r="Q2687" s="1">
        <f>VLOOKUP($E2687,[1]AllProteinsNorm!$A$1:$Q$3226,8,FALSE)</f>
        <v>17929.705442709601</v>
      </c>
      <c r="R2687" s="1">
        <f>VLOOKUP($E2687,[1]AllProteinsNorm!$A$1:$Q$3226,13,FALSE)</f>
        <v>7032.1213449729803</v>
      </c>
      <c r="S2687" s="1">
        <f>VLOOKUP($E2687,[1]AllProteinsNorm!$A$1:$Q$3226,16,FALSE)</f>
        <v>18185.791799491701</v>
      </c>
      <c r="T2687" s="1">
        <f>VLOOKUP($E2687,[1]AllProteinsNorm!$A$1:$Q$3226,17,FALSE)</f>
        <v>16452.302776649201</v>
      </c>
      <c r="U2687" s="1">
        <f>VLOOKUP($E2687,[1]AllProteinsNorm!$A$1:$Q$3226,3,FALSE)</f>
        <v>8938.1156131737298</v>
      </c>
      <c r="V2687" s="1">
        <f>VLOOKUP($E2687,[1]AllProteinsNorm!$A$1:$Q$3226,7,FALSE)</f>
        <v>26439.642208516001</v>
      </c>
      <c r="W2687" s="1">
        <f>VLOOKUP($E2687,[1]AllProteinsNorm!$A$1:$Q$3226,9,FALSE)</f>
        <v>7275.2677250143197</v>
      </c>
      <c r="X2687" s="1">
        <f>VLOOKUP($E2687,[1]AllProteinsNorm!$A$1:$Q$3226,12,FALSE)</f>
        <v>20887.150156648899</v>
      </c>
      <c r="Y2687" s="29">
        <f>VLOOKUP($E2687,[1]AllProteinsNorm!$A$1:$Q$3226,14,FALSE)</f>
        <v>3552.8200180043</v>
      </c>
      <c r="Z2687" s="25">
        <f t="shared" si="313"/>
        <v>0.96632501553393768</v>
      </c>
      <c r="AA2687" s="1">
        <f t="shared" si="313"/>
        <v>0.17784999201418897</v>
      </c>
      <c r="AB2687" s="1">
        <f t="shared" si="313"/>
        <v>0.40881385662784825</v>
      </c>
      <c r="AC2687" s="1">
        <f t="shared" si="313"/>
        <v>0.488943356923633</v>
      </c>
      <c r="AD2687" s="1">
        <f t="shared" si="313"/>
        <v>2.9580677789003929</v>
      </c>
      <c r="AE2687" s="1">
        <f t="shared" si="313"/>
        <v>3.3433082220997044</v>
      </c>
      <c r="AF2687" s="1">
        <f t="shared" si="313"/>
        <v>2.4536526727407182</v>
      </c>
      <c r="AG2687" s="1">
        <f t="shared" si="313"/>
        <v>0.96233501371578933</v>
      </c>
      <c r="AH2687" s="1">
        <f t="shared" si="313"/>
        <v>2.4886976976452586</v>
      </c>
      <c r="AI2687" s="1">
        <f t="shared" si="313"/>
        <v>2.251472385291136</v>
      </c>
      <c r="AJ2687" s="1">
        <f t="shared" si="313"/>
        <v>1.2231674041497789</v>
      </c>
      <c r="AK2687" s="1">
        <f t="shared" si="313"/>
        <v>3.6182244587633137</v>
      </c>
      <c r="AL2687" s="1">
        <f t="shared" si="313"/>
        <v>0.99560922266260976</v>
      </c>
      <c r="AM2687" s="1">
        <f t="shared" si="313"/>
        <v>2.8583744429910292</v>
      </c>
      <c r="AN2687" s="29">
        <f t="shared" si="313"/>
        <v>0.48619796687667022</v>
      </c>
      <c r="AO2687" s="1">
        <f t="shared" si="308"/>
        <v>7395.801950053632</v>
      </c>
      <c r="AP2687" s="1">
        <f t="shared" si="309"/>
        <v>5602.8008659227999</v>
      </c>
      <c r="AQ2687" s="29">
        <f t="shared" si="310"/>
        <v>8723.2524676631238</v>
      </c>
    </row>
    <row r="2688" spans="1:43" x14ac:dyDescent="0.2">
      <c r="A2688" s="26"/>
      <c r="E2688" s="25" t="s">
        <v>5235</v>
      </c>
      <c r="F2688" s="26" t="s">
        <v>5236</v>
      </c>
      <c r="G2688" s="1">
        <v>0.32351276595126799</v>
      </c>
      <c r="H2688" s="43">
        <v>2.1911277713670301</v>
      </c>
      <c r="I2688" s="1">
        <f>VLOOKUP(F2688,'[1]SUSMB vs SHAM all proteins sum'!$B$2:$E$3214,2,FALSE)</f>
        <v>0.423735447484758</v>
      </c>
      <c r="J2688" s="29">
        <f>VLOOKUP(F2688,'[1]SUSMB vs SHAM all proteins sum'!$B$2:$E$3214,3,FALSE)</f>
        <v>1.8718538315764399</v>
      </c>
      <c r="K2688" s="25">
        <f>VLOOKUP($E2688,[1]AllProteinsNorm!$A$1:$Q$3226,4,FALSE)</f>
        <v>65415.296128034199</v>
      </c>
      <c r="L2688" s="1">
        <f>VLOOKUP($E2688,[1]AllProteinsNorm!$A$1:$Q$3226,5,FALSE)</f>
        <v>61440.123691609697</v>
      </c>
      <c r="M2688" s="1">
        <f>VLOOKUP($E2688,[1]AllProteinsNorm!$A$1:$Q$3226,10,FALSE)</f>
        <v>1573.02083182567</v>
      </c>
      <c r="N2688" s="1">
        <f>VLOOKUP($E2688,[1]AllProteinsNorm!$A$1:$Q$3226,11,FALSE)</f>
        <v>58477.018276588497</v>
      </c>
      <c r="O2688" s="1">
        <f>VLOOKUP($E2688,[1]AllProteinsNorm!$A$1:$Q$3226,15,FALSE)</f>
        <v>73377.418812202101</v>
      </c>
      <c r="P2688" s="1">
        <f>VLOOKUP($E2688,[1]AllProteinsNorm!$A$1:$Q$3226,6,FALSE)</f>
        <v>70674.042631168602</v>
      </c>
      <c r="Q2688" s="1">
        <f>VLOOKUP($E2688,[1]AllProteinsNorm!$A$1:$Q$3226,8,FALSE)</f>
        <v>71111.508495734204</v>
      </c>
      <c r="R2688" s="1">
        <f>VLOOKUP($E2688,[1]AllProteinsNorm!$A$1:$Q$3226,13,FALSE)</f>
        <v>73671.4431827316</v>
      </c>
      <c r="S2688" s="1">
        <f>VLOOKUP($E2688,[1]AllProteinsNorm!$A$1:$Q$3226,16,FALSE)</f>
        <v>68475.9526114576</v>
      </c>
      <c r="T2688" s="1">
        <f>VLOOKUP($E2688,[1]AllProteinsNorm!$A$1:$Q$3226,17,FALSE)</f>
        <v>54039.951254675398</v>
      </c>
      <c r="U2688" s="1">
        <f>VLOOKUP($E2688,[1]AllProteinsNorm!$A$1:$Q$3226,3,FALSE)</f>
        <v>60602.066924174003</v>
      </c>
      <c r="V2688" s="1">
        <f>VLOOKUP($E2688,[1]AllProteinsNorm!$A$1:$Q$3226,7,FALSE)</f>
        <v>57075.098111434301</v>
      </c>
      <c r="W2688" s="1">
        <f>VLOOKUP($E2688,[1]AllProteinsNorm!$A$1:$Q$3226,9,FALSE)</f>
        <v>55344.116740901802</v>
      </c>
      <c r="X2688" s="1">
        <f>VLOOKUP($E2688,[1]AllProteinsNorm!$A$1:$Q$3226,12,FALSE)</f>
        <v>55479.838634133201</v>
      </c>
      <c r="Y2688" s="29">
        <f>VLOOKUP($E2688,[1]AllProteinsNorm!$A$1:$Q$3226,14,FALSE)</f>
        <v>58699.233212535597</v>
      </c>
      <c r="Z2688" s="25">
        <f t="shared" si="313"/>
        <v>1.2566192731531312</v>
      </c>
      <c r="AA2688" s="1">
        <f t="shared" si="313"/>
        <v>1.1802567311577374</v>
      </c>
      <c r="AB2688" s="1">
        <f t="shared" si="313"/>
        <v>3.0217524208323243E-2</v>
      </c>
      <c r="AC2688" s="1">
        <f t="shared" si="313"/>
        <v>1.1233358641236384</v>
      </c>
      <c r="AD2688" s="1">
        <f t="shared" si="313"/>
        <v>1.4095706073571699</v>
      </c>
      <c r="AE2688" s="1">
        <f t="shared" si="313"/>
        <v>1.3576391048990781</v>
      </c>
      <c r="AF2688" s="1">
        <f t="shared" si="313"/>
        <v>1.3660427668756865</v>
      </c>
      <c r="AG2688" s="1">
        <f t="shared" si="313"/>
        <v>1.4152187770155467</v>
      </c>
      <c r="AH2688" s="1">
        <f t="shared" si="313"/>
        <v>1.315414083437918</v>
      </c>
      <c r="AI2688" s="1">
        <f t="shared" si="313"/>
        <v>1.0381003876213979</v>
      </c>
      <c r="AJ2688" s="1">
        <f t="shared" si="313"/>
        <v>1.1641577703902912</v>
      </c>
      <c r="AK2688" s="1">
        <f t="shared" si="313"/>
        <v>1.0964051613181856</v>
      </c>
      <c r="AL2688" s="1">
        <f t="shared" si="313"/>
        <v>1.063153235844627</v>
      </c>
      <c r="AM2688" s="1">
        <f t="shared" si="313"/>
        <v>1.0657604356422032</v>
      </c>
      <c r="AN2688" s="29">
        <f t="shared" si="313"/>
        <v>1.1276045839464008</v>
      </c>
      <c r="AO2688" s="1">
        <f t="shared" si="308"/>
        <v>25732.843334569909</v>
      </c>
      <c r="AP2688" s="1">
        <f t="shared" si="309"/>
        <v>6975.4558329375996</v>
      </c>
      <c r="AQ2688" s="29">
        <f t="shared" si="310"/>
        <v>1997.6209898667857</v>
      </c>
    </row>
    <row r="2689" spans="1:43" x14ac:dyDescent="0.2">
      <c r="A2689" s="26"/>
      <c r="E2689" s="25" t="s">
        <v>5237</v>
      </c>
      <c r="F2689" s="26" t="s">
        <v>5238</v>
      </c>
      <c r="G2689" s="1">
        <v>0.763118134897806</v>
      </c>
      <c r="H2689" s="1">
        <v>1.1166502582584099</v>
      </c>
      <c r="I2689" s="1">
        <f>VLOOKUP(F2689,'[1]SUSMB vs SHAM all proteins sum'!$B$2:$E$3214,2,FALSE)</f>
        <v>0.36409862854988401</v>
      </c>
      <c r="J2689" s="29">
        <f>VLOOKUP(F2689,'[1]SUSMB vs SHAM all proteins sum'!$B$2:$E$3214,3,FALSE)</f>
        <v>1.2674801042245101</v>
      </c>
      <c r="K2689" s="25">
        <f>VLOOKUP($E2689,[1]AllProteinsNorm!$A$1:$Q$3226,4,FALSE)</f>
        <v>439999.43932919903</v>
      </c>
      <c r="L2689" s="1">
        <f>VLOOKUP($E2689,[1]AllProteinsNorm!$A$1:$Q$3226,5,FALSE)</f>
        <v>660977.82840010803</v>
      </c>
      <c r="M2689" s="1">
        <f>VLOOKUP($E2689,[1]AllProteinsNorm!$A$1:$Q$3226,10,FALSE)</f>
        <v>234232.55036155699</v>
      </c>
      <c r="N2689" s="1">
        <f>VLOOKUP($E2689,[1]AllProteinsNorm!$A$1:$Q$3226,11,FALSE)</f>
        <v>511252.37852259103</v>
      </c>
      <c r="O2689" s="1">
        <f>VLOOKUP($E2689,[1]AllProteinsNorm!$A$1:$Q$3226,15,FALSE)</f>
        <v>190199.62785102101</v>
      </c>
      <c r="P2689" s="1">
        <f>VLOOKUP($E2689,[1]AllProteinsNorm!$A$1:$Q$3226,6,FALSE)</f>
        <v>569639.83464568097</v>
      </c>
      <c r="Q2689" s="1">
        <f>VLOOKUP($E2689,[1]AllProteinsNorm!$A$1:$Q$3226,8,FALSE)</f>
        <v>503586.861851083</v>
      </c>
      <c r="R2689" s="1">
        <f>VLOOKUP($E2689,[1]AllProteinsNorm!$A$1:$Q$3226,13,FALSE)</f>
        <v>475549.93302271998</v>
      </c>
      <c r="S2689" s="1">
        <f>VLOOKUP($E2689,[1]AllProteinsNorm!$A$1:$Q$3226,16,FALSE)</f>
        <v>582637.47024249705</v>
      </c>
      <c r="T2689" s="1">
        <f>VLOOKUP($E2689,[1]AllProteinsNorm!$A$1:$Q$3226,17,FALSE)</f>
        <v>144693.10652698801</v>
      </c>
      <c r="U2689" s="1">
        <f>VLOOKUP($E2689,[1]AllProteinsNorm!$A$1:$Q$3226,3,FALSE)</f>
        <v>387051.75020356203</v>
      </c>
      <c r="V2689" s="1">
        <f>VLOOKUP($E2689,[1]AllProteinsNorm!$A$1:$Q$3226,7,FALSE)</f>
        <v>500774.58689687302</v>
      </c>
      <c r="W2689" s="1">
        <f>VLOOKUP($E2689,[1]AllProteinsNorm!$A$1:$Q$3226,9,FALSE)</f>
        <v>570125.46147684695</v>
      </c>
      <c r="X2689" s="1">
        <f>VLOOKUP($E2689,[1]AllProteinsNorm!$A$1:$Q$3226,12,FALSE)</f>
        <v>420332.02199365199</v>
      </c>
      <c r="Y2689" s="29">
        <f>VLOOKUP($E2689,[1]AllProteinsNorm!$A$1:$Q$3226,14,FALSE)</f>
        <v>466511.96850636799</v>
      </c>
      <c r="Z2689" s="25">
        <f t="shared" si="313"/>
        <v>1.0801975910873012</v>
      </c>
      <c r="AA2689" s="1">
        <f t="shared" si="313"/>
        <v>1.622699017726978</v>
      </c>
      <c r="AB2689" s="1">
        <f t="shared" si="313"/>
        <v>0.57504036150711113</v>
      </c>
      <c r="AC2689" s="1">
        <f t="shared" si="313"/>
        <v>1.2551233896108911</v>
      </c>
      <c r="AD2689" s="1">
        <f t="shared" si="313"/>
        <v>0.46693964006771838</v>
      </c>
      <c r="AE2689" s="1">
        <f t="shared" si="313"/>
        <v>1.3984644573859562</v>
      </c>
      <c r="AF2689" s="1">
        <f t="shared" si="313"/>
        <v>1.2363045641695993</v>
      </c>
      <c r="AG2689" s="1">
        <f t="shared" si="313"/>
        <v>1.1674739696850802</v>
      </c>
      <c r="AH2689" s="1">
        <f t="shared" si="313"/>
        <v>1.430373622276975</v>
      </c>
      <c r="AI2689" s="1">
        <f t="shared" si="313"/>
        <v>0.35522123699901403</v>
      </c>
      <c r="AJ2689" s="1">
        <f t="shared" si="313"/>
        <v>0.9502111385264812</v>
      </c>
      <c r="AK2689" s="1">
        <f t="shared" si="313"/>
        <v>1.2294004357560631</v>
      </c>
      <c r="AL2689" s="1">
        <f t="shared" si="313"/>
        <v>1.3996566701169373</v>
      </c>
      <c r="AM2689" s="1">
        <f t="shared" si="313"/>
        <v>1.0319141276784498</v>
      </c>
      <c r="AN2689" s="29">
        <f t="shared" si="313"/>
        <v>1.1452857880051677</v>
      </c>
      <c r="AO2689" s="1">
        <f t="shared" si="308"/>
        <v>175107.22396799707</v>
      </c>
      <c r="AP2689" s="1">
        <f t="shared" si="309"/>
        <v>160316.3880237987</v>
      </c>
      <c r="AQ2689" s="29">
        <f t="shared" si="310"/>
        <v>63759.317781154175</v>
      </c>
    </row>
    <row r="2690" spans="1:43" x14ac:dyDescent="0.2">
      <c r="A2690" s="26"/>
      <c r="E2690" s="25" t="s">
        <v>5239</v>
      </c>
      <c r="F2690" s="26" t="s">
        <v>5240</v>
      </c>
      <c r="G2690" s="1">
        <v>0.84507653399607896</v>
      </c>
      <c r="H2690" s="1">
        <v>0.97197544453208695</v>
      </c>
      <c r="I2690" s="1">
        <f>VLOOKUP(F2690,'[1]SUSMB vs SHAM all proteins sum'!$B$2:$E$3214,2,FALSE)</f>
        <v>0.11153843875738401</v>
      </c>
      <c r="J2690" s="29">
        <f>VLOOKUP(F2690,'[1]SUSMB vs SHAM all proteins sum'!$B$2:$E$3214,3,FALSE)</f>
        <v>0.80982945274089502</v>
      </c>
      <c r="K2690" s="25">
        <f>VLOOKUP($E2690,[1]AllProteinsNorm!$A$1:$Q$3226,4,FALSE)</f>
        <v>153438.62536870901</v>
      </c>
      <c r="L2690" s="1">
        <f>VLOOKUP($E2690,[1]AllProteinsNorm!$A$1:$Q$3226,5,FALSE)</f>
        <v>173395.96223395399</v>
      </c>
      <c r="M2690" s="1">
        <f>VLOOKUP($E2690,[1]AllProteinsNorm!$A$1:$Q$3226,10,FALSE)</f>
        <v>162697.088795585</v>
      </c>
      <c r="N2690" s="1">
        <f>VLOOKUP($E2690,[1]AllProteinsNorm!$A$1:$Q$3226,11,FALSE)</f>
        <v>165062.30925761399</v>
      </c>
      <c r="O2690" s="1">
        <f>VLOOKUP($E2690,[1]AllProteinsNorm!$A$1:$Q$3226,15,FALSE)</f>
        <v>150527.74662893801</v>
      </c>
      <c r="P2690" s="1">
        <f>VLOOKUP($E2690,[1]AllProteinsNorm!$A$1:$Q$3226,6,FALSE)</f>
        <v>222932.91429483899</v>
      </c>
      <c r="Q2690" s="1">
        <f>VLOOKUP($E2690,[1]AllProteinsNorm!$A$1:$Q$3226,8,FALSE)</f>
        <v>201006.04823405301</v>
      </c>
      <c r="R2690" s="1">
        <f>VLOOKUP($E2690,[1]AllProteinsNorm!$A$1:$Q$3226,13,FALSE)</f>
        <v>158876.83544875999</v>
      </c>
      <c r="S2690" s="1">
        <f>VLOOKUP($E2690,[1]AllProteinsNorm!$A$1:$Q$3226,16,FALSE)</f>
        <v>114274.28832386099</v>
      </c>
      <c r="T2690" s="1">
        <f>VLOOKUP($E2690,[1]AllProteinsNorm!$A$1:$Q$3226,17,FALSE)</f>
        <v>114683.77491643401</v>
      </c>
      <c r="U2690" s="1">
        <f>VLOOKUP($E2690,[1]AllProteinsNorm!$A$1:$Q$3226,3,FALSE)</f>
        <v>96192.940073180594</v>
      </c>
      <c r="V2690" s="1">
        <f>VLOOKUP($E2690,[1]AllProteinsNorm!$A$1:$Q$3226,7,FALSE)</f>
        <v>173007.750761264</v>
      </c>
      <c r="W2690" s="1">
        <f>VLOOKUP($E2690,[1]AllProteinsNorm!$A$1:$Q$3226,9,FALSE)</f>
        <v>165819.09950528</v>
      </c>
      <c r="X2690" s="1">
        <f>VLOOKUP($E2690,[1]AllProteinsNorm!$A$1:$Q$3226,12,FALSE)</f>
        <v>108711.500767291</v>
      </c>
      <c r="Y2690" s="29">
        <f>VLOOKUP($E2690,[1]AllProteinsNorm!$A$1:$Q$3226,14,FALSE)</f>
        <v>124872.548095284</v>
      </c>
      <c r="Z2690" s="25">
        <f t="shared" si="313"/>
        <v>0.95289084380616595</v>
      </c>
      <c r="AA2690" s="1">
        <f t="shared" si="313"/>
        <v>1.0768307156601364</v>
      </c>
      <c r="AB2690" s="1">
        <f t="shared" si="313"/>
        <v>1.0103881330707474</v>
      </c>
      <c r="AC2690" s="1">
        <f t="shared" si="313"/>
        <v>1.0250767221820913</v>
      </c>
      <c r="AD2690" s="1">
        <f t="shared" si="313"/>
        <v>0.93481358528085934</v>
      </c>
      <c r="AE2690" s="1">
        <f t="shared" si="313"/>
        <v>1.3844671268665976</v>
      </c>
      <c r="AF2690" s="1">
        <f t="shared" si="313"/>
        <v>1.2482960040317859</v>
      </c>
      <c r="AG2690" s="1">
        <f t="shared" si="313"/>
        <v>0.98666343906712262</v>
      </c>
      <c r="AH2690" s="1">
        <f t="shared" si="313"/>
        <v>0.70967087175482024</v>
      </c>
      <c r="AI2690" s="1">
        <f t="shared" si="313"/>
        <v>0.71221388218512471</v>
      </c>
      <c r="AJ2690" s="1">
        <f t="shared" si="313"/>
        <v>0.59738134132959764</v>
      </c>
      <c r="AK2690" s="1">
        <f t="shared" si="313"/>
        <v>1.0744198288518254</v>
      </c>
      <c r="AL2690" s="1">
        <f t="shared" si="313"/>
        <v>1.0297765720142302</v>
      </c>
      <c r="AM2690" s="1">
        <f t="shared" si="313"/>
        <v>0.67512462034024379</v>
      </c>
      <c r="AN2690" s="29">
        <f t="shared" si="313"/>
        <v>0.77548861922355972</v>
      </c>
      <c r="AO2690" s="1">
        <f t="shared" si="308"/>
        <v>8244.7784666760799</v>
      </c>
      <c r="AP2690" s="1">
        <f t="shared" si="309"/>
        <v>44181.411010836135</v>
      </c>
      <c r="AQ2690" s="29">
        <f t="shared" si="310"/>
        <v>30613.272323653717</v>
      </c>
    </row>
    <row r="2691" spans="1:43" x14ac:dyDescent="0.2">
      <c r="A2691" s="26"/>
      <c r="E2691" s="25" t="s">
        <v>5241</v>
      </c>
      <c r="F2691" s="26" t="s">
        <v>5242</v>
      </c>
      <c r="G2691" s="1">
        <v>0.203692178841098</v>
      </c>
      <c r="H2691" s="1">
        <v>0.69881262274015699</v>
      </c>
      <c r="I2691" s="1">
        <f>VLOOKUP(F2691,'[1]SUSMB vs SHAM all proteins sum'!$B$2:$E$3214,2,FALSE)</f>
        <v>0.359172424119653</v>
      </c>
      <c r="J2691" s="29">
        <f>VLOOKUP(F2691,'[1]SUSMB vs SHAM all proteins sum'!$B$2:$E$3214,3,FALSE)</f>
        <v>1.1368989133407801</v>
      </c>
      <c r="K2691" s="25">
        <f>VLOOKUP($E2691,[1]AllProteinsNorm!$A$1:$Q$3226,4,FALSE)</f>
        <v>259302.032986265</v>
      </c>
      <c r="L2691" s="1">
        <f>VLOOKUP($E2691,[1]AllProteinsNorm!$A$1:$Q$3226,5,FALSE)</f>
        <v>387000.70025137998</v>
      </c>
      <c r="M2691" s="1">
        <f>VLOOKUP($E2691,[1]AllProteinsNorm!$A$1:$Q$3226,10,FALSE)</f>
        <v>332441.524733431</v>
      </c>
      <c r="N2691" s="1">
        <f>VLOOKUP($E2691,[1]AllProteinsNorm!$A$1:$Q$3226,11,FALSE)</f>
        <v>271605.85701729899</v>
      </c>
      <c r="O2691" s="1">
        <f>VLOOKUP($E2691,[1]AllProteinsNorm!$A$1:$Q$3226,15,FALSE)</f>
        <v>497739.72011889599</v>
      </c>
      <c r="P2691" s="1">
        <f>VLOOKUP($E2691,[1]AllProteinsNorm!$A$1:$Q$3226,6,FALSE)</f>
        <v>204053.837798861</v>
      </c>
      <c r="Q2691" s="1">
        <f>VLOOKUP($E2691,[1]AllProteinsNorm!$A$1:$Q$3226,8,FALSE)</f>
        <v>217511.23134409901</v>
      </c>
      <c r="R2691" s="1">
        <f>VLOOKUP($E2691,[1]AllProteinsNorm!$A$1:$Q$3226,13,FALSE)</f>
        <v>118891.68532303099</v>
      </c>
      <c r="S2691" s="1">
        <f>VLOOKUP($E2691,[1]AllProteinsNorm!$A$1:$Q$3226,16,FALSE)</f>
        <v>296705.685495832</v>
      </c>
      <c r="T2691" s="1">
        <f>VLOOKUP($E2691,[1]AllProteinsNorm!$A$1:$Q$3226,17,FALSE)</f>
        <v>480036.50804777601</v>
      </c>
      <c r="U2691" s="1">
        <f>VLOOKUP($E2691,[1]AllProteinsNorm!$A$1:$Q$3226,3,FALSE)</f>
        <v>414046.67846914398</v>
      </c>
      <c r="V2691" s="1">
        <f>VLOOKUP($E2691,[1]AllProteinsNorm!$A$1:$Q$3226,7,FALSE)</f>
        <v>346353.90143421502</v>
      </c>
      <c r="W2691" s="1">
        <f>VLOOKUP($E2691,[1]AllProteinsNorm!$A$1:$Q$3226,9,FALSE)</f>
        <v>418100.02064832201</v>
      </c>
      <c r="X2691" s="1">
        <f>VLOOKUP($E2691,[1]AllProteinsNorm!$A$1:$Q$3226,12,FALSE)</f>
        <v>433560.98310252797</v>
      </c>
      <c r="Y2691" s="29">
        <f>VLOOKUP($E2691,[1]AllProteinsNorm!$A$1:$Q$3226,14,FALSE)</f>
        <v>329521.57508813398</v>
      </c>
      <c r="Z2691" s="25">
        <f t="shared" si="313"/>
        <v>0.74167250383431516</v>
      </c>
      <c r="AA2691" s="1">
        <f t="shared" si="313"/>
        <v>1.1069245197791329</v>
      </c>
      <c r="AB2691" s="1">
        <f t="shared" si="313"/>
        <v>0.95087082499118469</v>
      </c>
      <c r="AC2691" s="1">
        <f t="shared" si="313"/>
        <v>0.77686469986432916</v>
      </c>
      <c r="AD2691" s="1">
        <f t="shared" si="313"/>
        <v>1.4236674515310372</v>
      </c>
      <c r="AE2691" s="1">
        <f t="shared" si="313"/>
        <v>0.58364803026939194</v>
      </c>
      <c r="AF2691" s="1">
        <f t="shared" si="313"/>
        <v>0.62213974069230682</v>
      </c>
      <c r="AG2691" s="1">
        <f t="shared" si="313"/>
        <v>0.34006171460786289</v>
      </c>
      <c r="AH2691" s="1">
        <f t="shared" si="313"/>
        <v>0.84865685829477044</v>
      </c>
      <c r="AI2691" s="1">
        <f t="shared" si="313"/>
        <v>1.3730315754004674</v>
      </c>
      <c r="AJ2691" s="1">
        <f t="shared" si="313"/>
        <v>1.1842831820017308</v>
      </c>
      <c r="AK2691" s="1">
        <f t="shared" si="313"/>
        <v>0.99066390776467472</v>
      </c>
      <c r="AL2691" s="1">
        <f t="shared" si="313"/>
        <v>1.1958768143705423</v>
      </c>
      <c r="AM2691" s="1">
        <f t="shared" si="313"/>
        <v>1.2400992626214846</v>
      </c>
      <c r="AN2691" s="29">
        <f t="shared" si="313"/>
        <v>0.94251899550663809</v>
      </c>
      <c r="AO2691" s="1">
        <f t="shared" si="308"/>
        <v>87034.946891489482</v>
      </c>
      <c r="AP2691" s="1">
        <f t="shared" si="309"/>
        <v>122107.35969380049</v>
      </c>
      <c r="AQ2691" s="29">
        <f t="shared" si="310"/>
        <v>41985.393439090862</v>
      </c>
    </row>
    <row r="2692" spans="1:43" x14ac:dyDescent="0.2">
      <c r="A2692" s="26"/>
      <c r="E2692" s="25" t="s">
        <v>5243</v>
      </c>
      <c r="F2692" s="26" t="s">
        <v>5244</v>
      </c>
      <c r="G2692" s="1">
        <v>0.63214408240497799</v>
      </c>
      <c r="H2692" s="1">
        <v>1.05039678963304</v>
      </c>
      <c r="I2692" s="1">
        <f>VLOOKUP(F2692,'[1]SUSMB vs SHAM all proteins sum'!$B$2:$E$3214,2,FALSE)</f>
        <v>0.834604188290472</v>
      </c>
      <c r="J2692" s="29">
        <f>VLOOKUP(F2692,'[1]SUSMB vs SHAM all proteins sum'!$B$2:$E$3214,3,FALSE)</f>
        <v>0.97838455315963402</v>
      </c>
      <c r="K2692" s="25">
        <f>VLOOKUP($E2692,[1]AllProteinsNorm!$A$1:$Q$3226,4,FALSE)</f>
        <v>3384674.3562558801</v>
      </c>
      <c r="L2692" s="1">
        <f>VLOOKUP($E2692,[1]AllProteinsNorm!$A$1:$Q$3226,5,FALSE)</f>
        <v>5219450.8619139502</v>
      </c>
      <c r="M2692" s="1">
        <f>VLOOKUP($E2692,[1]AllProteinsNorm!$A$1:$Q$3226,10,FALSE)</f>
        <v>3940228.8390080701</v>
      </c>
      <c r="N2692" s="1">
        <f>VLOOKUP($E2692,[1]AllProteinsNorm!$A$1:$Q$3226,11,FALSE)</f>
        <v>4003205.3617592799</v>
      </c>
      <c r="O2692" s="1">
        <f>VLOOKUP($E2692,[1]AllProteinsNorm!$A$1:$Q$3226,15,FALSE)</f>
        <v>2995830.5472703399</v>
      </c>
      <c r="P2692" s="1">
        <f>VLOOKUP($E2692,[1]AllProteinsNorm!$A$1:$Q$3226,6,FALSE)</f>
        <v>4157425.7584755099</v>
      </c>
      <c r="Q2692" s="1">
        <f>VLOOKUP($E2692,[1]AllProteinsNorm!$A$1:$Q$3226,8,FALSE)</f>
        <v>3748719.7795125199</v>
      </c>
      <c r="R2692" s="1">
        <f>VLOOKUP($E2692,[1]AllProteinsNorm!$A$1:$Q$3226,13,FALSE)</f>
        <v>3901125.81664115</v>
      </c>
      <c r="S2692" s="1">
        <f>VLOOKUP($E2692,[1]AllProteinsNorm!$A$1:$Q$3226,16,FALSE)</f>
        <v>4509805.9941105302</v>
      </c>
      <c r="T2692" s="1">
        <f>VLOOKUP($E2692,[1]AllProteinsNorm!$A$1:$Q$3226,17,FALSE)</f>
        <v>3893138.8744007</v>
      </c>
      <c r="U2692" s="1">
        <f>VLOOKUP($E2692,[1]AllProteinsNorm!$A$1:$Q$3226,3,FALSE)</f>
        <v>3418128.0395978098</v>
      </c>
      <c r="V2692" s="1">
        <f>VLOOKUP($E2692,[1]AllProteinsNorm!$A$1:$Q$3226,7,FALSE)</f>
        <v>3735823.29125174</v>
      </c>
      <c r="W2692" s="1">
        <f>VLOOKUP($E2692,[1]AllProteinsNorm!$A$1:$Q$3226,9,FALSE)</f>
        <v>4306343.9867762197</v>
      </c>
      <c r="X2692" s="1">
        <f>VLOOKUP($E2692,[1]AllProteinsNorm!$A$1:$Q$3226,12,FALSE)</f>
        <v>3553099.9359421399</v>
      </c>
      <c r="Y2692" s="29">
        <f>VLOOKUP($E2692,[1]AllProteinsNorm!$A$1:$Q$3226,14,FALSE)</f>
        <v>3830411.2835413199</v>
      </c>
      <c r="Z2692" s="25">
        <f t="shared" ref="Z2692:AN2708" si="314">K2692/AVERAGE($K2692:$O2692)</f>
        <v>0.86593839710212028</v>
      </c>
      <c r="AA2692" s="1">
        <f t="shared" si="314"/>
        <v>1.3353494124967327</v>
      </c>
      <c r="AB2692" s="1">
        <f t="shared" si="314"/>
        <v>1.0080719992337872</v>
      </c>
      <c r="AC2692" s="1">
        <f t="shared" si="314"/>
        <v>1.0241839743977947</v>
      </c>
      <c r="AD2692" s="1">
        <f t="shared" si="314"/>
        <v>0.76645621676956543</v>
      </c>
      <c r="AE2692" s="1">
        <f t="shared" si="314"/>
        <v>1.0636398715023636</v>
      </c>
      <c r="AF2692" s="1">
        <f t="shared" si="314"/>
        <v>0.9590761341800047</v>
      </c>
      <c r="AG2692" s="1">
        <f t="shared" si="314"/>
        <v>0.99806784375346036</v>
      </c>
      <c r="AH2692" s="1">
        <f t="shared" si="314"/>
        <v>1.1537931755720059</v>
      </c>
      <c r="AI2692" s="1">
        <f t="shared" si="314"/>
        <v>0.99602445664041073</v>
      </c>
      <c r="AJ2692" s="1">
        <f t="shared" si="314"/>
        <v>0.87449722016193099</v>
      </c>
      <c r="AK2692" s="1">
        <f t="shared" si="314"/>
        <v>0.9557766840121783</v>
      </c>
      <c r="AL2692" s="1">
        <f t="shared" si="314"/>
        <v>1.1017392566546336</v>
      </c>
      <c r="AM2692" s="1">
        <f t="shared" si="314"/>
        <v>0.90902856210867355</v>
      </c>
      <c r="AN2692" s="29">
        <f t="shared" si="314"/>
        <v>0.97997616845503388</v>
      </c>
      <c r="AO2692" s="1">
        <f t="shared" si="308"/>
        <v>753117.07771176251</v>
      </c>
      <c r="AP2692" s="1">
        <f t="shared" si="309"/>
        <v>268396.72221388895</v>
      </c>
      <c r="AQ2692" s="29">
        <f t="shared" si="310"/>
        <v>304412.31422531226</v>
      </c>
    </row>
    <row r="2693" spans="1:43" x14ac:dyDescent="0.2">
      <c r="A2693" s="26"/>
      <c r="E2693" s="25" t="s">
        <v>5245</v>
      </c>
      <c r="F2693" s="26" t="s">
        <v>5246</v>
      </c>
      <c r="G2693" s="1">
        <v>0.36321609457520698</v>
      </c>
      <c r="H2693" s="1">
        <v>0.87523675764327802</v>
      </c>
      <c r="I2693" s="1">
        <f>VLOOKUP(F2693,'[1]SUSMB vs SHAM all proteins sum'!$B$2:$E$3214,2,FALSE)</f>
        <v>0.39681396225853799</v>
      </c>
      <c r="J2693" s="29">
        <f>VLOOKUP(F2693,'[1]SUSMB vs SHAM all proteins sum'!$B$2:$E$3214,3,FALSE)</f>
        <v>0.91923570882039096</v>
      </c>
      <c r="K2693" s="25">
        <f>VLOOKUP($E2693,[1]AllProteinsNorm!$A$1:$Q$3226,4,FALSE)</f>
        <v>271453.52852208802</v>
      </c>
      <c r="L2693" s="1">
        <f>VLOOKUP($E2693,[1]AllProteinsNorm!$A$1:$Q$3226,5,FALSE)</f>
        <v>208077.08380103801</v>
      </c>
      <c r="M2693" s="1">
        <f>VLOOKUP($E2693,[1]AllProteinsNorm!$A$1:$Q$3226,10,FALSE)</f>
        <v>263117.99186617002</v>
      </c>
      <c r="N2693" s="1">
        <f>VLOOKUP($E2693,[1]AllProteinsNorm!$A$1:$Q$3226,11,FALSE)</f>
        <v>291347.94279912597</v>
      </c>
      <c r="O2693" s="1">
        <f>VLOOKUP($E2693,[1]AllProteinsNorm!$A$1:$Q$3226,15,FALSE)</f>
        <v>320524.31669955899</v>
      </c>
      <c r="P2693" s="1">
        <f>VLOOKUP($E2693,[1]AllProteinsNorm!$A$1:$Q$3226,6,FALSE)</f>
        <v>287633.63622091297</v>
      </c>
      <c r="Q2693" s="1">
        <f>VLOOKUP($E2693,[1]AllProteinsNorm!$A$1:$Q$3226,8,FALSE)</f>
        <v>261896.791326468</v>
      </c>
      <c r="R2693" s="1">
        <f>VLOOKUP($E2693,[1]AllProteinsNorm!$A$1:$Q$3226,13,FALSE)</f>
        <v>241659.672086732</v>
      </c>
      <c r="S2693" s="1">
        <f>VLOOKUP($E2693,[1]AllProteinsNorm!$A$1:$Q$3226,16,FALSE)</f>
        <v>263958.60131833999</v>
      </c>
      <c r="T2693" s="1">
        <f>VLOOKUP($E2693,[1]AllProteinsNorm!$A$1:$Q$3226,17,FALSE)</f>
        <v>148340.97261764301</v>
      </c>
      <c r="U2693" s="1">
        <f>VLOOKUP($E2693,[1]AllProteinsNorm!$A$1:$Q$3226,3,FALSE)</f>
        <v>298347.31780709699</v>
      </c>
      <c r="V2693" s="1">
        <f>VLOOKUP($E2693,[1]AllProteinsNorm!$A$1:$Q$3226,7,FALSE)</f>
        <v>218394.518802654</v>
      </c>
      <c r="W2693" s="1">
        <f>VLOOKUP($E2693,[1]AllProteinsNorm!$A$1:$Q$3226,9,FALSE)</f>
        <v>270853.79541047802</v>
      </c>
      <c r="X2693" s="1">
        <f>VLOOKUP($E2693,[1]AllProteinsNorm!$A$1:$Q$3226,12,FALSE)</f>
        <v>229165.22760626199</v>
      </c>
      <c r="Y2693" s="29">
        <f>VLOOKUP($E2693,[1]AllProteinsNorm!$A$1:$Q$3226,14,FALSE)</f>
        <v>225232.02618733101</v>
      </c>
      <c r="Z2693" s="25">
        <f t="shared" si="314"/>
        <v>1.0020278601800052</v>
      </c>
      <c r="AA2693" s="1">
        <f t="shared" si="314"/>
        <v>0.7680837164608243</v>
      </c>
      <c r="AB2693" s="1">
        <f t="shared" si="314"/>
        <v>0.97125854211567253</v>
      </c>
      <c r="AC2693" s="1">
        <f t="shared" si="314"/>
        <v>1.0754649507792264</v>
      </c>
      <c r="AD2693" s="1">
        <f t="shared" si="314"/>
        <v>1.1831649304642715</v>
      </c>
      <c r="AE2693" s="1">
        <f t="shared" si="314"/>
        <v>1.0617541742316434</v>
      </c>
      <c r="AF2693" s="1">
        <f t="shared" si="314"/>
        <v>0.96675067305126761</v>
      </c>
      <c r="AG2693" s="1">
        <f t="shared" si="314"/>
        <v>0.89204854116739252</v>
      </c>
      <c r="AH2693" s="1">
        <f t="shared" si="314"/>
        <v>0.97436151924472625</v>
      </c>
      <c r="AI2693" s="1">
        <f t="shared" si="314"/>
        <v>0.54757728948431283</v>
      </c>
      <c r="AJ2693" s="1">
        <f t="shared" si="314"/>
        <v>1.1013020389910451</v>
      </c>
      <c r="AK2693" s="1">
        <f t="shared" si="314"/>
        <v>0.80616889948829162</v>
      </c>
      <c r="AL2693" s="1">
        <f t="shared" si="314"/>
        <v>0.99981404004741192</v>
      </c>
      <c r="AM2693" s="1">
        <f t="shared" si="314"/>
        <v>0.84592727122087008</v>
      </c>
      <c r="AN2693" s="29">
        <f t="shared" si="314"/>
        <v>0.83140847891440839</v>
      </c>
      <c r="AO2693" s="1">
        <f t="shared" si="308"/>
        <v>37116.777688041249</v>
      </c>
      <c r="AP2693" s="1">
        <f t="shared" si="309"/>
        <v>48423.431507777997</v>
      </c>
      <c r="AQ2693" s="29">
        <f t="shared" si="310"/>
        <v>31003.121958422482</v>
      </c>
    </row>
    <row r="2694" spans="1:43" x14ac:dyDescent="0.2">
      <c r="A2694" s="26"/>
      <c r="E2694" s="25" t="s">
        <v>5247</v>
      </c>
      <c r="F2694" s="26" t="s">
        <v>5248</v>
      </c>
      <c r="G2694" s="1">
        <v>0.76705598885558002</v>
      </c>
      <c r="H2694" s="1">
        <v>1.0341208235683099</v>
      </c>
      <c r="I2694" s="1">
        <f>VLOOKUP(F2694,'[1]SUSMB vs SHAM all proteins sum'!$B$2:$E$3214,2,FALSE)</f>
        <v>0.93069041959297405</v>
      </c>
      <c r="J2694" s="29">
        <f>VLOOKUP(F2694,'[1]SUSMB vs SHAM all proteins sum'!$B$2:$E$3214,3,FALSE)</f>
        <v>0.98920358111569695</v>
      </c>
      <c r="K2694" s="25">
        <f>VLOOKUP($E2694,[1]AllProteinsNorm!$A$1:$Q$3226,4,FALSE)</f>
        <v>1264676.0900552799</v>
      </c>
      <c r="L2694" s="1">
        <f>VLOOKUP($E2694,[1]AllProteinsNorm!$A$1:$Q$3226,5,FALSE)</f>
        <v>1920084.0966867399</v>
      </c>
      <c r="M2694" s="1">
        <f>VLOOKUP($E2694,[1]AllProteinsNorm!$A$1:$Q$3226,10,FALSE)</f>
        <v>1353871.42539178</v>
      </c>
      <c r="N2694" s="1">
        <f>VLOOKUP($E2694,[1]AllProteinsNorm!$A$1:$Q$3226,11,FALSE)</f>
        <v>1694630.84043308</v>
      </c>
      <c r="O2694" s="1">
        <f>VLOOKUP($E2694,[1]AllProteinsNorm!$A$1:$Q$3226,15,FALSE)</f>
        <v>1194289.4682600501</v>
      </c>
      <c r="P2694" s="1">
        <f>VLOOKUP($E2694,[1]AllProteinsNorm!$A$1:$Q$3226,6,FALSE)</f>
        <v>1738380.0962100499</v>
      </c>
      <c r="Q2694" s="1">
        <f>VLOOKUP($E2694,[1]AllProteinsNorm!$A$1:$Q$3226,8,FALSE)</f>
        <v>1435756.1331457</v>
      </c>
      <c r="R2694" s="1">
        <f>VLOOKUP($E2694,[1]AllProteinsNorm!$A$1:$Q$3226,13,FALSE)</f>
        <v>1352387.15487576</v>
      </c>
      <c r="S2694" s="1">
        <f>VLOOKUP($E2694,[1]AllProteinsNorm!$A$1:$Q$3226,16,FALSE)</f>
        <v>1761803.5283180701</v>
      </c>
      <c r="T2694" s="1">
        <f>VLOOKUP($E2694,[1]AllProteinsNorm!$A$1:$Q$3226,17,FALSE)</f>
        <v>1323226.44679059</v>
      </c>
      <c r="U2694" s="1">
        <f>VLOOKUP($E2694,[1]AllProteinsNorm!$A$1:$Q$3226,3,FALSE)</f>
        <v>1295840.5220686099</v>
      </c>
      <c r="V2694" s="1">
        <f>VLOOKUP($E2694,[1]AllProteinsNorm!$A$1:$Q$3226,7,FALSE)</f>
        <v>1403444.1210870701</v>
      </c>
      <c r="W2694" s="1">
        <f>VLOOKUP($E2694,[1]AllProteinsNorm!$A$1:$Q$3226,9,FALSE)</f>
        <v>1798201.8577085801</v>
      </c>
      <c r="X2694" s="1">
        <f>VLOOKUP($E2694,[1]AllProteinsNorm!$A$1:$Q$3226,12,FALSE)</f>
        <v>1159403.8903767201</v>
      </c>
      <c r="Y2694" s="29">
        <f>VLOOKUP($E2694,[1]AllProteinsNorm!$A$1:$Q$3226,14,FALSE)</f>
        <v>1662149.9889581299</v>
      </c>
      <c r="Z2694" s="25">
        <f t="shared" si="314"/>
        <v>0.85134113065511896</v>
      </c>
      <c r="AA2694" s="1">
        <f t="shared" si="314"/>
        <v>1.2925416861124894</v>
      </c>
      <c r="AB2694" s="1">
        <f t="shared" si="314"/>
        <v>0.91138469298040914</v>
      </c>
      <c r="AC2694" s="1">
        <f t="shared" si="314"/>
        <v>1.140773473209469</v>
      </c>
      <c r="AD2694" s="1">
        <f t="shared" si="314"/>
        <v>0.80395901704251327</v>
      </c>
      <c r="AE2694" s="1">
        <f t="shared" si="314"/>
        <v>1.1702241295248403</v>
      </c>
      <c r="AF2694" s="1">
        <f t="shared" si="314"/>
        <v>0.96650696518177504</v>
      </c>
      <c r="AG2694" s="1">
        <f t="shared" si="314"/>
        <v>0.91038552762159286</v>
      </c>
      <c r="AH2694" s="1">
        <f t="shared" si="314"/>
        <v>1.185992065149996</v>
      </c>
      <c r="AI2694" s="1">
        <f t="shared" si="314"/>
        <v>0.89075543388680312</v>
      </c>
      <c r="AJ2694" s="1">
        <f t="shared" si="314"/>
        <v>0.87232006984364541</v>
      </c>
      <c r="AK2694" s="1">
        <f t="shared" si="314"/>
        <v>0.94475551032622118</v>
      </c>
      <c r="AL2694" s="1">
        <f t="shared" si="314"/>
        <v>1.2104943034234497</v>
      </c>
      <c r="AM2694" s="1">
        <f t="shared" si="314"/>
        <v>0.78047511665703739</v>
      </c>
      <c r="AN2694" s="29">
        <f t="shared" si="314"/>
        <v>1.118908360840565</v>
      </c>
      <c r="AO2694" s="1">
        <f t="shared" si="308"/>
        <v>276944.72359192965</v>
      </c>
      <c r="AP2694" s="1">
        <f t="shared" si="309"/>
        <v>189759.34385491486</v>
      </c>
      <c r="AQ2694" s="29">
        <f t="shared" si="310"/>
        <v>234809.51008536818</v>
      </c>
    </row>
    <row r="2695" spans="1:43" x14ac:dyDescent="0.2">
      <c r="A2695" s="26"/>
      <c r="E2695" s="25" t="s">
        <v>5249</v>
      </c>
      <c r="F2695" s="26" t="s">
        <v>5250</v>
      </c>
      <c r="G2695" s="1">
        <v>0.77954691983273605</v>
      </c>
      <c r="H2695" s="1">
        <v>1.0869588371752199</v>
      </c>
      <c r="I2695" s="1">
        <f>VLOOKUP(F2695,'[1]SUSMB vs SHAM all proteins sum'!$B$2:$E$3214,2,FALSE)</f>
        <v>0.41274921986214302</v>
      </c>
      <c r="J2695" s="29">
        <f>VLOOKUP(F2695,'[1]SUSMB vs SHAM all proteins sum'!$B$2:$E$3214,3,FALSE)</f>
        <v>0.651467398145954</v>
      </c>
      <c r="K2695" s="25">
        <f>VLOOKUP($E2695,[1]AllProteinsNorm!$A$1:$Q$3226,4,FALSE)</f>
        <v>15967.4722777684</v>
      </c>
      <c r="L2695" s="1">
        <f>VLOOKUP($E2695,[1]AllProteinsNorm!$A$1:$Q$3226,5,FALSE)</f>
        <v>56751.771218783397</v>
      </c>
      <c r="M2695" s="1">
        <f>VLOOKUP($E2695,[1]AllProteinsNorm!$A$1:$Q$3226,10,FALSE)</f>
        <v>38139.790379430902</v>
      </c>
      <c r="N2695" s="1">
        <f>VLOOKUP($E2695,[1]AllProteinsNorm!$A$1:$Q$3226,11,FALSE)</f>
        <v>52388.164059522598</v>
      </c>
      <c r="O2695" s="1">
        <f>VLOOKUP($E2695,[1]AllProteinsNorm!$A$1:$Q$3226,15,FALSE)</f>
        <v>22689.742599998299</v>
      </c>
      <c r="P2695" s="1">
        <f>VLOOKUP($E2695,[1]AllProteinsNorm!$A$1:$Q$3226,6,FALSE)</f>
        <v>32168.3238045609</v>
      </c>
      <c r="Q2695" s="1">
        <f>VLOOKUP($E2695,[1]AllProteinsNorm!$A$1:$Q$3226,8,FALSE)</f>
        <v>26566.1742555401</v>
      </c>
      <c r="R2695" s="1">
        <f>VLOOKUP($E2695,[1]AllProteinsNorm!$A$1:$Q$3226,13,FALSE)</f>
        <v>43341.093181197299</v>
      </c>
      <c r="S2695" s="1">
        <f>VLOOKUP($E2695,[1]AllProteinsNorm!$A$1:$Q$3226,16,FALSE)</f>
        <v>60044.139407861498</v>
      </c>
      <c r="T2695" s="1">
        <f>VLOOKUP($E2695,[1]AllProteinsNorm!$A$1:$Q$3226,17,FALSE)</f>
        <v>28028.134663147401</v>
      </c>
      <c r="U2695" s="1">
        <f>VLOOKUP($E2695,[1]AllProteinsNorm!$A$1:$Q$3226,3,FALSE)</f>
        <v>24973.852788664099</v>
      </c>
      <c r="V2695" s="1">
        <f>VLOOKUP($E2695,[1]AllProteinsNorm!$A$1:$Q$3226,7,FALSE)</f>
        <v>30909.8195725066</v>
      </c>
      <c r="W2695" s="1">
        <f>VLOOKUP($E2695,[1]AllProteinsNorm!$A$1:$Q$3226,9,FALSE)</f>
        <v>37879.402148271001</v>
      </c>
      <c r="X2695" s="1">
        <f>VLOOKUP($E2695,[1]AllProteinsNorm!$A$1:$Q$3226,12,FALSE)</f>
        <v>4001.3889990132998</v>
      </c>
      <c r="Y2695" s="29">
        <f>VLOOKUP($E2695,[1]AllProteinsNorm!$A$1:$Q$3226,14,FALSE)</f>
        <v>41202.556947766003</v>
      </c>
      <c r="Z2695" s="25">
        <f t="shared" si="314"/>
        <v>0.42937869773971843</v>
      </c>
      <c r="AA2695" s="1">
        <f t="shared" si="314"/>
        <v>1.526102641447598</v>
      </c>
      <c r="AB2695" s="1">
        <f t="shared" si="314"/>
        <v>1.0256108944674263</v>
      </c>
      <c r="AC2695" s="1">
        <f t="shared" si="314"/>
        <v>1.408761591662292</v>
      </c>
      <c r="AD2695" s="1">
        <f t="shared" si="314"/>
        <v>0.61014617468296517</v>
      </c>
      <c r="AE2695" s="1">
        <f t="shared" si="314"/>
        <v>0.86503315887405763</v>
      </c>
      <c r="AF2695" s="1">
        <f t="shared" si="314"/>
        <v>0.71438666730313982</v>
      </c>
      <c r="AG2695" s="1">
        <f t="shared" si="314"/>
        <v>1.1654782814101849</v>
      </c>
      <c r="AH2695" s="1">
        <f t="shared" si="314"/>
        <v>1.6146371784684821</v>
      </c>
      <c r="AI2695" s="1">
        <f t="shared" si="314"/>
        <v>0.75370000663734671</v>
      </c>
      <c r="AJ2695" s="1">
        <f t="shared" si="314"/>
        <v>0.67156780994510024</v>
      </c>
      <c r="AK2695" s="1">
        <f t="shared" si="314"/>
        <v>0.83119092643681924</v>
      </c>
      <c r="AL2695" s="1">
        <f t="shared" si="314"/>
        <v>1.0186088369308772</v>
      </c>
      <c r="AM2695" s="1">
        <f t="shared" si="314"/>
        <v>0.10760070020215422</v>
      </c>
      <c r="AN2695" s="29">
        <f t="shared" si="314"/>
        <v>1.1079712516808518</v>
      </c>
      <c r="AO2695" s="1">
        <f t="shared" si="308"/>
        <v>15969.986219394908</v>
      </c>
      <c r="AP2695" s="1">
        <f t="shared" si="309"/>
        <v>12479.149830599812</v>
      </c>
      <c r="AQ2695" s="29">
        <f t="shared" si="310"/>
        <v>13154.88224412968</v>
      </c>
    </row>
    <row r="2696" spans="1:43" x14ac:dyDescent="0.2">
      <c r="A2696" s="26"/>
      <c r="E2696" s="25" t="s">
        <v>5251</v>
      </c>
      <c r="F2696" s="26" t="s">
        <v>5252</v>
      </c>
      <c r="G2696" s="1">
        <v>0.23198981678692299</v>
      </c>
      <c r="H2696" s="43">
        <v>2.5204773627654702</v>
      </c>
      <c r="I2696" s="1">
        <f>VLOOKUP(F2696,'[1]SUSMB vs SHAM all proteins sum'!$B$2:$E$3214,2,FALSE)</f>
        <v>0.48093387569224</v>
      </c>
      <c r="J2696" s="29">
        <f>VLOOKUP(F2696,'[1]SUSMB vs SHAM all proteins sum'!$B$2:$E$3214,3,FALSE)</f>
        <v>1.77671013815379</v>
      </c>
      <c r="K2696" s="25">
        <f>VLOOKUP($E2696,[1]AllProteinsNorm!$A$1:$Q$3226,4,FALSE)</f>
        <v>50037.408375153303</v>
      </c>
      <c r="L2696" s="1">
        <f>VLOOKUP($E2696,[1]AllProteinsNorm!$A$1:$Q$3226,5,FALSE)</f>
        <v>3235.30534528304</v>
      </c>
      <c r="M2696" s="1">
        <f>VLOOKUP($E2696,[1]AllProteinsNorm!$A$1:$Q$3226,10,FALSE)</f>
        <v>39826.984020044001</v>
      </c>
      <c r="N2696" s="1">
        <f>VLOOKUP($E2696,[1]AllProteinsNorm!$A$1:$Q$3226,11,FALSE)</f>
        <v>108014.83302235301</v>
      </c>
      <c r="O2696" s="1">
        <f>VLOOKUP($E2696,[1]AllProteinsNorm!$A$1:$Q$3226,15,FALSE)</f>
        <v>3990.1587777211598</v>
      </c>
      <c r="P2696" s="1">
        <f>VLOOKUP($E2696,[1]AllProteinsNorm!$A$1:$Q$3226,6,FALSE)</f>
        <v>68744.342149301199</v>
      </c>
      <c r="Q2696" s="1">
        <f>VLOOKUP($E2696,[1]AllProteinsNorm!$A$1:$Q$3226,8,FALSE)</f>
        <v>44331.698342740397</v>
      </c>
      <c r="R2696" s="1">
        <f>VLOOKUP($E2696,[1]AllProteinsNorm!$A$1:$Q$3226,13,FALSE)</f>
        <v>46419.867217702697</v>
      </c>
      <c r="S2696" s="1">
        <f>VLOOKUP($E2696,[1]AllProteinsNorm!$A$1:$Q$3226,16,FALSE)</f>
        <v>45924.965904489902</v>
      </c>
      <c r="T2696" s="1">
        <f>VLOOKUP($E2696,[1]AllProteinsNorm!$A$1:$Q$3226,17,FALSE)</f>
        <v>43508.190290388397</v>
      </c>
      <c r="U2696" s="1">
        <f>VLOOKUP($E2696,[1]AllProteinsNorm!$A$1:$Q$3226,3,FALSE)</f>
        <v>9838.3766344543692</v>
      </c>
      <c r="V2696" s="1">
        <f>VLOOKUP($E2696,[1]AllProteinsNorm!$A$1:$Q$3226,7,FALSE)</f>
        <v>53536.914381592098</v>
      </c>
      <c r="W2696" s="1">
        <f>VLOOKUP($E2696,[1]AllProteinsNorm!$A$1:$Q$3226,9,FALSE)</f>
        <v>49132.642356629403</v>
      </c>
      <c r="X2696" s="1">
        <f>VLOOKUP($E2696,[1]AllProteinsNorm!$A$1:$Q$3226,12,FALSE)</f>
        <v>39575.587975117996</v>
      </c>
      <c r="Y2696" s="29">
        <f>VLOOKUP($E2696,[1]AllProteinsNorm!$A$1:$Q$3226,14,FALSE)</f>
        <v>48036.317146875903</v>
      </c>
      <c r="Z2696" s="25">
        <f t="shared" si="314"/>
        <v>1.2198016653651307</v>
      </c>
      <c r="AA2696" s="1">
        <f t="shared" si="314"/>
        <v>7.8869609284173289E-2</v>
      </c>
      <c r="AB2696" s="1">
        <f t="shared" si="314"/>
        <v>0.97089403731476287</v>
      </c>
      <c r="AC2696" s="1">
        <f t="shared" si="314"/>
        <v>2.6331634167973439</v>
      </c>
      <c r="AD2696" s="1">
        <f t="shared" si="314"/>
        <v>9.7271271238588655E-2</v>
      </c>
      <c r="AE2696" s="1">
        <f t="shared" si="314"/>
        <v>1.675835455134941</v>
      </c>
      <c r="AF2696" s="1">
        <f t="shared" si="314"/>
        <v>1.080709037956318</v>
      </c>
      <c r="AG2696" s="1">
        <f t="shared" si="314"/>
        <v>1.1316139899503439</v>
      </c>
      <c r="AH2696" s="1">
        <f t="shared" si="314"/>
        <v>1.1195493873729625</v>
      </c>
      <c r="AI2696" s="1">
        <f t="shared" si="314"/>
        <v>1.0606337277769968</v>
      </c>
      <c r="AJ2696" s="1">
        <f t="shared" si="314"/>
        <v>0.23983792512235724</v>
      </c>
      <c r="AK2696" s="1">
        <f t="shared" si="314"/>
        <v>1.30511190410901</v>
      </c>
      <c r="AL2696" s="1">
        <f t="shared" si="314"/>
        <v>1.1977454651741299</v>
      </c>
      <c r="AM2696" s="1">
        <f t="shared" si="314"/>
        <v>0.96476555615986714</v>
      </c>
      <c r="AN2696" s="29">
        <f t="shared" si="314"/>
        <v>1.1710194743591631</v>
      </c>
      <c r="AO2696" s="1">
        <f t="shared" si="308"/>
        <v>38392.543232572374</v>
      </c>
      <c r="AP2696" s="1">
        <f t="shared" si="309"/>
        <v>9537.4784129553082</v>
      </c>
      <c r="AQ2696" s="29">
        <f t="shared" si="310"/>
        <v>15755.230103256246</v>
      </c>
    </row>
    <row r="2697" spans="1:43" x14ac:dyDescent="0.2">
      <c r="A2697" s="26"/>
      <c r="E2697" s="25" t="s">
        <v>5253</v>
      </c>
      <c r="F2697" s="26" t="s">
        <v>5254</v>
      </c>
      <c r="G2697" s="1">
        <v>0.77736644438681202</v>
      </c>
      <c r="H2697" s="1">
        <v>1.21736987007083</v>
      </c>
      <c r="I2697" s="1">
        <f>VLOOKUP(F2697,'[1]SUSMB vs SHAM all proteins sum'!$B$2:$E$3214,2,FALSE)</f>
        <v>0.65307593705830003</v>
      </c>
      <c r="J2697" s="29">
        <f>VLOOKUP(F2697,'[1]SUSMB vs SHAM all proteins sum'!$B$2:$E$3214,3,FALSE)</f>
        <v>1.3642065140605699</v>
      </c>
      <c r="K2697" s="25">
        <f>VLOOKUP($E2697,[1]AllProteinsNorm!$A$1:$Q$3226,4,FALSE)</f>
        <v>30634.508037006301</v>
      </c>
      <c r="L2697" s="1">
        <f>VLOOKUP($E2697,[1]AllProteinsNorm!$A$1:$Q$3226,5,FALSE)</f>
        <v>7514.3012635360001</v>
      </c>
      <c r="M2697" s="1">
        <f>VLOOKUP($E2697,[1]AllProteinsNorm!$A$1:$Q$3226,10,FALSE)</f>
        <v>98078.954907420397</v>
      </c>
      <c r="N2697" s="1">
        <f>VLOOKUP($E2697,[1]AllProteinsNorm!$A$1:$Q$3226,11,FALSE)</f>
        <v>21528.389546309802</v>
      </c>
      <c r="O2697" s="1">
        <f>VLOOKUP($E2697,[1]AllProteinsNorm!$A$1:$Q$3226,15,FALSE)</f>
        <v>134401.166147387</v>
      </c>
      <c r="P2697" s="1">
        <f>VLOOKUP($E2697,[1]AllProteinsNorm!$A$1:$Q$3226,6,FALSE)</f>
        <v>10375.5551593522</v>
      </c>
      <c r="Q2697" s="1">
        <f>VLOOKUP($E2697,[1]AllProteinsNorm!$A$1:$Q$3226,8,FALSE)</f>
        <v>29049.1453703517</v>
      </c>
      <c r="R2697" s="1">
        <f>VLOOKUP($E2697,[1]AllProteinsNorm!$A$1:$Q$3226,13,FALSE)</f>
        <v>103482.788603455</v>
      </c>
      <c r="S2697" s="1">
        <f>VLOOKUP($E2697,[1]AllProteinsNorm!$A$1:$Q$3226,16,FALSE)</f>
        <v>79538.447052000396</v>
      </c>
      <c r="T2697" s="1">
        <f>VLOOKUP($E2697,[1]AllProteinsNorm!$A$1:$Q$3226,17,FALSE)</f>
        <v>70406.496250698401</v>
      </c>
      <c r="U2697" s="1">
        <f>VLOOKUP($E2697,[1]AllProteinsNorm!$A$1:$Q$3226,3,FALSE)</f>
        <v>30033.243392110198</v>
      </c>
      <c r="V2697" s="1">
        <f>VLOOKUP($E2697,[1]AllProteinsNorm!$A$1:$Q$3226,7,FALSE)</f>
        <v>12507.3014775749</v>
      </c>
      <c r="W2697" s="1">
        <f>VLOOKUP($E2697,[1]AllProteinsNorm!$A$1:$Q$3226,9,FALSE)</f>
        <v>91885.030116499795</v>
      </c>
      <c r="X2697" s="1">
        <f>VLOOKUP($E2697,[1]AllProteinsNorm!$A$1:$Q$3226,12,FALSE)</f>
        <v>99929.684638529594</v>
      </c>
      <c r="Y2697" s="29">
        <f>VLOOKUP($E2697,[1]AllProteinsNorm!$A$1:$Q$3226,14,FALSE)</f>
        <v>89492.241256595502</v>
      </c>
      <c r="Z2697" s="25">
        <f t="shared" si="314"/>
        <v>0.5242810285793611</v>
      </c>
      <c r="AA2697" s="1">
        <f t="shared" si="314"/>
        <v>0.12860025663682365</v>
      </c>
      <c r="AB2697" s="1">
        <f t="shared" si="314"/>
        <v>1.678529823254709</v>
      </c>
      <c r="AC2697" s="1">
        <f t="shared" si="314"/>
        <v>0.36843830497822683</v>
      </c>
      <c r="AD2697" s="1">
        <f t="shared" si="314"/>
        <v>2.3001505865508793</v>
      </c>
      <c r="AE2697" s="1">
        <f t="shared" si="314"/>
        <v>0.17756794802958598</v>
      </c>
      <c r="AF2697" s="1">
        <f t="shared" si="314"/>
        <v>0.49714902539716749</v>
      </c>
      <c r="AG2697" s="1">
        <f t="shared" si="314"/>
        <v>1.7710113961595662</v>
      </c>
      <c r="AH2697" s="1">
        <f t="shared" si="314"/>
        <v>1.3612263262610216</v>
      </c>
      <c r="AI2697" s="1">
        <f t="shared" si="314"/>
        <v>1.2049415067607636</v>
      </c>
      <c r="AJ2697" s="1">
        <f t="shared" si="314"/>
        <v>0.51399094505349763</v>
      </c>
      <c r="AK2697" s="1">
        <f t="shared" si="314"/>
        <v>0.21405079773090868</v>
      </c>
      <c r="AL2697" s="1">
        <f t="shared" si="314"/>
        <v>1.5725265782734521</v>
      </c>
      <c r="AM2697" s="1">
        <f t="shared" si="314"/>
        <v>1.7102033362054054</v>
      </c>
      <c r="AN2697" s="29">
        <f t="shared" si="314"/>
        <v>1.5315762289768864</v>
      </c>
      <c r="AO2697" s="1">
        <f t="shared" si="308"/>
        <v>49133.25616258596</v>
      </c>
      <c r="AP2697" s="1">
        <f t="shared" si="309"/>
        <v>34032.697118458585</v>
      </c>
      <c r="AQ2697" s="29">
        <f t="shared" si="310"/>
        <v>36112.73850064935</v>
      </c>
    </row>
    <row r="2698" spans="1:43" x14ac:dyDescent="0.2">
      <c r="A2698" s="26"/>
      <c r="E2698" s="25" t="s">
        <v>5255</v>
      </c>
      <c r="F2698" s="26" t="s">
        <v>5256</v>
      </c>
      <c r="G2698" s="1">
        <v>0.30571109261735602</v>
      </c>
      <c r="H2698" s="1">
        <v>1.2220687295278201</v>
      </c>
      <c r="I2698" s="1">
        <f>VLOOKUP(F2698,'[1]SUSMB vs SHAM all proteins sum'!$B$2:$E$3214,2,FALSE)</f>
        <v>0.75356482744426601</v>
      </c>
      <c r="J2698" s="29">
        <f>VLOOKUP(F2698,'[1]SUSMB vs SHAM all proteins sum'!$B$2:$E$3214,3,FALSE)</f>
        <v>0.93455306166639396</v>
      </c>
      <c r="K2698" s="25">
        <f>VLOOKUP($E2698,[1]AllProteinsNorm!$A$1:$Q$3226,4,FALSE)</f>
        <v>147032.538133789</v>
      </c>
      <c r="L2698" s="1">
        <f>VLOOKUP($E2698,[1]AllProteinsNorm!$A$1:$Q$3226,5,FALSE)</f>
        <v>76653.750102759499</v>
      </c>
      <c r="M2698" s="1">
        <f>VLOOKUP($E2698,[1]AllProteinsNorm!$A$1:$Q$3226,10,FALSE)</f>
        <v>165910.27618400601</v>
      </c>
      <c r="N2698" s="1">
        <f>VLOOKUP($E2698,[1]AllProteinsNorm!$A$1:$Q$3226,11,FALSE)</f>
        <v>78099.391645581403</v>
      </c>
      <c r="O2698" s="1">
        <f>VLOOKUP($E2698,[1]AllProteinsNorm!$A$1:$Q$3226,15,FALSE)</f>
        <v>123403.61175097599</v>
      </c>
      <c r="P2698" s="1">
        <f>VLOOKUP($E2698,[1]AllProteinsNorm!$A$1:$Q$3226,6,FALSE)</f>
        <v>148183.26729092601</v>
      </c>
      <c r="Q2698" s="1">
        <f>VLOOKUP($E2698,[1]AllProteinsNorm!$A$1:$Q$3226,8,FALSE)</f>
        <v>171795.24083581899</v>
      </c>
      <c r="R2698" s="1">
        <f>VLOOKUP($E2698,[1]AllProteinsNorm!$A$1:$Q$3226,13,FALSE)</f>
        <v>155802.756172227</v>
      </c>
      <c r="S2698" s="1">
        <f>VLOOKUP($E2698,[1]AllProteinsNorm!$A$1:$Q$3226,16,FALSE)</f>
        <v>111321.051771415</v>
      </c>
      <c r="T2698" s="1">
        <f>VLOOKUP($E2698,[1]AllProteinsNorm!$A$1:$Q$3226,17,FALSE)</f>
        <v>111252.83687782699</v>
      </c>
      <c r="U2698" s="1">
        <f>VLOOKUP($E2698,[1]AllProteinsNorm!$A$1:$Q$3226,3,FALSE)</f>
        <v>98065.628201041996</v>
      </c>
      <c r="V2698" s="1">
        <f>VLOOKUP($E2698,[1]AllProteinsNorm!$A$1:$Q$3226,7,FALSE)</f>
        <v>149493.87877888701</v>
      </c>
      <c r="W2698" s="1">
        <f>VLOOKUP($E2698,[1]AllProteinsNorm!$A$1:$Q$3226,9,FALSE)</f>
        <v>86674.384000869206</v>
      </c>
      <c r="X2698" s="1">
        <f>VLOOKUP($E2698,[1]AllProteinsNorm!$A$1:$Q$3226,12,FALSE)</f>
        <v>136439.583055803</v>
      </c>
      <c r="Y2698" s="29">
        <f>VLOOKUP($E2698,[1]AllProteinsNorm!$A$1:$Q$3226,14,FALSE)</f>
        <v>74104.421180677906</v>
      </c>
      <c r="Z2698" s="25">
        <f t="shared" si="314"/>
        <v>1.2437205687425013</v>
      </c>
      <c r="AA2698" s="1">
        <f t="shared" si="314"/>
        <v>0.6483996459838085</v>
      </c>
      <c r="AB2698" s="1">
        <f t="shared" si="314"/>
        <v>1.4034038021436956</v>
      </c>
      <c r="AC2698" s="1">
        <f t="shared" si="314"/>
        <v>0.66062805572669292</v>
      </c>
      <c r="AD2698" s="1">
        <f t="shared" si="314"/>
        <v>1.0438479274033023</v>
      </c>
      <c r="AE2698" s="1">
        <f t="shared" si="314"/>
        <v>1.2534543701170022</v>
      </c>
      <c r="AF2698" s="1">
        <f t="shared" si="314"/>
        <v>1.4531836105907372</v>
      </c>
      <c r="AG2698" s="1">
        <f t="shared" si="314"/>
        <v>1.3179061925860931</v>
      </c>
      <c r="AH2698" s="1">
        <f t="shared" si="314"/>
        <v>0.9416438264581688</v>
      </c>
      <c r="AI2698" s="1">
        <f t="shared" si="314"/>
        <v>0.94106680951126154</v>
      </c>
      <c r="AJ2698" s="1">
        <f t="shared" si="314"/>
        <v>0.82951869312974891</v>
      </c>
      <c r="AK2698" s="1">
        <f t="shared" si="314"/>
        <v>1.2645405860382977</v>
      </c>
      <c r="AL2698" s="1">
        <f t="shared" si="314"/>
        <v>0.73316230225773527</v>
      </c>
      <c r="AM2698" s="1">
        <f t="shared" si="314"/>
        <v>1.1541167553180978</v>
      </c>
      <c r="AN2698" s="29">
        <f t="shared" si="314"/>
        <v>0.6268353524122865</v>
      </c>
      <c r="AO2698" s="1">
        <f t="shared" si="308"/>
        <v>35968.905938918462</v>
      </c>
      <c r="AP2698" s="1">
        <f t="shared" si="309"/>
        <v>24396.600831703123</v>
      </c>
      <c r="AQ2698" s="29">
        <f t="shared" si="310"/>
        <v>29080.474921302874</v>
      </c>
    </row>
    <row r="2699" spans="1:43" x14ac:dyDescent="0.2">
      <c r="A2699" s="26"/>
      <c r="E2699" s="25" t="s">
        <v>5257</v>
      </c>
      <c r="F2699" s="26" t="s">
        <v>5258</v>
      </c>
      <c r="G2699" s="1">
        <v>0.78371987463783099</v>
      </c>
      <c r="H2699" s="1">
        <v>1.1217253757491801</v>
      </c>
      <c r="I2699" s="1">
        <f>VLOOKUP(F2699,'[1]SUSMB vs SHAM all proteins sum'!$B$2:$E$3214,2,FALSE)</f>
        <v>0.53906923927550798</v>
      </c>
      <c r="J2699" s="29">
        <f>VLOOKUP(F2699,'[1]SUSMB vs SHAM all proteins sum'!$B$2:$E$3214,3,FALSE)</f>
        <v>1.30594929475165</v>
      </c>
      <c r="K2699" s="25">
        <f>VLOOKUP($E2699,[1]AllProteinsNorm!$A$1:$Q$3226,4,FALSE)</f>
        <v>55743.9592675776</v>
      </c>
      <c r="L2699" s="1">
        <f>VLOOKUP($E2699,[1]AllProteinsNorm!$A$1:$Q$3226,5,FALSE)</f>
        <v>23624.014272755699</v>
      </c>
      <c r="M2699" s="1">
        <f>VLOOKUP($E2699,[1]AllProteinsNorm!$A$1:$Q$3226,10,FALSE)</f>
        <v>6039.2650040782401</v>
      </c>
      <c r="N2699" s="1">
        <f>VLOOKUP($E2699,[1]AllProteinsNorm!$A$1:$Q$3226,11,FALSE)</f>
        <v>40928.870684347399</v>
      </c>
      <c r="O2699" s="1">
        <f>VLOOKUP($E2699,[1]AllProteinsNorm!$A$1:$Q$3226,15,FALSE)</f>
        <v>28569.2179350019</v>
      </c>
      <c r="P2699" s="1">
        <f>VLOOKUP($E2699,[1]AllProteinsNorm!$A$1:$Q$3226,6,FALSE)</f>
        <v>34307.953661769498</v>
      </c>
      <c r="Q2699" s="1">
        <f>VLOOKUP($E2699,[1]AllProteinsNorm!$A$1:$Q$3226,8,FALSE)</f>
        <v>34119.205841628303</v>
      </c>
      <c r="R2699" s="1">
        <f>VLOOKUP($E2699,[1]AllProteinsNorm!$A$1:$Q$3226,13,FALSE)</f>
        <v>19727.056238290701</v>
      </c>
      <c r="S2699" s="1">
        <f>VLOOKUP($E2699,[1]AllProteinsNorm!$A$1:$Q$3226,16,FALSE)</f>
        <v>34953.287469283001</v>
      </c>
      <c r="T2699" s="1">
        <f>VLOOKUP($E2699,[1]AllProteinsNorm!$A$1:$Q$3226,17,FALSE)</f>
        <v>20462.203122987099</v>
      </c>
      <c r="U2699" s="1">
        <f>VLOOKUP($E2699,[1]AllProteinsNorm!$A$1:$Q$3226,3,FALSE)</f>
        <v>27500.379140615099</v>
      </c>
      <c r="V2699" s="1">
        <f>VLOOKUP($E2699,[1]AllProteinsNorm!$A$1:$Q$3226,7,FALSE)</f>
        <v>32335.6023089433</v>
      </c>
      <c r="W2699" s="1">
        <f>VLOOKUP($E2699,[1]AllProteinsNorm!$A$1:$Q$3226,9,FALSE)</f>
        <v>54336.118396031103</v>
      </c>
      <c r="X2699" s="1">
        <f>VLOOKUP($E2699,[1]AllProteinsNorm!$A$1:$Q$3226,12,FALSE)</f>
        <v>20075.588695537699</v>
      </c>
      <c r="Y2699" s="29">
        <f>VLOOKUP($E2699,[1]AllProteinsNorm!$A$1:$Q$3226,14,FALSE)</f>
        <v>36418.222794423098</v>
      </c>
      <c r="Z2699" s="25">
        <f t="shared" si="314"/>
        <v>1.7992912280107356</v>
      </c>
      <c r="AA2699" s="1">
        <f t="shared" si="314"/>
        <v>0.76253072458189786</v>
      </c>
      <c r="AB2699" s="1">
        <f t="shared" si="314"/>
        <v>0.19493406439449712</v>
      </c>
      <c r="AC2699" s="1">
        <f t="shared" si="314"/>
        <v>1.3210930648330361</v>
      </c>
      <c r="AD2699" s="1">
        <f t="shared" si="314"/>
        <v>0.92215091817983308</v>
      </c>
      <c r="AE2699" s="1">
        <f t="shared" si="314"/>
        <v>1.1073845648155227</v>
      </c>
      <c r="AF2699" s="1">
        <f t="shared" si="314"/>
        <v>1.1012922042880615</v>
      </c>
      <c r="AG2699" s="1">
        <f t="shared" si="314"/>
        <v>0.63674557226285389</v>
      </c>
      <c r="AH2699" s="1">
        <f t="shared" si="314"/>
        <v>1.1282145071851379</v>
      </c>
      <c r="AI2699" s="1">
        <f t="shared" si="314"/>
        <v>0.66047448133772468</v>
      </c>
      <c r="AJ2699" s="1">
        <f t="shared" si="314"/>
        <v>0.88765117520918435</v>
      </c>
      <c r="AK2699" s="1">
        <f t="shared" si="314"/>
        <v>1.0437214426705661</v>
      </c>
      <c r="AL2699" s="1">
        <f t="shared" si="314"/>
        <v>1.7538492507294063</v>
      </c>
      <c r="AM2699" s="1">
        <f t="shared" si="314"/>
        <v>0.64799542608093919</v>
      </c>
      <c r="AN2699" s="29">
        <f t="shared" si="314"/>
        <v>1.1754993666526052</v>
      </c>
      <c r="AO2699" s="1">
        <f t="shared" si="308"/>
        <v>16698.481123416645</v>
      </c>
      <c r="AP2699" s="1">
        <f t="shared" si="309"/>
        <v>7046.9083397346221</v>
      </c>
      <c r="AQ2699" s="29">
        <f t="shared" si="310"/>
        <v>11473.633657085984</v>
      </c>
    </row>
    <row r="2700" spans="1:43" x14ac:dyDescent="0.2">
      <c r="A2700" s="26"/>
      <c r="E2700" s="25" t="s">
        <v>5259</v>
      </c>
      <c r="F2700" s="26" t="s">
        <v>5260</v>
      </c>
      <c r="G2700" s="1">
        <v>0.76623864714019596</v>
      </c>
      <c r="H2700" s="1">
        <v>1.06763821643669</v>
      </c>
      <c r="I2700" s="1">
        <f>VLOOKUP(F2700,'[1]SUSMB vs SHAM all proteins sum'!$B$2:$E$3214,2,FALSE)</f>
        <v>0.50303112170924302</v>
      </c>
      <c r="J2700" s="29">
        <f>VLOOKUP(F2700,'[1]SUSMB vs SHAM all proteins sum'!$B$2:$E$3214,3,FALSE)</f>
        <v>1.09776858153506</v>
      </c>
      <c r="K2700" s="25">
        <f>VLOOKUP($E2700,[1]AllProteinsNorm!$A$1:$Q$3226,4,FALSE)</f>
        <v>42997.967933783002</v>
      </c>
      <c r="L2700" s="1">
        <f>VLOOKUP($E2700,[1]AllProteinsNorm!$A$1:$Q$3226,5,FALSE)</f>
        <v>40610.863903573598</v>
      </c>
      <c r="M2700" s="1">
        <f>VLOOKUP($E2700,[1]AllProteinsNorm!$A$1:$Q$3226,10,FALSE)</f>
        <v>36133.512332936902</v>
      </c>
      <c r="N2700" s="1">
        <f>VLOOKUP($E2700,[1]AllProteinsNorm!$A$1:$Q$3226,11,FALSE)</f>
        <v>35855.679114476203</v>
      </c>
      <c r="O2700" s="1">
        <f>VLOOKUP($E2700,[1]AllProteinsNorm!$A$1:$Q$3226,15,FALSE)</f>
        <v>62795.276563227002</v>
      </c>
      <c r="P2700" s="1">
        <f>VLOOKUP($E2700,[1]AllProteinsNorm!$A$1:$Q$3226,6,FALSE)</f>
        <v>47073.212522911999</v>
      </c>
      <c r="Q2700" s="1">
        <f>VLOOKUP($E2700,[1]AllProteinsNorm!$A$1:$Q$3226,8,FALSE)</f>
        <v>22044.7342156173</v>
      </c>
      <c r="R2700" s="1">
        <f>VLOOKUP($E2700,[1]AllProteinsNorm!$A$1:$Q$3226,13,FALSE)</f>
        <v>58936.433127751603</v>
      </c>
      <c r="S2700" s="1">
        <f>VLOOKUP($E2700,[1]AllProteinsNorm!$A$1:$Q$3226,16,FALSE)</f>
        <v>54086.401314484901</v>
      </c>
      <c r="T2700" s="1">
        <f>VLOOKUP($E2700,[1]AllProteinsNorm!$A$1:$Q$3226,17,FALSE)</f>
        <v>59573.783728264701</v>
      </c>
      <c r="U2700" s="1">
        <f>VLOOKUP($E2700,[1]AllProteinsNorm!$A$1:$Q$3226,3,FALSE)</f>
        <v>38410.623636510201</v>
      </c>
      <c r="V2700" s="1">
        <f>VLOOKUP($E2700,[1]AllProteinsNorm!$A$1:$Q$3226,7,FALSE)</f>
        <v>54836.381485284503</v>
      </c>
      <c r="W2700" s="1">
        <f>VLOOKUP($E2700,[1]AllProteinsNorm!$A$1:$Q$3226,9,FALSE)</f>
        <v>37793.195647426503</v>
      </c>
      <c r="X2700" s="1">
        <f>VLOOKUP($E2700,[1]AllProteinsNorm!$A$1:$Q$3226,12,FALSE)</f>
        <v>53775.675331489801</v>
      </c>
      <c r="Y2700" s="29">
        <f>VLOOKUP($E2700,[1]AllProteinsNorm!$A$1:$Q$3226,14,FALSE)</f>
        <v>52907.789531169401</v>
      </c>
      <c r="Z2700" s="25">
        <f t="shared" si="314"/>
        <v>0.98441591302732023</v>
      </c>
      <c r="AA2700" s="1">
        <f t="shared" si="314"/>
        <v>0.92976441886813943</v>
      </c>
      <c r="AB2700" s="1">
        <f t="shared" si="314"/>
        <v>0.82725780411043015</v>
      </c>
      <c r="AC2700" s="1">
        <f t="shared" si="314"/>
        <v>0.82089695836438226</v>
      </c>
      <c r="AD2700" s="1">
        <f t="shared" si="314"/>
        <v>1.4376649056297277</v>
      </c>
      <c r="AE2700" s="1">
        <f t="shared" si="314"/>
        <v>1.077716499445617</v>
      </c>
      <c r="AF2700" s="1">
        <f t="shared" si="314"/>
        <v>0.5047026220804528</v>
      </c>
      <c r="AG2700" s="1">
        <f t="shared" si="314"/>
        <v>1.349318710069672</v>
      </c>
      <c r="AH2700" s="1">
        <f t="shared" si="314"/>
        <v>1.2382797767177249</v>
      </c>
      <c r="AI2700" s="1">
        <f t="shared" si="314"/>
        <v>1.3639105176241322</v>
      </c>
      <c r="AJ2700" s="1">
        <f t="shared" si="314"/>
        <v>0.87939107251102178</v>
      </c>
      <c r="AK2700" s="1">
        <f t="shared" si="314"/>
        <v>1.255450179182489</v>
      </c>
      <c r="AL2700" s="1">
        <f t="shared" si="314"/>
        <v>0.86525538269101743</v>
      </c>
      <c r="AM2700" s="1">
        <f t="shared" si="314"/>
        <v>1.2311658683878592</v>
      </c>
      <c r="AN2700" s="29">
        <f t="shared" si="314"/>
        <v>1.2112960784051892</v>
      </c>
      <c r="AO2700" s="1">
        <f t="shared" si="308"/>
        <v>9934.2642068425248</v>
      </c>
      <c r="AP2700" s="1">
        <f t="shared" si="309"/>
        <v>13889.198182095106</v>
      </c>
      <c r="AQ2700" s="29">
        <f t="shared" si="310"/>
        <v>7736.660648246766</v>
      </c>
    </row>
    <row r="2701" spans="1:43" x14ac:dyDescent="0.2">
      <c r="A2701" s="26"/>
      <c r="E2701" s="25" t="s">
        <v>5261</v>
      </c>
      <c r="F2701" s="26" t="s">
        <v>5262</v>
      </c>
      <c r="G2701" s="1">
        <v>0.56261842200977596</v>
      </c>
      <c r="H2701" s="1">
        <v>1.0299505064983101</v>
      </c>
      <c r="I2701" s="1">
        <f>VLOOKUP(F2701,'[1]SUSMB vs SHAM all proteins sum'!$B$2:$E$3214,2,FALSE)</f>
        <v>0.66863269682356896</v>
      </c>
      <c r="J2701" s="29">
        <f>VLOOKUP(F2701,'[1]SUSMB vs SHAM all proteins sum'!$B$2:$E$3214,3,FALSE)</f>
        <v>0.95147147015756595</v>
      </c>
      <c r="K2701" s="25">
        <f>VLOOKUP($E2701,[1]AllProteinsNorm!$A$1:$Q$3226,4,FALSE)</f>
        <v>3483758.08266094</v>
      </c>
      <c r="L2701" s="1">
        <f>VLOOKUP($E2701,[1]AllProteinsNorm!$A$1:$Q$3226,5,FALSE)</f>
        <v>4401848.3263131697</v>
      </c>
      <c r="M2701" s="1">
        <f>VLOOKUP($E2701,[1]AllProteinsNorm!$A$1:$Q$3226,10,FALSE)</f>
        <v>4182578.55327398</v>
      </c>
      <c r="N2701" s="1">
        <f>VLOOKUP($E2701,[1]AllProteinsNorm!$A$1:$Q$3226,11,FALSE)</f>
        <v>4279764.8817384904</v>
      </c>
      <c r="O2701" s="1">
        <f>VLOOKUP($E2701,[1]AllProteinsNorm!$A$1:$Q$3226,15,FALSE)</f>
        <v>3936409.4843850899</v>
      </c>
      <c r="P2701" s="1">
        <f>VLOOKUP($E2701,[1]AllProteinsNorm!$A$1:$Q$3226,6,FALSE)</f>
        <v>4394674.6856158003</v>
      </c>
      <c r="Q2701" s="1">
        <f>VLOOKUP($E2701,[1]AllProteinsNorm!$A$1:$Q$3226,8,FALSE)</f>
        <v>4353751.4349510605</v>
      </c>
      <c r="R2701" s="1">
        <f>VLOOKUP($E2701,[1]AllProteinsNorm!$A$1:$Q$3226,13,FALSE)</f>
        <v>3979930.0811533201</v>
      </c>
      <c r="S2701" s="1">
        <f>VLOOKUP($E2701,[1]AllProteinsNorm!$A$1:$Q$3226,16,FALSE)</f>
        <v>4261600.13663314</v>
      </c>
      <c r="T2701" s="1">
        <f>VLOOKUP($E2701,[1]AllProteinsNorm!$A$1:$Q$3226,17,FALSE)</f>
        <v>3859140.8046415402</v>
      </c>
      <c r="U2701" s="1">
        <f>VLOOKUP($E2701,[1]AllProteinsNorm!$A$1:$Q$3226,3,FALSE)</f>
        <v>2568522.7235341198</v>
      </c>
      <c r="V2701" s="1">
        <f>VLOOKUP($E2701,[1]AllProteinsNorm!$A$1:$Q$3226,7,FALSE)</f>
        <v>4441377.3762994697</v>
      </c>
      <c r="W2701" s="1">
        <f>VLOOKUP($E2701,[1]AllProteinsNorm!$A$1:$Q$3226,9,FALSE)</f>
        <v>4531688.0601637503</v>
      </c>
      <c r="X2701" s="1">
        <f>VLOOKUP($E2701,[1]AllProteinsNorm!$A$1:$Q$3226,12,FALSE)</f>
        <v>4126503.1732409098</v>
      </c>
      <c r="Y2701" s="29">
        <f>VLOOKUP($E2701,[1]AllProteinsNorm!$A$1:$Q$3226,14,FALSE)</f>
        <v>3949871.1020716899</v>
      </c>
      <c r="Z2701" s="25">
        <f t="shared" si="314"/>
        <v>0.85873012459117182</v>
      </c>
      <c r="AA2701" s="1">
        <f t="shared" si="314"/>
        <v>1.085035089118225</v>
      </c>
      <c r="AB2701" s="1">
        <f t="shared" si="314"/>
        <v>1.030986112394445</v>
      </c>
      <c r="AC2701" s="1">
        <f t="shared" si="314"/>
        <v>1.0549420892363106</v>
      </c>
      <c r="AD2701" s="1">
        <f t="shared" si="314"/>
        <v>0.97030658465984854</v>
      </c>
      <c r="AE2701" s="1">
        <f t="shared" si="314"/>
        <v>1.0832668201329345</v>
      </c>
      <c r="AF2701" s="1">
        <f t="shared" si="314"/>
        <v>1.0731794296459447</v>
      </c>
      <c r="AG2701" s="1">
        <f t="shared" si="314"/>
        <v>0.98103420885139936</v>
      </c>
      <c r="AH2701" s="1">
        <f t="shared" si="314"/>
        <v>1.0504645642597286</v>
      </c>
      <c r="AI2701" s="1">
        <f t="shared" si="314"/>
        <v>0.9512602153630193</v>
      </c>
      <c r="AJ2701" s="1">
        <f t="shared" si="314"/>
        <v>0.63312887578892763</v>
      </c>
      <c r="AK2701" s="1">
        <f t="shared" si="314"/>
        <v>1.0947788156383451</v>
      </c>
      <c r="AL2701" s="1">
        <f t="shared" si="314"/>
        <v>1.1170399781434786</v>
      </c>
      <c r="AM2701" s="1">
        <f t="shared" si="314"/>
        <v>1.0171637926639328</v>
      </c>
      <c r="AN2701" s="29">
        <f t="shared" si="314"/>
        <v>0.97362481065571993</v>
      </c>
      <c r="AO2701" s="1">
        <f t="shared" si="308"/>
        <v>324796.1883699217</v>
      </c>
      <c r="AP2701" s="1">
        <f t="shared" si="309"/>
        <v>212317.56384881618</v>
      </c>
      <c r="AQ2701" s="29">
        <f t="shared" si="310"/>
        <v>709360.10512976418</v>
      </c>
    </row>
    <row r="2702" spans="1:43" x14ac:dyDescent="0.2">
      <c r="A2702" s="26"/>
      <c r="E2702" s="25" t="s">
        <v>5263</v>
      </c>
      <c r="F2702" s="26" t="s">
        <v>5264</v>
      </c>
      <c r="G2702" s="1">
        <v>0.141365529700123</v>
      </c>
      <c r="H2702" s="1">
        <v>0.90582224231133601</v>
      </c>
      <c r="I2702" s="1">
        <f>VLOOKUP(F2702,'[1]SUSMB vs SHAM all proteins sum'!$B$2:$E$3214,2,FALSE)</f>
        <v>4.4830476506353301E-2</v>
      </c>
      <c r="J2702" s="29">
        <f>VLOOKUP(F2702,'[1]SUSMB vs SHAM all proteins sum'!$B$2:$E$3214,3,FALSE)</f>
        <v>0.84436202716091802</v>
      </c>
      <c r="K2702" s="25">
        <f>VLOOKUP($E2702,[1]AllProteinsNorm!$A$1:$Q$3226,4,FALSE)</f>
        <v>5335986.7116713496</v>
      </c>
      <c r="L2702" s="1">
        <f>VLOOKUP($E2702,[1]AllProteinsNorm!$A$1:$Q$3226,5,FALSE)</f>
        <v>6821535.7467660299</v>
      </c>
      <c r="M2702" s="1">
        <f>VLOOKUP($E2702,[1]AllProteinsNorm!$A$1:$Q$3226,10,FALSE)</f>
        <v>5939989.2754753903</v>
      </c>
      <c r="N2702" s="1">
        <f>VLOOKUP($E2702,[1]AllProteinsNorm!$A$1:$Q$3226,11,FALSE)</f>
        <v>5956476.06930447</v>
      </c>
      <c r="O2702" s="1">
        <f>VLOOKUP($E2702,[1]AllProteinsNorm!$A$1:$Q$3226,15,FALSE)</f>
        <v>4868096.5082406998</v>
      </c>
      <c r="P2702" s="1">
        <f>VLOOKUP($E2702,[1]AllProteinsNorm!$A$1:$Q$3226,6,FALSE)</f>
        <v>5558978.2130352398</v>
      </c>
      <c r="Q2702" s="1">
        <f>VLOOKUP($E2702,[1]AllProteinsNorm!$A$1:$Q$3226,8,FALSE)</f>
        <v>4954904.8370422702</v>
      </c>
      <c r="R2702" s="1">
        <f>VLOOKUP($E2702,[1]AllProteinsNorm!$A$1:$Q$3226,13,FALSE)</f>
        <v>5308267.3984428896</v>
      </c>
      <c r="S2702" s="1">
        <f>VLOOKUP($E2702,[1]AllProteinsNorm!$A$1:$Q$3226,16,FALSE)</f>
        <v>5223957.9289307697</v>
      </c>
      <c r="T2702" s="1">
        <f>VLOOKUP($E2702,[1]AllProteinsNorm!$A$1:$Q$3226,17,FALSE)</f>
        <v>5005682.3912411202</v>
      </c>
      <c r="U2702" s="1">
        <f>VLOOKUP($E2702,[1]AllProteinsNorm!$A$1:$Q$3226,3,FALSE)</f>
        <v>4117591.8426359398</v>
      </c>
      <c r="V2702" s="1">
        <f>VLOOKUP($E2702,[1]AllProteinsNorm!$A$1:$Q$3226,7,FALSE)</f>
        <v>5042400.5582411401</v>
      </c>
      <c r="W2702" s="1">
        <f>VLOOKUP($E2702,[1]AllProteinsNorm!$A$1:$Q$3226,9,FALSE)</f>
        <v>5210072.8830557195</v>
      </c>
      <c r="X2702" s="1">
        <f>VLOOKUP($E2702,[1]AllProteinsNorm!$A$1:$Q$3226,12,FALSE)</f>
        <v>4848773.9577808203</v>
      </c>
      <c r="Y2702" s="29">
        <f>VLOOKUP($E2702,[1]AllProteinsNorm!$A$1:$Q$3226,14,FALSE)</f>
        <v>5130010.2812600099</v>
      </c>
      <c r="Z2702" s="25">
        <f t="shared" si="314"/>
        <v>0.92247616980312419</v>
      </c>
      <c r="AA2702" s="1">
        <f t="shared" si="314"/>
        <v>1.179295322098133</v>
      </c>
      <c r="AB2702" s="1">
        <f t="shared" si="314"/>
        <v>1.026895090185836</v>
      </c>
      <c r="AC2702" s="1">
        <f t="shared" si="314"/>
        <v>1.0297452986375395</v>
      </c>
      <c r="AD2702" s="1">
        <f t="shared" si="314"/>
        <v>0.84158811927536759</v>
      </c>
      <c r="AE2702" s="1">
        <f t="shared" si="314"/>
        <v>0.96102655555031413</v>
      </c>
      <c r="AF2702" s="1">
        <f t="shared" si="314"/>
        <v>0.85659539327864187</v>
      </c>
      <c r="AG2702" s="1">
        <f t="shared" si="314"/>
        <v>0.91768410279129431</v>
      </c>
      <c r="AH2702" s="1">
        <f t="shared" si="314"/>
        <v>0.90310882726754527</v>
      </c>
      <c r="AI2702" s="1">
        <f t="shared" si="314"/>
        <v>0.86537372917795563</v>
      </c>
      <c r="AJ2702" s="1">
        <f t="shared" si="314"/>
        <v>0.71184216847827442</v>
      </c>
      <c r="AK2702" s="1">
        <f t="shared" si="314"/>
        <v>0.87172150249273594</v>
      </c>
      <c r="AL2702" s="1">
        <f t="shared" si="314"/>
        <v>0.90070840451005585</v>
      </c>
      <c r="AM2702" s="1">
        <f t="shared" si="314"/>
        <v>0.83824767011344037</v>
      </c>
      <c r="AN2702" s="29">
        <f t="shared" si="314"/>
        <v>0.88686732014464043</v>
      </c>
      <c r="AO2702" s="1">
        <f t="shared" ref="AO2702:AO2765" si="315">_xlfn.STDEV.P(K2702:O2702)</f>
        <v>658810.33966210263</v>
      </c>
      <c r="AP2702" s="1">
        <f t="shared" ref="AP2702:AP2765" si="316">_xlfn.STDEV.P(P2702:T2702)</f>
        <v>218383.00510475389</v>
      </c>
      <c r="AQ2702" s="29">
        <f t="shared" ref="AQ2702:AQ2765" si="317">_xlfn.STDEV.P(U2702:Y2702)</f>
        <v>394853.18285392819</v>
      </c>
    </row>
    <row r="2703" spans="1:43" x14ac:dyDescent="0.2">
      <c r="A2703" s="26"/>
      <c r="E2703" s="25" t="s">
        <v>5265</v>
      </c>
      <c r="F2703" s="26" t="s">
        <v>5266</v>
      </c>
      <c r="G2703" s="1">
        <v>0.19826833369177099</v>
      </c>
      <c r="H2703" s="1">
        <v>0.87858879185012695</v>
      </c>
      <c r="I2703" s="1">
        <f>VLOOKUP(F2703,'[1]SUSMB vs SHAM all proteins sum'!$B$2:$E$3214,2,FALSE)</f>
        <v>0.34411947495612999</v>
      </c>
      <c r="J2703" s="29">
        <f>VLOOKUP(F2703,'[1]SUSMB vs SHAM all proteins sum'!$B$2:$E$3214,3,FALSE)</f>
        <v>0.91126162106248498</v>
      </c>
      <c r="K2703" s="25">
        <f>VLOOKUP($E2703,[1]AllProteinsNorm!$A$1:$Q$3226,4,FALSE)</f>
        <v>486212.51412205398</v>
      </c>
      <c r="L2703" s="1">
        <f>VLOOKUP($E2703,[1]AllProteinsNorm!$A$1:$Q$3226,5,FALSE)</f>
        <v>583740.92261860496</v>
      </c>
      <c r="M2703" s="1">
        <f>VLOOKUP($E2703,[1]AllProteinsNorm!$A$1:$Q$3226,10,FALSE)</f>
        <v>530729.050482044</v>
      </c>
      <c r="N2703" s="1">
        <f>VLOOKUP($E2703,[1]AllProteinsNorm!$A$1:$Q$3226,11,FALSE)</f>
        <v>375444.59816553601</v>
      </c>
      <c r="O2703" s="1">
        <f>VLOOKUP($E2703,[1]AllProteinsNorm!$A$1:$Q$3226,15,FALSE)</f>
        <v>614342.07846129697</v>
      </c>
      <c r="P2703" s="1">
        <f>VLOOKUP($E2703,[1]AllProteinsNorm!$A$1:$Q$3226,6,FALSE)</f>
        <v>414533.09808577597</v>
      </c>
      <c r="Q2703" s="1">
        <f>VLOOKUP($E2703,[1]AllProteinsNorm!$A$1:$Q$3226,8,FALSE)</f>
        <v>465934.03507218597</v>
      </c>
      <c r="R2703" s="1">
        <f>VLOOKUP($E2703,[1]AllProteinsNorm!$A$1:$Q$3226,13,FALSE)</f>
        <v>432521.99255555001</v>
      </c>
      <c r="S2703" s="1">
        <f>VLOOKUP($E2703,[1]AllProteinsNorm!$A$1:$Q$3226,16,FALSE)</f>
        <v>496291.33465699101</v>
      </c>
      <c r="T2703" s="1">
        <f>VLOOKUP($E2703,[1]AllProteinsNorm!$A$1:$Q$3226,17,FALSE)</f>
        <v>438707.454533235</v>
      </c>
      <c r="U2703" s="1">
        <f>VLOOKUP($E2703,[1]AllProteinsNorm!$A$1:$Q$3226,3,FALSE)</f>
        <v>444932.25820334099</v>
      </c>
      <c r="V2703" s="1">
        <f>VLOOKUP($E2703,[1]AllProteinsNorm!$A$1:$Q$3226,7,FALSE)</f>
        <v>437338.47365186102</v>
      </c>
      <c r="W2703" s="1">
        <f>VLOOKUP($E2703,[1]AllProteinsNorm!$A$1:$Q$3226,9,FALSE)</f>
        <v>513958.479614802</v>
      </c>
      <c r="X2703" s="1">
        <f>VLOOKUP($E2703,[1]AllProteinsNorm!$A$1:$Q$3226,12,FALSE)</f>
        <v>489919.82876590698</v>
      </c>
      <c r="Y2703" s="29">
        <f>VLOOKUP($E2703,[1]AllProteinsNorm!$A$1:$Q$3226,14,FALSE)</f>
        <v>445580.34260884498</v>
      </c>
      <c r="Z2703" s="25">
        <f t="shared" si="314"/>
        <v>0.93846419966552241</v>
      </c>
      <c r="AA2703" s="1">
        <f t="shared" si="314"/>
        <v>1.1267088810876709</v>
      </c>
      <c r="AB2703" s="1">
        <f t="shared" si="314"/>
        <v>1.0243878944564628</v>
      </c>
      <c r="AC2703" s="1">
        <f t="shared" si="314"/>
        <v>0.72466525254369563</v>
      </c>
      <c r="AD2703" s="1">
        <f t="shared" si="314"/>
        <v>1.1857737722466482</v>
      </c>
      <c r="AE2703" s="1">
        <f t="shared" si="314"/>
        <v>0.80011201034673574</v>
      </c>
      <c r="AF2703" s="1">
        <f t="shared" si="314"/>
        <v>0.89932364680186005</v>
      </c>
      <c r="AG2703" s="1">
        <f t="shared" si="314"/>
        <v>0.83483331628006296</v>
      </c>
      <c r="AH2703" s="1">
        <f t="shared" si="314"/>
        <v>0.95791785824518971</v>
      </c>
      <c r="AI2703" s="1">
        <f t="shared" si="314"/>
        <v>0.84677219990779384</v>
      </c>
      <c r="AJ2703" s="1">
        <f t="shared" si="314"/>
        <v>0.85878701899341403</v>
      </c>
      <c r="AK2703" s="1">
        <f t="shared" si="314"/>
        <v>0.84412985831871357</v>
      </c>
      <c r="AL2703" s="1">
        <f t="shared" si="314"/>
        <v>0.99201813861980137</v>
      </c>
      <c r="AM2703" s="1">
        <f t="shared" si="314"/>
        <v>0.94561988153116527</v>
      </c>
      <c r="AN2703" s="29">
        <f t="shared" si="314"/>
        <v>0.86003792059561823</v>
      </c>
      <c r="AO2703" s="1">
        <f t="shared" si="315"/>
        <v>83783.216150784414</v>
      </c>
      <c r="AP2703" s="1">
        <f t="shared" si="316"/>
        <v>28589.77054633584</v>
      </c>
      <c r="AQ2703" s="29">
        <f t="shared" si="317"/>
        <v>30179.035992346911</v>
      </c>
    </row>
    <row r="2704" spans="1:43" x14ac:dyDescent="0.2">
      <c r="A2704" s="26"/>
      <c r="E2704" s="25" t="s">
        <v>5267</v>
      </c>
      <c r="F2704" s="26" t="s">
        <v>5268</v>
      </c>
      <c r="G2704" s="1">
        <v>0.99297517728208795</v>
      </c>
      <c r="H2704" s="1">
        <v>0.99925344616932099</v>
      </c>
      <c r="I2704" s="1">
        <f>VLOOKUP(F2704,'[1]SUSMB vs SHAM all proteins sum'!$B$2:$E$3214,2,FALSE)</f>
        <v>0.63134581051828698</v>
      </c>
      <c r="J2704" s="29">
        <f>VLOOKUP(F2704,'[1]SUSMB vs SHAM all proteins sum'!$B$2:$E$3214,3,FALSE)</f>
        <v>1.04258821854109</v>
      </c>
      <c r="K2704" s="25">
        <f>VLOOKUP($E2704,[1]AllProteinsNorm!$A$1:$Q$3226,4,FALSE)</f>
        <v>804841.34618748596</v>
      </c>
      <c r="L2704" s="1">
        <f>VLOOKUP($E2704,[1]AllProteinsNorm!$A$1:$Q$3226,5,FALSE)</f>
        <v>835804.35603593697</v>
      </c>
      <c r="M2704" s="1">
        <f>VLOOKUP($E2704,[1]AllProteinsNorm!$A$1:$Q$3226,10,FALSE)</f>
        <v>780998.29355148505</v>
      </c>
      <c r="N2704" s="1">
        <f>VLOOKUP($E2704,[1]AllProteinsNorm!$A$1:$Q$3226,11,FALSE)</f>
        <v>844082.12730765704</v>
      </c>
      <c r="O2704" s="1">
        <f>VLOOKUP($E2704,[1]AllProteinsNorm!$A$1:$Q$3226,15,FALSE)</f>
        <v>840755.91995376104</v>
      </c>
      <c r="P2704" s="1">
        <f>VLOOKUP($E2704,[1]AllProteinsNorm!$A$1:$Q$3226,6,FALSE)</f>
        <v>835262.44732484303</v>
      </c>
      <c r="Q2704" s="1">
        <f>VLOOKUP($E2704,[1]AllProteinsNorm!$A$1:$Q$3226,8,FALSE)</f>
        <v>858310.56722073106</v>
      </c>
      <c r="R2704" s="1">
        <f>VLOOKUP($E2704,[1]AllProteinsNorm!$A$1:$Q$3226,13,FALSE)</f>
        <v>1055233.09641854</v>
      </c>
      <c r="S2704" s="1">
        <f>VLOOKUP($E2704,[1]AllProteinsNorm!$A$1:$Q$3226,16,FALSE)</f>
        <v>764546.14551899501</v>
      </c>
      <c r="T2704" s="1">
        <f>VLOOKUP($E2704,[1]AllProteinsNorm!$A$1:$Q$3226,17,FALSE)</f>
        <v>642211.95101488603</v>
      </c>
      <c r="U2704" s="1">
        <f>VLOOKUP($E2704,[1]AllProteinsNorm!$A$1:$Q$3226,3,FALSE)</f>
        <v>640867.87063526502</v>
      </c>
      <c r="V2704" s="1">
        <f>VLOOKUP($E2704,[1]AllProteinsNorm!$A$1:$Q$3226,7,FALSE)</f>
        <v>862178.78324988205</v>
      </c>
      <c r="W2704" s="1">
        <f>VLOOKUP($E2704,[1]AllProteinsNorm!$A$1:$Q$3226,9,FALSE)</f>
        <v>858773.18955716002</v>
      </c>
      <c r="X2704" s="1">
        <f>VLOOKUP($E2704,[1]AllProteinsNorm!$A$1:$Q$3226,12,FALSE)</f>
        <v>1065422.8015052399</v>
      </c>
      <c r="Y2704" s="29">
        <f>VLOOKUP($E2704,[1]AllProteinsNorm!$A$1:$Q$3226,14,FALSE)</f>
        <v>908484.24980662402</v>
      </c>
      <c r="Z2704" s="25">
        <f t="shared" si="314"/>
        <v>0.97996452651280508</v>
      </c>
      <c r="AA2704" s="1">
        <f t="shared" si="314"/>
        <v>1.017664691184117</v>
      </c>
      <c r="AB2704" s="1">
        <f t="shared" si="314"/>
        <v>0.95093353065537356</v>
      </c>
      <c r="AC2704" s="1">
        <f t="shared" si="314"/>
        <v>1.0277435995842612</v>
      </c>
      <c r="AD2704" s="1">
        <f t="shared" si="314"/>
        <v>1.023693652063443</v>
      </c>
      <c r="AE2704" s="1">
        <f t="shared" si="314"/>
        <v>1.0170048700703089</v>
      </c>
      <c r="AF2704" s="1">
        <f t="shared" si="314"/>
        <v>1.0450679659932198</v>
      </c>
      <c r="AG2704" s="1">
        <f t="shared" si="314"/>
        <v>1.284838318248559</v>
      </c>
      <c r="AH2704" s="1">
        <f t="shared" si="314"/>
        <v>0.93090160568885727</v>
      </c>
      <c r="AI2704" s="1">
        <f t="shared" si="314"/>
        <v>0.78194905552300376</v>
      </c>
      <c r="AJ2704" s="1">
        <f t="shared" si="314"/>
        <v>0.780312520448048</v>
      </c>
      <c r="AK2704" s="1">
        <f t="shared" si="314"/>
        <v>1.0497778563429301</v>
      </c>
      <c r="AL2704" s="1">
        <f t="shared" si="314"/>
        <v>1.0456312490315731</v>
      </c>
      <c r="AM2704" s="1">
        <f t="shared" si="314"/>
        <v>1.2972451728018126</v>
      </c>
      <c r="AN2704" s="29">
        <f t="shared" si="314"/>
        <v>1.1061588000210665</v>
      </c>
      <c r="AO2704" s="1">
        <f t="shared" si="315"/>
        <v>24507.342791166146</v>
      </c>
      <c r="AP2704" s="1">
        <f t="shared" si="316"/>
        <v>134982.58822346656</v>
      </c>
      <c r="AQ2704" s="29">
        <f t="shared" si="317"/>
        <v>135881.64698446562</v>
      </c>
    </row>
    <row r="2705" spans="1:43" x14ac:dyDescent="0.2">
      <c r="A2705" s="26"/>
      <c r="E2705" s="25" t="s">
        <v>5269</v>
      </c>
      <c r="F2705" s="26" t="s">
        <v>5270</v>
      </c>
      <c r="G2705" s="1">
        <v>0.32821382423274997</v>
      </c>
      <c r="H2705" s="43">
        <v>1.5432977882121099</v>
      </c>
      <c r="I2705" s="1">
        <f>VLOOKUP(F2705,'[1]SUSMB vs SHAM all proteins sum'!$B$2:$E$3214,2,FALSE)</f>
        <v>0.37991824486089298</v>
      </c>
      <c r="J2705" s="29">
        <f>VLOOKUP(F2705,'[1]SUSMB vs SHAM all proteins sum'!$B$2:$E$3214,3,FALSE)</f>
        <v>1.4199352758883601</v>
      </c>
      <c r="K2705" s="25">
        <f>VLOOKUP($E2705,[1]AllProteinsNorm!$A$1:$Q$3226,4,FALSE)</f>
        <v>2218.6782319013701</v>
      </c>
      <c r="L2705" s="1">
        <f>VLOOKUP($E2705,[1]AllProteinsNorm!$A$1:$Q$3226,5,FALSE)</f>
        <v>6929.5626419459004</v>
      </c>
      <c r="M2705" s="1">
        <f>VLOOKUP($E2705,[1]AllProteinsNorm!$A$1:$Q$3226,10,FALSE)</f>
        <v>14063.604276756299</v>
      </c>
      <c r="N2705" s="1">
        <f>VLOOKUP($E2705,[1]AllProteinsNorm!$A$1:$Q$3226,11,FALSE)</f>
        <v>10581.8081632914</v>
      </c>
      <c r="O2705" s="1">
        <f>VLOOKUP($E2705,[1]AllProteinsNorm!$A$1:$Q$3226,15,FALSE)</f>
        <v>5167.4469792667496</v>
      </c>
      <c r="P2705" s="1">
        <f>VLOOKUP($E2705,[1]AllProteinsNorm!$A$1:$Q$3226,6,FALSE)</f>
        <v>13999.073684641</v>
      </c>
      <c r="Q2705" s="1">
        <f>VLOOKUP($E2705,[1]AllProteinsNorm!$A$1:$Q$3226,8,FALSE)</f>
        <v>19224.948025665199</v>
      </c>
      <c r="R2705" s="1">
        <f>VLOOKUP($E2705,[1]AllProteinsNorm!$A$1:$Q$3226,13,FALSE)</f>
        <v>11574.744061181</v>
      </c>
      <c r="S2705" s="1">
        <f>VLOOKUP($E2705,[1]AllProteinsNorm!$A$1:$Q$3226,16,FALSE)</f>
        <v>4020.0318430012799</v>
      </c>
      <c r="T2705" s="1">
        <f>VLOOKUP($E2705,[1]AllProteinsNorm!$A$1:$Q$3226,17,FALSE)</f>
        <v>8265.6308126718995</v>
      </c>
      <c r="U2705" s="1">
        <f>VLOOKUP($E2705,[1]AllProteinsNorm!$A$1:$Q$3226,3,FALSE)</f>
        <v>8948.4114286184304</v>
      </c>
      <c r="V2705" s="1">
        <f>VLOOKUP($E2705,[1]AllProteinsNorm!$A$1:$Q$3226,7,FALSE)</f>
        <v>11493.000825437501</v>
      </c>
      <c r="W2705" s="1">
        <f>VLOOKUP($E2705,[1]AllProteinsNorm!$A$1:$Q$3226,9,FALSE)</f>
        <v>4452.4895599634301</v>
      </c>
      <c r="X2705" s="1">
        <f>VLOOKUP($E2705,[1]AllProteinsNorm!$A$1:$Q$3226,12,FALSE)</f>
        <v>14616.9171261642</v>
      </c>
      <c r="Y2705" s="29">
        <f>VLOOKUP($E2705,[1]AllProteinsNorm!$A$1:$Q$3226,14,FALSE)</f>
        <v>10196.1769854664</v>
      </c>
      <c r="Z2705" s="25">
        <f t="shared" si="314"/>
        <v>0.28472992487468102</v>
      </c>
      <c r="AA2705" s="1">
        <f t="shared" si="314"/>
        <v>0.88929247246671639</v>
      </c>
      <c r="AB2705" s="1">
        <f t="shared" si="314"/>
        <v>1.8048263743753508</v>
      </c>
      <c r="AC2705" s="1">
        <f t="shared" si="314"/>
        <v>1.3579965765428692</v>
      </c>
      <c r="AD2705" s="1">
        <f t="shared" si="314"/>
        <v>0.66315465174038168</v>
      </c>
      <c r="AE2705" s="1">
        <f t="shared" si="314"/>
        <v>1.7965449614237476</v>
      </c>
      <c r="AF2705" s="1">
        <f t="shared" si="314"/>
        <v>2.4671977794527886</v>
      </c>
      <c r="AG2705" s="1">
        <f t="shared" si="314"/>
        <v>1.4854231495115842</v>
      </c>
      <c r="AH2705" s="1">
        <f t="shared" si="314"/>
        <v>0.51590327438812833</v>
      </c>
      <c r="AI2705" s="1">
        <f t="shared" si="314"/>
        <v>1.0607542844628859</v>
      </c>
      <c r="AJ2705" s="1">
        <f t="shared" si="314"/>
        <v>1.14837765890675</v>
      </c>
      <c r="AK2705" s="1">
        <f t="shared" si="314"/>
        <v>1.4749327841050088</v>
      </c>
      <c r="AL2705" s="1">
        <f t="shared" si="314"/>
        <v>0.57140192736611584</v>
      </c>
      <c r="AM2705" s="1">
        <f t="shared" si="314"/>
        <v>1.875834744935283</v>
      </c>
      <c r="AN2705" s="29">
        <f t="shared" si="314"/>
        <v>1.3085073199608772</v>
      </c>
      <c r="AO2705" s="1">
        <f t="shared" si="315"/>
        <v>4142.7054405553745</v>
      </c>
      <c r="AP2705" s="1">
        <f t="shared" si="316"/>
        <v>5143.9732829476707</v>
      </c>
      <c r="AQ2705" s="29">
        <f t="shared" si="317"/>
        <v>3330.0751028320633</v>
      </c>
    </row>
    <row r="2706" spans="1:43" x14ac:dyDescent="0.2">
      <c r="A2706" s="26"/>
      <c r="E2706" s="25" t="s">
        <v>5271</v>
      </c>
      <c r="F2706" s="26" t="s">
        <v>5272</v>
      </c>
      <c r="G2706" s="1">
        <v>0.84416253448155398</v>
      </c>
      <c r="H2706" s="1">
        <v>1.0305919400869801</v>
      </c>
      <c r="I2706" s="1">
        <f>VLOOKUP(F2706,'[1]SUSMB vs SHAM all proteins sum'!$B$2:$E$3214,2,FALSE)</f>
        <v>0.23313158057898201</v>
      </c>
      <c r="J2706" s="29">
        <f>VLOOKUP(F2706,'[1]SUSMB vs SHAM all proteins sum'!$B$2:$E$3214,3,FALSE)</f>
        <v>0.76885463129575704</v>
      </c>
      <c r="K2706" s="25">
        <f>VLOOKUP($E2706,[1]AllProteinsNorm!$A$1:$Q$3226,4,FALSE)</f>
        <v>273843.27492548397</v>
      </c>
      <c r="L2706" s="1">
        <f>VLOOKUP($E2706,[1]AllProteinsNorm!$A$1:$Q$3226,5,FALSE)</f>
        <v>206650.470559565</v>
      </c>
      <c r="M2706" s="1">
        <f>VLOOKUP($E2706,[1]AllProteinsNorm!$A$1:$Q$3226,10,FALSE)</f>
        <v>293326.31640093401</v>
      </c>
      <c r="N2706" s="1">
        <f>VLOOKUP($E2706,[1]AllProteinsNorm!$A$1:$Q$3226,11,FALSE)</f>
        <v>172517.36598867</v>
      </c>
      <c r="O2706" s="1">
        <f>VLOOKUP($E2706,[1]AllProteinsNorm!$A$1:$Q$3226,15,FALSE)</f>
        <v>260017.39860758101</v>
      </c>
      <c r="P2706" s="1">
        <f>VLOOKUP($E2706,[1]AllProteinsNorm!$A$1:$Q$3226,6,FALSE)</f>
        <v>277742.23054962402</v>
      </c>
      <c r="Q2706" s="1">
        <f>VLOOKUP($E2706,[1]AllProteinsNorm!$A$1:$Q$3226,8,FALSE)</f>
        <v>252565.698655013</v>
      </c>
      <c r="R2706" s="1">
        <f>VLOOKUP($E2706,[1]AllProteinsNorm!$A$1:$Q$3226,13,FALSE)</f>
        <v>336954.17615833902</v>
      </c>
      <c r="S2706" s="1">
        <f>VLOOKUP($E2706,[1]AllProteinsNorm!$A$1:$Q$3226,16,FALSE)</f>
        <v>181413.03105241799</v>
      </c>
      <c r="T2706" s="1">
        <f>VLOOKUP($E2706,[1]AllProteinsNorm!$A$1:$Q$3226,17,FALSE)</f>
        <v>201884.43323959701</v>
      </c>
      <c r="U2706" s="1">
        <f>VLOOKUP($E2706,[1]AllProteinsNorm!$A$1:$Q$3226,3,FALSE)</f>
        <v>115692.507440929</v>
      </c>
      <c r="V2706" s="1">
        <f>VLOOKUP($E2706,[1]AllProteinsNorm!$A$1:$Q$3226,7,FALSE)</f>
        <v>275615.402612868</v>
      </c>
      <c r="W2706" s="1">
        <f>VLOOKUP($E2706,[1]AllProteinsNorm!$A$1:$Q$3226,9,FALSE)</f>
        <v>158873.861820677</v>
      </c>
      <c r="X2706" s="1">
        <f>VLOOKUP($E2706,[1]AllProteinsNorm!$A$1:$Q$3226,12,FALSE)</f>
        <v>277826.279621461</v>
      </c>
      <c r="Y2706" s="29">
        <f>VLOOKUP($E2706,[1]AllProteinsNorm!$A$1:$Q$3226,14,FALSE)</f>
        <v>142138.39745263799</v>
      </c>
      <c r="Z2706" s="25">
        <f t="shared" si="314"/>
        <v>1.1350030228005925</v>
      </c>
      <c r="AA2706" s="1">
        <f t="shared" si="314"/>
        <v>0.85650782847267171</v>
      </c>
      <c r="AB2706" s="1">
        <f t="shared" si="314"/>
        <v>1.2157547263945638</v>
      </c>
      <c r="AC2706" s="1">
        <f t="shared" si="314"/>
        <v>0.71503575151158338</v>
      </c>
      <c r="AD2706" s="1">
        <f t="shared" si="314"/>
        <v>1.0776986708205882</v>
      </c>
      <c r="AE2706" s="1">
        <f t="shared" si="314"/>
        <v>1.1511630925352554</v>
      </c>
      <c r="AF2706" s="1">
        <f t="shared" si="314"/>
        <v>1.046813479378625</v>
      </c>
      <c r="AG2706" s="1">
        <f t="shared" si="314"/>
        <v>1.3965798816460462</v>
      </c>
      <c r="AH2706" s="1">
        <f t="shared" si="314"/>
        <v>0.75190577046648743</v>
      </c>
      <c r="AI2706" s="1">
        <f t="shared" si="314"/>
        <v>0.83675395003101172</v>
      </c>
      <c r="AJ2706" s="1">
        <f t="shared" si="314"/>
        <v>0.47951276399453602</v>
      </c>
      <c r="AK2706" s="1">
        <f t="shared" si="314"/>
        <v>1.1423479914967083</v>
      </c>
      <c r="AL2706" s="1">
        <f t="shared" si="314"/>
        <v>0.65848728057879058</v>
      </c>
      <c r="AM2706" s="1">
        <f t="shared" si="314"/>
        <v>1.151511452196907</v>
      </c>
      <c r="AN2706" s="29">
        <f t="shared" si="314"/>
        <v>0.58912350799440039</v>
      </c>
      <c r="AO2706" s="1">
        <f t="shared" si="315"/>
        <v>44828.07104632297</v>
      </c>
      <c r="AP2706" s="1">
        <f t="shared" si="316"/>
        <v>55419.239199548712</v>
      </c>
      <c r="AQ2706" s="29">
        <f t="shared" si="317"/>
        <v>68910.738789305309</v>
      </c>
    </row>
    <row r="2707" spans="1:43" x14ac:dyDescent="0.2">
      <c r="A2707" s="26"/>
      <c r="E2707" s="25" t="s">
        <v>5273</v>
      </c>
      <c r="F2707" s="26" t="s">
        <v>5274</v>
      </c>
      <c r="G2707" s="1">
        <v>5.7969808340721199E-2</v>
      </c>
      <c r="H2707" s="43">
        <v>0.51996834319983398</v>
      </c>
      <c r="I2707" s="1">
        <f>VLOOKUP(F2707,'[1]SUSMB vs SHAM all proteins sum'!$B$2:$E$3214,2,FALSE)</f>
        <v>0.213095361405573</v>
      </c>
      <c r="J2707" s="29">
        <f>VLOOKUP(F2707,'[1]SUSMB vs SHAM all proteins sum'!$B$2:$E$3214,3,FALSE)</f>
        <v>1.2496635273922601</v>
      </c>
      <c r="K2707" s="25">
        <f>VLOOKUP($E2707,[1]AllProteinsNorm!$A$1:$Q$3226,4,FALSE)</f>
        <v>56818.380661727097</v>
      </c>
      <c r="L2707" s="1">
        <f>VLOOKUP($E2707,[1]AllProteinsNorm!$A$1:$Q$3226,5,FALSE)</f>
        <v>41642.502866277602</v>
      </c>
      <c r="M2707" s="1">
        <f>VLOOKUP($E2707,[1]AllProteinsNorm!$A$1:$Q$3226,10,FALSE)</f>
        <v>34946.005807567199</v>
      </c>
      <c r="N2707" s="1">
        <f>VLOOKUP($E2707,[1]AllProteinsNorm!$A$1:$Q$3226,11,FALSE)</f>
        <v>31043.702122765299</v>
      </c>
      <c r="O2707" s="1">
        <f>VLOOKUP($E2707,[1]AllProteinsNorm!$A$1:$Q$3226,15,FALSE)</f>
        <v>36827.175265334001</v>
      </c>
      <c r="P2707" s="1">
        <f>VLOOKUP($E2707,[1]AllProteinsNorm!$A$1:$Q$3226,6,FALSE)</f>
        <v>29876.741944344201</v>
      </c>
      <c r="Q2707" s="1">
        <f>VLOOKUP($E2707,[1]AllProteinsNorm!$A$1:$Q$3226,8,FALSE)</f>
        <v>41891.656671649398</v>
      </c>
      <c r="R2707" s="1">
        <f>VLOOKUP($E2707,[1]AllProteinsNorm!$A$1:$Q$3226,13,FALSE)</f>
        <v>22146.591752192999</v>
      </c>
      <c r="S2707" s="1">
        <f>VLOOKUP($E2707,[1]AllProteinsNorm!$A$1:$Q$3226,16,FALSE)</f>
        <v>15448.3478856889</v>
      </c>
      <c r="T2707" s="1">
        <f>VLOOKUP($E2707,[1]AllProteinsNorm!$A$1:$Q$3226,17,FALSE)</f>
        <v>8390.7338017825696</v>
      </c>
      <c r="U2707" s="1">
        <f>VLOOKUP($E2707,[1]AllProteinsNorm!$A$1:$Q$3226,3,FALSE)</f>
        <v>71400.713176753998</v>
      </c>
      <c r="V2707" s="1">
        <f>VLOOKUP($E2707,[1]AllProteinsNorm!$A$1:$Q$3226,7,FALSE)</f>
        <v>34132.928795795</v>
      </c>
      <c r="W2707" s="1">
        <f>VLOOKUP($E2707,[1]AllProteinsNorm!$A$1:$Q$3226,9,FALSE)</f>
        <v>42523.693898493002</v>
      </c>
      <c r="X2707" s="1">
        <f>VLOOKUP($E2707,[1]AllProteinsNorm!$A$1:$Q$3226,12,FALSE)</f>
        <v>46966.698781543302</v>
      </c>
      <c r="Y2707" s="29">
        <f>VLOOKUP($E2707,[1]AllProteinsNorm!$A$1:$Q$3226,14,FALSE)</f>
        <v>59187.975835572397</v>
      </c>
      <c r="Z2707" s="25">
        <f t="shared" si="314"/>
        <v>1.4114420481356869</v>
      </c>
      <c r="AA2707" s="1">
        <f t="shared" si="314"/>
        <v>1.0344536195954388</v>
      </c>
      <c r="AB2707" s="1">
        <f t="shared" si="314"/>
        <v>0.8681039733400765</v>
      </c>
      <c r="AC2707" s="1">
        <f t="shared" si="314"/>
        <v>0.7711657036960361</v>
      </c>
      <c r="AD2707" s="1">
        <f t="shared" si="314"/>
        <v>0.91483465523276186</v>
      </c>
      <c r="AE2707" s="1">
        <f t="shared" si="314"/>
        <v>0.74217690385449209</v>
      </c>
      <c r="AF2707" s="1">
        <f t="shared" si="314"/>
        <v>1.0406429223045117</v>
      </c>
      <c r="AG2707" s="1">
        <f t="shared" si="314"/>
        <v>0.55014997713576219</v>
      </c>
      <c r="AH2707" s="1">
        <f t="shared" si="314"/>
        <v>0.38375693791598747</v>
      </c>
      <c r="AI2707" s="1">
        <f t="shared" si="314"/>
        <v>0.20843667779019978</v>
      </c>
      <c r="AJ2707" s="1">
        <f t="shared" si="314"/>
        <v>1.773686044390042</v>
      </c>
      <c r="AK2707" s="1">
        <f t="shared" si="314"/>
        <v>0.84790608896846453</v>
      </c>
      <c r="AL2707" s="1">
        <f t="shared" si="314"/>
        <v>1.0563435443138793</v>
      </c>
      <c r="AM2707" s="1">
        <f t="shared" si="314"/>
        <v>1.1667135309093184</v>
      </c>
      <c r="AN2707" s="29">
        <f t="shared" si="314"/>
        <v>1.4703058564046463</v>
      </c>
      <c r="AO2707" s="1">
        <f t="shared" si="315"/>
        <v>8956.049932289041</v>
      </c>
      <c r="AP2707" s="1">
        <f t="shared" si="316"/>
        <v>11609.08009391278</v>
      </c>
      <c r="AQ2707" s="29">
        <f t="shared" si="317"/>
        <v>13082.211095704883</v>
      </c>
    </row>
    <row r="2708" spans="1:43" x14ac:dyDescent="0.2">
      <c r="A2708" s="26"/>
      <c r="E2708" s="25" t="s">
        <v>5275</v>
      </c>
      <c r="F2708" s="26" t="s">
        <v>5276</v>
      </c>
      <c r="G2708" s="1">
        <v>0.95257303943213101</v>
      </c>
      <c r="H2708" s="1">
        <v>1.0062649469372</v>
      </c>
      <c r="I2708" s="1">
        <f>VLOOKUP(F2708,'[1]SUSMB vs SHAM all proteins sum'!$B$2:$E$3214,2,FALSE)</f>
        <v>0.59538475167226101</v>
      </c>
      <c r="J2708" s="29">
        <f>VLOOKUP(F2708,'[1]SUSMB vs SHAM all proteins sum'!$B$2:$E$3214,3,FALSE)</f>
        <v>0.93907515515161699</v>
      </c>
      <c r="K2708" s="25">
        <f>VLOOKUP($E2708,[1]AllProteinsNorm!$A$1:$Q$3226,4,FALSE)</f>
        <v>513156.543968304</v>
      </c>
      <c r="L2708" s="1">
        <f>VLOOKUP($E2708,[1]AllProteinsNorm!$A$1:$Q$3226,5,FALSE)</f>
        <v>606785.517596866</v>
      </c>
      <c r="M2708" s="1">
        <f>VLOOKUP($E2708,[1]AllProteinsNorm!$A$1:$Q$3226,10,FALSE)</f>
        <v>456537.25488511199</v>
      </c>
      <c r="N2708" s="1">
        <f>VLOOKUP($E2708,[1]AllProteinsNorm!$A$1:$Q$3226,11,FALSE)</f>
        <v>581821.13700349303</v>
      </c>
      <c r="O2708" s="1">
        <f>VLOOKUP($E2708,[1]AllProteinsNorm!$A$1:$Q$3226,15,FALSE)</f>
        <v>375348.38550050801</v>
      </c>
      <c r="P2708" s="1">
        <f>VLOOKUP($E2708,[1]AllProteinsNorm!$A$1:$Q$3226,6,FALSE)</f>
        <v>577698.07845069305</v>
      </c>
      <c r="Q2708" s="1">
        <f>VLOOKUP($E2708,[1]AllProteinsNorm!$A$1:$Q$3226,8,FALSE)</f>
        <v>442256.76500724698</v>
      </c>
      <c r="R2708" s="1">
        <f>VLOOKUP($E2708,[1]AllProteinsNorm!$A$1:$Q$3226,13,FALSE)</f>
        <v>450017.56730441801</v>
      </c>
      <c r="S2708" s="1">
        <f>VLOOKUP($E2708,[1]AllProteinsNorm!$A$1:$Q$3226,16,FALSE)</f>
        <v>547934.141704635</v>
      </c>
      <c r="T2708" s="1">
        <f>VLOOKUP($E2708,[1]AllProteinsNorm!$A$1:$Q$3226,17,FALSE)</f>
        <v>508409.705529142</v>
      </c>
      <c r="U2708" s="1">
        <f>VLOOKUP($E2708,[1]AllProteinsNorm!$A$1:$Q$3226,3,FALSE)</f>
        <v>404509.03527138202</v>
      </c>
      <c r="V2708" s="1">
        <f>VLOOKUP($E2708,[1]AllProteinsNorm!$A$1:$Q$3226,7,FALSE)</f>
        <v>513979.98630018003</v>
      </c>
      <c r="W2708" s="1">
        <f>VLOOKUP($E2708,[1]AllProteinsNorm!$A$1:$Q$3226,9,FALSE)</f>
        <v>484019.61401288101</v>
      </c>
      <c r="X2708" s="1">
        <f>VLOOKUP($E2708,[1]AllProteinsNorm!$A$1:$Q$3226,12,FALSE)</f>
        <v>390944.51446269598</v>
      </c>
      <c r="Y2708" s="29">
        <f>VLOOKUP($E2708,[1]AllProteinsNorm!$A$1:$Q$3226,14,FALSE)</f>
        <v>576281.37265344302</v>
      </c>
      <c r="Z2708" s="25">
        <f t="shared" si="314"/>
        <v>1.0126828471227685</v>
      </c>
      <c r="AA2708" s="1">
        <f t="shared" si="314"/>
        <v>1.1974538623262914</v>
      </c>
      <c r="AB2708" s="1">
        <f t="shared" si="314"/>
        <v>0.90094816587435878</v>
      </c>
      <c r="AC2708" s="1">
        <f t="shared" si="314"/>
        <v>1.148188194153277</v>
      </c>
      <c r="AD2708" s="1">
        <f t="shared" si="314"/>
        <v>0.74072693052330441</v>
      </c>
      <c r="AE2708" s="1">
        <f t="shared" si="314"/>
        <v>1.1400515919347516</v>
      </c>
      <c r="AF2708" s="1">
        <f t="shared" si="314"/>
        <v>0.87276649827641528</v>
      </c>
      <c r="AG2708" s="1">
        <f t="shared" si="314"/>
        <v>0.8880819638173586</v>
      </c>
      <c r="AH2708" s="1">
        <f t="shared" si="314"/>
        <v>1.0813142951783026</v>
      </c>
      <c r="AI2708" s="1">
        <f t="shared" si="314"/>
        <v>1.0033152537014143</v>
      </c>
      <c r="AJ2708" s="1">
        <f t="shared" si="314"/>
        <v>0.79827367757549161</v>
      </c>
      <c r="AK2708" s="1">
        <f t="shared" si="314"/>
        <v>1.0143078598696333</v>
      </c>
      <c r="AL2708" s="1">
        <f t="shared" si="314"/>
        <v>0.95518290966606723</v>
      </c>
      <c r="AM2708" s="1">
        <f t="shared" si="314"/>
        <v>0.77150493085705429</v>
      </c>
      <c r="AN2708" s="29">
        <f t="shared" si="314"/>
        <v>1.1372558102631392</v>
      </c>
      <c r="AO2708" s="1">
        <f t="shared" si="315"/>
        <v>84227.698788251684</v>
      </c>
      <c r="AP2708" s="1">
        <f t="shared" si="316"/>
        <v>53102.56521410212</v>
      </c>
      <c r="AQ2708" s="29">
        <f t="shared" si="317"/>
        <v>69119.411054369179</v>
      </c>
    </row>
    <row r="2709" spans="1:43" x14ac:dyDescent="0.2">
      <c r="A2709" s="26"/>
      <c r="E2709" s="25" t="s">
        <v>5277</v>
      </c>
      <c r="F2709" s="26" t="s">
        <v>5278</v>
      </c>
      <c r="G2709" s="1">
        <v>0.58291260127357103</v>
      </c>
      <c r="H2709" s="1">
        <v>1.0544880759856901</v>
      </c>
      <c r="I2709" s="1">
        <f>VLOOKUP(F2709,'[1]SUSMB vs SHAM all proteins sum'!$B$2:$E$3214,2,FALSE)</f>
        <v>0.62199708433078005</v>
      </c>
      <c r="J2709" s="29">
        <f>VLOOKUP(F2709,'[1]SUSMB vs SHAM all proteins sum'!$B$2:$E$3214,3,FALSE)</f>
        <v>0.93565003902088495</v>
      </c>
      <c r="K2709" s="25">
        <f>VLOOKUP($E2709,[1]AllProteinsNorm!$A$1:$Q$3226,4,FALSE)</f>
        <v>432016.97856869199</v>
      </c>
      <c r="L2709" s="1">
        <f>VLOOKUP($E2709,[1]AllProteinsNorm!$A$1:$Q$3226,5,FALSE)</f>
        <v>649686.25084786396</v>
      </c>
      <c r="M2709" s="1">
        <f>VLOOKUP($E2709,[1]AllProteinsNorm!$A$1:$Q$3226,10,FALSE)</f>
        <v>475723.27798697102</v>
      </c>
      <c r="N2709" s="1">
        <f>VLOOKUP($E2709,[1]AllProteinsNorm!$A$1:$Q$3226,11,FALSE)</f>
        <v>503520.20925813599</v>
      </c>
      <c r="O2709" s="1">
        <f>VLOOKUP($E2709,[1]AllProteinsNorm!$A$1:$Q$3226,15,FALSE)</f>
        <v>399626.05416239297</v>
      </c>
      <c r="P2709" s="1">
        <f>VLOOKUP($E2709,[1]AllProteinsNorm!$A$1:$Q$3226,6,FALSE)</f>
        <v>557773.91184954101</v>
      </c>
      <c r="Q2709" s="1">
        <f>VLOOKUP($E2709,[1]AllProteinsNorm!$A$1:$Q$3226,8,FALSE)</f>
        <v>492257.631264208</v>
      </c>
      <c r="R2709" s="1">
        <f>VLOOKUP($E2709,[1]AllProteinsNorm!$A$1:$Q$3226,13,FALSE)</f>
        <v>563268.03363679606</v>
      </c>
      <c r="S2709" s="1">
        <f>VLOOKUP($E2709,[1]AllProteinsNorm!$A$1:$Q$3226,16,FALSE)</f>
        <v>500776.99637394201</v>
      </c>
      <c r="T2709" s="1">
        <f>VLOOKUP($E2709,[1]AllProteinsNorm!$A$1:$Q$3226,17,FALSE)</f>
        <v>452301.29327783699</v>
      </c>
      <c r="U2709" s="1">
        <f>VLOOKUP($E2709,[1]AllProteinsNorm!$A$1:$Q$3226,3,FALSE)</f>
        <v>319940.82299836399</v>
      </c>
      <c r="V2709" s="1">
        <f>VLOOKUP($E2709,[1]AllProteinsNorm!$A$1:$Q$3226,7,FALSE)</f>
        <v>422481.103728685</v>
      </c>
      <c r="W2709" s="1">
        <f>VLOOKUP($E2709,[1]AllProteinsNorm!$A$1:$Q$3226,9,FALSE)</f>
        <v>570672.36350791506</v>
      </c>
      <c r="X2709" s="1">
        <f>VLOOKUP($E2709,[1]AllProteinsNorm!$A$1:$Q$3226,12,FALSE)</f>
        <v>502398.74312256498</v>
      </c>
      <c r="Y2709" s="29">
        <f>VLOOKUP($E2709,[1]AllProteinsNorm!$A$1:$Q$3226,14,FALSE)</f>
        <v>497146.58798333799</v>
      </c>
      <c r="Z2709" s="25">
        <f t="shared" ref="Z2709:AN2725" si="318">K2709/AVERAGE($K2709:$O2709)</f>
        <v>0.87787889001146624</v>
      </c>
      <c r="AA2709" s="1">
        <f t="shared" si="318"/>
        <v>1.3201931244453327</v>
      </c>
      <c r="AB2709" s="1">
        <f t="shared" si="318"/>
        <v>0.96669215320067403</v>
      </c>
      <c r="AC2709" s="1">
        <f t="shared" si="318"/>
        <v>1.0231768294532193</v>
      </c>
      <c r="AD2709" s="1">
        <f t="shared" si="318"/>
        <v>0.8120590028893081</v>
      </c>
      <c r="AE2709" s="1">
        <f t="shared" si="318"/>
        <v>1.1334229136875726</v>
      </c>
      <c r="AF2709" s="1">
        <f t="shared" si="318"/>
        <v>1.0002907394186697</v>
      </c>
      <c r="AG2709" s="1">
        <f t="shared" si="318"/>
        <v>1.1445872284609475</v>
      </c>
      <c r="AH2709" s="1">
        <f t="shared" si="318"/>
        <v>1.0176024914033122</v>
      </c>
      <c r="AI2709" s="1">
        <f t="shared" si="318"/>
        <v>0.91909757484303023</v>
      </c>
      <c r="AJ2709" s="1">
        <f t="shared" si="318"/>
        <v>0.6501348523238647</v>
      </c>
      <c r="AK2709" s="1">
        <f t="shared" si="318"/>
        <v>0.85850154227951236</v>
      </c>
      <c r="AL2709" s="1">
        <f t="shared" si="318"/>
        <v>1.1596331762152976</v>
      </c>
      <c r="AM2709" s="1">
        <f t="shared" si="318"/>
        <v>1.0208979573367984</v>
      </c>
      <c r="AN2709" s="29">
        <f t="shared" si="318"/>
        <v>1.0102253302121229</v>
      </c>
      <c r="AO2709" s="1">
        <f t="shared" si="315"/>
        <v>86479.412259393823</v>
      </c>
      <c r="AP2709" s="1">
        <f t="shared" si="316"/>
        <v>41940.861605392281</v>
      </c>
      <c r="AQ2709" s="29">
        <f t="shared" si="317"/>
        <v>85344.22428714238</v>
      </c>
    </row>
    <row r="2710" spans="1:43" x14ac:dyDescent="0.2">
      <c r="A2710" s="26"/>
      <c r="E2710" s="25" t="s">
        <v>5279</v>
      </c>
      <c r="F2710" s="26" t="s">
        <v>5280</v>
      </c>
      <c r="G2710" s="1">
        <v>0.50671765383558398</v>
      </c>
      <c r="H2710" s="1">
        <v>0.92510509680004205</v>
      </c>
      <c r="I2710" s="1">
        <f>VLOOKUP(F2710,'[1]SUSMB vs SHAM all proteins sum'!$B$2:$E$3214,2,FALSE)</f>
        <v>0.807650441826264</v>
      </c>
      <c r="J2710" s="29">
        <f>VLOOKUP(F2710,'[1]SUSMB vs SHAM all proteins sum'!$B$2:$E$3214,3,FALSE)</f>
        <v>1.0459651422081799</v>
      </c>
      <c r="K2710" s="25">
        <f>VLOOKUP($E2710,[1]AllProteinsNorm!$A$1:$Q$3226,4,FALSE)</f>
        <v>228121.72394859901</v>
      </c>
      <c r="L2710" s="1">
        <f>VLOOKUP($E2710,[1]AllProteinsNorm!$A$1:$Q$3226,5,FALSE)</f>
        <v>299060.64375588601</v>
      </c>
      <c r="M2710" s="1">
        <f>VLOOKUP($E2710,[1]AllProteinsNorm!$A$1:$Q$3226,10,FALSE)</f>
        <v>183430.67189826799</v>
      </c>
      <c r="N2710" s="1">
        <f>VLOOKUP($E2710,[1]AllProteinsNorm!$A$1:$Q$3226,11,FALSE)</f>
        <v>187104.210308826</v>
      </c>
      <c r="O2710" s="1">
        <f>VLOOKUP($E2710,[1]AllProteinsNorm!$A$1:$Q$3226,15,FALSE)</f>
        <v>202471.64951512299</v>
      </c>
      <c r="P2710" s="1">
        <f>VLOOKUP($E2710,[1]AllProteinsNorm!$A$1:$Q$3226,6,FALSE)</f>
        <v>165006.58416449299</v>
      </c>
      <c r="Q2710" s="1">
        <f>VLOOKUP($E2710,[1]AllProteinsNorm!$A$1:$Q$3226,8,FALSE)</f>
        <v>244222.74829760101</v>
      </c>
      <c r="R2710" s="1">
        <f>VLOOKUP($E2710,[1]AllProteinsNorm!$A$1:$Q$3226,13,FALSE)</f>
        <v>219731.285465325</v>
      </c>
      <c r="S2710" s="1">
        <f>VLOOKUP($E2710,[1]AllProteinsNorm!$A$1:$Q$3226,16,FALSE)</f>
        <v>191260.02662181799</v>
      </c>
      <c r="T2710" s="1">
        <f>VLOOKUP($E2710,[1]AllProteinsNorm!$A$1:$Q$3226,17,FALSE)</f>
        <v>189669.50856739099</v>
      </c>
      <c r="U2710" s="1">
        <f>VLOOKUP($E2710,[1]AllProteinsNorm!$A$1:$Q$3226,3,FALSE)</f>
        <v>303482.973187002</v>
      </c>
      <c r="V2710" s="1">
        <f>VLOOKUP($E2710,[1]AllProteinsNorm!$A$1:$Q$3226,7,FALSE)</f>
        <v>130772.959496874</v>
      </c>
      <c r="W2710" s="1">
        <f>VLOOKUP($E2710,[1]AllProteinsNorm!$A$1:$Q$3226,9,FALSE)</f>
        <v>286741.98377287202</v>
      </c>
      <c r="X2710" s="1">
        <f>VLOOKUP($E2710,[1]AllProteinsNorm!$A$1:$Q$3226,12,FALSE)</f>
        <v>200312.70082562399</v>
      </c>
      <c r="Y2710" s="29">
        <f>VLOOKUP($E2710,[1]AllProteinsNorm!$A$1:$Q$3226,14,FALSE)</f>
        <v>260363.22956151201</v>
      </c>
      <c r="Z2710" s="25">
        <f t="shared" si="318"/>
        <v>1.0367388912370916</v>
      </c>
      <c r="AA2710" s="1">
        <f t="shared" si="318"/>
        <v>1.3591331630037518</v>
      </c>
      <c r="AB2710" s="1">
        <f t="shared" si="318"/>
        <v>0.83363262433320306</v>
      </c>
      <c r="AC2710" s="1">
        <f t="shared" si="318"/>
        <v>0.85032765921526854</v>
      </c>
      <c r="AD2710" s="1">
        <f t="shared" si="318"/>
        <v>0.92016766221068513</v>
      </c>
      <c r="AE2710" s="1">
        <f t="shared" si="318"/>
        <v>0.74990114993196333</v>
      </c>
      <c r="AF2710" s="1">
        <f t="shared" si="318"/>
        <v>1.1099127996331501</v>
      </c>
      <c r="AG2710" s="1">
        <f t="shared" si="318"/>
        <v>0.99860708274653964</v>
      </c>
      <c r="AH2710" s="1">
        <f t="shared" si="318"/>
        <v>0.86921448999113593</v>
      </c>
      <c r="AI2710" s="1">
        <f t="shared" si="318"/>
        <v>0.86198610377829654</v>
      </c>
      <c r="AJ2710" s="1">
        <f t="shared" si="318"/>
        <v>1.3792312090457561</v>
      </c>
      <c r="AK2710" s="1">
        <f t="shared" si="318"/>
        <v>0.59432048244178137</v>
      </c>
      <c r="AL2710" s="1">
        <f t="shared" si="318"/>
        <v>1.303148867991172</v>
      </c>
      <c r="AM2710" s="1">
        <f t="shared" si="318"/>
        <v>0.91035594401109232</v>
      </c>
      <c r="AN2710" s="29">
        <f t="shared" si="318"/>
        <v>1.1832660268485931</v>
      </c>
      <c r="AO2710" s="1">
        <f t="shared" si="315"/>
        <v>42528.184683413005</v>
      </c>
      <c r="AP2710" s="1">
        <f t="shared" si="316"/>
        <v>27324.192237284136</v>
      </c>
      <c r="AQ2710" s="29">
        <f t="shared" si="317"/>
        <v>63353.011869661881</v>
      </c>
    </row>
    <row r="2711" spans="1:43" x14ac:dyDescent="0.2">
      <c r="A2711" s="26"/>
      <c r="E2711" s="25" t="s">
        <v>5281</v>
      </c>
      <c r="F2711" s="26" t="s">
        <v>5282</v>
      </c>
      <c r="G2711" s="1">
        <v>0.98191025344660698</v>
      </c>
      <c r="H2711" s="1">
        <v>1.00319983669906</v>
      </c>
      <c r="I2711" s="1">
        <f>VLOOKUP(F2711,'[1]SUSMB vs SHAM all proteins sum'!$B$2:$E$3214,2,FALSE)</f>
        <v>0.42963376036096801</v>
      </c>
      <c r="J2711" s="29">
        <f>VLOOKUP(F2711,'[1]SUSMB vs SHAM all proteins sum'!$B$2:$E$3214,3,FALSE)</f>
        <v>1.11616401494224</v>
      </c>
      <c r="K2711" s="25">
        <f>VLOOKUP($E2711,[1]AllProteinsNorm!$A$1:$Q$3226,4,FALSE)</f>
        <v>94299.625258396598</v>
      </c>
      <c r="L2711" s="1">
        <f>VLOOKUP($E2711,[1]AllProteinsNorm!$A$1:$Q$3226,5,FALSE)</f>
        <v>176445.61988253199</v>
      </c>
      <c r="M2711" s="1">
        <f>VLOOKUP($E2711,[1]AllProteinsNorm!$A$1:$Q$3226,10,FALSE)</f>
        <v>131400.023079026</v>
      </c>
      <c r="N2711" s="1">
        <f>VLOOKUP($E2711,[1]AllProteinsNorm!$A$1:$Q$3226,11,FALSE)</f>
        <v>156818.293125886</v>
      </c>
      <c r="O2711" s="1">
        <f>VLOOKUP($E2711,[1]AllProteinsNorm!$A$1:$Q$3226,15,FALSE)</f>
        <v>103135.71231803999</v>
      </c>
      <c r="P2711" s="1">
        <f>VLOOKUP($E2711,[1]AllProteinsNorm!$A$1:$Q$3226,6,FALSE)</f>
        <v>133004.36341330499</v>
      </c>
      <c r="Q2711" s="1">
        <f>VLOOKUP($E2711,[1]AllProteinsNorm!$A$1:$Q$3226,8,FALSE)</f>
        <v>104093.223233221</v>
      </c>
      <c r="R2711" s="1">
        <f>VLOOKUP($E2711,[1]AllProteinsNorm!$A$1:$Q$3226,13,FALSE)</f>
        <v>136742.02055383701</v>
      </c>
      <c r="S2711" s="1">
        <f>VLOOKUP($E2711,[1]AllProteinsNorm!$A$1:$Q$3226,16,FALSE)</f>
        <v>155474.056296878</v>
      </c>
      <c r="T2711" s="1">
        <f>VLOOKUP($E2711,[1]AllProteinsNorm!$A$1:$Q$3226,17,FALSE)</f>
        <v>122070.60057961399</v>
      </c>
      <c r="U2711" s="1">
        <f>VLOOKUP($E2711,[1]AllProteinsNorm!$A$1:$Q$3226,3,FALSE)</f>
        <v>135562.930358791</v>
      </c>
      <c r="V2711" s="1">
        <f>VLOOKUP($E2711,[1]AllProteinsNorm!$A$1:$Q$3226,7,FALSE)</f>
        <v>135293.30968734101</v>
      </c>
      <c r="W2711" s="1">
        <f>VLOOKUP($E2711,[1]AllProteinsNorm!$A$1:$Q$3226,9,FALSE)</f>
        <v>150569.45365762801</v>
      </c>
      <c r="X2711" s="1">
        <f>VLOOKUP($E2711,[1]AllProteinsNorm!$A$1:$Q$3226,12,FALSE)</f>
        <v>126656.358176436</v>
      </c>
      <c r="Y2711" s="29">
        <f>VLOOKUP($E2711,[1]AllProteinsNorm!$A$1:$Q$3226,14,FALSE)</f>
        <v>175138.25931657001</v>
      </c>
      <c r="Z2711" s="25">
        <f t="shared" si="318"/>
        <v>0.7121260285981561</v>
      </c>
      <c r="AA2711" s="1">
        <f t="shared" si="318"/>
        <v>1.3324710273893599</v>
      </c>
      <c r="AB2711" s="1">
        <f t="shared" si="318"/>
        <v>0.99229849892368371</v>
      </c>
      <c r="AC2711" s="1">
        <f t="shared" si="318"/>
        <v>1.184250605336685</v>
      </c>
      <c r="AD2711" s="1">
        <f t="shared" si="318"/>
        <v>0.77885383975211531</v>
      </c>
      <c r="AE2711" s="1">
        <f t="shared" si="318"/>
        <v>1.0044140561980559</v>
      </c>
      <c r="AF2711" s="1">
        <f t="shared" si="318"/>
        <v>0.78608471096182364</v>
      </c>
      <c r="AG2711" s="1">
        <f t="shared" si="318"/>
        <v>1.0326398622758124</v>
      </c>
      <c r="AH2711" s="1">
        <f t="shared" si="318"/>
        <v>1.1740992814908713</v>
      </c>
      <c r="AI2711" s="1">
        <f t="shared" si="318"/>
        <v>0.9218451479648051</v>
      </c>
      <c r="AJ2711" s="1">
        <f t="shared" si="318"/>
        <v>1.0237356824802264</v>
      </c>
      <c r="AK2711" s="1">
        <f t="shared" si="318"/>
        <v>1.0216995779096989</v>
      </c>
      <c r="AL2711" s="1">
        <f t="shared" si="318"/>
        <v>1.1370610091777993</v>
      </c>
      <c r="AM2711" s="1">
        <f t="shared" si="318"/>
        <v>0.95647558617270134</v>
      </c>
      <c r="AN2711" s="29">
        <f t="shared" si="318"/>
        <v>1.3225981834068601</v>
      </c>
      <c r="AO2711" s="1">
        <f t="shared" si="315"/>
        <v>31129.743788832366</v>
      </c>
      <c r="AP2711" s="1">
        <f t="shared" si="316"/>
        <v>16953.240428242127</v>
      </c>
      <c r="AQ2711" s="29">
        <f t="shared" si="317"/>
        <v>17079.035955346571</v>
      </c>
    </row>
    <row r="2712" spans="1:43" x14ac:dyDescent="0.2">
      <c r="A2712" s="26"/>
      <c r="E2712" s="25" t="s">
        <v>5283</v>
      </c>
      <c r="F2712" s="26" t="s">
        <v>5284</v>
      </c>
      <c r="G2712" s="1">
        <v>0.54575061351502596</v>
      </c>
      <c r="H2712" s="1">
        <v>1.0492104133753399</v>
      </c>
      <c r="I2712" s="1">
        <f>VLOOKUP(F2712,'[1]SUSMB vs SHAM all proteins sum'!$B$2:$E$3214,2,FALSE)</f>
        <v>0.34507775370178101</v>
      </c>
      <c r="J2712" s="29">
        <f>VLOOKUP(F2712,'[1]SUSMB vs SHAM all proteins sum'!$B$2:$E$3214,3,FALSE)</f>
        <v>0.92550744106221305</v>
      </c>
      <c r="K2712" s="25">
        <f>VLOOKUP($E2712,[1]AllProteinsNorm!$A$1:$Q$3226,4,FALSE)</f>
        <v>1266709.95609141</v>
      </c>
      <c r="L2712" s="1">
        <f>VLOOKUP($E2712,[1]AllProteinsNorm!$A$1:$Q$3226,5,FALSE)</f>
        <v>1476164.97257164</v>
      </c>
      <c r="M2712" s="1">
        <f>VLOOKUP($E2712,[1]AllProteinsNorm!$A$1:$Q$3226,10,FALSE)</f>
        <v>1045983.0968360699</v>
      </c>
      <c r="N2712" s="1">
        <f>VLOOKUP($E2712,[1]AllProteinsNorm!$A$1:$Q$3226,11,FALSE)</f>
        <v>1302495.5931480799</v>
      </c>
      <c r="O2712" s="1">
        <f>VLOOKUP($E2712,[1]AllProteinsNorm!$A$1:$Q$3226,15,FALSE)</f>
        <v>1168023.9989707801</v>
      </c>
      <c r="P2712" s="1">
        <f>VLOOKUP($E2712,[1]AllProteinsNorm!$A$1:$Q$3226,6,FALSE)</f>
        <v>1163559.0083556999</v>
      </c>
      <c r="Q2712" s="1">
        <f>VLOOKUP($E2712,[1]AllProteinsNorm!$A$1:$Q$3226,8,FALSE)</f>
        <v>1228431.3938404201</v>
      </c>
      <c r="R2712" s="1">
        <f>VLOOKUP($E2712,[1]AllProteinsNorm!$A$1:$Q$3226,13,FALSE)</f>
        <v>1284909.4971547299</v>
      </c>
      <c r="S2712" s="1">
        <f>VLOOKUP($E2712,[1]AllProteinsNorm!$A$1:$Q$3226,16,FALSE)</f>
        <v>1315947.4125285901</v>
      </c>
      <c r="T2712" s="1">
        <f>VLOOKUP($E2712,[1]AllProteinsNorm!$A$1:$Q$3226,17,FALSE)</f>
        <v>1565407.2586626201</v>
      </c>
      <c r="U2712" s="1">
        <f>VLOOKUP($E2712,[1]AllProteinsNorm!$A$1:$Q$3226,3,FALSE)</f>
        <v>1045363.5068094101</v>
      </c>
      <c r="V2712" s="1">
        <f>VLOOKUP($E2712,[1]AllProteinsNorm!$A$1:$Q$3226,7,FALSE)</f>
        <v>1230641.8773030799</v>
      </c>
      <c r="W2712" s="1">
        <f>VLOOKUP($E2712,[1]AllProteinsNorm!$A$1:$Q$3226,9,FALSE)</f>
        <v>1045374.23767756</v>
      </c>
      <c r="X2712" s="1">
        <f>VLOOKUP($E2712,[1]AllProteinsNorm!$A$1:$Q$3226,12,FALSE)</f>
        <v>1362526.5924965199</v>
      </c>
      <c r="Y2712" s="29">
        <f>VLOOKUP($E2712,[1]AllProteinsNorm!$A$1:$Q$3226,14,FALSE)</f>
        <v>1102677.5797132901</v>
      </c>
      <c r="Z2712" s="25">
        <f t="shared" si="318"/>
        <v>1.011849766441683</v>
      </c>
      <c r="AA2712" s="1">
        <f t="shared" si="318"/>
        <v>1.1791627400915605</v>
      </c>
      <c r="AB2712" s="1">
        <f t="shared" si="318"/>
        <v>0.83553282828950115</v>
      </c>
      <c r="AC2712" s="1">
        <f t="shared" si="318"/>
        <v>1.0404353856859554</v>
      </c>
      <c r="AD2712" s="1">
        <f t="shared" si="318"/>
        <v>0.93301927949130048</v>
      </c>
      <c r="AE2712" s="1">
        <f t="shared" si="318"/>
        <v>0.92945263845456816</v>
      </c>
      <c r="AF2712" s="1">
        <f t="shared" si="318"/>
        <v>0.98127279490440977</v>
      </c>
      <c r="AG2712" s="1">
        <f t="shared" si="318"/>
        <v>1.0263875864735774</v>
      </c>
      <c r="AH2712" s="1">
        <f t="shared" si="318"/>
        <v>1.0511807186905084</v>
      </c>
      <c r="AI2712" s="1">
        <f t="shared" si="318"/>
        <v>1.2504496088049881</v>
      </c>
      <c r="AJ2712" s="1">
        <f t="shared" si="318"/>
        <v>0.8350378988695889</v>
      </c>
      <c r="AK2712" s="1">
        <f t="shared" si="318"/>
        <v>0.98303853232887672</v>
      </c>
      <c r="AL2712" s="1">
        <f t="shared" si="318"/>
        <v>0.83504647070276894</v>
      </c>
      <c r="AM2712" s="1">
        <f t="shared" si="318"/>
        <v>1.0883882358059687</v>
      </c>
      <c r="AN2712" s="29">
        <f t="shared" si="318"/>
        <v>0.88082046417013948</v>
      </c>
      <c r="AO2712" s="1">
        <f t="shared" si="315"/>
        <v>143185.87802558101</v>
      </c>
      <c r="AP2712" s="1">
        <f t="shared" si="316"/>
        <v>137100.36235107796</v>
      </c>
      <c r="AQ2712" s="29">
        <f t="shared" si="317"/>
        <v>122912.77184005648</v>
      </c>
    </row>
    <row r="2713" spans="1:43" x14ac:dyDescent="0.2">
      <c r="A2713" s="26"/>
      <c r="E2713" s="25" t="s">
        <v>5285</v>
      </c>
      <c r="F2713" s="26" t="s">
        <v>5286</v>
      </c>
      <c r="G2713" s="1">
        <v>0.77295756336933696</v>
      </c>
      <c r="H2713" s="1">
        <v>0.92261988023617103</v>
      </c>
      <c r="I2713" s="1">
        <f>VLOOKUP(F2713,'[1]SUSMB vs SHAM all proteins sum'!$B$2:$E$3214,2,FALSE)</f>
        <v>0.75682109772738304</v>
      </c>
      <c r="J2713" s="29">
        <f>VLOOKUP(F2713,'[1]SUSMB vs SHAM all proteins sum'!$B$2:$E$3214,3,FALSE)</f>
        <v>0.94441006107311798</v>
      </c>
      <c r="K2713" s="25">
        <f>VLOOKUP($E2713,[1]AllProteinsNorm!$A$1:$Q$3226,4,FALSE)</f>
        <v>190571.54417831</v>
      </c>
      <c r="L2713" s="1">
        <f>VLOOKUP($E2713,[1]AllProteinsNorm!$A$1:$Q$3226,5,FALSE)</f>
        <v>420304.66446324799</v>
      </c>
      <c r="M2713" s="1">
        <f>VLOOKUP($E2713,[1]AllProteinsNorm!$A$1:$Q$3226,10,FALSE)</f>
        <v>413662.22888423601</v>
      </c>
      <c r="N2713" s="1">
        <f>VLOOKUP($E2713,[1]AllProteinsNorm!$A$1:$Q$3226,11,FALSE)</f>
        <v>412722.48798791901</v>
      </c>
      <c r="O2713" s="1">
        <f>VLOOKUP($E2713,[1]AllProteinsNorm!$A$1:$Q$3226,15,FALSE)</f>
        <v>379376.239888813</v>
      </c>
      <c r="P2713" s="1">
        <f>VLOOKUP($E2713,[1]AllProteinsNorm!$A$1:$Q$3226,6,FALSE)</f>
        <v>459028.21579383197</v>
      </c>
      <c r="Q2713" s="1">
        <f>VLOOKUP($E2713,[1]AllProteinsNorm!$A$1:$Q$3226,8,FALSE)</f>
        <v>388464.88935602101</v>
      </c>
      <c r="R2713" s="1">
        <f>VLOOKUP($E2713,[1]AllProteinsNorm!$A$1:$Q$3226,13,FALSE)</f>
        <v>403333.24944154802</v>
      </c>
      <c r="S2713" s="1">
        <f>VLOOKUP($E2713,[1]AllProteinsNorm!$A$1:$Q$3226,16,FALSE)</f>
        <v>359705.300193762</v>
      </c>
      <c r="T2713" s="1">
        <f>VLOOKUP($E2713,[1]AllProteinsNorm!$A$1:$Q$3226,17,FALSE)</f>
        <v>134062.84045990399</v>
      </c>
      <c r="U2713" s="1">
        <f>VLOOKUP($E2713,[1]AllProteinsNorm!$A$1:$Q$3226,3,FALSE)</f>
        <v>261305.494400503</v>
      </c>
      <c r="V2713" s="1">
        <f>VLOOKUP($E2713,[1]AllProteinsNorm!$A$1:$Q$3226,7,FALSE)</f>
        <v>435192.299695794</v>
      </c>
      <c r="W2713" s="1">
        <f>VLOOKUP($E2713,[1]AllProteinsNorm!$A$1:$Q$3226,9,FALSE)</f>
        <v>382459.237575398</v>
      </c>
      <c r="X2713" s="1">
        <f>VLOOKUP($E2713,[1]AllProteinsNorm!$A$1:$Q$3226,12,FALSE)</f>
        <v>294129.35390217899</v>
      </c>
      <c r="Y2713" s="29">
        <f>VLOOKUP($E2713,[1]AllProteinsNorm!$A$1:$Q$3226,14,FALSE)</f>
        <v>304681.54472057801</v>
      </c>
      <c r="Z2713" s="25">
        <f t="shared" si="318"/>
        <v>0.52451735494490892</v>
      </c>
      <c r="AA2713" s="1">
        <f t="shared" si="318"/>
        <v>1.1568206146716091</v>
      </c>
      <c r="AB2713" s="1">
        <f t="shared" si="318"/>
        <v>1.1385383849960422</v>
      </c>
      <c r="AC2713" s="1">
        <f t="shared" si="318"/>
        <v>1.1359519001596252</v>
      </c>
      <c r="AD2713" s="1">
        <f t="shared" si="318"/>
        <v>1.0441717452278141</v>
      </c>
      <c r="AE2713" s="1">
        <f t="shared" si="318"/>
        <v>1.2634009270974085</v>
      </c>
      <c r="AF2713" s="1">
        <f t="shared" si="318"/>
        <v>1.0691867830138384</v>
      </c>
      <c r="AG2713" s="1">
        <f t="shared" si="318"/>
        <v>1.1101095395463254</v>
      </c>
      <c r="AH2713" s="1">
        <f t="shared" si="318"/>
        <v>0.99003066502291714</v>
      </c>
      <c r="AI2713" s="1">
        <f t="shared" si="318"/>
        <v>0.36898628689620216</v>
      </c>
      <c r="AJ2713" s="1">
        <f t="shared" si="318"/>
        <v>0.71920111340065962</v>
      </c>
      <c r="AK2713" s="1">
        <f t="shared" si="318"/>
        <v>1.1977964229289704</v>
      </c>
      <c r="AL2713" s="1">
        <f t="shared" si="318"/>
        <v>1.0526571977587325</v>
      </c>
      <c r="AM2713" s="1">
        <f t="shared" si="318"/>
        <v>0.80954347820195149</v>
      </c>
      <c r="AN2713" s="29">
        <f t="shared" si="318"/>
        <v>0.83858667686419208</v>
      </c>
      <c r="AO2713" s="1">
        <f t="shared" si="315"/>
        <v>87546.592582818834</v>
      </c>
      <c r="AP2713" s="1">
        <f t="shared" si="316"/>
        <v>112185.86441625933</v>
      </c>
      <c r="AQ2713" s="29">
        <f t="shared" si="317"/>
        <v>63733.574292494792</v>
      </c>
    </row>
    <row r="2714" spans="1:43" x14ac:dyDescent="0.2">
      <c r="A2714" s="26"/>
      <c r="E2714" s="25" t="s">
        <v>5287</v>
      </c>
      <c r="F2714" s="26" t="s">
        <v>5288</v>
      </c>
      <c r="G2714" s="1">
        <v>0.26078073983991601</v>
      </c>
      <c r="H2714" s="1">
        <v>1.0585658431062499</v>
      </c>
      <c r="I2714" s="1">
        <f>VLOOKUP(F2714,'[1]SUSMB vs SHAM all proteins sum'!$B$2:$E$3214,2,FALSE)</f>
        <v>0.19675076778498601</v>
      </c>
      <c r="J2714" s="29">
        <f>VLOOKUP(F2714,'[1]SUSMB vs SHAM all proteins sum'!$B$2:$E$3214,3,FALSE)</f>
        <v>0.87311736712315102</v>
      </c>
      <c r="K2714" s="25">
        <f>VLOOKUP($E2714,[1]AllProteinsNorm!$A$1:$Q$3226,4,FALSE)</f>
        <v>348918.513496036</v>
      </c>
      <c r="L2714" s="1">
        <f>VLOOKUP($E2714,[1]AllProteinsNorm!$A$1:$Q$3226,5,FALSE)</f>
        <v>303949.19319259201</v>
      </c>
      <c r="M2714" s="1">
        <f>VLOOKUP($E2714,[1]AllProteinsNorm!$A$1:$Q$3226,10,FALSE)</f>
        <v>355247.43107384501</v>
      </c>
      <c r="N2714" s="1">
        <f>VLOOKUP($E2714,[1]AllProteinsNorm!$A$1:$Q$3226,11,FALSE)</f>
        <v>347523.875434699</v>
      </c>
      <c r="O2714" s="1">
        <f>VLOOKUP($E2714,[1]AllProteinsNorm!$A$1:$Q$3226,15,FALSE)</f>
        <v>320012.04300197802</v>
      </c>
      <c r="P2714" s="1">
        <f>VLOOKUP($E2714,[1]AllProteinsNorm!$A$1:$Q$3226,6,FALSE)</f>
        <v>393857.180600291</v>
      </c>
      <c r="Q2714" s="1">
        <f>VLOOKUP($E2714,[1]AllProteinsNorm!$A$1:$Q$3226,8,FALSE)</f>
        <v>316718.954663123</v>
      </c>
      <c r="R2714" s="1">
        <f>VLOOKUP($E2714,[1]AllProteinsNorm!$A$1:$Q$3226,13,FALSE)</f>
        <v>361078.58292367298</v>
      </c>
      <c r="S2714" s="1">
        <f>VLOOKUP($E2714,[1]AllProteinsNorm!$A$1:$Q$3226,16,FALSE)</f>
        <v>340688.50613013102</v>
      </c>
      <c r="T2714" s="1">
        <f>VLOOKUP($E2714,[1]AllProteinsNorm!$A$1:$Q$3226,17,FALSE)</f>
        <v>362931.17225112201</v>
      </c>
      <c r="U2714" s="1">
        <f>VLOOKUP($E2714,[1]AllProteinsNorm!$A$1:$Q$3226,3,FALSE)</f>
        <v>225710.13923777101</v>
      </c>
      <c r="V2714" s="1">
        <f>VLOOKUP($E2714,[1]AllProteinsNorm!$A$1:$Q$3226,7,FALSE)</f>
        <v>337315.978607386</v>
      </c>
      <c r="W2714" s="1">
        <f>VLOOKUP($E2714,[1]AllProteinsNorm!$A$1:$Q$3226,9,FALSE)</f>
        <v>344703.40695673402</v>
      </c>
      <c r="X2714" s="1">
        <f>VLOOKUP($E2714,[1]AllProteinsNorm!$A$1:$Q$3226,12,FALSE)</f>
        <v>242332.39772595899</v>
      </c>
      <c r="Y2714" s="29">
        <f>VLOOKUP($E2714,[1]AllProteinsNorm!$A$1:$Q$3226,14,FALSE)</f>
        <v>334291.25809810898</v>
      </c>
      <c r="Z2714" s="25">
        <f t="shared" si="318"/>
        <v>1.0411431192824887</v>
      </c>
      <c r="AA2714" s="1">
        <f t="shared" si="318"/>
        <v>0.90695849851351107</v>
      </c>
      <c r="AB2714" s="1">
        <f t="shared" si="318"/>
        <v>1.060028070162909</v>
      </c>
      <c r="AC2714" s="1">
        <f t="shared" si="318"/>
        <v>1.0369816381191599</v>
      </c>
      <c r="AD2714" s="1">
        <f t="shared" si="318"/>
        <v>0.95488867392193133</v>
      </c>
      <c r="AE2714" s="1">
        <f t="shared" si="318"/>
        <v>1.1752362735164872</v>
      </c>
      <c r="AF2714" s="1">
        <f t="shared" si="318"/>
        <v>0.94506237886284949</v>
      </c>
      <c r="AG2714" s="1">
        <f t="shared" si="318"/>
        <v>1.0774277305165827</v>
      </c>
      <c r="AH2714" s="1">
        <f t="shared" si="318"/>
        <v>1.0165854784316157</v>
      </c>
      <c r="AI2714" s="1">
        <f t="shared" si="318"/>
        <v>1.0829556992443057</v>
      </c>
      <c r="AJ2714" s="1">
        <f t="shared" si="318"/>
        <v>0.6734998268366964</v>
      </c>
      <c r="AK2714" s="1">
        <f t="shared" si="318"/>
        <v>1.0065221436153715</v>
      </c>
      <c r="AL2714" s="1">
        <f t="shared" si="318"/>
        <v>1.0285656004616459</v>
      </c>
      <c r="AM2714" s="1">
        <f t="shared" si="318"/>
        <v>0.72309923008564003</v>
      </c>
      <c r="AN2714" s="29">
        <f t="shared" si="318"/>
        <v>0.99749663529701704</v>
      </c>
      <c r="AO2714" s="1">
        <f t="shared" si="315"/>
        <v>19744.556832017974</v>
      </c>
      <c r="AP2714" s="1">
        <f t="shared" si="316"/>
        <v>25612.400816856487</v>
      </c>
      <c r="AQ2714" s="29">
        <f t="shared" si="317"/>
        <v>51695.915520901639</v>
      </c>
    </row>
    <row r="2715" spans="1:43" x14ac:dyDescent="0.2">
      <c r="A2715" s="26"/>
      <c r="E2715" s="25" t="s">
        <v>5289</v>
      </c>
      <c r="F2715" s="26" t="s">
        <v>5290</v>
      </c>
      <c r="G2715" s="1">
        <v>0.58312717119249502</v>
      </c>
      <c r="H2715" s="1">
        <v>0.93430784080937601</v>
      </c>
      <c r="I2715" s="1">
        <f>VLOOKUP(F2715,'[1]SUSMB vs SHAM all proteins sum'!$B$2:$E$3214,2,FALSE)</f>
        <v>0.21464222767413399</v>
      </c>
      <c r="J2715" s="29">
        <f>VLOOKUP(F2715,'[1]SUSMB vs SHAM all proteins sum'!$B$2:$E$3214,3,FALSE)</f>
        <v>0.85876940793477197</v>
      </c>
      <c r="K2715" s="25">
        <f>VLOOKUP($E2715,[1]AllProteinsNorm!$A$1:$Q$3226,4,FALSE)</f>
        <v>186225.948546139</v>
      </c>
      <c r="L2715" s="1">
        <f>VLOOKUP($E2715,[1]AllProteinsNorm!$A$1:$Q$3226,5,FALSE)</f>
        <v>135219.43332677</v>
      </c>
      <c r="M2715" s="1">
        <f>VLOOKUP($E2715,[1]AllProteinsNorm!$A$1:$Q$3226,10,FALSE)</f>
        <v>196907.69488782799</v>
      </c>
      <c r="N2715" s="1">
        <f>VLOOKUP($E2715,[1]AllProteinsNorm!$A$1:$Q$3226,11,FALSE)</f>
        <v>170238.482162823</v>
      </c>
      <c r="O2715" s="1">
        <f>VLOOKUP($E2715,[1]AllProteinsNorm!$A$1:$Q$3226,15,FALSE)</f>
        <v>239774.06444885299</v>
      </c>
      <c r="P2715" s="1">
        <f>VLOOKUP($E2715,[1]AllProteinsNorm!$A$1:$Q$3226,6,FALSE)</f>
        <v>190059.16167132501</v>
      </c>
      <c r="Q2715" s="1">
        <f>VLOOKUP($E2715,[1]AllProteinsNorm!$A$1:$Q$3226,8,FALSE)</f>
        <v>149193.809491386</v>
      </c>
      <c r="R2715" s="1">
        <f>VLOOKUP($E2715,[1]AllProteinsNorm!$A$1:$Q$3226,13,FALSE)</f>
        <v>202246.14937124599</v>
      </c>
      <c r="S2715" s="1">
        <f>VLOOKUP($E2715,[1]AllProteinsNorm!$A$1:$Q$3226,16,FALSE)</f>
        <v>138215.97204606899</v>
      </c>
      <c r="T2715" s="1">
        <f>VLOOKUP($E2715,[1]AllProteinsNorm!$A$1:$Q$3226,17,FALSE)</f>
        <v>181791.594629675</v>
      </c>
      <c r="U2715" s="1">
        <f>VLOOKUP($E2715,[1]AllProteinsNorm!$A$1:$Q$3226,3,FALSE)</f>
        <v>137617.19499621601</v>
      </c>
      <c r="V2715" s="1">
        <f>VLOOKUP($E2715,[1]AllProteinsNorm!$A$1:$Q$3226,7,FALSE)</f>
        <v>177110.90328015399</v>
      </c>
      <c r="W2715" s="1">
        <f>VLOOKUP($E2715,[1]AllProteinsNorm!$A$1:$Q$3226,9,FALSE)</f>
        <v>181792.28368517401</v>
      </c>
      <c r="X2715" s="1">
        <f>VLOOKUP($E2715,[1]AllProteinsNorm!$A$1:$Q$3226,12,FALSE)</f>
        <v>133568.97040054799</v>
      </c>
      <c r="Y2715" s="29">
        <f>VLOOKUP($E2715,[1]AllProteinsNorm!$A$1:$Q$3226,14,FALSE)</f>
        <v>159729.72382652201</v>
      </c>
      <c r="Z2715" s="25">
        <f t="shared" si="318"/>
        <v>1.0029774038252741</v>
      </c>
      <c r="AA2715" s="1">
        <f t="shared" si="318"/>
        <v>0.72826605123295729</v>
      </c>
      <c r="AB2715" s="1">
        <f t="shared" si="318"/>
        <v>1.0605072502175077</v>
      </c>
      <c r="AC2715" s="1">
        <f t="shared" si="318"/>
        <v>0.91687196227930556</v>
      </c>
      <c r="AD2715" s="1">
        <f t="shared" si="318"/>
        <v>1.2913773324449556</v>
      </c>
      <c r="AE2715" s="1">
        <f t="shared" si="318"/>
        <v>1.0236223578642947</v>
      </c>
      <c r="AF2715" s="1">
        <f t="shared" si="318"/>
        <v>0.80352937320869022</v>
      </c>
      <c r="AG2715" s="1">
        <f t="shared" si="318"/>
        <v>1.0892591468249313</v>
      </c>
      <c r="AH2715" s="1">
        <f t="shared" si="318"/>
        <v>0.74440483666327972</v>
      </c>
      <c r="AI2715" s="1">
        <f t="shared" si="318"/>
        <v>0.97909482025676797</v>
      </c>
      <c r="AJ2715" s="1">
        <f t="shared" si="318"/>
        <v>0.74117993779381364</v>
      </c>
      <c r="AK2715" s="1">
        <f t="shared" si="318"/>
        <v>0.95388551030559932</v>
      </c>
      <c r="AL2715" s="1">
        <f t="shared" si="318"/>
        <v>0.9790985313781283</v>
      </c>
      <c r="AM2715" s="1">
        <f t="shared" si="318"/>
        <v>0.7193769730256746</v>
      </c>
      <c r="AN2715" s="29">
        <f t="shared" si="318"/>
        <v>0.8602737962564917</v>
      </c>
      <c r="AO2715" s="1">
        <f t="shared" si="315"/>
        <v>34167.926558849562</v>
      </c>
      <c r="AP2715" s="1">
        <f t="shared" si="316"/>
        <v>24486.188133265077</v>
      </c>
      <c r="AQ2715" s="29">
        <f t="shared" si="317"/>
        <v>19731.288513838696</v>
      </c>
    </row>
    <row r="2716" spans="1:43" x14ac:dyDescent="0.2">
      <c r="A2716" s="26"/>
      <c r="E2716" s="25" t="s">
        <v>5291</v>
      </c>
      <c r="F2716" s="26" t="s">
        <v>5292</v>
      </c>
      <c r="G2716" s="43">
        <v>1.38147026630516E-2</v>
      </c>
      <c r="H2716" s="1">
        <v>0.86247815984707499</v>
      </c>
      <c r="I2716" s="1">
        <f>VLOOKUP(F2716,'[1]SUSMB vs SHAM all proteins sum'!$B$2:$E$3214,2,FALSE)</f>
        <v>0.838502112140879</v>
      </c>
      <c r="J2716" s="29">
        <f>VLOOKUP(F2716,'[1]SUSMB vs SHAM all proteins sum'!$B$2:$E$3214,3,FALSE)</f>
        <v>1.00962355404953</v>
      </c>
      <c r="K2716" s="25">
        <f>VLOOKUP($E2716,[1]AllProteinsNorm!$A$1:$Q$3226,4,FALSE)</f>
        <v>1313275.1877881</v>
      </c>
      <c r="L2716" s="1">
        <f>VLOOKUP($E2716,[1]AllProteinsNorm!$A$1:$Q$3226,5,FALSE)</f>
        <v>1295426.97524311</v>
      </c>
      <c r="M2716" s="1">
        <f>VLOOKUP($E2716,[1]AllProteinsNorm!$A$1:$Q$3226,10,FALSE)</f>
        <v>1384053.26787907</v>
      </c>
      <c r="N2716" s="1">
        <f>VLOOKUP($E2716,[1]AllProteinsNorm!$A$1:$Q$3226,11,FALSE)</f>
        <v>1399185.72353017</v>
      </c>
      <c r="O2716" s="1">
        <f>VLOOKUP($E2716,[1]AllProteinsNorm!$A$1:$Q$3226,15,FALSE)</f>
        <v>1444401.4047626599</v>
      </c>
      <c r="P2716" s="1">
        <f>VLOOKUP($E2716,[1]AllProteinsNorm!$A$1:$Q$3226,6,FALSE)</f>
        <v>1280172.84244179</v>
      </c>
      <c r="Q2716" s="1">
        <f>VLOOKUP($E2716,[1]AllProteinsNorm!$A$1:$Q$3226,8,FALSE)</f>
        <v>1203105.0666376001</v>
      </c>
      <c r="R2716" s="1">
        <f>VLOOKUP($E2716,[1]AllProteinsNorm!$A$1:$Q$3226,13,FALSE)</f>
        <v>1054722.9202677701</v>
      </c>
      <c r="S2716" s="1">
        <f>VLOOKUP($E2716,[1]AllProteinsNorm!$A$1:$Q$3226,16,FALSE)</f>
        <v>1295074.9733422301</v>
      </c>
      <c r="T2716" s="1">
        <f>VLOOKUP($E2716,[1]AllProteinsNorm!$A$1:$Q$3226,17,FALSE)</f>
        <v>1079492.9730456099</v>
      </c>
      <c r="U2716" s="1">
        <f>VLOOKUP($E2716,[1]AllProteinsNorm!$A$1:$Q$3226,3,FALSE)</f>
        <v>1336097.5078312999</v>
      </c>
      <c r="V2716" s="1">
        <f>VLOOKUP($E2716,[1]AllProteinsNorm!$A$1:$Q$3226,7,FALSE)</f>
        <v>1214011.4763861699</v>
      </c>
      <c r="W2716" s="1">
        <f>VLOOKUP($E2716,[1]AllProteinsNorm!$A$1:$Q$3226,9,FALSE)</f>
        <v>1491957.88213078</v>
      </c>
      <c r="X2716" s="1">
        <f>VLOOKUP($E2716,[1]AllProteinsNorm!$A$1:$Q$3226,12,FALSE)</f>
        <v>1357195.31628601</v>
      </c>
      <c r="Y2716" s="29">
        <f>VLOOKUP($E2716,[1]AllProteinsNorm!$A$1:$Q$3226,14,FALSE)</f>
        <v>1519925.34051215</v>
      </c>
      <c r="Z2716" s="25">
        <f t="shared" si="318"/>
        <v>0.96051008007210237</v>
      </c>
      <c r="AA2716" s="1">
        <f t="shared" si="318"/>
        <v>0.94745616096958263</v>
      </c>
      <c r="AB2716" s="1">
        <f t="shared" si="318"/>
        <v>1.0122761227170018</v>
      </c>
      <c r="AC2716" s="1">
        <f t="shared" si="318"/>
        <v>1.0233437773291372</v>
      </c>
      <c r="AD2716" s="1">
        <f t="shared" si="318"/>
        <v>1.0564138589121763</v>
      </c>
      <c r="AE2716" s="1">
        <f t="shared" si="318"/>
        <v>0.93629951348650353</v>
      </c>
      <c r="AF2716" s="1">
        <f t="shared" si="318"/>
        <v>0.87993328027277951</v>
      </c>
      <c r="AG2716" s="1">
        <f t="shared" si="318"/>
        <v>0.77140876948003301</v>
      </c>
      <c r="AH2716" s="1">
        <f t="shared" si="318"/>
        <v>0.94719871197706096</v>
      </c>
      <c r="AI2716" s="1">
        <f t="shared" si="318"/>
        <v>0.78952522031856964</v>
      </c>
      <c r="AJ2716" s="1">
        <f t="shared" si="318"/>
        <v>0.97720198794941926</v>
      </c>
      <c r="AK2716" s="1">
        <f t="shared" si="318"/>
        <v>0.88791006731506095</v>
      </c>
      <c r="AL2716" s="1">
        <f t="shared" si="318"/>
        <v>1.0911959642238092</v>
      </c>
      <c r="AM2716" s="1">
        <f t="shared" si="318"/>
        <v>0.99263261351565002</v>
      </c>
      <c r="AN2716" s="29">
        <f t="shared" si="318"/>
        <v>1.1116509503067695</v>
      </c>
      <c r="AO2716" s="1">
        <f t="shared" si="315"/>
        <v>55364.979961633719</v>
      </c>
      <c r="AP2716" s="1">
        <f t="shared" si="316"/>
        <v>99574.199776509617</v>
      </c>
      <c r="AQ2716" s="29">
        <f t="shared" si="317"/>
        <v>111390.94080684378</v>
      </c>
    </row>
    <row r="2717" spans="1:43" x14ac:dyDescent="0.2">
      <c r="A2717" s="26"/>
      <c r="E2717" s="25" t="s">
        <v>5293</v>
      </c>
      <c r="F2717" s="26" t="s">
        <v>5294</v>
      </c>
      <c r="G2717" s="1">
        <v>0.11460054156032801</v>
      </c>
      <c r="H2717" s="1">
        <v>0.70831484033509795</v>
      </c>
      <c r="I2717" s="1">
        <f>VLOOKUP(F2717,'[1]SUSMB vs SHAM all proteins sum'!$B$2:$E$3214,2,FALSE)</f>
        <v>0.61457293917022204</v>
      </c>
      <c r="J2717" s="29">
        <f>VLOOKUP(F2717,'[1]SUSMB vs SHAM all proteins sum'!$B$2:$E$3214,3,FALSE)</f>
        <v>1.1518253510140699</v>
      </c>
      <c r="K2717" s="25">
        <f>VLOOKUP($E2717,[1]AllProteinsNorm!$A$1:$Q$3226,4,FALSE)</f>
        <v>46081.381157564101</v>
      </c>
      <c r="L2717" s="1">
        <f>VLOOKUP($E2717,[1]AllProteinsNorm!$A$1:$Q$3226,5,FALSE)</f>
        <v>66333.974436027202</v>
      </c>
      <c r="M2717" s="1">
        <f>VLOOKUP($E2717,[1]AllProteinsNorm!$A$1:$Q$3226,10,FALSE)</f>
        <v>65761.274425680705</v>
      </c>
      <c r="N2717" s="1">
        <f>VLOOKUP($E2717,[1]AllProteinsNorm!$A$1:$Q$3226,11,FALSE)</f>
        <v>59156.903180677</v>
      </c>
      <c r="O2717" s="1">
        <f>VLOOKUP($E2717,[1]AllProteinsNorm!$A$1:$Q$3226,15,FALSE)</f>
        <v>78760.307029652206</v>
      </c>
      <c r="P2717" s="1">
        <f>VLOOKUP($E2717,[1]AllProteinsNorm!$A$1:$Q$3226,6,FALSE)</f>
        <v>50275.183544500898</v>
      </c>
      <c r="Q2717" s="1">
        <f>VLOOKUP($E2717,[1]AllProteinsNorm!$A$1:$Q$3226,8,FALSE)</f>
        <v>51842.311535867702</v>
      </c>
      <c r="R2717" s="1">
        <f>VLOOKUP($E2717,[1]AllProteinsNorm!$A$1:$Q$3226,13,FALSE)</f>
        <v>51379.101138338498</v>
      </c>
      <c r="S2717" s="1">
        <f>VLOOKUP($E2717,[1]AllProteinsNorm!$A$1:$Q$3226,16,FALSE)</f>
        <v>56383.5041237361</v>
      </c>
      <c r="T2717" s="1">
        <f>VLOOKUP($E2717,[1]AllProteinsNorm!$A$1:$Q$3226,17,FALSE)</f>
        <v>22115.648398731999</v>
      </c>
      <c r="U2717" s="1">
        <f>VLOOKUP($E2717,[1]AllProteinsNorm!$A$1:$Q$3226,3,FALSE)</f>
        <v>50161.216372933101</v>
      </c>
      <c r="V2717" s="1">
        <f>VLOOKUP($E2717,[1]AllProteinsNorm!$A$1:$Q$3226,7,FALSE)</f>
        <v>49315.735317944003</v>
      </c>
      <c r="W2717" s="1">
        <f>VLOOKUP($E2717,[1]AllProteinsNorm!$A$1:$Q$3226,9,FALSE)</f>
        <v>61423.3661642757</v>
      </c>
      <c r="X2717" s="1">
        <f>VLOOKUP($E2717,[1]AllProteinsNorm!$A$1:$Q$3226,12,FALSE)</f>
        <v>194593.11768698</v>
      </c>
      <c r="Y2717" s="29">
        <f>VLOOKUP($E2717,[1]AllProteinsNorm!$A$1:$Q$3226,14,FALSE)</f>
        <v>64218.929451741802</v>
      </c>
      <c r="Z2717" s="25">
        <f t="shared" si="318"/>
        <v>0.72891931592358683</v>
      </c>
      <c r="AA2717" s="1">
        <f t="shared" si="318"/>
        <v>1.0492766070329647</v>
      </c>
      <c r="AB2717" s="1">
        <f t="shared" si="318"/>
        <v>1.0402175881996569</v>
      </c>
      <c r="AC2717" s="1">
        <f t="shared" si="318"/>
        <v>0.93574906644348343</v>
      </c>
      <c r="AD2717" s="1">
        <f t="shared" si="318"/>
        <v>1.2458374224003075</v>
      </c>
      <c r="AE2717" s="1">
        <f t="shared" si="318"/>
        <v>0.79525724873320036</v>
      </c>
      <c r="AF2717" s="1">
        <f t="shared" si="318"/>
        <v>0.82004621631049457</v>
      </c>
      <c r="AG2717" s="1">
        <f t="shared" si="318"/>
        <v>0.81271911374511807</v>
      </c>
      <c r="AH2717" s="1">
        <f t="shared" si="318"/>
        <v>0.89187919768985024</v>
      </c>
      <c r="AI2717" s="1">
        <f t="shared" si="318"/>
        <v>0.34982725988377128</v>
      </c>
      <c r="AJ2717" s="1">
        <f t="shared" si="318"/>
        <v>0.79345450604949264</v>
      </c>
      <c r="AK2717" s="1">
        <f t="shared" si="318"/>
        <v>0.78008061280350327</v>
      </c>
      <c r="AL2717" s="1">
        <f t="shared" si="318"/>
        <v>0.97160017606891003</v>
      </c>
      <c r="AM2717" s="1">
        <f t="shared" si="318"/>
        <v>3.0780909483340975</v>
      </c>
      <c r="AN2717" s="29">
        <f t="shared" si="318"/>
        <v>1.0158206405587509</v>
      </c>
      <c r="AO2717" s="1">
        <f t="shared" si="315"/>
        <v>10657.364205765354</v>
      </c>
      <c r="AP2717" s="1">
        <f t="shared" si="316"/>
        <v>12319.312758192584</v>
      </c>
      <c r="AQ2717" s="29">
        <f t="shared" si="317"/>
        <v>55641.491306809447</v>
      </c>
    </row>
    <row r="2718" spans="1:43" x14ac:dyDescent="0.2">
      <c r="A2718" s="26"/>
      <c r="E2718" s="25" t="s">
        <v>5295</v>
      </c>
      <c r="F2718" s="26" t="s">
        <v>5296</v>
      </c>
      <c r="G2718" s="43">
        <v>2.09666990844379E-3</v>
      </c>
      <c r="H2718" s="1">
        <v>1.2090159674847401</v>
      </c>
      <c r="I2718" s="1">
        <f>VLOOKUP(F2718,'[1]SUSMB vs SHAM all proteins sum'!$B$2:$E$3214,2,FALSE)</f>
        <v>0.68032826920575296</v>
      </c>
      <c r="J2718" s="29">
        <f>VLOOKUP(F2718,'[1]SUSMB vs SHAM all proteins sum'!$B$2:$E$3214,3,FALSE)</f>
        <v>0.94005644018162904</v>
      </c>
      <c r="K2718" s="25">
        <f>VLOOKUP($E2718,[1]AllProteinsNorm!$A$1:$Q$3226,4,FALSE)</f>
        <v>257950.43607995001</v>
      </c>
      <c r="L2718" s="1">
        <f>VLOOKUP($E2718,[1]AllProteinsNorm!$A$1:$Q$3226,5,FALSE)</f>
        <v>277239.85983608</v>
      </c>
      <c r="M2718" s="1">
        <f>VLOOKUP($E2718,[1]AllProteinsNorm!$A$1:$Q$3226,10,FALSE)</f>
        <v>267749.57501864602</v>
      </c>
      <c r="N2718" s="1">
        <f>VLOOKUP($E2718,[1]AllProteinsNorm!$A$1:$Q$3226,11,FALSE)</f>
        <v>231138.50678755101</v>
      </c>
      <c r="O2718" s="1">
        <f>VLOOKUP($E2718,[1]AllProteinsNorm!$A$1:$Q$3226,15,FALSE)</f>
        <v>269235.16426144401</v>
      </c>
      <c r="P2718" s="1">
        <f>VLOOKUP($E2718,[1]AllProteinsNorm!$A$1:$Q$3226,6,FALSE)</f>
        <v>295929.60013682803</v>
      </c>
      <c r="Q2718" s="1">
        <f>VLOOKUP($E2718,[1]AllProteinsNorm!$A$1:$Q$3226,8,FALSE)</f>
        <v>324929.006323251</v>
      </c>
      <c r="R2718" s="1">
        <f>VLOOKUP($E2718,[1]AllProteinsNorm!$A$1:$Q$3226,13,FALSE)</f>
        <v>291508.96261764102</v>
      </c>
      <c r="S2718" s="1">
        <f>VLOOKUP($E2718,[1]AllProteinsNorm!$A$1:$Q$3226,16,FALSE)</f>
        <v>330060.93161669403</v>
      </c>
      <c r="T2718" s="1">
        <f>VLOOKUP($E2718,[1]AllProteinsNorm!$A$1:$Q$3226,17,FALSE)</f>
        <v>332707.10270777502</v>
      </c>
      <c r="U2718" s="1">
        <f>VLOOKUP($E2718,[1]AllProteinsNorm!$A$1:$Q$3226,3,FALSE)</f>
        <v>145746.74751507299</v>
      </c>
      <c r="V2718" s="1">
        <f>VLOOKUP($E2718,[1]AllProteinsNorm!$A$1:$Q$3226,7,FALSE)</f>
        <v>253023.35447503999</v>
      </c>
      <c r="W2718" s="1">
        <f>VLOOKUP($E2718,[1]AllProteinsNorm!$A$1:$Q$3226,9,FALSE)</f>
        <v>294409.296903993</v>
      </c>
      <c r="X2718" s="1">
        <f>VLOOKUP($E2718,[1]AllProteinsNorm!$A$1:$Q$3226,12,FALSE)</f>
        <v>242224.578754774</v>
      </c>
      <c r="Y2718" s="29">
        <f>VLOOKUP($E2718,[1]AllProteinsNorm!$A$1:$Q$3226,14,FALSE)</f>
        <v>332632.934337841</v>
      </c>
      <c r="Z2718" s="25">
        <f t="shared" si="318"/>
        <v>0.98959470522858206</v>
      </c>
      <c r="AA2718" s="1">
        <f t="shared" si="318"/>
        <v>1.0635961758446668</v>
      </c>
      <c r="AB2718" s="1">
        <f t="shared" si="318"/>
        <v>1.0271878807118258</v>
      </c>
      <c r="AC2718" s="1">
        <f t="shared" si="318"/>
        <v>0.88673407949001004</v>
      </c>
      <c r="AD2718" s="1">
        <f t="shared" si="318"/>
        <v>1.0328871587249155</v>
      </c>
      <c r="AE2718" s="1">
        <f t="shared" si="318"/>
        <v>1.1352970356097769</v>
      </c>
      <c r="AF2718" s="1">
        <f t="shared" si="318"/>
        <v>1.2465496438742674</v>
      </c>
      <c r="AG2718" s="1">
        <f t="shared" si="318"/>
        <v>1.1183378106160018</v>
      </c>
      <c r="AH2718" s="1">
        <f t="shared" si="318"/>
        <v>1.2662376357815412</v>
      </c>
      <c r="AI2718" s="1">
        <f t="shared" si="318"/>
        <v>1.2763893414373171</v>
      </c>
      <c r="AJ2718" s="1">
        <f t="shared" si="318"/>
        <v>0.55913923557198419</v>
      </c>
      <c r="AK2718" s="1">
        <f t="shared" si="318"/>
        <v>0.97069257060711978</v>
      </c>
      <c r="AL2718" s="1">
        <f t="shared" si="318"/>
        <v>1.1294645816995648</v>
      </c>
      <c r="AM2718" s="1">
        <f t="shared" si="318"/>
        <v>0.92926441317452679</v>
      </c>
      <c r="AN2718" s="29">
        <f t="shared" si="318"/>
        <v>1.2761048037280676</v>
      </c>
      <c r="AO2718" s="1">
        <f t="shared" si="315"/>
        <v>15984.664711480555</v>
      </c>
      <c r="AP2718" s="1">
        <f t="shared" si="316"/>
        <v>17632.150320466899</v>
      </c>
      <c r="AQ2718" s="29">
        <f t="shared" si="317"/>
        <v>62727.442083180547</v>
      </c>
    </row>
    <row r="2719" spans="1:43" x14ac:dyDescent="0.2">
      <c r="A2719" s="26"/>
      <c r="E2719" s="25" t="s">
        <v>5297</v>
      </c>
      <c r="F2719" s="26" t="s">
        <v>5298</v>
      </c>
      <c r="G2719" s="1">
        <v>0.113024656386974</v>
      </c>
      <c r="H2719" s="1">
        <v>1.0940198636078799</v>
      </c>
      <c r="I2719" s="1">
        <f>VLOOKUP(F2719,'[1]SUSMB vs SHAM all proteins sum'!$B$2:$E$3214,2,FALSE)</f>
        <v>0.80105288894407201</v>
      </c>
      <c r="J2719" s="29">
        <f>VLOOKUP(F2719,'[1]SUSMB vs SHAM all proteins sum'!$B$2:$E$3214,3,FALSE)</f>
        <v>0.99013584415739497</v>
      </c>
      <c r="K2719" s="25">
        <f>VLOOKUP($E2719,[1]AllProteinsNorm!$A$1:$Q$3226,4,FALSE)</f>
        <v>5172036.4449519804</v>
      </c>
      <c r="L2719" s="1">
        <f>VLOOKUP($E2719,[1]AllProteinsNorm!$A$1:$Q$3226,5,FALSE)</f>
        <v>4411743.4292356996</v>
      </c>
      <c r="M2719" s="1">
        <f>VLOOKUP($E2719,[1]AllProteinsNorm!$A$1:$Q$3226,10,FALSE)</f>
        <v>4505958.9219875801</v>
      </c>
      <c r="N2719" s="1">
        <f>VLOOKUP($E2719,[1]AllProteinsNorm!$A$1:$Q$3226,11,FALSE)</f>
        <v>4568575.35149631</v>
      </c>
      <c r="O2719" s="1">
        <f>VLOOKUP($E2719,[1]AllProteinsNorm!$A$1:$Q$3226,15,FALSE)</f>
        <v>4657477.1121401098</v>
      </c>
      <c r="P2719" s="1">
        <f>VLOOKUP($E2719,[1]AllProteinsNorm!$A$1:$Q$3226,6,FALSE)</f>
        <v>5398486.8166857203</v>
      </c>
      <c r="Q2719" s="1">
        <f>VLOOKUP($E2719,[1]AllProteinsNorm!$A$1:$Q$3226,8,FALSE)</f>
        <v>5516552.4994709501</v>
      </c>
      <c r="R2719" s="1">
        <f>VLOOKUP($E2719,[1]AllProteinsNorm!$A$1:$Q$3226,13,FALSE)</f>
        <v>4380534.2061704304</v>
      </c>
      <c r="S2719" s="1">
        <f>VLOOKUP($E2719,[1]AllProteinsNorm!$A$1:$Q$3226,16,FALSE)</f>
        <v>5330347.6120870197</v>
      </c>
      <c r="T2719" s="1">
        <f>VLOOKUP($E2719,[1]AllProteinsNorm!$A$1:$Q$3226,17,FALSE)</f>
        <v>4930536.7711351598</v>
      </c>
      <c r="U2719" s="1">
        <f>VLOOKUP($E2719,[1]AllProteinsNorm!$A$1:$Q$3226,3,FALSE)</f>
        <v>4457857.7088418799</v>
      </c>
      <c r="V2719" s="1">
        <f>VLOOKUP($E2719,[1]AllProteinsNorm!$A$1:$Q$3226,7,FALSE)</f>
        <v>4987599.1999089802</v>
      </c>
      <c r="W2719" s="1">
        <f>VLOOKUP($E2719,[1]AllProteinsNorm!$A$1:$Q$3226,9,FALSE)</f>
        <v>4562312.4758165302</v>
      </c>
      <c r="X2719" s="1">
        <f>VLOOKUP($E2719,[1]AllProteinsNorm!$A$1:$Q$3226,12,FALSE)</f>
        <v>4775091.1568287201</v>
      </c>
      <c r="Y2719" s="29">
        <f>VLOOKUP($E2719,[1]AllProteinsNorm!$A$1:$Q$3226,14,FALSE)</f>
        <v>4298134.9343731999</v>
      </c>
      <c r="Z2719" s="25">
        <f t="shared" si="318"/>
        <v>1.109127369369354</v>
      </c>
      <c r="AA2719" s="1">
        <f t="shared" si="318"/>
        <v>0.94608486155904392</v>
      </c>
      <c r="AB2719" s="1">
        <f t="shared" si="318"/>
        <v>0.96628908531924618</v>
      </c>
      <c r="AC2719" s="1">
        <f t="shared" si="318"/>
        <v>0.9797169867811748</v>
      </c>
      <c r="AD2719" s="1">
        <f t="shared" si="318"/>
        <v>0.99878169697118147</v>
      </c>
      <c r="AE2719" s="1">
        <f t="shared" si="318"/>
        <v>1.1576889577817664</v>
      </c>
      <c r="AF2719" s="1">
        <f t="shared" si="318"/>
        <v>1.1830077817216458</v>
      </c>
      <c r="AG2719" s="1">
        <f t="shared" si="318"/>
        <v>0.9393921392925122</v>
      </c>
      <c r="AH2719" s="1">
        <f t="shared" si="318"/>
        <v>1.1430767141226483</v>
      </c>
      <c r="AI2719" s="1">
        <f t="shared" si="318"/>
        <v>1.0573385042337575</v>
      </c>
      <c r="AJ2719" s="1">
        <f t="shared" si="318"/>
        <v>0.9559739275341852</v>
      </c>
      <c r="AK2719" s="1">
        <f t="shared" si="318"/>
        <v>1.06957536725461</v>
      </c>
      <c r="AL2719" s="1">
        <f t="shared" si="318"/>
        <v>0.97837393228004477</v>
      </c>
      <c r="AM2719" s="1">
        <f t="shared" si="318"/>
        <v>1.024003668504984</v>
      </c>
      <c r="AN2719" s="29">
        <f t="shared" si="318"/>
        <v>0.92172186791311916</v>
      </c>
      <c r="AO2719" s="1">
        <f t="shared" si="315"/>
        <v>266779.40630484576</v>
      </c>
      <c r="AP2719" s="1">
        <f t="shared" si="316"/>
        <v>415061.85137956741</v>
      </c>
      <c r="AQ2719" s="29">
        <f t="shared" si="317"/>
        <v>241795.49119506482</v>
      </c>
    </row>
    <row r="2720" spans="1:43" x14ac:dyDescent="0.2">
      <c r="A2720" s="26"/>
      <c r="E2720" s="25" t="s">
        <v>5299</v>
      </c>
      <c r="F2720" s="26" t="s">
        <v>5300</v>
      </c>
      <c r="G2720" s="1">
        <v>0.121681635642497</v>
      </c>
      <c r="H2720" s="1">
        <v>1.17769336530075</v>
      </c>
      <c r="I2720" s="1">
        <f>VLOOKUP(F2720,'[1]SUSMB vs SHAM all proteins sum'!$B$2:$E$3214,2,FALSE)</f>
        <v>0.79935318151388601</v>
      </c>
      <c r="J2720" s="29">
        <f>VLOOKUP(F2720,'[1]SUSMB vs SHAM all proteins sum'!$B$2:$E$3214,3,FALSE)</f>
        <v>0.96777293944097997</v>
      </c>
      <c r="K2720" s="25">
        <f>VLOOKUP($E2720,[1]AllProteinsNorm!$A$1:$Q$3226,4,FALSE)</f>
        <v>6712534.57265859</v>
      </c>
      <c r="L2720" s="1">
        <f>VLOOKUP($E2720,[1]AllProteinsNorm!$A$1:$Q$3226,5,FALSE)</f>
        <v>5379046.2388000702</v>
      </c>
      <c r="M2720" s="1">
        <f>VLOOKUP($E2720,[1]AllProteinsNorm!$A$1:$Q$3226,10,FALSE)</f>
        <v>6598250.8190202704</v>
      </c>
      <c r="N2720" s="1">
        <f>VLOOKUP($E2720,[1]AllProteinsNorm!$A$1:$Q$3226,11,FALSE)</f>
        <v>5342362.46379802</v>
      </c>
      <c r="O2720" s="1">
        <f>VLOOKUP($E2720,[1]AllProteinsNorm!$A$1:$Q$3226,15,FALSE)</f>
        <v>7490706.1657498498</v>
      </c>
      <c r="P2720" s="1">
        <f>VLOOKUP($E2720,[1]AllProteinsNorm!$A$1:$Q$3226,6,FALSE)</f>
        <v>7439863.1092462502</v>
      </c>
      <c r="Q2720" s="1">
        <f>VLOOKUP($E2720,[1]AllProteinsNorm!$A$1:$Q$3226,8,FALSE)</f>
        <v>8794449.9738137797</v>
      </c>
      <c r="R2720" s="1">
        <f>VLOOKUP($E2720,[1]AllProteinsNorm!$A$1:$Q$3226,13,FALSE)</f>
        <v>8136806.1364070196</v>
      </c>
      <c r="S2720" s="1">
        <f>VLOOKUP($E2720,[1]AllProteinsNorm!$A$1:$Q$3226,16,FALSE)</f>
        <v>6006242.0821835296</v>
      </c>
      <c r="T2720" s="1">
        <f>VLOOKUP($E2720,[1]AllProteinsNorm!$A$1:$Q$3226,17,FALSE)</f>
        <v>6754721.6678026598</v>
      </c>
      <c r="U2720" s="1">
        <f>VLOOKUP($E2720,[1]AllProteinsNorm!$A$1:$Q$3226,3,FALSE)</f>
        <v>4491025.3377416898</v>
      </c>
      <c r="V2720" s="1">
        <f>VLOOKUP($E2720,[1]AllProteinsNorm!$A$1:$Q$3226,7,FALSE)</f>
        <v>6541206.0209340397</v>
      </c>
      <c r="W2720" s="1">
        <f>VLOOKUP($E2720,[1]AllProteinsNorm!$A$1:$Q$3226,9,FALSE)</f>
        <v>5782844.6486201202</v>
      </c>
      <c r="X2720" s="1">
        <f>VLOOKUP($E2720,[1]AllProteinsNorm!$A$1:$Q$3226,12,FALSE)</f>
        <v>8544828.9886479005</v>
      </c>
      <c r="Y2720" s="29">
        <f>VLOOKUP($E2720,[1]AllProteinsNorm!$A$1:$Q$3226,14,FALSE)</f>
        <v>5575654.8646133896</v>
      </c>
      <c r="Z2720" s="25">
        <f t="shared" si="318"/>
        <v>1.0647076438538468</v>
      </c>
      <c r="AA2720" s="1">
        <f t="shared" si="318"/>
        <v>0.8531965958762161</v>
      </c>
      <c r="AB2720" s="1">
        <f t="shared" si="318"/>
        <v>1.0465805437622289</v>
      </c>
      <c r="AC2720" s="1">
        <f t="shared" si="318"/>
        <v>0.84737800451890877</v>
      </c>
      <c r="AD2720" s="1">
        <f t="shared" si="318"/>
        <v>1.1881372119887996</v>
      </c>
      <c r="AE2720" s="1">
        <f t="shared" si="318"/>
        <v>1.180072748363276</v>
      </c>
      <c r="AF2720" s="1">
        <f t="shared" si="318"/>
        <v>1.3949303365600763</v>
      </c>
      <c r="AG2720" s="1">
        <f t="shared" si="318"/>
        <v>1.2906182599456193</v>
      </c>
      <c r="AH2720" s="1">
        <f t="shared" si="318"/>
        <v>0.95267916857889134</v>
      </c>
      <c r="AI2720" s="1">
        <f t="shared" si="318"/>
        <v>1.0713991434931687</v>
      </c>
      <c r="AJ2720" s="1">
        <f t="shared" si="318"/>
        <v>0.71234329657106743</v>
      </c>
      <c r="AK2720" s="1">
        <f t="shared" si="318"/>
        <v>1.037532391844785</v>
      </c>
      <c r="AL2720" s="1">
        <f t="shared" si="318"/>
        <v>0.91724501884637244</v>
      </c>
      <c r="AM2720" s="1">
        <f t="shared" si="318"/>
        <v>1.355336742203783</v>
      </c>
      <c r="AN2720" s="29">
        <f t="shared" si="318"/>
        <v>0.88438164296762101</v>
      </c>
      <c r="AO2720" s="1">
        <f t="shared" si="315"/>
        <v>829703.57290649903</v>
      </c>
      <c r="AP2720" s="1">
        <f t="shared" si="316"/>
        <v>984318.96831369144</v>
      </c>
      <c r="AQ2720" s="29">
        <f t="shared" si="317"/>
        <v>1348942.8349576271</v>
      </c>
    </row>
    <row r="2721" spans="1:43" x14ac:dyDescent="0.2">
      <c r="A2721" s="26"/>
      <c r="E2721" s="25" t="s">
        <v>5301</v>
      </c>
      <c r="F2721" s="26" t="s">
        <v>5302</v>
      </c>
      <c r="G2721" s="1">
        <v>0.29467929007907001</v>
      </c>
      <c r="H2721" s="1">
        <v>0.86374099905091595</v>
      </c>
      <c r="I2721" s="1">
        <f>VLOOKUP(F2721,'[1]SUSMB vs SHAM all proteins sum'!$B$2:$E$3214,2,FALSE)</f>
        <v>0.50099141628998101</v>
      </c>
      <c r="J2721" s="29">
        <f>VLOOKUP(F2721,'[1]SUSMB vs SHAM all proteins sum'!$B$2:$E$3214,3,FALSE)</f>
        <v>0.93725623321706297</v>
      </c>
      <c r="K2721" s="25">
        <f>VLOOKUP($E2721,[1]AllProteinsNorm!$A$1:$Q$3226,4,FALSE)</f>
        <v>803895.74664730404</v>
      </c>
      <c r="L2721" s="1">
        <f>VLOOKUP($E2721,[1]AllProteinsNorm!$A$1:$Q$3226,5,FALSE)</f>
        <v>922599.14181211195</v>
      </c>
      <c r="M2721" s="1">
        <f>VLOOKUP($E2721,[1]AllProteinsNorm!$A$1:$Q$3226,10,FALSE)</f>
        <v>807684.10573559406</v>
      </c>
      <c r="N2721" s="1">
        <f>VLOOKUP($E2721,[1]AllProteinsNorm!$A$1:$Q$3226,11,FALSE)</f>
        <v>929809.87077816704</v>
      </c>
      <c r="O2721" s="1">
        <f>VLOOKUP($E2721,[1]AllProteinsNorm!$A$1:$Q$3226,15,FALSE)</f>
        <v>817211.59440161695</v>
      </c>
      <c r="P2721" s="1">
        <f>VLOOKUP($E2721,[1]AllProteinsNorm!$A$1:$Q$3226,6,FALSE)</f>
        <v>878179.22327129298</v>
      </c>
      <c r="Q2721" s="1">
        <f>VLOOKUP($E2721,[1]AllProteinsNorm!$A$1:$Q$3226,8,FALSE)</f>
        <v>833146.13230796601</v>
      </c>
      <c r="R2721" s="1">
        <f>VLOOKUP($E2721,[1]AllProteinsNorm!$A$1:$Q$3226,13,FALSE)</f>
        <v>783611.50121690799</v>
      </c>
      <c r="S2721" s="1">
        <f>VLOOKUP($E2721,[1]AllProteinsNorm!$A$1:$Q$3226,16,FALSE)</f>
        <v>852673.72345167201</v>
      </c>
      <c r="T2721" s="1">
        <f>VLOOKUP($E2721,[1]AllProteinsNorm!$A$1:$Q$3226,17,FALSE)</f>
        <v>447623.25114238099</v>
      </c>
      <c r="U2721" s="1">
        <f>VLOOKUP($E2721,[1]AllProteinsNorm!$A$1:$Q$3226,3,FALSE)</f>
        <v>611622.05082272901</v>
      </c>
      <c r="V2721" s="1">
        <f>VLOOKUP($E2721,[1]AllProteinsNorm!$A$1:$Q$3226,7,FALSE)</f>
        <v>947524.32683319098</v>
      </c>
      <c r="W2721" s="1">
        <f>VLOOKUP($E2721,[1]AllProteinsNorm!$A$1:$Q$3226,9,FALSE)</f>
        <v>959022.42347217398</v>
      </c>
      <c r="X2721" s="1">
        <f>VLOOKUP($E2721,[1]AllProteinsNorm!$A$1:$Q$3226,12,FALSE)</f>
        <v>715594.01712650503</v>
      </c>
      <c r="Y2721" s="29">
        <f>VLOOKUP($E2721,[1]AllProteinsNorm!$A$1:$Q$3226,14,FALSE)</f>
        <v>827762.42107714806</v>
      </c>
      <c r="Z2721" s="25">
        <f t="shared" si="318"/>
        <v>0.93886721058221745</v>
      </c>
      <c r="AA2721" s="1">
        <f t="shared" si="318"/>
        <v>1.0775005171643424</v>
      </c>
      <c r="AB2721" s="1">
        <f t="shared" si="318"/>
        <v>0.94329162275847322</v>
      </c>
      <c r="AC2721" s="1">
        <f t="shared" si="318"/>
        <v>1.0859219039161181</v>
      </c>
      <c r="AD2721" s="1">
        <f t="shared" si="318"/>
        <v>0.95441874557884954</v>
      </c>
      <c r="AE2721" s="1">
        <f t="shared" si="318"/>
        <v>1.0256226397298132</v>
      </c>
      <c r="AF2721" s="1">
        <f t="shared" si="318"/>
        <v>0.9730286402305427</v>
      </c>
      <c r="AG2721" s="1">
        <f t="shared" si="318"/>
        <v>0.91517730675398334</v>
      </c>
      <c r="AH2721" s="1">
        <f t="shared" si="318"/>
        <v>0.99583484999461169</v>
      </c>
      <c r="AI2721" s="1">
        <f t="shared" si="318"/>
        <v>0.52277772950597812</v>
      </c>
      <c r="AJ2721" s="1">
        <f t="shared" si="318"/>
        <v>0.71431139072619765</v>
      </c>
      <c r="AK2721" s="1">
        <f t="shared" si="318"/>
        <v>1.1066105591462576</v>
      </c>
      <c r="AL2721" s="1">
        <f t="shared" si="318"/>
        <v>1.1200391485665508</v>
      </c>
      <c r="AM2721" s="1">
        <f t="shared" si="318"/>
        <v>0.83573990977171742</v>
      </c>
      <c r="AN2721" s="29">
        <f t="shared" si="318"/>
        <v>0.96674102151015673</v>
      </c>
      <c r="AO2721" s="1">
        <f t="shared" si="315"/>
        <v>57335.632478822918</v>
      </c>
      <c r="AP2721" s="1">
        <f t="shared" si="316"/>
        <v>158768.57210855433</v>
      </c>
      <c r="AQ2721" s="29">
        <f t="shared" si="317"/>
        <v>133922.26167797751</v>
      </c>
    </row>
    <row r="2722" spans="1:43" x14ac:dyDescent="0.2">
      <c r="A2722" s="26"/>
      <c r="E2722" s="25" t="s">
        <v>5303</v>
      </c>
      <c r="F2722" s="26" t="s">
        <v>5304</v>
      </c>
      <c r="G2722" s="1">
        <v>5.6631569086647203E-2</v>
      </c>
      <c r="H2722" s="43">
        <v>1.63521967166807</v>
      </c>
      <c r="I2722" s="1">
        <f>VLOOKUP(F2722,'[1]SUSMB vs SHAM all proteins sum'!$B$2:$E$3214,2,FALSE)</f>
        <v>0.94583193789132403</v>
      </c>
      <c r="J2722" s="29">
        <f>VLOOKUP(F2722,'[1]SUSMB vs SHAM all proteins sum'!$B$2:$E$3214,3,FALSE)</f>
        <v>0.97778616045391598</v>
      </c>
      <c r="K2722" s="25">
        <f>VLOOKUP($E2722,[1]AllProteinsNorm!$A$1:$Q$3226,4,FALSE)</f>
        <v>62478.2047209718</v>
      </c>
      <c r="L2722" s="1">
        <f>VLOOKUP($E2722,[1]AllProteinsNorm!$A$1:$Q$3226,5,FALSE)</f>
        <v>28992.340745592701</v>
      </c>
      <c r="M2722" s="1">
        <f>VLOOKUP($E2722,[1]AllProteinsNorm!$A$1:$Q$3226,10,FALSE)</f>
        <v>59167.430348149202</v>
      </c>
      <c r="N2722" s="1">
        <f>VLOOKUP($E2722,[1]AllProteinsNorm!$A$1:$Q$3226,11,FALSE)</f>
        <v>44693.888584399603</v>
      </c>
      <c r="O2722" s="1">
        <f>VLOOKUP($E2722,[1]AllProteinsNorm!$A$1:$Q$3226,15,FALSE)</f>
        <v>89091.634996712193</v>
      </c>
      <c r="P2722" s="1">
        <f>VLOOKUP($E2722,[1]AllProteinsNorm!$A$1:$Q$3226,6,FALSE)</f>
        <v>98863.371457030502</v>
      </c>
      <c r="Q2722" s="1">
        <f>VLOOKUP($E2722,[1]AllProteinsNorm!$A$1:$Q$3226,8,FALSE)</f>
        <v>60131.939191149097</v>
      </c>
      <c r="R2722" s="1">
        <f>VLOOKUP($E2722,[1]AllProteinsNorm!$A$1:$Q$3226,13,FALSE)</f>
        <v>82330.741456450603</v>
      </c>
      <c r="S2722" s="1">
        <f>VLOOKUP($E2722,[1]AllProteinsNorm!$A$1:$Q$3226,16,FALSE)</f>
        <v>83299.8358477453</v>
      </c>
      <c r="T2722" s="1">
        <f>VLOOKUP($E2722,[1]AllProteinsNorm!$A$1:$Q$3226,17,FALSE)</f>
        <v>122380.80852064199</v>
      </c>
      <c r="U2722" s="1">
        <f>VLOOKUP($E2722,[1]AllProteinsNorm!$A$1:$Q$3226,3,FALSE)</f>
        <v>65648.071686347597</v>
      </c>
      <c r="V2722" s="1">
        <f>VLOOKUP($E2722,[1]AllProteinsNorm!$A$1:$Q$3226,7,FALSE)</f>
        <v>86734.192464152293</v>
      </c>
      <c r="W2722" s="1">
        <f>VLOOKUP($E2722,[1]AllProteinsNorm!$A$1:$Q$3226,9,FALSE)</f>
        <v>50884.758351461896</v>
      </c>
      <c r="X2722" s="1">
        <f>VLOOKUP($E2722,[1]AllProteinsNorm!$A$1:$Q$3226,12,FALSE)</f>
        <v>19459.4969917942</v>
      </c>
      <c r="Y2722" s="29">
        <f>VLOOKUP($E2722,[1]AllProteinsNorm!$A$1:$Q$3226,14,FALSE)</f>
        <v>67649.936254733897</v>
      </c>
      <c r="Z2722" s="25">
        <f t="shared" si="318"/>
        <v>1.098330567862509</v>
      </c>
      <c r="AA2722" s="1">
        <f t="shared" si="318"/>
        <v>0.50966851907768607</v>
      </c>
      <c r="AB2722" s="1">
        <f t="shared" si="318"/>
        <v>1.0401290764271078</v>
      </c>
      <c r="AC2722" s="1">
        <f t="shared" si="318"/>
        <v>0.78569261469848117</v>
      </c>
      <c r="AD2722" s="1">
        <f t="shared" si="318"/>
        <v>1.5661792219342161</v>
      </c>
      <c r="AE2722" s="1">
        <f t="shared" si="318"/>
        <v>1.737960676017221</v>
      </c>
      <c r="AF2722" s="1">
        <f t="shared" si="318"/>
        <v>1.0570845819505388</v>
      </c>
      <c r="AG2722" s="1">
        <f t="shared" si="318"/>
        <v>1.447326638469363</v>
      </c>
      <c r="AH2722" s="1">
        <f t="shared" si="318"/>
        <v>1.4643627552697198</v>
      </c>
      <c r="AI2722" s="1">
        <f t="shared" si="318"/>
        <v>2.1513835667693462</v>
      </c>
      <c r="AJ2722" s="1">
        <f t="shared" si="318"/>
        <v>1.1540549888774612</v>
      </c>
      <c r="AK2722" s="1">
        <f t="shared" si="318"/>
        <v>1.5247367508028293</v>
      </c>
      <c r="AL2722" s="1">
        <f t="shared" si="318"/>
        <v>0.89452451115241316</v>
      </c>
      <c r="AM2722" s="1">
        <f t="shared" si="318"/>
        <v>0.34208666008839295</v>
      </c>
      <c r="AN2722" s="29">
        <f t="shared" si="318"/>
        <v>1.1892466058261077</v>
      </c>
      <c r="AO2722" s="1">
        <f t="shared" si="315"/>
        <v>20001.921920335535</v>
      </c>
      <c r="AP2722" s="1">
        <f t="shared" si="316"/>
        <v>20596.577014596547</v>
      </c>
      <c r="AQ2722" s="29">
        <f t="shared" si="317"/>
        <v>22419.798299107788</v>
      </c>
    </row>
    <row r="2723" spans="1:43" x14ac:dyDescent="0.2">
      <c r="A2723" s="26"/>
      <c r="E2723" s="25" t="s">
        <v>5305</v>
      </c>
      <c r="F2723" s="26" t="s">
        <v>5306</v>
      </c>
      <c r="G2723" s="1">
        <v>0.240108751299527</v>
      </c>
      <c r="H2723" s="43">
        <v>0.65837541175863601</v>
      </c>
      <c r="I2723" s="1">
        <f>VLOOKUP(F2723,'[1]SUSMB vs SHAM all proteins sum'!$B$2:$E$3214,2,FALSE)</f>
        <v>0.58431877971552304</v>
      </c>
      <c r="J2723" s="29">
        <f>VLOOKUP(F2723,'[1]SUSMB vs SHAM all proteins sum'!$B$2:$E$3214,3,FALSE)</f>
        <v>1.1163604176414801</v>
      </c>
      <c r="K2723" s="25">
        <f>VLOOKUP($E2723,[1]AllProteinsNorm!$A$1:$Q$3226,4,FALSE)</f>
        <v>4216.60984919762</v>
      </c>
      <c r="L2723" s="1">
        <f>VLOOKUP($E2723,[1]AllProteinsNorm!$A$1:$Q$3226,5,FALSE)</f>
        <v>4193.3002837835702</v>
      </c>
      <c r="M2723" s="1">
        <f>VLOOKUP($E2723,[1]AllProteinsNorm!$A$1:$Q$3226,10,FALSE)</f>
        <v>4015.12076025947</v>
      </c>
      <c r="N2723" s="1">
        <f>VLOOKUP($E2723,[1]AllProteinsNorm!$A$1:$Q$3226,11,FALSE)</f>
        <v>2926.6199095002398</v>
      </c>
      <c r="O2723" s="1">
        <f>VLOOKUP($E2723,[1]AllProteinsNorm!$A$1:$Q$3226,15,FALSE)</f>
        <v>5632.04730158861</v>
      </c>
      <c r="P2723" s="1">
        <f>VLOOKUP($E2723,[1]AllProteinsNorm!$A$1:$Q$3226,6,FALSE)</f>
        <v>4932.5507250819501</v>
      </c>
      <c r="Q2723" s="1">
        <f>VLOOKUP($E2723,[1]AllProteinsNorm!$A$1:$Q$3226,8,FALSE)</f>
        <v>2775.0611557705001</v>
      </c>
      <c r="R2723" s="1">
        <f>VLOOKUP($E2723,[1]AllProteinsNorm!$A$1:$Q$3226,13,FALSE)</f>
        <v>4406.2880024022797</v>
      </c>
      <c r="S2723" s="1">
        <f>VLOOKUP($E2723,[1]AllProteinsNorm!$A$1:$Q$3226,16,FALSE)</f>
        <v>2837.5501461987201</v>
      </c>
      <c r="T2723" s="1">
        <f>VLOOKUP($E2723,[1]AllProteinsNorm!$A$1:$Q$3226,17,FALSE)</f>
        <v>845.78130568349002</v>
      </c>
      <c r="U2723" s="1">
        <f>VLOOKUP($E2723,[1]AllProteinsNorm!$A$1:$Q$3226,3,FALSE)</f>
        <v>3187.6819009374199</v>
      </c>
      <c r="V2723" s="1">
        <f>VLOOKUP($E2723,[1]AllProteinsNorm!$A$1:$Q$3226,7,FALSE)</f>
        <v>6148.6439842292702</v>
      </c>
      <c r="W2723" s="1">
        <f>VLOOKUP($E2723,[1]AllProteinsNorm!$A$1:$Q$3226,9,FALSE)</f>
        <v>7085.9824913006496</v>
      </c>
      <c r="X2723" s="1">
        <f>VLOOKUP($E2723,[1]AllProteinsNorm!$A$1:$Q$3226,12,FALSE)</f>
        <v>3234.8387040156999</v>
      </c>
      <c r="Y2723" s="29">
        <f>VLOOKUP($E2723,[1]AllProteinsNorm!$A$1:$Q$3226,14,FALSE)</f>
        <v>4516.1226518414096</v>
      </c>
      <c r="Z2723" s="25">
        <f t="shared" si="318"/>
        <v>1.0047346821882692</v>
      </c>
      <c r="AA2723" s="1">
        <f t="shared" si="318"/>
        <v>0.99918047403626575</v>
      </c>
      <c r="AB2723" s="1">
        <f t="shared" si="318"/>
        <v>0.95672381967577036</v>
      </c>
      <c r="AC2723" s="1">
        <f t="shared" si="318"/>
        <v>0.69735560789839957</v>
      </c>
      <c r="AD2723" s="1">
        <f t="shared" si="318"/>
        <v>1.3420054162012951</v>
      </c>
      <c r="AE2723" s="1">
        <f t="shared" si="318"/>
        <v>1.1753292247528642</v>
      </c>
      <c r="AF2723" s="1">
        <f t="shared" si="318"/>
        <v>0.66124215616644078</v>
      </c>
      <c r="AG2723" s="1">
        <f t="shared" si="318"/>
        <v>1.0499312324487604</v>
      </c>
      <c r="AH2723" s="1">
        <f t="shared" si="318"/>
        <v>0.67613204595553533</v>
      </c>
      <c r="AI2723" s="1">
        <f t="shared" si="318"/>
        <v>0.20153294750008394</v>
      </c>
      <c r="AJ2723" s="1">
        <f t="shared" si="318"/>
        <v>0.7595615141545794</v>
      </c>
      <c r="AK2723" s="1">
        <f t="shared" si="318"/>
        <v>1.4651001824508325</v>
      </c>
      <c r="AL2723" s="1">
        <f t="shared" si="318"/>
        <v>1.6884493991644443</v>
      </c>
      <c r="AM2723" s="1">
        <f t="shared" si="318"/>
        <v>0.77079804711550448</v>
      </c>
      <c r="AN2723" s="29">
        <f t="shared" si="318"/>
        <v>1.076102655830149</v>
      </c>
      <c r="AO2723" s="1">
        <f t="shared" si="315"/>
        <v>861.01153129127113</v>
      </c>
      <c r="AP2723" s="1">
        <f t="shared" si="316"/>
        <v>1435.4740201032284</v>
      </c>
      <c r="AQ2723" s="29">
        <f t="shared" si="317"/>
        <v>1560.0280734982016</v>
      </c>
    </row>
    <row r="2724" spans="1:43" x14ac:dyDescent="0.2">
      <c r="A2724" s="26"/>
      <c r="E2724" s="25" t="s">
        <v>5307</v>
      </c>
      <c r="F2724" s="26" t="s">
        <v>5308</v>
      </c>
      <c r="G2724" s="1">
        <v>0.43765513304120901</v>
      </c>
      <c r="H2724" s="1">
        <v>1.1352686675191901</v>
      </c>
      <c r="I2724" s="1">
        <f>VLOOKUP(F2724,'[1]SUSMB vs SHAM all proteins sum'!$B$2:$E$3214,2,FALSE)</f>
        <v>0.48429724839840399</v>
      </c>
      <c r="J2724" s="29">
        <f>VLOOKUP(F2724,'[1]SUSMB vs SHAM all proteins sum'!$B$2:$E$3214,3,FALSE)</f>
        <v>0.85635590307421605</v>
      </c>
      <c r="K2724" s="25">
        <f>VLOOKUP($E2724,[1]AllProteinsNorm!$A$1:$Q$3226,4,FALSE)</f>
        <v>151161.81857013801</v>
      </c>
      <c r="L2724" s="1">
        <f>VLOOKUP($E2724,[1]AllProteinsNorm!$A$1:$Q$3226,5,FALSE)</f>
        <v>152066.08901073199</v>
      </c>
      <c r="M2724" s="1">
        <f>VLOOKUP($E2724,[1]AllProteinsNorm!$A$1:$Q$3226,10,FALSE)</f>
        <v>88591.9175350281</v>
      </c>
      <c r="N2724" s="1">
        <f>VLOOKUP($E2724,[1]AllProteinsNorm!$A$1:$Q$3226,11,FALSE)</f>
        <v>162063.68645239199</v>
      </c>
      <c r="O2724" s="1">
        <f>VLOOKUP($E2724,[1]AllProteinsNorm!$A$1:$Q$3226,15,FALSE)</f>
        <v>173378.55650248201</v>
      </c>
      <c r="P2724" s="1">
        <f>VLOOKUP($E2724,[1]AllProteinsNorm!$A$1:$Q$3226,6,FALSE)</f>
        <v>114858.18235827499</v>
      </c>
      <c r="Q2724" s="1">
        <f>VLOOKUP($E2724,[1]AllProteinsNorm!$A$1:$Q$3226,8,FALSE)</f>
        <v>170307.962702466</v>
      </c>
      <c r="R2724" s="1">
        <f>VLOOKUP($E2724,[1]AllProteinsNorm!$A$1:$Q$3226,13,FALSE)</f>
        <v>189344.93556037301</v>
      </c>
      <c r="S2724" s="1">
        <f>VLOOKUP($E2724,[1]AllProteinsNorm!$A$1:$Q$3226,16,FALSE)</f>
        <v>147249.94107362599</v>
      </c>
      <c r="T2724" s="1">
        <f>VLOOKUP($E2724,[1]AllProteinsNorm!$A$1:$Q$3226,17,FALSE)</f>
        <v>197850.53363551499</v>
      </c>
      <c r="U2724" s="1">
        <f>VLOOKUP($E2724,[1]AllProteinsNorm!$A$1:$Q$3226,3,FALSE)</f>
        <v>116873.35453599801</v>
      </c>
      <c r="V2724" s="1">
        <f>VLOOKUP($E2724,[1]AllProteinsNorm!$A$1:$Q$3226,7,FALSE)</f>
        <v>69610.647188187999</v>
      </c>
      <c r="W2724" s="1">
        <f>VLOOKUP($E2724,[1]AllProteinsNorm!$A$1:$Q$3226,9,FALSE)</f>
        <v>119988.291278879</v>
      </c>
      <c r="X2724" s="1">
        <f>VLOOKUP($E2724,[1]AllProteinsNorm!$A$1:$Q$3226,12,FALSE)</f>
        <v>129711.658082521</v>
      </c>
      <c r="Y2724" s="29">
        <f>VLOOKUP($E2724,[1]AllProteinsNorm!$A$1:$Q$3226,14,FALSE)</f>
        <v>208119.177624298</v>
      </c>
      <c r="Z2724" s="25">
        <f t="shared" si="318"/>
        <v>1.039252734376269</v>
      </c>
      <c r="AA2724" s="1">
        <f t="shared" si="318"/>
        <v>1.045469684773481</v>
      </c>
      <c r="AB2724" s="1">
        <f t="shared" si="318"/>
        <v>0.60907835995103043</v>
      </c>
      <c r="AC2724" s="1">
        <f t="shared" si="318"/>
        <v>1.1142041745852547</v>
      </c>
      <c r="AD2724" s="1">
        <f t="shared" si="318"/>
        <v>1.1919950463139652</v>
      </c>
      <c r="AE2724" s="1">
        <f t="shared" si="318"/>
        <v>0.78966157731120523</v>
      </c>
      <c r="AF2724" s="1">
        <f t="shared" si="318"/>
        <v>1.1708844045327882</v>
      </c>
      <c r="AG2724" s="1">
        <f t="shared" si="318"/>
        <v>1.301765511177102</v>
      </c>
      <c r="AH2724" s="1">
        <f t="shared" si="318"/>
        <v>1.0123581824103649</v>
      </c>
      <c r="AI2724" s="1">
        <f t="shared" si="318"/>
        <v>1.3602423550038742</v>
      </c>
      <c r="AJ2724" s="1">
        <f t="shared" si="318"/>
        <v>0.80351608909035455</v>
      </c>
      <c r="AK2724" s="1">
        <f t="shared" si="318"/>
        <v>0.47858021368312292</v>
      </c>
      <c r="AL2724" s="1">
        <f t="shared" si="318"/>
        <v>0.82493159307191155</v>
      </c>
      <c r="AM2724" s="1">
        <f t="shared" si="318"/>
        <v>0.89178071961466832</v>
      </c>
      <c r="AN2724" s="29">
        <f t="shared" si="318"/>
        <v>1.4308403171389195</v>
      </c>
      <c r="AO2724" s="1">
        <f t="shared" si="315"/>
        <v>29547.446128194188</v>
      </c>
      <c r="AP2724" s="1">
        <f t="shared" si="316"/>
        <v>30078.122669945769</v>
      </c>
      <c r="AQ2724" s="29">
        <f t="shared" si="317"/>
        <v>44756.262692370678</v>
      </c>
    </row>
    <row r="2725" spans="1:43" x14ac:dyDescent="0.2">
      <c r="A2725" s="26"/>
      <c r="E2725" s="25" t="s">
        <v>5309</v>
      </c>
      <c r="F2725" s="26" t="s">
        <v>5310</v>
      </c>
      <c r="G2725" s="1">
        <v>0.34221679273872002</v>
      </c>
      <c r="H2725" s="1">
        <v>1.0725251196712</v>
      </c>
      <c r="I2725" s="1">
        <f>VLOOKUP(F2725,'[1]SUSMB vs SHAM all proteins sum'!$B$2:$E$3214,2,FALSE)</f>
        <v>0.48570620485868099</v>
      </c>
      <c r="J2725" s="29">
        <f>VLOOKUP(F2725,'[1]SUSMB vs SHAM all proteins sum'!$B$2:$E$3214,3,FALSE)</f>
        <v>0.94431901338528201</v>
      </c>
      <c r="K2725" s="25">
        <f>VLOOKUP($E2725,[1]AllProteinsNorm!$A$1:$Q$3226,4,FALSE)</f>
        <v>300367.24562663899</v>
      </c>
      <c r="L2725" s="1">
        <f>VLOOKUP($E2725,[1]AllProteinsNorm!$A$1:$Q$3226,5,FALSE)</f>
        <v>270369.65308378002</v>
      </c>
      <c r="M2725" s="1">
        <f>VLOOKUP($E2725,[1]AllProteinsNorm!$A$1:$Q$3226,10,FALSE)</f>
        <v>333791.34890677</v>
      </c>
      <c r="N2725" s="1">
        <f>VLOOKUP($E2725,[1]AllProteinsNorm!$A$1:$Q$3226,11,FALSE)</f>
        <v>244078.22118441301</v>
      </c>
      <c r="O2725" s="1">
        <f>VLOOKUP($E2725,[1]AllProteinsNorm!$A$1:$Q$3226,15,FALSE)</f>
        <v>324073.89871125401</v>
      </c>
      <c r="P2725" s="1">
        <f>VLOOKUP($E2725,[1]AllProteinsNorm!$A$1:$Q$3226,6,FALSE)</f>
        <v>306621.34681361902</v>
      </c>
      <c r="Q2725" s="1">
        <f>VLOOKUP($E2725,[1]AllProteinsNorm!$A$1:$Q$3226,8,FALSE)</f>
        <v>314078.78103790502</v>
      </c>
      <c r="R2725" s="1">
        <f>VLOOKUP($E2725,[1]AllProteinsNorm!$A$1:$Q$3226,13,FALSE)</f>
        <v>332719.59008409397</v>
      </c>
      <c r="S2725" s="1">
        <f>VLOOKUP($E2725,[1]AllProteinsNorm!$A$1:$Q$3226,16,FALSE)</f>
        <v>276215.13617170701</v>
      </c>
      <c r="T2725" s="1">
        <f>VLOOKUP($E2725,[1]AllProteinsNorm!$A$1:$Q$3226,17,FALSE)</f>
        <v>343818.47477201797</v>
      </c>
      <c r="U2725" s="1">
        <f>VLOOKUP($E2725,[1]AllProteinsNorm!$A$1:$Q$3226,3,FALSE)</f>
        <v>248714.80638152</v>
      </c>
      <c r="V2725" s="1">
        <f>VLOOKUP($E2725,[1]AllProteinsNorm!$A$1:$Q$3226,7,FALSE)</f>
        <v>257256.49025430999</v>
      </c>
      <c r="W2725" s="1">
        <f>VLOOKUP($E2725,[1]AllProteinsNorm!$A$1:$Q$3226,9,FALSE)</f>
        <v>276574.61398165702</v>
      </c>
      <c r="X2725" s="1">
        <f>VLOOKUP($E2725,[1]AllProteinsNorm!$A$1:$Q$3226,12,FALSE)</f>
        <v>336357.14098823199</v>
      </c>
      <c r="Y2725" s="29">
        <f>VLOOKUP($E2725,[1]AllProteinsNorm!$A$1:$Q$3226,14,FALSE)</f>
        <v>270502.57174769201</v>
      </c>
      <c r="Z2725" s="25">
        <f t="shared" si="318"/>
        <v>1.0197978198552202</v>
      </c>
      <c r="AA2725" s="1">
        <f t="shared" si="318"/>
        <v>0.91795089772397531</v>
      </c>
      <c r="AB2725" s="1">
        <f t="shared" si="318"/>
        <v>1.1332783279731475</v>
      </c>
      <c r="AC2725" s="1">
        <f t="shared" si="318"/>
        <v>0.82868702051289578</v>
      </c>
      <c r="AD2725" s="1">
        <f t="shared" si="318"/>
        <v>1.100285933934761</v>
      </c>
      <c r="AE2725" s="1">
        <f t="shared" si="318"/>
        <v>1.0410315557185641</v>
      </c>
      <c r="AF2725" s="1">
        <f t="shared" si="318"/>
        <v>1.0663508116440046</v>
      </c>
      <c r="AG2725" s="1">
        <f t="shared" si="318"/>
        <v>1.1296395247191664</v>
      </c>
      <c r="AH2725" s="1">
        <f t="shared" si="318"/>
        <v>0.93779730573238507</v>
      </c>
      <c r="AI2725" s="1">
        <f t="shared" si="318"/>
        <v>1.1673221235123736</v>
      </c>
      <c r="AJ2725" s="1">
        <f t="shared" si="318"/>
        <v>0.84442901483627197</v>
      </c>
      <c r="AK2725" s="1">
        <f t="shared" si="318"/>
        <v>0.87342948249109531</v>
      </c>
      <c r="AL2725" s="1">
        <f t="shared" si="318"/>
        <v>0.93901779395875129</v>
      </c>
      <c r="AM2725" s="1">
        <f t="shared" si="318"/>
        <v>1.1419896279200439</v>
      </c>
      <c r="AN2725" s="29">
        <f t="shared" si="318"/>
        <v>0.91840217916577416</v>
      </c>
      <c r="AO2725" s="1">
        <f t="shared" si="315"/>
        <v>33399.021152954148</v>
      </c>
      <c r="AP2725" s="1">
        <f t="shared" si="316"/>
        <v>23320.917899583921</v>
      </c>
      <c r="AQ2725" s="29">
        <f t="shared" si="317"/>
        <v>30827.403929431999</v>
      </c>
    </row>
    <row r="2726" spans="1:43" x14ac:dyDescent="0.2">
      <c r="A2726" s="26"/>
      <c r="E2726" s="25" t="s">
        <v>5311</v>
      </c>
      <c r="F2726" s="26" t="s">
        <v>5312</v>
      </c>
      <c r="G2726" s="1">
        <v>5.8100795886697899E-2</v>
      </c>
      <c r="H2726" s="1">
        <v>1.26777680279838</v>
      </c>
      <c r="I2726" s="1">
        <f>VLOOKUP(F2726,'[1]SUSMB vs SHAM all proteins sum'!$B$2:$E$3214,2,FALSE)</f>
        <v>0.25138122778143701</v>
      </c>
      <c r="J2726" s="29">
        <f>VLOOKUP(F2726,'[1]SUSMB vs SHAM all proteins sum'!$B$2:$E$3214,3,FALSE)</f>
        <v>1.1701376628054101</v>
      </c>
      <c r="K2726" s="25">
        <f>VLOOKUP($E2726,[1]AllProteinsNorm!$A$1:$Q$3226,4,FALSE)</f>
        <v>1647752.6590227501</v>
      </c>
      <c r="L2726" s="1">
        <f>VLOOKUP($E2726,[1]AllProteinsNorm!$A$1:$Q$3226,5,FALSE)</f>
        <v>1553174.6401935399</v>
      </c>
      <c r="M2726" s="1">
        <f>VLOOKUP($E2726,[1]AllProteinsNorm!$A$1:$Q$3226,10,FALSE)</f>
        <v>1210119.44353711</v>
      </c>
      <c r="N2726" s="1">
        <f>VLOOKUP($E2726,[1]AllProteinsNorm!$A$1:$Q$3226,11,FALSE)</f>
        <v>1035877.80051787</v>
      </c>
      <c r="O2726" s="1">
        <f>VLOOKUP($E2726,[1]AllProteinsNorm!$A$1:$Q$3226,15,FALSE)</f>
        <v>1106104.12380882</v>
      </c>
      <c r="P2726" s="1">
        <f>VLOOKUP($E2726,[1]AllProteinsNorm!$A$1:$Q$3226,6,FALSE)</f>
        <v>1354745.7936175</v>
      </c>
      <c r="Q2726" s="1">
        <f>VLOOKUP($E2726,[1]AllProteinsNorm!$A$1:$Q$3226,8,FALSE)</f>
        <v>1726093.4321775199</v>
      </c>
      <c r="R2726" s="1">
        <f>VLOOKUP($E2726,[1]AllProteinsNorm!$A$1:$Q$3226,13,FALSE)</f>
        <v>1856456.9326023799</v>
      </c>
      <c r="S2726" s="1">
        <f>VLOOKUP($E2726,[1]AllProteinsNorm!$A$1:$Q$3226,16,FALSE)</f>
        <v>1549694.7024258301</v>
      </c>
      <c r="T2726" s="1">
        <f>VLOOKUP($E2726,[1]AllProteinsNorm!$A$1:$Q$3226,17,FALSE)</f>
        <v>1727451.86655229</v>
      </c>
      <c r="U2726" s="1">
        <f>VLOOKUP($E2726,[1]AllProteinsNorm!$A$1:$Q$3226,3,FALSE)</f>
        <v>1581460.45998952</v>
      </c>
      <c r="V2726" s="1">
        <f>VLOOKUP($E2726,[1]AllProteinsNorm!$A$1:$Q$3226,7,FALSE)</f>
        <v>1386196.5522256</v>
      </c>
      <c r="W2726" s="1">
        <f>VLOOKUP($E2726,[1]AllProteinsNorm!$A$1:$Q$3226,9,FALSE)</f>
        <v>1123288.82844884</v>
      </c>
      <c r="X2726" s="1">
        <f>VLOOKUP($E2726,[1]AllProteinsNorm!$A$1:$Q$3226,12,FALSE)</f>
        <v>1840630.9930326899</v>
      </c>
      <c r="Y2726" s="29">
        <f>VLOOKUP($E2726,[1]AllProteinsNorm!$A$1:$Q$3226,14,FALSE)</f>
        <v>1717467.6131611599</v>
      </c>
      <c r="Z2726" s="25">
        <f t="shared" ref="Z2726:AN2742" si="319">K2726/AVERAGE($K2726:$O2726)</f>
        <v>1.257245117284798</v>
      </c>
      <c r="AA2726" s="1">
        <f t="shared" si="319"/>
        <v>1.1850815242088713</v>
      </c>
      <c r="AB2726" s="1">
        <f t="shared" si="319"/>
        <v>0.92332836083587388</v>
      </c>
      <c r="AC2726" s="1">
        <f t="shared" si="319"/>
        <v>0.79038094684502458</v>
      </c>
      <c r="AD2726" s="1">
        <f t="shared" si="319"/>
        <v>0.84396405082543302</v>
      </c>
      <c r="AE2726" s="1">
        <f t="shared" si="319"/>
        <v>1.0336791294865113</v>
      </c>
      <c r="AF2726" s="1">
        <f t="shared" si="319"/>
        <v>1.3170195949612988</v>
      </c>
      <c r="AG2726" s="1">
        <f t="shared" si="319"/>
        <v>1.4164877241637213</v>
      </c>
      <c r="AH2726" s="1">
        <f t="shared" si="319"/>
        <v>1.182426310913993</v>
      </c>
      <c r="AI2726" s="1">
        <f t="shared" si="319"/>
        <v>1.3180560885002288</v>
      </c>
      <c r="AJ2726" s="1">
        <f t="shared" si="319"/>
        <v>1.2066637736030157</v>
      </c>
      <c r="AK2726" s="1">
        <f t="shared" si="319"/>
        <v>1.0576762460916138</v>
      </c>
      <c r="AL2726" s="1">
        <f t="shared" si="319"/>
        <v>0.85707608307271232</v>
      </c>
      <c r="AM2726" s="1">
        <f t="shared" si="319"/>
        <v>1.4044124377780585</v>
      </c>
      <c r="AN2726" s="29">
        <f t="shared" si="319"/>
        <v>1.3104380435485203</v>
      </c>
      <c r="AO2726" s="1">
        <f t="shared" si="315"/>
        <v>244908.784604132</v>
      </c>
      <c r="AP2726" s="1">
        <f t="shared" si="316"/>
        <v>174009.6561994621</v>
      </c>
      <c r="AQ2726" s="29">
        <f t="shared" si="317"/>
        <v>253131.24058444897</v>
      </c>
    </row>
    <row r="2727" spans="1:43" x14ac:dyDescent="0.2">
      <c r="A2727" s="26"/>
      <c r="E2727" s="25" t="s">
        <v>5313</v>
      </c>
      <c r="F2727" s="26" t="s">
        <v>5314</v>
      </c>
      <c r="G2727" s="1">
        <v>0.54355978921095505</v>
      </c>
      <c r="H2727" s="1">
        <v>1.27949182524567</v>
      </c>
      <c r="I2727" s="1">
        <f>VLOOKUP(F2727,'[1]SUSMB vs SHAM all proteins sum'!$B$2:$E$3214,2,FALSE)</f>
        <v>0.25383872095753601</v>
      </c>
      <c r="J2727" s="29">
        <f>VLOOKUP(F2727,'[1]SUSMB vs SHAM all proteins sum'!$B$2:$E$3214,3,FALSE)</f>
        <v>1.65472968477413</v>
      </c>
      <c r="K2727" s="25">
        <f>VLOOKUP($E2727,[1]AllProteinsNorm!$A$1:$Q$3226,4,FALSE)</f>
        <v>16971.591047415899</v>
      </c>
      <c r="L2727" s="1">
        <f>VLOOKUP($E2727,[1]AllProteinsNorm!$A$1:$Q$3226,5,FALSE)</f>
        <v>18086.981087198801</v>
      </c>
      <c r="M2727" s="1">
        <f>VLOOKUP($E2727,[1]AllProteinsNorm!$A$1:$Q$3226,10,FALSE)</f>
        <v>14162.076310049501</v>
      </c>
      <c r="N2727" s="1">
        <f>VLOOKUP($E2727,[1]AllProteinsNorm!$A$1:$Q$3226,11,FALSE)</f>
        <v>18317.850251807999</v>
      </c>
      <c r="O2727" s="1">
        <f>VLOOKUP($E2727,[1]AllProteinsNorm!$A$1:$Q$3226,15,FALSE)</f>
        <v>70630.317081389701</v>
      </c>
      <c r="P2727" s="1">
        <f>VLOOKUP($E2727,[1]AllProteinsNorm!$A$1:$Q$3226,6,FALSE)</f>
        <v>20426.892144428199</v>
      </c>
      <c r="Q2727" s="1">
        <f>VLOOKUP($E2727,[1]AllProteinsNorm!$A$1:$Q$3226,8,FALSE)</f>
        <v>46111.356847162802</v>
      </c>
      <c r="R2727" s="1">
        <f>VLOOKUP($E2727,[1]AllProteinsNorm!$A$1:$Q$3226,13,FALSE)</f>
        <v>61106.5902475814</v>
      </c>
      <c r="S2727" s="1">
        <f>VLOOKUP($E2727,[1]AllProteinsNorm!$A$1:$Q$3226,16,FALSE)</f>
        <v>17008.998679602799</v>
      </c>
      <c r="T2727" s="1">
        <f>VLOOKUP($E2727,[1]AllProteinsNorm!$A$1:$Q$3226,17,FALSE)</f>
        <v>19701.160770699498</v>
      </c>
      <c r="U2727" s="1">
        <f>VLOOKUP($E2727,[1]AllProteinsNorm!$A$1:$Q$3226,3,FALSE)</f>
        <v>42644.018585065402</v>
      </c>
      <c r="V2727" s="1">
        <f>VLOOKUP($E2727,[1]AllProteinsNorm!$A$1:$Q$3226,7,FALSE)</f>
        <v>40629.595067266797</v>
      </c>
      <c r="W2727" s="1">
        <f>VLOOKUP($E2727,[1]AllProteinsNorm!$A$1:$Q$3226,9,FALSE)</f>
        <v>22397.558967006698</v>
      </c>
      <c r="X2727" s="1">
        <f>VLOOKUP($E2727,[1]AllProteinsNorm!$A$1:$Q$3226,12,FALSE)</f>
        <v>96312.087141987504</v>
      </c>
      <c r="Y2727" s="29">
        <f>VLOOKUP($E2727,[1]AllProteinsNorm!$A$1:$Q$3226,14,FALSE)</f>
        <v>18669.574582893601</v>
      </c>
      <c r="Z2727" s="25">
        <f t="shared" si="319"/>
        <v>0.61416141377015299</v>
      </c>
      <c r="AA2727" s="1">
        <f t="shared" si="319"/>
        <v>0.65452471982816196</v>
      </c>
      <c r="AB2727" s="1">
        <f t="shared" si="319"/>
        <v>0.51249177429508719</v>
      </c>
      <c r="AC2727" s="1">
        <f t="shared" si="319"/>
        <v>0.66287932442216724</v>
      </c>
      <c r="AD2727" s="1">
        <f t="shared" si="319"/>
        <v>2.5559427676844297</v>
      </c>
      <c r="AE2727" s="1">
        <f t="shared" si="319"/>
        <v>0.7392005218192329</v>
      </c>
      <c r="AF2727" s="1">
        <f t="shared" si="319"/>
        <v>1.6686600586234084</v>
      </c>
      <c r="AG2727" s="1">
        <f t="shared" si="319"/>
        <v>2.2113018014797299</v>
      </c>
      <c r="AH2727" s="1">
        <f t="shared" si="319"/>
        <v>0.61551510678605892</v>
      </c>
      <c r="AI2727" s="1">
        <f t="shared" si="319"/>
        <v>0.71293803380256349</v>
      </c>
      <c r="AJ2727" s="1">
        <f t="shared" si="319"/>
        <v>1.5431853542707294</v>
      </c>
      <c r="AK2727" s="1">
        <f t="shared" si="319"/>
        <v>1.4702881702550086</v>
      </c>
      <c r="AL2727" s="1">
        <f t="shared" si="319"/>
        <v>0.81051425536627286</v>
      </c>
      <c r="AM2727" s="1">
        <f t="shared" si="319"/>
        <v>3.4853047918146478</v>
      </c>
      <c r="AN2727" s="29">
        <f t="shared" si="319"/>
        <v>0.6756073893297756</v>
      </c>
      <c r="AO2727" s="1">
        <f t="shared" si="315"/>
        <v>21549.010144853721</v>
      </c>
      <c r="AP2727" s="1">
        <f t="shared" si="316"/>
        <v>17620.778516311537</v>
      </c>
      <c r="AQ2727" s="29">
        <f t="shared" si="317"/>
        <v>27777.557300880428</v>
      </c>
    </row>
    <row r="2728" spans="1:43" x14ac:dyDescent="0.2">
      <c r="A2728" s="26"/>
      <c r="E2728" s="25" t="s">
        <v>5315</v>
      </c>
      <c r="F2728" s="26" t="s">
        <v>5316</v>
      </c>
      <c r="G2728" s="1">
        <v>0.93480684156805305</v>
      </c>
      <c r="H2728" s="1">
        <v>1.01728824351596</v>
      </c>
      <c r="I2728" s="1">
        <f>VLOOKUP(F2728,'[1]SUSMB vs SHAM all proteins sum'!$B$2:$E$3214,2,FALSE)</f>
        <v>0.35320026273036298</v>
      </c>
      <c r="J2728" s="29">
        <f>VLOOKUP(F2728,'[1]SUSMB vs SHAM all proteins sum'!$B$2:$E$3214,3,FALSE)</f>
        <v>0.72199567974986301</v>
      </c>
      <c r="K2728" s="25">
        <f>VLOOKUP($E2728,[1]AllProteinsNorm!$A$1:$Q$3226,4,FALSE)</f>
        <v>47377.0767757746</v>
      </c>
      <c r="L2728" s="1">
        <f>VLOOKUP($E2728,[1]AllProteinsNorm!$A$1:$Q$3226,5,FALSE)</f>
        <v>81140.463758641097</v>
      </c>
      <c r="M2728" s="1">
        <f>VLOOKUP($E2728,[1]AllProteinsNorm!$A$1:$Q$3226,10,FALSE)</f>
        <v>71442.190201014804</v>
      </c>
      <c r="N2728" s="1">
        <f>VLOOKUP($E2728,[1]AllProteinsNorm!$A$1:$Q$3226,11,FALSE)</f>
        <v>83103.8605587817</v>
      </c>
      <c r="O2728" s="1">
        <f>VLOOKUP($E2728,[1]AllProteinsNorm!$A$1:$Q$3226,15,FALSE)</f>
        <v>118778.67510527</v>
      </c>
      <c r="P2728" s="1">
        <f>VLOOKUP($E2728,[1]AllProteinsNorm!$A$1:$Q$3226,6,FALSE)</f>
        <v>79560.711881505005</v>
      </c>
      <c r="Q2728" s="1">
        <f>VLOOKUP($E2728,[1]AllProteinsNorm!$A$1:$Q$3226,8,FALSE)</f>
        <v>80879.339267413801</v>
      </c>
      <c r="R2728" s="1">
        <f>VLOOKUP($E2728,[1]AllProteinsNorm!$A$1:$Q$3226,13,FALSE)</f>
        <v>48162.066577574202</v>
      </c>
      <c r="S2728" s="1">
        <f>VLOOKUP($E2728,[1]AllProteinsNorm!$A$1:$Q$3226,16,FALSE)</f>
        <v>83079.013448313097</v>
      </c>
      <c r="T2728" s="1">
        <f>VLOOKUP($E2728,[1]AllProteinsNorm!$A$1:$Q$3226,17,FALSE)</f>
        <v>114711.672170258</v>
      </c>
      <c r="U2728" s="1">
        <f>VLOOKUP($E2728,[1]AllProteinsNorm!$A$1:$Q$3226,3,FALSE)</f>
        <v>58628.610912219003</v>
      </c>
      <c r="V2728" s="1">
        <f>VLOOKUP($E2728,[1]AllProteinsNorm!$A$1:$Q$3226,7,FALSE)</f>
        <v>77947.206758846398</v>
      </c>
      <c r="W2728" s="1">
        <f>VLOOKUP($E2728,[1]AllProteinsNorm!$A$1:$Q$3226,9,FALSE)</f>
        <v>81780.039835164804</v>
      </c>
      <c r="X2728" s="1">
        <f>VLOOKUP($E2728,[1]AllProteinsNorm!$A$1:$Q$3226,12,FALSE)</f>
        <v>17500.2068513263</v>
      </c>
      <c r="Y2728" s="29">
        <f>VLOOKUP($E2728,[1]AllProteinsNorm!$A$1:$Q$3226,14,FALSE)</f>
        <v>81319.091038045895</v>
      </c>
      <c r="Z2728" s="25">
        <f t="shared" si="319"/>
        <v>0.58949842683641174</v>
      </c>
      <c r="AA2728" s="1">
        <f t="shared" si="319"/>
        <v>1.0096058894658082</v>
      </c>
      <c r="AB2728" s="1">
        <f t="shared" si="319"/>
        <v>0.88893324787781536</v>
      </c>
      <c r="AC2728" s="1">
        <f t="shared" si="319"/>
        <v>1.0340358333058715</v>
      </c>
      <c r="AD2728" s="1">
        <f t="shared" si="319"/>
        <v>1.4779266025140936</v>
      </c>
      <c r="AE2728" s="1">
        <f t="shared" si="319"/>
        <v>0.98994952166643868</v>
      </c>
      <c r="AF2728" s="1">
        <f t="shared" si="319"/>
        <v>1.0063567975575953</v>
      </c>
      <c r="AG2728" s="1">
        <f t="shared" si="319"/>
        <v>0.59926581403578638</v>
      </c>
      <c r="AH2728" s="1">
        <f t="shared" si="319"/>
        <v>1.0337266683356054</v>
      </c>
      <c r="AI2728" s="1">
        <f t="shared" si="319"/>
        <v>1.4273221331105579</v>
      </c>
      <c r="AJ2728" s="1">
        <f t="shared" si="319"/>
        <v>0.72949781312868078</v>
      </c>
      <c r="AK2728" s="1">
        <f t="shared" si="319"/>
        <v>0.96987317259151862</v>
      </c>
      <c r="AL2728" s="1">
        <f t="shared" si="319"/>
        <v>1.0175639383073889</v>
      </c>
      <c r="AM2728" s="1">
        <f t="shared" si="319"/>
        <v>0.2177497032371512</v>
      </c>
      <c r="AN2728" s="29">
        <f t="shared" si="319"/>
        <v>1.0118284938847673</v>
      </c>
      <c r="AO2728" s="1">
        <f t="shared" si="315"/>
        <v>23028.385484115908</v>
      </c>
      <c r="AP2728" s="1">
        <f t="shared" si="316"/>
        <v>21075.232563166221</v>
      </c>
      <c r="AQ2728" s="29">
        <f t="shared" si="317"/>
        <v>24495.272774525922</v>
      </c>
    </row>
    <row r="2729" spans="1:43" x14ac:dyDescent="0.2">
      <c r="A2729" s="26"/>
      <c r="E2729" s="25" t="s">
        <v>5317</v>
      </c>
      <c r="F2729" s="26" t="s">
        <v>5318</v>
      </c>
      <c r="G2729" s="1">
        <v>0.38095951434415198</v>
      </c>
      <c r="H2729" s="1">
        <v>1.0769559434304601</v>
      </c>
      <c r="I2729" s="1">
        <f>VLOOKUP(F2729,'[1]SUSMB vs SHAM all proteins sum'!$B$2:$E$3214,2,FALSE)</f>
        <v>0.91387801918387401</v>
      </c>
      <c r="J2729" s="29">
        <f>VLOOKUP(F2729,'[1]SUSMB vs SHAM all proteins sum'!$B$2:$E$3214,3,FALSE)</f>
        <v>0.990847464478534</v>
      </c>
      <c r="K2729" s="25">
        <f>VLOOKUP($E2729,[1]AllProteinsNorm!$A$1:$Q$3226,4,FALSE)</f>
        <v>257292.02921058601</v>
      </c>
      <c r="L2729" s="1">
        <f>VLOOKUP($E2729,[1]AllProteinsNorm!$A$1:$Q$3226,5,FALSE)</f>
        <v>279978.11926170398</v>
      </c>
      <c r="M2729" s="1">
        <f>VLOOKUP($E2729,[1]AllProteinsNorm!$A$1:$Q$3226,10,FALSE)</f>
        <v>308499.489129022</v>
      </c>
      <c r="N2729" s="1">
        <f>VLOOKUP($E2729,[1]AllProteinsNorm!$A$1:$Q$3226,11,FALSE)</f>
        <v>260525.97869512701</v>
      </c>
      <c r="O2729" s="1">
        <f>VLOOKUP($E2729,[1]AllProteinsNorm!$A$1:$Q$3226,15,FALSE)</f>
        <v>303145.63552517898</v>
      </c>
      <c r="P2729" s="1">
        <f>VLOOKUP($E2729,[1]AllProteinsNorm!$A$1:$Q$3226,6,FALSE)</f>
        <v>268855.18444127101</v>
      </c>
      <c r="Q2729" s="1">
        <f>VLOOKUP($E2729,[1]AllProteinsNorm!$A$1:$Q$3226,8,FALSE)</f>
        <v>272394.26027190301</v>
      </c>
      <c r="R2729" s="1">
        <f>VLOOKUP($E2729,[1]AllProteinsNorm!$A$1:$Q$3226,13,FALSE)</f>
        <v>391599.94103199098</v>
      </c>
      <c r="S2729" s="1">
        <f>VLOOKUP($E2729,[1]AllProteinsNorm!$A$1:$Q$3226,16,FALSE)</f>
        <v>317036.50948328298</v>
      </c>
      <c r="T2729" s="1">
        <f>VLOOKUP($E2729,[1]AllProteinsNorm!$A$1:$Q$3226,17,FALSE)</f>
        <v>279658.904919767</v>
      </c>
      <c r="U2729" s="1">
        <f>VLOOKUP($E2729,[1]AllProteinsNorm!$A$1:$Q$3226,3,FALSE)</f>
        <v>232164.30719409001</v>
      </c>
      <c r="V2729" s="1">
        <f>VLOOKUP($E2729,[1]AllProteinsNorm!$A$1:$Q$3226,7,FALSE)</f>
        <v>256891.181396845</v>
      </c>
      <c r="W2729" s="1">
        <f>VLOOKUP($E2729,[1]AllProteinsNorm!$A$1:$Q$3226,9,FALSE)</f>
        <v>304892.31419891102</v>
      </c>
      <c r="X2729" s="1">
        <f>VLOOKUP($E2729,[1]AllProteinsNorm!$A$1:$Q$3226,12,FALSE)</f>
        <v>352752.161825624</v>
      </c>
      <c r="Y2729" s="29">
        <f>VLOOKUP($E2729,[1]AllProteinsNorm!$A$1:$Q$3226,14,FALSE)</f>
        <v>261324.68291129899</v>
      </c>
      <c r="Z2729" s="25">
        <f t="shared" si="319"/>
        <v>0.91274478052225139</v>
      </c>
      <c r="AA2729" s="1">
        <f t="shared" si="319"/>
        <v>0.99322380021107337</v>
      </c>
      <c r="AB2729" s="1">
        <f t="shared" si="319"/>
        <v>1.0944035046877796</v>
      </c>
      <c r="AC2729" s="1">
        <f t="shared" si="319"/>
        <v>0.92421723274529122</v>
      </c>
      <c r="AD2729" s="1">
        <f t="shared" si="319"/>
        <v>1.0754106818336042</v>
      </c>
      <c r="AE2729" s="1">
        <f t="shared" si="319"/>
        <v>0.95376513243738203</v>
      </c>
      <c r="AF2729" s="1">
        <f t="shared" si="319"/>
        <v>0.96632002192304867</v>
      </c>
      <c r="AG2729" s="1">
        <f t="shared" si="319"/>
        <v>1.3892027799167634</v>
      </c>
      <c r="AH2729" s="1">
        <f t="shared" si="319"/>
        <v>1.1246886277577457</v>
      </c>
      <c r="AI2729" s="1">
        <f t="shared" si="319"/>
        <v>0.99209138571162392</v>
      </c>
      <c r="AJ2729" s="1">
        <f t="shared" si="319"/>
        <v>0.82360405903414424</v>
      </c>
      <c r="AK2729" s="1">
        <f t="shared" si="319"/>
        <v>0.91132277086692548</v>
      </c>
      <c r="AL2729" s="1">
        <f t="shared" si="319"/>
        <v>1.0816070333008063</v>
      </c>
      <c r="AM2729" s="1">
        <f t="shared" si="319"/>
        <v>1.2513900858574738</v>
      </c>
      <c r="AN2729" s="29">
        <f t="shared" si="319"/>
        <v>0.92705064000912618</v>
      </c>
      <c r="AO2729" s="1">
        <f t="shared" si="315"/>
        <v>21095.041119704241</v>
      </c>
      <c r="AP2729" s="1">
        <f t="shared" si="316"/>
        <v>46156.363289289497</v>
      </c>
      <c r="AQ2729" s="29">
        <f t="shared" si="317"/>
        <v>42592.637473422015</v>
      </c>
    </row>
    <row r="2730" spans="1:43" x14ac:dyDescent="0.2">
      <c r="A2730" s="26"/>
      <c r="E2730" s="25" t="s">
        <v>5319</v>
      </c>
      <c r="F2730" s="26" t="s">
        <v>5320</v>
      </c>
      <c r="G2730" s="1">
        <v>7.9298328802218598E-2</v>
      </c>
      <c r="H2730" s="1">
        <v>1.1214049799660499</v>
      </c>
      <c r="I2730" s="1">
        <f>VLOOKUP(F2730,'[1]SUSMB vs SHAM all proteins sum'!$B$2:$E$3214,2,FALSE)</f>
        <v>0.58609621390869504</v>
      </c>
      <c r="J2730" s="29">
        <f>VLOOKUP(F2730,'[1]SUSMB vs SHAM all proteins sum'!$B$2:$E$3214,3,FALSE)</f>
        <v>1.04946046043915</v>
      </c>
      <c r="K2730" s="25">
        <f>VLOOKUP($E2730,[1]AllProteinsNorm!$A$1:$Q$3226,4,FALSE)</f>
        <v>134915.24147715699</v>
      </c>
      <c r="L2730" s="1">
        <f>VLOOKUP($E2730,[1]AllProteinsNorm!$A$1:$Q$3226,5,FALSE)</f>
        <v>143895.59020212301</v>
      </c>
      <c r="M2730" s="1">
        <f>VLOOKUP($E2730,[1]AllProteinsNorm!$A$1:$Q$3226,10,FALSE)</f>
        <v>151639.67026081501</v>
      </c>
      <c r="N2730" s="1">
        <f>VLOOKUP($E2730,[1]AllProteinsNorm!$A$1:$Q$3226,11,FALSE)</f>
        <v>136409.031694162</v>
      </c>
      <c r="O2730" s="1">
        <f>VLOOKUP($E2730,[1]AllProteinsNorm!$A$1:$Q$3226,15,FALSE)</f>
        <v>168133.637545351</v>
      </c>
      <c r="P2730" s="1">
        <f>VLOOKUP($E2730,[1]AllProteinsNorm!$A$1:$Q$3226,6,FALSE)</f>
        <v>147196.10899235</v>
      </c>
      <c r="Q2730" s="1">
        <f>VLOOKUP($E2730,[1]AllProteinsNorm!$A$1:$Q$3226,8,FALSE)</f>
        <v>188957.40625815</v>
      </c>
      <c r="R2730" s="1">
        <f>VLOOKUP($E2730,[1]AllProteinsNorm!$A$1:$Q$3226,13,FALSE)</f>
        <v>160056.43898231801</v>
      </c>
      <c r="S2730" s="1">
        <f>VLOOKUP($E2730,[1]AllProteinsNorm!$A$1:$Q$3226,16,FALSE)</f>
        <v>161951.85393671301</v>
      </c>
      <c r="T2730" s="1">
        <f>VLOOKUP($E2730,[1]AllProteinsNorm!$A$1:$Q$3226,17,FALSE)</f>
        <v>166078.01491240799</v>
      </c>
      <c r="U2730" s="1">
        <f>VLOOKUP($E2730,[1]AllProteinsNorm!$A$1:$Q$3226,3,FALSE)</f>
        <v>146164.42099528699</v>
      </c>
      <c r="V2730" s="1">
        <f>VLOOKUP($E2730,[1]AllProteinsNorm!$A$1:$Q$3226,7,FALSE)</f>
        <v>135845.34786126699</v>
      </c>
      <c r="W2730" s="1">
        <f>VLOOKUP($E2730,[1]AllProteinsNorm!$A$1:$Q$3226,9,FALSE)</f>
        <v>142419.49346704601</v>
      </c>
      <c r="X2730" s="1">
        <f>VLOOKUP($E2730,[1]AllProteinsNorm!$A$1:$Q$3226,12,FALSE)</f>
        <v>206448.612456831</v>
      </c>
      <c r="Y2730" s="29">
        <f>VLOOKUP($E2730,[1]AllProteinsNorm!$A$1:$Q$3226,14,FALSE)</f>
        <v>147225.02066399099</v>
      </c>
      <c r="Z2730" s="25">
        <f t="shared" si="319"/>
        <v>0.91779928554049217</v>
      </c>
      <c r="AA2730" s="1">
        <f t="shared" si="319"/>
        <v>0.97889066078791964</v>
      </c>
      <c r="AB2730" s="1">
        <f t="shared" si="319"/>
        <v>1.0315719669711005</v>
      </c>
      <c r="AC2730" s="1">
        <f t="shared" si="319"/>
        <v>0.92796121816503341</v>
      </c>
      <c r="AD2730" s="1">
        <f t="shared" si="319"/>
        <v>1.1437768685354539</v>
      </c>
      <c r="AE2730" s="1">
        <f t="shared" si="319"/>
        <v>1.0013433781711976</v>
      </c>
      <c r="AF2730" s="1">
        <f t="shared" si="319"/>
        <v>1.2854364752456664</v>
      </c>
      <c r="AG2730" s="1">
        <f t="shared" si="319"/>
        <v>1.0888294290233991</v>
      </c>
      <c r="AH2730" s="1">
        <f t="shared" si="319"/>
        <v>1.1017235281029389</v>
      </c>
      <c r="AI2730" s="1">
        <f t="shared" si="319"/>
        <v>1.1297929111767491</v>
      </c>
      <c r="AJ2730" s="1">
        <f t="shared" si="319"/>
        <v>0.99432502727001004</v>
      </c>
      <c r="AK2730" s="1">
        <f t="shared" si="319"/>
        <v>0.92412659864067548</v>
      </c>
      <c r="AL2730" s="1">
        <f t="shared" si="319"/>
        <v>0.96884909310431799</v>
      </c>
      <c r="AM2730" s="1">
        <f t="shared" si="319"/>
        <v>1.4044253780310416</v>
      </c>
      <c r="AN2730" s="29">
        <f t="shared" si="319"/>
        <v>1.0015400580369069</v>
      </c>
      <c r="AO2730" s="1">
        <f t="shared" si="315"/>
        <v>12132.638007495727</v>
      </c>
      <c r="AP2730" s="1">
        <f t="shared" si="316"/>
        <v>13606.707036980153</v>
      </c>
      <c r="AQ2730" s="29">
        <f t="shared" si="317"/>
        <v>25724.392062440907</v>
      </c>
    </row>
    <row r="2731" spans="1:43" x14ac:dyDescent="0.2">
      <c r="A2731" s="26"/>
      <c r="E2731" s="25" t="s">
        <v>5321</v>
      </c>
      <c r="F2731" s="26" t="s">
        <v>5322</v>
      </c>
      <c r="G2731" s="1">
        <v>0.124041029930165</v>
      </c>
      <c r="H2731" s="43">
        <v>0.41546111444426997</v>
      </c>
      <c r="I2731" s="1">
        <f>VLOOKUP(F2731,'[1]SUSMB vs SHAM all proteins sum'!$B$2:$E$3214,2,FALSE)</f>
        <v>0.371631822709384</v>
      </c>
      <c r="J2731" s="29">
        <f>VLOOKUP(F2731,'[1]SUSMB vs SHAM all proteins sum'!$B$2:$E$3214,3,FALSE)</f>
        <v>1.17913710538495</v>
      </c>
      <c r="K2731" s="25">
        <f>VLOOKUP($E2731,[1]AllProteinsNorm!$A$1:$Q$3226,4,FALSE)</f>
        <v>38595.073038413801</v>
      </c>
      <c r="L2731" s="1">
        <f>VLOOKUP($E2731,[1]AllProteinsNorm!$A$1:$Q$3226,5,FALSE)</f>
        <v>45290.641754766002</v>
      </c>
      <c r="M2731" s="1">
        <f>VLOOKUP($E2731,[1]AllProteinsNorm!$A$1:$Q$3226,10,FALSE)</f>
        <v>55644.2389201224</v>
      </c>
      <c r="N2731" s="1">
        <f>VLOOKUP($E2731,[1]AllProteinsNorm!$A$1:$Q$3226,11,FALSE)</f>
        <v>55476.6290184194</v>
      </c>
      <c r="O2731" s="1">
        <f>VLOOKUP($E2731,[1]AllProteinsNorm!$A$1:$Q$3226,15,FALSE)</f>
        <v>89934.151171207996</v>
      </c>
      <c r="P2731" s="1">
        <f>VLOOKUP($E2731,[1]AllProteinsNorm!$A$1:$Q$3226,6,FALSE)</f>
        <v>32716.706466392199</v>
      </c>
      <c r="Q2731" s="1">
        <f>VLOOKUP($E2731,[1]AllProteinsNorm!$A$1:$Q$3226,8,FALSE)</f>
        <v>14947.2716138615</v>
      </c>
      <c r="R2731" s="1">
        <f>VLOOKUP($E2731,[1]AllProteinsNorm!$A$1:$Q$3226,13,FALSE)</f>
        <v>60945.377738287803</v>
      </c>
      <c r="S2731" s="1">
        <f>VLOOKUP($E2731,[1]AllProteinsNorm!$A$1:$Q$3226,16,FALSE)</f>
        <v>49266.937905836698</v>
      </c>
      <c r="T2731" s="1">
        <f>VLOOKUP($E2731,[1]AllProteinsNorm!$A$1:$Q$3226,17,FALSE)</f>
        <v>4090.90423765579</v>
      </c>
      <c r="U2731" s="1">
        <f>VLOOKUP($E2731,[1]AllProteinsNorm!$A$1:$Q$3226,3,FALSE)</f>
        <v>57921.7936615906</v>
      </c>
      <c r="V2731" s="1">
        <f>VLOOKUP($E2731,[1]AllProteinsNorm!$A$1:$Q$3226,7,FALSE)</f>
        <v>45793.237770094303</v>
      </c>
      <c r="W2731" s="1">
        <f>VLOOKUP($E2731,[1]AllProteinsNorm!$A$1:$Q$3226,9,FALSE)</f>
        <v>76559.9923821298</v>
      </c>
      <c r="X2731" s="1">
        <f>VLOOKUP($E2731,[1]AllProteinsNorm!$A$1:$Q$3226,12,FALSE)</f>
        <v>78218.633542446696</v>
      </c>
      <c r="Y2731" s="29">
        <f>VLOOKUP($E2731,[1]AllProteinsNorm!$A$1:$Q$3226,14,FALSE)</f>
        <v>69640.410595203604</v>
      </c>
      <c r="Z2731" s="25">
        <f t="shared" si="319"/>
        <v>0.67724737895077403</v>
      </c>
      <c r="AA2731" s="1">
        <f t="shared" si="319"/>
        <v>0.79473792908449359</v>
      </c>
      <c r="AB2731" s="1">
        <f t="shared" si="319"/>
        <v>0.97641776516022205</v>
      </c>
      <c r="AC2731" s="1">
        <f t="shared" si="319"/>
        <v>0.973476628956086</v>
      </c>
      <c r="AD2731" s="1">
        <f t="shared" si="319"/>
        <v>1.5781202978484248</v>
      </c>
      <c r="AE2731" s="1">
        <f t="shared" si="319"/>
        <v>0.57409669053385959</v>
      </c>
      <c r="AF2731" s="1">
        <f t="shared" si="319"/>
        <v>0.26228737831063442</v>
      </c>
      <c r="AG2731" s="1">
        <f t="shared" si="319"/>
        <v>1.0694395445589397</v>
      </c>
      <c r="AH2731" s="1">
        <f t="shared" si="319"/>
        <v>0.8645120202894615</v>
      </c>
      <c r="AI2731" s="1">
        <f t="shared" si="319"/>
        <v>7.1785177598535865E-2</v>
      </c>
      <c r="AJ2731" s="1">
        <f t="shared" si="319"/>
        <v>1.0163831767437426</v>
      </c>
      <c r="AK2731" s="1">
        <f t="shared" si="319"/>
        <v>0.80355723702344772</v>
      </c>
      <c r="AL2731" s="1">
        <f t="shared" si="319"/>
        <v>1.343437130477305</v>
      </c>
      <c r="AM2731" s="1">
        <f t="shared" si="319"/>
        <v>1.3725421506265465</v>
      </c>
      <c r="AN2731" s="29">
        <f t="shared" si="319"/>
        <v>1.2220157090443924</v>
      </c>
      <c r="AO2731" s="1">
        <f t="shared" si="315"/>
        <v>17689.922357679887</v>
      </c>
      <c r="AP2731" s="1">
        <f t="shared" si="316"/>
        <v>21002.070866149861</v>
      </c>
      <c r="AQ2731" s="29">
        <f t="shared" si="317"/>
        <v>12222.400345568947</v>
      </c>
    </row>
    <row r="2732" spans="1:43" x14ac:dyDescent="0.2">
      <c r="A2732" s="26"/>
      <c r="E2732" s="25" t="s">
        <v>5323</v>
      </c>
      <c r="F2732" s="26" t="s">
        <v>5324</v>
      </c>
      <c r="G2732" s="1">
        <v>0.69370711037954602</v>
      </c>
      <c r="H2732" s="1">
        <v>1.0670995977738</v>
      </c>
      <c r="I2732" s="1">
        <f>VLOOKUP(F2732,'[1]SUSMB vs SHAM all proteins sum'!$B$2:$E$3214,2,FALSE)</f>
        <v>0.91572810779825597</v>
      </c>
      <c r="J2732" s="29">
        <f>VLOOKUP(F2732,'[1]SUSMB vs SHAM all proteins sum'!$B$2:$E$3214,3,FALSE)</f>
        <v>1.0117170075789099</v>
      </c>
      <c r="K2732" s="25">
        <f>VLOOKUP($E2732,[1]AllProteinsNorm!$A$1:$Q$3226,4,FALSE)</f>
        <v>48775.530717301903</v>
      </c>
      <c r="L2732" s="1">
        <f>VLOOKUP($E2732,[1]AllProteinsNorm!$A$1:$Q$3226,5,FALSE)</f>
        <v>38396.213113150101</v>
      </c>
      <c r="M2732" s="1">
        <f>VLOOKUP($E2732,[1]AllProteinsNorm!$A$1:$Q$3226,10,FALSE)</f>
        <v>49927.089372463699</v>
      </c>
      <c r="N2732" s="1">
        <f>VLOOKUP($E2732,[1]AllProteinsNorm!$A$1:$Q$3226,11,FALSE)</f>
        <v>31278.9292904869</v>
      </c>
      <c r="O2732" s="1">
        <f>VLOOKUP($E2732,[1]AllProteinsNorm!$A$1:$Q$3226,15,FALSE)</f>
        <v>51659.354101587502</v>
      </c>
      <c r="P2732" s="1">
        <f>VLOOKUP($E2732,[1]AllProteinsNorm!$A$1:$Q$3226,6,FALSE)</f>
        <v>51435.451342054002</v>
      </c>
      <c r="Q2732" s="1">
        <f>VLOOKUP($E2732,[1]AllProteinsNorm!$A$1:$Q$3226,8,FALSE)</f>
        <v>61066.002102773899</v>
      </c>
      <c r="R2732" s="1">
        <f>VLOOKUP($E2732,[1]AllProteinsNorm!$A$1:$Q$3226,13,FALSE)</f>
        <v>56144.611483741697</v>
      </c>
      <c r="S2732" s="1">
        <f>VLOOKUP($E2732,[1]AllProteinsNorm!$A$1:$Q$3226,16,FALSE)</f>
        <v>31175.592945871598</v>
      </c>
      <c r="T2732" s="1">
        <f>VLOOKUP($E2732,[1]AllProteinsNorm!$A$1:$Q$3226,17,FALSE)</f>
        <v>38024.843047494804</v>
      </c>
      <c r="U2732" s="1">
        <f>VLOOKUP($E2732,[1]AllProteinsNorm!$A$1:$Q$3226,3,FALSE)</f>
        <v>46008.970412935902</v>
      </c>
      <c r="V2732" s="1">
        <f>VLOOKUP($E2732,[1]AllProteinsNorm!$A$1:$Q$3226,7,FALSE)</f>
        <v>37442.950251283502</v>
      </c>
      <c r="W2732" s="1">
        <f>VLOOKUP($E2732,[1]AllProteinsNorm!$A$1:$Q$3226,9,FALSE)</f>
        <v>42225.127896109203</v>
      </c>
      <c r="X2732" s="1">
        <f>VLOOKUP($E2732,[1]AllProteinsNorm!$A$1:$Q$3226,12,FALSE)</f>
        <v>49046.974252369</v>
      </c>
      <c r="Y2732" s="29">
        <f>VLOOKUP($E2732,[1]AllProteinsNorm!$A$1:$Q$3226,14,FALSE)</f>
        <v>44887.661420659599</v>
      </c>
      <c r="Z2732" s="25">
        <f t="shared" si="319"/>
        <v>1.1083477976827034</v>
      </c>
      <c r="AA2732" s="1">
        <f t="shared" si="319"/>
        <v>0.87249400708662805</v>
      </c>
      <c r="AB2732" s="1">
        <f t="shared" si="319"/>
        <v>1.1345151705555585</v>
      </c>
      <c r="AC2732" s="1">
        <f t="shared" si="319"/>
        <v>0.71076484218933522</v>
      </c>
      <c r="AD2732" s="1">
        <f t="shared" si="319"/>
        <v>1.1738781824857747</v>
      </c>
      <c r="AE2732" s="1">
        <f t="shared" si="319"/>
        <v>1.1687903417842076</v>
      </c>
      <c r="AF2732" s="1">
        <f t="shared" si="319"/>
        <v>1.3876295746770451</v>
      </c>
      <c r="AG2732" s="1">
        <f t="shared" si="319"/>
        <v>1.2757986550760869</v>
      </c>
      <c r="AH2732" s="1">
        <f t="shared" si="319"/>
        <v>0.70841668506442823</v>
      </c>
      <c r="AI2732" s="1">
        <f t="shared" si="319"/>
        <v>0.86405520204768416</v>
      </c>
      <c r="AJ2732" s="1">
        <f t="shared" si="319"/>
        <v>1.0454820333249053</v>
      </c>
      <c r="AK2732" s="1">
        <f t="shared" si="319"/>
        <v>0.85083259657966304</v>
      </c>
      <c r="AL2732" s="1">
        <f t="shared" si="319"/>
        <v>0.95950011865113216</v>
      </c>
      <c r="AM2732" s="1">
        <f t="shared" si="319"/>
        <v>1.1145159282978379</v>
      </c>
      <c r="AN2732" s="29">
        <f t="shared" si="319"/>
        <v>1.0200020368218554</v>
      </c>
      <c r="AO2732" s="1">
        <f t="shared" si="315"/>
        <v>7871.8432308565407</v>
      </c>
      <c r="AP2732" s="1">
        <f t="shared" si="316"/>
        <v>11229.37532001388</v>
      </c>
      <c r="AQ2732" s="29">
        <f t="shared" si="317"/>
        <v>3909.2395318589279</v>
      </c>
    </row>
    <row r="2733" spans="1:43" x14ac:dyDescent="0.2">
      <c r="A2733" s="26"/>
      <c r="E2733" s="25" t="s">
        <v>5325</v>
      </c>
      <c r="F2733" s="26" t="s">
        <v>5326</v>
      </c>
      <c r="G2733" s="1">
        <v>0.29220971497590198</v>
      </c>
      <c r="H2733" s="43">
        <v>1.5676847637723099</v>
      </c>
      <c r="I2733" s="1">
        <f>VLOOKUP(F2733,'[1]SUSMB vs SHAM all proteins sum'!$B$2:$E$3214,2,FALSE)</f>
        <v>0.27957094340251898</v>
      </c>
      <c r="J2733" s="29">
        <f>VLOOKUP(F2733,'[1]SUSMB vs SHAM all proteins sum'!$B$2:$E$3214,3,FALSE)</f>
        <v>1.60413950723808</v>
      </c>
      <c r="K2733" s="25">
        <f>VLOOKUP($E2733,[1]AllProteinsNorm!$A$1:$Q$3226,4,FALSE)</f>
        <v>44261.195805704097</v>
      </c>
      <c r="L2733" s="1">
        <f>VLOOKUP($E2733,[1]AllProteinsNorm!$A$1:$Q$3226,5,FALSE)</f>
        <v>28650.773493508001</v>
      </c>
      <c r="M2733" s="1">
        <f>VLOOKUP($E2733,[1]AllProteinsNorm!$A$1:$Q$3226,10,FALSE)</f>
        <v>5446.9462634625897</v>
      </c>
      <c r="N2733" s="1">
        <f>VLOOKUP($E2733,[1]AllProteinsNorm!$A$1:$Q$3226,11,FALSE)</f>
        <v>14232.029367846701</v>
      </c>
      <c r="O2733" s="1">
        <f>VLOOKUP($E2733,[1]AllProteinsNorm!$A$1:$Q$3226,15,FALSE)</f>
        <v>7273.1531004967501</v>
      </c>
      <c r="P2733" s="1">
        <f>VLOOKUP($E2733,[1]AllProteinsNorm!$A$1:$Q$3226,6,FALSE)</f>
        <v>20611.376530382298</v>
      </c>
      <c r="Q2733" s="1">
        <f>VLOOKUP($E2733,[1]AllProteinsNorm!$A$1:$Q$3226,8,FALSE)</f>
        <v>24417.1005062406</v>
      </c>
      <c r="R2733" s="1">
        <f>VLOOKUP($E2733,[1]AllProteinsNorm!$A$1:$Q$3226,13,FALSE)</f>
        <v>21947.615104084001</v>
      </c>
      <c r="S2733" s="1">
        <f>VLOOKUP($E2733,[1]AllProteinsNorm!$A$1:$Q$3226,16,FALSE)</f>
        <v>23047.455023891602</v>
      </c>
      <c r="T2733" s="1">
        <f>VLOOKUP($E2733,[1]AllProteinsNorm!$A$1:$Q$3226,17,FALSE)</f>
        <v>26594.047120815401</v>
      </c>
      <c r="U2733" s="1">
        <f>VLOOKUP($E2733,[1]AllProteinsNorm!$A$1:$Q$3226,3,FALSE)</f>
        <v>19160.044103347602</v>
      </c>
      <c r="V2733" s="1">
        <f>VLOOKUP($E2733,[1]AllProteinsNorm!$A$1:$Q$3226,7,FALSE)</f>
        <v>20797.404090100099</v>
      </c>
      <c r="W2733" s="1">
        <f>VLOOKUP($E2733,[1]AllProteinsNorm!$A$1:$Q$3226,9,FALSE)</f>
        <v>21835.1494290013</v>
      </c>
      <c r="X2733" s="1">
        <f>VLOOKUP($E2733,[1]AllProteinsNorm!$A$1:$Q$3226,12,FALSE)</f>
        <v>32000.780428731799</v>
      </c>
      <c r="Y2733" s="29">
        <f>VLOOKUP($E2733,[1]AllProteinsNorm!$A$1:$Q$3226,14,FALSE)</f>
        <v>27276.613347827599</v>
      </c>
      <c r="Z2733" s="25">
        <f t="shared" si="319"/>
        <v>2.2160714750538482</v>
      </c>
      <c r="AA2733" s="1">
        <f t="shared" si="319"/>
        <v>1.4344881723464307</v>
      </c>
      <c r="AB2733" s="1">
        <f t="shared" si="319"/>
        <v>0.2727179422263819</v>
      </c>
      <c r="AC2733" s="1">
        <f t="shared" si="319"/>
        <v>0.71256986486906337</v>
      </c>
      <c r="AD2733" s="1">
        <f t="shared" si="319"/>
        <v>0.36415254550427534</v>
      </c>
      <c r="AE2733" s="1">
        <f t="shared" si="319"/>
        <v>1.0319712958294747</v>
      </c>
      <c r="AF2733" s="1">
        <f t="shared" si="319"/>
        <v>1.222516449237671</v>
      </c>
      <c r="AG2733" s="1">
        <f t="shared" si="319"/>
        <v>1.0988741468063423</v>
      </c>
      <c r="AH2733" s="1">
        <f t="shared" si="319"/>
        <v>1.1539409797068902</v>
      </c>
      <c r="AI2733" s="1">
        <f t="shared" si="319"/>
        <v>1.3315119069395287</v>
      </c>
      <c r="AJ2733" s="1">
        <f t="shared" si="319"/>
        <v>0.95930592080230992</v>
      </c>
      <c r="AK2733" s="1">
        <f t="shared" si="319"/>
        <v>1.0412853317736044</v>
      </c>
      <c r="AL2733" s="1">
        <f t="shared" si="319"/>
        <v>1.0932432104988934</v>
      </c>
      <c r="AM2733" s="1">
        <f t="shared" si="319"/>
        <v>1.6022164651600941</v>
      </c>
      <c r="AN2733" s="29">
        <f t="shared" si="319"/>
        <v>1.36568666245578</v>
      </c>
      <c r="AO2733" s="1">
        <f t="shared" si="315"/>
        <v>14631.96022660657</v>
      </c>
      <c r="AP2733" s="1">
        <f t="shared" si="316"/>
        <v>2059.9667145389162</v>
      </c>
      <c r="AQ2733" s="29">
        <f t="shared" si="317"/>
        <v>4751.590845591626</v>
      </c>
    </row>
    <row r="2734" spans="1:43" x14ac:dyDescent="0.2">
      <c r="A2734" s="26"/>
      <c r="E2734" s="25" t="s">
        <v>5327</v>
      </c>
      <c r="F2734" s="26" t="s">
        <v>5328</v>
      </c>
      <c r="G2734" s="1">
        <v>0.82605694704901</v>
      </c>
      <c r="H2734" s="1">
        <v>0.97825190742717405</v>
      </c>
      <c r="I2734" s="1">
        <f>VLOOKUP(F2734,'[1]SUSMB vs SHAM all proteins sum'!$B$2:$E$3214,2,FALSE)</f>
        <v>0.54328702955839903</v>
      </c>
      <c r="J2734" s="29">
        <f>VLOOKUP(F2734,'[1]SUSMB vs SHAM all proteins sum'!$B$2:$E$3214,3,FALSE)</f>
        <v>1.0686249323221899</v>
      </c>
      <c r="K2734" s="25">
        <f>VLOOKUP($E2734,[1]AllProteinsNorm!$A$1:$Q$3226,4,FALSE)</f>
        <v>551421.222510366</v>
      </c>
      <c r="L2734" s="1">
        <f>VLOOKUP($E2734,[1]AllProteinsNorm!$A$1:$Q$3226,5,FALSE)</f>
        <v>454634.52327044599</v>
      </c>
      <c r="M2734" s="1">
        <f>VLOOKUP($E2734,[1]AllProteinsNorm!$A$1:$Q$3226,10,FALSE)</f>
        <v>456712.45003296499</v>
      </c>
      <c r="N2734" s="1">
        <f>VLOOKUP($E2734,[1]AllProteinsNorm!$A$1:$Q$3226,11,FALSE)</f>
        <v>555509.79736945406</v>
      </c>
      <c r="O2734" s="1">
        <f>VLOOKUP($E2734,[1]AllProteinsNorm!$A$1:$Q$3226,15,FALSE)</f>
        <v>739948.120900332</v>
      </c>
      <c r="P2734" s="1">
        <f>VLOOKUP($E2734,[1]AllProteinsNorm!$A$1:$Q$3226,6,FALSE)</f>
        <v>513588.64691100002</v>
      </c>
      <c r="Q2734" s="1">
        <f>VLOOKUP($E2734,[1]AllProteinsNorm!$A$1:$Q$3226,8,FALSE)</f>
        <v>591032.61817428505</v>
      </c>
      <c r="R2734" s="1">
        <f>VLOOKUP($E2734,[1]AllProteinsNorm!$A$1:$Q$3226,13,FALSE)</f>
        <v>503572.06918788899</v>
      </c>
      <c r="S2734" s="1">
        <f>VLOOKUP($E2734,[1]AllProteinsNorm!$A$1:$Q$3226,16,FALSE)</f>
        <v>570791.63813310897</v>
      </c>
      <c r="T2734" s="1">
        <f>VLOOKUP($E2734,[1]AllProteinsNorm!$A$1:$Q$3226,17,FALSE)</f>
        <v>483246.98111904698</v>
      </c>
      <c r="U2734" s="1">
        <f>VLOOKUP($E2734,[1]AllProteinsNorm!$A$1:$Q$3226,3,FALSE)</f>
        <v>482167.874843525</v>
      </c>
      <c r="V2734" s="1">
        <f>VLOOKUP($E2734,[1]AllProteinsNorm!$A$1:$Q$3226,7,FALSE)</f>
        <v>674819.97101992602</v>
      </c>
      <c r="W2734" s="1">
        <f>VLOOKUP($E2734,[1]AllProteinsNorm!$A$1:$Q$3226,9,FALSE)</f>
        <v>588166.28294664004</v>
      </c>
      <c r="X2734" s="1">
        <f>VLOOKUP($E2734,[1]AllProteinsNorm!$A$1:$Q$3226,12,FALSE)</f>
        <v>609316.81676138099</v>
      </c>
      <c r="Y2734" s="29">
        <f>VLOOKUP($E2734,[1]AllProteinsNorm!$A$1:$Q$3226,14,FALSE)</f>
        <v>562443.31422862795</v>
      </c>
      <c r="Z2734" s="25">
        <f t="shared" si="319"/>
        <v>0.99959394136470026</v>
      </c>
      <c r="AA2734" s="1">
        <f t="shared" si="319"/>
        <v>0.82414295359809731</v>
      </c>
      <c r="AB2734" s="1">
        <f t="shared" si="319"/>
        <v>0.82790973463158302</v>
      </c>
      <c r="AC2734" s="1">
        <f t="shared" si="319"/>
        <v>1.0070055434052503</v>
      </c>
      <c r="AD2734" s="1">
        <f t="shared" si="319"/>
        <v>1.3413478270003694</v>
      </c>
      <c r="AE2734" s="1">
        <f t="shared" si="319"/>
        <v>0.93101258865001157</v>
      </c>
      <c r="AF2734" s="1">
        <f t="shared" si="319"/>
        <v>1.0713998666687614</v>
      </c>
      <c r="AG2734" s="1">
        <f t="shared" si="319"/>
        <v>0.91285494437283254</v>
      </c>
      <c r="AH2734" s="1">
        <f t="shared" si="319"/>
        <v>1.0347078421501312</v>
      </c>
      <c r="AI2734" s="1">
        <f t="shared" si="319"/>
        <v>0.87601045224606011</v>
      </c>
      <c r="AJ2734" s="1">
        <f t="shared" si="319"/>
        <v>0.87405429232499343</v>
      </c>
      <c r="AK2734" s="1">
        <f t="shared" si="319"/>
        <v>1.2232861685528256</v>
      </c>
      <c r="AL2734" s="1">
        <f t="shared" si="319"/>
        <v>1.0662038908692986</v>
      </c>
      <c r="AM2734" s="1">
        <f t="shared" si="319"/>
        <v>1.1045447174366816</v>
      </c>
      <c r="AN2734" s="29">
        <f t="shared" si="319"/>
        <v>1.0195743404733573</v>
      </c>
      <c r="AO2734" s="1">
        <f t="shared" si="315"/>
        <v>103823.18981245739</v>
      </c>
      <c r="AP2734" s="1">
        <f t="shared" si="316"/>
        <v>41261.669614996717</v>
      </c>
      <c r="AQ2734" s="29">
        <f t="shared" si="317"/>
        <v>62831.734525468462</v>
      </c>
    </row>
    <row r="2735" spans="1:43" x14ac:dyDescent="0.2">
      <c r="A2735" s="26"/>
      <c r="E2735" s="25" t="s">
        <v>5329</v>
      </c>
      <c r="F2735" s="26" t="s">
        <v>5330</v>
      </c>
      <c r="G2735" s="1">
        <v>0.87825746433716101</v>
      </c>
      <c r="H2735" s="1">
        <v>1.01215609095565</v>
      </c>
      <c r="I2735" s="1">
        <f>VLOOKUP(F2735,'[1]SUSMB vs SHAM all proteins sum'!$B$2:$E$3214,2,FALSE)</f>
        <v>0.15904482493872299</v>
      </c>
      <c r="J2735" s="29">
        <f>VLOOKUP(F2735,'[1]SUSMB vs SHAM all proteins sum'!$B$2:$E$3214,3,FALSE)</f>
        <v>1.11433161591265</v>
      </c>
      <c r="K2735" s="25">
        <f>VLOOKUP($E2735,[1]AllProteinsNorm!$A$1:$Q$3226,4,FALSE)</f>
        <v>799979.79184886406</v>
      </c>
      <c r="L2735" s="1">
        <f>VLOOKUP($E2735,[1]AllProteinsNorm!$A$1:$Q$3226,5,FALSE)</f>
        <v>897065.05944503204</v>
      </c>
      <c r="M2735" s="1">
        <f>VLOOKUP($E2735,[1]AllProteinsNorm!$A$1:$Q$3226,10,FALSE)</f>
        <v>937268.30600642902</v>
      </c>
      <c r="N2735" s="1">
        <f>VLOOKUP($E2735,[1]AllProteinsNorm!$A$1:$Q$3226,11,FALSE)</f>
        <v>1017491.01185346</v>
      </c>
      <c r="O2735" s="1">
        <f>VLOOKUP($E2735,[1]AllProteinsNorm!$A$1:$Q$3226,15,FALSE)</f>
        <v>1136435.5686894599</v>
      </c>
      <c r="P2735" s="1">
        <f>VLOOKUP($E2735,[1]AllProteinsNorm!$A$1:$Q$3226,6,FALSE)</f>
        <v>1148573.9614671399</v>
      </c>
      <c r="Q2735" s="1">
        <f>VLOOKUP($E2735,[1]AllProteinsNorm!$A$1:$Q$3226,8,FALSE)</f>
        <v>951345.98805449996</v>
      </c>
      <c r="R2735" s="1">
        <f>VLOOKUP($E2735,[1]AllProteinsNorm!$A$1:$Q$3226,13,FALSE)</f>
        <v>854773.95376878802</v>
      </c>
      <c r="S2735" s="1">
        <f>VLOOKUP($E2735,[1]AllProteinsNorm!$A$1:$Q$3226,16,FALSE)</f>
        <v>927537.62604288</v>
      </c>
      <c r="T2735" s="1">
        <f>VLOOKUP($E2735,[1]AllProteinsNorm!$A$1:$Q$3226,17,FALSE)</f>
        <v>953672.98395022401</v>
      </c>
      <c r="U2735" s="1">
        <f>VLOOKUP($E2735,[1]AllProteinsNorm!$A$1:$Q$3226,3,FALSE)</f>
        <v>950235.93674657401</v>
      </c>
      <c r="V2735" s="1">
        <f>VLOOKUP($E2735,[1]AllProteinsNorm!$A$1:$Q$3226,7,FALSE)</f>
        <v>1053530.2120369</v>
      </c>
      <c r="W2735" s="1">
        <f>VLOOKUP($E2735,[1]AllProteinsNorm!$A$1:$Q$3226,9,FALSE)</f>
        <v>1198061.9411232299</v>
      </c>
      <c r="X2735" s="1">
        <f>VLOOKUP($E2735,[1]AllProteinsNorm!$A$1:$Q$3226,12,FALSE)</f>
        <v>1041614.29164795</v>
      </c>
      <c r="Y2735" s="29">
        <f>VLOOKUP($E2735,[1]AllProteinsNorm!$A$1:$Q$3226,14,FALSE)</f>
        <v>1069670.2174359099</v>
      </c>
      <c r="Z2735" s="25">
        <f t="shared" si="319"/>
        <v>0.83535895824756357</v>
      </c>
      <c r="AA2735" s="1">
        <f t="shared" si="319"/>
        <v>0.93673782909739478</v>
      </c>
      <c r="AB2735" s="1">
        <f t="shared" si="319"/>
        <v>0.97871906725852498</v>
      </c>
      <c r="AC2735" s="1">
        <f t="shared" si="319"/>
        <v>1.0624896282989433</v>
      </c>
      <c r="AD2735" s="1">
        <f t="shared" si="319"/>
        <v>1.1866945170975731</v>
      </c>
      <c r="AE2735" s="1">
        <f t="shared" si="319"/>
        <v>1.1993697312078291</v>
      </c>
      <c r="AF2735" s="1">
        <f t="shared" si="319"/>
        <v>0.99341933585285802</v>
      </c>
      <c r="AG2735" s="1">
        <f t="shared" si="319"/>
        <v>0.89257639609519812</v>
      </c>
      <c r="AH2735" s="1">
        <f t="shared" si="319"/>
        <v>0.96855804724250127</v>
      </c>
      <c r="AI2735" s="1">
        <f t="shared" si="319"/>
        <v>0.99584924331690261</v>
      </c>
      <c r="AJ2735" s="1">
        <f t="shared" si="319"/>
        <v>0.99226019244243857</v>
      </c>
      <c r="AK2735" s="1">
        <f t="shared" si="319"/>
        <v>1.1001226648181979</v>
      </c>
      <c r="AL2735" s="1">
        <f t="shared" si="319"/>
        <v>1.251046320482347</v>
      </c>
      <c r="AM2735" s="1">
        <f t="shared" si="319"/>
        <v>1.087679761954778</v>
      </c>
      <c r="AN2735" s="29">
        <f t="shared" si="319"/>
        <v>1.1169764631686119</v>
      </c>
      <c r="AO2735" s="1">
        <f t="shared" si="315"/>
        <v>113570.30356630769</v>
      </c>
      <c r="AP2735" s="1">
        <f t="shared" si="316"/>
        <v>97512.626579143267</v>
      </c>
      <c r="AQ2735" s="29">
        <f t="shared" si="317"/>
        <v>79433.326320016</v>
      </c>
    </row>
    <row r="2736" spans="1:43" x14ac:dyDescent="0.2">
      <c r="A2736" s="26"/>
      <c r="E2736" s="25" t="s">
        <v>5331</v>
      </c>
      <c r="F2736" s="26" t="s">
        <v>5332</v>
      </c>
      <c r="G2736" s="1">
        <v>0.88783560330893196</v>
      </c>
      <c r="H2736" s="1">
        <v>1.08764124356057</v>
      </c>
      <c r="I2736" s="1">
        <f>VLOOKUP(F2736,'[1]SUSMB vs SHAM all proteins sum'!$B$2:$E$3214,2,FALSE)</f>
        <v>0.55723440139853297</v>
      </c>
      <c r="J2736" s="29">
        <f>VLOOKUP(F2736,'[1]SUSMB vs SHAM all proteins sum'!$B$2:$E$3214,3,FALSE)</f>
        <v>1.3122107563501</v>
      </c>
      <c r="K2736" s="25">
        <f>VLOOKUP($E2736,[1]AllProteinsNorm!$A$1:$Q$3226,4,FALSE)</f>
        <v>8863.2567541474691</v>
      </c>
      <c r="L2736" s="1">
        <f>VLOOKUP($E2736,[1]AllProteinsNorm!$A$1:$Q$3226,5,FALSE)</f>
        <v>19745.457265903999</v>
      </c>
      <c r="M2736" s="1">
        <f>VLOOKUP($E2736,[1]AllProteinsNorm!$A$1:$Q$3226,10,FALSE)</f>
        <v>3003.9703472986998</v>
      </c>
      <c r="N2736" s="1">
        <f>VLOOKUP($E2736,[1]AllProteinsNorm!$A$1:$Q$3226,11,FALSE)</f>
        <v>18342.6647037783</v>
      </c>
      <c r="O2736" s="1">
        <f>VLOOKUP($E2736,[1]AllProteinsNorm!$A$1:$Q$3226,15,FALSE)</f>
        <v>17629.0287159625</v>
      </c>
      <c r="P2736" s="1">
        <f>VLOOKUP($E2736,[1]AllProteinsNorm!$A$1:$Q$3226,6,FALSE)</f>
        <v>32387.8905803739</v>
      </c>
      <c r="Q2736" s="1">
        <f>VLOOKUP($E2736,[1]AllProteinsNorm!$A$1:$Q$3226,8,FALSE)</f>
        <v>18405.301413334499</v>
      </c>
      <c r="R2736" s="1">
        <f>VLOOKUP($E2736,[1]AllProteinsNorm!$A$1:$Q$3226,13,FALSE)</f>
        <v>15582.4751013651</v>
      </c>
      <c r="S2736" s="1">
        <f>VLOOKUP($E2736,[1]AllProteinsNorm!$A$1:$Q$3226,16,FALSE)</f>
        <v>2210.2666660149598</v>
      </c>
      <c r="T2736" s="1">
        <f>VLOOKUP($E2736,[1]AllProteinsNorm!$A$1:$Q$3226,17,FALSE)</f>
        <v>12602.8453090229</v>
      </c>
      <c r="U2736" s="1">
        <f>VLOOKUP($E2736,[1]AllProteinsNorm!$A$1:$Q$3226,3,FALSE)</f>
        <v>6317.4083353963797</v>
      </c>
      <c r="V2736" s="1">
        <f>VLOOKUP($E2736,[1]AllProteinsNorm!$A$1:$Q$3226,7,FALSE)</f>
        <v>10934.3728542106</v>
      </c>
      <c r="W2736" s="1">
        <f>VLOOKUP($E2736,[1]AllProteinsNorm!$A$1:$Q$3226,9,FALSE)</f>
        <v>19000.378784427499</v>
      </c>
      <c r="X2736" s="1">
        <f>VLOOKUP($E2736,[1]AllProteinsNorm!$A$1:$Q$3226,12,FALSE)</f>
        <v>29640.869152364401</v>
      </c>
      <c r="Y2736" s="29">
        <f>VLOOKUP($E2736,[1]AllProteinsNorm!$A$1:$Q$3226,14,FALSE)</f>
        <v>17001.174525741499</v>
      </c>
      <c r="Z2736" s="25">
        <f t="shared" si="319"/>
        <v>0.65571786294083523</v>
      </c>
      <c r="AA2736" s="1">
        <f t="shared" si="319"/>
        <v>1.4608004033200925</v>
      </c>
      <c r="AB2736" s="1">
        <f t="shared" si="319"/>
        <v>0.22223851470246697</v>
      </c>
      <c r="AC2736" s="1">
        <f t="shared" si="319"/>
        <v>1.3570195734850623</v>
      </c>
      <c r="AD2736" s="1">
        <f t="shared" si="319"/>
        <v>1.3042236455515428</v>
      </c>
      <c r="AE2736" s="1">
        <f t="shared" si="319"/>
        <v>2.3961077723023876</v>
      </c>
      <c r="AF2736" s="1">
        <f t="shared" si="319"/>
        <v>1.3616535371026248</v>
      </c>
      <c r="AG2736" s="1">
        <f t="shared" si="319"/>
        <v>1.1528163468822707</v>
      </c>
      <c r="AH2736" s="1">
        <f t="shared" si="319"/>
        <v>0.16351905117613838</v>
      </c>
      <c r="AI2736" s="1">
        <f t="shared" si="319"/>
        <v>0.93237858523498307</v>
      </c>
      <c r="AJ2736" s="1">
        <f t="shared" si="319"/>
        <v>0.46737193877096278</v>
      </c>
      <c r="AK2736" s="1">
        <f t="shared" si="319"/>
        <v>0.80894233343812272</v>
      </c>
      <c r="AL2736" s="1">
        <f t="shared" si="319"/>
        <v>1.4056783095853764</v>
      </c>
      <c r="AM2736" s="1">
        <f t="shared" si="319"/>
        <v>2.1928787482324048</v>
      </c>
      <c r="AN2736" s="29">
        <f t="shared" si="319"/>
        <v>1.257773991742573</v>
      </c>
      <c r="AO2736" s="1">
        <f t="shared" si="315"/>
        <v>6498.7786315099129</v>
      </c>
      <c r="AP2736" s="1">
        <f t="shared" si="316"/>
        <v>9756.4084158630412</v>
      </c>
      <c r="AQ2736" s="29">
        <f t="shared" si="317"/>
        <v>7922.3205095547664</v>
      </c>
    </row>
    <row r="2737" spans="1:43" x14ac:dyDescent="0.2">
      <c r="A2737" s="26"/>
      <c r="E2737" s="25" t="s">
        <v>5333</v>
      </c>
      <c r="F2737" s="26" t="s">
        <v>5334</v>
      </c>
      <c r="G2737" s="1">
        <v>0.51557988528854504</v>
      </c>
      <c r="H2737" s="1">
        <v>1.43372143770672</v>
      </c>
      <c r="I2737" s="1">
        <f>VLOOKUP(F2737,'[1]SUSMB vs SHAM all proteins sum'!$B$2:$E$3214,2,FALSE)</f>
        <v>0.99853980973390299</v>
      </c>
      <c r="J2737" s="29">
        <f>VLOOKUP(F2737,'[1]SUSMB vs SHAM all proteins sum'!$B$2:$E$3214,3,FALSE)</f>
        <v>1.0010171965136201</v>
      </c>
      <c r="K2737" s="25">
        <f>VLOOKUP($E2737,[1]AllProteinsNorm!$A$1:$Q$3226,4,FALSE)</f>
        <v>1570.8537461769999</v>
      </c>
      <c r="L2737" s="1">
        <f>VLOOKUP($E2737,[1]AllProteinsNorm!$A$1:$Q$3226,5,FALSE)</f>
        <v>721.89696962113305</v>
      </c>
      <c r="M2737" s="1">
        <f>VLOOKUP($E2737,[1]AllProteinsNorm!$A$1:$Q$3226,10,FALSE)</f>
        <v>970.01788705870194</v>
      </c>
      <c r="N2737" s="1">
        <f>VLOOKUP($E2737,[1]AllProteinsNorm!$A$1:$Q$3226,11,FALSE)</f>
        <v>2610.8931843927298</v>
      </c>
      <c r="O2737" s="1">
        <f>VLOOKUP($E2737,[1]AllProteinsNorm!$A$1:$Q$3226,15,FALSE)</f>
        <v>819.92874485949994</v>
      </c>
      <c r="P2737" s="1">
        <f>VLOOKUP($E2737,[1]AllProteinsNorm!$A$1:$Q$3226,6,FALSE)</f>
        <v>1622.8276270072099</v>
      </c>
      <c r="Q2737" s="1">
        <f>VLOOKUP($E2737,[1]AllProteinsNorm!$A$1:$Q$3226,8,FALSE)</f>
        <v>950.03494312098496</v>
      </c>
      <c r="R2737" s="1">
        <f>VLOOKUP($E2737,[1]AllProteinsNorm!$A$1:$Q$3226,13,FALSE)</f>
        <v>2954.09295774066</v>
      </c>
      <c r="S2737" s="1">
        <f>VLOOKUP($E2737,[1]AllProteinsNorm!$A$1:$Q$3226,16,FALSE)</f>
        <v>442.99601014389498</v>
      </c>
      <c r="T2737" s="1">
        <f>VLOOKUP($E2737,[1]AllProteinsNorm!$A$1:$Q$3226,17,FALSE)</f>
        <v>7070.3983288035697</v>
      </c>
      <c r="U2737" s="1">
        <f>VLOOKUP($E2737,[1]AllProteinsNorm!$A$1:$Q$3226,3,FALSE)</f>
        <v>5435.7438402902599</v>
      </c>
      <c r="V2737" s="1">
        <f>VLOOKUP($E2737,[1]AllProteinsNorm!$A$1:$Q$3226,7,FALSE)</f>
        <v>517.32444910589697</v>
      </c>
      <c r="W2737" s="1">
        <f>VLOOKUP($E2737,[1]AllProteinsNorm!$A$1:$Q$3226,9,FALSE)</f>
        <v>369.541984127923</v>
      </c>
      <c r="X2737" s="1">
        <f>VLOOKUP($E2737,[1]AllProteinsNorm!$A$1:$Q$3226,12,FALSE)</f>
        <v>2058.4320970151898</v>
      </c>
      <c r="Y2737" s="29">
        <f>VLOOKUP($E2737,[1]AllProteinsNorm!$A$1:$Q$3226,14,FALSE)</f>
        <v>1106.47423068372</v>
      </c>
      <c r="Z2737" s="25">
        <f t="shared" si="319"/>
        <v>1.1734014342837642</v>
      </c>
      <c r="AA2737" s="1">
        <f t="shared" si="319"/>
        <v>0.53924494347107355</v>
      </c>
      <c r="AB2737" s="1">
        <f t="shared" si="319"/>
        <v>0.72458711240666662</v>
      </c>
      <c r="AC2737" s="1">
        <f t="shared" si="319"/>
        <v>1.9502934724407703</v>
      </c>
      <c r="AD2737" s="1">
        <f t="shared" si="319"/>
        <v>0.61247303739772607</v>
      </c>
      <c r="AE2737" s="1">
        <f t="shared" si="319"/>
        <v>1.2122250526249907</v>
      </c>
      <c r="AF2737" s="1">
        <f t="shared" si="319"/>
        <v>0.7096601880288913</v>
      </c>
      <c r="AG2737" s="1">
        <f t="shared" si="319"/>
        <v>2.2066579540307374</v>
      </c>
      <c r="AH2737" s="1">
        <f t="shared" si="319"/>
        <v>0.33091059874281903</v>
      </c>
      <c r="AI2737" s="1">
        <f t="shared" si="319"/>
        <v>5.2814691120460413</v>
      </c>
      <c r="AJ2737" s="1">
        <f t="shared" si="319"/>
        <v>4.0604095919933183</v>
      </c>
      <c r="AK2737" s="1">
        <f t="shared" si="319"/>
        <v>0.38643269753676934</v>
      </c>
      <c r="AL2737" s="1">
        <f t="shared" si="319"/>
        <v>0.27604167177185029</v>
      </c>
      <c r="AM2737" s="1">
        <f t="shared" si="319"/>
        <v>1.537614294705449</v>
      </c>
      <c r="AN2737" s="29">
        <f t="shared" si="319"/>
        <v>0.82651771525011719</v>
      </c>
      <c r="AO2737" s="1">
        <f t="shared" si="315"/>
        <v>701.1229496297467</v>
      </c>
      <c r="AP2737" s="1">
        <f t="shared" si="316"/>
        <v>2384.9291044497804</v>
      </c>
      <c r="AQ2737" s="29">
        <f t="shared" si="317"/>
        <v>1866.0295083638171</v>
      </c>
    </row>
    <row r="2738" spans="1:43" x14ac:dyDescent="0.2">
      <c r="A2738" s="26"/>
      <c r="E2738" s="25" t="s">
        <v>5335</v>
      </c>
      <c r="F2738" s="26" t="s">
        <v>5336</v>
      </c>
      <c r="G2738" s="1">
        <v>0.147473270216361</v>
      </c>
      <c r="H2738" s="1">
        <v>0.79765441640551804</v>
      </c>
      <c r="I2738" s="1">
        <f>VLOOKUP(F2738,'[1]SUSMB vs SHAM all proteins sum'!$B$2:$E$3214,2,FALSE)</f>
        <v>2.9030435570030301E-2</v>
      </c>
      <c r="J2738" s="29">
        <f>VLOOKUP(F2738,'[1]SUSMB vs SHAM all proteins sum'!$B$2:$E$3214,3,FALSE)</f>
        <v>0.66511350005255299</v>
      </c>
      <c r="K2738" s="25">
        <f>VLOOKUP($E2738,[1]AllProteinsNorm!$A$1:$Q$3226,4,FALSE)</f>
        <v>710617.44597387197</v>
      </c>
      <c r="L2738" s="1">
        <f>VLOOKUP($E2738,[1]AllProteinsNorm!$A$1:$Q$3226,5,FALSE)</f>
        <v>865174.24529889703</v>
      </c>
      <c r="M2738" s="1">
        <f>VLOOKUP($E2738,[1]AllProteinsNorm!$A$1:$Q$3226,10,FALSE)</f>
        <v>947120.54848316801</v>
      </c>
      <c r="N2738" s="1">
        <f>VLOOKUP($E2738,[1]AllProteinsNorm!$A$1:$Q$3226,11,FALSE)</f>
        <v>751199.41677439399</v>
      </c>
      <c r="O2738" s="1">
        <f>VLOOKUP($E2738,[1]AllProteinsNorm!$A$1:$Q$3226,15,FALSE)</f>
        <v>736285.98281021195</v>
      </c>
      <c r="P2738" s="1">
        <f>VLOOKUP($E2738,[1]AllProteinsNorm!$A$1:$Q$3226,6,FALSE)</f>
        <v>437458.72893509502</v>
      </c>
      <c r="Q2738" s="1">
        <f>VLOOKUP($E2738,[1]AllProteinsNorm!$A$1:$Q$3226,8,FALSE)</f>
        <v>754749.49882911297</v>
      </c>
      <c r="R2738" s="1">
        <f>VLOOKUP($E2738,[1]AllProteinsNorm!$A$1:$Q$3226,13,FALSE)</f>
        <v>932856.43292045197</v>
      </c>
      <c r="S2738" s="1">
        <f>VLOOKUP($E2738,[1]AllProteinsNorm!$A$1:$Q$3226,16,FALSE)</f>
        <v>550908.20392426301</v>
      </c>
      <c r="T2738" s="1">
        <f>VLOOKUP($E2738,[1]AllProteinsNorm!$A$1:$Q$3226,17,FALSE)</f>
        <v>612895.42830800498</v>
      </c>
      <c r="U2738" s="1">
        <f>VLOOKUP($E2738,[1]AllProteinsNorm!$A$1:$Q$3226,3,FALSE)</f>
        <v>470844.68876896403</v>
      </c>
      <c r="V2738" s="1">
        <f>VLOOKUP($E2738,[1]AllProteinsNorm!$A$1:$Q$3226,7,FALSE)</f>
        <v>685886.12426947895</v>
      </c>
      <c r="W2738" s="1">
        <f>VLOOKUP($E2738,[1]AllProteinsNorm!$A$1:$Q$3226,9,FALSE)</f>
        <v>799412.47491717897</v>
      </c>
      <c r="X2738" s="1">
        <f>VLOOKUP($E2738,[1]AllProteinsNorm!$A$1:$Q$3226,12,FALSE)</f>
        <v>372000.04926514998</v>
      </c>
      <c r="Y2738" s="29">
        <f>VLOOKUP($E2738,[1]AllProteinsNorm!$A$1:$Q$3226,14,FALSE)</f>
        <v>436497.42420874798</v>
      </c>
      <c r="Z2738" s="25">
        <f t="shared" si="319"/>
        <v>0.88596881142529749</v>
      </c>
      <c r="AA2738" s="1">
        <f t="shared" si="319"/>
        <v>1.0786639170288903</v>
      </c>
      <c r="AB2738" s="1">
        <f t="shared" si="319"/>
        <v>1.180831221313642</v>
      </c>
      <c r="AC2738" s="1">
        <f t="shared" si="319"/>
        <v>0.93656475533174166</v>
      </c>
      <c r="AD2738" s="1">
        <f t="shared" si="319"/>
        <v>0.9179712949004285</v>
      </c>
      <c r="AE2738" s="1">
        <f t="shared" si="319"/>
        <v>0.54540567828459696</v>
      </c>
      <c r="AF2738" s="1">
        <f t="shared" si="319"/>
        <v>0.94099085265921611</v>
      </c>
      <c r="AG2738" s="1">
        <f t="shared" si="319"/>
        <v>1.1630473045483938</v>
      </c>
      <c r="AH2738" s="1">
        <f t="shared" si="319"/>
        <v>0.68684985064829207</v>
      </c>
      <c r="AI2738" s="1">
        <f t="shared" si="319"/>
        <v>0.76413299057395656</v>
      </c>
      <c r="AJ2738" s="1">
        <f t="shared" si="319"/>
        <v>0.58702992958871314</v>
      </c>
      <c r="AK2738" s="1">
        <f t="shared" si="319"/>
        <v>0.85513480950266052</v>
      </c>
      <c r="AL2738" s="1">
        <f t="shared" si="319"/>
        <v>0.9966748272979632</v>
      </c>
      <c r="AM2738" s="1">
        <f t="shared" si="319"/>
        <v>0.46379446967548149</v>
      </c>
      <c r="AN2738" s="29">
        <f t="shared" si="319"/>
        <v>0.54420716280957648</v>
      </c>
      <c r="AO2738" s="1">
        <f t="shared" si="315"/>
        <v>89778.315566011763</v>
      </c>
      <c r="AP2738" s="1">
        <f t="shared" si="316"/>
        <v>171492.15463479617</v>
      </c>
      <c r="AQ2738" s="29">
        <f t="shared" si="317"/>
        <v>162148.77828906709</v>
      </c>
    </row>
    <row r="2739" spans="1:43" x14ac:dyDescent="0.2">
      <c r="A2739" s="26"/>
      <c r="E2739" s="25" t="s">
        <v>5337</v>
      </c>
      <c r="F2739" s="26" t="s">
        <v>5338</v>
      </c>
      <c r="G2739" s="1">
        <v>0.34351182792965201</v>
      </c>
      <c r="H2739" s="1">
        <v>0.91173862665191097</v>
      </c>
      <c r="I2739" s="1">
        <f>VLOOKUP(F2739,'[1]SUSMB vs SHAM all proteins sum'!$B$2:$E$3214,2,FALSE)</f>
        <v>0.35831807615240002</v>
      </c>
      <c r="J2739" s="29">
        <f>VLOOKUP(F2739,'[1]SUSMB vs SHAM all proteins sum'!$B$2:$E$3214,3,FALSE)</f>
        <v>0.90022169356417303</v>
      </c>
      <c r="K2739" s="25">
        <f>VLOOKUP($E2739,[1]AllProteinsNorm!$A$1:$Q$3226,4,FALSE)</f>
        <v>1592378.4692041799</v>
      </c>
      <c r="L2739" s="1">
        <f>VLOOKUP($E2739,[1]AllProteinsNorm!$A$1:$Q$3226,5,FALSE)</f>
        <v>2017538.16715089</v>
      </c>
      <c r="M2739" s="1">
        <f>VLOOKUP($E2739,[1]AllProteinsNorm!$A$1:$Q$3226,10,FALSE)</f>
        <v>1255408.21309775</v>
      </c>
      <c r="N2739" s="1">
        <f>VLOOKUP($E2739,[1]AllProteinsNorm!$A$1:$Q$3226,11,FALSE)</f>
        <v>1522009.2007641899</v>
      </c>
      <c r="O2739" s="1">
        <f>VLOOKUP($E2739,[1]AllProteinsNorm!$A$1:$Q$3226,15,FALSE)</f>
        <v>1572018.5188126001</v>
      </c>
      <c r="P2739" s="1">
        <f>VLOOKUP($E2739,[1]AllProteinsNorm!$A$1:$Q$3226,6,FALSE)</f>
        <v>1354839.9413972099</v>
      </c>
      <c r="Q2739" s="1">
        <f>VLOOKUP($E2739,[1]AllProteinsNorm!$A$1:$Q$3226,8,FALSE)</f>
        <v>1271418.49281064</v>
      </c>
      <c r="R2739" s="1">
        <f>VLOOKUP($E2739,[1]AllProteinsNorm!$A$1:$Q$3226,13,FALSE)</f>
        <v>1339964.2407350501</v>
      </c>
      <c r="S2739" s="1">
        <f>VLOOKUP($E2739,[1]AllProteinsNorm!$A$1:$Q$3226,16,FALSE)</f>
        <v>1667644.4305666499</v>
      </c>
      <c r="T2739" s="1">
        <f>VLOOKUP($E2739,[1]AllProteinsNorm!$A$1:$Q$3226,17,FALSE)</f>
        <v>1579452.42271865</v>
      </c>
      <c r="U2739" s="1">
        <f>VLOOKUP($E2739,[1]AllProteinsNorm!$A$1:$Q$3226,3,FALSE)</f>
        <v>1118319.0433368499</v>
      </c>
      <c r="V2739" s="1">
        <f>VLOOKUP($E2739,[1]AllProteinsNorm!$A$1:$Q$3226,7,FALSE)</f>
        <v>1754287.4118962199</v>
      </c>
      <c r="W2739" s="1">
        <f>VLOOKUP($E2739,[1]AllProteinsNorm!$A$1:$Q$3226,9,FALSE)</f>
        <v>1566576.24717706</v>
      </c>
      <c r="X2739" s="1">
        <f>VLOOKUP($E2739,[1]AllProteinsNorm!$A$1:$Q$3226,12,FALSE)</f>
        <v>1304026.9352191801</v>
      </c>
      <c r="Y2739" s="29">
        <f>VLOOKUP($E2739,[1]AllProteinsNorm!$A$1:$Q$3226,14,FALSE)</f>
        <v>1423543.5645178901</v>
      </c>
      <c r="Z2739" s="25">
        <f t="shared" si="319"/>
        <v>1.0003190934148554</v>
      </c>
      <c r="AA2739" s="1">
        <f t="shared" si="319"/>
        <v>1.2674009284381182</v>
      </c>
      <c r="AB2739" s="1">
        <f t="shared" si="319"/>
        <v>0.78863714241195315</v>
      </c>
      <c r="AC2739" s="1">
        <f t="shared" si="319"/>
        <v>0.95611369616068564</v>
      </c>
      <c r="AD2739" s="1">
        <f t="shared" si="319"/>
        <v>0.98752913957438726</v>
      </c>
      <c r="AE2739" s="1">
        <f t="shared" si="319"/>
        <v>0.85109933857496489</v>
      </c>
      <c r="AF2739" s="1">
        <f t="shared" si="319"/>
        <v>0.79869466880875273</v>
      </c>
      <c r="AG2739" s="1">
        <f t="shared" si="319"/>
        <v>0.84175454543183781</v>
      </c>
      <c r="AH2739" s="1">
        <f t="shared" si="319"/>
        <v>1.0476005529994796</v>
      </c>
      <c r="AI2739" s="1">
        <f t="shared" si="319"/>
        <v>0.99219905703411615</v>
      </c>
      <c r="AJ2739" s="1">
        <f t="shared" si="319"/>
        <v>0.7025188503951354</v>
      </c>
      <c r="AK2739" s="1">
        <f t="shared" si="319"/>
        <v>1.1020289632113252</v>
      </c>
      <c r="AL2739" s="1">
        <f t="shared" si="319"/>
        <v>0.98411034917131079</v>
      </c>
      <c r="AM2739" s="1">
        <f t="shared" si="319"/>
        <v>0.81917902487021288</v>
      </c>
      <c r="AN2739" s="29">
        <f t="shared" si="319"/>
        <v>0.89425839110142968</v>
      </c>
      <c r="AO2739" s="1">
        <f t="shared" si="315"/>
        <v>244816.17335701597</v>
      </c>
      <c r="AP2739" s="1">
        <f t="shared" si="316"/>
        <v>152913.4371354274</v>
      </c>
      <c r="AQ2739" s="29">
        <f t="shared" si="317"/>
        <v>217630.5034717079</v>
      </c>
    </row>
    <row r="2740" spans="1:43" x14ac:dyDescent="0.2">
      <c r="A2740" s="26"/>
      <c r="E2740" s="25" t="s">
        <v>5339</v>
      </c>
      <c r="F2740" s="26" t="s">
        <v>5340</v>
      </c>
      <c r="G2740" s="1">
        <v>0.69133767556199699</v>
      </c>
      <c r="H2740" s="1">
        <v>0.95899361263040395</v>
      </c>
      <c r="I2740" s="1">
        <f>VLOOKUP(F2740,'[1]SUSMB vs SHAM all proteins sum'!$B$2:$E$3214,2,FALSE)</f>
        <v>0.95448505625185398</v>
      </c>
      <c r="J2740" s="29">
        <f>VLOOKUP(F2740,'[1]SUSMB vs SHAM all proteins sum'!$B$2:$E$3214,3,FALSE)</f>
        <v>1.00756494615897</v>
      </c>
      <c r="K2740" s="25">
        <f>VLOOKUP($E2740,[1]AllProteinsNorm!$A$1:$Q$3226,4,FALSE)</f>
        <v>1060380.3841186999</v>
      </c>
      <c r="L2740" s="1">
        <f>VLOOKUP($E2740,[1]AllProteinsNorm!$A$1:$Q$3226,5,FALSE)</f>
        <v>1029280.9833412101</v>
      </c>
      <c r="M2740" s="1">
        <f>VLOOKUP($E2740,[1]AllProteinsNorm!$A$1:$Q$3226,10,FALSE)</f>
        <v>1182804.22287442</v>
      </c>
      <c r="N2740" s="1">
        <f>VLOOKUP($E2740,[1]AllProteinsNorm!$A$1:$Q$3226,11,FALSE)</f>
        <v>1274203.3560478101</v>
      </c>
      <c r="O2740" s="1">
        <f>VLOOKUP($E2740,[1]AllProteinsNorm!$A$1:$Q$3226,15,FALSE)</f>
        <v>1474078.7411094201</v>
      </c>
      <c r="P2740" s="1">
        <f>VLOOKUP($E2740,[1]AllProteinsNorm!$A$1:$Q$3226,6,FALSE)</f>
        <v>1180409.2326913499</v>
      </c>
      <c r="Q2740" s="1">
        <f>VLOOKUP($E2740,[1]AllProteinsNorm!$A$1:$Q$3226,8,FALSE)</f>
        <v>1136777.79694214</v>
      </c>
      <c r="R2740" s="1">
        <f>VLOOKUP($E2740,[1]AllProteinsNorm!$A$1:$Q$3226,13,FALSE)</f>
        <v>1049473.80690715</v>
      </c>
      <c r="S2740" s="1">
        <f>VLOOKUP($E2740,[1]AllProteinsNorm!$A$1:$Q$3226,16,FALSE)</f>
        <v>1496363.09792108</v>
      </c>
      <c r="T2740" s="1">
        <f>VLOOKUP($E2740,[1]AllProteinsNorm!$A$1:$Q$3226,17,FALSE)</f>
        <v>933318.18403695698</v>
      </c>
      <c r="U2740" s="1">
        <f>VLOOKUP($E2740,[1]AllProteinsNorm!$A$1:$Q$3226,3,FALSE)</f>
        <v>1786012.21232562</v>
      </c>
      <c r="V2740" s="1">
        <f>VLOOKUP($E2740,[1]AllProteinsNorm!$A$1:$Q$3226,7,FALSE)</f>
        <v>925899.47064350301</v>
      </c>
      <c r="W2740" s="1">
        <f>VLOOKUP($E2740,[1]AllProteinsNorm!$A$1:$Q$3226,9,FALSE)</f>
        <v>1187973.9895681799</v>
      </c>
      <c r="X2740" s="1">
        <f>VLOOKUP($E2740,[1]AllProteinsNorm!$A$1:$Q$3226,12,FALSE)</f>
        <v>1053021.83259355</v>
      </c>
      <c r="Y2740" s="29">
        <f>VLOOKUP($E2740,[1]AllProteinsNorm!$A$1:$Q$3226,14,FALSE)</f>
        <v>1217140.2065772901</v>
      </c>
      <c r="Z2740" s="25">
        <f t="shared" si="319"/>
        <v>0.88060523306905836</v>
      </c>
      <c r="AA2740" s="1">
        <f t="shared" si="319"/>
        <v>0.85477837368903431</v>
      </c>
      <c r="AB2740" s="1">
        <f t="shared" si="319"/>
        <v>0.98227353500609393</v>
      </c>
      <c r="AC2740" s="1">
        <f t="shared" si="319"/>
        <v>1.0581770090573956</v>
      </c>
      <c r="AD2740" s="1">
        <f t="shared" si="319"/>
        <v>1.2241658491784178</v>
      </c>
      <c r="AE2740" s="1">
        <f t="shared" si="319"/>
        <v>0.98028458753031289</v>
      </c>
      <c r="AF2740" s="1">
        <f t="shared" si="319"/>
        <v>0.94405035383218217</v>
      </c>
      <c r="AG2740" s="1">
        <f t="shared" si="319"/>
        <v>0.87154773906859639</v>
      </c>
      <c r="AH2740" s="1">
        <f t="shared" si="319"/>
        <v>1.2426721526878279</v>
      </c>
      <c r="AI2740" s="1">
        <f t="shared" si="319"/>
        <v>0.77508494997720767</v>
      </c>
      <c r="AJ2740" s="1">
        <f t="shared" si="319"/>
        <v>1.4832146313290624</v>
      </c>
      <c r="AK2740" s="1">
        <f t="shared" si="319"/>
        <v>0.7689239930840408</v>
      </c>
      <c r="AL2740" s="1">
        <f t="shared" si="319"/>
        <v>0.98656682793423001</v>
      </c>
      <c r="AM2740" s="1">
        <f t="shared" si="319"/>
        <v>0.87449423829972284</v>
      </c>
      <c r="AN2740" s="29">
        <f t="shared" si="319"/>
        <v>1.0107882523510883</v>
      </c>
      <c r="AO2740" s="1">
        <f t="shared" si="315"/>
        <v>160918.31195260026</v>
      </c>
      <c r="AP2740" s="1">
        <f t="shared" si="316"/>
        <v>188517.34676971208</v>
      </c>
      <c r="AQ2740" s="29">
        <f t="shared" si="317"/>
        <v>294889.52563270886</v>
      </c>
    </row>
    <row r="2741" spans="1:43" x14ac:dyDescent="0.2">
      <c r="A2741" s="26"/>
      <c r="E2741" s="25" t="s">
        <v>5341</v>
      </c>
      <c r="F2741" s="26" t="s">
        <v>5342</v>
      </c>
      <c r="G2741" s="1">
        <v>0.22234446607424899</v>
      </c>
      <c r="H2741" s="1">
        <v>1.4516844269887099</v>
      </c>
      <c r="I2741" s="1">
        <f>VLOOKUP(F2741,'[1]SUSMB vs SHAM all proteins sum'!$B$2:$E$3214,2,FALSE)</f>
        <v>0.88320793127386998</v>
      </c>
      <c r="J2741" s="29">
        <f>VLOOKUP(F2741,'[1]SUSMB vs SHAM all proteins sum'!$B$2:$E$3214,3,FALSE)</f>
        <v>1.04619979372032</v>
      </c>
      <c r="K2741" s="25">
        <f>VLOOKUP($E2741,[1]AllProteinsNorm!$A$1:$Q$3226,4,FALSE)</f>
        <v>1179839.1276825401</v>
      </c>
      <c r="L2741" s="1">
        <f>VLOOKUP($E2741,[1]AllProteinsNorm!$A$1:$Q$3226,5,FALSE)</f>
        <v>670379.73884632403</v>
      </c>
      <c r="M2741" s="1">
        <f>VLOOKUP($E2741,[1]AllProteinsNorm!$A$1:$Q$3226,10,FALSE)</f>
        <v>1135820.90783523</v>
      </c>
      <c r="N2741" s="1">
        <f>VLOOKUP($E2741,[1]AllProteinsNorm!$A$1:$Q$3226,11,FALSE)</f>
        <v>525895.05586825998</v>
      </c>
      <c r="O2741" s="1">
        <f>VLOOKUP($E2741,[1]AllProteinsNorm!$A$1:$Q$3226,15,FALSE)</f>
        <v>371372.59605392499</v>
      </c>
      <c r="P2741" s="1">
        <f>VLOOKUP($E2741,[1]AllProteinsNorm!$A$1:$Q$3226,6,FALSE)</f>
        <v>540296.485846814</v>
      </c>
      <c r="Q2741" s="1">
        <f>VLOOKUP($E2741,[1]AllProteinsNorm!$A$1:$Q$3226,8,FALSE)</f>
        <v>1379803.3402416799</v>
      </c>
      <c r="R2741" s="1">
        <f>VLOOKUP($E2741,[1]AllProteinsNorm!$A$1:$Q$3226,13,FALSE)</f>
        <v>1375931.6851528201</v>
      </c>
      <c r="S2741" s="1">
        <f>VLOOKUP($E2741,[1]AllProteinsNorm!$A$1:$Q$3226,16,FALSE)</f>
        <v>982567.902930276</v>
      </c>
      <c r="T2741" s="1">
        <f>VLOOKUP($E2741,[1]AllProteinsNorm!$A$1:$Q$3226,17,FALSE)</f>
        <v>1122315.04548571</v>
      </c>
      <c r="U2741" s="1">
        <f>VLOOKUP($E2741,[1]AllProteinsNorm!$A$1:$Q$3226,3,FALSE)</f>
        <v>628534.110950117</v>
      </c>
      <c r="V2741" s="1">
        <f>VLOOKUP($E2741,[1]AllProteinsNorm!$A$1:$Q$3226,7,FALSE)</f>
        <v>473755.74356104701</v>
      </c>
      <c r="W2741" s="1">
        <f>VLOOKUP($E2741,[1]AllProteinsNorm!$A$1:$Q$3226,9,FALSE)</f>
        <v>952506.30840975197</v>
      </c>
      <c r="X2741" s="1">
        <f>VLOOKUP($E2741,[1]AllProteinsNorm!$A$1:$Q$3226,12,FALSE)</f>
        <v>1401489.4968896101</v>
      </c>
      <c r="Y2741" s="29">
        <f>VLOOKUP($E2741,[1]AllProteinsNorm!$A$1:$Q$3226,14,FALSE)</f>
        <v>553215.80229589995</v>
      </c>
      <c r="Z2741" s="25">
        <f t="shared" si="319"/>
        <v>1.5191163075271314</v>
      </c>
      <c r="AA2741" s="1">
        <f t="shared" si="319"/>
        <v>0.86315563674986695</v>
      </c>
      <c r="AB2741" s="1">
        <f t="shared" si="319"/>
        <v>1.4624401098749074</v>
      </c>
      <c r="AC2741" s="1">
        <f t="shared" si="319"/>
        <v>0.67712261500139437</v>
      </c>
      <c r="AD2741" s="1">
        <f t="shared" si="319"/>
        <v>0.47816533084669977</v>
      </c>
      <c r="AE2741" s="1">
        <f t="shared" si="319"/>
        <v>0.69566535241264094</v>
      </c>
      <c r="AF2741" s="1">
        <f t="shared" si="319"/>
        <v>1.7765826765371835</v>
      </c>
      <c r="AG2741" s="1">
        <f t="shared" si="319"/>
        <v>1.7715976796468365</v>
      </c>
      <c r="AH2741" s="1">
        <f t="shared" si="319"/>
        <v>1.2651173279241692</v>
      </c>
      <c r="AI2741" s="1">
        <f t="shared" si="319"/>
        <v>1.4450504715242347</v>
      </c>
      <c r="AJ2741" s="1">
        <f t="shared" si="319"/>
        <v>0.80927678645211276</v>
      </c>
      <c r="AK2741" s="1">
        <f t="shared" si="319"/>
        <v>0.60999000536781289</v>
      </c>
      <c r="AL2741" s="1">
        <f t="shared" si="319"/>
        <v>1.2264111540103608</v>
      </c>
      <c r="AM2741" s="1">
        <f t="shared" si="319"/>
        <v>1.8045049529208863</v>
      </c>
      <c r="AN2741" s="29">
        <f t="shared" si="319"/>
        <v>0.71229977641115638</v>
      </c>
      <c r="AO2741" s="1">
        <f t="shared" si="315"/>
        <v>325572.2339569169</v>
      </c>
      <c r="AP2741" s="1">
        <f t="shared" si="316"/>
        <v>309845.41231179296</v>
      </c>
      <c r="AQ2741" s="29">
        <f t="shared" si="317"/>
        <v>341106.44661758677</v>
      </c>
    </row>
    <row r="2742" spans="1:43" x14ac:dyDescent="0.2">
      <c r="A2742" s="26"/>
      <c r="E2742" s="25" t="s">
        <v>5343</v>
      </c>
      <c r="F2742" s="26" t="s">
        <v>5344</v>
      </c>
      <c r="G2742" s="1">
        <v>0.76148581206546395</v>
      </c>
      <c r="H2742" s="1">
        <v>0.87891916064664299</v>
      </c>
      <c r="I2742" s="1">
        <f>VLOOKUP(F2742,'[1]SUSMB vs SHAM all proteins sum'!$B$2:$E$3214,2,FALSE)</f>
        <v>0.91670344274040405</v>
      </c>
      <c r="J2742" s="29">
        <f>VLOOKUP(F2742,'[1]SUSMB vs SHAM all proteins sum'!$B$2:$E$3214,3,FALSE)</f>
        <v>0.96150400419364701</v>
      </c>
      <c r="K2742" s="25">
        <f>VLOOKUP($E2742,[1]AllProteinsNorm!$A$1:$Q$3226,4,FALSE)</f>
        <v>35809.514701819702</v>
      </c>
      <c r="L2742" s="1">
        <f>VLOOKUP($E2742,[1]AllProteinsNorm!$A$1:$Q$3226,5,FALSE)</f>
        <v>65130.700851748203</v>
      </c>
      <c r="M2742" s="1">
        <f>VLOOKUP($E2742,[1]AllProteinsNorm!$A$1:$Q$3226,10,FALSE)</f>
        <v>47203.862335547303</v>
      </c>
      <c r="N2742" s="1">
        <f>VLOOKUP($E2742,[1]AllProteinsNorm!$A$1:$Q$3226,11,FALSE)</f>
        <v>74204.826156673298</v>
      </c>
      <c r="O2742" s="1">
        <f>VLOOKUP($E2742,[1]AllProteinsNorm!$A$1:$Q$3226,15,FALSE)</f>
        <v>143258.41138790699</v>
      </c>
      <c r="P2742" s="1">
        <f>VLOOKUP($E2742,[1]AllProteinsNorm!$A$1:$Q$3226,6,FALSE)</f>
        <v>59567.513169281199</v>
      </c>
      <c r="Q2742" s="1">
        <f>VLOOKUP($E2742,[1]AllProteinsNorm!$A$1:$Q$3226,8,FALSE)</f>
        <v>86069.322012966295</v>
      </c>
      <c r="R2742" s="1">
        <f>VLOOKUP($E2742,[1]AllProteinsNorm!$A$1:$Q$3226,13,FALSE)</f>
        <v>69914.375349426206</v>
      </c>
      <c r="S2742" s="1">
        <f>VLOOKUP($E2742,[1]AllProteinsNorm!$A$1:$Q$3226,16,FALSE)</f>
        <v>108512.984493083</v>
      </c>
      <c r="T2742" s="1">
        <f>VLOOKUP($E2742,[1]AllProteinsNorm!$A$1:$Q$3226,17,FALSE)</f>
        <v>15781.6578980703</v>
      </c>
      <c r="U2742" s="1">
        <f>VLOOKUP($E2742,[1]AllProteinsNorm!$A$1:$Q$3226,3,FALSE)</f>
        <v>23161.219593366601</v>
      </c>
      <c r="V2742" s="1">
        <f>VLOOKUP($E2742,[1]AllProteinsNorm!$A$1:$Q$3226,7,FALSE)</f>
        <v>99518.779653821199</v>
      </c>
      <c r="W2742" s="1">
        <f>VLOOKUP($E2742,[1]AllProteinsNorm!$A$1:$Q$3226,9,FALSE)</f>
        <v>110254.913458354</v>
      </c>
      <c r="X2742" s="1">
        <f>VLOOKUP($E2742,[1]AllProteinsNorm!$A$1:$Q$3226,12,FALSE)</f>
        <v>68189.335853607598</v>
      </c>
      <c r="Y2742" s="29">
        <f>VLOOKUP($E2742,[1]AllProteinsNorm!$A$1:$Q$3226,14,FALSE)</f>
        <v>55499.441356686199</v>
      </c>
      <c r="Z2742" s="25">
        <f t="shared" si="319"/>
        <v>0.48972645226397171</v>
      </c>
      <c r="AA2742" s="1">
        <f t="shared" si="319"/>
        <v>0.89071933331651221</v>
      </c>
      <c r="AB2742" s="1">
        <f t="shared" si="319"/>
        <v>0.64555412792482725</v>
      </c>
      <c r="AC2742" s="1">
        <f t="shared" si="319"/>
        <v>1.0148159380871398</v>
      </c>
      <c r="AD2742" s="1">
        <f t="shared" si="319"/>
        <v>1.9591841484075494</v>
      </c>
      <c r="AE2742" s="1">
        <f t="shared" si="319"/>
        <v>0.8146378731320002</v>
      </c>
      <c r="AF2742" s="1">
        <f t="shared" si="319"/>
        <v>1.1770733021420541</v>
      </c>
      <c r="AG2742" s="1">
        <f t="shared" si="319"/>
        <v>0.95614026850764</v>
      </c>
      <c r="AH2742" s="1">
        <f t="shared" si="319"/>
        <v>1.4840100281412765</v>
      </c>
      <c r="AI2742" s="1">
        <f t="shared" si="319"/>
        <v>0.21582798308274515</v>
      </c>
      <c r="AJ2742" s="1">
        <f t="shared" si="319"/>
        <v>0.31674994749341923</v>
      </c>
      <c r="AK2742" s="1">
        <f t="shared" si="319"/>
        <v>1.3610064056810343</v>
      </c>
      <c r="AL2742" s="1">
        <f t="shared" si="319"/>
        <v>1.5078324311914544</v>
      </c>
      <c r="AM2742" s="1">
        <f t="shared" si="319"/>
        <v>0.93254884373305214</v>
      </c>
      <c r="AN2742" s="29">
        <f t="shared" si="319"/>
        <v>0.75900343091946787</v>
      </c>
      <c r="AO2742" s="1">
        <f t="shared" si="315"/>
        <v>37544.962364118081</v>
      </c>
      <c r="AP2742" s="1">
        <f t="shared" si="316"/>
        <v>30884.703259975402</v>
      </c>
      <c r="AQ2742" s="29">
        <f t="shared" si="317"/>
        <v>31274.455428576926</v>
      </c>
    </row>
    <row r="2743" spans="1:43" x14ac:dyDescent="0.2">
      <c r="A2743" s="26"/>
      <c r="E2743" s="25" t="s">
        <v>5345</v>
      </c>
      <c r="F2743" s="26" t="s">
        <v>5346</v>
      </c>
      <c r="G2743" s="1">
        <v>0.17452727100743601</v>
      </c>
      <c r="H2743" s="1">
        <v>0.83915791103289805</v>
      </c>
      <c r="I2743" s="1">
        <f>VLOOKUP(F2743,'[1]SUSMB vs SHAM all proteins sum'!$B$2:$E$3214,2,FALSE)</f>
        <v>0.72982591359565196</v>
      </c>
      <c r="J2743" s="29">
        <f>VLOOKUP(F2743,'[1]SUSMB vs SHAM all proteins sum'!$B$2:$E$3214,3,FALSE)</f>
        <v>0.93998302529768796</v>
      </c>
      <c r="K2743" s="25">
        <f>VLOOKUP($E2743,[1]AllProteinsNorm!$A$1:$Q$3226,4,FALSE)</f>
        <v>1039030.99094345</v>
      </c>
      <c r="L2743" s="1">
        <f>VLOOKUP($E2743,[1]AllProteinsNorm!$A$1:$Q$3226,5,FALSE)</f>
        <v>1176337.2642061</v>
      </c>
      <c r="M2743" s="1">
        <f>VLOOKUP($E2743,[1]AllProteinsNorm!$A$1:$Q$3226,10,FALSE)</f>
        <v>1565680.04035249</v>
      </c>
      <c r="N2743" s="1">
        <f>VLOOKUP($E2743,[1]AllProteinsNorm!$A$1:$Q$3226,11,FALSE)</f>
        <v>1874013.34633969</v>
      </c>
      <c r="O2743" s="1">
        <f>VLOOKUP($E2743,[1]AllProteinsNorm!$A$1:$Q$3226,15,FALSE)</f>
        <v>1463178.62311554</v>
      </c>
      <c r="P2743" s="1">
        <f>VLOOKUP($E2743,[1]AllProteinsNorm!$A$1:$Q$3226,6,FALSE)</f>
        <v>1054696.0961261</v>
      </c>
      <c r="Q2743" s="1">
        <f>VLOOKUP($E2743,[1]AllProteinsNorm!$A$1:$Q$3226,8,FALSE)</f>
        <v>1084842.0979104</v>
      </c>
      <c r="R2743" s="1">
        <f>VLOOKUP($E2743,[1]AllProteinsNorm!$A$1:$Q$3226,13,FALSE)</f>
        <v>1127560.40606935</v>
      </c>
      <c r="S2743" s="1">
        <f>VLOOKUP($E2743,[1]AllProteinsNorm!$A$1:$Q$3226,16,FALSE)</f>
        <v>1430561.40907474</v>
      </c>
      <c r="T2743" s="1">
        <f>VLOOKUP($E2743,[1]AllProteinsNorm!$A$1:$Q$3226,17,FALSE)</f>
        <v>1183073.35461533</v>
      </c>
      <c r="U2743" s="1">
        <f>VLOOKUP($E2743,[1]AllProteinsNorm!$A$1:$Q$3226,3,FALSE)</f>
        <v>913433.73958135303</v>
      </c>
      <c r="V2743" s="1">
        <f>VLOOKUP($E2743,[1]AllProteinsNorm!$A$1:$Q$3226,7,FALSE)</f>
        <v>1087778.2479934399</v>
      </c>
      <c r="W2743" s="1">
        <f>VLOOKUP($E2743,[1]AllProteinsNorm!$A$1:$Q$3226,9,FALSE)</f>
        <v>1797809.6718663699</v>
      </c>
      <c r="X2743" s="1">
        <f>VLOOKUP($E2743,[1]AllProteinsNorm!$A$1:$Q$3226,12,FALSE)</f>
        <v>1188307.6910296399</v>
      </c>
      <c r="Y2743" s="29">
        <f>VLOOKUP($E2743,[1]AllProteinsNorm!$A$1:$Q$3226,14,FALSE)</f>
        <v>1814025.6074566899</v>
      </c>
      <c r="Z2743" s="25">
        <f t="shared" ref="Z2743:AN2759" si="320">K2743/AVERAGE($K2743:$O2743)</f>
        <v>0.72983697674448134</v>
      </c>
      <c r="AA2743" s="1">
        <f t="shared" si="320"/>
        <v>0.82628375863986192</v>
      </c>
      <c r="AB2743" s="1">
        <f t="shared" si="320"/>
        <v>1.0997662217586643</v>
      </c>
      <c r="AC2743" s="1">
        <f t="shared" si="320"/>
        <v>1.3163459482853936</v>
      </c>
      <c r="AD2743" s="1">
        <f t="shared" si="320"/>
        <v>1.0277670945715986</v>
      </c>
      <c r="AE2743" s="1">
        <f t="shared" si="320"/>
        <v>0.74084047241163986</v>
      </c>
      <c r="AF2743" s="1">
        <f t="shared" si="320"/>
        <v>0.76201565101070112</v>
      </c>
      <c r="AG2743" s="1">
        <f t="shared" si="320"/>
        <v>0.79202187907330956</v>
      </c>
      <c r="AH2743" s="1">
        <f t="shared" si="320"/>
        <v>1.004856085089822</v>
      </c>
      <c r="AI2743" s="1">
        <f t="shared" si="320"/>
        <v>0.83101532863363659</v>
      </c>
      <c r="AJ2743" s="1">
        <f t="shared" si="320"/>
        <v>0.64161485534433293</v>
      </c>
      <c r="AK2743" s="1">
        <f t="shared" si="320"/>
        <v>0.76407806389208033</v>
      </c>
      <c r="AL2743" s="1">
        <f t="shared" si="320"/>
        <v>1.2628189025291083</v>
      </c>
      <c r="AM2743" s="1">
        <f t="shared" si="320"/>
        <v>0.83469203538943282</v>
      </c>
      <c r="AN2743" s="29">
        <f t="shared" si="320"/>
        <v>1.2742093129302228</v>
      </c>
      <c r="AO2743" s="1">
        <f t="shared" si="315"/>
        <v>294502.14244680008</v>
      </c>
      <c r="AP2743" s="1">
        <f t="shared" si="316"/>
        <v>134329.61716593348</v>
      </c>
      <c r="AQ2743" s="29">
        <f t="shared" si="317"/>
        <v>374384.97565830505</v>
      </c>
    </row>
    <row r="2744" spans="1:43" x14ac:dyDescent="0.2">
      <c r="A2744" s="26"/>
      <c r="E2744" s="25" t="s">
        <v>5347</v>
      </c>
      <c r="F2744" s="26" t="s">
        <v>5348</v>
      </c>
      <c r="G2744" s="1">
        <v>0.87668763287462304</v>
      </c>
      <c r="H2744" s="1">
        <v>1.08259100548368</v>
      </c>
      <c r="I2744" s="1">
        <f>VLOOKUP(F2744,'[1]SUSMB vs SHAM all proteins sum'!$B$2:$E$3214,2,FALSE)</f>
        <v>0.98051361073069998</v>
      </c>
      <c r="J2744" s="29">
        <f>VLOOKUP(F2744,'[1]SUSMB vs SHAM all proteins sum'!$B$2:$E$3214,3,FALSE)</f>
        <v>1.0158741167088701</v>
      </c>
      <c r="K2744" s="25">
        <f>VLOOKUP($E2744,[1]AllProteinsNorm!$A$1:$Q$3226,4,FALSE)</f>
        <v>89820.633960857798</v>
      </c>
      <c r="L2744" s="1">
        <f>VLOOKUP($E2744,[1]AllProteinsNorm!$A$1:$Q$3226,5,FALSE)</f>
        <v>95893.2790658702</v>
      </c>
      <c r="M2744" s="1">
        <f>VLOOKUP($E2744,[1]AllProteinsNorm!$A$1:$Q$3226,10,FALSE)</f>
        <v>32121.164891839999</v>
      </c>
      <c r="N2744" s="1">
        <f>VLOOKUP($E2744,[1]AllProteinsNorm!$A$1:$Q$3226,11,FALSE)</f>
        <v>98424.819501644102</v>
      </c>
      <c r="O2744" s="1">
        <f>VLOOKUP($E2744,[1]AllProteinsNorm!$A$1:$Q$3226,15,FALSE)</f>
        <v>18981.4623957369</v>
      </c>
      <c r="P2744" s="1">
        <f>VLOOKUP($E2744,[1]AllProteinsNorm!$A$1:$Q$3226,6,FALSE)</f>
        <v>17759.043189086598</v>
      </c>
      <c r="Q2744" s="1">
        <f>VLOOKUP($E2744,[1]AllProteinsNorm!$A$1:$Q$3226,8,FALSE)</f>
        <v>40280.105736867801</v>
      </c>
      <c r="R2744" s="1">
        <f>VLOOKUP($E2744,[1]AllProteinsNorm!$A$1:$Q$3226,13,FALSE)</f>
        <v>107631.664309385</v>
      </c>
      <c r="S2744" s="1">
        <f>VLOOKUP($E2744,[1]AllProteinsNorm!$A$1:$Q$3226,16,FALSE)</f>
        <v>124295.10287037901</v>
      </c>
      <c r="T2744" s="1">
        <f>VLOOKUP($E2744,[1]AllProteinsNorm!$A$1:$Q$3226,17,FALSE)</f>
        <v>80317.041286011299</v>
      </c>
      <c r="U2744" s="1">
        <f>VLOOKUP($E2744,[1]AllProteinsNorm!$A$1:$Q$3226,3,FALSE)</f>
        <v>49063.841269581302</v>
      </c>
      <c r="V2744" s="1">
        <f>VLOOKUP($E2744,[1]AllProteinsNorm!$A$1:$Q$3226,7,FALSE)</f>
        <v>100015.901073089</v>
      </c>
      <c r="W2744" s="1">
        <f>VLOOKUP($E2744,[1]AllProteinsNorm!$A$1:$Q$3226,9,FALSE)</f>
        <v>116700.744505768</v>
      </c>
      <c r="X2744" s="1">
        <f>VLOOKUP($E2744,[1]AllProteinsNorm!$A$1:$Q$3226,12,FALSE)</f>
        <v>126947.717975483</v>
      </c>
      <c r="Y2744" s="29">
        <f>VLOOKUP($E2744,[1]AllProteinsNorm!$A$1:$Q$3226,14,FALSE)</f>
        <v>7692.3709721538098</v>
      </c>
      <c r="Z2744" s="25">
        <f t="shared" si="320"/>
        <v>1.3396412962017914</v>
      </c>
      <c r="AA2744" s="1">
        <f t="shared" si="320"/>
        <v>1.430212535805794</v>
      </c>
      <c r="AB2744" s="1">
        <f t="shared" si="320"/>
        <v>0.47907520882081578</v>
      </c>
      <c r="AC2744" s="1">
        <f t="shared" si="320"/>
        <v>1.4679695183744685</v>
      </c>
      <c r="AD2744" s="1">
        <f t="shared" si="320"/>
        <v>0.28310144079713079</v>
      </c>
      <c r="AE2744" s="1">
        <f t="shared" si="320"/>
        <v>0.26486951369658712</v>
      </c>
      <c r="AF2744" s="1">
        <f t="shared" si="320"/>
        <v>0.60076277221554653</v>
      </c>
      <c r="AG2744" s="1">
        <f t="shared" si="320"/>
        <v>1.6052861790155595</v>
      </c>
      <c r="AH2744" s="1">
        <f t="shared" si="320"/>
        <v>1.8538151578107536</v>
      </c>
      <c r="AI2744" s="1">
        <f t="shared" si="320"/>
        <v>1.1978987516651616</v>
      </c>
      <c r="AJ2744" s="1">
        <f t="shared" si="320"/>
        <v>0.73176891563317048</v>
      </c>
      <c r="AK2744" s="1">
        <f t="shared" si="320"/>
        <v>1.491699907314521</v>
      </c>
      <c r="AL2744" s="1">
        <f t="shared" si="320"/>
        <v>1.7405481317973108</v>
      </c>
      <c r="AM2744" s="1">
        <f t="shared" si="320"/>
        <v>1.8933779239706376</v>
      </c>
      <c r="AN2744" s="29">
        <f t="shared" si="320"/>
        <v>0.11472884754400535</v>
      </c>
      <c r="AO2744" s="1">
        <f t="shared" si="315"/>
        <v>34250.324470015505</v>
      </c>
      <c r="AP2744" s="1">
        <f t="shared" si="316"/>
        <v>40001.62923361265</v>
      </c>
      <c r="AQ2744" s="29">
        <f t="shared" si="317"/>
        <v>45026.820722705001</v>
      </c>
    </row>
    <row r="2745" spans="1:43" x14ac:dyDescent="0.2">
      <c r="A2745" s="26"/>
      <c r="E2745" s="25" t="s">
        <v>5349</v>
      </c>
      <c r="F2745" s="26" t="s">
        <v>5350</v>
      </c>
      <c r="G2745" s="1">
        <v>0.27992379882085</v>
      </c>
      <c r="H2745" s="1">
        <v>0.77048408606407204</v>
      </c>
      <c r="I2745" s="1">
        <f>VLOOKUP(F2745,'[1]SUSMB vs SHAM all proteins sum'!$B$2:$E$3214,2,FALSE)</f>
        <v>0.38501455813208302</v>
      </c>
      <c r="J2745" s="29">
        <f>VLOOKUP(F2745,'[1]SUSMB vs SHAM all proteins sum'!$B$2:$E$3214,3,FALSE)</f>
        <v>1.09962266854798</v>
      </c>
      <c r="K2745" s="25">
        <f>VLOOKUP($E2745,[1]AllProteinsNorm!$A$1:$Q$3226,4,FALSE)</f>
        <v>240851.26781243601</v>
      </c>
      <c r="L2745" s="1">
        <f>VLOOKUP($E2745,[1]AllProteinsNorm!$A$1:$Q$3226,5,FALSE)</f>
        <v>191887.224529589</v>
      </c>
      <c r="M2745" s="1">
        <f>VLOOKUP($E2745,[1]AllProteinsNorm!$A$1:$Q$3226,10,FALSE)</f>
        <v>229170.23902129501</v>
      </c>
      <c r="N2745" s="1">
        <f>VLOOKUP($E2745,[1]AllProteinsNorm!$A$1:$Q$3226,11,FALSE)</f>
        <v>284340.35205519502</v>
      </c>
      <c r="O2745" s="1">
        <f>VLOOKUP($E2745,[1]AllProteinsNorm!$A$1:$Q$3226,15,FALSE)</f>
        <v>296460.34026511601</v>
      </c>
      <c r="P2745" s="1">
        <f>VLOOKUP($E2745,[1]AllProteinsNorm!$A$1:$Q$3226,6,FALSE)</f>
        <v>196116.60718871799</v>
      </c>
      <c r="Q2745" s="1">
        <f>VLOOKUP($E2745,[1]AllProteinsNorm!$A$1:$Q$3226,8,FALSE)</f>
        <v>239783.579911434</v>
      </c>
      <c r="R2745" s="1">
        <f>VLOOKUP($E2745,[1]AllProteinsNorm!$A$1:$Q$3226,13,FALSE)</f>
        <v>229608.411980837</v>
      </c>
      <c r="S2745" s="1">
        <f>VLOOKUP($E2745,[1]AllProteinsNorm!$A$1:$Q$3226,16,FALSE)</f>
        <v>269110.497189502</v>
      </c>
      <c r="T2745" s="1">
        <f>VLOOKUP($E2745,[1]AllProteinsNorm!$A$1:$Q$3226,17,FALSE)</f>
        <v>83430.4211057254</v>
      </c>
      <c r="U2745" s="1">
        <f>VLOOKUP($E2745,[1]AllProteinsNorm!$A$1:$Q$3226,3,FALSE)</f>
        <v>304730.41101730999</v>
      </c>
      <c r="V2745" s="1">
        <f>VLOOKUP($E2745,[1]AllProteinsNorm!$A$1:$Q$3226,7,FALSE)</f>
        <v>212034.84027258199</v>
      </c>
      <c r="W2745" s="1">
        <f>VLOOKUP($E2745,[1]AllProteinsNorm!$A$1:$Q$3226,9,FALSE)</f>
        <v>278112.88875651202</v>
      </c>
      <c r="X2745" s="1">
        <f>VLOOKUP($E2745,[1]AllProteinsNorm!$A$1:$Q$3226,12,FALSE)</f>
        <v>305933.191976537</v>
      </c>
      <c r="Y2745" s="29">
        <f>VLOOKUP($E2745,[1]AllProteinsNorm!$A$1:$Q$3226,14,FALSE)</f>
        <v>261099.47415205001</v>
      </c>
      <c r="Z2745" s="25">
        <f t="shared" si="320"/>
        <v>0.96905705880344206</v>
      </c>
      <c r="AA2745" s="1">
        <f t="shared" si="320"/>
        <v>0.77205186052584263</v>
      </c>
      <c r="AB2745" s="1">
        <f t="shared" si="320"/>
        <v>0.92205882828984309</v>
      </c>
      <c r="AC2745" s="1">
        <f t="shared" si="320"/>
        <v>1.1440339416287488</v>
      </c>
      <c r="AD2745" s="1">
        <f t="shared" si="320"/>
        <v>1.1927983107521236</v>
      </c>
      <c r="AE2745" s="1">
        <f t="shared" si="320"/>
        <v>0.78906864087097062</v>
      </c>
      <c r="AF2745" s="1">
        <f t="shared" si="320"/>
        <v>0.96476125207399288</v>
      </c>
      <c r="AG2745" s="1">
        <f t="shared" si="320"/>
        <v>0.92382180260705382</v>
      </c>
      <c r="AH2745" s="1">
        <f t="shared" si="320"/>
        <v>1.0827571275343131</v>
      </c>
      <c r="AI2745" s="1">
        <f t="shared" si="320"/>
        <v>0.33567952216223446</v>
      </c>
      <c r="AJ2745" s="1">
        <f t="shared" si="320"/>
        <v>1.2260726651369156</v>
      </c>
      <c r="AK2745" s="1">
        <f t="shared" si="320"/>
        <v>0.85311512181210358</v>
      </c>
      <c r="AL2745" s="1">
        <f t="shared" si="320"/>
        <v>1.1189779503406825</v>
      </c>
      <c r="AM2745" s="1">
        <f t="shared" si="320"/>
        <v>1.2309120142892771</v>
      </c>
      <c r="AN2745" s="29">
        <f t="shared" si="320"/>
        <v>1.0505250430068385</v>
      </c>
      <c r="AO2745" s="1">
        <f t="shared" si="315"/>
        <v>38004.908662340727</v>
      </c>
      <c r="AP2745" s="1">
        <f t="shared" si="316"/>
        <v>64457.804120508117</v>
      </c>
      <c r="AQ2745" s="29">
        <f t="shared" si="317"/>
        <v>34565.937976212808</v>
      </c>
    </row>
    <row r="2746" spans="1:43" x14ac:dyDescent="0.2">
      <c r="A2746" s="26"/>
      <c r="E2746" s="25" t="s">
        <v>5351</v>
      </c>
      <c r="F2746" s="26" t="s">
        <v>5352</v>
      </c>
      <c r="G2746" s="1">
        <v>0.73180836841046404</v>
      </c>
      <c r="H2746" s="1">
        <v>0.87203407918131304</v>
      </c>
      <c r="I2746" s="1">
        <f>VLOOKUP(F2746,'[1]SUSMB vs SHAM all proteins sum'!$B$2:$E$3214,2,FALSE)</f>
        <v>0.43368966354878702</v>
      </c>
      <c r="J2746" s="29">
        <f>VLOOKUP(F2746,'[1]SUSMB vs SHAM all proteins sum'!$B$2:$E$3214,3,FALSE)</f>
        <v>1.1115218632684101</v>
      </c>
      <c r="K2746" s="25">
        <f>VLOOKUP($E2746,[1]AllProteinsNorm!$A$1:$Q$3226,4,FALSE)</f>
        <v>39221.071254228897</v>
      </c>
      <c r="L2746" s="1">
        <f>VLOOKUP($E2746,[1]AllProteinsNorm!$A$1:$Q$3226,5,FALSE)</f>
        <v>40543.508909457902</v>
      </c>
      <c r="M2746" s="1">
        <f>VLOOKUP($E2746,[1]AllProteinsNorm!$A$1:$Q$3226,10,FALSE)</f>
        <v>54944.252820650101</v>
      </c>
      <c r="N2746" s="1">
        <f>VLOOKUP($E2746,[1]AllProteinsNorm!$A$1:$Q$3226,11,FALSE)</f>
        <v>44225.090175314399</v>
      </c>
      <c r="O2746" s="1">
        <f>VLOOKUP($E2746,[1]AllProteinsNorm!$A$1:$Q$3226,15,FALSE)</f>
        <v>46152.587892803502</v>
      </c>
      <c r="P2746" s="1">
        <f>VLOOKUP($E2746,[1]AllProteinsNorm!$A$1:$Q$3226,6,FALSE)</f>
        <v>8531.7373444234199</v>
      </c>
      <c r="Q2746" s="1">
        <f>VLOOKUP($E2746,[1]AllProteinsNorm!$A$1:$Q$3226,8,FALSE)</f>
        <v>52669.004460334603</v>
      </c>
      <c r="R2746" s="1">
        <f>VLOOKUP($E2746,[1]AllProteinsNorm!$A$1:$Q$3226,13,FALSE)</f>
        <v>53907.172134159002</v>
      </c>
      <c r="S2746" s="1">
        <f>VLOOKUP($E2746,[1]AllProteinsNorm!$A$1:$Q$3226,16,FALSE)</f>
        <v>58543.113389476603</v>
      </c>
      <c r="T2746" s="1">
        <f>VLOOKUP($E2746,[1]AllProteinsNorm!$A$1:$Q$3226,17,FALSE)</f>
        <v>63413.274169516597</v>
      </c>
      <c r="U2746" s="1">
        <f>VLOOKUP($E2746,[1]AllProteinsNorm!$A$1:$Q$3226,3,FALSE)</f>
        <v>54054.359230237802</v>
      </c>
      <c r="V2746" s="1">
        <f>VLOOKUP($E2746,[1]AllProteinsNorm!$A$1:$Q$3226,7,FALSE)</f>
        <v>33435.321667922901</v>
      </c>
      <c r="W2746" s="1">
        <f>VLOOKUP($E2746,[1]AllProteinsNorm!$A$1:$Q$3226,9,FALSE)</f>
        <v>45116.824572893798</v>
      </c>
      <c r="X2746" s="1">
        <f>VLOOKUP($E2746,[1]AllProteinsNorm!$A$1:$Q$3226,12,FALSE)</f>
        <v>58832.2552312845</v>
      </c>
      <c r="Y2746" s="29">
        <f>VLOOKUP($E2746,[1]AllProteinsNorm!$A$1:$Q$3226,14,FALSE)</f>
        <v>63070.698057084897</v>
      </c>
      <c r="Z2746" s="25">
        <f t="shared" si="320"/>
        <v>0.87124437334871452</v>
      </c>
      <c r="AA2746" s="1">
        <f t="shared" si="320"/>
        <v>0.90062058183507776</v>
      </c>
      <c r="AB2746" s="1">
        <f t="shared" si="320"/>
        <v>1.2205141161889914</v>
      </c>
      <c r="AC2746" s="1">
        <f t="shared" si="320"/>
        <v>0.98240205440405215</v>
      </c>
      <c r="AD2746" s="1">
        <f t="shared" si="320"/>
        <v>1.025218874223164</v>
      </c>
      <c r="AE2746" s="1">
        <f t="shared" si="320"/>
        <v>0.18952129349135363</v>
      </c>
      <c r="AF2746" s="1">
        <f t="shared" si="320"/>
        <v>1.1699724744514004</v>
      </c>
      <c r="AG2746" s="1">
        <f t="shared" si="320"/>
        <v>1.1974767364357146</v>
      </c>
      <c r="AH2746" s="1">
        <f t="shared" si="320"/>
        <v>1.3004580575651099</v>
      </c>
      <c r="AI2746" s="1">
        <f t="shared" si="320"/>
        <v>1.4086422565486074</v>
      </c>
      <c r="AJ2746" s="1">
        <f t="shared" si="320"/>
        <v>1.2007463036654564</v>
      </c>
      <c r="AK2746" s="1">
        <f t="shared" si="320"/>
        <v>0.74272157650822168</v>
      </c>
      <c r="AL2746" s="1">
        <f t="shared" si="320"/>
        <v>1.0022107580311563</v>
      </c>
      <c r="AM2746" s="1">
        <f t="shared" si="320"/>
        <v>1.3068809622619737</v>
      </c>
      <c r="AN2746" s="29">
        <f t="shared" si="320"/>
        <v>1.4010323799987001</v>
      </c>
      <c r="AO2746" s="1">
        <f t="shared" si="315"/>
        <v>5551.0709183792778</v>
      </c>
      <c r="AP2746" s="1">
        <f t="shared" si="316"/>
        <v>19806.264856109556</v>
      </c>
      <c r="AQ2746" s="29">
        <f t="shared" si="317"/>
        <v>10577.869688877239</v>
      </c>
    </row>
    <row r="2747" spans="1:43" x14ac:dyDescent="0.2">
      <c r="A2747" s="26"/>
      <c r="E2747" s="25" t="s">
        <v>5353</v>
      </c>
      <c r="F2747" s="26" t="s">
        <v>5354</v>
      </c>
      <c r="G2747" s="1">
        <v>0.20118894930634099</v>
      </c>
      <c r="H2747" s="1">
        <v>1.07206302971884</v>
      </c>
      <c r="I2747" s="1">
        <f>VLOOKUP(F2747,'[1]SUSMB vs SHAM all proteins sum'!$B$2:$E$3214,2,FALSE)</f>
        <v>0.61187440123452097</v>
      </c>
      <c r="J2747" s="29">
        <f>VLOOKUP(F2747,'[1]SUSMB vs SHAM all proteins sum'!$B$2:$E$3214,3,FALSE)</f>
        <v>0.96211195820129303</v>
      </c>
      <c r="K2747" s="25">
        <f>VLOOKUP($E2747,[1]AllProteinsNorm!$A$1:$Q$3226,4,FALSE)</f>
        <v>1569618.4408326901</v>
      </c>
      <c r="L2747" s="1">
        <f>VLOOKUP($E2747,[1]AllProteinsNorm!$A$1:$Q$3226,5,FALSE)</f>
        <v>1736776.7621666901</v>
      </c>
      <c r="M2747" s="1">
        <f>VLOOKUP($E2747,[1]AllProteinsNorm!$A$1:$Q$3226,10,FALSE)</f>
        <v>1650199.09042953</v>
      </c>
      <c r="N2747" s="1">
        <f>VLOOKUP($E2747,[1]AllProteinsNorm!$A$1:$Q$3226,11,FALSE)</f>
        <v>1510455.4987659201</v>
      </c>
      <c r="O2747" s="1">
        <f>VLOOKUP($E2747,[1]AllProteinsNorm!$A$1:$Q$3226,15,FALSE)</f>
        <v>1419432.91448057</v>
      </c>
      <c r="P2747" s="1">
        <f>VLOOKUP($E2747,[1]AllProteinsNorm!$A$1:$Q$3226,6,FALSE)</f>
        <v>1593260.1747300799</v>
      </c>
      <c r="Q2747" s="1">
        <f>VLOOKUP($E2747,[1]AllProteinsNorm!$A$1:$Q$3226,8,FALSE)</f>
        <v>1540872.7525929599</v>
      </c>
      <c r="R2747" s="1">
        <f>VLOOKUP($E2747,[1]AllProteinsNorm!$A$1:$Q$3226,13,FALSE)</f>
        <v>1672929.9530010901</v>
      </c>
      <c r="S2747" s="1">
        <f>VLOOKUP($E2747,[1]AllProteinsNorm!$A$1:$Q$3226,16,FALSE)</f>
        <v>1881347.1534136999</v>
      </c>
      <c r="T2747" s="1">
        <f>VLOOKUP($E2747,[1]AllProteinsNorm!$A$1:$Q$3226,17,FALSE)</f>
        <v>1767659.7195771399</v>
      </c>
      <c r="U2747" s="1">
        <f>VLOOKUP($E2747,[1]AllProteinsNorm!$A$1:$Q$3226,3,FALSE)</f>
        <v>1182061.18356314</v>
      </c>
      <c r="V2747" s="1">
        <f>VLOOKUP($E2747,[1]AllProteinsNorm!$A$1:$Q$3226,7,FALSE)</f>
        <v>1535432.6193403199</v>
      </c>
      <c r="W2747" s="1">
        <f>VLOOKUP($E2747,[1]AllProteinsNorm!$A$1:$Q$3226,9,FALSE)</f>
        <v>1574220.75717166</v>
      </c>
      <c r="X2747" s="1">
        <f>VLOOKUP($E2747,[1]AllProteinsNorm!$A$1:$Q$3226,12,FALSE)</f>
        <v>1705169.2994546001</v>
      </c>
      <c r="Y2747" s="29">
        <f>VLOOKUP($E2747,[1]AllProteinsNorm!$A$1:$Q$3226,14,FALSE)</f>
        <v>1632004.85451621</v>
      </c>
      <c r="Z2747" s="25">
        <f t="shared" si="320"/>
        <v>0.99513211352388364</v>
      </c>
      <c r="AA2747" s="1">
        <f t="shared" si="320"/>
        <v>1.1011098526194827</v>
      </c>
      <c r="AB2747" s="1">
        <f t="shared" si="320"/>
        <v>1.046219938473169</v>
      </c>
      <c r="AC2747" s="1">
        <f t="shared" si="320"/>
        <v>0.957623033578338</v>
      </c>
      <c r="AD2747" s="1">
        <f t="shared" si="320"/>
        <v>0.89991506180512582</v>
      </c>
      <c r="AE2747" s="1">
        <f t="shared" si="320"/>
        <v>1.0101208827741976</v>
      </c>
      <c r="AF2747" s="1">
        <f t="shared" si="320"/>
        <v>0.97690745665917078</v>
      </c>
      <c r="AG2747" s="1">
        <f t="shared" si="320"/>
        <v>1.0606312187720024</v>
      </c>
      <c r="AH2747" s="1">
        <f t="shared" si="320"/>
        <v>1.1927669300671009</v>
      </c>
      <c r="AI2747" s="1">
        <f t="shared" si="320"/>
        <v>1.1206895299985438</v>
      </c>
      <c r="AJ2747" s="1">
        <f t="shared" si="320"/>
        <v>0.74942228844463266</v>
      </c>
      <c r="AK2747" s="1">
        <f t="shared" si="320"/>
        <v>0.97345843289599476</v>
      </c>
      <c r="AL2747" s="1">
        <f t="shared" si="320"/>
        <v>0.998049964554657</v>
      </c>
      <c r="AM2747" s="1">
        <f t="shared" si="320"/>
        <v>1.0810708416384935</v>
      </c>
      <c r="AN2747" s="29">
        <f t="shared" si="320"/>
        <v>1.0346848621977087</v>
      </c>
      <c r="AO2747" s="1">
        <f t="shared" si="315"/>
        <v>109723.58487005868</v>
      </c>
      <c r="AP2747" s="1">
        <f t="shared" si="316"/>
        <v>122087.11070400948</v>
      </c>
      <c r="AQ2747" s="29">
        <f t="shared" si="317"/>
        <v>181133.40124812708</v>
      </c>
    </row>
    <row r="2748" spans="1:43" x14ac:dyDescent="0.2">
      <c r="A2748" s="26"/>
      <c r="E2748" s="25" t="s">
        <v>5355</v>
      </c>
      <c r="F2748" s="26" t="s">
        <v>5356</v>
      </c>
      <c r="G2748" s="1">
        <v>0.27755506437423499</v>
      </c>
      <c r="H2748" s="1">
        <v>1.1664751378938001</v>
      </c>
      <c r="I2748" s="1">
        <f>VLOOKUP(F2748,'[1]SUSMB vs SHAM all proteins sum'!$B$2:$E$3214,2,FALSE)</f>
        <v>0.17055546601607099</v>
      </c>
      <c r="J2748" s="29">
        <f>VLOOKUP(F2748,'[1]SUSMB vs SHAM all proteins sum'!$B$2:$E$3214,3,FALSE)</f>
        <v>0.46527537875459002</v>
      </c>
      <c r="K2748" s="25">
        <f>VLOOKUP($E2748,[1]AllProteinsNorm!$A$1:$Q$3226,4,FALSE)</f>
        <v>50274.734707408898</v>
      </c>
      <c r="L2748" s="1">
        <f>VLOOKUP($E2748,[1]AllProteinsNorm!$A$1:$Q$3226,5,FALSE)</f>
        <v>36094.956659861899</v>
      </c>
      <c r="M2748" s="1">
        <f>VLOOKUP($E2748,[1]AllProteinsNorm!$A$1:$Q$3226,10,FALSE)</f>
        <v>49166.743950779302</v>
      </c>
      <c r="N2748" s="1">
        <f>VLOOKUP($E2748,[1]AllProteinsNorm!$A$1:$Q$3226,11,FALSE)</f>
        <v>34876.896806498502</v>
      </c>
      <c r="O2748" s="1">
        <f>VLOOKUP($E2748,[1]AllProteinsNorm!$A$1:$Q$3226,15,FALSE)</f>
        <v>55123.1617782705</v>
      </c>
      <c r="P2748" s="1">
        <f>VLOOKUP($E2748,[1]AllProteinsNorm!$A$1:$Q$3226,6,FALSE)</f>
        <v>58183.736056361697</v>
      </c>
      <c r="Q2748" s="1">
        <f>VLOOKUP($E2748,[1]AllProteinsNorm!$A$1:$Q$3226,8,FALSE)</f>
        <v>58777.759866232598</v>
      </c>
      <c r="R2748" s="1">
        <f>VLOOKUP($E2748,[1]AllProteinsNorm!$A$1:$Q$3226,13,FALSE)</f>
        <v>62214.6473069891</v>
      </c>
      <c r="S2748" s="1">
        <f>VLOOKUP($E2748,[1]AllProteinsNorm!$A$1:$Q$3226,16,FALSE)</f>
        <v>45998.190959199397</v>
      </c>
      <c r="T2748" s="1">
        <f>VLOOKUP($E2748,[1]AllProteinsNorm!$A$1:$Q$3226,17,FALSE)</f>
        <v>37850.282090387504</v>
      </c>
      <c r="U2748" s="1">
        <f>VLOOKUP($E2748,[1]AllProteinsNorm!$A$1:$Q$3226,3,FALSE)</f>
        <v>24688.858066937501</v>
      </c>
      <c r="V2748" s="1">
        <f>VLOOKUP($E2748,[1]AllProteinsNorm!$A$1:$Q$3226,7,FALSE)</f>
        <v>37860.673176942102</v>
      </c>
      <c r="W2748" s="1">
        <f>VLOOKUP($E2748,[1]AllProteinsNorm!$A$1:$Q$3226,9,FALSE)</f>
        <v>38604.841337362399</v>
      </c>
      <c r="X2748" s="1">
        <f>VLOOKUP($E2748,[1]AllProteinsNorm!$A$1:$Q$3226,12,FALSE)</f>
        <v>2874.1044028423298</v>
      </c>
      <c r="Y2748" s="29">
        <f>VLOOKUP($E2748,[1]AllProteinsNorm!$A$1:$Q$3226,14,FALSE)</f>
        <v>36062.549540636603</v>
      </c>
      <c r="Z2748" s="25">
        <f t="shared" si="320"/>
        <v>1.1145587536062271</v>
      </c>
      <c r="AA2748" s="1">
        <f t="shared" si="320"/>
        <v>0.80020213215282965</v>
      </c>
      <c r="AB2748" s="1">
        <f t="shared" si="320"/>
        <v>1.0899953063020624</v>
      </c>
      <c r="AC2748" s="1">
        <f t="shared" si="320"/>
        <v>0.77319852328480665</v>
      </c>
      <c r="AD2748" s="1">
        <f t="shared" si="320"/>
        <v>1.2220452846540746</v>
      </c>
      <c r="AE2748" s="1">
        <f t="shared" si="320"/>
        <v>1.289896261343682</v>
      </c>
      <c r="AF2748" s="1">
        <f t="shared" si="320"/>
        <v>1.3030653897537134</v>
      </c>
      <c r="AG2748" s="1">
        <f t="shared" si="320"/>
        <v>1.3792589888755793</v>
      </c>
      <c r="AH2748" s="1">
        <f t="shared" si="320"/>
        <v>1.0197505105098303</v>
      </c>
      <c r="AI2748" s="1">
        <f t="shared" si="320"/>
        <v>0.83911657566816489</v>
      </c>
      <c r="AJ2748" s="1">
        <f t="shared" si="320"/>
        <v>0.54733621241748187</v>
      </c>
      <c r="AK2748" s="1">
        <f t="shared" si="320"/>
        <v>0.83934693941938732</v>
      </c>
      <c r="AL2748" s="1">
        <f t="shared" si="320"/>
        <v>0.85584467217080951</v>
      </c>
      <c r="AM2748" s="1">
        <f t="shared" si="320"/>
        <v>6.3717058669909676E-2</v>
      </c>
      <c r="AN2748" s="29">
        <f t="shared" si="320"/>
        <v>0.7994836870208577</v>
      </c>
      <c r="AO2748" s="1">
        <f t="shared" si="315"/>
        <v>8116.433154882794</v>
      </c>
      <c r="AP2748" s="1">
        <f t="shared" si="316"/>
        <v>9196.9800258763426</v>
      </c>
      <c r="AQ2748" s="29">
        <f t="shared" si="317"/>
        <v>13542.32530758899</v>
      </c>
    </row>
    <row r="2749" spans="1:43" x14ac:dyDescent="0.2">
      <c r="A2749" s="26"/>
      <c r="E2749" s="25" t="s">
        <v>5357</v>
      </c>
      <c r="F2749" s="26" t="s">
        <v>5358</v>
      </c>
      <c r="G2749" s="1">
        <v>0.27859155828174598</v>
      </c>
      <c r="H2749" s="43">
        <v>1.5665299551543199</v>
      </c>
      <c r="I2749" s="1">
        <f>VLOOKUP(F2749,'[1]SUSMB vs SHAM all proteins sum'!$B$2:$E$3214,2,FALSE)</f>
        <v>0.96478691225076296</v>
      </c>
      <c r="J2749" s="29">
        <f>VLOOKUP(F2749,'[1]SUSMB vs SHAM all proteins sum'!$B$2:$E$3214,3,FALSE)</f>
        <v>1.0217945789943499</v>
      </c>
      <c r="K2749" s="25">
        <f>VLOOKUP($E2749,[1]AllProteinsNorm!$A$1:$Q$3226,4,FALSE)</f>
        <v>4111.5772756705001</v>
      </c>
      <c r="L2749" s="1">
        <f>VLOOKUP($E2749,[1]AllProteinsNorm!$A$1:$Q$3226,5,FALSE)</f>
        <v>27099.893567528001</v>
      </c>
      <c r="M2749" s="1">
        <f>VLOOKUP($E2749,[1]AllProteinsNorm!$A$1:$Q$3226,10,FALSE)</f>
        <v>33600.719520176201</v>
      </c>
      <c r="N2749" s="1">
        <f>VLOOKUP($E2749,[1]AllProteinsNorm!$A$1:$Q$3226,11,FALSE)</f>
        <v>15594.2551638639</v>
      </c>
      <c r="O2749" s="1">
        <f>VLOOKUP($E2749,[1]AllProteinsNorm!$A$1:$Q$3226,15,FALSE)</f>
        <v>20811.055493849799</v>
      </c>
      <c r="P2749" s="1">
        <f>VLOOKUP($E2749,[1]AllProteinsNorm!$A$1:$Q$3226,6,FALSE)</f>
        <v>19494.735108538</v>
      </c>
      <c r="Q2749" s="1">
        <f>VLOOKUP($E2749,[1]AllProteinsNorm!$A$1:$Q$3226,8,FALSE)</f>
        <v>37465.787161868197</v>
      </c>
      <c r="R2749" s="1">
        <f>VLOOKUP($E2749,[1]AllProteinsNorm!$A$1:$Q$3226,13,FALSE)</f>
        <v>22761.941133315999</v>
      </c>
      <c r="S2749" s="1">
        <f>VLOOKUP($E2749,[1]AllProteinsNorm!$A$1:$Q$3226,16,FALSE)</f>
        <v>24591.149023778398</v>
      </c>
      <c r="T2749" s="1">
        <f>VLOOKUP($E2749,[1]AllProteinsNorm!$A$1:$Q$3226,17,FALSE)</f>
        <v>28037.324294191701</v>
      </c>
      <c r="U2749" s="1">
        <f>VLOOKUP($E2749,[1]AllProteinsNorm!$A$1:$Q$3226,3,FALSE)</f>
        <v>32968.360005821101</v>
      </c>
      <c r="V2749" s="1">
        <f>VLOOKUP($E2749,[1]AllProteinsNorm!$A$1:$Q$3226,7,FALSE)</f>
        <v>24813.877429766399</v>
      </c>
      <c r="W2749" s="1">
        <f>VLOOKUP($E2749,[1]AllProteinsNorm!$A$1:$Q$3226,9,FALSE)</f>
        <v>23586.822323357301</v>
      </c>
      <c r="X2749" s="1">
        <f>VLOOKUP($E2749,[1]AllProteinsNorm!$A$1:$Q$3226,12,FALSE)</f>
        <v>9815.8647083771393</v>
      </c>
      <c r="Y2749" s="29">
        <f>VLOOKUP($E2749,[1]AllProteinsNorm!$A$1:$Q$3226,14,FALSE)</f>
        <v>7145.1501301640401</v>
      </c>
      <c r="Z2749" s="25">
        <f t="shared" si="320"/>
        <v>0.20310604560439918</v>
      </c>
      <c r="AA2749" s="1">
        <f t="shared" si="320"/>
        <v>1.3386960404150765</v>
      </c>
      <c r="AB2749" s="1">
        <f t="shared" si="320"/>
        <v>1.6598275585353357</v>
      </c>
      <c r="AC2749" s="1">
        <f t="shared" si="320"/>
        <v>0.77033393467276368</v>
      </c>
      <c r="AD2749" s="1">
        <f t="shared" si="320"/>
        <v>1.0280364207724251</v>
      </c>
      <c r="AE2749" s="1">
        <f t="shared" si="320"/>
        <v>0.96301207359764418</v>
      </c>
      <c r="AF2749" s="1">
        <f t="shared" si="320"/>
        <v>1.8507563802658149</v>
      </c>
      <c r="AG2749" s="1">
        <f t="shared" si="320"/>
        <v>1.1244073852689571</v>
      </c>
      <c r="AH2749" s="1">
        <f t="shared" si="320"/>
        <v>1.2147676427347727</v>
      </c>
      <c r="AI2749" s="1">
        <f t="shared" si="320"/>
        <v>1.3850037795514336</v>
      </c>
      <c r="AJ2749" s="1">
        <f t="shared" si="320"/>
        <v>1.6285899016096155</v>
      </c>
      <c r="AK2749" s="1">
        <f t="shared" si="320"/>
        <v>1.2257701079083396</v>
      </c>
      <c r="AL2749" s="1">
        <f t="shared" si="320"/>
        <v>1.165155338030083</v>
      </c>
      <c r="AM2749" s="1">
        <f t="shared" si="320"/>
        <v>0.48488969838980861</v>
      </c>
      <c r="AN2749" s="29">
        <f t="shared" si="320"/>
        <v>0.35296021231918023</v>
      </c>
      <c r="AO2749" s="1">
        <f t="shared" si="315"/>
        <v>10075.732962238446</v>
      </c>
      <c r="AP2749" s="1">
        <f t="shared" si="316"/>
        <v>6153.0145852660617</v>
      </c>
      <c r="AQ2749" s="29">
        <f t="shared" si="317"/>
        <v>9722.3774682207877</v>
      </c>
    </row>
    <row r="2750" spans="1:43" x14ac:dyDescent="0.2">
      <c r="A2750" s="26"/>
      <c r="E2750" s="25" t="s">
        <v>5359</v>
      </c>
      <c r="F2750" s="26" t="s">
        <v>5360</v>
      </c>
      <c r="G2750" s="1">
        <v>0.55147154487398098</v>
      </c>
      <c r="H2750" s="1">
        <v>1.4407996731064701</v>
      </c>
      <c r="I2750" s="1">
        <f>VLOOKUP(F2750,'[1]SUSMB vs SHAM all proteins sum'!$B$2:$E$3214,2,FALSE)</f>
        <v>0.21938338972369401</v>
      </c>
      <c r="J2750" s="29">
        <f>VLOOKUP(F2750,'[1]SUSMB vs SHAM all proteins sum'!$B$2:$E$3214,3,FALSE)</f>
        <v>1.8790360535063599</v>
      </c>
      <c r="K2750" s="25">
        <f>VLOOKUP($E2750,[1]AllProteinsNorm!$A$1:$Q$3226,4,FALSE)</f>
        <v>2130.0283522506302</v>
      </c>
      <c r="L2750" s="1">
        <f>VLOOKUP($E2750,[1]AllProteinsNorm!$A$1:$Q$3226,5,FALSE)</f>
        <v>6439.9722223915096</v>
      </c>
      <c r="M2750" s="1">
        <f>VLOOKUP($E2750,[1]AllProteinsNorm!$A$1:$Q$3226,10,FALSE)</f>
        <v>11933.358590231301</v>
      </c>
      <c r="N2750" s="1">
        <f>VLOOKUP($E2750,[1]AllProteinsNorm!$A$1:$Q$3226,11,FALSE)</f>
        <v>1030.0139769891</v>
      </c>
      <c r="O2750" s="1">
        <f>VLOOKUP($E2750,[1]AllProteinsNorm!$A$1:$Q$3226,15,FALSE)</f>
        <v>3807.7856482452098</v>
      </c>
      <c r="P2750" s="1">
        <f>VLOOKUP($E2750,[1]AllProteinsNorm!$A$1:$Q$3226,6,FALSE)</f>
        <v>4737.42793789603</v>
      </c>
      <c r="Q2750" s="1">
        <f>VLOOKUP($E2750,[1]AllProteinsNorm!$A$1:$Q$3226,8,FALSE)</f>
        <v>9047.8927851296994</v>
      </c>
      <c r="R2750" s="1">
        <f>VLOOKUP($E2750,[1]AllProteinsNorm!$A$1:$Q$3226,13,FALSE)</f>
        <v>18251.0271045476</v>
      </c>
      <c r="S2750" s="1">
        <f>VLOOKUP($E2750,[1]AllProteinsNorm!$A$1:$Q$3226,16,FALSE)</f>
        <v>2251.7664499574698</v>
      </c>
      <c r="T2750" s="1">
        <f>VLOOKUP($E2750,[1]AllProteinsNorm!$A$1:$Q$3226,17,FALSE)</f>
        <v>2262.8979540792702</v>
      </c>
      <c r="U2750" s="1">
        <f>VLOOKUP($E2750,[1]AllProteinsNorm!$A$1:$Q$3226,3,FALSE)</f>
        <v>3717.3298863587202</v>
      </c>
      <c r="V2750" s="1">
        <f>VLOOKUP($E2750,[1]AllProteinsNorm!$A$1:$Q$3226,7,FALSE)</f>
        <v>12957.0557258029</v>
      </c>
      <c r="W2750" s="1">
        <f>VLOOKUP($E2750,[1]AllProteinsNorm!$A$1:$Q$3226,9,FALSE)</f>
        <v>7982.4103959275099</v>
      </c>
      <c r="X2750" s="1">
        <f>VLOOKUP($E2750,[1]AllProteinsNorm!$A$1:$Q$3226,12,FALSE)</f>
        <v>7243.4660074375897</v>
      </c>
      <c r="Y2750" s="29">
        <f>VLOOKUP($E2750,[1]AllProteinsNorm!$A$1:$Q$3226,14,FALSE)</f>
        <v>5400.1439531810202</v>
      </c>
      <c r="Z2750" s="25">
        <f t="shared" si="320"/>
        <v>0.42027051128421844</v>
      </c>
      <c r="AA2750" s="1">
        <f t="shared" si="320"/>
        <v>1.2706546444327234</v>
      </c>
      <c r="AB2750" s="1">
        <f t="shared" si="320"/>
        <v>2.3545408260670464</v>
      </c>
      <c r="AC2750" s="1">
        <f t="shared" si="320"/>
        <v>0.2032294548012499</v>
      </c>
      <c r="AD2750" s="1">
        <f t="shared" si="320"/>
        <v>0.75130456341476148</v>
      </c>
      <c r="AE2750" s="1">
        <f t="shared" si="320"/>
        <v>0.93472993424147321</v>
      </c>
      <c r="AF2750" s="1">
        <f t="shared" si="320"/>
        <v>1.7852168600635701</v>
      </c>
      <c r="AG2750" s="1">
        <f t="shared" si="320"/>
        <v>3.6010640349391054</v>
      </c>
      <c r="AH2750" s="1">
        <f t="shared" si="320"/>
        <v>0.44429034769248121</v>
      </c>
      <c r="AI2750" s="1">
        <f t="shared" si="320"/>
        <v>0.44648667663978758</v>
      </c>
      <c r="AJ2750" s="1">
        <f t="shared" si="320"/>
        <v>0.73345696563209806</v>
      </c>
      <c r="AK2750" s="1">
        <f t="shared" si="320"/>
        <v>2.5565239208518071</v>
      </c>
      <c r="AL2750" s="1">
        <f t="shared" si="320"/>
        <v>1.5749892224825068</v>
      </c>
      <c r="AM2750" s="1">
        <f t="shared" si="320"/>
        <v>1.4291899726119017</v>
      </c>
      <c r="AN2750" s="29">
        <f t="shared" si="320"/>
        <v>1.0654887564354467</v>
      </c>
      <c r="AO2750" s="1">
        <f t="shared" si="315"/>
        <v>3886.9166397106333</v>
      </c>
      <c r="AP2750" s="1">
        <f t="shared" si="316"/>
        <v>6006.7202024658927</v>
      </c>
      <c r="AQ2750" s="29">
        <f t="shared" si="317"/>
        <v>3123.7159833918586</v>
      </c>
    </row>
    <row r="2751" spans="1:43" x14ac:dyDescent="0.2">
      <c r="A2751" s="26"/>
      <c r="E2751" s="25" t="s">
        <v>5361</v>
      </c>
      <c r="F2751" s="26" t="s">
        <v>5362</v>
      </c>
      <c r="G2751" s="1">
        <v>0.32551544436658197</v>
      </c>
      <c r="H2751" s="1">
        <v>0.963244052262345</v>
      </c>
      <c r="I2751" s="1">
        <f>VLOOKUP(F2751,'[1]SUSMB vs SHAM all proteins sum'!$B$2:$E$3214,2,FALSE)</f>
        <v>0.64602651052426596</v>
      </c>
      <c r="J2751" s="29">
        <f>VLOOKUP(F2751,'[1]SUSMB vs SHAM all proteins sum'!$B$2:$E$3214,3,FALSE)</f>
        <v>0.95567165337716797</v>
      </c>
      <c r="K2751" s="25">
        <f>VLOOKUP($E2751,[1]AllProteinsNorm!$A$1:$Q$3226,4,FALSE)</f>
        <v>2737948.3629509299</v>
      </c>
      <c r="L2751" s="1">
        <f>VLOOKUP($E2751,[1]AllProteinsNorm!$A$1:$Q$3226,5,FALSE)</f>
        <v>2960118.1882396401</v>
      </c>
      <c r="M2751" s="1">
        <f>VLOOKUP($E2751,[1]AllProteinsNorm!$A$1:$Q$3226,10,FALSE)</f>
        <v>3039430.5536429398</v>
      </c>
      <c r="N2751" s="1">
        <f>VLOOKUP($E2751,[1]AllProteinsNorm!$A$1:$Q$3226,11,FALSE)</f>
        <v>3042657.1376081002</v>
      </c>
      <c r="O2751" s="1">
        <f>VLOOKUP($E2751,[1]AllProteinsNorm!$A$1:$Q$3226,15,FALSE)</f>
        <v>2951480.3726959699</v>
      </c>
      <c r="P2751" s="1">
        <f>VLOOKUP($E2751,[1]AllProteinsNorm!$A$1:$Q$3226,6,FALSE)</f>
        <v>3035734.1275402801</v>
      </c>
      <c r="Q2751" s="1">
        <f>VLOOKUP($E2751,[1]AllProteinsNorm!$A$1:$Q$3226,8,FALSE)</f>
        <v>2843203.0399335902</v>
      </c>
      <c r="R2751" s="1">
        <f>VLOOKUP($E2751,[1]AllProteinsNorm!$A$1:$Q$3226,13,FALSE)</f>
        <v>2768862.11851937</v>
      </c>
      <c r="S2751" s="1">
        <f>VLOOKUP($E2751,[1]AllProteinsNorm!$A$1:$Q$3226,16,FALSE)</f>
        <v>2992286.8024394</v>
      </c>
      <c r="T2751" s="1">
        <f>VLOOKUP($E2751,[1]AllProteinsNorm!$A$1:$Q$3226,17,FALSE)</f>
        <v>2565222.0910446998</v>
      </c>
      <c r="U2751" s="1">
        <f>VLOOKUP($E2751,[1]AllProteinsNorm!$A$1:$Q$3226,3,FALSE)</f>
        <v>2315070.57674324</v>
      </c>
      <c r="V2751" s="1">
        <f>VLOOKUP($E2751,[1]AllProteinsNorm!$A$1:$Q$3226,7,FALSE)</f>
        <v>2675102.6023977799</v>
      </c>
      <c r="W2751" s="1">
        <f>VLOOKUP($E2751,[1]AllProteinsNorm!$A$1:$Q$3226,9,FALSE)</f>
        <v>2997523.0483179102</v>
      </c>
      <c r="X2751" s="1">
        <f>VLOOKUP($E2751,[1]AllProteinsNorm!$A$1:$Q$3226,12,FALSE)</f>
        <v>2432654.15358586</v>
      </c>
      <c r="Y2751" s="29">
        <f>VLOOKUP($E2751,[1]AllProteinsNorm!$A$1:$Q$3226,14,FALSE)</f>
        <v>3904949.1847198601</v>
      </c>
      <c r="Z2751" s="25">
        <f t="shared" si="320"/>
        <v>0.92927513968393383</v>
      </c>
      <c r="AA2751" s="1">
        <f t="shared" si="320"/>
        <v>1.0046808333129418</v>
      </c>
      <c r="AB2751" s="1">
        <f t="shared" si="320"/>
        <v>1.0315998981266323</v>
      </c>
      <c r="AC2751" s="1">
        <f t="shared" si="320"/>
        <v>1.0326950189497639</v>
      </c>
      <c r="AD2751" s="1">
        <f t="shared" si="320"/>
        <v>1.0017491099267282</v>
      </c>
      <c r="AE2751" s="1">
        <f t="shared" si="320"/>
        <v>1.0303453102281308</v>
      </c>
      <c r="AF2751" s="1">
        <f t="shared" si="320"/>
        <v>0.9649991715827787</v>
      </c>
      <c r="AG2751" s="1">
        <f t="shared" si="320"/>
        <v>0.93976744294017756</v>
      </c>
      <c r="AH2751" s="1">
        <f t="shared" si="320"/>
        <v>1.015599042676723</v>
      </c>
      <c r="AI2751" s="1">
        <f t="shared" si="320"/>
        <v>0.87065086735479802</v>
      </c>
      <c r="AJ2751" s="1">
        <f t="shared" si="320"/>
        <v>0.7857480304203226</v>
      </c>
      <c r="AK2751" s="1">
        <f t="shared" si="320"/>
        <v>0.90794493356798378</v>
      </c>
      <c r="AL2751" s="1">
        <f t="shared" si="320"/>
        <v>1.0173762541048186</v>
      </c>
      <c r="AM2751" s="1">
        <f t="shared" si="320"/>
        <v>0.82565656057141534</v>
      </c>
      <c r="AN2751" s="29">
        <f t="shared" si="320"/>
        <v>1.3253618103951974</v>
      </c>
      <c r="AO2751" s="1">
        <f t="shared" si="315"/>
        <v>110983.04160018548</v>
      </c>
      <c r="AP2751" s="1">
        <f t="shared" si="316"/>
        <v>168565.26357676089</v>
      </c>
      <c r="AQ2751" s="29">
        <f t="shared" si="317"/>
        <v>569993.50352056092</v>
      </c>
    </row>
    <row r="2752" spans="1:43" x14ac:dyDescent="0.2">
      <c r="A2752" s="26"/>
      <c r="E2752" s="25" t="s">
        <v>5363</v>
      </c>
      <c r="F2752" s="26" t="s">
        <v>5364</v>
      </c>
      <c r="G2752" s="1">
        <v>0.63774644258346502</v>
      </c>
      <c r="H2752" s="1">
        <v>0.94357055665684997</v>
      </c>
      <c r="I2752" s="1">
        <f>VLOOKUP(F2752,'[1]SUSMB vs SHAM all proteins sum'!$B$2:$E$3214,2,FALSE)</f>
        <v>0.39932720066507399</v>
      </c>
      <c r="J2752" s="29">
        <f>VLOOKUP(F2752,'[1]SUSMB vs SHAM all proteins sum'!$B$2:$E$3214,3,FALSE)</f>
        <v>0.91538833462124702</v>
      </c>
      <c r="K2752" s="25">
        <f>VLOOKUP($E2752,[1]AllProteinsNorm!$A$1:$Q$3226,4,FALSE)</f>
        <v>148226.29580614599</v>
      </c>
      <c r="L2752" s="1">
        <f>VLOOKUP($E2752,[1]AllProteinsNorm!$A$1:$Q$3226,5,FALSE)</f>
        <v>156585.04382639099</v>
      </c>
      <c r="M2752" s="1">
        <f>VLOOKUP($E2752,[1]AllProteinsNorm!$A$1:$Q$3226,10,FALSE)</f>
        <v>139449.80114416001</v>
      </c>
      <c r="N2752" s="1">
        <f>VLOOKUP($E2752,[1]AllProteinsNorm!$A$1:$Q$3226,11,FALSE)</f>
        <v>145766.76561675299</v>
      </c>
      <c r="O2752" s="1">
        <f>VLOOKUP($E2752,[1]AllProteinsNorm!$A$1:$Q$3226,15,FALSE)</f>
        <v>226759.47843330601</v>
      </c>
      <c r="P2752" s="1">
        <f>VLOOKUP($E2752,[1]AllProteinsNorm!$A$1:$Q$3226,6,FALSE)</f>
        <v>141973.53852427701</v>
      </c>
      <c r="Q2752" s="1">
        <f>VLOOKUP($E2752,[1]AllProteinsNorm!$A$1:$Q$3226,8,FALSE)</f>
        <v>164168.17251532301</v>
      </c>
      <c r="R2752" s="1">
        <f>VLOOKUP($E2752,[1]AllProteinsNorm!$A$1:$Q$3226,13,FALSE)</f>
        <v>185538.22269441799</v>
      </c>
      <c r="S2752" s="1">
        <f>VLOOKUP($E2752,[1]AllProteinsNorm!$A$1:$Q$3226,16,FALSE)</f>
        <v>115870.636100647</v>
      </c>
      <c r="T2752" s="1">
        <f>VLOOKUP($E2752,[1]AllProteinsNorm!$A$1:$Q$3226,17,FALSE)</f>
        <v>159693.099188661</v>
      </c>
      <c r="U2752" s="1">
        <f>VLOOKUP($E2752,[1]AllProteinsNorm!$A$1:$Q$3226,3,FALSE)</f>
        <v>129392.57599821599</v>
      </c>
      <c r="V2752" s="1">
        <f>VLOOKUP($E2752,[1]AllProteinsNorm!$A$1:$Q$3226,7,FALSE)</f>
        <v>136200.28556519101</v>
      </c>
      <c r="W2752" s="1">
        <f>VLOOKUP($E2752,[1]AllProteinsNorm!$A$1:$Q$3226,9,FALSE)</f>
        <v>161864.350136575</v>
      </c>
      <c r="X2752" s="1">
        <f>VLOOKUP($E2752,[1]AllProteinsNorm!$A$1:$Q$3226,12,FALSE)</f>
        <v>162788.179542667</v>
      </c>
      <c r="Y2752" s="29">
        <f>VLOOKUP($E2752,[1]AllProteinsNorm!$A$1:$Q$3226,14,FALSE)</f>
        <v>148075.36659859601</v>
      </c>
      <c r="Z2752" s="25">
        <f t="shared" si="320"/>
        <v>0.90737380718475102</v>
      </c>
      <c r="AA2752" s="1">
        <f t="shared" si="320"/>
        <v>0.95854225184687025</v>
      </c>
      <c r="AB2752" s="1">
        <f t="shared" si="320"/>
        <v>0.85364810803081814</v>
      </c>
      <c r="AC2752" s="1">
        <f t="shared" si="320"/>
        <v>0.89231768465468353</v>
      </c>
      <c r="AD2752" s="1">
        <f t="shared" si="320"/>
        <v>1.3881181482828768</v>
      </c>
      <c r="AE2752" s="1">
        <f t="shared" si="320"/>
        <v>0.86909727771071166</v>
      </c>
      <c r="AF2752" s="1">
        <f t="shared" si="320"/>
        <v>1.0049627085642596</v>
      </c>
      <c r="AG2752" s="1">
        <f t="shared" si="320"/>
        <v>1.1357804132453111</v>
      </c>
      <c r="AH2752" s="1">
        <f t="shared" si="320"/>
        <v>0.70930720927590984</v>
      </c>
      <c r="AI2752" s="1">
        <f t="shared" si="320"/>
        <v>0.97756834982541119</v>
      </c>
      <c r="AJ2752" s="1">
        <f t="shared" si="320"/>
        <v>0.79208236073369753</v>
      </c>
      <c r="AK2752" s="1">
        <f t="shared" si="320"/>
        <v>0.83375605509675965</v>
      </c>
      <c r="AL2752" s="1">
        <f t="shared" si="320"/>
        <v>0.9908597582644294</v>
      </c>
      <c r="AM2752" s="1">
        <f t="shared" si="320"/>
        <v>0.9965150207186112</v>
      </c>
      <c r="AN2752" s="29">
        <f t="shared" si="320"/>
        <v>0.90644988738411658</v>
      </c>
      <c r="AO2752" s="1">
        <f t="shared" si="315"/>
        <v>32173.412541904261</v>
      </c>
      <c r="AP2752" s="1">
        <f t="shared" si="316"/>
        <v>23355.630140511123</v>
      </c>
      <c r="AQ2752" s="29">
        <f t="shared" si="317"/>
        <v>13385.228103394764</v>
      </c>
    </row>
    <row r="2753" spans="1:43" x14ac:dyDescent="0.2">
      <c r="A2753" s="26"/>
      <c r="E2753" s="25" t="s">
        <v>5365</v>
      </c>
      <c r="F2753" s="26" t="s">
        <v>5366</v>
      </c>
      <c r="G2753" s="1">
        <v>0.11652296897404101</v>
      </c>
      <c r="H2753" s="1">
        <v>0.75673553161012796</v>
      </c>
      <c r="I2753" s="1">
        <f>VLOOKUP(F2753,'[1]SUSMB vs SHAM all proteins sum'!$B$2:$E$3214,2,FALSE)</f>
        <v>0.78025543032581401</v>
      </c>
      <c r="J2753" s="29">
        <f>VLOOKUP(F2753,'[1]SUSMB vs SHAM all proteins sum'!$B$2:$E$3214,3,FALSE)</f>
        <v>0.96373955102770603</v>
      </c>
      <c r="K2753" s="25">
        <f>VLOOKUP($E2753,[1]AllProteinsNorm!$A$1:$Q$3226,4,FALSE)</f>
        <v>324936.89409121103</v>
      </c>
      <c r="L2753" s="1">
        <f>VLOOKUP($E2753,[1]AllProteinsNorm!$A$1:$Q$3226,5,FALSE)</f>
        <v>354713.22590663203</v>
      </c>
      <c r="M2753" s="1">
        <f>VLOOKUP($E2753,[1]AllProteinsNorm!$A$1:$Q$3226,10,FALSE)</f>
        <v>400707.53326667601</v>
      </c>
      <c r="N2753" s="1">
        <f>VLOOKUP($E2753,[1]AllProteinsNorm!$A$1:$Q$3226,11,FALSE)</f>
        <v>411095.35492152302</v>
      </c>
      <c r="O2753" s="1">
        <f>VLOOKUP($E2753,[1]AllProteinsNorm!$A$1:$Q$3226,15,FALSE)</f>
        <v>669790.458453728</v>
      </c>
      <c r="P2753" s="1">
        <f>VLOOKUP($E2753,[1]AllProteinsNorm!$A$1:$Q$3226,6,FALSE)</f>
        <v>215990.19918743099</v>
      </c>
      <c r="Q2753" s="1">
        <f>VLOOKUP($E2753,[1]AllProteinsNorm!$A$1:$Q$3226,8,FALSE)</f>
        <v>363131.17931956402</v>
      </c>
      <c r="R2753" s="1">
        <f>VLOOKUP($E2753,[1]AllProteinsNorm!$A$1:$Q$3226,13,FALSE)</f>
        <v>341036.44624666299</v>
      </c>
      <c r="S2753" s="1">
        <f>VLOOKUP($E2753,[1]AllProteinsNorm!$A$1:$Q$3226,16,FALSE)</f>
        <v>357785.45221951202</v>
      </c>
      <c r="T2753" s="1">
        <f>VLOOKUP($E2753,[1]AllProteinsNorm!$A$1:$Q$3226,17,FALSE)</f>
        <v>329750.15945852699</v>
      </c>
      <c r="U2753" s="1">
        <f>VLOOKUP($E2753,[1]AllProteinsNorm!$A$1:$Q$3226,3,FALSE)</f>
        <v>440506.84564574598</v>
      </c>
      <c r="V2753" s="1">
        <f>VLOOKUP($E2753,[1]AllProteinsNorm!$A$1:$Q$3226,7,FALSE)</f>
        <v>378676.18661856902</v>
      </c>
      <c r="W2753" s="1">
        <f>VLOOKUP($E2753,[1]AllProteinsNorm!$A$1:$Q$3226,9,FALSE)</f>
        <v>397556.46544210199</v>
      </c>
      <c r="X2753" s="1">
        <f>VLOOKUP($E2753,[1]AllProteinsNorm!$A$1:$Q$3226,12,FALSE)</f>
        <v>391497.157142404</v>
      </c>
      <c r="Y2753" s="29">
        <f>VLOOKUP($E2753,[1]AllProteinsNorm!$A$1:$Q$3226,14,FALSE)</f>
        <v>407226.24697399</v>
      </c>
      <c r="Z2753" s="25">
        <f t="shared" si="320"/>
        <v>0.75173597770641765</v>
      </c>
      <c r="AA2753" s="1">
        <f t="shared" si="320"/>
        <v>0.820623014902917</v>
      </c>
      <c r="AB2753" s="1">
        <f t="shared" si="320"/>
        <v>0.92703006267425025</v>
      </c>
      <c r="AC2753" s="1">
        <f t="shared" si="320"/>
        <v>0.95106211138877483</v>
      </c>
      <c r="AD2753" s="1">
        <f t="shared" si="320"/>
        <v>1.5495488333276399</v>
      </c>
      <c r="AE2753" s="1">
        <f t="shared" si="320"/>
        <v>0.49968965209469296</v>
      </c>
      <c r="AF2753" s="1">
        <f t="shared" si="320"/>
        <v>0.84009780694478708</v>
      </c>
      <c r="AG2753" s="1">
        <f t="shared" si="320"/>
        <v>0.78898201778463939</v>
      </c>
      <c r="AH2753" s="1">
        <f t="shared" si="320"/>
        <v>0.82773055822300534</v>
      </c>
      <c r="AI2753" s="1">
        <f t="shared" si="320"/>
        <v>0.76287138526602838</v>
      </c>
      <c r="AJ2753" s="1">
        <f t="shared" si="320"/>
        <v>1.0191050949262821</v>
      </c>
      <c r="AK2753" s="1">
        <f t="shared" si="320"/>
        <v>0.87606091692973909</v>
      </c>
      <c r="AL2753" s="1">
        <f t="shared" si="320"/>
        <v>0.91974012085785417</v>
      </c>
      <c r="AM2753" s="1">
        <f t="shared" si="320"/>
        <v>0.90572201416782261</v>
      </c>
      <c r="AN2753" s="29">
        <f t="shared" si="320"/>
        <v>0.94211099596088521</v>
      </c>
      <c r="AO2753" s="1">
        <f t="shared" si="315"/>
        <v>122797.36939078648</v>
      </c>
      <c r="AP2753" s="1">
        <f t="shared" si="316"/>
        <v>54095.91034695597</v>
      </c>
      <c r="AQ2753" s="29">
        <f t="shared" si="317"/>
        <v>20871.881265778225</v>
      </c>
    </row>
    <row r="2754" spans="1:43" x14ac:dyDescent="0.2">
      <c r="A2754" s="26"/>
      <c r="E2754" s="25" t="s">
        <v>5367</v>
      </c>
      <c r="F2754" s="26" t="s">
        <v>5368</v>
      </c>
      <c r="G2754" s="1">
        <v>0.67703207821462197</v>
      </c>
      <c r="H2754" s="1">
        <v>0.89354213781057001</v>
      </c>
      <c r="I2754" s="1">
        <f>VLOOKUP(F2754,'[1]SUSMB vs SHAM all proteins sum'!$B$2:$E$3214,2,FALSE)</f>
        <v>0.26961402511193699</v>
      </c>
      <c r="J2754" s="29">
        <f>VLOOKUP(F2754,'[1]SUSMB vs SHAM all proteins sum'!$B$2:$E$3214,3,FALSE)</f>
        <v>1.20246330526664</v>
      </c>
      <c r="K2754" s="25">
        <f>VLOOKUP($E2754,[1]AllProteinsNorm!$A$1:$Q$3226,4,FALSE)</f>
        <v>109821.291606354</v>
      </c>
      <c r="L2754" s="1">
        <f>VLOOKUP($E2754,[1]AllProteinsNorm!$A$1:$Q$3226,5,FALSE)</f>
        <v>64409.822123102203</v>
      </c>
      <c r="M2754" s="1">
        <f>VLOOKUP($E2754,[1]AllProteinsNorm!$A$1:$Q$3226,10,FALSE)</f>
        <v>114921.189373596</v>
      </c>
      <c r="N2754" s="1">
        <f>VLOOKUP($E2754,[1]AllProteinsNorm!$A$1:$Q$3226,11,FALSE)</f>
        <v>141680.832344553</v>
      </c>
      <c r="O2754" s="1">
        <f>VLOOKUP($E2754,[1]AllProteinsNorm!$A$1:$Q$3226,15,FALSE)</f>
        <v>127659.601028367</v>
      </c>
      <c r="P2754" s="1">
        <f>VLOOKUP($E2754,[1]AllProteinsNorm!$A$1:$Q$3226,6,FALSE)</f>
        <v>124873.725013991</v>
      </c>
      <c r="Q2754" s="1">
        <f>VLOOKUP($E2754,[1]AllProteinsNorm!$A$1:$Q$3226,8,FALSE)</f>
        <v>93271.158177821897</v>
      </c>
      <c r="R2754" s="1">
        <f>VLOOKUP($E2754,[1]AllProteinsNorm!$A$1:$Q$3226,13,FALSE)</f>
        <v>41379.074571861602</v>
      </c>
      <c r="S2754" s="1">
        <f>VLOOKUP($E2754,[1]AllProteinsNorm!$A$1:$Q$3226,16,FALSE)</f>
        <v>125621.952551122</v>
      </c>
      <c r="T2754" s="1">
        <f>VLOOKUP($E2754,[1]AllProteinsNorm!$A$1:$Q$3226,17,FALSE)</f>
        <v>138329.17317555801</v>
      </c>
      <c r="U2754" s="1">
        <f>VLOOKUP($E2754,[1]AllProteinsNorm!$A$1:$Q$3226,3,FALSE)</f>
        <v>113109.24602395001</v>
      </c>
      <c r="V2754" s="1">
        <f>VLOOKUP($E2754,[1]AllProteinsNorm!$A$1:$Q$3226,7,FALSE)</f>
        <v>143204.269633182</v>
      </c>
      <c r="W2754" s="1">
        <f>VLOOKUP($E2754,[1]AllProteinsNorm!$A$1:$Q$3226,9,FALSE)</f>
        <v>104508.670655579</v>
      </c>
      <c r="X2754" s="1">
        <f>VLOOKUP($E2754,[1]AllProteinsNorm!$A$1:$Q$3226,12,FALSE)</f>
        <v>151333.19400302999</v>
      </c>
      <c r="Y2754" s="29">
        <f>VLOOKUP($E2754,[1]AllProteinsNorm!$A$1:$Q$3226,14,FALSE)</f>
        <v>144285.24005926299</v>
      </c>
      <c r="Z2754" s="25">
        <f t="shared" si="320"/>
        <v>0.98319355323503654</v>
      </c>
      <c r="AA2754" s="1">
        <f t="shared" si="320"/>
        <v>0.57663974763146519</v>
      </c>
      <c r="AB2754" s="1">
        <f t="shared" si="320"/>
        <v>1.0288512443217801</v>
      </c>
      <c r="AC2754" s="1">
        <f t="shared" si="320"/>
        <v>1.268421441239715</v>
      </c>
      <c r="AD2754" s="1">
        <f t="shared" si="320"/>
        <v>1.1428940135720034</v>
      </c>
      <c r="AE2754" s="1">
        <f t="shared" si="320"/>
        <v>1.1179529907759453</v>
      </c>
      <c r="AF2754" s="1">
        <f t="shared" si="320"/>
        <v>0.83502570477776183</v>
      </c>
      <c r="AG2754" s="1">
        <f t="shared" si="320"/>
        <v>0.3704531130785963</v>
      </c>
      <c r="AH2754" s="1">
        <f t="shared" si="320"/>
        <v>1.1246516234372421</v>
      </c>
      <c r="AI2754" s="1">
        <f t="shared" si="320"/>
        <v>1.2384151497510951</v>
      </c>
      <c r="AJ2754" s="1">
        <f t="shared" si="320"/>
        <v>1.0126295172400712</v>
      </c>
      <c r="AK2754" s="1">
        <f t="shared" si="320"/>
        <v>1.2820602693670218</v>
      </c>
      <c r="AL2754" s="1">
        <f t="shared" si="320"/>
        <v>0.93563142212929418</v>
      </c>
      <c r="AM2754" s="1">
        <f t="shared" si="320"/>
        <v>1.3548358297184473</v>
      </c>
      <c r="AN2754" s="29">
        <f t="shared" si="320"/>
        <v>1.291737838612611</v>
      </c>
      <c r="AO2754" s="1">
        <f t="shared" si="315"/>
        <v>26091.476356629002</v>
      </c>
      <c r="AP2754" s="1">
        <f t="shared" si="316"/>
        <v>34973.665710842906</v>
      </c>
      <c r="AQ2754" s="29">
        <f t="shared" si="317"/>
        <v>18763.449096206503</v>
      </c>
    </row>
    <row r="2755" spans="1:43" x14ac:dyDescent="0.2">
      <c r="A2755" s="26"/>
      <c r="E2755" s="25" t="s">
        <v>5369</v>
      </c>
      <c r="F2755" s="26" t="s">
        <v>5370</v>
      </c>
      <c r="G2755" s="1">
        <v>0.31475784291860498</v>
      </c>
      <c r="H2755" s="43">
        <v>0.66558874992383898</v>
      </c>
      <c r="I2755" s="1">
        <f>VLOOKUP(F2755,'[1]SUSMB vs SHAM all proteins sum'!$B$2:$E$3214,2,FALSE)</f>
        <v>0.16998489213527601</v>
      </c>
      <c r="J2755" s="29">
        <f>VLOOKUP(F2755,'[1]SUSMB vs SHAM all proteins sum'!$B$2:$E$3214,3,FALSE)</f>
        <v>0.55070336250063101</v>
      </c>
      <c r="K2755" s="25">
        <f>VLOOKUP($E2755,[1]AllProteinsNorm!$A$1:$Q$3226,4,FALSE)</f>
        <v>38185.440288857797</v>
      </c>
      <c r="L2755" s="1">
        <f>VLOOKUP($E2755,[1]AllProteinsNorm!$A$1:$Q$3226,5,FALSE)</f>
        <v>47129.3008166445</v>
      </c>
      <c r="M2755" s="1">
        <f>VLOOKUP($E2755,[1]AllProteinsNorm!$A$1:$Q$3226,10,FALSE)</f>
        <v>44334.414180674001</v>
      </c>
      <c r="N2755" s="1">
        <f>VLOOKUP($E2755,[1]AllProteinsNorm!$A$1:$Q$3226,11,FALSE)</f>
        <v>100727.77577523699</v>
      </c>
      <c r="O2755" s="1">
        <f>VLOOKUP($E2755,[1]AllProteinsNorm!$A$1:$Q$3226,15,FALSE)</f>
        <v>278363.27586916398</v>
      </c>
      <c r="P2755" s="1">
        <f>VLOOKUP($E2755,[1]AllProteinsNorm!$A$1:$Q$3226,6,FALSE)</f>
        <v>47205.673447742302</v>
      </c>
      <c r="Q2755" s="1">
        <f>VLOOKUP($E2755,[1]AllProteinsNorm!$A$1:$Q$3226,8,FALSE)</f>
        <v>59477.762475348798</v>
      </c>
      <c r="R2755" s="1">
        <f>VLOOKUP($E2755,[1]AllProteinsNorm!$A$1:$Q$3226,13,FALSE)</f>
        <v>37165.405261490901</v>
      </c>
      <c r="S2755" s="1">
        <f>VLOOKUP($E2755,[1]AllProteinsNorm!$A$1:$Q$3226,16,FALSE)</f>
        <v>53234.830940310399</v>
      </c>
      <c r="T2755" s="1">
        <f>VLOOKUP($E2755,[1]AllProteinsNorm!$A$1:$Q$3226,17,FALSE)</f>
        <v>52606.2383156059</v>
      </c>
      <c r="U2755" s="1">
        <f>VLOOKUP($E2755,[1]AllProteinsNorm!$A$1:$Q$3226,3,FALSE)</f>
        <v>55955.915917085098</v>
      </c>
      <c r="V2755" s="1">
        <f>VLOOKUP($E2755,[1]AllProteinsNorm!$A$1:$Q$3226,7,FALSE)</f>
        <v>31826.300805693201</v>
      </c>
      <c r="W2755" s="1">
        <f>VLOOKUP($E2755,[1]AllProteinsNorm!$A$1:$Q$3226,9,FALSE)</f>
        <v>55348.676123711499</v>
      </c>
      <c r="X2755" s="1">
        <f>VLOOKUP($E2755,[1]AllProteinsNorm!$A$1:$Q$3226,12,FALSE)</f>
        <v>28819.283399164</v>
      </c>
      <c r="Y2755" s="29">
        <f>VLOOKUP($E2755,[1]AllProteinsNorm!$A$1:$Q$3226,14,FALSE)</f>
        <v>39889.354662206599</v>
      </c>
      <c r="Z2755" s="25">
        <f t="shared" si="320"/>
        <v>0.37529410658580586</v>
      </c>
      <c r="AA2755" s="1">
        <f t="shared" si="320"/>
        <v>0.46319614780393964</v>
      </c>
      <c r="AB2755" s="1">
        <f t="shared" si="320"/>
        <v>0.43572744572480665</v>
      </c>
      <c r="AC2755" s="1">
        <f t="shared" si="320"/>
        <v>0.98997262652942153</v>
      </c>
      <c r="AD2755" s="1">
        <f t="shared" si="320"/>
        <v>2.7358096733560267</v>
      </c>
      <c r="AE2755" s="1">
        <f t="shared" si="320"/>
        <v>0.46394675322157103</v>
      </c>
      <c r="AF2755" s="1">
        <f t="shared" si="320"/>
        <v>0.58455928649910249</v>
      </c>
      <c r="AG2755" s="1">
        <f t="shared" si="320"/>
        <v>0.36526899933586826</v>
      </c>
      <c r="AH2755" s="1">
        <f t="shared" si="320"/>
        <v>0.52320251294365294</v>
      </c>
      <c r="AI2755" s="1">
        <f t="shared" si="320"/>
        <v>0.5170245795294941</v>
      </c>
      <c r="AJ2755" s="1">
        <f t="shared" si="320"/>
        <v>0.54994587762866609</v>
      </c>
      <c r="AK2755" s="1">
        <f t="shared" si="320"/>
        <v>0.31279521818919476</v>
      </c>
      <c r="AL2755" s="1">
        <f t="shared" si="320"/>
        <v>0.54397780409033392</v>
      </c>
      <c r="AM2755" s="1">
        <f t="shared" si="320"/>
        <v>0.2832416526800749</v>
      </c>
      <c r="AN2755" s="29">
        <f t="shared" si="320"/>
        <v>0.39204051614943325</v>
      </c>
      <c r="AO2755" s="1">
        <f t="shared" si="315"/>
        <v>91119.391637508903</v>
      </c>
      <c r="AP2755" s="1">
        <f t="shared" si="316"/>
        <v>7477.9735595237726</v>
      </c>
      <c r="AQ2755" s="29">
        <f t="shared" si="317"/>
        <v>11436.505040422451</v>
      </c>
    </row>
    <row r="2756" spans="1:43" x14ac:dyDescent="0.2">
      <c r="A2756" s="26"/>
      <c r="E2756" s="25" t="s">
        <v>5371</v>
      </c>
      <c r="F2756" s="26" t="s">
        <v>5372</v>
      </c>
      <c r="G2756" s="1">
        <v>0.883941304987097</v>
      </c>
      <c r="H2756" s="1">
        <v>1.0878219905228701</v>
      </c>
      <c r="I2756" s="1">
        <f>VLOOKUP(F2756,'[1]SUSMB vs SHAM all proteins sum'!$B$2:$E$3214,2,FALSE)</f>
        <v>0.38312867005281098</v>
      </c>
      <c r="J2756" s="29">
        <f>VLOOKUP(F2756,'[1]SUSMB vs SHAM all proteins sum'!$B$2:$E$3214,3,FALSE)</f>
        <v>1.4547383839482799</v>
      </c>
      <c r="K2756" s="25">
        <f>VLOOKUP($E2756,[1]AllProteinsNorm!$A$1:$Q$3226,4,FALSE)</f>
        <v>25957.325663142001</v>
      </c>
      <c r="L2756" s="1">
        <f>VLOOKUP($E2756,[1]AllProteinsNorm!$A$1:$Q$3226,5,FALSE)</f>
        <v>17219.088303680201</v>
      </c>
      <c r="M2756" s="1">
        <f>VLOOKUP($E2756,[1]AllProteinsNorm!$A$1:$Q$3226,10,FALSE)</f>
        <v>11304.19068089</v>
      </c>
      <c r="N2756" s="1">
        <f>VLOOKUP($E2756,[1]AllProteinsNorm!$A$1:$Q$3226,11,FALSE)</f>
        <v>9170.1248314873192</v>
      </c>
      <c r="O2756" s="1">
        <f>VLOOKUP($E2756,[1]AllProteinsNorm!$A$1:$Q$3226,15,FALSE)</f>
        <v>4939.5268353742304</v>
      </c>
      <c r="P2756" s="1">
        <f>VLOOKUP($E2756,[1]AllProteinsNorm!$A$1:$Q$3226,6,FALSE)</f>
        <v>18900.6434232297</v>
      </c>
      <c r="Q2756" s="1">
        <f>VLOOKUP($E2756,[1]AllProteinsNorm!$A$1:$Q$3226,8,FALSE)</f>
        <v>8817.5576992041806</v>
      </c>
      <c r="R2756" s="1">
        <f>VLOOKUP($E2756,[1]AllProteinsNorm!$A$1:$Q$3226,13,FALSE)</f>
        <v>11709.439349625</v>
      </c>
      <c r="S2756" s="1">
        <f>VLOOKUP($E2756,[1]AllProteinsNorm!$A$1:$Q$3226,16,FALSE)</f>
        <v>3058.7716002053598</v>
      </c>
      <c r="T2756" s="1">
        <f>VLOOKUP($E2756,[1]AllProteinsNorm!$A$1:$Q$3226,17,FALSE)</f>
        <v>58405.169731882801</v>
      </c>
      <c r="U2756" s="1">
        <f>VLOOKUP($E2756,[1]AllProteinsNorm!$A$1:$Q$3226,3,FALSE)</f>
        <v>10828.8848250215</v>
      </c>
      <c r="V2756" s="1">
        <f>VLOOKUP($E2756,[1]AllProteinsNorm!$A$1:$Q$3226,7,FALSE)</f>
        <v>51589.507351067798</v>
      </c>
      <c r="W2756" s="1">
        <f>VLOOKUP($E2756,[1]AllProteinsNorm!$A$1:$Q$3226,9,FALSE)</f>
        <v>10420.7792347427</v>
      </c>
      <c r="X2756" s="1">
        <f>VLOOKUP($E2756,[1]AllProteinsNorm!$A$1:$Q$3226,12,FALSE)</f>
        <v>14159.8812799931</v>
      </c>
      <c r="Y2756" s="29">
        <f>VLOOKUP($E2756,[1]AllProteinsNorm!$A$1:$Q$3226,14,FALSE)</f>
        <v>18087.966209352999</v>
      </c>
      <c r="Z2756" s="25">
        <f t="shared" si="320"/>
        <v>1.8922021186285247</v>
      </c>
      <c r="AA2756" s="1">
        <f t="shared" si="320"/>
        <v>1.2552138764949887</v>
      </c>
      <c r="AB2756" s="1">
        <f t="shared" si="320"/>
        <v>0.82403764676471514</v>
      </c>
      <c r="AC2756" s="1">
        <f t="shared" si="320"/>
        <v>0.66847139260062016</v>
      </c>
      <c r="AD2756" s="1">
        <f t="shared" si="320"/>
        <v>0.36007496551115104</v>
      </c>
      <c r="AE2756" s="1">
        <f t="shared" si="320"/>
        <v>1.3777936137566069</v>
      </c>
      <c r="AF2756" s="1">
        <f t="shared" si="320"/>
        <v>0.64277042928403993</v>
      </c>
      <c r="AG2756" s="1">
        <f t="shared" si="320"/>
        <v>0.85357891767617067</v>
      </c>
      <c r="AH2756" s="1">
        <f t="shared" si="320"/>
        <v>0.22297420687400504</v>
      </c>
      <c r="AI2756" s="1">
        <f t="shared" si="320"/>
        <v>4.2575412944967468</v>
      </c>
      <c r="AJ2756" s="1">
        <f t="shared" si="320"/>
        <v>0.78938944150880996</v>
      </c>
      <c r="AK2756" s="1">
        <f t="shared" si="320"/>
        <v>3.7607023302598659</v>
      </c>
      <c r="AL2756" s="1">
        <f t="shared" si="320"/>
        <v>0.75963991058366542</v>
      </c>
      <c r="AM2756" s="1">
        <f t="shared" si="320"/>
        <v>1.0322079287072492</v>
      </c>
      <c r="AN2756" s="29">
        <f t="shared" si="320"/>
        <v>1.3185521662433086</v>
      </c>
      <c r="AO2756" s="1">
        <f t="shared" si="315"/>
        <v>7288.7577414114185</v>
      </c>
      <c r="AP2756" s="1">
        <f t="shared" si="316"/>
        <v>19782.781881207204</v>
      </c>
      <c r="AQ2756" s="29">
        <f t="shared" si="317"/>
        <v>15532.901250749139</v>
      </c>
    </row>
    <row r="2757" spans="1:43" x14ac:dyDescent="0.2">
      <c r="A2757" s="26"/>
      <c r="E2757" s="25" t="s">
        <v>5373</v>
      </c>
      <c r="F2757" s="26" t="s">
        <v>5374</v>
      </c>
      <c r="G2757" s="1">
        <v>0.16141577210494101</v>
      </c>
      <c r="H2757" s="1">
        <v>1.1886147233419899</v>
      </c>
      <c r="I2757" s="1">
        <f>VLOOKUP(F2757,'[1]SUSMB vs SHAM all proteins sum'!$B$2:$E$3214,2,FALSE)</f>
        <v>0.39621694883863301</v>
      </c>
      <c r="J2757" s="29">
        <f>VLOOKUP(F2757,'[1]SUSMB vs SHAM all proteins sum'!$B$2:$E$3214,3,FALSE)</f>
        <v>1.06175595062838</v>
      </c>
      <c r="K2757" s="25">
        <f>VLOOKUP($E2757,[1]AllProteinsNorm!$A$1:$Q$3226,4,FALSE)</f>
        <v>223474.375493464</v>
      </c>
      <c r="L2757" s="1">
        <f>VLOOKUP($E2757,[1]AllProteinsNorm!$A$1:$Q$3226,5,FALSE)</f>
        <v>185220.60849036</v>
      </c>
      <c r="M2757" s="1">
        <f>VLOOKUP($E2757,[1]AllProteinsNorm!$A$1:$Q$3226,10,FALSE)</f>
        <v>234616.326038011</v>
      </c>
      <c r="N2757" s="1">
        <f>VLOOKUP($E2757,[1]AllProteinsNorm!$A$1:$Q$3226,11,FALSE)</f>
        <v>202365.843581074</v>
      </c>
      <c r="O2757" s="1">
        <f>VLOOKUP($E2757,[1]AllProteinsNorm!$A$1:$Q$3226,15,FALSE)</f>
        <v>188531.68812576099</v>
      </c>
      <c r="P2757" s="1">
        <f>VLOOKUP($E2757,[1]AllProteinsNorm!$A$1:$Q$3226,6,FALSE)</f>
        <v>265050.67947963602</v>
      </c>
      <c r="Q2757" s="1">
        <f>VLOOKUP($E2757,[1]AllProteinsNorm!$A$1:$Q$3226,8,FALSE)</f>
        <v>228244.27831770401</v>
      </c>
      <c r="R2757" s="1">
        <f>VLOOKUP($E2757,[1]AllProteinsNorm!$A$1:$Q$3226,13,FALSE)</f>
        <v>350335.90797864198</v>
      </c>
      <c r="S2757" s="1">
        <f>VLOOKUP($E2757,[1]AllProteinsNorm!$A$1:$Q$3226,16,FALSE)</f>
        <v>206406.319516674</v>
      </c>
      <c r="T2757" s="1">
        <f>VLOOKUP($E2757,[1]AllProteinsNorm!$A$1:$Q$3226,17,FALSE)</f>
        <v>200939.76972304701</v>
      </c>
      <c r="U2757" s="1">
        <f>VLOOKUP($E2757,[1]AllProteinsNorm!$A$1:$Q$3226,3,FALSE)</f>
        <v>205573.86682792599</v>
      </c>
      <c r="V2757" s="1">
        <f>VLOOKUP($E2757,[1]AllProteinsNorm!$A$1:$Q$3226,7,FALSE)</f>
        <v>228665.02065325601</v>
      </c>
      <c r="W2757" s="1">
        <f>VLOOKUP($E2757,[1]AllProteinsNorm!$A$1:$Q$3226,9,FALSE)</f>
        <v>229834.73229606301</v>
      </c>
      <c r="X2757" s="1">
        <f>VLOOKUP($E2757,[1]AllProteinsNorm!$A$1:$Q$3226,12,FALSE)</f>
        <v>246694.23318318499</v>
      </c>
      <c r="Y2757" s="29">
        <f>VLOOKUP($E2757,[1]AllProteinsNorm!$A$1:$Q$3226,14,FALSE)</f>
        <v>187576.34040507101</v>
      </c>
      <c r="Z2757" s="25">
        <f t="shared" si="320"/>
        <v>1.0804122266056473</v>
      </c>
      <c r="AA2757" s="1">
        <f t="shared" si="320"/>
        <v>0.89547004926377127</v>
      </c>
      <c r="AB2757" s="1">
        <f t="shared" si="320"/>
        <v>1.1342792508225519</v>
      </c>
      <c r="AC2757" s="1">
        <f t="shared" si="320"/>
        <v>0.9783606338291474</v>
      </c>
      <c r="AD2757" s="1">
        <f t="shared" si="320"/>
        <v>0.91147783947888172</v>
      </c>
      <c r="AE2757" s="1">
        <f t="shared" si="320"/>
        <v>1.2814175860100285</v>
      </c>
      <c r="AF2757" s="1">
        <f t="shared" si="320"/>
        <v>1.1034728630640787</v>
      </c>
      <c r="AG2757" s="1">
        <f t="shared" si="320"/>
        <v>1.6937387007495455</v>
      </c>
      <c r="AH2757" s="1">
        <f t="shared" si="320"/>
        <v>0.99789477322427367</v>
      </c>
      <c r="AI2757" s="1">
        <f t="shared" si="320"/>
        <v>0.97146611794179849</v>
      </c>
      <c r="AJ2757" s="1">
        <f t="shared" si="320"/>
        <v>0.99387018623971179</v>
      </c>
      <c r="AK2757" s="1">
        <f t="shared" si="320"/>
        <v>1.105506989628152</v>
      </c>
      <c r="AL2757" s="1">
        <f t="shared" si="320"/>
        <v>1.1111620932958592</v>
      </c>
      <c r="AM2757" s="1">
        <f t="shared" si="320"/>
        <v>1.1926712634308849</v>
      </c>
      <c r="AN2757" s="29">
        <f t="shared" si="320"/>
        <v>0.9068591025171423</v>
      </c>
      <c r="AO2757" s="1">
        <f t="shared" si="315"/>
        <v>19343.408020226023</v>
      </c>
      <c r="AP2757" s="1">
        <f t="shared" si="316"/>
        <v>54907.655373917121</v>
      </c>
      <c r="AQ2757" s="29">
        <f t="shared" si="317"/>
        <v>20703.841712102167</v>
      </c>
    </row>
    <row r="2758" spans="1:43" x14ac:dyDescent="0.2">
      <c r="A2758" s="26"/>
      <c r="E2758" s="25" t="s">
        <v>5375</v>
      </c>
      <c r="F2758" s="26" t="s">
        <v>5376</v>
      </c>
      <c r="G2758" s="1">
        <v>0.715962347020765</v>
      </c>
      <c r="H2758" s="1">
        <v>0.83347370239685803</v>
      </c>
      <c r="I2758" s="1">
        <f>VLOOKUP(F2758,'[1]SUSMB vs SHAM all proteins sum'!$B$2:$E$3214,2,FALSE)</f>
        <v>0.30524461208264603</v>
      </c>
      <c r="J2758" s="29">
        <f>VLOOKUP(F2758,'[1]SUSMB vs SHAM all proteins sum'!$B$2:$E$3214,3,FALSE)</f>
        <v>0.51690648699843</v>
      </c>
      <c r="K2758" s="25">
        <f>VLOOKUP($E2758,[1]AllProteinsNorm!$A$1:$Q$3226,4,FALSE)</f>
        <v>77313.269949634006</v>
      </c>
      <c r="L2758" s="1">
        <f>VLOOKUP($E2758,[1]AllProteinsNorm!$A$1:$Q$3226,5,FALSE)</f>
        <v>81138.731220890797</v>
      </c>
      <c r="M2758" s="1">
        <f>VLOOKUP($E2758,[1]AllProteinsNorm!$A$1:$Q$3226,10,FALSE)</f>
        <v>102880.399599294</v>
      </c>
      <c r="N2758" s="1">
        <f>VLOOKUP($E2758,[1]AllProteinsNorm!$A$1:$Q$3226,11,FALSE)</f>
        <v>113076.883547818</v>
      </c>
      <c r="O2758" s="1">
        <f>VLOOKUP($E2758,[1]AllProteinsNorm!$A$1:$Q$3226,15,FALSE)</f>
        <v>15719.3975057321</v>
      </c>
      <c r="P2758" s="1">
        <f>VLOOKUP($E2758,[1]AllProteinsNorm!$A$1:$Q$3226,6,FALSE)</f>
        <v>81782.516108853204</v>
      </c>
      <c r="Q2758" s="1">
        <f>VLOOKUP($E2758,[1]AllProteinsNorm!$A$1:$Q$3226,8,FALSE)</f>
        <v>59481.049047555804</v>
      </c>
      <c r="R2758" s="1">
        <f>VLOOKUP($E2758,[1]AllProteinsNorm!$A$1:$Q$3226,13,FALSE)</f>
        <v>15399.6850360303</v>
      </c>
      <c r="S2758" s="1">
        <f>VLOOKUP($E2758,[1]AllProteinsNorm!$A$1:$Q$3226,16,FALSE)</f>
        <v>87057.508616440493</v>
      </c>
      <c r="T2758" s="1">
        <f>VLOOKUP($E2758,[1]AllProteinsNorm!$A$1:$Q$3226,17,FALSE)</f>
        <v>70750.085904830004</v>
      </c>
      <c r="U2758" s="1">
        <f>VLOOKUP($E2758,[1]AllProteinsNorm!$A$1:$Q$3226,3,FALSE)</f>
        <v>10810.898483155001</v>
      </c>
      <c r="V2758" s="1">
        <f>VLOOKUP($E2758,[1]AllProteinsNorm!$A$1:$Q$3226,7,FALSE)</f>
        <v>93573.290501043593</v>
      </c>
      <c r="W2758" s="1">
        <f>VLOOKUP($E2758,[1]AllProteinsNorm!$A$1:$Q$3226,9,FALSE)</f>
        <v>94069.201748310603</v>
      </c>
      <c r="X2758" s="1">
        <f>VLOOKUP($E2758,[1]AllProteinsNorm!$A$1:$Q$3226,12,FALSE)</f>
        <v>39996.947042348598</v>
      </c>
      <c r="Y2758" s="29">
        <f>VLOOKUP($E2758,[1]AllProteinsNorm!$A$1:$Q$3226,14,FALSE)</f>
        <v>11122.3496401226</v>
      </c>
      <c r="Z2758" s="25">
        <f t="shared" si="320"/>
        <v>0.99086882805296606</v>
      </c>
      <c r="AA2758" s="1">
        <f t="shared" si="320"/>
        <v>1.0398970263051106</v>
      </c>
      <c r="AB2758" s="1">
        <f t="shared" si="320"/>
        <v>1.3185444238354307</v>
      </c>
      <c r="AC2758" s="1">
        <f t="shared" si="320"/>
        <v>1.4492254583708568</v>
      </c>
      <c r="AD2758" s="1">
        <f t="shared" si="320"/>
        <v>0.20146426343563573</v>
      </c>
      <c r="AE2758" s="1">
        <f t="shared" si="320"/>
        <v>1.0481479562925382</v>
      </c>
      <c r="AF2758" s="1">
        <f t="shared" si="320"/>
        <v>0.76232601983473114</v>
      </c>
      <c r="AG2758" s="1">
        <f t="shared" si="320"/>
        <v>0.19736673761149559</v>
      </c>
      <c r="AH2758" s="1">
        <f t="shared" si="320"/>
        <v>1.115753758600295</v>
      </c>
      <c r="AI2758" s="1">
        <f t="shared" si="320"/>
        <v>0.90675319710102942</v>
      </c>
      <c r="AJ2758" s="1">
        <f t="shared" si="320"/>
        <v>0.1385555457320829</v>
      </c>
      <c r="AK2758" s="1">
        <f t="shared" si="320"/>
        <v>1.1992618700027928</v>
      </c>
      <c r="AL2758" s="1">
        <f t="shared" si="320"/>
        <v>1.2056176094084325</v>
      </c>
      <c r="AM2758" s="1">
        <f t="shared" si="320"/>
        <v>0.51261223419170765</v>
      </c>
      <c r="AN2758" s="29">
        <f t="shared" si="320"/>
        <v>0.14254719222564433</v>
      </c>
      <c r="AO2758" s="1">
        <f t="shared" si="315"/>
        <v>33878.061959721024</v>
      </c>
      <c r="AP2758" s="1">
        <f t="shared" si="316"/>
        <v>25572.357979478973</v>
      </c>
      <c r="AQ2758" s="29">
        <f t="shared" si="317"/>
        <v>37384.510461656748</v>
      </c>
    </row>
    <row r="2759" spans="1:43" x14ac:dyDescent="0.2">
      <c r="A2759" s="26"/>
      <c r="E2759" s="25" t="s">
        <v>5377</v>
      </c>
      <c r="F2759" s="26" t="s">
        <v>5378</v>
      </c>
      <c r="G2759" s="43">
        <v>4.5366430497444502E-2</v>
      </c>
      <c r="H2759" s="1">
        <v>0.85022158137009995</v>
      </c>
      <c r="I2759" s="1">
        <f>VLOOKUP(F2759,'[1]SUSMB vs SHAM all proteins sum'!$B$2:$E$3214,2,FALSE)</f>
        <v>0.51827510833208501</v>
      </c>
      <c r="J2759" s="29">
        <f>VLOOKUP(F2759,'[1]SUSMB vs SHAM all proteins sum'!$B$2:$E$3214,3,FALSE)</f>
        <v>0.92278850830729897</v>
      </c>
      <c r="K2759" s="25">
        <f>VLOOKUP($E2759,[1]AllProteinsNorm!$A$1:$Q$3226,4,FALSE)</f>
        <v>282407.29715876799</v>
      </c>
      <c r="L2759" s="1">
        <f>VLOOKUP($E2759,[1]AllProteinsNorm!$A$1:$Q$3226,5,FALSE)</f>
        <v>293199.87723955797</v>
      </c>
      <c r="M2759" s="1">
        <f>VLOOKUP($E2759,[1]AllProteinsNorm!$A$1:$Q$3226,10,FALSE)</f>
        <v>327971.30659560103</v>
      </c>
      <c r="N2759" s="1">
        <f>VLOOKUP($E2759,[1]AllProteinsNorm!$A$1:$Q$3226,11,FALSE)</f>
        <v>378898.34675035701</v>
      </c>
      <c r="O2759" s="1">
        <f>VLOOKUP($E2759,[1]AllProteinsNorm!$A$1:$Q$3226,15,FALSE)</f>
        <v>384302.85376339703</v>
      </c>
      <c r="P2759" s="1">
        <f>VLOOKUP($E2759,[1]AllProteinsNorm!$A$1:$Q$3226,6,FALSE)</f>
        <v>269949.12242692901</v>
      </c>
      <c r="Q2759" s="1">
        <f>VLOOKUP($E2759,[1]AllProteinsNorm!$A$1:$Q$3226,8,FALSE)</f>
        <v>293822.91963502503</v>
      </c>
      <c r="R2759" s="1">
        <f>VLOOKUP($E2759,[1]AllProteinsNorm!$A$1:$Q$3226,13,FALSE)</f>
        <v>268721.04998968297</v>
      </c>
      <c r="S2759" s="1">
        <f>VLOOKUP($E2759,[1]AllProteinsNorm!$A$1:$Q$3226,16,FALSE)</f>
        <v>304349.64834013698</v>
      </c>
      <c r="T2759" s="1">
        <f>VLOOKUP($E2759,[1]AllProteinsNorm!$A$1:$Q$3226,17,FALSE)</f>
        <v>270826.03352375003</v>
      </c>
      <c r="U2759" s="1">
        <f>VLOOKUP($E2759,[1]AllProteinsNorm!$A$1:$Q$3226,3,FALSE)</f>
        <v>242590.55666269301</v>
      </c>
      <c r="V2759" s="1">
        <f>VLOOKUP($E2759,[1]AllProteinsNorm!$A$1:$Q$3226,7,FALSE)</f>
        <v>288542.85268479201</v>
      </c>
      <c r="W2759" s="1">
        <f>VLOOKUP($E2759,[1]AllProteinsNorm!$A$1:$Q$3226,9,FALSE)</f>
        <v>405715.81648244202</v>
      </c>
      <c r="X2759" s="1">
        <f>VLOOKUP($E2759,[1]AllProteinsNorm!$A$1:$Q$3226,12,FALSE)</f>
        <v>254752.69824969</v>
      </c>
      <c r="Y2759" s="29">
        <f>VLOOKUP($E2759,[1]AllProteinsNorm!$A$1:$Q$3226,14,FALSE)</f>
        <v>365727.664313477</v>
      </c>
      <c r="Z2759" s="25">
        <f t="shared" si="320"/>
        <v>0.84716444618318487</v>
      </c>
      <c r="AA2759" s="1">
        <f t="shared" si="320"/>
        <v>0.87953999107531955</v>
      </c>
      <c r="AB2759" s="1">
        <f t="shared" si="320"/>
        <v>0.98384720618544941</v>
      </c>
      <c r="AC2759" s="1">
        <f t="shared" si="320"/>
        <v>1.1366179674317409</v>
      </c>
      <c r="AD2759" s="1">
        <f t="shared" si="320"/>
        <v>1.152830389124305</v>
      </c>
      <c r="AE2759" s="1">
        <f t="shared" si="320"/>
        <v>0.80979245614137574</v>
      </c>
      <c r="AF2759" s="1">
        <f t="shared" si="320"/>
        <v>0.88140899152684749</v>
      </c>
      <c r="AG2759" s="1">
        <f t="shared" si="320"/>
        <v>0.80610848863543882</v>
      </c>
      <c r="AH2759" s="1">
        <f t="shared" si="320"/>
        <v>0.91298703636955281</v>
      </c>
      <c r="AI2759" s="1">
        <f t="shared" si="320"/>
        <v>0.81242301105679149</v>
      </c>
      <c r="AJ2759" s="1">
        <f t="shared" si="320"/>
        <v>0.72772232393443381</v>
      </c>
      <c r="AK2759" s="1">
        <f t="shared" si="320"/>
        <v>0.86556986470998776</v>
      </c>
      <c r="AL2759" s="1">
        <f t="shared" si="320"/>
        <v>1.2170649216081542</v>
      </c>
      <c r="AM2759" s="1">
        <f t="shared" si="320"/>
        <v>0.76420627475868352</v>
      </c>
      <c r="AN2759" s="29">
        <f t="shared" si="320"/>
        <v>1.097108599208082</v>
      </c>
      <c r="AO2759" s="1">
        <f t="shared" si="315"/>
        <v>42206.55564083303</v>
      </c>
      <c r="AP2759" s="1">
        <f t="shared" si="316"/>
        <v>14728.292345568523</v>
      </c>
      <c r="AQ2759" s="29">
        <f t="shared" si="317"/>
        <v>63738.610110631977</v>
      </c>
    </row>
    <row r="2760" spans="1:43" x14ac:dyDescent="0.2">
      <c r="A2760" s="26"/>
      <c r="E2760" s="25" t="s">
        <v>5379</v>
      </c>
      <c r="F2760" s="26" t="s">
        <v>5380</v>
      </c>
      <c r="G2760" s="1">
        <v>0.21450198440763499</v>
      </c>
      <c r="H2760" s="1">
        <v>0.829221773793543</v>
      </c>
      <c r="I2760" s="1">
        <f>VLOOKUP(F2760,'[1]SUSMB vs SHAM all proteins sum'!$B$2:$E$3214,2,FALSE)</f>
        <v>0.80205041906256402</v>
      </c>
      <c r="J2760" s="29">
        <f>VLOOKUP(F2760,'[1]SUSMB vs SHAM all proteins sum'!$B$2:$E$3214,3,FALSE)</f>
        <v>0.96213899263494496</v>
      </c>
      <c r="K2760" s="25">
        <f>VLOOKUP($E2760,[1]AllProteinsNorm!$A$1:$Q$3226,4,FALSE)</f>
        <v>166895.82694766001</v>
      </c>
      <c r="L2760" s="1">
        <f>VLOOKUP($E2760,[1]AllProteinsNorm!$A$1:$Q$3226,5,FALSE)</f>
        <v>177174.13744602399</v>
      </c>
      <c r="M2760" s="1">
        <f>VLOOKUP($E2760,[1]AllProteinsNorm!$A$1:$Q$3226,10,FALSE)</f>
        <v>211506.03020420999</v>
      </c>
      <c r="N2760" s="1">
        <f>VLOOKUP($E2760,[1]AllProteinsNorm!$A$1:$Q$3226,11,FALSE)</f>
        <v>214951.029286114</v>
      </c>
      <c r="O2760" s="1">
        <f>VLOOKUP($E2760,[1]AllProteinsNorm!$A$1:$Q$3226,15,FALSE)</f>
        <v>274992.17270118598</v>
      </c>
      <c r="P2760" s="1">
        <f>VLOOKUP($E2760,[1]AllProteinsNorm!$A$1:$Q$3226,6,FALSE)</f>
        <v>184494.27902937101</v>
      </c>
      <c r="Q2760" s="1">
        <f>VLOOKUP($E2760,[1]AllProteinsNorm!$A$1:$Q$3226,8,FALSE)</f>
        <v>251972.24373679399</v>
      </c>
      <c r="R2760" s="1">
        <f>VLOOKUP($E2760,[1]AllProteinsNorm!$A$1:$Q$3226,13,FALSE)</f>
        <v>146370.575870837</v>
      </c>
      <c r="S2760" s="1">
        <f>VLOOKUP($E2760,[1]AllProteinsNorm!$A$1:$Q$3226,16,FALSE)</f>
        <v>140928.72694175001</v>
      </c>
      <c r="T2760" s="1">
        <f>VLOOKUP($E2760,[1]AllProteinsNorm!$A$1:$Q$3226,17,FALSE)</f>
        <v>151144.72320984301</v>
      </c>
      <c r="U2760" s="1">
        <f>VLOOKUP($E2760,[1]AllProteinsNorm!$A$1:$Q$3226,3,FALSE)</f>
        <v>124387.537565967</v>
      </c>
      <c r="V2760" s="1">
        <f>VLOOKUP($E2760,[1]AllProteinsNorm!$A$1:$Q$3226,7,FALSE)</f>
        <v>201173.83185519499</v>
      </c>
      <c r="W2760" s="1">
        <f>VLOOKUP($E2760,[1]AllProteinsNorm!$A$1:$Q$3226,9,FALSE)</f>
        <v>233117.163200754</v>
      </c>
      <c r="X2760" s="1">
        <f>VLOOKUP($E2760,[1]AllProteinsNorm!$A$1:$Q$3226,12,FALSE)</f>
        <v>216097.137695949</v>
      </c>
      <c r="Y2760" s="29">
        <f>VLOOKUP($E2760,[1]AllProteinsNorm!$A$1:$Q$3226,14,FALSE)</f>
        <v>241794.19826632101</v>
      </c>
      <c r="Z2760" s="25">
        <f t="shared" ref="Z2760:AN2776" si="321">K2760/AVERAGE($K2760:$O2760)</f>
        <v>0.7981480755817979</v>
      </c>
      <c r="AA2760" s="1">
        <f t="shared" si="321"/>
        <v>0.8473021730480822</v>
      </c>
      <c r="AB2760" s="1">
        <f t="shared" si="321"/>
        <v>1.011488028603478</v>
      </c>
      <c r="AC2760" s="1">
        <f t="shared" si="321"/>
        <v>1.0279630923476724</v>
      </c>
      <c r="AD2760" s="1">
        <f t="shared" si="321"/>
        <v>1.3150986304189693</v>
      </c>
      <c r="AE2760" s="1">
        <f t="shared" si="321"/>
        <v>0.88230938098484502</v>
      </c>
      <c r="AF2760" s="1">
        <f t="shared" si="321"/>
        <v>1.2050101258770243</v>
      </c>
      <c r="AG2760" s="1">
        <f t="shared" si="321"/>
        <v>0.69998990142363215</v>
      </c>
      <c r="AH2760" s="1">
        <f t="shared" si="321"/>
        <v>0.67396527678325824</v>
      </c>
      <c r="AI2760" s="1">
        <f t="shared" si="321"/>
        <v>0.7228213680987492</v>
      </c>
      <c r="AJ2760" s="1">
        <f t="shared" si="321"/>
        <v>0.5948601325170948</v>
      </c>
      <c r="AK2760" s="1">
        <f t="shared" si="321"/>
        <v>0.96207622257083236</v>
      </c>
      <c r="AL2760" s="1">
        <f t="shared" si="321"/>
        <v>1.1148392299354519</v>
      </c>
      <c r="AM2760" s="1">
        <f t="shared" si="321"/>
        <v>1.0334441414454716</v>
      </c>
      <c r="AN2760" s="29">
        <f t="shared" si="321"/>
        <v>1.1563355271526974</v>
      </c>
      <c r="AO2760" s="1">
        <f t="shared" si="315"/>
        <v>37900.540358889164</v>
      </c>
      <c r="AP2760" s="1">
        <f t="shared" si="316"/>
        <v>41387.041074163448</v>
      </c>
      <c r="AQ2760" s="29">
        <f t="shared" si="317"/>
        <v>41872.018333906883</v>
      </c>
    </row>
    <row r="2761" spans="1:43" x14ac:dyDescent="0.2">
      <c r="A2761" s="26"/>
      <c r="E2761" s="25" t="s">
        <v>5381</v>
      </c>
      <c r="F2761" s="26" t="s">
        <v>5382</v>
      </c>
      <c r="G2761" s="1">
        <v>0.67196642085247305</v>
      </c>
      <c r="H2761" s="1">
        <v>1.03934139678424</v>
      </c>
      <c r="I2761" s="1">
        <f>VLOOKUP(F2761,'[1]SUSMB vs SHAM all proteins sum'!$B$2:$E$3214,2,FALSE)</f>
        <v>0.53821728467469598</v>
      </c>
      <c r="J2761" s="29">
        <f>VLOOKUP(F2761,'[1]SUSMB vs SHAM all proteins sum'!$B$2:$E$3214,3,FALSE)</f>
        <v>1.07008158683751</v>
      </c>
      <c r="K2761" s="25">
        <f>VLOOKUP($E2761,[1]AllProteinsNorm!$A$1:$Q$3226,4,FALSE)</f>
        <v>319294.93452442402</v>
      </c>
      <c r="L2761" s="1">
        <f>VLOOKUP($E2761,[1]AllProteinsNorm!$A$1:$Q$3226,5,FALSE)</f>
        <v>443070.199149689</v>
      </c>
      <c r="M2761" s="1">
        <f>VLOOKUP($E2761,[1]AllProteinsNorm!$A$1:$Q$3226,10,FALSE)</f>
        <v>379177.82954051602</v>
      </c>
      <c r="N2761" s="1">
        <f>VLOOKUP($E2761,[1]AllProteinsNorm!$A$1:$Q$3226,11,FALSE)</f>
        <v>419660.25471320498</v>
      </c>
      <c r="O2761" s="1">
        <f>VLOOKUP($E2761,[1]AllProteinsNorm!$A$1:$Q$3226,15,FALSE)</f>
        <v>291357.53899839602</v>
      </c>
      <c r="P2761" s="1">
        <f>VLOOKUP($E2761,[1]AllProteinsNorm!$A$1:$Q$3226,6,FALSE)</f>
        <v>392462.71891554602</v>
      </c>
      <c r="Q2761" s="1">
        <f>VLOOKUP($E2761,[1]AllProteinsNorm!$A$1:$Q$3226,8,FALSE)</f>
        <v>398115.28557162301</v>
      </c>
      <c r="R2761" s="1">
        <f>VLOOKUP($E2761,[1]AllProteinsNorm!$A$1:$Q$3226,13,FALSE)</f>
        <v>401644.14973559801</v>
      </c>
      <c r="S2761" s="1">
        <f>VLOOKUP($E2761,[1]AllProteinsNorm!$A$1:$Q$3226,16,FALSE)</f>
        <v>385070.99136439699</v>
      </c>
      <c r="T2761" s="1">
        <f>VLOOKUP($E2761,[1]AllProteinsNorm!$A$1:$Q$3226,17,FALSE)</f>
        <v>329179.835267057</v>
      </c>
      <c r="U2761" s="1">
        <f>VLOOKUP($E2761,[1]AllProteinsNorm!$A$1:$Q$3226,3,FALSE)</f>
        <v>361942.24338840198</v>
      </c>
      <c r="V2761" s="1">
        <f>VLOOKUP($E2761,[1]AllProteinsNorm!$A$1:$Q$3226,7,FALSE)</f>
        <v>350993.37587023102</v>
      </c>
      <c r="W2761" s="1">
        <f>VLOOKUP($E2761,[1]AllProteinsNorm!$A$1:$Q$3226,9,FALSE)</f>
        <v>483634.95973409998</v>
      </c>
      <c r="X2761" s="1">
        <f>VLOOKUP($E2761,[1]AllProteinsNorm!$A$1:$Q$3226,12,FALSE)</f>
        <v>341183.71261759597</v>
      </c>
      <c r="Y2761" s="29">
        <f>VLOOKUP($E2761,[1]AllProteinsNorm!$A$1:$Q$3226,14,FALSE)</f>
        <v>439007.44924821501</v>
      </c>
      <c r="Z2761" s="25">
        <f t="shared" si="321"/>
        <v>0.86176643149398879</v>
      </c>
      <c r="AA2761" s="1">
        <f t="shared" si="321"/>
        <v>1.195831762853574</v>
      </c>
      <c r="AB2761" s="1">
        <f t="shared" si="321"/>
        <v>1.0233883777438104</v>
      </c>
      <c r="AC2761" s="1">
        <f t="shared" si="321"/>
        <v>1.1326490997507297</v>
      </c>
      <c r="AD2761" s="1">
        <f t="shared" si="321"/>
        <v>0.78636432815789703</v>
      </c>
      <c r="AE2761" s="1">
        <f t="shared" si="321"/>
        <v>1.0592438532669783</v>
      </c>
      <c r="AF2761" s="1">
        <f t="shared" si="321"/>
        <v>1.0744999430738675</v>
      </c>
      <c r="AG2761" s="1">
        <f t="shared" si="321"/>
        <v>1.084024230336192</v>
      </c>
      <c r="AH2761" s="1">
        <f t="shared" si="321"/>
        <v>1.0392938259237094</v>
      </c>
      <c r="AI2761" s="1">
        <f t="shared" si="321"/>
        <v>0.88844545053742896</v>
      </c>
      <c r="AJ2761" s="1">
        <f t="shared" si="321"/>
        <v>0.97687010273535313</v>
      </c>
      <c r="AK2761" s="1">
        <f t="shared" si="321"/>
        <v>0.94731947267575567</v>
      </c>
      <c r="AL2761" s="1">
        <f t="shared" si="321"/>
        <v>1.3053147054041763</v>
      </c>
      <c r="AM2761" s="1">
        <f t="shared" si="321"/>
        <v>0.92084351712083168</v>
      </c>
      <c r="AN2761" s="29">
        <f t="shared" si="321"/>
        <v>1.1848665357043848</v>
      </c>
      <c r="AO2761" s="1">
        <f t="shared" si="315"/>
        <v>57695.677999473293</v>
      </c>
      <c r="AP2761" s="1">
        <f t="shared" si="316"/>
        <v>26653.241275911561</v>
      </c>
      <c r="AQ2761" s="29">
        <f t="shared" si="317"/>
        <v>56067.42718788729</v>
      </c>
    </row>
    <row r="2762" spans="1:43" x14ac:dyDescent="0.2">
      <c r="A2762" s="26"/>
      <c r="E2762" s="25" t="s">
        <v>5383</v>
      </c>
      <c r="F2762" s="26" t="s">
        <v>5384</v>
      </c>
      <c r="G2762" s="1">
        <v>9.0546260507554002E-2</v>
      </c>
      <c r="H2762" s="1">
        <v>1.1999769631333299</v>
      </c>
      <c r="I2762" s="1">
        <f>VLOOKUP(F2762,'[1]SUSMB vs SHAM all proteins sum'!$B$2:$E$3214,2,FALSE)</f>
        <v>0.83805867712732995</v>
      </c>
      <c r="J2762" s="29">
        <f>VLOOKUP(F2762,'[1]SUSMB vs SHAM all proteins sum'!$B$2:$E$3214,3,FALSE)</f>
        <v>0.97874417143260695</v>
      </c>
      <c r="K2762" s="25">
        <f>VLOOKUP($E2762,[1]AllProteinsNorm!$A$1:$Q$3226,4,FALSE)</f>
        <v>330568.33063422801</v>
      </c>
      <c r="L2762" s="1">
        <f>VLOOKUP($E2762,[1]AllProteinsNorm!$A$1:$Q$3226,5,FALSE)</f>
        <v>284498.41050214402</v>
      </c>
      <c r="M2762" s="1">
        <f>VLOOKUP($E2762,[1]AllProteinsNorm!$A$1:$Q$3226,10,FALSE)</f>
        <v>422315.31082799</v>
      </c>
      <c r="N2762" s="1">
        <f>VLOOKUP($E2762,[1]AllProteinsNorm!$A$1:$Q$3226,11,FALSE)</f>
        <v>357346.64713783597</v>
      </c>
      <c r="O2762" s="1">
        <f>VLOOKUP($E2762,[1]AllProteinsNorm!$A$1:$Q$3226,15,FALSE)</f>
        <v>457807.737657947</v>
      </c>
      <c r="P2762" s="1">
        <f>VLOOKUP($E2762,[1]AllProteinsNorm!$A$1:$Q$3226,6,FALSE)</f>
        <v>423604.19456101698</v>
      </c>
      <c r="Q2762" s="1">
        <f>VLOOKUP($E2762,[1]AllProteinsNorm!$A$1:$Q$3226,8,FALSE)</f>
        <v>510073.708236481</v>
      </c>
      <c r="R2762" s="1">
        <f>VLOOKUP($E2762,[1]AllProteinsNorm!$A$1:$Q$3226,13,FALSE)</f>
        <v>415181.24290497397</v>
      </c>
      <c r="S2762" s="1">
        <f>VLOOKUP($E2762,[1]AllProteinsNorm!$A$1:$Q$3226,16,FALSE)</f>
        <v>447275.59072546399</v>
      </c>
      <c r="T2762" s="1">
        <f>VLOOKUP($E2762,[1]AllProteinsNorm!$A$1:$Q$3226,17,FALSE)</f>
        <v>402911.05752048403</v>
      </c>
      <c r="U2762" s="1">
        <f>VLOOKUP($E2762,[1]AllProteinsNorm!$A$1:$Q$3226,3,FALSE)</f>
        <v>383317.837489289</v>
      </c>
      <c r="V2762" s="1">
        <f>VLOOKUP($E2762,[1]AllProteinsNorm!$A$1:$Q$3226,7,FALSE)</f>
        <v>296786.75922778703</v>
      </c>
      <c r="W2762" s="1">
        <f>VLOOKUP($E2762,[1]AllProteinsNorm!$A$1:$Q$3226,9,FALSE)</f>
        <v>368437.598684558</v>
      </c>
      <c r="X2762" s="1">
        <f>VLOOKUP($E2762,[1]AllProteinsNorm!$A$1:$Q$3226,12,FALSE)</f>
        <v>339301.34764146601</v>
      </c>
      <c r="Y2762" s="29">
        <f>VLOOKUP($E2762,[1]AllProteinsNorm!$A$1:$Q$3226,14,FALSE)</f>
        <v>410339.78008752398</v>
      </c>
      <c r="Z2762" s="25">
        <f t="shared" si="321"/>
        <v>0.89220466619363969</v>
      </c>
      <c r="AA2762" s="1">
        <f t="shared" si="321"/>
        <v>0.76786184837394122</v>
      </c>
      <c r="AB2762" s="1">
        <f t="shared" si="321"/>
        <v>1.1398299716214131</v>
      </c>
      <c r="AC2762" s="1">
        <f t="shared" si="321"/>
        <v>0.9644794025287583</v>
      </c>
      <c r="AD2762" s="1">
        <f t="shared" si="321"/>
        <v>1.235624111282247</v>
      </c>
      <c r="AE2762" s="1">
        <f t="shared" si="321"/>
        <v>1.1433086717091723</v>
      </c>
      <c r="AF2762" s="1">
        <f t="shared" si="321"/>
        <v>1.3766900831611608</v>
      </c>
      <c r="AG2762" s="1">
        <f t="shared" si="321"/>
        <v>1.1205751062879876</v>
      </c>
      <c r="AH2762" s="1">
        <f t="shared" si="321"/>
        <v>1.207197823076811</v>
      </c>
      <c r="AI2762" s="1">
        <f t="shared" si="321"/>
        <v>1.0874578484003401</v>
      </c>
      <c r="AJ2762" s="1">
        <f t="shared" si="321"/>
        <v>1.0345757035679795</v>
      </c>
      <c r="AK2762" s="1">
        <f t="shared" si="321"/>
        <v>0.80102812916012056</v>
      </c>
      <c r="AL2762" s="1">
        <f t="shared" si="321"/>
        <v>0.99441390564201082</v>
      </c>
      <c r="AM2762" s="1">
        <f t="shared" si="321"/>
        <v>0.91577509869350171</v>
      </c>
      <c r="AN2762" s="29">
        <f t="shared" si="321"/>
        <v>1.1075079872792055</v>
      </c>
      <c r="AO2762" s="1">
        <f t="shared" si="315"/>
        <v>62403.989506495629</v>
      </c>
      <c r="AP2762" s="1">
        <f t="shared" si="316"/>
        <v>38009.10285329524</v>
      </c>
      <c r="AQ2762" s="29">
        <f t="shared" si="317"/>
        <v>38917.081163454815</v>
      </c>
    </row>
    <row r="2763" spans="1:43" x14ac:dyDescent="0.2">
      <c r="A2763" s="26"/>
      <c r="E2763" s="25" t="s">
        <v>5385</v>
      </c>
      <c r="F2763" s="26" t="s">
        <v>5386</v>
      </c>
      <c r="G2763" s="1">
        <v>0.189274612719143</v>
      </c>
      <c r="H2763" s="43">
        <v>3.1305211145351</v>
      </c>
      <c r="I2763" s="1">
        <f>VLOOKUP(F2763,'[1]SUSMB vs SHAM all proteins sum'!$B$2:$E$3214,2,FALSE)</f>
        <v>0.30703902883239897</v>
      </c>
      <c r="J2763" s="29">
        <f>VLOOKUP(F2763,'[1]SUSMB vs SHAM all proteins sum'!$B$2:$E$3214,3,FALSE)</f>
        <v>2.89711836124861</v>
      </c>
      <c r="K2763" s="25">
        <f>VLOOKUP($E2763,[1]AllProteinsNorm!$A$1:$Q$3226,4,FALSE)</f>
        <v>36357.0885822829</v>
      </c>
      <c r="L2763" s="1">
        <f>VLOOKUP($E2763,[1]AllProteinsNorm!$A$1:$Q$3226,5,FALSE)</f>
        <v>1297.2985747170201</v>
      </c>
      <c r="M2763" s="1">
        <f>VLOOKUP($E2763,[1]AllProteinsNorm!$A$1:$Q$3226,10,FALSE)</f>
        <v>36847.216685731903</v>
      </c>
      <c r="N2763" s="1">
        <f>VLOOKUP($E2763,[1]AllProteinsNorm!$A$1:$Q$3226,11,FALSE)</f>
        <v>3119.4715628292902</v>
      </c>
      <c r="O2763" s="1">
        <f>VLOOKUP($E2763,[1]AllProteinsNorm!$A$1:$Q$3226,15,FALSE)</f>
        <v>1564.5417883662201</v>
      </c>
      <c r="P2763" s="1">
        <f>VLOOKUP($E2763,[1]AllProteinsNorm!$A$1:$Q$3226,6,FALSE)</f>
        <v>17006.524572251299</v>
      </c>
      <c r="Q2763" s="1">
        <f>VLOOKUP($E2763,[1]AllProteinsNorm!$A$1:$Q$3226,8,FALSE)</f>
        <v>37924.567721441403</v>
      </c>
      <c r="R2763" s="1">
        <f>VLOOKUP($E2763,[1]AllProteinsNorm!$A$1:$Q$3226,13,FALSE)</f>
        <v>14162.3146187287</v>
      </c>
      <c r="S2763" s="1">
        <f>VLOOKUP($E2763,[1]AllProteinsNorm!$A$1:$Q$3226,16,FALSE)</f>
        <v>32990.251192748197</v>
      </c>
      <c r="T2763" s="1">
        <f>VLOOKUP($E2763,[1]AllProteinsNorm!$A$1:$Q$3226,17,FALSE)</f>
        <v>8463.0916119680205</v>
      </c>
      <c r="U2763" s="1">
        <f>VLOOKUP($E2763,[1]AllProteinsNorm!$A$1:$Q$3226,3,FALSE)</f>
        <v>1471.2971821999199</v>
      </c>
      <c r="V2763" s="1">
        <f>VLOOKUP($E2763,[1]AllProteinsNorm!$A$1:$Q$3226,7,FALSE)</f>
        <v>26223.380910444499</v>
      </c>
      <c r="W2763" s="1">
        <f>VLOOKUP($E2763,[1]AllProteinsNorm!$A$1:$Q$3226,9,FALSE)</f>
        <v>29342.173680374701</v>
      </c>
      <c r="X2763" s="1">
        <f>VLOOKUP($E2763,[1]AllProteinsNorm!$A$1:$Q$3226,12,FALSE)</f>
        <v>45013.630232906398</v>
      </c>
      <c r="Y2763" s="29">
        <f>VLOOKUP($E2763,[1]AllProteinsNorm!$A$1:$Q$3226,14,FALSE)</f>
        <v>33970.951387739799</v>
      </c>
      <c r="Z2763" s="25">
        <f t="shared" si="321"/>
        <v>2.2956876432018949</v>
      </c>
      <c r="AA2763" s="1">
        <f t="shared" si="321"/>
        <v>8.191503840526411E-2</v>
      </c>
      <c r="AB2763" s="1">
        <f t="shared" si="321"/>
        <v>2.3266356941748807</v>
      </c>
      <c r="AC2763" s="1">
        <f t="shared" si="321"/>
        <v>0.19697210638578688</v>
      </c>
      <c r="AD2763" s="1">
        <f t="shared" si="321"/>
        <v>9.878951783217288E-2</v>
      </c>
      <c r="AE2763" s="1">
        <f t="shared" si="321"/>
        <v>1.0738392384188875</v>
      </c>
      <c r="AF2763" s="1">
        <f t="shared" si="321"/>
        <v>2.3946626335287187</v>
      </c>
      <c r="AG2763" s="1">
        <f t="shared" si="321"/>
        <v>0.89424791525239211</v>
      </c>
      <c r="AH2763" s="1">
        <f t="shared" si="321"/>
        <v>2.0830961708585498</v>
      </c>
      <c r="AI2763" s="1">
        <f t="shared" si="321"/>
        <v>0.53438313117151826</v>
      </c>
      <c r="AJ2763" s="1">
        <f t="shared" si="321"/>
        <v>9.2901794185469344E-2</v>
      </c>
      <c r="AK2763" s="1">
        <f t="shared" si="321"/>
        <v>1.6558171698165121</v>
      </c>
      <c r="AL2763" s="1">
        <f t="shared" si="321"/>
        <v>1.8527464153316546</v>
      </c>
      <c r="AM2763" s="1">
        <f t="shared" si="321"/>
        <v>2.8422857475914483</v>
      </c>
      <c r="AN2763" s="29">
        <f t="shared" si="321"/>
        <v>2.1450203074470067</v>
      </c>
      <c r="AO2763" s="1">
        <f t="shared" si="315"/>
        <v>16966.701217499012</v>
      </c>
      <c r="AP2763" s="1">
        <f t="shared" si="316"/>
        <v>11348.38921638779</v>
      </c>
      <c r="AQ2763" s="29">
        <f t="shared" si="317"/>
        <v>14357.436780299104</v>
      </c>
    </row>
    <row r="2764" spans="1:43" x14ac:dyDescent="0.2">
      <c r="A2764" s="26"/>
      <c r="E2764" s="25" t="s">
        <v>5387</v>
      </c>
      <c r="F2764" s="26" t="s">
        <v>5388</v>
      </c>
      <c r="G2764" s="1">
        <v>0.40071042410718999</v>
      </c>
      <c r="H2764" s="1">
        <v>1.08829198887359</v>
      </c>
      <c r="I2764" s="1">
        <f>VLOOKUP(F2764,'[1]SUSMB vs SHAM all proteins sum'!$B$2:$E$3214,2,FALSE)</f>
        <v>0.51920164495261401</v>
      </c>
      <c r="J2764" s="29">
        <f>VLOOKUP(F2764,'[1]SUSMB vs SHAM all proteins sum'!$B$2:$E$3214,3,FALSE)</f>
        <v>0.90740315494444201</v>
      </c>
      <c r="K2764" s="25">
        <f>VLOOKUP($E2764,[1]AllProteinsNorm!$A$1:$Q$3226,4,FALSE)</f>
        <v>658041.48809403297</v>
      </c>
      <c r="L2764" s="1">
        <f>VLOOKUP($E2764,[1]AllProteinsNorm!$A$1:$Q$3226,5,FALSE)</f>
        <v>990990.65616528306</v>
      </c>
      <c r="M2764" s="1">
        <f>VLOOKUP($E2764,[1]AllProteinsNorm!$A$1:$Q$3226,10,FALSE)</f>
        <v>719487.33506066306</v>
      </c>
      <c r="N2764" s="1">
        <f>VLOOKUP($E2764,[1]AllProteinsNorm!$A$1:$Q$3226,11,FALSE)</f>
        <v>692854.88666922098</v>
      </c>
      <c r="O2764" s="1">
        <f>VLOOKUP($E2764,[1]AllProteinsNorm!$A$1:$Q$3226,15,FALSE)</f>
        <v>626804.71685239195</v>
      </c>
      <c r="P2764" s="1">
        <f>VLOOKUP($E2764,[1]AllProteinsNorm!$A$1:$Q$3226,6,FALSE)</f>
        <v>857104.27033535705</v>
      </c>
      <c r="Q2764" s="1">
        <f>VLOOKUP($E2764,[1]AllProteinsNorm!$A$1:$Q$3226,8,FALSE)</f>
        <v>789254.66036904696</v>
      </c>
      <c r="R2764" s="1">
        <f>VLOOKUP($E2764,[1]AllProteinsNorm!$A$1:$Q$3226,13,FALSE)</f>
        <v>902134.19452571904</v>
      </c>
      <c r="S2764" s="1">
        <f>VLOOKUP($E2764,[1]AllProteinsNorm!$A$1:$Q$3226,16,FALSE)</f>
        <v>756605.84376841504</v>
      </c>
      <c r="T2764" s="1">
        <f>VLOOKUP($E2764,[1]AllProteinsNorm!$A$1:$Q$3226,17,FALSE)</f>
        <v>673683.70193553902</v>
      </c>
      <c r="U2764" s="1">
        <f>VLOOKUP($E2764,[1]AllProteinsNorm!$A$1:$Q$3226,3,FALSE)</f>
        <v>413508.15399372298</v>
      </c>
      <c r="V2764" s="1">
        <f>VLOOKUP($E2764,[1]AllProteinsNorm!$A$1:$Q$3226,7,FALSE)</f>
        <v>755655.93109703599</v>
      </c>
      <c r="W2764" s="1">
        <f>VLOOKUP($E2764,[1]AllProteinsNorm!$A$1:$Q$3226,9,FALSE)</f>
        <v>796532.67368346499</v>
      </c>
      <c r="X2764" s="1">
        <f>VLOOKUP($E2764,[1]AllProteinsNorm!$A$1:$Q$3226,12,FALSE)</f>
        <v>734381.524108137</v>
      </c>
      <c r="Y2764" s="29">
        <f>VLOOKUP($E2764,[1]AllProteinsNorm!$A$1:$Q$3226,14,FALSE)</f>
        <v>685785.72899051395</v>
      </c>
      <c r="Z2764" s="25">
        <f t="shared" si="321"/>
        <v>0.89209535832386799</v>
      </c>
      <c r="AA2764" s="1">
        <f t="shared" si="321"/>
        <v>1.3434687333590172</v>
      </c>
      <c r="AB2764" s="1">
        <f t="shared" si="321"/>
        <v>0.97539642042859709</v>
      </c>
      <c r="AC2764" s="1">
        <f t="shared" si="321"/>
        <v>0.93929127505300591</v>
      </c>
      <c r="AD2764" s="1">
        <f t="shared" si="321"/>
        <v>0.84974821283551183</v>
      </c>
      <c r="AE2764" s="1">
        <f t="shared" si="321"/>
        <v>1.1619612972738205</v>
      </c>
      <c r="AF2764" s="1">
        <f t="shared" si="321"/>
        <v>1.0699787654575579</v>
      </c>
      <c r="AG2764" s="1">
        <f t="shared" si="321"/>
        <v>1.2230075794349191</v>
      </c>
      <c r="AH2764" s="1">
        <f t="shared" si="321"/>
        <v>1.0257173347253532</v>
      </c>
      <c r="AI2764" s="1">
        <f t="shared" si="321"/>
        <v>0.91330123457087276</v>
      </c>
      <c r="AJ2764" s="1">
        <f t="shared" si="321"/>
        <v>0.56058578597426967</v>
      </c>
      <c r="AK2764" s="1">
        <f t="shared" si="321"/>
        <v>1.024429554698892</v>
      </c>
      <c r="AL2764" s="1">
        <f t="shared" si="321"/>
        <v>1.0798454410594522</v>
      </c>
      <c r="AM2764" s="1">
        <f t="shared" si="321"/>
        <v>0.99558821252020913</v>
      </c>
      <c r="AN2764" s="29">
        <f t="shared" si="321"/>
        <v>0.92970774139056167</v>
      </c>
      <c r="AO2764" s="1">
        <f t="shared" si="315"/>
        <v>130493.03705591321</v>
      </c>
      <c r="AP2764" s="1">
        <f t="shared" si="316"/>
        <v>79443.789747164134</v>
      </c>
      <c r="AQ2764" s="29">
        <f t="shared" si="317"/>
        <v>136581.43909479055</v>
      </c>
    </row>
    <row r="2765" spans="1:43" x14ac:dyDescent="0.2">
      <c r="A2765" s="26"/>
      <c r="E2765" s="25" t="s">
        <v>5389</v>
      </c>
      <c r="F2765" s="26" t="s">
        <v>5390</v>
      </c>
      <c r="G2765" s="1">
        <v>0.99779267171367103</v>
      </c>
      <c r="H2765" s="1">
        <v>1.0006581043311999</v>
      </c>
      <c r="I2765" s="1">
        <f>VLOOKUP(F2765,'[1]SUSMB vs SHAM all proteins sum'!$B$2:$E$3214,2,FALSE)</f>
        <v>0.65825411242597198</v>
      </c>
      <c r="J2765" s="29">
        <f>VLOOKUP(F2765,'[1]SUSMB vs SHAM all proteins sum'!$B$2:$E$3214,3,FALSE)</f>
        <v>1.1049944230184101</v>
      </c>
      <c r="K2765" s="25">
        <f>VLOOKUP($E2765,[1]AllProteinsNorm!$A$1:$Q$3226,4,FALSE)</f>
        <v>149312.60682939101</v>
      </c>
      <c r="L2765" s="1">
        <f>VLOOKUP($E2765,[1]AllProteinsNorm!$A$1:$Q$3226,5,FALSE)</f>
        <v>200973.392530112</v>
      </c>
      <c r="M2765" s="1">
        <f>VLOOKUP($E2765,[1]AllProteinsNorm!$A$1:$Q$3226,10,FALSE)</f>
        <v>117588.535944549</v>
      </c>
      <c r="N2765" s="1">
        <f>VLOOKUP($E2765,[1]AllProteinsNorm!$A$1:$Q$3226,11,FALSE)</f>
        <v>205869.52414092101</v>
      </c>
      <c r="O2765" s="1">
        <f>VLOOKUP($E2765,[1]AllProteinsNorm!$A$1:$Q$3226,15,FALSE)</f>
        <v>69257.170087647799</v>
      </c>
      <c r="P2765" s="1">
        <f>VLOOKUP($E2765,[1]AllProteinsNorm!$A$1:$Q$3226,6,FALSE)</f>
        <v>186263.99686095299</v>
      </c>
      <c r="Q2765" s="1">
        <f>VLOOKUP($E2765,[1]AllProteinsNorm!$A$1:$Q$3226,8,FALSE)</f>
        <v>100007.203212197</v>
      </c>
      <c r="R2765" s="1">
        <f>VLOOKUP($E2765,[1]AllProteinsNorm!$A$1:$Q$3226,13,FALSE)</f>
        <v>141171.02990354199</v>
      </c>
      <c r="S2765" s="1">
        <f>VLOOKUP($E2765,[1]AllProteinsNorm!$A$1:$Q$3226,16,FALSE)</f>
        <v>164763.07751046101</v>
      </c>
      <c r="T2765" s="1">
        <f>VLOOKUP($E2765,[1]AllProteinsNorm!$A$1:$Q$3226,17,FALSE)</f>
        <v>116498.339266002</v>
      </c>
      <c r="U2765" s="1">
        <f>VLOOKUP($E2765,[1]AllProteinsNorm!$A$1:$Q$3226,3,FALSE)</f>
        <v>120437.37558174699</v>
      </c>
      <c r="V2765" s="1">
        <f>VLOOKUP($E2765,[1]AllProteinsNorm!$A$1:$Q$3226,7,FALSE)</f>
        <v>134146.837068906</v>
      </c>
      <c r="W2765" s="1">
        <f>VLOOKUP($E2765,[1]AllProteinsNorm!$A$1:$Q$3226,9,FALSE)</f>
        <v>176654.53564176999</v>
      </c>
      <c r="X2765" s="1">
        <f>VLOOKUP($E2765,[1]AllProteinsNorm!$A$1:$Q$3226,12,FALSE)</f>
        <v>154887.31072067999</v>
      </c>
      <c r="Y2765" s="29">
        <f>VLOOKUP($E2765,[1]AllProteinsNorm!$A$1:$Q$3226,14,FALSE)</f>
        <v>187488.61693113999</v>
      </c>
      <c r="Z2765" s="25">
        <f t="shared" si="321"/>
        <v>1.0047938071604197</v>
      </c>
      <c r="AA2765" s="1">
        <f t="shared" si="321"/>
        <v>1.3524432029307187</v>
      </c>
      <c r="AB2765" s="1">
        <f t="shared" si="321"/>
        <v>0.79130781532163241</v>
      </c>
      <c r="AC2765" s="1">
        <f t="shared" si="321"/>
        <v>1.3853915441729594</v>
      </c>
      <c r="AD2765" s="1">
        <f t="shared" si="321"/>
        <v>0.46606363041426913</v>
      </c>
      <c r="AE2765" s="1">
        <f t="shared" si="321"/>
        <v>1.2534568548299772</v>
      </c>
      <c r="AF2765" s="1">
        <f t="shared" si="321"/>
        <v>0.67299487024473525</v>
      </c>
      <c r="AG2765" s="1">
        <f t="shared" si="321"/>
        <v>0.95000535862063451</v>
      </c>
      <c r="AH2765" s="1">
        <f t="shared" si="321"/>
        <v>1.1087671928490881</v>
      </c>
      <c r="AI2765" s="1">
        <f t="shared" si="321"/>
        <v>0.78397137605872047</v>
      </c>
      <c r="AJ2765" s="1">
        <f t="shared" si="321"/>
        <v>0.81047897900187305</v>
      </c>
      <c r="AK2765" s="1">
        <f t="shared" si="321"/>
        <v>0.90273630605759569</v>
      </c>
      <c r="AL2765" s="1">
        <f t="shared" si="321"/>
        <v>1.1887903318335902</v>
      </c>
      <c r="AM2765" s="1">
        <f t="shared" si="321"/>
        <v>1.0423085761117155</v>
      </c>
      <c r="AN2765" s="29">
        <f t="shared" si="321"/>
        <v>1.2616978914629673</v>
      </c>
      <c r="AO2765" s="1">
        <f t="shared" si="315"/>
        <v>51536.926586661393</v>
      </c>
      <c r="AP2765" s="1">
        <f t="shared" si="316"/>
        <v>31277.915158079442</v>
      </c>
      <c r="AQ2765" s="29">
        <f t="shared" si="317"/>
        <v>25113.691202978593</v>
      </c>
    </row>
    <row r="2766" spans="1:43" x14ac:dyDescent="0.2">
      <c r="A2766" s="26"/>
      <c r="E2766" s="25" t="s">
        <v>5391</v>
      </c>
      <c r="F2766" s="26" t="s">
        <v>5392</v>
      </c>
      <c r="G2766" s="43">
        <v>2.8353941940575E-2</v>
      </c>
      <c r="H2766" s="1">
        <v>1.2306091080844599</v>
      </c>
      <c r="I2766" s="1">
        <f>VLOOKUP(F2766,'[1]SUSMB vs SHAM all proteins sum'!$B$2:$E$3214,2,FALSE)</f>
        <v>0.19170168423092299</v>
      </c>
      <c r="J2766" s="29">
        <f>VLOOKUP(F2766,'[1]SUSMB vs SHAM all proteins sum'!$B$2:$E$3214,3,FALSE)</f>
        <v>1.1222360869222801</v>
      </c>
      <c r="K2766" s="25">
        <f>VLOOKUP($E2766,[1]AllProteinsNorm!$A$1:$Q$3226,4,FALSE)</f>
        <v>419074.38787091902</v>
      </c>
      <c r="L2766" s="1">
        <f>VLOOKUP($E2766,[1]AllProteinsNorm!$A$1:$Q$3226,5,FALSE)</f>
        <v>334056.43592615001</v>
      </c>
      <c r="M2766" s="1">
        <f>VLOOKUP($E2766,[1]AllProteinsNorm!$A$1:$Q$3226,10,FALSE)</f>
        <v>445346.82348720601</v>
      </c>
      <c r="N2766" s="1">
        <f>VLOOKUP($E2766,[1]AllProteinsNorm!$A$1:$Q$3226,11,FALSE)</f>
        <v>484454.63132018398</v>
      </c>
      <c r="O2766" s="1">
        <f>VLOOKUP($E2766,[1]AllProteinsNorm!$A$1:$Q$3226,15,FALSE)</f>
        <v>354381.86453038303</v>
      </c>
      <c r="P2766" s="1">
        <f>VLOOKUP($E2766,[1]AllProteinsNorm!$A$1:$Q$3226,6,FALSE)</f>
        <v>509500.25779807899</v>
      </c>
      <c r="Q2766" s="1">
        <f>VLOOKUP($E2766,[1]AllProteinsNorm!$A$1:$Q$3226,8,FALSE)</f>
        <v>461252.85154646001</v>
      </c>
      <c r="R2766" s="1">
        <f>VLOOKUP($E2766,[1]AllProteinsNorm!$A$1:$Q$3226,13,FALSE)</f>
        <v>470946.10235045297</v>
      </c>
      <c r="S2766" s="1">
        <f>VLOOKUP($E2766,[1]AllProteinsNorm!$A$1:$Q$3226,16,FALSE)</f>
        <v>487486.18170630099</v>
      </c>
      <c r="T2766" s="1">
        <f>VLOOKUP($E2766,[1]AllProteinsNorm!$A$1:$Q$3226,17,FALSE)</f>
        <v>559909.14277776703</v>
      </c>
      <c r="U2766" s="1">
        <f>VLOOKUP($E2766,[1]AllProteinsNorm!$A$1:$Q$3226,3,FALSE)</f>
        <v>441250.46956353099</v>
      </c>
      <c r="V2766" s="1">
        <f>VLOOKUP($E2766,[1]AllProteinsNorm!$A$1:$Q$3226,7,FALSE)</f>
        <v>433549.692399227</v>
      </c>
      <c r="W2766" s="1">
        <f>VLOOKUP($E2766,[1]AllProteinsNorm!$A$1:$Q$3226,9,FALSE)</f>
        <v>446138.19776899699</v>
      </c>
      <c r="X2766" s="1">
        <f>VLOOKUP($E2766,[1]AllProteinsNorm!$A$1:$Q$3226,12,FALSE)</f>
        <v>531019.07125850103</v>
      </c>
      <c r="Y2766" s="29">
        <f>VLOOKUP($E2766,[1]AllProteinsNorm!$A$1:$Q$3226,14,FALSE)</f>
        <v>420389.13342230802</v>
      </c>
      <c r="Z2766" s="25">
        <f t="shared" si="321"/>
        <v>1.0284972233739165</v>
      </c>
      <c r="AA2766" s="1">
        <f t="shared" si="321"/>
        <v>0.81984517962490788</v>
      </c>
      <c r="AB2766" s="1">
        <f t="shared" si="321"/>
        <v>1.0929753395859338</v>
      </c>
      <c r="AC2766" s="1">
        <f t="shared" si="321"/>
        <v>1.1889541751640404</v>
      </c>
      <c r="AD2766" s="1">
        <f t="shared" si="321"/>
        <v>0.86972808225120102</v>
      </c>
      <c r="AE2766" s="1">
        <f t="shared" si="321"/>
        <v>1.2504214421593918</v>
      </c>
      <c r="AF2766" s="1">
        <f t="shared" si="321"/>
        <v>1.1320120981360395</v>
      </c>
      <c r="AG2766" s="1">
        <f t="shared" si="321"/>
        <v>1.1558013866869887</v>
      </c>
      <c r="AH2766" s="1">
        <f t="shared" si="321"/>
        <v>1.19639424128328</v>
      </c>
      <c r="AI2766" s="1">
        <f t="shared" si="321"/>
        <v>1.3741355123472208</v>
      </c>
      <c r="AJ2766" s="1">
        <f t="shared" si="321"/>
        <v>1.0829220202746275</v>
      </c>
      <c r="AK2766" s="1">
        <f t="shared" si="321"/>
        <v>1.0640226836400359</v>
      </c>
      <c r="AL2766" s="1">
        <f t="shared" si="321"/>
        <v>1.0949175395271107</v>
      </c>
      <c r="AM2766" s="1">
        <f t="shared" si="321"/>
        <v>1.3032331637412946</v>
      </c>
      <c r="AN2766" s="29">
        <f t="shared" si="321"/>
        <v>1.0317238871552958</v>
      </c>
      <c r="AO2766" s="1">
        <f t="shared" ref="AO2766:AO2829" si="322">_xlfn.STDEV.P(K2766:O2766)</f>
        <v>56042.573629994717</v>
      </c>
      <c r="AP2766" s="1">
        <f t="shared" ref="AP2766:AP2829" si="323">_xlfn.STDEV.P(P2766:T2766)</f>
        <v>35093.134908598884</v>
      </c>
      <c r="AQ2766" s="29">
        <f t="shared" ref="AQ2766:AQ2829" si="324">_xlfn.STDEV.P(U2766:Y2766)</f>
        <v>39250.732371136968</v>
      </c>
    </row>
    <row r="2767" spans="1:43" x14ac:dyDescent="0.2">
      <c r="A2767" s="26"/>
      <c r="E2767" s="25" t="s">
        <v>5393</v>
      </c>
      <c r="F2767" s="26" t="s">
        <v>5394</v>
      </c>
      <c r="G2767" s="43">
        <v>5.8368412121144995E-4</v>
      </c>
      <c r="H2767" s="1">
        <v>0.830785494953026</v>
      </c>
      <c r="I2767" s="1">
        <f>VLOOKUP(F2767,'[1]SUSMB vs SHAM all proteins sum'!$B$2:$E$3214,2,FALSE)</f>
        <v>0.67030376347502296</v>
      </c>
      <c r="J2767" s="29">
        <f>VLOOKUP(F2767,'[1]SUSMB vs SHAM all proteins sum'!$B$2:$E$3214,3,FALSE)</f>
        <v>0.97793374750951201</v>
      </c>
      <c r="K2767" s="25">
        <f>VLOOKUP($E2767,[1]AllProteinsNorm!$A$1:$Q$3226,4,FALSE)</f>
        <v>336749.98745145998</v>
      </c>
      <c r="L2767" s="1">
        <f>VLOOKUP($E2767,[1]AllProteinsNorm!$A$1:$Q$3226,5,FALSE)</f>
        <v>334425.83242614497</v>
      </c>
      <c r="M2767" s="1">
        <f>VLOOKUP($E2767,[1]AllProteinsNorm!$A$1:$Q$3226,10,FALSE)</f>
        <v>353140.78182539</v>
      </c>
      <c r="N2767" s="1">
        <f>VLOOKUP($E2767,[1]AllProteinsNorm!$A$1:$Q$3226,11,FALSE)</f>
        <v>318430.64404022601</v>
      </c>
      <c r="O2767" s="1">
        <f>VLOOKUP($E2767,[1]AllProteinsNorm!$A$1:$Q$3226,15,FALSE)</f>
        <v>343804.61971894</v>
      </c>
      <c r="P2767" s="1">
        <f>VLOOKUP($E2767,[1]AllProteinsNorm!$A$1:$Q$3226,6,FALSE)</f>
        <v>292053.12915509299</v>
      </c>
      <c r="Q2767" s="1">
        <f>VLOOKUP($E2767,[1]AllProteinsNorm!$A$1:$Q$3226,8,FALSE)</f>
        <v>293154.33934071701</v>
      </c>
      <c r="R2767" s="1">
        <f>VLOOKUP($E2767,[1]AllProteinsNorm!$A$1:$Q$3226,13,FALSE)</f>
        <v>283239.05612405902</v>
      </c>
      <c r="S2767" s="1">
        <f>VLOOKUP($E2767,[1]AllProteinsNorm!$A$1:$Q$3226,16,FALSE)</f>
        <v>250099.05660360699</v>
      </c>
      <c r="T2767" s="1">
        <f>VLOOKUP($E2767,[1]AllProteinsNorm!$A$1:$Q$3226,17,FALSE)</f>
        <v>284120.77228319901</v>
      </c>
      <c r="U2767" s="1">
        <f>VLOOKUP($E2767,[1]AllProteinsNorm!$A$1:$Q$3226,3,FALSE)</f>
        <v>316981.63064875698</v>
      </c>
      <c r="V2767" s="1">
        <f>VLOOKUP($E2767,[1]AllProteinsNorm!$A$1:$Q$3226,7,FALSE)</f>
        <v>290475.27172954503</v>
      </c>
      <c r="W2767" s="1">
        <f>VLOOKUP($E2767,[1]AllProteinsNorm!$A$1:$Q$3226,9,FALSE)</f>
        <v>317719.07352087501</v>
      </c>
      <c r="X2767" s="1">
        <f>VLOOKUP($E2767,[1]AllProteinsNorm!$A$1:$Q$3226,12,FALSE)</f>
        <v>345962.72895230999</v>
      </c>
      <c r="Y2767" s="29">
        <f>VLOOKUP($E2767,[1]AllProteinsNorm!$A$1:$Q$3226,14,FALSE)</f>
        <v>384780.58108847903</v>
      </c>
      <c r="Z2767" s="25">
        <f t="shared" si="321"/>
        <v>0.99833866466709986</v>
      </c>
      <c r="AA2767" s="1">
        <f t="shared" si="321"/>
        <v>0.99144840806453127</v>
      </c>
      <c r="AB2767" s="1">
        <f t="shared" si="321"/>
        <v>1.0469312834580984</v>
      </c>
      <c r="AC2767" s="1">
        <f t="shared" si="321"/>
        <v>0.94402861412437922</v>
      </c>
      <c r="AD2767" s="1">
        <f t="shared" si="321"/>
        <v>1.0192530296858917</v>
      </c>
      <c r="AE2767" s="1">
        <f t="shared" si="321"/>
        <v>0.86582907746825366</v>
      </c>
      <c r="AF2767" s="1">
        <f t="shared" si="321"/>
        <v>0.86909375674724598</v>
      </c>
      <c r="AG2767" s="1">
        <f t="shared" si="321"/>
        <v>0.83969862393305017</v>
      </c>
      <c r="AH2767" s="1">
        <f t="shared" si="321"/>
        <v>0.74145083150192093</v>
      </c>
      <c r="AI2767" s="1">
        <f t="shared" si="321"/>
        <v>0.84231258493002892</v>
      </c>
      <c r="AJ2767" s="1">
        <f t="shared" si="321"/>
        <v>0.93973282749266485</v>
      </c>
      <c r="AK2767" s="1">
        <f t="shared" si="321"/>
        <v>0.86115131612020412</v>
      </c>
      <c r="AL2767" s="1">
        <f t="shared" si="321"/>
        <v>0.94191907176780298</v>
      </c>
      <c r="AM2767" s="1">
        <f t="shared" si="321"/>
        <v>1.0256510221744852</v>
      </c>
      <c r="AN2767" s="29">
        <f t="shared" si="321"/>
        <v>1.140731539207775</v>
      </c>
      <c r="AO2767" s="1">
        <f t="shared" si="322"/>
        <v>11470.447732370398</v>
      </c>
      <c r="AP2767" s="1">
        <f t="shared" si="323"/>
        <v>15738.051610632494</v>
      </c>
      <c r="AQ2767" s="29">
        <f t="shared" si="324"/>
        <v>32035.032172273171</v>
      </c>
    </row>
    <row r="2768" spans="1:43" x14ac:dyDescent="0.2">
      <c r="A2768" s="26"/>
      <c r="E2768" s="25" t="s">
        <v>5395</v>
      </c>
      <c r="F2768" s="26" t="s">
        <v>5396</v>
      </c>
      <c r="G2768" s="1">
        <v>0.84870550669219502</v>
      </c>
      <c r="H2768" s="1">
        <v>1.0290752820376901</v>
      </c>
      <c r="I2768" s="1">
        <f>VLOOKUP(F2768,'[1]SUSMB vs SHAM all proteins sum'!$B$2:$E$3214,2,FALSE)</f>
        <v>0.81019998769470603</v>
      </c>
      <c r="J2768" s="29">
        <f>VLOOKUP(F2768,'[1]SUSMB vs SHAM all proteins sum'!$B$2:$E$3214,3,FALSE)</f>
        <v>0.96995002016898502</v>
      </c>
      <c r="K2768" s="25">
        <f>VLOOKUP($E2768,[1]AllProteinsNorm!$A$1:$Q$3226,4,FALSE)</f>
        <v>581457.01282324304</v>
      </c>
      <c r="L2768" s="1">
        <f>VLOOKUP($E2768,[1]AllProteinsNorm!$A$1:$Q$3226,5,FALSE)</f>
        <v>630196.90330330096</v>
      </c>
      <c r="M2768" s="1">
        <f>VLOOKUP($E2768,[1]AllProteinsNorm!$A$1:$Q$3226,10,FALSE)</f>
        <v>887172.03480378399</v>
      </c>
      <c r="N2768" s="1">
        <f>VLOOKUP($E2768,[1]AllProteinsNorm!$A$1:$Q$3226,11,FALSE)</f>
        <v>832143.06825913698</v>
      </c>
      <c r="O2768" s="1">
        <f>VLOOKUP($E2768,[1]AllProteinsNorm!$A$1:$Q$3226,15,FALSE)</f>
        <v>956267.21286684205</v>
      </c>
      <c r="P2768" s="1">
        <f>VLOOKUP($E2768,[1]AllProteinsNorm!$A$1:$Q$3226,6,FALSE)</f>
        <v>585679.36344533903</v>
      </c>
      <c r="Q2768" s="1">
        <f>VLOOKUP($E2768,[1]AllProteinsNorm!$A$1:$Q$3226,8,FALSE)</f>
        <v>1107278.6398720699</v>
      </c>
      <c r="R2768" s="1">
        <f>VLOOKUP($E2768,[1]AllProteinsNorm!$A$1:$Q$3226,13,FALSE)</f>
        <v>879817.15998749901</v>
      </c>
      <c r="S2768" s="1">
        <f>VLOOKUP($E2768,[1]AllProteinsNorm!$A$1:$Q$3226,16,FALSE)</f>
        <v>707441.28281902801</v>
      </c>
      <c r="T2768" s="1">
        <f>VLOOKUP($E2768,[1]AllProteinsNorm!$A$1:$Q$3226,17,FALSE)</f>
        <v>739630.90347708296</v>
      </c>
      <c r="U2768" s="1">
        <f>VLOOKUP($E2768,[1]AllProteinsNorm!$A$1:$Q$3226,3,FALSE)</f>
        <v>729822.94318645902</v>
      </c>
      <c r="V2768" s="1">
        <f>VLOOKUP($E2768,[1]AllProteinsNorm!$A$1:$Q$3226,7,FALSE)</f>
        <v>663967.61112697399</v>
      </c>
      <c r="W2768" s="1">
        <f>VLOOKUP($E2768,[1]AllProteinsNorm!$A$1:$Q$3226,9,FALSE)</f>
        <v>859350.25865156599</v>
      </c>
      <c r="X2768" s="1">
        <f>VLOOKUP($E2768,[1]AllProteinsNorm!$A$1:$Q$3226,12,FALSE)</f>
        <v>887282.99615399004</v>
      </c>
      <c r="Y2768" s="29">
        <f>VLOOKUP($E2768,[1]AllProteinsNorm!$A$1:$Q$3226,14,FALSE)</f>
        <v>601075.45135070698</v>
      </c>
      <c r="Z2768" s="25">
        <f t="shared" si="321"/>
        <v>0.74790542446099095</v>
      </c>
      <c r="AA2768" s="1">
        <f t="shared" si="321"/>
        <v>0.81059764017729052</v>
      </c>
      <c r="AB2768" s="1">
        <f t="shared" si="321"/>
        <v>1.1411347057938892</v>
      </c>
      <c r="AC2768" s="1">
        <f t="shared" si="321"/>
        <v>1.0703530973970961</v>
      </c>
      <c r="AD2768" s="1">
        <f t="shared" si="321"/>
        <v>1.2300091321707336</v>
      </c>
      <c r="AE2768" s="1">
        <f t="shared" si="321"/>
        <v>0.75333646900013695</v>
      </c>
      <c r="AF2768" s="1">
        <f t="shared" si="321"/>
        <v>1.4242492271769283</v>
      </c>
      <c r="AG2768" s="1">
        <f t="shared" si="321"/>
        <v>1.1316744178447897</v>
      </c>
      <c r="AH2768" s="1">
        <f t="shared" si="321"/>
        <v>0.90995406580268345</v>
      </c>
      <c r="AI2768" s="1">
        <f t="shared" si="321"/>
        <v>0.9513583164533147</v>
      </c>
      <c r="AJ2768" s="1">
        <f t="shared" si="321"/>
        <v>0.93874272055803309</v>
      </c>
      <c r="AK2768" s="1">
        <f t="shared" si="321"/>
        <v>0.85403558143897795</v>
      </c>
      <c r="AL2768" s="1">
        <f t="shared" si="321"/>
        <v>1.1053486427772088</v>
      </c>
      <c r="AM2768" s="1">
        <f t="shared" si="321"/>
        <v>1.1412774310408023</v>
      </c>
      <c r="AN2768" s="29">
        <f t="shared" si="321"/>
        <v>0.77313985498733684</v>
      </c>
      <c r="AO2768" s="1">
        <f t="shared" si="322"/>
        <v>146357.49227550483</v>
      </c>
      <c r="AP2768" s="1">
        <f t="shared" si="323"/>
        <v>178245.35746393929</v>
      </c>
      <c r="AQ2768" s="29">
        <f t="shared" si="324"/>
        <v>110251.39847904035</v>
      </c>
    </row>
    <row r="2769" spans="1:43" x14ac:dyDescent="0.2">
      <c r="A2769" s="26"/>
      <c r="E2769" s="25" t="s">
        <v>5397</v>
      </c>
      <c r="F2769" s="26" t="s">
        <v>5398</v>
      </c>
      <c r="G2769" s="1">
        <v>0.65944528720214801</v>
      </c>
      <c r="H2769" s="1">
        <v>1.2736167117763699</v>
      </c>
      <c r="I2769" s="1">
        <f>VLOOKUP(F2769,'[1]SUSMB vs SHAM all proteins sum'!$B$2:$E$3214,2,FALSE)</f>
        <v>0.52166514198889902</v>
      </c>
      <c r="J2769" s="29">
        <f>VLOOKUP(F2769,'[1]SUSMB vs SHAM all proteins sum'!$B$2:$E$3214,3,FALSE)</f>
        <v>0.620806854814134</v>
      </c>
      <c r="K2769" s="25">
        <f>VLOOKUP($E2769,[1]AllProteinsNorm!$A$1:$Q$3226,4,FALSE)</f>
        <v>8483.4564936855604</v>
      </c>
      <c r="L2769" s="1">
        <f>VLOOKUP($E2769,[1]AllProteinsNorm!$A$1:$Q$3226,5,FALSE)</f>
        <v>29472.951693519899</v>
      </c>
      <c r="M2769" s="1">
        <f>VLOOKUP($E2769,[1]AllProteinsNorm!$A$1:$Q$3226,10,FALSE)</f>
        <v>44759.335615408898</v>
      </c>
      <c r="N2769" s="1">
        <f>VLOOKUP($E2769,[1]AllProteinsNorm!$A$1:$Q$3226,11,FALSE)</f>
        <v>30964.030130395899</v>
      </c>
      <c r="O2769" s="1">
        <f>VLOOKUP($E2769,[1]AllProteinsNorm!$A$1:$Q$3226,15,FALSE)</f>
        <v>6681.1690277110301</v>
      </c>
      <c r="P2769" s="1">
        <f>VLOOKUP($E2769,[1]AllProteinsNorm!$A$1:$Q$3226,6,FALSE)</f>
        <v>37580.567297137299</v>
      </c>
      <c r="Q2769" s="1">
        <f>VLOOKUP($E2769,[1]AllProteinsNorm!$A$1:$Q$3226,8,FALSE)</f>
        <v>33889.531595778899</v>
      </c>
      <c r="R2769" s="1">
        <f>VLOOKUP($E2769,[1]AllProteinsNorm!$A$1:$Q$3226,13,FALSE)</f>
        <v>8501.9123469378101</v>
      </c>
      <c r="S2769" s="1">
        <f>VLOOKUP($E2769,[1]AllProteinsNorm!$A$1:$Q$3226,16,FALSE)</f>
        <v>59209.616369578798</v>
      </c>
      <c r="T2769" s="1">
        <f>VLOOKUP($E2769,[1]AllProteinsNorm!$A$1:$Q$3226,17,FALSE)</f>
        <v>12101.6898415838</v>
      </c>
      <c r="U2769" s="1">
        <f>VLOOKUP($E2769,[1]AllProteinsNorm!$A$1:$Q$3226,3,FALSE)</f>
        <v>9867.7975081560307</v>
      </c>
      <c r="V2769" s="1">
        <f>VLOOKUP($E2769,[1]AllProteinsNorm!$A$1:$Q$3226,7,FALSE)</f>
        <v>2390.8976950845999</v>
      </c>
      <c r="W2769" s="1">
        <f>VLOOKUP($E2769,[1]AllProteinsNorm!$A$1:$Q$3226,9,FALSE)</f>
        <v>4414.9449415880699</v>
      </c>
      <c r="X2769" s="1">
        <f>VLOOKUP($E2769,[1]AllProteinsNorm!$A$1:$Q$3226,12,FALSE)</f>
        <v>38414.790868369702</v>
      </c>
      <c r="Y2769" s="29">
        <f>VLOOKUP($E2769,[1]AllProteinsNorm!$A$1:$Q$3226,14,FALSE)</f>
        <v>53354.072197561101</v>
      </c>
      <c r="Z2769" s="25">
        <f t="shared" si="321"/>
        <v>0.35241733260822239</v>
      </c>
      <c r="AA2769" s="1">
        <f t="shared" si="321"/>
        <v>1.2243569620062769</v>
      </c>
      <c r="AB2769" s="1">
        <f t="shared" si="321"/>
        <v>1.8593795675901152</v>
      </c>
      <c r="AC2769" s="1">
        <f t="shared" si="321"/>
        <v>1.2862989176023958</v>
      </c>
      <c r="AD2769" s="1">
        <f t="shared" si="321"/>
        <v>0.27754722019298939</v>
      </c>
      <c r="AE2769" s="1">
        <f t="shared" si="321"/>
        <v>1.5611612194414834</v>
      </c>
      <c r="AF2769" s="1">
        <f t="shared" si="321"/>
        <v>1.4078292659620673</v>
      </c>
      <c r="AG2769" s="1">
        <f t="shared" si="321"/>
        <v>0.35318402040570307</v>
      </c>
      <c r="AH2769" s="1">
        <f t="shared" si="321"/>
        <v>2.4596690135977632</v>
      </c>
      <c r="AI2769" s="1">
        <f t="shared" si="321"/>
        <v>0.50272495146258023</v>
      </c>
      <c r="AJ2769" s="1">
        <f t="shared" si="321"/>
        <v>0.40992523261371827</v>
      </c>
      <c r="AK2769" s="1">
        <f t="shared" si="321"/>
        <v>9.9321990849841044E-2</v>
      </c>
      <c r="AL2769" s="1">
        <f t="shared" si="321"/>
        <v>0.18340438488542116</v>
      </c>
      <c r="AM2769" s="1">
        <f t="shared" si="321"/>
        <v>1.5958162973559464</v>
      </c>
      <c r="AN2769" s="29">
        <f t="shared" si="321"/>
        <v>2.2164196659282038</v>
      </c>
      <c r="AO2769" s="1">
        <f t="shared" si="322"/>
        <v>14491.928123998781</v>
      </c>
      <c r="AP2769" s="1">
        <f t="shared" si="323"/>
        <v>18482.332339661843</v>
      </c>
      <c r="AQ2769" s="29">
        <f t="shared" si="324"/>
        <v>20459.616004644915</v>
      </c>
    </row>
    <row r="2770" spans="1:43" x14ac:dyDescent="0.2">
      <c r="A2770" s="26"/>
      <c r="E2770" s="25" t="s">
        <v>5399</v>
      </c>
      <c r="F2770" s="26" t="s">
        <v>5400</v>
      </c>
      <c r="G2770" s="1">
        <v>0.237403732732757</v>
      </c>
      <c r="H2770" s="43">
        <v>1.9388156345929399</v>
      </c>
      <c r="I2770" s="1">
        <f>VLOOKUP(F2770,'[1]SUSMB vs SHAM all proteins sum'!$B$2:$E$3214,2,FALSE)</f>
        <v>0.55280099634123703</v>
      </c>
      <c r="J2770" s="29">
        <f>VLOOKUP(F2770,'[1]SUSMB vs SHAM all proteins sum'!$B$2:$E$3214,3,FALSE)</f>
        <v>1.4386051936192801</v>
      </c>
      <c r="K2770" s="25">
        <f>VLOOKUP($E2770,[1]AllProteinsNorm!$A$1:$Q$3226,4,FALSE)</f>
        <v>5807.4266545300497</v>
      </c>
      <c r="L2770" s="1">
        <f>VLOOKUP($E2770,[1]AllProteinsNorm!$A$1:$Q$3226,5,FALSE)</f>
        <v>99809.195616695404</v>
      </c>
      <c r="M2770" s="1">
        <f>VLOOKUP($E2770,[1]AllProteinsNorm!$A$1:$Q$3226,10,FALSE)</f>
        <v>69970.681998274493</v>
      </c>
      <c r="N2770" s="1">
        <f>VLOOKUP($E2770,[1]AllProteinsNorm!$A$1:$Q$3226,11,FALSE)</f>
        <v>70455.711079154295</v>
      </c>
      <c r="O2770" s="1">
        <f>VLOOKUP($E2770,[1]AllProteinsNorm!$A$1:$Q$3226,15,FALSE)</f>
        <v>40485.715980230503</v>
      </c>
      <c r="P2770" s="1">
        <f>VLOOKUP($E2770,[1]AllProteinsNorm!$A$1:$Q$3226,6,FALSE)</f>
        <v>67350.510858336798</v>
      </c>
      <c r="Q2770" s="1">
        <f>VLOOKUP($E2770,[1]AllProteinsNorm!$A$1:$Q$3226,8,FALSE)</f>
        <v>98981.928139225303</v>
      </c>
      <c r="R2770" s="1">
        <f>VLOOKUP($E2770,[1]AllProteinsNorm!$A$1:$Q$3226,13,FALSE)</f>
        <v>102033.935527391</v>
      </c>
      <c r="S2770" s="1">
        <f>VLOOKUP($E2770,[1]AllProteinsNorm!$A$1:$Q$3226,16,FALSE)</f>
        <v>66675.665055503501</v>
      </c>
      <c r="T2770" s="1">
        <f>VLOOKUP($E2770,[1]AllProteinsNorm!$A$1:$Q$3226,17,FALSE)</f>
        <v>69881.495505614701</v>
      </c>
      <c r="U2770" s="1">
        <f>VLOOKUP($E2770,[1]AllProteinsNorm!$A$1:$Q$3226,3,FALSE)</f>
        <v>18657.7364504303</v>
      </c>
      <c r="V2770" s="1">
        <f>VLOOKUP($E2770,[1]AllProteinsNorm!$A$1:$Q$3226,7,FALSE)</f>
        <v>84846.637155246397</v>
      </c>
      <c r="W2770" s="1">
        <f>VLOOKUP($E2770,[1]AllProteinsNorm!$A$1:$Q$3226,9,FALSE)</f>
        <v>65303.626228111898</v>
      </c>
      <c r="X2770" s="1">
        <f>VLOOKUP($E2770,[1]AllProteinsNorm!$A$1:$Q$3226,12,FALSE)</f>
        <v>83778.332919169698</v>
      </c>
      <c r="Y2770" s="29">
        <f>VLOOKUP($E2770,[1]AllProteinsNorm!$A$1:$Q$3226,14,FALSE)</f>
        <v>82306.463511255599</v>
      </c>
      <c r="Z2770" s="25">
        <f t="shared" si="321"/>
        <v>0.10134108763885431</v>
      </c>
      <c r="AA2770" s="1">
        <f t="shared" si="321"/>
        <v>1.7416961146233527</v>
      </c>
      <c r="AB2770" s="1">
        <f t="shared" si="321"/>
        <v>1.2210063834394398</v>
      </c>
      <c r="AC2770" s="1">
        <f t="shared" si="321"/>
        <v>1.2294702655539891</v>
      </c>
      <c r="AD2770" s="1">
        <f t="shared" si="321"/>
        <v>0.70648614874436455</v>
      </c>
      <c r="AE2770" s="1">
        <f t="shared" si="321"/>
        <v>1.1752837236596394</v>
      </c>
      <c r="AF2770" s="1">
        <f t="shared" si="321"/>
        <v>1.7272600845325248</v>
      </c>
      <c r="AG2770" s="1">
        <f t="shared" si="321"/>
        <v>1.7805183978264634</v>
      </c>
      <c r="AH2770" s="1">
        <f t="shared" si="321"/>
        <v>1.1635074909638212</v>
      </c>
      <c r="AI2770" s="1">
        <f t="shared" si="321"/>
        <v>1.219450056221465</v>
      </c>
      <c r="AJ2770" s="1">
        <f t="shared" si="321"/>
        <v>0.32558229612608192</v>
      </c>
      <c r="AK2770" s="1">
        <f t="shared" si="321"/>
        <v>1.4805956240712443</v>
      </c>
      <c r="AL2770" s="1">
        <f t="shared" si="321"/>
        <v>1.1395650608098145</v>
      </c>
      <c r="AM2770" s="1">
        <f t="shared" si="321"/>
        <v>1.4619534405959254</v>
      </c>
      <c r="AN2770" s="29">
        <f t="shared" si="321"/>
        <v>1.436268941155193</v>
      </c>
      <c r="AO2770" s="1">
        <f t="shared" si="322"/>
        <v>31858.611771438776</v>
      </c>
      <c r="AP2770" s="1">
        <f t="shared" si="323"/>
        <v>16005.569540758466</v>
      </c>
      <c r="AQ2770" s="29">
        <f t="shared" si="324"/>
        <v>25195.843185179296</v>
      </c>
    </row>
    <row r="2771" spans="1:43" x14ac:dyDescent="0.2">
      <c r="A2771" s="26"/>
      <c r="E2771" s="25" t="s">
        <v>5401</v>
      </c>
      <c r="F2771" s="26" t="s">
        <v>5402</v>
      </c>
      <c r="G2771" s="1">
        <v>0.41934458894538601</v>
      </c>
      <c r="H2771" s="1">
        <v>0.92263921511188396</v>
      </c>
      <c r="I2771" s="1">
        <f>VLOOKUP(F2771,'[1]SUSMB vs SHAM all proteins sum'!$B$2:$E$3214,2,FALSE)</f>
        <v>0.59367879498255405</v>
      </c>
      <c r="J2771" s="29">
        <f>VLOOKUP(F2771,'[1]SUSMB vs SHAM all proteins sum'!$B$2:$E$3214,3,FALSE)</f>
        <v>0.92232944288744101</v>
      </c>
      <c r="K2771" s="25">
        <f>VLOOKUP($E2771,[1]AllProteinsNorm!$A$1:$Q$3226,4,FALSE)</f>
        <v>213809.17775501701</v>
      </c>
      <c r="L2771" s="1">
        <f>VLOOKUP($E2771,[1]AllProteinsNorm!$A$1:$Q$3226,5,FALSE)</f>
        <v>285295.523925221</v>
      </c>
      <c r="M2771" s="1">
        <f>VLOOKUP($E2771,[1]AllProteinsNorm!$A$1:$Q$3226,10,FALSE)</f>
        <v>336701.77327529999</v>
      </c>
      <c r="N2771" s="1">
        <f>VLOOKUP($E2771,[1]AllProteinsNorm!$A$1:$Q$3226,11,FALSE)</f>
        <v>255705.82311402599</v>
      </c>
      <c r="O2771" s="1">
        <f>VLOOKUP($E2771,[1]AllProteinsNorm!$A$1:$Q$3226,15,FALSE)</f>
        <v>313630.02754005499</v>
      </c>
      <c r="P2771" s="1">
        <f>VLOOKUP($E2771,[1]AllProteinsNorm!$A$1:$Q$3226,6,FALSE)</f>
        <v>228372.17780365201</v>
      </c>
      <c r="Q2771" s="1">
        <f>VLOOKUP($E2771,[1]AllProteinsNorm!$A$1:$Q$3226,8,FALSE)</f>
        <v>242280.30263365601</v>
      </c>
      <c r="R2771" s="1">
        <f>VLOOKUP($E2771,[1]AllProteinsNorm!$A$1:$Q$3226,13,FALSE)</f>
        <v>268678.60749873298</v>
      </c>
      <c r="S2771" s="1">
        <f>VLOOKUP($E2771,[1]AllProteinsNorm!$A$1:$Q$3226,16,FALSE)</f>
        <v>304485.68556858902</v>
      </c>
      <c r="T2771" s="1">
        <f>VLOOKUP($E2771,[1]AllProteinsNorm!$A$1:$Q$3226,17,FALSE)</f>
        <v>243289.42783192499</v>
      </c>
      <c r="U2771" s="1">
        <f>VLOOKUP($E2771,[1]AllProteinsNorm!$A$1:$Q$3226,3,FALSE)</f>
        <v>163746.107333836</v>
      </c>
      <c r="V2771" s="1">
        <f>VLOOKUP($E2771,[1]AllProteinsNorm!$A$1:$Q$3226,7,FALSE)</f>
        <v>258146.43649177099</v>
      </c>
      <c r="W2771" s="1">
        <f>VLOOKUP($E2771,[1]AllProteinsNorm!$A$1:$Q$3226,9,FALSE)</f>
        <v>272172.01796441502</v>
      </c>
      <c r="X2771" s="1">
        <f>VLOOKUP($E2771,[1]AllProteinsNorm!$A$1:$Q$3226,12,FALSE)</f>
        <v>342568.14363861602</v>
      </c>
      <c r="Y2771" s="29">
        <f>VLOOKUP($E2771,[1]AllProteinsNorm!$A$1:$Q$3226,14,FALSE)</f>
        <v>278950.892767046</v>
      </c>
      <c r="Z2771" s="25">
        <f t="shared" si="321"/>
        <v>0.76080968403772253</v>
      </c>
      <c r="AA2771" s="1">
        <f t="shared" si="321"/>
        <v>1.0151837245435116</v>
      </c>
      <c r="AB2771" s="1">
        <f t="shared" si="321"/>
        <v>1.1981055838212773</v>
      </c>
      <c r="AC2771" s="1">
        <f t="shared" si="321"/>
        <v>0.90989296405646436</v>
      </c>
      <c r="AD2771" s="1">
        <f t="shared" si="321"/>
        <v>1.1160080435410236</v>
      </c>
      <c r="AE2771" s="1">
        <f t="shared" si="321"/>
        <v>0.81263005761559792</v>
      </c>
      <c r="AF2771" s="1">
        <f t="shared" si="321"/>
        <v>0.86212015045715396</v>
      </c>
      <c r="AG2771" s="1">
        <f t="shared" si="321"/>
        <v>0.9560547803659929</v>
      </c>
      <c r="AH2771" s="1">
        <f t="shared" si="321"/>
        <v>1.0834691974583013</v>
      </c>
      <c r="AI2771" s="1">
        <f t="shared" si="321"/>
        <v>0.865710979584841</v>
      </c>
      <c r="AJ2771" s="1">
        <f t="shared" si="321"/>
        <v>0.58266733678666671</v>
      </c>
      <c r="AK2771" s="1">
        <f t="shared" si="321"/>
        <v>0.91857754117460844</v>
      </c>
      <c r="AL2771" s="1">
        <f t="shared" si="321"/>
        <v>0.96848558684734498</v>
      </c>
      <c r="AM2771" s="1">
        <f t="shared" si="321"/>
        <v>1.218980232091412</v>
      </c>
      <c r="AN2771" s="29">
        <f t="shared" si="321"/>
        <v>0.99260725295575847</v>
      </c>
      <c r="AO2771" s="1">
        <f t="shared" si="322"/>
        <v>43220.957176003423</v>
      </c>
      <c r="AP2771" s="1">
        <f t="shared" si="323"/>
        <v>26887.151108486119</v>
      </c>
      <c r="AQ2771" s="29">
        <f t="shared" si="324"/>
        <v>57522.987659621227</v>
      </c>
    </row>
    <row r="2772" spans="1:43" x14ac:dyDescent="0.2">
      <c r="A2772" s="26"/>
      <c r="E2772" s="25" t="s">
        <v>5403</v>
      </c>
      <c r="F2772" s="26" t="s">
        <v>5404</v>
      </c>
      <c r="G2772" s="1">
        <v>0.69350615358645396</v>
      </c>
      <c r="H2772" s="1">
        <v>1.0198875871130999</v>
      </c>
      <c r="I2772" s="1">
        <f>VLOOKUP(F2772,'[1]SUSMB vs SHAM all proteins sum'!$B$2:$E$3214,2,FALSE)</f>
        <v>0.465873508590259</v>
      </c>
      <c r="J2772" s="29">
        <f>VLOOKUP(F2772,'[1]SUSMB vs SHAM all proteins sum'!$B$2:$E$3214,3,FALSE)</f>
        <v>1.04047400266682</v>
      </c>
      <c r="K2772" s="25">
        <f>VLOOKUP($E2772,[1]AllProteinsNorm!$A$1:$Q$3226,4,FALSE)</f>
        <v>1055424.83729208</v>
      </c>
      <c r="L2772" s="1">
        <f>VLOOKUP($E2772,[1]AllProteinsNorm!$A$1:$Q$3226,5,FALSE)</f>
        <v>1106891.3467336099</v>
      </c>
      <c r="M2772" s="1">
        <f>VLOOKUP($E2772,[1]AllProteinsNorm!$A$1:$Q$3226,10,FALSE)</f>
        <v>1230884.0104932799</v>
      </c>
      <c r="N2772" s="1">
        <f>VLOOKUP($E2772,[1]AllProteinsNorm!$A$1:$Q$3226,11,FALSE)</f>
        <v>1290567.28259483</v>
      </c>
      <c r="O2772" s="1">
        <f>VLOOKUP($E2772,[1]AllProteinsNorm!$A$1:$Q$3226,15,FALSE)</f>
        <v>1298657.9551033899</v>
      </c>
      <c r="P2772" s="1">
        <f>VLOOKUP($E2772,[1]AllProteinsNorm!$A$1:$Q$3226,6,FALSE)</f>
        <v>1139803.37641597</v>
      </c>
      <c r="Q2772" s="1">
        <f>VLOOKUP($E2772,[1]AllProteinsNorm!$A$1:$Q$3226,8,FALSE)</f>
        <v>1316015.5488376501</v>
      </c>
      <c r="R2772" s="1">
        <f>VLOOKUP($E2772,[1]AllProteinsNorm!$A$1:$Q$3226,13,FALSE)</f>
        <v>1185639.6741915799</v>
      </c>
      <c r="S2772" s="1">
        <f>VLOOKUP($E2772,[1]AllProteinsNorm!$A$1:$Q$3226,16,FALSE)</f>
        <v>1238423.8634847</v>
      </c>
      <c r="T2772" s="1">
        <f>VLOOKUP($E2772,[1]AllProteinsNorm!$A$1:$Q$3226,17,FALSE)</f>
        <v>1207461.7980327201</v>
      </c>
      <c r="U2772" s="1">
        <f>VLOOKUP($E2772,[1]AllProteinsNorm!$A$1:$Q$3226,3,FALSE)</f>
        <v>1137258.4939665501</v>
      </c>
      <c r="V2772" s="1">
        <f>VLOOKUP($E2772,[1]AllProteinsNorm!$A$1:$Q$3226,7,FALSE)</f>
        <v>1194822.25008083</v>
      </c>
      <c r="W2772" s="1">
        <f>VLOOKUP($E2772,[1]AllProteinsNorm!$A$1:$Q$3226,9,FALSE)</f>
        <v>1359707.1813471599</v>
      </c>
      <c r="X2772" s="1">
        <f>VLOOKUP($E2772,[1]AllProteinsNorm!$A$1:$Q$3226,12,FALSE)</f>
        <v>1286695.2131102099</v>
      </c>
      <c r="Y2772" s="29">
        <f>VLOOKUP($E2772,[1]AllProteinsNorm!$A$1:$Q$3226,14,FALSE)</f>
        <v>1236224.83358274</v>
      </c>
      <c r="Z2772" s="25">
        <f t="shared" si="321"/>
        <v>0.88210446519591756</v>
      </c>
      <c r="AA2772" s="1">
        <f t="shared" si="321"/>
        <v>0.9251192173434053</v>
      </c>
      <c r="AB2772" s="1">
        <f t="shared" si="321"/>
        <v>1.0287499814578491</v>
      </c>
      <c r="AC2772" s="1">
        <f t="shared" si="321"/>
        <v>1.0786321511378401</v>
      </c>
      <c r="AD2772" s="1">
        <f t="shared" si="321"/>
        <v>1.085394184864988</v>
      </c>
      <c r="AE2772" s="1">
        <f t="shared" si="321"/>
        <v>0.95262648012107298</v>
      </c>
      <c r="AF2772" s="1">
        <f t="shared" si="321"/>
        <v>1.0999013391378889</v>
      </c>
      <c r="AG2772" s="1">
        <f t="shared" si="321"/>
        <v>0.9909356059889588</v>
      </c>
      <c r="AH2772" s="1">
        <f t="shared" si="321"/>
        <v>1.0350516504688958</v>
      </c>
      <c r="AI2772" s="1">
        <f t="shared" si="321"/>
        <v>1.0091741315572187</v>
      </c>
      <c r="AJ2772" s="1">
        <f t="shared" si="321"/>
        <v>0.95049951466345528</v>
      </c>
      <c r="AK2772" s="1">
        <f t="shared" si="321"/>
        <v>0.99861023226996437</v>
      </c>
      <c r="AL2772" s="1">
        <f t="shared" si="321"/>
        <v>1.1364179936324164</v>
      </c>
      <c r="AM2772" s="1">
        <f t="shared" si="321"/>
        <v>1.0753959474203914</v>
      </c>
      <c r="AN2772" s="29">
        <f t="shared" si="321"/>
        <v>1.0332137421431877</v>
      </c>
      <c r="AO2772" s="1">
        <f t="shared" si="322"/>
        <v>98386.048588705089</v>
      </c>
      <c r="AP2772" s="1">
        <f t="shared" si="323"/>
        <v>58814.501189236071</v>
      </c>
      <c r="AQ2772" s="29">
        <f t="shared" si="324"/>
        <v>76260.193202171955</v>
      </c>
    </row>
    <row r="2773" spans="1:43" x14ac:dyDescent="0.2">
      <c r="A2773" s="26"/>
      <c r="E2773" s="25" t="s">
        <v>5405</v>
      </c>
      <c r="F2773" s="26" t="s">
        <v>5406</v>
      </c>
      <c r="G2773" s="1">
        <v>0.55622221554366402</v>
      </c>
      <c r="H2773" s="1">
        <v>0.7028512544744</v>
      </c>
      <c r="I2773" s="1">
        <f>VLOOKUP(F2773,'[1]SUSMB vs SHAM all proteins sum'!$B$2:$E$3214,2,FALSE)</f>
        <v>0.64149692042597195</v>
      </c>
      <c r="J2773" s="29">
        <f>VLOOKUP(F2773,'[1]SUSMB vs SHAM all proteins sum'!$B$2:$E$3214,3,FALSE)</f>
        <v>1.0784914169203099</v>
      </c>
      <c r="K2773" s="25">
        <f>VLOOKUP($E2773,[1]AllProteinsNorm!$A$1:$Q$3226,4,FALSE)</f>
        <v>32883.825860687699</v>
      </c>
      <c r="L2773" s="1">
        <f>VLOOKUP($E2773,[1]AllProteinsNorm!$A$1:$Q$3226,5,FALSE)</f>
        <v>42926.109558670898</v>
      </c>
      <c r="M2773" s="1">
        <f>VLOOKUP($E2773,[1]AllProteinsNorm!$A$1:$Q$3226,10,FALSE)</f>
        <v>37991.025851332597</v>
      </c>
      <c r="N2773" s="1">
        <f>VLOOKUP($E2773,[1]AllProteinsNorm!$A$1:$Q$3226,11,FALSE)</f>
        <v>30997.7615620988</v>
      </c>
      <c r="O2773" s="1">
        <f>VLOOKUP($E2773,[1]AllProteinsNorm!$A$1:$Q$3226,15,FALSE)</f>
        <v>55078.256025374198</v>
      </c>
      <c r="P2773" s="1">
        <f>VLOOKUP($E2773,[1]AllProteinsNorm!$A$1:$Q$3226,6,FALSE)</f>
        <v>37790.731119587297</v>
      </c>
      <c r="Q2773" s="1">
        <f>VLOOKUP($E2773,[1]AllProteinsNorm!$A$1:$Q$3226,8,FALSE)</f>
        <v>2969.9069826709701</v>
      </c>
      <c r="R2773" s="1">
        <f>VLOOKUP($E2773,[1]AllProteinsNorm!$A$1:$Q$3226,13,FALSE)</f>
        <v>61203.399937476497</v>
      </c>
      <c r="S2773" s="1">
        <f>VLOOKUP($E2773,[1]AllProteinsNorm!$A$1:$Q$3226,16,FALSE)</f>
        <v>39290.810367548103</v>
      </c>
      <c r="T2773" s="1">
        <f>VLOOKUP($E2773,[1]AllProteinsNorm!$A$1:$Q$3226,17,FALSE)</f>
        <v>58185.912462468397</v>
      </c>
      <c r="U2773" s="1">
        <f>VLOOKUP($E2773,[1]AllProteinsNorm!$A$1:$Q$3226,3,FALSE)</f>
        <v>30063.289738658001</v>
      </c>
      <c r="V2773" s="1">
        <f>VLOOKUP($E2773,[1]AllProteinsNorm!$A$1:$Q$3226,7,FALSE)</f>
        <v>58915.330387714799</v>
      </c>
      <c r="W2773" s="1">
        <f>VLOOKUP($E2773,[1]AllProteinsNorm!$A$1:$Q$3226,9,FALSE)</f>
        <v>38364.430626367102</v>
      </c>
      <c r="X2773" s="1">
        <f>VLOOKUP($E2773,[1]AllProteinsNorm!$A$1:$Q$3226,12,FALSE)</f>
        <v>50776.240152497703</v>
      </c>
      <c r="Y2773" s="29">
        <f>VLOOKUP($E2773,[1]AllProteinsNorm!$A$1:$Q$3226,14,FALSE)</f>
        <v>38719.055369306603</v>
      </c>
      <c r="Z2773" s="25">
        <f t="shared" si="321"/>
        <v>0.82260163347832504</v>
      </c>
      <c r="AA2773" s="1">
        <f t="shared" si="321"/>
        <v>1.0738132476259794</v>
      </c>
      <c r="AB2773" s="1">
        <f t="shared" si="321"/>
        <v>0.95036021827935524</v>
      </c>
      <c r="AC2773" s="1">
        <f t="shared" si="321"/>
        <v>0.77542100493962574</v>
      </c>
      <c r="AD2773" s="1">
        <f t="shared" si="321"/>
        <v>1.3778038956767149</v>
      </c>
      <c r="AE2773" s="1">
        <f t="shared" si="321"/>
        <v>0.94534976802916826</v>
      </c>
      <c r="AF2773" s="1">
        <f t="shared" si="321"/>
        <v>7.4293372844565109E-2</v>
      </c>
      <c r="AG2773" s="1">
        <f t="shared" si="321"/>
        <v>1.5310267417266543</v>
      </c>
      <c r="AH2773" s="1">
        <f t="shared" si="321"/>
        <v>0.98287483110872598</v>
      </c>
      <c r="AI2773" s="1">
        <f t="shared" si="321"/>
        <v>1.4555431244475139</v>
      </c>
      <c r="AJ2773" s="1">
        <f t="shared" si="321"/>
        <v>0.75204483053527083</v>
      </c>
      <c r="AK2773" s="1">
        <f t="shared" si="321"/>
        <v>1.473789796210649</v>
      </c>
      <c r="AL2773" s="1">
        <f t="shared" si="321"/>
        <v>0.95970108327460513</v>
      </c>
      <c r="AM2773" s="1">
        <f t="shared" si="321"/>
        <v>1.2701873032744135</v>
      </c>
      <c r="AN2773" s="29">
        <f t="shared" si="321"/>
        <v>0.96857215849710854</v>
      </c>
      <c r="AO2773" s="1">
        <f t="shared" si="322"/>
        <v>8621.2424102291388</v>
      </c>
      <c r="AP2773" s="1">
        <f t="shared" si="323"/>
        <v>20769.499941563146</v>
      </c>
      <c r="AQ2773" s="29">
        <f t="shared" si="324"/>
        <v>10200.639309270258</v>
      </c>
    </row>
    <row r="2774" spans="1:43" x14ac:dyDescent="0.2">
      <c r="A2774" s="26"/>
      <c r="E2774" s="25" t="s">
        <v>5407</v>
      </c>
      <c r="F2774" s="26" t="s">
        <v>5408</v>
      </c>
      <c r="G2774" s="1">
        <v>0.32496624875589603</v>
      </c>
      <c r="H2774" s="1">
        <v>0.94109791081364902</v>
      </c>
      <c r="I2774" s="1">
        <f>VLOOKUP(F2774,'[1]SUSMB vs SHAM all proteins sum'!$B$2:$E$3214,2,FALSE)</f>
        <v>8.4473354651208296E-2</v>
      </c>
      <c r="J2774" s="29">
        <f>VLOOKUP(F2774,'[1]SUSMB vs SHAM all proteins sum'!$B$2:$E$3214,3,FALSE)</f>
        <v>0.891727078800165</v>
      </c>
      <c r="K2774" s="25">
        <f>VLOOKUP($E2774,[1]AllProteinsNorm!$A$1:$Q$3226,4,FALSE)</f>
        <v>271273.61228843802</v>
      </c>
      <c r="L2774" s="1">
        <f>VLOOKUP($E2774,[1]AllProteinsNorm!$A$1:$Q$3226,5,FALSE)</f>
        <v>289904.87660638202</v>
      </c>
      <c r="M2774" s="1">
        <f>VLOOKUP($E2774,[1]AllProteinsNorm!$A$1:$Q$3226,10,FALSE)</f>
        <v>315237.45359844802</v>
      </c>
      <c r="N2774" s="1">
        <f>VLOOKUP($E2774,[1]AllProteinsNorm!$A$1:$Q$3226,11,FALSE)</f>
        <v>275105.95592620998</v>
      </c>
      <c r="O2774" s="1">
        <f>VLOOKUP($E2774,[1]AllProteinsNorm!$A$1:$Q$3226,15,FALSE)</f>
        <v>309633.06458123901</v>
      </c>
      <c r="P2774" s="1">
        <f>VLOOKUP($E2774,[1]AllProteinsNorm!$A$1:$Q$3226,6,FALSE)</f>
        <v>278571.85508574999</v>
      </c>
      <c r="Q2774" s="1">
        <f>VLOOKUP($E2774,[1]AllProteinsNorm!$A$1:$Q$3226,8,FALSE)</f>
        <v>234422.159372316</v>
      </c>
      <c r="R2774" s="1">
        <f>VLOOKUP($E2774,[1]AllProteinsNorm!$A$1:$Q$3226,13,FALSE)</f>
        <v>309760.34412782901</v>
      </c>
      <c r="S2774" s="1">
        <f>VLOOKUP($E2774,[1]AllProteinsNorm!$A$1:$Q$3226,16,FALSE)</f>
        <v>296555.53802110098</v>
      </c>
      <c r="T2774" s="1">
        <f>VLOOKUP($E2774,[1]AllProteinsNorm!$A$1:$Q$3226,17,FALSE)</f>
        <v>259869.01329978701</v>
      </c>
      <c r="U2774" s="1">
        <f>VLOOKUP($E2774,[1]AllProteinsNorm!$A$1:$Q$3226,3,FALSE)</f>
        <v>217451.578107743</v>
      </c>
      <c r="V2774" s="1">
        <f>VLOOKUP($E2774,[1]AllProteinsNorm!$A$1:$Q$3226,7,FALSE)</f>
        <v>263477.715927176</v>
      </c>
      <c r="W2774" s="1">
        <f>VLOOKUP($E2774,[1]AllProteinsNorm!$A$1:$Q$3226,9,FALSE)</f>
        <v>263309.976805354</v>
      </c>
      <c r="X2774" s="1">
        <f>VLOOKUP($E2774,[1]AllProteinsNorm!$A$1:$Q$3226,12,FALSE)</f>
        <v>295565.77333481499</v>
      </c>
      <c r="Y2774" s="29">
        <f>VLOOKUP($E2774,[1]AllProteinsNorm!$A$1:$Q$3226,14,FALSE)</f>
        <v>267042.306885814</v>
      </c>
      <c r="Z2774" s="25">
        <f t="shared" si="321"/>
        <v>0.9282848813357002</v>
      </c>
      <c r="AA2774" s="1">
        <f t="shared" si="321"/>
        <v>0.99204014614239022</v>
      </c>
      <c r="AB2774" s="1">
        <f t="shared" si="321"/>
        <v>1.0787269714057472</v>
      </c>
      <c r="AC2774" s="1">
        <f t="shared" si="321"/>
        <v>0.94139897167797859</v>
      </c>
      <c r="AD2774" s="1">
        <f t="shared" si="321"/>
        <v>1.0595490294381837</v>
      </c>
      <c r="AE2774" s="1">
        <f t="shared" si="321"/>
        <v>0.95325910714376871</v>
      </c>
      <c r="AF2774" s="1">
        <f t="shared" si="321"/>
        <v>0.80218103249942885</v>
      </c>
      <c r="AG2774" s="1">
        <f t="shared" si="321"/>
        <v>1.059984573750091</v>
      </c>
      <c r="AH2774" s="1">
        <f t="shared" si="321"/>
        <v>1.0147983804950995</v>
      </c>
      <c r="AI2774" s="1">
        <f t="shared" si="321"/>
        <v>0.88925890778245764</v>
      </c>
      <c r="AJ2774" s="1">
        <f t="shared" si="321"/>
        <v>0.7441085429473242</v>
      </c>
      <c r="AK2774" s="1">
        <f t="shared" si="321"/>
        <v>0.90160770965073433</v>
      </c>
      <c r="AL2774" s="1">
        <f t="shared" si="321"/>
        <v>0.90103371467391979</v>
      </c>
      <c r="AM2774" s="1">
        <f t="shared" si="321"/>
        <v>1.0114114547023234</v>
      </c>
      <c r="AN2774" s="29">
        <f t="shared" si="321"/>
        <v>0.91380556357075093</v>
      </c>
      <c r="AO2774" s="1">
        <f t="shared" si="322"/>
        <v>17720.151484291539</v>
      </c>
      <c r="AP2774" s="1">
        <f t="shared" si="323"/>
        <v>26674.692661561323</v>
      </c>
      <c r="AQ2774" s="29">
        <f t="shared" si="324"/>
        <v>25054.180233688679</v>
      </c>
    </row>
    <row r="2775" spans="1:43" x14ac:dyDescent="0.2">
      <c r="A2775" s="26"/>
      <c r="E2775" s="25" t="s">
        <v>5409</v>
      </c>
      <c r="F2775" s="26" t="s">
        <v>5410</v>
      </c>
      <c r="G2775" s="1">
        <v>5.9210932238135103E-2</v>
      </c>
      <c r="H2775" s="1">
        <v>1.1645979025064199</v>
      </c>
      <c r="I2775" s="1">
        <f>VLOOKUP(F2775,'[1]SUSMB vs SHAM all proteins sum'!$B$2:$E$3214,2,FALSE)</f>
        <v>0.16379870296780999</v>
      </c>
      <c r="J2775" s="29">
        <f>VLOOKUP(F2775,'[1]SUSMB vs SHAM all proteins sum'!$B$2:$E$3214,3,FALSE)</f>
        <v>1.1368375116859499</v>
      </c>
      <c r="K2775" s="25">
        <f>VLOOKUP($E2775,[1]AllProteinsNorm!$A$1:$Q$3226,4,FALSE)</f>
        <v>299668.46331465902</v>
      </c>
      <c r="L2775" s="1">
        <f>VLOOKUP($E2775,[1]AllProteinsNorm!$A$1:$Q$3226,5,FALSE)</f>
        <v>324718.51995816699</v>
      </c>
      <c r="M2775" s="1">
        <f>VLOOKUP($E2775,[1]AllProteinsNorm!$A$1:$Q$3226,10,FALSE)</f>
        <v>295794.09651617199</v>
      </c>
      <c r="N2775" s="1">
        <f>VLOOKUP($E2775,[1]AllProteinsNorm!$A$1:$Q$3226,11,FALSE)</f>
        <v>310876.45880716498</v>
      </c>
      <c r="O2775" s="1">
        <f>VLOOKUP($E2775,[1]AllProteinsNorm!$A$1:$Q$3226,15,FALSE)</f>
        <v>394236.25148890499</v>
      </c>
      <c r="P2775" s="1">
        <f>VLOOKUP($E2775,[1]AllProteinsNorm!$A$1:$Q$3226,6,FALSE)</f>
        <v>365557.826086997</v>
      </c>
      <c r="Q2775" s="1">
        <f>VLOOKUP($E2775,[1]AllProteinsNorm!$A$1:$Q$3226,8,FALSE)</f>
        <v>403804.35121941997</v>
      </c>
      <c r="R2775" s="1">
        <f>VLOOKUP($E2775,[1]AllProteinsNorm!$A$1:$Q$3226,13,FALSE)</f>
        <v>395628.60764555499</v>
      </c>
      <c r="S2775" s="1">
        <f>VLOOKUP($E2775,[1]AllProteinsNorm!$A$1:$Q$3226,16,FALSE)</f>
        <v>318787.316150609</v>
      </c>
      <c r="T2775" s="1">
        <f>VLOOKUP($E2775,[1]AllProteinsNorm!$A$1:$Q$3226,17,FALSE)</f>
        <v>405925.38496619498</v>
      </c>
      <c r="U2775" s="1">
        <f>VLOOKUP($E2775,[1]AllProteinsNorm!$A$1:$Q$3226,3,FALSE)</f>
        <v>304603.06437863898</v>
      </c>
      <c r="V2775" s="1">
        <f>VLOOKUP($E2775,[1]AllProteinsNorm!$A$1:$Q$3226,7,FALSE)</f>
        <v>343444.01596195099</v>
      </c>
      <c r="W2775" s="1">
        <f>VLOOKUP($E2775,[1]AllProteinsNorm!$A$1:$Q$3226,9,FALSE)</f>
        <v>371561.262101712</v>
      </c>
      <c r="X2775" s="1">
        <f>VLOOKUP($E2775,[1]AllProteinsNorm!$A$1:$Q$3226,12,FALSE)</f>
        <v>453654.68010159902</v>
      </c>
      <c r="Y2775" s="29">
        <f>VLOOKUP($E2775,[1]AllProteinsNorm!$A$1:$Q$3226,14,FALSE)</f>
        <v>379863.814147069</v>
      </c>
      <c r="Z2775" s="25">
        <f t="shared" si="321"/>
        <v>0.92189013808689424</v>
      </c>
      <c r="AA2775" s="1">
        <f t="shared" si="321"/>
        <v>0.99895330290153628</v>
      </c>
      <c r="AB2775" s="1">
        <f t="shared" si="321"/>
        <v>0.90997116435389225</v>
      </c>
      <c r="AC2775" s="1">
        <f t="shared" si="321"/>
        <v>0.9563700443071701</v>
      </c>
      <c r="AD2775" s="1">
        <f t="shared" si="321"/>
        <v>1.2128153503505068</v>
      </c>
      <c r="AE2775" s="1">
        <f t="shared" si="321"/>
        <v>1.1245899920280371</v>
      </c>
      <c r="AF2775" s="1">
        <f t="shared" si="321"/>
        <v>1.2422503355479038</v>
      </c>
      <c r="AG2775" s="1">
        <f t="shared" si="321"/>
        <v>1.2170987487279077</v>
      </c>
      <c r="AH2775" s="1">
        <f t="shared" si="321"/>
        <v>0.98070674389866352</v>
      </c>
      <c r="AI2775" s="1">
        <f t="shared" si="321"/>
        <v>1.2487754135360007</v>
      </c>
      <c r="AJ2775" s="1">
        <f t="shared" si="321"/>
        <v>0.93707078140837552</v>
      </c>
      <c r="AK2775" s="1">
        <f t="shared" si="321"/>
        <v>1.0565597987794413</v>
      </c>
      <c r="AL2775" s="1">
        <f t="shared" si="321"/>
        <v>1.1430587638012955</v>
      </c>
      <c r="AM2775" s="1">
        <f t="shared" si="321"/>
        <v>1.3956082367048688</v>
      </c>
      <c r="AN2775" s="29">
        <f t="shared" si="321"/>
        <v>1.1686004600041784</v>
      </c>
      <c r="AO2775" s="1">
        <f t="shared" si="322"/>
        <v>36021.844632664826</v>
      </c>
      <c r="AP2775" s="1">
        <f t="shared" si="323"/>
        <v>32916.231592068223</v>
      </c>
      <c r="AQ2775" s="29">
        <f t="shared" si="324"/>
        <v>49148.472869732148</v>
      </c>
    </row>
    <row r="2776" spans="1:43" x14ac:dyDescent="0.2">
      <c r="A2776" s="26"/>
      <c r="E2776" s="25" t="s">
        <v>5411</v>
      </c>
      <c r="F2776" s="26" t="s">
        <v>5412</v>
      </c>
      <c r="G2776" s="43">
        <v>3.4555419147015397E-2</v>
      </c>
      <c r="H2776" s="1">
        <v>1.08843466957996</v>
      </c>
      <c r="I2776" s="1">
        <f>VLOOKUP(F2776,'[1]SUSMB vs SHAM all proteins sum'!$B$2:$E$3214,2,FALSE)</f>
        <v>0.75921004094410105</v>
      </c>
      <c r="J2776" s="29">
        <f>VLOOKUP(F2776,'[1]SUSMB vs SHAM all proteins sum'!$B$2:$E$3214,3,FALSE)</f>
        <v>1.01270021885532</v>
      </c>
      <c r="K2776" s="25">
        <f>VLOOKUP($E2776,[1]AllProteinsNorm!$A$1:$Q$3226,4,FALSE)</f>
        <v>15053458.4995079</v>
      </c>
      <c r="L2776" s="1">
        <f>VLOOKUP($E2776,[1]AllProteinsNorm!$A$1:$Q$3226,5,FALSE)</f>
        <v>14467204.242690399</v>
      </c>
      <c r="M2776" s="1">
        <f>VLOOKUP($E2776,[1]AllProteinsNorm!$A$1:$Q$3226,10,FALSE)</f>
        <v>15643415.41092</v>
      </c>
      <c r="N2776" s="1">
        <f>VLOOKUP($E2776,[1]AllProteinsNorm!$A$1:$Q$3226,11,FALSE)</f>
        <v>13904808.592807701</v>
      </c>
      <c r="O2776" s="1">
        <f>VLOOKUP($E2776,[1]AllProteinsNorm!$A$1:$Q$3226,15,FALSE)</f>
        <v>16642783.1292486</v>
      </c>
      <c r="P2776" s="1">
        <f>VLOOKUP($E2776,[1]AllProteinsNorm!$A$1:$Q$3226,6,FALSE)</f>
        <v>16253698.950521899</v>
      </c>
      <c r="Q2776" s="1">
        <f>VLOOKUP($E2776,[1]AllProteinsNorm!$A$1:$Q$3226,8,FALSE)</f>
        <v>17156218.381727301</v>
      </c>
      <c r="R2776" s="1">
        <f>VLOOKUP($E2776,[1]AllProteinsNorm!$A$1:$Q$3226,13,FALSE)</f>
        <v>16317583.9413992</v>
      </c>
      <c r="S2776" s="1">
        <f>VLOOKUP($E2776,[1]AllProteinsNorm!$A$1:$Q$3226,16,FALSE)</f>
        <v>15981175.2584814</v>
      </c>
      <c r="T2776" s="1">
        <f>VLOOKUP($E2776,[1]AllProteinsNorm!$A$1:$Q$3226,17,FALSE)</f>
        <v>16562158.4901953</v>
      </c>
      <c r="U2776" s="1">
        <f>VLOOKUP($E2776,[1]AllProteinsNorm!$A$1:$Q$3226,3,FALSE)</f>
        <v>16324445.655471601</v>
      </c>
      <c r="V2776" s="1">
        <f>VLOOKUP($E2776,[1]AllProteinsNorm!$A$1:$Q$3226,7,FALSE)</f>
        <v>14599777.877623901</v>
      </c>
      <c r="W2776" s="1">
        <f>VLOOKUP($E2776,[1]AllProteinsNorm!$A$1:$Q$3226,9,FALSE)</f>
        <v>14451531.204757299</v>
      </c>
      <c r="X2776" s="1">
        <f>VLOOKUP($E2776,[1]AllProteinsNorm!$A$1:$Q$3226,12,FALSE)</f>
        <v>16093870.9501344</v>
      </c>
      <c r="Y2776" s="29">
        <f>VLOOKUP($E2776,[1]AllProteinsNorm!$A$1:$Q$3226,14,FALSE)</f>
        <v>15149172.056018</v>
      </c>
      <c r="Z2776" s="25">
        <f t="shared" si="321"/>
        <v>0.99413066204499601</v>
      </c>
      <c r="AA2776" s="1">
        <f t="shared" si="321"/>
        <v>0.95541442069250337</v>
      </c>
      <c r="AB2776" s="1">
        <f t="shared" si="321"/>
        <v>1.0330914267715408</v>
      </c>
      <c r="AC2776" s="1">
        <f t="shared" si="321"/>
        <v>0.91827380215840448</v>
      </c>
      <c r="AD2776" s="1">
        <f t="shared" si="321"/>
        <v>1.0990896883325558</v>
      </c>
      <c r="AE2776" s="1">
        <f t="shared" si="321"/>
        <v>1.0733945623785133</v>
      </c>
      <c r="AF2776" s="1">
        <f t="shared" si="321"/>
        <v>1.1329969613675581</v>
      </c>
      <c r="AG2776" s="1">
        <f t="shared" si="321"/>
        <v>1.0776135282910753</v>
      </c>
      <c r="AH2776" s="1">
        <f t="shared" si="321"/>
        <v>1.055397092999631</v>
      </c>
      <c r="AI2776" s="1">
        <f t="shared" si="321"/>
        <v>1.0937652357622833</v>
      </c>
      <c r="AJ2776" s="1">
        <f t="shared" si="321"/>
        <v>1.0780666760081783</v>
      </c>
      <c r="AK2776" s="1">
        <f t="shared" si="321"/>
        <v>0.96416958585740298</v>
      </c>
      <c r="AL2776" s="1">
        <f t="shared" si="321"/>
        <v>0.95437937299385012</v>
      </c>
      <c r="AM2776" s="1">
        <f t="shared" si="321"/>
        <v>1.0628395184433441</v>
      </c>
      <c r="AN2776" s="29">
        <f t="shared" si="321"/>
        <v>1.0004515869874722</v>
      </c>
      <c r="AO2776" s="1">
        <f t="shared" si="322"/>
        <v>948430.10781728826</v>
      </c>
      <c r="AP2776" s="1">
        <f t="shared" si="323"/>
        <v>396762.36284277652</v>
      </c>
      <c r="AQ2776" s="29">
        <f t="shared" si="324"/>
        <v>762870.4728244649</v>
      </c>
    </row>
    <row r="2777" spans="1:43" x14ac:dyDescent="0.2">
      <c r="A2777" s="26"/>
      <c r="E2777" s="25" t="s">
        <v>5413</v>
      </c>
      <c r="F2777" s="26" t="s">
        <v>5414</v>
      </c>
      <c r="G2777" s="1">
        <v>0.82378532388237502</v>
      </c>
      <c r="H2777" s="1">
        <v>0.96576297019736801</v>
      </c>
      <c r="I2777" s="1">
        <f>VLOOKUP(F2777,'[1]SUSMB vs SHAM all proteins sum'!$B$2:$E$3214,2,FALSE)</f>
        <v>0.440263680305781</v>
      </c>
      <c r="J2777" s="29">
        <f>VLOOKUP(F2777,'[1]SUSMB vs SHAM all proteins sum'!$B$2:$E$3214,3,FALSE)</f>
        <v>0.70890886344994697</v>
      </c>
      <c r="K2777" s="25">
        <f>VLOOKUP($E2777,[1]AllProteinsNorm!$A$1:$Q$3226,4,FALSE)</f>
        <v>63172.522805774999</v>
      </c>
      <c r="L2777" s="1">
        <f>VLOOKUP($E2777,[1]AllProteinsNorm!$A$1:$Q$3226,5,FALSE)</f>
        <v>54704.430955505697</v>
      </c>
      <c r="M2777" s="1">
        <f>VLOOKUP($E2777,[1]AllProteinsNorm!$A$1:$Q$3226,10,FALSE)</f>
        <v>56249.693206469601</v>
      </c>
      <c r="N2777" s="1">
        <f>VLOOKUP($E2777,[1]AllProteinsNorm!$A$1:$Q$3226,11,FALSE)</f>
        <v>51057.803705953404</v>
      </c>
      <c r="O2777" s="1">
        <f>VLOOKUP($E2777,[1]AllProteinsNorm!$A$1:$Q$3226,15,FALSE)</f>
        <v>79358.591734751506</v>
      </c>
      <c r="P2777" s="1">
        <f>VLOOKUP($E2777,[1]AllProteinsNorm!$A$1:$Q$3226,6,FALSE)</f>
        <v>42106.008433478797</v>
      </c>
      <c r="Q2777" s="1">
        <f>VLOOKUP($E2777,[1]AllProteinsNorm!$A$1:$Q$3226,8,FALSE)</f>
        <v>42785.407936498399</v>
      </c>
      <c r="R2777" s="1">
        <f>VLOOKUP($E2777,[1]AllProteinsNorm!$A$1:$Q$3226,13,FALSE)</f>
        <v>71224.284441219599</v>
      </c>
      <c r="S2777" s="1">
        <f>VLOOKUP($E2777,[1]AllProteinsNorm!$A$1:$Q$3226,16,FALSE)</f>
        <v>66846.443536075996</v>
      </c>
      <c r="T2777" s="1">
        <f>VLOOKUP($E2777,[1]AllProteinsNorm!$A$1:$Q$3226,17,FALSE)</f>
        <v>77149.579162492097</v>
      </c>
      <c r="U2777" s="1">
        <f>VLOOKUP($E2777,[1]AllProteinsNorm!$A$1:$Q$3226,3,FALSE)</f>
        <v>23962.687297676701</v>
      </c>
      <c r="V2777" s="1">
        <f>VLOOKUP($E2777,[1]AllProteinsNorm!$A$1:$Q$3226,7,FALSE)</f>
        <v>52384.322436799397</v>
      </c>
      <c r="W2777" s="1">
        <f>VLOOKUP($E2777,[1]AllProteinsNorm!$A$1:$Q$3226,9,FALSE)</f>
        <v>75354.337800388006</v>
      </c>
      <c r="X2777" s="1">
        <f>VLOOKUP($E2777,[1]AllProteinsNorm!$A$1:$Q$3226,12,FALSE)</f>
        <v>124779.16241463499</v>
      </c>
      <c r="Y2777" s="29">
        <f>VLOOKUP($E2777,[1]AllProteinsNorm!$A$1:$Q$3226,14,FALSE)</f>
        <v>11947.906686062401</v>
      </c>
      <c r="Z2777" s="25">
        <f t="shared" ref="Z2777:AN2793" si="325">K2777/AVERAGE($K2777:$O2777)</f>
        <v>1.0371690370297082</v>
      </c>
      <c r="AA2777" s="1">
        <f t="shared" si="325"/>
        <v>0.89813956219258739</v>
      </c>
      <c r="AB2777" s="1">
        <f t="shared" si="325"/>
        <v>0.92350974039044276</v>
      </c>
      <c r="AC2777" s="1">
        <f t="shared" si="325"/>
        <v>0.83826908837198677</v>
      </c>
      <c r="AD2777" s="1">
        <f t="shared" si="325"/>
        <v>1.3029125720152759</v>
      </c>
      <c r="AE2777" s="1">
        <f t="shared" si="325"/>
        <v>0.69129815116586935</v>
      </c>
      <c r="AF2777" s="1">
        <f t="shared" si="325"/>
        <v>0.7024525597126321</v>
      </c>
      <c r="AG2777" s="1">
        <f t="shared" si="325"/>
        <v>1.1693631855442803</v>
      </c>
      <c r="AH2777" s="1">
        <f t="shared" si="325"/>
        <v>1.0974876163222456</v>
      </c>
      <c r="AI2777" s="1">
        <f t="shared" si="325"/>
        <v>1.2666449141697771</v>
      </c>
      <c r="AJ2777" s="1">
        <f t="shared" si="325"/>
        <v>0.3934203702072725</v>
      </c>
      <c r="AK2777" s="1">
        <f t="shared" si="325"/>
        <v>0.86004792660049012</v>
      </c>
      <c r="AL2777" s="1">
        <f t="shared" si="325"/>
        <v>1.2371705688045611</v>
      </c>
      <c r="AM2777" s="1">
        <f t="shared" si="325"/>
        <v>2.0486293403360758</v>
      </c>
      <c r="AN2777" s="29">
        <f t="shared" si="325"/>
        <v>0.19616121569505091</v>
      </c>
      <c r="AO2777" s="1">
        <f t="shared" si="322"/>
        <v>10027.590489771905</v>
      </c>
      <c r="AP2777" s="1">
        <f t="shared" si="323"/>
        <v>14720.740697584772</v>
      </c>
      <c r="AQ2777" s="29">
        <f t="shared" si="324"/>
        <v>40177.121319280923</v>
      </c>
    </row>
    <row r="2778" spans="1:43" x14ac:dyDescent="0.2">
      <c r="A2778" s="26"/>
      <c r="E2778" s="25" t="s">
        <v>5415</v>
      </c>
      <c r="F2778" s="26" t="s">
        <v>5416</v>
      </c>
      <c r="G2778" s="1">
        <v>0.99910677464050801</v>
      </c>
      <c r="H2778" s="1">
        <v>1.0000489375409101</v>
      </c>
      <c r="I2778" s="1">
        <f>VLOOKUP(F2778,'[1]SUSMB vs SHAM all proteins sum'!$B$2:$E$3214,2,FALSE)</f>
        <v>0.33840692411976497</v>
      </c>
      <c r="J2778" s="29">
        <f>VLOOKUP(F2778,'[1]SUSMB vs SHAM all proteins sum'!$B$2:$E$3214,3,FALSE)</f>
        <v>0.95188429019549303</v>
      </c>
      <c r="K2778" s="25">
        <f>VLOOKUP($E2778,[1]AllProteinsNorm!$A$1:$Q$3226,4,FALSE)</f>
        <v>1796089.0569343299</v>
      </c>
      <c r="L2778" s="1">
        <f>VLOOKUP($E2778,[1]AllProteinsNorm!$A$1:$Q$3226,5,FALSE)</f>
        <v>1982157.46037898</v>
      </c>
      <c r="M2778" s="1">
        <f>VLOOKUP($E2778,[1]AllProteinsNorm!$A$1:$Q$3226,10,FALSE)</f>
        <v>1779473.3644386199</v>
      </c>
      <c r="N2778" s="1">
        <f>VLOOKUP($E2778,[1]AllProteinsNorm!$A$1:$Q$3226,11,FALSE)</f>
        <v>1664759.33686168</v>
      </c>
      <c r="O2778" s="1">
        <f>VLOOKUP($E2778,[1]AllProteinsNorm!$A$1:$Q$3226,15,FALSE)</f>
        <v>1769279.8614878701</v>
      </c>
      <c r="P2778" s="1">
        <f>VLOOKUP($E2778,[1]AllProteinsNorm!$A$1:$Q$3226,6,FALSE)</f>
        <v>1773410.6964787799</v>
      </c>
      <c r="Q2778" s="1">
        <f>VLOOKUP($E2778,[1]AllProteinsNorm!$A$1:$Q$3226,8,FALSE)</f>
        <v>1906249.8607513099</v>
      </c>
      <c r="R2778" s="1">
        <f>VLOOKUP($E2778,[1]AllProteinsNorm!$A$1:$Q$3226,13,FALSE)</f>
        <v>1956586.70037736</v>
      </c>
      <c r="S2778" s="1">
        <f>VLOOKUP($E2778,[1]AllProteinsNorm!$A$1:$Q$3226,16,FALSE)</f>
        <v>1666648.66563838</v>
      </c>
      <c r="T2778" s="1">
        <f>VLOOKUP($E2778,[1]AllProteinsNorm!$A$1:$Q$3226,17,FALSE)</f>
        <v>1693087.7319015199</v>
      </c>
      <c r="U2778" s="1">
        <f>VLOOKUP($E2778,[1]AllProteinsNorm!$A$1:$Q$3226,3,FALSE)</f>
        <v>1513831.5712865901</v>
      </c>
      <c r="V2778" s="1">
        <f>VLOOKUP($E2778,[1]AllProteinsNorm!$A$1:$Q$3226,7,FALSE)</f>
        <v>1611540.58580517</v>
      </c>
      <c r="W2778" s="1">
        <f>VLOOKUP($E2778,[1]AllProteinsNorm!$A$1:$Q$3226,9,FALSE)</f>
        <v>1866415.86817743</v>
      </c>
      <c r="X2778" s="1">
        <f>VLOOKUP($E2778,[1]AllProteinsNorm!$A$1:$Q$3226,12,FALSE)</f>
        <v>1829196.68430251</v>
      </c>
      <c r="Y2778" s="29">
        <f>VLOOKUP($E2778,[1]AllProteinsNorm!$A$1:$Q$3226,14,FALSE)</f>
        <v>1750808.5984008999</v>
      </c>
      <c r="Z2778" s="25">
        <f t="shared" si="325"/>
        <v>0.99874175950122279</v>
      </c>
      <c r="AA2778" s="1">
        <f t="shared" si="325"/>
        <v>1.1022078342631758</v>
      </c>
      <c r="AB2778" s="1">
        <f t="shared" si="325"/>
        <v>0.9895023590970905</v>
      </c>
      <c r="AC2778" s="1">
        <f t="shared" si="325"/>
        <v>0.92571393541100722</v>
      </c>
      <c r="AD2778" s="1">
        <f t="shared" si="325"/>
        <v>0.98383411172750301</v>
      </c>
      <c r="AE2778" s="1">
        <f t="shared" si="325"/>
        <v>0.98613112333230191</v>
      </c>
      <c r="AF2778" s="1">
        <f t="shared" si="325"/>
        <v>1.0599982960896879</v>
      </c>
      <c r="AG2778" s="1">
        <f t="shared" si="325"/>
        <v>1.0879888367489923</v>
      </c>
      <c r="AH2778" s="1">
        <f t="shared" si="325"/>
        <v>0.92676452448922275</v>
      </c>
      <c r="AI2778" s="1">
        <f t="shared" si="325"/>
        <v>0.94146635648205768</v>
      </c>
      <c r="AJ2778" s="1">
        <f t="shared" si="325"/>
        <v>0.84178832962543348</v>
      </c>
      <c r="AK2778" s="1">
        <f t="shared" si="325"/>
        <v>0.89612086547751579</v>
      </c>
      <c r="AL2778" s="1">
        <f t="shared" si="325"/>
        <v>1.0378480181412766</v>
      </c>
      <c r="AM2778" s="1">
        <f t="shared" si="325"/>
        <v>1.0171517430613064</v>
      </c>
      <c r="AN2778" s="29">
        <f t="shared" si="325"/>
        <v>0.97356289398110762</v>
      </c>
      <c r="AO2778" s="1">
        <f t="shared" si="322"/>
        <v>102798.98826252575</v>
      </c>
      <c r="AP2778" s="1">
        <f t="shared" si="323"/>
        <v>114651.64974589436</v>
      </c>
      <c r="AQ2778" s="29">
        <f t="shared" si="324"/>
        <v>132981.52810285863</v>
      </c>
    </row>
    <row r="2779" spans="1:43" x14ac:dyDescent="0.2">
      <c r="A2779" s="26"/>
      <c r="E2779" s="25" t="s">
        <v>5417</v>
      </c>
      <c r="F2779" s="26" t="s">
        <v>5418</v>
      </c>
      <c r="G2779" s="1">
        <v>0.53600509263208396</v>
      </c>
      <c r="H2779" s="1">
        <v>1.0763812961559101</v>
      </c>
      <c r="I2779" s="1">
        <f>VLOOKUP(F2779,'[1]SUSMB vs SHAM all proteins sum'!$B$2:$E$3214,2,FALSE)</f>
        <v>0.57172560957674201</v>
      </c>
      <c r="J2779" s="29">
        <f>VLOOKUP(F2779,'[1]SUSMB vs SHAM all proteins sum'!$B$2:$E$3214,3,FALSE)</f>
        <v>0.92686515661941304</v>
      </c>
      <c r="K2779" s="25">
        <f>VLOOKUP($E2779,[1]AllProteinsNorm!$A$1:$Q$3226,4,FALSE)</f>
        <v>294694.70860590303</v>
      </c>
      <c r="L2779" s="1">
        <f>VLOOKUP($E2779,[1]AllProteinsNorm!$A$1:$Q$3226,5,FALSE)</f>
        <v>295038.63695633103</v>
      </c>
      <c r="M2779" s="1">
        <f>VLOOKUP($E2779,[1]AllProteinsNorm!$A$1:$Q$3226,10,FALSE)</f>
        <v>276890.32702513703</v>
      </c>
      <c r="N2779" s="1">
        <f>VLOOKUP($E2779,[1]AllProteinsNorm!$A$1:$Q$3226,11,FALSE)</f>
        <v>169144.553809025</v>
      </c>
      <c r="O2779" s="1">
        <f>VLOOKUP($E2779,[1]AllProteinsNorm!$A$1:$Q$3226,15,FALSE)</f>
        <v>284910.52392274601</v>
      </c>
      <c r="P2779" s="1">
        <f>VLOOKUP($E2779,[1]AllProteinsNorm!$A$1:$Q$3226,6,FALSE)</f>
        <v>263432.29185999901</v>
      </c>
      <c r="Q2779" s="1">
        <f>VLOOKUP($E2779,[1]AllProteinsNorm!$A$1:$Q$3226,8,FALSE)</f>
        <v>305863.75882842398</v>
      </c>
      <c r="R2779" s="1">
        <f>VLOOKUP($E2779,[1]AllProteinsNorm!$A$1:$Q$3226,13,FALSE)</f>
        <v>306796.94522757601</v>
      </c>
      <c r="S2779" s="1">
        <f>VLOOKUP($E2779,[1]AllProteinsNorm!$A$1:$Q$3226,16,FALSE)</f>
        <v>262873.70720632997</v>
      </c>
      <c r="T2779" s="1">
        <f>VLOOKUP($E2779,[1]AllProteinsNorm!$A$1:$Q$3226,17,FALSE)</f>
        <v>257965.14235755199</v>
      </c>
      <c r="U2779" s="1">
        <f>VLOOKUP($E2779,[1]AllProteinsNorm!$A$1:$Q$3226,3,FALSE)</f>
        <v>188951.968518557</v>
      </c>
      <c r="V2779" s="1">
        <f>VLOOKUP($E2779,[1]AllProteinsNorm!$A$1:$Q$3226,7,FALSE)</f>
        <v>251358.20334147001</v>
      </c>
      <c r="W2779" s="1">
        <f>VLOOKUP($E2779,[1]AllProteinsNorm!$A$1:$Q$3226,9,FALSE)</f>
        <v>246146.507543921</v>
      </c>
      <c r="X2779" s="1">
        <f>VLOOKUP($E2779,[1]AllProteinsNorm!$A$1:$Q$3226,12,FALSE)</f>
        <v>294281.23212485202</v>
      </c>
      <c r="Y2779" s="29">
        <f>VLOOKUP($E2779,[1]AllProteinsNorm!$A$1:$Q$3226,14,FALSE)</f>
        <v>230678.74389670399</v>
      </c>
      <c r="Z2779" s="25">
        <f t="shared" si="325"/>
        <v>1.115694140360364</v>
      </c>
      <c r="AA2779" s="1">
        <f t="shared" si="325"/>
        <v>1.1169962297229168</v>
      </c>
      <c r="AB2779" s="1">
        <f t="shared" si="325"/>
        <v>1.0482879616190783</v>
      </c>
      <c r="AC2779" s="1">
        <f t="shared" si="325"/>
        <v>0.64036978624874219</v>
      </c>
      <c r="AD2779" s="1">
        <f t="shared" si="325"/>
        <v>1.0786518820488986</v>
      </c>
      <c r="AE2779" s="1">
        <f t="shared" si="325"/>
        <v>0.99733675504486075</v>
      </c>
      <c r="AF2779" s="1">
        <f t="shared" si="325"/>
        <v>1.1579794054932435</v>
      </c>
      <c r="AG2779" s="1">
        <f t="shared" si="325"/>
        <v>1.1615123857843495</v>
      </c>
      <c r="AH2779" s="1">
        <f t="shared" si="325"/>
        <v>0.99522199150552892</v>
      </c>
      <c r="AI2779" s="1">
        <f t="shared" si="325"/>
        <v>0.97663849855695295</v>
      </c>
      <c r="AJ2779" s="1">
        <f t="shared" si="325"/>
        <v>0.71535931229641103</v>
      </c>
      <c r="AK2779" s="1">
        <f t="shared" si="325"/>
        <v>0.95162507642653171</v>
      </c>
      <c r="AL2779" s="1">
        <f t="shared" si="325"/>
        <v>0.93189395030562761</v>
      </c>
      <c r="AM2779" s="1">
        <f t="shared" si="325"/>
        <v>1.1141287465015202</v>
      </c>
      <c r="AN2779" s="29">
        <f t="shared" si="325"/>
        <v>0.87333404827237682</v>
      </c>
      <c r="AO2779" s="1">
        <f t="shared" si="322"/>
        <v>47971.733747565908</v>
      </c>
      <c r="AP2779" s="1">
        <f t="shared" si="323"/>
        <v>22083.75597140324</v>
      </c>
      <c r="AQ2779" s="29">
        <f t="shared" si="324"/>
        <v>33999.881847966521</v>
      </c>
    </row>
    <row r="2780" spans="1:43" x14ac:dyDescent="0.2">
      <c r="A2780" s="26"/>
      <c r="E2780" s="25" t="s">
        <v>5419</v>
      </c>
      <c r="F2780" s="26" t="s">
        <v>5420</v>
      </c>
      <c r="G2780" s="1">
        <v>0.37265289217393799</v>
      </c>
      <c r="H2780" s="1">
        <v>0.946203809785783</v>
      </c>
      <c r="I2780" s="1">
        <f>VLOOKUP(F2780,'[1]SUSMB vs SHAM all proteins sum'!$B$2:$E$3214,2,FALSE)</f>
        <v>0.62372034138895605</v>
      </c>
      <c r="J2780" s="29">
        <f>VLOOKUP(F2780,'[1]SUSMB vs SHAM all proteins sum'!$B$2:$E$3214,3,FALSE)</f>
        <v>0.95736499924561902</v>
      </c>
      <c r="K2780" s="25">
        <f>VLOOKUP($E2780,[1]AllProteinsNorm!$A$1:$Q$3226,4,FALSE)</f>
        <v>1700600.6718729499</v>
      </c>
      <c r="L2780" s="1">
        <f>VLOOKUP($E2780,[1]AllProteinsNorm!$A$1:$Q$3226,5,FALSE)</f>
        <v>1399747.7020026799</v>
      </c>
      <c r="M2780" s="1">
        <f>VLOOKUP($E2780,[1]AllProteinsNorm!$A$1:$Q$3226,10,FALSE)</f>
        <v>1838973.2721832599</v>
      </c>
      <c r="N2780" s="1">
        <f>VLOOKUP($E2780,[1]AllProteinsNorm!$A$1:$Q$3226,11,FALSE)</f>
        <v>1670998.0368906599</v>
      </c>
      <c r="O2780" s="1">
        <f>VLOOKUP($E2780,[1]AllProteinsNorm!$A$1:$Q$3226,15,FALSE)</f>
        <v>1840360.2489269499</v>
      </c>
      <c r="P2780" s="1">
        <f>VLOOKUP($E2780,[1]AllProteinsNorm!$A$1:$Q$3226,6,FALSE)</f>
        <v>1656519.2119954601</v>
      </c>
      <c r="Q2780" s="1">
        <f>VLOOKUP($E2780,[1]AllProteinsNorm!$A$1:$Q$3226,8,FALSE)</f>
        <v>1742557.19669167</v>
      </c>
      <c r="R2780" s="1">
        <f>VLOOKUP($E2780,[1]AllProteinsNorm!$A$1:$Q$3226,13,FALSE)</f>
        <v>1459296.99838753</v>
      </c>
      <c r="S2780" s="1">
        <f>VLOOKUP($E2780,[1]AllProteinsNorm!$A$1:$Q$3226,16,FALSE)</f>
        <v>1537798.0812842499</v>
      </c>
      <c r="T2780" s="1">
        <f>VLOOKUP($E2780,[1]AllProteinsNorm!$A$1:$Q$3226,17,FALSE)</f>
        <v>1576170.6972737899</v>
      </c>
      <c r="U2780" s="1">
        <f>VLOOKUP($E2780,[1]AllProteinsNorm!$A$1:$Q$3226,3,FALSE)</f>
        <v>1597111.19947822</v>
      </c>
      <c r="V2780" s="1">
        <f>VLOOKUP($E2780,[1]AllProteinsNorm!$A$1:$Q$3226,7,FALSE)</f>
        <v>1342252.81869882</v>
      </c>
      <c r="W2780" s="1">
        <f>VLOOKUP($E2780,[1]AllProteinsNorm!$A$1:$Q$3226,9,FALSE)</f>
        <v>1509549.0719965301</v>
      </c>
      <c r="X2780" s="1">
        <f>VLOOKUP($E2780,[1]AllProteinsNorm!$A$1:$Q$3226,12,FALSE)</f>
        <v>2050316.1595334399</v>
      </c>
      <c r="Y2780" s="29">
        <f>VLOOKUP($E2780,[1]AllProteinsNorm!$A$1:$Q$3226,14,FALSE)</f>
        <v>1631760.77791684</v>
      </c>
      <c r="Z2780" s="25">
        <f t="shared" si="325"/>
        <v>1.0061916233853423</v>
      </c>
      <c r="AA2780" s="1">
        <f t="shared" si="325"/>
        <v>0.82818643782895074</v>
      </c>
      <c r="AB2780" s="1">
        <f t="shared" si="325"/>
        <v>1.0880623139249044</v>
      </c>
      <c r="AC2780" s="1">
        <f t="shared" si="325"/>
        <v>0.98867668067012526</v>
      </c>
      <c r="AD2780" s="1">
        <f t="shared" si="325"/>
        <v>1.0888829441906764</v>
      </c>
      <c r="AE2780" s="1">
        <f t="shared" si="325"/>
        <v>0.98011001798030739</v>
      </c>
      <c r="AF2780" s="1">
        <f t="shared" si="325"/>
        <v>1.0310159719330001</v>
      </c>
      <c r="AG2780" s="1">
        <f t="shared" si="325"/>
        <v>0.86341987280986054</v>
      </c>
      <c r="AH2780" s="1">
        <f t="shared" si="325"/>
        <v>0.90986648037844742</v>
      </c>
      <c r="AI2780" s="1">
        <f t="shared" si="325"/>
        <v>0.93257034343968825</v>
      </c>
      <c r="AJ2780" s="1">
        <f t="shared" si="325"/>
        <v>0.94496017619470785</v>
      </c>
      <c r="AK2780" s="1">
        <f t="shared" si="325"/>
        <v>0.79416853408194832</v>
      </c>
      <c r="AL2780" s="1">
        <f t="shared" si="325"/>
        <v>0.89315243516821363</v>
      </c>
      <c r="AM2780" s="1">
        <f t="shared" si="325"/>
        <v>1.2131072150771662</v>
      </c>
      <c r="AN2780" s="29">
        <f t="shared" si="325"/>
        <v>0.96546123570586007</v>
      </c>
      <c r="AO2780" s="1">
        <f t="shared" si="322"/>
        <v>160947.81338047585</v>
      </c>
      <c r="AP2780" s="1">
        <f t="shared" si="323"/>
        <v>97568.677081486487</v>
      </c>
      <c r="AQ2780" s="29">
        <f t="shared" si="324"/>
        <v>234514.40812764375</v>
      </c>
    </row>
    <row r="2781" spans="1:43" x14ac:dyDescent="0.2">
      <c r="A2781" s="26"/>
      <c r="E2781" s="25" t="s">
        <v>5421</v>
      </c>
      <c r="F2781" s="26" t="s">
        <v>5422</v>
      </c>
      <c r="G2781" s="1">
        <v>0.153784326364516</v>
      </c>
      <c r="H2781" s="1">
        <v>0.79537291996425696</v>
      </c>
      <c r="I2781" s="1">
        <f>VLOOKUP(F2781,'[1]SUSMB vs SHAM all proteins sum'!$B$2:$E$3214,2,FALSE)</f>
        <v>0.39041240438703301</v>
      </c>
      <c r="J2781" s="29">
        <f>VLOOKUP(F2781,'[1]SUSMB vs SHAM all proteins sum'!$B$2:$E$3214,3,FALSE)</f>
        <v>0.72104724781280605</v>
      </c>
      <c r="K2781" s="25">
        <f>VLOOKUP($E2781,[1]AllProteinsNorm!$A$1:$Q$3226,4,FALSE)</f>
        <v>32633.476399379098</v>
      </c>
      <c r="L2781" s="1">
        <f>VLOOKUP($E2781,[1]AllProteinsNorm!$A$1:$Q$3226,5,FALSE)</f>
        <v>49564.276585885003</v>
      </c>
      <c r="M2781" s="1">
        <f>VLOOKUP($E2781,[1]AllProteinsNorm!$A$1:$Q$3226,10,FALSE)</f>
        <v>43574.992105485602</v>
      </c>
      <c r="N2781" s="1">
        <f>VLOOKUP($E2781,[1]AllProteinsNorm!$A$1:$Q$3226,11,FALSE)</f>
        <v>55118.1550637205</v>
      </c>
      <c r="O2781" s="1">
        <f>VLOOKUP($E2781,[1]AllProteinsNorm!$A$1:$Q$3226,15,FALSE)</f>
        <v>60516.869194137202</v>
      </c>
      <c r="P2781" s="1">
        <f>VLOOKUP($E2781,[1]AllProteinsNorm!$A$1:$Q$3226,6,FALSE)</f>
        <v>44951.1117643736</v>
      </c>
      <c r="Q2781" s="1">
        <f>VLOOKUP($E2781,[1]AllProteinsNorm!$A$1:$Q$3226,8,FALSE)</f>
        <v>40861.377649948503</v>
      </c>
      <c r="R2781" s="1">
        <f>VLOOKUP($E2781,[1]AllProteinsNorm!$A$1:$Q$3226,13,FALSE)</f>
        <v>25764.229940344001</v>
      </c>
      <c r="S2781" s="1">
        <f>VLOOKUP($E2781,[1]AllProteinsNorm!$A$1:$Q$3226,16,FALSE)</f>
        <v>41477.599576968198</v>
      </c>
      <c r="T2781" s="1">
        <f>VLOOKUP($E2781,[1]AllProteinsNorm!$A$1:$Q$3226,17,FALSE)</f>
        <v>38125.0422090711</v>
      </c>
      <c r="U2781" s="1">
        <f>VLOOKUP($E2781,[1]AllProteinsNorm!$A$1:$Q$3226,3,FALSE)</f>
        <v>9352.6435310528304</v>
      </c>
      <c r="V2781" s="1">
        <f>VLOOKUP($E2781,[1]AllProteinsNorm!$A$1:$Q$3226,7,FALSE)</f>
        <v>30946.1161246665</v>
      </c>
      <c r="W2781" s="1">
        <f>VLOOKUP($E2781,[1]AllProteinsNorm!$A$1:$Q$3226,9,FALSE)</f>
        <v>51635.722708221998</v>
      </c>
      <c r="X2781" s="1">
        <f>VLOOKUP($E2781,[1]AllProteinsNorm!$A$1:$Q$3226,12,FALSE)</f>
        <v>48164.717743499699</v>
      </c>
      <c r="Y2781" s="29">
        <f>VLOOKUP($E2781,[1]AllProteinsNorm!$A$1:$Q$3226,14,FALSE)</f>
        <v>63656.002127014697</v>
      </c>
      <c r="Z2781" s="25">
        <f t="shared" si="325"/>
        <v>0.67589946436757775</v>
      </c>
      <c r="AA2781" s="1">
        <f t="shared" si="325"/>
        <v>1.0265675524782136</v>
      </c>
      <c r="AB2781" s="1">
        <f t="shared" si="325"/>
        <v>0.90251842811572236</v>
      </c>
      <c r="AC2781" s="1">
        <f t="shared" si="325"/>
        <v>1.1415986157455966</v>
      </c>
      <c r="AD2781" s="1">
        <f t="shared" si="325"/>
        <v>1.2534159392928896</v>
      </c>
      <c r="AE2781" s="1">
        <f t="shared" si="325"/>
        <v>0.93102040347884329</v>
      </c>
      <c r="AF2781" s="1">
        <f t="shared" si="325"/>
        <v>0.84631446950123224</v>
      </c>
      <c r="AG2781" s="1">
        <f t="shared" si="325"/>
        <v>0.53362470499321202</v>
      </c>
      <c r="AH2781" s="1">
        <f t="shared" si="325"/>
        <v>0.85907756177209105</v>
      </c>
      <c r="AI2781" s="1">
        <f t="shared" si="325"/>
        <v>0.78963991738841344</v>
      </c>
      <c r="AJ2781" s="1">
        <f t="shared" si="325"/>
        <v>0.19371049151170955</v>
      </c>
      <c r="AK2781" s="1">
        <f t="shared" si="325"/>
        <v>0.64095112199927662</v>
      </c>
      <c r="AL2781" s="1">
        <f t="shared" si="325"/>
        <v>1.0694710209110316</v>
      </c>
      <c r="AM2781" s="1">
        <f t="shared" si="325"/>
        <v>0.99758010840875089</v>
      </c>
      <c r="AN2781" s="29">
        <f t="shared" si="325"/>
        <v>1.3184331701249348</v>
      </c>
      <c r="AO2781" s="1">
        <f t="shared" si="322"/>
        <v>9644.7030716205809</v>
      </c>
      <c r="AP2781" s="1">
        <f t="shared" si="323"/>
        <v>6603.7968109406211</v>
      </c>
      <c r="AQ2781" s="29">
        <f t="shared" si="324"/>
        <v>18868.344169032876</v>
      </c>
    </row>
    <row r="2782" spans="1:43" x14ac:dyDescent="0.2">
      <c r="A2782" s="26"/>
      <c r="E2782" s="25" t="s">
        <v>5423</v>
      </c>
      <c r="F2782" s="26" t="s">
        <v>5424</v>
      </c>
      <c r="G2782" s="43">
        <v>2.10772882286306E-2</v>
      </c>
      <c r="H2782" s="1">
        <v>0.86472365688654496</v>
      </c>
      <c r="I2782" s="1">
        <f>VLOOKUP(F2782,'[1]SUSMB vs SHAM all proteins sum'!$B$2:$E$3214,2,FALSE)</f>
        <v>1.3833904692272799E-2</v>
      </c>
      <c r="J2782" s="29">
        <f>VLOOKUP(F2782,'[1]SUSMB vs SHAM all proteins sum'!$B$2:$E$3214,3,FALSE)</f>
        <v>0.85621201365394695</v>
      </c>
      <c r="K2782" s="25">
        <f>VLOOKUP($E2782,[1]AllProteinsNorm!$A$1:$Q$3226,4,FALSE)</f>
        <v>1132910.31436581</v>
      </c>
      <c r="L2782" s="1">
        <f>VLOOKUP($E2782,[1]AllProteinsNorm!$A$1:$Q$3226,5,FALSE)</f>
        <v>1140484.7137253</v>
      </c>
      <c r="M2782" s="1">
        <f>VLOOKUP($E2782,[1]AllProteinsNorm!$A$1:$Q$3226,10,FALSE)</f>
        <v>1257421.48732532</v>
      </c>
      <c r="N2782" s="1">
        <f>VLOOKUP($E2782,[1]AllProteinsNorm!$A$1:$Q$3226,11,FALSE)</f>
        <v>1002459.43036406</v>
      </c>
      <c r="O2782" s="1">
        <f>VLOOKUP($E2782,[1]AllProteinsNorm!$A$1:$Q$3226,15,FALSE)</f>
        <v>1053414.3457651299</v>
      </c>
      <c r="P2782" s="1">
        <f>VLOOKUP($E2782,[1]AllProteinsNorm!$A$1:$Q$3226,6,FALSE)</f>
        <v>980827.02141108597</v>
      </c>
      <c r="Q2782" s="1">
        <f>VLOOKUP($E2782,[1]AllProteinsNorm!$A$1:$Q$3226,8,FALSE)</f>
        <v>868051.58131975401</v>
      </c>
      <c r="R2782" s="1">
        <f>VLOOKUP($E2782,[1]AllProteinsNorm!$A$1:$Q$3226,13,FALSE)</f>
        <v>1056046.9382066501</v>
      </c>
      <c r="S2782" s="1">
        <f>VLOOKUP($E2782,[1]AllProteinsNorm!$A$1:$Q$3226,16,FALSE)</f>
        <v>992743.08616119996</v>
      </c>
      <c r="T2782" s="1">
        <f>VLOOKUP($E2782,[1]AllProteinsNorm!$A$1:$Q$3226,17,FALSE)</f>
        <v>929309.904533981</v>
      </c>
      <c r="U2782" s="1">
        <f>VLOOKUP($E2782,[1]AllProteinsNorm!$A$1:$Q$3226,3,FALSE)</f>
        <v>899573.45071940904</v>
      </c>
      <c r="V2782" s="1">
        <f>VLOOKUP($E2782,[1]AllProteinsNorm!$A$1:$Q$3226,7,FALSE)</f>
        <v>887229.94225357799</v>
      </c>
      <c r="W2782" s="1">
        <f>VLOOKUP($E2782,[1]AllProteinsNorm!$A$1:$Q$3226,9,FALSE)</f>
        <v>967302.61751769099</v>
      </c>
      <c r="X2782" s="1">
        <f>VLOOKUP($E2782,[1]AllProteinsNorm!$A$1:$Q$3226,12,FALSE)</f>
        <v>1054247.4560476399</v>
      </c>
      <c r="Y2782" s="29">
        <f>VLOOKUP($E2782,[1]AllProteinsNorm!$A$1:$Q$3226,14,FALSE)</f>
        <v>969975.47324534506</v>
      </c>
      <c r="Z2782" s="25">
        <f t="shared" si="325"/>
        <v>1.013936924407866</v>
      </c>
      <c r="AA2782" s="1">
        <f t="shared" si="325"/>
        <v>1.0207158927811015</v>
      </c>
      <c r="AB2782" s="1">
        <f t="shared" si="325"/>
        <v>1.1253724671548244</v>
      </c>
      <c r="AC2782" s="1">
        <f t="shared" si="325"/>
        <v>0.89718543363777403</v>
      </c>
      <c r="AD2782" s="1">
        <f t="shared" si="325"/>
        <v>0.94278928201843371</v>
      </c>
      <c r="AE2782" s="1">
        <f t="shared" si="325"/>
        <v>0.87782476764049255</v>
      </c>
      <c r="AF2782" s="1">
        <f t="shared" si="325"/>
        <v>0.77689252134970044</v>
      </c>
      <c r="AG2782" s="1">
        <f t="shared" si="325"/>
        <v>0.94514541087481951</v>
      </c>
      <c r="AH2782" s="1">
        <f t="shared" si="325"/>
        <v>0.88848945829655657</v>
      </c>
      <c r="AI2782" s="1">
        <f t="shared" si="325"/>
        <v>0.83171775777539747</v>
      </c>
      <c r="AJ2782" s="1">
        <f t="shared" si="325"/>
        <v>0.8051040990053987</v>
      </c>
      <c r="AK2782" s="1">
        <f t="shared" si="325"/>
        <v>0.79405685294227746</v>
      </c>
      <c r="AL2782" s="1">
        <f t="shared" si="325"/>
        <v>0.86572063873087535</v>
      </c>
      <c r="AM2782" s="1">
        <f t="shared" si="325"/>
        <v>0.94353490262655193</v>
      </c>
      <c r="AN2782" s="29">
        <f t="shared" si="325"/>
        <v>0.8681128025954975</v>
      </c>
      <c r="AO2782" s="1">
        <f t="shared" si="322"/>
        <v>86815.862703233506</v>
      </c>
      <c r="AP2782" s="1">
        <f t="shared" si="323"/>
        <v>63216.634321655911</v>
      </c>
      <c r="AQ2782" s="29">
        <f t="shared" si="324"/>
        <v>59813.616263736083</v>
      </c>
    </row>
    <row r="2783" spans="1:43" x14ac:dyDescent="0.2">
      <c r="A2783" s="26"/>
      <c r="E2783" s="25" t="s">
        <v>5425</v>
      </c>
      <c r="F2783" s="26" t="s">
        <v>5426</v>
      </c>
      <c r="G2783" s="1">
        <v>0.84835821109320797</v>
      </c>
      <c r="H2783" s="1">
        <v>0.98953805602228095</v>
      </c>
      <c r="I2783" s="1">
        <f>VLOOKUP(F2783,'[1]SUSMB vs SHAM all proteins sum'!$B$2:$E$3214,2,FALSE)</f>
        <v>0.23900189127542201</v>
      </c>
      <c r="J2783" s="29">
        <f>VLOOKUP(F2783,'[1]SUSMB vs SHAM all proteins sum'!$B$2:$E$3214,3,FALSE)</f>
        <v>0.92103010974345101</v>
      </c>
      <c r="K2783" s="25">
        <f>VLOOKUP($E2783,[1]AllProteinsNorm!$A$1:$Q$3226,4,FALSE)</f>
        <v>1206886.94474441</v>
      </c>
      <c r="L2783" s="1">
        <f>VLOOKUP($E2783,[1]AllProteinsNorm!$A$1:$Q$3226,5,FALSE)</f>
        <v>1363193.5407199699</v>
      </c>
      <c r="M2783" s="1">
        <f>VLOOKUP($E2783,[1]AllProteinsNorm!$A$1:$Q$3226,10,FALSE)</f>
        <v>1430521.5072916499</v>
      </c>
      <c r="N2783" s="1">
        <f>VLOOKUP($E2783,[1]AllProteinsNorm!$A$1:$Q$3226,11,FALSE)</f>
        <v>1135868.5743903399</v>
      </c>
      <c r="O2783" s="1">
        <f>VLOOKUP($E2783,[1]AllProteinsNorm!$A$1:$Q$3226,15,FALSE)</f>
        <v>1493176.2950480101</v>
      </c>
      <c r="P2783" s="1">
        <f>VLOOKUP($E2783,[1]AllProteinsNorm!$A$1:$Q$3226,6,FALSE)</f>
        <v>1276377.59085795</v>
      </c>
      <c r="Q2783" s="1">
        <f>VLOOKUP($E2783,[1]AllProteinsNorm!$A$1:$Q$3226,8,FALSE)</f>
        <v>1343986.6753259799</v>
      </c>
      <c r="R2783" s="1">
        <f>VLOOKUP($E2783,[1]AllProteinsNorm!$A$1:$Q$3226,13,FALSE)</f>
        <v>1345874.9032332001</v>
      </c>
      <c r="S2783" s="1">
        <f>VLOOKUP($E2783,[1]AllProteinsNorm!$A$1:$Q$3226,16,FALSE)</f>
        <v>1299160.3014072999</v>
      </c>
      <c r="T2783" s="1">
        <f>VLOOKUP($E2783,[1]AllProteinsNorm!$A$1:$Q$3226,17,FALSE)</f>
        <v>1262637.2779876699</v>
      </c>
      <c r="U2783" s="1">
        <f>VLOOKUP($E2783,[1]AllProteinsNorm!$A$1:$Q$3226,3,FALSE)</f>
        <v>1114711.6632099799</v>
      </c>
      <c r="V2783" s="1">
        <f>VLOOKUP($E2783,[1]AllProteinsNorm!$A$1:$Q$3226,7,FALSE)</f>
        <v>1169405.59967444</v>
      </c>
      <c r="W2783" s="1">
        <f>VLOOKUP($E2783,[1]AllProteinsNorm!$A$1:$Q$3226,9,FALSE)</f>
        <v>1143681.1273876601</v>
      </c>
      <c r="X2783" s="1">
        <f>VLOOKUP($E2783,[1]AllProteinsNorm!$A$1:$Q$3226,12,FALSE)</f>
        <v>1359612.8584958501</v>
      </c>
      <c r="Y2783" s="29">
        <f>VLOOKUP($E2783,[1]AllProteinsNorm!$A$1:$Q$3226,14,FALSE)</f>
        <v>1305205.45432296</v>
      </c>
      <c r="Z2783" s="25">
        <f t="shared" si="325"/>
        <v>0.91021963147591878</v>
      </c>
      <c r="AA2783" s="1">
        <f t="shared" si="325"/>
        <v>1.0281041879421913</v>
      </c>
      <c r="AB2783" s="1">
        <f t="shared" si="325"/>
        <v>1.0788821313011494</v>
      </c>
      <c r="AC2783" s="1">
        <f t="shared" si="325"/>
        <v>0.85665842992908159</v>
      </c>
      <c r="AD2783" s="1">
        <f t="shared" si="325"/>
        <v>1.126135619351659</v>
      </c>
      <c r="AE2783" s="1">
        <f t="shared" si="325"/>
        <v>0.96262864175805851</v>
      </c>
      <c r="AF2783" s="1">
        <f t="shared" si="325"/>
        <v>1.0136186008564618</v>
      </c>
      <c r="AG2783" s="1">
        <f t="shared" si="325"/>
        <v>1.0150426796546763</v>
      </c>
      <c r="AH2783" s="1">
        <f t="shared" si="325"/>
        <v>0.9798110882917257</v>
      </c>
      <c r="AI2783" s="1">
        <f t="shared" si="325"/>
        <v>0.95226586289827153</v>
      </c>
      <c r="AJ2783" s="1">
        <f t="shared" si="325"/>
        <v>0.84070214174350155</v>
      </c>
      <c r="AK2783" s="1">
        <f t="shared" si="325"/>
        <v>0.88195165140920695</v>
      </c>
      <c r="AL2783" s="1">
        <f t="shared" si="325"/>
        <v>0.86255056352210246</v>
      </c>
      <c r="AM2783" s="1">
        <f t="shared" si="325"/>
        <v>1.0254036804351183</v>
      </c>
      <c r="AN2783" s="29">
        <f t="shared" si="325"/>
        <v>0.98437026998067245</v>
      </c>
      <c r="AO2783" s="1">
        <f t="shared" si="322"/>
        <v>134605.99732493929</v>
      </c>
      <c r="AP2783" s="1">
        <f t="shared" si="323"/>
        <v>34166.705429905676</v>
      </c>
      <c r="AQ2783" s="29">
        <f t="shared" si="324"/>
        <v>96136.16865076845</v>
      </c>
    </row>
    <row r="2784" spans="1:43" x14ac:dyDescent="0.2">
      <c r="A2784" s="26"/>
      <c r="E2784" s="25" t="s">
        <v>5427</v>
      </c>
      <c r="F2784" s="26" t="s">
        <v>5428</v>
      </c>
      <c r="G2784" s="1">
        <v>0.24036633140088901</v>
      </c>
      <c r="H2784" s="1">
        <v>0.67014253081443798</v>
      </c>
      <c r="I2784" s="1">
        <f>VLOOKUP(F2784,'[1]SUSMB vs SHAM all proteins sum'!$B$2:$E$3214,2,FALSE)</f>
        <v>0.343500451252989</v>
      </c>
      <c r="J2784" s="29">
        <f>VLOOKUP(F2784,'[1]SUSMB vs SHAM all proteins sum'!$B$2:$E$3214,3,FALSE)</f>
        <v>0.62375547009016996</v>
      </c>
      <c r="K2784" s="25">
        <f>VLOOKUP($E2784,[1]AllProteinsNorm!$A$1:$Q$3226,4,FALSE)</f>
        <v>33722.134730337799</v>
      </c>
      <c r="L2784" s="1">
        <f>VLOOKUP($E2784,[1]AllProteinsNorm!$A$1:$Q$3226,5,FALSE)</f>
        <v>32058.541621250701</v>
      </c>
      <c r="M2784" s="1">
        <f>VLOOKUP($E2784,[1]AllProteinsNorm!$A$1:$Q$3226,10,FALSE)</f>
        <v>37669.110759925701</v>
      </c>
      <c r="N2784" s="1">
        <f>VLOOKUP($E2784,[1]AllProteinsNorm!$A$1:$Q$3226,11,FALSE)</f>
        <v>28530.790573019902</v>
      </c>
      <c r="O2784" s="1">
        <f>VLOOKUP($E2784,[1]AllProteinsNorm!$A$1:$Q$3226,15,FALSE)</f>
        <v>52054.864244148303</v>
      </c>
      <c r="P2784" s="1">
        <f>VLOOKUP($E2784,[1]AllProteinsNorm!$A$1:$Q$3226,6,FALSE)</f>
        <v>17193.2631184575</v>
      </c>
      <c r="Q2784" s="1">
        <f>VLOOKUP($E2784,[1]AllProteinsNorm!$A$1:$Q$3226,8,FALSE)</f>
        <v>49490.610803351301</v>
      </c>
      <c r="R2784" s="1">
        <f>VLOOKUP($E2784,[1]AllProteinsNorm!$A$1:$Q$3226,13,FALSE)</f>
        <v>10737.918925190899</v>
      </c>
      <c r="S2784" s="1">
        <f>VLOOKUP($E2784,[1]AllProteinsNorm!$A$1:$Q$3226,16,FALSE)</f>
        <v>19087.2351046232</v>
      </c>
      <c r="T2784" s="1">
        <f>VLOOKUP($E2784,[1]AllProteinsNorm!$A$1:$Q$3226,17,FALSE)</f>
        <v>46871.726815985203</v>
      </c>
      <c r="U2784" s="1">
        <f>VLOOKUP($E2784,[1]AllProteinsNorm!$A$1:$Q$3226,3,FALSE)</f>
        <v>14270.844791658999</v>
      </c>
      <c r="V2784" s="1">
        <f>VLOOKUP($E2784,[1]AllProteinsNorm!$A$1:$Q$3226,7,FALSE)</f>
        <v>28340.247859397201</v>
      </c>
      <c r="W2784" s="1">
        <f>VLOOKUP($E2784,[1]AllProteinsNorm!$A$1:$Q$3226,9,FALSE)</f>
        <v>15755.9543172135</v>
      </c>
      <c r="X2784" s="1">
        <f>VLOOKUP($E2784,[1]AllProteinsNorm!$A$1:$Q$3226,12,FALSE)</f>
        <v>115264.524918893</v>
      </c>
      <c r="Y2784" s="29">
        <f>VLOOKUP($E2784,[1]AllProteinsNorm!$A$1:$Q$3226,14,FALSE)</f>
        <v>7774.9471384232402</v>
      </c>
      <c r="Z2784" s="25">
        <f t="shared" si="325"/>
        <v>0.91618588183155047</v>
      </c>
      <c r="AA2784" s="1">
        <f t="shared" si="325"/>
        <v>0.87098825327553098</v>
      </c>
      <c r="AB2784" s="1">
        <f t="shared" si="325"/>
        <v>1.0234200098947046</v>
      </c>
      <c r="AC2784" s="1">
        <f t="shared" si="325"/>
        <v>0.77514391450958076</v>
      </c>
      <c r="AD2784" s="1">
        <f t="shared" si="325"/>
        <v>1.414261940488633</v>
      </c>
      <c r="AE2784" s="1">
        <f t="shared" si="325"/>
        <v>0.46711826097932402</v>
      </c>
      <c r="AF2784" s="1">
        <f t="shared" si="325"/>
        <v>1.344594559740562</v>
      </c>
      <c r="AG2784" s="1">
        <f t="shared" si="325"/>
        <v>0.29173508136960019</v>
      </c>
      <c r="AH2784" s="1">
        <f t="shared" si="325"/>
        <v>0.51857497948737241</v>
      </c>
      <c r="AI2784" s="1">
        <f t="shared" si="325"/>
        <v>1.27344293916356</v>
      </c>
      <c r="AJ2784" s="1">
        <f t="shared" si="325"/>
        <v>0.38772001311544246</v>
      </c>
      <c r="AK2784" s="1">
        <f t="shared" si="325"/>
        <v>0.7699671205283285</v>
      </c>
      <c r="AL2784" s="1">
        <f t="shared" si="325"/>
        <v>0.4280684783347129</v>
      </c>
      <c r="AM2784" s="1">
        <f t="shared" si="325"/>
        <v>3.1315849738215213</v>
      </c>
      <c r="AN2784" s="29">
        <f t="shared" si="325"/>
        <v>0.2112350495356268</v>
      </c>
      <c r="AO2784" s="1">
        <f t="shared" si="322"/>
        <v>8170.6853092896918</v>
      </c>
      <c r="AP2784" s="1">
        <f t="shared" si="323"/>
        <v>16185.826567086335</v>
      </c>
      <c r="AQ2784" s="29">
        <f t="shared" si="324"/>
        <v>40049.400082980355</v>
      </c>
    </row>
    <row r="2785" spans="1:43" x14ac:dyDescent="0.2">
      <c r="A2785" s="26"/>
      <c r="E2785" s="25" t="s">
        <v>5429</v>
      </c>
      <c r="F2785" s="26" t="s">
        <v>5430</v>
      </c>
      <c r="G2785" s="1">
        <v>0.14602230089528301</v>
      </c>
      <c r="H2785" s="43">
        <v>0.50935387405202004</v>
      </c>
      <c r="I2785" s="1">
        <f>VLOOKUP(F2785,'[1]SUSMB vs SHAM all proteins sum'!$B$2:$E$3214,2,FALSE)</f>
        <v>0.91198170265188006</v>
      </c>
      <c r="J2785" s="29">
        <f>VLOOKUP(F2785,'[1]SUSMB vs SHAM all proteins sum'!$B$2:$E$3214,3,FALSE)</f>
        <v>0.94648249054186795</v>
      </c>
      <c r="K2785" s="25">
        <f>VLOOKUP($E2785,[1]AllProteinsNorm!$A$1:$Q$3226,4,FALSE)</f>
        <v>31554.350332846199</v>
      </c>
      <c r="L2785" s="1">
        <f>VLOOKUP($E2785,[1]AllProteinsNorm!$A$1:$Q$3226,5,FALSE)</f>
        <v>23790.194076725598</v>
      </c>
      <c r="M2785" s="1">
        <f>VLOOKUP($E2785,[1]AllProteinsNorm!$A$1:$Q$3226,10,FALSE)</f>
        <v>94471.323983936702</v>
      </c>
      <c r="N2785" s="1">
        <f>VLOOKUP($E2785,[1]AllProteinsNorm!$A$1:$Q$3226,11,FALSE)</f>
        <v>22173.180665318199</v>
      </c>
      <c r="O2785" s="1">
        <f>VLOOKUP($E2785,[1]AllProteinsNorm!$A$1:$Q$3226,15,FALSE)</f>
        <v>65621.226013732798</v>
      </c>
      <c r="P2785" s="1">
        <f>VLOOKUP($E2785,[1]AllProteinsNorm!$A$1:$Q$3226,6,FALSE)</f>
        <v>26384.869931843899</v>
      </c>
      <c r="Q2785" s="1">
        <f>VLOOKUP($E2785,[1]AllProteinsNorm!$A$1:$Q$3226,8,FALSE)</f>
        <v>11729.0004746085</v>
      </c>
      <c r="R2785" s="1">
        <f>VLOOKUP($E2785,[1]AllProteinsNorm!$A$1:$Q$3226,13,FALSE)</f>
        <v>16971.6502335898</v>
      </c>
      <c r="S2785" s="1">
        <f>VLOOKUP($E2785,[1]AllProteinsNorm!$A$1:$Q$3226,16,FALSE)</f>
        <v>11481.262249736699</v>
      </c>
      <c r="T2785" s="1">
        <f>VLOOKUP($E2785,[1]AllProteinsNorm!$A$1:$Q$3226,17,FALSE)</f>
        <v>58667.551412057503</v>
      </c>
      <c r="U2785" s="1">
        <f>VLOOKUP($E2785,[1]AllProteinsNorm!$A$1:$Q$3226,3,FALSE)</f>
        <v>10897.2711364262</v>
      </c>
      <c r="V2785" s="1">
        <f>VLOOKUP($E2785,[1]AllProteinsNorm!$A$1:$Q$3226,7,FALSE)</f>
        <v>77913.432096669698</v>
      </c>
      <c r="W2785" s="1">
        <f>VLOOKUP($E2785,[1]AllProteinsNorm!$A$1:$Q$3226,9,FALSE)</f>
        <v>21928.297170190199</v>
      </c>
      <c r="X2785" s="1">
        <f>VLOOKUP($E2785,[1]AllProteinsNorm!$A$1:$Q$3226,12,FALSE)</f>
        <v>56283.3239915749</v>
      </c>
      <c r="Y2785" s="29">
        <f>VLOOKUP($E2785,[1]AllProteinsNorm!$A$1:$Q$3226,14,FALSE)</f>
        <v>74795.892328733302</v>
      </c>
      <c r="Z2785" s="25">
        <f t="shared" si="325"/>
        <v>0.66399380925783591</v>
      </c>
      <c r="AA2785" s="1">
        <f t="shared" si="325"/>
        <v>0.5006137480683599</v>
      </c>
      <c r="AB2785" s="1">
        <f t="shared" si="325"/>
        <v>1.9879469428476486</v>
      </c>
      <c r="AC2785" s="1">
        <f t="shared" si="325"/>
        <v>0.46658715955248853</v>
      </c>
      <c r="AD2785" s="1">
        <f t="shared" si="325"/>
        <v>1.3808583402736672</v>
      </c>
      <c r="AE2785" s="1">
        <f t="shared" si="325"/>
        <v>0.55521315153115125</v>
      </c>
      <c r="AF2785" s="1">
        <f t="shared" si="325"/>
        <v>0.24681172712389632</v>
      </c>
      <c r="AG2785" s="1">
        <f t="shared" si="325"/>
        <v>0.35713207748291054</v>
      </c>
      <c r="AH2785" s="1">
        <f t="shared" si="325"/>
        <v>0.241598606083652</v>
      </c>
      <c r="AI2785" s="1">
        <f t="shared" si="325"/>
        <v>1.2345331319140573</v>
      </c>
      <c r="AJ2785" s="1">
        <f t="shared" si="325"/>
        <v>0.22930976223773319</v>
      </c>
      <c r="AK2785" s="1">
        <f t="shared" si="325"/>
        <v>1.6395215247505002</v>
      </c>
      <c r="AL2785" s="1">
        <f t="shared" si="325"/>
        <v>0.46143411019354935</v>
      </c>
      <c r="AM2785" s="1">
        <f t="shared" si="325"/>
        <v>1.1843621656173655</v>
      </c>
      <c r="AN2785" s="29">
        <f t="shared" si="325"/>
        <v>1.5739195686275087</v>
      </c>
      <c r="AO2785" s="1">
        <f t="shared" si="322"/>
        <v>28257.912501686878</v>
      </c>
      <c r="AP2785" s="1">
        <f t="shared" si="323"/>
        <v>17656.392604571356</v>
      </c>
      <c r="AQ2785" s="29">
        <f t="shared" si="324"/>
        <v>27339.099169517391</v>
      </c>
    </row>
    <row r="2786" spans="1:43" x14ac:dyDescent="0.2">
      <c r="A2786" s="26"/>
      <c r="E2786" s="25" t="s">
        <v>5431</v>
      </c>
      <c r="F2786" s="26" t="s">
        <v>5432</v>
      </c>
      <c r="G2786" s="1">
        <v>0.17080277154385801</v>
      </c>
      <c r="H2786" s="43">
        <v>2.1131959292645202</v>
      </c>
      <c r="I2786" s="1">
        <f>VLOOKUP(F2786,'[1]SUSMB vs SHAM all proteins sum'!$B$2:$E$3214,2,FALSE)</f>
        <v>0.20683699243463499</v>
      </c>
      <c r="J2786" s="29">
        <f>VLOOKUP(F2786,'[1]SUSMB vs SHAM all proteins sum'!$B$2:$E$3214,3,FALSE)</f>
        <v>1.97840393417708</v>
      </c>
      <c r="K2786" s="25">
        <f>VLOOKUP($E2786,[1]AllProteinsNorm!$A$1:$Q$3226,4,FALSE)</f>
        <v>90838.272264754894</v>
      </c>
      <c r="L2786" s="1">
        <f>VLOOKUP($E2786,[1]AllProteinsNorm!$A$1:$Q$3226,5,FALSE)</f>
        <v>58212.384067294297</v>
      </c>
      <c r="M2786" s="1">
        <f>VLOOKUP($E2786,[1]AllProteinsNorm!$A$1:$Q$3226,10,FALSE)</f>
        <v>97447.889893090003</v>
      </c>
      <c r="N2786" s="1">
        <f>VLOOKUP($E2786,[1]AllProteinsNorm!$A$1:$Q$3226,11,FALSE)</f>
        <v>20189.398820838</v>
      </c>
      <c r="O2786" s="1">
        <f>VLOOKUP($E2786,[1]AllProteinsNorm!$A$1:$Q$3226,15,FALSE)</f>
        <v>7450.2231523036398</v>
      </c>
      <c r="P2786" s="1">
        <f>VLOOKUP($E2786,[1]AllProteinsNorm!$A$1:$Q$3226,6,FALSE)</f>
        <v>73871.227365100494</v>
      </c>
      <c r="Q2786" s="1">
        <f>VLOOKUP($E2786,[1]AllProteinsNorm!$A$1:$Q$3226,8,FALSE)</f>
        <v>89786.863400504502</v>
      </c>
      <c r="R2786" s="1">
        <f>VLOOKUP($E2786,[1]AllProteinsNorm!$A$1:$Q$3226,13,FALSE)</f>
        <v>78617.804233009505</v>
      </c>
      <c r="S2786" s="1">
        <f>VLOOKUP($E2786,[1]AllProteinsNorm!$A$1:$Q$3226,16,FALSE)</f>
        <v>68517.264706160597</v>
      </c>
      <c r="T2786" s="1">
        <f>VLOOKUP($E2786,[1]AllProteinsNorm!$A$1:$Q$3226,17,FALSE)</f>
        <v>91419.563663013003</v>
      </c>
      <c r="U2786" s="1">
        <f>VLOOKUP($E2786,[1]AllProteinsNorm!$A$1:$Q$3226,3,FALSE)</f>
        <v>77074.863969441096</v>
      </c>
      <c r="V2786" s="1">
        <f>VLOOKUP($E2786,[1]AllProteinsNorm!$A$1:$Q$3226,7,FALSE)</f>
        <v>86770.317617685098</v>
      </c>
      <c r="W2786" s="1">
        <f>VLOOKUP($E2786,[1]AllProteinsNorm!$A$1:$Q$3226,9,FALSE)</f>
        <v>74936.961889861705</v>
      </c>
      <c r="X2786" s="1">
        <f>VLOOKUP($E2786,[1]AllProteinsNorm!$A$1:$Q$3226,12,FALSE)</f>
        <v>63088.623238202599</v>
      </c>
      <c r="Y2786" s="29">
        <f>VLOOKUP($E2786,[1]AllProteinsNorm!$A$1:$Q$3226,14,FALSE)</f>
        <v>74300.734682710201</v>
      </c>
      <c r="Z2786" s="25">
        <f t="shared" si="325"/>
        <v>1.6567972431889284</v>
      </c>
      <c r="AA2786" s="1">
        <f t="shared" si="325"/>
        <v>1.061734388353941</v>
      </c>
      <c r="AB2786" s="1">
        <f t="shared" si="325"/>
        <v>1.7773499132489847</v>
      </c>
      <c r="AC2786" s="1">
        <f t="shared" si="325"/>
        <v>0.36823399954717817</v>
      </c>
      <c r="AD2786" s="1">
        <f t="shared" si="325"/>
        <v>0.13588445566096771</v>
      </c>
      <c r="AE2786" s="1">
        <f t="shared" si="325"/>
        <v>1.347335685698285</v>
      </c>
      <c r="AF2786" s="1">
        <f t="shared" si="325"/>
        <v>1.6376206201166914</v>
      </c>
      <c r="AG2786" s="1">
        <f t="shared" si="325"/>
        <v>1.4339083964431065</v>
      </c>
      <c r="AH2786" s="1">
        <f t="shared" si="325"/>
        <v>1.249684878914834</v>
      </c>
      <c r="AI2786" s="1">
        <f t="shared" si="325"/>
        <v>1.6673994041736344</v>
      </c>
      <c r="AJ2786" s="1">
        <f t="shared" si="325"/>
        <v>1.4057667430259797</v>
      </c>
      <c r="AK2786" s="1">
        <f t="shared" si="325"/>
        <v>1.5826019081539417</v>
      </c>
      <c r="AL2786" s="1">
        <f t="shared" si="325"/>
        <v>1.3667735941764356</v>
      </c>
      <c r="AM2786" s="1">
        <f t="shared" si="325"/>
        <v>1.1506720069817378</v>
      </c>
      <c r="AN2786" s="29">
        <f t="shared" si="325"/>
        <v>1.3551694601856641</v>
      </c>
      <c r="AO2786" s="1">
        <f t="shared" si="322"/>
        <v>36246.752154100388</v>
      </c>
      <c r="AP2786" s="1">
        <f t="shared" si="323"/>
        <v>8905.4525938914721</v>
      </c>
      <c r="AQ2786" s="29">
        <f t="shared" si="324"/>
        <v>7549.103209740847</v>
      </c>
    </row>
    <row r="2787" spans="1:43" x14ac:dyDescent="0.2">
      <c r="A2787" s="26"/>
      <c r="E2787" s="25" t="s">
        <v>5433</v>
      </c>
      <c r="F2787" s="26" t="s">
        <v>5434</v>
      </c>
      <c r="G2787" s="1">
        <v>0.96824453153075796</v>
      </c>
      <c r="H2787" s="1">
        <v>1.00267116222192</v>
      </c>
      <c r="I2787" s="1">
        <f>VLOOKUP(F2787,'[1]SUSMB vs SHAM all proteins sum'!$B$2:$E$3214,2,FALSE)</f>
        <v>0.434077024778663</v>
      </c>
      <c r="J2787" s="29">
        <f>VLOOKUP(F2787,'[1]SUSMB vs SHAM all proteins sum'!$B$2:$E$3214,3,FALSE)</f>
        <v>0.92888433292364203</v>
      </c>
      <c r="K2787" s="25">
        <f>VLOOKUP($E2787,[1]AllProteinsNorm!$A$1:$Q$3226,4,FALSE)</f>
        <v>1134690.49721346</v>
      </c>
      <c r="L2787" s="1">
        <f>VLOOKUP($E2787,[1]AllProteinsNorm!$A$1:$Q$3226,5,FALSE)</f>
        <v>979761.284239067</v>
      </c>
      <c r="M2787" s="1">
        <f>VLOOKUP($E2787,[1]AllProteinsNorm!$A$1:$Q$3226,10,FALSE)</f>
        <v>1217781.08263189</v>
      </c>
      <c r="N2787" s="1">
        <f>VLOOKUP($E2787,[1]AllProteinsNorm!$A$1:$Q$3226,11,FALSE)</f>
        <v>1288682.50893214</v>
      </c>
      <c r="O2787" s="1">
        <f>VLOOKUP($E2787,[1]AllProteinsNorm!$A$1:$Q$3226,15,FALSE)</f>
        <v>1271327.5620357101</v>
      </c>
      <c r="P2787" s="1">
        <f>VLOOKUP($E2787,[1]AllProteinsNorm!$A$1:$Q$3226,6,FALSE)</f>
        <v>1231552.84900956</v>
      </c>
      <c r="Q2787" s="1">
        <f>VLOOKUP($E2787,[1]AllProteinsNorm!$A$1:$Q$3226,8,FALSE)</f>
        <v>1117856.1993809501</v>
      </c>
      <c r="R2787" s="1">
        <f>VLOOKUP($E2787,[1]AllProteinsNorm!$A$1:$Q$3226,13,FALSE)</f>
        <v>1262754.8909692499</v>
      </c>
      <c r="S2787" s="1">
        <f>VLOOKUP($E2787,[1]AllProteinsNorm!$A$1:$Q$3226,16,FALSE)</f>
        <v>1023645.8301694799</v>
      </c>
      <c r="T2787" s="1">
        <f>VLOOKUP($E2787,[1]AllProteinsNorm!$A$1:$Q$3226,17,FALSE)</f>
        <v>1263150.67852892</v>
      </c>
      <c r="U2787" s="1">
        <f>VLOOKUP($E2787,[1]AllProteinsNorm!$A$1:$Q$3226,3,FALSE)</f>
        <v>814080.28777314699</v>
      </c>
      <c r="V2787" s="1">
        <f>VLOOKUP($E2787,[1]AllProteinsNorm!$A$1:$Q$3226,7,FALSE)</f>
        <v>1208368.51748501</v>
      </c>
      <c r="W2787" s="1">
        <f>VLOOKUP($E2787,[1]AllProteinsNorm!$A$1:$Q$3226,9,FALSE)</f>
        <v>1110299.5281543301</v>
      </c>
      <c r="X2787" s="1">
        <f>VLOOKUP($E2787,[1]AllProteinsNorm!$A$1:$Q$3226,12,FALSE)</f>
        <v>1175855.68108994</v>
      </c>
      <c r="Y2787" s="29">
        <f>VLOOKUP($E2787,[1]AllProteinsNorm!$A$1:$Q$3226,14,FALSE)</f>
        <v>1194311.6905854901</v>
      </c>
      <c r="Z2787" s="25">
        <f t="shared" si="325"/>
        <v>0.96286805357542082</v>
      </c>
      <c r="AA2787" s="1">
        <f t="shared" si="325"/>
        <v>0.83139926089145222</v>
      </c>
      <c r="AB2787" s="1">
        <f t="shared" si="325"/>
        <v>1.0333765053944504</v>
      </c>
      <c r="AC2787" s="1">
        <f t="shared" si="325"/>
        <v>1.0935415623021227</v>
      </c>
      <c r="AD2787" s="1">
        <f t="shared" si="325"/>
        <v>1.0788146178365547</v>
      </c>
      <c r="AE2787" s="1">
        <f t="shared" si="325"/>
        <v>1.0450628585620561</v>
      </c>
      <c r="AF2787" s="1">
        <f t="shared" si="325"/>
        <v>0.94858291800135552</v>
      </c>
      <c r="AG2787" s="1">
        <f t="shared" si="325"/>
        <v>1.0715400781061388</v>
      </c>
      <c r="AH2787" s="1">
        <f t="shared" si="325"/>
        <v>0.86863851461379016</v>
      </c>
      <c r="AI2787" s="1">
        <f t="shared" si="325"/>
        <v>1.071875932859611</v>
      </c>
      <c r="AJ2787" s="1">
        <f t="shared" si="325"/>
        <v>0.69080679186721772</v>
      </c>
      <c r="AK2787" s="1">
        <f t="shared" si="325"/>
        <v>1.0253892539770946</v>
      </c>
      <c r="AL2787" s="1">
        <f t="shared" si="325"/>
        <v>0.94217052860234907</v>
      </c>
      <c r="AM2787" s="1">
        <f t="shared" si="325"/>
        <v>0.99779972928043381</v>
      </c>
      <c r="AN2787" s="29">
        <f t="shared" si="325"/>
        <v>1.0134610060633016</v>
      </c>
      <c r="AO2787" s="1">
        <f t="shared" si="322"/>
        <v>112886.20948640216</v>
      </c>
      <c r="AP2787" s="1">
        <f t="shared" si="323"/>
        <v>94581.568823188922</v>
      </c>
      <c r="AQ2787" s="29">
        <f t="shared" si="324"/>
        <v>147137.33501016523</v>
      </c>
    </row>
    <row r="2788" spans="1:43" x14ac:dyDescent="0.2">
      <c r="A2788" s="26"/>
      <c r="E2788" s="25" t="s">
        <v>5435</v>
      </c>
      <c r="F2788" s="26" t="s">
        <v>5436</v>
      </c>
      <c r="G2788" s="1">
        <v>0.155973943099531</v>
      </c>
      <c r="H2788" s="43">
        <v>1.8167904962027701</v>
      </c>
      <c r="I2788" s="1">
        <f>VLOOKUP(F2788,'[1]SUSMB vs SHAM all proteins sum'!$B$2:$E$3214,2,FALSE)</f>
        <v>0.343076893265511</v>
      </c>
      <c r="J2788" s="29">
        <f>VLOOKUP(F2788,'[1]SUSMB vs SHAM all proteins sum'!$B$2:$E$3214,3,FALSE)</f>
        <v>1.4858932398440801</v>
      </c>
      <c r="K2788" s="25">
        <f>VLOOKUP($E2788,[1]AllProteinsNorm!$A$1:$Q$3226,4,FALSE)</f>
        <v>61086.803296461701</v>
      </c>
      <c r="L2788" s="1">
        <f>VLOOKUP($E2788,[1]AllProteinsNorm!$A$1:$Q$3226,5,FALSE)</f>
        <v>255565.16258897999</v>
      </c>
      <c r="M2788" s="1">
        <f>VLOOKUP($E2788,[1]AllProteinsNorm!$A$1:$Q$3226,10,FALSE)</f>
        <v>371368.55370954802</v>
      </c>
      <c r="N2788" s="1">
        <f>VLOOKUP($E2788,[1]AllProteinsNorm!$A$1:$Q$3226,11,FALSE)</f>
        <v>280469.005603233</v>
      </c>
      <c r="O2788" s="1">
        <f>VLOOKUP($E2788,[1]AllProteinsNorm!$A$1:$Q$3226,15,FALSE)</f>
        <v>543160.08352527802</v>
      </c>
      <c r="P2788" s="1">
        <f>VLOOKUP($E2788,[1]AllProteinsNorm!$A$1:$Q$3226,6,FALSE)</f>
        <v>337400.86009377497</v>
      </c>
      <c r="Q2788" s="1">
        <f>VLOOKUP($E2788,[1]AllProteinsNorm!$A$1:$Q$3226,8,FALSE)</f>
        <v>484524.72533584398</v>
      </c>
      <c r="R2788" s="1">
        <f>VLOOKUP($E2788,[1]AllProteinsNorm!$A$1:$Q$3226,13,FALSE)</f>
        <v>545743.46334139898</v>
      </c>
      <c r="S2788" s="1">
        <f>VLOOKUP($E2788,[1]AllProteinsNorm!$A$1:$Q$3226,16,FALSE)</f>
        <v>395355.51122208999</v>
      </c>
      <c r="T2788" s="1">
        <f>VLOOKUP($E2788,[1]AllProteinsNorm!$A$1:$Q$3226,17,FALSE)</f>
        <v>495624.397388182</v>
      </c>
      <c r="U2788" s="1">
        <f>VLOOKUP($E2788,[1]AllProteinsNorm!$A$1:$Q$3226,3,FALSE)</f>
        <v>276512.34620199102</v>
      </c>
      <c r="V2788" s="1">
        <f>VLOOKUP($E2788,[1]AllProteinsNorm!$A$1:$Q$3226,7,FALSE)</f>
        <v>313472.05568234</v>
      </c>
      <c r="W2788" s="1">
        <f>VLOOKUP($E2788,[1]AllProteinsNorm!$A$1:$Q$3226,9,FALSE)</f>
        <v>298423.17358086701</v>
      </c>
      <c r="X2788" s="1">
        <f>VLOOKUP($E2788,[1]AllProteinsNorm!$A$1:$Q$3226,12,FALSE)</f>
        <v>492068.404737217</v>
      </c>
      <c r="Y2788" s="29">
        <f>VLOOKUP($E2788,[1]AllProteinsNorm!$A$1:$Q$3226,14,FALSE)</f>
        <v>502612.80545909901</v>
      </c>
      <c r="Z2788" s="25">
        <f t="shared" si="325"/>
        <v>0.2020534485767701</v>
      </c>
      <c r="AA2788" s="1">
        <f t="shared" si="325"/>
        <v>0.84531878655659409</v>
      </c>
      <c r="AB2788" s="1">
        <f t="shared" si="325"/>
        <v>1.2283552734920724</v>
      </c>
      <c r="AC2788" s="1">
        <f t="shared" si="325"/>
        <v>0.92769185393456544</v>
      </c>
      <c r="AD2788" s="1">
        <f t="shared" si="325"/>
        <v>1.7965806374399975</v>
      </c>
      <c r="AE2788" s="1">
        <f t="shared" si="325"/>
        <v>1.1160022076104334</v>
      </c>
      <c r="AF2788" s="1">
        <f t="shared" si="325"/>
        <v>1.6026356985763275</v>
      </c>
      <c r="AG2788" s="1">
        <f t="shared" si="325"/>
        <v>1.8051255403103872</v>
      </c>
      <c r="AH2788" s="1">
        <f t="shared" si="325"/>
        <v>1.3076956092885323</v>
      </c>
      <c r="AI2788" s="1">
        <f t="shared" si="325"/>
        <v>1.6393494713589998</v>
      </c>
      <c r="AJ2788" s="1">
        <f t="shared" si="325"/>
        <v>0.91460462995617553</v>
      </c>
      <c r="AK2788" s="1">
        <f t="shared" si="325"/>
        <v>1.0368542216176959</v>
      </c>
      <c r="AL2788" s="1">
        <f t="shared" si="325"/>
        <v>0.98707786466755287</v>
      </c>
      <c r="AM2788" s="1">
        <f t="shared" si="325"/>
        <v>1.6275875106822533</v>
      </c>
      <c r="AN2788" s="29">
        <f t="shared" si="325"/>
        <v>1.6624646431242951</v>
      </c>
      <c r="AO2788" s="1">
        <f t="shared" si="322"/>
        <v>157244.13126021886</v>
      </c>
      <c r="AP2788" s="1">
        <f t="shared" si="323"/>
        <v>74953.29030512285</v>
      </c>
      <c r="AQ2788" s="29">
        <f t="shared" si="324"/>
        <v>99324.186421216378</v>
      </c>
    </row>
    <row r="2789" spans="1:43" x14ac:dyDescent="0.2">
      <c r="A2789" s="26"/>
      <c r="E2789" s="25" t="s">
        <v>5437</v>
      </c>
      <c r="F2789" s="26" t="s">
        <v>5438</v>
      </c>
      <c r="G2789" s="1">
        <v>0.28225064969233099</v>
      </c>
      <c r="H2789" s="1">
        <v>1.3214318756524399</v>
      </c>
      <c r="I2789" s="1">
        <f>VLOOKUP(F2789,'[1]SUSMB vs SHAM all proteins sum'!$B$2:$E$3214,2,FALSE)</f>
        <v>0.832151162824741</v>
      </c>
      <c r="J2789" s="29">
        <f>VLOOKUP(F2789,'[1]SUSMB vs SHAM all proteins sum'!$B$2:$E$3214,3,FALSE)</f>
        <v>1.08685861684034</v>
      </c>
      <c r="K2789" s="25">
        <f>VLOOKUP($E2789,[1]AllProteinsNorm!$A$1:$Q$3226,4,FALSE)</f>
        <v>32279.8126529818</v>
      </c>
      <c r="L2789" s="1">
        <f>VLOOKUP($E2789,[1]AllProteinsNorm!$A$1:$Q$3226,5,FALSE)</f>
        <v>66051.462698225107</v>
      </c>
      <c r="M2789" s="1">
        <f>VLOOKUP($E2789,[1]AllProteinsNorm!$A$1:$Q$3226,10,FALSE)</f>
        <v>46809.205075992097</v>
      </c>
      <c r="N2789" s="1">
        <f>VLOOKUP($E2789,[1]AllProteinsNorm!$A$1:$Q$3226,11,FALSE)</f>
        <v>20410.991258640901</v>
      </c>
      <c r="O2789" s="1">
        <f>VLOOKUP($E2789,[1]AllProteinsNorm!$A$1:$Q$3226,15,FALSE)</f>
        <v>53343.522527905901</v>
      </c>
      <c r="P2789" s="1">
        <f>VLOOKUP($E2789,[1]AllProteinsNorm!$A$1:$Q$3226,6,FALSE)</f>
        <v>53015.665212997097</v>
      </c>
      <c r="Q2789" s="1">
        <f>VLOOKUP($E2789,[1]AllProteinsNorm!$A$1:$Q$3226,8,FALSE)</f>
        <v>72919.239329296906</v>
      </c>
      <c r="R2789" s="1">
        <f>VLOOKUP($E2789,[1]AllProteinsNorm!$A$1:$Q$3226,13,FALSE)</f>
        <v>37594.727637363299</v>
      </c>
      <c r="S2789" s="1">
        <f>VLOOKUP($E2789,[1]AllProteinsNorm!$A$1:$Q$3226,16,FALSE)</f>
        <v>67866.781826901293</v>
      </c>
      <c r="T2789" s="1">
        <f>VLOOKUP($E2789,[1]AllProteinsNorm!$A$1:$Q$3226,17,FALSE)</f>
        <v>44389.867466524098</v>
      </c>
      <c r="U2789" s="1">
        <f>VLOOKUP($E2789,[1]AllProteinsNorm!$A$1:$Q$3226,3,FALSE)</f>
        <v>12311.465388611299</v>
      </c>
      <c r="V2789" s="1">
        <f>VLOOKUP($E2789,[1]AllProteinsNorm!$A$1:$Q$3226,7,FALSE)</f>
        <v>62929.124289860702</v>
      </c>
      <c r="W2789" s="1">
        <f>VLOOKUP($E2789,[1]AllProteinsNorm!$A$1:$Q$3226,9,FALSE)</f>
        <v>59252.564532952601</v>
      </c>
      <c r="X2789" s="1">
        <f>VLOOKUP($E2789,[1]AllProteinsNorm!$A$1:$Q$3226,12,FALSE)</f>
        <v>56473.336064352799</v>
      </c>
      <c r="Y2789" s="29">
        <f>VLOOKUP($E2789,[1]AllProteinsNorm!$A$1:$Q$3226,14,FALSE)</f>
        <v>63568.7586158962</v>
      </c>
      <c r="Z2789" s="25">
        <f t="shared" si="325"/>
        <v>0.73733556057159821</v>
      </c>
      <c r="AA2789" s="1">
        <f t="shared" si="325"/>
        <v>1.5087476745522883</v>
      </c>
      <c r="AB2789" s="1">
        <f t="shared" si="325"/>
        <v>1.0692159782850954</v>
      </c>
      <c r="AC2789" s="1">
        <f t="shared" si="325"/>
        <v>0.46622791288479742</v>
      </c>
      <c r="AD2789" s="1">
        <f t="shared" si="325"/>
        <v>1.2184728737062214</v>
      </c>
      <c r="AE2789" s="1">
        <f t="shared" si="325"/>
        <v>1.2109839561070217</v>
      </c>
      <c r="AF2789" s="1">
        <f t="shared" si="325"/>
        <v>1.6656214453696687</v>
      </c>
      <c r="AG2789" s="1">
        <f t="shared" si="325"/>
        <v>0.85873886180907677</v>
      </c>
      <c r="AH2789" s="1">
        <f t="shared" si="325"/>
        <v>1.5502131985857792</v>
      </c>
      <c r="AI2789" s="1">
        <f t="shared" si="325"/>
        <v>1.0139534626172959</v>
      </c>
      <c r="AJ2789" s="1">
        <f t="shared" si="325"/>
        <v>0.2812185229002872</v>
      </c>
      <c r="AK2789" s="1">
        <f t="shared" si="325"/>
        <v>1.4374272128948711</v>
      </c>
      <c r="AL2789" s="1">
        <f t="shared" si="325"/>
        <v>1.3534472258212966</v>
      </c>
      <c r="AM2789" s="1">
        <f t="shared" si="325"/>
        <v>1.2899640822578136</v>
      </c>
      <c r="AN2789" s="29">
        <f t="shared" si="325"/>
        <v>1.4520377417544508</v>
      </c>
      <c r="AO2789" s="1">
        <f t="shared" si="322"/>
        <v>15968.844484252893</v>
      </c>
      <c r="AP2789" s="1">
        <f t="shared" si="323"/>
        <v>13460.947722601924</v>
      </c>
      <c r="AQ2789" s="29">
        <f t="shared" si="324"/>
        <v>19468.433117072302</v>
      </c>
    </row>
    <row r="2790" spans="1:43" x14ac:dyDescent="0.2">
      <c r="A2790" s="26"/>
      <c r="E2790" s="25" t="s">
        <v>5439</v>
      </c>
      <c r="F2790" s="26" t="s">
        <v>5440</v>
      </c>
      <c r="G2790" s="1">
        <v>0.138708012576026</v>
      </c>
      <c r="H2790" s="43">
        <v>1.5582880437400799</v>
      </c>
      <c r="I2790" s="1">
        <f>VLOOKUP(F2790,'[1]SUSMB vs SHAM all proteins sum'!$B$2:$E$3214,2,FALSE)</f>
        <v>0.27619418768183301</v>
      </c>
      <c r="J2790" s="29">
        <f>VLOOKUP(F2790,'[1]SUSMB vs SHAM all proteins sum'!$B$2:$E$3214,3,FALSE)</f>
        <v>1.37519658764985</v>
      </c>
      <c r="K2790" s="25">
        <f>VLOOKUP($E2790,[1]AllProteinsNorm!$A$1:$Q$3226,4,FALSE)</f>
        <v>126293.615300579</v>
      </c>
      <c r="L2790" s="1">
        <f>VLOOKUP($E2790,[1]AllProteinsNorm!$A$1:$Q$3226,5,FALSE)</f>
        <v>145762.495903717</v>
      </c>
      <c r="M2790" s="1">
        <f>VLOOKUP($E2790,[1]AllProteinsNorm!$A$1:$Q$3226,10,FALSE)</f>
        <v>150463.43795668599</v>
      </c>
      <c r="N2790" s="1">
        <f>VLOOKUP($E2790,[1]AllProteinsNorm!$A$1:$Q$3226,11,FALSE)</f>
        <v>117700.579319604</v>
      </c>
      <c r="O2790" s="1">
        <f>VLOOKUP($E2790,[1]AllProteinsNorm!$A$1:$Q$3226,15,FALSE)</f>
        <v>36960.048302181604</v>
      </c>
      <c r="P2790" s="1">
        <f>VLOOKUP($E2790,[1]AllProteinsNorm!$A$1:$Q$3226,6,FALSE)</f>
        <v>149712.49518710101</v>
      </c>
      <c r="Q2790" s="1">
        <f>VLOOKUP($E2790,[1]AllProteinsNorm!$A$1:$Q$3226,8,FALSE)</f>
        <v>207779.242322779</v>
      </c>
      <c r="R2790" s="1">
        <f>VLOOKUP($E2790,[1]AllProteinsNorm!$A$1:$Q$3226,13,FALSE)</f>
        <v>158079.73866279199</v>
      </c>
      <c r="S2790" s="1">
        <f>VLOOKUP($E2790,[1]AllProteinsNorm!$A$1:$Q$3226,16,FALSE)</f>
        <v>153664.006484432</v>
      </c>
      <c r="T2790" s="1">
        <f>VLOOKUP($E2790,[1]AllProteinsNorm!$A$1:$Q$3226,17,FALSE)</f>
        <v>146520.84918755101</v>
      </c>
      <c r="U2790" s="1">
        <f>VLOOKUP($E2790,[1]AllProteinsNorm!$A$1:$Q$3226,3,FALSE)</f>
        <v>138472.01554011001</v>
      </c>
      <c r="V2790" s="1">
        <f>VLOOKUP($E2790,[1]AllProteinsNorm!$A$1:$Q$3226,7,FALSE)</f>
        <v>147702.382824011</v>
      </c>
      <c r="W2790" s="1">
        <f>VLOOKUP($E2790,[1]AllProteinsNorm!$A$1:$Q$3226,9,FALSE)</f>
        <v>124806.15132033901</v>
      </c>
      <c r="X2790" s="1">
        <f>VLOOKUP($E2790,[1]AllProteinsNorm!$A$1:$Q$3226,12,FALSE)</f>
        <v>187060.979912051</v>
      </c>
      <c r="Y2790" s="29">
        <f>VLOOKUP($E2790,[1]AllProteinsNorm!$A$1:$Q$3226,14,FALSE)</f>
        <v>124115.07156909601</v>
      </c>
      <c r="Z2790" s="25">
        <f t="shared" si="325"/>
        <v>1.0940571105936641</v>
      </c>
      <c r="AA2790" s="1">
        <f t="shared" si="325"/>
        <v>1.2627122497190109</v>
      </c>
      <c r="AB2790" s="1">
        <f t="shared" si="325"/>
        <v>1.3034355995676863</v>
      </c>
      <c r="AC2790" s="1">
        <f t="shared" si="325"/>
        <v>1.0196173054285504</v>
      </c>
      <c r="AD2790" s="1">
        <f t="shared" si="325"/>
        <v>0.32017773469108757</v>
      </c>
      <c r="AE2790" s="1">
        <f t="shared" si="325"/>
        <v>1.2969303279056312</v>
      </c>
      <c r="AF2790" s="1">
        <f t="shared" si="325"/>
        <v>1.7999513036029</v>
      </c>
      <c r="AG2790" s="1">
        <f t="shared" si="325"/>
        <v>1.3694141363615144</v>
      </c>
      <c r="AH2790" s="1">
        <f t="shared" si="325"/>
        <v>1.3311615043760092</v>
      </c>
      <c r="AI2790" s="1">
        <f t="shared" si="325"/>
        <v>1.2692817172296686</v>
      </c>
      <c r="AJ2790" s="1">
        <f t="shared" si="325"/>
        <v>1.199556231400394</v>
      </c>
      <c r="AK2790" s="1">
        <f t="shared" si="325"/>
        <v>1.2795171141125443</v>
      </c>
      <c r="AL2790" s="1">
        <f t="shared" si="325"/>
        <v>1.0811714984393175</v>
      </c>
      <c r="AM2790" s="1">
        <f t="shared" si="325"/>
        <v>1.6204730120387938</v>
      </c>
      <c r="AN2790" s="29">
        <f t="shared" si="325"/>
        <v>1.0751848085022591</v>
      </c>
      <c r="AO2790" s="1">
        <f t="shared" si="322"/>
        <v>41056.324453097062</v>
      </c>
      <c r="AP2790" s="1">
        <f t="shared" si="323"/>
        <v>22647.54325586636</v>
      </c>
      <c r="AQ2790" s="29">
        <f t="shared" si="324"/>
        <v>23071.186626928149</v>
      </c>
    </row>
    <row r="2791" spans="1:43" x14ac:dyDescent="0.2">
      <c r="A2791" s="26"/>
      <c r="E2791" s="25" t="s">
        <v>5441</v>
      </c>
      <c r="F2791" s="26" t="s">
        <v>5442</v>
      </c>
      <c r="G2791" s="1">
        <v>0.40978095260626801</v>
      </c>
      <c r="H2791" s="1">
        <v>0.90949921647325405</v>
      </c>
      <c r="I2791" s="1">
        <f>VLOOKUP(F2791,'[1]SUSMB vs SHAM all proteins sum'!$B$2:$E$3214,2,FALSE)</f>
        <v>0.120172182366011</v>
      </c>
      <c r="J2791" s="29">
        <f>VLOOKUP(F2791,'[1]SUSMB vs SHAM all proteins sum'!$B$2:$E$3214,3,FALSE)</f>
        <v>0.87401982518779897</v>
      </c>
      <c r="K2791" s="25">
        <f>VLOOKUP($E2791,[1]AllProteinsNorm!$A$1:$Q$3226,4,FALSE)</f>
        <v>480775.77411557798</v>
      </c>
      <c r="L2791" s="1">
        <f>VLOOKUP($E2791,[1]AllProteinsNorm!$A$1:$Q$3226,5,FALSE)</f>
        <v>650303.73583430401</v>
      </c>
      <c r="M2791" s="1">
        <f>VLOOKUP($E2791,[1]AllProteinsNorm!$A$1:$Q$3226,10,FALSE)</f>
        <v>529964.97013857402</v>
      </c>
      <c r="N2791" s="1">
        <f>VLOOKUP($E2791,[1]AllProteinsNorm!$A$1:$Q$3226,11,FALSE)</f>
        <v>506621.079924024</v>
      </c>
      <c r="O2791" s="1">
        <f>VLOOKUP($E2791,[1]AllProteinsNorm!$A$1:$Q$3226,15,FALSE)</f>
        <v>563446.55706300703</v>
      </c>
      <c r="P2791" s="1">
        <f>VLOOKUP($E2791,[1]AllProteinsNorm!$A$1:$Q$3226,6,FALSE)</f>
        <v>620958.97719179001</v>
      </c>
      <c r="Q2791" s="1">
        <f>VLOOKUP($E2791,[1]AllProteinsNorm!$A$1:$Q$3226,8,FALSE)</f>
        <v>592770.06061613199</v>
      </c>
      <c r="R2791" s="1">
        <f>VLOOKUP($E2791,[1]AllProteinsNorm!$A$1:$Q$3226,13,FALSE)</f>
        <v>496502.81897538097</v>
      </c>
      <c r="S2791" s="1">
        <f>VLOOKUP($E2791,[1]AllProteinsNorm!$A$1:$Q$3226,16,FALSE)</f>
        <v>371506.10060599598</v>
      </c>
      <c r="T2791" s="1">
        <f>VLOOKUP($E2791,[1]AllProteinsNorm!$A$1:$Q$3226,17,FALSE)</f>
        <v>433527.63077800901</v>
      </c>
      <c r="U2791" s="1">
        <f>VLOOKUP($E2791,[1]AllProteinsNorm!$A$1:$Q$3226,3,FALSE)</f>
        <v>398744.64363340801</v>
      </c>
      <c r="V2791" s="1">
        <f>VLOOKUP($E2791,[1]AllProteinsNorm!$A$1:$Q$3226,7,FALSE)</f>
        <v>514200.57444081397</v>
      </c>
      <c r="W2791" s="1">
        <f>VLOOKUP($E2791,[1]AllProteinsNorm!$A$1:$Q$3226,9,FALSE)</f>
        <v>555844.39007518697</v>
      </c>
      <c r="X2791" s="1">
        <f>VLOOKUP($E2791,[1]AllProteinsNorm!$A$1:$Q$3226,12,FALSE)</f>
        <v>445334.858265127</v>
      </c>
      <c r="Y2791" s="29">
        <f>VLOOKUP($E2791,[1]AllProteinsNorm!$A$1:$Q$3226,14,FALSE)</f>
        <v>475314.492812276</v>
      </c>
      <c r="Z2791" s="25">
        <f t="shared" si="325"/>
        <v>0.88018315159906246</v>
      </c>
      <c r="AA2791" s="1">
        <f t="shared" si="325"/>
        <v>1.1905474912005047</v>
      </c>
      <c r="AB2791" s="1">
        <f t="shared" si="325"/>
        <v>0.97023656924430457</v>
      </c>
      <c r="AC2791" s="1">
        <f t="shared" si="325"/>
        <v>0.92749960127327347</v>
      </c>
      <c r="AD2791" s="1">
        <f t="shared" si="325"/>
        <v>1.0315331866828548</v>
      </c>
      <c r="AE2791" s="1">
        <f t="shared" si="325"/>
        <v>1.1368243971190783</v>
      </c>
      <c r="AF2791" s="1">
        <f t="shared" si="325"/>
        <v>1.0852173678810346</v>
      </c>
      <c r="AG2791" s="1">
        <f t="shared" si="325"/>
        <v>0.90897553394300623</v>
      </c>
      <c r="AH2791" s="1">
        <f t="shared" si="325"/>
        <v>0.68013703700273187</v>
      </c>
      <c r="AI2791" s="1">
        <f t="shared" si="325"/>
        <v>0.79368332787860141</v>
      </c>
      <c r="AJ2791" s="1">
        <f t="shared" si="325"/>
        <v>0.73000416412854796</v>
      </c>
      <c r="AK2791" s="1">
        <f t="shared" si="325"/>
        <v>0.94137580662823017</v>
      </c>
      <c r="AL2791" s="1">
        <f t="shared" si="325"/>
        <v>1.0176154735646534</v>
      </c>
      <c r="AM2791" s="1">
        <f t="shared" si="325"/>
        <v>0.81529948089790938</v>
      </c>
      <c r="AN2791" s="29">
        <f t="shared" si="325"/>
        <v>0.8701848778754081</v>
      </c>
      <c r="AO2791" s="1">
        <f t="shared" si="322"/>
        <v>58728.91191346234</v>
      </c>
      <c r="AP2791" s="1">
        <f t="shared" si="323"/>
        <v>93949.176686297811</v>
      </c>
      <c r="AQ2791" s="29">
        <f t="shared" si="324"/>
        <v>54269.333235047947</v>
      </c>
    </row>
    <row r="2792" spans="1:43" x14ac:dyDescent="0.2">
      <c r="A2792" s="26"/>
      <c r="E2792" s="25" t="s">
        <v>5443</v>
      </c>
      <c r="F2792" s="26" t="s">
        <v>5444</v>
      </c>
      <c r="G2792" s="1">
        <v>0.31039747374451399</v>
      </c>
      <c r="H2792" s="43">
        <v>0.66707965155794602</v>
      </c>
      <c r="I2792" s="1">
        <f>VLOOKUP(F2792,'[1]SUSMB vs SHAM all proteins sum'!$B$2:$E$3214,2,FALSE)</f>
        <v>0.41237898103271098</v>
      </c>
      <c r="J2792" s="29">
        <f>VLOOKUP(F2792,'[1]SUSMB vs SHAM all proteins sum'!$B$2:$E$3214,3,FALSE)</f>
        <v>0.74880421334249603</v>
      </c>
      <c r="K2792" s="25">
        <f>VLOOKUP($E2792,[1]AllProteinsNorm!$A$1:$Q$3226,4,FALSE)</f>
        <v>23103.375295416099</v>
      </c>
      <c r="L2792" s="1">
        <f>VLOOKUP($E2792,[1]AllProteinsNorm!$A$1:$Q$3226,5,FALSE)</f>
        <v>36989.226772586197</v>
      </c>
      <c r="M2792" s="1">
        <f>VLOOKUP($E2792,[1]AllProteinsNorm!$A$1:$Q$3226,10,FALSE)</f>
        <v>38346.328260022798</v>
      </c>
      <c r="N2792" s="1">
        <f>VLOOKUP($E2792,[1]AllProteinsNorm!$A$1:$Q$3226,11,FALSE)</f>
        <v>45922.796448402602</v>
      </c>
      <c r="O2792" s="1">
        <f>VLOOKUP($E2792,[1]AllProteinsNorm!$A$1:$Q$3226,15,FALSE)</f>
        <v>47735.822128708598</v>
      </c>
      <c r="P2792" s="1">
        <f>VLOOKUP($E2792,[1]AllProteinsNorm!$A$1:$Q$3226,6,FALSE)</f>
        <v>22370.7568047114</v>
      </c>
      <c r="Q2792" s="1">
        <f>VLOOKUP($E2792,[1]AllProteinsNorm!$A$1:$Q$3226,8,FALSE)</f>
        <v>38130.328925504102</v>
      </c>
      <c r="R2792" s="1">
        <f>VLOOKUP($E2792,[1]AllProteinsNorm!$A$1:$Q$3226,13,FALSE)</f>
        <v>51054.526251755196</v>
      </c>
      <c r="S2792" s="1">
        <f>VLOOKUP($E2792,[1]AllProteinsNorm!$A$1:$Q$3226,16,FALSE)</f>
        <v>32083.823606925998</v>
      </c>
      <c r="T2792" s="1">
        <f>VLOOKUP($E2792,[1]AllProteinsNorm!$A$1:$Q$3226,17,FALSE)</f>
        <v>6791.4744594906297</v>
      </c>
      <c r="U2792" s="1">
        <f>VLOOKUP($E2792,[1]AllProteinsNorm!$A$1:$Q$3226,3,FALSE)</f>
        <v>33686.274875271702</v>
      </c>
      <c r="V2792" s="1">
        <f>VLOOKUP($E2792,[1]AllProteinsNorm!$A$1:$Q$3226,7,FALSE)</f>
        <v>33151.280696735303</v>
      </c>
      <c r="W2792" s="1">
        <f>VLOOKUP($E2792,[1]AllProteinsNorm!$A$1:$Q$3226,9,FALSE)</f>
        <v>43390.433442024798</v>
      </c>
      <c r="X2792" s="1">
        <f>VLOOKUP($E2792,[1]AllProteinsNorm!$A$1:$Q$3226,12,FALSE)</f>
        <v>42121.586835180598</v>
      </c>
      <c r="Y2792" s="29">
        <f>VLOOKUP($E2792,[1]AllProteinsNorm!$A$1:$Q$3226,14,FALSE)</f>
        <v>8285.8409069112404</v>
      </c>
      <c r="Z2792" s="25">
        <f t="shared" si="325"/>
        <v>0.60134487470283293</v>
      </c>
      <c r="AA2792" s="1">
        <f t="shared" si="325"/>
        <v>0.96277196100124685</v>
      </c>
      <c r="AB2792" s="1">
        <f t="shared" si="325"/>
        <v>0.99809519899078469</v>
      </c>
      <c r="AC2792" s="1">
        <f t="shared" si="325"/>
        <v>1.1952988653457703</v>
      </c>
      <c r="AD2792" s="1">
        <f t="shared" si="325"/>
        <v>1.2424890999593656</v>
      </c>
      <c r="AE2792" s="1">
        <f t="shared" si="325"/>
        <v>0.58227595646623198</v>
      </c>
      <c r="AF2792" s="1">
        <f t="shared" si="325"/>
        <v>0.99247307273904983</v>
      </c>
      <c r="AG2792" s="1">
        <f t="shared" si="325"/>
        <v>1.3288697992957605</v>
      </c>
      <c r="AH2792" s="1">
        <f t="shared" si="325"/>
        <v>0.835091956919502</v>
      </c>
      <c r="AI2792" s="1">
        <f t="shared" si="325"/>
        <v>0.17677150224453073</v>
      </c>
      <c r="AJ2792" s="1">
        <f t="shared" si="325"/>
        <v>0.87680126756606946</v>
      </c>
      <c r="AK2792" s="1">
        <f t="shared" si="325"/>
        <v>0.86287620236910023</v>
      </c>
      <c r="AL2792" s="1">
        <f t="shared" si="325"/>
        <v>1.1293854005251347</v>
      </c>
      <c r="AM2792" s="1">
        <f t="shared" si="325"/>
        <v>1.0963592996176525</v>
      </c>
      <c r="AN2792" s="29">
        <f t="shared" si="325"/>
        <v>0.21566753334794098</v>
      </c>
      <c r="AO2792" s="1">
        <f t="shared" si="322"/>
        <v>8714.6775863820767</v>
      </c>
      <c r="AP2792" s="1">
        <f t="shared" si="323"/>
        <v>14903.298411767064</v>
      </c>
      <c r="AQ2792" s="29">
        <f t="shared" si="324"/>
        <v>12638.338932458466</v>
      </c>
    </row>
    <row r="2793" spans="1:43" x14ac:dyDescent="0.2">
      <c r="A2793" s="26"/>
      <c r="E2793" s="25" t="s">
        <v>5445</v>
      </c>
      <c r="F2793" s="26" t="s">
        <v>5446</v>
      </c>
      <c r="G2793" s="1">
        <v>0.62526415702088201</v>
      </c>
      <c r="H2793" s="1">
        <v>1.02684070339808</v>
      </c>
      <c r="I2793" s="1">
        <f>VLOOKUP(F2793,'[1]SUSMB vs SHAM all proteins sum'!$B$2:$E$3214,2,FALSE)</f>
        <v>0.55740011167003101</v>
      </c>
      <c r="J2793" s="29">
        <f>VLOOKUP(F2793,'[1]SUSMB vs SHAM all proteins sum'!$B$2:$E$3214,3,FALSE)</f>
        <v>0.96708321136396103</v>
      </c>
      <c r="K2793" s="25">
        <f>VLOOKUP($E2793,[1]AllProteinsNorm!$A$1:$Q$3226,4,FALSE)</f>
        <v>15286694.942960201</v>
      </c>
      <c r="L2793" s="1">
        <f>VLOOKUP($E2793,[1]AllProteinsNorm!$A$1:$Q$3226,5,FALSE)</f>
        <v>19205538.405341201</v>
      </c>
      <c r="M2793" s="1">
        <f>VLOOKUP($E2793,[1]AllProteinsNorm!$A$1:$Q$3226,10,FALSE)</f>
        <v>16293236.384602301</v>
      </c>
      <c r="N2793" s="1">
        <f>VLOOKUP($E2793,[1]AllProteinsNorm!$A$1:$Q$3226,11,FALSE)</f>
        <v>16745199.3132657</v>
      </c>
      <c r="O2793" s="1">
        <f>VLOOKUP($E2793,[1]AllProteinsNorm!$A$1:$Q$3226,15,FALSE)</f>
        <v>15381246.0208086</v>
      </c>
      <c r="P2793" s="1">
        <f>VLOOKUP($E2793,[1]AllProteinsNorm!$A$1:$Q$3226,6,FALSE)</f>
        <v>17959963.88814</v>
      </c>
      <c r="Q2793" s="1">
        <f>VLOOKUP($E2793,[1]AllProteinsNorm!$A$1:$Q$3226,8,FALSE)</f>
        <v>17080905.709723201</v>
      </c>
      <c r="R2793" s="1">
        <f>VLOOKUP($E2793,[1]AllProteinsNorm!$A$1:$Q$3226,13,FALSE)</f>
        <v>16652290.251665501</v>
      </c>
      <c r="S2793" s="1">
        <f>VLOOKUP($E2793,[1]AllProteinsNorm!$A$1:$Q$3226,16,FALSE)</f>
        <v>18125024.571288999</v>
      </c>
      <c r="T2793" s="1">
        <f>VLOOKUP($E2793,[1]AllProteinsNorm!$A$1:$Q$3226,17,FALSE)</f>
        <v>15190628.088571001</v>
      </c>
      <c r="U2793" s="1">
        <f>VLOOKUP($E2793,[1]AllProteinsNorm!$A$1:$Q$3226,3,FALSE)</f>
        <v>15330417.449991699</v>
      </c>
      <c r="V2793" s="1">
        <f>VLOOKUP($E2793,[1]AllProteinsNorm!$A$1:$Q$3226,7,FALSE)</f>
        <v>14808245.904787499</v>
      </c>
      <c r="W2793" s="1">
        <f>VLOOKUP($E2793,[1]AllProteinsNorm!$A$1:$Q$3226,9,FALSE)</f>
        <v>17996707.960366201</v>
      </c>
      <c r="X2793" s="1">
        <f>VLOOKUP($E2793,[1]AllProteinsNorm!$A$1:$Q$3226,12,FALSE)</f>
        <v>15277286.895161901</v>
      </c>
      <c r="Y2793" s="29">
        <f>VLOOKUP($E2793,[1]AllProteinsNorm!$A$1:$Q$3226,14,FALSE)</f>
        <v>16697505.7414832</v>
      </c>
      <c r="Z2793" s="25">
        <f t="shared" si="325"/>
        <v>0.9218635783898661</v>
      </c>
      <c r="AA2793" s="1">
        <f t="shared" si="325"/>
        <v>1.1581892897918566</v>
      </c>
      <c r="AB2793" s="1">
        <f t="shared" si="325"/>
        <v>0.98256302314572508</v>
      </c>
      <c r="AC2793" s="1">
        <f t="shared" si="325"/>
        <v>1.009818630997642</v>
      </c>
      <c r="AD2793" s="1">
        <f t="shared" si="325"/>
        <v>0.92756547767490971</v>
      </c>
      <c r="AE2793" s="1">
        <f t="shared" si="325"/>
        <v>1.0830749641732169</v>
      </c>
      <c r="AF2793" s="1">
        <f t="shared" si="325"/>
        <v>1.0300633929348322</v>
      </c>
      <c r="AG2793" s="1">
        <f t="shared" si="325"/>
        <v>1.0042157534422782</v>
      </c>
      <c r="AH2793" s="1">
        <f t="shared" si="325"/>
        <v>1.0930289426222528</v>
      </c>
      <c r="AI2793" s="1">
        <f t="shared" si="325"/>
        <v>0.91607027025607168</v>
      </c>
      <c r="AJ2793" s="1">
        <f t="shared" si="325"/>
        <v>0.92450026257429119</v>
      </c>
      <c r="AK2793" s="1">
        <f t="shared" si="325"/>
        <v>0.89301072667451253</v>
      </c>
      <c r="AL2793" s="1">
        <f t="shared" si="325"/>
        <v>1.0852908141024169</v>
      </c>
      <c r="AM2793" s="1">
        <f t="shared" si="325"/>
        <v>0.92129622641212561</v>
      </c>
      <c r="AN2793" s="29">
        <f t="shared" si="325"/>
        <v>1.0069424718989182</v>
      </c>
      <c r="AO2793" s="1">
        <f t="shared" si="322"/>
        <v>1422153.0706340123</v>
      </c>
      <c r="AP2793" s="1">
        <f t="shared" si="323"/>
        <v>1057210.4745312927</v>
      </c>
      <c r="AQ2793" s="29">
        <f t="shared" si="324"/>
        <v>1171483.0400627295</v>
      </c>
    </row>
    <row r="2794" spans="1:43" x14ac:dyDescent="0.2">
      <c r="A2794" s="26"/>
      <c r="E2794" s="25" t="s">
        <v>5447</v>
      </c>
      <c r="F2794" s="26" t="s">
        <v>5448</v>
      </c>
      <c r="G2794" s="1">
        <v>0.43718664512223099</v>
      </c>
      <c r="H2794" s="1">
        <v>0.902008207520134</v>
      </c>
      <c r="I2794" s="1">
        <f>VLOOKUP(F2794,'[1]SUSMB vs SHAM all proteins sum'!$B$2:$E$3214,2,FALSE)</f>
        <v>0.433326638266404</v>
      </c>
      <c r="J2794" s="29">
        <f>VLOOKUP(F2794,'[1]SUSMB vs SHAM all proteins sum'!$B$2:$E$3214,3,FALSE)</f>
        <v>0.859461551542819</v>
      </c>
      <c r="K2794" s="25">
        <f>VLOOKUP($E2794,[1]AllProteinsNorm!$A$1:$Q$3226,4,FALSE)</f>
        <v>59010.153496101499</v>
      </c>
      <c r="L2794" s="1">
        <f>VLOOKUP($E2794,[1]AllProteinsNorm!$A$1:$Q$3226,5,FALSE)</f>
        <v>60128.711862732103</v>
      </c>
      <c r="M2794" s="1">
        <f>VLOOKUP($E2794,[1]AllProteinsNorm!$A$1:$Q$3226,10,FALSE)</f>
        <v>76685.665736608003</v>
      </c>
      <c r="N2794" s="1">
        <f>VLOOKUP($E2794,[1]AllProteinsNorm!$A$1:$Q$3226,11,FALSE)</f>
        <v>74624.113150142497</v>
      </c>
      <c r="O2794" s="1">
        <f>VLOOKUP($E2794,[1]AllProteinsNorm!$A$1:$Q$3226,15,FALSE)</f>
        <v>64194.587278540603</v>
      </c>
      <c r="P2794" s="1">
        <f>VLOOKUP($E2794,[1]AllProteinsNorm!$A$1:$Q$3226,6,FALSE)</f>
        <v>56033.038647848101</v>
      </c>
      <c r="Q2794" s="1">
        <f>VLOOKUP($E2794,[1]AllProteinsNorm!$A$1:$Q$3226,8,FALSE)</f>
        <v>39524.428004978101</v>
      </c>
      <c r="R2794" s="1">
        <f>VLOOKUP($E2794,[1]AllProteinsNorm!$A$1:$Q$3226,13,FALSE)</f>
        <v>68891.239527538302</v>
      </c>
      <c r="S2794" s="1">
        <f>VLOOKUP($E2794,[1]AllProteinsNorm!$A$1:$Q$3226,16,FALSE)</f>
        <v>71923.546548055703</v>
      </c>
      <c r="T2794" s="1">
        <f>VLOOKUP($E2794,[1]AllProteinsNorm!$A$1:$Q$3226,17,FALSE)</f>
        <v>70926.416077337504</v>
      </c>
      <c r="U2794" s="1">
        <f>VLOOKUP($E2794,[1]AllProteinsNorm!$A$1:$Q$3226,3,FALSE)</f>
        <v>35916.309116906399</v>
      </c>
      <c r="V2794" s="1">
        <f>VLOOKUP($E2794,[1]AllProteinsNorm!$A$1:$Q$3226,7,FALSE)</f>
        <v>58721.639312694802</v>
      </c>
      <c r="W2794" s="1">
        <f>VLOOKUP($E2794,[1]AllProteinsNorm!$A$1:$Q$3226,9,FALSE)</f>
        <v>46045.323353194697</v>
      </c>
      <c r="X2794" s="1">
        <f>VLOOKUP($E2794,[1]AllProteinsNorm!$A$1:$Q$3226,12,FALSE)</f>
        <v>61097.046378266503</v>
      </c>
      <c r="Y2794" s="29">
        <f>VLOOKUP($E2794,[1]AllProteinsNorm!$A$1:$Q$3226,14,FALSE)</f>
        <v>103023.685333328</v>
      </c>
      <c r="Z2794" s="25">
        <f t="shared" ref="Z2794:AN2810" si="326">K2794/AVERAGE($K2794:$O2794)</f>
        <v>0.88168753970222469</v>
      </c>
      <c r="AA2794" s="1">
        <f t="shared" si="326"/>
        <v>0.8984002393964059</v>
      </c>
      <c r="AB2794" s="1">
        <f t="shared" si="326"/>
        <v>1.1457824111269925</v>
      </c>
      <c r="AC2794" s="1">
        <f t="shared" si="326"/>
        <v>1.1149801657464986</v>
      </c>
      <c r="AD2794" s="1">
        <f t="shared" si="326"/>
        <v>0.95914964402787806</v>
      </c>
      <c r="AE2794" s="1">
        <f t="shared" si="326"/>
        <v>0.83720561734727084</v>
      </c>
      <c r="AF2794" s="1">
        <f t="shared" si="326"/>
        <v>0.59054575562405709</v>
      </c>
      <c r="AG2794" s="1">
        <f t="shared" si="326"/>
        <v>1.029323665292359</v>
      </c>
      <c r="AH2794" s="1">
        <f t="shared" si="326"/>
        <v>1.0746302296401096</v>
      </c>
      <c r="AI2794" s="1">
        <f t="shared" si="326"/>
        <v>1.0597318187836164</v>
      </c>
      <c r="AJ2794" s="1">
        <f t="shared" si="326"/>
        <v>0.5366358218770243</v>
      </c>
      <c r="AK2794" s="1">
        <f t="shared" si="326"/>
        <v>0.8773767669713276</v>
      </c>
      <c r="AL2794" s="1">
        <f t="shared" si="326"/>
        <v>0.68797631351278732</v>
      </c>
      <c r="AM2794" s="1">
        <f t="shared" si="326"/>
        <v>0.91286840167066052</v>
      </c>
      <c r="AN2794" s="29">
        <f t="shared" si="326"/>
        <v>1.5393062764800152</v>
      </c>
      <c r="AO2794" s="1">
        <f t="shared" si="322"/>
        <v>7359.8417604912001</v>
      </c>
      <c r="AP2794" s="1">
        <f t="shared" si="323"/>
        <v>12368.85919186062</v>
      </c>
      <c r="AQ2794" s="29">
        <f t="shared" si="324"/>
        <v>22908.58657105939</v>
      </c>
    </row>
    <row r="2795" spans="1:43" x14ac:dyDescent="0.2">
      <c r="A2795" s="26"/>
      <c r="E2795" s="25" t="s">
        <v>5449</v>
      </c>
      <c r="F2795" s="26" t="s">
        <v>5450</v>
      </c>
      <c r="G2795" s="1">
        <v>0.97118676797277503</v>
      </c>
      <c r="H2795" s="1">
        <v>0.99864236747606705</v>
      </c>
      <c r="I2795" s="1">
        <f>VLOOKUP(F2795,'[1]SUSMB vs SHAM all proteins sum'!$B$2:$E$3214,2,FALSE)</f>
        <v>0.52222734061775899</v>
      </c>
      <c r="J2795" s="29">
        <f>VLOOKUP(F2795,'[1]SUSMB vs SHAM all proteins sum'!$B$2:$E$3214,3,FALSE)</f>
        <v>0.96798610737987401</v>
      </c>
      <c r="K2795" s="25">
        <f>VLOOKUP($E2795,[1]AllProteinsNorm!$A$1:$Q$3226,4,FALSE)</f>
        <v>1382967.11722263</v>
      </c>
      <c r="L2795" s="1">
        <f>VLOOKUP($E2795,[1]AllProteinsNorm!$A$1:$Q$3226,5,FALSE)</f>
        <v>1545525.6266887099</v>
      </c>
      <c r="M2795" s="1">
        <f>VLOOKUP($E2795,[1]AllProteinsNorm!$A$1:$Q$3226,10,FALSE)</f>
        <v>1510789.85545779</v>
      </c>
      <c r="N2795" s="1">
        <f>VLOOKUP($E2795,[1]AllProteinsNorm!$A$1:$Q$3226,11,FALSE)</f>
        <v>1634167.8472985199</v>
      </c>
      <c r="O2795" s="1">
        <f>VLOOKUP($E2795,[1]AllProteinsNorm!$A$1:$Q$3226,15,FALSE)</f>
        <v>1565527.6343650899</v>
      </c>
      <c r="P2795" s="1">
        <f>VLOOKUP($E2795,[1]AllProteinsNorm!$A$1:$Q$3226,6,FALSE)</f>
        <v>1523671.6710353601</v>
      </c>
      <c r="Q2795" s="1">
        <f>VLOOKUP($E2795,[1]AllProteinsNorm!$A$1:$Q$3226,8,FALSE)</f>
        <v>1631082.2756298999</v>
      </c>
      <c r="R2795" s="1">
        <f>VLOOKUP($E2795,[1]AllProteinsNorm!$A$1:$Q$3226,13,FALSE)</f>
        <v>1458248.5212751301</v>
      </c>
      <c r="S2795" s="1">
        <f>VLOOKUP($E2795,[1]AllProteinsNorm!$A$1:$Q$3226,16,FALSE)</f>
        <v>1577040.0555473799</v>
      </c>
      <c r="T2795" s="1">
        <f>VLOOKUP($E2795,[1]AllProteinsNorm!$A$1:$Q$3226,17,FALSE)</f>
        <v>1435680.9216273599</v>
      </c>
      <c r="U2795" s="1">
        <f>VLOOKUP($E2795,[1]AllProteinsNorm!$A$1:$Q$3226,3,FALSE)</f>
        <v>1316550.3698195401</v>
      </c>
      <c r="V2795" s="1">
        <f>VLOOKUP($E2795,[1]AllProteinsNorm!$A$1:$Q$3226,7,FALSE)</f>
        <v>1414996.1508899201</v>
      </c>
      <c r="W2795" s="1">
        <f>VLOOKUP($E2795,[1]AllProteinsNorm!$A$1:$Q$3226,9,FALSE)</f>
        <v>1658118.2066107199</v>
      </c>
      <c r="X2795" s="1">
        <f>VLOOKUP($E2795,[1]AllProteinsNorm!$A$1:$Q$3226,12,FALSE)</f>
        <v>1453152.93633482</v>
      </c>
      <c r="Y2795" s="29">
        <f>VLOOKUP($E2795,[1]AllProteinsNorm!$A$1:$Q$3226,14,FALSE)</f>
        <v>1564139.9047252999</v>
      </c>
      <c r="Z2795" s="25">
        <f t="shared" si="326"/>
        <v>0.9052042711422873</v>
      </c>
      <c r="AA2795" s="1">
        <f t="shared" si="326"/>
        <v>1.0116049622698779</v>
      </c>
      <c r="AB2795" s="1">
        <f t="shared" si="326"/>
        <v>0.98886908656605355</v>
      </c>
      <c r="AC2795" s="1">
        <f t="shared" si="326"/>
        <v>1.0696246474093765</v>
      </c>
      <c r="AD2795" s="1">
        <f t="shared" si="326"/>
        <v>1.0246970326124047</v>
      </c>
      <c r="AE2795" s="1">
        <f t="shared" si="326"/>
        <v>0.99730072195034347</v>
      </c>
      <c r="AF2795" s="1">
        <f t="shared" si="326"/>
        <v>1.0676050240802553</v>
      </c>
      <c r="AG2795" s="1">
        <f t="shared" si="326"/>
        <v>0.9544787966442132</v>
      </c>
      <c r="AH2795" s="1">
        <f t="shared" si="326"/>
        <v>1.032232347585277</v>
      </c>
      <c r="AI2795" s="1">
        <f t="shared" si="326"/>
        <v>0.93970744934593742</v>
      </c>
      <c r="AJ2795" s="1">
        <f t="shared" si="326"/>
        <v>0.86173199860887095</v>
      </c>
      <c r="AK2795" s="1">
        <f t="shared" si="326"/>
        <v>0.92616848476322755</v>
      </c>
      <c r="AL2795" s="1">
        <f t="shared" si="326"/>
        <v>1.0853010631930975</v>
      </c>
      <c r="AM2795" s="1">
        <f t="shared" si="326"/>
        <v>0.95114354362590559</v>
      </c>
      <c r="AN2795" s="29">
        <f t="shared" si="326"/>
        <v>1.0237887110901609</v>
      </c>
      <c r="AO2795" s="1">
        <f t="shared" si="322"/>
        <v>82846.363867193038</v>
      </c>
      <c r="AP2795" s="1">
        <f t="shared" si="323"/>
        <v>72659.388988290288</v>
      </c>
      <c r="AQ2795" s="29">
        <f t="shared" si="324"/>
        <v>118708.03205726706</v>
      </c>
    </row>
    <row r="2796" spans="1:43" x14ac:dyDescent="0.2">
      <c r="A2796" s="26"/>
      <c r="E2796" s="25" t="s">
        <v>5451</v>
      </c>
      <c r="F2796" s="26" t="s">
        <v>5452</v>
      </c>
      <c r="G2796" s="1">
        <v>0.497356444747861</v>
      </c>
      <c r="H2796" s="1">
        <v>1.11182635416135</v>
      </c>
      <c r="I2796" s="1">
        <f>VLOOKUP(F2796,'[1]SUSMB vs SHAM all proteins sum'!$B$2:$E$3214,2,FALSE)</f>
        <v>0.60253601809924695</v>
      </c>
      <c r="J2796" s="29">
        <f>VLOOKUP(F2796,'[1]SUSMB vs SHAM all proteins sum'!$B$2:$E$3214,3,FALSE)</f>
        <v>1.06874876928967</v>
      </c>
      <c r="K2796" s="25">
        <f>VLOOKUP($E2796,[1]AllProteinsNorm!$A$1:$Q$3226,4,FALSE)</f>
        <v>185639.6768059</v>
      </c>
      <c r="L2796" s="1">
        <f>VLOOKUP($E2796,[1]AllProteinsNorm!$A$1:$Q$3226,5,FALSE)</f>
        <v>131991.588501108</v>
      </c>
      <c r="M2796" s="1">
        <f>VLOOKUP($E2796,[1]AllProteinsNorm!$A$1:$Q$3226,10,FALSE)</f>
        <v>166102.34867815601</v>
      </c>
      <c r="N2796" s="1">
        <f>VLOOKUP($E2796,[1]AllProteinsNorm!$A$1:$Q$3226,11,FALSE)</f>
        <v>122539.722373198</v>
      </c>
      <c r="O2796" s="1">
        <f>VLOOKUP($E2796,[1]AllProteinsNorm!$A$1:$Q$3226,15,FALSE)</f>
        <v>143974.96181891501</v>
      </c>
      <c r="P2796" s="1">
        <f>VLOOKUP($E2796,[1]AllProteinsNorm!$A$1:$Q$3226,6,FALSE)</f>
        <v>99843.666307759093</v>
      </c>
      <c r="Q2796" s="1">
        <f>VLOOKUP($E2796,[1]AllProteinsNorm!$A$1:$Q$3226,8,FALSE)</f>
        <v>198779.300757558</v>
      </c>
      <c r="R2796" s="1">
        <f>VLOOKUP($E2796,[1]AllProteinsNorm!$A$1:$Q$3226,13,FALSE)</f>
        <v>168648.10631647101</v>
      </c>
      <c r="S2796" s="1">
        <f>VLOOKUP($E2796,[1]AllProteinsNorm!$A$1:$Q$3226,16,FALSE)</f>
        <v>193981.80392926</v>
      </c>
      <c r="T2796" s="1">
        <f>VLOOKUP($E2796,[1]AllProteinsNorm!$A$1:$Q$3226,17,FALSE)</f>
        <v>187891.60482529699</v>
      </c>
      <c r="U2796" s="1">
        <f>VLOOKUP($E2796,[1]AllProteinsNorm!$A$1:$Q$3226,3,FALSE)</f>
        <v>178024.26174742801</v>
      </c>
      <c r="V2796" s="1">
        <f>VLOOKUP($E2796,[1]AllProteinsNorm!$A$1:$Q$3226,7,FALSE)</f>
        <v>110007.003313623</v>
      </c>
      <c r="W2796" s="1">
        <f>VLOOKUP($E2796,[1]AllProteinsNorm!$A$1:$Q$3226,9,FALSE)</f>
        <v>153908.72230795299</v>
      </c>
      <c r="X2796" s="1">
        <f>VLOOKUP($E2796,[1]AllProteinsNorm!$A$1:$Q$3226,12,FALSE)</f>
        <v>182488.142071554</v>
      </c>
      <c r="Y2796" s="29">
        <f>VLOOKUP($E2796,[1]AllProteinsNorm!$A$1:$Q$3226,14,FALSE)</f>
        <v>182027.67611729799</v>
      </c>
      <c r="Z2796" s="25">
        <f t="shared" si="326"/>
        <v>1.2371882565872545</v>
      </c>
      <c r="AA2796" s="1">
        <f t="shared" si="326"/>
        <v>0.87965270179073141</v>
      </c>
      <c r="AB2796" s="1">
        <f t="shared" si="326"/>
        <v>1.1069825088687337</v>
      </c>
      <c r="AC2796" s="1">
        <f t="shared" si="326"/>
        <v>0.81666111519951057</v>
      </c>
      <c r="AD2796" s="1">
        <f t="shared" si="326"/>
        <v>0.95951541755376968</v>
      </c>
      <c r="AE2796" s="1">
        <f t="shared" si="326"/>
        <v>0.66540415053475344</v>
      </c>
      <c r="AF2796" s="1">
        <f t="shared" si="326"/>
        <v>1.324756758798993</v>
      </c>
      <c r="AG2796" s="1">
        <f t="shared" si="326"/>
        <v>1.1239486095883215</v>
      </c>
      <c r="AH2796" s="1">
        <f t="shared" si="326"/>
        <v>1.2927840316368422</v>
      </c>
      <c r="AI2796" s="1">
        <f t="shared" si="326"/>
        <v>1.2521961414759508</v>
      </c>
      <c r="AJ2796" s="1">
        <f t="shared" si="326"/>
        <v>1.1864356252452468</v>
      </c>
      <c r="AK2796" s="1">
        <f t="shared" si="326"/>
        <v>0.73313730654827369</v>
      </c>
      <c r="AL2796" s="1">
        <f t="shared" si="326"/>
        <v>1.0257185699845848</v>
      </c>
      <c r="AM2796" s="1">
        <f t="shared" si="326"/>
        <v>1.2161849784591825</v>
      </c>
      <c r="AN2796" s="29">
        <f t="shared" si="326"/>
        <v>1.2131162213865259</v>
      </c>
      <c r="AO2796" s="1">
        <f t="shared" si="322"/>
        <v>22996.220048186067</v>
      </c>
      <c r="AP2796" s="1">
        <f t="shared" si="323"/>
        <v>36461.149149541787</v>
      </c>
      <c r="AQ2796" s="29">
        <f t="shared" si="324"/>
        <v>27726.799155417637</v>
      </c>
    </row>
    <row r="2797" spans="1:43" x14ac:dyDescent="0.2">
      <c r="A2797" s="26"/>
      <c r="E2797" s="25" t="s">
        <v>5453</v>
      </c>
      <c r="F2797" s="26" t="s">
        <v>5454</v>
      </c>
      <c r="G2797" s="1">
        <v>0.73288028255327098</v>
      </c>
      <c r="H2797" s="1">
        <v>1.0194255401381001</v>
      </c>
      <c r="I2797" s="1">
        <f>VLOOKUP(F2797,'[1]SUSMB vs SHAM all proteins sum'!$B$2:$E$3214,2,FALSE)</f>
        <v>0.75132903106226001</v>
      </c>
      <c r="J2797" s="29">
        <f>VLOOKUP(F2797,'[1]SUSMB vs SHAM all proteins sum'!$B$2:$E$3214,3,FALSE)</f>
        <v>1.0225826534396001</v>
      </c>
      <c r="K2797" s="25">
        <f>VLOOKUP($E2797,[1]AllProteinsNorm!$A$1:$Q$3226,4,FALSE)</f>
        <v>794266.90651457803</v>
      </c>
      <c r="L2797" s="1">
        <f>VLOOKUP($E2797,[1]AllProteinsNorm!$A$1:$Q$3226,5,FALSE)</f>
        <v>982283.729842384</v>
      </c>
      <c r="M2797" s="1">
        <f>VLOOKUP($E2797,[1]AllProteinsNorm!$A$1:$Q$3226,10,FALSE)</f>
        <v>917729.19503257703</v>
      </c>
      <c r="N2797" s="1">
        <f>VLOOKUP($E2797,[1]AllProteinsNorm!$A$1:$Q$3226,11,FALSE)</f>
        <v>876213.65881944902</v>
      </c>
      <c r="O2797" s="1">
        <f>VLOOKUP($E2797,[1]AllProteinsNorm!$A$1:$Q$3226,15,FALSE)</f>
        <v>959274.63499989698</v>
      </c>
      <c r="P2797" s="1">
        <f>VLOOKUP($E2797,[1]AllProteinsNorm!$A$1:$Q$3226,6,FALSE)</f>
        <v>813449.04774710897</v>
      </c>
      <c r="Q2797" s="1">
        <f>VLOOKUP($E2797,[1]AllProteinsNorm!$A$1:$Q$3226,8,FALSE)</f>
        <v>946541.86144833802</v>
      </c>
      <c r="R2797" s="1">
        <f>VLOOKUP($E2797,[1]AllProteinsNorm!$A$1:$Q$3226,13,FALSE)</f>
        <v>951584.54885730403</v>
      </c>
      <c r="S2797" s="1">
        <f>VLOOKUP($E2797,[1]AllProteinsNorm!$A$1:$Q$3226,16,FALSE)</f>
        <v>1026234.5111514101</v>
      </c>
      <c r="T2797" s="1">
        <f>VLOOKUP($E2797,[1]AllProteinsNorm!$A$1:$Q$3226,17,FALSE)</f>
        <v>881219.94514386402</v>
      </c>
      <c r="U2797" s="1">
        <f>VLOOKUP($E2797,[1]AllProteinsNorm!$A$1:$Q$3226,3,FALSE)</f>
        <v>895753.05802582996</v>
      </c>
      <c r="V2797" s="1">
        <f>VLOOKUP($E2797,[1]AllProteinsNorm!$A$1:$Q$3226,7,FALSE)</f>
        <v>809154.29359653196</v>
      </c>
      <c r="W2797" s="1">
        <f>VLOOKUP($E2797,[1]AllProteinsNorm!$A$1:$Q$3226,9,FALSE)</f>
        <v>976861.56441900705</v>
      </c>
      <c r="X2797" s="1">
        <f>VLOOKUP($E2797,[1]AllProteinsNorm!$A$1:$Q$3226,12,FALSE)</f>
        <v>851041.98506910703</v>
      </c>
      <c r="Y2797" s="29">
        <f>VLOOKUP($E2797,[1]AllProteinsNorm!$A$1:$Q$3226,14,FALSE)</f>
        <v>1116758.84829307</v>
      </c>
      <c r="Z2797" s="25">
        <f t="shared" si="326"/>
        <v>0.8767191659263478</v>
      </c>
      <c r="AA2797" s="1">
        <f t="shared" si="326"/>
        <v>1.0842538764576246</v>
      </c>
      <c r="AB2797" s="1">
        <f t="shared" si="326"/>
        <v>1.0129979831917522</v>
      </c>
      <c r="AC2797" s="1">
        <f t="shared" si="326"/>
        <v>0.96717274990653457</v>
      </c>
      <c r="AD2797" s="1">
        <f t="shared" si="326"/>
        <v>1.0588562245177406</v>
      </c>
      <c r="AE2797" s="1">
        <f t="shared" si="326"/>
        <v>0.89789259103587971</v>
      </c>
      <c r="AF2797" s="1">
        <f t="shared" si="326"/>
        <v>1.0448016711723951</v>
      </c>
      <c r="AG2797" s="1">
        <f t="shared" si="326"/>
        <v>1.0503678362271831</v>
      </c>
      <c r="AH2797" s="1">
        <f t="shared" si="326"/>
        <v>1.1327671558288499</v>
      </c>
      <c r="AI2797" s="1">
        <f t="shared" si="326"/>
        <v>0.97269873510713922</v>
      </c>
      <c r="AJ2797" s="1">
        <f t="shared" si="326"/>
        <v>0.9887405196756327</v>
      </c>
      <c r="AK2797" s="1">
        <f t="shared" si="326"/>
        <v>0.89315200163719055</v>
      </c>
      <c r="AL2797" s="1">
        <f t="shared" si="326"/>
        <v>1.0782688400567526</v>
      </c>
      <c r="AM2797" s="1">
        <f t="shared" si="326"/>
        <v>0.93938802334375804</v>
      </c>
      <c r="AN2797" s="29">
        <f t="shared" si="326"/>
        <v>1.2326887573760432</v>
      </c>
      <c r="AO2797" s="1">
        <f t="shared" si="322"/>
        <v>66582.982415498322</v>
      </c>
      <c r="AP2797" s="1">
        <f t="shared" si="323"/>
        <v>71794.701821047231</v>
      </c>
      <c r="AQ2797" s="29">
        <f t="shared" si="324"/>
        <v>108706.70864762599</v>
      </c>
    </row>
    <row r="2798" spans="1:43" x14ac:dyDescent="0.2">
      <c r="A2798" s="26"/>
      <c r="E2798" s="25" t="s">
        <v>5455</v>
      </c>
      <c r="F2798" s="26" t="s">
        <v>5456</v>
      </c>
      <c r="G2798" s="1">
        <v>0.63733635850683501</v>
      </c>
      <c r="H2798" s="1">
        <v>1.3618939069826701</v>
      </c>
      <c r="I2798" s="1">
        <f>VLOOKUP(F2798,'[1]SUSMB vs SHAM all proteins sum'!$B$2:$E$3214,2,FALSE)</f>
        <v>0.33056346093092898</v>
      </c>
      <c r="J2798" s="29">
        <f>VLOOKUP(F2798,'[1]SUSMB vs SHAM all proteins sum'!$B$2:$E$3214,3,FALSE)</f>
        <v>1.7801695076223001</v>
      </c>
      <c r="K2798" s="25">
        <f>VLOOKUP($E2798,[1]AllProteinsNorm!$A$1:$Q$3226,4,FALSE)</f>
        <v>40998.348419975599</v>
      </c>
      <c r="L2798" s="1">
        <f>VLOOKUP($E2798,[1]AllProteinsNorm!$A$1:$Q$3226,5,FALSE)</f>
        <v>2988.8813982911802</v>
      </c>
      <c r="M2798" s="1">
        <f>VLOOKUP($E2798,[1]AllProteinsNorm!$A$1:$Q$3226,10,FALSE)</f>
        <v>43223.834446755798</v>
      </c>
      <c r="N2798" s="1">
        <f>VLOOKUP($E2798,[1]AllProteinsNorm!$A$1:$Q$3226,11,FALSE)</f>
        <v>37130.8755374756</v>
      </c>
      <c r="O2798" s="1">
        <f>VLOOKUP($E2798,[1]AllProteinsNorm!$A$1:$Q$3226,15,FALSE)</f>
        <v>58141.805936443299</v>
      </c>
      <c r="P2798" s="1">
        <f>VLOOKUP($E2798,[1]AllProteinsNorm!$A$1:$Q$3226,6,FALSE)</f>
        <v>38959.618964008703</v>
      </c>
      <c r="Q2798" s="1">
        <f>VLOOKUP($E2798,[1]AllProteinsNorm!$A$1:$Q$3226,8,FALSE)</f>
        <v>58778.4067214811</v>
      </c>
      <c r="R2798" s="1">
        <f>VLOOKUP($E2798,[1]AllProteinsNorm!$A$1:$Q$3226,13,FALSE)</f>
        <v>32862.968546145697</v>
      </c>
      <c r="S2798" s="1">
        <f>VLOOKUP($E2798,[1]AllProteinsNorm!$A$1:$Q$3226,16,FALSE)</f>
        <v>10913.343004189501</v>
      </c>
      <c r="T2798" s="1">
        <f>VLOOKUP($E2798,[1]AllProteinsNorm!$A$1:$Q$3226,17,FALSE)</f>
        <v>65229.090032144501</v>
      </c>
      <c r="U2798" s="1">
        <f>VLOOKUP($E2798,[1]AllProteinsNorm!$A$1:$Q$3226,3,FALSE)</f>
        <v>42197.456162218303</v>
      </c>
      <c r="V2798" s="1">
        <f>VLOOKUP($E2798,[1]AllProteinsNorm!$A$1:$Q$3226,7,FALSE)</f>
        <v>34046.191781631198</v>
      </c>
      <c r="W2798" s="1">
        <f>VLOOKUP($E2798,[1]AllProteinsNorm!$A$1:$Q$3226,9,FALSE)</f>
        <v>45760.438571594197</v>
      </c>
      <c r="X2798" s="1">
        <f>VLOOKUP($E2798,[1]AllProteinsNorm!$A$1:$Q$3226,12,FALSE)</f>
        <v>70323.096904406804</v>
      </c>
      <c r="Y2798" s="29">
        <f>VLOOKUP($E2798,[1]AllProteinsNorm!$A$1:$Q$3226,14,FALSE)</f>
        <v>44216.6517568532</v>
      </c>
      <c r="Z2798" s="25">
        <f t="shared" si="326"/>
        <v>1.1233424723379808</v>
      </c>
      <c r="AA2798" s="1">
        <f t="shared" si="326"/>
        <v>8.1894455481175549E-2</v>
      </c>
      <c r="AB2798" s="1">
        <f t="shared" si="326"/>
        <v>1.1843201231903462</v>
      </c>
      <c r="AC2798" s="1">
        <f t="shared" si="326"/>
        <v>1.0173748732282841</v>
      </c>
      <c r="AD2798" s="1">
        <f t="shared" si="326"/>
        <v>1.5930680757622133</v>
      </c>
      <c r="AE2798" s="1">
        <f t="shared" si="326"/>
        <v>1.0674818956134251</v>
      </c>
      <c r="AF2798" s="1">
        <f t="shared" si="326"/>
        <v>1.6105107466822994</v>
      </c>
      <c r="AG2798" s="1">
        <f t="shared" si="326"/>
        <v>0.90043549942138323</v>
      </c>
      <c r="AH2798" s="1">
        <f t="shared" si="326"/>
        <v>0.29902233100261888</v>
      </c>
      <c r="AI2798" s="1">
        <f t="shared" si="326"/>
        <v>1.7872575381442539</v>
      </c>
      <c r="AJ2798" s="1">
        <f t="shared" si="326"/>
        <v>1.1561976654782546</v>
      </c>
      <c r="AK2798" s="1">
        <f t="shared" si="326"/>
        <v>0.9328554618321232</v>
      </c>
      <c r="AL2798" s="1">
        <f t="shared" si="326"/>
        <v>1.2538223167848166</v>
      </c>
      <c r="AM2798" s="1">
        <f t="shared" si="326"/>
        <v>1.9268318013652015</v>
      </c>
      <c r="AN2798" s="29">
        <f t="shared" si="326"/>
        <v>1.2115230202504963</v>
      </c>
      <c r="AO2798" s="1">
        <f t="shared" si="322"/>
        <v>18205.525938060284</v>
      </c>
      <c r="AP2798" s="1">
        <f t="shared" si="323"/>
        <v>19380.887525854068</v>
      </c>
      <c r="AQ2798" s="29">
        <f t="shared" si="324"/>
        <v>12195.403055670609</v>
      </c>
    </row>
    <row r="2799" spans="1:43" x14ac:dyDescent="0.2">
      <c r="A2799" s="26"/>
      <c r="E2799" s="25" t="s">
        <v>5457</v>
      </c>
      <c r="F2799" s="26" t="s">
        <v>5458</v>
      </c>
      <c r="G2799" s="43">
        <v>4.03425078879317E-2</v>
      </c>
      <c r="H2799" s="1">
        <v>1.0912201615816499</v>
      </c>
      <c r="I2799" s="1">
        <f>VLOOKUP(F2799,'[1]SUSMB vs SHAM all proteins sum'!$B$2:$E$3214,2,FALSE)</f>
        <v>0.77076533742658204</v>
      </c>
      <c r="J2799" s="29">
        <f>VLOOKUP(F2799,'[1]SUSMB vs SHAM all proteins sum'!$B$2:$E$3214,3,FALSE)</f>
        <v>0.98721793991572004</v>
      </c>
      <c r="K2799" s="25">
        <f>VLOOKUP($E2799,[1]AllProteinsNorm!$A$1:$Q$3226,4,FALSE)</f>
        <v>3956834.9857183001</v>
      </c>
      <c r="L2799" s="1">
        <f>VLOOKUP($E2799,[1]AllProteinsNorm!$A$1:$Q$3226,5,FALSE)</f>
        <v>4070338.4110845602</v>
      </c>
      <c r="M2799" s="1">
        <f>VLOOKUP($E2799,[1]AllProteinsNorm!$A$1:$Q$3226,10,FALSE)</f>
        <v>4318268.48568701</v>
      </c>
      <c r="N2799" s="1">
        <f>VLOOKUP($E2799,[1]AllProteinsNorm!$A$1:$Q$3226,11,FALSE)</f>
        <v>3780419.6140050101</v>
      </c>
      <c r="O2799" s="1">
        <f>VLOOKUP($E2799,[1]AllProteinsNorm!$A$1:$Q$3226,15,FALSE)</f>
        <v>4282224.6984860897</v>
      </c>
      <c r="P2799" s="1">
        <f>VLOOKUP($E2799,[1]AllProteinsNorm!$A$1:$Q$3226,6,FALSE)</f>
        <v>4444988.3216980202</v>
      </c>
      <c r="Q2799" s="1">
        <f>VLOOKUP($E2799,[1]AllProteinsNorm!$A$1:$Q$3226,8,FALSE)</f>
        <v>4757028.7336455099</v>
      </c>
      <c r="R2799" s="1">
        <f>VLOOKUP($E2799,[1]AllProteinsNorm!$A$1:$Q$3226,13,FALSE)</f>
        <v>4629123.38728288</v>
      </c>
      <c r="S2799" s="1">
        <f>VLOOKUP($E2799,[1]AllProteinsNorm!$A$1:$Q$3226,16,FALSE)</f>
        <v>4104762.9278703402</v>
      </c>
      <c r="T2799" s="1">
        <f>VLOOKUP($E2799,[1]AllProteinsNorm!$A$1:$Q$3226,17,FALSE)</f>
        <v>4335769.9411725802</v>
      </c>
      <c r="U2799" s="1">
        <f>VLOOKUP($E2799,[1]AllProteinsNorm!$A$1:$Q$3226,3,FALSE)</f>
        <v>4087000.9069090099</v>
      </c>
      <c r="V2799" s="1">
        <f>VLOOKUP($E2799,[1]AllProteinsNorm!$A$1:$Q$3226,7,FALSE)</f>
        <v>4353587.6708838101</v>
      </c>
      <c r="W2799" s="1">
        <f>VLOOKUP($E2799,[1]AllProteinsNorm!$A$1:$Q$3226,9,FALSE)</f>
        <v>3855472.3904366102</v>
      </c>
      <c r="X2799" s="1">
        <f>VLOOKUP($E2799,[1]AllProteinsNorm!$A$1:$Q$3226,12,FALSE)</f>
        <v>4272208.3884769399</v>
      </c>
      <c r="Y2799" s="29">
        <f>VLOOKUP($E2799,[1]AllProteinsNorm!$A$1:$Q$3226,14,FALSE)</f>
        <v>3602306.7979942299</v>
      </c>
      <c r="Z2799" s="25">
        <f t="shared" si="326"/>
        <v>0.96942823249428889</v>
      </c>
      <c r="AA2799" s="1">
        <f t="shared" si="326"/>
        <v>0.99723667672610872</v>
      </c>
      <c r="AB2799" s="1">
        <f t="shared" si="326"/>
        <v>1.057979774396733</v>
      </c>
      <c r="AC2799" s="1">
        <f t="shared" si="326"/>
        <v>0.92620630319925379</v>
      </c>
      <c r="AD2799" s="1">
        <f t="shared" si="326"/>
        <v>1.0491490131836154</v>
      </c>
      <c r="AE2799" s="1">
        <f t="shared" si="326"/>
        <v>1.0890262514647726</v>
      </c>
      <c r="AF2799" s="1">
        <f t="shared" si="326"/>
        <v>1.1654764411019152</v>
      </c>
      <c r="AG2799" s="1">
        <f t="shared" si="326"/>
        <v>1.1341395129008558</v>
      </c>
      <c r="AH2799" s="1">
        <f t="shared" si="326"/>
        <v>1.0056707151893152</v>
      </c>
      <c r="AI2799" s="1">
        <f t="shared" si="326"/>
        <v>1.0622676471836174</v>
      </c>
      <c r="AJ2799" s="1">
        <f t="shared" si="326"/>
        <v>1.0013190036197857</v>
      </c>
      <c r="AK2799" s="1">
        <f t="shared" si="326"/>
        <v>1.0666330074484158</v>
      </c>
      <c r="AL2799" s="1">
        <f t="shared" si="326"/>
        <v>0.94459430286628232</v>
      </c>
      <c r="AM2799" s="1">
        <f t="shared" si="326"/>
        <v>1.0466950079639556</v>
      </c>
      <c r="AN2799" s="29">
        <f t="shared" si="326"/>
        <v>0.88256849848080254</v>
      </c>
      <c r="AO2799" s="1">
        <f t="shared" si="322"/>
        <v>201328.08912608601</v>
      </c>
      <c r="AP2799" s="1">
        <f t="shared" si="323"/>
        <v>227385.19912241129</v>
      </c>
      <c r="AQ2799" s="29">
        <f t="shared" si="324"/>
        <v>275651.83601727075</v>
      </c>
    </row>
    <row r="2800" spans="1:43" x14ac:dyDescent="0.2">
      <c r="A2800" s="26"/>
      <c r="E2800" s="25" t="s">
        <v>5459</v>
      </c>
      <c r="F2800" s="26" t="s">
        <v>5460</v>
      </c>
      <c r="G2800" s="1">
        <v>0.13870373662081401</v>
      </c>
      <c r="H2800" s="1">
        <v>1.27205700874313</v>
      </c>
      <c r="I2800" s="1">
        <f>VLOOKUP(F2800,'[1]SUSMB vs SHAM all proteins sum'!$B$2:$E$3214,2,FALSE)</f>
        <v>0.88210027311078798</v>
      </c>
      <c r="J2800" s="29">
        <f>VLOOKUP(F2800,'[1]SUSMB vs SHAM all proteins sum'!$B$2:$E$3214,3,FALSE)</f>
        <v>1.0205960889851</v>
      </c>
      <c r="K2800" s="25">
        <f>VLOOKUP($E2800,[1]AllProteinsNorm!$A$1:$Q$3226,4,FALSE)</f>
        <v>102143.538135304</v>
      </c>
      <c r="L2800" s="1">
        <f>VLOOKUP($E2800,[1]AllProteinsNorm!$A$1:$Q$3226,5,FALSE)</f>
        <v>86437.8808197912</v>
      </c>
      <c r="M2800" s="1">
        <f>VLOOKUP($E2800,[1]AllProteinsNorm!$A$1:$Q$3226,10,FALSE)</f>
        <v>70593.038709836095</v>
      </c>
      <c r="N2800" s="1">
        <f>VLOOKUP($E2800,[1]AllProteinsNorm!$A$1:$Q$3226,11,FALSE)</f>
        <v>62202.947609628704</v>
      </c>
      <c r="O2800" s="1">
        <f>VLOOKUP($E2800,[1]AllProteinsNorm!$A$1:$Q$3226,15,FALSE)</f>
        <v>66310.889824309401</v>
      </c>
      <c r="P2800" s="1">
        <f>VLOOKUP($E2800,[1]AllProteinsNorm!$A$1:$Q$3226,6,FALSE)</f>
        <v>107856.92228066</v>
      </c>
      <c r="Q2800" s="1">
        <f>VLOOKUP($E2800,[1]AllProteinsNorm!$A$1:$Q$3226,8,FALSE)</f>
        <v>107297.542428559</v>
      </c>
      <c r="R2800" s="1">
        <f>VLOOKUP($E2800,[1]AllProteinsNorm!$A$1:$Q$3226,13,FALSE)</f>
        <v>130173.35879660401</v>
      </c>
      <c r="S2800" s="1">
        <f>VLOOKUP($E2800,[1]AllProteinsNorm!$A$1:$Q$3226,16,FALSE)</f>
        <v>84340.776956967806</v>
      </c>
      <c r="T2800" s="1">
        <f>VLOOKUP($E2800,[1]AllProteinsNorm!$A$1:$Q$3226,17,FALSE)</f>
        <v>67391.958042340906</v>
      </c>
      <c r="U2800" s="1">
        <f>VLOOKUP($E2800,[1]AllProteinsNorm!$A$1:$Q$3226,3,FALSE)</f>
        <v>95415.621730951403</v>
      </c>
      <c r="V2800" s="1">
        <f>VLOOKUP($E2800,[1]AllProteinsNorm!$A$1:$Q$3226,7,FALSE)</f>
        <v>100516.328054454</v>
      </c>
      <c r="W2800" s="1">
        <f>VLOOKUP($E2800,[1]AllProteinsNorm!$A$1:$Q$3226,9,FALSE)</f>
        <v>68139.645913483895</v>
      </c>
      <c r="X2800" s="1">
        <f>VLOOKUP($E2800,[1]AllProteinsNorm!$A$1:$Q$3226,12,FALSE)</f>
        <v>70164.124469896298</v>
      </c>
      <c r="Y2800" s="29">
        <f>VLOOKUP($E2800,[1]AllProteinsNorm!$A$1:$Q$3226,14,FALSE)</f>
        <v>62082.775148157503</v>
      </c>
      <c r="Z2800" s="25">
        <f t="shared" si="326"/>
        <v>1.317341011149886</v>
      </c>
      <c r="AA2800" s="1">
        <f t="shared" si="326"/>
        <v>1.1147857945743185</v>
      </c>
      <c r="AB2800" s="1">
        <f t="shared" si="326"/>
        <v>0.91043551742816031</v>
      </c>
      <c r="AC2800" s="1">
        <f t="shared" si="326"/>
        <v>0.80222885751252204</v>
      </c>
      <c r="AD2800" s="1">
        <f t="shared" si="326"/>
        <v>0.85520881933511306</v>
      </c>
      <c r="AE2800" s="1">
        <f t="shared" si="326"/>
        <v>1.3910262915360136</v>
      </c>
      <c r="AF2800" s="1">
        <f t="shared" si="326"/>
        <v>1.3838119925853791</v>
      </c>
      <c r="AG2800" s="1">
        <f t="shared" si="326"/>
        <v>1.6788404556217877</v>
      </c>
      <c r="AH2800" s="1">
        <f t="shared" si="326"/>
        <v>1.0877395322891934</v>
      </c>
      <c r="AI2800" s="1">
        <f t="shared" si="326"/>
        <v>0.86915131168912918</v>
      </c>
      <c r="AJ2800" s="1">
        <f t="shared" si="326"/>
        <v>1.2305713499374313</v>
      </c>
      <c r="AK2800" s="1">
        <f t="shared" si="326"/>
        <v>1.2963549496486608</v>
      </c>
      <c r="AL2800" s="1">
        <f t="shared" si="326"/>
        <v>0.8787942114180507</v>
      </c>
      <c r="AM2800" s="1">
        <f t="shared" si="326"/>
        <v>0.90490382811277337</v>
      </c>
      <c r="AN2800" s="29">
        <f t="shared" si="326"/>
        <v>0.80067899821846533</v>
      </c>
      <c r="AO2800" s="1">
        <f t="shared" si="322"/>
        <v>14792.462316919689</v>
      </c>
      <c r="AP2800" s="1">
        <f t="shared" si="323"/>
        <v>21597.150449321263</v>
      </c>
      <c r="AQ2800" s="29">
        <f t="shared" si="324"/>
        <v>15583.900716676771</v>
      </c>
    </row>
    <row r="2801" spans="1:43" x14ac:dyDescent="0.2">
      <c r="A2801" s="26"/>
      <c r="E2801" s="25" t="s">
        <v>5461</v>
      </c>
      <c r="F2801" s="26" t="s">
        <v>5462</v>
      </c>
      <c r="G2801" s="1">
        <v>0.65531327028685604</v>
      </c>
      <c r="H2801" s="1">
        <v>1.2371046501449701</v>
      </c>
      <c r="I2801" s="1">
        <f>VLOOKUP(F2801,'[1]SUSMB vs SHAM all proteins sum'!$B$2:$E$3214,2,FALSE)</f>
        <v>0.29973029432750897</v>
      </c>
      <c r="J2801" s="29">
        <f>VLOOKUP(F2801,'[1]SUSMB vs SHAM all proteins sum'!$B$2:$E$3214,3,FALSE)</f>
        <v>1.69313059852305</v>
      </c>
      <c r="K2801" s="25">
        <f>VLOOKUP($E2801,[1]AllProteinsNorm!$A$1:$Q$3226,4,FALSE)</f>
        <v>32196.042580785299</v>
      </c>
      <c r="L2801" s="1">
        <f>VLOOKUP($E2801,[1]AllProteinsNorm!$A$1:$Q$3226,5,FALSE)</f>
        <v>32298.526899328299</v>
      </c>
      <c r="M2801" s="1">
        <f>VLOOKUP($E2801,[1]AllProteinsNorm!$A$1:$Q$3226,10,FALSE)</f>
        <v>4061.1903782027898</v>
      </c>
      <c r="N2801" s="1">
        <f>VLOOKUP($E2801,[1]AllProteinsNorm!$A$1:$Q$3226,11,FALSE)</f>
        <v>19779.293304328701</v>
      </c>
      <c r="O2801" s="1">
        <f>VLOOKUP($E2801,[1]AllProteinsNorm!$A$1:$Q$3226,15,FALSE)</f>
        <v>43296.006013783903</v>
      </c>
      <c r="P2801" s="1">
        <f>VLOOKUP($E2801,[1]AllProteinsNorm!$A$1:$Q$3226,6,FALSE)</f>
        <v>16582.818320619401</v>
      </c>
      <c r="Q2801" s="1">
        <f>VLOOKUP($E2801,[1]AllProteinsNorm!$A$1:$Q$3226,8,FALSE)</f>
        <v>34536.853702161199</v>
      </c>
      <c r="R2801" s="1">
        <f>VLOOKUP($E2801,[1]AllProteinsNorm!$A$1:$Q$3226,13,FALSE)</f>
        <v>18617.042797450798</v>
      </c>
      <c r="S2801" s="1">
        <f>VLOOKUP($E2801,[1]AllProteinsNorm!$A$1:$Q$3226,16,FALSE)</f>
        <v>23614.2136144533</v>
      </c>
      <c r="T2801" s="1">
        <f>VLOOKUP($E2801,[1]AllProteinsNorm!$A$1:$Q$3226,17,FALSE)</f>
        <v>41620.190257423099</v>
      </c>
      <c r="U2801" s="1">
        <f>VLOOKUP($E2801,[1]AllProteinsNorm!$A$1:$Q$3226,3,FALSE)</f>
        <v>65581.099176021904</v>
      </c>
      <c r="V2801" s="1">
        <f>VLOOKUP($E2801,[1]AllProteinsNorm!$A$1:$Q$3226,7,FALSE)</f>
        <v>41699.253400614703</v>
      </c>
      <c r="W2801" s="1">
        <f>VLOOKUP($E2801,[1]AllProteinsNorm!$A$1:$Q$3226,9,FALSE)</f>
        <v>21899.060059609899</v>
      </c>
      <c r="X2801" s="1">
        <f>VLOOKUP($E2801,[1]AllProteinsNorm!$A$1:$Q$3226,12,FALSE)</f>
        <v>39878.377431553599</v>
      </c>
      <c r="Y2801" s="29">
        <f>VLOOKUP($E2801,[1]AllProteinsNorm!$A$1:$Q$3226,14,FALSE)</f>
        <v>21070.727467706001</v>
      </c>
      <c r="Z2801" s="25">
        <f t="shared" si="326"/>
        <v>1.222965262994351</v>
      </c>
      <c r="AA2801" s="1">
        <f t="shared" si="326"/>
        <v>1.2268581253318651</v>
      </c>
      <c r="AB2801" s="1">
        <f t="shared" si="326"/>
        <v>0.15426413809978753</v>
      </c>
      <c r="AC2801" s="1">
        <f t="shared" si="326"/>
        <v>0.75131558722086744</v>
      </c>
      <c r="AD2801" s="1">
        <f t="shared" si="326"/>
        <v>1.6445968863531282</v>
      </c>
      <c r="AE2801" s="1">
        <f t="shared" si="326"/>
        <v>0.62989762539223204</v>
      </c>
      <c r="AF2801" s="1">
        <f t="shared" si="326"/>
        <v>1.3118808706032834</v>
      </c>
      <c r="AG2801" s="1">
        <f t="shared" si="326"/>
        <v>0.70716755277710808</v>
      </c>
      <c r="AH2801" s="1">
        <f t="shared" si="326"/>
        <v>0.89698486672520317</v>
      </c>
      <c r="AI2801" s="1">
        <f t="shared" si="326"/>
        <v>1.5809410984697132</v>
      </c>
      <c r="AJ2801" s="1">
        <f t="shared" si="326"/>
        <v>2.4910951710918625</v>
      </c>
      <c r="AK2801" s="1">
        <f t="shared" si="326"/>
        <v>1.5839443084904437</v>
      </c>
      <c r="AL2801" s="1">
        <f t="shared" si="326"/>
        <v>0.83183483429461513</v>
      </c>
      <c r="AM2801" s="1">
        <f t="shared" si="326"/>
        <v>1.514778414800394</v>
      </c>
      <c r="AN2801" s="29">
        <f t="shared" si="326"/>
        <v>0.80037065718145906</v>
      </c>
      <c r="AO2801" s="1">
        <f t="shared" si="322"/>
        <v>13391.719063667253</v>
      </c>
      <c r="AP2801" s="1">
        <f t="shared" si="323"/>
        <v>9600.0953653032939</v>
      </c>
      <c r="AQ2801" s="29">
        <f t="shared" si="324"/>
        <v>16271.244828471081</v>
      </c>
    </row>
    <row r="2802" spans="1:43" x14ac:dyDescent="0.2">
      <c r="A2802" s="26"/>
      <c r="E2802" s="25" t="s">
        <v>5463</v>
      </c>
      <c r="F2802" s="26" t="s">
        <v>5464</v>
      </c>
      <c r="G2802" s="1">
        <v>0.60936489828625995</v>
      </c>
      <c r="H2802" s="1">
        <v>1.0427155045852401</v>
      </c>
      <c r="I2802" s="1">
        <f>VLOOKUP(F2802,'[1]SUSMB vs SHAM all proteins sum'!$B$2:$E$3214,2,FALSE)</f>
        <v>0.70802425965395099</v>
      </c>
      <c r="J2802" s="29">
        <f>VLOOKUP(F2802,'[1]SUSMB vs SHAM all proteins sum'!$B$2:$E$3214,3,FALSE)</f>
        <v>0.95983701117314602</v>
      </c>
      <c r="K2802" s="25">
        <f>VLOOKUP($E2802,[1]AllProteinsNorm!$A$1:$Q$3226,4,FALSE)</f>
        <v>5048594.5168233998</v>
      </c>
      <c r="L2802" s="1">
        <f>VLOOKUP($E2802,[1]AllProteinsNorm!$A$1:$Q$3226,5,FALSE)</f>
        <v>6729614.8113942901</v>
      </c>
      <c r="M2802" s="1">
        <f>VLOOKUP($E2802,[1]AllProteinsNorm!$A$1:$Q$3226,10,FALSE)</f>
        <v>5102921.0940680904</v>
      </c>
      <c r="N2802" s="1">
        <f>VLOOKUP($E2802,[1]AllProteinsNorm!$A$1:$Q$3226,11,FALSE)</f>
        <v>6059813.3303853404</v>
      </c>
      <c r="O2802" s="1">
        <f>VLOOKUP($E2802,[1]AllProteinsNorm!$A$1:$Q$3226,15,FALSE)</f>
        <v>4691232.5792973898</v>
      </c>
      <c r="P2802" s="1">
        <f>VLOOKUP($E2802,[1]AllProteinsNorm!$A$1:$Q$3226,6,FALSE)</f>
        <v>6332737.3773206696</v>
      </c>
      <c r="Q2802" s="1">
        <f>VLOOKUP($E2802,[1]AllProteinsNorm!$A$1:$Q$3226,8,FALSE)</f>
        <v>5464298.5844512898</v>
      </c>
      <c r="R2802" s="1">
        <f>VLOOKUP($E2802,[1]AllProteinsNorm!$A$1:$Q$3226,13,FALSE)</f>
        <v>5144706.9344280502</v>
      </c>
      <c r="S2802" s="1">
        <f>VLOOKUP($E2802,[1]AllProteinsNorm!$A$1:$Q$3226,16,FALSE)</f>
        <v>6290176.0865214001</v>
      </c>
      <c r="T2802" s="1">
        <f>VLOOKUP($E2802,[1]AllProteinsNorm!$A$1:$Q$3226,17,FALSE)</f>
        <v>5425072.8500804398</v>
      </c>
      <c r="U2802" s="1">
        <f>VLOOKUP($E2802,[1]AllProteinsNorm!$A$1:$Q$3226,3,FALSE)</f>
        <v>4040899.9059712202</v>
      </c>
      <c r="V2802" s="1">
        <f>VLOOKUP($E2802,[1]AllProteinsNorm!$A$1:$Q$3226,7,FALSE)</f>
        <v>5547744.4616899798</v>
      </c>
      <c r="W2802" s="1">
        <f>VLOOKUP($E2802,[1]AllProteinsNorm!$A$1:$Q$3226,9,FALSE)</f>
        <v>6686481.5282856803</v>
      </c>
      <c r="X2802" s="1">
        <f>VLOOKUP($E2802,[1]AllProteinsNorm!$A$1:$Q$3226,12,FALSE)</f>
        <v>4940281.7996010296</v>
      </c>
      <c r="Y2802" s="29">
        <f>VLOOKUP($E2802,[1]AllProteinsNorm!$A$1:$Q$3226,14,FALSE)</f>
        <v>5422122.3116039103</v>
      </c>
      <c r="Z2802" s="25">
        <f t="shared" si="326"/>
        <v>0.91353544798107811</v>
      </c>
      <c r="AA2802" s="1">
        <f t="shared" si="326"/>
        <v>1.2177134964951335</v>
      </c>
      <c r="AB2802" s="1">
        <f t="shared" si="326"/>
        <v>0.92336575895478135</v>
      </c>
      <c r="AC2802" s="1">
        <f t="shared" si="326"/>
        <v>1.0965139440309948</v>
      </c>
      <c r="AD2802" s="1">
        <f t="shared" si="326"/>
        <v>0.84887135253801183</v>
      </c>
      <c r="AE2802" s="1">
        <f t="shared" si="326"/>
        <v>1.1458991324534455</v>
      </c>
      <c r="AF2802" s="1">
        <f t="shared" si="326"/>
        <v>0.9887564625391948</v>
      </c>
      <c r="AG2802" s="1">
        <f t="shared" si="326"/>
        <v>0.93092684279015347</v>
      </c>
      <c r="AH2802" s="1">
        <f t="shared" si="326"/>
        <v>1.1381977320483625</v>
      </c>
      <c r="AI2802" s="1">
        <f t="shared" si="326"/>
        <v>0.98165862596280673</v>
      </c>
      <c r="AJ2802" s="1">
        <f t="shared" si="326"/>
        <v>0.73119465101563119</v>
      </c>
      <c r="AK2802" s="1">
        <f t="shared" si="326"/>
        <v>1.0038558662626267</v>
      </c>
      <c r="AL2802" s="1">
        <f t="shared" si="326"/>
        <v>1.2099085949574455</v>
      </c>
      <c r="AM2802" s="1">
        <f t="shared" si="326"/>
        <v>0.8939364276358982</v>
      </c>
      <c r="AN2802" s="29">
        <f t="shared" si="326"/>
        <v>0.98112473054301019</v>
      </c>
      <c r="AO2802" s="1">
        <f t="shared" si="322"/>
        <v>753311.7205113332</v>
      </c>
      <c r="AP2802" s="1">
        <f t="shared" si="323"/>
        <v>486461.83784011455</v>
      </c>
      <c r="AQ2802" s="29">
        <f t="shared" si="324"/>
        <v>861344.24424559192</v>
      </c>
    </row>
    <row r="2803" spans="1:43" x14ac:dyDescent="0.2">
      <c r="A2803" s="26"/>
      <c r="E2803" s="25" t="s">
        <v>5465</v>
      </c>
      <c r="F2803" s="26" t="s">
        <v>5466</v>
      </c>
      <c r="G2803" s="1">
        <v>0.2201652994327</v>
      </c>
      <c r="H2803" s="1">
        <v>1.2831417050216101</v>
      </c>
      <c r="I2803" s="1">
        <f>VLOOKUP(F2803,'[1]SUSMB vs SHAM all proteins sum'!$B$2:$E$3214,2,FALSE)</f>
        <v>0.67623354763815002</v>
      </c>
      <c r="J2803" s="29">
        <f>VLOOKUP(F2803,'[1]SUSMB vs SHAM all proteins sum'!$B$2:$E$3214,3,FALSE)</f>
        <v>1.0883896899638099</v>
      </c>
      <c r="K2803" s="25">
        <f>VLOOKUP($E2803,[1]AllProteinsNorm!$A$1:$Q$3226,4,FALSE)</f>
        <v>18795.0694188255</v>
      </c>
      <c r="L2803" s="1">
        <f>VLOOKUP($E2803,[1]AllProteinsNorm!$A$1:$Q$3226,5,FALSE)</f>
        <v>17453.194413679299</v>
      </c>
      <c r="M2803" s="1">
        <f>VLOOKUP($E2803,[1]AllProteinsNorm!$A$1:$Q$3226,10,FALSE)</f>
        <v>10277.3120163269</v>
      </c>
      <c r="N2803" s="1">
        <f>VLOOKUP($E2803,[1]AllProteinsNorm!$A$1:$Q$3226,11,FALSE)</f>
        <v>19956.5392030886</v>
      </c>
      <c r="O2803" s="1">
        <f>VLOOKUP($E2803,[1]AllProteinsNorm!$A$1:$Q$3226,15,FALSE)</f>
        <v>28832.005895088801</v>
      </c>
      <c r="P2803" s="1">
        <f>VLOOKUP($E2803,[1]AllProteinsNorm!$A$1:$Q$3226,6,FALSE)</f>
        <v>19378.8361390149</v>
      </c>
      <c r="Q2803" s="1">
        <f>VLOOKUP($E2803,[1]AllProteinsNorm!$A$1:$Q$3226,8,FALSE)</f>
        <v>30115.579388599901</v>
      </c>
      <c r="R2803" s="1">
        <f>VLOOKUP($E2803,[1]AllProteinsNorm!$A$1:$Q$3226,13,FALSE)</f>
        <v>19071.265768421999</v>
      </c>
      <c r="S2803" s="1">
        <f>VLOOKUP($E2803,[1]AllProteinsNorm!$A$1:$Q$3226,16,FALSE)</f>
        <v>26166.6374749108</v>
      </c>
      <c r="T2803" s="1">
        <f>VLOOKUP($E2803,[1]AllProteinsNorm!$A$1:$Q$3226,17,FALSE)</f>
        <v>23167.8239580421</v>
      </c>
      <c r="U2803" s="1">
        <f>VLOOKUP($E2803,[1]AllProteinsNorm!$A$1:$Q$3226,3,FALSE)</f>
        <v>21478.6283267002</v>
      </c>
      <c r="V2803" s="1">
        <f>VLOOKUP($E2803,[1]AllProteinsNorm!$A$1:$Q$3226,7,FALSE)</f>
        <v>22917.162949174101</v>
      </c>
      <c r="W2803" s="1">
        <f>VLOOKUP($E2803,[1]AllProteinsNorm!$A$1:$Q$3226,9,FALSE)</f>
        <v>14916.030830321401</v>
      </c>
      <c r="X2803" s="1">
        <f>VLOOKUP($E2803,[1]AllProteinsNorm!$A$1:$Q$3226,12,FALSE)</f>
        <v>15951.6797208685</v>
      </c>
      <c r="Y2803" s="29">
        <f>VLOOKUP($E2803,[1]AllProteinsNorm!$A$1:$Q$3226,14,FALSE)</f>
        <v>25296.0957536881</v>
      </c>
      <c r="Z2803" s="25">
        <f t="shared" si="326"/>
        <v>0.98595408697494147</v>
      </c>
      <c r="AA2803" s="1">
        <f t="shared" si="326"/>
        <v>0.91556184121881512</v>
      </c>
      <c r="AB2803" s="1">
        <f t="shared" si="326"/>
        <v>0.5391285107712781</v>
      </c>
      <c r="AC2803" s="1">
        <f t="shared" si="326"/>
        <v>1.0468826132375311</v>
      </c>
      <c r="AD2803" s="1">
        <f t="shared" si="326"/>
        <v>1.5124729477974339</v>
      </c>
      <c r="AE2803" s="1">
        <f t="shared" si="326"/>
        <v>1.0165773941192182</v>
      </c>
      <c r="AF2803" s="1">
        <f t="shared" si="326"/>
        <v>1.579806805611887</v>
      </c>
      <c r="AG2803" s="1">
        <f t="shared" si="326"/>
        <v>1.0004428294011583</v>
      </c>
      <c r="AH2803" s="1">
        <f t="shared" si="326"/>
        <v>1.3726527200234275</v>
      </c>
      <c r="AI2803" s="1">
        <f t="shared" si="326"/>
        <v>1.2153405879346302</v>
      </c>
      <c r="AJ2803" s="1">
        <f t="shared" si="326"/>
        <v>1.1267285536128204</v>
      </c>
      <c r="AK2803" s="1">
        <f t="shared" si="326"/>
        <v>1.2021913815852712</v>
      </c>
      <c r="AL2803" s="1">
        <f t="shared" si="326"/>
        <v>0.78246699870495195</v>
      </c>
      <c r="AM2803" s="1">
        <f t="shared" si="326"/>
        <v>0.83679519689097304</v>
      </c>
      <c r="AN2803" s="29">
        <f t="shared" si="326"/>
        <v>1.3269857342414002</v>
      </c>
      <c r="AO2803" s="1">
        <f t="shared" si="322"/>
        <v>5934.365383083933</v>
      </c>
      <c r="AP2803" s="1">
        <f t="shared" si="323"/>
        <v>4184.5631221106996</v>
      </c>
      <c r="AQ2803" s="29">
        <f t="shared" si="324"/>
        <v>4022.8800962241207</v>
      </c>
    </row>
    <row r="2804" spans="1:43" x14ac:dyDescent="0.2">
      <c r="A2804" s="26"/>
      <c r="E2804" s="25" t="s">
        <v>5467</v>
      </c>
      <c r="F2804" s="26" t="s">
        <v>5468</v>
      </c>
      <c r="G2804" s="1">
        <v>0.10346809176602099</v>
      </c>
      <c r="H2804" s="43">
        <v>3.8036338298179002</v>
      </c>
      <c r="I2804" s="1">
        <f>VLOOKUP(F2804,'[1]SUSMB vs SHAM all proteins sum'!$B$2:$E$3214,2,FALSE)</f>
        <v>0.54828949526720505</v>
      </c>
      <c r="J2804" s="29">
        <f>VLOOKUP(F2804,'[1]SUSMB vs SHAM all proteins sum'!$B$2:$E$3214,3,FALSE)</f>
        <v>0.49499124748191398</v>
      </c>
      <c r="K2804" s="25">
        <f>VLOOKUP($E2804,[1]AllProteinsNorm!$A$1:$Q$3226,4,FALSE)</f>
        <v>1267779.2903604801</v>
      </c>
      <c r="L2804" s="1">
        <f>VLOOKUP($E2804,[1]AllProteinsNorm!$A$1:$Q$3226,5,FALSE)</f>
        <v>54833.165450241497</v>
      </c>
      <c r="M2804" s="1">
        <f>VLOOKUP($E2804,[1]AllProteinsNorm!$A$1:$Q$3226,10,FALSE)</f>
        <v>96247.623497877707</v>
      </c>
      <c r="N2804" s="1">
        <f>VLOOKUP($E2804,[1]AllProteinsNorm!$A$1:$Q$3226,11,FALSE)</f>
        <v>1137152.16252855</v>
      </c>
      <c r="O2804" s="1">
        <f>VLOOKUP($E2804,[1]AllProteinsNorm!$A$1:$Q$3226,15,FALSE)</f>
        <v>1688377.7192501</v>
      </c>
      <c r="P2804" s="1">
        <f>VLOOKUP($E2804,[1]AllProteinsNorm!$A$1:$Q$3226,6,FALSE)</f>
        <v>1274862.21647288</v>
      </c>
      <c r="Q2804" s="1">
        <f>VLOOKUP($E2804,[1]AllProteinsNorm!$A$1:$Q$3226,8,FALSE)</f>
        <v>1863030.9417601901</v>
      </c>
      <c r="R2804" s="1">
        <f>VLOOKUP($E2804,[1]AllProteinsNorm!$A$1:$Q$3226,13,FALSE)</f>
        <v>1799574.5854794399</v>
      </c>
      <c r="S2804" s="1">
        <f>VLOOKUP($E2804,[1]AllProteinsNorm!$A$1:$Q$3226,16,FALSE)</f>
        <v>1402131.7200807401</v>
      </c>
      <c r="T2804" s="1">
        <f>VLOOKUP($E2804,[1]AllProteinsNorm!$A$1:$Q$3226,17,FALSE)</f>
        <v>1706540.9083889399</v>
      </c>
      <c r="U2804" s="1">
        <f>VLOOKUP($E2804,[1]AllProteinsNorm!$A$1:$Q$3226,3,FALSE)</f>
        <v>81735.072916785604</v>
      </c>
      <c r="V2804" s="1">
        <f>VLOOKUP($E2804,[1]AllProteinsNorm!$A$1:$Q$3226,7,FALSE)</f>
        <v>27974.726492564401</v>
      </c>
      <c r="W2804" s="1">
        <f>VLOOKUP($E2804,[1]AllProteinsNorm!$A$1:$Q$3226,9,FALSE)</f>
        <v>64970.8279484183</v>
      </c>
      <c r="X2804" s="1">
        <f>VLOOKUP($E2804,[1]AllProteinsNorm!$A$1:$Q$3226,12,FALSE)</f>
        <v>2053285.8859073999</v>
      </c>
      <c r="Y2804" s="29">
        <f>VLOOKUP($E2804,[1]AllProteinsNorm!$A$1:$Q$3226,14,FALSE)</f>
        <v>1251441.7855354601</v>
      </c>
      <c r="Z2804" s="25">
        <f t="shared" si="326"/>
        <v>1.4934764500711946</v>
      </c>
      <c r="AA2804" s="1">
        <f t="shared" si="326"/>
        <v>6.4594872234825657E-2</v>
      </c>
      <c r="AB2804" s="1">
        <f t="shared" si="326"/>
        <v>0.11338216372703744</v>
      </c>
      <c r="AC2804" s="1">
        <f t="shared" si="326"/>
        <v>1.3395943503707368</v>
      </c>
      <c r="AD2804" s="1">
        <f t="shared" si="326"/>
        <v>1.9889521635962057</v>
      </c>
      <c r="AE2804" s="1">
        <f t="shared" si="326"/>
        <v>1.5018203183035395</v>
      </c>
      <c r="AF2804" s="1">
        <f t="shared" si="326"/>
        <v>2.194698129578736</v>
      </c>
      <c r="AG2804" s="1">
        <f t="shared" si="326"/>
        <v>2.1199449178539407</v>
      </c>
      <c r="AH2804" s="1">
        <f t="shared" si="326"/>
        <v>1.6517470507370251</v>
      </c>
      <c r="AI2804" s="1">
        <f t="shared" si="326"/>
        <v>2.0103488652486941</v>
      </c>
      <c r="AJ2804" s="1">
        <f t="shared" si="326"/>
        <v>9.6286007725652323E-2</v>
      </c>
      <c r="AK2804" s="1">
        <f t="shared" si="326"/>
        <v>3.2954943759925345E-2</v>
      </c>
      <c r="AL2804" s="1">
        <f t="shared" si="326"/>
        <v>7.6537298108884502E-2</v>
      </c>
      <c r="AM2804" s="1">
        <f t="shared" si="326"/>
        <v>2.4188233229415932</v>
      </c>
      <c r="AN2804" s="29">
        <f t="shared" si="326"/>
        <v>1.4742304512647666</v>
      </c>
      <c r="AO2804" s="1">
        <f t="shared" si="322"/>
        <v>657312.6722309693</v>
      </c>
      <c r="AP2804" s="1">
        <f t="shared" si="323"/>
        <v>230133.39798429955</v>
      </c>
      <c r="AQ2804" s="29">
        <f t="shared" si="324"/>
        <v>821281.61623763735</v>
      </c>
    </row>
    <row r="2805" spans="1:43" x14ac:dyDescent="0.2">
      <c r="A2805" s="26"/>
      <c r="E2805" s="25" t="s">
        <v>5469</v>
      </c>
      <c r="F2805" s="26" t="s">
        <v>5470</v>
      </c>
      <c r="G2805" s="1">
        <v>0.47152877747402999</v>
      </c>
      <c r="H2805" s="1">
        <v>1.14126830070471</v>
      </c>
      <c r="I2805" s="1">
        <f>VLOOKUP(F2805,'[1]SUSMB vs SHAM all proteins sum'!$B$2:$E$3214,2,FALSE)</f>
        <v>0.53239604691795095</v>
      </c>
      <c r="J2805" s="29">
        <f>VLOOKUP(F2805,'[1]SUSMB vs SHAM all proteins sum'!$B$2:$E$3214,3,FALSE)</f>
        <v>0.86890713002897402</v>
      </c>
      <c r="K2805" s="25">
        <f>VLOOKUP($E2805,[1]AllProteinsNorm!$A$1:$Q$3226,4,FALSE)</f>
        <v>52796.6742219851</v>
      </c>
      <c r="L2805" s="1">
        <f>VLOOKUP($E2805,[1]AllProteinsNorm!$A$1:$Q$3226,5,FALSE)</f>
        <v>27268.898747188599</v>
      </c>
      <c r="M2805" s="1">
        <f>VLOOKUP($E2805,[1]AllProteinsNorm!$A$1:$Q$3226,10,FALSE)</f>
        <v>35900.655568300397</v>
      </c>
      <c r="N2805" s="1">
        <f>VLOOKUP($E2805,[1]AllProteinsNorm!$A$1:$Q$3226,11,FALSE)</f>
        <v>30646.026403485899</v>
      </c>
      <c r="O2805" s="1">
        <f>VLOOKUP($E2805,[1]AllProteinsNorm!$A$1:$Q$3226,15,FALSE)</f>
        <v>63377.472567024502</v>
      </c>
      <c r="P2805" s="1">
        <f>VLOOKUP($E2805,[1]AllProteinsNorm!$A$1:$Q$3226,6,FALSE)</f>
        <v>51190.133130345101</v>
      </c>
      <c r="Q2805" s="1">
        <f>VLOOKUP($E2805,[1]AllProteinsNorm!$A$1:$Q$3226,8,FALSE)</f>
        <v>53356.366897218999</v>
      </c>
      <c r="R2805" s="1">
        <f>VLOOKUP($E2805,[1]AllProteinsNorm!$A$1:$Q$3226,13,FALSE)</f>
        <v>46871.225954458903</v>
      </c>
      <c r="S2805" s="1">
        <f>VLOOKUP($E2805,[1]AllProteinsNorm!$A$1:$Q$3226,16,FALSE)</f>
        <v>37031.281548230101</v>
      </c>
      <c r="T2805" s="1">
        <f>VLOOKUP($E2805,[1]AllProteinsNorm!$A$1:$Q$3226,17,FALSE)</f>
        <v>40999.337702316603</v>
      </c>
      <c r="U2805" s="1">
        <f>VLOOKUP($E2805,[1]AllProteinsNorm!$A$1:$Q$3226,3,FALSE)</f>
        <v>30728.310575371801</v>
      </c>
      <c r="V2805" s="1">
        <f>VLOOKUP($E2805,[1]AllProteinsNorm!$A$1:$Q$3226,7,FALSE)</f>
        <v>52474.379271313403</v>
      </c>
      <c r="W2805" s="1">
        <f>VLOOKUP($E2805,[1]AllProteinsNorm!$A$1:$Q$3226,9,FALSE)</f>
        <v>23222.166283618899</v>
      </c>
      <c r="X2805" s="1">
        <f>VLOOKUP($E2805,[1]AllProteinsNorm!$A$1:$Q$3226,12,FALSE)</f>
        <v>43176.001001615499</v>
      </c>
      <c r="Y2805" s="29">
        <f>VLOOKUP($E2805,[1]AllProteinsNorm!$A$1:$Q$3226,14,FALSE)</f>
        <v>30755.394178979601</v>
      </c>
      <c r="Z2805" s="25">
        <f t="shared" si="326"/>
        <v>1.2571251662769458</v>
      </c>
      <c r="AA2805" s="1">
        <f t="shared" si="326"/>
        <v>0.64929125511989039</v>
      </c>
      <c r="AB2805" s="1">
        <f t="shared" si="326"/>
        <v>0.85481932841060859</v>
      </c>
      <c r="AC2805" s="1">
        <f t="shared" si="326"/>
        <v>0.72970298993127281</v>
      </c>
      <c r="AD2805" s="1">
        <f t="shared" si="326"/>
        <v>1.5090612602612834</v>
      </c>
      <c r="AE2805" s="1">
        <f t="shared" si="326"/>
        <v>1.2188723167041275</v>
      </c>
      <c r="AF2805" s="1">
        <f t="shared" si="326"/>
        <v>1.2704518342496116</v>
      </c>
      <c r="AG2805" s="1">
        <f t="shared" si="326"/>
        <v>1.1160361630708033</v>
      </c>
      <c r="AH2805" s="1">
        <f t="shared" si="326"/>
        <v>0.8817403114831428</v>
      </c>
      <c r="AI2805" s="1">
        <f t="shared" si="326"/>
        <v>0.97622246070960017</v>
      </c>
      <c r="AJ2805" s="1">
        <f t="shared" si="326"/>
        <v>0.73166223272048903</v>
      </c>
      <c r="AK2805" s="1">
        <f t="shared" si="326"/>
        <v>1.249451101585866</v>
      </c>
      <c r="AL2805" s="1">
        <f t="shared" si="326"/>
        <v>0.55293576879221196</v>
      </c>
      <c r="AM2805" s="1">
        <f t="shared" si="326"/>
        <v>1.0280503126033584</v>
      </c>
      <c r="AN2805" s="29">
        <f t="shared" si="326"/>
        <v>0.73230711197075549</v>
      </c>
      <c r="AO2805" s="1">
        <f t="shared" si="322"/>
        <v>13832.458563481558</v>
      </c>
      <c r="AP2805" s="1">
        <f t="shared" si="323"/>
        <v>6118.7632735224051</v>
      </c>
      <c r="AQ2805" s="29">
        <f t="shared" si="324"/>
        <v>10406.194442177883</v>
      </c>
    </row>
    <row r="2806" spans="1:43" x14ac:dyDescent="0.2">
      <c r="A2806" s="26"/>
      <c r="E2806" s="25" t="s">
        <v>5471</v>
      </c>
      <c r="F2806" s="26" t="s">
        <v>5472</v>
      </c>
      <c r="G2806" s="1">
        <v>0.788474705475668</v>
      </c>
      <c r="H2806" s="1">
        <v>0.978476546577288</v>
      </c>
      <c r="I2806" s="1">
        <f>VLOOKUP(F2806,'[1]SUSMB vs SHAM all proteins sum'!$B$2:$E$3214,2,FALSE)</f>
        <v>0.50717629489340099</v>
      </c>
      <c r="J2806" s="29">
        <f>VLOOKUP(F2806,'[1]SUSMB vs SHAM all proteins sum'!$B$2:$E$3214,3,FALSE)</f>
        <v>1.0781440232986099</v>
      </c>
      <c r="K2806" s="25">
        <f>VLOOKUP($E2806,[1]AllProteinsNorm!$A$1:$Q$3226,4,FALSE)</f>
        <v>648196.15566544305</v>
      </c>
      <c r="L2806" s="1">
        <f>VLOOKUP($E2806,[1]AllProteinsNorm!$A$1:$Q$3226,5,FALSE)</f>
        <v>612175.41322044202</v>
      </c>
      <c r="M2806" s="1">
        <f>VLOOKUP($E2806,[1]AllProteinsNorm!$A$1:$Q$3226,10,FALSE)</f>
        <v>607195.31631060399</v>
      </c>
      <c r="N2806" s="1">
        <f>VLOOKUP($E2806,[1]AllProteinsNorm!$A$1:$Q$3226,11,FALSE)</f>
        <v>569942.42714056105</v>
      </c>
      <c r="O2806" s="1">
        <f>VLOOKUP($E2806,[1]AllProteinsNorm!$A$1:$Q$3226,15,FALSE)</f>
        <v>573922.71645405295</v>
      </c>
      <c r="P2806" s="1">
        <f>VLOOKUP($E2806,[1]AllProteinsNorm!$A$1:$Q$3226,6,FALSE)</f>
        <v>477813.76832482102</v>
      </c>
      <c r="Q2806" s="1">
        <f>VLOOKUP($E2806,[1]AllProteinsNorm!$A$1:$Q$3226,8,FALSE)</f>
        <v>562341.04777742398</v>
      </c>
      <c r="R2806" s="1">
        <f>VLOOKUP($E2806,[1]AllProteinsNorm!$A$1:$Q$3226,13,FALSE)</f>
        <v>627180.935916316</v>
      </c>
      <c r="S2806" s="1">
        <f>VLOOKUP($E2806,[1]AllProteinsNorm!$A$1:$Q$3226,16,FALSE)</f>
        <v>558352.90674748796</v>
      </c>
      <c r="T2806" s="1">
        <f>VLOOKUP($E2806,[1]AllProteinsNorm!$A$1:$Q$3226,17,FALSE)</f>
        <v>751254.65381961095</v>
      </c>
      <c r="U2806" s="1">
        <f>VLOOKUP($E2806,[1]AllProteinsNorm!$A$1:$Q$3226,3,FALSE)</f>
        <v>605995.26526630903</v>
      </c>
      <c r="V2806" s="1">
        <f>VLOOKUP($E2806,[1]AllProteinsNorm!$A$1:$Q$3226,7,FALSE)</f>
        <v>562978.20460435597</v>
      </c>
      <c r="W2806" s="1">
        <f>VLOOKUP($E2806,[1]AllProteinsNorm!$A$1:$Q$3226,9,FALSE)</f>
        <v>558640.054818718</v>
      </c>
      <c r="X2806" s="1">
        <f>VLOOKUP($E2806,[1]AllProteinsNorm!$A$1:$Q$3226,12,FALSE)</f>
        <v>983784.35393136903</v>
      </c>
      <c r="Y2806" s="29">
        <f>VLOOKUP($E2806,[1]AllProteinsNorm!$A$1:$Q$3226,14,FALSE)</f>
        <v>612331.00809392706</v>
      </c>
      <c r="Z2806" s="25">
        <f t="shared" si="326"/>
        <v>1.0762257780821509</v>
      </c>
      <c r="AA2806" s="1">
        <f t="shared" si="326"/>
        <v>1.0164191111864331</v>
      </c>
      <c r="AB2806" s="1">
        <f t="shared" si="326"/>
        <v>1.0081504588273142</v>
      </c>
      <c r="AC2806" s="1">
        <f t="shared" si="326"/>
        <v>0.94629800986967061</v>
      </c>
      <c r="AD2806" s="1">
        <f t="shared" si="326"/>
        <v>0.95290664203443132</v>
      </c>
      <c r="AE2806" s="1">
        <f t="shared" si="326"/>
        <v>0.79333314475743399</v>
      </c>
      <c r="AF2806" s="1">
        <f t="shared" si="326"/>
        <v>0.93367713832008337</v>
      </c>
      <c r="AG2806" s="1">
        <f t="shared" si="326"/>
        <v>1.0413333754839702</v>
      </c>
      <c r="AH2806" s="1">
        <f t="shared" si="326"/>
        <v>0.92705546963919172</v>
      </c>
      <c r="AI2806" s="1">
        <f t="shared" si="326"/>
        <v>1.2473378888136346</v>
      </c>
      <c r="AJ2806" s="1">
        <f t="shared" si="326"/>
        <v>1.0061579664967191</v>
      </c>
      <c r="AK2806" s="1">
        <f t="shared" si="326"/>
        <v>0.93473503506296252</v>
      </c>
      <c r="AL2806" s="1">
        <f t="shared" si="326"/>
        <v>0.92753223296721099</v>
      </c>
      <c r="AM2806" s="1">
        <f t="shared" si="326"/>
        <v>1.6334161696591496</v>
      </c>
      <c r="AN2806" s="29">
        <f t="shared" si="326"/>
        <v>1.0166774515241819</v>
      </c>
      <c r="AO2806" s="1">
        <f t="shared" si="322"/>
        <v>28566.507772935271</v>
      </c>
      <c r="AP2806" s="1">
        <f t="shared" si="323"/>
        <v>91205.924897826073</v>
      </c>
      <c r="AQ2806" s="29">
        <f t="shared" si="324"/>
        <v>160996.65044326475</v>
      </c>
    </row>
    <row r="2807" spans="1:43" x14ac:dyDescent="0.2">
      <c r="A2807" s="26"/>
      <c r="E2807" s="25" t="s">
        <v>278</v>
      </c>
      <c r="F2807" s="26" t="s">
        <v>279</v>
      </c>
      <c r="G2807" s="1">
        <v>0.28866159117935097</v>
      </c>
      <c r="H2807" s="1">
        <v>0.87348210101107104</v>
      </c>
      <c r="I2807" s="1">
        <f>VLOOKUP(F2807,'[1]SUSMB vs SHAM all proteins sum'!$B$2:$E$3214,2,FALSE)</f>
        <v>4.8812872185895299E-2</v>
      </c>
      <c r="J2807" s="29">
        <f>VLOOKUP(F2807,'[1]SUSMB vs SHAM all proteins sum'!$B$2:$E$3214,3,FALSE)</f>
        <v>0.43912048237107798</v>
      </c>
      <c r="K2807" s="25">
        <f>VLOOKUP($E2807,[1]AllProteinsNorm!$A$1:$Q$3226,4,FALSE)</f>
        <v>34256.2329512465</v>
      </c>
      <c r="L2807" s="1">
        <f>VLOOKUP($E2807,[1]AllProteinsNorm!$A$1:$Q$3226,5,FALSE)</f>
        <v>20925.362767176499</v>
      </c>
      <c r="M2807" s="1">
        <f>VLOOKUP($E2807,[1]AllProteinsNorm!$A$1:$Q$3226,10,FALSE)</f>
        <v>32347.788280444998</v>
      </c>
      <c r="N2807" s="1">
        <f>VLOOKUP($E2807,[1]AllProteinsNorm!$A$1:$Q$3226,11,FALSE)</f>
        <v>23101.086578184899</v>
      </c>
      <c r="O2807" s="1">
        <f>VLOOKUP($E2807,[1]AllProteinsNorm!$A$1:$Q$3226,15,FALSE)</f>
        <v>30653.873721714699</v>
      </c>
      <c r="P2807" s="1">
        <f>VLOOKUP($E2807,[1]AllProteinsNorm!$A$1:$Q$3226,6,FALSE)</f>
        <v>27881.142687520001</v>
      </c>
      <c r="Q2807" s="1">
        <f>VLOOKUP($E2807,[1]AllProteinsNorm!$A$1:$Q$3226,8,FALSE)</f>
        <v>23126.517129918499</v>
      </c>
      <c r="R2807" s="1">
        <f>VLOOKUP($E2807,[1]AllProteinsNorm!$A$1:$Q$3226,13,FALSE)</f>
        <v>23924.825549400801</v>
      </c>
      <c r="S2807" s="1">
        <f>VLOOKUP($E2807,[1]AllProteinsNorm!$A$1:$Q$3226,16,FALSE)</f>
        <v>27934.117972486602</v>
      </c>
      <c r="T2807" s="1">
        <f>VLOOKUP($E2807,[1]AllProteinsNorm!$A$1:$Q$3226,17,FALSE)</f>
        <v>19374.944567404898</v>
      </c>
      <c r="U2807" s="1">
        <f>VLOOKUP($E2807,[1]AllProteinsNorm!$A$1:$Q$3226,3,FALSE)</f>
        <v>3875.40505008331</v>
      </c>
      <c r="V2807" s="1">
        <f>VLOOKUP($E2807,[1]AllProteinsNorm!$A$1:$Q$3226,7,FALSE)</f>
        <v>10600.960000929699</v>
      </c>
      <c r="W2807" s="1">
        <f>VLOOKUP($E2807,[1]AllProteinsNorm!$A$1:$Q$3226,9,FALSE)</f>
        <v>32030.931048922099</v>
      </c>
      <c r="X2807" s="1">
        <f>VLOOKUP($E2807,[1]AllProteinsNorm!$A$1:$Q$3226,12,FALSE)</f>
        <v>15127.6679655143</v>
      </c>
      <c r="Y2807" s="29">
        <f>VLOOKUP($E2807,[1]AllProteinsNorm!$A$1:$Q$3226,14,FALSE)</f>
        <v>13467.5809297141</v>
      </c>
      <c r="Z2807" s="25">
        <f t="shared" si="326"/>
        <v>1.2123152470031073</v>
      </c>
      <c r="AA2807" s="1">
        <f t="shared" si="326"/>
        <v>0.74054074678389648</v>
      </c>
      <c r="AB2807" s="1">
        <f t="shared" si="326"/>
        <v>1.1447761052718126</v>
      </c>
      <c r="AC2807" s="1">
        <f t="shared" si="326"/>
        <v>0.81753879712723443</v>
      </c>
      <c r="AD2807" s="1">
        <f t="shared" si="326"/>
        <v>1.0848291038139493</v>
      </c>
      <c r="AE2807" s="1">
        <f t="shared" si="326"/>
        <v>0.98670319156385133</v>
      </c>
      <c r="AF2807" s="1">
        <f t="shared" si="326"/>
        <v>0.81843877482327065</v>
      </c>
      <c r="AG2807" s="1">
        <f t="shared" si="326"/>
        <v>0.84669061063156648</v>
      </c>
      <c r="AH2807" s="1">
        <f t="shared" si="326"/>
        <v>0.98857796704692169</v>
      </c>
      <c r="AI2807" s="1">
        <f t="shared" si="326"/>
        <v>0.68567202769592017</v>
      </c>
      <c r="AJ2807" s="1">
        <f t="shared" si="326"/>
        <v>0.13714913245759794</v>
      </c>
      <c r="AK2807" s="1">
        <f t="shared" si="326"/>
        <v>0.37516400184129139</v>
      </c>
      <c r="AL2807" s="1">
        <f t="shared" si="326"/>
        <v>1.1335626465869333</v>
      </c>
      <c r="AM2807" s="1">
        <f t="shared" si="326"/>
        <v>0.53536250037458177</v>
      </c>
      <c r="AN2807" s="29">
        <f t="shared" si="326"/>
        <v>0.47661264227672734</v>
      </c>
      <c r="AO2807" s="1">
        <f t="shared" si="322"/>
        <v>5268.9030364504224</v>
      </c>
      <c r="AP2807" s="1">
        <f t="shared" si="323"/>
        <v>3215.4441887747066</v>
      </c>
      <c r="AQ2807" s="29">
        <f t="shared" si="324"/>
        <v>9332.9875423409703</v>
      </c>
    </row>
    <row r="2808" spans="1:43" x14ac:dyDescent="0.2">
      <c r="A2808" s="26"/>
      <c r="E2808" s="25" t="s">
        <v>5473</v>
      </c>
      <c r="F2808" s="26" t="s">
        <v>5474</v>
      </c>
      <c r="G2808" s="1">
        <v>0.27021027892706101</v>
      </c>
      <c r="H2808" s="1">
        <v>1.42864913292943</v>
      </c>
      <c r="I2808" s="1">
        <f>VLOOKUP(F2808,'[1]SUSMB vs SHAM all proteins sum'!$B$2:$E$3214,2,FALSE)</f>
        <v>0.92264478531378402</v>
      </c>
      <c r="J2808" s="29">
        <f>VLOOKUP(F2808,'[1]SUSMB vs SHAM all proteins sum'!$B$2:$E$3214,3,FALSE)</f>
        <v>1.03818904232637</v>
      </c>
      <c r="K2808" s="25">
        <f>VLOOKUP($E2808,[1]AllProteinsNorm!$A$1:$Q$3226,4,FALSE)</f>
        <v>71816.087784400603</v>
      </c>
      <c r="L2808" s="1">
        <f>VLOOKUP($E2808,[1]AllProteinsNorm!$A$1:$Q$3226,5,FALSE)</f>
        <v>61805.779706741203</v>
      </c>
      <c r="M2808" s="1">
        <f>VLOOKUP($E2808,[1]AllProteinsNorm!$A$1:$Q$3226,10,FALSE)</f>
        <v>17354.8661076813</v>
      </c>
      <c r="N2808" s="1">
        <f>VLOOKUP($E2808,[1]AllProteinsNorm!$A$1:$Q$3226,11,FALSE)</f>
        <v>54133.315281035</v>
      </c>
      <c r="O2808" s="1">
        <f>VLOOKUP($E2808,[1]AllProteinsNorm!$A$1:$Q$3226,15,FALSE)</f>
        <v>92816.239460056502</v>
      </c>
      <c r="P2808" s="1">
        <f>VLOOKUP($E2808,[1]AllProteinsNorm!$A$1:$Q$3226,6,FALSE)</f>
        <v>68662.913373719595</v>
      </c>
      <c r="Q2808" s="1">
        <f>VLOOKUP($E2808,[1]AllProteinsNorm!$A$1:$Q$3226,8,FALSE)</f>
        <v>63609.003330628002</v>
      </c>
      <c r="R2808" s="1">
        <f>VLOOKUP($E2808,[1]AllProteinsNorm!$A$1:$Q$3226,13,FALSE)</f>
        <v>84497.905387573497</v>
      </c>
      <c r="S2808" s="1">
        <f>VLOOKUP($E2808,[1]AllProteinsNorm!$A$1:$Q$3226,16,FALSE)</f>
        <v>64358.024666038</v>
      </c>
      <c r="T2808" s="1">
        <f>VLOOKUP($E2808,[1]AllProteinsNorm!$A$1:$Q$3226,17,FALSE)</f>
        <v>96983.786711496199</v>
      </c>
      <c r="U2808" s="1">
        <f>VLOOKUP($E2808,[1]AllProteinsNorm!$A$1:$Q$3226,3,FALSE)</f>
        <v>62884.552011672698</v>
      </c>
      <c r="V2808" s="1">
        <f>VLOOKUP($E2808,[1]AllProteinsNorm!$A$1:$Q$3226,7,FALSE)</f>
        <v>22438.896125974199</v>
      </c>
      <c r="W2808" s="1">
        <f>VLOOKUP($E2808,[1]AllProteinsNorm!$A$1:$Q$3226,9,FALSE)</f>
        <v>52260.721615310998</v>
      </c>
      <c r="X2808" s="1">
        <f>VLOOKUP($E2808,[1]AllProteinsNorm!$A$1:$Q$3226,12,FALSE)</f>
        <v>70967.961165069704</v>
      </c>
      <c r="Y2808" s="29">
        <f>VLOOKUP($E2808,[1]AllProteinsNorm!$A$1:$Q$3226,14,FALSE)</f>
        <v>89198.942905019299</v>
      </c>
      <c r="Z2808" s="25">
        <f t="shared" si="326"/>
        <v>1.2052660439024951</v>
      </c>
      <c r="AA2808" s="1">
        <f t="shared" si="326"/>
        <v>1.0372662991764057</v>
      </c>
      <c r="AB2808" s="1">
        <f t="shared" si="326"/>
        <v>0.29126107340820695</v>
      </c>
      <c r="AC2808" s="1">
        <f t="shared" si="326"/>
        <v>0.90850182410342362</v>
      </c>
      <c r="AD2808" s="1">
        <f t="shared" si="326"/>
        <v>1.557704759409468</v>
      </c>
      <c r="AE2808" s="1">
        <f t="shared" si="326"/>
        <v>1.1523473433029121</v>
      </c>
      <c r="AF2808" s="1">
        <f t="shared" si="326"/>
        <v>1.0675292147776876</v>
      </c>
      <c r="AG2808" s="1">
        <f t="shared" si="326"/>
        <v>1.4181008641165436</v>
      </c>
      <c r="AH2808" s="1">
        <f t="shared" si="326"/>
        <v>1.0800997962390222</v>
      </c>
      <c r="AI2808" s="1">
        <f t="shared" si="326"/>
        <v>1.6276473494820296</v>
      </c>
      <c r="AJ2808" s="1">
        <f t="shared" si="326"/>
        <v>1.0553709839113876</v>
      </c>
      <c r="AK2808" s="1">
        <f t="shared" si="326"/>
        <v>0.37658469568104824</v>
      </c>
      <c r="AL2808" s="1">
        <f t="shared" si="326"/>
        <v>0.87707469365182189</v>
      </c>
      <c r="AM2808" s="1">
        <f t="shared" si="326"/>
        <v>1.1910322106940063</v>
      </c>
      <c r="AN2808" s="29">
        <f t="shared" si="326"/>
        <v>1.4969968478117155</v>
      </c>
      <c r="AO2808" s="1">
        <f t="shared" si="322"/>
        <v>24786.898642038297</v>
      </c>
      <c r="AP2808" s="1">
        <f t="shared" si="323"/>
        <v>13074.599369751193</v>
      </c>
      <c r="AQ2808" s="29">
        <f t="shared" si="324"/>
        <v>22140.083557016194</v>
      </c>
    </row>
    <row r="2809" spans="1:43" x14ac:dyDescent="0.2">
      <c r="A2809" s="26"/>
      <c r="E2809" s="25" t="s">
        <v>5475</v>
      </c>
      <c r="F2809" s="26" t="s">
        <v>5476</v>
      </c>
      <c r="G2809" s="1">
        <v>0.79221246941182799</v>
      </c>
      <c r="H2809" s="1">
        <v>0.952331702560407</v>
      </c>
      <c r="I2809" s="1">
        <f>VLOOKUP(F2809,'[1]SUSMB vs SHAM all proteins sum'!$B$2:$E$3214,2,FALSE)</f>
        <v>0.39014140352345</v>
      </c>
      <c r="J2809" s="29">
        <f>VLOOKUP(F2809,'[1]SUSMB vs SHAM all proteins sum'!$B$2:$E$3214,3,FALSE)</f>
        <v>0.85834619402163603</v>
      </c>
      <c r="K2809" s="25">
        <f>VLOOKUP($E2809,[1]AllProteinsNorm!$A$1:$Q$3226,4,FALSE)</f>
        <v>2029057.3609092201</v>
      </c>
      <c r="L2809" s="1">
        <f>VLOOKUP($E2809,[1]AllProteinsNorm!$A$1:$Q$3226,5,FALSE)</f>
        <v>2216127.0713880602</v>
      </c>
      <c r="M2809" s="1">
        <f>VLOOKUP($E2809,[1]AllProteinsNorm!$A$1:$Q$3226,10,FALSE)</f>
        <v>2045227.8660955001</v>
      </c>
      <c r="N2809" s="1">
        <f>VLOOKUP($E2809,[1]AllProteinsNorm!$A$1:$Q$3226,11,FALSE)</f>
        <v>3325751.5630339901</v>
      </c>
      <c r="O2809" s="1">
        <f>VLOOKUP($E2809,[1]AllProteinsNorm!$A$1:$Q$3226,15,FALSE)</f>
        <v>3976867.8400498899</v>
      </c>
      <c r="P2809" s="1">
        <f>VLOOKUP($E2809,[1]AllProteinsNorm!$A$1:$Q$3226,6,FALSE)</f>
        <v>3780981.2988275001</v>
      </c>
      <c r="Q2809" s="1">
        <f>VLOOKUP($E2809,[1]AllProteinsNorm!$A$1:$Q$3226,8,FALSE)</f>
        <v>2290350.1159753199</v>
      </c>
      <c r="R2809" s="1">
        <f>VLOOKUP($E2809,[1]AllProteinsNorm!$A$1:$Q$3226,13,FALSE)</f>
        <v>2164073.67292953</v>
      </c>
      <c r="S2809" s="1">
        <f>VLOOKUP($E2809,[1]AllProteinsNorm!$A$1:$Q$3226,16,FALSE)</f>
        <v>1970056.5639657599</v>
      </c>
      <c r="T2809" s="1">
        <f>VLOOKUP($E2809,[1]AllProteinsNorm!$A$1:$Q$3226,17,FALSE)</f>
        <v>2580748.6835650899</v>
      </c>
      <c r="U2809" s="1">
        <f>VLOOKUP($E2809,[1]AllProteinsNorm!$A$1:$Q$3226,3,FALSE)</f>
        <v>1874727.0863833399</v>
      </c>
      <c r="V2809" s="1">
        <f>VLOOKUP($E2809,[1]AllProteinsNorm!$A$1:$Q$3226,7,FALSE)</f>
        <v>1968095.2907628701</v>
      </c>
      <c r="W2809" s="1">
        <f>VLOOKUP($E2809,[1]AllProteinsNorm!$A$1:$Q$3226,9,FALSE)</f>
        <v>3182362.5327908401</v>
      </c>
      <c r="X2809" s="1">
        <f>VLOOKUP($E2809,[1]AllProteinsNorm!$A$1:$Q$3226,12,FALSE)</f>
        <v>2332065.6424603099</v>
      </c>
      <c r="Y2809" s="29">
        <f>VLOOKUP($E2809,[1]AllProteinsNorm!$A$1:$Q$3226,14,FALSE)</f>
        <v>2069662.24172512</v>
      </c>
      <c r="Z2809" s="25">
        <f t="shared" si="326"/>
        <v>0.74635938673224611</v>
      </c>
      <c r="AA2809" s="1">
        <f t="shared" si="326"/>
        <v>0.81517027255491292</v>
      </c>
      <c r="AB2809" s="1">
        <f t="shared" si="326"/>
        <v>0.75230747305375578</v>
      </c>
      <c r="AC2809" s="1">
        <f t="shared" si="326"/>
        <v>1.2233295838899212</v>
      </c>
      <c r="AD2809" s="1">
        <f t="shared" si="326"/>
        <v>1.462833283769164</v>
      </c>
      <c r="AE2809" s="1">
        <f t="shared" si="326"/>
        <v>1.3907792543501383</v>
      </c>
      <c r="AF2809" s="1">
        <f t="shared" si="326"/>
        <v>0.84247214538847537</v>
      </c>
      <c r="AG2809" s="1">
        <f t="shared" si="326"/>
        <v>0.79602318322204713</v>
      </c>
      <c r="AH2809" s="1">
        <f t="shared" si="326"/>
        <v>0.72465679740588906</v>
      </c>
      <c r="AI2809" s="1">
        <f t="shared" si="326"/>
        <v>0.94929105597713492</v>
      </c>
      <c r="AJ2809" s="1">
        <f t="shared" si="326"/>
        <v>0.68959122863653788</v>
      </c>
      <c r="AK2809" s="1">
        <f t="shared" si="326"/>
        <v>0.72393537144074671</v>
      </c>
      <c r="AL2809" s="1">
        <f t="shared" si="326"/>
        <v>1.1705860041675356</v>
      </c>
      <c r="AM2809" s="1">
        <f t="shared" si="326"/>
        <v>0.85781659812025934</v>
      </c>
      <c r="AN2809" s="29">
        <f t="shared" si="326"/>
        <v>0.76129530452735028</v>
      </c>
      <c r="AO2809" s="1">
        <f t="shared" si="322"/>
        <v>791612.16557461792</v>
      </c>
      <c r="AP2809" s="1">
        <f t="shared" si="323"/>
        <v>643224.65486444067</v>
      </c>
      <c r="AQ2809" s="29">
        <f t="shared" si="324"/>
        <v>473834.73210049659</v>
      </c>
    </row>
    <row r="2810" spans="1:43" x14ac:dyDescent="0.2">
      <c r="A2810" s="26"/>
      <c r="E2810" s="25" t="s">
        <v>5477</v>
      </c>
      <c r="F2810" s="26" t="s">
        <v>5478</v>
      </c>
      <c r="G2810" s="1">
        <v>0.170200266138437</v>
      </c>
      <c r="H2810" s="43">
        <v>0.63226751465696496</v>
      </c>
      <c r="I2810" s="1">
        <f>VLOOKUP(F2810,'[1]SUSMB vs SHAM all proteins sum'!$B$2:$E$3214,2,FALSE)</f>
        <v>0.81774135401521797</v>
      </c>
      <c r="J2810" s="29">
        <f>VLOOKUP(F2810,'[1]SUSMB vs SHAM all proteins sum'!$B$2:$E$3214,3,FALSE)</f>
        <v>0.93891170397433699</v>
      </c>
      <c r="K2810" s="25">
        <f>VLOOKUP($E2810,[1]AllProteinsNorm!$A$1:$Q$3226,4,FALSE)</f>
        <v>37198.692349249599</v>
      </c>
      <c r="L2810" s="1">
        <f>VLOOKUP($E2810,[1]AllProteinsNorm!$A$1:$Q$3226,5,FALSE)</f>
        <v>70290.518010518004</v>
      </c>
      <c r="M2810" s="1">
        <f>VLOOKUP($E2810,[1]AllProteinsNorm!$A$1:$Q$3226,10,FALSE)</f>
        <v>70743.993659087399</v>
      </c>
      <c r="N2810" s="1">
        <f>VLOOKUP($E2810,[1]AllProteinsNorm!$A$1:$Q$3226,11,FALSE)</f>
        <v>88721.995925013805</v>
      </c>
      <c r="O2810" s="1">
        <f>VLOOKUP($E2810,[1]AllProteinsNorm!$A$1:$Q$3226,15,FALSE)</f>
        <v>94062.252513431493</v>
      </c>
      <c r="P2810" s="1">
        <f>VLOOKUP($E2810,[1]AllProteinsNorm!$A$1:$Q$3226,6,FALSE)</f>
        <v>58887.841175845802</v>
      </c>
      <c r="Q2810" s="1">
        <f>VLOOKUP($E2810,[1]AllProteinsNorm!$A$1:$Q$3226,8,FALSE)</f>
        <v>53779.537395241401</v>
      </c>
      <c r="R2810" s="1">
        <f>VLOOKUP($E2810,[1]AllProteinsNorm!$A$1:$Q$3226,13,FALSE)</f>
        <v>27393.884708995702</v>
      </c>
      <c r="S2810" s="1">
        <f>VLOOKUP($E2810,[1]AllProteinsNorm!$A$1:$Q$3226,16,FALSE)</f>
        <v>84676.548954698606</v>
      </c>
      <c r="T2810" s="1">
        <f>VLOOKUP($E2810,[1]AllProteinsNorm!$A$1:$Q$3226,17,FALSE)</f>
        <v>21232.715609608698</v>
      </c>
      <c r="U2810" s="1">
        <f>VLOOKUP($E2810,[1]AllProteinsNorm!$A$1:$Q$3226,3,FALSE)</f>
        <v>110222.89056082</v>
      </c>
      <c r="V2810" s="1">
        <f>VLOOKUP($E2810,[1]AllProteinsNorm!$A$1:$Q$3226,7,FALSE)</f>
        <v>47709.739511396903</v>
      </c>
      <c r="W2810" s="1">
        <f>VLOOKUP($E2810,[1]AllProteinsNorm!$A$1:$Q$3226,9,FALSE)</f>
        <v>83785.383912360005</v>
      </c>
      <c r="X2810" s="1">
        <f>VLOOKUP($E2810,[1]AllProteinsNorm!$A$1:$Q$3226,12,FALSE)</f>
        <v>74191.502863944595</v>
      </c>
      <c r="Y2810" s="29">
        <f>VLOOKUP($E2810,[1]AllProteinsNorm!$A$1:$Q$3226,14,FALSE)</f>
        <v>34457.451869816199</v>
      </c>
      <c r="Z2810" s="25">
        <f t="shared" si="326"/>
        <v>0.51519243870418308</v>
      </c>
      <c r="AA2810" s="1">
        <f t="shared" si="326"/>
        <v>0.97350581712987538</v>
      </c>
      <c r="AB2810" s="1">
        <f t="shared" si="326"/>
        <v>0.97978633965701045</v>
      </c>
      <c r="AC2810" s="1">
        <f t="shared" si="326"/>
        <v>1.228777103726135</v>
      </c>
      <c r="AD2810" s="1">
        <f t="shared" si="326"/>
        <v>1.3027383007827968</v>
      </c>
      <c r="AE2810" s="1">
        <f t="shared" si="326"/>
        <v>0.81558163982128851</v>
      </c>
      <c r="AF2810" s="1">
        <f t="shared" si="326"/>
        <v>0.74483293022519792</v>
      </c>
      <c r="AG2810" s="1">
        <f t="shared" si="326"/>
        <v>0.37939834379940046</v>
      </c>
      <c r="AH2810" s="1">
        <f t="shared" si="326"/>
        <v>1.1727486909336304</v>
      </c>
      <c r="AI2810" s="1">
        <f t="shared" si="326"/>
        <v>0.29406771701875023</v>
      </c>
      <c r="AJ2810" s="1">
        <f t="shared" si="326"/>
        <v>1.5265590321268019</v>
      </c>
      <c r="AK2810" s="1">
        <f t="shared" si="326"/>
        <v>0.66076777156694144</v>
      </c>
      <c r="AL2810" s="1">
        <f t="shared" si="326"/>
        <v>1.1604062814978429</v>
      </c>
      <c r="AM2810" s="1">
        <f t="shared" si="326"/>
        <v>1.0275334663040934</v>
      </c>
      <c r="AN2810" s="29">
        <f t="shared" si="326"/>
        <v>0.47722695447655256</v>
      </c>
      <c r="AO2810" s="1">
        <f t="shared" si="322"/>
        <v>19908.751776969741</v>
      </c>
      <c r="AP2810" s="1">
        <f t="shared" si="323"/>
        <v>22939.430863358237</v>
      </c>
      <c r="AQ2810" s="29">
        <f t="shared" si="324"/>
        <v>26779.051282543507</v>
      </c>
    </row>
    <row r="2811" spans="1:43" x14ac:dyDescent="0.2">
      <c r="A2811" s="26"/>
      <c r="E2811" s="25" t="s">
        <v>5479</v>
      </c>
      <c r="F2811" s="26" t="s">
        <v>5480</v>
      </c>
      <c r="G2811" s="1">
        <v>0.28217181302191602</v>
      </c>
      <c r="H2811" s="1">
        <v>0.85805533434185099</v>
      </c>
      <c r="I2811" s="1">
        <f>VLOOKUP(F2811,'[1]SUSMB vs SHAM all proteins sum'!$B$2:$E$3214,2,FALSE)</f>
        <v>0.44040521575424202</v>
      </c>
      <c r="J2811" s="29">
        <f>VLOOKUP(F2811,'[1]SUSMB vs SHAM all proteins sum'!$B$2:$E$3214,3,FALSE)</f>
        <v>0.92431794766339204</v>
      </c>
      <c r="K2811" s="25">
        <f>VLOOKUP($E2811,[1]AllProteinsNorm!$A$1:$Q$3226,4,FALSE)</f>
        <v>383885.25090292998</v>
      </c>
      <c r="L2811" s="1">
        <f>VLOOKUP($E2811,[1]AllProteinsNorm!$A$1:$Q$3226,5,FALSE)</f>
        <v>381846.62123185699</v>
      </c>
      <c r="M2811" s="1">
        <f>VLOOKUP($E2811,[1]AllProteinsNorm!$A$1:$Q$3226,10,FALSE)</f>
        <v>364884.322508018</v>
      </c>
      <c r="N2811" s="1">
        <f>VLOOKUP($E2811,[1]AllProteinsNorm!$A$1:$Q$3226,11,FALSE)</f>
        <v>405689.35103784502</v>
      </c>
      <c r="O2811" s="1">
        <f>VLOOKUP($E2811,[1]AllProteinsNorm!$A$1:$Q$3226,15,FALSE)</f>
        <v>323697.555379225</v>
      </c>
      <c r="P2811" s="1">
        <f>VLOOKUP($E2811,[1]AllProteinsNorm!$A$1:$Q$3226,6,FALSE)</f>
        <v>361126.72537064698</v>
      </c>
      <c r="Q2811" s="1">
        <f>VLOOKUP($E2811,[1]AllProteinsNorm!$A$1:$Q$3226,8,FALSE)</f>
        <v>401709.80415772501</v>
      </c>
      <c r="R2811" s="1">
        <f>VLOOKUP($E2811,[1]AllProteinsNorm!$A$1:$Q$3226,13,FALSE)</f>
        <v>353855.923644758</v>
      </c>
      <c r="S2811" s="1">
        <f>VLOOKUP($E2811,[1]AllProteinsNorm!$A$1:$Q$3226,16,FALSE)</f>
        <v>326894.54232342797</v>
      </c>
      <c r="T2811" s="1">
        <f>VLOOKUP($E2811,[1]AllProteinsNorm!$A$1:$Q$3226,17,FALSE)</f>
        <v>194692.34988856001</v>
      </c>
      <c r="U2811" s="1">
        <f>VLOOKUP($E2811,[1]AllProteinsNorm!$A$1:$Q$3226,3,FALSE)</f>
        <v>255092.31056490701</v>
      </c>
      <c r="V2811" s="1">
        <f>VLOOKUP($E2811,[1]AllProteinsNorm!$A$1:$Q$3226,7,FALSE)</f>
        <v>311257.88607654202</v>
      </c>
      <c r="W2811" s="1">
        <f>VLOOKUP($E2811,[1]AllProteinsNorm!$A$1:$Q$3226,9,FALSE)</f>
        <v>364429.67574463901</v>
      </c>
      <c r="X2811" s="1">
        <f>VLOOKUP($E2811,[1]AllProteinsNorm!$A$1:$Q$3226,12,FALSE)</f>
        <v>387849.232065188</v>
      </c>
      <c r="Y2811" s="29">
        <f>VLOOKUP($E2811,[1]AllProteinsNorm!$A$1:$Q$3226,14,FALSE)</f>
        <v>422270.88470425498</v>
      </c>
      <c r="Z2811" s="25">
        <f t="shared" ref="Z2811:AN2827" si="327">K2811/AVERAGE($K2811:$O2811)</f>
        <v>1.0319478787002636</v>
      </c>
      <c r="AA2811" s="1">
        <f t="shared" si="327"/>
        <v>1.0264677005491858</v>
      </c>
      <c r="AB2811" s="1">
        <f t="shared" si="327"/>
        <v>0.98087019935638287</v>
      </c>
      <c r="AC2811" s="1">
        <f t="shared" si="327"/>
        <v>1.0905609533840921</v>
      </c>
      <c r="AD2811" s="1">
        <f t="shared" si="327"/>
        <v>0.87015326801007553</v>
      </c>
      <c r="AE2811" s="1">
        <f t="shared" si="327"/>
        <v>0.97076914862364527</v>
      </c>
      <c r="AF2811" s="1">
        <f t="shared" si="327"/>
        <v>1.07986326455268</v>
      </c>
      <c r="AG2811" s="1">
        <f t="shared" si="327"/>
        <v>0.95122401528019573</v>
      </c>
      <c r="AH2811" s="1">
        <f t="shared" si="327"/>
        <v>0.87874730460706085</v>
      </c>
      <c r="AI2811" s="1">
        <f t="shared" si="327"/>
        <v>0.52336565938416868</v>
      </c>
      <c r="AJ2811" s="1">
        <f t="shared" si="327"/>
        <v>0.68573087437206204</v>
      </c>
      <c r="AK2811" s="1">
        <f t="shared" si="327"/>
        <v>0.8367133525185515</v>
      </c>
      <c r="AL2811" s="1">
        <f t="shared" si="327"/>
        <v>0.97964803267526301</v>
      </c>
      <c r="AM2811" s="1">
        <f t="shared" si="327"/>
        <v>1.0426037242738522</v>
      </c>
      <c r="AN2811" s="29">
        <f t="shared" si="327"/>
        <v>1.1351348943010759</v>
      </c>
      <c r="AO2811" s="1">
        <f t="shared" si="322"/>
        <v>27411.481290328051</v>
      </c>
      <c r="AP2811" s="1">
        <f t="shared" si="323"/>
        <v>70669.092869123517</v>
      </c>
      <c r="AQ2811" s="29">
        <f t="shared" si="324"/>
        <v>58916.414608575848</v>
      </c>
    </row>
    <row r="2812" spans="1:43" x14ac:dyDescent="0.2">
      <c r="A2812" s="26"/>
      <c r="E2812" s="25" t="s">
        <v>5481</v>
      </c>
      <c r="F2812" s="26" t="s">
        <v>5482</v>
      </c>
      <c r="G2812" s="1">
        <v>0.45742318813896199</v>
      </c>
      <c r="H2812" s="43">
        <v>1.5081575261673601</v>
      </c>
      <c r="I2812" s="1">
        <f>VLOOKUP(F2812,'[1]SUSMB vs SHAM all proteins sum'!$B$2:$E$3214,2,FALSE)</f>
        <v>6.4492087559808106E-2</v>
      </c>
      <c r="J2812" s="29">
        <f>VLOOKUP(F2812,'[1]SUSMB vs SHAM all proteins sum'!$B$2:$E$3214,3,FALSE)</f>
        <v>3.28361102199682</v>
      </c>
      <c r="K2812" s="25">
        <f>VLOOKUP($E2812,[1]AllProteinsNorm!$A$1:$Q$3226,4,FALSE)</f>
        <v>80299.829340597105</v>
      </c>
      <c r="L2812" s="1">
        <f>VLOOKUP($E2812,[1]AllProteinsNorm!$A$1:$Q$3226,5,FALSE)</f>
        <v>49088.271235827102</v>
      </c>
      <c r="M2812" s="1">
        <f>VLOOKUP($E2812,[1]AllProteinsNorm!$A$1:$Q$3226,10,FALSE)</f>
        <v>34941.749447330003</v>
      </c>
      <c r="N2812" s="1">
        <f>VLOOKUP($E2812,[1]AllProteinsNorm!$A$1:$Q$3226,11,FALSE)</f>
        <v>14133.824678454101</v>
      </c>
      <c r="O2812" s="1">
        <f>VLOOKUP($E2812,[1]AllProteinsNorm!$A$1:$Q$3226,15,FALSE)</f>
        <v>141615.14662357801</v>
      </c>
      <c r="P2812" s="1">
        <f>VLOOKUP($E2812,[1]AllProteinsNorm!$A$1:$Q$3226,6,FALSE)</f>
        <v>100907.62100359199</v>
      </c>
      <c r="Q2812" s="1">
        <f>VLOOKUP($E2812,[1]AllProteinsNorm!$A$1:$Q$3226,8,FALSE)</f>
        <v>145466.58550161601</v>
      </c>
      <c r="R2812" s="1">
        <f>VLOOKUP($E2812,[1]AllProteinsNorm!$A$1:$Q$3226,13,FALSE)</f>
        <v>93900.245620718095</v>
      </c>
      <c r="S2812" s="1">
        <f>VLOOKUP($E2812,[1]AllProteinsNorm!$A$1:$Q$3226,16,FALSE)</f>
        <v>83254.2773812948</v>
      </c>
      <c r="T2812" s="1">
        <f>VLOOKUP($E2812,[1]AllProteinsNorm!$A$1:$Q$3226,17,FALSE)</f>
        <v>18744.740984875501</v>
      </c>
      <c r="U2812" s="1">
        <f>VLOOKUP($E2812,[1]AllProteinsNorm!$A$1:$Q$3226,3,FALSE)</f>
        <v>240931.91289315699</v>
      </c>
      <c r="V2812" s="1">
        <f>VLOOKUP($E2812,[1]AllProteinsNorm!$A$1:$Q$3226,7,FALSE)</f>
        <v>207137.38325559901</v>
      </c>
      <c r="W2812" s="1">
        <f>VLOOKUP($E2812,[1]AllProteinsNorm!$A$1:$Q$3226,9,FALSE)</f>
        <v>64733.940735264798</v>
      </c>
      <c r="X2812" s="1">
        <f>VLOOKUP($E2812,[1]AllProteinsNorm!$A$1:$Q$3226,12,FALSE)</f>
        <v>496108.94369118701</v>
      </c>
      <c r="Y2812" s="29">
        <f>VLOOKUP($E2812,[1]AllProteinsNorm!$A$1:$Q$3226,14,FALSE)</f>
        <v>65660.323579850301</v>
      </c>
      <c r="Z2812" s="25">
        <f t="shared" si="327"/>
        <v>1.2543758597958814</v>
      </c>
      <c r="AA2812" s="1">
        <f t="shared" si="327"/>
        <v>0.76681535867478579</v>
      </c>
      <c r="AB2812" s="1">
        <f t="shared" si="327"/>
        <v>0.54583038800566541</v>
      </c>
      <c r="AC2812" s="1">
        <f t="shared" si="327"/>
        <v>0.22078662718000089</v>
      </c>
      <c r="AD2812" s="1">
        <f t="shared" si="327"/>
        <v>2.2121917663436661</v>
      </c>
      <c r="AE2812" s="1">
        <f t="shared" si="327"/>
        <v>1.5762933109042698</v>
      </c>
      <c r="AF2812" s="1">
        <f t="shared" si="327"/>
        <v>2.2723556794399014</v>
      </c>
      <c r="AG2812" s="1">
        <f t="shared" si="327"/>
        <v>1.4668300331739765</v>
      </c>
      <c r="AH2812" s="1">
        <f t="shared" si="327"/>
        <v>1.3005277424549744</v>
      </c>
      <c r="AI2812" s="1">
        <f t="shared" si="327"/>
        <v>0.29281445281561619</v>
      </c>
      <c r="AJ2812" s="1">
        <f t="shared" si="327"/>
        <v>3.7636340932399408</v>
      </c>
      <c r="AK2812" s="1">
        <f t="shared" si="327"/>
        <v>3.2357246005471887</v>
      </c>
      <c r="AL2812" s="1">
        <f t="shared" si="327"/>
        <v>1.0112187439820728</v>
      </c>
      <c r="AM2812" s="1">
        <f t="shared" si="327"/>
        <v>7.7497933420941907</v>
      </c>
      <c r="AN2812" s="29">
        <f t="shared" si="327"/>
        <v>1.0256899114393319</v>
      </c>
      <c r="AO2812" s="1">
        <f t="shared" si="322"/>
        <v>44369.293887753003</v>
      </c>
      <c r="AP2812" s="1">
        <f t="shared" si="323"/>
        <v>40796.095593528822</v>
      </c>
      <c r="AQ2812" s="29">
        <f t="shared" si="324"/>
        <v>157885.22036038141</v>
      </c>
    </row>
    <row r="2813" spans="1:43" x14ac:dyDescent="0.2">
      <c r="A2813" s="26"/>
      <c r="E2813" s="25" t="s">
        <v>5483</v>
      </c>
      <c r="F2813" s="26" t="s">
        <v>5484</v>
      </c>
      <c r="G2813" s="1">
        <v>6.4750802889019493E-2</v>
      </c>
      <c r="H2813" s="1">
        <v>0.86703005272663802</v>
      </c>
      <c r="I2813" s="1">
        <f>VLOOKUP(F2813,'[1]SUSMB vs SHAM all proteins sum'!$B$2:$E$3214,2,FALSE)</f>
        <v>0.21907603635842299</v>
      </c>
      <c r="J2813" s="29">
        <f>VLOOKUP(F2813,'[1]SUSMB vs SHAM all proteins sum'!$B$2:$E$3214,3,FALSE)</f>
        <v>0.86941168799533097</v>
      </c>
      <c r="K2813" s="25">
        <f>VLOOKUP($E2813,[1]AllProteinsNorm!$A$1:$Q$3226,4,FALSE)</f>
        <v>1444484.5067636899</v>
      </c>
      <c r="L2813" s="1">
        <f>VLOOKUP($E2813,[1]AllProteinsNorm!$A$1:$Q$3226,5,FALSE)</f>
        <v>1973257.6733383499</v>
      </c>
      <c r="M2813" s="1">
        <f>VLOOKUP($E2813,[1]AllProteinsNorm!$A$1:$Q$3226,10,FALSE)</f>
        <v>1776246.9983353999</v>
      </c>
      <c r="N2813" s="1">
        <f>VLOOKUP($E2813,[1]AllProteinsNorm!$A$1:$Q$3226,11,FALSE)</f>
        <v>1770558.3186413201</v>
      </c>
      <c r="O2813" s="1">
        <f>VLOOKUP($E2813,[1]AllProteinsNorm!$A$1:$Q$3226,15,FALSE)</f>
        <v>1473710.9950057201</v>
      </c>
      <c r="P2813" s="1">
        <f>VLOOKUP($E2813,[1]AllProteinsNorm!$A$1:$Q$3226,6,FALSE)</f>
        <v>1606496.3255283299</v>
      </c>
      <c r="Q2813" s="1">
        <f>VLOOKUP($E2813,[1]AllProteinsNorm!$A$1:$Q$3226,8,FALSE)</f>
        <v>1398669.21578579</v>
      </c>
      <c r="R2813" s="1">
        <f>VLOOKUP($E2813,[1]AllProteinsNorm!$A$1:$Q$3226,13,FALSE)</f>
        <v>1349621.6805944699</v>
      </c>
      <c r="S2813" s="1">
        <f>VLOOKUP($E2813,[1]AllProteinsNorm!$A$1:$Q$3226,16,FALSE)</f>
        <v>1448294.15309821</v>
      </c>
      <c r="T2813" s="1">
        <f>VLOOKUP($E2813,[1]AllProteinsNorm!$A$1:$Q$3226,17,FALSE)</f>
        <v>1473770.2460505599</v>
      </c>
      <c r="U2813" s="1">
        <f>VLOOKUP($E2813,[1]AllProteinsNorm!$A$1:$Q$3226,3,FALSE)</f>
        <v>1093809.0420035301</v>
      </c>
      <c r="V2813" s="1">
        <f>VLOOKUP($E2813,[1]AllProteinsNorm!$A$1:$Q$3226,7,FALSE)</f>
        <v>1562616.7949399699</v>
      </c>
      <c r="W2813" s="1">
        <f>VLOOKUP($E2813,[1]AllProteinsNorm!$A$1:$Q$3226,9,FALSE)</f>
        <v>1864541.8545388</v>
      </c>
      <c r="X2813" s="1">
        <f>VLOOKUP($E2813,[1]AllProteinsNorm!$A$1:$Q$3226,12,FALSE)</f>
        <v>1447670.64710761</v>
      </c>
      <c r="Y2813" s="29">
        <f>VLOOKUP($E2813,[1]AllProteinsNorm!$A$1:$Q$3226,14,FALSE)</f>
        <v>1422374.88274398</v>
      </c>
      <c r="Z2813" s="25">
        <f t="shared" si="327"/>
        <v>0.85591387613847747</v>
      </c>
      <c r="AA2813" s="1">
        <f t="shared" si="327"/>
        <v>1.1692327718979973</v>
      </c>
      <c r="AB2813" s="1">
        <f t="shared" si="327"/>
        <v>1.0524961993055861</v>
      </c>
      <c r="AC2813" s="1">
        <f t="shared" si="327"/>
        <v>1.0491254328734982</v>
      </c>
      <c r="AD2813" s="1">
        <f t="shared" si="327"/>
        <v>0.87323171978444192</v>
      </c>
      <c r="AE2813" s="1">
        <f t="shared" si="327"/>
        <v>0.95191225004265179</v>
      </c>
      <c r="AF2813" s="1">
        <f t="shared" si="327"/>
        <v>0.82876651449929739</v>
      </c>
      <c r="AG2813" s="1">
        <f t="shared" si="327"/>
        <v>0.79970392105224353</v>
      </c>
      <c r="AH2813" s="1">
        <f t="shared" si="327"/>
        <v>0.85817124141005197</v>
      </c>
      <c r="AI2813" s="1">
        <f t="shared" si="327"/>
        <v>0.87326682835861946</v>
      </c>
      <c r="AJ2813" s="1">
        <f t="shared" si="327"/>
        <v>0.64812487258453821</v>
      </c>
      <c r="AK2813" s="1">
        <f t="shared" si="327"/>
        <v>0.92591190256009881</v>
      </c>
      <c r="AL2813" s="1">
        <f t="shared" si="327"/>
        <v>1.104814373894706</v>
      </c>
      <c r="AM2813" s="1">
        <f t="shared" si="327"/>
        <v>0.85780178959058895</v>
      </c>
      <c r="AN2813" s="29">
        <f t="shared" si="327"/>
        <v>0.84281305442245047</v>
      </c>
      <c r="AO2813" s="1">
        <f t="shared" si="322"/>
        <v>200596.26887262883</v>
      </c>
      <c r="AP2813" s="1">
        <f t="shared" si="323"/>
        <v>86747.321478957863</v>
      </c>
      <c r="AQ2813" s="29">
        <f t="shared" si="324"/>
        <v>248270.46441152639</v>
      </c>
    </row>
    <row r="2814" spans="1:43" x14ac:dyDescent="0.2">
      <c r="A2814" s="26"/>
      <c r="E2814" s="25" t="s">
        <v>5485</v>
      </c>
      <c r="F2814" s="26" t="s">
        <v>5486</v>
      </c>
      <c r="G2814" s="1">
        <v>0.848946424631981</v>
      </c>
      <c r="H2814" s="1">
        <v>0.97764658941078397</v>
      </c>
      <c r="I2814" s="1">
        <f>VLOOKUP(F2814,'[1]SUSMB vs SHAM all proteins sum'!$B$2:$E$3214,2,FALSE)</f>
        <v>0.64718783754880904</v>
      </c>
      <c r="J2814" s="29">
        <f>VLOOKUP(F2814,'[1]SUSMB vs SHAM all proteins sum'!$B$2:$E$3214,3,FALSE)</f>
        <v>0.95817219118627395</v>
      </c>
      <c r="K2814" s="25">
        <f>VLOOKUP($E2814,[1]AllProteinsNorm!$A$1:$Q$3226,4,FALSE)</f>
        <v>1440649.02836848</v>
      </c>
      <c r="L2814" s="1">
        <f>VLOOKUP($E2814,[1]AllProteinsNorm!$A$1:$Q$3226,5,FALSE)</f>
        <v>2144140.9659914002</v>
      </c>
      <c r="M2814" s="1">
        <f>VLOOKUP($E2814,[1]AllProteinsNorm!$A$1:$Q$3226,10,FALSE)</f>
        <v>1730058.54064471</v>
      </c>
      <c r="N2814" s="1">
        <f>VLOOKUP($E2814,[1]AllProteinsNorm!$A$1:$Q$3226,11,FALSE)</f>
        <v>1959937.5205534799</v>
      </c>
      <c r="O2814" s="1">
        <f>VLOOKUP($E2814,[1]AllProteinsNorm!$A$1:$Q$3226,15,FALSE)</f>
        <v>1420244.6828391999</v>
      </c>
      <c r="P2814" s="1">
        <f>VLOOKUP($E2814,[1]AllProteinsNorm!$A$1:$Q$3226,6,FALSE)</f>
        <v>2133886.8128282102</v>
      </c>
      <c r="Q2814" s="1">
        <f>VLOOKUP($E2814,[1]AllProteinsNorm!$A$1:$Q$3226,8,FALSE)</f>
        <v>1742280.3304770601</v>
      </c>
      <c r="R2814" s="1">
        <f>VLOOKUP($E2814,[1]AllProteinsNorm!$A$1:$Q$3226,13,FALSE)</f>
        <v>1341807.4819728499</v>
      </c>
      <c r="S2814" s="1">
        <f>VLOOKUP($E2814,[1]AllProteinsNorm!$A$1:$Q$3226,16,FALSE)</f>
        <v>1802080.5066557</v>
      </c>
      <c r="T2814" s="1">
        <f>VLOOKUP($E2814,[1]AllProteinsNorm!$A$1:$Q$3226,17,FALSE)</f>
        <v>1477860.22068614</v>
      </c>
      <c r="U2814" s="1">
        <f>VLOOKUP($E2814,[1]AllProteinsNorm!$A$1:$Q$3226,3,FALSE)</f>
        <v>1641234.07939293</v>
      </c>
      <c r="V2814" s="1">
        <f>VLOOKUP($E2814,[1]AllProteinsNorm!$A$1:$Q$3226,7,FALSE)</f>
        <v>1832201.5541133201</v>
      </c>
      <c r="W2814" s="1">
        <f>VLOOKUP($E2814,[1]AllProteinsNorm!$A$1:$Q$3226,9,FALSE)</f>
        <v>1720642.5543178599</v>
      </c>
      <c r="X2814" s="1">
        <f>VLOOKUP($E2814,[1]AllProteinsNorm!$A$1:$Q$3226,12,FALSE)</f>
        <v>1471300.3326749101</v>
      </c>
      <c r="Y2814" s="29">
        <f>VLOOKUP($E2814,[1]AllProteinsNorm!$A$1:$Q$3226,14,FALSE)</f>
        <v>1578191.74797146</v>
      </c>
      <c r="Z2814" s="25">
        <f t="shared" si="327"/>
        <v>0.82843239530285462</v>
      </c>
      <c r="AA2814" s="1">
        <f t="shared" si="327"/>
        <v>1.2329691696907235</v>
      </c>
      <c r="AB2814" s="1">
        <f t="shared" si="327"/>
        <v>0.99485475824988656</v>
      </c>
      <c r="AC2814" s="1">
        <f t="shared" si="327"/>
        <v>1.1270446186569487</v>
      </c>
      <c r="AD2814" s="1">
        <f t="shared" si="327"/>
        <v>0.81669905809958609</v>
      </c>
      <c r="AE2814" s="1">
        <f t="shared" si="327"/>
        <v>1.2270726102237697</v>
      </c>
      <c r="AF2814" s="1">
        <f t="shared" si="327"/>
        <v>1.0018827896623452</v>
      </c>
      <c r="AG2814" s="1">
        <f t="shared" si="327"/>
        <v>0.77159444419639933</v>
      </c>
      <c r="AH2814" s="1">
        <f t="shared" si="327"/>
        <v>1.0362703484748532</v>
      </c>
      <c r="AI2814" s="1">
        <f t="shared" si="327"/>
        <v>0.84983036009286705</v>
      </c>
      <c r="AJ2814" s="1">
        <f t="shared" si="327"/>
        <v>0.94377704275686891</v>
      </c>
      <c r="AK2814" s="1">
        <f t="shared" si="327"/>
        <v>1.0535911885982845</v>
      </c>
      <c r="AL2814" s="1">
        <f t="shared" si="327"/>
        <v>0.9894401791585965</v>
      </c>
      <c r="AM2814" s="1">
        <f t="shared" si="327"/>
        <v>0.846058154905448</v>
      </c>
      <c r="AN2814" s="29">
        <f t="shared" si="327"/>
        <v>0.90752511144219561</v>
      </c>
      <c r="AO2814" s="1">
        <f t="shared" si="322"/>
        <v>284130.53137984069</v>
      </c>
      <c r="AP2814" s="1">
        <f t="shared" si="323"/>
        <v>274995.60538447247</v>
      </c>
      <c r="AQ2814" s="29">
        <f t="shared" si="324"/>
        <v>122756.95176887877</v>
      </c>
    </row>
    <row r="2815" spans="1:43" x14ac:dyDescent="0.2">
      <c r="A2815" s="26"/>
      <c r="E2815" s="25" t="s">
        <v>5487</v>
      </c>
      <c r="F2815" s="26" t="s">
        <v>5488</v>
      </c>
      <c r="G2815" s="1">
        <v>0.94381096645795604</v>
      </c>
      <c r="H2815" s="1">
        <v>0.974779820024398</v>
      </c>
      <c r="I2815" s="1">
        <f>VLOOKUP(F2815,'[1]SUSMB vs SHAM all proteins sum'!$B$2:$E$3214,2,FALSE)</f>
        <v>0.79357717375105596</v>
      </c>
      <c r="J2815" s="29">
        <f>VLOOKUP(F2815,'[1]SUSMB vs SHAM all proteins sum'!$B$2:$E$3214,3,FALSE)</f>
        <v>1.0646595100471301</v>
      </c>
      <c r="K2815" s="25">
        <f>VLOOKUP($E2815,[1]AllProteinsNorm!$A$1:$Q$3226,4,FALSE)</f>
        <v>64435.851677330102</v>
      </c>
      <c r="L2815" s="1">
        <f>VLOOKUP($E2815,[1]AllProteinsNorm!$A$1:$Q$3226,5,FALSE)</f>
        <v>35514.6068317955</v>
      </c>
      <c r="M2815" s="1">
        <f>VLOOKUP($E2815,[1]AllProteinsNorm!$A$1:$Q$3226,10,FALSE)</f>
        <v>40687.598693455198</v>
      </c>
      <c r="N2815" s="1">
        <f>VLOOKUP($E2815,[1]AllProteinsNorm!$A$1:$Q$3226,11,FALSE)</f>
        <v>17556.357568584601</v>
      </c>
      <c r="O2815" s="1">
        <f>VLOOKUP($E2815,[1]AllProteinsNorm!$A$1:$Q$3226,15,FALSE)</f>
        <v>55035.265088105603</v>
      </c>
      <c r="P2815" s="1">
        <f>VLOOKUP($E2815,[1]AllProteinsNorm!$A$1:$Q$3226,6,FALSE)</f>
        <v>22408.1366037357</v>
      </c>
      <c r="Q2815" s="1">
        <f>VLOOKUP($E2815,[1]AllProteinsNorm!$A$1:$Q$3226,8,FALSE)</f>
        <v>38030.648468793101</v>
      </c>
      <c r="R2815" s="1">
        <f>VLOOKUP($E2815,[1]AllProteinsNorm!$A$1:$Q$3226,13,FALSE)</f>
        <v>56762.606559237996</v>
      </c>
      <c r="S2815" s="1">
        <f>VLOOKUP($E2815,[1]AllProteinsNorm!$A$1:$Q$3226,16,FALSE)</f>
        <v>19939.8314689586</v>
      </c>
      <c r="T2815" s="1">
        <f>VLOOKUP($E2815,[1]AllProteinsNorm!$A$1:$Q$3226,17,FALSE)</f>
        <v>82088.342233213494</v>
      </c>
      <c r="U2815" s="1">
        <f>VLOOKUP($E2815,[1]AllProteinsNorm!$A$1:$Q$3226,3,FALSE)</f>
        <v>48101.047842446998</v>
      </c>
      <c r="V2815" s="1">
        <f>VLOOKUP($E2815,[1]AllProteinsNorm!$A$1:$Q$3226,7,FALSE)</f>
        <v>39099.468734425398</v>
      </c>
      <c r="W2815" s="1">
        <f>VLOOKUP($E2815,[1]AllProteinsNorm!$A$1:$Q$3226,9,FALSE)</f>
        <v>45305.428163806399</v>
      </c>
      <c r="X2815" s="1">
        <f>VLOOKUP($E2815,[1]AllProteinsNorm!$A$1:$Q$3226,12,FALSE)</f>
        <v>36032.763069573397</v>
      </c>
      <c r="Y2815" s="29">
        <f>VLOOKUP($E2815,[1]AllProteinsNorm!$A$1:$Q$3226,14,FALSE)</f>
        <v>40082.298121266598</v>
      </c>
      <c r="Z2815" s="25">
        <f t="shared" si="327"/>
        <v>1.5109494072273846</v>
      </c>
      <c r="AA2815" s="1">
        <f t="shared" si="327"/>
        <v>0.83277822428928994</v>
      </c>
      <c r="AB2815" s="1">
        <f t="shared" si="327"/>
        <v>0.95407915821823008</v>
      </c>
      <c r="AC2815" s="1">
        <f t="shared" si="327"/>
        <v>0.41167715442267655</v>
      </c>
      <c r="AD2815" s="1">
        <f t="shared" si="327"/>
        <v>1.2905160558424185</v>
      </c>
      <c r="AE2815" s="1">
        <f t="shared" si="327"/>
        <v>0.52544600307341827</v>
      </c>
      <c r="AF2815" s="1">
        <f t="shared" si="327"/>
        <v>0.89177661603893188</v>
      </c>
      <c r="AG2815" s="1">
        <f t="shared" si="327"/>
        <v>1.3310203015992104</v>
      </c>
      <c r="AH2815" s="1">
        <f t="shared" si="327"/>
        <v>0.46756697946830489</v>
      </c>
      <c r="AI2815" s="1">
        <f t="shared" si="327"/>
        <v>1.9248807738066951</v>
      </c>
      <c r="AJ2815" s="1">
        <f t="shared" si="327"/>
        <v>1.1279163359011068</v>
      </c>
      <c r="AK2815" s="1">
        <f t="shared" si="327"/>
        <v>0.91683926834741225</v>
      </c>
      <c r="AL2815" s="1">
        <f t="shared" si="327"/>
        <v>1.0623621484989196</v>
      </c>
      <c r="AM2815" s="1">
        <f t="shared" si="327"/>
        <v>0.84492841459393875</v>
      </c>
      <c r="AN2815" s="29">
        <f t="shared" si="327"/>
        <v>0.93988552971894967</v>
      </c>
      <c r="AO2815" s="1">
        <f t="shared" si="322"/>
        <v>16201.689955410007</v>
      </c>
      <c r="AP2815" s="1">
        <f t="shared" si="323"/>
        <v>23213.016429208579</v>
      </c>
      <c r="AQ2815" s="29">
        <f t="shared" si="324"/>
        <v>4369.5970957480995</v>
      </c>
    </row>
    <row r="2816" spans="1:43" x14ac:dyDescent="0.2">
      <c r="A2816" s="26"/>
      <c r="E2816" s="25" t="s">
        <v>5489</v>
      </c>
      <c r="F2816" s="26" t="s">
        <v>5490</v>
      </c>
      <c r="G2816" s="1">
        <v>0.69858110618413305</v>
      </c>
      <c r="H2816" s="1">
        <v>0.93762905794610696</v>
      </c>
      <c r="I2816" s="1">
        <f>VLOOKUP(F2816,'[1]SUSMB vs SHAM all proteins sum'!$B$2:$E$3214,2,FALSE)</f>
        <v>0.65078624166963095</v>
      </c>
      <c r="J2816" s="29">
        <f>VLOOKUP(F2816,'[1]SUSMB vs SHAM all proteins sum'!$B$2:$E$3214,3,FALSE)</f>
        <v>1.0753808855670199</v>
      </c>
      <c r="K2816" s="25">
        <f>VLOOKUP($E2816,[1]AllProteinsNorm!$A$1:$Q$3226,4,FALSE)</f>
        <v>194255.44184737399</v>
      </c>
      <c r="L2816" s="1">
        <f>VLOOKUP($E2816,[1]AllProteinsNorm!$A$1:$Q$3226,5,FALSE)</f>
        <v>383507.843615269</v>
      </c>
      <c r="M2816" s="1">
        <f>VLOOKUP($E2816,[1]AllProteinsNorm!$A$1:$Q$3226,10,FALSE)</f>
        <v>316225.30847023003</v>
      </c>
      <c r="N2816" s="1">
        <f>VLOOKUP($E2816,[1]AllProteinsNorm!$A$1:$Q$3226,11,FALSE)</f>
        <v>320833.09218920302</v>
      </c>
      <c r="O2816" s="1">
        <f>VLOOKUP($E2816,[1]AllProteinsNorm!$A$1:$Q$3226,15,FALSE)</f>
        <v>429951.41778821102</v>
      </c>
      <c r="P2816" s="1">
        <f>VLOOKUP($E2816,[1]AllProteinsNorm!$A$1:$Q$3226,6,FALSE)</f>
        <v>247402.53706007899</v>
      </c>
      <c r="Q2816" s="1">
        <f>VLOOKUP($E2816,[1]AllProteinsNorm!$A$1:$Q$3226,8,FALSE)</f>
        <v>275660.833085244</v>
      </c>
      <c r="R2816" s="1">
        <f>VLOOKUP($E2816,[1]AllProteinsNorm!$A$1:$Q$3226,13,FALSE)</f>
        <v>354301.17125573597</v>
      </c>
      <c r="S2816" s="1">
        <f>VLOOKUP($E2816,[1]AllProteinsNorm!$A$1:$Q$3226,16,FALSE)</f>
        <v>376700.82061474398</v>
      </c>
      <c r="T2816" s="1">
        <f>VLOOKUP($E2816,[1]AllProteinsNorm!$A$1:$Q$3226,17,FALSE)</f>
        <v>258731.63600079599</v>
      </c>
      <c r="U2816" s="1">
        <f>VLOOKUP($E2816,[1]AllProteinsNorm!$A$1:$Q$3226,3,FALSE)</f>
        <v>363389.28940969502</v>
      </c>
      <c r="V2816" s="1">
        <f>VLOOKUP($E2816,[1]AllProteinsNorm!$A$1:$Q$3226,7,FALSE)</f>
        <v>257782.34737569399</v>
      </c>
      <c r="W2816" s="1">
        <f>VLOOKUP($E2816,[1]AllProteinsNorm!$A$1:$Q$3226,9,FALSE)</f>
        <v>395969.36263395799</v>
      </c>
      <c r="X2816" s="1">
        <f>VLOOKUP($E2816,[1]AllProteinsNorm!$A$1:$Q$3226,12,FALSE)</f>
        <v>362660.54572066403</v>
      </c>
      <c r="Y2816" s="29">
        <f>VLOOKUP($E2816,[1]AllProteinsNorm!$A$1:$Q$3226,14,FALSE)</f>
        <v>347429.73410987802</v>
      </c>
      <c r="Z2816" s="25">
        <f t="shared" si="327"/>
        <v>0.59052352383909579</v>
      </c>
      <c r="AA2816" s="1">
        <f t="shared" si="327"/>
        <v>1.1658381411500365</v>
      </c>
      <c r="AB2816" s="1">
        <f t="shared" si="327"/>
        <v>0.96130374371527394</v>
      </c>
      <c r="AC2816" s="1">
        <f t="shared" si="327"/>
        <v>0.97531109739833943</v>
      </c>
      <c r="AD2816" s="1">
        <f t="shared" si="327"/>
        <v>1.3070234938972543</v>
      </c>
      <c r="AE2816" s="1">
        <f t="shared" si="327"/>
        <v>0.75208713126419591</v>
      </c>
      <c r="AF2816" s="1">
        <f t="shared" si="327"/>
        <v>0.83799045725482546</v>
      </c>
      <c r="AG2816" s="1">
        <f t="shared" si="327"/>
        <v>1.0770518146649517</v>
      </c>
      <c r="AH2816" s="1">
        <f t="shared" si="327"/>
        <v>1.1451452474483399</v>
      </c>
      <c r="AI2816" s="1">
        <f t="shared" si="327"/>
        <v>0.78652683274576551</v>
      </c>
      <c r="AJ2816" s="1">
        <f t="shared" si="327"/>
        <v>1.104679084749661</v>
      </c>
      <c r="AK2816" s="1">
        <f t="shared" si="327"/>
        <v>0.78364105894862246</v>
      </c>
      <c r="AL2816" s="1">
        <f t="shared" si="327"/>
        <v>1.2037203237716485</v>
      </c>
      <c r="AM2816" s="1">
        <f t="shared" si="327"/>
        <v>1.102463752776824</v>
      </c>
      <c r="AN2816" s="29">
        <f t="shared" si="327"/>
        <v>1.0561631062786041</v>
      </c>
      <c r="AO2816" s="1">
        <f t="shared" si="322"/>
        <v>79433.331229763513</v>
      </c>
      <c r="AP2816" s="1">
        <f t="shared" si="323"/>
        <v>52651.3940405459</v>
      </c>
      <c r="AQ2816" s="29">
        <f t="shared" si="324"/>
        <v>46604.213507316555</v>
      </c>
    </row>
    <row r="2817" spans="1:43" x14ac:dyDescent="0.2">
      <c r="A2817" s="26"/>
      <c r="E2817" s="25" t="s">
        <v>5491</v>
      </c>
      <c r="F2817" s="26" t="s">
        <v>5492</v>
      </c>
      <c r="G2817" s="1">
        <v>0.27762173750801</v>
      </c>
      <c r="H2817" s="1">
        <v>0.85234843857705</v>
      </c>
      <c r="I2817" s="1">
        <f>VLOOKUP(F2817,'[1]SUSMB vs SHAM all proteins sum'!$B$2:$E$3214,2,FALSE)</f>
        <v>0.93831945365781799</v>
      </c>
      <c r="J2817" s="29">
        <f>VLOOKUP(F2817,'[1]SUSMB vs SHAM all proteins sum'!$B$2:$E$3214,3,FALSE)</f>
        <v>0.99071986676874702</v>
      </c>
      <c r="K2817" s="25">
        <f>VLOOKUP($E2817,[1]AllProteinsNorm!$A$1:$Q$3226,4,FALSE)</f>
        <v>179299.35195866201</v>
      </c>
      <c r="L2817" s="1">
        <f>VLOOKUP($E2817,[1]AllProteinsNorm!$A$1:$Q$3226,5,FALSE)</f>
        <v>187978.121215466</v>
      </c>
      <c r="M2817" s="1">
        <f>VLOOKUP($E2817,[1]AllProteinsNorm!$A$1:$Q$3226,10,FALSE)</f>
        <v>239834.718789326</v>
      </c>
      <c r="N2817" s="1">
        <f>VLOOKUP($E2817,[1]AllProteinsNorm!$A$1:$Q$3226,11,FALSE)</f>
        <v>222368.64158633701</v>
      </c>
      <c r="O2817" s="1">
        <f>VLOOKUP($E2817,[1]AllProteinsNorm!$A$1:$Q$3226,15,FALSE)</f>
        <v>131520.07935331401</v>
      </c>
      <c r="P2817" s="1">
        <f>VLOOKUP($E2817,[1]AllProteinsNorm!$A$1:$Q$3226,6,FALSE)</f>
        <v>143308.26484022301</v>
      </c>
      <c r="Q2817" s="1">
        <f>VLOOKUP($E2817,[1]AllProteinsNorm!$A$1:$Q$3226,8,FALSE)</f>
        <v>225703.926221437</v>
      </c>
      <c r="R2817" s="1">
        <f>VLOOKUP($E2817,[1]AllProteinsNorm!$A$1:$Q$3226,13,FALSE)</f>
        <v>141508.93573341999</v>
      </c>
      <c r="S2817" s="1">
        <f>VLOOKUP($E2817,[1]AllProteinsNorm!$A$1:$Q$3226,16,FALSE)</f>
        <v>142778.22021188599</v>
      </c>
      <c r="T2817" s="1">
        <f>VLOOKUP($E2817,[1]AllProteinsNorm!$A$1:$Q$3226,17,FALSE)</f>
        <v>162739.64017981701</v>
      </c>
      <c r="U2817" s="1">
        <f>VLOOKUP($E2817,[1]AllProteinsNorm!$A$1:$Q$3226,3,FALSE)</f>
        <v>174851.88064059499</v>
      </c>
      <c r="V2817" s="1">
        <f>VLOOKUP($E2817,[1]AllProteinsNorm!$A$1:$Q$3226,7,FALSE)</f>
        <v>192363.22631238401</v>
      </c>
      <c r="W2817" s="1">
        <f>VLOOKUP($E2817,[1]AllProteinsNorm!$A$1:$Q$3226,9,FALSE)</f>
        <v>219836.187919207</v>
      </c>
      <c r="X2817" s="1">
        <f>VLOOKUP($E2817,[1]AllProteinsNorm!$A$1:$Q$3226,12,FALSE)</f>
        <v>190261.948742443</v>
      </c>
      <c r="Y2817" s="29">
        <f>VLOOKUP($E2817,[1]AllProteinsNorm!$A$1:$Q$3226,14,FALSE)</f>
        <v>160388.991412609</v>
      </c>
      <c r="Z2817" s="25">
        <f t="shared" si="327"/>
        <v>0.93287815626008797</v>
      </c>
      <c r="AA2817" s="1">
        <f t="shared" si="327"/>
        <v>0.97803300023721873</v>
      </c>
      <c r="AB2817" s="1">
        <f t="shared" si="327"/>
        <v>1.2478381423426796</v>
      </c>
      <c r="AC2817" s="1">
        <f t="shared" si="327"/>
        <v>1.1569637374983315</v>
      </c>
      <c r="AD2817" s="1">
        <f t="shared" si="327"/>
        <v>0.68428696366168174</v>
      </c>
      <c r="AE2817" s="1">
        <f t="shared" si="327"/>
        <v>0.74561981636053021</v>
      </c>
      <c r="AF2817" s="1">
        <f t="shared" si="327"/>
        <v>1.1743169189069962</v>
      </c>
      <c r="AG2817" s="1">
        <f t="shared" si="327"/>
        <v>0.7362580713161504</v>
      </c>
      <c r="AH2817" s="1">
        <f t="shared" si="327"/>
        <v>0.74286204255813182</v>
      </c>
      <c r="AI2817" s="1">
        <f t="shared" si="327"/>
        <v>0.84671948795654051</v>
      </c>
      <c r="AJ2817" s="1">
        <f t="shared" si="327"/>
        <v>0.90973836909468575</v>
      </c>
      <c r="AK2817" s="1">
        <f t="shared" si="327"/>
        <v>1.0008483016486969</v>
      </c>
      <c r="AL2817" s="1">
        <f t="shared" si="327"/>
        <v>1.143787612308816</v>
      </c>
      <c r="AM2817" s="1">
        <f t="shared" si="327"/>
        <v>0.9899155463217888</v>
      </c>
      <c r="AN2817" s="29">
        <f t="shared" si="327"/>
        <v>0.83448927706055442</v>
      </c>
      <c r="AO2817" s="1">
        <f t="shared" si="322"/>
        <v>37538.026371087362</v>
      </c>
      <c r="AP2817" s="1">
        <f t="shared" si="323"/>
        <v>32218.581305379019</v>
      </c>
      <c r="AQ2817" s="29">
        <f t="shared" si="324"/>
        <v>19858.911905347202</v>
      </c>
    </row>
    <row r="2818" spans="1:43" x14ac:dyDescent="0.2">
      <c r="A2818" s="26"/>
      <c r="E2818" s="25" t="s">
        <v>5493</v>
      </c>
      <c r="F2818" s="26" t="s">
        <v>5494</v>
      </c>
      <c r="G2818" s="1">
        <v>0.74743192556529803</v>
      </c>
      <c r="H2818" s="1">
        <v>1.07095211331136</v>
      </c>
      <c r="I2818" s="1">
        <f>VLOOKUP(F2818,'[1]SUSMB vs SHAM all proteins sum'!$B$2:$E$3214,2,FALSE)</f>
        <v>0.81091077546253798</v>
      </c>
      <c r="J2818" s="29">
        <f>VLOOKUP(F2818,'[1]SUSMB vs SHAM all proteins sum'!$B$2:$E$3214,3,FALSE)</f>
        <v>1.05714423960375</v>
      </c>
      <c r="K2818" s="25">
        <f>VLOOKUP($E2818,[1]AllProteinsNorm!$A$1:$Q$3226,4,FALSE)</f>
        <v>183252.99173756599</v>
      </c>
      <c r="L2818" s="1">
        <f>VLOOKUP($E2818,[1]AllProteinsNorm!$A$1:$Q$3226,5,FALSE)</f>
        <v>123898.241685356</v>
      </c>
      <c r="M2818" s="1">
        <f>VLOOKUP($E2818,[1]AllProteinsNorm!$A$1:$Q$3226,10,FALSE)</f>
        <v>146279.188304168</v>
      </c>
      <c r="N2818" s="1">
        <f>VLOOKUP($E2818,[1]AllProteinsNorm!$A$1:$Q$3226,11,FALSE)</f>
        <v>126873.840210247</v>
      </c>
      <c r="O2818" s="1">
        <f>VLOOKUP($E2818,[1]AllProteinsNorm!$A$1:$Q$3226,15,FALSE)</f>
        <v>64577.670612718102</v>
      </c>
      <c r="P2818" s="1">
        <f>VLOOKUP($E2818,[1]AllProteinsNorm!$A$1:$Q$3226,6,FALSE)</f>
        <v>106531.32879144</v>
      </c>
      <c r="Q2818" s="1">
        <f>VLOOKUP($E2818,[1]AllProteinsNorm!$A$1:$Q$3226,8,FALSE)</f>
        <v>157536.15096973901</v>
      </c>
      <c r="R2818" s="1">
        <f>VLOOKUP($E2818,[1]AllProteinsNorm!$A$1:$Q$3226,13,FALSE)</f>
        <v>164366.191004444</v>
      </c>
      <c r="S2818" s="1">
        <f>VLOOKUP($E2818,[1]AllProteinsNorm!$A$1:$Q$3226,16,FALSE)</f>
        <v>95326.687128249905</v>
      </c>
      <c r="T2818" s="1">
        <f>VLOOKUP($E2818,[1]AllProteinsNorm!$A$1:$Q$3226,17,FALSE)</f>
        <v>145787.03864815299</v>
      </c>
      <c r="U2818" s="1">
        <f>VLOOKUP($E2818,[1]AllProteinsNorm!$A$1:$Q$3226,3,FALSE)</f>
        <v>126913.997045943</v>
      </c>
      <c r="V2818" s="1">
        <f>VLOOKUP($E2818,[1]AllProteinsNorm!$A$1:$Q$3226,7,FALSE)</f>
        <v>85528.382689940001</v>
      </c>
      <c r="W2818" s="1">
        <f>VLOOKUP($E2818,[1]AllProteinsNorm!$A$1:$Q$3226,9,FALSE)</f>
        <v>162157.51556725099</v>
      </c>
      <c r="X2818" s="1">
        <f>VLOOKUP($E2818,[1]AllProteinsNorm!$A$1:$Q$3226,12,FALSE)</f>
        <v>107412.664172937</v>
      </c>
      <c r="Y2818" s="29">
        <f>VLOOKUP($E2818,[1]AllProteinsNorm!$A$1:$Q$3226,14,FALSE)</f>
        <v>190025.59681462299</v>
      </c>
      <c r="Z2818" s="25">
        <f t="shared" si="327"/>
        <v>1.420825910046271</v>
      </c>
      <c r="AA2818" s="1">
        <f t="shared" si="327"/>
        <v>0.96062732906336423</v>
      </c>
      <c r="AB2818" s="1">
        <f t="shared" si="327"/>
        <v>1.1341548035447091</v>
      </c>
      <c r="AC2818" s="1">
        <f t="shared" si="327"/>
        <v>0.98369820742651359</v>
      </c>
      <c r="AD2818" s="1">
        <f t="shared" si="327"/>
        <v>0.50069374991914239</v>
      </c>
      <c r="AE2818" s="1">
        <f t="shared" si="327"/>
        <v>0.82597544925924216</v>
      </c>
      <c r="AF2818" s="1">
        <f t="shared" si="327"/>
        <v>1.221434056516316</v>
      </c>
      <c r="AG2818" s="1">
        <f t="shared" si="327"/>
        <v>1.2743897968616609</v>
      </c>
      <c r="AH2818" s="1">
        <f t="shared" si="327"/>
        <v>0.73910185971019393</v>
      </c>
      <c r="AI2818" s="1">
        <f t="shared" si="327"/>
        <v>1.1303389914466022</v>
      </c>
      <c r="AJ2818" s="1">
        <f t="shared" si="327"/>
        <v>0.98400955771925025</v>
      </c>
      <c r="AK2818" s="1">
        <f t="shared" si="327"/>
        <v>0.66313210506406439</v>
      </c>
      <c r="AL2818" s="1">
        <f t="shared" si="327"/>
        <v>1.2572651471722267</v>
      </c>
      <c r="AM2818" s="1">
        <f t="shared" si="327"/>
        <v>0.83280875731930781</v>
      </c>
      <c r="AN2818" s="29">
        <f t="shared" si="327"/>
        <v>1.4733363366469676</v>
      </c>
      <c r="AO2818" s="1">
        <f t="shared" si="322"/>
        <v>38529.83179298554</v>
      </c>
      <c r="AP2818" s="1">
        <f t="shared" si="323"/>
        <v>27803.245476541022</v>
      </c>
      <c r="AQ2818" s="29">
        <f t="shared" si="324"/>
        <v>37516.604094828377</v>
      </c>
    </row>
    <row r="2819" spans="1:43" x14ac:dyDescent="0.2">
      <c r="A2819" s="26"/>
      <c r="E2819" s="25" t="s">
        <v>5495</v>
      </c>
      <c r="F2819" s="26" t="s">
        <v>5496</v>
      </c>
      <c r="G2819" s="1">
        <v>0.11106216252553699</v>
      </c>
      <c r="H2819" s="1">
        <v>1.1347711107384799</v>
      </c>
      <c r="I2819" s="1">
        <f>VLOOKUP(F2819,'[1]SUSMB vs SHAM all proteins sum'!$B$2:$E$3214,2,FALSE)</f>
        <v>0.47535688633574202</v>
      </c>
      <c r="J2819" s="29">
        <f>VLOOKUP(F2819,'[1]SUSMB vs SHAM all proteins sum'!$B$2:$E$3214,3,FALSE)</f>
        <v>1.04486555916334</v>
      </c>
      <c r="K2819" s="25">
        <f>VLOOKUP($E2819,[1]AllProteinsNorm!$A$1:$Q$3226,4,FALSE)</f>
        <v>2911738.8213663399</v>
      </c>
      <c r="L2819" s="1">
        <f>VLOOKUP($E2819,[1]AllProteinsNorm!$A$1:$Q$3226,5,FALSE)</f>
        <v>3494308.2545157801</v>
      </c>
      <c r="M2819" s="1">
        <f>VLOOKUP($E2819,[1]AllProteinsNorm!$A$1:$Q$3226,10,FALSE)</f>
        <v>3950888.45995215</v>
      </c>
      <c r="N2819" s="1">
        <f>VLOOKUP($E2819,[1]AllProteinsNorm!$A$1:$Q$3226,11,FALSE)</f>
        <v>3724465.2625012998</v>
      </c>
      <c r="O2819" s="1">
        <f>VLOOKUP($E2819,[1]AllProteinsNorm!$A$1:$Q$3226,15,FALSE)</f>
        <v>3587808.2911754302</v>
      </c>
      <c r="P2819" s="1">
        <f>VLOOKUP($E2819,[1]AllProteinsNorm!$A$1:$Q$3226,6,FALSE)</f>
        <v>3629851.31870458</v>
      </c>
      <c r="Q2819" s="1">
        <f>VLOOKUP($E2819,[1]AllProteinsNorm!$A$1:$Q$3226,8,FALSE)</f>
        <v>4241528.6218753001</v>
      </c>
      <c r="R2819" s="1">
        <f>VLOOKUP($E2819,[1]AllProteinsNorm!$A$1:$Q$3226,13,FALSE)</f>
        <v>3525658.0313121299</v>
      </c>
      <c r="S2819" s="1">
        <f>VLOOKUP($E2819,[1]AllProteinsNorm!$A$1:$Q$3226,16,FALSE)</f>
        <v>4076595.6825095299</v>
      </c>
      <c r="T2819" s="1">
        <f>VLOOKUP($E2819,[1]AllProteinsNorm!$A$1:$Q$3226,17,FALSE)</f>
        <v>4567660.8207361698</v>
      </c>
      <c r="U2819" s="1">
        <f>VLOOKUP($E2819,[1]AllProteinsNorm!$A$1:$Q$3226,3,FALSE)</f>
        <v>3523924.6609768998</v>
      </c>
      <c r="V2819" s="1">
        <f>VLOOKUP($E2819,[1]AllProteinsNorm!$A$1:$Q$3226,7,FALSE)</f>
        <v>3619844.8460926302</v>
      </c>
      <c r="W2819" s="1">
        <f>VLOOKUP($E2819,[1]AllProteinsNorm!$A$1:$Q$3226,9,FALSE)</f>
        <v>3569351.3077922598</v>
      </c>
      <c r="X2819" s="1">
        <f>VLOOKUP($E2819,[1]AllProteinsNorm!$A$1:$Q$3226,12,FALSE)</f>
        <v>4104707.0529666599</v>
      </c>
      <c r="Y2819" s="29">
        <f>VLOOKUP($E2819,[1]AllProteinsNorm!$A$1:$Q$3226,14,FALSE)</f>
        <v>3579444.1843044399</v>
      </c>
      <c r="Z2819" s="25">
        <f t="shared" si="327"/>
        <v>0.82395844845563571</v>
      </c>
      <c r="AA2819" s="1">
        <f t="shared" si="327"/>
        <v>0.98881286559399872</v>
      </c>
      <c r="AB2819" s="1">
        <f t="shared" si="327"/>
        <v>1.1180150848680381</v>
      </c>
      <c r="AC2819" s="1">
        <f t="shared" si="327"/>
        <v>1.0539422686192161</v>
      </c>
      <c r="AD2819" s="1">
        <f t="shared" si="327"/>
        <v>1.0152713324631113</v>
      </c>
      <c r="AE2819" s="1">
        <f t="shared" si="327"/>
        <v>1.0271685903754952</v>
      </c>
      <c r="AF2819" s="1">
        <f t="shared" si="327"/>
        <v>1.2002598985579964</v>
      </c>
      <c r="AG2819" s="1">
        <f t="shared" si="327"/>
        <v>0.99768416725711617</v>
      </c>
      <c r="AH2819" s="1">
        <f t="shared" si="327"/>
        <v>1.1535874814367117</v>
      </c>
      <c r="AI2819" s="1">
        <f t="shared" si="327"/>
        <v>1.2925481829992258</v>
      </c>
      <c r="AJ2819" s="1">
        <f t="shared" si="327"/>
        <v>0.99719366133620913</v>
      </c>
      <c r="AK2819" s="1">
        <f t="shared" si="327"/>
        <v>1.0243369773244362</v>
      </c>
      <c r="AL2819" s="1">
        <f t="shared" si="327"/>
        <v>1.0100484095553375</v>
      </c>
      <c r="AM2819" s="1">
        <f t="shared" si="327"/>
        <v>1.1615423848833573</v>
      </c>
      <c r="AN2819" s="29">
        <f t="shared" si="327"/>
        <v>1.0129044730217469</v>
      </c>
      <c r="AO2819" s="1">
        <f t="shared" si="322"/>
        <v>346915.73053017934</v>
      </c>
      <c r="AP2819" s="1">
        <f t="shared" si="323"/>
        <v>386810.31112186948</v>
      </c>
      <c r="AQ2819" s="29">
        <f t="shared" si="324"/>
        <v>214805.65711823784</v>
      </c>
    </row>
    <row r="2820" spans="1:43" x14ac:dyDescent="0.2">
      <c r="A2820" s="26"/>
      <c r="E2820" s="25" t="s">
        <v>5497</v>
      </c>
      <c r="F2820" s="26" t="s">
        <v>5498</v>
      </c>
      <c r="G2820" s="1">
        <v>0.41187264277281899</v>
      </c>
      <c r="H2820" s="1">
        <v>1.0909108121848601</v>
      </c>
      <c r="I2820" s="1">
        <f>VLOOKUP(F2820,'[1]SUSMB vs SHAM all proteins sum'!$B$2:$E$3214,2,FALSE)</f>
        <v>0.851079369507453</v>
      </c>
      <c r="J2820" s="29">
        <f>VLOOKUP(F2820,'[1]SUSMB vs SHAM all proteins sum'!$B$2:$E$3214,3,FALSE)</f>
        <v>0.98120557460476199</v>
      </c>
      <c r="K2820" s="25">
        <f>VLOOKUP($E2820,[1]AllProteinsNorm!$A$1:$Q$3226,4,FALSE)</f>
        <v>1256169.00982392</v>
      </c>
      <c r="L2820" s="1">
        <f>VLOOKUP($E2820,[1]AllProteinsNorm!$A$1:$Q$3226,5,FALSE)</f>
        <v>1920025.80983943</v>
      </c>
      <c r="M2820" s="1">
        <f>VLOOKUP($E2820,[1]AllProteinsNorm!$A$1:$Q$3226,10,FALSE)</f>
        <v>1652511.1030046099</v>
      </c>
      <c r="N2820" s="1">
        <f>VLOOKUP($E2820,[1]AllProteinsNorm!$A$1:$Q$3226,11,FALSE)</f>
        <v>1615497.07143576</v>
      </c>
      <c r="O2820" s="1">
        <f>VLOOKUP($E2820,[1]AllProteinsNorm!$A$1:$Q$3226,15,FALSE)</f>
        <v>1367006.5749073201</v>
      </c>
      <c r="P2820" s="1">
        <f>VLOOKUP($E2820,[1]AllProteinsNorm!$A$1:$Q$3226,6,FALSE)</f>
        <v>1967072.27454406</v>
      </c>
      <c r="Q2820" s="1">
        <f>VLOOKUP($E2820,[1]AllProteinsNorm!$A$1:$Q$3226,8,FALSE)</f>
        <v>1902019.8465102799</v>
      </c>
      <c r="R2820" s="1">
        <f>VLOOKUP($E2820,[1]AllProteinsNorm!$A$1:$Q$3226,13,FALSE)</f>
        <v>1612592.70741275</v>
      </c>
      <c r="S2820" s="1">
        <f>VLOOKUP($E2820,[1]AllProteinsNorm!$A$1:$Q$3226,16,FALSE)</f>
        <v>1672490.6991906399</v>
      </c>
      <c r="T2820" s="1">
        <f>VLOOKUP($E2820,[1]AllProteinsNorm!$A$1:$Q$3226,17,FALSE)</f>
        <v>1347717.20561853</v>
      </c>
      <c r="U2820" s="1">
        <f>VLOOKUP($E2820,[1]AllProteinsNorm!$A$1:$Q$3226,3,FALSE)</f>
        <v>1435031.22734262</v>
      </c>
      <c r="V2820" s="1">
        <f>VLOOKUP($E2820,[1]AllProteinsNorm!$A$1:$Q$3226,7,FALSE)</f>
        <v>1885695.18443547</v>
      </c>
      <c r="W2820" s="1">
        <f>VLOOKUP($E2820,[1]AllProteinsNorm!$A$1:$Q$3226,9,FALSE)</f>
        <v>1612532.45101261</v>
      </c>
      <c r="X2820" s="1">
        <f>VLOOKUP($E2820,[1]AllProteinsNorm!$A$1:$Q$3226,12,FALSE)</f>
        <v>1345526.8448562699</v>
      </c>
      <c r="Y2820" s="29">
        <f>VLOOKUP($E2820,[1]AllProteinsNorm!$A$1:$Q$3226,14,FALSE)</f>
        <v>1363460.83388728</v>
      </c>
      <c r="Z2820" s="25">
        <f t="shared" si="327"/>
        <v>0.80408098049721177</v>
      </c>
      <c r="AA2820" s="1">
        <f t="shared" si="327"/>
        <v>1.2290195218014874</v>
      </c>
      <c r="AB2820" s="1">
        <f t="shared" si="327"/>
        <v>1.0577818252121425</v>
      </c>
      <c r="AC2820" s="1">
        <f t="shared" si="327"/>
        <v>1.0340889315304176</v>
      </c>
      <c r="AD2820" s="1">
        <f t="shared" si="327"/>
        <v>0.87502874095874106</v>
      </c>
      <c r="AE2820" s="1">
        <f t="shared" si="327"/>
        <v>1.259134233414958</v>
      </c>
      <c r="AF2820" s="1">
        <f t="shared" si="327"/>
        <v>1.2174938015080619</v>
      </c>
      <c r="AG2820" s="1">
        <f t="shared" si="327"/>
        <v>1.0322298314785305</v>
      </c>
      <c r="AH2820" s="1">
        <f t="shared" si="327"/>
        <v>1.0705708792053255</v>
      </c>
      <c r="AI2820" s="1">
        <f t="shared" si="327"/>
        <v>0.862681505157185</v>
      </c>
      <c r="AJ2820" s="1">
        <f t="shared" si="327"/>
        <v>0.91857171073461941</v>
      </c>
      <c r="AK2820" s="1">
        <f t="shared" si="327"/>
        <v>1.2070442917806734</v>
      </c>
      <c r="AL2820" s="1">
        <f t="shared" si="327"/>
        <v>1.0321912610115576</v>
      </c>
      <c r="AM2820" s="1">
        <f t="shared" si="327"/>
        <v>0.86127944268343581</v>
      </c>
      <c r="AN2820" s="29">
        <f t="shared" si="327"/>
        <v>0.87275909181624023</v>
      </c>
      <c r="AO2820" s="1">
        <f t="shared" si="322"/>
        <v>232719.32223195795</v>
      </c>
      <c r="AP2820" s="1">
        <f t="shared" si="323"/>
        <v>221196.23205289771</v>
      </c>
      <c r="AQ2820" s="29">
        <f t="shared" si="324"/>
        <v>202041.25968492101</v>
      </c>
    </row>
    <row r="2821" spans="1:43" x14ac:dyDescent="0.2">
      <c r="A2821" s="26"/>
      <c r="E2821" s="25" t="s">
        <v>5499</v>
      </c>
      <c r="F2821" s="26" t="s">
        <v>5500</v>
      </c>
      <c r="G2821" s="1">
        <v>0.42263707795798799</v>
      </c>
      <c r="H2821" s="1">
        <v>1.47081495825655</v>
      </c>
      <c r="I2821" s="1">
        <f>VLOOKUP(F2821,'[1]SUSMB vs SHAM all proteins sum'!$B$2:$E$3214,2,FALSE)</f>
        <v>0.59411475860512897</v>
      </c>
      <c r="J2821" s="29">
        <f>VLOOKUP(F2821,'[1]SUSMB vs SHAM all proteins sum'!$B$2:$E$3214,3,FALSE)</f>
        <v>1.18148212795679</v>
      </c>
      <c r="K2821" s="25">
        <f>VLOOKUP($E2821,[1]AllProteinsNorm!$A$1:$Q$3226,4,FALSE)</f>
        <v>30377.271933444899</v>
      </c>
      <c r="L2821" s="1">
        <f>VLOOKUP($E2821,[1]AllProteinsNorm!$A$1:$Q$3226,5,FALSE)</f>
        <v>16138.683958747701</v>
      </c>
      <c r="M2821" s="1">
        <f>VLOOKUP($E2821,[1]AllProteinsNorm!$A$1:$Q$3226,10,FALSE)</f>
        <v>35413.268135147802</v>
      </c>
      <c r="N2821" s="1">
        <f>VLOOKUP($E2821,[1]AllProteinsNorm!$A$1:$Q$3226,11,FALSE)</f>
        <v>45917.306928849503</v>
      </c>
      <c r="O2821" s="1">
        <f>VLOOKUP($E2821,[1]AllProteinsNorm!$A$1:$Q$3226,15,FALSE)</f>
        <v>55578.928401511599</v>
      </c>
      <c r="P2821" s="1">
        <f>VLOOKUP($E2821,[1]AllProteinsNorm!$A$1:$Q$3226,6,FALSE)</f>
        <v>40866.0719106865</v>
      </c>
      <c r="Q2821" s="1">
        <f>VLOOKUP($E2821,[1]AllProteinsNorm!$A$1:$Q$3226,8,FALSE)</f>
        <v>62415.095959479397</v>
      </c>
      <c r="R2821" s="1">
        <f>VLOOKUP($E2821,[1]AllProteinsNorm!$A$1:$Q$3226,13,FALSE)</f>
        <v>112272.550804053</v>
      </c>
      <c r="S2821" s="1">
        <f>VLOOKUP($E2821,[1]AllProteinsNorm!$A$1:$Q$3226,16,FALSE)</f>
        <v>11544.7053913538</v>
      </c>
      <c r="T2821" s="1">
        <f>VLOOKUP($E2821,[1]AllProteinsNorm!$A$1:$Q$3226,17,FALSE)</f>
        <v>92246.666142008893</v>
      </c>
      <c r="U2821" s="1">
        <f>VLOOKUP($E2821,[1]AllProteinsNorm!$A$1:$Q$3226,3,FALSE)</f>
        <v>89506.184638729799</v>
      </c>
      <c r="V2821" s="1">
        <f>VLOOKUP($E2821,[1]AllProteinsNorm!$A$1:$Q$3226,7,FALSE)</f>
        <v>34008.290795884001</v>
      </c>
      <c r="W2821" s="1">
        <f>VLOOKUP($E2821,[1]AllProteinsNorm!$A$1:$Q$3226,9,FALSE)</f>
        <v>40339.458622963699</v>
      </c>
      <c r="X2821" s="1">
        <f>VLOOKUP($E2821,[1]AllProteinsNorm!$A$1:$Q$3226,12,FALSE)</f>
        <v>26425.244708597798</v>
      </c>
      <c r="Y2821" s="29">
        <f>VLOOKUP($E2821,[1]AllProteinsNorm!$A$1:$Q$3226,14,FALSE)</f>
        <v>31435.351457209199</v>
      </c>
      <c r="Z2821" s="25">
        <f t="shared" si="327"/>
        <v>0.82805495049096756</v>
      </c>
      <c r="AA2821" s="1">
        <f t="shared" si="327"/>
        <v>0.43992486144672377</v>
      </c>
      <c r="AB2821" s="1">
        <f t="shared" si="327"/>
        <v>0.96533131930414595</v>
      </c>
      <c r="AC2821" s="1">
        <f t="shared" si="327"/>
        <v>1.2516612222108514</v>
      </c>
      <c r="AD2821" s="1">
        <f t="shared" si="327"/>
        <v>1.5150276465473111</v>
      </c>
      <c r="AE2821" s="1">
        <f t="shared" si="327"/>
        <v>1.1139694580508801</v>
      </c>
      <c r="AF2821" s="1">
        <f t="shared" si="327"/>
        <v>1.7013749393905706</v>
      </c>
      <c r="AG2821" s="1">
        <f t="shared" si="327"/>
        <v>3.0604407697054787</v>
      </c>
      <c r="AH2821" s="1">
        <f t="shared" si="327"/>
        <v>0.31469746434818102</v>
      </c>
      <c r="AI2821" s="1">
        <f t="shared" si="327"/>
        <v>2.51455458977799</v>
      </c>
      <c r="AJ2821" s="1">
        <f t="shared" si="327"/>
        <v>2.4398517237506838</v>
      </c>
      <c r="AK2821" s="1">
        <f t="shared" si="327"/>
        <v>0.92703300062516891</v>
      </c>
      <c r="AL2821" s="1">
        <f t="shared" si="327"/>
        <v>1.0996144909278092</v>
      </c>
      <c r="AM2821" s="1">
        <f t="shared" si="327"/>
        <v>0.72032652394958496</v>
      </c>
      <c r="AN2821" s="29">
        <f t="shared" si="327"/>
        <v>0.85689717139828769</v>
      </c>
      <c r="AO2821" s="1">
        <f t="shared" si="322"/>
        <v>13459.36001296076</v>
      </c>
      <c r="AP2821" s="1">
        <f t="shared" si="323"/>
        <v>35825.343013123551</v>
      </c>
      <c r="AQ2821" s="29">
        <f t="shared" si="324"/>
        <v>23022.602590262999</v>
      </c>
    </row>
    <row r="2822" spans="1:43" x14ac:dyDescent="0.2">
      <c r="A2822" s="26"/>
      <c r="E2822" s="25" t="s">
        <v>5501</v>
      </c>
      <c r="F2822" s="26" t="s">
        <v>5502</v>
      </c>
      <c r="G2822" s="1">
        <v>0.17480791301312201</v>
      </c>
      <c r="H2822" s="1">
        <v>1.1347083779759299</v>
      </c>
      <c r="I2822" s="1">
        <f>VLOOKUP(F2822,'[1]SUSMB vs SHAM all proteins sum'!$B$2:$E$3214,2,FALSE)</f>
        <v>0.42188584315257599</v>
      </c>
      <c r="J2822" s="29">
        <f>VLOOKUP(F2822,'[1]SUSMB vs SHAM all proteins sum'!$B$2:$E$3214,3,FALSE)</f>
        <v>0.849151943669892</v>
      </c>
      <c r="K2822" s="25">
        <f>VLOOKUP($E2822,[1]AllProteinsNorm!$A$1:$Q$3226,4,FALSE)</f>
        <v>335720.035300082</v>
      </c>
      <c r="L2822" s="1">
        <f>VLOOKUP($E2822,[1]AllProteinsNorm!$A$1:$Q$3226,5,FALSE)</f>
        <v>255517.02062117599</v>
      </c>
      <c r="M2822" s="1">
        <f>VLOOKUP($E2822,[1]AllProteinsNorm!$A$1:$Q$3226,10,FALSE)</f>
        <v>354282.75865788799</v>
      </c>
      <c r="N2822" s="1">
        <f>VLOOKUP($E2822,[1]AllProteinsNorm!$A$1:$Q$3226,11,FALSE)</f>
        <v>363519.39558800898</v>
      </c>
      <c r="O2822" s="1">
        <f>VLOOKUP($E2822,[1]AllProteinsNorm!$A$1:$Q$3226,15,FALSE)</f>
        <v>383341.42455817899</v>
      </c>
      <c r="P2822" s="1">
        <f>VLOOKUP($E2822,[1]AllProteinsNorm!$A$1:$Q$3226,6,FALSE)</f>
        <v>321927.14017014799</v>
      </c>
      <c r="Q2822" s="1">
        <f>VLOOKUP($E2822,[1]AllProteinsNorm!$A$1:$Q$3226,8,FALSE)</f>
        <v>412814.80665280198</v>
      </c>
      <c r="R2822" s="1">
        <f>VLOOKUP($E2822,[1]AllProteinsNorm!$A$1:$Q$3226,13,FALSE)</f>
        <v>406129.93156678497</v>
      </c>
      <c r="S2822" s="1">
        <f>VLOOKUP($E2822,[1]AllProteinsNorm!$A$1:$Q$3226,16,FALSE)</f>
        <v>368004.62448340398</v>
      </c>
      <c r="T2822" s="1">
        <f>VLOOKUP($E2822,[1]AllProteinsNorm!$A$1:$Q$3226,17,FALSE)</f>
        <v>401098.12163863698</v>
      </c>
      <c r="U2822" s="1">
        <f>VLOOKUP($E2822,[1]AllProteinsNorm!$A$1:$Q$3226,3,FALSE)</f>
        <v>340376.51964326599</v>
      </c>
      <c r="V2822" s="1">
        <f>VLOOKUP($E2822,[1]AllProteinsNorm!$A$1:$Q$3226,7,FALSE)</f>
        <v>284099.27938888298</v>
      </c>
      <c r="W2822" s="1">
        <f>VLOOKUP($E2822,[1]AllProteinsNorm!$A$1:$Q$3226,9,FALSE)</f>
        <v>328696.53977684298</v>
      </c>
      <c r="X2822" s="1">
        <f>VLOOKUP($E2822,[1]AllProteinsNorm!$A$1:$Q$3226,12,FALSE)</f>
        <v>408008.38192219101</v>
      </c>
      <c r="Y2822" s="29">
        <f>VLOOKUP($E2822,[1]AllProteinsNorm!$A$1:$Q$3226,14,FALSE)</f>
        <v>144176.191770801</v>
      </c>
      <c r="Z2822" s="25">
        <f t="shared" si="327"/>
        <v>0.99185735292512345</v>
      </c>
      <c r="AA2822" s="1">
        <f t="shared" si="327"/>
        <v>0.75490411370325472</v>
      </c>
      <c r="AB2822" s="1">
        <f t="shared" si="327"/>
        <v>1.0466993990255229</v>
      </c>
      <c r="AC2822" s="1">
        <f t="shared" si="327"/>
        <v>1.0739882864678565</v>
      </c>
      <c r="AD2822" s="1">
        <f t="shared" si="327"/>
        <v>1.1325508478782425</v>
      </c>
      <c r="AE2822" s="1">
        <f t="shared" si="327"/>
        <v>0.95110737373331911</v>
      </c>
      <c r="AF2822" s="1">
        <f t="shared" si="327"/>
        <v>1.2196275417669267</v>
      </c>
      <c r="AG2822" s="1">
        <f t="shared" si="327"/>
        <v>1.1998776257348811</v>
      </c>
      <c r="AH2822" s="1">
        <f t="shared" si="327"/>
        <v>1.0872395279538565</v>
      </c>
      <c r="AI2822" s="1">
        <f t="shared" si="327"/>
        <v>1.1850115553459208</v>
      </c>
      <c r="AJ2822" s="1">
        <f t="shared" si="327"/>
        <v>1.0056145546078872</v>
      </c>
      <c r="AK2822" s="1">
        <f t="shared" si="327"/>
        <v>0.83934805669467805</v>
      </c>
      <c r="AL2822" s="1">
        <f t="shared" si="327"/>
        <v>0.97110701054018211</v>
      </c>
      <c r="AM2822" s="1">
        <f t="shared" si="327"/>
        <v>1.2054273534877957</v>
      </c>
      <c r="AN2822" s="29">
        <f t="shared" si="327"/>
        <v>0.42595675231831098</v>
      </c>
      <c r="AO2822" s="1">
        <f t="shared" si="322"/>
        <v>44226.05386772527</v>
      </c>
      <c r="AP2822" s="1">
        <f t="shared" si="323"/>
        <v>33767.330518700976</v>
      </c>
      <c r="AQ2822" s="29">
        <f t="shared" si="324"/>
        <v>87917.823134798993</v>
      </c>
    </row>
    <row r="2823" spans="1:43" x14ac:dyDescent="0.2">
      <c r="A2823" s="26"/>
      <c r="E2823" s="25" t="s">
        <v>5503</v>
      </c>
      <c r="F2823" s="26" t="s">
        <v>5504</v>
      </c>
      <c r="G2823" s="1">
        <v>7.7485505132196195E-2</v>
      </c>
      <c r="H2823" s="1">
        <v>1.3609546298164401</v>
      </c>
      <c r="I2823" s="1">
        <f>VLOOKUP(F2823,'[1]SUSMB vs SHAM all proteins sum'!$B$2:$E$3214,2,FALSE)</f>
        <v>0.21743777438415399</v>
      </c>
      <c r="J2823" s="29">
        <f>VLOOKUP(F2823,'[1]SUSMB vs SHAM all proteins sum'!$B$2:$E$3214,3,FALSE)</f>
        <v>1.25662225611309</v>
      </c>
      <c r="K2823" s="25">
        <f>VLOOKUP($E2823,[1]AllProteinsNorm!$A$1:$Q$3226,4,FALSE)</f>
        <v>158310.575509927</v>
      </c>
      <c r="L2823" s="1">
        <f>VLOOKUP($E2823,[1]AllProteinsNorm!$A$1:$Q$3226,5,FALSE)</f>
        <v>296577.80307581299</v>
      </c>
      <c r="M2823" s="1">
        <f>VLOOKUP($E2823,[1]AllProteinsNorm!$A$1:$Q$3226,10,FALSE)</f>
        <v>179215.58344172701</v>
      </c>
      <c r="N2823" s="1">
        <f>VLOOKUP($E2823,[1]AllProteinsNorm!$A$1:$Q$3226,11,FALSE)</f>
        <v>164206.38979500299</v>
      </c>
      <c r="O2823" s="1">
        <f>VLOOKUP($E2823,[1]AllProteinsNorm!$A$1:$Q$3226,15,FALSE)</f>
        <v>126687.42303823199</v>
      </c>
      <c r="P2823" s="1">
        <f>VLOOKUP($E2823,[1]AllProteinsNorm!$A$1:$Q$3226,6,FALSE)</f>
        <v>206600.151673524</v>
      </c>
      <c r="Q2823" s="1">
        <f>VLOOKUP($E2823,[1]AllProteinsNorm!$A$1:$Q$3226,8,FALSE)</f>
        <v>221258.00833613999</v>
      </c>
      <c r="R2823" s="1">
        <f>VLOOKUP($E2823,[1]AllProteinsNorm!$A$1:$Q$3226,13,FALSE)</f>
        <v>246932.014662667</v>
      </c>
      <c r="S2823" s="1">
        <f>VLOOKUP($E2823,[1]AllProteinsNorm!$A$1:$Q$3226,16,FALSE)</f>
        <v>289759.65372428601</v>
      </c>
      <c r="T2823" s="1">
        <f>VLOOKUP($E2823,[1]AllProteinsNorm!$A$1:$Q$3226,17,FALSE)</f>
        <v>249874.066895005</v>
      </c>
      <c r="U2823" s="1">
        <f>VLOOKUP($E2823,[1]AllProteinsNorm!$A$1:$Q$3226,3,FALSE)</f>
        <v>205493.740169984</v>
      </c>
      <c r="V2823" s="1">
        <f>VLOOKUP($E2823,[1]AllProteinsNorm!$A$1:$Q$3226,7,FALSE)</f>
        <v>196751.13878991699</v>
      </c>
      <c r="W2823" s="1">
        <f>VLOOKUP($E2823,[1]AllProteinsNorm!$A$1:$Q$3226,9,FALSE)</f>
        <v>175021.45295485601</v>
      </c>
      <c r="X2823" s="1">
        <f>VLOOKUP($E2823,[1]AllProteinsNorm!$A$1:$Q$3226,12,FALSE)</f>
        <v>263310.88240286498</v>
      </c>
      <c r="Y2823" s="29">
        <f>VLOOKUP($E2823,[1]AllProteinsNorm!$A$1:$Q$3226,14,FALSE)</f>
        <v>294371.450975877</v>
      </c>
      <c r="Z2823" s="25">
        <f t="shared" si="327"/>
        <v>0.85573489911241907</v>
      </c>
      <c r="AA2823" s="1">
        <f t="shared" si="327"/>
        <v>1.6031271162813092</v>
      </c>
      <c r="AB2823" s="1">
        <f t="shared" si="327"/>
        <v>0.96873521381559846</v>
      </c>
      <c r="AC2823" s="1">
        <f t="shared" si="327"/>
        <v>0.88760424218172462</v>
      </c>
      <c r="AD2823" s="1">
        <f t="shared" si="327"/>
        <v>0.6847985286089483</v>
      </c>
      <c r="AE2823" s="1">
        <f t="shared" si="327"/>
        <v>1.116760263042992</v>
      </c>
      <c r="AF2823" s="1">
        <f t="shared" si="327"/>
        <v>1.1959921112754019</v>
      </c>
      <c r="AG2823" s="1">
        <f t="shared" si="327"/>
        <v>1.3347708576912694</v>
      </c>
      <c r="AH2823" s="1">
        <f t="shared" si="327"/>
        <v>1.5662721662650578</v>
      </c>
      <c r="AI2823" s="1">
        <f t="shared" si="327"/>
        <v>1.3506738809865473</v>
      </c>
      <c r="AJ2823" s="1">
        <f t="shared" si="327"/>
        <v>1.1107796459344448</v>
      </c>
      <c r="AK2823" s="1">
        <f t="shared" si="327"/>
        <v>1.0635222274969596</v>
      </c>
      <c r="AL2823" s="1">
        <f t="shared" si="327"/>
        <v>0.94606418367445788</v>
      </c>
      <c r="AM2823" s="1">
        <f t="shared" si="327"/>
        <v>1.4233054908835736</v>
      </c>
      <c r="AN2823" s="29">
        <f t="shared" si="327"/>
        <v>1.5912008600248104</v>
      </c>
      <c r="AO2823" s="1">
        <f t="shared" si="322"/>
        <v>58357.727594629818</v>
      </c>
      <c r="AP2823" s="1">
        <f t="shared" si="323"/>
        <v>28449.16705906982</v>
      </c>
      <c r="AQ2823" s="29">
        <f t="shared" si="324"/>
        <v>44579.533935936481</v>
      </c>
    </row>
    <row r="2824" spans="1:43" x14ac:dyDescent="0.2">
      <c r="A2824" s="26"/>
      <c r="E2824" s="25" t="s">
        <v>5505</v>
      </c>
      <c r="F2824" s="26" t="s">
        <v>5506</v>
      </c>
      <c r="G2824" s="1">
        <v>0.44144910918411401</v>
      </c>
      <c r="H2824" s="1">
        <v>0.92173491583518796</v>
      </c>
      <c r="I2824" s="1">
        <f>VLOOKUP(F2824,'[1]SUSMB vs SHAM all proteins sum'!$B$2:$E$3214,2,FALSE)</f>
        <v>0.14039077029257899</v>
      </c>
      <c r="J2824" s="29">
        <f>VLOOKUP(F2824,'[1]SUSMB vs SHAM all proteins sum'!$B$2:$E$3214,3,FALSE)</f>
        <v>0.79079315033883502</v>
      </c>
      <c r="K2824" s="25">
        <f>VLOOKUP($E2824,[1]AllProteinsNorm!$A$1:$Q$3226,4,FALSE)</f>
        <v>242394.65656366601</v>
      </c>
      <c r="L2824" s="1">
        <f>VLOOKUP($E2824,[1]AllProteinsNorm!$A$1:$Q$3226,5,FALSE)</f>
        <v>223427.549320644</v>
      </c>
      <c r="M2824" s="1">
        <f>VLOOKUP($E2824,[1]AllProteinsNorm!$A$1:$Q$3226,10,FALSE)</f>
        <v>311766.13599469798</v>
      </c>
      <c r="N2824" s="1">
        <f>VLOOKUP($E2824,[1]AllProteinsNorm!$A$1:$Q$3226,11,FALSE)</f>
        <v>284922.85673340998</v>
      </c>
      <c r="O2824" s="1">
        <f>VLOOKUP($E2824,[1]AllProteinsNorm!$A$1:$Q$3226,15,FALSE)</f>
        <v>365478.29232153902</v>
      </c>
      <c r="P2824" s="1">
        <f>VLOOKUP($E2824,[1]AllProteinsNorm!$A$1:$Q$3226,6,FALSE)</f>
        <v>250528.63383052501</v>
      </c>
      <c r="Q2824" s="1">
        <f>VLOOKUP($E2824,[1]AllProteinsNorm!$A$1:$Q$3226,8,FALSE)</f>
        <v>297751.981022124</v>
      </c>
      <c r="R2824" s="1">
        <f>VLOOKUP($E2824,[1]AllProteinsNorm!$A$1:$Q$3226,13,FALSE)</f>
        <v>279326.23470943503</v>
      </c>
      <c r="S2824" s="1">
        <f>VLOOKUP($E2824,[1]AllProteinsNorm!$A$1:$Q$3226,16,FALSE)</f>
        <v>224352.62942356701</v>
      </c>
      <c r="T2824" s="1">
        <f>VLOOKUP($E2824,[1]AllProteinsNorm!$A$1:$Q$3226,17,FALSE)</f>
        <v>250237.767089417</v>
      </c>
      <c r="U2824" s="1">
        <f>VLOOKUP($E2824,[1]AllProteinsNorm!$A$1:$Q$3226,3,FALSE)</f>
        <v>142603.04905436101</v>
      </c>
      <c r="V2824" s="1">
        <f>VLOOKUP($E2824,[1]AllProteinsNorm!$A$1:$Q$3226,7,FALSE)</f>
        <v>236371.259825363</v>
      </c>
      <c r="W2824" s="1">
        <f>VLOOKUP($E2824,[1]AllProteinsNorm!$A$1:$Q$3226,9,FALSE)</f>
        <v>268702.12921020697</v>
      </c>
      <c r="X2824" s="1">
        <f>VLOOKUP($E2824,[1]AllProteinsNorm!$A$1:$Q$3226,12,FALSE)</f>
        <v>251214.125533265</v>
      </c>
      <c r="Y2824" s="29">
        <f>VLOOKUP($E2824,[1]AllProteinsNorm!$A$1:$Q$3226,14,FALSE)</f>
        <v>238975.52859627199</v>
      </c>
      <c r="Z2824" s="25">
        <f t="shared" si="327"/>
        <v>0.84872703231566182</v>
      </c>
      <c r="AA2824" s="1">
        <f t="shared" si="327"/>
        <v>0.78231510364447521</v>
      </c>
      <c r="AB2824" s="1">
        <f t="shared" si="327"/>
        <v>1.0916261568241361</v>
      </c>
      <c r="AC2824" s="1">
        <f t="shared" si="327"/>
        <v>0.99763639208247978</v>
      </c>
      <c r="AD2824" s="1">
        <f t="shared" si="327"/>
        <v>1.2796953151332471</v>
      </c>
      <c r="AE2824" s="1">
        <f t="shared" si="327"/>
        <v>0.87720755447111232</v>
      </c>
      <c r="AF2824" s="1">
        <f t="shared" si="327"/>
        <v>1.0425566256351908</v>
      </c>
      <c r="AG2824" s="1">
        <f t="shared" si="327"/>
        <v>0.97804023237855031</v>
      </c>
      <c r="AH2824" s="1">
        <f t="shared" si="327"/>
        <v>0.78555420347257676</v>
      </c>
      <c r="AI2824" s="1">
        <f t="shared" si="327"/>
        <v>0.8761891060057887</v>
      </c>
      <c r="AJ2824" s="1">
        <f t="shared" si="327"/>
        <v>0.49931407044562154</v>
      </c>
      <c r="AK2824" s="1">
        <f t="shared" si="327"/>
        <v>0.82763655239075884</v>
      </c>
      <c r="AL2824" s="1">
        <f t="shared" si="327"/>
        <v>0.94084070966959998</v>
      </c>
      <c r="AM2824" s="1">
        <f t="shared" si="327"/>
        <v>0.87960775316687323</v>
      </c>
      <c r="AN2824" s="29">
        <f t="shared" si="327"/>
        <v>0.83675520763102151</v>
      </c>
      <c r="AO2824" s="1">
        <f t="shared" si="322"/>
        <v>50592.058829310532</v>
      </c>
      <c r="AP2824" s="1">
        <f t="shared" si="323"/>
        <v>25508.793929178177</v>
      </c>
      <c r="AQ2824" s="29">
        <f t="shared" si="324"/>
        <v>43995.062640888726</v>
      </c>
    </row>
    <row r="2825" spans="1:43" x14ac:dyDescent="0.2">
      <c r="A2825" s="26"/>
      <c r="E2825" s="25" t="s">
        <v>5507</v>
      </c>
      <c r="F2825" s="26" t="s">
        <v>5508</v>
      </c>
      <c r="G2825" s="1">
        <v>0.64735235314925599</v>
      </c>
      <c r="H2825" s="1">
        <v>1.0634903656800501</v>
      </c>
      <c r="I2825" s="1">
        <f>VLOOKUP(F2825,'[1]SUSMB vs SHAM all proteins sum'!$B$2:$E$3214,2,FALSE)</f>
        <v>0.57157351655462996</v>
      </c>
      <c r="J2825" s="29">
        <f>VLOOKUP(F2825,'[1]SUSMB vs SHAM all proteins sum'!$B$2:$E$3214,3,FALSE)</f>
        <v>1.1384586525754199</v>
      </c>
      <c r="K2825" s="25">
        <f>VLOOKUP($E2825,[1]AllProteinsNorm!$A$1:$Q$3226,4,FALSE)</f>
        <v>194063.36584764501</v>
      </c>
      <c r="L2825" s="1">
        <f>VLOOKUP($E2825,[1]AllProteinsNorm!$A$1:$Q$3226,5,FALSE)</f>
        <v>242329.76473986299</v>
      </c>
      <c r="M2825" s="1">
        <f>VLOOKUP($E2825,[1]AllProteinsNorm!$A$1:$Q$3226,10,FALSE)</f>
        <v>166524.48375706901</v>
      </c>
      <c r="N2825" s="1">
        <f>VLOOKUP($E2825,[1]AllProteinsNorm!$A$1:$Q$3226,11,FALSE)</f>
        <v>223421.77927600301</v>
      </c>
      <c r="O2825" s="1">
        <f>VLOOKUP($E2825,[1]AllProteinsNorm!$A$1:$Q$3226,15,FALSE)</f>
        <v>120556.522362214</v>
      </c>
      <c r="P2825" s="1">
        <f>VLOOKUP($E2825,[1]AllProteinsNorm!$A$1:$Q$3226,6,FALSE)</f>
        <v>180902.368201306</v>
      </c>
      <c r="Q2825" s="1">
        <f>VLOOKUP($E2825,[1]AllProteinsNorm!$A$1:$Q$3226,8,FALSE)</f>
        <v>176664.573644138</v>
      </c>
      <c r="R2825" s="1">
        <f>VLOOKUP($E2825,[1]AllProteinsNorm!$A$1:$Q$3226,13,FALSE)</f>
        <v>203726.68701258401</v>
      </c>
      <c r="S2825" s="1">
        <f>VLOOKUP($E2825,[1]AllProteinsNorm!$A$1:$Q$3226,16,FALSE)</f>
        <v>202785.30780444399</v>
      </c>
      <c r="T2825" s="1">
        <f>VLOOKUP($E2825,[1]AllProteinsNorm!$A$1:$Q$3226,17,FALSE)</f>
        <v>217337.317523237</v>
      </c>
      <c r="U2825" s="1">
        <f>VLOOKUP($E2825,[1]AllProteinsNorm!$A$1:$Q$3226,3,FALSE)</f>
        <v>130776.454190472</v>
      </c>
      <c r="V2825" s="1">
        <f>VLOOKUP($E2825,[1]AllProteinsNorm!$A$1:$Q$3226,7,FALSE)</f>
        <v>177622.33244972699</v>
      </c>
      <c r="W2825" s="1">
        <f>VLOOKUP($E2825,[1]AllProteinsNorm!$A$1:$Q$3226,9,FALSE)</f>
        <v>249451.141548413</v>
      </c>
      <c r="X2825" s="1">
        <f>VLOOKUP($E2825,[1]AllProteinsNorm!$A$1:$Q$3226,12,FALSE)</f>
        <v>182055.99331212201</v>
      </c>
      <c r="Y2825" s="29">
        <f>VLOOKUP($E2825,[1]AllProteinsNorm!$A$1:$Q$3226,14,FALSE)</f>
        <v>382396.001067932</v>
      </c>
      <c r="Z2825" s="25">
        <f t="shared" si="327"/>
        <v>1.0247344115230683</v>
      </c>
      <c r="AA2825" s="1">
        <f t="shared" si="327"/>
        <v>1.2796008550123812</v>
      </c>
      <c r="AB2825" s="1">
        <f t="shared" si="327"/>
        <v>0.87931778427954976</v>
      </c>
      <c r="AC2825" s="1">
        <f t="shared" si="327"/>
        <v>1.1797589128056964</v>
      </c>
      <c r="AD2825" s="1">
        <f t="shared" si="327"/>
        <v>0.63658803637930483</v>
      </c>
      <c r="AE2825" s="1">
        <f t="shared" si="327"/>
        <v>0.95523892936820509</v>
      </c>
      <c r="AF2825" s="1">
        <f t="shared" si="327"/>
        <v>0.93286163063009853</v>
      </c>
      <c r="AG2825" s="1">
        <f t="shared" si="327"/>
        <v>1.0757607228727657</v>
      </c>
      <c r="AH2825" s="1">
        <f t="shared" si="327"/>
        <v>1.070789853359811</v>
      </c>
      <c r="AI2825" s="1">
        <f t="shared" si="327"/>
        <v>1.1476304515352151</v>
      </c>
      <c r="AJ2825" s="1">
        <f t="shared" si="327"/>
        <v>0.6905534810272026</v>
      </c>
      <c r="AK2825" s="1">
        <f t="shared" si="327"/>
        <v>0.93791899115633404</v>
      </c>
      <c r="AL2825" s="1">
        <f t="shared" si="327"/>
        <v>1.3172046543758975</v>
      </c>
      <c r="AM2825" s="1">
        <f t="shared" si="327"/>
        <v>0.96133054456763622</v>
      </c>
      <c r="AN2825" s="29">
        <f t="shared" si="327"/>
        <v>2.0192082076467659</v>
      </c>
      <c r="AO2825" s="1">
        <f t="shared" si="322"/>
        <v>42996.511327082648</v>
      </c>
      <c r="AP2825" s="1">
        <f t="shared" si="323"/>
        <v>15247.42113530751</v>
      </c>
      <c r="AQ2825" s="29">
        <f t="shared" si="324"/>
        <v>87563.475523376517</v>
      </c>
    </row>
    <row r="2826" spans="1:43" x14ac:dyDescent="0.2">
      <c r="A2826" s="26"/>
      <c r="E2826" s="25" t="s">
        <v>160</v>
      </c>
      <c r="F2826" s="26" t="s">
        <v>161</v>
      </c>
      <c r="G2826" s="43">
        <v>2.24935258749734E-2</v>
      </c>
      <c r="H2826" s="43">
        <v>2.98272945934337</v>
      </c>
      <c r="I2826" s="1">
        <f>VLOOKUP(F2826,'[1]SUSMB vs SHAM all proteins sum'!$B$2:$E$3214,2,FALSE)</f>
        <v>4.4084073225477902E-2</v>
      </c>
      <c r="J2826" s="29">
        <f>VLOOKUP(F2826,'[1]SUSMB vs SHAM all proteins sum'!$B$2:$E$3214,3,FALSE)</f>
        <v>2.8262442549412201</v>
      </c>
      <c r="K2826" s="25">
        <f>VLOOKUP($E2826,[1]AllProteinsNorm!$A$1:$Q$3226,4,FALSE)</f>
        <v>11086.9171874372</v>
      </c>
      <c r="L2826" s="1">
        <f>VLOOKUP($E2826,[1]AllProteinsNorm!$A$1:$Q$3226,5,FALSE)</f>
        <v>6849.7663973052804</v>
      </c>
      <c r="M2826" s="1">
        <f>VLOOKUP($E2826,[1]AllProteinsNorm!$A$1:$Q$3226,10,FALSE)</f>
        <v>5234.3256145733303</v>
      </c>
      <c r="N2826" s="1">
        <f>VLOOKUP($E2826,[1]AllProteinsNorm!$A$1:$Q$3226,11,FALSE)</f>
        <v>15323.034082575599</v>
      </c>
      <c r="O2826" s="1">
        <f>VLOOKUP($E2826,[1]AllProteinsNorm!$A$1:$Q$3226,15,FALSE)</f>
        <v>15296.958231385001</v>
      </c>
      <c r="P2826" s="1">
        <f>VLOOKUP($E2826,[1]AllProteinsNorm!$A$1:$Q$3226,6,FALSE)</f>
        <v>50530.481923375897</v>
      </c>
      <c r="Q2826" s="1">
        <f>VLOOKUP($E2826,[1]AllProteinsNorm!$A$1:$Q$3226,8,FALSE)</f>
        <v>11703.5716444643</v>
      </c>
      <c r="R2826" s="1">
        <f>VLOOKUP($E2826,[1]AllProteinsNorm!$A$1:$Q$3226,13,FALSE)</f>
        <v>55069.010177291399</v>
      </c>
      <c r="S2826" s="1">
        <f>VLOOKUP($E2826,[1]AllProteinsNorm!$A$1:$Q$3226,16,FALSE)</f>
        <v>42910.748097873598</v>
      </c>
      <c r="T2826" s="1">
        <f>VLOOKUP($E2826,[1]AllProteinsNorm!$A$1:$Q$3226,17,FALSE)</f>
        <v>15740.598867778899</v>
      </c>
      <c r="U2826" s="1">
        <f>VLOOKUP($E2826,[1]AllProteinsNorm!$A$1:$Q$3226,3,FALSE)</f>
        <v>57057.52753033</v>
      </c>
      <c r="V2826" s="1">
        <f>VLOOKUP($E2826,[1]AllProteinsNorm!$A$1:$Q$3226,7,FALSE)</f>
        <v>12321.5546488133</v>
      </c>
      <c r="W2826" s="1">
        <f>VLOOKUP($E2826,[1]AllProteinsNorm!$A$1:$Q$3226,9,FALSE)</f>
        <v>50004.813909439799</v>
      </c>
      <c r="X2826" s="1">
        <f>VLOOKUP($E2826,[1]AllProteinsNorm!$A$1:$Q$3226,12,FALSE)</f>
        <v>10023.8677098024</v>
      </c>
      <c r="Y2826" s="29">
        <f>VLOOKUP($E2826,[1]AllProteinsNorm!$A$1:$Q$3226,14,FALSE)</f>
        <v>47678.217785659399</v>
      </c>
      <c r="Z2826" s="25">
        <f t="shared" si="327"/>
        <v>1.0305550069281371</v>
      </c>
      <c r="AA2826" s="1">
        <f t="shared" si="327"/>
        <v>0.63670188364262548</v>
      </c>
      <c r="AB2826" s="1">
        <f t="shared" si="327"/>
        <v>0.48654286658721368</v>
      </c>
      <c r="AC2826" s="1">
        <f t="shared" si="327"/>
        <v>1.4243120272443386</v>
      </c>
      <c r="AD2826" s="1">
        <f t="shared" si="327"/>
        <v>1.4218882155976857</v>
      </c>
      <c r="AE2826" s="1">
        <f t="shared" si="327"/>
        <v>4.6969270418681681</v>
      </c>
      <c r="AF2826" s="1">
        <f t="shared" si="327"/>
        <v>1.0878744878523676</v>
      </c>
      <c r="AG2826" s="1">
        <f t="shared" si="327"/>
        <v>5.1187939086521341</v>
      </c>
      <c r="AH2826" s="1">
        <f t="shared" si="327"/>
        <v>3.9886548763441967</v>
      </c>
      <c r="AI2826" s="1">
        <f t="shared" si="327"/>
        <v>1.463125655310014</v>
      </c>
      <c r="AJ2826" s="1">
        <f t="shared" si="327"/>
        <v>5.3036312696508698</v>
      </c>
      <c r="AK2826" s="1">
        <f t="shared" si="327"/>
        <v>1.1453174603722669</v>
      </c>
      <c r="AL2826" s="1">
        <f t="shared" si="327"/>
        <v>4.6480649646482117</v>
      </c>
      <c r="AM2826" s="1">
        <f t="shared" si="327"/>
        <v>0.93174205980607772</v>
      </c>
      <c r="AN2826" s="29">
        <f t="shared" si="327"/>
        <v>4.4318023874208512</v>
      </c>
      <c r="AO2826" s="1">
        <f t="shared" si="322"/>
        <v>4179.3571976171452</v>
      </c>
      <c r="AP2826" s="1">
        <f t="shared" si="323"/>
        <v>18000.038332581284</v>
      </c>
      <c r="AQ2826" s="29">
        <f t="shared" si="324"/>
        <v>20048.266614943106</v>
      </c>
    </row>
    <row r="2827" spans="1:43" x14ac:dyDescent="0.2">
      <c r="A2827" s="26"/>
      <c r="E2827" s="25" t="s">
        <v>5509</v>
      </c>
      <c r="F2827" s="26" t="s">
        <v>5510</v>
      </c>
      <c r="G2827" s="1">
        <v>0.38969327489602601</v>
      </c>
      <c r="H2827" s="1">
        <v>0.71108525539090905</v>
      </c>
      <c r="I2827" s="1">
        <f>VLOOKUP(F2827,'[1]SUSMB vs SHAM all proteins sum'!$B$2:$E$3214,2,FALSE)</f>
        <v>0.42233987503462</v>
      </c>
      <c r="J2827" s="29">
        <f>VLOOKUP(F2827,'[1]SUSMB vs SHAM all proteins sum'!$B$2:$E$3214,3,FALSE)</f>
        <v>0.67128645047778801</v>
      </c>
      <c r="K2827" s="25">
        <f>VLOOKUP($E2827,[1]AllProteinsNorm!$A$1:$Q$3226,4,FALSE)</f>
        <v>62514.612417863798</v>
      </c>
      <c r="L2827" s="1">
        <f>VLOOKUP($E2827,[1]AllProteinsNorm!$A$1:$Q$3226,5,FALSE)</f>
        <v>86337.454971846993</v>
      </c>
      <c r="M2827" s="1">
        <f>VLOOKUP($E2827,[1]AllProteinsNorm!$A$1:$Q$3226,10,FALSE)</f>
        <v>27491.756129951798</v>
      </c>
      <c r="N2827" s="1">
        <f>VLOOKUP($E2827,[1]AllProteinsNorm!$A$1:$Q$3226,11,FALSE)</f>
        <v>81509.497733465803</v>
      </c>
      <c r="O2827" s="1">
        <f>VLOOKUP($E2827,[1]AllProteinsNorm!$A$1:$Q$3226,15,FALSE)</f>
        <v>19403.068741065301</v>
      </c>
      <c r="P2827" s="1">
        <f>VLOOKUP($E2827,[1]AllProteinsNorm!$A$1:$Q$3226,6,FALSE)</f>
        <v>50409.285237314201</v>
      </c>
      <c r="Q2827" s="1">
        <f>VLOOKUP($E2827,[1]AllProteinsNorm!$A$1:$Q$3226,8,FALSE)</f>
        <v>14901.7385771053</v>
      </c>
      <c r="R2827" s="1">
        <f>VLOOKUP($E2827,[1]AllProteinsNorm!$A$1:$Q$3226,13,FALSE)</f>
        <v>29476.1396005772</v>
      </c>
      <c r="S2827" s="1">
        <f>VLOOKUP($E2827,[1]AllProteinsNorm!$A$1:$Q$3226,16,FALSE)</f>
        <v>44926.454350920001</v>
      </c>
      <c r="T2827" s="1">
        <f>VLOOKUP($E2827,[1]AllProteinsNorm!$A$1:$Q$3226,17,FALSE)</f>
        <v>42889.407388332198</v>
      </c>
      <c r="U2827" s="1">
        <f>VLOOKUP($E2827,[1]AllProteinsNorm!$A$1:$Q$3226,3,FALSE)</f>
        <v>25486.9482027185</v>
      </c>
      <c r="V2827" s="1">
        <f>VLOOKUP($E2827,[1]AllProteinsNorm!$A$1:$Q$3226,7,FALSE)</f>
        <v>42987.7126865963</v>
      </c>
      <c r="W2827" s="1">
        <f>VLOOKUP($E2827,[1]AllProteinsNorm!$A$1:$Q$3226,9,FALSE)</f>
        <v>65231.918694294902</v>
      </c>
      <c r="X2827" s="1">
        <f>VLOOKUP($E2827,[1]AllProteinsNorm!$A$1:$Q$3226,12,FALSE)</f>
        <v>52185.386648706502</v>
      </c>
      <c r="Y2827" s="29">
        <f>VLOOKUP($E2827,[1]AllProteinsNorm!$A$1:$Q$3226,14,FALSE)</f>
        <v>8576.8947702943806</v>
      </c>
      <c r="Z2827" s="25">
        <f t="shared" si="327"/>
        <v>1.1273791096243622</v>
      </c>
      <c r="AA2827" s="1">
        <f t="shared" si="327"/>
        <v>1.5569966660399619</v>
      </c>
      <c r="AB2827" s="1">
        <f t="shared" si="327"/>
        <v>0.49578219153988723</v>
      </c>
      <c r="AC2827" s="1">
        <f t="shared" si="327"/>
        <v>1.4699300119858876</v>
      </c>
      <c r="AD2827" s="1">
        <f t="shared" si="327"/>
        <v>0.34991202080990164</v>
      </c>
      <c r="AE2827" s="1">
        <f t="shared" si="327"/>
        <v>0.90907346154167767</v>
      </c>
      <c r="AF2827" s="1">
        <f t="shared" si="327"/>
        <v>0.26873571024670295</v>
      </c>
      <c r="AG2827" s="1">
        <f t="shared" si="327"/>
        <v>0.53156826432737025</v>
      </c>
      <c r="AH2827" s="1">
        <f t="shared" si="327"/>
        <v>0.8101969147016026</v>
      </c>
      <c r="AI2827" s="1">
        <f t="shared" si="327"/>
        <v>0.77346111642783766</v>
      </c>
      <c r="AJ2827" s="1">
        <f t="shared" si="327"/>
        <v>0.45962778717655978</v>
      </c>
      <c r="AK2827" s="1">
        <f t="shared" si="327"/>
        <v>0.77523393937821505</v>
      </c>
      <c r="AL2827" s="1">
        <f t="shared" si="327"/>
        <v>1.1763826019602468</v>
      </c>
      <c r="AM2827" s="1">
        <f t="shared" si="327"/>
        <v>0.94110340702696471</v>
      </c>
      <c r="AN2827" s="29">
        <f t="shared" si="327"/>
        <v>0.15467442915335511</v>
      </c>
      <c r="AO2827" s="1">
        <f t="shared" si="322"/>
        <v>27437.513337363755</v>
      </c>
      <c r="AP2827" s="1">
        <f t="shared" si="323"/>
        <v>12814.954265084067</v>
      </c>
      <c r="AQ2827" s="29">
        <f t="shared" si="324"/>
        <v>19929.783294846293</v>
      </c>
    </row>
    <row r="2828" spans="1:43" x14ac:dyDescent="0.2">
      <c r="A2828" s="26"/>
      <c r="E2828" s="25" t="s">
        <v>5511</v>
      </c>
      <c r="F2828" s="26" t="s">
        <v>5512</v>
      </c>
      <c r="G2828" s="1">
        <v>0.29274178356716801</v>
      </c>
      <c r="H2828" s="1">
        <v>1.0352016439927501</v>
      </c>
      <c r="I2828" s="1">
        <f>VLOOKUP(F2828,'[1]SUSMB vs SHAM all proteins sum'!$B$2:$E$3214,2,FALSE)</f>
        <v>0.93300644086354201</v>
      </c>
      <c r="J2828" s="29">
        <f>VLOOKUP(F2828,'[1]SUSMB vs SHAM all proteins sum'!$B$2:$E$3214,3,FALSE)</f>
        <v>1.0022935503830701</v>
      </c>
      <c r="K2828" s="25">
        <f>VLOOKUP($E2828,[1]AllProteinsNorm!$A$1:$Q$3226,4,FALSE)</f>
        <v>4520195.4551519202</v>
      </c>
      <c r="L2828" s="1">
        <f>VLOOKUP($E2828,[1]AllProteinsNorm!$A$1:$Q$3226,5,FALSE)</f>
        <v>4754825.4058253402</v>
      </c>
      <c r="M2828" s="1">
        <f>VLOOKUP($E2828,[1]AllProteinsNorm!$A$1:$Q$3226,10,FALSE)</f>
        <v>4468030.1933749802</v>
      </c>
      <c r="N2828" s="1">
        <f>VLOOKUP($E2828,[1]AllProteinsNorm!$A$1:$Q$3226,11,FALSE)</f>
        <v>4646440.5748351896</v>
      </c>
      <c r="O2828" s="1">
        <f>VLOOKUP($E2828,[1]AllProteinsNorm!$A$1:$Q$3226,15,FALSE)</f>
        <v>4853422.2849604804</v>
      </c>
      <c r="P2828" s="1">
        <f>VLOOKUP($E2828,[1]AllProteinsNorm!$A$1:$Q$3226,6,FALSE)</f>
        <v>5151116.2203043196</v>
      </c>
      <c r="Q2828" s="1">
        <f>VLOOKUP($E2828,[1]AllProteinsNorm!$A$1:$Q$3226,8,FALSE)</f>
        <v>5001202.2407207796</v>
      </c>
      <c r="R2828" s="1">
        <f>VLOOKUP($E2828,[1]AllProteinsNorm!$A$1:$Q$3226,13,FALSE)</f>
        <v>4648254.3735138196</v>
      </c>
      <c r="S2828" s="1">
        <f>VLOOKUP($E2828,[1]AllProteinsNorm!$A$1:$Q$3226,16,FALSE)</f>
        <v>4850965.3404580299</v>
      </c>
      <c r="T2828" s="1">
        <f>VLOOKUP($E2828,[1]AllProteinsNorm!$A$1:$Q$3226,17,FALSE)</f>
        <v>4432076.9939697599</v>
      </c>
      <c r="U2828" s="1">
        <f>VLOOKUP($E2828,[1]AllProteinsNorm!$A$1:$Q$3226,3,FALSE)</f>
        <v>4660213.5797890099</v>
      </c>
      <c r="V2828" s="1">
        <f>VLOOKUP($E2828,[1]AllProteinsNorm!$A$1:$Q$3226,7,FALSE)</f>
        <v>4340310.7711552</v>
      </c>
      <c r="W2828" s="1">
        <f>VLOOKUP($E2828,[1]AllProteinsNorm!$A$1:$Q$3226,9,FALSE)</f>
        <v>4886529.3988185702</v>
      </c>
      <c r="X2828" s="1">
        <f>VLOOKUP($E2828,[1]AllProteinsNorm!$A$1:$Q$3226,12,FALSE)</f>
        <v>4847717.5075851101</v>
      </c>
      <c r="Y2828" s="29">
        <f>VLOOKUP($E2828,[1]AllProteinsNorm!$A$1:$Q$3226,14,FALSE)</f>
        <v>4571793.0820186101</v>
      </c>
      <c r="Z2828" s="25">
        <f t="shared" ref="Z2828:AN2844" si="328">K2828/AVERAGE($K2828:$O2828)</f>
        <v>0.9723814044676401</v>
      </c>
      <c r="AA2828" s="1">
        <f t="shared" si="328"/>
        <v>1.0228548415633651</v>
      </c>
      <c r="AB2828" s="1">
        <f t="shared" si="328"/>
        <v>0.9611596484585565</v>
      </c>
      <c r="AC2828" s="1">
        <f t="shared" si="328"/>
        <v>0.99953916965783518</v>
      </c>
      <c r="AD2828" s="1">
        <f t="shared" si="328"/>
        <v>1.0440649358526024</v>
      </c>
      <c r="AE2828" s="1">
        <f t="shared" si="328"/>
        <v>1.1081046548920113</v>
      </c>
      <c r="AF2828" s="1">
        <f t="shared" si="328"/>
        <v>1.0758552604879197</v>
      </c>
      <c r="AG2828" s="1">
        <f t="shared" si="328"/>
        <v>0.99992935280899453</v>
      </c>
      <c r="AH2828" s="1">
        <f t="shared" si="328"/>
        <v>1.0435363996046247</v>
      </c>
      <c r="AI2828" s="1">
        <f t="shared" si="328"/>
        <v>0.95342542039704492</v>
      </c>
      <c r="AJ2828" s="1">
        <f t="shared" si="328"/>
        <v>1.002502009215021</v>
      </c>
      <c r="AK2828" s="1">
        <f t="shared" si="328"/>
        <v>0.93368473229883231</v>
      </c>
      <c r="AL2828" s="1">
        <f t="shared" si="328"/>
        <v>1.0511869159064755</v>
      </c>
      <c r="AM2828" s="1">
        <f t="shared" si="328"/>
        <v>1.0428377279826164</v>
      </c>
      <c r="AN2828" s="29">
        <f t="shared" si="328"/>
        <v>0.98348105123681784</v>
      </c>
      <c r="AO2828" s="1">
        <f t="shared" si="322"/>
        <v>143062.1187430954</v>
      </c>
      <c r="AP2828" s="1">
        <f t="shared" si="323"/>
        <v>254306.18631390081</v>
      </c>
      <c r="AQ2828" s="29">
        <f t="shared" si="324"/>
        <v>198255.6541984565</v>
      </c>
    </row>
    <row r="2829" spans="1:43" x14ac:dyDescent="0.2">
      <c r="A2829" s="26"/>
      <c r="E2829" s="25" t="s">
        <v>5513</v>
      </c>
      <c r="F2829" s="26" t="s">
        <v>5514</v>
      </c>
      <c r="G2829" s="1">
        <v>6.8824292131819106E-2</v>
      </c>
      <c r="H2829" s="1">
        <v>1.0788272188016299</v>
      </c>
      <c r="I2829" s="1">
        <f>VLOOKUP(F2829,'[1]SUSMB vs SHAM all proteins sum'!$B$2:$E$3214,2,FALSE)</f>
        <v>0.99909267556094405</v>
      </c>
      <c r="J2829" s="29">
        <f>VLOOKUP(F2829,'[1]SUSMB vs SHAM all proteins sum'!$B$2:$E$3214,3,FALSE)</f>
        <v>0.999950457532916</v>
      </c>
      <c r="K2829" s="25">
        <f>VLOOKUP($E2829,[1]AllProteinsNorm!$A$1:$Q$3226,4,FALSE)</f>
        <v>1594842.7614716999</v>
      </c>
      <c r="L2829" s="1">
        <f>VLOOKUP($E2829,[1]AllProteinsNorm!$A$1:$Q$3226,5,FALSE)</f>
        <v>1813960.14410563</v>
      </c>
      <c r="M2829" s="1">
        <f>VLOOKUP($E2829,[1]AllProteinsNorm!$A$1:$Q$3226,10,FALSE)</f>
        <v>1828987.1800866399</v>
      </c>
      <c r="N2829" s="1">
        <f>VLOOKUP($E2829,[1]AllProteinsNorm!$A$1:$Q$3226,11,FALSE)</f>
        <v>1731396.6767397099</v>
      </c>
      <c r="O2829" s="1">
        <f>VLOOKUP($E2829,[1]AllProteinsNorm!$A$1:$Q$3226,15,FALSE)</f>
        <v>1882477.5298123099</v>
      </c>
      <c r="P2829" s="1">
        <f>VLOOKUP($E2829,[1]AllProteinsNorm!$A$1:$Q$3226,6,FALSE)</f>
        <v>1791756.0942031001</v>
      </c>
      <c r="Q2829" s="1">
        <f>VLOOKUP($E2829,[1]AllProteinsNorm!$A$1:$Q$3226,8,FALSE)</f>
        <v>1885626.4290495201</v>
      </c>
      <c r="R2829" s="1">
        <f>VLOOKUP($E2829,[1]AllProteinsNorm!$A$1:$Q$3226,13,FALSE)</f>
        <v>1920624.3977138801</v>
      </c>
      <c r="S2829" s="1">
        <f>VLOOKUP($E2829,[1]AllProteinsNorm!$A$1:$Q$3226,16,FALSE)</f>
        <v>2049235.6214755401</v>
      </c>
      <c r="T2829" s="1">
        <f>VLOOKUP($E2829,[1]AllProteinsNorm!$A$1:$Q$3226,17,FALSE)</f>
        <v>1895279.41244467</v>
      </c>
      <c r="U2829" s="1">
        <f>VLOOKUP($E2829,[1]AllProteinsNorm!$A$1:$Q$3226,3,FALSE)</f>
        <v>1693624.6437556499</v>
      </c>
      <c r="V2829" s="1">
        <f>VLOOKUP($E2829,[1]AllProteinsNorm!$A$1:$Q$3226,7,FALSE)</f>
        <v>1641591.34779752</v>
      </c>
      <c r="W2829" s="1">
        <f>VLOOKUP($E2829,[1]AllProteinsNorm!$A$1:$Q$3226,9,FALSE)</f>
        <v>1715280.65227681</v>
      </c>
      <c r="X2829" s="1">
        <f>VLOOKUP($E2829,[1]AllProteinsNorm!$A$1:$Q$3226,12,FALSE)</f>
        <v>1905740.9062855199</v>
      </c>
      <c r="Y2829" s="29">
        <f>VLOOKUP($E2829,[1]AllProteinsNorm!$A$1:$Q$3226,14,FALSE)</f>
        <v>1897115.65322301</v>
      </c>
      <c r="Z2829" s="25">
        <f t="shared" si="328"/>
        <v>0.90087169419324831</v>
      </c>
      <c r="AA2829" s="1">
        <f t="shared" si="328"/>
        <v>1.024643549632128</v>
      </c>
      <c r="AB2829" s="1">
        <f t="shared" si="328"/>
        <v>1.0331318042049005</v>
      </c>
      <c r="AC2829" s="1">
        <f t="shared" si="328"/>
        <v>0.97800629326977073</v>
      </c>
      <c r="AD2829" s="1">
        <f t="shared" si="328"/>
        <v>1.063346658699952</v>
      </c>
      <c r="AE2829" s="1">
        <f t="shared" si="328"/>
        <v>1.0121012473206543</v>
      </c>
      <c r="AF2829" s="1">
        <f t="shared" si="328"/>
        <v>1.0651253633216238</v>
      </c>
      <c r="AG2829" s="1">
        <f t="shared" si="328"/>
        <v>1.0848945092748523</v>
      </c>
      <c r="AH2829" s="1">
        <f t="shared" si="328"/>
        <v>1.1575425557415258</v>
      </c>
      <c r="AI2829" s="1">
        <f t="shared" si="328"/>
        <v>1.0705780008576171</v>
      </c>
      <c r="AJ2829" s="1">
        <f t="shared" si="328"/>
        <v>0.95667017401744203</v>
      </c>
      <c r="AK2829" s="1">
        <f t="shared" si="328"/>
        <v>0.92727835896414912</v>
      </c>
      <c r="AL2829" s="1">
        <f t="shared" si="328"/>
        <v>0.96890290664615464</v>
      </c>
      <c r="AM2829" s="1">
        <f t="shared" si="328"/>
        <v>1.076487338071213</v>
      </c>
      <c r="AN2829" s="29">
        <f t="shared" si="328"/>
        <v>1.0716152299694097</v>
      </c>
      <c r="AO2829" s="1">
        <f t="shared" si="322"/>
        <v>100232.62662319363</v>
      </c>
      <c r="AP2829" s="1">
        <f t="shared" si="323"/>
        <v>82801.738870240719</v>
      </c>
      <c r="AQ2829" s="29">
        <f t="shared" si="324"/>
        <v>109451.28428315606</v>
      </c>
    </row>
    <row r="2830" spans="1:43" x14ac:dyDescent="0.2">
      <c r="A2830" s="26"/>
      <c r="E2830" s="25" t="s">
        <v>5515</v>
      </c>
      <c r="F2830" s="26" t="s">
        <v>5516</v>
      </c>
      <c r="G2830" s="1">
        <v>7.0397729778275506E-2</v>
      </c>
      <c r="H2830" s="1">
        <v>0.78617424594173801</v>
      </c>
      <c r="I2830" s="1">
        <f>VLOOKUP(F2830,'[1]SUSMB vs SHAM all proteins sum'!$B$2:$E$3214,2,FALSE)</f>
        <v>4.0068121760570702E-2</v>
      </c>
      <c r="J2830" s="29">
        <f>VLOOKUP(F2830,'[1]SUSMB vs SHAM all proteins sum'!$B$2:$E$3214,3,FALSE)</f>
        <v>0.69391424985760297</v>
      </c>
      <c r="K2830" s="25">
        <f>VLOOKUP($E2830,[1]AllProteinsNorm!$A$1:$Q$3226,4,FALSE)</f>
        <v>265032.154251203</v>
      </c>
      <c r="L2830" s="1">
        <f>VLOOKUP($E2830,[1]AllProteinsNorm!$A$1:$Q$3226,5,FALSE)</f>
        <v>247132.842030742</v>
      </c>
      <c r="M2830" s="1">
        <f>VLOOKUP($E2830,[1]AllProteinsNorm!$A$1:$Q$3226,10,FALSE)</f>
        <v>248102.74854435501</v>
      </c>
      <c r="N2830" s="1">
        <f>VLOOKUP($E2830,[1]AllProteinsNorm!$A$1:$Q$3226,11,FALSE)</f>
        <v>217031.69221650399</v>
      </c>
      <c r="O2830" s="1">
        <f>VLOOKUP($E2830,[1]AllProteinsNorm!$A$1:$Q$3226,15,FALSE)</f>
        <v>217355.642887447</v>
      </c>
      <c r="P2830" s="1">
        <f>VLOOKUP($E2830,[1]AllProteinsNorm!$A$1:$Q$3226,6,FALSE)</f>
        <v>270539.587960565</v>
      </c>
      <c r="Q2830" s="1">
        <f>VLOOKUP($E2830,[1]AllProteinsNorm!$A$1:$Q$3226,8,FALSE)</f>
        <v>166985.45480181</v>
      </c>
      <c r="R2830" s="1">
        <f>VLOOKUP($E2830,[1]AllProteinsNorm!$A$1:$Q$3226,13,FALSE)</f>
        <v>168487.36708943199</v>
      </c>
      <c r="S2830" s="1">
        <f>VLOOKUP($E2830,[1]AllProteinsNorm!$A$1:$Q$3226,16,FALSE)</f>
        <v>207934.99044927099</v>
      </c>
      <c r="T2830" s="1">
        <f>VLOOKUP($E2830,[1]AllProteinsNorm!$A$1:$Q$3226,17,FALSE)</f>
        <v>145460.25931727301</v>
      </c>
      <c r="U2830" s="1">
        <f>VLOOKUP($E2830,[1]AllProteinsNorm!$A$1:$Q$3226,3,FALSE)</f>
        <v>108583.1851171</v>
      </c>
      <c r="V2830" s="1">
        <f>VLOOKUP($E2830,[1]AllProteinsNorm!$A$1:$Q$3226,7,FALSE)</f>
        <v>241795.92041335799</v>
      </c>
      <c r="W2830" s="1">
        <f>VLOOKUP($E2830,[1]AllProteinsNorm!$A$1:$Q$3226,9,FALSE)</f>
        <v>171673.01096725199</v>
      </c>
      <c r="X2830" s="1">
        <f>VLOOKUP($E2830,[1]AllProteinsNorm!$A$1:$Q$3226,12,FALSE)</f>
        <v>204871.47962455201</v>
      </c>
      <c r="Y2830" s="29">
        <f>VLOOKUP($E2830,[1]AllProteinsNorm!$A$1:$Q$3226,14,FALSE)</f>
        <v>133563.760406816</v>
      </c>
      <c r="Z2830" s="25">
        <f t="shared" si="328"/>
        <v>1.109241314516809</v>
      </c>
      <c r="AA2830" s="1">
        <f t="shared" si="328"/>
        <v>1.034327171844323</v>
      </c>
      <c r="AB2830" s="1">
        <f t="shared" si="328"/>
        <v>1.0383865297707533</v>
      </c>
      <c r="AC2830" s="1">
        <f t="shared" si="328"/>
        <v>0.90834457519393474</v>
      </c>
      <c r="AD2830" s="1">
        <f t="shared" si="328"/>
        <v>0.90970040867418045</v>
      </c>
      <c r="AE2830" s="1">
        <f t="shared" si="328"/>
        <v>1.1322916233544174</v>
      </c>
      <c r="AF2830" s="1">
        <f t="shared" si="328"/>
        <v>0.69888563488785116</v>
      </c>
      <c r="AG2830" s="1">
        <f t="shared" si="328"/>
        <v>0.70517160107530374</v>
      </c>
      <c r="AH2830" s="1">
        <f t="shared" si="328"/>
        <v>0.8702720724270101</v>
      </c>
      <c r="AI2830" s="1">
        <f t="shared" si="328"/>
        <v>0.60879605235414724</v>
      </c>
      <c r="AJ2830" s="1">
        <f t="shared" si="328"/>
        <v>0.45445412211966468</v>
      </c>
      <c r="AK2830" s="1">
        <f t="shared" si="328"/>
        <v>1.0119905087059733</v>
      </c>
      <c r="AL2830" s="1">
        <f t="shared" si="328"/>
        <v>0.71850450331352123</v>
      </c>
      <c r="AM2830" s="1">
        <f t="shared" si="328"/>
        <v>0.85745033468787191</v>
      </c>
      <c r="AN2830" s="29">
        <f t="shared" si="328"/>
        <v>0.55900553494743443</v>
      </c>
      <c r="AO2830" s="1">
        <f t="shared" ref="AO2830:AO2893" si="329">_xlfn.STDEV.P(K2830:O2830)</f>
        <v>18855.965386224168</v>
      </c>
      <c r="AP2830" s="1">
        <f t="shared" ref="AP2830:AP2893" si="330">_xlfn.STDEV.P(P2830:T2830)</f>
        <v>44196.921759061639</v>
      </c>
      <c r="AQ2830" s="29">
        <f t="shared" ref="AQ2830:AQ2893" si="331">_xlfn.STDEV.P(U2830:Y2830)</f>
        <v>47856.24519655091</v>
      </c>
    </row>
    <row r="2831" spans="1:43" x14ac:dyDescent="0.2">
      <c r="A2831" s="26"/>
      <c r="E2831" s="25" t="s">
        <v>5517</v>
      </c>
      <c r="F2831" s="26" t="s">
        <v>5518</v>
      </c>
      <c r="G2831" s="1">
        <v>0.868552200657841</v>
      </c>
      <c r="H2831" s="1">
        <v>1.01243732398329</v>
      </c>
      <c r="I2831" s="1">
        <f>VLOOKUP(F2831,'[1]SUSMB vs SHAM all proteins sum'!$B$2:$E$3214,2,FALSE)</f>
        <v>0.27674735100453102</v>
      </c>
      <c r="J2831" s="29">
        <f>VLOOKUP(F2831,'[1]SUSMB vs SHAM all proteins sum'!$B$2:$E$3214,3,FALSE)</f>
        <v>0.87874940473454499</v>
      </c>
      <c r="K2831" s="25">
        <f>VLOOKUP($E2831,[1]AllProteinsNorm!$A$1:$Q$3226,4,FALSE)</f>
        <v>176907.13305996399</v>
      </c>
      <c r="L2831" s="1">
        <f>VLOOKUP($E2831,[1]AllProteinsNorm!$A$1:$Q$3226,5,FALSE)</f>
        <v>233044.232575217</v>
      </c>
      <c r="M2831" s="1">
        <f>VLOOKUP($E2831,[1]AllProteinsNorm!$A$1:$Q$3226,10,FALSE)</f>
        <v>211417.70497959299</v>
      </c>
      <c r="N2831" s="1">
        <f>VLOOKUP($E2831,[1]AllProteinsNorm!$A$1:$Q$3226,11,FALSE)</f>
        <v>169258.30764942101</v>
      </c>
      <c r="O2831" s="1">
        <f>VLOOKUP($E2831,[1]AllProteinsNorm!$A$1:$Q$3226,15,FALSE)</f>
        <v>183854.48762830099</v>
      </c>
      <c r="P2831" s="1">
        <f>VLOOKUP($E2831,[1]AllProteinsNorm!$A$1:$Q$3226,6,FALSE)</f>
        <v>209524.66745708199</v>
      </c>
      <c r="Q2831" s="1">
        <f>VLOOKUP($E2831,[1]AllProteinsNorm!$A$1:$Q$3226,8,FALSE)</f>
        <v>201683.26418151901</v>
      </c>
      <c r="R2831" s="1">
        <f>VLOOKUP($E2831,[1]AllProteinsNorm!$A$1:$Q$3226,13,FALSE)</f>
        <v>215094.66084261099</v>
      </c>
      <c r="S2831" s="1">
        <f>VLOOKUP($E2831,[1]AllProteinsNorm!$A$1:$Q$3226,16,FALSE)</f>
        <v>183171.397540926</v>
      </c>
      <c r="T2831" s="1">
        <f>VLOOKUP($E2831,[1]AllProteinsNorm!$A$1:$Q$3226,17,FALSE)</f>
        <v>173299.660640015</v>
      </c>
      <c r="U2831" s="1">
        <f>VLOOKUP($E2831,[1]AllProteinsNorm!$A$1:$Q$3226,3,FALSE)</f>
        <v>119950.913386386</v>
      </c>
      <c r="V2831" s="1">
        <f>VLOOKUP($E2831,[1]AllProteinsNorm!$A$1:$Q$3226,7,FALSE)</f>
        <v>196264.044490714</v>
      </c>
      <c r="W2831" s="1">
        <f>VLOOKUP($E2831,[1]AllProteinsNorm!$A$1:$Q$3226,9,FALSE)</f>
        <v>201405.52949476999</v>
      </c>
      <c r="X2831" s="1">
        <f>VLOOKUP($E2831,[1]AllProteinsNorm!$A$1:$Q$3226,12,FALSE)</f>
        <v>166955.38429306599</v>
      </c>
      <c r="Y2831" s="29">
        <f>VLOOKUP($E2831,[1]AllProteinsNorm!$A$1:$Q$3226,14,FALSE)</f>
        <v>179538.82691937001</v>
      </c>
      <c r="Z2831" s="25">
        <f t="shared" si="328"/>
        <v>0.9076984357114769</v>
      </c>
      <c r="AA2831" s="1">
        <f t="shared" si="328"/>
        <v>1.1957340651063804</v>
      </c>
      <c r="AB2831" s="1">
        <f t="shared" si="328"/>
        <v>1.0847698268143882</v>
      </c>
      <c r="AC2831" s="1">
        <f t="shared" si="328"/>
        <v>0.8684528341345934</v>
      </c>
      <c r="AD2831" s="1">
        <f t="shared" si="328"/>
        <v>0.94334483823316029</v>
      </c>
      <c r="AE2831" s="1">
        <f t="shared" si="328"/>
        <v>1.0750567803803368</v>
      </c>
      <c r="AF2831" s="1">
        <f t="shared" si="328"/>
        <v>1.0348230749107059</v>
      </c>
      <c r="AG2831" s="1">
        <f t="shared" si="328"/>
        <v>1.103636036600911</v>
      </c>
      <c r="AH2831" s="1">
        <f t="shared" si="328"/>
        <v>0.93983994957753936</v>
      </c>
      <c r="AI2831" s="1">
        <f t="shared" si="328"/>
        <v>0.88918874073298171</v>
      </c>
      <c r="AJ2831" s="1">
        <f t="shared" si="328"/>
        <v>0.61545995664335362</v>
      </c>
      <c r="AK2831" s="1">
        <f t="shared" si="328"/>
        <v>1.007017428235887</v>
      </c>
      <c r="AL2831" s="1">
        <f t="shared" si="328"/>
        <v>1.0333980371728582</v>
      </c>
      <c r="AM2831" s="1">
        <f t="shared" si="328"/>
        <v>0.85663669143887555</v>
      </c>
      <c r="AN2831" s="29">
        <f t="shared" si="328"/>
        <v>0.9212014774381474</v>
      </c>
      <c r="AO2831" s="1">
        <f t="shared" si="329"/>
        <v>23795.209524830228</v>
      </c>
      <c r="AP2831" s="1">
        <f t="shared" si="330"/>
        <v>15862.925422432281</v>
      </c>
      <c r="AQ2831" s="29">
        <f t="shared" si="331"/>
        <v>29125.357842572685</v>
      </c>
    </row>
    <row r="2832" spans="1:43" x14ac:dyDescent="0.2">
      <c r="A2832" s="26"/>
      <c r="E2832" s="25" t="s">
        <v>5519</v>
      </c>
      <c r="F2832" s="26" t="s">
        <v>5520</v>
      </c>
      <c r="G2832" s="1">
        <v>0.57736561033519396</v>
      </c>
      <c r="H2832" s="1">
        <v>1.1541960078185001</v>
      </c>
      <c r="I2832" s="1">
        <f>VLOOKUP(F2832,'[1]SUSMB vs SHAM all proteins sum'!$B$2:$E$3214,2,FALSE)</f>
        <v>0.26897042788676001</v>
      </c>
      <c r="J2832" s="29">
        <f>VLOOKUP(F2832,'[1]SUSMB vs SHAM all proteins sum'!$B$2:$E$3214,3,FALSE)</f>
        <v>1.2675352813670699</v>
      </c>
      <c r="K2832" s="25">
        <f>VLOOKUP($E2832,[1]AllProteinsNorm!$A$1:$Q$3226,4,FALSE)</f>
        <v>191237.90649212699</v>
      </c>
      <c r="L2832" s="1">
        <f>VLOOKUP($E2832,[1]AllProteinsNorm!$A$1:$Q$3226,5,FALSE)</f>
        <v>238769.37451424901</v>
      </c>
      <c r="M2832" s="1">
        <f>VLOOKUP($E2832,[1]AllProteinsNorm!$A$1:$Q$3226,10,FALSE)</f>
        <v>142191.00882346201</v>
      </c>
      <c r="N2832" s="1">
        <f>VLOOKUP($E2832,[1]AllProteinsNorm!$A$1:$Q$3226,11,FALSE)</f>
        <v>143243.91658149601</v>
      </c>
      <c r="O2832" s="1">
        <f>VLOOKUP($E2832,[1]AllProteinsNorm!$A$1:$Q$3226,15,FALSE)</f>
        <v>364023.24245162599</v>
      </c>
      <c r="P2832" s="1">
        <f>VLOOKUP($E2832,[1]AllProteinsNorm!$A$1:$Q$3226,6,FALSE)</f>
        <v>182118.49734758999</v>
      </c>
      <c r="Q2832" s="1">
        <f>VLOOKUP($E2832,[1]AllProteinsNorm!$A$1:$Q$3226,8,FALSE)</f>
        <v>385184.2810742</v>
      </c>
      <c r="R2832" s="1">
        <f>VLOOKUP($E2832,[1]AllProteinsNorm!$A$1:$Q$3226,13,FALSE)</f>
        <v>142952.17500361099</v>
      </c>
      <c r="S2832" s="1">
        <f>VLOOKUP($E2832,[1]AllProteinsNorm!$A$1:$Q$3226,16,FALSE)</f>
        <v>289682.28501959698</v>
      </c>
      <c r="T2832" s="1">
        <f>VLOOKUP($E2832,[1]AllProteinsNorm!$A$1:$Q$3226,17,FALSE)</f>
        <v>238722.06288201001</v>
      </c>
      <c r="U2832" s="1">
        <f>VLOOKUP($E2832,[1]AllProteinsNorm!$A$1:$Q$3226,3,FALSE)</f>
        <v>203961.11310390101</v>
      </c>
      <c r="V2832" s="1">
        <f>VLOOKUP($E2832,[1]AllProteinsNorm!$A$1:$Q$3226,7,FALSE)</f>
        <v>245641.21359586599</v>
      </c>
      <c r="W2832" s="1">
        <f>VLOOKUP($E2832,[1]AllProteinsNorm!$A$1:$Q$3226,9,FALSE)</f>
        <v>217661.89406459199</v>
      </c>
      <c r="X2832" s="1">
        <f>VLOOKUP($E2832,[1]AllProteinsNorm!$A$1:$Q$3226,12,FALSE)</f>
        <v>309303.09062317898</v>
      </c>
      <c r="Y2832" s="29">
        <f>VLOOKUP($E2832,[1]AllProteinsNorm!$A$1:$Q$3226,14,FALSE)</f>
        <v>328408.99992371601</v>
      </c>
      <c r="Z2832" s="25">
        <f t="shared" si="328"/>
        <v>0.88579910868645584</v>
      </c>
      <c r="AA2832" s="1">
        <f t="shared" si="328"/>
        <v>1.1059611716417297</v>
      </c>
      <c r="AB2832" s="1">
        <f t="shared" si="328"/>
        <v>0.65861769347614108</v>
      </c>
      <c r="AC2832" s="1">
        <f t="shared" si="328"/>
        <v>0.66349468031783698</v>
      </c>
      <c r="AD2832" s="1">
        <f t="shared" si="328"/>
        <v>1.6861273458778363</v>
      </c>
      <c r="AE2832" s="1">
        <f t="shared" si="328"/>
        <v>0.84355871482233169</v>
      </c>
      <c r="AF2832" s="1">
        <f t="shared" si="328"/>
        <v>1.7841436309051324</v>
      </c>
      <c r="AG2832" s="1">
        <f t="shared" si="328"/>
        <v>0.66214335602027685</v>
      </c>
      <c r="AH2832" s="1">
        <f t="shared" si="328"/>
        <v>1.3417858131760021</v>
      </c>
      <c r="AI2832" s="1">
        <f t="shared" si="328"/>
        <v>1.1057420278410235</v>
      </c>
      <c r="AJ2832" s="1">
        <f t="shared" si="328"/>
        <v>0.94473201212109481</v>
      </c>
      <c r="AK2832" s="1">
        <f t="shared" si="328"/>
        <v>1.1377909957868904</v>
      </c>
      <c r="AL2832" s="1">
        <f t="shared" si="328"/>
        <v>1.0081929639057143</v>
      </c>
      <c r="AM2832" s="1">
        <f t="shared" si="328"/>
        <v>1.4326678586562409</v>
      </c>
      <c r="AN2832" s="29">
        <f t="shared" si="328"/>
        <v>1.5211649445086042</v>
      </c>
      <c r="AO2832" s="1">
        <f t="shared" si="329"/>
        <v>82199.323233796225</v>
      </c>
      <c r="AP2832" s="1">
        <f t="shared" si="330"/>
        <v>84874.116677689875</v>
      </c>
      <c r="AQ2832" s="29">
        <f t="shared" si="331"/>
        <v>49486.725667512401</v>
      </c>
    </row>
    <row r="2833" spans="1:43" x14ac:dyDescent="0.2">
      <c r="A2833" s="26"/>
      <c r="E2833" s="25" t="s">
        <v>5521</v>
      </c>
      <c r="F2833" s="26" t="s">
        <v>5522</v>
      </c>
      <c r="G2833" s="1">
        <v>0.81165803597636099</v>
      </c>
      <c r="H2833" s="1">
        <v>0.92995834788245102</v>
      </c>
      <c r="I2833" s="1">
        <f>VLOOKUP(F2833,'[1]SUSMB vs SHAM all proteins sum'!$B$2:$E$3214,2,FALSE)</f>
        <v>0.16325257154464501</v>
      </c>
      <c r="J2833" s="29">
        <f>VLOOKUP(F2833,'[1]SUSMB vs SHAM all proteins sum'!$B$2:$E$3214,3,FALSE)</f>
        <v>0.57255291042482404</v>
      </c>
      <c r="K2833" s="25">
        <f>VLOOKUP($E2833,[1]AllProteinsNorm!$A$1:$Q$3226,4,FALSE)</f>
        <v>11466.1345299365</v>
      </c>
      <c r="L2833" s="1">
        <f>VLOOKUP($E2833,[1]AllProteinsNorm!$A$1:$Q$3226,5,FALSE)</f>
        <v>14875.0086540999</v>
      </c>
      <c r="M2833" s="1">
        <f>VLOOKUP($E2833,[1]AllProteinsNorm!$A$1:$Q$3226,10,FALSE)</f>
        <v>13079.080925124201</v>
      </c>
      <c r="N2833" s="1">
        <f>VLOOKUP($E2833,[1]AllProteinsNorm!$A$1:$Q$3226,11,FALSE)</f>
        <v>29123.3424795926</v>
      </c>
      <c r="O2833" s="1">
        <f>VLOOKUP($E2833,[1]AllProteinsNorm!$A$1:$Q$3226,15,FALSE)</f>
        <v>17647.8547957265</v>
      </c>
      <c r="P2833" s="1">
        <f>VLOOKUP($E2833,[1]AllProteinsNorm!$A$1:$Q$3226,6,FALSE)</f>
        <v>15674.6940710127</v>
      </c>
      <c r="Q2833" s="1">
        <f>VLOOKUP($E2833,[1]AllProteinsNorm!$A$1:$Q$3226,8,FALSE)</f>
        <v>19657.020755182399</v>
      </c>
      <c r="R2833" s="1">
        <f>VLOOKUP($E2833,[1]AllProteinsNorm!$A$1:$Q$3226,13,FALSE)</f>
        <v>5840.9583847125396</v>
      </c>
      <c r="S2833" s="1">
        <f>VLOOKUP($E2833,[1]AllProteinsNorm!$A$1:$Q$3226,16,FALSE)</f>
        <v>18995.4922549236</v>
      </c>
      <c r="T2833" s="1">
        <f>VLOOKUP($E2833,[1]AllProteinsNorm!$A$1:$Q$3226,17,FALSE)</f>
        <v>23326.558978784102</v>
      </c>
      <c r="U2833" s="1">
        <f>VLOOKUP($E2833,[1]AllProteinsNorm!$A$1:$Q$3226,3,FALSE)</f>
        <v>5379.5950068693701</v>
      </c>
      <c r="V2833" s="1">
        <f>VLOOKUP($E2833,[1]AllProteinsNorm!$A$1:$Q$3226,7,FALSE)</f>
        <v>7393.6839348317399</v>
      </c>
      <c r="W2833" s="1">
        <f>VLOOKUP($E2833,[1]AllProteinsNorm!$A$1:$Q$3226,9,FALSE)</f>
        <v>5097.0129979003204</v>
      </c>
      <c r="X2833" s="1">
        <f>VLOOKUP($E2833,[1]AllProteinsNorm!$A$1:$Q$3226,12,FALSE)</f>
        <v>29689.2029850457</v>
      </c>
      <c r="Y2833" s="29">
        <f>VLOOKUP($E2833,[1]AllProteinsNorm!$A$1:$Q$3226,14,FALSE)</f>
        <v>11720.280777043399</v>
      </c>
      <c r="Z2833" s="25">
        <f t="shared" si="328"/>
        <v>0.66515520603777745</v>
      </c>
      <c r="AA2833" s="1">
        <f t="shared" si="328"/>
        <v>0.86290540376089031</v>
      </c>
      <c r="AB2833" s="1">
        <f t="shared" si="328"/>
        <v>0.75872289347576072</v>
      </c>
      <c r="AC2833" s="1">
        <f t="shared" si="328"/>
        <v>1.6894571415454562</v>
      </c>
      <c r="AD2833" s="1">
        <f t="shared" si="328"/>
        <v>1.0237593551801147</v>
      </c>
      <c r="AE2833" s="1">
        <f t="shared" si="328"/>
        <v>0.90929548551540684</v>
      </c>
      <c r="AF2833" s="1">
        <f t="shared" si="328"/>
        <v>1.1403119034026044</v>
      </c>
      <c r="AG2833" s="1">
        <f t="shared" si="328"/>
        <v>0.3388364114949094</v>
      </c>
      <c r="AH2833" s="1">
        <f t="shared" si="328"/>
        <v>1.1019363615196207</v>
      </c>
      <c r="AI2833" s="1">
        <f t="shared" si="328"/>
        <v>1.3531833333348684</v>
      </c>
      <c r="AJ2833" s="1">
        <f t="shared" si="328"/>
        <v>0.31207253114392086</v>
      </c>
      <c r="AK2833" s="1">
        <f t="shared" si="328"/>
        <v>0.42891066280542295</v>
      </c>
      <c r="AL2833" s="1">
        <f t="shared" si="328"/>
        <v>0.29567983193847919</v>
      </c>
      <c r="AM2833" s="1">
        <f t="shared" si="328"/>
        <v>1.7222829434851255</v>
      </c>
      <c r="AN2833" s="29">
        <f t="shared" si="328"/>
        <v>0.67989833493764862</v>
      </c>
      <c r="AO2833" s="1">
        <f t="shared" si="329"/>
        <v>6286.8770209603645</v>
      </c>
      <c r="AP2833" s="1">
        <f t="shared" si="330"/>
        <v>5948.017683607919</v>
      </c>
      <c r="AQ2833" s="29">
        <f t="shared" si="331"/>
        <v>9225.8499879232731</v>
      </c>
    </row>
    <row r="2834" spans="1:43" x14ac:dyDescent="0.2">
      <c r="A2834" s="26"/>
      <c r="E2834" s="25" t="s">
        <v>5523</v>
      </c>
      <c r="F2834" s="26" t="s">
        <v>5524</v>
      </c>
      <c r="G2834" s="1">
        <v>0.36698577067982202</v>
      </c>
      <c r="H2834" s="1">
        <v>1.1521744511022001</v>
      </c>
      <c r="I2834" s="1">
        <f>VLOOKUP(F2834,'[1]SUSMB vs SHAM all proteins sum'!$B$2:$E$3214,2,FALSE)</f>
        <v>0.40881669989250702</v>
      </c>
      <c r="J2834" s="29">
        <f>VLOOKUP(F2834,'[1]SUSMB vs SHAM all proteins sum'!$B$2:$E$3214,3,FALSE)</f>
        <v>1.13560046991908</v>
      </c>
      <c r="K2834" s="25">
        <f>VLOOKUP($E2834,[1]AllProteinsNorm!$A$1:$Q$3226,4,FALSE)</f>
        <v>38754.475900874299</v>
      </c>
      <c r="L2834" s="1">
        <f>VLOOKUP($E2834,[1]AllProteinsNorm!$A$1:$Q$3226,5,FALSE)</f>
        <v>30566.242093991099</v>
      </c>
      <c r="M2834" s="1">
        <f>VLOOKUP($E2834,[1]AllProteinsNorm!$A$1:$Q$3226,10,FALSE)</f>
        <v>20237.212686772498</v>
      </c>
      <c r="N2834" s="1">
        <f>VLOOKUP($E2834,[1]AllProteinsNorm!$A$1:$Q$3226,11,FALSE)</f>
        <v>26891.457062027399</v>
      </c>
      <c r="O2834" s="1">
        <f>VLOOKUP($E2834,[1]AllProteinsNorm!$A$1:$Q$3226,15,FALSE)</f>
        <v>46415.825505101202</v>
      </c>
      <c r="P2834" s="1">
        <f>VLOOKUP($E2834,[1]AllProteinsNorm!$A$1:$Q$3226,6,FALSE)</f>
        <v>31929.186976776</v>
      </c>
      <c r="Q2834" s="1">
        <f>VLOOKUP($E2834,[1]AllProteinsNorm!$A$1:$Q$3226,8,FALSE)</f>
        <v>36705.132604686201</v>
      </c>
      <c r="R2834" s="1">
        <f>VLOOKUP($E2834,[1]AllProteinsNorm!$A$1:$Q$3226,13,FALSE)</f>
        <v>37326.145247512497</v>
      </c>
      <c r="S2834" s="1">
        <f>VLOOKUP($E2834,[1]AllProteinsNorm!$A$1:$Q$3226,16,FALSE)</f>
        <v>35315.633247569604</v>
      </c>
      <c r="T2834" s="1">
        <f>VLOOKUP($E2834,[1]AllProteinsNorm!$A$1:$Q$3226,17,FALSE)</f>
        <v>39327.055591893703</v>
      </c>
      <c r="U2834" s="1">
        <f>VLOOKUP($E2834,[1]AllProteinsNorm!$A$1:$Q$3226,3,FALSE)</f>
        <v>35437.989424584797</v>
      </c>
      <c r="V2834" s="1">
        <f>VLOOKUP($E2834,[1]AllProteinsNorm!$A$1:$Q$3226,7,FALSE)</f>
        <v>34473.983217660301</v>
      </c>
      <c r="W2834" s="1">
        <f>VLOOKUP($E2834,[1]AllProteinsNorm!$A$1:$Q$3226,9,FALSE)</f>
        <v>33316.709010790197</v>
      </c>
      <c r="X2834" s="1">
        <f>VLOOKUP($E2834,[1]AllProteinsNorm!$A$1:$Q$3226,12,FALSE)</f>
        <v>38275.127753594003</v>
      </c>
      <c r="Y2834" s="29">
        <f>VLOOKUP($E2834,[1]AllProteinsNorm!$A$1:$Q$3226,14,FALSE)</f>
        <v>36273.006921640597</v>
      </c>
      <c r="Z2834" s="25">
        <f t="shared" si="328"/>
        <v>1.1897714412984941</v>
      </c>
      <c r="AA2834" s="1">
        <f t="shared" si="328"/>
        <v>0.93839075528372851</v>
      </c>
      <c r="AB2834" s="1">
        <f t="shared" si="328"/>
        <v>0.62128714545878538</v>
      </c>
      <c r="AC2834" s="1">
        <f t="shared" si="328"/>
        <v>0.8255739984496373</v>
      </c>
      <c r="AD2834" s="1">
        <f t="shared" si="328"/>
        <v>1.4249766595093549</v>
      </c>
      <c r="AE2834" s="1">
        <f t="shared" si="328"/>
        <v>0.98023348079881711</v>
      </c>
      <c r="AF2834" s="1">
        <f t="shared" si="328"/>
        <v>1.1268561245372084</v>
      </c>
      <c r="AG2834" s="1">
        <f t="shared" si="328"/>
        <v>1.1459213573895344</v>
      </c>
      <c r="AH2834" s="1">
        <f t="shared" si="328"/>
        <v>1.0841981704720201</v>
      </c>
      <c r="AI2834" s="1">
        <f t="shared" si="328"/>
        <v>1.2073497712437853</v>
      </c>
      <c r="AJ2834" s="1">
        <f t="shared" si="328"/>
        <v>1.0879545336196341</v>
      </c>
      <c r="AK2834" s="1">
        <f t="shared" si="328"/>
        <v>1.0583593184200557</v>
      </c>
      <c r="AL2834" s="1">
        <f t="shared" si="328"/>
        <v>1.0228307305839768</v>
      </c>
      <c r="AM2834" s="1">
        <f t="shared" si="328"/>
        <v>1.175055341472188</v>
      </c>
      <c r="AN2834" s="29">
        <f t="shared" si="328"/>
        <v>1.113589765367385</v>
      </c>
      <c r="AO2834" s="1">
        <f t="shared" si="329"/>
        <v>9146.7274842450133</v>
      </c>
      <c r="AP2834" s="1">
        <f t="shared" si="330"/>
        <v>2461.3934984709331</v>
      </c>
      <c r="AQ2834" s="29">
        <f t="shared" si="331"/>
        <v>1679.6942332712435</v>
      </c>
    </row>
    <row r="2835" spans="1:43" x14ac:dyDescent="0.2">
      <c r="A2835" s="26"/>
      <c r="E2835" s="25" t="s">
        <v>5525</v>
      </c>
      <c r="F2835" s="26" t="s">
        <v>5526</v>
      </c>
      <c r="G2835" s="1">
        <v>0.93576768267701804</v>
      </c>
      <c r="H2835" s="1">
        <v>0.98234203532691799</v>
      </c>
      <c r="I2835" s="1">
        <f>VLOOKUP(F2835,'[1]SUSMB vs SHAM all proteins sum'!$B$2:$E$3214,2,FALSE)</f>
        <v>0.56946500894200902</v>
      </c>
      <c r="J2835" s="29">
        <f>VLOOKUP(F2835,'[1]SUSMB vs SHAM all proteins sum'!$B$2:$E$3214,3,FALSE)</f>
        <v>1.1325376585890601</v>
      </c>
      <c r="K2835" s="25">
        <f>VLOOKUP($E2835,[1]AllProteinsNorm!$A$1:$Q$3226,4,FALSE)</f>
        <v>171514.64193711799</v>
      </c>
      <c r="L2835" s="1">
        <f>VLOOKUP($E2835,[1]AllProteinsNorm!$A$1:$Q$3226,5,FALSE)</f>
        <v>137044.944269581</v>
      </c>
      <c r="M2835" s="1">
        <f>VLOOKUP($E2835,[1]AllProteinsNorm!$A$1:$Q$3226,10,FALSE)</f>
        <v>215947.78208861299</v>
      </c>
      <c r="N2835" s="1">
        <f>VLOOKUP($E2835,[1]AllProteinsNorm!$A$1:$Q$3226,11,FALSE)</f>
        <v>189200.919514259</v>
      </c>
      <c r="O2835" s="1">
        <f>VLOOKUP($E2835,[1]AllProteinsNorm!$A$1:$Q$3226,15,FALSE)</f>
        <v>79486.292196364098</v>
      </c>
      <c r="P2835" s="1">
        <f>VLOOKUP($E2835,[1]AllProteinsNorm!$A$1:$Q$3226,6,FALSE)</f>
        <v>174826.93399063099</v>
      </c>
      <c r="Q2835" s="1">
        <f>VLOOKUP($E2835,[1]AllProteinsNorm!$A$1:$Q$3226,8,FALSE)</f>
        <v>203647.53124137101</v>
      </c>
      <c r="R2835" s="1">
        <f>VLOOKUP($E2835,[1]AllProteinsNorm!$A$1:$Q$3226,13,FALSE)</f>
        <v>98252.105888264006</v>
      </c>
      <c r="S2835" s="1">
        <f>VLOOKUP($E2835,[1]AllProteinsNorm!$A$1:$Q$3226,16,FALSE)</f>
        <v>142388.73044022601</v>
      </c>
      <c r="T2835" s="1">
        <f>VLOOKUP($E2835,[1]AllProteinsNorm!$A$1:$Q$3226,17,FALSE)</f>
        <v>140196.481536848</v>
      </c>
      <c r="U2835" s="1">
        <f>VLOOKUP($E2835,[1]AllProteinsNorm!$A$1:$Q$3226,3,FALSE)</f>
        <v>175805.020793909</v>
      </c>
      <c r="V2835" s="1">
        <f>VLOOKUP($E2835,[1]AllProteinsNorm!$A$1:$Q$3226,7,FALSE)</f>
        <v>155866.152827268</v>
      </c>
      <c r="W2835" s="1">
        <f>VLOOKUP($E2835,[1]AllProteinsNorm!$A$1:$Q$3226,9,FALSE)</f>
        <v>202766.15734129</v>
      </c>
      <c r="X2835" s="1">
        <f>VLOOKUP($E2835,[1]AllProteinsNorm!$A$1:$Q$3226,12,FALSE)</f>
        <v>222478.32834194601</v>
      </c>
      <c r="Y2835" s="29">
        <f>VLOOKUP($E2835,[1]AllProteinsNorm!$A$1:$Q$3226,14,FALSE)</f>
        <v>115060.282264241</v>
      </c>
      <c r="Z2835" s="25">
        <f t="shared" si="328"/>
        <v>1.0811637286769826</v>
      </c>
      <c r="AA2835" s="1">
        <f t="shared" si="328"/>
        <v>0.86387973218724934</v>
      </c>
      <c r="AB2835" s="1">
        <f t="shared" si="328"/>
        <v>1.3612535154173466</v>
      </c>
      <c r="AC2835" s="1">
        <f t="shared" si="328"/>
        <v>1.1926513637602218</v>
      </c>
      <c r="AD2835" s="1">
        <f t="shared" si="328"/>
        <v>0.50105165995819922</v>
      </c>
      <c r="AE2835" s="1">
        <f t="shared" si="328"/>
        <v>1.1020431707269283</v>
      </c>
      <c r="AF2835" s="1">
        <f t="shared" si="328"/>
        <v>1.2837173650370077</v>
      </c>
      <c r="AG2835" s="1">
        <f t="shared" si="328"/>
        <v>0.61934428427088362</v>
      </c>
      <c r="AH2835" s="1">
        <f t="shared" si="328"/>
        <v>0.89756494830789546</v>
      </c>
      <c r="AI2835" s="1">
        <f t="shared" si="328"/>
        <v>0.88374583658778261</v>
      </c>
      <c r="AJ2835" s="1">
        <f t="shared" si="328"/>
        <v>1.1082086616917726</v>
      </c>
      <c r="AK2835" s="1">
        <f t="shared" si="328"/>
        <v>0.98252154487806587</v>
      </c>
      <c r="AL2835" s="1">
        <f t="shared" si="328"/>
        <v>1.278161515802168</v>
      </c>
      <c r="AM2835" s="1">
        <f t="shared" si="328"/>
        <v>1.402419620292169</v>
      </c>
      <c r="AN2835" s="29">
        <f t="shared" si="328"/>
        <v>0.72529669998110713</v>
      </c>
      <c r="AO2835" s="1">
        <f t="shared" si="329"/>
        <v>47149.897093567328</v>
      </c>
      <c r="AP2835" s="1">
        <f t="shared" si="330"/>
        <v>35521.760492258822</v>
      </c>
      <c r="AQ2835" s="29">
        <f t="shared" si="331"/>
        <v>37370.694663380862</v>
      </c>
    </row>
    <row r="2836" spans="1:43" x14ac:dyDescent="0.2">
      <c r="A2836" s="26"/>
      <c r="E2836" s="25" t="s">
        <v>5527</v>
      </c>
      <c r="F2836" s="26" t="s">
        <v>5528</v>
      </c>
      <c r="G2836" s="1">
        <v>0.77082490431239203</v>
      </c>
      <c r="H2836" s="1">
        <v>1.0380908473061701</v>
      </c>
      <c r="I2836" s="1">
        <f>VLOOKUP(F2836,'[1]SUSMB vs SHAM all proteins sum'!$B$2:$E$3214,2,FALSE)</f>
        <v>0.26518219704534601</v>
      </c>
      <c r="J2836" s="29">
        <f>VLOOKUP(F2836,'[1]SUSMB vs SHAM all proteins sum'!$B$2:$E$3214,3,FALSE)</f>
        <v>0.81906982680540097</v>
      </c>
      <c r="K2836" s="25">
        <f>VLOOKUP($E2836,[1]AllProteinsNorm!$A$1:$Q$3226,4,FALSE)</f>
        <v>746678.51640237903</v>
      </c>
      <c r="L2836" s="1">
        <f>VLOOKUP($E2836,[1]AllProteinsNorm!$A$1:$Q$3226,5,FALSE)</f>
        <v>617921.75981208403</v>
      </c>
      <c r="M2836" s="1">
        <f>VLOOKUP($E2836,[1]AllProteinsNorm!$A$1:$Q$3226,10,FALSE)</f>
        <v>740296.63522396598</v>
      </c>
      <c r="N2836" s="1">
        <f>VLOOKUP($E2836,[1]AllProteinsNorm!$A$1:$Q$3226,11,FALSE)</f>
        <v>503171.71517050703</v>
      </c>
      <c r="O2836" s="1">
        <f>VLOOKUP($E2836,[1]AllProteinsNorm!$A$1:$Q$3226,15,FALSE)</f>
        <v>574273.08613591595</v>
      </c>
      <c r="P2836" s="1">
        <f>VLOOKUP($E2836,[1]AllProteinsNorm!$A$1:$Q$3226,6,FALSE)</f>
        <v>761745.64738514798</v>
      </c>
      <c r="Q2836" s="1">
        <f>VLOOKUP($E2836,[1]AllProteinsNorm!$A$1:$Q$3226,8,FALSE)</f>
        <v>727246.81752669404</v>
      </c>
      <c r="R2836" s="1">
        <f>VLOOKUP($E2836,[1]AllProteinsNorm!$A$1:$Q$3226,13,FALSE)</f>
        <v>807203.70045441797</v>
      </c>
      <c r="S2836" s="1">
        <f>VLOOKUP($E2836,[1]AllProteinsNorm!$A$1:$Q$3226,16,FALSE)</f>
        <v>500114.87101138697</v>
      </c>
      <c r="T2836" s="1">
        <f>VLOOKUP($E2836,[1]AllProteinsNorm!$A$1:$Q$3226,17,FALSE)</f>
        <v>532034.37080064102</v>
      </c>
      <c r="U2836" s="1">
        <f>VLOOKUP($E2836,[1]AllProteinsNorm!$A$1:$Q$3226,3,FALSE)</f>
        <v>326721.65937049699</v>
      </c>
      <c r="V2836" s="1">
        <f>VLOOKUP($E2836,[1]AllProteinsNorm!$A$1:$Q$3226,7,FALSE)</f>
        <v>686752.09100779705</v>
      </c>
      <c r="W2836" s="1">
        <f>VLOOKUP($E2836,[1]AllProteinsNorm!$A$1:$Q$3226,9,FALSE)</f>
        <v>523557.65630991198</v>
      </c>
      <c r="X2836" s="1">
        <f>VLOOKUP($E2836,[1]AllProteinsNorm!$A$1:$Q$3226,12,FALSE)</f>
        <v>724037.67808733403</v>
      </c>
      <c r="Y2836" s="29">
        <f>VLOOKUP($E2836,[1]AllProteinsNorm!$A$1:$Q$3226,14,FALSE)</f>
        <v>427768.34421496402</v>
      </c>
      <c r="Z2836" s="25">
        <f t="shared" si="328"/>
        <v>1.17315892478176</v>
      </c>
      <c r="AA2836" s="1">
        <f t="shared" si="328"/>
        <v>0.97086016460361602</v>
      </c>
      <c r="AB2836" s="1">
        <f t="shared" si="328"/>
        <v>1.1631319041873744</v>
      </c>
      <c r="AC2836" s="1">
        <f t="shared" si="328"/>
        <v>0.79056833079139766</v>
      </c>
      <c r="AD2836" s="1">
        <f t="shared" si="328"/>
        <v>0.90228067563585213</v>
      </c>
      <c r="AE2836" s="1">
        <f t="shared" si="328"/>
        <v>1.1968319497784585</v>
      </c>
      <c r="AF2836" s="1">
        <f t="shared" si="328"/>
        <v>1.142628421413967</v>
      </c>
      <c r="AG2836" s="1">
        <f t="shared" si="328"/>
        <v>1.2682542814646136</v>
      </c>
      <c r="AH2836" s="1">
        <f t="shared" si="328"/>
        <v>0.78576550878947726</v>
      </c>
      <c r="AI2836" s="1">
        <f t="shared" si="328"/>
        <v>0.83591647099039479</v>
      </c>
      <c r="AJ2836" s="1">
        <f t="shared" si="328"/>
        <v>0.51333528712837551</v>
      </c>
      <c r="AK2836" s="1">
        <f t="shared" si="328"/>
        <v>1.079004319770952</v>
      </c>
      <c r="AL2836" s="1">
        <f t="shared" si="328"/>
        <v>0.82259811102801084</v>
      </c>
      <c r="AM2836" s="1">
        <f t="shared" si="328"/>
        <v>1.1375863176283996</v>
      </c>
      <c r="AN2836" s="29">
        <f t="shared" si="328"/>
        <v>0.67209681239102825</v>
      </c>
      <c r="AO2836" s="1">
        <f t="shared" si="329"/>
        <v>94770.051495794527</v>
      </c>
      <c r="AP2836" s="1">
        <f t="shared" si="330"/>
        <v>125156.70574383003</v>
      </c>
      <c r="AQ2836" s="29">
        <f t="shared" si="331"/>
        <v>150821.13139781012</v>
      </c>
    </row>
    <row r="2837" spans="1:43" x14ac:dyDescent="0.2">
      <c r="A2837" s="26"/>
      <c r="E2837" s="25" t="s">
        <v>5529</v>
      </c>
      <c r="F2837" s="26" t="s">
        <v>5530</v>
      </c>
      <c r="G2837" s="1">
        <v>0.19128659431761899</v>
      </c>
      <c r="H2837" s="1">
        <v>1.16714105530317</v>
      </c>
      <c r="I2837" s="1">
        <f>VLOOKUP(F2837,'[1]SUSMB vs SHAM all proteins sum'!$B$2:$E$3214,2,FALSE)</f>
        <v>0.85280266139329697</v>
      </c>
      <c r="J2837" s="29">
        <f>VLOOKUP(F2837,'[1]SUSMB vs SHAM all proteins sum'!$B$2:$E$3214,3,FALSE)</f>
        <v>1.02447986661712</v>
      </c>
      <c r="K2837" s="25">
        <f>VLOOKUP($E2837,[1]AllProteinsNorm!$A$1:$Q$3226,4,FALSE)</f>
        <v>83427.855438995102</v>
      </c>
      <c r="L2837" s="1">
        <f>VLOOKUP($E2837,[1]AllProteinsNorm!$A$1:$Q$3226,5,FALSE)</f>
        <v>79226.233773123604</v>
      </c>
      <c r="M2837" s="1">
        <f>VLOOKUP($E2837,[1]AllProteinsNorm!$A$1:$Q$3226,10,FALSE)</f>
        <v>78930.431134488506</v>
      </c>
      <c r="N2837" s="1">
        <f>VLOOKUP($E2837,[1]AllProteinsNorm!$A$1:$Q$3226,11,FALSE)</f>
        <v>52242.048427139001</v>
      </c>
      <c r="O2837" s="1">
        <f>VLOOKUP($E2837,[1]AllProteinsNorm!$A$1:$Q$3226,15,FALSE)</f>
        <v>90801.4399133798</v>
      </c>
      <c r="P2837" s="1">
        <f>VLOOKUP($E2837,[1]AllProteinsNorm!$A$1:$Q$3226,6,FALSE)</f>
        <v>86319.439733073494</v>
      </c>
      <c r="Q2837" s="1">
        <f>VLOOKUP($E2837,[1]AllProteinsNorm!$A$1:$Q$3226,8,FALSE)</f>
        <v>87781.312028112094</v>
      </c>
      <c r="R2837" s="1">
        <f>VLOOKUP($E2837,[1]AllProteinsNorm!$A$1:$Q$3226,13,FALSE)</f>
        <v>105573.536669315</v>
      </c>
      <c r="S2837" s="1">
        <f>VLOOKUP($E2837,[1]AllProteinsNorm!$A$1:$Q$3226,16,FALSE)</f>
        <v>86690.051700969794</v>
      </c>
      <c r="T2837" s="1">
        <f>VLOOKUP($E2837,[1]AllProteinsNorm!$A$1:$Q$3226,17,FALSE)</f>
        <v>77289.271928335394</v>
      </c>
      <c r="U2837" s="1">
        <f>VLOOKUP($E2837,[1]AllProteinsNorm!$A$1:$Q$3226,3,FALSE)</f>
        <v>58331.852866488603</v>
      </c>
      <c r="V2837" s="1">
        <f>VLOOKUP($E2837,[1]AllProteinsNorm!$A$1:$Q$3226,7,FALSE)</f>
        <v>96083.646109913301</v>
      </c>
      <c r="W2837" s="1">
        <f>VLOOKUP($E2837,[1]AllProteinsNorm!$A$1:$Q$3226,9,FALSE)</f>
        <v>79724.2099446598</v>
      </c>
      <c r="X2837" s="1">
        <f>VLOOKUP($E2837,[1]AllProteinsNorm!$A$1:$Q$3226,12,FALSE)</f>
        <v>83553.585061867896</v>
      </c>
      <c r="Y2837" s="29">
        <f>VLOOKUP($E2837,[1]AllProteinsNorm!$A$1:$Q$3226,14,FALSE)</f>
        <v>74807.316999004906</v>
      </c>
      <c r="Z2837" s="25">
        <f t="shared" si="328"/>
        <v>1.0845265237412693</v>
      </c>
      <c r="AA2837" s="1">
        <f t="shared" si="328"/>
        <v>1.0299072348312763</v>
      </c>
      <c r="AB2837" s="1">
        <f t="shared" si="328"/>
        <v>1.0260619267419775</v>
      </c>
      <c r="AC2837" s="1">
        <f t="shared" si="328"/>
        <v>0.67912433893542934</v>
      </c>
      <c r="AD2837" s="1">
        <f t="shared" si="328"/>
        <v>1.1803799757500479</v>
      </c>
      <c r="AE2837" s="1">
        <f t="shared" si="328"/>
        <v>1.1221158857842004</v>
      </c>
      <c r="AF2837" s="1">
        <f t="shared" si="328"/>
        <v>1.1411196018685865</v>
      </c>
      <c r="AG2837" s="1">
        <f t="shared" si="328"/>
        <v>1.3724109306245731</v>
      </c>
      <c r="AH2837" s="1">
        <f t="shared" si="328"/>
        <v>1.1269336832342784</v>
      </c>
      <c r="AI2837" s="1">
        <f t="shared" si="328"/>
        <v>1.0047275573111736</v>
      </c>
      <c r="AJ2837" s="1">
        <f t="shared" si="328"/>
        <v>0.7582891982515293</v>
      </c>
      <c r="AK2837" s="1">
        <f t="shared" si="328"/>
        <v>1.2490464024952501</v>
      </c>
      <c r="AL2837" s="1">
        <f t="shared" si="328"/>
        <v>1.0363807125849631</v>
      </c>
      <c r="AM2837" s="1">
        <f t="shared" si="328"/>
        <v>1.0861609551923479</v>
      </c>
      <c r="AN2837" s="29">
        <f t="shared" si="328"/>
        <v>0.9724632022294637</v>
      </c>
      <c r="AO2837" s="1">
        <f t="shared" si="329"/>
        <v>13064.518674498622</v>
      </c>
      <c r="AP2837" s="1">
        <f t="shared" si="330"/>
        <v>9224.6103707652164</v>
      </c>
      <c r="AQ2837" s="29">
        <f t="shared" si="331"/>
        <v>12301.317725796289</v>
      </c>
    </row>
    <row r="2838" spans="1:43" x14ac:dyDescent="0.2">
      <c r="A2838" s="26"/>
      <c r="E2838" s="25" t="s">
        <v>5531</v>
      </c>
      <c r="F2838" s="26" t="s">
        <v>5532</v>
      </c>
      <c r="G2838" s="1">
        <v>0.48733391582650998</v>
      </c>
      <c r="H2838" s="43">
        <v>1.71837867203395</v>
      </c>
      <c r="I2838" s="1">
        <f>VLOOKUP(F2838,'[1]SUSMB vs SHAM all proteins sum'!$B$2:$E$3214,2,FALSE)</f>
        <v>0.343587305266501</v>
      </c>
      <c r="J2838" s="29">
        <f>VLOOKUP(F2838,'[1]SUSMB vs SHAM all proteins sum'!$B$2:$E$3214,3,FALSE)</f>
        <v>2.1770908626718302</v>
      </c>
      <c r="K2838" s="25">
        <f>VLOOKUP($E2838,[1]AllProteinsNorm!$A$1:$Q$3226,4,FALSE)</f>
        <v>9441.8404414756496</v>
      </c>
      <c r="L2838" s="1">
        <f>VLOOKUP($E2838,[1]AllProteinsNorm!$A$1:$Q$3226,5,FALSE)</f>
        <v>44612.723647368497</v>
      </c>
      <c r="M2838" s="1">
        <f>VLOOKUP($E2838,[1]AllProteinsNorm!$A$1:$Q$3226,10,FALSE)</f>
        <v>53054.935505785703</v>
      </c>
      <c r="N2838" s="1">
        <f>VLOOKUP($E2838,[1]AllProteinsNorm!$A$1:$Q$3226,11,FALSE)</f>
        <v>1569.1891471281599</v>
      </c>
      <c r="O2838" s="1">
        <f>VLOOKUP($E2838,[1]AllProteinsNorm!$A$1:$Q$3226,15,FALSE)</f>
        <v>68717.525780232099</v>
      </c>
      <c r="P2838" s="1">
        <f>VLOOKUP($E2838,[1]AllProteinsNorm!$A$1:$Q$3226,6,FALSE)</f>
        <v>46678.659416938397</v>
      </c>
      <c r="Q2838" s="1">
        <f>VLOOKUP($E2838,[1]AllProteinsNorm!$A$1:$Q$3226,8,FALSE)</f>
        <v>34082.7939259091</v>
      </c>
      <c r="R2838" s="1">
        <f>VLOOKUP($E2838,[1]AllProteinsNorm!$A$1:$Q$3226,13,FALSE)</f>
        <v>45148.152844114702</v>
      </c>
      <c r="S2838" s="1">
        <f>VLOOKUP($E2838,[1]AllProteinsNorm!$A$1:$Q$3226,16,FALSE)</f>
        <v>35012.159961617297</v>
      </c>
      <c r="T2838" s="1">
        <f>VLOOKUP($E2838,[1]AllProteinsNorm!$A$1:$Q$3226,17,FALSE)</f>
        <v>14357.073056905099</v>
      </c>
      <c r="U2838" s="1">
        <f>VLOOKUP($E2838,[1]AllProteinsNorm!$A$1:$Q$3226,3,FALSE)</f>
        <v>14159.7772043685</v>
      </c>
      <c r="V2838" s="1">
        <f>VLOOKUP($E2838,[1]AllProteinsNorm!$A$1:$Q$3226,7,FALSE)</f>
        <v>62025.492210488497</v>
      </c>
      <c r="W2838" s="1">
        <f>VLOOKUP($E2838,[1]AllProteinsNorm!$A$1:$Q$3226,9,FALSE)</f>
        <v>62277.224056580097</v>
      </c>
      <c r="X2838" s="1">
        <f>VLOOKUP($E2838,[1]AllProteinsNorm!$A$1:$Q$3226,12,FALSE)</f>
        <v>31611.549772063699</v>
      </c>
      <c r="Y2838" s="29">
        <f>VLOOKUP($E2838,[1]AllProteinsNorm!$A$1:$Q$3226,14,FALSE)</f>
        <v>68165.574263076298</v>
      </c>
      <c r="Z2838" s="25">
        <f t="shared" si="328"/>
        <v>0.26612294030392725</v>
      </c>
      <c r="AA2838" s="1">
        <f t="shared" si="328"/>
        <v>1.2574316697676287</v>
      </c>
      <c r="AB2838" s="1">
        <f t="shared" si="328"/>
        <v>1.4953795843036151</v>
      </c>
      <c r="AC2838" s="1">
        <f t="shared" si="328"/>
        <v>4.4228371821700925E-2</v>
      </c>
      <c r="AD2838" s="1">
        <f t="shared" si="328"/>
        <v>1.9368374338031278</v>
      </c>
      <c r="AE2838" s="1">
        <f t="shared" si="328"/>
        <v>1.3156610907036037</v>
      </c>
      <c r="AF2838" s="1">
        <f t="shared" si="328"/>
        <v>0.96064039522343303</v>
      </c>
      <c r="AG2838" s="1">
        <f t="shared" si="328"/>
        <v>1.2725230063609423</v>
      </c>
      <c r="AH2838" s="1">
        <f t="shared" si="328"/>
        <v>0.9868350363608569</v>
      </c>
      <c r="AI2838" s="1">
        <f t="shared" si="328"/>
        <v>0.40466120135628347</v>
      </c>
      <c r="AJ2838" s="1">
        <f t="shared" si="328"/>
        <v>0.39910032022169356</v>
      </c>
      <c r="AK2838" s="1">
        <f t="shared" si="328"/>
        <v>1.7482191595131189</v>
      </c>
      <c r="AL2838" s="1">
        <f t="shared" si="328"/>
        <v>1.7553143460358389</v>
      </c>
      <c r="AM2838" s="1">
        <f t="shared" si="328"/>
        <v>0.89098715711729903</v>
      </c>
      <c r="AN2838" s="29">
        <f t="shared" si="328"/>
        <v>1.9212804074414582</v>
      </c>
      <c r="AO2838" s="1">
        <f t="shared" si="329"/>
        <v>25787.38824414671</v>
      </c>
      <c r="AP2838" s="1">
        <f t="shared" si="330"/>
        <v>11544.110093799567</v>
      </c>
      <c r="AQ2838" s="29">
        <f t="shared" si="331"/>
        <v>21072.855213733139</v>
      </c>
    </row>
    <row r="2839" spans="1:43" x14ac:dyDescent="0.2">
      <c r="A2839" s="26"/>
      <c r="E2839" s="25" t="s">
        <v>5533</v>
      </c>
      <c r="F2839" s="26" t="s">
        <v>5534</v>
      </c>
      <c r="G2839" s="1">
        <v>6.8002254910256799E-2</v>
      </c>
      <c r="H2839" s="1">
        <v>1.2245099224860401</v>
      </c>
      <c r="I2839" s="1">
        <f>VLOOKUP(F2839,'[1]SUSMB vs SHAM all proteins sum'!$B$2:$E$3214,2,FALSE)</f>
        <v>7.5780015803104298E-2</v>
      </c>
      <c r="J2839" s="29">
        <f>VLOOKUP(F2839,'[1]SUSMB vs SHAM all proteins sum'!$B$2:$E$3214,3,FALSE)</f>
        <v>1.2562701927568301</v>
      </c>
      <c r="K2839" s="25">
        <f>VLOOKUP($E2839,[1]AllProteinsNorm!$A$1:$Q$3226,4,FALSE)</f>
        <v>61091.189201790497</v>
      </c>
      <c r="L2839" s="1">
        <f>VLOOKUP($E2839,[1]AllProteinsNorm!$A$1:$Q$3226,5,FALSE)</f>
        <v>49323.542255665699</v>
      </c>
      <c r="M2839" s="1">
        <f>VLOOKUP($E2839,[1]AllProteinsNorm!$A$1:$Q$3226,10,FALSE)</f>
        <v>71354.411280345405</v>
      </c>
      <c r="N2839" s="1">
        <f>VLOOKUP($E2839,[1]AllProteinsNorm!$A$1:$Q$3226,11,FALSE)</f>
        <v>71939.392611299903</v>
      </c>
      <c r="O2839" s="1">
        <f>VLOOKUP($E2839,[1]AllProteinsNorm!$A$1:$Q$3226,15,FALSE)</f>
        <v>47472.168471144403</v>
      </c>
      <c r="P2839" s="1">
        <f>VLOOKUP($E2839,[1]AllProteinsNorm!$A$1:$Q$3226,6,FALSE)</f>
        <v>65945.480284366306</v>
      </c>
      <c r="Q2839" s="1">
        <f>VLOOKUP($E2839,[1]AllProteinsNorm!$A$1:$Q$3226,8,FALSE)</f>
        <v>67780.2741773663</v>
      </c>
      <c r="R2839" s="1">
        <f>VLOOKUP($E2839,[1]AllProteinsNorm!$A$1:$Q$3226,13,FALSE)</f>
        <v>79390.104238066895</v>
      </c>
      <c r="S2839" s="1">
        <f>VLOOKUP($E2839,[1]AllProteinsNorm!$A$1:$Q$3226,16,FALSE)</f>
        <v>72322.939332267895</v>
      </c>
      <c r="T2839" s="1">
        <f>VLOOKUP($E2839,[1]AllProteinsNorm!$A$1:$Q$3226,17,FALSE)</f>
        <v>78766.264237518495</v>
      </c>
      <c r="U2839" s="1">
        <f>VLOOKUP($E2839,[1]AllProteinsNorm!$A$1:$Q$3226,3,FALSE)</f>
        <v>87123.997994080404</v>
      </c>
      <c r="V2839" s="1">
        <f>VLOOKUP($E2839,[1]AllProteinsNorm!$A$1:$Q$3226,7,FALSE)</f>
        <v>58649.230369684701</v>
      </c>
      <c r="W2839" s="1">
        <f>VLOOKUP($E2839,[1]AllProteinsNorm!$A$1:$Q$3226,9,FALSE)</f>
        <v>75024.645647251993</v>
      </c>
      <c r="X2839" s="1">
        <f>VLOOKUP($E2839,[1]AllProteinsNorm!$A$1:$Q$3226,12,FALSE)</f>
        <v>72193.998355655</v>
      </c>
      <c r="Y2839" s="29">
        <f>VLOOKUP($E2839,[1]AllProteinsNorm!$A$1:$Q$3226,14,FALSE)</f>
        <v>83017.493656672406</v>
      </c>
      <c r="Z2839" s="25">
        <f t="shared" si="328"/>
        <v>1.0141949405605286</v>
      </c>
      <c r="AA2839" s="1">
        <f t="shared" si="328"/>
        <v>0.81883636019895112</v>
      </c>
      <c r="AB2839" s="1">
        <f t="shared" si="328"/>
        <v>1.184578068502887</v>
      </c>
      <c r="AC2839" s="1">
        <f t="shared" si="328"/>
        <v>1.1942895361290409</v>
      </c>
      <c r="AD2839" s="1">
        <f t="shared" si="328"/>
        <v>0.78810109460859223</v>
      </c>
      <c r="AE2839" s="1">
        <f t="shared" si="328"/>
        <v>1.094782624648567</v>
      </c>
      <c r="AF2839" s="1">
        <f t="shared" si="328"/>
        <v>1.1252426420023856</v>
      </c>
      <c r="AG2839" s="1">
        <f t="shared" si="328"/>
        <v>1.3179812523024284</v>
      </c>
      <c r="AH2839" s="1">
        <f t="shared" si="328"/>
        <v>1.2006569214911007</v>
      </c>
      <c r="AI2839" s="1">
        <f t="shared" si="328"/>
        <v>1.3076246791117248</v>
      </c>
      <c r="AJ2839" s="1">
        <f t="shared" si="328"/>
        <v>1.446374168214952</v>
      </c>
      <c r="AK2839" s="1">
        <f t="shared" si="328"/>
        <v>0.97365517819973624</v>
      </c>
      <c r="AL2839" s="1">
        <f t="shared" si="328"/>
        <v>1.2455088373129817</v>
      </c>
      <c r="AM2839" s="1">
        <f t="shared" si="328"/>
        <v>1.1985163298964638</v>
      </c>
      <c r="AN2839" s="29">
        <f t="shared" si="328"/>
        <v>1.3782007380230417</v>
      </c>
      <c r="AO2839" s="1">
        <f t="shared" si="329"/>
        <v>10424.173308265916</v>
      </c>
      <c r="AP2839" s="1">
        <f t="shared" si="330"/>
        <v>5503.2181032686949</v>
      </c>
      <c r="AQ2839" s="29">
        <f t="shared" si="331"/>
        <v>9861.9439065639272</v>
      </c>
    </row>
    <row r="2840" spans="1:43" x14ac:dyDescent="0.2">
      <c r="A2840" s="26"/>
      <c r="E2840" s="25" t="s">
        <v>5535</v>
      </c>
      <c r="F2840" s="26" t="s">
        <v>5536</v>
      </c>
      <c r="G2840" s="1">
        <v>0.97213680693503701</v>
      </c>
      <c r="H2840" s="1">
        <v>1.0059873089868601</v>
      </c>
      <c r="I2840" s="1">
        <f>VLOOKUP(F2840,'[1]SUSMB vs SHAM all proteins sum'!$B$2:$E$3214,2,FALSE)</f>
        <v>0.75582552646535905</v>
      </c>
      <c r="J2840" s="29">
        <f>VLOOKUP(F2840,'[1]SUSMB vs SHAM all proteins sum'!$B$2:$E$3214,3,FALSE)</f>
        <v>0.946386937516281</v>
      </c>
      <c r="K2840" s="25">
        <f>VLOOKUP($E2840,[1]AllProteinsNorm!$A$1:$Q$3226,4,FALSE)</f>
        <v>97033.613659894399</v>
      </c>
      <c r="L2840" s="1">
        <f>VLOOKUP($E2840,[1]AllProteinsNorm!$A$1:$Q$3226,5,FALSE)</f>
        <v>40213.1482515229</v>
      </c>
      <c r="M2840" s="1">
        <f>VLOOKUP($E2840,[1]AllProteinsNorm!$A$1:$Q$3226,10,FALSE)</f>
        <v>80826.188768755994</v>
      </c>
      <c r="N2840" s="1">
        <f>VLOOKUP($E2840,[1]AllProteinsNorm!$A$1:$Q$3226,11,FALSE)</f>
        <v>75367.752601586297</v>
      </c>
      <c r="O2840" s="1">
        <f>VLOOKUP($E2840,[1]AllProteinsNorm!$A$1:$Q$3226,15,FALSE)</f>
        <v>73950.744177952205</v>
      </c>
      <c r="P2840" s="1">
        <f>VLOOKUP($E2840,[1]AllProteinsNorm!$A$1:$Q$3226,6,FALSE)</f>
        <v>68159.726069284501</v>
      </c>
      <c r="Q2840" s="1">
        <f>VLOOKUP($E2840,[1]AllProteinsNorm!$A$1:$Q$3226,8,FALSE)</f>
        <v>81681.970014620005</v>
      </c>
      <c r="R2840" s="1">
        <f>VLOOKUP($E2840,[1]AllProteinsNorm!$A$1:$Q$3226,13,FALSE)</f>
        <v>79280.076607080802</v>
      </c>
      <c r="S2840" s="1">
        <f>VLOOKUP($E2840,[1]AllProteinsNorm!$A$1:$Q$3226,16,FALSE)</f>
        <v>75207.154592424704</v>
      </c>
      <c r="T2840" s="1">
        <f>VLOOKUP($E2840,[1]AllProteinsNorm!$A$1:$Q$3226,17,FALSE)</f>
        <v>54557.661366277302</v>
      </c>
      <c r="U2840" s="1">
        <f>VLOOKUP($E2840,[1]AllProteinsNorm!$A$1:$Q$3226,3,FALSE)</f>
        <v>56555.180122584003</v>
      </c>
      <c r="V2840" s="1">
        <f>VLOOKUP($E2840,[1]AllProteinsNorm!$A$1:$Q$3226,7,FALSE)</f>
        <v>88843.556356304296</v>
      </c>
      <c r="W2840" s="1">
        <f>VLOOKUP($E2840,[1]AllProteinsNorm!$A$1:$Q$3226,9,FALSE)</f>
        <v>65481.924249476899</v>
      </c>
      <c r="X2840" s="1">
        <f>VLOOKUP($E2840,[1]AllProteinsNorm!$A$1:$Q$3226,12,FALSE)</f>
        <v>71935.298476296899</v>
      </c>
      <c r="Y2840" s="29">
        <f>VLOOKUP($E2840,[1]AllProteinsNorm!$A$1:$Q$3226,14,FALSE)</f>
        <v>56383.544506958599</v>
      </c>
      <c r="Z2840" s="25">
        <f t="shared" si="328"/>
        <v>1.3205752927949572</v>
      </c>
      <c r="AA2840" s="1">
        <f t="shared" si="328"/>
        <v>0.54727931923255624</v>
      </c>
      <c r="AB2840" s="1">
        <f t="shared" si="328"/>
        <v>1.1000009571210747</v>
      </c>
      <c r="AC2840" s="1">
        <f t="shared" si="328"/>
        <v>1.0257145766825606</v>
      </c>
      <c r="AD2840" s="1">
        <f t="shared" si="328"/>
        <v>1.0064298541688517</v>
      </c>
      <c r="AE2840" s="1">
        <f t="shared" si="328"/>
        <v>0.9276172123843317</v>
      </c>
      <c r="AF2840" s="1">
        <f t="shared" si="328"/>
        <v>1.1116476795989823</v>
      </c>
      <c r="AG2840" s="1">
        <f t="shared" si="328"/>
        <v>1.0789592021705223</v>
      </c>
      <c r="AH2840" s="1">
        <f t="shared" si="328"/>
        <v>1.0235289241548271</v>
      </c>
      <c r="AI2840" s="1">
        <f t="shared" si="328"/>
        <v>0.74250042758902413</v>
      </c>
      <c r="AJ2840" s="1">
        <f t="shared" si="328"/>
        <v>0.76968558350539518</v>
      </c>
      <c r="AK2840" s="1">
        <f t="shared" si="328"/>
        <v>1.2091130178805658</v>
      </c>
      <c r="AL2840" s="1">
        <f t="shared" si="328"/>
        <v>0.89117376986106434</v>
      </c>
      <c r="AM2840" s="1">
        <f t="shared" si="328"/>
        <v>0.97900072216821732</v>
      </c>
      <c r="AN2840" s="29">
        <f t="shared" si="328"/>
        <v>0.76734971509021899</v>
      </c>
      <c r="AO2840" s="1">
        <f t="shared" si="329"/>
        <v>18542.965385598873</v>
      </c>
      <c r="AP2840" s="1">
        <f t="shared" si="330"/>
        <v>9754.5973085316309</v>
      </c>
      <c r="AQ2840" s="29">
        <f t="shared" si="331"/>
        <v>12017.311700610251</v>
      </c>
    </row>
    <row r="2841" spans="1:43" x14ac:dyDescent="0.2">
      <c r="A2841" s="26"/>
      <c r="E2841" s="25" t="s">
        <v>5537</v>
      </c>
      <c r="F2841" s="26" t="s">
        <v>5538</v>
      </c>
      <c r="G2841" s="1">
        <v>0.18463858132517</v>
      </c>
      <c r="H2841" s="43">
        <v>2.4862298835044299</v>
      </c>
      <c r="I2841" s="1">
        <f>VLOOKUP(F2841,'[1]SUSMB vs SHAM all proteins sum'!$B$2:$E$3214,2,FALSE)</f>
        <v>0.42565220739688298</v>
      </c>
      <c r="J2841" s="29">
        <f>VLOOKUP(F2841,'[1]SUSMB vs SHAM all proteins sum'!$B$2:$E$3214,3,FALSE)</f>
        <v>1.7325011156607799</v>
      </c>
      <c r="K2841" s="25">
        <f>VLOOKUP($E2841,[1]AllProteinsNorm!$A$1:$Q$3226,4,FALSE)</f>
        <v>100802.684172008</v>
      </c>
      <c r="L2841" s="1">
        <f>VLOOKUP($E2841,[1]AllProteinsNorm!$A$1:$Q$3226,5,FALSE)</f>
        <v>4842.2875343016804</v>
      </c>
      <c r="M2841" s="1">
        <f>VLOOKUP($E2841,[1]AllProteinsNorm!$A$1:$Q$3226,10,FALSE)</f>
        <v>24229.634284629701</v>
      </c>
      <c r="N2841" s="1">
        <f>VLOOKUP($E2841,[1]AllProteinsNorm!$A$1:$Q$3226,11,FALSE)</f>
        <v>7391.9049134404504</v>
      </c>
      <c r="O2841" s="1">
        <f>VLOOKUP($E2841,[1]AllProteinsNorm!$A$1:$Q$3226,15,FALSE)</f>
        <v>62825.937186607298</v>
      </c>
      <c r="P2841" s="1">
        <f>VLOOKUP($E2841,[1]AllProteinsNorm!$A$1:$Q$3226,6,FALSE)</f>
        <v>39076.127193713102</v>
      </c>
      <c r="Q2841" s="1">
        <f>VLOOKUP($E2841,[1]AllProteinsNorm!$A$1:$Q$3226,8,FALSE)</f>
        <v>68548.641779554498</v>
      </c>
      <c r="R2841" s="1">
        <f>VLOOKUP($E2841,[1]AllProteinsNorm!$A$1:$Q$3226,13,FALSE)</f>
        <v>29441.973513102701</v>
      </c>
      <c r="S2841" s="1">
        <f>VLOOKUP($E2841,[1]AllProteinsNorm!$A$1:$Q$3226,16,FALSE)</f>
        <v>64829.923169615598</v>
      </c>
      <c r="T2841" s="1">
        <f>VLOOKUP($E2841,[1]AllProteinsNorm!$A$1:$Q$3226,17,FALSE)</f>
        <v>102051.289107755</v>
      </c>
      <c r="U2841" s="1">
        <f>VLOOKUP($E2841,[1]AllProteinsNorm!$A$1:$Q$3226,3,FALSE)</f>
        <v>72498.567180192695</v>
      </c>
      <c r="V2841" s="1">
        <f>VLOOKUP($E2841,[1]AllProteinsNorm!$A$1:$Q$3226,7,FALSE)</f>
        <v>41156.144864758899</v>
      </c>
      <c r="W2841" s="1">
        <f>VLOOKUP($E2841,[1]AllProteinsNorm!$A$1:$Q$3226,9,FALSE)</f>
        <v>65982.926077668395</v>
      </c>
      <c r="X2841" s="1">
        <f>VLOOKUP($E2841,[1]AllProteinsNorm!$A$1:$Q$3226,12,FALSE)</f>
        <v>14957.0383738975</v>
      </c>
      <c r="Y2841" s="29">
        <f>VLOOKUP($E2841,[1]AllProteinsNorm!$A$1:$Q$3226,14,FALSE)</f>
        <v>29113.284382212802</v>
      </c>
      <c r="Z2841" s="25">
        <f t="shared" si="328"/>
        <v>2.5189027655399183</v>
      </c>
      <c r="AA2841" s="1">
        <f t="shared" si="328"/>
        <v>0.12100125668160572</v>
      </c>
      <c r="AB2841" s="1">
        <f t="shared" si="328"/>
        <v>0.60546098855294805</v>
      </c>
      <c r="AC2841" s="1">
        <f t="shared" si="328"/>
        <v>0.18471224136553027</v>
      </c>
      <c r="AD2841" s="1">
        <f t="shared" si="328"/>
        <v>1.5699227478599977</v>
      </c>
      <c r="AE2841" s="1">
        <f t="shared" si="328"/>
        <v>0.97645182430733701</v>
      </c>
      <c r="AF2841" s="1">
        <f t="shared" si="328"/>
        <v>1.7129242615989106</v>
      </c>
      <c r="AG2841" s="1">
        <f t="shared" si="328"/>
        <v>0.73570926324302566</v>
      </c>
      <c r="AH2841" s="1">
        <f t="shared" si="328"/>
        <v>1.6199992500500515</v>
      </c>
      <c r="AI2841" s="1">
        <f t="shared" si="328"/>
        <v>2.5501034667072915</v>
      </c>
      <c r="AJ2841" s="1">
        <f t="shared" si="328"/>
        <v>1.8116267723214059</v>
      </c>
      <c r="AK2841" s="1">
        <f t="shared" si="328"/>
        <v>1.0284282404812237</v>
      </c>
      <c r="AL2841" s="1">
        <f t="shared" si="328"/>
        <v>1.6488110047927516</v>
      </c>
      <c r="AM2841" s="1">
        <f t="shared" si="328"/>
        <v>0.37375319550031577</v>
      </c>
      <c r="AN2841" s="29">
        <f t="shared" si="328"/>
        <v>0.72749583155118003</v>
      </c>
      <c r="AO2841" s="1">
        <f t="shared" si="329"/>
        <v>36785.989581440772</v>
      </c>
      <c r="AP2841" s="1">
        <f t="shared" si="330"/>
        <v>25429.127064639109</v>
      </c>
      <c r="AQ2841" s="29">
        <f t="shared" si="331"/>
        <v>21752.530930514353</v>
      </c>
    </row>
    <row r="2842" spans="1:43" x14ac:dyDescent="0.2">
      <c r="A2842" s="26"/>
      <c r="E2842" s="25" t="s">
        <v>5539</v>
      </c>
      <c r="F2842" s="26" t="s">
        <v>5540</v>
      </c>
      <c r="G2842" s="1">
        <v>0.44285825669079398</v>
      </c>
      <c r="H2842" s="1">
        <v>0.94491764145791501</v>
      </c>
      <c r="I2842" s="1">
        <f>VLOOKUP(F2842,'[1]SUSMB vs SHAM all proteins sum'!$B$2:$E$3214,2,FALSE)</f>
        <v>0.54456465241864005</v>
      </c>
      <c r="J2842" s="29">
        <f>VLOOKUP(F2842,'[1]SUSMB vs SHAM all proteins sum'!$B$2:$E$3214,3,FALSE)</f>
        <v>1.0550879771405699</v>
      </c>
      <c r="K2842" s="25">
        <f>VLOOKUP($E2842,[1]AllProteinsNorm!$A$1:$Q$3226,4,FALSE)</f>
        <v>605648.94445762201</v>
      </c>
      <c r="L2842" s="1">
        <f>VLOOKUP($E2842,[1]AllProteinsNorm!$A$1:$Q$3226,5,FALSE)</f>
        <v>736727.30865927297</v>
      </c>
      <c r="M2842" s="1">
        <f>VLOOKUP($E2842,[1]AllProteinsNorm!$A$1:$Q$3226,10,FALSE)</f>
        <v>621851.22778799105</v>
      </c>
      <c r="N2842" s="1">
        <f>VLOOKUP($E2842,[1]AllProteinsNorm!$A$1:$Q$3226,11,FALSE)</f>
        <v>594032.79142278095</v>
      </c>
      <c r="O2842" s="1">
        <f>VLOOKUP($E2842,[1]AllProteinsNorm!$A$1:$Q$3226,15,FALSE)</f>
        <v>805595.453511553</v>
      </c>
      <c r="P2842" s="1">
        <f>VLOOKUP($E2842,[1]AllProteinsNorm!$A$1:$Q$3226,6,FALSE)</f>
        <v>606168.92247947399</v>
      </c>
      <c r="Q2842" s="1">
        <f>VLOOKUP($E2842,[1]AllProteinsNorm!$A$1:$Q$3226,8,FALSE)</f>
        <v>623474.33416984801</v>
      </c>
      <c r="R2842" s="1">
        <f>VLOOKUP($E2842,[1]AllProteinsNorm!$A$1:$Q$3226,13,FALSE)</f>
        <v>635302.84854371997</v>
      </c>
      <c r="S2842" s="1">
        <f>VLOOKUP($E2842,[1]AllProteinsNorm!$A$1:$Q$3226,16,FALSE)</f>
        <v>717713.19147406996</v>
      </c>
      <c r="T2842" s="1">
        <f>VLOOKUP($E2842,[1]AllProteinsNorm!$A$1:$Q$3226,17,FALSE)</f>
        <v>580453.538742729</v>
      </c>
      <c r="U2842" s="1">
        <f>VLOOKUP($E2842,[1]AllProteinsNorm!$A$1:$Q$3226,3,FALSE)</f>
        <v>716321.029924731</v>
      </c>
      <c r="V2842" s="1">
        <f>VLOOKUP($E2842,[1]AllProteinsNorm!$A$1:$Q$3226,7,FALSE)</f>
        <v>600365.30057735799</v>
      </c>
      <c r="W2842" s="1">
        <f>VLOOKUP($E2842,[1]AllProteinsNorm!$A$1:$Q$3226,9,FALSE)</f>
        <v>865813.94234617997</v>
      </c>
      <c r="X2842" s="1">
        <f>VLOOKUP($E2842,[1]AllProteinsNorm!$A$1:$Q$3226,12,FALSE)</f>
        <v>676717.05834060803</v>
      </c>
      <c r="Y2842" s="29">
        <f>VLOOKUP($E2842,[1]AllProteinsNorm!$A$1:$Q$3226,14,FALSE)</f>
        <v>689017.16644813702</v>
      </c>
      <c r="Z2842" s="25">
        <f t="shared" si="328"/>
        <v>0.90023026226328973</v>
      </c>
      <c r="AA2842" s="1">
        <f t="shared" si="328"/>
        <v>1.0950637730984629</v>
      </c>
      <c r="AB2842" s="1">
        <f t="shared" si="328"/>
        <v>0.92431316689845644</v>
      </c>
      <c r="AC2842" s="1">
        <f t="shared" si="328"/>
        <v>0.88296413377624972</v>
      </c>
      <c r="AD2842" s="1">
        <f t="shared" si="328"/>
        <v>1.197428663963541</v>
      </c>
      <c r="AE2842" s="1">
        <f t="shared" si="328"/>
        <v>0.90100315216141735</v>
      </c>
      <c r="AF2842" s="1">
        <f t="shared" si="328"/>
        <v>0.92672573526366475</v>
      </c>
      <c r="AG2842" s="1">
        <f t="shared" si="328"/>
        <v>0.94430751542595304</v>
      </c>
      <c r="AH2842" s="1">
        <f t="shared" si="328"/>
        <v>1.0668013880039604</v>
      </c>
      <c r="AI2842" s="1">
        <f t="shared" si="328"/>
        <v>0.8627800744901396</v>
      </c>
      <c r="AJ2842" s="1">
        <f t="shared" si="328"/>
        <v>1.0647320936245297</v>
      </c>
      <c r="AK2842" s="1">
        <f t="shared" si="328"/>
        <v>0.89237670921153711</v>
      </c>
      <c r="AL2842" s="1">
        <f t="shared" si="328"/>
        <v>1.2869367965092726</v>
      </c>
      <c r="AM2842" s="1">
        <f t="shared" si="328"/>
        <v>1.0058651641068517</v>
      </c>
      <c r="AN2842" s="29">
        <f t="shared" si="328"/>
        <v>1.0241479162668903</v>
      </c>
      <c r="AO2842" s="1">
        <f t="shared" si="329"/>
        <v>83702.621106109276</v>
      </c>
      <c r="AP2842" s="1">
        <f t="shared" si="330"/>
        <v>46373.896243860654</v>
      </c>
      <c r="AQ2842" s="29">
        <f t="shared" si="331"/>
        <v>87046.099827517319</v>
      </c>
    </row>
    <row r="2843" spans="1:43" x14ac:dyDescent="0.2">
      <c r="A2843" s="26"/>
      <c r="E2843" s="25" t="s">
        <v>5541</v>
      </c>
      <c r="F2843" s="26" t="s">
        <v>5542</v>
      </c>
      <c r="G2843" s="1">
        <v>0.26950621378185902</v>
      </c>
      <c r="H2843" s="1">
        <v>0.88658802949339099</v>
      </c>
      <c r="I2843" s="1">
        <f>VLOOKUP(F2843,'[1]SUSMB vs SHAM all proteins sum'!$B$2:$E$3214,2,FALSE)</f>
        <v>0.49970168177700802</v>
      </c>
      <c r="J2843" s="29">
        <f>VLOOKUP(F2843,'[1]SUSMB vs SHAM all proteins sum'!$B$2:$E$3214,3,FALSE)</f>
        <v>0.92769969880574499</v>
      </c>
      <c r="K2843" s="25">
        <f>VLOOKUP($E2843,[1]AllProteinsNorm!$A$1:$Q$3226,4,FALSE)</f>
        <v>285802.94352797</v>
      </c>
      <c r="L2843" s="1">
        <f>VLOOKUP($E2843,[1]AllProteinsNorm!$A$1:$Q$3226,5,FALSE)</f>
        <v>278212.83161647501</v>
      </c>
      <c r="M2843" s="1">
        <f>VLOOKUP($E2843,[1]AllProteinsNorm!$A$1:$Q$3226,10,FALSE)</f>
        <v>320514.57282211399</v>
      </c>
      <c r="N2843" s="1">
        <f>VLOOKUP($E2843,[1]AllProteinsNorm!$A$1:$Q$3226,11,FALSE)</f>
        <v>274982.62683992699</v>
      </c>
      <c r="O2843" s="1">
        <f>VLOOKUP($E2843,[1]AllProteinsNorm!$A$1:$Q$3226,15,FALSE)</f>
        <v>309481.29873139597</v>
      </c>
      <c r="P2843" s="1">
        <f>VLOOKUP($E2843,[1]AllProteinsNorm!$A$1:$Q$3226,6,FALSE)</f>
        <v>285655.78354245197</v>
      </c>
      <c r="Q2843" s="1">
        <f>VLOOKUP($E2843,[1]AllProteinsNorm!$A$1:$Q$3226,8,FALSE)</f>
        <v>267193.40765931399</v>
      </c>
      <c r="R2843" s="1">
        <f>VLOOKUP($E2843,[1]AllProteinsNorm!$A$1:$Q$3226,13,FALSE)</f>
        <v>200888.625709705</v>
      </c>
      <c r="S2843" s="1">
        <f>VLOOKUP($E2843,[1]AllProteinsNorm!$A$1:$Q$3226,16,FALSE)</f>
        <v>348918.90809670102</v>
      </c>
      <c r="T2843" s="1">
        <f>VLOOKUP($E2843,[1]AllProteinsNorm!$A$1:$Q$3226,17,FALSE)</f>
        <v>222071.080063081</v>
      </c>
      <c r="U2843" s="1">
        <f>VLOOKUP($E2843,[1]AllProteinsNorm!$A$1:$Q$3226,3,FALSE)</f>
        <v>251882.812026239</v>
      </c>
      <c r="V2843" s="1">
        <f>VLOOKUP($E2843,[1]AllProteinsNorm!$A$1:$Q$3226,7,FALSE)</f>
        <v>291596.03285475302</v>
      </c>
      <c r="W2843" s="1">
        <f>VLOOKUP($E2843,[1]AllProteinsNorm!$A$1:$Q$3226,9,FALSE)</f>
        <v>299071.91525702598</v>
      </c>
      <c r="X2843" s="1">
        <f>VLOOKUP($E2843,[1]AllProteinsNorm!$A$1:$Q$3226,12,FALSE)</f>
        <v>192393.80529702301</v>
      </c>
      <c r="Y2843" s="29">
        <f>VLOOKUP($E2843,[1]AllProteinsNorm!$A$1:$Q$3226,14,FALSE)</f>
        <v>352631.83612037799</v>
      </c>
      <c r="Z2843" s="25">
        <f t="shared" si="328"/>
        <v>0.97278440316738168</v>
      </c>
      <c r="AA2843" s="1">
        <f t="shared" si="328"/>
        <v>0.94695002093655389</v>
      </c>
      <c r="AB2843" s="1">
        <f t="shared" si="328"/>
        <v>1.0909320022405407</v>
      </c>
      <c r="AC2843" s="1">
        <f t="shared" si="328"/>
        <v>0.93595540770103558</v>
      </c>
      <c r="AD2843" s="1">
        <f t="shared" si="328"/>
        <v>1.0533781659544883</v>
      </c>
      <c r="AE2843" s="1">
        <f t="shared" si="328"/>
        <v>0.97228351630836218</v>
      </c>
      <c r="AF2843" s="1">
        <f t="shared" si="328"/>
        <v>0.90944332620103874</v>
      </c>
      <c r="AG2843" s="1">
        <f t="shared" si="328"/>
        <v>0.6837624534297565</v>
      </c>
      <c r="AH2843" s="1">
        <f t="shared" si="328"/>
        <v>1.1876115325363901</v>
      </c>
      <c r="AI2843" s="1">
        <f t="shared" si="328"/>
        <v>0.75586094535362491</v>
      </c>
      <c r="AJ2843" s="1">
        <f t="shared" si="328"/>
        <v>0.85733081661241595</v>
      </c>
      <c r="AK2843" s="1">
        <f t="shared" si="328"/>
        <v>0.99250227896560084</v>
      </c>
      <c r="AL2843" s="1">
        <f t="shared" si="328"/>
        <v>1.0179478594451907</v>
      </c>
      <c r="AM2843" s="1">
        <f t="shared" si="328"/>
        <v>0.65484872460961852</v>
      </c>
      <c r="AN2843" s="29">
        <f t="shared" si="328"/>
        <v>1.2002491856932498</v>
      </c>
      <c r="AO2843" s="1">
        <f t="shared" si="329"/>
        <v>18003.2096443466</v>
      </c>
      <c r="AP2843" s="1">
        <f t="shared" si="330"/>
        <v>51820.847598973189</v>
      </c>
      <c r="AQ2843" s="29">
        <f t="shared" si="331"/>
        <v>53306.926375439274</v>
      </c>
    </row>
    <row r="2844" spans="1:43" x14ac:dyDescent="0.2">
      <c r="A2844" s="26"/>
      <c r="E2844" s="25" t="s">
        <v>5543</v>
      </c>
      <c r="F2844" s="26" t="s">
        <v>5544</v>
      </c>
      <c r="G2844" s="1">
        <v>0.84201963635583998</v>
      </c>
      <c r="H2844" s="1">
        <v>0.978987330907651</v>
      </c>
      <c r="I2844" s="1">
        <f>VLOOKUP(F2844,'[1]SUSMB vs SHAM all proteins sum'!$B$2:$E$3214,2,FALSE)</f>
        <v>0.54733478186673101</v>
      </c>
      <c r="J2844" s="29">
        <f>VLOOKUP(F2844,'[1]SUSMB vs SHAM all proteins sum'!$B$2:$E$3214,3,FALSE)</f>
        <v>0.91528632398952403</v>
      </c>
      <c r="K2844" s="25">
        <f>VLOOKUP($E2844,[1]AllProteinsNorm!$A$1:$Q$3226,4,FALSE)</f>
        <v>69501.527291465201</v>
      </c>
      <c r="L2844" s="1">
        <f>VLOOKUP($E2844,[1]AllProteinsNorm!$A$1:$Q$3226,5,FALSE)</f>
        <v>58126.197353525</v>
      </c>
      <c r="M2844" s="1">
        <f>VLOOKUP($E2844,[1]AllProteinsNorm!$A$1:$Q$3226,10,FALSE)</f>
        <v>87533.702344176301</v>
      </c>
      <c r="N2844" s="1">
        <f>VLOOKUP($E2844,[1]AllProteinsNorm!$A$1:$Q$3226,11,FALSE)</f>
        <v>65931.321292918001</v>
      </c>
      <c r="O2844" s="1">
        <f>VLOOKUP($E2844,[1]AllProteinsNorm!$A$1:$Q$3226,15,FALSE)</f>
        <v>88275.035308172402</v>
      </c>
      <c r="P2844" s="1">
        <f>VLOOKUP($E2844,[1]AllProteinsNorm!$A$1:$Q$3226,6,FALSE)</f>
        <v>70127.473957418595</v>
      </c>
      <c r="Q2844" s="1">
        <f>VLOOKUP($E2844,[1]AllProteinsNorm!$A$1:$Q$3226,8,FALSE)</f>
        <v>70847.177681195695</v>
      </c>
      <c r="R2844" s="1">
        <f>VLOOKUP($E2844,[1]AllProteinsNorm!$A$1:$Q$3226,13,FALSE)</f>
        <v>57495.527414677301</v>
      </c>
      <c r="S2844" s="1">
        <f>VLOOKUP($E2844,[1]AllProteinsNorm!$A$1:$Q$3226,16,FALSE)</f>
        <v>77436.1824846854</v>
      </c>
      <c r="T2844" s="1">
        <f>VLOOKUP($E2844,[1]AllProteinsNorm!$A$1:$Q$3226,17,FALSE)</f>
        <v>83669.630142151203</v>
      </c>
      <c r="U2844" s="1">
        <f>VLOOKUP($E2844,[1]AllProteinsNorm!$A$1:$Q$3226,3,FALSE)</f>
        <v>45056.897661108997</v>
      </c>
      <c r="V2844" s="1">
        <f>VLOOKUP($E2844,[1]AllProteinsNorm!$A$1:$Q$3226,7,FALSE)</f>
        <v>68714.431372424297</v>
      </c>
      <c r="W2844" s="1">
        <f>VLOOKUP($E2844,[1]AllProteinsNorm!$A$1:$Q$3226,9,FALSE)</f>
        <v>61298.907949420201</v>
      </c>
      <c r="X2844" s="1">
        <f>VLOOKUP($E2844,[1]AllProteinsNorm!$A$1:$Q$3226,12,FALSE)</f>
        <v>81794.601201997197</v>
      </c>
      <c r="Y2844" s="29">
        <f>VLOOKUP($E2844,[1]AllProteinsNorm!$A$1:$Q$3226,14,FALSE)</f>
        <v>85166.634254613906</v>
      </c>
      <c r="Z2844" s="25">
        <f t="shared" si="328"/>
        <v>0.94081739636183181</v>
      </c>
      <c r="AA2844" s="1">
        <f t="shared" si="328"/>
        <v>0.78683361050790679</v>
      </c>
      <c r="AB2844" s="1">
        <f t="shared" si="328"/>
        <v>1.1849125212457383</v>
      </c>
      <c r="AC2844" s="1">
        <f t="shared" si="328"/>
        <v>0.89248879060411279</v>
      </c>
      <c r="AD2844" s="1">
        <f t="shared" si="328"/>
        <v>1.1949476812804107</v>
      </c>
      <c r="AE2844" s="1">
        <f t="shared" si="328"/>
        <v>0.94929061321725416</v>
      </c>
      <c r="AF2844" s="1">
        <f t="shared" si="328"/>
        <v>0.9590329859383071</v>
      </c>
      <c r="AG2844" s="1">
        <f t="shared" si="328"/>
        <v>0.77829645639124856</v>
      </c>
      <c r="AH2844" s="1">
        <f t="shared" si="328"/>
        <v>1.0482259948608035</v>
      </c>
      <c r="AI2844" s="1">
        <f t="shared" si="328"/>
        <v>1.1326059534602875</v>
      </c>
      <c r="AJ2844" s="1">
        <f t="shared" si="328"/>
        <v>0.60991916001925917</v>
      </c>
      <c r="AK2844" s="1">
        <f t="shared" si="328"/>
        <v>0.93016275952005945</v>
      </c>
      <c r="AL2844" s="1">
        <f t="shared" si="328"/>
        <v>0.82978146271440456</v>
      </c>
      <c r="AM2844" s="1">
        <f t="shared" si="328"/>
        <v>1.1072243551799947</v>
      </c>
      <c r="AN2844" s="29">
        <f t="shared" si="328"/>
        <v>1.152870364420981</v>
      </c>
      <c r="AO2844" s="1">
        <f t="shared" si="329"/>
        <v>12034.743336850815</v>
      </c>
      <c r="AP2844" s="1">
        <f t="shared" si="330"/>
        <v>8728.2468927911959</v>
      </c>
      <c r="AQ2844" s="29">
        <f t="shared" si="331"/>
        <v>14532.446247541104</v>
      </c>
    </row>
    <row r="2845" spans="1:43" x14ac:dyDescent="0.2">
      <c r="A2845" s="26"/>
      <c r="E2845" s="25" t="s">
        <v>5545</v>
      </c>
      <c r="F2845" s="26" t="s">
        <v>5546</v>
      </c>
      <c r="G2845" s="43">
        <v>2.5431195578095402E-2</v>
      </c>
      <c r="H2845" s="1">
        <v>1.1437104089824299</v>
      </c>
      <c r="I2845" s="1">
        <f>VLOOKUP(F2845,'[1]SUSMB vs SHAM all proteins sum'!$B$2:$E$3214,2,FALSE)</f>
        <v>0.57091074610577197</v>
      </c>
      <c r="J2845" s="29">
        <f>VLOOKUP(F2845,'[1]SUSMB vs SHAM all proteins sum'!$B$2:$E$3214,3,FALSE)</f>
        <v>1.03441333938712</v>
      </c>
      <c r="K2845" s="25">
        <f>VLOOKUP($E2845,[1]AllProteinsNorm!$A$1:$Q$3226,4,FALSE)</f>
        <v>4690009.9572243197</v>
      </c>
      <c r="L2845" s="1">
        <f>VLOOKUP($E2845,[1]AllProteinsNorm!$A$1:$Q$3226,5,FALSE)</f>
        <v>4464912.5493577104</v>
      </c>
      <c r="M2845" s="1">
        <f>VLOOKUP($E2845,[1]AllProteinsNorm!$A$1:$Q$3226,10,FALSE)</f>
        <v>5140271.1381663196</v>
      </c>
      <c r="N2845" s="1">
        <f>VLOOKUP($E2845,[1]AllProteinsNorm!$A$1:$Q$3226,11,FALSE)</f>
        <v>4626388.8236442003</v>
      </c>
      <c r="O2845" s="1">
        <f>VLOOKUP($E2845,[1]AllProteinsNorm!$A$1:$Q$3226,15,FALSE)</f>
        <v>5691092.60950932</v>
      </c>
      <c r="P2845" s="1">
        <f>VLOOKUP($E2845,[1]AllProteinsNorm!$A$1:$Q$3226,6,FALSE)</f>
        <v>5260982.7454475304</v>
      </c>
      <c r="Q2845" s="1">
        <f>VLOOKUP($E2845,[1]AllProteinsNorm!$A$1:$Q$3226,8,FALSE)</f>
        <v>5897229.2375109596</v>
      </c>
      <c r="R2845" s="1">
        <f>VLOOKUP($E2845,[1]AllProteinsNorm!$A$1:$Q$3226,13,FALSE)</f>
        <v>5397176.8624293804</v>
      </c>
      <c r="S2845" s="1">
        <f>VLOOKUP($E2845,[1]AllProteinsNorm!$A$1:$Q$3226,16,FALSE)</f>
        <v>5781563.1756306002</v>
      </c>
      <c r="T2845" s="1">
        <f>VLOOKUP($E2845,[1]AllProteinsNorm!$A$1:$Q$3226,17,FALSE)</f>
        <v>5728805.63556307</v>
      </c>
      <c r="U2845" s="1">
        <f>VLOOKUP($E2845,[1]AllProteinsNorm!$A$1:$Q$3226,3,FALSE)</f>
        <v>5768667.5016243802</v>
      </c>
      <c r="V2845" s="1">
        <f>VLOOKUP($E2845,[1]AllProteinsNorm!$A$1:$Q$3226,7,FALSE)</f>
        <v>4684995.9265427003</v>
      </c>
      <c r="W2845" s="1">
        <f>VLOOKUP($E2845,[1]AllProteinsNorm!$A$1:$Q$3226,9,FALSE)</f>
        <v>5161277.6452947697</v>
      </c>
      <c r="X2845" s="1">
        <f>VLOOKUP($E2845,[1]AllProteinsNorm!$A$1:$Q$3226,12,FALSE)</f>
        <v>5046881.4397402899</v>
      </c>
      <c r="Y2845" s="29">
        <f>VLOOKUP($E2845,[1]AllProteinsNorm!$A$1:$Q$3226,14,FALSE)</f>
        <v>4767778.2135768402</v>
      </c>
      <c r="Z2845" s="25">
        <f t="shared" ref="Z2845:AN2861" si="332">K2845/AVERAGE($K2845:$O2845)</f>
        <v>0.95276314792681283</v>
      </c>
      <c r="AA2845" s="1">
        <f t="shared" si="332"/>
        <v>0.90703520345223809</v>
      </c>
      <c r="AB2845" s="1">
        <f t="shared" si="332"/>
        <v>1.0442325187930175</v>
      </c>
      <c r="AC2845" s="1">
        <f t="shared" si="332"/>
        <v>0.93983868250833413</v>
      </c>
      <c r="AD2845" s="1">
        <f t="shared" si="332"/>
        <v>1.1561304473195977</v>
      </c>
      <c r="AE2845" s="1">
        <f t="shared" si="332"/>
        <v>1.0687547633071033</v>
      </c>
      <c r="AF2845" s="1">
        <f t="shared" si="332"/>
        <v>1.1980065593938021</v>
      </c>
      <c r="AG2845" s="1">
        <f t="shared" si="332"/>
        <v>1.096422238815308</v>
      </c>
      <c r="AH2845" s="1">
        <f t="shared" si="332"/>
        <v>1.1745093041149135</v>
      </c>
      <c r="AI2845" s="1">
        <f t="shared" si="332"/>
        <v>1.1637917490542493</v>
      </c>
      <c r="AJ2845" s="1">
        <f t="shared" si="332"/>
        <v>1.1718895819665889</v>
      </c>
      <c r="AK2845" s="1">
        <f t="shared" si="332"/>
        <v>0.95174456082367398</v>
      </c>
      <c r="AL2845" s="1">
        <f t="shared" si="332"/>
        <v>1.0484999352891851</v>
      </c>
      <c r="AM2845" s="1">
        <f t="shared" si="332"/>
        <v>1.0252606479723041</v>
      </c>
      <c r="AN2845" s="29">
        <f t="shared" si="332"/>
        <v>0.96856156400844062</v>
      </c>
      <c r="AO2845" s="1">
        <f t="shared" si="329"/>
        <v>444809.75385396148</v>
      </c>
      <c r="AP2845" s="1">
        <f t="shared" si="330"/>
        <v>242118.32159821622</v>
      </c>
      <c r="AQ2845" s="29">
        <f t="shared" si="331"/>
        <v>383484.35269561247</v>
      </c>
    </row>
    <row r="2846" spans="1:43" x14ac:dyDescent="0.2">
      <c r="A2846" s="26"/>
      <c r="E2846" s="25" t="s">
        <v>5547</v>
      </c>
      <c r="F2846" s="26" t="s">
        <v>5548</v>
      </c>
      <c r="G2846" s="43">
        <v>1.03567131581324E-2</v>
      </c>
      <c r="H2846" s="1">
        <v>1.1295151428547301</v>
      </c>
      <c r="I2846" s="1">
        <f>VLOOKUP(F2846,'[1]SUSMB vs SHAM all proteins sum'!$B$2:$E$3214,2,FALSE)</f>
        <v>0.80206488109004104</v>
      </c>
      <c r="J2846" s="29">
        <f>VLOOKUP(F2846,'[1]SUSMB vs SHAM all proteins sum'!$B$2:$E$3214,3,FALSE)</f>
        <v>1.0138589360350301</v>
      </c>
      <c r="K2846" s="25">
        <f>VLOOKUP($E2846,[1]AllProteinsNorm!$A$1:$Q$3226,4,FALSE)</f>
        <v>2693775.5736810402</v>
      </c>
      <c r="L2846" s="1">
        <f>VLOOKUP($E2846,[1]AllProteinsNorm!$A$1:$Q$3226,5,FALSE)</f>
        <v>2737452.1379295802</v>
      </c>
      <c r="M2846" s="1">
        <f>VLOOKUP($E2846,[1]AllProteinsNorm!$A$1:$Q$3226,10,FALSE)</f>
        <v>2895436.8994271099</v>
      </c>
      <c r="N2846" s="1">
        <f>VLOOKUP($E2846,[1]AllProteinsNorm!$A$1:$Q$3226,11,FALSE)</f>
        <v>2552613.5341771501</v>
      </c>
      <c r="O2846" s="1">
        <f>VLOOKUP($E2846,[1]AllProteinsNorm!$A$1:$Q$3226,15,FALSE)</f>
        <v>2950421.7225823202</v>
      </c>
      <c r="P2846" s="1">
        <f>VLOOKUP($E2846,[1]AllProteinsNorm!$A$1:$Q$3226,6,FALSE)</f>
        <v>3090942.0961751002</v>
      </c>
      <c r="Q2846" s="1">
        <f>VLOOKUP($E2846,[1]AllProteinsNorm!$A$1:$Q$3226,8,FALSE)</f>
        <v>3321540.61011677</v>
      </c>
      <c r="R2846" s="1">
        <f>VLOOKUP($E2846,[1]AllProteinsNorm!$A$1:$Q$3226,13,FALSE)</f>
        <v>3228010.1601631399</v>
      </c>
      <c r="S2846" s="1">
        <f>VLOOKUP($E2846,[1]AllProteinsNorm!$A$1:$Q$3226,16,FALSE)</f>
        <v>2852234.4397736201</v>
      </c>
      <c r="T2846" s="1">
        <f>VLOOKUP($E2846,[1]AllProteinsNorm!$A$1:$Q$3226,17,FALSE)</f>
        <v>3127526.18339783</v>
      </c>
      <c r="U2846" s="1">
        <f>VLOOKUP($E2846,[1]AllProteinsNorm!$A$1:$Q$3226,3,FALSE)</f>
        <v>3139663.5300165201</v>
      </c>
      <c r="V2846" s="1">
        <f>VLOOKUP($E2846,[1]AllProteinsNorm!$A$1:$Q$3226,7,FALSE)</f>
        <v>3001689.9510498899</v>
      </c>
      <c r="W2846" s="1">
        <f>VLOOKUP($E2846,[1]AllProteinsNorm!$A$1:$Q$3226,9,FALSE)</f>
        <v>2663959.5235329298</v>
      </c>
      <c r="X2846" s="1">
        <f>VLOOKUP($E2846,[1]AllProteinsNorm!$A$1:$Q$3226,12,FALSE)</f>
        <v>2844520.1193281501</v>
      </c>
      <c r="Y2846" s="29">
        <f>VLOOKUP($E2846,[1]AllProteinsNorm!$A$1:$Q$3226,14,FALSE)</f>
        <v>2412088.8979243999</v>
      </c>
      <c r="Z2846" s="25">
        <f t="shared" si="332"/>
        <v>0.97390962907067979</v>
      </c>
      <c r="AA2846" s="1">
        <f t="shared" si="332"/>
        <v>0.98970048666920296</v>
      </c>
      <c r="AB2846" s="1">
        <f t="shared" si="332"/>
        <v>1.0468184151158648</v>
      </c>
      <c r="AC2846" s="1">
        <f t="shared" si="332"/>
        <v>0.92287380007464015</v>
      </c>
      <c r="AD2846" s="1">
        <f t="shared" si="332"/>
        <v>1.0666976690696124</v>
      </c>
      <c r="AE2846" s="1">
        <f t="shared" si="332"/>
        <v>1.1175015096937988</v>
      </c>
      <c r="AF2846" s="1">
        <f t="shared" si="332"/>
        <v>1.2008722683313828</v>
      </c>
      <c r="AG2846" s="1">
        <f t="shared" si="332"/>
        <v>1.1670571997298516</v>
      </c>
      <c r="AH2846" s="1">
        <f t="shared" si="332"/>
        <v>1.0311989656460727</v>
      </c>
      <c r="AI2846" s="1">
        <f t="shared" si="332"/>
        <v>1.1307281478610944</v>
      </c>
      <c r="AJ2846" s="1">
        <f t="shared" si="332"/>
        <v>1.1351162932057928</v>
      </c>
      <c r="AK2846" s="1">
        <f t="shared" si="332"/>
        <v>1.0852332226093349</v>
      </c>
      <c r="AL2846" s="1">
        <f t="shared" si="332"/>
        <v>0.96312991207279408</v>
      </c>
      <c r="AM2846" s="1">
        <f t="shared" si="332"/>
        <v>1.0284099244813281</v>
      </c>
      <c r="AN2846" s="29">
        <f t="shared" si="332"/>
        <v>0.87206841832519044</v>
      </c>
      <c r="AO2846" s="1">
        <f t="shared" si="329"/>
        <v>143059.70547986391</v>
      </c>
      <c r="AP2846" s="1">
        <f t="shared" si="330"/>
        <v>157988.71599635159</v>
      </c>
      <c r="AQ2846" s="29">
        <f t="shared" si="331"/>
        <v>255439.76119454548</v>
      </c>
    </row>
    <row r="2847" spans="1:43" x14ac:dyDescent="0.2">
      <c r="A2847" s="26"/>
      <c r="E2847" s="25" t="s">
        <v>5549</v>
      </c>
      <c r="F2847" s="26" t="s">
        <v>5550</v>
      </c>
      <c r="G2847" s="1">
        <v>0.272014198703596</v>
      </c>
      <c r="H2847" s="1">
        <v>0.84496431936531702</v>
      </c>
      <c r="I2847" s="1">
        <f>VLOOKUP(F2847,'[1]SUSMB vs SHAM all proteins sum'!$B$2:$E$3214,2,FALSE)</f>
        <v>0.41783070794268601</v>
      </c>
      <c r="J2847" s="29">
        <f>VLOOKUP(F2847,'[1]SUSMB vs SHAM all proteins sum'!$B$2:$E$3214,3,FALSE)</f>
        <v>0.86639678356735295</v>
      </c>
      <c r="K2847" s="25">
        <f>VLOOKUP($E2847,[1]AllProteinsNorm!$A$1:$Q$3226,4,FALSE)</f>
        <v>125523.840452309</v>
      </c>
      <c r="L2847" s="1">
        <f>VLOOKUP($E2847,[1]AllProteinsNorm!$A$1:$Q$3226,5,FALSE)</f>
        <v>83589.976139066406</v>
      </c>
      <c r="M2847" s="1">
        <f>VLOOKUP($E2847,[1]AllProteinsNorm!$A$1:$Q$3226,10,FALSE)</f>
        <v>133518.881311309</v>
      </c>
      <c r="N2847" s="1">
        <f>VLOOKUP($E2847,[1]AllProteinsNorm!$A$1:$Q$3226,11,FALSE)</f>
        <v>137142.64154339401</v>
      </c>
      <c r="O2847" s="1">
        <f>VLOOKUP($E2847,[1]AllProteinsNorm!$A$1:$Q$3226,15,FALSE)</f>
        <v>186766.47852716799</v>
      </c>
      <c r="P2847" s="1">
        <f>VLOOKUP($E2847,[1]AllProteinsNorm!$A$1:$Q$3226,6,FALSE)</f>
        <v>94356.626425501599</v>
      </c>
      <c r="Q2847" s="1">
        <f>VLOOKUP($E2847,[1]AllProteinsNorm!$A$1:$Q$3226,8,FALSE)</f>
        <v>93382.409319247701</v>
      </c>
      <c r="R2847" s="1">
        <f>VLOOKUP($E2847,[1]AllProteinsNorm!$A$1:$Q$3226,13,FALSE)</f>
        <v>119689.378007266</v>
      </c>
      <c r="S2847" s="1">
        <f>VLOOKUP($E2847,[1]AllProteinsNorm!$A$1:$Q$3226,16,FALSE)</f>
        <v>124398.752444614</v>
      </c>
      <c r="T2847" s="1">
        <f>VLOOKUP($E2847,[1]AllProteinsNorm!$A$1:$Q$3226,17,FALSE)</f>
        <v>117808.67764109399</v>
      </c>
      <c r="U2847" s="1">
        <f>VLOOKUP($E2847,[1]AllProteinsNorm!$A$1:$Q$3226,3,FALSE)</f>
        <v>101557.28481812</v>
      </c>
      <c r="V2847" s="1">
        <f>VLOOKUP($E2847,[1]AllProteinsNorm!$A$1:$Q$3226,7,FALSE)</f>
        <v>77865.854229564095</v>
      </c>
      <c r="W2847" s="1">
        <f>VLOOKUP($E2847,[1]AllProteinsNorm!$A$1:$Q$3226,9,FALSE)</f>
        <v>141926.88136403801</v>
      </c>
      <c r="X2847" s="1">
        <f>VLOOKUP($E2847,[1]AllProteinsNorm!$A$1:$Q$3226,12,FALSE)</f>
        <v>115931.69932833</v>
      </c>
      <c r="Y2847" s="29">
        <f>VLOOKUP($E2847,[1]AllProteinsNorm!$A$1:$Q$3226,14,FALSE)</f>
        <v>134633.67675307501</v>
      </c>
      <c r="Z2847" s="25">
        <f t="shared" si="332"/>
        <v>0.94160514064960943</v>
      </c>
      <c r="AA2847" s="1">
        <f t="shared" si="332"/>
        <v>0.62704224915128681</v>
      </c>
      <c r="AB2847" s="1">
        <f t="shared" si="332"/>
        <v>1.0015791786125277</v>
      </c>
      <c r="AC2847" s="1">
        <f t="shared" si="332"/>
        <v>1.0287624710509808</v>
      </c>
      <c r="AD2847" s="1">
        <f t="shared" si="332"/>
        <v>1.4010109605355956</v>
      </c>
      <c r="AE2847" s="1">
        <f t="shared" si="332"/>
        <v>0.70780725140705936</v>
      </c>
      <c r="AF2847" s="1">
        <f t="shared" si="332"/>
        <v>0.70049925451936068</v>
      </c>
      <c r="AG2847" s="1">
        <f t="shared" si="332"/>
        <v>0.89783847599544075</v>
      </c>
      <c r="AH2847" s="1">
        <f t="shared" si="332"/>
        <v>0.933165400056018</v>
      </c>
      <c r="AI2847" s="1">
        <f t="shared" si="332"/>
        <v>0.88373058122080639</v>
      </c>
      <c r="AJ2847" s="1">
        <f t="shared" si="332"/>
        <v>0.7618223049149806</v>
      </c>
      <c r="AK2847" s="1">
        <f t="shared" si="332"/>
        <v>0.58410329352125867</v>
      </c>
      <c r="AL2847" s="1">
        <f t="shared" si="332"/>
        <v>1.0646509906579835</v>
      </c>
      <c r="AM2847" s="1">
        <f t="shared" si="332"/>
        <v>0.86965060707551334</v>
      </c>
      <c r="AN2847" s="29">
        <f t="shared" si="332"/>
        <v>1.009941710502543</v>
      </c>
      <c r="AO2847" s="1">
        <f t="shared" si="329"/>
        <v>32878.66453788153</v>
      </c>
      <c r="AP2847" s="1">
        <f t="shared" si="330"/>
        <v>13289.217430034836</v>
      </c>
      <c r="AQ2847" s="29">
        <f t="shared" si="331"/>
        <v>23104.781688117426</v>
      </c>
    </row>
    <row r="2848" spans="1:43" x14ac:dyDescent="0.2">
      <c r="A2848" s="26"/>
      <c r="E2848" s="25" t="s">
        <v>5551</v>
      </c>
      <c r="F2848" s="26" t="s">
        <v>5552</v>
      </c>
      <c r="G2848" s="1">
        <v>0.25981879028277799</v>
      </c>
      <c r="H2848" s="1">
        <v>0.697415360672476</v>
      </c>
      <c r="I2848" s="1">
        <f>VLOOKUP(F2848,'[1]SUSMB vs SHAM all proteins sum'!$B$2:$E$3214,2,FALSE)</f>
        <v>0.86765809087261803</v>
      </c>
      <c r="J2848" s="29">
        <f>VLOOKUP(F2848,'[1]SUSMB vs SHAM all proteins sum'!$B$2:$E$3214,3,FALSE)</f>
        <v>0.95275681185224803</v>
      </c>
      <c r="K2848" s="25">
        <f>VLOOKUP($E2848,[1]AllProteinsNorm!$A$1:$Q$3226,4,FALSE)</f>
        <v>154096.354100948</v>
      </c>
      <c r="L2848" s="1">
        <f>VLOOKUP($E2848,[1]AllProteinsNorm!$A$1:$Q$3226,5,FALSE)</f>
        <v>40930.758591458798</v>
      </c>
      <c r="M2848" s="1">
        <f>VLOOKUP($E2848,[1]AllProteinsNorm!$A$1:$Q$3226,10,FALSE)</f>
        <v>53849.741487750798</v>
      </c>
      <c r="N2848" s="1">
        <f>VLOOKUP($E2848,[1]AllProteinsNorm!$A$1:$Q$3226,11,FALSE)</f>
        <v>51365.068186844997</v>
      </c>
      <c r="O2848" s="1">
        <f>VLOOKUP($E2848,[1]AllProteinsNorm!$A$1:$Q$3226,15,FALSE)</f>
        <v>52516.591104806401</v>
      </c>
      <c r="P2848" s="1">
        <f>VLOOKUP($E2848,[1]AllProteinsNorm!$A$1:$Q$3226,6,FALSE)</f>
        <v>53837.278267339003</v>
      </c>
      <c r="Q2848" s="1">
        <f>VLOOKUP($E2848,[1]AllProteinsNorm!$A$1:$Q$3226,8,FALSE)</f>
        <v>21430.723754808601</v>
      </c>
      <c r="R2848" s="1">
        <f>VLOOKUP($E2848,[1]AllProteinsNorm!$A$1:$Q$3226,13,FALSE)</f>
        <v>41902.3640083969</v>
      </c>
      <c r="S2848" s="1">
        <f>VLOOKUP($E2848,[1]AllProteinsNorm!$A$1:$Q$3226,16,FALSE)</f>
        <v>52515.361337668801</v>
      </c>
      <c r="T2848" s="1">
        <f>VLOOKUP($E2848,[1]AllProteinsNorm!$A$1:$Q$3226,17,FALSE)</f>
        <v>59539.187252099902</v>
      </c>
      <c r="U2848" s="1">
        <f>VLOOKUP($E2848,[1]AllProteinsNorm!$A$1:$Q$3226,3,FALSE)</f>
        <v>52144.7758323616</v>
      </c>
      <c r="V2848" s="1">
        <f>VLOOKUP($E2848,[1]AllProteinsNorm!$A$1:$Q$3226,7,FALSE)</f>
        <v>35035.207852991298</v>
      </c>
      <c r="W2848" s="1">
        <f>VLOOKUP($E2848,[1]AllProteinsNorm!$A$1:$Q$3226,9,FALSE)</f>
        <v>90899.6321902645</v>
      </c>
      <c r="X2848" s="1">
        <f>VLOOKUP($E2848,[1]AllProteinsNorm!$A$1:$Q$3226,12,FALSE)</f>
        <v>66746.484778359998</v>
      </c>
      <c r="Y2848" s="29">
        <f>VLOOKUP($E2848,[1]AllProteinsNorm!$A$1:$Q$3226,14,FALSE)</f>
        <v>64892.493437379999</v>
      </c>
      <c r="Z2848" s="25">
        <f t="shared" si="332"/>
        <v>2.184162085619838</v>
      </c>
      <c r="AA2848" s="1">
        <f t="shared" si="332"/>
        <v>0.58015266858654879</v>
      </c>
      <c r="AB2848" s="1">
        <f t="shared" si="332"/>
        <v>0.76326636255731717</v>
      </c>
      <c r="AC2848" s="1">
        <f t="shared" si="332"/>
        <v>0.72804859734377303</v>
      </c>
      <c r="AD2848" s="1">
        <f t="shared" si="332"/>
        <v>0.74437028589252341</v>
      </c>
      <c r="AE2848" s="1">
        <f t="shared" si="332"/>
        <v>0.76308970884187399</v>
      </c>
      <c r="AF2848" s="1">
        <f t="shared" si="332"/>
        <v>0.30375912892774531</v>
      </c>
      <c r="AG2848" s="1">
        <f t="shared" si="332"/>
        <v>0.59392420605244389</v>
      </c>
      <c r="AH2848" s="1">
        <f t="shared" si="332"/>
        <v>0.74435285517022132</v>
      </c>
      <c r="AI2848" s="1">
        <f t="shared" si="332"/>
        <v>0.84390858020862525</v>
      </c>
      <c r="AJ2848" s="1">
        <f t="shared" si="332"/>
        <v>0.73910017534599903</v>
      </c>
      <c r="AK2848" s="1">
        <f t="shared" si="332"/>
        <v>0.49658911854711579</v>
      </c>
      <c r="AL2848" s="1">
        <f t="shared" si="332"/>
        <v>1.2884116005541681</v>
      </c>
      <c r="AM2848" s="1">
        <f t="shared" si="332"/>
        <v>0.94606483230480709</v>
      </c>
      <c r="AN2848" s="29">
        <f t="shared" si="332"/>
        <v>0.91978635467526348</v>
      </c>
      <c r="AO2848" s="1">
        <f t="shared" si="329"/>
        <v>42022.510182318241</v>
      </c>
      <c r="AP2848" s="1">
        <f t="shared" si="330"/>
        <v>13472.210359926568</v>
      </c>
      <c r="AQ2848" s="29">
        <f t="shared" si="331"/>
        <v>18386.37537872959</v>
      </c>
    </row>
    <row r="2849" spans="1:43" x14ac:dyDescent="0.2">
      <c r="A2849" s="26"/>
      <c r="E2849" s="25" t="s">
        <v>5553</v>
      </c>
      <c r="F2849" s="26" t="s">
        <v>5554</v>
      </c>
      <c r="G2849" s="1">
        <v>0.48962824814674299</v>
      </c>
      <c r="H2849" s="1">
        <v>1.34550358010603</v>
      </c>
      <c r="I2849" s="1">
        <f>VLOOKUP(F2849,'[1]SUSMB vs SHAM all proteins sum'!$B$2:$E$3214,2,FALSE)</f>
        <v>8.6841849374664298E-2</v>
      </c>
      <c r="J2849" s="29">
        <f>VLOOKUP(F2849,'[1]SUSMB vs SHAM all proteins sum'!$B$2:$E$3214,3,FALSE)</f>
        <v>1.8279933052189401</v>
      </c>
      <c r="K2849" s="25">
        <f>VLOOKUP($E2849,[1]AllProteinsNorm!$A$1:$Q$3226,4,FALSE)</f>
        <v>15353.9902582183</v>
      </c>
      <c r="L2849" s="1">
        <f>VLOOKUP($E2849,[1]AllProteinsNorm!$A$1:$Q$3226,5,FALSE)</f>
        <v>4209.8278951225302</v>
      </c>
      <c r="M2849" s="1">
        <f>VLOOKUP($E2849,[1]AllProteinsNorm!$A$1:$Q$3226,10,FALSE)</f>
        <v>7628.1536430874103</v>
      </c>
      <c r="N2849" s="1">
        <f>VLOOKUP($E2849,[1]AllProteinsNorm!$A$1:$Q$3226,11,FALSE)</f>
        <v>16903.368254838999</v>
      </c>
      <c r="O2849" s="1">
        <f>VLOOKUP($E2849,[1]AllProteinsNorm!$A$1:$Q$3226,15,FALSE)</f>
        <v>8009.1311917591102</v>
      </c>
      <c r="P2849" s="1">
        <f>VLOOKUP($E2849,[1]AllProteinsNorm!$A$1:$Q$3226,6,FALSE)</f>
        <v>17367.616959919698</v>
      </c>
      <c r="Q2849" s="1">
        <f>VLOOKUP($E2849,[1]AllProteinsNorm!$A$1:$Q$3226,8,FALSE)</f>
        <v>35916.215076411398</v>
      </c>
      <c r="R2849" s="1">
        <f>VLOOKUP($E2849,[1]AllProteinsNorm!$A$1:$Q$3226,13,FALSE)</f>
        <v>10790.713571574201</v>
      </c>
      <c r="S2849" s="1">
        <f>VLOOKUP($E2849,[1]AllProteinsNorm!$A$1:$Q$3226,16,FALSE)</f>
        <v>6226.1874432572804</v>
      </c>
      <c r="T2849" s="1">
        <f>VLOOKUP($E2849,[1]AllProteinsNorm!$A$1:$Q$3226,17,FALSE)</f>
        <v>7024.0053095391904</v>
      </c>
      <c r="U2849" s="1">
        <f>VLOOKUP($E2849,[1]AllProteinsNorm!$A$1:$Q$3226,3,FALSE)</f>
        <v>28739.028258171398</v>
      </c>
      <c r="V2849" s="1">
        <f>VLOOKUP($E2849,[1]AllProteinsNorm!$A$1:$Q$3226,7,FALSE)</f>
        <v>19276.5534456239</v>
      </c>
      <c r="W2849" s="1">
        <f>VLOOKUP($E2849,[1]AllProteinsNorm!$A$1:$Q$3226,9,FALSE)</f>
        <v>16804.1681887618</v>
      </c>
      <c r="X2849" s="1">
        <f>VLOOKUP($E2849,[1]AllProteinsNorm!$A$1:$Q$3226,12,FALSE)</f>
        <v>14976.580990931199</v>
      </c>
      <c r="Y2849" s="29">
        <f>VLOOKUP($E2849,[1]AllProteinsNorm!$A$1:$Q$3226,14,FALSE)</f>
        <v>9772.4967291749708</v>
      </c>
      <c r="Z2849" s="25">
        <f t="shared" si="332"/>
        <v>1.4733850945923643</v>
      </c>
      <c r="AA2849" s="1">
        <f t="shared" si="332"/>
        <v>0.4039795237041171</v>
      </c>
      <c r="AB2849" s="1">
        <f t="shared" si="332"/>
        <v>0.73200566679854384</v>
      </c>
      <c r="AC2849" s="1">
        <f t="shared" si="332"/>
        <v>1.6220650408290385</v>
      </c>
      <c r="AD2849" s="1">
        <f t="shared" si="332"/>
        <v>0.76856467407593654</v>
      </c>
      <c r="AE2849" s="1">
        <f t="shared" si="332"/>
        <v>1.6666148360774486</v>
      </c>
      <c r="AF2849" s="1">
        <f t="shared" si="332"/>
        <v>3.4465578691788776</v>
      </c>
      <c r="AG2849" s="1">
        <f t="shared" si="332"/>
        <v>1.0354882521736009</v>
      </c>
      <c r="AH2849" s="1">
        <f t="shared" si="332"/>
        <v>0.59747151201448878</v>
      </c>
      <c r="AI2849" s="1">
        <f t="shared" si="332"/>
        <v>0.67403095569070592</v>
      </c>
      <c r="AJ2849" s="1">
        <f t="shared" si="332"/>
        <v>2.7578274543969989</v>
      </c>
      <c r="AK2849" s="1">
        <f t="shared" si="332"/>
        <v>1.8497983940489435</v>
      </c>
      <c r="AL2849" s="1">
        <f t="shared" si="332"/>
        <v>1.6125456978906456</v>
      </c>
      <c r="AM2849" s="1">
        <f t="shared" si="332"/>
        <v>1.4371685033590724</v>
      </c>
      <c r="AN2849" s="29">
        <f t="shared" si="332"/>
        <v>0.9377790903580967</v>
      </c>
      <c r="AO2849" s="1">
        <f t="shared" si="329"/>
        <v>4869.3172388128041</v>
      </c>
      <c r="AP2849" s="1">
        <f t="shared" si="330"/>
        <v>10957.437216996501</v>
      </c>
      <c r="AQ2849" s="29">
        <f t="shared" si="331"/>
        <v>6247.9119872229621</v>
      </c>
    </row>
    <row r="2850" spans="1:43" x14ac:dyDescent="0.2">
      <c r="A2850" s="26"/>
      <c r="E2850" s="25" t="s">
        <v>5555</v>
      </c>
      <c r="F2850" s="26" t="s">
        <v>5556</v>
      </c>
      <c r="G2850" s="1">
        <v>0.34792444895307301</v>
      </c>
      <c r="H2850" s="1">
        <v>1.3796034687477301</v>
      </c>
      <c r="I2850" s="1">
        <f>VLOOKUP(F2850,'[1]SUSMB vs SHAM all proteins sum'!$B$2:$E$3214,2,FALSE)</f>
        <v>0.95472270402562798</v>
      </c>
      <c r="J2850" s="29">
        <f>VLOOKUP(F2850,'[1]SUSMB vs SHAM all proteins sum'!$B$2:$E$3214,3,FALSE)</f>
        <v>0.98121112064063398</v>
      </c>
      <c r="K2850" s="25">
        <f>VLOOKUP($E2850,[1]AllProteinsNorm!$A$1:$Q$3226,4,FALSE)</f>
        <v>13159.334261543299</v>
      </c>
      <c r="L2850" s="1">
        <f>VLOOKUP($E2850,[1]AllProteinsNorm!$A$1:$Q$3226,5,FALSE)</f>
        <v>67958.642629484006</v>
      </c>
      <c r="M2850" s="1">
        <f>VLOOKUP($E2850,[1]AllProteinsNorm!$A$1:$Q$3226,10,FALSE)</f>
        <v>69423.902116396595</v>
      </c>
      <c r="N2850" s="1">
        <f>VLOOKUP($E2850,[1]AllProteinsNorm!$A$1:$Q$3226,11,FALSE)</f>
        <v>54151.5932217593</v>
      </c>
      <c r="O2850" s="1">
        <f>VLOOKUP($E2850,[1]AllProteinsNorm!$A$1:$Q$3226,15,FALSE)</f>
        <v>50658.993387525603</v>
      </c>
      <c r="P2850" s="1">
        <f>VLOOKUP($E2850,[1]AllProteinsNorm!$A$1:$Q$3226,6,FALSE)</f>
        <v>55619.5287421635</v>
      </c>
      <c r="Q2850" s="1">
        <f>VLOOKUP($E2850,[1]AllProteinsNorm!$A$1:$Q$3226,8,FALSE)</f>
        <v>48668.588271382003</v>
      </c>
      <c r="R2850" s="1">
        <f>VLOOKUP($E2850,[1]AllProteinsNorm!$A$1:$Q$3226,13,FALSE)</f>
        <v>66155.739986115499</v>
      </c>
      <c r="S2850" s="1">
        <f>VLOOKUP($E2850,[1]AllProteinsNorm!$A$1:$Q$3226,16,FALSE)</f>
        <v>57145.831445070697</v>
      </c>
      <c r="T2850" s="1">
        <f>VLOOKUP($E2850,[1]AllProteinsNorm!$A$1:$Q$3226,17,FALSE)</f>
        <v>83176.123683348298</v>
      </c>
      <c r="U2850" s="1">
        <f>VLOOKUP($E2850,[1]AllProteinsNorm!$A$1:$Q$3226,3,FALSE)</f>
        <v>37700.032094869202</v>
      </c>
      <c r="V2850" s="1">
        <f>VLOOKUP($E2850,[1]AllProteinsNorm!$A$1:$Q$3226,7,FALSE)</f>
        <v>44864.429678487599</v>
      </c>
      <c r="W2850" s="1">
        <f>VLOOKUP($E2850,[1]AllProteinsNorm!$A$1:$Q$3226,9,FALSE)</f>
        <v>56140.611822767904</v>
      </c>
      <c r="X2850" s="1">
        <f>VLOOKUP($E2850,[1]AllProteinsNorm!$A$1:$Q$3226,12,FALSE)</f>
        <v>32964.5158403893</v>
      </c>
      <c r="Y2850" s="29">
        <f>VLOOKUP($E2850,[1]AllProteinsNorm!$A$1:$Q$3226,14,FALSE)</f>
        <v>49488.013828935203</v>
      </c>
      <c r="Z2850" s="25">
        <f t="shared" si="332"/>
        <v>0.25767000584391908</v>
      </c>
      <c r="AA2850" s="1">
        <f t="shared" si="332"/>
        <v>1.3306831102130776</v>
      </c>
      <c r="AB2850" s="1">
        <f t="shared" si="332"/>
        <v>1.3593740312772977</v>
      </c>
      <c r="AC2850" s="1">
        <f t="shared" si="332"/>
        <v>1.0603303377348696</v>
      </c>
      <c r="AD2850" s="1">
        <f t="shared" si="332"/>
        <v>0.99194251493083629</v>
      </c>
      <c r="AE2850" s="1">
        <f t="shared" si="332"/>
        <v>1.0890736576174278</v>
      </c>
      <c r="AF2850" s="1">
        <f t="shared" si="332"/>
        <v>0.95296883376162334</v>
      </c>
      <c r="AG2850" s="1">
        <f t="shared" si="332"/>
        <v>1.2953808733810528</v>
      </c>
      <c r="AH2850" s="1">
        <f t="shared" si="332"/>
        <v>1.11895985235655</v>
      </c>
      <c r="AI2850" s="1">
        <f t="shared" si="332"/>
        <v>1.6286532319644407</v>
      </c>
      <c r="AJ2850" s="1">
        <f t="shared" si="332"/>
        <v>0.73819596775419449</v>
      </c>
      <c r="AK2850" s="1">
        <f t="shared" si="332"/>
        <v>0.87848044799830449</v>
      </c>
      <c r="AL2850" s="1">
        <f t="shared" si="332"/>
        <v>1.0992768698587101</v>
      </c>
      <c r="AM2850" s="1">
        <f t="shared" si="332"/>
        <v>0.6454708741655536</v>
      </c>
      <c r="AN2850" s="29">
        <f t="shared" si="332"/>
        <v>0.96901382388095081</v>
      </c>
      <c r="AO2850" s="1">
        <f t="shared" si="329"/>
        <v>20341.955124823799</v>
      </c>
      <c r="AP2850" s="1">
        <f t="shared" si="330"/>
        <v>11896.058170261576</v>
      </c>
      <c r="AQ2850" s="29">
        <f t="shared" si="331"/>
        <v>8239.7025075596466</v>
      </c>
    </row>
    <row r="2851" spans="1:43" x14ac:dyDescent="0.2">
      <c r="A2851" s="26"/>
      <c r="E2851" s="25" t="s">
        <v>5557</v>
      </c>
      <c r="F2851" s="26" t="s">
        <v>5558</v>
      </c>
      <c r="G2851" s="1">
        <v>6.2164611683888302E-2</v>
      </c>
      <c r="H2851" s="1">
        <v>1.13490097562771</v>
      </c>
      <c r="I2851" s="1">
        <f>VLOOKUP(F2851,'[1]SUSMB vs SHAM all proteins sum'!$B$2:$E$3214,2,FALSE)</f>
        <v>0.44922629739858599</v>
      </c>
      <c r="J2851" s="29">
        <f>VLOOKUP(F2851,'[1]SUSMB vs SHAM all proteins sum'!$B$2:$E$3214,3,FALSE)</f>
        <v>1.19425834479989</v>
      </c>
      <c r="K2851" s="25">
        <f>VLOOKUP($E2851,[1]AllProteinsNorm!$A$1:$Q$3226,4,FALSE)</f>
        <v>567265.56941372296</v>
      </c>
      <c r="L2851" s="1">
        <f>VLOOKUP($E2851,[1]AllProteinsNorm!$A$1:$Q$3226,5,FALSE)</f>
        <v>567194.29517000995</v>
      </c>
      <c r="M2851" s="1">
        <f>VLOOKUP($E2851,[1]AllProteinsNorm!$A$1:$Q$3226,10,FALSE)</f>
        <v>666565.13374541304</v>
      </c>
      <c r="N2851" s="1">
        <f>VLOOKUP($E2851,[1]AllProteinsNorm!$A$1:$Q$3226,11,FALSE)</f>
        <v>549896.56269912701</v>
      </c>
      <c r="O2851" s="1">
        <f>VLOOKUP($E2851,[1]AllProteinsNorm!$A$1:$Q$3226,15,FALSE)</f>
        <v>714858.359382572</v>
      </c>
      <c r="P2851" s="1">
        <f>VLOOKUP($E2851,[1]AllProteinsNorm!$A$1:$Q$3226,6,FALSE)</f>
        <v>636944.45220521698</v>
      </c>
      <c r="Q2851" s="1">
        <f>VLOOKUP($E2851,[1]AllProteinsNorm!$A$1:$Q$3226,8,FALSE)</f>
        <v>717190.10848742002</v>
      </c>
      <c r="R2851" s="1">
        <f>VLOOKUP($E2851,[1]AllProteinsNorm!$A$1:$Q$3226,13,FALSE)</f>
        <v>670256.15745461197</v>
      </c>
      <c r="S2851" s="1">
        <f>VLOOKUP($E2851,[1]AllProteinsNorm!$A$1:$Q$3226,16,FALSE)</f>
        <v>700135.01434970705</v>
      </c>
      <c r="T2851" s="1">
        <f>VLOOKUP($E2851,[1]AllProteinsNorm!$A$1:$Q$3226,17,FALSE)</f>
        <v>740445.78150029096</v>
      </c>
      <c r="U2851" s="1">
        <f>VLOOKUP($E2851,[1]AllProteinsNorm!$A$1:$Q$3226,3,FALSE)</f>
        <v>589062.19107741595</v>
      </c>
      <c r="V2851" s="1">
        <f>VLOOKUP($E2851,[1]AllProteinsNorm!$A$1:$Q$3226,7,FALSE)</f>
        <v>1558068.1933416</v>
      </c>
      <c r="W2851" s="1">
        <f>VLOOKUP($E2851,[1]AllProteinsNorm!$A$1:$Q$3226,9,FALSE)</f>
        <v>662402.21826810599</v>
      </c>
      <c r="X2851" s="1">
        <f>VLOOKUP($E2851,[1]AllProteinsNorm!$A$1:$Q$3226,12,FALSE)</f>
        <v>800089.32695819798</v>
      </c>
      <c r="Y2851" s="29">
        <f>VLOOKUP($E2851,[1]AllProteinsNorm!$A$1:$Q$3226,14,FALSE)</f>
        <v>421061.40386083501</v>
      </c>
      <c r="Z2851" s="25">
        <f t="shared" si="332"/>
        <v>0.92515703041349384</v>
      </c>
      <c r="AA2851" s="1">
        <f t="shared" si="332"/>
        <v>0.92504078879543361</v>
      </c>
      <c r="AB2851" s="1">
        <f t="shared" si="332"/>
        <v>1.0871053223808815</v>
      </c>
      <c r="AC2851" s="1">
        <f t="shared" si="332"/>
        <v>0.8968298067289765</v>
      </c>
      <c r="AD2851" s="1">
        <f t="shared" si="332"/>
        <v>1.1658670516812144</v>
      </c>
      <c r="AE2851" s="1">
        <f t="shared" si="332"/>
        <v>1.0387967641849845</v>
      </c>
      <c r="AF2851" s="1">
        <f t="shared" si="332"/>
        <v>1.1696699161486279</v>
      </c>
      <c r="AG2851" s="1">
        <f t="shared" si="332"/>
        <v>1.093125036458571</v>
      </c>
      <c r="AH2851" s="1">
        <f t="shared" si="332"/>
        <v>1.1418546544852475</v>
      </c>
      <c r="AI2851" s="1">
        <f t="shared" si="332"/>
        <v>1.207597741394731</v>
      </c>
      <c r="AJ2851" s="1">
        <f t="shared" si="332"/>
        <v>0.96070527952064433</v>
      </c>
      <c r="AK2851" s="1">
        <f t="shared" si="332"/>
        <v>2.541063340797149</v>
      </c>
      <c r="AL2851" s="1">
        <f t="shared" si="332"/>
        <v>1.0803159970128213</v>
      </c>
      <c r="AM2851" s="1">
        <f t="shared" si="332"/>
        <v>1.3048707795877565</v>
      </c>
      <c r="AN2851" s="29">
        <f t="shared" si="332"/>
        <v>0.68671172555075088</v>
      </c>
      <c r="AO2851" s="1">
        <f t="shared" si="329"/>
        <v>65446.270801799699</v>
      </c>
      <c r="AP2851" s="1">
        <f t="shared" si="330"/>
        <v>36184.744328485074</v>
      </c>
      <c r="AQ2851" s="29">
        <f t="shared" si="331"/>
        <v>395348.31952570932</v>
      </c>
    </row>
    <row r="2852" spans="1:43" x14ac:dyDescent="0.2">
      <c r="A2852" s="26"/>
      <c r="E2852" s="25" t="s">
        <v>5559</v>
      </c>
      <c r="F2852" s="26" t="s">
        <v>5560</v>
      </c>
      <c r="G2852" s="1">
        <v>0.124334419937916</v>
      </c>
      <c r="H2852" s="43">
        <v>0.64133838099579898</v>
      </c>
      <c r="I2852" s="1">
        <f>VLOOKUP(F2852,'[1]SUSMB vs SHAM all proteins sum'!$B$2:$E$3214,2,FALSE)</f>
        <v>0.21306046540256601</v>
      </c>
      <c r="J2852" s="29">
        <f>VLOOKUP(F2852,'[1]SUSMB vs SHAM all proteins sum'!$B$2:$E$3214,3,FALSE)</f>
        <v>0.57425487227067495</v>
      </c>
      <c r="K2852" s="25">
        <f>VLOOKUP($E2852,[1]AllProteinsNorm!$A$1:$Q$3226,4,FALSE)</f>
        <v>34636.711222525402</v>
      </c>
      <c r="L2852" s="1">
        <f>VLOOKUP($E2852,[1]AllProteinsNorm!$A$1:$Q$3226,5,FALSE)</f>
        <v>46790.477287745103</v>
      </c>
      <c r="M2852" s="1">
        <f>VLOOKUP($E2852,[1]AllProteinsNorm!$A$1:$Q$3226,10,FALSE)</f>
        <v>47470.5007130374</v>
      </c>
      <c r="N2852" s="1">
        <f>VLOOKUP($E2852,[1]AllProteinsNorm!$A$1:$Q$3226,11,FALSE)</f>
        <v>42916.372551430897</v>
      </c>
      <c r="O2852" s="1">
        <f>VLOOKUP($E2852,[1]AllProteinsNorm!$A$1:$Q$3226,15,FALSE)</f>
        <v>23067.451393700299</v>
      </c>
      <c r="P2852" s="1">
        <f>VLOOKUP($E2852,[1]AllProteinsNorm!$A$1:$Q$3226,6,FALSE)</f>
        <v>30448.2741788495</v>
      </c>
      <c r="Q2852" s="1">
        <f>VLOOKUP($E2852,[1]AllProteinsNorm!$A$1:$Q$3226,8,FALSE)</f>
        <v>18374.5177728858</v>
      </c>
      <c r="R2852" s="1">
        <f>VLOOKUP($E2852,[1]AllProteinsNorm!$A$1:$Q$3226,13,FALSE)</f>
        <v>19832.4738115332</v>
      </c>
      <c r="S2852" s="1">
        <f>VLOOKUP($E2852,[1]AllProteinsNorm!$A$1:$Q$3226,16,FALSE)</f>
        <v>50890.958738966801</v>
      </c>
      <c r="T2852" s="1">
        <f>VLOOKUP($E2852,[1]AllProteinsNorm!$A$1:$Q$3226,17,FALSE)</f>
        <v>14634.589976883501</v>
      </c>
      <c r="U2852" s="1">
        <f>VLOOKUP($E2852,[1]AllProteinsNorm!$A$1:$Q$3226,3,FALSE)</f>
        <v>10825.757843173</v>
      </c>
      <c r="V2852" s="1">
        <f>VLOOKUP($E2852,[1]AllProteinsNorm!$A$1:$Q$3226,7,FALSE)</f>
        <v>7071.8307981456601</v>
      </c>
      <c r="W2852" s="1">
        <f>VLOOKUP($E2852,[1]AllProteinsNorm!$A$1:$Q$3226,9,FALSE)</f>
        <v>51226.501005637998</v>
      </c>
      <c r="X2852" s="1">
        <f>VLOOKUP($E2852,[1]AllProteinsNorm!$A$1:$Q$3226,12,FALSE)</f>
        <v>42027.791111399398</v>
      </c>
      <c r="Y2852" s="29">
        <f>VLOOKUP($E2852,[1]AllProteinsNorm!$A$1:$Q$3226,14,FALSE)</f>
        <v>28856.428186448102</v>
      </c>
      <c r="Z2852" s="25">
        <f t="shared" si="332"/>
        <v>0.88866077288173462</v>
      </c>
      <c r="AA2852" s="1">
        <f t="shared" si="332"/>
        <v>1.2004852724871695</v>
      </c>
      <c r="AB2852" s="1">
        <f t="shared" si="332"/>
        <v>1.2179323718614581</v>
      </c>
      <c r="AC2852" s="1">
        <f t="shared" si="332"/>
        <v>1.1010888578830362</v>
      </c>
      <c r="AD2852" s="1">
        <f t="shared" si="332"/>
        <v>0.59183272488660188</v>
      </c>
      <c r="AE2852" s="1">
        <f t="shared" si="332"/>
        <v>0.78119965521133317</v>
      </c>
      <c r="AF2852" s="1">
        <f t="shared" si="332"/>
        <v>0.47142793264860433</v>
      </c>
      <c r="AG2852" s="1">
        <f t="shared" si="332"/>
        <v>0.50883414976339203</v>
      </c>
      <c r="AH2852" s="1">
        <f t="shared" si="332"/>
        <v>1.3056897473641065</v>
      </c>
      <c r="AI2852" s="1">
        <f t="shared" si="332"/>
        <v>0.37547404417561658</v>
      </c>
      <c r="AJ2852" s="1">
        <f t="shared" si="332"/>
        <v>0.27775230362194825</v>
      </c>
      <c r="AK2852" s="1">
        <f t="shared" si="332"/>
        <v>0.18143924180313009</v>
      </c>
      <c r="AL2852" s="1">
        <f t="shared" si="332"/>
        <v>1.3142986261955527</v>
      </c>
      <c r="AM2852" s="1">
        <f t="shared" si="332"/>
        <v>1.0782908657701702</v>
      </c>
      <c r="AN2852" s="29">
        <f t="shared" si="332"/>
        <v>0.74035827506909413</v>
      </c>
      <c r="AO2852" s="1">
        <f t="shared" si="329"/>
        <v>9172.3549744209959</v>
      </c>
      <c r="AP2852" s="1">
        <f t="shared" si="330"/>
        <v>13124.100210288099</v>
      </c>
      <c r="AQ2852" s="29">
        <f t="shared" si="331"/>
        <v>17145.994212430887</v>
      </c>
    </row>
    <row r="2853" spans="1:43" x14ac:dyDescent="0.2">
      <c r="A2853" s="26"/>
      <c r="E2853" s="25" t="s">
        <v>5561</v>
      </c>
      <c r="F2853" s="26" t="s">
        <v>5562</v>
      </c>
      <c r="G2853" s="1">
        <v>0.15260547760020801</v>
      </c>
      <c r="H2853" s="1">
        <v>1.1058127127647299</v>
      </c>
      <c r="I2853" s="1">
        <f>VLOOKUP(F2853,'[1]SUSMB vs SHAM all proteins sum'!$B$2:$E$3214,2,FALSE)</f>
        <v>0.37484174425741301</v>
      </c>
      <c r="J2853" s="29">
        <f>VLOOKUP(F2853,'[1]SUSMB vs SHAM all proteins sum'!$B$2:$E$3214,3,FALSE)</f>
        <v>1.0656129415511699</v>
      </c>
      <c r="K2853" s="25">
        <f>VLOOKUP($E2853,[1]AllProteinsNorm!$A$1:$Q$3226,4,FALSE)</f>
        <v>622488.27594855102</v>
      </c>
      <c r="L2853" s="1">
        <f>VLOOKUP($E2853,[1]AllProteinsNorm!$A$1:$Q$3226,5,FALSE)</f>
        <v>756349.51658468496</v>
      </c>
      <c r="M2853" s="1">
        <f>VLOOKUP($E2853,[1]AllProteinsNorm!$A$1:$Q$3226,10,FALSE)</f>
        <v>688187.52416337701</v>
      </c>
      <c r="N2853" s="1">
        <f>VLOOKUP($E2853,[1]AllProteinsNorm!$A$1:$Q$3226,11,FALSE)</f>
        <v>797940.98543409898</v>
      </c>
      <c r="O2853" s="1">
        <f>VLOOKUP($E2853,[1]AllProteinsNorm!$A$1:$Q$3226,15,FALSE)</f>
        <v>617210.86172119097</v>
      </c>
      <c r="P2853" s="1">
        <f>VLOOKUP($E2853,[1]AllProteinsNorm!$A$1:$Q$3226,6,FALSE)</f>
        <v>722129.38526865095</v>
      </c>
      <c r="Q2853" s="1">
        <f>VLOOKUP($E2853,[1]AllProteinsNorm!$A$1:$Q$3226,8,FALSE)</f>
        <v>706509.26336448104</v>
      </c>
      <c r="R2853" s="1">
        <f>VLOOKUP($E2853,[1]AllProteinsNorm!$A$1:$Q$3226,13,FALSE)</f>
        <v>751418.45222175005</v>
      </c>
      <c r="S2853" s="1">
        <f>VLOOKUP($E2853,[1]AllProteinsNorm!$A$1:$Q$3226,16,FALSE)</f>
        <v>787792.79224423296</v>
      </c>
      <c r="T2853" s="1">
        <f>VLOOKUP($E2853,[1]AllProteinsNorm!$A$1:$Q$3226,17,FALSE)</f>
        <v>873667.12329128396</v>
      </c>
      <c r="U2853" s="1">
        <f>VLOOKUP($E2853,[1]AllProteinsNorm!$A$1:$Q$3226,3,FALSE)</f>
        <v>691567.18281052599</v>
      </c>
      <c r="V2853" s="1">
        <f>VLOOKUP($E2853,[1]AllProteinsNorm!$A$1:$Q$3226,7,FALSE)</f>
        <v>644039.14533989201</v>
      </c>
      <c r="W2853" s="1">
        <f>VLOOKUP($E2853,[1]AllProteinsNorm!$A$1:$Q$3226,9,FALSE)</f>
        <v>788062.12271450495</v>
      </c>
      <c r="X2853" s="1">
        <f>VLOOKUP($E2853,[1]AllProteinsNorm!$A$1:$Q$3226,12,FALSE)</f>
        <v>763054.129146163</v>
      </c>
      <c r="Y2853" s="29">
        <f>VLOOKUP($E2853,[1]AllProteinsNorm!$A$1:$Q$3226,14,FALSE)</f>
        <v>818652.94211445504</v>
      </c>
      <c r="Z2853" s="25">
        <f t="shared" si="332"/>
        <v>0.89382051322737555</v>
      </c>
      <c r="AA2853" s="1">
        <f t="shared" si="332"/>
        <v>1.0860296317434188</v>
      </c>
      <c r="AB2853" s="1">
        <f t="shared" si="332"/>
        <v>0.98815696585942803</v>
      </c>
      <c r="AC2853" s="1">
        <f t="shared" si="332"/>
        <v>1.1457501268422472</v>
      </c>
      <c r="AD2853" s="1">
        <f t="shared" si="332"/>
        <v>0.88624276232753008</v>
      </c>
      <c r="AE2853" s="1">
        <f t="shared" si="332"/>
        <v>1.0368935170286515</v>
      </c>
      <c r="AF2853" s="1">
        <f t="shared" si="332"/>
        <v>1.0144648450094322</v>
      </c>
      <c r="AG2853" s="1">
        <f t="shared" si="332"/>
        <v>1.0789491988261568</v>
      </c>
      <c r="AH2853" s="1">
        <f t="shared" si="332"/>
        <v>1.1311785058242052</v>
      </c>
      <c r="AI2853" s="1">
        <f t="shared" si="332"/>
        <v>1.254484022755542</v>
      </c>
      <c r="AJ2853" s="1">
        <f t="shared" si="332"/>
        <v>0.99300976123444928</v>
      </c>
      <c r="AK2853" s="1">
        <f t="shared" si="332"/>
        <v>0.924765046456555</v>
      </c>
      <c r="AL2853" s="1">
        <f t="shared" si="332"/>
        <v>1.1315652329457715</v>
      </c>
      <c r="AM2853" s="1">
        <f t="shared" si="332"/>
        <v>1.0956566728817587</v>
      </c>
      <c r="AN2853" s="29">
        <f t="shared" si="332"/>
        <v>1.1754900793285317</v>
      </c>
      <c r="AO2853" s="1">
        <f t="shared" si="329"/>
        <v>71701.906972162789</v>
      </c>
      <c r="AP2853" s="1">
        <f t="shared" si="330"/>
        <v>59526.47648948495</v>
      </c>
      <c r="AQ2853" s="29">
        <f t="shared" si="331"/>
        <v>64150.120770197856</v>
      </c>
    </row>
    <row r="2854" spans="1:43" x14ac:dyDescent="0.2">
      <c r="A2854" s="26"/>
      <c r="E2854" s="25" t="s">
        <v>5563</v>
      </c>
      <c r="F2854" s="26" t="s">
        <v>5564</v>
      </c>
      <c r="G2854" s="1">
        <v>0.73204004264057199</v>
      </c>
      <c r="H2854" s="1">
        <v>1.10282350365832</v>
      </c>
      <c r="I2854" s="1">
        <f>VLOOKUP(F2854,'[1]SUSMB vs SHAM all proteins sum'!$B$2:$E$3214,2,FALSE)</f>
        <v>0.65111548538965103</v>
      </c>
      <c r="J2854" s="29">
        <f>VLOOKUP(F2854,'[1]SUSMB vs SHAM all proteins sum'!$B$2:$E$3214,3,FALSE)</f>
        <v>1.1579282172938199</v>
      </c>
      <c r="K2854" s="25">
        <f>VLOOKUP($E2854,[1]AllProteinsNorm!$A$1:$Q$3226,4,FALSE)</f>
        <v>223911.051039443</v>
      </c>
      <c r="L2854" s="1">
        <f>VLOOKUP($E2854,[1]AllProteinsNorm!$A$1:$Q$3226,5,FALSE)</f>
        <v>60735.022615916598</v>
      </c>
      <c r="M2854" s="1">
        <f>VLOOKUP($E2854,[1]AllProteinsNorm!$A$1:$Q$3226,10,FALSE)</f>
        <v>76549.464721893601</v>
      </c>
      <c r="N2854" s="1">
        <f>VLOOKUP($E2854,[1]AllProteinsNorm!$A$1:$Q$3226,11,FALSE)</f>
        <v>188369.44249979901</v>
      </c>
      <c r="O2854" s="1">
        <f>VLOOKUP($E2854,[1]AllProteinsNorm!$A$1:$Q$3226,15,FALSE)</f>
        <v>130860.015011725</v>
      </c>
      <c r="P2854" s="1">
        <f>VLOOKUP($E2854,[1]AllProteinsNorm!$A$1:$Q$3226,6,FALSE)</f>
        <v>110184.762421347</v>
      </c>
      <c r="Q2854" s="1">
        <f>VLOOKUP($E2854,[1]AllProteinsNorm!$A$1:$Q$3226,8,FALSE)</f>
        <v>126975.29821606701</v>
      </c>
      <c r="R2854" s="1">
        <f>VLOOKUP($E2854,[1]AllProteinsNorm!$A$1:$Q$3226,13,FALSE)</f>
        <v>202098.71929316301</v>
      </c>
      <c r="S2854" s="1">
        <f>VLOOKUP($E2854,[1]AllProteinsNorm!$A$1:$Q$3226,16,FALSE)</f>
        <v>137378.559193286</v>
      </c>
      <c r="T2854" s="1">
        <f>VLOOKUP($E2854,[1]AllProteinsNorm!$A$1:$Q$3226,17,FALSE)</f>
        <v>107765.82783912</v>
      </c>
      <c r="U2854" s="1">
        <f>VLOOKUP($E2854,[1]AllProteinsNorm!$A$1:$Q$3226,3,FALSE)</f>
        <v>109916.728680286</v>
      </c>
      <c r="V2854" s="1">
        <f>VLOOKUP($E2854,[1]AllProteinsNorm!$A$1:$Q$3226,7,FALSE)</f>
        <v>239094.756003285</v>
      </c>
      <c r="W2854" s="1">
        <f>VLOOKUP($E2854,[1]AllProteinsNorm!$A$1:$Q$3226,9,FALSE)</f>
        <v>182112.505468188</v>
      </c>
      <c r="X2854" s="1">
        <f>VLOOKUP($E2854,[1]AllProteinsNorm!$A$1:$Q$3226,12,FALSE)</f>
        <v>83465.204710365506</v>
      </c>
      <c r="Y2854" s="29">
        <f>VLOOKUP($E2854,[1]AllProteinsNorm!$A$1:$Q$3226,14,FALSE)</f>
        <v>133722.16865691601</v>
      </c>
      <c r="Z2854" s="25">
        <f t="shared" si="332"/>
        <v>1.6453764367295791</v>
      </c>
      <c r="AA2854" s="1">
        <f t="shared" si="332"/>
        <v>0.44630211252442276</v>
      </c>
      <c r="AB2854" s="1">
        <f t="shared" si="332"/>
        <v>0.56251214450098197</v>
      </c>
      <c r="AC2854" s="1">
        <f t="shared" si="332"/>
        <v>1.384204310820101</v>
      </c>
      <c r="AD2854" s="1">
        <f t="shared" si="332"/>
        <v>0.96160499542491418</v>
      </c>
      <c r="AE2854" s="1">
        <f t="shared" si="332"/>
        <v>0.80967603400153354</v>
      </c>
      <c r="AF2854" s="1">
        <f t="shared" si="332"/>
        <v>0.93305874257463683</v>
      </c>
      <c r="AG2854" s="1">
        <f t="shared" si="332"/>
        <v>1.4850918213930384</v>
      </c>
      <c r="AH2854" s="1">
        <f t="shared" si="332"/>
        <v>1.0095055298037727</v>
      </c>
      <c r="AI2854" s="1">
        <f t="shared" si="332"/>
        <v>0.79190085968516843</v>
      </c>
      <c r="AJ2854" s="1">
        <f t="shared" si="332"/>
        <v>0.807706428661632</v>
      </c>
      <c r="AK2854" s="1">
        <f t="shared" si="332"/>
        <v>1.7569515923718915</v>
      </c>
      <c r="AL2854" s="1">
        <f t="shared" si="332"/>
        <v>1.3382261569499734</v>
      </c>
      <c r="AM2854" s="1">
        <f t="shared" si="332"/>
        <v>0.61333141209298536</v>
      </c>
      <c r="AN2854" s="29">
        <f t="shared" si="332"/>
        <v>0.98263709787914899</v>
      </c>
      <c r="AO2854" s="1">
        <f t="shared" si="329"/>
        <v>62763.807547754535</v>
      </c>
      <c r="AP2854" s="1">
        <f t="shared" si="330"/>
        <v>34386.345408974128</v>
      </c>
      <c r="AQ2854" s="29">
        <f t="shared" si="331"/>
        <v>55257.639604408665</v>
      </c>
    </row>
    <row r="2855" spans="1:43" x14ac:dyDescent="0.2">
      <c r="A2855" s="26"/>
      <c r="E2855" s="25" t="s">
        <v>5565</v>
      </c>
      <c r="F2855" s="26" t="s">
        <v>5566</v>
      </c>
      <c r="G2855" s="1">
        <v>0.394758706890453</v>
      </c>
      <c r="H2855" s="1">
        <v>1.0617672077801601</v>
      </c>
      <c r="I2855" s="1">
        <f>VLOOKUP(F2855,'[1]SUSMB vs SHAM all proteins sum'!$B$2:$E$3214,2,FALSE)</f>
        <v>0.59493261621972304</v>
      </c>
      <c r="J2855" s="29">
        <f>VLOOKUP(F2855,'[1]SUSMB vs SHAM all proteins sum'!$B$2:$E$3214,3,FALSE)</f>
        <v>1.0421893767247401</v>
      </c>
      <c r="K2855" s="25">
        <f>VLOOKUP($E2855,[1]AllProteinsNorm!$A$1:$Q$3226,4,FALSE)</f>
        <v>1506157.98337176</v>
      </c>
      <c r="L2855" s="1">
        <f>VLOOKUP($E2855,[1]AllProteinsNorm!$A$1:$Q$3226,5,FALSE)</f>
        <v>1344432.39812868</v>
      </c>
      <c r="M2855" s="1">
        <f>VLOOKUP($E2855,[1]AllProteinsNorm!$A$1:$Q$3226,10,FALSE)</f>
        <v>1709630.1307812701</v>
      </c>
      <c r="N2855" s="1">
        <f>VLOOKUP($E2855,[1]AllProteinsNorm!$A$1:$Q$3226,11,FALSE)</f>
        <v>1523800.0147120201</v>
      </c>
      <c r="O2855" s="1">
        <f>VLOOKUP($E2855,[1]AllProteinsNorm!$A$1:$Q$3226,15,FALSE)</f>
        <v>1838415.32618426</v>
      </c>
      <c r="P2855" s="1">
        <f>VLOOKUP($E2855,[1]AllProteinsNorm!$A$1:$Q$3226,6,FALSE)</f>
        <v>1489388.9837445901</v>
      </c>
      <c r="Q2855" s="1">
        <f>VLOOKUP($E2855,[1]AllProteinsNorm!$A$1:$Q$3226,8,FALSE)</f>
        <v>1848457.64180809</v>
      </c>
      <c r="R2855" s="1">
        <f>VLOOKUP($E2855,[1]AllProteinsNorm!$A$1:$Q$3226,13,FALSE)</f>
        <v>1780711.83100894</v>
      </c>
      <c r="S2855" s="1">
        <f>VLOOKUP($E2855,[1]AllProteinsNorm!$A$1:$Q$3226,16,FALSE)</f>
        <v>1588668.9119984801</v>
      </c>
      <c r="T2855" s="1">
        <f>VLOOKUP($E2855,[1]AllProteinsNorm!$A$1:$Q$3226,17,FALSE)</f>
        <v>1680293.41682919</v>
      </c>
      <c r="U2855" s="1">
        <f>VLOOKUP($E2855,[1]AllProteinsNorm!$A$1:$Q$3226,3,FALSE)</f>
        <v>1521483.9359104801</v>
      </c>
      <c r="V2855" s="1">
        <f>VLOOKUP($E2855,[1]AllProteinsNorm!$A$1:$Q$3226,7,FALSE)</f>
        <v>1534727.52584158</v>
      </c>
      <c r="W2855" s="1">
        <f>VLOOKUP($E2855,[1]AllProteinsNorm!$A$1:$Q$3226,9,FALSE)</f>
        <v>1550915.19318042</v>
      </c>
      <c r="X2855" s="1">
        <f>VLOOKUP($E2855,[1]AllProteinsNorm!$A$1:$Q$3226,12,FALSE)</f>
        <v>2000418.43031179</v>
      </c>
      <c r="Y2855" s="29">
        <f>VLOOKUP($E2855,[1]AllProteinsNorm!$A$1:$Q$3226,14,FALSE)</f>
        <v>1645920.7670082301</v>
      </c>
      <c r="Z2855" s="25">
        <f t="shared" si="332"/>
        <v>0.95056495961881649</v>
      </c>
      <c r="AA2855" s="1">
        <f t="shared" si="332"/>
        <v>0.84849686576469852</v>
      </c>
      <c r="AB2855" s="1">
        <f t="shared" si="332"/>
        <v>1.0789801031304485</v>
      </c>
      <c r="AC2855" s="1">
        <f t="shared" si="332"/>
        <v>0.96169918125671283</v>
      </c>
      <c r="AD2855" s="1">
        <f t="shared" si="332"/>
        <v>1.1602588902293236</v>
      </c>
      <c r="AE2855" s="1">
        <f t="shared" si="332"/>
        <v>0.9399817249054403</v>
      </c>
      <c r="AF2855" s="1">
        <f t="shared" si="332"/>
        <v>1.1665967866856275</v>
      </c>
      <c r="AG2855" s="1">
        <f t="shared" si="332"/>
        <v>1.1238411165516908</v>
      </c>
      <c r="AH2855" s="1">
        <f t="shared" si="332"/>
        <v>1.0026391765363456</v>
      </c>
      <c r="AI2855" s="1">
        <f t="shared" si="332"/>
        <v>1.0604651447920279</v>
      </c>
      <c r="AJ2855" s="1">
        <f t="shared" si="332"/>
        <v>0.96023745985911335</v>
      </c>
      <c r="AK2855" s="1">
        <f t="shared" si="332"/>
        <v>0.96859574143850113</v>
      </c>
      <c r="AL2855" s="1">
        <f t="shared" si="332"/>
        <v>0.97881208628422589</v>
      </c>
      <c r="AM2855" s="1">
        <f t="shared" si="332"/>
        <v>1.2625021315315201</v>
      </c>
      <c r="AN2855" s="29">
        <f t="shared" si="332"/>
        <v>1.038771911512536</v>
      </c>
      <c r="AO2855" s="1">
        <f t="shared" si="329"/>
        <v>171805.09592513365</v>
      </c>
      <c r="AP2855" s="1">
        <f t="shared" si="330"/>
        <v>128967.99376291251</v>
      </c>
      <c r="AQ2855" s="29">
        <f t="shared" si="331"/>
        <v>180238.30613260411</v>
      </c>
    </row>
    <row r="2856" spans="1:43" x14ac:dyDescent="0.2">
      <c r="A2856" s="26"/>
      <c r="E2856" s="25" t="s">
        <v>5567</v>
      </c>
      <c r="F2856" s="26" t="s">
        <v>5568</v>
      </c>
      <c r="G2856" s="1">
        <v>0.22890750103006099</v>
      </c>
      <c r="H2856" s="1">
        <v>1.43415730991974</v>
      </c>
      <c r="I2856" s="1">
        <f>VLOOKUP(F2856,'[1]SUSMB vs SHAM all proteins sum'!$B$2:$E$3214,2,FALSE)</f>
        <v>0.92567032659812698</v>
      </c>
      <c r="J2856" s="29">
        <f>VLOOKUP(F2856,'[1]SUSMB vs SHAM all proteins sum'!$B$2:$E$3214,3,FALSE)</f>
        <v>0.96920973301405799</v>
      </c>
      <c r="K2856" s="25">
        <f>VLOOKUP($E2856,[1]AllProteinsNorm!$A$1:$Q$3226,4,FALSE)</f>
        <v>127556.13149256499</v>
      </c>
      <c r="L2856" s="1">
        <f>VLOOKUP($E2856,[1]AllProteinsNorm!$A$1:$Q$3226,5,FALSE)</f>
        <v>56576.937741954302</v>
      </c>
      <c r="M2856" s="1">
        <f>VLOOKUP($E2856,[1]AllProteinsNorm!$A$1:$Q$3226,10,FALSE)</f>
        <v>78433.872995334707</v>
      </c>
      <c r="N2856" s="1">
        <f>VLOOKUP($E2856,[1]AllProteinsNorm!$A$1:$Q$3226,11,FALSE)</f>
        <v>175276.010672918</v>
      </c>
      <c r="O2856" s="1">
        <f>VLOOKUP($E2856,[1]AllProteinsNorm!$A$1:$Q$3226,15,FALSE)</f>
        <v>99050.076292000507</v>
      </c>
      <c r="P2856" s="1">
        <f>VLOOKUP($E2856,[1]AllProteinsNorm!$A$1:$Q$3226,6,FALSE)</f>
        <v>139644.94762252801</v>
      </c>
      <c r="Q2856" s="1">
        <f>VLOOKUP($E2856,[1]AllProteinsNorm!$A$1:$Q$3226,8,FALSE)</f>
        <v>108962.142257346</v>
      </c>
      <c r="R2856" s="1">
        <f>VLOOKUP($E2856,[1]AllProteinsNorm!$A$1:$Q$3226,13,FALSE)</f>
        <v>307496.96319317498</v>
      </c>
      <c r="S2856" s="1">
        <f>VLOOKUP($E2856,[1]AllProteinsNorm!$A$1:$Q$3226,16,FALSE)</f>
        <v>116564.51067828901</v>
      </c>
      <c r="T2856" s="1">
        <f>VLOOKUP($E2856,[1]AllProteinsNorm!$A$1:$Q$3226,17,FALSE)</f>
        <v>109319.503248583</v>
      </c>
      <c r="U2856" s="1">
        <f>VLOOKUP($E2856,[1]AllProteinsNorm!$A$1:$Q$3226,3,FALSE)</f>
        <v>271488.44885649101</v>
      </c>
      <c r="V2856" s="1">
        <f>VLOOKUP($E2856,[1]AllProteinsNorm!$A$1:$Q$3226,7,FALSE)</f>
        <v>76875.894916061297</v>
      </c>
      <c r="W2856" s="1">
        <f>VLOOKUP($E2856,[1]AllProteinsNorm!$A$1:$Q$3226,9,FALSE)</f>
        <v>67126.2992739935</v>
      </c>
      <c r="X2856" s="1">
        <f>VLOOKUP($E2856,[1]AllProteinsNorm!$A$1:$Q$3226,12,FALSE)</f>
        <v>74613.2225530703</v>
      </c>
      <c r="Y2856" s="29">
        <f>VLOOKUP($E2856,[1]AllProteinsNorm!$A$1:$Q$3226,14,FALSE)</f>
        <v>80400.828238399699</v>
      </c>
      <c r="Z2856" s="25">
        <f t="shared" si="332"/>
        <v>1.187910110174764</v>
      </c>
      <c r="AA2856" s="1">
        <f t="shared" si="332"/>
        <v>0.52689208711470803</v>
      </c>
      <c r="AB2856" s="1">
        <f t="shared" si="332"/>
        <v>0.73044227369620685</v>
      </c>
      <c r="AC2856" s="1">
        <f t="shared" si="332"/>
        <v>1.6323178095252555</v>
      </c>
      <c r="AD2856" s="1">
        <f t="shared" si="332"/>
        <v>0.92243771948906617</v>
      </c>
      <c r="AE2856" s="1">
        <f t="shared" si="332"/>
        <v>1.3004913458456175</v>
      </c>
      <c r="AF2856" s="1">
        <f t="shared" si="332"/>
        <v>1.0147472246079119</v>
      </c>
      <c r="AG2856" s="1">
        <f t="shared" si="332"/>
        <v>2.8636706613080474</v>
      </c>
      <c r="AH2856" s="1">
        <f t="shared" si="332"/>
        <v>1.0855468812205613</v>
      </c>
      <c r="AI2856" s="1">
        <f t="shared" si="332"/>
        <v>1.0180752710883529</v>
      </c>
      <c r="AJ2856" s="1">
        <f t="shared" si="332"/>
        <v>2.5283290534025658</v>
      </c>
      <c r="AK2856" s="1">
        <f t="shared" si="332"/>
        <v>0.71593306986457905</v>
      </c>
      <c r="AL2856" s="1">
        <f t="shared" si="332"/>
        <v>0.62513662521069557</v>
      </c>
      <c r="AM2856" s="1">
        <f t="shared" si="332"/>
        <v>0.69486115944711158</v>
      </c>
      <c r="AN2856" s="29">
        <f t="shared" si="332"/>
        <v>0.74876021727255582</v>
      </c>
      <c r="AO2856" s="1">
        <f t="shared" si="329"/>
        <v>41243.573002178236</v>
      </c>
      <c r="AP2856" s="1">
        <f t="shared" si="330"/>
        <v>76373.835531502278</v>
      </c>
      <c r="AQ2856" s="29">
        <f t="shared" si="331"/>
        <v>78813.864464069513</v>
      </c>
    </row>
    <row r="2857" spans="1:43" x14ac:dyDescent="0.2">
      <c r="A2857" s="26"/>
      <c r="E2857" s="25" t="s">
        <v>5569</v>
      </c>
      <c r="F2857" s="26" t="s">
        <v>5570</v>
      </c>
      <c r="G2857" s="1">
        <v>0.14292212862100001</v>
      </c>
      <c r="H2857" s="1">
        <v>0.93982562083976695</v>
      </c>
      <c r="I2857" s="1">
        <f>VLOOKUP(F2857,'[1]SUSMB vs SHAM all proteins sum'!$B$2:$E$3214,2,FALSE)</f>
        <v>0.81084687963610302</v>
      </c>
      <c r="J2857" s="29">
        <f>VLOOKUP(F2857,'[1]SUSMB vs SHAM all proteins sum'!$B$2:$E$3214,3,FALSE)</f>
        <v>0.98788148692918598</v>
      </c>
      <c r="K2857" s="25">
        <f>VLOOKUP($E2857,[1]AllProteinsNorm!$A$1:$Q$3226,4,FALSE)</f>
        <v>6121510.56733956</v>
      </c>
      <c r="L2857" s="1">
        <f>VLOOKUP($E2857,[1]AllProteinsNorm!$A$1:$Q$3226,5,FALSE)</f>
        <v>6952555.8319002399</v>
      </c>
      <c r="M2857" s="1">
        <f>VLOOKUP($E2857,[1]AllProteinsNorm!$A$1:$Q$3226,10,FALSE)</f>
        <v>6959907.8632386001</v>
      </c>
      <c r="N2857" s="1">
        <f>VLOOKUP($E2857,[1]AllProteinsNorm!$A$1:$Q$3226,11,FALSE)</f>
        <v>6138484.9084523302</v>
      </c>
      <c r="O2857" s="1">
        <f>VLOOKUP($E2857,[1]AllProteinsNorm!$A$1:$Q$3226,15,FALSE)</f>
        <v>6274494.4179973602</v>
      </c>
      <c r="P2857" s="1">
        <f>VLOOKUP($E2857,[1]AllProteinsNorm!$A$1:$Q$3226,6,FALSE)</f>
        <v>6227558.8699859399</v>
      </c>
      <c r="Q2857" s="1">
        <f>VLOOKUP($E2857,[1]AllProteinsNorm!$A$1:$Q$3226,8,FALSE)</f>
        <v>5538880.28332581</v>
      </c>
      <c r="R2857" s="1">
        <f>VLOOKUP($E2857,[1]AllProteinsNorm!$A$1:$Q$3226,13,FALSE)</f>
        <v>6335863.9474267699</v>
      </c>
      <c r="S2857" s="1">
        <f>VLOOKUP($E2857,[1]AllProteinsNorm!$A$1:$Q$3226,16,FALSE)</f>
        <v>6270555.4822522895</v>
      </c>
      <c r="T2857" s="1">
        <f>VLOOKUP($E2857,[1]AllProteinsNorm!$A$1:$Q$3226,17,FALSE)</f>
        <v>6104234.8244307004</v>
      </c>
      <c r="U2857" s="1">
        <f>VLOOKUP($E2857,[1]AllProteinsNorm!$A$1:$Q$3226,3,FALSE)</f>
        <v>6720450.2901097601</v>
      </c>
      <c r="V2857" s="1">
        <f>VLOOKUP($E2857,[1]AllProteinsNorm!$A$1:$Q$3226,7,FALSE)</f>
        <v>5481910.3754567103</v>
      </c>
      <c r="W2857" s="1">
        <f>VLOOKUP($E2857,[1]AllProteinsNorm!$A$1:$Q$3226,9,FALSE)</f>
        <v>6810505.3744239695</v>
      </c>
      <c r="X2857" s="1">
        <f>VLOOKUP($E2857,[1]AllProteinsNorm!$A$1:$Q$3226,12,FALSE)</f>
        <v>6596008.0605599098</v>
      </c>
      <c r="Y2857" s="29">
        <f>VLOOKUP($E2857,[1]AllProteinsNorm!$A$1:$Q$3226,14,FALSE)</f>
        <v>6486044.4533871096</v>
      </c>
      <c r="Z2857" s="25">
        <f t="shared" si="332"/>
        <v>0.94331052537215854</v>
      </c>
      <c r="AA2857" s="1">
        <f t="shared" si="332"/>
        <v>1.0713726656718658</v>
      </c>
      <c r="AB2857" s="1">
        <f t="shared" si="332"/>
        <v>1.0725055965829622</v>
      </c>
      <c r="AC2857" s="1">
        <f t="shared" si="332"/>
        <v>0.9459262318153302</v>
      </c>
      <c r="AD2857" s="1">
        <f t="shared" si="332"/>
        <v>0.96688498055768379</v>
      </c>
      <c r="AE2857" s="1">
        <f t="shared" si="332"/>
        <v>0.95965232189178118</v>
      </c>
      <c r="AF2857" s="1">
        <f t="shared" si="332"/>
        <v>0.85352855517626292</v>
      </c>
      <c r="AG2857" s="1">
        <f t="shared" si="332"/>
        <v>0.97634188215265372</v>
      </c>
      <c r="AH2857" s="1">
        <f t="shared" si="332"/>
        <v>0.96627799973061246</v>
      </c>
      <c r="AI2857" s="1">
        <f t="shared" si="332"/>
        <v>0.94064837361398013</v>
      </c>
      <c r="AJ2857" s="1">
        <f t="shared" si="332"/>
        <v>1.0356057421062461</v>
      </c>
      <c r="AK2857" s="1">
        <f t="shared" si="332"/>
        <v>0.84474962501985229</v>
      </c>
      <c r="AL2857" s="1">
        <f t="shared" si="332"/>
        <v>1.0494830209187846</v>
      </c>
      <c r="AM2857" s="1">
        <f t="shared" si="332"/>
        <v>1.0164294842784061</v>
      </c>
      <c r="AN2857" s="29">
        <f t="shared" si="332"/>
        <v>0.99948434844748424</v>
      </c>
      <c r="AO2857" s="1">
        <f t="shared" si="329"/>
        <v>384853.06777438638</v>
      </c>
      <c r="AP2857" s="1">
        <f t="shared" si="330"/>
        <v>288361.08174159349</v>
      </c>
      <c r="AQ2857" s="29">
        <f t="shared" si="331"/>
        <v>481271.75502895651</v>
      </c>
    </row>
    <row r="2858" spans="1:43" x14ac:dyDescent="0.2">
      <c r="A2858" s="26"/>
      <c r="E2858" s="25" t="s">
        <v>5571</v>
      </c>
      <c r="F2858" s="26" t="s">
        <v>5572</v>
      </c>
      <c r="G2858" s="1">
        <v>0.429621553533996</v>
      </c>
      <c r="H2858" s="1">
        <v>1.08069760240489</v>
      </c>
      <c r="I2858" s="1">
        <f>VLOOKUP(F2858,'[1]SUSMB vs SHAM all proteins sum'!$B$2:$E$3214,2,FALSE)</f>
        <v>0.78354263755583198</v>
      </c>
      <c r="J2858" s="29">
        <f>VLOOKUP(F2858,'[1]SUSMB vs SHAM all proteins sum'!$B$2:$E$3214,3,FALSE)</f>
        <v>0.95738189449836097</v>
      </c>
      <c r="K2858" s="25">
        <f>VLOOKUP($E2858,[1]AllProteinsNorm!$A$1:$Q$3226,4,FALSE)</f>
        <v>332478.60561142198</v>
      </c>
      <c r="L2858" s="1">
        <f>VLOOKUP($E2858,[1]AllProteinsNorm!$A$1:$Q$3226,5,FALSE)</f>
        <v>522075.49489623902</v>
      </c>
      <c r="M2858" s="1">
        <f>VLOOKUP($E2858,[1]AllProteinsNorm!$A$1:$Q$3226,10,FALSE)</f>
        <v>356501.123957409</v>
      </c>
      <c r="N2858" s="1">
        <f>VLOOKUP($E2858,[1]AllProteinsNorm!$A$1:$Q$3226,11,FALSE)</f>
        <v>468166.43862489302</v>
      </c>
      <c r="O2858" s="1">
        <f>VLOOKUP($E2858,[1]AllProteinsNorm!$A$1:$Q$3226,15,FALSE)</f>
        <v>362080.72277518897</v>
      </c>
      <c r="P2858" s="1">
        <f>VLOOKUP($E2858,[1]AllProteinsNorm!$A$1:$Q$3226,6,FALSE)</f>
        <v>463865.24755608197</v>
      </c>
      <c r="Q2858" s="1">
        <f>VLOOKUP($E2858,[1]AllProteinsNorm!$A$1:$Q$3226,8,FALSE)</f>
        <v>396304.30008984701</v>
      </c>
      <c r="R2858" s="1">
        <f>VLOOKUP($E2858,[1]AllProteinsNorm!$A$1:$Q$3226,13,FALSE)</f>
        <v>444642.10893885099</v>
      </c>
      <c r="S2858" s="1">
        <f>VLOOKUP($E2858,[1]AllProteinsNorm!$A$1:$Q$3226,16,FALSE)</f>
        <v>463063.2024213</v>
      </c>
      <c r="T2858" s="1">
        <f>VLOOKUP($E2858,[1]AllProteinsNorm!$A$1:$Q$3226,17,FALSE)</f>
        <v>408519.74839947198</v>
      </c>
      <c r="U2858" s="1">
        <f>VLOOKUP($E2858,[1]AllProteinsNorm!$A$1:$Q$3226,3,FALSE)</f>
        <v>256968.316137038</v>
      </c>
      <c r="V2858" s="1">
        <f>VLOOKUP($E2858,[1]AllProteinsNorm!$A$1:$Q$3226,7,FALSE)</f>
        <v>456610.49221520597</v>
      </c>
      <c r="W2858" s="1">
        <f>VLOOKUP($E2858,[1]AllProteinsNorm!$A$1:$Q$3226,9,FALSE)</f>
        <v>450592.16501806199</v>
      </c>
      <c r="X2858" s="1">
        <f>VLOOKUP($E2858,[1]AllProteinsNorm!$A$1:$Q$3226,12,FALSE)</f>
        <v>320502.11440632102</v>
      </c>
      <c r="Y2858" s="29">
        <f>VLOOKUP($E2858,[1]AllProteinsNorm!$A$1:$Q$3226,14,FALSE)</f>
        <v>497908.62307481898</v>
      </c>
      <c r="Z2858" s="25">
        <f t="shared" si="332"/>
        <v>0.81437862394529481</v>
      </c>
      <c r="AA2858" s="1">
        <f t="shared" si="332"/>
        <v>1.2787803965529856</v>
      </c>
      <c r="AB2858" s="1">
        <f t="shared" si="332"/>
        <v>0.87321977974937648</v>
      </c>
      <c r="AC2858" s="1">
        <f t="shared" si="332"/>
        <v>1.1467346578994788</v>
      </c>
      <c r="AD2858" s="1">
        <f t="shared" si="332"/>
        <v>0.88688654185286375</v>
      </c>
      <c r="AE2858" s="1">
        <f t="shared" si="332"/>
        <v>1.1361992489894752</v>
      </c>
      <c r="AF2858" s="1">
        <f t="shared" si="332"/>
        <v>0.97071434108446375</v>
      </c>
      <c r="AG2858" s="1">
        <f t="shared" si="332"/>
        <v>1.0891137736813088</v>
      </c>
      <c r="AH2858" s="1">
        <f t="shared" si="332"/>
        <v>1.1342347063025717</v>
      </c>
      <c r="AI2858" s="1">
        <f t="shared" si="332"/>
        <v>1.0006350632523551</v>
      </c>
      <c r="AJ2858" s="1">
        <f t="shared" si="332"/>
        <v>0.62942246557001091</v>
      </c>
      <c r="AK2858" s="1">
        <f t="shared" si="332"/>
        <v>1.1184293306493238</v>
      </c>
      <c r="AL2858" s="1">
        <f t="shared" si="332"/>
        <v>1.1036879399596899</v>
      </c>
      <c r="AM2858" s="1">
        <f t="shared" si="332"/>
        <v>0.78504320728181742</v>
      </c>
      <c r="AN2858" s="29">
        <f t="shared" si="332"/>
        <v>1.2195856589463436</v>
      </c>
      <c r="AO2858" s="1">
        <f t="shared" si="329"/>
        <v>73616.675958278312</v>
      </c>
      <c r="AP2858" s="1">
        <f t="shared" si="330"/>
        <v>27971.013717068538</v>
      </c>
      <c r="AQ2858" s="29">
        <f t="shared" si="331"/>
        <v>91725.362365746259</v>
      </c>
    </row>
    <row r="2859" spans="1:43" x14ac:dyDescent="0.2">
      <c r="A2859" s="26"/>
      <c r="E2859" s="25" t="s">
        <v>5573</v>
      </c>
      <c r="F2859" s="26" t="s">
        <v>5574</v>
      </c>
      <c r="G2859" s="1">
        <v>0.90703868725926196</v>
      </c>
      <c r="H2859" s="1">
        <v>0.94182093249808296</v>
      </c>
      <c r="I2859" s="1">
        <f>VLOOKUP(F2859,'[1]SUSMB vs SHAM all proteins sum'!$B$2:$E$3214,2,FALSE)</f>
        <v>0.738118280331578</v>
      </c>
      <c r="J2859" s="29">
        <f>VLOOKUP(F2859,'[1]SUSMB vs SHAM all proteins sum'!$B$2:$E$3214,3,FALSE)</f>
        <v>0.82713420969455598</v>
      </c>
      <c r="K2859" s="25">
        <f>VLOOKUP($E2859,[1]AllProteinsNorm!$A$1:$Q$3226,4,FALSE)</f>
        <v>9087.6479336861394</v>
      </c>
      <c r="L2859" s="1">
        <f>VLOOKUP($E2859,[1]AllProteinsNorm!$A$1:$Q$3226,5,FALSE)</f>
        <v>35997.102839465202</v>
      </c>
      <c r="M2859" s="1">
        <f>VLOOKUP($E2859,[1]AllProteinsNorm!$A$1:$Q$3226,10,FALSE)</f>
        <v>100843.65795282699</v>
      </c>
      <c r="N2859" s="1">
        <f>VLOOKUP($E2859,[1]AllProteinsNorm!$A$1:$Q$3226,11,FALSE)</f>
        <v>54012.473011289498</v>
      </c>
      <c r="O2859" s="1">
        <f>VLOOKUP($E2859,[1]AllProteinsNorm!$A$1:$Q$3226,15,FALSE)</f>
        <v>46275.891066056698</v>
      </c>
      <c r="P2859" s="1">
        <f>VLOOKUP($E2859,[1]AllProteinsNorm!$A$1:$Q$3226,6,FALSE)</f>
        <v>42116.181279886201</v>
      </c>
      <c r="Q2859" s="1">
        <f>VLOOKUP($E2859,[1]AllProteinsNorm!$A$1:$Q$3226,8,FALSE)</f>
        <v>12505.665823334501</v>
      </c>
      <c r="R2859" s="1">
        <f>VLOOKUP($E2859,[1]AllProteinsNorm!$A$1:$Q$3226,13,FALSE)</f>
        <v>32488.291043275101</v>
      </c>
      <c r="S2859" s="1">
        <f>VLOOKUP($E2859,[1]AllProteinsNorm!$A$1:$Q$3226,16,FALSE)</f>
        <v>46995.850174630003</v>
      </c>
      <c r="T2859" s="1">
        <f>VLOOKUP($E2859,[1]AllProteinsNorm!$A$1:$Q$3226,17,FALSE)</f>
        <v>75982.922813846002</v>
      </c>
      <c r="U2859" s="1">
        <f>VLOOKUP($E2859,[1]AllProteinsNorm!$A$1:$Q$3226,3,FALSE)</f>
        <v>22539.371431739</v>
      </c>
      <c r="V2859" s="1">
        <f>VLOOKUP($E2859,[1]AllProteinsNorm!$A$1:$Q$3226,7,FALSE)</f>
        <v>52386.694664149603</v>
      </c>
      <c r="W2859" s="1">
        <f>VLOOKUP($E2859,[1]AllProteinsNorm!$A$1:$Q$3226,9,FALSE)</f>
        <v>25880.6167688594</v>
      </c>
      <c r="X2859" s="1">
        <f>VLOOKUP($E2859,[1]AllProteinsNorm!$A$1:$Q$3226,12,FALSE)</f>
        <v>97436.859860656594</v>
      </c>
      <c r="Y2859" s="29">
        <f>VLOOKUP($E2859,[1]AllProteinsNorm!$A$1:$Q$3226,14,FALSE)</f>
        <v>10721.010041567601</v>
      </c>
      <c r="Z2859" s="25">
        <f t="shared" si="332"/>
        <v>0.18454567148732107</v>
      </c>
      <c r="AA2859" s="1">
        <f t="shared" si="332"/>
        <v>0.73100427784867694</v>
      </c>
      <c r="AB2859" s="1">
        <f t="shared" si="332"/>
        <v>2.0478632873922828</v>
      </c>
      <c r="AC2859" s="1">
        <f t="shared" si="332"/>
        <v>1.0968479603628409</v>
      </c>
      <c r="AD2859" s="1">
        <f t="shared" si="332"/>
        <v>0.93973880290887846</v>
      </c>
      <c r="AE2859" s="1">
        <f t="shared" si="332"/>
        <v>0.85526629238878416</v>
      </c>
      <c r="AF2859" s="1">
        <f t="shared" si="332"/>
        <v>0.25395641574191008</v>
      </c>
      <c r="AG2859" s="1">
        <f t="shared" si="332"/>
        <v>0.6597497537104513</v>
      </c>
      <c r="AH2859" s="1">
        <f t="shared" si="332"/>
        <v>0.95435923474169271</v>
      </c>
      <c r="AI2859" s="1">
        <f t="shared" si="332"/>
        <v>1.5430086656716193</v>
      </c>
      <c r="AJ2859" s="1">
        <f t="shared" si="332"/>
        <v>0.45771397242996159</v>
      </c>
      <c r="AK2859" s="1">
        <f t="shared" si="332"/>
        <v>1.0638327776718031</v>
      </c>
      <c r="AL2859" s="1">
        <f t="shared" si="332"/>
        <v>0.52556567276455557</v>
      </c>
      <c r="AM2859" s="1">
        <f t="shared" si="332"/>
        <v>1.9786803870280636</v>
      </c>
      <c r="AN2859" s="29">
        <f t="shared" si="332"/>
        <v>0.21771485994846165</v>
      </c>
      <c r="AO2859" s="1">
        <f t="shared" si="329"/>
        <v>29940.225783799524</v>
      </c>
      <c r="AP2859" s="1">
        <f t="shared" si="330"/>
        <v>20689.117114044464</v>
      </c>
      <c r="AQ2859" s="29">
        <f t="shared" si="331"/>
        <v>30976.895325083118</v>
      </c>
    </row>
    <row r="2860" spans="1:43" x14ac:dyDescent="0.2">
      <c r="A2860" s="26"/>
      <c r="E2860" s="25" t="s">
        <v>5575</v>
      </c>
      <c r="F2860" s="26" t="s">
        <v>5576</v>
      </c>
      <c r="G2860" s="1">
        <v>0.57286009356101297</v>
      </c>
      <c r="H2860" s="1">
        <v>1.14539855202872</v>
      </c>
      <c r="I2860" s="1">
        <f>VLOOKUP(F2860,'[1]SUSMB vs SHAM all proteins sum'!$B$2:$E$3214,2,FALSE)</f>
        <v>0.47511389243868601</v>
      </c>
      <c r="J2860" s="29">
        <f>VLOOKUP(F2860,'[1]SUSMB vs SHAM all proteins sum'!$B$2:$E$3214,3,FALSE)</f>
        <v>0.82855647847354497</v>
      </c>
      <c r="K2860" s="25">
        <f>VLOOKUP($E2860,[1]AllProteinsNorm!$A$1:$Q$3226,4,FALSE)</f>
        <v>63473.143482491301</v>
      </c>
      <c r="L2860" s="1">
        <f>VLOOKUP($E2860,[1]AllProteinsNorm!$A$1:$Q$3226,5,FALSE)</f>
        <v>35211.302227998698</v>
      </c>
      <c r="M2860" s="1">
        <f>VLOOKUP($E2860,[1]AllProteinsNorm!$A$1:$Q$3226,10,FALSE)</f>
        <v>39489.201407353001</v>
      </c>
      <c r="N2860" s="1">
        <f>VLOOKUP($E2860,[1]AllProteinsNorm!$A$1:$Q$3226,11,FALSE)</f>
        <v>37966.508473322901</v>
      </c>
      <c r="O2860" s="1">
        <f>VLOOKUP($E2860,[1]AllProteinsNorm!$A$1:$Q$3226,15,FALSE)</f>
        <v>37124.213923632196</v>
      </c>
      <c r="P2860" s="1">
        <f>VLOOKUP($E2860,[1]AllProteinsNorm!$A$1:$Q$3226,6,FALSE)</f>
        <v>61304.117671437401</v>
      </c>
      <c r="Q2860" s="1">
        <f>VLOOKUP($E2860,[1]AllProteinsNorm!$A$1:$Q$3226,8,FALSE)</f>
        <v>47321.3710258379</v>
      </c>
      <c r="R2860" s="1">
        <f>VLOOKUP($E2860,[1]AllProteinsNorm!$A$1:$Q$3226,13,FALSE)</f>
        <v>77567.147846638603</v>
      </c>
      <c r="S2860" s="1">
        <f>VLOOKUP($E2860,[1]AllProteinsNorm!$A$1:$Q$3226,16,FALSE)</f>
        <v>47540.575373780397</v>
      </c>
      <c r="T2860" s="1">
        <f>VLOOKUP($E2860,[1]AllProteinsNorm!$A$1:$Q$3226,17,FALSE)</f>
        <v>22924.628106566201</v>
      </c>
      <c r="U2860" s="1">
        <f>VLOOKUP($E2860,[1]AllProteinsNorm!$A$1:$Q$3226,3,FALSE)</f>
        <v>55081.778556960897</v>
      </c>
      <c r="V2860" s="1">
        <f>VLOOKUP($E2860,[1]AllProteinsNorm!$A$1:$Q$3226,7,FALSE)</f>
        <v>20673.993526459799</v>
      </c>
      <c r="W2860" s="1">
        <f>VLOOKUP($E2860,[1]AllProteinsNorm!$A$1:$Q$3226,9,FALSE)</f>
        <v>29333.485587955602</v>
      </c>
      <c r="X2860" s="1">
        <f>VLOOKUP($E2860,[1]AllProteinsNorm!$A$1:$Q$3226,12,FALSE)</f>
        <v>23105.854885204499</v>
      </c>
      <c r="Y2860" s="29">
        <f>VLOOKUP($E2860,[1]AllProteinsNorm!$A$1:$Q$3226,14,FALSE)</f>
        <v>62936.257581619502</v>
      </c>
      <c r="Z2860" s="25">
        <f t="shared" si="332"/>
        <v>1.4881328659564719</v>
      </c>
      <c r="AA2860" s="1">
        <f t="shared" si="332"/>
        <v>0.82553176388790628</v>
      </c>
      <c r="AB2860" s="1">
        <f t="shared" si="332"/>
        <v>0.92582744827923313</v>
      </c>
      <c r="AC2860" s="1">
        <f t="shared" si="332"/>
        <v>0.89012779208503612</v>
      </c>
      <c r="AD2860" s="1">
        <f t="shared" si="332"/>
        <v>0.87038012979135282</v>
      </c>
      <c r="AE2860" s="1">
        <f t="shared" si="332"/>
        <v>1.4372798843733623</v>
      </c>
      <c r="AF2860" s="1">
        <f t="shared" si="332"/>
        <v>1.1094532840506754</v>
      </c>
      <c r="AG2860" s="1">
        <f t="shared" si="332"/>
        <v>1.8185679122844836</v>
      </c>
      <c r="AH2860" s="1">
        <f t="shared" si="332"/>
        <v>1.1145925473144174</v>
      </c>
      <c r="AI2860" s="1">
        <f t="shared" si="332"/>
        <v>0.53746971795435095</v>
      </c>
      <c r="AJ2860" s="1">
        <f t="shared" si="332"/>
        <v>1.2913966520117384</v>
      </c>
      <c r="AK2860" s="1">
        <f t="shared" si="332"/>
        <v>0.48470341233032982</v>
      </c>
      <c r="AL2860" s="1">
        <f t="shared" si="332"/>
        <v>0.68772588817093039</v>
      </c>
      <c r="AM2860" s="1">
        <f t="shared" si="332"/>
        <v>0.54171859410395362</v>
      </c>
      <c r="AN2860" s="29">
        <f t="shared" si="332"/>
        <v>1.4755455335742911</v>
      </c>
      <c r="AO2860" s="1">
        <f t="shared" si="329"/>
        <v>10501.405050035184</v>
      </c>
      <c r="AP2860" s="1">
        <f t="shared" si="330"/>
        <v>18028.671253375418</v>
      </c>
      <c r="AQ2860" s="29">
        <f t="shared" si="331"/>
        <v>17380.924211582762</v>
      </c>
    </row>
    <row r="2861" spans="1:43" x14ac:dyDescent="0.2">
      <c r="A2861" s="26"/>
      <c r="E2861" s="25" t="s">
        <v>5577</v>
      </c>
      <c r="F2861" s="26" t="s">
        <v>5578</v>
      </c>
      <c r="G2861" s="1">
        <v>5.1482494018530202E-2</v>
      </c>
      <c r="H2861" s="43">
        <v>2.5382197760131699</v>
      </c>
      <c r="I2861" s="1">
        <f>VLOOKUP(F2861,'[1]SUSMB vs SHAM all proteins sum'!$B$2:$E$3214,2,FALSE)</f>
        <v>0.15870303524944401</v>
      </c>
      <c r="J2861" s="29">
        <f>VLOOKUP(F2861,'[1]SUSMB vs SHAM all proteins sum'!$B$2:$E$3214,3,FALSE)</f>
        <v>1.6890160757041399</v>
      </c>
      <c r="K2861" s="25">
        <f>VLOOKUP($E2861,[1]AllProteinsNorm!$A$1:$Q$3226,4,FALSE)</f>
        <v>240437.06891479401</v>
      </c>
      <c r="L2861" s="1">
        <f>VLOOKUP($E2861,[1]AllProteinsNorm!$A$1:$Q$3226,5,FALSE)</f>
        <v>139760.30873599701</v>
      </c>
      <c r="M2861" s="1">
        <f>VLOOKUP($E2861,[1]AllProteinsNorm!$A$1:$Q$3226,10,FALSE)</f>
        <v>253190.40684397201</v>
      </c>
      <c r="N2861" s="1">
        <f>VLOOKUP($E2861,[1]AllProteinsNorm!$A$1:$Q$3226,11,FALSE)</f>
        <v>127436.965025051</v>
      </c>
      <c r="O2861" s="1">
        <f>VLOOKUP($E2861,[1]AllProteinsNorm!$A$1:$Q$3226,15,FALSE)</f>
        <v>342254.67781289603</v>
      </c>
      <c r="P2861" s="1">
        <f>VLOOKUP($E2861,[1]AllProteinsNorm!$A$1:$Q$3226,6,FALSE)</f>
        <v>245207.86324203899</v>
      </c>
      <c r="Q2861" s="1">
        <f>VLOOKUP($E2861,[1]AllProteinsNorm!$A$1:$Q$3226,8,FALSE)</f>
        <v>772105.37729989004</v>
      </c>
      <c r="R2861" s="1">
        <f>VLOOKUP($E2861,[1]AllProteinsNorm!$A$1:$Q$3226,13,FALSE)</f>
        <v>1131084.4030401099</v>
      </c>
      <c r="S2861" s="1">
        <f>VLOOKUP($E2861,[1]AllProteinsNorm!$A$1:$Q$3226,16,FALSE)</f>
        <v>196340.662110996</v>
      </c>
      <c r="T2861" s="1">
        <f>VLOOKUP($E2861,[1]AllProteinsNorm!$A$1:$Q$3226,17,FALSE)</f>
        <v>929837.84470202005</v>
      </c>
      <c r="U2861" s="1">
        <f>VLOOKUP($E2861,[1]AllProteinsNorm!$A$1:$Q$3226,3,FALSE)</f>
        <v>407653.08505733701</v>
      </c>
      <c r="V2861" s="1">
        <f>VLOOKUP($E2861,[1]AllProteinsNorm!$A$1:$Q$3226,7,FALSE)</f>
        <v>221074.02139538401</v>
      </c>
      <c r="W2861" s="1">
        <f>VLOOKUP($E2861,[1]AllProteinsNorm!$A$1:$Q$3226,9,FALSE)</f>
        <v>179321.52056273501</v>
      </c>
      <c r="X2861" s="1">
        <f>VLOOKUP($E2861,[1]AllProteinsNorm!$A$1:$Q$3226,12,FALSE)</f>
        <v>897825.87282428995</v>
      </c>
      <c r="Y2861" s="29">
        <f>VLOOKUP($E2861,[1]AllProteinsNorm!$A$1:$Q$3226,14,FALSE)</f>
        <v>351554.99859257799</v>
      </c>
      <c r="Z2861" s="25">
        <f t="shared" si="332"/>
        <v>1.0898447698194336</v>
      </c>
      <c r="AA2861" s="1">
        <f t="shared" si="332"/>
        <v>0.63350065857878879</v>
      </c>
      <c r="AB2861" s="1">
        <f t="shared" si="332"/>
        <v>1.1476526556940532</v>
      </c>
      <c r="AC2861" s="1">
        <f t="shared" si="332"/>
        <v>0.57764183551677084</v>
      </c>
      <c r="AD2861" s="1">
        <f t="shared" si="332"/>
        <v>1.5513600803909537</v>
      </c>
      <c r="AE2861" s="1">
        <f t="shared" si="332"/>
        <v>1.1114696601447884</v>
      </c>
      <c r="AF2861" s="1">
        <f t="shared" si="332"/>
        <v>3.4997723562249345</v>
      </c>
      <c r="AG2861" s="1">
        <f t="shared" si="332"/>
        <v>5.1269399782711798</v>
      </c>
      <c r="AH2861" s="1">
        <f t="shared" si="332"/>
        <v>0.88996611325512398</v>
      </c>
      <c r="AI2861" s="1">
        <f t="shared" si="332"/>
        <v>4.2147365895056392</v>
      </c>
      <c r="AJ2861" s="1">
        <f t="shared" si="332"/>
        <v>1.8477957024502687</v>
      </c>
      <c r="AK2861" s="1">
        <f t="shared" si="332"/>
        <v>1.0020766225780757</v>
      </c>
      <c r="AL2861" s="1">
        <f t="shared" si="332"/>
        <v>0.81282234134463727</v>
      </c>
      <c r="AM2861" s="1">
        <f t="shared" si="332"/>
        <v>4.069633838586169</v>
      </c>
      <c r="AN2861" s="29">
        <f t="shared" si="332"/>
        <v>1.5935162504238338</v>
      </c>
      <c r="AO2861" s="1">
        <f t="shared" si="329"/>
        <v>79334.620516906944</v>
      </c>
      <c r="AP2861" s="1">
        <f t="shared" si="330"/>
        <v>372613.42346802162</v>
      </c>
      <c r="AQ2861" s="29">
        <f t="shared" si="331"/>
        <v>257017.49169029394</v>
      </c>
    </row>
    <row r="2862" spans="1:43" x14ac:dyDescent="0.2">
      <c r="A2862" s="26"/>
      <c r="E2862" s="25" t="s">
        <v>5579</v>
      </c>
      <c r="F2862" s="26" t="s">
        <v>5580</v>
      </c>
      <c r="G2862" s="1">
        <v>0.77431197269828</v>
      </c>
      <c r="H2862" s="1">
        <v>0.85903562618198903</v>
      </c>
      <c r="I2862" s="1">
        <f>VLOOKUP(F2862,'[1]SUSMB vs SHAM all proteins sum'!$B$2:$E$3214,2,FALSE)</f>
        <v>0.41144795610957902</v>
      </c>
      <c r="J2862" s="29">
        <f>VLOOKUP(F2862,'[1]SUSMB vs SHAM all proteins sum'!$B$2:$E$3214,3,FALSE)</f>
        <v>0.71969043866796201</v>
      </c>
      <c r="K2862" s="25">
        <f>VLOOKUP($E2862,[1]AllProteinsNorm!$A$1:$Q$3226,4,FALSE)</f>
        <v>21077.334626933101</v>
      </c>
      <c r="L2862" s="1">
        <f>VLOOKUP($E2862,[1]AllProteinsNorm!$A$1:$Q$3226,5,FALSE)</f>
        <v>22871.7431560552</v>
      </c>
      <c r="M2862" s="1">
        <f>VLOOKUP($E2862,[1]AllProteinsNorm!$A$1:$Q$3226,10,FALSE)</f>
        <v>5692.8388613772304</v>
      </c>
      <c r="N2862" s="1">
        <f>VLOOKUP($E2862,[1]AllProteinsNorm!$A$1:$Q$3226,11,FALSE)</f>
        <v>33094.630863986204</v>
      </c>
      <c r="O2862" s="1">
        <f>VLOOKUP($E2862,[1]AllProteinsNorm!$A$1:$Q$3226,15,FALSE)</f>
        <v>7043.5252834309704</v>
      </c>
      <c r="P2862" s="1">
        <f>VLOOKUP($E2862,[1]AllProteinsNorm!$A$1:$Q$3226,6,FALSE)</f>
        <v>8565.6332222239107</v>
      </c>
      <c r="Q2862" s="1">
        <f>VLOOKUP($E2862,[1]AllProteinsNorm!$A$1:$Q$3226,8,FALSE)</f>
        <v>41364.491593890103</v>
      </c>
      <c r="R2862" s="1">
        <f>VLOOKUP($E2862,[1]AllProteinsNorm!$A$1:$Q$3226,13,FALSE)</f>
        <v>15018.011400057399</v>
      </c>
      <c r="S2862" s="1">
        <f>VLOOKUP($E2862,[1]AllProteinsNorm!$A$1:$Q$3226,16,FALSE)</f>
        <v>4161.9767358143599</v>
      </c>
      <c r="T2862" s="1">
        <f>VLOOKUP($E2862,[1]AllProteinsNorm!$A$1:$Q$3226,17,FALSE)</f>
        <v>13512.8856058408</v>
      </c>
      <c r="U2862" s="1">
        <f>VLOOKUP($E2862,[1]AllProteinsNorm!$A$1:$Q$3226,3,FALSE)</f>
        <v>8579.1040845340503</v>
      </c>
      <c r="V2862" s="1">
        <f>VLOOKUP($E2862,[1]AllProteinsNorm!$A$1:$Q$3226,7,FALSE)</f>
        <v>19043.938644781399</v>
      </c>
      <c r="W2862" s="1">
        <f>VLOOKUP($E2862,[1]AllProteinsNorm!$A$1:$Q$3226,9,FALSE)</f>
        <v>9347.2911290597494</v>
      </c>
      <c r="X2862" s="1">
        <f>VLOOKUP($E2862,[1]AllProteinsNorm!$A$1:$Q$3226,12,FALSE)</f>
        <v>9237.6226316265493</v>
      </c>
      <c r="Y2862" s="29">
        <f>VLOOKUP($E2862,[1]AllProteinsNorm!$A$1:$Q$3226,14,FALSE)</f>
        <v>8755.3887572111908</v>
      </c>
      <c r="Z2862" s="25">
        <f t="shared" ref="Z2862:AN2878" si="333">K2862/AVERAGE($K2862:$O2862)</f>
        <v>1.1738314512071908</v>
      </c>
      <c r="AA2862" s="1">
        <f t="shared" si="333"/>
        <v>1.2737650151553777</v>
      </c>
      <c r="AB2862" s="1">
        <f t="shared" si="333"/>
        <v>0.31704356458810307</v>
      </c>
      <c r="AC2862" s="1">
        <f t="shared" si="333"/>
        <v>1.8430944548652257</v>
      </c>
      <c r="AD2862" s="1">
        <f t="shared" si="333"/>
        <v>0.39226551418410321</v>
      </c>
      <c r="AE2862" s="1">
        <f t="shared" si="333"/>
        <v>0.47703421014645792</v>
      </c>
      <c r="AF2862" s="1">
        <f t="shared" si="333"/>
        <v>2.3036566081775374</v>
      </c>
      <c r="AG2862" s="1">
        <f t="shared" si="333"/>
        <v>0.83637776920091522</v>
      </c>
      <c r="AH2862" s="1">
        <f t="shared" si="333"/>
        <v>0.23178733355823775</v>
      </c>
      <c r="AI2862" s="1">
        <f t="shared" si="333"/>
        <v>0.75255483681661672</v>
      </c>
      <c r="AJ2862" s="1">
        <f t="shared" si="333"/>
        <v>0.47778442463678145</v>
      </c>
      <c r="AK2862" s="1">
        <f t="shared" si="333"/>
        <v>1.060588282711018</v>
      </c>
      <c r="AL2862" s="1">
        <f t="shared" si="333"/>
        <v>0.52056602531042273</v>
      </c>
      <c r="AM2862" s="1">
        <f t="shared" si="333"/>
        <v>0.51445840621283401</v>
      </c>
      <c r="AN2862" s="29">
        <f t="shared" si="333"/>
        <v>0.48760200816035348</v>
      </c>
      <c r="AO2862" s="1">
        <f t="shared" si="329"/>
        <v>10320.393700011231</v>
      </c>
      <c r="AP2862" s="1">
        <f t="shared" si="330"/>
        <v>12996.461467181</v>
      </c>
      <c r="AQ2862" s="29">
        <f t="shared" si="331"/>
        <v>4035.8671304253921</v>
      </c>
    </row>
    <row r="2863" spans="1:43" x14ac:dyDescent="0.2">
      <c r="A2863" s="26"/>
      <c r="E2863" s="25" t="s">
        <v>5581</v>
      </c>
      <c r="F2863" s="26" t="s">
        <v>5582</v>
      </c>
      <c r="G2863" s="1">
        <v>0.59951213720540797</v>
      </c>
      <c r="H2863" s="1">
        <v>1.2019886486523099</v>
      </c>
      <c r="I2863" s="1">
        <f>VLOOKUP(F2863,'[1]SUSMB vs SHAM all proteins sum'!$B$2:$E$3214,2,FALSE)</f>
        <v>0.73204291576089198</v>
      </c>
      <c r="J2863" s="29">
        <f>VLOOKUP(F2863,'[1]SUSMB vs SHAM all proteins sum'!$B$2:$E$3214,3,FALSE)</f>
        <v>1.13892819772925</v>
      </c>
      <c r="K2863" s="25">
        <f>VLOOKUP($E2863,[1]AllProteinsNorm!$A$1:$Q$3226,4,FALSE)</f>
        <v>65107.701163767997</v>
      </c>
      <c r="L2863" s="1">
        <f>VLOOKUP($E2863,[1]AllProteinsNorm!$A$1:$Q$3226,5,FALSE)</f>
        <v>37162.537369700003</v>
      </c>
      <c r="M2863" s="1">
        <f>VLOOKUP($E2863,[1]AllProteinsNorm!$A$1:$Q$3226,10,FALSE)</f>
        <v>13550.3042003753</v>
      </c>
      <c r="N2863" s="1">
        <f>VLOOKUP($E2863,[1]AllProteinsNorm!$A$1:$Q$3226,11,FALSE)</f>
        <v>42381.772650347397</v>
      </c>
      <c r="O2863" s="1">
        <f>VLOOKUP($E2863,[1]AllProteinsNorm!$A$1:$Q$3226,15,FALSE)</f>
        <v>13493.856478272201</v>
      </c>
      <c r="P2863" s="1">
        <f>VLOOKUP($E2863,[1]AllProteinsNorm!$A$1:$Q$3226,6,FALSE)</f>
        <v>45913.513906245404</v>
      </c>
      <c r="Q2863" s="1">
        <f>VLOOKUP($E2863,[1]AllProteinsNorm!$A$1:$Q$3226,8,FALSE)</f>
        <v>34940.132911713903</v>
      </c>
      <c r="R2863" s="1">
        <f>VLOOKUP($E2863,[1]AllProteinsNorm!$A$1:$Q$3226,13,FALSE)</f>
        <v>23246.922785605999</v>
      </c>
      <c r="S2863" s="1">
        <f>VLOOKUP($E2863,[1]AllProteinsNorm!$A$1:$Q$3226,16,FALSE)</f>
        <v>37111.3153997357</v>
      </c>
      <c r="T2863" s="1">
        <f>VLOOKUP($E2863,[1]AllProteinsNorm!$A$1:$Q$3226,17,FALSE)</f>
        <v>33991.231179086797</v>
      </c>
      <c r="U2863" s="1">
        <f>VLOOKUP($E2863,[1]AllProteinsNorm!$A$1:$Q$3226,3,FALSE)</f>
        <v>46658.402680540203</v>
      </c>
      <c r="V2863" s="1">
        <f>VLOOKUP($E2863,[1]AllProteinsNorm!$A$1:$Q$3226,7,FALSE)</f>
        <v>18767.564970748699</v>
      </c>
      <c r="W2863" s="1">
        <f>VLOOKUP($E2863,[1]AllProteinsNorm!$A$1:$Q$3226,9,FALSE)</f>
        <v>48494.404079648702</v>
      </c>
      <c r="X2863" s="1">
        <f>VLOOKUP($E2863,[1]AllProteinsNorm!$A$1:$Q$3226,12,FALSE)</f>
        <v>24749.0901575729</v>
      </c>
      <c r="Y2863" s="29">
        <f>VLOOKUP($E2863,[1]AllProteinsNorm!$A$1:$Q$3226,14,FALSE)</f>
        <v>34189.680080035003</v>
      </c>
      <c r="Z2863" s="25">
        <f t="shared" si="333"/>
        <v>1.8960149331670153</v>
      </c>
      <c r="AA2863" s="1">
        <f t="shared" si="333"/>
        <v>1.0822179949203825</v>
      </c>
      <c r="AB2863" s="1">
        <f t="shared" si="333"/>
        <v>0.39460123232187616</v>
      </c>
      <c r="AC2863" s="1">
        <f t="shared" si="333"/>
        <v>1.2342084331471666</v>
      </c>
      <c r="AD2863" s="1">
        <f t="shared" si="333"/>
        <v>0.39295740644355903</v>
      </c>
      <c r="AE2863" s="1">
        <f t="shared" si="333"/>
        <v>1.3370570062279661</v>
      </c>
      <c r="AF2863" s="1">
        <f t="shared" si="333"/>
        <v>1.0174988915799088</v>
      </c>
      <c r="AG2863" s="1">
        <f t="shared" si="333"/>
        <v>0.67697848278842032</v>
      </c>
      <c r="AH2863" s="1">
        <f t="shared" si="333"/>
        <v>1.0807263492590764</v>
      </c>
      <c r="AI2863" s="1">
        <f t="shared" si="333"/>
        <v>0.98986572648560411</v>
      </c>
      <c r="AJ2863" s="1">
        <f t="shared" si="333"/>
        <v>1.358749067449095</v>
      </c>
      <c r="AK2863" s="1">
        <f t="shared" si="333"/>
        <v>0.5465341704235096</v>
      </c>
      <c r="AL2863" s="1">
        <f t="shared" si="333"/>
        <v>1.4122156467907483</v>
      </c>
      <c r="AM2863" s="1">
        <f t="shared" si="333"/>
        <v>0.72072341185912236</v>
      </c>
      <c r="AN2863" s="29">
        <f t="shared" si="333"/>
        <v>0.99564479828422214</v>
      </c>
      <c r="AO2863" s="1">
        <f t="shared" si="329"/>
        <v>19421.953597435233</v>
      </c>
      <c r="AP2863" s="1">
        <f t="shared" si="330"/>
        <v>7248.5889643720029</v>
      </c>
      <c r="AQ2863" s="29">
        <f t="shared" si="331"/>
        <v>11716.060411703451</v>
      </c>
    </row>
    <row r="2864" spans="1:43" x14ac:dyDescent="0.2">
      <c r="A2864" s="26"/>
      <c r="E2864" s="25" t="s">
        <v>5583</v>
      </c>
      <c r="F2864" s="26" t="s">
        <v>5584</v>
      </c>
      <c r="G2864" s="1">
        <v>0.90299428319608699</v>
      </c>
      <c r="H2864" s="1">
        <v>0.97850779830835399</v>
      </c>
      <c r="I2864" s="1">
        <f>VLOOKUP(F2864,'[1]SUSMB vs SHAM all proteins sum'!$B$2:$E$3214,2,FALSE)</f>
        <v>0.24076351570205201</v>
      </c>
      <c r="J2864" s="29">
        <f>VLOOKUP(F2864,'[1]SUSMB vs SHAM all proteins sum'!$B$2:$E$3214,3,FALSE)</f>
        <v>0.77862912217126701</v>
      </c>
      <c r="K2864" s="25">
        <f>VLOOKUP($E2864,[1]AllProteinsNorm!$A$1:$Q$3226,4,FALSE)</f>
        <v>279675.67284661299</v>
      </c>
      <c r="L2864" s="1">
        <f>VLOOKUP($E2864,[1]AllProteinsNorm!$A$1:$Q$3226,5,FALSE)</f>
        <v>297671.95480117598</v>
      </c>
      <c r="M2864" s="1">
        <f>VLOOKUP($E2864,[1]AllProteinsNorm!$A$1:$Q$3226,10,FALSE)</f>
        <v>266941.57310591399</v>
      </c>
      <c r="N2864" s="1">
        <f>VLOOKUP($E2864,[1]AllProteinsNorm!$A$1:$Q$3226,11,FALSE)</f>
        <v>182990.66463586301</v>
      </c>
      <c r="O2864" s="1">
        <f>VLOOKUP($E2864,[1]AllProteinsNorm!$A$1:$Q$3226,15,FALSE)</f>
        <v>220092.90000124599</v>
      </c>
      <c r="P2864" s="1">
        <f>VLOOKUP($E2864,[1]AllProteinsNorm!$A$1:$Q$3226,6,FALSE)</f>
        <v>273021.19537819101</v>
      </c>
      <c r="Q2864" s="1">
        <f>VLOOKUP($E2864,[1]AllProteinsNorm!$A$1:$Q$3226,8,FALSE)</f>
        <v>265826.64980872697</v>
      </c>
      <c r="R2864" s="1">
        <f>VLOOKUP($E2864,[1]AllProteinsNorm!$A$1:$Q$3226,13,FALSE)</f>
        <v>368554.97925294098</v>
      </c>
      <c r="S2864" s="1">
        <f>VLOOKUP($E2864,[1]AllProteinsNorm!$A$1:$Q$3226,16,FALSE)</f>
        <v>159495.15603151999</v>
      </c>
      <c r="T2864" s="1">
        <f>VLOOKUP($E2864,[1]AllProteinsNorm!$A$1:$Q$3226,17,FALSE)</f>
        <v>188200.419506073</v>
      </c>
      <c r="U2864" s="1">
        <f>VLOOKUP($E2864,[1]AllProteinsNorm!$A$1:$Q$3226,3,FALSE)</f>
        <v>110661.244948233</v>
      </c>
      <c r="V2864" s="1">
        <f>VLOOKUP($E2864,[1]AllProteinsNorm!$A$1:$Q$3226,7,FALSE)</f>
        <v>266491.516894461</v>
      </c>
      <c r="W2864" s="1">
        <f>VLOOKUP($E2864,[1]AllProteinsNorm!$A$1:$Q$3226,9,FALSE)</f>
        <v>182990.16341454399</v>
      </c>
      <c r="X2864" s="1">
        <f>VLOOKUP($E2864,[1]AllProteinsNorm!$A$1:$Q$3226,12,FALSE)</f>
        <v>292915.37982410798</v>
      </c>
      <c r="Y2864" s="29">
        <f>VLOOKUP($E2864,[1]AllProteinsNorm!$A$1:$Q$3226,14,FALSE)</f>
        <v>162049.66905456199</v>
      </c>
      <c r="Z2864" s="25">
        <f t="shared" si="333"/>
        <v>1.1210589192196623</v>
      </c>
      <c r="AA2864" s="1">
        <f t="shared" si="333"/>
        <v>1.1931956631581295</v>
      </c>
      <c r="AB2864" s="1">
        <f t="shared" si="333"/>
        <v>1.0700152372746372</v>
      </c>
      <c r="AC2864" s="1">
        <f t="shared" si="333"/>
        <v>0.73350432891057449</v>
      </c>
      <c r="AD2864" s="1">
        <f t="shared" si="333"/>
        <v>0.8822258514369965</v>
      </c>
      <c r="AE2864" s="1">
        <f t="shared" si="333"/>
        <v>1.0943849463181572</v>
      </c>
      <c r="AF2864" s="1">
        <f t="shared" si="333"/>
        <v>1.0655461510154156</v>
      </c>
      <c r="AG2864" s="1">
        <f t="shared" si="333"/>
        <v>1.4773249403816737</v>
      </c>
      <c r="AH2864" s="1">
        <f t="shared" si="333"/>
        <v>0.63932434816928552</v>
      </c>
      <c r="AI2864" s="1">
        <f t="shared" si="333"/>
        <v>0.7543872398364746</v>
      </c>
      <c r="AJ2864" s="1">
        <f t="shared" si="333"/>
        <v>0.44357728506907851</v>
      </c>
      <c r="AK2864" s="1">
        <f t="shared" si="333"/>
        <v>1.0682112207691461</v>
      </c>
      <c r="AL2864" s="1">
        <f t="shared" si="333"/>
        <v>0.73350231980257996</v>
      </c>
      <c r="AM2864" s="1">
        <f t="shared" si="333"/>
        <v>1.1741292897810511</v>
      </c>
      <c r="AN2864" s="29">
        <f t="shared" si="333"/>
        <v>0.649563921670963</v>
      </c>
      <c r="AO2864" s="1">
        <f t="shared" si="329"/>
        <v>42008.529887888384</v>
      </c>
      <c r="AP2864" s="1">
        <f t="shared" si="330"/>
        <v>73267.806819901991</v>
      </c>
      <c r="AQ2864" s="29">
        <f t="shared" si="331"/>
        <v>67408.775043043483</v>
      </c>
    </row>
    <row r="2865" spans="1:43" x14ac:dyDescent="0.2">
      <c r="A2865" s="26"/>
      <c r="E2865" s="25" t="s">
        <v>5585</v>
      </c>
      <c r="F2865" s="26" t="s">
        <v>5586</v>
      </c>
      <c r="G2865" s="1">
        <v>0.99608939424319998</v>
      </c>
      <c r="H2865" s="1">
        <v>1.0005000343624899</v>
      </c>
      <c r="I2865" s="1">
        <f>VLOOKUP(F2865,'[1]SUSMB vs SHAM all proteins sum'!$B$2:$E$3214,2,FALSE)</f>
        <v>0.937647395871541</v>
      </c>
      <c r="J2865" s="29">
        <f>VLOOKUP(F2865,'[1]SUSMB vs SHAM all proteins sum'!$B$2:$E$3214,3,FALSE)</f>
        <v>0.98986380289507303</v>
      </c>
      <c r="K2865" s="25">
        <f>VLOOKUP($E2865,[1]AllProteinsNorm!$A$1:$Q$3226,4,FALSE)</f>
        <v>243023.40972801999</v>
      </c>
      <c r="L2865" s="1">
        <f>VLOOKUP($E2865,[1]AllProteinsNorm!$A$1:$Q$3226,5,FALSE)</f>
        <v>243662.849688805</v>
      </c>
      <c r="M2865" s="1">
        <f>VLOOKUP($E2865,[1]AllProteinsNorm!$A$1:$Q$3226,10,FALSE)</f>
        <v>201932.69048223001</v>
      </c>
      <c r="N2865" s="1">
        <f>VLOOKUP($E2865,[1]AllProteinsNorm!$A$1:$Q$3226,11,FALSE)</f>
        <v>241819.754498408</v>
      </c>
      <c r="O2865" s="1">
        <f>VLOOKUP($E2865,[1]AllProteinsNorm!$A$1:$Q$3226,15,FALSE)</f>
        <v>268584.53845244902</v>
      </c>
      <c r="P2865" s="1">
        <f>VLOOKUP($E2865,[1]AllProteinsNorm!$A$1:$Q$3226,6,FALSE)</f>
        <v>208444.268237571</v>
      </c>
      <c r="Q2865" s="1">
        <f>VLOOKUP($E2865,[1]AllProteinsNorm!$A$1:$Q$3226,8,FALSE)</f>
        <v>181495.38242486</v>
      </c>
      <c r="R2865" s="1">
        <f>VLOOKUP($E2865,[1]AllProteinsNorm!$A$1:$Q$3226,13,FALSE)</f>
        <v>278862.99669142801</v>
      </c>
      <c r="S2865" s="1">
        <f>VLOOKUP($E2865,[1]AllProteinsNorm!$A$1:$Q$3226,16,FALSE)</f>
        <v>264068.14948676602</v>
      </c>
      <c r="T2865" s="1">
        <f>VLOOKUP($E2865,[1]AllProteinsNorm!$A$1:$Q$3226,17,FALSE)</f>
        <v>279473.04985696601</v>
      </c>
      <c r="U2865" s="1">
        <f>VLOOKUP($E2865,[1]AllProteinsNorm!$A$1:$Q$3226,3,FALSE)</f>
        <v>149806.36695963499</v>
      </c>
      <c r="V2865" s="1">
        <f>VLOOKUP($E2865,[1]AllProteinsNorm!$A$1:$Q$3226,7,FALSE)</f>
        <v>278341.59509383503</v>
      </c>
      <c r="W2865" s="1">
        <f>VLOOKUP($E2865,[1]AllProteinsNorm!$A$1:$Q$3226,9,FALSE)</f>
        <v>239715.31876600301</v>
      </c>
      <c r="X2865" s="1">
        <f>VLOOKUP($E2865,[1]AllProteinsNorm!$A$1:$Q$3226,12,FALSE)</f>
        <v>280479.31427438802</v>
      </c>
      <c r="Y2865" s="29">
        <f>VLOOKUP($E2865,[1]AllProteinsNorm!$A$1:$Q$3226,14,FALSE)</f>
        <v>263262.53142311698</v>
      </c>
      <c r="Z2865" s="25">
        <f t="shared" si="333"/>
        <v>1.0134224302040511</v>
      </c>
      <c r="AA2865" s="1">
        <f t="shared" si="333"/>
        <v>1.0160889338127099</v>
      </c>
      <c r="AB2865" s="1">
        <f t="shared" si="333"/>
        <v>0.8420716265777467</v>
      </c>
      <c r="AC2865" s="1">
        <f t="shared" si="333"/>
        <v>1.0084031145369459</v>
      </c>
      <c r="AD2865" s="1">
        <f t="shared" si="333"/>
        <v>1.1200138948685465</v>
      </c>
      <c r="AE2865" s="1">
        <f t="shared" si="333"/>
        <v>0.86922530268107179</v>
      </c>
      <c r="AF2865" s="1">
        <f t="shared" si="333"/>
        <v>0.75684680637829271</v>
      </c>
      <c r="AG2865" s="1">
        <f t="shared" si="333"/>
        <v>1.1628756921701089</v>
      </c>
      <c r="AH2865" s="1">
        <f t="shared" si="333"/>
        <v>1.1011802776196091</v>
      </c>
      <c r="AI2865" s="1">
        <f t="shared" si="333"/>
        <v>1.1654196510515398</v>
      </c>
      <c r="AJ2865" s="1">
        <f t="shared" si="333"/>
        <v>0.62470168052608399</v>
      </c>
      <c r="AK2865" s="1">
        <f t="shared" si="333"/>
        <v>1.160701415730089</v>
      </c>
      <c r="AL2865" s="1">
        <f t="shared" si="333"/>
        <v>0.99962748927298906</v>
      </c>
      <c r="AM2865" s="1">
        <f t="shared" si="333"/>
        <v>1.1696158350013615</v>
      </c>
      <c r="AN2865" s="29">
        <f t="shared" si="333"/>
        <v>1.0978208011938886</v>
      </c>
      <c r="AO2865" s="1">
        <f t="shared" si="329"/>
        <v>21409.689685821835</v>
      </c>
      <c r="AP2865" s="1">
        <f t="shared" si="330"/>
        <v>40089.425964916649</v>
      </c>
      <c r="AQ2865" s="29">
        <f t="shared" si="331"/>
        <v>48492.957960524043</v>
      </c>
    </row>
    <row r="2866" spans="1:43" x14ac:dyDescent="0.2">
      <c r="A2866" s="26"/>
      <c r="E2866" s="25" t="s">
        <v>5587</v>
      </c>
      <c r="F2866" s="26" t="s">
        <v>5588</v>
      </c>
      <c r="G2866" s="1">
        <v>0.39572671032234202</v>
      </c>
      <c r="H2866" s="1">
        <v>1.23448169484738</v>
      </c>
      <c r="I2866" s="1">
        <f>VLOOKUP(F2866,'[1]SUSMB vs SHAM all proteins sum'!$B$2:$E$3214,2,FALSE)</f>
        <v>0.49738816041876699</v>
      </c>
      <c r="J2866" s="29">
        <f>VLOOKUP(F2866,'[1]SUSMB vs SHAM all proteins sum'!$B$2:$E$3214,3,FALSE)</f>
        <v>0.71740890431845605</v>
      </c>
      <c r="K2866" s="25">
        <f>VLOOKUP($E2866,[1]AllProteinsNorm!$A$1:$Q$3226,4,FALSE)</f>
        <v>44857.575831535898</v>
      </c>
      <c r="L2866" s="1">
        <f>VLOOKUP($E2866,[1]AllProteinsNorm!$A$1:$Q$3226,5,FALSE)</f>
        <v>23799.2044757806</v>
      </c>
      <c r="M2866" s="1">
        <f>VLOOKUP($E2866,[1]AllProteinsNorm!$A$1:$Q$3226,10,FALSE)</f>
        <v>41678.923552471198</v>
      </c>
      <c r="N2866" s="1">
        <f>VLOOKUP($E2866,[1]AllProteinsNorm!$A$1:$Q$3226,11,FALSE)</f>
        <v>20695.364956911701</v>
      </c>
      <c r="O2866" s="1">
        <f>VLOOKUP($E2866,[1]AllProteinsNorm!$A$1:$Q$3226,15,FALSE)</f>
        <v>18082.416898402898</v>
      </c>
      <c r="P2866" s="1">
        <f>VLOOKUP($E2866,[1]AllProteinsNorm!$A$1:$Q$3226,6,FALSE)</f>
        <v>22550.0404177727</v>
      </c>
      <c r="Q2866" s="1">
        <f>VLOOKUP($E2866,[1]AllProteinsNorm!$A$1:$Q$3226,8,FALSE)</f>
        <v>32745.846644807199</v>
      </c>
      <c r="R2866" s="1">
        <f>VLOOKUP($E2866,[1]AllProteinsNorm!$A$1:$Q$3226,13,FALSE)</f>
        <v>55517.638130107</v>
      </c>
      <c r="S2866" s="1">
        <f>VLOOKUP($E2866,[1]AllProteinsNorm!$A$1:$Q$3226,16,FALSE)</f>
        <v>35464.251941128401</v>
      </c>
      <c r="T2866" s="1">
        <f>VLOOKUP($E2866,[1]AllProteinsNorm!$A$1:$Q$3226,17,FALSE)</f>
        <v>32835.3946512025</v>
      </c>
      <c r="U2866" s="1">
        <f>VLOOKUP($E2866,[1]AllProteinsNorm!$A$1:$Q$3226,3,FALSE)</f>
        <v>3819.89194691687</v>
      </c>
      <c r="V2866" s="1">
        <f>VLOOKUP($E2866,[1]AllProteinsNorm!$A$1:$Q$3226,7,FALSE)</f>
        <v>24789.5710245185</v>
      </c>
      <c r="W2866" s="1">
        <f>VLOOKUP($E2866,[1]AllProteinsNorm!$A$1:$Q$3226,9,FALSE)</f>
        <v>22318.4404248098</v>
      </c>
      <c r="X2866" s="1">
        <f>VLOOKUP($E2866,[1]AllProteinsNorm!$A$1:$Q$3226,12,FALSE)</f>
        <v>41008.7189436634</v>
      </c>
      <c r="Y2866" s="29">
        <f>VLOOKUP($E2866,[1]AllProteinsNorm!$A$1:$Q$3226,14,FALSE)</f>
        <v>36510.516703230998</v>
      </c>
      <c r="Z2866" s="25">
        <f t="shared" si="333"/>
        <v>1.5041421510741566</v>
      </c>
      <c r="AA2866" s="1">
        <f t="shared" si="333"/>
        <v>0.79802320902254265</v>
      </c>
      <c r="AB2866" s="1">
        <f t="shared" si="333"/>
        <v>1.397557147584336</v>
      </c>
      <c r="AC2866" s="1">
        <f t="shared" si="333"/>
        <v>0.69394679018008043</v>
      </c>
      <c r="AD2866" s="1">
        <f t="shared" si="333"/>
        <v>0.60633070213888451</v>
      </c>
      <c r="AE2866" s="1">
        <f t="shared" si="333"/>
        <v>0.75613685474622438</v>
      </c>
      <c r="AF2866" s="1">
        <f t="shared" si="333"/>
        <v>1.098017610136609</v>
      </c>
      <c r="AG2866" s="1">
        <f t="shared" si="333"/>
        <v>1.8615901125193852</v>
      </c>
      <c r="AH2866" s="1">
        <f t="shared" si="333"/>
        <v>1.1891698383634715</v>
      </c>
      <c r="AI2866" s="1">
        <f t="shared" si="333"/>
        <v>1.1010202898059178</v>
      </c>
      <c r="AJ2866" s="1">
        <f t="shared" si="333"/>
        <v>0.12808673637390497</v>
      </c>
      <c r="AK2866" s="1">
        <f t="shared" si="333"/>
        <v>0.83123169261436558</v>
      </c>
      <c r="AL2866" s="1">
        <f t="shared" si="333"/>
        <v>0.74837095779021745</v>
      </c>
      <c r="AM2866" s="1">
        <f t="shared" si="333"/>
        <v>1.375084176558486</v>
      </c>
      <c r="AN2866" s="29">
        <f t="shared" si="333"/>
        <v>1.2242526733292372</v>
      </c>
      <c r="AO2866" s="1">
        <f t="shared" si="329"/>
        <v>11171.772633029732</v>
      </c>
      <c r="AP2866" s="1">
        <f t="shared" si="330"/>
        <v>10794.198304090127</v>
      </c>
      <c r="AQ2866" s="29">
        <f t="shared" si="331"/>
        <v>12978.648178645675</v>
      </c>
    </row>
    <row r="2867" spans="1:43" x14ac:dyDescent="0.2">
      <c r="A2867" s="26"/>
      <c r="E2867" s="25" t="s">
        <v>5589</v>
      </c>
      <c r="F2867" s="26" t="s">
        <v>5590</v>
      </c>
      <c r="G2867" s="1">
        <v>0.59958940247478598</v>
      </c>
      <c r="H2867" s="1">
        <v>1.05626461715838</v>
      </c>
      <c r="I2867" s="1">
        <f>VLOOKUP(F2867,'[1]SUSMB vs SHAM all proteins sum'!$B$2:$E$3214,2,FALSE)</f>
        <v>0.26541169035239998</v>
      </c>
      <c r="J2867" s="29">
        <f>VLOOKUP(F2867,'[1]SUSMB vs SHAM all proteins sum'!$B$2:$E$3214,3,FALSE)</f>
        <v>1.1464364381857901</v>
      </c>
      <c r="K2867" s="25">
        <f>VLOOKUP($E2867,[1]AllProteinsNorm!$A$1:$Q$3226,4,FALSE)</f>
        <v>22323701.670228399</v>
      </c>
      <c r="L2867" s="1">
        <f>VLOOKUP($E2867,[1]AllProteinsNorm!$A$1:$Q$3226,5,FALSE)</f>
        <v>14556935.7185295</v>
      </c>
      <c r="M2867" s="1">
        <f>VLOOKUP($E2867,[1]AllProteinsNorm!$A$1:$Q$3226,10,FALSE)</f>
        <v>19558886.995761201</v>
      </c>
      <c r="N2867" s="1">
        <f>VLOOKUP($E2867,[1]AllProteinsNorm!$A$1:$Q$3226,11,FALSE)</f>
        <v>18464869.297447</v>
      </c>
      <c r="O2867" s="1">
        <f>VLOOKUP($E2867,[1]AllProteinsNorm!$A$1:$Q$3226,15,FALSE)</f>
        <v>20085417.409575801</v>
      </c>
      <c r="P2867" s="1">
        <f>VLOOKUP($E2867,[1]AllProteinsNorm!$A$1:$Q$3226,6,FALSE)</f>
        <v>21648360.7180124</v>
      </c>
      <c r="Q2867" s="1">
        <f>VLOOKUP($E2867,[1]AllProteinsNorm!$A$1:$Q$3226,8,FALSE)</f>
        <v>21118757.9522327</v>
      </c>
      <c r="R2867" s="1">
        <f>VLOOKUP($E2867,[1]AllProteinsNorm!$A$1:$Q$3226,13,FALSE)</f>
        <v>15020849.899960199</v>
      </c>
      <c r="S2867" s="1">
        <f>VLOOKUP($E2867,[1]AllProteinsNorm!$A$1:$Q$3226,16,FALSE)</f>
        <v>21754133.192018598</v>
      </c>
      <c r="T2867" s="1">
        <f>VLOOKUP($E2867,[1]AllProteinsNorm!$A$1:$Q$3226,17,FALSE)</f>
        <v>20746335.326939899</v>
      </c>
      <c r="U2867" s="1">
        <f>VLOOKUP($E2867,[1]AllProteinsNorm!$A$1:$Q$3226,3,FALSE)</f>
        <v>29226048.056110501</v>
      </c>
      <c r="V2867" s="1">
        <f>VLOOKUP($E2867,[1]AllProteinsNorm!$A$1:$Q$3226,7,FALSE)</f>
        <v>21720033.503144398</v>
      </c>
      <c r="W2867" s="1">
        <f>VLOOKUP($E2867,[1]AllProteinsNorm!$A$1:$Q$3226,9,FALSE)</f>
        <v>16702304.3446292</v>
      </c>
      <c r="X2867" s="1">
        <f>VLOOKUP($E2867,[1]AllProteinsNorm!$A$1:$Q$3226,12,FALSE)</f>
        <v>20882912.480288502</v>
      </c>
      <c r="Y2867" s="29">
        <f>VLOOKUP($E2867,[1]AllProteinsNorm!$A$1:$Q$3226,14,FALSE)</f>
        <v>21084304.067603201</v>
      </c>
      <c r="Z2867" s="25">
        <f t="shared" si="333"/>
        <v>1.1750576937517538</v>
      </c>
      <c r="AA2867" s="1">
        <f t="shared" si="333"/>
        <v>0.76623669166480113</v>
      </c>
      <c r="AB2867" s="1">
        <f t="shared" si="333"/>
        <v>1.0295255233696725</v>
      </c>
      <c r="AC2867" s="1">
        <f t="shared" si="333"/>
        <v>0.97193946831057287</v>
      </c>
      <c r="AD2867" s="1">
        <f t="shared" si="333"/>
        <v>1.0572406229031994</v>
      </c>
      <c r="AE2867" s="1">
        <f t="shared" si="333"/>
        <v>1.1395096205186588</v>
      </c>
      <c r="AF2867" s="1">
        <f t="shared" si="333"/>
        <v>1.1116328009053782</v>
      </c>
      <c r="AG2867" s="1">
        <f t="shared" si="333"/>
        <v>0.79065584652466414</v>
      </c>
      <c r="AH2867" s="1">
        <f t="shared" si="333"/>
        <v>1.1450771899658843</v>
      </c>
      <c r="AI2867" s="1">
        <f t="shared" si="333"/>
        <v>1.0920295076145907</v>
      </c>
      <c r="AJ2867" s="1">
        <f t="shared" si="333"/>
        <v>1.5383780491965233</v>
      </c>
      <c r="AK2867" s="1">
        <f t="shared" si="333"/>
        <v>1.1432822769914106</v>
      </c>
      <c r="AL2867" s="1">
        <f t="shared" si="333"/>
        <v>0.87916294140921858</v>
      </c>
      <c r="AM2867" s="1">
        <f t="shared" si="333"/>
        <v>1.0992185498802387</v>
      </c>
      <c r="AN2867" s="29">
        <f t="shared" si="333"/>
        <v>1.1098192440494594</v>
      </c>
      <c r="AO2867" s="1">
        <f t="shared" si="329"/>
        <v>2552043.9939406686</v>
      </c>
      <c r="AP2867" s="1">
        <f t="shared" si="330"/>
        <v>2544720.3624679707</v>
      </c>
      <c r="AQ2867" s="29">
        <f t="shared" si="331"/>
        <v>4059964.5879687471</v>
      </c>
    </row>
    <row r="2868" spans="1:43" x14ac:dyDescent="0.2">
      <c r="A2868" s="26"/>
      <c r="E2868" s="25" t="s">
        <v>5591</v>
      </c>
      <c r="F2868" s="26" t="s">
        <v>5592</v>
      </c>
      <c r="G2868" s="1">
        <v>0.10395413000441101</v>
      </c>
      <c r="H2868" s="1">
        <v>0.90608937420991698</v>
      </c>
      <c r="I2868" s="1">
        <f>VLOOKUP(F2868,'[1]SUSMB vs SHAM all proteins sum'!$B$2:$E$3214,2,FALSE)</f>
        <v>9.6880833132083899E-2</v>
      </c>
      <c r="J2868" s="29">
        <f>VLOOKUP(F2868,'[1]SUSMB vs SHAM all proteins sum'!$B$2:$E$3214,3,FALSE)</f>
        <v>0.907789430213094</v>
      </c>
      <c r="K2868" s="25">
        <f>VLOOKUP($E2868,[1]AllProteinsNorm!$A$1:$Q$3226,4,FALSE)</f>
        <v>1690228.5845456501</v>
      </c>
      <c r="L2868" s="1">
        <f>VLOOKUP($E2868,[1]AllProteinsNorm!$A$1:$Q$3226,5,FALSE)</f>
        <v>1488702.9805337</v>
      </c>
      <c r="M2868" s="1">
        <f>VLOOKUP($E2868,[1]AllProteinsNorm!$A$1:$Q$3226,10,FALSE)</f>
        <v>1497888.9835437599</v>
      </c>
      <c r="N2868" s="1">
        <f>VLOOKUP($E2868,[1]AllProteinsNorm!$A$1:$Q$3226,11,FALSE)</f>
        <v>1469313.1092770901</v>
      </c>
      <c r="O2868" s="1">
        <f>VLOOKUP($E2868,[1]AllProteinsNorm!$A$1:$Q$3226,15,FALSE)</f>
        <v>1383399.6884828799</v>
      </c>
      <c r="P2868" s="1">
        <f>VLOOKUP($E2868,[1]AllProteinsNorm!$A$1:$Q$3226,6,FALSE)</f>
        <v>1336493.7524757499</v>
      </c>
      <c r="Q2868" s="1">
        <f>VLOOKUP($E2868,[1]AllProteinsNorm!$A$1:$Q$3226,8,FALSE)</f>
        <v>1231073.23640671</v>
      </c>
      <c r="R2868" s="1">
        <f>VLOOKUP($E2868,[1]AllProteinsNorm!$A$1:$Q$3226,13,FALSE)</f>
        <v>1284437.2541070301</v>
      </c>
      <c r="S2868" s="1">
        <f>VLOOKUP($E2868,[1]AllProteinsNorm!$A$1:$Q$3226,16,FALSE)</f>
        <v>1403222.4633211601</v>
      </c>
      <c r="T2868" s="1">
        <f>VLOOKUP($E2868,[1]AllProteinsNorm!$A$1:$Q$3226,17,FALSE)</f>
        <v>1577829.58875545</v>
      </c>
      <c r="U2868" s="1">
        <f>VLOOKUP($E2868,[1]AllProteinsNorm!$A$1:$Q$3226,3,FALSE)</f>
        <v>1247132.4524648299</v>
      </c>
      <c r="V2868" s="1">
        <f>VLOOKUP($E2868,[1]AllProteinsNorm!$A$1:$Q$3226,7,FALSE)</f>
        <v>1241627.3955516799</v>
      </c>
      <c r="W2868" s="1">
        <f>VLOOKUP($E2868,[1]AllProteinsNorm!$A$1:$Q$3226,9,FALSE)</f>
        <v>1409876.1100117101</v>
      </c>
      <c r="X2868" s="1">
        <f>VLOOKUP($E2868,[1]AllProteinsNorm!$A$1:$Q$3226,12,FALSE)</f>
        <v>1522104.5882878001</v>
      </c>
      <c r="Y2868" s="29">
        <f>VLOOKUP($E2868,[1]AllProteinsNorm!$A$1:$Q$3226,14,FALSE)</f>
        <v>1421318.63076612</v>
      </c>
      <c r="Z2868" s="25">
        <f t="shared" si="333"/>
        <v>1.1223992954075803</v>
      </c>
      <c r="AA2868" s="1">
        <f t="shared" si="333"/>
        <v>0.98857585991621899</v>
      </c>
      <c r="AB2868" s="1">
        <f t="shared" si="333"/>
        <v>0.99467584154022803</v>
      </c>
      <c r="AC2868" s="1">
        <f t="shared" si="333"/>
        <v>0.97569998144898029</v>
      </c>
      <c r="AD2868" s="1">
        <f t="shared" si="333"/>
        <v>0.91864902168699192</v>
      </c>
      <c r="AE2868" s="1">
        <f t="shared" si="333"/>
        <v>0.88750105152117686</v>
      </c>
      <c r="AF2868" s="1">
        <f t="shared" si="333"/>
        <v>0.81749637047432278</v>
      </c>
      <c r="AG2868" s="1">
        <f t="shared" si="333"/>
        <v>0.85293284126567293</v>
      </c>
      <c r="AH2868" s="1">
        <f t="shared" si="333"/>
        <v>0.93181237054698629</v>
      </c>
      <c r="AI2868" s="1">
        <f t="shared" si="333"/>
        <v>1.0477605424998768</v>
      </c>
      <c r="AJ2868" s="1">
        <f t="shared" si="333"/>
        <v>0.82816052143783114</v>
      </c>
      <c r="AK2868" s="1">
        <f t="shared" si="333"/>
        <v>0.82450487861117816</v>
      </c>
      <c r="AL2868" s="1">
        <f t="shared" si="333"/>
        <v>0.93623073645657229</v>
      </c>
      <c r="AM2868" s="1">
        <f t="shared" si="333"/>
        <v>1.0107562569059907</v>
      </c>
      <c r="AN2868" s="29">
        <f t="shared" si="333"/>
        <v>0.94382916269895456</v>
      </c>
      <c r="AO2868" s="1">
        <f t="shared" si="329"/>
        <v>100679.55861638914</v>
      </c>
      <c r="AP2868" s="1">
        <f t="shared" si="330"/>
        <v>119986.45753118559</v>
      </c>
      <c r="AQ2868" s="29">
        <f t="shared" si="331"/>
        <v>108556.76880600869</v>
      </c>
    </row>
    <row r="2869" spans="1:43" x14ac:dyDescent="0.2">
      <c r="A2869" s="26"/>
      <c r="E2869" s="25" t="s">
        <v>5593</v>
      </c>
      <c r="F2869" s="26" t="s">
        <v>5594</v>
      </c>
      <c r="G2869" s="1">
        <v>0.71978865415323801</v>
      </c>
      <c r="H2869" s="1">
        <v>1.1610745949793599</v>
      </c>
      <c r="I2869" s="1">
        <f>VLOOKUP(F2869,'[1]SUSMB vs SHAM all proteins sum'!$B$2:$E$3214,2,FALSE)</f>
        <v>0.64246131570277198</v>
      </c>
      <c r="J2869" s="29">
        <f>VLOOKUP(F2869,'[1]SUSMB vs SHAM all proteins sum'!$B$2:$E$3214,3,FALSE)</f>
        <v>1.21618400832574</v>
      </c>
      <c r="K2869" s="25">
        <f>VLOOKUP($E2869,[1]AllProteinsNorm!$A$1:$Q$3226,4,FALSE)</f>
        <v>61493.178799047797</v>
      </c>
      <c r="L2869" s="1">
        <f>VLOOKUP($E2869,[1]AllProteinsNorm!$A$1:$Q$3226,5,FALSE)</f>
        <v>47511.683230909701</v>
      </c>
      <c r="M2869" s="1">
        <f>VLOOKUP($E2869,[1]AllProteinsNorm!$A$1:$Q$3226,10,FALSE)</f>
        <v>6853.8388069196399</v>
      </c>
      <c r="N2869" s="1">
        <f>VLOOKUP($E2869,[1]AllProteinsNorm!$A$1:$Q$3226,11,FALSE)</f>
        <v>42285.096615049697</v>
      </c>
      <c r="O2869" s="1">
        <f>VLOOKUP($E2869,[1]AllProteinsNorm!$A$1:$Q$3226,15,FALSE)</f>
        <v>40773.128771750598</v>
      </c>
      <c r="P2869" s="1">
        <f>VLOOKUP($E2869,[1]AllProteinsNorm!$A$1:$Q$3226,6,FALSE)</f>
        <v>34998.722910100201</v>
      </c>
      <c r="Q2869" s="1">
        <f>VLOOKUP($E2869,[1]AllProteinsNorm!$A$1:$Q$3226,8,FALSE)</f>
        <v>45499.146957528297</v>
      </c>
      <c r="R2869" s="1">
        <f>VLOOKUP($E2869,[1]AllProteinsNorm!$A$1:$Q$3226,13,FALSE)</f>
        <v>38301.581592928</v>
      </c>
      <c r="S2869" s="1">
        <f>VLOOKUP($E2869,[1]AllProteinsNorm!$A$1:$Q$3226,16,FALSE)</f>
        <v>42202.265680763601</v>
      </c>
      <c r="T2869" s="1">
        <f>VLOOKUP($E2869,[1]AllProteinsNorm!$A$1:$Q$3226,17,FALSE)</f>
        <v>28301.8808844628</v>
      </c>
      <c r="U2869" s="1">
        <f>VLOOKUP($E2869,[1]AllProteinsNorm!$A$1:$Q$3226,3,FALSE)</f>
        <v>27339.4783540436</v>
      </c>
      <c r="V2869" s="1">
        <f>VLOOKUP($E2869,[1]AllProteinsNorm!$A$1:$Q$3226,7,FALSE)</f>
        <v>39186.071973490201</v>
      </c>
      <c r="W2869" s="1">
        <f>VLOOKUP($E2869,[1]AllProteinsNorm!$A$1:$Q$3226,9,FALSE)</f>
        <v>41503.608895415702</v>
      </c>
      <c r="X2869" s="1">
        <f>VLOOKUP($E2869,[1]AllProteinsNorm!$A$1:$Q$3226,12,FALSE)</f>
        <v>40922.944549430002</v>
      </c>
      <c r="Y2869" s="29">
        <f>VLOOKUP($E2869,[1]AllProteinsNorm!$A$1:$Q$3226,14,FALSE)</f>
        <v>50482.907876509496</v>
      </c>
      <c r="Z2869" s="25">
        <f t="shared" si="333"/>
        <v>1.5457000056873027</v>
      </c>
      <c r="AA2869" s="1">
        <f t="shared" si="333"/>
        <v>1.1942594361598953</v>
      </c>
      <c r="AB2869" s="1">
        <f t="shared" si="333"/>
        <v>0.17227892409750636</v>
      </c>
      <c r="AC2869" s="1">
        <f t="shared" si="333"/>
        <v>1.0628833206355977</v>
      </c>
      <c r="AD2869" s="1">
        <f t="shared" si="333"/>
        <v>1.0248783134196977</v>
      </c>
      <c r="AE2869" s="1">
        <f t="shared" si="333"/>
        <v>0.87973214684468215</v>
      </c>
      <c r="AF2869" s="1">
        <f t="shared" si="333"/>
        <v>1.1436720801317222</v>
      </c>
      <c r="AG2869" s="1">
        <f t="shared" si="333"/>
        <v>0.96275320356244509</v>
      </c>
      <c r="AH2869" s="1">
        <f t="shared" si="333"/>
        <v>1.0608012722182361</v>
      </c>
      <c r="AI2869" s="1">
        <f t="shared" si="333"/>
        <v>0.71139951289610204</v>
      </c>
      <c r="AJ2869" s="1">
        <f t="shared" si="333"/>
        <v>0.68720844608520126</v>
      </c>
      <c r="AK2869" s="1">
        <f t="shared" si="333"/>
        <v>0.98498586111838415</v>
      </c>
      <c r="AL2869" s="1">
        <f t="shared" si="333"/>
        <v>1.0432397504661284</v>
      </c>
      <c r="AM2869" s="1">
        <f t="shared" si="333"/>
        <v>1.0286441009905087</v>
      </c>
      <c r="AN2869" s="29">
        <f t="shared" si="333"/>
        <v>1.2689444994676482</v>
      </c>
      <c r="AO2869" s="1">
        <f t="shared" si="329"/>
        <v>18014.632422360788</v>
      </c>
      <c r="AP2869" s="1">
        <f t="shared" si="330"/>
        <v>5948.9726307504425</v>
      </c>
      <c r="AQ2869" s="29">
        <f t="shared" si="331"/>
        <v>7401.2359604564372</v>
      </c>
    </row>
    <row r="2870" spans="1:43" x14ac:dyDescent="0.2">
      <c r="A2870" s="26"/>
      <c r="E2870" s="25" t="s">
        <v>5595</v>
      </c>
      <c r="F2870" s="26" t="s">
        <v>5596</v>
      </c>
      <c r="G2870" s="1">
        <v>0.593114943012095</v>
      </c>
      <c r="H2870" s="1">
        <v>0.78366984013835805</v>
      </c>
      <c r="I2870" s="1">
        <f>VLOOKUP(F2870,'[1]SUSMB vs SHAM all proteins sum'!$B$2:$E$3214,2,FALSE)</f>
        <v>0.75177687340084298</v>
      </c>
      <c r="J2870" s="29">
        <f>VLOOKUP(F2870,'[1]SUSMB vs SHAM all proteins sum'!$B$2:$E$3214,3,FALSE)</f>
        <v>0.87589128743433298</v>
      </c>
      <c r="K2870" s="25">
        <f>VLOOKUP($E2870,[1]AllProteinsNorm!$A$1:$Q$3226,4,FALSE)</f>
        <v>56299.2508536807</v>
      </c>
      <c r="L2870" s="1">
        <f>VLOOKUP($E2870,[1]AllProteinsNorm!$A$1:$Q$3226,5,FALSE)</f>
        <v>22860.217762238801</v>
      </c>
      <c r="M2870" s="1">
        <f>VLOOKUP($E2870,[1]AllProteinsNorm!$A$1:$Q$3226,10,FALSE)</f>
        <v>63986.076720563899</v>
      </c>
      <c r="N2870" s="1">
        <f>VLOOKUP($E2870,[1]AllProteinsNorm!$A$1:$Q$3226,11,FALSE)</f>
        <v>32796.851937472798</v>
      </c>
      <c r="O2870" s="1">
        <f>VLOOKUP($E2870,[1]AllProteinsNorm!$A$1:$Q$3226,15,FALSE)</f>
        <v>21428.7726640816</v>
      </c>
      <c r="P2870" s="1">
        <f>VLOOKUP($E2870,[1]AllProteinsNorm!$A$1:$Q$3226,6,FALSE)</f>
        <v>25545.152189839999</v>
      </c>
      <c r="Q2870" s="1">
        <f>VLOOKUP($E2870,[1]AllProteinsNorm!$A$1:$Q$3226,8,FALSE)</f>
        <v>26171.146359203201</v>
      </c>
      <c r="R2870" s="1">
        <f>VLOOKUP($E2870,[1]AllProteinsNorm!$A$1:$Q$3226,13,FALSE)</f>
        <v>64032.932762970398</v>
      </c>
      <c r="S2870" s="1">
        <f>VLOOKUP($E2870,[1]AllProteinsNorm!$A$1:$Q$3226,16,FALSE)</f>
        <v>7543.8362390025004</v>
      </c>
      <c r="T2870" s="1">
        <f>VLOOKUP($E2870,[1]AllProteinsNorm!$A$1:$Q$3226,17,FALSE)</f>
        <v>52970.820174365399</v>
      </c>
      <c r="U2870" s="1">
        <f>VLOOKUP($E2870,[1]AllProteinsNorm!$A$1:$Q$3226,3,FALSE)</f>
        <v>13612.2503426361</v>
      </c>
      <c r="V2870" s="1">
        <f>VLOOKUP($E2870,[1]AllProteinsNorm!$A$1:$Q$3226,7,FALSE)</f>
        <v>60747.6842988145</v>
      </c>
      <c r="W2870" s="1">
        <f>VLOOKUP($E2870,[1]AllProteinsNorm!$A$1:$Q$3226,9,FALSE)</f>
        <v>38334.9953611249</v>
      </c>
      <c r="X2870" s="1">
        <f>VLOOKUP($E2870,[1]AllProteinsNorm!$A$1:$Q$3226,12,FALSE)</f>
        <v>64129.615695298402</v>
      </c>
      <c r="Y2870" s="29">
        <f>VLOOKUP($E2870,[1]AllProteinsNorm!$A$1:$Q$3226,14,FALSE)</f>
        <v>14676.9306731506</v>
      </c>
      <c r="Z2870" s="25">
        <f t="shared" si="333"/>
        <v>1.4262278242398612</v>
      </c>
      <c r="AA2870" s="1">
        <f t="shared" si="333"/>
        <v>0.57911745087733635</v>
      </c>
      <c r="AB2870" s="1">
        <f t="shared" si="333"/>
        <v>1.6209580340596736</v>
      </c>
      <c r="AC2870" s="1">
        <f t="shared" si="333"/>
        <v>0.83084201070928854</v>
      </c>
      <c r="AD2870" s="1">
        <f t="shared" si="333"/>
        <v>0.54285468011384075</v>
      </c>
      <c r="AE2870" s="1">
        <f t="shared" si="333"/>
        <v>0.64713484238502461</v>
      </c>
      <c r="AF2870" s="1">
        <f t="shared" si="333"/>
        <v>0.66299314047282853</v>
      </c>
      <c r="AG2870" s="1">
        <f t="shared" si="333"/>
        <v>1.6221450372684303</v>
      </c>
      <c r="AH2870" s="1">
        <f t="shared" si="333"/>
        <v>0.19110785636450334</v>
      </c>
      <c r="AI2870" s="1">
        <f t="shared" si="333"/>
        <v>1.3419087547334023</v>
      </c>
      <c r="AJ2870" s="1">
        <f t="shared" si="333"/>
        <v>0.34483887253922385</v>
      </c>
      <c r="AK2870" s="1">
        <f t="shared" si="333"/>
        <v>1.5389199019767041</v>
      </c>
      <c r="AL2870" s="1">
        <f t="shared" si="333"/>
        <v>0.97113969008644208</v>
      </c>
      <c r="AM2870" s="1">
        <f t="shared" si="333"/>
        <v>1.6245943041081201</v>
      </c>
      <c r="AN2870" s="29">
        <f t="shared" si="333"/>
        <v>0.37181039859464377</v>
      </c>
      <c r="AO2870" s="1">
        <f t="shared" si="329"/>
        <v>17493.788996486608</v>
      </c>
      <c r="AP2870" s="1">
        <f t="shared" si="330"/>
        <v>20429.027447809036</v>
      </c>
      <c r="AQ2870" s="29">
        <f t="shared" si="331"/>
        <v>21626.849928508851</v>
      </c>
    </row>
    <row r="2871" spans="1:43" x14ac:dyDescent="0.2">
      <c r="A2871" s="26"/>
      <c r="E2871" s="25" t="s">
        <v>5597</v>
      </c>
      <c r="F2871" s="26" t="s">
        <v>5598</v>
      </c>
      <c r="G2871" s="1">
        <v>0.44836182006842101</v>
      </c>
      <c r="H2871" s="1">
        <v>1.0242833500683399</v>
      </c>
      <c r="I2871" s="1">
        <f>VLOOKUP(F2871,'[1]SUSMB vs SHAM all proteins sum'!$B$2:$E$3214,2,FALSE)</f>
        <v>0.95296258829777802</v>
      </c>
      <c r="J2871" s="29">
        <f>VLOOKUP(F2871,'[1]SUSMB vs SHAM all proteins sum'!$B$2:$E$3214,3,FALSE)</f>
        <v>0.997339912796117</v>
      </c>
      <c r="K2871" s="25">
        <f>VLOOKUP($E2871,[1]AllProteinsNorm!$A$1:$Q$3226,4,FALSE)</f>
        <v>7181724.7411087099</v>
      </c>
      <c r="L2871" s="1">
        <f>VLOOKUP($E2871,[1]AllProteinsNorm!$A$1:$Q$3226,5,FALSE)</f>
        <v>7945756.3894326603</v>
      </c>
      <c r="M2871" s="1">
        <f>VLOOKUP($E2871,[1]AllProteinsNorm!$A$1:$Q$3226,10,FALSE)</f>
        <v>7909664.7226785598</v>
      </c>
      <c r="N2871" s="1">
        <f>VLOOKUP($E2871,[1]AllProteinsNorm!$A$1:$Q$3226,11,FALSE)</f>
        <v>7375554.5431942996</v>
      </c>
      <c r="O2871" s="1">
        <f>VLOOKUP($E2871,[1]AllProteinsNorm!$A$1:$Q$3226,15,FALSE)</f>
        <v>8204404.5069106296</v>
      </c>
      <c r="P2871" s="1">
        <f>VLOOKUP($E2871,[1]AllProteinsNorm!$A$1:$Q$3226,6,FALSE)</f>
        <v>7773002.3428616002</v>
      </c>
      <c r="Q2871" s="1">
        <f>VLOOKUP($E2871,[1]AllProteinsNorm!$A$1:$Q$3226,8,FALSE)</f>
        <v>8440862.8059935309</v>
      </c>
      <c r="R2871" s="1">
        <f>VLOOKUP($E2871,[1]AllProteinsNorm!$A$1:$Q$3226,13,FALSE)</f>
        <v>7696982.4857209902</v>
      </c>
      <c r="S2871" s="1">
        <f>VLOOKUP($E2871,[1]AllProteinsNorm!$A$1:$Q$3226,16,FALSE)</f>
        <v>7862826.1144187804</v>
      </c>
      <c r="T2871" s="1">
        <f>VLOOKUP($E2871,[1]AllProteinsNorm!$A$1:$Q$3226,17,FALSE)</f>
        <v>7755138.8179083904</v>
      </c>
      <c r="U2871" s="1">
        <f>VLOOKUP($E2871,[1]AllProteinsNorm!$A$1:$Q$3226,3,FALSE)</f>
        <v>8716275.0911891796</v>
      </c>
      <c r="V2871" s="1">
        <f>VLOOKUP($E2871,[1]AllProteinsNorm!$A$1:$Q$3226,7,FALSE)</f>
        <v>7158374.7473106002</v>
      </c>
      <c r="W2871" s="1">
        <f>VLOOKUP($E2871,[1]AllProteinsNorm!$A$1:$Q$3226,9,FALSE)</f>
        <v>7885793.4195739496</v>
      </c>
      <c r="X2871" s="1">
        <f>VLOOKUP($E2871,[1]AllProteinsNorm!$A$1:$Q$3226,12,FALSE)</f>
        <v>7201660.4772848496</v>
      </c>
      <c r="Y2871" s="29">
        <f>VLOOKUP($E2871,[1]AllProteinsNorm!$A$1:$Q$3226,14,FALSE)</f>
        <v>7606001.7352247899</v>
      </c>
      <c r="Z2871" s="25">
        <f t="shared" si="333"/>
        <v>0.92986317320882039</v>
      </c>
      <c r="AA2871" s="1">
        <f t="shared" si="333"/>
        <v>1.028787166894604</v>
      </c>
      <c r="AB2871" s="1">
        <f t="shared" si="333"/>
        <v>1.0241141512912266</v>
      </c>
      <c r="AC2871" s="1">
        <f t="shared" si="333"/>
        <v>0.95495953951732915</v>
      </c>
      <c r="AD2871" s="1">
        <f t="shared" si="333"/>
        <v>1.0622759690880201</v>
      </c>
      <c r="AE2871" s="1">
        <f t="shared" si="333"/>
        <v>1.0064196115064494</v>
      </c>
      <c r="AF2871" s="1">
        <f t="shared" si="333"/>
        <v>1.0928917156172924</v>
      </c>
      <c r="AG2871" s="1">
        <f t="shared" si="333"/>
        <v>0.99657684140095848</v>
      </c>
      <c r="AH2871" s="1">
        <f t="shared" si="333"/>
        <v>1.0180496614263033</v>
      </c>
      <c r="AI2871" s="1">
        <f t="shared" si="333"/>
        <v>1.004106708325601</v>
      </c>
      <c r="AJ2871" s="1">
        <f t="shared" si="333"/>
        <v>1.1285510802803249</v>
      </c>
      <c r="AK2871" s="1">
        <f t="shared" si="333"/>
        <v>0.92683990232192137</v>
      </c>
      <c r="AL2871" s="1">
        <f t="shared" si="333"/>
        <v>1.0210233832022708</v>
      </c>
      <c r="AM2871" s="1">
        <f t="shared" si="333"/>
        <v>0.93244437863916629</v>
      </c>
      <c r="AN2871" s="29">
        <f t="shared" si="333"/>
        <v>0.98479699012469579</v>
      </c>
      <c r="AO2871" s="1">
        <f t="shared" si="329"/>
        <v>382076.11603416369</v>
      </c>
      <c r="AP2871" s="1">
        <f t="shared" si="330"/>
        <v>272792.12524328451</v>
      </c>
      <c r="AQ2871" s="29">
        <f t="shared" si="331"/>
        <v>568672.56883648806</v>
      </c>
    </row>
    <row r="2872" spans="1:43" x14ac:dyDescent="0.2">
      <c r="A2872" s="26"/>
      <c r="E2872" s="25" t="s">
        <v>5599</v>
      </c>
      <c r="F2872" s="26" t="s">
        <v>5600</v>
      </c>
      <c r="G2872" s="1">
        <v>0.88940502933992105</v>
      </c>
      <c r="H2872" s="1">
        <v>1.0224370824020399</v>
      </c>
      <c r="I2872" s="1">
        <f>VLOOKUP(F2872,'[1]SUSMB vs SHAM all proteins sum'!$B$2:$E$3214,2,FALSE)</f>
        <v>0.58132627387028302</v>
      </c>
      <c r="J2872" s="29">
        <f>VLOOKUP(F2872,'[1]SUSMB vs SHAM all proteins sum'!$B$2:$E$3214,3,FALSE)</f>
        <v>0.90242861014328701</v>
      </c>
      <c r="K2872" s="25">
        <f>VLOOKUP($E2872,[1]AllProteinsNorm!$A$1:$Q$3226,4,FALSE)</f>
        <v>1665211.57187887</v>
      </c>
      <c r="L2872" s="1">
        <f>VLOOKUP($E2872,[1]AllProteinsNorm!$A$1:$Q$3226,5,FALSE)</f>
        <v>939257.96657809301</v>
      </c>
      <c r="M2872" s="1">
        <f>VLOOKUP($E2872,[1]AllProteinsNorm!$A$1:$Q$3226,10,FALSE)</f>
        <v>2278625.2137577902</v>
      </c>
      <c r="N2872" s="1">
        <f>VLOOKUP($E2872,[1]AllProteinsNorm!$A$1:$Q$3226,11,FALSE)</f>
        <v>1625176.9634364301</v>
      </c>
      <c r="O2872" s="1">
        <f>VLOOKUP($E2872,[1]AllProteinsNorm!$A$1:$Q$3226,15,FALSE)</f>
        <v>1801523.55240819</v>
      </c>
      <c r="P2872" s="1">
        <f>VLOOKUP($E2872,[1]AllProteinsNorm!$A$1:$Q$3226,6,FALSE)</f>
        <v>1557761.85764396</v>
      </c>
      <c r="Q2872" s="1">
        <f>VLOOKUP($E2872,[1]AllProteinsNorm!$A$1:$Q$3226,8,FALSE)</f>
        <v>1582355.7219615499</v>
      </c>
      <c r="R2872" s="1">
        <f>VLOOKUP($E2872,[1]AllProteinsNorm!$A$1:$Q$3226,13,FALSE)</f>
        <v>1566505.58706251</v>
      </c>
      <c r="S2872" s="1">
        <f>VLOOKUP($E2872,[1]AllProteinsNorm!$A$1:$Q$3226,16,FALSE)</f>
        <v>1507030.7105864401</v>
      </c>
      <c r="T2872" s="1">
        <f>VLOOKUP($E2872,[1]AllProteinsNorm!$A$1:$Q$3226,17,FALSE)</f>
        <v>2003510.07968381</v>
      </c>
      <c r="U2872" s="1">
        <f>VLOOKUP($E2872,[1]AllProteinsNorm!$A$1:$Q$3226,3,FALSE)</f>
        <v>1049289.0363232801</v>
      </c>
      <c r="V2872" s="1">
        <f>VLOOKUP($E2872,[1]AllProteinsNorm!$A$1:$Q$3226,7,FALSE)</f>
        <v>1694965.97224272</v>
      </c>
      <c r="W2872" s="1">
        <f>VLOOKUP($E2872,[1]AllProteinsNorm!$A$1:$Q$3226,9,FALSE)</f>
        <v>1402151.38437346</v>
      </c>
      <c r="X2872" s="1">
        <f>VLOOKUP($E2872,[1]AllProteinsNorm!$A$1:$Q$3226,12,FALSE)</f>
        <v>1904105.1266379701</v>
      </c>
      <c r="Y2872" s="29">
        <f>VLOOKUP($E2872,[1]AllProteinsNorm!$A$1:$Q$3226,14,FALSE)</f>
        <v>1315194.97052284</v>
      </c>
      <c r="Z2872" s="25">
        <f t="shared" si="333"/>
        <v>1.0019570387488952</v>
      </c>
      <c r="AA2872" s="1">
        <f t="shared" si="333"/>
        <v>0.56515108752940579</v>
      </c>
      <c r="AB2872" s="1">
        <f t="shared" si="333"/>
        <v>1.3710477456142722</v>
      </c>
      <c r="AC2872" s="1">
        <f t="shared" si="333"/>
        <v>0.97786823321819671</v>
      </c>
      <c r="AD2872" s="1">
        <f t="shared" si="333"/>
        <v>1.0839758948892302</v>
      </c>
      <c r="AE2872" s="1">
        <f t="shared" si="333"/>
        <v>0.93730459499500507</v>
      </c>
      <c r="AF2872" s="1">
        <f t="shared" si="333"/>
        <v>0.95210271187047257</v>
      </c>
      <c r="AG2872" s="1">
        <f t="shared" si="333"/>
        <v>0.94256569297425286</v>
      </c>
      <c r="AH2872" s="1">
        <f t="shared" si="333"/>
        <v>0.90677968708751611</v>
      </c>
      <c r="AI2872" s="1">
        <f t="shared" si="333"/>
        <v>1.2055110956732991</v>
      </c>
      <c r="AJ2872" s="1">
        <f t="shared" si="333"/>
        <v>0.63135673170942375</v>
      </c>
      <c r="AK2872" s="1">
        <f t="shared" si="333"/>
        <v>1.0198602477955836</v>
      </c>
      <c r="AL2872" s="1">
        <f t="shared" si="333"/>
        <v>0.84367384462704775</v>
      </c>
      <c r="AM2872" s="1">
        <f t="shared" si="333"/>
        <v>1.1456991810356869</v>
      </c>
      <c r="AN2872" s="29">
        <f t="shared" si="333"/>
        <v>0.79135221031142444</v>
      </c>
      <c r="AO2872" s="1">
        <f t="shared" si="329"/>
        <v>429747.77826672612</v>
      </c>
      <c r="AP2872" s="1">
        <f t="shared" si="330"/>
        <v>181795.98084506279</v>
      </c>
      <c r="AQ2872" s="29">
        <f t="shared" si="331"/>
        <v>298185.63266055688</v>
      </c>
    </row>
    <row r="2873" spans="1:43" x14ac:dyDescent="0.2">
      <c r="A2873" s="26"/>
      <c r="E2873" s="25" t="s">
        <v>5601</v>
      </c>
      <c r="F2873" s="26" t="s">
        <v>5602</v>
      </c>
      <c r="G2873" s="1">
        <v>0.74741579248071099</v>
      </c>
      <c r="H2873" s="1">
        <v>0.98279819846974203</v>
      </c>
      <c r="I2873" s="1">
        <f>VLOOKUP(F2873,'[1]SUSMB vs SHAM all proteins sum'!$B$2:$E$3214,2,FALSE)</f>
        <v>0.65855670970763602</v>
      </c>
      <c r="J2873" s="29">
        <f>VLOOKUP(F2873,'[1]SUSMB vs SHAM all proteins sum'!$B$2:$E$3214,3,FALSE)</f>
        <v>0.97647640300273697</v>
      </c>
      <c r="K2873" s="25">
        <f>VLOOKUP($E2873,[1]AllProteinsNorm!$A$1:$Q$3226,4,FALSE)</f>
        <v>11414340.3171036</v>
      </c>
      <c r="L2873" s="1">
        <f>VLOOKUP($E2873,[1]AllProteinsNorm!$A$1:$Q$3226,5,FALSE)</f>
        <v>14653630.8114745</v>
      </c>
      <c r="M2873" s="1">
        <f>VLOOKUP($E2873,[1]AllProteinsNorm!$A$1:$Q$3226,10,FALSE)</f>
        <v>12470230.2315722</v>
      </c>
      <c r="N2873" s="1">
        <f>VLOOKUP($E2873,[1]AllProteinsNorm!$A$1:$Q$3226,11,FALSE)</f>
        <v>12958456.9033802</v>
      </c>
      <c r="O2873" s="1">
        <f>VLOOKUP($E2873,[1]AllProteinsNorm!$A$1:$Q$3226,15,FALSE)</f>
        <v>12214070.586196899</v>
      </c>
      <c r="P2873" s="1">
        <f>VLOOKUP($E2873,[1]AllProteinsNorm!$A$1:$Q$3226,6,FALSE)</f>
        <v>13859050.7564763</v>
      </c>
      <c r="Q2873" s="1">
        <f>VLOOKUP($E2873,[1]AllProteinsNorm!$A$1:$Q$3226,8,FALSE)</f>
        <v>12442564.6245804</v>
      </c>
      <c r="R2873" s="1">
        <f>VLOOKUP($E2873,[1]AllProteinsNorm!$A$1:$Q$3226,13,FALSE)</f>
        <v>11678291.538654899</v>
      </c>
      <c r="S2873" s="1">
        <f>VLOOKUP($E2873,[1]AllProteinsNorm!$A$1:$Q$3226,16,FALSE)</f>
        <v>12821898.695534</v>
      </c>
      <c r="T2873" s="1">
        <f>VLOOKUP($E2873,[1]AllProteinsNorm!$A$1:$Q$3226,17,FALSE)</f>
        <v>11722789.3868571</v>
      </c>
      <c r="U2873" s="1">
        <f>VLOOKUP($E2873,[1]AllProteinsNorm!$A$1:$Q$3226,3,FALSE)</f>
        <v>11885959.632894199</v>
      </c>
      <c r="V2873" s="1">
        <f>VLOOKUP($E2873,[1]AllProteinsNorm!$A$1:$Q$3226,7,FALSE)</f>
        <v>11494770.444349701</v>
      </c>
      <c r="W2873" s="1">
        <f>VLOOKUP($E2873,[1]AllProteinsNorm!$A$1:$Q$3226,9,FALSE)</f>
        <v>13762902.770533901</v>
      </c>
      <c r="X2873" s="1">
        <f>VLOOKUP($E2873,[1]AllProteinsNorm!$A$1:$Q$3226,12,FALSE)</f>
        <v>12182679.0595464</v>
      </c>
      <c r="Y2873" s="29">
        <f>VLOOKUP($E2873,[1]AllProteinsNorm!$A$1:$Q$3226,14,FALSE)</f>
        <v>12793978.418018701</v>
      </c>
      <c r="Z2873" s="25">
        <f t="shared" si="333"/>
        <v>0.89579420320447634</v>
      </c>
      <c r="AA2873" s="1">
        <f t="shared" si="333"/>
        <v>1.1500128060092973</v>
      </c>
      <c r="AB2873" s="1">
        <f t="shared" si="333"/>
        <v>0.97866014537248203</v>
      </c>
      <c r="AC2873" s="1">
        <f t="shared" si="333"/>
        <v>1.0169760366377951</v>
      </c>
      <c r="AD2873" s="1">
        <f t="shared" si="333"/>
        <v>0.95855680877594918</v>
      </c>
      <c r="AE2873" s="1">
        <f t="shared" si="333"/>
        <v>1.0876543877849232</v>
      </c>
      <c r="AF2873" s="1">
        <f t="shared" si="333"/>
        <v>0.97648895635210098</v>
      </c>
      <c r="AG2873" s="1">
        <f t="shared" si="333"/>
        <v>0.91650902049795557</v>
      </c>
      <c r="AH2873" s="1">
        <f t="shared" si="333"/>
        <v>1.0062589870676752</v>
      </c>
      <c r="AI2873" s="1">
        <f t="shared" si="333"/>
        <v>0.92000119905293298</v>
      </c>
      <c r="AJ2873" s="1">
        <f t="shared" si="333"/>
        <v>0.93280675386160306</v>
      </c>
      <c r="AK2873" s="1">
        <f t="shared" si="333"/>
        <v>0.90210633686690933</v>
      </c>
      <c r="AL2873" s="1">
        <f t="shared" si="333"/>
        <v>1.0801087210127551</v>
      </c>
      <c r="AM2873" s="1">
        <f t="shared" si="333"/>
        <v>0.95609321063343367</v>
      </c>
      <c r="AN2873" s="29">
        <f t="shared" si="333"/>
        <v>1.0040678115765618</v>
      </c>
      <c r="AO2873" s="1">
        <f t="shared" si="329"/>
        <v>1078557.7732076824</v>
      </c>
      <c r="AP2873" s="1">
        <f t="shared" si="330"/>
        <v>804123.95823247219</v>
      </c>
      <c r="AQ2873" s="29">
        <f t="shared" si="331"/>
        <v>792557.30921063654</v>
      </c>
    </row>
    <row r="2874" spans="1:43" x14ac:dyDescent="0.2">
      <c r="A2874" s="26"/>
      <c r="E2874" s="25" t="s">
        <v>5603</v>
      </c>
      <c r="F2874" s="26" t="s">
        <v>5604</v>
      </c>
      <c r="G2874" s="1">
        <v>8.3417698188199801E-2</v>
      </c>
      <c r="H2874" s="1">
        <v>1.2028794501204301</v>
      </c>
      <c r="I2874" s="1">
        <f>VLOOKUP(F2874,'[1]SUSMB vs SHAM all proteins sum'!$B$2:$E$3214,2,FALSE)</f>
        <v>0.59935654546725203</v>
      </c>
      <c r="J2874" s="29">
        <f>VLOOKUP(F2874,'[1]SUSMB vs SHAM all proteins sum'!$B$2:$E$3214,3,FALSE)</f>
        <v>0.93271001656420005</v>
      </c>
      <c r="K2874" s="25">
        <f>VLOOKUP($E2874,[1]AllProteinsNorm!$A$1:$Q$3226,4,FALSE)</f>
        <v>95527.006225428093</v>
      </c>
      <c r="L2874" s="1">
        <f>VLOOKUP($E2874,[1]AllProteinsNorm!$A$1:$Q$3226,5,FALSE)</f>
        <v>99468.352886115201</v>
      </c>
      <c r="M2874" s="1">
        <f>VLOOKUP($E2874,[1]AllProteinsNorm!$A$1:$Q$3226,10,FALSE)</f>
        <v>125071.110079854</v>
      </c>
      <c r="N2874" s="1">
        <f>VLOOKUP($E2874,[1]AllProteinsNorm!$A$1:$Q$3226,11,FALSE)</f>
        <v>90791.316102841694</v>
      </c>
      <c r="O2874" s="1">
        <f>VLOOKUP($E2874,[1]AllProteinsNorm!$A$1:$Q$3226,15,FALSE)</f>
        <v>105675.115013102</v>
      </c>
      <c r="P2874" s="1">
        <f>VLOOKUP($E2874,[1]AllProteinsNorm!$A$1:$Q$3226,6,FALSE)</f>
        <v>102564.44359732</v>
      </c>
      <c r="Q2874" s="1">
        <f>VLOOKUP($E2874,[1]AllProteinsNorm!$A$1:$Q$3226,8,FALSE)</f>
        <v>118956.078899685</v>
      </c>
      <c r="R2874" s="1">
        <f>VLOOKUP($E2874,[1]AllProteinsNorm!$A$1:$Q$3226,13,FALSE)</f>
        <v>146512.46371161501</v>
      </c>
      <c r="S2874" s="1">
        <f>VLOOKUP($E2874,[1]AllProteinsNorm!$A$1:$Q$3226,16,FALSE)</f>
        <v>108724.83339539199</v>
      </c>
      <c r="T2874" s="1">
        <f>VLOOKUP($E2874,[1]AllProteinsNorm!$A$1:$Q$3226,17,FALSE)</f>
        <v>147743.66758523</v>
      </c>
      <c r="U2874" s="1">
        <f>VLOOKUP($E2874,[1]AllProteinsNorm!$A$1:$Q$3226,3,FALSE)</f>
        <v>92646.648730941597</v>
      </c>
      <c r="V2874" s="1">
        <f>VLOOKUP($E2874,[1]AllProteinsNorm!$A$1:$Q$3226,7,FALSE)</f>
        <v>122972.66690479399</v>
      </c>
      <c r="W2874" s="1">
        <f>VLOOKUP($E2874,[1]AllProteinsNorm!$A$1:$Q$3226,9,FALSE)</f>
        <v>95460.756686537497</v>
      </c>
      <c r="X2874" s="1">
        <f>VLOOKUP($E2874,[1]AllProteinsNorm!$A$1:$Q$3226,12,FALSE)</f>
        <v>115803.490946338</v>
      </c>
      <c r="Y2874" s="29">
        <f>VLOOKUP($E2874,[1]AllProteinsNorm!$A$1:$Q$3226,14,FALSE)</f>
        <v>63904.804817041797</v>
      </c>
      <c r="Z2874" s="25">
        <f t="shared" si="333"/>
        <v>0.9246943047440811</v>
      </c>
      <c r="AA2874" s="1">
        <f t="shared" si="333"/>
        <v>0.96284624684052811</v>
      </c>
      <c r="AB2874" s="1">
        <f t="shared" si="333"/>
        <v>1.210679029403894</v>
      </c>
      <c r="AC2874" s="1">
        <f t="shared" si="333"/>
        <v>0.87885317710469324</v>
      </c>
      <c r="AD2874" s="1">
        <f t="shared" si="333"/>
        <v>1.022927241906803</v>
      </c>
      <c r="AE2874" s="1">
        <f t="shared" si="333"/>
        <v>0.99281617430654823</v>
      </c>
      <c r="AF2874" s="1">
        <f t="shared" si="333"/>
        <v>1.1514859830700543</v>
      </c>
      <c r="AG2874" s="1">
        <f t="shared" si="333"/>
        <v>1.4182297354576927</v>
      </c>
      <c r="AH2874" s="1">
        <f t="shared" si="333"/>
        <v>1.0524482886830624</v>
      </c>
      <c r="AI2874" s="1">
        <f t="shared" si="333"/>
        <v>1.4301476972456293</v>
      </c>
      <c r="AJ2874" s="1">
        <f t="shared" si="333"/>
        <v>0.89681265874657867</v>
      </c>
      <c r="AK2874" s="1">
        <f t="shared" si="333"/>
        <v>1.1903662557760049</v>
      </c>
      <c r="AL2874" s="1">
        <f t="shared" si="333"/>
        <v>0.92405301414234808</v>
      </c>
      <c r="AM2874" s="1">
        <f t="shared" si="333"/>
        <v>1.1209691665084067</v>
      </c>
      <c r="AN2874" s="29">
        <f t="shared" si="333"/>
        <v>0.61859375055313948</v>
      </c>
      <c r="AO2874" s="1">
        <f t="shared" si="329"/>
        <v>11926.359994670906</v>
      </c>
      <c r="AP2874" s="1">
        <f t="shared" si="330"/>
        <v>18893.25291493714</v>
      </c>
      <c r="AQ2874" s="29">
        <f t="shared" si="331"/>
        <v>20678.793670547424</v>
      </c>
    </row>
    <row r="2875" spans="1:43" x14ac:dyDescent="0.2">
      <c r="A2875" s="26"/>
      <c r="E2875" s="25" t="s">
        <v>5605</v>
      </c>
      <c r="F2875" s="26" t="s">
        <v>5606</v>
      </c>
      <c r="G2875" s="1">
        <v>0.66145355169457898</v>
      </c>
      <c r="H2875" s="1">
        <v>1.1926607607953501</v>
      </c>
      <c r="I2875" s="1">
        <f>VLOOKUP(F2875,'[1]SUSMB vs SHAM all proteins sum'!$B$2:$E$3214,2,FALSE)</f>
        <v>5.1633374391282197E-2</v>
      </c>
      <c r="J2875" s="29">
        <f>VLOOKUP(F2875,'[1]SUSMB vs SHAM all proteins sum'!$B$2:$E$3214,3,FALSE)</f>
        <v>1.5643307661329999</v>
      </c>
      <c r="K2875" s="25">
        <f>VLOOKUP($E2875,[1]AllProteinsNorm!$A$1:$Q$3226,4,FALSE)</f>
        <v>61649.906869213301</v>
      </c>
      <c r="L2875" s="1">
        <f>VLOOKUP($E2875,[1]AllProteinsNorm!$A$1:$Q$3226,5,FALSE)</f>
        <v>73532.026487569601</v>
      </c>
      <c r="M2875" s="1">
        <f>VLOOKUP($E2875,[1]AllProteinsNorm!$A$1:$Q$3226,10,FALSE)</f>
        <v>73968.778665021498</v>
      </c>
      <c r="N2875" s="1">
        <f>VLOOKUP($E2875,[1]AllProteinsNorm!$A$1:$Q$3226,11,FALSE)</f>
        <v>35823.212478175803</v>
      </c>
      <c r="O2875" s="1">
        <f>VLOOKUP($E2875,[1]AllProteinsNorm!$A$1:$Q$3226,15,FALSE)</f>
        <v>30532.924941744001</v>
      </c>
      <c r="P2875" s="1">
        <f>VLOOKUP($E2875,[1]AllProteinsNorm!$A$1:$Q$3226,6,FALSE)</f>
        <v>80937.333202965194</v>
      </c>
      <c r="Q2875" s="1">
        <f>VLOOKUP($E2875,[1]AllProteinsNorm!$A$1:$Q$3226,8,FALSE)</f>
        <v>84475.160225785599</v>
      </c>
      <c r="R2875" s="1">
        <f>VLOOKUP($E2875,[1]AllProteinsNorm!$A$1:$Q$3226,13,FALSE)</f>
        <v>15863.695703884399</v>
      </c>
      <c r="S2875" s="1">
        <f>VLOOKUP($E2875,[1]AllProteinsNorm!$A$1:$Q$3226,16,FALSE)</f>
        <v>88918.463878167604</v>
      </c>
      <c r="T2875" s="1">
        <f>VLOOKUP($E2875,[1]AllProteinsNorm!$A$1:$Q$3226,17,FALSE)</f>
        <v>91770.006959034101</v>
      </c>
      <c r="U2875" s="1">
        <f>VLOOKUP($E2875,[1]AllProteinsNorm!$A$1:$Q$3226,3,FALSE)</f>
        <v>82027.793883844904</v>
      </c>
      <c r="V2875" s="1">
        <f>VLOOKUP($E2875,[1]AllProteinsNorm!$A$1:$Q$3226,7,FALSE)</f>
        <v>78274.243329313598</v>
      </c>
      <c r="W2875" s="1">
        <f>VLOOKUP($E2875,[1]AllProteinsNorm!$A$1:$Q$3226,9,FALSE)</f>
        <v>78476.797043158294</v>
      </c>
      <c r="X2875" s="1">
        <f>VLOOKUP($E2875,[1]AllProteinsNorm!$A$1:$Q$3226,12,FALSE)</f>
        <v>99340.916177569394</v>
      </c>
      <c r="Y2875" s="29">
        <f>VLOOKUP($E2875,[1]AllProteinsNorm!$A$1:$Q$3226,14,FALSE)</f>
        <v>68641.053568567106</v>
      </c>
      <c r="Z2875" s="25">
        <f t="shared" si="333"/>
        <v>1.1188452663543238</v>
      </c>
      <c r="AA2875" s="1">
        <f t="shared" si="333"/>
        <v>1.3344863591698699</v>
      </c>
      <c r="AB2875" s="1">
        <f t="shared" si="333"/>
        <v>1.3424126989022016</v>
      </c>
      <c r="AC2875" s="1">
        <f t="shared" si="333"/>
        <v>0.65013288327978946</v>
      </c>
      <c r="AD2875" s="1">
        <f t="shared" si="333"/>
        <v>0.55412279229381545</v>
      </c>
      <c r="AE2875" s="1">
        <f t="shared" si="333"/>
        <v>1.4688805989211029</v>
      </c>
      <c r="AF2875" s="1">
        <f t="shared" si="333"/>
        <v>1.5330863896299241</v>
      </c>
      <c r="AG2875" s="1">
        <f t="shared" si="333"/>
        <v>0.28790020531304289</v>
      </c>
      <c r="AH2875" s="1">
        <f t="shared" si="333"/>
        <v>1.6137251044456489</v>
      </c>
      <c r="AI2875" s="1">
        <f t="shared" si="333"/>
        <v>1.6654759608516647</v>
      </c>
      <c r="AJ2875" s="1">
        <f t="shared" si="333"/>
        <v>1.4886706818734756</v>
      </c>
      <c r="AK2875" s="1">
        <f t="shared" si="333"/>
        <v>1.4205498608823215</v>
      </c>
      <c r="AL2875" s="1">
        <f t="shared" si="333"/>
        <v>1.424225880448716</v>
      </c>
      <c r="AM2875" s="1">
        <f t="shared" si="333"/>
        <v>1.8028756159578203</v>
      </c>
      <c r="AN2875" s="29">
        <f t="shared" si="333"/>
        <v>1.2457231772578163</v>
      </c>
      <c r="AO2875" s="1">
        <f t="shared" si="329"/>
        <v>18513.818587422611</v>
      </c>
      <c r="AP2875" s="1">
        <f t="shared" si="330"/>
        <v>28506.510922466943</v>
      </c>
      <c r="AQ2875" s="29">
        <f t="shared" si="331"/>
        <v>10033.596960587149</v>
      </c>
    </row>
    <row r="2876" spans="1:43" x14ac:dyDescent="0.2">
      <c r="A2876" s="26"/>
      <c r="E2876" s="25" t="s">
        <v>5607</v>
      </c>
      <c r="F2876" s="26" t="s">
        <v>5608</v>
      </c>
      <c r="G2876" s="1">
        <v>0.70585945375194203</v>
      </c>
      <c r="H2876" s="1">
        <v>0.97042975565212197</v>
      </c>
      <c r="I2876" s="1">
        <f>VLOOKUP(F2876,'[1]SUSMB vs SHAM all proteins sum'!$B$2:$E$3214,2,FALSE)</f>
        <v>0.94507695134872505</v>
      </c>
      <c r="J2876" s="29">
        <f>VLOOKUP(F2876,'[1]SUSMB vs SHAM all proteins sum'!$B$2:$E$3214,3,FALSE)</f>
        <v>0.99296269036822404</v>
      </c>
      <c r="K2876" s="25">
        <f>VLOOKUP($E2876,[1]AllProteinsNorm!$A$1:$Q$3226,4,FALSE)</f>
        <v>299578.56146403</v>
      </c>
      <c r="L2876" s="1">
        <f>VLOOKUP($E2876,[1]AllProteinsNorm!$A$1:$Q$3226,5,FALSE)</f>
        <v>379869.28636408702</v>
      </c>
      <c r="M2876" s="1">
        <f>VLOOKUP($E2876,[1]AllProteinsNorm!$A$1:$Q$3226,10,FALSE)</f>
        <v>283697.62097044801</v>
      </c>
      <c r="N2876" s="1">
        <f>VLOOKUP($E2876,[1]AllProteinsNorm!$A$1:$Q$3226,11,FALSE)</f>
        <v>306822.96078694903</v>
      </c>
      <c r="O2876" s="1">
        <f>VLOOKUP($E2876,[1]AllProteinsNorm!$A$1:$Q$3226,15,FALSE)</f>
        <v>349851.93601858499</v>
      </c>
      <c r="P2876" s="1">
        <f>VLOOKUP($E2876,[1]AllProteinsNorm!$A$1:$Q$3226,6,FALSE)</f>
        <v>272518.36057047202</v>
      </c>
      <c r="Q2876" s="1">
        <f>VLOOKUP($E2876,[1]AllProteinsNorm!$A$1:$Q$3226,8,FALSE)</f>
        <v>317413.03534793103</v>
      </c>
      <c r="R2876" s="1">
        <f>VLOOKUP($E2876,[1]AllProteinsNorm!$A$1:$Q$3226,13,FALSE)</f>
        <v>278870.22610865103</v>
      </c>
      <c r="S2876" s="1">
        <f>VLOOKUP($E2876,[1]AllProteinsNorm!$A$1:$Q$3226,16,FALSE)</f>
        <v>355013.34645222803</v>
      </c>
      <c r="T2876" s="1">
        <f>VLOOKUP($E2876,[1]AllProteinsNorm!$A$1:$Q$3226,17,FALSE)</f>
        <v>348277.89563225198</v>
      </c>
      <c r="U2876" s="1">
        <f>VLOOKUP($E2876,[1]AllProteinsNorm!$A$1:$Q$3226,3,FALSE)</f>
        <v>267421.11954459199</v>
      </c>
      <c r="V2876" s="1">
        <f>VLOOKUP($E2876,[1]AllProteinsNorm!$A$1:$Q$3226,7,FALSE)</f>
        <v>262143.89475147499</v>
      </c>
      <c r="W2876" s="1">
        <f>VLOOKUP($E2876,[1]AllProteinsNorm!$A$1:$Q$3226,9,FALSE)</f>
        <v>333060.93122842797</v>
      </c>
      <c r="X2876" s="1">
        <f>VLOOKUP($E2876,[1]AllProteinsNorm!$A$1:$Q$3226,12,FALSE)</f>
        <v>405729.703663608</v>
      </c>
      <c r="Y2876" s="29">
        <f>VLOOKUP($E2876,[1]AllProteinsNorm!$A$1:$Q$3226,14,FALSE)</f>
        <v>353135.55884818599</v>
      </c>
      <c r="Z2876" s="25">
        <f t="shared" si="333"/>
        <v>0.92472772853520879</v>
      </c>
      <c r="AA2876" s="1">
        <f t="shared" si="333"/>
        <v>1.1725660895194938</v>
      </c>
      <c r="AB2876" s="1">
        <f t="shared" si="333"/>
        <v>0.87570704441861136</v>
      </c>
      <c r="AC2876" s="1">
        <f t="shared" si="333"/>
        <v>0.94708946529549853</v>
      </c>
      <c r="AD2876" s="1">
        <f t="shared" si="333"/>
        <v>1.0799096722311876</v>
      </c>
      <c r="AE2876" s="1">
        <f t="shared" si="333"/>
        <v>0.84119932789225826</v>
      </c>
      <c r="AF2876" s="1">
        <f t="shared" si="333"/>
        <v>0.97977850534541955</v>
      </c>
      <c r="AG2876" s="1">
        <f t="shared" si="333"/>
        <v>0.86080602525530237</v>
      </c>
      <c r="AH2876" s="1">
        <f t="shared" si="333"/>
        <v>1.0958417179791065</v>
      </c>
      <c r="AI2876" s="1">
        <f t="shared" si="333"/>
        <v>1.0750509841329365</v>
      </c>
      <c r="AJ2876" s="1">
        <f t="shared" si="333"/>
        <v>0.82546535783571107</v>
      </c>
      <c r="AK2876" s="1">
        <f t="shared" si="333"/>
        <v>0.80917582072043681</v>
      </c>
      <c r="AL2876" s="1">
        <f t="shared" si="333"/>
        <v>1.0280798361990453</v>
      </c>
      <c r="AM2876" s="1">
        <f t="shared" si="333"/>
        <v>1.25239104372013</v>
      </c>
      <c r="AN2876" s="29">
        <f t="shared" si="333"/>
        <v>1.090045434502507</v>
      </c>
      <c r="AO2876" s="1">
        <f t="shared" si="329"/>
        <v>35511.779433795091</v>
      </c>
      <c r="AP2876" s="1">
        <f t="shared" si="330"/>
        <v>34125.266105491195</v>
      </c>
      <c r="AQ2876" s="29">
        <f t="shared" si="331"/>
        <v>54106.614114886426</v>
      </c>
    </row>
    <row r="2877" spans="1:43" x14ac:dyDescent="0.2">
      <c r="A2877" s="26"/>
      <c r="E2877" s="25" t="s">
        <v>5609</v>
      </c>
      <c r="F2877" s="26" t="s">
        <v>5610</v>
      </c>
      <c r="G2877" s="1">
        <v>0.54817806868507901</v>
      </c>
      <c r="H2877" s="1">
        <v>0.69254866598762799</v>
      </c>
      <c r="I2877" s="1">
        <f>VLOOKUP(F2877,'[1]SUSMB vs SHAM all proteins sum'!$B$2:$E$3214,2,FALSE)</f>
        <v>0.105364882279431</v>
      </c>
      <c r="J2877" s="29">
        <f>VLOOKUP(F2877,'[1]SUSMB vs SHAM all proteins sum'!$B$2:$E$3214,3,FALSE)</f>
        <v>0.46447195592263002</v>
      </c>
      <c r="K2877" s="25">
        <f>VLOOKUP($E2877,[1]AllProteinsNorm!$A$1:$Q$3226,4,FALSE)</f>
        <v>36354.869898363497</v>
      </c>
      <c r="L2877" s="1">
        <f>VLOOKUP($E2877,[1]AllProteinsNorm!$A$1:$Q$3226,5,FALSE)</f>
        <v>30645.896703938299</v>
      </c>
      <c r="M2877" s="1">
        <f>VLOOKUP($E2877,[1]AllProteinsNorm!$A$1:$Q$3226,10,FALSE)</f>
        <v>51060.1876901754</v>
      </c>
      <c r="N2877" s="1">
        <f>VLOOKUP($E2877,[1]AllProteinsNorm!$A$1:$Q$3226,11,FALSE)</f>
        <v>8640.5362190087199</v>
      </c>
      <c r="O2877" s="1">
        <f>VLOOKUP($E2877,[1]AllProteinsNorm!$A$1:$Q$3226,15,FALSE)</f>
        <v>45433.469123749703</v>
      </c>
      <c r="P2877" s="1">
        <f>VLOOKUP($E2877,[1]AllProteinsNorm!$A$1:$Q$3226,6,FALSE)</f>
        <v>43013.904525471102</v>
      </c>
      <c r="Q2877" s="1">
        <f>VLOOKUP($E2877,[1]AllProteinsNorm!$A$1:$Q$3226,8,FALSE)</f>
        <v>45505.2075361155</v>
      </c>
      <c r="R2877" s="1">
        <f>VLOOKUP($E2877,[1]AllProteinsNorm!$A$1:$Q$3226,13,FALSE)</f>
        <v>45215.210763233001</v>
      </c>
      <c r="S2877" s="1">
        <f>VLOOKUP($E2877,[1]AllProteinsNorm!$A$1:$Q$3226,16,FALSE)</f>
        <v>4413.0091512813397</v>
      </c>
      <c r="T2877" s="1">
        <f>VLOOKUP($E2877,[1]AllProteinsNorm!$A$1:$Q$3226,17,FALSE)</f>
        <v>9109.5318922720307</v>
      </c>
      <c r="U2877" s="1">
        <f>VLOOKUP($E2877,[1]AllProteinsNorm!$A$1:$Q$3226,3,FALSE)</f>
        <v>5664.6622375493098</v>
      </c>
      <c r="V2877" s="1">
        <f>VLOOKUP($E2877,[1]AllProteinsNorm!$A$1:$Q$3226,7,FALSE)</f>
        <v>25128.008732066199</v>
      </c>
      <c r="W2877" s="1">
        <f>VLOOKUP($E2877,[1]AllProteinsNorm!$A$1:$Q$3226,9,FALSE)</f>
        <v>10329.254390226301</v>
      </c>
      <c r="X2877" s="1">
        <f>VLOOKUP($E2877,[1]AllProteinsNorm!$A$1:$Q$3226,12,FALSE)</f>
        <v>22785.851396916802</v>
      </c>
      <c r="Y2877" s="29">
        <f>VLOOKUP($E2877,[1]AllProteinsNorm!$A$1:$Q$3226,14,FALSE)</f>
        <v>14410.036693281199</v>
      </c>
      <c r="Z2877" s="25">
        <f t="shared" si="333"/>
        <v>1.0559990247013642</v>
      </c>
      <c r="AA2877" s="1">
        <f t="shared" si="333"/>
        <v>0.89017061870751901</v>
      </c>
      <c r="AB2877" s="1">
        <f t="shared" si="333"/>
        <v>1.4831440341455049</v>
      </c>
      <c r="AC2877" s="1">
        <f t="shared" si="333"/>
        <v>0.25098144610829021</v>
      </c>
      <c r="AD2877" s="1">
        <f t="shared" si="333"/>
        <v>1.319704876337322</v>
      </c>
      <c r="AE2877" s="1">
        <f t="shared" si="333"/>
        <v>1.2494238421009936</v>
      </c>
      <c r="AF2877" s="1">
        <f t="shared" si="333"/>
        <v>1.3217886602623834</v>
      </c>
      <c r="AG2877" s="1">
        <f t="shared" si="333"/>
        <v>1.3133651310299421</v>
      </c>
      <c r="AH2877" s="1">
        <f t="shared" si="333"/>
        <v>0.12818456984661258</v>
      </c>
      <c r="AI2877" s="1">
        <f t="shared" si="333"/>
        <v>0.26460435206118732</v>
      </c>
      <c r="AJ2877" s="1">
        <f t="shared" si="333"/>
        <v>0.1645413067035619</v>
      </c>
      <c r="AK2877" s="1">
        <f t="shared" si="333"/>
        <v>0.72989266054129764</v>
      </c>
      <c r="AL2877" s="1">
        <f t="shared" si="333"/>
        <v>0.30003360189338107</v>
      </c>
      <c r="AM2877" s="1">
        <f t="shared" si="333"/>
        <v>0.66186007320074314</v>
      </c>
      <c r="AN2877" s="29">
        <f t="shared" si="333"/>
        <v>0.41856798653268745</v>
      </c>
      <c r="AO2877" s="1">
        <f t="shared" si="329"/>
        <v>14702.111645047537</v>
      </c>
      <c r="AP2877" s="1">
        <f t="shared" si="330"/>
        <v>18605.787323253884</v>
      </c>
      <c r="AQ2877" s="29">
        <f t="shared" si="331"/>
        <v>7352.6446674289946</v>
      </c>
    </row>
    <row r="2878" spans="1:43" x14ac:dyDescent="0.2">
      <c r="A2878" s="26"/>
      <c r="E2878" s="25" t="s">
        <v>5611</v>
      </c>
      <c r="F2878" s="26" t="s">
        <v>5612</v>
      </c>
      <c r="G2878" s="1">
        <v>0.28766294893798899</v>
      </c>
      <c r="H2878" s="1">
        <v>0.91376607141117705</v>
      </c>
      <c r="I2878" s="1">
        <f>VLOOKUP(F2878,'[1]SUSMB vs SHAM all proteins sum'!$B$2:$E$3214,2,FALSE)</f>
        <v>0.35846524925199202</v>
      </c>
      <c r="J2878" s="29">
        <f>VLOOKUP(F2878,'[1]SUSMB vs SHAM all proteins sum'!$B$2:$E$3214,3,FALSE)</f>
        <v>0.92791087594197197</v>
      </c>
      <c r="K2878" s="25">
        <f>VLOOKUP($E2878,[1]AllProteinsNorm!$A$1:$Q$3226,4,FALSE)</f>
        <v>224342.72874456301</v>
      </c>
      <c r="L2878" s="1">
        <f>VLOOKUP($E2878,[1]AllProteinsNorm!$A$1:$Q$3226,5,FALSE)</f>
        <v>208775.73298370099</v>
      </c>
      <c r="M2878" s="1">
        <f>VLOOKUP($E2878,[1]AllProteinsNorm!$A$1:$Q$3226,10,FALSE)</f>
        <v>236188.375332475</v>
      </c>
      <c r="N2878" s="1">
        <f>VLOOKUP($E2878,[1]AllProteinsNorm!$A$1:$Q$3226,11,FALSE)</f>
        <v>218333.05181619001</v>
      </c>
      <c r="O2878" s="1">
        <f>VLOOKUP($E2878,[1]AllProteinsNorm!$A$1:$Q$3226,15,FALSE)</f>
        <v>245537.99323892299</v>
      </c>
      <c r="P2878" s="1">
        <f>VLOOKUP($E2878,[1]AllProteinsNorm!$A$1:$Q$3226,6,FALSE)</f>
        <v>156704.617197666</v>
      </c>
      <c r="Q2878" s="1">
        <f>VLOOKUP($E2878,[1]AllProteinsNorm!$A$1:$Q$3226,8,FALSE)</f>
        <v>212726.41237050801</v>
      </c>
      <c r="R2878" s="1">
        <f>VLOOKUP($E2878,[1]AllProteinsNorm!$A$1:$Q$3226,13,FALSE)</f>
        <v>206630.99295118899</v>
      </c>
      <c r="S2878" s="1">
        <f>VLOOKUP($E2878,[1]AllProteinsNorm!$A$1:$Q$3226,16,FALSE)</f>
        <v>237242.53600650901</v>
      </c>
      <c r="T2878" s="1">
        <f>VLOOKUP($E2878,[1]AllProteinsNorm!$A$1:$Q$3226,17,FALSE)</f>
        <v>231191.91080063401</v>
      </c>
      <c r="U2878" s="1">
        <f>VLOOKUP($E2878,[1]AllProteinsNorm!$A$1:$Q$3226,3,FALSE)</f>
        <v>169934.18545777901</v>
      </c>
      <c r="V2878" s="1">
        <f>VLOOKUP($E2878,[1]AllProteinsNorm!$A$1:$Q$3226,7,FALSE)</f>
        <v>199630.94018204301</v>
      </c>
      <c r="W2878" s="1">
        <f>VLOOKUP($E2878,[1]AllProteinsNorm!$A$1:$Q$3226,9,FALSE)</f>
        <v>207788.437357232</v>
      </c>
      <c r="X2878" s="1">
        <f>VLOOKUP($E2878,[1]AllProteinsNorm!$A$1:$Q$3226,12,FALSE)</f>
        <v>219278.72402759799</v>
      </c>
      <c r="Y2878" s="29">
        <f>VLOOKUP($E2878,[1]AllProteinsNorm!$A$1:$Q$3226,14,FALSE)</f>
        <v>263932.92324483901</v>
      </c>
      <c r="Z2878" s="25">
        <f t="shared" si="333"/>
        <v>0.9898831078739101</v>
      </c>
      <c r="AA2878" s="1">
        <f t="shared" si="333"/>
        <v>0.9211957640484395</v>
      </c>
      <c r="AB2878" s="1">
        <f t="shared" si="333"/>
        <v>1.0421504825503112</v>
      </c>
      <c r="AC2878" s="1">
        <f t="shared" si="333"/>
        <v>0.96336619017184633</v>
      </c>
      <c r="AD2878" s="1">
        <f t="shared" si="333"/>
        <v>1.0834044553554922</v>
      </c>
      <c r="AE2878" s="1">
        <f t="shared" si="333"/>
        <v>0.69143873910188558</v>
      </c>
      <c r="AF2878" s="1">
        <f t="shared" si="333"/>
        <v>0.93862762293466484</v>
      </c>
      <c r="AG2878" s="1">
        <f t="shared" si="333"/>
        <v>0.91173237764476489</v>
      </c>
      <c r="AH2878" s="1">
        <f t="shared" si="333"/>
        <v>1.0468018293982824</v>
      </c>
      <c r="AI2878" s="1">
        <f t="shared" si="333"/>
        <v>1.020104232748331</v>
      </c>
      <c r="AJ2878" s="1">
        <f t="shared" si="333"/>
        <v>0.74981248813505141</v>
      </c>
      <c r="AK2878" s="1">
        <f t="shared" si="333"/>
        <v>0.88084555537430376</v>
      </c>
      <c r="AL2878" s="1">
        <f t="shared" si="333"/>
        <v>0.91683945052498139</v>
      </c>
      <c r="AM2878" s="1">
        <f t="shared" si="333"/>
        <v>0.96753884579076044</v>
      </c>
      <c r="AN2878" s="29">
        <f t="shared" si="333"/>
        <v>1.1645696911769385</v>
      </c>
      <c r="AO2878" s="1">
        <f t="shared" si="329"/>
        <v>12974.747793211443</v>
      </c>
      <c r="AP2878" s="1">
        <f t="shared" si="330"/>
        <v>28440.732910490966</v>
      </c>
      <c r="AQ2878" s="29">
        <f t="shared" si="331"/>
        <v>30627.465130073168</v>
      </c>
    </row>
    <row r="2879" spans="1:43" x14ac:dyDescent="0.2">
      <c r="A2879" s="26"/>
      <c r="E2879" s="25" t="s">
        <v>5613</v>
      </c>
      <c r="F2879" s="26" t="s">
        <v>5614</v>
      </c>
      <c r="G2879" s="1">
        <v>0.71608611386622301</v>
      </c>
      <c r="H2879" s="1">
        <v>1.1340569019993201</v>
      </c>
      <c r="I2879" s="1">
        <f>VLOOKUP(F2879,'[1]SUSMB vs SHAM all proteins sum'!$B$2:$E$3214,2,FALSE)</f>
        <v>0.69088961171205698</v>
      </c>
      <c r="J2879" s="29">
        <f>VLOOKUP(F2879,'[1]SUSMB vs SHAM all proteins sum'!$B$2:$E$3214,3,FALSE)</f>
        <v>0.8480222507606</v>
      </c>
      <c r="K2879" s="25">
        <f>VLOOKUP($E2879,[1]AllProteinsNorm!$A$1:$Q$3226,4,FALSE)</f>
        <v>113177.554364515</v>
      </c>
      <c r="L2879" s="1">
        <f>VLOOKUP($E2879,[1]AllProteinsNorm!$A$1:$Q$3226,5,FALSE)</f>
        <v>54440.880822328698</v>
      </c>
      <c r="M2879" s="1">
        <f>VLOOKUP($E2879,[1]AllProteinsNorm!$A$1:$Q$3226,10,FALSE)</f>
        <v>148114.69050840801</v>
      </c>
      <c r="N2879" s="1">
        <f>VLOOKUP($E2879,[1]AllProteinsNorm!$A$1:$Q$3226,11,FALSE)</f>
        <v>87142.410479318394</v>
      </c>
      <c r="O2879" s="1">
        <f>VLOOKUP($E2879,[1]AllProteinsNorm!$A$1:$Q$3226,15,FALSE)</f>
        <v>40810.940359466898</v>
      </c>
      <c r="P2879" s="1">
        <f>VLOOKUP($E2879,[1]AllProteinsNorm!$A$1:$Q$3226,6,FALSE)</f>
        <v>133455.530208665</v>
      </c>
      <c r="Q2879" s="1">
        <f>VLOOKUP($E2879,[1]AllProteinsNorm!$A$1:$Q$3226,8,FALSE)</f>
        <v>57116.722983159802</v>
      </c>
      <c r="R2879" s="1">
        <f>VLOOKUP($E2879,[1]AllProteinsNorm!$A$1:$Q$3226,13,FALSE)</f>
        <v>53342.057305883704</v>
      </c>
      <c r="S2879" s="1">
        <f>VLOOKUP($E2879,[1]AllProteinsNorm!$A$1:$Q$3226,16,FALSE)</f>
        <v>83262.818018656195</v>
      </c>
      <c r="T2879" s="1">
        <f>VLOOKUP($E2879,[1]AllProteinsNorm!$A$1:$Q$3226,17,FALSE)</f>
        <v>179822.180954499</v>
      </c>
      <c r="U2879" s="1">
        <f>VLOOKUP($E2879,[1]AllProteinsNorm!$A$1:$Q$3226,3,FALSE)</f>
        <v>38737.416289322297</v>
      </c>
      <c r="V2879" s="1">
        <f>VLOOKUP($E2879,[1]AllProteinsNorm!$A$1:$Q$3226,7,FALSE)</f>
        <v>111367.071868568</v>
      </c>
      <c r="W2879" s="1">
        <f>VLOOKUP($E2879,[1]AllProteinsNorm!$A$1:$Q$3226,9,FALSE)</f>
        <v>111100.821718276</v>
      </c>
      <c r="X2879" s="1">
        <f>VLOOKUP($E2879,[1]AllProteinsNorm!$A$1:$Q$3226,12,FALSE)</f>
        <v>25207.8655873428</v>
      </c>
      <c r="Y2879" s="29">
        <f>VLOOKUP($E2879,[1]AllProteinsNorm!$A$1:$Q$3226,14,FALSE)</f>
        <v>117810.824455476</v>
      </c>
      <c r="Z2879" s="25">
        <f t="shared" ref="Z2879:AN2895" si="334">K2879/AVERAGE($K2879:$O2879)</f>
        <v>1.2754226278049821</v>
      </c>
      <c r="AA2879" s="1">
        <f t="shared" si="334"/>
        <v>0.6135061997788015</v>
      </c>
      <c r="AB2879" s="1">
        <f t="shared" si="334"/>
        <v>1.669136860621055</v>
      </c>
      <c r="AC2879" s="1">
        <f t="shared" si="334"/>
        <v>0.98202689385590647</v>
      </c>
      <c r="AD2879" s="1">
        <f t="shared" si="334"/>
        <v>0.45990741793925421</v>
      </c>
      <c r="AE2879" s="1">
        <f t="shared" si="334"/>
        <v>1.5039395752061768</v>
      </c>
      <c r="AF2879" s="1">
        <f t="shared" si="334"/>
        <v>0.64366085066802947</v>
      </c>
      <c r="AG2879" s="1">
        <f t="shared" si="334"/>
        <v>0.60112331710646139</v>
      </c>
      <c r="AH2879" s="1">
        <f t="shared" si="334"/>
        <v>0.93830691741028027</v>
      </c>
      <c r="AI2879" s="1">
        <f t="shared" si="334"/>
        <v>2.0264555092959213</v>
      </c>
      <c r="AJ2879" s="1">
        <f t="shared" si="334"/>
        <v>0.436540421424706</v>
      </c>
      <c r="AK2879" s="1">
        <f t="shared" si="334"/>
        <v>1.2550199043538413</v>
      </c>
      <c r="AL2879" s="1">
        <f t="shared" si="334"/>
        <v>1.2520194731442642</v>
      </c>
      <c r="AM2879" s="1">
        <f t="shared" si="334"/>
        <v>0.28407295376974373</v>
      </c>
      <c r="AN2879" s="29">
        <f t="shared" si="334"/>
        <v>1.3276359624005605</v>
      </c>
      <c r="AO2879" s="1">
        <f t="shared" si="329"/>
        <v>38983.905721149844</v>
      </c>
      <c r="AP2879" s="1">
        <f t="shared" si="330"/>
        <v>48532.725726233439</v>
      </c>
      <c r="AQ2879" s="29">
        <f t="shared" si="331"/>
        <v>40204.534888678871</v>
      </c>
    </row>
    <row r="2880" spans="1:43" x14ac:dyDescent="0.2">
      <c r="A2880" s="26"/>
      <c r="E2880" s="25" t="s">
        <v>5615</v>
      </c>
      <c r="F2880" s="26" t="s">
        <v>5616</v>
      </c>
      <c r="G2880" s="1">
        <v>0.43872344061102098</v>
      </c>
      <c r="H2880" s="1">
        <v>1.1327002016668299</v>
      </c>
      <c r="I2880" s="1">
        <f>VLOOKUP(F2880,'[1]SUSMB vs SHAM all proteins sum'!$B$2:$E$3214,2,FALSE)</f>
        <v>0.58220648864798097</v>
      </c>
      <c r="J2880" s="29">
        <f>VLOOKUP(F2880,'[1]SUSMB vs SHAM all proteins sum'!$B$2:$E$3214,3,FALSE)</f>
        <v>1.09094335736859</v>
      </c>
      <c r="K2880" s="25">
        <f>VLOOKUP($E2880,[1]AllProteinsNorm!$A$1:$Q$3226,4,FALSE)</f>
        <v>511258.29985301598</v>
      </c>
      <c r="L2880" s="1">
        <f>VLOOKUP($E2880,[1]AllProteinsNorm!$A$1:$Q$3226,5,FALSE)</f>
        <v>578830.20126442204</v>
      </c>
      <c r="M2880" s="1">
        <f>VLOOKUP($E2880,[1]AllProteinsNorm!$A$1:$Q$3226,10,FALSE)</f>
        <v>502471.68507440202</v>
      </c>
      <c r="N2880" s="1">
        <f>VLOOKUP($E2880,[1]AllProteinsNorm!$A$1:$Q$3226,11,FALSE)</f>
        <v>291840.90823941299</v>
      </c>
      <c r="O2880" s="1">
        <f>VLOOKUP($E2880,[1]AllProteinsNorm!$A$1:$Q$3226,15,FALSE)</f>
        <v>528250.25328276702</v>
      </c>
      <c r="P2880" s="1">
        <f>VLOOKUP($E2880,[1]AllProteinsNorm!$A$1:$Q$3226,6,FALSE)</f>
        <v>389623.68423877202</v>
      </c>
      <c r="Q2880" s="1">
        <f>VLOOKUP($E2880,[1]AllProteinsNorm!$A$1:$Q$3226,8,FALSE)</f>
        <v>525384.63069150795</v>
      </c>
      <c r="R2880" s="1">
        <f>VLOOKUP($E2880,[1]AllProteinsNorm!$A$1:$Q$3226,13,FALSE)</f>
        <v>579483.73887376196</v>
      </c>
      <c r="S2880" s="1">
        <f>VLOOKUP($E2880,[1]AllProteinsNorm!$A$1:$Q$3226,16,FALSE)</f>
        <v>522644.65621729899</v>
      </c>
      <c r="T2880" s="1">
        <f>VLOOKUP($E2880,[1]AllProteinsNorm!$A$1:$Q$3226,17,FALSE)</f>
        <v>689435.17751640896</v>
      </c>
      <c r="U2880" s="1">
        <f>VLOOKUP($E2880,[1]AllProteinsNorm!$A$1:$Q$3226,3,FALSE)</f>
        <v>506773.005946116</v>
      </c>
      <c r="V2880" s="1">
        <f>VLOOKUP($E2880,[1]AllProteinsNorm!$A$1:$Q$3226,7,FALSE)</f>
        <v>364408.48176089302</v>
      </c>
      <c r="W2880" s="1">
        <f>VLOOKUP($E2880,[1]AllProteinsNorm!$A$1:$Q$3226,9,FALSE)</f>
        <v>563173.85603749205</v>
      </c>
      <c r="X2880" s="1">
        <f>VLOOKUP($E2880,[1]AllProteinsNorm!$A$1:$Q$3226,12,FALSE)</f>
        <v>617393.18133417994</v>
      </c>
      <c r="Y2880" s="29">
        <f>VLOOKUP($E2880,[1]AllProteinsNorm!$A$1:$Q$3226,14,FALSE)</f>
        <v>551688.30439151195</v>
      </c>
      <c r="Z2880" s="25">
        <f t="shared" si="334"/>
        <v>1.0595362241988087</v>
      </c>
      <c r="AA2880" s="1">
        <f t="shared" si="334"/>
        <v>1.1995728305560229</v>
      </c>
      <c r="AB2880" s="1">
        <f t="shared" si="334"/>
        <v>1.0413267659881575</v>
      </c>
      <c r="AC2880" s="1">
        <f t="shared" si="334"/>
        <v>0.60481368042658012</v>
      </c>
      <c r="AD2880" s="1">
        <f t="shared" si="334"/>
        <v>1.0947504988304311</v>
      </c>
      <c r="AE2880" s="1">
        <f t="shared" si="334"/>
        <v>0.80745957058391238</v>
      </c>
      <c r="AF2880" s="1">
        <f t="shared" si="334"/>
        <v>1.0888117572174454</v>
      </c>
      <c r="AG2880" s="1">
        <f t="shared" si="334"/>
        <v>1.2009272276800813</v>
      </c>
      <c r="AH2880" s="1">
        <f t="shared" si="334"/>
        <v>1.0831334098739613</v>
      </c>
      <c r="AI2880" s="1">
        <f t="shared" si="334"/>
        <v>1.4287915619669762</v>
      </c>
      <c r="AJ2880" s="1">
        <f t="shared" si="334"/>
        <v>1.0502408614205321</v>
      </c>
      <c r="AK2880" s="1">
        <f t="shared" si="334"/>
        <v>0.75520336186612491</v>
      </c>
      <c r="AL2880" s="1">
        <f t="shared" si="334"/>
        <v>1.1671264821813099</v>
      </c>
      <c r="AM2880" s="1">
        <f t="shared" si="334"/>
        <v>1.2794910916555726</v>
      </c>
      <c r="AN2880" s="29">
        <f t="shared" si="334"/>
        <v>1.1433237233266942</v>
      </c>
      <c r="AO2880" s="1">
        <f t="shared" si="329"/>
        <v>98943.808351987769</v>
      </c>
      <c r="AP2880" s="1">
        <f t="shared" si="330"/>
        <v>96962.934457874726</v>
      </c>
      <c r="AQ2880" s="29">
        <f t="shared" si="331"/>
        <v>85714.495636430234</v>
      </c>
    </row>
    <row r="2881" spans="1:43" x14ac:dyDescent="0.2">
      <c r="A2881" s="26"/>
      <c r="E2881" s="25" t="s">
        <v>5617</v>
      </c>
      <c r="F2881" s="26" t="s">
        <v>5618</v>
      </c>
      <c r="G2881" s="1">
        <v>0.47483822080740001</v>
      </c>
      <c r="H2881" s="1">
        <v>1.06338831381084</v>
      </c>
      <c r="I2881" s="1">
        <f>VLOOKUP(F2881,'[1]SUSMB vs SHAM all proteins sum'!$B$2:$E$3214,2,FALSE)</f>
        <v>0.58997000445329495</v>
      </c>
      <c r="J2881" s="29">
        <f>VLOOKUP(F2881,'[1]SUSMB vs SHAM all proteins sum'!$B$2:$E$3214,3,FALSE)</f>
        <v>1.0636393671493301</v>
      </c>
      <c r="K2881" s="25">
        <f>VLOOKUP($E2881,[1]AllProteinsNorm!$A$1:$Q$3226,4,FALSE)</f>
        <v>942285.80539839703</v>
      </c>
      <c r="L2881" s="1">
        <f>VLOOKUP($E2881,[1]AllProteinsNorm!$A$1:$Q$3226,5,FALSE)</f>
        <v>904669.57064805296</v>
      </c>
      <c r="M2881" s="1">
        <f>VLOOKUP($E2881,[1]AllProteinsNorm!$A$1:$Q$3226,10,FALSE)</f>
        <v>929686.56279126997</v>
      </c>
      <c r="N2881" s="1">
        <f>VLOOKUP($E2881,[1]AllProteinsNorm!$A$1:$Q$3226,11,FALSE)</f>
        <v>821219.72441565897</v>
      </c>
      <c r="O2881" s="1">
        <f>VLOOKUP($E2881,[1]AllProteinsNorm!$A$1:$Q$3226,15,FALSE)</f>
        <v>1297765.26533967</v>
      </c>
      <c r="P2881" s="1">
        <f>VLOOKUP($E2881,[1]AllProteinsNorm!$A$1:$Q$3226,6,FALSE)</f>
        <v>994311.46832819504</v>
      </c>
      <c r="Q2881" s="1">
        <f>VLOOKUP($E2881,[1]AllProteinsNorm!$A$1:$Q$3226,8,FALSE)</f>
        <v>1055261.15702986</v>
      </c>
      <c r="R2881" s="1">
        <f>VLOOKUP($E2881,[1]AllProteinsNorm!$A$1:$Q$3226,13,FALSE)</f>
        <v>993938.00095999101</v>
      </c>
      <c r="S2881" s="1">
        <f>VLOOKUP($E2881,[1]AllProteinsNorm!$A$1:$Q$3226,16,FALSE)</f>
        <v>975449.19853967405</v>
      </c>
      <c r="T2881" s="1">
        <f>VLOOKUP($E2881,[1]AllProteinsNorm!$A$1:$Q$3226,17,FALSE)</f>
        <v>1128957.9534394699</v>
      </c>
      <c r="U2881" s="1">
        <f>VLOOKUP($E2881,[1]AllProteinsNorm!$A$1:$Q$3226,3,FALSE)</f>
        <v>915491.78334052104</v>
      </c>
      <c r="V2881" s="1">
        <f>VLOOKUP($E2881,[1]AllProteinsNorm!$A$1:$Q$3226,7,FALSE)</f>
        <v>1181601.4790167201</v>
      </c>
      <c r="W2881" s="1">
        <f>VLOOKUP($E2881,[1]AllProteinsNorm!$A$1:$Q$3226,9,FALSE)</f>
        <v>844862.95219168602</v>
      </c>
      <c r="X2881" s="1">
        <f>VLOOKUP($E2881,[1]AllProteinsNorm!$A$1:$Q$3226,12,FALSE)</f>
        <v>982305.17017417005</v>
      </c>
      <c r="Y2881" s="29">
        <f>VLOOKUP($E2881,[1]AllProteinsNorm!$A$1:$Q$3226,14,FALSE)</f>
        <v>1280791.8202839301</v>
      </c>
      <c r="Z2881" s="25">
        <f t="shared" si="334"/>
        <v>0.96237501258005376</v>
      </c>
      <c r="AA2881" s="1">
        <f t="shared" si="334"/>
        <v>0.92395681272637886</v>
      </c>
      <c r="AB2881" s="1">
        <f t="shared" si="334"/>
        <v>0.94950715848200062</v>
      </c>
      <c r="AC2881" s="1">
        <f t="shared" si="334"/>
        <v>0.83872784465999817</v>
      </c>
      <c r="AD2881" s="1">
        <f t="shared" si="334"/>
        <v>1.3254331715515688</v>
      </c>
      <c r="AE2881" s="1">
        <f t="shared" si="334"/>
        <v>1.0155098446338817</v>
      </c>
      <c r="AF2881" s="1">
        <f t="shared" si="334"/>
        <v>1.0777589595998185</v>
      </c>
      <c r="AG2881" s="1">
        <f t="shared" si="334"/>
        <v>1.0151284150706703</v>
      </c>
      <c r="AH2881" s="1">
        <f t="shared" si="334"/>
        <v>0.99624543778298869</v>
      </c>
      <c r="AI2881" s="1">
        <f t="shared" si="334"/>
        <v>1.1530269461973897</v>
      </c>
      <c r="AJ2881" s="1">
        <f t="shared" si="334"/>
        <v>0.93500975124714381</v>
      </c>
      <c r="AK2881" s="1">
        <f t="shared" si="334"/>
        <v>1.2067928135164292</v>
      </c>
      <c r="AL2881" s="1">
        <f t="shared" si="334"/>
        <v>0.86287513786767511</v>
      </c>
      <c r="AM2881" s="1">
        <f t="shared" si="334"/>
        <v>1.0032475763594124</v>
      </c>
      <c r="AN2881" s="29">
        <f t="shared" si="334"/>
        <v>1.3080978585229084</v>
      </c>
      <c r="AO2881" s="1">
        <f t="shared" si="329"/>
        <v>164809.33896164826</v>
      </c>
      <c r="AP2881" s="1">
        <f t="shared" si="330"/>
        <v>56532.936385060595</v>
      </c>
      <c r="AQ2881" s="29">
        <f t="shared" si="331"/>
        <v>164277.83138993717</v>
      </c>
    </row>
    <row r="2882" spans="1:43" x14ac:dyDescent="0.2">
      <c r="A2882" s="26"/>
      <c r="E2882" s="25" t="s">
        <v>5619</v>
      </c>
      <c r="F2882" s="26" t="s">
        <v>5620</v>
      </c>
      <c r="G2882" s="1">
        <v>0.20988251147405901</v>
      </c>
      <c r="H2882" s="1">
        <v>0.757748700604437</v>
      </c>
      <c r="I2882" s="1">
        <f>VLOOKUP(F2882,'[1]SUSMB vs SHAM all proteins sum'!$B$2:$E$3214,2,FALSE)</f>
        <v>0.60782509611782698</v>
      </c>
      <c r="J2882" s="29">
        <f>VLOOKUP(F2882,'[1]SUSMB vs SHAM all proteins sum'!$B$2:$E$3214,3,FALSE)</f>
        <v>0.85130577230999205</v>
      </c>
      <c r="K2882" s="25">
        <f>VLOOKUP($E2882,[1]AllProteinsNorm!$A$1:$Q$3226,4,FALSE)</f>
        <v>78386.557195387999</v>
      </c>
      <c r="L2882" s="1">
        <f>VLOOKUP($E2882,[1]AllProteinsNorm!$A$1:$Q$3226,5,FALSE)</f>
        <v>67357.074557188098</v>
      </c>
      <c r="M2882" s="1">
        <f>VLOOKUP($E2882,[1]AllProteinsNorm!$A$1:$Q$3226,10,FALSE)</f>
        <v>45437.085913137998</v>
      </c>
      <c r="N2882" s="1">
        <f>VLOOKUP($E2882,[1]AllProteinsNorm!$A$1:$Q$3226,11,FALSE)</f>
        <v>70518.418305475207</v>
      </c>
      <c r="O2882" s="1">
        <f>VLOOKUP($E2882,[1]AllProteinsNorm!$A$1:$Q$3226,15,FALSE)</f>
        <v>52421.403978217299</v>
      </c>
      <c r="P2882" s="1">
        <f>VLOOKUP($E2882,[1]AllProteinsNorm!$A$1:$Q$3226,6,FALSE)</f>
        <v>53828.451704919498</v>
      </c>
      <c r="Q2882" s="1">
        <f>VLOOKUP($E2882,[1]AllProteinsNorm!$A$1:$Q$3226,8,FALSE)</f>
        <v>24061.666088253602</v>
      </c>
      <c r="R2882" s="1">
        <f>VLOOKUP($E2882,[1]AllProteinsNorm!$A$1:$Q$3226,13,FALSE)</f>
        <v>65756.846811846306</v>
      </c>
      <c r="S2882" s="1">
        <f>VLOOKUP($E2882,[1]AllProteinsNorm!$A$1:$Q$3226,16,FALSE)</f>
        <v>44908.861452951001</v>
      </c>
      <c r="T2882" s="1">
        <f>VLOOKUP($E2882,[1]AllProteinsNorm!$A$1:$Q$3226,17,FALSE)</f>
        <v>57924.445033542703</v>
      </c>
      <c r="U2882" s="1">
        <f>VLOOKUP($E2882,[1]AllProteinsNorm!$A$1:$Q$3226,3,FALSE)</f>
        <v>73044.266567229904</v>
      </c>
      <c r="V2882" s="1">
        <f>VLOOKUP($E2882,[1]AllProteinsNorm!$A$1:$Q$3226,7,FALSE)</f>
        <v>57661.681848703302</v>
      </c>
      <c r="W2882" s="1">
        <f>VLOOKUP($E2882,[1]AllProteinsNorm!$A$1:$Q$3226,9,FALSE)</f>
        <v>78478.109138470798</v>
      </c>
      <c r="X2882" s="1">
        <f>VLOOKUP($E2882,[1]AllProteinsNorm!$A$1:$Q$3226,12,FALSE)</f>
        <v>17145.230472204701</v>
      </c>
      <c r="Y2882" s="29">
        <f>VLOOKUP($E2882,[1]AllProteinsNorm!$A$1:$Q$3226,14,FALSE)</f>
        <v>69969.550321324205</v>
      </c>
      <c r="Z2882" s="25">
        <f t="shared" si="334"/>
        <v>1.2477146067559484</v>
      </c>
      <c r="AA2882" s="1">
        <f t="shared" si="334"/>
        <v>1.0721532977123507</v>
      </c>
      <c r="AB2882" s="1">
        <f t="shared" si="334"/>
        <v>0.72324283411164803</v>
      </c>
      <c r="AC2882" s="1">
        <f t="shared" si="334"/>
        <v>1.1224738490012969</v>
      </c>
      <c r="AD2882" s="1">
        <f t="shared" si="334"/>
        <v>0.83441541241875627</v>
      </c>
      <c r="AE2882" s="1">
        <f t="shared" si="334"/>
        <v>0.85681203326578559</v>
      </c>
      <c r="AF2882" s="1">
        <f t="shared" si="334"/>
        <v>0.3830005209485674</v>
      </c>
      <c r="AG2882" s="1">
        <f t="shared" si="334"/>
        <v>1.0466817423406529</v>
      </c>
      <c r="AH2882" s="1">
        <f t="shared" si="334"/>
        <v>0.71483484429550814</v>
      </c>
      <c r="AI2882" s="1">
        <f t="shared" si="334"/>
        <v>0.92200982850201751</v>
      </c>
      <c r="AJ2882" s="1">
        <f t="shared" si="334"/>
        <v>1.1626789285889214</v>
      </c>
      <c r="AK2882" s="1">
        <f t="shared" si="334"/>
        <v>0.91782730696296566</v>
      </c>
      <c r="AL2882" s="1">
        <f t="shared" si="334"/>
        <v>1.2491718808185988</v>
      </c>
      <c r="AM2882" s="1">
        <f t="shared" si="334"/>
        <v>0.27290845856444435</v>
      </c>
      <c r="AN2882" s="29">
        <f t="shared" si="334"/>
        <v>1.113737266792451</v>
      </c>
      <c r="AO2882" s="1">
        <f t="shared" si="329"/>
        <v>12103.427695148219</v>
      </c>
      <c r="AP2882" s="1">
        <f t="shared" si="330"/>
        <v>14296.651723415423</v>
      </c>
      <c r="AQ2882" s="29">
        <f t="shared" si="331"/>
        <v>22137.048695622438</v>
      </c>
    </row>
    <row r="2883" spans="1:43" x14ac:dyDescent="0.2">
      <c r="A2883" s="26"/>
      <c r="E2883" s="25" t="s">
        <v>5621</v>
      </c>
      <c r="F2883" s="26" t="s">
        <v>5622</v>
      </c>
      <c r="G2883" s="1">
        <v>0.16597061561715401</v>
      </c>
      <c r="H2883" s="43">
        <v>0.46328075164636801</v>
      </c>
      <c r="I2883" s="1">
        <f>VLOOKUP(F2883,'[1]SUSMB vs SHAM all proteins sum'!$B$2:$E$3214,2,FALSE)</f>
        <v>0.42631657450732002</v>
      </c>
      <c r="J2883" s="29">
        <f>VLOOKUP(F2883,'[1]SUSMB vs SHAM all proteins sum'!$B$2:$E$3214,3,FALSE)</f>
        <v>0.52898647279549305</v>
      </c>
      <c r="K2883" s="25">
        <f>VLOOKUP($E2883,[1]AllProteinsNorm!$A$1:$Q$3226,4,FALSE)</f>
        <v>28732.349343362599</v>
      </c>
      <c r="L2883" s="1">
        <f>VLOOKUP($E2883,[1]AllProteinsNorm!$A$1:$Q$3226,5,FALSE)</f>
        <v>59417.679588172803</v>
      </c>
      <c r="M2883" s="1">
        <f>VLOOKUP($E2883,[1]AllProteinsNorm!$A$1:$Q$3226,10,FALSE)</f>
        <v>22387.895489513001</v>
      </c>
      <c r="N2883" s="1">
        <f>VLOOKUP($E2883,[1]AllProteinsNorm!$A$1:$Q$3226,11,FALSE)</f>
        <v>46285.499523288403</v>
      </c>
      <c r="O2883" s="1">
        <f>VLOOKUP($E2883,[1]AllProteinsNorm!$A$1:$Q$3226,15,FALSE)</f>
        <v>6434.1891805620999</v>
      </c>
      <c r="P2883" s="1">
        <f>VLOOKUP($E2883,[1]AllProteinsNorm!$A$1:$Q$3226,6,FALSE)</f>
        <v>13029.9389105789</v>
      </c>
      <c r="Q2883" s="1">
        <f>VLOOKUP($E2883,[1]AllProteinsNorm!$A$1:$Q$3226,8,FALSE)</f>
        <v>7612.3334499714101</v>
      </c>
      <c r="R2883" s="1">
        <f>VLOOKUP($E2883,[1]AllProteinsNorm!$A$1:$Q$3226,13,FALSE)</f>
        <v>9232.6332186093405</v>
      </c>
      <c r="S2883" s="1">
        <f>VLOOKUP($E2883,[1]AllProteinsNorm!$A$1:$Q$3226,16,FALSE)</f>
        <v>40167.364657775797</v>
      </c>
      <c r="T2883" s="1">
        <f>VLOOKUP($E2883,[1]AllProteinsNorm!$A$1:$Q$3226,17,FALSE)</f>
        <v>6603.9086192637697</v>
      </c>
      <c r="U2883" s="1">
        <f>VLOOKUP($E2883,[1]AllProteinsNorm!$A$1:$Q$3226,3,FALSE)</f>
        <v>94100.0042951168</v>
      </c>
      <c r="V2883" s="1">
        <f>VLOOKUP($E2883,[1]AllProteinsNorm!$A$1:$Q$3226,7,FALSE)</f>
        <v>4244.0218301710202</v>
      </c>
      <c r="W2883" s="1">
        <f>VLOOKUP($E2883,[1]AllProteinsNorm!$A$1:$Q$3226,9,FALSE)</f>
        <v>4209.9006639955296</v>
      </c>
      <c r="X2883" s="1">
        <f>VLOOKUP($E2883,[1]AllProteinsNorm!$A$1:$Q$3226,12,FALSE)</f>
        <v>6176.5844900116499</v>
      </c>
      <c r="Y2883" s="29">
        <f>VLOOKUP($E2883,[1]AllProteinsNorm!$A$1:$Q$3226,14,FALSE)</f>
        <v>45401.920352718204</v>
      </c>
      <c r="Z2883" s="25">
        <f t="shared" si="334"/>
        <v>0.87996966246778185</v>
      </c>
      <c r="AA2883" s="1">
        <f t="shared" si="334"/>
        <v>1.8197521834009602</v>
      </c>
      <c r="AB2883" s="1">
        <f t="shared" si="334"/>
        <v>0.68566160747386784</v>
      </c>
      <c r="AC2883" s="1">
        <f t="shared" si="334"/>
        <v>1.4175602177853128</v>
      </c>
      <c r="AD2883" s="1">
        <f t="shared" si="334"/>
        <v>0.19705632887207766</v>
      </c>
      <c r="AE2883" s="1">
        <f t="shared" si="334"/>
        <v>0.39906068272021261</v>
      </c>
      <c r="AF2883" s="1">
        <f t="shared" si="334"/>
        <v>0.23313869730986625</v>
      </c>
      <c r="AG2883" s="1">
        <f t="shared" si="334"/>
        <v>0.28276271598880937</v>
      </c>
      <c r="AH2883" s="1">
        <f t="shared" si="334"/>
        <v>1.2301835084115216</v>
      </c>
      <c r="AI2883" s="1">
        <f t="shared" si="334"/>
        <v>0.20225423160546591</v>
      </c>
      <c r="AJ2883" s="1">
        <f t="shared" si="334"/>
        <v>2.8819484278238949</v>
      </c>
      <c r="AK2883" s="1">
        <f t="shared" si="334"/>
        <v>0.12997929312258677</v>
      </c>
      <c r="AL2883" s="1">
        <f t="shared" si="334"/>
        <v>0.12893428316800087</v>
      </c>
      <c r="AM2883" s="1">
        <f t="shared" si="334"/>
        <v>0.18916681347308151</v>
      </c>
      <c r="AN2883" s="29">
        <f t="shared" si="334"/>
        <v>1.3904993305881497</v>
      </c>
      <c r="AO2883" s="1">
        <f t="shared" si="329"/>
        <v>18495.204885401596</v>
      </c>
      <c r="AP2883" s="1">
        <f t="shared" si="330"/>
        <v>12610.07446978302</v>
      </c>
      <c r="AQ2883" s="29">
        <f t="shared" si="331"/>
        <v>35323.275795865964</v>
      </c>
    </row>
    <row r="2884" spans="1:43" x14ac:dyDescent="0.2">
      <c r="A2884" s="26"/>
      <c r="E2884" s="25" t="s">
        <v>5623</v>
      </c>
      <c r="F2884" s="26" t="s">
        <v>5624</v>
      </c>
      <c r="G2884" s="1">
        <v>0.15086688682688201</v>
      </c>
      <c r="H2884" s="1">
        <v>1.08919296090989</v>
      </c>
      <c r="I2884" s="1">
        <f>VLOOKUP(F2884,'[1]SUSMB vs SHAM all proteins sum'!$B$2:$E$3214,2,FALSE)</f>
        <v>0.44598706283748801</v>
      </c>
      <c r="J2884" s="29">
        <f>VLOOKUP(F2884,'[1]SUSMB vs SHAM all proteins sum'!$B$2:$E$3214,3,FALSE)</f>
        <v>0.93761498382860198</v>
      </c>
      <c r="K2884" s="25">
        <f>VLOOKUP($E2884,[1]AllProteinsNorm!$A$1:$Q$3226,4,FALSE)</f>
        <v>95269.519491481697</v>
      </c>
      <c r="L2884" s="1">
        <f>VLOOKUP($E2884,[1]AllProteinsNorm!$A$1:$Q$3226,5,FALSE)</f>
        <v>99275.719907083607</v>
      </c>
      <c r="M2884" s="1">
        <f>VLOOKUP($E2884,[1]AllProteinsNorm!$A$1:$Q$3226,10,FALSE)</f>
        <v>86368.997597217807</v>
      </c>
      <c r="N2884" s="1">
        <f>VLOOKUP($E2884,[1]AllProteinsNorm!$A$1:$Q$3226,11,FALSE)</f>
        <v>85806.987910932206</v>
      </c>
      <c r="O2884" s="1">
        <f>VLOOKUP($E2884,[1]AllProteinsNorm!$A$1:$Q$3226,15,FALSE)</f>
        <v>99124.576470894506</v>
      </c>
      <c r="P2884" s="1">
        <f>VLOOKUP($E2884,[1]AllProteinsNorm!$A$1:$Q$3226,6,FALSE)</f>
        <v>93329.120750017406</v>
      </c>
      <c r="Q2884" s="1">
        <f>VLOOKUP($E2884,[1]AllProteinsNorm!$A$1:$Q$3226,8,FALSE)</f>
        <v>93898.394008485498</v>
      </c>
      <c r="R2884" s="1">
        <f>VLOOKUP($E2884,[1]AllProteinsNorm!$A$1:$Q$3226,13,FALSE)</f>
        <v>96480.241684162698</v>
      </c>
      <c r="S2884" s="1">
        <f>VLOOKUP($E2884,[1]AllProteinsNorm!$A$1:$Q$3226,16,FALSE)</f>
        <v>114936.57298203401</v>
      </c>
      <c r="T2884" s="1">
        <f>VLOOKUP($E2884,[1]AllProteinsNorm!$A$1:$Q$3226,17,FALSE)</f>
        <v>109600.129059214</v>
      </c>
      <c r="U2884" s="1">
        <f>VLOOKUP($E2884,[1]AllProteinsNorm!$A$1:$Q$3226,3,FALSE)</f>
        <v>66239.867448185905</v>
      </c>
      <c r="V2884" s="1">
        <f>VLOOKUP($E2884,[1]AllProteinsNorm!$A$1:$Q$3226,7,FALSE)</f>
        <v>97737.664238249301</v>
      </c>
      <c r="W2884" s="1">
        <f>VLOOKUP($E2884,[1]AllProteinsNorm!$A$1:$Q$3226,9,FALSE)</f>
        <v>84778.982636001398</v>
      </c>
      <c r="X2884" s="1">
        <f>VLOOKUP($E2884,[1]AllProteinsNorm!$A$1:$Q$3226,12,FALSE)</f>
        <v>93340.131506081903</v>
      </c>
      <c r="Y2884" s="29">
        <f>VLOOKUP($E2884,[1]AllProteinsNorm!$A$1:$Q$3226,14,FALSE)</f>
        <v>98275.118623735805</v>
      </c>
      <c r="Z2884" s="25">
        <f t="shared" si="334"/>
        <v>1.022543502697121</v>
      </c>
      <c r="AA2884" s="1">
        <f t="shared" si="334"/>
        <v>1.0655427140644307</v>
      </c>
      <c r="AB2884" s="1">
        <f t="shared" si="334"/>
        <v>0.92701272976814897</v>
      </c>
      <c r="AC2884" s="1">
        <f t="shared" si="334"/>
        <v>0.92098058689357964</v>
      </c>
      <c r="AD2884" s="1">
        <f t="shared" si="334"/>
        <v>1.0639204665767197</v>
      </c>
      <c r="AE2884" s="1">
        <f t="shared" si="334"/>
        <v>1.0017168822174891</v>
      </c>
      <c r="AF2884" s="1">
        <f t="shared" si="334"/>
        <v>1.00782698621311</v>
      </c>
      <c r="AG2884" s="1">
        <f t="shared" si="334"/>
        <v>1.0355383841482431</v>
      </c>
      <c r="AH2884" s="1">
        <f t="shared" si="334"/>
        <v>1.2336332391763642</v>
      </c>
      <c r="AI2884" s="1">
        <f t="shared" si="334"/>
        <v>1.1763563043296945</v>
      </c>
      <c r="AJ2884" s="1">
        <f t="shared" si="334"/>
        <v>0.71096344812274637</v>
      </c>
      <c r="AK2884" s="1">
        <f t="shared" si="334"/>
        <v>1.0490345082988539</v>
      </c>
      <c r="AL2884" s="1">
        <f t="shared" si="334"/>
        <v>0.90994683632750428</v>
      </c>
      <c r="AM2884" s="1">
        <f t="shared" si="334"/>
        <v>1.001835062482632</v>
      </c>
      <c r="AN2884" s="29">
        <f t="shared" si="334"/>
        <v>1.0548030950704546</v>
      </c>
      <c r="AO2884" s="1">
        <f t="shared" si="329"/>
        <v>5960.0730835673603</v>
      </c>
      <c r="AP2884" s="1">
        <f t="shared" si="330"/>
        <v>8897.0601381359465</v>
      </c>
      <c r="AQ2884" s="29">
        <f t="shared" si="331"/>
        <v>11939.579991114222</v>
      </c>
    </row>
    <row r="2885" spans="1:43" x14ac:dyDescent="0.2">
      <c r="A2885" s="26"/>
      <c r="E2885" s="25" t="s">
        <v>5625</v>
      </c>
      <c r="F2885" s="26" t="s">
        <v>5626</v>
      </c>
      <c r="G2885" s="1">
        <v>0.87244287220441996</v>
      </c>
      <c r="H2885" s="1">
        <v>0.93496749679744096</v>
      </c>
      <c r="I2885" s="1">
        <f>VLOOKUP(F2885,'[1]SUSMB vs SHAM all proteins sum'!$B$2:$E$3214,2,FALSE)</f>
        <v>0.91168904288834696</v>
      </c>
      <c r="J2885" s="29">
        <f>VLOOKUP(F2885,'[1]SUSMB vs SHAM all proteins sum'!$B$2:$E$3214,3,FALSE)</f>
        <v>0.94794774210380295</v>
      </c>
      <c r="K2885" s="25">
        <f>VLOOKUP($E2885,[1]AllProteinsNorm!$A$1:$Q$3226,4,FALSE)</f>
        <v>7350.5068912206298</v>
      </c>
      <c r="L2885" s="1">
        <f>VLOOKUP($E2885,[1]AllProteinsNorm!$A$1:$Q$3226,5,FALSE)</f>
        <v>9027.9118917299293</v>
      </c>
      <c r="M2885" s="1">
        <f>VLOOKUP($E2885,[1]AllProteinsNorm!$A$1:$Q$3226,10,FALSE)</f>
        <v>35801.750473580403</v>
      </c>
      <c r="N2885" s="1">
        <f>VLOOKUP($E2885,[1]AllProteinsNorm!$A$1:$Q$3226,11,FALSE)</f>
        <v>18142.977132360698</v>
      </c>
      <c r="O2885" s="1">
        <f>VLOOKUP($E2885,[1]AllProteinsNorm!$A$1:$Q$3226,15,FALSE)</f>
        <v>42039.948143784</v>
      </c>
      <c r="P2885" s="1">
        <f>VLOOKUP($E2885,[1]AllProteinsNorm!$A$1:$Q$3226,6,FALSE)</f>
        <v>21351.3668969467</v>
      </c>
      <c r="Q2885" s="1">
        <f>VLOOKUP($E2885,[1]AllProteinsNorm!$A$1:$Q$3226,8,FALSE)</f>
        <v>8372.4933006041192</v>
      </c>
      <c r="R2885" s="1">
        <f>VLOOKUP($E2885,[1]AllProteinsNorm!$A$1:$Q$3226,13,FALSE)</f>
        <v>21547.572440200602</v>
      </c>
      <c r="S2885" s="1">
        <f>VLOOKUP($E2885,[1]AllProteinsNorm!$A$1:$Q$3226,16,FALSE)</f>
        <v>25166.6167972566</v>
      </c>
      <c r="T2885" s="1">
        <f>VLOOKUP($E2885,[1]AllProteinsNorm!$A$1:$Q$3226,17,FALSE)</f>
        <v>13355.448466885</v>
      </c>
      <c r="U2885" s="1">
        <f>VLOOKUP($E2885,[1]AllProteinsNorm!$A$1:$Q$3226,3,FALSE)</f>
        <v>44470.103881448202</v>
      </c>
      <c r="V2885" s="1">
        <f>VLOOKUP($E2885,[1]AllProteinsNorm!$A$1:$Q$3226,7,FALSE)</f>
        <v>14797.7134157124</v>
      </c>
      <c r="W2885" s="1">
        <f>VLOOKUP($E2885,[1]AllProteinsNorm!$A$1:$Q$3226,9,FALSE)</f>
        <v>24420.115084516499</v>
      </c>
      <c r="X2885" s="1">
        <f>VLOOKUP($E2885,[1]AllProteinsNorm!$A$1:$Q$3226,12,FALSE)</f>
        <v>11436.203965106501</v>
      </c>
      <c r="Y2885" s="29">
        <f>VLOOKUP($E2885,[1]AllProteinsNorm!$A$1:$Q$3226,14,FALSE)</f>
        <v>7547.6058892702104</v>
      </c>
      <c r="Z2885" s="25">
        <f t="shared" si="334"/>
        <v>0.32708723988920896</v>
      </c>
      <c r="AA2885" s="1">
        <f t="shared" si="334"/>
        <v>0.40172940809780627</v>
      </c>
      <c r="AB2885" s="1">
        <f t="shared" si="334"/>
        <v>1.5931276466922644</v>
      </c>
      <c r="AC2885" s="1">
        <f t="shared" si="334"/>
        <v>0.80733701789801826</v>
      </c>
      <c r="AD2885" s="1">
        <f t="shared" si="334"/>
        <v>1.870718687422702</v>
      </c>
      <c r="AE2885" s="1">
        <f t="shared" si="334"/>
        <v>0.95010585930141112</v>
      </c>
      <c r="AF2885" s="1">
        <f t="shared" si="334"/>
        <v>0.37256420070245411</v>
      </c>
      <c r="AG2885" s="1">
        <f t="shared" si="334"/>
        <v>0.95883673059282282</v>
      </c>
      <c r="AH2885" s="1">
        <f t="shared" si="334"/>
        <v>1.1198791249887676</v>
      </c>
      <c r="AI2885" s="1">
        <f t="shared" si="334"/>
        <v>0.59429871179816873</v>
      </c>
      <c r="AJ2885" s="1">
        <f t="shared" si="334"/>
        <v>1.9788572069148607</v>
      </c>
      <c r="AK2885" s="1">
        <f t="shared" si="334"/>
        <v>0.65847747773665855</v>
      </c>
      <c r="AL2885" s="1">
        <f t="shared" si="334"/>
        <v>1.0866608465208756</v>
      </c>
      <c r="AM2885" s="1">
        <f t="shared" si="334"/>
        <v>0.50889502521581076</v>
      </c>
      <c r="AN2885" s="29">
        <f t="shared" si="334"/>
        <v>0.33585786866502393</v>
      </c>
      <c r="AO2885" s="1">
        <f t="shared" si="329"/>
        <v>14062.221291252994</v>
      </c>
      <c r="AP2885" s="1">
        <f t="shared" si="330"/>
        <v>6155.1529986265941</v>
      </c>
      <c r="AQ2885" s="29">
        <f t="shared" si="331"/>
        <v>13208.786979396011</v>
      </c>
    </row>
    <row r="2886" spans="1:43" x14ac:dyDescent="0.2">
      <c r="A2886" s="26"/>
      <c r="E2886" s="25" t="s">
        <v>5627</v>
      </c>
      <c r="F2886" s="26" t="s">
        <v>5628</v>
      </c>
      <c r="G2886" s="1">
        <v>0.86326712864441302</v>
      </c>
      <c r="H2886" s="1">
        <v>0.894775301664121</v>
      </c>
      <c r="I2886" s="1">
        <f>VLOOKUP(F2886,'[1]SUSMB vs SHAM all proteins sum'!$B$2:$E$3214,2,FALSE)</f>
        <v>0.62024260646863405</v>
      </c>
      <c r="J2886" s="29">
        <f>VLOOKUP(F2886,'[1]SUSMB vs SHAM all proteins sum'!$B$2:$E$3214,3,FALSE)</f>
        <v>1.3423837203025</v>
      </c>
      <c r="K2886" s="25">
        <f>VLOOKUP($E2886,[1]AllProteinsNorm!$A$1:$Q$3226,4,FALSE)</f>
        <v>42622.578082734501</v>
      </c>
      <c r="L2886" s="1">
        <f>VLOOKUP($E2886,[1]AllProteinsNorm!$A$1:$Q$3226,5,FALSE)</f>
        <v>100386.10244451099</v>
      </c>
      <c r="M2886" s="1">
        <f>VLOOKUP($E2886,[1]AllProteinsNorm!$A$1:$Q$3226,10,FALSE)</f>
        <v>71502.043248944799</v>
      </c>
      <c r="N2886" s="1">
        <f>VLOOKUP($E2886,[1]AllProteinsNorm!$A$1:$Q$3226,11,FALSE)</f>
        <v>6356.1073954875301</v>
      </c>
      <c r="O2886" s="1">
        <f>VLOOKUP($E2886,[1]AllProteinsNorm!$A$1:$Q$3226,15,FALSE)</f>
        <v>16910.074261392401</v>
      </c>
      <c r="P2886" s="1">
        <f>VLOOKUP($E2886,[1]AllProteinsNorm!$A$1:$Q$3226,6,FALSE)</f>
        <v>7348.9955292960904</v>
      </c>
      <c r="Q2886" s="1">
        <f>VLOOKUP($E2886,[1]AllProteinsNorm!$A$1:$Q$3226,8,FALSE)</f>
        <v>48426.417841390503</v>
      </c>
      <c r="R2886" s="1">
        <f>VLOOKUP($E2886,[1]AllProteinsNorm!$A$1:$Q$3226,13,FALSE)</f>
        <v>55054.907914861797</v>
      </c>
      <c r="S2886" s="1">
        <f>VLOOKUP($E2886,[1]AllProteinsNorm!$A$1:$Q$3226,16,FALSE)</f>
        <v>22686.036299580799</v>
      </c>
      <c r="T2886" s="1">
        <f>VLOOKUP($E2886,[1]AllProteinsNorm!$A$1:$Q$3226,17,FALSE)</f>
        <v>42430.040810902203</v>
      </c>
      <c r="U2886" s="1">
        <f>VLOOKUP($E2886,[1]AllProteinsNorm!$A$1:$Q$3226,3,FALSE)</f>
        <v>74777.343257554603</v>
      </c>
      <c r="V2886" s="1">
        <f>VLOOKUP($E2886,[1]AllProteinsNorm!$A$1:$Q$3226,7,FALSE)</f>
        <v>18141.1429513763</v>
      </c>
      <c r="W2886" s="1">
        <f>VLOOKUP($E2886,[1]AllProteinsNorm!$A$1:$Q$3226,9,FALSE)</f>
        <v>72499.861494603407</v>
      </c>
      <c r="X2886" s="1">
        <f>VLOOKUP($E2886,[1]AllProteinsNorm!$A$1:$Q$3226,12,FALSE)</f>
        <v>48867.907448333302</v>
      </c>
      <c r="Y2886" s="29">
        <f>VLOOKUP($E2886,[1]AllProteinsNorm!$A$1:$Q$3226,14,FALSE)</f>
        <v>29823.340607480699</v>
      </c>
      <c r="Z2886" s="25">
        <f t="shared" si="334"/>
        <v>0.89627245348123097</v>
      </c>
      <c r="AA2886" s="1">
        <f t="shared" si="334"/>
        <v>2.1109304594084688</v>
      </c>
      <c r="AB2886" s="1">
        <f t="shared" si="334"/>
        <v>1.5035531545571252</v>
      </c>
      <c r="AC2886" s="1">
        <f t="shared" si="334"/>
        <v>0.13365695427634067</v>
      </c>
      <c r="AD2886" s="1">
        <f t="shared" si="334"/>
        <v>0.35558697827683416</v>
      </c>
      <c r="AE2886" s="1">
        <f t="shared" si="334"/>
        <v>0.15453551966939647</v>
      </c>
      <c r="AF2886" s="1">
        <f t="shared" si="334"/>
        <v>1.0183162606391485</v>
      </c>
      <c r="AG2886" s="1">
        <f t="shared" si="334"/>
        <v>1.1577009090640791</v>
      </c>
      <c r="AH2886" s="1">
        <f t="shared" si="334"/>
        <v>0.47704456953592778</v>
      </c>
      <c r="AI2886" s="1">
        <f t="shared" si="334"/>
        <v>0.89222375767787643</v>
      </c>
      <c r="AJ2886" s="1">
        <f t="shared" si="334"/>
        <v>1.572426538257792</v>
      </c>
      <c r="AK2886" s="1">
        <f t="shared" si="334"/>
        <v>0.38147403168392846</v>
      </c>
      <c r="AL2886" s="1">
        <f t="shared" si="334"/>
        <v>1.5245353909068087</v>
      </c>
      <c r="AM2886" s="1">
        <f t="shared" si="334"/>
        <v>1.0275999546576802</v>
      </c>
      <c r="AN2886" s="29">
        <f t="shared" si="334"/>
        <v>0.62712862195684127</v>
      </c>
      <c r="AO2886" s="1">
        <f t="shared" si="329"/>
        <v>34714.190978549275</v>
      </c>
      <c r="AP2886" s="1">
        <f t="shared" si="330"/>
        <v>17627.853812907553</v>
      </c>
      <c r="AQ2886" s="29">
        <f t="shared" si="331"/>
        <v>22523.708060562683</v>
      </c>
    </row>
    <row r="2887" spans="1:43" x14ac:dyDescent="0.2">
      <c r="A2887" s="26"/>
      <c r="E2887" s="25" t="s">
        <v>5629</v>
      </c>
      <c r="F2887" s="26" t="s">
        <v>5630</v>
      </c>
      <c r="G2887" s="1">
        <v>0.543039457276979</v>
      </c>
      <c r="H2887" s="43">
        <v>0.66745268538402103</v>
      </c>
      <c r="I2887" s="1">
        <f>VLOOKUP(F2887,'[1]SUSMB vs SHAM all proteins sum'!$B$2:$E$3214,2,FALSE)</f>
        <v>0.55458928025544696</v>
      </c>
      <c r="J2887" s="29">
        <f>VLOOKUP(F2887,'[1]SUSMB vs SHAM all proteins sum'!$B$2:$E$3214,3,FALSE)</f>
        <v>0.79505000146225902</v>
      </c>
      <c r="K2887" s="25">
        <f>VLOOKUP($E2887,[1]AllProteinsNorm!$A$1:$Q$3226,4,FALSE)</f>
        <v>97404.386172979706</v>
      </c>
      <c r="L2887" s="1">
        <f>VLOOKUP($E2887,[1]AllProteinsNorm!$A$1:$Q$3226,5,FALSE)</f>
        <v>122816.01101001901</v>
      </c>
      <c r="M2887" s="1">
        <f>VLOOKUP($E2887,[1]AllProteinsNorm!$A$1:$Q$3226,10,FALSE)</f>
        <v>70336.008001388298</v>
      </c>
      <c r="N2887" s="1">
        <f>VLOOKUP($E2887,[1]AllProteinsNorm!$A$1:$Q$3226,11,FALSE)</f>
        <v>111359.21148596999</v>
      </c>
      <c r="O2887" s="1">
        <f>VLOOKUP($E2887,[1]AllProteinsNorm!$A$1:$Q$3226,15,FALSE)</f>
        <v>239470.89203810101</v>
      </c>
      <c r="P2887" s="1">
        <f>VLOOKUP($E2887,[1]AllProteinsNorm!$A$1:$Q$3226,6,FALSE)</f>
        <v>101494.543079222</v>
      </c>
      <c r="Q2887" s="1">
        <f>VLOOKUP($E2887,[1]AllProteinsNorm!$A$1:$Q$3226,8,FALSE)</f>
        <v>123284.81903753401</v>
      </c>
      <c r="R2887" s="1">
        <f>VLOOKUP($E2887,[1]AllProteinsNorm!$A$1:$Q$3226,13,FALSE)</f>
        <v>8242.7152769011209</v>
      </c>
      <c r="S2887" s="1">
        <f>VLOOKUP($E2887,[1]AllProteinsNorm!$A$1:$Q$3226,16,FALSE)</f>
        <v>91914.191130203501</v>
      </c>
      <c r="T2887" s="1">
        <f>VLOOKUP($E2887,[1]AllProteinsNorm!$A$1:$Q$3226,17,FALSE)</f>
        <v>313535.95924514398</v>
      </c>
      <c r="U2887" s="1">
        <f>VLOOKUP($E2887,[1]AllProteinsNorm!$A$1:$Q$3226,3,FALSE)</f>
        <v>66056.284392300702</v>
      </c>
      <c r="V2887" s="1">
        <f>VLOOKUP($E2887,[1]AllProteinsNorm!$A$1:$Q$3226,7,FALSE)</f>
        <v>106531.763245294</v>
      </c>
      <c r="W2887" s="1">
        <f>VLOOKUP($E2887,[1]AllProteinsNorm!$A$1:$Q$3226,9,FALSE)</f>
        <v>91216.267593584795</v>
      </c>
      <c r="X2887" s="1">
        <f>VLOOKUP($E2887,[1]AllProteinsNorm!$A$1:$Q$3226,12,FALSE)</f>
        <v>40924.302587575803</v>
      </c>
      <c r="Y2887" s="29">
        <f>VLOOKUP($E2887,[1]AllProteinsNorm!$A$1:$Q$3226,14,FALSE)</f>
        <v>271341.02956198499</v>
      </c>
      <c r="Z2887" s="25">
        <f t="shared" si="334"/>
        <v>0.75932674643500198</v>
      </c>
      <c r="AA2887" s="1">
        <f t="shared" si="334"/>
        <v>0.95742589953544666</v>
      </c>
      <c r="AB2887" s="1">
        <f t="shared" si="334"/>
        <v>0.54831218809873261</v>
      </c>
      <c r="AC2887" s="1">
        <f t="shared" si="334"/>
        <v>0.8681131421848185</v>
      </c>
      <c r="AD2887" s="1">
        <f t="shared" si="334"/>
        <v>1.8668220237459998</v>
      </c>
      <c r="AE2887" s="1">
        <f t="shared" si="334"/>
        <v>0.79121202037441274</v>
      </c>
      <c r="AF2887" s="1">
        <f t="shared" si="334"/>
        <v>0.96108054475443494</v>
      </c>
      <c r="AG2887" s="1">
        <f t="shared" si="334"/>
        <v>6.4257005448237786E-2</v>
      </c>
      <c r="AH2887" s="1">
        <f t="shared" si="334"/>
        <v>0.71652731919235813</v>
      </c>
      <c r="AI2887" s="1">
        <f t="shared" si="334"/>
        <v>2.4442045084211586</v>
      </c>
      <c r="AJ2887" s="1">
        <f t="shared" si="334"/>
        <v>0.5149491258033817</v>
      </c>
      <c r="AK2887" s="1">
        <f t="shared" si="334"/>
        <v>0.83048023148954297</v>
      </c>
      <c r="AL2887" s="1">
        <f t="shared" si="334"/>
        <v>0.71108657849121604</v>
      </c>
      <c r="AM2887" s="1">
        <f t="shared" si="334"/>
        <v>0.31902996112269277</v>
      </c>
      <c r="AN2887" s="29">
        <f t="shared" si="334"/>
        <v>2.1152692321855722</v>
      </c>
      <c r="AO2887" s="1">
        <f t="shared" si="329"/>
        <v>58293.039778991224</v>
      </c>
      <c r="AP2887" s="1">
        <f t="shared" si="330"/>
        <v>100788.77951393463</v>
      </c>
      <c r="AQ2887" s="29">
        <f t="shared" si="331"/>
        <v>81194.041531304203</v>
      </c>
    </row>
    <row r="2888" spans="1:43" x14ac:dyDescent="0.2">
      <c r="A2888" s="26"/>
      <c r="E2888" s="25" t="s">
        <v>5631</v>
      </c>
      <c r="F2888" s="26" t="s">
        <v>5632</v>
      </c>
      <c r="G2888" s="1">
        <v>0.56179400490619502</v>
      </c>
      <c r="H2888" s="1">
        <v>0.69903757492469598</v>
      </c>
      <c r="I2888" s="1">
        <f>VLOOKUP(F2888,'[1]SUSMB vs SHAM all proteins sum'!$B$2:$E$3214,2,FALSE)</f>
        <v>0.53190225041004302</v>
      </c>
      <c r="J2888" s="29">
        <f>VLOOKUP(F2888,'[1]SUSMB vs SHAM all proteins sum'!$B$2:$E$3214,3,FALSE)</f>
        <v>1.37168680681849</v>
      </c>
      <c r="K2888" s="25">
        <f>VLOOKUP($E2888,[1]AllProteinsNorm!$A$1:$Q$3226,4,FALSE)</f>
        <v>7594.8380713700199</v>
      </c>
      <c r="L2888" s="1">
        <f>VLOOKUP($E2888,[1]AllProteinsNorm!$A$1:$Q$3226,5,FALSE)</f>
        <v>6062.58191999256</v>
      </c>
      <c r="M2888" s="1">
        <f>VLOOKUP($E2888,[1]AllProteinsNorm!$A$1:$Q$3226,10,FALSE)</f>
        <v>8855.6760037819004</v>
      </c>
      <c r="N2888" s="1">
        <f>VLOOKUP($E2888,[1]AllProteinsNorm!$A$1:$Q$3226,11,FALSE)</f>
        <v>55079.542642168701</v>
      </c>
      <c r="O2888" s="1">
        <f>VLOOKUP($E2888,[1]AllProteinsNorm!$A$1:$Q$3226,15,FALSE)</f>
        <v>17523.281756690601</v>
      </c>
      <c r="P2888" s="1">
        <f>VLOOKUP($E2888,[1]AllProteinsNorm!$A$1:$Q$3226,6,FALSE)</f>
        <v>25395.991588616402</v>
      </c>
      <c r="Q2888" s="1">
        <f>VLOOKUP($E2888,[1]AllProteinsNorm!$A$1:$Q$3226,8,FALSE)</f>
        <v>26995.2171379065</v>
      </c>
      <c r="R2888" s="1">
        <f>VLOOKUP($E2888,[1]AllProteinsNorm!$A$1:$Q$3226,13,FALSE)</f>
        <v>3728.07665883765</v>
      </c>
      <c r="S2888" s="1">
        <f>VLOOKUP($E2888,[1]AllProteinsNorm!$A$1:$Q$3226,16,FALSE)</f>
        <v>4089.5559348370002</v>
      </c>
      <c r="T2888" s="1">
        <f>VLOOKUP($E2888,[1]AllProteinsNorm!$A$1:$Q$3226,17,FALSE)</f>
        <v>6284.8257987199504</v>
      </c>
      <c r="U2888" s="1">
        <f>VLOOKUP($E2888,[1]AllProteinsNorm!$A$1:$Q$3226,3,FALSE)</f>
        <v>19686.134062430501</v>
      </c>
      <c r="V2888" s="1">
        <f>VLOOKUP($E2888,[1]AllProteinsNorm!$A$1:$Q$3226,7,FALSE)</f>
        <v>25312.7680386014</v>
      </c>
      <c r="W2888" s="1">
        <f>VLOOKUP($E2888,[1]AllProteinsNorm!$A$1:$Q$3226,9,FALSE)</f>
        <v>7503.0184516926902</v>
      </c>
      <c r="X2888" s="1">
        <f>VLOOKUP($E2888,[1]AllProteinsNorm!$A$1:$Q$3226,12,FALSE)</f>
        <v>37195.338246690197</v>
      </c>
      <c r="Y2888" s="29">
        <f>VLOOKUP($E2888,[1]AllProteinsNorm!$A$1:$Q$3226,14,FALSE)</f>
        <v>13742.1229591643</v>
      </c>
      <c r="Z2888" s="25">
        <f t="shared" si="334"/>
        <v>0.39924115962446211</v>
      </c>
      <c r="AA2888" s="1">
        <f t="shared" si="334"/>
        <v>0.3186943833839383</v>
      </c>
      <c r="AB2888" s="1">
        <f t="shared" si="334"/>
        <v>0.46552017617547925</v>
      </c>
      <c r="AC2888" s="1">
        <f t="shared" si="334"/>
        <v>2.8953902992269724</v>
      </c>
      <c r="AD2888" s="1">
        <f t="shared" si="334"/>
        <v>0.92115398158914774</v>
      </c>
      <c r="AE2888" s="1">
        <f t="shared" si="334"/>
        <v>1.3350021470337048</v>
      </c>
      <c r="AF2888" s="1">
        <f t="shared" si="334"/>
        <v>1.4190693327721984</v>
      </c>
      <c r="AG2888" s="1">
        <f t="shared" si="334"/>
        <v>0.19597542889742525</v>
      </c>
      <c r="AH2888" s="1">
        <f t="shared" si="334"/>
        <v>0.21497746738383086</v>
      </c>
      <c r="AI2888" s="1">
        <f t="shared" si="334"/>
        <v>0.33037717412006207</v>
      </c>
      <c r="AJ2888" s="1">
        <f t="shared" si="334"/>
        <v>1.0348495804321489</v>
      </c>
      <c r="AK2888" s="1">
        <f t="shared" si="334"/>
        <v>1.330627298445253</v>
      </c>
      <c r="AL2888" s="1">
        <f t="shared" si="334"/>
        <v>0.39441443769941636</v>
      </c>
      <c r="AM2888" s="1">
        <f t="shared" si="334"/>
        <v>1.9552635401420682</v>
      </c>
      <c r="AN2888" s="29">
        <f t="shared" si="334"/>
        <v>0.7223881607957725</v>
      </c>
      <c r="AO2888" s="1">
        <f t="shared" si="329"/>
        <v>18462.249164530651</v>
      </c>
      <c r="AP2888" s="1">
        <f t="shared" si="330"/>
        <v>10578.644925944909</v>
      </c>
      <c r="AQ2888" s="29">
        <f t="shared" si="331"/>
        <v>10168.317235192257</v>
      </c>
    </row>
    <row r="2889" spans="1:43" x14ac:dyDescent="0.2">
      <c r="A2889" s="26"/>
      <c r="E2889" s="25" t="s">
        <v>41</v>
      </c>
      <c r="F2889" s="26" t="s">
        <v>42</v>
      </c>
      <c r="G2889" s="43">
        <v>3.93170628562345E-2</v>
      </c>
      <c r="H2889" s="43">
        <v>0.30562549294969998</v>
      </c>
      <c r="I2889" s="1">
        <f>VLOOKUP(F2889,'[1]SUSMB vs SHAM all proteins sum'!$B$2:$E$3214,2,FALSE)</f>
        <v>0.15320394846403501</v>
      </c>
      <c r="J2889" s="29">
        <f>VLOOKUP(F2889,'[1]SUSMB vs SHAM all proteins sum'!$B$2:$E$3214,3,FALSE)</f>
        <v>1.20687907565872</v>
      </c>
      <c r="K2889" s="25">
        <f>VLOOKUP($E2889,[1]AllProteinsNorm!$A$1:$Q$3226,4,FALSE)</f>
        <v>23527.967330528001</v>
      </c>
      <c r="L2889" s="1">
        <f>VLOOKUP($E2889,[1]AllProteinsNorm!$A$1:$Q$3226,5,FALSE)</f>
        <v>22749.311996292599</v>
      </c>
      <c r="M2889" s="1">
        <f>VLOOKUP($E2889,[1]AllProteinsNorm!$A$1:$Q$3226,10,FALSE)</f>
        <v>31893.9574723566</v>
      </c>
      <c r="N2889" s="1">
        <f>VLOOKUP($E2889,[1]AllProteinsNorm!$A$1:$Q$3226,11,FALSE)</f>
        <v>36881.600687669401</v>
      </c>
      <c r="O2889" s="1">
        <f>VLOOKUP($E2889,[1]AllProteinsNorm!$A$1:$Q$3226,15,FALSE)</f>
        <v>23210.852680686501</v>
      </c>
      <c r="P2889" s="1">
        <f>VLOOKUP($E2889,[1]AllProteinsNorm!$A$1:$Q$3226,6,FALSE)</f>
        <v>23324.709550155501</v>
      </c>
      <c r="Q2889" s="1">
        <f>VLOOKUP($E2889,[1]AllProteinsNorm!$A$1:$Q$3226,8,FALSE)</f>
        <v>2199.4105949940599</v>
      </c>
      <c r="R2889" s="1">
        <f>VLOOKUP($E2889,[1]AllProteinsNorm!$A$1:$Q$3226,13,FALSE)</f>
        <v>4786.6026170983696</v>
      </c>
      <c r="S2889" s="1">
        <f>VLOOKUP($E2889,[1]AllProteinsNorm!$A$1:$Q$3226,16,FALSE)</f>
        <v>6288.9073801793202</v>
      </c>
      <c r="T2889" s="1">
        <f>VLOOKUP($E2889,[1]AllProteinsNorm!$A$1:$Q$3226,17,FALSE)</f>
        <v>25233.918593034901</v>
      </c>
      <c r="U2889" s="1">
        <f>VLOOKUP($E2889,[1]AllProteinsNorm!$A$1:$Q$3226,3,FALSE)</f>
        <v>29005.6443135673</v>
      </c>
      <c r="V2889" s="1">
        <f>VLOOKUP($E2889,[1]AllProteinsNorm!$A$1:$Q$3226,7,FALSE)</f>
        <v>41944.808301376899</v>
      </c>
      <c r="W2889" s="1">
        <f>VLOOKUP($E2889,[1]AllProteinsNorm!$A$1:$Q$3226,9,FALSE)</f>
        <v>29889.628568606298</v>
      </c>
      <c r="X2889" s="1">
        <f>VLOOKUP($E2889,[1]AllProteinsNorm!$A$1:$Q$3226,12,FALSE)</f>
        <v>33274.905469234298</v>
      </c>
      <c r="Y2889" s="29">
        <f>VLOOKUP($E2889,[1]AllProteinsNorm!$A$1:$Q$3226,14,FALSE)</f>
        <v>30923.073448766499</v>
      </c>
      <c r="Z2889" s="25">
        <f t="shared" si="334"/>
        <v>0.85083680690206276</v>
      </c>
      <c r="AA2889" s="1">
        <f t="shared" si="334"/>
        <v>0.82267846202887474</v>
      </c>
      <c r="AB2889" s="1">
        <f t="shared" si="334"/>
        <v>1.1533743036118493</v>
      </c>
      <c r="AC2889" s="1">
        <f t="shared" si="334"/>
        <v>1.3337413692264481</v>
      </c>
      <c r="AD2889" s="1">
        <f t="shared" si="334"/>
        <v>0.83936905823076469</v>
      </c>
      <c r="AE2889" s="1">
        <f t="shared" si="334"/>
        <v>0.84348643963910985</v>
      </c>
      <c r="AF2889" s="1">
        <f t="shared" si="334"/>
        <v>7.9536810869471591E-2</v>
      </c>
      <c r="AG2889" s="1">
        <f t="shared" si="334"/>
        <v>0.17309687783171698</v>
      </c>
      <c r="AH2889" s="1">
        <f t="shared" si="334"/>
        <v>0.22742440088786495</v>
      </c>
      <c r="AI2889" s="1">
        <f t="shared" si="334"/>
        <v>0.91252875438443548</v>
      </c>
      <c r="AJ2889" s="1">
        <f t="shared" si="334"/>
        <v>1.0489248579443153</v>
      </c>
      <c r="AK2889" s="1">
        <f t="shared" si="334"/>
        <v>1.5168410538787398</v>
      </c>
      <c r="AL2889" s="1">
        <f t="shared" si="334"/>
        <v>1.08089218985799</v>
      </c>
      <c r="AM2889" s="1">
        <f t="shared" si="334"/>
        <v>1.2033132281119987</v>
      </c>
      <c r="AN2889" s="29">
        <f t="shared" si="334"/>
        <v>1.1182644341148871</v>
      </c>
      <c r="AO2889" s="1">
        <f t="shared" si="329"/>
        <v>5726.211905964632</v>
      </c>
      <c r="AP2889" s="1">
        <f t="shared" si="330"/>
        <v>9832.7463196274111</v>
      </c>
      <c r="AQ2889" s="29">
        <f t="shared" si="331"/>
        <v>4691.0082187375665</v>
      </c>
    </row>
    <row r="2890" spans="1:43" x14ac:dyDescent="0.2">
      <c r="A2890" s="26"/>
      <c r="E2890" s="25" t="s">
        <v>5633</v>
      </c>
      <c r="F2890" s="26" t="s">
        <v>5634</v>
      </c>
      <c r="G2890" s="1">
        <v>0.76333970233616</v>
      </c>
      <c r="H2890" s="1">
        <v>1.0376729777584</v>
      </c>
      <c r="I2890" s="1">
        <f>VLOOKUP(F2890,'[1]SUSMB vs SHAM all proteins sum'!$B$2:$E$3214,2,FALSE)</f>
        <v>0.98924802985243399</v>
      </c>
      <c r="J2890" s="29">
        <f>VLOOKUP(F2890,'[1]SUSMB vs SHAM all proteins sum'!$B$2:$E$3214,3,FALSE)</f>
        <v>1.00173584109348</v>
      </c>
      <c r="K2890" s="25">
        <f>VLOOKUP($E2890,[1]AllProteinsNorm!$A$1:$Q$3226,4,FALSE)</f>
        <v>34646.075534100702</v>
      </c>
      <c r="L2890" s="1">
        <f>VLOOKUP($E2890,[1]AllProteinsNorm!$A$1:$Q$3226,5,FALSE)</f>
        <v>52028.315573263797</v>
      </c>
      <c r="M2890" s="1">
        <f>VLOOKUP($E2890,[1]AllProteinsNorm!$A$1:$Q$3226,10,FALSE)</f>
        <v>40415.165448267202</v>
      </c>
      <c r="N2890" s="1">
        <f>VLOOKUP($E2890,[1]AllProteinsNorm!$A$1:$Q$3226,11,FALSE)</f>
        <v>38963.055515733999</v>
      </c>
      <c r="O2890" s="1">
        <f>VLOOKUP($E2890,[1]AllProteinsNorm!$A$1:$Q$3226,15,FALSE)</f>
        <v>44229.745960772598</v>
      </c>
      <c r="P2890" s="1">
        <f>VLOOKUP($E2890,[1]AllProteinsNorm!$A$1:$Q$3226,6,FALSE)</f>
        <v>43679.775671775496</v>
      </c>
      <c r="Q2890" s="1">
        <f>VLOOKUP($E2890,[1]AllProteinsNorm!$A$1:$Q$3226,8,FALSE)</f>
        <v>34070.931965838499</v>
      </c>
      <c r="R2890" s="1">
        <f>VLOOKUP($E2890,[1]AllProteinsNorm!$A$1:$Q$3226,13,FALSE)</f>
        <v>61071.3458874196</v>
      </c>
      <c r="S2890" s="1">
        <f>VLOOKUP($E2890,[1]AllProteinsNorm!$A$1:$Q$3226,16,FALSE)</f>
        <v>38532.418155715699</v>
      </c>
      <c r="T2890" s="1">
        <f>VLOOKUP($E2890,[1]AllProteinsNorm!$A$1:$Q$3226,17,FALSE)</f>
        <v>43130.053346260203</v>
      </c>
      <c r="U2890" s="1">
        <f>VLOOKUP($E2890,[1]AllProteinsNorm!$A$1:$Q$3226,3,FALSE)</f>
        <v>31584.749677002299</v>
      </c>
      <c r="V2890" s="1">
        <f>VLOOKUP($E2890,[1]AllProteinsNorm!$A$1:$Q$3226,7,FALSE)</f>
        <v>37259.650967053101</v>
      </c>
      <c r="W2890" s="1">
        <f>VLOOKUP($E2890,[1]AllProteinsNorm!$A$1:$Q$3226,9,FALSE)</f>
        <v>49613.635238631898</v>
      </c>
      <c r="X2890" s="1">
        <f>VLOOKUP($E2890,[1]AllProteinsNorm!$A$1:$Q$3226,12,FALSE)</f>
        <v>56479.488504643698</v>
      </c>
      <c r="Y2890" s="29">
        <f>VLOOKUP($E2890,[1]AllProteinsNorm!$A$1:$Q$3226,14,FALSE)</f>
        <v>38402.868425618697</v>
      </c>
      <c r="Z2890" s="25">
        <f t="shared" si="334"/>
        <v>0.82379891157596785</v>
      </c>
      <c r="AA2890" s="1">
        <f t="shared" si="334"/>
        <v>1.2371060525513058</v>
      </c>
      <c r="AB2890" s="1">
        <f t="shared" si="334"/>
        <v>0.96097375515663541</v>
      </c>
      <c r="AC2890" s="1">
        <f t="shared" si="334"/>
        <v>0.92644613367373219</v>
      </c>
      <c r="AD2890" s="1">
        <f t="shared" si="334"/>
        <v>1.0516751470423589</v>
      </c>
      <c r="AE2890" s="1">
        <f t="shared" si="334"/>
        <v>1.03859819911996</v>
      </c>
      <c r="AF2890" s="1">
        <f t="shared" si="334"/>
        <v>0.81012340466125321</v>
      </c>
      <c r="AG2890" s="1">
        <f t="shared" si="334"/>
        <v>1.4521271888649314</v>
      </c>
      <c r="AH2890" s="1">
        <f t="shared" si="334"/>
        <v>0.91620663084410148</v>
      </c>
      <c r="AI2890" s="1">
        <f t="shared" si="334"/>
        <v>1.0255271471624945</v>
      </c>
      <c r="AJ2890" s="1">
        <f t="shared" si="334"/>
        <v>0.75100807249305901</v>
      </c>
      <c r="AK2890" s="1">
        <f t="shared" si="334"/>
        <v>0.88594334103288308</v>
      </c>
      <c r="AL2890" s="1">
        <f t="shared" si="334"/>
        <v>1.1796908619183653</v>
      </c>
      <c r="AM2890" s="1">
        <f t="shared" si="334"/>
        <v>1.3429440546793685</v>
      </c>
      <c r="AN2890" s="29">
        <f t="shared" si="334"/>
        <v>0.91312625521703139</v>
      </c>
      <c r="AO2890" s="1">
        <f t="shared" si="329"/>
        <v>5853.8512533530748</v>
      </c>
      <c r="AP2890" s="1">
        <f t="shared" si="330"/>
        <v>9173.0484742996359</v>
      </c>
      <c r="AQ2890" s="29">
        <f t="shared" si="331"/>
        <v>9047.420492962221</v>
      </c>
    </row>
    <row r="2891" spans="1:43" x14ac:dyDescent="0.2">
      <c r="A2891" s="26"/>
      <c r="E2891" s="25" t="s">
        <v>5635</v>
      </c>
      <c r="F2891" s="26" t="s">
        <v>5636</v>
      </c>
      <c r="G2891" s="1">
        <v>0.94919686567429096</v>
      </c>
      <c r="H2891" s="1">
        <v>1.0179111515574299</v>
      </c>
      <c r="I2891" s="1">
        <f>VLOOKUP(F2891,'[1]SUSMB vs SHAM all proteins sum'!$B$2:$E$3214,2,FALSE)</f>
        <v>0.52762381724014795</v>
      </c>
      <c r="J2891" s="29">
        <f>VLOOKUP(F2891,'[1]SUSMB vs SHAM all proteins sum'!$B$2:$E$3214,3,FALSE)</f>
        <v>0.82795609105948798</v>
      </c>
      <c r="K2891" s="25">
        <f>VLOOKUP($E2891,[1]AllProteinsNorm!$A$1:$Q$3226,4,FALSE)</f>
        <v>120595.830130077</v>
      </c>
      <c r="L2891" s="1">
        <f>VLOOKUP($E2891,[1]AllProteinsNorm!$A$1:$Q$3226,5,FALSE)</f>
        <v>131915.25097239201</v>
      </c>
      <c r="M2891" s="1">
        <f>VLOOKUP($E2891,[1]AllProteinsNorm!$A$1:$Q$3226,10,FALSE)</f>
        <v>98860.845596002604</v>
      </c>
      <c r="N2891" s="1">
        <f>VLOOKUP($E2891,[1]AllProteinsNorm!$A$1:$Q$3226,11,FALSE)</f>
        <v>272921.99873917998</v>
      </c>
      <c r="O2891" s="1">
        <f>VLOOKUP($E2891,[1]AllProteinsNorm!$A$1:$Q$3226,15,FALSE)</f>
        <v>109266.195688386</v>
      </c>
      <c r="P2891" s="1">
        <f>VLOOKUP($E2891,[1]AllProteinsNorm!$A$1:$Q$3226,6,FALSE)</f>
        <v>128568.39018355899</v>
      </c>
      <c r="Q2891" s="1">
        <f>VLOOKUP($E2891,[1]AllProteinsNorm!$A$1:$Q$3226,8,FALSE)</f>
        <v>138065.01828131001</v>
      </c>
      <c r="R2891" s="1">
        <f>VLOOKUP($E2891,[1]AllProteinsNorm!$A$1:$Q$3226,13,FALSE)</f>
        <v>84151.004950593604</v>
      </c>
      <c r="S2891" s="1">
        <f>VLOOKUP($E2891,[1]AllProteinsNorm!$A$1:$Q$3226,16,FALSE)</f>
        <v>287317.452991636</v>
      </c>
      <c r="T2891" s="1">
        <f>VLOOKUP($E2891,[1]AllProteinsNorm!$A$1:$Q$3226,17,FALSE)</f>
        <v>119422.50361813699</v>
      </c>
      <c r="U2891" s="1">
        <f>VLOOKUP($E2891,[1]AllProteinsNorm!$A$1:$Q$3226,3,FALSE)</f>
        <v>70036.353812463902</v>
      </c>
      <c r="V2891" s="1">
        <f>VLOOKUP($E2891,[1]AllProteinsNorm!$A$1:$Q$3226,7,FALSE)</f>
        <v>137376.92473779799</v>
      </c>
      <c r="W2891" s="1">
        <f>VLOOKUP($E2891,[1]AllProteinsNorm!$A$1:$Q$3226,9,FALSE)</f>
        <v>229360.56626313899</v>
      </c>
      <c r="X2891" s="1">
        <f>VLOOKUP($E2891,[1]AllProteinsNorm!$A$1:$Q$3226,12,FALSE)</f>
        <v>70999.181321537995</v>
      </c>
      <c r="Y2891" s="29">
        <f>VLOOKUP($E2891,[1]AllProteinsNorm!$A$1:$Q$3226,14,FALSE)</f>
        <v>116467.057148804</v>
      </c>
      <c r="Z2891" s="25">
        <f t="shared" si="334"/>
        <v>0.82199009090733188</v>
      </c>
      <c r="AA2891" s="1">
        <f t="shared" si="334"/>
        <v>0.89914409994028854</v>
      </c>
      <c r="AB2891" s="1">
        <f t="shared" si="334"/>
        <v>0.67384282997996225</v>
      </c>
      <c r="AC2891" s="1">
        <f t="shared" si="334"/>
        <v>1.8602565139462341</v>
      </c>
      <c r="AD2891" s="1">
        <f t="shared" si="334"/>
        <v>0.7447664652261835</v>
      </c>
      <c r="AE2891" s="1">
        <f t="shared" si="334"/>
        <v>0.87633164945091702</v>
      </c>
      <c r="AF2891" s="1">
        <f t="shared" si="334"/>
        <v>0.94106136842182697</v>
      </c>
      <c r="AG2891" s="1">
        <f t="shared" si="334"/>
        <v>0.57357946899716417</v>
      </c>
      <c r="AH2891" s="1">
        <f t="shared" si="334"/>
        <v>1.9583769940396623</v>
      </c>
      <c r="AI2891" s="1">
        <f t="shared" si="334"/>
        <v>0.81399261068622253</v>
      </c>
      <c r="AJ2891" s="1">
        <f t="shared" si="334"/>
        <v>0.47737296368398491</v>
      </c>
      <c r="AK2891" s="1">
        <f t="shared" si="334"/>
        <v>0.93637127197509151</v>
      </c>
      <c r="AL2891" s="1">
        <f t="shared" si="334"/>
        <v>1.563338570743618</v>
      </c>
      <c r="AM2891" s="1">
        <f t="shared" si="334"/>
        <v>0.48393566714444652</v>
      </c>
      <c r="AN2891" s="29">
        <f t="shared" si="334"/>
        <v>0.79384806912638228</v>
      </c>
      <c r="AO2891" s="1">
        <f t="shared" si="329"/>
        <v>64065.408966993222</v>
      </c>
      <c r="AP2891" s="1">
        <f t="shared" si="330"/>
        <v>70310.156861159252</v>
      </c>
      <c r="AQ2891" s="29">
        <f t="shared" si="331"/>
        <v>58402.230258646043</v>
      </c>
    </row>
    <row r="2892" spans="1:43" x14ac:dyDescent="0.2">
      <c r="A2892" s="26"/>
      <c r="E2892" s="25" t="s">
        <v>5637</v>
      </c>
      <c r="F2892" s="26" t="s">
        <v>5638</v>
      </c>
      <c r="G2892" s="1">
        <v>0.40721071986455598</v>
      </c>
      <c r="H2892" s="1">
        <v>0.790391316131132</v>
      </c>
      <c r="I2892" s="1">
        <f>VLOOKUP(F2892,'[1]SUSMB vs SHAM all proteins sum'!$B$2:$E$3214,2,FALSE)</f>
        <v>0.39019675606474702</v>
      </c>
      <c r="J2892" s="29">
        <f>VLOOKUP(F2892,'[1]SUSMB vs SHAM all proteins sum'!$B$2:$E$3214,3,FALSE)</f>
        <v>0.89661386155318301</v>
      </c>
      <c r="K2892" s="25">
        <f>VLOOKUP($E2892,[1]AllProteinsNorm!$A$1:$Q$3226,4,FALSE)</f>
        <v>49897.6375943003</v>
      </c>
      <c r="L2892" s="1">
        <f>VLOOKUP($E2892,[1]AllProteinsNorm!$A$1:$Q$3226,5,FALSE)</f>
        <v>90353.3495205668</v>
      </c>
      <c r="M2892" s="1">
        <f>VLOOKUP($E2892,[1]AllProteinsNorm!$A$1:$Q$3226,10,FALSE)</f>
        <v>68625.204220022395</v>
      </c>
      <c r="N2892" s="1">
        <f>VLOOKUP($E2892,[1]AllProteinsNorm!$A$1:$Q$3226,11,FALSE)</f>
        <v>69802.760569859602</v>
      </c>
      <c r="O2892" s="1">
        <f>VLOOKUP($E2892,[1]AllProteinsNorm!$A$1:$Q$3226,15,FALSE)</f>
        <v>66839.649450849596</v>
      </c>
      <c r="P2892" s="1">
        <f>VLOOKUP($E2892,[1]AllProteinsNorm!$A$1:$Q$3226,6,FALSE)</f>
        <v>61058.363221824402</v>
      </c>
      <c r="Q2892" s="1">
        <f>VLOOKUP($E2892,[1]AllProteinsNorm!$A$1:$Q$3226,8,FALSE)</f>
        <v>19792.565043363698</v>
      </c>
      <c r="R2892" s="1">
        <f>VLOOKUP($E2892,[1]AllProteinsNorm!$A$1:$Q$3226,13,FALSE)</f>
        <v>76110.644944039799</v>
      </c>
      <c r="S2892" s="1">
        <f>VLOOKUP($E2892,[1]AllProteinsNorm!$A$1:$Q$3226,16,FALSE)</f>
        <v>70049.673567709106</v>
      </c>
      <c r="T2892" s="1">
        <f>VLOOKUP($E2892,[1]AllProteinsNorm!$A$1:$Q$3226,17,FALSE)</f>
        <v>69107.741026551303</v>
      </c>
      <c r="U2892" s="1">
        <f>VLOOKUP($E2892,[1]AllProteinsNorm!$A$1:$Q$3226,3,FALSE)</f>
        <v>57753.008131658396</v>
      </c>
      <c r="V2892" s="1">
        <f>VLOOKUP($E2892,[1]AllProteinsNorm!$A$1:$Q$3226,7,FALSE)</f>
        <v>50707.862847863697</v>
      </c>
      <c r="W2892" s="1">
        <f>VLOOKUP($E2892,[1]AllProteinsNorm!$A$1:$Q$3226,9,FALSE)</f>
        <v>64128.053240431</v>
      </c>
      <c r="X2892" s="1">
        <f>VLOOKUP($E2892,[1]AllProteinsNorm!$A$1:$Q$3226,12,FALSE)</f>
        <v>56523.037386966302</v>
      </c>
      <c r="Y2892" s="29">
        <f>VLOOKUP($E2892,[1]AllProteinsNorm!$A$1:$Q$3226,14,FALSE)</f>
        <v>78798.587477764304</v>
      </c>
      <c r="Z2892" s="25">
        <f t="shared" si="334"/>
        <v>0.72206875980820151</v>
      </c>
      <c r="AA2892" s="1">
        <f t="shared" si="334"/>
        <v>1.3075034045356289</v>
      </c>
      <c r="AB2892" s="1">
        <f t="shared" si="334"/>
        <v>0.99307539378169596</v>
      </c>
      <c r="AC2892" s="1">
        <f t="shared" si="334"/>
        <v>1.0101158128100378</v>
      </c>
      <c r="AD2892" s="1">
        <f t="shared" si="334"/>
        <v>0.96723662906443619</v>
      </c>
      <c r="AE2892" s="1">
        <f t="shared" si="334"/>
        <v>0.88357563069353739</v>
      </c>
      <c r="AF2892" s="1">
        <f t="shared" si="334"/>
        <v>0.28641822706085962</v>
      </c>
      <c r="AG2892" s="1">
        <f t="shared" si="334"/>
        <v>1.1013972134268499</v>
      </c>
      <c r="AH2892" s="1">
        <f t="shared" si="334"/>
        <v>1.01368889103044</v>
      </c>
      <c r="AI2892" s="1">
        <f t="shared" si="334"/>
        <v>1.0000581843555716</v>
      </c>
      <c r="AJ2892" s="1">
        <f t="shared" si="334"/>
        <v>0.83574383412458475</v>
      </c>
      <c r="AK2892" s="1">
        <f t="shared" si="334"/>
        <v>0.73379353020239424</v>
      </c>
      <c r="AL2892" s="1">
        <f t="shared" si="334"/>
        <v>0.92799711779384197</v>
      </c>
      <c r="AM2892" s="1">
        <f t="shared" si="334"/>
        <v>0.81794492633978744</v>
      </c>
      <c r="AN2892" s="29">
        <f t="shared" si="334"/>
        <v>1.1402944323201123</v>
      </c>
      <c r="AO2892" s="1">
        <f t="shared" si="329"/>
        <v>12855.069090887093</v>
      </c>
      <c r="AP2892" s="1">
        <f t="shared" si="330"/>
        <v>20289.136370504828</v>
      </c>
      <c r="AQ2892" s="29">
        <f t="shared" si="331"/>
        <v>9606.1897927710543</v>
      </c>
    </row>
    <row r="2893" spans="1:43" x14ac:dyDescent="0.2">
      <c r="A2893" s="26"/>
      <c r="E2893" s="25" t="s">
        <v>5639</v>
      </c>
      <c r="F2893" s="26" t="s">
        <v>5640</v>
      </c>
      <c r="G2893" s="1">
        <v>0.72449580882015896</v>
      </c>
      <c r="H2893" s="1">
        <v>1.0214864224996201</v>
      </c>
      <c r="I2893" s="1">
        <f>VLOOKUP(F2893,'[1]SUSMB vs SHAM all proteins sum'!$B$2:$E$3214,2,FALSE)</f>
        <v>0.56140776532113101</v>
      </c>
      <c r="J2893" s="29">
        <f>VLOOKUP(F2893,'[1]SUSMB vs SHAM all proteins sum'!$B$2:$E$3214,3,FALSE)</f>
        <v>0.95907663523749298</v>
      </c>
      <c r="K2893" s="25">
        <f>VLOOKUP($E2893,[1]AllProteinsNorm!$A$1:$Q$3226,4,FALSE)</f>
        <v>774850.23885214794</v>
      </c>
      <c r="L2893" s="1">
        <f>VLOOKUP($E2893,[1]AllProteinsNorm!$A$1:$Q$3226,5,FALSE)</f>
        <v>1008939.73152671</v>
      </c>
      <c r="M2893" s="1">
        <f>VLOOKUP($E2893,[1]AllProteinsNorm!$A$1:$Q$3226,10,FALSE)</f>
        <v>850345.79207819805</v>
      </c>
      <c r="N2893" s="1">
        <f>VLOOKUP($E2893,[1]AllProteinsNorm!$A$1:$Q$3226,11,FALSE)</f>
        <v>879576.76579378999</v>
      </c>
      <c r="O2893" s="1">
        <f>VLOOKUP($E2893,[1]AllProteinsNorm!$A$1:$Q$3226,15,FALSE)</f>
        <v>813122.36980884604</v>
      </c>
      <c r="P2893" s="1">
        <f>VLOOKUP($E2893,[1]AllProteinsNorm!$A$1:$Q$3226,6,FALSE)</f>
        <v>972523.60888904997</v>
      </c>
      <c r="Q2893" s="1">
        <f>VLOOKUP($E2893,[1]AllProteinsNorm!$A$1:$Q$3226,8,FALSE)</f>
        <v>899994.29701707896</v>
      </c>
      <c r="R2893" s="1">
        <f>VLOOKUP($E2893,[1]AllProteinsNorm!$A$1:$Q$3226,13,FALSE)</f>
        <v>777127.08058165805</v>
      </c>
      <c r="S2893" s="1">
        <f>VLOOKUP($E2893,[1]AllProteinsNorm!$A$1:$Q$3226,16,FALSE)</f>
        <v>907860.49623003101</v>
      </c>
      <c r="T2893" s="1">
        <f>VLOOKUP($E2893,[1]AllProteinsNorm!$A$1:$Q$3226,17,FALSE)</f>
        <v>856288.55674479902</v>
      </c>
      <c r="U2893" s="1">
        <f>VLOOKUP($E2893,[1]AllProteinsNorm!$A$1:$Q$3226,3,FALSE)</f>
        <v>694683.78885548597</v>
      </c>
      <c r="V2893" s="1">
        <f>VLOOKUP($E2893,[1]AllProteinsNorm!$A$1:$Q$3226,7,FALSE)</f>
        <v>867217.57619029202</v>
      </c>
      <c r="W2893" s="1">
        <f>VLOOKUP($E2893,[1]AllProteinsNorm!$A$1:$Q$3226,9,FALSE)</f>
        <v>851266.90556815604</v>
      </c>
      <c r="X2893" s="1">
        <f>VLOOKUP($E2893,[1]AllProteinsNorm!$A$1:$Q$3226,12,FALSE)</f>
        <v>791027.24265432905</v>
      </c>
      <c r="Y2893" s="29">
        <f>VLOOKUP($E2893,[1]AllProteinsNorm!$A$1:$Q$3226,14,FALSE)</f>
        <v>951047.80939560197</v>
      </c>
      <c r="Z2893" s="25">
        <f t="shared" si="334"/>
        <v>0.89540074570400008</v>
      </c>
      <c r="AA2893" s="1">
        <f t="shared" si="334"/>
        <v>1.1659096721938185</v>
      </c>
      <c r="AB2893" s="1">
        <f t="shared" si="334"/>
        <v>0.98264182955019097</v>
      </c>
      <c r="AC2893" s="1">
        <f t="shared" si="334"/>
        <v>1.0164205320016066</v>
      </c>
      <c r="AD2893" s="1">
        <f t="shared" si="334"/>
        <v>0.93962722055038339</v>
      </c>
      <c r="AE2893" s="1">
        <f t="shared" si="334"/>
        <v>1.1238279617800582</v>
      </c>
      <c r="AF2893" s="1">
        <f t="shared" si="334"/>
        <v>1.0400146044637255</v>
      </c>
      <c r="AG2893" s="1">
        <f t="shared" si="334"/>
        <v>0.89803181643254937</v>
      </c>
      <c r="AH2893" s="1">
        <f t="shared" si="334"/>
        <v>1.0491046199118299</v>
      </c>
      <c r="AI2893" s="1">
        <f t="shared" si="334"/>
        <v>0.9895091642262448</v>
      </c>
      <c r="AJ2893" s="1">
        <f t="shared" si="334"/>
        <v>0.80276207114697984</v>
      </c>
      <c r="AK2893" s="1">
        <f t="shared" si="334"/>
        <v>1.0021385107381651</v>
      </c>
      <c r="AL2893" s="1">
        <f t="shared" si="334"/>
        <v>0.98370624905273663</v>
      </c>
      <c r="AM2893" s="1">
        <f t="shared" si="334"/>
        <v>0.91409455328310996</v>
      </c>
      <c r="AN2893" s="29">
        <f t="shared" si="334"/>
        <v>1.0990109766172103</v>
      </c>
      <c r="AO2893" s="1">
        <f t="shared" si="329"/>
        <v>79954.322962414939</v>
      </c>
      <c r="AP2893" s="1">
        <f t="shared" si="330"/>
        <v>64565.644659064121</v>
      </c>
      <c r="AQ2893" s="29">
        <f t="shared" si="331"/>
        <v>85221.893591399552</v>
      </c>
    </row>
    <row r="2894" spans="1:43" x14ac:dyDescent="0.2">
      <c r="A2894" s="26"/>
      <c r="E2894" s="25" t="s">
        <v>34</v>
      </c>
      <c r="F2894" s="26" t="s">
        <v>35</v>
      </c>
      <c r="G2894" s="43">
        <v>2.06503405008082E-3</v>
      </c>
      <c r="H2894" s="43">
        <v>0.21686343844998901</v>
      </c>
      <c r="I2894" s="1">
        <f>VLOOKUP(F2894,'[1]SUSMB vs SHAM all proteins sum'!$B$2:$E$3214,2,FALSE)</f>
        <v>0.56891040452848896</v>
      </c>
      <c r="J2894" s="29">
        <f>VLOOKUP(F2894,'[1]SUSMB vs SHAM all proteins sum'!$B$2:$E$3214,3,FALSE)</f>
        <v>0.77463960593290704</v>
      </c>
      <c r="K2894" s="25">
        <f>VLOOKUP($E2894,[1]AllProteinsNorm!$A$1:$Q$3226,4,FALSE)</f>
        <v>60026.702267229397</v>
      </c>
      <c r="L2894" s="1">
        <f>VLOOKUP($E2894,[1]AllProteinsNorm!$A$1:$Q$3226,5,FALSE)</f>
        <v>30265.8195191177</v>
      </c>
      <c r="M2894" s="1">
        <f>VLOOKUP($E2894,[1]AllProteinsNorm!$A$1:$Q$3226,10,FALSE)</f>
        <v>57689.2106467548</v>
      </c>
      <c r="N2894" s="1">
        <f>VLOOKUP($E2894,[1]AllProteinsNorm!$A$1:$Q$3226,11,FALSE)</f>
        <v>43785.491625589901</v>
      </c>
      <c r="O2894" s="1">
        <f>VLOOKUP($E2894,[1]AllProteinsNorm!$A$1:$Q$3226,15,FALSE)</f>
        <v>51538.965048595601</v>
      </c>
      <c r="P2894" s="1">
        <f>VLOOKUP($E2894,[1]AllProteinsNorm!$A$1:$Q$3226,6,FALSE)</f>
        <v>6160.8948220730599</v>
      </c>
      <c r="Q2894" s="1">
        <f>VLOOKUP($E2894,[1]AllProteinsNorm!$A$1:$Q$3226,8,FALSE)</f>
        <v>7390.5920407927397</v>
      </c>
      <c r="R2894" s="1">
        <f>VLOOKUP($E2894,[1]AllProteinsNorm!$A$1:$Q$3226,13,FALSE)</f>
        <v>15318.9447950462</v>
      </c>
      <c r="S2894" s="1">
        <f>VLOOKUP($E2894,[1]AllProteinsNorm!$A$1:$Q$3226,16,FALSE)</f>
        <v>5524.6594855487501</v>
      </c>
      <c r="T2894" s="1">
        <f>VLOOKUP($E2894,[1]AllProteinsNorm!$A$1:$Q$3226,17,FALSE)</f>
        <v>29439.5894321671</v>
      </c>
      <c r="U2894" s="1">
        <f>VLOOKUP($E2894,[1]AllProteinsNorm!$A$1:$Q$3226,3,FALSE)</f>
        <v>75510.134259998697</v>
      </c>
      <c r="V2894" s="1">
        <f>VLOOKUP($E2894,[1]AllProteinsNorm!$A$1:$Q$3226,7,FALSE)</f>
        <v>8261.4544172956394</v>
      </c>
      <c r="W2894" s="1">
        <f>VLOOKUP($E2894,[1]AllProteinsNorm!$A$1:$Q$3226,9,FALSE)</f>
        <v>74114.425101873494</v>
      </c>
      <c r="X2894" s="1">
        <f>VLOOKUP($E2894,[1]AllProteinsNorm!$A$1:$Q$3226,12,FALSE)</f>
        <v>49549.698684189498</v>
      </c>
      <c r="Y2894" s="29">
        <f>VLOOKUP($E2894,[1]AllProteinsNorm!$A$1:$Q$3226,14,FALSE)</f>
        <v>28797.210244722599</v>
      </c>
      <c r="Z2894" s="25">
        <f t="shared" si="334"/>
        <v>1.2335629949955824</v>
      </c>
      <c r="AA2894" s="1">
        <f t="shared" si="334"/>
        <v>0.62196978281082271</v>
      </c>
      <c r="AB2894" s="1">
        <f t="shared" si="334"/>
        <v>1.1855269867655602</v>
      </c>
      <c r="AC2894" s="1">
        <f t="shared" si="334"/>
        <v>0.89980225711156103</v>
      </c>
      <c r="AD2894" s="1">
        <f t="shared" si="334"/>
        <v>1.0591379783164736</v>
      </c>
      <c r="AE2894" s="1">
        <f t="shared" si="334"/>
        <v>0.12660785253095996</v>
      </c>
      <c r="AF2894" s="1">
        <f t="shared" si="334"/>
        <v>0.15187842257341452</v>
      </c>
      <c r="AG2894" s="1">
        <f t="shared" si="334"/>
        <v>0.31480795558988461</v>
      </c>
      <c r="AH2894" s="1">
        <f t="shared" si="334"/>
        <v>0.11353306518463895</v>
      </c>
      <c r="AI2894" s="1">
        <f t="shared" si="334"/>
        <v>0.6049905581971351</v>
      </c>
      <c r="AJ2894" s="1">
        <f t="shared" si="334"/>
        <v>1.5517512015837382</v>
      </c>
      <c r="AK2894" s="1">
        <f t="shared" si="334"/>
        <v>0.16977485134282178</v>
      </c>
      <c r="AL2894" s="1">
        <f t="shared" si="334"/>
        <v>1.5230690467391332</v>
      </c>
      <c r="AM2894" s="1">
        <f t="shared" si="334"/>
        <v>1.0182580818431266</v>
      </c>
      <c r="AN2894" s="29">
        <f t="shared" si="334"/>
        <v>0.59178951325451667</v>
      </c>
      <c r="AO2894" s="1">
        <f t="shared" ref="AO2894:AO2957" si="335">_xlfn.STDEV.P(K2894:O2894)</f>
        <v>10780.757903605863</v>
      </c>
      <c r="AP2894" s="1">
        <f t="shared" ref="AP2894:AP2957" si="336">_xlfn.STDEV.P(P2894:T2894)</f>
        <v>9049.7021485028963</v>
      </c>
      <c r="AQ2894" s="29">
        <f t="shared" ref="AQ2894:AQ2957" si="337">_xlfn.STDEV.P(U2894:Y2894)</f>
        <v>26023.962867194878</v>
      </c>
    </row>
    <row r="2895" spans="1:43" x14ac:dyDescent="0.2">
      <c r="A2895" s="26"/>
      <c r="E2895" s="25" t="s">
        <v>5641</v>
      </c>
      <c r="F2895" s="26" t="s">
        <v>5642</v>
      </c>
      <c r="G2895" s="1">
        <v>0.99406085925396004</v>
      </c>
      <c r="H2895" s="1">
        <v>1.0010116257961701</v>
      </c>
      <c r="I2895" s="1">
        <f>VLOOKUP(F2895,'[1]SUSMB vs SHAM all proteins sum'!$B$2:$E$3214,2,FALSE)</f>
        <v>0.496758789779015</v>
      </c>
      <c r="J2895" s="29">
        <f>VLOOKUP(F2895,'[1]SUSMB vs SHAM all proteins sum'!$B$2:$E$3214,3,FALSE)</f>
        <v>0.88697556308956704</v>
      </c>
      <c r="K2895" s="25">
        <f>VLOOKUP($E2895,[1]AllProteinsNorm!$A$1:$Q$3226,4,FALSE)</f>
        <v>672007.134076079</v>
      </c>
      <c r="L2895" s="1">
        <f>VLOOKUP($E2895,[1]AllProteinsNorm!$A$1:$Q$3226,5,FALSE)</f>
        <v>1027281.36636014</v>
      </c>
      <c r="M2895" s="1">
        <f>VLOOKUP($E2895,[1]AllProteinsNorm!$A$1:$Q$3226,10,FALSE)</f>
        <v>657498.09656200104</v>
      </c>
      <c r="N2895" s="1">
        <f>VLOOKUP($E2895,[1]AllProteinsNorm!$A$1:$Q$3226,11,FALSE)</f>
        <v>790752.72930563195</v>
      </c>
      <c r="O2895" s="1">
        <f>VLOOKUP($E2895,[1]AllProteinsNorm!$A$1:$Q$3226,15,FALSE)</f>
        <v>501573.81471682998</v>
      </c>
      <c r="P2895" s="1">
        <f>VLOOKUP($E2895,[1]AllProteinsNorm!$A$1:$Q$3226,6,FALSE)</f>
        <v>791799.82386375405</v>
      </c>
      <c r="Q2895" s="1">
        <f>VLOOKUP($E2895,[1]AllProteinsNorm!$A$1:$Q$3226,8,FALSE)</f>
        <v>666512.85289274703</v>
      </c>
      <c r="R2895" s="1">
        <f>VLOOKUP($E2895,[1]AllProteinsNorm!$A$1:$Q$3226,13,FALSE)</f>
        <v>841331.17953194503</v>
      </c>
      <c r="S2895" s="1">
        <f>VLOOKUP($E2895,[1]AllProteinsNorm!$A$1:$Q$3226,16,FALSE)</f>
        <v>620272.93124689197</v>
      </c>
      <c r="T2895" s="1">
        <f>VLOOKUP($E2895,[1]AllProteinsNorm!$A$1:$Q$3226,17,FALSE)</f>
        <v>656984.63660754601</v>
      </c>
      <c r="U2895" s="1">
        <f>VLOOKUP($E2895,[1]AllProteinsNorm!$A$1:$Q$3226,3,FALSE)</f>
        <v>403059.50737518101</v>
      </c>
      <c r="V2895" s="1">
        <f>VLOOKUP($E2895,[1]AllProteinsNorm!$A$1:$Q$3226,7,FALSE)</f>
        <v>667823.53468396503</v>
      </c>
      <c r="W2895" s="1">
        <f>VLOOKUP($E2895,[1]AllProteinsNorm!$A$1:$Q$3226,9,FALSE)</f>
        <v>738672.13107015798</v>
      </c>
      <c r="X2895" s="1">
        <f>VLOOKUP($E2895,[1]AllProteinsNorm!$A$1:$Q$3226,12,FALSE)</f>
        <v>806856.75936145196</v>
      </c>
      <c r="Y2895" s="29">
        <f>VLOOKUP($E2895,[1]AllProteinsNorm!$A$1:$Q$3226,14,FALSE)</f>
        <v>616045.19984492997</v>
      </c>
      <c r="Z2895" s="25">
        <f t="shared" si="334"/>
        <v>0.92078144484184721</v>
      </c>
      <c r="AA2895" s="1">
        <f t="shared" si="334"/>
        <v>1.4075767544889035</v>
      </c>
      <c r="AB2895" s="1">
        <f t="shared" si="334"/>
        <v>0.90090122058820887</v>
      </c>
      <c r="AC2895" s="1">
        <f t="shared" si="334"/>
        <v>1.0834861769789537</v>
      </c>
      <c r="AD2895" s="1">
        <f t="shared" si="334"/>
        <v>0.68725440310208685</v>
      </c>
      <c r="AE2895" s="1">
        <f t="shared" si="334"/>
        <v>1.0849209016882966</v>
      </c>
      <c r="AF2895" s="1">
        <f t="shared" si="334"/>
        <v>0.91325320308692703</v>
      </c>
      <c r="AG2895" s="1">
        <f t="shared" si="334"/>
        <v>1.152788563986014</v>
      </c>
      <c r="AH2895" s="1">
        <f t="shared" si="334"/>
        <v>0.84989545031398694</v>
      </c>
      <c r="AI2895" s="1">
        <f t="shared" si="334"/>
        <v>0.9001976798447292</v>
      </c>
      <c r="AJ2895" s="1">
        <f t="shared" si="334"/>
        <v>0.55227049943214768</v>
      </c>
      <c r="AK2895" s="1">
        <f t="shared" si="334"/>
        <v>0.91504909395214062</v>
      </c>
      <c r="AL2895" s="1">
        <f t="shared" si="334"/>
        <v>1.012125552872754</v>
      </c>
      <c r="AM2895" s="1">
        <f t="shared" si="334"/>
        <v>1.1055518535330595</v>
      </c>
      <c r="AN2895" s="29">
        <f t="shared" si="334"/>
        <v>0.84410262992368867</v>
      </c>
      <c r="AO2895" s="1">
        <f t="shared" si="335"/>
        <v>174851.46165959805</v>
      </c>
      <c r="AP2895" s="1">
        <f t="shared" si="336"/>
        <v>85495.09946587171</v>
      </c>
      <c r="AQ2895" s="29">
        <f t="shared" si="337"/>
        <v>137735.58224708101</v>
      </c>
    </row>
    <row r="2896" spans="1:43" x14ac:dyDescent="0.2">
      <c r="A2896" s="26"/>
      <c r="E2896" s="25" t="s">
        <v>5643</v>
      </c>
      <c r="F2896" s="26" t="s">
        <v>5644</v>
      </c>
      <c r="G2896" s="1">
        <v>0.66580838666975395</v>
      </c>
      <c r="H2896" s="1">
        <v>0.74077856286154398</v>
      </c>
      <c r="I2896" s="1">
        <f>VLOOKUP(F2896,'[1]SUSMB vs SHAM all proteins sum'!$B$2:$E$3214,2,FALSE)</f>
        <v>0.37277904370265003</v>
      </c>
      <c r="J2896" s="29">
        <f>VLOOKUP(F2896,'[1]SUSMB vs SHAM all proteins sum'!$B$2:$E$3214,3,FALSE)</f>
        <v>0.59768975973385896</v>
      </c>
      <c r="K2896" s="25">
        <f>VLOOKUP($E2896,[1]AllProteinsNorm!$A$1:$Q$3226,4,FALSE)</f>
        <v>66150.608202393807</v>
      </c>
      <c r="L2896" s="1">
        <f>VLOOKUP($E2896,[1]AllProteinsNorm!$A$1:$Q$3226,5,FALSE)</f>
        <v>6353.30641165614</v>
      </c>
      <c r="M2896" s="1">
        <f>VLOOKUP($E2896,[1]AllProteinsNorm!$A$1:$Q$3226,10,FALSE)</f>
        <v>41565.577945253499</v>
      </c>
      <c r="N2896" s="1">
        <f>VLOOKUP($E2896,[1]AllProteinsNorm!$A$1:$Q$3226,11,FALSE)</f>
        <v>64147.659579747102</v>
      </c>
      <c r="O2896" s="1">
        <f>VLOOKUP($E2896,[1]AllProteinsNorm!$A$1:$Q$3226,15,FALSE)</f>
        <v>102432.54795119</v>
      </c>
      <c r="P2896" s="1">
        <f>VLOOKUP($E2896,[1]AllProteinsNorm!$A$1:$Q$3226,6,FALSE)</f>
        <v>121332.01885338</v>
      </c>
      <c r="Q2896" s="1">
        <f>VLOOKUP($E2896,[1]AllProteinsNorm!$A$1:$Q$3226,8,FALSE)</f>
        <v>16377.336601192101</v>
      </c>
      <c r="R2896" s="1">
        <f>VLOOKUP($E2896,[1]AllProteinsNorm!$A$1:$Q$3226,13,FALSE)</f>
        <v>59344.735946629502</v>
      </c>
      <c r="S2896" s="1">
        <f>VLOOKUP($E2896,[1]AllProteinsNorm!$A$1:$Q$3226,16,FALSE)</f>
        <v>23293.086946378</v>
      </c>
      <c r="T2896" s="1">
        <f>VLOOKUP($E2896,[1]AllProteinsNorm!$A$1:$Q$3226,17,FALSE)</f>
        <v>9321.8119793781498</v>
      </c>
      <c r="U2896" s="1">
        <f>VLOOKUP($E2896,[1]AllProteinsNorm!$A$1:$Q$3226,3,FALSE)</f>
        <v>29383.088839978998</v>
      </c>
      <c r="V2896" s="1">
        <f>VLOOKUP($E2896,[1]AllProteinsNorm!$A$1:$Q$3226,7,FALSE)</f>
        <v>30980.296461522801</v>
      </c>
      <c r="W2896" s="1">
        <f>VLOOKUP($E2896,[1]AllProteinsNorm!$A$1:$Q$3226,9,FALSE)</f>
        <v>10596.147440857199</v>
      </c>
      <c r="X2896" s="1">
        <f>VLOOKUP($E2896,[1]AllProteinsNorm!$A$1:$Q$3226,12,FALSE)</f>
        <v>20145.210264428599</v>
      </c>
      <c r="Y2896" s="29">
        <f>VLOOKUP($E2896,[1]AllProteinsNorm!$A$1:$Q$3226,14,FALSE)</f>
        <v>45057.025557590503</v>
      </c>
      <c r="Z2896" s="25">
        <f t="shared" ref="Z2896:AN2912" si="338">K2896/AVERAGE($K2896:$O2896)</f>
        <v>1.1785262585551246</v>
      </c>
      <c r="AA2896" s="1">
        <f t="shared" si="338"/>
        <v>0.11318926066219359</v>
      </c>
      <c r="AB2896" s="1">
        <f t="shared" si="338"/>
        <v>0.7405241824931299</v>
      </c>
      <c r="AC2896" s="1">
        <f t="shared" si="338"/>
        <v>1.1428421188250149</v>
      </c>
      <c r="AD2896" s="1">
        <f t="shared" si="338"/>
        <v>1.8249181794645366</v>
      </c>
      <c r="AE2896" s="1">
        <f t="shared" si="338"/>
        <v>2.16162744543049</v>
      </c>
      <c r="AF2896" s="1">
        <f t="shared" si="338"/>
        <v>0.29177541604224239</v>
      </c>
      <c r="AG2896" s="1">
        <f t="shared" si="338"/>
        <v>1.0572741735969733</v>
      </c>
      <c r="AH2896" s="1">
        <f t="shared" si="338"/>
        <v>0.41498506748605646</v>
      </c>
      <c r="AI2896" s="1">
        <f t="shared" si="338"/>
        <v>0.16607557350641741</v>
      </c>
      <c r="AJ2896" s="1">
        <f t="shared" si="338"/>
        <v>0.52348334650867445</v>
      </c>
      <c r="AK2896" s="1">
        <f t="shared" si="338"/>
        <v>0.5519388841598859</v>
      </c>
      <c r="AL2896" s="1">
        <f t="shared" si="338"/>
        <v>0.188778884093767</v>
      </c>
      <c r="AM2896" s="1">
        <f t="shared" si="338"/>
        <v>0.35890311405911129</v>
      </c>
      <c r="AN2896" s="29">
        <f t="shared" si="338"/>
        <v>0.80272712821540149</v>
      </c>
      <c r="AO2896" s="1">
        <f t="shared" si="335"/>
        <v>31617.915854823535</v>
      </c>
      <c r="AP2896" s="1">
        <f t="shared" si="336"/>
        <v>41452.065551116852</v>
      </c>
      <c r="AQ2896" s="29">
        <f t="shared" si="337"/>
        <v>11518.529630034172</v>
      </c>
    </row>
    <row r="2897" spans="1:43" x14ac:dyDescent="0.2">
      <c r="A2897" s="26"/>
      <c r="E2897" s="25" t="s">
        <v>5645</v>
      </c>
      <c r="F2897" s="26" t="s">
        <v>5646</v>
      </c>
      <c r="G2897" s="1">
        <v>0.30053366544212601</v>
      </c>
      <c r="H2897" s="1">
        <v>0.95577680327872605</v>
      </c>
      <c r="I2897" s="1">
        <f>VLOOKUP(F2897,'[1]SUSMB vs SHAM all proteins sum'!$B$2:$E$3214,2,FALSE)</f>
        <v>9.5413643046435806E-2</v>
      </c>
      <c r="J2897" s="29">
        <f>VLOOKUP(F2897,'[1]SUSMB vs SHAM all proteins sum'!$B$2:$E$3214,3,FALSE)</f>
        <v>0.91050597763007202</v>
      </c>
      <c r="K2897" s="25">
        <f>VLOOKUP($E2897,[1]AllProteinsNorm!$A$1:$Q$3226,4,FALSE)</f>
        <v>330484.78850323602</v>
      </c>
      <c r="L2897" s="1">
        <f>VLOOKUP($E2897,[1]AllProteinsNorm!$A$1:$Q$3226,5,FALSE)</f>
        <v>344635.388453961</v>
      </c>
      <c r="M2897" s="1">
        <f>VLOOKUP($E2897,[1]AllProteinsNorm!$A$1:$Q$3226,10,FALSE)</f>
        <v>337640.55326567602</v>
      </c>
      <c r="N2897" s="1">
        <f>VLOOKUP($E2897,[1]AllProteinsNorm!$A$1:$Q$3226,11,FALSE)</f>
        <v>335591.85968712199</v>
      </c>
      <c r="O2897" s="1">
        <f>VLOOKUP($E2897,[1]AllProteinsNorm!$A$1:$Q$3226,15,FALSE)</f>
        <v>286048.29741628701</v>
      </c>
      <c r="P2897" s="1">
        <f>VLOOKUP($E2897,[1]AllProteinsNorm!$A$1:$Q$3226,6,FALSE)</f>
        <v>329335.738691098</v>
      </c>
      <c r="Q2897" s="1">
        <f>VLOOKUP($E2897,[1]AllProteinsNorm!$A$1:$Q$3226,8,FALSE)</f>
        <v>289073.59492191201</v>
      </c>
      <c r="R2897" s="1">
        <f>VLOOKUP($E2897,[1]AllProteinsNorm!$A$1:$Q$3226,13,FALSE)</f>
        <v>303740.513650215</v>
      </c>
      <c r="S2897" s="1">
        <f>VLOOKUP($E2897,[1]AllProteinsNorm!$A$1:$Q$3226,16,FALSE)</f>
        <v>324090.228243066</v>
      </c>
      <c r="T2897" s="1">
        <f>VLOOKUP($E2897,[1]AllProteinsNorm!$A$1:$Q$3226,17,FALSE)</f>
        <v>314183.38770446798</v>
      </c>
      <c r="U2897" s="1">
        <f>VLOOKUP($E2897,[1]AllProteinsNorm!$A$1:$Q$3226,3,FALSE)</f>
        <v>257984.70894181399</v>
      </c>
      <c r="V2897" s="1">
        <f>VLOOKUP($E2897,[1]AllProteinsNorm!$A$1:$Q$3226,7,FALSE)</f>
        <v>315860.53509263397</v>
      </c>
      <c r="W2897" s="1">
        <f>VLOOKUP($E2897,[1]AllProteinsNorm!$A$1:$Q$3226,9,FALSE)</f>
        <v>299210.14454174199</v>
      </c>
      <c r="X2897" s="1">
        <f>VLOOKUP($E2897,[1]AllProteinsNorm!$A$1:$Q$3226,12,FALSE)</f>
        <v>302814.80357636203</v>
      </c>
      <c r="Y2897" s="29">
        <f>VLOOKUP($E2897,[1]AllProteinsNorm!$A$1:$Q$3226,14,FALSE)</f>
        <v>312887.34005079803</v>
      </c>
      <c r="Z2897" s="25">
        <f t="shared" si="338"/>
        <v>1.0110273160823975</v>
      </c>
      <c r="AA2897" s="1">
        <f t="shared" si="338"/>
        <v>1.0543171847445285</v>
      </c>
      <c r="AB2897" s="1">
        <f t="shared" si="338"/>
        <v>1.0329184102990256</v>
      </c>
      <c r="AC2897" s="1">
        <f t="shared" si="338"/>
        <v>1.0266509957545269</v>
      </c>
      <c r="AD2897" s="1">
        <f t="shared" si="338"/>
        <v>0.87508609311952124</v>
      </c>
      <c r="AE2897" s="1">
        <f t="shared" si="338"/>
        <v>1.007512114209197</v>
      </c>
      <c r="AF2897" s="1">
        <f t="shared" si="338"/>
        <v>0.88434115878022979</v>
      </c>
      <c r="AG2897" s="1">
        <f t="shared" si="338"/>
        <v>0.92921056273747005</v>
      </c>
      <c r="AH2897" s="1">
        <f t="shared" si="338"/>
        <v>0.99146491768382938</v>
      </c>
      <c r="AI2897" s="1">
        <f t="shared" si="338"/>
        <v>0.96115766376767231</v>
      </c>
      <c r="AJ2897" s="1">
        <f t="shared" si="338"/>
        <v>0.78923326260502535</v>
      </c>
      <c r="AK2897" s="1">
        <f t="shared" si="338"/>
        <v>0.9662884349302775</v>
      </c>
      <c r="AL2897" s="1">
        <f t="shared" si="338"/>
        <v>0.91535114445275456</v>
      </c>
      <c r="AM2897" s="1">
        <f t="shared" si="338"/>
        <v>0.92637860736767297</v>
      </c>
      <c r="AN2897" s="29">
        <f t="shared" si="338"/>
        <v>0.95719276242761564</v>
      </c>
      <c r="AO2897" s="1">
        <f t="shared" si="335"/>
        <v>20914.885898914155</v>
      </c>
      <c r="AP2897" s="1">
        <f t="shared" si="336"/>
        <v>14458.713201057522</v>
      </c>
      <c r="AQ2897" s="29">
        <f t="shared" si="337"/>
        <v>20814.385237620445</v>
      </c>
    </row>
    <row r="2898" spans="1:43" x14ac:dyDescent="0.2">
      <c r="A2898" s="26"/>
      <c r="E2898" s="25" t="s">
        <v>5647</v>
      </c>
      <c r="F2898" s="26" t="s">
        <v>5648</v>
      </c>
      <c r="G2898" s="1">
        <v>0.53080019416614699</v>
      </c>
      <c r="H2898" s="1">
        <v>1.1215910942287299</v>
      </c>
      <c r="I2898" s="1">
        <f>VLOOKUP(F2898,'[1]SUSMB vs SHAM all proteins sum'!$B$2:$E$3214,2,FALSE)</f>
        <v>0.101002712905745</v>
      </c>
      <c r="J2898" s="29">
        <f>VLOOKUP(F2898,'[1]SUSMB vs SHAM all proteins sum'!$B$2:$E$3214,3,FALSE)</f>
        <v>0.723748989143289</v>
      </c>
      <c r="K2898" s="25">
        <f>VLOOKUP($E2898,[1]AllProteinsNorm!$A$1:$Q$3226,4,FALSE)</f>
        <v>44564.784426430298</v>
      </c>
      <c r="L2898" s="1">
        <f>VLOOKUP($E2898,[1]AllProteinsNorm!$A$1:$Q$3226,5,FALSE)</f>
        <v>37307.983182107098</v>
      </c>
      <c r="M2898" s="1">
        <f>VLOOKUP($E2898,[1]AllProteinsNorm!$A$1:$Q$3226,10,FALSE)</f>
        <v>67475.280251204196</v>
      </c>
      <c r="N2898" s="1">
        <f>VLOOKUP($E2898,[1]AllProteinsNorm!$A$1:$Q$3226,11,FALSE)</f>
        <v>52080.4527700947</v>
      </c>
      <c r="O2898" s="1">
        <f>VLOOKUP($E2898,[1]AllProteinsNorm!$A$1:$Q$3226,15,FALSE)</f>
        <v>29396.8648514817</v>
      </c>
      <c r="P2898" s="1">
        <f>VLOOKUP($E2898,[1]AllProteinsNorm!$A$1:$Q$3226,6,FALSE)</f>
        <v>42590.9653798988</v>
      </c>
      <c r="Q2898" s="1">
        <f>VLOOKUP($E2898,[1]AllProteinsNorm!$A$1:$Q$3226,8,FALSE)</f>
        <v>63204.602343535298</v>
      </c>
      <c r="R2898" s="1">
        <f>VLOOKUP($E2898,[1]AllProteinsNorm!$A$1:$Q$3226,13,FALSE)</f>
        <v>52216.591334024299</v>
      </c>
      <c r="S2898" s="1">
        <f>VLOOKUP($E2898,[1]AllProteinsNorm!$A$1:$Q$3226,16,FALSE)</f>
        <v>36443.9482142786</v>
      </c>
      <c r="T2898" s="1">
        <f>VLOOKUP($E2898,[1]AllProteinsNorm!$A$1:$Q$3226,17,FALSE)</f>
        <v>59509.552064087497</v>
      </c>
      <c r="U2898" s="1">
        <f>VLOOKUP($E2898,[1]AllProteinsNorm!$A$1:$Q$3226,3,FALSE)</f>
        <v>42690.690960245098</v>
      </c>
      <c r="V2898" s="1">
        <f>VLOOKUP($E2898,[1]AllProteinsNorm!$A$1:$Q$3226,7,FALSE)</f>
        <v>37005.677214857598</v>
      </c>
      <c r="W2898" s="1">
        <f>VLOOKUP($E2898,[1]AllProteinsNorm!$A$1:$Q$3226,9,FALSE)</f>
        <v>30372.665622368</v>
      </c>
      <c r="X2898" s="1">
        <f>VLOOKUP($E2898,[1]AllProteinsNorm!$A$1:$Q$3226,12,FALSE)</f>
        <v>23385.326075978799</v>
      </c>
      <c r="Y2898" s="29">
        <f>VLOOKUP($E2898,[1]AllProteinsNorm!$A$1:$Q$3226,14,FALSE)</f>
        <v>30396.6706506013</v>
      </c>
      <c r="Z2898" s="25">
        <f t="shared" si="338"/>
        <v>0.96533551097176051</v>
      </c>
      <c r="AA2898" s="1">
        <f t="shared" si="338"/>
        <v>0.80814305447567125</v>
      </c>
      <c r="AB2898" s="1">
        <f t="shared" si="338"/>
        <v>1.4616088684730222</v>
      </c>
      <c r="AC2898" s="1">
        <f t="shared" si="338"/>
        <v>1.1281353906122129</v>
      </c>
      <c r="AD2898" s="1">
        <f t="shared" si="338"/>
        <v>0.63677717546733292</v>
      </c>
      <c r="AE2898" s="1">
        <f t="shared" si="338"/>
        <v>0.92257983196707916</v>
      </c>
      <c r="AF2898" s="1">
        <f t="shared" si="338"/>
        <v>1.3691000166238403</v>
      </c>
      <c r="AG2898" s="1">
        <f t="shared" si="338"/>
        <v>1.1310843421636536</v>
      </c>
      <c r="AH2898" s="1">
        <f t="shared" si="338"/>
        <v>0.78942684956407472</v>
      </c>
      <c r="AI2898" s="1">
        <f t="shared" si="338"/>
        <v>1.2890600636545713</v>
      </c>
      <c r="AJ2898" s="1">
        <f t="shared" si="338"/>
        <v>0.92474002740613648</v>
      </c>
      <c r="AK2898" s="1">
        <f t="shared" si="338"/>
        <v>0.80159468474561291</v>
      </c>
      <c r="AL2898" s="1">
        <f t="shared" si="338"/>
        <v>0.65791438386840184</v>
      </c>
      <c r="AM2898" s="1">
        <f t="shared" si="338"/>
        <v>0.50655884432838694</v>
      </c>
      <c r="AN2898" s="29">
        <f t="shared" si="338"/>
        <v>0.65843436632750563</v>
      </c>
      <c r="AO2898" s="1">
        <f t="shared" si="335"/>
        <v>13048.359429343414</v>
      </c>
      <c r="AP2898" s="1">
        <f t="shared" si="336"/>
        <v>10052.078629597101</v>
      </c>
      <c r="AQ2898" s="29">
        <f t="shared" si="337"/>
        <v>6569.8261676220163</v>
      </c>
    </row>
    <row r="2899" spans="1:43" x14ac:dyDescent="0.2">
      <c r="A2899" s="26"/>
      <c r="E2899" s="25" t="s">
        <v>5649</v>
      </c>
      <c r="F2899" s="26" t="s">
        <v>5650</v>
      </c>
      <c r="G2899" s="1">
        <v>0.44510637253795099</v>
      </c>
      <c r="H2899" s="1">
        <v>0.90170140123869902</v>
      </c>
      <c r="I2899" s="1">
        <f>VLOOKUP(F2899,'[1]SUSMB vs SHAM all proteins sum'!$B$2:$E$3214,2,FALSE)</f>
        <v>0.942522045123104</v>
      </c>
      <c r="J2899" s="29">
        <f>VLOOKUP(F2899,'[1]SUSMB vs SHAM all proteins sum'!$B$2:$E$3214,3,FALSE)</f>
        <v>1.0126275637306601</v>
      </c>
      <c r="K2899" s="25">
        <f>VLOOKUP($E2899,[1]AllProteinsNorm!$A$1:$Q$3226,4,FALSE)</f>
        <v>24544.315094171401</v>
      </c>
      <c r="L2899" s="1">
        <f>VLOOKUP($E2899,[1]AllProteinsNorm!$A$1:$Q$3226,5,FALSE)</f>
        <v>32239.098642942899</v>
      </c>
      <c r="M2899" s="1">
        <f>VLOOKUP($E2899,[1]AllProteinsNorm!$A$1:$Q$3226,10,FALSE)</f>
        <v>45554.994314018601</v>
      </c>
      <c r="N2899" s="1">
        <f>VLOOKUP($E2899,[1]AllProteinsNorm!$A$1:$Q$3226,11,FALSE)</f>
        <v>44407.926462125797</v>
      </c>
      <c r="O2899" s="1">
        <f>VLOOKUP($E2899,[1]AllProteinsNorm!$A$1:$Q$3226,15,FALSE)</f>
        <v>37566.872567187304</v>
      </c>
      <c r="P2899" s="1">
        <f>VLOOKUP($E2899,[1]AllProteinsNorm!$A$1:$Q$3226,6,FALSE)</f>
        <v>39774.791903967402</v>
      </c>
      <c r="Q2899" s="1">
        <f>VLOOKUP($E2899,[1]AllProteinsNorm!$A$1:$Q$3226,8,FALSE)</f>
        <v>34671.146202028998</v>
      </c>
      <c r="R2899" s="1">
        <f>VLOOKUP($E2899,[1]AllProteinsNorm!$A$1:$Q$3226,13,FALSE)</f>
        <v>28914.762894743199</v>
      </c>
      <c r="S2899" s="1">
        <f>VLOOKUP($E2899,[1]AllProteinsNorm!$A$1:$Q$3226,16,FALSE)</f>
        <v>29692.8401135116</v>
      </c>
      <c r="T2899" s="1">
        <f>VLOOKUP($E2899,[1]AllProteinsNorm!$A$1:$Q$3226,17,FALSE)</f>
        <v>30276.2145753355</v>
      </c>
      <c r="U2899" s="1">
        <f>VLOOKUP($E2899,[1]AllProteinsNorm!$A$1:$Q$3226,3,FALSE)</f>
        <v>27833.486959149701</v>
      </c>
      <c r="V2899" s="1">
        <f>VLOOKUP($E2899,[1]AllProteinsNorm!$A$1:$Q$3226,7,FALSE)</f>
        <v>26620.034575423801</v>
      </c>
      <c r="W2899" s="1">
        <f>VLOOKUP($E2899,[1]AllProteinsNorm!$A$1:$Q$3226,9,FALSE)</f>
        <v>39015.344532862997</v>
      </c>
      <c r="X2899" s="1">
        <f>VLOOKUP($E2899,[1]AllProteinsNorm!$A$1:$Q$3226,12,FALSE)</f>
        <v>45570.671582534203</v>
      </c>
      <c r="Y2899" s="29">
        <f>VLOOKUP($E2899,[1]AllProteinsNorm!$A$1:$Q$3226,14,FALSE)</f>
        <v>48605.672633687398</v>
      </c>
      <c r="Z2899" s="25">
        <f t="shared" si="338"/>
        <v>0.66583169711378054</v>
      </c>
      <c r="AA2899" s="1">
        <f t="shared" si="338"/>
        <v>0.87457375284213112</v>
      </c>
      <c r="AB2899" s="1">
        <f t="shared" si="338"/>
        <v>1.235803853549559</v>
      </c>
      <c r="AC2899" s="1">
        <f t="shared" si="338"/>
        <v>1.204686499832412</v>
      </c>
      <c r="AD2899" s="1">
        <f t="shared" si="338"/>
        <v>1.0191041966621182</v>
      </c>
      <c r="AE2899" s="1">
        <f t="shared" si="338"/>
        <v>1.0790000492641627</v>
      </c>
      <c r="AF2899" s="1">
        <f t="shared" si="338"/>
        <v>0.9405496966610839</v>
      </c>
      <c r="AG2899" s="1">
        <f t="shared" si="338"/>
        <v>0.78439205070429274</v>
      </c>
      <c r="AH2899" s="1">
        <f t="shared" si="338"/>
        <v>0.80549952398559699</v>
      </c>
      <c r="AI2899" s="1">
        <f t="shared" si="338"/>
        <v>0.82132515230232628</v>
      </c>
      <c r="AJ2899" s="1">
        <f t="shared" si="338"/>
        <v>0.75505948271524026</v>
      </c>
      <c r="AK2899" s="1">
        <f t="shared" si="338"/>
        <v>0.72214126695232239</v>
      </c>
      <c r="AL2899" s="1">
        <f t="shared" si="338"/>
        <v>1.0583979615696835</v>
      </c>
      <c r="AM2899" s="1">
        <f t="shared" si="338"/>
        <v>1.2362291423490959</v>
      </c>
      <c r="AN2899" s="29">
        <f t="shared" si="338"/>
        <v>1.3185618492459088</v>
      </c>
      <c r="AO2899" s="1">
        <f t="shared" si="335"/>
        <v>7824.3540051640093</v>
      </c>
      <c r="AP2899" s="1">
        <f t="shared" si="336"/>
        <v>4078.6779112821619</v>
      </c>
      <c r="AQ2899" s="29">
        <f t="shared" si="337"/>
        <v>8973.0583225190458</v>
      </c>
    </row>
    <row r="2900" spans="1:43" x14ac:dyDescent="0.2">
      <c r="A2900" s="26"/>
      <c r="E2900" s="25" t="s">
        <v>5651</v>
      </c>
      <c r="F2900" s="26" t="s">
        <v>5652</v>
      </c>
      <c r="G2900" s="1">
        <v>0.212561453259831</v>
      </c>
      <c r="H2900" s="1">
        <v>0.80859564279349905</v>
      </c>
      <c r="I2900" s="1">
        <f>VLOOKUP(F2900,'[1]SUSMB vs SHAM all proteins sum'!$B$2:$E$3214,2,FALSE)</f>
        <v>0.75419706223956895</v>
      </c>
      <c r="J2900" s="29">
        <f>VLOOKUP(F2900,'[1]SUSMB vs SHAM all proteins sum'!$B$2:$E$3214,3,FALSE)</f>
        <v>0.92927111301138499</v>
      </c>
      <c r="K2900" s="25">
        <f>VLOOKUP($E2900,[1]AllProteinsNorm!$A$1:$Q$3226,4,FALSE)</f>
        <v>242227.87773557901</v>
      </c>
      <c r="L2900" s="1">
        <f>VLOOKUP($E2900,[1]AllProteinsNorm!$A$1:$Q$3226,5,FALSE)</f>
        <v>213564.42104934601</v>
      </c>
      <c r="M2900" s="1">
        <f>VLOOKUP($E2900,[1]AllProteinsNorm!$A$1:$Q$3226,10,FALSE)</f>
        <v>199001.28468642599</v>
      </c>
      <c r="N2900" s="1">
        <f>VLOOKUP($E2900,[1]AllProteinsNorm!$A$1:$Q$3226,11,FALSE)</f>
        <v>202257.588936682</v>
      </c>
      <c r="O2900" s="1">
        <f>VLOOKUP($E2900,[1]AllProteinsNorm!$A$1:$Q$3226,15,FALSE)</f>
        <v>432162.10378982901</v>
      </c>
      <c r="P2900" s="1">
        <f>VLOOKUP($E2900,[1]AllProteinsNorm!$A$1:$Q$3226,6,FALSE)</f>
        <v>196475.33813740499</v>
      </c>
      <c r="Q2900" s="1">
        <f>VLOOKUP($E2900,[1]AllProteinsNorm!$A$1:$Q$3226,8,FALSE)</f>
        <v>213087.12457761299</v>
      </c>
      <c r="R2900" s="1">
        <f>VLOOKUP($E2900,[1]AllProteinsNorm!$A$1:$Q$3226,13,FALSE)</f>
        <v>165981.320494168</v>
      </c>
      <c r="S2900" s="1">
        <f>VLOOKUP($E2900,[1]AllProteinsNorm!$A$1:$Q$3226,16,FALSE)</f>
        <v>188884.979781645</v>
      </c>
      <c r="T2900" s="1">
        <f>VLOOKUP($E2900,[1]AllProteinsNorm!$A$1:$Q$3226,17,FALSE)</f>
        <v>236971.165375821</v>
      </c>
      <c r="U2900" s="1">
        <f>VLOOKUP($E2900,[1]AllProteinsNorm!$A$1:$Q$3226,3,FALSE)</f>
        <v>186285.643709931</v>
      </c>
      <c r="V2900" s="1">
        <f>VLOOKUP($E2900,[1]AllProteinsNorm!$A$1:$Q$3226,7,FALSE)</f>
        <v>187647.01211053599</v>
      </c>
      <c r="W2900" s="1">
        <f>VLOOKUP($E2900,[1]AllProteinsNorm!$A$1:$Q$3226,9,FALSE)</f>
        <v>178586.27178839699</v>
      </c>
      <c r="X2900" s="1">
        <f>VLOOKUP($E2900,[1]AllProteinsNorm!$A$1:$Q$3226,12,FALSE)</f>
        <v>450740.96722855599</v>
      </c>
      <c r="Y2900" s="29">
        <f>VLOOKUP($E2900,[1]AllProteinsNorm!$A$1:$Q$3226,14,FALSE)</f>
        <v>221603.41835260001</v>
      </c>
      <c r="Z2900" s="25">
        <f t="shared" si="338"/>
        <v>0.93944067365624562</v>
      </c>
      <c r="AA2900" s="1">
        <f t="shared" si="338"/>
        <v>0.8282742079696408</v>
      </c>
      <c r="AB2900" s="1">
        <f t="shared" si="338"/>
        <v>0.77179349747824133</v>
      </c>
      <c r="AC2900" s="1">
        <f t="shared" si="338"/>
        <v>0.78442253376872806</v>
      </c>
      <c r="AD2900" s="1">
        <f t="shared" si="338"/>
        <v>1.6760690871271438</v>
      </c>
      <c r="AE2900" s="1">
        <f t="shared" si="338"/>
        <v>0.7619970324725811</v>
      </c>
      <c r="AF2900" s="1">
        <f t="shared" si="338"/>
        <v>0.8264230927176297</v>
      </c>
      <c r="AG2900" s="1">
        <f t="shared" si="338"/>
        <v>0.64373103953629318</v>
      </c>
      <c r="AH2900" s="1">
        <f t="shared" si="338"/>
        <v>0.73255908571893991</v>
      </c>
      <c r="AI2900" s="1">
        <f t="shared" si="338"/>
        <v>0.91905338608788822</v>
      </c>
      <c r="AJ2900" s="1">
        <f t="shared" si="338"/>
        <v>0.72247799161409187</v>
      </c>
      <c r="AK2900" s="1">
        <f t="shared" si="338"/>
        <v>0.72775783330413379</v>
      </c>
      <c r="AL2900" s="1">
        <f t="shared" si="338"/>
        <v>0.69261725381498651</v>
      </c>
      <c r="AM2900" s="1">
        <f t="shared" si="338"/>
        <v>1.7481241294608669</v>
      </c>
      <c r="AN2900" s="29">
        <f t="shared" si="338"/>
        <v>0.85945212651761971</v>
      </c>
      <c r="AO2900" s="1">
        <f t="shared" si="335"/>
        <v>88480.12197871189</v>
      </c>
      <c r="AP2900" s="1">
        <f t="shared" si="336"/>
        <v>23794.896133795177</v>
      </c>
      <c r="AQ2900" s="29">
        <f t="shared" si="337"/>
        <v>103946.39584097109</v>
      </c>
    </row>
    <row r="2901" spans="1:43" x14ac:dyDescent="0.2">
      <c r="A2901" s="26"/>
      <c r="E2901" s="25" t="s">
        <v>5653</v>
      </c>
      <c r="F2901" s="26" t="s">
        <v>5654</v>
      </c>
      <c r="G2901" s="1">
        <v>0.56572555986536199</v>
      </c>
      <c r="H2901" s="1">
        <v>1.04912551080997</v>
      </c>
      <c r="I2901" s="1">
        <f>VLOOKUP(F2901,'[1]SUSMB vs SHAM all proteins sum'!$B$2:$E$3214,2,FALSE)</f>
        <v>0.93501498889568502</v>
      </c>
      <c r="J2901" s="29">
        <f>VLOOKUP(F2901,'[1]SUSMB vs SHAM all proteins sum'!$B$2:$E$3214,3,FALSE)</f>
        <v>0.99203352782572896</v>
      </c>
      <c r="K2901" s="25">
        <f>VLOOKUP($E2901,[1]AllProteinsNorm!$A$1:$Q$3226,4,FALSE)</f>
        <v>1041050.40744396</v>
      </c>
      <c r="L2901" s="1">
        <f>VLOOKUP($E2901,[1]AllProteinsNorm!$A$1:$Q$3226,5,FALSE)</f>
        <v>688777.86121687898</v>
      </c>
      <c r="M2901" s="1">
        <f>VLOOKUP($E2901,[1]AllProteinsNorm!$A$1:$Q$3226,10,FALSE)</f>
        <v>932632.47882431699</v>
      </c>
      <c r="N2901" s="1">
        <f>VLOOKUP($E2901,[1]AllProteinsNorm!$A$1:$Q$3226,11,FALSE)</f>
        <v>857394.57562356803</v>
      </c>
      <c r="O2901" s="1">
        <f>VLOOKUP($E2901,[1]AllProteinsNorm!$A$1:$Q$3226,15,FALSE)</f>
        <v>1018657.13989248</v>
      </c>
      <c r="P2901" s="1">
        <f>VLOOKUP($E2901,[1]AllProteinsNorm!$A$1:$Q$3226,6,FALSE)</f>
        <v>959559.91472040804</v>
      </c>
      <c r="Q2901" s="1">
        <f>VLOOKUP($E2901,[1]AllProteinsNorm!$A$1:$Q$3226,8,FALSE)</f>
        <v>1037666.87932803</v>
      </c>
      <c r="R2901" s="1">
        <f>VLOOKUP($E2901,[1]AllProteinsNorm!$A$1:$Q$3226,13,FALSE)</f>
        <v>877799.37586011202</v>
      </c>
      <c r="S2901" s="1">
        <f>VLOOKUP($E2901,[1]AllProteinsNorm!$A$1:$Q$3226,16,FALSE)</f>
        <v>941043.64401407097</v>
      </c>
      <c r="T2901" s="1">
        <f>VLOOKUP($E2901,[1]AllProteinsNorm!$A$1:$Q$3226,17,FALSE)</f>
        <v>902552.32863600203</v>
      </c>
      <c r="U2901" s="1">
        <f>VLOOKUP($E2901,[1]AllProteinsNorm!$A$1:$Q$3226,3,FALSE)</f>
        <v>998908.68729592499</v>
      </c>
      <c r="V2901" s="1">
        <f>VLOOKUP($E2901,[1]AllProteinsNorm!$A$1:$Q$3226,7,FALSE)</f>
        <v>771025.26378307794</v>
      </c>
      <c r="W2901" s="1">
        <f>VLOOKUP($E2901,[1]AllProteinsNorm!$A$1:$Q$3226,9,FALSE)</f>
        <v>785916.31983490195</v>
      </c>
      <c r="X2901" s="1">
        <f>VLOOKUP($E2901,[1]AllProteinsNorm!$A$1:$Q$3226,12,FALSE)</f>
        <v>1022834.91813679</v>
      </c>
      <c r="Y2901" s="29">
        <f>VLOOKUP($E2901,[1]AllProteinsNorm!$A$1:$Q$3226,14,FALSE)</f>
        <v>906412.192033845</v>
      </c>
      <c r="Z2901" s="25">
        <f t="shared" si="338"/>
        <v>1.1469070713485927</v>
      </c>
      <c r="AA2901" s="1">
        <f t="shared" si="338"/>
        <v>0.75881455304124845</v>
      </c>
      <c r="AB2901" s="1">
        <f t="shared" si="338"/>
        <v>1.0274649308857362</v>
      </c>
      <c r="AC2901" s="1">
        <f t="shared" si="338"/>
        <v>0.94457664555645449</v>
      </c>
      <c r="AD2901" s="1">
        <f t="shared" si="338"/>
        <v>1.1222367991679674</v>
      </c>
      <c r="AE2901" s="1">
        <f t="shared" si="338"/>
        <v>1.05713041722692</v>
      </c>
      <c r="AF2901" s="1">
        <f t="shared" si="338"/>
        <v>1.143179497453497</v>
      </c>
      <c r="AG2901" s="1">
        <f t="shared" si="338"/>
        <v>0.96705625798771655</v>
      </c>
      <c r="AH2901" s="1">
        <f t="shared" si="338"/>
        <v>1.0367313648311349</v>
      </c>
      <c r="AI2901" s="1">
        <f t="shared" si="338"/>
        <v>0.99432615421217407</v>
      </c>
      <c r="AJ2901" s="1">
        <f t="shared" si="338"/>
        <v>1.1004802734808088</v>
      </c>
      <c r="AK2901" s="1">
        <f t="shared" si="338"/>
        <v>0.84942508153124929</v>
      </c>
      <c r="AL2901" s="1">
        <f t="shared" si="338"/>
        <v>0.86583029818893031</v>
      </c>
      <c r="AM2901" s="1">
        <f t="shared" si="338"/>
        <v>1.1268393845727316</v>
      </c>
      <c r="AN2901" s="29">
        <f t="shared" si="338"/>
        <v>0.99857849837704016</v>
      </c>
      <c r="AO2901" s="1">
        <f t="shared" si="335"/>
        <v>127415.05805744971</v>
      </c>
      <c r="AP2901" s="1">
        <f t="shared" si="336"/>
        <v>54998.886660834498</v>
      </c>
      <c r="AQ2901" s="29">
        <f t="shared" si="337"/>
        <v>104419.93372444132</v>
      </c>
    </row>
    <row r="2902" spans="1:43" x14ac:dyDescent="0.2">
      <c r="A2902" s="26"/>
      <c r="E2902" s="25" t="s">
        <v>5655</v>
      </c>
      <c r="F2902" s="26" t="s">
        <v>5656</v>
      </c>
      <c r="G2902" s="1">
        <v>0.13330463741476201</v>
      </c>
      <c r="H2902" s="1">
        <v>0.78817350247051299</v>
      </c>
      <c r="I2902" s="1">
        <f>VLOOKUP(F2902,'[1]SUSMB vs SHAM all proteins sum'!$B$2:$E$3214,2,FALSE)</f>
        <v>0.43839983200820598</v>
      </c>
      <c r="J2902" s="29">
        <f>VLOOKUP(F2902,'[1]SUSMB vs SHAM all proteins sum'!$B$2:$E$3214,3,FALSE)</f>
        <v>1.1282303908129301</v>
      </c>
      <c r="K2902" s="25">
        <f>VLOOKUP($E2902,[1]AllProteinsNorm!$A$1:$Q$3226,4,FALSE)</f>
        <v>213895.02257769101</v>
      </c>
      <c r="L2902" s="1">
        <f>VLOOKUP($E2902,[1]AllProteinsNorm!$A$1:$Q$3226,5,FALSE)</f>
        <v>288174.18631950399</v>
      </c>
      <c r="M2902" s="1">
        <f>VLOOKUP($E2902,[1]AllProteinsNorm!$A$1:$Q$3226,10,FALSE)</f>
        <v>362672.46978070401</v>
      </c>
      <c r="N2902" s="1">
        <f>VLOOKUP($E2902,[1]AllProteinsNorm!$A$1:$Q$3226,11,FALSE)</f>
        <v>399627.61520016298</v>
      </c>
      <c r="O2902" s="1">
        <f>VLOOKUP($E2902,[1]AllProteinsNorm!$A$1:$Q$3226,15,FALSE)</f>
        <v>419430.42842488101</v>
      </c>
      <c r="P2902" s="1">
        <f>VLOOKUP($E2902,[1]AllProteinsNorm!$A$1:$Q$3226,6,FALSE)</f>
        <v>260988.83059610901</v>
      </c>
      <c r="Q2902" s="1">
        <f>VLOOKUP($E2902,[1]AllProteinsNorm!$A$1:$Q$3226,8,FALSE)</f>
        <v>269596.26629040798</v>
      </c>
      <c r="R2902" s="1">
        <f>VLOOKUP($E2902,[1]AllProteinsNorm!$A$1:$Q$3226,13,FALSE)</f>
        <v>284533.93717543699</v>
      </c>
      <c r="S2902" s="1">
        <f>VLOOKUP($E2902,[1]AllProteinsNorm!$A$1:$Q$3226,16,FALSE)</f>
        <v>288822.62002311298</v>
      </c>
      <c r="T2902" s="1">
        <f>VLOOKUP($E2902,[1]AllProteinsNorm!$A$1:$Q$3226,17,FALSE)</f>
        <v>197103.27899972201</v>
      </c>
      <c r="U2902" s="1">
        <f>VLOOKUP($E2902,[1]AllProteinsNorm!$A$1:$Q$3226,3,FALSE)</f>
        <v>354882.97003708698</v>
      </c>
      <c r="V2902" s="1">
        <f>VLOOKUP($E2902,[1]AllProteinsNorm!$A$1:$Q$3226,7,FALSE)</f>
        <v>276720.65567825799</v>
      </c>
      <c r="W2902" s="1">
        <f>VLOOKUP($E2902,[1]AllProteinsNorm!$A$1:$Q$3226,9,FALSE)</f>
        <v>388161.57862838299</v>
      </c>
      <c r="X2902" s="1">
        <f>VLOOKUP($E2902,[1]AllProteinsNorm!$A$1:$Q$3226,12,FALSE)</f>
        <v>406973.24517449201</v>
      </c>
      <c r="Y2902" s="29">
        <f>VLOOKUP($E2902,[1]AllProteinsNorm!$A$1:$Q$3226,14,FALSE)</f>
        <v>441539.536599532</v>
      </c>
      <c r="Z2902" s="25">
        <f t="shared" si="338"/>
        <v>0.63515577222315223</v>
      </c>
      <c r="AA2902" s="1">
        <f t="shared" si="338"/>
        <v>0.855725839903829</v>
      </c>
      <c r="AB2902" s="1">
        <f t="shared" si="338"/>
        <v>1.0769465779596241</v>
      </c>
      <c r="AC2902" s="1">
        <f t="shared" si="338"/>
        <v>1.1866839324975951</v>
      </c>
      <c r="AD2902" s="1">
        <f t="shared" si="338"/>
        <v>1.2454878774157994</v>
      </c>
      <c r="AE2902" s="1">
        <f t="shared" si="338"/>
        <v>0.77499962477471196</v>
      </c>
      <c r="AF2902" s="1">
        <f t="shared" si="338"/>
        <v>0.80055918384901359</v>
      </c>
      <c r="AG2902" s="1">
        <f t="shared" si="338"/>
        <v>0.84491621362865588</v>
      </c>
      <c r="AH2902" s="1">
        <f t="shared" si="338"/>
        <v>0.8576513471212851</v>
      </c>
      <c r="AI2902" s="1">
        <f t="shared" si="338"/>
        <v>0.58529312123339305</v>
      </c>
      <c r="AJ2902" s="1">
        <f t="shared" si="338"/>
        <v>1.0538158586690802</v>
      </c>
      <c r="AK2902" s="1">
        <f t="shared" si="338"/>
        <v>0.82171487503212515</v>
      </c>
      <c r="AL2902" s="1">
        <f t="shared" si="338"/>
        <v>1.1526358315865857</v>
      </c>
      <c r="AM2902" s="1">
        <f t="shared" si="338"/>
        <v>1.2084965919161461</v>
      </c>
      <c r="AN2902" s="29">
        <f t="shared" si="338"/>
        <v>1.3111403059136857</v>
      </c>
      <c r="AO2902" s="1">
        <f t="shared" si="335"/>
        <v>76045.482226112246</v>
      </c>
      <c r="AP2902" s="1">
        <f t="shared" si="336"/>
        <v>33110.429615290726</v>
      </c>
      <c r="AQ2902" s="29">
        <f t="shared" si="337"/>
        <v>55995.558414169318</v>
      </c>
    </row>
    <row r="2903" spans="1:43" x14ac:dyDescent="0.2">
      <c r="A2903" s="26"/>
      <c r="E2903" s="25" t="s">
        <v>5657</v>
      </c>
      <c r="F2903" s="26" t="s">
        <v>5658</v>
      </c>
      <c r="G2903" s="1">
        <v>0.36272159363437401</v>
      </c>
      <c r="H2903" s="1">
        <v>0.81540458621301704</v>
      </c>
      <c r="I2903" s="1">
        <f>VLOOKUP(F2903,'[1]SUSMB vs SHAM all proteins sum'!$B$2:$E$3214,2,FALSE)</f>
        <v>0.18732928376547001</v>
      </c>
      <c r="J2903" s="29">
        <f>VLOOKUP(F2903,'[1]SUSMB vs SHAM all proteins sum'!$B$2:$E$3214,3,FALSE)</f>
        <v>0.73415395252314297</v>
      </c>
      <c r="K2903" s="25">
        <f>VLOOKUP($E2903,[1]AllProteinsNorm!$A$1:$Q$3226,4,FALSE)</f>
        <v>172007.56422902699</v>
      </c>
      <c r="L2903" s="1">
        <f>VLOOKUP($E2903,[1]AllProteinsNorm!$A$1:$Q$3226,5,FALSE)</f>
        <v>151713.82137706599</v>
      </c>
      <c r="M2903" s="1">
        <f>VLOOKUP($E2903,[1]AllProteinsNorm!$A$1:$Q$3226,10,FALSE)</f>
        <v>157739.08616283699</v>
      </c>
      <c r="N2903" s="1">
        <f>VLOOKUP($E2903,[1]AllProteinsNorm!$A$1:$Q$3226,11,FALSE)</f>
        <v>111863.689786177</v>
      </c>
      <c r="O2903" s="1">
        <f>VLOOKUP($E2903,[1]AllProteinsNorm!$A$1:$Q$3226,15,FALSE)</f>
        <v>91555.838360242007</v>
      </c>
      <c r="P2903" s="1">
        <f>VLOOKUP($E2903,[1]AllProteinsNorm!$A$1:$Q$3226,6,FALSE)</f>
        <v>143258.853568444</v>
      </c>
      <c r="Q2903" s="1">
        <f>VLOOKUP($E2903,[1]AllProteinsNorm!$A$1:$Q$3226,8,FALSE)</f>
        <v>138607.910270208</v>
      </c>
      <c r="R2903" s="1">
        <f>VLOOKUP($E2903,[1]AllProteinsNorm!$A$1:$Q$3226,13,FALSE)</f>
        <v>151865.23694328801</v>
      </c>
      <c r="S2903" s="1">
        <f>VLOOKUP($E2903,[1]AllProteinsNorm!$A$1:$Q$3226,16,FALSE)</f>
        <v>68787.920435633598</v>
      </c>
      <c r="T2903" s="1">
        <f>VLOOKUP($E2903,[1]AllProteinsNorm!$A$1:$Q$3226,17,FALSE)</f>
        <v>73261.010946878305</v>
      </c>
      <c r="U2903" s="1">
        <f>VLOOKUP($E2903,[1]AllProteinsNorm!$A$1:$Q$3226,3,FALSE)</f>
        <v>52950.081923084603</v>
      </c>
      <c r="V2903" s="1">
        <f>VLOOKUP($E2903,[1]AllProteinsNorm!$A$1:$Q$3226,7,FALSE)</f>
        <v>146497.135118948</v>
      </c>
      <c r="W2903" s="1">
        <f>VLOOKUP($E2903,[1]AllProteinsNorm!$A$1:$Q$3226,9,FALSE)</f>
        <v>121279.93823198399</v>
      </c>
      <c r="X2903" s="1">
        <f>VLOOKUP($E2903,[1]AllProteinsNorm!$A$1:$Q$3226,12,FALSE)</f>
        <v>83354.987365380293</v>
      </c>
      <c r="Y2903" s="29">
        <f>VLOOKUP($E2903,[1]AllProteinsNorm!$A$1:$Q$3226,14,FALSE)</f>
        <v>114658.585330941</v>
      </c>
      <c r="Z2903" s="25">
        <f t="shared" si="338"/>
        <v>1.2557496514008812</v>
      </c>
      <c r="AA2903" s="1">
        <f t="shared" si="338"/>
        <v>1.1075941872723529</v>
      </c>
      <c r="AB2903" s="1">
        <f t="shared" si="338"/>
        <v>1.1515819280920272</v>
      </c>
      <c r="AC2903" s="1">
        <f t="shared" si="338"/>
        <v>0.81666634884945788</v>
      </c>
      <c r="AD2903" s="1">
        <f t="shared" si="338"/>
        <v>0.66840788438528143</v>
      </c>
      <c r="AE2903" s="1">
        <f t="shared" si="338"/>
        <v>1.0458682804735924</v>
      </c>
      <c r="AF2903" s="1">
        <f t="shared" si="338"/>
        <v>1.0119138410184261</v>
      </c>
      <c r="AG2903" s="1">
        <f t="shared" si="338"/>
        <v>1.1086996040332506</v>
      </c>
      <c r="AH2903" s="1">
        <f t="shared" si="338"/>
        <v>0.50218958389890034</v>
      </c>
      <c r="AI2903" s="1">
        <f t="shared" si="338"/>
        <v>0.5348456003674612</v>
      </c>
      <c r="AJ2903" s="1">
        <f t="shared" si="338"/>
        <v>0.38656466774930809</v>
      </c>
      <c r="AK2903" s="1">
        <f t="shared" si="338"/>
        <v>1.0695095136159256</v>
      </c>
      <c r="AL2903" s="1">
        <f t="shared" si="338"/>
        <v>0.88541013204484131</v>
      </c>
      <c r="AM2903" s="1">
        <f t="shared" si="338"/>
        <v>0.60853716983765738</v>
      </c>
      <c r="AN2903" s="29">
        <f t="shared" si="338"/>
        <v>0.83707062073000227</v>
      </c>
      <c r="AO2903" s="1">
        <f t="shared" si="335"/>
        <v>30229.584270833584</v>
      </c>
      <c r="AP2903" s="1">
        <f t="shared" si="336"/>
        <v>36311.208905913765</v>
      </c>
      <c r="AQ2903" s="29">
        <f t="shared" si="337"/>
        <v>32404.326035301809</v>
      </c>
    </row>
    <row r="2904" spans="1:43" x14ac:dyDescent="0.2">
      <c r="A2904" s="26"/>
      <c r="E2904" s="25" t="s">
        <v>5659</v>
      </c>
      <c r="F2904" s="26" t="s">
        <v>5660</v>
      </c>
      <c r="G2904" s="1">
        <v>0.82273147046300998</v>
      </c>
      <c r="H2904" s="1">
        <v>1.0742117906013799</v>
      </c>
      <c r="I2904" s="1">
        <f>VLOOKUP(F2904,'[1]SUSMB vs SHAM all proteins sum'!$B$2:$E$3214,2,FALSE)</f>
        <v>0.90568019180475201</v>
      </c>
      <c r="J2904" s="29">
        <f>VLOOKUP(F2904,'[1]SUSMB vs SHAM all proteins sum'!$B$2:$E$3214,3,FALSE)</f>
        <v>1.03616455698448</v>
      </c>
      <c r="K2904" s="25">
        <f>VLOOKUP($E2904,[1]AllProteinsNorm!$A$1:$Q$3226,4,FALSE)</f>
        <v>193440.48036590801</v>
      </c>
      <c r="L2904" s="1">
        <f>VLOOKUP($E2904,[1]AllProteinsNorm!$A$1:$Q$3226,5,FALSE)</f>
        <v>650500.39178086398</v>
      </c>
      <c r="M2904" s="1">
        <f>VLOOKUP($E2904,[1]AllProteinsNorm!$A$1:$Q$3226,10,FALSE)</f>
        <v>538717.14094125002</v>
      </c>
      <c r="N2904" s="1">
        <f>VLOOKUP($E2904,[1]AllProteinsNorm!$A$1:$Q$3226,11,FALSE)</f>
        <v>585357.41407737602</v>
      </c>
      <c r="O2904" s="1">
        <f>VLOOKUP($E2904,[1]AllProteinsNorm!$A$1:$Q$3226,15,FALSE)</f>
        <v>469269.11855494097</v>
      </c>
      <c r="P2904" s="1">
        <f>VLOOKUP($E2904,[1]AllProteinsNorm!$A$1:$Q$3226,6,FALSE)</f>
        <v>607710.25363096001</v>
      </c>
      <c r="Q2904" s="1">
        <f>VLOOKUP($E2904,[1]AllProteinsNorm!$A$1:$Q$3226,8,FALSE)</f>
        <v>546995.55650166201</v>
      </c>
      <c r="R2904" s="1">
        <f>VLOOKUP($E2904,[1]AllProteinsNorm!$A$1:$Q$3226,13,FALSE)</f>
        <v>622228.27858765505</v>
      </c>
      <c r="S2904" s="1">
        <f>VLOOKUP($E2904,[1]AllProteinsNorm!$A$1:$Q$3226,16,FALSE)</f>
        <v>635026.72766973497</v>
      </c>
      <c r="T2904" s="1">
        <f>VLOOKUP($E2904,[1]AllProteinsNorm!$A$1:$Q$3226,17,FALSE)</f>
        <v>202780.54223233601</v>
      </c>
      <c r="U2904" s="1">
        <f>VLOOKUP($E2904,[1]AllProteinsNorm!$A$1:$Q$3226,3,FALSE)</f>
        <v>522219.82886277197</v>
      </c>
      <c r="V2904" s="1">
        <f>VLOOKUP($E2904,[1]AllProteinsNorm!$A$1:$Q$3226,7,FALSE)</f>
        <v>572257.38021201501</v>
      </c>
      <c r="W2904" s="1">
        <f>VLOOKUP($E2904,[1]AllProteinsNorm!$A$1:$Q$3226,9,FALSE)</f>
        <v>724103.63452023896</v>
      </c>
      <c r="X2904" s="1">
        <f>VLOOKUP($E2904,[1]AllProteinsNorm!$A$1:$Q$3226,12,FALSE)</f>
        <v>232464.29602530299</v>
      </c>
      <c r="Y2904" s="29">
        <f>VLOOKUP($E2904,[1]AllProteinsNorm!$A$1:$Q$3226,14,FALSE)</f>
        <v>442120.58279711899</v>
      </c>
      <c r="Z2904" s="25">
        <f t="shared" si="338"/>
        <v>0.39683606230050728</v>
      </c>
      <c r="AA2904" s="1">
        <f t="shared" si="338"/>
        <v>1.3344777344998278</v>
      </c>
      <c r="AB2904" s="1">
        <f t="shared" si="338"/>
        <v>1.1051584885465893</v>
      </c>
      <c r="AC2904" s="1">
        <f t="shared" si="338"/>
        <v>1.2008393010680944</v>
      </c>
      <c r="AD2904" s="1">
        <f t="shared" si="338"/>
        <v>0.96268841358498125</v>
      </c>
      <c r="AE2904" s="1">
        <f t="shared" si="338"/>
        <v>1.2466953329229586</v>
      </c>
      <c r="AF2904" s="1">
        <f t="shared" si="338"/>
        <v>1.1221413549397401</v>
      </c>
      <c r="AG2904" s="1">
        <f t="shared" si="338"/>
        <v>1.2764785295180945</v>
      </c>
      <c r="AH2904" s="1">
        <f t="shared" si="338"/>
        <v>1.3027340791718125</v>
      </c>
      <c r="AI2904" s="1">
        <f t="shared" si="338"/>
        <v>0.41599685721636631</v>
      </c>
      <c r="AJ2904" s="1">
        <f t="shared" si="338"/>
        <v>1.0713148568962636</v>
      </c>
      <c r="AK2904" s="1">
        <f t="shared" si="338"/>
        <v>1.1739650612745434</v>
      </c>
      <c r="AL2904" s="1">
        <f t="shared" si="338"/>
        <v>1.4854720918649043</v>
      </c>
      <c r="AM2904" s="1">
        <f t="shared" si="338"/>
        <v>0.4768919911987507</v>
      </c>
      <c r="AN2904" s="29">
        <f t="shared" si="338"/>
        <v>0.90699418657014119</v>
      </c>
      <c r="AO2904" s="1">
        <f t="shared" si="335"/>
        <v>158475.07916288276</v>
      </c>
      <c r="AP2904" s="1">
        <f t="shared" si="336"/>
        <v>162903.86155020932</v>
      </c>
      <c r="AQ2904" s="29">
        <f t="shared" si="337"/>
        <v>161773.50040222445</v>
      </c>
    </row>
    <row r="2905" spans="1:43" x14ac:dyDescent="0.2">
      <c r="A2905" s="26"/>
      <c r="E2905" s="25" t="s">
        <v>5661</v>
      </c>
      <c r="F2905" s="26" t="s">
        <v>5662</v>
      </c>
      <c r="G2905" s="1">
        <v>0.76151473879674103</v>
      </c>
      <c r="H2905" s="1">
        <v>0.98012229193268097</v>
      </c>
      <c r="I2905" s="1">
        <f>VLOOKUP(F2905,'[1]SUSMB vs SHAM all proteins sum'!$B$2:$E$3214,2,FALSE)</f>
        <v>0.88097510923587896</v>
      </c>
      <c r="J2905" s="29">
        <f>VLOOKUP(F2905,'[1]SUSMB vs SHAM all proteins sum'!$B$2:$E$3214,3,FALSE)</f>
        <v>1.01169312628418</v>
      </c>
      <c r="K2905" s="25">
        <f>VLOOKUP($E2905,[1]AllProteinsNorm!$A$1:$Q$3226,4,FALSE)</f>
        <v>940800.85333638103</v>
      </c>
      <c r="L2905" s="1">
        <f>VLOOKUP($E2905,[1]AllProteinsNorm!$A$1:$Q$3226,5,FALSE)</f>
        <v>1214924.4575175201</v>
      </c>
      <c r="M2905" s="1">
        <f>VLOOKUP($E2905,[1]AllProteinsNorm!$A$1:$Q$3226,10,FALSE)</f>
        <v>1016962.93899784</v>
      </c>
      <c r="N2905" s="1">
        <f>VLOOKUP($E2905,[1]AllProteinsNorm!$A$1:$Q$3226,11,FALSE)</f>
        <v>1139052.78242848</v>
      </c>
      <c r="O2905" s="1">
        <f>VLOOKUP($E2905,[1]AllProteinsNorm!$A$1:$Q$3226,15,FALSE)</f>
        <v>945867.59376828605</v>
      </c>
      <c r="P2905" s="1">
        <f>VLOOKUP($E2905,[1]AllProteinsNorm!$A$1:$Q$3226,6,FALSE)</f>
        <v>922431.639672091</v>
      </c>
      <c r="Q2905" s="1">
        <f>VLOOKUP($E2905,[1]AllProteinsNorm!$A$1:$Q$3226,8,FALSE)</f>
        <v>1030499.64565115</v>
      </c>
      <c r="R2905" s="1">
        <f>VLOOKUP($E2905,[1]AllProteinsNorm!$A$1:$Q$3226,13,FALSE)</f>
        <v>967291.30300777801</v>
      </c>
      <c r="S2905" s="1">
        <f>VLOOKUP($E2905,[1]AllProteinsNorm!$A$1:$Q$3226,16,FALSE)</f>
        <v>1151784.87480072</v>
      </c>
      <c r="T2905" s="1">
        <f>VLOOKUP($E2905,[1]AllProteinsNorm!$A$1:$Q$3226,17,FALSE)</f>
        <v>1069589.0354362701</v>
      </c>
      <c r="U2905" s="1">
        <f>VLOOKUP($E2905,[1]AllProteinsNorm!$A$1:$Q$3226,3,FALSE)</f>
        <v>950594.74666197796</v>
      </c>
      <c r="V2905" s="1">
        <f>VLOOKUP($E2905,[1]AllProteinsNorm!$A$1:$Q$3226,7,FALSE)</f>
        <v>1010510.3832887301</v>
      </c>
      <c r="W2905" s="1">
        <f>VLOOKUP($E2905,[1]AllProteinsNorm!$A$1:$Q$3226,9,FALSE)</f>
        <v>1195245.94498406</v>
      </c>
      <c r="X2905" s="1">
        <f>VLOOKUP($E2905,[1]AllProteinsNorm!$A$1:$Q$3226,12,FALSE)</f>
        <v>946862.59273844201</v>
      </c>
      <c r="Y2905" s="29">
        <f>VLOOKUP($E2905,[1]AllProteinsNorm!$A$1:$Q$3226,14,FALSE)</f>
        <v>1220927.4760260901</v>
      </c>
      <c r="Z2905" s="25">
        <f t="shared" si="338"/>
        <v>0.89470415187927799</v>
      </c>
      <c r="AA2905" s="1">
        <f t="shared" si="338"/>
        <v>1.1553964396458207</v>
      </c>
      <c r="AB2905" s="1">
        <f t="shared" si="338"/>
        <v>0.96713450099666809</v>
      </c>
      <c r="AC2905" s="1">
        <f t="shared" si="338"/>
        <v>1.0832422717669696</v>
      </c>
      <c r="AD2905" s="1">
        <f t="shared" si="338"/>
        <v>0.89952263571126401</v>
      </c>
      <c r="AE2905" s="1">
        <f t="shared" si="338"/>
        <v>0.87723498008387191</v>
      </c>
      <c r="AF2905" s="1">
        <f t="shared" si="338"/>
        <v>0.98000794557586635</v>
      </c>
      <c r="AG2905" s="1">
        <f t="shared" si="338"/>
        <v>0.9198966410464553</v>
      </c>
      <c r="AH2905" s="1">
        <f t="shared" si="338"/>
        <v>1.0953505259922458</v>
      </c>
      <c r="AI2905" s="1">
        <f t="shared" si="338"/>
        <v>1.0171820608109314</v>
      </c>
      <c r="AJ2905" s="1">
        <f t="shared" si="338"/>
        <v>0.90401817087745295</v>
      </c>
      <c r="AK2905" s="1">
        <f t="shared" si="338"/>
        <v>0.96099810309407296</v>
      </c>
      <c r="AL2905" s="1">
        <f t="shared" si="338"/>
        <v>1.136682121090457</v>
      </c>
      <c r="AM2905" s="1">
        <f t="shared" si="338"/>
        <v>0.9004688824185848</v>
      </c>
      <c r="AN2905" s="29">
        <f t="shared" si="338"/>
        <v>1.1611053264568592</v>
      </c>
      <c r="AO2905" s="1">
        <f t="shared" si="335"/>
        <v>108607.87776857006</v>
      </c>
      <c r="AP2905" s="1">
        <f t="shared" si="336"/>
        <v>79860.260652732279</v>
      </c>
      <c r="AQ2905" s="29">
        <f t="shared" si="337"/>
        <v>119408.00957472582</v>
      </c>
    </row>
    <row r="2906" spans="1:43" x14ac:dyDescent="0.2">
      <c r="A2906" s="26"/>
      <c r="E2906" s="25" t="s">
        <v>5663</v>
      </c>
      <c r="F2906" s="26" t="s">
        <v>5664</v>
      </c>
      <c r="G2906" s="1">
        <v>0.56564781137671705</v>
      </c>
      <c r="H2906" s="1">
        <v>0.71227655273115797</v>
      </c>
      <c r="I2906" s="1">
        <f>VLOOKUP(F2906,'[1]SUSMB vs SHAM all proteins sum'!$B$2:$E$3214,2,FALSE)</f>
        <v>0.18726080882684701</v>
      </c>
      <c r="J2906" s="29">
        <f>VLOOKUP(F2906,'[1]SUSMB vs SHAM all proteins sum'!$B$2:$E$3214,3,FALSE)</f>
        <v>0.535165381115283</v>
      </c>
      <c r="K2906" s="25">
        <f>VLOOKUP($E2906,[1]AllProteinsNorm!$A$1:$Q$3226,4,FALSE)</f>
        <v>38572.059037071398</v>
      </c>
      <c r="L2906" s="1">
        <f>VLOOKUP($E2906,[1]AllProteinsNorm!$A$1:$Q$3226,5,FALSE)</f>
        <v>30202.909977399198</v>
      </c>
      <c r="M2906" s="1">
        <f>VLOOKUP($E2906,[1]AllProteinsNorm!$A$1:$Q$3226,10,FALSE)</f>
        <v>42945.1703748789</v>
      </c>
      <c r="N2906" s="1">
        <f>VLOOKUP($E2906,[1]AllProteinsNorm!$A$1:$Q$3226,11,FALSE)</f>
        <v>10837.4151992446</v>
      </c>
      <c r="O2906" s="1">
        <f>VLOOKUP($E2906,[1]AllProteinsNorm!$A$1:$Q$3226,15,FALSE)</f>
        <v>28184.487665036198</v>
      </c>
      <c r="P2906" s="1">
        <f>VLOOKUP($E2906,[1]AllProteinsNorm!$A$1:$Q$3226,6,FALSE)</f>
        <v>5803.5025845785003</v>
      </c>
      <c r="Q2906" s="1">
        <f>VLOOKUP($E2906,[1]AllProteinsNorm!$A$1:$Q$3226,8,FALSE)</f>
        <v>58775.234767697897</v>
      </c>
      <c r="R2906" s="1">
        <f>VLOOKUP($E2906,[1]AllProteinsNorm!$A$1:$Q$3226,13,FALSE)</f>
        <v>5509.5003110983998</v>
      </c>
      <c r="S2906" s="1">
        <f>VLOOKUP($E2906,[1]AllProteinsNorm!$A$1:$Q$3226,16,FALSE)</f>
        <v>36384.256037910498</v>
      </c>
      <c r="T2906" s="1">
        <f>VLOOKUP($E2906,[1]AllProteinsNorm!$A$1:$Q$3226,17,FALSE)</f>
        <v>40973.661273047597</v>
      </c>
      <c r="U2906" s="1">
        <f>VLOOKUP($E2906,[1]AllProteinsNorm!$A$1:$Q$3226,3,FALSE)</f>
        <v>15233.8848442749</v>
      </c>
      <c r="V2906" s="1">
        <f>VLOOKUP($E2906,[1]AllProteinsNorm!$A$1:$Q$3226,7,FALSE)</f>
        <v>5910.75690573868</v>
      </c>
      <c r="W2906" s="1">
        <f>VLOOKUP($E2906,[1]AllProteinsNorm!$A$1:$Q$3226,9,FALSE)</f>
        <v>11075.836542138</v>
      </c>
      <c r="X2906" s="1">
        <f>VLOOKUP($E2906,[1]AllProteinsNorm!$A$1:$Q$3226,12,FALSE)</f>
        <v>12727.6259693024</v>
      </c>
      <c r="Y2906" s="29">
        <f>VLOOKUP($E2906,[1]AllProteinsNorm!$A$1:$Q$3226,14,FALSE)</f>
        <v>52848.680572514699</v>
      </c>
      <c r="Z2906" s="25">
        <f t="shared" si="338"/>
        <v>1.2794061451075529</v>
      </c>
      <c r="AA2906" s="1">
        <f t="shared" si="338"/>
        <v>1.0018077745882412</v>
      </c>
      <c r="AB2906" s="1">
        <f t="shared" si="338"/>
        <v>1.4244589542783861</v>
      </c>
      <c r="AC2906" s="1">
        <f t="shared" si="338"/>
        <v>0.35946889922753467</v>
      </c>
      <c r="AD2906" s="1">
        <f t="shared" si="338"/>
        <v>0.93485822679828512</v>
      </c>
      <c r="AE2906" s="1">
        <f t="shared" si="338"/>
        <v>0.19249780943042569</v>
      </c>
      <c r="AF2906" s="1">
        <f t="shared" si="338"/>
        <v>1.9495302667057512</v>
      </c>
      <c r="AG2906" s="1">
        <f t="shared" si="338"/>
        <v>0.18274597546676516</v>
      </c>
      <c r="AH2906" s="1">
        <f t="shared" si="338"/>
        <v>1.2068383675170178</v>
      </c>
      <c r="AI2906" s="1">
        <f t="shared" si="338"/>
        <v>1.3590654823459125</v>
      </c>
      <c r="AJ2906" s="1">
        <f t="shared" si="338"/>
        <v>0.50529648585506093</v>
      </c>
      <c r="AK2906" s="1">
        <f t="shared" si="338"/>
        <v>0.19605535447747099</v>
      </c>
      <c r="AL2906" s="1">
        <f t="shared" si="338"/>
        <v>0.36737715558816714</v>
      </c>
      <c r="AM2906" s="1">
        <f t="shared" si="338"/>
        <v>0.42216576673041201</v>
      </c>
      <c r="AN2906" s="29">
        <f t="shared" si="338"/>
        <v>1.7529509280362012</v>
      </c>
      <c r="AO2906" s="1">
        <f t="shared" si="335"/>
        <v>11058.837376251817</v>
      </c>
      <c r="AP2906" s="1">
        <f t="shared" si="336"/>
        <v>20847.756426689535</v>
      </c>
      <c r="AQ2906" s="29">
        <f t="shared" si="337"/>
        <v>16922.267732507757</v>
      </c>
    </row>
    <row r="2907" spans="1:43" x14ac:dyDescent="0.2">
      <c r="A2907" s="26"/>
      <c r="E2907" s="25" t="s">
        <v>5665</v>
      </c>
      <c r="F2907" s="26" t="s">
        <v>5666</v>
      </c>
      <c r="G2907" s="1">
        <v>0.76374662295527296</v>
      </c>
      <c r="H2907" s="1">
        <v>0.98313193659637399</v>
      </c>
      <c r="I2907" s="1">
        <f>VLOOKUP(F2907,'[1]SUSMB vs SHAM all proteins sum'!$B$2:$E$3214,2,FALSE)</f>
        <v>0.88510685004212797</v>
      </c>
      <c r="J2907" s="29">
        <f>VLOOKUP(F2907,'[1]SUSMB vs SHAM all proteins sum'!$B$2:$E$3214,3,FALSE)</f>
        <v>0.99155944765547599</v>
      </c>
      <c r="K2907" s="25">
        <f>VLOOKUP($E2907,[1]AllProteinsNorm!$A$1:$Q$3226,4,FALSE)</f>
        <v>1431084.1534955001</v>
      </c>
      <c r="L2907" s="1">
        <f>VLOOKUP($E2907,[1]AllProteinsNorm!$A$1:$Q$3226,5,FALSE)</f>
        <v>1377575.1581876001</v>
      </c>
      <c r="M2907" s="1">
        <f>VLOOKUP($E2907,[1]AllProteinsNorm!$A$1:$Q$3226,10,FALSE)</f>
        <v>1645897.7988771</v>
      </c>
      <c r="N2907" s="1">
        <f>VLOOKUP($E2907,[1]AllProteinsNorm!$A$1:$Q$3226,11,FALSE)</f>
        <v>1715518.8075462</v>
      </c>
      <c r="O2907" s="1">
        <f>VLOOKUP($E2907,[1]AllProteinsNorm!$A$1:$Q$3226,15,FALSE)</f>
        <v>1782545.33722172</v>
      </c>
      <c r="P2907" s="1">
        <f>VLOOKUP($E2907,[1]AllProteinsNorm!$A$1:$Q$3226,6,FALSE)</f>
        <v>1626067.0767273901</v>
      </c>
      <c r="Q2907" s="1">
        <f>VLOOKUP($E2907,[1]AllProteinsNorm!$A$1:$Q$3226,8,FALSE)</f>
        <v>1584233.16419387</v>
      </c>
      <c r="R2907" s="1">
        <f>VLOOKUP($E2907,[1]AllProteinsNorm!$A$1:$Q$3226,13,FALSE)</f>
        <v>1460601.7226259599</v>
      </c>
      <c r="S2907" s="1">
        <f>VLOOKUP($E2907,[1]AllProteinsNorm!$A$1:$Q$3226,16,FALSE)</f>
        <v>1507843.42263743</v>
      </c>
      <c r="T2907" s="1">
        <f>VLOOKUP($E2907,[1]AllProteinsNorm!$A$1:$Q$3226,17,FALSE)</f>
        <v>1606322.77607886</v>
      </c>
      <c r="U2907" s="1">
        <f>VLOOKUP($E2907,[1]AllProteinsNorm!$A$1:$Q$3226,3,FALSE)</f>
        <v>1534481.8114219699</v>
      </c>
      <c r="V2907" s="1">
        <f>VLOOKUP($E2907,[1]AllProteinsNorm!$A$1:$Q$3226,7,FALSE)</f>
        <v>1498813.00693778</v>
      </c>
      <c r="W2907" s="1">
        <f>VLOOKUP($E2907,[1]AllProteinsNorm!$A$1:$Q$3226,9,FALSE)</f>
        <v>1489858.12103374</v>
      </c>
      <c r="X2907" s="1">
        <f>VLOOKUP($E2907,[1]AllProteinsNorm!$A$1:$Q$3226,12,FALSE)</f>
        <v>1693402.8669332899</v>
      </c>
      <c r="Y2907" s="29">
        <f>VLOOKUP($E2907,[1]AllProteinsNorm!$A$1:$Q$3226,14,FALSE)</f>
        <v>1639074.8659206899</v>
      </c>
      <c r="Z2907" s="25">
        <f t="shared" si="338"/>
        <v>0.89975626120551011</v>
      </c>
      <c r="AA2907" s="1">
        <f t="shared" si="338"/>
        <v>0.86611389751815993</v>
      </c>
      <c r="AB2907" s="1">
        <f t="shared" si="338"/>
        <v>1.0348146516938528</v>
      </c>
      <c r="AC2907" s="1">
        <f t="shared" si="338"/>
        <v>1.0785870170774394</v>
      </c>
      <c r="AD2907" s="1">
        <f t="shared" si="338"/>
        <v>1.1207281725050373</v>
      </c>
      <c r="AE2907" s="1">
        <f t="shared" si="338"/>
        <v>1.0223466103317524</v>
      </c>
      <c r="AF2907" s="1">
        <f t="shared" si="338"/>
        <v>0.99604464574020846</v>
      </c>
      <c r="AG2907" s="1">
        <f t="shared" si="338"/>
        <v>0.91831465106387511</v>
      </c>
      <c r="AH2907" s="1">
        <f t="shared" si="338"/>
        <v>0.94801661881433152</v>
      </c>
      <c r="AI2907" s="1">
        <f t="shared" si="338"/>
        <v>1.0099329041997638</v>
      </c>
      <c r="AJ2907" s="1">
        <f t="shared" si="338"/>
        <v>0.96476480028134948</v>
      </c>
      <c r="AK2907" s="1">
        <f t="shared" si="338"/>
        <v>0.94233898410137462</v>
      </c>
      <c r="AL2907" s="1">
        <f t="shared" si="338"/>
        <v>0.93670883674710426</v>
      </c>
      <c r="AM2907" s="1">
        <f t="shared" si="338"/>
        <v>1.0646822051274847</v>
      </c>
      <c r="AN2907" s="29">
        <f t="shared" si="338"/>
        <v>1.0305249132935494</v>
      </c>
      <c r="AO2907" s="1">
        <f t="shared" si="335"/>
        <v>158953.09204058693</v>
      </c>
      <c r="AP2907" s="1">
        <f t="shared" si="336"/>
        <v>62695.515962895952</v>
      </c>
      <c r="AQ2907" s="29">
        <f t="shared" si="337"/>
        <v>80926.033191640629</v>
      </c>
    </row>
    <row r="2908" spans="1:43" x14ac:dyDescent="0.2">
      <c r="A2908" s="26"/>
      <c r="E2908" s="25" t="s">
        <v>5667</v>
      </c>
      <c r="F2908" s="26" t="s">
        <v>5668</v>
      </c>
      <c r="G2908" s="1">
        <v>0.31521752794556002</v>
      </c>
      <c r="H2908" s="43">
        <v>1.8352329043553901</v>
      </c>
      <c r="I2908" s="1">
        <f>VLOOKUP(F2908,'[1]SUSMB vs SHAM all proteins sum'!$B$2:$E$3214,2,FALSE)</f>
        <v>0.28895194205325198</v>
      </c>
      <c r="J2908" s="29">
        <f>VLOOKUP(F2908,'[1]SUSMB vs SHAM all proteins sum'!$B$2:$E$3214,3,FALSE)</f>
        <v>1.9666537840968401</v>
      </c>
      <c r="K2908" s="25">
        <f>VLOOKUP($E2908,[1]AllProteinsNorm!$A$1:$Q$3226,4,FALSE)</f>
        <v>44355.703999687401</v>
      </c>
      <c r="L2908" s="1">
        <f>VLOOKUP($E2908,[1]AllProteinsNorm!$A$1:$Q$3226,5,FALSE)</f>
        <v>11210.403638461001</v>
      </c>
      <c r="M2908" s="1">
        <f>VLOOKUP($E2908,[1]AllProteinsNorm!$A$1:$Q$3226,10,FALSE)</f>
        <v>41632.137104691603</v>
      </c>
      <c r="N2908" s="1">
        <f>VLOOKUP($E2908,[1]AllProteinsNorm!$A$1:$Q$3226,11,FALSE)</f>
        <v>5092.5838264661097</v>
      </c>
      <c r="O2908" s="1">
        <f>VLOOKUP($E2908,[1]AllProteinsNorm!$A$1:$Q$3226,15,FALSE)</f>
        <v>107972.486079925</v>
      </c>
      <c r="P2908" s="1">
        <f>VLOOKUP($E2908,[1]AllProteinsNorm!$A$1:$Q$3226,6,FALSE)</f>
        <v>50262.769018128303</v>
      </c>
      <c r="Q2908" s="1">
        <f>VLOOKUP($E2908,[1]AllProteinsNorm!$A$1:$Q$3226,8,FALSE)</f>
        <v>66926.366240355201</v>
      </c>
      <c r="R2908" s="1">
        <f>VLOOKUP($E2908,[1]AllProteinsNorm!$A$1:$Q$3226,13,FALSE)</f>
        <v>49114.8767599079</v>
      </c>
      <c r="S2908" s="1">
        <f>VLOOKUP($E2908,[1]AllProteinsNorm!$A$1:$Q$3226,16,FALSE)</f>
        <v>25733.437062477598</v>
      </c>
      <c r="T2908" s="1">
        <f>VLOOKUP($E2908,[1]AllProteinsNorm!$A$1:$Q$3226,17,FALSE)</f>
        <v>55738.097922659901</v>
      </c>
      <c r="U2908" s="1">
        <f>VLOOKUP($E2908,[1]AllProteinsNorm!$A$1:$Q$3226,3,FALSE)</f>
        <v>54612.939401056399</v>
      </c>
      <c r="V2908" s="1">
        <f>VLOOKUP($E2908,[1]AllProteinsNorm!$A$1:$Q$3226,7,FALSE)</f>
        <v>51734.153421073599</v>
      </c>
      <c r="W2908" s="1">
        <f>VLOOKUP($E2908,[1]AllProteinsNorm!$A$1:$Q$3226,9,FALSE)</f>
        <v>25110.858603578901</v>
      </c>
      <c r="X2908" s="1">
        <f>VLOOKUP($E2908,[1]AllProteinsNorm!$A$1:$Q$3226,12,FALSE)</f>
        <v>113785.028428611</v>
      </c>
      <c r="Y2908" s="29">
        <f>VLOOKUP($E2908,[1]AllProteinsNorm!$A$1:$Q$3226,14,FALSE)</f>
        <v>41483.051547279298</v>
      </c>
      <c r="Z2908" s="25">
        <f t="shared" si="338"/>
        <v>1.0547656416832198</v>
      </c>
      <c r="AA2908" s="1">
        <f t="shared" si="338"/>
        <v>0.26658011306353185</v>
      </c>
      <c r="AB2908" s="1">
        <f t="shared" si="338"/>
        <v>0.99000001912230495</v>
      </c>
      <c r="AC2908" s="1">
        <f t="shared" si="338"/>
        <v>0.12110015089797625</v>
      </c>
      <c r="AD2908" s="1">
        <f t="shared" si="338"/>
        <v>2.5675540752329673</v>
      </c>
      <c r="AE2908" s="1">
        <f t="shared" si="338"/>
        <v>1.1952339166244592</v>
      </c>
      <c r="AF2908" s="1">
        <f t="shared" si="338"/>
        <v>1.5914893749298158</v>
      </c>
      <c r="AG2908" s="1">
        <f t="shared" si="338"/>
        <v>1.1679373751394322</v>
      </c>
      <c r="AH2908" s="1">
        <f t="shared" si="338"/>
        <v>0.61193359158745908</v>
      </c>
      <c r="AI2908" s="1">
        <f t="shared" si="338"/>
        <v>1.3254356333068424</v>
      </c>
      <c r="AJ2908" s="1">
        <f t="shared" si="338"/>
        <v>1.2986796934159364</v>
      </c>
      <c r="AK2908" s="1">
        <f t="shared" si="338"/>
        <v>1.2302230065044488</v>
      </c>
      <c r="AL2908" s="1">
        <f t="shared" si="338"/>
        <v>0.59712885829536522</v>
      </c>
      <c r="AM2908" s="1">
        <f t="shared" si="338"/>
        <v>2.7057746287894138</v>
      </c>
      <c r="AN2908" s="29">
        <f t="shared" si="338"/>
        <v>0.9864548082598914</v>
      </c>
      <c r="AO2908" s="1">
        <f t="shared" si="335"/>
        <v>36519.026081761302</v>
      </c>
      <c r="AP2908" s="1">
        <f t="shared" si="336"/>
        <v>13477.066232335159</v>
      </c>
      <c r="AQ2908" s="29">
        <f t="shared" si="337"/>
        <v>30050.170859878486</v>
      </c>
    </row>
    <row r="2909" spans="1:43" x14ac:dyDescent="0.2">
      <c r="A2909" s="26"/>
      <c r="E2909" s="25" t="s">
        <v>5669</v>
      </c>
      <c r="F2909" s="26" t="s">
        <v>5670</v>
      </c>
      <c r="G2909" s="1">
        <v>0.44893102688484499</v>
      </c>
      <c r="H2909" s="1">
        <v>0.82117984751043405</v>
      </c>
      <c r="I2909" s="1">
        <f>VLOOKUP(F2909,'[1]SUSMB vs SHAM all proteins sum'!$B$2:$E$3214,2,FALSE)</f>
        <v>0.45432253145402302</v>
      </c>
      <c r="J2909" s="29">
        <f>VLOOKUP(F2909,'[1]SUSMB vs SHAM all proteins sum'!$B$2:$E$3214,3,FALSE)</f>
        <v>0.83263148872688397</v>
      </c>
      <c r="K2909" s="25">
        <f>VLOOKUP($E2909,[1]AllProteinsNorm!$A$1:$Q$3226,4,FALSE)</f>
        <v>52435.146216063898</v>
      </c>
      <c r="L2909" s="1">
        <f>VLOOKUP($E2909,[1]AllProteinsNorm!$A$1:$Q$3226,5,FALSE)</f>
        <v>34746.866551922401</v>
      </c>
      <c r="M2909" s="1">
        <f>VLOOKUP($E2909,[1]AllProteinsNorm!$A$1:$Q$3226,10,FALSE)</f>
        <v>39612.687674192901</v>
      </c>
      <c r="N2909" s="1">
        <f>VLOOKUP($E2909,[1]AllProteinsNorm!$A$1:$Q$3226,11,FALSE)</f>
        <v>43975.972383385102</v>
      </c>
      <c r="O2909" s="1">
        <f>VLOOKUP($E2909,[1]AllProteinsNorm!$A$1:$Q$3226,15,FALSE)</f>
        <v>40170.583862449697</v>
      </c>
      <c r="P2909" s="1">
        <f>VLOOKUP($E2909,[1]AllProteinsNorm!$A$1:$Q$3226,6,FALSE)</f>
        <v>39712.195001748798</v>
      </c>
      <c r="Q2909" s="1">
        <f>VLOOKUP($E2909,[1]AllProteinsNorm!$A$1:$Q$3226,8,FALSE)</f>
        <v>46638.701383719403</v>
      </c>
      <c r="R2909" s="1">
        <f>VLOOKUP($E2909,[1]AllProteinsNorm!$A$1:$Q$3226,13,FALSE)</f>
        <v>13585.4401487621</v>
      </c>
      <c r="S2909" s="1">
        <f>VLOOKUP($E2909,[1]AllProteinsNorm!$A$1:$Q$3226,16,FALSE)</f>
        <v>50591.998659892197</v>
      </c>
      <c r="T2909" s="1">
        <f>VLOOKUP($E2909,[1]AllProteinsNorm!$A$1:$Q$3226,17,FALSE)</f>
        <v>37399.134955705202</v>
      </c>
      <c r="U2909" s="1">
        <f>VLOOKUP($E2909,[1]AllProteinsNorm!$A$1:$Q$3226,3,FALSE)</f>
        <v>15511.765733013401</v>
      </c>
      <c r="V2909" s="1">
        <f>VLOOKUP($E2909,[1]AllProteinsNorm!$A$1:$Q$3226,7,FALSE)</f>
        <v>49802.736045022597</v>
      </c>
      <c r="W2909" s="1">
        <f>VLOOKUP($E2909,[1]AllProteinsNorm!$A$1:$Q$3226,9,FALSE)</f>
        <v>36700.678421682001</v>
      </c>
      <c r="X2909" s="1">
        <f>VLOOKUP($E2909,[1]AllProteinsNorm!$A$1:$Q$3226,12,FALSE)</f>
        <v>32878.160732604301</v>
      </c>
      <c r="Y2909" s="29">
        <f>VLOOKUP($E2909,[1]AllProteinsNorm!$A$1:$Q$3226,14,FALSE)</f>
        <v>54734.876707083102</v>
      </c>
      <c r="Z2909" s="25">
        <f t="shared" si="338"/>
        <v>1.242885034424926</v>
      </c>
      <c r="AA2909" s="1">
        <f t="shared" si="338"/>
        <v>0.82361476122505639</v>
      </c>
      <c r="AB2909" s="1">
        <f t="shared" si="338"/>
        <v>0.93895068930922287</v>
      </c>
      <c r="AC2909" s="1">
        <f t="shared" si="338"/>
        <v>1.0423748552997949</v>
      </c>
      <c r="AD2909" s="1">
        <f t="shared" si="338"/>
        <v>0.95217465974099891</v>
      </c>
      <c r="AE2909" s="1">
        <f t="shared" si="338"/>
        <v>0.94130933951161244</v>
      </c>
      <c r="AF2909" s="1">
        <f t="shared" si="338"/>
        <v>1.1054902705140059</v>
      </c>
      <c r="AG2909" s="1">
        <f t="shared" si="338"/>
        <v>0.32201951296931952</v>
      </c>
      <c r="AH2909" s="1">
        <f t="shared" si="338"/>
        <v>1.1991963889434556</v>
      </c>
      <c r="AI2909" s="1">
        <f t="shared" si="338"/>
        <v>0.88648222597391657</v>
      </c>
      <c r="AJ2909" s="1">
        <f t="shared" si="338"/>
        <v>0.36767975067000724</v>
      </c>
      <c r="AK2909" s="1">
        <f t="shared" si="338"/>
        <v>1.1804882749580314</v>
      </c>
      <c r="AL2909" s="1">
        <f t="shared" si="338"/>
        <v>0.86992651409019939</v>
      </c>
      <c r="AM2909" s="1">
        <f t="shared" si="338"/>
        <v>0.77932030103602967</v>
      </c>
      <c r="AN2909" s="29">
        <f t="shared" si="338"/>
        <v>1.2973961937668026</v>
      </c>
      <c r="AO2909" s="1">
        <f t="shared" si="335"/>
        <v>5903.7872411001981</v>
      </c>
      <c r="AP2909" s="1">
        <f t="shared" si="336"/>
        <v>12897.208218114321</v>
      </c>
      <c r="AQ2909" s="29">
        <f t="shared" si="337"/>
        <v>13805.616151529102</v>
      </c>
    </row>
    <row r="2910" spans="1:43" x14ac:dyDescent="0.2">
      <c r="A2910" s="26"/>
      <c r="E2910" s="25" t="s">
        <v>5671</v>
      </c>
      <c r="F2910" s="26" t="s">
        <v>5672</v>
      </c>
      <c r="G2910" s="43">
        <v>1.8503753365847701E-2</v>
      </c>
      <c r="H2910" s="1">
        <v>0.76469304222808099</v>
      </c>
      <c r="I2910" s="1">
        <f>VLOOKUP(F2910,'[1]SUSMB vs SHAM all proteins sum'!$B$2:$E$3214,2,FALSE)</f>
        <v>0.79796220405264096</v>
      </c>
      <c r="J2910" s="29">
        <f>VLOOKUP(F2910,'[1]SUSMB vs SHAM all proteins sum'!$B$2:$E$3214,3,FALSE)</f>
        <v>0.95190240370770396</v>
      </c>
      <c r="K2910" s="25">
        <f>VLOOKUP($E2910,[1]AllProteinsNorm!$A$1:$Q$3226,4,FALSE)</f>
        <v>89255.355227265798</v>
      </c>
      <c r="L2910" s="1">
        <f>VLOOKUP($E2910,[1]AllProteinsNorm!$A$1:$Q$3226,5,FALSE)</f>
        <v>74223.053951136098</v>
      </c>
      <c r="M2910" s="1">
        <f>VLOOKUP($E2910,[1]AllProteinsNorm!$A$1:$Q$3226,10,FALSE)</f>
        <v>92412.703155425901</v>
      </c>
      <c r="N2910" s="1">
        <f>VLOOKUP($E2910,[1]AllProteinsNorm!$A$1:$Q$3226,11,FALSE)</f>
        <v>82630.160903137294</v>
      </c>
      <c r="O2910" s="1">
        <f>VLOOKUP($E2910,[1]AllProteinsNorm!$A$1:$Q$3226,15,FALSE)</f>
        <v>82698.291065550497</v>
      </c>
      <c r="P2910" s="1">
        <f>VLOOKUP($E2910,[1]AllProteinsNorm!$A$1:$Q$3226,6,FALSE)</f>
        <v>72542.842973322098</v>
      </c>
      <c r="Q2910" s="1">
        <f>VLOOKUP($E2910,[1]AllProteinsNorm!$A$1:$Q$3226,8,FALSE)</f>
        <v>51967.0735357952</v>
      </c>
      <c r="R2910" s="1">
        <f>VLOOKUP($E2910,[1]AllProteinsNorm!$A$1:$Q$3226,13,FALSE)</f>
        <v>65175.380814064301</v>
      </c>
      <c r="S2910" s="1">
        <f>VLOOKUP($E2910,[1]AllProteinsNorm!$A$1:$Q$3226,16,FALSE)</f>
        <v>80906.905144963006</v>
      </c>
      <c r="T2910" s="1">
        <f>VLOOKUP($E2910,[1]AllProteinsNorm!$A$1:$Q$3226,17,FALSE)</f>
        <v>55027.9842827389</v>
      </c>
      <c r="U2910" s="1">
        <f>VLOOKUP($E2910,[1]AllProteinsNorm!$A$1:$Q$3226,3,FALSE)</f>
        <v>138739.09272133099</v>
      </c>
      <c r="V2910" s="1">
        <f>VLOOKUP($E2910,[1]AllProteinsNorm!$A$1:$Q$3226,7,FALSE)</f>
        <v>91206.937954795794</v>
      </c>
      <c r="W2910" s="1">
        <f>VLOOKUP($E2910,[1]AllProteinsNorm!$A$1:$Q$3226,9,FALSE)</f>
        <v>46338.700596988099</v>
      </c>
      <c r="X2910" s="1">
        <f>VLOOKUP($E2910,[1]AllProteinsNorm!$A$1:$Q$3226,12,FALSE)</f>
        <v>65155.827364039404</v>
      </c>
      <c r="Y2910" s="29">
        <f>VLOOKUP($E2910,[1]AllProteinsNorm!$A$1:$Q$3226,14,FALSE)</f>
        <v>85581.163450638807</v>
      </c>
      <c r="Z2910" s="25">
        <f t="shared" si="338"/>
        <v>1.0594872934625077</v>
      </c>
      <c r="AA2910" s="1">
        <f t="shared" si="338"/>
        <v>0.881049460203015</v>
      </c>
      <c r="AB2910" s="1">
        <f t="shared" si="338"/>
        <v>1.0969659411291737</v>
      </c>
      <c r="AC2910" s="1">
        <f t="shared" si="338"/>
        <v>0.98084429007899976</v>
      </c>
      <c r="AD2910" s="1">
        <f t="shared" si="338"/>
        <v>0.98165301512630398</v>
      </c>
      <c r="AE2910" s="1">
        <f t="shared" si="338"/>
        <v>0.86110486218088589</v>
      </c>
      <c r="AF2910" s="1">
        <f t="shared" si="338"/>
        <v>0.61686443294539117</v>
      </c>
      <c r="AG2910" s="1">
        <f t="shared" si="338"/>
        <v>0.77365092148540393</v>
      </c>
      <c r="AH2910" s="1">
        <f t="shared" si="338"/>
        <v>0.96038873786565737</v>
      </c>
      <c r="AI2910" s="1">
        <f t="shared" si="338"/>
        <v>0.65319834293378598</v>
      </c>
      <c r="AJ2910" s="1">
        <f t="shared" si="338"/>
        <v>1.6468737978857269</v>
      </c>
      <c r="AK2910" s="1">
        <f t="shared" si="338"/>
        <v>1.0826531538940094</v>
      </c>
      <c r="AL2910" s="1">
        <f t="shared" si="338"/>
        <v>0.55005399231299856</v>
      </c>
      <c r="AM2910" s="1">
        <f t="shared" si="338"/>
        <v>0.77341881628799602</v>
      </c>
      <c r="AN2910" s="29">
        <f t="shared" si="338"/>
        <v>1.0158735574444411</v>
      </c>
      <c r="AO2910" s="1">
        <f t="shared" si="335"/>
        <v>6280.9942663910069</v>
      </c>
      <c r="AP2910" s="1">
        <f t="shared" si="336"/>
        <v>10762.678228084986</v>
      </c>
      <c r="AQ2910" s="29">
        <f t="shared" si="337"/>
        <v>31030.384152755592</v>
      </c>
    </row>
    <row r="2911" spans="1:43" x14ac:dyDescent="0.2">
      <c r="A2911" s="26"/>
      <c r="E2911" s="25" t="s">
        <v>5673</v>
      </c>
      <c r="F2911" s="26" t="s">
        <v>5674</v>
      </c>
      <c r="G2911" s="1">
        <v>0.52034303553830397</v>
      </c>
      <c r="H2911" s="1">
        <v>0.83070496715250997</v>
      </c>
      <c r="I2911" s="1">
        <f>VLOOKUP(F2911,'[1]SUSMB vs SHAM all proteins sum'!$B$2:$E$3214,2,FALSE)</f>
        <v>0.22599376653803899</v>
      </c>
      <c r="J2911" s="29">
        <f>VLOOKUP(F2911,'[1]SUSMB vs SHAM all proteins sum'!$B$2:$E$3214,3,FALSE)</f>
        <v>1.5615608733391599</v>
      </c>
      <c r="K2911" s="25">
        <f>VLOOKUP($E2911,[1]AllProteinsNorm!$A$1:$Q$3226,4,FALSE)</f>
        <v>9489.2395843365703</v>
      </c>
      <c r="L2911" s="1">
        <f>VLOOKUP($E2911,[1]AllProteinsNorm!$A$1:$Q$3226,5,FALSE)</f>
        <v>6403.09263609154</v>
      </c>
      <c r="M2911" s="1">
        <f>VLOOKUP($E2911,[1]AllProteinsNorm!$A$1:$Q$3226,10,FALSE)</f>
        <v>5107.7141683795098</v>
      </c>
      <c r="N2911" s="1">
        <f>VLOOKUP($E2911,[1]AllProteinsNorm!$A$1:$Q$3226,11,FALSE)</f>
        <v>4967.4309915710601</v>
      </c>
      <c r="O2911" s="1">
        <f>VLOOKUP($E2911,[1]AllProteinsNorm!$A$1:$Q$3226,15,FALSE)</f>
        <v>3663.6227103547199</v>
      </c>
      <c r="P2911" s="1">
        <f>VLOOKUP($E2911,[1]AllProteinsNorm!$A$1:$Q$3226,6,FALSE)</f>
        <v>3447.1070085380102</v>
      </c>
      <c r="Q2911" s="1">
        <f>VLOOKUP($E2911,[1]AllProteinsNorm!$A$1:$Q$3226,8,FALSE)</f>
        <v>4823.45974799342</v>
      </c>
      <c r="R2911" s="1">
        <f>VLOOKUP($E2911,[1]AllProteinsNorm!$A$1:$Q$3226,13,FALSE)</f>
        <v>10718.6338168892</v>
      </c>
      <c r="S2911" s="1">
        <f>VLOOKUP($E2911,[1]AllProteinsNorm!$A$1:$Q$3226,16,FALSE)</f>
        <v>2875.01499377765</v>
      </c>
      <c r="T2911" s="1">
        <f>VLOOKUP($E2911,[1]AllProteinsNorm!$A$1:$Q$3226,17,FALSE)</f>
        <v>4360.4512145525396</v>
      </c>
      <c r="U2911" s="1">
        <f>VLOOKUP($E2911,[1]AllProteinsNorm!$A$1:$Q$3226,3,FALSE)</f>
        <v>9329.3417755979008</v>
      </c>
      <c r="V2911" s="1">
        <f>VLOOKUP($E2911,[1]AllProteinsNorm!$A$1:$Q$3226,7,FALSE)</f>
        <v>7880.6543200610904</v>
      </c>
      <c r="W2911" s="1">
        <f>VLOOKUP($E2911,[1]AllProteinsNorm!$A$1:$Q$3226,9,FALSE)</f>
        <v>5602.2296185288897</v>
      </c>
      <c r="X2911" s="1">
        <f>VLOOKUP($E2911,[1]AllProteinsNorm!$A$1:$Q$3226,12,FALSE)</f>
        <v>26569.320556092</v>
      </c>
      <c r="Y2911" s="29">
        <f>VLOOKUP($E2911,[1]AllProteinsNorm!$A$1:$Q$3226,14,FALSE)</f>
        <v>4792.1491451247002</v>
      </c>
      <c r="Z2911" s="25">
        <f t="shared" si="338"/>
        <v>1.6012297139288731</v>
      </c>
      <c r="AA2911" s="1">
        <f t="shared" si="338"/>
        <v>1.080468260794339</v>
      </c>
      <c r="AB2911" s="1">
        <f t="shared" si="338"/>
        <v>0.86188399228161905</v>
      </c>
      <c r="AC2911" s="1">
        <f t="shared" si="338"/>
        <v>0.83821238097139283</v>
      </c>
      <c r="AD2911" s="1">
        <f t="shared" si="338"/>
        <v>0.61820565202377564</v>
      </c>
      <c r="AE2911" s="1">
        <f t="shared" si="338"/>
        <v>0.581670440513957</v>
      </c>
      <c r="AF2911" s="1">
        <f t="shared" si="338"/>
        <v>0.81391843927891672</v>
      </c>
      <c r="AG2911" s="1">
        <f t="shared" si="338"/>
        <v>1.8086796953315381</v>
      </c>
      <c r="AH2911" s="1">
        <f t="shared" si="338"/>
        <v>0.48513470390469227</v>
      </c>
      <c r="AI2911" s="1">
        <f t="shared" si="338"/>
        <v>0.73578962664234537</v>
      </c>
      <c r="AJ2911" s="1">
        <f t="shared" si="338"/>
        <v>1.5742482977396248</v>
      </c>
      <c r="AK2911" s="1">
        <f t="shared" si="338"/>
        <v>1.3297944213899815</v>
      </c>
      <c r="AL2911" s="1">
        <f t="shared" si="338"/>
        <v>0.9453293332637499</v>
      </c>
      <c r="AM2911" s="1">
        <f t="shared" si="338"/>
        <v>4.4833503438505611</v>
      </c>
      <c r="AN2911" s="29">
        <f t="shared" si="338"/>
        <v>0.80863503724982511</v>
      </c>
      <c r="AO2911" s="1">
        <f t="shared" si="335"/>
        <v>1981.468683760098</v>
      </c>
      <c r="AP2911" s="1">
        <f t="shared" si="336"/>
        <v>2820.285021608679</v>
      </c>
      <c r="AQ2911" s="29">
        <f t="shared" si="337"/>
        <v>8030.7152910089271</v>
      </c>
    </row>
    <row r="2912" spans="1:43" x14ac:dyDescent="0.2">
      <c r="A2912" s="26"/>
      <c r="E2912" s="25" t="s">
        <v>5675</v>
      </c>
      <c r="F2912" s="26" t="s">
        <v>5676</v>
      </c>
      <c r="G2912" s="1">
        <v>0.23390609266516199</v>
      </c>
      <c r="H2912" s="1">
        <v>1.1236007716293801</v>
      </c>
      <c r="I2912" s="1">
        <f>VLOOKUP(F2912,'[1]SUSMB vs SHAM all proteins sum'!$B$2:$E$3214,2,FALSE)</f>
        <v>0.37606759810562501</v>
      </c>
      <c r="J2912" s="29">
        <f>VLOOKUP(F2912,'[1]SUSMB vs SHAM all proteins sum'!$B$2:$E$3214,3,FALSE)</f>
        <v>1.0838393562745501</v>
      </c>
      <c r="K2912" s="25">
        <f>VLOOKUP($E2912,[1]AllProteinsNorm!$A$1:$Q$3226,4,FALSE)</f>
        <v>393406.42645161401</v>
      </c>
      <c r="L2912" s="1">
        <f>VLOOKUP($E2912,[1]AllProteinsNorm!$A$1:$Q$3226,5,FALSE)</f>
        <v>461065.30505380698</v>
      </c>
      <c r="M2912" s="1">
        <f>VLOOKUP($E2912,[1]AllProteinsNorm!$A$1:$Q$3226,10,FALSE)</f>
        <v>578585.31741138105</v>
      </c>
      <c r="N2912" s="1">
        <f>VLOOKUP($E2912,[1]AllProteinsNorm!$A$1:$Q$3226,11,FALSE)</f>
        <v>440811.47366126801</v>
      </c>
      <c r="O2912" s="1">
        <f>VLOOKUP($E2912,[1]AllProteinsNorm!$A$1:$Q$3226,15,FALSE)</f>
        <v>514035.95111543301</v>
      </c>
      <c r="P2912" s="1">
        <f>VLOOKUP($E2912,[1]AllProteinsNorm!$A$1:$Q$3226,6,FALSE)</f>
        <v>556315.74060097395</v>
      </c>
      <c r="Q2912" s="1">
        <f>VLOOKUP($E2912,[1]AllProteinsNorm!$A$1:$Q$3226,8,FALSE)</f>
        <v>458107.408369157</v>
      </c>
      <c r="R2912" s="1">
        <f>VLOOKUP($E2912,[1]AllProteinsNorm!$A$1:$Q$3226,13,FALSE)</f>
        <v>523045.07080847397</v>
      </c>
      <c r="S2912" s="1">
        <f>VLOOKUP($E2912,[1]AllProteinsNorm!$A$1:$Q$3226,16,FALSE)</f>
        <v>486677.96616964601</v>
      </c>
      <c r="T2912" s="1">
        <f>VLOOKUP($E2912,[1]AllProteinsNorm!$A$1:$Q$3226,17,FALSE)</f>
        <v>656460.15074330894</v>
      </c>
      <c r="U2912" s="1">
        <f>VLOOKUP($E2912,[1]AllProteinsNorm!$A$1:$Q$3226,3,FALSE)</f>
        <v>457781.51357166801</v>
      </c>
      <c r="V2912" s="1">
        <f>VLOOKUP($E2912,[1]AllProteinsNorm!$A$1:$Q$3226,7,FALSE)</f>
        <v>520049.07892628101</v>
      </c>
      <c r="W2912" s="1">
        <f>VLOOKUP($E2912,[1]AllProteinsNorm!$A$1:$Q$3226,9,FALSE)</f>
        <v>448755.85776911897</v>
      </c>
      <c r="X2912" s="1">
        <f>VLOOKUP($E2912,[1]AllProteinsNorm!$A$1:$Q$3226,12,FALSE)</f>
        <v>594594.76632140495</v>
      </c>
      <c r="Y2912" s="29">
        <f>VLOOKUP($E2912,[1]AllProteinsNorm!$A$1:$Q$3226,14,FALSE)</f>
        <v>559897.43217708403</v>
      </c>
      <c r="Z2912" s="25">
        <f t="shared" si="338"/>
        <v>0.82374825037098465</v>
      </c>
      <c r="AA2912" s="1">
        <f t="shared" si="338"/>
        <v>0.96541823622586531</v>
      </c>
      <c r="AB2912" s="1">
        <f t="shared" si="338"/>
        <v>1.2114917572821733</v>
      </c>
      <c r="AC2912" s="1">
        <f t="shared" si="338"/>
        <v>0.92300902007910035</v>
      </c>
      <c r="AD2912" s="1">
        <f t="shared" si="338"/>
        <v>1.0763327360418764</v>
      </c>
      <c r="AE2912" s="1">
        <f t="shared" si="338"/>
        <v>1.1648617998116353</v>
      </c>
      <c r="AF2912" s="1">
        <f t="shared" si="338"/>
        <v>0.95922473745479675</v>
      </c>
      <c r="AG2912" s="1">
        <f t="shared" si="338"/>
        <v>1.09519680659472</v>
      </c>
      <c r="AH2912" s="1">
        <f t="shared" si="338"/>
        <v>1.019048231474843</v>
      </c>
      <c r="AI2912" s="1">
        <f t="shared" si="338"/>
        <v>1.3745527888055045</v>
      </c>
      <c r="AJ2912" s="1">
        <f t="shared" si="338"/>
        <v>0.95854235086630624</v>
      </c>
      <c r="AK2912" s="1">
        <f t="shared" si="338"/>
        <v>1.0889235408188096</v>
      </c>
      <c r="AL2912" s="1">
        <f t="shared" si="338"/>
        <v>0.93964365558351592</v>
      </c>
      <c r="AM2912" s="1">
        <f t="shared" si="338"/>
        <v>1.2450137199201117</v>
      </c>
      <c r="AN2912" s="29">
        <f t="shared" si="338"/>
        <v>1.1723614540389464</v>
      </c>
      <c r="AO2912" s="1">
        <f t="shared" si="335"/>
        <v>63625.404792889625</v>
      </c>
      <c r="AP2912" s="1">
        <f t="shared" si="336"/>
        <v>68689.231684332495</v>
      </c>
      <c r="AQ2912" s="29">
        <f t="shared" si="337"/>
        <v>56624.113264139312</v>
      </c>
    </row>
    <row r="2913" spans="1:43" x14ac:dyDescent="0.2">
      <c r="A2913" s="26"/>
      <c r="E2913" s="25" t="s">
        <v>5677</v>
      </c>
      <c r="F2913" s="26" t="s">
        <v>5678</v>
      </c>
      <c r="G2913" s="1">
        <v>0.46173868825230702</v>
      </c>
      <c r="H2913" s="1">
        <v>0.76381026906563299</v>
      </c>
      <c r="I2913" s="1">
        <f>VLOOKUP(F2913,'[1]SUSMB vs SHAM all proteins sum'!$B$2:$E$3214,2,FALSE)</f>
        <v>0.27612060007146599</v>
      </c>
      <c r="J2913" s="29">
        <f>VLOOKUP(F2913,'[1]SUSMB vs SHAM all proteins sum'!$B$2:$E$3214,3,FALSE)</f>
        <v>1.15391588869426</v>
      </c>
      <c r="K2913" s="25">
        <f>VLOOKUP($E2913,[1]AllProteinsNorm!$A$1:$Q$3226,4,FALSE)</f>
        <v>107521.336055882</v>
      </c>
      <c r="L2913" s="1">
        <f>VLOOKUP($E2913,[1]AllProteinsNorm!$A$1:$Q$3226,5,FALSE)</f>
        <v>93258.083844089197</v>
      </c>
      <c r="M2913" s="1">
        <f>VLOOKUP($E2913,[1]AllProteinsNorm!$A$1:$Q$3226,10,FALSE)</f>
        <v>87251.177878096001</v>
      </c>
      <c r="N2913" s="1">
        <f>VLOOKUP($E2913,[1]AllProteinsNorm!$A$1:$Q$3226,11,FALSE)</f>
        <v>91754.706679218099</v>
      </c>
      <c r="O2913" s="1">
        <f>VLOOKUP($E2913,[1]AllProteinsNorm!$A$1:$Q$3226,15,FALSE)</f>
        <v>65992.040447841995</v>
      </c>
      <c r="P2913" s="1">
        <f>VLOOKUP($E2913,[1]AllProteinsNorm!$A$1:$Q$3226,6,FALSE)</f>
        <v>75384.355095441599</v>
      </c>
      <c r="Q2913" s="1">
        <f>VLOOKUP($E2913,[1]AllProteinsNorm!$A$1:$Q$3226,8,FALSE)</f>
        <v>123686.574086858</v>
      </c>
      <c r="R2913" s="1">
        <f>VLOOKUP($E2913,[1]AllProteinsNorm!$A$1:$Q$3226,13,FALSE)</f>
        <v>105897.730727569</v>
      </c>
      <c r="S2913" s="1">
        <f>VLOOKUP($E2913,[1]AllProteinsNorm!$A$1:$Q$3226,16,FALSE)</f>
        <v>18290.440626305299</v>
      </c>
      <c r="T2913" s="1">
        <f>VLOOKUP($E2913,[1]AllProteinsNorm!$A$1:$Q$3226,17,FALSE)</f>
        <v>76257.963916317094</v>
      </c>
      <c r="U2913" s="1">
        <f>VLOOKUP($E2913,[1]AllProteinsNorm!$A$1:$Q$3226,3,FALSE)</f>
        <v>77214.837691916502</v>
      </c>
      <c r="V2913" s="1">
        <f>VLOOKUP($E2913,[1]AllProteinsNorm!$A$1:$Q$3226,7,FALSE)</f>
        <v>111933.583410322</v>
      </c>
      <c r="W2913" s="1">
        <f>VLOOKUP($E2913,[1]AllProteinsNorm!$A$1:$Q$3226,9,FALSE)</f>
        <v>96602.571644190495</v>
      </c>
      <c r="X2913" s="1">
        <f>VLOOKUP($E2913,[1]AllProteinsNorm!$A$1:$Q$3226,12,FALSE)</f>
        <v>135161.076981199</v>
      </c>
      <c r="Y2913" s="29">
        <f>VLOOKUP($E2913,[1]AllProteinsNorm!$A$1:$Q$3226,14,FALSE)</f>
        <v>96037.669282617499</v>
      </c>
      <c r="Z2913" s="25">
        <f t="shared" ref="Z2913:AN2929" si="339">K2913/AVERAGE($K2913:$O2913)</f>
        <v>1.2059982105950815</v>
      </c>
      <c r="AA2913" s="1">
        <f t="shared" si="339"/>
        <v>1.0460164127894036</v>
      </c>
      <c r="AB2913" s="1">
        <f t="shared" si="339"/>
        <v>0.97864078194311621</v>
      </c>
      <c r="AC2913" s="1">
        <f t="shared" si="339"/>
        <v>1.0291539905280047</v>
      </c>
      <c r="AD2913" s="1">
        <f t="shared" si="339"/>
        <v>0.74019060414439375</v>
      </c>
      <c r="AE2913" s="1">
        <f t="shared" si="339"/>
        <v>0.845538203735828</v>
      </c>
      <c r="AF2913" s="1">
        <f t="shared" si="339"/>
        <v>1.387313369561004</v>
      </c>
      <c r="AG2913" s="1">
        <f t="shared" si="339"/>
        <v>1.1877872657493025</v>
      </c>
      <c r="AH2913" s="1">
        <f t="shared" si="339"/>
        <v>0.20515220025591438</v>
      </c>
      <c r="AI2913" s="1">
        <f t="shared" si="339"/>
        <v>0.85533691637634379</v>
      </c>
      <c r="AJ2913" s="1">
        <f t="shared" si="339"/>
        <v>0.86606955887753523</v>
      </c>
      <c r="AK2913" s="1">
        <f t="shared" si="339"/>
        <v>1.2554875734448134</v>
      </c>
      <c r="AL2913" s="1">
        <f t="shared" si="339"/>
        <v>1.083529398120826</v>
      </c>
      <c r="AM2913" s="1">
        <f t="shared" si="339"/>
        <v>1.5160155459444074</v>
      </c>
      <c r="AN2913" s="29">
        <f t="shared" si="339"/>
        <v>1.0771932488298248</v>
      </c>
      <c r="AO2913" s="1">
        <f t="shared" si="335"/>
        <v>13424.330931217613</v>
      </c>
      <c r="AP2913" s="1">
        <f t="shared" si="336"/>
        <v>35840.031520543358</v>
      </c>
      <c r="AQ2913" s="29">
        <f t="shared" si="337"/>
        <v>19326.971943573022</v>
      </c>
    </row>
    <row r="2914" spans="1:43" x14ac:dyDescent="0.2">
      <c r="A2914" s="26"/>
      <c r="E2914" s="25" t="s">
        <v>5679</v>
      </c>
      <c r="F2914" s="26" t="s">
        <v>5680</v>
      </c>
      <c r="G2914" s="1">
        <v>0.292327047195102</v>
      </c>
      <c r="H2914" s="1">
        <v>0.82282315516606397</v>
      </c>
      <c r="I2914" s="1">
        <f>VLOOKUP(F2914,'[1]SUSMB vs SHAM all proteins sum'!$B$2:$E$3214,2,FALSE)</f>
        <v>0.42060436790872202</v>
      </c>
      <c r="J2914" s="29">
        <f>VLOOKUP(F2914,'[1]SUSMB vs SHAM all proteins sum'!$B$2:$E$3214,3,FALSE)</f>
        <v>0.84641513962311099</v>
      </c>
      <c r="K2914" s="25">
        <f>VLOOKUP($E2914,[1]AllProteinsNorm!$A$1:$Q$3226,4,FALSE)</f>
        <v>1471458.5330370101</v>
      </c>
      <c r="L2914" s="1">
        <f>VLOOKUP($E2914,[1]AllProteinsNorm!$A$1:$Q$3226,5,FALSE)</f>
        <v>774484.71914809698</v>
      </c>
      <c r="M2914" s="1">
        <f>VLOOKUP($E2914,[1]AllProteinsNorm!$A$1:$Q$3226,10,FALSE)</f>
        <v>1417578.26940313</v>
      </c>
      <c r="N2914" s="1">
        <f>VLOOKUP($E2914,[1]AllProteinsNorm!$A$1:$Q$3226,11,FALSE)</f>
        <v>1480770.1354586999</v>
      </c>
      <c r="O2914" s="1">
        <f>VLOOKUP($E2914,[1]AllProteinsNorm!$A$1:$Q$3226,15,FALSE)</f>
        <v>1978684.5478320899</v>
      </c>
      <c r="P2914" s="1">
        <f>VLOOKUP($E2914,[1]AllProteinsNorm!$A$1:$Q$3226,6,FALSE)</f>
        <v>1323582.9847987799</v>
      </c>
      <c r="Q2914" s="1">
        <f>VLOOKUP($E2914,[1]AllProteinsNorm!$A$1:$Q$3226,8,FALSE)</f>
        <v>1162061.4325349899</v>
      </c>
      <c r="R2914" s="1">
        <f>VLOOKUP($E2914,[1]AllProteinsNorm!$A$1:$Q$3226,13,FALSE)</f>
        <v>1178171.921111</v>
      </c>
      <c r="S2914" s="1">
        <f>VLOOKUP($E2914,[1]AllProteinsNorm!$A$1:$Q$3226,16,FALSE)</f>
        <v>1188569.1697585201</v>
      </c>
      <c r="T2914" s="1">
        <f>VLOOKUP($E2914,[1]AllProteinsNorm!$A$1:$Q$3226,17,FALSE)</f>
        <v>828879.25210110098</v>
      </c>
      <c r="U2914" s="1">
        <f>VLOOKUP($E2914,[1]AllProteinsNorm!$A$1:$Q$3226,3,FALSE)</f>
        <v>1327057.3208255901</v>
      </c>
      <c r="V2914" s="1">
        <f>VLOOKUP($E2914,[1]AllProteinsNorm!$A$1:$Q$3226,7,FALSE)</f>
        <v>1183973.0355940601</v>
      </c>
      <c r="W2914" s="1">
        <f>VLOOKUP($E2914,[1]AllProteinsNorm!$A$1:$Q$3226,9,FALSE)</f>
        <v>1081818.4142487899</v>
      </c>
      <c r="X2914" s="1">
        <f>VLOOKUP($E2914,[1]AllProteinsNorm!$A$1:$Q$3226,12,FALSE)</f>
        <v>1588224.8690976701</v>
      </c>
      <c r="Y2914" s="29">
        <f>VLOOKUP($E2914,[1]AllProteinsNorm!$A$1:$Q$3226,14,FALSE)</f>
        <v>761713.05039816</v>
      </c>
      <c r="Z2914" s="25">
        <f t="shared" si="339"/>
        <v>1.0328958645327952</v>
      </c>
      <c r="AA2914" s="1">
        <f t="shared" si="339"/>
        <v>0.54365246834434044</v>
      </c>
      <c r="AB2914" s="1">
        <f t="shared" si="339"/>
        <v>0.99507441035120348</v>
      </c>
      <c r="AC2914" s="1">
        <f t="shared" si="339"/>
        <v>1.0394321789566112</v>
      </c>
      <c r="AD2914" s="1">
        <f t="shared" si="339"/>
        <v>1.3889450778150501</v>
      </c>
      <c r="AE2914" s="1">
        <f t="shared" si="339"/>
        <v>0.92909406596933808</v>
      </c>
      <c r="AF2914" s="1">
        <f t="shared" si="339"/>
        <v>0.8157134034359208</v>
      </c>
      <c r="AG2914" s="1">
        <f t="shared" si="339"/>
        <v>0.82702222162695649</v>
      </c>
      <c r="AH2914" s="1">
        <f t="shared" si="339"/>
        <v>0.83432060951178355</v>
      </c>
      <c r="AI2914" s="1">
        <f t="shared" si="339"/>
        <v>0.58183491581324065</v>
      </c>
      <c r="AJ2914" s="1">
        <f t="shared" si="339"/>
        <v>0.93153288924129451</v>
      </c>
      <c r="AK2914" s="1">
        <f t="shared" si="339"/>
        <v>0.83109433580802483</v>
      </c>
      <c r="AL2914" s="1">
        <f t="shared" si="339"/>
        <v>0.75938651424089865</v>
      </c>
      <c r="AM2914" s="1">
        <f t="shared" si="339"/>
        <v>1.1148604343292507</v>
      </c>
      <c r="AN2914" s="29">
        <f t="shared" si="339"/>
        <v>0.53468734731726975</v>
      </c>
      <c r="AO2914" s="1">
        <f t="shared" si="335"/>
        <v>383421.35448266391</v>
      </c>
      <c r="AP2914" s="1">
        <f t="shared" si="336"/>
        <v>164153.21919313248</v>
      </c>
      <c r="AQ2914" s="29">
        <f t="shared" si="337"/>
        <v>272956.64131390274</v>
      </c>
    </row>
    <row r="2915" spans="1:43" x14ac:dyDescent="0.2">
      <c r="A2915" s="26"/>
      <c r="E2915" s="25" t="s">
        <v>5681</v>
      </c>
      <c r="F2915" s="26" t="s">
        <v>5682</v>
      </c>
      <c r="G2915" s="1">
        <v>0.88904549504933505</v>
      </c>
      <c r="H2915" s="1">
        <v>1.0153811566389199</v>
      </c>
      <c r="I2915" s="1">
        <f>VLOOKUP(F2915,'[1]SUSMB vs SHAM all proteins sum'!$B$2:$E$3214,2,FALSE)</f>
        <v>0.48759862798589398</v>
      </c>
      <c r="J2915" s="29">
        <f>VLOOKUP(F2915,'[1]SUSMB vs SHAM all proteins sum'!$B$2:$E$3214,3,FALSE)</f>
        <v>0.91365355117612701</v>
      </c>
      <c r="K2915" s="25">
        <f>VLOOKUP($E2915,[1]AllProteinsNorm!$A$1:$Q$3226,4,FALSE)</f>
        <v>111701.559193134</v>
      </c>
      <c r="L2915" s="1">
        <f>VLOOKUP($E2915,[1]AllProteinsNorm!$A$1:$Q$3226,5,FALSE)</f>
        <v>92220.465749891198</v>
      </c>
      <c r="M2915" s="1">
        <f>VLOOKUP($E2915,[1]AllProteinsNorm!$A$1:$Q$3226,10,FALSE)</f>
        <v>114167.366275754</v>
      </c>
      <c r="N2915" s="1">
        <f>VLOOKUP($E2915,[1]AllProteinsNorm!$A$1:$Q$3226,11,FALSE)</f>
        <v>81856.241354984493</v>
      </c>
      <c r="O2915" s="1">
        <f>VLOOKUP($E2915,[1]AllProteinsNorm!$A$1:$Q$3226,15,FALSE)</f>
        <v>137655.47275941601</v>
      </c>
      <c r="P2915" s="1">
        <f>VLOOKUP($E2915,[1]AllProteinsNorm!$A$1:$Q$3226,6,FALSE)</f>
        <v>100823.365126911</v>
      </c>
      <c r="Q2915" s="1">
        <f>VLOOKUP($E2915,[1]AllProteinsNorm!$A$1:$Q$3226,8,FALSE)</f>
        <v>109457.58542057499</v>
      </c>
      <c r="R2915" s="1">
        <f>VLOOKUP($E2915,[1]AllProteinsNorm!$A$1:$Q$3226,13,FALSE)</f>
        <v>132180.608657423</v>
      </c>
      <c r="S2915" s="1">
        <f>VLOOKUP($E2915,[1]AllProteinsNorm!$A$1:$Q$3226,16,FALSE)</f>
        <v>96547.570783313393</v>
      </c>
      <c r="T2915" s="1">
        <f>VLOOKUP($E2915,[1]AllProteinsNorm!$A$1:$Q$3226,17,FALSE)</f>
        <v>101555.431882409</v>
      </c>
      <c r="U2915" s="1">
        <f>VLOOKUP($E2915,[1]AllProteinsNorm!$A$1:$Q$3226,3,FALSE)</f>
        <v>79694.827135454194</v>
      </c>
      <c r="V2915" s="1">
        <f>VLOOKUP($E2915,[1]AllProteinsNorm!$A$1:$Q$3226,7,FALSE)</f>
        <v>84067.774433860206</v>
      </c>
      <c r="W2915" s="1">
        <f>VLOOKUP($E2915,[1]AllProteinsNorm!$A$1:$Q$3226,9,FALSE)</f>
        <v>92561.227337657605</v>
      </c>
      <c r="X2915" s="1">
        <f>VLOOKUP($E2915,[1]AllProteinsNorm!$A$1:$Q$3226,12,FALSE)</f>
        <v>127600.87802744799</v>
      </c>
      <c r="Y2915" s="29">
        <f>VLOOKUP($E2915,[1]AllProteinsNorm!$A$1:$Q$3226,14,FALSE)</f>
        <v>106620.101705562</v>
      </c>
      <c r="Z2915" s="25">
        <f t="shared" si="339"/>
        <v>1.0388888535106959</v>
      </c>
      <c r="AA2915" s="1">
        <f t="shared" si="339"/>
        <v>0.85770346112604545</v>
      </c>
      <c r="AB2915" s="1">
        <f t="shared" si="339"/>
        <v>1.0618222799690717</v>
      </c>
      <c r="AC2915" s="1">
        <f t="shared" si="339"/>
        <v>0.76131020326170895</v>
      </c>
      <c r="AD2915" s="1">
        <f t="shared" si="339"/>
        <v>1.2802752021324775</v>
      </c>
      <c r="AE2915" s="1">
        <f t="shared" si="339"/>
        <v>0.93771538159715506</v>
      </c>
      <c r="AF2915" s="1">
        <f t="shared" si="339"/>
        <v>1.0180186046375255</v>
      </c>
      <c r="AG2915" s="1">
        <f t="shared" si="339"/>
        <v>1.2293558118291414</v>
      </c>
      <c r="AH2915" s="1">
        <f t="shared" si="339"/>
        <v>0.89794803084972985</v>
      </c>
      <c r="AI2915" s="1">
        <f t="shared" si="339"/>
        <v>0.94452402417838921</v>
      </c>
      <c r="AJ2915" s="1">
        <f t="shared" si="339"/>
        <v>0.74120780579555456</v>
      </c>
      <c r="AK2915" s="1">
        <f t="shared" si="339"/>
        <v>0.78187873499403404</v>
      </c>
      <c r="AL2915" s="1">
        <f t="shared" si="339"/>
        <v>0.8608727402103511</v>
      </c>
      <c r="AM2915" s="1">
        <f t="shared" si="339"/>
        <v>1.1867616785159603</v>
      </c>
      <c r="AN2915" s="29">
        <f t="shared" si="339"/>
        <v>0.99162837136917625</v>
      </c>
      <c r="AO2915" s="1">
        <f t="shared" si="335"/>
        <v>19300.382845626253</v>
      </c>
      <c r="AP2915" s="1">
        <f t="shared" si="336"/>
        <v>12735.441300305818</v>
      </c>
      <c r="AQ2915" s="29">
        <f t="shared" si="337"/>
        <v>17373.688618244494</v>
      </c>
    </row>
    <row r="2916" spans="1:43" x14ac:dyDescent="0.2">
      <c r="A2916" s="26"/>
      <c r="E2916" s="25" t="s">
        <v>5683</v>
      </c>
      <c r="F2916" s="26" t="s">
        <v>5684</v>
      </c>
      <c r="G2916" s="1">
        <v>0.613681091664525</v>
      </c>
      <c r="H2916" s="1">
        <v>0.92779091135939395</v>
      </c>
      <c r="I2916" s="1">
        <f>VLOOKUP(F2916,'[1]SUSMB vs SHAM all proteins sum'!$B$2:$E$3214,2,FALSE)</f>
        <v>0.81017170900822899</v>
      </c>
      <c r="J2916" s="29">
        <f>VLOOKUP(F2916,'[1]SUSMB vs SHAM all proteins sum'!$B$2:$E$3214,3,FALSE)</f>
        <v>0.97683614190083901</v>
      </c>
      <c r="K2916" s="25">
        <f>VLOOKUP($E2916,[1]AllProteinsNorm!$A$1:$Q$3226,4,FALSE)</f>
        <v>204990.561719805</v>
      </c>
      <c r="L2916" s="1">
        <f>VLOOKUP($E2916,[1]AllProteinsNorm!$A$1:$Q$3226,5,FALSE)</f>
        <v>162040.14646933999</v>
      </c>
      <c r="M2916" s="1">
        <f>VLOOKUP($E2916,[1]AllProteinsNorm!$A$1:$Q$3226,10,FALSE)</f>
        <v>212726.15602102599</v>
      </c>
      <c r="N2916" s="1">
        <f>VLOOKUP($E2916,[1]AllProteinsNorm!$A$1:$Q$3226,11,FALSE)</f>
        <v>152008.19790874899</v>
      </c>
      <c r="O2916" s="1">
        <f>VLOOKUP($E2916,[1]AllProteinsNorm!$A$1:$Q$3226,15,FALSE)</f>
        <v>170387.12189862499</v>
      </c>
      <c r="P2916" s="1">
        <f>VLOOKUP($E2916,[1]AllProteinsNorm!$A$1:$Q$3226,6,FALSE)</f>
        <v>182616.775421236</v>
      </c>
      <c r="Q2916" s="1">
        <f>VLOOKUP($E2916,[1]AllProteinsNorm!$A$1:$Q$3226,8,FALSE)</f>
        <v>193645.79247582701</v>
      </c>
      <c r="R2916" s="1">
        <f>VLOOKUP($E2916,[1]AllProteinsNorm!$A$1:$Q$3226,13,FALSE)</f>
        <v>107028.17972137099</v>
      </c>
      <c r="S2916" s="1">
        <f>VLOOKUP($E2916,[1]AllProteinsNorm!$A$1:$Q$3226,16,FALSE)</f>
        <v>221849.39628938999</v>
      </c>
      <c r="T2916" s="1">
        <f>VLOOKUP($E2916,[1]AllProteinsNorm!$A$1:$Q$3226,17,FALSE)</f>
        <v>149839.60043594</v>
      </c>
      <c r="U2916" s="1">
        <f>VLOOKUP($E2916,[1]AllProteinsNorm!$A$1:$Q$3226,3,FALSE)</f>
        <v>160726.970837823</v>
      </c>
      <c r="V2916" s="1">
        <f>VLOOKUP($E2916,[1]AllProteinsNorm!$A$1:$Q$3226,7,FALSE)</f>
        <v>227134.297492674</v>
      </c>
      <c r="W2916" s="1">
        <f>VLOOKUP($E2916,[1]AllProteinsNorm!$A$1:$Q$3226,9,FALSE)</f>
        <v>171553.464178088</v>
      </c>
      <c r="X2916" s="1">
        <f>VLOOKUP($E2916,[1]AllProteinsNorm!$A$1:$Q$3226,12,FALSE)</f>
        <v>156322.87210893599</v>
      </c>
      <c r="Y2916" s="29">
        <f>VLOOKUP($E2916,[1]AllProteinsNorm!$A$1:$Q$3226,14,FALSE)</f>
        <v>166263.24982230901</v>
      </c>
      <c r="Z2916" s="25">
        <f t="shared" si="339"/>
        <v>1.136119633424389</v>
      </c>
      <c r="AA2916" s="1">
        <f t="shared" si="339"/>
        <v>0.89807545411977119</v>
      </c>
      <c r="AB2916" s="1">
        <f t="shared" si="339"/>
        <v>1.1789926344449717</v>
      </c>
      <c r="AC2916" s="1">
        <f t="shared" si="339"/>
        <v>0.84247536392259503</v>
      </c>
      <c r="AD2916" s="1">
        <f t="shared" si="339"/>
        <v>0.94433691408827403</v>
      </c>
      <c r="AE2916" s="1">
        <f t="shared" si="339"/>
        <v>1.012117349248054</v>
      </c>
      <c r="AF2916" s="1">
        <f t="shared" si="339"/>
        <v>1.073243494315262</v>
      </c>
      <c r="AG2916" s="1">
        <f t="shared" si="339"/>
        <v>0.59318251187257309</v>
      </c>
      <c r="AH2916" s="1">
        <f t="shared" si="339"/>
        <v>1.2295563887094438</v>
      </c>
      <c r="AI2916" s="1">
        <f t="shared" si="339"/>
        <v>0.83045634146037806</v>
      </c>
      <c r="AJ2916" s="1">
        <f t="shared" si="339"/>
        <v>0.89079743797803201</v>
      </c>
      <c r="AK2916" s="1">
        <f t="shared" si="339"/>
        <v>1.2588469080747509</v>
      </c>
      <c r="AL2916" s="1">
        <f t="shared" si="339"/>
        <v>0.95080113542545985</v>
      </c>
      <c r="AM2916" s="1">
        <f t="shared" si="339"/>
        <v>0.86638859207093533</v>
      </c>
      <c r="AN2916" s="29">
        <f t="shared" si="339"/>
        <v>0.92148116896359233</v>
      </c>
      <c r="AO2916" s="1">
        <f t="shared" si="335"/>
        <v>24054.55396520716</v>
      </c>
      <c r="AP2916" s="1">
        <f t="shared" si="336"/>
        <v>39429.934588976146</v>
      </c>
      <c r="AQ2916" s="29">
        <f t="shared" si="337"/>
        <v>25880.28772266538</v>
      </c>
    </row>
    <row r="2917" spans="1:43" x14ac:dyDescent="0.2">
      <c r="A2917" s="26"/>
      <c r="E2917" s="25" t="s">
        <v>5685</v>
      </c>
      <c r="F2917" s="26" t="s">
        <v>5686</v>
      </c>
      <c r="G2917" s="1">
        <v>0.66159844999569095</v>
      </c>
      <c r="H2917" s="1">
        <v>1.1367811267747201</v>
      </c>
      <c r="I2917" s="1">
        <f>VLOOKUP(F2917,'[1]SUSMB vs SHAM all proteins sum'!$B$2:$E$3214,2,FALSE)</f>
        <v>0.53387212587108102</v>
      </c>
      <c r="J2917" s="29">
        <f>VLOOKUP(F2917,'[1]SUSMB vs SHAM all proteins sum'!$B$2:$E$3214,3,FALSE)</f>
        <v>0.76842884750497398</v>
      </c>
      <c r="K2917" s="25">
        <f>VLOOKUP($E2917,[1]AllProteinsNorm!$A$1:$Q$3226,4,FALSE)</f>
        <v>76302.929056763605</v>
      </c>
      <c r="L2917" s="1">
        <f>VLOOKUP($E2917,[1]AllProteinsNorm!$A$1:$Q$3226,5,FALSE)</f>
        <v>60713.829536566896</v>
      </c>
      <c r="M2917" s="1">
        <f>VLOOKUP($E2917,[1]AllProteinsNorm!$A$1:$Q$3226,10,FALSE)</f>
        <v>21890.006872810602</v>
      </c>
      <c r="N2917" s="1">
        <f>VLOOKUP($E2917,[1]AllProteinsNorm!$A$1:$Q$3226,11,FALSE)</f>
        <v>90679.553672903407</v>
      </c>
      <c r="O2917" s="1">
        <f>VLOOKUP($E2917,[1]AllProteinsNorm!$A$1:$Q$3226,15,FALSE)</f>
        <v>57410.127152968002</v>
      </c>
      <c r="P2917" s="1">
        <f>VLOOKUP($E2917,[1]AllProteinsNorm!$A$1:$Q$3226,6,FALSE)</f>
        <v>66996.416166522598</v>
      </c>
      <c r="Q2917" s="1">
        <f>VLOOKUP($E2917,[1]AllProteinsNorm!$A$1:$Q$3226,8,FALSE)</f>
        <v>79099.111134207997</v>
      </c>
      <c r="R2917" s="1">
        <f>VLOOKUP($E2917,[1]AllProteinsNorm!$A$1:$Q$3226,13,FALSE)</f>
        <v>38339.904879822097</v>
      </c>
      <c r="S2917" s="1">
        <f>VLOOKUP($E2917,[1]AllProteinsNorm!$A$1:$Q$3226,16,FALSE)</f>
        <v>82110.839056594297</v>
      </c>
      <c r="T2917" s="1">
        <f>VLOOKUP($E2917,[1]AllProteinsNorm!$A$1:$Q$3226,17,FALSE)</f>
        <v>60073.397501963402</v>
      </c>
      <c r="U2917" s="1">
        <f>VLOOKUP($E2917,[1]AllProteinsNorm!$A$1:$Q$3226,3,FALSE)</f>
        <v>75218.5294050292</v>
      </c>
      <c r="V2917" s="1">
        <f>VLOOKUP($E2917,[1]AllProteinsNorm!$A$1:$Q$3226,7,FALSE)</f>
        <v>53212.126999447399</v>
      </c>
      <c r="W2917" s="1">
        <f>VLOOKUP($E2917,[1]AllProteinsNorm!$A$1:$Q$3226,9,FALSE)</f>
        <v>13862.9762078314</v>
      </c>
      <c r="X2917" s="1">
        <f>VLOOKUP($E2917,[1]AllProteinsNorm!$A$1:$Q$3226,12,FALSE)</f>
        <v>77892.220796965601</v>
      </c>
      <c r="Y2917" s="29">
        <f>VLOOKUP($E2917,[1]AllProteinsNorm!$A$1:$Q$3226,14,FALSE)</f>
        <v>32726.902093922399</v>
      </c>
      <c r="Z2917" s="25">
        <f t="shared" si="339"/>
        <v>1.2427330996558976</v>
      </c>
      <c r="AA2917" s="1">
        <f t="shared" si="339"/>
        <v>0.98883603165256828</v>
      </c>
      <c r="AB2917" s="1">
        <f t="shared" si="339"/>
        <v>0.35651889683421623</v>
      </c>
      <c r="AC2917" s="1">
        <f t="shared" si="339"/>
        <v>1.476882790797027</v>
      </c>
      <c r="AD2917" s="1">
        <f t="shared" si="339"/>
        <v>0.93502918106029076</v>
      </c>
      <c r="AE2917" s="1">
        <f t="shared" si="339"/>
        <v>1.0911594739242707</v>
      </c>
      <c r="AF2917" s="1">
        <f t="shared" si="339"/>
        <v>1.2882740515336384</v>
      </c>
      <c r="AG2917" s="1">
        <f t="shared" si="339"/>
        <v>0.62443564645294769</v>
      </c>
      <c r="AH2917" s="1">
        <f t="shared" si="339"/>
        <v>1.3373255626954577</v>
      </c>
      <c r="AI2917" s="1">
        <f t="shared" si="339"/>
        <v>0.97840542174911815</v>
      </c>
      <c r="AJ2917" s="1">
        <f t="shared" si="339"/>
        <v>1.2250716631013043</v>
      </c>
      <c r="AK2917" s="1">
        <f t="shared" si="339"/>
        <v>0.86665705160691764</v>
      </c>
      <c r="AL2917" s="1">
        <f t="shared" si="339"/>
        <v>0.22578398504725769</v>
      </c>
      <c r="AM2917" s="1">
        <f t="shared" si="339"/>
        <v>1.2686176295812095</v>
      </c>
      <c r="AN2917" s="29">
        <f t="shared" si="339"/>
        <v>0.53301760475091686</v>
      </c>
      <c r="AO2917" s="1">
        <f t="shared" si="335"/>
        <v>23051.329798432529</v>
      </c>
      <c r="AP2917" s="1">
        <f t="shared" si="336"/>
        <v>15684.762313347774</v>
      </c>
      <c r="AQ2917" s="29">
        <f t="shared" si="337"/>
        <v>24604.127853285117</v>
      </c>
    </row>
    <row r="2918" spans="1:43" x14ac:dyDescent="0.2">
      <c r="A2918" s="26"/>
      <c r="E2918" s="25" t="s">
        <v>5687</v>
      </c>
      <c r="F2918" s="26" t="s">
        <v>5688</v>
      </c>
      <c r="G2918" s="1">
        <v>0.56049835777921198</v>
      </c>
      <c r="H2918" s="1">
        <v>0.798653269505879</v>
      </c>
      <c r="I2918" s="1">
        <f>VLOOKUP(F2918,'[1]SUSMB vs SHAM all proteins sum'!$B$2:$E$3214,2,FALSE)</f>
        <v>0.71781539664122795</v>
      </c>
      <c r="J2918" s="29">
        <f>VLOOKUP(F2918,'[1]SUSMB vs SHAM all proteins sum'!$B$2:$E$3214,3,FALSE)</f>
        <v>0.82255575603717201</v>
      </c>
      <c r="K2918" s="25">
        <f>VLOOKUP($E2918,[1]AllProteinsNorm!$A$1:$Q$3226,4,FALSE)</f>
        <v>21665.453738027802</v>
      </c>
      <c r="L2918" s="1">
        <f>VLOOKUP($E2918,[1]AllProteinsNorm!$A$1:$Q$3226,5,FALSE)</f>
        <v>18523.162748242801</v>
      </c>
      <c r="M2918" s="1">
        <f>VLOOKUP($E2918,[1]AllProteinsNorm!$A$1:$Q$3226,10,FALSE)</f>
        <v>25449.639271812099</v>
      </c>
      <c r="N2918" s="1">
        <f>VLOOKUP($E2918,[1]AllProteinsNorm!$A$1:$Q$3226,11,FALSE)</f>
        <v>24578.7642443367</v>
      </c>
      <c r="O2918" s="1">
        <f>VLOOKUP($E2918,[1]AllProteinsNorm!$A$1:$Q$3226,15,FALSE)</f>
        <v>18181.023058758801</v>
      </c>
      <c r="P2918" s="1">
        <f>VLOOKUP($E2918,[1]AllProteinsNorm!$A$1:$Q$3226,6,FALSE)</f>
        <v>8937.0641600806903</v>
      </c>
      <c r="Q2918" s="1">
        <f>VLOOKUP($E2918,[1]AllProteinsNorm!$A$1:$Q$3226,8,FALSE)</f>
        <v>27980.0285161227</v>
      </c>
      <c r="R2918" s="1">
        <f>VLOOKUP($E2918,[1]AllProteinsNorm!$A$1:$Q$3226,13,FALSE)</f>
        <v>51172.880233594202</v>
      </c>
      <c r="S2918" s="1">
        <f>VLOOKUP($E2918,[1]AllProteinsNorm!$A$1:$Q$3226,16,FALSE)</f>
        <v>16369.284154241701</v>
      </c>
      <c r="T2918" s="1">
        <f>VLOOKUP($E2918,[1]AllProteinsNorm!$A$1:$Q$3226,17,FALSE)</f>
        <v>7079.8118383854899</v>
      </c>
      <c r="U2918" s="1">
        <f>VLOOKUP($E2918,[1]AllProteinsNorm!$A$1:$Q$3226,3,FALSE)</f>
        <v>55179.316213927203</v>
      </c>
      <c r="V2918" s="1">
        <f>VLOOKUP($E2918,[1]AllProteinsNorm!$A$1:$Q$3226,7,FALSE)</f>
        <v>37443.158692487101</v>
      </c>
      <c r="W2918" s="1">
        <f>VLOOKUP($E2918,[1]AllProteinsNorm!$A$1:$Q$3226,9,FALSE)</f>
        <v>2854.6417341347201</v>
      </c>
      <c r="X2918" s="1">
        <f>VLOOKUP($E2918,[1]AllProteinsNorm!$A$1:$Q$3226,12,FALSE)</f>
        <v>22662.4480402685</v>
      </c>
      <c r="Y2918" s="29">
        <f>VLOOKUP($E2918,[1]AllProteinsNorm!$A$1:$Q$3226,14,FALSE)</f>
        <v>12857.6745195111</v>
      </c>
      <c r="Z2918" s="25">
        <f t="shared" si="339"/>
        <v>0.99934708811118256</v>
      </c>
      <c r="AA2918" s="1">
        <f t="shared" si="339"/>
        <v>0.85440485017744328</v>
      </c>
      <c r="AB2918" s="1">
        <f t="shared" si="339"/>
        <v>1.1738975424790976</v>
      </c>
      <c r="AC2918" s="1">
        <f t="shared" si="339"/>
        <v>1.133727304950737</v>
      </c>
      <c r="AD2918" s="1">
        <f t="shared" si="339"/>
        <v>0.83862321428153963</v>
      </c>
      <c r="AE2918" s="1">
        <f t="shared" si="339"/>
        <v>0.41223364867559226</v>
      </c>
      <c r="AF2918" s="1">
        <f t="shared" si="339"/>
        <v>1.2906150206203999</v>
      </c>
      <c r="AG2918" s="1">
        <f t="shared" si="339"/>
        <v>2.3604153169404087</v>
      </c>
      <c r="AH2918" s="1">
        <f t="shared" si="339"/>
        <v>0.75505441297510911</v>
      </c>
      <c r="AI2918" s="1">
        <f t="shared" si="339"/>
        <v>0.32656548210883074</v>
      </c>
      <c r="AJ2918" s="1">
        <f t="shared" si="339"/>
        <v>2.5452173607407671</v>
      </c>
      <c r="AK2918" s="1">
        <f t="shared" si="339"/>
        <v>1.7271141450106602</v>
      </c>
      <c r="AL2918" s="1">
        <f t="shared" si="339"/>
        <v>0.13167404380739622</v>
      </c>
      <c r="AM2918" s="1">
        <f t="shared" si="339"/>
        <v>1.0453347403826359</v>
      </c>
      <c r="AN2918" s="29">
        <f t="shared" si="339"/>
        <v>0.59307687465605008</v>
      </c>
      <c r="AO2918" s="1">
        <f t="shared" si="335"/>
        <v>2994.0503095662248</v>
      </c>
      <c r="AP2918" s="1">
        <f t="shared" si="336"/>
        <v>16194.450926360514</v>
      </c>
      <c r="AQ2918" s="29">
        <f t="shared" si="337"/>
        <v>18448.561243324835</v>
      </c>
    </row>
    <row r="2919" spans="1:43" x14ac:dyDescent="0.2">
      <c r="A2919" s="26"/>
      <c r="E2919" s="25" t="s">
        <v>5689</v>
      </c>
      <c r="F2919" s="26" t="s">
        <v>5690</v>
      </c>
      <c r="G2919" s="1">
        <v>0.82933355523922803</v>
      </c>
      <c r="H2919" s="1">
        <v>1.0254232459805299</v>
      </c>
      <c r="I2919" s="1">
        <f>VLOOKUP(F2919,'[1]SUSMB vs SHAM all proteins sum'!$B$2:$E$3214,2,FALSE)</f>
        <v>0.54663281112603301</v>
      </c>
      <c r="J2919" s="29">
        <f>VLOOKUP(F2919,'[1]SUSMB vs SHAM all proteins sum'!$B$2:$E$3214,3,FALSE)</f>
        <v>1.0585026005057201</v>
      </c>
      <c r="K2919" s="25">
        <f>VLOOKUP($E2919,[1]AllProteinsNorm!$A$1:$Q$3226,4,FALSE)</f>
        <v>69886.379696059201</v>
      </c>
      <c r="L2919" s="1">
        <f>VLOOKUP($E2919,[1]AllProteinsNorm!$A$1:$Q$3226,5,FALSE)</f>
        <v>58932.714934595002</v>
      </c>
      <c r="M2919" s="1">
        <f>VLOOKUP($E2919,[1]AllProteinsNorm!$A$1:$Q$3226,10,FALSE)</f>
        <v>55177.423472180002</v>
      </c>
      <c r="N2919" s="1">
        <f>VLOOKUP($E2919,[1]AllProteinsNorm!$A$1:$Q$3226,11,FALSE)</f>
        <v>42983.919411031398</v>
      </c>
      <c r="O2919" s="1">
        <f>VLOOKUP($E2919,[1]AllProteinsNorm!$A$1:$Q$3226,15,FALSE)</f>
        <v>62729.727932219197</v>
      </c>
      <c r="P2919" s="1">
        <f>VLOOKUP($E2919,[1]AllProteinsNorm!$A$1:$Q$3226,6,FALSE)</f>
        <v>47879.707329797297</v>
      </c>
      <c r="Q2919" s="1">
        <f>VLOOKUP($E2919,[1]AllProteinsNorm!$A$1:$Q$3226,8,FALSE)</f>
        <v>60565.960446703401</v>
      </c>
      <c r="R2919" s="1">
        <f>VLOOKUP($E2919,[1]AllProteinsNorm!$A$1:$Q$3226,13,FALSE)</f>
        <v>72998.317813717804</v>
      </c>
      <c r="S2919" s="1">
        <f>VLOOKUP($E2919,[1]AllProteinsNorm!$A$1:$Q$3226,16,FALSE)</f>
        <v>50636.913152486602</v>
      </c>
      <c r="T2919" s="1">
        <f>VLOOKUP($E2919,[1]AllProteinsNorm!$A$1:$Q$3226,17,FALSE)</f>
        <v>64810.511375413997</v>
      </c>
      <c r="U2919" s="1">
        <f>VLOOKUP($E2919,[1]AllProteinsNorm!$A$1:$Q$3226,3,FALSE)</f>
        <v>61068.527268577804</v>
      </c>
      <c r="V2919" s="1">
        <f>VLOOKUP($E2919,[1]AllProteinsNorm!$A$1:$Q$3226,7,FALSE)</f>
        <v>67453.641208660803</v>
      </c>
      <c r="W2919" s="1">
        <f>VLOOKUP($E2919,[1]AllProteinsNorm!$A$1:$Q$3226,9,FALSE)</f>
        <v>64253.489061611202</v>
      </c>
      <c r="X2919" s="1">
        <f>VLOOKUP($E2919,[1]AllProteinsNorm!$A$1:$Q$3226,12,FALSE)</f>
        <v>55815.694896555899</v>
      </c>
      <c r="Y2919" s="29">
        <f>VLOOKUP($E2919,[1]AllProteinsNorm!$A$1:$Q$3226,14,FALSE)</f>
        <v>55115.477811131597</v>
      </c>
      <c r="Z2919" s="25">
        <f t="shared" si="339"/>
        <v>1.2061430358933176</v>
      </c>
      <c r="AA2919" s="1">
        <f t="shared" si="339"/>
        <v>1.0170978095271981</v>
      </c>
      <c r="AB2919" s="1">
        <f t="shared" si="339"/>
        <v>0.95228663079909337</v>
      </c>
      <c r="AC2919" s="1">
        <f t="shared" si="339"/>
        <v>0.74184347906547188</v>
      </c>
      <c r="AD2919" s="1">
        <f t="shared" si="339"/>
        <v>1.0826290447149192</v>
      </c>
      <c r="AE2919" s="1">
        <f t="shared" si="339"/>
        <v>0.82633806197435167</v>
      </c>
      <c r="AF2919" s="1">
        <f t="shared" si="339"/>
        <v>1.0452853864041363</v>
      </c>
      <c r="AG2919" s="1">
        <f t="shared" si="339"/>
        <v>1.2598508185123181</v>
      </c>
      <c r="AH2919" s="1">
        <f t="shared" si="339"/>
        <v>0.87392365184214005</v>
      </c>
      <c r="AI2919" s="1">
        <f t="shared" si="339"/>
        <v>1.1185405123016863</v>
      </c>
      <c r="AJ2919" s="1">
        <f t="shared" si="339"/>
        <v>1.0539590002744086</v>
      </c>
      <c r="AK2919" s="1">
        <f t="shared" si="339"/>
        <v>1.1641573070934226</v>
      </c>
      <c r="AL2919" s="1">
        <f t="shared" si="339"/>
        <v>1.1089270713486374</v>
      </c>
      <c r="AM2919" s="1">
        <f t="shared" si="339"/>
        <v>0.96330231993435567</v>
      </c>
      <c r="AN2919" s="29">
        <f t="shared" si="339"/>
        <v>0.95121753367312567</v>
      </c>
      <c r="AO2919" s="1">
        <f t="shared" si="335"/>
        <v>8921.4249919728663</v>
      </c>
      <c r="AP2919" s="1">
        <f t="shared" si="336"/>
        <v>9220.1282032446252</v>
      </c>
      <c r="AQ2919" s="29">
        <f t="shared" si="337"/>
        <v>4762.5525740996145</v>
      </c>
    </row>
    <row r="2920" spans="1:43" x14ac:dyDescent="0.2">
      <c r="A2920" s="26"/>
      <c r="E2920" s="25" t="s">
        <v>5691</v>
      </c>
      <c r="F2920" s="26" t="s">
        <v>5692</v>
      </c>
      <c r="G2920" s="1">
        <v>0.49142389742394299</v>
      </c>
      <c r="H2920" s="1">
        <v>1.45715421152842</v>
      </c>
      <c r="I2920" s="1">
        <f>VLOOKUP(F2920,'[1]SUSMB vs SHAM all proteins sum'!$B$2:$E$3214,2,FALSE)</f>
        <v>0.76708248911917398</v>
      </c>
      <c r="J2920" s="29">
        <f>VLOOKUP(F2920,'[1]SUSMB vs SHAM all proteins sum'!$B$2:$E$3214,3,FALSE)</f>
        <v>1.1996373947188601</v>
      </c>
      <c r="K2920" s="25">
        <f>VLOOKUP($E2920,[1]AllProteinsNorm!$A$1:$Q$3226,4,FALSE)</f>
        <v>6356.3779050432904</v>
      </c>
      <c r="L2920" s="1">
        <f>VLOOKUP($E2920,[1]AllProteinsNorm!$A$1:$Q$3226,5,FALSE)</f>
        <v>54346.946921141898</v>
      </c>
      <c r="M2920" s="1">
        <f>VLOOKUP($E2920,[1]AllProteinsNorm!$A$1:$Q$3226,10,FALSE)</f>
        <v>55236.659322243599</v>
      </c>
      <c r="N2920" s="1">
        <f>VLOOKUP($E2920,[1]AllProteinsNorm!$A$1:$Q$3226,11,FALSE)</f>
        <v>34550.113692012703</v>
      </c>
      <c r="O2920" s="1">
        <f>VLOOKUP($E2920,[1]AllProteinsNorm!$A$1:$Q$3226,15,FALSE)</f>
        <v>28926.437582245799</v>
      </c>
      <c r="P2920" s="1">
        <f>VLOOKUP($E2920,[1]AllProteinsNorm!$A$1:$Q$3226,6,FALSE)</f>
        <v>23752.979215950501</v>
      </c>
      <c r="Q2920" s="1">
        <f>VLOOKUP($E2920,[1]AllProteinsNorm!$A$1:$Q$3226,8,FALSE)</f>
        <v>99021.268635098502</v>
      </c>
      <c r="R2920" s="1">
        <f>VLOOKUP($E2920,[1]AllProteinsNorm!$A$1:$Q$3226,13,FALSE)</f>
        <v>44686.701459550997</v>
      </c>
      <c r="S2920" s="1">
        <f>VLOOKUP($E2920,[1]AllProteinsNorm!$A$1:$Q$3226,16,FALSE)</f>
        <v>16073.1459211369</v>
      </c>
      <c r="T2920" s="1">
        <f>VLOOKUP($E2920,[1]AllProteinsNorm!$A$1:$Q$3226,17,FALSE)</f>
        <v>74158.086753421696</v>
      </c>
      <c r="U2920" s="1">
        <f>VLOOKUP($E2920,[1]AllProteinsNorm!$A$1:$Q$3226,3,FALSE)</f>
        <v>75123.0477693211</v>
      </c>
      <c r="V2920" s="1">
        <f>VLOOKUP($E2920,[1]AllProteinsNorm!$A$1:$Q$3226,7,FALSE)</f>
        <v>6260.1798022132798</v>
      </c>
      <c r="W2920" s="1">
        <f>VLOOKUP($E2920,[1]AllProteinsNorm!$A$1:$Q$3226,9,FALSE)</f>
        <v>34864.330650024698</v>
      </c>
      <c r="X2920" s="1">
        <f>VLOOKUP($E2920,[1]AllProteinsNorm!$A$1:$Q$3226,12,FALSE)</f>
        <v>52832.396457395596</v>
      </c>
      <c r="Y2920" s="29">
        <f>VLOOKUP($E2920,[1]AllProteinsNorm!$A$1:$Q$3226,14,FALSE)</f>
        <v>54697.191155939698</v>
      </c>
      <c r="Z2920" s="25">
        <f t="shared" si="339"/>
        <v>0.17714024769423575</v>
      </c>
      <c r="AA2920" s="1">
        <f t="shared" si="339"/>
        <v>1.5145467722109882</v>
      </c>
      <c r="AB2920" s="1">
        <f t="shared" si="339"/>
        <v>1.5393413765378867</v>
      </c>
      <c r="AC2920" s="1">
        <f t="shared" si="339"/>
        <v>0.96284641799085324</v>
      </c>
      <c r="AD2920" s="1">
        <f t="shared" si="339"/>
        <v>0.80612518556603552</v>
      </c>
      <c r="AE2920" s="1">
        <f t="shared" si="339"/>
        <v>0.66195067138017327</v>
      </c>
      <c r="AF2920" s="1">
        <f t="shared" si="339"/>
        <v>2.7595357474107489</v>
      </c>
      <c r="AG2920" s="1">
        <f t="shared" si="339"/>
        <v>1.2453339753293537</v>
      </c>
      <c r="AH2920" s="1">
        <f t="shared" si="339"/>
        <v>0.4479282214225736</v>
      </c>
      <c r="AI2920" s="1">
        <f t="shared" si="339"/>
        <v>2.0666458244417858</v>
      </c>
      <c r="AJ2920" s="1">
        <f t="shared" si="339"/>
        <v>2.0935374655501722</v>
      </c>
      <c r="AK2920" s="1">
        <f t="shared" si="339"/>
        <v>0.17445938824604226</v>
      </c>
      <c r="AL2920" s="1">
        <f t="shared" si="339"/>
        <v>0.97160305118722312</v>
      </c>
      <c r="AM2920" s="1">
        <f t="shared" si="339"/>
        <v>1.4723391111339819</v>
      </c>
      <c r="AN2920" s="29">
        <f t="shared" si="339"/>
        <v>1.5243074175710343</v>
      </c>
      <c r="AO2920" s="1">
        <f t="shared" si="335"/>
        <v>18096.813109037859</v>
      </c>
      <c r="AP2920" s="1">
        <f t="shared" si="336"/>
        <v>31122.444218115368</v>
      </c>
      <c r="AQ2920" s="29">
        <f t="shared" si="337"/>
        <v>23091.064701137137</v>
      </c>
    </row>
    <row r="2921" spans="1:43" x14ac:dyDescent="0.2">
      <c r="A2921" s="26"/>
      <c r="E2921" s="25" t="s">
        <v>5693</v>
      </c>
      <c r="F2921" s="26" t="s">
        <v>5694</v>
      </c>
      <c r="G2921" s="1">
        <v>0.38064858870752899</v>
      </c>
      <c r="H2921" s="1">
        <v>0.74145681069758596</v>
      </c>
      <c r="I2921" s="1">
        <f>VLOOKUP(F2921,'[1]SUSMB vs SHAM all proteins sum'!$B$2:$E$3214,2,FALSE)</f>
        <v>0.70479337413301701</v>
      </c>
      <c r="J2921" s="29">
        <f>VLOOKUP(F2921,'[1]SUSMB vs SHAM all proteins sum'!$B$2:$E$3214,3,FALSE)</f>
        <v>1.0751874577849301</v>
      </c>
      <c r="K2921" s="25">
        <f>VLOOKUP($E2921,[1]AllProteinsNorm!$A$1:$Q$3226,4,FALSE)</f>
        <v>60239.759814256096</v>
      </c>
      <c r="L2921" s="1">
        <f>VLOOKUP($E2921,[1]AllProteinsNorm!$A$1:$Q$3226,5,FALSE)</f>
        <v>48547.148965947999</v>
      </c>
      <c r="M2921" s="1">
        <f>VLOOKUP($E2921,[1]AllProteinsNorm!$A$1:$Q$3226,10,FALSE)</f>
        <v>57310.451909170501</v>
      </c>
      <c r="N2921" s="1">
        <f>VLOOKUP($E2921,[1]AllProteinsNorm!$A$1:$Q$3226,11,FALSE)</f>
        <v>30576.432962817202</v>
      </c>
      <c r="O2921" s="1">
        <f>VLOOKUP($E2921,[1]AllProteinsNorm!$A$1:$Q$3226,15,FALSE)</f>
        <v>69781.735373469899</v>
      </c>
      <c r="P2921" s="1">
        <f>VLOOKUP($E2921,[1]AllProteinsNorm!$A$1:$Q$3226,6,FALSE)</f>
        <v>50691.857525482999</v>
      </c>
      <c r="Q2921" s="1">
        <f>VLOOKUP($E2921,[1]AllProteinsNorm!$A$1:$Q$3226,8,FALSE)</f>
        <v>49370.833717492103</v>
      </c>
      <c r="R2921" s="1">
        <f>VLOOKUP($E2921,[1]AllProteinsNorm!$A$1:$Q$3226,13,FALSE)</f>
        <v>69670.661409972701</v>
      </c>
      <c r="S2921" s="1">
        <f>VLOOKUP($E2921,[1]AllProteinsNorm!$A$1:$Q$3226,16,FALSE)</f>
        <v>35366.174113872999</v>
      </c>
      <c r="T2921" s="1">
        <f>VLOOKUP($E2921,[1]AllProteinsNorm!$A$1:$Q$3226,17,FALSE)</f>
        <v>12995.4700479451</v>
      </c>
      <c r="U2921" s="1">
        <f>VLOOKUP($E2921,[1]AllProteinsNorm!$A$1:$Q$3226,3,FALSE)</f>
        <v>56723.837338965997</v>
      </c>
      <c r="V2921" s="1">
        <f>VLOOKUP($E2921,[1]AllProteinsNorm!$A$1:$Q$3226,7,FALSE)</f>
        <v>66916.977940396406</v>
      </c>
      <c r="W2921" s="1">
        <f>VLOOKUP($E2921,[1]AllProteinsNorm!$A$1:$Q$3226,9,FALSE)</f>
        <v>36598.645632428597</v>
      </c>
      <c r="X2921" s="1">
        <f>VLOOKUP($E2921,[1]AllProteinsNorm!$A$1:$Q$3226,12,FALSE)</f>
        <v>71521.708794425096</v>
      </c>
      <c r="Y2921" s="29">
        <f>VLOOKUP($E2921,[1]AllProteinsNorm!$A$1:$Q$3226,14,FALSE)</f>
        <v>51716.069347196601</v>
      </c>
      <c r="Z2921" s="25">
        <f t="shared" si="339"/>
        <v>1.1303905014568969</v>
      </c>
      <c r="AA2921" s="1">
        <f t="shared" si="339"/>
        <v>0.91098032650079741</v>
      </c>
      <c r="AB2921" s="1">
        <f t="shared" si="339"/>
        <v>1.0754224563989263</v>
      </c>
      <c r="AC2921" s="1">
        <f t="shared" si="339"/>
        <v>0.57376240370438059</v>
      </c>
      <c r="AD2921" s="1">
        <f t="shared" si="339"/>
        <v>1.3094443119389987</v>
      </c>
      <c r="AE2921" s="1">
        <f t="shared" si="339"/>
        <v>0.95122547673989133</v>
      </c>
      <c r="AF2921" s="1">
        <f t="shared" si="339"/>
        <v>0.92643665338874082</v>
      </c>
      <c r="AG2921" s="1">
        <f t="shared" si="339"/>
        <v>1.3073600248554587</v>
      </c>
      <c r="AH2921" s="1">
        <f t="shared" si="339"/>
        <v>0.66364121328604453</v>
      </c>
      <c r="AI2921" s="1">
        <f t="shared" si="339"/>
        <v>0.24385814202214465</v>
      </c>
      <c r="AJ2921" s="1">
        <f t="shared" si="339"/>
        <v>1.0644147176526229</v>
      </c>
      <c r="AK2921" s="1">
        <f t="shared" si="339"/>
        <v>1.2556875472820792</v>
      </c>
      <c r="AL2921" s="1">
        <f t="shared" si="339"/>
        <v>0.68676836555536191</v>
      </c>
      <c r="AM2921" s="1">
        <f t="shared" si="339"/>
        <v>1.3420946650263919</v>
      </c>
      <c r="AN2921" s="29">
        <f t="shared" si="339"/>
        <v>0.9704446655001846</v>
      </c>
      <c r="AO2921" s="1">
        <f t="shared" si="335"/>
        <v>13227.556751177748</v>
      </c>
      <c r="AP2921" s="1">
        <f t="shared" si="336"/>
        <v>18802.700278100761</v>
      </c>
      <c r="AQ2921" s="29">
        <f t="shared" si="337"/>
        <v>12271.708655199667</v>
      </c>
    </row>
    <row r="2922" spans="1:43" x14ac:dyDescent="0.2">
      <c r="A2922" s="26"/>
      <c r="E2922" s="25" t="s">
        <v>5695</v>
      </c>
      <c r="F2922" s="26" t="s">
        <v>5696</v>
      </c>
      <c r="G2922" s="1">
        <v>0.120379728231243</v>
      </c>
      <c r="H2922" s="1">
        <v>1.0933160592003</v>
      </c>
      <c r="I2922" s="1">
        <f>VLOOKUP(F2922,'[1]SUSMB vs SHAM all proteins sum'!$B$2:$E$3214,2,FALSE)</f>
        <v>0.39946614466539099</v>
      </c>
      <c r="J2922" s="29">
        <f>VLOOKUP(F2922,'[1]SUSMB vs SHAM all proteins sum'!$B$2:$E$3214,3,FALSE)</f>
        <v>1.1563994807828999</v>
      </c>
      <c r="K2922" s="25">
        <f>VLOOKUP($E2922,[1]AllProteinsNorm!$A$1:$Q$3226,4,FALSE)</f>
        <v>173232.06006533001</v>
      </c>
      <c r="L2922" s="1">
        <f>VLOOKUP($E2922,[1]AllProteinsNorm!$A$1:$Q$3226,5,FALSE)</f>
        <v>196576.895860085</v>
      </c>
      <c r="M2922" s="1">
        <f>VLOOKUP($E2922,[1]AllProteinsNorm!$A$1:$Q$3226,10,FALSE)</f>
        <v>217045.711900116</v>
      </c>
      <c r="N2922" s="1">
        <f>VLOOKUP($E2922,[1]AllProteinsNorm!$A$1:$Q$3226,11,FALSE)</f>
        <v>188970.26307175899</v>
      </c>
      <c r="O2922" s="1">
        <f>VLOOKUP($E2922,[1]AllProteinsNorm!$A$1:$Q$3226,15,FALSE)</f>
        <v>187659.08364044499</v>
      </c>
      <c r="P2922" s="1">
        <f>VLOOKUP($E2922,[1]AllProteinsNorm!$A$1:$Q$3226,6,FALSE)</f>
        <v>188679.33593820501</v>
      </c>
      <c r="Q2922" s="1">
        <f>VLOOKUP($E2922,[1]AllProteinsNorm!$A$1:$Q$3226,8,FALSE)</f>
        <v>208987.199292618</v>
      </c>
      <c r="R2922" s="1">
        <f>VLOOKUP($E2922,[1]AllProteinsNorm!$A$1:$Q$3226,13,FALSE)</f>
        <v>218128.89802199701</v>
      </c>
      <c r="S2922" s="1">
        <f>VLOOKUP($E2922,[1]AllProteinsNorm!$A$1:$Q$3226,16,FALSE)</f>
        <v>234086.82985375199</v>
      </c>
      <c r="T2922" s="1">
        <f>VLOOKUP($E2922,[1]AllProteinsNorm!$A$1:$Q$3226,17,FALSE)</f>
        <v>203361.82838511001</v>
      </c>
      <c r="U2922" s="1">
        <f>VLOOKUP($E2922,[1]AllProteinsNorm!$A$1:$Q$3226,3,FALSE)</f>
        <v>395510.19411399902</v>
      </c>
      <c r="V2922" s="1">
        <f>VLOOKUP($E2922,[1]AllProteinsNorm!$A$1:$Q$3226,7,FALSE)</f>
        <v>196533.85377237</v>
      </c>
      <c r="W2922" s="1">
        <f>VLOOKUP($E2922,[1]AllProteinsNorm!$A$1:$Q$3226,9,FALSE)</f>
        <v>194651.26702769299</v>
      </c>
      <c r="X2922" s="1">
        <f>VLOOKUP($E2922,[1]AllProteinsNorm!$A$1:$Q$3226,12,FALSE)</f>
        <v>153135.41172691301</v>
      </c>
      <c r="Y2922" s="29">
        <f>VLOOKUP($E2922,[1]AllProteinsNorm!$A$1:$Q$3226,14,FALSE)</f>
        <v>233930.330526064</v>
      </c>
      <c r="Z2922" s="25">
        <f t="shared" si="339"/>
        <v>0.89898772294859564</v>
      </c>
      <c r="AA2922" s="1">
        <f t="shared" si="339"/>
        <v>1.020135741195455</v>
      </c>
      <c r="AB2922" s="1">
        <f t="shared" si="339"/>
        <v>1.1263586558011096</v>
      </c>
      <c r="AC2922" s="1">
        <f t="shared" si="339"/>
        <v>0.980661122657152</v>
      </c>
      <c r="AD2922" s="1">
        <f t="shared" si="339"/>
        <v>0.9738567573976874</v>
      </c>
      <c r="AE2922" s="1">
        <f t="shared" si="339"/>
        <v>0.97915135638617978</v>
      </c>
      <c r="AF2922" s="1">
        <f t="shared" si="339"/>
        <v>1.0845390070788401</v>
      </c>
      <c r="AG2922" s="1">
        <f t="shared" si="339"/>
        <v>1.1319798498507105</v>
      </c>
      <c r="AH2922" s="1">
        <f t="shared" si="339"/>
        <v>1.2147935322313743</v>
      </c>
      <c r="AI2922" s="1">
        <f t="shared" si="339"/>
        <v>1.055346146467619</v>
      </c>
      <c r="AJ2922" s="1">
        <f t="shared" si="339"/>
        <v>2.0525000318960083</v>
      </c>
      <c r="AK2922" s="1">
        <f t="shared" si="339"/>
        <v>1.0199123742943672</v>
      </c>
      <c r="AL2922" s="1">
        <f t="shared" si="339"/>
        <v>1.0101426909562361</v>
      </c>
      <c r="AM2922" s="1">
        <f t="shared" si="339"/>
        <v>0.79469617251711766</v>
      </c>
      <c r="AN2922" s="29">
        <f t="shared" si="339"/>
        <v>1.2139813790180016</v>
      </c>
      <c r="AO2922" s="1">
        <f t="shared" si="335"/>
        <v>14325.267319838929</v>
      </c>
      <c r="AP2922" s="1">
        <f t="shared" si="336"/>
        <v>15124.888979637934</v>
      </c>
      <c r="AQ2922" s="29">
        <f t="shared" si="337"/>
        <v>84349.07833832741</v>
      </c>
    </row>
    <row r="2923" spans="1:43" x14ac:dyDescent="0.2">
      <c r="A2923" s="26"/>
      <c r="E2923" s="25" t="s">
        <v>5697</v>
      </c>
      <c r="F2923" s="26" t="s">
        <v>5698</v>
      </c>
      <c r="G2923" s="1">
        <v>0.103721769790052</v>
      </c>
      <c r="H2923" s="1">
        <v>1.1190494254835199</v>
      </c>
      <c r="I2923" s="1">
        <f>VLOOKUP(F2923,'[1]SUSMB vs SHAM all proteins sum'!$B$2:$E$3214,2,FALSE)</f>
        <v>0.28182417249811198</v>
      </c>
      <c r="J2923" s="29">
        <f>VLOOKUP(F2923,'[1]SUSMB vs SHAM all proteins sum'!$B$2:$E$3214,3,FALSE)</f>
        <v>1.0782882164651999</v>
      </c>
      <c r="K2923" s="25">
        <f>VLOOKUP($E2923,[1]AllProteinsNorm!$A$1:$Q$3226,4,FALSE)</f>
        <v>2412599.5456406302</v>
      </c>
      <c r="L2923" s="1">
        <f>VLOOKUP($E2923,[1]AllProteinsNorm!$A$1:$Q$3226,5,FALSE)</f>
        <v>2237543.54882626</v>
      </c>
      <c r="M2923" s="1">
        <f>VLOOKUP($E2923,[1]AllProteinsNorm!$A$1:$Q$3226,10,FALSE)</f>
        <v>2524763.2335870299</v>
      </c>
      <c r="N2923" s="1">
        <f>VLOOKUP($E2923,[1]AllProteinsNorm!$A$1:$Q$3226,11,FALSE)</f>
        <v>2006576.11122609</v>
      </c>
      <c r="O2923" s="1">
        <f>VLOOKUP($E2923,[1]AllProteinsNorm!$A$1:$Q$3226,15,FALSE)</f>
        <v>2744339.1756977602</v>
      </c>
      <c r="P2923" s="1">
        <f>VLOOKUP($E2923,[1]AllProteinsNorm!$A$1:$Q$3226,6,FALSE)</f>
        <v>2413706.1091863699</v>
      </c>
      <c r="Q2923" s="1">
        <f>VLOOKUP($E2923,[1]AllProteinsNorm!$A$1:$Q$3226,8,FALSE)</f>
        <v>2605955.1691653999</v>
      </c>
      <c r="R2923" s="1">
        <f>VLOOKUP($E2923,[1]AllProteinsNorm!$A$1:$Q$3226,13,FALSE)</f>
        <v>2837536.4503559298</v>
      </c>
      <c r="S2923" s="1">
        <f>VLOOKUP($E2923,[1]AllProteinsNorm!$A$1:$Q$3226,16,FALSE)</f>
        <v>2607566.5146639701</v>
      </c>
      <c r="T2923" s="1">
        <f>VLOOKUP($E2923,[1]AllProteinsNorm!$A$1:$Q$3226,17,FALSE)</f>
        <v>2830016.6271289499</v>
      </c>
      <c r="U2923" s="1">
        <f>VLOOKUP($E2923,[1]AllProteinsNorm!$A$1:$Q$3226,3,FALSE)</f>
        <v>2691385.4170537498</v>
      </c>
      <c r="V2923" s="1">
        <f>VLOOKUP($E2923,[1]AllProteinsNorm!$A$1:$Q$3226,7,FALSE)</f>
        <v>2369519.6115065701</v>
      </c>
      <c r="W2923" s="1">
        <f>VLOOKUP($E2923,[1]AllProteinsNorm!$A$1:$Q$3226,9,FALSE)</f>
        <v>2335408.9189044698</v>
      </c>
      <c r="X2923" s="1">
        <f>VLOOKUP($E2923,[1]AllProteinsNorm!$A$1:$Q$3226,12,FALSE)</f>
        <v>2850278.69729653</v>
      </c>
      <c r="Y2923" s="29">
        <f>VLOOKUP($E2923,[1]AllProteinsNorm!$A$1:$Q$3226,14,FALSE)</f>
        <v>2577262.4776152</v>
      </c>
      <c r="Z2923" s="25">
        <f t="shared" si="339"/>
        <v>1.0115024455047275</v>
      </c>
      <c r="AA2923" s="1">
        <f t="shared" si="339"/>
        <v>0.93810876141904753</v>
      </c>
      <c r="AB2923" s="1">
        <f t="shared" si="339"/>
        <v>1.0585280054902684</v>
      </c>
      <c r="AC2923" s="1">
        <f t="shared" si="339"/>
        <v>0.84127374029559909</v>
      </c>
      <c r="AD2923" s="1">
        <f t="shared" si="339"/>
        <v>1.1505870472903581</v>
      </c>
      <c r="AE2923" s="1">
        <f t="shared" si="339"/>
        <v>1.0119663814839266</v>
      </c>
      <c r="AF2923" s="1">
        <f t="shared" si="339"/>
        <v>1.0925684004415062</v>
      </c>
      <c r="AG2923" s="1">
        <f t="shared" si="339"/>
        <v>1.1896607806007415</v>
      </c>
      <c r="AH2923" s="1">
        <f t="shared" si="339"/>
        <v>1.0932439704569701</v>
      </c>
      <c r="AI2923" s="1">
        <f t="shared" si="339"/>
        <v>1.186508032106862</v>
      </c>
      <c r="AJ2923" s="1">
        <f t="shared" si="339"/>
        <v>1.1283857431145916</v>
      </c>
      <c r="AK2923" s="1">
        <f t="shared" si="339"/>
        <v>0.99344082445886361</v>
      </c>
      <c r="AL2923" s="1">
        <f t="shared" si="339"/>
        <v>0.97913963259831271</v>
      </c>
      <c r="AM2923" s="1">
        <f t="shared" si="339"/>
        <v>1.1950030737156232</v>
      </c>
      <c r="AN2923" s="29">
        <f t="shared" si="339"/>
        <v>1.0805387506293018</v>
      </c>
      <c r="AO2923" s="1">
        <f t="shared" si="335"/>
        <v>250746.1063110278</v>
      </c>
      <c r="AP2923" s="1">
        <f t="shared" si="336"/>
        <v>159216.95363200628</v>
      </c>
      <c r="AQ2923" s="29">
        <f t="shared" si="337"/>
        <v>194129.83376468479</v>
      </c>
    </row>
    <row r="2924" spans="1:43" x14ac:dyDescent="0.2">
      <c r="A2924" s="26"/>
      <c r="E2924" s="25" t="s">
        <v>5699</v>
      </c>
      <c r="F2924" s="26" t="s">
        <v>5700</v>
      </c>
      <c r="G2924" s="1">
        <v>0.49997389275835102</v>
      </c>
      <c r="H2924" s="1">
        <v>1.2816285150390201</v>
      </c>
      <c r="I2924" s="1">
        <f>VLOOKUP(F2924,'[1]SUSMB vs SHAM all proteins sum'!$B$2:$E$3214,2,FALSE)</f>
        <v>0.344246953716145</v>
      </c>
      <c r="J2924" s="29">
        <f>VLOOKUP(F2924,'[1]SUSMB vs SHAM all proteins sum'!$B$2:$E$3214,3,FALSE)</f>
        <v>1.3953265358818701</v>
      </c>
      <c r="K2924" s="25">
        <f>VLOOKUP($E2924,[1]AllProteinsNorm!$A$1:$Q$3226,4,FALSE)</f>
        <v>9350.3990034300496</v>
      </c>
      <c r="L2924" s="1">
        <f>VLOOKUP($E2924,[1]AllProteinsNorm!$A$1:$Q$3226,5,FALSE)</f>
        <v>16946.1355773576</v>
      </c>
      <c r="M2924" s="1">
        <f>VLOOKUP($E2924,[1]AllProteinsNorm!$A$1:$Q$3226,10,FALSE)</f>
        <v>29530.922310768099</v>
      </c>
      <c r="N2924" s="1">
        <f>VLOOKUP($E2924,[1]AllProteinsNorm!$A$1:$Q$3226,11,FALSE)</f>
        <v>25090.9196111249</v>
      </c>
      <c r="O2924" s="1">
        <f>VLOOKUP($E2924,[1]AllProteinsNorm!$A$1:$Q$3226,15,FALSE)</f>
        <v>28898.0372689918</v>
      </c>
      <c r="P2924" s="1">
        <f>VLOOKUP($E2924,[1]AllProteinsNorm!$A$1:$Q$3226,6,FALSE)</f>
        <v>26411.152773886399</v>
      </c>
      <c r="Q2924" s="1">
        <f>VLOOKUP($E2924,[1]AllProteinsNorm!$A$1:$Q$3226,8,FALSE)</f>
        <v>8904.4601305103497</v>
      </c>
      <c r="R2924" s="1">
        <f>VLOOKUP($E2924,[1]AllProteinsNorm!$A$1:$Q$3226,13,FALSE)</f>
        <v>33809.707636770101</v>
      </c>
      <c r="S2924" s="1">
        <f>VLOOKUP($E2924,[1]AllProteinsNorm!$A$1:$Q$3226,16,FALSE)</f>
        <v>37261.866647802199</v>
      </c>
      <c r="T2924" s="1">
        <f>VLOOKUP($E2924,[1]AllProteinsNorm!$A$1:$Q$3226,17,FALSE)</f>
        <v>39597.9397969415</v>
      </c>
      <c r="U2924" s="1">
        <f>VLOOKUP($E2924,[1]AllProteinsNorm!$A$1:$Q$3226,3,FALSE)</f>
        <v>29660.9779842879</v>
      </c>
      <c r="V2924" s="1">
        <f>VLOOKUP($E2924,[1]AllProteinsNorm!$A$1:$Q$3226,7,FALSE)</f>
        <v>32174.992538108301</v>
      </c>
      <c r="W2924" s="1">
        <f>VLOOKUP($E2924,[1]AllProteinsNorm!$A$1:$Q$3226,9,FALSE)</f>
        <v>28614.888128816299</v>
      </c>
      <c r="X2924" s="1">
        <f>VLOOKUP($E2924,[1]AllProteinsNorm!$A$1:$Q$3226,12,FALSE)</f>
        <v>55884.625658878198</v>
      </c>
      <c r="Y2924" s="29">
        <f>VLOOKUP($E2924,[1]AllProteinsNorm!$A$1:$Q$3226,14,FALSE)</f>
        <v>11758.548239918</v>
      </c>
      <c r="Z2924" s="25">
        <f t="shared" si="339"/>
        <v>0.42572866306084106</v>
      </c>
      <c r="AA2924" s="1">
        <f t="shared" si="339"/>
        <v>0.77156660809337585</v>
      </c>
      <c r="AB2924" s="1">
        <f t="shared" si="339"/>
        <v>1.3445586728122472</v>
      </c>
      <c r="AC2924" s="1">
        <f t="shared" si="339"/>
        <v>1.1424029773587996</v>
      </c>
      <c r="AD2924" s="1">
        <f t="shared" si="339"/>
        <v>1.3157430786747362</v>
      </c>
      <c r="AE2924" s="1">
        <f t="shared" si="339"/>
        <v>1.2025138987328345</v>
      </c>
      <c r="AF2924" s="1">
        <f t="shared" si="339"/>
        <v>0.40542482788703521</v>
      </c>
      <c r="AG2924" s="1">
        <f t="shared" si="339"/>
        <v>1.5393740550964632</v>
      </c>
      <c r="AH2924" s="1">
        <f t="shared" si="339"/>
        <v>1.6965526995479994</v>
      </c>
      <c r="AI2924" s="1">
        <f t="shared" si="339"/>
        <v>1.8029153583212318</v>
      </c>
      <c r="AJ2924" s="1">
        <f t="shared" si="339"/>
        <v>1.350480177123534</v>
      </c>
      <c r="AK2924" s="1">
        <f t="shared" si="339"/>
        <v>1.4649446031358182</v>
      </c>
      <c r="AL2924" s="1">
        <f t="shared" si="339"/>
        <v>1.3028511470203199</v>
      </c>
      <c r="AM2924" s="1">
        <f t="shared" si="339"/>
        <v>2.5444568684910855</v>
      </c>
      <c r="AN2924" s="29">
        <f t="shared" si="339"/>
        <v>0.53537298460529226</v>
      </c>
      <c r="AO2924" s="1">
        <f t="shared" si="335"/>
        <v>7738.2000911308651</v>
      </c>
      <c r="AP2924" s="1">
        <f t="shared" si="336"/>
        <v>11081.938581020902</v>
      </c>
      <c r="AQ2924" s="29">
        <f t="shared" si="337"/>
        <v>14116.839579701904</v>
      </c>
    </row>
    <row r="2925" spans="1:43" x14ac:dyDescent="0.2">
      <c r="A2925" s="26"/>
      <c r="E2925" s="25" t="s">
        <v>5701</v>
      </c>
      <c r="F2925" s="26" t="s">
        <v>5702</v>
      </c>
      <c r="G2925" s="1">
        <v>0.96825616874241005</v>
      </c>
      <c r="H2925" s="1">
        <v>1.0012979914570701</v>
      </c>
      <c r="I2925" s="1">
        <f>VLOOKUP(F2925,'[1]SUSMB vs SHAM all proteins sum'!$B$2:$E$3214,2,FALSE)</f>
        <v>0.40338780348991099</v>
      </c>
      <c r="J2925" s="29">
        <f>VLOOKUP(F2925,'[1]SUSMB vs SHAM all proteins sum'!$B$2:$E$3214,3,FALSE)</f>
        <v>0.94443491369249999</v>
      </c>
      <c r="K2925" s="25">
        <f>VLOOKUP($E2925,[1]AllProteinsNorm!$A$1:$Q$3226,4,FALSE)</f>
        <v>1478670.76585645</v>
      </c>
      <c r="L2925" s="1">
        <f>VLOOKUP($E2925,[1]AllProteinsNorm!$A$1:$Q$3226,5,FALSE)</f>
        <v>1400718.1387924</v>
      </c>
      <c r="M2925" s="1">
        <f>VLOOKUP($E2925,[1]AllProteinsNorm!$A$1:$Q$3226,10,FALSE)</f>
        <v>1530760.8793458601</v>
      </c>
      <c r="N2925" s="1">
        <f>VLOOKUP($E2925,[1]AllProteinsNorm!$A$1:$Q$3226,11,FALSE)</f>
        <v>1312653.3140173701</v>
      </c>
      <c r="O2925" s="1">
        <f>VLOOKUP($E2925,[1]AllProteinsNorm!$A$1:$Q$3226,15,FALSE)</f>
        <v>1508513.67086855</v>
      </c>
      <c r="P2925" s="1">
        <f>VLOOKUP($E2925,[1]AllProteinsNorm!$A$1:$Q$3226,6,FALSE)</f>
        <v>1411867.58993181</v>
      </c>
      <c r="Q2925" s="1">
        <f>VLOOKUP($E2925,[1]AllProteinsNorm!$A$1:$Q$3226,8,FALSE)</f>
        <v>1396878.67662571</v>
      </c>
      <c r="R2925" s="1">
        <f>VLOOKUP($E2925,[1]AllProteinsNorm!$A$1:$Q$3226,13,FALSE)</f>
        <v>1491934.1968859399</v>
      </c>
      <c r="S2925" s="1">
        <f>VLOOKUP($E2925,[1]AllProteinsNorm!$A$1:$Q$3226,16,FALSE)</f>
        <v>1433628.0189153999</v>
      </c>
      <c r="T2925" s="1">
        <f>VLOOKUP($E2925,[1]AllProteinsNorm!$A$1:$Q$3226,17,FALSE)</f>
        <v>1497982.71811698</v>
      </c>
      <c r="U2925" s="1">
        <f>VLOOKUP($E2925,[1]AllProteinsNorm!$A$1:$Q$3226,3,FALSE)</f>
        <v>1085440.5518909399</v>
      </c>
      <c r="V2925" s="1">
        <f>VLOOKUP($E2925,[1]AllProteinsNorm!$A$1:$Q$3226,7,FALSE)</f>
        <v>1409485.54362649</v>
      </c>
      <c r="W2925" s="1">
        <f>VLOOKUP($E2925,[1]AllProteinsNorm!$A$1:$Q$3226,9,FALSE)</f>
        <v>1401009.62705333</v>
      </c>
      <c r="X2925" s="1">
        <f>VLOOKUP($E2925,[1]AllProteinsNorm!$A$1:$Q$3226,12,FALSE)</f>
        <v>1484302.7105287199</v>
      </c>
      <c r="Y2925" s="29">
        <f>VLOOKUP($E2925,[1]AllProteinsNorm!$A$1:$Q$3226,14,FALSE)</f>
        <v>1482718.7622545499</v>
      </c>
      <c r="Z2925" s="25">
        <f t="shared" si="339"/>
        <v>1.022407683908819</v>
      </c>
      <c r="AA2925" s="1">
        <f t="shared" si="339"/>
        <v>0.96850835301550753</v>
      </c>
      <c r="AB2925" s="1">
        <f t="shared" si="339"/>
        <v>1.0584247159060727</v>
      </c>
      <c r="AC2925" s="1">
        <f t="shared" si="339"/>
        <v>0.90761707443536732</v>
      </c>
      <c r="AD2925" s="1">
        <f t="shared" si="339"/>
        <v>1.0430421727342336</v>
      </c>
      <c r="AE2925" s="1">
        <f t="shared" si="339"/>
        <v>0.97621749610504194</v>
      </c>
      <c r="AF2925" s="1">
        <f t="shared" si="339"/>
        <v>0.965853606798876</v>
      </c>
      <c r="AG2925" s="1">
        <f t="shared" si="339"/>
        <v>1.0315785109195843</v>
      </c>
      <c r="AH2925" s="1">
        <f t="shared" si="339"/>
        <v>0.99126346192224557</v>
      </c>
      <c r="AI2925" s="1">
        <f t="shared" si="339"/>
        <v>1.0357606823168251</v>
      </c>
      <c r="AJ2925" s="1">
        <f t="shared" si="339"/>
        <v>0.75051376297194106</v>
      </c>
      <c r="AK2925" s="1">
        <f t="shared" si="339"/>
        <v>0.97457046114484558</v>
      </c>
      <c r="AL2925" s="1">
        <f t="shared" si="339"/>
        <v>0.96870989878527958</v>
      </c>
      <c r="AM2925" s="1">
        <f t="shared" si="339"/>
        <v>1.0263018188584223</v>
      </c>
      <c r="AN2925" s="29">
        <f t="shared" si="339"/>
        <v>1.0252066184096005</v>
      </c>
      <c r="AO2925" s="1">
        <f t="shared" si="335"/>
        <v>79988.978610192629</v>
      </c>
      <c r="AP2925" s="1">
        <f t="shared" si="336"/>
        <v>41333.026140179834</v>
      </c>
      <c r="AQ2925" s="29">
        <f t="shared" si="337"/>
        <v>147805.1662491665</v>
      </c>
    </row>
    <row r="2926" spans="1:43" x14ac:dyDescent="0.2">
      <c r="A2926" s="26"/>
      <c r="E2926" s="25" t="s">
        <v>5703</v>
      </c>
      <c r="F2926" s="26" t="s">
        <v>5704</v>
      </c>
      <c r="G2926" s="1">
        <v>0.47526526967381</v>
      </c>
      <c r="H2926" s="1">
        <v>0.77106522370645902</v>
      </c>
      <c r="I2926" s="1">
        <f>VLOOKUP(F2926,'[1]SUSMB vs SHAM all proteins sum'!$B$2:$E$3214,2,FALSE)</f>
        <v>0.32010759649753701</v>
      </c>
      <c r="J2926" s="29">
        <f>VLOOKUP(F2926,'[1]SUSMB vs SHAM all proteins sum'!$B$2:$E$3214,3,FALSE)</f>
        <v>0.55344082142321405</v>
      </c>
      <c r="K2926" s="25">
        <f>VLOOKUP($E2926,[1]AllProteinsNorm!$A$1:$Q$3226,4,FALSE)</f>
        <v>102598.12138326</v>
      </c>
      <c r="L2926" s="1">
        <f>VLOOKUP($E2926,[1]AllProteinsNorm!$A$1:$Q$3226,5,FALSE)</f>
        <v>54424.597832495398</v>
      </c>
      <c r="M2926" s="1">
        <f>VLOOKUP($E2926,[1]AllProteinsNorm!$A$1:$Q$3226,10,FALSE)</f>
        <v>140972.521342689</v>
      </c>
      <c r="N2926" s="1">
        <f>VLOOKUP($E2926,[1]AllProteinsNorm!$A$1:$Q$3226,11,FALSE)</f>
        <v>151449.60087530501</v>
      </c>
      <c r="O2926" s="1">
        <f>VLOOKUP($E2926,[1]AllProteinsNorm!$A$1:$Q$3226,15,FALSE)</f>
        <v>240724.258302139</v>
      </c>
      <c r="P2926" s="1">
        <f>VLOOKUP($E2926,[1]AllProteinsNorm!$A$1:$Q$3226,6,FALSE)</f>
        <v>120675.02533027899</v>
      </c>
      <c r="Q2926" s="1">
        <f>VLOOKUP($E2926,[1]AllProteinsNorm!$A$1:$Q$3226,8,FALSE)</f>
        <v>136482.28057622199</v>
      </c>
      <c r="R2926" s="1">
        <f>VLOOKUP($E2926,[1]AllProteinsNorm!$A$1:$Q$3226,13,FALSE)</f>
        <v>37551.563552586602</v>
      </c>
      <c r="S2926" s="1">
        <f>VLOOKUP($E2926,[1]AllProteinsNorm!$A$1:$Q$3226,16,FALSE)</f>
        <v>90756.220379735096</v>
      </c>
      <c r="T2926" s="1">
        <f>VLOOKUP($E2926,[1]AllProteinsNorm!$A$1:$Q$3226,17,FALSE)</f>
        <v>139352.44107257499</v>
      </c>
      <c r="U2926" s="1">
        <f>VLOOKUP($E2926,[1]AllProteinsNorm!$A$1:$Q$3226,3,FALSE)</f>
        <v>100894.84163281599</v>
      </c>
      <c r="V2926" s="1">
        <f>VLOOKUP($E2926,[1]AllProteinsNorm!$A$1:$Q$3226,7,FALSE)</f>
        <v>9949.6218474258894</v>
      </c>
      <c r="W2926" s="1">
        <f>VLOOKUP($E2926,[1]AllProteinsNorm!$A$1:$Q$3226,9,FALSE)</f>
        <v>73870.780740729504</v>
      </c>
      <c r="X2926" s="1">
        <f>VLOOKUP($E2926,[1]AllProteinsNorm!$A$1:$Q$3226,12,FALSE)</f>
        <v>174019.487297877</v>
      </c>
      <c r="Y2926" s="29">
        <f>VLOOKUP($E2926,[1]AllProteinsNorm!$A$1:$Q$3226,14,FALSE)</f>
        <v>115469.405395618</v>
      </c>
      <c r="Z2926" s="25">
        <f t="shared" si="339"/>
        <v>0.74328248991820922</v>
      </c>
      <c r="AA2926" s="1">
        <f t="shared" si="339"/>
        <v>0.39428451558699468</v>
      </c>
      <c r="AB2926" s="1">
        <f t="shared" si="339"/>
        <v>1.0212897201326159</v>
      </c>
      <c r="AC2926" s="1">
        <f t="shared" si="339"/>
        <v>1.097191984785042</v>
      </c>
      <c r="AD2926" s="1">
        <f t="shared" si="339"/>
        <v>1.7439512895771381</v>
      </c>
      <c r="AE2926" s="1">
        <f t="shared" si="339"/>
        <v>0.87424245287465419</v>
      </c>
      <c r="AF2926" s="1">
        <f t="shared" si="339"/>
        <v>0.98875971575988097</v>
      </c>
      <c r="AG2926" s="1">
        <f t="shared" si="339"/>
        <v>0.27204610846064181</v>
      </c>
      <c r="AH2926" s="1">
        <f t="shared" si="339"/>
        <v>0.65749263777866451</v>
      </c>
      <c r="AI2926" s="1">
        <f t="shared" si="339"/>
        <v>1.0095528844010975</v>
      </c>
      <c r="AJ2926" s="1">
        <f t="shared" si="339"/>
        <v>0.73094290711816923</v>
      </c>
      <c r="AK2926" s="1">
        <f t="shared" si="339"/>
        <v>7.2081043987867438E-2</v>
      </c>
      <c r="AL2926" s="1">
        <f t="shared" si="339"/>
        <v>0.53516435877090207</v>
      </c>
      <c r="AM2926" s="1">
        <f t="shared" si="339"/>
        <v>1.2607018147036009</v>
      </c>
      <c r="AN2926" s="29">
        <f t="shared" si="339"/>
        <v>0.83652981160563</v>
      </c>
      <c r="AO2926" s="1">
        <f t="shared" si="335"/>
        <v>61611.90798648051</v>
      </c>
      <c r="AP2926" s="1">
        <f t="shared" si="336"/>
        <v>37865.81781794066</v>
      </c>
      <c r="AQ2926" s="29">
        <f t="shared" si="337"/>
        <v>53624.078805584097</v>
      </c>
    </row>
    <row r="2927" spans="1:43" x14ac:dyDescent="0.2">
      <c r="A2927" s="26"/>
      <c r="E2927" s="25" t="s">
        <v>5705</v>
      </c>
      <c r="F2927" s="26" t="s">
        <v>5706</v>
      </c>
      <c r="G2927" s="1">
        <v>0.32415789763821601</v>
      </c>
      <c r="H2927" s="1">
        <v>0.88685969715369894</v>
      </c>
      <c r="I2927" s="1">
        <f>VLOOKUP(F2927,'[1]SUSMB vs SHAM all proteins sum'!$B$2:$E$3214,2,FALSE)</f>
        <v>0.69808703868628996</v>
      </c>
      <c r="J2927" s="29">
        <f>VLOOKUP(F2927,'[1]SUSMB vs SHAM all proteins sum'!$B$2:$E$3214,3,FALSE)</f>
        <v>0.95579388457671699</v>
      </c>
      <c r="K2927" s="25">
        <f>VLOOKUP($E2927,[1]AllProteinsNorm!$A$1:$Q$3226,4,FALSE)</f>
        <v>4514339.1770709297</v>
      </c>
      <c r="L2927" s="1">
        <f>VLOOKUP($E2927,[1]AllProteinsNorm!$A$1:$Q$3226,5,FALSE)</f>
        <v>6060509.3964360198</v>
      </c>
      <c r="M2927" s="1">
        <f>VLOOKUP($E2927,[1]AllProteinsNorm!$A$1:$Q$3226,10,FALSE)</f>
        <v>4610170.2846479602</v>
      </c>
      <c r="N2927" s="1">
        <f>VLOOKUP($E2927,[1]AllProteinsNorm!$A$1:$Q$3226,11,FALSE)</f>
        <v>5776505.0431524403</v>
      </c>
      <c r="O2927" s="1">
        <f>VLOOKUP($E2927,[1]AllProteinsNorm!$A$1:$Q$3226,15,FALSE)</f>
        <v>4085574.9478222802</v>
      </c>
      <c r="P2927" s="1">
        <f>VLOOKUP($E2927,[1]AllProteinsNorm!$A$1:$Q$3226,6,FALSE)</f>
        <v>5598898.0268517397</v>
      </c>
      <c r="Q2927" s="1">
        <f>VLOOKUP($E2927,[1]AllProteinsNorm!$A$1:$Q$3226,8,FALSE)</f>
        <v>4216230.3315397296</v>
      </c>
      <c r="R2927" s="1">
        <f>VLOOKUP($E2927,[1]AllProteinsNorm!$A$1:$Q$3226,13,FALSE)</f>
        <v>3880435.9071100201</v>
      </c>
      <c r="S2927" s="1">
        <f>VLOOKUP($E2927,[1]AllProteinsNorm!$A$1:$Q$3226,16,FALSE)</f>
        <v>5070397.9629452098</v>
      </c>
      <c r="T2927" s="1">
        <f>VLOOKUP($E2927,[1]AllProteinsNorm!$A$1:$Q$3226,17,FALSE)</f>
        <v>3516120.6439667698</v>
      </c>
      <c r="U2927" s="1">
        <f>VLOOKUP($E2927,[1]AllProteinsNorm!$A$1:$Q$3226,3,FALSE)</f>
        <v>4208874.5683435202</v>
      </c>
      <c r="V2927" s="1">
        <f>VLOOKUP($E2927,[1]AllProteinsNorm!$A$1:$Q$3226,7,FALSE)</f>
        <v>4378562.2614504704</v>
      </c>
      <c r="W2927" s="1">
        <f>VLOOKUP($E2927,[1]AllProteinsNorm!$A$1:$Q$3226,9,FALSE)</f>
        <v>6263453.4099029703</v>
      </c>
      <c r="X2927" s="1">
        <f>VLOOKUP($E2927,[1]AllProteinsNorm!$A$1:$Q$3226,12,FALSE)</f>
        <v>3968893.0148076098</v>
      </c>
      <c r="Y2927" s="29">
        <f>VLOOKUP($E2927,[1]AllProteinsNorm!$A$1:$Q$3226,14,FALSE)</f>
        <v>5182974.8509931099</v>
      </c>
      <c r="Z2927" s="25">
        <f t="shared" si="339"/>
        <v>0.90117007248282566</v>
      </c>
      <c r="AA2927" s="1">
        <f t="shared" si="339"/>
        <v>1.20982262914785</v>
      </c>
      <c r="AB2927" s="1">
        <f t="shared" si="339"/>
        <v>0.92030025361762813</v>
      </c>
      <c r="AC2927" s="1">
        <f t="shared" si="339"/>
        <v>1.1531285674933907</v>
      </c>
      <c r="AD2927" s="1">
        <f t="shared" si="339"/>
        <v>0.81557847725830557</v>
      </c>
      <c r="AE2927" s="1">
        <f t="shared" si="339"/>
        <v>1.1176739590833487</v>
      </c>
      <c r="AF2927" s="1">
        <f t="shared" si="339"/>
        <v>0.84166041682832282</v>
      </c>
      <c r="AG2927" s="1">
        <f t="shared" si="339"/>
        <v>0.77462781827222726</v>
      </c>
      <c r="AH2927" s="1">
        <f t="shared" si="339"/>
        <v>1.0121727058064856</v>
      </c>
      <c r="AI2927" s="1">
        <f t="shared" si="339"/>
        <v>0.70190177815522792</v>
      </c>
      <c r="AJ2927" s="1">
        <f t="shared" si="339"/>
        <v>0.84019203056121128</v>
      </c>
      <c r="AK2927" s="1">
        <f t="shared" si="339"/>
        <v>0.87406575264955733</v>
      </c>
      <c r="AL2927" s="1">
        <f t="shared" si="339"/>
        <v>1.2503351081956986</v>
      </c>
      <c r="AM2927" s="1">
        <f t="shared" si="339"/>
        <v>0.79228597266176526</v>
      </c>
      <c r="AN2927" s="29">
        <f t="shared" si="339"/>
        <v>1.034645745244307</v>
      </c>
      <c r="AO2927" s="1">
        <f t="shared" si="335"/>
        <v>768271.23069944512</v>
      </c>
      <c r="AP2927" s="1">
        <f t="shared" si="336"/>
        <v>768874.06144525053</v>
      </c>
      <c r="AQ2927" s="29">
        <f t="shared" si="337"/>
        <v>837393.80965959199</v>
      </c>
    </row>
    <row r="2928" spans="1:43" x14ac:dyDescent="0.2">
      <c r="A2928" s="26"/>
      <c r="E2928" s="25" t="s">
        <v>5707</v>
      </c>
      <c r="F2928" s="26" t="s">
        <v>5708</v>
      </c>
      <c r="G2928" s="1">
        <v>0.52982024479818002</v>
      </c>
      <c r="H2928" s="1">
        <v>0.98117854837499596</v>
      </c>
      <c r="I2928" s="1">
        <f>VLOOKUP(F2928,'[1]SUSMB vs SHAM all proteins sum'!$B$2:$E$3214,2,FALSE)</f>
        <v>0.84003694195301004</v>
      </c>
      <c r="J2928" s="29">
        <f>VLOOKUP(F2928,'[1]SUSMB vs SHAM all proteins sum'!$B$2:$E$3214,3,FALSE)</f>
        <v>1.01182093501702</v>
      </c>
      <c r="K2928" s="25">
        <f>VLOOKUP($E2928,[1]AllProteinsNorm!$A$1:$Q$3226,4,FALSE)</f>
        <v>4029254.0215421799</v>
      </c>
      <c r="L2928" s="1">
        <f>VLOOKUP($E2928,[1]AllProteinsNorm!$A$1:$Q$3226,5,FALSE)</f>
        <v>4300790.1833259296</v>
      </c>
      <c r="M2928" s="1">
        <f>VLOOKUP($E2928,[1]AllProteinsNorm!$A$1:$Q$3226,10,FALSE)</f>
        <v>4253227.0212720903</v>
      </c>
      <c r="N2928" s="1">
        <f>VLOOKUP($E2928,[1]AllProteinsNorm!$A$1:$Q$3226,11,FALSE)</f>
        <v>4252608.2591444897</v>
      </c>
      <c r="O2928" s="1">
        <f>VLOOKUP($E2928,[1]AllProteinsNorm!$A$1:$Q$3226,15,FALSE)</f>
        <v>4743759.9714752799</v>
      </c>
      <c r="P2928" s="1">
        <f>VLOOKUP($E2928,[1]AllProteinsNorm!$A$1:$Q$3226,6,FALSE)</f>
        <v>4310794.4139111703</v>
      </c>
      <c r="Q2928" s="1">
        <f>VLOOKUP($E2928,[1]AllProteinsNorm!$A$1:$Q$3226,8,FALSE)</f>
        <v>4358134.8211262999</v>
      </c>
      <c r="R2928" s="1">
        <f>VLOOKUP($E2928,[1]AllProteinsNorm!$A$1:$Q$3226,13,FALSE)</f>
        <v>4157750.1611566199</v>
      </c>
      <c r="S2928" s="1">
        <f>VLOOKUP($E2928,[1]AllProteinsNorm!$A$1:$Q$3226,16,FALSE)</f>
        <v>4230621.5603307504</v>
      </c>
      <c r="T2928" s="1">
        <f>VLOOKUP($E2928,[1]AllProteinsNorm!$A$1:$Q$3226,17,FALSE)</f>
        <v>4091562.9333632798</v>
      </c>
      <c r="U2928" s="1">
        <f>VLOOKUP($E2928,[1]AllProteinsNorm!$A$1:$Q$3226,3,FALSE)</f>
        <v>5129034.3481236799</v>
      </c>
      <c r="V2928" s="1">
        <f>VLOOKUP($E2928,[1]AllProteinsNorm!$A$1:$Q$3226,7,FALSE)</f>
        <v>3819987.3819303499</v>
      </c>
      <c r="W2928" s="1">
        <f>VLOOKUP($E2928,[1]AllProteinsNorm!$A$1:$Q$3226,9,FALSE)</f>
        <v>4580291.4918152904</v>
      </c>
      <c r="X2928" s="1">
        <f>VLOOKUP($E2928,[1]AllProteinsNorm!$A$1:$Q$3226,12,FALSE)</f>
        <v>4174247.1878692498</v>
      </c>
      <c r="Y2928" s="29">
        <f>VLOOKUP($E2928,[1]AllProteinsNorm!$A$1:$Q$3226,14,FALSE)</f>
        <v>4209388.7929062396</v>
      </c>
      <c r="Z2928" s="25">
        <f t="shared" si="339"/>
        <v>0.93357769707315208</v>
      </c>
      <c r="AA2928" s="1">
        <f t="shared" si="339"/>
        <v>0.9964925947774993</v>
      </c>
      <c r="AB2928" s="1">
        <f t="shared" si="339"/>
        <v>0.98547221555634879</v>
      </c>
      <c r="AC2928" s="1">
        <f t="shared" si="339"/>
        <v>0.98532884844198143</v>
      </c>
      <c r="AD2928" s="1">
        <f t="shared" si="339"/>
        <v>1.0991286441510182</v>
      </c>
      <c r="AE2928" s="1">
        <f t="shared" si="339"/>
        <v>0.99881057386266581</v>
      </c>
      <c r="AF2928" s="1">
        <f t="shared" si="339"/>
        <v>1.0097793408131024</v>
      </c>
      <c r="AG2928" s="1">
        <f t="shared" si="339"/>
        <v>0.96335023796103691</v>
      </c>
      <c r="AH2928" s="1">
        <f t="shared" si="339"/>
        <v>0.98023453283541284</v>
      </c>
      <c r="AI2928" s="1">
        <f t="shared" si="339"/>
        <v>0.94801466483295893</v>
      </c>
      <c r="AJ2928" s="1">
        <f t="shared" si="339"/>
        <v>1.1883966732625308</v>
      </c>
      <c r="AK2928" s="1">
        <f t="shared" si="339"/>
        <v>0.88509064055139075</v>
      </c>
      <c r="AL2928" s="1">
        <f t="shared" si="339"/>
        <v>1.0612530160647524</v>
      </c>
      <c r="AM2928" s="1">
        <f t="shared" si="339"/>
        <v>0.9671725971681232</v>
      </c>
      <c r="AN2928" s="29">
        <f t="shared" si="339"/>
        <v>0.97531490304570856</v>
      </c>
      <c r="AO2928" s="1">
        <f t="shared" si="335"/>
        <v>233834.18122691341</v>
      </c>
      <c r="AP2928" s="1">
        <f t="shared" si="336"/>
        <v>97294.664318450683</v>
      </c>
      <c r="AQ2928" s="29">
        <f t="shared" si="337"/>
        <v>444115.33098414028</v>
      </c>
    </row>
    <row r="2929" spans="1:43" x14ac:dyDescent="0.2">
      <c r="A2929" s="26"/>
      <c r="E2929" s="25" t="s">
        <v>5709</v>
      </c>
      <c r="F2929" s="26" t="s">
        <v>5710</v>
      </c>
      <c r="G2929" s="1">
        <v>0.60980351366454899</v>
      </c>
      <c r="H2929" s="1">
        <v>1.0934663149762101</v>
      </c>
      <c r="I2929" s="1">
        <f>VLOOKUP(F2929,'[1]SUSMB vs SHAM all proteins sum'!$B$2:$E$3214,2,FALSE)</f>
        <v>0.579831848286258</v>
      </c>
      <c r="J2929" s="29">
        <f>VLOOKUP(F2929,'[1]SUSMB vs SHAM all proteins sum'!$B$2:$E$3214,3,FALSE)</f>
        <v>1.10876382947748</v>
      </c>
      <c r="K2929" s="25">
        <f>VLOOKUP($E2929,[1]AllProteinsNorm!$A$1:$Q$3226,4,FALSE)</f>
        <v>94391.719481966298</v>
      </c>
      <c r="L2929" s="1">
        <f>VLOOKUP($E2929,[1]AllProteinsNorm!$A$1:$Q$3226,5,FALSE)</f>
        <v>64443.451754616297</v>
      </c>
      <c r="M2929" s="1">
        <f>VLOOKUP($E2929,[1]AllProteinsNorm!$A$1:$Q$3226,10,FALSE)</f>
        <v>80137.404724034393</v>
      </c>
      <c r="N2929" s="1">
        <f>VLOOKUP($E2929,[1]AllProteinsNorm!$A$1:$Q$3226,11,FALSE)</f>
        <v>40986.866516331698</v>
      </c>
      <c r="O2929" s="1">
        <f>VLOOKUP($E2929,[1]AllProteinsNorm!$A$1:$Q$3226,15,FALSE)</f>
        <v>59664.2009138637</v>
      </c>
      <c r="P2929" s="1">
        <f>VLOOKUP($E2929,[1]AllProteinsNorm!$A$1:$Q$3226,6,FALSE)</f>
        <v>58456.075842173297</v>
      </c>
      <c r="Q2929" s="1">
        <f>VLOOKUP($E2929,[1]AllProteinsNorm!$A$1:$Q$3226,8,FALSE)</f>
        <v>67658.716765367295</v>
      </c>
      <c r="R2929" s="1">
        <f>VLOOKUP($E2929,[1]AllProteinsNorm!$A$1:$Q$3226,13,FALSE)</f>
        <v>60457.6583632744</v>
      </c>
      <c r="S2929" s="1">
        <f>VLOOKUP($E2929,[1]AllProteinsNorm!$A$1:$Q$3226,16,FALSE)</f>
        <v>85138.558095993401</v>
      </c>
      <c r="T2929" s="1">
        <f>VLOOKUP($E2929,[1]AllProteinsNorm!$A$1:$Q$3226,17,FALSE)</f>
        <v>91538.233680525198</v>
      </c>
      <c r="U2929" s="1">
        <f>VLOOKUP($E2929,[1]AllProteinsNorm!$A$1:$Q$3226,3,FALSE)</f>
        <v>107564.049938458</v>
      </c>
      <c r="V2929" s="1">
        <f>VLOOKUP($E2929,[1]AllProteinsNorm!$A$1:$Q$3226,7,FALSE)</f>
        <v>59739.156688014104</v>
      </c>
      <c r="W2929" s="1">
        <f>VLOOKUP($E2929,[1]AllProteinsNorm!$A$1:$Q$3226,9,FALSE)</f>
        <v>64651.174008247901</v>
      </c>
      <c r="X2929" s="1">
        <f>VLOOKUP($E2929,[1]AllProteinsNorm!$A$1:$Q$3226,12,FALSE)</f>
        <v>61694.680363733998</v>
      </c>
      <c r="Y2929" s="29">
        <f>VLOOKUP($E2929,[1]AllProteinsNorm!$A$1:$Q$3226,14,FALSE)</f>
        <v>77938.383254664397</v>
      </c>
      <c r="Z2929" s="25">
        <f t="shared" si="339"/>
        <v>1.3896517707006</v>
      </c>
      <c r="AA2929" s="1">
        <f t="shared" si="339"/>
        <v>0.94874801870698688</v>
      </c>
      <c r="AB2929" s="1">
        <f t="shared" si="339"/>
        <v>1.1797972002764621</v>
      </c>
      <c r="AC2929" s="1">
        <f t="shared" si="339"/>
        <v>0.60341597697848159</v>
      </c>
      <c r="AD2929" s="1">
        <f t="shared" si="339"/>
        <v>0.87838703333746992</v>
      </c>
      <c r="AE2929" s="1">
        <f t="shared" si="339"/>
        <v>0.86060080002891037</v>
      </c>
      <c r="AF2929" s="1">
        <f t="shared" si="339"/>
        <v>0.99608372505901965</v>
      </c>
      <c r="AG2929" s="1">
        <f t="shared" si="339"/>
        <v>0.89006845577156202</v>
      </c>
      <c r="AH2929" s="1">
        <f t="shared" si="339"/>
        <v>1.2534250743848037</v>
      </c>
      <c r="AI2929" s="1">
        <f t="shared" si="339"/>
        <v>1.3476422425512664</v>
      </c>
      <c r="AJ2929" s="1">
        <f t="shared" si="339"/>
        <v>1.5835771747887661</v>
      </c>
      <c r="AK2929" s="1">
        <f t="shared" si="339"/>
        <v>0.87949054564600715</v>
      </c>
      <c r="AL2929" s="1">
        <f t="shared" si="339"/>
        <v>0.95180614286403464</v>
      </c>
      <c r="AM2929" s="1">
        <f t="shared" si="339"/>
        <v>0.90828011483200211</v>
      </c>
      <c r="AN2929" s="29">
        <f t="shared" si="339"/>
        <v>1.1474228130368855</v>
      </c>
      <c r="AO2929" s="1">
        <f t="shared" si="335"/>
        <v>18197.005710957026</v>
      </c>
      <c r="AP2929" s="1">
        <f t="shared" si="336"/>
        <v>13324.8867964087</v>
      </c>
      <c r="AQ2929" s="29">
        <f t="shared" si="337"/>
        <v>17797.445916896671</v>
      </c>
    </row>
    <row r="2930" spans="1:43" x14ac:dyDescent="0.2">
      <c r="A2930" s="26"/>
      <c r="E2930" s="25" t="s">
        <v>5711</v>
      </c>
      <c r="F2930" s="26" t="s">
        <v>5712</v>
      </c>
      <c r="G2930" s="1">
        <v>0.133733813836904</v>
      </c>
      <c r="H2930" s="1">
        <v>0.75947448054769595</v>
      </c>
      <c r="I2930" s="1">
        <f>VLOOKUP(F2930,'[1]SUSMB vs SHAM all proteins sum'!$B$2:$E$3214,2,FALSE)</f>
        <v>0.13405829998170701</v>
      </c>
      <c r="J2930" s="29">
        <f>VLOOKUP(F2930,'[1]SUSMB vs SHAM all proteins sum'!$B$2:$E$3214,3,FALSE)</f>
        <v>0.81410471542041796</v>
      </c>
      <c r="K2930" s="25">
        <f>VLOOKUP($E2930,[1]AllProteinsNorm!$A$1:$Q$3226,4,FALSE)</f>
        <v>155684.036398995</v>
      </c>
      <c r="L2930" s="1">
        <f>VLOOKUP($E2930,[1]AllProteinsNorm!$A$1:$Q$3226,5,FALSE)</f>
        <v>160463.50393001299</v>
      </c>
      <c r="M2930" s="1">
        <f>VLOOKUP($E2930,[1]AllProteinsNorm!$A$1:$Q$3226,10,FALSE)</f>
        <v>145914.89815789499</v>
      </c>
      <c r="N2930" s="1">
        <f>VLOOKUP($E2930,[1]AllProteinsNorm!$A$1:$Q$3226,11,FALSE)</f>
        <v>164185.71766763099</v>
      </c>
      <c r="O2930" s="1">
        <f>VLOOKUP($E2930,[1]AllProteinsNorm!$A$1:$Q$3226,15,FALSE)</f>
        <v>178421.87157815299</v>
      </c>
      <c r="P2930" s="1">
        <f>VLOOKUP($E2930,[1]AllProteinsNorm!$A$1:$Q$3226,6,FALSE)</f>
        <v>136099.67923686799</v>
      </c>
      <c r="Q2930" s="1">
        <f>VLOOKUP($E2930,[1]AllProteinsNorm!$A$1:$Q$3226,8,FALSE)</f>
        <v>105321.47231379199</v>
      </c>
      <c r="R2930" s="1">
        <f>VLOOKUP($E2930,[1]AllProteinsNorm!$A$1:$Q$3226,13,FALSE)</f>
        <v>70192.032572863201</v>
      </c>
      <c r="S2930" s="1">
        <f>VLOOKUP($E2930,[1]AllProteinsNorm!$A$1:$Q$3226,16,FALSE)</f>
        <v>175453.865627302</v>
      </c>
      <c r="T2930" s="1">
        <f>VLOOKUP($E2930,[1]AllProteinsNorm!$A$1:$Q$3226,17,FALSE)</f>
        <v>152842.665021358</v>
      </c>
      <c r="U2930" s="1">
        <f>VLOOKUP($E2930,[1]AllProteinsNorm!$A$1:$Q$3226,3,FALSE)</f>
        <v>179349.062521949</v>
      </c>
      <c r="V2930" s="1">
        <f>VLOOKUP($E2930,[1]AllProteinsNorm!$A$1:$Q$3226,7,FALSE)</f>
        <v>144726.25554640801</v>
      </c>
      <c r="W2930" s="1">
        <f>VLOOKUP($E2930,[1]AllProteinsNorm!$A$1:$Q$3226,9,FALSE)</f>
        <v>87760.531703487301</v>
      </c>
      <c r="X2930" s="1">
        <f>VLOOKUP($E2930,[1]AllProteinsNorm!$A$1:$Q$3226,12,FALSE)</f>
        <v>119318.231769504</v>
      </c>
      <c r="Y2930" s="29">
        <f>VLOOKUP($E2930,[1]AllProteinsNorm!$A$1:$Q$3226,14,FALSE)</f>
        <v>140492.23351947201</v>
      </c>
      <c r="Z2930" s="25">
        <f t="shared" ref="Z2930:AN2946" si="340">K2930/AVERAGE($K2930:$O2930)</f>
        <v>0.96737812415894742</v>
      </c>
      <c r="AA2930" s="1">
        <f t="shared" si="340"/>
        <v>0.99707643133018053</v>
      </c>
      <c r="AB2930" s="1">
        <f t="shared" si="340"/>
        <v>0.90667536461522213</v>
      </c>
      <c r="AC2930" s="1">
        <f t="shared" si="340"/>
        <v>1.0202052518984452</v>
      </c>
      <c r="AD2930" s="1">
        <f t="shared" si="340"/>
        <v>1.1086648279972042</v>
      </c>
      <c r="AE2930" s="1">
        <f t="shared" si="340"/>
        <v>0.84568627229943605</v>
      </c>
      <c r="AF2930" s="1">
        <f t="shared" si="340"/>
        <v>0.65443889224105656</v>
      </c>
      <c r="AG2930" s="1">
        <f t="shared" si="340"/>
        <v>0.43615413867621483</v>
      </c>
      <c r="AH2930" s="1">
        <f t="shared" si="340"/>
        <v>1.0902224488320829</v>
      </c>
      <c r="AI2930" s="1">
        <f t="shared" si="340"/>
        <v>0.94972261767983135</v>
      </c>
      <c r="AJ2930" s="1">
        <f t="shared" si="340"/>
        <v>1.114426139540077</v>
      </c>
      <c r="AK2930" s="1">
        <f t="shared" si="340"/>
        <v>0.89928946374579244</v>
      </c>
      <c r="AL2930" s="1">
        <f t="shared" si="340"/>
        <v>0.54531999875010584</v>
      </c>
      <c r="AM2930" s="1">
        <f t="shared" si="340"/>
        <v>0.74141093651584189</v>
      </c>
      <c r="AN2930" s="29">
        <f t="shared" si="340"/>
        <v>0.87298040611339767</v>
      </c>
      <c r="AO2930" s="1">
        <f t="shared" si="335"/>
        <v>10674.794842347777</v>
      </c>
      <c r="AP2930" s="1">
        <f t="shared" si="336"/>
        <v>36852.970729275337</v>
      </c>
      <c r="AQ2930" s="29">
        <f t="shared" si="337"/>
        <v>30221.978101375527</v>
      </c>
    </row>
    <row r="2931" spans="1:43" x14ac:dyDescent="0.2">
      <c r="A2931" s="26"/>
      <c r="E2931" s="25" t="s">
        <v>5713</v>
      </c>
      <c r="F2931" s="26" t="s">
        <v>5714</v>
      </c>
      <c r="G2931" s="1">
        <v>0.35642407121280301</v>
      </c>
      <c r="H2931" s="43">
        <v>0.51842448037626099</v>
      </c>
      <c r="I2931" s="1">
        <f>VLOOKUP(F2931,'[1]SUSMB vs SHAM all proteins sum'!$B$2:$E$3214,2,FALSE)</f>
        <v>0.74240114195260798</v>
      </c>
      <c r="J2931" s="29">
        <f>VLOOKUP(F2931,'[1]SUSMB vs SHAM all proteins sum'!$B$2:$E$3214,3,FALSE)</f>
        <v>0.95155608052903795</v>
      </c>
      <c r="K2931" s="25">
        <f>VLOOKUP($E2931,[1]AllProteinsNorm!$A$1:$Q$3226,4,FALSE)</f>
        <v>187553.37812616301</v>
      </c>
      <c r="L2931" s="1">
        <f>VLOOKUP($E2931,[1]AllProteinsNorm!$A$1:$Q$3226,5,FALSE)</f>
        <v>147852.042243264</v>
      </c>
      <c r="M2931" s="1">
        <f>VLOOKUP($E2931,[1]AllProteinsNorm!$A$1:$Q$3226,10,FALSE)</f>
        <v>163390.57625358799</v>
      </c>
      <c r="N2931" s="1">
        <f>VLOOKUP($E2931,[1]AllProteinsNorm!$A$1:$Q$3226,11,FALSE)</f>
        <v>173495.51498338999</v>
      </c>
      <c r="O2931" s="1">
        <f>VLOOKUP($E2931,[1]AllProteinsNorm!$A$1:$Q$3226,15,FALSE)</f>
        <v>195284.49517569499</v>
      </c>
      <c r="P2931" s="1">
        <f>VLOOKUP($E2931,[1]AllProteinsNorm!$A$1:$Q$3226,6,FALSE)</f>
        <v>138991.98861797899</v>
      </c>
      <c r="Q2931" s="1">
        <f>VLOOKUP($E2931,[1]AllProteinsNorm!$A$1:$Q$3226,8,FALSE)</f>
        <v>203026.70549368</v>
      </c>
      <c r="R2931" s="1">
        <f>VLOOKUP($E2931,[1]AllProteinsNorm!$A$1:$Q$3226,13,FALSE)</f>
        <v>6232.4452185923701</v>
      </c>
      <c r="S2931" s="1">
        <f>VLOOKUP($E2931,[1]AllProteinsNorm!$A$1:$Q$3226,16,FALSE)</f>
        <v>167842.268471813</v>
      </c>
      <c r="T2931" s="1">
        <f>VLOOKUP($E2931,[1]AllProteinsNorm!$A$1:$Q$3226,17,FALSE)</f>
        <v>194742.16664667201</v>
      </c>
      <c r="U2931" s="1">
        <f>VLOOKUP($E2931,[1]AllProteinsNorm!$A$1:$Q$3226,3,FALSE)</f>
        <v>220517.76836569601</v>
      </c>
      <c r="V2931" s="1">
        <f>VLOOKUP($E2931,[1]AllProteinsNorm!$A$1:$Q$3226,7,FALSE)</f>
        <v>155839.085373537</v>
      </c>
      <c r="W2931" s="1">
        <f>VLOOKUP($E2931,[1]AllProteinsNorm!$A$1:$Q$3226,9,FALSE)</f>
        <v>200089.490566875</v>
      </c>
      <c r="X2931" s="1">
        <f>VLOOKUP($E2931,[1]AllProteinsNorm!$A$1:$Q$3226,12,FALSE)</f>
        <v>100129.038618184</v>
      </c>
      <c r="Y2931" s="29">
        <f>VLOOKUP($E2931,[1]AllProteinsNorm!$A$1:$Q$3226,14,FALSE)</f>
        <v>173941.36683033299</v>
      </c>
      <c r="Z2931" s="25">
        <f t="shared" si="340"/>
        <v>1.080904593142286</v>
      </c>
      <c r="AA2931" s="1">
        <f t="shared" si="340"/>
        <v>0.85209849677411864</v>
      </c>
      <c r="AB2931" s="1">
        <f t="shared" si="340"/>
        <v>0.94164992448105522</v>
      </c>
      <c r="AC2931" s="1">
        <f t="shared" si="340"/>
        <v>0.99988654381359032</v>
      </c>
      <c r="AD2931" s="1">
        <f t="shared" si="340"/>
        <v>1.1254604417889496</v>
      </c>
      <c r="AE2931" s="1">
        <f t="shared" si="340"/>
        <v>0.80103637912665415</v>
      </c>
      <c r="AF2931" s="1">
        <f t="shared" si="340"/>
        <v>1.1700802229808096</v>
      </c>
      <c r="AG2931" s="1">
        <f t="shared" si="340"/>
        <v>3.5918727407578642E-2</v>
      </c>
      <c r="AH2931" s="1">
        <f t="shared" si="340"/>
        <v>0.96730584501957184</v>
      </c>
      <c r="AI2931" s="1">
        <f t="shared" si="340"/>
        <v>1.1223349027884271</v>
      </c>
      <c r="AJ2931" s="1">
        <f t="shared" si="340"/>
        <v>1.2708844334204896</v>
      </c>
      <c r="AK2931" s="1">
        <f t="shared" si="340"/>
        <v>0.89812929446697731</v>
      </c>
      <c r="AL2931" s="1">
        <f t="shared" si="340"/>
        <v>1.1531525134553968</v>
      </c>
      <c r="AM2931" s="1">
        <f t="shared" si="340"/>
        <v>0.57706205471016647</v>
      </c>
      <c r="AN2931" s="29">
        <f t="shared" si="340"/>
        <v>1.0024560699614877</v>
      </c>
      <c r="AO2931" s="1">
        <f t="shared" si="335"/>
        <v>16923.821773475502</v>
      </c>
      <c r="AP2931" s="1">
        <f t="shared" si="336"/>
        <v>71575.911021281339</v>
      </c>
      <c r="AQ2931" s="29">
        <f t="shared" si="337"/>
        <v>41365.169109120921</v>
      </c>
    </row>
    <row r="2932" spans="1:43" x14ac:dyDescent="0.2">
      <c r="A2932" s="26"/>
      <c r="E2932" s="25" t="s">
        <v>5715</v>
      </c>
      <c r="F2932" s="26" t="s">
        <v>5716</v>
      </c>
      <c r="G2932" s="1">
        <v>0.46005168672906399</v>
      </c>
      <c r="H2932" s="1">
        <v>0.88544842460676498</v>
      </c>
      <c r="I2932" s="1">
        <f>VLOOKUP(F2932,'[1]SUSMB vs SHAM all proteins sum'!$B$2:$E$3214,2,FALSE)</f>
        <v>0.70128266223125801</v>
      </c>
      <c r="J2932" s="29">
        <f>VLOOKUP(F2932,'[1]SUSMB vs SHAM all proteins sum'!$B$2:$E$3214,3,FALSE)</f>
        <v>0.94416298069591698</v>
      </c>
      <c r="K2932" s="25">
        <f>VLOOKUP($E2932,[1]AllProteinsNorm!$A$1:$Q$3226,4,FALSE)</f>
        <v>100406.676434247</v>
      </c>
      <c r="L2932" s="1">
        <f>VLOOKUP($E2932,[1]AllProteinsNorm!$A$1:$Q$3226,5,FALSE)</f>
        <v>190720.87278499201</v>
      </c>
      <c r="M2932" s="1">
        <f>VLOOKUP($E2932,[1]AllProteinsNorm!$A$1:$Q$3226,10,FALSE)</f>
        <v>119030.467862693</v>
      </c>
      <c r="N2932" s="1">
        <f>VLOOKUP($E2932,[1]AllProteinsNorm!$A$1:$Q$3226,11,FALSE)</f>
        <v>156801.91850590799</v>
      </c>
      <c r="O2932" s="1">
        <f>VLOOKUP($E2932,[1]AllProteinsNorm!$A$1:$Q$3226,15,FALSE)</f>
        <v>109866.447534757</v>
      </c>
      <c r="P2932" s="1">
        <f>VLOOKUP($E2932,[1]AllProteinsNorm!$A$1:$Q$3226,6,FALSE)</f>
        <v>144641.00479004701</v>
      </c>
      <c r="Q2932" s="1">
        <f>VLOOKUP($E2932,[1]AllProteinsNorm!$A$1:$Q$3226,8,FALSE)</f>
        <v>107786.499893603</v>
      </c>
      <c r="R2932" s="1">
        <f>VLOOKUP($E2932,[1]AllProteinsNorm!$A$1:$Q$3226,13,FALSE)</f>
        <v>81640.550631016406</v>
      </c>
      <c r="S2932" s="1">
        <f>VLOOKUP($E2932,[1]AllProteinsNorm!$A$1:$Q$3226,16,FALSE)</f>
        <v>123020.763821456</v>
      </c>
      <c r="T2932" s="1">
        <f>VLOOKUP($E2932,[1]AllProteinsNorm!$A$1:$Q$3226,17,FALSE)</f>
        <v>136493.38867225201</v>
      </c>
      <c r="U2932" s="1">
        <f>VLOOKUP($E2932,[1]AllProteinsNorm!$A$1:$Q$3226,3,FALSE)</f>
        <v>112572.200498957</v>
      </c>
      <c r="V2932" s="1">
        <f>VLOOKUP($E2932,[1]AllProteinsNorm!$A$1:$Q$3226,7,FALSE)</f>
        <v>104143.207503506</v>
      </c>
      <c r="W2932" s="1">
        <f>VLOOKUP($E2932,[1]AllProteinsNorm!$A$1:$Q$3226,9,FALSE)</f>
        <v>143460.05539391001</v>
      </c>
      <c r="X2932" s="1">
        <f>VLOOKUP($E2932,[1]AllProteinsNorm!$A$1:$Q$3226,12,FALSE)</f>
        <v>110711.883427138</v>
      </c>
      <c r="Y2932" s="29">
        <f>VLOOKUP($E2932,[1]AllProteinsNorm!$A$1:$Q$3226,14,FALSE)</f>
        <v>158227.84589828501</v>
      </c>
      <c r="Z2932" s="25">
        <f t="shared" si="340"/>
        <v>0.74174617699602752</v>
      </c>
      <c r="AA2932" s="1">
        <f t="shared" si="340"/>
        <v>1.4089349760944954</v>
      </c>
      <c r="AB2932" s="1">
        <f t="shared" si="340"/>
        <v>0.87932792537973803</v>
      </c>
      <c r="AC2932" s="1">
        <f t="shared" si="340"/>
        <v>1.158361452921566</v>
      </c>
      <c r="AD2932" s="1">
        <f t="shared" si="340"/>
        <v>0.81162946860817275</v>
      </c>
      <c r="AE2932" s="1">
        <f t="shared" si="340"/>
        <v>1.0685236893598415</v>
      </c>
      <c r="AF2932" s="1">
        <f t="shared" si="340"/>
        <v>0.79626402413807118</v>
      </c>
      <c r="AG2932" s="1">
        <f t="shared" si="340"/>
        <v>0.60311294496500467</v>
      </c>
      <c r="AH2932" s="1">
        <f t="shared" si="340"/>
        <v>0.9088059130754409</v>
      </c>
      <c r="AI2932" s="1">
        <f t="shared" si="340"/>
        <v>1.0083338362382386</v>
      </c>
      <c r="AJ2932" s="1">
        <f t="shared" si="340"/>
        <v>0.83161799913587453</v>
      </c>
      <c r="AK2932" s="1">
        <f t="shared" si="340"/>
        <v>0.76934949715636314</v>
      </c>
      <c r="AL2932" s="1">
        <f t="shared" si="340"/>
        <v>1.0597995214965221</v>
      </c>
      <c r="AM2932" s="1">
        <f t="shared" si="340"/>
        <v>0.81787505767992641</v>
      </c>
      <c r="AN2932" s="29">
        <f t="shared" si="340"/>
        <v>1.168895375859073</v>
      </c>
      <c r="AO2932" s="1">
        <f t="shared" si="335"/>
        <v>33653.801065941705</v>
      </c>
      <c r="AP2932" s="1">
        <f t="shared" si="336"/>
        <v>22363.878601171673</v>
      </c>
      <c r="AQ2932" s="29">
        <f t="shared" si="337"/>
        <v>21142.765641412789</v>
      </c>
    </row>
    <row r="2933" spans="1:43" x14ac:dyDescent="0.2">
      <c r="A2933" s="26"/>
      <c r="E2933" s="25" t="s">
        <v>5717</v>
      </c>
      <c r="F2933" s="26" t="s">
        <v>5718</v>
      </c>
      <c r="G2933" s="1">
        <v>0.21348138404744299</v>
      </c>
      <c r="H2933" s="1">
        <v>1.3661583178646199</v>
      </c>
      <c r="I2933" s="1">
        <f>VLOOKUP(F2933,'[1]SUSMB vs SHAM all proteins sum'!$B$2:$E$3214,2,FALSE)</f>
        <v>0.18223409764849599</v>
      </c>
      <c r="J2933" s="29">
        <f>VLOOKUP(F2933,'[1]SUSMB vs SHAM all proteins sum'!$B$2:$E$3214,3,FALSE)</f>
        <v>0.480453686175498</v>
      </c>
      <c r="K2933" s="25">
        <f>VLOOKUP($E2933,[1]AllProteinsNorm!$A$1:$Q$3226,4,FALSE)</f>
        <v>83469.229257032901</v>
      </c>
      <c r="L2933" s="1">
        <f>VLOOKUP($E2933,[1]AllProteinsNorm!$A$1:$Q$3226,5,FALSE)</f>
        <v>195910.53366591499</v>
      </c>
      <c r="M2933" s="1">
        <f>VLOOKUP($E2933,[1]AllProteinsNorm!$A$1:$Q$3226,10,FALSE)</f>
        <v>209385.347958756</v>
      </c>
      <c r="N2933" s="1">
        <f>VLOOKUP($E2933,[1]AllProteinsNorm!$A$1:$Q$3226,11,FALSE)</f>
        <v>253243.33544906299</v>
      </c>
      <c r="O2933" s="1">
        <f>VLOOKUP($E2933,[1]AllProteinsNorm!$A$1:$Q$3226,15,FALSE)</f>
        <v>327343.13792458997</v>
      </c>
      <c r="P2933" s="1">
        <f>VLOOKUP($E2933,[1]AllProteinsNorm!$A$1:$Q$3226,6,FALSE)</f>
        <v>254615.88185781799</v>
      </c>
      <c r="Q2933" s="1">
        <f>VLOOKUP($E2933,[1]AllProteinsNorm!$A$1:$Q$3226,8,FALSE)</f>
        <v>264554.17506843701</v>
      </c>
      <c r="R2933" s="1">
        <f>VLOOKUP($E2933,[1]AllProteinsNorm!$A$1:$Q$3226,13,FALSE)</f>
        <v>265790.38264580601</v>
      </c>
      <c r="S2933" s="1">
        <f>VLOOKUP($E2933,[1]AllProteinsNorm!$A$1:$Q$3226,16,FALSE)</f>
        <v>276597.923239959</v>
      </c>
      <c r="T2933" s="1">
        <f>VLOOKUP($E2933,[1]AllProteinsNorm!$A$1:$Q$3226,17,FALSE)</f>
        <v>272764.98052328097</v>
      </c>
      <c r="U2933" s="1">
        <f>VLOOKUP($E2933,[1]AllProteinsNorm!$A$1:$Q$3226,3,FALSE)</f>
        <v>231719.24875493601</v>
      </c>
      <c r="V2933" s="1">
        <f>VLOOKUP($E2933,[1]AllProteinsNorm!$A$1:$Q$3226,7,FALSE)</f>
        <v>48197.0813424433</v>
      </c>
      <c r="W2933" s="1">
        <f>VLOOKUP($E2933,[1]AllProteinsNorm!$A$1:$Q$3226,9,FALSE)</f>
        <v>24566.872826292201</v>
      </c>
      <c r="X2933" s="1">
        <f>VLOOKUP($E2933,[1]AllProteinsNorm!$A$1:$Q$3226,12,FALSE)</f>
        <v>109659.73651793601</v>
      </c>
      <c r="Y2933" s="29">
        <f>VLOOKUP($E2933,[1]AllProteinsNorm!$A$1:$Q$3226,14,FALSE)</f>
        <v>241517.979547984</v>
      </c>
      <c r="Z2933" s="25">
        <f t="shared" si="340"/>
        <v>0.39027963527615994</v>
      </c>
      <c r="AA2933" s="1">
        <f t="shared" si="340"/>
        <v>0.91602489092648287</v>
      </c>
      <c r="AB2933" s="1">
        <f t="shared" si="340"/>
        <v>0.97902949339417455</v>
      </c>
      <c r="AC2933" s="1">
        <f t="shared" si="340"/>
        <v>1.1840976306469355</v>
      </c>
      <c r="AD2933" s="1">
        <f t="shared" si="340"/>
        <v>1.530568349756247</v>
      </c>
      <c r="AE2933" s="1">
        <f t="shared" si="340"/>
        <v>1.1905152879869711</v>
      </c>
      <c r="AF2933" s="1">
        <f t="shared" si="340"/>
        <v>1.2369840703638146</v>
      </c>
      <c r="AG2933" s="1">
        <f t="shared" si="340"/>
        <v>1.2427642440483651</v>
      </c>
      <c r="AH2933" s="1">
        <f t="shared" si="340"/>
        <v>1.2932973930766092</v>
      </c>
      <c r="AI2933" s="1">
        <f t="shared" si="340"/>
        <v>1.2753755852581492</v>
      </c>
      <c r="AJ2933" s="1">
        <f t="shared" si="340"/>
        <v>1.0834567983377223</v>
      </c>
      <c r="AK2933" s="1">
        <f t="shared" si="340"/>
        <v>0.22535657145916768</v>
      </c>
      <c r="AL2933" s="1">
        <f t="shared" si="340"/>
        <v>0.11486808075100645</v>
      </c>
      <c r="AM2933" s="1">
        <f t="shared" si="340"/>
        <v>0.51273939335067975</v>
      </c>
      <c r="AN2933" s="29">
        <f t="shared" si="340"/>
        <v>1.1292730244382865</v>
      </c>
      <c r="AO2933" s="1">
        <f t="shared" si="335"/>
        <v>79716.282050320864</v>
      </c>
      <c r="AP2933" s="1">
        <f t="shared" si="336"/>
        <v>7564.0620569178518</v>
      </c>
      <c r="AQ2933" s="29">
        <f t="shared" si="337"/>
        <v>90551.912463529661</v>
      </c>
    </row>
    <row r="2934" spans="1:43" x14ac:dyDescent="0.2">
      <c r="A2934" s="26"/>
      <c r="E2934" s="25" t="s">
        <v>5719</v>
      </c>
      <c r="F2934" s="26" t="s">
        <v>5720</v>
      </c>
      <c r="G2934" s="1">
        <v>0.93878030709234905</v>
      </c>
      <c r="H2934" s="1">
        <v>1.00329954729104</v>
      </c>
      <c r="I2934" s="1">
        <f>VLOOKUP(F2934,'[1]SUSMB vs SHAM all proteins sum'!$B$2:$E$3214,2,FALSE)</f>
        <v>0.157191792888456</v>
      </c>
      <c r="J2934" s="29">
        <f>VLOOKUP(F2934,'[1]SUSMB vs SHAM all proteins sum'!$B$2:$E$3214,3,FALSE)</f>
        <v>0.93469401273766095</v>
      </c>
      <c r="K2934" s="25">
        <f>VLOOKUP($E2934,[1]AllProteinsNorm!$A$1:$Q$3226,4,FALSE)</f>
        <v>8302257.7562822104</v>
      </c>
      <c r="L2934" s="1">
        <f>VLOOKUP($E2934,[1]AllProteinsNorm!$A$1:$Q$3226,5,FALSE)</f>
        <v>8910191.8982618395</v>
      </c>
      <c r="M2934" s="1">
        <f>VLOOKUP($E2934,[1]AllProteinsNorm!$A$1:$Q$3226,10,FALSE)</f>
        <v>8460234.3556555305</v>
      </c>
      <c r="N2934" s="1">
        <f>VLOOKUP($E2934,[1]AllProteinsNorm!$A$1:$Q$3226,11,FALSE)</f>
        <v>8972659.2737885192</v>
      </c>
      <c r="O2934" s="1">
        <f>VLOOKUP($E2934,[1]AllProteinsNorm!$A$1:$Q$3226,15,FALSE)</f>
        <v>9283009.8702849708</v>
      </c>
      <c r="P2934" s="1">
        <f>VLOOKUP($E2934,[1]AllProteinsNorm!$A$1:$Q$3226,6,FALSE)</f>
        <v>9589475.0989151392</v>
      </c>
      <c r="Q2934" s="1">
        <f>VLOOKUP($E2934,[1]AllProteinsNorm!$A$1:$Q$3226,8,FALSE)</f>
        <v>9153799.7886466496</v>
      </c>
      <c r="R2934" s="1">
        <f>VLOOKUP($E2934,[1]AllProteinsNorm!$A$1:$Q$3226,13,FALSE)</f>
        <v>8692048.2998364903</v>
      </c>
      <c r="S2934" s="1">
        <f>VLOOKUP($E2934,[1]AllProteinsNorm!$A$1:$Q$3226,16,FALSE)</f>
        <v>8983226.7901345808</v>
      </c>
      <c r="T2934" s="1">
        <f>VLOOKUP($E2934,[1]AllProteinsNorm!$A$1:$Q$3226,17,FALSE)</f>
        <v>7731753.3910561902</v>
      </c>
      <c r="U2934" s="1">
        <f>VLOOKUP($E2934,[1]AllProteinsNorm!$A$1:$Q$3226,3,FALSE)</f>
        <v>7136549.5324459197</v>
      </c>
      <c r="V2934" s="1">
        <f>VLOOKUP($E2934,[1]AllProteinsNorm!$A$1:$Q$3226,7,FALSE)</f>
        <v>8087381.8152457904</v>
      </c>
      <c r="W2934" s="1">
        <f>VLOOKUP($E2934,[1]AllProteinsNorm!$A$1:$Q$3226,9,FALSE)</f>
        <v>8807244.3259242699</v>
      </c>
      <c r="X2934" s="1">
        <f>VLOOKUP($E2934,[1]AllProteinsNorm!$A$1:$Q$3226,12,FALSE)</f>
        <v>8746697.2170635704</v>
      </c>
      <c r="Y2934" s="29">
        <f>VLOOKUP($E2934,[1]AllProteinsNorm!$A$1:$Q$3226,14,FALSE)</f>
        <v>8364550.1062265104</v>
      </c>
      <c r="Z2934" s="25">
        <f t="shared" si="340"/>
        <v>0.94497712298994085</v>
      </c>
      <c r="AA2934" s="1">
        <f t="shared" si="340"/>
        <v>1.0141732228123734</v>
      </c>
      <c r="AB2934" s="1">
        <f t="shared" si="340"/>
        <v>0.96295828868701561</v>
      </c>
      <c r="AC2934" s="1">
        <f t="shared" si="340"/>
        <v>1.0212833659251028</v>
      </c>
      <c r="AD2934" s="1">
        <f t="shared" si="340"/>
        <v>1.0566079995855684</v>
      </c>
      <c r="AE2934" s="1">
        <f t="shared" si="340"/>
        <v>1.0914903940557055</v>
      </c>
      <c r="AF2934" s="1">
        <f t="shared" si="340"/>
        <v>1.0419010879487327</v>
      </c>
      <c r="AG2934" s="1">
        <f t="shared" si="340"/>
        <v>0.98934374677223536</v>
      </c>
      <c r="AH2934" s="1">
        <f t="shared" si="340"/>
        <v>1.0224861786402697</v>
      </c>
      <c r="AI2934" s="1">
        <f t="shared" si="340"/>
        <v>0.8800413441294801</v>
      </c>
      <c r="AJ2934" s="1">
        <f t="shared" si="340"/>
        <v>0.81229422684967223</v>
      </c>
      <c r="AK2934" s="1">
        <f t="shared" si="340"/>
        <v>0.92051957728116007</v>
      </c>
      <c r="AL2934" s="1">
        <f t="shared" si="340"/>
        <v>1.0024555547295266</v>
      </c>
      <c r="AM2934" s="1">
        <f t="shared" si="340"/>
        <v>0.99556397964041921</v>
      </c>
      <c r="AN2934" s="29">
        <f t="shared" si="340"/>
        <v>0.95206734439267982</v>
      </c>
      <c r="AO2934" s="1">
        <f t="shared" si="335"/>
        <v>357047.16613297444</v>
      </c>
      <c r="AP2934" s="1">
        <f t="shared" si="336"/>
        <v>621337.82203287806</v>
      </c>
      <c r="AQ2934" s="29">
        <f t="shared" si="337"/>
        <v>605681.9539065389</v>
      </c>
    </row>
    <row r="2935" spans="1:43" x14ac:dyDescent="0.2">
      <c r="A2935" s="26"/>
      <c r="E2935" s="25" t="s">
        <v>5721</v>
      </c>
      <c r="F2935" s="26" t="s">
        <v>5722</v>
      </c>
      <c r="G2935" s="1">
        <v>0.49025212257696898</v>
      </c>
      <c r="H2935" s="1">
        <v>0.69271298117489</v>
      </c>
      <c r="I2935" s="1">
        <f>VLOOKUP(F2935,'[1]SUSMB vs SHAM all proteins sum'!$B$2:$E$3214,2,FALSE)</f>
        <v>0.26305371865829802</v>
      </c>
      <c r="J2935" s="29">
        <f>VLOOKUP(F2935,'[1]SUSMB vs SHAM all proteins sum'!$B$2:$E$3214,3,FALSE)</f>
        <v>0.46722621856533098</v>
      </c>
      <c r="K2935" s="25">
        <f>VLOOKUP($E2935,[1]AllProteinsNorm!$A$1:$Q$3226,4,FALSE)</f>
        <v>81953.646976333999</v>
      </c>
      <c r="L2935" s="1">
        <f>VLOOKUP($E2935,[1]AllProteinsNorm!$A$1:$Q$3226,5,FALSE)</f>
        <v>67867.632222934</v>
      </c>
      <c r="M2935" s="1">
        <f>VLOOKUP($E2935,[1]AllProteinsNorm!$A$1:$Q$3226,10,FALSE)</f>
        <v>13069.8526652456</v>
      </c>
      <c r="N2935" s="1">
        <f>VLOOKUP($E2935,[1]AllProteinsNorm!$A$1:$Q$3226,11,FALSE)</f>
        <v>70738.575130219106</v>
      </c>
      <c r="O2935" s="1">
        <f>VLOOKUP($E2935,[1]AllProteinsNorm!$A$1:$Q$3226,15,FALSE)</f>
        <v>66634.597386221198</v>
      </c>
      <c r="P2935" s="1">
        <f>VLOOKUP($E2935,[1]AllProteinsNorm!$A$1:$Q$3226,6,FALSE)</f>
        <v>42818.073916254398</v>
      </c>
      <c r="Q2935" s="1">
        <f>VLOOKUP($E2935,[1]AllProteinsNorm!$A$1:$Q$3226,8,FALSE)</f>
        <v>19469.240570174901</v>
      </c>
      <c r="R2935" s="1">
        <f>VLOOKUP($E2935,[1]AllProteinsNorm!$A$1:$Q$3226,13,FALSE)</f>
        <v>52838.317285004799</v>
      </c>
      <c r="S2935" s="1">
        <f>VLOOKUP($E2935,[1]AllProteinsNorm!$A$1:$Q$3226,16,FALSE)</f>
        <v>102068.138549326</v>
      </c>
      <c r="T2935" s="1">
        <f>VLOOKUP($E2935,[1]AllProteinsNorm!$A$1:$Q$3226,17,FALSE)</f>
        <v>12156.5146875969</v>
      </c>
      <c r="U2935" s="1">
        <f>VLOOKUP($E2935,[1]AllProteinsNorm!$A$1:$Q$3226,3,FALSE)</f>
        <v>42965.975370221699</v>
      </c>
      <c r="V2935" s="1">
        <f>VLOOKUP($E2935,[1]AllProteinsNorm!$A$1:$Q$3226,7,FALSE)</f>
        <v>4079.31911687295</v>
      </c>
      <c r="W2935" s="1">
        <f>VLOOKUP($E2935,[1]AllProteinsNorm!$A$1:$Q$3226,9,FALSE)</f>
        <v>63852.111020287797</v>
      </c>
      <c r="X2935" s="1">
        <f>VLOOKUP($E2935,[1]AllProteinsNorm!$A$1:$Q$3226,12,FALSE)</f>
        <v>12030.281215899</v>
      </c>
      <c r="Y2935" s="29">
        <f>VLOOKUP($E2935,[1]AllProteinsNorm!$A$1:$Q$3226,14,FALSE)</f>
        <v>56667.022211836498</v>
      </c>
      <c r="Z2935" s="25">
        <f t="shared" si="340"/>
        <v>1.3646918028650696</v>
      </c>
      <c r="AA2935" s="1">
        <f t="shared" si="340"/>
        <v>1.1301315413241462</v>
      </c>
      <c r="AB2935" s="1">
        <f t="shared" si="340"/>
        <v>0.21763913449837688</v>
      </c>
      <c r="AC2935" s="1">
        <f t="shared" si="340"/>
        <v>1.1779384711755656</v>
      </c>
      <c r="AD2935" s="1">
        <f t="shared" si="340"/>
        <v>1.1095990501368418</v>
      </c>
      <c r="AE2935" s="1">
        <f t="shared" si="340"/>
        <v>0.71300639622367301</v>
      </c>
      <c r="AF2935" s="1">
        <f t="shared" si="340"/>
        <v>0.32420171638973305</v>
      </c>
      <c r="AG2935" s="1">
        <f t="shared" si="340"/>
        <v>0.87986344886948864</v>
      </c>
      <c r="AH2935" s="1">
        <f t="shared" si="340"/>
        <v>1.6996382363823912</v>
      </c>
      <c r="AI2935" s="1">
        <f t="shared" si="340"/>
        <v>0.20243023413421768</v>
      </c>
      <c r="AJ2935" s="1">
        <f t="shared" si="340"/>
        <v>0.71546925064575007</v>
      </c>
      <c r="AK2935" s="1">
        <f t="shared" si="340"/>
        <v>6.792880567810354E-2</v>
      </c>
      <c r="AL2935" s="1">
        <f t="shared" si="340"/>
        <v>1.063265098259512</v>
      </c>
      <c r="AM2935" s="1">
        <f t="shared" si="340"/>
        <v>0.20032819486654393</v>
      </c>
      <c r="AN2935" s="29">
        <f t="shared" si="340"/>
        <v>0.94361902805372144</v>
      </c>
      <c r="AO2935" s="1">
        <f t="shared" si="335"/>
        <v>24106.521475161284</v>
      </c>
      <c r="AP2935" s="1">
        <f t="shared" si="336"/>
        <v>31779.558415369014</v>
      </c>
      <c r="AQ2935" s="29">
        <f t="shared" si="337"/>
        <v>23853.029756034673</v>
      </c>
    </row>
    <row r="2936" spans="1:43" x14ac:dyDescent="0.2">
      <c r="A2936" s="26"/>
      <c r="E2936" s="25" t="s">
        <v>5723</v>
      </c>
      <c r="F2936" s="26" t="s">
        <v>5724</v>
      </c>
      <c r="G2936" s="1">
        <v>0.20083187347803899</v>
      </c>
      <c r="H2936" s="43">
        <v>0.564467666828814</v>
      </c>
      <c r="I2936" s="1">
        <f>VLOOKUP(F2936,'[1]SUSMB vs SHAM all proteins sum'!$B$2:$E$3214,2,FALSE)</f>
        <v>0.80034090989547402</v>
      </c>
      <c r="J2936" s="29">
        <f>VLOOKUP(F2936,'[1]SUSMB vs SHAM all proteins sum'!$B$2:$E$3214,3,FALSE)</f>
        <v>0.88672873650570005</v>
      </c>
      <c r="K2936" s="25">
        <f>VLOOKUP($E2936,[1]AllProteinsNorm!$A$1:$Q$3226,4,FALSE)</f>
        <v>21526.758667141399</v>
      </c>
      <c r="L2936" s="1">
        <f>VLOOKUP($E2936,[1]AllProteinsNorm!$A$1:$Q$3226,5,FALSE)</f>
        <v>33349.361529873597</v>
      </c>
      <c r="M2936" s="1">
        <f>VLOOKUP($E2936,[1]AllProteinsNorm!$A$1:$Q$3226,10,FALSE)</f>
        <v>197657.17192281201</v>
      </c>
      <c r="N2936" s="1">
        <f>VLOOKUP($E2936,[1]AllProteinsNorm!$A$1:$Q$3226,11,FALSE)</f>
        <v>55807.442105233</v>
      </c>
      <c r="O2936" s="1">
        <f>VLOOKUP($E2936,[1]AllProteinsNorm!$A$1:$Q$3226,15,FALSE)</f>
        <v>46490.170421341398</v>
      </c>
      <c r="P2936" s="1">
        <f>VLOOKUP($E2936,[1]AllProteinsNorm!$A$1:$Q$3226,6,FALSE)</f>
        <v>23290.448567911601</v>
      </c>
      <c r="Q2936" s="1">
        <f>VLOOKUP($E2936,[1]AllProteinsNorm!$A$1:$Q$3226,8,FALSE)</f>
        <v>35838.9964108403</v>
      </c>
      <c r="R2936" s="1">
        <f>VLOOKUP($E2936,[1]AllProteinsNorm!$A$1:$Q$3226,13,FALSE)</f>
        <v>30407.826695908199</v>
      </c>
      <c r="S2936" s="1">
        <f>VLOOKUP($E2936,[1]AllProteinsNorm!$A$1:$Q$3226,16,FALSE)</f>
        <v>17525.128190258802</v>
      </c>
      <c r="T2936" s="1">
        <f>VLOOKUP($E2936,[1]AllProteinsNorm!$A$1:$Q$3226,17,FALSE)</f>
        <v>47429.339011978504</v>
      </c>
      <c r="U2936" s="1">
        <f>VLOOKUP($E2936,[1]AllProteinsNorm!$A$1:$Q$3226,3,FALSE)</f>
        <v>66645.633123985594</v>
      </c>
      <c r="V2936" s="1">
        <f>VLOOKUP($E2936,[1]AllProteinsNorm!$A$1:$Q$3226,7,FALSE)</f>
        <v>17000.791858836601</v>
      </c>
      <c r="W2936" s="1">
        <f>VLOOKUP($E2936,[1]AllProteinsNorm!$A$1:$Q$3226,9,FALSE)</f>
        <v>47315.4641644312</v>
      </c>
      <c r="X2936" s="1">
        <f>VLOOKUP($E2936,[1]AllProteinsNorm!$A$1:$Q$3226,12,FALSE)</f>
        <v>81241.4334768673</v>
      </c>
      <c r="Y2936" s="29">
        <f>VLOOKUP($E2936,[1]AllProteinsNorm!$A$1:$Q$3226,14,FALSE)</f>
        <v>46340.891314079803</v>
      </c>
      <c r="Z2936" s="25">
        <f t="shared" si="340"/>
        <v>0.30333827162819149</v>
      </c>
      <c r="AA2936" s="1">
        <f t="shared" si="340"/>
        <v>0.46993315820541542</v>
      </c>
      <c r="AB2936" s="1">
        <f t="shared" si="340"/>
        <v>2.7852305046509795</v>
      </c>
      <c r="AC2936" s="1">
        <f t="shared" si="340"/>
        <v>0.78639489084028125</v>
      </c>
      <c r="AD2936" s="1">
        <f t="shared" si="340"/>
        <v>0.65510317467513324</v>
      </c>
      <c r="AE2936" s="1">
        <f t="shared" si="340"/>
        <v>0.32819081234089753</v>
      </c>
      <c r="AF2936" s="1">
        <f t="shared" si="340"/>
        <v>0.5050151486460126</v>
      </c>
      <c r="AG2936" s="1">
        <f t="shared" si="340"/>
        <v>0.42848334654235415</v>
      </c>
      <c r="AH2936" s="1">
        <f t="shared" si="340"/>
        <v>0.24695042005604148</v>
      </c>
      <c r="AI2936" s="1">
        <f t="shared" si="340"/>
        <v>0.66833720500252269</v>
      </c>
      <c r="AJ2936" s="1">
        <f t="shared" si="340"/>
        <v>0.93911821449712485</v>
      </c>
      <c r="AK2936" s="1">
        <f t="shared" si="340"/>
        <v>0.2395618819586523</v>
      </c>
      <c r="AL2936" s="1">
        <f t="shared" si="340"/>
        <v>0.66673256958243743</v>
      </c>
      <c r="AM2936" s="1">
        <f t="shared" si="340"/>
        <v>1.1447908343528674</v>
      </c>
      <c r="AN2936" s="29">
        <f t="shared" si="340"/>
        <v>0.65299965007641836</v>
      </c>
      <c r="AO2936" s="1">
        <f t="shared" si="335"/>
        <v>64403.029784918057</v>
      </c>
      <c r="AP2936" s="1">
        <f t="shared" si="336"/>
        <v>10340.671385899908</v>
      </c>
      <c r="AQ2936" s="29">
        <f t="shared" si="337"/>
        <v>21670.473443813629</v>
      </c>
    </row>
    <row r="2937" spans="1:43" x14ac:dyDescent="0.2">
      <c r="A2937" s="26"/>
      <c r="E2937" s="25" t="s">
        <v>5725</v>
      </c>
      <c r="F2937" s="26" t="s">
        <v>5726</v>
      </c>
      <c r="G2937" s="1">
        <v>0.14539083804324199</v>
      </c>
      <c r="H2937" s="1">
        <v>1.43549696696915</v>
      </c>
      <c r="I2937" s="1">
        <f>VLOOKUP(F2937,'[1]SUSMB vs SHAM all proteins sum'!$B$2:$E$3214,2,FALSE)</f>
        <v>0.75832918178502295</v>
      </c>
      <c r="J2937" s="29">
        <f>VLOOKUP(F2937,'[1]SUSMB vs SHAM all proteins sum'!$B$2:$E$3214,3,FALSE)</f>
        <v>1.11260715319402</v>
      </c>
      <c r="K2937" s="25">
        <f>VLOOKUP($E2937,[1]AllProteinsNorm!$A$1:$Q$3226,4,FALSE)</f>
        <v>753982.12746323901</v>
      </c>
      <c r="L2937" s="1">
        <f>VLOOKUP($E2937,[1]AllProteinsNorm!$A$1:$Q$3226,5,FALSE)</f>
        <v>444751.13902025297</v>
      </c>
      <c r="M2937" s="1">
        <f>VLOOKUP($E2937,[1]AllProteinsNorm!$A$1:$Q$3226,10,FALSE)</f>
        <v>665281.77617392805</v>
      </c>
      <c r="N2937" s="1">
        <f>VLOOKUP($E2937,[1]AllProteinsNorm!$A$1:$Q$3226,11,FALSE)</f>
        <v>584522.09652026405</v>
      </c>
      <c r="O2937" s="1">
        <f>VLOOKUP($E2937,[1]AllProteinsNorm!$A$1:$Q$3226,15,FALSE)</f>
        <v>221520.561314402</v>
      </c>
      <c r="P2937" s="1">
        <f>VLOOKUP($E2937,[1]AllProteinsNorm!$A$1:$Q$3226,6,FALSE)</f>
        <v>714053.82914311695</v>
      </c>
      <c r="Q2937" s="1">
        <f>VLOOKUP($E2937,[1]AllProteinsNorm!$A$1:$Q$3226,8,FALSE)</f>
        <v>797556.40263718995</v>
      </c>
      <c r="R2937" s="1">
        <f>VLOOKUP($E2937,[1]AllProteinsNorm!$A$1:$Q$3226,13,FALSE)</f>
        <v>772831.25545789604</v>
      </c>
      <c r="S2937" s="1">
        <f>VLOOKUP($E2937,[1]AllProteinsNorm!$A$1:$Q$3226,16,FALSE)</f>
        <v>671826.59914594796</v>
      </c>
      <c r="T2937" s="1">
        <f>VLOOKUP($E2937,[1]AllProteinsNorm!$A$1:$Q$3226,17,FALSE)</f>
        <v>595491.94253193098</v>
      </c>
      <c r="U2937" s="1">
        <f>VLOOKUP($E2937,[1]AllProteinsNorm!$A$1:$Q$3226,3,FALSE)</f>
        <v>765316.99219503498</v>
      </c>
      <c r="V2937" s="1">
        <f>VLOOKUP($E2937,[1]AllProteinsNorm!$A$1:$Q$3226,7,FALSE)</f>
        <v>203250.73553812999</v>
      </c>
      <c r="W2937" s="1">
        <f>VLOOKUP($E2937,[1]AllProteinsNorm!$A$1:$Q$3226,9,FALSE)</f>
        <v>583999.61989902204</v>
      </c>
      <c r="X2937" s="1">
        <f>VLOOKUP($E2937,[1]AllProteinsNorm!$A$1:$Q$3226,12,FALSE)</f>
        <v>818522.89775486698</v>
      </c>
      <c r="Y2937" s="29">
        <f>VLOOKUP($E2937,[1]AllProteinsNorm!$A$1:$Q$3226,14,FALSE)</f>
        <v>662355.40333487303</v>
      </c>
      <c r="Z2937" s="25">
        <f t="shared" si="340"/>
        <v>1.4119210369953457</v>
      </c>
      <c r="AA2937" s="1">
        <f t="shared" si="340"/>
        <v>0.83284930310361116</v>
      </c>
      <c r="AB2937" s="1">
        <f t="shared" si="340"/>
        <v>1.2458190998106855</v>
      </c>
      <c r="AC2937" s="1">
        <f t="shared" si="340"/>
        <v>1.0945870128809159</v>
      </c>
      <c r="AD2937" s="1">
        <f t="shared" si="340"/>
        <v>0.41482354720944081</v>
      </c>
      <c r="AE2937" s="1">
        <f t="shared" si="340"/>
        <v>1.3371505586031309</v>
      </c>
      <c r="AF2937" s="1">
        <f t="shared" si="340"/>
        <v>1.4935190398510898</v>
      </c>
      <c r="AG2937" s="1">
        <f t="shared" si="340"/>
        <v>1.4472182666978783</v>
      </c>
      <c r="AH2937" s="1">
        <f t="shared" si="340"/>
        <v>1.2580750577452531</v>
      </c>
      <c r="AI2937" s="1">
        <f t="shared" si="340"/>
        <v>1.1151293517405689</v>
      </c>
      <c r="AJ2937" s="1">
        <f t="shared" si="340"/>
        <v>1.4331469167388939</v>
      </c>
      <c r="AK2937" s="1">
        <f t="shared" si="340"/>
        <v>0.38061112967834226</v>
      </c>
      <c r="AL2937" s="1">
        <f t="shared" si="340"/>
        <v>1.0936086133857557</v>
      </c>
      <c r="AM2937" s="1">
        <f t="shared" si="340"/>
        <v>1.5327812908387985</v>
      </c>
      <c r="AN2937" s="29">
        <f t="shared" si="340"/>
        <v>1.2403391192872015</v>
      </c>
      <c r="AO2937" s="1">
        <f t="shared" si="335"/>
        <v>186434.0534972171</v>
      </c>
      <c r="AP2937" s="1">
        <f t="shared" si="336"/>
        <v>72386.473948410465</v>
      </c>
      <c r="AQ2937" s="29">
        <f t="shared" si="337"/>
        <v>217445.3631638884</v>
      </c>
    </row>
    <row r="2938" spans="1:43" x14ac:dyDescent="0.2">
      <c r="A2938" s="26"/>
      <c r="E2938" s="25" t="s">
        <v>5727</v>
      </c>
      <c r="F2938" s="26" t="s">
        <v>5728</v>
      </c>
      <c r="G2938" s="1">
        <v>0.404993476432984</v>
      </c>
      <c r="H2938" s="43">
        <v>0.625495104942835</v>
      </c>
      <c r="I2938" s="1">
        <f>VLOOKUP(F2938,'[1]SUSMB vs SHAM all proteins sum'!$B$2:$E$3214,2,FALSE)</f>
        <v>0.38676779639910303</v>
      </c>
      <c r="J2938" s="29">
        <f>VLOOKUP(F2938,'[1]SUSMB vs SHAM all proteins sum'!$B$2:$E$3214,3,FALSE)</f>
        <v>0.67757209770926197</v>
      </c>
      <c r="K2938" s="25">
        <f>VLOOKUP($E2938,[1]AllProteinsNorm!$A$1:$Q$3226,4,FALSE)</f>
        <v>7883.15001782122</v>
      </c>
      <c r="L2938" s="1">
        <f>VLOOKUP($E2938,[1]AllProteinsNorm!$A$1:$Q$3226,5,FALSE)</f>
        <v>25346.568634846699</v>
      </c>
      <c r="M2938" s="1">
        <f>VLOOKUP($E2938,[1]AllProteinsNorm!$A$1:$Q$3226,10,FALSE)</f>
        <v>40083.152745335901</v>
      </c>
      <c r="N2938" s="1">
        <f>VLOOKUP($E2938,[1]AllProteinsNorm!$A$1:$Q$3226,11,FALSE)</f>
        <v>29966.927351193201</v>
      </c>
      <c r="O2938" s="1">
        <f>VLOOKUP($E2938,[1]AllProteinsNorm!$A$1:$Q$3226,15,FALSE)</f>
        <v>31680.979096072599</v>
      </c>
      <c r="P2938" s="1">
        <f>VLOOKUP($E2938,[1]AllProteinsNorm!$A$1:$Q$3226,6,FALSE)</f>
        <v>28092.4054985371</v>
      </c>
      <c r="Q2938" s="1">
        <f>VLOOKUP($E2938,[1]AllProteinsNorm!$A$1:$Q$3226,8,FALSE)</f>
        <v>32328.735574922699</v>
      </c>
      <c r="R2938" s="1">
        <f>VLOOKUP($E2938,[1]AllProteinsNorm!$A$1:$Q$3226,13,FALSE)</f>
        <v>10440.8452835059</v>
      </c>
      <c r="S2938" s="1">
        <f>VLOOKUP($E2938,[1]AllProteinsNorm!$A$1:$Q$3226,16,FALSE)</f>
        <v>2947.38756924266</v>
      </c>
      <c r="T2938" s="1">
        <f>VLOOKUP($E2938,[1]AllProteinsNorm!$A$1:$Q$3226,17,FALSE)</f>
        <v>26048.976851923799</v>
      </c>
      <c r="U2938" s="1">
        <f>VLOOKUP($E2938,[1]AllProteinsNorm!$A$1:$Q$3226,3,FALSE)</f>
        <v>26185.6897672862</v>
      </c>
      <c r="V2938" s="1">
        <f>VLOOKUP($E2938,[1]AllProteinsNorm!$A$1:$Q$3226,7,FALSE)</f>
        <v>10798.495014201901</v>
      </c>
      <c r="W2938" s="1">
        <f>VLOOKUP($E2938,[1]AllProteinsNorm!$A$1:$Q$3226,9,FALSE)</f>
        <v>22572.148027947002</v>
      </c>
      <c r="X2938" s="1">
        <f>VLOOKUP($E2938,[1]AllProteinsNorm!$A$1:$Q$3226,12,FALSE)</f>
        <v>5673.5184083369204</v>
      </c>
      <c r="Y2938" s="29">
        <f>VLOOKUP($E2938,[1]AllProteinsNorm!$A$1:$Q$3226,14,FALSE)</f>
        <v>29987.938253025801</v>
      </c>
      <c r="Z2938" s="25">
        <f t="shared" si="340"/>
        <v>0.29205337075261695</v>
      </c>
      <c r="AA2938" s="1">
        <f t="shared" si="340"/>
        <v>0.93903462322609521</v>
      </c>
      <c r="AB2938" s="1">
        <f t="shared" si="340"/>
        <v>1.4849926543580905</v>
      </c>
      <c r="AC2938" s="1">
        <f t="shared" si="340"/>
        <v>1.1102087521142552</v>
      </c>
      <c r="AD2938" s="1">
        <f t="shared" si="340"/>
        <v>1.1737105995489421</v>
      </c>
      <c r="AE2938" s="1">
        <f t="shared" si="340"/>
        <v>1.0407618401082646</v>
      </c>
      <c r="AF2938" s="1">
        <f t="shared" si="340"/>
        <v>1.1977085524798574</v>
      </c>
      <c r="AG2938" s="1">
        <f t="shared" si="340"/>
        <v>0.38681035520839108</v>
      </c>
      <c r="AH2938" s="1">
        <f t="shared" si="340"/>
        <v>0.10919422725252047</v>
      </c>
      <c r="AI2938" s="1">
        <f t="shared" si="340"/>
        <v>0.96505730286278191</v>
      </c>
      <c r="AJ2938" s="1">
        <f t="shared" si="340"/>
        <v>0.97012221570431656</v>
      </c>
      <c r="AK2938" s="1">
        <f t="shared" si="340"/>
        <v>0.40006049115181458</v>
      </c>
      <c r="AL2938" s="1">
        <f t="shared" si="340"/>
        <v>0.83624844152223277</v>
      </c>
      <c r="AM2938" s="1">
        <f t="shared" si="340"/>
        <v>0.21019137926285217</v>
      </c>
      <c r="AN2938" s="29">
        <f t="shared" si="340"/>
        <v>1.1109871598178878</v>
      </c>
      <c r="AO2938" s="1">
        <f t="shared" si="335"/>
        <v>10677.739365688169</v>
      </c>
      <c r="AP2938" s="1">
        <f t="shared" si="336"/>
        <v>11280.424507006001</v>
      </c>
      <c r="AQ2938" s="29">
        <f t="shared" si="337"/>
        <v>9273.3971683719355</v>
      </c>
    </row>
    <row r="2939" spans="1:43" x14ac:dyDescent="0.2">
      <c r="A2939" s="26"/>
      <c r="E2939" s="25" t="s">
        <v>5729</v>
      </c>
      <c r="F2939" s="26" t="s">
        <v>5730</v>
      </c>
      <c r="G2939" s="1">
        <v>0.81834421824704295</v>
      </c>
      <c r="H2939" s="1">
        <v>1.04094008029855</v>
      </c>
      <c r="I2939" s="1">
        <f>VLOOKUP(F2939,'[1]SUSMB vs SHAM all proteins sum'!$B$2:$E$3214,2,FALSE)</f>
        <v>0.94313468222684804</v>
      </c>
      <c r="J2939" s="29">
        <f>VLOOKUP(F2939,'[1]SUSMB vs SHAM all proteins sum'!$B$2:$E$3214,3,FALSE)</f>
        <v>1.01359547879881</v>
      </c>
      <c r="K2939" s="25">
        <f>VLOOKUP($E2939,[1]AllProteinsNorm!$A$1:$Q$3226,4,FALSE)</f>
        <v>81760.325197250204</v>
      </c>
      <c r="L2939" s="1">
        <f>VLOOKUP($E2939,[1]AllProteinsNorm!$A$1:$Q$3226,5,FALSE)</f>
        <v>116591.80870628099</v>
      </c>
      <c r="M2939" s="1">
        <f>VLOOKUP($E2939,[1]AllProteinsNorm!$A$1:$Q$3226,10,FALSE)</f>
        <v>74620.066756767104</v>
      </c>
      <c r="N2939" s="1">
        <f>VLOOKUP($E2939,[1]AllProteinsNorm!$A$1:$Q$3226,11,FALSE)</f>
        <v>119970.98250620899</v>
      </c>
      <c r="O2939" s="1">
        <f>VLOOKUP($E2939,[1]AllProteinsNorm!$A$1:$Q$3226,15,FALSE)</f>
        <v>142111.380149064</v>
      </c>
      <c r="P2939" s="1">
        <f>VLOOKUP($E2939,[1]AllProteinsNorm!$A$1:$Q$3226,6,FALSE)</f>
        <v>73511.631036537598</v>
      </c>
      <c r="Q2939" s="1">
        <f>VLOOKUP($E2939,[1]AllProteinsNorm!$A$1:$Q$3226,8,FALSE)</f>
        <v>119682.695503701</v>
      </c>
      <c r="R2939" s="1">
        <f>VLOOKUP($E2939,[1]AllProteinsNorm!$A$1:$Q$3226,13,FALSE)</f>
        <v>133227.656745985</v>
      </c>
      <c r="S2939" s="1">
        <f>VLOOKUP($E2939,[1]AllProteinsNorm!$A$1:$Q$3226,16,FALSE)</f>
        <v>134966.02941397799</v>
      </c>
      <c r="T2939" s="1">
        <f>VLOOKUP($E2939,[1]AllProteinsNorm!$A$1:$Q$3226,17,FALSE)</f>
        <v>93690.105677082902</v>
      </c>
      <c r="U2939" s="1">
        <f>VLOOKUP($E2939,[1]AllProteinsNorm!$A$1:$Q$3226,3,FALSE)</f>
        <v>137563.951440548</v>
      </c>
      <c r="V2939" s="1">
        <f>VLOOKUP($E2939,[1]AllProteinsNorm!$A$1:$Q$3226,7,FALSE)</f>
        <v>78893.767486041397</v>
      </c>
      <c r="W2939" s="1">
        <f>VLOOKUP($E2939,[1]AllProteinsNorm!$A$1:$Q$3226,9,FALSE)</f>
        <v>95432.821910124301</v>
      </c>
      <c r="X2939" s="1">
        <f>VLOOKUP($E2939,[1]AllProteinsNorm!$A$1:$Q$3226,12,FALSE)</f>
        <v>153831.00739333301</v>
      </c>
      <c r="Y2939" s="29">
        <f>VLOOKUP($E2939,[1]AllProteinsNorm!$A$1:$Q$3226,14,FALSE)</f>
        <v>81433.985660540595</v>
      </c>
      <c r="Z2939" s="25">
        <f t="shared" si="340"/>
        <v>0.76403726650424397</v>
      </c>
      <c r="AA2939" s="1">
        <f t="shared" si="340"/>
        <v>1.0895319533749681</v>
      </c>
      <c r="AB2939" s="1">
        <f t="shared" si="340"/>
        <v>0.69731268428372162</v>
      </c>
      <c r="AC2939" s="1">
        <f t="shared" si="340"/>
        <v>1.1211097963802523</v>
      </c>
      <c r="AD2939" s="1">
        <f t="shared" si="340"/>
        <v>1.3280082994568139</v>
      </c>
      <c r="AE2939" s="1">
        <f t="shared" si="340"/>
        <v>0.68695452834761617</v>
      </c>
      <c r="AF2939" s="1">
        <f t="shared" si="340"/>
        <v>1.1184158000827387</v>
      </c>
      <c r="AG2939" s="1">
        <f t="shared" si="340"/>
        <v>1.2449913137868922</v>
      </c>
      <c r="AH2939" s="1">
        <f t="shared" si="340"/>
        <v>1.2612361305511939</v>
      </c>
      <c r="AI2939" s="1">
        <f t="shared" si="340"/>
        <v>0.87551917225519638</v>
      </c>
      <c r="AJ2939" s="1">
        <f t="shared" si="340"/>
        <v>1.2855132996913978</v>
      </c>
      <c r="AK2939" s="1">
        <f t="shared" si="340"/>
        <v>0.73724973951404682</v>
      </c>
      <c r="AL2939" s="1">
        <f t="shared" si="340"/>
        <v>0.89180457894570575</v>
      </c>
      <c r="AM2939" s="1">
        <f t="shared" si="340"/>
        <v>1.4375263565652892</v>
      </c>
      <c r="AN2939" s="29">
        <f t="shared" si="340"/>
        <v>0.76098767531220379</v>
      </c>
      <c r="AO2939" s="1">
        <f t="shared" si="335"/>
        <v>25213.325298183285</v>
      </c>
      <c r="AP2939" s="1">
        <f t="shared" si="336"/>
        <v>23869.803183160308</v>
      </c>
      <c r="AQ2939" s="29">
        <f t="shared" si="337"/>
        <v>30578.188254370376</v>
      </c>
    </row>
    <row r="2940" spans="1:43" x14ac:dyDescent="0.2">
      <c r="A2940" s="26"/>
      <c r="E2940" s="25" t="s">
        <v>5731</v>
      </c>
      <c r="F2940" s="26" t="s">
        <v>5732</v>
      </c>
      <c r="G2940" s="1">
        <v>0.97261207210651601</v>
      </c>
      <c r="H2940" s="1">
        <v>0.99749089447324102</v>
      </c>
      <c r="I2940" s="1">
        <f>VLOOKUP(F2940,'[1]SUSMB vs SHAM all proteins sum'!$B$2:$E$3214,2,FALSE)</f>
        <v>0.72625156280008996</v>
      </c>
      <c r="J2940" s="29">
        <f>VLOOKUP(F2940,'[1]SUSMB vs SHAM all proteins sum'!$B$2:$E$3214,3,FALSE)</f>
        <v>1.01218134844997</v>
      </c>
      <c r="K2940" s="25">
        <f>VLOOKUP($E2940,[1]AllProteinsNorm!$A$1:$Q$3226,4,FALSE)</f>
        <v>979240.35594255605</v>
      </c>
      <c r="L2940" s="1">
        <f>VLOOKUP($E2940,[1]AllProteinsNorm!$A$1:$Q$3226,5,FALSE)</f>
        <v>1145602.1382100601</v>
      </c>
      <c r="M2940" s="1">
        <f>VLOOKUP($E2940,[1]AllProteinsNorm!$A$1:$Q$3226,10,FALSE)</f>
        <v>999393.68464736501</v>
      </c>
      <c r="N2940" s="1">
        <f>VLOOKUP($E2940,[1]AllProteinsNorm!$A$1:$Q$3226,11,FALSE)</f>
        <v>1081713.6910957</v>
      </c>
      <c r="O2940" s="1">
        <f>VLOOKUP($E2940,[1]AllProteinsNorm!$A$1:$Q$3226,15,FALSE)</f>
        <v>1068240.34529529</v>
      </c>
      <c r="P2940" s="1">
        <f>VLOOKUP($E2940,[1]AllProteinsNorm!$A$1:$Q$3226,6,FALSE)</f>
        <v>1194993.31380033</v>
      </c>
      <c r="Q2940" s="1">
        <f>VLOOKUP($E2940,[1]AllProteinsNorm!$A$1:$Q$3226,8,FALSE)</f>
        <v>1010247.13841998</v>
      </c>
      <c r="R2940" s="1">
        <f>VLOOKUP($E2940,[1]AllProteinsNorm!$A$1:$Q$3226,13,FALSE)</f>
        <v>1003016.61649152</v>
      </c>
      <c r="S2940" s="1">
        <f>VLOOKUP($E2940,[1]AllProteinsNorm!$A$1:$Q$3226,16,FALSE)</f>
        <v>1228104.6852746699</v>
      </c>
      <c r="T2940" s="1">
        <f>VLOOKUP($E2940,[1]AllProteinsNorm!$A$1:$Q$3226,17,FALSE)</f>
        <v>860298.37327434798</v>
      </c>
      <c r="U2940" s="1">
        <f>VLOOKUP($E2940,[1]AllProteinsNorm!$A$1:$Q$3226,3,FALSE)</f>
        <v>1003521.68967921</v>
      </c>
      <c r="V2940" s="1">
        <f>VLOOKUP($E2940,[1]AllProteinsNorm!$A$1:$Q$3226,7,FALSE)</f>
        <v>1067398.65835805</v>
      </c>
      <c r="W2940" s="1">
        <f>VLOOKUP($E2940,[1]AllProteinsNorm!$A$1:$Q$3226,9,FALSE)</f>
        <v>1118418.4034565</v>
      </c>
      <c r="X2940" s="1">
        <f>VLOOKUP($E2940,[1]AllProteinsNorm!$A$1:$Q$3226,12,FALSE)</f>
        <v>1060184.5824966601</v>
      </c>
      <c r="Y2940" s="29">
        <f>VLOOKUP($E2940,[1]AllProteinsNorm!$A$1:$Q$3226,14,FALSE)</f>
        <v>1083661.0614908901</v>
      </c>
      <c r="Z2940" s="25">
        <f t="shared" si="340"/>
        <v>0.92833242259835624</v>
      </c>
      <c r="AA2940" s="1">
        <f t="shared" si="340"/>
        <v>1.086045526866326</v>
      </c>
      <c r="AB2940" s="1">
        <f t="shared" si="340"/>
        <v>0.94743803680882055</v>
      </c>
      <c r="AC2940" s="1">
        <f t="shared" si="340"/>
        <v>1.0254784592145514</v>
      </c>
      <c r="AD2940" s="1">
        <f t="shared" si="340"/>
        <v>1.0127055545119454</v>
      </c>
      <c r="AE2940" s="1">
        <f t="shared" si="340"/>
        <v>1.1328689950908994</v>
      </c>
      <c r="AF2940" s="1">
        <f t="shared" si="340"/>
        <v>0.95772725025181915</v>
      </c>
      <c r="AG2940" s="1">
        <f t="shared" si="340"/>
        <v>0.95087262268488548</v>
      </c>
      <c r="AH2940" s="1">
        <f t="shared" si="340"/>
        <v>1.1642590001185631</v>
      </c>
      <c r="AI2940" s="1">
        <f t="shared" si="340"/>
        <v>0.81557389681972037</v>
      </c>
      <c r="AJ2940" s="1">
        <f t="shared" si="340"/>
        <v>0.951351438547684</v>
      </c>
      <c r="AK2940" s="1">
        <f t="shared" si="340"/>
        <v>1.0119076244952998</v>
      </c>
      <c r="AL2940" s="1">
        <f t="shared" si="340"/>
        <v>1.0602749975106875</v>
      </c>
      <c r="AM2940" s="1">
        <f t="shared" si="340"/>
        <v>1.0050685880109769</v>
      </c>
      <c r="AN2940" s="29">
        <f t="shared" si="340"/>
        <v>1.0273245913369586</v>
      </c>
      <c r="AO2940" s="1">
        <f t="shared" si="335"/>
        <v>59881.767355764852</v>
      </c>
      <c r="AP2940" s="1">
        <f t="shared" si="336"/>
        <v>135708.02627733845</v>
      </c>
      <c r="AQ2940" s="29">
        <f t="shared" si="337"/>
        <v>37408.257445325551</v>
      </c>
    </row>
    <row r="2941" spans="1:43" x14ac:dyDescent="0.2">
      <c r="A2941" s="26"/>
      <c r="E2941" s="25" t="s">
        <v>5733</v>
      </c>
      <c r="F2941" s="26" t="s">
        <v>5734</v>
      </c>
      <c r="G2941" s="1">
        <v>0.98076552195621902</v>
      </c>
      <c r="H2941" s="1">
        <v>1.00137251436707</v>
      </c>
      <c r="I2941" s="1">
        <f>VLOOKUP(F2941,'[1]SUSMB vs SHAM all proteins sum'!$B$2:$E$3214,2,FALSE)</f>
        <v>0.60504538877429004</v>
      </c>
      <c r="J2941" s="29">
        <f>VLOOKUP(F2941,'[1]SUSMB vs SHAM all proteins sum'!$B$2:$E$3214,3,FALSE)</f>
        <v>0.95043807737528896</v>
      </c>
      <c r="K2941" s="25">
        <f>VLOOKUP($E2941,[1]AllProteinsNorm!$A$1:$Q$3226,4,FALSE)</f>
        <v>6388794.0468589598</v>
      </c>
      <c r="L2941" s="1">
        <f>VLOOKUP($E2941,[1]AllProteinsNorm!$A$1:$Q$3226,5,FALSE)</f>
        <v>8042954.0146556497</v>
      </c>
      <c r="M2941" s="1">
        <f>VLOOKUP($E2941,[1]AllProteinsNorm!$A$1:$Q$3226,10,FALSE)</f>
        <v>6514290.7965848604</v>
      </c>
      <c r="N2941" s="1">
        <f>VLOOKUP($E2941,[1]AllProteinsNorm!$A$1:$Q$3226,11,FALSE)</f>
        <v>7382096.62676661</v>
      </c>
      <c r="O2941" s="1">
        <f>VLOOKUP($E2941,[1]AllProteinsNorm!$A$1:$Q$3226,15,FALSE)</f>
        <v>6399698.8739717295</v>
      </c>
      <c r="P2941" s="1">
        <f>VLOOKUP($E2941,[1]AllProteinsNorm!$A$1:$Q$3226,6,FALSE)</f>
        <v>7513770.4277317198</v>
      </c>
      <c r="Q2941" s="1">
        <f>VLOOKUP($E2941,[1]AllProteinsNorm!$A$1:$Q$3226,8,FALSE)</f>
        <v>7069316.3144073598</v>
      </c>
      <c r="R2941" s="1">
        <f>VLOOKUP($E2941,[1]AllProteinsNorm!$A$1:$Q$3226,13,FALSE)</f>
        <v>6740595.0972897699</v>
      </c>
      <c r="S2941" s="1">
        <f>VLOOKUP($E2941,[1]AllProteinsNorm!$A$1:$Q$3226,16,FALSE)</f>
        <v>7081954.8223185204</v>
      </c>
      <c r="T2941" s="1">
        <f>VLOOKUP($E2941,[1]AllProteinsNorm!$A$1:$Q$3226,17,FALSE)</f>
        <v>6279607.3009335296</v>
      </c>
      <c r="U2941" s="1">
        <f>VLOOKUP($E2941,[1]AllProteinsNorm!$A$1:$Q$3226,3,FALSE)</f>
        <v>5203266.1733136</v>
      </c>
      <c r="V2941" s="1">
        <f>VLOOKUP($E2941,[1]AllProteinsNorm!$A$1:$Q$3226,7,FALSE)</f>
        <v>7334399.7756207101</v>
      </c>
      <c r="W2941" s="1">
        <f>VLOOKUP($E2941,[1]AllProteinsNorm!$A$1:$Q$3226,9,FALSE)</f>
        <v>8025652.9963442003</v>
      </c>
      <c r="X2941" s="1">
        <f>VLOOKUP($E2941,[1]AllProteinsNorm!$A$1:$Q$3226,12,FALSE)</f>
        <v>5645334.82090603</v>
      </c>
      <c r="Y2941" s="29">
        <f>VLOOKUP($E2941,[1]AllProteinsNorm!$A$1:$Q$3226,14,FALSE)</f>
        <v>7093316.0669050999</v>
      </c>
      <c r="Z2941" s="25">
        <f t="shared" si="340"/>
        <v>0.9198376698132763</v>
      </c>
      <c r="AA2941" s="1">
        <f t="shared" si="340"/>
        <v>1.1579982113985201</v>
      </c>
      <c r="AB2941" s="1">
        <f t="shared" si="340"/>
        <v>0.93790628135253329</v>
      </c>
      <c r="AC2941" s="1">
        <f t="shared" si="340"/>
        <v>1.0628501262832069</v>
      </c>
      <c r="AD2941" s="1">
        <f t="shared" si="340"/>
        <v>0.92140771115246423</v>
      </c>
      <c r="AE2941" s="1">
        <f t="shared" si="340"/>
        <v>1.0818080894554194</v>
      </c>
      <c r="AF2941" s="1">
        <f t="shared" si="340"/>
        <v>1.0178170399802524</v>
      </c>
      <c r="AG2941" s="1">
        <f t="shared" si="340"/>
        <v>0.97048883435116529</v>
      </c>
      <c r="AH2941" s="1">
        <f t="shared" si="340"/>
        <v>1.0196366910101105</v>
      </c>
      <c r="AI2941" s="1">
        <f t="shared" si="340"/>
        <v>0.9041173192729548</v>
      </c>
      <c r="AJ2941" s="1">
        <f t="shared" si="340"/>
        <v>0.74914924431350738</v>
      </c>
      <c r="AK2941" s="1">
        <f t="shared" si="340"/>
        <v>1.0559828896664551</v>
      </c>
      <c r="AL2941" s="1">
        <f t="shared" si="340"/>
        <v>1.155507267371795</v>
      </c>
      <c r="AM2941" s="1">
        <f t="shared" si="340"/>
        <v>0.81279684223519144</v>
      </c>
      <c r="AN2941" s="29">
        <f t="shared" si="340"/>
        <v>1.0212724458442854</v>
      </c>
      <c r="AO2941" s="1">
        <f t="shared" si="335"/>
        <v>661631.87211242178</v>
      </c>
      <c r="AP2941" s="1">
        <f t="shared" si="336"/>
        <v>410347.08932037721</v>
      </c>
      <c r="AQ2941" s="29">
        <f t="shared" si="337"/>
        <v>1063880.0749190648</v>
      </c>
    </row>
    <row r="2942" spans="1:43" x14ac:dyDescent="0.2">
      <c r="A2942" s="26"/>
      <c r="E2942" s="25" t="s">
        <v>5735</v>
      </c>
      <c r="F2942" s="26" t="s">
        <v>5736</v>
      </c>
      <c r="G2942" s="1">
        <v>0.621006448190488</v>
      </c>
      <c r="H2942" s="1">
        <v>1.14812367225176</v>
      </c>
      <c r="I2942" s="1">
        <f>VLOOKUP(F2942,'[1]SUSMB vs SHAM all proteins sum'!$B$2:$E$3214,2,FALSE)</f>
        <v>0.63554893243177502</v>
      </c>
      <c r="J2942" s="29">
        <f>VLOOKUP(F2942,'[1]SUSMB vs SHAM all proteins sum'!$B$2:$E$3214,3,FALSE)</f>
        <v>1.1545760198183299</v>
      </c>
      <c r="K2942" s="25">
        <f>VLOOKUP($E2942,[1]AllProteinsNorm!$A$1:$Q$3226,4,FALSE)</f>
        <v>110809.539590378</v>
      </c>
      <c r="L2942" s="1">
        <f>VLOOKUP($E2942,[1]AllProteinsNorm!$A$1:$Q$3226,5,FALSE)</f>
        <v>252389.111492005</v>
      </c>
      <c r="M2942" s="1">
        <f>VLOOKUP($E2942,[1]AllProteinsNorm!$A$1:$Q$3226,10,FALSE)</f>
        <v>471283.34557574999</v>
      </c>
      <c r="N2942" s="1">
        <f>VLOOKUP($E2942,[1]AllProteinsNorm!$A$1:$Q$3226,11,FALSE)</f>
        <v>307143.686458949</v>
      </c>
      <c r="O2942" s="1">
        <f>VLOOKUP($E2942,[1]AllProteinsNorm!$A$1:$Q$3226,15,FALSE)</f>
        <v>455408.96648761001</v>
      </c>
      <c r="P2942" s="1">
        <f>VLOOKUP($E2942,[1]AllProteinsNorm!$A$1:$Q$3226,6,FALSE)</f>
        <v>284536.19583923201</v>
      </c>
      <c r="Q2942" s="1">
        <f>VLOOKUP($E2942,[1]AllProteinsNorm!$A$1:$Q$3226,8,FALSE)</f>
        <v>339608.18144659698</v>
      </c>
      <c r="R2942" s="1">
        <f>VLOOKUP($E2942,[1]AllProteinsNorm!$A$1:$Q$3226,13,FALSE)</f>
        <v>357578.10381526197</v>
      </c>
      <c r="S2942" s="1">
        <f>VLOOKUP($E2942,[1]AllProteinsNorm!$A$1:$Q$3226,16,FALSE)</f>
        <v>289189.216558941</v>
      </c>
      <c r="T2942" s="1">
        <f>VLOOKUP($E2942,[1]AllProteinsNorm!$A$1:$Q$3226,17,FALSE)</f>
        <v>368084.65090929298</v>
      </c>
      <c r="U2942" s="1">
        <f>VLOOKUP($E2942,[1]AllProteinsNorm!$A$1:$Q$3226,3,FALSE)</f>
        <v>232551.41184547401</v>
      </c>
      <c r="V2942" s="1">
        <f>VLOOKUP($E2942,[1]AllProteinsNorm!$A$1:$Q$3226,7,FALSE)</f>
        <v>436375.35693703999</v>
      </c>
      <c r="W2942" s="1">
        <f>VLOOKUP($E2942,[1]AllProteinsNorm!$A$1:$Q$3226,9,FALSE)</f>
        <v>276543.19953547401</v>
      </c>
      <c r="X2942" s="1">
        <f>VLOOKUP($E2942,[1]AllProteinsNorm!$A$1:$Q$3226,12,FALSE)</f>
        <v>438620.64599082503</v>
      </c>
      <c r="Y2942" s="29">
        <f>VLOOKUP($E2942,[1]AllProteinsNorm!$A$1:$Q$3226,14,FALSE)</f>
        <v>307294.25575977599</v>
      </c>
      <c r="Z2942" s="25">
        <f t="shared" si="340"/>
        <v>0.3469227784688525</v>
      </c>
      <c r="AA2942" s="1">
        <f t="shared" si="340"/>
        <v>0.79018044960539191</v>
      </c>
      <c r="AB2942" s="1">
        <f t="shared" si="340"/>
        <v>1.4754950548267847</v>
      </c>
      <c r="AC2942" s="1">
        <f t="shared" si="340"/>
        <v>0.96160620727601354</v>
      </c>
      <c r="AD2942" s="1">
        <f t="shared" si="340"/>
        <v>1.4257955098229576</v>
      </c>
      <c r="AE2942" s="1">
        <f t="shared" si="340"/>
        <v>0.89082662016651359</v>
      </c>
      <c r="AF2942" s="1">
        <f t="shared" si="340"/>
        <v>1.0632461278490699</v>
      </c>
      <c r="AG2942" s="1">
        <f t="shared" si="340"/>
        <v>1.1195064048978898</v>
      </c>
      <c r="AH2942" s="1">
        <f t="shared" si="340"/>
        <v>0.90539430885398431</v>
      </c>
      <c r="AI2942" s="1">
        <f t="shared" si="340"/>
        <v>1.1524003283222553</v>
      </c>
      <c r="AJ2942" s="1">
        <f t="shared" si="340"/>
        <v>0.72807253087162693</v>
      </c>
      <c r="AK2942" s="1">
        <f t="shared" si="340"/>
        <v>1.3662050383348112</v>
      </c>
      <c r="AL2942" s="1">
        <f t="shared" si="340"/>
        <v>0.86580212772442267</v>
      </c>
      <c r="AM2942" s="1">
        <f t="shared" si="340"/>
        <v>1.3732345948141926</v>
      </c>
      <c r="AN2942" s="29">
        <f t="shared" si="340"/>
        <v>0.96207761001252978</v>
      </c>
      <c r="AO2942" s="1">
        <f t="shared" si="335"/>
        <v>133953.45905376031</v>
      </c>
      <c r="AP2942" s="1">
        <f t="shared" si="336"/>
        <v>34674.402837017813</v>
      </c>
      <c r="AQ2942" s="29">
        <f t="shared" si="337"/>
        <v>84428.700659840688</v>
      </c>
    </row>
    <row r="2943" spans="1:43" x14ac:dyDescent="0.2">
      <c r="A2943" s="26"/>
      <c r="E2943" s="25" t="s">
        <v>5737</v>
      </c>
      <c r="F2943" s="26" t="s">
        <v>5738</v>
      </c>
      <c r="G2943" s="1">
        <v>0.52881391208209005</v>
      </c>
      <c r="H2943" s="1">
        <v>0.9249066304529</v>
      </c>
      <c r="I2943" s="1">
        <f>VLOOKUP(F2943,'[1]SUSMB vs SHAM all proteins sum'!$B$2:$E$3214,2,FALSE)</f>
        <v>0.56153690345030205</v>
      </c>
      <c r="J2943" s="29">
        <f>VLOOKUP(F2943,'[1]SUSMB vs SHAM all proteins sum'!$B$2:$E$3214,3,FALSE)</f>
        <v>0.92940725955234005</v>
      </c>
      <c r="K2943" s="25">
        <f>VLOOKUP($E2943,[1]AllProteinsNorm!$A$1:$Q$3226,4,FALSE)</f>
        <v>4585343.1130458303</v>
      </c>
      <c r="L2943" s="1">
        <f>VLOOKUP($E2943,[1]AllProteinsNorm!$A$1:$Q$3226,5,FALSE)</f>
        <v>7047442.0541236401</v>
      </c>
      <c r="M2943" s="1">
        <f>VLOOKUP($E2943,[1]AllProteinsNorm!$A$1:$Q$3226,10,FALSE)</f>
        <v>4648408.0643046899</v>
      </c>
      <c r="N2943" s="1">
        <f>VLOOKUP($E2943,[1]AllProteinsNorm!$A$1:$Q$3226,11,FALSE)</f>
        <v>5555261.3976739198</v>
      </c>
      <c r="O2943" s="1">
        <f>VLOOKUP($E2943,[1]AllProteinsNorm!$A$1:$Q$3226,15,FALSE)</f>
        <v>3764958.2661077101</v>
      </c>
      <c r="P2943" s="1">
        <f>VLOOKUP($E2943,[1]AllProteinsNorm!$A$1:$Q$3226,6,FALSE)</f>
        <v>5027579.3454119395</v>
      </c>
      <c r="Q2943" s="1">
        <f>VLOOKUP($E2943,[1]AllProteinsNorm!$A$1:$Q$3226,8,FALSE)</f>
        <v>4077674.8048914801</v>
      </c>
      <c r="R2943" s="1">
        <f>VLOOKUP($E2943,[1]AllProteinsNorm!$A$1:$Q$3226,13,FALSE)</f>
        <v>4105783.1385473101</v>
      </c>
      <c r="S2943" s="1">
        <f>VLOOKUP($E2943,[1]AllProteinsNorm!$A$1:$Q$3226,16,FALSE)</f>
        <v>5358088.6745018503</v>
      </c>
      <c r="T2943" s="1">
        <f>VLOOKUP($E2943,[1]AllProteinsNorm!$A$1:$Q$3226,17,FALSE)</f>
        <v>4715028.2945306096</v>
      </c>
      <c r="U2943" s="1">
        <f>VLOOKUP($E2943,[1]AllProteinsNorm!$A$1:$Q$3226,3,FALSE)</f>
        <v>4239572.9257053696</v>
      </c>
      <c r="V2943" s="1">
        <f>VLOOKUP($E2943,[1]AllProteinsNorm!$A$1:$Q$3226,7,FALSE)</f>
        <v>4693483.9407544397</v>
      </c>
      <c r="W2943" s="1">
        <f>VLOOKUP($E2943,[1]AllProteinsNorm!$A$1:$Q$3226,9,FALSE)</f>
        <v>5351862.7138257204</v>
      </c>
      <c r="X2943" s="1">
        <f>VLOOKUP($E2943,[1]AllProteinsNorm!$A$1:$Q$3226,12,FALSE)</f>
        <v>3925795.67221541</v>
      </c>
      <c r="Y2943" s="29">
        <f>VLOOKUP($E2943,[1]AllProteinsNorm!$A$1:$Q$3226,14,FALSE)</f>
        <v>5211376.6577182496</v>
      </c>
      <c r="Z2943" s="25">
        <f t="shared" si="340"/>
        <v>0.89552540162647487</v>
      </c>
      <c r="AA2943" s="1">
        <f t="shared" si="340"/>
        <v>1.376377562237904</v>
      </c>
      <c r="AB2943" s="1">
        <f t="shared" si="340"/>
        <v>0.90784209514586778</v>
      </c>
      <c r="AC2943" s="1">
        <f t="shared" si="340"/>
        <v>1.084952111901482</v>
      </c>
      <c r="AD2943" s="1">
        <f t="shared" si="340"/>
        <v>0.73530282908827205</v>
      </c>
      <c r="AE2943" s="1">
        <f t="shared" si="340"/>
        <v>0.98189489892247372</v>
      </c>
      <c r="AF2943" s="1">
        <f t="shared" si="340"/>
        <v>0.79637690731653255</v>
      </c>
      <c r="AG2943" s="1">
        <f t="shared" si="340"/>
        <v>0.80186651325563274</v>
      </c>
      <c r="AH2943" s="1">
        <f t="shared" si="340"/>
        <v>1.0464439397199756</v>
      </c>
      <c r="AI2943" s="1">
        <f t="shared" si="340"/>
        <v>0.92085314076637437</v>
      </c>
      <c r="AJ2943" s="1">
        <f t="shared" si="340"/>
        <v>0.82799588894779463</v>
      </c>
      <c r="AK2943" s="1">
        <f t="shared" si="340"/>
        <v>0.91664549139477214</v>
      </c>
      <c r="AL2943" s="1">
        <f t="shared" si="340"/>
        <v>1.0452279988846782</v>
      </c>
      <c r="AM2943" s="1">
        <f t="shared" si="340"/>
        <v>0.76671465131186212</v>
      </c>
      <c r="AN2943" s="29">
        <f t="shared" si="340"/>
        <v>1.0177908303420184</v>
      </c>
      <c r="AO2943" s="1">
        <f t="shared" si="335"/>
        <v>1117933.8082574499</v>
      </c>
      <c r="AP2943" s="1">
        <f t="shared" si="336"/>
        <v>504317.20785794134</v>
      </c>
      <c r="AQ2943" s="29">
        <f t="shared" si="337"/>
        <v>547109.68563472724</v>
      </c>
    </row>
    <row r="2944" spans="1:43" x14ac:dyDescent="0.2">
      <c r="A2944" s="26"/>
      <c r="E2944" s="25" t="s">
        <v>5739</v>
      </c>
      <c r="F2944" s="26" t="s">
        <v>5740</v>
      </c>
      <c r="G2944" s="1">
        <v>0.52393702393756802</v>
      </c>
      <c r="H2944" s="1">
        <v>1.0761661690833599</v>
      </c>
      <c r="I2944" s="1">
        <f>VLOOKUP(F2944,'[1]SUSMB vs SHAM all proteins sum'!$B$2:$E$3214,2,FALSE)</f>
        <v>0.61473024741681903</v>
      </c>
      <c r="J2944" s="29">
        <f>VLOOKUP(F2944,'[1]SUSMB vs SHAM all proteins sum'!$B$2:$E$3214,3,FALSE)</f>
        <v>1.0691265717016001</v>
      </c>
      <c r="K2944" s="25">
        <f>VLOOKUP($E2944,[1]AllProteinsNorm!$A$1:$Q$3226,4,FALSE)</f>
        <v>189783.82478497</v>
      </c>
      <c r="L2944" s="1">
        <f>VLOOKUP($E2944,[1]AllProteinsNorm!$A$1:$Q$3226,5,FALSE)</f>
        <v>123334.24491207</v>
      </c>
      <c r="M2944" s="1">
        <f>VLOOKUP($E2944,[1]AllProteinsNorm!$A$1:$Q$3226,10,FALSE)</f>
        <v>230505.142999667</v>
      </c>
      <c r="N2944" s="1">
        <f>VLOOKUP($E2944,[1]AllProteinsNorm!$A$1:$Q$3226,11,FALSE)</f>
        <v>154595.24378114799</v>
      </c>
      <c r="O2944" s="1">
        <f>VLOOKUP($E2944,[1]AllProteinsNorm!$A$1:$Q$3226,15,FALSE)</f>
        <v>189457.46752439599</v>
      </c>
      <c r="P2944" s="1">
        <f>VLOOKUP($E2944,[1]AllProteinsNorm!$A$1:$Q$3226,6,FALSE)</f>
        <v>169112.97041966801</v>
      </c>
      <c r="Q2944" s="1">
        <f>VLOOKUP($E2944,[1]AllProteinsNorm!$A$1:$Q$3226,8,FALSE)</f>
        <v>181863.92639263399</v>
      </c>
      <c r="R2944" s="1">
        <f>VLOOKUP($E2944,[1]AllProteinsNorm!$A$1:$Q$3226,13,FALSE)</f>
        <v>197282.773086145</v>
      </c>
      <c r="S2944" s="1">
        <f>VLOOKUP($E2944,[1]AllProteinsNorm!$A$1:$Q$3226,16,FALSE)</f>
        <v>192805.87748455899</v>
      </c>
      <c r="T2944" s="1">
        <f>VLOOKUP($E2944,[1]AllProteinsNorm!$A$1:$Q$3226,17,FALSE)</f>
        <v>194982.26568291499</v>
      </c>
      <c r="U2944" s="1">
        <f>VLOOKUP($E2944,[1]AllProteinsNorm!$A$1:$Q$3226,3,FALSE)</f>
        <v>181914.51499639099</v>
      </c>
      <c r="V2944" s="1">
        <f>VLOOKUP($E2944,[1]AllProteinsNorm!$A$1:$Q$3226,7,FALSE)</f>
        <v>146785.83949051899</v>
      </c>
      <c r="W2944" s="1">
        <f>VLOOKUP($E2944,[1]AllProteinsNorm!$A$1:$Q$3226,9,FALSE)</f>
        <v>179515.52436436</v>
      </c>
      <c r="X2944" s="1">
        <f>VLOOKUP($E2944,[1]AllProteinsNorm!$A$1:$Q$3226,12,FALSE)</f>
        <v>209997.63537988</v>
      </c>
      <c r="Y2944" s="29">
        <f>VLOOKUP($E2944,[1]AllProteinsNorm!$A$1:$Q$3226,14,FALSE)</f>
        <v>219285.056588626</v>
      </c>
      <c r="Z2944" s="25">
        <f t="shared" si="340"/>
        <v>1.0689927464141111</v>
      </c>
      <c r="AA2944" s="1">
        <f t="shared" si="340"/>
        <v>0.69470310941855196</v>
      </c>
      <c r="AB2944" s="1">
        <f t="shared" si="340"/>
        <v>1.2983631569074892</v>
      </c>
      <c r="AC2944" s="1">
        <f t="shared" si="340"/>
        <v>0.8707865089104071</v>
      </c>
      <c r="AD2944" s="1">
        <f t="shared" si="340"/>
        <v>1.0671544783494407</v>
      </c>
      <c r="AE2944" s="1">
        <f t="shared" si="340"/>
        <v>0.95256030859320218</v>
      </c>
      <c r="AF2944" s="1">
        <f t="shared" si="340"/>
        <v>1.0243824433846693</v>
      </c>
      <c r="AG2944" s="1">
        <f t="shared" si="340"/>
        <v>1.1112319696396582</v>
      </c>
      <c r="AH2944" s="1">
        <f t="shared" si="340"/>
        <v>1.0860150211986039</v>
      </c>
      <c r="AI2944" s="1">
        <f t="shared" si="340"/>
        <v>1.0982739331478171</v>
      </c>
      <c r="AJ2944" s="1">
        <f t="shared" si="340"/>
        <v>1.0246673931190775</v>
      </c>
      <c r="AK2944" s="1">
        <f t="shared" si="340"/>
        <v>0.82679858449189381</v>
      </c>
      <c r="AL2944" s="1">
        <f t="shared" si="340"/>
        <v>1.0111546314953608</v>
      </c>
      <c r="AM2944" s="1">
        <f t="shared" si="340"/>
        <v>1.1828508000592539</v>
      </c>
      <c r="AN2944" s="29">
        <f t="shared" si="340"/>
        <v>1.2351639300970267</v>
      </c>
      <c r="AO2944" s="1">
        <f t="shared" si="335"/>
        <v>36226.976846542704</v>
      </c>
      <c r="AP2944" s="1">
        <f t="shared" si="336"/>
        <v>10481.084848461343</v>
      </c>
      <c r="AQ2944" s="29">
        <f t="shared" si="337"/>
        <v>25569.613917746723</v>
      </c>
    </row>
    <row r="2945" spans="1:43" x14ac:dyDescent="0.2">
      <c r="A2945" s="26"/>
      <c r="E2945" s="25" t="s">
        <v>5741</v>
      </c>
      <c r="F2945" s="26" t="s">
        <v>5742</v>
      </c>
      <c r="G2945" s="1">
        <v>0.87586803644549804</v>
      </c>
      <c r="H2945" s="1">
        <v>1.0292837212311099</v>
      </c>
      <c r="I2945" s="1">
        <f>VLOOKUP(F2945,'[1]SUSMB vs SHAM all proteins sum'!$B$2:$E$3214,2,FALSE)</f>
        <v>5.6515618449090102E-2</v>
      </c>
      <c r="J2945" s="29">
        <f>VLOOKUP(F2945,'[1]SUSMB vs SHAM all proteins sum'!$B$2:$E$3214,3,FALSE)</f>
        <v>0.78823965165867305</v>
      </c>
      <c r="K2945" s="25">
        <f>VLOOKUP($E2945,[1]AllProteinsNorm!$A$1:$Q$3226,4,FALSE)</f>
        <v>194170.963042355</v>
      </c>
      <c r="L2945" s="1">
        <f>VLOOKUP($E2945,[1]AllProteinsNorm!$A$1:$Q$3226,5,FALSE)</f>
        <v>161667.809505535</v>
      </c>
      <c r="M2945" s="1">
        <f>VLOOKUP($E2945,[1]AllProteinsNorm!$A$1:$Q$3226,10,FALSE)</f>
        <v>158834.28993622799</v>
      </c>
      <c r="N2945" s="1">
        <f>VLOOKUP($E2945,[1]AllProteinsNorm!$A$1:$Q$3226,11,FALSE)</f>
        <v>136028.451459656</v>
      </c>
      <c r="O2945" s="1">
        <f>VLOOKUP($E2945,[1]AllProteinsNorm!$A$1:$Q$3226,15,FALSE)</f>
        <v>132433.82408651599</v>
      </c>
      <c r="P2945" s="1">
        <f>VLOOKUP($E2945,[1]AllProteinsNorm!$A$1:$Q$3226,6,FALSE)</f>
        <v>148930.56533369</v>
      </c>
      <c r="Q2945" s="1">
        <f>VLOOKUP($E2945,[1]AllProteinsNorm!$A$1:$Q$3226,8,FALSE)</f>
        <v>119858.238515419</v>
      </c>
      <c r="R2945" s="1">
        <f>VLOOKUP($E2945,[1]AllProteinsNorm!$A$1:$Q$3226,13,FALSE)</f>
        <v>299726.02278808597</v>
      </c>
      <c r="S2945" s="1">
        <f>VLOOKUP($E2945,[1]AllProteinsNorm!$A$1:$Q$3226,16,FALSE)</f>
        <v>124675.882694567</v>
      </c>
      <c r="T2945" s="1">
        <f>VLOOKUP($E2945,[1]AllProteinsNorm!$A$1:$Q$3226,17,FALSE)</f>
        <v>155559.904450028</v>
      </c>
      <c r="U2945" s="1">
        <f>VLOOKUP($E2945,[1]AllProteinsNorm!$A$1:$Q$3226,3,FALSE)</f>
        <v>88724.087593145203</v>
      </c>
      <c r="V2945" s="1">
        <f>VLOOKUP($E2945,[1]AllProteinsNorm!$A$1:$Q$3226,7,FALSE)</f>
        <v>135947.57911232201</v>
      </c>
      <c r="W2945" s="1">
        <f>VLOOKUP($E2945,[1]AllProteinsNorm!$A$1:$Q$3226,9,FALSE)</f>
        <v>135655.72854539001</v>
      </c>
      <c r="X2945" s="1">
        <f>VLOOKUP($E2945,[1]AllProteinsNorm!$A$1:$Q$3226,12,FALSE)</f>
        <v>133655.27167497401</v>
      </c>
      <c r="Y2945" s="29">
        <f>VLOOKUP($E2945,[1]AllProteinsNorm!$A$1:$Q$3226,14,FALSE)</f>
        <v>124978.387259886</v>
      </c>
      <c r="Z2945" s="25">
        <f t="shared" si="340"/>
        <v>1.2397024729513924</v>
      </c>
      <c r="AA2945" s="1">
        <f t="shared" si="340"/>
        <v>1.0321830828893208</v>
      </c>
      <c r="AB2945" s="1">
        <f t="shared" si="340"/>
        <v>1.0140922151190466</v>
      </c>
      <c r="AC2945" s="1">
        <f t="shared" si="340"/>
        <v>0.86848622999052261</v>
      </c>
      <c r="AD2945" s="1">
        <f t="shared" si="340"/>
        <v>0.84553599904971821</v>
      </c>
      <c r="AE2945" s="1">
        <f t="shared" si="340"/>
        <v>0.95086096937136111</v>
      </c>
      <c r="AF2945" s="1">
        <f t="shared" si="340"/>
        <v>0.76524600982048363</v>
      </c>
      <c r="AG2945" s="1">
        <f t="shared" si="340"/>
        <v>1.9136285149763812</v>
      </c>
      <c r="AH2945" s="1">
        <f t="shared" si="340"/>
        <v>0.79600470467944096</v>
      </c>
      <c r="AI2945" s="1">
        <f t="shared" si="340"/>
        <v>0.99318659812546539</v>
      </c>
      <c r="AJ2945" s="1">
        <f t="shared" si="340"/>
        <v>0.5664671435738069</v>
      </c>
      <c r="AK2945" s="1">
        <f t="shared" si="340"/>
        <v>0.86796989300886251</v>
      </c>
      <c r="AL2945" s="1">
        <f t="shared" si="340"/>
        <v>0.86610654607022186</v>
      </c>
      <c r="AM2945" s="1">
        <f t="shared" si="340"/>
        <v>0.85333444415328208</v>
      </c>
      <c r="AN2945" s="29">
        <f t="shared" si="340"/>
        <v>0.79793607305620096</v>
      </c>
      <c r="AO2945" s="1">
        <f t="shared" si="335"/>
        <v>22133.418231200667</v>
      </c>
      <c r="AP2945" s="1">
        <f t="shared" si="336"/>
        <v>66406.984702174246</v>
      </c>
      <c r="AQ2945" s="29">
        <f t="shared" si="337"/>
        <v>17983.082504242484</v>
      </c>
    </row>
    <row r="2946" spans="1:43" x14ac:dyDescent="0.2">
      <c r="A2946" s="26"/>
      <c r="E2946" s="25" t="s">
        <v>5743</v>
      </c>
      <c r="F2946" s="26" t="s">
        <v>5744</v>
      </c>
      <c r="G2946" s="1">
        <v>0.98582529943489305</v>
      </c>
      <c r="H2946" s="1">
        <v>0.99940097589777799</v>
      </c>
      <c r="I2946" s="1">
        <f>VLOOKUP(F2946,'[1]SUSMB vs SHAM all proteins sum'!$B$2:$E$3214,2,FALSE)</f>
        <v>0.117667082682157</v>
      </c>
      <c r="J2946" s="29">
        <f>VLOOKUP(F2946,'[1]SUSMB vs SHAM all proteins sum'!$B$2:$E$3214,3,FALSE)</f>
        <v>0.95000533791267605</v>
      </c>
      <c r="K2946" s="25">
        <f>VLOOKUP($E2946,[1]AllProteinsNorm!$A$1:$Q$3226,4,FALSE)</f>
        <v>1437917.1122328099</v>
      </c>
      <c r="L2946" s="1">
        <f>VLOOKUP($E2946,[1]AllProteinsNorm!$A$1:$Q$3226,5,FALSE)</f>
        <v>1485081.8661034401</v>
      </c>
      <c r="M2946" s="1">
        <f>VLOOKUP($E2946,[1]AllProteinsNorm!$A$1:$Q$3226,10,FALSE)</f>
        <v>1634001.6619402601</v>
      </c>
      <c r="N2946" s="1">
        <f>VLOOKUP($E2946,[1]AllProteinsNorm!$A$1:$Q$3226,11,FALSE)</f>
        <v>1510773.26801592</v>
      </c>
      <c r="O2946" s="1">
        <f>VLOOKUP($E2946,[1]AllProteinsNorm!$A$1:$Q$3226,15,FALSE)</f>
        <v>1424350.7545348001</v>
      </c>
      <c r="P2946" s="1">
        <f>VLOOKUP($E2946,[1]AllProteinsNorm!$A$1:$Q$3226,6,FALSE)</f>
        <v>1540486.4357393601</v>
      </c>
      <c r="Q2946" s="1">
        <f>VLOOKUP($E2946,[1]AllProteinsNorm!$A$1:$Q$3226,8,FALSE)</f>
        <v>1560654.0700310899</v>
      </c>
      <c r="R2946" s="1">
        <f>VLOOKUP($E2946,[1]AllProteinsNorm!$A$1:$Q$3226,13,FALSE)</f>
        <v>1388431.8600505199</v>
      </c>
      <c r="S2946" s="1">
        <f>VLOOKUP($E2946,[1]AllProteinsNorm!$A$1:$Q$3226,16,FALSE)</f>
        <v>1460664.8135054901</v>
      </c>
      <c r="T2946" s="1">
        <f>VLOOKUP($E2946,[1]AllProteinsNorm!$A$1:$Q$3226,17,FALSE)</f>
        <v>1535366.8606521201</v>
      </c>
      <c r="U2946" s="1">
        <f>VLOOKUP($E2946,[1]AllProteinsNorm!$A$1:$Q$3226,3,FALSE)</f>
        <v>1373263.3995028599</v>
      </c>
      <c r="V2946" s="1">
        <f>VLOOKUP($E2946,[1]AllProteinsNorm!$A$1:$Q$3226,7,FALSE)</f>
        <v>1440526.0689989501</v>
      </c>
      <c r="W2946" s="1">
        <f>VLOOKUP($E2946,[1]AllProteinsNorm!$A$1:$Q$3226,9,FALSE)</f>
        <v>1430481.0669286901</v>
      </c>
      <c r="X2946" s="1">
        <f>VLOOKUP($E2946,[1]AllProteinsNorm!$A$1:$Q$3226,12,FALSE)</f>
        <v>1495597.4246016301</v>
      </c>
      <c r="Y2946" s="29">
        <f>VLOOKUP($E2946,[1]AllProteinsNorm!$A$1:$Q$3226,14,FALSE)</f>
        <v>1372813.1176811501</v>
      </c>
      <c r="Z2946" s="25">
        <f t="shared" si="340"/>
        <v>0.95961905130005998</v>
      </c>
      <c r="AA2946" s="1">
        <f t="shared" si="340"/>
        <v>0.99109527199393188</v>
      </c>
      <c r="AB2946" s="1">
        <f t="shared" si="340"/>
        <v>1.0904794937859807</v>
      </c>
      <c r="AC2946" s="1">
        <f t="shared" si="340"/>
        <v>1.0082408769249003</v>
      </c>
      <c r="AD2946" s="1">
        <f t="shared" si="340"/>
        <v>0.95056530599512645</v>
      </c>
      <c r="AE2946" s="1">
        <f t="shared" si="340"/>
        <v>1.0280704773791374</v>
      </c>
      <c r="AF2946" s="1">
        <f t="shared" si="340"/>
        <v>1.0415296996954673</v>
      </c>
      <c r="AG2946" s="1">
        <f t="shared" si="340"/>
        <v>0.92659420560587735</v>
      </c>
      <c r="AH2946" s="1">
        <f t="shared" si="340"/>
        <v>0.97480012629307544</v>
      </c>
      <c r="AI2946" s="1">
        <f t="shared" si="340"/>
        <v>1.0246538396978124</v>
      </c>
      <c r="AJ2946" s="1">
        <f t="shared" si="340"/>
        <v>0.91647126903561471</v>
      </c>
      <c r="AK2946" s="1">
        <f t="shared" si="340"/>
        <v>0.96136018407851254</v>
      </c>
      <c r="AL2946" s="1">
        <f t="shared" si="340"/>
        <v>0.95465647683769528</v>
      </c>
      <c r="AM2946" s="1">
        <f t="shared" si="340"/>
        <v>0.99811301326989055</v>
      </c>
      <c r="AN2946" s="29">
        <f t="shared" si="340"/>
        <v>0.91617076561237087</v>
      </c>
      <c r="AO2946" s="1">
        <f t="shared" si="335"/>
        <v>74645.493542880286</v>
      </c>
      <c r="AP2946" s="1">
        <f t="shared" si="336"/>
        <v>64065.810754188002</v>
      </c>
      <c r="AQ2946" s="29">
        <f t="shared" si="337"/>
        <v>46097.489349249161</v>
      </c>
    </row>
    <row r="2947" spans="1:43" x14ac:dyDescent="0.2">
      <c r="A2947" s="26"/>
      <c r="E2947" s="25" t="s">
        <v>5745</v>
      </c>
      <c r="F2947" s="26" t="s">
        <v>5746</v>
      </c>
      <c r="G2947" s="1">
        <v>0.177027441058765</v>
      </c>
      <c r="H2947" s="43">
        <v>2.4594081112816499</v>
      </c>
      <c r="I2947" s="1">
        <f>VLOOKUP(F2947,'[1]SUSMB vs SHAM all proteins sum'!$B$2:$E$3214,2,FALSE)</f>
        <v>0.66955123180892095</v>
      </c>
      <c r="J2947" s="29">
        <f>VLOOKUP(F2947,'[1]SUSMB vs SHAM all proteins sum'!$B$2:$E$3214,3,FALSE)</f>
        <v>1.4014160437901899</v>
      </c>
      <c r="K2947" s="25">
        <f>VLOOKUP($E2947,[1]AllProteinsNorm!$A$1:$Q$3226,4,FALSE)</f>
        <v>14188.2920565821</v>
      </c>
      <c r="L2947" s="1">
        <f>VLOOKUP($E2947,[1]AllProteinsNorm!$A$1:$Q$3226,5,FALSE)</f>
        <v>1358.5514603438601</v>
      </c>
      <c r="M2947" s="1">
        <f>VLOOKUP($E2947,[1]AllProteinsNorm!$A$1:$Q$3226,10,FALSE)</f>
        <v>6724.0311467354304</v>
      </c>
      <c r="N2947" s="1">
        <f>VLOOKUP($E2947,[1]AllProteinsNorm!$A$1:$Q$3226,11,FALSE)</f>
        <v>1167.58960177223</v>
      </c>
      <c r="O2947" s="1">
        <f>VLOOKUP($E2947,[1]AllProteinsNorm!$A$1:$Q$3226,15,FALSE)</f>
        <v>21034.0520473631</v>
      </c>
      <c r="P2947" s="1">
        <f>VLOOKUP($E2947,[1]AllProteinsNorm!$A$1:$Q$3226,6,FALSE)</f>
        <v>13782.8605789874</v>
      </c>
      <c r="Q2947" s="1">
        <f>VLOOKUP($E2947,[1]AllProteinsNorm!$A$1:$Q$3226,8,FALSE)</f>
        <v>9329.3037192965203</v>
      </c>
      <c r="R2947" s="1">
        <f>VLOOKUP($E2947,[1]AllProteinsNorm!$A$1:$Q$3226,13,FALSE)</f>
        <v>13390.498932054599</v>
      </c>
      <c r="S2947" s="1">
        <f>VLOOKUP($E2947,[1]AllProteinsNorm!$A$1:$Q$3226,16,FALSE)</f>
        <v>9146.8695028404309</v>
      </c>
      <c r="T2947" s="1">
        <f>VLOOKUP($E2947,[1]AllProteinsNorm!$A$1:$Q$3226,17,FALSE)</f>
        <v>18186.296209869299</v>
      </c>
      <c r="U2947" s="1">
        <f>VLOOKUP($E2947,[1]AllProteinsNorm!$A$1:$Q$3226,3,FALSE)</f>
        <v>8263.5247719825693</v>
      </c>
      <c r="V2947" s="1">
        <f>VLOOKUP($E2947,[1]AllProteinsNorm!$A$1:$Q$3226,7,FALSE)</f>
        <v>10303.946062417501</v>
      </c>
      <c r="W2947" s="1">
        <f>VLOOKUP($E2947,[1]AllProteinsNorm!$A$1:$Q$3226,9,FALSE)</f>
        <v>1109.9570594414899</v>
      </c>
      <c r="X2947" s="1">
        <f>VLOOKUP($E2947,[1]AllProteinsNorm!$A$1:$Q$3226,12,FALSE)</f>
        <v>17382.410035180201</v>
      </c>
      <c r="Y2947" s="29">
        <f>VLOOKUP($E2947,[1]AllProteinsNorm!$A$1:$Q$3226,14,FALSE)</f>
        <v>10473.683356966299</v>
      </c>
      <c r="Z2947" s="25">
        <f t="shared" ref="Z2947:AN2963" si="341">K2947/AVERAGE($K2947:$O2947)</f>
        <v>1.5951753164571325</v>
      </c>
      <c r="AA2947" s="1">
        <f t="shared" si="341"/>
        <v>0.15274056574497724</v>
      </c>
      <c r="AB2947" s="1">
        <f t="shared" si="341"/>
        <v>0.75597601667534009</v>
      </c>
      <c r="AC2947" s="1">
        <f t="shared" si="341"/>
        <v>0.13127091725145565</v>
      </c>
      <c r="AD2947" s="1">
        <f t="shared" si="341"/>
        <v>2.364837183871094</v>
      </c>
      <c r="AE2947" s="1">
        <f t="shared" si="341"/>
        <v>1.5495930657538999</v>
      </c>
      <c r="AF2947" s="1">
        <f t="shared" si="341"/>
        <v>1.0488841753049247</v>
      </c>
      <c r="AG2947" s="1">
        <f t="shared" si="341"/>
        <v>1.5054802428844751</v>
      </c>
      <c r="AH2947" s="1">
        <f t="shared" si="341"/>
        <v>1.0283732809839308</v>
      </c>
      <c r="AI2947" s="1">
        <f t="shared" si="341"/>
        <v>2.0446668771737895</v>
      </c>
      <c r="AJ2947" s="1">
        <f t="shared" si="341"/>
        <v>0.92905972689528082</v>
      </c>
      <c r="AK2947" s="1">
        <f t="shared" si="341"/>
        <v>1.1584622275412597</v>
      </c>
      <c r="AL2947" s="1">
        <f t="shared" si="341"/>
        <v>0.12479134884505128</v>
      </c>
      <c r="AM2947" s="1">
        <f t="shared" si="341"/>
        <v>1.9542867681380227</v>
      </c>
      <c r="AN2947" s="29">
        <f t="shared" si="341"/>
        <v>1.1775456197823186</v>
      </c>
      <c r="AO2947" s="1">
        <f t="shared" si="335"/>
        <v>7701.9420666023407</v>
      </c>
      <c r="AP2947" s="1">
        <f t="shared" si="336"/>
        <v>3338.0412053153423</v>
      </c>
      <c r="AQ2947" s="29">
        <f t="shared" si="337"/>
        <v>5208.6129307563842</v>
      </c>
    </row>
    <row r="2948" spans="1:43" x14ac:dyDescent="0.2">
      <c r="A2948" s="26"/>
      <c r="E2948" s="25" t="s">
        <v>5747</v>
      </c>
      <c r="F2948" s="26" t="s">
        <v>5748</v>
      </c>
      <c r="G2948" s="1">
        <v>0.29609680353146101</v>
      </c>
      <c r="H2948" s="1">
        <v>0.90475227071373399</v>
      </c>
      <c r="I2948" s="1">
        <f>VLOOKUP(F2948,'[1]SUSMB vs SHAM all proteins sum'!$B$2:$E$3214,2,FALSE)</f>
        <v>0.97342676847050202</v>
      </c>
      <c r="J2948" s="29">
        <f>VLOOKUP(F2948,'[1]SUSMB vs SHAM all proteins sum'!$B$2:$E$3214,3,FALSE)</f>
        <v>0.99515859057422495</v>
      </c>
      <c r="K2948" s="25">
        <f>VLOOKUP($E2948,[1]AllProteinsNorm!$A$1:$Q$3226,4,FALSE)</f>
        <v>132942.36598107999</v>
      </c>
      <c r="L2948" s="1">
        <f>VLOOKUP($E2948,[1]AllProteinsNorm!$A$1:$Q$3226,5,FALSE)</f>
        <v>101228.35798773701</v>
      </c>
      <c r="M2948" s="1">
        <f>VLOOKUP($E2948,[1]AllProteinsNorm!$A$1:$Q$3226,10,FALSE)</f>
        <v>112221.028966477</v>
      </c>
      <c r="N2948" s="1">
        <f>VLOOKUP($E2948,[1]AllProteinsNorm!$A$1:$Q$3226,11,FALSE)</f>
        <v>112928.94547616001</v>
      </c>
      <c r="O2948" s="1">
        <f>VLOOKUP($E2948,[1]AllProteinsNorm!$A$1:$Q$3226,15,FALSE)</f>
        <v>113423.432285082</v>
      </c>
      <c r="P2948" s="1">
        <f>VLOOKUP($E2948,[1]AllProteinsNorm!$A$1:$Q$3226,6,FALSE)</f>
        <v>113244.926861591</v>
      </c>
      <c r="Q2948" s="1">
        <f>VLOOKUP($E2948,[1]AllProteinsNorm!$A$1:$Q$3226,8,FALSE)</f>
        <v>119286.85368845701</v>
      </c>
      <c r="R2948" s="1">
        <f>VLOOKUP($E2948,[1]AllProteinsNorm!$A$1:$Q$3226,13,FALSE)</f>
        <v>76977.135148692803</v>
      </c>
      <c r="S2948" s="1">
        <f>VLOOKUP($E2948,[1]AllProteinsNorm!$A$1:$Q$3226,16,FALSE)</f>
        <v>111681.794927057</v>
      </c>
      <c r="T2948" s="1">
        <f>VLOOKUP($E2948,[1]AllProteinsNorm!$A$1:$Q$3226,17,FALSE)</f>
        <v>100981.27285258799</v>
      </c>
      <c r="U2948" s="1">
        <f>VLOOKUP($E2948,[1]AllProteinsNorm!$A$1:$Q$3226,3,FALSE)</f>
        <v>139207.614773176</v>
      </c>
      <c r="V2948" s="1">
        <f>VLOOKUP($E2948,[1]AllProteinsNorm!$A$1:$Q$3226,7,FALSE)</f>
        <v>69307.624711098106</v>
      </c>
      <c r="W2948" s="1">
        <f>VLOOKUP($E2948,[1]AllProteinsNorm!$A$1:$Q$3226,9,FALSE)</f>
        <v>104856.654089024</v>
      </c>
      <c r="X2948" s="1">
        <f>VLOOKUP($E2948,[1]AllProteinsNorm!$A$1:$Q$3226,12,FALSE)</f>
        <v>139363.46323967999</v>
      </c>
      <c r="Y2948" s="29">
        <f>VLOOKUP($E2948,[1]AllProteinsNorm!$A$1:$Q$3226,14,FALSE)</f>
        <v>133912.29377889901</v>
      </c>
      <c r="Z2948" s="25">
        <f t="shared" si="341"/>
        <v>1.1605737960108269</v>
      </c>
      <c r="AA2948" s="1">
        <f t="shared" si="341"/>
        <v>0.88371362151393273</v>
      </c>
      <c r="AB2948" s="1">
        <f t="shared" si="341"/>
        <v>0.97967855934202863</v>
      </c>
      <c r="AC2948" s="1">
        <f t="shared" si="341"/>
        <v>0.9858586009325212</v>
      </c>
      <c r="AD2948" s="1">
        <f t="shared" si="341"/>
        <v>0.99017542220069055</v>
      </c>
      <c r="AE2948" s="1">
        <f t="shared" si="341"/>
        <v>0.98861708738830301</v>
      </c>
      <c r="AF2948" s="1">
        <f t="shared" si="341"/>
        <v>1.0413625150849448</v>
      </c>
      <c r="AG2948" s="1">
        <f t="shared" si="341"/>
        <v>0.67200282834044911</v>
      </c>
      <c r="AH2948" s="1">
        <f t="shared" si="341"/>
        <v>0.97497109914715752</v>
      </c>
      <c r="AI2948" s="1">
        <f t="shared" si="341"/>
        <v>0.88155659255539476</v>
      </c>
      <c r="AJ2948" s="1">
        <f t="shared" si="341"/>
        <v>1.2152688025268832</v>
      </c>
      <c r="AK2948" s="1">
        <f t="shared" si="341"/>
        <v>0.605048755600607</v>
      </c>
      <c r="AL2948" s="1">
        <f t="shared" si="341"/>
        <v>0.91538829006858458</v>
      </c>
      <c r="AM2948" s="1">
        <f t="shared" si="341"/>
        <v>1.2166293443303797</v>
      </c>
      <c r="AN2948" s="29">
        <f t="shared" si="341"/>
        <v>1.1690411704092294</v>
      </c>
      <c r="AO2948" s="1">
        <f t="shared" si="335"/>
        <v>10247.598197194122</v>
      </c>
      <c r="AP2948" s="1">
        <f t="shared" si="336"/>
        <v>14943.700864151955</v>
      </c>
      <c r="AQ2948" s="29">
        <f t="shared" si="337"/>
        <v>27205.914367896603</v>
      </c>
    </row>
    <row r="2949" spans="1:43" x14ac:dyDescent="0.2">
      <c r="A2949" s="26"/>
      <c r="E2949" s="25" t="s">
        <v>5749</v>
      </c>
      <c r="F2949" s="26" t="s">
        <v>5750</v>
      </c>
      <c r="G2949" s="1">
        <v>0.76261949724001799</v>
      </c>
      <c r="H2949" s="1">
        <v>0.94338559669414401</v>
      </c>
      <c r="I2949" s="1">
        <f>VLOOKUP(F2949,'[1]SUSMB vs SHAM all proteins sum'!$B$2:$E$3214,2,FALSE)</f>
        <v>0.68641811494779303</v>
      </c>
      <c r="J2949" s="29">
        <f>VLOOKUP(F2949,'[1]SUSMB vs SHAM all proteins sum'!$B$2:$E$3214,3,FALSE)</f>
        <v>1.0683336886275101</v>
      </c>
      <c r="K2949" s="25">
        <f>VLOOKUP($E2949,[1]AllProteinsNorm!$A$1:$Q$3226,4,FALSE)</f>
        <v>229862.323125992</v>
      </c>
      <c r="L2949" s="1">
        <f>VLOOKUP($E2949,[1]AllProteinsNorm!$A$1:$Q$3226,5,FALSE)</f>
        <v>335923.06647249998</v>
      </c>
      <c r="M2949" s="1">
        <f>VLOOKUP($E2949,[1]AllProteinsNorm!$A$1:$Q$3226,10,FALSE)</f>
        <v>443769.26754004898</v>
      </c>
      <c r="N2949" s="1">
        <f>VLOOKUP($E2949,[1]AllProteinsNorm!$A$1:$Q$3226,11,FALSE)</f>
        <v>416216.43838922901</v>
      </c>
      <c r="O2949" s="1">
        <f>VLOOKUP($E2949,[1]AllProteinsNorm!$A$1:$Q$3226,15,FALSE)</f>
        <v>559284.72141675896</v>
      </c>
      <c r="P2949" s="1">
        <f>VLOOKUP($E2949,[1]AllProteinsNorm!$A$1:$Q$3226,6,FALSE)</f>
        <v>373427.19363450399</v>
      </c>
      <c r="Q2949" s="1">
        <f>VLOOKUP($E2949,[1]AllProteinsNorm!$A$1:$Q$3226,8,FALSE)</f>
        <v>507864.556799424</v>
      </c>
      <c r="R2949" s="1">
        <f>VLOOKUP($E2949,[1]AllProteinsNorm!$A$1:$Q$3226,13,FALSE)</f>
        <v>262146.937589826</v>
      </c>
      <c r="S2949" s="1">
        <f>VLOOKUP($E2949,[1]AllProteinsNorm!$A$1:$Q$3226,16,FALSE)</f>
        <v>384941.25816377503</v>
      </c>
      <c r="T2949" s="1">
        <f>VLOOKUP($E2949,[1]AllProteinsNorm!$A$1:$Q$3226,17,FALSE)</f>
        <v>311436.94805048901</v>
      </c>
      <c r="U2949" s="1">
        <f>VLOOKUP($E2949,[1]AllProteinsNorm!$A$1:$Q$3226,3,FALSE)</f>
        <v>394644.58137953002</v>
      </c>
      <c r="V2949" s="1">
        <f>VLOOKUP($E2949,[1]AllProteinsNorm!$A$1:$Q$3226,7,FALSE)</f>
        <v>401689.50800998899</v>
      </c>
      <c r="W2949" s="1">
        <f>VLOOKUP($E2949,[1]AllProteinsNorm!$A$1:$Q$3226,9,FALSE)</f>
        <v>345460.63027945702</v>
      </c>
      <c r="X2949" s="1">
        <f>VLOOKUP($E2949,[1]AllProteinsNorm!$A$1:$Q$3226,12,FALSE)</f>
        <v>456385.793130812</v>
      </c>
      <c r="Y2949" s="29">
        <f>VLOOKUP($E2949,[1]AllProteinsNorm!$A$1:$Q$3226,14,FALSE)</f>
        <v>444144.54451135301</v>
      </c>
      <c r="Z2949" s="25">
        <f t="shared" si="341"/>
        <v>0.57898201441963626</v>
      </c>
      <c r="AA2949" s="1">
        <f t="shared" si="341"/>
        <v>0.84613002718876984</v>
      </c>
      <c r="AB2949" s="1">
        <f t="shared" si="341"/>
        <v>1.1177752881103238</v>
      </c>
      <c r="AC2949" s="1">
        <f t="shared" si="341"/>
        <v>1.0483746472930033</v>
      </c>
      <c r="AD2949" s="1">
        <f t="shared" si="341"/>
        <v>1.4087380229882671</v>
      </c>
      <c r="AE2949" s="1">
        <f t="shared" si="341"/>
        <v>0.94059620502081631</v>
      </c>
      <c r="AF2949" s="1">
        <f t="shared" si="341"/>
        <v>1.2792198397250811</v>
      </c>
      <c r="AG2949" s="1">
        <f t="shared" si="341"/>
        <v>0.66030117478845574</v>
      </c>
      <c r="AH2949" s="1">
        <f t="shared" si="341"/>
        <v>0.96959807094062178</v>
      </c>
      <c r="AI2949" s="1">
        <f t="shared" si="341"/>
        <v>0.78445388132678373</v>
      </c>
      <c r="AJ2949" s="1">
        <f t="shared" si="341"/>
        <v>0.99403900386786492</v>
      </c>
      <c r="AK2949" s="1">
        <f t="shared" si="341"/>
        <v>1.0117839120218903</v>
      </c>
      <c r="AL2949" s="1">
        <f t="shared" si="341"/>
        <v>0.87015344185939003</v>
      </c>
      <c r="AM2949" s="1">
        <f t="shared" si="341"/>
        <v>1.1495540559491619</v>
      </c>
      <c r="AN2949" s="29">
        <f t="shared" si="341"/>
        <v>1.1187205435739251</v>
      </c>
      <c r="AO2949" s="1">
        <f t="shared" si="335"/>
        <v>110053.04258653795</v>
      </c>
      <c r="AP2949" s="1">
        <f t="shared" si="336"/>
        <v>82804.345139042925</v>
      </c>
      <c r="AQ2949" s="29">
        <f t="shared" si="337"/>
        <v>39435.75579916696</v>
      </c>
    </row>
    <row r="2950" spans="1:43" x14ac:dyDescent="0.2">
      <c r="A2950" s="26"/>
      <c r="E2950" s="25" t="s">
        <v>5751</v>
      </c>
      <c r="F2950" s="26" t="s">
        <v>5752</v>
      </c>
      <c r="G2950" s="1">
        <v>0.23337605584548701</v>
      </c>
      <c r="H2950" s="1">
        <v>0.87689933732672098</v>
      </c>
      <c r="I2950" s="1">
        <f>VLOOKUP(F2950,'[1]SUSMB vs SHAM all proteins sum'!$B$2:$E$3214,2,FALSE)</f>
        <v>0.64814314193026501</v>
      </c>
      <c r="J2950" s="29">
        <f>VLOOKUP(F2950,'[1]SUSMB vs SHAM all proteins sum'!$B$2:$E$3214,3,FALSE)</f>
        <v>0.91359163577237501</v>
      </c>
      <c r="K2950" s="25">
        <f>VLOOKUP($E2950,[1]AllProteinsNorm!$A$1:$Q$3226,4,FALSE)</f>
        <v>170813.45756604901</v>
      </c>
      <c r="L2950" s="1">
        <f>VLOOKUP($E2950,[1]AllProteinsNorm!$A$1:$Q$3226,5,FALSE)</f>
        <v>128914.37526949</v>
      </c>
      <c r="M2950" s="1">
        <f>VLOOKUP($E2950,[1]AllProteinsNorm!$A$1:$Q$3226,10,FALSE)</f>
        <v>131038.983570886</v>
      </c>
      <c r="N2950" s="1">
        <f>VLOOKUP($E2950,[1]AllProteinsNorm!$A$1:$Q$3226,11,FALSE)</f>
        <v>118632.797720239</v>
      </c>
      <c r="O2950" s="1">
        <f>VLOOKUP($E2950,[1]AllProteinsNorm!$A$1:$Q$3226,15,FALSE)</f>
        <v>162893.36668703501</v>
      </c>
      <c r="P2950" s="1">
        <f>VLOOKUP($E2950,[1]AllProteinsNorm!$A$1:$Q$3226,6,FALSE)</f>
        <v>129356.25956965001</v>
      </c>
      <c r="Q2950" s="1">
        <f>VLOOKUP($E2950,[1]AllProteinsNorm!$A$1:$Q$3226,8,FALSE)</f>
        <v>144925.084167197</v>
      </c>
      <c r="R2950" s="1">
        <f>VLOOKUP($E2950,[1]AllProteinsNorm!$A$1:$Q$3226,13,FALSE)</f>
        <v>109400.530560224</v>
      </c>
      <c r="S2950" s="1">
        <f>VLOOKUP($E2950,[1]AllProteinsNorm!$A$1:$Q$3226,16,FALSE)</f>
        <v>141446.277957691</v>
      </c>
      <c r="T2950" s="1">
        <f>VLOOKUP($E2950,[1]AllProteinsNorm!$A$1:$Q$3226,17,FALSE)</f>
        <v>99664.126919582995</v>
      </c>
      <c r="U2950" s="1">
        <f>VLOOKUP($E2950,[1]AllProteinsNorm!$A$1:$Q$3226,3,FALSE)</f>
        <v>77063.551578793398</v>
      </c>
      <c r="V2950" s="1">
        <f>VLOOKUP($E2950,[1]AllProteinsNorm!$A$1:$Q$3226,7,FALSE)</f>
        <v>103275.481109902</v>
      </c>
      <c r="W2950" s="1">
        <f>VLOOKUP($E2950,[1]AllProteinsNorm!$A$1:$Q$3226,9,FALSE)</f>
        <v>181524.09679644299</v>
      </c>
      <c r="X2950" s="1">
        <f>VLOOKUP($E2950,[1]AllProteinsNorm!$A$1:$Q$3226,12,FALSE)</f>
        <v>199959.36325661701</v>
      </c>
      <c r="Y2950" s="29">
        <f>VLOOKUP($E2950,[1]AllProteinsNorm!$A$1:$Q$3226,14,FALSE)</f>
        <v>122848.6581212</v>
      </c>
      <c r="Z2950" s="25">
        <f t="shared" si="341"/>
        <v>1.199039315050652</v>
      </c>
      <c r="AA2950" s="1">
        <f t="shared" si="341"/>
        <v>0.9049252115486428</v>
      </c>
      <c r="AB2950" s="1">
        <f t="shared" si="341"/>
        <v>0.91983907676018062</v>
      </c>
      <c r="AC2950" s="1">
        <f t="shared" si="341"/>
        <v>0.8327528202279697</v>
      </c>
      <c r="AD2950" s="1">
        <f t="shared" si="341"/>
        <v>1.1434435764125543</v>
      </c>
      <c r="AE2950" s="1">
        <f t="shared" si="341"/>
        <v>0.9080270552566575</v>
      </c>
      <c r="AF2950" s="1">
        <f t="shared" si="341"/>
        <v>1.0173137183075955</v>
      </c>
      <c r="AG2950" s="1">
        <f t="shared" si="341"/>
        <v>0.76794615072051231</v>
      </c>
      <c r="AH2950" s="1">
        <f t="shared" si="341"/>
        <v>0.99289394790966223</v>
      </c>
      <c r="AI2950" s="1">
        <f t="shared" si="341"/>
        <v>0.69960065313103403</v>
      </c>
      <c r="AJ2950" s="1">
        <f t="shared" si="341"/>
        <v>0.54095402913249713</v>
      </c>
      <c r="AK2950" s="1">
        <f t="shared" si="341"/>
        <v>0.72495085513775259</v>
      </c>
      <c r="AL2950" s="1">
        <f t="shared" si="341"/>
        <v>1.2742235406354565</v>
      </c>
      <c r="AM2950" s="1">
        <f t="shared" si="341"/>
        <v>1.4036314314665173</v>
      </c>
      <c r="AN2950" s="29">
        <f t="shared" si="341"/>
        <v>0.86234640400963869</v>
      </c>
      <c r="AO2950" s="1">
        <f t="shared" si="335"/>
        <v>20509.023157416894</v>
      </c>
      <c r="AP2950" s="1">
        <f t="shared" si="336"/>
        <v>17729.677476654266</v>
      </c>
      <c r="AQ2950" s="29">
        <f t="shared" si="337"/>
        <v>46639.546501984514</v>
      </c>
    </row>
    <row r="2951" spans="1:43" x14ac:dyDescent="0.2">
      <c r="A2951" s="26"/>
      <c r="E2951" s="25" t="s">
        <v>64</v>
      </c>
      <c r="F2951" s="26" t="s">
        <v>65</v>
      </c>
      <c r="G2951" s="43">
        <v>1.74105746816994E-2</v>
      </c>
      <c r="H2951" s="43">
        <v>0.43239217981262101</v>
      </c>
      <c r="I2951" s="1">
        <f>VLOOKUP(F2951,'[1]SUSMB vs SHAM all proteins sum'!$B$2:$E$3214,2,FALSE)</f>
        <v>0.400874987835389</v>
      </c>
      <c r="J2951" s="29">
        <f>VLOOKUP(F2951,'[1]SUSMB vs SHAM all proteins sum'!$B$2:$E$3214,3,FALSE)</f>
        <v>1.14006259880237</v>
      </c>
      <c r="K2951" s="25">
        <f>VLOOKUP($E2951,[1]AllProteinsNorm!$A$1:$Q$3226,4,FALSE)</f>
        <v>99102.376351379804</v>
      </c>
      <c r="L2951" s="1">
        <f>VLOOKUP($E2951,[1]AllProteinsNorm!$A$1:$Q$3226,5,FALSE)</f>
        <v>131271.04629235101</v>
      </c>
      <c r="M2951" s="1">
        <f>VLOOKUP($E2951,[1]AllProteinsNorm!$A$1:$Q$3226,10,FALSE)</f>
        <v>126258.900891303</v>
      </c>
      <c r="N2951" s="1">
        <f>VLOOKUP($E2951,[1]AllProteinsNorm!$A$1:$Q$3226,11,FALSE)</f>
        <v>136014.20705602301</v>
      </c>
      <c r="O2951" s="1">
        <f>VLOOKUP($E2951,[1]AllProteinsNorm!$A$1:$Q$3226,15,FALSE)</f>
        <v>117307.25730276101</v>
      </c>
      <c r="P2951" s="1">
        <f>VLOOKUP($E2951,[1]AllProteinsNorm!$A$1:$Q$3226,6,FALSE)</f>
        <v>22099.317473684499</v>
      </c>
      <c r="Q2951" s="1">
        <f>VLOOKUP($E2951,[1]AllProteinsNorm!$A$1:$Q$3226,8,FALSE)</f>
        <v>65215.796819087896</v>
      </c>
      <c r="R2951" s="1">
        <f>VLOOKUP($E2951,[1]AllProteinsNorm!$A$1:$Q$3226,13,FALSE)</f>
        <v>35018.400738139702</v>
      </c>
      <c r="S2951" s="1">
        <f>VLOOKUP($E2951,[1]AllProteinsNorm!$A$1:$Q$3226,16,FALSE)</f>
        <v>84071.904019135603</v>
      </c>
      <c r="T2951" s="1">
        <f>VLOOKUP($E2951,[1]AllProteinsNorm!$A$1:$Q$3226,17,FALSE)</f>
        <v>93354.3309738807</v>
      </c>
      <c r="U2951" s="1">
        <f>VLOOKUP($E2951,[1]AllProteinsNorm!$A$1:$Q$3226,3,FALSE)</f>
        <v>102293.39250527001</v>
      </c>
      <c r="V2951" s="1">
        <f>VLOOKUP($E2951,[1]AllProteinsNorm!$A$1:$Q$3226,7,FALSE)</f>
        <v>126552.334138744</v>
      </c>
      <c r="W2951" s="1">
        <f>VLOOKUP($E2951,[1]AllProteinsNorm!$A$1:$Q$3226,9,FALSE)</f>
        <v>142260.78108749201</v>
      </c>
      <c r="X2951" s="1">
        <f>VLOOKUP($E2951,[1]AllProteinsNorm!$A$1:$Q$3226,12,FALSE)</f>
        <v>228799.22114190599</v>
      </c>
      <c r="Y2951" s="29">
        <f>VLOOKUP($E2951,[1]AllProteinsNorm!$A$1:$Q$3226,14,FALSE)</f>
        <v>119787.13941129801</v>
      </c>
      <c r="Z2951" s="25">
        <f t="shared" si="341"/>
        <v>0.81237610388142856</v>
      </c>
      <c r="AA2951" s="1">
        <f t="shared" si="341"/>
        <v>1.0760737034327834</v>
      </c>
      <c r="AB2951" s="1">
        <f t="shared" si="341"/>
        <v>1.0349874318124772</v>
      </c>
      <c r="AC2951" s="1">
        <f t="shared" si="341"/>
        <v>1.1149550159011445</v>
      </c>
      <c r="AD2951" s="1">
        <f t="shared" si="341"/>
        <v>0.96160774497216595</v>
      </c>
      <c r="AE2951" s="1">
        <f t="shared" si="341"/>
        <v>0.18115567041557251</v>
      </c>
      <c r="AF2951" s="1">
        <f t="shared" si="341"/>
        <v>0.53459621133167556</v>
      </c>
      <c r="AG2951" s="1">
        <f t="shared" si="341"/>
        <v>0.2870578184214489</v>
      </c>
      <c r="AH2951" s="1">
        <f t="shared" si="341"/>
        <v>0.68916617691184034</v>
      </c>
      <c r="AI2951" s="1">
        <f t="shared" si="341"/>
        <v>0.76525740823936017</v>
      </c>
      <c r="AJ2951" s="1">
        <f t="shared" si="341"/>
        <v>0.83853395565007516</v>
      </c>
      <c r="AK2951" s="1">
        <f t="shared" si="341"/>
        <v>1.0373928045904235</v>
      </c>
      <c r="AL2951" s="1">
        <f t="shared" si="341"/>
        <v>1.1661603215771577</v>
      </c>
      <c r="AM2951" s="1">
        <f t="shared" si="341"/>
        <v>1.8755455387198601</v>
      </c>
      <c r="AN2951" s="29">
        <f t="shared" si="341"/>
        <v>0.98193618753418432</v>
      </c>
      <c r="AO2951" s="1">
        <f t="shared" si="335"/>
        <v>13013.924167832834</v>
      </c>
      <c r="AP2951" s="1">
        <f t="shared" si="336"/>
        <v>27494.373925987838</v>
      </c>
      <c r="AQ2951" s="29">
        <f t="shared" si="337"/>
        <v>44326.151859449274</v>
      </c>
    </row>
    <row r="2952" spans="1:43" x14ac:dyDescent="0.2">
      <c r="A2952" s="26"/>
      <c r="E2952" s="25" t="s">
        <v>5753</v>
      </c>
      <c r="F2952" s="26" t="s">
        <v>5754</v>
      </c>
      <c r="G2952" s="43">
        <v>4.88178960233248E-2</v>
      </c>
      <c r="H2952" s="1">
        <v>1.09404822054301</v>
      </c>
      <c r="I2952" s="1">
        <f>VLOOKUP(F2952,'[1]SUSMB vs SHAM all proteins sum'!$B$2:$E$3214,2,FALSE)</f>
        <v>0.88293954253849805</v>
      </c>
      <c r="J2952" s="29">
        <f>VLOOKUP(F2952,'[1]SUSMB vs SHAM all proteins sum'!$B$2:$E$3214,3,FALSE)</f>
        <v>0.98504299681101104</v>
      </c>
      <c r="K2952" s="25">
        <f>VLOOKUP($E2952,[1]AllProteinsNorm!$A$1:$Q$3226,4,FALSE)</f>
        <v>175668.23254123799</v>
      </c>
      <c r="L2952" s="1">
        <f>VLOOKUP($E2952,[1]AllProteinsNorm!$A$1:$Q$3226,5,FALSE)</f>
        <v>190046.70051894299</v>
      </c>
      <c r="M2952" s="1">
        <f>VLOOKUP($E2952,[1]AllProteinsNorm!$A$1:$Q$3226,10,FALSE)</f>
        <v>193327.23174426099</v>
      </c>
      <c r="N2952" s="1">
        <f>VLOOKUP($E2952,[1]AllProteinsNorm!$A$1:$Q$3226,11,FALSE)</f>
        <v>182049.98678855601</v>
      </c>
      <c r="O2952" s="1">
        <f>VLOOKUP($E2952,[1]AllProteinsNorm!$A$1:$Q$3226,15,FALSE)</f>
        <v>169488.499357024</v>
      </c>
      <c r="P2952" s="1">
        <f>VLOOKUP($E2952,[1]AllProteinsNorm!$A$1:$Q$3226,6,FALSE)</f>
        <v>187384.188450488</v>
      </c>
      <c r="Q2952" s="1">
        <f>VLOOKUP($E2952,[1]AllProteinsNorm!$A$1:$Q$3226,8,FALSE)</f>
        <v>183725.005992869</v>
      </c>
      <c r="R2952" s="1">
        <f>VLOOKUP($E2952,[1]AllProteinsNorm!$A$1:$Q$3226,13,FALSE)</f>
        <v>205810.877714245</v>
      </c>
      <c r="S2952" s="1">
        <f>VLOOKUP($E2952,[1]AllProteinsNorm!$A$1:$Q$3226,16,FALSE)</f>
        <v>204533.393777497</v>
      </c>
      <c r="T2952" s="1">
        <f>VLOOKUP($E2952,[1]AllProteinsNorm!$A$1:$Q$3226,17,FALSE)</f>
        <v>215390.25135174199</v>
      </c>
      <c r="U2952" s="1">
        <f>VLOOKUP($E2952,[1]AllProteinsNorm!$A$1:$Q$3226,3,FALSE)</f>
        <v>160911.29254439101</v>
      </c>
      <c r="V2952" s="1">
        <f>VLOOKUP($E2952,[1]AllProteinsNorm!$A$1:$Q$3226,7,FALSE)</f>
        <v>130254.28384464599</v>
      </c>
      <c r="W2952" s="1">
        <f>VLOOKUP($E2952,[1]AllProteinsNorm!$A$1:$Q$3226,9,FALSE)</f>
        <v>211557.474524327</v>
      </c>
      <c r="X2952" s="1">
        <f>VLOOKUP($E2952,[1]AllProteinsNorm!$A$1:$Q$3226,12,FALSE)</f>
        <v>190177.91857300801</v>
      </c>
      <c r="Y2952" s="29">
        <f>VLOOKUP($E2952,[1]AllProteinsNorm!$A$1:$Q$3226,14,FALSE)</f>
        <v>219021.33423780999</v>
      </c>
      <c r="Z2952" s="25">
        <f t="shared" si="341"/>
        <v>0.96459458235775586</v>
      </c>
      <c r="AA2952" s="1">
        <f t="shared" si="341"/>
        <v>1.0435467760086079</v>
      </c>
      <c r="AB2952" s="1">
        <f t="shared" si="341"/>
        <v>1.0615601788955207</v>
      </c>
      <c r="AC2952" s="1">
        <f t="shared" si="341"/>
        <v>0.99963680646311026</v>
      </c>
      <c r="AD2952" s="1">
        <f t="shared" si="341"/>
        <v>0.93066165627500541</v>
      </c>
      <c r="AE2952" s="1">
        <f t="shared" si="341"/>
        <v>1.0289269174289359</v>
      </c>
      <c r="AF2952" s="1">
        <f t="shared" si="341"/>
        <v>1.0088343399411466</v>
      </c>
      <c r="AG2952" s="1">
        <f t="shared" si="341"/>
        <v>1.1301079014775877</v>
      </c>
      <c r="AH2952" s="1">
        <f t="shared" si="341"/>
        <v>1.1230932348721903</v>
      </c>
      <c r="AI2952" s="1">
        <f t="shared" si="341"/>
        <v>1.182708259433265</v>
      </c>
      <c r="AJ2952" s="1">
        <f t="shared" si="341"/>
        <v>0.88356419816580734</v>
      </c>
      <c r="AK2952" s="1">
        <f t="shared" si="341"/>
        <v>0.71522650799108134</v>
      </c>
      <c r="AL2952" s="1">
        <f t="shared" si="341"/>
        <v>1.1616624749472</v>
      </c>
      <c r="AM2952" s="1">
        <f t="shared" si="341"/>
        <v>1.0442672945806208</v>
      </c>
      <c r="AN2952" s="29">
        <f t="shared" si="341"/>
        <v>1.2026465421228854</v>
      </c>
      <c r="AO2952" s="1">
        <f t="shared" si="335"/>
        <v>8827.4522178786738</v>
      </c>
      <c r="AP2952" s="1">
        <f t="shared" si="336"/>
        <v>11943.362194067686</v>
      </c>
      <c r="AQ2952" s="29">
        <f t="shared" si="337"/>
        <v>32962.753263183979</v>
      </c>
    </row>
    <row r="2953" spans="1:43" x14ac:dyDescent="0.2">
      <c r="A2953" s="26"/>
      <c r="E2953" s="25" t="s">
        <v>5755</v>
      </c>
      <c r="F2953" s="26" t="s">
        <v>5756</v>
      </c>
      <c r="G2953" s="1">
        <v>0.49240496881801699</v>
      </c>
      <c r="H2953" s="43">
        <v>0.35117285709656398</v>
      </c>
      <c r="I2953" s="1">
        <f>VLOOKUP(F2953,'[1]SUSMB vs SHAM all proteins sum'!$B$2:$E$3214,2,FALSE)</f>
        <v>0.125524947939431</v>
      </c>
      <c r="J2953" s="29">
        <f>VLOOKUP(F2953,'[1]SUSMB vs SHAM all proteins sum'!$B$2:$E$3214,3,FALSE)</f>
        <v>1.3673397505893801</v>
      </c>
      <c r="K2953" s="25">
        <f>VLOOKUP($E2953,[1]AllProteinsNorm!$A$1:$Q$3226,4,FALSE)</f>
        <v>14908125.070218399</v>
      </c>
      <c r="L2953" s="1">
        <f>VLOOKUP($E2953,[1]AllProteinsNorm!$A$1:$Q$3226,5,FALSE)</f>
        <v>11533714.924764501</v>
      </c>
      <c r="M2953" s="1">
        <f>VLOOKUP($E2953,[1]AllProteinsNorm!$A$1:$Q$3226,10,FALSE)</f>
        <v>14861996.022635</v>
      </c>
      <c r="N2953" s="1">
        <f>VLOOKUP($E2953,[1]AllProteinsNorm!$A$1:$Q$3226,11,FALSE)</f>
        <v>7616358.3977230303</v>
      </c>
      <c r="O2953" s="1">
        <f>VLOOKUP($E2953,[1]AllProteinsNorm!$A$1:$Q$3226,15,FALSE)</f>
        <v>6415190.8334808201</v>
      </c>
      <c r="P2953" s="1">
        <f>VLOOKUP($E2953,[1]AllProteinsNorm!$A$1:$Q$3226,6,FALSE)</f>
        <v>11405.664832226001</v>
      </c>
      <c r="Q2953" s="1">
        <f>VLOOKUP($E2953,[1]AllProteinsNorm!$A$1:$Q$3226,8,FALSE)</f>
        <v>14140607.618209699</v>
      </c>
      <c r="R2953" s="1">
        <f>VLOOKUP($E2953,[1]AllProteinsNorm!$A$1:$Q$3226,13,FALSE)</f>
        <v>15181923.7513637</v>
      </c>
      <c r="S2953" s="1">
        <f>VLOOKUP($E2953,[1]AllProteinsNorm!$A$1:$Q$3226,16,FALSE)</f>
        <v>14431440.391142201</v>
      </c>
      <c r="T2953" s="1">
        <f>VLOOKUP($E2953,[1]AllProteinsNorm!$A$1:$Q$3226,17,FALSE)</f>
        <v>18871476.290297501</v>
      </c>
      <c r="U2953" s="1">
        <f>VLOOKUP($E2953,[1]AllProteinsNorm!$A$1:$Q$3226,3,FALSE)</f>
        <v>17253378.5024346</v>
      </c>
      <c r="V2953" s="1">
        <f>VLOOKUP($E2953,[1]AllProteinsNorm!$A$1:$Q$3226,7,FALSE)</f>
        <v>12442219.434527401</v>
      </c>
      <c r="W2953" s="1">
        <f>VLOOKUP($E2953,[1]AllProteinsNorm!$A$1:$Q$3226,9,FALSE)</f>
        <v>12705767.3097797</v>
      </c>
      <c r="X2953" s="1">
        <f>VLOOKUP($E2953,[1]AllProteinsNorm!$A$1:$Q$3226,12,FALSE)</f>
        <v>14848441.3476354</v>
      </c>
      <c r="Y2953" s="29">
        <f>VLOOKUP($E2953,[1]AllProteinsNorm!$A$1:$Q$3226,14,FALSE)</f>
        <v>14735156.725349899</v>
      </c>
      <c r="Z2953" s="25">
        <f t="shared" si="341"/>
        <v>1.3470697821278688</v>
      </c>
      <c r="AA2953" s="1">
        <f t="shared" si="341"/>
        <v>1.0421645094636878</v>
      </c>
      <c r="AB2953" s="1">
        <f t="shared" si="341"/>
        <v>1.3429016492617132</v>
      </c>
      <c r="AC2953" s="1">
        <f t="shared" si="341"/>
        <v>0.6881996360443885</v>
      </c>
      <c r="AD2953" s="1">
        <f t="shared" si="341"/>
        <v>0.5796644231023419</v>
      </c>
      <c r="AE2953" s="1">
        <f t="shared" si="341"/>
        <v>1.0305941470307972E-3</v>
      </c>
      <c r="AF2953" s="1">
        <f t="shared" si="341"/>
        <v>1.27771836724592</v>
      </c>
      <c r="AG2953" s="1">
        <f t="shared" si="341"/>
        <v>1.3718097093836503</v>
      </c>
      <c r="AH2953" s="1">
        <f t="shared" si="341"/>
        <v>1.3039974625865181</v>
      </c>
      <c r="AI2953" s="1">
        <f t="shared" si="341"/>
        <v>1.7051906483925066</v>
      </c>
      <c r="AJ2953" s="1">
        <f t="shared" si="341"/>
        <v>1.5589824146748823</v>
      </c>
      <c r="AK2953" s="1">
        <f t="shared" si="341"/>
        <v>1.1242552463111597</v>
      </c>
      <c r="AL2953" s="1">
        <f t="shared" si="341"/>
        <v>1.1480689302737115</v>
      </c>
      <c r="AM2953" s="1">
        <f t="shared" si="341"/>
        <v>1.341676874649713</v>
      </c>
      <c r="AN2953" s="29">
        <f t="shared" si="341"/>
        <v>1.3314406919814166</v>
      </c>
      <c r="AO2953" s="1">
        <f t="shared" si="335"/>
        <v>3547402.3001984647</v>
      </c>
      <c r="AP2953" s="1">
        <f t="shared" si="336"/>
        <v>6483389.9026341429</v>
      </c>
      <c r="AQ2953" s="29">
        <f t="shared" si="337"/>
        <v>1741176.7562068361</v>
      </c>
    </row>
    <row r="2954" spans="1:43" x14ac:dyDescent="0.2">
      <c r="A2954" s="26"/>
      <c r="E2954" s="25" t="s">
        <v>5757</v>
      </c>
      <c r="F2954" s="26" t="s">
        <v>5758</v>
      </c>
      <c r="G2954" s="1">
        <v>0.378730961107409</v>
      </c>
      <c r="H2954" s="1">
        <v>0.85799888203798502</v>
      </c>
      <c r="I2954" s="1">
        <f>VLOOKUP(F2954,'[1]SUSMB vs SHAM all proteins sum'!$B$2:$E$3214,2,FALSE)</f>
        <v>0.78133387715496505</v>
      </c>
      <c r="J2954" s="29">
        <f>VLOOKUP(F2954,'[1]SUSMB vs SHAM all proteins sum'!$B$2:$E$3214,3,FALSE)</f>
        <v>0.96165134856008505</v>
      </c>
      <c r="K2954" s="25">
        <f>VLOOKUP($E2954,[1]AllProteinsNorm!$A$1:$Q$3226,4,FALSE)</f>
        <v>108396.108454206</v>
      </c>
      <c r="L2954" s="1">
        <f>VLOOKUP($E2954,[1]AllProteinsNorm!$A$1:$Q$3226,5,FALSE)</f>
        <v>66179.594432976402</v>
      </c>
      <c r="M2954" s="1">
        <f>VLOOKUP($E2954,[1]AllProteinsNorm!$A$1:$Q$3226,10,FALSE)</f>
        <v>63673.016284417899</v>
      </c>
      <c r="N2954" s="1">
        <f>VLOOKUP($E2954,[1]AllProteinsNorm!$A$1:$Q$3226,11,FALSE)</f>
        <v>68583.234182097498</v>
      </c>
      <c r="O2954" s="1">
        <f>VLOOKUP($E2954,[1]AllProteinsNorm!$A$1:$Q$3226,15,FALSE)</f>
        <v>100195.153712863</v>
      </c>
      <c r="P2954" s="1">
        <f>VLOOKUP($E2954,[1]AllProteinsNorm!$A$1:$Q$3226,6,FALSE)</f>
        <v>83778.968921851905</v>
      </c>
      <c r="Q2954" s="1">
        <f>VLOOKUP($E2954,[1]AllProteinsNorm!$A$1:$Q$3226,8,FALSE)</f>
        <v>84751.892322231695</v>
      </c>
      <c r="R2954" s="1">
        <f>VLOOKUP($E2954,[1]AllProteinsNorm!$A$1:$Q$3226,13,FALSE)</f>
        <v>58703.082421988198</v>
      </c>
      <c r="S2954" s="1">
        <f>VLOOKUP($E2954,[1]AllProteinsNorm!$A$1:$Q$3226,16,FALSE)</f>
        <v>76631.722039917004</v>
      </c>
      <c r="T2954" s="1">
        <f>VLOOKUP($E2954,[1]AllProteinsNorm!$A$1:$Q$3226,17,FALSE)</f>
        <v>45691.7294610592</v>
      </c>
      <c r="U2954" s="1">
        <f>VLOOKUP($E2954,[1]AllProteinsNorm!$A$1:$Q$3226,3,FALSE)</f>
        <v>70675.505896152594</v>
      </c>
      <c r="V2954" s="1">
        <f>VLOOKUP($E2954,[1]AllProteinsNorm!$A$1:$Q$3226,7,FALSE)</f>
        <v>86660.359694554994</v>
      </c>
      <c r="W2954" s="1">
        <f>VLOOKUP($E2954,[1]AllProteinsNorm!$A$1:$Q$3226,9,FALSE)</f>
        <v>91441.800849053601</v>
      </c>
      <c r="X2954" s="1">
        <f>VLOOKUP($E2954,[1]AllProteinsNorm!$A$1:$Q$3226,12,FALSE)</f>
        <v>77425.457476511394</v>
      </c>
      <c r="Y2954" s="29">
        <f>VLOOKUP($E2954,[1]AllProteinsNorm!$A$1:$Q$3226,14,FALSE)</f>
        <v>59528.940633523402</v>
      </c>
      <c r="Z2954" s="25">
        <f t="shared" si="341"/>
        <v>1.3315588393536659</v>
      </c>
      <c r="AA2954" s="1">
        <f t="shared" si="341"/>
        <v>0.81296298556049373</v>
      </c>
      <c r="AB2954" s="1">
        <f t="shared" si="341"/>
        <v>0.78217169297775424</v>
      </c>
      <c r="AC2954" s="1">
        <f t="shared" si="341"/>
        <v>0.84248976286095534</v>
      </c>
      <c r="AD2954" s="1">
        <f t="shared" si="341"/>
        <v>1.2308167192471309</v>
      </c>
      <c r="AE2954" s="1">
        <f t="shared" si="341"/>
        <v>1.0291571183753077</v>
      </c>
      <c r="AF2954" s="1">
        <f t="shared" si="341"/>
        <v>1.0411086983006796</v>
      </c>
      <c r="AG2954" s="1">
        <f t="shared" si="341"/>
        <v>0.72112006059081135</v>
      </c>
      <c r="AH2954" s="1">
        <f t="shared" si="341"/>
        <v>0.94135895017165883</v>
      </c>
      <c r="AI2954" s="1">
        <f t="shared" si="341"/>
        <v>0.56128607490492366</v>
      </c>
      <c r="AJ2954" s="1">
        <f t="shared" si="341"/>
        <v>0.86819163477231376</v>
      </c>
      <c r="AK2954" s="1">
        <f t="shared" si="341"/>
        <v>1.0645526819959867</v>
      </c>
      <c r="AL2954" s="1">
        <f t="shared" si="341"/>
        <v>1.1232888333663267</v>
      </c>
      <c r="AM2954" s="1">
        <f t="shared" si="341"/>
        <v>0.95110935036385769</v>
      </c>
      <c r="AN2954" s="29">
        <f t="shared" si="341"/>
        <v>0.73126506318642659</v>
      </c>
      <c r="AO2954" s="1">
        <f t="shared" si="335"/>
        <v>18932.636959023661</v>
      </c>
      <c r="AP2954" s="1">
        <f t="shared" si="336"/>
        <v>15296.608986320432</v>
      </c>
      <c r="AQ2954" s="29">
        <f t="shared" si="337"/>
        <v>11377.162498723254</v>
      </c>
    </row>
    <row r="2955" spans="1:43" x14ac:dyDescent="0.2">
      <c r="A2955" s="26"/>
      <c r="E2955" s="25" t="s">
        <v>5759</v>
      </c>
      <c r="F2955" s="26" t="s">
        <v>5760</v>
      </c>
      <c r="G2955" s="1">
        <v>0.274684552419173</v>
      </c>
      <c r="H2955" s="1">
        <v>0.91586578011241404</v>
      </c>
      <c r="I2955" s="1">
        <f>VLOOKUP(F2955,'[1]SUSMB vs SHAM all proteins sum'!$B$2:$E$3214,2,FALSE)</f>
        <v>0.567374937314155</v>
      </c>
      <c r="J2955" s="29">
        <f>VLOOKUP(F2955,'[1]SUSMB vs SHAM all proteins sum'!$B$2:$E$3214,3,FALSE)</f>
        <v>1.06785019654164</v>
      </c>
      <c r="K2955" s="25">
        <f>VLOOKUP($E2955,[1]AllProteinsNorm!$A$1:$Q$3226,4,FALSE)</f>
        <v>660167.33684599795</v>
      </c>
      <c r="L2955" s="1">
        <f>VLOOKUP($E2955,[1]AllProteinsNorm!$A$1:$Q$3226,5,FALSE)</f>
        <v>766115.42182720301</v>
      </c>
      <c r="M2955" s="1">
        <f>VLOOKUP($E2955,[1]AllProteinsNorm!$A$1:$Q$3226,10,FALSE)</f>
        <v>834135.51764756604</v>
      </c>
      <c r="N2955" s="1">
        <f>VLOOKUP($E2955,[1]AllProteinsNorm!$A$1:$Q$3226,11,FALSE)</f>
        <v>950445.81965768698</v>
      </c>
      <c r="O2955" s="1">
        <f>VLOOKUP($E2955,[1]AllProteinsNorm!$A$1:$Q$3226,15,FALSE)</f>
        <v>782835.12043185497</v>
      </c>
      <c r="P2955" s="1">
        <f>VLOOKUP($E2955,[1]AllProteinsNorm!$A$1:$Q$3226,6,FALSE)</f>
        <v>681813.01556860702</v>
      </c>
      <c r="Q2955" s="1">
        <f>VLOOKUP($E2955,[1]AllProteinsNorm!$A$1:$Q$3226,8,FALSE)</f>
        <v>837515.956993161</v>
      </c>
      <c r="R2955" s="1">
        <f>VLOOKUP($E2955,[1]AllProteinsNorm!$A$1:$Q$3226,13,FALSE)</f>
        <v>781108.96167896397</v>
      </c>
      <c r="S2955" s="1">
        <f>VLOOKUP($E2955,[1]AllProteinsNorm!$A$1:$Q$3226,16,FALSE)</f>
        <v>688695.011459111</v>
      </c>
      <c r="T2955" s="1">
        <f>VLOOKUP($E2955,[1]AllProteinsNorm!$A$1:$Q$3226,17,FALSE)</f>
        <v>658483.26960549597</v>
      </c>
      <c r="U2955" s="1">
        <f>VLOOKUP($E2955,[1]AllProteinsNorm!$A$1:$Q$3226,3,FALSE)</f>
        <v>651052.71502178698</v>
      </c>
      <c r="V2955" s="1">
        <f>VLOOKUP($E2955,[1]AllProteinsNorm!$A$1:$Q$3226,7,FALSE)</f>
        <v>708799.08740312501</v>
      </c>
      <c r="W2955" s="1">
        <f>VLOOKUP($E2955,[1]AllProteinsNorm!$A$1:$Q$3226,9,FALSE)</f>
        <v>1043237.53081208</v>
      </c>
      <c r="X2955" s="1">
        <f>VLOOKUP($E2955,[1]AllProteinsNorm!$A$1:$Q$3226,12,FALSE)</f>
        <v>967004.54692204797</v>
      </c>
      <c r="Y2955" s="29">
        <f>VLOOKUP($E2955,[1]AllProteinsNorm!$A$1:$Q$3226,14,FALSE)</f>
        <v>936231.29609608802</v>
      </c>
      <c r="Z2955" s="25">
        <f t="shared" si="341"/>
        <v>0.82651108793238304</v>
      </c>
      <c r="AA2955" s="1">
        <f t="shared" si="341"/>
        <v>0.95915513451688683</v>
      </c>
      <c r="AB2955" s="1">
        <f t="shared" si="341"/>
        <v>1.0443143968129369</v>
      </c>
      <c r="AC2955" s="1">
        <f t="shared" si="341"/>
        <v>1.1899316500254424</v>
      </c>
      <c r="AD2955" s="1">
        <f t="shared" si="341"/>
        <v>0.98008773071235122</v>
      </c>
      <c r="AE2955" s="1">
        <f t="shared" si="341"/>
        <v>0.85361087380717537</v>
      </c>
      <c r="AF2955" s="1">
        <f t="shared" si="341"/>
        <v>1.0485466125638183</v>
      </c>
      <c r="AG2955" s="1">
        <f t="shared" si="341"/>
        <v>0.97792662811128639</v>
      </c>
      <c r="AH2955" s="1">
        <f t="shared" si="341"/>
        <v>0.86222694066346928</v>
      </c>
      <c r="AI2955" s="1">
        <f t="shared" si="341"/>
        <v>0.82440268273053141</v>
      </c>
      <c r="AJ2955" s="1">
        <f t="shared" si="341"/>
        <v>0.81509983569440958</v>
      </c>
      <c r="AK2955" s="1">
        <f t="shared" si="341"/>
        <v>0.88739668286814677</v>
      </c>
      <c r="AL2955" s="1">
        <f t="shared" si="341"/>
        <v>1.3061042836242713</v>
      </c>
      <c r="AM2955" s="1">
        <f t="shared" si="341"/>
        <v>1.2106627145937507</v>
      </c>
      <c r="AN2955" s="29">
        <f t="shared" si="341"/>
        <v>1.1721354630927976</v>
      </c>
      <c r="AO2955" s="1">
        <f t="shared" si="335"/>
        <v>94643.763298011341</v>
      </c>
      <c r="AP2955" s="1">
        <f t="shared" si="336"/>
        <v>68283.820571841774</v>
      </c>
      <c r="AQ2955" s="29">
        <f t="shared" si="337"/>
        <v>153199.12438623945</v>
      </c>
    </row>
    <row r="2956" spans="1:43" x14ac:dyDescent="0.2">
      <c r="A2956" s="26"/>
      <c r="E2956" s="25" t="s">
        <v>5761</v>
      </c>
      <c r="F2956" s="26" t="s">
        <v>5762</v>
      </c>
      <c r="G2956" s="1">
        <v>0.98148863182754598</v>
      </c>
      <c r="H2956" s="1">
        <v>1.0080277567556599</v>
      </c>
      <c r="I2956" s="1">
        <f>VLOOKUP(F2956,'[1]SUSMB vs SHAM all proteins sum'!$B$2:$E$3214,2,FALSE)</f>
        <v>0.40335042658249398</v>
      </c>
      <c r="J2956" s="29">
        <f>VLOOKUP(F2956,'[1]SUSMB vs SHAM all proteins sum'!$B$2:$E$3214,3,FALSE)</f>
        <v>1.2830755975965</v>
      </c>
      <c r="K2956" s="25">
        <f>VLOOKUP($E2956,[1]AllProteinsNorm!$A$1:$Q$3226,4,FALSE)</f>
        <v>69047.727882085397</v>
      </c>
      <c r="L2956" s="1">
        <f>VLOOKUP($E2956,[1]AllProteinsNorm!$A$1:$Q$3226,5,FALSE)</f>
        <v>70461.928856498198</v>
      </c>
      <c r="M2956" s="1">
        <f>VLOOKUP($E2956,[1]AllProteinsNorm!$A$1:$Q$3226,10,FALSE)</f>
        <v>51369.007366348102</v>
      </c>
      <c r="N2956" s="1">
        <f>VLOOKUP($E2956,[1]AllProteinsNorm!$A$1:$Q$3226,11,FALSE)</f>
        <v>35483.599411456598</v>
      </c>
      <c r="O2956" s="1">
        <f>VLOOKUP($E2956,[1]AllProteinsNorm!$A$1:$Q$3226,15,FALSE)</f>
        <v>75110.583090185493</v>
      </c>
      <c r="P2956" s="1">
        <f>VLOOKUP($E2956,[1]AllProteinsNorm!$A$1:$Q$3226,6,FALSE)</f>
        <v>69466.201334506506</v>
      </c>
      <c r="Q2956" s="1">
        <f>VLOOKUP($E2956,[1]AllProteinsNorm!$A$1:$Q$3226,8,FALSE)</f>
        <v>112618.454673075</v>
      </c>
      <c r="R2956" s="1">
        <f>VLOOKUP($E2956,[1]AllProteinsNorm!$A$1:$Q$3226,13,FALSE)</f>
        <v>19104.086610011502</v>
      </c>
      <c r="S2956" s="1">
        <f>VLOOKUP($E2956,[1]AllProteinsNorm!$A$1:$Q$3226,16,FALSE)</f>
        <v>83494.291078338298</v>
      </c>
      <c r="T2956" s="1">
        <f>VLOOKUP($E2956,[1]AllProteinsNorm!$A$1:$Q$3226,17,FALSE)</f>
        <v>55555.898321340799</v>
      </c>
      <c r="U2956" s="1">
        <f>VLOOKUP($E2956,[1]AllProteinsNorm!$A$1:$Q$3226,3,FALSE)</f>
        <v>119313.473742175</v>
      </c>
      <c r="V2956" s="1">
        <f>VLOOKUP($E2956,[1]AllProteinsNorm!$A$1:$Q$3226,7,FALSE)</f>
        <v>95510.352294694705</v>
      </c>
      <c r="W2956" s="1">
        <f>VLOOKUP($E2956,[1]AllProteinsNorm!$A$1:$Q$3226,9,FALSE)</f>
        <v>83346.858185931094</v>
      </c>
      <c r="X2956" s="1">
        <f>VLOOKUP($E2956,[1]AllProteinsNorm!$A$1:$Q$3226,12,FALSE)</f>
        <v>84255.065419242805</v>
      </c>
      <c r="Y2956" s="29">
        <f>VLOOKUP($E2956,[1]AllProteinsNorm!$A$1:$Q$3226,14,FALSE)</f>
        <v>28944.75850571</v>
      </c>
      <c r="Z2956" s="25">
        <f t="shared" si="341"/>
        <v>1.1451732495861167</v>
      </c>
      <c r="AA2956" s="1">
        <f t="shared" si="341"/>
        <v>1.1686281144326736</v>
      </c>
      <c r="AB2956" s="1">
        <f t="shared" si="341"/>
        <v>0.85196739846665792</v>
      </c>
      <c r="AC2956" s="1">
        <f t="shared" si="341"/>
        <v>0.58850406945211853</v>
      </c>
      <c r="AD2956" s="1">
        <f t="shared" si="341"/>
        <v>1.2457271680624331</v>
      </c>
      <c r="AE2956" s="1">
        <f t="shared" si="341"/>
        <v>1.1521137329021351</v>
      </c>
      <c r="AF2956" s="1">
        <f t="shared" si="341"/>
        <v>1.8678042805633441</v>
      </c>
      <c r="AG2956" s="1">
        <f t="shared" si="341"/>
        <v>0.3168458921765282</v>
      </c>
      <c r="AH2956" s="1">
        <f t="shared" si="341"/>
        <v>1.3847729906385149</v>
      </c>
      <c r="AI2956" s="1">
        <f t="shared" si="341"/>
        <v>0.92140799655237293</v>
      </c>
      <c r="AJ2956" s="1">
        <f t="shared" si="341"/>
        <v>1.9788427894118226</v>
      </c>
      <c r="AK2956" s="1">
        <f t="shared" si="341"/>
        <v>1.5840622691193318</v>
      </c>
      <c r="AL2956" s="1">
        <f t="shared" si="341"/>
        <v>1.3823277804965945</v>
      </c>
      <c r="AM2956" s="1">
        <f t="shared" si="341"/>
        <v>1.3973906168935477</v>
      </c>
      <c r="AN2956" s="29">
        <f t="shared" si="341"/>
        <v>0.48005581317715335</v>
      </c>
      <c r="AO2956" s="1">
        <f t="shared" si="335"/>
        <v>14797.007351399678</v>
      </c>
      <c r="AP2956" s="1">
        <f t="shared" si="336"/>
        <v>30914.992786397728</v>
      </c>
      <c r="AQ2956" s="29">
        <f t="shared" si="337"/>
        <v>29652.005936710735</v>
      </c>
    </row>
    <row r="2957" spans="1:43" x14ac:dyDescent="0.2">
      <c r="A2957" s="26"/>
      <c r="E2957" s="25" t="s">
        <v>5763</v>
      </c>
      <c r="F2957" s="26" t="s">
        <v>5764</v>
      </c>
      <c r="G2957" s="1">
        <v>0.136419801903611</v>
      </c>
      <c r="H2957" s="43">
        <v>2.4634573151293999</v>
      </c>
      <c r="I2957" s="1">
        <f>VLOOKUP(F2957,'[1]SUSMB vs SHAM all proteins sum'!$B$2:$E$3214,2,FALSE)</f>
        <v>0.95927495627466997</v>
      </c>
      <c r="J2957" s="29">
        <f>VLOOKUP(F2957,'[1]SUSMB vs SHAM all proteins sum'!$B$2:$E$3214,3,FALSE)</f>
        <v>0.96524019747843304</v>
      </c>
      <c r="K2957" s="25">
        <f>VLOOKUP($E2957,[1]AllProteinsNorm!$A$1:$Q$3226,4,FALSE)</f>
        <v>55737.5555537658</v>
      </c>
      <c r="L2957" s="1">
        <f>VLOOKUP($E2957,[1]AllProteinsNorm!$A$1:$Q$3226,5,FALSE)</f>
        <v>27155.811246519999</v>
      </c>
      <c r="M2957" s="1">
        <f>VLOOKUP($E2957,[1]AllProteinsNorm!$A$1:$Q$3226,10,FALSE)</f>
        <v>45761.959295241802</v>
      </c>
      <c r="N2957" s="1">
        <f>VLOOKUP($E2957,[1]AllProteinsNorm!$A$1:$Q$3226,11,FALSE)</f>
        <v>7419.5106349979296</v>
      </c>
      <c r="O2957" s="1">
        <f>VLOOKUP($E2957,[1]AllProteinsNorm!$A$1:$Q$3226,15,FALSE)</f>
        <v>8463.50681904864</v>
      </c>
      <c r="P2957" s="1">
        <f>VLOOKUP($E2957,[1]AllProteinsNorm!$A$1:$Q$3226,6,FALSE)</f>
        <v>14026.2045261649</v>
      </c>
      <c r="Q2957" s="1">
        <f>VLOOKUP($E2957,[1]AllProteinsNorm!$A$1:$Q$3226,8,FALSE)</f>
        <v>87283.820560206601</v>
      </c>
      <c r="R2957" s="1">
        <f>VLOOKUP($E2957,[1]AllProteinsNorm!$A$1:$Q$3226,13,FALSE)</f>
        <v>52764.880502447901</v>
      </c>
      <c r="S2957" s="1">
        <f>VLOOKUP($E2957,[1]AllProteinsNorm!$A$1:$Q$3226,16,FALSE)</f>
        <v>63889.129774360903</v>
      </c>
      <c r="T2957" s="1">
        <f>VLOOKUP($E2957,[1]AllProteinsNorm!$A$1:$Q$3226,17,FALSE)</f>
        <v>95613.734473289194</v>
      </c>
      <c r="U2957" s="1">
        <f>VLOOKUP($E2957,[1]AllProteinsNorm!$A$1:$Q$3226,3,FALSE)</f>
        <v>40322.857412988502</v>
      </c>
      <c r="V2957" s="1">
        <f>VLOOKUP($E2957,[1]AllProteinsNorm!$A$1:$Q$3226,7,FALSE)</f>
        <v>4545.4779233531099</v>
      </c>
      <c r="W2957" s="1">
        <f>VLOOKUP($E2957,[1]AllProteinsNorm!$A$1:$Q$3226,9,FALSE)</f>
        <v>7429.2339467064603</v>
      </c>
      <c r="X2957" s="1">
        <f>VLOOKUP($E2957,[1]AllProteinsNorm!$A$1:$Q$3226,12,FALSE)</f>
        <v>47466.962821883302</v>
      </c>
      <c r="Y2957" s="29">
        <f>VLOOKUP($E2957,[1]AllProteinsNorm!$A$1:$Q$3226,14,FALSE)</f>
        <v>56383.4424227036</v>
      </c>
      <c r="Z2957" s="25">
        <f t="shared" si="341"/>
        <v>1.9281235063638591</v>
      </c>
      <c r="AA2957" s="1">
        <f t="shared" si="341"/>
        <v>0.93939817558536032</v>
      </c>
      <c r="AB2957" s="1">
        <f t="shared" si="341"/>
        <v>1.5830387346159893</v>
      </c>
      <c r="AC2957" s="1">
        <f t="shared" si="341"/>
        <v>0.25666236559758154</v>
      </c>
      <c r="AD2957" s="1">
        <f t="shared" si="341"/>
        <v>0.29277721783721017</v>
      </c>
      <c r="AE2957" s="1">
        <f t="shared" si="341"/>
        <v>0.48520704547005389</v>
      </c>
      <c r="AF2957" s="1">
        <f t="shared" si="341"/>
        <v>3.0194001957089593</v>
      </c>
      <c r="AG2957" s="1">
        <f t="shared" si="341"/>
        <v>1.8252900651359152</v>
      </c>
      <c r="AH2957" s="1">
        <f t="shared" si="341"/>
        <v>2.2101100720186415</v>
      </c>
      <c r="AI2957" s="1">
        <f t="shared" si="341"/>
        <v>3.3075560479387716</v>
      </c>
      <c r="AJ2957" s="1">
        <f t="shared" si="341"/>
        <v>1.3948844445957849</v>
      </c>
      <c r="AK2957" s="1">
        <f t="shared" si="341"/>
        <v>0.15724124864465772</v>
      </c>
      <c r="AL2957" s="1">
        <f t="shared" si="341"/>
        <v>0.25699872311593086</v>
      </c>
      <c r="AM2957" s="1">
        <f t="shared" si="341"/>
        <v>1.6420197456325127</v>
      </c>
      <c r="AN2957" s="29">
        <f t="shared" si="341"/>
        <v>1.9504666041563237</v>
      </c>
      <c r="AO2957" s="1">
        <f t="shared" si="335"/>
        <v>19425.157073409224</v>
      </c>
      <c r="AP2957" s="1">
        <f t="shared" si="336"/>
        <v>28833.78551479067</v>
      </c>
      <c r="AQ2957" s="29">
        <f t="shared" si="337"/>
        <v>21248.787568642991</v>
      </c>
    </row>
    <row r="2958" spans="1:43" x14ac:dyDescent="0.2">
      <c r="A2958" s="26"/>
      <c r="E2958" s="25" t="s">
        <v>5765</v>
      </c>
      <c r="F2958" s="26" t="s">
        <v>5766</v>
      </c>
      <c r="G2958" s="43">
        <v>2.0152978236638201E-2</v>
      </c>
      <c r="H2958" s="1">
        <v>0.67774177411130698</v>
      </c>
      <c r="I2958" s="1">
        <f>VLOOKUP(F2958,'[1]SUSMB vs SHAM all proteins sum'!$B$2:$E$3214,2,FALSE)</f>
        <v>0.34432914831788403</v>
      </c>
      <c r="J2958" s="29">
        <f>VLOOKUP(F2958,'[1]SUSMB vs SHAM all proteins sum'!$B$2:$E$3214,3,FALSE)</f>
        <v>0.85129975313834005</v>
      </c>
      <c r="K2958" s="25">
        <f>VLOOKUP($E2958,[1]AllProteinsNorm!$A$1:$Q$3226,4,FALSE)</f>
        <v>69970.159163391101</v>
      </c>
      <c r="L2958" s="1">
        <f>VLOOKUP($E2958,[1]AllProteinsNorm!$A$1:$Q$3226,5,FALSE)</f>
        <v>69093.449761189695</v>
      </c>
      <c r="M2958" s="1">
        <f>VLOOKUP($E2958,[1]AllProteinsNorm!$A$1:$Q$3226,10,FALSE)</f>
        <v>110070.610702105</v>
      </c>
      <c r="N2958" s="1">
        <f>VLOOKUP($E2958,[1]AllProteinsNorm!$A$1:$Q$3226,11,FALSE)</f>
        <v>93898.090524913496</v>
      </c>
      <c r="O2958" s="1">
        <f>VLOOKUP($E2958,[1]AllProteinsNorm!$A$1:$Q$3226,15,FALSE)</f>
        <v>119964.433495424</v>
      </c>
      <c r="P2958" s="1">
        <f>VLOOKUP($E2958,[1]AllProteinsNorm!$A$1:$Q$3226,6,FALSE)</f>
        <v>65928.556664524003</v>
      </c>
      <c r="Q2958" s="1">
        <f>VLOOKUP($E2958,[1]AllProteinsNorm!$A$1:$Q$3226,8,FALSE)</f>
        <v>51911.935038388998</v>
      </c>
      <c r="R2958" s="1">
        <f>VLOOKUP($E2958,[1]AllProteinsNorm!$A$1:$Q$3226,13,FALSE)</f>
        <v>51155.723518184699</v>
      </c>
      <c r="S2958" s="1">
        <f>VLOOKUP($E2958,[1]AllProteinsNorm!$A$1:$Q$3226,16,FALSE)</f>
        <v>72825.621159003204</v>
      </c>
      <c r="T2958" s="1">
        <f>VLOOKUP($E2958,[1]AllProteinsNorm!$A$1:$Q$3226,17,FALSE)</f>
        <v>67225.252816727399</v>
      </c>
      <c r="U2958" s="1">
        <f>VLOOKUP($E2958,[1]AllProteinsNorm!$A$1:$Q$3226,3,FALSE)</f>
        <v>96175.790543768599</v>
      </c>
      <c r="V2958" s="1">
        <f>VLOOKUP($E2958,[1]AllProteinsNorm!$A$1:$Q$3226,7,FALSE)</f>
        <v>50613.4457667936</v>
      </c>
      <c r="W2958" s="1">
        <f>VLOOKUP($E2958,[1]AllProteinsNorm!$A$1:$Q$3226,9,FALSE)</f>
        <v>89889.426841841894</v>
      </c>
      <c r="X2958" s="1">
        <f>VLOOKUP($E2958,[1]AllProteinsNorm!$A$1:$Q$3226,12,FALSE)</f>
        <v>82331.256505792699</v>
      </c>
      <c r="Y2958" s="29">
        <f>VLOOKUP($E2958,[1]AllProteinsNorm!$A$1:$Q$3226,14,FALSE)</f>
        <v>74393.9974991872</v>
      </c>
      <c r="Z2958" s="25">
        <f t="shared" si="341"/>
        <v>0.75562258399742166</v>
      </c>
      <c r="AA2958" s="1">
        <f t="shared" si="341"/>
        <v>0.74615481328163247</v>
      </c>
      <c r="AB2958" s="1">
        <f t="shared" si="341"/>
        <v>1.1886758623298221</v>
      </c>
      <c r="AC2958" s="1">
        <f t="shared" si="341"/>
        <v>1.0140253880111409</v>
      </c>
      <c r="AD2958" s="1">
        <f t="shared" si="341"/>
        <v>1.2955213523799833</v>
      </c>
      <c r="AE2958" s="1">
        <f t="shared" si="341"/>
        <v>0.71197646170473106</v>
      </c>
      <c r="AF2958" s="1">
        <f t="shared" si="341"/>
        <v>0.56060799293618047</v>
      </c>
      <c r="AG2958" s="1">
        <f t="shared" si="341"/>
        <v>0.55244150439624362</v>
      </c>
      <c r="AH2958" s="1">
        <f t="shared" si="341"/>
        <v>0.78645932350793779</v>
      </c>
      <c r="AI2958" s="1">
        <f t="shared" si="341"/>
        <v>0.72597975838009554</v>
      </c>
      <c r="AJ2958" s="1">
        <f t="shared" si="341"/>
        <v>1.0386227534365828</v>
      </c>
      <c r="AK2958" s="1">
        <f t="shared" si="341"/>
        <v>0.54658533198432147</v>
      </c>
      <c r="AL2958" s="1">
        <f t="shared" si="341"/>
        <v>0.97073497897396954</v>
      </c>
      <c r="AM2958" s="1">
        <f t="shared" si="341"/>
        <v>0.88911269501886514</v>
      </c>
      <c r="AN2958" s="29">
        <f t="shared" si="341"/>
        <v>0.80339655213539973</v>
      </c>
      <c r="AO2958" s="1">
        <f t="shared" ref="AO2958:AO3021" si="342">_xlfn.STDEV.P(K2958:O2958)</f>
        <v>20593.140101208741</v>
      </c>
      <c r="AP2958" s="1">
        <f t="shared" ref="AP2958:AP3021" si="343">_xlfn.STDEV.P(P2958:T2958)</f>
        <v>8707.6595848405268</v>
      </c>
      <c r="AQ2958" s="29">
        <f t="shared" ref="AQ2958:AQ3021" si="344">_xlfn.STDEV.P(U2958:Y2958)</f>
        <v>15818.893082885337</v>
      </c>
    </row>
    <row r="2959" spans="1:43" x14ac:dyDescent="0.2">
      <c r="A2959" s="26"/>
      <c r="E2959" s="25" t="s">
        <v>5767</v>
      </c>
      <c r="F2959" s="26" t="s">
        <v>5768</v>
      </c>
      <c r="G2959" s="1">
        <v>0.87237573633884902</v>
      </c>
      <c r="H2959" s="1">
        <v>0.97541464843581105</v>
      </c>
      <c r="I2959" s="1">
        <f>VLOOKUP(F2959,'[1]SUSMB vs SHAM all proteins sum'!$B$2:$E$3214,2,FALSE)</f>
        <v>0.95807288993293804</v>
      </c>
      <c r="J2959" s="29">
        <f>VLOOKUP(F2959,'[1]SUSMB vs SHAM all proteins sum'!$B$2:$E$3214,3,FALSE)</f>
        <v>0.990684908791017</v>
      </c>
      <c r="K2959" s="25">
        <f>VLOOKUP($E2959,[1]AllProteinsNorm!$A$1:$Q$3226,4,FALSE)</f>
        <v>134083.24205046301</v>
      </c>
      <c r="L2959" s="1">
        <f>VLOOKUP($E2959,[1]AllProteinsNorm!$A$1:$Q$3226,5,FALSE)</f>
        <v>105316.42248448799</v>
      </c>
      <c r="M2959" s="1">
        <f>VLOOKUP($E2959,[1]AllProteinsNorm!$A$1:$Q$3226,10,FALSE)</f>
        <v>161524.61807036499</v>
      </c>
      <c r="N2959" s="1">
        <f>VLOOKUP($E2959,[1]AllProteinsNorm!$A$1:$Q$3226,11,FALSE)</f>
        <v>225831.885872443</v>
      </c>
      <c r="O2959" s="1">
        <f>VLOOKUP($E2959,[1]AllProteinsNorm!$A$1:$Q$3226,15,FALSE)</f>
        <v>223309.62728749501</v>
      </c>
      <c r="P2959" s="1">
        <f>VLOOKUP($E2959,[1]AllProteinsNorm!$A$1:$Q$3226,6,FALSE)</f>
        <v>168530.43907255901</v>
      </c>
      <c r="Q2959" s="1">
        <f>VLOOKUP($E2959,[1]AllProteinsNorm!$A$1:$Q$3226,8,FALSE)</f>
        <v>152637.93314029399</v>
      </c>
      <c r="R2959" s="1">
        <f>VLOOKUP($E2959,[1]AllProteinsNorm!$A$1:$Q$3226,13,FALSE)</f>
        <v>145150.16883306499</v>
      </c>
      <c r="S2959" s="1">
        <f>VLOOKUP($E2959,[1]AllProteinsNorm!$A$1:$Q$3226,16,FALSE)</f>
        <v>164958.11203706401</v>
      </c>
      <c r="T2959" s="1">
        <f>VLOOKUP($E2959,[1]AllProteinsNorm!$A$1:$Q$3226,17,FALSE)</f>
        <v>164898.36383446</v>
      </c>
      <c r="U2959" s="1">
        <f>VLOOKUP($E2959,[1]AllProteinsNorm!$A$1:$Q$3226,3,FALSE)</f>
        <v>127365.751582267</v>
      </c>
      <c r="V2959" s="1">
        <f>VLOOKUP($E2959,[1]AllProteinsNorm!$A$1:$Q$3226,7,FALSE)</f>
        <v>204503.630273705</v>
      </c>
      <c r="W2959" s="1">
        <f>VLOOKUP($E2959,[1]AllProteinsNorm!$A$1:$Q$3226,9,FALSE)</f>
        <v>193052.84832169401</v>
      </c>
      <c r="X2959" s="1">
        <f>VLOOKUP($E2959,[1]AllProteinsNorm!$A$1:$Q$3226,12,FALSE)</f>
        <v>144191.89766877901</v>
      </c>
      <c r="Y2959" s="29">
        <f>VLOOKUP($E2959,[1]AllProteinsNorm!$A$1:$Q$3226,14,FALSE)</f>
        <v>151394.12158133599</v>
      </c>
      <c r="Z2959" s="25">
        <f t="shared" si="341"/>
        <v>0.78866390530251462</v>
      </c>
      <c r="AA2959" s="1">
        <f t="shared" si="341"/>
        <v>0.61946041711794253</v>
      </c>
      <c r="AB2959" s="1">
        <f t="shared" si="341"/>
        <v>0.95007127021830007</v>
      </c>
      <c r="AC2959" s="1">
        <f t="shared" si="341"/>
        <v>1.328320037092791</v>
      </c>
      <c r="AD2959" s="1">
        <f t="shared" si="341"/>
        <v>1.3134843702684518</v>
      </c>
      <c r="AE2959" s="1">
        <f t="shared" si="341"/>
        <v>0.99127879225421012</v>
      </c>
      <c r="AF2959" s="1">
        <f t="shared" si="341"/>
        <v>0.89780069907932758</v>
      </c>
      <c r="AG2959" s="1">
        <f t="shared" si="341"/>
        <v>0.85375843585375988</v>
      </c>
      <c r="AH2959" s="1">
        <f t="shared" si="341"/>
        <v>0.97026673028623578</v>
      </c>
      <c r="AI2959" s="1">
        <f t="shared" si="341"/>
        <v>0.96991529747420135</v>
      </c>
      <c r="AJ2959" s="1">
        <f t="shared" si="341"/>
        <v>0.74915231395476056</v>
      </c>
      <c r="AK2959" s="1">
        <f t="shared" si="341"/>
        <v>1.2028694207699822</v>
      </c>
      <c r="AL2959" s="1">
        <f t="shared" si="341"/>
        <v>1.1355170934027654</v>
      </c>
      <c r="AM2959" s="1">
        <f t="shared" si="341"/>
        <v>0.84812198295176233</v>
      </c>
      <c r="AN2959" s="29">
        <f t="shared" si="341"/>
        <v>0.89048472680309754</v>
      </c>
      <c r="AO2959" s="1">
        <f t="shared" si="342"/>
        <v>47968.585087435473</v>
      </c>
      <c r="AP2959" s="1">
        <f t="shared" si="343"/>
        <v>8867.2052983378144</v>
      </c>
      <c r="AQ2959" s="29">
        <f t="shared" si="344"/>
        <v>29590.193116161205</v>
      </c>
    </row>
    <row r="2960" spans="1:43" x14ac:dyDescent="0.2">
      <c r="A2960" s="26"/>
      <c r="E2960" s="25" t="s">
        <v>5769</v>
      </c>
      <c r="F2960" s="26" t="s">
        <v>5770</v>
      </c>
      <c r="G2960" s="1">
        <v>0.415251179846092</v>
      </c>
      <c r="H2960" s="1">
        <v>0.87060624025433797</v>
      </c>
      <c r="I2960" s="1">
        <f>VLOOKUP(F2960,'[1]SUSMB vs SHAM all proteins sum'!$B$2:$E$3214,2,FALSE)</f>
        <v>0.18204801506885701</v>
      </c>
      <c r="J2960" s="29">
        <f>VLOOKUP(F2960,'[1]SUSMB vs SHAM all proteins sum'!$B$2:$E$3214,3,FALSE)</f>
        <v>0.78255549565313598</v>
      </c>
      <c r="K2960" s="25">
        <f>VLOOKUP($E2960,[1]AllProteinsNorm!$A$1:$Q$3226,4,FALSE)</f>
        <v>130528.775074997</v>
      </c>
      <c r="L2960" s="1">
        <f>VLOOKUP($E2960,[1]AllProteinsNorm!$A$1:$Q$3226,5,FALSE)</f>
        <v>213890.51526846201</v>
      </c>
      <c r="M2960" s="1">
        <f>VLOOKUP($E2960,[1]AllProteinsNorm!$A$1:$Q$3226,10,FALSE)</f>
        <v>218485.52487918999</v>
      </c>
      <c r="N2960" s="1">
        <f>VLOOKUP($E2960,[1]AllProteinsNorm!$A$1:$Q$3226,11,FALSE)</f>
        <v>106859.102091515</v>
      </c>
      <c r="O2960" s="1">
        <f>VLOOKUP($E2960,[1]AllProteinsNorm!$A$1:$Q$3226,15,FALSE)</f>
        <v>168377.52801571999</v>
      </c>
      <c r="P2960" s="1">
        <f>VLOOKUP($E2960,[1]AllProteinsNorm!$A$1:$Q$3226,6,FALSE)</f>
        <v>115750.073642153</v>
      </c>
      <c r="Q2960" s="1">
        <f>VLOOKUP($E2960,[1]AllProteinsNorm!$A$1:$Q$3226,8,FALSE)</f>
        <v>180653.95189567699</v>
      </c>
      <c r="R2960" s="1">
        <f>VLOOKUP($E2960,[1]AllProteinsNorm!$A$1:$Q$3226,13,FALSE)</f>
        <v>125124.089640184</v>
      </c>
      <c r="S2960" s="1">
        <f>VLOOKUP($E2960,[1]AllProteinsNorm!$A$1:$Q$3226,16,FALSE)</f>
        <v>132346.75163583399</v>
      </c>
      <c r="T2960" s="1">
        <f>VLOOKUP($E2960,[1]AllProteinsNorm!$A$1:$Q$3226,17,FALSE)</f>
        <v>158526.55707957299</v>
      </c>
      <c r="U2960" s="1">
        <f>VLOOKUP($E2960,[1]AllProteinsNorm!$A$1:$Q$3226,3,FALSE)</f>
        <v>153316.113592565</v>
      </c>
      <c r="V2960" s="1">
        <f>VLOOKUP($E2960,[1]AllProteinsNorm!$A$1:$Q$3226,7,FALSE)</f>
        <v>102505.50695716099</v>
      </c>
      <c r="W2960" s="1">
        <f>VLOOKUP($E2960,[1]AllProteinsNorm!$A$1:$Q$3226,9,FALSE)</f>
        <v>100283.17801904499</v>
      </c>
      <c r="X2960" s="1">
        <f>VLOOKUP($E2960,[1]AllProteinsNorm!$A$1:$Q$3226,12,FALSE)</f>
        <v>153457.70199438601</v>
      </c>
      <c r="Y2960" s="29">
        <f>VLOOKUP($E2960,[1]AllProteinsNorm!$A$1:$Q$3226,14,FALSE)</f>
        <v>133180.321321658</v>
      </c>
      <c r="Z2960" s="25">
        <f t="shared" si="341"/>
        <v>0.77867987439531872</v>
      </c>
      <c r="AA2960" s="1">
        <f t="shared" si="341"/>
        <v>1.2759810200310335</v>
      </c>
      <c r="AB2960" s="1">
        <f t="shared" si="341"/>
        <v>1.3033929183229704</v>
      </c>
      <c r="AC2960" s="1">
        <f t="shared" si="341"/>
        <v>0.63747654221690675</v>
      </c>
      <c r="AD2960" s="1">
        <f t="shared" si="341"/>
        <v>1.0044696450337705</v>
      </c>
      <c r="AE2960" s="1">
        <f t="shared" si="341"/>
        <v>0.69051634594083899</v>
      </c>
      <c r="AF2960" s="1">
        <f t="shared" si="341"/>
        <v>1.0777056360968609</v>
      </c>
      <c r="AG2960" s="1">
        <f t="shared" si="341"/>
        <v>0.74643779004948518</v>
      </c>
      <c r="AH2960" s="1">
        <f t="shared" si="341"/>
        <v>0.78952515934672363</v>
      </c>
      <c r="AI2960" s="1">
        <f t="shared" si="341"/>
        <v>0.94570288799630076</v>
      </c>
      <c r="AJ2960" s="1">
        <f t="shared" si="341"/>
        <v>0.9146195695657392</v>
      </c>
      <c r="AK2960" s="1">
        <f t="shared" si="341"/>
        <v>0.6115048213420341</v>
      </c>
      <c r="AL2960" s="1">
        <f t="shared" si="341"/>
        <v>0.59824733986024603</v>
      </c>
      <c r="AM2960" s="1">
        <f t="shared" si="341"/>
        <v>0.91546422653032389</v>
      </c>
      <c r="AN2960" s="29">
        <f t="shared" si="341"/>
        <v>0.79449788614879657</v>
      </c>
      <c r="AO2960" s="1">
        <f t="shared" si="342"/>
        <v>44263.938800514559</v>
      </c>
      <c r="AP2960" s="1">
        <f t="shared" si="343"/>
        <v>23803.95726327764</v>
      </c>
      <c r="AQ2960" s="29">
        <f t="shared" si="344"/>
        <v>23377.436596509848</v>
      </c>
    </row>
    <row r="2961" spans="1:43" x14ac:dyDescent="0.2">
      <c r="A2961" s="26"/>
      <c r="E2961" s="25" t="s">
        <v>5771</v>
      </c>
      <c r="F2961" s="26" t="s">
        <v>5772</v>
      </c>
      <c r="G2961" s="43">
        <v>4.7095255183176199E-2</v>
      </c>
      <c r="H2961" s="1">
        <v>1.30987311246699</v>
      </c>
      <c r="I2961" s="1">
        <f>VLOOKUP(F2961,'[1]SUSMB vs SHAM all proteins sum'!$B$2:$E$3214,2,FALSE)</f>
        <v>0.13388574270902001</v>
      </c>
      <c r="J2961" s="29">
        <f>VLOOKUP(F2961,'[1]SUSMB vs SHAM all proteins sum'!$B$2:$E$3214,3,FALSE)</f>
        <v>1.2064286111442799</v>
      </c>
      <c r="K2961" s="25">
        <f>VLOOKUP($E2961,[1]AllProteinsNorm!$A$1:$Q$3226,4,FALSE)</f>
        <v>887157.131681656</v>
      </c>
      <c r="L2961" s="1">
        <f>VLOOKUP($E2961,[1]AllProteinsNorm!$A$1:$Q$3226,5,FALSE)</f>
        <v>778953.15495148103</v>
      </c>
      <c r="M2961" s="1">
        <f>VLOOKUP($E2961,[1]AllProteinsNorm!$A$1:$Q$3226,10,FALSE)</f>
        <v>568110.780591344</v>
      </c>
      <c r="N2961" s="1">
        <f>VLOOKUP($E2961,[1]AllProteinsNorm!$A$1:$Q$3226,11,FALSE)</f>
        <v>697150.61228209897</v>
      </c>
      <c r="O2961" s="1">
        <f>VLOOKUP($E2961,[1]AllProteinsNorm!$A$1:$Q$3226,15,FALSE)</f>
        <v>515615.42559857899</v>
      </c>
      <c r="P2961" s="1">
        <f>VLOOKUP($E2961,[1]AllProteinsNorm!$A$1:$Q$3226,6,FALSE)</f>
        <v>743029.46645448101</v>
      </c>
      <c r="Q2961" s="1">
        <f>VLOOKUP($E2961,[1]AllProteinsNorm!$A$1:$Q$3226,8,FALSE)</f>
        <v>974326.00519892096</v>
      </c>
      <c r="R2961" s="1">
        <f>VLOOKUP($E2961,[1]AllProteinsNorm!$A$1:$Q$3226,13,FALSE)</f>
        <v>803262.90881533001</v>
      </c>
      <c r="S2961" s="1">
        <f>VLOOKUP($E2961,[1]AllProteinsNorm!$A$1:$Q$3226,16,FALSE)</f>
        <v>994987.80994187703</v>
      </c>
      <c r="T2961" s="1">
        <f>VLOOKUP($E2961,[1]AllProteinsNorm!$A$1:$Q$3226,17,FALSE)</f>
        <v>940497.76318876096</v>
      </c>
      <c r="U2961" s="1">
        <f>VLOOKUP($E2961,[1]AllProteinsNorm!$A$1:$Q$3226,3,FALSE)</f>
        <v>818016.345556646</v>
      </c>
      <c r="V2961" s="1">
        <f>VLOOKUP($E2961,[1]AllProteinsNorm!$A$1:$Q$3226,7,FALSE)</f>
        <v>777778.46730354603</v>
      </c>
      <c r="W2961" s="1">
        <f>VLOOKUP($E2961,[1]AllProteinsNorm!$A$1:$Q$3226,9,FALSE)</f>
        <v>694348.51464303699</v>
      </c>
      <c r="X2961" s="1">
        <f>VLOOKUP($E2961,[1]AllProteinsNorm!$A$1:$Q$3226,12,FALSE)</f>
        <v>857304.54852019704</v>
      </c>
      <c r="Y2961" s="29">
        <f>VLOOKUP($E2961,[1]AllProteinsNorm!$A$1:$Q$3226,14,FALSE)</f>
        <v>952302.751064157</v>
      </c>
      <c r="Z2961" s="25">
        <f t="shared" si="341"/>
        <v>1.2868587909245905</v>
      </c>
      <c r="AA2961" s="1">
        <f t="shared" si="341"/>
        <v>1.1299043645939559</v>
      </c>
      <c r="AB2961" s="1">
        <f t="shared" si="341"/>
        <v>0.82406861886710225</v>
      </c>
      <c r="AC2961" s="1">
        <f t="shared" si="341"/>
        <v>1.0112463305267145</v>
      </c>
      <c r="AD2961" s="1">
        <f t="shared" si="341"/>
        <v>0.74792189508763596</v>
      </c>
      <c r="AE2961" s="1">
        <f t="shared" si="341"/>
        <v>1.0777955411466689</v>
      </c>
      <c r="AF2961" s="1">
        <f t="shared" si="341"/>
        <v>1.4133009139429267</v>
      </c>
      <c r="AG2961" s="1">
        <f t="shared" si="341"/>
        <v>1.1651666866198276</v>
      </c>
      <c r="AH2961" s="1">
        <f t="shared" si="341"/>
        <v>1.4432717320993897</v>
      </c>
      <c r="AI2961" s="1">
        <f t="shared" si="341"/>
        <v>1.3642316238953098</v>
      </c>
      <c r="AJ2961" s="1">
        <f t="shared" si="341"/>
        <v>1.1865671681004015</v>
      </c>
      <c r="AK2961" s="1">
        <f t="shared" si="341"/>
        <v>1.1282004306770068</v>
      </c>
      <c r="AL2961" s="1">
        <f t="shared" si="341"/>
        <v>1.0071817698631251</v>
      </c>
      <c r="AM2961" s="1">
        <f t="shared" si="341"/>
        <v>1.2435563615113128</v>
      </c>
      <c r="AN2961" s="29">
        <f t="shared" si="341"/>
        <v>1.3813552560927036</v>
      </c>
      <c r="AO2961" s="1">
        <f t="shared" si="342"/>
        <v>135720.20902935235</v>
      </c>
      <c r="AP2961" s="1">
        <f t="shared" si="343"/>
        <v>99799.347236534755</v>
      </c>
      <c r="AQ2961" s="29">
        <f t="shared" si="344"/>
        <v>85405.530643710823</v>
      </c>
    </row>
    <row r="2962" spans="1:43" x14ac:dyDescent="0.2">
      <c r="A2962" s="26"/>
      <c r="E2962" s="25" t="s">
        <v>5773</v>
      </c>
      <c r="F2962" s="26" t="s">
        <v>5774</v>
      </c>
      <c r="G2962" s="1">
        <v>0.25584626248565101</v>
      </c>
      <c r="H2962" s="1">
        <v>1.10882587191654</v>
      </c>
      <c r="I2962" s="1">
        <f>VLOOKUP(F2962,'[1]SUSMB vs SHAM all proteins sum'!$B$2:$E$3214,2,FALSE)</f>
        <v>0.313864314000596</v>
      </c>
      <c r="J2962" s="29">
        <f>VLOOKUP(F2962,'[1]SUSMB vs SHAM all proteins sum'!$B$2:$E$3214,3,FALSE)</f>
        <v>0.87531870135515699</v>
      </c>
      <c r="K2962" s="25">
        <f>VLOOKUP($E2962,[1]AllProteinsNorm!$A$1:$Q$3226,4,FALSE)</f>
        <v>1683520.84758647</v>
      </c>
      <c r="L2962" s="1">
        <f>VLOOKUP($E2962,[1]AllProteinsNorm!$A$1:$Q$3226,5,FALSE)</f>
        <v>1551720.1213637399</v>
      </c>
      <c r="M2962" s="1">
        <f>VLOOKUP($E2962,[1]AllProteinsNorm!$A$1:$Q$3226,10,FALSE)</f>
        <v>1450299.4901467899</v>
      </c>
      <c r="N2962" s="1">
        <f>VLOOKUP($E2962,[1]AllProteinsNorm!$A$1:$Q$3226,11,FALSE)</f>
        <v>1080363.3285496901</v>
      </c>
      <c r="O2962" s="1">
        <f>VLOOKUP($E2962,[1]AllProteinsNorm!$A$1:$Q$3226,15,FALSE)</f>
        <v>1603324.67357708</v>
      </c>
      <c r="P2962" s="1">
        <f>VLOOKUP($E2962,[1]AllProteinsNorm!$A$1:$Q$3226,6,FALSE)</f>
        <v>1693033.7314621101</v>
      </c>
      <c r="Q2962" s="1">
        <f>VLOOKUP($E2962,[1]AllProteinsNorm!$A$1:$Q$3226,8,FALSE)</f>
        <v>1529155.55338108</v>
      </c>
      <c r="R2962" s="1">
        <f>VLOOKUP($E2962,[1]AllProteinsNorm!$A$1:$Q$3226,13,FALSE)</f>
        <v>1765584.3298440301</v>
      </c>
      <c r="S2962" s="1">
        <f>VLOOKUP($E2962,[1]AllProteinsNorm!$A$1:$Q$3226,16,FALSE)</f>
        <v>1496067.8302019199</v>
      </c>
      <c r="T2962" s="1">
        <f>VLOOKUP($E2962,[1]AllProteinsNorm!$A$1:$Q$3226,17,FALSE)</f>
        <v>1608572.4302982099</v>
      </c>
      <c r="U2962" s="1">
        <f>VLOOKUP($E2962,[1]AllProteinsNorm!$A$1:$Q$3226,3,FALSE)</f>
        <v>933318.41374738805</v>
      </c>
      <c r="V2962" s="1">
        <f>VLOOKUP($E2962,[1]AllProteinsNorm!$A$1:$Q$3226,7,FALSE)</f>
        <v>1538050.3118295399</v>
      </c>
      <c r="W2962" s="1">
        <f>VLOOKUP($E2962,[1]AllProteinsNorm!$A$1:$Q$3226,9,FALSE)</f>
        <v>1139761.24806311</v>
      </c>
      <c r="X2962" s="1">
        <f>VLOOKUP($E2962,[1]AllProteinsNorm!$A$1:$Q$3226,12,FALSE)</f>
        <v>1542900.2820605901</v>
      </c>
      <c r="Y2962" s="29">
        <f>VLOOKUP($E2962,[1]AllProteinsNorm!$A$1:$Q$3226,14,FALSE)</f>
        <v>1335856.5066066701</v>
      </c>
      <c r="Z2962" s="25">
        <f t="shared" si="341"/>
        <v>1.1422639808529538</v>
      </c>
      <c r="AA2962" s="1">
        <f t="shared" si="341"/>
        <v>1.0528375728400567</v>
      </c>
      <c r="AB2962" s="1">
        <f t="shared" si="341"/>
        <v>0.9840239706084144</v>
      </c>
      <c r="AC2962" s="1">
        <f t="shared" si="341"/>
        <v>0.7330233648165928</v>
      </c>
      <c r="AD2962" s="1">
        <f t="shared" si="341"/>
        <v>1.0878511108819824</v>
      </c>
      <c r="AE2962" s="1">
        <f t="shared" si="341"/>
        <v>1.1487184447942578</v>
      </c>
      <c r="AF2962" s="1">
        <f t="shared" si="341"/>
        <v>1.0375275793302934</v>
      </c>
      <c r="AG2962" s="1">
        <f t="shared" si="341"/>
        <v>1.1979438140195946</v>
      </c>
      <c r="AH2962" s="1">
        <f t="shared" si="341"/>
        <v>1.0150776557370265</v>
      </c>
      <c r="AI2962" s="1">
        <f t="shared" si="341"/>
        <v>1.0914116984989515</v>
      </c>
      <c r="AJ2962" s="1">
        <f t="shared" si="341"/>
        <v>0.63325381935057867</v>
      </c>
      <c r="AK2962" s="1">
        <f t="shared" si="341"/>
        <v>1.0435626469735775</v>
      </c>
      <c r="AL2962" s="1">
        <f t="shared" si="341"/>
        <v>0.77332467982261188</v>
      </c>
      <c r="AM2962" s="1">
        <f t="shared" si="341"/>
        <v>1.046853337618175</v>
      </c>
      <c r="AN2962" s="29">
        <f t="shared" si="341"/>
        <v>0.90637474033803489</v>
      </c>
      <c r="AO2962" s="1">
        <f t="shared" si="342"/>
        <v>210796.44126850419</v>
      </c>
      <c r="AP2962" s="1">
        <f t="shared" si="343"/>
        <v>100259.36236694064</v>
      </c>
      <c r="AQ2962" s="29">
        <f t="shared" si="344"/>
        <v>235399.90435724083</v>
      </c>
    </row>
    <row r="2963" spans="1:43" x14ac:dyDescent="0.2">
      <c r="A2963" s="26"/>
      <c r="E2963" s="25" t="s">
        <v>5775</v>
      </c>
      <c r="F2963" s="26" t="s">
        <v>5776</v>
      </c>
      <c r="G2963" s="1">
        <v>0.90751967606549599</v>
      </c>
      <c r="H2963" s="1">
        <v>1.1176583887552201</v>
      </c>
      <c r="I2963" s="1">
        <f>VLOOKUP(F2963,'[1]SUSMB vs SHAM all proteins sum'!$B$2:$E$3214,2,FALSE)</f>
        <v>0.74679080324441105</v>
      </c>
      <c r="J2963" s="29">
        <f>VLOOKUP(F2963,'[1]SUSMB vs SHAM all proteins sum'!$B$2:$E$3214,3,FALSE)</f>
        <v>1.3586006335265799</v>
      </c>
      <c r="K2963" s="25">
        <f>VLOOKUP($E2963,[1]AllProteinsNorm!$A$1:$Q$3226,4,FALSE)</f>
        <v>49084.789661986397</v>
      </c>
      <c r="L2963" s="1">
        <f>VLOOKUP($E2963,[1]AllProteinsNorm!$A$1:$Q$3226,5,FALSE)</f>
        <v>7977.9013208631004</v>
      </c>
      <c r="M2963" s="1">
        <f>VLOOKUP($E2963,[1]AllProteinsNorm!$A$1:$Q$3226,10,FALSE)</f>
        <v>7108.9973633966902</v>
      </c>
      <c r="N2963" s="1">
        <f>VLOOKUP($E2963,[1]AllProteinsNorm!$A$1:$Q$3226,11,FALSE)</f>
        <v>23720.138141704399</v>
      </c>
      <c r="O2963" s="1">
        <f>VLOOKUP($E2963,[1]AllProteinsNorm!$A$1:$Q$3226,15,FALSE)</f>
        <v>1396.1255416040501</v>
      </c>
      <c r="P2963" s="1">
        <f>VLOOKUP($E2963,[1]AllProteinsNorm!$A$1:$Q$3226,6,FALSE)</f>
        <v>33273.858252215301</v>
      </c>
      <c r="Q2963" s="1">
        <f>VLOOKUP($E2963,[1]AllProteinsNorm!$A$1:$Q$3226,8,FALSE)</f>
        <v>37833.7194709295</v>
      </c>
      <c r="R2963" s="1">
        <f>VLOOKUP($E2963,[1]AllProteinsNorm!$A$1:$Q$3226,13,FALSE)</f>
        <v>3857.6910329195998</v>
      </c>
      <c r="S2963" s="1">
        <f>VLOOKUP($E2963,[1]AllProteinsNorm!$A$1:$Q$3226,16,FALSE)</f>
        <v>28880.661216050899</v>
      </c>
      <c r="T2963" s="1">
        <f>VLOOKUP($E2963,[1]AllProteinsNorm!$A$1:$Q$3226,17,FALSE)</f>
        <v>1146.3421717107501</v>
      </c>
      <c r="U2963" s="1">
        <f>VLOOKUP($E2963,[1]AllProteinsNorm!$A$1:$Q$3226,3,FALSE)</f>
        <v>36205.159737967697</v>
      </c>
      <c r="V2963" s="1">
        <f>VLOOKUP($E2963,[1]AllProteinsNorm!$A$1:$Q$3226,7,FALSE)</f>
        <v>21535.145233252599</v>
      </c>
      <c r="W2963" s="1">
        <f>VLOOKUP($E2963,[1]AllProteinsNorm!$A$1:$Q$3226,9,FALSE)</f>
        <v>896.49996388874104</v>
      </c>
      <c r="X2963" s="1">
        <f>VLOOKUP($E2963,[1]AllProteinsNorm!$A$1:$Q$3226,12,FALSE)</f>
        <v>17775.4590789375</v>
      </c>
      <c r="Y2963" s="29">
        <f>VLOOKUP($E2963,[1]AllProteinsNorm!$A$1:$Q$3226,14,FALSE)</f>
        <v>34344.351684820598</v>
      </c>
      <c r="Z2963" s="25">
        <f t="shared" si="341"/>
        <v>2.7486793316605107</v>
      </c>
      <c r="AA2963" s="1">
        <f t="shared" si="341"/>
        <v>0.44675127716124491</v>
      </c>
      <c r="AB2963" s="1">
        <f t="shared" si="341"/>
        <v>0.39809387503050725</v>
      </c>
      <c r="AC2963" s="1">
        <f t="shared" si="341"/>
        <v>1.3282944452490604</v>
      </c>
      <c r="AD2963" s="1">
        <f t="shared" si="341"/>
        <v>7.8181070898676652E-2</v>
      </c>
      <c r="AE2963" s="1">
        <f t="shared" si="341"/>
        <v>1.8632893630039544</v>
      </c>
      <c r="AF2963" s="1">
        <f t="shared" si="341"/>
        <v>2.1186351915881327</v>
      </c>
      <c r="AG2963" s="1">
        <f t="shared" si="341"/>
        <v>0.21602528365992144</v>
      </c>
      <c r="AH2963" s="1">
        <f t="shared" si="341"/>
        <v>1.6172764947330909</v>
      </c>
      <c r="AI2963" s="1">
        <f t="shared" si="341"/>
        <v>6.4193552750056726E-2</v>
      </c>
      <c r="AJ2963" s="1">
        <f t="shared" si="341"/>
        <v>2.0274381321896406</v>
      </c>
      <c r="AK2963" s="1">
        <f t="shared" si="341"/>
        <v>1.205937908964716</v>
      </c>
      <c r="AL2963" s="1">
        <f t="shared" si="341"/>
        <v>5.0202739760006831E-2</v>
      </c>
      <c r="AM2963" s="1">
        <f t="shared" si="341"/>
        <v>0.995400760958979</v>
      </c>
      <c r="AN2963" s="29">
        <f t="shared" si="341"/>
        <v>1.9232354928161244</v>
      </c>
      <c r="AO2963" s="1">
        <f t="shared" si="342"/>
        <v>17283.678853893958</v>
      </c>
      <c r="AP2963" s="1">
        <f t="shared" si="343"/>
        <v>15389.301496593518</v>
      </c>
      <c r="AQ2963" s="29">
        <f t="shared" si="344"/>
        <v>12786.521324884303</v>
      </c>
    </row>
    <row r="2964" spans="1:43" x14ac:dyDescent="0.2">
      <c r="A2964" s="26"/>
      <c r="E2964" s="25" t="s">
        <v>5777</v>
      </c>
      <c r="F2964" s="26" t="s">
        <v>5778</v>
      </c>
      <c r="G2964" s="1">
        <v>0.30532604440886002</v>
      </c>
      <c r="H2964" s="1">
        <v>0.75499965722095896</v>
      </c>
      <c r="I2964" s="1">
        <f>VLOOKUP(F2964,'[1]SUSMB vs SHAM all proteins sum'!$B$2:$E$3214,2,FALSE)</f>
        <v>0.52750620978048601</v>
      </c>
      <c r="J2964" s="29">
        <f>VLOOKUP(F2964,'[1]SUSMB vs SHAM all proteins sum'!$B$2:$E$3214,3,FALSE)</f>
        <v>0.88762783593170802</v>
      </c>
      <c r="K2964" s="25">
        <f>VLOOKUP($E2964,[1]AllProteinsNorm!$A$1:$Q$3226,4,FALSE)</f>
        <v>97454.184673546493</v>
      </c>
      <c r="L2964" s="1">
        <f>VLOOKUP($E2964,[1]AllProteinsNorm!$A$1:$Q$3226,5,FALSE)</f>
        <v>93491.333278617094</v>
      </c>
      <c r="M2964" s="1">
        <f>VLOOKUP($E2964,[1]AllProteinsNorm!$A$1:$Q$3226,10,FALSE)</f>
        <v>139326.31968201199</v>
      </c>
      <c r="N2964" s="1">
        <f>VLOOKUP($E2964,[1]AllProteinsNorm!$A$1:$Q$3226,11,FALSE)</f>
        <v>93463.369638024902</v>
      </c>
      <c r="O2964" s="1">
        <f>VLOOKUP($E2964,[1]AllProteinsNorm!$A$1:$Q$3226,15,FALSE)</f>
        <v>180876.441240863</v>
      </c>
      <c r="P2964" s="1">
        <f>VLOOKUP($E2964,[1]AllProteinsNorm!$A$1:$Q$3226,6,FALSE)</f>
        <v>114870.808802806</v>
      </c>
      <c r="Q2964" s="1">
        <f>VLOOKUP($E2964,[1]AllProteinsNorm!$A$1:$Q$3226,8,FALSE)</f>
        <v>138777.589889005</v>
      </c>
      <c r="R2964" s="1">
        <f>VLOOKUP($E2964,[1]AllProteinsNorm!$A$1:$Q$3226,13,FALSE)</f>
        <v>98458.231218078799</v>
      </c>
      <c r="S2964" s="1">
        <f>VLOOKUP($E2964,[1]AllProteinsNorm!$A$1:$Q$3226,16,FALSE)</f>
        <v>86482.764438987302</v>
      </c>
      <c r="T2964" s="1">
        <f>VLOOKUP($E2964,[1]AllProteinsNorm!$A$1:$Q$3226,17,FALSE)</f>
        <v>38783.911728060397</v>
      </c>
      <c r="U2964" s="1">
        <f>VLOOKUP($E2964,[1]AllProteinsNorm!$A$1:$Q$3226,3,FALSE)</f>
        <v>131074.65997880301</v>
      </c>
      <c r="V2964" s="1">
        <f>VLOOKUP($E2964,[1]AllProteinsNorm!$A$1:$Q$3226,7,FALSE)</f>
        <v>67868.203422493098</v>
      </c>
      <c r="W2964" s="1">
        <f>VLOOKUP($E2964,[1]AllProteinsNorm!$A$1:$Q$3226,9,FALSE)</f>
        <v>96197.179510989707</v>
      </c>
      <c r="X2964" s="1">
        <f>VLOOKUP($E2964,[1]AllProteinsNorm!$A$1:$Q$3226,12,FALSE)</f>
        <v>131593.017246815</v>
      </c>
      <c r="Y2964" s="29">
        <f>VLOOKUP($E2964,[1]AllProteinsNorm!$A$1:$Q$3226,14,FALSE)</f>
        <v>105003.24970541699</v>
      </c>
      <c r="Z2964" s="25">
        <f t="shared" ref="Z2964:AN2980" si="345">K2964/AVERAGE($K2964:$O2964)</f>
        <v>0.80592381004582048</v>
      </c>
      <c r="AA2964" s="1">
        <f t="shared" si="345"/>
        <v>0.77315193569742391</v>
      </c>
      <c r="AB2964" s="1">
        <f t="shared" si="345"/>
        <v>1.1521967863558427</v>
      </c>
      <c r="AC2964" s="1">
        <f t="shared" si="345"/>
        <v>0.77292068278771764</v>
      </c>
      <c r="AD2964" s="1">
        <f t="shared" si="345"/>
        <v>1.495806785113196</v>
      </c>
      <c r="AE2964" s="1">
        <f t="shared" si="345"/>
        <v>0.94995530672714179</v>
      </c>
      <c r="AF2964" s="1">
        <f t="shared" si="345"/>
        <v>1.1476589165152888</v>
      </c>
      <c r="AG2964" s="1">
        <f t="shared" si="345"/>
        <v>0.81422704524647849</v>
      </c>
      <c r="AH2964" s="1">
        <f t="shared" si="345"/>
        <v>0.715192674931723</v>
      </c>
      <c r="AI2964" s="1">
        <f t="shared" si="345"/>
        <v>0.32073407635663853</v>
      </c>
      <c r="AJ2964" s="1">
        <f t="shared" si="345"/>
        <v>1.0839574485635384</v>
      </c>
      <c r="AK2964" s="1">
        <f t="shared" si="345"/>
        <v>0.56125451427708239</v>
      </c>
      <c r="AL2964" s="1">
        <f t="shared" si="345"/>
        <v>0.79552866495021923</v>
      </c>
      <c r="AM2964" s="1">
        <f t="shared" si="345"/>
        <v>1.0882441445715196</v>
      </c>
      <c r="AN2964" s="29">
        <f t="shared" si="345"/>
        <v>0.86835285065755941</v>
      </c>
      <c r="AO2964" s="1">
        <f t="shared" si="342"/>
        <v>34613.321774282158</v>
      </c>
      <c r="AP2964" s="1">
        <f t="shared" si="343"/>
        <v>33331.520061283118</v>
      </c>
      <c r="AQ2964" s="29">
        <f t="shared" si="344"/>
        <v>23808.657506785683</v>
      </c>
    </row>
    <row r="2965" spans="1:43" x14ac:dyDescent="0.2">
      <c r="A2965" s="26"/>
      <c r="E2965" s="25" t="s">
        <v>5779</v>
      </c>
      <c r="F2965" s="26" t="s">
        <v>5780</v>
      </c>
      <c r="G2965" s="1">
        <v>7.2005329176471997E-2</v>
      </c>
      <c r="H2965" s="1">
        <v>0.69889658668737897</v>
      </c>
      <c r="I2965" s="1">
        <f>VLOOKUP(F2965,'[1]SUSMB vs SHAM all proteins sum'!$B$2:$E$3214,2,FALSE)</f>
        <v>0.22959763301338201</v>
      </c>
      <c r="J2965" s="29">
        <f>VLOOKUP(F2965,'[1]SUSMB vs SHAM all proteins sum'!$B$2:$E$3214,3,FALSE)</f>
        <v>0.89115140549361305</v>
      </c>
      <c r="K2965" s="25">
        <f>VLOOKUP($E2965,[1]AllProteinsNorm!$A$1:$Q$3226,4,FALSE)</f>
        <v>234082.38384465399</v>
      </c>
      <c r="L2965" s="1">
        <f>VLOOKUP($E2965,[1]AllProteinsNorm!$A$1:$Q$3226,5,FALSE)</f>
        <v>269095.84072662902</v>
      </c>
      <c r="M2965" s="1">
        <f>VLOOKUP($E2965,[1]AllProteinsNorm!$A$1:$Q$3226,10,FALSE)</f>
        <v>287034.60283355298</v>
      </c>
      <c r="N2965" s="1">
        <f>VLOOKUP($E2965,[1]AllProteinsNorm!$A$1:$Q$3226,11,FALSE)</f>
        <v>228170.09919192499</v>
      </c>
      <c r="O2965" s="1">
        <f>VLOOKUP($E2965,[1]AllProteinsNorm!$A$1:$Q$3226,15,FALSE)</f>
        <v>305056.071886333</v>
      </c>
      <c r="P2965" s="1">
        <f>VLOOKUP($E2965,[1]AllProteinsNorm!$A$1:$Q$3226,6,FALSE)</f>
        <v>139804.604823542</v>
      </c>
      <c r="Q2965" s="1">
        <f>VLOOKUP($E2965,[1]AllProteinsNorm!$A$1:$Q$3226,8,FALSE)</f>
        <v>143384.36190754399</v>
      </c>
      <c r="R2965" s="1">
        <f>VLOOKUP($E2965,[1]AllProteinsNorm!$A$1:$Q$3226,13,FALSE)</f>
        <v>139250.970756953</v>
      </c>
      <c r="S2965" s="1">
        <f>VLOOKUP($E2965,[1]AllProteinsNorm!$A$1:$Q$3226,16,FALSE)</f>
        <v>269997.543992005</v>
      </c>
      <c r="T2965" s="1">
        <f>VLOOKUP($E2965,[1]AllProteinsNorm!$A$1:$Q$3226,17,FALSE)</f>
        <v>278440.02548744302</v>
      </c>
      <c r="U2965" s="1">
        <f>VLOOKUP($E2965,[1]AllProteinsNorm!$A$1:$Q$3226,3,FALSE)</f>
        <v>206905.83918437501</v>
      </c>
      <c r="V2965" s="1">
        <f>VLOOKUP($E2965,[1]AllProteinsNorm!$A$1:$Q$3226,7,FALSE)</f>
        <v>226817.48115608201</v>
      </c>
      <c r="W2965" s="1">
        <f>VLOOKUP($E2965,[1]AllProteinsNorm!$A$1:$Q$3226,9,FALSE)</f>
        <v>298506.82989509002</v>
      </c>
      <c r="X2965" s="1">
        <f>VLOOKUP($E2965,[1]AllProteinsNorm!$A$1:$Q$3226,12,FALSE)</f>
        <v>244608.68505363201</v>
      </c>
      <c r="Y2965" s="29">
        <f>VLOOKUP($E2965,[1]AllProteinsNorm!$A$1:$Q$3226,14,FALSE)</f>
        <v>206409.86179488999</v>
      </c>
      <c r="Z2965" s="25">
        <f t="shared" si="345"/>
        <v>0.88437164128061707</v>
      </c>
      <c r="AA2965" s="1">
        <f t="shared" si="345"/>
        <v>1.0166537371010778</v>
      </c>
      <c r="AB2965" s="1">
        <f t="shared" si="345"/>
        <v>1.0844270236956435</v>
      </c>
      <c r="AC2965" s="1">
        <f t="shared" si="345"/>
        <v>0.86203481782481151</v>
      </c>
      <c r="AD2965" s="1">
        <f t="shared" si="345"/>
        <v>1.1525127800978501</v>
      </c>
      <c r="AE2965" s="1">
        <f t="shared" si="345"/>
        <v>0.52818681096667075</v>
      </c>
      <c r="AF2965" s="1">
        <f t="shared" si="345"/>
        <v>0.54171126161420735</v>
      </c>
      <c r="AG2965" s="1">
        <f t="shared" si="345"/>
        <v>0.52609516160760106</v>
      </c>
      <c r="AH2965" s="1">
        <f t="shared" si="345"/>
        <v>1.020060404376296</v>
      </c>
      <c r="AI2965" s="1">
        <f t="shared" si="345"/>
        <v>1.0519564022466725</v>
      </c>
      <c r="AJ2965" s="1">
        <f t="shared" si="345"/>
        <v>0.78169768089623848</v>
      </c>
      <c r="AK2965" s="1">
        <f t="shared" si="345"/>
        <v>0.85692457837519076</v>
      </c>
      <c r="AL2965" s="1">
        <f t="shared" si="345"/>
        <v>1.1277695089733417</v>
      </c>
      <c r="AM2965" s="1">
        <f t="shared" si="345"/>
        <v>0.92414038476272353</v>
      </c>
      <c r="AN2965" s="29">
        <f t="shared" si="345"/>
        <v>0.77982386053106301</v>
      </c>
      <c r="AO2965" s="1">
        <f t="shared" si="342"/>
        <v>29727.568906213175</v>
      </c>
      <c r="AP2965" s="1">
        <f t="shared" si="343"/>
        <v>65424.965379182482</v>
      </c>
      <c r="AQ2965" s="29">
        <f t="shared" si="344"/>
        <v>34016.077258318262</v>
      </c>
    </row>
    <row r="2966" spans="1:43" x14ac:dyDescent="0.2">
      <c r="A2966" s="26"/>
      <c r="E2966" s="25" t="s">
        <v>5781</v>
      </c>
      <c r="F2966" s="26" t="s">
        <v>5782</v>
      </c>
      <c r="G2966" s="1">
        <v>0.51929391756922405</v>
      </c>
      <c r="H2966" s="1">
        <v>0.78217701507759096</v>
      </c>
      <c r="I2966" s="1">
        <f>VLOOKUP(F2966,'[1]SUSMB vs SHAM all proteins sum'!$B$2:$E$3214,2,FALSE)</f>
        <v>0.38476122431672</v>
      </c>
      <c r="J2966" s="29">
        <f>VLOOKUP(F2966,'[1]SUSMB vs SHAM all proteins sum'!$B$2:$E$3214,3,FALSE)</f>
        <v>1.0857149873643701</v>
      </c>
      <c r="K2966" s="25">
        <f>VLOOKUP($E2966,[1]AllProteinsNorm!$A$1:$Q$3226,4,FALSE)</f>
        <v>95240.155861876701</v>
      </c>
      <c r="L2966" s="1">
        <f>VLOOKUP($E2966,[1]AllProteinsNorm!$A$1:$Q$3226,5,FALSE)</f>
        <v>135262.27568790299</v>
      </c>
      <c r="M2966" s="1">
        <f>VLOOKUP($E2966,[1]AllProteinsNorm!$A$1:$Q$3226,10,FALSE)</f>
        <v>125513.684374156</v>
      </c>
      <c r="N2966" s="1">
        <f>VLOOKUP($E2966,[1]AllProteinsNorm!$A$1:$Q$3226,11,FALSE)</f>
        <v>128490.61677763</v>
      </c>
      <c r="O2966" s="1">
        <f>VLOOKUP($E2966,[1]AllProteinsNorm!$A$1:$Q$3226,15,FALSE)</f>
        <v>114860.327433086</v>
      </c>
      <c r="P2966" s="1">
        <f>VLOOKUP($E2966,[1]AllProteinsNorm!$A$1:$Q$3226,6,FALSE)</f>
        <v>149422.259536895</v>
      </c>
      <c r="Q2966" s="1">
        <f>VLOOKUP($E2966,[1]AllProteinsNorm!$A$1:$Q$3226,8,FALSE)</f>
        <v>127817.052627575</v>
      </c>
      <c r="R2966" s="1">
        <f>VLOOKUP($E2966,[1]AllProteinsNorm!$A$1:$Q$3226,13,FALSE)</f>
        <v>121859.467861754</v>
      </c>
      <c r="S2966" s="1">
        <f>VLOOKUP($E2966,[1]AllProteinsNorm!$A$1:$Q$3226,16,FALSE)</f>
        <v>134840.292490472</v>
      </c>
      <c r="T2966" s="1">
        <f>VLOOKUP($E2966,[1]AllProteinsNorm!$A$1:$Q$3226,17,FALSE)</f>
        <v>22262.376146267499</v>
      </c>
      <c r="U2966" s="1">
        <f>VLOOKUP($E2966,[1]AllProteinsNorm!$A$1:$Q$3226,3,FALSE)</f>
        <v>152998.69202771099</v>
      </c>
      <c r="V2966" s="1">
        <f>VLOOKUP($E2966,[1]AllProteinsNorm!$A$1:$Q$3226,7,FALSE)</f>
        <v>106307.132144132</v>
      </c>
      <c r="W2966" s="1">
        <f>VLOOKUP($E2966,[1]AllProteinsNorm!$A$1:$Q$3226,9,FALSE)</f>
        <v>142143.18232237999</v>
      </c>
      <c r="X2966" s="1">
        <f>VLOOKUP($E2966,[1]AllProteinsNorm!$A$1:$Q$3226,12,FALSE)</f>
        <v>118206.818768078</v>
      </c>
      <c r="Y2966" s="29">
        <f>VLOOKUP($E2966,[1]AllProteinsNorm!$A$1:$Q$3226,14,FALSE)</f>
        <v>131731.55236879701</v>
      </c>
      <c r="Z2966" s="25">
        <f t="shared" si="345"/>
        <v>0.79450608981147874</v>
      </c>
      <c r="AA2966" s="1">
        <f t="shared" si="345"/>
        <v>1.1283759542734586</v>
      </c>
      <c r="AB2966" s="1">
        <f t="shared" si="345"/>
        <v>1.0470519046038211</v>
      </c>
      <c r="AC2966" s="1">
        <f t="shared" si="345"/>
        <v>1.0718858719793825</v>
      </c>
      <c r="AD2966" s="1">
        <f t="shared" si="345"/>
        <v>0.95818017933185962</v>
      </c>
      <c r="AE2966" s="1">
        <f t="shared" si="345"/>
        <v>1.2465004291637778</v>
      </c>
      <c r="AF2966" s="1">
        <f t="shared" si="345"/>
        <v>1.0662669099538109</v>
      </c>
      <c r="AG2966" s="1">
        <f t="shared" si="345"/>
        <v>1.0165679428093488</v>
      </c>
      <c r="AH2966" s="1">
        <f t="shared" si="345"/>
        <v>1.1248557141276605</v>
      </c>
      <c r="AI2966" s="1">
        <f t="shared" si="345"/>
        <v>0.18571571268252643</v>
      </c>
      <c r="AJ2966" s="1">
        <f t="shared" si="345"/>
        <v>1.2763355062700548</v>
      </c>
      <c r="AK2966" s="1">
        <f t="shared" si="345"/>
        <v>0.8868282828242966</v>
      </c>
      <c r="AL2966" s="1">
        <f t="shared" si="345"/>
        <v>1.1857773956617388</v>
      </c>
      <c r="AM2966" s="1">
        <f t="shared" si="345"/>
        <v>0.98609705663105751</v>
      </c>
      <c r="AN2966" s="29">
        <f t="shared" si="345"/>
        <v>1.0989221891773855</v>
      </c>
      <c r="AO2966" s="1">
        <f t="shared" si="342"/>
        <v>13962.910449333738</v>
      </c>
      <c r="AP2966" s="1">
        <f t="shared" si="343"/>
        <v>45430.051874721539</v>
      </c>
      <c r="AQ2966" s="29">
        <f t="shared" si="344"/>
        <v>16609.883400989023</v>
      </c>
    </row>
    <row r="2967" spans="1:43" x14ac:dyDescent="0.2">
      <c r="A2967" s="26"/>
      <c r="E2967" s="25" t="s">
        <v>5783</v>
      </c>
      <c r="F2967" s="26" t="s">
        <v>5784</v>
      </c>
      <c r="G2967" s="1">
        <v>0.91033328241506595</v>
      </c>
      <c r="H2967" s="1">
        <v>1.00852807447166</v>
      </c>
      <c r="I2967" s="1">
        <f>VLOOKUP(F2967,'[1]SUSMB vs SHAM all proteins sum'!$B$2:$E$3214,2,FALSE)</f>
        <v>0.71454220649058797</v>
      </c>
      <c r="J2967" s="29">
        <f>VLOOKUP(F2967,'[1]SUSMB vs SHAM all proteins sum'!$B$2:$E$3214,3,FALSE)</f>
        <v>1.05066732795031</v>
      </c>
      <c r="K2967" s="25">
        <f>VLOOKUP($E2967,[1]AllProteinsNorm!$A$1:$Q$3226,4,FALSE)</f>
        <v>943312.40810472099</v>
      </c>
      <c r="L2967" s="1">
        <f>VLOOKUP($E2967,[1]AllProteinsNorm!$A$1:$Q$3226,5,FALSE)</f>
        <v>1089673.4849334599</v>
      </c>
      <c r="M2967" s="1">
        <f>VLOOKUP($E2967,[1]AllProteinsNorm!$A$1:$Q$3226,10,FALSE)</f>
        <v>846573.45945880399</v>
      </c>
      <c r="N2967" s="1">
        <f>VLOOKUP($E2967,[1]AllProteinsNorm!$A$1:$Q$3226,11,FALSE)</f>
        <v>840533.04396062705</v>
      </c>
      <c r="O2967" s="1">
        <f>VLOOKUP($E2967,[1]AllProteinsNorm!$A$1:$Q$3226,15,FALSE)</f>
        <v>1013790.13968644</v>
      </c>
      <c r="P2967" s="1">
        <f>VLOOKUP($E2967,[1]AllProteinsNorm!$A$1:$Q$3226,6,FALSE)</f>
        <v>1152217.9534297499</v>
      </c>
      <c r="Q2967" s="1">
        <f>VLOOKUP($E2967,[1]AllProteinsNorm!$A$1:$Q$3226,8,FALSE)</f>
        <v>956285.88762778603</v>
      </c>
      <c r="R2967" s="1">
        <f>VLOOKUP($E2967,[1]AllProteinsNorm!$A$1:$Q$3226,13,FALSE)</f>
        <v>941963.57417207304</v>
      </c>
      <c r="S2967" s="1">
        <f>VLOOKUP($E2967,[1]AllProteinsNorm!$A$1:$Q$3226,16,FALSE)</f>
        <v>869940.02077981899</v>
      </c>
      <c r="T2967" s="1">
        <f>VLOOKUP($E2967,[1]AllProteinsNorm!$A$1:$Q$3226,17,FALSE)</f>
        <v>856867.34176618198</v>
      </c>
      <c r="U2967" s="1">
        <f>VLOOKUP($E2967,[1]AllProteinsNorm!$A$1:$Q$3226,3,FALSE)</f>
        <v>780653.42086584296</v>
      </c>
      <c r="V2967" s="1">
        <f>VLOOKUP($E2967,[1]AllProteinsNorm!$A$1:$Q$3226,7,FALSE)</f>
        <v>928640.06173901598</v>
      </c>
      <c r="W2967" s="1">
        <f>VLOOKUP($E2967,[1]AllProteinsNorm!$A$1:$Q$3226,9,FALSE)</f>
        <v>1451710.09900128</v>
      </c>
      <c r="X2967" s="1">
        <f>VLOOKUP($E2967,[1]AllProteinsNorm!$A$1:$Q$3226,12,FALSE)</f>
        <v>778978.15859992604</v>
      </c>
      <c r="Y2967" s="29">
        <f>VLOOKUP($E2967,[1]AllProteinsNorm!$A$1:$Q$3226,14,FALSE)</f>
        <v>1158069.72901508</v>
      </c>
      <c r="Z2967" s="25">
        <f t="shared" si="345"/>
        <v>0.99634116489198843</v>
      </c>
      <c r="AA2967" s="1">
        <f t="shared" si="345"/>
        <v>1.1509299994387325</v>
      </c>
      <c r="AB2967" s="1">
        <f t="shared" si="345"/>
        <v>0.89416399012339454</v>
      </c>
      <c r="AC2967" s="1">
        <f t="shared" si="345"/>
        <v>0.88778400978795402</v>
      </c>
      <c r="AD2967" s="1">
        <f t="shared" si="345"/>
        <v>1.0707808357579307</v>
      </c>
      <c r="AE2967" s="1">
        <f t="shared" si="345"/>
        <v>1.2169904350523666</v>
      </c>
      <c r="AF2967" s="1">
        <f t="shared" si="345"/>
        <v>1.0100439547521192</v>
      </c>
      <c r="AG2967" s="1">
        <f t="shared" si="345"/>
        <v>0.99491650561670075</v>
      </c>
      <c r="AH2967" s="1">
        <f t="shared" si="345"/>
        <v>0.91884411383010578</v>
      </c>
      <c r="AI2967" s="1">
        <f t="shared" si="345"/>
        <v>0.9050365479327428</v>
      </c>
      <c r="AJ2967" s="1">
        <f t="shared" si="345"/>
        <v>0.82453822513065389</v>
      </c>
      <c r="AK2967" s="1">
        <f t="shared" si="345"/>
        <v>0.98084400557964913</v>
      </c>
      <c r="AL2967" s="1">
        <f t="shared" si="345"/>
        <v>1.533318674383247</v>
      </c>
      <c r="AM2967" s="1">
        <f t="shared" si="345"/>
        <v>0.82276878719770352</v>
      </c>
      <c r="AN2967" s="29">
        <f t="shared" si="345"/>
        <v>1.2231711709923172</v>
      </c>
      <c r="AO2967" s="1">
        <f t="shared" si="342"/>
        <v>96177.645453241232</v>
      </c>
      <c r="AP2967" s="1">
        <f t="shared" si="343"/>
        <v>105764.55626963438</v>
      </c>
      <c r="AQ2967" s="29">
        <f t="shared" si="344"/>
        <v>256577.88353235365</v>
      </c>
    </row>
    <row r="2968" spans="1:43" x14ac:dyDescent="0.2">
      <c r="A2968" s="26"/>
      <c r="E2968" s="25" t="s">
        <v>5785</v>
      </c>
      <c r="F2968" s="26" t="s">
        <v>5786</v>
      </c>
      <c r="G2968" s="1">
        <v>0.59286646461790005</v>
      </c>
      <c r="H2968" s="1">
        <v>1.31672365197654</v>
      </c>
      <c r="I2968" s="1">
        <f>VLOOKUP(F2968,'[1]SUSMB vs SHAM all proteins sum'!$B$2:$E$3214,2,FALSE)</f>
        <v>0.41390364413840303</v>
      </c>
      <c r="J2968" s="29">
        <f>VLOOKUP(F2968,'[1]SUSMB vs SHAM all proteins sum'!$B$2:$E$3214,3,FALSE)</f>
        <v>0.54246035706391105</v>
      </c>
      <c r="K2968" s="25">
        <f>VLOOKUP($E2968,[1]AllProteinsNorm!$A$1:$Q$3226,4,FALSE)</f>
        <v>8886.3049138511506</v>
      </c>
      <c r="L2968" s="1">
        <f>VLOOKUP($E2968,[1]AllProteinsNorm!$A$1:$Q$3226,5,FALSE)</f>
        <v>59440.777755768999</v>
      </c>
      <c r="M2968" s="1">
        <f>VLOOKUP($E2968,[1]AllProteinsNorm!$A$1:$Q$3226,10,FALSE)</f>
        <v>55932.620018371403</v>
      </c>
      <c r="N2968" s="1">
        <f>VLOOKUP($E2968,[1]AllProteinsNorm!$A$1:$Q$3226,11,FALSE)</f>
        <v>69395.160114010796</v>
      </c>
      <c r="O2968" s="1">
        <f>VLOOKUP($E2968,[1]AllProteinsNorm!$A$1:$Q$3226,15,FALSE)</f>
        <v>63134.738044458602</v>
      </c>
      <c r="P2968" s="1">
        <f>VLOOKUP($E2968,[1]AllProteinsNorm!$A$1:$Q$3226,6,FALSE)</f>
        <v>62666.094505465102</v>
      </c>
      <c r="Q2968" s="1">
        <f>VLOOKUP($E2968,[1]AllProteinsNorm!$A$1:$Q$3226,8,FALSE)</f>
        <v>92965.493526293998</v>
      </c>
      <c r="R2968" s="1">
        <f>VLOOKUP($E2968,[1]AllProteinsNorm!$A$1:$Q$3226,13,FALSE)</f>
        <v>16830.1305764606</v>
      </c>
      <c r="S2968" s="1">
        <f>VLOOKUP($E2968,[1]AllProteinsNorm!$A$1:$Q$3226,16,FALSE)</f>
        <v>76251.335270094598</v>
      </c>
      <c r="T2968" s="1">
        <f>VLOOKUP($E2968,[1]AllProteinsNorm!$A$1:$Q$3226,17,FALSE)</f>
        <v>68525.507273815907</v>
      </c>
      <c r="U2968" s="1">
        <f>VLOOKUP($E2968,[1]AllProteinsNorm!$A$1:$Q$3226,3,FALSE)</f>
        <v>12881.033256079099</v>
      </c>
      <c r="V2968" s="1">
        <f>VLOOKUP($E2968,[1]AllProteinsNorm!$A$1:$Q$3226,7,FALSE)</f>
        <v>5636.2624149732601</v>
      </c>
      <c r="W2968" s="1">
        <f>VLOOKUP($E2968,[1]AllProteinsNorm!$A$1:$Q$3226,9,FALSE)</f>
        <v>91774.474857788999</v>
      </c>
      <c r="X2968" s="1">
        <f>VLOOKUP($E2968,[1]AllProteinsNorm!$A$1:$Q$3226,12,FALSE)</f>
        <v>9523.1912316061098</v>
      </c>
      <c r="Y2968" s="29">
        <f>VLOOKUP($E2968,[1]AllProteinsNorm!$A$1:$Q$3226,14,FALSE)</f>
        <v>95821.3157881964</v>
      </c>
      <c r="Z2968" s="25">
        <f t="shared" si="345"/>
        <v>0.17302696223988503</v>
      </c>
      <c r="AA2968" s="1">
        <f t="shared" si="345"/>
        <v>1.1573828838830138</v>
      </c>
      <c r="AB2968" s="1">
        <f t="shared" si="345"/>
        <v>1.0890748658434675</v>
      </c>
      <c r="AC2968" s="1">
        <f t="shared" si="345"/>
        <v>1.3512065886870432</v>
      </c>
      <c r="AD2968" s="1">
        <f t="shared" si="345"/>
        <v>1.2293086993465903</v>
      </c>
      <c r="AE2968" s="1">
        <f t="shared" si="345"/>
        <v>1.2201836503288594</v>
      </c>
      <c r="AF2968" s="1">
        <f t="shared" si="345"/>
        <v>1.8101491107866106</v>
      </c>
      <c r="AG2968" s="1">
        <f t="shared" si="345"/>
        <v>0.32770272863431943</v>
      </c>
      <c r="AH2968" s="1">
        <f t="shared" si="345"/>
        <v>1.4847045016376388</v>
      </c>
      <c r="AI2968" s="1">
        <f t="shared" si="345"/>
        <v>1.3342734099810474</v>
      </c>
      <c r="AJ2968" s="1">
        <f t="shared" si="345"/>
        <v>0.25080909066447937</v>
      </c>
      <c r="AK2968" s="1">
        <f t="shared" si="345"/>
        <v>0.1097447559479498</v>
      </c>
      <c r="AL2968" s="1">
        <f t="shared" si="345"/>
        <v>1.7869585558618977</v>
      </c>
      <c r="AM2968" s="1">
        <f t="shared" si="345"/>
        <v>0.18542789895335743</v>
      </c>
      <c r="AN2968" s="29">
        <f t="shared" si="345"/>
        <v>1.8657553785733259</v>
      </c>
      <c r="AO2968" s="1">
        <f t="shared" si="342"/>
        <v>21698.543877259744</v>
      </c>
      <c r="AP2968" s="1">
        <f t="shared" si="343"/>
        <v>25435.51070298141</v>
      </c>
      <c r="AQ2968" s="29">
        <f t="shared" si="344"/>
        <v>41455.657270836855</v>
      </c>
    </row>
    <row r="2969" spans="1:43" x14ac:dyDescent="0.2">
      <c r="A2969" s="26"/>
      <c r="E2969" s="25" t="s">
        <v>5787</v>
      </c>
      <c r="F2969" s="26" t="s">
        <v>5788</v>
      </c>
      <c r="G2969" s="1">
        <v>0.12569968465617301</v>
      </c>
      <c r="H2969" s="43">
        <v>1.5041625921803099</v>
      </c>
      <c r="I2969" s="1">
        <f>VLOOKUP(F2969,'[1]SUSMB vs SHAM all proteins sum'!$B$2:$E$3214,2,FALSE)</f>
        <v>0.15214357869853401</v>
      </c>
      <c r="J2969" s="29">
        <f>VLOOKUP(F2969,'[1]SUSMB vs SHAM all proteins sum'!$B$2:$E$3214,3,FALSE)</f>
        <v>1.5361487115666499</v>
      </c>
      <c r="K2969" s="25">
        <f>VLOOKUP($E2969,[1]AllProteinsNorm!$A$1:$Q$3226,4,FALSE)</f>
        <v>264921.09560574999</v>
      </c>
      <c r="L2969" s="1">
        <f>VLOOKUP($E2969,[1]AllProteinsNorm!$A$1:$Q$3226,5,FALSE)</f>
        <v>196924.05879521099</v>
      </c>
      <c r="M2969" s="1">
        <f>VLOOKUP($E2969,[1]AllProteinsNorm!$A$1:$Q$3226,10,FALSE)</f>
        <v>128516.215844051</v>
      </c>
      <c r="N2969" s="1">
        <f>VLOOKUP($E2969,[1]AllProteinsNorm!$A$1:$Q$3226,11,FALSE)</f>
        <v>90051.629874726699</v>
      </c>
      <c r="O2969" s="1">
        <f>VLOOKUP($E2969,[1]AllProteinsNorm!$A$1:$Q$3226,15,FALSE)</f>
        <v>158126.471357234</v>
      </c>
      <c r="P2969" s="1">
        <f>VLOOKUP($E2969,[1]AllProteinsNorm!$A$1:$Q$3226,6,FALSE)</f>
        <v>148143.91279417201</v>
      </c>
      <c r="Q2969" s="1">
        <f>VLOOKUP($E2969,[1]AllProteinsNorm!$A$1:$Q$3226,8,FALSE)</f>
        <v>302256.156479656</v>
      </c>
      <c r="R2969" s="1">
        <f>VLOOKUP($E2969,[1]AllProteinsNorm!$A$1:$Q$3226,13,FALSE)</f>
        <v>281021.881566294</v>
      </c>
      <c r="S2969" s="1">
        <f>VLOOKUP($E2969,[1]AllProteinsNorm!$A$1:$Q$3226,16,FALSE)</f>
        <v>182722.10277317301</v>
      </c>
      <c r="T2969" s="1">
        <f>VLOOKUP($E2969,[1]AllProteinsNorm!$A$1:$Q$3226,17,FALSE)</f>
        <v>319707.73078141699</v>
      </c>
      <c r="U2969" s="1">
        <f>VLOOKUP($E2969,[1]AllProteinsNorm!$A$1:$Q$3226,3,FALSE)</f>
        <v>275476.957781623</v>
      </c>
      <c r="V2969" s="1">
        <f>VLOOKUP($E2969,[1]AllProteinsNorm!$A$1:$Q$3226,7,FALSE)</f>
        <v>220468.09082955099</v>
      </c>
      <c r="W2969" s="1">
        <f>VLOOKUP($E2969,[1]AllProteinsNorm!$A$1:$Q$3226,9,FALSE)</f>
        <v>117006.204754594</v>
      </c>
      <c r="X2969" s="1">
        <f>VLOOKUP($E2969,[1]AllProteinsNorm!$A$1:$Q$3226,12,FALSE)</f>
        <v>371116.74263387598</v>
      </c>
      <c r="Y2969" s="29">
        <f>VLOOKUP($E2969,[1]AllProteinsNorm!$A$1:$Q$3226,14,FALSE)</f>
        <v>309660.10183389601</v>
      </c>
      <c r="Z2969" s="25">
        <f t="shared" si="345"/>
        <v>1.5796578731060067</v>
      </c>
      <c r="AA2969" s="1">
        <f t="shared" si="345"/>
        <v>1.1742086418922901</v>
      </c>
      <c r="AB2969" s="1">
        <f t="shared" si="345"/>
        <v>0.76630987696790953</v>
      </c>
      <c r="AC2969" s="1">
        <f t="shared" si="345"/>
        <v>0.53695522356337644</v>
      </c>
      <c r="AD2969" s="1">
        <f t="shared" si="345"/>
        <v>0.94286838447041621</v>
      </c>
      <c r="AE2969" s="1">
        <f t="shared" si="345"/>
        <v>0.88334489808354955</v>
      </c>
      <c r="AF2969" s="1">
        <f t="shared" si="345"/>
        <v>1.8022774524094438</v>
      </c>
      <c r="AG2969" s="1">
        <f t="shared" si="345"/>
        <v>1.6756628109068754</v>
      </c>
      <c r="AH2969" s="1">
        <f t="shared" si="345"/>
        <v>1.0895259495139387</v>
      </c>
      <c r="AI2969" s="1">
        <f t="shared" si="345"/>
        <v>1.9063368014048012</v>
      </c>
      <c r="AJ2969" s="1">
        <f t="shared" si="345"/>
        <v>1.6425998247667932</v>
      </c>
      <c r="AK2969" s="1">
        <f t="shared" si="345"/>
        <v>1.3145957842701581</v>
      </c>
      <c r="AL2969" s="1">
        <f t="shared" si="345"/>
        <v>0.69767857527626898</v>
      </c>
      <c r="AM2969" s="1">
        <f t="shared" si="345"/>
        <v>2.2128758112018536</v>
      </c>
      <c r="AN2969" s="29">
        <f t="shared" si="345"/>
        <v>1.8464253166787248</v>
      </c>
      <c r="AO2969" s="1">
        <f t="shared" si="342"/>
        <v>59937.096202959503</v>
      </c>
      <c r="AP2969" s="1">
        <f t="shared" si="343"/>
        <v>68412.068729620572</v>
      </c>
      <c r="AQ2969" s="29">
        <f t="shared" si="344"/>
        <v>86086.842664693846</v>
      </c>
    </row>
    <row r="2970" spans="1:43" x14ac:dyDescent="0.2">
      <c r="A2970" s="26"/>
      <c r="E2970" s="25" t="s">
        <v>5789</v>
      </c>
      <c r="F2970" s="26" t="s">
        <v>5790</v>
      </c>
      <c r="G2970" s="1">
        <v>0.49347388019843802</v>
      </c>
      <c r="H2970" s="1">
        <v>1.3670518725323999</v>
      </c>
      <c r="I2970" s="1">
        <f>VLOOKUP(F2970,'[1]SUSMB vs SHAM all proteins sum'!$B$2:$E$3214,2,FALSE)</f>
        <v>0.28187730130202299</v>
      </c>
      <c r="J2970" s="29">
        <f>VLOOKUP(F2970,'[1]SUSMB vs SHAM all proteins sum'!$B$2:$E$3214,3,FALSE)</f>
        <v>1.54419275848997</v>
      </c>
      <c r="K2970" s="25">
        <f>VLOOKUP($E2970,[1]AllProteinsNorm!$A$1:$Q$3226,4,FALSE)</f>
        <v>85198.066562512104</v>
      </c>
      <c r="L2970" s="1">
        <f>VLOOKUP($E2970,[1]AllProteinsNorm!$A$1:$Q$3226,5,FALSE)</f>
        <v>20504.152324582399</v>
      </c>
      <c r="M2970" s="1">
        <f>VLOOKUP($E2970,[1]AllProteinsNorm!$A$1:$Q$3226,10,FALSE)</f>
        <v>44757.255338875897</v>
      </c>
      <c r="N2970" s="1">
        <f>VLOOKUP($E2970,[1]AllProteinsNorm!$A$1:$Q$3226,11,FALSE)</f>
        <v>41999.265408853098</v>
      </c>
      <c r="O2970" s="1">
        <f>VLOOKUP($E2970,[1]AllProteinsNorm!$A$1:$Q$3226,15,FALSE)</f>
        <v>15423.9410388126</v>
      </c>
      <c r="P2970" s="1">
        <f>VLOOKUP($E2970,[1]AllProteinsNorm!$A$1:$Q$3226,6,FALSE)</f>
        <v>109948.229630527</v>
      </c>
      <c r="Q2970" s="1">
        <f>VLOOKUP($E2970,[1]AllProteinsNorm!$A$1:$Q$3226,8,FALSE)</f>
        <v>81482.511690383995</v>
      </c>
      <c r="R2970" s="1">
        <f>VLOOKUP($E2970,[1]AllProteinsNorm!$A$1:$Q$3226,13,FALSE)</f>
        <v>38269.985207433798</v>
      </c>
      <c r="S2970" s="1">
        <f>VLOOKUP($E2970,[1]AllProteinsNorm!$A$1:$Q$3226,16,FALSE)</f>
        <v>37469.247845257298</v>
      </c>
      <c r="T2970" s="1">
        <f>VLOOKUP($E2970,[1]AllProteinsNorm!$A$1:$Q$3226,17,FALSE)</f>
        <v>18823.965076775599</v>
      </c>
      <c r="U2970" s="1">
        <f>VLOOKUP($E2970,[1]AllProteinsNorm!$A$1:$Q$3226,3,FALSE)</f>
        <v>109972.81629487799</v>
      </c>
      <c r="V2970" s="1">
        <f>VLOOKUP($E2970,[1]AllProteinsNorm!$A$1:$Q$3226,7,FALSE)</f>
        <v>30948.917429135701</v>
      </c>
      <c r="W2970" s="1">
        <f>VLOOKUP($E2970,[1]AllProteinsNorm!$A$1:$Q$3226,9,FALSE)</f>
        <v>56512.8813330251</v>
      </c>
      <c r="X2970" s="1">
        <f>VLOOKUP($E2970,[1]AllProteinsNorm!$A$1:$Q$3226,12,FALSE)</f>
        <v>63197.386889492504</v>
      </c>
      <c r="Y2970" s="29">
        <f>VLOOKUP($E2970,[1]AllProteinsNorm!$A$1:$Q$3226,14,FALSE)</f>
        <v>36584.930317333798</v>
      </c>
      <c r="Z2970" s="25">
        <f t="shared" si="345"/>
        <v>2.0491862594428487</v>
      </c>
      <c r="AA2970" s="1">
        <f t="shared" si="345"/>
        <v>0.49316644027630047</v>
      </c>
      <c r="AB2970" s="1">
        <f t="shared" si="345"/>
        <v>1.0765027464972472</v>
      </c>
      <c r="AC2970" s="1">
        <f t="shared" si="345"/>
        <v>1.0101674962232554</v>
      </c>
      <c r="AD2970" s="1">
        <f t="shared" si="345"/>
        <v>0.37097705756034827</v>
      </c>
      <c r="AE2970" s="1">
        <f t="shared" si="345"/>
        <v>2.6444778678590213</v>
      </c>
      <c r="AF2970" s="1">
        <f t="shared" si="345"/>
        <v>1.9598196306287505</v>
      </c>
      <c r="AG2970" s="1">
        <f t="shared" si="345"/>
        <v>0.92047074540845186</v>
      </c>
      <c r="AH2970" s="1">
        <f t="shared" si="345"/>
        <v>0.90121138816950963</v>
      </c>
      <c r="AI2970" s="1">
        <f t="shared" si="345"/>
        <v>0.45275453000166344</v>
      </c>
      <c r="AJ2970" s="1">
        <f t="shared" si="345"/>
        <v>2.6450692269917622</v>
      </c>
      <c r="AK2970" s="1">
        <f t="shared" si="345"/>
        <v>0.74438422019686501</v>
      </c>
      <c r="AL2970" s="1">
        <f t="shared" si="345"/>
        <v>1.3592493888836052</v>
      </c>
      <c r="AM2970" s="1">
        <f t="shared" si="345"/>
        <v>1.5200253018843062</v>
      </c>
      <c r="AN2970" s="29">
        <f t="shared" si="345"/>
        <v>0.87994175846640255</v>
      </c>
      <c r="AO2970" s="1">
        <f t="shared" si="342"/>
        <v>24662.267459623083</v>
      </c>
      <c r="AP2970" s="1">
        <f t="shared" si="343"/>
        <v>33443.636742643845</v>
      </c>
      <c r="AQ2970" s="29">
        <f t="shared" si="344"/>
        <v>27965.505329025593</v>
      </c>
    </row>
    <row r="2971" spans="1:43" x14ac:dyDescent="0.2">
      <c r="A2971" s="26"/>
      <c r="E2971" s="25" t="s">
        <v>5791</v>
      </c>
      <c r="F2971" s="26" t="s">
        <v>5792</v>
      </c>
      <c r="G2971" s="1">
        <v>0.72913428485812604</v>
      </c>
      <c r="H2971" s="1">
        <v>1.0624668683042999</v>
      </c>
      <c r="I2971" s="1">
        <f>VLOOKUP(F2971,'[1]SUSMB vs SHAM all proteins sum'!$B$2:$E$3214,2,FALSE)</f>
        <v>0.72097296767344998</v>
      </c>
      <c r="J2971" s="29">
        <f>VLOOKUP(F2971,'[1]SUSMB vs SHAM all proteins sum'!$B$2:$E$3214,3,FALSE)</f>
        <v>1.06201500048221</v>
      </c>
      <c r="K2971" s="25">
        <f>VLOOKUP($E2971,[1]AllProteinsNorm!$A$1:$Q$3226,4,FALSE)</f>
        <v>706041.44769488799</v>
      </c>
      <c r="L2971" s="1">
        <f>VLOOKUP($E2971,[1]AllProteinsNorm!$A$1:$Q$3226,5,FALSE)</f>
        <v>928888.49383608601</v>
      </c>
      <c r="M2971" s="1">
        <f>VLOOKUP($E2971,[1]AllProteinsNorm!$A$1:$Q$3226,10,FALSE)</f>
        <v>470384.34798052203</v>
      </c>
      <c r="N2971" s="1">
        <f>VLOOKUP($E2971,[1]AllProteinsNorm!$A$1:$Q$3226,11,FALSE)</f>
        <v>763935.57762158499</v>
      </c>
      <c r="O2971" s="1">
        <f>VLOOKUP($E2971,[1]AllProteinsNorm!$A$1:$Q$3226,15,FALSE)</f>
        <v>479745.26328769699</v>
      </c>
      <c r="P2971" s="1">
        <f>VLOOKUP($E2971,[1]AllProteinsNorm!$A$1:$Q$3226,6,FALSE)</f>
        <v>814383.64178284002</v>
      </c>
      <c r="Q2971" s="1">
        <f>VLOOKUP($E2971,[1]AllProteinsNorm!$A$1:$Q$3226,8,FALSE)</f>
        <v>826969.80703794397</v>
      </c>
      <c r="R2971" s="1">
        <f>VLOOKUP($E2971,[1]AllProteinsNorm!$A$1:$Q$3226,13,FALSE)</f>
        <v>496462.95632505702</v>
      </c>
      <c r="S2971" s="1">
        <f>VLOOKUP($E2971,[1]AllProteinsNorm!$A$1:$Q$3226,16,FALSE)</f>
        <v>785416.24166350102</v>
      </c>
      <c r="T2971" s="1">
        <f>VLOOKUP($E2971,[1]AllProteinsNorm!$A$1:$Q$3226,17,FALSE)</f>
        <v>582888.694406025</v>
      </c>
      <c r="U2971" s="1">
        <f>VLOOKUP($E2971,[1]AllProteinsNorm!$A$1:$Q$3226,3,FALSE)</f>
        <v>655640.18548134097</v>
      </c>
      <c r="V2971" s="1">
        <f>VLOOKUP($E2971,[1]AllProteinsNorm!$A$1:$Q$3226,7,FALSE)</f>
        <v>845209.578724363</v>
      </c>
      <c r="W2971" s="1">
        <f>VLOOKUP($E2971,[1]AllProteinsNorm!$A$1:$Q$3226,9,FALSE)</f>
        <v>774034.18079104403</v>
      </c>
      <c r="X2971" s="1">
        <f>VLOOKUP($E2971,[1]AllProteinsNorm!$A$1:$Q$3226,12,FALSE)</f>
        <v>493163.30448703602</v>
      </c>
      <c r="Y2971" s="29">
        <f>VLOOKUP($E2971,[1]AllProteinsNorm!$A$1:$Q$3226,14,FALSE)</f>
        <v>722081.90352536005</v>
      </c>
      <c r="Z2971" s="25">
        <f t="shared" si="345"/>
        <v>1.0541093972958073</v>
      </c>
      <c r="AA2971" s="1">
        <f t="shared" si="345"/>
        <v>1.386816728096254</v>
      </c>
      <c r="AB2971" s="1">
        <f t="shared" si="345"/>
        <v>0.70227684672897916</v>
      </c>
      <c r="AC2971" s="1">
        <f t="shared" si="345"/>
        <v>1.1405444735979682</v>
      </c>
      <c r="AD2971" s="1">
        <f t="shared" si="345"/>
        <v>0.71625255428099166</v>
      </c>
      <c r="AE2971" s="1">
        <f t="shared" si="345"/>
        <v>1.2158626842800431</v>
      </c>
      <c r="AF2971" s="1">
        <f t="shared" si="345"/>
        <v>1.2346536421121057</v>
      </c>
      <c r="AG2971" s="1">
        <f t="shared" si="345"/>
        <v>0.7412118217423026</v>
      </c>
      <c r="AH2971" s="1">
        <f t="shared" si="345"/>
        <v>1.1726147860430287</v>
      </c>
      <c r="AI2971" s="1">
        <f t="shared" si="345"/>
        <v>0.87024416534877003</v>
      </c>
      <c r="AJ2971" s="1">
        <f t="shared" si="345"/>
        <v>0.97886106122669159</v>
      </c>
      <c r="AK2971" s="1">
        <f t="shared" si="345"/>
        <v>1.2618853503948935</v>
      </c>
      <c r="AL2971" s="1">
        <f t="shared" si="345"/>
        <v>1.155621538174336</v>
      </c>
      <c r="AM2971" s="1">
        <f t="shared" si="345"/>
        <v>0.7362854905451498</v>
      </c>
      <c r="AN2971" s="29">
        <f t="shared" si="345"/>
        <v>1.0780575596636288</v>
      </c>
      <c r="AO2971" s="1">
        <f t="shared" si="342"/>
        <v>175036.68321572803</v>
      </c>
      <c r="AP2971" s="1">
        <f t="shared" si="343"/>
        <v>135377.8236114622</v>
      </c>
      <c r="AQ2971" s="29">
        <f t="shared" si="344"/>
        <v>119820.04604639442</v>
      </c>
    </row>
    <row r="2972" spans="1:43" x14ac:dyDescent="0.2">
      <c r="A2972" s="26"/>
      <c r="E2972" s="25" t="s">
        <v>5793</v>
      </c>
      <c r="F2972" s="26" t="s">
        <v>5794</v>
      </c>
      <c r="G2972" s="1">
        <v>0.68347034105333504</v>
      </c>
      <c r="H2972" s="1">
        <v>1.18166591086367</v>
      </c>
      <c r="I2972" s="1">
        <f>VLOOKUP(F2972,'[1]SUSMB vs SHAM all proteins sum'!$B$2:$E$3214,2,FALSE)</f>
        <v>0.83497091663461498</v>
      </c>
      <c r="J2972" s="29">
        <f>VLOOKUP(F2972,'[1]SUSMB vs SHAM all proteins sum'!$B$2:$E$3214,3,FALSE)</f>
        <v>0.87468013652562004</v>
      </c>
      <c r="K2972" s="25">
        <f>VLOOKUP($E2972,[1]AllProteinsNorm!$A$1:$Q$3226,4,FALSE)</f>
        <v>7278.121054833</v>
      </c>
      <c r="L2972" s="1">
        <f>VLOOKUP($E2972,[1]AllProteinsNorm!$A$1:$Q$3226,5,FALSE)</f>
        <v>47595.848717977897</v>
      </c>
      <c r="M2972" s="1">
        <f>VLOOKUP($E2972,[1]AllProteinsNorm!$A$1:$Q$3226,10,FALSE)</f>
        <v>54706.506319915898</v>
      </c>
      <c r="N2972" s="1">
        <f>VLOOKUP($E2972,[1]AllProteinsNorm!$A$1:$Q$3226,11,FALSE)</f>
        <v>39489.560844093001</v>
      </c>
      <c r="O2972" s="1">
        <f>VLOOKUP($E2972,[1]AllProteinsNorm!$A$1:$Q$3226,15,FALSE)</f>
        <v>61215.621335471798</v>
      </c>
      <c r="P2972" s="1">
        <f>VLOOKUP($E2972,[1]AllProteinsNorm!$A$1:$Q$3226,6,FALSE)</f>
        <v>38360.627980474201</v>
      </c>
      <c r="Q2972" s="1">
        <f>VLOOKUP($E2972,[1]AllProteinsNorm!$A$1:$Q$3226,8,FALSE)</f>
        <v>37807.612690079201</v>
      </c>
      <c r="R2972" s="1">
        <f>VLOOKUP($E2972,[1]AllProteinsNorm!$A$1:$Q$3226,13,FALSE)</f>
        <v>37221.154524440099</v>
      </c>
      <c r="S2972" s="1">
        <f>VLOOKUP($E2972,[1]AllProteinsNorm!$A$1:$Q$3226,16,FALSE)</f>
        <v>45435.7923606802</v>
      </c>
      <c r="T2972" s="1">
        <f>VLOOKUP($E2972,[1]AllProteinsNorm!$A$1:$Q$3226,17,FALSE)</f>
        <v>43032.098209189899</v>
      </c>
      <c r="U2972" s="1">
        <f>VLOOKUP($E2972,[1]AllProteinsNorm!$A$1:$Q$3226,3,FALSE)</f>
        <v>23725.151051702702</v>
      </c>
      <c r="V2972" s="1">
        <f>VLOOKUP($E2972,[1]AllProteinsNorm!$A$1:$Q$3226,7,FALSE)</f>
        <v>49094.678708483501</v>
      </c>
      <c r="W2972" s="1">
        <f>VLOOKUP($E2972,[1]AllProteinsNorm!$A$1:$Q$3226,9,FALSE)</f>
        <v>4975.1443782128899</v>
      </c>
      <c r="X2972" s="1">
        <f>VLOOKUP($E2972,[1]AllProteinsNorm!$A$1:$Q$3226,12,FALSE)</f>
        <v>64735.2934798278</v>
      </c>
      <c r="Y2972" s="29">
        <f>VLOOKUP($E2972,[1]AllProteinsNorm!$A$1:$Q$3226,14,FALSE)</f>
        <v>62521.299924871797</v>
      </c>
      <c r="Z2972" s="25">
        <f t="shared" si="345"/>
        <v>0.17305319617681236</v>
      </c>
      <c r="AA2972" s="1">
        <f t="shared" si="345"/>
        <v>1.1316950739538234</v>
      </c>
      <c r="AB2972" s="1">
        <f t="shared" si="345"/>
        <v>1.3007664614264456</v>
      </c>
      <c r="AC2972" s="1">
        <f t="shared" si="345"/>
        <v>0.93895040604622071</v>
      </c>
      <c r="AD2972" s="1">
        <f t="shared" si="345"/>
        <v>1.4555348623966979</v>
      </c>
      <c r="AE2972" s="1">
        <f t="shared" si="345"/>
        <v>0.91210756586172792</v>
      </c>
      <c r="AF2972" s="1">
        <f t="shared" si="345"/>
        <v>0.89895842162292017</v>
      </c>
      <c r="AG2972" s="1">
        <f t="shared" si="345"/>
        <v>0.88501410011147119</v>
      </c>
      <c r="AH2972" s="1">
        <f t="shared" si="345"/>
        <v>1.0803350246036982</v>
      </c>
      <c r="AI2972" s="1">
        <f t="shared" si="345"/>
        <v>1.023181955506189</v>
      </c>
      <c r="AJ2972" s="1">
        <f t="shared" si="345"/>
        <v>0.56411719293243068</v>
      </c>
      <c r="AK2972" s="1">
        <f t="shared" si="345"/>
        <v>1.1673330247969766</v>
      </c>
      <c r="AL2972" s="1">
        <f t="shared" si="345"/>
        <v>0.11829490463326672</v>
      </c>
      <c r="AM2972" s="1">
        <f t="shared" si="345"/>
        <v>1.5392227413817332</v>
      </c>
      <c r="AN2972" s="29">
        <f t="shared" si="345"/>
        <v>1.4865802175608938</v>
      </c>
      <c r="AO2972" s="1">
        <f t="shared" si="342"/>
        <v>18835.624710369633</v>
      </c>
      <c r="AP2972" s="1">
        <f t="shared" si="343"/>
        <v>3263.974294269929</v>
      </c>
      <c r="AQ2972" s="29">
        <f t="shared" si="344"/>
        <v>23187.343217101065</v>
      </c>
    </row>
    <row r="2973" spans="1:43" x14ac:dyDescent="0.2">
      <c r="A2973" s="26"/>
      <c r="E2973" s="25" t="s">
        <v>5795</v>
      </c>
      <c r="F2973" s="26" t="s">
        <v>5796</v>
      </c>
      <c r="G2973" s="1">
        <v>0.88610153856306295</v>
      </c>
      <c r="H2973" s="1">
        <v>1.0610505703375299</v>
      </c>
      <c r="I2973" s="1">
        <f>VLOOKUP(F2973,'[1]SUSMB vs SHAM all proteins sum'!$B$2:$E$3214,2,FALSE)</f>
        <v>0.80163390698457004</v>
      </c>
      <c r="J2973" s="29">
        <f>VLOOKUP(F2973,'[1]SUSMB vs SHAM all proteins sum'!$B$2:$E$3214,3,FALSE)</f>
        <v>1.1241568413412699</v>
      </c>
      <c r="K2973" s="25">
        <f>VLOOKUP($E2973,[1]AllProteinsNorm!$A$1:$Q$3226,4,FALSE)</f>
        <v>271858.78547188197</v>
      </c>
      <c r="L2973" s="1">
        <f>VLOOKUP($E2973,[1]AllProteinsNorm!$A$1:$Q$3226,5,FALSE)</f>
        <v>154289.261318923</v>
      </c>
      <c r="M2973" s="1">
        <f>VLOOKUP($E2973,[1]AllProteinsNorm!$A$1:$Q$3226,10,FALSE)</f>
        <v>257321.48837300399</v>
      </c>
      <c r="N2973" s="1">
        <f>VLOOKUP($E2973,[1]AllProteinsNorm!$A$1:$Q$3226,11,FALSE)</f>
        <v>58016.898585717303</v>
      </c>
      <c r="O2973" s="1">
        <f>VLOOKUP($E2973,[1]AllProteinsNorm!$A$1:$Q$3226,15,FALSE)</f>
        <v>122431.380783531</v>
      </c>
      <c r="P2973" s="1">
        <f>VLOOKUP($E2973,[1]AllProteinsNorm!$A$1:$Q$3226,6,FALSE)</f>
        <v>78106.021686280699</v>
      </c>
      <c r="Q2973" s="1">
        <f>VLOOKUP($E2973,[1]AllProteinsNorm!$A$1:$Q$3226,8,FALSE)</f>
        <v>187806.80890370399</v>
      </c>
      <c r="R2973" s="1">
        <f>VLOOKUP($E2973,[1]AllProteinsNorm!$A$1:$Q$3226,13,FALSE)</f>
        <v>257250.03994634701</v>
      </c>
      <c r="S2973" s="1">
        <f>VLOOKUP($E2973,[1]AllProteinsNorm!$A$1:$Q$3226,16,FALSE)</f>
        <v>85955.151961201496</v>
      </c>
      <c r="T2973" s="1">
        <f>VLOOKUP($E2973,[1]AllProteinsNorm!$A$1:$Q$3226,17,FALSE)</f>
        <v>317877.35055456101</v>
      </c>
      <c r="U2973" s="1">
        <f>VLOOKUP($E2973,[1]AllProteinsNorm!$A$1:$Q$3226,3,FALSE)</f>
        <v>267180.83188045502</v>
      </c>
      <c r="V2973" s="1">
        <f>VLOOKUP($E2973,[1]AllProteinsNorm!$A$1:$Q$3226,7,FALSE)</f>
        <v>205829.82502677001</v>
      </c>
      <c r="W2973" s="1">
        <f>VLOOKUP($E2973,[1]AllProteinsNorm!$A$1:$Q$3226,9,FALSE)</f>
        <v>41986.010088327297</v>
      </c>
      <c r="X2973" s="1">
        <f>VLOOKUP($E2973,[1]AllProteinsNorm!$A$1:$Q$3226,12,FALSE)</f>
        <v>264707.98838429502</v>
      </c>
      <c r="Y2973" s="29">
        <f>VLOOKUP($E2973,[1]AllProteinsNorm!$A$1:$Q$3226,14,FALSE)</f>
        <v>225191.33030102999</v>
      </c>
      <c r="Z2973" s="25">
        <f t="shared" si="345"/>
        <v>1.5734065260525976</v>
      </c>
      <c r="AA2973" s="1">
        <f t="shared" si="345"/>
        <v>0.89296261012001177</v>
      </c>
      <c r="AB2973" s="1">
        <f t="shared" si="345"/>
        <v>1.489270646144071</v>
      </c>
      <c r="AC2973" s="1">
        <f t="shared" si="345"/>
        <v>0.33577788077604992</v>
      </c>
      <c r="AD2973" s="1">
        <f t="shared" si="345"/>
        <v>0.70858233690726979</v>
      </c>
      <c r="AE2973" s="1">
        <f t="shared" si="345"/>
        <v>0.45204543981128903</v>
      </c>
      <c r="AF2973" s="1">
        <f t="shared" si="345"/>
        <v>1.0869483517087359</v>
      </c>
      <c r="AG2973" s="1">
        <f t="shared" si="345"/>
        <v>1.4888571321184598</v>
      </c>
      <c r="AH2973" s="1">
        <f t="shared" si="345"/>
        <v>0.49747296858127515</v>
      </c>
      <c r="AI2973" s="1">
        <f t="shared" si="345"/>
        <v>1.8397430010537053</v>
      </c>
      <c r="AJ2973" s="1">
        <f t="shared" si="345"/>
        <v>1.5463324600203132</v>
      </c>
      <c r="AK2973" s="1">
        <f t="shared" si="345"/>
        <v>1.191258135694423</v>
      </c>
      <c r="AL2973" s="1">
        <f t="shared" si="345"/>
        <v>0.24299770986329586</v>
      </c>
      <c r="AM2973" s="1">
        <f t="shared" si="345"/>
        <v>1.532020661753388</v>
      </c>
      <c r="AN2973" s="29">
        <f t="shared" si="345"/>
        <v>1.3033145428465591</v>
      </c>
      <c r="AO2973" s="1">
        <f t="shared" si="342"/>
        <v>81254.328184578859</v>
      </c>
      <c r="AP2973" s="1">
        <f t="shared" si="343"/>
        <v>93935.877021412351</v>
      </c>
      <c r="AQ2973" s="29">
        <f t="shared" si="344"/>
        <v>82864.473434300045</v>
      </c>
    </row>
    <row r="2974" spans="1:43" x14ac:dyDescent="0.2">
      <c r="A2974" s="26"/>
      <c r="E2974" s="25" t="s">
        <v>5797</v>
      </c>
      <c r="F2974" s="26" t="s">
        <v>5798</v>
      </c>
      <c r="G2974" s="1">
        <v>0.15219074787449299</v>
      </c>
      <c r="H2974" s="1">
        <v>1.34389311736968</v>
      </c>
      <c r="I2974" s="1">
        <f>VLOOKUP(F2974,'[1]SUSMB vs SHAM all proteins sum'!$B$2:$E$3214,2,FALSE)</f>
        <v>0.84903083175866001</v>
      </c>
      <c r="J2974" s="29">
        <f>VLOOKUP(F2974,'[1]SUSMB vs SHAM all proteins sum'!$B$2:$E$3214,3,FALSE)</f>
        <v>1.04433204755024</v>
      </c>
      <c r="K2974" s="25">
        <f>VLOOKUP($E2974,[1]AllProteinsNorm!$A$1:$Q$3226,4,FALSE)</f>
        <v>41804.591891452299</v>
      </c>
      <c r="L2974" s="1">
        <f>VLOOKUP($E2974,[1]AllProteinsNorm!$A$1:$Q$3226,5,FALSE)</f>
        <v>104707.424805273</v>
      </c>
      <c r="M2974" s="1">
        <f>VLOOKUP($E2974,[1]AllProteinsNorm!$A$1:$Q$3226,10,FALSE)</f>
        <v>79806.209941967303</v>
      </c>
      <c r="N2974" s="1">
        <f>VLOOKUP($E2974,[1]AllProteinsNorm!$A$1:$Q$3226,11,FALSE)</f>
        <v>63769.620179868798</v>
      </c>
      <c r="O2974" s="1">
        <f>VLOOKUP($E2974,[1]AllProteinsNorm!$A$1:$Q$3226,15,FALSE)</f>
        <v>45336.719679230897</v>
      </c>
      <c r="P2974" s="1">
        <f>VLOOKUP($E2974,[1]AllProteinsNorm!$A$1:$Q$3226,6,FALSE)</f>
        <v>71060.136673670306</v>
      </c>
      <c r="Q2974" s="1">
        <f>VLOOKUP($E2974,[1]AllProteinsNorm!$A$1:$Q$3226,8,FALSE)</f>
        <v>95813.738165625007</v>
      </c>
      <c r="R2974" s="1">
        <f>VLOOKUP($E2974,[1]AllProteinsNorm!$A$1:$Q$3226,13,FALSE)</f>
        <v>100495.30613973</v>
      </c>
      <c r="S2974" s="1">
        <f>VLOOKUP($E2974,[1]AllProteinsNorm!$A$1:$Q$3226,16,FALSE)</f>
        <v>90265.486087355705</v>
      </c>
      <c r="T2974" s="1">
        <f>VLOOKUP($E2974,[1]AllProteinsNorm!$A$1:$Q$3226,17,FALSE)</f>
        <v>71681.056886153601</v>
      </c>
      <c r="U2974" s="1">
        <f>VLOOKUP($E2974,[1]AllProteinsNorm!$A$1:$Q$3226,3,FALSE)</f>
        <v>47438.098307099499</v>
      </c>
      <c r="V2974" s="1">
        <f>VLOOKUP($E2974,[1]AllProteinsNorm!$A$1:$Q$3226,7,FALSE)</f>
        <v>75590.601617493798</v>
      </c>
      <c r="W2974" s="1">
        <f>VLOOKUP($E2974,[1]AllProteinsNorm!$A$1:$Q$3226,9,FALSE)</f>
        <v>79538.889597032205</v>
      </c>
      <c r="X2974" s="1">
        <f>VLOOKUP($E2974,[1]AllProteinsNorm!$A$1:$Q$3226,12,FALSE)</f>
        <v>47580.723776456201</v>
      </c>
      <c r="Y2974" s="29">
        <f>VLOOKUP($E2974,[1]AllProteinsNorm!$A$1:$Q$3226,14,FALSE)</f>
        <v>92446.285085981697</v>
      </c>
      <c r="Z2974" s="25">
        <f t="shared" si="345"/>
        <v>0.62315936378690151</v>
      </c>
      <c r="AA2974" s="1">
        <f t="shared" si="345"/>
        <v>1.5608192610716567</v>
      </c>
      <c r="AB2974" s="1">
        <f t="shared" si="345"/>
        <v>1.1896297694476199</v>
      </c>
      <c r="AC2974" s="1">
        <f t="shared" si="345"/>
        <v>0.95058064538466824</v>
      </c>
      <c r="AD2974" s="1">
        <f t="shared" si="345"/>
        <v>0.67581096030915333</v>
      </c>
      <c r="AE2974" s="1">
        <f t="shared" si="345"/>
        <v>1.0592565925569737</v>
      </c>
      <c r="AF2974" s="1">
        <f t="shared" si="345"/>
        <v>1.4282456882336856</v>
      </c>
      <c r="AG2974" s="1">
        <f t="shared" si="345"/>
        <v>1.4980313933027238</v>
      </c>
      <c r="AH2974" s="1">
        <f t="shared" si="345"/>
        <v>1.3455407728454172</v>
      </c>
      <c r="AI2974" s="1">
        <f t="shared" si="345"/>
        <v>1.0685123280412048</v>
      </c>
      <c r="AJ2974" s="1">
        <f t="shared" si="345"/>
        <v>0.70713512135390544</v>
      </c>
      <c r="AK2974" s="1">
        <f t="shared" si="345"/>
        <v>1.126789883143388</v>
      </c>
      <c r="AL2974" s="1">
        <f t="shared" si="345"/>
        <v>1.1856449637470978</v>
      </c>
      <c r="AM2974" s="1">
        <f t="shared" si="345"/>
        <v>0.70926116523384353</v>
      </c>
      <c r="AN2974" s="29">
        <f t="shared" si="345"/>
        <v>1.3780488121550596</v>
      </c>
      <c r="AO2974" s="1">
        <f t="shared" si="342"/>
        <v>23239.425573691158</v>
      </c>
      <c r="AP2974" s="1">
        <f t="shared" si="343"/>
        <v>12269.928522974575</v>
      </c>
      <c r="AQ2974" s="29">
        <f t="shared" si="344"/>
        <v>18037.606909565689</v>
      </c>
    </row>
    <row r="2975" spans="1:43" x14ac:dyDescent="0.2">
      <c r="A2975" s="26"/>
      <c r="E2975" s="25" t="s">
        <v>5799</v>
      </c>
      <c r="F2975" s="26" t="s">
        <v>5800</v>
      </c>
      <c r="G2975" s="1">
        <v>0.82322240619042297</v>
      </c>
      <c r="H2975" s="1">
        <v>0.97829292376861399</v>
      </c>
      <c r="I2975" s="1">
        <f>VLOOKUP(F2975,'[1]SUSMB vs SHAM all proteins sum'!$B$2:$E$3214,2,FALSE)</f>
        <v>0.10080357690446699</v>
      </c>
      <c r="J2975" s="29">
        <f>VLOOKUP(F2975,'[1]SUSMB vs SHAM all proteins sum'!$B$2:$E$3214,3,FALSE)</f>
        <v>0.64517264732675705</v>
      </c>
      <c r="K2975" s="25">
        <f>VLOOKUP($E2975,[1]AllProteinsNorm!$A$1:$Q$3226,4,FALSE)</f>
        <v>54613.471951144202</v>
      </c>
      <c r="L2975" s="1">
        <f>VLOOKUP($E2975,[1]AllProteinsNorm!$A$1:$Q$3226,5,FALSE)</f>
        <v>56652.464186524303</v>
      </c>
      <c r="M2975" s="1">
        <f>VLOOKUP($E2975,[1]AllProteinsNorm!$A$1:$Q$3226,10,FALSE)</f>
        <v>61266.285991773097</v>
      </c>
      <c r="N2975" s="1">
        <f>VLOOKUP($E2975,[1]AllProteinsNorm!$A$1:$Q$3226,11,FALSE)</f>
        <v>68206.869233262798</v>
      </c>
      <c r="O2975" s="1">
        <f>VLOOKUP($E2975,[1]AllProteinsNorm!$A$1:$Q$3226,15,FALSE)</f>
        <v>76573.928625697998</v>
      </c>
      <c r="P2975" s="1">
        <f>VLOOKUP($E2975,[1]AllProteinsNorm!$A$1:$Q$3226,6,FALSE)</f>
        <v>62346.3320456086</v>
      </c>
      <c r="Q2975" s="1">
        <f>VLOOKUP($E2975,[1]AllProteinsNorm!$A$1:$Q$3226,8,FALSE)</f>
        <v>74340.184518218099</v>
      </c>
      <c r="R2975" s="1">
        <f>VLOOKUP($E2975,[1]AllProteinsNorm!$A$1:$Q$3226,13,FALSE)</f>
        <v>55553.345363050401</v>
      </c>
      <c r="S2975" s="1">
        <f>VLOOKUP($E2975,[1]AllProteinsNorm!$A$1:$Q$3226,16,FALSE)</f>
        <v>49873.238788024501</v>
      </c>
      <c r="T2975" s="1">
        <f>VLOOKUP($E2975,[1]AllProteinsNorm!$A$1:$Q$3226,17,FALSE)</f>
        <v>69084.627306857001</v>
      </c>
      <c r="U2975" s="1">
        <f>VLOOKUP($E2975,[1]AllProteinsNorm!$A$1:$Q$3226,3,FALSE)</f>
        <v>28295.144395668402</v>
      </c>
      <c r="V2975" s="1">
        <f>VLOOKUP($E2975,[1]AllProteinsNorm!$A$1:$Q$3226,7,FALSE)</f>
        <v>55860.109646423603</v>
      </c>
      <c r="W2975" s="1">
        <f>VLOOKUP($E2975,[1]AllProteinsNorm!$A$1:$Q$3226,9,FALSE)</f>
        <v>56496.5173909199</v>
      </c>
      <c r="X2975" s="1">
        <f>VLOOKUP($E2975,[1]AllProteinsNorm!$A$1:$Q$3226,12,FALSE)</f>
        <v>62479.204865047199</v>
      </c>
      <c r="Y2975" s="29">
        <f>VLOOKUP($E2975,[1]AllProteinsNorm!$A$1:$Q$3226,14,FALSE)</f>
        <v>19836.180635586999</v>
      </c>
      <c r="Z2975" s="25">
        <f t="shared" si="345"/>
        <v>0.86056147259794591</v>
      </c>
      <c r="AA2975" s="1">
        <f t="shared" si="345"/>
        <v>0.89269050776099446</v>
      </c>
      <c r="AB2975" s="1">
        <f t="shared" si="345"/>
        <v>0.96539193371284204</v>
      </c>
      <c r="AC2975" s="1">
        <f t="shared" si="345"/>
        <v>1.0747568636760592</v>
      </c>
      <c r="AD2975" s="1">
        <f t="shared" si="345"/>
        <v>1.2065992222521587</v>
      </c>
      <c r="AE2975" s="1">
        <f t="shared" si="345"/>
        <v>0.98241055548063116</v>
      </c>
      <c r="AF2975" s="1">
        <f t="shared" si="345"/>
        <v>1.1714014212359642</v>
      </c>
      <c r="AG2975" s="1">
        <f t="shared" si="345"/>
        <v>0.87537135042679382</v>
      </c>
      <c r="AH2975" s="1">
        <f t="shared" si="345"/>
        <v>0.78586814354241341</v>
      </c>
      <c r="AI2975" s="1">
        <f t="shared" si="345"/>
        <v>1.0885879707895694</v>
      </c>
      <c r="AJ2975" s="1">
        <f t="shared" si="345"/>
        <v>0.44585539535539032</v>
      </c>
      <c r="AK2975" s="1">
        <f t="shared" si="345"/>
        <v>0.88020513070130657</v>
      </c>
      <c r="AL2975" s="1">
        <f t="shared" si="345"/>
        <v>0.89023320557386554</v>
      </c>
      <c r="AM2975" s="1">
        <f t="shared" si="345"/>
        <v>0.9845042738449683</v>
      </c>
      <c r="AN2975" s="29">
        <f t="shared" si="345"/>
        <v>0.31256487105874198</v>
      </c>
      <c r="AO2975" s="1">
        <f t="shared" si="342"/>
        <v>8048.8985722820207</v>
      </c>
      <c r="AP2975" s="1">
        <f t="shared" si="343"/>
        <v>8842.2036498160651</v>
      </c>
      <c r="AQ2975" s="29">
        <f t="shared" si="344"/>
        <v>17129.37834217136</v>
      </c>
    </row>
    <row r="2976" spans="1:43" x14ac:dyDescent="0.2">
      <c r="A2976" s="26"/>
      <c r="E2976" s="25" t="s">
        <v>5801</v>
      </c>
      <c r="F2976" s="26" t="s">
        <v>5802</v>
      </c>
      <c r="G2976" s="1">
        <v>0.97642857673240901</v>
      </c>
      <c r="H2976" s="1">
        <v>0.99593812737710097</v>
      </c>
      <c r="I2976" s="1">
        <f>VLOOKUP(F2976,'[1]SUSMB vs SHAM all proteins sum'!$B$2:$E$3214,2,FALSE)</f>
        <v>0.24938614582448601</v>
      </c>
      <c r="J2976" s="29">
        <f>VLOOKUP(F2976,'[1]SUSMB vs SHAM all proteins sum'!$B$2:$E$3214,3,FALSE)</f>
        <v>0.83938245186688498</v>
      </c>
      <c r="K2976" s="25">
        <f>VLOOKUP($E2976,[1]AllProteinsNorm!$A$1:$Q$3226,4,FALSE)</f>
        <v>1039733.2714667</v>
      </c>
      <c r="L2976" s="1">
        <f>VLOOKUP($E2976,[1]AllProteinsNorm!$A$1:$Q$3226,5,FALSE)</f>
        <v>1170294.5686241901</v>
      </c>
      <c r="M2976" s="1">
        <f>VLOOKUP($E2976,[1]AllProteinsNorm!$A$1:$Q$3226,10,FALSE)</f>
        <v>1279972.63890886</v>
      </c>
      <c r="N2976" s="1">
        <f>VLOOKUP($E2976,[1]AllProteinsNorm!$A$1:$Q$3226,11,FALSE)</f>
        <v>980410.29725151404</v>
      </c>
      <c r="O2976" s="1">
        <f>VLOOKUP($E2976,[1]AllProteinsNorm!$A$1:$Q$3226,15,FALSE)</f>
        <v>992284.15927078901</v>
      </c>
      <c r="P2976" s="1">
        <f>VLOOKUP($E2976,[1]AllProteinsNorm!$A$1:$Q$3226,6,FALSE)</f>
        <v>1315084.8853631199</v>
      </c>
      <c r="Q2976" s="1">
        <f>VLOOKUP($E2976,[1]AllProteinsNorm!$A$1:$Q$3226,8,FALSE)</f>
        <v>1348797.86747423</v>
      </c>
      <c r="R2976" s="1">
        <f>VLOOKUP($E2976,[1]AllProteinsNorm!$A$1:$Q$3226,13,FALSE)</f>
        <v>1198471.00416117</v>
      </c>
      <c r="S2976" s="1">
        <f>VLOOKUP($E2976,[1]AllProteinsNorm!$A$1:$Q$3226,16,FALSE)</f>
        <v>690419.46093866101</v>
      </c>
      <c r="T2976" s="1">
        <f>VLOOKUP($E2976,[1]AllProteinsNorm!$A$1:$Q$3226,17,FALSE)</f>
        <v>1011538.2756869399</v>
      </c>
      <c r="U2976" s="1">
        <f>VLOOKUP($E2976,[1]AllProteinsNorm!$A$1:$Q$3226,3,FALSE)</f>
        <v>860052.63238387404</v>
      </c>
      <c r="V2976" s="1">
        <f>VLOOKUP($E2976,[1]AllProteinsNorm!$A$1:$Q$3226,7,FALSE)</f>
        <v>1199548.76146979</v>
      </c>
      <c r="W2976" s="1">
        <f>VLOOKUP($E2976,[1]AllProteinsNorm!$A$1:$Q$3226,9,FALSE)</f>
        <v>942101.12940523098</v>
      </c>
      <c r="X2976" s="1">
        <f>VLOOKUP($E2976,[1]AllProteinsNorm!$A$1:$Q$3226,12,FALSE)</f>
        <v>1134786.5939750299</v>
      </c>
      <c r="Y2976" s="29">
        <f>VLOOKUP($E2976,[1]AllProteinsNorm!$A$1:$Q$3226,14,FALSE)</f>
        <v>572409.07511360198</v>
      </c>
      <c r="Z2976" s="25">
        <f t="shared" si="345"/>
        <v>0.95166697366318853</v>
      </c>
      <c r="AA2976" s="1">
        <f t="shared" si="345"/>
        <v>1.0711696172288161</v>
      </c>
      <c r="AB2976" s="1">
        <f t="shared" si="345"/>
        <v>1.1715578611077397</v>
      </c>
      <c r="AC2976" s="1">
        <f t="shared" si="345"/>
        <v>0.89736870612729824</v>
      </c>
      <c r="AD2976" s="1">
        <f t="shared" si="345"/>
        <v>0.90823684187295672</v>
      </c>
      <c r="AE2976" s="1">
        <f t="shared" si="345"/>
        <v>1.2036960702414192</v>
      </c>
      <c r="AF2976" s="1">
        <f t="shared" si="345"/>
        <v>1.2345535339191784</v>
      </c>
      <c r="AG2976" s="1">
        <f t="shared" si="345"/>
        <v>1.0969594845649528</v>
      </c>
      <c r="AH2976" s="1">
        <f t="shared" si="345"/>
        <v>0.63194034179823699</v>
      </c>
      <c r="AI2976" s="1">
        <f t="shared" si="345"/>
        <v>0.9258601181527174</v>
      </c>
      <c r="AJ2976" s="1">
        <f t="shared" si="345"/>
        <v>0.78720543846521907</v>
      </c>
      <c r="AK2976" s="1">
        <f t="shared" si="345"/>
        <v>1.0979459549072847</v>
      </c>
      <c r="AL2976" s="1">
        <f t="shared" si="345"/>
        <v>0.86230435757913793</v>
      </c>
      <c r="AM2976" s="1">
        <f t="shared" si="345"/>
        <v>1.0386691984169729</v>
      </c>
      <c r="AN2976" s="29">
        <f t="shared" si="345"/>
        <v>0.52392553663524188</v>
      </c>
      <c r="AO2976" s="1">
        <f t="shared" si="342"/>
        <v>115403.31146229419</v>
      </c>
      <c r="AP2976" s="1">
        <f t="shared" si="343"/>
        <v>241914.41727837702</v>
      </c>
      <c r="AQ2976" s="29">
        <f t="shared" si="344"/>
        <v>222175.88780056563</v>
      </c>
    </row>
    <row r="2977" spans="1:43" x14ac:dyDescent="0.2">
      <c r="A2977" s="26"/>
      <c r="E2977" s="25" t="s">
        <v>5803</v>
      </c>
      <c r="F2977" s="26" t="s">
        <v>5804</v>
      </c>
      <c r="G2977" s="1">
        <v>0.70684025587559096</v>
      </c>
      <c r="H2977" s="1">
        <v>1.02340636314933</v>
      </c>
      <c r="I2977" s="1">
        <f>VLOOKUP(F2977,'[1]SUSMB vs SHAM all proteins sum'!$B$2:$E$3214,2,FALSE)</f>
        <v>0.83054777559273696</v>
      </c>
      <c r="J2977" s="29">
        <f>VLOOKUP(F2977,'[1]SUSMB vs SHAM all proteins sum'!$B$2:$E$3214,3,FALSE)</f>
        <v>0.98723101090413101</v>
      </c>
      <c r="K2977" s="25">
        <f>VLOOKUP($E2977,[1]AllProteinsNorm!$A$1:$Q$3226,4,FALSE)</f>
        <v>397279.02029117302</v>
      </c>
      <c r="L2977" s="1">
        <f>VLOOKUP($E2977,[1]AllProteinsNorm!$A$1:$Q$3226,5,FALSE)</f>
        <v>404489.50319662603</v>
      </c>
      <c r="M2977" s="1">
        <f>VLOOKUP($E2977,[1]AllProteinsNorm!$A$1:$Q$3226,10,FALSE)</f>
        <v>360175.51015218499</v>
      </c>
      <c r="N2977" s="1">
        <f>VLOOKUP($E2977,[1]AllProteinsNorm!$A$1:$Q$3226,11,FALSE)</f>
        <v>305486.85208900197</v>
      </c>
      <c r="O2977" s="1">
        <f>VLOOKUP($E2977,[1]AllProteinsNorm!$A$1:$Q$3226,15,FALSE)</f>
        <v>359703.24892726599</v>
      </c>
      <c r="P2977" s="1">
        <f>VLOOKUP($E2977,[1]AllProteinsNorm!$A$1:$Q$3226,6,FALSE)</f>
        <v>329701.91968167003</v>
      </c>
      <c r="Q2977" s="1">
        <f>VLOOKUP($E2977,[1]AllProteinsNorm!$A$1:$Q$3226,8,FALSE)</f>
        <v>367907.26439705503</v>
      </c>
      <c r="R2977" s="1">
        <f>VLOOKUP($E2977,[1]AllProteinsNorm!$A$1:$Q$3226,13,FALSE)</f>
        <v>387720.04652648402</v>
      </c>
      <c r="S2977" s="1">
        <f>VLOOKUP($E2977,[1]AllProteinsNorm!$A$1:$Q$3226,16,FALSE)</f>
        <v>390868.68185142102</v>
      </c>
      <c r="T2977" s="1">
        <f>VLOOKUP($E2977,[1]AllProteinsNorm!$A$1:$Q$3226,17,FALSE)</f>
        <v>388405.65649171203</v>
      </c>
      <c r="U2977" s="1">
        <f>VLOOKUP($E2977,[1]AllProteinsNorm!$A$1:$Q$3226,3,FALSE)</f>
        <v>357248.63020254398</v>
      </c>
      <c r="V2977" s="1">
        <f>VLOOKUP($E2977,[1]AllProteinsNorm!$A$1:$Q$3226,7,FALSE)</f>
        <v>337952.42238291103</v>
      </c>
      <c r="W2977" s="1">
        <f>VLOOKUP($E2977,[1]AllProteinsNorm!$A$1:$Q$3226,9,FALSE)</f>
        <v>344723.20950894698</v>
      </c>
      <c r="X2977" s="1">
        <f>VLOOKUP($E2977,[1]AllProteinsNorm!$A$1:$Q$3226,12,FALSE)</f>
        <v>401419.11603000498</v>
      </c>
      <c r="Y2977" s="29">
        <f>VLOOKUP($E2977,[1]AllProteinsNorm!$A$1:$Q$3226,14,FALSE)</f>
        <v>356987.64417381602</v>
      </c>
      <c r="Z2977" s="25">
        <f t="shared" si="345"/>
        <v>1.0871643541537663</v>
      </c>
      <c r="AA2977" s="1">
        <f t="shared" si="345"/>
        <v>1.1068960278406834</v>
      </c>
      <c r="AB2977" s="1">
        <f t="shared" si="345"/>
        <v>0.98562963528659209</v>
      </c>
      <c r="AC2977" s="1">
        <f t="shared" si="345"/>
        <v>0.83597270253635403</v>
      </c>
      <c r="AD2977" s="1">
        <f t="shared" si="345"/>
        <v>0.98433728018260336</v>
      </c>
      <c r="AE2977" s="1">
        <f t="shared" si="345"/>
        <v>0.90223786373434067</v>
      </c>
      <c r="AF2977" s="1">
        <f t="shared" si="345"/>
        <v>1.0067877815283419</v>
      </c>
      <c r="AG2977" s="1">
        <f t="shared" si="345"/>
        <v>1.0610059742533016</v>
      </c>
      <c r="AH2977" s="1">
        <f t="shared" si="345"/>
        <v>1.0696222965725422</v>
      </c>
      <c r="AI2977" s="1">
        <f t="shared" si="345"/>
        <v>1.0628821637246264</v>
      </c>
      <c r="AJ2977" s="1">
        <f t="shared" si="345"/>
        <v>0.97762015230960297</v>
      </c>
      <c r="AK2977" s="1">
        <f t="shared" si="345"/>
        <v>0.92481557859596242</v>
      </c>
      <c r="AL2977" s="1">
        <f t="shared" si="345"/>
        <v>0.94334401336605056</v>
      </c>
      <c r="AM2977" s="1">
        <f t="shared" si="345"/>
        <v>1.0984938336383441</v>
      </c>
      <c r="AN2977" s="29">
        <f t="shared" si="345"/>
        <v>0.97690595726563301</v>
      </c>
      <c r="AO2977" s="1">
        <f t="shared" si="342"/>
        <v>35195.42912374447</v>
      </c>
      <c r="AP2977" s="1">
        <f t="shared" si="343"/>
        <v>23125.449601891414</v>
      </c>
      <c r="AQ2977" s="29">
        <f t="shared" si="344"/>
        <v>22140.941286531604</v>
      </c>
    </row>
    <row r="2978" spans="1:43" x14ac:dyDescent="0.2">
      <c r="A2978" s="26"/>
      <c r="E2978" s="25" t="s">
        <v>5805</v>
      </c>
      <c r="F2978" s="26" t="s">
        <v>5806</v>
      </c>
      <c r="G2978" s="1">
        <v>0.630977439181726</v>
      </c>
      <c r="H2978" s="1">
        <v>0.857173627233631</v>
      </c>
      <c r="I2978" s="1">
        <f>VLOOKUP(F2978,'[1]SUSMB vs SHAM all proteins sum'!$B$2:$E$3214,2,FALSE)</f>
        <v>0.26619094585198599</v>
      </c>
      <c r="J2978" s="29">
        <f>VLOOKUP(F2978,'[1]SUSMB vs SHAM all proteins sum'!$B$2:$E$3214,3,FALSE)</f>
        <v>1.2317951576633701</v>
      </c>
      <c r="K2978" s="25">
        <f>VLOOKUP($E2978,[1]AllProteinsNorm!$A$1:$Q$3226,4,FALSE)</f>
        <v>41758.517508617399</v>
      </c>
      <c r="L2978" s="1">
        <f>VLOOKUP($E2978,[1]AllProteinsNorm!$A$1:$Q$3226,5,FALSE)</f>
        <v>65278.095864530696</v>
      </c>
      <c r="M2978" s="1">
        <f>VLOOKUP($E2978,[1]AllProteinsNorm!$A$1:$Q$3226,10,FALSE)</f>
        <v>90959.487228611906</v>
      </c>
      <c r="N2978" s="1">
        <f>VLOOKUP($E2978,[1]AllProteinsNorm!$A$1:$Q$3226,11,FALSE)</f>
        <v>93023.640644959698</v>
      </c>
      <c r="O2978" s="1">
        <f>VLOOKUP($E2978,[1]AllProteinsNorm!$A$1:$Q$3226,15,FALSE)</f>
        <v>99465.5260243175</v>
      </c>
      <c r="P2978" s="1">
        <f>VLOOKUP($E2978,[1]AllProteinsNorm!$A$1:$Q$3226,6,FALSE)</f>
        <v>61523.031195032701</v>
      </c>
      <c r="Q2978" s="1">
        <f>VLOOKUP($E2978,[1]AllProteinsNorm!$A$1:$Q$3226,8,FALSE)</f>
        <v>87913.367780340195</v>
      </c>
      <c r="R2978" s="1">
        <f>VLOOKUP($E2978,[1]AllProteinsNorm!$A$1:$Q$3226,13,FALSE)</f>
        <v>23466.807694224899</v>
      </c>
      <c r="S2978" s="1">
        <f>VLOOKUP($E2978,[1]AllProteinsNorm!$A$1:$Q$3226,16,FALSE)</f>
        <v>83618.713545505307</v>
      </c>
      <c r="T2978" s="1">
        <f>VLOOKUP($E2978,[1]AllProteinsNorm!$A$1:$Q$3226,17,FALSE)</f>
        <v>100027.71181648401</v>
      </c>
      <c r="U2978" s="1">
        <f>VLOOKUP($E2978,[1]AllProteinsNorm!$A$1:$Q$3226,3,FALSE)</f>
        <v>96068.7576249376</v>
      </c>
      <c r="V2978" s="1">
        <f>VLOOKUP($E2978,[1]AllProteinsNorm!$A$1:$Q$3226,7,FALSE)</f>
        <v>97697.395403939299</v>
      </c>
      <c r="W2978" s="1">
        <f>VLOOKUP($E2978,[1]AllProteinsNorm!$A$1:$Q$3226,9,FALSE)</f>
        <v>72467.137604786098</v>
      </c>
      <c r="X2978" s="1">
        <f>VLOOKUP($E2978,[1]AllProteinsNorm!$A$1:$Q$3226,12,FALSE)</f>
        <v>90171.155575752797</v>
      </c>
      <c r="Y2978" s="29">
        <f>VLOOKUP($E2978,[1]AllProteinsNorm!$A$1:$Q$3226,14,FALSE)</f>
        <v>106082.813425214</v>
      </c>
      <c r="Z2978" s="25">
        <f t="shared" si="345"/>
        <v>0.53470029484662551</v>
      </c>
      <c r="AA2978" s="1">
        <f t="shared" si="345"/>
        <v>0.83585862689181734</v>
      </c>
      <c r="AB2978" s="1">
        <f t="shared" si="345"/>
        <v>1.1646980674110377</v>
      </c>
      <c r="AC2978" s="1">
        <f t="shared" si="345"/>
        <v>1.191128685789721</v>
      </c>
      <c r="AD2978" s="1">
        <f t="shared" si="345"/>
        <v>1.2736143250607983</v>
      </c>
      <c r="AE2978" s="1">
        <f t="shared" si="345"/>
        <v>0.78777659942198719</v>
      </c>
      <c r="AF2978" s="1">
        <f t="shared" si="345"/>
        <v>1.125693786025981</v>
      </c>
      <c r="AG2978" s="1">
        <f t="shared" si="345"/>
        <v>0.30048262586481278</v>
      </c>
      <c r="AH2978" s="1">
        <f t="shared" si="345"/>
        <v>1.0707025405834998</v>
      </c>
      <c r="AI2978" s="1">
        <f t="shared" si="345"/>
        <v>1.2808128782366379</v>
      </c>
      <c r="AJ2978" s="1">
        <f t="shared" si="345"/>
        <v>1.2301201309889105</v>
      </c>
      <c r="AK2978" s="1">
        <f t="shared" si="345"/>
        <v>1.2509741543735013</v>
      </c>
      <c r="AL2978" s="1">
        <f t="shared" si="345"/>
        <v>0.92791128985778604</v>
      </c>
      <c r="AM2978" s="1">
        <f t="shared" si="345"/>
        <v>1.1546038113797092</v>
      </c>
      <c r="AN2978" s="29">
        <f t="shared" si="345"/>
        <v>1.3583459136190859</v>
      </c>
      <c r="AO2978" s="1">
        <f t="shared" si="342"/>
        <v>21585.512252890763</v>
      </c>
      <c r="AP2978" s="1">
        <f t="shared" si="343"/>
        <v>26969.015670353503</v>
      </c>
      <c r="AQ2978" s="29">
        <f t="shared" si="344"/>
        <v>11233.706691463434</v>
      </c>
    </row>
    <row r="2979" spans="1:43" x14ac:dyDescent="0.2">
      <c r="A2979" s="26"/>
      <c r="E2979" s="25" t="s">
        <v>5807</v>
      </c>
      <c r="F2979" s="26" t="s">
        <v>5808</v>
      </c>
      <c r="G2979" s="1">
        <v>0.21553495381120899</v>
      </c>
      <c r="H2979" s="43">
        <v>2.61999604944093</v>
      </c>
      <c r="I2979" s="1">
        <f>VLOOKUP(F2979,'[1]SUSMB vs SHAM all proteins sum'!$B$2:$E$3214,2,FALSE)</f>
        <v>0.55963537761792703</v>
      </c>
      <c r="J2979" s="29">
        <f>VLOOKUP(F2979,'[1]SUSMB vs SHAM all proteins sum'!$B$2:$E$3214,3,FALSE)</f>
        <v>1.67690512558283</v>
      </c>
      <c r="K2979" s="25">
        <f>VLOOKUP($E2979,[1]AllProteinsNorm!$A$1:$Q$3226,4,FALSE)</f>
        <v>57821.052834727503</v>
      </c>
      <c r="L2979" s="1">
        <f>VLOOKUP($E2979,[1]AllProteinsNorm!$A$1:$Q$3226,5,FALSE)</f>
        <v>5911.1255284585704</v>
      </c>
      <c r="M2979" s="1">
        <f>VLOOKUP($E2979,[1]AllProteinsNorm!$A$1:$Q$3226,10,FALSE)</f>
        <v>93212.049348411994</v>
      </c>
      <c r="N2979" s="1">
        <f>VLOOKUP($E2979,[1]AllProteinsNorm!$A$1:$Q$3226,11,FALSE)</f>
        <v>4604.6405261399796</v>
      </c>
      <c r="O2979" s="1">
        <f>VLOOKUP($E2979,[1]AllProteinsNorm!$A$1:$Q$3226,15,FALSE)</f>
        <v>14533.691267420099</v>
      </c>
      <c r="P2979" s="1">
        <f>VLOOKUP($E2979,[1]AllProteinsNorm!$A$1:$Q$3226,6,FALSE)</f>
        <v>12081.825000109</v>
      </c>
      <c r="Q2979" s="1">
        <f>VLOOKUP($E2979,[1]AllProteinsNorm!$A$1:$Q$3226,8,FALSE)</f>
        <v>41361.104118703399</v>
      </c>
      <c r="R2979" s="1">
        <f>VLOOKUP($E2979,[1]AllProteinsNorm!$A$1:$Q$3226,13,FALSE)</f>
        <v>74938.001057538495</v>
      </c>
      <c r="S2979" s="1">
        <f>VLOOKUP($E2979,[1]AllProteinsNorm!$A$1:$Q$3226,16,FALSE)</f>
        <v>56744.897220960404</v>
      </c>
      <c r="T2979" s="1">
        <f>VLOOKUP($E2979,[1]AllProteinsNorm!$A$1:$Q$3226,17,FALSE)</f>
        <v>123865.253440195</v>
      </c>
      <c r="U2979" s="1">
        <f>VLOOKUP($E2979,[1]AllProteinsNorm!$A$1:$Q$3226,3,FALSE)</f>
        <v>14000.0415212808</v>
      </c>
      <c r="V2979" s="1">
        <f>VLOOKUP($E2979,[1]AllProteinsNorm!$A$1:$Q$3226,7,FALSE)</f>
        <v>40750.704039207703</v>
      </c>
      <c r="W2979" s="1">
        <f>VLOOKUP($E2979,[1]AllProteinsNorm!$A$1:$Q$3226,9,FALSE)</f>
        <v>4698.9332837468</v>
      </c>
      <c r="X2979" s="1">
        <f>VLOOKUP($E2979,[1]AllProteinsNorm!$A$1:$Q$3226,12,FALSE)</f>
        <v>83627.975258371298</v>
      </c>
      <c r="Y2979" s="29">
        <f>VLOOKUP($E2979,[1]AllProteinsNorm!$A$1:$Q$3226,14,FALSE)</f>
        <v>126103.47532753801</v>
      </c>
      <c r="Z2979" s="25">
        <f t="shared" si="345"/>
        <v>1.6418733631888651</v>
      </c>
      <c r="AA2979" s="1">
        <f t="shared" si="345"/>
        <v>0.16785096562290172</v>
      </c>
      <c r="AB2979" s="1">
        <f t="shared" si="345"/>
        <v>2.646827988256311</v>
      </c>
      <c r="AC2979" s="1">
        <f t="shared" si="345"/>
        <v>0.13075231695519202</v>
      </c>
      <c r="AD2979" s="1">
        <f t="shared" si="345"/>
        <v>0.41269536597672946</v>
      </c>
      <c r="AE2979" s="1">
        <f t="shared" si="345"/>
        <v>0.34307273343999395</v>
      </c>
      <c r="AF2979" s="1">
        <f t="shared" si="345"/>
        <v>1.1744804322171318</v>
      </c>
      <c r="AG2979" s="1">
        <f t="shared" si="345"/>
        <v>2.127922301565115</v>
      </c>
      <c r="AH2979" s="1">
        <f t="shared" si="345"/>
        <v>1.6113150950448933</v>
      </c>
      <c r="AI2979" s="1">
        <f t="shared" si="345"/>
        <v>3.5172493456561349</v>
      </c>
      <c r="AJ2979" s="1">
        <f t="shared" si="345"/>
        <v>0.39754197010268588</v>
      </c>
      <c r="AK2979" s="1">
        <f t="shared" si="345"/>
        <v>1.1571476514689676</v>
      </c>
      <c r="AL2979" s="1">
        <f t="shared" si="345"/>
        <v>0.13342983248744603</v>
      </c>
      <c r="AM2979" s="1">
        <f t="shared" si="345"/>
        <v>2.3746808171516127</v>
      </c>
      <c r="AN2979" s="29">
        <f t="shared" si="345"/>
        <v>3.5808053813485126</v>
      </c>
      <c r="AO2979" s="1">
        <f t="shared" si="342"/>
        <v>34923.11281519584</v>
      </c>
      <c r="AP2979" s="1">
        <f t="shared" si="343"/>
        <v>37255.609496413133</v>
      </c>
      <c r="AQ2979" s="29">
        <f t="shared" si="344"/>
        <v>45349.155810299009</v>
      </c>
    </row>
    <row r="2980" spans="1:43" x14ac:dyDescent="0.2">
      <c r="A2980" s="26"/>
      <c r="E2980" s="25" t="s">
        <v>5809</v>
      </c>
      <c r="F2980" s="26" t="s">
        <v>5810</v>
      </c>
      <c r="G2980" s="1">
        <v>0.97506202806437203</v>
      </c>
      <c r="H2980" s="1">
        <v>0.99368096469572398</v>
      </c>
      <c r="I2980" s="1">
        <f>VLOOKUP(F2980,'[1]SUSMB vs SHAM all proteins sum'!$B$2:$E$3214,2,FALSE)</f>
        <v>0.34464487841221803</v>
      </c>
      <c r="J2980" s="29">
        <f>VLOOKUP(F2980,'[1]SUSMB vs SHAM all proteins sum'!$B$2:$E$3214,3,FALSE)</f>
        <v>1.21448162394284</v>
      </c>
      <c r="K2980" s="25">
        <f>VLOOKUP($E2980,[1]AllProteinsNorm!$A$1:$Q$3226,4,FALSE)</f>
        <v>95566.953644139605</v>
      </c>
      <c r="L2980" s="1">
        <f>VLOOKUP($E2980,[1]AllProteinsNorm!$A$1:$Q$3226,5,FALSE)</f>
        <v>197145.07871129399</v>
      </c>
      <c r="M2980" s="1">
        <f>VLOOKUP($E2980,[1]AllProteinsNorm!$A$1:$Q$3226,10,FALSE)</f>
        <v>113295.57782335801</v>
      </c>
      <c r="N2980" s="1">
        <f>VLOOKUP($E2980,[1]AllProteinsNorm!$A$1:$Q$3226,11,FALSE)</f>
        <v>139019.58898719901</v>
      </c>
      <c r="O2980" s="1">
        <f>VLOOKUP($E2980,[1]AllProteinsNorm!$A$1:$Q$3226,15,FALSE)</f>
        <v>92550.244771085199</v>
      </c>
      <c r="P2980" s="1">
        <f>VLOOKUP($E2980,[1]AllProteinsNorm!$A$1:$Q$3226,6,FALSE)</f>
        <v>161018.39874124201</v>
      </c>
      <c r="Q2980" s="1">
        <f>VLOOKUP($E2980,[1]AllProteinsNorm!$A$1:$Q$3226,8,FALSE)</f>
        <v>104467.39219223001</v>
      </c>
      <c r="R2980" s="1">
        <f>VLOOKUP($E2980,[1]AllProteinsNorm!$A$1:$Q$3226,13,FALSE)</f>
        <v>84627.854603556596</v>
      </c>
      <c r="S2980" s="1">
        <f>VLOOKUP($E2980,[1]AllProteinsNorm!$A$1:$Q$3226,16,FALSE)</f>
        <v>175223.619843881</v>
      </c>
      <c r="T2980" s="1">
        <f>VLOOKUP($E2980,[1]AllProteinsNorm!$A$1:$Q$3226,17,FALSE)</f>
        <v>106667.675016536</v>
      </c>
      <c r="U2980" s="1">
        <f>VLOOKUP($E2980,[1]AllProteinsNorm!$A$1:$Q$3226,3,FALSE)</f>
        <v>221629.88869200301</v>
      </c>
      <c r="V2980" s="1">
        <f>VLOOKUP($E2980,[1]AllProteinsNorm!$A$1:$Q$3226,7,FALSE)</f>
        <v>182849.15414435399</v>
      </c>
      <c r="W2980" s="1">
        <f>VLOOKUP($E2980,[1]AllProteinsNorm!$A$1:$Q$3226,9,FALSE)</f>
        <v>120138.23200461399</v>
      </c>
      <c r="X2980" s="1">
        <f>VLOOKUP($E2980,[1]AllProteinsNorm!$A$1:$Q$3226,12,FALSE)</f>
        <v>107017.08023165099</v>
      </c>
      <c r="Y2980" s="29">
        <f>VLOOKUP($E2980,[1]AllProteinsNorm!$A$1:$Q$3226,14,FALSE)</f>
        <v>139270.56417923901</v>
      </c>
      <c r="Z2980" s="25">
        <f t="shared" si="345"/>
        <v>0.74945369031570819</v>
      </c>
      <c r="AA2980" s="1">
        <f t="shared" si="345"/>
        <v>1.5460480964783845</v>
      </c>
      <c r="AB2980" s="1">
        <f t="shared" si="345"/>
        <v>0.88848483349529728</v>
      </c>
      <c r="AC2980" s="1">
        <f t="shared" si="345"/>
        <v>1.0902172772043612</v>
      </c>
      <c r="AD2980" s="1">
        <f t="shared" si="345"/>
        <v>0.72579610250624882</v>
      </c>
      <c r="AE2980" s="1">
        <f t="shared" si="345"/>
        <v>1.2627360038566025</v>
      </c>
      <c r="AF2980" s="1">
        <f t="shared" si="345"/>
        <v>0.8192525722611681</v>
      </c>
      <c r="AG2980" s="1">
        <f t="shared" si="345"/>
        <v>0.66366725649024638</v>
      </c>
      <c r="AH2980" s="1">
        <f t="shared" si="345"/>
        <v>1.3741359697565954</v>
      </c>
      <c r="AI2980" s="1">
        <f t="shared" si="345"/>
        <v>0.83650759629965288</v>
      </c>
      <c r="AJ2980" s="1">
        <f t="shared" si="345"/>
        <v>1.7380624957764053</v>
      </c>
      <c r="AK2980" s="1">
        <f t="shared" si="345"/>
        <v>1.433936817269212</v>
      </c>
      <c r="AL2980" s="1">
        <f t="shared" si="345"/>
        <v>0.94214619060826399</v>
      </c>
      <c r="AM2980" s="1">
        <f t="shared" si="345"/>
        <v>0.83924769649012854</v>
      </c>
      <c r="AN2980" s="29">
        <f t="shared" si="345"/>
        <v>1.0921854709855763</v>
      </c>
      <c r="AO2980" s="1">
        <f t="shared" si="342"/>
        <v>38538.570728875042</v>
      </c>
      <c r="AP2980" s="1">
        <f t="shared" si="343"/>
        <v>35206.520551483169</v>
      </c>
      <c r="AQ2980" s="29">
        <f t="shared" si="344"/>
        <v>42371.882480950357</v>
      </c>
    </row>
    <row r="2981" spans="1:43" x14ac:dyDescent="0.2">
      <c r="A2981" s="26"/>
      <c r="E2981" s="25" t="s">
        <v>5811</v>
      </c>
      <c r="F2981" s="26" t="s">
        <v>5812</v>
      </c>
      <c r="G2981" s="43">
        <v>5.3239197875015101E-3</v>
      </c>
      <c r="H2981" s="1">
        <v>1.2379606855519201</v>
      </c>
      <c r="I2981" s="1">
        <f>VLOOKUP(F2981,'[1]SUSMB vs SHAM all proteins sum'!$B$2:$E$3214,2,FALSE)</f>
        <v>0.24180899958791399</v>
      </c>
      <c r="J2981" s="29">
        <f>VLOOKUP(F2981,'[1]SUSMB vs SHAM all proteins sum'!$B$2:$E$3214,3,FALSE)</f>
        <v>1.0893955346183299</v>
      </c>
      <c r="K2981" s="25">
        <f>VLOOKUP($E2981,[1]AllProteinsNorm!$A$1:$Q$3226,4,FALSE)</f>
        <v>832833.72741348494</v>
      </c>
      <c r="L2981" s="1">
        <f>VLOOKUP($E2981,[1]AllProteinsNorm!$A$1:$Q$3226,5,FALSE)</f>
        <v>803540.87414928095</v>
      </c>
      <c r="M2981" s="1">
        <f>VLOOKUP($E2981,[1]AllProteinsNorm!$A$1:$Q$3226,10,FALSE)</f>
        <v>826829.77056778094</v>
      </c>
      <c r="N2981" s="1">
        <f>VLOOKUP($E2981,[1]AllProteinsNorm!$A$1:$Q$3226,11,FALSE)</f>
        <v>865515.77119395998</v>
      </c>
      <c r="O2981" s="1">
        <f>VLOOKUP($E2981,[1]AllProteinsNorm!$A$1:$Q$3226,15,FALSE)</f>
        <v>900178.69362604094</v>
      </c>
      <c r="P2981" s="1">
        <f>VLOOKUP($E2981,[1]AllProteinsNorm!$A$1:$Q$3226,6,FALSE)</f>
        <v>860921.92424756906</v>
      </c>
      <c r="Q2981" s="1">
        <f>VLOOKUP($E2981,[1]AllProteinsNorm!$A$1:$Q$3226,8,FALSE)</f>
        <v>1138167.44793037</v>
      </c>
      <c r="R2981" s="1">
        <f>VLOOKUP($E2981,[1]AllProteinsNorm!$A$1:$Q$3226,13,FALSE)</f>
        <v>1037441.19490785</v>
      </c>
      <c r="S2981" s="1">
        <f>VLOOKUP($E2981,[1]AllProteinsNorm!$A$1:$Q$3226,16,FALSE)</f>
        <v>1065286.9851534001</v>
      </c>
      <c r="T2981" s="1">
        <f>VLOOKUP($E2981,[1]AllProteinsNorm!$A$1:$Q$3226,17,FALSE)</f>
        <v>1157498.1992303501</v>
      </c>
      <c r="U2981" s="1">
        <f>VLOOKUP($E2981,[1]AllProteinsNorm!$A$1:$Q$3226,3,FALSE)</f>
        <v>783656.21606073598</v>
      </c>
      <c r="V2981" s="1">
        <f>VLOOKUP($E2981,[1]AllProteinsNorm!$A$1:$Q$3226,7,FALSE)</f>
        <v>792577.05726335302</v>
      </c>
      <c r="W2981" s="1">
        <f>VLOOKUP($E2981,[1]AllProteinsNorm!$A$1:$Q$3226,9,FALSE)</f>
        <v>974260.47565748601</v>
      </c>
      <c r="X2981" s="1">
        <f>VLOOKUP($E2981,[1]AllProteinsNorm!$A$1:$Q$3226,12,FALSE)</f>
        <v>1041836.45742659</v>
      </c>
      <c r="Y2981" s="29">
        <f>VLOOKUP($E2981,[1]AllProteinsNorm!$A$1:$Q$3226,14,FALSE)</f>
        <v>1049233.957589</v>
      </c>
      <c r="Z2981" s="25">
        <f t="shared" ref="Z2981:AN2997" si="346">K2981/AVERAGE($K2981:$O2981)</f>
        <v>0.98469336761675785</v>
      </c>
      <c r="AA2981" s="1">
        <f t="shared" si="346"/>
        <v>0.95005922951885169</v>
      </c>
      <c r="AB2981" s="1">
        <f t="shared" si="346"/>
        <v>0.97759464395701501</v>
      </c>
      <c r="AC2981" s="1">
        <f t="shared" si="346"/>
        <v>1.0233346842343505</v>
      </c>
      <c r="AD2981" s="1">
        <f t="shared" si="346"/>
        <v>1.0643180746730259</v>
      </c>
      <c r="AE2981" s="1">
        <f t="shared" si="346"/>
        <v>1.0179031911630909</v>
      </c>
      <c r="AF2981" s="1">
        <f t="shared" si="346"/>
        <v>1.3457019094255527</v>
      </c>
      <c r="AG2981" s="1">
        <f t="shared" si="346"/>
        <v>1.2266091421282939</v>
      </c>
      <c r="AH2981" s="1">
        <f t="shared" si="346"/>
        <v>1.2595323584538347</v>
      </c>
      <c r="AI2981" s="1">
        <f t="shared" si="346"/>
        <v>1.3685574470552013</v>
      </c>
      <c r="AJ2981" s="1">
        <f t="shared" si="346"/>
        <v>0.92654878524574669</v>
      </c>
      <c r="AK2981" s="1">
        <f t="shared" si="346"/>
        <v>0.93709626054199879</v>
      </c>
      <c r="AL2981" s="1">
        <f t="shared" si="346"/>
        <v>1.1519079945171069</v>
      </c>
      <c r="AM2981" s="1">
        <f t="shared" si="346"/>
        <v>1.2318058407113102</v>
      </c>
      <c r="AN2981" s="29">
        <f t="shared" si="346"/>
        <v>1.2405522076115696</v>
      </c>
      <c r="AO2981" s="1">
        <f t="shared" si="342"/>
        <v>33643.957717904254</v>
      </c>
      <c r="AP2981" s="1">
        <f t="shared" si="343"/>
        <v>105312.80957025028</v>
      </c>
      <c r="AQ2981" s="29">
        <f t="shared" si="344"/>
        <v>117448.24833069298</v>
      </c>
    </row>
    <row r="2982" spans="1:43" x14ac:dyDescent="0.2">
      <c r="A2982" s="26"/>
      <c r="E2982" s="25" t="s">
        <v>5813</v>
      </c>
      <c r="F2982" s="26" t="s">
        <v>5814</v>
      </c>
      <c r="G2982" s="1">
        <v>5.2551434502527E-2</v>
      </c>
      <c r="H2982" s="1">
        <v>1.0847064526122601</v>
      </c>
      <c r="I2982" s="1">
        <f>VLOOKUP(F2982,'[1]SUSMB vs SHAM all proteins sum'!$B$2:$E$3214,2,FALSE)</f>
        <v>0.99856136045730803</v>
      </c>
      <c r="J2982" s="29">
        <f>VLOOKUP(F2982,'[1]SUSMB vs SHAM all proteins sum'!$B$2:$E$3214,3,FALSE)</f>
        <v>0.99992251800676601</v>
      </c>
      <c r="K2982" s="25">
        <f>VLOOKUP($E2982,[1]AllProteinsNorm!$A$1:$Q$3226,4,FALSE)</f>
        <v>3977015.9407326202</v>
      </c>
      <c r="L2982" s="1">
        <f>VLOOKUP($E2982,[1]AllProteinsNorm!$A$1:$Q$3226,5,FALSE)</f>
        <v>3733415.8229270498</v>
      </c>
      <c r="M2982" s="1">
        <f>VLOOKUP($E2982,[1]AllProteinsNorm!$A$1:$Q$3226,10,FALSE)</f>
        <v>4047981.32529053</v>
      </c>
      <c r="N2982" s="1">
        <f>VLOOKUP($E2982,[1]AllProteinsNorm!$A$1:$Q$3226,11,FALSE)</f>
        <v>3704681.7455667099</v>
      </c>
      <c r="O2982" s="1">
        <f>VLOOKUP($E2982,[1]AllProteinsNorm!$A$1:$Q$3226,15,FALSE)</f>
        <v>3926218.29183255</v>
      </c>
      <c r="P2982" s="1">
        <f>VLOOKUP($E2982,[1]AllProteinsNorm!$A$1:$Q$3226,6,FALSE)</f>
        <v>3958582.0351446802</v>
      </c>
      <c r="Q2982" s="1">
        <f>VLOOKUP($E2982,[1]AllProteinsNorm!$A$1:$Q$3226,8,FALSE)</f>
        <v>4457784.1802189201</v>
      </c>
      <c r="R2982" s="1">
        <f>VLOOKUP($E2982,[1]AllProteinsNorm!$A$1:$Q$3226,13,FALSE)</f>
        <v>3927839.3038905701</v>
      </c>
      <c r="S2982" s="1">
        <f>VLOOKUP($E2982,[1]AllProteinsNorm!$A$1:$Q$3226,16,FALSE)</f>
        <v>4132787.9594754102</v>
      </c>
      <c r="T2982" s="1">
        <f>VLOOKUP($E2982,[1]AllProteinsNorm!$A$1:$Q$3226,17,FALSE)</f>
        <v>4582823.5730894003</v>
      </c>
      <c r="U2982" s="1">
        <f>VLOOKUP($E2982,[1]AllProteinsNorm!$A$1:$Q$3226,3,FALSE)</f>
        <v>3479670.3019841202</v>
      </c>
      <c r="V2982" s="1">
        <f>VLOOKUP($E2982,[1]AllProteinsNorm!$A$1:$Q$3226,7,FALSE)</f>
        <v>3719355.0913282302</v>
      </c>
      <c r="W2982" s="1">
        <f>VLOOKUP($E2982,[1]AllProteinsNorm!$A$1:$Q$3226,9,FALSE)</f>
        <v>3987672.8665551702</v>
      </c>
      <c r="X2982" s="1">
        <f>VLOOKUP($E2982,[1]AllProteinsNorm!$A$1:$Q$3226,12,FALSE)</f>
        <v>4370152.1316496599</v>
      </c>
      <c r="Y2982" s="29">
        <f>VLOOKUP($E2982,[1]AllProteinsNorm!$A$1:$Q$3226,14,FALSE)</f>
        <v>3874694.5176655301</v>
      </c>
      <c r="Z2982" s="25">
        <f t="shared" si="346"/>
        <v>1.025569063436286</v>
      </c>
      <c r="AA2982" s="1">
        <f t="shared" si="346"/>
        <v>0.96275092330461576</v>
      </c>
      <c r="AB2982" s="1">
        <f t="shared" si="346"/>
        <v>1.0438691919904712</v>
      </c>
      <c r="AC2982" s="1">
        <f t="shared" si="346"/>
        <v>0.95534115144392739</v>
      </c>
      <c r="AD2982" s="1">
        <f t="shared" si="346"/>
        <v>1.0124696698246995</v>
      </c>
      <c r="AE2982" s="1">
        <f t="shared" si="346"/>
        <v>1.020815438212995</v>
      </c>
      <c r="AF2982" s="1">
        <f t="shared" si="346"/>
        <v>1.1495466990424053</v>
      </c>
      <c r="AG2982" s="1">
        <f t="shared" si="346"/>
        <v>1.0128876867104595</v>
      </c>
      <c r="AH2982" s="1">
        <f t="shared" si="346"/>
        <v>1.0657386191414595</v>
      </c>
      <c r="AI2982" s="1">
        <f t="shared" si="346"/>
        <v>1.1817911091604087</v>
      </c>
      <c r="AJ2982" s="1">
        <f t="shared" si="346"/>
        <v>0.8973165473446707</v>
      </c>
      <c r="AK2982" s="1">
        <f t="shared" si="346"/>
        <v>0.95912502601078342</v>
      </c>
      <c r="AL2982" s="1">
        <f t="shared" si="346"/>
        <v>1.0283172076725218</v>
      </c>
      <c r="AM2982" s="1">
        <f t="shared" si="346"/>
        <v>1.126948670943573</v>
      </c>
      <c r="AN2982" s="29">
        <f t="shared" si="346"/>
        <v>0.99918302737602993</v>
      </c>
      <c r="AO2982" s="1">
        <f t="shared" si="342"/>
        <v>135621.91441984751</v>
      </c>
      <c r="AP2982" s="1">
        <f t="shared" si="343"/>
        <v>264258.39339538343</v>
      </c>
      <c r="AQ2982" s="29">
        <f t="shared" si="344"/>
        <v>295885.90504864947</v>
      </c>
    </row>
    <row r="2983" spans="1:43" x14ac:dyDescent="0.2">
      <c r="A2983" s="26"/>
      <c r="E2983" s="25" t="s">
        <v>5815</v>
      </c>
      <c r="F2983" s="26" t="s">
        <v>5816</v>
      </c>
      <c r="G2983" s="1">
        <v>0.43777511815602599</v>
      </c>
      <c r="H2983" s="43">
        <v>0.664285233250545</v>
      </c>
      <c r="I2983" s="1">
        <f>VLOOKUP(F2983,'[1]SUSMB vs SHAM all proteins sum'!$B$2:$E$3214,2,FALSE)</f>
        <v>0.96641535755254704</v>
      </c>
      <c r="J2983" s="29">
        <f>VLOOKUP(F2983,'[1]SUSMB vs SHAM all proteins sum'!$B$2:$E$3214,3,FALSE)</f>
        <v>1.02031853831722</v>
      </c>
      <c r="K2983" s="25">
        <f>VLOOKUP($E2983,[1]AllProteinsNorm!$A$1:$Q$3226,4,FALSE)</f>
        <v>33818.158348859302</v>
      </c>
      <c r="L2983" s="1">
        <f>VLOOKUP($E2983,[1]AllProteinsNorm!$A$1:$Q$3226,5,FALSE)</f>
        <v>20668.399240086401</v>
      </c>
      <c r="M2983" s="1">
        <f>VLOOKUP($E2983,[1]AllProteinsNorm!$A$1:$Q$3226,10,FALSE)</f>
        <v>24210.7040408299</v>
      </c>
      <c r="N2983" s="1">
        <f>VLOOKUP($E2983,[1]AllProteinsNorm!$A$1:$Q$3226,11,FALSE)</f>
        <v>56174.703425787098</v>
      </c>
      <c r="O2983" s="1">
        <f>VLOOKUP($E2983,[1]AllProteinsNorm!$A$1:$Q$3226,15,FALSE)</f>
        <v>8143.3350566273002</v>
      </c>
      <c r="P2983" s="1">
        <f>VLOOKUP($E2983,[1]AllProteinsNorm!$A$1:$Q$3226,6,FALSE)</f>
        <v>11678.930984585701</v>
      </c>
      <c r="Q2983" s="1">
        <f>VLOOKUP($E2983,[1]AllProteinsNorm!$A$1:$Q$3226,8,FALSE)</f>
        <v>67727.034594811805</v>
      </c>
      <c r="R2983" s="1">
        <f>VLOOKUP($E2983,[1]AllProteinsNorm!$A$1:$Q$3226,13,FALSE)</f>
        <v>12983.282060896399</v>
      </c>
      <c r="S2983" s="1">
        <f>VLOOKUP($E2983,[1]AllProteinsNorm!$A$1:$Q$3226,16,FALSE)</f>
        <v>6719.7530315734202</v>
      </c>
      <c r="T2983" s="1">
        <f>VLOOKUP($E2983,[1]AllProteinsNorm!$A$1:$Q$3226,17,FALSE)</f>
        <v>14510.331745911601</v>
      </c>
      <c r="U2983" s="1">
        <f>VLOOKUP($E2983,[1]AllProteinsNorm!$A$1:$Q$3226,3,FALSE)</f>
        <v>44065.3815565884</v>
      </c>
      <c r="V2983" s="1">
        <f>VLOOKUP($E2983,[1]AllProteinsNorm!$A$1:$Q$3226,7,FALSE)</f>
        <v>7015.1311643168201</v>
      </c>
      <c r="W2983" s="1">
        <f>VLOOKUP($E2983,[1]AllProteinsNorm!$A$1:$Q$3226,9,FALSE)</f>
        <v>22660.971124395099</v>
      </c>
      <c r="X2983" s="1">
        <f>VLOOKUP($E2983,[1]AllProteinsNorm!$A$1:$Q$3226,12,FALSE)</f>
        <v>43207.082138093698</v>
      </c>
      <c r="Y2983" s="29">
        <f>VLOOKUP($E2983,[1]AllProteinsNorm!$A$1:$Q$3226,14,FALSE)</f>
        <v>28282.604955454299</v>
      </c>
      <c r="Z2983" s="25">
        <f t="shared" si="346"/>
        <v>1.1823265875165194</v>
      </c>
      <c r="AA2983" s="1">
        <f t="shared" si="346"/>
        <v>0.72259398903029382</v>
      </c>
      <c r="AB2983" s="1">
        <f t="shared" si="346"/>
        <v>0.84643754975298202</v>
      </c>
      <c r="AC2983" s="1">
        <f t="shared" si="346"/>
        <v>1.9639403400097821</v>
      </c>
      <c r="AD2983" s="1">
        <f t="shared" si="346"/>
        <v>0.28470153369042217</v>
      </c>
      <c r="AE2983" s="1">
        <f t="shared" si="346"/>
        <v>0.40831054353709106</v>
      </c>
      <c r="AF2983" s="1">
        <f t="shared" si="346"/>
        <v>2.3678247901337319</v>
      </c>
      <c r="AG2983" s="1">
        <f t="shared" si="346"/>
        <v>0.45391234541729147</v>
      </c>
      <c r="AH2983" s="1">
        <f t="shared" si="346"/>
        <v>0.23493126351872953</v>
      </c>
      <c r="AI2983" s="1">
        <f t="shared" si="346"/>
        <v>0.50729997890186584</v>
      </c>
      <c r="AJ2983" s="1">
        <f t="shared" si="346"/>
        <v>1.5405827740815423</v>
      </c>
      <c r="AK2983" s="1">
        <f t="shared" si="346"/>
        <v>0.24525806535432637</v>
      </c>
      <c r="AL2983" s="1">
        <f t="shared" si="346"/>
        <v>0.79225688113853676</v>
      </c>
      <c r="AM2983" s="1">
        <f t="shared" si="346"/>
        <v>1.5105755154937759</v>
      </c>
      <c r="AN2983" s="29">
        <f t="shared" si="346"/>
        <v>0.98879647608569432</v>
      </c>
      <c r="AO2983" s="1">
        <f t="shared" si="342"/>
        <v>16051.446968996035</v>
      </c>
      <c r="AP2983" s="1">
        <f t="shared" si="343"/>
        <v>22652.807885080136</v>
      </c>
      <c r="AQ2983" s="29">
        <f t="shared" si="344"/>
        <v>13804.55444251227</v>
      </c>
    </row>
    <row r="2984" spans="1:43" x14ac:dyDescent="0.2">
      <c r="A2984" s="26"/>
      <c r="E2984" s="25" t="s">
        <v>5817</v>
      </c>
      <c r="F2984" s="26" t="s">
        <v>5818</v>
      </c>
      <c r="G2984" s="1">
        <v>0.78408347505950304</v>
      </c>
      <c r="H2984" s="1">
        <v>1.02220878173815</v>
      </c>
      <c r="I2984" s="1">
        <f>VLOOKUP(F2984,'[1]SUSMB vs SHAM all proteins sum'!$B$2:$E$3214,2,FALSE)</f>
        <v>0.76184479864183596</v>
      </c>
      <c r="J2984" s="29">
        <f>VLOOKUP(F2984,'[1]SUSMB vs SHAM all proteins sum'!$B$2:$E$3214,3,FALSE)</f>
        <v>0.97769768721231498</v>
      </c>
      <c r="K2984" s="25">
        <f>VLOOKUP($E2984,[1]AllProteinsNorm!$A$1:$Q$3226,4,FALSE)</f>
        <v>2016823.6167142</v>
      </c>
      <c r="L2984" s="1">
        <f>VLOOKUP($E2984,[1]AllProteinsNorm!$A$1:$Q$3226,5,FALSE)</f>
        <v>2737040.6580853499</v>
      </c>
      <c r="M2984" s="1">
        <f>VLOOKUP($E2984,[1]AllProteinsNorm!$A$1:$Q$3226,10,FALSE)</f>
        <v>2206260.8879547799</v>
      </c>
      <c r="N2984" s="1">
        <f>VLOOKUP($E2984,[1]AllProteinsNorm!$A$1:$Q$3226,11,FALSE)</f>
        <v>2104278.1284573199</v>
      </c>
      <c r="O2984" s="1">
        <f>VLOOKUP($E2984,[1]AllProteinsNorm!$A$1:$Q$3226,15,FALSE)</f>
        <v>2051125.8170179001</v>
      </c>
      <c r="P2984" s="1">
        <f>VLOOKUP($E2984,[1]AllProteinsNorm!$A$1:$Q$3226,6,FALSE)</f>
        <v>2306345.40966484</v>
      </c>
      <c r="Q2984" s="1">
        <f>VLOOKUP($E2984,[1]AllProteinsNorm!$A$1:$Q$3226,8,FALSE)</f>
        <v>2096049.07708363</v>
      </c>
      <c r="R2984" s="1">
        <f>VLOOKUP($E2984,[1]AllProteinsNorm!$A$1:$Q$3226,13,FALSE)</f>
        <v>1997810.6542121901</v>
      </c>
      <c r="S2984" s="1">
        <f>VLOOKUP($E2984,[1]AllProteinsNorm!$A$1:$Q$3226,16,FALSE)</f>
        <v>2220493.3228595299</v>
      </c>
      <c r="T2984" s="1">
        <f>VLOOKUP($E2984,[1]AllProteinsNorm!$A$1:$Q$3226,17,FALSE)</f>
        <v>2735709.1313360399</v>
      </c>
      <c r="U2984" s="1">
        <f>VLOOKUP($E2984,[1]AllProteinsNorm!$A$1:$Q$3226,3,FALSE)</f>
        <v>1887762.4507688901</v>
      </c>
      <c r="V2984" s="1">
        <f>VLOOKUP($E2984,[1]AllProteinsNorm!$A$1:$Q$3226,7,FALSE)</f>
        <v>2175237.2941980199</v>
      </c>
      <c r="W2984" s="1">
        <f>VLOOKUP($E2984,[1]AllProteinsNorm!$A$1:$Q$3226,9,FALSE)</f>
        <v>2143310.02474338</v>
      </c>
      <c r="X2984" s="1">
        <f>VLOOKUP($E2984,[1]AllProteinsNorm!$A$1:$Q$3226,12,FALSE)</f>
        <v>2512302.1163753602</v>
      </c>
      <c r="Y2984" s="29">
        <f>VLOOKUP($E2984,[1]AllProteinsNorm!$A$1:$Q$3226,14,FALSE)</f>
        <v>2123799.7780733998</v>
      </c>
      <c r="Z2984" s="25">
        <f t="shared" si="346"/>
        <v>0.90720990295505333</v>
      </c>
      <c r="AA2984" s="1">
        <f t="shared" si="346"/>
        <v>1.2311787551610749</v>
      </c>
      <c r="AB2984" s="1">
        <f t="shared" si="346"/>
        <v>0.99242279268619848</v>
      </c>
      <c r="AC2984" s="1">
        <f t="shared" si="346"/>
        <v>0.94654879132086744</v>
      </c>
      <c r="AD2984" s="1">
        <f t="shared" si="346"/>
        <v>0.92263975787680597</v>
      </c>
      <c r="AE2984" s="1">
        <f t="shared" si="346"/>
        <v>1.0374429265617695</v>
      </c>
      <c r="AF2984" s="1">
        <f t="shared" si="346"/>
        <v>0.94284719003245132</v>
      </c>
      <c r="AG2984" s="1">
        <f t="shared" si="346"/>
        <v>0.89865747044514543</v>
      </c>
      <c r="AH2984" s="1">
        <f t="shared" si="346"/>
        <v>0.99882484281182538</v>
      </c>
      <c r="AI2984" s="1">
        <f t="shared" si="346"/>
        <v>1.2305798062777851</v>
      </c>
      <c r="AJ2984" s="1">
        <f t="shared" si="346"/>
        <v>0.84915546187147162</v>
      </c>
      <c r="AK2984" s="1">
        <f t="shared" si="346"/>
        <v>0.97846772430632667</v>
      </c>
      <c r="AL2984" s="1">
        <f t="shared" si="346"/>
        <v>0.96410616349182521</v>
      </c>
      <c r="AM2984" s="1">
        <f t="shared" si="346"/>
        <v>1.1300866076250655</v>
      </c>
      <c r="AN2984" s="29">
        <f t="shared" si="346"/>
        <v>0.95533004204946603</v>
      </c>
      <c r="AO2984" s="1">
        <f t="shared" si="342"/>
        <v>264825.32304481382</v>
      </c>
      <c r="AP2984" s="1">
        <f t="shared" si="343"/>
        <v>254948.87604524879</v>
      </c>
      <c r="AQ2984" s="29">
        <f t="shared" si="344"/>
        <v>199845.69099114923</v>
      </c>
    </row>
    <row r="2985" spans="1:43" x14ac:dyDescent="0.2">
      <c r="A2985" s="26"/>
      <c r="E2985" s="25" t="s">
        <v>5819</v>
      </c>
      <c r="F2985" s="26" t="s">
        <v>5820</v>
      </c>
      <c r="G2985" s="1">
        <v>0.154633665356326</v>
      </c>
      <c r="H2985" s="1">
        <v>0.84393962843971204</v>
      </c>
      <c r="I2985" s="1">
        <f>VLOOKUP(F2985,'[1]SUSMB vs SHAM all proteins sum'!$B$2:$E$3214,2,FALSE)</f>
        <v>0.25728178065073498</v>
      </c>
      <c r="J2985" s="29">
        <f>VLOOKUP(F2985,'[1]SUSMB vs SHAM all proteins sum'!$B$2:$E$3214,3,FALSE)</f>
        <v>0.88136686741463699</v>
      </c>
      <c r="K2985" s="25">
        <f>VLOOKUP($E2985,[1]AllProteinsNorm!$A$1:$Q$3226,4,FALSE)</f>
        <v>1859341.22362116</v>
      </c>
      <c r="L2985" s="1">
        <f>VLOOKUP($E2985,[1]AllProteinsNorm!$A$1:$Q$3226,5,FALSE)</f>
        <v>2198244.4363465598</v>
      </c>
      <c r="M2985" s="1">
        <f>VLOOKUP($E2985,[1]AllProteinsNorm!$A$1:$Q$3226,10,FALSE)</f>
        <v>1978235.5224355899</v>
      </c>
      <c r="N2985" s="1">
        <f>VLOOKUP($E2985,[1]AllProteinsNorm!$A$1:$Q$3226,11,FALSE)</f>
        <v>2351438.5066264099</v>
      </c>
      <c r="O2985" s="1">
        <f>VLOOKUP($E2985,[1]AllProteinsNorm!$A$1:$Q$3226,15,FALSE)</f>
        <v>2258999.3878992898</v>
      </c>
      <c r="P2985" s="1">
        <f>VLOOKUP($E2985,[1]AllProteinsNorm!$A$1:$Q$3226,6,FALSE)</f>
        <v>2310789.33803637</v>
      </c>
      <c r="Q2985" s="1">
        <f>VLOOKUP($E2985,[1]AllProteinsNorm!$A$1:$Q$3226,8,FALSE)</f>
        <v>1573452.9997785599</v>
      </c>
      <c r="R2985" s="1">
        <f>VLOOKUP($E2985,[1]AllProteinsNorm!$A$1:$Q$3226,13,FALSE)</f>
        <v>1313434.41123995</v>
      </c>
      <c r="S2985" s="1">
        <f>VLOOKUP($E2985,[1]AllProteinsNorm!$A$1:$Q$3226,16,FALSE)</f>
        <v>1990737.03928979</v>
      </c>
      <c r="T2985" s="1">
        <f>VLOOKUP($E2985,[1]AllProteinsNorm!$A$1:$Q$3226,17,FALSE)</f>
        <v>1934119.4860201699</v>
      </c>
      <c r="U2985" s="1">
        <f>VLOOKUP($E2985,[1]AllProteinsNorm!$A$1:$Q$3226,3,FALSE)</f>
        <v>1430867.8827303101</v>
      </c>
      <c r="V2985" s="1">
        <f>VLOOKUP($E2985,[1]AllProteinsNorm!$A$1:$Q$3226,7,FALSE)</f>
        <v>2178761.04721518</v>
      </c>
      <c r="W2985" s="1">
        <f>VLOOKUP($E2985,[1]AllProteinsNorm!$A$1:$Q$3226,9,FALSE)</f>
        <v>2311845.8193216301</v>
      </c>
      <c r="X2985" s="1">
        <f>VLOOKUP($E2985,[1]AllProteinsNorm!$A$1:$Q$3226,12,FALSE)</f>
        <v>1570444.00971288</v>
      </c>
      <c r="Y2985" s="29">
        <f>VLOOKUP($E2985,[1]AllProteinsNorm!$A$1:$Q$3226,14,FALSE)</f>
        <v>2018161.6801874</v>
      </c>
      <c r="Z2985" s="25">
        <f t="shared" si="346"/>
        <v>0.87323688545699951</v>
      </c>
      <c r="AA2985" s="1">
        <f t="shared" si="346"/>
        <v>1.032402283497998</v>
      </c>
      <c r="AB2985" s="1">
        <f t="shared" si="346"/>
        <v>0.92907541895280743</v>
      </c>
      <c r="AC2985" s="1">
        <f t="shared" si="346"/>
        <v>1.1043496544819662</v>
      </c>
      <c r="AD2985" s="1">
        <f t="shared" si="346"/>
        <v>1.0609357576102283</v>
      </c>
      <c r="AE2985" s="1">
        <f t="shared" si="346"/>
        <v>1.0852588319233978</v>
      </c>
      <c r="AF2985" s="1">
        <f t="shared" si="346"/>
        <v>0.73896989938386581</v>
      </c>
      <c r="AG2985" s="1">
        <f t="shared" si="346"/>
        <v>0.61685254968396819</v>
      </c>
      <c r="AH2985" s="1">
        <f t="shared" si="346"/>
        <v>0.93494673805366013</v>
      </c>
      <c r="AI2985" s="1">
        <f t="shared" si="346"/>
        <v>0.90835638699207777</v>
      </c>
      <c r="AJ2985" s="1">
        <f t="shared" si="346"/>
        <v>0.67200500776421745</v>
      </c>
      <c r="AK2985" s="1">
        <f t="shared" si="346"/>
        <v>1.0232519382966487</v>
      </c>
      <c r="AL2985" s="1">
        <f t="shared" si="346"/>
        <v>1.0857550068133879</v>
      </c>
      <c r="AM2985" s="1">
        <f t="shared" si="346"/>
        <v>0.73755673160167246</v>
      </c>
      <c r="AN2985" s="29">
        <f t="shared" si="346"/>
        <v>0.94782668052896613</v>
      </c>
      <c r="AO2985" s="1">
        <f t="shared" si="342"/>
        <v>182548.06948734919</v>
      </c>
      <c r="AP2985" s="1">
        <f t="shared" si="343"/>
        <v>346508.62539002276</v>
      </c>
      <c r="AQ2985" s="29">
        <f t="shared" si="344"/>
        <v>343499.24429006298</v>
      </c>
    </row>
    <row r="2986" spans="1:43" x14ac:dyDescent="0.2">
      <c r="A2986" s="26"/>
      <c r="E2986" s="25" t="s">
        <v>5821</v>
      </c>
      <c r="F2986" s="26" t="s">
        <v>5822</v>
      </c>
      <c r="G2986" s="1">
        <v>0.64870538593515104</v>
      </c>
      <c r="H2986" s="1">
        <v>1.04739729927673</v>
      </c>
      <c r="I2986" s="1">
        <f>VLOOKUP(F2986,'[1]SUSMB vs SHAM all proteins sum'!$B$2:$E$3214,2,FALSE)</f>
        <v>0.61706019640916299</v>
      </c>
      <c r="J2986" s="29">
        <f>VLOOKUP(F2986,'[1]SUSMB vs SHAM all proteins sum'!$B$2:$E$3214,3,FALSE)</f>
        <v>1.0648209048333901</v>
      </c>
      <c r="K2986" s="25">
        <f>VLOOKUP($E2986,[1]AllProteinsNorm!$A$1:$Q$3226,4,FALSE)</f>
        <v>189224.25533721101</v>
      </c>
      <c r="L2986" s="1">
        <f>VLOOKUP($E2986,[1]AllProteinsNorm!$A$1:$Q$3226,5,FALSE)</f>
        <v>298698.78814950201</v>
      </c>
      <c r="M2986" s="1">
        <f>VLOOKUP($E2986,[1]AllProteinsNorm!$A$1:$Q$3226,10,FALSE)</f>
        <v>239820.610117</v>
      </c>
      <c r="N2986" s="1">
        <f>VLOOKUP($E2986,[1]AllProteinsNorm!$A$1:$Q$3226,11,FALSE)</f>
        <v>271707.32173483301</v>
      </c>
      <c r="O2986" s="1">
        <f>VLOOKUP($E2986,[1]AllProteinsNorm!$A$1:$Q$3226,15,FALSE)</f>
        <v>199780.68072962001</v>
      </c>
      <c r="P2986" s="1">
        <f>VLOOKUP($E2986,[1]AllProteinsNorm!$A$1:$Q$3226,6,FALSE)</f>
        <v>243024.90367111599</v>
      </c>
      <c r="Q2986" s="1">
        <f>VLOOKUP($E2986,[1]AllProteinsNorm!$A$1:$Q$3226,8,FALSE)</f>
        <v>232931.79439928601</v>
      </c>
      <c r="R2986" s="1">
        <f>VLOOKUP($E2986,[1]AllProteinsNorm!$A$1:$Q$3226,13,FALSE)</f>
        <v>258294.34784501101</v>
      </c>
      <c r="S2986" s="1">
        <f>VLOOKUP($E2986,[1]AllProteinsNorm!$A$1:$Q$3226,16,FALSE)</f>
        <v>286334.04339838598</v>
      </c>
      <c r="T2986" s="1">
        <f>VLOOKUP($E2986,[1]AllProteinsNorm!$A$1:$Q$3226,17,FALSE)</f>
        <v>221534.51918705701</v>
      </c>
      <c r="U2986" s="1">
        <f>VLOOKUP($E2986,[1]AllProteinsNorm!$A$1:$Q$3226,3,FALSE)</f>
        <v>243626.73224807499</v>
      </c>
      <c r="V2986" s="1">
        <f>VLOOKUP($E2986,[1]AllProteinsNorm!$A$1:$Q$3226,7,FALSE)</f>
        <v>198502.37950093299</v>
      </c>
      <c r="W2986" s="1">
        <f>VLOOKUP($E2986,[1]AllProteinsNorm!$A$1:$Q$3226,9,FALSE)</f>
        <v>291934.71553587902</v>
      </c>
      <c r="X2986" s="1">
        <f>VLOOKUP($E2986,[1]AllProteinsNorm!$A$1:$Q$3226,12,FALSE)</f>
        <v>226985.477592676</v>
      </c>
      <c r="Y2986" s="29">
        <f>VLOOKUP($E2986,[1]AllProteinsNorm!$A$1:$Q$3226,14,FALSE)</f>
        <v>314311.28274333797</v>
      </c>
      <c r="Z2986" s="25">
        <f t="shared" si="346"/>
        <v>0.78893954466481842</v>
      </c>
      <c r="AA2986" s="1">
        <f t="shared" si="346"/>
        <v>1.2453756813292609</v>
      </c>
      <c r="AB2986" s="1">
        <f t="shared" si="346"/>
        <v>0.99989276009975614</v>
      </c>
      <c r="AC2986" s="1">
        <f t="shared" si="346"/>
        <v>1.1328391823213713</v>
      </c>
      <c r="AD2986" s="1">
        <f t="shared" si="346"/>
        <v>0.8329528315847935</v>
      </c>
      <c r="AE2986" s="1">
        <f t="shared" si="346"/>
        <v>1.0132525373283763</v>
      </c>
      <c r="AF2986" s="1">
        <f t="shared" si="346"/>
        <v>0.97117097109903938</v>
      </c>
      <c r="AG2986" s="1">
        <f t="shared" si="346"/>
        <v>1.0769159842388667</v>
      </c>
      <c r="AH2986" s="1">
        <f t="shared" si="346"/>
        <v>1.1938229029792653</v>
      </c>
      <c r="AI2986" s="1">
        <f t="shared" si="346"/>
        <v>0.92365189855555596</v>
      </c>
      <c r="AJ2986" s="1">
        <f t="shared" si="346"/>
        <v>1.0157617630226519</v>
      </c>
      <c r="AK2986" s="1">
        <f t="shared" si="346"/>
        <v>0.82762316395044289</v>
      </c>
      <c r="AL2986" s="1">
        <f t="shared" si="346"/>
        <v>1.2171739882727255</v>
      </c>
      <c r="AM2986" s="1">
        <f t="shared" si="346"/>
        <v>0.94637877696156236</v>
      </c>
      <c r="AN2986" s="29">
        <f t="shared" si="346"/>
        <v>1.3104694207866709</v>
      </c>
      <c r="AO2986" s="1">
        <f t="shared" si="342"/>
        <v>41585.059770788816</v>
      </c>
      <c r="AP2986" s="1">
        <f t="shared" si="343"/>
        <v>22480.204674118784</v>
      </c>
      <c r="AQ2986" s="29">
        <f t="shared" si="344"/>
        <v>42398.399202833381</v>
      </c>
    </row>
    <row r="2987" spans="1:43" x14ac:dyDescent="0.2">
      <c r="A2987" s="26"/>
      <c r="E2987" s="25" t="s">
        <v>5823</v>
      </c>
      <c r="F2987" s="26" t="s">
        <v>5824</v>
      </c>
      <c r="G2987" s="1">
        <v>0.48034929699440299</v>
      </c>
      <c r="H2987" s="1">
        <v>1.03847012154753</v>
      </c>
      <c r="I2987" s="1">
        <f>VLOOKUP(F2987,'[1]SUSMB vs SHAM all proteins sum'!$B$2:$E$3214,2,FALSE)</f>
        <v>0.61216982867719005</v>
      </c>
      <c r="J2987" s="29">
        <f>VLOOKUP(F2987,'[1]SUSMB vs SHAM all proteins sum'!$B$2:$E$3214,3,FALSE)</f>
        <v>0.96058272097966102</v>
      </c>
      <c r="K2987" s="25">
        <f>VLOOKUP($E2987,[1]AllProteinsNorm!$A$1:$Q$3226,4,FALSE)</f>
        <v>1158876.7730348399</v>
      </c>
      <c r="L2987" s="1">
        <f>VLOOKUP($E2987,[1]AllProteinsNorm!$A$1:$Q$3226,5,FALSE)</f>
        <v>1431457.06477415</v>
      </c>
      <c r="M2987" s="1">
        <f>VLOOKUP($E2987,[1]AllProteinsNorm!$A$1:$Q$3226,10,FALSE)</f>
        <v>1371595.5186791799</v>
      </c>
      <c r="N2987" s="1">
        <f>VLOOKUP($E2987,[1]AllProteinsNorm!$A$1:$Q$3226,11,FALSE)</f>
        <v>1358810.21272144</v>
      </c>
      <c r="O2987" s="1">
        <f>VLOOKUP($E2987,[1]AllProteinsNorm!$A$1:$Q$3226,15,FALSE)</f>
        <v>1424129.00185209</v>
      </c>
      <c r="P2987" s="1">
        <f>VLOOKUP($E2987,[1]AllProteinsNorm!$A$1:$Q$3226,6,FALSE)</f>
        <v>1445865.83005139</v>
      </c>
      <c r="Q2987" s="1">
        <f>VLOOKUP($E2987,[1]AllProteinsNorm!$A$1:$Q$3226,8,FALSE)</f>
        <v>1490244.8028814399</v>
      </c>
      <c r="R2987" s="1">
        <f>VLOOKUP($E2987,[1]AllProteinsNorm!$A$1:$Q$3226,13,FALSE)</f>
        <v>1484786.78941739</v>
      </c>
      <c r="S2987" s="1">
        <f>VLOOKUP($E2987,[1]AllProteinsNorm!$A$1:$Q$3226,16,FALSE)</f>
        <v>1275192.8859287901</v>
      </c>
      <c r="T2987" s="1">
        <f>VLOOKUP($E2987,[1]AllProteinsNorm!$A$1:$Q$3226,17,FALSE)</f>
        <v>1303449.5238073501</v>
      </c>
      <c r="U2987" s="1">
        <f>VLOOKUP($E2987,[1]AllProteinsNorm!$A$1:$Q$3226,3,FALSE)</f>
        <v>1084651.3752848599</v>
      </c>
      <c r="V2987" s="1">
        <f>VLOOKUP($E2987,[1]AllProteinsNorm!$A$1:$Q$3226,7,FALSE)</f>
        <v>1267507.99986709</v>
      </c>
      <c r="W2987" s="1">
        <f>VLOOKUP($E2987,[1]AllProteinsNorm!$A$1:$Q$3226,9,FALSE)</f>
        <v>1531010.43512635</v>
      </c>
      <c r="X2987" s="1">
        <f>VLOOKUP($E2987,[1]AllProteinsNorm!$A$1:$Q$3226,12,FALSE)</f>
        <v>1166149.41480904</v>
      </c>
      <c r="Y2987" s="29">
        <f>VLOOKUP($E2987,[1]AllProteinsNorm!$A$1:$Q$3226,14,FALSE)</f>
        <v>1467068.51573505</v>
      </c>
      <c r="Z2987" s="25">
        <f t="shared" si="346"/>
        <v>0.85908032219256625</v>
      </c>
      <c r="AA2987" s="1">
        <f t="shared" si="346"/>
        <v>1.0611452615368206</v>
      </c>
      <c r="AB2987" s="1">
        <f t="shared" si="346"/>
        <v>1.0167696406746136</v>
      </c>
      <c r="AC2987" s="1">
        <f t="shared" si="346"/>
        <v>1.0072918385328533</v>
      </c>
      <c r="AD2987" s="1">
        <f t="shared" si="346"/>
        <v>1.0557129370631457</v>
      </c>
      <c r="AE2987" s="1">
        <f t="shared" si="346"/>
        <v>1.0718265410350303</v>
      </c>
      <c r="AF2987" s="1">
        <f t="shared" si="346"/>
        <v>1.1047248639322726</v>
      </c>
      <c r="AG2987" s="1">
        <f t="shared" si="346"/>
        <v>1.1006788151423326</v>
      </c>
      <c r="AH2987" s="1">
        <f t="shared" si="346"/>
        <v>0.94530595555256591</v>
      </c>
      <c r="AI2987" s="1">
        <f t="shared" si="346"/>
        <v>0.96625272240269611</v>
      </c>
      <c r="AJ2987" s="1">
        <f t="shared" si="346"/>
        <v>0.80405671649294008</v>
      </c>
      <c r="AK2987" s="1">
        <f t="shared" si="346"/>
        <v>0.93960911655508605</v>
      </c>
      <c r="AL2987" s="1">
        <f t="shared" si="346"/>
        <v>1.1349446019563847</v>
      </c>
      <c r="AM2987" s="1">
        <f t="shared" si="346"/>
        <v>0.86447156273163528</v>
      </c>
      <c r="AN2987" s="29">
        <f t="shared" si="346"/>
        <v>1.087544182869171</v>
      </c>
      <c r="AO2987" s="1">
        <f t="shared" si="342"/>
        <v>99193.921351475365</v>
      </c>
      <c r="AP2987" s="1">
        <f t="shared" si="343"/>
        <v>92016.700981975533</v>
      </c>
      <c r="AQ2987" s="29">
        <f t="shared" si="344"/>
        <v>171213.74820535275</v>
      </c>
    </row>
    <row r="2988" spans="1:43" x14ac:dyDescent="0.2">
      <c r="A2988" s="26"/>
      <c r="E2988" s="25" t="s">
        <v>5825</v>
      </c>
      <c r="F2988" s="26" t="s">
        <v>5826</v>
      </c>
      <c r="G2988" s="1">
        <v>0.40293516691976899</v>
      </c>
      <c r="H2988" s="1">
        <v>1.06817208519676</v>
      </c>
      <c r="I2988" s="1">
        <f>VLOOKUP(F2988,'[1]SUSMB vs SHAM all proteins sum'!$B$2:$E$3214,2,FALSE)</f>
        <v>0.51850880292504697</v>
      </c>
      <c r="J2988" s="29">
        <f>VLOOKUP(F2988,'[1]SUSMB vs SHAM all proteins sum'!$B$2:$E$3214,3,FALSE)</f>
        <v>0.79273638643344602</v>
      </c>
      <c r="K2988" s="25">
        <f>VLOOKUP($E2988,[1]AllProteinsNorm!$A$1:$Q$3226,4,FALSE)</f>
        <v>2103312.6950482498</v>
      </c>
      <c r="L2988" s="1">
        <f>VLOOKUP($E2988,[1]AllProteinsNorm!$A$1:$Q$3226,5,FALSE)</f>
        <v>2838745.4588546101</v>
      </c>
      <c r="M2988" s="1">
        <f>VLOOKUP($E2988,[1]AllProteinsNorm!$A$1:$Q$3226,10,FALSE)</f>
        <v>2209179.9530410599</v>
      </c>
      <c r="N2988" s="1">
        <f>VLOOKUP($E2988,[1]AllProteinsNorm!$A$1:$Q$3226,11,FALSE)</f>
        <v>2687582.5824877</v>
      </c>
      <c r="O2988" s="1">
        <f>VLOOKUP($E2988,[1]AllProteinsNorm!$A$1:$Q$3226,15,FALSE)</f>
        <v>2004831.61228853</v>
      </c>
      <c r="P2988" s="1">
        <f>VLOOKUP($E2988,[1]AllProteinsNorm!$A$1:$Q$3226,6,FALSE)</f>
        <v>2454175.9775115401</v>
      </c>
      <c r="Q2988" s="1">
        <f>VLOOKUP($E2988,[1]AllProteinsNorm!$A$1:$Q$3226,8,FALSE)</f>
        <v>2537208.23818825</v>
      </c>
      <c r="R2988" s="1">
        <f>VLOOKUP($E2988,[1]AllProteinsNorm!$A$1:$Q$3226,13,FALSE)</f>
        <v>2347649.79581748</v>
      </c>
      <c r="S2988" s="1">
        <f>VLOOKUP($E2988,[1]AllProteinsNorm!$A$1:$Q$3226,16,FALSE)</f>
        <v>2779639.3908914598</v>
      </c>
      <c r="T2988" s="1">
        <f>VLOOKUP($E2988,[1]AllProteinsNorm!$A$1:$Q$3226,17,FALSE)</f>
        <v>2432336.4399096798</v>
      </c>
      <c r="U2988" s="1">
        <f>VLOOKUP($E2988,[1]AllProteinsNorm!$A$1:$Q$3226,3,FALSE)</f>
        <v>2618764.9158080402</v>
      </c>
      <c r="V2988" s="1">
        <f>VLOOKUP($E2988,[1]AllProteinsNorm!$A$1:$Q$3226,7,FALSE)</f>
        <v>495994.75897619699</v>
      </c>
      <c r="W2988" s="1">
        <f>VLOOKUP($E2988,[1]AllProteinsNorm!$A$1:$Q$3226,9,FALSE)</f>
        <v>2992525.5327185602</v>
      </c>
      <c r="X2988" s="1">
        <f>VLOOKUP($E2988,[1]AllProteinsNorm!$A$1:$Q$3226,12,FALSE)</f>
        <v>2031138.5892193699</v>
      </c>
      <c r="Y2988" s="29">
        <f>VLOOKUP($E2988,[1]AllProteinsNorm!$A$1:$Q$3226,14,FALSE)</f>
        <v>2818344.3113371702</v>
      </c>
      <c r="Z2988" s="25">
        <f t="shared" si="346"/>
        <v>0.88794935948211196</v>
      </c>
      <c r="AA2988" s="1">
        <f t="shared" si="346"/>
        <v>1.198424855161577</v>
      </c>
      <c r="AB2988" s="1">
        <f t="shared" si="346"/>
        <v>0.93264302968443391</v>
      </c>
      <c r="AC2988" s="1">
        <f t="shared" si="346"/>
        <v>1.134608866429387</v>
      </c>
      <c r="AD2988" s="1">
        <f t="shared" si="346"/>
        <v>0.8463738892424898</v>
      </c>
      <c r="AE2988" s="1">
        <f t="shared" si="346"/>
        <v>1.0360722836971075</v>
      </c>
      <c r="AF2988" s="1">
        <f t="shared" si="346"/>
        <v>1.0711257699703622</v>
      </c>
      <c r="AG2988" s="1">
        <f t="shared" si="346"/>
        <v>0.99110043760593669</v>
      </c>
      <c r="AH2988" s="1">
        <f t="shared" si="346"/>
        <v>1.1734722195820246</v>
      </c>
      <c r="AI2988" s="1">
        <f t="shared" si="346"/>
        <v>1.0268523500797182</v>
      </c>
      <c r="AJ2988" s="1">
        <f t="shared" si="346"/>
        <v>1.1055563136667292</v>
      </c>
      <c r="AK2988" s="1">
        <f t="shared" si="346"/>
        <v>0.20939265453789099</v>
      </c>
      <c r="AL2988" s="1">
        <f t="shared" si="346"/>
        <v>1.2633457384948439</v>
      </c>
      <c r="AM2988" s="1">
        <f t="shared" si="346"/>
        <v>0.85747982863545014</v>
      </c>
      <c r="AN2988" s="29">
        <f t="shared" si="346"/>
        <v>1.1898121624728206</v>
      </c>
      <c r="AO2988" s="1">
        <f t="shared" si="342"/>
        <v>331935.56626302865</v>
      </c>
      <c r="AP2988" s="1">
        <f t="shared" si="343"/>
        <v>147615.05630532757</v>
      </c>
      <c r="AQ2988" s="29">
        <f t="shared" si="344"/>
        <v>907478.34136984777</v>
      </c>
    </row>
    <row r="2989" spans="1:43" x14ac:dyDescent="0.2">
      <c r="A2989" s="26"/>
      <c r="E2989" s="25" t="s">
        <v>5827</v>
      </c>
      <c r="F2989" s="26" t="s">
        <v>5828</v>
      </c>
      <c r="G2989" s="43">
        <v>2.1170200673531699E-2</v>
      </c>
      <c r="H2989" s="1">
        <v>0.79467795887108295</v>
      </c>
      <c r="I2989" s="1">
        <f>VLOOKUP(F2989,'[1]SUSMB vs SHAM all proteins sum'!$B$2:$E$3214,2,FALSE)</f>
        <v>0.33465363934758502</v>
      </c>
      <c r="J2989" s="29">
        <f>VLOOKUP(F2989,'[1]SUSMB vs SHAM all proteins sum'!$B$2:$E$3214,3,FALSE)</f>
        <v>0.89865166199022795</v>
      </c>
      <c r="K2989" s="25">
        <f>VLOOKUP($E2989,[1]AllProteinsNorm!$A$1:$Q$3226,4,FALSE)</f>
        <v>388998.90001596999</v>
      </c>
      <c r="L2989" s="1">
        <f>VLOOKUP($E2989,[1]AllProteinsNorm!$A$1:$Q$3226,5,FALSE)</f>
        <v>319571.01572545798</v>
      </c>
      <c r="M2989" s="1">
        <f>VLOOKUP($E2989,[1]AllProteinsNorm!$A$1:$Q$3226,10,FALSE)</f>
        <v>454833.74086915603</v>
      </c>
      <c r="N2989" s="1">
        <f>VLOOKUP($E2989,[1]AllProteinsNorm!$A$1:$Q$3226,11,FALSE)</f>
        <v>404709.37461735198</v>
      </c>
      <c r="O2989" s="1">
        <f>VLOOKUP($E2989,[1]AllProteinsNorm!$A$1:$Q$3226,15,FALSE)</f>
        <v>469019.97571396298</v>
      </c>
      <c r="P2989" s="1">
        <f>VLOOKUP($E2989,[1]AllProteinsNorm!$A$1:$Q$3226,6,FALSE)</f>
        <v>324859.29404337</v>
      </c>
      <c r="Q2989" s="1">
        <f>VLOOKUP($E2989,[1]AllProteinsNorm!$A$1:$Q$3226,8,FALSE)</f>
        <v>289005.340620031</v>
      </c>
      <c r="R2989" s="1">
        <f>VLOOKUP($E2989,[1]AllProteinsNorm!$A$1:$Q$3226,13,FALSE)</f>
        <v>299528.49910981499</v>
      </c>
      <c r="S2989" s="1">
        <f>VLOOKUP($E2989,[1]AllProteinsNorm!$A$1:$Q$3226,16,FALSE)</f>
        <v>326886.17503857502</v>
      </c>
      <c r="T2989" s="1">
        <f>VLOOKUP($E2989,[1]AllProteinsNorm!$A$1:$Q$3226,17,FALSE)</f>
        <v>370018.13078207697</v>
      </c>
      <c r="U2989" s="1">
        <f>VLOOKUP($E2989,[1]AllProteinsNorm!$A$1:$Q$3226,3,FALSE)</f>
        <v>311512.87864153797</v>
      </c>
      <c r="V2989" s="1">
        <f>VLOOKUP($E2989,[1]AllProteinsNorm!$A$1:$Q$3226,7,FALSE)</f>
        <v>292314.78450573102</v>
      </c>
      <c r="W2989" s="1">
        <f>VLOOKUP($E2989,[1]AllProteinsNorm!$A$1:$Q$3226,9,FALSE)</f>
        <v>380714.17173760798</v>
      </c>
      <c r="X2989" s="1">
        <f>VLOOKUP($E2989,[1]AllProteinsNorm!$A$1:$Q$3226,12,FALSE)</f>
        <v>421070.20413315803</v>
      </c>
      <c r="Y2989" s="29">
        <f>VLOOKUP($E2989,[1]AllProteinsNorm!$A$1:$Q$3226,14,FALSE)</f>
        <v>430903.08418660099</v>
      </c>
      <c r="Z2989" s="25">
        <f t="shared" si="346"/>
        <v>0.95477050023338172</v>
      </c>
      <c r="AA2989" s="1">
        <f t="shared" si="346"/>
        <v>0.78436463067571427</v>
      </c>
      <c r="AB2989" s="1">
        <f t="shared" si="346"/>
        <v>1.1163574968331174</v>
      </c>
      <c r="AC2989" s="1">
        <f t="shared" si="346"/>
        <v>0.99333075758487932</v>
      </c>
      <c r="AD2989" s="1">
        <f t="shared" si="346"/>
        <v>1.151176614672907</v>
      </c>
      <c r="AE2989" s="1">
        <f t="shared" si="346"/>
        <v>0.79734433867683951</v>
      </c>
      <c r="AF2989" s="1">
        <f t="shared" si="346"/>
        <v>0.70934332622168761</v>
      </c>
      <c r="AG2989" s="1">
        <f t="shared" si="346"/>
        <v>0.73517168022195278</v>
      </c>
      <c r="AH2989" s="1">
        <f t="shared" si="346"/>
        <v>0.8023191758335152</v>
      </c>
      <c r="AI2989" s="1">
        <f t="shared" si="346"/>
        <v>0.9081835342149317</v>
      </c>
      <c r="AJ2989" s="1">
        <f t="shared" si="346"/>
        <v>0.7645864987214912</v>
      </c>
      <c r="AK2989" s="1">
        <f t="shared" si="346"/>
        <v>0.7174661239831065</v>
      </c>
      <c r="AL2989" s="1">
        <f t="shared" si="346"/>
        <v>0.9344362160945201</v>
      </c>
      <c r="AM2989" s="1">
        <f t="shared" si="346"/>
        <v>1.0334872654320684</v>
      </c>
      <c r="AN2989" s="29">
        <f t="shared" si="346"/>
        <v>1.0576213794539209</v>
      </c>
      <c r="AO2989" s="1">
        <f t="shared" si="342"/>
        <v>53116.378012684807</v>
      </c>
      <c r="AP2989" s="1">
        <f t="shared" si="343"/>
        <v>28040.646777612157</v>
      </c>
      <c r="AQ2989" s="29">
        <f t="shared" si="344"/>
        <v>56305.43948930467</v>
      </c>
    </row>
    <row r="2990" spans="1:43" x14ac:dyDescent="0.2">
      <c r="A2990" s="26"/>
      <c r="E2990" s="25" t="s">
        <v>5829</v>
      </c>
      <c r="F2990" s="26" t="s">
        <v>5830</v>
      </c>
      <c r="G2990" s="1">
        <v>0.71758517053903603</v>
      </c>
      <c r="H2990" s="1">
        <v>0.96792112229163896</v>
      </c>
      <c r="I2990" s="1">
        <f>VLOOKUP(F2990,'[1]SUSMB vs SHAM all proteins sum'!$B$2:$E$3214,2,FALSE)</f>
        <v>0.35294637489268299</v>
      </c>
      <c r="J2990" s="29">
        <f>VLOOKUP(F2990,'[1]SUSMB vs SHAM all proteins sum'!$B$2:$E$3214,3,FALSE)</f>
        <v>1.05065465970441</v>
      </c>
      <c r="K2990" s="25">
        <f>VLOOKUP($E2990,[1]AllProteinsNorm!$A$1:$Q$3226,4,FALSE)</f>
        <v>438097.19822391198</v>
      </c>
      <c r="L2990" s="1">
        <f>VLOOKUP($E2990,[1]AllProteinsNorm!$A$1:$Q$3226,5,FALSE)</f>
        <v>373670.49187482102</v>
      </c>
      <c r="M2990" s="1">
        <f>VLOOKUP($E2990,[1]AllProteinsNorm!$A$1:$Q$3226,10,FALSE)</f>
        <v>389619.312288863</v>
      </c>
      <c r="N2990" s="1">
        <f>VLOOKUP($E2990,[1]AllProteinsNorm!$A$1:$Q$3226,11,FALSE)</f>
        <v>336714.53309633001</v>
      </c>
      <c r="O2990" s="1">
        <f>VLOOKUP($E2990,[1]AllProteinsNorm!$A$1:$Q$3226,15,FALSE)</f>
        <v>431013.68927033403</v>
      </c>
      <c r="P2990" s="1">
        <f>VLOOKUP($E2990,[1]AllProteinsNorm!$A$1:$Q$3226,6,FALSE)</f>
        <v>392166.78469941998</v>
      </c>
      <c r="Q2990" s="1">
        <f>VLOOKUP($E2990,[1]AllProteinsNorm!$A$1:$Q$3226,8,FALSE)</f>
        <v>291222.40409833501</v>
      </c>
      <c r="R2990" s="1">
        <f>VLOOKUP($E2990,[1]AllProteinsNorm!$A$1:$Q$3226,13,FALSE)</f>
        <v>432003.60886522999</v>
      </c>
      <c r="S2990" s="1">
        <f>VLOOKUP($E2990,[1]AllProteinsNorm!$A$1:$Q$3226,16,FALSE)</f>
        <v>370117.348157086</v>
      </c>
      <c r="T2990" s="1">
        <f>VLOOKUP($E2990,[1]AllProteinsNorm!$A$1:$Q$3226,17,FALSE)</f>
        <v>430655.61079249601</v>
      </c>
      <c r="U2990" s="1">
        <f>VLOOKUP($E2990,[1]AllProteinsNorm!$A$1:$Q$3226,3,FALSE)</f>
        <v>411274.37786086602</v>
      </c>
      <c r="V2990" s="1">
        <f>VLOOKUP($E2990,[1]AllProteinsNorm!$A$1:$Q$3226,7,FALSE)</f>
        <v>420421.24994647602</v>
      </c>
      <c r="W2990" s="1">
        <f>VLOOKUP($E2990,[1]AllProteinsNorm!$A$1:$Q$3226,9,FALSE)</f>
        <v>391828.20427359699</v>
      </c>
      <c r="X2990" s="1">
        <f>VLOOKUP($E2990,[1]AllProteinsNorm!$A$1:$Q$3226,12,FALSE)</f>
        <v>416673.04320052802</v>
      </c>
      <c r="Y2990" s="29">
        <f>VLOOKUP($E2990,[1]AllProteinsNorm!$A$1:$Q$3226,14,FALSE)</f>
        <v>419802.69633831503</v>
      </c>
      <c r="Z2990" s="25">
        <f t="shared" si="346"/>
        <v>1.1124214386148614</v>
      </c>
      <c r="AA2990" s="1">
        <f t="shared" si="346"/>
        <v>0.94882840571570426</v>
      </c>
      <c r="AB2990" s="1">
        <f t="shared" si="346"/>
        <v>0.98932583373196559</v>
      </c>
      <c r="AC2990" s="1">
        <f t="shared" si="346"/>
        <v>0.85498941063327316</v>
      </c>
      <c r="AD2990" s="1">
        <f t="shared" si="346"/>
        <v>1.0944349113041958</v>
      </c>
      <c r="AE2990" s="1">
        <f t="shared" si="346"/>
        <v>0.99579440494235494</v>
      </c>
      <c r="AF2990" s="1">
        <f t="shared" si="346"/>
        <v>0.73947527406548474</v>
      </c>
      <c r="AG2990" s="1">
        <f t="shared" si="346"/>
        <v>1.0969485265118064</v>
      </c>
      <c r="AH2990" s="1">
        <f t="shared" si="346"/>
        <v>0.93980622236892108</v>
      </c>
      <c r="AI2990" s="1">
        <f t="shared" si="346"/>
        <v>1.0935256743196442</v>
      </c>
      <c r="AJ2990" s="1">
        <f t="shared" si="346"/>
        <v>1.0443126250069796</v>
      </c>
      <c r="AK2990" s="1">
        <f t="shared" si="346"/>
        <v>1.06753846768653</v>
      </c>
      <c r="AL2990" s="1">
        <f t="shared" si="346"/>
        <v>0.99493467763547472</v>
      </c>
      <c r="AM2990" s="1">
        <f t="shared" si="346"/>
        <v>1.0580209780576137</v>
      </c>
      <c r="AN2990" s="29">
        <f t="shared" si="346"/>
        <v>1.0659678292587098</v>
      </c>
      <c r="AO2990" s="1">
        <f t="shared" si="342"/>
        <v>37492.728796283758</v>
      </c>
      <c r="AP2990" s="1">
        <f t="shared" si="343"/>
        <v>51662.866536511639</v>
      </c>
      <c r="AQ2990" s="29">
        <f t="shared" si="344"/>
        <v>10593.061161371706</v>
      </c>
    </row>
    <row r="2991" spans="1:43" x14ac:dyDescent="0.2">
      <c r="A2991" s="26"/>
      <c r="E2991" s="25" t="s">
        <v>5831</v>
      </c>
      <c r="F2991" s="26" t="s">
        <v>5832</v>
      </c>
      <c r="G2991" s="1">
        <v>0.51071834751810696</v>
      </c>
      <c r="H2991" s="1">
        <v>1.11771933314377</v>
      </c>
      <c r="I2991" s="1">
        <f>VLOOKUP(F2991,'[1]SUSMB vs SHAM all proteins sum'!$B$2:$E$3214,2,FALSE)</f>
        <v>0.28585605353940402</v>
      </c>
      <c r="J2991" s="29">
        <f>VLOOKUP(F2991,'[1]SUSMB vs SHAM all proteins sum'!$B$2:$E$3214,3,FALSE)</f>
        <v>0.61461829099959098</v>
      </c>
      <c r="K2991" s="25">
        <f>VLOOKUP($E2991,[1]AllProteinsNorm!$A$1:$Q$3226,4,FALSE)</f>
        <v>135904.13242649299</v>
      </c>
      <c r="L2991" s="1">
        <f>VLOOKUP($E2991,[1]AllProteinsNorm!$A$1:$Q$3226,5,FALSE)</f>
        <v>117576.102660495</v>
      </c>
      <c r="M2991" s="1">
        <f>VLOOKUP($E2991,[1]AllProteinsNorm!$A$1:$Q$3226,10,FALSE)</f>
        <v>217365.55686466201</v>
      </c>
      <c r="N2991" s="1">
        <f>VLOOKUP($E2991,[1]AllProteinsNorm!$A$1:$Q$3226,11,FALSE)</f>
        <v>159980.25764402299</v>
      </c>
      <c r="O2991" s="1">
        <f>VLOOKUP($E2991,[1]AllProteinsNorm!$A$1:$Q$3226,15,FALSE)</f>
        <v>254211.26790571801</v>
      </c>
      <c r="P2991" s="1">
        <f>VLOOKUP($E2991,[1]AllProteinsNorm!$A$1:$Q$3226,6,FALSE)</f>
        <v>182039.610293982</v>
      </c>
      <c r="Q2991" s="1">
        <f>VLOOKUP($E2991,[1]AllProteinsNorm!$A$1:$Q$3226,8,FALSE)</f>
        <v>205852.094893753</v>
      </c>
      <c r="R2991" s="1">
        <f>VLOOKUP($E2991,[1]AllProteinsNorm!$A$1:$Q$3226,13,FALSE)</f>
        <v>192745.79554872299</v>
      </c>
      <c r="S2991" s="1">
        <f>VLOOKUP($E2991,[1]AllProteinsNorm!$A$1:$Q$3226,16,FALSE)</f>
        <v>147573.822062686</v>
      </c>
      <c r="T2991" s="1">
        <f>VLOOKUP($E2991,[1]AllProteinsNorm!$A$1:$Q$3226,17,FALSE)</f>
        <v>231180.94121678901</v>
      </c>
      <c r="U2991" s="1">
        <f>VLOOKUP($E2991,[1]AllProteinsNorm!$A$1:$Q$3226,3,FALSE)</f>
        <v>21666.604989914598</v>
      </c>
      <c r="V2991" s="1">
        <f>VLOOKUP($E2991,[1]AllProteinsNorm!$A$1:$Q$3226,7,FALSE)</f>
        <v>204344.36687607699</v>
      </c>
      <c r="W2991" s="1">
        <f>VLOOKUP($E2991,[1]AllProteinsNorm!$A$1:$Q$3226,9,FALSE)</f>
        <v>154432.60196109299</v>
      </c>
      <c r="X2991" s="1">
        <f>VLOOKUP($E2991,[1]AllProteinsNorm!$A$1:$Q$3226,12,FALSE)</f>
        <v>127944.142655806</v>
      </c>
      <c r="Y2991" s="29">
        <f>VLOOKUP($E2991,[1]AllProteinsNorm!$A$1:$Q$3226,14,FALSE)</f>
        <v>141617.88694877</v>
      </c>
      <c r="Z2991" s="25">
        <f t="shared" si="346"/>
        <v>0.76778758216756993</v>
      </c>
      <c r="AA2991" s="1">
        <f t="shared" si="346"/>
        <v>0.66424375749732267</v>
      </c>
      <c r="AB2991" s="1">
        <f t="shared" si="346"/>
        <v>1.2280022128237569</v>
      </c>
      <c r="AC2991" s="1">
        <f t="shared" si="346"/>
        <v>0.90380515307351172</v>
      </c>
      <c r="AD2991" s="1">
        <f t="shared" si="346"/>
        <v>1.4361612944378384</v>
      </c>
      <c r="AE2991" s="1">
        <f t="shared" si="346"/>
        <v>1.0284290091174368</v>
      </c>
      <c r="AF2991" s="1">
        <f t="shared" si="346"/>
        <v>1.162957147812185</v>
      </c>
      <c r="AG2991" s="1">
        <f t="shared" si="346"/>
        <v>1.088913381036162</v>
      </c>
      <c r="AH2991" s="1">
        <f t="shared" si="346"/>
        <v>0.83371525213937681</v>
      </c>
      <c r="AI2991" s="1">
        <f t="shared" si="346"/>
        <v>1.3060519406653475</v>
      </c>
      <c r="AJ2991" s="1">
        <f t="shared" si="346"/>
        <v>0.12240503627057818</v>
      </c>
      <c r="AK2991" s="1">
        <f t="shared" si="346"/>
        <v>1.1544392695947299</v>
      </c>
      <c r="AL2991" s="1">
        <f t="shared" si="346"/>
        <v>0.87246378716030959</v>
      </c>
      <c r="AM2991" s="1">
        <f t="shared" si="346"/>
        <v>0.72281778477439684</v>
      </c>
      <c r="AN2991" s="29">
        <f t="shared" si="346"/>
        <v>0.80006732003448777</v>
      </c>
      <c r="AO2991" s="1">
        <f t="shared" si="342"/>
        <v>51187.301805394498</v>
      </c>
      <c r="AP2991" s="1">
        <f t="shared" si="343"/>
        <v>27569.561763611124</v>
      </c>
      <c r="AQ2991" s="29">
        <f t="shared" si="344"/>
        <v>59998.938723113264</v>
      </c>
    </row>
    <row r="2992" spans="1:43" x14ac:dyDescent="0.2">
      <c r="A2992" s="26"/>
      <c r="E2992" s="25" t="s">
        <v>5833</v>
      </c>
      <c r="F2992" s="26" t="s">
        <v>5834</v>
      </c>
      <c r="G2992" s="1">
        <v>0.86349228225445596</v>
      </c>
      <c r="H2992" s="1">
        <v>1.07625910750512</v>
      </c>
      <c r="I2992" s="1">
        <f>VLOOKUP(F2992,'[1]SUSMB vs SHAM all proteins sum'!$B$2:$E$3214,2,FALSE)</f>
        <v>0.44923808412267802</v>
      </c>
      <c r="J2992" s="29">
        <f>VLOOKUP(F2992,'[1]SUSMB vs SHAM all proteins sum'!$B$2:$E$3214,3,FALSE)</f>
        <v>0.655316303100973</v>
      </c>
      <c r="K2992" s="25">
        <f>VLOOKUP($E2992,[1]AllProteinsNorm!$A$1:$Q$3226,4,FALSE)</f>
        <v>38499.766721788401</v>
      </c>
      <c r="L2992" s="1">
        <f>VLOOKUP($E2992,[1]AllProteinsNorm!$A$1:$Q$3226,5,FALSE)</f>
        <v>7235.8135813179497</v>
      </c>
      <c r="M2992" s="1">
        <f>VLOOKUP($E2992,[1]AllProteinsNorm!$A$1:$Q$3226,10,FALSE)</f>
        <v>20985.584205922602</v>
      </c>
      <c r="N2992" s="1">
        <f>VLOOKUP($E2992,[1]AllProteinsNorm!$A$1:$Q$3226,11,FALSE)</f>
        <v>15173.2380235275</v>
      </c>
      <c r="O2992" s="1">
        <f>VLOOKUP($E2992,[1]AllProteinsNorm!$A$1:$Q$3226,15,FALSE)</f>
        <v>59417.615622142403</v>
      </c>
      <c r="P2992" s="1">
        <f>VLOOKUP($E2992,[1]AllProteinsNorm!$A$1:$Q$3226,6,FALSE)</f>
        <v>14052.9683268914</v>
      </c>
      <c r="Q2992" s="1">
        <f>VLOOKUP($E2992,[1]AllProteinsNorm!$A$1:$Q$3226,8,FALSE)</f>
        <v>27399.3826005257</v>
      </c>
      <c r="R2992" s="1">
        <f>VLOOKUP($E2992,[1]AllProteinsNorm!$A$1:$Q$3226,13,FALSE)</f>
        <v>44627.046552177198</v>
      </c>
      <c r="S2992" s="1">
        <f>VLOOKUP($E2992,[1]AllProteinsNorm!$A$1:$Q$3226,16,FALSE)</f>
        <v>23631.8119633686</v>
      </c>
      <c r="T2992" s="1">
        <f>VLOOKUP($E2992,[1]AllProteinsNorm!$A$1:$Q$3226,17,FALSE)</f>
        <v>18743.047561450901</v>
      </c>
      <c r="U2992" s="1">
        <f>VLOOKUP($E2992,[1]AllProteinsNorm!$A$1:$Q$3226,3,FALSE)</f>
        <v>29959.596380268598</v>
      </c>
      <c r="V2992" s="1">
        <f>VLOOKUP($E2992,[1]AllProteinsNorm!$A$1:$Q$3226,7,FALSE)</f>
        <v>29407.947501068302</v>
      </c>
      <c r="W2992" s="1">
        <f>VLOOKUP($E2992,[1]AllProteinsNorm!$A$1:$Q$3226,9,FALSE)</f>
        <v>6837.2643174576797</v>
      </c>
      <c r="X2992" s="1">
        <f>VLOOKUP($E2992,[1]AllProteinsNorm!$A$1:$Q$3226,12,FALSE)</f>
        <v>21871.9468088678</v>
      </c>
      <c r="Y2992" s="29">
        <f>VLOOKUP($E2992,[1]AllProteinsNorm!$A$1:$Q$3226,14,FALSE)</f>
        <v>4834.4202652467802</v>
      </c>
      <c r="Z2992" s="25">
        <f t="shared" si="346"/>
        <v>1.3622254930801942</v>
      </c>
      <c r="AA2992" s="1">
        <f t="shared" si="346"/>
        <v>0.25602258306850695</v>
      </c>
      <c r="AB2992" s="1">
        <f t="shared" si="346"/>
        <v>0.74252651968175143</v>
      </c>
      <c r="AC2992" s="1">
        <f t="shared" si="346"/>
        <v>0.5368700490469559</v>
      </c>
      <c r="AD2992" s="1">
        <f t="shared" si="346"/>
        <v>2.1023553551225915</v>
      </c>
      <c r="AE2992" s="1">
        <f t="shared" si="346"/>
        <v>0.49723188835599103</v>
      </c>
      <c r="AF2992" s="1">
        <f t="shared" si="346"/>
        <v>0.96946399033558162</v>
      </c>
      <c r="AG2992" s="1">
        <f t="shared" si="346"/>
        <v>1.579025164842049</v>
      </c>
      <c r="AH2992" s="1">
        <f t="shared" si="346"/>
        <v>0.8361571886086181</v>
      </c>
      <c r="AI2992" s="1">
        <f t="shared" si="346"/>
        <v>0.66317953017033127</v>
      </c>
      <c r="AJ2992" s="1">
        <f t="shared" si="346"/>
        <v>1.0600512529468957</v>
      </c>
      <c r="AK2992" s="1">
        <f t="shared" si="346"/>
        <v>1.0405324290561921</v>
      </c>
      <c r="AL2992" s="1">
        <f t="shared" si="346"/>
        <v>0.24192083613060797</v>
      </c>
      <c r="AM2992" s="1">
        <f t="shared" si="346"/>
        <v>0.77388841708154898</v>
      </c>
      <c r="AN2992" s="29">
        <f t="shared" si="346"/>
        <v>0.17105481644011281</v>
      </c>
      <c r="AO2992" s="1">
        <f t="shared" si="342"/>
        <v>18664.654744345375</v>
      </c>
      <c r="AP2992" s="1">
        <f t="shared" si="343"/>
        <v>10482.847988103396</v>
      </c>
      <c r="AQ2992" s="29">
        <f t="shared" si="344"/>
        <v>10811.191916095975</v>
      </c>
    </row>
    <row r="2993" spans="1:43" x14ac:dyDescent="0.2">
      <c r="A2993" s="26"/>
      <c r="E2993" s="25" t="s">
        <v>5835</v>
      </c>
      <c r="F2993" s="26" t="s">
        <v>5836</v>
      </c>
      <c r="G2993" s="1">
        <v>0.61571009762031403</v>
      </c>
      <c r="H2993" s="1">
        <v>1.3655969488854001</v>
      </c>
      <c r="I2993" s="1">
        <f>VLOOKUP(F2993,'[1]SUSMB vs SHAM all proteins sum'!$B$2:$E$3214,2,FALSE)</f>
        <v>0.94914883644418102</v>
      </c>
      <c r="J2993" s="29">
        <f>VLOOKUP(F2993,'[1]SUSMB vs SHAM all proteins sum'!$B$2:$E$3214,3,FALSE)</f>
        <v>1.04747187456391</v>
      </c>
      <c r="K2993" s="25">
        <f>VLOOKUP($E2993,[1]AllProteinsNorm!$A$1:$Q$3226,4,FALSE)</f>
        <v>157116.98126196099</v>
      </c>
      <c r="L2993" s="1">
        <f>VLOOKUP($E2993,[1]AllProteinsNorm!$A$1:$Q$3226,5,FALSE)</f>
        <v>6711.5996083925902</v>
      </c>
      <c r="M2993" s="1">
        <f>VLOOKUP($E2993,[1]AllProteinsNorm!$A$1:$Q$3226,10,FALSE)</f>
        <v>55447.925438763297</v>
      </c>
      <c r="N2993" s="1">
        <f>VLOOKUP($E2993,[1]AllProteinsNorm!$A$1:$Q$3226,11,FALSE)</f>
        <v>59070.884019730103</v>
      </c>
      <c r="O2993" s="1">
        <f>VLOOKUP($E2993,[1]AllProteinsNorm!$A$1:$Q$3226,15,FALSE)</f>
        <v>16075.310775047299</v>
      </c>
      <c r="P2993" s="1">
        <f>VLOOKUP($E2993,[1]AllProteinsNorm!$A$1:$Q$3226,6,FALSE)</f>
        <v>55119.277461676502</v>
      </c>
      <c r="Q2993" s="1">
        <f>VLOOKUP($E2993,[1]AllProteinsNorm!$A$1:$Q$3226,8,FALSE)</f>
        <v>69503.180752331304</v>
      </c>
      <c r="R2993" s="1">
        <f>VLOOKUP($E2993,[1]AllProteinsNorm!$A$1:$Q$3226,13,FALSE)</f>
        <v>49642.363478100502</v>
      </c>
      <c r="S2993" s="1">
        <f>VLOOKUP($E2993,[1]AllProteinsNorm!$A$1:$Q$3226,16,FALSE)</f>
        <v>20075.560570838101</v>
      </c>
      <c r="T2993" s="1">
        <f>VLOOKUP($E2993,[1]AllProteinsNorm!$A$1:$Q$3226,17,FALSE)</f>
        <v>69063.992038654396</v>
      </c>
      <c r="U2993" s="1">
        <f>VLOOKUP($E2993,[1]AllProteinsNorm!$A$1:$Q$3226,3,FALSE)</f>
        <v>59843.6934731074</v>
      </c>
      <c r="V2993" s="1">
        <f>VLOOKUP($E2993,[1]AllProteinsNorm!$A$1:$Q$3226,7,FALSE)</f>
        <v>65895.151086555401</v>
      </c>
      <c r="W2993" s="1">
        <f>VLOOKUP($E2993,[1]AllProteinsNorm!$A$1:$Q$3226,9,FALSE)</f>
        <v>6773.9134525356403</v>
      </c>
      <c r="X2993" s="1">
        <f>VLOOKUP($E2993,[1]AllProteinsNorm!$A$1:$Q$3226,12,FALSE)</f>
        <v>70496.521487817605</v>
      </c>
      <c r="Y2993" s="29">
        <f>VLOOKUP($E2993,[1]AllProteinsNorm!$A$1:$Q$3226,14,FALSE)</f>
        <v>37179.195652009897</v>
      </c>
      <c r="Z2993" s="25">
        <f t="shared" si="346"/>
        <v>2.6682212457272172</v>
      </c>
      <c r="AA2993" s="1">
        <f t="shared" si="346"/>
        <v>0.11397897620034804</v>
      </c>
      <c r="AB2993" s="1">
        <f t="shared" si="346"/>
        <v>0.94163808074019972</v>
      </c>
      <c r="AC2993" s="1">
        <f t="shared" si="346"/>
        <v>1.0031645623495162</v>
      </c>
      <c r="AD2993" s="1">
        <f t="shared" si="346"/>
        <v>0.27299713498271877</v>
      </c>
      <c r="AE2993" s="1">
        <f t="shared" si="346"/>
        <v>0.9360568538875389</v>
      </c>
      <c r="AF2993" s="1">
        <f t="shared" si="346"/>
        <v>1.1803298538417626</v>
      </c>
      <c r="AG2993" s="1">
        <f t="shared" si="346"/>
        <v>0.8430457857355057</v>
      </c>
      <c r="AH2993" s="1">
        <f t="shared" si="346"/>
        <v>0.34093092169129219</v>
      </c>
      <c r="AI2993" s="1">
        <f t="shared" si="346"/>
        <v>1.172871381515576</v>
      </c>
      <c r="AJ2993" s="1">
        <f t="shared" si="346"/>
        <v>1.0162887109032752</v>
      </c>
      <c r="AK2993" s="1">
        <f t="shared" si="346"/>
        <v>1.119056900834944</v>
      </c>
      <c r="AL2993" s="1">
        <f t="shared" si="346"/>
        <v>0.11503721396376461</v>
      </c>
      <c r="AM2993" s="1">
        <f t="shared" si="346"/>
        <v>1.1971991497853485</v>
      </c>
      <c r="AN2993" s="29">
        <f t="shared" si="346"/>
        <v>0.63139145712290545</v>
      </c>
      <c r="AO2993" s="1">
        <f t="shared" si="342"/>
        <v>53321.859262335493</v>
      </c>
      <c r="AP2993" s="1">
        <f t="shared" si="343"/>
        <v>18053.705340375425</v>
      </c>
      <c r="AQ2993" s="29">
        <f t="shared" si="344"/>
        <v>23593.541068382798</v>
      </c>
    </row>
    <row r="2994" spans="1:43" x14ac:dyDescent="0.2">
      <c r="A2994" s="26"/>
      <c r="E2994" s="25" t="s">
        <v>5837</v>
      </c>
      <c r="F2994" s="26" t="s">
        <v>5838</v>
      </c>
      <c r="G2994" s="1">
        <v>0.22618864839501401</v>
      </c>
      <c r="H2994" s="1">
        <v>0.89006556679696203</v>
      </c>
      <c r="I2994" s="1">
        <f>VLOOKUP(F2994,'[1]SUSMB vs SHAM all proteins sum'!$B$2:$E$3214,2,FALSE)</f>
        <v>0.94537800564133301</v>
      </c>
      <c r="J2994" s="29">
        <f>VLOOKUP(F2994,'[1]SUSMB vs SHAM all proteins sum'!$B$2:$E$3214,3,FALSE)</f>
        <v>0.99364790177169005</v>
      </c>
      <c r="K2994" s="25">
        <f>VLOOKUP($E2994,[1]AllProteinsNorm!$A$1:$Q$3226,4,FALSE)</f>
        <v>168123.53867808499</v>
      </c>
      <c r="L2994" s="1">
        <f>VLOOKUP($E2994,[1]AllProteinsNorm!$A$1:$Q$3226,5,FALSE)</f>
        <v>228994.91038077499</v>
      </c>
      <c r="M2994" s="1">
        <f>VLOOKUP($E2994,[1]AllProteinsNorm!$A$1:$Q$3226,10,FALSE)</f>
        <v>197907.25107450099</v>
      </c>
      <c r="N2994" s="1">
        <f>VLOOKUP($E2994,[1]AllProteinsNorm!$A$1:$Q$3226,11,FALSE)</f>
        <v>234543.25782479299</v>
      </c>
      <c r="O2994" s="1">
        <f>VLOOKUP($E2994,[1]AllProteinsNorm!$A$1:$Q$3226,15,FALSE)</f>
        <v>208147.456541041</v>
      </c>
      <c r="P2994" s="1">
        <f>VLOOKUP($E2994,[1]AllProteinsNorm!$A$1:$Q$3226,6,FALSE)</f>
        <v>161664.60714367899</v>
      </c>
      <c r="Q2994" s="1">
        <f>VLOOKUP($E2994,[1]AllProteinsNorm!$A$1:$Q$3226,8,FALSE)</f>
        <v>189113.40406110001</v>
      </c>
      <c r="R2994" s="1">
        <f>VLOOKUP($E2994,[1]AllProteinsNorm!$A$1:$Q$3226,13,FALSE)</f>
        <v>201321.29034327701</v>
      </c>
      <c r="S2994" s="1">
        <f>VLOOKUP($E2994,[1]AllProteinsNorm!$A$1:$Q$3226,16,FALSE)</f>
        <v>218862.76772930799</v>
      </c>
      <c r="T2994" s="1">
        <f>VLOOKUP($E2994,[1]AllProteinsNorm!$A$1:$Q$3226,17,FALSE)</f>
        <v>154248.612394847</v>
      </c>
      <c r="U2994" s="1">
        <f>VLOOKUP($E2994,[1]AllProteinsNorm!$A$1:$Q$3226,3,FALSE)</f>
        <v>170363.81750401901</v>
      </c>
      <c r="V2994" s="1">
        <f>VLOOKUP($E2994,[1]AllProteinsNorm!$A$1:$Q$3226,7,FALSE)</f>
        <v>222942.32410804799</v>
      </c>
      <c r="W2994" s="1">
        <f>VLOOKUP($E2994,[1]AllProteinsNorm!$A$1:$Q$3226,9,FALSE)</f>
        <v>245812.53903211001</v>
      </c>
      <c r="X2994" s="1">
        <f>VLOOKUP($E2994,[1]AllProteinsNorm!$A$1:$Q$3226,12,FALSE)</f>
        <v>180898.93572283999</v>
      </c>
      <c r="Y2994" s="29">
        <f>VLOOKUP($E2994,[1]AllProteinsNorm!$A$1:$Q$3226,14,FALSE)</f>
        <v>213335.33179782401</v>
      </c>
      <c r="Z2994" s="25">
        <f t="shared" si="346"/>
        <v>0.81006494803892026</v>
      </c>
      <c r="AA2994" s="1">
        <f t="shared" si="346"/>
        <v>1.1033597772050692</v>
      </c>
      <c r="AB2994" s="1">
        <f t="shared" si="346"/>
        <v>0.95357097714413441</v>
      </c>
      <c r="AC2994" s="1">
        <f t="shared" si="346"/>
        <v>1.130093224640685</v>
      </c>
      <c r="AD2994" s="1">
        <f t="shared" si="346"/>
        <v>1.0029110729711912</v>
      </c>
      <c r="AE2994" s="1">
        <f t="shared" si="346"/>
        <v>0.77894405872773453</v>
      </c>
      <c r="AF2994" s="1">
        <f t="shared" si="346"/>
        <v>0.9111998298319619</v>
      </c>
      <c r="AG2994" s="1">
        <f t="shared" si="346"/>
        <v>0.97002074714427289</v>
      </c>
      <c r="AH2994" s="1">
        <f t="shared" si="346"/>
        <v>1.0545403574199597</v>
      </c>
      <c r="AI2994" s="1">
        <f t="shared" si="346"/>
        <v>0.7432117784765303</v>
      </c>
      <c r="AJ2994" s="1">
        <f t="shared" si="346"/>
        <v>0.82085922089917551</v>
      </c>
      <c r="AK2994" s="1">
        <f t="shared" si="346"/>
        <v>1.074196769912523</v>
      </c>
      <c r="AL2994" s="1">
        <f t="shared" si="346"/>
        <v>1.1843916873510181</v>
      </c>
      <c r="AM2994" s="1">
        <f t="shared" si="346"/>
        <v>0.87162028659892765</v>
      </c>
      <c r="AN2994" s="29">
        <f t="shared" si="346"/>
        <v>1.0279076673407941</v>
      </c>
      <c r="AO2994" s="1">
        <f t="shared" si="342"/>
        <v>23817.243069529108</v>
      </c>
      <c r="AP2994" s="1">
        <f t="shared" si="343"/>
        <v>24166.800250659042</v>
      </c>
      <c r="AQ2994" s="29">
        <f t="shared" si="344"/>
        <v>27653.716500330731</v>
      </c>
    </row>
    <row r="2995" spans="1:43" x14ac:dyDescent="0.2">
      <c r="A2995" s="26"/>
      <c r="E2995" s="25" t="s">
        <v>5839</v>
      </c>
      <c r="F2995" s="26" t="s">
        <v>5840</v>
      </c>
      <c r="G2995" s="43">
        <v>4.21625224542043E-2</v>
      </c>
      <c r="H2995" s="1">
        <v>1.27890360358767</v>
      </c>
      <c r="I2995" s="1">
        <f>VLOOKUP(F2995,'[1]SUSMB vs SHAM all proteins sum'!$B$2:$E$3214,2,FALSE)</f>
        <v>0.91399648904701003</v>
      </c>
      <c r="J2995" s="29">
        <f>VLOOKUP(F2995,'[1]SUSMB vs SHAM all proteins sum'!$B$2:$E$3214,3,FALSE)</f>
        <v>1.0120245354735</v>
      </c>
      <c r="K2995" s="25">
        <f>VLOOKUP($E2995,[1]AllProteinsNorm!$A$1:$Q$3226,4,FALSE)</f>
        <v>132533.31594503301</v>
      </c>
      <c r="L2995" s="1">
        <f>VLOOKUP($E2995,[1]AllProteinsNorm!$A$1:$Q$3226,5,FALSE)</f>
        <v>169384.56498907899</v>
      </c>
      <c r="M2995" s="1">
        <f>VLOOKUP($E2995,[1]AllProteinsNorm!$A$1:$Q$3226,10,FALSE)</f>
        <v>211845.55375042799</v>
      </c>
      <c r="N2995" s="1">
        <f>VLOOKUP($E2995,[1]AllProteinsNorm!$A$1:$Q$3226,11,FALSE)</f>
        <v>231808.15241873401</v>
      </c>
      <c r="O2995" s="1">
        <f>VLOOKUP($E2995,[1]AllProteinsNorm!$A$1:$Q$3226,15,FALSE)</f>
        <v>175202.165629953</v>
      </c>
      <c r="P2995" s="1">
        <f>VLOOKUP($E2995,[1]AllProteinsNorm!$A$1:$Q$3226,6,FALSE)</f>
        <v>249023.64892363601</v>
      </c>
      <c r="Q2995" s="1">
        <f>VLOOKUP($E2995,[1]AllProteinsNorm!$A$1:$Q$3226,8,FALSE)</f>
        <v>236464.51187837901</v>
      </c>
      <c r="R2995" s="1">
        <f>VLOOKUP($E2995,[1]AllProteinsNorm!$A$1:$Q$3226,13,FALSE)</f>
        <v>237014.77826767799</v>
      </c>
      <c r="S2995" s="1">
        <f>VLOOKUP($E2995,[1]AllProteinsNorm!$A$1:$Q$3226,16,FALSE)</f>
        <v>207054.60448313301</v>
      </c>
      <c r="T2995" s="1">
        <f>VLOOKUP($E2995,[1]AllProteinsNorm!$A$1:$Q$3226,17,FALSE)</f>
        <v>228669.68762389399</v>
      </c>
      <c r="U2995" s="1">
        <f>VLOOKUP($E2995,[1]AllProteinsNorm!$A$1:$Q$3226,3,FALSE)</f>
        <v>215165.921380143</v>
      </c>
      <c r="V2995" s="1">
        <f>VLOOKUP($E2995,[1]AllProteinsNorm!$A$1:$Q$3226,7,FALSE)</f>
        <v>183897.810296282</v>
      </c>
      <c r="W2995" s="1">
        <f>VLOOKUP($E2995,[1]AllProteinsNorm!$A$1:$Q$3226,9,FALSE)</f>
        <v>170673.974026971</v>
      </c>
      <c r="X2995" s="1">
        <f>VLOOKUP($E2995,[1]AllProteinsNorm!$A$1:$Q$3226,12,FALSE)</f>
        <v>165324.017450174</v>
      </c>
      <c r="Y2995" s="29">
        <f>VLOOKUP($E2995,[1]AllProteinsNorm!$A$1:$Q$3226,14,FALSE)</f>
        <v>183648.90260704301</v>
      </c>
      <c r="Z2995" s="25">
        <f t="shared" si="346"/>
        <v>0.71968448031680299</v>
      </c>
      <c r="AA2995" s="1">
        <f t="shared" si="346"/>
        <v>0.91979470790885065</v>
      </c>
      <c r="AB2995" s="1">
        <f t="shared" si="346"/>
        <v>1.1503670316491164</v>
      </c>
      <c r="AC2995" s="1">
        <f t="shared" si="346"/>
        <v>1.2587682464374885</v>
      </c>
      <c r="AD2995" s="1">
        <f t="shared" si="346"/>
        <v>0.95138553368774059</v>
      </c>
      <c r="AE2995" s="1">
        <f t="shared" si="346"/>
        <v>1.3522521041919016</v>
      </c>
      <c r="AF2995" s="1">
        <f t="shared" si="346"/>
        <v>1.2840532822338666</v>
      </c>
      <c r="AG2995" s="1">
        <f t="shared" si="346"/>
        <v>1.2870413473674869</v>
      </c>
      <c r="AH2995" s="1">
        <f t="shared" si="346"/>
        <v>1.1243511441790754</v>
      </c>
      <c r="AI2995" s="1">
        <f t="shared" si="346"/>
        <v>1.2417257059354174</v>
      </c>
      <c r="AJ2995" s="1">
        <f t="shared" si="346"/>
        <v>1.168397343763568</v>
      </c>
      <c r="AK2995" s="1">
        <f t="shared" si="346"/>
        <v>0.99860475904313772</v>
      </c>
      <c r="AL2995" s="1">
        <f t="shared" si="346"/>
        <v>0.92679647698656664</v>
      </c>
      <c r="AM2995" s="1">
        <f t="shared" si="346"/>
        <v>0.89774505930162407</v>
      </c>
      <c r="AN2995" s="29">
        <f t="shared" si="346"/>
        <v>0.9972531366250349</v>
      </c>
      <c r="AO2995" s="1">
        <f t="shared" si="342"/>
        <v>34643.056910375031</v>
      </c>
      <c r="AP2995" s="1">
        <f t="shared" si="343"/>
        <v>13911.28812307897</v>
      </c>
      <c r="AQ2995" s="29">
        <f t="shared" si="344"/>
        <v>17306.017235849224</v>
      </c>
    </row>
    <row r="2996" spans="1:43" x14ac:dyDescent="0.2">
      <c r="A2996" s="26"/>
      <c r="E2996" s="25" t="s">
        <v>5841</v>
      </c>
      <c r="F2996" s="26" t="s">
        <v>5842</v>
      </c>
      <c r="G2996" s="1">
        <v>0.48841522728199299</v>
      </c>
      <c r="H2996" s="1">
        <v>0.68879513654429303</v>
      </c>
      <c r="I2996" s="1">
        <f>VLOOKUP(F2996,'[1]SUSMB vs SHAM all proteins sum'!$B$2:$E$3214,2,FALSE)</f>
        <v>0.78040665490265104</v>
      </c>
      <c r="J2996" s="29">
        <f>VLOOKUP(F2996,'[1]SUSMB vs SHAM all proteins sum'!$B$2:$E$3214,3,FALSE)</f>
        <v>0.88621117417961304</v>
      </c>
      <c r="K2996" s="25">
        <f>VLOOKUP($E2996,[1]AllProteinsNorm!$A$1:$Q$3226,4,FALSE)</f>
        <v>66988.0261925831</v>
      </c>
      <c r="L2996" s="1">
        <f>VLOOKUP($E2996,[1]AllProteinsNorm!$A$1:$Q$3226,5,FALSE)</f>
        <v>50791.805102611899</v>
      </c>
      <c r="M2996" s="1">
        <f>VLOOKUP($E2996,[1]AllProteinsNorm!$A$1:$Q$3226,10,FALSE)</f>
        <v>21390.6898942917</v>
      </c>
      <c r="N2996" s="1">
        <f>VLOOKUP($E2996,[1]AllProteinsNorm!$A$1:$Q$3226,11,FALSE)</f>
        <v>58418.802610369203</v>
      </c>
      <c r="O2996" s="1">
        <f>VLOOKUP($E2996,[1]AllProteinsNorm!$A$1:$Q$3226,15,FALSE)</f>
        <v>67496.308302415404</v>
      </c>
      <c r="P2996" s="1">
        <f>VLOOKUP($E2996,[1]AllProteinsNorm!$A$1:$Q$3226,6,FALSE)</f>
        <v>12550.5876533685</v>
      </c>
      <c r="Q2996" s="1">
        <f>VLOOKUP($E2996,[1]AllProteinsNorm!$A$1:$Q$3226,8,FALSE)</f>
        <v>9631.6289140378703</v>
      </c>
      <c r="R2996" s="1">
        <f>VLOOKUP($E2996,[1]AllProteinsNorm!$A$1:$Q$3226,13,FALSE)</f>
        <v>64039.299816960898</v>
      </c>
      <c r="S2996" s="1">
        <f>VLOOKUP($E2996,[1]AllProteinsNorm!$A$1:$Q$3226,16,FALSE)</f>
        <v>62029.568248688804</v>
      </c>
      <c r="T2996" s="1">
        <f>VLOOKUP($E2996,[1]AllProteinsNorm!$A$1:$Q$3226,17,FALSE)</f>
        <v>92659.406794370603</v>
      </c>
      <c r="U2996" s="1">
        <f>VLOOKUP($E2996,[1]AllProteinsNorm!$A$1:$Q$3226,3,FALSE)</f>
        <v>55356.824489107603</v>
      </c>
      <c r="V2996" s="1">
        <f>VLOOKUP($E2996,[1]AllProteinsNorm!$A$1:$Q$3226,7,FALSE)</f>
        <v>56906.287948629397</v>
      </c>
      <c r="W2996" s="1">
        <f>VLOOKUP($E2996,[1]AllProteinsNorm!$A$1:$Q$3226,9,FALSE)</f>
        <v>68374.084940429006</v>
      </c>
      <c r="X2996" s="1">
        <f>VLOOKUP($E2996,[1]AllProteinsNorm!$A$1:$Q$3226,12,FALSE)</f>
        <v>10450.865075248499</v>
      </c>
      <c r="Y2996" s="29">
        <f>VLOOKUP($E2996,[1]AllProteinsNorm!$A$1:$Q$3226,14,FALSE)</f>
        <v>69688.193417996998</v>
      </c>
      <c r="Z2996" s="25">
        <f t="shared" si="346"/>
        <v>1.2635167296947047</v>
      </c>
      <c r="AA2996" s="1">
        <f t="shared" si="346"/>
        <v>0.95802636868331248</v>
      </c>
      <c r="AB2996" s="1">
        <f t="shared" si="346"/>
        <v>0.40346754602752422</v>
      </c>
      <c r="AC2996" s="1">
        <f t="shared" si="346"/>
        <v>1.1018854953977844</v>
      </c>
      <c r="AD2996" s="1">
        <f t="shared" si="346"/>
        <v>1.2731038601966742</v>
      </c>
      <c r="AE2996" s="1">
        <f t="shared" si="346"/>
        <v>0.23672704465035704</v>
      </c>
      <c r="AF2996" s="1">
        <f t="shared" si="346"/>
        <v>0.18167014254325828</v>
      </c>
      <c r="AG2996" s="1">
        <f t="shared" si="346"/>
        <v>1.2078983555067637</v>
      </c>
      <c r="AH2996" s="1">
        <f t="shared" si="346"/>
        <v>1.1699911412919863</v>
      </c>
      <c r="AI2996" s="1">
        <f t="shared" si="346"/>
        <v>1.7477259340600957</v>
      </c>
      <c r="AJ2996" s="1">
        <f t="shared" si="346"/>
        <v>1.0441309860911412</v>
      </c>
      <c r="AK2996" s="1">
        <f t="shared" si="346"/>
        <v>1.0733567017067653</v>
      </c>
      <c r="AL2996" s="1">
        <f t="shared" si="346"/>
        <v>1.2896603334964973</v>
      </c>
      <c r="AM2996" s="1">
        <f t="shared" si="346"/>
        <v>0.19712243534980622</v>
      </c>
      <c r="AN2996" s="29">
        <f t="shared" si="346"/>
        <v>1.3144468235666382</v>
      </c>
      <c r="AO2996" s="1">
        <f t="shared" si="342"/>
        <v>16965.815019535668</v>
      </c>
      <c r="AP2996" s="1">
        <f t="shared" si="343"/>
        <v>32178.183527575868</v>
      </c>
      <c r="AQ2996" s="29">
        <f t="shared" si="344"/>
        <v>21645.01270257893</v>
      </c>
    </row>
    <row r="2997" spans="1:43" x14ac:dyDescent="0.2">
      <c r="A2997" s="26"/>
      <c r="E2997" s="25" t="s">
        <v>5843</v>
      </c>
      <c r="F2997" s="26" t="s">
        <v>5844</v>
      </c>
      <c r="G2997" s="1">
        <v>0.35727633816509202</v>
      </c>
      <c r="H2997" s="1">
        <v>1.1928397186264601</v>
      </c>
      <c r="I2997" s="1">
        <f>VLOOKUP(F2997,'[1]SUSMB vs SHAM all proteins sum'!$B$2:$E$3214,2,FALSE)</f>
        <v>0.43930931370628301</v>
      </c>
      <c r="J2997" s="29">
        <f>VLOOKUP(F2997,'[1]SUSMB vs SHAM all proteins sum'!$B$2:$E$3214,3,FALSE)</f>
        <v>1.1834153237940901</v>
      </c>
      <c r="K2997" s="25">
        <f>VLOOKUP($E2997,[1]AllProteinsNorm!$A$1:$Q$3226,4,FALSE)</f>
        <v>316654.67476229602</v>
      </c>
      <c r="L2997" s="1">
        <f>VLOOKUP($E2997,[1]AllProteinsNorm!$A$1:$Q$3226,5,FALSE)</f>
        <v>350088.12291128602</v>
      </c>
      <c r="M2997" s="1">
        <f>VLOOKUP($E2997,[1]AllProteinsNorm!$A$1:$Q$3226,10,FALSE)</f>
        <v>239775.809721053</v>
      </c>
      <c r="N2997" s="1">
        <f>VLOOKUP($E2997,[1]AllProteinsNorm!$A$1:$Q$3226,11,FALSE)</f>
        <v>304271.19460346602</v>
      </c>
      <c r="O2997" s="1">
        <f>VLOOKUP($E2997,[1]AllProteinsNorm!$A$1:$Q$3226,15,FALSE)</f>
        <v>143455.86753026801</v>
      </c>
      <c r="P2997" s="1">
        <f>VLOOKUP($E2997,[1]AllProteinsNorm!$A$1:$Q$3226,6,FALSE)</f>
        <v>300599.45846595999</v>
      </c>
      <c r="Q2997" s="1">
        <f>VLOOKUP($E2997,[1]AllProteinsNorm!$A$1:$Q$3226,8,FALSE)</f>
        <v>415665.21553106903</v>
      </c>
      <c r="R2997" s="1">
        <f>VLOOKUP($E2997,[1]AllProteinsNorm!$A$1:$Q$3226,13,FALSE)</f>
        <v>310193.89921544603</v>
      </c>
      <c r="S2997" s="1">
        <f>VLOOKUP($E2997,[1]AllProteinsNorm!$A$1:$Q$3226,16,FALSE)</f>
        <v>290740.85855648603</v>
      </c>
      <c r="T2997" s="1">
        <f>VLOOKUP($E2997,[1]AllProteinsNorm!$A$1:$Q$3226,17,FALSE)</f>
        <v>248649.19876133601</v>
      </c>
      <c r="U2997" s="1">
        <f>VLOOKUP($E2997,[1]AllProteinsNorm!$A$1:$Q$3226,3,FALSE)</f>
        <v>365770.53717112797</v>
      </c>
      <c r="V2997" s="1">
        <f>VLOOKUP($E2997,[1]AllProteinsNorm!$A$1:$Q$3226,7,FALSE)</f>
        <v>210322.69909436299</v>
      </c>
      <c r="W2997" s="1">
        <f>VLOOKUP($E2997,[1]AllProteinsNorm!$A$1:$Q$3226,9,FALSE)</f>
        <v>405465.02552090702</v>
      </c>
      <c r="X2997" s="1">
        <f>VLOOKUP($E2997,[1]AllProteinsNorm!$A$1:$Q$3226,12,FALSE)</f>
        <v>237837.823696056</v>
      </c>
      <c r="Y2997" s="29">
        <f>VLOOKUP($E2997,[1]AllProteinsNorm!$A$1:$Q$3226,14,FALSE)</f>
        <v>362998.27236416301</v>
      </c>
      <c r="Z2997" s="25">
        <f t="shared" si="346"/>
        <v>1.1691182843973003</v>
      </c>
      <c r="AA2997" s="1">
        <f t="shared" si="346"/>
        <v>1.2925576606540232</v>
      </c>
      <c r="AB2997" s="1">
        <f t="shared" si="346"/>
        <v>0.88527441924387895</v>
      </c>
      <c r="AC2997" s="1">
        <f t="shared" si="346"/>
        <v>1.1233973327359128</v>
      </c>
      <c r="AD2997" s="1">
        <f t="shared" si="346"/>
        <v>0.52965230296888488</v>
      </c>
      <c r="AE2997" s="1">
        <f t="shared" si="346"/>
        <v>1.1098409440387837</v>
      </c>
      <c r="AF2997" s="1">
        <f t="shared" si="346"/>
        <v>1.5346743389470427</v>
      </c>
      <c r="AG2997" s="1">
        <f t="shared" si="346"/>
        <v>1.145264504790606</v>
      </c>
      <c r="AH2997" s="1">
        <f t="shared" si="346"/>
        <v>1.0734420832881073</v>
      </c>
      <c r="AI2997" s="1">
        <f t="shared" si="346"/>
        <v>0.91803579053692241</v>
      </c>
      <c r="AJ2997" s="1">
        <f t="shared" si="346"/>
        <v>1.350458581486591</v>
      </c>
      <c r="AK2997" s="1">
        <f t="shared" si="346"/>
        <v>0.77653081647885269</v>
      </c>
      <c r="AL2997" s="1">
        <f t="shared" si="346"/>
        <v>1.4970142960180728</v>
      </c>
      <c r="AM2997" s="1">
        <f t="shared" si="346"/>
        <v>0.87811919597603605</v>
      </c>
      <c r="AN2997" s="29">
        <f t="shared" si="346"/>
        <v>1.3402231239571958</v>
      </c>
      <c r="AO2997" s="1">
        <f t="shared" si="342"/>
        <v>73059.694615791712</v>
      </c>
      <c r="AP2997" s="1">
        <f t="shared" si="343"/>
        <v>55386.180722444456</v>
      </c>
      <c r="AQ2997" s="29">
        <f t="shared" si="344"/>
        <v>77415.509955492787</v>
      </c>
    </row>
    <row r="2998" spans="1:43" x14ac:dyDescent="0.2">
      <c r="A2998" s="26"/>
      <c r="E2998" s="25" t="s">
        <v>5845</v>
      </c>
      <c r="F2998" s="26" t="s">
        <v>5846</v>
      </c>
      <c r="G2998" s="1">
        <v>0.63513622437013095</v>
      </c>
      <c r="H2998" s="1">
        <v>1.0456986675082001</v>
      </c>
      <c r="I2998" s="1">
        <f>VLOOKUP(F2998,'[1]SUSMB vs SHAM all proteins sum'!$B$2:$E$3214,2,FALSE)</f>
        <v>0.23788076056049001</v>
      </c>
      <c r="J2998" s="29">
        <f>VLOOKUP(F2998,'[1]SUSMB vs SHAM all proteins sum'!$B$2:$E$3214,3,FALSE)</f>
        <v>0.89521806490018896</v>
      </c>
      <c r="K2998" s="25">
        <f>VLOOKUP($E2998,[1]AllProteinsNorm!$A$1:$Q$3226,4,FALSE)</f>
        <v>843392.17142552906</v>
      </c>
      <c r="L2998" s="1">
        <f>VLOOKUP($E2998,[1]AllProteinsNorm!$A$1:$Q$3226,5,FALSE)</f>
        <v>747399.27751559403</v>
      </c>
      <c r="M2998" s="1">
        <f>VLOOKUP($E2998,[1]AllProteinsNorm!$A$1:$Q$3226,10,FALSE)</f>
        <v>992993.77263077104</v>
      </c>
      <c r="N2998" s="1">
        <f>VLOOKUP($E2998,[1]AllProteinsNorm!$A$1:$Q$3226,11,FALSE)</f>
        <v>811093.72535303305</v>
      </c>
      <c r="O2998" s="1">
        <f>VLOOKUP($E2998,[1]AllProteinsNorm!$A$1:$Q$3226,15,FALSE)</f>
        <v>948042.821733205</v>
      </c>
      <c r="P2998" s="1">
        <f>VLOOKUP($E2998,[1]AllProteinsNorm!$A$1:$Q$3226,6,FALSE)</f>
        <v>1149985.4675358499</v>
      </c>
      <c r="Q2998" s="1">
        <f>VLOOKUP($E2998,[1]AllProteinsNorm!$A$1:$Q$3226,8,FALSE)</f>
        <v>973141.22739322798</v>
      </c>
      <c r="R2998" s="1">
        <f>VLOOKUP($E2998,[1]AllProteinsNorm!$A$1:$Q$3226,13,FALSE)</f>
        <v>790795.250376262</v>
      </c>
      <c r="S2998" s="1">
        <f>VLOOKUP($E2998,[1]AllProteinsNorm!$A$1:$Q$3226,16,FALSE)</f>
        <v>892415.655685134</v>
      </c>
      <c r="T2998" s="1">
        <f>VLOOKUP($E2998,[1]AllProteinsNorm!$A$1:$Q$3226,17,FALSE)</f>
        <v>762010.71152051096</v>
      </c>
      <c r="U2998" s="1">
        <f>VLOOKUP($E2998,[1]AllProteinsNorm!$A$1:$Q$3226,3,FALSE)</f>
        <v>589338.05846507801</v>
      </c>
      <c r="V2998" s="1">
        <f>VLOOKUP($E2998,[1]AllProteinsNorm!$A$1:$Q$3226,7,FALSE)</f>
        <v>784375.19207995897</v>
      </c>
      <c r="W2998" s="1">
        <f>VLOOKUP($E2998,[1]AllProteinsNorm!$A$1:$Q$3226,9,FALSE)</f>
        <v>824006.92929856898</v>
      </c>
      <c r="X2998" s="1">
        <f>VLOOKUP($E2998,[1]AllProteinsNorm!$A$1:$Q$3226,12,FALSE)</f>
        <v>855163.19052107201</v>
      </c>
      <c r="Y2998" s="29">
        <f>VLOOKUP($E2998,[1]AllProteinsNorm!$A$1:$Q$3226,14,FALSE)</f>
        <v>849578.95644738199</v>
      </c>
      <c r="Z2998" s="25">
        <f t="shared" ref="Z2998:AN3014" si="347">K2998/AVERAGE($K2998:$O2998)</f>
        <v>0.97099627434242131</v>
      </c>
      <c r="AA2998" s="1">
        <f t="shared" si="347"/>
        <v>0.8604797844960077</v>
      </c>
      <c r="AB2998" s="1">
        <f t="shared" si="347"/>
        <v>1.1432323969049809</v>
      </c>
      <c r="AC2998" s="1">
        <f t="shared" si="347"/>
        <v>0.93381111675382922</v>
      </c>
      <c r="AD2998" s="1">
        <f t="shared" si="347"/>
        <v>1.091480427502761</v>
      </c>
      <c r="AE2998" s="1">
        <f t="shared" si="347"/>
        <v>1.3239767244197567</v>
      </c>
      <c r="AF2998" s="1">
        <f t="shared" si="347"/>
        <v>1.12037618823365</v>
      </c>
      <c r="AG2998" s="1">
        <f t="shared" si="347"/>
        <v>0.91044150977257932</v>
      </c>
      <c r="AH2998" s="1">
        <f t="shared" si="347"/>
        <v>1.0274369459352142</v>
      </c>
      <c r="AI2998" s="1">
        <f t="shared" si="347"/>
        <v>0.87730190884368109</v>
      </c>
      <c r="AJ2998" s="1">
        <f t="shared" si="347"/>
        <v>0.67850411526889032</v>
      </c>
      <c r="AK2998" s="1">
        <f t="shared" si="347"/>
        <v>0.90305010527775842</v>
      </c>
      <c r="AL2998" s="1">
        <f t="shared" si="347"/>
        <v>0.94867807111474767</v>
      </c>
      <c r="AM2998" s="1">
        <f t="shared" si="347"/>
        <v>0.98454823281942139</v>
      </c>
      <c r="AN2998" s="29">
        <f t="shared" si="347"/>
        <v>0.97811911162963838</v>
      </c>
      <c r="AO2998" s="1">
        <f t="shared" si="342"/>
        <v>89907.722411564842</v>
      </c>
      <c r="AP2998" s="1">
        <f t="shared" si="343"/>
        <v>139951.64744527338</v>
      </c>
      <c r="AQ2998" s="29">
        <f t="shared" si="344"/>
        <v>98789.930520108232</v>
      </c>
    </row>
    <row r="2999" spans="1:43" x14ac:dyDescent="0.2">
      <c r="A2999" s="26"/>
      <c r="E2999" s="25" t="s">
        <v>5847</v>
      </c>
      <c r="F2999" s="26" t="s">
        <v>5848</v>
      </c>
      <c r="G2999" s="1">
        <v>0.74232330403635505</v>
      </c>
      <c r="H2999" s="1">
        <v>0.93574145021714805</v>
      </c>
      <c r="I2999" s="1">
        <f>VLOOKUP(F2999,'[1]SUSMB vs SHAM all proteins sum'!$B$2:$E$3214,2,FALSE)</f>
        <v>0.36508591220523401</v>
      </c>
      <c r="J2999" s="29">
        <f>VLOOKUP(F2999,'[1]SUSMB vs SHAM all proteins sum'!$B$2:$E$3214,3,FALSE)</f>
        <v>1.16436918658929</v>
      </c>
      <c r="K2999" s="25">
        <f>VLOOKUP($E2999,[1]AllProteinsNorm!$A$1:$Q$3226,4,FALSE)</f>
        <v>247239.97023545101</v>
      </c>
      <c r="L2999" s="1">
        <f>VLOOKUP($E2999,[1]AllProteinsNorm!$A$1:$Q$3226,5,FALSE)</f>
        <v>337259.38491616101</v>
      </c>
      <c r="M2999" s="1">
        <f>VLOOKUP($E2999,[1]AllProteinsNorm!$A$1:$Q$3226,10,FALSE)</f>
        <v>221928.461072779</v>
      </c>
      <c r="N2999" s="1">
        <f>VLOOKUP($E2999,[1]AllProteinsNorm!$A$1:$Q$3226,11,FALSE)</f>
        <v>418477.33805138298</v>
      </c>
      <c r="O2999" s="1">
        <f>VLOOKUP($E2999,[1]AllProteinsNorm!$A$1:$Q$3226,15,FALSE)</f>
        <v>434501.270607215</v>
      </c>
      <c r="P2999" s="1">
        <f>VLOOKUP($E2999,[1]AllProteinsNorm!$A$1:$Q$3226,6,FALSE)</f>
        <v>214474.01055161899</v>
      </c>
      <c r="Q2999" s="1">
        <f>VLOOKUP($E2999,[1]AllProteinsNorm!$A$1:$Q$3226,8,FALSE)</f>
        <v>440156.64093268802</v>
      </c>
      <c r="R2999" s="1">
        <f>VLOOKUP($E2999,[1]AllProteinsNorm!$A$1:$Q$3226,13,FALSE)</f>
        <v>219219.72695834399</v>
      </c>
      <c r="S2999" s="1">
        <f>VLOOKUP($E2999,[1]AllProteinsNorm!$A$1:$Q$3226,16,FALSE)</f>
        <v>349223.09358228999</v>
      </c>
      <c r="T2999" s="1">
        <f>VLOOKUP($E2999,[1]AllProteinsNorm!$A$1:$Q$3226,17,FALSE)</f>
        <v>334020.82337781898</v>
      </c>
      <c r="U2999" s="1">
        <f>VLOOKUP($E2999,[1]AllProteinsNorm!$A$1:$Q$3226,3,FALSE)</f>
        <v>446876.197400462</v>
      </c>
      <c r="V2999" s="1">
        <f>VLOOKUP($E2999,[1]AllProteinsNorm!$A$1:$Q$3226,7,FALSE)</f>
        <v>374756.67041382502</v>
      </c>
      <c r="W2999" s="1">
        <f>VLOOKUP($E2999,[1]AllProteinsNorm!$A$1:$Q$3226,9,FALSE)</f>
        <v>274728.40647338098</v>
      </c>
      <c r="X2999" s="1">
        <f>VLOOKUP($E2999,[1]AllProteinsNorm!$A$1:$Q$3226,12,FALSE)</f>
        <v>401876.47770855098</v>
      </c>
      <c r="Y2999" s="29">
        <f>VLOOKUP($E2999,[1]AllProteinsNorm!$A$1:$Q$3226,14,FALSE)</f>
        <v>389474.91740900301</v>
      </c>
      <c r="Z2999" s="25">
        <f t="shared" si="347"/>
        <v>0.74496508669624095</v>
      </c>
      <c r="AA2999" s="1">
        <f t="shared" si="347"/>
        <v>1.0162048906733094</v>
      </c>
      <c r="AB2999" s="1">
        <f t="shared" si="347"/>
        <v>0.66869833015268709</v>
      </c>
      <c r="AC2999" s="1">
        <f t="shared" si="347"/>
        <v>1.2609247854421541</v>
      </c>
      <c r="AD2999" s="1">
        <f t="shared" si="347"/>
        <v>1.3092069070356087</v>
      </c>
      <c r="AE2999" s="1">
        <f t="shared" si="347"/>
        <v>0.64623713436189201</v>
      </c>
      <c r="AF2999" s="1">
        <f t="shared" si="347"/>
        <v>1.3262472482102303</v>
      </c>
      <c r="AG2999" s="1">
        <f t="shared" si="347"/>
        <v>0.66053657401562138</v>
      </c>
      <c r="AH2999" s="1">
        <f t="shared" si="347"/>
        <v>1.0522530476731011</v>
      </c>
      <c r="AI2999" s="1">
        <f t="shared" si="347"/>
        <v>1.0064466979551803</v>
      </c>
      <c r="AJ2999" s="1">
        <f t="shared" si="347"/>
        <v>1.3464941159064543</v>
      </c>
      <c r="AK2999" s="1">
        <f t="shared" si="347"/>
        <v>1.1291889219973659</v>
      </c>
      <c r="AL2999" s="1">
        <f t="shared" si="347"/>
        <v>0.8277911979663245</v>
      </c>
      <c r="AM2999" s="1">
        <f t="shared" si="347"/>
        <v>1.210904307957253</v>
      </c>
      <c r="AN2999" s="29">
        <f t="shared" si="347"/>
        <v>1.1735368489864273</v>
      </c>
      <c r="AO2999" s="1">
        <f t="shared" si="342"/>
        <v>86385.690323633142</v>
      </c>
      <c r="AP2999" s="1">
        <f t="shared" si="343"/>
        <v>85337.458402452627</v>
      </c>
      <c r="AQ2999" s="29">
        <f t="shared" si="344"/>
        <v>56780.604656413183</v>
      </c>
    </row>
    <row r="3000" spans="1:43" x14ac:dyDescent="0.2">
      <c r="A3000" s="26"/>
      <c r="E3000" s="25" t="s">
        <v>5849</v>
      </c>
      <c r="F3000" s="26" t="s">
        <v>5850</v>
      </c>
      <c r="G3000" s="1">
        <v>0.95235030537891996</v>
      </c>
      <c r="H3000" s="1">
        <v>0.99057860389165098</v>
      </c>
      <c r="I3000" s="1">
        <f>VLOOKUP(F3000,'[1]SUSMB vs SHAM all proteins sum'!$B$2:$E$3214,2,FALSE)</f>
        <v>0.75218351718377396</v>
      </c>
      <c r="J3000" s="29">
        <f>VLOOKUP(F3000,'[1]SUSMB vs SHAM all proteins sum'!$B$2:$E$3214,3,FALSE)</f>
        <v>1.05702205110215</v>
      </c>
      <c r="K3000" s="25">
        <f>VLOOKUP($E3000,[1]AllProteinsNorm!$A$1:$Q$3226,4,FALSE)</f>
        <v>134958.376944235</v>
      </c>
      <c r="L3000" s="1">
        <f>VLOOKUP($E3000,[1]AllProteinsNorm!$A$1:$Q$3226,5,FALSE)</f>
        <v>149820.49806143099</v>
      </c>
      <c r="M3000" s="1">
        <f>VLOOKUP($E3000,[1]AllProteinsNorm!$A$1:$Q$3226,10,FALSE)</f>
        <v>169742.09573345899</v>
      </c>
      <c r="N3000" s="1">
        <f>VLOOKUP($E3000,[1]AllProteinsNorm!$A$1:$Q$3226,11,FALSE)</f>
        <v>110744.747975486</v>
      </c>
      <c r="O3000" s="1">
        <f>VLOOKUP($E3000,[1]AllProteinsNorm!$A$1:$Q$3226,15,FALSE)</f>
        <v>85671.929224493098</v>
      </c>
      <c r="P3000" s="1">
        <f>VLOOKUP($E3000,[1]AllProteinsNorm!$A$1:$Q$3226,6,FALSE)</f>
        <v>114587.47116082501</v>
      </c>
      <c r="Q3000" s="1">
        <f>VLOOKUP($E3000,[1]AllProteinsNorm!$A$1:$Q$3226,8,FALSE)</f>
        <v>92817.682873450307</v>
      </c>
      <c r="R3000" s="1">
        <f>VLOOKUP($E3000,[1]AllProteinsNorm!$A$1:$Q$3226,13,FALSE)</f>
        <v>123515.818075394</v>
      </c>
      <c r="S3000" s="1">
        <f>VLOOKUP($E3000,[1]AllProteinsNorm!$A$1:$Q$3226,16,FALSE)</f>
        <v>156438.335126258</v>
      </c>
      <c r="T3000" s="1">
        <f>VLOOKUP($E3000,[1]AllProteinsNorm!$A$1:$Q$3226,17,FALSE)</f>
        <v>151123.99397636601</v>
      </c>
      <c r="U3000" s="1">
        <f>VLOOKUP($E3000,[1]AllProteinsNorm!$A$1:$Q$3226,3,FALSE)</f>
        <v>121401.54338459</v>
      </c>
      <c r="V3000" s="1">
        <f>VLOOKUP($E3000,[1]AllProteinsNorm!$A$1:$Q$3226,7,FALSE)</f>
        <v>133786.827181342</v>
      </c>
      <c r="W3000" s="1">
        <f>VLOOKUP($E3000,[1]AllProteinsNorm!$A$1:$Q$3226,9,FALSE)</f>
        <v>169619.99573732101</v>
      </c>
      <c r="X3000" s="1">
        <f>VLOOKUP($E3000,[1]AllProteinsNorm!$A$1:$Q$3226,12,FALSE)</f>
        <v>90200.172108963103</v>
      </c>
      <c r="Y3000" s="29">
        <f>VLOOKUP($E3000,[1]AllProteinsNorm!$A$1:$Q$3226,14,FALSE)</f>
        <v>172910.190683555</v>
      </c>
      <c r="Z3000" s="25">
        <f t="shared" si="347"/>
        <v>1.0366459627240709</v>
      </c>
      <c r="AA3000" s="1">
        <f t="shared" si="347"/>
        <v>1.1508052924559593</v>
      </c>
      <c r="AB3000" s="1">
        <f t="shared" si="347"/>
        <v>1.3038276113762168</v>
      </c>
      <c r="AC3000" s="1">
        <f t="shared" si="347"/>
        <v>0.85065557604563591</v>
      </c>
      <c r="AD3000" s="1">
        <f t="shared" si="347"/>
        <v>0.65806555739811656</v>
      </c>
      <c r="AE3000" s="1">
        <f t="shared" si="347"/>
        <v>0.88017240609460634</v>
      </c>
      <c r="AF3000" s="1">
        <f t="shared" si="347"/>
        <v>0.71295371505485183</v>
      </c>
      <c r="AG3000" s="1">
        <f t="shared" si="347"/>
        <v>0.94875306772046641</v>
      </c>
      <c r="AH3000" s="1">
        <f t="shared" si="347"/>
        <v>1.2016384028604608</v>
      </c>
      <c r="AI3000" s="1">
        <f t="shared" si="347"/>
        <v>1.1608177407992217</v>
      </c>
      <c r="AJ3000" s="1">
        <f t="shared" si="347"/>
        <v>0.932512843349531</v>
      </c>
      <c r="AK3000" s="1">
        <f t="shared" si="347"/>
        <v>1.0276470227595278</v>
      </c>
      <c r="AL3000" s="1">
        <f t="shared" si="347"/>
        <v>1.3028897335585445</v>
      </c>
      <c r="AM3000" s="1">
        <f t="shared" si="347"/>
        <v>0.6928480200410948</v>
      </c>
      <c r="AN3000" s="29">
        <f t="shared" si="347"/>
        <v>1.3281624686403983</v>
      </c>
      <c r="AO3000" s="1">
        <f t="shared" si="342"/>
        <v>29436.163374618249</v>
      </c>
      <c r="AP3000" s="1">
        <f t="shared" si="343"/>
        <v>23583.032811399022</v>
      </c>
      <c r="AQ3000" s="29">
        <f t="shared" si="344"/>
        <v>30970.18676050011</v>
      </c>
    </row>
    <row r="3001" spans="1:43" x14ac:dyDescent="0.2">
      <c r="A3001" s="26"/>
      <c r="E3001" s="25" t="s">
        <v>5851</v>
      </c>
      <c r="F3001" s="26" t="s">
        <v>5852</v>
      </c>
      <c r="G3001" s="1">
        <v>0.69256017041211204</v>
      </c>
      <c r="H3001" s="1">
        <v>1.2600134447144999</v>
      </c>
      <c r="I3001" s="1">
        <f>VLOOKUP(F3001,'[1]SUSMB vs SHAM all proteins sum'!$B$2:$E$3214,2,FALSE)</f>
        <v>0.35276928973066202</v>
      </c>
      <c r="J3001" s="29">
        <f>VLOOKUP(F3001,'[1]SUSMB vs SHAM all proteins sum'!$B$2:$E$3214,3,FALSE)</f>
        <v>1.55456641946439</v>
      </c>
      <c r="K3001" s="25">
        <f>VLOOKUP($E3001,[1]AllProteinsNorm!$A$1:$Q$3226,4,FALSE)</f>
        <v>15386.584273550599</v>
      </c>
      <c r="L3001" s="1">
        <f>VLOOKUP($E3001,[1]AllProteinsNorm!$A$1:$Q$3226,5,FALSE)</f>
        <v>52985.1338855063</v>
      </c>
      <c r="M3001" s="1">
        <f>VLOOKUP($E3001,[1]AllProteinsNorm!$A$1:$Q$3226,10,FALSE)</f>
        <v>20807.014084687999</v>
      </c>
      <c r="N3001" s="1">
        <f>VLOOKUP($E3001,[1]AllProteinsNorm!$A$1:$Q$3226,11,FALSE)</f>
        <v>100450.93563336199</v>
      </c>
      <c r="O3001" s="1">
        <f>VLOOKUP($E3001,[1]AllProteinsNorm!$A$1:$Q$3226,15,FALSE)</f>
        <v>52119.325571979803</v>
      </c>
      <c r="P3001" s="1">
        <f>VLOOKUP($E3001,[1]AllProteinsNorm!$A$1:$Q$3226,6,FALSE)</f>
        <v>118323.187143296</v>
      </c>
      <c r="Q3001" s="1">
        <f>VLOOKUP($E3001,[1]AllProteinsNorm!$A$1:$Q$3226,8,FALSE)</f>
        <v>85439.527597666194</v>
      </c>
      <c r="R3001" s="1">
        <f>VLOOKUP($E3001,[1]AllProteinsNorm!$A$1:$Q$3226,13,FALSE)</f>
        <v>29267.543145850101</v>
      </c>
      <c r="S3001" s="1">
        <f>VLOOKUP($E3001,[1]AllProteinsNorm!$A$1:$Q$3226,16,FALSE)</f>
        <v>89046.648937942897</v>
      </c>
      <c r="T3001" s="1">
        <f>VLOOKUP($E3001,[1]AllProteinsNorm!$A$1:$Q$3226,17,FALSE)</f>
        <v>10705.381317773101</v>
      </c>
      <c r="U3001" s="1">
        <f>VLOOKUP($E3001,[1]AllProteinsNorm!$A$1:$Q$3226,3,FALSE)</f>
        <v>55422.952016348303</v>
      </c>
      <c r="V3001" s="1">
        <f>VLOOKUP($E3001,[1]AllProteinsNorm!$A$1:$Q$3226,7,FALSE)</f>
        <v>104131.54709691201</v>
      </c>
      <c r="W3001" s="1">
        <f>VLOOKUP($E3001,[1]AllProteinsNorm!$A$1:$Q$3226,9,FALSE)</f>
        <v>101359.27157627</v>
      </c>
      <c r="X3001" s="1">
        <f>VLOOKUP($E3001,[1]AllProteinsNorm!$A$1:$Q$3226,12,FALSE)</f>
        <v>64835.102217295498</v>
      </c>
      <c r="Y3001" s="29">
        <f>VLOOKUP($E3001,[1]AllProteinsNorm!$A$1:$Q$3226,14,FALSE)</f>
        <v>21259.818176926699</v>
      </c>
      <c r="Z3001" s="25">
        <f t="shared" si="347"/>
        <v>0.31823471225312627</v>
      </c>
      <c r="AA3001" s="1">
        <f t="shared" si="347"/>
        <v>1.0958708272070881</v>
      </c>
      <c r="AB3001" s="1">
        <f t="shared" si="347"/>
        <v>0.43034334471944846</v>
      </c>
      <c r="AC3001" s="1">
        <f t="shared" si="347"/>
        <v>2.0775874637616099</v>
      </c>
      <c r="AD3001" s="1">
        <f t="shared" si="347"/>
        <v>1.0779636520587281</v>
      </c>
      <c r="AE3001" s="1">
        <f t="shared" si="347"/>
        <v>2.4472322605184984</v>
      </c>
      <c r="AF3001" s="1">
        <f t="shared" si="347"/>
        <v>1.7671123750854441</v>
      </c>
      <c r="AG3001" s="1">
        <f t="shared" si="347"/>
        <v>0.60532916245655366</v>
      </c>
      <c r="AH3001" s="1">
        <f t="shared" si="347"/>
        <v>1.8417170567598762</v>
      </c>
      <c r="AI3001" s="1">
        <f t="shared" si="347"/>
        <v>0.2214152200808997</v>
      </c>
      <c r="AJ3001" s="1">
        <f t="shared" si="347"/>
        <v>1.1462912673516592</v>
      </c>
      <c r="AK3001" s="1">
        <f t="shared" si="347"/>
        <v>2.153712112949139</v>
      </c>
      <c r="AL3001" s="1">
        <f t="shared" si="347"/>
        <v>2.0963742212564096</v>
      </c>
      <c r="AM3001" s="1">
        <f t="shared" si="347"/>
        <v>1.3409590934025966</v>
      </c>
      <c r="AN3001" s="29">
        <f t="shared" si="347"/>
        <v>0.43970851488579421</v>
      </c>
      <c r="AO3001" s="1">
        <f t="shared" si="342"/>
        <v>30316.340889226914</v>
      </c>
      <c r="AP3001" s="1">
        <f t="shared" si="343"/>
        <v>40129.737576054089</v>
      </c>
      <c r="AQ3001" s="29">
        <f t="shared" si="344"/>
        <v>30858.867951971955</v>
      </c>
    </row>
    <row r="3002" spans="1:43" x14ac:dyDescent="0.2">
      <c r="A3002" s="26"/>
      <c r="E3002" s="25" t="s">
        <v>5853</v>
      </c>
      <c r="F3002" s="26" t="s">
        <v>5854</v>
      </c>
      <c r="G3002" s="1">
        <v>0.58149967506135802</v>
      </c>
      <c r="H3002" s="1">
        <v>1.0421274577419</v>
      </c>
      <c r="I3002" s="1">
        <f>VLOOKUP(F3002,'[1]SUSMB vs SHAM all proteins sum'!$B$2:$E$3214,2,FALSE)</f>
        <v>2.48243254395661E-2</v>
      </c>
      <c r="J3002" s="29">
        <f>VLOOKUP(F3002,'[1]SUSMB vs SHAM all proteins sum'!$B$2:$E$3214,3,FALSE)</f>
        <v>1.1795379589249799</v>
      </c>
      <c r="K3002" s="25">
        <f>VLOOKUP($E3002,[1]AllProteinsNorm!$A$1:$Q$3226,4,FALSE)</f>
        <v>319046.78987590002</v>
      </c>
      <c r="L3002" s="1">
        <f>VLOOKUP($E3002,[1]AllProteinsNorm!$A$1:$Q$3226,5,FALSE)</f>
        <v>305541.95848160901</v>
      </c>
      <c r="M3002" s="1">
        <f>VLOOKUP($E3002,[1]AllProteinsNorm!$A$1:$Q$3226,10,FALSE)</f>
        <v>242890.61855822901</v>
      </c>
      <c r="N3002" s="1">
        <f>VLOOKUP($E3002,[1]AllProteinsNorm!$A$1:$Q$3226,11,FALSE)</f>
        <v>249494.15084378299</v>
      </c>
      <c r="O3002" s="1">
        <f>VLOOKUP($E3002,[1]AllProteinsNorm!$A$1:$Q$3226,15,FALSE)</f>
        <v>291520.736281102</v>
      </c>
      <c r="P3002" s="1">
        <f>VLOOKUP($E3002,[1]AllProteinsNorm!$A$1:$Q$3226,6,FALSE)</f>
        <v>339371.72326107603</v>
      </c>
      <c r="Q3002" s="1">
        <f>VLOOKUP($E3002,[1]AllProteinsNorm!$A$1:$Q$3226,8,FALSE)</f>
        <v>264947.732445904</v>
      </c>
      <c r="R3002" s="1">
        <f>VLOOKUP($E3002,[1]AllProteinsNorm!$A$1:$Q$3226,13,FALSE)</f>
        <v>271437.852087937</v>
      </c>
      <c r="S3002" s="1">
        <f>VLOOKUP($E3002,[1]AllProteinsNorm!$A$1:$Q$3226,16,FALSE)</f>
        <v>310912.46603249997</v>
      </c>
      <c r="T3002" s="1">
        <f>VLOOKUP($E3002,[1]AllProteinsNorm!$A$1:$Q$3226,17,FALSE)</f>
        <v>278949.49943897099</v>
      </c>
      <c r="U3002" s="1">
        <f>VLOOKUP($E3002,[1]AllProteinsNorm!$A$1:$Q$3226,3,FALSE)</f>
        <v>302328.527027909</v>
      </c>
      <c r="V3002" s="1">
        <f>VLOOKUP($E3002,[1]AllProteinsNorm!$A$1:$Q$3226,7,FALSE)</f>
        <v>337705.17551951401</v>
      </c>
      <c r="W3002" s="1">
        <f>VLOOKUP($E3002,[1]AllProteinsNorm!$A$1:$Q$3226,9,FALSE)</f>
        <v>334569.611327163</v>
      </c>
      <c r="X3002" s="1">
        <f>VLOOKUP($E3002,[1]AllProteinsNorm!$A$1:$Q$3226,12,FALSE)</f>
        <v>350325.774849115</v>
      </c>
      <c r="Y3002" s="29">
        <f>VLOOKUP($E3002,[1]AllProteinsNorm!$A$1:$Q$3226,14,FALSE)</f>
        <v>328586.69858929497</v>
      </c>
      <c r="Z3002" s="25">
        <f t="shared" si="347"/>
        <v>1.1325810842345765</v>
      </c>
      <c r="AA3002" s="1">
        <f t="shared" si="347"/>
        <v>1.0846404151280147</v>
      </c>
      <c r="AB3002" s="1">
        <f t="shared" si="347"/>
        <v>0.86223503525639389</v>
      </c>
      <c r="AC3002" s="1">
        <f t="shared" si="347"/>
        <v>0.88567685004055108</v>
      </c>
      <c r="AD3002" s="1">
        <f t="shared" si="347"/>
        <v>1.0348666153404631</v>
      </c>
      <c r="AE3002" s="1">
        <f t="shared" si="347"/>
        <v>1.2047323668076817</v>
      </c>
      <c r="AF3002" s="1">
        <f t="shared" si="347"/>
        <v>0.94053536848245634</v>
      </c>
      <c r="AG3002" s="1">
        <f t="shared" si="347"/>
        <v>0.96357458083072989</v>
      </c>
      <c r="AH3002" s="1">
        <f t="shared" si="347"/>
        <v>1.103705127445741</v>
      </c>
      <c r="AI3002" s="1">
        <f t="shared" si="347"/>
        <v>0.99024010441907573</v>
      </c>
      <c r="AJ3002" s="1">
        <f t="shared" si="347"/>
        <v>1.0732330861861981</v>
      </c>
      <c r="AK3002" s="1">
        <f t="shared" si="347"/>
        <v>1.198816305251942</v>
      </c>
      <c r="AL3002" s="1">
        <f t="shared" si="347"/>
        <v>1.1876853965408989</v>
      </c>
      <c r="AM3002" s="1">
        <f t="shared" si="347"/>
        <v>1.2436180475856278</v>
      </c>
      <c r="AN3002" s="29">
        <f t="shared" si="347"/>
        <v>1.1664467130293952</v>
      </c>
      <c r="AO3002" s="1">
        <f t="shared" si="342"/>
        <v>30341.566737856709</v>
      </c>
      <c r="AP3002" s="1">
        <f t="shared" si="343"/>
        <v>28001.389112739882</v>
      </c>
      <c r="AQ3002" s="29">
        <f t="shared" si="344"/>
        <v>15865.836794328807</v>
      </c>
    </row>
    <row r="3003" spans="1:43" x14ac:dyDescent="0.2">
      <c r="A3003" s="26"/>
      <c r="E3003" s="25" t="s">
        <v>5855</v>
      </c>
      <c r="F3003" s="26" t="s">
        <v>5856</v>
      </c>
      <c r="G3003" s="1">
        <v>0.87641392896968795</v>
      </c>
      <c r="H3003" s="1">
        <v>0.98600640448903498</v>
      </c>
      <c r="I3003" s="1">
        <f>VLOOKUP(F3003,'[1]SUSMB vs SHAM all proteins sum'!$B$2:$E$3214,2,FALSE)</f>
        <v>0.453533595949489</v>
      </c>
      <c r="J3003" s="29">
        <f>VLOOKUP(F3003,'[1]SUSMB vs SHAM all proteins sum'!$B$2:$E$3214,3,FALSE)</f>
        <v>0.90399297618829899</v>
      </c>
      <c r="K3003" s="25">
        <f>VLOOKUP($E3003,[1]AllProteinsNorm!$A$1:$Q$3226,4,FALSE)</f>
        <v>185224.48230524699</v>
      </c>
      <c r="L3003" s="1">
        <f>VLOOKUP($E3003,[1]AllProteinsNorm!$A$1:$Q$3226,5,FALSE)</f>
        <v>124579.55838442899</v>
      </c>
      <c r="M3003" s="1">
        <f>VLOOKUP($E3003,[1]AllProteinsNorm!$A$1:$Q$3226,10,FALSE)</f>
        <v>163924.60950555801</v>
      </c>
      <c r="N3003" s="1">
        <f>VLOOKUP($E3003,[1]AllProteinsNorm!$A$1:$Q$3226,11,FALSE)</f>
        <v>125964.73600144</v>
      </c>
      <c r="O3003" s="1">
        <f>VLOOKUP($E3003,[1]AllProteinsNorm!$A$1:$Q$3226,15,FALSE)</f>
        <v>151140.46232555399</v>
      </c>
      <c r="P3003" s="1">
        <f>VLOOKUP($E3003,[1]AllProteinsNorm!$A$1:$Q$3226,6,FALSE)</f>
        <v>136963.06455396299</v>
      </c>
      <c r="Q3003" s="1">
        <f>VLOOKUP($E3003,[1]AllProteinsNorm!$A$1:$Q$3226,8,FALSE)</f>
        <v>164611.06368928999</v>
      </c>
      <c r="R3003" s="1">
        <f>VLOOKUP($E3003,[1]AllProteinsNorm!$A$1:$Q$3226,13,FALSE)</f>
        <v>130629.562214524</v>
      </c>
      <c r="S3003" s="1">
        <f>VLOOKUP($E3003,[1]AllProteinsNorm!$A$1:$Q$3226,16,FALSE)</f>
        <v>157998.837146362</v>
      </c>
      <c r="T3003" s="1">
        <f>VLOOKUP($E3003,[1]AllProteinsNorm!$A$1:$Q$3226,17,FALSE)</f>
        <v>144231.42450068</v>
      </c>
      <c r="U3003" s="1">
        <f>VLOOKUP($E3003,[1]AllProteinsNorm!$A$1:$Q$3226,3,FALSE)</f>
        <v>97345.125683135993</v>
      </c>
      <c r="V3003" s="1">
        <f>VLOOKUP($E3003,[1]AllProteinsNorm!$A$1:$Q$3226,7,FALSE)</f>
        <v>137233.06465900401</v>
      </c>
      <c r="W3003" s="1">
        <f>VLOOKUP($E3003,[1]AllProteinsNorm!$A$1:$Q$3226,9,FALSE)</f>
        <v>117910.963526038</v>
      </c>
      <c r="X3003" s="1">
        <f>VLOOKUP($E3003,[1]AllProteinsNorm!$A$1:$Q$3226,12,FALSE)</f>
        <v>165746.49822034399</v>
      </c>
      <c r="Y3003" s="29">
        <f>VLOOKUP($E3003,[1]AllProteinsNorm!$A$1:$Q$3226,14,FALSE)</f>
        <v>166522.460781564</v>
      </c>
      <c r="Z3003" s="25">
        <f t="shared" si="347"/>
        <v>1.2334585252769377</v>
      </c>
      <c r="AA3003" s="1">
        <f t="shared" si="347"/>
        <v>0.82960803265345129</v>
      </c>
      <c r="AB3003" s="1">
        <f t="shared" si="347"/>
        <v>1.0916170723269218</v>
      </c>
      <c r="AC3003" s="1">
        <f t="shared" si="347"/>
        <v>0.83883229458395214</v>
      </c>
      <c r="AD3003" s="1">
        <f t="shared" si="347"/>
        <v>1.0064840751587372</v>
      </c>
      <c r="AE3003" s="1">
        <f t="shared" si="347"/>
        <v>0.91207305599987409</v>
      </c>
      <c r="AF3003" s="1">
        <f t="shared" si="347"/>
        <v>1.0961883512129433</v>
      </c>
      <c r="AG3003" s="1">
        <f t="shared" si="347"/>
        <v>0.8698965987723235</v>
      </c>
      <c r="AH3003" s="1">
        <f t="shared" si="347"/>
        <v>1.0521557962346215</v>
      </c>
      <c r="AI3003" s="1">
        <f t="shared" si="347"/>
        <v>0.96047497581890207</v>
      </c>
      <c r="AJ3003" s="1">
        <f t="shared" si="347"/>
        <v>0.64824678505589617</v>
      </c>
      <c r="AK3003" s="1">
        <f t="shared" si="347"/>
        <v>0.91387105768541632</v>
      </c>
      <c r="AL3003" s="1">
        <f t="shared" si="347"/>
        <v>0.78520010624259517</v>
      </c>
      <c r="AM3003" s="1">
        <f t="shared" si="347"/>
        <v>1.1037495082737814</v>
      </c>
      <c r="AN3003" s="29">
        <f t="shared" si="347"/>
        <v>1.108916846978258</v>
      </c>
      <c r="AO3003" s="1">
        <f t="shared" si="342"/>
        <v>23063.882000263849</v>
      </c>
      <c r="AP3003" s="1">
        <f t="shared" si="343"/>
        <v>12707.920502804402</v>
      </c>
      <c r="AQ3003" s="29">
        <f t="shared" si="344"/>
        <v>26962.491866963253</v>
      </c>
    </row>
    <row r="3004" spans="1:43" x14ac:dyDescent="0.2">
      <c r="A3004" s="26"/>
      <c r="E3004" s="25" t="s">
        <v>5857</v>
      </c>
      <c r="F3004" s="26" t="s">
        <v>5858</v>
      </c>
      <c r="G3004" s="1">
        <v>0.15521467515384299</v>
      </c>
      <c r="H3004" s="1">
        <v>1.1277817889741499</v>
      </c>
      <c r="I3004" s="1">
        <f>VLOOKUP(F3004,'[1]SUSMB vs SHAM all proteins sum'!$B$2:$E$3214,2,FALSE)</f>
        <v>0.67560609559909801</v>
      </c>
      <c r="J3004" s="29">
        <f>VLOOKUP(F3004,'[1]SUSMB vs SHAM all proteins sum'!$B$2:$E$3214,3,FALSE)</f>
        <v>0.96840405739367497</v>
      </c>
      <c r="K3004" s="25">
        <f>VLOOKUP($E3004,[1]AllProteinsNorm!$A$1:$Q$3226,4,FALSE)</f>
        <v>3061240.4223507899</v>
      </c>
      <c r="L3004" s="1">
        <f>VLOOKUP($E3004,[1]AllProteinsNorm!$A$1:$Q$3226,5,FALSE)</f>
        <v>2648812.8534359899</v>
      </c>
      <c r="M3004" s="1">
        <f>VLOOKUP($E3004,[1]AllProteinsNorm!$A$1:$Q$3226,10,FALSE)</f>
        <v>2983335.9728966602</v>
      </c>
      <c r="N3004" s="1">
        <f>VLOOKUP($E3004,[1]AllProteinsNorm!$A$1:$Q$3226,11,FALSE)</f>
        <v>2265778.33999003</v>
      </c>
      <c r="O3004" s="1">
        <f>VLOOKUP($E3004,[1]AllProteinsNorm!$A$1:$Q$3226,15,FALSE)</f>
        <v>2449977.3699557502</v>
      </c>
      <c r="P3004" s="1">
        <f>VLOOKUP($E3004,[1]AllProteinsNorm!$A$1:$Q$3226,6,FALSE)</f>
        <v>2476855.2970749401</v>
      </c>
      <c r="Q3004" s="1">
        <f>VLOOKUP($E3004,[1]AllProteinsNorm!$A$1:$Q$3226,8,FALSE)</f>
        <v>3308678.0442506899</v>
      </c>
      <c r="R3004" s="1">
        <f>VLOOKUP($E3004,[1]AllProteinsNorm!$A$1:$Q$3226,13,FALSE)</f>
        <v>2984947.1488260501</v>
      </c>
      <c r="S3004" s="1">
        <f>VLOOKUP($E3004,[1]AllProteinsNorm!$A$1:$Q$3226,16,FALSE)</f>
        <v>3160651.01793645</v>
      </c>
      <c r="T3004" s="1">
        <f>VLOOKUP($E3004,[1]AllProteinsNorm!$A$1:$Q$3226,17,FALSE)</f>
        <v>3168745.9668331002</v>
      </c>
      <c r="U3004" s="1">
        <f>VLOOKUP($E3004,[1]AllProteinsNorm!$A$1:$Q$3226,3,FALSE)</f>
        <v>2674689.67578125</v>
      </c>
      <c r="V3004" s="1">
        <f>VLOOKUP($E3004,[1]AllProteinsNorm!$A$1:$Q$3226,7,FALSE)</f>
        <v>2319096.74161288</v>
      </c>
      <c r="W3004" s="1">
        <f>VLOOKUP($E3004,[1]AllProteinsNorm!$A$1:$Q$3226,9,FALSE)</f>
        <v>2310993.7251907401</v>
      </c>
      <c r="X3004" s="1">
        <f>VLOOKUP($E3004,[1]AllProteinsNorm!$A$1:$Q$3226,12,FALSE)</f>
        <v>2931209.2295422801</v>
      </c>
      <c r="Y3004" s="29">
        <f>VLOOKUP($E3004,[1]AllProteinsNorm!$A$1:$Q$3226,14,FALSE)</f>
        <v>2721921.03666601</v>
      </c>
      <c r="Z3004" s="25">
        <f t="shared" si="347"/>
        <v>1.141474878448824</v>
      </c>
      <c r="AA3004" s="1">
        <f t="shared" si="347"/>
        <v>0.98768894721038614</v>
      </c>
      <c r="AB3004" s="1">
        <f t="shared" si="347"/>
        <v>1.1124258787943027</v>
      </c>
      <c r="AC3004" s="1">
        <f t="shared" si="347"/>
        <v>0.84486309417213368</v>
      </c>
      <c r="AD3004" s="1">
        <f t="shared" si="347"/>
        <v>0.91354720137435397</v>
      </c>
      <c r="AE3004" s="1">
        <f t="shared" si="347"/>
        <v>0.92356943888543896</v>
      </c>
      <c r="AF3004" s="1">
        <f t="shared" si="347"/>
        <v>1.2337393825105338</v>
      </c>
      <c r="AG3004" s="1">
        <f t="shared" si="347"/>
        <v>1.113026653837887</v>
      </c>
      <c r="AH3004" s="1">
        <f t="shared" si="347"/>
        <v>1.1785430867098161</v>
      </c>
      <c r="AI3004" s="1">
        <f t="shared" si="347"/>
        <v>1.1815615300638203</v>
      </c>
      <c r="AJ3004" s="1">
        <f t="shared" si="347"/>
        <v>0.99733789292060737</v>
      </c>
      <c r="AK3004" s="1">
        <f t="shared" si="347"/>
        <v>0.86474445192736393</v>
      </c>
      <c r="AL3004" s="1">
        <f t="shared" si="347"/>
        <v>0.86172300035564187</v>
      </c>
      <c r="AM3004" s="1">
        <f t="shared" si="347"/>
        <v>1.092988866398954</v>
      </c>
      <c r="AN3004" s="29">
        <f t="shared" si="347"/>
        <v>1.0149495158206809</v>
      </c>
      <c r="AO3004" s="1">
        <f t="shared" si="342"/>
        <v>304237.69592159556</v>
      </c>
      <c r="AP3004" s="1">
        <f t="shared" si="343"/>
        <v>290337.02912876004</v>
      </c>
      <c r="AQ3004" s="29">
        <f t="shared" si="344"/>
        <v>241751.85678627098</v>
      </c>
    </row>
    <row r="3005" spans="1:43" x14ac:dyDescent="0.2">
      <c r="A3005" s="26"/>
      <c r="E3005" s="25" t="s">
        <v>5859</v>
      </c>
      <c r="F3005" s="26" t="s">
        <v>5860</v>
      </c>
      <c r="G3005" s="1">
        <v>0.22456028959600699</v>
      </c>
      <c r="H3005" s="1">
        <v>0.91214347132985996</v>
      </c>
      <c r="I3005" s="1">
        <f>VLOOKUP(F3005,'[1]SUSMB vs SHAM all proteins sum'!$B$2:$E$3214,2,FALSE)</f>
        <v>4.5255437831638302E-2</v>
      </c>
      <c r="J3005" s="29">
        <f>VLOOKUP(F3005,'[1]SUSMB vs SHAM all proteins sum'!$B$2:$E$3214,3,FALSE)</f>
        <v>0.78175909315879799</v>
      </c>
      <c r="K3005" s="25">
        <f>VLOOKUP($E3005,[1]AllProteinsNorm!$A$1:$Q$3226,4,FALSE)</f>
        <v>198835.42199098901</v>
      </c>
      <c r="L3005" s="1">
        <f>VLOOKUP($E3005,[1]AllProteinsNorm!$A$1:$Q$3226,5,FALSE)</f>
        <v>193356.09463298399</v>
      </c>
      <c r="M3005" s="1">
        <f>VLOOKUP($E3005,[1]AllProteinsNorm!$A$1:$Q$3226,10,FALSE)</f>
        <v>251006.71530668699</v>
      </c>
      <c r="N3005" s="1">
        <f>VLOOKUP($E3005,[1]AllProteinsNorm!$A$1:$Q$3226,11,FALSE)</f>
        <v>189911.93178319299</v>
      </c>
      <c r="O3005" s="1">
        <f>VLOOKUP($E3005,[1]AllProteinsNorm!$A$1:$Q$3226,15,FALSE)</f>
        <v>254332.45599037199</v>
      </c>
      <c r="P3005" s="1">
        <f>VLOOKUP($E3005,[1]AllProteinsNorm!$A$1:$Q$3226,6,FALSE)</f>
        <v>179867.026829284</v>
      </c>
      <c r="Q3005" s="1">
        <f>VLOOKUP($E3005,[1]AllProteinsNorm!$A$1:$Q$3226,8,FALSE)</f>
        <v>207984.32261160499</v>
      </c>
      <c r="R3005" s="1">
        <f>VLOOKUP($E3005,[1]AllProteinsNorm!$A$1:$Q$3226,13,FALSE)</f>
        <v>198288.52920233199</v>
      </c>
      <c r="S3005" s="1">
        <f>VLOOKUP($E3005,[1]AllProteinsNorm!$A$1:$Q$3226,16,FALSE)</f>
        <v>194357.37077927301</v>
      </c>
      <c r="T3005" s="1">
        <f>VLOOKUP($E3005,[1]AllProteinsNorm!$A$1:$Q$3226,17,FALSE)</f>
        <v>204139.010530428</v>
      </c>
      <c r="U3005" s="1">
        <f>VLOOKUP($E3005,[1]AllProteinsNorm!$A$1:$Q$3226,3,FALSE)</f>
        <v>141220.559871732</v>
      </c>
      <c r="V3005" s="1">
        <f>VLOOKUP($E3005,[1]AllProteinsNorm!$A$1:$Q$3226,7,FALSE)</f>
        <v>179376.00937504499</v>
      </c>
      <c r="W3005" s="1">
        <f>VLOOKUP($E3005,[1]AllProteinsNorm!$A$1:$Q$3226,9,FALSE)</f>
        <v>180482.360452842</v>
      </c>
      <c r="X3005" s="1">
        <f>VLOOKUP($E3005,[1]AllProteinsNorm!$A$1:$Q$3226,12,FALSE)</f>
        <v>213308.49006789899</v>
      </c>
      <c r="Y3005" s="29">
        <f>VLOOKUP($E3005,[1]AllProteinsNorm!$A$1:$Q$3226,14,FALSE)</f>
        <v>139556.643304575</v>
      </c>
      <c r="Z3005" s="25">
        <f t="shared" si="347"/>
        <v>0.91423408641584469</v>
      </c>
      <c r="AA3005" s="1">
        <f t="shared" si="347"/>
        <v>0.88904044741953914</v>
      </c>
      <c r="AB3005" s="1">
        <f t="shared" si="347"/>
        <v>1.1541147586019693</v>
      </c>
      <c r="AC3005" s="1">
        <f t="shared" si="347"/>
        <v>0.87320438036007542</v>
      </c>
      <c r="AD3005" s="1">
        <f t="shared" si="347"/>
        <v>1.169406327202571</v>
      </c>
      <c r="AE3005" s="1">
        <f t="shared" si="347"/>
        <v>0.82701847237790937</v>
      </c>
      <c r="AF3005" s="1">
        <f t="shared" si="347"/>
        <v>0.95630021687109756</v>
      </c>
      <c r="AG3005" s="1">
        <f t="shared" si="347"/>
        <v>0.91171950413468594</v>
      </c>
      <c r="AH3005" s="1">
        <f t="shared" si="347"/>
        <v>0.89364425882138276</v>
      </c>
      <c r="AI3005" s="1">
        <f t="shared" si="347"/>
        <v>0.93861968820916741</v>
      </c>
      <c r="AJ3005" s="1">
        <f t="shared" si="347"/>
        <v>0.64932419105544514</v>
      </c>
      <c r="AK3005" s="1">
        <f t="shared" si="347"/>
        <v>0.82476080174158384</v>
      </c>
      <c r="AL3005" s="1">
        <f t="shared" si="347"/>
        <v>0.82984774176835019</v>
      </c>
      <c r="AM3005" s="1">
        <f t="shared" si="347"/>
        <v>0.98078043936661707</v>
      </c>
      <c r="AN3005" s="29">
        <f t="shared" si="347"/>
        <v>0.64167359626999532</v>
      </c>
      <c r="AO3005" s="1">
        <f t="shared" si="342"/>
        <v>28885.031670356195</v>
      </c>
      <c r="AP3005" s="1">
        <f t="shared" si="343"/>
        <v>9734.2377164006575</v>
      </c>
      <c r="AQ3005" s="29">
        <f t="shared" si="344"/>
        <v>27659.926820957564</v>
      </c>
    </row>
    <row r="3006" spans="1:43" x14ac:dyDescent="0.2">
      <c r="A3006" s="26"/>
      <c r="E3006" s="25" t="s">
        <v>5861</v>
      </c>
      <c r="F3006" s="26" t="s">
        <v>5862</v>
      </c>
      <c r="G3006" s="1">
        <v>0.17873620714442101</v>
      </c>
      <c r="H3006" s="1">
        <v>0.87858588927181303</v>
      </c>
      <c r="I3006" s="1">
        <f>VLOOKUP(F3006,'[1]SUSMB vs SHAM all proteins sum'!$B$2:$E$3214,2,FALSE)</f>
        <v>0.53500657220035297</v>
      </c>
      <c r="J3006" s="29">
        <f>VLOOKUP(F3006,'[1]SUSMB vs SHAM all proteins sum'!$B$2:$E$3214,3,FALSE)</f>
        <v>0.95369935737926503</v>
      </c>
      <c r="K3006" s="25">
        <f>VLOOKUP($E3006,[1]AllProteinsNorm!$A$1:$Q$3226,4,FALSE)</f>
        <v>504994.38064292201</v>
      </c>
      <c r="L3006" s="1">
        <f>VLOOKUP($E3006,[1]AllProteinsNorm!$A$1:$Q$3226,5,FALSE)</f>
        <v>653071.07025465695</v>
      </c>
      <c r="M3006" s="1">
        <f>VLOOKUP($E3006,[1]AllProteinsNorm!$A$1:$Q$3226,10,FALSE)</f>
        <v>535605.23037451599</v>
      </c>
      <c r="N3006" s="1">
        <f>VLOOKUP($E3006,[1]AllProteinsNorm!$A$1:$Q$3226,11,FALSE)</f>
        <v>638325.82128236606</v>
      </c>
      <c r="O3006" s="1">
        <f>VLOOKUP($E3006,[1]AllProteinsNorm!$A$1:$Q$3226,15,FALSE)</f>
        <v>491871.20264148002</v>
      </c>
      <c r="P3006" s="1">
        <f>VLOOKUP($E3006,[1]AllProteinsNorm!$A$1:$Q$3226,6,FALSE)</f>
        <v>511818.17247800098</v>
      </c>
      <c r="Q3006" s="1">
        <f>VLOOKUP($E3006,[1]AllProteinsNorm!$A$1:$Q$3226,8,FALSE)</f>
        <v>579572.08264721802</v>
      </c>
      <c r="R3006" s="1">
        <f>VLOOKUP($E3006,[1]AllProteinsNorm!$A$1:$Q$3226,13,FALSE)</f>
        <v>416842.418163586</v>
      </c>
      <c r="S3006" s="1">
        <f>VLOOKUP($E3006,[1]AllProteinsNorm!$A$1:$Q$3226,16,FALSE)</f>
        <v>545044.10864487605</v>
      </c>
      <c r="T3006" s="1">
        <f>VLOOKUP($E3006,[1]AllProteinsNorm!$A$1:$Q$3226,17,FALSE)</f>
        <v>430804.284443376</v>
      </c>
      <c r="U3006" s="1">
        <f>VLOOKUP($E3006,[1]AllProteinsNorm!$A$1:$Q$3226,3,FALSE)</f>
        <v>495264.601884234</v>
      </c>
      <c r="V3006" s="1">
        <f>VLOOKUP($E3006,[1]AllProteinsNorm!$A$1:$Q$3226,7,FALSE)</f>
        <v>513803.31500743103</v>
      </c>
      <c r="W3006" s="1">
        <f>VLOOKUP($E3006,[1]AllProteinsNorm!$A$1:$Q$3226,9,FALSE)</f>
        <v>591604.18639632396</v>
      </c>
      <c r="X3006" s="1">
        <f>VLOOKUP($E3006,[1]AllProteinsNorm!$A$1:$Q$3226,12,FALSE)</f>
        <v>489201.43939777301</v>
      </c>
      <c r="Y3006" s="29">
        <f>VLOOKUP($E3006,[1]AllProteinsNorm!$A$1:$Q$3226,14,FALSE)</f>
        <v>594141.52255686698</v>
      </c>
      <c r="Z3006" s="25">
        <f t="shared" si="347"/>
        <v>0.89415375180949153</v>
      </c>
      <c r="AA3006" s="1">
        <f t="shared" si="347"/>
        <v>1.1563414763605966</v>
      </c>
      <c r="AB3006" s="1">
        <f t="shared" si="347"/>
        <v>0.94835397102526731</v>
      </c>
      <c r="AC3006" s="1">
        <f t="shared" si="347"/>
        <v>1.1302332260605568</v>
      </c>
      <c r="AD3006" s="1">
        <f t="shared" si="347"/>
        <v>0.87091757474408715</v>
      </c>
      <c r="AE3006" s="1">
        <f t="shared" si="347"/>
        <v>0.90623610223710382</v>
      </c>
      <c r="AF3006" s="1">
        <f t="shared" si="347"/>
        <v>1.0262026113702145</v>
      </c>
      <c r="AG3006" s="1">
        <f t="shared" si="347"/>
        <v>0.73807001899662705</v>
      </c>
      <c r="AH3006" s="1">
        <f t="shared" si="347"/>
        <v>0.96506664891204019</v>
      </c>
      <c r="AI3006" s="1">
        <f t="shared" si="347"/>
        <v>0.76279119530049577</v>
      </c>
      <c r="AJ3006" s="1">
        <f t="shared" si="347"/>
        <v>0.87692599935355109</v>
      </c>
      <c r="AK3006" s="1">
        <f t="shared" si="347"/>
        <v>0.90975103766728949</v>
      </c>
      <c r="AL3006" s="1">
        <f t="shared" si="347"/>
        <v>1.0475069092432465</v>
      </c>
      <c r="AM3006" s="1">
        <f t="shared" si="347"/>
        <v>0.86619043536925977</v>
      </c>
      <c r="AN3006" s="29">
        <f t="shared" si="347"/>
        <v>1.0519995704183334</v>
      </c>
      <c r="AO3006" s="1">
        <f t="shared" si="342"/>
        <v>67742.868116273516</v>
      </c>
      <c r="AP3006" s="1">
        <f t="shared" si="343"/>
        <v>63486.857285396087</v>
      </c>
      <c r="AQ3006" s="29">
        <f t="shared" si="344"/>
        <v>46499.911395607836</v>
      </c>
    </row>
    <row r="3007" spans="1:43" x14ac:dyDescent="0.2">
      <c r="A3007" s="26"/>
      <c r="E3007" s="25" t="s">
        <v>5863</v>
      </c>
      <c r="F3007" s="26" t="s">
        <v>5864</v>
      </c>
      <c r="G3007" s="1">
        <v>0.35696856263896698</v>
      </c>
      <c r="H3007" s="43">
        <v>0.65446450530051603</v>
      </c>
      <c r="I3007" s="1">
        <f>VLOOKUP(F3007,'[1]SUSMB vs SHAM all proteins sum'!$B$2:$E$3214,2,FALSE)</f>
        <v>0.63610296776104502</v>
      </c>
      <c r="J3007" s="29">
        <f>VLOOKUP(F3007,'[1]SUSMB vs SHAM all proteins sum'!$B$2:$E$3214,3,FALSE)</f>
        <v>0.84381773331890697</v>
      </c>
      <c r="K3007" s="25">
        <f>VLOOKUP($E3007,[1]AllProteinsNorm!$A$1:$Q$3226,4,FALSE)</f>
        <v>37700.8665649697</v>
      </c>
      <c r="L3007" s="1">
        <f>VLOOKUP($E3007,[1]AllProteinsNorm!$A$1:$Q$3226,5,FALSE)</f>
        <v>41317.546903365801</v>
      </c>
      <c r="M3007" s="1">
        <f>VLOOKUP($E3007,[1]AllProteinsNorm!$A$1:$Q$3226,10,FALSE)</f>
        <v>52900.115932720102</v>
      </c>
      <c r="N3007" s="1">
        <f>VLOOKUP($E3007,[1]AllProteinsNorm!$A$1:$Q$3226,11,FALSE)</f>
        <v>43896.024526819303</v>
      </c>
      <c r="O3007" s="1">
        <f>VLOOKUP($E3007,[1]AllProteinsNorm!$A$1:$Q$3226,15,FALSE)</f>
        <v>27279.159699858199</v>
      </c>
      <c r="P3007" s="1">
        <f>VLOOKUP($E3007,[1]AllProteinsNorm!$A$1:$Q$3226,6,FALSE)</f>
        <v>8765.1061844443102</v>
      </c>
      <c r="Q3007" s="1">
        <f>VLOOKUP($E3007,[1]AllProteinsNorm!$A$1:$Q$3226,8,FALSE)</f>
        <v>87086.311607376105</v>
      </c>
      <c r="R3007" s="1">
        <f>VLOOKUP($E3007,[1]AllProteinsNorm!$A$1:$Q$3226,13,FALSE)</f>
        <v>28338.304948277499</v>
      </c>
      <c r="S3007" s="1">
        <f>VLOOKUP($E3007,[1]AllProteinsNorm!$A$1:$Q$3226,16,FALSE)</f>
        <v>12186.8224035863</v>
      </c>
      <c r="T3007" s="1">
        <f>VLOOKUP($E3007,[1]AllProteinsNorm!$A$1:$Q$3226,17,FALSE)</f>
        <v>44942.5511437721</v>
      </c>
      <c r="U3007" s="1">
        <f>VLOOKUP($E3007,[1]AllProteinsNorm!$A$1:$Q$3226,3,FALSE)</f>
        <v>33791.428636718498</v>
      </c>
      <c r="V3007" s="1">
        <f>VLOOKUP($E3007,[1]AllProteinsNorm!$A$1:$Q$3226,7,FALSE)</f>
        <v>63547.165539511501</v>
      </c>
      <c r="W3007" s="1">
        <f>VLOOKUP($E3007,[1]AllProteinsNorm!$A$1:$Q$3226,9,FALSE)</f>
        <v>9624.0114829931208</v>
      </c>
      <c r="X3007" s="1">
        <f>VLOOKUP($E3007,[1]AllProteinsNorm!$A$1:$Q$3226,12,FALSE)</f>
        <v>43614.793059347103</v>
      </c>
      <c r="Y3007" s="29">
        <f>VLOOKUP($E3007,[1]AllProteinsNorm!$A$1:$Q$3226,14,FALSE)</f>
        <v>46832.702305297498</v>
      </c>
      <c r="Z3007" s="25">
        <f t="shared" si="347"/>
        <v>0.92816429153673041</v>
      </c>
      <c r="AA3007" s="1">
        <f t="shared" si="347"/>
        <v>1.0172039834551472</v>
      </c>
      <c r="AB3007" s="1">
        <f t="shared" si="347"/>
        <v>1.3023572957478391</v>
      </c>
      <c r="AC3007" s="1">
        <f t="shared" si="347"/>
        <v>1.0806839793987884</v>
      </c>
      <c r="AD3007" s="1">
        <f t="shared" si="347"/>
        <v>0.67159044986149541</v>
      </c>
      <c r="AE3007" s="1">
        <f t="shared" si="347"/>
        <v>0.21578969697975445</v>
      </c>
      <c r="AF3007" s="1">
        <f t="shared" si="347"/>
        <v>2.1439932839822817</v>
      </c>
      <c r="AG3007" s="1">
        <f t="shared" si="347"/>
        <v>0.69766573376616359</v>
      </c>
      <c r="AH3007" s="1">
        <f t="shared" si="347"/>
        <v>0.30002953281765565</v>
      </c>
      <c r="AI3007" s="1">
        <f t="shared" si="347"/>
        <v>1.1064486029870659</v>
      </c>
      <c r="AJ3007" s="1">
        <f t="shared" si="347"/>
        <v>0.83191714881578127</v>
      </c>
      <c r="AK3007" s="1">
        <f t="shared" si="347"/>
        <v>1.5644788901736331</v>
      </c>
      <c r="AL3007" s="1">
        <f t="shared" si="347"/>
        <v>0.23693523819830659</v>
      </c>
      <c r="AM3007" s="1">
        <f t="shared" si="347"/>
        <v>1.0737602922385916</v>
      </c>
      <c r="AN3007" s="29">
        <f t="shared" si="347"/>
        <v>1.1529825682133361</v>
      </c>
      <c r="AO3007" s="1">
        <f t="shared" si="342"/>
        <v>8348.8862457871583</v>
      </c>
      <c r="AP3007" s="1">
        <f t="shared" si="343"/>
        <v>28484.876306736234</v>
      </c>
      <c r="AQ3007" s="29">
        <f t="shared" si="344"/>
        <v>17743.320298167746</v>
      </c>
    </row>
    <row r="3008" spans="1:43" x14ac:dyDescent="0.2">
      <c r="A3008" s="26"/>
      <c r="E3008" s="25" t="s">
        <v>5865</v>
      </c>
      <c r="F3008" s="26" t="s">
        <v>5866</v>
      </c>
      <c r="G3008" s="1">
        <v>0.192543220808053</v>
      </c>
      <c r="H3008" s="1">
        <v>1.07231128811729</v>
      </c>
      <c r="I3008" s="1">
        <f>VLOOKUP(F3008,'[1]SUSMB vs SHAM all proteins sum'!$B$2:$E$3214,2,FALSE)</f>
        <v>0.58425848209563402</v>
      </c>
      <c r="J3008" s="29">
        <f>VLOOKUP(F3008,'[1]SUSMB vs SHAM all proteins sum'!$B$2:$E$3214,3,FALSE)</f>
        <v>1.02758988482285</v>
      </c>
      <c r="K3008" s="25">
        <f>VLOOKUP($E3008,[1]AllProteinsNorm!$A$1:$Q$3226,4,FALSE)</f>
        <v>2463171.17356537</v>
      </c>
      <c r="L3008" s="1">
        <f>VLOOKUP($E3008,[1]AllProteinsNorm!$A$1:$Q$3226,5,FALSE)</f>
        <v>2186715.5264291801</v>
      </c>
      <c r="M3008" s="1">
        <f>VLOOKUP($E3008,[1]AllProteinsNorm!$A$1:$Q$3226,10,FALSE)</f>
        <v>2598611.5808820399</v>
      </c>
      <c r="N3008" s="1">
        <f>VLOOKUP($E3008,[1]AllProteinsNorm!$A$1:$Q$3226,11,FALSE)</f>
        <v>2197283.8118643402</v>
      </c>
      <c r="O3008" s="1">
        <f>VLOOKUP($E3008,[1]AllProteinsNorm!$A$1:$Q$3226,15,FALSE)</f>
        <v>2551316.31925578</v>
      </c>
      <c r="P3008" s="1">
        <f>VLOOKUP($E3008,[1]AllProteinsNorm!$A$1:$Q$3226,6,FALSE)</f>
        <v>2369958.1801702399</v>
      </c>
      <c r="Q3008" s="1">
        <f>VLOOKUP($E3008,[1]AllProteinsNorm!$A$1:$Q$3226,8,FALSE)</f>
        <v>2816940.63333529</v>
      </c>
      <c r="R3008" s="1">
        <f>VLOOKUP($E3008,[1]AllProteinsNorm!$A$1:$Q$3226,13,FALSE)</f>
        <v>2627518.2602243898</v>
      </c>
      <c r="S3008" s="1">
        <f>VLOOKUP($E3008,[1]AllProteinsNorm!$A$1:$Q$3226,16,FALSE)</f>
        <v>2398944.0344871702</v>
      </c>
      <c r="T3008" s="1">
        <f>VLOOKUP($E3008,[1]AllProteinsNorm!$A$1:$Q$3226,17,FALSE)</f>
        <v>2643619.0175548401</v>
      </c>
      <c r="U3008" s="1">
        <f>VLOOKUP($E3008,[1]AllProteinsNorm!$A$1:$Q$3226,3,FALSE)</f>
        <v>2327123.4031183301</v>
      </c>
      <c r="V3008" s="1">
        <f>VLOOKUP($E3008,[1]AllProteinsNorm!$A$1:$Q$3226,7,FALSE)</f>
        <v>2560351.6766773001</v>
      </c>
      <c r="W3008" s="1">
        <f>VLOOKUP($E3008,[1]AllProteinsNorm!$A$1:$Q$3226,9,FALSE)</f>
        <v>2275289.3962445902</v>
      </c>
      <c r="X3008" s="1">
        <f>VLOOKUP($E3008,[1]AllProteinsNorm!$A$1:$Q$3226,12,FALSE)</f>
        <v>2684837.2075748402</v>
      </c>
      <c r="Y3008" s="29">
        <f>VLOOKUP($E3008,[1]AllProteinsNorm!$A$1:$Q$3226,14,FALSE)</f>
        <v>2470041.1095722201</v>
      </c>
      <c r="Z3008" s="25">
        <f t="shared" si="347"/>
        <v>1.0265695458087924</v>
      </c>
      <c r="AA3008" s="1">
        <f t="shared" si="347"/>
        <v>0.91135183330768343</v>
      </c>
      <c r="AB3008" s="1">
        <f t="shared" si="347"/>
        <v>1.0830166977223059</v>
      </c>
      <c r="AC3008" s="1">
        <f t="shared" si="347"/>
        <v>0.91575635058020666</v>
      </c>
      <c r="AD3008" s="1">
        <f t="shared" si="347"/>
        <v>1.063305572581011</v>
      </c>
      <c r="AE3008" s="1">
        <f t="shared" si="347"/>
        <v>0.98772140511924034</v>
      </c>
      <c r="AF3008" s="1">
        <f t="shared" si="347"/>
        <v>1.1740091381256155</v>
      </c>
      <c r="AG3008" s="1">
        <f t="shared" si="347"/>
        <v>1.095064060488558</v>
      </c>
      <c r="AH3008" s="1">
        <f t="shared" si="347"/>
        <v>0.99980176543700916</v>
      </c>
      <c r="AI3008" s="1">
        <f t="shared" si="347"/>
        <v>1.1017743319131676</v>
      </c>
      <c r="AJ3008" s="1">
        <f t="shared" si="347"/>
        <v>0.96986926471790946</v>
      </c>
      <c r="AK3008" s="1">
        <f t="shared" si="347"/>
        <v>1.067071215368639</v>
      </c>
      <c r="AL3008" s="1">
        <f t="shared" si="347"/>
        <v>0.94826653833620889</v>
      </c>
      <c r="AM3008" s="1">
        <f t="shared" si="347"/>
        <v>1.1189527314746746</v>
      </c>
      <c r="AN3008" s="29">
        <f t="shared" si="347"/>
        <v>1.029432711455571</v>
      </c>
      <c r="AO3008" s="1">
        <f t="shared" si="342"/>
        <v>174880.65728333258</v>
      </c>
      <c r="AP3008" s="1">
        <f t="shared" si="343"/>
        <v>166718.27433379035</v>
      </c>
      <c r="AQ3008" s="29">
        <f t="shared" si="344"/>
        <v>149956.65794601484</v>
      </c>
    </row>
    <row r="3009" spans="1:43" x14ac:dyDescent="0.2">
      <c r="A3009" s="26"/>
      <c r="E3009" s="25" t="s">
        <v>5867</v>
      </c>
      <c r="F3009" s="26" t="s">
        <v>5868</v>
      </c>
      <c r="G3009" s="1">
        <v>0.13077210141831</v>
      </c>
      <c r="H3009" s="43">
        <v>2.0392228642884098</v>
      </c>
      <c r="I3009" s="1">
        <f>VLOOKUP(F3009,'[1]SUSMB vs SHAM all proteins sum'!$B$2:$E$3214,2,FALSE)</f>
        <v>0.284324320350686</v>
      </c>
      <c r="J3009" s="29">
        <f>VLOOKUP(F3009,'[1]SUSMB vs SHAM all proteins sum'!$B$2:$E$3214,3,FALSE)</f>
        <v>1.6122941658971699</v>
      </c>
      <c r="K3009" s="25">
        <f>VLOOKUP($E3009,[1]AllProteinsNorm!$A$1:$Q$3226,4,FALSE)</f>
        <v>49726.619080419303</v>
      </c>
      <c r="L3009" s="1">
        <f>VLOOKUP($E3009,[1]AllProteinsNorm!$A$1:$Q$3226,5,FALSE)</f>
        <v>40436.656372507699</v>
      </c>
      <c r="M3009" s="1">
        <f>VLOOKUP($E3009,[1]AllProteinsNorm!$A$1:$Q$3226,10,FALSE)</f>
        <v>29169.774325993701</v>
      </c>
      <c r="N3009" s="1">
        <f>VLOOKUP($E3009,[1]AllProteinsNorm!$A$1:$Q$3226,11,FALSE)</f>
        <v>24054.4862910642</v>
      </c>
      <c r="O3009" s="1">
        <f>VLOOKUP($E3009,[1]AllProteinsNorm!$A$1:$Q$3226,15,FALSE)</f>
        <v>4791.5663980517402</v>
      </c>
      <c r="P3009" s="1">
        <f>VLOOKUP($E3009,[1]AllProteinsNorm!$A$1:$Q$3226,6,FALSE)</f>
        <v>63314.377337083097</v>
      </c>
      <c r="Q3009" s="1">
        <f>VLOOKUP($E3009,[1]AllProteinsNorm!$A$1:$Q$3226,8,FALSE)</f>
        <v>44949.425200188802</v>
      </c>
      <c r="R3009" s="1">
        <f>VLOOKUP($E3009,[1]AllProteinsNorm!$A$1:$Q$3226,13,FALSE)</f>
        <v>50493.4962275035</v>
      </c>
      <c r="S3009" s="1">
        <f>VLOOKUP($E3009,[1]AllProteinsNorm!$A$1:$Q$3226,16,FALSE)</f>
        <v>37362.2498689192</v>
      </c>
      <c r="T3009" s="1">
        <f>VLOOKUP($E3009,[1]AllProteinsNorm!$A$1:$Q$3226,17,FALSE)</f>
        <v>44401.6746110776</v>
      </c>
      <c r="U3009" s="1">
        <f>VLOOKUP($E3009,[1]AllProteinsNorm!$A$1:$Q$3226,3,FALSE)</f>
        <v>41373.4809835134</v>
      </c>
      <c r="V3009" s="1">
        <f>VLOOKUP($E3009,[1]AllProteinsNorm!$A$1:$Q$3226,7,FALSE)</f>
        <v>37851.201826459102</v>
      </c>
      <c r="W3009" s="1">
        <f>VLOOKUP($E3009,[1]AllProteinsNorm!$A$1:$Q$3226,9,FALSE)</f>
        <v>32221.685381965901</v>
      </c>
      <c r="X3009" s="1">
        <f>VLOOKUP($E3009,[1]AllProteinsNorm!$A$1:$Q$3226,12,FALSE)</f>
        <v>38742.230514475297</v>
      </c>
      <c r="Y3009" s="29">
        <f>VLOOKUP($E3009,[1]AllProteinsNorm!$A$1:$Q$3226,14,FALSE)</f>
        <v>37675.379842472597</v>
      </c>
      <c r="Z3009" s="25">
        <f t="shared" si="347"/>
        <v>1.6779228059889792</v>
      </c>
      <c r="AA3009" s="1">
        <f t="shared" si="347"/>
        <v>1.3644520616944011</v>
      </c>
      <c r="AB3009" s="1">
        <f t="shared" si="347"/>
        <v>0.98427422761201577</v>
      </c>
      <c r="AC3009" s="1">
        <f t="shared" si="347"/>
        <v>0.81166932078877108</v>
      </c>
      <c r="AD3009" s="1">
        <f t="shared" si="347"/>
        <v>0.16168158391583312</v>
      </c>
      <c r="AE3009" s="1">
        <f t="shared" si="347"/>
        <v>2.1364138492720488</v>
      </c>
      <c r="AF3009" s="1">
        <f t="shared" si="347"/>
        <v>1.5167261932189371</v>
      </c>
      <c r="AG3009" s="1">
        <f t="shared" si="347"/>
        <v>1.703799502983065</v>
      </c>
      <c r="AH3009" s="1">
        <f t="shared" si="347"/>
        <v>1.2607125177107388</v>
      </c>
      <c r="AI3009" s="1">
        <f t="shared" si="347"/>
        <v>1.4982434726467377</v>
      </c>
      <c r="AJ3009" s="1">
        <f t="shared" si="347"/>
        <v>1.3960632874138907</v>
      </c>
      <c r="AK3009" s="1">
        <f t="shared" si="347"/>
        <v>1.2772111990158632</v>
      </c>
      <c r="AL3009" s="1">
        <f t="shared" si="347"/>
        <v>1.0872547088384601</v>
      </c>
      <c r="AM3009" s="1">
        <f t="shared" si="347"/>
        <v>1.3072771352098145</v>
      </c>
      <c r="AN3009" s="29">
        <f t="shared" si="347"/>
        <v>1.2712784466554408</v>
      </c>
      <c r="AO3009" s="1">
        <f t="shared" si="342"/>
        <v>15289.890095184759</v>
      </c>
      <c r="AP3009" s="1">
        <f t="shared" si="343"/>
        <v>8673.0504667052082</v>
      </c>
      <c r="AQ3009" s="29">
        <f t="shared" si="344"/>
        <v>2984.4665025069394</v>
      </c>
    </row>
    <row r="3010" spans="1:43" x14ac:dyDescent="0.2">
      <c r="A3010" s="26"/>
      <c r="E3010" s="25" t="s">
        <v>5869</v>
      </c>
      <c r="F3010" s="26" t="s">
        <v>5870</v>
      </c>
      <c r="G3010" s="1">
        <v>0.20209908884540401</v>
      </c>
      <c r="H3010" s="43">
        <v>1.99246991532865</v>
      </c>
      <c r="I3010" s="1">
        <f>VLOOKUP(F3010,'[1]SUSMB vs SHAM all proteins sum'!$B$2:$E$3214,2,FALSE)</f>
        <v>5.11532309034574E-2</v>
      </c>
      <c r="J3010" s="29">
        <f>VLOOKUP(F3010,'[1]SUSMB vs SHAM all proteins sum'!$B$2:$E$3214,3,FALSE)</f>
        <v>3.3104954545926502</v>
      </c>
      <c r="K3010" s="25">
        <f>VLOOKUP($E3010,[1]AllProteinsNorm!$A$1:$Q$3226,4,FALSE)</f>
        <v>14580.8888546575</v>
      </c>
      <c r="L3010" s="1">
        <f>VLOOKUP($E3010,[1]AllProteinsNorm!$A$1:$Q$3226,5,FALSE)</f>
        <v>62069.675182566702</v>
      </c>
      <c r="M3010" s="1">
        <f>VLOOKUP($E3010,[1]AllProteinsNorm!$A$1:$Q$3226,10,FALSE)</f>
        <v>24817.227996198399</v>
      </c>
      <c r="N3010" s="1">
        <f>VLOOKUP($E3010,[1]AllProteinsNorm!$A$1:$Q$3226,11,FALSE)</f>
        <v>10011.3698177189</v>
      </c>
      <c r="O3010" s="1">
        <f>VLOOKUP($E3010,[1]AllProteinsNorm!$A$1:$Q$3226,15,FALSE)</f>
        <v>5417.24907032602</v>
      </c>
      <c r="P3010" s="1">
        <f>VLOOKUP($E3010,[1]AllProteinsNorm!$A$1:$Q$3226,6,FALSE)</f>
        <v>22748.814048640801</v>
      </c>
      <c r="Q3010" s="1">
        <f>VLOOKUP($E3010,[1]AllProteinsNorm!$A$1:$Q$3226,8,FALSE)</f>
        <v>73405.375402416394</v>
      </c>
      <c r="R3010" s="1">
        <f>VLOOKUP($E3010,[1]AllProteinsNorm!$A$1:$Q$3226,13,FALSE)</f>
        <v>42106.445233925297</v>
      </c>
      <c r="S3010" s="1">
        <f>VLOOKUP($E3010,[1]AllProteinsNorm!$A$1:$Q$3226,16,FALSE)</f>
        <v>14772.8233651634</v>
      </c>
      <c r="T3010" s="1">
        <f>VLOOKUP($E3010,[1]AllProteinsNorm!$A$1:$Q$3226,17,FALSE)</f>
        <v>36825.546935936902</v>
      </c>
      <c r="U3010" s="1">
        <f>VLOOKUP($E3010,[1]AllProteinsNorm!$A$1:$Q$3226,3,FALSE)</f>
        <v>80462.503064519202</v>
      </c>
      <c r="V3010" s="1">
        <f>VLOOKUP($E3010,[1]AllProteinsNorm!$A$1:$Q$3226,7,FALSE)</f>
        <v>78350.298711213094</v>
      </c>
      <c r="W3010" s="1">
        <f>VLOOKUP($E3010,[1]AllProteinsNorm!$A$1:$Q$3226,9,FALSE)</f>
        <v>74314.298092140903</v>
      </c>
      <c r="X3010" s="1">
        <f>VLOOKUP($E3010,[1]AllProteinsNorm!$A$1:$Q$3226,12,FALSE)</f>
        <v>67379.854983445504</v>
      </c>
      <c r="Y3010" s="29">
        <f>VLOOKUP($E3010,[1]AllProteinsNorm!$A$1:$Q$3226,14,FALSE)</f>
        <v>15343.2507668779</v>
      </c>
      <c r="Z3010" s="25">
        <f t="shared" si="347"/>
        <v>0.62366708865223941</v>
      </c>
      <c r="AA3010" s="1">
        <f t="shared" si="347"/>
        <v>2.6549008088993373</v>
      </c>
      <c r="AB3010" s="1">
        <f t="shared" si="347"/>
        <v>1.0615051309347265</v>
      </c>
      <c r="AC3010" s="1">
        <f t="shared" si="347"/>
        <v>0.42821544899460867</v>
      </c>
      <c r="AD3010" s="1">
        <f t="shared" si="347"/>
        <v>0.23171152251908722</v>
      </c>
      <c r="AE3010" s="1">
        <f t="shared" si="347"/>
        <v>0.97303304136188307</v>
      </c>
      <c r="AF3010" s="1">
        <f t="shared" si="347"/>
        <v>3.139761726804899</v>
      </c>
      <c r="AG3010" s="1">
        <f t="shared" si="347"/>
        <v>1.8010153135588109</v>
      </c>
      <c r="AH3010" s="1">
        <f t="shared" si="347"/>
        <v>0.63187668674823416</v>
      </c>
      <c r="AI3010" s="1">
        <f t="shared" si="347"/>
        <v>1.5751359107456584</v>
      </c>
      <c r="AJ3010" s="1">
        <f t="shared" si="347"/>
        <v>3.4416156334592221</v>
      </c>
      <c r="AK3010" s="1">
        <f t="shared" si="347"/>
        <v>3.3512705006764407</v>
      </c>
      <c r="AL3010" s="1">
        <f t="shared" si="347"/>
        <v>3.1786389978245855</v>
      </c>
      <c r="AM3010" s="1">
        <f t="shared" si="347"/>
        <v>2.8820326668845344</v>
      </c>
      <c r="AN3010" s="29">
        <f t="shared" si="347"/>
        <v>0.65627552830452962</v>
      </c>
      <c r="AO3010" s="1">
        <f t="shared" si="342"/>
        <v>20385.100629280532</v>
      </c>
      <c r="AP3010" s="1">
        <f t="shared" si="343"/>
        <v>20218.206009807061</v>
      </c>
      <c r="AQ3010" s="29">
        <f t="shared" si="344"/>
        <v>24326.069688076142</v>
      </c>
    </row>
    <row r="3011" spans="1:43" x14ac:dyDescent="0.2">
      <c r="A3011" s="26"/>
      <c r="E3011" s="25" t="s">
        <v>5871</v>
      </c>
      <c r="F3011" s="26" t="s">
        <v>5872</v>
      </c>
      <c r="G3011" s="1">
        <v>0.76092881385559596</v>
      </c>
      <c r="H3011" s="1">
        <v>0.91093963096380703</v>
      </c>
      <c r="I3011" s="1">
        <f>VLOOKUP(F3011,'[1]SUSMB vs SHAM all proteins sum'!$B$2:$E$3214,2,FALSE)</f>
        <v>0.13027007530687701</v>
      </c>
      <c r="J3011" s="29">
        <f>VLOOKUP(F3011,'[1]SUSMB vs SHAM all proteins sum'!$B$2:$E$3214,3,FALSE)</f>
        <v>0.64376026310196799</v>
      </c>
      <c r="K3011" s="25">
        <f>VLOOKUP($E3011,[1]AllProteinsNorm!$A$1:$Q$3226,4,FALSE)</f>
        <v>26317.7037601622</v>
      </c>
      <c r="L3011" s="1">
        <f>VLOOKUP($E3011,[1]AllProteinsNorm!$A$1:$Q$3226,5,FALSE)</f>
        <v>38993.598904384497</v>
      </c>
      <c r="M3011" s="1">
        <f>VLOOKUP($E3011,[1]AllProteinsNorm!$A$1:$Q$3226,10,FALSE)</f>
        <v>24081.018842722999</v>
      </c>
      <c r="N3011" s="1">
        <f>VLOOKUP($E3011,[1]AllProteinsNorm!$A$1:$Q$3226,11,FALSE)</f>
        <v>40715.976013043</v>
      </c>
      <c r="O3011" s="1">
        <f>VLOOKUP($E3011,[1]AllProteinsNorm!$A$1:$Q$3226,15,FALSE)</f>
        <v>12788.7372985574</v>
      </c>
      <c r="P3011" s="1">
        <f>VLOOKUP($E3011,[1]AllProteinsNorm!$A$1:$Q$3226,6,FALSE)</f>
        <v>46828.799349061897</v>
      </c>
      <c r="Q3011" s="1">
        <f>VLOOKUP($E3011,[1]AllProteinsNorm!$A$1:$Q$3226,8,FALSE)</f>
        <v>18809.279135454901</v>
      </c>
      <c r="R3011" s="1">
        <f>VLOOKUP($E3011,[1]AllProteinsNorm!$A$1:$Q$3226,13,FALSE)</f>
        <v>31562.714849606</v>
      </c>
      <c r="S3011" s="1">
        <f>VLOOKUP($E3011,[1]AllProteinsNorm!$A$1:$Q$3226,16,FALSE)</f>
        <v>14210.476957168699</v>
      </c>
      <c r="T3011" s="1">
        <f>VLOOKUP($E3011,[1]AllProteinsNorm!$A$1:$Q$3226,17,FALSE)</f>
        <v>20430.946685371899</v>
      </c>
      <c r="U3011" s="1">
        <f>VLOOKUP($E3011,[1]AllProteinsNorm!$A$1:$Q$3226,3,FALSE)</f>
        <v>14120.921104904401</v>
      </c>
      <c r="V3011" s="1">
        <f>VLOOKUP($E3011,[1]AllProteinsNorm!$A$1:$Q$3226,7,FALSE)</f>
        <v>27357.302546926399</v>
      </c>
      <c r="W3011" s="1">
        <f>VLOOKUP($E3011,[1]AllProteinsNorm!$A$1:$Q$3226,9,FALSE)</f>
        <v>19253.134618563101</v>
      </c>
      <c r="X3011" s="1">
        <f>VLOOKUP($E3011,[1]AllProteinsNorm!$A$1:$Q$3226,12,FALSE)</f>
        <v>17840.998314878099</v>
      </c>
      <c r="Y3011" s="29">
        <f>VLOOKUP($E3011,[1]AllProteinsNorm!$A$1:$Q$3226,14,FALSE)</f>
        <v>10721.921355751199</v>
      </c>
      <c r="Z3011" s="25">
        <f t="shared" si="347"/>
        <v>0.92086248652819669</v>
      </c>
      <c r="AA3011" s="1">
        <f t="shared" si="347"/>
        <v>1.3643949629119683</v>
      </c>
      <c r="AB3011" s="1">
        <f t="shared" si="347"/>
        <v>0.84260036862370968</v>
      </c>
      <c r="AC3011" s="1">
        <f t="shared" si="347"/>
        <v>1.4246613327089943</v>
      </c>
      <c r="AD3011" s="1">
        <f t="shared" si="347"/>
        <v>0.44748084922713183</v>
      </c>
      <c r="AE3011" s="1">
        <f t="shared" si="347"/>
        <v>1.63855042228203</v>
      </c>
      <c r="AF3011" s="1">
        <f t="shared" si="347"/>
        <v>0.65814098799519205</v>
      </c>
      <c r="AG3011" s="1">
        <f t="shared" si="347"/>
        <v>1.1043866266929014</v>
      </c>
      <c r="AH3011" s="1">
        <f t="shared" si="347"/>
        <v>0.49722784574156031</v>
      </c>
      <c r="AI3011" s="1">
        <f t="shared" si="347"/>
        <v>0.71488350724944216</v>
      </c>
      <c r="AJ3011" s="1">
        <f t="shared" si="347"/>
        <v>0.49409426594482708</v>
      </c>
      <c r="AK3011" s="1">
        <f t="shared" si="347"/>
        <v>0.95723828635084351</v>
      </c>
      <c r="AL3011" s="1">
        <f t="shared" si="347"/>
        <v>0.67367159307985358</v>
      </c>
      <c r="AM3011" s="1">
        <f t="shared" si="347"/>
        <v>0.62426062015536421</v>
      </c>
      <c r="AN3011" s="29">
        <f t="shared" si="347"/>
        <v>0.37516248567865074</v>
      </c>
      <c r="AO3011" s="1">
        <f t="shared" si="342"/>
        <v>10299.97813209702</v>
      </c>
      <c r="AP3011" s="1">
        <f t="shared" si="343"/>
        <v>11711.683065162852</v>
      </c>
      <c r="AQ3011" s="29">
        <f t="shared" si="344"/>
        <v>5604.8695250499686</v>
      </c>
    </row>
    <row r="3012" spans="1:43" x14ac:dyDescent="0.2">
      <c r="A3012" s="26"/>
      <c r="E3012" s="25" t="s">
        <v>5873</v>
      </c>
      <c r="F3012" s="26" t="s">
        <v>5874</v>
      </c>
      <c r="G3012" s="1">
        <v>0.29818632603665701</v>
      </c>
      <c r="H3012" s="1">
        <v>1.2895123258079499</v>
      </c>
      <c r="I3012" s="1">
        <f>VLOOKUP(F3012,'[1]SUSMB vs SHAM all proteins sum'!$B$2:$E$3214,2,FALSE)</f>
        <v>0.32677868118911602</v>
      </c>
      <c r="J3012" s="29">
        <f>VLOOKUP(F3012,'[1]SUSMB vs SHAM all proteins sum'!$B$2:$E$3214,3,FALSE)</f>
        <v>1.25074106722435</v>
      </c>
      <c r="K3012" s="25">
        <f>VLOOKUP($E3012,[1]AllProteinsNorm!$A$1:$Q$3226,4,FALSE)</f>
        <v>44743.338599338102</v>
      </c>
      <c r="L3012" s="1">
        <f>VLOOKUP($E3012,[1]AllProteinsNorm!$A$1:$Q$3226,5,FALSE)</f>
        <v>29502.8686889036</v>
      </c>
      <c r="M3012" s="1">
        <f>VLOOKUP($E3012,[1]AllProteinsNorm!$A$1:$Q$3226,10,FALSE)</f>
        <v>76951.075065157798</v>
      </c>
      <c r="N3012" s="1">
        <f>VLOOKUP($E3012,[1]AllProteinsNorm!$A$1:$Q$3226,11,FALSE)</f>
        <v>27765.897161532001</v>
      </c>
      <c r="O3012" s="1">
        <f>VLOOKUP($E3012,[1]AllProteinsNorm!$A$1:$Q$3226,15,FALSE)</f>
        <v>69584.089729282699</v>
      </c>
      <c r="P3012" s="1">
        <f>VLOOKUP($E3012,[1]AllProteinsNorm!$A$1:$Q$3226,6,FALSE)</f>
        <v>49380.670300047997</v>
      </c>
      <c r="Q3012" s="1">
        <f>VLOOKUP($E3012,[1]AllProteinsNorm!$A$1:$Q$3226,8,FALSE)</f>
        <v>62388.806692126098</v>
      </c>
      <c r="R3012" s="1">
        <f>VLOOKUP($E3012,[1]AllProteinsNorm!$A$1:$Q$3226,13,FALSE)</f>
        <v>77632.742995563705</v>
      </c>
      <c r="S3012" s="1">
        <f>VLOOKUP($E3012,[1]AllProteinsNorm!$A$1:$Q$3226,16,FALSE)</f>
        <v>47768.090360627597</v>
      </c>
      <c r="T3012" s="1">
        <f>VLOOKUP($E3012,[1]AllProteinsNorm!$A$1:$Q$3226,17,FALSE)</f>
        <v>61250.551485208503</v>
      </c>
      <c r="U3012" s="1">
        <f>VLOOKUP($E3012,[1]AllProteinsNorm!$A$1:$Q$3226,3,FALSE)</f>
        <v>53486.715758589198</v>
      </c>
      <c r="V3012" s="1">
        <f>VLOOKUP($E3012,[1]AllProteinsNorm!$A$1:$Q$3226,7,FALSE)</f>
        <v>52913.806712773301</v>
      </c>
      <c r="W3012" s="1">
        <f>VLOOKUP($E3012,[1]AllProteinsNorm!$A$1:$Q$3226,9,FALSE)</f>
        <v>54636.338518990597</v>
      </c>
      <c r="X3012" s="1">
        <f>VLOOKUP($E3012,[1]AllProteinsNorm!$A$1:$Q$3226,12,FALSE)</f>
        <v>60477.677713497702</v>
      </c>
      <c r="Y3012" s="29">
        <f>VLOOKUP($E3012,[1]AllProteinsNorm!$A$1:$Q$3226,14,FALSE)</f>
        <v>64235.395593538102</v>
      </c>
      <c r="Z3012" s="25">
        <f t="shared" si="347"/>
        <v>0.90009716733952128</v>
      </c>
      <c r="AA3012" s="1">
        <f t="shared" si="347"/>
        <v>0.59350619257689519</v>
      </c>
      <c r="AB3012" s="1">
        <f t="shared" si="347"/>
        <v>1.5480169083963715</v>
      </c>
      <c r="AC3012" s="1">
        <f t="shared" si="347"/>
        <v>0.55856371397607596</v>
      </c>
      <c r="AD3012" s="1">
        <f t="shared" si="347"/>
        <v>1.3998160177111363</v>
      </c>
      <c r="AE3012" s="1">
        <f t="shared" si="347"/>
        <v>0.99338589496890051</v>
      </c>
      <c r="AF3012" s="1">
        <f t="shared" si="347"/>
        <v>1.2550692446116749</v>
      </c>
      <c r="AG3012" s="1">
        <f t="shared" si="347"/>
        <v>1.561729952447886</v>
      </c>
      <c r="AH3012" s="1">
        <f t="shared" si="347"/>
        <v>0.96094578922314122</v>
      </c>
      <c r="AI3012" s="1">
        <f t="shared" si="347"/>
        <v>1.2321710810072464</v>
      </c>
      <c r="AJ3012" s="1">
        <f t="shared" si="347"/>
        <v>1.0759867915916419</v>
      </c>
      <c r="AK3012" s="1">
        <f t="shared" si="347"/>
        <v>1.064461638900204</v>
      </c>
      <c r="AL3012" s="1">
        <f t="shared" si="347"/>
        <v>1.0991136351071065</v>
      </c>
      <c r="AM3012" s="1">
        <f t="shared" si="347"/>
        <v>1.2166232583725225</v>
      </c>
      <c r="AN3012" s="29">
        <f t="shared" si="347"/>
        <v>1.2922168847170588</v>
      </c>
      <c r="AO3012" s="1">
        <f t="shared" si="342"/>
        <v>20256.333046529999</v>
      </c>
      <c r="AP3012" s="1">
        <f t="shared" si="343"/>
        <v>10771.025422023882</v>
      </c>
      <c r="AQ3012" s="29">
        <f t="shared" si="344"/>
        <v>4448.8144200943852</v>
      </c>
    </row>
    <row r="3013" spans="1:43" x14ac:dyDescent="0.2">
      <c r="A3013" s="26"/>
      <c r="E3013" s="25" t="s">
        <v>5875</v>
      </c>
      <c r="F3013" s="26" t="s">
        <v>5876</v>
      </c>
      <c r="G3013" s="1">
        <v>0.29010295565473798</v>
      </c>
      <c r="H3013" s="1">
        <v>1.17121925178244</v>
      </c>
      <c r="I3013" s="1">
        <f>VLOOKUP(F3013,'[1]SUSMB vs SHAM all proteins sum'!$B$2:$E$3214,2,FALSE)</f>
        <v>0.29637124208311499</v>
      </c>
      <c r="J3013" s="29">
        <f>VLOOKUP(F3013,'[1]SUSMB vs SHAM all proteins sum'!$B$2:$E$3214,3,FALSE)</f>
        <v>0.83347121950427605</v>
      </c>
      <c r="K3013" s="25">
        <f>VLOOKUP($E3013,[1]AllProteinsNorm!$A$1:$Q$3226,4,FALSE)</f>
        <v>69546.971228680297</v>
      </c>
      <c r="L3013" s="1">
        <f>VLOOKUP($E3013,[1]AllProteinsNorm!$A$1:$Q$3226,5,FALSE)</f>
        <v>141833.10433230599</v>
      </c>
      <c r="M3013" s="1">
        <f>VLOOKUP($E3013,[1]AllProteinsNorm!$A$1:$Q$3226,10,FALSE)</f>
        <v>93205.960789404795</v>
      </c>
      <c r="N3013" s="1">
        <f>VLOOKUP($E3013,[1]AllProteinsNorm!$A$1:$Q$3226,11,FALSE)</f>
        <v>109472.508323332</v>
      </c>
      <c r="O3013" s="1">
        <f>VLOOKUP($E3013,[1]AllProteinsNorm!$A$1:$Q$3226,15,FALSE)</f>
        <v>109105.039627734</v>
      </c>
      <c r="P3013" s="1">
        <f>VLOOKUP($E3013,[1]AllProteinsNorm!$A$1:$Q$3226,6,FALSE)</f>
        <v>116231.59512560201</v>
      </c>
      <c r="Q3013" s="1">
        <f>VLOOKUP($E3013,[1]AllProteinsNorm!$A$1:$Q$3226,8,FALSE)</f>
        <v>154425.01282066701</v>
      </c>
      <c r="R3013" s="1">
        <f>VLOOKUP($E3013,[1]AllProteinsNorm!$A$1:$Q$3226,13,FALSE)</f>
        <v>107789.81343266901</v>
      </c>
      <c r="S3013" s="1">
        <f>VLOOKUP($E3013,[1]AllProteinsNorm!$A$1:$Q$3226,16,FALSE)</f>
        <v>126514.890696213</v>
      </c>
      <c r="T3013" s="1">
        <f>VLOOKUP($E3013,[1]AllProteinsNorm!$A$1:$Q$3226,17,FALSE)</f>
        <v>98873.339090932001</v>
      </c>
      <c r="U3013" s="1">
        <f>VLOOKUP($E3013,[1]AllProteinsNorm!$A$1:$Q$3226,3,FALSE)</f>
        <v>93943.677830926201</v>
      </c>
      <c r="V3013" s="1">
        <f>VLOOKUP($E3013,[1]AllProteinsNorm!$A$1:$Q$3226,7,FALSE)</f>
        <v>114099.17099011999</v>
      </c>
      <c r="W3013" s="1">
        <f>VLOOKUP($E3013,[1]AllProteinsNorm!$A$1:$Q$3226,9,FALSE)</f>
        <v>57340.582008326899</v>
      </c>
      <c r="X3013" s="1">
        <f>VLOOKUP($E3013,[1]AllProteinsNorm!$A$1:$Q$3226,12,FALSE)</f>
        <v>79865.065103094297</v>
      </c>
      <c r="Y3013" s="29">
        <f>VLOOKUP($E3013,[1]AllProteinsNorm!$A$1:$Q$3226,14,FALSE)</f>
        <v>89977.400675282799</v>
      </c>
      <c r="Z3013" s="25">
        <f t="shared" si="347"/>
        <v>0.66467710402226665</v>
      </c>
      <c r="AA3013" s="1">
        <f t="shared" si="347"/>
        <v>1.3555330358255495</v>
      </c>
      <c r="AB3013" s="1">
        <f t="shared" si="347"/>
        <v>0.89079174837690633</v>
      </c>
      <c r="AC3013" s="1">
        <f t="shared" si="347"/>
        <v>1.0462550491688256</v>
      </c>
      <c r="AD3013" s="1">
        <f t="shared" si="347"/>
        <v>1.0427430626064518</v>
      </c>
      <c r="AE3013" s="1">
        <f t="shared" si="347"/>
        <v>1.1108532647661031</v>
      </c>
      <c r="AF3013" s="1">
        <f t="shared" si="347"/>
        <v>1.4758769288850606</v>
      </c>
      <c r="AG3013" s="1">
        <f t="shared" si="347"/>
        <v>1.0301731300410848</v>
      </c>
      <c r="AH3013" s="1">
        <f t="shared" si="347"/>
        <v>1.2091331898142268</v>
      </c>
      <c r="AI3013" s="1">
        <f t="shared" si="347"/>
        <v>0.9449562436857154</v>
      </c>
      <c r="AJ3013" s="1">
        <f t="shared" si="347"/>
        <v>0.89784228728727822</v>
      </c>
      <c r="AK3013" s="1">
        <f t="shared" si="347"/>
        <v>1.0904731752542416</v>
      </c>
      <c r="AL3013" s="1">
        <f t="shared" si="347"/>
        <v>0.54801771118004783</v>
      </c>
      <c r="AM3013" s="1">
        <f t="shared" si="347"/>
        <v>0.76328960481579011</v>
      </c>
      <c r="AN3013" s="29">
        <f t="shared" si="347"/>
        <v>0.85993562410716318</v>
      </c>
      <c r="AO3013" s="1">
        <f t="shared" si="342"/>
        <v>23617.258017134816</v>
      </c>
      <c r="AP3013" s="1">
        <f t="shared" si="343"/>
        <v>19153.118446074146</v>
      </c>
      <c r="AQ3013" s="29">
        <f t="shared" si="344"/>
        <v>18558.140050581631</v>
      </c>
    </row>
    <row r="3014" spans="1:43" x14ac:dyDescent="0.2">
      <c r="A3014" s="26"/>
      <c r="E3014" s="25" t="s">
        <v>5877</v>
      </c>
      <c r="F3014" s="26" t="s">
        <v>5878</v>
      </c>
      <c r="G3014" s="1">
        <v>0.98340489305800005</v>
      </c>
      <c r="H3014" s="1">
        <v>0.99601297073657302</v>
      </c>
      <c r="I3014" s="1">
        <f>VLOOKUP(F3014,'[1]SUSMB vs SHAM all proteins sum'!$B$2:$E$3214,2,FALSE)</f>
        <v>0.53766023455543699</v>
      </c>
      <c r="J3014" s="29">
        <f>VLOOKUP(F3014,'[1]SUSMB vs SHAM all proteins sum'!$B$2:$E$3214,3,FALSE)</f>
        <v>0.89705376831619199</v>
      </c>
      <c r="K3014" s="25">
        <f>VLOOKUP($E3014,[1]AllProteinsNorm!$A$1:$Q$3226,4,FALSE)</f>
        <v>252545.05235559001</v>
      </c>
      <c r="L3014" s="1">
        <f>VLOOKUP($E3014,[1]AllProteinsNorm!$A$1:$Q$3226,5,FALSE)</f>
        <v>473590.29765032802</v>
      </c>
      <c r="M3014" s="1">
        <f>VLOOKUP($E3014,[1]AllProteinsNorm!$A$1:$Q$3226,10,FALSE)</f>
        <v>264953.49491020601</v>
      </c>
      <c r="N3014" s="1">
        <f>VLOOKUP($E3014,[1]AllProteinsNorm!$A$1:$Q$3226,11,FALSE)</f>
        <v>284257.88472210802</v>
      </c>
      <c r="O3014" s="1">
        <f>VLOOKUP($E3014,[1]AllProteinsNorm!$A$1:$Q$3226,15,FALSE)</f>
        <v>397290.49708076101</v>
      </c>
      <c r="P3014" s="1">
        <f>VLOOKUP($E3014,[1]AllProteinsNorm!$A$1:$Q$3226,6,FALSE)</f>
        <v>431064.55678157299</v>
      </c>
      <c r="Q3014" s="1">
        <f>VLOOKUP($E3014,[1]AllProteinsNorm!$A$1:$Q$3226,8,FALSE)</f>
        <v>245820.22975719601</v>
      </c>
      <c r="R3014" s="1">
        <f>VLOOKUP($E3014,[1]AllProteinsNorm!$A$1:$Q$3226,13,FALSE)</f>
        <v>236345.2945705</v>
      </c>
      <c r="S3014" s="1">
        <f>VLOOKUP($E3014,[1]AllProteinsNorm!$A$1:$Q$3226,16,FALSE)</f>
        <v>303086.16369618301</v>
      </c>
      <c r="T3014" s="1">
        <f>VLOOKUP($E3014,[1]AllProteinsNorm!$A$1:$Q$3226,17,FALSE)</f>
        <v>462151.08249349502</v>
      </c>
      <c r="U3014" s="1">
        <f>VLOOKUP($E3014,[1]AllProteinsNorm!$A$1:$Q$3226,3,FALSE)</f>
        <v>282188.49652892997</v>
      </c>
      <c r="V3014" s="1">
        <f>VLOOKUP($E3014,[1]AllProteinsNorm!$A$1:$Q$3226,7,FALSE)</f>
        <v>255922.440165479</v>
      </c>
      <c r="W3014" s="1">
        <f>VLOOKUP($E3014,[1]AllProteinsNorm!$A$1:$Q$3226,9,FALSE)</f>
        <v>230173.824372231</v>
      </c>
      <c r="X3014" s="1">
        <f>VLOOKUP($E3014,[1]AllProteinsNorm!$A$1:$Q$3226,12,FALSE)</f>
        <v>449723.099969881</v>
      </c>
      <c r="Y3014" s="29">
        <f>VLOOKUP($E3014,[1]AllProteinsNorm!$A$1:$Q$3226,14,FALSE)</f>
        <v>278083.73143345403</v>
      </c>
      <c r="Z3014" s="25">
        <f t="shared" si="347"/>
        <v>0.7549307414703923</v>
      </c>
      <c r="AA3014" s="1">
        <f t="shared" si="347"/>
        <v>1.4156993820450592</v>
      </c>
      <c r="AB3014" s="1">
        <f t="shared" si="347"/>
        <v>0.7920231915139565</v>
      </c>
      <c r="AC3014" s="1">
        <f t="shared" si="347"/>
        <v>0.84972963707050153</v>
      </c>
      <c r="AD3014" s="1">
        <f t="shared" si="347"/>
        <v>1.1876170479000905</v>
      </c>
      <c r="AE3014" s="1">
        <f t="shared" si="347"/>
        <v>1.2885775525489749</v>
      </c>
      <c r="AF3014" s="1">
        <f t="shared" si="347"/>
        <v>0.73482828742067208</v>
      </c>
      <c r="AG3014" s="1">
        <f t="shared" si="347"/>
        <v>0.70650494558855881</v>
      </c>
      <c r="AH3014" s="1">
        <f t="shared" si="347"/>
        <v>0.90601284861604425</v>
      </c>
      <c r="AI3014" s="1">
        <f t="shared" si="347"/>
        <v>1.3815042350816262</v>
      </c>
      <c r="AJ3014" s="1">
        <f t="shared" si="347"/>
        <v>0.84354363283682399</v>
      </c>
      <c r="AK3014" s="1">
        <f t="shared" si="347"/>
        <v>0.76502673764917517</v>
      </c>
      <c r="AL3014" s="1">
        <f t="shared" si="347"/>
        <v>0.68805662308417803</v>
      </c>
      <c r="AM3014" s="1">
        <f t="shared" si="347"/>
        <v>1.3443533743776812</v>
      </c>
      <c r="AN3014" s="29">
        <f t="shared" si="347"/>
        <v>0.83127329402723127</v>
      </c>
      <c r="AO3014" s="1">
        <f t="shared" si="342"/>
        <v>86448.08108809714</v>
      </c>
      <c r="AP3014" s="1">
        <f t="shared" si="343"/>
        <v>93912.371547901683</v>
      </c>
      <c r="AQ3014" s="29">
        <f t="shared" si="344"/>
        <v>77498.451729377935</v>
      </c>
    </row>
    <row r="3015" spans="1:43" x14ac:dyDescent="0.2">
      <c r="A3015" s="26"/>
      <c r="E3015" s="25" t="s">
        <v>5879</v>
      </c>
      <c r="F3015" s="26" t="s">
        <v>5880</v>
      </c>
      <c r="G3015" s="1">
        <v>0.52996221154342704</v>
      </c>
      <c r="H3015" s="1">
        <v>1.0755049182982399</v>
      </c>
      <c r="I3015" s="1">
        <f>VLOOKUP(F3015,'[1]SUSMB vs SHAM all proteins sum'!$B$2:$E$3214,2,FALSE)</f>
        <v>0.63038017398234902</v>
      </c>
      <c r="J3015" s="29">
        <f>VLOOKUP(F3015,'[1]SUSMB vs SHAM all proteins sum'!$B$2:$E$3214,3,FALSE)</f>
        <v>0.955704143388037</v>
      </c>
      <c r="K3015" s="25">
        <f>VLOOKUP($E3015,[1]AllProteinsNorm!$A$1:$Q$3226,4,FALSE)</f>
        <v>257242.407890278</v>
      </c>
      <c r="L3015" s="1">
        <f>VLOOKUP($E3015,[1]AllProteinsNorm!$A$1:$Q$3226,5,FALSE)</f>
        <v>330231.36502330098</v>
      </c>
      <c r="M3015" s="1">
        <f>VLOOKUP($E3015,[1]AllProteinsNorm!$A$1:$Q$3226,10,FALSE)</f>
        <v>310329.65989551198</v>
      </c>
      <c r="N3015" s="1">
        <f>VLOOKUP($E3015,[1]AllProteinsNorm!$A$1:$Q$3226,11,FALSE)</f>
        <v>340016.96803796402</v>
      </c>
      <c r="O3015" s="1">
        <f>VLOOKUP($E3015,[1]AllProteinsNorm!$A$1:$Q$3226,15,FALSE)</f>
        <v>446446.62684687501</v>
      </c>
      <c r="P3015" s="1">
        <f>VLOOKUP($E3015,[1]AllProteinsNorm!$A$1:$Q$3226,6,FALSE)</f>
        <v>395154.42907685001</v>
      </c>
      <c r="Q3015" s="1">
        <f>VLOOKUP($E3015,[1]AllProteinsNorm!$A$1:$Q$3226,8,FALSE)</f>
        <v>302659.70683636097</v>
      </c>
      <c r="R3015" s="1">
        <f>VLOOKUP($E3015,[1]AllProteinsNorm!$A$1:$Q$3226,13,FALSE)</f>
        <v>435142.74552811403</v>
      </c>
      <c r="S3015" s="1">
        <f>VLOOKUP($E3015,[1]AllProteinsNorm!$A$1:$Q$3226,16,FALSE)</f>
        <v>324506.87904023001</v>
      </c>
      <c r="T3015" s="1">
        <f>VLOOKUP($E3015,[1]AllProteinsNorm!$A$1:$Q$3226,17,FALSE)</f>
        <v>340988.078109022</v>
      </c>
      <c r="U3015" s="1">
        <f>VLOOKUP($E3015,[1]AllProteinsNorm!$A$1:$Q$3226,3,FALSE)</f>
        <v>299978.43714894302</v>
      </c>
      <c r="V3015" s="1">
        <f>VLOOKUP($E3015,[1]AllProteinsNorm!$A$1:$Q$3226,7,FALSE)</f>
        <v>326448.225794803</v>
      </c>
      <c r="W3015" s="1">
        <f>VLOOKUP($E3015,[1]AllProteinsNorm!$A$1:$Q$3226,9,FALSE)</f>
        <v>307939.42789133498</v>
      </c>
      <c r="X3015" s="1">
        <f>VLOOKUP($E3015,[1]AllProteinsNorm!$A$1:$Q$3226,12,FALSE)</f>
        <v>323855.38705045299</v>
      </c>
      <c r="Y3015" s="29">
        <f>VLOOKUP($E3015,[1]AllProteinsNorm!$A$1:$Q$3226,14,FALSE)</f>
        <v>326701.31086228701</v>
      </c>
      <c r="Z3015" s="25">
        <f t="shared" ref="Z3015:AN3031" si="348">K3015/AVERAGE($K3015:$O3015)</f>
        <v>0.76366277929958037</v>
      </c>
      <c r="AA3015" s="1">
        <f t="shared" si="348"/>
        <v>0.98034147671776306</v>
      </c>
      <c r="AB3015" s="1">
        <f t="shared" si="348"/>
        <v>0.9212602716577849</v>
      </c>
      <c r="AC3015" s="1">
        <f t="shared" si="348"/>
        <v>1.0093915111059006</v>
      </c>
      <c r="AD3015" s="1">
        <f t="shared" si="348"/>
        <v>1.3253439612189706</v>
      </c>
      <c r="AE3015" s="1">
        <f t="shared" si="348"/>
        <v>1.1730753573496262</v>
      </c>
      <c r="AF3015" s="1">
        <f t="shared" si="348"/>
        <v>0.89849086237458886</v>
      </c>
      <c r="AG3015" s="1">
        <f t="shared" si="348"/>
        <v>1.2917866893229635</v>
      </c>
      <c r="AH3015" s="1">
        <f t="shared" si="348"/>
        <v>0.96334747906494178</v>
      </c>
      <c r="AI3015" s="1">
        <f t="shared" si="348"/>
        <v>1.0122743974151684</v>
      </c>
      <c r="AJ3015" s="1">
        <f t="shared" si="348"/>
        <v>0.89053111002139729</v>
      </c>
      <c r="AK3015" s="1">
        <f t="shared" si="348"/>
        <v>0.96911065890119097</v>
      </c>
      <c r="AL3015" s="1">
        <f t="shared" si="348"/>
        <v>0.91416450844187225</v>
      </c>
      <c r="AM3015" s="1">
        <f t="shared" si="348"/>
        <v>0.96141342710327327</v>
      </c>
      <c r="AN3015" s="29">
        <f t="shared" si="348"/>
        <v>0.96986197999019463</v>
      </c>
      <c r="AO3015" s="1">
        <f t="shared" si="342"/>
        <v>61815.780727090285</v>
      </c>
      <c r="AP3015" s="1">
        <f t="shared" si="343"/>
        <v>48561.117693104781</v>
      </c>
      <c r="AQ3015" s="29">
        <f t="shared" si="344"/>
        <v>10974.580732229691</v>
      </c>
    </row>
    <row r="3016" spans="1:43" x14ac:dyDescent="0.2">
      <c r="A3016" s="26"/>
      <c r="E3016" s="25" t="s">
        <v>5881</v>
      </c>
      <c r="F3016" s="26" t="s">
        <v>5882</v>
      </c>
      <c r="G3016" s="1">
        <v>0.95342566081221003</v>
      </c>
      <c r="H3016" s="1">
        <v>1.05747494858901</v>
      </c>
      <c r="I3016" s="1">
        <f>VLOOKUP(F3016,'[1]SUSMB vs SHAM all proteins sum'!$B$2:$E$3214,2,FALSE)</f>
        <v>0.90727181707115101</v>
      </c>
      <c r="J3016" s="29">
        <f>VLOOKUP(F3016,'[1]SUSMB vs SHAM all proteins sum'!$B$2:$E$3214,3,FALSE)</f>
        <v>1.1065301485515799</v>
      </c>
      <c r="K3016" s="25">
        <f>VLOOKUP($E3016,[1]AllProteinsNorm!$A$1:$Q$3226,4,FALSE)</f>
        <v>1289.2596726531899</v>
      </c>
      <c r="L3016" s="1">
        <f>VLOOKUP($E3016,[1]AllProteinsNorm!$A$1:$Q$3226,5,FALSE)</f>
        <v>46323.684326558701</v>
      </c>
      <c r="M3016" s="1">
        <f>VLOOKUP($E3016,[1]AllProteinsNorm!$A$1:$Q$3226,10,FALSE)</f>
        <v>16789.545895364801</v>
      </c>
      <c r="N3016" s="1">
        <f>VLOOKUP($E3016,[1]AllProteinsNorm!$A$1:$Q$3226,11,FALSE)</f>
        <v>37229.862318432199</v>
      </c>
      <c r="O3016" s="1">
        <f>VLOOKUP($E3016,[1]AllProteinsNorm!$A$1:$Q$3226,15,FALSE)</f>
        <v>45419.829550831397</v>
      </c>
      <c r="P3016" s="1">
        <f>VLOOKUP($E3016,[1]AllProteinsNorm!$A$1:$Q$3226,6,FALSE)</f>
        <v>43484.721960353803</v>
      </c>
      <c r="Q3016" s="1">
        <f>VLOOKUP($E3016,[1]AllProteinsNorm!$A$1:$Q$3226,8,FALSE)</f>
        <v>1559.9384428625201</v>
      </c>
      <c r="R3016" s="1">
        <f>VLOOKUP($E3016,[1]AllProteinsNorm!$A$1:$Q$3226,13,FALSE)</f>
        <v>22250.625411750199</v>
      </c>
      <c r="S3016" s="1">
        <f>VLOOKUP($E3016,[1]AllProteinsNorm!$A$1:$Q$3226,16,FALSE)</f>
        <v>35812.166036065901</v>
      </c>
      <c r="T3016" s="1">
        <f>VLOOKUP($E3016,[1]AllProteinsNorm!$A$1:$Q$3226,17,FALSE)</f>
        <v>41481.346069548803</v>
      </c>
      <c r="U3016" s="1">
        <f>VLOOKUP($E3016,[1]AllProteinsNorm!$A$1:$Q$3226,3,FALSE)</f>
        <v>33521.901741132402</v>
      </c>
      <c r="V3016" s="1">
        <f>VLOOKUP($E3016,[1]AllProteinsNorm!$A$1:$Q$3226,7,FALSE)</f>
        <v>3938.9374751769801</v>
      </c>
      <c r="W3016" s="1">
        <f>VLOOKUP($E3016,[1]AllProteinsNorm!$A$1:$Q$3226,9,FALSE)</f>
        <v>9630.3945915292697</v>
      </c>
      <c r="X3016" s="1">
        <f>VLOOKUP($E3016,[1]AllProteinsNorm!$A$1:$Q$3226,12,FALSE)</f>
        <v>55002.195967722102</v>
      </c>
      <c r="Y3016" s="29">
        <f>VLOOKUP($E3016,[1]AllProteinsNorm!$A$1:$Q$3226,14,FALSE)</f>
        <v>40216.454574796997</v>
      </c>
      <c r="Z3016" s="25">
        <f t="shared" si="348"/>
        <v>4.3836808716095334E-2</v>
      </c>
      <c r="AA3016" s="1">
        <f t="shared" si="348"/>
        <v>1.5750764038629708</v>
      </c>
      <c r="AB3016" s="1">
        <f t="shared" si="348"/>
        <v>0.57087034323394525</v>
      </c>
      <c r="AC3016" s="1">
        <f t="shared" si="348"/>
        <v>1.2658724906993157</v>
      </c>
      <c r="AD3016" s="1">
        <f t="shared" si="348"/>
        <v>1.5443439534876728</v>
      </c>
      <c r="AE3016" s="1">
        <f t="shared" si="348"/>
        <v>1.478547323772063</v>
      </c>
      <c r="AF3016" s="1">
        <f t="shared" si="348"/>
        <v>5.3040302569863147E-2</v>
      </c>
      <c r="AG3016" s="1">
        <f t="shared" si="348"/>
        <v>0.75655543307353923</v>
      </c>
      <c r="AH3016" s="1">
        <f t="shared" si="348"/>
        <v>1.2176686400198657</v>
      </c>
      <c r="AI3016" s="1">
        <f t="shared" si="348"/>
        <v>1.4104294670094091</v>
      </c>
      <c r="AJ3016" s="1">
        <f t="shared" si="348"/>
        <v>1.1397961369579401</v>
      </c>
      <c r="AK3016" s="1">
        <f t="shared" si="348"/>
        <v>0.13392992296784656</v>
      </c>
      <c r="AL3016" s="1">
        <f t="shared" si="348"/>
        <v>0.32744820498465249</v>
      </c>
      <c r="AM3016" s="1">
        <f t="shared" si="348"/>
        <v>1.8701591267803612</v>
      </c>
      <c r="AN3016" s="29">
        <f t="shared" si="348"/>
        <v>1.367421213762845</v>
      </c>
      <c r="AO3016" s="1">
        <f t="shared" si="342"/>
        <v>17627.192084036767</v>
      </c>
      <c r="AP3016" s="1">
        <f t="shared" si="343"/>
        <v>15559.395838152002</v>
      </c>
      <c r="AQ3016" s="29">
        <f t="shared" si="344"/>
        <v>19100.585162973526</v>
      </c>
    </row>
    <row r="3017" spans="1:43" x14ac:dyDescent="0.2">
      <c r="A3017" s="26"/>
      <c r="E3017" s="25" t="s">
        <v>5883</v>
      </c>
      <c r="F3017" s="26" t="s">
        <v>5884</v>
      </c>
      <c r="G3017" s="43">
        <v>4.0935302209821403E-2</v>
      </c>
      <c r="H3017" s="1">
        <v>0.89251633000999697</v>
      </c>
      <c r="I3017" s="1">
        <f>VLOOKUP(F3017,'[1]SUSMB vs SHAM all proteins sum'!$B$2:$E$3214,2,FALSE)</f>
        <v>0.63091935450914804</v>
      </c>
      <c r="J3017" s="29">
        <f>VLOOKUP(F3017,'[1]SUSMB vs SHAM all proteins sum'!$B$2:$E$3214,3,FALSE)</f>
        <v>0.96940194786301603</v>
      </c>
      <c r="K3017" s="25">
        <f>VLOOKUP($E3017,[1]AllProteinsNorm!$A$1:$Q$3226,4,FALSE)</f>
        <v>640100.58167176903</v>
      </c>
      <c r="L3017" s="1">
        <f>VLOOKUP($E3017,[1]AllProteinsNorm!$A$1:$Q$3226,5,FALSE)</f>
        <v>602969.8696491</v>
      </c>
      <c r="M3017" s="1">
        <f>VLOOKUP($E3017,[1]AllProteinsNorm!$A$1:$Q$3226,10,FALSE)</f>
        <v>695875.80212818296</v>
      </c>
      <c r="N3017" s="1">
        <f>VLOOKUP($E3017,[1]AllProteinsNorm!$A$1:$Q$3226,11,FALSE)</f>
        <v>660254.66385120095</v>
      </c>
      <c r="O3017" s="1">
        <f>VLOOKUP($E3017,[1]AllProteinsNorm!$A$1:$Q$3226,15,FALSE)</f>
        <v>783756.88630839204</v>
      </c>
      <c r="P3017" s="1">
        <f>VLOOKUP($E3017,[1]AllProteinsNorm!$A$1:$Q$3226,6,FALSE)</f>
        <v>590428.31558887498</v>
      </c>
      <c r="Q3017" s="1">
        <f>VLOOKUP($E3017,[1]AllProteinsNorm!$A$1:$Q$3226,8,FALSE)</f>
        <v>598145.58693349396</v>
      </c>
      <c r="R3017" s="1">
        <f>VLOOKUP($E3017,[1]AllProteinsNorm!$A$1:$Q$3226,13,FALSE)</f>
        <v>595724.74319605494</v>
      </c>
      <c r="S3017" s="1">
        <f>VLOOKUP($E3017,[1]AllProteinsNorm!$A$1:$Q$3226,16,FALSE)</f>
        <v>637190.039221299</v>
      </c>
      <c r="T3017" s="1">
        <f>VLOOKUP($E3017,[1]AllProteinsNorm!$A$1:$Q$3226,17,FALSE)</f>
        <v>587165.55843596405</v>
      </c>
      <c r="U3017" s="1">
        <f>VLOOKUP($E3017,[1]AllProteinsNorm!$A$1:$Q$3226,3,FALSE)</f>
        <v>593839.76345092198</v>
      </c>
      <c r="V3017" s="1">
        <f>VLOOKUP($E3017,[1]AllProteinsNorm!$A$1:$Q$3226,7,FALSE)</f>
        <v>581204.15412698302</v>
      </c>
      <c r="W3017" s="1">
        <f>VLOOKUP($E3017,[1]AllProteinsNorm!$A$1:$Q$3226,9,FALSE)</f>
        <v>705242.04724525905</v>
      </c>
      <c r="X3017" s="1">
        <f>VLOOKUP($E3017,[1]AllProteinsNorm!$A$1:$Q$3226,12,FALSE)</f>
        <v>708124.28573630098</v>
      </c>
      <c r="Y3017" s="29">
        <f>VLOOKUP($E3017,[1]AllProteinsNorm!$A$1:$Q$3226,14,FALSE)</f>
        <v>690306.85223683203</v>
      </c>
      <c r="Z3017" s="25">
        <f t="shared" si="348"/>
        <v>0.94606645845384985</v>
      </c>
      <c r="AA3017" s="1">
        <f t="shared" si="348"/>
        <v>0.89118739377402856</v>
      </c>
      <c r="AB3017" s="1">
        <f t="shared" si="348"/>
        <v>1.0285020424817053</v>
      </c>
      <c r="AC3017" s="1">
        <f t="shared" si="348"/>
        <v>0.97585412260670057</v>
      </c>
      <c r="AD3017" s="1">
        <f t="shared" si="348"/>
        <v>1.1583899826837161</v>
      </c>
      <c r="AE3017" s="1">
        <f t="shared" si="348"/>
        <v>0.87265102000246275</v>
      </c>
      <c r="AF3017" s="1">
        <f t="shared" si="348"/>
        <v>0.88405712051070273</v>
      </c>
      <c r="AG3017" s="1">
        <f t="shared" si="348"/>
        <v>0.88047912179186461</v>
      </c>
      <c r="AH3017" s="1">
        <f t="shared" si="348"/>
        <v>0.9417646867211884</v>
      </c>
      <c r="AI3017" s="1">
        <f t="shared" si="348"/>
        <v>0.86782867615083314</v>
      </c>
      <c r="AJ3017" s="1">
        <f t="shared" si="348"/>
        <v>0.87769312821085954</v>
      </c>
      <c r="AK3017" s="1">
        <f t="shared" si="348"/>
        <v>0.85901774108297335</v>
      </c>
      <c r="AL3017" s="1">
        <f t="shared" si="348"/>
        <v>1.042345320554942</v>
      </c>
      <c r="AM3017" s="1">
        <f t="shared" si="348"/>
        <v>1.0466052591329038</v>
      </c>
      <c r="AN3017" s="29">
        <f t="shared" si="348"/>
        <v>1.0202711536934821</v>
      </c>
      <c r="AO3017" s="1">
        <f t="shared" si="342"/>
        <v>61440.911650942158</v>
      </c>
      <c r="AP3017" s="1">
        <f t="shared" si="343"/>
        <v>18144.842423611</v>
      </c>
      <c r="AQ3017" s="29">
        <f t="shared" si="344"/>
        <v>56172.350660220894</v>
      </c>
    </row>
    <row r="3018" spans="1:43" x14ac:dyDescent="0.2">
      <c r="A3018" s="26"/>
      <c r="E3018" s="25" t="s">
        <v>5885</v>
      </c>
      <c r="F3018" s="26" t="s">
        <v>5886</v>
      </c>
      <c r="G3018" s="1">
        <v>0.550781681229637</v>
      </c>
      <c r="H3018" s="1">
        <v>1.2293216994773499</v>
      </c>
      <c r="I3018" s="1">
        <f>VLOOKUP(F3018,'[1]SUSMB vs SHAM all proteins sum'!$B$2:$E$3214,2,FALSE)</f>
        <v>0.68324026649390701</v>
      </c>
      <c r="J3018" s="29">
        <f>VLOOKUP(F3018,'[1]SUSMB vs SHAM all proteins sum'!$B$2:$E$3214,3,FALSE)</f>
        <v>1.1445968599635701</v>
      </c>
      <c r="K3018" s="25">
        <f>VLOOKUP($E3018,[1]AllProteinsNorm!$A$1:$Q$3226,4,FALSE)</f>
        <v>14219.129876982801</v>
      </c>
      <c r="L3018" s="1">
        <f>VLOOKUP($E3018,[1]AllProteinsNorm!$A$1:$Q$3226,5,FALSE)</f>
        <v>46357.890924862702</v>
      </c>
      <c r="M3018" s="1">
        <f>VLOOKUP($E3018,[1]AllProteinsNorm!$A$1:$Q$3226,10,FALSE)</f>
        <v>25795.936572425999</v>
      </c>
      <c r="N3018" s="1">
        <f>VLOOKUP($E3018,[1]AllProteinsNorm!$A$1:$Q$3226,11,FALSE)</f>
        <v>25058.505648939299</v>
      </c>
      <c r="O3018" s="1">
        <f>VLOOKUP($E3018,[1]AllProteinsNorm!$A$1:$Q$3226,15,FALSE)</f>
        <v>7747.71129131015</v>
      </c>
      <c r="P3018" s="1">
        <f>VLOOKUP($E3018,[1]AllProteinsNorm!$A$1:$Q$3226,6,FALSE)</f>
        <v>31115.604261488399</v>
      </c>
      <c r="Q3018" s="1">
        <f>VLOOKUP($E3018,[1]AllProteinsNorm!$A$1:$Q$3226,8,FALSE)</f>
        <v>26079.6531338446</v>
      </c>
      <c r="R3018" s="1">
        <f>VLOOKUP($E3018,[1]AllProteinsNorm!$A$1:$Q$3226,13,FALSE)</f>
        <v>27271.044781629302</v>
      </c>
      <c r="S3018" s="1">
        <f>VLOOKUP($E3018,[1]AllProteinsNorm!$A$1:$Q$3226,16,FALSE)</f>
        <v>28590.951048701299</v>
      </c>
      <c r="T3018" s="1">
        <f>VLOOKUP($E3018,[1]AllProteinsNorm!$A$1:$Q$3226,17,FALSE)</f>
        <v>14648.525042843299</v>
      </c>
      <c r="U3018" s="1">
        <f>VLOOKUP($E3018,[1]AllProteinsNorm!$A$1:$Q$3226,3,FALSE)</f>
        <v>18748.709877693898</v>
      </c>
      <c r="V3018" s="1">
        <f>VLOOKUP($E3018,[1]AllProteinsNorm!$A$1:$Q$3226,7,FALSE)</f>
        <v>18339.848561814</v>
      </c>
      <c r="W3018" s="1">
        <f>VLOOKUP($E3018,[1]AllProteinsNorm!$A$1:$Q$3226,9,FALSE)</f>
        <v>28602.540087103898</v>
      </c>
      <c r="X3018" s="1">
        <f>VLOOKUP($E3018,[1]AllProteinsNorm!$A$1:$Q$3226,12,FALSE)</f>
        <v>29218.2649414732</v>
      </c>
      <c r="Y3018" s="29">
        <f>VLOOKUP($E3018,[1]AllProteinsNorm!$A$1:$Q$3226,14,FALSE)</f>
        <v>22569.044830841402</v>
      </c>
      <c r="Z3018" s="25">
        <f t="shared" si="348"/>
        <v>0.59654423513027821</v>
      </c>
      <c r="AA3018" s="1">
        <f t="shared" si="348"/>
        <v>1.9448821990711842</v>
      </c>
      <c r="AB3018" s="1">
        <f t="shared" si="348"/>
        <v>1.0822333986116142</v>
      </c>
      <c r="AC3018" s="1">
        <f t="shared" si="348"/>
        <v>1.051295488203686</v>
      </c>
      <c r="AD3018" s="1">
        <f t="shared" si="348"/>
        <v>0.32504467898323736</v>
      </c>
      <c r="AE3018" s="1">
        <f t="shared" si="348"/>
        <v>1.3054128139607875</v>
      </c>
      <c r="AF3018" s="1">
        <f t="shared" si="348"/>
        <v>1.0941363406755462</v>
      </c>
      <c r="AG3018" s="1">
        <f t="shared" si="348"/>
        <v>1.1441195552194123</v>
      </c>
      <c r="AH3018" s="1">
        <f t="shared" si="348"/>
        <v>1.1994944256472222</v>
      </c>
      <c r="AI3018" s="1">
        <f t="shared" si="348"/>
        <v>0.61455892470713747</v>
      </c>
      <c r="AJ3018" s="1">
        <f t="shared" si="348"/>
        <v>0.78657659719201167</v>
      </c>
      <c r="AK3018" s="1">
        <f t="shared" si="348"/>
        <v>0.76942337733495481</v>
      </c>
      <c r="AL3018" s="1">
        <f t="shared" si="348"/>
        <v>1.1999806279753242</v>
      </c>
      <c r="AM3018" s="1">
        <f t="shared" si="348"/>
        <v>1.2258125259520785</v>
      </c>
      <c r="AN3018" s="29">
        <f t="shared" si="348"/>
        <v>0.94685354889606577</v>
      </c>
      <c r="AO3018" s="1">
        <f t="shared" si="342"/>
        <v>13144.494411439498</v>
      </c>
      <c r="AP3018" s="1">
        <f t="shared" si="343"/>
        <v>5697.5016768381511</v>
      </c>
      <c r="AQ3018" s="29">
        <f t="shared" si="344"/>
        <v>4664.825275600203</v>
      </c>
    </row>
    <row r="3019" spans="1:43" x14ac:dyDescent="0.2">
      <c r="A3019" s="26"/>
      <c r="E3019" s="25" t="s">
        <v>5887</v>
      </c>
      <c r="F3019" s="26" t="s">
        <v>5888</v>
      </c>
      <c r="G3019" s="1">
        <v>0.63405617422461702</v>
      </c>
      <c r="H3019" s="1">
        <v>1.2590479596095701</v>
      </c>
      <c r="I3019" s="1">
        <f>VLOOKUP(F3019,'[1]SUSMB vs SHAM all proteins sum'!$B$2:$E$3214,2,FALSE)</f>
        <v>0.94962011109571598</v>
      </c>
      <c r="J3019" s="29">
        <f>VLOOKUP(F3019,'[1]SUSMB vs SHAM all proteins sum'!$B$2:$E$3214,3,FALSE)</f>
        <v>1.03366504057563</v>
      </c>
      <c r="K3019" s="25">
        <f>VLOOKUP($E3019,[1]AllProteinsNorm!$A$1:$Q$3226,4,FALSE)</f>
        <v>155596.163416861</v>
      </c>
      <c r="L3019" s="1">
        <f>VLOOKUP($E3019,[1]AllProteinsNorm!$A$1:$Q$3226,5,FALSE)</f>
        <v>569856.32320050697</v>
      </c>
      <c r="M3019" s="1">
        <f>VLOOKUP($E3019,[1]AllProteinsNorm!$A$1:$Q$3226,10,FALSE)</f>
        <v>201635.22933693201</v>
      </c>
      <c r="N3019" s="1">
        <f>VLOOKUP($E3019,[1]AllProteinsNorm!$A$1:$Q$3226,11,FALSE)</f>
        <v>700989.4962233</v>
      </c>
      <c r="O3019" s="1">
        <f>VLOOKUP($E3019,[1]AllProteinsNorm!$A$1:$Q$3226,15,FALSE)</f>
        <v>1229526.5234654399</v>
      </c>
      <c r="P3019" s="1">
        <f>VLOOKUP($E3019,[1]AllProteinsNorm!$A$1:$Q$3226,6,FALSE)</f>
        <v>937244.39194815198</v>
      </c>
      <c r="Q3019" s="1">
        <f>VLOOKUP($E3019,[1]AllProteinsNorm!$A$1:$Q$3226,8,FALSE)</f>
        <v>304742.43210016697</v>
      </c>
      <c r="R3019" s="1">
        <f>VLOOKUP($E3019,[1]AllProteinsNorm!$A$1:$Q$3226,13,FALSE)</f>
        <v>291509.18654769298</v>
      </c>
      <c r="S3019" s="1">
        <f>VLOOKUP($E3019,[1]AllProteinsNorm!$A$1:$Q$3226,16,FALSE)</f>
        <v>650073.69741551694</v>
      </c>
      <c r="T3019" s="1">
        <f>VLOOKUP($E3019,[1]AllProteinsNorm!$A$1:$Q$3226,17,FALSE)</f>
        <v>900722.12291619706</v>
      </c>
      <c r="U3019" s="1">
        <f>VLOOKUP($E3019,[1]AllProteinsNorm!$A$1:$Q$3226,3,FALSE)</f>
        <v>187678.079600706</v>
      </c>
      <c r="V3019" s="1">
        <f>VLOOKUP($E3019,[1]AllProteinsNorm!$A$1:$Q$3226,7,FALSE)</f>
        <v>850410.43969434395</v>
      </c>
      <c r="W3019" s="1">
        <f>VLOOKUP($E3019,[1]AllProteinsNorm!$A$1:$Q$3226,9,FALSE)</f>
        <v>729670.32233624498</v>
      </c>
      <c r="X3019" s="1">
        <f>VLOOKUP($E3019,[1]AllProteinsNorm!$A$1:$Q$3226,12,FALSE)</f>
        <v>219292.49067918799</v>
      </c>
      <c r="Y3019" s="29">
        <f>VLOOKUP($E3019,[1]AllProteinsNorm!$A$1:$Q$3226,14,FALSE)</f>
        <v>712010.90702836995</v>
      </c>
      <c r="Z3019" s="25">
        <f t="shared" si="348"/>
        <v>0.27224937012102479</v>
      </c>
      <c r="AA3019" s="1">
        <f t="shared" si="348"/>
        <v>0.99708772789708289</v>
      </c>
      <c r="AB3019" s="1">
        <f t="shared" si="348"/>
        <v>0.35280474129762174</v>
      </c>
      <c r="AC3019" s="1">
        <f t="shared" si="348"/>
        <v>1.2265337693253646</v>
      </c>
      <c r="AD3019" s="1">
        <f t="shared" si="348"/>
        <v>2.1513243913589064</v>
      </c>
      <c r="AE3019" s="1">
        <f t="shared" si="348"/>
        <v>1.6399131556588027</v>
      </c>
      <c r="AF3019" s="1">
        <f t="shared" si="348"/>
        <v>0.53321324489308786</v>
      </c>
      <c r="AG3019" s="1">
        <f t="shared" si="348"/>
        <v>0.51005880016127458</v>
      </c>
      <c r="AH3019" s="1">
        <f t="shared" si="348"/>
        <v>1.1374454920168147</v>
      </c>
      <c r="AI3019" s="1">
        <f t="shared" si="348"/>
        <v>1.5760094929913537</v>
      </c>
      <c r="AJ3019" s="1">
        <f t="shared" si="348"/>
        <v>0.32838366856080775</v>
      </c>
      <c r="AK3019" s="1">
        <f t="shared" si="348"/>
        <v>1.4879782474510557</v>
      </c>
      <c r="AL3019" s="1">
        <f t="shared" si="348"/>
        <v>1.2767171200734189</v>
      </c>
      <c r="AM3019" s="1">
        <f t="shared" si="348"/>
        <v>0.38369996501604015</v>
      </c>
      <c r="AN3019" s="29">
        <f t="shared" si="348"/>
        <v>1.2458181275231079</v>
      </c>
      <c r="AO3019" s="1">
        <f t="shared" si="342"/>
        <v>389755.07298804988</v>
      </c>
      <c r="AP3019" s="1">
        <f t="shared" si="343"/>
        <v>278423.25374110742</v>
      </c>
      <c r="AQ3019" s="29">
        <f t="shared" si="344"/>
        <v>278891.05063902179</v>
      </c>
    </row>
    <row r="3020" spans="1:43" x14ac:dyDescent="0.2">
      <c r="A3020" s="26"/>
      <c r="E3020" s="25" t="s">
        <v>5889</v>
      </c>
      <c r="F3020" s="26" t="s">
        <v>5890</v>
      </c>
      <c r="G3020" s="1">
        <v>0.89942570465599403</v>
      </c>
      <c r="H3020" s="1">
        <v>0.97912395634248695</v>
      </c>
      <c r="I3020" s="1">
        <f>VLOOKUP(F3020,'[1]SUSMB vs SHAM all proteins sum'!$B$2:$E$3214,2,FALSE)</f>
        <v>0.27760230819646903</v>
      </c>
      <c r="J3020" s="29">
        <f>VLOOKUP(F3020,'[1]SUSMB vs SHAM all proteins sum'!$B$2:$E$3214,3,FALSE)</f>
        <v>1.1971336423627901</v>
      </c>
      <c r="K3020" s="25">
        <f>VLOOKUP($E3020,[1]AllProteinsNorm!$A$1:$Q$3226,4,FALSE)</f>
        <v>107902.661737633</v>
      </c>
      <c r="L3020" s="1">
        <f>VLOOKUP($E3020,[1]AllProteinsNorm!$A$1:$Q$3226,5,FALSE)</f>
        <v>104441.44424521099</v>
      </c>
      <c r="M3020" s="1">
        <f>VLOOKUP($E3020,[1]AllProteinsNorm!$A$1:$Q$3226,10,FALSE)</f>
        <v>194186.118525258</v>
      </c>
      <c r="N3020" s="1">
        <f>VLOOKUP($E3020,[1]AllProteinsNorm!$A$1:$Q$3226,11,FALSE)</f>
        <v>79638.890325975706</v>
      </c>
      <c r="O3020" s="1">
        <f>VLOOKUP($E3020,[1]AllProteinsNorm!$A$1:$Q$3226,15,FALSE)</f>
        <v>147075.944938017</v>
      </c>
      <c r="P3020" s="1">
        <f>VLOOKUP($E3020,[1]AllProteinsNorm!$A$1:$Q$3226,6,FALSE)</f>
        <v>103089.864681252</v>
      </c>
      <c r="Q3020" s="1">
        <f>VLOOKUP($E3020,[1]AllProteinsNorm!$A$1:$Q$3226,8,FALSE)</f>
        <v>120819.146677956</v>
      </c>
      <c r="R3020" s="1">
        <f>VLOOKUP($E3020,[1]AllProteinsNorm!$A$1:$Q$3226,13,FALSE)</f>
        <v>108619.813881796</v>
      </c>
      <c r="S3020" s="1">
        <f>VLOOKUP($E3020,[1]AllProteinsNorm!$A$1:$Q$3226,16,FALSE)</f>
        <v>124007.89691759599</v>
      </c>
      <c r="T3020" s="1">
        <f>VLOOKUP($E3020,[1]AllProteinsNorm!$A$1:$Q$3226,17,FALSE)</f>
        <v>137489.11232028701</v>
      </c>
      <c r="U3020" s="1">
        <f>VLOOKUP($E3020,[1]AllProteinsNorm!$A$1:$Q$3226,3,FALSE)</f>
        <v>144594.627726759</v>
      </c>
      <c r="V3020" s="1">
        <f>VLOOKUP($E3020,[1]AllProteinsNorm!$A$1:$Q$3226,7,FALSE)</f>
        <v>136630.31754290199</v>
      </c>
      <c r="W3020" s="1">
        <f>VLOOKUP($E3020,[1]AllProteinsNorm!$A$1:$Q$3226,9,FALSE)</f>
        <v>146394.273065549</v>
      </c>
      <c r="X3020" s="1">
        <f>VLOOKUP($E3020,[1]AllProteinsNorm!$A$1:$Q$3226,12,FALSE)</f>
        <v>143836.84677428901</v>
      </c>
      <c r="Y3020" s="29">
        <f>VLOOKUP($E3020,[1]AllProteinsNorm!$A$1:$Q$3226,14,FALSE)</f>
        <v>151498.99683385401</v>
      </c>
      <c r="Z3020" s="25">
        <f t="shared" si="348"/>
        <v>0.85198186762378558</v>
      </c>
      <c r="AA3020" s="1">
        <f t="shared" si="348"/>
        <v>0.82465265724141246</v>
      </c>
      <c r="AB3020" s="1">
        <f t="shared" si="348"/>
        <v>1.5332620091433933</v>
      </c>
      <c r="AC3020" s="1">
        <f t="shared" si="348"/>
        <v>0.62881572542103836</v>
      </c>
      <c r="AD3020" s="1">
        <f t="shared" si="348"/>
        <v>1.1612877405703703</v>
      </c>
      <c r="AE3020" s="1">
        <f t="shared" si="348"/>
        <v>0.81398080482739266</v>
      </c>
      <c r="AF3020" s="1">
        <f t="shared" si="348"/>
        <v>0.95396833195539565</v>
      </c>
      <c r="AG3020" s="1">
        <f t="shared" si="348"/>
        <v>0.85764438431535761</v>
      </c>
      <c r="AH3020" s="1">
        <f t="shared" si="348"/>
        <v>0.97914618522429941</v>
      </c>
      <c r="AI3020" s="1">
        <f t="shared" si="348"/>
        <v>1.0855916694381273</v>
      </c>
      <c r="AJ3020" s="1">
        <f t="shared" si="348"/>
        <v>1.1416956634355639</v>
      </c>
      <c r="AK3020" s="1">
        <f t="shared" si="348"/>
        <v>1.0788107655516124</v>
      </c>
      <c r="AL3020" s="1">
        <f t="shared" si="348"/>
        <v>1.1559053703335356</v>
      </c>
      <c r="AM3020" s="1">
        <f t="shared" si="348"/>
        <v>1.1357123482815326</v>
      </c>
      <c r="AN3020" s="29">
        <f t="shared" si="348"/>
        <v>1.1962114389678666</v>
      </c>
      <c r="AO3020" s="1">
        <f t="shared" si="342"/>
        <v>40082.598719663227</v>
      </c>
      <c r="AP3020" s="1">
        <f t="shared" si="343"/>
        <v>12090.711067445849</v>
      </c>
      <c r="AQ3020" s="29">
        <f t="shared" si="344"/>
        <v>4794.0262710106999</v>
      </c>
    </row>
    <row r="3021" spans="1:43" x14ac:dyDescent="0.2">
      <c r="A3021" s="26"/>
      <c r="E3021" s="25" t="s">
        <v>5891</v>
      </c>
      <c r="F3021" s="26" t="s">
        <v>5892</v>
      </c>
      <c r="G3021" s="1">
        <v>0.66413132537845598</v>
      </c>
      <c r="H3021" s="1">
        <v>1.0375303069233299</v>
      </c>
      <c r="I3021" s="1">
        <f>VLOOKUP(F3021,'[1]SUSMB vs SHAM all proteins sum'!$B$2:$E$3214,2,FALSE)</f>
        <v>0.49120545245333103</v>
      </c>
      <c r="J3021" s="29">
        <f>VLOOKUP(F3021,'[1]SUSMB vs SHAM all proteins sum'!$B$2:$E$3214,3,FALSE)</f>
        <v>1.0609395683594101</v>
      </c>
      <c r="K3021" s="25">
        <f>VLOOKUP($E3021,[1]AllProteinsNorm!$A$1:$Q$3226,4,FALSE)</f>
        <v>5476698.4746250603</v>
      </c>
      <c r="L3021" s="1">
        <f>VLOOKUP($E3021,[1]AllProteinsNorm!$A$1:$Q$3226,5,FALSE)</f>
        <v>4238913.1236068197</v>
      </c>
      <c r="M3021" s="1">
        <f>VLOOKUP($E3021,[1]AllProteinsNorm!$A$1:$Q$3226,10,FALSE)</f>
        <v>5373707.7411622098</v>
      </c>
      <c r="N3021" s="1">
        <f>VLOOKUP($E3021,[1]AllProteinsNorm!$A$1:$Q$3226,11,FALSE)</f>
        <v>5559782.3810427897</v>
      </c>
      <c r="O3021" s="1">
        <f>VLOOKUP($E3021,[1]AllProteinsNorm!$A$1:$Q$3226,15,FALSE)</f>
        <v>6102466.3415291803</v>
      </c>
      <c r="P3021" s="1">
        <f>VLOOKUP($E3021,[1]AllProteinsNorm!$A$1:$Q$3226,6,FALSE)</f>
        <v>5774504.6936080502</v>
      </c>
      <c r="Q3021" s="1">
        <f>VLOOKUP($E3021,[1]AllProteinsNorm!$A$1:$Q$3226,8,FALSE)</f>
        <v>5642355.8099549701</v>
      </c>
      <c r="R3021" s="1">
        <f>VLOOKUP($E3021,[1]AllProteinsNorm!$A$1:$Q$3226,13,FALSE)</f>
        <v>4440716.94135998</v>
      </c>
      <c r="S3021" s="1">
        <f>VLOOKUP($E3021,[1]AllProteinsNorm!$A$1:$Q$3226,16,FALSE)</f>
        <v>5874916.7043910697</v>
      </c>
      <c r="T3021" s="1">
        <f>VLOOKUP($E3021,[1]AllProteinsNorm!$A$1:$Q$3226,17,FALSE)</f>
        <v>5986658.9827256203</v>
      </c>
      <c r="U3021" s="1">
        <f>VLOOKUP($E3021,[1]AllProteinsNorm!$A$1:$Q$3226,3,FALSE)</f>
        <v>6668221.5520507898</v>
      </c>
      <c r="V3021" s="1">
        <f>VLOOKUP($E3021,[1]AllProteinsNorm!$A$1:$Q$3226,7,FALSE)</f>
        <v>5616446.5945826797</v>
      </c>
      <c r="W3021" s="1">
        <f>VLOOKUP($E3021,[1]AllProteinsNorm!$A$1:$Q$3226,9,FALSE)</f>
        <v>4704112.4307228699</v>
      </c>
      <c r="X3021" s="1">
        <f>VLOOKUP($E3021,[1]AllProteinsNorm!$A$1:$Q$3226,12,FALSE)</f>
        <v>5716413.9371990897</v>
      </c>
      <c r="Y3021" s="29">
        <f>VLOOKUP($E3021,[1]AllProteinsNorm!$A$1:$Q$3226,14,FALSE)</f>
        <v>5649249.9869388901</v>
      </c>
      <c r="Z3021" s="25">
        <f t="shared" si="348"/>
        <v>1.0236219540363198</v>
      </c>
      <c r="AA3021" s="1">
        <f t="shared" si="348"/>
        <v>0.79227376761392143</v>
      </c>
      <c r="AB3021" s="1">
        <f t="shared" si="348"/>
        <v>1.004372478038448</v>
      </c>
      <c r="AC3021" s="1">
        <f t="shared" si="348"/>
        <v>1.0391507458860683</v>
      </c>
      <c r="AD3021" s="1">
        <f t="shared" si="348"/>
        <v>1.140581054425243</v>
      </c>
      <c r="AE3021" s="1">
        <f t="shared" si="348"/>
        <v>1.0792834050385873</v>
      </c>
      <c r="AF3021" s="1">
        <f t="shared" si="348"/>
        <v>1.054584126972536</v>
      </c>
      <c r="AG3021" s="1">
        <f t="shared" si="348"/>
        <v>0.82999189637663762</v>
      </c>
      <c r="AH3021" s="1">
        <f t="shared" si="348"/>
        <v>1.0980509050502558</v>
      </c>
      <c r="AI3021" s="1">
        <f t="shared" si="348"/>
        <v>1.118936087944155</v>
      </c>
      <c r="AJ3021" s="1">
        <f t="shared" si="348"/>
        <v>1.2463234933751994</v>
      </c>
      <c r="AK3021" s="1">
        <f t="shared" si="348"/>
        <v>1.0497415668444201</v>
      </c>
      <c r="AL3021" s="1">
        <f t="shared" si="348"/>
        <v>0.87922181231142937</v>
      </c>
      <c r="AM3021" s="1">
        <f t="shared" si="348"/>
        <v>1.068425956182804</v>
      </c>
      <c r="AN3021" s="29">
        <f t="shared" si="348"/>
        <v>1.0558726826504594</v>
      </c>
      <c r="AO3021" s="1">
        <f t="shared" si="342"/>
        <v>610138.07586859388</v>
      </c>
      <c r="AP3021" s="1">
        <f t="shared" si="343"/>
        <v>563114.99418946391</v>
      </c>
      <c r="AQ3021" s="29">
        <f t="shared" si="344"/>
        <v>622066.53930013382</v>
      </c>
    </row>
    <row r="3022" spans="1:43" x14ac:dyDescent="0.2">
      <c r="A3022" s="26"/>
      <c r="E3022" s="25" t="s">
        <v>5893</v>
      </c>
      <c r="F3022" s="26" t="s">
        <v>5894</v>
      </c>
      <c r="G3022" s="1">
        <v>0.67619390384409805</v>
      </c>
      <c r="H3022" s="1">
        <v>1.0930691398877299</v>
      </c>
      <c r="I3022" s="1">
        <f>VLOOKUP(F3022,'[1]SUSMB vs SHAM all proteins sum'!$B$2:$E$3214,2,FALSE)</f>
        <v>0.84022763829007796</v>
      </c>
      <c r="J3022" s="29">
        <f>VLOOKUP(F3022,'[1]SUSMB vs SHAM all proteins sum'!$B$2:$E$3214,3,FALSE)</f>
        <v>0.94790257856570104</v>
      </c>
      <c r="K3022" s="25">
        <f>VLOOKUP($E3022,[1]AllProteinsNorm!$A$1:$Q$3226,4,FALSE)</f>
        <v>87027.312427709403</v>
      </c>
      <c r="L3022" s="1">
        <f>VLOOKUP($E3022,[1]AllProteinsNorm!$A$1:$Q$3226,5,FALSE)</f>
        <v>51734.518632230604</v>
      </c>
      <c r="M3022" s="1">
        <f>VLOOKUP($E3022,[1]AllProteinsNorm!$A$1:$Q$3226,10,FALSE)</f>
        <v>88920.365352974899</v>
      </c>
      <c r="N3022" s="1">
        <f>VLOOKUP($E3022,[1]AllProteinsNorm!$A$1:$Q$3226,11,FALSE)</f>
        <v>42139.7659268344</v>
      </c>
      <c r="O3022" s="1">
        <f>VLOOKUP($E3022,[1]AllProteinsNorm!$A$1:$Q$3226,15,FALSE)</f>
        <v>34809.573886704296</v>
      </c>
      <c r="P3022" s="1">
        <f>VLOOKUP($E3022,[1]AllProteinsNorm!$A$1:$Q$3226,6,FALSE)</f>
        <v>49309.407540918597</v>
      </c>
      <c r="Q3022" s="1">
        <f>VLOOKUP($E3022,[1]AllProteinsNorm!$A$1:$Q$3226,8,FALSE)</f>
        <v>57518.900600701301</v>
      </c>
      <c r="R3022" s="1">
        <f>VLOOKUP($E3022,[1]AllProteinsNorm!$A$1:$Q$3226,13,FALSE)</f>
        <v>71901.109951666003</v>
      </c>
      <c r="S3022" s="1">
        <f>VLOOKUP($E3022,[1]AllProteinsNorm!$A$1:$Q$3226,16,FALSE)</f>
        <v>75852.849747457003</v>
      </c>
      <c r="T3022" s="1">
        <f>VLOOKUP($E3022,[1]AllProteinsNorm!$A$1:$Q$3226,17,FALSE)</f>
        <v>59240.451206052698</v>
      </c>
      <c r="U3022" s="1">
        <f>VLOOKUP($E3022,[1]AllProteinsNorm!$A$1:$Q$3226,3,FALSE)</f>
        <v>35996.439039104298</v>
      </c>
      <c r="V3022" s="1">
        <f>VLOOKUP($E3022,[1]AllProteinsNorm!$A$1:$Q$3226,7,FALSE)</f>
        <v>64413.762664364898</v>
      </c>
      <c r="W3022" s="1">
        <f>VLOOKUP($E3022,[1]AllProteinsNorm!$A$1:$Q$3226,9,FALSE)</f>
        <v>71891.627145122897</v>
      </c>
      <c r="X3022" s="1">
        <f>VLOOKUP($E3022,[1]AllProteinsNorm!$A$1:$Q$3226,12,FALSE)</f>
        <v>77411.543785123693</v>
      </c>
      <c r="Y3022" s="29">
        <f>VLOOKUP($E3022,[1]AllProteinsNorm!$A$1:$Q$3226,14,FALSE)</f>
        <v>34827.662036323003</v>
      </c>
      <c r="Z3022" s="25">
        <f t="shared" si="348"/>
        <v>1.428402874924545</v>
      </c>
      <c r="AA3022" s="1">
        <f t="shared" si="348"/>
        <v>0.84913268128899122</v>
      </c>
      <c r="AB3022" s="1">
        <f t="shared" si="348"/>
        <v>1.459474065857618</v>
      </c>
      <c r="AC3022" s="1">
        <f t="shared" si="348"/>
        <v>0.69165140367327249</v>
      </c>
      <c r="AD3022" s="1">
        <f t="shared" si="348"/>
        <v>0.57133897425557312</v>
      </c>
      <c r="AE3022" s="1">
        <f t="shared" si="348"/>
        <v>0.80932867541762843</v>
      </c>
      <c r="AF3022" s="1">
        <f t="shared" si="348"/>
        <v>0.94407331087913926</v>
      </c>
      <c r="AG3022" s="1">
        <f t="shared" si="348"/>
        <v>1.180132412460031</v>
      </c>
      <c r="AH3022" s="1">
        <f t="shared" si="348"/>
        <v>1.2449933891786955</v>
      </c>
      <c r="AI3022" s="1">
        <f t="shared" si="348"/>
        <v>0.97232958773538125</v>
      </c>
      <c r="AJ3022" s="1">
        <f t="shared" si="348"/>
        <v>0.59081931380120911</v>
      </c>
      <c r="AK3022" s="1">
        <f t="shared" si="348"/>
        <v>1.05724055136041</v>
      </c>
      <c r="AL3022" s="1">
        <f t="shared" si="348"/>
        <v>1.1799767685851292</v>
      </c>
      <c r="AM3022" s="1">
        <f t="shared" si="348"/>
        <v>1.2705766570336035</v>
      </c>
      <c r="AN3022" s="29">
        <f t="shared" si="348"/>
        <v>0.57163585995957433</v>
      </c>
      <c r="AO3022" s="1">
        <f t="shared" ref="AO3022:AO3085" si="349">_xlfn.STDEV.P(K3022:O3022)</f>
        <v>22735.156189521946</v>
      </c>
      <c r="AP3022" s="1">
        <f t="shared" ref="AP3022:AP3085" si="350">_xlfn.STDEV.P(P3022:T3022)</f>
        <v>9754.5608466349913</v>
      </c>
      <c r="AQ3022" s="29">
        <f t="shared" ref="AQ3022:AQ3085" si="351">_xlfn.STDEV.P(U3022:Y3022)</f>
        <v>18033.721576777571</v>
      </c>
    </row>
    <row r="3023" spans="1:43" x14ac:dyDescent="0.2">
      <c r="A3023" s="26"/>
      <c r="E3023" s="25" t="s">
        <v>5895</v>
      </c>
      <c r="F3023" s="26" t="s">
        <v>5896</v>
      </c>
      <c r="G3023" s="1">
        <v>0.88461585235760598</v>
      </c>
      <c r="H3023" s="1">
        <v>1.02155687134784</v>
      </c>
      <c r="I3023" s="1">
        <f>VLOOKUP(F3023,'[1]SUSMB vs SHAM all proteins sum'!$B$2:$E$3214,2,FALSE)</f>
        <v>0.84413842507359405</v>
      </c>
      <c r="J3023" s="29">
        <f>VLOOKUP(F3023,'[1]SUSMB vs SHAM all proteins sum'!$B$2:$E$3214,3,FALSE)</f>
        <v>1.0306901989191299</v>
      </c>
      <c r="K3023" s="25">
        <f>VLOOKUP($E3023,[1]AllProteinsNorm!$A$1:$Q$3226,4,FALSE)</f>
        <v>545953.64689771703</v>
      </c>
      <c r="L3023" s="1">
        <f>VLOOKUP($E3023,[1]AllProteinsNorm!$A$1:$Q$3226,5,FALSE)</f>
        <v>391361.82340111502</v>
      </c>
      <c r="M3023" s="1">
        <f>VLOOKUP($E3023,[1]AllProteinsNorm!$A$1:$Q$3226,10,FALSE)</f>
        <v>399585.50177137897</v>
      </c>
      <c r="N3023" s="1">
        <f>VLOOKUP($E3023,[1]AllProteinsNorm!$A$1:$Q$3226,11,FALSE)</f>
        <v>624092.36514228303</v>
      </c>
      <c r="O3023" s="1">
        <f>VLOOKUP($E3023,[1]AllProteinsNorm!$A$1:$Q$3226,15,FALSE)</f>
        <v>410612.15179730399</v>
      </c>
      <c r="P3023" s="1">
        <f>VLOOKUP($E3023,[1]AllProteinsNorm!$A$1:$Q$3226,6,FALSE)</f>
        <v>412589.47785385599</v>
      </c>
      <c r="Q3023" s="1">
        <f>VLOOKUP($E3023,[1]AllProteinsNorm!$A$1:$Q$3226,8,FALSE)</f>
        <v>438063.699811247</v>
      </c>
      <c r="R3023" s="1">
        <f>VLOOKUP($E3023,[1]AllProteinsNorm!$A$1:$Q$3226,13,FALSE)</f>
        <v>362962.46426242997</v>
      </c>
      <c r="S3023" s="1">
        <f>VLOOKUP($E3023,[1]AllProteinsNorm!$A$1:$Q$3226,16,FALSE)</f>
        <v>588757.30107667204</v>
      </c>
      <c r="T3023" s="1">
        <f>VLOOKUP($E3023,[1]AllProteinsNorm!$A$1:$Q$3226,17,FALSE)</f>
        <v>630208.02804176905</v>
      </c>
      <c r="U3023" s="1">
        <f>VLOOKUP($E3023,[1]AllProteinsNorm!$A$1:$Q$3226,3,FALSE)</f>
        <v>348554.15472189401</v>
      </c>
      <c r="V3023" s="1">
        <f>VLOOKUP($E3023,[1]AllProteinsNorm!$A$1:$Q$3226,7,FALSE)</f>
        <v>420622.23012671998</v>
      </c>
      <c r="W3023" s="1">
        <f>VLOOKUP($E3023,[1]AllProteinsNorm!$A$1:$Q$3226,9,FALSE)</f>
        <v>458936.51573701901</v>
      </c>
      <c r="X3023" s="1">
        <f>VLOOKUP($E3023,[1]AllProteinsNorm!$A$1:$Q$3226,12,FALSE)</f>
        <v>559492.92318446899</v>
      </c>
      <c r="Y3023" s="29">
        <f>VLOOKUP($E3023,[1]AllProteinsNorm!$A$1:$Q$3226,14,FALSE)</f>
        <v>676013.94364949397</v>
      </c>
      <c r="Z3023" s="25">
        <f t="shared" si="348"/>
        <v>1.1510212162767124</v>
      </c>
      <c r="AA3023" s="1">
        <f t="shared" si="348"/>
        <v>0.82509891551254155</v>
      </c>
      <c r="AB3023" s="1">
        <f t="shared" si="348"/>
        <v>0.84243670294888606</v>
      </c>
      <c r="AC3023" s="1">
        <f t="shared" si="348"/>
        <v>1.3157592357463646</v>
      </c>
      <c r="AD3023" s="1">
        <f t="shared" si="348"/>
        <v>0.86568392951549533</v>
      </c>
      <c r="AE3023" s="1">
        <f t="shared" si="348"/>
        <v>0.86985267947351974</v>
      </c>
      <c r="AF3023" s="1">
        <f t="shared" si="348"/>
        <v>0.92355938169579177</v>
      </c>
      <c r="AG3023" s="1">
        <f t="shared" si="348"/>
        <v>0.76522521545937106</v>
      </c>
      <c r="AH3023" s="1">
        <f t="shared" si="348"/>
        <v>1.241263152335029</v>
      </c>
      <c r="AI3023" s="1">
        <f t="shared" si="348"/>
        <v>1.3286527438104723</v>
      </c>
      <c r="AJ3023" s="1">
        <f t="shared" si="348"/>
        <v>0.73484851577785748</v>
      </c>
      <c r="AK3023" s="1">
        <f t="shared" si="348"/>
        <v>0.88678794191511978</v>
      </c>
      <c r="AL3023" s="1">
        <f t="shared" si="348"/>
        <v>0.96756504794698373</v>
      </c>
      <c r="AM3023" s="1">
        <f t="shared" si="348"/>
        <v>1.1795657536154351</v>
      </c>
      <c r="AN3023" s="29">
        <f t="shared" si="348"/>
        <v>1.4252242769343269</v>
      </c>
      <c r="AO3023" s="1">
        <f t="shared" si="349"/>
        <v>93903.285283176083</v>
      </c>
      <c r="AP3023" s="1">
        <f t="shared" si="350"/>
        <v>104095.06696465428</v>
      </c>
      <c r="AQ3023" s="29">
        <f t="shared" si="351"/>
        <v>114173.98665670816</v>
      </c>
    </row>
    <row r="3024" spans="1:43" x14ac:dyDescent="0.2">
      <c r="A3024" s="26"/>
      <c r="E3024" s="25" t="s">
        <v>5897</v>
      </c>
      <c r="F3024" s="26" t="s">
        <v>5898</v>
      </c>
      <c r="G3024" s="1">
        <v>0.60688770265957304</v>
      </c>
      <c r="H3024" s="1">
        <v>1.05767906472282</v>
      </c>
      <c r="I3024" s="1">
        <f>VLOOKUP(F3024,'[1]SUSMB vs SHAM all proteins sum'!$B$2:$E$3214,2,FALSE)</f>
        <v>0.491032024147454</v>
      </c>
      <c r="J3024" s="29">
        <f>VLOOKUP(F3024,'[1]SUSMB vs SHAM all proteins sum'!$B$2:$E$3214,3,FALSE)</f>
        <v>0.92333109302276295</v>
      </c>
      <c r="K3024" s="25">
        <f>VLOOKUP($E3024,[1]AllProteinsNorm!$A$1:$Q$3226,4,FALSE)</f>
        <v>327520.617930668</v>
      </c>
      <c r="L3024" s="1">
        <f>VLOOKUP($E3024,[1]AllProteinsNorm!$A$1:$Q$3226,5,FALSE)</f>
        <v>248855.018841607</v>
      </c>
      <c r="M3024" s="1">
        <f>VLOOKUP($E3024,[1]AllProteinsNorm!$A$1:$Q$3226,10,FALSE)</f>
        <v>361672.77369729697</v>
      </c>
      <c r="N3024" s="1">
        <f>VLOOKUP($E3024,[1]AllProteinsNorm!$A$1:$Q$3226,11,FALSE)</f>
        <v>321765.01049257303</v>
      </c>
      <c r="O3024" s="1">
        <f>VLOOKUP($E3024,[1]AllProteinsNorm!$A$1:$Q$3226,15,FALSE)</f>
        <v>417321.88459361298</v>
      </c>
      <c r="P3024" s="1">
        <f>VLOOKUP($E3024,[1]AllProteinsNorm!$A$1:$Q$3226,6,FALSE)</f>
        <v>326258.97033810202</v>
      </c>
      <c r="Q3024" s="1">
        <f>VLOOKUP($E3024,[1]AllProteinsNorm!$A$1:$Q$3226,8,FALSE)</f>
        <v>383914.06801307801</v>
      </c>
      <c r="R3024" s="1">
        <f>VLOOKUP($E3024,[1]AllProteinsNorm!$A$1:$Q$3226,13,FALSE)</f>
        <v>421701.86741799</v>
      </c>
      <c r="S3024" s="1">
        <f>VLOOKUP($E3024,[1]AllProteinsNorm!$A$1:$Q$3226,16,FALSE)</f>
        <v>299549.59954595001</v>
      </c>
      <c r="T3024" s="1">
        <f>VLOOKUP($E3024,[1]AllProteinsNorm!$A$1:$Q$3226,17,FALSE)</f>
        <v>331138.46180506097</v>
      </c>
      <c r="U3024" s="1">
        <f>VLOOKUP($E3024,[1]AllProteinsNorm!$A$1:$Q$3226,3,FALSE)</f>
        <v>346506.826819001</v>
      </c>
      <c r="V3024" s="1">
        <f>VLOOKUP($E3024,[1]AllProteinsNorm!$A$1:$Q$3226,7,FALSE)</f>
        <v>292278.94926602498</v>
      </c>
      <c r="W3024" s="1">
        <f>VLOOKUP($E3024,[1]AllProteinsNorm!$A$1:$Q$3226,9,FALSE)</f>
        <v>236121.985290148</v>
      </c>
      <c r="X3024" s="1">
        <f>VLOOKUP($E3024,[1]AllProteinsNorm!$A$1:$Q$3226,12,FALSE)</f>
        <v>341382.89512343903</v>
      </c>
      <c r="Y3024" s="29">
        <f>VLOOKUP($E3024,[1]AllProteinsNorm!$A$1:$Q$3226,14,FALSE)</f>
        <v>325394.81502963498</v>
      </c>
      <c r="Z3024" s="25">
        <f t="shared" si="348"/>
        <v>0.97642872595224628</v>
      </c>
      <c r="AA3024" s="1">
        <f t="shared" si="348"/>
        <v>0.74190501510891238</v>
      </c>
      <c r="AB3024" s="1">
        <f t="shared" si="348"/>
        <v>1.0782456624078052</v>
      </c>
      <c r="AC3024" s="1">
        <f t="shared" si="348"/>
        <v>0.95926968273424029</v>
      </c>
      <c r="AD3024" s="1">
        <f t="shared" si="348"/>
        <v>1.2441509137967959</v>
      </c>
      <c r="AE3024" s="1">
        <f t="shared" si="348"/>
        <v>0.97266740869779877</v>
      </c>
      <c r="AF3024" s="1">
        <f t="shared" si="348"/>
        <v>1.1445530564567632</v>
      </c>
      <c r="AG3024" s="1">
        <f t="shared" si="348"/>
        <v>1.257208843022505</v>
      </c>
      <c r="AH3024" s="1">
        <f t="shared" si="348"/>
        <v>0.89303945410262309</v>
      </c>
      <c r="AI3024" s="1">
        <f t="shared" si="348"/>
        <v>0.9872145100878742</v>
      </c>
      <c r="AJ3024" s="1">
        <f t="shared" si="348"/>
        <v>1.0330318182174869</v>
      </c>
      <c r="AK3024" s="1">
        <f t="shared" si="348"/>
        <v>0.87136365294382589</v>
      </c>
      <c r="AL3024" s="1">
        <f t="shared" si="348"/>
        <v>0.70394435233686603</v>
      </c>
      <c r="AM3024" s="1">
        <f t="shared" si="348"/>
        <v>1.0177559735119697</v>
      </c>
      <c r="AN3024" s="29">
        <f t="shared" si="348"/>
        <v>0.97009112488335525</v>
      </c>
      <c r="AO3024" s="1">
        <f t="shared" si="349"/>
        <v>55026.323729590826</v>
      </c>
      <c r="AP3024" s="1">
        <f t="shared" si="350"/>
        <v>44100.778202454545</v>
      </c>
      <c r="AQ3024" s="29">
        <f t="shared" si="351"/>
        <v>40774.514737423226</v>
      </c>
    </row>
    <row r="3025" spans="1:43" x14ac:dyDescent="0.2">
      <c r="A3025" s="26"/>
      <c r="E3025" s="25" t="s">
        <v>5899</v>
      </c>
      <c r="F3025" s="26" t="s">
        <v>5900</v>
      </c>
      <c r="G3025" s="1">
        <v>0.15786189181413399</v>
      </c>
      <c r="H3025" s="1">
        <v>1.15610276179025</v>
      </c>
      <c r="I3025" s="1">
        <f>VLOOKUP(F3025,'[1]SUSMB vs SHAM all proteins sum'!$B$2:$E$3214,2,FALSE)</f>
        <v>0.45335995089034697</v>
      </c>
      <c r="J3025" s="29">
        <f>VLOOKUP(F3025,'[1]SUSMB vs SHAM all proteins sum'!$B$2:$E$3214,3,FALSE)</f>
        <v>1.08946671478093</v>
      </c>
      <c r="K3025" s="25">
        <f>VLOOKUP($E3025,[1]AllProteinsNorm!$A$1:$Q$3226,4,FALSE)</f>
        <v>442149.42367896298</v>
      </c>
      <c r="L3025" s="1">
        <f>VLOOKUP($E3025,[1]AllProteinsNorm!$A$1:$Q$3226,5,FALSE)</f>
        <v>352676.48520739301</v>
      </c>
      <c r="M3025" s="1">
        <f>VLOOKUP($E3025,[1]AllProteinsNorm!$A$1:$Q$3226,10,FALSE)</f>
        <v>484234.80463383102</v>
      </c>
      <c r="N3025" s="1">
        <f>VLOOKUP($E3025,[1]AllProteinsNorm!$A$1:$Q$3226,11,FALSE)</f>
        <v>474206.18119820702</v>
      </c>
      <c r="O3025" s="1">
        <f>VLOOKUP($E3025,[1]AllProteinsNorm!$A$1:$Q$3226,15,FALSE)</f>
        <v>569783.419584841</v>
      </c>
      <c r="P3025" s="1">
        <f>VLOOKUP($E3025,[1]AllProteinsNorm!$A$1:$Q$3226,6,FALSE)</f>
        <v>496175.440281744</v>
      </c>
      <c r="Q3025" s="1">
        <f>VLOOKUP($E3025,[1]AllProteinsNorm!$A$1:$Q$3226,8,FALSE)</f>
        <v>549372.85093442095</v>
      </c>
      <c r="R3025" s="1">
        <f>VLOOKUP($E3025,[1]AllProteinsNorm!$A$1:$Q$3226,13,FALSE)</f>
        <v>564950.77734571602</v>
      </c>
      <c r="S3025" s="1">
        <f>VLOOKUP($E3025,[1]AllProteinsNorm!$A$1:$Q$3226,16,FALSE)</f>
        <v>452658.19207898999</v>
      </c>
      <c r="T3025" s="1">
        <f>VLOOKUP($E3025,[1]AllProteinsNorm!$A$1:$Q$3226,17,FALSE)</f>
        <v>604473.58535010496</v>
      </c>
      <c r="U3025" s="1">
        <f>VLOOKUP($E3025,[1]AllProteinsNorm!$A$1:$Q$3226,3,FALSE)</f>
        <v>506962.39777943701</v>
      </c>
      <c r="V3025" s="1">
        <f>VLOOKUP($E3025,[1]AllProteinsNorm!$A$1:$Q$3226,7,FALSE)</f>
        <v>516010.72212316003</v>
      </c>
      <c r="W3025" s="1">
        <f>VLOOKUP($E3025,[1]AllProteinsNorm!$A$1:$Q$3226,9,FALSE)</f>
        <v>410080.38429416402</v>
      </c>
      <c r="X3025" s="1">
        <f>VLOOKUP($E3025,[1]AllProteinsNorm!$A$1:$Q$3226,12,FALSE)</f>
        <v>644701.84283564799</v>
      </c>
      <c r="Y3025" s="29">
        <f>VLOOKUP($E3025,[1]AllProteinsNorm!$A$1:$Q$3226,14,FALSE)</f>
        <v>452778.75031246</v>
      </c>
      <c r="Z3025" s="25">
        <f t="shared" si="348"/>
        <v>0.9516570109493715</v>
      </c>
      <c r="AA3025" s="1">
        <f t="shared" si="348"/>
        <v>0.75908059983877951</v>
      </c>
      <c r="AB3025" s="1">
        <f t="shared" si="348"/>
        <v>1.0422391664363717</v>
      </c>
      <c r="AC3025" s="1">
        <f t="shared" si="348"/>
        <v>1.0206541336588273</v>
      </c>
      <c r="AD3025" s="1">
        <f t="shared" si="348"/>
        <v>1.2263690891166497</v>
      </c>
      <c r="AE3025" s="1">
        <f t="shared" si="348"/>
        <v>1.0679395044238733</v>
      </c>
      <c r="AF3025" s="1">
        <f t="shared" si="348"/>
        <v>1.1824385540680751</v>
      </c>
      <c r="AG3025" s="1">
        <f t="shared" si="348"/>
        <v>1.2159675876739775</v>
      </c>
      <c r="AH3025" s="1">
        <f t="shared" si="348"/>
        <v>0.9742754801562663</v>
      </c>
      <c r="AI3025" s="1">
        <f t="shared" si="348"/>
        <v>1.3010342084032904</v>
      </c>
      <c r="AJ3025" s="1">
        <f t="shared" si="348"/>
        <v>1.0911567318581581</v>
      </c>
      <c r="AK3025" s="1">
        <f t="shared" si="348"/>
        <v>1.1106318252042033</v>
      </c>
      <c r="AL3025" s="1">
        <f t="shared" si="348"/>
        <v>0.88263345345828548</v>
      </c>
      <c r="AM3025" s="1">
        <f t="shared" si="348"/>
        <v>1.3876191980564503</v>
      </c>
      <c r="AN3025" s="29">
        <f t="shared" si="348"/>
        <v>0.97453496276998275</v>
      </c>
      <c r="AO3025" s="1">
        <f t="shared" si="349"/>
        <v>70103.148374597135</v>
      </c>
      <c r="AP3025" s="1">
        <f t="shared" si="350"/>
        <v>53304.532362359678</v>
      </c>
      <c r="AQ3025" s="29">
        <f t="shared" si="351"/>
        <v>79211.563570455342</v>
      </c>
    </row>
    <row r="3026" spans="1:43" x14ac:dyDescent="0.2">
      <c r="A3026" s="26"/>
      <c r="E3026" s="25" t="s">
        <v>5901</v>
      </c>
      <c r="F3026" s="26" t="s">
        <v>5902</v>
      </c>
      <c r="G3026" s="1">
        <v>0.95729992795031005</v>
      </c>
      <c r="H3026" s="1">
        <v>0.955222837143057</v>
      </c>
      <c r="I3026" s="1">
        <f>VLOOKUP(F3026,'[1]SUSMB vs SHAM all proteins sum'!$B$2:$E$3214,2,FALSE)</f>
        <v>0.86398135106517804</v>
      </c>
      <c r="J3026" s="29">
        <f>VLOOKUP(F3026,'[1]SUSMB vs SHAM all proteins sum'!$B$2:$E$3214,3,FALSE)</f>
        <v>1.14749350543961</v>
      </c>
      <c r="K3026" s="25">
        <f>VLOOKUP($E3026,[1]AllProteinsNorm!$A$1:$Q$3226,4,FALSE)</f>
        <v>54074.0748033368</v>
      </c>
      <c r="L3026" s="1">
        <f>VLOOKUP($E3026,[1]AllProteinsNorm!$A$1:$Q$3226,5,FALSE)</f>
        <v>2842.4700483230999</v>
      </c>
      <c r="M3026" s="1">
        <f>VLOOKUP($E3026,[1]AllProteinsNorm!$A$1:$Q$3226,10,FALSE)</f>
        <v>59065.624598151902</v>
      </c>
      <c r="N3026" s="1">
        <f>VLOOKUP($E3026,[1]AllProteinsNorm!$A$1:$Q$3226,11,FALSE)</f>
        <v>16997.089168538601</v>
      </c>
      <c r="O3026" s="1">
        <f>VLOOKUP($E3026,[1]AllProteinsNorm!$A$1:$Q$3226,15,FALSE)</f>
        <v>63757.4516612023</v>
      </c>
      <c r="P3026" s="1">
        <f>VLOOKUP($E3026,[1]AllProteinsNorm!$A$1:$Q$3226,6,FALSE)</f>
        <v>2476.5390909145799</v>
      </c>
      <c r="Q3026" s="1">
        <f>VLOOKUP($E3026,[1]AllProteinsNorm!$A$1:$Q$3226,8,FALSE)</f>
        <v>57606.623995095797</v>
      </c>
      <c r="R3026" s="1">
        <f>VLOOKUP($E3026,[1]AllProteinsNorm!$A$1:$Q$3226,13,FALSE)</f>
        <v>49727.969349223597</v>
      </c>
      <c r="S3026" s="1">
        <f>VLOOKUP($E3026,[1]AllProteinsNorm!$A$1:$Q$3226,16,FALSE)</f>
        <v>33052.739230405503</v>
      </c>
      <c r="T3026" s="1">
        <f>VLOOKUP($E3026,[1]AllProteinsNorm!$A$1:$Q$3226,17,FALSE)</f>
        <v>33367.447717989402</v>
      </c>
      <c r="U3026" s="1">
        <f>VLOOKUP($E3026,[1]AllProteinsNorm!$A$1:$Q$3226,3,FALSE)</f>
        <v>22040.8363952156</v>
      </c>
      <c r="V3026" s="1">
        <f>VLOOKUP($E3026,[1]AllProteinsNorm!$A$1:$Q$3226,7,FALSE)</f>
        <v>4757.2654286813304</v>
      </c>
      <c r="W3026" s="1">
        <f>VLOOKUP($E3026,[1]AllProteinsNorm!$A$1:$Q$3226,9,FALSE)</f>
        <v>38902.856333825002</v>
      </c>
      <c r="X3026" s="1">
        <f>VLOOKUP($E3026,[1]AllProteinsNorm!$A$1:$Q$3226,12,FALSE)</f>
        <v>82943.9496587514</v>
      </c>
      <c r="Y3026" s="29">
        <f>VLOOKUP($E3026,[1]AllProteinsNorm!$A$1:$Q$3226,14,FALSE)</f>
        <v>57852.858746049998</v>
      </c>
      <c r="Z3026" s="25">
        <f t="shared" si="348"/>
        <v>1.3742751600984973</v>
      </c>
      <c r="AA3026" s="1">
        <f t="shared" si="348"/>
        <v>7.2240458943429939E-2</v>
      </c>
      <c r="AB3026" s="1">
        <f t="shared" si="348"/>
        <v>1.5011337872383526</v>
      </c>
      <c r="AC3026" s="1">
        <f t="shared" si="348"/>
        <v>0.43197553584144549</v>
      </c>
      <c r="AD3026" s="1">
        <f t="shared" si="348"/>
        <v>1.6203750578782743</v>
      </c>
      <c r="AE3026" s="1">
        <f t="shared" si="348"/>
        <v>6.2940441755774651E-2</v>
      </c>
      <c r="AF3026" s="1">
        <f t="shared" si="348"/>
        <v>1.4640537577669097</v>
      </c>
      <c r="AG3026" s="1">
        <f t="shared" si="348"/>
        <v>1.263820292576884</v>
      </c>
      <c r="AH3026" s="1">
        <f t="shared" si="348"/>
        <v>0.84002470061228696</v>
      </c>
      <c r="AI3026" s="1">
        <f t="shared" si="348"/>
        <v>0.8480229152600951</v>
      </c>
      <c r="AJ3026" s="1">
        <f t="shared" si="348"/>
        <v>0.56016074386668124</v>
      </c>
      <c r="AK3026" s="1">
        <f t="shared" si="348"/>
        <v>0.12090436558386845</v>
      </c>
      <c r="AL3026" s="1">
        <f t="shared" si="348"/>
        <v>0.98870353881962469</v>
      </c>
      <c r="AM3026" s="1">
        <f t="shared" si="348"/>
        <v>2.1079937125331698</v>
      </c>
      <c r="AN3026" s="29">
        <f t="shared" si="348"/>
        <v>1.470311734496426</v>
      </c>
      <c r="AO3026" s="1">
        <f t="shared" si="349"/>
        <v>24632.012744361564</v>
      </c>
      <c r="AP3026" s="1">
        <f t="shared" si="350"/>
        <v>18930.936908064097</v>
      </c>
      <c r="AQ3026" s="29">
        <f t="shared" si="351"/>
        <v>27277.275543248972</v>
      </c>
    </row>
    <row r="3027" spans="1:43" x14ac:dyDescent="0.2">
      <c r="A3027" s="26"/>
      <c r="E3027" s="25" t="s">
        <v>5903</v>
      </c>
      <c r="F3027" s="26" t="s">
        <v>5904</v>
      </c>
      <c r="G3027" s="1">
        <v>0.16355585981937901</v>
      </c>
      <c r="H3027" s="1">
        <v>0.82768983579543998</v>
      </c>
      <c r="I3027" s="1">
        <f>VLOOKUP(F3027,'[1]SUSMB vs SHAM all proteins sum'!$B$2:$E$3214,2,FALSE)</f>
        <v>0.62038572979527995</v>
      </c>
      <c r="J3027" s="29">
        <f>VLOOKUP(F3027,'[1]SUSMB vs SHAM all proteins sum'!$B$2:$E$3214,3,FALSE)</f>
        <v>0.95374035261230705</v>
      </c>
      <c r="K3027" s="25">
        <f>VLOOKUP($E3027,[1]AllProteinsNorm!$A$1:$Q$3226,4,FALSE)</f>
        <v>165595.47229796299</v>
      </c>
      <c r="L3027" s="1">
        <f>VLOOKUP($E3027,[1]AllProteinsNorm!$A$1:$Q$3226,5,FALSE)</f>
        <v>181929.45291718299</v>
      </c>
      <c r="M3027" s="1">
        <f>VLOOKUP($E3027,[1]AllProteinsNorm!$A$1:$Q$3226,10,FALSE)</f>
        <v>209835.92678694299</v>
      </c>
      <c r="N3027" s="1">
        <f>VLOOKUP($E3027,[1]AllProteinsNorm!$A$1:$Q$3226,11,FALSE)</f>
        <v>214354.15810216399</v>
      </c>
      <c r="O3027" s="1">
        <f>VLOOKUP($E3027,[1]AllProteinsNorm!$A$1:$Q$3226,15,FALSE)</f>
        <v>149054.72690579601</v>
      </c>
      <c r="P3027" s="1">
        <f>VLOOKUP($E3027,[1]AllProteinsNorm!$A$1:$Q$3226,6,FALSE)</f>
        <v>163317.50124823299</v>
      </c>
      <c r="Q3027" s="1">
        <f>VLOOKUP($E3027,[1]AllProteinsNorm!$A$1:$Q$3226,8,FALSE)</f>
        <v>188689.177865915</v>
      </c>
      <c r="R3027" s="1">
        <f>VLOOKUP($E3027,[1]AllProteinsNorm!$A$1:$Q$3226,13,FALSE)</f>
        <v>155265.306931987</v>
      </c>
      <c r="S3027" s="1">
        <f>VLOOKUP($E3027,[1]AllProteinsNorm!$A$1:$Q$3226,16,FALSE)</f>
        <v>102715.22435083101</v>
      </c>
      <c r="T3027" s="1">
        <f>VLOOKUP($E3027,[1]AllProteinsNorm!$A$1:$Q$3226,17,FALSE)</f>
        <v>159646.03276340899</v>
      </c>
      <c r="U3027" s="1">
        <f>VLOOKUP($E3027,[1]AllProteinsNorm!$A$1:$Q$3226,3,FALSE)</f>
        <v>140272.99499171399</v>
      </c>
      <c r="V3027" s="1">
        <f>VLOOKUP($E3027,[1]AllProteinsNorm!$A$1:$Q$3226,7,FALSE)</f>
        <v>169187.91778918399</v>
      </c>
      <c r="W3027" s="1">
        <f>VLOOKUP($E3027,[1]AllProteinsNorm!$A$1:$Q$3226,9,FALSE)</f>
        <v>198509.483199899</v>
      </c>
      <c r="X3027" s="1">
        <f>VLOOKUP($E3027,[1]AllProteinsNorm!$A$1:$Q$3226,12,FALSE)</f>
        <v>177512.421124441</v>
      </c>
      <c r="Y3027" s="29">
        <f>VLOOKUP($E3027,[1]AllProteinsNorm!$A$1:$Q$3226,14,FALSE)</f>
        <v>190592.73974930699</v>
      </c>
      <c r="Z3027" s="25">
        <f t="shared" si="348"/>
        <v>0.89922303938707604</v>
      </c>
      <c r="AA3027" s="1">
        <f t="shared" si="348"/>
        <v>0.98792046265524402</v>
      </c>
      <c r="AB3027" s="1">
        <f t="shared" si="348"/>
        <v>1.1394592934186156</v>
      </c>
      <c r="AC3027" s="1">
        <f t="shared" si="348"/>
        <v>1.1639943706133371</v>
      </c>
      <c r="AD3027" s="1">
        <f t="shared" si="348"/>
        <v>0.80940283392572698</v>
      </c>
      <c r="AE3027" s="1">
        <f t="shared" si="348"/>
        <v>0.8868531114986602</v>
      </c>
      <c r="AF3027" s="1">
        <f t="shared" si="348"/>
        <v>1.0246273866397484</v>
      </c>
      <c r="AG3027" s="1">
        <f t="shared" si="348"/>
        <v>0.84312776957770752</v>
      </c>
      <c r="AH3027" s="1">
        <f t="shared" si="348"/>
        <v>0.55776824662141344</v>
      </c>
      <c r="AI3027" s="1">
        <f t="shared" si="348"/>
        <v>0.86691615909215458</v>
      </c>
      <c r="AJ3027" s="1">
        <f t="shared" si="348"/>
        <v>0.76171592827981427</v>
      </c>
      <c r="AK3027" s="1">
        <f t="shared" si="348"/>
        <v>0.91873087802915887</v>
      </c>
      <c r="AL3027" s="1">
        <f t="shared" si="348"/>
        <v>1.0779539944726295</v>
      </c>
      <c r="AM3027" s="1">
        <f t="shared" si="348"/>
        <v>0.96393492308329243</v>
      </c>
      <c r="AN3027" s="29">
        <f t="shared" si="348"/>
        <v>1.0349641831637812</v>
      </c>
      <c r="AO3027" s="1">
        <f t="shared" si="349"/>
        <v>25111.501129180822</v>
      </c>
      <c r="AP3027" s="1">
        <f t="shared" si="350"/>
        <v>28120.223645594499</v>
      </c>
      <c r="AQ3027" s="29">
        <f t="shared" si="351"/>
        <v>20207.203691178242</v>
      </c>
    </row>
    <row r="3028" spans="1:43" x14ac:dyDescent="0.2">
      <c r="A3028" s="26"/>
      <c r="E3028" s="25" t="s">
        <v>5905</v>
      </c>
      <c r="F3028" s="26" t="s">
        <v>5906</v>
      </c>
      <c r="G3028" s="43">
        <v>2.5070893195739699E-2</v>
      </c>
      <c r="H3028" s="1">
        <v>1.17156362925141</v>
      </c>
      <c r="I3028" s="1">
        <f>VLOOKUP(F3028,'[1]SUSMB vs SHAM all proteins sum'!$B$2:$E$3214,2,FALSE)</f>
        <v>0.22151939058960499</v>
      </c>
      <c r="J3028" s="29">
        <f>VLOOKUP(F3028,'[1]SUSMB vs SHAM all proteins sum'!$B$2:$E$3214,3,FALSE)</f>
        <v>1.06900590346994</v>
      </c>
      <c r="K3028" s="25">
        <f>VLOOKUP($E3028,[1]AllProteinsNorm!$A$1:$Q$3226,4,FALSE)</f>
        <v>1520672.5244676601</v>
      </c>
      <c r="L3028" s="1">
        <f>VLOOKUP($E3028,[1]AllProteinsNorm!$A$1:$Q$3226,5,FALSE)</f>
        <v>1574488.50305498</v>
      </c>
      <c r="M3028" s="1">
        <f>VLOOKUP($E3028,[1]AllProteinsNorm!$A$1:$Q$3226,10,FALSE)</f>
        <v>1615872.97994938</v>
      </c>
      <c r="N3028" s="1">
        <f>VLOOKUP($E3028,[1]AllProteinsNorm!$A$1:$Q$3226,11,FALSE)</f>
        <v>1397108.4968676399</v>
      </c>
      <c r="O3028" s="1">
        <f>VLOOKUP($E3028,[1]AllProteinsNorm!$A$1:$Q$3226,15,FALSE)</f>
        <v>1471920.64103866</v>
      </c>
      <c r="P3028" s="1">
        <f>VLOOKUP($E3028,[1]AllProteinsNorm!$A$1:$Q$3226,6,FALSE)</f>
        <v>1539652.9587256301</v>
      </c>
      <c r="Q3028" s="1">
        <f>VLOOKUP($E3028,[1]AllProteinsNorm!$A$1:$Q$3226,8,FALSE)</f>
        <v>1807759.1764654701</v>
      </c>
      <c r="R3028" s="1">
        <f>VLOOKUP($E3028,[1]AllProteinsNorm!$A$1:$Q$3226,13,FALSE)</f>
        <v>1826530.4719824099</v>
      </c>
      <c r="S3028" s="1">
        <f>VLOOKUP($E3028,[1]AllProteinsNorm!$A$1:$Q$3226,16,FALSE)</f>
        <v>1652318.2442621</v>
      </c>
      <c r="T3028" s="1">
        <f>VLOOKUP($E3028,[1]AllProteinsNorm!$A$1:$Q$3226,17,FALSE)</f>
        <v>2090462.1521721401</v>
      </c>
      <c r="U3028" s="1">
        <f>VLOOKUP($E3028,[1]AllProteinsNorm!$A$1:$Q$3226,3,FALSE)</f>
        <v>1755116.9160219899</v>
      </c>
      <c r="V3028" s="1">
        <f>VLOOKUP($E3028,[1]AllProteinsNorm!$A$1:$Q$3226,7,FALSE)</f>
        <v>1388404.8506106399</v>
      </c>
      <c r="W3028" s="1">
        <f>VLOOKUP($E3028,[1]AllProteinsNorm!$A$1:$Q$3226,9,FALSE)</f>
        <v>1583089.00262304</v>
      </c>
      <c r="X3028" s="1">
        <f>VLOOKUP($E3028,[1]AllProteinsNorm!$A$1:$Q$3226,12,FALSE)</f>
        <v>1758926.7904435899</v>
      </c>
      <c r="Y3028" s="29">
        <f>VLOOKUP($E3028,[1]AllProteinsNorm!$A$1:$Q$3226,14,FALSE)</f>
        <v>1636900.15222097</v>
      </c>
      <c r="Z3028" s="25">
        <f t="shared" si="348"/>
        <v>1.0030737840190931</v>
      </c>
      <c r="AA3028" s="1">
        <f t="shared" si="348"/>
        <v>1.0385721549133595</v>
      </c>
      <c r="AB3028" s="1">
        <f t="shared" si="348"/>
        <v>1.0658703951131345</v>
      </c>
      <c r="AC3028" s="1">
        <f t="shared" si="348"/>
        <v>0.9215678484944273</v>
      </c>
      <c r="AD3028" s="1">
        <f t="shared" si="348"/>
        <v>0.97091581745998534</v>
      </c>
      <c r="AE3028" s="1">
        <f t="shared" si="348"/>
        <v>1.0155937550892171</v>
      </c>
      <c r="AF3028" s="1">
        <f t="shared" si="348"/>
        <v>1.1924433489499942</v>
      </c>
      <c r="AG3028" s="1">
        <f t="shared" si="348"/>
        <v>1.2048253668546767</v>
      </c>
      <c r="AH3028" s="1">
        <f t="shared" si="348"/>
        <v>1.0899106066613333</v>
      </c>
      <c r="AI3028" s="1">
        <f t="shared" si="348"/>
        <v>1.3789213309170958</v>
      </c>
      <c r="AJ3028" s="1">
        <f t="shared" si="348"/>
        <v>1.1577191920176229</v>
      </c>
      <c r="AK3028" s="1">
        <f t="shared" si="348"/>
        <v>0.91582670485876583</v>
      </c>
      <c r="AL3028" s="1">
        <f t="shared" si="348"/>
        <v>1.0442452604027932</v>
      </c>
      <c r="AM3028" s="1">
        <f t="shared" si="348"/>
        <v>1.1602322808590548</v>
      </c>
      <c r="AN3028" s="29">
        <f t="shared" si="348"/>
        <v>1.0797404459743933</v>
      </c>
      <c r="AO3028" s="1">
        <f t="shared" si="349"/>
        <v>76805.635476219366</v>
      </c>
      <c r="AP3028" s="1">
        <f t="shared" si="350"/>
        <v>186191.19413120917</v>
      </c>
      <c r="AQ3028" s="29">
        <f t="shared" si="351"/>
        <v>136191.69872509962</v>
      </c>
    </row>
    <row r="3029" spans="1:43" x14ac:dyDescent="0.2">
      <c r="A3029" s="26"/>
      <c r="E3029" s="25" t="s">
        <v>5907</v>
      </c>
      <c r="F3029" s="26" t="s">
        <v>5908</v>
      </c>
      <c r="G3029" s="1">
        <v>0.27194505241991501</v>
      </c>
      <c r="H3029" s="1">
        <v>0.87129371851620896</v>
      </c>
      <c r="I3029" s="1">
        <f>VLOOKUP(F3029,'[1]SUSMB vs SHAM all proteins sum'!$B$2:$E$3214,2,FALSE)</f>
        <v>0.321095843714028</v>
      </c>
      <c r="J3029" s="29">
        <f>VLOOKUP(F3029,'[1]SUSMB vs SHAM all proteins sum'!$B$2:$E$3214,3,FALSE)</f>
        <v>0.41951414425984901</v>
      </c>
      <c r="K3029" s="25">
        <f>VLOOKUP($E3029,[1]AllProteinsNorm!$A$1:$Q$3226,4,FALSE)</f>
        <v>140375.92695696201</v>
      </c>
      <c r="L3029" s="1">
        <f>VLOOKUP($E3029,[1]AllProteinsNorm!$A$1:$Q$3226,5,FALSE)</f>
        <v>108907.26545558</v>
      </c>
      <c r="M3029" s="1">
        <f>VLOOKUP($E3029,[1]AllProteinsNorm!$A$1:$Q$3226,10,FALSE)</f>
        <v>154390.04470776499</v>
      </c>
      <c r="N3029" s="1">
        <f>VLOOKUP($E3029,[1]AllProteinsNorm!$A$1:$Q$3226,11,FALSE)</f>
        <v>135275.698291626</v>
      </c>
      <c r="O3029" s="1">
        <f>VLOOKUP($E3029,[1]AllProteinsNorm!$A$1:$Q$3226,15,FALSE)</f>
        <v>208307.12469523001</v>
      </c>
      <c r="P3029" s="1">
        <f>VLOOKUP($E3029,[1]AllProteinsNorm!$A$1:$Q$3226,6,FALSE)</f>
        <v>108629.766373292</v>
      </c>
      <c r="Q3029" s="1">
        <f>VLOOKUP($E3029,[1]AllProteinsNorm!$A$1:$Q$3226,8,FALSE)</f>
        <v>138073.710194368</v>
      </c>
      <c r="R3029" s="1">
        <f>VLOOKUP($E3029,[1]AllProteinsNorm!$A$1:$Q$3226,13,FALSE)</f>
        <v>134201.609491985</v>
      </c>
      <c r="S3029" s="1">
        <f>VLOOKUP($E3029,[1]AllProteinsNorm!$A$1:$Q$3226,16,FALSE)</f>
        <v>118061.363797806</v>
      </c>
      <c r="T3029" s="1">
        <f>VLOOKUP($E3029,[1]AllProteinsNorm!$A$1:$Q$3226,17,FALSE)</f>
        <v>140536.86034361599</v>
      </c>
      <c r="U3029" s="1">
        <f>VLOOKUP($E3029,[1]AllProteinsNorm!$A$1:$Q$3226,3,FALSE)</f>
        <v>130591.816004333</v>
      </c>
      <c r="V3029" s="1">
        <f>VLOOKUP($E3029,[1]AllProteinsNorm!$A$1:$Q$3226,7,FALSE)</f>
        <v>125064.435531179</v>
      </c>
      <c r="W3029" s="1">
        <f>VLOOKUP($E3029,[1]AllProteinsNorm!$A$1:$Q$3226,9,FALSE)</f>
        <v>2368.9927610807299</v>
      </c>
      <c r="X3029" s="1">
        <f>VLOOKUP($E3029,[1]AllProteinsNorm!$A$1:$Q$3226,12,FALSE)</f>
        <v>137109.64913357201</v>
      </c>
      <c r="Y3029" s="29">
        <f>VLOOKUP($E3029,[1]AllProteinsNorm!$A$1:$Q$3226,14,FALSE)</f>
        <v>162908.66723679099</v>
      </c>
      <c r="Z3029" s="25">
        <f t="shared" si="348"/>
        <v>0.93927593532550857</v>
      </c>
      <c r="AA3029" s="1">
        <f t="shared" si="348"/>
        <v>0.72871450142513228</v>
      </c>
      <c r="AB3029" s="1">
        <f t="shared" si="348"/>
        <v>1.0330464545555114</v>
      </c>
      <c r="AC3029" s="1">
        <f t="shared" si="348"/>
        <v>0.9051495565805534</v>
      </c>
      <c r="AD3029" s="1">
        <f t="shared" si="348"/>
        <v>1.3938135521132939</v>
      </c>
      <c r="AE3029" s="1">
        <f t="shared" si="348"/>
        <v>0.72685771432695734</v>
      </c>
      <c r="AF3029" s="1">
        <f t="shared" si="348"/>
        <v>0.92387146498729644</v>
      </c>
      <c r="AG3029" s="1">
        <f t="shared" si="348"/>
        <v>0.89796267073925984</v>
      </c>
      <c r="AH3029" s="1">
        <f t="shared" si="348"/>
        <v>0.7899659173113629</v>
      </c>
      <c r="AI3029" s="1">
        <f t="shared" si="348"/>
        <v>0.94035276424162939</v>
      </c>
      <c r="AJ3029" s="1">
        <f t="shared" si="348"/>
        <v>0.87380901257331378</v>
      </c>
      <c r="AK3029" s="1">
        <f t="shared" si="348"/>
        <v>0.83682449837371453</v>
      </c>
      <c r="AL3029" s="1">
        <f t="shared" si="348"/>
        <v>1.585127834721739E-2</v>
      </c>
      <c r="AM3029" s="1">
        <f t="shared" si="348"/>
        <v>0.91742079089936912</v>
      </c>
      <c r="AN3029" s="29">
        <f t="shared" si="348"/>
        <v>1.0900458084838311</v>
      </c>
      <c r="AO3029" s="1">
        <f t="shared" si="349"/>
        <v>32910.570085032865</v>
      </c>
      <c r="AP3029" s="1">
        <f t="shared" si="350"/>
        <v>12418.096189094857</v>
      </c>
      <c r="AQ3029" s="29">
        <f t="shared" si="351"/>
        <v>56136.822487155237</v>
      </c>
    </row>
    <row r="3030" spans="1:43" x14ac:dyDescent="0.2">
      <c r="A3030" s="26"/>
      <c r="E3030" s="25" t="s">
        <v>5909</v>
      </c>
      <c r="F3030" s="26" t="s">
        <v>5910</v>
      </c>
      <c r="G3030" s="1">
        <v>0.458886963691648</v>
      </c>
      <c r="H3030" s="1">
        <v>1.07219227758714</v>
      </c>
      <c r="I3030" s="1">
        <f>VLOOKUP(F3030,'[1]SUSMB vs SHAM all proteins sum'!$B$2:$E$3214,2,FALSE)</f>
        <v>9.6923240162904101E-2</v>
      </c>
      <c r="J3030" s="29">
        <f>VLOOKUP(F3030,'[1]SUSMB vs SHAM all proteins sum'!$B$2:$E$3214,3,FALSE)</f>
        <v>1.19464321959532</v>
      </c>
      <c r="K3030" s="25">
        <f>VLOOKUP($E3030,[1]AllProteinsNorm!$A$1:$Q$3226,4,FALSE)</f>
        <v>256874.762064526</v>
      </c>
      <c r="L3030" s="1">
        <f>VLOOKUP($E3030,[1]AllProteinsNorm!$A$1:$Q$3226,5,FALSE)</f>
        <v>267789.04983140499</v>
      </c>
      <c r="M3030" s="1">
        <f>VLOOKUP($E3030,[1]AllProteinsNorm!$A$1:$Q$3226,10,FALSE)</f>
        <v>332935.648356335</v>
      </c>
      <c r="N3030" s="1">
        <f>VLOOKUP($E3030,[1]AllProteinsNorm!$A$1:$Q$3226,11,FALSE)</f>
        <v>329917.57417353702</v>
      </c>
      <c r="O3030" s="1">
        <f>VLOOKUP($E3030,[1]AllProteinsNorm!$A$1:$Q$3226,15,FALSE)</f>
        <v>290814.51314334403</v>
      </c>
      <c r="P3030" s="1">
        <f>VLOOKUP($E3030,[1]AllProteinsNorm!$A$1:$Q$3226,6,FALSE)</f>
        <v>392640.73381114099</v>
      </c>
      <c r="Q3030" s="1">
        <f>VLOOKUP($E3030,[1]AllProteinsNorm!$A$1:$Q$3226,8,FALSE)</f>
        <v>249884.01241754199</v>
      </c>
      <c r="R3030" s="1">
        <f>VLOOKUP($E3030,[1]AllProteinsNorm!$A$1:$Q$3226,13,FALSE)</f>
        <v>325201.29067063698</v>
      </c>
      <c r="S3030" s="1">
        <f>VLOOKUP($E3030,[1]AllProteinsNorm!$A$1:$Q$3226,16,FALSE)</f>
        <v>320633.90198372002</v>
      </c>
      <c r="T3030" s="1">
        <f>VLOOKUP($E3030,[1]AllProteinsNorm!$A$1:$Q$3226,17,FALSE)</f>
        <v>304343.42715005798</v>
      </c>
      <c r="U3030" s="1">
        <f>VLOOKUP($E3030,[1]AllProteinsNorm!$A$1:$Q$3226,3,FALSE)</f>
        <v>271574.68096858001</v>
      </c>
      <c r="V3030" s="1">
        <f>VLOOKUP($E3030,[1]AllProteinsNorm!$A$1:$Q$3226,7,FALSE)</f>
        <v>353877.44342291</v>
      </c>
      <c r="W3030" s="1">
        <f>VLOOKUP($E3030,[1]AllProteinsNorm!$A$1:$Q$3226,9,FALSE)</f>
        <v>409371.597701994</v>
      </c>
      <c r="X3030" s="1">
        <f>VLOOKUP($E3030,[1]AllProteinsNorm!$A$1:$Q$3226,12,FALSE)</f>
        <v>326942.78609591298</v>
      </c>
      <c r="Y3030" s="29">
        <f>VLOOKUP($E3030,[1]AllProteinsNorm!$A$1:$Q$3226,14,FALSE)</f>
        <v>415676.58649323002</v>
      </c>
      <c r="Z3030" s="25">
        <f t="shared" si="348"/>
        <v>0.86879956829342786</v>
      </c>
      <c r="AA3030" s="1">
        <f t="shared" si="348"/>
        <v>0.90571377669554709</v>
      </c>
      <c r="AB3030" s="1">
        <f t="shared" si="348"/>
        <v>1.126052031101509</v>
      </c>
      <c r="AC3030" s="1">
        <f t="shared" si="348"/>
        <v>1.1158443270592031</v>
      </c>
      <c r="AD3030" s="1">
        <f t="shared" si="348"/>
        <v>0.98359029685031307</v>
      </c>
      <c r="AE3030" s="1">
        <f t="shared" si="348"/>
        <v>1.3279860477061751</v>
      </c>
      <c r="AF3030" s="1">
        <f t="shared" si="348"/>
        <v>0.84515551612367246</v>
      </c>
      <c r="AG3030" s="1">
        <f t="shared" si="348"/>
        <v>1.0998929543422535</v>
      </c>
      <c r="AH3030" s="1">
        <f t="shared" si="348"/>
        <v>1.0844451723665958</v>
      </c>
      <c r="AI3030" s="1">
        <f t="shared" si="348"/>
        <v>1.0293476711989828</v>
      </c>
      <c r="AJ3030" s="1">
        <f t="shared" si="348"/>
        <v>0.91851750513995389</v>
      </c>
      <c r="AK3030" s="1">
        <f t="shared" si="348"/>
        <v>1.1968811867838389</v>
      </c>
      <c r="AL3030" s="1">
        <f t="shared" si="348"/>
        <v>1.3845730288822311</v>
      </c>
      <c r="AM3030" s="1">
        <f t="shared" si="348"/>
        <v>1.1057830249023373</v>
      </c>
      <c r="AN3030" s="29">
        <f t="shared" si="348"/>
        <v>1.4058977066975813</v>
      </c>
      <c r="AO3030" s="1">
        <f t="shared" si="349"/>
        <v>31201.341116946787</v>
      </c>
      <c r="AP3030" s="1">
        <f t="shared" si="350"/>
        <v>45727.154469977373</v>
      </c>
      <c r="AQ3030" s="29">
        <f t="shared" si="351"/>
        <v>53637.629111725393</v>
      </c>
    </row>
    <row r="3031" spans="1:43" x14ac:dyDescent="0.2">
      <c r="A3031" s="26"/>
      <c r="E3031" s="25" t="s">
        <v>5911</v>
      </c>
      <c r="F3031" s="26" t="s">
        <v>5912</v>
      </c>
      <c r="G3031" s="1">
        <v>9.4677676351300394E-2</v>
      </c>
      <c r="H3031" s="43">
        <v>1.6277186698170401</v>
      </c>
      <c r="I3031" s="1">
        <f>VLOOKUP(F3031,'[1]SUSMB vs SHAM all proteins sum'!$B$2:$E$3214,2,FALSE)</f>
        <v>0.47064042247578702</v>
      </c>
      <c r="J3031" s="29">
        <f>VLOOKUP(F3031,'[1]SUSMB vs SHAM all proteins sum'!$B$2:$E$3214,3,FALSE)</f>
        <v>1.28005785468348</v>
      </c>
      <c r="K3031" s="25">
        <f>VLOOKUP($E3031,[1]AllProteinsNorm!$A$1:$Q$3226,4,FALSE)</f>
        <v>59342.975339248398</v>
      </c>
      <c r="L3031" s="1">
        <f>VLOOKUP($E3031,[1]AllProteinsNorm!$A$1:$Q$3226,5,FALSE)</f>
        <v>44079.795456481297</v>
      </c>
      <c r="M3031" s="1">
        <f>VLOOKUP($E3031,[1]AllProteinsNorm!$A$1:$Q$3226,10,FALSE)</f>
        <v>86842.735520890696</v>
      </c>
      <c r="N3031" s="1">
        <f>VLOOKUP($E3031,[1]AllProteinsNorm!$A$1:$Q$3226,11,FALSE)</f>
        <v>86745.109995963299</v>
      </c>
      <c r="O3031" s="1">
        <f>VLOOKUP($E3031,[1]AllProteinsNorm!$A$1:$Q$3226,15,FALSE)</f>
        <v>87234.630257254103</v>
      </c>
      <c r="P3031" s="1">
        <f>VLOOKUP($E3031,[1]AllProteinsNorm!$A$1:$Q$3226,6,FALSE)</f>
        <v>75356.767845914699</v>
      </c>
      <c r="Q3031" s="1">
        <f>VLOOKUP($E3031,[1]AllProteinsNorm!$A$1:$Q$3226,8,FALSE)</f>
        <v>258918.63230928901</v>
      </c>
      <c r="R3031" s="1">
        <f>VLOOKUP($E3031,[1]AllProteinsNorm!$A$1:$Q$3226,13,FALSE)</f>
        <v>84599.186439439902</v>
      </c>
      <c r="S3031" s="1">
        <f>VLOOKUP($E3031,[1]AllProteinsNorm!$A$1:$Q$3226,16,FALSE)</f>
        <v>113124.28136441299</v>
      </c>
      <c r="T3031" s="1">
        <f>VLOOKUP($E3031,[1]AllProteinsNorm!$A$1:$Q$3226,17,FALSE)</f>
        <v>105187.818165647</v>
      </c>
      <c r="U3031" s="1">
        <f>VLOOKUP($E3031,[1]AllProteinsNorm!$A$1:$Q$3226,3,FALSE)</f>
        <v>114232.97397537599</v>
      </c>
      <c r="V3031" s="1">
        <f>VLOOKUP($E3031,[1]AllProteinsNorm!$A$1:$Q$3226,7,FALSE)</f>
        <v>45138.0306455873</v>
      </c>
      <c r="W3031" s="1">
        <f>VLOOKUP($E3031,[1]AllProteinsNorm!$A$1:$Q$3226,9,FALSE)</f>
        <v>52622.253258117402</v>
      </c>
      <c r="X3031" s="1">
        <f>VLOOKUP($E3031,[1]AllProteinsNorm!$A$1:$Q$3226,12,FALSE)</f>
        <v>92581.647409896206</v>
      </c>
      <c r="Y3031" s="29">
        <f>VLOOKUP($E3031,[1]AllProteinsNorm!$A$1:$Q$3226,14,FALSE)</f>
        <v>235177.553731325</v>
      </c>
      <c r="Z3031" s="25">
        <f t="shared" si="348"/>
        <v>0.81460191859868791</v>
      </c>
      <c r="AA3031" s="1">
        <f t="shared" si="348"/>
        <v>0.60508401786418031</v>
      </c>
      <c r="AB3031" s="1">
        <f t="shared" si="348"/>
        <v>1.1920915418760323</v>
      </c>
      <c r="AC3031" s="1">
        <f t="shared" si="348"/>
        <v>1.1907514348211461</v>
      </c>
      <c r="AD3031" s="1">
        <f t="shared" si="348"/>
        <v>1.1974710868399536</v>
      </c>
      <c r="AE3031" s="1">
        <f t="shared" si="348"/>
        <v>1.0344234901561897</v>
      </c>
      <c r="AF3031" s="1">
        <f t="shared" si="348"/>
        <v>3.5541799755463082</v>
      </c>
      <c r="AG3031" s="1">
        <f t="shared" si="348"/>
        <v>1.1612943097559334</v>
      </c>
      <c r="AH3031" s="1">
        <f t="shared" si="348"/>
        <v>1.552858718538189</v>
      </c>
      <c r="AI3031" s="1">
        <f t="shared" si="348"/>
        <v>1.4439147683630655</v>
      </c>
      <c r="AJ3031" s="1">
        <f t="shared" si="348"/>
        <v>1.5680777587508445</v>
      </c>
      <c r="AK3031" s="1">
        <f t="shared" si="348"/>
        <v>0.61961042828506563</v>
      </c>
      <c r="AL3031" s="1">
        <f t="shared" si="348"/>
        <v>0.72234646510380729</v>
      </c>
      <c r="AM3031" s="1">
        <f t="shared" si="348"/>
        <v>1.2708696720376456</v>
      </c>
      <c r="AN3031" s="29">
        <f t="shared" si="348"/>
        <v>3.2282858314011484</v>
      </c>
      <c r="AO3031" s="1">
        <f t="shared" si="349"/>
        <v>17921.78951409967</v>
      </c>
      <c r="AP3031" s="1">
        <f t="shared" si="350"/>
        <v>67133.789544548708</v>
      </c>
      <c r="AQ3031" s="29">
        <f t="shared" si="351"/>
        <v>68511.335564664638</v>
      </c>
    </row>
    <row r="3032" spans="1:43" x14ac:dyDescent="0.2">
      <c r="A3032" s="26"/>
      <c r="E3032" s="25" t="s">
        <v>5913</v>
      </c>
      <c r="F3032" s="26" t="s">
        <v>5914</v>
      </c>
      <c r="G3032" s="1">
        <v>0.19564275527345901</v>
      </c>
      <c r="H3032" s="1">
        <v>1.4661504120170701</v>
      </c>
      <c r="I3032" s="1">
        <f>VLOOKUP(F3032,'[1]SUSMB vs SHAM all proteins sum'!$B$2:$E$3214,2,FALSE)</f>
        <v>0.44793393793186798</v>
      </c>
      <c r="J3032" s="29">
        <f>VLOOKUP(F3032,'[1]SUSMB vs SHAM all proteins sum'!$B$2:$E$3214,3,FALSE)</f>
        <v>1.1793090116653999</v>
      </c>
      <c r="K3032" s="25">
        <f>VLOOKUP($E3032,[1]AllProteinsNorm!$A$1:$Q$3226,4,FALSE)</f>
        <v>30811.403016187702</v>
      </c>
      <c r="L3032" s="1">
        <f>VLOOKUP($E3032,[1]AllProteinsNorm!$A$1:$Q$3226,5,FALSE)</f>
        <v>44399.106056865799</v>
      </c>
      <c r="M3032" s="1">
        <f>VLOOKUP($E3032,[1]AllProteinsNorm!$A$1:$Q$3226,10,FALSE)</f>
        <v>55993.643636433597</v>
      </c>
      <c r="N3032" s="1">
        <f>VLOOKUP($E3032,[1]AllProteinsNorm!$A$1:$Q$3226,11,FALSE)</f>
        <v>26695.746504167699</v>
      </c>
      <c r="O3032" s="1">
        <f>VLOOKUP($E3032,[1]AllProteinsNorm!$A$1:$Q$3226,15,FALSE)</f>
        <v>41398.30883247</v>
      </c>
      <c r="P3032" s="1">
        <f>VLOOKUP($E3032,[1]AllProteinsNorm!$A$1:$Q$3226,6,FALSE)</f>
        <v>40153.313106599497</v>
      </c>
      <c r="Q3032" s="1">
        <f>VLOOKUP($E3032,[1]AllProteinsNorm!$A$1:$Q$3226,8,FALSE)</f>
        <v>126479.528361099</v>
      </c>
      <c r="R3032" s="1">
        <f>VLOOKUP($E3032,[1]AllProteinsNorm!$A$1:$Q$3226,13,FALSE)</f>
        <v>50764.983708359097</v>
      </c>
      <c r="S3032" s="1">
        <f>VLOOKUP($E3032,[1]AllProteinsNorm!$A$1:$Q$3226,16,FALSE)</f>
        <v>68402.773491476095</v>
      </c>
      <c r="T3032" s="1">
        <f>VLOOKUP($E3032,[1]AllProteinsNorm!$A$1:$Q$3226,17,FALSE)</f>
        <v>32520.8694528579</v>
      </c>
      <c r="U3032" s="1">
        <f>VLOOKUP($E3032,[1]AllProteinsNorm!$A$1:$Q$3226,3,FALSE)</f>
        <v>24954.158615822402</v>
      </c>
      <c r="V3032" s="1">
        <f>VLOOKUP($E3032,[1]AllProteinsNorm!$A$1:$Q$3226,7,FALSE)</f>
        <v>50437.799915561503</v>
      </c>
      <c r="W3032" s="1">
        <f>VLOOKUP($E3032,[1]AllProteinsNorm!$A$1:$Q$3226,9,FALSE)</f>
        <v>44275.201814612898</v>
      </c>
      <c r="X3032" s="1">
        <f>VLOOKUP($E3032,[1]AllProteinsNorm!$A$1:$Q$3226,12,FALSE)</f>
        <v>58787.848460052199</v>
      </c>
      <c r="Y3032" s="29">
        <f>VLOOKUP($E3032,[1]AllProteinsNorm!$A$1:$Q$3226,14,FALSE)</f>
        <v>58944.054290654698</v>
      </c>
      <c r="Z3032" s="25">
        <f t="shared" ref="Z3032:AN3048" si="352">K3032/AVERAGE($K3032:$O3032)</f>
        <v>0.77299749250773064</v>
      </c>
      <c r="AA3032" s="1">
        <f t="shared" si="352"/>
        <v>1.1138862334023154</v>
      </c>
      <c r="AB3032" s="1">
        <f t="shared" si="352"/>
        <v>1.4047703736371437</v>
      </c>
      <c r="AC3032" s="1">
        <f t="shared" si="352"/>
        <v>0.66974376653676027</v>
      </c>
      <c r="AD3032" s="1">
        <f t="shared" si="352"/>
        <v>1.0386021339160494</v>
      </c>
      <c r="AE3032" s="1">
        <f t="shared" si="352"/>
        <v>1.0073676401873761</v>
      </c>
      <c r="AF3032" s="1">
        <f t="shared" si="352"/>
        <v>3.173122568463512</v>
      </c>
      <c r="AG3032" s="1">
        <f t="shared" si="352"/>
        <v>1.2735935813484647</v>
      </c>
      <c r="AH3032" s="1">
        <f t="shared" si="352"/>
        <v>1.7160910316776461</v>
      </c>
      <c r="AI3032" s="1">
        <f t="shared" si="352"/>
        <v>0.81588464270916561</v>
      </c>
      <c r="AJ3032" s="1">
        <f t="shared" si="352"/>
        <v>0.62605075229896467</v>
      </c>
      <c r="AK3032" s="1">
        <f t="shared" si="352"/>
        <v>1.2653851835910228</v>
      </c>
      <c r="AL3032" s="1">
        <f t="shared" si="352"/>
        <v>1.1107777196964563</v>
      </c>
      <c r="AM3032" s="1">
        <f t="shared" si="352"/>
        <v>1.4748714761762074</v>
      </c>
      <c r="AN3032" s="29">
        <f t="shared" si="352"/>
        <v>1.478790373193243</v>
      </c>
      <c r="AO3032" s="1">
        <f t="shared" si="349"/>
        <v>10377.273357512895</v>
      </c>
      <c r="AP3032" s="1">
        <f t="shared" si="350"/>
        <v>33637.116930035314</v>
      </c>
      <c r="AQ3032" s="29">
        <f t="shared" si="351"/>
        <v>12535.747438535194</v>
      </c>
    </row>
    <row r="3033" spans="1:43" x14ac:dyDescent="0.2">
      <c r="A3033" s="26"/>
      <c r="E3033" s="25" t="s">
        <v>5915</v>
      </c>
      <c r="F3033" s="26" t="s">
        <v>5916</v>
      </c>
      <c r="G3033" s="1">
        <v>0.347024265517827</v>
      </c>
      <c r="H3033" s="1">
        <v>0.95658391897845896</v>
      </c>
      <c r="I3033" s="1">
        <f>VLOOKUP(F3033,'[1]SUSMB vs SHAM all proteins sum'!$B$2:$E$3214,2,FALSE)</f>
        <v>9.0289684434953305E-2</v>
      </c>
      <c r="J3033" s="29">
        <f>VLOOKUP(F3033,'[1]SUSMB vs SHAM all proteins sum'!$B$2:$E$3214,3,FALSE)</f>
        <v>0.865920429484065</v>
      </c>
      <c r="K3033" s="25">
        <f>VLOOKUP($E3033,[1]AllProteinsNorm!$A$1:$Q$3226,4,FALSE)</f>
        <v>1711575.3464170401</v>
      </c>
      <c r="L3033" s="1">
        <f>VLOOKUP($E3033,[1]AllProteinsNorm!$A$1:$Q$3226,5,FALSE)</f>
        <v>1806783.4702961899</v>
      </c>
      <c r="M3033" s="1">
        <f>VLOOKUP($E3033,[1]AllProteinsNorm!$A$1:$Q$3226,10,FALSE)</f>
        <v>1981387.3245740901</v>
      </c>
      <c r="N3033" s="1">
        <f>VLOOKUP($E3033,[1]AllProteinsNorm!$A$1:$Q$3226,11,FALSE)</f>
        <v>1779774.82814761</v>
      </c>
      <c r="O3033" s="1">
        <f>VLOOKUP($E3033,[1]AllProteinsNorm!$A$1:$Q$3226,15,FALSE)</f>
        <v>2032207.7859650201</v>
      </c>
      <c r="P3033" s="1">
        <f>VLOOKUP($E3033,[1]AllProteinsNorm!$A$1:$Q$3226,6,FALSE)</f>
        <v>1755920.18005114</v>
      </c>
      <c r="Q3033" s="1">
        <f>VLOOKUP($E3033,[1]AllProteinsNorm!$A$1:$Q$3226,8,FALSE)</f>
        <v>1833098.5792642301</v>
      </c>
      <c r="R3033" s="1">
        <f>VLOOKUP($E3033,[1]AllProteinsNorm!$A$1:$Q$3226,13,FALSE)</f>
        <v>1902186.14493701</v>
      </c>
      <c r="S3033" s="1">
        <f>VLOOKUP($E3033,[1]AllProteinsNorm!$A$1:$Q$3226,16,FALSE)</f>
        <v>1817761.4637186499</v>
      </c>
      <c r="T3033" s="1">
        <f>VLOOKUP($E3033,[1]AllProteinsNorm!$A$1:$Q$3226,17,FALSE)</f>
        <v>1594922.4232747499</v>
      </c>
      <c r="U3033" s="1">
        <f>VLOOKUP($E3033,[1]AllProteinsNorm!$A$1:$Q$3226,3,FALSE)</f>
        <v>1277294.77107857</v>
      </c>
      <c r="V3033" s="1">
        <f>VLOOKUP($E3033,[1]AllProteinsNorm!$A$1:$Q$3226,7,FALSE)</f>
        <v>1851981.9968578401</v>
      </c>
      <c r="W3033" s="1">
        <f>VLOOKUP($E3033,[1]AllProteinsNorm!$A$1:$Q$3226,9,FALSE)</f>
        <v>1630191.18878459</v>
      </c>
      <c r="X3033" s="1">
        <f>VLOOKUP($E3033,[1]AllProteinsNorm!$A$1:$Q$3226,12,FALSE)</f>
        <v>1818389.19971232</v>
      </c>
      <c r="Y3033" s="29">
        <f>VLOOKUP($E3033,[1]AllProteinsNorm!$A$1:$Q$3226,14,FALSE)</f>
        <v>1538655.28453729</v>
      </c>
      <c r="Z3033" s="25">
        <f t="shared" si="352"/>
        <v>0.91904274242550454</v>
      </c>
      <c r="AA3033" s="1">
        <f t="shared" si="352"/>
        <v>0.97016543208929962</v>
      </c>
      <c r="AB3033" s="1">
        <f t="shared" si="352"/>
        <v>1.0639202325481543</v>
      </c>
      <c r="AC3033" s="1">
        <f t="shared" si="352"/>
        <v>0.95566294664430784</v>
      </c>
      <c r="AD3033" s="1">
        <f t="shared" si="352"/>
        <v>1.0912086462927335</v>
      </c>
      <c r="AE3033" s="1">
        <f t="shared" si="352"/>
        <v>0.9428540210822115</v>
      </c>
      <c r="AF3033" s="1">
        <f t="shared" si="352"/>
        <v>0.98429551988464048</v>
      </c>
      <c r="AG3033" s="1">
        <f t="shared" si="352"/>
        <v>1.0213925871895249</v>
      </c>
      <c r="AH3033" s="1">
        <f t="shared" si="352"/>
        <v>0.97606014493523274</v>
      </c>
      <c r="AI3033" s="1">
        <f t="shared" si="352"/>
        <v>0.85640511293342869</v>
      </c>
      <c r="AJ3033" s="1">
        <f t="shared" si="352"/>
        <v>0.68585265133386542</v>
      </c>
      <c r="AK3033" s="1">
        <f t="shared" si="352"/>
        <v>0.99443510732841101</v>
      </c>
      <c r="AL3033" s="1">
        <f t="shared" si="352"/>
        <v>0.87534293126785312</v>
      </c>
      <c r="AM3033" s="1">
        <f t="shared" si="352"/>
        <v>0.97639721231023868</v>
      </c>
      <c r="AN3033" s="29">
        <f t="shared" si="352"/>
        <v>0.82619206645436849</v>
      </c>
      <c r="AO3033" s="1">
        <f t="shared" si="349"/>
        <v>123012.88257517338</v>
      </c>
      <c r="AP3033" s="1">
        <f t="shared" si="350"/>
        <v>103928.20971460287</v>
      </c>
      <c r="AQ3033" s="29">
        <f t="shared" si="351"/>
        <v>208464.42683581458</v>
      </c>
    </row>
    <row r="3034" spans="1:43" x14ac:dyDescent="0.2">
      <c r="A3034" s="26"/>
      <c r="E3034" s="25" t="s">
        <v>188</v>
      </c>
      <c r="F3034" s="26" t="s">
        <v>189</v>
      </c>
      <c r="G3034" s="1">
        <v>0.318644321675772</v>
      </c>
      <c r="H3034" s="43">
        <v>1.71358651662103</v>
      </c>
      <c r="I3034" s="1">
        <f>VLOOKUP(F3034,'[1]SUSMB vs SHAM all proteins sum'!$B$2:$E$3214,2,FALSE)</f>
        <v>8.1273507153470999E-4</v>
      </c>
      <c r="J3034" s="29">
        <f>VLOOKUP(F3034,'[1]SUSMB vs SHAM all proteins sum'!$B$2:$E$3214,3,FALSE)</f>
        <v>4.8752802280054297</v>
      </c>
      <c r="K3034" s="25">
        <f>VLOOKUP($E3034,[1]AllProteinsNorm!$A$1:$Q$3226,4,FALSE)</f>
        <v>7681.2105563547502</v>
      </c>
      <c r="L3034" s="1">
        <f>VLOOKUP($E3034,[1]AllProteinsNorm!$A$1:$Q$3226,5,FALSE)</f>
        <v>3086.4748550473701</v>
      </c>
      <c r="M3034" s="1">
        <f>VLOOKUP($E3034,[1]AllProteinsNorm!$A$1:$Q$3226,10,FALSE)</f>
        <v>16859.905684683399</v>
      </c>
      <c r="N3034" s="1">
        <f>VLOOKUP($E3034,[1]AllProteinsNorm!$A$1:$Q$3226,11,FALSE)</f>
        <v>14070.6614686551</v>
      </c>
      <c r="O3034" s="1">
        <f>VLOOKUP($E3034,[1]AllProteinsNorm!$A$1:$Q$3226,15,FALSE)</f>
        <v>8789.3281230742796</v>
      </c>
      <c r="P3034" s="1">
        <f>VLOOKUP($E3034,[1]AllProteinsNorm!$A$1:$Q$3226,6,FALSE)</f>
        <v>7091.9364673086302</v>
      </c>
      <c r="Q3034" s="1">
        <f>VLOOKUP($E3034,[1]AllProteinsNorm!$A$1:$Q$3226,8,FALSE)</f>
        <v>4459.6342134162596</v>
      </c>
      <c r="R3034" s="1">
        <f>VLOOKUP($E3034,[1]AllProteinsNorm!$A$1:$Q$3226,13,FALSE)</f>
        <v>32705.685537960599</v>
      </c>
      <c r="S3034" s="1">
        <f>VLOOKUP($E3034,[1]AllProteinsNorm!$A$1:$Q$3226,16,FALSE)</f>
        <v>32386.553098451499</v>
      </c>
      <c r="T3034" s="1">
        <f>VLOOKUP($E3034,[1]AllProteinsNorm!$A$1:$Q$3226,17,FALSE)</f>
        <v>21801.9765073173</v>
      </c>
      <c r="U3034" s="1">
        <f>VLOOKUP($E3034,[1]AllProteinsNorm!$A$1:$Q$3226,3,FALSE)</f>
        <v>45409.990372082</v>
      </c>
      <c r="V3034" s="1">
        <f>VLOOKUP($E3034,[1]AllProteinsNorm!$A$1:$Q$3226,7,FALSE)</f>
        <v>37370.559830095001</v>
      </c>
      <c r="W3034" s="1">
        <f>VLOOKUP($E3034,[1]AllProteinsNorm!$A$1:$Q$3226,9,FALSE)</f>
        <v>53388.351498961398</v>
      </c>
      <c r="X3034" s="1">
        <f>VLOOKUP($E3034,[1]AllProteinsNorm!$A$1:$Q$3226,12,FALSE)</f>
        <v>39702.676791105798</v>
      </c>
      <c r="Y3034" s="29">
        <f>VLOOKUP($E3034,[1]AllProteinsNorm!$A$1:$Q$3226,14,FALSE)</f>
        <v>37850.215092415303</v>
      </c>
      <c r="Z3034" s="25">
        <f t="shared" si="352"/>
        <v>0.76070297404927933</v>
      </c>
      <c r="AA3034" s="1">
        <f t="shared" si="352"/>
        <v>0.30566674150344919</v>
      </c>
      <c r="AB3034" s="1">
        <f t="shared" si="352"/>
        <v>1.6697082188325685</v>
      </c>
      <c r="AC3034" s="1">
        <f t="shared" si="352"/>
        <v>1.3934774925797775</v>
      </c>
      <c r="AD3034" s="1">
        <f t="shared" si="352"/>
        <v>0.87044457303492573</v>
      </c>
      <c r="AE3034" s="1">
        <f t="shared" si="352"/>
        <v>0.70234465295147908</v>
      </c>
      <c r="AF3034" s="1">
        <f t="shared" si="352"/>
        <v>0.44165655718304064</v>
      </c>
      <c r="AG3034" s="1">
        <f t="shared" si="352"/>
        <v>3.2389832402737873</v>
      </c>
      <c r="AH3034" s="1">
        <f t="shared" si="352"/>
        <v>3.2073781965024861</v>
      </c>
      <c r="AI3034" s="1">
        <f t="shared" si="352"/>
        <v>2.1591425267659115</v>
      </c>
      <c r="AJ3034" s="1">
        <f t="shared" si="352"/>
        <v>4.4971446198690241</v>
      </c>
      <c r="AK3034" s="1">
        <f t="shared" si="352"/>
        <v>3.7009655959920384</v>
      </c>
      <c r="AL3034" s="1">
        <f t="shared" si="352"/>
        <v>5.2872756796451723</v>
      </c>
      <c r="AM3034" s="1">
        <f t="shared" si="352"/>
        <v>3.9319250645622619</v>
      </c>
      <c r="AN3034" s="29">
        <f t="shared" si="352"/>
        <v>3.7484678981211705</v>
      </c>
      <c r="AO3034" s="1">
        <f t="shared" si="349"/>
        <v>4862.51754993544</v>
      </c>
      <c r="AP3034" s="1">
        <f t="shared" si="350"/>
        <v>12047.789993084609</v>
      </c>
      <c r="AQ3034" s="29">
        <f t="shared" si="351"/>
        <v>6041.2309953567692</v>
      </c>
    </row>
    <row r="3035" spans="1:43" x14ac:dyDescent="0.2">
      <c r="A3035" s="26"/>
      <c r="E3035" s="25" t="s">
        <v>5917</v>
      </c>
      <c r="F3035" s="26" t="s">
        <v>5918</v>
      </c>
      <c r="G3035" s="1">
        <v>0.82356570326825695</v>
      </c>
      <c r="H3035" s="1">
        <v>1.0182074767912399</v>
      </c>
      <c r="I3035" s="1">
        <f>VLOOKUP(F3035,'[1]SUSMB vs SHAM all proteins sum'!$B$2:$E$3214,2,FALSE)</f>
        <v>0.340211692954205</v>
      </c>
      <c r="J3035" s="29">
        <f>VLOOKUP(F3035,'[1]SUSMB vs SHAM all proteins sum'!$B$2:$E$3214,3,FALSE)</f>
        <v>1.0928439763505</v>
      </c>
      <c r="K3035" s="25">
        <f>VLOOKUP($E3035,[1]AllProteinsNorm!$A$1:$Q$3226,4,FALSE)</f>
        <v>507096.92761448299</v>
      </c>
      <c r="L3035" s="1">
        <f>VLOOKUP($E3035,[1]AllProteinsNorm!$A$1:$Q$3226,5,FALSE)</f>
        <v>459794.552036373</v>
      </c>
      <c r="M3035" s="1">
        <f>VLOOKUP($E3035,[1]AllProteinsNorm!$A$1:$Q$3226,10,FALSE)</f>
        <v>490493.37481946399</v>
      </c>
      <c r="N3035" s="1">
        <f>VLOOKUP($E3035,[1]AllProteinsNorm!$A$1:$Q$3226,11,FALSE)</f>
        <v>368357.61986763601</v>
      </c>
      <c r="O3035" s="1">
        <f>VLOOKUP($E3035,[1]AllProteinsNorm!$A$1:$Q$3226,15,FALSE)</f>
        <v>488426.162352479</v>
      </c>
      <c r="P3035" s="1">
        <f>VLOOKUP($E3035,[1]AllProteinsNorm!$A$1:$Q$3226,6,FALSE)</f>
        <v>385302.98697067302</v>
      </c>
      <c r="Q3035" s="1">
        <f>VLOOKUP($E3035,[1]AllProteinsNorm!$A$1:$Q$3226,8,FALSE)</f>
        <v>531285.94085532997</v>
      </c>
      <c r="R3035" s="1">
        <f>VLOOKUP($E3035,[1]AllProteinsNorm!$A$1:$Q$3226,13,FALSE)</f>
        <v>487172.98554422101</v>
      </c>
      <c r="S3035" s="1">
        <f>VLOOKUP($E3035,[1]AllProteinsNorm!$A$1:$Q$3226,16,FALSE)</f>
        <v>478921.74696296803</v>
      </c>
      <c r="T3035" s="1">
        <f>VLOOKUP($E3035,[1]AllProteinsNorm!$A$1:$Q$3226,17,FALSE)</f>
        <v>471475.876331601</v>
      </c>
      <c r="U3035" s="1">
        <f>VLOOKUP($E3035,[1]AllProteinsNorm!$A$1:$Q$3226,3,FALSE)</f>
        <v>442178.70953754702</v>
      </c>
      <c r="V3035" s="1">
        <f>VLOOKUP($E3035,[1]AllProteinsNorm!$A$1:$Q$3226,7,FALSE)</f>
        <v>439012.82583740703</v>
      </c>
      <c r="W3035" s="1">
        <f>VLOOKUP($E3035,[1]AllProteinsNorm!$A$1:$Q$3226,9,FALSE)</f>
        <v>494653.30690624297</v>
      </c>
      <c r="X3035" s="1">
        <f>VLOOKUP($E3035,[1]AllProteinsNorm!$A$1:$Q$3226,12,FALSE)</f>
        <v>625953.70523471001</v>
      </c>
      <c r="Y3035" s="29">
        <f>VLOOKUP($E3035,[1]AllProteinsNorm!$A$1:$Q$3226,14,FALSE)</f>
        <v>533616.40096018405</v>
      </c>
      <c r="Z3035" s="25">
        <f t="shared" si="352"/>
        <v>1.0956352090651833</v>
      </c>
      <c r="AA3035" s="1">
        <f t="shared" si="352"/>
        <v>0.99343354833021069</v>
      </c>
      <c r="AB3035" s="1">
        <f t="shared" si="352"/>
        <v>1.0597615209255751</v>
      </c>
      <c r="AC3035" s="1">
        <f t="shared" si="352"/>
        <v>0.79587462648019414</v>
      </c>
      <c r="AD3035" s="1">
        <f t="shared" si="352"/>
        <v>1.0552950951988369</v>
      </c>
      <c r="AE3035" s="1">
        <f t="shared" si="352"/>
        <v>0.83248683968361725</v>
      </c>
      <c r="AF3035" s="1">
        <f t="shared" si="352"/>
        <v>1.1478980667872558</v>
      </c>
      <c r="AG3035" s="1">
        <f t="shared" si="352"/>
        <v>1.0525874774643527</v>
      </c>
      <c r="AH3035" s="1">
        <f t="shared" si="352"/>
        <v>1.0347598255585406</v>
      </c>
      <c r="AI3035" s="1">
        <f t="shared" si="352"/>
        <v>1.0186722541661299</v>
      </c>
      <c r="AJ3035" s="1">
        <f t="shared" si="352"/>
        <v>0.95537270388799467</v>
      </c>
      <c r="AK3035" s="1">
        <f t="shared" si="352"/>
        <v>0.94853248565595683</v>
      </c>
      <c r="AL3035" s="1">
        <f t="shared" si="352"/>
        <v>1.0687494832132505</v>
      </c>
      <c r="AM3035" s="1">
        <f t="shared" si="352"/>
        <v>1.3524375348243982</v>
      </c>
      <c r="AN3035" s="29">
        <f t="shared" si="352"/>
        <v>1.1529332661843641</v>
      </c>
      <c r="AO3035" s="1">
        <f t="shared" si="349"/>
        <v>49627.071637868743</v>
      </c>
      <c r="AP3035" s="1">
        <f t="shared" si="350"/>
        <v>47545.299296312129</v>
      </c>
      <c r="AQ3035" s="29">
        <f t="shared" si="351"/>
        <v>69043.288929302304</v>
      </c>
    </row>
    <row r="3036" spans="1:43" x14ac:dyDescent="0.2">
      <c r="A3036" s="26"/>
      <c r="E3036" s="25" t="s">
        <v>5919</v>
      </c>
      <c r="F3036" s="26" t="s">
        <v>5920</v>
      </c>
      <c r="G3036" s="1">
        <v>0.44484176271715398</v>
      </c>
      <c r="H3036" s="1">
        <v>1.0759869646911899</v>
      </c>
      <c r="I3036" s="1">
        <f>VLOOKUP(F3036,'[1]SUSMB vs SHAM all proteins sum'!$B$2:$E$3214,2,FALSE)</f>
        <v>0.21818913279254801</v>
      </c>
      <c r="J3036" s="29">
        <f>VLOOKUP(F3036,'[1]SUSMB vs SHAM all proteins sum'!$B$2:$E$3214,3,FALSE)</f>
        <v>1.14939690339697</v>
      </c>
      <c r="K3036" s="25">
        <f>VLOOKUP($E3036,[1]AllProteinsNorm!$A$1:$Q$3226,4,FALSE)</f>
        <v>1888275.0487337101</v>
      </c>
      <c r="L3036" s="1">
        <f>VLOOKUP($E3036,[1]AllProteinsNorm!$A$1:$Q$3226,5,FALSE)</f>
        <v>1356769.3678230401</v>
      </c>
      <c r="M3036" s="1">
        <f>VLOOKUP($E3036,[1]AllProteinsNorm!$A$1:$Q$3226,10,FALSE)</f>
        <v>1484964.8223544401</v>
      </c>
      <c r="N3036" s="1">
        <f>VLOOKUP($E3036,[1]AllProteinsNorm!$A$1:$Q$3226,11,FALSE)</f>
        <v>1329492.4543898299</v>
      </c>
      <c r="O3036" s="1">
        <f>VLOOKUP($E3036,[1]AllProteinsNorm!$A$1:$Q$3226,15,FALSE)</f>
        <v>1315555.4440532699</v>
      </c>
      <c r="P3036" s="1">
        <f>VLOOKUP($E3036,[1]AllProteinsNorm!$A$1:$Q$3226,6,FALSE)</f>
        <v>1792960.6391704499</v>
      </c>
      <c r="Q3036" s="1">
        <f>VLOOKUP($E3036,[1]AllProteinsNorm!$A$1:$Q$3226,8,FALSE)</f>
        <v>1565569.6250074999</v>
      </c>
      <c r="R3036" s="1">
        <f>VLOOKUP($E3036,[1]AllProteinsNorm!$A$1:$Q$3226,13,FALSE)</f>
        <v>1596067.6974281899</v>
      </c>
      <c r="S3036" s="1">
        <f>VLOOKUP($E3036,[1]AllProteinsNorm!$A$1:$Q$3226,16,FALSE)</f>
        <v>1705771.35761528</v>
      </c>
      <c r="T3036" s="1">
        <f>VLOOKUP($E3036,[1]AllProteinsNorm!$A$1:$Q$3226,17,FALSE)</f>
        <v>1255747.33443986</v>
      </c>
      <c r="U3036" s="1">
        <f>VLOOKUP($E3036,[1]AllProteinsNorm!$A$1:$Q$3226,3,FALSE)</f>
        <v>1369975.9585158699</v>
      </c>
      <c r="V3036" s="1">
        <f>VLOOKUP($E3036,[1]AllProteinsNorm!$A$1:$Q$3226,7,FALSE)</f>
        <v>1426442.0013715201</v>
      </c>
      <c r="W3036" s="1">
        <f>VLOOKUP($E3036,[1]AllProteinsNorm!$A$1:$Q$3226,9,FALSE)</f>
        <v>1872670.2743002099</v>
      </c>
      <c r="X3036" s="1">
        <f>VLOOKUP($E3036,[1]AllProteinsNorm!$A$1:$Q$3226,12,FALSE)</f>
        <v>1764107.83581926</v>
      </c>
      <c r="Y3036" s="29">
        <f>VLOOKUP($E3036,[1]AllProteinsNorm!$A$1:$Q$3226,14,FALSE)</f>
        <v>2067659.8134913</v>
      </c>
      <c r="Z3036" s="25">
        <f t="shared" si="352"/>
        <v>1.2801765556294422</v>
      </c>
      <c r="AA3036" s="1">
        <f t="shared" si="352"/>
        <v>0.91983651282582746</v>
      </c>
      <c r="AB3036" s="1">
        <f t="shared" si="352"/>
        <v>1.0067480120480481</v>
      </c>
      <c r="AC3036" s="1">
        <f t="shared" si="352"/>
        <v>0.90134383343012892</v>
      </c>
      <c r="AD3036" s="1">
        <f t="shared" si="352"/>
        <v>0.89189508606655277</v>
      </c>
      <c r="AE3036" s="1">
        <f t="shared" si="352"/>
        <v>1.2155571175775677</v>
      </c>
      <c r="AF3036" s="1">
        <f t="shared" si="352"/>
        <v>1.0613949125071649</v>
      </c>
      <c r="AG3036" s="1">
        <f t="shared" si="352"/>
        <v>1.0820714115855372</v>
      </c>
      <c r="AH3036" s="1">
        <f t="shared" si="352"/>
        <v>1.1564461982102039</v>
      </c>
      <c r="AI3036" s="1">
        <f t="shared" si="352"/>
        <v>0.85134752928188395</v>
      </c>
      <c r="AJ3036" s="1">
        <f t="shared" si="352"/>
        <v>0.92879006426744215</v>
      </c>
      <c r="AK3036" s="1">
        <f t="shared" si="352"/>
        <v>0.96707183063481883</v>
      </c>
      <c r="AL3036" s="1">
        <f t="shared" si="352"/>
        <v>1.2695971295023802</v>
      </c>
      <c r="AM3036" s="1">
        <f t="shared" si="352"/>
        <v>1.1959960465147741</v>
      </c>
      <c r="AN3036" s="29">
        <f t="shared" si="352"/>
        <v>1.4017924030843827</v>
      </c>
      <c r="AO3036" s="1">
        <f t="shared" si="349"/>
        <v>215159.96726760143</v>
      </c>
      <c r="AP3036" s="1">
        <f t="shared" si="350"/>
        <v>182606.08789038481</v>
      </c>
      <c r="AQ3036" s="29">
        <f t="shared" si="351"/>
        <v>265649.49718025891</v>
      </c>
    </row>
    <row r="3037" spans="1:43" x14ac:dyDescent="0.2">
      <c r="A3037" s="26"/>
      <c r="E3037" s="25" t="s">
        <v>5921</v>
      </c>
      <c r="F3037" s="26" t="s">
        <v>5922</v>
      </c>
      <c r="G3037" s="1">
        <v>0.14623678889272501</v>
      </c>
      <c r="H3037" s="1">
        <v>1.1054608679142099</v>
      </c>
      <c r="I3037" s="1">
        <f>VLOOKUP(F3037,'[1]SUSMB vs SHAM all proteins sum'!$B$2:$E$3214,2,FALSE)</f>
        <v>0.32053820343153799</v>
      </c>
      <c r="J3037" s="29">
        <f>VLOOKUP(F3037,'[1]SUSMB vs SHAM all proteins sum'!$B$2:$E$3214,3,FALSE)</f>
        <v>1.06985032983354</v>
      </c>
      <c r="K3037" s="25">
        <f>VLOOKUP($E3037,[1]AllProteinsNorm!$A$1:$Q$3226,4,FALSE)</f>
        <v>349709.10649875097</v>
      </c>
      <c r="L3037" s="1">
        <f>VLOOKUP($E3037,[1]AllProteinsNorm!$A$1:$Q$3226,5,FALSE)</f>
        <v>339564.243883722</v>
      </c>
      <c r="M3037" s="1">
        <f>VLOOKUP($E3037,[1]AllProteinsNorm!$A$1:$Q$3226,10,FALSE)</f>
        <v>404842.59961397602</v>
      </c>
      <c r="N3037" s="1">
        <f>VLOOKUP($E3037,[1]AllProteinsNorm!$A$1:$Q$3226,11,FALSE)</f>
        <v>340965.66554604901</v>
      </c>
      <c r="O3037" s="1">
        <f>VLOOKUP($E3037,[1]AllProteinsNorm!$A$1:$Q$3226,15,FALSE)</f>
        <v>403994.37476544903</v>
      </c>
      <c r="P3037" s="1">
        <f>VLOOKUP($E3037,[1]AllProteinsNorm!$A$1:$Q$3226,6,FALSE)</f>
        <v>349129.36334736599</v>
      </c>
      <c r="Q3037" s="1">
        <f>VLOOKUP($E3037,[1]AllProteinsNorm!$A$1:$Q$3226,8,FALSE)</f>
        <v>459902.81428211398</v>
      </c>
      <c r="R3037" s="1">
        <f>VLOOKUP($E3037,[1]AllProteinsNorm!$A$1:$Q$3226,13,FALSE)</f>
        <v>399040.30277080799</v>
      </c>
      <c r="S3037" s="1">
        <f>VLOOKUP($E3037,[1]AllProteinsNorm!$A$1:$Q$3226,16,FALSE)</f>
        <v>391384.03948123899</v>
      </c>
      <c r="T3037" s="1">
        <f>VLOOKUP($E3037,[1]AllProteinsNorm!$A$1:$Q$3226,17,FALSE)</f>
        <v>435958.97018308501</v>
      </c>
      <c r="U3037" s="1">
        <f>VLOOKUP($E3037,[1]AllProteinsNorm!$A$1:$Q$3226,3,FALSE)</f>
        <v>334070.55685709702</v>
      </c>
      <c r="V3037" s="1">
        <f>VLOOKUP($E3037,[1]AllProteinsNorm!$A$1:$Q$3226,7,FALSE)</f>
        <v>421031.796967495</v>
      </c>
      <c r="W3037" s="1">
        <f>VLOOKUP($E3037,[1]AllProteinsNorm!$A$1:$Q$3226,9,FALSE)</f>
        <v>391340.87792471203</v>
      </c>
      <c r="X3037" s="1">
        <f>VLOOKUP($E3037,[1]AllProteinsNorm!$A$1:$Q$3226,12,FALSE)</f>
        <v>378032.00104965799</v>
      </c>
      <c r="Y3037" s="29">
        <f>VLOOKUP($E3037,[1]AllProteinsNorm!$A$1:$Q$3226,14,FALSE)</f>
        <v>446045.65561272198</v>
      </c>
      <c r="Z3037" s="25">
        <f t="shared" si="352"/>
        <v>0.95077394393092318</v>
      </c>
      <c r="AA3037" s="1">
        <f t="shared" si="352"/>
        <v>0.92319253166603288</v>
      </c>
      <c r="AB3037" s="1">
        <f t="shared" si="352"/>
        <v>1.1006684926221741</v>
      </c>
      <c r="AC3037" s="1">
        <f t="shared" si="352"/>
        <v>0.92700265607011567</v>
      </c>
      <c r="AD3037" s="1">
        <f t="shared" si="352"/>
        <v>1.0983623757107546</v>
      </c>
      <c r="AE3037" s="1">
        <f t="shared" si="352"/>
        <v>0.94919776340755091</v>
      </c>
      <c r="AF3037" s="1">
        <f t="shared" si="352"/>
        <v>1.2503638150512335</v>
      </c>
      <c r="AG3037" s="1">
        <f t="shared" si="352"/>
        <v>1.0848934597422211</v>
      </c>
      <c r="AH3037" s="1">
        <f t="shared" si="352"/>
        <v>1.0640779433363792</v>
      </c>
      <c r="AI3037" s="1">
        <f t="shared" si="352"/>
        <v>1.1852663307025317</v>
      </c>
      <c r="AJ3037" s="1">
        <f t="shared" si="352"/>
        <v>0.90825653376388771</v>
      </c>
      <c r="AK3037" s="1">
        <f t="shared" si="352"/>
        <v>1.1446829798941442</v>
      </c>
      <c r="AL3037" s="1">
        <f t="shared" si="352"/>
        <v>1.0639605975693895</v>
      </c>
      <c r="AM3037" s="1">
        <f t="shared" si="352"/>
        <v>1.0277770006294245</v>
      </c>
      <c r="AN3037" s="29">
        <f t="shared" si="352"/>
        <v>1.2126895733602427</v>
      </c>
      <c r="AO3037" s="1">
        <f t="shared" si="349"/>
        <v>30089.219506779158</v>
      </c>
      <c r="AP3037" s="1">
        <f t="shared" si="350"/>
        <v>38192.985680930964</v>
      </c>
      <c r="AQ3037" s="29">
        <f t="shared" si="351"/>
        <v>38191.622449459501</v>
      </c>
    </row>
    <row r="3038" spans="1:43" x14ac:dyDescent="0.2">
      <c r="A3038" s="26"/>
      <c r="E3038" s="25" t="s">
        <v>5923</v>
      </c>
      <c r="F3038" s="26" t="s">
        <v>5924</v>
      </c>
      <c r="G3038" s="1">
        <v>0.673920575075038</v>
      </c>
      <c r="H3038" s="1">
        <v>1.05046859600026</v>
      </c>
      <c r="I3038" s="1">
        <f>VLOOKUP(F3038,'[1]SUSMB vs SHAM all proteins sum'!$B$2:$E$3214,2,FALSE)</f>
        <v>0.76769513362397501</v>
      </c>
      <c r="J3038" s="29">
        <f>VLOOKUP(F3038,'[1]SUSMB vs SHAM all proteins sum'!$B$2:$E$3214,3,FALSE)</f>
        <v>1.04496034826503</v>
      </c>
      <c r="K3038" s="25">
        <f>VLOOKUP($E3038,[1]AllProteinsNorm!$A$1:$Q$3226,4,FALSE)</f>
        <v>144116.83058593801</v>
      </c>
      <c r="L3038" s="1">
        <f>VLOOKUP($E3038,[1]AllProteinsNorm!$A$1:$Q$3226,5,FALSE)</f>
        <v>94643.699268867407</v>
      </c>
      <c r="M3038" s="1">
        <f>VLOOKUP($E3038,[1]AllProteinsNorm!$A$1:$Q$3226,10,FALSE)</f>
        <v>136843.11881241499</v>
      </c>
      <c r="N3038" s="1">
        <f>VLOOKUP($E3038,[1]AllProteinsNorm!$A$1:$Q$3226,11,FALSE)</f>
        <v>126305.764490951</v>
      </c>
      <c r="O3038" s="1">
        <f>VLOOKUP($E3038,[1]AllProteinsNorm!$A$1:$Q$3226,15,FALSE)</f>
        <v>176223.19161062999</v>
      </c>
      <c r="P3038" s="1">
        <f>VLOOKUP($E3038,[1]AllProteinsNorm!$A$1:$Q$3226,6,FALSE)</f>
        <v>129674.29763997599</v>
      </c>
      <c r="Q3038" s="1">
        <f>VLOOKUP($E3038,[1]AllProteinsNorm!$A$1:$Q$3226,8,FALSE)</f>
        <v>166371.836816308</v>
      </c>
      <c r="R3038" s="1">
        <f>VLOOKUP($E3038,[1]AllProteinsNorm!$A$1:$Q$3226,13,FALSE)</f>
        <v>142022.93972981299</v>
      </c>
      <c r="S3038" s="1">
        <f>VLOOKUP($E3038,[1]AllProteinsNorm!$A$1:$Q$3226,16,FALSE)</f>
        <v>139193.350946333</v>
      </c>
      <c r="T3038" s="1">
        <f>VLOOKUP($E3038,[1]AllProteinsNorm!$A$1:$Q$3226,17,FALSE)</f>
        <v>124600.639621455</v>
      </c>
      <c r="U3038" s="1">
        <f>VLOOKUP($E3038,[1]AllProteinsNorm!$A$1:$Q$3226,3,FALSE)</f>
        <v>159308.03245677901</v>
      </c>
      <c r="V3038" s="1">
        <f>VLOOKUP($E3038,[1]AllProteinsNorm!$A$1:$Q$3226,7,FALSE)</f>
        <v>103829.798782478</v>
      </c>
      <c r="W3038" s="1">
        <f>VLOOKUP($E3038,[1]AllProteinsNorm!$A$1:$Q$3226,9,FALSE)</f>
        <v>120421.80476579499</v>
      </c>
      <c r="X3038" s="1">
        <f>VLOOKUP($E3038,[1]AllProteinsNorm!$A$1:$Q$3226,12,FALSE)</f>
        <v>186044.23791979099</v>
      </c>
      <c r="Y3038" s="29">
        <f>VLOOKUP($E3038,[1]AllProteinsNorm!$A$1:$Q$3226,14,FALSE)</f>
        <v>139679.80550128501</v>
      </c>
      <c r="Z3038" s="25">
        <f t="shared" si="352"/>
        <v>1.0626006593140611</v>
      </c>
      <c r="AA3038" s="1">
        <f t="shared" si="352"/>
        <v>0.69782590162535163</v>
      </c>
      <c r="AB3038" s="1">
        <f t="shared" si="352"/>
        <v>1.0089702061963934</v>
      </c>
      <c r="AC3038" s="1">
        <f t="shared" si="352"/>
        <v>0.93127629908027321</v>
      </c>
      <c r="AD3038" s="1">
        <f t="shared" si="352"/>
        <v>1.2993269337839206</v>
      </c>
      <c r="AE3038" s="1">
        <f t="shared" si="352"/>
        <v>0.95611313132618359</v>
      </c>
      <c r="AF3038" s="1">
        <f t="shared" si="352"/>
        <v>1.2266910309749068</v>
      </c>
      <c r="AG3038" s="1">
        <f t="shared" si="352"/>
        <v>1.0471620058604427</v>
      </c>
      <c r="AH3038" s="1">
        <f t="shared" si="352"/>
        <v>1.026298912391838</v>
      </c>
      <c r="AI3038" s="1">
        <f t="shared" si="352"/>
        <v>0.91870409080194293</v>
      </c>
      <c r="AJ3038" s="1">
        <f t="shared" si="352"/>
        <v>1.1746082649358274</v>
      </c>
      <c r="AK3038" s="1">
        <f t="shared" si="352"/>
        <v>0.76555675138107482</v>
      </c>
      <c r="AL3038" s="1">
        <f t="shared" si="352"/>
        <v>0.88789275076112073</v>
      </c>
      <c r="AM3038" s="1">
        <f t="shared" si="352"/>
        <v>1.3717393663973718</v>
      </c>
      <c r="AN3038" s="29">
        <f t="shared" si="352"/>
        <v>1.0298856338643874</v>
      </c>
      <c r="AO3038" s="1">
        <f t="shared" si="349"/>
        <v>26412.585298364978</v>
      </c>
      <c r="AP3038" s="1">
        <f t="shared" si="350"/>
        <v>14444.950482108832</v>
      </c>
      <c r="AQ3038" s="29">
        <f t="shared" si="351"/>
        <v>28869.798515024577</v>
      </c>
    </row>
    <row r="3039" spans="1:43" x14ac:dyDescent="0.2">
      <c r="A3039" s="26"/>
      <c r="E3039" s="25" t="s">
        <v>5925</v>
      </c>
      <c r="F3039" s="26" t="s">
        <v>5926</v>
      </c>
      <c r="G3039" s="1">
        <v>0.159711838335823</v>
      </c>
      <c r="H3039" s="1">
        <v>0.89217597459337195</v>
      </c>
      <c r="I3039" s="1">
        <f>VLOOKUP(F3039,'[1]SUSMB vs SHAM all proteins sum'!$B$2:$E$3214,2,FALSE)</f>
        <v>0.30794379951679601</v>
      </c>
      <c r="J3039" s="29">
        <f>VLOOKUP(F3039,'[1]SUSMB vs SHAM all proteins sum'!$B$2:$E$3214,3,FALSE)</f>
        <v>0.71861455454073797</v>
      </c>
      <c r="K3039" s="25">
        <f>VLOOKUP($E3039,[1]AllProteinsNorm!$A$1:$Q$3226,4,FALSE)</f>
        <v>82489.924073913702</v>
      </c>
      <c r="L3039" s="1">
        <f>VLOOKUP($E3039,[1]AllProteinsNorm!$A$1:$Q$3226,5,FALSE)</f>
        <v>81626.614671418894</v>
      </c>
      <c r="M3039" s="1">
        <f>VLOOKUP($E3039,[1]AllProteinsNorm!$A$1:$Q$3226,10,FALSE)</f>
        <v>86986.453426962806</v>
      </c>
      <c r="N3039" s="1">
        <f>VLOOKUP($E3039,[1]AllProteinsNorm!$A$1:$Q$3226,11,FALSE)</f>
        <v>87508.829382912794</v>
      </c>
      <c r="O3039" s="1">
        <f>VLOOKUP($E3039,[1]AllProteinsNorm!$A$1:$Q$3226,15,FALSE)</f>
        <v>107131.00093866901</v>
      </c>
      <c r="P3039" s="1">
        <f>VLOOKUP($E3039,[1]AllProteinsNorm!$A$1:$Q$3226,6,FALSE)</f>
        <v>97006.251672679195</v>
      </c>
      <c r="Q3039" s="1">
        <f>VLOOKUP($E3039,[1]AllProteinsNorm!$A$1:$Q$3226,8,FALSE)</f>
        <v>74992.072237594199</v>
      </c>
      <c r="R3039" s="1">
        <f>VLOOKUP($E3039,[1]AllProteinsNorm!$A$1:$Q$3226,13,FALSE)</f>
        <v>70893.057032171302</v>
      </c>
      <c r="S3039" s="1">
        <f>VLOOKUP($E3039,[1]AllProteinsNorm!$A$1:$Q$3226,16,FALSE)</f>
        <v>74765.649753479403</v>
      </c>
      <c r="T3039" s="1">
        <f>VLOOKUP($E3039,[1]AllProteinsNorm!$A$1:$Q$3226,17,FALSE)</f>
        <v>80497.626561941797</v>
      </c>
      <c r="U3039" s="1">
        <f>VLOOKUP($E3039,[1]AllProteinsNorm!$A$1:$Q$3226,3,FALSE)</f>
        <v>70659.313841069801</v>
      </c>
      <c r="V3039" s="1">
        <f>VLOOKUP($E3039,[1]AllProteinsNorm!$A$1:$Q$3226,7,FALSE)</f>
        <v>19607.139426851601</v>
      </c>
      <c r="W3039" s="1">
        <f>VLOOKUP($E3039,[1]AllProteinsNorm!$A$1:$Q$3226,9,FALSE)</f>
        <v>97688.298680499895</v>
      </c>
      <c r="X3039" s="1">
        <f>VLOOKUP($E3039,[1]AllProteinsNorm!$A$1:$Q$3226,12,FALSE)</f>
        <v>88979.821080051697</v>
      </c>
      <c r="Y3039" s="29">
        <f>VLOOKUP($E3039,[1]AllProteinsNorm!$A$1:$Q$3226,14,FALSE)</f>
        <v>87380.327506147296</v>
      </c>
      <c r="Z3039" s="25">
        <f t="shared" si="352"/>
        <v>0.92530849529323378</v>
      </c>
      <c r="AA3039" s="1">
        <f t="shared" si="352"/>
        <v>0.91562455470093562</v>
      </c>
      <c r="AB3039" s="1">
        <f t="shared" si="352"/>
        <v>0.97574710166149303</v>
      </c>
      <c r="AC3039" s="1">
        <f t="shared" si="352"/>
        <v>0.98160671318622117</v>
      </c>
      <c r="AD3039" s="1">
        <f t="shared" si="352"/>
        <v>1.2017131351581167</v>
      </c>
      <c r="AE3039" s="1">
        <f t="shared" si="352"/>
        <v>1.0881414885150695</v>
      </c>
      <c r="AF3039" s="1">
        <f t="shared" si="352"/>
        <v>0.84120336271510354</v>
      </c>
      <c r="AG3039" s="1">
        <f t="shared" si="352"/>
        <v>0.79522376418237339</v>
      </c>
      <c r="AH3039" s="1">
        <f t="shared" si="352"/>
        <v>0.83866352951209211</v>
      </c>
      <c r="AI3039" s="1">
        <f t="shared" si="352"/>
        <v>0.90296043480372057</v>
      </c>
      <c r="AJ3039" s="1">
        <f t="shared" si="352"/>
        <v>0.79260181292140042</v>
      </c>
      <c r="AK3039" s="1">
        <f t="shared" si="352"/>
        <v>0.2199378031165149</v>
      </c>
      <c r="AL3039" s="1">
        <f t="shared" si="352"/>
        <v>1.0957921670386712</v>
      </c>
      <c r="AM3039" s="1">
        <f t="shared" si="352"/>
        <v>0.99810716617062234</v>
      </c>
      <c r="AN3039" s="29">
        <f t="shared" si="352"/>
        <v>0.98016527801014197</v>
      </c>
      <c r="AO3039" s="1">
        <f t="shared" si="349"/>
        <v>9291.3798476300362</v>
      </c>
      <c r="AP3039" s="1">
        <f t="shared" si="350"/>
        <v>9210.7908822041882</v>
      </c>
      <c r="AQ3039" s="29">
        <f t="shared" si="351"/>
        <v>28027.997046863242</v>
      </c>
    </row>
    <row r="3040" spans="1:43" x14ac:dyDescent="0.2">
      <c r="A3040" s="26"/>
      <c r="E3040" s="25" t="s">
        <v>5927</v>
      </c>
      <c r="F3040" s="26" t="s">
        <v>5928</v>
      </c>
      <c r="G3040" s="1">
        <v>0.449604561923582</v>
      </c>
      <c r="H3040" s="1">
        <v>1.09173800528706</v>
      </c>
      <c r="I3040" s="1">
        <f>VLOOKUP(F3040,'[1]SUSMB vs SHAM all proteins sum'!$B$2:$E$3214,2,FALSE)</f>
        <v>0.703645535443992</v>
      </c>
      <c r="J3040" s="29">
        <f>VLOOKUP(F3040,'[1]SUSMB vs SHAM all proteins sum'!$B$2:$E$3214,3,FALSE)</f>
        <v>1.0267322378888799</v>
      </c>
      <c r="K3040" s="25">
        <f>VLOOKUP($E3040,[1]AllProteinsNorm!$A$1:$Q$3226,4,FALSE)</f>
        <v>272821.85248097603</v>
      </c>
      <c r="L3040" s="1">
        <f>VLOOKUP($E3040,[1]AllProteinsNorm!$A$1:$Q$3226,5,FALSE)</f>
        <v>202396.512456458</v>
      </c>
      <c r="M3040" s="1">
        <f>VLOOKUP($E3040,[1]AllProteinsNorm!$A$1:$Q$3226,10,FALSE)</f>
        <v>238215.651311817</v>
      </c>
      <c r="N3040" s="1">
        <f>VLOOKUP($E3040,[1]AllProteinsNorm!$A$1:$Q$3226,11,FALSE)</f>
        <v>286667.15722212999</v>
      </c>
      <c r="O3040" s="1">
        <f>VLOOKUP($E3040,[1]AllProteinsNorm!$A$1:$Q$3226,15,FALSE)</f>
        <v>261233.61910582401</v>
      </c>
      <c r="P3040" s="1">
        <f>VLOOKUP($E3040,[1]AllProteinsNorm!$A$1:$Q$3226,6,FALSE)</f>
        <v>214727.41310899</v>
      </c>
      <c r="Q3040" s="1">
        <f>VLOOKUP($E3040,[1]AllProteinsNorm!$A$1:$Q$3226,8,FALSE)</f>
        <v>301904.42253403802</v>
      </c>
      <c r="R3040" s="1">
        <f>VLOOKUP($E3040,[1]AllProteinsNorm!$A$1:$Q$3226,13,FALSE)</f>
        <v>361047.727471583</v>
      </c>
      <c r="S3040" s="1">
        <f>VLOOKUP($E3040,[1]AllProteinsNorm!$A$1:$Q$3226,16,FALSE)</f>
        <v>235046.40856960701</v>
      </c>
      <c r="T3040" s="1">
        <f>VLOOKUP($E3040,[1]AllProteinsNorm!$A$1:$Q$3226,17,FALSE)</f>
        <v>277700.34572393697</v>
      </c>
      <c r="U3040" s="1">
        <f>VLOOKUP($E3040,[1]AllProteinsNorm!$A$1:$Q$3226,3,FALSE)</f>
        <v>247005.40975180399</v>
      </c>
      <c r="V3040" s="1">
        <f>VLOOKUP($E3040,[1]AllProteinsNorm!$A$1:$Q$3226,7,FALSE)</f>
        <v>239854.37258969701</v>
      </c>
      <c r="W3040" s="1">
        <f>VLOOKUP($E3040,[1]AllProteinsNorm!$A$1:$Q$3226,9,FALSE)</f>
        <v>260259.91586543</v>
      </c>
      <c r="X3040" s="1">
        <f>VLOOKUP($E3040,[1]AllProteinsNorm!$A$1:$Q$3226,12,FALSE)</f>
        <v>259846.99834718599</v>
      </c>
      <c r="Y3040" s="29">
        <f>VLOOKUP($E3040,[1]AllProteinsNorm!$A$1:$Q$3226,14,FALSE)</f>
        <v>280521.64373327</v>
      </c>
      <c r="Z3040" s="25">
        <f t="shared" si="352"/>
        <v>1.0814807221940519</v>
      </c>
      <c r="AA3040" s="1">
        <f t="shared" si="352"/>
        <v>0.80231082836823253</v>
      </c>
      <c r="AB3040" s="1">
        <f t="shared" si="352"/>
        <v>0.9442998508948055</v>
      </c>
      <c r="AC3040" s="1">
        <f t="shared" si="352"/>
        <v>1.1363642662881013</v>
      </c>
      <c r="AD3040" s="1">
        <f t="shared" si="352"/>
        <v>1.0355443322548092</v>
      </c>
      <c r="AE3040" s="1">
        <f t="shared" si="352"/>
        <v>0.8511911919524997</v>
      </c>
      <c r="AF3040" s="1">
        <f t="shared" si="352"/>
        <v>1.1967656181003934</v>
      </c>
      <c r="AG3040" s="1">
        <f t="shared" si="352"/>
        <v>1.4312129087229775</v>
      </c>
      <c r="AH3040" s="1">
        <f t="shared" si="352"/>
        <v>0.93173679959050237</v>
      </c>
      <c r="AI3040" s="1">
        <f t="shared" si="352"/>
        <v>1.1008193358264922</v>
      </c>
      <c r="AJ3040" s="1">
        <f t="shared" si="352"/>
        <v>0.97914293336471592</v>
      </c>
      <c r="AK3040" s="1">
        <f t="shared" si="352"/>
        <v>0.95079583153184044</v>
      </c>
      <c r="AL3040" s="1">
        <f t="shared" si="352"/>
        <v>1.0316845194353892</v>
      </c>
      <c r="AM3040" s="1">
        <f t="shared" si="352"/>
        <v>1.0300476918434049</v>
      </c>
      <c r="AN3040" s="29">
        <f t="shared" si="352"/>
        <v>1.1120031152082075</v>
      </c>
      <c r="AO3040" s="1">
        <f t="shared" si="349"/>
        <v>29566.125763751144</v>
      </c>
      <c r="AP3040" s="1">
        <f t="shared" si="350"/>
        <v>51607.811747657644</v>
      </c>
      <c r="AQ3040" s="29">
        <f t="shared" si="351"/>
        <v>13889.752920758116</v>
      </c>
    </row>
    <row r="3041" spans="1:43" x14ac:dyDescent="0.2">
      <c r="A3041" s="26"/>
      <c r="E3041" s="25" t="s">
        <v>5929</v>
      </c>
      <c r="F3041" s="26" t="s">
        <v>5930</v>
      </c>
      <c r="G3041" s="1">
        <v>0.87271703132771805</v>
      </c>
      <c r="H3041" s="1">
        <v>1.04014358392274</v>
      </c>
      <c r="I3041" s="1">
        <f>VLOOKUP(F3041,'[1]SUSMB vs SHAM all proteins sum'!$B$2:$E$3214,2,FALSE)</f>
        <v>0.79331519138661699</v>
      </c>
      <c r="J3041" s="29">
        <f>VLOOKUP(F3041,'[1]SUSMB vs SHAM all proteins sum'!$B$2:$E$3214,3,FALSE)</f>
        <v>0.93974983176364202</v>
      </c>
      <c r="K3041" s="25">
        <f>VLOOKUP($E3041,[1]AllProteinsNorm!$A$1:$Q$3226,4,FALSE)</f>
        <v>64015.283936069201</v>
      </c>
      <c r="L3041" s="1">
        <f>VLOOKUP($E3041,[1]AllProteinsNorm!$A$1:$Q$3226,5,FALSE)</f>
        <v>54761.135306867203</v>
      </c>
      <c r="M3041" s="1">
        <f>VLOOKUP($E3041,[1]AllProteinsNorm!$A$1:$Q$3226,10,FALSE)</f>
        <v>65353.167724796796</v>
      </c>
      <c r="N3041" s="1">
        <f>VLOOKUP($E3041,[1]AllProteinsNorm!$A$1:$Q$3226,11,FALSE)</f>
        <v>43253.269442707599</v>
      </c>
      <c r="O3041" s="1">
        <f>VLOOKUP($E3041,[1]AllProteinsNorm!$A$1:$Q$3226,15,FALSE)</f>
        <v>157295.33556844699</v>
      </c>
      <c r="P3041" s="1">
        <f>VLOOKUP($E3041,[1]AllProteinsNorm!$A$1:$Q$3226,6,FALSE)</f>
        <v>61249.927877041002</v>
      </c>
      <c r="Q3041" s="1">
        <f>VLOOKUP($E3041,[1]AllProteinsNorm!$A$1:$Q$3226,8,FALSE)</f>
        <v>77533.275621440305</v>
      </c>
      <c r="R3041" s="1">
        <f>VLOOKUP($E3041,[1]AllProteinsNorm!$A$1:$Q$3226,13,FALSE)</f>
        <v>72245.028614234805</v>
      </c>
      <c r="S3041" s="1">
        <f>VLOOKUP($E3041,[1]AllProteinsNorm!$A$1:$Q$3226,16,FALSE)</f>
        <v>57112.844041805998</v>
      </c>
      <c r="T3041" s="1">
        <f>VLOOKUP($E3041,[1]AllProteinsNorm!$A$1:$Q$3226,17,FALSE)</f>
        <v>96847.530499425804</v>
      </c>
      <c r="U3041" s="1">
        <f>VLOOKUP($E3041,[1]AllProteinsNorm!$A$1:$Q$3226,3,FALSE)</f>
        <v>57025.284803618502</v>
      </c>
      <c r="V3041" s="1">
        <f>VLOOKUP($E3041,[1]AllProteinsNorm!$A$1:$Q$3226,7,FALSE)</f>
        <v>57395.090240863501</v>
      </c>
      <c r="W3041" s="1">
        <f>VLOOKUP($E3041,[1]AllProteinsNorm!$A$1:$Q$3226,9,FALSE)</f>
        <v>59788.813361771499</v>
      </c>
      <c r="X3041" s="1">
        <f>VLOOKUP($E3041,[1]AllProteinsNorm!$A$1:$Q$3226,12,FALSE)</f>
        <v>78400.902743133498</v>
      </c>
      <c r="Y3041" s="29">
        <f>VLOOKUP($E3041,[1]AllProteinsNorm!$A$1:$Q$3226,14,FALSE)</f>
        <v>74462.159507006494</v>
      </c>
      <c r="Z3041" s="25">
        <f t="shared" si="352"/>
        <v>0.83206281602236687</v>
      </c>
      <c r="AA3041" s="1">
        <f t="shared" si="352"/>
        <v>0.71177852616444459</v>
      </c>
      <c r="AB3041" s="1">
        <f t="shared" si="352"/>
        <v>0.84945246556092224</v>
      </c>
      <c r="AC3041" s="1">
        <f t="shared" si="352"/>
        <v>0.56220069586218524</v>
      </c>
      <c r="AD3041" s="1">
        <f t="shared" si="352"/>
        <v>2.0445054963900815</v>
      </c>
      <c r="AE3041" s="1">
        <f t="shared" si="352"/>
        <v>0.79611905684014672</v>
      </c>
      <c r="AF3041" s="1">
        <f t="shared" si="352"/>
        <v>1.0077680154233379</v>
      </c>
      <c r="AG3041" s="1">
        <f t="shared" si="352"/>
        <v>0.9390320288575108</v>
      </c>
      <c r="AH3041" s="1">
        <f t="shared" si="352"/>
        <v>0.7423457481174357</v>
      </c>
      <c r="AI3041" s="1">
        <f t="shared" si="352"/>
        <v>1.2588123335146209</v>
      </c>
      <c r="AJ3041" s="1">
        <f t="shared" si="352"/>
        <v>0.74120766386918302</v>
      </c>
      <c r="AK3041" s="1">
        <f t="shared" si="352"/>
        <v>0.74601434962569313</v>
      </c>
      <c r="AL3041" s="1">
        <f t="shared" si="352"/>
        <v>0.77712766941897349</v>
      </c>
      <c r="AM3041" s="1">
        <f t="shared" si="352"/>
        <v>1.0190453264301029</v>
      </c>
      <c r="AN3041" s="29">
        <f t="shared" si="352"/>
        <v>0.96785002450948909</v>
      </c>
      <c r="AO3041" s="1">
        <f t="shared" si="349"/>
        <v>40951.143284217585</v>
      </c>
      <c r="AP3041" s="1">
        <f t="shared" si="350"/>
        <v>14002.079659445979</v>
      </c>
      <c r="AQ3041" s="29">
        <f t="shared" si="351"/>
        <v>9130.6627732803208</v>
      </c>
    </row>
    <row r="3042" spans="1:43" x14ac:dyDescent="0.2">
      <c r="A3042" s="26"/>
      <c r="E3042" s="25" t="s">
        <v>5931</v>
      </c>
      <c r="F3042" s="26" t="s">
        <v>5932</v>
      </c>
      <c r="G3042" s="1">
        <v>0.43507369302095</v>
      </c>
      <c r="H3042" s="1">
        <v>0.91380580590591698</v>
      </c>
      <c r="I3042" s="1">
        <f>VLOOKUP(F3042,'[1]SUSMB vs SHAM all proteins sum'!$B$2:$E$3214,2,FALSE)</f>
        <v>0.17146814328073401</v>
      </c>
      <c r="J3042" s="29">
        <f>VLOOKUP(F3042,'[1]SUSMB vs SHAM all proteins sum'!$B$2:$E$3214,3,FALSE)</f>
        <v>0.76972018983000501</v>
      </c>
      <c r="K3042" s="25">
        <f>VLOOKUP($E3042,[1]AllProteinsNorm!$A$1:$Q$3226,4,FALSE)</f>
        <v>201999.88449624801</v>
      </c>
      <c r="L3042" s="1">
        <f>VLOOKUP($E3042,[1]AllProteinsNorm!$A$1:$Q$3226,5,FALSE)</f>
        <v>205027.66924966601</v>
      </c>
      <c r="M3042" s="1">
        <f>VLOOKUP($E3042,[1]AllProteinsNorm!$A$1:$Q$3226,10,FALSE)</f>
        <v>239643.869709483</v>
      </c>
      <c r="N3042" s="1">
        <f>VLOOKUP($E3042,[1]AllProteinsNorm!$A$1:$Q$3226,11,FALSE)</f>
        <v>286545.33323928301</v>
      </c>
      <c r="O3042" s="1">
        <f>VLOOKUP($E3042,[1]AllProteinsNorm!$A$1:$Q$3226,15,FALSE)</f>
        <v>231451.787100674</v>
      </c>
      <c r="P3042" s="1">
        <f>VLOOKUP($E3042,[1]AllProteinsNorm!$A$1:$Q$3226,6,FALSE)</f>
        <v>239321.29139209201</v>
      </c>
      <c r="Q3042" s="1">
        <f>VLOOKUP($E3042,[1]AllProteinsNorm!$A$1:$Q$3226,8,FALSE)</f>
        <v>179307.43214134901</v>
      </c>
      <c r="R3042" s="1">
        <f>VLOOKUP($E3042,[1]AllProteinsNorm!$A$1:$Q$3226,13,FALSE)</f>
        <v>199715.037266322</v>
      </c>
      <c r="S3042" s="1">
        <f>VLOOKUP($E3042,[1]AllProteinsNorm!$A$1:$Q$3226,16,FALSE)</f>
        <v>174821.85921054601</v>
      </c>
      <c r="T3042" s="1">
        <f>VLOOKUP($E3042,[1]AllProteinsNorm!$A$1:$Q$3226,17,FALSE)</f>
        <v>279941.46693772898</v>
      </c>
      <c r="U3042" s="1">
        <f>VLOOKUP($E3042,[1]AllProteinsNorm!$A$1:$Q$3226,3,FALSE)</f>
        <v>124566.416453299</v>
      </c>
      <c r="V3042" s="1">
        <f>VLOOKUP($E3042,[1]AllProteinsNorm!$A$1:$Q$3226,7,FALSE)</f>
        <v>221822.22639960301</v>
      </c>
      <c r="W3042" s="1">
        <f>VLOOKUP($E3042,[1]AllProteinsNorm!$A$1:$Q$3226,9,FALSE)</f>
        <v>185939.12882649901</v>
      </c>
      <c r="X3042" s="1">
        <f>VLOOKUP($E3042,[1]AllProteinsNorm!$A$1:$Q$3226,12,FALSE)</f>
        <v>122778.959867578</v>
      </c>
      <c r="Y3042" s="29">
        <f>VLOOKUP($E3042,[1]AllProteinsNorm!$A$1:$Q$3226,14,FALSE)</f>
        <v>281933.97653994599</v>
      </c>
      <c r="Z3042" s="25">
        <f t="shared" si="352"/>
        <v>0.86719902229857826</v>
      </c>
      <c r="AA3042" s="1">
        <f t="shared" si="352"/>
        <v>0.88019750486921267</v>
      </c>
      <c r="AB3042" s="1">
        <f t="shared" si="352"/>
        <v>1.0288071700148502</v>
      </c>
      <c r="AC3042" s="1">
        <f t="shared" si="352"/>
        <v>1.2301582916694296</v>
      </c>
      <c r="AD3042" s="1">
        <f t="shared" si="352"/>
        <v>0.99363801114792871</v>
      </c>
      <c r="AE3042" s="1">
        <f t="shared" si="352"/>
        <v>1.0274223197108325</v>
      </c>
      <c r="AF3042" s="1">
        <f t="shared" si="352"/>
        <v>0.76977880572369706</v>
      </c>
      <c r="AG3042" s="1">
        <f t="shared" si="352"/>
        <v>0.85739002023486544</v>
      </c>
      <c r="AH3042" s="1">
        <f t="shared" si="352"/>
        <v>0.75052194095002644</v>
      </c>
      <c r="AI3042" s="1">
        <f t="shared" si="352"/>
        <v>1.2018074516955355</v>
      </c>
      <c r="AJ3042" s="1">
        <f t="shared" si="352"/>
        <v>0.53477196201834898</v>
      </c>
      <c r="AK3042" s="1">
        <f t="shared" si="352"/>
        <v>0.95229766263258742</v>
      </c>
      <c r="AL3042" s="1">
        <f t="shared" si="352"/>
        <v>0.7982491233968223</v>
      </c>
      <c r="AM3042" s="1">
        <f t="shared" si="352"/>
        <v>0.52709829127638774</v>
      </c>
      <c r="AN3042" s="29">
        <f t="shared" si="352"/>
        <v>1.2103614287597908</v>
      </c>
      <c r="AO3042" s="1">
        <f t="shared" si="349"/>
        <v>30519.099448748126</v>
      </c>
      <c r="AP3042" s="1">
        <f t="shared" si="350"/>
        <v>39824.804337121845</v>
      </c>
      <c r="AQ3042" s="29">
        <f t="shared" si="351"/>
        <v>60411.313928821</v>
      </c>
    </row>
    <row r="3043" spans="1:43" x14ac:dyDescent="0.2">
      <c r="A3043" s="26"/>
      <c r="E3043" s="25" t="s">
        <v>5933</v>
      </c>
      <c r="F3043" s="26" t="s">
        <v>5934</v>
      </c>
      <c r="G3043" s="1">
        <v>0.41684224608690501</v>
      </c>
      <c r="H3043" s="1">
        <v>1.05194828931233</v>
      </c>
      <c r="I3043" s="1">
        <f>VLOOKUP(F3043,'[1]SUSMB vs SHAM all proteins sum'!$B$2:$E$3214,2,FALSE)</f>
        <v>0.46396618833467201</v>
      </c>
      <c r="J3043" s="29">
        <f>VLOOKUP(F3043,'[1]SUSMB vs SHAM all proteins sum'!$B$2:$E$3214,3,FALSE)</f>
        <v>0.95141657822940895</v>
      </c>
      <c r="K3043" s="25">
        <f>VLOOKUP($E3043,[1]AllProteinsNorm!$A$1:$Q$3226,4,FALSE)</f>
        <v>1161270.59935034</v>
      </c>
      <c r="L3043" s="1">
        <f>VLOOKUP($E3043,[1]AllProteinsNorm!$A$1:$Q$3226,5,FALSE)</f>
        <v>1504017.6257768599</v>
      </c>
      <c r="M3043" s="1">
        <f>VLOOKUP($E3043,[1]AllProteinsNorm!$A$1:$Q$3226,10,FALSE)</f>
        <v>1560540.4063927101</v>
      </c>
      <c r="N3043" s="1">
        <f>VLOOKUP($E3043,[1]AllProteinsNorm!$A$1:$Q$3226,11,FALSE)</f>
        <v>1383137.6835878601</v>
      </c>
      <c r="O3043" s="1">
        <f>VLOOKUP($E3043,[1]AllProteinsNorm!$A$1:$Q$3226,15,FALSE)</f>
        <v>1264169.19672987</v>
      </c>
      <c r="P3043" s="1">
        <f>VLOOKUP($E3043,[1]AllProteinsNorm!$A$1:$Q$3226,6,FALSE)</f>
        <v>1458422.5609239801</v>
      </c>
      <c r="Q3043" s="1">
        <f>VLOOKUP($E3043,[1]AllProteinsNorm!$A$1:$Q$3226,8,FALSE)</f>
        <v>1322135.0166352401</v>
      </c>
      <c r="R3043" s="1">
        <f>VLOOKUP($E3043,[1]AllProteinsNorm!$A$1:$Q$3226,13,FALSE)</f>
        <v>1428406.53234428</v>
      </c>
      <c r="S3043" s="1">
        <f>VLOOKUP($E3043,[1]AllProteinsNorm!$A$1:$Q$3226,16,FALSE)</f>
        <v>1513182.53257413</v>
      </c>
      <c r="T3043" s="1">
        <f>VLOOKUP($E3043,[1]AllProteinsNorm!$A$1:$Q$3226,17,FALSE)</f>
        <v>1472996.1865706099</v>
      </c>
      <c r="U3043" s="1">
        <f>VLOOKUP($E3043,[1]AllProteinsNorm!$A$1:$Q$3226,3,FALSE)</f>
        <v>1201532.46437401</v>
      </c>
      <c r="V3043" s="1">
        <f>VLOOKUP($E3043,[1]AllProteinsNorm!$A$1:$Q$3226,7,FALSE)</f>
        <v>1210651.52348538</v>
      </c>
      <c r="W3043" s="1">
        <f>VLOOKUP($E3043,[1]AllProteinsNorm!$A$1:$Q$3226,9,FALSE)</f>
        <v>1451825.3063513399</v>
      </c>
      <c r="X3043" s="1">
        <f>VLOOKUP($E3043,[1]AllProteinsNorm!$A$1:$Q$3226,12,FALSE)</f>
        <v>1317795.7882306899</v>
      </c>
      <c r="Y3043" s="29">
        <f>VLOOKUP($E3043,[1]AllProteinsNorm!$A$1:$Q$3226,14,FALSE)</f>
        <v>1334960.5318908801</v>
      </c>
      <c r="Z3043" s="25">
        <f t="shared" si="352"/>
        <v>0.84478954136018192</v>
      </c>
      <c r="AA3043" s="1">
        <f t="shared" si="352"/>
        <v>1.0941277261204014</v>
      </c>
      <c r="AB3043" s="1">
        <f t="shared" si="352"/>
        <v>1.1352463542330733</v>
      </c>
      <c r="AC3043" s="1">
        <f t="shared" si="352"/>
        <v>1.0061911926555747</v>
      </c>
      <c r="AD3043" s="1">
        <f t="shared" si="352"/>
        <v>0.9196451856307678</v>
      </c>
      <c r="AE3043" s="1">
        <f t="shared" si="352"/>
        <v>1.0609586835674421</v>
      </c>
      <c r="AF3043" s="1">
        <f t="shared" si="352"/>
        <v>0.96181358155831442</v>
      </c>
      <c r="AG3043" s="1">
        <f t="shared" si="352"/>
        <v>1.0391229227796595</v>
      </c>
      <c r="AH3043" s="1">
        <f t="shared" si="352"/>
        <v>1.1007949210138277</v>
      </c>
      <c r="AI3043" s="1">
        <f t="shared" si="352"/>
        <v>1.0715605592481481</v>
      </c>
      <c r="AJ3043" s="1">
        <f t="shared" si="352"/>
        <v>0.87407884094864974</v>
      </c>
      <c r="AK3043" s="1">
        <f t="shared" si="352"/>
        <v>0.88071268302528583</v>
      </c>
      <c r="AL3043" s="1">
        <f t="shared" si="352"/>
        <v>1.0561593786786634</v>
      </c>
      <c r="AM3043" s="1">
        <f t="shared" si="352"/>
        <v>0.95865692300191274</v>
      </c>
      <c r="AN3043" s="29">
        <f t="shared" si="352"/>
        <v>0.97114375934511243</v>
      </c>
      <c r="AO3043" s="1">
        <f t="shared" si="349"/>
        <v>147715.97100651366</v>
      </c>
      <c r="AP3043" s="1">
        <f t="shared" si="350"/>
        <v>64506.84696540716</v>
      </c>
      <c r="AQ3043" s="29">
        <f t="shared" si="351"/>
        <v>91883.231528363598</v>
      </c>
    </row>
    <row r="3044" spans="1:43" x14ac:dyDescent="0.2">
      <c r="A3044" s="26"/>
      <c r="E3044" s="25" t="s">
        <v>5935</v>
      </c>
      <c r="F3044" s="26" t="s">
        <v>5936</v>
      </c>
      <c r="G3044" s="1">
        <v>5.5050927405471503E-2</v>
      </c>
      <c r="H3044" s="1">
        <v>0.74502423543132001</v>
      </c>
      <c r="I3044" s="1">
        <f>VLOOKUP(F3044,'[1]SUSMB vs SHAM all proteins sum'!$B$2:$E$3214,2,FALSE)</f>
        <v>0.229537606599308</v>
      </c>
      <c r="J3044" s="29">
        <f>VLOOKUP(F3044,'[1]SUSMB vs SHAM all proteins sum'!$B$2:$E$3214,3,FALSE)</f>
        <v>0.82101319569999998</v>
      </c>
      <c r="K3044" s="25">
        <f>VLOOKUP($E3044,[1]AllProteinsNorm!$A$1:$Q$3226,4,FALSE)</f>
        <v>640847.61139005504</v>
      </c>
      <c r="L3044" s="1">
        <f>VLOOKUP($E3044,[1]AllProteinsNorm!$A$1:$Q$3226,5,FALSE)</f>
        <v>552507.85392924503</v>
      </c>
      <c r="M3044" s="1">
        <f>VLOOKUP($E3044,[1]AllProteinsNorm!$A$1:$Q$3226,10,FALSE)</f>
        <v>1045733.88065356</v>
      </c>
      <c r="N3044" s="1">
        <f>VLOOKUP($E3044,[1]AllProteinsNorm!$A$1:$Q$3226,11,FALSE)</f>
        <v>1040665.8110618</v>
      </c>
      <c r="O3044" s="1">
        <f>VLOOKUP($E3044,[1]AllProteinsNorm!$A$1:$Q$3226,15,FALSE)</f>
        <v>727062.94054680597</v>
      </c>
      <c r="P3044" s="1">
        <f>VLOOKUP($E3044,[1]AllProteinsNorm!$A$1:$Q$3226,6,FALSE)</f>
        <v>635523.68158630398</v>
      </c>
      <c r="Q3044" s="1">
        <f>VLOOKUP($E3044,[1]AllProteinsNorm!$A$1:$Q$3226,8,FALSE)</f>
        <v>581195.99438105803</v>
      </c>
      <c r="R3044" s="1">
        <f>VLOOKUP($E3044,[1]AllProteinsNorm!$A$1:$Q$3226,13,FALSE)</f>
        <v>556659.96940976696</v>
      </c>
      <c r="S3044" s="1">
        <f>VLOOKUP($E3044,[1]AllProteinsNorm!$A$1:$Q$3226,16,FALSE)</f>
        <v>558153.54468810803</v>
      </c>
      <c r="T3044" s="1">
        <f>VLOOKUP($E3044,[1]AllProteinsNorm!$A$1:$Q$3226,17,FALSE)</f>
        <v>560340.06115508801</v>
      </c>
      <c r="U3044" s="1">
        <f>VLOOKUP($E3044,[1]AllProteinsNorm!$A$1:$Q$3226,3,FALSE)</f>
        <v>874122.08347256004</v>
      </c>
      <c r="V3044" s="1">
        <f>VLOOKUP($E3044,[1]AllProteinsNorm!$A$1:$Q$3226,7,FALSE)</f>
        <v>568499.43015282904</v>
      </c>
      <c r="W3044" s="1">
        <f>VLOOKUP($E3044,[1]AllProteinsNorm!$A$1:$Q$3226,9,FALSE)</f>
        <v>610769.13288636995</v>
      </c>
      <c r="X3044" s="1">
        <f>VLOOKUP($E3044,[1]AllProteinsNorm!$A$1:$Q$3226,12,FALSE)</f>
        <v>588581.86558030802</v>
      </c>
      <c r="Y3044" s="29">
        <f>VLOOKUP($E3044,[1]AllProteinsNorm!$A$1:$Q$3226,14,FALSE)</f>
        <v>585008.67125848099</v>
      </c>
      <c r="Z3044" s="25">
        <f t="shared" si="352"/>
        <v>0.79969641219409682</v>
      </c>
      <c r="AA3044" s="1">
        <f t="shared" si="352"/>
        <v>0.68945961667531308</v>
      </c>
      <c r="AB3044" s="1">
        <f t="shared" si="352"/>
        <v>1.3049430435646301</v>
      </c>
      <c r="AC3044" s="1">
        <f t="shared" si="352"/>
        <v>1.2986187365105875</v>
      </c>
      <c r="AD3044" s="1">
        <f t="shared" si="352"/>
        <v>0.90728219105537189</v>
      </c>
      <c r="AE3044" s="1">
        <f t="shared" si="352"/>
        <v>0.79305282409739164</v>
      </c>
      <c r="AF3044" s="1">
        <f t="shared" si="352"/>
        <v>0.72525877170699438</v>
      </c>
      <c r="AG3044" s="1">
        <f t="shared" si="352"/>
        <v>0.69464092935210786</v>
      </c>
      <c r="AH3044" s="1">
        <f t="shared" si="352"/>
        <v>0.69650472157072973</v>
      </c>
      <c r="AI3044" s="1">
        <f t="shared" si="352"/>
        <v>0.69923321636850921</v>
      </c>
      <c r="AJ3044" s="1">
        <f t="shared" si="352"/>
        <v>1.0907933205155782</v>
      </c>
      <c r="AK3044" s="1">
        <f t="shared" si="352"/>
        <v>0.7094150723937005</v>
      </c>
      <c r="AL3044" s="1">
        <f t="shared" si="352"/>
        <v>0.7621622918882105</v>
      </c>
      <c r="AM3044" s="1">
        <f t="shared" si="352"/>
        <v>0.7344754007370321</v>
      </c>
      <c r="AN3044" s="29">
        <f t="shared" si="352"/>
        <v>0.73001650812598018</v>
      </c>
      <c r="AO3044" s="1">
        <f t="shared" si="349"/>
        <v>205035.37998735881</v>
      </c>
      <c r="AP3044" s="1">
        <f t="shared" si="350"/>
        <v>29932.05186199032</v>
      </c>
      <c r="AQ3044" s="29">
        <f t="shared" si="351"/>
        <v>115153.98298207262</v>
      </c>
    </row>
    <row r="3045" spans="1:43" x14ac:dyDescent="0.2">
      <c r="A3045" s="26"/>
      <c r="E3045" s="25" t="s">
        <v>5937</v>
      </c>
      <c r="F3045" s="26" t="s">
        <v>5938</v>
      </c>
      <c r="G3045" s="1">
        <v>0.58473092837561802</v>
      </c>
      <c r="H3045" s="1">
        <v>0.83759660148426096</v>
      </c>
      <c r="I3045" s="1">
        <f>VLOOKUP(F3045,'[1]SUSMB vs SHAM all proteins sum'!$B$2:$E$3214,2,FALSE)</f>
        <v>0.33171207861525198</v>
      </c>
      <c r="J3045" s="29">
        <f>VLOOKUP(F3045,'[1]SUSMB vs SHAM all proteins sum'!$B$2:$E$3214,3,FALSE)</f>
        <v>0.60224479741960302</v>
      </c>
      <c r="K3045" s="25">
        <f>VLOOKUP($E3045,[1]AllProteinsNorm!$A$1:$Q$3226,4,FALSE)</f>
        <v>173231.85517450701</v>
      </c>
      <c r="L3045" s="1">
        <f>VLOOKUP($E3045,[1]AllProteinsNorm!$A$1:$Q$3226,5,FALSE)</f>
        <v>47903.471026502702</v>
      </c>
      <c r="M3045" s="1">
        <f>VLOOKUP($E3045,[1]AllProteinsNorm!$A$1:$Q$3226,10,FALSE)</f>
        <v>161510.27579711299</v>
      </c>
      <c r="N3045" s="1">
        <f>VLOOKUP($E3045,[1]AllProteinsNorm!$A$1:$Q$3226,11,FALSE)</f>
        <v>82190.349347953394</v>
      </c>
      <c r="O3045" s="1">
        <f>VLOOKUP($E3045,[1]AllProteinsNorm!$A$1:$Q$3226,15,FALSE)</f>
        <v>96006.593874478407</v>
      </c>
      <c r="P3045" s="1">
        <f>VLOOKUP($E3045,[1]AllProteinsNorm!$A$1:$Q$3226,6,FALSE)</f>
        <v>90525.428259711305</v>
      </c>
      <c r="Q3045" s="1">
        <f>VLOOKUP($E3045,[1]AllProteinsNorm!$A$1:$Q$3226,8,FALSE)</f>
        <v>44253.280334925301</v>
      </c>
      <c r="R3045" s="1">
        <f>VLOOKUP($E3045,[1]AllProteinsNorm!$A$1:$Q$3226,13,FALSE)</f>
        <v>158758.89904225199</v>
      </c>
      <c r="S3045" s="1">
        <f>VLOOKUP($E3045,[1]AllProteinsNorm!$A$1:$Q$3226,16,FALSE)</f>
        <v>86086.636556270096</v>
      </c>
      <c r="T3045" s="1">
        <f>VLOOKUP($E3045,[1]AllProteinsNorm!$A$1:$Q$3226,17,FALSE)</f>
        <v>79634.534126564904</v>
      </c>
      <c r="U3045" s="1">
        <f>VLOOKUP($E3045,[1]AllProteinsNorm!$A$1:$Q$3226,3,FALSE)</f>
        <v>46313.535655798201</v>
      </c>
      <c r="V3045" s="1">
        <f>VLOOKUP($E3045,[1]AllProteinsNorm!$A$1:$Q$3226,7,FALSE)</f>
        <v>14453.150434102799</v>
      </c>
      <c r="W3045" s="1">
        <f>VLOOKUP($E3045,[1]AllProteinsNorm!$A$1:$Q$3226,9,FALSE)</f>
        <v>78361.450777361795</v>
      </c>
      <c r="X3045" s="1">
        <f>VLOOKUP($E3045,[1]AllProteinsNorm!$A$1:$Q$3226,12,FALSE)</f>
        <v>201043.00969346199</v>
      </c>
      <c r="Y3045" s="29">
        <f>VLOOKUP($E3045,[1]AllProteinsNorm!$A$1:$Q$3226,14,FALSE)</f>
        <v>79454.805021611406</v>
      </c>
      <c r="Z3045" s="25">
        <f t="shared" si="352"/>
        <v>1.5443893892392082</v>
      </c>
      <c r="AA3045" s="1">
        <f t="shared" si="352"/>
        <v>0.42706702116959044</v>
      </c>
      <c r="AB3045" s="1">
        <f t="shared" si="352"/>
        <v>1.4398896550688587</v>
      </c>
      <c r="AC3045" s="1">
        <f t="shared" si="352"/>
        <v>0.73273996461548385</v>
      </c>
      <c r="AD3045" s="1">
        <f t="shared" si="352"/>
        <v>0.85591396990685931</v>
      </c>
      <c r="AE3045" s="1">
        <f t="shared" si="352"/>
        <v>0.80704851148651424</v>
      </c>
      <c r="AF3045" s="1">
        <f t="shared" si="352"/>
        <v>0.39452499379770173</v>
      </c>
      <c r="AG3045" s="1">
        <f t="shared" si="352"/>
        <v>1.4153606961096288</v>
      </c>
      <c r="AH3045" s="1">
        <f t="shared" si="352"/>
        <v>0.76747598135958151</v>
      </c>
      <c r="AI3045" s="1">
        <f t="shared" si="352"/>
        <v>0.7099544676594407</v>
      </c>
      <c r="AJ3045" s="1">
        <f t="shared" si="352"/>
        <v>0.4128924958571496</v>
      </c>
      <c r="AK3045" s="1">
        <f t="shared" si="352"/>
        <v>0.12885212219785339</v>
      </c>
      <c r="AL3045" s="1">
        <f t="shared" si="352"/>
        <v>0.69860472823567366</v>
      </c>
      <c r="AM3045" s="1">
        <f t="shared" si="352"/>
        <v>1.7923302307103031</v>
      </c>
      <c r="AN3045" s="29">
        <f t="shared" si="352"/>
        <v>0.70835215426074138</v>
      </c>
      <c r="AO3045" s="1">
        <f t="shared" si="349"/>
        <v>47860.703837431356</v>
      </c>
      <c r="AP3045" s="1">
        <f t="shared" si="350"/>
        <v>37219.449038090141</v>
      </c>
      <c r="AQ3045" s="29">
        <f t="shared" si="351"/>
        <v>63259.029473579649</v>
      </c>
    </row>
    <row r="3046" spans="1:43" x14ac:dyDescent="0.2">
      <c r="A3046" s="26"/>
      <c r="E3046" s="25" t="s">
        <v>5939</v>
      </c>
      <c r="F3046" s="26" t="s">
        <v>5940</v>
      </c>
      <c r="G3046" s="1">
        <v>0.43208814165251602</v>
      </c>
      <c r="H3046" s="43">
        <v>1.84987705373022</v>
      </c>
      <c r="I3046" s="1">
        <f>VLOOKUP(F3046,'[1]SUSMB vs SHAM all proteins sum'!$B$2:$E$3214,2,FALSE)</f>
        <v>0.77626135758941395</v>
      </c>
      <c r="J3046" s="29">
        <f>VLOOKUP(F3046,'[1]SUSMB vs SHAM all proteins sum'!$B$2:$E$3214,3,FALSE)</f>
        <v>1.2298331316578199</v>
      </c>
      <c r="K3046" s="25">
        <f>VLOOKUP($E3046,[1]AllProteinsNorm!$A$1:$Q$3226,4,FALSE)</f>
        <v>26607.028116914302</v>
      </c>
      <c r="L3046" s="1">
        <f>VLOOKUP($E3046,[1]AllProteinsNorm!$A$1:$Q$3226,5,FALSE)</f>
        <v>25069.048640758901</v>
      </c>
      <c r="M3046" s="1">
        <f>VLOOKUP($E3046,[1]AllProteinsNorm!$A$1:$Q$3226,10,FALSE)</f>
        <v>2442.1523233742</v>
      </c>
      <c r="N3046" s="1">
        <f>VLOOKUP($E3046,[1]AllProteinsNorm!$A$1:$Q$3226,11,FALSE)</f>
        <v>38408.902052304198</v>
      </c>
      <c r="O3046" s="1">
        <f>VLOOKUP($E3046,[1]AllProteinsNorm!$A$1:$Q$3226,15,FALSE)</f>
        <v>3312.4143838922801</v>
      </c>
      <c r="P3046" s="1">
        <f>VLOOKUP($E3046,[1]AllProteinsNorm!$A$1:$Q$3226,6,FALSE)</f>
        <v>43956.827724819203</v>
      </c>
      <c r="Q3046" s="1">
        <f>VLOOKUP($E3046,[1]AllProteinsNorm!$A$1:$Q$3226,8,FALSE)</f>
        <v>58919.764159545201</v>
      </c>
      <c r="R3046" s="1">
        <f>VLOOKUP($E3046,[1]AllProteinsNorm!$A$1:$Q$3226,13,FALSE)</f>
        <v>5311.0869959349902</v>
      </c>
      <c r="S3046" s="1">
        <f>VLOOKUP($E3046,[1]AllProteinsNorm!$A$1:$Q$3226,16,FALSE)</f>
        <v>34005.692969370801</v>
      </c>
      <c r="T3046" s="1">
        <f>VLOOKUP($E3046,[1]AllProteinsNorm!$A$1:$Q$3226,17,FALSE)</f>
        <v>9597.8832813650806</v>
      </c>
      <c r="U3046" s="1">
        <f>VLOOKUP($E3046,[1]AllProteinsNorm!$A$1:$Q$3226,3,FALSE)</f>
        <v>21999.8938590256</v>
      </c>
      <c r="V3046" s="1">
        <f>VLOOKUP($E3046,[1]AllProteinsNorm!$A$1:$Q$3226,7,FALSE)</f>
        <v>27534.744266973401</v>
      </c>
      <c r="W3046" s="1">
        <f>VLOOKUP($E3046,[1]AllProteinsNorm!$A$1:$Q$3226,9,FALSE)</f>
        <v>29978.595090150298</v>
      </c>
      <c r="X3046" s="1">
        <f>VLOOKUP($E3046,[1]AllProteinsNorm!$A$1:$Q$3226,12,FALSE)</f>
        <v>3814.62731134156</v>
      </c>
      <c r="Y3046" s="29">
        <f>VLOOKUP($E3046,[1]AllProteinsNorm!$A$1:$Q$3226,14,FALSE)</f>
        <v>8416.8472460616304</v>
      </c>
      <c r="Z3046" s="25">
        <f t="shared" si="352"/>
        <v>1.3881027906234724</v>
      </c>
      <c r="AA3046" s="1">
        <f t="shared" si="352"/>
        <v>1.3078655843713476</v>
      </c>
      <c r="AB3046" s="1">
        <f t="shared" si="352"/>
        <v>0.12740838399190851</v>
      </c>
      <c r="AC3046" s="1">
        <f t="shared" si="352"/>
        <v>2.003812823037308</v>
      </c>
      <c r="AD3046" s="1">
        <f t="shared" si="352"/>
        <v>0.17281041797596464</v>
      </c>
      <c r="AE3046" s="1">
        <f t="shared" si="352"/>
        <v>2.2932510524536189</v>
      </c>
      <c r="AF3046" s="1">
        <f t="shared" si="352"/>
        <v>3.0738753946273727</v>
      </c>
      <c r="AG3046" s="1">
        <f t="shared" si="352"/>
        <v>0.27708222984944125</v>
      </c>
      <c r="AH3046" s="1">
        <f t="shared" si="352"/>
        <v>1.7740950661776851</v>
      </c>
      <c r="AI3046" s="1">
        <f t="shared" si="352"/>
        <v>0.50072666922435416</v>
      </c>
      <c r="AJ3046" s="1">
        <f t="shared" si="352"/>
        <v>1.1477461490605299</v>
      </c>
      <c r="AK3046" s="1">
        <f t="shared" si="352"/>
        <v>1.4365022349787351</v>
      </c>
      <c r="AL3046" s="1">
        <f t="shared" si="352"/>
        <v>1.5639992306076003</v>
      </c>
      <c r="AM3046" s="1">
        <f t="shared" si="352"/>
        <v>0.19901113317859045</v>
      </c>
      <c r="AN3046" s="29">
        <f t="shared" si="352"/>
        <v>0.4391113918913167</v>
      </c>
      <c r="AO3046" s="1">
        <f t="shared" si="349"/>
        <v>14082.097868295819</v>
      </c>
      <c r="AP3046" s="1">
        <f t="shared" si="350"/>
        <v>20358.479551690805</v>
      </c>
      <c r="AQ3046" s="29">
        <f t="shared" si="351"/>
        <v>10419.693406547625</v>
      </c>
    </row>
    <row r="3047" spans="1:43" x14ac:dyDescent="0.2">
      <c r="A3047" s="26"/>
      <c r="E3047" s="25" t="s">
        <v>5941</v>
      </c>
      <c r="F3047" s="26" t="s">
        <v>5942</v>
      </c>
      <c r="G3047" s="1">
        <v>0.17991455119761801</v>
      </c>
      <c r="H3047" s="43">
        <v>0.496423410386859</v>
      </c>
      <c r="I3047" s="1">
        <f>VLOOKUP(F3047,'[1]SUSMB vs SHAM all proteins sum'!$B$2:$E$3214,2,FALSE)</f>
        <v>0.85544757432740803</v>
      </c>
      <c r="J3047" s="29">
        <f>VLOOKUP(F3047,'[1]SUSMB vs SHAM all proteins sum'!$B$2:$E$3214,3,FALSE)</f>
        <v>0.97865259710255603</v>
      </c>
      <c r="K3047" s="25">
        <f>VLOOKUP($E3047,[1]AllProteinsNorm!$A$1:$Q$3226,4,FALSE)</f>
        <v>44515.090232437797</v>
      </c>
      <c r="L3047" s="1">
        <f>VLOOKUP($E3047,[1]AllProteinsNorm!$A$1:$Q$3226,5,FALSE)</f>
        <v>38122.517512015402</v>
      </c>
      <c r="M3047" s="1">
        <f>VLOOKUP($E3047,[1]AllProteinsNorm!$A$1:$Q$3226,10,FALSE)</f>
        <v>58508.9143968399</v>
      </c>
      <c r="N3047" s="1">
        <f>VLOOKUP($E3047,[1]AllProteinsNorm!$A$1:$Q$3226,11,FALSE)</f>
        <v>52161.574108118002</v>
      </c>
      <c r="O3047" s="1">
        <f>VLOOKUP($E3047,[1]AllProteinsNorm!$A$1:$Q$3226,15,FALSE)</f>
        <v>53474.964279151398</v>
      </c>
      <c r="P3047" s="1">
        <f>VLOOKUP($E3047,[1]AllProteinsNorm!$A$1:$Q$3226,6,FALSE)</f>
        <v>43152.473209237498</v>
      </c>
      <c r="Q3047" s="1">
        <f>VLOOKUP($E3047,[1]AllProteinsNorm!$A$1:$Q$3226,8,FALSE)</f>
        <v>47316.126036119203</v>
      </c>
      <c r="R3047" s="1">
        <f>VLOOKUP($E3047,[1]AllProteinsNorm!$A$1:$Q$3226,13,FALSE)</f>
        <v>3852.9793634289899</v>
      </c>
      <c r="S3047" s="1">
        <f>VLOOKUP($E3047,[1]AllProteinsNorm!$A$1:$Q$3226,16,FALSE)</f>
        <v>26335.2025908865</v>
      </c>
      <c r="T3047" s="1">
        <f>VLOOKUP($E3047,[1]AllProteinsNorm!$A$1:$Q$3226,17,FALSE)</f>
        <v>40301.862189912499</v>
      </c>
      <c r="U3047" s="1">
        <f>VLOOKUP($E3047,[1]AllProteinsNorm!$A$1:$Q$3226,3,FALSE)</f>
        <v>40502.269019791202</v>
      </c>
      <c r="V3047" s="1">
        <f>VLOOKUP($E3047,[1]AllProteinsNorm!$A$1:$Q$3226,7,FALSE)</f>
        <v>39773.226366235802</v>
      </c>
      <c r="W3047" s="1">
        <f>VLOOKUP($E3047,[1]AllProteinsNorm!$A$1:$Q$3226,9,FALSE)</f>
        <v>45056.935793607903</v>
      </c>
      <c r="X3047" s="1">
        <f>VLOOKUP($E3047,[1]AllProteinsNorm!$A$1:$Q$3226,12,FALSE)</f>
        <v>59985.022035183603</v>
      </c>
      <c r="Y3047" s="29">
        <f>VLOOKUP($E3047,[1]AllProteinsNorm!$A$1:$Q$3226,14,FALSE)</f>
        <v>57105.794171162699</v>
      </c>
      <c r="Z3047" s="25">
        <f t="shared" si="352"/>
        <v>0.90190732980405774</v>
      </c>
      <c r="AA3047" s="1">
        <f t="shared" si="352"/>
        <v>0.7723892683388438</v>
      </c>
      <c r="AB3047" s="1">
        <f t="shared" si="352"/>
        <v>1.1854321417265208</v>
      </c>
      <c r="AC3047" s="1">
        <f t="shared" si="352"/>
        <v>1.0568305214385014</v>
      </c>
      <c r="AD3047" s="1">
        <f t="shared" si="352"/>
        <v>1.0834407386920757</v>
      </c>
      <c r="AE3047" s="1">
        <f t="shared" si="352"/>
        <v>0.87429974157896173</v>
      </c>
      <c r="AF3047" s="1">
        <f t="shared" si="352"/>
        <v>0.95865830366916249</v>
      </c>
      <c r="AG3047" s="1">
        <f t="shared" si="352"/>
        <v>7.8064097170539956E-2</v>
      </c>
      <c r="AH3047" s="1">
        <f t="shared" si="352"/>
        <v>0.53356990010743621</v>
      </c>
      <c r="AI3047" s="1">
        <f t="shared" si="352"/>
        <v>0.81654433865099074</v>
      </c>
      <c r="AJ3047" s="1">
        <f t="shared" si="352"/>
        <v>0.82060472329508805</v>
      </c>
      <c r="AK3047" s="1">
        <f t="shared" si="352"/>
        <v>0.80583380157959572</v>
      </c>
      <c r="AL3047" s="1">
        <f t="shared" si="352"/>
        <v>0.91288550553479009</v>
      </c>
      <c r="AM3047" s="1">
        <f t="shared" si="352"/>
        <v>1.2153391303825121</v>
      </c>
      <c r="AN3047" s="29">
        <f t="shared" si="352"/>
        <v>1.1570039298656261</v>
      </c>
      <c r="AO3047" s="1">
        <f t="shared" si="349"/>
        <v>7186.633274031914</v>
      </c>
      <c r="AP3047" s="1">
        <f t="shared" si="350"/>
        <v>15824.305306897495</v>
      </c>
      <c r="AQ3047" s="29">
        <f t="shared" si="351"/>
        <v>8460.9599489468201</v>
      </c>
    </row>
    <row r="3048" spans="1:43" x14ac:dyDescent="0.2">
      <c r="A3048" s="26"/>
      <c r="E3048" s="25" t="s">
        <v>5943</v>
      </c>
      <c r="F3048" s="26" t="s">
        <v>5944</v>
      </c>
      <c r="G3048" s="1">
        <v>0.49335874038344701</v>
      </c>
      <c r="H3048" s="1">
        <v>1.02302472272023</v>
      </c>
      <c r="I3048" s="1">
        <f>VLOOKUP(F3048,'[1]SUSMB vs SHAM all proteins sum'!$B$2:$E$3214,2,FALSE)</f>
        <v>0.69054319666995001</v>
      </c>
      <c r="J3048" s="29">
        <f>VLOOKUP(F3048,'[1]SUSMB vs SHAM all proteins sum'!$B$2:$E$3214,3,FALSE)</f>
        <v>1.01808022569231</v>
      </c>
      <c r="K3048" s="25">
        <f>VLOOKUP($E3048,[1]AllProteinsNorm!$A$1:$Q$3226,4,FALSE)</f>
        <v>12644454.8608426</v>
      </c>
      <c r="L3048" s="1">
        <f>VLOOKUP($E3048,[1]AllProteinsNorm!$A$1:$Q$3226,5,FALSE)</f>
        <v>12226316.1258331</v>
      </c>
      <c r="M3048" s="1">
        <f>VLOOKUP($E3048,[1]AllProteinsNorm!$A$1:$Q$3226,10,FALSE)</f>
        <v>13187450.807103001</v>
      </c>
      <c r="N3048" s="1">
        <f>VLOOKUP($E3048,[1]AllProteinsNorm!$A$1:$Q$3226,11,FALSE)</f>
        <v>13091011.8960387</v>
      </c>
      <c r="O3048" s="1">
        <f>VLOOKUP($E3048,[1]AllProteinsNorm!$A$1:$Q$3226,15,FALSE)</f>
        <v>14555859.092938401</v>
      </c>
      <c r="P3048" s="1">
        <f>VLOOKUP($E3048,[1]AllProteinsNorm!$A$1:$Q$3226,6,FALSE)</f>
        <v>13227390.8210836</v>
      </c>
      <c r="Q3048" s="1">
        <f>VLOOKUP($E3048,[1]AllProteinsNorm!$A$1:$Q$3226,8,FALSE)</f>
        <v>13806444.936018899</v>
      </c>
      <c r="R3048" s="1">
        <f>VLOOKUP($E3048,[1]AllProteinsNorm!$A$1:$Q$3226,13,FALSE)</f>
        <v>13302848.855943101</v>
      </c>
      <c r="S3048" s="1">
        <f>VLOOKUP($E3048,[1]AllProteinsNorm!$A$1:$Q$3226,16,FALSE)</f>
        <v>12984124.5288467</v>
      </c>
      <c r="T3048" s="1">
        <f>VLOOKUP($E3048,[1]AllProteinsNorm!$A$1:$Q$3226,17,FALSE)</f>
        <v>13800185.0554686</v>
      </c>
      <c r="U3048" s="1">
        <f>VLOOKUP($E3048,[1]AllProteinsNorm!$A$1:$Q$3226,3,FALSE)</f>
        <v>11886784.406978499</v>
      </c>
      <c r="V3048" s="1">
        <f>VLOOKUP($E3048,[1]AllProteinsNorm!$A$1:$Q$3226,7,FALSE)</f>
        <v>13574805.658876101</v>
      </c>
      <c r="W3048" s="1">
        <f>VLOOKUP($E3048,[1]AllProteinsNorm!$A$1:$Q$3226,9,FALSE)</f>
        <v>13452571.774653301</v>
      </c>
      <c r="X3048" s="1">
        <f>VLOOKUP($E3048,[1]AllProteinsNorm!$A$1:$Q$3226,12,FALSE)</f>
        <v>13523428.2109844</v>
      </c>
      <c r="Y3048" s="29">
        <f>VLOOKUP($E3048,[1]AllProteinsNorm!$A$1:$Q$3226,14,FALSE)</f>
        <v>14473965.411095699</v>
      </c>
      <c r="Z3048" s="25">
        <f t="shared" si="352"/>
        <v>0.96221269351598249</v>
      </c>
      <c r="AA3048" s="1">
        <f t="shared" si="352"/>
        <v>0.93039333847816108</v>
      </c>
      <c r="AB3048" s="1">
        <f t="shared" si="352"/>
        <v>1.0035333829224899</v>
      </c>
      <c r="AC3048" s="1">
        <f t="shared" si="352"/>
        <v>0.99619461305093959</v>
      </c>
      <c r="AD3048" s="1">
        <f t="shared" si="352"/>
        <v>1.1076659720324269</v>
      </c>
      <c r="AE3048" s="1">
        <f t="shared" si="352"/>
        <v>1.0065727222102872</v>
      </c>
      <c r="AF3048" s="1">
        <f t="shared" si="352"/>
        <v>1.0506373517854903</v>
      </c>
      <c r="AG3048" s="1">
        <f t="shared" si="352"/>
        <v>1.0123148977147789</v>
      </c>
      <c r="AH3048" s="1">
        <f t="shared" si="352"/>
        <v>0.98806074072346206</v>
      </c>
      <c r="AI3048" s="1">
        <f t="shared" si="352"/>
        <v>1.0501609898868021</v>
      </c>
      <c r="AJ3048" s="1">
        <f t="shared" si="352"/>
        <v>0.90455578887015642</v>
      </c>
      <c r="AK3048" s="1">
        <f t="shared" si="352"/>
        <v>1.0330101582657523</v>
      </c>
      <c r="AL3048" s="1">
        <f t="shared" si="352"/>
        <v>1.0237084527931681</v>
      </c>
      <c r="AM3048" s="1">
        <f t="shared" si="352"/>
        <v>1.0291004576842788</v>
      </c>
      <c r="AN3048" s="29">
        <f t="shared" si="352"/>
        <v>1.1014340592251906</v>
      </c>
      <c r="AO3048" s="1">
        <f t="shared" si="349"/>
        <v>786089.86815105611</v>
      </c>
      <c r="AP3048" s="1">
        <f t="shared" si="350"/>
        <v>326986.94971559639</v>
      </c>
      <c r="AQ3048" s="29">
        <f t="shared" si="351"/>
        <v>835489.55482230627</v>
      </c>
    </row>
    <row r="3049" spans="1:43" x14ac:dyDescent="0.2">
      <c r="A3049" s="26"/>
      <c r="E3049" s="25" t="s">
        <v>5945</v>
      </c>
      <c r="F3049" s="26" t="s">
        <v>5946</v>
      </c>
      <c r="G3049" s="1">
        <v>0.95259902356332005</v>
      </c>
      <c r="H3049" s="1">
        <v>0.98265850433436497</v>
      </c>
      <c r="I3049" s="1">
        <f>VLOOKUP(F3049,'[1]SUSMB vs SHAM all proteins sum'!$B$2:$E$3214,2,FALSE)</f>
        <v>0.39433178733195101</v>
      </c>
      <c r="J3049" s="29">
        <f>VLOOKUP(F3049,'[1]SUSMB vs SHAM all proteins sum'!$B$2:$E$3214,3,FALSE)</f>
        <v>0.70471362120660197</v>
      </c>
      <c r="K3049" s="25">
        <f>VLOOKUP($E3049,[1]AllProteinsNorm!$A$1:$Q$3226,4,FALSE)</f>
        <v>12018.480525381099</v>
      </c>
      <c r="L3049" s="1">
        <f>VLOOKUP($E3049,[1]AllProteinsNorm!$A$1:$Q$3226,5,FALSE)</f>
        <v>5766.01973300594</v>
      </c>
      <c r="M3049" s="1">
        <f>VLOOKUP($E3049,[1]AllProteinsNorm!$A$1:$Q$3226,10,FALSE)</f>
        <v>4802.6946127568099</v>
      </c>
      <c r="N3049" s="1">
        <f>VLOOKUP($E3049,[1]AllProteinsNorm!$A$1:$Q$3226,11,FALSE)</f>
        <v>3396.2734721432798</v>
      </c>
      <c r="O3049" s="1">
        <f>VLOOKUP($E3049,[1]AllProteinsNorm!$A$1:$Q$3226,15,FALSE)</f>
        <v>5166.7548248945004</v>
      </c>
      <c r="P3049" s="1">
        <f>VLOOKUP($E3049,[1]AllProteinsNorm!$A$1:$Q$3226,6,FALSE)</f>
        <v>3284.2922622165001</v>
      </c>
      <c r="Q3049" s="1">
        <f>VLOOKUP($E3049,[1]AllProteinsNorm!$A$1:$Q$3226,8,FALSE)</f>
        <v>4098.8101541656697</v>
      </c>
      <c r="R3049" s="1">
        <f>VLOOKUP($E3049,[1]AllProteinsNorm!$A$1:$Q$3226,13,FALSE)</f>
        <v>8941.0168572817493</v>
      </c>
      <c r="S3049" s="1">
        <f>VLOOKUP($E3049,[1]AllProteinsNorm!$A$1:$Q$3226,16,FALSE)</f>
        <v>5321.3181919263297</v>
      </c>
      <c r="T3049" s="1">
        <f>VLOOKUP($E3049,[1]AllProteinsNorm!$A$1:$Q$3226,17,FALSE)</f>
        <v>8354.8471632359797</v>
      </c>
      <c r="U3049" s="1">
        <f>VLOOKUP($E3049,[1]AllProteinsNorm!$A$1:$Q$3226,3,FALSE)</f>
        <v>2528.7519189990298</v>
      </c>
      <c r="V3049" s="1">
        <f>VLOOKUP($E3049,[1]AllProteinsNorm!$A$1:$Q$3226,7,FALSE)</f>
        <v>5005.1622230462199</v>
      </c>
      <c r="W3049" s="1">
        <f>VLOOKUP($E3049,[1]AllProteinsNorm!$A$1:$Q$3226,9,FALSE)</f>
        <v>1447.8672669238099</v>
      </c>
      <c r="X3049" s="1">
        <f>VLOOKUP($E3049,[1]AllProteinsNorm!$A$1:$Q$3226,12,FALSE)</f>
        <v>9258.0613879130306</v>
      </c>
      <c r="Y3049" s="29">
        <f>VLOOKUP($E3049,[1]AllProteinsNorm!$A$1:$Q$3226,14,FALSE)</f>
        <v>5983.0317505898502</v>
      </c>
      <c r="Z3049" s="25">
        <f t="shared" ref="Z3049:AN3065" si="353">K3049/AVERAGE($K3049:$O3049)</f>
        <v>1.9291162795997825</v>
      </c>
      <c r="AA3049" s="1">
        <f t="shared" si="353"/>
        <v>0.92551820606146351</v>
      </c>
      <c r="AB3049" s="1">
        <f t="shared" si="353"/>
        <v>0.77089248876754735</v>
      </c>
      <c r="AC3049" s="1">
        <f t="shared" si="353"/>
        <v>0.5451443242969124</v>
      </c>
      <c r="AD3049" s="1">
        <f t="shared" si="353"/>
        <v>0.82932870127429426</v>
      </c>
      <c r="AE3049" s="1">
        <f t="shared" si="353"/>
        <v>0.52716994104415249</v>
      </c>
      <c r="AF3049" s="1">
        <f t="shared" si="353"/>
        <v>0.65791023904323043</v>
      </c>
      <c r="AG3049" s="1">
        <f t="shared" si="353"/>
        <v>1.4351449119655977</v>
      </c>
      <c r="AH3049" s="1">
        <f t="shared" si="353"/>
        <v>0.85413805275106125</v>
      </c>
      <c r="AI3049" s="1">
        <f t="shared" si="353"/>
        <v>1.3410573526436291</v>
      </c>
      <c r="AJ3049" s="1">
        <f t="shared" si="353"/>
        <v>0.40589627646424403</v>
      </c>
      <c r="AK3049" s="1">
        <f t="shared" si="353"/>
        <v>0.80339106978834407</v>
      </c>
      <c r="AL3049" s="1">
        <f t="shared" si="353"/>
        <v>0.23240078555885482</v>
      </c>
      <c r="AM3049" s="1">
        <f t="shared" si="353"/>
        <v>1.4860345201908007</v>
      </c>
      <c r="AN3049" s="29">
        <f t="shared" si="353"/>
        <v>0.960351346166472</v>
      </c>
      <c r="AO3049" s="1">
        <f t="shared" si="349"/>
        <v>2997.3148475404732</v>
      </c>
      <c r="AP3049" s="1">
        <f t="shared" si="350"/>
        <v>2264.733346086648</v>
      </c>
      <c r="AQ3049" s="29">
        <f t="shared" si="351"/>
        <v>2745.9568129123691</v>
      </c>
    </row>
    <row r="3050" spans="1:43" x14ac:dyDescent="0.2">
      <c r="A3050" s="26"/>
      <c r="E3050" s="25" t="s">
        <v>5947</v>
      </c>
      <c r="F3050" s="26" t="s">
        <v>5948</v>
      </c>
      <c r="G3050" s="1">
        <v>0.756897847575694</v>
      </c>
      <c r="H3050" s="1">
        <v>1.3202557136461699</v>
      </c>
      <c r="I3050" s="1">
        <f>VLOOKUP(F3050,'[1]SUSMB vs SHAM all proteins sum'!$B$2:$E$3214,2,FALSE)</f>
        <v>0.42926351509748101</v>
      </c>
      <c r="J3050" s="29">
        <f>VLOOKUP(F3050,'[1]SUSMB vs SHAM all proteins sum'!$B$2:$E$3214,3,FALSE)</f>
        <v>0.46247860075005398</v>
      </c>
      <c r="K3050" s="25">
        <f>VLOOKUP($E3050,[1]AllProteinsNorm!$A$1:$Q$3226,4,FALSE)</f>
        <v>3792.6613127362102</v>
      </c>
      <c r="L3050" s="1">
        <f>VLOOKUP($E3050,[1]AllProteinsNorm!$A$1:$Q$3226,5,FALSE)</f>
        <v>86062.9496594995</v>
      </c>
      <c r="M3050" s="1">
        <f>VLOOKUP($E3050,[1]AllProteinsNorm!$A$1:$Q$3226,10,FALSE)</f>
        <v>8531.9628049573803</v>
      </c>
      <c r="N3050" s="1">
        <f>VLOOKUP($E3050,[1]AllProteinsNorm!$A$1:$Q$3226,11,FALSE)</f>
        <v>101684.782075168</v>
      </c>
      <c r="O3050" s="1">
        <f>VLOOKUP($E3050,[1]AllProteinsNorm!$A$1:$Q$3226,15,FALSE)</f>
        <v>118419.20280118</v>
      </c>
      <c r="P3050" s="1">
        <f>VLOOKUP($E3050,[1]AllProteinsNorm!$A$1:$Q$3226,6,FALSE)</f>
        <v>76548.008068289506</v>
      </c>
      <c r="Q3050" s="1">
        <f>VLOOKUP($E3050,[1]AllProteinsNorm!$A$1:$Q$3226,8,FALSE)</f>
        <v>6096.6296977812099</v>
      </c>
      <c r="R3050" s="1">
        <f>VLOOKUP($E3050,[1]AllProteinsNorm!$A$1:$Q$3226,13,FALSE)</f>
        <v>71986.3247439884</v>
      </c>
      <c r="S3050" s="1">
        <f>VLOOKUP($E3050,[1]AllProteinsNorm!$A$1:$Q$3226,16,FALSE)</f>
        <v>59739.721736218198</v>
      </c>
      <c r="T3050" s="1">
        <f>VLOOKUP($E3050,[1]AllProteinsNorm!$A$1:$Q$3226,17,FALSE)</f>
        <v>67025.599553965905</v>
      </c>
      <c r="U3050" s="1">
        <f>VLOOKUP($E3050,[1]AllProteinsNorm!$A$1:$Q$3226,3,FALSE)</f>
        <v>22444.931042837299</v>
      </c>
      <c r="V3050" s="1">
        <f>VLOOKUP($E3050,[1]AllProteinsNorm!$A$1:$Q$3226,7,FALSE)</f>
        <v>2192.2673271649501</v>
      </c>
      <c r="W3050" s="1">
        <f>VLOOKUP($E3050,[1]AllProteinsNorm!$A$1:$Q$3226,9,FALSE)</f>
        <v>61635.180814524101</v>
      </c>
      <c r="X3050" s="1">
        <f>VLOOKUP($E3050,[1]AllProteinsNorm!$A$1:$Q$3226,12,FALSE)</f>
        <v>30789.5245167022</v>
      </c>
      <c r="Y3050" s="29">
        <f>VLOOKUP($E3050,[1]AllProteinsNorm!$A$1:$Q$3226,14,FALSE)</f>
        <v>7598.0492757321499</v>
      </c>
      <c r="Z3050" s="25">
        <f t="shared" si="353"/>
        <v>5.9541002103322818E-2</v>
      </c>
      <c r="AA3050" s="1">
        <f t="shared" si="353"/>
        <v>1.3511025225180271</v>
      </c>
      <c r="AB3050" s="1">
        <f t="shared" si="353"/>
        <v>0.13394331141816151</v>
      </c>
      <c r="AC3050" s="1">
        <f t="shared" si="353"/>
        <v>1.5963497196762744</v>
      </c>
      <c r="AD3050" s="1">
        <f t="shared" si="353"/>
        <v>1.8590634442842144</v>
      </c>
      <c r="AE3050" s="1">
        <f t="shared" si="353"/>
        <v>1.2017274239842468</v>
      </c>
      <c r="AF3050" s="1">
        <f t="shared" si="353"/>
        <v>9.5711009163875468E-2</v>
      </c>
      <c r="AG3050" s="1">
        <f t="shared" si="353"/>
        <v>1.1301135428568139</v>
      </c>
      <c r="AH3050" s="1">
        <f t="shared" si="353"/>
        <v>0.9378540829900579</v>
      </c>
      <c r="AI3050" s="1">
        <f t="shared" si="353"/>
        <v>1.052235102200576</v>
      </c>
      <c r="AJ3050" s="1">
        <f t="shared" si="353"/>
        <v>0.35236304437275784</v>
      </c>
      <c r="AK3050" s="1">
        <f t="shared" si="353"/>
        <v>3.4416411794915495E-2</v>
      </c>
      <c r="AL3050" s="1">
        <f t="shared" si="353"/>
        <v>0.96761090113492754</v>
      </c>
      <c r="AM3050" s="1">
        <f t="shared" si="353"/>
        <v>0.48336484406161945</v>
      </c>
      <c r="AN3050" s="29">
        <f t="shared" si="353"/>
        <v>0.11928179992985935</v>
      </c>
      <c r="AO3050" s="1">
        <f t="shared" si="349"/>
        <v>48103.093215012392</v>
      </c>
      <c r="AP3050" s="1">
        <f t="shared" si="350"/>
        <v>25703.264479103473</v>
      </c>
      <c r="AQ3050" s="29">
        <f t="shared" si="351"/>
        <v>21000.861301899051</v>
      </c>
    </row>
    <row r="3051" spans="1:43" x14ac:dyDescent="0.2">
      <c r="A3051" s="26"/>
      <c r="E3051" s="25" t="s">
        <v>5949</v>
      </c>
      <c r="F3051" s="26" t="s">
        <v>5950</v>
      </c>
      <c r="G3051" s="1">
        <v>0.25124993467394102</v>
      </c>
      <c r="H3051" s="1">
        <v>0.821701472979119</v>
      </c>
      <c r="I3051" s="1">
        <f>VLOOKUP(F3051,'[1]SUSMB vs SHAM all proteins sum'!$B$2:$E$3214,2,FALSE)</f>
        <v>0.36364614189564798</v>
      </c>
      <c r="J3051" s="29">
        <f>VLOOKUP(F3051,'[1]SUSMB vs SHAM all proteins sum'!$B$2:$E$3214,3,FALSE)</f>
        <v>0.61807282505580297</v>
      </c>
      <c r="K3051" s="25">
        <f>VLOOKUP($E3051,[1]AllProteinsNorm!$A$1:$Q$3226,4,FALSE)</f>
        <v>340254.51210792101</v>
      </c>
      <c r="L3051" s="1">
        <f>VLOOKUP($E3051,[1]AllProteinsNorm!$A$1:$Q$3226,5,FALSE)</f>
        <v>182609.37722821301</v>
      </c>
      <c r="M3051" s="1">
        <f>VLOOKUP($E3051,[1]AllProteinsNorm!$A$1:$Q$3226,10,FALSE)</f>
        <v>199181.86703061001</v>
      </c>
      <c r="N3051" s="1">
        <f>VLOOKUP($E3051,[1]AllProteinsNorm!$A$1:$Q$3226,11,FALSE)</f>
        <v>186779.35896975201</v>
      </c>
      <c r="O3051" s="1">
        <f>VLOOKUP($E3051,[1]AllProteinsNorm!$A$1:$Q$3226,15,FALSE)</f>
        <v>237851.69635213999</v>
      </c>
      <c r="P3051" s="1">
        <f>VLOOKUP($E3051,[1]AllProteinsNorm!$A$1:$Q$3226,6,FALSE)</f>
        <v>210620.64628624101</v>
      </c>
      <c r="Q3051" s="1">
        <f>VLOOKUP($E3051,[1]AllProteinsNorm!$A$1:$Q$3226,8,FALSE)</f>
        <v>188275.66997198301</v>
      </c>
      <c r="R3051" s="1">
        <f>VLOOKUP($E3051,[1]AllProteinsNorm!$A$1:$Q$3226,13,FALSE)</f>
        <v>168255.62398021101</v>
      </c>
      <c r="S3051" s="1">
        <f>VLOOKUP($E3051,[1]AllProteinsNorm!$A$1:$Q$3226,16,FALSE)</f>
        <v>127409.06626552599</v>
      </c>
      <c r="T3051" s="1">
        <f>VLOOKUP($E3051,[1]AllProteinsNorm!$A$1:$Q$3226,17,FALSE)</f>
        <v>242279.775899784</v>
      </c>
      <c r="U3051" s="1">
        <f>VLOOKUP($E3051,[1]AllProteinsNorm!$A$1:$Q$3226,3,FALSE)</f>
        <v>20107.051022844498</v>
      </c>
      <c r="V3051" s="1">
        <f>VLOOKUP($E3051,[1]AllProteinsNorm!$A$1:$Q$3226,7,FALSE)</f>
        <v>278267.946633221</v>
      </c>
      <c r="W3051" s="1">
        <f>VLOOKUP($E3051,[1]AllProteinsNorm!$A$1:$Q$3226,9,FALSE)</f>
        <v>180601.83643007299</v>
      </c>
      <c r="X3051" s="1">
        <f>VLOOKUP($E3051,[1]AllProteinsNorm!$A$1:$Q$3226,12,FALSE)</f>
        <v>227033.53766592601</v>
      </c>
      <c r="Y3051" s="29">
        <f>VLOOKUP($E3051,[1]AllProteinsNorm!$A$1:$Q$3226,14,FALSE)</f>
        <v>216165.51190557901</v>
      </c>
      <c r="Z3051" s="25">
        <f t="shared" si="353"/>
        <v>1.483654804211356</v>
      </c>
      <c r="AA3051" s="1">
        <f t="shared" si="353"/>
        <v>0.79625477452228288</v>
      </c>
      <c r="AB3051" s="1">
        <f t="shared" si="353"/>
        <v>0.86851789885455133</v>
      </c>
      <c r="AC3051" s="1">
        <f t="shared" si="353"/>
        <v>0.81443767357035091</v>
      </c>
      <c r="AD3051" s="1">
        <f t="shared" si="353"/>
        <v>1.0371348488414593</v>
      </c>
      <c r="AE3051" s="1">
        <f t="shared" si="353"/>
        <v>0.91839585548116986</v>
      </c>
      <c r="AF3051" s="1">
        <f t="shared" si="353"/>
        <v>0.82096222777332417</v>
      </c>
      <c r="AG3051" s="1">
        <f t="shared" si="353"/>
        <v>0.7336662879422492</v>
      </c>
      <c r="AH3051" s="1">
        <f t="shared" si="353"/>
        <v>0.55555787370418264</v>
      </c>
      <c r="AI3051" s="1">
        <f t="shared" si="353"/>
        <v>1.0564431644126231</v>
      </c>
      <c r="AJ3051" s="1">
        <f t="shared" si="353"/>
        <v>8.767531887748807E-2</v>
      </c>
      <c r="AK3051" s="1">
        <f t="shared" si="353"/>
        <v>1.213366939126614</v>
      </c>
      <c r="AL3051" s="1">
        <f t="shared" si="353"/>
        <v>0.78750104035029922</v>
      </c>
      <c r="AM3051" s="1">
        <f t="shared" si="353"/>
        <v>0.98996306261564915</v>
      </c>
      <c r="AN3051" s="29">
        <f t="shared" si="353"/>
        <v>0.94257383467642553</v>
      </c>
      <c r="AO3051" s="1">
        <f t="shared" si="349"/>
        <v>58786.308128906581</v>
      </c>
      <c r="AP3051" s="1">
        <f t="shared" si="350"/>
        <v>38774.1388250819</v>
      </c>
      <c r="AQ3051" s="29">
        <f t="shared" si="351"/>
        <v>87914.106523099646</v>
      </c>
    </row>
    <row r="3052" spans="1:43" x14ac:dyDescent="0.2">
      <c r="A3052" s="26"/>
      <c r="E3052" s="25" t="s">
        <v>5951</v>
      </c>
      <c r="F3052" s="26" t="s">
        <v>5952</v>
      </c>
      <c r="G3052" s="1">
        <v>0.41738420632783202</v>
      </c>
      <c r="H3052" s="1">
        <v>0.675857013170853</v>
      </c>
      <c r="I3052" s="1">
        <f>VLOOKUP(F3052,'[1]SUSMB vs SHAM all proteins sum'!$B$2:$E$3214,2,FALSE)</f>
        <v>0.27641634087119399</v>
      </c>
      <c r="J3052" s="29">
        <f>VLOOKUP(F3052,'[1]SUSMB vs SHAM all proteins sum'!$B$2:$E$3214,3,FALSE)</f>
        <v>0.65012622164614098</v>
      </c>
      <c r="K3052" s="25">
        <f>VLOOKUP($E3052,[1]AllProteinsNorm!$A$1:$Q$3226,4,FALSE)</f>
        <v>70191.864983345804</v>
      </c>
      <c r="L3052" s="1">
        <f>VLOOKUP($E3052,[1]AllProteinsNorm!$A$1:$Q$3226,5,FALSE)</f>
        <v>56398.029166192697</v>
      </c>
      <c r="M3052" s="1">
        <f>VLOOKUP($E3052,[1]AllProteinsNorm!$A$1:$Q$3226,10,FALSE)</f>
        <v>63332.284522579197</v>
      </c>
      <c r="N3052" s="1">
        <f>VLOOKUP($E3052,[1]AllProteinsNorm!$A$1:$Q$3226,11,FALSE)</f>
        <v>39414.4651178903</v>
      </c>
      <c r="O3052" s="1">
        <f>VLOOKUP($E3052,[1]AllProteinsNorm!$A$1:$Q$3226,15,FALSE)</f>
        <v>97084.320404098296</v>
      </c>
      <c r="P3052" s="1">
        <f>VLOOKUP($E3052,[1]AllProteinsNorm!$A$1:$Q$3226,6,FALSE)</f>
        <v>60590.625379019497</v>
      </c>
      <c r="Q3052" s="1">
        <f>VLOOKUP($E3052,[1]AllProteinsNorm!$A$1:$Q$3226,8,FALSE)</f>
        <v>71835.639395955906</v>
      </c>
      <c r="R3052" s="1">
        <f>VLOOKUP($E3052,[1]AllProteinsNorm!$A$1:$Q$3226,13,FALSE)</f>
        <v>7478.1538170869899</v>
      </c>
      <c r="S3052" s="1">
        <f>VLOOKUP($E3052,[1]AllProteinsNorm!$A$1:$Q$3226,16,FALSE)</f>
        <v>63498.618942914298</v>
      </c>
      <c r="T3052" s="1">
        <f>VLOOKUP($E3052,[1]AllProteinsNorm!$A$1:$Q$3226,17,FALSE)</f>
        <v>65456.1788723461</v>
      </c>
      <c r="U3052" s="1">
        <f>VLOOKUP($E3052,[1]AllProteinsNorm!$A$1:$Q$3226,3,FALSE)</f>
        <v>60978.159868709401</v>
      </c>
      <c r="V3052" s="1">
        <f>VLOOKUP($E3052,[1]AllProteinsNorm!$A$1:$Q$3226,7,FALSE)</f>
        <v>60482.965846911502</v>
      </c>
      <c r="W3052" s="1">
        <f>VLOOKUP($E3052,[1]AllProteinsNorm!$A$1:$Q$3226,9,FALSE)</f>
        <v>41101.330822719603</v>
      </c>
      <c r="X3052" s="1">
        <f>VLOOKUP($E3052,[1]AllProteinsNorm!$A$1:$Q$3226,12,FALSE)</f>
        <v>10972.073895707499</v>
      </c>
      <c r="Y3052" s="29">
        <f>VLOOKUP($E3052,[1]AllProteinsNorm!$A$1:$Q$3226,14,FALSE)</f>
        <v>66991.084480838297</v>
      </c>
      <c r="Z3052" s="25">
        <f t="shared" si="353"/>
        <v>1.0751739729193097</v>
      </c>
      <c r="AA3052" s="1">
        <f t="shared" si="353"/>
        <v>0.86388491170339787</v>
      </c>
      <c r="AB3052" s="1">
        <f t="shared" si="353"/>
        <v>0.97010136403063019</v>
      </c>
      <c r="AC3052" s="1">
        <f t="shared" si="353"/>
        <v>0.60373673019439533</v>
      </c>
      <c r="AD3052" s="1">
        <f t="shared" si="353"/>
        <v>1.4871030211522671</v>
      </c>
      <c r="AE3052" s="1">
        <f t="shared" si="353"/>
        <v>0.92810560633889427</v>
      </c>
      <c r="AF3052" s="1">
        <f t="shared" si="353"/>
        <v>1.1003527235652493</v>
      </c>
      <c r="AG3052" s="1">
        <f t="shared" si="353"/>
        <v>0.11454769511433868</v>
      </c>
      <c r="AH3052" s="1">
        <f t="shared" si="353"/>
        <v>0.97264921540325511</v>
      </c>
      <c r="AI3052" s="1">
        <f t="shared" si="353"/>
        <v>1.0026344207693501</v>
      </c>
      <c r="AJ3052" s="1">
        <f t="shared" si="353"/>
        <v>0.93404172154287135</v>
      </c>
      <c r="AK3052" s="1">
        <f t="shared" si="353"/>
        <v>0.92645651599364343</v>
      </c>
      <c r="AL3052" s="1">
        <f t="shared" si="353"/>
        <v>0.62957553789772358</v>
      </c>
      <c r="AM3052" s="1">
        <f t="shared" si="353"/>
        <v>0.16806631771945496</v>
      </c>
      <c r="AN3052" s="29">
        <f t="shared" si="353"/>
        <v>1.0261455578723497</v>
      </c>
      <c r="AO3052" s="1">
        <f t="shared" si="349"/>
        <v>18906.877173625995</v>
      </c>
      <c r="AP3052" s="1">
        <f t="shared" si="350"/>
        <v>23439.437137237681</v>
      </c>
      <c r="AQ3052" s="29">
        <f t="shared" si="351"/>
        <v>20511.080193232297</v>
      </c>
    </row>
    <row r="3053" spans="1:43" x14ac:dyDescent="0.2">
      <c r="A3053" s="26"/>
      <c r="E3053" s="25" t="s">
        <v>5953</v>
      </c>
      <c r="F3053" s="26" t="s">
        <v>5954</v>
      </c>
      <c r="G3053" s="43">
        <v>3.4933784758559301E-2</v>
      </c>
      <c r="H3053" s="1">
        <v>1.4461065655968299</v>
      </c>
      <c r="I3053" s="1">
        <f>VLOOKUP(F3053,'[1]SUSMB vs SHAM all proteins sum'!$B$2:$E$3214,2,FALSE)</f>
        <v>0.15027261817299001</v>
      </c>
      <c r="J3053" s="29">
        <f>VLOOKUP(F3053,'[1]SUSMB vs SHAM all proteins sum'!$B$2:$E$3214,3,FALSE)</f>
        <v>1.18508398515486</v>
      </c>
      <c r="K3053" s="25">
        <f>VLOOKUP($E3053,[1]AllProteinsNorm!$A$1:$Q$3226,4,FALSE)</f>
        <v>469728.29001740803</v>
      </c>
      <c r="L3053" s="1">
        <f>VLOOKUP($E3053,[1]AllProteinsNorm!$A$1:$Q$3226,5,FALSE)</f>
        <v>368529.77210671298</v>
      </c>
      <c r="M3053" s="1">
        <f>VLOOKUP($E3053,[1]AllProteinsNorm!$A$1:$Q$3226,10,FALSE)</f>
        <v>645208.344108616</v>
      </c>
      <c r="N3053" s="1">
        <f>VLOOKUP($E3053,[1]AllProteinsNorm!$A$1:$Q$3226,11,FALSE)</f>
        <v>418744.69109422399</v>
      </c>
      <c r="O3053" s="1">
        <f>VLOOKUP($E3053,[1]AllProteinsNorm!$A$1:$Q$3226,15,FALSE)</f>
        <v>519455.57035764598</v>
      </c>
      <c r="P3053" s="1">
        <f>VLOOKUP($E3053,[1]AllProteinsNorm!$A$1:$Q$3226,6,FALSE)</f>
        <v>573568.41123317904</v>
      </c>
      <c r="Q3053" s="1">
        <f>VLOOKUP($E3053,[1]AllProteinsNorm!$A$1:$Q$3226,8,FALSE)</f>
        <v>766535.12172443396</v>
      </c>
      <c r="R3053" s="1">
        <f>VLOOKUP($E3053,[1]AllProteinsNorm!$A$1:$Q$3226,13,FALSE)</f>
        <v>506555.07910277997</v>
      </c>
      <c r="S3053" s="1">
        <f>VLOOKUP($E3053,[1]AllProteinsNorm!$A$1:$Q$3226,16,FALSE)</f>
        <v>732615.64898535097</v>
      </c>
      <c r="T3053" s="1">
        <f>VLOOKUP($E3053,[1]AllProteinsNorm!$A$1:$Q$3226,17,FALSE)</f>
        <v>941669.12933017896</v>
      </c>
      <c r="U3053" s="1">
        <f>VLOOKUP($E3053,[1]AllProteinsNorm!$A$1:$Q$3226,3,FALSE)</f>
        <v>561357.05504814803</v>
      </c>
      <c r="V3053" s="1">
        <f>VLOOKUP($E3053,[1]AllProteinsNorm!$A$1:$Q$3226,7,FALSE)</f>
        <v>582582.15980146499</v>
      </c>
      <c r="W3053" s="1">
        <f>VLOOKUP($E3053,[1]AllProteinsNorm!$A$1:$Q$3226,9,FALSE)</f>
        <v>470190.36787048302</v>
      </c>
      <c r="X3053" s="1">
        <f>VLOOKUP($E3053,[1]AllProteinsNorm!$A$1:$Q$3226,12,FALSE)</f>
        <v>600109.07621308905</v>
      </c>
      <c r="Y3053" s="29">
        <f>VLOOKUP($E3053,[1]AllProteinsNorm!$A$1:$Q$3226,14,FALSE)</f>
        <v>615406.88270160602</v>
      </c>
      <c r="Z3053" s="25">
        <f t="shared" si="353"/>
        <v>0.96984505812792676</v>
      </c>
      <c r="AA3053" s="1">
        <f t="shared" si="353"/>
        <v>0.76090111208218025</v>
      </c>
      <c r="AB3053" s="1">
        <f t="shared" si="353"/>
        <v>1.3321576266429553</v>
      </c>
      <c r="AC3053" s="1">
        <f t="shared" si="353"/>
        <v>0.86457954078087951</v>
      </c>
      <c r="AD3053" s="1">
        <f t="shared" si="353"/>
        <v>1.0725166623660587</v>
      </c>
      <c r="AE3053" s="1">
        <f t="shared" si="353"/>
        <v>1.1842431059712621</v>
      </c>
      <c r="AF3053" s="1">
        <f t="shared" si="353"/>
        <v>1.582660264423035</v>
      </c>
      <c r="AG3053" s="1">
        <f t="shared" si="353"/>
        <v>1.0458810988778757</v>
      </c>
      <c r="AH3053" s="1">
        <f t="shared" si="353"/>
        <v>1.5126269415225015</v>
      </c>
      <c r="AI3053" s="1">
        <f t="shared" si="353"/>
        <v>1.9442583529270845</v>
      </c>
      <c r="AJ3053" s="1">
        <f t="shared" si="353"/>
        <v>1.1590303953451824</v>
      </c>
      <c r="AK3053" s="1">
        <f t="shared" si="353"/>
        <v>1.2028537361801344</v>
      </c>
      <c r="AL3053" s="1">
        <f t="shared" si="353"/>
        <v>0.97079910737682029</v>
      </c>
      <c r="AM3053" s="1">
        <f t="shared" si="353"/>
        <v>1.2390414507106022</v>
      </c>
      <c r="AN3053" s="29">
        <f t="shared" si="353"/>
        <v>1.2706267359454679</v>
      </c>
      <c r="AO3053" s="1">
        <f t="shared" si="349"/>
        <v>94910.46591323521</v>
      </c>
      <c r="AP3053" s="1">
        <f t="shared" si="350"/>
        <v>153109.65351131547</v>
      </c>
      <c r="AQ3053" s="29">
        <f t="shared" si="351"/>
        <v>51147.736177771665</v>
      </c>
    </row>
    <row r="3054" spans="1:43" x14ac:dyDescent="0.2">
      <c r="A3054" s="26"/>
      <c r="E3054" s="25" t="s">
        <v>5955</v>
      </c>
      <c r="F3054" s="26" t="s">
        <v>5956</v>
      </c>
      <c r="G3054" s="1">
        <v>0.46962035579691602</v>
      </c>
      <c r="H3054" s="1">
        <v>1.2497857439470701</v>
      </c>
      <c r="I3054" s="1">
        <f>VLOOKUP(F3054,'[1]SUSMB vs SHAM all proteins sum'!$B$2:$E$3214,2,FALSE)</f>
        <v>0.20203557965303101</v>
      </c>
      <c r="J3054" s="29">
        <f>VLOOKUP(F3054,'[1]SUSMB vs SHAM all proteins sum'!$B$2:$E$3214,3,FALSE)</f>
        <v>1.3384445774893201</v>
      </c>
      <c r="K3054" s="25">
        <f>VLOOKUP($E3054,[1]AllProteinsNorm!$A$1:$Q$3226,4,FALSE)</f>
        <v>35390.805166385901</v>
      </c>
      <c r="L3054" s="1">
        <f>VLOOKUP($E3054,[1]AllProteinsNorm!$A$1:$Q$3226,5,FALSE)</f>
        <v>23099.4931263033</v>
      </c>
      <c r="M3054" s="1">
        <f>VLOOKUP($E3054,[1]AllProteinsNorm!$A$1:$Q$3226,10,FALSE)</f>
        <v>28972.934238067101</v>
      </c>
      <c r="N3054" s="1">
        <f>VLOOKUP($E3054,[1]AllProteinsNorm!$A$1:$Q$3226,11,FALSE)</f>
        <v>15824.5489767944</v>
      </c>
      <c r="O3054" s="1">
        <f>VLOOKUP($E3054,[1]AllProteinsNorm!$A$1:$Q$3226,15,FALSE)</f>
        <v>11249.558181238101</v>
      </c>
      <c r="P3054" s="1">
        <f>VLOOKUP($E3054,[1]AllProteinsNorm!$A$1:$Q$3226,6,FALSE)</f>
        <v>12125.7044514677</v>
      </c>
      <c r="Q3054" s="1">
        <f>VLOOKUP($E3054,[1]AllProteinsNorm!$A$1:$Q$3226,8,FALSE)</f>
        <v>41958.0069423854</v>
      </c>
      <c r="R3054" s="1">
        <f>VLOOKUP($E3054,[1]AllProteinsNorm!$A$1:$Q$3226,13,FALSE)</f>
        <v>27608.850007372999</v>
      </c>
      <c r="S3054" s="1">
        <f>VLOOKUP($E3054,[1]AllProteinsNorm!$A$1:$Q$3226,16,FALSE)</f>
        <v>32724.9579587187</v>
      </c>
      <c r="T3054" s="1">
        <f>VLOOKUP($E3054,[1]AllProteinsNorm!$A$1:$Q$3226,17,FALSE)</f>
        <v>27969.246703004901</v>
      </c>
      <c r="U3054" s="1">
        <f>VLOOKUP($E3054,[1]AllProteinsNorm!$A$1:$Q$3226,3,FALSE)</f>
        <v>30751.092712081801</v>
      </c>
      <c r="V3054" s="1">
        <f>VLOOKUP($E3054,[1]AllProteinsNorm!$A$1:$Q$3226,7,FALSE)</f>
        <v>28010.341991552101</v>
      </c>
      <c r="W3054" s="1">
        <f>VLOOKUP($E3054,[1]AllProteinsNorm!$A$1:$Q$3226,9,FALSE)</f>
        <v>25748.645572212899</v>
      </c>
      <c r="X3054" s="1">
        <f>VLOOKUP($E3054,[1]AllProteinsNorm!$A$1:$Q$3226,12,FALSE)</f>
        <v>30581.030393889101</v>
      </c>
      <c r="Y3054" s="29">
        <f>VLOOKUP($E3054,[1]AllProteinsNorm!$A$1:$Q$3226,14,FALSE)</f>
        <v>26703.530048993001</v>
      </c>
      <c r="Z3054" s="25">
        <f t="shared" si="353"/>
        <v>1.5449461836003355</v>
      </c>
      <c r="AA3054" s="1">
        <f t="shared" si="353"/>
        <v>1.0083826457410001</v>
      </c>
      <c r="AB3054" s="1">
        <f t="shared" si="353"/>
        <v>1.2647811760247756</v>
      </c>
      <c r="AC3054" s="1">
        <f t="shared" si="353"/>
        <v>0.69080306124585789</v>
      </c>
      <c r="AD3054" s="1">
        <f t="shared" si="353"/>
        <v>0.491086933388031</v>
      </c>
      <c r="AE3054" s="1">
        <f t="shared" si="353"/>
        <v>0.52933412302113192</v>
      </c>
      <c r="AF3054" s="1">
        <f t="shared" si="353"/>
        <v>1.8316300630165743</v>
      </c>
      <c r="AG3054" s="1">
        <f t="shared" si="353"/>
        <v>1.2052335981606277</v>
      </c>
      <c r="AH3054" s="1">
        <f t="shared" si="353"/>
        <v>1.4285715927939393</v>
      </c>
      <c r="AI3054" s="1">
        <f t="shared" si="353"/>
        <v>1.2209663145224334</v>
      </c>
      <c r="AJ3054" s="1">
        <f t="shared" si="353"/>
        <v>1.3424047038125766</v>
      </c>
      <c r="AK3054" s="1">
        <f t="shared" si="353"/>
        <v>1.2227602835747469</v>
      </c>
      <c r="AL3054" s="1">
        <f t="shared" si="353"/>
        <v>1.1240284453163898</v>
      </c>
      <c r="AM3054" s="1">
        <f t="shared" si="353"/>
        <v>1.3349808227160374</v>
      </c>
      <c r="AN3054" s="29">
        <f t="shared" si="353"/>
        <v>1.1657128636630456</v>
      </c>
      <c r="AO3054" s="1">
        <f t="shared" si="349"/>
        <v>8703.2759852323197</v>
      </c>
      <c r="AP3054" s="1">
        <f t="shared" si="350"/>
        <v>9676.3532212466289</v>
      </c>
      <c r="AQ3054" s="29">
        <f t="shared" si="351"/>
        <v>2016.7111837323116</v>
      </c>
    </row>
    <row r="3055" spans="1:43" x14ac:dyDescent="0.2">
      <c r="A3055" s="26"/>
      <c r="E3055" s="25" t="s">
        <v>5957</v>
      </c>
      <c r="F3055" s="26" t="s">
        <v>5958</v>
      </c>
      <c r="G3055" s="43">
        <v>4.1483790161960903E-2</v>
      </c>
      <c r="H3055" s="1">
        <v>1.2379373041004</v>
      </c>
      <c r="I3055" s="1">
        <f>VLOOKUP(F3055,'[1]SUSMB vs SHAM all proteins sum'!$B$2:$E$3214,2,FALSE)</f>
        <v>0.33032140138097899</v>
      </c>
      <c r="J3055" s="29">
        <f>VLOOKUP(F3055,'[1]SUSMB vs SHAM all proteins sum'!$B$2:$E$3214,3,FALSE)</f>
        <v>1.0881131766902701</v>
      </c>
      <c r="K3055" s="25">
        <f>VLOOKUP($E3055,[1]AllProteinsNorm!$A$1:$Q$3226,4,FALSE)</f>
        <v>86615.453212826702</v>
      </c>
      <c r="L3055" s="1">
        <f>VLOOKUP($E3055,[1]AllProteinsNorm!$A$1:$Q$3226,5,FALSE)</f>
        <v>76473.389039988295</v>
      </c>
      <c r="M3055" s="1">
        <f>VLOOKUP($E3055,[1]AllProteinsNorm!$A$1:$Q$3226,10,FALSE)</f>
        <v>74438.135969150404</v>
      </c>
      <c r="N3055" s="1">
        <f>VLOOKUP($E3055,[1]AllProteinsNorm!$A$1:$Q$3226,11,FALSE)</f>
        <v>66406.933619517804</v>
      </c>
      <c r="O3055" s="1">
        <f>VLOOKUP($E3055,[1]AllProteinsNorm!$A$1:$Q$3226,15,FALSE)</f>
        <v>84599.387941159701</v>
      </c>
      <c r="P3055" s="1">
        <f>VLOOKUP($E3055,[1]AllProteinsNorm!$A$1:$Q$3226,6,FALSE)</f>
        <v>90430.760344520604</v>
      </c>
      <c r="Q3055" s="1">
        <f>VLOOKUP($E3055,[1]AllProteinsNorm!$A$1:$Q$3226,8,FALSE)</f>
        <v>81573.7707030413</v>
      </c>
      <c r="R3055" s="1">
        <f>VLOOKUP($E3055,[1]AllProteinsNorm!$A$1:$Q$3226,13,FALSE)</f>
        <v>114382.064539495</v>
      </c>
      <c r="S3055" s="1">
        <f>VLOOKUP($E3055,[1]AllProteinsNorm!$A$1:$Q$3226,16,FALSE)</f>
        <v>83701.104596784397</v>
      </c>
      <c r="T3055" s="1">
        <f>VLOOKUP($E3055,[1]AllProteinsNorm!$A$1:$Q$3226,17,FALSE)</f>
        <v>114030.037392135</v>
      </c>
      <c r="U3055" s="1">
        <f>VLOOKUP($E3055,[1]AllProteinsNorm!$A$1:$Q$3226,3,FALSE)</f>
        <v>77755.956342128295</v>
      </c>
      <c r="V3055" s="1">
        <f>VLOOKUP($E3055,[1]AllProteinsNorm!$A$1:$Q$3226,7,FALSE)</f>
        <v>72973.807337989303</v>
      </c>
      <c r="W3055" s="1">
        <f>VLOOKUP($E3055,[1]AllProteinsNorm!$A$1:$Q$3226,9,FALSE)</f>
        <v>76561.027850342405</v>
      </c>
      <c r="X3055" s="1">
        <f>VLOOKUP($E3055,[1]AllProteinsNorm!$A$1:$Q$3226,12,FALSE)</f>
        <v>96204.570958077398</v>
      </c>
      <c r="Y3055" s="29">
        <f>VLOOKUP($E3055,[1]AllProteinsNorm!$A$1:$Q$3226,14,FALSE)</f>
        <v>101099.281346501</v>
      </c>
      <c r="Z3055" s="25">
        <f t="shared" si="353"/>
        <v>1.1146464570898036</v>
      </c>
      <c r="AA3055" s="1">
        <f t="shared" si="353"/>
        <v>0.98412914778179605</v>
      </c>
      <c r="AB3055" s="1">
        <f t="shared" si="353"/>
        <v>0.9579376595364324</v>
      </c>
      <c r="AC3055" s="1">
        <f t="shared" si="353"/>
        <v>0.85458484069020357</v>
      </c>
      <c r="AD3055" s="1">
        <f t="shared" si="353"/>
        <v>1.0887018949017639</v>
      </c>
      <c r="AE3055" s="1">
        <f t="shared" si="353"/>
        <v>1.1637453005329306</v>
      </c>
      <c r="AF3055" s="1">
        <f t="shared" si="353"/>
        <v>1.0497654994909842</v>
      </c>
      <c r="AG3055" s="1">
        <f t="shared" si="353"/>
        <v>1.4719724744762381</v>
      </c>
      <c r="AH3055" s="1">
        <f t="shared" si="353"/>
        <v>1.0771419675431846</v>
      </c>
      <c r="AI3055" s="1">
        <f t="shared" si="353"/>
        <v>1.4674422688599251</v>
      </c>
      <c r="AJ3055" s="1">
        <f t="shared" si="353"/>
        <v>1.000634390741119</v>
      </c>
      <c r="AK3055" s="1">
        <f t="shared" si="353"/>
        <v>0.93909334642375597</v>
      </c>
      <c r="AL3055" s="1">
        <f t="shared" si="353"/>
        <v>0.98525696372965865</v>
      </c>
      <c r="AM3055" s="1">
        <f t="shared" si="353"/>
        <v>1.2380479486815814</v>
      </c>
      <c r="AN3055" s="29">
        <f t="shared" si="353"/>
        <v>1.3010375353033954</v>
      </c>
      <c r="AO3055" s="1">
        <f t="shared" si="349"/>
        <v>7304.3044549712677</v>
      </c>
      <c r="AP3055" s="1">
        <f t="shared" si="350"/>
        <v>14491.285262217789</v>
      </c>
      <c r="AQ3055" s="29">
        <f t="shared" si="351"/>
        <v>11428.194406011253</v>
      </c>
    </row>
    <row r="3056" spans="1:43" x14ac:dyDescent="0.2">
      <c r="A3056" s="26"/>
      <c r="E3056" s="25" t="s">
        <v>5959</v>
      </c>
      <c r="F3056" s="26" t="s">
        <v>5960</v>
      </c>
      <c r="G3056" s="1">
        <v>0.36734455003384098</v>
      </c>
      <c r="H3056" s="1">
        <v>0.90430507945719496</v>
      </c>
      <c r="I3056" s="1">
        <f>VLOOKUP(F3056,'[1]SUSMB vs SHAM all proteins sum'!$B$2:$E$3214,2,FALSE)</f>
        <v>0.70022489777999897</v>
      </c>
      <c r="J3056" s="29">
        <f>VLOOKUP(F3056,'[1]SUSMB vs SHAM all proteins sum'!$B$2:$E$3214,3,FALSE)</f>
        <v>0.95395097971209097</v>
      </c>
      <c r="K3056" s="25">
        <f>VLOOKUP($E3056,[1]AllProteinsNorm!$A$1:$Q$3226,4,FALSE)</f>
        <v>326898.931721206</v>
      </c>
      <c r="L3056" s="1">
        <f>VLOOKUP($E3056,[1]AllProteinsNorm!$A$1:$Q$3226,5,FALSE)</f>
        <v>413083.95759949798</v>
      </c>
      <c r="M3056" s="1">
        <f>VLOOKUP($E3056,[1]AllProteinsNorm!$A$1:$Q$3226,10,FALSE)</f>
        <v>401481.00784114102</v>
      </c>
      <c r="N3056" s="1">
        <f>VLOOKUP($E3056,[1]AllProteinsNorm!$A$1:$Q$3226,11,FALSE)</f>
        <v>454291.46864458499</v>
      </c>
      <c r="O3056" s="1">
        <f>VLOOKUP($E3056,[1]AllProteinsNorm!$A$1:$Q$3226,15,FALSE)</f>
        <v>507522.53200514498</v>
      </c>
      <c r="P3056" s="1">
        <f>VLOOKUP($E3056,[1]AllProteinsNorm!$A$1:$Q$3226,6,FALSE)</f>
        <v>283968.37207249203</v>
      </c>
      <c r="Q3056" s="1">
        <f>VLOOKUP($E3056,[1]AllProteinsNorm!$A$1:$Q$3226,8,FALSE)</f>
        <v>396522.73950575001</v>
      </c>
      <c r="R3056" s="1">
        <f>VLOOKUP($E3056,[1]AllProteinsNorm!$A$1:$Q$3226,13,FALSE)</f>
        <v>371148.60070898599</v>
      </c>
      <c r="S3056" s="1">
        <f>VLOOKUP($E3056,[1]AllProteinsNorm!$A$1:$Q$3226,16,FALSE)</f>
        <v>409600.40314442501</v>
      </c>
      <c r="T3056" s="1">
        <f>VLOOKUP($E3056,[1]AllProteinsNorm!$A$1:$Q$3226,17,FALSE)</f>
        <v>441606.36455270601</v>
      </c>
      <c r="U3056" s="1">
        <f>VLOOKUP($E3056,[1]AllProteinsNorm!$A$1:$Q$3226,3,FALSE)</f>
        <v>360006.90127645899</v>
      </c>
      <c r="V3056" s="1">
        <f>VLOOKUP($E3056,[1]AllProteinsNorm!$A$1:$Q$3226,7,FALSE)</f>
        <v>328950.51731919002</v>
      </c>
      <c r="W3056" s="1">
        <f>VLOOKUP($E3056,[1]AllProteinsNorm!$A$1:$Q$3226,9,FALSE)</f>
        <v>352863.25800582202</v>
      </c>
      <c r="X3056" s="1">
        <f>VLOOKUP($E3056,[1]AllProteinsNorm!$A$1:$Q$3226,12,FALSE)</f>
        <v>551061.13450040098</v>
      </c>
      <c r="Y3056" s="29">
        <f>VLOOKUP($E3056,[1]AllProteinsNorm!$A$1:$Q$3226,14,FALSE)</f>
        <v>428834.201960615</v>
      </c>
      <c r="Z3056" s="25">
        <f t="shared" si="353"/>
        <v>0.77711778377298313</v>
      </c>
      <c r="AA3056" s="1">
        <f t="shared" si="353"/>
        <v>0.98200042426467959</v>
      </c>
      <c r="AB3056" s="1">
        <f t="shared" si="353"/>
        <v>0.95441740784438245</v>
      </c>
      <c r="AC3056" s="1">
        <f t="shared" si="353"/>
        <v>1.0799606393365033</v>
      </c>
      <c r="AD3056" s="1">
        <f t="shared" si="353"/>
        <v>1.2065037447814519</v>
      </c>
      <c r="AE3056" s="1">
        <f t="shared" si="353"/>
        <v>0.67506146564834901</v>
      </c>
      <c r="AF3056" s="1">
        <f t="shared" si="353"/>
        <v>0.94263040542175913</v>
      </c>
      <c r="AG3056" s="1">
        <f t="shared" si="353"/>
        <v>0.88230994367211257</v>
      </c>
      <c r="AH3056" s="1">
        <f t="shared" si="353"/>
        <v>0.97371917322624679</v>
      </c>
      <c r="AI3056" s="1">
        <f t="shared" si="353"/>
        <v>1.0498050804703221</v>
      </c>
      <c r="AJ3056" s="1">
        <f t="shared" si="353"/>
        <v>0.85582343077688428</v>
      </c>
      <c r="AK3056" s="1">
        <f t="shared" si="353"/>
        <v>0.78199489868042993</v>
      </c>
      <c r="AL3056" s="1">
        <f t="shared" si="353"/>
        <v>0.83884126385051228</v>
      </c>
      <c r="AM3056" s="1">
        <f t="shared" si="353"/>
        <v>1.3100055277378486</v>
      </c>
      <c r="AN3056" s="29">
        <f t="shared" si="353"/>
        <v>1.019442562504008</v>
      </c>
      <c r="AO3056" s="1">
        <f t="shared" si="349"/>
        <v>59820.63713351707</v>
      </c>
      <c r="AP3056" s="1">
        <f t="shared" si="350"/>
        <v>53372.894399018951</v>
      </c>
      <c r="AQ3056" s="29">
        <f t="shared" si="351"/>
        <v>80530.627583715075</v>
      </c>
    </row>
    <row r="3057" spans="1:43" x14ac:dyDescent="0.2">
      <c r="A3057" s="26"/>
      <c r="E3057" s="25" t="s">
        <v>5961</v>
      </c>
      <c r="F3057" s="26" t="s">
        <v>5962</v>
      </c>
      <c r="G3057" s="1">
        <v>0.796581580772871</v>
      </c>
      <c r="H3057" s="1">
        <v>1.00938936357304</v>
      </c>
      <c r="I3057" s="1">
        <f>VLOOKUP(F3057,'[1]SUSMB vs SHAM all proteins sum'!$B$2:$E$3214,2,FALSE)</f>
        <v>0.25112052518864197</v>
      </c>
      <c r="J3057" s="29">
        <f>VLOOKUP(F3057,'[1]SUSMB vs SHAM all proteins sum'!$B$2:$E$3214,3,FALSE)</f>
        <v>0.917021136809126</v>
      </c>
      <c r="K3057" s="25">
        <f>VLOOKUP($E3057,[1]AllProteinsNorm!$A$1:$Q$3226,4,FALSE)</f>
        <v>2667293.80388177</v>
      </c>
      <c r="L3057" s="1">
        <f>VLOOKUP($E3057,[1]AllProteinsNorm!$A$1:$Q$3226,5,FALSE)</f>
        <v>3077555.6782728801</v>
      </c>
      <c r="M3057" s="1">
        <f>VLOOKUP($E3057,[1]AllProteinsNorm!$A$1:$Q$3226,10,FALSE)</f>
        <v>2998406.08982507</v>
      </c>
      <c r="N3057" s="1">
        <f>VLOOKUP($E3057,[1]AllProteinsNorm!$A$1:$Q$3226,11,FALSE)</f>
        <v>3035312.9435752202</v>
      </c>
      <c r="O3057" s="1">
        <f>VLOOKUP($E3057,[1]AllProteinsNorm!$A$1:$Q$3226,15,FALSE)</f>
        <v>3128490.4665805302</v>
      </c>
      <c r="P3057" s="1">
        <f>VLOOKUP($E3057,[1]AllProteinsNorm!$A$1:$Q$3226,6,FALSE)</f>
        <v>2818235.8961589802</v>
      </c>
      <c r="Q3057" s="1">
        <f>VLOOKUP($E3057,[1]AllProteinsNorm!$A$1:$Q$3226,8,FALSE)</f>
        <v>2922698.22484273</v>
      </c>
      <c r="R3057" s="1">
        <f>VLOOKUP($E3057,[1]AllProteinsNorm!$A$1:$Q$3226,13,FALSE)</f>
        <v>3109817.9027578402</v>
      </c>
      <c r="S3057" s="1">
        <f>VLOOKUP($E3057,[1]AllProteinsNorm!$A$1:$Q$3226,16,FALSE)</f>
        <v>3029608.3616165202</v>
      </c>
      <c r="T3057" s="1">
        <f>VLOOKUP($E3057,[1]AllProteinsNorm!$A$1:$Q$3226,17,FALSE)</f>
        <v>3155850.2567370199</v>
      </c>
      <c r="U3057" s="1">
        <f>VLOOKUP($E3057,[1]AllProteinsNorm!$A$1:$Q$3226,3,FALSE)</f>
        <v>2176721.4785689502</v>
      </c>
      <c r="V3057" s="1">
        <f>VLOOKUP($E3057,[1]AllProteinsNorm!$A$1:$Q$3226,7,FALSE)</f>
        <v>2850548.8985502198</v>
      </c>
      <c r="W3057" s="1">
        <f>VLOOKUP($E3057,[1]AllProteinsNorm!$A$1:$Q$3226,9,FALSE)</f>
        <v>3191945.5393336401</v>
      </c>
      <c r="X3057" s="1">
        <f>VLOOKUP($E3057,[1]AllProteinsNorm!$A$1:$Q$3226,12,FALSE)</f>
        <v>2644676.9018431199</v>
      </c>
      <c r="Y3057" s="29">
        <f>VLOOKUP($E3057,[1]AllProteinsNorm!$A$1:$Q$3226,14,FALSE)</f>
        <v>2893628.7653722698</v>
      </c>
      <c r="Z3057" s="25">
        <f t="shared" si="353"/>
        <v>0.8946411921621289</v>
      </c>
      <c r="AA3057" s="1">
        <f t="shared" si="353"/>
        <v>1.0322477699863548</v>
      </c>
      <c r="AB3057" s="1">
        <f t="shared" si="353"/>
        <v>1.0057000825643547</v>
      </c>
      <c r="AC3057" s="1">
        <f t="shared" si="353"/>
        <v>1.0180790681826377</v>
      </c>
      <c r="AD3057" s="1">
        <f t="shared" si="353"/>
        <v>1.0493318871045234</v>
      </c>
      <c r="AE3057" s="1">
        <f t="shared" si="353"/>
        <v>0.94526891573191496</v>
      </c>
      <c r="AF3057" s="1">
        <f t="shared" si="353"/>
        <v>0.98030678900018897</v>
      </c>
      <c r="AG3057" s="1">
        <f t="shared" si="353"/>
        <v>1.0430688932285794</v>
      </c>
      <c r="AH3057" s="1">
        <f t="shared" si="353"/>
        <v>1.0161656854135965</v>
      </c>
      <c r="AI3057" s="1">
        <f t="shared" si="353"/>
        <v>1.0585086771706516</v>
      </c>
      <c r="AJ3057" s="1">
        <f t="shared" si="353"/>
        <v>0.73009756021543881</v>
      </c>
      <c r="AK3057" s="1">
        <f t="shared" si="353"/>
        <v>0.95610707047121102</v>
      </c>
      <c r="AL3057" s="1">
        <f t="shared" si="353"/>
        <v>1.0706154524372808</v>
      </c>
      <c r="AM3057" s="1">
        <f t="shared" si="353"/>
        <v>0.88705522162771488</v>
      </c>
      <c r="AN3057" s="29">
        <f t="shared" si="353"/>
        <v>0.97055655607185054</v>
      </c>
      <c r="AO3057" s="1">
        <f t="shared" si="349"/>
        <v>162935.59104331039</v>
      </c>
      <c r="AP3057" s="1">
        <f t="shared" si="350"/>
        <v>123269.98104638921</v>
      </c>
      <c r="AQ3057" s="29">
        <f t="shared" si="351"/>
        <v>336388.18834028271</v>
      </c>
    </row>
    <row r="3058" spans="1:43" x14ac:dyDescent="0.2">
      <c r="A3058" s="26"/>
      <c r="E3058" s="25" t="s">
        <v>5963</v>
      </c>
      <c r="F3058" s="26" t="s">
        <v>5964</v>
      </c>
      <c r="G3058" s="1">
        <v>0.659404481775694</v>
      </c>
      <c r="H3058" s="1">
        <v>0.95175782980618595</v>
      </c>
      <c r="I3058" s="1">
        <f>VLOOKUP(F3058,'[1]SUSMB vs SHAM all proteins sum'!$B$2:$E$3214,2,FALSE)</f>
        <v>0.73987472868473203</v>
      </c>
      <c r="J3058" s="29">
        <f>VLOOKUP(F3058,'[1]SUSMB vs SHAM all proteins sum'!$B$2:$E$3214,3,FALSE)</f>
        <v>0.96725293231697895</v>
      </c>
      <c r="K3058" s="25">
        <f>VLOOKUP($E3058,[1]AllProteinsNorm!$A$1:$Q$3226,4,FALSE)</f>
        <v>245885.44343633199</v>
      </c>
      <c r="L3058" s="1">
        <f>VLOOKUP($E3058,[1]AllProteinsNorm!$A$1:$Q$3226,5,FALSE)</f>
        <v>258201.37948517501</v>
      </c>
      <c r="M3058" s="1">
        <f>VLOOKUP($E3058,[1]AllProteinsNorm!$A$1:$Q$3226,10,FALSE)</f>
        <v>379621.99906334199</v>
      </c>
      <c r="N3058" s="1">
        <f>VLOOKUP($E3058,[1]AllProteinsNorm!$A$1:$Q$3226,11,FALSE)</f>
        <v>245688.980338761</v>
      </c>
      <c r="O3058" s="1">
        <f>VLOOKUP($E3058,[1]AllProteinsNorm!$A$1:$Q$3226,15,FALSE)</f>
        <v>292770.87131883099</v>
      </c>
      <c r="P3058" s="1">
        <f>VLOOKUP($E3058,[1]AllProteinsNorm!$A$1:$Q$3226,6,FALSE)</f>
        <v>294266.62101949099</v>
      </c>
      <c r="Q3058" s="1">
        <f>VLOOKUP($E3058,[1]AllProteinsNorm!$A$1:$Q$3226,8,FALSE)</f>
        <v>254771.764015188</v>
      </c>
      <c r="R3058" s="1">
        <f>VLOOKUP($E3058,[1]AllProteinsNorm!$A$1:$Q$3226,13,FALSE)</f>
        <v>282438.89844954899</v>
      </c>
      <c r="S3058" s="1">
        <f>VLOOKUP($E3058,[1]AllProteinsNorm!$A$1:$Q$3226,16,FALSE)</f>
        <v>307914.588965623</v>
      </c>
      <c r="T3058" s="1">
        <f>VLOOKUP($E3058,[1]AllProteinsNorm!$A$1:$Q$3226,17,FALSE)</f>
        <v>207654.57888482901</v>
      </c>
      <c r="U3058" s="1">
        <f>VLOOKUP($E3058,[1]AllProteinsNorm!$A$1:$Q$3226,3,FALSE)</f>
        <v>233799.70995150399</v>
      </c>
      <c r="V3058" s="1">
        <f>VLOOKUP($E3058,[1]AllProteinsNorm!$A$1:$Q$3226,7,FALSE)</f>
        <v>271389.22685809602</v>
      </c>
      <c r="W3058" s="1">
        <f>VLOOKUP($E3058,[1]AllProteinsNorm!$A$1:$Q$3226,9,FALSE)</f>
        <v>269385.94142652198</v>
      </c>
      <c r="X3058" s="1">
        <f>VLOOKUP($E3058,[1]AllProteinsNorm!$A$1:$Q$3226,12,FALSE)</f>
        <v>266252.68040458998</v>
      </c>
      <c r="Y3058" s="29">
        <f>VLOOKUP($E3058,[1]AllProteinsNorm!$A$1:$Q$3226,14,FALSE)</f>
        <v>322515.86239342298</v>
      </c>
      <c r="Z3058" s="25">
        <f t="shared" si="353"/>
        <v>0.86447356067326797</v>
      </c>
      <c r="AA3058" s="1">
        <f t="shared" si="353"/>
        <v>0.90777340364231462</v>
      </c>
      <c r="AB3058" s="1">
        <f t="shared" si="353"/>
        <v>1.3346588421577965</v>
      </c>
      <c r="AC3058" s="1">
        <f t="shared" si="353"/>
        <v>0.86378284408946138</v>
      </c>
      <c r="AD3058" s="1">
        <f t="shared" si="353"/>
        <v>1.0293113494371584</v>
      </c>
      <c r="AE3058" s="1">
        <f t="shared" si="353"/>
        <v>1.0345700424754078</v>
      </c>
      <c r="AF3058" s="1">
        <f t="shared" si="353"/>
        <v>0.89571570776717235</v>
      </c>
      <c r="AG3058" s="1">
        <f t="shared" si="353"/>
        <v>0.9929866396444027</v>
      </c>
      <c r="AH3058" s="1">
        <f t="shared" si="353"/>
        <v>1.082552986408412</v>
      </c>
      <c r="AI3058" s="1">
        <f t="shared" si="353"/>
        <v>0.73006311675037328</v>
      </c>
      <c r="AJ3058" s="1">
        <f t="shared" si="353"/>
        <v>0.8219830540659393</v>
      </c>
      <c r="AK3058" s="1">
        <f t="shared" si="353"/>
        <v>0.95413867527758578</v>
      </c>
      <c r="AL3058" s="1">
        <f t="shared" si="353"/>
        <v>0.94709560975131712</v>
      </c>
      <c r="AM3058" s="1">
        <f t="shared" si="353"/>
        <v>0.93607982421194391</v>
      </c>
      <c r="AN3058" s="29">
        <f t="shared" si="353"/>
        <v>1.1338875211173061</v>
      </c>
      <c r="AO3058" s="1">
        <f t="shared" si="349"/>
        <v>50607.463341852002</v>
      </c>
      <c r="AP3058" s="1">
        <f t="shared" si="350"/>
        <v>35491.45576633179</v>
      </c>
      <c r="AQ3058" s="29">
        <f t="shared" si="351"/>
        <v>28457.395695623229</v>
      </c>
    </row>
    <row r="3059" spans="1:43" x14ac:dyDescent="0.2">
      <c r="A3059" s="26"/>
      <c r="E3059" s="25" t="s">
        <v>5965</v>
      </c>
      <c r="F3059" s="26" t="s">
        <v>5966</v>
      </c>
      <c r="G3059" s="1">
        <v>0.45514514124896799</v>
      </c>
      <c r="H3059" s="43">
        <v>0.53969136448289401</v>
      </c>
      <c r="I3059" s="1">
        <f>VLOOKUP(F3059,'[1]SUSMB vs SHAM all proteins sum'!$B$2:$E$3214,2,FALSE)</f>
        <v>0.49947129102549098</v>
      </c>
      <c r="J3059" s="29">
        <f>VLOOKUP(F3059,'[1]SUSMB vs SHAM all proteins sum'!$B$2:$E$3214,3,FALSE)</f>
        <v>0.61009085241913596</v>
      </c>
      <c r="K3059" s="25">
        <f>VLOOKUP($E3059,[1]AllProteinsNorm!$A$1:$Q$3226,4,FALSE)</f>
        <v>45007.077858072698</v>
      </c>
      <c r="L3059" s="1">
        <f>VLOOKUP($E3059,[1]AllProteinsNorm!$A$1:$Q$3226,5,FALSE)</f>
        <v>146047.96023083999</v>
      </c>
      <c r="M3059" s="1">
        <f>VLOOKUP($E3059,[1]AllProteinsNorm!$A$1:$Q$3226,10,FALSE)</f>
        <v>344154.57411456801</v>
      </c>
      <c r="N3059" s="1">
        <f>VLOOKUP($E3059,[1]AllProteinsNorm!$A$1:$Q$3226,11,FALSE)</f>
        <v>201407.335719025</v>
      </c>
      <c r="O3059" s="1">
        <f>VLOOKUP($E3059,[1]AllProteinsNorm!$A$1:$Q$3226,15,FALSE)</f>
        <v>618046.74550693796</v>
      </c>
      <c r="P3059" s="1">
        <f>VLOOKUP($E3059,[1]AllProteinsNorm!$A$1:$Q$3226,6,FALSE)</f>
        <v>235567.029607759</v>
      </c>
      <c r="Q3059" s="1">
        <f>VLOOKUP($E3059,[1]AllProteinsNorm!$A$1:$Q$3226,8,FALSE)</f>
        <v>417158.05794477399</v>
      </c>
      <c r="R3059" s="1">
        <f>VLOOKUP($E3059,[1]AllProteinsNorm!$A$1:$Q$3226,13,FALSE)</f>
        <v>9730.2078885056708</v>
      </c>
      <c r="S3059" s="1">
        <f>VLOOKUP($E3059,[1]AllProteinsNorm!$A$1:$Q$3226,16,FALSE)</f>
        <v>82855.729580458399</v>
      </c>
      <c r="T3059" s="1">
        <f>VLOOKUP($E3059,[1]AllProteinsNorm!$A$1:$Q$3226,17,FALSE)</f>
        <v>162739.88491383201</v>
      </c>
      <c r="U3059" s="1">
        <f>VLOOKUP($E3059,[1]AllProteinsNorm!$A$1:$Q$3226,3,FALSE)</f>
        <v>255426.22626746201</v>
      </c>
      <c r="V3059" s="1">
        <f>VLOOKUP($E3059,[1]AllProteinsNorm!$A$1:$Q$3226,7,FALSE)</f>
        <v>21377.0176168008</v>
      </c>
      <c r="W3059" s="1">
        <f>VLOOKUP($E3059,[1]AllProteinsNorm!$A$1:$Q$3226,9,FALSE)</f>
        <v>253099.41204406199</v>
      </c>
      <c r="X3059" s="1">
        <f>VLOOKUP($E3059,[1]AllProteinsNorm!$A$1:$Q$3226,12,FALSE)</f>
        <v>51428.792249884202</v>
      </c>
      <c r="Y3059" s="29">
        <f>VLOOKUP($E3059,[1]AllProteinsNorm!$A$1:$Q$3226,14,FALSE)</f>
        <v>334879.81386931997</v>
      </c>
      <c r="Z3059" s="25">
        <f t="shared" si="353"/>
        <v>0.16611900826888462</v>
      </c>
      <c r="AA3059" s="1">
        <f t="shared" si="353"/>
        <v>0.5390561544508049</v>
      </c>
      <c r="AB3059" s="1">
        <f t="shared" si="353"/>
        <v>1.2702583518840465</v>
      </c>
      <c r="AC3059" s="1">
        <f t="shared" si="353"/>
        <v>0.74338500653673534</v>
      </c>
      <c r="AD3059" s="1">
        <f t="shared" si="353"/>
        <v>2.281181478859529</v>
      </c>
      <c r="AE3059" s="1">
        <f t="shared" si="353"/>
        <v>0.8694668305880463</v>
      </c>
      <c r="AF3059" s="1">
        <f t="shared" si="353"/>
        <v>1.5397107782844013</v>
      </c>
      <c r="AG3059" s="1">
        <f t="shared" si="353"/>
        <v>3.5913739829672567E-2</v>
      </c>
      <c r="AH3059" s="1">
        <f t="shared" si="353"/>
        <v>0.30581660223986018</v>
      </c>
      <c r="AI3059" s="1">
        <f t="shared" si="353"/>
        <v>0.60066526364873074</v>
      </c>
      <c r="AJ3059" s="1">
        <f t="shared" si="353"/>
        <v>0.94276619173585929</v>
      </c>
      <c r="AK3059" s="1">
        <f t="shared" si="353"/>
        <v>7.8901566936820711E-2</v>
      </c>
      <c r="AL3059" s="1">
        <f t="shared" si="353"/>
        <v>0.93417802983750098</v>
      </c>
      <c r="AM3059" s="1">
        <f t="shared" si="353"/>
        <v>0.18982125415824774</v>
      </c>
      <c r="AN3059" s="29">
        <f t="shared" si="353"/>
        <v>1.2360256478917802</v>
      </c>
      <c r="AO3059" s="1">
        <f t="shared" si="349"/>
        <v>198656.46965697585</v>
      </c>
      <c r="AP3059" s="1">
        <f t="shared" si="350"/>
        <v>140032.42392477056</v>
      </c>
      <c r="AQ3059" s="29">
        <f t="shared" si="351"/>
        <v>123822.16392339664</v>
      </c>
    </row>
    <row r="3060" spans="1:43" x14ac:dyDescent="0.2">
      <c r="A3060" s="26"/>
      <c r="E3060" s="25" t="s">
        <v>5967</v>
      </c>
      <c r="F3060" s="26" t="s">
        <v>5968</v>
      </c>
      <c r="G3060" s="1">
        <v>0.21228173777323101</v>
      </c>
      <c r="H3060" s="1">
        <v>1.40928265670453</v>
      </c>
      <c r="I3060" s="1">
        <f>VLOOKUP(F3060,'[1]SUSMB vs SHAM all proteins sum'!$B$2:$E$3214,2,FALSE)</f>
        <v>0.59113046816787296</v>
      </c>
      <c r="J3060" s="29">
        <f>VLOOKUP(F3060,'[1]SUSMB vs SHAM all proteins sum'!$B$2:$E$3214,3,FALSE)</f>
        <v>0.757313656290304</v>
      </c>
      <c r="K3060" s="25">
        <f>VLOOKUP($E3060,[1]AllProteinsNorm!$A$1:$Q$3226,4,FALSE)</f>
        <v>76244.668700567694</v>
      </c>
      <c r="L3060" s="1">
        <f>VLOOKUP($E3060,[1]AllProteinsNorm!$A$1:$Q$3226,5,FALSE)</f>
        <v>27071.4780682643</v>
      </c>
      <c r="M3060" s="1">
        <f>VLOOKUP($E3060,[1]AllProteinsNorm!$A$1:$Q$3226,10,FALSE)</f>
        <v>36249.9484309135</v>
      </c>
      <c r="N3060" s="1">
        <f>VLOOKUP($E3060,[1]AllProteinsNorm!$A$1:$Q$3226,11,FALSE)</f>
        <v>34209.940697035403</v>
      </c>
      <c r="O3060" s="1">
        <f>VLOOKUP($E3060,[1]AllProteinsNorm!$A$1:$Q$3226,15,FALSE)</f>
        <v>17660.709151238701</v>
      </c>
      <c r="P3060" s="1">
        <f>VLOOKUP($E3060,[1]AllProteinsNorm!$A$1:$Q$3226,6,FALSE)</f>
        <v>43021.884533728298</v>
      </c>
      <c r="Q3060" s="1">
        <f>VLOOKUP($E3060,[1]AllProteinsNorm!$A$1:$Q$3226,8,FALSE)</f>
        <v>60135.374369785401</v>
      </c>
      <c r="R3060" s="1">
        <f>VLOOKUP($E3060,[1]AllProteinsNorm!$A$1:$Q$3226,13,FALSE)</f>
        <v>46652.3703043879</v>
      </c>
      <c r="S3060" s="1">
        <f>VLOOKUP($E3060,[1]AllProteinsNorm!$A$1:$Q$3226,16,FALSE)</f>
        <v>55393.257713842497</v>
      </c>
      <c r="T3060" s="1">
        <f>VLOOKUP($E3060,[1]AllProteinsNorm!$A$1:$Q$3226,17,FALSE)</f>
        <v>37586.316705028803</v>
      </c>
      <c r="U3060" s="1">
        <f>VLOOKUP($E3060,[1]AllProteinsNorm!$A$1:$Q$3226,3,FALSE)</f>
        <v>5067.2686512938199</v>
      </c>
      <c r="V3060" s="1">
        <f>VLOOKUP($E3060,[1]AllProteinsNorm!$A$1:$Q$3226,7,FALSE)</f>
        <v>41534.830341529203</v>
      </c>
      <c r="W3060" s="1">
        <f>VLOOKUP($E3060,[1]AllProteinsNorm!$A$1:$Q$3226,9,FALSE)</f>
        <v>43705.290091641597</v>
      </c>
      <c r="X3060" s="1">
        <f>VLOOKUP($E3060,[1]AllProteinsNorm!$A$1:$Q$3226,12,FALSE)</f>
        <v>21656.257213386201</v>
      </c>
      <c r="Y3060" s="29">
        <f>VLOOKUP($E3060,[1]AllProteinsNorm!$A$1:$Q$3226,14,FALSE)</f>
        <v>56528.110044360001</v>
      </c>
      <c r="Z3060" s="25">
        <f t="shared" si="353"/>
        <v>1.9913801992779037</v>
      </c>
      <c r="AA3060" s="1">
        <f t="shared" si="353"/>
        <v>0.70706065498224357</v>
      </c>
      <c r="AB3060" s="1">
        <f t="shared" si="353"/>
        <v>0.94678658535018034</v>
      </c>
      <c r="AC3060" s="1">
        <f t="shared" si="353"/>
        <v>0.89350507627086573</v>
      </c>
      <c r="AD3060" s="1">
        <f t="shared" si="353"/>
        <v>0.46126748411880714</v>
      </c>
      <c r="AE3060" s="1">
        <f t="shared" si="353"/>
        <v>1.1236579613526332</v>
      </c>
      <c r="AF3060" s="1">
        <f t="shared" si="353"/>
        <v>1.5706330139154103</v>
      </c>
      <c r="AG3060" s="1">
        <f t="shared" si="353"/>
        <v>1.2184800335140915</v>
      </c>
      <c r="AH3060" s="1">
        <f t="shared" si="353"/>
        <v>1.4467770463801966</v>
      </c>
      <c r="AI3060" s="1">
        <f t="shared" si="353"/>
        <v>0.98169023652174847</v>
      </c>
      <c r="AJ3060" s="1">
        <f t="shared" si="353"/>
        <v>0.13234838092401635</v>
      </c>
      <c r="AK3060" s="1">
        <f t="shared" si="353"/>
        <v>1.0848186520072387</v>
      </c>
      <c r="AL3060" s="1">
        <f t="shared" si="353"/>
        <v>1.1415073443888386</v>
      </c>
      <c r="AM3060" s="1">
        <f t="shared" si="353"/>
        <v>0.56562435826920254</v>
      </c>
      <c r="AN3060" s="29">
        <f t="shared" si="353"/>
        <v>1.4764174461433883</v>
      </c>
      <c r="AO3060" s="1">
        <f t="shared" si="349"/>
        <v>20063.840163871733</v>
      </c>
      <c r="AP3060" s="1">
        <f t="shared" si="350"/>
        <v>8190.4112046197724</v>
      </c>
      <c r="AQ3060" s="29">
        <f t="shared" si="351"/>
        <v>18152.124039360104</v>
      </c>
    </row>
    <row r="3061" spans="1:43" x14ac:dyDescent="0.2">
      <c r="A3061" s="26"/>
      <c r="E3061" s="25" t="s">
        <v>5969</v>
      </c>
      <c r="F3061" s="26" t="s">
        <v>5970</v>
      </c>
      <c r="G3061" s="1">
        <v>0.25071611373189501</v>
      </c>
      <c r="H3061" s="1">
        <v>1.06779735939265</v>
      </c>
      <c r="I3061" s="1">
        <f>VLOOKUP(F3061,'[1]SUSMB vs SHAM all proteins sum'!$B$2:$E$3214,2,FALSE)</f>
        <v>0.68261671305480998</v>
      </c>
      <c r="J3061" s="29">
        <f>VLOOKUP(F3061,'[1]SUSMB vs SHAM all proteins sum'!$B$2:$E$3214,3,FALSE)</f>
        <v>1.0253462677260801</v>
      </c>
      <c r="K3061" s="25">
        <f>VLOOKUP($E3061,[1]AllProteinsNorm!$A$1:$Q$3226,4,FALSE)</f>
        <v>516349.74793985003</v>
      </c>
      <c r="L3061" s="1">
        <f>VLOOKUP($E3061,[1]AllProteinsNorm!$A$1:$Q$3226,5,FALSE)</f>
        <v>483207.90519105399</v>
      </c>
      <c r="M3061" s="1">
        <f>VLOOKUP($E3061,[1]AllProteinsNorm!$A$1:$Q$3226,10,FALSE)</f>
        <v>508224.87491398799</v>
      </c>
      <c r="N3061" s="1">
        <f>VLOOKUP($E3061,[1]AllProteinsNorm!$A$1:$Q$3226,11,FALSE)</f>
        <v>464261.93033246498</v>
      </c>
      <c r="O3061" s="1">
        <f>VLOOKUP($E3061,[1]AllProteinsNorm!$A$1:$Q$3226,15,FALSE)</f>
        <v>556751.093144955</v>
      </c>
      <c r="P3061" s="1">
        <f>VLOOKUP($E3061,[1]AllProteinsNorm!$A$1:$Q$3226,6,FALSE)</f>
        <v>491100.57724751497</v>
      </c>
      <c r="Q3061" s="1">
        <f>VLOOKUP($E3061,[1]AllProteinsNorm!$A$1:$Q$3226,8,FALSE)</f>
        <v>596173.957421712</v>
      </c>
      <c r="R3061" s="1">
        <f>VLOOKUP($E3061,[1]AllProteinsNorm!$A$1:$Q$3226,13,FALSE)</f>
        <v>600145.26572835597</v>
      </c>
      <c r="S3061" s="1">
        <f>VLOOKUP($E3061,[1]AllProteinsNorm!$A$1:$Q$3226,16,FALSE)</f>
        <v>506025.28188504698</v>
      </c>
      <c r="T3061" s="1">
        <f>VLOOKUP($E3061,[1]AllProteinsNorm!$A$1:$Q$3226,17,FALSE)</f>
        <v>511717.460649591</v>
      </c>
      <c r="U3061" s="1">
        <f>VLOOKUP($E3061,[1]AllProteinsNorm!$A$1:$Q$3226,3,FALSE)</f>
        <v>462223.85300957598</v>
      </c>
      <c r="V3061" s="1">
        <f>VLOOKUP($E3061,[1]AllProteinsNorm!$A$1:$Q$3226,7,FALSE)</f>
        <v>478539.77604583697</v>
      </c>
      <c r="W3061" s="1">
        <f>VLOOKUP($E3061,[1]AllProteinsNorm!$A$1:$Q$3226,9,FALSE)</f>
        <v>497477.87965234998</v>
      </c>
      <c r="X3061" s="1">
        <f>VLOOKUP($E3061,[1]AllProteinsNorm!$A$1:$Q$3226,12,FALSE)</f>
        <v>605204.30252098304</v>
      </c>
      <c r="Y3061" s="29">
        <f>VLOOKUP($E3061,[1]AllProteinsNorm!$A$1:$Q$3226,14,FALSE)</f>
        <v>557782.22011025704</v>
      </c>
      <c r="Z3061" s="25">
        <f t="shared" si="353"/>
        <v>1.0209400827777717</v>
      </c>
      <c r="AA3061" s="1">
        <f t="shared" si="353"/>
        <v>0.95541117371107198</v>
      </c>
      <c r="AB3061" s="1">
        <f t="shared" si="353"/>
        <v>1.004875373590485</v>
      </c>
      <c r="AC3061" s="1">
        <f t="shared" si="353"/>
        <v>0.91795070197150475</v>
      </c>
      <c r="AD3061" s="1">
        <f t="shared" si="353"/>
        <v>1.1008226679491662</v>
      </c>
      <c r="AE3061" s="1">
        <f t="shared" si="353"/>
        <v>0.97101676913318846</v>
      </c>
      <c r="AF3061" s="1">
        <f t="shared" si="353"/>
        <v>1.1787705753096975</v>
      </c>
      <c r="AG3061" s="1">
        <f t="shared" si="353"/>
        <v>1.1866227488558216</v>
      </c>
      <c r="AH3061" s="1">
        <f t="shared" si="353"/>
        <v>1.0005262813366314</v>
      </c>
      <c r="AI3061" s="1">
        <f t="shared" si="353"/>
        <v>1.0117810044816429</v>
      </c>
      <c r="AJ3061" s="1">
        <f t="shared" si="353"/>
        <v>0.91392096275106416</v>
      </c>
      <c r="AK3061" s="1">
        <f t="shared" si="353"/>
        <v>0.94618122797187054</v>
      </c>
      <c r="AL3061" s="1">
        <f t="shared" si="353"/>
        <v>0.98362613646815533</v>
      </c>
      <c r="AM3061" s="1">
        <f t="shared" si="353"/>
        <v>1.1966256073106731</v>
      </c>
      <c r="AN3061" s="29">
        <f t="shared" si="353"/>
        <v>1.1028614388665725</v>
      </c>
      <c r="AO3061" s="1">
        <f t="shared" si="349"/>
        <v>31461.076625996546</v>
      </c>
      <c r="AP3061" s="1">
        <f t="shared" si="350"/>
        <v>47144.401917236493</v>
      </c>
      <c r="AQ3061" s="29">
        <f t="shared" si="351"/>
        <v>53387.726957973595</v>
      </c>
    </row>
    <row r="3062" spans="1:43" x14ac:dyDescent="0.2">
      <c r="A3062" s="26"/>
      <c r="E3062" s="25" t="s">
        <v>5971</v>
      </c>
      <c r="F3062" s="26" t="s">
        <v>5972</v>
      </c>
      <c r="G3062" s="1">
        <v>0.102555216771998</v>
      </c>
      <c r="H3062" s="1">
        <v>1.1166365287478499</v>
      </c>
      <c r="I3062" s="1">
        <f>VLOOKUP(F3062,'[1]SUSMB vs SHAM all proteins sum'!$B$2:$E$3214,2,FALSE)</f>
        <v>0.36673871988999401</v>
      </c>
      <c r="J3062" s="29">
        <f>VLOOKUP(F3062,'[1]SUSMB vs SHAM all proteins sum'!$B$2:$E$3214,3,FALSE)</f>
        <v>1.04294882600542</v>
      </c>
      <c r="K3062" s="25">
        <f>VLOOKUP($E3062,[1]AllProteinsNorm!$A$1:$Q$3226,4,FALSE)</f>
        <v>1662545.79025214</v>
      </c>
      <c r="L3062" s="1">
        <f>VLOOKUP($E3062,[1]AllProteinsNorm!$A$1:$Q$3226,5,FALSE)</f>
        <v>1514173.5697371201</v>
      </c>
      <c r="M3062" s="1">
        <f>VLOOKUP($E3062,[1]AllProteinsNorm!$A$1:$Q$3226,10,FALSE)</f>
        <v>1560854.8532861499</v>
      </c>
      <c r="N3062" s="1">
        <f>VLOOKUP($E3062,[1]AllProteinsNorm!$A$1:$Q$3226,11,FALSE)</f>
        <v>1397560.6554870701</v>
      </c>
      <c r="O3062" s="1">
        <f>VLOOKUP($E3062,[1]AllProteinsNorm!$A$1:$Q$3226,15,FALSE)</f>
        <v>1501249.72061125</v>
      </c>
      <c r="P3062" s="1">
        <f>VLOOKUP($E3062,[1]AllProteinsNorm!$A$1:$Q$3226,6,FALSE)</f>
        <v>1520206.63851994</v>
      </c>
      <c r="Q3062" s="1">
        <f>VLOOKUP($E3062,[1]AllProteinsNorm!$A$1:$Q$3226,8,FALSE)</f>
        <v>1851903.5777209499</v>
      </c>
      <c r="R3062" s="1">
        <f>VLOOKUP($E3062,[1]AllProteinsNorm!$A$1:$Q$3226,13,FALSE)</f>
        <v>1474207.5696849499</v>
      </c>
      <c r="S3062" s="1">
        <f>VLOOKUP($E3062,[1]AllProteinsNorm!$A$1:$Q$3226,16,FALSE)</f>
        <v>1863787.98600574</v>
      </c>
      <c r="T3062" s="1">
        <f>VLOOKUP($E3062,[1]AllProteinsNorm!$A$1:$Q$3226,17,FALSE)</f>
        <v>1850198.8878890299</v>
      </c>
      <c r="U3062" s="1">
        <f>VLOOKUP($E3062,[1]AllProteinsNorm!$A$1:$Q$3226,3,FALSE)</f>
        <v>1433580.01661075</v>
      </c>
      <c r="V3062" s="1">
        <f>VLOOKUP($E3062,[1]AllProteinsNorm!$A$1:$Q$3226,7,FALSE)</f>
        <v>1587374.12848977</v>
      </c>
      <c r="W3062" s="1">
        <f>VLOOKUP($E3062,[1]AllProteinsNorm!$A$1:$Q$3226,9,FALSE)</f>
        <v>1653807.5295700801</v>
      </c>
      <c r="X3062" s="1">
        <f>VLOOKUP($E3062,[1]AllProteinsNorm!$A$1:$Q$3226,12,FALSE)</f>
        <v>1752952.1202211101</v>
      </c>
      <c r="Y3062" s="29">
        <f>VLOOKUP($E3062,[1]AllProteinsNorm!$A$1:$Q$3226,14,FALSE)</f>
        <v>1542034.6904964501</v>
      </c>
      <c r="Z3062" s="25">
        <f t="shared" si="353"/>
        <v>1.0885686615140002</v>
      </c>
      <c r="AA3062" s="1">
        <f t="shared" si="353"/>
        <v>0.99142045035561743</v>
      </c>
      <c r="AB3062" s="1">
        <f t="shared" si="353"/>
        <v>1.0219854926231247</v>
      </c>
      <c r="AC3062" s="1">
        <f t="shared" si="353"/>
        <v>0.91506696600366344</v>
      </c>
      <c r="AD3062" s="1">
        <f t="shared" si="353"/>
        <v>0.98295842950359413</v>
      </c>
      <c r="AE3062" s="1">
        <f t="shared" si="353"/>
        <v>0.99537066312463851</v>
      </c>
      <c r="AF3062" s="1">
        <f t="shared" si="353"/>
        <v>1.212552586925711</v>
      </c>
      <c r="AG3062" s="1">
        <f t="shared" si="353"/>
        <v>0.96525230783711202</v>
      </c>
      <c r="AH3062" s="1">
        <f t="shared" si="353"/>
        <v>1.2203340233801607</v>
      </c>
      <c r="AI3062" s="1">
        <f t="shared" si="353"/>
        <v>1.2114364240269144</v>
      </c>
      <c r="AJ3062" s="1">
        <f t="shared" si="353"/>
        <v>0.93865100679032176</v>
      </c>
      <c r="AK3062" s="1">
        <f t="shared" si="353"/>
        <v>1.0393492561248494</v>
      </c>
      <c r="AL3062" s="1">
        <f t="shared" si="353"/>
        <v>1.0828471970043294</v>
      </c>
      <c r="AM3062" s="1">
        <f t="shared" si="353"/>
        <v>1.1477631199065053</v>
      </c>
      <c r="AN3062" s="29">
        <f t="shared" si="353"/>
        <v>1.0096628007985873</v>
      </c>
      <c r="AO3062" s="1">
        <f t="shared" si="349"/>
        <v>86140.08014667884</v>
      </c>
      <c r="AP3062" s="1">
        <f t="shared" si="350"/>
        <v>176091.70975829611</v>
      </c>
      <c r="AQ3062" s="29">
        <f t="shared" si="351"/>
        <v>107071.53786120689</v>
      </c>
    </row>
    <row r="3063" spans="1:43" x14ac:dyDescent="0.2">
      <c r="A3063" s="26"/>
      <c r="E3063" s="25" t="s">
        <v>5973</v>
      </c>
      <c r="F3063" s="26" t="s">
        <v>5974</v>
      </c>
      <c r="G3063" s="1">
        <v>0.66485624925713305</v>
      </c>
      <c r="H3063" s="1">
        <v>0.93980318427797305</v>
      </c>
      <c r="I3063" s="1">
        <f>VLOOKUP(F3063,'[1]SUSMB vs SHAM all proteins sum'!$B$2:$E$3214,2,FALSE)</f>
        <v>0.26559900322997698</v>
      </c>
      <c r="J3063" s="29">
        <f>VLOOKUP(F3063,'[1]SUSMB vs SHAM all proteins sum'!$B$2:$E$3214,3,FALSE)</f>
        <v>0.85669774273886601</v>
      </c>
      <c r="K3063" s="25">
        <f>VLOOKUP($E3063,[1]AllProteinsNorm!$A$1:$Q$3226,4,FALSE)</f>
        <v>49623.988899536103</v>
      </c>
      <c r="L3063" s="1">
        <f>VLOOKUP($E3063,[1]AllProteinsNorm!$A$1:$Q$3226,5,FALSE)</f>
        <v>37830.681777043697</v>
      </c>
      <c r="M3063" s="1">
        <f>VLOOKUP($E3063,[1]AllProteinsNorm!$A$1:$Q$3226,10,FALSE)</f>
        <v>50136.165194932</v>
      </c>
      <c r="N3063" s="1">
        <f>VLOOKUP($E3063,[1]AllProteinsNorm!$A$1:$Q$3226,11,FALSE)</f>
        <v>46149.904545439997</v>
      </c>
      <c r="O3063" s="1">
        <f>VLOOKUP($E3063,[1]AllProteinsNorm!$A$1:$Q$3226,15,FALSE)</f>
        <v>46503.618555847803</v>
      </c>
      <c r="P3063" s="1">
        <f>VLOOKUP($E3063,[1]AllProteinsNorm!$A$1:$Q$3226,6,FALSE)</f>
        <v>44288.335787747099</v>
      </c>
      <c r="Q3063" s="1">
        <f>VLOOKUP($E3063,[1]AllProteinsNorm!$A$1:$Q$3226,8,FALSE)</f>
        <v>57786.123193688101</v>
      </c>
      <c r="R3063" s="1">
        <f>VLOOKUP($E3063,[1]AllProteinsNorm!$A$1:$Q$3226,13,FALSE)</f>
        <v>27249.163627470101</v>
      </c>
      <c r="S3063" s="1">
        <f>VLOOKUP($E3063,[1]AllProteinsNorm!$A$1:$Q$3226,16,FALSE)</f>
        <v>51399.539255727199</v>
      </c>
      <c r="T3063" s="1">
        <f>VLOOKUP($E3063,[1]AllProteinsNorm!$A$1:$Q$3226,17,FALSE)</f>
        <v>41314.618265113502</v>
      </c>
      <c r="U3063" s="1">
        <f>VLOOKUP($E3063,[1]AllProteinsNorm!$A$1:$Q$3226,3,FALSE)</f>
        <v>39868.6120264563</v>
      </c>
      <c r="V3063" s="1">
        <f>VLOOKUP($E3063,[1]AllProteinsNorm!$A$1:$Q$3226,7,FALSE)</f>
        <v>25225.1663937054</v>
      </c>
      <c r="W3063" s="1">
        <f>VLOOKUP($E3063,[1]AllProteinsNorm!$A$1:$Q$3226,9,FALSE)</f>
        <v>47638.784893446798</v>
      </c>
      <c r="X3063" s="1">
        <f>VLOOKUP($E3063,[1]AllProteinsNorm!$A$1:$Q$3226,12,FALSE)</f>
        <v>48993.4218004289</v>
      </c>
      <c r="Y3063" s="29">
        <f>VLOOKUP($E3063,[1]AllProteinsNorm!$A$1:$Q$3226,14,FALSE)</f>
        <v>39711.749043194701</v>
      </c>
      <c r="Z3063" s="25">
        <f t="shared" si="353"/>
        <v>1.0776374526812738</v>
      </c>
      <c r="AA3063" s="1">
        <f t="shared" si="353"/>
        <v>0.82153330370002475</v>
      </c>
      <c r="AB3063" s="1">
        <f t="shared" si="353"/>
        <v>1.0887599031439232</v>
      </c>
      <c r="AC3063" s="1">
        <f t="shared" si="353"/>
        <v>1.0021940331422412</v>
      </c>
      <c r="AD3063" s="1">
        <f t="shared" si="353"/>
        <v>1.0098753073325373</v>
      </c>
      <c r="AE3063" s="1">
        <f t="shared" si="353"/>
        <v>0.96176809684573406</v>
      </c>
      <c r="AF3063" s="1">
        <f t="shared" si="353"/>
        <v>1.2548868396058031</v>
      </c>
      <c r="AG3063" s="1">
        <f t="shared" si="353"/>
        <v>0.59174443510881491</v>
      </c>
      <c r="AH3063" s="1">
        <f t="shared" si="353"/>
        <v>1.1161954083270156</v>
      </c>
      <c r="AI3063" s="1">
        <f t="shared" si="353"/>
        <v>0.89719067275811715</v>
      </c>
      <c r="AJ3063" s="1">
        <f t="shared" si="353"/>
        <v>0.86578911649180212</v>
      </c>
      <c r="AK3063" s="1">
        <f t="shared" si="353"/>
        <v>0.54779119250181996</v>
      </c>
      <c r="AL3063" s="1">
        <f t="shared" si="353"/>
        <v>1.0345266460811469</v>
      </c>
      <c r="AM3063" s="1">
        <f t="shared" si="353"/>
        <v>1.0639440205832977</v>
      </c>
      <c r="AN3063" s="29">
        <f t="shared" si="353"/>
        <v>0.86238267074951724</v>
      </c>
      <c r="AO3063" s="1">
        <f t="shared" si="349"/>
        <v>4410.0584815322782</v>
      </c>
      <c r="AP3063" s="1">
        <f t="shared" si="350"/>
        <v>10313.726737750831</v>
      </c>
      <c r="AQ3063" s="29">
        <f t="shared" si="351"/>
        <v>8452.3998241303052</v>
      </c>
    </row>
    <row r="3064" spans="1:43" x14ac:dyDescent="0.2">
      <c r="A3064" s="26"/>
      <c r="E3064" s="25" t="s">
        <v>5975</v>
      </c>
      <c r="F3064" s="26" t="s">
        <v>5976</v>
      </c>
      <c r="G3064" s="1">
        <v>0.24851911129678</v>
      </c>
      <c r="H3064" s="1">
        <v>0.93913435227898401</v>
      </c>
      <c r="I3064" s="1">
        <f>VLOOKUP(F3064,'[1]SUSMB vs SHAM all proteins sum'!$B$2:$E$3214,2,FALSE)</f>
        <v>4.2808251726309997E-2</v>
      </c>
      <c r="J3064" s="29">
        <f>VLOOKUP(F3064,'[1]SUSMB vs SHAM all proteins sum'!$B$2:$E$3214,3,FALSE)</f>
        <v>0.87536543725787097</v>
      </c>
      <c r="K3064" s="25">
        <f>VLOOKUP($E3064,[1]AllProteinsNorm!$A$1:$Q$3226,4,FALSE)</f>
        <v>4106511.5166759798</v>
      </c>
      <c r="L3064" s="1">
        <f>VLOOKUP($E3064,[1]AllProteinsNorm!$A$1:$Q$3226,5,FALSE)</f>
        <v>3862526.8003885099</v>
      </c>
      <c r="M3064" s="1">
        <f>VLOOKUP($E3064,[1]AllProteinsNorm!$A$1:$Q$3226,10,FALSE)</f>
        <v>3861927.1577305598</v>
      </c>
      <c r="N3064" s="1">
        <f>VLOOKUP($E3064,[1]AllProteinsNorm!$A$1:$Q$3226,11,FALSE)</f>
        <v>3431434.8079792801</v>
      </c>
      <c r="O3064" s="1">
        <f>VLOOKUP($E3064,[1]AllProteinsNorm!$A$1:$Q$3226,15,FALSE)</f>
        <v>3691756.2291772701</v>
      </c>
      <c r="P3064" s="1">
        <f>VLOOKUP($E3064,[1]AllProteinsNorm!$A$1:$Q$3226,6,FALSE)</f>
        <v>3806188.4815001399</v>
      </c>
      <c r="Q3064" s="1">
        <f>VLOOKUP($E3064,[1]AllProteinsNorm!$A$1:$Q$3226,8,FALSE)</f>
        <v>3317005.4180846298</v>
      </c>
      <c r="R3064" s="1">
        <f>VLOOKUP($E3064,[1]AllProteinsNorm!$A$1:$Q$3226,13,FALSE)</f>
        <v>3993866.2575906501</v>
      </c>
      <c r="S3064" s="1">
        <f>VLOOKUP($E3064,[1]AllProteinsNorm!$A$1:$Q$3226,16,FALSE)</f>
        <v>3218346.8587991502</v>
      </c>
      <c r="T3064" s="1">
        <f>VLOOKUP($E3064,[1]AllProteinsNorm!$A$1:$Q$3226,17,FALSE)</f>
        <v>3493278.3616923201</v>
      </c>
      <c r="U3064" s="1">
        <f>VLOOKUP($E3064,[1]AllProteinsNorm!$A$1:$Q$3226,3,FALSE)</f>
        <v>2984361.39762088</v>
      </c>
      <c r="V3064" s="1">
        <f>VLOOKUP($E3064,[1]AllProteinsNorm!$A$1:$Q$3226,7,FALSE)</f>
        <v>3480914.16717475</v>
      </c>
      <c r="W3064" s="1">
        <f>VLOOKUP($E3064,[1]AllProteinsNorm!$A$1:$Q$3226,9,FALSE)</f>
        <v>3374295.2793244398</v>
      </c>
      <c r="X3064" s="1">
        <f>VLOOKUP($E3064,[1]AllProteinsNorm!$A$1:$Q$3226,12,FALSE)</f>
        <v>3806405.4212923101</v>
      </c>
      <c r="Y3064" s="29">
        <f>VLOOKUP($E3064,[1]AllProteinsNorm!$A$1:$Q$3226,14,FALSE)</f>
        <v>2989245.0372664202</v>
      </c>
      <c r="Z3064" s="25">
        <f t="shared" si="353"/>
        <v>1.0832746669804605</v>
      </c>
      <c r="AA3064" s="1">
        <f t="shared" si="353"/>
        <v>1.0189128695737479</v>
      </c>
      <c r="AB3064" s="1">
        <f t="shared" si="353"/>
        <v>1.0187546872094808</v>
      </c>
      <c r="AC3064" s="1">
        <f t="shared" si="353"/>
        <v>0.90519322392837109</v>
      </c>
      <c r="AD3064" s="1">
        <f t="shared" si="353"/>
        <v>0.97386455230793878</v>
      </c>
      <c r="AE3064" s="1">
        <f t="shared" si="353"/>
        <v>1.004051137569782</v>
      </c>
      <c r="AF3064" s="1">
        <f t="shared" si="353"/>
        <v>0.87500739375901049</v>
      </c>
      <c r="AG3064" s="1">
        <f t="shared" si="353"/>
        <v>1.0535594804950315</v>
      </c>
      <c r="AH3064" s="1">
        <f t="shared" si="353"/>
        <v>0.84898182010099243</v>
      </c>
      <c r="AI3064" s="1">
        <f t="shared" si="353"/>
        <v>0.92150720594968771</v>
      </c>
      <c r="AJ3064" s="1">
        <f t="shared" si="353"/>
        <v>0.78725777001447717</v>
      </c>
      <c r="AK3064" s="1">
        <f t="shared" si="353"/>
        <v>0.91824560090021645</v>
      </c>
      <c r="AL3064" s="1">
        <f t="shared" si="353"/>
        <v>0.89012013728935058</v>
      </c>
      <c r="AM3064" s="1">
        <f t="shared" si="353"/>
        <v>1.0041083650681499</v>
      </c>
      <c r="AN3064" s="29">
        <f t="shared" si="353"/>
        <v>0.78854604671580675</v>
      </c>
      <c r="AO3064" s="1">
        <f t="shared" si="349"/>
        <v>223083.20111488659</v>
      </c>
      <c r="AP3064" s="1">
        <f t="shared" si="350"/>
        <v>292885.34974347107</v>
      </c>
      <c r="AQ3064" s="29">
        <f t="shared" si="351"/>
        <v>312165.20919680799</v>
      </c>
    </row>
    <row r="3065" spans="1:43" x14ac:dyDescent="0.2">
      <c r="A3065" s="26"/>
      <c r="E3065" s="25" t="s">
        <v>5977</v>
      </c>
      <c r="F3065" s="26" t="s">
        <v>5978</v>
      </c>
      <c r="G3065" s="1">
        <v>0.58420530844728602</v>
      </c>
      <c r="H3065" s="1">
        <v>1.3845500104533399</v>
      </c>
      <c r="I3065" s="1">
        <f>VLOOKUP(F3065,'[1]SUSMB vs SHAM all proteins sum'!$B$2:$E$3214,2,FALSE)</f>
        <v>0.49035090741892801</v>
      </c>
      <c r="J3065" s="29">
        <f>VLOOKUP(F3065,'[1]SUSMB vs SHAM all proteins sum'!$B$2:$E$3214,3,FALSE)</f>
        <v>0.58788928070461199</v>
      </c>
      <c r="K3065" s="25">
        <f>VLOOKUP($E3065,[1]AllProteinsNorm!$A$1:$Q$3226,4,FALSE)</f>
        <v>223178.95162361499</v>
      </c>
      <c r="L3065" s="1">
        <f>VLOOKUP($E3065,[1]AllProteinsNorm!$A$1:$Q$3226,5,FALSE)</f>
        <v>14764.5364698823</v>
      </c>
      <c r="M3065" s="1">
        <f>VLOOKUP($E3065,[1]AllProteinsNorm!$A$1:$Q$3226,10,FALSE)</f>
        <v>95670.298809397398</v>
      </c>
      <c r="N3065" s="1">
        <f>VLOOKUP($E3065,[1]AllProteinsNorm!$A$1:$Q$3226,11,FALSE)</f>
        <v>58009.733217925903</v>
      </c>
      <c r="O3065" s="1">
        <f>VLOOKUP($E3065,[1]AllProteinsNorm!$A$1:$Q$3226,15,FALSE)</f>
        <v>114667.46679293099</v>
      </c>
      <c r="P3065" s="1">
        <f>VLOOKUP($E3065,[1]AllProteinsNorm!$A$1:$Q$3226,6,FALSE)</f>
        <v>69689.213038535905</v>
      </c>
      <c r="Q3065" s="1">
        <f>VLOOKUP($E3065,[1]AllProteinsNorm!$A$1:$Q$3226,8,FALSE)</f>
        <v>292555.21103538101</v>
      </c>
      <c r="R3065" s="1">
        <f>VLOOKUP($E3065,[1]AllProteinsNorm!$A$1:$Q$3226,13,FALSE)</f>
        <v>43118.133255645</v>
      </c>
      <c r="S3065" s="1">
        <f>VLOOKUP($E3065,[1]AllProteinsNorm!$A$1:$Q$3226,16,FALSE)</f>
        <v>71599.1284768599</v>
      </c>
      <c r="T3065" s="1">
        <f>VLOOKUP($E3065,[1]AllProteinsNorm!$A$1:$Q$3226,17,FALSE)</f>
        <v>169509.256220754</v>
      </c>
      <c r="U3065" s="1">
        <f>VLOOKUP($E3065,[1]AllProteinsNorm!$A$1:$Q$3226,3,FALSE)</f>
        <v>122957.61992763499</v>
      </c>
      <c r="V3065" s="1">
        <f>VLOOKUP($E3065,[1]AllProteinsNorm!$A$1:$Q$3226,7,FALSE)</f>
        <v>4842.2211218904304</v>
      </c>
      <c r="W3065" s="1">
        <f>VLOOKUP($E3065,[1]AllProteinsNorm!$A$1:$Q$3226,9,FALSE)</f>
        <v>60963.465092123697</v>
      </c>
      <c r="X3065" s="1">
        <f>VLOOKUP($E3065,[1]AllProteinsNorm!$A$1:$Q$3226,12,FALSE)</f>
        <v>41569.784583233697</v>
      </c>
      <c r="Y3065" s="29">
        <f>VLOOKUP($E3065,[1]AllProteinsNorm!$A$1:$Q$3226,14,FALSE)</f>
        <v>97593.634307692104</v>
      </c>
      <c r="Z3065" s="25">
        <f t="shared" si="353"/>
        <v>2.2040581147224168</v>
      </c>
      <c r="AA3065" s="1">
        <f t="shared" si="353"/>
        <v>0.14581077731487929</v>
      </c>
      <c r="AB3065" s="1">
        <f t="shared" si="353"/>
        <v>0.94481534613705431</v>
      </c>
      <c r="AC3065" s="1">
        <f t="shared" si="353"/>
        <v>0.57288925457217421</v>
      </c>
      <c r="AD3065" s="1">
        <f t="shared" si="353"/>
        <v>1.132426507253476</v>
      </c>
      <c r="AE3065" s="1">
        <f t="shared" si="353"/>
        <v>0.68823280326741931</v>
      </c>
      <c r="AF3065" s="1">
        <f t="shared" si="353"/>
        <v>2.8892002681969413</v>
      </c>
      <c r="AG3065" s="1">
        <f t="shared" si="353"/>
        <v>0.42582363077885804</v>
      </c>
      <c r="AH3065" s="1">
        <f t="shared" si="353"/>
        <v>0.70709463853300891</v>
      </c>
      <c r="AI3065" s="1">
        <f t="shared" si="353"/>
        <v>1.6740299610511387</v>
      </c>
      <c r="AJ3065" s="1">
        <f t="shared" si="353"/>
        <v>1.2142979344463549</v>
      </c>
      <c r="AK3065" s="1">
        <f t="shared" si="353"/>
        <v>4.7820534505340899E-2</v>
      </c>
      <c r="AL3065" s="1">
        <f t="shared" si="353"/>
        <v>0.60205955337803629</v>
      </c>
      <c r="AM3065" s="1">
        <f t="shared" si="353"/>
        <v>0.41053253620644897</v>
      </c>
      <c r="AN3065" s="29">
        <f t="shared" si="353"/>
        <v>0.96380971447470709</v>
      </c>
      <c r="AO3065" s="1">
        <f t="shared" si="349"/>
        <v>69896.046328771001</v>
      </c>
      <c r="AP3065" s="1">
        <f t="shared" si="350"/>
        <v>92281.307640709769</v>
      </c>
      <c r="AQ3065" s="29">
        <f t="shared" si="351"/>
        <v>41482.392720918615</v>
      </c>
    </row>
    <row r="3066" spans="1:43" x14ac:dyDescent="0.2">
      <c r="A3066" s="26"/>
      <c r="E3066" s="25" t="s">
        <v>5979</v>
      </c>
      <c r="F3066" s="26" t="s">
        <v>5980</v>
      </c>
      <c r="G3066" s="1">
        <v>0.254731012628858</v>
      </c>
      <c r="H3066" s="43">
        <v>0.56040988049474505</v>
      </c>
      <c r="I3066" s="1">
        <f>VLOOKUP(F3066,'[1]SUSMB vs SHAM all proteins sum'!$B$2:$E$3214,2,FALSE)</f>
        <v>0.34485950575907898</v>
      </c>
      <c r="J3066" s="29">
        <f>VLOOKUP(F3066,'[1]SUSMB vs SHAM all proteins sum'!$B$2:$E$3214,3,FALSE)</f>
        <v>1.2764685893371399</v>
      </c>
      <c r="K3066" s="25">
        <f>VLOOKUP($E3066,[1]AllProteinsNorm!$A$1:$Q$3226,4,FALSE)</f>
        <v>66077.352177167704</v>
      </c>
      <c r="L3066" s="1">
        <f>VLOOKUP($E3066,[1]AllProteinsNorm!$A$1:$Q$3226,5,FALSE)</f>
        <v>47857.754480264302</v>
      </c>
      <c r="M3066" s="1">
        <f>VLOOKUP($E3066,[1]AllProteinsNorm!$A$1:$Q$3226,10,FALSE)</f>
        <v>111634.27870034</v>
      </c>
      <c r="N3066" s="1">
        <f>VLOOKUP($E3066,[1]AllProteinsNorm!$A$1:$Q$3226,11,FALSE)</f>
        <v>101079.837959848</v>
      </c>
      <c r="O3066" s="1">
        <f>VLOOKUP($E3066,[1]AllProteinsNorm!$A$1:$Q$3226,15,FALSE)</f>
        <v>58014.103072599901</v>
      </c>
      <c r="P3066" s="1">
        <f>VLOOKUP($E3066,[1]AllProteinsNorm!$A$1:$Q$3226,6,FALSE)</f>
        <v>92991.185708119403</v>
      </c>
      <c r="Q3066" s="1">
        <f>VLOOKUP($E3066,[1]AllProteinsNorm!$A$1:$Q$3226,8,FALSE)</f>
        <v>9431.57967632904</v>
      </c>
      <c r="R3066" s="1">
        <f>VLOOKUP($E3066,[1]AllProteinsNorm!$A$1:$Q$3226,13,FALSE)</f>
        <v>22919.345046415699</v>
      </c>
      <c r="S3066" s="1">
        <f>VLOOKUP($E3066,[1]AllProteinsNorm!$A$1:$Q$3226,16,FALSE)</f>
        <v>82455.725748850993</v>
      </c>
      <c r="T3066" s="1">
        <f>VLOOKUP($E3066,[1]AllProteinsNorm!$A$1:$Q$3226,17,FALSE)</f>
        <v>69036.745935469502</v>
      </c>
      <c r="U3066" s="1">
        <f>VLOOKUP($E3066,[1]AllProteinsNorm!$A$1:$Q$3226,3,FALSE)</f>
        <v>56780.268034476903</v>
      </c>
      <c r="V3066" s="1">
        <f>VLOOKUP($E3066,[1]AllProteinsNorm!$A$1:$Q$3226,7,FALSE)</f>
        <v>65568.156116629296</v>
      </c>
      <c r="W3066" s="1">
        <f>VLOOKUP($E3066,[1]AllProteinsNorm!$A$1:$Q$3226,9,FALSE)</f>
        <v>105070.851417499</v>
      </c>
      <c r="X3066" s="1">
        <f>VLOOKUP($E3066,[1]AllProteinsNorm!$A$1:$Q$3226,12,FALSE)</f>
        <v>125283.664982116</v>
      </c>
      <c r="Y3066" s="29">
        <f>VLOOKUP($E3066,[1]AllProteinsNorm!$A$1:$Q$3226,14,FALSE)</f>
        <v>143147.63948748101</v>
      </c>
      <c r="Z3066" s="25">
        <f t="shared" ref="Z3066:AN3082" si="354">K3066/AVERAGE($K3066:$O3066)</f>
        <v>0.85889851779287962</v>
      </c>
      <c r="AA3066" s="1">
        <f t="shared" si="354"/>
        <v>0.62207326767245852</v>
      </c>
      <c r="AB3066" s="1">
        <f t="shared" si="354"/>
        <v>1.4510647498936919</v>
      </c>
      <c r="AC3066" s="1">
        <f t="shared" si="354"/>
        <v>1.3138741208891336</v>
      </c>
      <c r="AD3066" s="1">
        <f t="shared" si="354"/>
        <v>0.75408934375183678</v>
      </c>
      <c r="AE3066" s="1">
        <f t="shared" si="354"/>
        <v>1.2087347470939422</v>
      </c>
      <c r="AF3066" s="1">
        <f t="shared" si="354"/>
        <v>0.12259525446365556</v>
      </c>
      <c r="AG3066" s="1">
        <f t="shared" si="354"/>
        <v>0.29791435099229185</v>
      </c>
      <c r="AH3066" s="1">
        <f t="shared" si="354"/>
        <v>1.0717908374920588</v>
      </c>
      <c r="AI3066" s="1">
        <f t="shared" si="354"/>
        <v>0.89736584175216516</v>
      </c>
      <c r="AJ3066" s="1">
        <f t="shared" si="354"/>
        <v>0.73805148735281867</v>
      </c>
      <c r="AK3066" s="1">
        <f t="shared" si="354"/>
        <v>0.8522797940206287</v>
      </c>
      <c r="AL3066" s="1">
        <f t="shared" si="354"/>
        <v>1.3657508294787424</v>
      </c>
      <c r="AM3066" s="1">
        <f t="shared" si="354"/>
        <v>1.628484656411235</v>
      </c>
      <c r="AN3066" s="29">
        <f t="shared" si="354"/>
        <v>1.8606873812330313</v>
      </c>
      <c r="AO3066" s="1">
        <f t="shared" si="349"/>
        <v>24933.464175575333</v>
      </c>
      <c r="AP3066" s="1">
        <f t="shared" si="350"/>
        <v>33163.695569402604</v>
      </c>
      <c r="AQ3066" s="29">
        <f t="shared" si="351"/>
        <v>33396.85497032453</v>
      </c>
    </row>
    <row r="3067" spans="1:43" x14ac:dyDescent="0.2">
      <c r="A3067" s="26"/>
      <c r="E3067" s="25" t="s">
        <v>5981</v>
      </c>
      <c r="F3067" s="26" t="s">
        <v>5982</v>
      </c>
      <c r="G3067" s="1">
        <v>0.37356978873505597</v>
      </c>
      <c r="H3067" s="1">
        <v>0.82724069773460196</v>
      </c>
      <c r="I3067" s="1">
        <f>VLOOKUP(F3067,'[1]SUSMB vs SHAM all proteins sum'!$B$2:$E$3214,2,FALSE)</f>
        <v>0.36584208046847899</v>
      </c>
      <c r="J3067" s="29">
        <f>VLOOKUP(F3067,'[1]SUSMB vs SHAM all proteins sum'!$B$2:$E$3214,3,FALSE)</f>
        <v>0.78768023983580804</v>
      </c>
      <c r="K3067" s="25">
        <f>VLOOKUP($E3067,[1]AllProteinsNorm!$A$1:$Q$3226,4,FALSE)</f>
        <v>155091.832356275</v>
      </c>
      <c r="L3067" s="1">
        <f>VLOOKUP($E3067,[1]AllProteinsNorm!$A$1:$Q$3226,5,FALSE)</f>
        <v>142982.68020587199</v>
      </c>
      <c r="M3067" s="1">
        <f>VLOOKUP($E3067,[1]AllProteinsNorm!$A$1:$Q$3226,10,FALSE)</f>
        <v>158759.35887215001</v>
      </c>
      <c r="N3067" s="1">
        <f>VLOOKUP($E3067,[1]AllProteinsNorm!$A$1:$Q$3226,11,FALSE)</f>
        <v>87666.971741171204</v>
      </c>
      <c r="O3067" s="1">
        <f>VLOOKUP($E3067,[1]AllProteinsNorm!$A$1:$Q$3226,15,FALSE)</f>
        <v>143353.43896139201</v>
      </c>
      <c r="P3067" s="1">
        <f>VLOOKUP($E3067,[1]AllProteinsNorm!$A$1:$Q$3226,6,FALSE)</f>
        <v>167850.546876268</v>
      </c>
      <c r="Q3067" s="1">
        <f>VLOOKUP($E3067,[1]AllProteinsNorm!$A$1:$Q$3226,8,FALSE)</f>
        <v>155888.463333653</v>
      </c>
      <c r="R3067" s="1">
        <f>VLOOKUP($E3067,[1]AllProteinsNorm!$A$1:$Q$3226,13,FALSE)</f>
        <v>68442.536759701805</v>
      </c>
      <c r="S3067" s="1">
        <f>VLOOKUP($E3067,[1]AllProteinsNorm!$A$1:$Q$3226,16,FALSE)</f>
        <v>107914.497172342</v>
      </c>
      <c r="T3067" s="1">
        <f>VLOOKUP($E3067,[1]AllProteinsNorm!$A$1:$Q$3226,17,FALSE)</f>
        <v>88689.591245804506</v>
      </c>
      <c r="U3067" s="1">
        <f>VLOOKUP($E3067,[1]AllProteinsNorm!$A$1:$Q$3226,3,FALSE)</f>
        <v>108054.245082364</v>
      </c>
      <c r="V3067" s="1">
        <f>VLOOKUP($E3067,[1]AllProteinsNorm!$A$1:$Q$3226,7,FALSE)</f>
        <v>49441.324672054099</v>
      </c>
      <c r="W3067" s="1">
        <f>VLOOKUP($E3067,[1]AllProteinsNorm!$A$1:$Q$3226,9,FALSE)</f>
        <v>129189.006565825</v>
      </c>
      <c r="X3067" s="1">
        <f>VLOOKUP($E3067,[1]AllProteinsNorm!$A$1:$Q$3226,12,FALSE)</f>
        <v>195653.24996143801</v>
      </c>
      <c r="Y3067" s="29">
        <f>VLOOKUP($E3067,[1]AllProteinsNorm!$A$1:$Q$3226,14,FALSE)</f>
        <v>99348.431461672706</v>
      </c>
      <c r="Z3067" s="25">
        <f t="shared" si="354"/>
        <v>1.1273596485760982</v>
      </c>
      <c r="AA3067" s="1">
        <f t="shared" si="354"/>
        <v>1.0393384465216076</v>
      </c>
      <c r="AB3067" s="1">
        <f t="shared" si="354"/>
        <v>1.1540188306959043</v>
      </c>
      <c r="AC3067" s="1">
        <f t="shared" si="354"/>
        <v>0.63724958917772923</v>
      </c>
      <c r="AD3067" s="1">
        <f t="shared" si="354"/>
        <v>1.0420334850286606</v>
      </c>
      <c r="AE3067" s="1">
        <f t="shared" si="354"/>
        <v>1.2201025074295553</v>
      </c>
      <c r="AF3067" s="1">
        <f t="shared" si="354"/>
        <v>1.1331503443532851</v>
      </c>
      <c r="AG3067" s="1">
        <f t="shared" si="354"/>
        <v>0.49750752839017726</v>
      </c>
      <c r="AH3067" s="1">
        <f t="shared" si="354"/>
        <v>0.78442847544031558</v>
      </c>
      <c r="AI3067" s="1">
        <f t="shared" si="354"/>
        <v>0.64468299136181151</v>
      </c>
      <c r="AJ3067" s="1">
        <f t="shared" si="354"/>
        <v>0.78544430040245627</v>
      </c>
      <c r="AK3067" s="1">
        <f t="shared" si="354"/>
        <v>0.35938807067146317</v>
      </c>
      <c r="AL3067" s="1">
        <f t="shared" si="354"/>
        <v>0.93907248904878271</v>
      </c>
      <c r="AM3067" s="1">
        <f t="shared" si="354"/>
        <v>1.4221998397220814</v>
      </c>
      <c r="AN3067" s="29">
        <f t="shared" si="354"/>
        <v>0.72216190290362725</v>
      </c>
      <c r="AO3067" s="1">
        <f t="shared" si="349"/>
        <v>25725.711020298157</v>
      </c>
      <c r="AP3067" s="1">
        <f t="shared" si="350"/>
        <v>38306.859262551181</v>
      </c>
      <c r="AQ3067" s="29">
        <f t="shared" si="351"/>
        <v>47515.236394205116</v>
      </c>
    </row>
    <row r="3068" spans="1:43" x14ac:dyDescent="0.2">
      <c r="A3068" s="26"/>
      <c r="E3068" s="25" t="s">
        <v>5983</v>
      </c>
      <c r="F3068" s="26" t="s">
        <v>5984</v>
      </c>
      <c r="G3068" s="1">
        <v>0.803382857857735</v>
      </c>
      <c r="H3068" s="1">
        <v>0.87338259669893303</v>
      </c>
      <c r="I3068" s="1">
        <f>VLOOKUP(F3068,'[1]SUSMB vs SHAM all proteins sum'!$B$2:$E$3214,2,FALSE)</f>
        <v>0.340602107712413</v>
      </c>
      <c r="J3068" s="29">
        <f>VLOOKUP(F3068,'[1]SUSMB vs SHAM all proteins sum'!$B$2:$E$3214,3,FALSE)</f>
        <v>1.3774678552630699</v>
      </c>
      <c r="K3068" s="25">
        <f>VLOOKUP($E3068,[1]AllProteinsNorm!$A$1:$Q$3226,4,FALSE)</f>
        <v>19680.210932964899</v>
      </c>
      <c r="L3068" s="1">
        <f>VLOOKUP($E3068,[1]AllProteinsNorm!$A$1:$Q$3226,5,FALSE)</f>
        <v>86254.885195521201</v>
      </c>
      <c r="M3068" s="1">
        <f>VLOOKUP($E3068,[1]AllProteinsNorm!$A$1:$Q$3226,10,FALSE)</f>
        <v>94874.243645345501</v>
      </c>
      <c r="N3068" s="1">
        <f>VLOOKUP($E3068,[1]AllProteinsNorm!$A$1:$Q$3226,11,FALSE)</f>
        <v>69325.743559338094</v>
      </c>
      <c r="O3068" s="1">
        <f>VLOOKUP($E3068,[1]AllProteinsNorm!$A$1:$Q$3226,15,FALSE)</f>
        <v>105294.216321246</v>
      </c>
      <c r="P3068" s="1">
        <f>VLOOKUP($E3068,[1]AllProteinsNorm!$A$1:$Q$3226,6,FALSE)</f>
        <v>94182.353374973696</v>
      </c>
      <c r="Q3068" s="1">
        <f>VLOOKUP($E3068,[1]AllProteinsNorm!$A$1:$Q$3226,8,FALSE)</f>
        <v>110797.79591283201</v>
      </c>
      <c r="R3068" s="1">
        <f>VLOOKUP($E3068,[1]AllProteinsNorm!$A$1:$Q$3226,13,FALSE)</f>
        <v>70642.894814007697</v>
      </c>
      <c r="S3068" s="1">
        <f>VLOOKUP($E3068,[1]AllProteinsNorm!$A$1:$Q$3226,16,FALSE)</f>
        <v>76265.866329162498</v>
      </c>
      <c r="T3068" s="1">
        <f>VLOOKUP($E3068,[1]AllProteinsNorm!$A$1:$Q$3226,17,FALSE)</f>
        <v>10626.350684896201</v>
      </c>
      <c r="U3068" s="1">
        <f>VLOOKUP($E3068,[1]AllProteinsNorm!$A$1:$Q$3226,3,FALSE)</f>
        <v>96246.940633683305</v>
      </c>
      <c r="V3068" s="1">
        <f>VLOOKUP($E3068,[1]AllProteinsNorm!$A$1:$Q$3226,7,FALSE)</f>
        <v>114467.681092731</v>
      </c>
      <c r="W3068" s="1">
        <f>VLOOKUP($E3068,[1]AllProteinsNorm!$A$1:$Q$3226,9,FALSE)</f>
        <v>84780.660441964705</v>
      </c>
      <c r="X3068" s="1">
        <f>VLOOKUP($E3068,[1]AllProteinsNorm!$A$1:$Q$3226,12,FALSE)</f>
        <v>85000.497343508003</v>
      </c>
      <c r="Y3068" s="29">
        <f>VLOOKUP($E3068,[1]AllProteinsNorm!$A$1:$Q$3226,14,FALSE)</f>
        <v>73431.113474808502</v>
      </c>
      <c r="Z3068" s="25">
        <f t="shared" si="354"/>
        <v>0.26210275744435263</v>
      </c>
      <c r="AA3068" s="1">
        <f t="shared" si="354"/>
        <v>1.1487500479440365</v>
      </c>
      <c r="AB3068" s="1">
        <f t="shared" si="354"/>
        <v>1.2635434119377158</v>
      </c>
      <c r="AC3068" s="1">
        <f t="shared" si="354"/>
        <v>0.9232862701865937</v>
      </c>
      <c r="AD3068" s="1">
        <f t="shared" si="354"/>
        <v>1.4023175124873017</v>
      </c>
      <c r="AE3068" s="1">
        <f t="shared" si="354"/>
        <v>1.2543287572609405</v>
      </c>
      <c r="AF3068" s="1">
        <f t="shared" si="354"/>
        <v>1.4756146631978626</v>
      </c>
      <c r="AG3068" s="1">
        <f t="shared" si="354"/>
        <v>0.94082820492479935</v>
      </c>
      <c r="AH3068" s="1">
        <f t="shared" si="354"/>
        <v>1.0157154276366491</v>
      </c>
      <c r="AI3068" s="1">
        <f t="shared" si="354"/>
        <v>0.14152266078696846</v>
      </c>
      <c r="AJ3068" s="1">
        <f t="shared" si="354"/>
        <v>1.2818251095782753</v>
      </c>
      <c r="AK3068" s="1">
        <f t="shared" si="354"/>
        <v>1.5244905125691977</v>
      </c>
      <c r="AL3068" s="1">
        <f t="shared" si="354"/>
        <v>1.1291161947137007</v>
      </c>
      <c r="AM3068" s="1">
        <f t="shared" si="354"/>
        <v>1.132044001650262</v>
      </c>
      <c r="AN3068" s="29">
        <f t="shared" si="354"/>
        <v>0.97796194306627326</v>
      </c>
      <c r="AO3068" s="1">
        <f t="shared" si="349"/>
        <v>30105.936068138988</v>
      </c>
      <c r="AP3068" s="1">
        <f t="shared" si="350"/>
        <v>34008.306754459969</v>
      </c>
      <c r="AQ3068" s="29">
        <f t="shared" si="351"/>
        <v>13866.305351820092</v>
      </c>
    </row>
    <row r="3069" spans="1:43" x14ac:dyDescent="0.2">
      <c r="A3069" s="26"/>
      <c r="E3069" s="25" t="s">
        <v>5985</v>
      </c>
      <c r="F3069" s="26" t="s">
        <v>5986</v>
      </c>
      <c r="G3069" s="1">
        <v>5.6310530069343799E-2</v>
      </c>
      <c r="H3069" s="1">
        <v>1.47725269658514</v>
      </c>
      <c r="I3069" s="1">
        <f>VLOOKUP(F3069,'[1]SUSMB vs SHAM all proteins sum'!$B$2:$E$3214,2,FALSE)</f>
        <v>0.53145556909417802</v>
      </c>
      <c r="J3069" s="29">
        <f>VLOOKUP(F3069,'[1]SUSMB vs SHAM all proteins sum'!$B$2:$E$3214,3,FALSE)</f>
        <v>1.1196661904584699</v>
      </c>
      <c r="K3069" s="25">
        <f>VLOOKUP($E3069,[1]AllProteinsNorm!$A$1:$Q$3226,4,FALSE)</f>
        <v>66747.413155429298</v>
      </c>
      <c r="L3069" s="1">
        <f>VLOOKUP($E3069,[1]AllProteinsNorm!$A$1:$Q$3226,5,FALSE)</f>
        <v>90470.052177169098</v>
      </c>
      <c r="M3069" s="1">
        <f>VLOOKUP($E3069,[1]AllProteinsNorm!$A$1:$Q$3226,10,FALSE)</f>
        <v>90193.962183420095</v>
      </c>
      <c r="N3069" s="1">
        <f>VLOOKUP($E3069,[1]AllProteinsNorm!$A$1:$Q$3226,11,FALSE)</f>
        <v>83378.817855169793</v>
      </c>
      <c r="O3069" s="1">
        <f>VLOOKUP($E3069,[1]AllProteinsNorm!$A$1:$Q$3226,15,FALSE)</f>
        <v>85692.695523351402</v>
      </c>
      <c r="P3069" s="1">
        <f>VLOOKUP($E3069,[1]AllProteinsNorm!$A$1:$Q$3226,6,FALSE)</f>
        <v>99073.328744161205</v>
      </c>
      <c r="Q3069" s="1">
        <f>VLOOKUP($E3069,[1]AllProteinsNorm!$A$1:$Q$3226,8,FALSE)</f>
        <v>174313.802203862</v>
      </c>
      <c r="R3069" s="1">
        <f>VLOOKUP($E3069,[1]AllProteinsNorm!$A$1:$Q$3226,13,FALSE)</f>
        <v>191645.72682647899</v>
      </c>
      <c r="S3069" s="1">
        <f>VLOOKUP($E3069,[1]AllProteinsNorm!$A$1:$Q$3226,16,FALSE)</f>
        <v>94159.925762791303</v>
      </c>
      <c r="T3069" s="1">
        <f>VLOOKUP($E3069,[1]AllProteinsNorm!$A$1:$Q$3226,17,FALSE)</f>
        <v>87848.927031131694</v>
      </c>
      <c r="U3069" s="1">
        <f>VLOOKUP($E3069,[1]AllProteinsNorm!$A$1:$Q$3226,3,FALSE)</f>
        <v>73345.144821400798</v>
      </c>
      <c r="V3069" s="1">
        <f>VLOOKUP($E3069,[1]AllProteinsNorm!$A$1:$Q$3226,7,FALSE)</f>
        <v>77530.7484512472</v>
      </c>
      <c r="W3069" s="1">
        <f>VLOOKUP($E3069,[1]AllProteinsNorm!$A$1:$Q$3226,9,FALSE)</f>
        <v>86934.400174115406</v>
      </c>
      <c r="X3069" s="1">
        <f>VLOOKUP($E3069,[1]AllProteinsNorm!$A$1:$Q$3226,12,FALSE)</f>
        <v>176637.76667778901</v>
      </c>
      <c r="Y3069" s="29">
        <f>VLOOKUP($E3069,[1]AllProteinsNorm!$A$1:$Q$3226,14,FALSE)</f>
        <v>78422.111437075597</v>
      </c>
      <c r="Z3069" s="25">
        <f t="shared" si="354"/>
        <v>0.80132229440257952</v>
      </c>
      <c r="AA3069" s="1">
        <f t="shared" si="354"/>
        <v>1.0861195416894349</v>
      </c>
      <c r="AB3069" s="1">
        <f t="shared" si="354"/>
        <v>1.0828050002443999</v>
      </c>
      <c r="AC3069" s="1">
        <f t="shared" si="354"/>
        <v>1.0009871914091515</v>
      </c>
      <c r="AD3069" s="1">
        <f t="shared" si="354"/>
        <v>1.0287659722544338</v>
      </c>
      <c r="AE3069" s="1">
        <f t="shared" si="354"/>
        <v>1.1894044031115334</v>
      </c>
      <c r="AF3069" s="1">
        <f t="shared" si="354"/>
        <v>2.0926883803387413</v>
      </c>
      <c r="AG3069" s="1">
        <f t="shared" si="354"/>
        <v>2.3007632247176097</v>
      </c>
      <c r="AH3069" s="1">
        <f t="shared" si="354"/>
        <v>1.1304175575661108</v>
      </c>
      <c r="AI3069" s="1">
        <f t="shared" si="354"/>
        <v>1.0546521646534435</v>
      </c>
      <c r="AJ3069" s="1">
        <f t="shared" si="354"/>
        <v>0.88053000038689444</v>
      </c>
      <c r="AK3069" s="1">
        <f t="shared" si="354"/>
        <v>0.9307794010088789</v>
      </c>
      <c r="AL3069" s="1">
        <f t="shared" si="354"/>
        <v>1.0436730011965678</v>
      </c>
      <c r="AM3069" s="1">
        <f t="shared" si="354"/>
        <v>2.1205882562488507</v>
      </c>
      <c r="AN3069" s="29">
        <f t="shared" si="354"/>
        <v>0.94148047539038771</v>
      </c>
      <c r="AO3069" s="1">
        <f t="shared" si="349"/>
        <v>8702.3633568812329</v>
      </c>
      <c r="AP3069" s="1">
        <f t="shared" si="350"/>
        <v>44226.329884307423</v>
      </c>
      <c r="AQ3069" s="29">
        <f t="shared" si="351"/>
        <v>39280.641883870681</v>
      </c>
    </row>
    <row r="3070" spans="1:43" x14ac:dyDescent="0.2">
      <c r="A3070" s="26"/>
      <c r="E3070" s="25" t="s">
        <v>5987</v>
      </c>
      <c r="F3070" s="26" t="s">
        <v>5988</v>
      </c>
      <c r="G3070" s="1">
        <v>0.47191424946164301</v>
      </c>
      <c r="H3070" s="1">
        <v>0.73841490982009295</v>
      </c>
      <c r="I3070" s="1">
        <f>VLOOKUP(F3070,'[1]SUSMB vs SHAM all proteins sum'!$B$2:$E$3214,2,FALSE)</f>
        <v>0.46012868788218098</v>
      </c>
      <c r="J3070" s="29">
        <f>VLOOKUP(F3070,'[1]SUSMB vs SHAM all proteins sum'!$B$2:$E$3214,3,FALSE)</f>
        <v>1.1279301787095499</v>
      </c>
      <c r="K3070" s="25">
        <f>VLOOKUP($E3070,[1]AllProteinsNorm!$A$1:$Q$3226,4,FALSE)</f>
        <v>63516.057392701601</v>
      </c>
      <c r="L3070" s="1">
        <f>VLOOKUP($E3070,[1]AllProteinsNorm!$A$1:$Q$3226,5,FALSE)</f>
        <v>100263.467770533</v>
      </c>
      <c r="M3070" s="1">
        <f>VLOOKUP($E3070,[1]AllProteinsNorm!$A$1:$Q$3226,10,FALSE)</f>
        <v>141025.01052610399</v>
      </c>
      <c r="N3070" s="1">
        <f>VLOOKUP($E3070,[1]AllProteinsNorm!$A$1:$Q$3226,11,FALSE)</f>
        <v>96171.655783222901</v>
      </c>
      <c r="O3070" s="1">
        <f>VLOOKUP($E3070,[1]AllProteinsNorm!$A$1:$Q$3226,15,FALSE)</f>
        <v>93004.592696926004</v>
      </c>
      <c r="P3070" s="1">
        <f>VLOOKUP($E3070,[1]AllProteinsNorm!$A$1:$Q$3226,6,FALSE)</f>
        <v>85785.569897029898</v>
      </c>
      <c r="Q3070" s="1">
        <f>VLOOKUP($E3070,[1]AllProteinsNorm!$A$1:$Q$3226,8,FALSE)</f>
        <v>15594.626704272599</v>
      </c>
      <c r="R3070" s="1">
        <f>VLOOKUP($E3070,[1]AllProteinsNorm!$A$1:$Q$3226,13,FALSE)</f>
        <v>110096.281442615</v>
      </c>
      <c r="S3070" s="1">
        <f>VLOOKUP($E3070,[1]AllProteinsNorm!$A$1:$Q$3226,16,FALSE)</f>
        <v>103714.93365062799</v>
      </c>
      <c r="T3070" s="1">
        <f>VLOOKUP($E3070,[1]AllProteinsNorm!$A$1:$Q$3226,17,FALSE)</f>
        <v>115444.43447296901</v>
      </c>
      <c r="U3070" s="1">
        <f>VLOOKUP($E3070,[1]AllProteinsNorm!$A$1:$Q$3226,3,FALSE)</f>
        <v>148318.465564799</v>
      </c>
      <c r="V3070" s="1">
        <f>VLOOKUP($E3070,[1]AllProteinsNorm!$A$1:$Q$3226,7,FALSE)</f>
        <v>92775.260744853207</v>
      </c>
      <c r="W3070" s="1">
        <f>VLOOKUP($E3070,[1]AllProteinsNorm!$A$1:$Q$3226,9,FALSE)</f>
        <v>90538.057821540497</v>
      </c>
      <c r="X3070" s="1">
        <f>VLOOKUP($E3070,[1]AllProteinsNorm!$A$1:$Q$3226,12,FALSE)</f>
        <v>114179.38912671299</v>
      </c>
      <c r="Y3070" s="29">
        <f>VLOOKUP($E3070,[1]AllProteinsNorm!$A$1:$Q$3226,14,FALSE)</f>
        <v>103095.253328397</v>
      </c>
      <c r="Z3070" s="25">
        <f t="shared" si="354"/>
        <v>0.64290008263670539</v>
      </c>
      <c r="AA3070" s="1">
        <f t="shared" si="354"/>
        <v>1.0148519029854819</v>
      </c>
      <c r="AB3070" s="1">
        <f t="shared" si="354"/>
        <v>1.4274341740155376</v>
      </c>
      <c r="AC3070" s="1">
        <f t="shared" si="354"/>
        <v>0.97343519085375896</v>
      </c>
      <c r="AD3070" s="1">
        <f t="shared" si="354"/>
        <v>0.94137864950851635</v>
      </c>
      <c r="AE3070" s="1">
        <f t="shared" si="354"/>
        <v>0.86830877481659696</v>
      </c>
      <c r="AF3070" s="1">
        <f t="shared" si="354"/>
        <v>0.15784649124045683</v>
      </c>
      <c r="AG3070" s="1">
        <f t="shared" si="354"/>
        <v>1.1143781799905033</v>
      </c>
      <c r="AH3070" s="1">
        <f t="shared" si="354"/>
        <v>1.0497871270944301</v>
      </c>
      <c r="AI3070" s="1">
        <f t="shared" si="354"/>
        <v>1.1685113892341144</v>
      </c>
      <c r="AJ3070" s="1">
        <f t="shared" si="354"/>
        <v>1.5012574407541139</v>
      </c>
      <c r="AK3070" s="1">
        <f t="shared" si="354"/>
        <v>0.93905738561099084</v>
      </c>
      <c r="AL3070" s="1">
        <f t="shared" si="354"/>
        <v>0.91641275048541571</v>
      </c>
      <c r="AM3070" s="1">
        <f t="shared" si="354"/>
        <v>1.1557067884601908</v>
      </c>
      <c r="AN3070" s="29">
        <f t="shared" si="354"/>
        <v>1.0435148150724873</v>
      </c>
      <c r="AO3070" s="1">
        <f t="shared" si="349"/>
        <v>24781.221612506819</v>
      </c>
      <c r="AP3070" s="1">
        <f t="shared" si="350"/>
        <v>36655.984734149104</v>
      </c>
      <c r="AQ3070" s="29">
        <f t="shared" si="351"/>
        <v>21017.455975999826</v>
      </c>
    </row>
    <row r="3071" spans="1:43" x14ac:dyDescent="0.2">
      <c r="A3071" s="26"/>
      <c r="E3071" s="25" t="s">
        <v>5989</v>
      </c>
      <c r="F3071" s="26" t="s">
        <v>5990</v>
      </c>
      <c r="G3071" s="1">
        <v>0.45759666327950199</v>
      </c>
      <c r="H3071" s="1">
        <v>1.3268208311580401</v>
      </c>
      <c r="I3071" s="1">
        <f>VLOOKUP(F3071,'[1]SUSMB vs SHAM all proteins sum'!$B$2:$E$3214,2,FALSE)</f>
        <v>0.19615916669551001</v>
      </c>
      <c r="J3071" s="29">
        <f>VLOOKUP(F3071,'[1]SUSMB vs SHAM all proteins sum'!$B$2:$E$3214,3,FALSE)</f>
        <v>1.67832425145397</v>
      </c>
      <c r="K3071" s="25">
        <f>VLOOKUP($E3071,[1]AllProteinsNorm!$A$1:$Q$3226,4,FALSE)</f>
        <v>83284.271025259106</v>
      </c>
      <c r="L3071" s="1">
        <f>VLOOKUP($E3071,[1]AllProteinsNorm!$A$1:$Q$3226,5,FALSE)</f>
        <v>50704.196577434799</v>
      </c>
      <c r="M3071" s="1">
        <f>VLOOKUP($E3071,[1]AllProteinsNorm!$A$1:$Q$3226,10,FALSE)</f>
        <v>144313.20978252799</v>
      </c>
      <c r="N3071" s="1">
        <f>VLOOKUP($E3071,[1]AllProteinsNorm!$A$1:$Q$3226,11,FALSE)</f>
        <v>195515.808918675</v>
      </c>
      <c r="O3071" s="1">
        <f>VLOOKUP($E3071,[1]AllProteinsNorm!$A$1:$Q$3226,15,FALSE)</f>
        <v>36968.489007786397</v>
      </c>
      <c r="P3071" s="1">
        <f>VLOOKUP($E3071,[1]AllProteinsNorm!$A$1:$Q$3226,6,FALSE)</f>
        <v>73534.075043341407</v>
      </c>
      <c r="Q3071" s="1">
        <f>VLOOKUP($E3071,[1]AllProteinsNorm!$A$1:$Q$3226,8,FALSE)</f>
        <v>83284.597709529</v>
      </c>
      <c r="R3071" s="1">
        <f>VLOOKUP($E3071,[1]AllProteinsNorm!$A$1:$Q$3226,13,FALSE)</f>
        <v>101159.03466735499</v>
      </c>
      <c r="S3071" s="1">
        <f>VLOOKUP($E3071,[1]AllProteinsNorm!$A$1:$Q$3226,16,FALSE)</f>
        <v>144175.83332968</v>
      </c>
      <c r="T3071" s="1">
        <f>VLOOKUP($E3071,[1]AllProteinsNorm!$A$1:$Q$3226,17,FALSE)</f>
        <v>202785.778257748</v>
      </c>
      <c r="U3071" s="1">
        <f>VLOOKUP($E3071,[1]AllProteinsNorm!$A$1:$Q$3226,3,FALSE)</f>
        <v>236612.39225740399</v>
      </c>
      <c r="V3071" s="1">
        <f>VLOOKUP($E3071,[1]AllProteinsNorm!$A$1:$Q$3226,7,FALSE)</f>
        <v>133681.15092633301</v>
      </c>
      <c r="W3071" s="1">
        <f>VLOOKUP($E3071,[1]AllProteinsNorm!$A$1:$Q$3226,9,FALSE)</f>
        <v>125410.25366620799</v>
      </c>
      <c r="X3071" s="1">
        <f>VLOOKUP($E3071,[1]AllProteinsNorm!$A$1:$Q$3226,12,FALSE)</f>
        <v>76316.672383310099</v>
      </c>
      <c r="Y3071" s="29">
        <f>VLOOKUP($E3071,[1]AllProteinsNorm!$A$1:$Q$3226,14,FALSE)</f>
        <v>193751.813456409</v>
      </c>
      <c r="Z3071" s="25">
        <f t="shared" si="354"/>
        <v>0.81525604706001142</v>
      </c>
      <c r="AA3071" s="1">
        <f t="shared" si="354"/>
        <v>0.4963350505707888</v>
      </c>
      <c r="AB3071" s="1">
        <f t="shared" si="354"/>
        <v>1.4126583026723434</v>
      </c>
      <c r="AC3071" s="1">
        <f t="shared" si="354"/>
        <v>1.9138721340123974</v>
      </c>
      <c r="AD3071" s="1">
        <f t="shared" si="354"/>
        <v>0.36187846568445914</v>
      </c>
      <c r="AE3071" s="1">
        <f t="shared" si="354"/>
        <v>0.71981298036296582</v>
      </c>
      <c r="AF3071" s="1">
        <f t="shared" si="354"/>
        <v>0.81525924491866153</v>
      </c>
      <c r="AG3071" s="1">
        <f t="shared" si="354"/>
        <v>0.99022917187210768</v>
      </c>
      <c r="AH3071" s="1">
        <f t="shared" si="354"/>
        <v>1.4113135471437273</v>
      </c>
      <c r="AI3071" s="1">
        <f t="shared" si="354"/>
        <v>1.9850366695562407</v>
      </c>
      <c r="AJ3071" s="1">
        <f t="shared" si="354"/>
        <v>2.3161598369358352</v>
      </c>
      <c r="AK3071" s="1">
        <f t="shared" si="354"/>
        <v>1.3085828251721314</v>
      </c>
      <c r="AL3071" s="1">
        <f t="shared" si="354"/>
        <v>1.2276203706423443</v>
      </c>
      <c r="AM3071" s="1">
        <f t="shared" si="354"/>
        <v>0.74705136859661636</v>
      </c>
      <c r="AN3071" s="29">
        <f t="shared" si="354"/>
        <v>1.8966046722228522</v>
      </c>
      <c r="AO3071" s="1">
        <f t="shared" si="349"/>
        <v>59575.374224807107</v>
      </c>
      <c r="AP3071" s="1">
        <f t="shared" si="350"/>
        <v>47529.278443015508</v>
      </c>
      <c r="AQ3071" s="29">
        <f t="shared" si="351"/>
        <v>55975.651709549733</v>
      </c>
    </row>
    <row r="3072" spans="1:43" x14ac:dyDescent="0.2">
      <c r="A3072" s="26"/>
      <c r="E3072" s="25" t="s">
        <v>5991</v>
      </c>
      <c r="F3072" s="26" t="s">
        <v>5992</v>
      </c>
      <c r="G3072" s="1">
        <v>0.924081999654494</v>
      </c>
      <c r="H3072" s="1">
        <v>1.0089262421349701</v>
      </c>
      <c r="I3072" s="1">
        <f>VLOOKUP(F3072,'[1]SUSMB vs SHAM all proteins sum'!$B$2:$E$3214,2,FALSE)</f>
        <v>0.57432678390446101</v>
      </c>
      <c r="J3072" s="29">
        <f>VLOOKUP(F3072,'[1]SUSMB vs SHAM all proteins sum'!$B$2:$E$3214,3,FALSE)</f>
        <v>0.95280101750001001</v>
      </c>
      <c r="K3072" s="25">
        <f>VLOOKUP($E3072,[1]AllProteinsNorm!$A$1:$Q$3226,4,FALSE)</f>
        <v>829354.21599594504</v>
      </c>
      <c r="L3072" s="1">
        <f>VLOOKUP($E3072,[1]AllProteinsNorm!$A$1:$Q$3226,5,FALSE)</f>
        <v>741031.35283566301</v>
      </c>
      <c r="M3072" s="1">
        <f>VLOOKUP($E3072,[1]AllProteinsNorm!$A$1:$Q$3226,10,FALSE)</f>
        <v>883547.45919810794</v>
      </c>
      <c r="N3072" s="1">
        <f>VLOOKUP($E3072,[1]AllProteinsNorm!$A$1:$Q$3226,11,FALSE)</f>
        <v>764342.30917157803</v>
      </c>
      <c r="O3072" s="1">
        <f>VLOOKUP($E3072,[1]AllProteinsNorm!$A$1:$Q$3226,15,FALSE)</f>
        <v>968152.35960589105</v>
      </c>
      <c r="P3072" s="1">
        <f>VLOOKUP($E3072,[1]AllProteinsNorm!$A$1:$Q$3226,6,FALSE)</f>
        <v>843660.18812015303</v>
      </c>
      <c r="Q3072" s="1">
        <f>VLOOKUP($E3072,[1]AllProteinsNorm!$A$1:$Q$3226,8,FALSE)</f>
        <v>979712.608092846</v>
      </c>
      <c r="R3072" s="1">
        <f>VLOOKUP($E3072,[1]AllProteinsNorm!$A$1:$Q$3226,13,FALSE)</f>
        <v>944334.70336304198</v>
      </c>
      <c r="S3072" s="1">
        <f>VLOOKUP($E3072,[1]AllProteinsNorm!$A$1:$Q$3226,16,FALSE)</f>
        <v>634570.38487737998</v>
      </c>
      <c r="T3072" s="1">
        <f>VLOOKUP($E3072,[1]AllProteinsNorm!$A$1:$Q$3226,17,FALSE)</f>
        <v>848131.55019570899</v>
      </c>
      <c r="U3072" s="1">
        <f>VLOOKUP($E3072,[1]AllProteinsNorm!$A$1:$Q$3226,3,FALSE)</f>
        <v>680402.24835041305</v>
      </c>
      <c r="V3072" s="1">
        <f>VLOOKUP($E3072,[1]AllProteinsNorm!$A$1:$Q$3226,7,FALSE)</f>
        <v>917084.69409823895</v>
      </c>
      <c r="W3072" s="1">
        <f>VLOOKUP($E3072,[1]AllProteinsNorm!$A$1:$Q$3226,9,FALSE)</f>
        <v>761380.11020661902</v>
      </c>
      <c r="X3072" s="1">
        <f>VLOOKUP($E3072,[1]AllProteinsNorm!$A$1:$Q$3226,12,FALSE)</f>
        <v>941155.89287536801</v>
      </c>
      <c r="Y3072" s="29">
        <f>VLOOKUP($E3072,[1]AllProteinsNorm!$A$1:$Q$3226,14,FALSE)</f>
        <v>705685.04418990901</v>
      </c>
      <c r="Z3072" s="25">
        <f t="shared" si="354"/>
        <v>0.99052733745820942</v>
      </c>
      <c r="AA3072" s="1">
        <f t="shared" si="354"/>
        <v>0.88504018999398559</v>
      </c>
      <c r="AB3072" s="1">
        <f t="shared" si="354"/>
        <v>1.0552522618173401</v>
      </c>
      <c r="AC3072" s="1">
        <f t="shared" si="354"/>
        <v>0.91288129704773135</v>
      </c>
      <c r="AD3072" s="1">
        <f t="shared" si="354"/>
        <v>1.1562989136827333</v>
      </c>
      <c r="AE3072" s="1">
        <f t="shared" si="354"/>
        <v>1.0076134705056266</v>
      </c>
      <c r="AF3072" s="1">
        <f t="shared" si="354"/>
        <v>1.1701057310031082</v>
      </c>
      <c r="AG3072" s="1">
        <f t="shared" si="354"/>
        <v>1.1278526368474568</v>
      </c>
      <c r="AH3072" s="1">
        <f t="shared" si="354"/>
        <v>0.75789005667211273</v>
      </c>
      <c r="AI3072" s="1">
        <f t="shared" si="354"/>
        <v>1.0129537778026643</v>
      </c>
      <c r="AJ3072" s="1">
        <f t="shared" si="354"/>
        <v>0.81262868682687106</v>
      </c>
      <c r="AK3072" s="1">
        <f t="shared" si="354"/>
        <v>1.0953069783071392</v>
      </c>
      <c r="AL3072" s="1">
        <f t="shared" si="354"/>
        <v>0.90934343711142085</v>
      </c>
      <c r="AM3072" s="1">
        <f t="shared" si="354"/>
        <v>1.1240560700393185</v>
      </c>
      <c r="AN3072" s="29">
        <f t="shared" si="354"/>
        <v>0.84282483216908977</v>
      </c>
      <c r="AO3072" s="1">
        <f t="shared" si="349"/>
        <v>82358.702044733625</v>
      </c>
      <c r="AP3072" s="1">
        <f t="shared" si="350"/>
        <v>120148.2141529519</v>
      </c>
      <c r="AQ3072" s="29">
        <f t="shared" si="351"/>
        <v>107997.89297290856</v>
      </c>
    </row>
    <row r="3073" spans="1:43" x14ac:dyDescent="0.2">
      <c r="A3073" s="26"/>
      <c r="E3073" s="25" t="s">
        <v>5993</v>
      </c>
      <c r="F3073" s="26" t="s">
        <v>5994</v>
      </c>
      <c r="G3073" s="1">
        <v>0.87193794280727599</v>
      </c>
      <c r="H3073" s="1">
        <v>0.98333293104688502</v>
      </c>
      <c r="I3073" s="1">
        <f>VLOOKUP(F3073,'[1]SUSMB vs SHAM all proteins sum'!$B$2:$E$3214,2,FALSE)</f>
        <v>0.56558213369619204</v>
      </c>
      <c r="J3073" s="29">
        <f>VLOOKUP(F3073,'[1]SUSMB vs SHAM all proteins sum'!$B$2:$E$3214,3,FALSE)</f>
        <v>0.92832390816672095</v>
      </c>
      <c r="K3073" s="25">
        <f>VLOOKUP($E3073,[1]AllProteinsNorm!$A$1:$Q$3226,4,FALSE)</f>
        <v>410049.50299354899</v>
      </c>
      <c r="L3073" s="1">
        <f>VLOOKUP($E3073,[1]AllProteinsNorm!$A$1:$Q$3226,5,FALSE)</f>
        <v>538299.33412204601</v>
      </c>
      <c r="M3073" s="1">
        <f>VLOOKUP($E3073,[1]AllProteinsNorm!$A$1:$Q$3226,10,FALSE)</f>
        <v>521576.07060163998</v>
      </c>
      <c r="N3073" s="1">
        <f>VLOOKUP($E3073,[1]AllProteinsNorm!$A$1:$Q$3226,11,FALSE)</f>
        <v>520426.87999750098</v>
      </c>
      <c r="O3073" s="1">
        <f>VLOOKUP($E3073,[1]AllProteinsNorm!$A$1:$Q$3226,15,FALSE)</f>
        <v>348153.29986962001</v>
      </c>
      <c r="P3073" s="1">
        <f>VLOOKUP($E3073,[1]AllProteinsNorm!$A$1:$Q$3226,6,FALSE)</f>
        <v>485618.58256793697</v>
      </c>
      <c r="Q3073" s="1">
        <f>VLOOKUP($E3073,[1]AllProteinsNorm!$A$1:$Q$3226,8,FALSE)</f>
        <v>431040.891889219</v>
      </c>
      <c r="R3073" s="1">
        <f>VLOOKUP($E3073,[1]AllProteinsNorm!$A$1:$Q$3226,13,FALSE)</f>
        <v>455817.22453417903</v>
      </c>
      <c r="S3073" s="1">
        <f>VLOOKUP($E3073,[1]AllProteinsNorm!$A$1:$Q$3226,16,FALSE)</f>
        <v>525033.12402915105</v>
      </c>
      <c r="T3073" s="1">
        <f>VLOOKUP($E3073,[1]AllProteinsNorm!$A$1:$Q$3226,17,FALSE)</f>
        <v>382842.14288647001</v>
      </c>
      <c r="U3073" s="1">
        <f>VLOOKUP($E3073,[1]AllProteinsNorm!$A$1:$Q$3226,3,FALSE)</f>
        <v>365374.33881888603</v>
      </c>
      <c r="V3073" s="1">
        <f>VLOOKUP($E3073,[1]AllProteinsNorm!$A$1:$Q$3226,7,FALSE)</f>
        <v>360555.414618726</v>
      </c>
      <c r="W3073" s="1">
        <f>VLOOKUP($E3073,[1]AllProteinsNorm!$A$1:$Q$3226,9,FALSE)</f>
        <v>575968.576884137</v>
      </c>
      <c r="X3073" s="1">
        <f>VLOOKUP($E3073,[1]AllProteinsNorm!$A$1:$Q$3226,12,FALSE)</f>
        <v>395563.224918972</v>
      </c>
      <c r="Y3073" s="29">
        <f>VLOOKUP($E3073,[1]AllProteinsNorm!$A$1:$Q$3226,14,FALSE)</f>
        <v>479160.42337173701</v>
      </c>
      <c r="Z3073" s="25">
        <f t="shared" si="354"/>
        <v>0.87673425465395205</v>
      </c>
      <c r="AA3073" s="1">
        <f t="shared" si="354"/>
        <v>1.1509475369115019</v>
      </c>
      <c r="AB3073" s="1">
        <f t="shared" si="354"/>
        <v>1.1151912248786704</v>
      </c>
      <c r="AC3073" s="1">
        <f t="shared" si="354"/>
        <v>1.1127341196744944</v>
      </c>
      <c r="AD3073" s="1">
        <f t="shared" si="354"/>
        <v>0.74439286388138171</v>
      </c>
      <c r="AE3073" s="1">
        <f t="shared" si="354"/>
        <v>1.0383098697244537</v>
      </c>
      <c r="AF3073" s="1">
        <f t="shared" si="354"/>
        <v>0.9216163227048576</v>
      </c>
      <c r="AG3073" s="1">
        <f t="shared" si="354"/>
        <v>0.97459104740505842</v>
      </c>
      <c r="AH3073" s="1">
        <f t="shared" si="354"/>
        <v>1.1225828133038256</v>
      </c>
      <c r="AI3073" s="1">
        <f t="shared" si="354"/>
        <v>0.81856170619226831</v>
      </c>
      <c r="AJ3073" s="1">
        <f t="shared" si="354"/>
        <v>0.78121347855674927</v>
      </c>
      <c r="AK3073" s="1">
        <f t="shared" si="354"/>
        <v>0.77091004961459131</v>
      </c>
      <c r="AL3073" s="1">
        <f t="shared" si="354"/>
        <v>1.2314888257932011</v>
      </c>
      <c r="AM3073" s="1">
        <f t="shared" si="354"/>
        <v>0.84576088163995289</v>
      </c>
      <c r="AN3073" s="29">
        <f t="shared" si="354"/>
        <v>1.0245015628054572</v>
      </c>
      <c r="AO3073" s="1">
        <f t="shared" si="349"/>
        <v>75209.060821415755</v>
      </c>
      <c r="AP3073" s="1">
        <f t="shared" si="350"/>
        <v>48203.465461640844</v>
      </c>
      <c r="AQ3073" s="29">
        <f t="shared" si="351"/>
        <v>82178.762115859354</v>
      </c>
    </row>
    <row r="3074" spans="1:43" x14ac:dyDescent="0.2">
      <c r="A3074" s="26"/>
      <c r="E3074" s="25" t="s">
        <v>5995</v>
      </c>
      <c r="F3074" s="26" t="s">
        <v>5996</v>
      </c>
      <c r="G3074" s="1">
        <v>0.12850054071848899</v>
      </c>
      <c r="H3074" s="1">
        <v>0.86252530239156</v>
      </c>
      <c r="I3074" s="1">
        <f>VLOOKUP(F3074,'[1]SUSMB vs SHAM all proteins sum'!$B$2:$E$3214,2,FALSE)</f>
        <v>0.65230115070017403</v>
      </c>
      <c r="J3074" s="29">
        <f>VLOOKUP(F3074,'[1]SUSMB vs SHAM all proteins sum'!$B$2:$E$3214,3,FALSE)</f>
        <v>0.96328272051514496</v>
      </c>
      <c r="K3074" s="25">
        <f>VLOOKUP($E3074,[1]AllProteinsNorm!$A$1:$Q$3226,4,FALSE)</f>
        <v>2313201.0397359999</v>
      </c>
      <c r="L3074" s="1">
        <f>VLOOKUP($E3074,[1]AllProteinsNorm!$A$1:$Q$3226,5,FALSE)</f>
        <v>2313970.1546587199</v>
      </c>
      <c r="M3074" s="1">
        <f>VLOOKUP($E3074,[1]AllProteinsNorm!$A$1:$Q$3226,10,FALSE)</f>
        <v>2856761.4539713198</v>
      </c>
      <c r="N3074" s="1">
        <f>VLOOKUP($E3074,[1]AllProteinsNorm!$A$1:$Q$3226,11,FALSE)</f>
        <v>3094912.0724870502</v>
      </c>
      <c r="O3074" s="1">
        <f>VLOOKUP($E3074,[1]AllProteinsNorm!$A$1:$Q$3226,15,FALSE)</f>
        <v>3450378.7821420198</v>
      </c>
      <c r="P3074" s="1">
        <f>VLOOKUP($E3074,[1]AllProteinsNorm!$A$1:$Q$3226,6,FALSE)</f>
        <v>2522202.2062104498</v>
      </c>
      <c r="Q3074" s="1">
        <f>VLOOKUP($E3074,[1]AllProteinsNorm!$A$1:$Q$3226,8,FALSE)</f>
        <v>2104192.1345494101</v>
      </c>
      <c r="R3074" s="1">
        <f>VLOOKUP($E3074,[1]AllProteinsNorm!$A$1:$Q$3226,13,FALSE)</f>
        <v>2540721.93529899</v>
      </c>
      <c r="S3074" s="1">
        <f>VLOOKUP($E3074,[1]AllProteinsNorm!$A$1:$Q$3226,16,FALSE)</f>
        <v>2313359.3592005102</v>
      </c>
      <c r="T3074" s="1">
        <f>VLOOKUP($E3074,[1]AllProteinsNorm!$A$1:$Q$3226,17,FALSE)</f>
        <v>2498928.8233328899</v>
      </c>
      <c r="U3074" s="1">
        <f>VLOOKUP($E3074,[1]AllProteinsNorm!$A$1:$Q$3226,3,FALSE)</f>
        <v>2710640.04617137</v>
      </c>
      <c r="V3074" s="1">
        <f>VLOOKUP($E3074,[1]AllProteinsNorm!$A$1:$Q$3226,7,FALSE)</f>
        <v>2601219.9428935102</v>
      </c>
      <c r="W3074" s="1">
        <f>VLOOKUP($E3074,[1]AllProteinsNorm!$A$1:$Q$3226,9,FALSE)</f>
        <v>2724104.7918910501</v>
      </c>
      <c r="X3074" s="1">
        <f>VLOOKUP($E3074,[1]AllProteinsNorm!$A$1:$Q$3226,12,FALSE)</f>
        <v>2635820.9421805101</v>
      </c>
      <c r="Y3074" s="29">
        <f>VLOOKUP($E3074,[1]AllProteinsNorm!$A$1:$Q$3226,14,FALSE)</f>
        <v>2675102.3876507799</v>
      </c>
      <c r="Z3074" s="25">
        <f t="shared" si="354"/>
        <v>0.82442233500740525</v>
      </c>
      <c r="AA3074" s="1">
        <f t="shared" si="354"/>
        <v>0.8246964467294674</v>
      </c>
      <c r="AB3074" s="1">
        <f t="shared" si="354"/>
        <v>1.018146675531054</v>
      </c>
      <c r="AC3074" s="1">
        <f t="shared" si="354"/>
        <v>1.1030232969865776</v>
      </c>
      <c r="AD3074" s="1">
        <f t="shared" si="354"/>
        <v>1.2297112457454953</v>
      </c>
      <c r="AE3074" s="1">
        <f t="shared" si="354"/>
        <v>0.89891012345479515</v>
      </c>
      <c r="AF3074" s="1">
        <f t="shared" si="354"/>
        <v>0.7499317884914245</v>
      </c>
      <c r="AG3074" s="1">
        <f t="shared" si="354"/>
        <v>0.90551053476215881</v>
      </c>
      <c r="AH3074" s="1">
        <f t="shared" si="354"/>
        <v>0.82447875989238784</v>
      </c>
      <c r="AI3074" s="1">
        <f t="shared" si="354"/>
        <v>0.89061551510651726</v>
      </c>
      <c r="AJ3074" s="1">
        <f t="shared" si="354"/>
        <v>0.96606916469492166</v>
      </c>
      <c r="AK3074" s="1">
        <f t="shared" si="354"/>
        <v>0.92707195887861271</v>
      </c>
      <c r="AL3074" s="1">
        <f t="shared" si="354"/>
        <v>0.97086798542680519</v>
      </c>
      <c r="AM3074" s="1">
        <f t="shared" si="354"/>
        <v>0.93940371739668505</v>
      </c>
      <c r="AN3074" s="29">
        <f t="shared" si="354"/>
        <v>0.95340358184459384</v>
      </c>
      <c r="AO3074" s="1">
        <f t="shared" si="349"/>
        <v>444120.47668784647</v>
      </c>
      <c r="AP3074" s="1">
        <f t="shared" si="350"/>
        <v>167001.20538393097</v>
      </c>
      <c r="AQ3074" s="29">
        <f t="shared" si="351"/>
        <v>45829.998246190786</v>
      </c>
    </row>
    <row r="3075" spans="1:43" x14ac:dyDescent="0.2">
      <c r="A3075" s="26"/>
      <c r="E3075" s="25" t="s">
        <v>5997</v>
      </c>
      <c r="F3075" s="26" t="s">
        <v>5998</v>
      </c>
      <c r="G3075" s="1">
        <v>0.61797217041870101</v>
      </c>
      <c r="H3075" s="1">
        <v>0.95862879528058198</v>
      </c>
      <c r="I3075" s="1">
        <f>VLOOKUP(F3075,'[1]SUSMB vs SHAM all proteins sum'!$B$2:$E$3214,2,FALSE)</f>
        <v>0.36422136477392503</v>
      </c>
      <c r="J3075" s="29">
        <f>VLOOKUP(F3075,'[1]SUSMB vs SHAM all proteins sum'!$B$2:$E$3214,3,FALSE)</f>
        <v>0.87905554367500205</v>
      </c>
      <c r="K3075" s="25">
        <f>VLOOKUP($E3075,[1]AllProteinsNorm!$A$1:$Q$3226,4,FALSE)</f>
        <v>168167.70668480999</v>
      </c>
      <c r="L3075" s="1">
        <f>VLOOKUP($E3075,[1]AllProteinsNorm!$A$1:$Q$3226,5,FALSE)</f>
        <v>150944.115408882</v>
      </c>
      <c r="M3075" s="1">
        <f>VLOOKUP($E3075,[1]AllProteinsNorm!$A$1:$Q$3226,10,FALSE)</f>
        <v>160974.037829999</v>
      </c>
      <c r="N3075" s="1">
        <f>VLOOKUP($E3075,[1]AllProteinsNorm!$A$1:$Q$3226,11,FALSE)</f>
        <v>211121.80416799401</v>
      </c>
      <c r="O3075" s="1">
        <f>VLOOKUP($E3075,[1]AllProteinsNorm!$A$1:$Q$3226,15,FALSE)</f>
        <v>217891.307732669</v>
      </c>
      <c r="P3075" s="1">
        <f>VLOOKUP($E3075,[1]AllProteinsNorm!$A$1:$Q$3226,6,FALSE)</f>
        <v>178376.67133698799</v>
      </c>
      <c r="Q3075" s="1">
        <f>VLOOKUP($E3075,[1]AllProteinsNorm!$A$1:$Q$3226,8,FALSE)</f>
        <v>180440.659660948</v>
      </c>
      <c r="R3075" s="1">
        <f>VLOOKUP($E3075,[1]AllProteinsNorm!$A$1:$Q$3226,13,FALSE)</f>
        <v>185482.51930320699</v>
      </c>
      <c r="S3075" s="1">
        <f>VLOOKUP($E3075,[1]AllProteinsNorm!$A$1:$Q$3226,16,FALSE)</f>
        <v>154367.91593014801</v>
      </c>
      <c r="T3075" s="1">
        <f>VLOOKUP($E3075,[1]AllProteinsNorm!$A$1:$Q$3226,17,FALSE)</f>
        <v>165122.96664923601</v>
      </c>
      <c r="U3075" s="1">
        <f>VLOOKUP($E3075,[1]AllProteinsNorm!$A$1:$Q$3226,3,FALSE)</f>
        <v>125389.10807477</v>
      </c>
      <c r="V3075" s="1">
        <f>VLOOKUP($E3075,[1]AllProteinsNorm!$A$1:$Q$3226,7,FALSE)</f>
        <v>126178.996881467</v>
      </c>
      <c r="W3075" s="1">
        <f>VLOOKUP($E3075,[1]AllProteinsNorm!$A$1:$Q$3226,9,FALSE)</f>
        <v>228908.67363252299</v>
      </c>
      <c r="X3075" s="1">
        <f>VLOOKUP($E3075,[1]AllProteinsNorm!$A$1:$Q$3226,12,FALSE)</f>
        <v>172431.11045825799</v>
      </c>
      <c r="Y3075" s="29">
        <f>VLOOKUP($E3075,[1]AllProteinsNorm!$A$1:$Q$3226,14,FALSE)</f>
        <v>157995.401966551</v>
      </c>
      <c r="Z3075" s="25">
        <f t="shared" si="354"/>
        <v>0.92491418369628009</v>
      </c>
      <c r="AA3075" s="1">
        <f t="shared" si="354"/>
        <v>0.83018527183003865</v>
      </c>
      <c r="AB3075" s="1">
        <f t="shared" si="354"/>
        <v>0.88534935589554598</v>
      </c>
      <c r="AC3075" s="1">
        <f t="shared" si="354"/>
        <v>1.1611596245913729</v>
      </c>
      <c r="AD3075" s="1">
        <f t="shared" si="354"/>
        <v>1.1983915639867619</v>
      </c>
      <c r="AE3075" s="1">
        <f t="shared" si="354"/>
        <v>0.98106299129910313</v>
      </c>
      <c r="AF3075" s="1">
        <f t="shared" si="354"/>
        <v>0.99241482640138068</v>
      </c>
      <c r="AG3075" s="1">
        <f t="shared" si="354"/>
        <v>1.0201448084964055</v>
      </c>
      <c r="AH3075" s="1">
        <f t="shared" si="354"/>
        <v>0.84901600768707752</v>
      </c>
      <c r="AI3075" s="1">
        <f t="shared" si="354"/>
        <v>0.9081682620203162</v>
      </c>
      <c r="AJ3075" s="1">
        <f t="shared" si="354"/>
        <v>0.68963397804280147</v>
      </c>
      <c r="AK3075" s="1">
        <f t="shared" si="354"/>
        <v>0.69397832794956615</v>
      </c>
      <c r="AL3075" s="1">
        <f t="shared" si="354"/>
        <v>1.258986539018714</v>
      </c>
      <c r="AM3075" s="1">
        <f t="shared" si="354"/>
        <v>0.94836269648522487</v>
      </c>
      <c r="AN3075" s="29">
        <f t="shared" si="354"/>
        <v>0.86896700394177273</v>
      </c>
      <c r="AO3075" s="1">
        <f t="shared" si="349"/>
        <v>27327.621446712379</v>
      </c>
      <c r="AP3075" s="1">
        <f t="shared" si="350"/>
        <v>11392.936801482005</v>
      </c>
      <c r="AQ3075" s="29">
        <f t="shared" si="351"/>
        <v>38013.034509528792</v>
      </c>
    </row>
    <row r="3076" spans="1:43" x14ac:dyDescent="0.2">
      <c r="A3076" s="26"/>
      <c r="E3076" s="25" t="s">
        <v>5999</v>
      </c>
      <c r="F3076" s="26" t="s">
        <v>6000</v>
      </c>
      <c r="G3076" s="1">
        <v>5.54041652924002E-2</v>
      </c>
      <c r="H3076" s="1">
        <v>1.4176589605857</v>
      </c>
      <c r="I3076" s="1">
        <f>VLOOKUP(F3076,'[1]SUSMB vs SHAM all proteins sum'!$B$2:$E$3214,2,FALSE)</f>
        <v>0.52424402719941898</v>
      </c>
      <c r="J3076" s="29">
        <f>VLOOKUP(F3076,'[1]SUSMB vs SHAM all proteins sum'!$B$2:$E$3214,3,FALSE)</f>
        <v>1.1113201180875301</v>
      </c>
      <c r="K3076" s="25">
        <f>VLOOKUP($E3076,[1]AllProteinsNorm!$A$1:$Q$3226,4,FALSE)</f>
        <v>75816.134334697606</v>
      </c>
      <c r="L3076" s="1">
        <f>VLOOKUP($E3076,[1]AllProteinsNorm!$A$1:$Q$3226,5,FALSE)</f>
        <v>159334.68938849799</v>
      </c>
      <c r="M3076" s="1">
        <f>VLOOKUP($E3076,[1]AllProteinsNorm!$A$1:$Q$3226,10,FALSE)</f>
        <v>97704.460774559499</v>
      </c>
      <c r="N3076" s="1">
        <f>VLOOKUP($E3076,[1]AllProteinsNorm!$A$1:$Q$3226,11,FALSE)</f>
        <v>137737.33475536801</v>
      </c>
      <c r="O3076" s="1">
        <f>VLOOKUP($E3076,[1]AllProteinsNorm!$A$1:$Q$3226,15,FALSE)</f>
        <v>149983.404291457</v>
      </c>
      <c r="P3076" s="1">
        <f>VLOOKUP($E3076,[1]AllProteinsNorm!$A$1:$Q$3226,6,FALSE)</f>
        <v>146357.15907164401</v>
      </c>
      <c r="Q3076" s="1">
        <f>VLOOKUP($E3076,[1]AllProteinsNorm!$A$1:$Q$3226,8,FALSE)</f>
        <v>190815.035265888</v>
      </c>
      <c r="R3076" s="1">
        <f>VLOOKUP($E3076,[1]AllProteinsNorm!$A$1:$Q$3226,13,FALSE)</f>
        <v>202720.33923118201</v>
      </c>
      <c r="S3076" s="1">
        <f>VLOOKUP($E3076,[1]AllProteinsNorm!$A$1:$Q$3226,16,FALSE)</f>
        <v>150177.731544757</v>
      </c>
      <c r="T3076" s="1">
        <f>VLOOKUP($E3076,[1]AllProteinsNorm!$A$1:$Q$3226,17,FALSE)</f>
        <v>164214.18101863199</v>
      </c>
      <c r="U3076" s="1">
        <f>VLOOKUP($E3076,[1]AllProteinsNorm!$A$1:$Q$3226,3,FALSE)</f>
        <v>140804.351596514</v>
      </c>
      <c r="V3076" s="1">
        <f>VLOOKUP($E3076,[1]AllProteinsNorm!$A$1:$Q$3226,7,FALSE)</f>
        <v>101183.75018206101</v>
      </c>
      <c r="W3076" s="1">
        <f>VLOOKUP($E3076,[1]AllProteinsNorm!$A$1:$Q$3226,9,FALSE)</f>
        <v>144050.780777017</v>
      </c>
      <c r="X3076" s="1">
        <f>VLOOKUP($E3076,[1]AllProteinsNorm!$A$1:$Q$3226,12,FALSE)</f>
        <v>150964.39363637401</v>
      </c>
      <c r="Y3076" s="29">
        <f>VLOOKUP($E3076,[1]AllProteinsNorm!$A$1:$Q$3226,14,FALSE)</f>
        <v>133401.32376023501</v>
      </c>
      <c r="Z3076" s="25">
        <f t="shared" si="354"/>
        <v>0.61085291292478716</v>
      </c>
      <c r="AA3076" s="1">
        <f t="shared" si="354"/>
        <v>1.2837644651368965</v>
      </c>
      <c r="AB3076" s="1">
        <f t="shared" si="354"/>
        <v>0.78720782843409953</v>
      </c>
      <c r="AC3076" s="1">
        <f t="shared" si="354"/>
        <v>1.1097539183728504</v>
      </c>
      <c r="AD3076" s="1">
        <f t="shared" si="354"/>
        <v>1.2084208751313665</v>
      </c>
      <c r="AE3076" s="1">
        <f t="shared" si="354"/>
        <v>1.1792041064984056</v>
      </c>
      <c r="AF3076" s="1">
        <f t="shared" si="354"/>
        <v>1.5374025745951212</v>
      </c>
      <c r="AG3076" s="1">
        <f t="shared" si="354"/>
        <v>1.6333239727285342</v>
      </c>
      <c r="AH3076" s="1">
        <f t="shared" si="354"/>
        <v>1.2099865757540722</v>
      </c>
      <c r="AI3076" s="1">
        <f t="shared" si="354"/>
        <v>1.3230786784242834</v>
      </c>
      <c r="AJ3076" s="1">
        <f t="shared" si="354"/>
        <v>1.1344649668567084</v>
      </c>
      <c r="AK3076" s="1">
        <f t="shared" si="354"/>
        <v>0.81524056959310087</v>
      </c>
      <c r="AL3076" s="1">
        <f t="shared" si="354"/>
        <v>1.1606215460455094</v>
      </c>
      <c r="AM3076" s="1">
        <f t="shared" si="354"/>
        <v>1.2163247362837346</v>
      </c>
      <c r="AN3076" s="29">
        <f t="shared" si="354"/>
        <v>1.0748185451822561</v>
      </c>
      <c r="AO3076" s="1">
        <f t="shared" si="349"/>
        <v>32017.076293502505</v>
      </c>
      <c r="AP3076" s="1">
        <f t="shared" si="350"/>
        <v>22296.17434427885</v>
      </c>
      <c r="AQ3076" s="29">
        <f t="shared" si="351"/>
        <v>17391.607007149534</v>
      </c>
    </row>
    <row r="3077" spans="1:43" x14ac:dyDescent="0.2">
      <c r="A3077" s="26"/>
      <c r="E3077" s="25" t="s">
        <v>6001</v>
      </c>
      <c r="F3077" s="26" t="s">
        <v>6002</v>
      </c>
      <c r="G3077" s="1">
        <v>0.162294923621323</v>
      </c>
      <c r="H3077" s="1">
        <v>1.0918401506623401</v>
      </c>
      <c r="I3077" s="1">
        <f>VLOOKUP(F3077,'[1]SUSMB vs SHAM all proteins sum'!$B$2:$E$3214,2,FALSE)</f>
        <v>0.36759483913482399</v>
      </c>
      <c r="J3077" s="29">
        <f>VLOOKUP(F3077,'[1]SUSMB vs SHAM all proteins sum'!$B$2:$E$3214,3,FALSE)</f>
        <v>0.93972348397391703</v>
      </c>
      <c r="K3077" s="25">
        <f>VLOOKUP($E3077,[1]AllProteinsNorm!$A$1:$Q$3226,4,FALSE)</f>
        <v>676834.40507359197</v>
      </c>
      <c r="L3077" s="1">
        <f>VLOOKUP($E3077,[1]AllProteinsNorm!$A$1:$Q$3226,5,FALSE)</f>
        <v>587168.60561716603</v>
      </c>
      <c r="M3077" s="1">
        <f>VLOOKUP($E3077,[1]AllProteinsNorm!$A$1:$Q$3226,10,FALSE)</f>
        <v>740513.85940212698</v>
      </c>
      <c r="N3077" s="1">
        <f>VLOOKUP($E3077,[1]AllProteinsNorm!$A$1:$Q$3226,11,FALSE)</f>
        <v>623430.50300235499</v>
      </c>
      <c r="O3077" s="1">
        <f>VLOOKUP($E3077,[1]AllProteinsNorm!$A$1:$Q$3226,15,FALSE)</f>
        <v>649681.37715045002</v>
      </c>
      <c r="P3077" s="1">
        <f>VLOOKUP($E3077,[1]AllProteinsNorm!$A$1:$Q$3226,6,FALSE)</f>
        <v>662248.94074696803</v>
      </c>
      <c r="Q3077" s="1">
        <f>VLOOKUP($E3077,[1]AllProteinsNorm!$A$1:$Q$3226,8,FALSE)</f>
        <v>734919.99655580195</v>
      </c>
      <c r="R3077" s="1">
        <f>VLOOKUP($E3077,[1]AllProteinsNorm!$A$1:$Q$3226,13,FALSE)</f>
        <v>640090.38893273403</v>
      </c>
      <c r="S3077" s="1">
        <f>VLOOKUP($E3077,[1]AllProteinsNorm!$A$1:$Q$3226,16,FALSE)</f>
        <v>734581.32331597805</v>
      </c>
      <c r="T3077" s="1">
        <f>VLOOKUP($E3077,[1]AllProteinsNorm!$A$1:$Q$3226,17,FALSE)</f>
        <v>808201.56861078797</v>
      </c>
      <c r="U3077" s="1">
        <f>VLOOKUP($E3077,[1]AllProteinsNorm!$A$1:$Q$3226,3,FALSE)</f>
        <v>512118.01781087898</v>
      </c>
      <c r="V3077" s="1">
        <f>VLOOKUP($E3077,[1]AllProteinsNorm!$A$1:$Q$3226,7,FALSE)</f>
        <v>661501.83947903395</v>
      </c>
      <c r="W3077" s="1">
        <f>VLOOKUP($E3077,[1]AllProteinsNorm!$A$1:$Q$3226,9,FALSE)</f>
        <v>600143.42661219998</v>
      </c>
      <c r="X3077" s="1">
        <f>VLOOKUP($E3077,[1]AllProteinsNorm!$A$1:$Q$3226,12,FALSE)</f>
        <v>694453.44516952895</v>
      </c>
      <c r="Y3077" s="29">
        <f>VLOOKUP($E3077,[1]AllProteinsNorm!$A$1:$Q$3226,14,FALSE)</f>
        <v>618682.75202115497</v>
      </c>
      <c r="Z3077" s="25">
        <f t="shared" si="354"/>
        <v>1.0325062059314325</v>
      </c>
      <c r="AA3077" s="1">
        <f t="shared" si="354"/>
        <v>0.89572164872722704</v>
      </c>
      <c r="AB3077" s="1">
        <f t="shared" si="354"/>
        <v>1.129648773288644</v>
      </c>
      <c r="AC3077" s="1">
        <f t="shared" si="354"/>
        <v>0.95103892250704547</v>
      </c>
      <c r="AD3077" s="1">
        <f t="shared" si="354"/>
        <v>0.99108444954565111</v>
      </c>
      <c r="AE3077" s="1">
        <f t="shared" si="354"/>
        <v>1.0102561809316051</v>
      </c>
      <c r="AF3077" s="1">
        <f t="shared" si="354"/>
        <v>1.1211153741873796</v>
      </c>
      <c r="AG3077" s="1">
        <f t="shared" si="354"/>
        <v>0.97645346332276506</v>
      </c>
      <c r="AH3077" s="1">
        <f t="shared" si="354"/>
        <v>1.1205987305013023</v>
      </c>
      <c r="AI3077" s="1">
        <f t="shared" si="354"/>
        <v>1.2329059057561134</v>
      </c>
      <c r="AJ3077" s="1">
        <f t="shared" si="354"/>
        <v>0.78123249585922572</v>
      </c>
      <c r="AK3077" s="1">
        <f t="shared" si="354"/>
        <v>1.0091164831121402</v>
      </c>
      <c r="AL3077" s="1">
        <f t="shared" si="354"/>
        <v>0.91551464845921526</v>
      </c>
      <c r="AM3077" s="1">
        <f t="shared" si="354"/>
        <v>1.0593839297960042</v>
      </c>
      <c r="AN3077" s="29">
        <f t="shared" si="354"/>
        <v>0.94379626120679272</v>
      </c>
      <c r="AO3077" s="1">
        <f t="shared" si="349"/>
        <v>51795.749406323353</v>
      </c>
      <c r="AP3077" s="1">
        <f t="shared" si="350"/>
        <v>59759.193714216395</v>
      </c>
      <c r="AQ3077" s="29">
        <f t="shared" si="351"/>
        <v>62074.043188155549</v>
      </c>
    </row>
    <row r="3078" spans="1:43" x14ac:dyDescent="0.2">
      <c r="A3078" s="26"/>
      <c r="E3078" s="25" t="s">
        <v>6003</v>
      </c>
      <c r="F3078" s="26" t="s">
        <v>6004</v>
      </c>
      <c r="G3078" s="1">
        <v>0.60708799384174394</v>
      </c>
      <c r="H3078" s="1">
        <v>0.80281948961988803</v>
      </c>
      <c r="I3078" s="1">
        <f>VLOOKUP(F3078,'[1]SUSMB vs SHAM all proteins sum'!$B$2:$E$3214,2,FALSE)</f>
        <v>5.1189052062971099E-2</v>
      </c>
      <c r="J3078" s="29">
        <f>VLOOKUP(F3078,'[1]SUSMB vs SHAM all proteins sum'!$B$2:$E$3214,3,FALSE)</f>
        <v>1.77173174391805</v>
      </c>
      <c r="K3078" s="25">
        <f>VLOOKUP($E3078,[1]AllProteinsNorm!$A$1:$Q$3226,4,FALSE)</f>
        <v>234317.44498561701</v>
      </c>
      <c r="L3078" s="1">
        <f>VLOOKUP($E3078,[1]AllProteinsNorm!$A$1:$Q$3226,5,FALSE)</f>
        <v>332049.82665054197</v>
      </c>
      <c r="M3078" s="1">
        <f>VLOOKUP($E3078,[1]AllProteinsNorm!$A$1:$Q$3226,10,FALSE)</f>
        <v>303604.03194544301</v>
      </c>
      <c r="N3078" s="1">
        <f>VLOOKUP($E3078,[1]AllProteinsNorm!$A$1:$Q$3226,11,FALSE)</f>
        <v>153861.92327739199</v>
      </c>
      <c r="O3078" s="1">
        <f>VLOOKUP($E3078,[1]AllProteinsNorm!$A$1:$Q$3226,15,FALSE)</f>
        <v>90063.633083251407</v>
      </c>
      <c r="P3078" s="1">
        <f>VLOOKUP($E3078,[1]AllProteinsNorm!$A$1:$Q$3226,6,FALSE)</f>
        <v>72965.005699141693</v>
      </c>
      <c r="Q3078" s="1">
        <f>VLOOKUP($E3078,[1]AllProteinsNorm!$A$1:$Q$3226,8,FALSE)</f>
        <v>73543.965180371903</v>
      </c>
      <c r="R3078" s="1">
        <f>VLOOKUP($E3078,[1]AllProteinsNorm!$A$1:$Q$3226,13,FALSE)</f>
        <v>263335.64507598698</v>
      </c>
      <c r="S3078" s="1">
        <f>VLOOKUP($E3078,[1]AllProteinsNorm!$A$1:$Q$3226,16,FALSE)</f>
        <v>358061.53082776902</v>
      </c>
      <c r="T3078" s="1">
        <f>VLOOKUP($E3078,[1]AllProteinsNorm!$A$1:$Q$3226,17,FALSE)</f>
        <v>215752.876492176</v>
      </c>
      <c r="U3078" s="1">
        <f>VLOOKUP($E3078,[1]AllProteinsNorm!$A$1:$Q$3226,3,FALSE)</f>
        <v>357851.742356934</v>
      </c>
      <c r="V3078" s="1">
        <f>VLOOKUP($E3078,[1]AllProteinsNorm!$A$1:$Q$3226,7,FALSE)</f>
        <v>366524.94442178501</v>
      </c>
      <c r="W3078" s="1">
        <f>VLOOKUP($E3078,[1]AllProteinsNorm!$A$1:$Q$3226,9,FALSE)</f>
        <v>445386.39032221102</v>
      </c>
      <c r="X3078" s="1">
        <f>VLOOKUP($E3078,[1]AllProteinsNorm!$A$1:$Q$3226,12,FALSE)</f>
        <v>317898.69991107302</v>
      </c>
      <c r="Y3078" s="29">
        <f>VLOOKUP($E3078,[1]AllProteinsNorm!$A$1:$Q$3226,14,FALSE)</f>
        <v>307718.42450507602</v>
      </c>
      <c r="Z3078" s="25">
        <f t="shared" si="354"/>
        <v>1.0517914782422773</v>
      </c>
      <c r="AA3078" s="1">
        <f t="shared" si="354"/>
        <v>1.4904873089765174</v>
      </c>
      <c r="AB3078" s="1">
        <f t="shared" si="354"/>
        <v>1.3628013636791501</v>
      </c>
      <c r="AC3078" s="1">
        <f t="shared" si="354"/>
        <v>0.6906470823760541</v>
      </c>
      <c r="AD3078" s="1">
        <f t="shared" si="354"/>
        <v>0.4042727667260016</v>
      </c>
      <c r="AE3078" s="1">
        <f t="shared" si="354"/>
        <v>0.32752137259335157</v>
      </c>
      <c r="AF3078" s="1">
        <f t="shared" si="354"/>
        <v>0.33012017461017484</v>
      </c>
      <c r="AG3078" s="1">
        <f t="shared" si="354"/>
        <v>1.1820468058848856</v>
      </c>
      <c r="AH3078" s="1">
        <f t="shared" si="354"/>
        <v>1.6072472403160118</v>
      </c>
      <c r="AI3078" s="1">
        <f t="shared" si="354"/>
        <v>0.96845984691689768</v>
      </c>
      <c r="AJ3078" s="1">
        <f t="shared" si="354"/>
        <v>1.6063055531707322</v>
      </c>
      <c r="AK3078" s="1">
        <f t="shared" si="354"/>
        <v>1.6452373536666089</v>
      </c>
      <c r="AL3078" s="1">
        <f t="shared" si="354"/>
        <v>1.9992263482334618</v>
      </c>
      <c r="AM3078" s="1">
        <f t="shared" si="354"/>
        <v>1.4269664963754176</v>
      </c>
      <c r="AN3078" s="29">
        <f t="shared" si="354"/>
        <v>1.3812698265485324</v>
      </c>
      <c r="AO3078" s="1">
        <f t="shared" si="349"/>
        <v>90519.464357348043</v>
      </c>
      <c r="AP3078" s="1">
        <f t="shared" si="350"/>
        <v>110741.69729406042</v>
      </c>
      <c r="AQ3078" s="29">
        <f t="shared" si="351"/>
        <v>48661.359743989931</v>
      </c>
    </row>
    <row r="3079" spans="1:43" x14ac:dyDescent="0.2">
      <c r="A3079" s="26"/>
      <c r="E3079" s="25" t="s">
        <v>6005</v>
      </c>
      <c r="F3079" s="26" t="s">
        <v>6006</v>
      </c>
      <c r="G3079" s="1">
        <v>0.26686717700789098</v>
      </c>
      <c r="H3079" s="43">
        <v>1.7123412825059201</v>
      </c>
      <c r="I3079" s="1">
        <f>VLOOKUP(F3079,'[1]SUSMB vs SHAM all proteins sum'!$B$2:$E$3214,2,FALSE)</f>
        <v>0.44803145419546397</v>
      </c>
      <c r="J3079" s="29">
        <f>VLOOKUP(F3079,'[1]SUSMB vs SHAM all proteins sum'!$B$2:$E$3214,3,FALSE)</f>
        <v>1.44064278155391</v>
      </c>
      <c r="K3079" s="25">
        <f>VLOOKUP($E3079,[1]AllProteinsNorm!$A$1:$Q$3226,4,FALSE)</f>
        <v>58079.838244030398</v>
      </c>
      <c r="L3079" s="1">
        <f>VLOOKUP($E3079,[1]AllProteinsNorm!$A$1:$Q$3226,5,FALSE)</f>
        <v>69010.449314926402</v>
      </c>
      <c r="M3079" s="1">
        <f>VLOOKUP($E3079,[1]AllProteinsNorm!$A$1:$Q$3226,10,FALSE)</f>
        <v>76695.9432266355</v>
      </c>
      <c r="N3079" s="1">
        <f>VLOOKUP($E3079,[1]AllProteinsNorm!$A$1:$Q$3226,11,FALSE)</f>
        <v>63028.354302115898</v>
      </c>
      <c r="O3079" s="1">
        <f>VLOOKUP($E3079,[1]AllProteinsNorm!$A$1:$Q$3226,15,FALSE)</f>
        <v>7172.3910708642297</v>
      </c>
      <c r="P3079" s="1">
        <f>VLOOKUP($E3079,[1]AllProteinsNorm!$A$1:$Q$3226,6,FALSE)</f>
        <v>64129.835595722703</v>
      </c>
      <c r="Q3079" s="1">
        <f>VLOOKUP($E3079,[1]AllProteinsNorm!$A$1:$Q$3226,8,FALSE)</f>
        <v>85358.061383109598</v>
      </c>
      <c r="R3079" s="1">
        <f>VLOOKUP($E3079,[1]AllProteinsNorm!$A$1:$Q$3226,13,FALSE)</f>
        <v>64916.803003131201</v>
      </c>
      <c r="S3079" s="1">
        <f>VLOOKUP($E3079,[1]AllProteinsNorm!$A$1:$Q$3226,16,FALSE)</f>
        <v>78230.790558462104</v>
      </c>
      <c r="T3079" s="1">
        <f>VLOOKUP($E3079,[1]AllProteinsNorm!$A$1:$Q$3226,17,FALSE)</f>
        <v>73590.998956960597</v>
      </c>
      <c r="U3079" s="1">
        <f>VLOOKUP($E3079,[1]AllProteinsNorm!$A$1:$Q$3226,3,FALSE)</f>
        <v>54810.881142092403</v>
      </c>
      <c r="V3079" s="1">
        <f>VLOOKUP($E3079,[1]AllProteinsNorm!$A$1:$Q$3226,7,FALSE)</f>
        <v>70975.022551491595</v>
      </c>
      <c r="W3079" s="1">
        <f>VLOOKUP($E3079,[1]AllProteinsNorm!$A$1:$Q$3226,9,FALSE)</f>
        <v>76417.275473855305</v>
      </c>
      <c r="X3079" s="1">
        <f>VLOOKUP($E3079,[1]AllProteinsNorm!$A$1:$Q$3226,12,FALSE)</f>
        <v>44646.105990358199</v>
      </c>
      <c r="Y3079" s="29">
        <f>VLOOKUP($E3079,[1]AllProteinsNorm!$A$1:$Q$3226,14,FALSE)</f>
        <v>64975.054713400597</v>
      </c>
      <c r="Z3079" s="25">
        <f t="shared" si="354"/>
        <v>1.0599014423666651</v>
      </c>
      <c r="AA3079" s="1">
        <f t="shared" si="354"/>
        <v>1.259374629452934</v>
      </c>
      <c r="AB3079" s="1">
        <f t="shared" si="354"/>
        <v>1.3996275352564027</v>
      </c>
      <c r="AC3079" s="1">
        <f t="shared" si="354"/>
        <v>1.1502071227217323</v>
      </c>
      <c r="AD3079" s="1">
        <f t="shared" si="354"/>
        <v>0.13088927020226582</v>
      </c>
      <c r="AE3079" s="1">
        <f t="shared" si="354"/>
        <v>1.170308101772819</v>
      </c>
      <c r="AF3079" s="1">
        <f t="shared" si="354"/>
        <v>1.5577028985076256</v>
      </c>
      <c r="AG3079" s="1">
        <f t="shared" si="354"/>
        <v>1.184669503516109</v>
      </c>
      <c r="AH3079" s="1">
        <f t="shared" si="354"/>
        <v>1.4276370296007306</v>
      </c>
      <c r="AI3079" s="1">
        <f t="shared" si="354"/>
        <v>1.3429652750057934</v>
      </c>
      <c r="AJ3079" s="1">
        <f t="shared" si="354"/>
        <v>1.000246104952998</v>
      </c>
      <c r="AK3079" s="1">
        <f t="shared" si="354"/>
        <v>1.2952262101395315</v>
      </c>
      <c r="AL3079" s="1">
        <f t="shared" si="354"/>
        <v>1.3945421155644295</v>
      </c>
      <c r="AM3079" s="1">
        <f t="shared" si="354"/>
        <v>0.81474869018078555</v>
      </c>
      <c r="AN3079" s="29">
        <f t="shared" si="354"/>
        <v>1.1857325414583886</v>
      </c>
      <c r="AO3079" s="1">
        <f t="shared" si="349"/>
        <v>24609.841329544968</v>
      </c>
      <c r="AP3079" s="1">
        <f t="shared" si="350"/>
        <v>8051.6975319988051</v>
      </c>
      <c r="AQ3079" s="29">
        <f t="shared" si="351"/>
        <v>11396.799870967476</v>
      </c>
    </row>
    <row r="3080" spans="1:43" x14ac:dyDescent="0.2">
      <c r="A3080" s="26"/>
      <c r="E3080" s="25" t="s">
        <v>6007</v>
      </c>
      <c r="F3080" s="26" t="s">
        <v>6008</v>
      </c>
      <c r="G3080" s="1">
        <v>8.4683205674549997E-2</v>
      </c>
      <c r="H3080" s="43">
        <v>1.9263675188502301</v>
      </c>
      <c r="I3080" s="1">
        <f>VLOOKUP(F3080,'[1]SUSMB vs SHAM all proteins sum'!$B$2:$E$3214,2,FALSE)</f>
        <v>0.78162763455732698</v>
      </c>
      <c r="J3080" s="29">
        <f>VLOOKUP(F3080,'[1]SUSMB vs SHAM all proteins sum'!$B$2:$E$3214,3,FALSE)</f>
        <v>1.1511498459827101</v>
      </c>
      <c r="K3080" s="25">
        <f>VLOOKUP($E3080,[1]AllProteinsNorm!$A$1:$Q$3226,4,FALSE)</f>
        <v>234200.66863028501</v>
      </c>
      <c r="L3080" s="1">
        <f>VLOOKUP($E3080,[1]AllProteinsNorm!$A$1:$Q$3226,5,FALSE)</f>
        <v>262261.66863952402</v>
      </c>
      <c r="M3080" s="1">
        <f>VLOOKUP($E3080,[1]AllProteinsNorm!$A$1:$Q$3226,10,FALSE)</f>
        <v>50047.169885085699</v>
      </c>
      <c r="N3080" s="1">
        <f>VLOOKUP($E3080,[1]AllProteinsNorm!$A$1:$Q$3226,11,FALSE)</f>
        <v>106244.198566012</v>
      </c>
      <c r="O3080" s="1">
        <f>VLOOKUP($E3080,[1]AllProteinsNorm!$A$1:$Q$3226,15,FALSE)</f>
        <v>267502.189842263</v>
      </c>
      <c r="P3080" s="1">
        <f>VLOOKUP($E3080,[1]AllProteinsNorm!$A$1:$Q$3226,6,FALSE)</f>
        <v>248156.106736544</v>
      </c>
      <c r="Q3080" s="1">
        <f>VLOOKUP($E3080,[1]AllProteinsNorm!$A$1:$Q$3226,8,FALSE)</f>
        <v>280088.36119551701</v>
      </c>
      <c r="R3080" s="1">
        <f>VLOOKUP($E3080,[1]AllProteinsNorm!$A$1:$Q$3226,13,FALSE)</f>
        <v>322404.28040706099</v>
      </c>
      <c r="S3080" s="1">
        <f>VLOOKUP($E3080,[1]AllProteinsNorm!$A$1:$Q$3226,16,FALSE)</f>
        <v>327999.96956281498</v>
      </c>
      <c r="T3080" s="1">
        <f>VLOOKUP($E3080,[1]AllProteinsNorm!$A$1:$Q$3226,17,FALSE)</f>
        <v>315308.83727349801</v>
      </c>
      <c r="U3080" s="1">
        <f>VLOOKUP($E3080,[1]AllProteinsNorm!$A$1:$Q$3226,3,FALSE)</f>
        <v>258131.062401312</v>
      </c>
      <c r="V3080" s="1">
        <f>VLOOKUP($E3080,[1]AllProteinsNorm!$A$1:$Q$3226,7,FALSE)</f>
        <v>230819.30035888401</v>
      </c>
      <c r="W3080" s="1">
        <f>VLOOKUP($E3080,[1]AllProteinsNorm!$A$1:$Q$3226,9,FALSE)</f>
        <v>251450.98178844599</v>
      </c>
      <c r="X3080" s="1">
        <f>VLOOKUP($E3080,[1]AllProteinsNorm!$A$1:$Q$3226,12,FALSE)</f>
        <v>283469.44293809199</v>
      </c>
      <c r="Y3080" s="29">
        <f>VLOOKUP($E3080,[1]AllProteinsNorm!$A$1:$Q$3226,14,FALSE)</f>
        <v>41583.626784667402</v>
      </c>
      <c r="Z3080" s="25">
        <f t="shared" si="354"/>
        <v>1.2724757850475983</v>
      </c>
      <c r="AA3080" s="1">
        <f t="shared" si="354"/>
        <v>1.4249388126931126</v>
      </c>
      <c r="AB3080" s="1">
        <f t="shared" si="354"/>
        <v>0.27191985471855246</v>
      </c>
      <c r="AC3080" s="1">
        <f t="shared" si="354"/>
        <v>0.57725356109233972</v>
      </c>
      <c r="AD3080" s="1">
        <f t="shared" si="354"/>
        <v>1.453411986448397</v>
      </c>
      <c r="AE3080" s="1">
        <f t="shared" si="354"/>
        <v>1.3482994672078668</v>
      </c>
      <c r="AF3080" s="1">
        <f t="shared" si="354"/>
        <v>1.5217960707772</v>
      </c>
      <c r="AG3080" s="1">
        <f t="shared" si="354"/>
        <v>1.751709942644589</v>
      </c>
      <c r="AH3080" s="1">
        <f t="shared" si="354"/>
        <v>1.7821128402665032</v>
      </c>
      <c r="AI3080" s="1">
        <f t="shared" si="354"/>
        <v>1.713158474690011</v>
      </c>
      <c r="AJ3080" s="1">
        <f t="shared" si="354"/>
        <v>1.402496108125139</v>
      </c>
      <c r="AK3080" s="1">
        <f t="shared" si="354"/>
        <v>1.2541038936655187</v>
      </c>
      <c r="AL3080" s="1">
        <f t="shared" si="354"/>
        <v>1.3662014174577242</v>
      </c>
      <c r="AM3080" s="1">
        <f t="shared" si="354"/>
        <v>1.5401664053704158</v>
      </c>
      <c r="AN3080" s="29">
        <f t="shared" si="354"/>
        <v>0.22593512839827792</v>
      </c>
      <c r="AO3080" s="1">
        <f t="shared" si="349"/>
        <v>89002.161629426351</v>
      </c>
      <c r="AP3080" s="1">
        <f t="shared" si="350"/>
        <v>30322.503113840827</v>
      </c>
      <c r="AQ3080" s="29">
        <f t="shared" si="351"/>
        <v>87386.832366305491</v>
      </c>
    </row>
    <row r="3081" spans="1:43" x14ac:dyDescent="0.2">
      <c r="A3081" s="26"/>
      <c r="E3081" s="25" t="s">
        <v>6009</v>
      </c>
      <c r="F3081" s="26" t="s">
        <v>6010</v>
      </c>
      <c r="G3081" s="1">
        <v>0.52033992069995905</v>
      </c>
      <c r="H3081" s="1">
        <v>1.2017150047717899</v>
      </c>
      <c r="I3081" s="1">
        <f>VLOOKUP(F3081,'[1]SUSMB vs SHAM all proteins sum'!$B$2:$E$3214,2,FALSE)</f>
        <v>0.76676595481142196</v>
      </c>
      <c r="J3081" s="29">
        <f>VLOOKUP(F3081,'[1]SUSMB vs SHAM all proteins sum'!$B$2:$E$3214,3,FALSE)</f>
        <v>0.92948507433012195</v>
      </c>
      <c r="K3081" s="25">
        <f>VLOOKUP($E3081,[1]AllProteinsNorm!$A$1:$Q$3226,4,FALSE)</f>
        <v>2627133.07273582</v>
      </c>
      <c r="L3081" s="1">
        <f>VLOOKUP($E3081,[1]AllProteinsNorm!$A$1:$Q$3226,5,FALSE)</f>
        <v>1903134.8809283499</v>
      </c>
      <c r="M3081" s="1">
        <f>VLOOKUP($E3081,[1]AllProteinsNorm!$A$1:$Q$3226,10,FALSE)</f>
        <v>1654155.61863241</v>
      </c>
      <c r="N3081" s="1">
        <f>VLOOKUP($E3081,[1]AllProteinsNorm!$A$1:$Q$3226,11,FALSE)</f>
        <v>1719658.72166555</v>
      </c>
      <c r="O3081" s="1">
        <f>VLOOKUP($E3081,[1]AllProteinsNorm!$A$1:$Q$3226,15,FALSE)</f>
        <v>1582899.0782194801</v>
      </c>
      <c r="P3081" s="1">
        <f>VLOOKUP($E3081,[1]AllProteinsNorm!$A$1:$Q$3226,6,FALSE)</f>
        <v>1545164.72434218</v>
      </c>
      <c r="Q3081" s="1">
        <f>VLOOKUP($E3081,[1]AllProteinsNorm!$A$1:$Q$3226,8,FALSE)</f>
        <v>1619183.6056154701</v>
      </c>
      <c r="R3081" s="1">
        <f>VLOOKUP($E3081,[1]AllProteinsNorm!$A$1:$Q$3226,13,FALSE)</f>
        <v>4533710.9545534803</v>
      </c>
      <c r="S3081" s="1">
        <f>VLOOKUP($E3081,[1]AllProteinsNorm!$A$1:$Q$3226,16,FALSE)</f>
        <v>1296790.9473321999</v>
      </c>
      <c r="T3081" s="1">
        <f>VLOOKUP($E3081,[1]AllProteinsNorm!$A$1:$Q$3226,17,FALSE)</f>
        <v>3835625.8454614198</v>
      </c>
      <c r="U3081" s="1">
        <f>VLOOKUP($E3081,[1]AllProteinsNorm!$A$1:$Q$3226,3,FALSE)</f>
        <v>1111230.3511912001</v>
      </c>
      <c r="V3081" s="1">
        <f>VLOOKUP($E3081,[1]AllProteinsNorm!$A$1:$Q$3226,7,FALSE)</f>
        <v>1299659.1983445401</v>
      </c>
      <c r="W3081" s="1">
        <f>VLOOKUP($E3081,[1]AllProteinsNorm!$A$1:$Q$3226,9,FALSE)</f>
        <v>1642692.4234798001</v>
      </c>
      <c r="X3081" s="1">
        <f>VLOOKUP($E3081,[1]AllProteinsNorm!$A$1:$Q$3226,12,FALSE)</f>
        <v>3964710.72326012</v>
      </c>
      <c r="Y3081" s="29">
        <f>VLOOKUP($E3081,[1]AllProteinsNorm!$A$1:$Q$3226,14,FALSE)</f>
        <v>1660482.3372249501</v>
      </c>
      <c r="Z3081" s="25">
        <f t="shared" si="354"/>
        <v>1.3845990466679334</v>
      </c>
      <c r="AA3081" s="1">
        <f t="shared" si="354"/>
        <v>1.0030244638768109</v>
      </c>
      <c r="AB3081" s="1">
        <f t="shared" si="354"/>
        <v>0.87180292325799269</v>
      </c>
      <c r="AC3081" s="1">
        <f t="shared" si="354"/>
        <v>0.90632554982560298</v>
      </c>
      <c r="AD3081" s="1">
        <f t="shared" si="354"/>
        <v>0.83424801637166046</v>
      </c>
      <c r="AE3081" s="1">
        <f t="shared" si="354"/>
        <v>0.81436057673361739</v>
      </c>
      <c r="AF3081" s="1">
        <f t="shared" si="354"/>
        <v>0.85337134231303202</v>
      </c>
      <c r="AG3081" s="1">
        <f t="shared" si="354"/>
        <v>2.3894381029605185</v>
      </c>
      <c r="AH3081" s="1">
        <f t="shared" si="354"/>
        <v>0.68345814988882614</v>
      </c>
      <c r="AI3081" s="1">
        <f t="shared" si="354"/>
        <v>2.0215207003085882</v>
      </c>
      <c r="AJ3081" s="1">
        <f t="shared" si="354"/>
        <v>0.58566065832574921</v>
      </c>
      <c r="AK3081" s="1">
        <f t="shared" si="354"/>
        <v>0.68496982726006594</v>
      </c>
      <c r="AL3081" s="1">
        <f t="shared" si="354"/>
        <v>0.86576138343468123</v>
      </c>
      <c r="AM3081" s="1">
        <f t="shared" si="354"/>
        <v>2.0895533403732207</v>
      </c>
      <c r="AN3081" s="29">
        <f t="shared" si="354"/>
        <v>0.87513734457934778</v>
      </c>
      <c r="AO3081" s="1">
        <f t="shared" si="349"/>
        <v>380056.27665544231</v>
      </c>
      <c r="AP3081" s="1">
        <f t="shared" si="350"/>
        <v>1344120.0621135053</v>
      </c>
      <c r="AQ3081" s="29">
        <f t="shared" si="351"/>
        <v>1035642.8732873983</v>
      </c>
    </row>
    <row r="3082" spans="1:43" x14ac:dyDescent="0.2">
      <c r="A3082" s="26"/>
      <c r="E3082" s="25" t="s">
        <v>6011</v>
      </c>
      <c r="F3082" s="26" t="s">
        <v>6012</v>
      </c>
      <c r="G3082" s="1">
        <v>0.93101075192637905</v>
      </c>
      <c r="H3082" s="1">
        <v>1.0103549206867199</v>
      </c>
      <c r="I3082" s="1">
        <f>VLOOKUP(F3082,'[1]SUSMB vs SHAM all proteins sum'!$B$2:$E$3214,2,FALSE)</f>
        <v>0.54127269311594794</v>
      </c>
      <c r="J3082" s="29">
        <f>VLOOKUP(F3082,'[1]SUSMB vs SHAM all proteins sum'!$B$2:$E$3214,3,FALSE)</f>
        <v>0.90187378403507701</v>
      </c>
      <c r="K3082" s="25">
        <f>VLOOKUP($E3082,[1]AllProteinsNorm!$A$1:$Q$3226,4,FALSE)</f>
        <v>334711.736247539</v>
      </c>
      <c r="L3082" s="1">
        <f>VLOOKUP($E3082,[1]AllProteinsNorm!$A$1:$Q$3226,5,FALSE)</f>
        <v>459335.00666570198</v>
      </c>
      <c r="M3082" s="1">
        <f>VLOOKUP($E3082,[1]AllProteinsNorm!$A$1:$Q$3226,10,FALSE)</f>
        <v>257196.93999697</v>
      </c>
      <c r="N3082" s="1">
        <f>VLOOKUP($E3082,[1]AllProteinsNorm!$A$1:$Q$3226,11,FALSE)</f>
        <v>351496.81842591101</v>
      </c>
      <c r="O3082" s="1">
        <f>VLOOKUP($E3082,[1]AllProteinsNorm!$A$1:$Q$3226,15,FALSE)</f>
        <v>259555.47431662699</v>
      </c>
      <c r="P3082" s="1">
        <f>VLOOKUP($E3082,[1]AllProteinsNorm!$A$1:$Q$3226,6,FALSE)</f>
        <v>369481.36199638102</v>
      </c>
      <c r="Q3082" s="1">
        <f>VLOOKUP($E3082,[1]AllProteinsNorm!$A$1:$Q$3226,8,FALSE)</f>
        <v>336041.48274566297</v>
      </c>
      <c r="R3082" s="1">
        <f>VLOOKUP($E3082,[1]AllProteinsNorm!$A$1:$Q$3226,13,FALSE)</f>
        <v>327311.226288957</v>
      </c>
      <c r="S3082" s="1">
        <f>VLOOKUP($E3082,[1]AllProteinsNorm!$A$1:$Q$3226,16,FALSE)</f>
        <v>327263.32847992802</v>
      </c>
      <c r="T3082" s="1">
        <f>VLOOKUP($E3082,[1]AllProteinsNorm!$A$1:$Q$3226,17,FALSE)</f>
        <v>285590.66413256398</v>
      </c>
      <c r="U3082" s="1">
        <f>VLOOKUP($E3082,[1]AllProteinsNorm!$A$1:$Q$3226,3,FALSE)</f>
        <v>190624.405876768</v>
      </c>
      <c r="V3082" s="1">
        <f>VLOOKUP($E3082,[1]AllProteinsNorm!$A$1:$Q$3226,7,FALSE)</f>
        <v>347108.71482102101</v>
      </c>
      <c r="W3082" s="1">
        <f>VLOOKUP($E3082,[1]AllProteinsNorm!$A$1:$Q$3226,9,FALSE)</f>
        <v>378627.57767210901</v>
      </c>
      <c r="X3082" s="1">
        <f>VLOOKUP($E3082,[1]AllProteinsNorm!$A$1:$Q$3226,12,FALSE)</f>
        <v>270575.65617398301</v>
      </c>
      <c r="Y3082" s="29">
        <f>VLOOKUP($E3082,[1]AllProteinsNorm!$A$1:$Q$3226,14,FALSE)</f>
        <v>317542.38670842297</v>
      </c>
      <c r="Z3082" s="25">
        <f t="shared" si="354"/>
        <v>1.0067753912359221</v>
      </c>
      <c r="AA3082" s="1">
        <f t="shared" si="354"/>
        <v>1.3816282220298666</v>
      </c>
      <c r="AB3082" s="1">
        <f t="shared" si="354"/>
        <v>0.77361957125587744</v>
      </c>
      <c r="AC3082" s="1">
        <f t="shared" si="354"/>
        <v>1.0572630373116483</v>
      </c>
      <c r="AD3082" s="1">
        <f t="shared" si="354"/>
        <v>0.78071377816668597</v>
      </c>
      <c r="AE3082" s="1">
        <f t="shared" si="354"/>
        <v>1.1113585288302625</v>
      </c>
      <c r="AF3082" s="1">
        <f t="shared" si="354"/>
        <v>1.0107751196765862</v>
      </c>
      <c r="AG3082" s="1">
        <f t="shared" si="354"/>
        <v>0.98451548666123889</v>
      </c>
      <c r="AH3082" s="1">
        <f t="shared" si="354"/>
        <v>0.98437141541962336</v>
      </c>
      <c r="AI3082" s="1">
        <f t="shared" si="354"/>
        <v>0.85902471134966951</v>
      </c>
      <c r="AJ3082" s="1">
        <f t="shared" si="354"/>
        <v>0.57337684945640854</v>
      </c>
      <c r="AK3082" s="1">
        <f t="shared" si="354"/>
        <v>1.0440641134462192</v>
      </c>
      <c r="AL3082" s="1">
        <f t="shared" si="354"/>
        <v>1.1388693205595648</v>
      </c>
      <c r="AM3082" s="1">
        <f t="shared" si="354"/>
        <v>0.81386125015352218</v>
      </c>
      <c r="AN3082" s="29">
        <f t="shared" si="354"/>
        <v>0.95513191200421066</v>
      </c>
      <c r="AO3082" s="1">
        <f t="shared" si="349"/>
        <v>74086.889732569674</v>
      </c>
      <c r="AP3082" s="1">
        <f t="shared" si="350"/>
        <v>26752.446195036515</v>
      </c>
      <c r="AQ3082" s="29">
        <f t="shared" si="351"/>
        <v>65626.3104080372</v>
      </c>
    </row>
    <row r="3083" spans="1:43" x14ac:dyDescent="0.2">
      <c r="A3083" s="26"/>
      <c r="E3083" s="25" t="s">
        <v>6013</v>
      </c>
      <c r="F3083" s="26" t="s">
        <v>6014</v>
      </c>
      <c r="G3083" s="1">
        <v>0.62760120753840898</v>
      </c>
      <c r="H3083" s="1">
        <v>1.12975401516706</v>
      </c>
      <c r="I3083" s="1">
        <f>VLOOKUP(F3083,'[1]SUSMB vs SHAM all proteins sum'!$B$2:$E$3214,2,FALSE)</f>
        <v>0.31077140391209201</v>
      </c>
      <c r="J3083" s="29">
        <f>VLOOKUP(F3083,'[1]SUSMB vs SHAM all proteins sum'!$B$2:$E$3214,3,FALSE)</f>
        <v>1.27407659066496</v>
      </c>
      <c r="K3083" s="25">
        <f>VLOOKUP($E3083,[1]AllProteinsNorm!$A$1:$Q$3226,4,FALSE)</f>
        <v>90924.345460904602</v>
      </c>
      <c r="L3083" s="1">
        <f>VLOOKUP($E3083,[1]AllProteinsNorm!$A$1:$Q$3226,5,FALSE)</f>
        <v>76801.897750976204</v>
      </c>
      <c r="M3083" s="1">
        <f>VLOOKUP($E3083,[1]AllProteinsNorm!$A$1:$Q$3226,10,FALSE)</f>
        <v>120031.58735107099</v>
      </c>
      <c r="N3083" s="1">
        <f>VLOOKUP($E3083,[1]AllProteinsNorm!$A$1:$Q$3226,11,FALSE)</f>
        <v>50478.987939712497</v>
      </c>
      <c r="O3083" s="1">
        <f>VLOOKUP($E3083,[1]AllProteinsNorm!$A$1:$Q$3226,15,FALSE)</f>
        <v>39482.829135085303</v>
      </c>
      <c r="P3083" s="1">
        <f>VLOOKUP($E3083,[1]AllProteinsNorm!$A$1:$Q$3226,6,FALSE)</f>
        <v>113155.601012363</v>
      </c>
      <c r="Q3083" s="1">
        <f>VLOOKUP($E3083,[1]AllProteinsNorm!$A$1:$Q$3226,8,FALSE)</f>
        <v>61033.983087348897</v>
      </c>
      <c r="R3083" s="1">
        <f>VLOOKUP($E3083,[1]AllProteinsNorm!$A$1:$Q$3226,13,FALSE)</f>
        <v>55906.162148896903</v>
      </c>
      <c r="S3083" s="1">
        <f>VLOOKUP($E3083,[1]AllProteinsNorm!$A$1:$Q$3226,16,FALSE)</f>
        <v>80219.464827154996</v>
      </c>
      <c r="T3083" s="1">
        <f>VLOOKUP($E3083,[1]AllProteinsNorm!$A$1:$Q$3226,17,FALSE)</f>
        <v>99265.617021502607</v>
      </c>
      <c r="U3083" s="1">
        <f>VLOOKUP($E3083,[1]AllProteinsNorm!$A$1:$Q$3226,3,FALSE)</f>
        <v>65462.698546552499</v>
      </c>
      <c r="V3083" s="1">
        <f>VLOOKUP($E3083,[1]AllProteinsNorm!$A$1:$Q$3226,7,FALSE)</f>
        <v>113156.946162892</v>
      </c>
      <c r="W3083" s="1">
        <f>VLOOKUP($E3083,[1]AllProteinsNorm!$A$1:$Q$3226,9,FALSE)</f>
        <v>86268.527149265297</v>
      </c>
      <c r="X3083" s="1">
        <f>VLOOKUP($E3083,[1]AllProteinsNorm!$A$1:$Q$3226,12,FALSE)</f>
        <v>108183.256622638</v>
      </c>
      <c r="Y3083" s="29">
        <f>VLOOKUP($E3083,[1]AllProteinsNorm!$A$1:$Q$3226,14,FALSE)</f>
        <v>81125.374050490995</v>
      </c>
      <c r="Z3083" s="25">
        <f t="shared" ref="Z3083:AN3099" si="355">K3083/AVERAGE($K3083:$O3083)</f>
        <v>1.2035956565874117</v>
      </c>
      <c r="AA3083" s="1">
        <f t="shared" si="355"/>
        <v>1.0166521417576977</v>
      </c>
      <c r="AB3083" s="1">
        <f t="shared" si="355"/>
        <v>1.5888978519087624</v>
      </c>
      <c r="AC3083" s="1">
        <f t="shared" si="355"/>
        <v>0.66820707177144456</v>
      </c>
      <c r="AD3083" s="1">
        <f t="shared" si="355"/>
        <v>0.5226472779746838</v>
      </c>
      <c r="AE3083" s="1">
        <f t="shared" si="355"/>
        <v>1.497878144809724</v>
      </c>
      <c r="AF3083" s="1">
        <f t="shared" si="355"/>
        <v>0.80792703621659734</v>
      </c>
      <c r="AG3083" s="1">
        <f t="shared" si="355"/>
        <v>0.74004837315893968</v>
      </c>
      <c r="AH3083" s="1">
        <f t="shared" si="355"/>
        <v>1.0618916083508732</v>
      </c>
      <c r="AI3083" s="1">
        <f t="shared" si="355"/>
        <v>1.3140118291741985</v>
      </c>
      <c r="AJ3083" s="1">
        <f t="shared" si="355"/>
        <v>0.86655140864335212</v>
      </c>
      <c r="AK3083" s="1">
        <f t="shared" si="355"/>
        <v>1.4978959510125176</v>
      </c>
      <c r="AL3083" s="1">
        <f t="shared" si="355"/>
        <v>1.1419650485325132</v>
      </c>
      <c r="AM3083" s="1">
        <f t="shared" si="355"/>
        <v>1.4320575762898982</v>
      </c>
      <c r="AN3083" s="29">
        <f t="shared" si="355"/>
        <v>1.073883428593764</v>
      </c>
      <c r="AO3083" s="1">
        <f t="shared" si="349"/>
        <v>28795.644237536886</v>
      </c>
      <c r="AP3083" s="1">
        <f t="shared" si="350"/>
        <v>21874.050420719606</v>
      </c>
      <c r="AQ3083" s="29">
        <f t="shared" si="351"/>
        <v>17652.843310324639</v>
      </c>
    </row>
    <row r="3084" spans="1:43" x14ac:dyDescent="0.2">
      <c r="A3084" s="26"/>
      <c r="E3084" s="25" t="s">
        <v>6015</v>
      </c>
      <c r="F3084" s="26" t="s">
        <v>6016</v>
      </c>
      <c r="G3084" s="1">
        <v>0.82348287334925097</v>
      </c>
      <c r="H3084" s="1">
        <v>0.97051999788033105</v>
      </c>
      <c r="I3084" s="1">
        <f>VLOOKUP(F3084,'[1]SUSMB vs SHAM all proteins sum'!$B$2:$E$3214,2,FALSE)</f>
        <v>0.195226706098482</v>
      </c>
      <c r="J3084" s="29">
        <f>VLOOKUP(F3084,'[1]SUSMB vs SHAM all proteins sum'!$B$2:$E$3214,3,FALSE)</f>
        <v>0.87843946656313199</v>
      </c>
      <c r="K3084" s="25">
        <f>VLOOKUP($E3084,[1]AllProteinsNorm!$A$1:$Q$3226,4,FALSE)</f>
        <v>888887.54036045098</v>
      </c>
      <c r="L3084" s="1">
        <f>VLOOKUP($E3084,[1]AllProteinsNorm!$A$1:$Q$3226,5,FALSE)</f>
        <v>856023.71406703</v>
      </c>
      <c r="M3084" s="1">
        <f>VLOOKUP($E3084,[1]AllProteinsNorm!$A$1:$Q$3226,10,FALSE)</f>
        <v>957954.07613473595</v>
      </c>
      <c r="N3084" s="1">
        <f>VLOOKUP($E3084,[1]AllProteinsNorm!$A$1:$Q$3226,11,FALSE)</f>
        <v>803486.923273172</v>
      </c>
      <c r="O3084" s="1">
        <f>VLOOKUP($E3084,[1]AllProteinsNorm!$A$1:$Q$3226,15,FALSE)</f>
        <v>914496.15018751705</v>
      </c>
      <c r="P3084" s="1">
        <f>VLOOKUP($E3084,[1]AllProteinsNorm!$A$1:$Q$3226,6,FALSE)</f>
        <v>913277.80318833597</v>
      </c>
      <c r="Q3084" s="1">
        <f>VLOOKUP($E3084,[1]AllProteinsNorm!$A$1:$Q$3226,8,FALSE)</f>
        <v>1105458.63401168</v>
      </c>
      <c r="R3084" s="1">
        <f>VLOOKUP($E3084,[1]AllProteinsNorm!$A$1:$Q$3226,13,FALSE)</f>
        <v>993152.51119462994</v>
      </c>
      <c r="S3084" s="1">
        <f>VLOOKUP($E3084,[1]AllProteinsNorm!$A$1:$Q$3226,16,FALSE)</f>
        <v>865661.34872519004</v>
      </c>
      <c r="T3084" s="1">
        <f>VLOOKUP($E3084,[1]AllProteinsNorm!$A$1:$Q$3226,17,FALSE)</f>
        <v>531313.76970905205</v>
      </c>
      <c r="U3084" s="1">
        <f>VLOOKUP($E3084,[1]AllProteinsNorm!$A$1:$Q$3226,3,FALSE)</f>
        <v>612810.13837467495</v>
      </c>
      <c r="V3084" s="1">
        <f>VLOOKUP($E3084,[1]AllProteinsNorm!$A$1:$Q$3226,7,FALSE)</f>
        <v>985037.19725561503</v>
      </c>
      <c r="W3084" s="1">
        <f>VLOOKUP($E3084,[1]AllProteinsNorm!$A$1:$Q$3226,9,FALSE)</f>
        <v>868976.02847926796</v>
      </c>
      <c r="X3084" s="1">
        <f>VLOOKUP($E3084,[1]AllProteinsNorm!$A$1:$Q$3226,12,FALSE)</f>
        <v>665116.27182962897</v>
      </c>
      <c r="Y3084" s="29">
        <f>VLOOKUP($E3084,[1]AllProteinsNorm!$A$1:$Q$3226,14,FALSE)</f>
        <v>802995.76560663397</v>
      </c>
      <c r="Z3084" s="25">
        <f t="shared" si="355"/>
        <v>1.005335920986995</v>
      </c>
      <c r="AA3084" s="1">
        <f t="shared" si="355"/>
        <v>0.96816678138981338</v>
      </c>
      <c r="AB3084" s="1">
        <f t="shared" si="355"/>
        <v>1.083450492515206</v>
      </c>
      <c r="AC3084" s="1">
        <f t="shared" si="355"/>
        <v>0.90874742791678964</v>
      </c>
      <c r="AD3084" s="1">
        <f t="shared" si="355"/>
        <v>1.0342993771911961</v>
      </c>
      <c r="AE3084" s="1">
        <f t="shared" si="355"/>
        <v>1.0329214210978903</v>
      </c>
      <c r="AF3084" s="1">
        <f t="shared" si="355"/>
        <v>1.2502788299704297</v>
      </c>
      <c r="AG3084" s="1">
        <f t="shared" si="355"/>
        <v>1.1232600854293895</v>
      </c>
      <c r="AH3084" s="1">
        <f t="shared" si="355"/>
        <v>0.97906699078105819</v>
      </c>
      <c r="AI3084" s="1">
        <f t="shared" si="355"/>
        <v>0.60091833190385413</v>
      </c>
      <c r="AJ3084" s="1">
        <f t="shared" si="355"/>
        <v>0.69309110194439927</v>
      </c>
      <c r="AK3084" s="1">
        <f t="shared" si="355"/>
        <v>1.1140816278152017</v>
      </c>
      <c r="AL3084" s="1">
        <f t="shared" si="355"/>
        <v>0.98281590891978199</v>
      </c>
      <c r="AM3084" s="1">
        <f t="shared" si="355"/>
        <v>0.75224958089988236</v>
      </c>
      <c r="AN3084" s="29">
        <f t="shared" si="355"/>
        <v>0.90819192632337253</v>
      </c>
      <c r="AO3084" s="1">
        <f t="shared" si="349"/>
        <v>52322.065602808769</v>
      </c>
      <c r="AP3084" s="1">
        <f t="shared" si="350"/>
        <v>193139.57046853367</v>
      </c>
      <c r="AQ3084" s="29">
        <f t="shared" si="351"/>
        <v>135197.94045073463</v>
      </c>
    </row>
    <row r="3085" spans="1:43" x14ac:dyDescent="0.2">
      <c r="A3085" s="26"/>
      <c r="E3085" s="25" t="s">
        <v>6017</v>
      </c>
      <c r="F3085" s="26" t="s">
        <v>6018</v>
      </c>
      <c r="G3085" s="1">
        <v>0.19507020732563601</v>
      </c>
      <c r="H3085" s="1">
        <v>1.1079105472713899</v>
      </c>
      <c r="I3085" s="1">
        <f>VLOOKUP(F3085,'[1]SUSMB vs SHAM all proteins sum'!$B$2:$E$3214,2,FALSE)</f>
        <v>0.28675591818220703</v>
      </c>
      <c r="J3085" s="29">
        <f>VLOOKUP(F3085,'[1]SUSMB vs SHAM all proteins sum'!$B$2:$E$3214,3,FALSE)</f>
        <v>0.90227481014880395</v>
      </c>
      <c r="K3085" s="25">
        <f>VLOOKUP($E3085,[1]AllProteinsNorm!$A$1:$Q$3226,4,FALSE)</f>
        <v>59476.294658274397</v>
      </c>
      <c r="L3085" s="1">
        <f>VLOOKUP($E3085,[1]AllProteinsNorm!$A$1:$Q$3226,5,FALSE)</f>
        <v>62302.826202337703</v>
      </c>
      <c r="M3085" s="1">
        <f>VLOOKUP($E3085,[1]AllProteinsNorm!$A$1:$Q$3226,10,FALSE)</f>
        <v>69885.935651175198</v>
      </c>
      <c r="N3085" s="1">
        <f>VLOOKUP($E3085,[1]AllProteinsNorm!$A$1:$Q$3226,11,FALSE)</f>
        <v>53210.704915907503</v>
      </c>
      <c r="O3085" s="1">
        <f>VLOOKUP($E3085,[1]AllProteinsNorm!$A$1:$Q$3226,15,FALSE)</f>
        <v>78025.974366732495</v>
      </c>
      <c r="P3085" s="1">
        <f>VLOOKUP($E3085,[1]AllProteinsNorm!$A$1:$Q$3226,6,FALSE)</f>
        <v>76508.502446619997</v>
      </c>
      <c r="Q3085" s="1">
        <f>VLOOKUP($E3085,[1]AllProteinsNorm!$A$1:$Q$3226,8,FALSE)</f>
        <v>68557.4077531933</v>
      </c>
      <c r="R3085" s="1">
        <f>VLOOKUP($E3085,[1]AllProteinsNorm!$A$1:$Q$3226,13,FALSE)</f>
        <v>75008.496411485103</v>
      </c>
      <c r="S3085" s="1">
        <f>VLOOKUP($E3085,[1]AllProteinsNorm!$A$1:$Q$3226,16,FALSE)</f>
        <v>70226.773122206301</v>
      </c>
      <c r="T3085" s="1">
        <f>VLOOKUP($E3085,[1]AllProteinsNorm!$A$1:$Q$3226,17,FALSE)</f>
        <v>64956.986826985099</v>
      </c>
      <c r="U3085" s="1">
        <f>VLOOKUP($E3085,[1]AllProteinsNorm!$A$1:$Q$3226,3,FALSE)</f>
        <v>49745.372291697902</v>
      </c>
      <c r="V3085" s="1">
        <f>VLOOKUP($E3085,[1]AllProteinsNorm!$A$1:$Q$3226,7,FALSE)</f>
        <v>60228.856637127603</v>
      </c>
      <c r="W3085" s="1">
        <f>VLOOKUP($E3085,[1]AllProteinsNorm!$A$1:$Q$3226,9,FALSE)</f>
        <v>52929.665858111803</v>
      </c>
      <c r="X3085" s="1">
        <f>VLOOKUP($E3085,[1]AllProteinsNorm!$A$1:$Q$3226,12,FALSE)</f>
        <v>71124.572430805303</v>
      </c>
      <c r="Y3085" s="29">
        <f>VLOOKUP($E3085,[1]AllProteinsNorm!$A$1:$Q$3226,14,FALSE)</f>
        <v>57002.996782245304</v>
      </c>
      <c r="Z3085" s="25">
        <f t="shared" si="355"/>
        <v>0.92096585532354469</v>
      </c>
      <c r="AA3085" s="1">
        <f t="shared" si="355"/>
        <v>0.96473352874761686</v>
      </c>
      <c r="AB3085" s="1">
        <f t="shared" si="355"/>
        <v>1.0821548462605277</v>
      </c>
      <c r="AC3085" s="1">
        <f t="shared" si="355"/>
        <v>0.82394578624661929</v>
      </c>
      <c r="AD3085" s="1">
        <f t="shared" si="355"/>
        <v>1.2081999834216914</v>
      </c>
      <c r="AE3085" s="1">
        <f t="shared" si="355"/>
        <v>1.1847025575503332</v>
      </c>
      <c r="AF3085" s="1">
        <f t="shared" si="355"/>
        <v>1.0615831405260672</v>
      </c>
      <c r="AG3085" s="1">
        <f t="shared" si="355"/>
        <v>1.1614755836933413</v>
      </c>
      <c r="AH3085" s="1">
        <f t="shared" si="355"/>
        <v>1.087432573712078</v>
      </c>
      <c r="AI3085" s="1">
        <f t="shared" si="355"/>
        <v>1.0058321096845919</v>
      </c>
      <c r="AJ3085" s="1">
        <f t="shared" si="355"/>
        <v>0.77028654196160595</v>
      </c>
      <c r="AK3085" s="1">
        <f t="shared" si="355"/>
        <v>0.93261896671053823</v>
      </c>
      <c r="AL3085" s="1">
        <f t="shared" si="355"/>
        <v>0.81959401252350395</v>
      </c>
      <c r="AM3085" s="1">
        <f t="shared" si="355"/>
        <v>1.1013346251580105</v>
      </c>
      <c r="AN3085" s="29">
        <f t="shared" si="355"/>
        <v>0.88266785934120506</v>
      </c>
      <c r="AO3085" s="1">
        <f t="shared" si="349"/>
        <v>8595.8289726091607</v>
      </c>
      <c r="AP3085" s="1">
        <f t="shared" si="350"/>
        <v>4230.3772311379234</v>
      </c>
      <c r="AQ3085" s="29">
        <f t="shared" si="351"/>
        <v>7373.6097283887184</v>
      </c>
    </row>
    <row r="3086" spans="1:43" x14ac:dyDescent="0.2">
      <c r="A3086" s="26"/>
      <c r="E3086" s="25" t="s">
        <v>6019</v>
      </c>
      <c r="F3086" s="26" t="s">
        <v>6020</v>
      </c>
      <c r="G3086" s="1">
        <v>0.61264910173696696</v>
      </c>
      <c r="H3086" s="1">
        <v>1.18942862963753</v>
      </c>
      <c r="I3086" s="1">
        <f>VLOOKUP(F3086,'[1]SUSMB vs SHAM all proteins sum'!$B$2:$E$3214,2,FALSE)</f>
        <v>0.74736244765538995</v>
      </c>
      <c r="J3086" s="29">
        <f>VLOOKUP(F3086,'[1]SUSMB vs SHAM all proteins sum'!$B$2:$E$3214,3,FALSE)</f>
        <v>0.88521867309310498</v>
      </c>
      <c r="K3086" s="25">
        <f>VLOOKUP($E3086,[1]AllProteinsNorm!$A$1:$Q$3226,4,FALSE)</f>
        <v>18977.585847118102</v>
      </c>
      <c r="L3086" s="1">
        <f>VLOOKUP($E3086,[1]AllProteinsNorm!$A$1:$Q$3226,5,FALSE)</f>
        <v>15425.938898037</v>
      </c>
      <c r="M3086" s="1">
        <f>VLOOKUP($E3086,[1]AllProteinsNorm!$A$1:$Q$3226,10,FALSE)</f>
        <v>38876.034647974397</v>
      </c>
      <c r="N3086" s="1">
        <f>VLOOKUP($E3086,[1]AllProteinsNorm!$A$1:$Q$3226,11,FALSE)</f>
        <v>30732.575102350002</v>
      </c>
      <c r="O3086" s="1">
        <f>VLOOKUP($E3086,[1]AllProteinsNorm!$A$1:$Q$3226,15,FALSE)</f>
        <v>86239.588384293005</v>
      </c>
      <c r="P3086" s="1">
        <f>VLOOKUP($E3086,[1]AllProteinsNorm!$A$1:$Q$3226,6,FALSE)</f>
        <v>49300.623632320501</v>
      </c>
      <c r="Q3086" s="1">
        <f>VLOOKUP($E3086,[1]AllProteinsNorm!$A$1:$Q$3226,8,FALSE)</f>
        <v>45627.582789752203</v>
      </c>
      <c r="R3086" s="1">
        <f>VLOOKUP($E3086,[1]AllProteinsNorm!$A$1:$Q$3226,13,FALSE)</f>
        <v>32472.423958673498</v>
      </c>
      <c r="S3086" s="1">
        <f>VLOOKUP($E3086,[1]AllProteinsNorm!$A$1:$Q$3226,16,FALSE)</f>
        <v>41063.444053720501</v>
      </c>
      <c r="T3086" s="1">
        <f>VLOOKUP($E3086,[1]AllProteinsNorm!$A$1:$Q$3226,17,FALSE)</f>
        <v>23939.889572505701</v>
      </c>
      <c r="U3086" s="1">
        <f>VLOOKUP($E3086,[1]AllProteinsNorm!$A$1:$Q$3226,3,FALSE)</f>
        <v>16658.1846793933</v>
      </c>
      <c r="V3086" s="1">
        <f>VLOOKUP($E3086,[1]AllProteinsNorm!$A$1:$Q$3226,7,FALSE)</f>
        <v>19354.674189908601</v>
      </c>
      <c r="W3086" s="1">
        <f>VLOOKUP($E3086,[1]AllProteinsNorm!$A$1:$Q$3226,9,FALSE)</f>
        <v>50812.004001349203</v>
      </c>
      <c r="X3086" s="1">
        <f>VLOOKUP($E3086,[1]AllProteinsNorm!$A$1:$Q$3226,12,FALSE)</f>
        <v>26696.070199994901</v>
      </c>
      <c r="Y3086" s="29">
        <f>VLOOKUP($E3086,[1]AllProteinsNorm!$A$1:$Q$3226,14,FALSE)</f>
        <v>37489.167319221502</v>
      </c>
      <c r="Z3086" s="25">
        <f t="shared" si="355"/>
        <v>0.49874938213071479</v>
      </c>
      <c r="AA3086" s="1">
        <f t="shared" si="355"/>
        <v>0.4054086518781555</v>
      </c>
      <c r="AB3086" s="1">
        <f t="shared" si="355"/>
        <v>1.0216999367869506</v>
      </c>
      <c r="AC3086" s="1">
        <f t="shared" si="355"/>
        <v>0.80768191312966764</v>
      </c>
      <c r="AD3086" s="1">
        <f t="shared" si="355"/>
        <v>2.2664601160745117</v>
      </c>
      <c r="AE3086" s="1">
        <f t="shared" si="355"/>
        <v>1.2956682569302012</v>
      </c>
      <c r="AF3086" s="1">
        <f t="shared" si="355"/>
        <v>1.1991371772907953</v>
      </c>
      <c r="AG3086" s="1">
        <f t="shared" si="355"/>
        <v>0.85340683036006182</v>
      </c>
      <c r="AH3086" s="1">
        <f t="shared" si="355"/>
        <v>1.0791871798099326</v>
      </c>
      <c r="AI3086" s="1">
        <f t="shared" si="355"/>
        <v>0.62916354212556203</v>
      </c>
      <c r="AJ3086" s="1">
        <f t="shared" si="355"/>
        <v>0.43779326744705116</v>
      </c>
      <c r="AK3086" s="1">
        <f t="shared" si="355"/>
        <v>0.5086596299088334</v>
      </c>
      <c r="AL3086" s="1">
        <f t="shared" si="355"/>
        <v>1.3353888004856411</v>
      </c>
      <c r="AM3086" s="1">
        <f t="shared" si="355"/>
        <v>0.70159864509782111</v>
      </c>
      <c r="AN3086" s="29">
        <f t="shared" si="355"/>
        <v>0.98525171682446133</v>
      </c>
      <c r="AO3086" s="1">
        <f t="shared" ref="AO3086:AO3149" si="356">_xlfn.STDEV.P(K3086:O3086)</f>
        <v>25503.209957927767</v>
      </c>
      <c r="AP3086" s="1">
        <f t="shared" ref="AP3086:AP3149" si="357">_xlfn.STDEV.P(P3086:T3086)</f>
        <v>9190.7975355871768</v>
      </c>
      <c r="AQ3086" s="29">
        <f t="shared" ref="AQ3086:AQ3149" si="358">_xlfn.STDEV.P(U3086:Y3086)</f>
        <v>12579.87302720886</v>
      </c>
    </row>
    <row r="3087" spans="1:43" x14ac:dyDescent="0.2">
      <c r="A3087" s="26"/>
      <c r="E3087" s="25" t="s">
        <v>6021</v>
      </c>
      <c r="F3087" s="26" t="s">
        <v>6022</v>
      </c>
      <c r="G3087" s="1">
        <v>0.55324378578160305</v>
      </c>
      <c r="H3087" s="1">
        <v>0.94354899346007004</v>
      </c>
      <c r="I3087" s="1">
        <f>VLOOKUP(F3087,'[1]SUSMB vs SHAM all proteins sum'!$B$2:$E$3214,2,FALSE)</f>
        <v>0.18431586910120301</v>
      </c>
      <c r="J3087" s="29">
        <f>VLOOKUP(F3087,'[1]SUSMB vs SHAM all proteins sum'!$B$2:$E$3214,3,FALSE)</f>
        <v>1.10720245796605</v>
      </c>
      <c r="K3087" s="25">
        <f>VLOOKUP($E3087,[1]AllProteinsNorm!$A$1:$Q$3226,4,FALSE)</f>
        <v>125360.806420705</v>
      </c>
      <c r="L3087" s="1">
        <f>VLOOKUP($E3087,[1]AllProteinsNorm!$A$1:$Q$3226,5,FALSE)</f>
        <v>127994.683414133</v>
      </c>
      <c r="M3087" s="1">
        <f>VLOOKUP($E3087,[1]AllProteinsNorm!$A$1:$Q$3226,10,FALSE)</f>
        <v>136090.81212346299</v>
      </c>
      <c r="N3087" s="1">
        <f>VLOOKUP($E3087,[1]AllProteinsNorm!$A$1:$Q$3226,11,FALSE)</f>
        <v>117935.930300726</v>
      </c>
      <c r="O3087" s="1">
        <f>VLOOKUP($E3087,[1]AllProteinsNorm!$A$1:$Q$3226,15,FALSE)</f>
        <v>134354.41154487399</v>
      </c>
      <c r="P3087" s="1">
        <f>VLOOKUP($E3087,[1]AllProteinsNorm!$A$1:$Q$3226,6,FALSE)</f>
        <v>94317.218859231798</v>
      </c>
      <c r="Q3087" s="1">
        <f>VLOOKUP($E3087,[1]AllProteinsNorm!$A$1:$Q$3226,8,FALSE)</f>
        <v>101560.04691375799</v>
      </c>
      <c r="R3087" s="1">
        <f>VLOOKUP($E3087,[1]AllProteinsNorm!$A$1:$Q$3226,13,FALSE)</f>
        <v>141438.55864746199</v>
      </c>
      <c r="S3087" s="1">
        <f>VLOOKUP($E3087,[1]AllProteinsNorm!$A$1:$Q$3226,16,FALSE)</f>
        <v>148677.35376843999</v>
      </c>
      <c r="T3087" s="1">
        <f>VLOOKUP($E3087,[1]AllProteinsNorm!$A$1:$Q$3226,17,FALSE)</f>
        <v>128462.490221941</v>
      </c>
      <c r="U3087" s="1">
        <f>VLOOKUP($E3087,[1]AllProteinsNorm!$A$1:$Q$3226,3,FALSE)</f>
        <v>137822.53774915001</v>
      </c>
      <c r="V3087" s="1">
        <f>VLOOKUP($E3087,[1]AllProteinsNorm!$A$1:$Q$3226,7,FALSE)</f>
        <v>148592.752171845</v>
      </c>
      <c r="W3087" s="1">
        <f>VLOOKUP($E3087,[1]AllProteinsNorm!$A$1:$Q$3226,9,FALSE)</f>
        <v>171566.737701445</v>
      </c>
      <c r="X3087" s="1">
        <f>VLOOKUP($E3087,[1]AllProteinsNorm!$A$1:$Q$3226,12,FALSE)</f>
        <v>114525.362680167</v>
      </c>
      <c r="Y3087" s="29">
        <f>VLOOKUP($E3087,[1]AllProteinsNorm!$A$1:$Q$3226,14,FALSE)</f>
        <v>143074.80076940299</v>
      </c>
      <c r="Z3087" s="25">
        <f t="shared" si="355"/>
        <v>0.97673093496443852</v>
      </c>
      <c r="AA3087" s="1">
        <f t="shared" si="355"/>
        <v>0.99725241382074681</v>
      </c>
      <c r="AB3087" s="1">
        <f t="shared" si="355"/>
        <v>1.0603322518469822</v>
      </c>
      <c r="AC3087" s="1">
        <f t="shared" si="355"/>
        <v>0.91888106623972332</v>
      </c>
      <c r="AD3087" s="1">
        <f t="shared" si="355"/>
        <v>1.0468033331281097</v>
      </c>
      <c r="AE3087" s="1">
        <f t="shared" si="355"/>
        <v>0.7348592274563398</v>
      </c>
      <c r="AF3087" s="1">
        <f t="shared" si="355"/>
        <v>0.79129069451106693</v>
      </c>
      <c r="AG3087" s="1">
        <f t="shared" si="355"/>
        <v>1.1019984600620856</v>
      </c>
      <c r="AH3087" s="1">
        <f t="shared" si="355"/>
        <v>1.1583985050873311</v>
      </c>
      <c r="AI3087" s="1">
        <f t="shared" si="355"/>
        <v>1.0008972641836236</v>
      </c>
      <c r="AJ3087" s="1">
        <f t="shared" si="355"/>
        <v>1.0738247463336783</v>
      </c>
      <c r="AK3087" s="1">
        <f t="shared" si="355"/>
        <v>1.1577393437521335</v>
      </c>
      <c r="AL3087" s="1">
        <f t="shared" si="355"/>
        <v>1.3367378920773583</v>
      </c>
      <c r="AM3087" s="1">
        <f t="shared" si="355"/>
        <v>0.89230811257182285</v>
      </c>
      <c r="AN3087" s="29">
        <f t="shared" si="355"/>
        <v>1.1147470083781219</v>
      </c>
      <c r="AO3087" s="1">
        <f t="shared" si="356"/>
        <v>6534.3319549193448</v>
      </c>
      <c r="AP3087" s="1">
        <f t="shared" si="357"/>
        <v>21500.976740157661</v>
      </c>
      <c r="AQ3087" s="29">
        <f t="shared" si="358"/>
        <v>18356.940221507932</v>
      </c>
    </row>
    <row r="3088" spans="1:43" x14ac:dyDescent="0.2">
      <c r="A3088" s="26"/>
      <c r="E3088" s="25" t="s">
        <v>6023</v>
      </c>
      <c r="F3088" s="26" t="s">
        <v>6024</v>
      </c>
      <c r="G3088" s="1">
        <v>9.77148076124668E-2</v>
      </c>
      <c r="H3088" s="1">
        <v>0.895297073175502</v>
      </c>
      <c r="I3088" s="1">
        <f>VLOOKUP(F3088,'[1]SUSMB vs SHAM all proteins sum'!$B$2:$E$3214,2,FALSE)</f>
        <v>0.133711939843149</v>
      </c>
      <c r="J3088" s="29">
        <f>VLOOKUP(F3088,'[1]SUSMB vs SHAM all proteins sum'!$B$2:$E$3214,3,FALSE)</f>
        <v>0.913434222468816</v>
      </c>
      <c r="K3088" s="25">
        <f>VLOOKUP($E3088,[1]AllProteinsNorm!$A$1:$Q$3226,4,FALSE)</f>
        <v>368756.54332212202</v>
      </c>
      <c r="L3088" s="1">
        <f>VLOOKUP($E3088,[1]AllProteinsNorm!$A$1:$Q$3226,5,FALSE)</f>
        <v>328987.58539943601</v>
      </c>
      <c r="M3088" s="1">
        <f>VLOOKUP($E3088,[1]AllProteinsNorm!$A$1:$Q$3226,10,FALSE)</f>
        <v>349047.011343594</v>
      </c>
      <c r="N3088" s="1">
        <f>VLOOKUP($E3088,[1]AllProteinsNorm!$A$1:$Q$3226,11,FALSE)</f>
        <v>297553.90734470298</v>
      </c>
      <c r="O3088" s="1">
        <f>VLOOKUP($E3088,[1]AllProteinsNorm!$A$1:$Q$3226,15,FALSE)</f>
        <v>336047.91532998998</v>
      </c>
      <c r="P3088" s="1">
        <f>VLOOKUP($E3088,[1]AllProteinsNorm!$A$1:$Q$3226,6,FALSE)</f>
        <v>278807.48613528599</v>
      </c>
      <c r="Q3088" s="1">
        <f>VLOOKUP($E3088,[1]AllProteinsNorm!$A$1:$Q$3226,8,FALSE)</f>
        <v>307058.25471169699</v>
      </c>
      <c r="R3088" s="1">
        <f>VLOOKUP($E3088,[1]AllProteinsNorm!$A$1:$Q$3226,13,FALSE)</f>
        <v>342759.26987051801</v>
      </c>
      <c r="S3088" s="1">
        <f>VLOOKUP($E3088,[1]AllProteinsNorm!$A$1:$Q$3226,16,FALSE)</f>
        <v>262450.54172300798</v>
      </c>
      <c r="T3088" s="1">
        <f>VLOOKUP($E3088,[1]AllProteinsNorm!$A$1:$Q$3226,17,FALSE)</f>
        <v>316259.78072980401</v>
      </c>
      <c r="U3088" s="1">
        <f>VLOOKUP($E3088,[1]AllProteinsNorm!$A$1:$Q$3226,3,FALSE)</f>
        <v>299356.61237136897</v>
      </c>
      <c r="V3088" s="1">
        <f>VLOOKUP($E3088,[1]AllProteinsNorm!$A$1:$Q$3226,7,FALSE)</f>
        <v>271122.32134250901</v>
      </c>
      <c r="W3088" s="1">
        <f>VLOOKUP($E3088,[1]AllProteinsNorm!$A$1:$Q$3226,9,FALSE)</f>
        <v>294964.92290953</v>
      </c>
      <c r="X3088" s="1">
        <f>VLOOKUP($E3088,[1]AllProteinsNorm!$A$1:$Q$3226,12,FALSE)</f>
        <v>331137.30805170001</v>
      </c>
      <c r="Y3088" s="29">
        <f>VLOOKUP($E3088,[1]AllProteinsNorm!$A$1:$Q$3226,14,FALSE)</f>
        <v>339643.89219004603</v>
      </c>
      <c r="Z3088" s="25">
        <f t="shared" si="355"/>
        <v>1.0972330624405626</v>
      </c>
      <c r="AA3088" s="1">
        <f t="shared" si="355"/>
        <v>0.9789007473080249</v>
      </c>
      <c r="AB3088" s="1">
        <f t="shared" si="355"/>
        <v>1.0385874586575283</v>
      </c>
      <c r="AC3088" s="1">
        <f t="shared" si="355"/>
        <v>0.88537001148691941</v>
      </c>
      <c r="AD3088" s="1">
        <f t="shared" si="355"/>
        <v>0.99990872010696541</v>
      </c>
      <c r="AE3088" s="1">
        <f t="shared" si="355"/>
        <v>0.829590138489679</v>
      </c>
      <c r="AF3088" s="1">
        <f t="shared" si="355"/>
        <v>0.9136501446990265</v>
      </c>
      <c r="AG3088" s="1">
        <f t="shared" si="355"/>
        <v>1.0198783185560845</v>
      </c>
      <c r="AH3088" s="1">
        <f t="shared" si="355"/>
        <v>0.78092014053393788</v>
      </c>
      <c r="AI3088" s="1">
        <f t="shared" si="355"/>
        <v>0.94102923465636634</v>
      </c>
      <c r="AJ3088" s="1">
        <f t="shared" si="355"/>
        <v>0.89073395035907077</v>
      </c>
      <c r="AK3088" s="1">
        <f t="shared" si="355"/>
        <v>0.80672297300165385</v>
      </c>
      <c r="AL3088" s="1">
        <f t="shared" si="355"/>
        <v>0.87766650256793499</v>
      </c>
      <c r="AM3088" s="1">
        <f t="shared" si="355"/>
        <v>0.98529723521273171</v>
      </c>
      <c r="AN3088" s="29">
        <f t="shared" si="355"/>
        <v>1.010608529436662</v>
      </c>
      <c r="AO3088" s="1">
        <f t="shared" si="356"/>
        <v>23539.171805055845</v>
      </c>
      <c r="AP3088" s="1">
        <f t="shared" si="357"/>
        <v>28252.000378996352</v>
      </c>
      <c r="AQ3088" s="29">
        <f t="shared" si="358"/>
        <v>25053.564478128406</v>
      </c>
    </row>
    <row r="3089" spans="1:43" x14ac:dyDescent="0.2">
      <c r="A3089" s="26"/>
      <c r="E3089" s="25" t="s">
        <v>6025</v>
      </c>
      <c r="F3089" s="26" t="s">
        <v>6026</v>
      </c>
      <c r="G3089" s="1">
        <v>5.7838494252990799E-2</v>
      </c>
      <c r="H3089" s="43">
        <v>0.635970860687741</v>
      </c>
      <c r="I3089" s="1">
        <f>VLOOKUP(F3089,'[1]SUSMB vs SHAM all proteins sum'!$B$2:$E$3214,2,FALSE)</f>
        <v>0.37580262576196799</v>
      </c>
      <c r="J3089" s="29">
        <f>VLOOKUP(F3089,'[1]SUSMB vs SHAM all proteins sum'!$B$2:$E$3214,3,FALSE)</f>
        <v>0.81790011552831998</v>
      </c>
      <c r="K3089" s="25">
        <f>VLOOKUP($E3089,[1]AllProteinsNorm!$A$1:$Q$3226,4,FALSE)</f>
        <v>59084.277472004702</v>
      </c>
      <c r="L3089" s="1">
        <f>VLOOKUP($E3089,[1]AllProteinsNorm!$A$1:$Q$3226,5,FALSE)</f>
        <v>55547.952507552203</v>
      </c>
      <c r="M3089" s="1">
        <f>VLOOKUP($E3089,[1]AllProteinsNorm!$A$1:$Q$3226,10,FALSE)</f>
        <v>72672.3965318642</v>
      </c>
      <c r="N3089" s="1">
        <f>VLOOKUP($E3089,[1]AllProteinsNorm!$A$1:$Q$3226,11,FALSE)</f>
        <v>101868.661471983</v>
      </c>
      <c r="O3089" s="1">
        <f>VLOOKUP($E3089,[1]AllProteinsNorm!$A$1:$Q$3226,15,FALSE)</f>
        <v>155908.363728014</v>
      </c>
      <c r="P3089" s="1">
        <f>VLOOKUP($E3089,[1]AllProteinsNorm!$A$1:$Q$3226,6,FALSE)</f>
        <v>62006.006333377598</v>
      </c>
      <c r="Q3089" s="1">
        <f>VLOOKUP($E3089,[1]AllProteinsNorm!$A$1:$Q$3226,8,FALSE)</f>
        <v>47311.712442082702</v>
      </c>
      <c r="R3089" s="1">
        <f>VLOOKUP($E3089,[1]AllProteinsNorm!$A$1:$Q$3226,13,FALSE)</f>
        <v>52685.848124895303</v>
      </c>
      <c r="S3089" s="1">
        <f>VLOOKUP($E3089,[1]AllProteinsNorm!$A$1:$Q$3226,16,FALSE)</f>
        <v>60193.691923582002</v>
      </c>
      <c r="T3089" s="1">
        <f>VLOOKUP($E3089,[1]AllProteinsNorm!$A$1:$Q$3226,17,FALSE)</f>
        <v>42360.217563527098</v>
      </c>
      <c r="U3089" s="1">
        <f>VLOOKUP($E3089,[1]AllProteinsNorm!$A$1:$Q$3226,3,FALSE)</f>
        <v>84669.394602789602</v>
      </c>
      <c r="V3089" s="1">
        <f>VLOOKUP($E3089,[1]AllProteinsNorm!$A$1:$Q$3226,7,FALSE)</f>
        <v>49401.027974010998</v>
      </c>
      <c r="W3089" s="1">
        <f>VLOOKUP($E3089,[1]AllProteinsNorm!$A$1:$Q$3226,9,FALSE)</f>
        <v>78213.080433438896</v>
      </c>
      <c r="X3089" s="1">
        <f>VLOOKUP($E3089,[1]AllProteinsNorm!$A$1:$Q$3226,12,FALSE)</f>
        <v>60191.386549799703</v>
      </c>
      <c r="Y3089" s="29">
        <f>VLOOKUP($E3089,[1]AllProteinsNorm!$A$1:$Q$3226,14,FALSE)</f>
        <v>70411.670565698296</v>
      </c>
      <c r="Z3089" s="25">
        <f t="shared" si="355"/>
        <v>0.66374649735408264</v>
      </c>
      <c r="AA3089" s="1">
        <f t="shared" si="355"/>
        <v>0.62401979832195342</v>
      </c>
      <c r="AB3089" s="1">
        <f t="shared" si="355"/>
        <v>0.81639398358060722</v>
      </c>
      <c r="AC3089" s="1">
        <f t="shared" si="355"/>
        <v>1.1443817227724382</v>
      </c>
      <c r="AD3089" s="1">
        <f t="shared" si="355"/>
        <v>1.7514579979709186</v>
      </c>
      <c r="AE3089" s="1">
        <f t="shared" si="355"/>
        <v>0.69656888904489189</v>
      </c>
      <c r="AF3089" s="1">
        <f t="shared" si="355"/>
        <v>0.53149475225681353</v>
      </c>
      <c r="AG3089" s="1">
        <f t="shared" si="355"/>
        <v>0.59186722169189465</v>
      </c>
      <c r="AH3089" s="1">
        <f t="shared" si="355"/>
        <v>0.6762095414642072</v>
      </c>
      <c r="AI3089" s="1">
        <f t="shared" si="355"/>
        <v>0.47587018472503334</v>
      </c>
      <c r="AJ3089" s="1">
        <f t="shared" si="355"/>
        <v>0.95116698562185975</v>
      </c>
      <c r="AK3089" s="1">
        <f t="shared" si="355"/>
        <v>0.55496590102125376</v>
      </c>
      <c r="AL3089" s="1">
        <f t="shared" si="355"/>
        <v>0.87863743801497651</v>
      </c>
      <c r="AM3089" s="1">
        <f t="shared" si="355"/>
        <v>0.67618364314000723</v>
      </c>
      <c r="AN3089" s="29">
        <f t="shared" si="355"/>
        <v>0.79099722820467777</v>
      </c>
      <c r="AO3089" s="1">
        <f t="shared" si="356"/>
        <v>37209.973991557657</v>
      </c>
      <c r="AP3089" s="1">
        <f t="shared" si="357"/>
        <v>7462.9547121282803</v>
      </c>
      <c r="AQ3089" s="29">
        <f t="shared" si="358"/>
        <v>12595.409019536668</v>
      </c>
    </row>
    <row r="3090" spans="1:43" x14ac:dyDescent="0.2">
      <c r="A3090" s="26"/>
      <c r="E3090" s="25" t="s">
        <v>6027</v>
      </c>
      <c r="F3090" s="26" t="s">
        <v>6028</v>
      </c>
      <c r="G3090" s="1">
        <v>0.906359519254333</v>
      </c>
      <c r="H3090" s="1">
        <v>0.97804730137327101</v>
      </c>
      <c r="I3090" s="1">
        <f>VLOOKUP(F3090,'[1]SUSMB vs SHAM all proteins sum'!$B$2:$E$3214,2,FALSE)</f>
        <v>0.46659526235651799</v>
      </c>
      <c r="J3090" s="29">
        <f>VLOOKUP(F3090,'[1]SUSMB vs SHAM all proteins sum'!$B$2:$E$3214,3,FALSE)</f>
        <v>0.70412361985793803</v>
      </c>
      <c r="K3090" s="25">
        <f>VLOOKUP($E3090,[1]AllProteinsNorm!$A$1:$Q$3226,4,FALSE)</f>
        <v>86923.7345683311</v>
      </c>
      <c r="L3090" s="1">
        <f>VLOOKUP($E3090,[1]AllProteinsNorm!$A$1:$Q$3226,5,FALSE)</f>
        <v>75521.049161404095</v>
      </c>
      <c r="M3090" s="1">
        <f>VLOOKUP($E3090,[1]AllProteinsNorm!$A$1:$Q$3226,10,FALSE)</f>
        <v>57342.080427293899</v>
      </c>
      <c r="N3090" s="1">
        <f>VLOOKUP($E3090,[1]AllProteinsNorm!$A$1:$Q$3226,11,FALSE)</f>
        <v>123118.351960552</v>
      </c>
      <c r="O3090" s="1">
        <f>VLOOKUP($E3090,[1]AllProteinsNorm!$A$1:$Q$3226,15,FALSE)</f>
        <v>122452.483838378</v>
      </c>
      <c r="P3090" s="1">
        <f>VLOOKUP($E3090,[1]AllProteinsNorm!$A$1:$Q$3226,6,FALSE)</f>
        <v>109164.973861555</v>
      </c>
      <c r="Q3090" s="1">
        <f>VLOOKUP($E3090,[1]AllProteinsNorm!$A$1:$Q$3226,8,FALSE)</f>
        <v>107952.77779941</v>
      </c>
      <c r="R3090" s="1">
        <f>VLOOKUP($E3090,[1]AllProteinsNorm!$A$1:$Q$3226,13,FALSE)</f>
        <v>65421.865135473599</v>
      </c>
      <c r="S3090" s="1">
        <f>VLOOKUP($E3090,[1]AllProteinsNorm!$A$1:$Q$3226,16,FALSE)</f>
        <v>95331.765963388199</v>
      </c>
      <c r="T3090" s="1">
        <f>VLOOKUP($E3090,[1]AllProteinsNorm!$A$1:$Q$3226,17,FALSE)</f>
        <v>69102.192720538398</v>
      </c>
      <c r="U3090" s="1">
        <f>VLOOKUP($E3090,[1]AllProteinsNorm!$A$1:$Q$3226,3,FALSE)</f>
        <v>11093.972442789</v>
      </c>
      <c r="V3090" s="1">
        <f>VLOOKUP($E3090,[1]AllProteinsNorm!$A$1:$Q$3226,7,FALSE)</f>
        <v>109076.61976982201</v>
      </c>
      <c r="W3090" s="1">
        <f>VLOOKUP($E3090,[1]AllProteinsNorm!$A$1:$Q$3226,9,FALSE)</f>
        <v>89279.285338466405</v>
      </c>
      <c r="X3090" s="1">
        <f>VLOOKUP($E3090,[1]AllProteinsNorm!$A$1:$Q$3226,12,FALSE)</f>
        <v>98567.951674376804</v>
      </c>
      <c r="Y3090" s="29">
        <f>VLOOKUP($E3090,[1]AllProteinsNorm!$A$1:$Q$3226,14,FALSE)</f>
        <v>92237.941885409804</v>
      </c>
      <c r="Z3090" s="25">
        <f t="shared" si="355"/>
        <v>0.93394537767998109</v>
      </c>
      <c r="AA3090" s="1">
        <f t="shared" si="355"/>
        <v>0.81143010171048346</v>
      </c>
      <c r="AB3090" s="1">
        <f t="shared" si="355"/>
        <v>0.61610757093651503</v>
      </c>
      <c r="AC3090" s="1">
        <f t="shared" si="355"/>
        <v>1.322835659238085</v>
      </c>
      <c r="AD3090" s="1">
        <f t="shared" si="355"/>
        <v>1.3156812904349362</v>
      </c>
      <c r="AE3090" s="1">
        <f t="shared" si="355"/>
        <v>1.1729146619029434</v>
      </c>
      <c r="AF3090" s="1">
        <f t="shared" si="355"/>
        <v>1.1598903145862478</v>
      </c>
      <c r="AG3090" s="1">
        <f t="shared" si="355"/>
        <v>0.70292019603054867</v>
      </c>
      <c r="AH3090" s="1">
        <f t="shared" si="355"/>
        <v>1.0242848240440665</v>
      </c>
      <c r="AI3090" s="1">
        <f t="shared" si="355"/>
        <v>0.74246319258366367</v>
      </c>
      <c r="AJ3090" s="1">
        <f t="shared" si="355"/>
        <v>0.11919833328038755</v>
      </c>
      <c r="AK3090" s="1">
        <f t="shared" si="355"/>
        <v>1.171965348162767</v>
      </c>
      <c r="AL3090" s="1">
        <f t="shared" si="355"/>
        <v>0.95925441168068892</v>
      </c>
      <c r="AM3090" s="1">
        <f t="shared" si="355"/>
        <v>1.0590557724058844</v>
      </c>
      <c r="AN3090" s="29">
        <f t="shared" si="355"/>
        <v>0.99104346929404097</v>
      </c>
      <c r="AO3090" s="1">
        <f t="shared" si="356"/>
        <v>26032.519246072334</v>
      </c>
      <c r="AP3090" s="1">
        <f t="shared" si="357"/>
        <v>18745.652272199961</v>
      </c>
      <c r="AQ3090" s="29">
        <f t="shared" si="358"/>
        <v>35140.058493255325</v>
      </c>
    </row>
    <row r="3091" spans="1:43" x14ac:dyDescent="0.2">
      <c r="A3091" s="26"/>
      <c r="E3091" s="25" t="s">
        <v>6029</v>
      </c>
      <c r="F3091" s="26" t="s">
        <v>6030</v>
      </c>
      <c r="G3091" s="1">
        <v>0.46968402046810498</v>
      </c>
      <c r="H3091" s="1">
        <v>0.90258055109609203</v>
      </c>
      <c r="I3091" s="1">
        <f>VLOOKUP(F3091,'[1]SUSMB vs SHAM all proteins sum'!$B$2:$E$3214,2,FALSE)</f>
        <v>0.32006417874788101</v>
      </c>
      <c r="J3091" s="29">
        <f>VLOOKUP(F3091,'[1]SUSMB vs SHAM all proteins sum'!$B$2:$E$3214,3,FALSE)</f>
        <v>0.90750898462898799</v>
      </c>
      <c r="K3091" s="25">
        <f>VLOOKUP($E3091,[1]AllProteinsNorm!$A$1:$Q$3226,4,FALSE)</f>
        <v>59852.810013356298</v>
      </c>
      <c r="L3091" s="1">
        <f>VLOOKUP($E3091,[1]AllProteinsNorm!$A$1:$Q$3226,5,FALSE)</f>
        <v>46683.689511216697</v>
      </c>
      <c r="M3091" s="1">
        <f>VLOOKUP($E3091,[1]AllProteinsNorm!$A$1:$Q$3226,10,FALSE)</f>
        <v>66254.068768761397</v>
      </c>
      <c r="N3091" s="1">
        <f>VLOOKUP($E3091,[1]AllProteinsNorm!$A$1:$Q$3226,11,FALSE)</f>
        <v>65664.863653972105</v>
      </c>
      <c r="O3091" s="1">
        <f>VLOOKUP($E3091,[1]AllProteinsNorm!$A$1:$Q$3226,15,FALSE)</f>
        <v>72782.660084122603</v>
      </c>
      <c r="P3091" s="1">
        <f>VLOOKUP($E3091,[1]AllProteinsNorm!$A$1:$Q$3226,6,FALSE)</f>
        <v>46345.134991512597</v>
      </c>
      <c r="Q3091" s="1">
        <f>VLOOKUP($E3091,[1]AllProteinsNorm!$A$1:$Q$3226,8,FALSE)</f>
        <v>46243.313470046698</v>
      </c>
      <c r="R3091" s="1">
        <f>VLOOKUP($E3091,[1]AllProteinsNorm!$A$1:$Q$3226,13,FALSE)</f>
        <v>48103.226591614301</v>
      </c>
      <c r="S3091" s="1">
        <f>VLOOKUP($E3091,[1]AllProteinsNorm!$A$1:$Q$3226,16,FALSE)</f>
        <v>63116.814492042198</v>
      </c>
      <c r="T3091" s="1">
        <f>VLOOKUP($E3091,[1]AllProteinsNorm!$A$1:$Q$3226,17,FALSE)</f>
        <v>81448.055550994599</v>
      </c>
      <c r="U3091" s="1">
        <f>VLOOKUP($E3091,[1]AllProteinsNorm!$A$1:$Q$3226,3,FALSE)</f>
        <v>67551.249093677601</v>
      </c>
      <c r="V3091" s="1">
        <f>VLOOKUP($E3091,[1]AllProteinsNorm!$A$1:$Q$3226,7,FALSE)</f>
        <v>49479.268088836201</v>
      </c>
      <c r="W3091" s="1">
        <f>VLOOKUP($E3091,[1]AllProteinsNorm!$A$1:$Q$3226,9,FALSE)</f>
        <v>54484.708568712602</v>
      </c>
      <c r="X3091" s="1">
        <f>VLOOKUP($E3091,[1]AllProteinsNorm!$A$1:$Q$3226,12,FALSE)</f>
        <v>53952.264422326298</v>
      </c>
      <c r="Y3091" s="29">
        <f>VLOOKUP($E3091,[1]AllProteinsNorm!$A$1:$Q$3226,14,FALSE)</f>
        <v>55428.987906249597</v>
      </c>
      <c r="Z3091" s="25">
        <f t="shared" si="355"/>
        <v>0.96152771054952213</v>
      </c>
      <c r="AA3091" s="1">
        <f t="shared" si="355"/>
        <v>0.74996747998478497</v>
      </c>
      <c r="AB3091" s="1">
        <f t="shared" si="355"/>
        <v>1.0643631108314178</v>
      </c>
      <c r="AC3091" s="1">
        <f t="shared" si="355"/>
        <v>1.0548976062888409</v>
      </c>
      <c r="AD3091" s="1">
        <f t="shared" si="355"/>
        <v>1.1692440923454341</v>
      </c>
      <c r="AE3091" s="1">
        <f t="shared" si="355"/>
        <v>0.74452864508038141</v>
      </c>
      <c r="AF3091" s="1">
        <f t="shared" si="355"/>
        <v>0.74289289540717596</v>
      </c>
      <c r="AG3091" s="1">
        <f t="shared" si="355"/>
        <v>0.77277216097888157</v>
      </c>
      <c r="AH3091" s="1">
        <f t="shared" si="355"/>
        <v>1.0139635235533542</v>
      </c>
      <c r="AI3091" s="1">
        <f t="shared" si="355"/>
        <v>1.3084525582872726</v>
      </c>
      <c r="AJ3091" s="1">
        <f t="shared" si="355"/>
        <v>1.0852021462536181</v>
      </c>
      <c r="AK3091" s="1">
        <f t="shared" si="355"/>
        <v>0.79487809101206897</v>
      </c>
      <c r="AL3091" s="1">
        <f t="shared" si="355"/>
        <v>0.87528984985569636</v>
      </c>
      <c r="AM3091" s="1">
        <f t="shared" si="355"/>
        <v>0.86673620298504706</v>
      </c>
      <c r="AN3091" s="29">
        <f t="shared" si="355"/>
        <v>0.89045957621171135</v>
      </c>
      <c r="AO3091" s="1">
        <f t="shared" si="356"/>
        <v>8794.1719636721318</v>
      </c>
      <c r="AP3091" s="1">
        <f t="shared" si="357"/>
        <v>13736.77332716986</v>
      </c>
      <c r="AQ3091" s="29">
        <f t="shared" si="358"/>
        <v>6043.2764229506565</v>
      </c>
    </row>
    <row r="3092" spans="1:43" x14ac:dyDescent="0.2">
      <c r="A3092" s="26"/>
      <c r="E3092" s="25" t="s">
        <v>6031</v>
      </c>
      <c r="F3092" s="26" t="s">
        <v>6032</v>
      </c>
      <c r="G3092" s="1">
        <v>0.31274963579711801</v>
      </c>
      <c r="H3092" s="1">
        <v>0.87751452802021901</v>
      </c>
      <c r="I3092" s="1">
        <f>VLOOKUP(F3092,'[1]SUSMB vs SHAM all proteins sum'!$B$2:$E$3214,2,FALSE)</f>
        <v>7.1364629391437403E-4</v>
      </c>
      <c r="J3092" s="29">
        <f>VLOOKUP(F3092,'[1]SUSMB vs SHAM all proteins sum'!$B$2:$E$3214,3,FALSE)</f>
        <v>0.72657500872904002</v>
      </c>
      <c r="K3092" s="25">
        <f>VLOOKUP($E3092,[1]AllProteinsNorm!$A$1:$Q$3226,4,FALSE)</f>
        <v>232041.01444923901</v>
      </c>
      <c r="L3092" s="1">
        <f>VLOOKUP($E3092,[1]AllProteinsNorm!$A$1:$Q$3226,5,FALSE)</f>
        <v>256262.946699377</v>
      </c>
      <c r="M3092" s="1">
        <f>VLOOKUP($E3092,[1]AllProteinsNorm!$A$1:$Q$3226,10,FALSE)</f>
        <v>311415.59435379202</v>
      </c>
      <c r="N3092" s="1">
        <f>VLOOKUP($E3092,[1]AllProteinsNorm!$A$1:$Q$3226,11,FALSE)</f>
        <v>256878.842338605</v>
      </c>
      <c r="O3092" s="1">
        <f>VLOOKUP($E3092,[1]AllProteinsNorm!$A$1:$Q$3226,15,FALSE)</f>
        <v>261660.804715709</v>
      </c>
      <c r="P3092" s="1">
        <f>VLOOKUP($E3092,[1]AllProteinsNorm!$A$1:$Q$3226,6,FALSE)</f>
        <v>274168.043432126</v>
      </c>
      <c r="Q3092" s="1">
        <f>VLOOKUP($E3092,[1]AllProteinsNorm!$A$1:$Q$3226,8,FALSE)</f>
        <v>294359.58077371703</v>
      </c>
      <c r="R3092" s="1">
        <f>VLOOKUP($E3092,[1]AllProteinsNorm!$A$1:$Q$3226,13,FALSE)</f>
        <v>235005.99852322001</v>
      </c>
      <c r="S3092" s="1">
        <f>VLOOKUP($E3092,[1]AllProteinsNorm!$A$1:$Q$3226,16,FALSE)</f>
        <v>155235.04677166001</v>
      </c>
      <c r="T3092" s="1">
        <f>VLOOKUP($E3092,[1]AllProteinsNorm!$A$1:$Q$3226,17,FALSE)</f>
        <v>219971.17723510199</v>
      </c>
      <c r="U3092" s="1">
        <f>VLOOKUP($E3092,[1]AllProteinsNorm!$A$1:$Q$3226,3,FALSE)</f>
        <v>181691.14981240599</v>
      </c>
      <c r="V3092" s="1">
        <f>VLOOKUP($E3092,[1]AllProteinsNorm!$A$1:$Q$3226,7,FALSE)</f>
        <v>190461.16023988201</v>
      </c>
      <c r="W3092" s="1">
        <f>VLOOKUP($E3092,[1]AllProteinsNorm!$A$1:$Q$3226,9,FALSE)</f>
        <v>182765.78319986499</v>
      </c>
      <c r="X3092" s="1">
        <f>VLOOKUP($E3092,[1]AllProteinsNorm!$A$1:$Q$3226,12,FALSE)</f>
        <v>219707.31873702101</v>
      </c>
      <c r="Y3092" s="29">
        <f>VLOOKUP($E3092,[1]AllProteinsNorm!$A$1:$Q$3226,14,FALSE)</f>
        <v>181376.32566907501</v>
      </c>
      <c r="Z3092" s="25">
        <f t="shared" si="355"/>
        <v>0.88010390520772686</v>
      </c>
      <c r="AA3092" s="1">
        <f t="shared" si="355"/>
        <v>0.97197480663272862</v>
      </c>
      <c r="AB3092" s="1">
        <f t="shared" si="355"/>
        <v>1.1811622242037503</v>
      </c>
      <c r="AC3092" s="1">
        <f t="shared" si="355"/>
        <v>0.97431082536877645</v>
      </c>
      <c r="AD3092" s="1">
        <f t="shared" si="355"/>
        <v>0.99244823858701736</v>
      </c>
      <c r="AE3092" s="1">
        <f t="shared" si="355"/>
        <v>1.0398867039971567</v>
      </c>
      <c r="AF3092" s="1">
        <f t="shared" si="355"/>
        <v>1.1164707980145934</v>
      </c>
      <c r="AG3092" s="1">
        <f t="shared" si="355"/>
        <v>0.89134973633194936</v>
      </c>
      <c r="AH3092" s="1">
        <f t="shared" si="355"/>
        <v>0.58878802617340553</v>
      </c>
      <c r="AI3092" s="1">
        <f t="shared" si="355"/>
        <v>0.83432445155123824</v>
      </c>
      <c r="AJ3092" s="1">
        <f t="shared" si="355"/>
        <v>0.68913287106216192</v>
      </c>
      <c r="AK3092" s="1">
        <f t="shared" si="355"/>
        <v>0.72239647510325966</v>
      </c>
      <c r="AL3092" s="1">
        <f t="shared" si="355"/>
        <v>0.69320882738916789</v>
      </c>
      <c r="AM3092" s="1">
        <f t="shared" si="355"/>
        <v>0.83332366772371314</v>
      </c>
      <c r="AN3092" s="29">
        <f t="shared" si="355"/>
        <v>0.68793878061803526</v>
      </c>
      <c r="AO3092" s="1">
        <f t="shared" si="356"/>
        <v>26019.431142907695</v>
      </c>
      <c r="AP3092" s="1">
        <f t="shared" si="357"/>
        <v>48256.007871375215</v>
      </c>
      <c r="AQ3092" s="29">
        <f t="shared" si="358"/>
        <v>14637.430972976164</v>
      </c>
    </row>
    <row r="3093" spans="1:43" x14ac:dyDescent="0.2">
      <c r="A3093" s="26"/>
      <c r="E3093" s="25" t="s">
        <v>6033</v>
      </c>
      <c r="F3093" s="26" t="s">
        <v>6034</v>
      </c>
      <c r="G3093" s="1">
        <v>0.55542736863223297</v>
      </c>
      <c r="H3093" s="1">
        <v>1.14345289574898</v>
      </c>
      <c r="I3093" s="1">
        <f>VLOOKUP(F3093,'[1]SUSMB vs SHAM all proteins sum'!$B$2:$E$3214,2,FALSE)</f>
        <v>0.134715844049383</v>
      </c>
      <c r="J3093" s="29">
        <f>VLOOKUP(F3093,'[1]SUSMB vs SHAM all proteins sum'!$B$2:$E$3214,3,FALSE)</f>
        <v>0.51355007981575596</v>
      </c>
      <c r="K3093" s="25">
        <f>VLOOKUP($E3093,[1]AllProteinsNorm!$A$1:$Q$3226,4,FALSE)</f>
        <v>55157.104925440501</v>
      </c>
      <c r="L3093" s="1">
        <f>VLOOKUP($E3093,[1]AllProteinsNorm!$A$1:$Q$3226,5,FALSE)</f>
        <v>62982.7280017714</v>
      </c>
      <c r="M3093" s="1">
        <f>VLOOKUP($E3093,[1]AllProteinsNorm!$A$1:$Q$3226,10,FALSE)</f>
        <v>58775.7353530295</v>
      </c>
      <c r="N3093" s="1">
        <f>VLOOKUP($E3093,[1]AllProteinsNorm!$A$1:$Q$3226,11,FALSE)</f>
        <v>28205.305296246501</v>
      </c>
      <c r="O3093" s="1">
        <f>VLOOKUP($E3093,[1]AllProteinsNorm!$A$1:$Q$3226,15,FALSE)</f>
        <v>62601.798760883903</v>
      </c>
      <c r="P3093" s="1">
        <f>VLOOKUP($E3093,[1]AllProteinsNorm!$A$1:$Q$3226,6,FALSE)</f>
        <v>39835.2424735323</v>
      </c>
      <c r="Q3093" s="1">
        <f>VLOOKUP($E3093,[1]AllProteinsNorm!$A$1:$Q$3226,8,FALSE)</f>
        <v>62571.151751193502</v>
      </c>
      <c r="R3093" s="1">
        <f>VLOOKUP($E3093,[1]AllProteinsNorm!$A$1:$Q$3226,13,FALSE)</f>
        <v>44022.455794362897</v>
      </c>
      <c r="S3093" s="1">
        <f>VLOOKUP($E3093,[1]AllProteinsNorm!$A$1:$Q$3226,16,FALSE)</f>
        <v>67907.2520539775</v>
      </c>
      <c r="T3093" s="1">
        <f>VLOOKUP($E3093,[1]AllProteinsNorm!$A$1:$Q$3226,17,FALSE)</f>
        <v>94579.709424714005</v>
      </c>
      <c r="U3093" s="1">
        <f>VLOOKUP($E3093,[1]AllProteinsNorm!$A$1:$Q$3226,3,FALSE)</f>
        <v>10355.7117867092</v>
      </c>
      <c r="V3093" s="1">
        <f>VLOOKUP($E3093,[1]AllProteinsNorm!$A$1:$Q$3226,7,FALSE)</f>
        <v>65337.919929127602</v>
      </c>
      <c r="W3093" s="1">
        <f>VLOOKUP($E3093,[1]AllProteinsNorm!$A$1:$Q$3226,9,FALSE)</f>
        <v>11883.6199415095</v>
      </c>
      <c r="X3093" s="1">
        <f>VLOOKUP($E3093,[1]AllProteinsNorm!$A$1:$Q$3226,12,FALSE)</f>
        <v>33422.939665644</v>
      </c>
      <c r="Y3093" s="29">
        <f>VLOOKUP($E3093,[1]AllProteinsNorm!$A$1:$Q$3226,14,FALSE)</f>
        <v>47919.6862655433</v>
      </c>
      <c r="Z3093" s="25">
        <f t="shared" si="355"/>
        <v>1.030116434366344</v>
      </c>
      <c r="AA3093" s="1">
        <f t="shared" si="355"/>
        <v>1.176268103330514</v>
      </c>
      <c r="AB3093" s="1">
        <f t="shared" si="355"/>
        <v>1.0976981299320632</v>
      </c>
      <c r="AC3093" s="1">
        <f t="shared" si="355"/>
        <v>0.52676347972321658</v>
      </c>
      <c r="AD3093" s="1">
        <f t="shared" si="355"/>
        <v>1.1691538526478622</v>
      </c>
      <c r="AE3093" s="1">
        <f t="shared" si="355"/>
        <v>0.74396468042373642</v>
      </c>
      <c r="AF3093" s="1">
        <f t="shared" si="355"/>
        <v>1.1685814877931633</v>
      </c>
      <c r="AG3093" s="1">
        <f t="shared" si="355"/>
        <v>0.82216525425399578</v>
      </c>
      <c r="AH3093" s="1">
        <f t="shared" si="355"/>
        <v>1.2682387236969588</v>
      </c>
      <c r="AI3093" s="1">
        <f t="shared" si="355"/>
        <v>1.7663746704561689</v>
      </c>
      <c r="AJ3093" s="1">
        <f t="shared" si="355"/>
        <v>0.19340371318383168</v>
      </c>
      <c r="AK3093" s="1">
        <f t="shared" si="355"/>
        <v>1.2202537678017751</v>
      </c>
      <c r="AL3093" s="1">
        <f t="shared" si="355"/>
        <v>0.22193899078024867</v>
      </c>
      <c r="AM3093" s="1">
        <f t="shared" si="355"/>
        <v>0.62420824082328652</v>
      </c>
      <c r="AN3093" s="29">
        <f t="shared" si="355"/>
        <v>0.89495009606726761</v>
      </c>
      <c r="AO3093" s="1">
        <f t="shared" si="356"/>
        <v>12985.806981858777</v>
      </c>
      <c r="AP3093" s="1">
        <f t="shared" si="357"/>
        <v>19549.38764402597</v>
      </c>
      <c r="AQ3093" s="29">
        <f t="shared" si="358"/>
        <v>21090.799837678325</v>
      </c>
    </row>
    <row r="3094" spans="1:43" x14ac:dyDescent="0.2">
      <c r="A3094" s="26"/>
      <c r="E3094" s="25" t="s">
        <v>6035</v>
      </c>
      <c r="F3094" s="26" t="s">
        <v>6036</v>
      </c>
      <c r="G3094" s="1">
        <v>0.119563305642773</v>
      </c>
      <c r="H3094" s="1">
        <v>0.67977085891792199</v>
      </c>
      <c r="I3094" s="1">
        <f>VLOOKUP(F3094,'[1]SUSMB vs SHAM all proteins sum'!$B$2:$E$3214,2,FALSE)</f>
        <v>0.177976727641115</v>
      </c>
      <c r="J3094" s="29">
        <f>VLOOKUP(F3094,'[1]SUSMB vs SHAM all proteins sum'!$B$2:$E$3214,3,FALSE)</f>
        <v>0.55384238073990899</v>
      </c>
      <c r="K3094" s="25">
        <f>VLOOKUP($E3094,[1]AllProteinsNorm!$A$1:$Q$3226,4,FALSE)</f>
        <v>73775.566197579799</v>
      </c>
      <c r="L3094" s="1">
        <f>VLOOKUP($E3094,[1]AllProteinsNorm!$A$1:$Q$3226,5,FALSE)</f>
        <v>71170.036129668501</v>
      </c>
      <c r="M3094" s="1">
        <f>VLOOKUP($E3094,[1]AllProteinsNorm!$A$1:$Q$3226,10,FALSE)</f>
        <v>75832.664473293102</v>
      </c>
      <c r="N3094" s="1">
        <f>VLOOKUP($E3094,[1]AllProteinsNorm!$A$1:$Q$3226,11,FALSE)</f>
        <v>69722.264624749805</v>
      </c>
      <c r="O3094" s="1">
        <f>VLOOKUP($E3094,[1]AllProteinsNorm!$A$1:$Q$3226,15,FALSE)</f>
        <v>70318.737662975196</v>
      </c>
      <c r="P3094" s="1">
        <f>VLOOKUP($E3094,[1]AllProteinsNorm!$A$1:$Q$3226,6,FALSE)</f>
        <v>50734.632622748402</v>
      </c>
      <c r="Q3094" s="1">
        <f>VLOOKUP($E3094,[1]AllProteinsNorm!$A$1:$Q$3226,8,FALSE)</f>
        <v>37442.7433861112</v>
      </c>
      <c r="R3094" s="1">
        <f>VLOOKUP($E3094,[1]AllProteinsNorm!$A$1:$Q$3226,13,FALSE)</f>
        <v>82452.557183406694</v>
      </c>
      <c r="S3094" s="1">
        <f>VLOOKUP($E3094,[1]AllProteinsNorm!$A$1:$Q$3226,16,FALSE)</f>
        <v>73276.754658468199</v>
      </c>
      <c r="T3094" s="1">
        <f>VLOOKUP($E3094,[1]AllProteinsNorm!$A$1:$Q$3226,17,FALSE)</f>
        <v>24687.594810127499</v>
      </c>
      <c r="U3094" s="1">
        <f>VLOOKUP($E3094,[1]AllProteinsNorm!$A$1:$Q$3226,3,FALSE)</f>
        <v>21503.5490366062</v>
      </c>
      <c r="V3094" s="1">
        <f>VLOOKUP($E3094,[1]AllProteinsNorm!$A$1:$Q$3226,7,FALSE)</f>
        <v>84495.960103575693</v>
      </c>
      <c r="W3094" s="1">
        <f>VLOOKUP($E3094,[1]AllProteinsNorm!$A$1:$Q$3226,9,FALSE)</f>
        <v>11766.359564791799</v>
      </c>
      <c r="X3094" s="1">
        <f>VLOOKUP($E3094,[1]AllProteinsNorm!$A$1:$Q$3226,12,FALSE)</f>
        <v>51938.639335612002</v>
      </c>
      <c r="Y3094" s="29">
        <f>VLOOKUP($E3094,[1]AllProteinsNorm!$A$1:$Q$3226,14,FALSE)</f>
        <v>91613.770759054707</v>
      </c>
      <c r="Z3094" s="25">
        <f t="shared" si="355"/>
        <v>1.0223340674681685</v>
      </c>
      <c r="AA3094" s="1">
        <f t="shared" si="355"/>
        <v>0.98622831742750316</v>
      </c>
      <c r="AB3094" s="1">
        <f t="shared" si="355"/>
        <v>1.0508400045389805</v>
      </c>
      <c r="AC3094" s="1">
        <f t="shared" si="355"/>
        <v>0.96616603654409872</v>
      </c>
      <c r="AD3094" s="1">
        <f t="shared" si="355"/>
        <v>0.9744315740212488</v>
      </c>
      <c r="AE3094" s="1">
        <f t="shared" si="355"/>
        <v>0.70304771625621387</v>
      </c>
      <c r="AF3094" s="1">
        <f t="shared" si="355"/>
        <v>0.51885731436576443</v>
      </c>
      <c r="AG3094" s="1">
        <f t="shared" si="355"/>
        <v>1.1425741949945099</v>
      </c>
      <c r="AH3094" s="1">
        <f t="shared" si="355"/>
        <v>1.0154218598639013</v>
      </c>
      <c r="AI3094" s="1">
        <f t="shared" si="355"/>
        <v>0.34210471730776976</v>
      </c>
      <c r="AJ3094" s="1">
        <f t="shared" si="355"/>
        <v>0.29798227088789198</v>
      </c>
      <c r="AK3094" s="1">
        <f t="shared" si="355"/>
        <v>1.1708903506883612</v>
      </c>
      <c r="AL3094" s="1">
        <f t="shared" si="355"/>
        <v>0.1630505986352051</v>
      </c>
      <c r="AM3094" s="1">
        <f t="shared" si="355"/>
        <v>0.71973206235427467</v>
      </c>
      <c r="AN3094" s="29">
        <f t="shared" si="355"/>
        <v>1.2695243659041311</v>
      </c>
      <c r="AO3094" s="1">
        <f t="shared" si="356"/>
        <v>2298.3156193461855</v>
      </c>
      <c r="AP3094" s="1">
        <f t="shared" si="357"/>
        <v>21562.78526022155</v>
      </c>
      <c r="AQ3094" s="29">
        <f t="shared" si="358"/>
        <v>32167.293309101518</v>
      </c>
    </row>
    <row r="3095" spans="1:43" x14ac:dyDescent="0.2">
      <c r="A3095" s="26"/>
      <c r="E3095" s="25" t="s">
        <v>6037</v>
      </c>
      <c r="F3095" s="26" t="s">
        <v>6038</v>
      </c>
      <c r="G3095" s="1">
        <v>0.14408937728761001</v>
      </c>
      <c r="H3095" s="1">
        <v>1.2153506287507301</v>
      </c>
      <c r="I3095" s="1">
        <f>VLOOKUP(F3095,'[1]SUSMB vs SHAM all proteins sum'!$B$2:$E$3214,2,FALSE)</f>
        <v>0.77517602156939702</v>
      </c>
      <c r="J3095" s="29">
        <f>VLOOKUP(F3095,'[1]SUSMB vs SHAM all proteins sum'!$B$2:$E$3214,3,FALSE)</f>
        <v>1.03386408979503</v>
      </c>
      <c r="K3095" s="25">
        <f>VLOOKUP($E3095,[1]AllProteinsNorm!$A$1:$Q$3226,4,FALSE)</f>
        <v>72379.087611184805</v>
      </c>
      <c r="L3095" s="1">
        <f>VLOOKUP($E3095,[1]AllProteinsNorm!$A$1:$Q$3226,5,FALSE)</f>
        <v>82992.219690239697</v>
      </c>
      <c r="M3095" s="1">
        <f>VLOOKUP($E3095,[1]AllProteinsNorm!$A$1:$Q$3226,10,FALSE)</f>
        <v>76211.149721662703</v>
      </c>
      <c r="N3095" s="1">
        <f>VLOOKUP($E3095,[1]AllProteinsNorm!$A$1:$Q$3226,11,FALSE)</f>
        <v>59787.779553758497</v>
      </c>
      <c r="O3095" s="1">
        <f>VLOOKUP($E3095,[1]AllProteinsNorm!$A$1:$Q$3226,15,FALSE)</f>
        <v>95653.260396495898</v>
      </c>
      <c r="P3095" s="1">
        <f>VLOOKUP($E3095,[1]AllProteinsNorm!$A$1:$Q$3226,6,FALSE)</f>
        <v>67514.331706454002</v>
      </c>
      <c r="Q3095" s="1">
        <f>VLOOKUP($E3095,[1]AllProteinsNorm!$A$1:$Q$3226,8,FALSE)</f>
        <v>94262.360209999504</v>
      </c>
      <c r="R3095" s="1">
        <f>VLOOKUP($E3095,[1]AllProteinsNorm!$A$1:$Q$3226,13,FALSE)</f>
        <v>120025.815189716</v>
      </c>
      <c r="S3095" s="1">
        <f>VLOOKUP($E3095,[1]AllProteinsNorm!$A$1:$Q$3226,16,FALSE)</f>
        <v>93498.913917740501</v>
      </c>
      <c r="T3095" s="1">
        <f>VLOOKUP($E3095,[1]AllProteinsNorm!$A$1:$Q$3226,17,FALSE)</f>
        <v>97201.649966257697</v>
      </c>
      <c r="U3095" s="1">
        <f>VLOOKUP($E3095,[1]AllProteinsNorm!$A$1:$Q$3226,3,FALSE)</f>
        <v>71235.3037949766</v>
      </c>
      <c r="V3095" s="1">
        <f>VLOOKUP($E3095,[1]AllProteinsNorm!$A$1:$Q$3226,7,FALSE)</f>
        <v>98776.507619920798</v>
      </c>
      <c r="W3095" s="1">
        <f>VLOOKUP($E3095,[1]AllProteinsNorm!$A$1:$Q$3226,9,FALSE)</f>
        <v>63880.682845344701</v>
      </c>
      <c r="X3095" s="1">
        <f>VLOOKUP($E3095,[1]AllProteinsNorm!$A$1:$Q$3226,12,FALSE)</f>
        <v>92385.875554030805</v>
      </c>
      <c r="Y3095" s="29">
        <f>VLOOKUP($E3095,[1]AllProteinsNorm!$A$1:$Q$3226,14,FALSE)</f>
        <v>74468.803789052807</v>
      </c>
      <c r="Z3095" s="25">
        <f t="shared" si="355"/>
        <v>0.93507355725446217</v>
      </c>
      <c r="AA3095" s="1">
        <f t="shared" si="355"/>
        <v>1.0721858018862904</v>
      </c>
      <c r="AB3095" s="1">
        <f t="shared" si="355"/>
        <v>0.98458039780091422</v>
      </c>
      <c r="AC3095" s="1">
        <f t="shared" si="355"/>
        <v>0.77240503511181813</v>
      </c>
      <c r="AD3095" s="1">
        <f t="shared" si="355"/>
        <v>1.2357552079465159</v>
      </c>
      <c r="AE3095" s="1">
        <f t="shared" si="355"/>
        <v>0.872225229662276</v>
      </c>
      <c r="AF3095" s="1">
        <f t="shared" si="355"/>
        <v>1.2177860123114483</v>
      </c>
      <c r="AG3095" s="1">
        <f t="shared" si="355"/>
        <v>1.5506269790898957</v>
      </c>
      <c r="AH3095" s="1">
        <f t="shared" si="355"/>
        <v>1.2079229639664588</v>
      </c>
      <c r="AI3095" s="1">
        <f t="shared" si="355"/>
        <v>1.2557590266018528</v>
      </c>
      <c r="AJ3095" s="1">
        <f t="shared" si="355"/>
        <v>0.9202968857454582</v>
      </c>
      <c r="AK3095" s="1">
        <f t="shared" si="355"/>
        <v>1.2761047894040991</v>
      </c>
      <c r="AL3095" s="1">
        <f t="shared" si="355"/>
        <v>0.82528171215590107</v>
      </c>
      <c r="AM3095" s="1">
        <f t="shared" si="355"/>
        <v>1.1935434964093978</v>
      </c>
      <c r="AN3095" s="29">
        <f t="shared" si="355"/>
        <v>0.96207083512273506</v>
      </c>
      <c r="AO3095" s="1">
        <f t="shared" si="356"/>
        <v>11842.867566532306</v>
      </c>
      <c r="AP3095" s="1">
        <f t="shared" si="357"/>
        <v>16662.239291384009</v>
      </c>
      <c r="AQ3095" s="29">
        <f t="shared" si="358"/>
        <v>13214.400588637289</v>
      </c>
    </row>
    <row r="3096" spans="1:43" x14ac:dyDescent="0.2">
      <c r="A3096" s="26"/>
      <c r="E3096" s="25" t="s">
        <v>6039</v>
      </c>
      <c r="F3096" s="26" t="s">
        <v>6040</v>
      </c>
      <c r="G3096" s="1">
        <v>0.54151098508630202</v>
      </c>
      <c r="H3096" s="1">
        <v>1.0471280743954801</v>
      </c>
      <c r="I3096" s="1">
        <f>VLOOKUP(F3096,'[1]SUSMB vs SHAM all proteins sum'!$B$2:$E$3214,2,FALSE)</f>
        <v>0.94704777855146305</v>
      </c>
      <c r="J3096" s="29">
        <f>VLOOKUP(F3096,'[1]SUSMB vs SHAM all proteins sum'!$B$2:$E$3214,3,FALSE)</f>
        <v>0.98081211321644601</v>
      </c>
      <c r="K3096" s="25">
        <f>VLOOKUP($E3096,[1]AllProteinsNorm!$A$1:$Q$3226,4,FALSE)</f>
        <v>510031.48446951399</v>
      </c>
      <c r="L3096" s="1">
        <f>VLOOKUP($E3096,[1]AllProteinsNorm!$A$1:$Q$3226,5,FALSE)</f>
        <v>582226.83571995597</v>
      </c>
      <c r="M3096" s="1">
        <f>VLOOKUP($E3096,[1]AllProteinsNorm!$A$1:$Q$3226,10,FALSE)</f>
        <v>487722.85958230798</v>
      </c>
      <c r="N3096" s="1">
        <f>VLOOKUP($E3096,[1]AllProteinsNorm!$A$1:$Q$3226,11,FALSE)</f>
        <v>541446.03918017901</v>
      </c>
      <c r="O3096" s="1">
        <f>VLOOKUP($E3096,[1]AllProteinsNorm!$A$1:$Q$3226,15,FALSE)</f>
        <v>450388.20408561698</v>
      </c>
      <c r="P3096" s="1">
        <f>VLOOKUP($E3096,[1]AllProteinsNorm!$A$1:$Q$3226,6,FALSE)</f>
        <v>522407.91388621897</v>
      </c>
      <c r="Q3096" s="1">
        <f>VLOOKUP($E3096,[1]AllProteinsNorm!$A$1:$Q$3226,8,FALSE)</f>
        <v>480663.33742895402</v>
      </c>
      <c r="R3096" s="1">
        <f>VLOOKUP($E3096,[1]AllProteinsNorm!$A$1:$Q$3226,13,FALSE)</f>
        <v>575959.40685811103</v>
      </c>
      <c r="S3096" s="1">
        <f>VLOOKUP($E3096,[1]AllProteinsNorm!$A$1:$Q$3226,16,FALSE)</f>
        <v>645123.35503528605</v>
      </c>
      <c r="T3096" s="1">
        <f>VLOOKUP($E3096,[1]AllProteinsNorm!$A$1:$Q$3226,17,FALSE)</f>
        <v>476560.60385581898</v>
      </c>
      <c r="U3096" s="1">
        <f>VLOOKUP($E3096,[1]AllProteinsNorm!$A$1:$Q$3226,3,FALSE)</f>
        <v>188724.70659705199</v>
      </c>
      <c r="V3096" s="1">
        <f>VLOOKUP($E3096,[1]AllProteinsNorm!$A$1:$Q$3226,7,FALSE)</f>
        <v>502657.86795762699</v>
      </c>
      <c r="W3096" s="1">
        <f>VLOOKUP($E3096,[1]AllProteinsNorm!$A$1:$Q$3226,9,FALSE)</f>
        <v>728859.07871209504</v>
      </c>
      <c r="X3096" s="1">
        <f>VLOOKUP($E3096,[1]AllProteinsNorm!$A$1:$Q$3226,12,FALSE)</f>
        <v>468934.17531208001</v>
      </c>
      <c r="Y3096" s="29">
        <f>VLOOKUP($E3096,[1]AllProteinsNorm!$A$1:$Q$3226,14,FALSE)</f>
        <v>988728.18184353202</v>
      </c>
      <c r="Z3096" s="25">
        <f t="shared" si="355"/>
        <v>0.99157871109411755</v>
      </c>
      <c r="AA3096" s="1">
        <f t="shared" si="355"/>
        <v>1.1319374448580903</v>
      </c>
      <c r="AB3096" s="1">
        <f t="shared" si="355"/>
        <v>0.94820735425534164</v>
      </c>
      <c r="AC3096" s="1">
        <f t="shared" si="355"/>
        <v>1.0526533792628801</v>
      </c>
      <c r="AD3096" s="1">
        <f t="shared" si="355"/>
        <v>0.87562311052957109</v>
      </c>
      <c r="AE3096" s="1">
        <f t="shared" si="355"/>
        <v>1.01564037062427</v>
      </c>
      <c r="AF3096" s="1">
        <f t="shared" si="355"/>
        <v>0.93448257041176408</v>
      </c>
      <c r="AG3096" s="1">
        <f t="shared" si="355"/>
        <v>1.1197526107411022</v>
      </c>
      <c r="AH3096" s="1">
        <f t="shared" si="355"/>
        <v>1.2542178362732779</v>
      </c>
      <c r="AI3096" s="1">
        <f t="shared" si="355"/>
        <v>0.926506232886948</v>
      </c>
      <c r="AJ3096" s="1">
        <f t="shared" si="355"/>
        <v>0.36690950856447752</v>
      </c>
      <c r="AK3096" s="1">
        <f t="shared" si="355"/>
        <v>0.97724328008721817</v>
      </c>
      <c r="AL3096" s="1">
        <f t="shared" si="355"/>
        <v>1.4170128077294888</v>
      </c>
      <c r="AM3096" s="1">
        <f t="shared" si="355"/>
        <v>0.91167929687236537</v>
      </c>
      <c r="AN3096" s="29">
        <f t="shared" si="355"/>
        <v>1.9222378343849891</v>
      </c>
      <c r="AO3096" s="1">
        <f t="shared" si="356"/>
        <v>45078.209437324906</v>
      </c>
      <c r="AP3096" s="1">
        <f t="shared" si="357"/>
        <v>63559.066358774508</v>
      </c>
      <c r="AQ3096" s="29">
        <f t="shared" si="358"/>
        <v>268527.05019311589</v>
      </c>
    </row>
    <row r="3097" spans="1:43" x14ac:dyDescent="0.2">
      <c r="A3097" s="26"/>
      <c r="E3097" s="25" t="s">
        <v>6041</v>
      </c>
      <c r="F3097" s="26" t="s">
        <v>6042</v>
      </c>
      <c r="G3097" s="1">
        <v>0.61322089761300502</v>
      </c>
      <c r="H3097" s="1">
        <v>1.0926677481607501</v>
      </c>
      <c r="I3097" s="1">
        <f>VLOOKUP(F3097,'[1]SUSMB vs SHAM all proteins sum'!$B$2:$E$3214,2,FALSE)</f>
        <v>0.418662460364366</v>
      </c>
      <c r="J3097" s="29">
        <f>VLOOKUP(F3097,'[1]SUSMB vs SHAM all proteins sum'!$B$2:$E$3214,3,FALSE)</f>
        <v>0.90511654546488096</v>
      </c>
      <c r="K3097" s="25">
        <f>VLOOKUP($E3097,[1]AllProteinsNorm!$A$1:$Q$3226,4,FALSE)</f>
        <v>1730478.5592751401</v>
      </c>
      <c r="L3097" s="1">
        <f>VLOOKUP($E3097,[1]AllProteinsNorm!$A$1:$Q$3226,5,FALSE)</f>
        <v>1066007.0132732</v>
      </c>
      <c r="M3097" s="1">
        <f>VLOOKUP($E3097,[1]AllProteinsNorm!$A$1:$Q$3226,10,FALSE)</f>
        <v>1202864.04251296</v>
      </c>
      <c r="N3097" s="1">
        <f>VLOOKUP($E3097,[1]AllProteinsNorm!$A$1:$Q$3226,11,FALSE)</f>
        <v>1382979.9539185199</v>
      </c>
      <c r="O3097" s="1">
        <f>VLOOKUP($E3097,[1]AllProteinsNorm!$A$1:$Q$3226,15,FALSE)</f>
        <v>1958487.64240555</v>
      </c>
      <c r="P3097" s="1">
        <f>VLOOKUP($E3097,[1]AllProteinsNorm!$A$1:$Q$3226,6,FALSE)</f>
        <v>1142908.65062438</v>
      </c>
      <c r="Q3097" s="1">
        <f>VLOOKUP($E3097,[1]AllProteinsNorm!$A$1:$Q$3226,8,FALSE)</f>
        <v>1640662.9291443401</v>
      </c>
      <c r="R3097" s="1">
        <f>VLOOKUP($E3097,[1]AllProteinsNorm!$A$1:$Q$3226,13,FALSE)</f>
        <v>1196801.14014788</v>
      </c>
      <c r="S3097" s="1">
        <f>VLOOKUP($E3097,[1]AllProteinsNorm!$A$1:$Q$3226,16,FALSE)</f>
        <v>2078851.19659588</v>
      </c>
      <c r="T3097" s="1">
        <f>VLOOKUP($E3097,[1]AllProteinsNorm!$A$1:$Q$3226,17,FALSE)</f>
        <v>2006521.81881612</v>
      </c>
      <c r="U3097" s="1">
        <f>VLOOKUP($E3097,[1]AllProteinsNorm!$A$1:$Q$3226,3,FALSE)</f>
        <v>1182558.7870777</v>
      </c>
      <c r="V3097" s="1">
        <f>VLOOKUP($E3097,[1]AllProteinsNorm!$A$1:$Q$3226,7,FALSE)</f>
        <v>1299265.42575006</v>
      </c>
      <c r="W3097" s="1">
        <f>VLOOKUP($E3097,[1]AllProteinsNorm!$A$1:$Q$3226,9,FALSE)</f>
        <v>1446671.4221121001</v>
      </c>
      <c r="X3097" s="1">
        <f>VLOOKUP($E3097,[1]AllProteinsNorm!$A$1:$Q$3226,12,FALSE)</f>
        <v>1289391.51002824</v>
      </c>
      <c r="Y3097" s="29">
        <f>VLOOKUP($E3097,[1]AllProteinsNorm!$A$1:$Q$3226,14,FALSE)</f>
        <v>1273874.77317101</v>
      </c>
      <c r="Z3097" s="25">
        <f t="shared" si="355"/>
        <v>1.1786688793934439</v>
      </c>
      <c r="AA3097" s="1">
        <f t="shared" si="355"/>
        <v>0.72608197600933144</v>
      </c>
      <c r="AB3097" s="1">
        <f t="shared" si="355"/>
        <v>0.81929845674903656</v>
      </c>
      <c r="AC3097" s="1">
        <f t="shared" si="355"/>
        <v>0.94197956037753039</v>
      </c>
      <c r="AD3097" s="1">
        <f t="shared" si="355"/>
        <v>1.3339711274706574</v>
      </c>
      <c r="AE3097" s="1">
        <f t="shared" si="355"/>
        <v>0.77846145579797676</v>
      </c>
      <c r="AF3097" s="1">
        <f t="shared" si="355"/>
        <v>1.1174933811181982</v>
      </c>
      <c r="AG3097" s="1">
        <f t="shared" si="355"/>
        <v>0.81516887404012728</v>
      </c>
      <c r="AH3097" s="1">
        <f t="shared" si="355"/>
        <v>1.4159535217493557</v>
      </c>
      <c r="AI3097" s="1">
        <f t="shared" si="355"/>
        <v>1.3666883134646572</v>
      </c>
      <c r="AJ3097" s="1">
        <f t="shared" si="355"/>
        <v>0.80546807870627102</v>
      </c>
      <c r="AK3097" s="1">
        <f t="shared" si="355"/>
        <v>0.88495966343838484</v>
      </c>
      <c r="AL3097" s="1">
        <f t="shared" si="355"/>
        <v>0.98536128911394183</v>
      </c>
      <c r="AM3097" s="1">
        <f t="shared" si="355"/>
        <v>0.87823431158893006</v>
      </c>
      <c r="AN3097" s="29">
        <f t="shared" si="355"/>
        <v>0.86766550404992471</v>
      </c>
      <c r="AO3097" s="1">
        <f t="shared" si="356"/>
        <v>331239.13821606804</v>
      </c>
      <c r="AP3097" s="1">
        <f t="shared" si="357"/>
        <v>391624.62981246866</v>
      </c>
      <c r="AQ3097" s="29">
        <f t="shared" si="358"/>
        <v>84955.257040601413</v>
      </c>
    </row>
    <row r="3098" spans="1:43" x14ac:dyDescent="0.2">
      <c r="A3098" s="26"/>
      <c r="E3098" s="25" t="s">
        <v>6043</v>
      </c>
      <c r="F3098" s="26" t="s">
        <v>6044</v>
      </c>
      <c r="G3098" s="1">
        <v>0.32527001728715899</v>
      </c>
      <c r="H3098" s="43">
        <v>1.5868593856723701</v>
      </c>
      <c r="I3098" s="1">
        <f>VLOOKUP(F3098,'[1]SUSMB vs SHAM all proteins sum'!$B$2:$E$3214,2,FALSE)</f>
        <v>0.41524456180069902</v>
      </c>
      <c r="J3098" s="29">
        <f>VLOOKUP(F3098,'[1]SUSMB vs SHAM all proteins sum'!$B$2:$E$3214,3,FALSE)</f>
        <v>1.3573808616025</v>
      </c>
      <c r="K3098" s="25">
        <f>VLOOKUP($E3098,[1]AllProteinsNorm!$A$1:$Q$3226,4,FALSE)</f>
        <v>1610.30077272018</v>
      </c>
      <c r="L3098" s="1">
        <f>VLOOKUP($E3098,[1]AllProteinsNorm!$A$1:$Q$3226,5,FALSE)</f>
        <v>382.15001916577899</v>
      </c>
      <c r="M3098" s="1">
        <f>VLOOKUP($E3098,[1]AllProteinsNorm!$A$1:$Q$3226,10,FALSE)</f>
        <v>1778.5228072950199</v>
      </c>
      <c r="N3098" s="1">
        <f>VLOOKUP($E3098,[1]AllProteinsNorm!$A$1:$Q$3226,11,FALSE)</f>
        <v>628.45718490920603</v>
      </c>
      <c r="O3098" s="1">
        <f>VLOOKUP($E3098,[1]AllProteinsNorm!$A$1:$Q$3226,15,FALSE)</f>
        <v>1234.3169105310501</v>
      </c>
      <c r="P3098" s="1">
        <f>VLOOKUP($E3098,[1]AllProteinsNorm!$A$1:$Q$3226,6,FALSE)</f>
        <v>768.13001314974201</v>
      </c>
      <c r="Q3098" s="1">
        <f>VLOOKUP($E3098,[1]AllProteinsNorm!$A$1:$Q$3226,8,FALSE)</f>
        <v>3422.7354487900702</v>
      </c>
      <c r="R3098" s="1">
        <f>VLOOKUP($E3098,[1]AllProteinsNorm!$A$1:$Q$3226,13,FALSE)</f>
        <v>739.14899584811701</v>
      </c>
      <c r="S3098" s="1">
        <f>VLOOKUP($E3098,[1]AllProteinsNorm!$A$1:$Q$3226,16,FALSE)</f>
        <v>3075.0823986588898</v>
      </c>
      <c r="T3098" s="1">
        <f>VLOOKUP($E3098,[1]AllProteinsNorm!$A$1:$Q$3226,17,FALSE)</f>
        <v>1429.5459151141499</v>
      </c>
      <c r="U3098" s="1">
        <f>VLOOKUP($E3098,[1]AllProteinsNorm!$A$1:$Q$3226,3,FALSE)</f>
        <v>917.31701164940205</v>
      </c>
      <c r="V3098" s="1">
        <f>VLOOKUP($E3098,[1]AllProteinsNorm!$A$1:$Q$3226,7,FALSE)</f>
        <v>2250.4512939133801</v>
      </c>
      <c r="W3098" s="1">
        <f>VLOOKUP($E3098,[1]AllProteinsNorm!$A$1:$Q$3226,9,FALSE)</f>
        <v>758.81260148304</v>
      </c>
      <c r="X3098" s="1">
        <f>VLOOKUP($E3098,[1]AllProteinsNorm!$A$1:$Q$3226,12,FALSE)</f>
        <v>1640.4755355843499</v>
      </c>
      <c r="Y3098" s="29">
        <f>VLOOKUP($E3098,[1]AllProteinsNorm!$A$1:$Q$3226,14,FALSE)</f>
        <v>1522.3620533769399</v>
      </c>
      <c r="Z3098" s="25">
        <f t="shared" si="355"/>
        <v>1.429155918943263</v>
      </c>
      <c r="AA3098" s="1">
        <f t="shared" si="355"/>
        <v>0.33916146043479456</v>
      </c>
      <c r="AB3098" s="1">
        <f t="shared" si="355"/>
        <v>1.5784544353956844</v>
      </c>
      <c r="AC3098" s="1">
        <f t="shared" si="355"/>
        <v>0.55776120885677871</v>
      </c>
      <c r="AD3098" s="1">
        <f t="shared" si="355"/>
        <v>1.0954669763694795</v>
      </c>
      <c r="AE3098" s="1">
        <f t="shared" si="355"/>
        <v>0.68172205677856912</v>
      </c>
      <c r="AF3098" s="1">
        <f t="shared" si="355"/>
        <v>3.0377074323526179</v>
      </c>
      <c r="AG3098" s="1">
        <f t="shared" si="355"/>
        <v>0.65600115226478128</v>
      </c>
      <c r="AH3098" s="1">
        <f t="shared" si="355"/>
        <v>2.7291623314927596</v>
      </c>
      <c r="AI3098" s="1">
        <f t="shared" si="355"/>
        <v>1.2687344132210561</v>
      </c>
      <c r="AJ3098" s="1">
        <f t="shared" si="355"/>
        <v>0.81412681342226367</v>
      </c>
      <c r="AK3098" s="1">
        <f t="shared" si="355"/>
        <v>1.9972950652919514</v>
      </c>
      <c r="AL3098" s="1">
        <f t="shared" si="355"/>
        <v>0.6734527730160057</v>
      </c>
      <c r="AM3098" s="1">
        <f t="shared" si="355"/>
        <v>1.4559362830097786</v>
      </c>
      <c r="AN3098" s="29">
        <f t="shared" si="355"/>
        <v>1.3511095419044059</v>
      </c>
      <c r="AO3098" s="1">
        <f t="shared" si="356"/>
        <v>542.75678593585121</v>
      </c>
      <c r="AP3098" s="1">
        <f t="shared" si="357"/>
        <v>1144.4404173338692</v>
      </c>
      <c r="AQ3098" s="29">
        <f t="shared" si="358"/>
        <v>536.39041237041545</v>
      </c>
    </row>
    <row r="3099" spans="1:43" x14ac:dyDescent="0.2">
      <c r="A3099" s="26"/>
      <c r="E3099" s="25" t="s">
        <v>6045</v>
      </c>
      <c r="F3099" s="26" t="s">
        <v>6046</v>
      </c>
      <c r="G3099" s="1">
        <v>0.68358401569507998</v>
      </c>
      <c r="H3099" s="1">
        <v>1.0219319947710199</v>
      </c>
      <c r="I3099" s="1">
        <f>VLOOKUP(F3099,'[1]SUSMB vs SHAM all proteins sum'!$B$2:$E$3214,2,FALSE)</f>
        <v>0.97911601521314195</v>
      </c>
      <c r="J3099" s="29">
        <f>VLOOKUP(F3099,'[1]SUSMB vs SHAM all proteins sum'!$B$2:$E$3214,3,FALSE)</f>
        <v>1.0017235801373801</v>
      </c>
      <c r="K3099" s="25">
        <f>VLOOKUP($E3099,[1]AllProteinsNorm!$A$1:$Q$3226,4,FALSE)</f>
        <v>987168.15442581801</v>
      </c>
      <c r="L3099" s="1">
        <f>VLOOKUP($E3099,[1]AllProteinsNorm!$A$1:$Q$3226,5,FALSE)</f>
        <v>1128756.6056599</v>
      </c>
      <c r="M3099" s="1">
        <f>VLOOKUP($E3099,[1]AllProteinsNorm!$A$1:$Q$3226,10,FALSE)</f>
        <v>1069629.0386403401</v>
      </c>
      <c r="N3099" s="1">
        <f>VLOOKUP($E3099,[1]AllProteinsNorm!$A$1:$Q$3226,11,FALSE)</f>
        <v>917689.28941628302</v>
      </c>
      <c r="O3099" s="1">
        <f>VLOOKUP($E3099,[1]AllProteinsNorm!$A$1:$Q$3226,15,FALSE)</f>
        <v>903142.92735262797</v>
      </c>
      <c r="P3099" s="1">
        <f>VLOOKUP($E3099,[1]AllProteinsNorm!$A$1:$Q$3226,6,FALSE)</f>
        <v>969654.32768983301</v>
      </c>
      <c r="Q3099" s="1">
        <f>VLOOKUP($E3099,[1]AllProteinsNorm!$A$1:$Q$3226,8,FALSE)</f>
        <v>951651.08688615705</v>
      </c>
      <c r="R3099" s="1">
        <f>VLOOKUP($E3099,[1]AllProteinsNorm!$A$1:$Q$3226,13,FALSE)</f>
        <v>1010424.1421010901</v>
      </c>
      <c r="S3099" s="1">
        <f>VLOOKUP($E3099,[1]AllProteinsNorm!$A$1:$Q$3226,16,FALSE)</f>
        <v>1079288.2483591</v>
      </c>
      <c r="T3099" s="1">
        <f>VLOOKUP($E3099,[1]AllProteinsNorm!$A$1:$Q$3226,17,FALSE)</f>
        <v>1094084.6011423101</v>
      </c>
      <c r="U3099" s="1">
        <f>VLOOKUP($E3099,[1]AllProteinsNorm!$A$1:$Q$3226,3,FALSE)</f>
        <v>906984.84847230802</v>
      </c>
      <c r="V3099" s="1">
        <f>VLOOKUP($E3099,[1]AllProteinsNorm!$A$1:$Q$3226,7,FALSE)</f>
        <v>933412.03620713402</v>
      </c>
      <c r="W3099" s="1">
        <f>VLOOKUP($E3099,[1]AllProteinsNorm!$A$1:$Q$3226,9,FALSE)</f>
        <v>944781.85169602605</v>
      </c>
      <c r="X3099" s="1">
        <f>VLOOKUP($E3099,[1]AllProteinsNorm!$A$1:$Q$3226,12,FALSE)</f>
        <v>1157018.3158636501</v>
      </c>
      <c r="Y3099" s="29">
        <f>VLOOKUP($E3099,[1]AllProteinsNorm!$A$1:$Q$3226,14,FALSE)</f>
        <v>1076641.3475649799</v>
      </c>
      <c r="Z3099" s="25">
        <f t="shared" si="355"/>
        <v>0.98590894846151733</v>
      </c>
      <c r="AA3099" s="1">
        <f t="shared" si="355"/>
        <v>1.1273167931581307</v>
      </c>
      <c r="AB3099" s="1">
        <f t="shared" si="355"/>
        <v>1.0682646477217244</v>
      </c>
      <c r="AC3099" s="1">
        <f t="shared" si="355"/>
        <v>0.91651870888101439</v>
      </c>
      <c r="AD3099" s="1">
        <f t="shared" si="355"/>
        <v>0.90199090177761343</v>
      </c>
      <c r="AE3099" s="1">
        <f t="shared" si="355"/>
        <v>0.96841746190636657</v>
      </c>
      <c r="AF3099" s="1">
        <f t="shared" si="355"/>
        <v>0.95043718556735157</v>
      </c>
      <c r="AG3099" s="1">
        <f t="shared" si="355"/>
        <v>1.0091352714051476</v>
      </c>
      <c r="AH3099" s="1">
        <f t="shared" si="355"/>
        <v>1.0779115364043632</v>
      </c>
      <c r="AI3099" s="1">
        <f t="shared" si="355"/>
        <v>1.0926890153456741</v>
      </c>
      <c r="AJ3099" s="1">
        <f t="shared" si="355"/>
        <v>0.90582792224286435</v>
      </c>
      <c r="AK3099" s="1">
        <f t="shared" si="355"/>
        <v>0.93222140014591937</v>
      </c>
      <c r="AL3099" s="1">
        <f t="shared" si="355"/>
        <v>0.94357671259456188</v>
      </c>
      <c r="AM3099" s="1">
        <f t="shared" si="355"/>
        <v>1.1555424534610708</v>
      </c>
      <c r="AN3099" s="29">
        <f t="shared" si="355"/>
        <v>1.0752680119278968</v>
      </c>
      <c r="AO3099" s="1">
        <f t="shared" si="356"/>
        <v>86878.434773781395</v>
      </c>
      <c r="AP3099" s="1">
        <f t="shared" si="357"/>
        <v>57090.060971853789</v>
      </c>
      <c r="AQ3099" s="29">
        <f t="shared" si="358"/>
        <v>96532.367473005055</v>
      </c>
    </row>
    <row r="3100" spans="1:43" x14ac:dyDescent="0.2">
      <c r="A3100" s="26"/>
      <c r="E3100" s="25" t="s">
        <v>6047</v>
      </c>
      <c r="F3100" s="26" t="s">
        <v>6048</v>
      </c>
      <c r="G3100" s="1">
        <v>0.113575398944951</v>
      </c>
      <c r="H3100" s="1">
        <v>0.83590628741467399</v>
      </c>
      <c r="I3100" s="1">
        <f>VLOOKUP(F3100,'[1]SUSMB vs SHAM all proteins sum'!$B$2:$E$3214,2,FALSE)</f>
        <v>0.17045259244823799</v>
      </c>
      <c r="J3100" s="29">
        <f>VLOOKUP(F3100,'[1]SUSMB vs SHAM all proteins sum'!$B$2:$E$3214,3,FALSE)</f>
        <v>0.892263123243212</v>
      </c>
      <c r="K3100" s="25">
        <f>VLOOKUP($E3100,[1]AllProteinsNorm!$A$1:$Q$3226,4,FALSE)</f>
        <v>1360446.6740452701</v>
      </c>
      <c r="L3100" s="1">
        <f>VLOOKUP($E3100,[1]AllProteinsNorm!$A$1:$Q$3226,5,FALSE)</f>
        <v>1067034.38540729</v>
      </c>
      <c r="M3100" s="1">
        <f>VLOOKUP($E3100,[1]AllProteinsNorm!$A$1:$Q$3226,10,FALSE)</f>
        <v>1435304.5891013001</v>
      </c>
      <c r="N3100" s="1">
        <f>VLOOKUP($E3100,[1]AllProteinsNorm!$A$1:$Q$3226,11,FALSE)</f>
        <v>1354843.69885032</v>
      </c>
      <c r="O3100" s="1">
        <f>VLOOKUP($E3100,[1]AllProteinsNorm!$A$1:$Q$3226,15,FALSE)</f>
        <v>1379341.27653942</v>
      </c>
      <c r="P3100" s="1">
        <f>VLOOKUP($E3100,[1]AllProteinsNorm!$A$1:$Q$3226,6,FALSE)</f>
        <v>1176114.0046573801</v>
      </c>
      <c r="Q3100" s="1">
        <f>VLOOKUP($E3100,[1]AllProteinsNorm!$A$1:$Q$3226,8,FALSE)</f>
        <v>911867.61734928295</v>
      </c>
      <c r="R3100" s="1">
        <f>VLOOKUP($E3100,[1]AllProteinsNorm!$A$1:$Q$3226,13,FALSE)</f>
        <v>1289484.97412421</v>
      </c>
      <c r="S3100" s="1">
        <f>VLOOKUP($E3100,[1]AllProteinsNorm!$A$1:$Q$3226,16,FALSE)</f>
        <v>1312177.3902799201</v>
      </c>
      <c r="T3100" s="1">
        <f>VLOOKUP($E3100,[1]AllProteinsNorm!$A$1:$Q$3226,17,FALSE)</f>
        <v>875715.12081190001</v>
      </c>
      <c r="U3100" s="1">
        <f>VLOOKUP($E3100,[1]AllProteinsNorm!$A$1:$Q$3226,3,FALSE)</f>
        <v>1228219.3087988601</v>
      </c>
      <c r="V3100" s="1">
        <f>VLOOKUP($E3100,[1]AllProteinsNorm!$A$1:$Q$3226,7,FALSE)</f>
        <v>980408.82693129301</v>
      </c>
      <c r="W3100" s="1">
        <f>VLOOKUP($E3100,[1]AllProteinsNorm!$A$1:$Q$3226,9,FALSE)</f>
        <v>1154169.5838087699</v>
      </c>
      <c r="X3100" s="1">
        <f>VLOOKUP($E3100,[1]AllProteinsNorm!$A$1:$Q$3226,12,FALSE)</f>
        <v>1156175.0131717999</v>
      </c>
      <c r="Y3100" s="29">
        <f>VLOOKUP($E3100,[1]AllProteinsNorm!$A$1:$Q$3226,14,FALSE)</f>
        <v>1370418.8487805501</v>
      </c>
      <c r="Z3100" s="25">
        <f t="shared" ref="Z3100:AN3116" si="359">K3100/AVERAGE($K3100:$O3100)</f>
        <v>1.031114697636784</v>
      </c>
      <c r="AA3100" s="1">
        <f t="shared" si="359"/>
        <v>0.80873058728994918</v>
      </c>
      <c r="AB3100" s="1">
        <f t="shared" si="359"/>
        <v>1.0878512812319376</v>
      </c>
      <c r="AC3100" s="1">
        <f t="shared" si="359"/>
        <v>1.026868070272237</v>
      </c>
      <c r="AD3100" s="1">
        <f t="shared" si="359"/>
        <v>1.0454353635690925</v>
      </c>
      <c r="AE3100" s="1">
        <f t="shared" si="359"/>
        <v>0.891404609555705</v>
      </c>
      <c r="AF3100" s="1">
        <f t="shared" si="359"/>
        <v>0.69112602536054502</v>
      </c>
      <c r="AG3100" s="1">
        <f t="shared" si="359"/>
        <v>0.97733114760587592</v>
      </c>
      <c r="AH3100" s="1">
        <f t="shared" si="359"/>
        <v>0.99453026629934749</v>
      </c>
      <c r="AI3100" s="1">
        <f t="shared" si="359"/>
        <v>0.66372519352557513</v>
      </c>
      <c r="AJ3100" s="1">
        <f t="shared" si="359"/>
        <v>0.93089645142655153</v>
      </c>
      <c r="AK3100" s="1">
        <f t="shared" si="359"/>
        <v>0.74307502853879237</v>
      </c>
      <c r="AL3100" s="1">
        <f t="shared" si="359"/>
        <v>0.87477241418942342</v>
      </c>
      <c r="AM3100" s="1">
        <f t="shared" si="359"/>
        <v>0.87629237651557912</v>
      </c>
      <c r="AN3100" s="29">
        <f t="shared" si="359"/>
        <v>1.0386728446285911</v>
      </c>
      <c r="AO3100" s="1">
        <f t="shared" si="356"/>
        <v>129349.38647125698</v>
      </c>
      <c r="AP3100" s="1">
        <f t="shared" si="357"/>
        <v>185235.13701493072</v>
      </c>
      <c r="AQ3100" s="29">
        <f t="shared" si="358"/>
        <v>126200.95781587173</v>
      </c>
    </row>
    <row r="3101" spans="1:43" x14ac:dyDescent="0.2">
      <c r="A3101" s="26"/>
      <c r="E3101" s="25" t="s">
        <v>6049</v>
      </c>
      <c r="F3101" s="26" t="s">
        <v>6050</v>
      </c>
      <c r="G3101" s="1">
        <v>0.40036077602560599</v>
      </c>
      <c r="H3101" s="1">
        <v>0.82989590782987399</v>
      </c>
      <c r="I3101" s="1">
        <f>VLOOKUP(F3101,'[1]SUSMB vs SHAM all proteins sum'!$B$2:$E$3214,2,FALSE)</f>
        <v>0.91802521526041903</v>
      </c>
      <c r="J3101" s="29">
        <f>VLOOKUP(F3101,'[1]SUSMB vs SHAM all proteins sum'!$B$2:$E$3214,3,FALSE)</f>
        <v>0.97418748047664705</v>
      </c>
      <c r="K3101" s="25">
        <f>VLOOKUP($E3101,[1]AllProteinsNorm!$A$1:$Q$3226,4,FALSE)</f>
        <v>421968.03843157599</v>
      </c>
      <c r="L3101" s="1">
        <f>VLOOKUP($E3101,[1]AllProteinsNorm!$A$1:$Q$3226,5,FALSE)</f>
        <v>402061.82696408097</v>
      </c>
      <c r="M3101" s="1">
        <f>VLOOKUP($E3101,[1]AllProteinsNorm!$A$1:$Q$3226,10,FALSE)</f>
        <v>420231.04555493803</v>
      </c>
      <c r="N3101" s="1">
        <f>VLOOKUP($E3101,[1]AllProteinsNorm!$A$1:$Q$3226,11,FALSE)</f>
        <v>229451.42438138399</v>
      </c>
      <c r="O3101" s="1">
        <f>VLOOKUP($E3101,[1]AllProteinsNorm!$A$1:$Q$3226,15,FALSE)</f>
        <v>184101.871595709</v>
      </c>
      <c r="P3101" s="1">
        <f>VLOOKUP($E3101,[1]AllProteinsNorm!$A$1:$Q$3226,6,FALSE)</f>
        <v>243712.53659162801</v>
      </c>
      <c r="Q3101" s="1">
        <f>VLOOKUP($E3101,[1]AllProteinsNorm!$A$1:$Q$3226,8,FALSE)</f>
        <v>385551.35261202999</v>
      </c>
      <c r="R3101" s="1">
        <f>VLOOKUP($E3101,[1]AllProteinsNorm!$A$1:$Q$3226,13,FALSE)</f>
        <v>199060.030919432</v>
      </c>
      <c r="S3101" s="1">
        <f>VLOOKUP($E3101,[1]AllProteinsNorm!$A$1:$Q$3226,16,FALSE)</f>
        <v>285593.32554993703</v>
      </c>
      <c r="T3101" s="1">
        <f>VLOOKUP($E3101,[1]AllProteinsNorm!$A$1:$Q$3226,17,FALSE)</f>
        <v>221939.901004921</v>
      </c>
      <c r="U3101" s="1">
        <f>VLOOKUP($E3101,[1]AllProteinsNorm!$A$1:$Q$3226,3,FALSE)</f>
        <v>173960.67090746301</v>
      </c>
      <c r="V3101" s="1">
        <f>VLOOKUP($E3101,[1]AllProteinsNorm!$A$1:$Q$3226,7,FALSE)</f>
        <v>453621.10141805699</v>
      </c>
      <c r="W3101" s="1">
        <f>VLOOKUP($E3101,[1]AllProteinsNorm!$A$1:$Q$3226,9,FALSE)</f>
        <v>392501.18182184402</v>
      </c>
      <c r="X3101" s="1">
        <f>VLOOKUP($E3101,[1]AllProteinsNorm!$A$1:$Q$3226,12,FALSE)</f>
        <v>247317.71167484601</v>
      </c>
      <c r="Y3101" s="29">
        <f>VLOOKUP($E3101,[1]AllProteinsNorm!$A$1:$Q$3226,14,FALSE)</f>
        <v>344970.29769640398</v>
      </c>
      <c r="Z3101" s="25">
        <f t="shared" si="359"/>
        <v>1.2726638385298317</v>
      </c>
      <c r="AA3101" s="1">
        <f t="shared" si="359"/>
        <v>1.2126263162782103</v>
      </c>
      <c r="AB3101" s="1">
        <f t="shared" si="359"/>
        <v>1.2674250341168298</v>
      </c>
      <c r="AC3101" s="1">
        <f t="shared" si="359"/>
        <v>0.69202997363199825</v>
      </c>
      <c r="AD3101" s="1">
        <f t="shared" si="359"/>
        <v>0.55525483744313009</v>
      </c>
      <c r="AE3101" s="1">
        <f t="shared" si="359"/>
        <v>0.73504176636079011</v>
      </c>
      <c r="AF3101" s="1">
        <f t="shared" si="359"/>
        <v>1.1628304034338852</v>
      </c>
      <c r="AG3101" s="1">
        <f t="shared" si="359"/>
        <v>0.60036893786890677</v>
      </c>
      <c r="AH3101" s="1">
        <f t="shared" si="359"/>
        <v>0.86135504315410394</v>
      </c>
      <c r="AI3101" s="1">
        <f t="shared" si="359"/>
        <v>0.66937507254273931</v>
      </c>
      <c r="AJ3101" s="1">
        <f t="shared" si="359"/>
        <v>0.52466877826391733</v>
      </c>
      <c r="AK3101" s="1">
        <f t="shared" si="359"/>
        <v>1.368130094200126</v>
      </c>
      <c r="AL3101" s="1">
        <f t="shared" si="359"/>
        <v>1.1837912239551838</v>
      </c>
      <c r="AM3101" s="1">
        <f t="shared" si="359"/>
        <v>0.74591504476603188</v>
      </c>
      <c r="AN3101" s="29">
        <f t="shared" si="359"/>
        <v>1.0404371498773481</v>
      </c>
      <c r="AO3101" s="1">
        <f t="shared" si="356"/>
        <v>103127.81985974126</v>
      </c>
      <c r="AP3101" s="1">
        <f t="shared" si="357"/>
        <v>65709.277721145947</v>
      </c>
      <c r="AQ3101" s="29">
        <f t="shared" si="358"/>
        <v>100313.63656760646</v>
      </c>
    </row>
    <row r="3102" spans="1:43" x14ac:dyDescent="0.2">
      <c r="A3102" s="26"/>
      <c r="E3102" s="25" t="s">
        <v>6051</v>
      </c>
      <c r="F3102" s="26" t="s">
        <v>6052</v>
      </c>
      <c r="G3102" s="1">
        <v>0.78615154088368799</v>
      </c>
      <c r="H3102" s="1">
        <v>1.0359017801360599</v>
      </c>
      <c r="I3102" s="1">
        <f>VLOOKUP(F3102,'[1]SUSMB vs SHAM all proteins sum'!$B$2:$E$3214,2,FALSE)</f>
        <v>0.885969189776456</v>
      </c>
      <c r="J3102" s="29">
        <f>VLOOKUP(F3102,'[1]SUSMB vs SHAM all proteins sum'!$B$2:$E$3214,3,FALSE)</f>
        <v>0.98290305465064598</v>
      </c>
      <c r="K3102" s="25">
        <f>VLOOKUP($E3102,[1]AllProteinsNorm!$A$1:$Q$3226,4,FALSE)</f>
        <v>110161.49724455801</v>
      </c>
      <c r="L3102" s="1">
        <f>VLOOKUP($E3102,[1]AllProteinsNorm!$A$1:$Q$3226,5,FALSE)</f>
        <v>76024.708619105295</v>
      </c>
      <c r="M3102" s="1">
        <f>VLOOKUP($E3102,[1]AllProteinsNorm!$A$1:$Q$3226,10,FALSE)</f>
        <v>75394.562101243093</v>
      </c>
      <c r="N3102" s="1">
        <f>VLOOKUP($E3102,[1]AllProteinsNorm!$A$1:$Q$3226,11,FALSE)</f>
        <v>88031.247758462705</v>
      </c>
      <c r="O3102" s="1">
        <f>VLOOKUP($E3102,[1]AllProteinsNorm!$A$1:$Q$3226,15,FALSE)</f>
        <v>101491.87509791899</v>
      </c>
      <c r="P3102" s="1">
        <f>VLOOKUP($E3102,[1]AllProteinsNorm!$A$1:$Q$3226,6,FALSE)</f>
        <v>81396.614699526704</v>
      </c>
      <c r="Q3102" s="1">
        <f>VLOOKUP($E3102,[1]AllProteinsNorm!$A$1:$Q$3226,8,FALSE)</f>
        <v>122163.977978764</v>
      </c>
      <c r="R3102" s="1">
        <f>VLOOKUP($E3102,[1]AllProteinsNorm!$A$1:$Q$3226,13,FALSE)</f>
        <v>100965.9720597</v>
      </c>
      <c r="S3102" s="1">
        <f>VLOOKUP($E3102,[1]AllProteinsNorm!$A$1:$Q$3226,16,FALSE)</f>
        <v>98672.234993459904</v>
      </c>
      <c r="T3102" s="1">
        <f>VLOOKUP($E3102,[1]AllProteinsNorm!$A$1:$Q$3226,17,FALSE)</f>
        <v>67930.708320601101</v>
      </c>
      <c r="U3102" s="1">
        <f>VLOOKUP($E3102,[1]AllProteinsNorm!$A$1:$Q$3226,3,FALSE)</f>
        <v>123089.469313865</v>
      </c>
      <c r="V3102" s="1">
        <f>VLOOKUP($E3102,[1]AllProteinsNorm!$A$1:$Q$3226,7,FALSE)</f>
        <v>78325.650560114096</v>
      </c>
      <c r="W3102" s="1">
        <f>VLOOKUP($E3102,[1]AllProteinsNorm!$A$1:$Q$3226,9,FALSE)</f>
        <v>83455.369864952299</v>
      </c>
      <c r="X3102" s="1">
        <f>VLOOKUP($E3102,[1]AllProteinsNorm!$A$1:$Q$3226,12,FALSE)</f>
        <v>74719.826643498905</v>
      </c>
      <c r="Y3102" s="29">
        <f>VLOOKUP($E3102,[1]AllProteinsNorm!$A$1:$Q$3226,14,FALSE)</f>
        <v>86085.721405030796</v>
      </c>
      <c r="Z3102" s="25">
        <f t="shared" si="359"/>
        <v>1.2210213598911324</v>
      </c>
      <c r="AA3102" s="1">
        <f t="shared" si="359"/>
        <v>0.84265188314706518</v>
      </c>
      <c r="AB3102" s="1">
        <f t="shared" si="359"/>
        <v>0.83566738876911884</v>
      </c>
      <c r="AC3102" s="1">
        <f t="shared" si="359"/>
        <v>0.97573141741463798</v>
      </c>
      <c r="AD3102" s="1">
        <f t="shared" si="359"/>
        <v>1.1249279507780459</v>
      </c>
      <c r="AE3102" s="1">
        <f t="shared" si="359"/>
        <v>0.90219366708780235</v>
      </c>
      <c r="AF3102" s="1">
        <f t="shared" si="359"/>
        <v>1.3540559111156192</v>
      </c>
      <c r="AG3102" s="1">
        <f t="shared" si="359"/>
        <v>1.1190988829189601</v>
      </c>
      <c r="AH3102" s="1">
        <f t="shared" si="359"/>
        <v>1.0936752819158289</v>
      </c>
      <c r="AI3102" s="1">
        <f t="shared" si="359"/>
        <v>0.75293862126665767</v>
      </c>
      <c r="AJ3102" s="1">
        <f t="shared" si="359"/>
        <v>1.3643139841884986</v>
      </c>
      <c r="AK3102" s="1">
        <f t="shared" si="359"/>
        <v>0.86815534241472592</v>
      </c>
      <c r="AL3102" s="1">
        <f t="shared" si="359"/>
        <v>0.92501274720787607</v>
      </c>
      <c r="AM3102" s="1">
        <f t="shared" si="359"/>
        <v>0.82818867409304109</v>
      </c>
      <c r="AN3102" s="29">
        <f t="shared" si="359"/>
        <v>0.95416735652957396</v>
      </c>
      <c r="AO3102" s="1">
        <f t="shared" si="356"/>
        <v>13789.916752492298</v>
      </c>
      <c r="AP3102" s="1">
        <f t="shared" si="357"/>
        <v>18448.644037808168</v>
      </c>
      <c r="AQ3102" s="29">
        <f t="shared" si="358"/>
        <v>17430.442007034791</v>
      </c>
    </row>
    <row r="3103" spans="1:43" x14ac:dyDescent="0.2">
      <c r="A3103" s="26"/>
      <c r="E3103" s="25" t="s">
        <v>6053</v>
      </c>
      <c r="F3103" s="26" t="s">
        <v>6054</v>
      </c>
      <c r="G3103" s="1">
        <v>0.32878095047660699</v>
      </c>
      <c r="H3103" s="1">
        <v>1.1563225185246899</v>
      </c>
      <c r="I3103" s="1">
        <f>VLOOKUP(F3103,'[1]SUSMB vs SHAM all proteins sum'!$B$2:$E$3214,2,FALSE)</f>
        <v>0.89466516751485503</v>
      </c>
      <c r="J3103" s="29">
        <f>VLOOKUP(F3103,'[1]SUSMB vs SHAM all proteins sum'!$B$2:$E$3214,3,FALSE)</f>
        <v>1.0102641045307801</v>
      </c>
      <c r="K3103" s="25">
        <f>VLOOKUP($E3103,[1]AllProteinsNorm!$A$1:$Q$3226,4,FALSE)</f>
        <v>135016.82541544599</v>
      </c>
      <c r="L3103" s="1">
        <f>VLOOKUP($E3103,[1]AllProteinsNorm!$A$1:$Q$3226,5,FALSE)</f>
        <v>177926.79640014301</v>
      </c>
      <c r="M3103" s="1">
        <f>VLOOKUP($E3103,[1]AllProteinsNorm!$A$1:$Q$3226,10,FALSE)</f>
        <v>181829.268429252</v>
      </c>
      <c r="N3103" s="1">
        <f>VLOOKUP($E3103,[1]AllProteinsNorm!$A$1:$Q$3226,11,FALSE)</f>
        <v>130019.251590309</v>
      </c>
      <c r="O3103" s="1">
        <f>VLOOKUP($E3103,[1]AllProteinsNorm!$A$1:$Q$3226,15,FALSE)</f>
        <v>140675.82239427601</v>
      </c>
      <c r="P3103" s="1">
        <f>VLOOKUP($E3103,[1]AllProteinsNorm!$A$1:$Q$3226,6,FALSE)</f>
        <v>166531.12609853499</v>
      </c>
      <c r="Q3103" s="1">
        <f>VLOOKUP($E3103,[1]AllProteinsNorm!$A$1:$Q$3226,8,FALSE)</f>
        <v>281533.504867693</v>
      </c>
      <c r="R3103" s="1">
        <f>VLOOKUP($E3103,[1]AllProteinsNorm!$A$1:$Q$3226,13,FALSE)</f>
        <v>154123.032360079</v>
      </c>
      <c r="S3103" s="1">
        <f>VLOOKUP($E3103,[1]AllProteinsNorm!$A$1:$Q$3226,16,FALSE)</f>
        <v>147237.61431351001</v>
      </c>
      <c r="T3103" s="1">
        <f>VLOOKUP($E3103,[1]AllProteinsNorm!$A$1:$Q$3226,17,FALSE)</f>
        <v>155239.86672787301</v>
      </c>
      <c r="U3103" s="1">
        <f>VLOOKUP($E3103,[1]AllProteinsNorm!$A$1:$Q$3226,3,FALSE)</f>
        <v>155433.50544530599</v>
      </c>
      <c r="V3103" s="1">
        <f>VLOOKUP($E3103,[1]AllProteinsNorm!$A$1:$Q$3226,7,FALSE)</f>
        <v>141909.18226889599</v>
      </c>
      <c r="W3103" s="1">
        <f>VLOOKUP($E3103,[1]AllProteinsNorm!$A$1:$Q$3226,9,FALSE)</f>
        <v>161593.17046389301</v>
      </c>
      <c r="X3103" s="1">
        <f>VLOOKUP($E3103,[1]AllProteinsNorm!$A$1:$Q$3226,12,FALSE)</f>
        <v>157751.662973219</v>
      </c>
      <c r="Y3103" s="29">
        <f>VLOOKUP($E3103,[1]AllProteinsNorm!$A$1:$Q$3226,14,FALSE)</f>
        <v>149534.94410039301</v>
      </c>
      <c r="Z3103" s="25">
        <f t="shared" si="359"/>
        <v>0.88192342282647607</v>
      </c>
      <c r="AA3103" s="1">
        <f t="shared" si="359"/>
        <v>1.1622092936263941</v>
      </c>
      <c r="AB3103" s="1">
        <f t="shared" si="359"/>
        <v>1.1877000536024662</v>
      </c>
      <c r="AC3103" s="1">
        <f t="shared" si="359"/>
        <v>0.84927951048346961</v>
      </c>
      <c r="AD3103" s="1">
        <f t="shared" si="359"/>
        <v>0.91888771946119396</v>
      </c>
      <c r="AE3103" s="1">
        <f t="shared" si="359"/>
        <v>1.0877733222067429</v>
      </c>
      <c r="AF3103" s="1">
        <f t="shared" si="359"/>
        <v>1.8389633402300805</v>
      </c>
      <c r="AG3103" s="1">
        <f t="shared" si="359"/>
        <v>1.0067242494937727</v>
      </c>
      <c r="AH3103" s="1">
        <f t="shared" si="359"/>
        <v>0.96174902931260997</v>
      </c>
      <c r="AI3103" s="1">
        <f t="shared" si="359"/>
        <v>1.0140193579763224</v>
      </c>
      <c r="AJ3103" s="1">
        <f t="shared" si="359"/>
        <v>1.0152841967839654</v>
      </c>
      <c r="AK3103" s="1">
        <f t="shared" si="359"/>
        <v>0.92694396696112413</v>
      </c>
      <c r="AL3103" s="1">
        <f t="shared" si="359"/>
        <v>1.0555188330223857</v>
      </c>
      <c r="AM3103" s="1">
        <f t="shared" si="359"/>
        <v>1.0304262904850823</v>
      </c>
      <c r="AN3103" s="29">
        <f t="shared" si="359"/>
        <v>0.97675507720904708</v>
      </c>
      <c r="AO3103" s="1">
        <f t="shared" si="356"/>
        <v>22162.232821182697</v>
      </c>
      <c r="AP3103" s="1">
        <f t="shared" si="357"/>
        <v>50679.71197680285</v>
      </c>
      <c r="AQ3103" s="29">
        <f t="shared" si="358"/>
        <v>6885.5906712287733</v>
      </c>
    </row>
    <row r="3104" spans="1:43" x14ac:dyDescent="0.2">
      <c r="A3104" s="26"/>
      <c r="E3104" s="25" t="s">
        <v>266</v>
      </c>
      <c r="F3104" s="26" t="s">
        <v>267</v>
      </c>
      <c r="G3104" s="1">
        <v>0.141266412982852</v>
      </c>
      <c r="H3104" s="43">
        <v>2.2431871006415598</v>
      </c>
      <c r="I3104" s="1">
        <f>VLOOKUP(F3104,'[1]SUSMB vs SHAM all proteins sum'!$B$2:$E$3214,2,FALSE)</f>
        <v>3.9521556476856103E-2</v>
      </c>
      <c r="J3104" s="29">
        <f>VLOOKUP(F3104,'[1]SUSMB vs SHAM all proteins sum'!$B$2:$E$3214,3,FALSE)</f>
        <v>2.3951632762322599</v>
      </c>
      <c r="K3104" s="25">
        <f>VLOOKUP($E3104,[1]AllProteinsNorm!$A$1:$Q$3226,4,FALSE)</f>
        <v>4349.0978490543303</v>
      </c>
      <c r="L3104" s="1">
        <f>VLOOKUP($E3104,[1]AllProteinsNorm!$A$1:$Q$3226,5,FALSE)</f>
        <v>23701.346273028499</v>
      </c>
      <c r="M3104" s="1">
        <f>VLOOKUP($E3104,[1]AllProteinsNorm!$A$1:$Q$3226,10,FALSE)</f>
        <v>13522.1794362866</v>
      </c>
      <c r="N3104" s="1">
        <f>VLOOKUP($E3104,[1]AllProteinsNorm!$A$1:$Q$3226,11,FALSE)</f>
        <v>7885.5547768277902</v>
      </c>
      <c r="O3104" s="1">
        <f>VLOOKUP($E3104,[1]AllProteinsNorm!$A$1:$Q$3226,15,FALSE)</f>
        <v>28689.4895278248</v>
      </c>
      <c r="P3104" s="1">
        <f>VLOOKUP($E3104,[1]AllProteinsNorm!$A$1:$Q$3226,6,FALSE)</f>
        <v>25642.667657057402</v>
      </c>
      <c r="Q3104" s="1">
        <f>VLOOKUP($E3104,[1]AllProteinsNorm!$A$1:$Q$3226,8,FALSE)</f>
        <v>8435.4546913368304</v>
      </c>
      <c r="R3104" s="1">
        <f>VLOOKUP($E3104,[1]AllProteinsNorm!$A$1:$Q$3226,13,FALSE)</f>
        <v>74283.745750236601</v>
      </c>
      <c r="S3104" s="1">
        <f>VLOOKUP($E3104,[1]AllProteinsNorm!$A$1:$Q$3226,16,FALSE)</f>
        <v>35335.320834628103</v>
      </c>
      <c r="T3104" s="1">
        <f>VLOOKUP($E3104,[1]AllProteinsNorm!$A$1:$Q$3226,17,FALSE)</f>
        <v>31544.737843334598</v>
      </c>
      <c r="U3104" s="1">
        <f>VLOOKUP($E3104,[1]AllProteinsNorm!$A$1:$Q$3226,3,FALSE)</f>
        <v>26821.180198616901</v>
      </c>
      <c r="V3104" s="1">
        <f>VLOOKUP($E3104,[1]AllProteinsNorm!$A$1:$Q$3226,7,FALSE)</f>
        <v>26993.821904935201</v>
      </c>
      <c r="W3104" s="1">
        <f>VLOOKUP($E3104,[1]AllProteinsNorm!$A$1:$Q$3226,9,FALSE)</f>
        <v>37602.366742544596</v>
      </c>
      <c r="X3104" s="1">
        <f>VLOOKUP($E3104,[1]AllProteinsNorm!$A$1:$Q$3226,12,FALSE)</f>
        <v>33479.024678930902</v>
      </c>
      <c r="Y3104" s="29">
        <f>VLOOKUP($E3104,[1]AllProteinsNorm!$A$1:$Q$3226,14,FALSE)</f>
        <v>27272.147885091799</v>
      </c>
      <c r="Z3104" s="25">
        <f t="shared" si="359"/>
        <v>0.27826152513453573</v>
      </c>
      <c r="AA3104" s="1">
        <f t="shared" si="359"/>
        <v>1.5164461666707987</v>
      </c>
      <c r="AB3104" s="1">
        <f t="shared" si="359"/>
        <v>0.86516845646554719</v>
      </c>
      <c r="AC3104" s="1">
        <f t="shared" si="359"/>
        <v>0.50452911727638927</v>
      </c>
      <c r="AD3104" s="1">
        <f t="shared" si="359"/>
        <v>1.8355947344527295</v>
      </c>
      <c r="AE3104" s="1">
        <f t="shared" si="359"/>
        <v>1.6406546963118667</v>
      </c>
      <c r="AF3104" s="1">
        <f t="shared" si="359"/>
        <v>0.5397125033931004</v>
      </c>
      <c r="AG3104" s="1">
        <f t="shared" si="359"/>
        <v>4.7527807151226744</v>
      </c>
      <c r="AH3104" s="1">
        <f t="shared" si="359"/>
        <v>2.2608045640315328</v>
      </c>
      <c r="AI3104" s="1">
        <f t="shared" si="359"/>
        <v>2.0182776214529214</v>
      </c>
      <c r="AJ3104" s="1">
        <f t="shared" si="359"/>
        <v>1.7160576209151452</v>
      </c>
      <c r="AK3104" s="1">
        <f t="shared" si="359"/>
        <v>1.7271034851769493</v>
      </c>
      <c r="AL3104" s="1">
        <f t="shared" si="359"/>
        <v>2.4058534164099679</v>
      </c>
      <c r="AM3104" s="1">
        <f t="shared" si="359"/>
        <v>2.1420360705845538</v>
      </c>
      <c r="AN3104" s="29">
        <f t="shared" si="359"/>
        <v>1.7449111810281199</v>
      </c>
      <c r="AO3104" s="1">
        <f t="shared" si="356"/>
        <v>9245.2689412635609</v>
      </c>
      <c r="AP3104" s="1">
        <f t="shared" si="357"/>
        <v>21672.503256993194</v>
      </c>
      <c r="AQ3104" s="29">
        <f t="shared" si="358"/>
        <v>4371.3214858895617</v>
      </c>
    </row>
    <row r="3105" spans="1:43" x14ac:dyDescent="0.2">
      <c r="A3105" s="26"/>
      <c r="E3105" s="25" t="s">
        <v>6055</v>
      </c>
      <c r="F3105" s="26" t="s">
        <v>6056</v>
      </c>
      <c r="G3105" s="1">
        <v>0.67991384726850401</v>
      </c>
      <c r="H3105" s="1">
        <v>1.0319411452760301</v>
      </c>
      <c r="I3105" s="1">
        <f>VLOOKUP(F3105,'[1]SUSMB vs SHAM all proteins sum'!$B$2:$E$3214,2,FALSE)</f>
        <v>0.97294348195040603</v>
      </c>
      <c r="J3105" s="29">
        <f>VLOOKUP(F3105,'[1]SUSMB vs SHAM all proteins sum'!$B$2:$E$3214,3,FALSE)</f>
        <v>0.99551429026865801</v>
      </c>
      <c r="K3105" s="25">
        <f>VLOOKUP($E3105,[1]AllProteinsNorm!$A$1:$Q$3226,4,FALSE)</f>
        <v>331202.693373613</v>
      </c>
      <c r="L3105" s="1">
        <f>VLOOKUP($E3105,[1]AllProteinsNorm!$A$1:$Q$3226,5,FALSE)</f>
        <v>365530.65097777901</v>
      </c>
      <c r="M3105" s="1">
        <f>VLOOKUP($E3105,[1]AllProteinsNorm!$A$1:$Q$3226,10,FALSE)</f>
        <v>335674.42369189201</v>
      </c>
      <c r="N3105" s="1">
        <f>VLOOKUP($E3105,[1]AllProteinsNorm!$A$1:$Q$3226,11,FALSE)</f>
        <v>348702.98967113602</v>
      </c>
      <c r="O3105" s="1">
        <f>VLOOKUP($E3105,[1]AllProteinsNorm!$A$1:$Q$3226,15,FALSE)</f>
        <v>413745.95446839702</v>
      </c>
      <c r="P3105" s="1">
        <f>VLOOKUP($E3105,[1]AllProteinsNorm!$A$1:$Q$3226,6,FALSE)</f>
        <v>343079.37231498602</v>
      </c>
      <c r="Q3105" s="1">
        <f>VLOOKUP($E3105,[1]AllProteinsNorm!$A$1:$Q$3226,8,FALSE)</f>
        <v>347553.40362265997</v>
      </c>
      <c r="R3105" s="1">
        <f>VLOOKUP($E3105,[1]AllProteinsNorm!$A$1:$Q$3226,13,FALSE)</f>
        <v>401528.52470791701</v>
      </c>
      <c r="S3105" s="1">
        <f>VLOOKUP($E3105,[1]AllProteinsNorm!$A$1:$Q$3226,16,FALSE)</f>
        <v>319136.90118135198</v>
      </c>
      <c r="T3105" s="1">
        <f>VLOOKUP($E3105,[1]AllProteinsNorm!$A$1:$Q$3226,17,FALSE)</f>
        <v>449045.56109399197</v>
      </c>
      <c r="U3105" s="1">
        <f>VLOOKUP($E3105,[1]AllProteinsNorm!$A$1:$Q$3226,3,FALSE)</f>
        <v>232397.14362456399</v>
      </c>
      <c r="V3105" s="1">
        <f>VLOOKUP($E3105,[1]AllProteinsNorm!$A$1:$Q$3226,7,FALSE)</f>
        <v>352126.850738496</v>
      </c>
      <c r="W3105" s="1">
        <f>VLOOKUP($E3105,[1]AllProteinsNorm!$A$1:$Q$3226,9,FALSE)</f>
        <v>348805.094130816</v>
      </c>
      <c r="X3105" s="1">
        <f>VLOOKUP($E3105,[1]AllProteinsNorm!$A$1:$Q$3226,12,FALSE)</f>
        <v>418348.24880179402</v>
      </c>
      <c r="Y3105" s="29">
        <f>VLOOKUP($E3105,[1]AllProteinsNorm!$A$1:$Q$3226,14,FALSE)</f>
        <v>480078.36304250598</v>
      </c>
      <c r="Z3105" s="25">
        <f t="shared" si="359"/>
        <v>0.92264382757000274</v>
      </c>
      <c r="AA3105" s="1">
        <f t="shared" si="359"/>
        <v>1.0182725130554808</v>
      </c>
      <c r="AB3105" s="1">
        <f t="shared" si="359"/>
        <v>0.93510089527888041</v>
      </c>
      <c r="AC3105" s="1">
        <f t="shared" si="359"/>
        <v>0.97139506263722997</v>
      </c>
      <c r="AD3105" s="1">
        <f t="shared" si="359"/>
        <v>1.1525877014584061</v>
      </c>
      <c r="AE3105" s="1">
        <f t="shared" si="359"/>
        <v>0.95572913978673446</v>
      </c>
      <c r="AF3105" s="1">
        <f t="shared" si="359"/>
        <v>0.96819261744850516</v>
      </c>
      <c r="AG3105" s="1">
        <f t="shared" si="359"/>
        <v>1.1185531468403338</v>
      </c>
      <c r="AH3105" s="1">
        <f t="shared" si="359"/>
        <v>0.88903169544167482</v>
      </c>
      <c r="AI3105" s="1">
        <f t="shared" si="359"/>
        <v>1.2509231462490527</v>
      </c>
      <c r="AJ3105" s="1">
        <f t="shared" si="359"/>
        <v>0.64739748317272061</v>
      </c>
      <c r="AK3105" s="1">
        <f t="shared" si="359"/>
        <v>0.98093304147453786</v>
      </c>
      <c r="AL3105" s="1">
        <f t="shared" si="359"/>
        <v>0.97167949887937377</v>
      </c>
      <c r="AM3105" s="1">
        <f t="shared" si="359"/>
        <v>1.1654084862657903</v>
      </c>
      <c r="AN3105" s="29">
        <f t="shared" si="359"/>
        <v>1.3373723924141503</v>
      </c>
      <c r="AO3105" s="1">
        <f t="shared" si="356"/>
        <v>29874.959461291772</v>
      </c>
      <c r="AP3105" s="1">
        <f t="shared" si="357"/>
        <v>46981.857387649099</v>
      </c>
      <c r="AQ3105" s="29">
        <f t="shared" si="358"/>
        <v>82572.934864027135</v>
      </c>
    </row>
    <row r="3106" spans="1:43" x14ac:dyDescent="0.2">
      <c r="A3106" s="26"/>
      <c r="E3106" s="25" t="s">
        <v>6057</v>
      </c>
      <c r="F3106" s="26" t="s">
        <v>6058</v>
      </c>
      <c r="G3106" s="1">
        <v>9.4928320559822296E-2</v>
      </c>
      <c r="H3106" s="1">
        <v>1.1049482388887999</v>
      </c>
      <c r="I3106" s="1">
        <f>VLOOKUP(F3106,'[1]SUSMB vs SHAM all proteins sum'!$B$2:$E$3214,2,FALSE)</f>
        <v>0.91053915341663105</v>
      </c>
      <c r="J3106" s="29">
        <f>VLOOKUP(F3106,'[1]SUSMB vs SHAM all proteins sum'!$B$2:$E$3214,3,FALSE)</f>
        <v>0.99361225790524998</v>
      </c>
      <c r="K3106" s="25">
        <f>VLOOKUP($E3106,[1]AllProteinsNorm!$A$1:$Q$3226,4,FALSE)</f>
        <v>570094.08792570105</v>
      </c>
      <c r="L3106" s="1">
        <f>VLOOKUP($E3106,[1]AllProteinsNorm!$A$1:$Q$3226,5,FALSE)</f>
        <v>441035.95839395199</v>
      </c>
      <c r="M3106" s="1">
        <f>VLOOKUP($E3106,[1]AllProteinsNorm!$A$1:$Q$3226,10,FALSE)</f>
        <v>517279.19708243199</v>
      </c>
      <c r="N3106" s="1">
        <f>VLOOKUP($E3106,[1]AllProteinsNorm!$A$1:$Q$3226,11,FALSE)</f>
        <v>474243.80868325901</v>
      </c>
      <c r="O3106" s="1">
        <f>VLOOKUP($E3106,[1]AllProteinsNorm!$A$1:$Q$3226,15,FALSE)</f>
        <v>497197.771167912</v>
      </c>
      <c r="P3106" s="1">
        <f>VLOOKUP($E3106,[1]AllProteinsNorm!$A$1:$Q$3226,6,FALSE)</f>
        <v>546793.25466229301</v>
      </c>
      <c r="Q3106" s="1">
        <f>VLOOKUP($E3106,[1]AllProteinsNorm!$A$1:$Q$3226,8,FALSE)</f>
        <v>558493.90968055499</v>
      </c>
      <c r="R3106" s="1">
        <f>VLOOKUP($E3106,[1]AllProteinsNorm!$A$1:$Q$3226,13,FALSE)</f>
        <v>492054.95927744202</v>
      </c>
      <c r="S3106" s="1">
        <f>VLOOKUP($E3106,[1]AllProteinsNorm!$A$1:$Q$3226,16,FALSE)</f>
        <v>570940.22535805497</v>
      </c>
      <c r="T3106" s="1">
        <f>VLOOKUP($E3106,[1]AllProteinsNorm!$A$1:$Q$3226,17,FALSE)</f>
        <v>588762.60461322905</v>
      </c>
      <c r="U3106" s="1">
        <f>VLOOKUP($E3106,[1]AllProteinsNorm!$A$1:$Q$3226,3,FALSE)</f>
        <v>524564.94079202297</v>
      </c>
      <c r="V3106" s="1">
        <f>VLOOKUP($E3106,[1]AllProteinsNorm!$A$1:$Q$3226,7,FALSE)</f>
        <v>529931.13617503596</v>
      </c>
      <c r="W3106" s="1">
        <f>VLOOKUP($E3106,[1]AllProteinsNorm!$A$1:$Q$3226,9,FALSE)</f>
        <v>436573.43678199302</v>
      </c>
      <c r="X3106" s="1">
        <f>VLOOKUP($E3106,[1]AllProteinsNorm!$A$1:$Q$3226,12,FALSE)</f>
        <v>501867.00095731701</v>
      </c>
      <c r="Y3106" s="29">
        <f>VLOOKUP($E3106,[1]AllProteinsNorm!$A$1:$Q$3226,14,FALSE)</f>
        <v>487636.77386430203</v>
      </c>
      <c r="Z3106" s="25">
        <f t="shared" si="359"/>
        <v>1.1402562157364895</v>
      </c>
      <c r="AA3106" s="1">
        <f t="shared" si="359"/>
        <v>0.88212455377636623</v>
      </c>
      <c r="AB3106" s="1">
        <f t="shared" si="359"/>
        <v>1.0346201306709477</v>
      </c>
      <c r="AC3106" s="1">
        <f t="shared" si="359"/>
        <v>0.94854421766273156</v>
      </c>
      <c r="AD3106" s="1">
        <f t="shared" si="359"/>
        <v>0.99445488215346545</v>
      </c>
      <c r="AE3106" s="1">
        <f t="shared" si="359"/>
        <v>1.0936517682897318</v>
      </c>
      <c r="AF3106" s="1">
        <f t="shared" si="359"/>
        <v>1.1170544747821036</v>
      </c>
      <c r="AG3106" s="1">
        <f t="shared" si="359"/>
        <v>0.98416864458554276</v>
      </c>
      <c r="AH3106" s="1">
        <f t="shared" si="359"/>
        <v>1.1419485915864467</v>
      </c>
      <c r="AI3106" s="1">
        <f t="shared" si="359"/>
        <v>1.1775954771713641</v>
      </c>
      <c r="AJ3106" s="1">
        <f t="shared" si="359"/>
        <v>1.0491924876328513</v>
      </c>
      <c r="AK3106" s="1">
        <f t="shared" si="359"/>
        <v>1.059925518846349</v>
      </c>
      <c r="AL3106" s="1">
        <f t="shared" si="359"/>
        <v>0.87319897795710288</v>
      </c>
      <c r="AM3106" s="1">
        <f t="shared" si="359"/>
        <v>1.0037938989979356</v>
      </c>
      <c r="AN3106" s="29">
        <f t="shared" si="359"/>
        <v>0.97533174645537712</v>
      </c>
      <c r="AO3106" s="1">
        <f t="shared" si="356"/>
        <v>43266.01308949275</v>
      </c>
      <c r="AP3106" s="1">
        <f t="shared" si="357"/>
        <v>32775.490055489339</v>
      </c>
      <c r="AQ3106" s="29">
        <f t="shared" si="358"/>
        <v>33475.644221306095</v>
      </c>
    </row>
    <row r="3107" spans="1:43" x14ac:dyDescent="0.2">
      <c r="A3107" s="26"/>
      <c r="E3107" s="25" t="s">
        <v>6059</v>
      </c>
      <c r="F3107" s="26" t="s">
        <v>6060</v>
      </c>
      <c r="G3107" s="1">
        <v>0.78118174360145198</v>
      </c>
      <c r="H3107" s="1">
        <v>1.0880702271365801</v>
      </c>
      <c r="I3107" s="1">
        <f>VLOOKUP(F3107,'[1]SUSMB vs SHAM all proteins sum'!$B$2:$E$3214,2,FALSE)</f>
        <v>0.82432787709695698</v>
      </c>
      <c r="J3107" s="29">
        <f>VLOOKUP(F3107,'[1]SUSMB vs SHAM all proteins sum'!$B$2:$E$3214,3,FALSE)</f>
        <v>1.0795231550468101</v>
      </c>
      <c r="K3107" s="25">
        <f>VLOOKUP($E3107,[1]AllProteinsNorm!$A$1:$Q$3226,4,FALSE)</f>
        <v>60551.454142450399</v>
      </c>
      <c r="L3107" s="1">
        <f>VLOOKUP($E3107,[1]AllProteinsNorm!$A$1:$Q$3226,5,FALSE)</f>
        <v>11718.6508627806</v>
      </c>
      <c r="M3107" s="1">
        <f>VLOOKUP($E3107,[1]AllProteinsNorm!$A$1:$Q$3226,10,FALSE)</f>
        <v>28601.457217357001</v>
      </c>
      <c r="N3107" s="1">
        <f>VLOOKUP($E3107,[1]AllProteinsNorm!$A$1:$Q$3226,11,FALSE)</f>
        <v>44410.880248404603</v>
      </c>
      <c r="O3107" s="1">
        <f>VLOOKUP($E3107,[1]AllProteinsNorm!$A$1:$Q$3226,15,FALSE)</f>
        <v>46670.487036718303</v>
      </c>
      <c r="P3107" s="1">
        <f>VLOOKUP($E3107,[1]AllProteinsNorm!$A$1:$Q$3226,6,FALSE)</f>
        <v>35053.351667911003</v>
      </c>
      <c r="Q3107" s="1">
        <f>VLOOKUP($E3107,[1]AllProteinsNorm!$A$1:$Q$3226,8,FALSE)</f>
        <v>41593.796230638298</v>
      </c>
      <c r="R3107" s="1">
        <f>VLOOKUP($E3107,[1]AllProteinsNorm!$A$1:$Q$3226,13,FALSE)</f>
        <v>30378.338443599401</v>
      </c>
      <c r="S3107" s="1">
        <f>VLOOKUP($E3107,[1]AllProteinsNorm!$A$1:$Q$3226,16,FALSE)</f>
        <v>39355.095766574901</v>
      </c>
      <c r="T3107" s="1">
        <f>VLOOKUP($E3107,[1]AllProteinsNorm!$A$1:$Q$3226,17,FALSE)</f>
        <v>36803.0322478983</v>
      </c>
      <c r="U3107" s="1">
        <f>VLOOKUP($E3107,[1]AllProteinsNorm!$A$1:$Q$3226,3,FALSE)</f>
        <v>35852.380752236801</v>
      </c>
      <c r="V3107" s="1">
        <f>VLOOKUP($E3107,[1]AllProteinsNorm!$A$1:$Q$3226,7,FALSE)</f>
        <v>19494.472782529701</v>
      </c>
      <c r="W3107" s="1">
        <f>VLOOKUP($E3107,[1]AllProteinsNorm!$A$1:$Q$3226,9,FALSE)</f>
        <v>37707.395615722598</v>
      </c>
      <c r="X3107" s="1">
        <f>VLOOKUP($E3107,[1]AllProteinsNorm!$A$1:$Q$3226,12,FALSE)</f>
        <v>50764.112877634798</v>
      </c>
      <c r="Y3107" s="29">
        <f>VLOOKUP($E3107,[1]AllProteinsNorm!$A$1:$Q$3226,14,FALSE)</f>
        <v>46096.616036275598</v>
      </c>
      <c r="Z3107" s="25">
        <f t="shared" si="359"/>
        <v>1.5772474610765967</v>
      </c>
      <c r="AA3107" s="1">
        <f t="shared" si="359"/>
        <v>0.30524803379752147</v>
      </c>
      <c r="AB3107" s="1">
        <f t="shared" si="359"/>
        <v>0.74501226135775278</v>
      </c>
      <c r="AC3107" s="1">
        <f t="shared" si="359"/>
        <v>1.1568169436721356</v>
      </c>
      <c r="AD3107" s="1">
        <f t="shared" si="359"/>
        <v>1.2156753000959934</v>
      </c>
      <c r="AE3107" s="1">
        <f t="shared" si="359"/>
        <v>0.91307154722280193</v>
      </c>
      <c r="AF3107" s="1">
        <f t="shared" si="359"/>
        <v>1.0834373910653821</v>
      </c>
      <c r="AG3107" s="1">
        <f t="shared" si="359"/>
        <v>0.79129655696083234</v>
      </c>
      <c r="AH3107" s="1">
        <f t="shared" si="359"/>
        <v>1.0251236036747742</v>
      </c>
      <c r="AI3107" s="1">
        <f t="shared" si="359"/>
        <v>0.95864731896211808</v>
      </c>
      <c r="AJ3107" s="1">
        <f t="shared" si="359"/>
        <v>0.93388469882134784</v>
      </c>
      <c r="AK3107" s="1">
        <f t="shared" si="359"/>
        <v>0.50779305198742986</v>
      </c>
      <c r="AL3107" s="1">
        <f t="shared" si="359"/>
        <v>0.98220422351532444</v>
      </c>
      <c r="AM3107" s="1">
        <f t="shared" si="359"/>
        <v>1.3223062812280644</v>
      </c>
      <c r="AN3107" s="29">
        <f t="shared" si="359"/>
        <v>1.200727078104423</v>
      </c>
      <c r="AO3107" s="1">
        <f t="shared" si="356"/>
        <v>16751.859282655787</v>
      </c>
      <c r="AP3107" s="1">
        <f t="shared" si="357"/>
        <v>3838.3388675044507</v>
      </c>
      <c r="AQ3107" s="29">
        <f t="shared" si="358"/>
        <v>10729.666783284223</v>
      </c>
    </row>
    <row r="3108" spans="1:43" x14ac:dyDescent="0.2">
      <c r="A3108" s="26"/>
      <c r="E3108" s="25" t="s">
        <v>6061</v>
      </c>
      <c r="F3108" s="26" t="s">
        <v>6062</v>
      </c>
      <c r="G3108" s="1">
        <v>0.20151918576168801</v>
      </c>
      <c r="H3108" s="1">
        <v>1.1780827631197199</v>
      </c>
      <c r="I3108" s="1">
        <f>VLOOKUP(F3108,'[1]SUSMB vs SHAM all proteins sum'!$B$2:$E$3214,2,FALSE)</f>
        <v>0.74518642287671499</v>
      </c>
      <c r="J3108" s="29">
        <f>VLOOKUP(F3108,'[1]SUSMB vs SHAM all proteins sum'!$B$2:$E$3214,3,FALSE)</f>
        <v>1.0409907039452599</v>
      </c>
      <c r="K3108" s="25">
        <f>VLOOKUP($E3108,[1]AllProteinsNorm!$A$1:$Q$3226,4,FALSE)</f>
        <v>55288.678264984497</v>
      </c>
      <c r="L3108" s="1">
        <f>VLOOKUP($E3108,[1]AllProteinsNorm!$A$1:$Q$3226,5,FALSE)</f>
        <v>70651.776691494204</v>
      </c>
      <c r="M3108" s="1">
        <f>VLOOKUP($E3108,[1]AllProteinsNorm!$A$1:$Q$3226,10,FALSE)</f>
        <v>66657.497527308602</v>
      </c>
      <c r="N3108" s="1">
        <f>VLOOKUP($E3108,[1]AllProteinsNorm!$A$1:$Q$3226,11,FALSE)</f>
        <v>49782.464957239397</v>
      </c>
      <c r="O3108" s="1">
        <f>VLOOKUP($E3108,[1]AllProteinsNorm!$A$1:$Q$3226,15,FALSE)</f>
        <v>93098.815541358301</v>
      </c>
      <c r="P3108" s="1">
        <f>VLOOKUP($E3108,[1]AllProteinsNorm!$A$1:$Q$3226,6,FALSE)</f>
        <v>89183.420791711702</v>
      </c>
      <c r="Q3108" s="1">
        <f>VLOOKUP($E3108,[1]AllProteinsNorm!$A$1:$Q$3226,8,FALSE)</f>
        <v>69691.775561685805</v>
      </c>
      <c r="R3108" s="1">
        <f>VLOOKUP($E3108,[1]AllProteinsNorm!$A$1:$Q$3226,13,FALSE)</f>
        <v>69640.924391442604</v>
      </c>
      <c r="S3108" s="1">
        <f>VLOOKUP($E3108,[1]AllProteinsNorm!$A$1:$Q$3226,16,FALSE)</f>
        <v>79264.673767825007</v>
      </c>
      <c r="T3108" s="1">
        <f>VLOOKUP($E3108,[1]AllProteinsNorm!$A$1:$Q$3226,17,FALSE)</f>
        <v>79817.478179954895</v>
      </c>
      <c r="U3108" s="1">
        <f>VLOOKUP($E3108,[1]AllProteinsNorm!$A$1:$Q$3226,3,FALSE)</f>
        <v>67623.045568528003</v>
      </c>
      <c r="V3108" s="1">
        <f>VLOOKUP($E3108,[1]AllProteinsNorm!$A$1:$Q$3226,7,FALSE)</f>
        <v>81479.935389953505</v>
      </c>
      <c r="W3108" s="1">
        <f>VLOOKUP($E3108,[1]AllProteinsNorm!$A$1:$Q$3226,9,FALSE)</f>
        <v>67375.793299754907</v>
      </c>
      <c r="X3108" s="1">
        <f>VLOOKUP($E3108,[1]AllProteinsNorm!$A$1:$Q$3226,12,FALSE)</f>
        <v>66935.372277588802</v>
      </c>
      <c r="Y3108" s="29">
        <f>VLOOKUP($E3108,[1]AllProteinsNorm!$A$1:$Q$3226,14,FALSE)</f>
        <v>59368.7810491665</v>
      </c>
      <c r="Z3108" s="25">
        <f t="shared" si="359"/>
        <v>0.82402534686681395</v>
      </c>
      <c r="AA3108" s="1">
        <f t="shared" si="359"/>
        <v>1.052997767751602</v>
      </c>
      <c r="AB3108" s="1">
        <f t="shared" si="359"/>
        <v>0.99346682259179642</v>
      </c>
      <c r="AC3108" s="1">
        <f t="shared" si="359"/>
        <v>0.74196045631017227</v>
      </c>
      <c r="AD3108" s="1">
        <f t="shared" si="359"/>
        <v>1.3875496064796153</v>
      </c>
      <c r="AE3108" s="1">
        <f t="shared" si="359"/>
        <v>1.3291943587517749</v>
      </c>
      <c r="AF3108" s="1">
        <f t="shared" si="359"/>
        <v>1.0386898608019817</v>
      </c>
      <c r="AG3108" s="1">
        <f t="shared" si="359"/>
        <v>1.0379319723063043</v>
      </c>
      <c r="AH3108" s="1">
        <f t="shared" si="359"/>
        <v>1.1813648353605684</v>
      </c>
      <c r="AI3108" s="1">
        <f t="shared" si="359"/>
        <v>1.1896038611747075</v>
      </c>
      <c r="AJ3108" s="1">
        <f t="shared" si="359"/>
        <v>1.0078574009986287</v>
      </c>
      <c r="AK3108" s="1">
        <f t="shared" si="359"/>
        <v>1.2143812102108831</v>
      </c>
      <c r="AL3108" s="1">
        <f t="shared" si="359"/>
        <v>1.0041723402785503</v>
      </c>
      <c r="AM3108" s="1">
        <f t="shared" si="359"/>
        <v>0.99760828237471522</v>
      </c>
      <c r="AN3108" s="29">
        <f t="shared" si="359"/>
        <v>0.88483541173894031</v>
      </c>
      <c r="AO3108" s="1">
        <f t="shared" si="356"/>
        <v>15021.009223681585</v>
      </c>
      <c r="AP3108" s="1">
        <f t="shared" si="357"/>
        <v>7317.357539621853</v>
      </c>
      <c r="AQ3108" s="29">
        <f t="shared" si="358"/>
        <v>7159.9276859650545</v>
      </c>
    </row>
    <row r="3109" spans="1:43" x14ac:dyDescent="0.2">
      <c r="A3109" s="26"/>
      <c r="E3109" s="25" t="s">
        <v>6063</v>
      </c>
      <c r="F3109" s="26" t="s">
        <v>6064</v>
      </c>
      <c r="G3109" s="43">
        <v>4.7316865138474898E-2</v>
      </c>
      <c r="H3109" s="1">
        <v>0.78638388736379505</v>
      </c>
      <c r="I3109" s="1">
        <f>VLOOKUP(F3109,'[1]SUSMB vs SHAM all proteins sum'!$B$2:$E$3214,2,FALSE)</f>
        <v>3.2311931999628098E-2</v>
      </c>
      <c r="J3109" s="29">
        <f>VLOOKUP(F3109,'[1]SUSMB vs SHAM all proteins sum'!$B$2:$E$3214,3,FALSE)</f>
        <v>0.77493563717139402</v>
      </c>
      <c r="K3109" s="25">
        <f>VLOOKUP($E3109,[1]AllProteinsNorm!$A$1:$Q$3226,4,FALSE)</f>
        <v>802085.80344680103</v>
      </c>
      <c r="L3109" s="1">
        <f>VLOOKUP($E3109,[1]AllProteinsNorm!$A$1:$Q$3226,5,FALSE)</f>
        <v>911454.02470904402</v>
      </c>
      <c r="M3109" s="1">
        <f>VLOOKUP($E3109,[1]AllProteinsNorm!$A$1:$Q$3226,10,FALSE)</f>
        <v>816451.98217293702</v>
      </c>
      <c r="N3109" s="1">
        <f>VLOOKUP($E3109,[1]AllProteinsNorm!$A$1:$Q$3226,11,FALSE)</f>
        <v>676966.32677128504</v>
      </c>
      <c r="O3109" s="1">
        <f>VLOOKUP($E3109,[1]AllProteinsNorm!$A$1:$Q$3226,15,FALSE)</f>
        <v>1041361.4047627799</v>
      </c>
      <c r="P3109" s="1">
        <f>VLOOKUP($E3109,[1]AllProteinsNorm!$A$1:$Q$3226,6,FALSE)</f>
        <v>574455.39244551701</v>
      </c>
      <c r="Q3109" s="1">
        <f>VLOOKUP($E3109,[1]AllProteinsNorm!$A$1:$Q$3226,8,FALSE)</f>
        <v>872153.91639318899</v>
      </c>
      <c r="R3109" s="1">
        <f>VLOOKUP($E3109,[1]AllProteinsNorm!$A$1:$Q$3226,13,FALSE)</f>
        <v>670174.00236190495</v>
      </c>
      <c r="S3109" s="1">
        <f>VLOOKUP($E3109,[1]AllProteinsNorm!$A$1:$Q$3226,16,FALSE)</f>
        <v>602531.18980692397</v>
      </c>
      <c r="T3109" s="1">
        <f>VLOOKUP($E3109,[1]AllProteinsNorm!$A$1:$Q$3226,17,FALSE)</f>
        <v>625476.88650756795</v>
      </c>
      <c r="U3109" s="1">
        <f>VLOOKUP($E3109,[1]AllProteinsNorm!$A$1:$Q$3226,3,FALSE)</f>
        <v>499973.68795055797</v>
      </c>
      <c r="V3109" s="1">
        <f>VLOOKUP($E3109,[1]AllProteinsNorm!$A$1:$Q$3226,7,FALSE)</f>
        <v>708248.346555367</v>
      </c>
      <c r="W3109" s="1">
        <f>VLOOKUP($E3109,[1]AllProteinsNorm!$A$1:$Q$3226,9,FALSE)</f>
        <v>726402.81205861398</v>
      </c>
      <c r="X3109" s="1">
        <f>VLOOKUP($E3109,[1]AllProteinsNorm!$A$1:$Q$3226,12,FALSE)</f>
        <v>686263.95365790406</v>
      </c>
      <c r="Y3109" s="29">
        <f>VLOOKUP($E3109,[1]AllProteinsNorm!$A$1:$Q$3226,14,FALSE)</f>
        <v>666164.571963439</v>
      </c>
      <c r="Z3109" s="25">
        <f t="shared" si="359"/>
        <v>0.94400361783414022</v>
      </c>
      <c r="AA3109" s="1">
        <f t="shared" si="359"/>
        <v>1.0727230093306259</v>
      </c>
      <c r="AB3109" s="1">
        <f t="shared" si="359"/>
        <v>0.96091169005489951</v>
      </c>
      <c r="AC3109" s="1">
        <f t="shared" si="359"/>
        <v>0.79674600756896197</v>
      </c>
      <c r="AD3109" s="1">
        <f t="shared" si="359"/>
        <v>1.2256156752113718</v>
      </c>
      <c r="AE3109" s="1">
        <f t="shared" si="359"/>
        <v>0.6760972035940872</v>
      </c>
      <c r="AF3109" s="1">
        <f t="shared" si="359"/>
        <v>1.0264692989769291</v>
      </c>
      <c r="AG3109" s="1">
        <f t="shared" si="359"/>
        <v>0.78875187678095426</v>
      </c>
      <c r="AH3109" s="1">
        <f t="shared" si="359"/>
        <v>0.70914061886069879</v>
      </c>
      <c r="AI3109" s="1">
        <f t="shared" si="359"/>
        <v>0.73614623422759573</v>
      </c>
      <c r="AJ3109" s="1">
        <f t="shared" si="359"/>
        <v>0.58843700788491571</v>
      </c>
      <c r="AK3109" s="1">
        <f t="shared" si="359"/>
        <v>0.83356294127160557</v>
      </c>
      <c r="AL3109" s="1">
        <f t="shared" si="359"/>
        <v>0.85492958439290712</v>
      </c>
      <c r="AM3109" s="1">
        <f t="shared" si="359"/>
        <v>0.80768871891047056</v>
      </c>
      <c r="AN3109" s="29">
        <f t="shared" si="359"/>
        <v>0.78403303400211299</v>
      </c>
      <c r="AO3109" s="1">
        <f t="shared" si="356"/>
        <v>121455.4333081056</v>
      </c>
      <c r="AP3109" s="1">
        <f t="shared" si="357"/>
        <v>106323.96745587795</v>
      </c>
      <c r="AQ3109" s="29">
        <f t="shared" si="358"/>
        <v>81289.520994589722</v>
      </c>
    </row>
    <row r="3110" spans="1:43" x14ac:dyDescent="0.2">
      <c r="A3110" s="26"/>
      <c r="E3110" s="25" t="s">
        <v>6065</v>
      </c>
      <c r="F3110" s="26" t="s">
        <v>6066</v>
      </c>
      <c r="G3110" s="1">
        <v>0.67328807265052804</v>
      </c>
      <c r="H3110" s="1">
        <v>1.0353148556862</v>
      </c>
      <c r="I3110" s="1">
        <f>VLOOKUP(F3110,'[1]SUSMB vs SHAM all proteins sum'!$B$2:$E$3214,2,FALSE)</f>
        <v>0.84655187906948803</v>
      </c>
      <c r="J3110" s="29">
        <f>VLOOKUP(F3110,'[1]SUSMB vs SHAM all proteins sum'!$B$2:$E$3214,3,FALSE)</f>
        <v>1.0165811254677799</v>
      </c>
      <c r="K3110" s="25">
        <f>VLOOKUP($E3110,[1]AllProteinsNorm!$A$1:$Q$3226,4,FALSE)</f>
        <v>959224.44471499405</v>
      </c>
      <c r="L3110" s="1">
        <f>VLOOKUP($E3110,[1]AllProteinsNorm!$A$1:$Q$3226,5,FALSE)</f>
        <v>1232545.6090642801</v>
      </c>
      <c r="M3110" s="1">
        <f>VLOOKUP($E3110,[1]AllProteinsNorm!$A$1:$Q$3226,10,FALSE)</f>
        <v>1112102.97421522</v>
      </c>
      <c r="N3110" s="1">
        <f>VLOOKUP($E3110,[1]AllProteinsNorm!$A$1:$Q$3226,11,FALSE)</f>
        <v>1441192.67705829</v>
      </c>
      <c r="O3110" s="1">
        <f>VLOOKUP($E3110,[1]AllProteinsNorm!$A$1:$Q$3226,15,FALSE)</f>
        <v>979670.45264712605</v>
      </c>
      <c r="P3110" s="1">
        <f>VLOOKUP($E3110,[1]AllProteinsNorm!$A$1:$Q$3226,6,FALSE)</f>
        <v>1259579.2727308599</v>
      </c>
      <c r="Q3110" s="1">
        <f>VLOOKUP($E3110,[1]AllProteinsNorm!$A$1:$Q$3226,8,FALSE)</f>
        <v>1193719.7017492701</v>
      </c>
      <c r="R3110" s="1">
        <f>VLOOKUP($E3110,[1]AllProteinsNorm!$A$1:$Q$3226,13,FALSE)</f>
        <v>1131697.5157856201</v>
      </c>
      <c r="S3110" s="1">
        <f>VLOOKUP($E3110,[1]AllProteinsNorm!$A$1:$Q$3226,16,FALSE)</f>
        <v>1186197.6725568401</v>
      </c>
      <c r="T3110" s="1">
        <f>VLOOKUP($E3110,[1]AllProteinsNorm!$A$1:$Q$3226,17,FALSE)</f>
        <v>1093999.75975199</v>
      </c>
      <c r="U3110" s="1">
        <f>VLOOKUP($E3110,[1]AllProteinsNorm!$A$1:$Q$3226,3,FALSE)</f>
        <v>1044632.25535259</v>
      </c>
      <c r="V3110" s="1">
        <f>VLOOKUP($E3110,[1]AllProteinsNorm!$A$1:$Q$3226,7,FALSE)</f>
        <v>1152600.2480107599</v>
      </c>
      <c r="W3110" s="1">
        <f>VLOOKUP($E3110,[1]AllProteinsNorm!$A$1:$Q$3226,9,FALSE)</f>
        <v>1280639.0910277001</v>
      </c>
      <c r="X3110" s="1">
        <f>VLOOKUP($E3110,[1]AllProteinsNorm!$A$1:$Q$3226,12,FALSE)</f>
        <v>1129483.35191121</v>
      </c>
      <c r="Y3110" s="29">
        <f>VLOOKUP($E3110,[1]AllProteinsNorm!$A$1:$Q$3226,14,FALSE)</f>
        <v>1157262.22396965</v>
      </c>
      <c r="Z3110" s="25">
        <f t="shared" si="359"/>
        <v>0.8377892170845409</v>
      </c>
      <c r="AA3110" s="1">
        <f t="shared" si="359"/>
        <v>1.0765086591863944</v>
      </c>
      <c r="AB3110" s="1">
        <f t="shared" si="359"/>
        <v>0.97131373707014812</v>
      </c>
      <c r="AC3110" s="1">
        <f t="shared" si="359"/>
        <v>1.2587415711026706</v>
      </c>
      <c r="AD3110" s="1">
        <f t="shared" si="359"/>
        <v>0.85564681555624655</v>
      </c>
      <c r="AE3110" s="1">
        <f t="shared" si="359"/>
        <v>1.1001199339437637</v>
      </c>
      <c r="AF3110" s="1">
        <f t="shared" si="359"/>
        <v>1.0425980070222869</v>
      </c>
      <c r="AG3110" s="1">
        <f t="shared" si="359"/>
        <v>0.98842766252507497</v>
      </c>
      <c r="AH3110" s="1">
        <f t="shared" si="359"/>
        <v>1.0360282464383754</v>
      </c>
      <c r="AI3110" s="1">
        <f t="shared" si="359"/>
        <v>0.95550234073279838</v>
      </c>
      <c r="AJ3110" s="1">
        <f t="shared" si="359"/>
        <v>0.91238462924403441</v>
      </c>
      <c r="AK3110" s="1">
        <f t="shared" si="359"/>
        <v>1.0066841652260992</v>
      </c>
      <c r="AL3110" s="1">
        <f t="shared" si="359"/>
        <v>1.1185136360434789</v>
      </c>
      <c r="AM3110" s="1">
        <f t="shared" si="359"/>
        <v>0.98649380582546797</v>
      </c>
      <c r="AN3110" s="29">
        <f t="shared" si="359"/>
        <v>1.0107559476021477</v>
      </c>
      <c r="AO3110" s="1">
        <f t="shared" si="356"/>
        <v>177945.47039005157</v>
      </c>
      <c r="AP3110" s="1">
        <f t="shared" si="357"/>
        <v>56650.473446265787</v>
      </c>
      <c r="AQ3110" s="29">
        <f t="shared" si="358"/>
        <v>75639.454544273365</v>
      </c>
    </row>
    <row r="3111" spans="1:43" x14ac:dyDescent="0.2">
      <c r="A3111" s="26"/>
      <c r="E3111" s="25" t="s">
        <v>6067</v>
      </c>
      <c r="F3111" s="26" t="s">
        <v>6068</v>
      </c>
      <c r="G3111" s="1">
        <v>0.36764244493078302</v>
      </c>
      <c r="H3111" s="1">
        <v>1.44526037106086</v>
      </c>
      <c r="I3111" s="1">
        <f>VLOOKUP(F3111,'[1]SUSMB vs SHAM all proteins sum'!$B$2:$E$3214,2,FALSE)</f>
        <v>0.45610134169094402</v>
      </c>
      <c r="J3111" s="29">
        <f>VLOOKUP(F3111,'[1]SUSMB vs SHAM all proteins sum'!$B$2:$E$3214,3,FALSE)</f>
        <v>1.3449136242127899</v>
      </c>
      <c r="K3111" s="25">
        <f>VLOOKUP($E3111,[1]AllProteinsNorm!$A$1:$Q$3226,4,FALSE)</f>
        <v>19121.066640130099</v>
      </c>
      <c r="L3111" s="1">
        <f>VLOOKUP($E3111,[1]AllProteinsNorm!$A$1:$Q$3226,5,FALSE)</f>
        <v>33296.784631481598</v>
      </c>
      <c r="M3111" s="1">
        <f>VLOOKUP($E3111,[1]AllProteinsNorm!$A$1:$Q$3226,10,FALSE)</f>
        <v>17883.697667292701</v>
      </c>
      <c r="N3111" s="1">
        <f>VLOOKUP($E3111,[1]AllProteinsNorm!$A$1:$Q$3226,11,FALSE)</f>
        <v>10604.4941294772</v>
      </c>
      <c r="O3111" s="1">
        <f>VLOOKUP($E3111,[1]AllProteinsNorm!$A$1:$Q$3226,15,FALSE)</f>
        <v>26144.6251880686</v>
      </c>
      <c r="P3111" s="1">
        <f>VLOOKUP($E3111,[1]AllProteinsNorm!$A$1:$Q$3226,6,FALSE)</f>
        <v>13304.9434765321</v>
      </c>
      <c r="Q3111" s="1">
        <f>VLOOKUP($E3111,[1]AllProteinsNorm!$A$1:$Q$3226,8,FALSE)</f>
        <v>48416.718226993202</v>
      </c>
      <c r="R3111" s="1">
        <f>VLOOKUP($E3111,[1]AllProteinsNorm!$A$1:$Q$3226,13,FALSE)</f>
        <v>67327.088119786204</v>
      </c>
      <c r="S3111" s="1">
        <f>VLOOKUP($E3111,[1]AllProteinsNorm!$A$1:$Q$3226,16,FALSE)</f>
        <v>34692.165143710998</v>
      </c>
      <c r="T3111" s="1">
        <f>VLOOKUP($E3111,[1]AllProteinsNorm!$A$1:$Q$3226,17,FALSE)</f>
        <v>13229.546606632201</v>
      </c>
      <c r="U3111" s="1">
        <f>VLOOKUP($E3111,[1]AllProteinsNorm!$A$1:$Q$3226,3,FALSE)</f>
        <v>37035.436020217901</v>
      </c>
      <c r="V3111" s="1">
        <f>VLOOKUP($E3111,[1]AllProteinsNorm!$A$1:$Q$3226,7,FALSE)</f>
        <v>11287.1862495511</v>
      </c>
      <c r="W3111" s="1">
        <f>VLOOKUP($E3111,[1]AllProteinsNorm!$A$1:$Q$3226,9,FALSE)</f>
        <v>14750.7518674118</v>
      </c>
      <c r="X3111" s="1">
        <f>VLOOKUP($E3111,[1]AllProteinsNorm!$A$1:$Q$3226,12,FALSE)</f>
        <v>67719.8458963101</v>
      </c>
      <c r="Y3111" s="29">
        <f>VLOOKUP($E3111,[1]AllProteinsNorm!$A$1:$Q$3226,14,FALSE)</f>
        <v>33264.637949368298</v>
      </c>
      <c r="Z3111" s="25">
        <f t="shared" si="359"/>
        <v>0.89308487987780427</v>
      </c>
      <c r="AA3111" s="1">
        <f t="shared" si="359"/>
        <v>1.5551880793362234</v>
      </c>
      <c r="AB3111" s="1">
        <f t="shared" si="359"/>
        <v>0.8352912671432644</v>
      </c>
      <c r="AC3111" s="1">
        <f t="shared" si="359"/>
        <v>0.49530256570062281</v>
      </c>
      <c r="AD3111" s="1">
        <f t="shared" si="359"/>
        <v>1.2211332079420856</v>
      </c>
      <c r="AE3111" s="1">
        <f t="shared" si="359"/>
        <v>0.62143206078166768</v>
      </c>
      <c r="AF3111" s="1">
        <f t="shared" si="359"/>
        <v>2.2613926197548944</v>
      </c>
      <c r="AG3111" s="1">
        <f t="shared" si="359"/>
        <v>3.1446365172843982</v>
      </c>
      <c r="AH3111" s="1">
        <f t="shared" si="359"/>
        <v>1.6203619140705676</v>
      </c>
      <c r="AI3111" s="1">
        <f t="shared" si="359"/>
        <v>0.61791051013990628</v>
      </c>
      <c r="AJ3111" s="1">
        <f t="shared" si="359"/>
        <v>1.729808726251757</v>
      </c>
      <c r="AK3111" s="1">
        <f t="shared" si="359"/>
        <v>0.5271889673080582</v>
      </c>
      <c r="AL3111" s="1">
        <f t="shared" si="359"/>
        <v>0.68896122311329022</v>
      </c>
      <c r="AM3111" s="1">
        <f t="shared" si="359"/>
        <v>3.1629809976562071</v>
      </c>
      <c r="AN3111" s="29">
        <f t="shared" si="359"/>
        <v>1.5536866089280104</v>
      </c>
      <c r="AO3111" s="1">
        <f t="shared" si="356"/>
        <v>7721.9855690475424</v>
      </c>
      <c r="AP3111" s="1">
        <f t="shared" si="357"/>
        <v>20827.843341701588</v>
      </c>
      <c r="AQ3111" s="29">
        <f t="shared" si="358"/>
        <v>20130.207590739858</v>
      </c>
    </row>
    <row r="3112" spans="1:43" x14ac:dyDescent="0.2">
      <c r="A3112" s="26"/>
      <c r="E3112" s="25" t="s">
        <v>6069</v>
      </c>
      <c r="F3112" s="26" t="s">
        <v>6070</v>
      </c>
      <c r="G3112" s="1">
        <v>0.27738153047829101</v>
      </c>
      <c r="H3112" s="1">
        <v>0.78234634011979598</v>
      </c>
      <c r="I3112" s="1">
        <f>VLOOKUP(F3112,'[1]SUSMB vs SHAM all proteins sum'!$B$2:$E$3214,2,FALSE)</f>
        <v>0.41904009454341801</v>
      </c>
      <c r="J3112" s="29">
        <f>VLOOKUP(F3112,'[1]SUSMB vs SHAM all proteins sum'!$B$2:$E$3214,3,FALSE)</f>
        <v>0.88014650405290695</v>
      </c>
      <c r="K3112" s="25">
        <f>VLOOKUP($E3112,[1]AllProteinsNorm!$A$1:$Q$3226,4,FALSE)</f>
        <v>166875.435911209</v>
      </c>
      <c r="L3112" s="1">
        <f>VLOOKUP($E3112,[1]AllProteinsNorm!$A$1:$Q$3226,5,FALSE)</f>
        <v>176813.782325095</v>
      </c>
      <c r="M3112" s="1">
        <f>VLOOKUP($E3112,[1]AllProteinsNorm!$A$1:$Q$3226,10,FALSE)</f>
        <v>178665.61679344199</v>
      </c>
      <c r="N3112" s="1">
        <f>VLOOKUP($E3112,[1]AllProteinsNorm!$A$1:$Q$3226,11,FALSE)</f>
        <v>220289.98864880801</v>
      </c>
      <c r="O3112" s="1">
        <f>VLOOKUP($E3112,[1]AllProteinsNorm!$A$1:$Q$3226,15,FALSE)</f>
        <v>208579.90891653101</v>
      </c>
      <c r="P3112" s="1">
        <f>VLOOKUP($E3112,[1]AllProteinsNorm!$A$1:$Q$3226,6,FALSE)</f>
        <v>243678.571018349</v>
      </c>
      <c r="Q3112" s="1">
        <f>VLOOKUP($E3112,[1]AllProteinsNorm!$A$1:$Q$3226,8,FALSE)</f>
        <v>221539.72531932901</v>
      </c>
      <c r="R3112" s="1">
        <f>VLOOKUP($E3112,[1]AllProteinsNorm!$A$1:$Q$3226,13,FALSE)</f>
        <v>107370.47867023099</v>
      </c>
      <c r="S3112" s="1">
        <f>VLOOKUP($E3112,[1]AllProteinsNorm!$A$1:$Q$3226,16,FALSE)</f>
        <v>145192.402826151</v>
      </c>
      <c r="T3112" s="1">
        <f>VLOOKUP($E3112,[1]AllProteinsNorm!$A$1:$Q$3226,17,FALSE)</f>
        <v>84355.671507952298</v>
      </c>
      <c r="U3112" s="1">
        <f>VLOOKUP($E3112,[1]AllProteinsNorm!$A$1:$Q$3226,3,FALSE)</f>
        <v>215072.24995098801</v>
      </c>
      <c r="V3112" s="1">
        <f>VLOOKUP($E3112,[1]AllProteinsNorm!$A$1:$Q$3226,7,FALSE)</f>
        <v>100734.764871876</v>
      </c>
      <c r="W3112" s="1">
        <f>VLOOKUP($E3112,[1]AllProteinsNorm!$A$1:$Q$3226,9,FALSE)</f>
        <v>172316.099675732</v>
      </c>
      <c r="X3112" s="1">
        <f>VLOOKUP($E3112,[1]AllProteinsNorm!$A$1:$Q$3226,12,FALSE)</f>
        <v>217237.36096977899</v>
      </c>
      <c r="Y3112" s="29">
        <f>VLOOKUP($E3112,[1]AllProteinsNorm!$A$1:$Q$3226,14,FALSE)</f>
        <v>157749.305675707</v>
      </c>
      <c r="Z3112" s="25">
        <f t="shared" si="359"/>
        <v>0.87716093890845093</v>
      </c>
      <c r="AA3112" s="1">
        <f t="shared" si="359"/>
        <v>0.92940067823257833</v>
      </c>
      <c r="AB3112" s="1">
        <f t="shared" si="359"/>
        <v>0.93913462650416557</v>
      </c>
      <c r="AC3112" s="1">
        <f t="shared" si="359"/>
        <v>1.1579282008775338</v>
      </c>
      <c r="AD3112" s="1">
        <f t="shared" si="359"/>
        <v>1.0963755554772712</v>
      </c>
      <c r="AE3112" s="1">
        <f t="shared" si="359"/>
        <v>1.280867510422889</v>
      </c>
      <c r="AF3112" s="1">
        <f t="shared" si="359"/>
        <v>1.1644972934783513</v>
      </c>
      <c r="AG3112" s="1">
        <f t="shared" si="359"/>
        <v>0.56438018793575773</v>
      </c>
      <c r="AH3112" s="1">
        <f t="shared" si="359"/>
        <v>0.76318664691383775</v>
      </c>
      <c r="AI3112" s="1">
        <f t="shared" si="359"/>
        <v>0.4434055834409249</v>
      </c>
      <c r="AJ3112" s="1">
        <f t="shared" si="359"/>
        <v>1.130501776190356</v>
      </c>
      <c r="AK3112" s="1">
        <f t="shared" si="359"/>
        <v>0.52950034529199175</v>
      </c>
      <c r="AL3112" s="1">
        <f t="shared" si="359"/>
        <v>0.90575914277180114</v>
      </c>
      <c r="AM3112" s="1">
        <f t="shared" si="359"/>
        <v>1.1418824254975088</v>
      </c>
      <c r="AN3112" s="29">
        <f t="shared" si="359"/>
        <v>0.82919051760430473</v>
      </c>
      <c r="AO3112" s="1">
        <f t="shared" si="356"/>
        <v>20491.395644246943</v>
      </c>
      <c r="AP3112" s="1">
        <f t="shared" si="357"/>
        <v>62449.217284935905</v>
      </c>
      <c r="AQ3112" s="29">
        <f t="shared" si="358"/>
        <v>42852.349623314403</v>
      </c>
    </row>
    <row r="3113" spans="1:43" x14ac:dyDescent="0.2">
      <c r="A3113" s="26"/>
      <c r="E3113" s="25" t="s">
        <v>6071</v>
      </c>
      <c r="F3113" s="26" t="s">
        <v>6072</v>
      </c>
      <c r="G3113" s="1">
        <v>0.56916259986400397</v>
      </c>
      <c r="H3113" s="1">
        <v>1.4603169208244</v>
      </c>
      <c r="I3113" s="1">
        <f>VLOOKUP(F3113,'[1]SUSMB vs SHAM all proteins sum'!$B$2:$E$3214,2,FALSE)</f>
        <v>0.269169566449314</v>
      </c>
      <c r="J3113" s="29">
        <f>VLOOKUP(F3113,'[1]SUSMB vs SHAM all proteins sum'!$B$2:$E$3214,3,FALSE)</f>
        <v>1.9409414003482399</v>
      </c>
      <c r="K3113" s="25">
        <f>VLOOKUP($E3113,[1]AllProteinsNorm!$A$1:$Q$3226,4,FALSE)</f>
        <v>45791.082061030102</v>
      </c>
      <c r="L3113" s="1">
        <f>VLOOKUP($E3113,[1]AllProteinsNorm!$A$1:$Q$3226,5,FALSE)</f>
        <v>35861.325876414499</v>
      </c>
      <c r="M3113" s="1">
        <f>VLOOKUP($E3113,[1]AllProteinsNorm!$A$1:$Q$3226,10,FALSE)</f>
        <v>43195.846982654897</v>
      </c>
      <c r="N3113" s="1">
        <f>VLOOKUP($E3113,[1]AllProteinsNorm!$A$1:$Q$3226,11,FALSE)</f>
        <v>49527.396140638601</v>
      </c>
      <c r="O3113" s="1">
        <f>VLOOKUP($E3113,[1]AllProteinsNorm!$A$1:$Q$3226,15,FALSE)</f>
        <v>3419.9643930780499</v>
      </c>
      <c r="P3113" s="1">
        <f>VLOOKUP($E3113,[1]AllProteinsNorm!$A$1:$Q$3226,6,FALSE)</f>
        <v>25141.550485690801</v>
      </c>
      <c r="Q3113" s="1">
        <f>VLOOKUP($E3113,[1]AllProteinsNorm!$A$1:$Q$3226,8,FALSE)</f>
        <v>26120.5669133302</v>
      </c>
      <c r="R3113" s="1">
        <f>VLOOKUP($E3113,[1]AllProteinsNorm!$A$1:$Q$3226,13,FALSE)</f>
        <v>175311.81456908101</v>
      </c>
      <c r="S3113" s="1">
        <f>VLOOKUP($E3113,[1]AllProteinsNorm!$A$1:$Q$3226,16,FALSE)</f>
        <v>24739.6489546839</v>
      </c>
      <c r="T3113" s="1">
        <f>VLOOKUP($E3113,[1]AllProteinsNorm!$A$1:$Q$3226,17,FALSE)</f>
        <v>28013.8330869604</v>
      </c>
      <c r="U3113" s="1">
        <f>VLOOKUP($E3113,[1]AllProteinsNorm!$A$1:$Q$3226,3,FALSE)</f>
        <v>121214.927850152</v>
      </c>
      <c r="V3113" s="1">
        <f>VLOOKUP($E3113,[1]AllProteinsNorm!$A$1:$Q$3226,7,FALSE)</f>
        <v>41913.295759537199</v>
      </c>
      <c r="W3113" s="1">
        <f>VLOOKUP($E3113,[1]AllProteinsNorm!$A$1:$Q$3226,9,FALSE)</f>
        <v>41183.107959311499</v>
      </c>
      <c r="X3113" s="1">
        <f>VLOOKUP($E3113,[1]AllProteinsNorm!$A$1:$Q$3226,12,FALSE)</f>
        <v>48042.248497432003</v>
      </c>
      <c r="Y3113" s="29">
        <f>VLOOKUP($E3113,[1]AllProteinsNorm!$A$1:$Q$3226,14,FALSE)</f>
        <v>32925.173967391602</v>
      </c>
      <c r="Z3113" s="25">
        <f t="shared" si="359"/>
        <v>1.2877449745920393</v>
      </c>
      <c r="AA3113" s="1">
        <f t="shared" si="359"/>
        <v>1.0084986006229655</v>
      </c>
      <c r="AB3113" s="1">
        <f t="shared" si="359"/>
        <v>1.2147613109693181</v>
      </c>
      <c r="AC3113" s="1">
        <f t="shared" si="359"/>
        <v>1.3928182653498486</v>
      </c>
      <c r="AD3113" s="1">
        <f t="shared" si="359"/>
        <v>9.6176848465827691E-2</v>
      </c>
      <c r="AE3113" s="1">
        <f t="shared" si="359"/>
        <v>0.70703516567374292</v>
      </c>
      <c r="AF3113" s="1">
        <f t="shared" si="359"/>
        <v>0.73456724021732767</v>
      </c>
      <c r="AG3113" s="1">
        <f t="shared" si="359"/>
        <v>4.9301501086403237</v>
      </c>
      <c r="AH3113" s="1">
        <f t="shared" si="359"/>
        <v>0.69573281915689933</v>
      </c>
      <c r="AI3113" s="1">
        <f t="shared" si="359"/>
        <v>0.7878100091348208</v>
      </c>
      <c r="AJ3113" s="1">
        <f t="shared" si="359"/>
        <v>3.408827814475508</v>
      </c>
      <c r="AK3113" s="1">
        <f t="shared" si="359"/>
        <v>1.1786931767849054</v>
      </c>
      <c r="AL3113" s="1">
        <f t="shared" si="359"/>
        <v>1.1581587052693416</v>
      </c>
      <c r="AM3113" s="1">
        <f t="shared" si="359"/>
        <v>1.3510526785153305</v>
      </c>
      <c r="AN3113" s="29">
        <f t="shared" si="359"/>
        <v>0.92592761310090288</v>
      </c>
      <c r="AO3113" s="1">
        <f t="shared" si="356"/>
        <v>16680.180073876512</v>
      </c>
      <c r="AP3113" s="1">
        <f t="shared" si="357"/>
        <v>59733.873364034851</v>
      </c>
      <c r="AQ3113" s="29">
        <f t="shared" si="358"/>
        <v>32438.134031371355</v>
      </c>
    </row>
    <row r="3114" spans="1:43" x14ac:dyDescent="0.2">
      <c r="A3114" s="26"/>
      <c r="E3114" s="25" t="s">
        <v>6073</v>
      </c>
      <c r="F3114" s="26" t="s">
        <v>6074</v>
      </c>
      <c r="G3114" s="1">
        <v>0.21241143189852599</v>
      </c>
      <c r="H3114" s="43">
        <v>0.62814879608157403</v>
      </c>
      <c r="I3114" s="1">
        <f>VLOOKUP(F3114,'[1]SUSMB vs SHAM all proteins sum'!$B$2:$E$3214,2,FALSE)</f>
        <v>0.41479220952212398</v>
      </c>
      <c r="J3114" s="29">
        <f>VLOOKUP(F3114,'[1]SUSMB vs SHAM all proteins sum'!$B$2:$E$3214,3,FALSE)</f>
        <v>0.80562098826385498</v>
      </c>
      <c r="K3114" s="25">
        <f>VLOOKUP($E3114,[1]AllProteinsNorm!$A$1:$Q$3226,4,FALSE)</f>
        <v>37845.395829808404</v>
      </c>
      <c r="L3114" s="1">
        <f>VLOOKUP($E3114,[1]AllProteinsNorm!$A$1:$Q$3226,5,FALSE)</f>
        <v>28903.161289668002</v>
      </c>
      <c r="M3114" s="1">
        <f>VLOOKUP($E3114,[1]AllProteinsNorm!$A$1:$Q$3226,10,FALSE)</f>
        <v>39091.241708246802</v>
      </c>
      <c r="N3114" s="1">
        <f>VLOOKUP($E3114,[1]AllProteinsNorm!$A$1:$Q$3226,11,FALSE)</f>
        <v>29010.911989796699</v>
      </c>
      <c r="O3114" s="1">
        <f>VLOOKUP($E3114,[1]AllProteinsNorm!$A$1:$Q$3226,15,FALSE)</f>
        <v>50073.355057251698</v>
      </c>
      <c r="P3114" s="1">
        <f>VLOOKUP($E3114,[1]AllProteinsNorm!$A$1:$Q$3226,6,FALSE)</f>
        <v>38808.874718110899</v>
      </c>
      <c r="Q3114" s="1">
        <f>VLOOKUP($E3114,[1]AllProteinsNorm!$A$1:$Q$3226,8,FALSE)</f>
        <v>18317.893296311999</v>
      </c>
      <c r="R3114" s="1">
        <f>VLOOKUP($E3114,[1]AllProteinsNorm!$A$1:$Q$3226,13,FALSE)</f>
        <v>7028.4653874517699</v>
      </c>
      <c r="S3114" s="1">
        <f>VLOOKUP($E3114,[1]AllProteinsNorm!$A$1:$Q$3226,16,FALSE)</f>
        <v>41785.299697433598</v>
      </c>
      <c r="T3114" s="1">
        <f>VLOOKUP($E3114,[1]AllProteinsNorm!$A$1:$Q$3226,17,FALSE)</f>
        <v>29095.644958187699</v>
      </c>
      <c r="U3114" s="1">
        <f>VLOOKUP($E3114,[1]AllProteinsNorm!$A$1:$Q$3226,3,FALSE)</f>
        <v>33249.693895040597</v>
      </c>
      <c r="V3114" s="1">
        <f>VLOOKUP($E3114,[1]AllProteinsNorm!$A$1:$Q$3226,7,FALSE)</f>
        <v>34201.183147016498</v>
      </c>
      <c r="W3114" s="1">
        <f>VLOOKUP($E3114,[1]AllProteinsNorm!$A$1:$Q$3226,9,FALSE)</f>
        <v>32305.272271678001</v>
      </c>
      <c r="X3114" s="1">
        <f>VLOOKUP($E3114,[1]AllProteinsNorm!$A$1:$Q$3226,12,FALSE)</f>
        <v>12157.622401192601</v>
      </c>
      <c r="Y3114" s="29">
        <f>VLOOKUP($E3114,[1]AllProteinsNorm!$A$1:$Q$3226,14,FALSE)</f>
        <v>47196.409352335402</v>
      </c>
      <c r="Z3114" s="25">
        <f t="shared" si="359"/>
        <v>1.0232685413546136</v>
      </c>
      <c r="AA3114" s="1">
        <f t="shared" si="359"/>
        <v>0.78148728649630939</v>
      </c>
      <c r="AB3114" s="1">
        <f t="shared" si="359"/>
        <v>1.0569538778884229</v>
      </c>
      <c r="AC3114" s="1">
        <f t="shared" si="359"/>
        <v>0.78440066339019798</v>
      </c>
      <c r="AD3114" s="1">
        <f t="shared" si="359"/>
        <v>1.3538896308704564</v>
      </c>
      <c r="AE3114" s="1">
        <f t="shared" si="359"/>
        <v>1.0493192039264325</v>
      </c>
      <c r="AF3114" s="1">
        <f t="shared" si="359"/>
        <v>0.49528148782745945</v>
      </c>
      <c r="AG3114" s="1">
        <f t="shared" si="359"/>
        <v>0.19003652537607962</v>
      </c>
      <c r="AH3114" s="1">
        <f t="shared" si="359"/>
        <v>1.129796154431574</v>
      </c>
      <c r="AI3114" s="1">
        <f t="shared" si="359"/>
        <v>0.78669168397722034</v>
      </c>
      <c r="AJ3114" s="1">
        <f t="shared" si="359"/>
        <v>0.89900937819409887</v>
      </c>
      <c r="AK3114" s="1">
        <f t="shared" si="359"/>
        <v>0.9247358634807743</v>
      </c>
      <c r="AL3114" s="1">
        <f t="shared" si="359"/>
        <v>0.87347398833299372</v>
      </c>
      <c r="AM3114" s="1">
        <f t="shared" si="359"/>
        <v>0.32871931361885587</v>
      </c>
      <c r="AN3114" s="29">
        <f t="shared" si="359"/>
        <v>1.2761024134169821</v>
      </c>
      <c r="AO3114" s="1">
        <f t="shared" si="356"/>
        <v>7815.1617971986725</v>
      </c>
      <c r="AP3114" s="1">
        <f t="shared" si="357"/>
        <v>12935.897702639846</v>
      </c>
      <c r="AQ3114" s="29">
        <f t="shared" si="358"/>
        <v>11233.81131823617</v>
      </c>
    </row>
    <row r="3115" spans="1:43" x14ac:dyDescent="0.2">
      <c r="A3115" s="26"/>
      <c r="E3115" s="25" t="s">
        <v>6075</v>
      </c>
      <c r="F3115" s="26" t="s">
        <v>6076</v>
      </c>
      <c r="G3115" s="1">
        <v>0.33990086846256201</v>
      </c>
      <c r="H3115" s="1">
        <v>0.93276941781416001</v>
      </c>
      <c r="I3115" s="1">
        <f>VLOOKUP(F3115,'[1]SUSMB vs SHAM all proteins sum'!$B$2:$E$3214,2,FALSE)</f>
        <v>0.25460284331023603</v>
      </c>
      <c r="J3115" s="29">
        <f>VLOOKUP(F3115,'[1]SUSMB vs SHAM all proteins sum'!$B$2:$E$3214,3,FALSE)</f>
        <v>1.0726893575957099</v>
      </c>
      <c r="K3115" s="25">
        <f>VLOOKUP($E3115,[1]AllProteinsNorm!$A$1:$Q$3226,4,FALSE)</f>
        <v>1587223.8324476599</v>
      </c>
      <c r="L3115" s="1">
        <f>VLOOKUP($E3115,[1]AllProteinsNorm!$A$1:$Q$3226,5,FALSE)</f>
        <v>1688129.5122672699</v>
      </c>
      <c r="M3115" s="1">
        <f>VLOOKUP($E3115,[1]AllProteinsNorm!$A$1:$Q$3226,10,FALSE)</f>
        <v>1478682.5719291</v>
      </c>
      <c r="N3115" s="1">
        <f>VLOOKUP($E3115,[1]AllProteinsNorm!$A$1:$Q$3226,11,FALSE)</f>
        <v>1620481.3799517199</v>
      </c>
      <c r="O3115" s="1">
        <f>VLOOKUP($E3115,[1]AllProteinsNorm!$A$1:$Q$3226,15,FALSE)</f>
        <v>2037510.8202012901</v>
      </c>
      <c r="P3115" s="1">
        <f>VLOOKUP($E3115,[1]AllProteinsNorm!$A$1:$Q$3226,6,FALSE)</f>
        <v>1446600.64367661</v>
      </c>
      <c r="Q3115" s="1">
        <f>VLOOKUP($E3115,[1]AllProteinsNorm!$A$1:$Q$3226,8,FALSE)</f>
        <v>1675007.44897988</v>
      </c>
      <c r="R3115" s="1">
        <f>VLOOKUP($E3115,[1]AllProteinsNorm!$A$1:$Q$3226,13,FALSE)</f>
        <v>1399992.46618496</v>
      </c>
      <c r="S3115" s="1">
        <f>VLOOKUP($E3115,[1]AllProteinsNorm!$A$1:$Q$3226,16,FALSE)</f>
        <v>1753096.1223466501</v>
      </c>
      <c r="T3115" s="1">
        <f>VLOOKUP($E3115,[1]AllProteinsNorm!$A$1:$Q$3226,17,FALSE)</f>
        <v>1553236.29490624</v>
      </c>
      <c r="U3115" s="1">
        <f>VLOOKUP($E3115,[1]AllProteinsNorm!$A$1:$Q$3226,3,FALSE)</f>
        <v>1814801.1675545101</v>
      </c>
      <c r="V3115" s="1">
        <f>VLOOKUP($E3115,[1]AllProteinsNorm!$A$1:$Q$3226,7,FALSE)</f>
        <v>1700559.96640907</v>
      </c>
      <c r="W3115" s="1">
        <f>VLOOKUP($E3115,[1]AllProteinsNorm!$A$1:$Q$3226,9,FALSE)</f>
        <v>1886376.4849241299</v>
      </c>
      <c r="X3115" s="1">
        <f>VLOOKUP($E3115,[1]AllProteinsNorm!$A$1:$Q$3226,12,FALSE)</f>
        <v>1732760.8122267299</v>
      </c>
      <c r="Y3115" s="29">
        <f>VLOOKUP($E3115,[1]AllProteinsNorm!$A$1:$Q$3226,14,FALSE)</f>
        <v>1841809.5838053899</v>
      </c>
      <c r="Z3115" s="25">
        <f t="shared" si="359"/>
        <v>0.9434251826133998</v>
      </c>
      <c r="AA3115" s="1">
        <f t="shared" si="359"/>
        <v>1.0034022050499527</v>
      </c>
      <c r="AB3115" s="1">
        <f t="shared" si="359"/>
        <v>0.87890967041377577</v>
      </c>
      <c r="AC3115" s="1">
        <f t="shared" si="359"/>
        <v>0.96319303588391592</v>
      </c>
      <c r="AD3115" s="1">
        <f t="shared" si="359"/>
        <v>1.2110699060389565</v>
      </c>
      <c r="AE3115" s="1">
        <f t="shared" si="359"/>
        <v>0.85984058992150469</v>
      </c>
      <c r="AF3115" s="1">
        <f t="shared" si="359"/>
        <v>0.99560262146250134</v>
      </c>
      <c r="AG3115" s="1">
        <f t="shared" si="359"/>
        <v>0.83213729599255115</v>
      </c>
      <c r="AH3115" s="1">
        <f t="shared" si="359"/>
        <v>1.0420175123084101</v>
      </c>
      <c r="AI3115" s="1">
        <f t="shared" si="359"/>
        <v>0.92322343276810737</v>
      </c>
      <c r="AJ3115" s="1">
        <f t="shared" si="359"/>
        <v>1.0786941878681648</v>
      </c>
      <c r="AK3115" s="1">
        <f t="shared" si="359"/>
        <v>1.0107907051650313</v>
      </c>
      <c r="AL3115" s="1">
        <f t="shared" si="359"/>
        <v>1.1212376247039852</v>
      </c>
      <c r="AM3115" s="1">
        <f t="shared" si="359"/>
        <v>1.0299304687099022</v>
      </c>
      <c r="AN3115" s="29">
        <f t="shared" si="359"/>
        <v>1.0947476388765784</v>
      </c>
      <c r="AO3115" s="1">
        <f t="shared" si="356"/>
        <v>190015.64706897331</v>
      </c>
      <c r="AP3115" s="1">
        <f t="shared" si="357"/>
        <v>133314.92651177547</v>
      </c>
      <c r="AQ3115" s="29">
        <f t="shared" si="358"/>
        <v>68884.221166202653</v>
      </c>
    </row>
    <row r="3116" spans="1:43" x14ac:dyDescent="0.2">
      <c r="A3116" s="26"/>
      <c r="E3116" s="25" t="s">
        <v>6077</v>
      </c>
      <c r="F3116" s="26" t="s">
        <v>6078</v>
      </c>
      <c r="G3116" s="1">
        <v>0.69831453823566703</v>
      </c>
      <c r="H3116" s="1">
        <v>0.89608510501013205</v>
      </c>
      <c r="I3116" s="1">
        <f>VLOOKUP(F3116,'[1]SUSMB vs SHAM all proteins sum'!$B$2:$E$3214,2,FALSE)</f>
        <v>0.97989063937601595</v>
      </c>
      <c r="J3116" s="29">
        <f>VLOOKUP(F3116,'[1]SUSMB vs SHAM all proteins sum'!$B$2:$E$3214,3,FALSE)</f>
        <v>0.99608993085231301</v>
      </c>
      <c r="K3116" s="25">
        <f>VLOOKUP($E3116,[1]AllProteinsNorm!$A$1:$Q$3226,4,FALSE)</f>
        <v>78084.333107802799</v>
      </c>
      <c r="L3116" s="1">
        <f>VLOOKUP($E3116,[1]AllProteinsNorm!$A$1:$Q$3226,5,FALSE)</f>
        <v>41453.403297125697</v>
      </c>
      <c r="M3116" s="1">
        <f>VLOOKUP($E3116,[1]AllProteinsNorm!$A$1:$Q$3226,10,FALSE)</f>
        <v>46215.179936884597</v>
      </c>
      <c r="N3116" s="1">
        <f>VLOOKUP($E3116,[1]AllProteinsNorm!$A$1:$Q$3226,11,FALSE)</f>
        <v>36704.137261945099</v>
      </c>
      <c r="O3116" s="1">
        <f>VLOOKUP($E3116,[1]AllProteinsNorm!$A$1:$Q$3226,15,FALSE)</f>
        <v>45414.7370223736</v>
      </c>
      <c r="P3116" s="1">
        <f>VLOOKUP($E3116,[1]AllProteinsNorm!$A$1:$Q$3226,6,FALSE)</f>
        <v>17236.622936834101</v>
      </c>
      <c r="Q3116" s="1">
        <f>VLOOKUP($E3116,[1]AllProteinsNorm!$A$1:$Q$3226,8,FALSE)</f>
        <v>55873.767631276998</v>
      </c>
      <c r="R3116" s="1">
        <f>VLOOKUP($E3116,[1]AllProteinsNorm!$A$1:$Q$3226,13,FALSE)</f>
        <v>65737.080981105799</v>
      </c>
      <c r="S3116" s="1">
        <f>VLOOKUP($E3116,[1]AllProteinsNorm!$A$1:$Q$3226,16,FALSE)</f>
        <v>40702.541758465399</v>
      </c>
      <c r="T3116" s="1">
        <f>VLOOKUP($E3116,[1]AllProteinsNorm!$A$1:$Q$3226,17,FALSE)</f>
        <v>55908.105612065403</v>
      </c>
      <c r="U3116" s="1">
        <f>VLOOKUP($E3116,[1]AllProteinsNorm!$A$1:$Q$3226,3,FALSE)</f>
        <v>53530.477636086202</v>
      </c>
      <c r="V3116" s="1">
        <f>VLOOKUP($E3116,[1]AllProteinsNorm!$A$1:$Q$3226,7,FALSE)</f>
        <v>39141.491741829399</v>
      </c>
      <c r="W3116" s="1">
        <f>VLOOKUP($E3116,[1]AllProteinsNorm!$A$1:$Q$3226,9,FALSE)</f>
        <v>52486.185391347797</v>
      </c>
      <c r="X3116" s="1">
        <f>VLOOKUP($E3116,[1]AllProteinsNorm!$A$1:$Q$3226,12,FALSE)</f>
        <v>39800.523268570199</v>
      </c>
      <c r="Y3116" s="29">
        <f>VLOOKUP($E3116,[1]AllProteinsNorm!$A$1:$Q$3226,14,FALSE)</f>
        <v>55865.158543603698</v>
      </c>
      <c r="Z3116" s="25">
        <f t="shared" si="359"/>
        <v>1.5750951915617215</v>
      </c>
      <c r="AA3116" s="1">
        <f t="shared" si="359"/>
        <v>0.83618638475183316</v>
      </c>
      <c r="AB3116" s="1">
        <f t="shared" si="359"/>
        <v>0.93223960298474517</v>
      </c>
      <c r="AC3116" s="1">
        <f t="shared" si="359"/>
        <v>0.74038552691351678</v>
      </c>
      <c r="AD3116" s="1">
        <f t="shared" si="359"/>
        <v>0.91609329378818316</v>
      </c>
      <c r="AE3116" s="1">
        <f t="shared" si="359"/>
        <v>0.3476923068432648</v>
      </c>
      <c r="AF3116" s="1">
        <f t="shared" si="359"/>
        <v>1.1270699156636206</v>
      </c>
      <c r="AG3116" s="1">
        <f t="shared" si="359"/>
        <v>1.3260298966464055</v>
      </c>
      <c r="AH3116" s="1">
        <f t="shared" si="359"/>
        <v>0.82104021711485442</v>
      </c>
      <c r="AI3116" s="1">
        <f t="shared" si="359"/>
        <v>1.1277625717480759</v>
      </c>
      <c r="AJ3116" s="1">
        <f t="shared" si="359"/>
        <v>1.0798017293711915</v>
      </c>
      <c r="AK3116" s="1">
        <f t="shared" si="359"/>
        <v>0.78955115551787436</v>
      </c>
      <c r="AL3116" s="1">
        <f t="shared" si="359"/>
        <v>1.05873656011372</v>
      </c>
      <c r="AM3116" s="1">
        <f t="shared" si="359"/>
        <v>0.80284495399885658</v>
      </c>
      <c r="AN3116" s="29">
        <f t="shared" si="359"/>
        <v>1.1268962555699982</v>
      </c>
      <c r="AO3116" s="1">
        <f t="shared" si="356"/>
        <v>14649.216304752657</v>
      </c>
      <c r="AP3116" s="1">
        <f t="shared" si="357"/>
        <v>16939.013673654441</v>
      </c>
      <c r="AQ3116" s="29">
        <f t="shared" si="358"/>
        <v>7185.2850611728281</v>
      </c>
    </row>
    <row r="3117" spans="1:43" x14ac:dyDescent="0.2">
      <c r="A3117" s="26"/>
      <c r="E3117" s="25" t="s">
        <v>6079</v>
      </c>
      <c r="F3117" s="26" t="s">
        <v>6080</v>
      </c>
      <c r="G3117" s="1">
        <v>0.21570550274224301</v>
      </c>
      <c r="H3117" s="43">
        <v>0.590389899890019</v>
      </c>
      <c r="I3117" s="1">
        <f>VLOOKUP(F3117,'[1]SUSMB vs SHAM all proteins sum'!$B$2:$E$3214,2,FALSE)</f>
        <v>0.317444564391758</v>
      </c>
      <c r="J3117" s="29">
        <f>VLOOKUP(F3117,'[1]SUSMB vs SHAM all proteins sum'!$B$2:$E$3214,3,FALSE)</f>
        <v>0.70595776806640997</v>
      </c>
      <c r="K3117" s="25">
        <f>VLOOKUP($E3117,[1]AllProteinsNorm!$A$1:$Q$3226,4,FALSE)</f>
        <v>316648.40766609699</v>
      </c>
      <c r="L3117" s="1">
        <f>VLOOKUP($E3117,[1]AllProteinsNorm!$A$1:$Q$3226,5,FALSE)</f>
        <v>183766.355483714</v>
      </c>
      <c r="M3117" s="1">
        <f>VLOOKUP($E3117,[1]AllProteinsNorm!$A$1:$Q$3226,10,FALSE)</f>
        <v>146681.88040825599</v>
      </c>
      <c r="N3117" s="1">
        <f>VLOOKUP($E3117,[1]AllProteinsNorm!$A$1:$Q$3226,11,FALSE)</f>
        <v>170351.25559192101</v>
      </c>
      <c r="O3117" s="1">
        <f>VLOOKUP($E3117,[1]AllProteinsNorm!$A$1:$Q$3226,15,FALSE)</f>
        <v>156124.31289250401</v>
      </c>
      <c r="P3117" s="1">
        <f>VLOOKUP($E3117,[1]AllProteinsNorm!$A$1:$Q$3226,6,FALSE)</f>
        <v>174690.50765872101</v>
      </c>
      <c r="Q3117" s="1">
        <f>VLOOKUP($E3117,[1]AllProteinsNorm!$A$1:$Q$3226,8,FALSE)</f>
        <v>33599.7851824748</v>
      </c>
      <c r="R3117" s="1">
        <f>VLOOKUP($E3117,[1]AllProteinsNorm!$A$1:$Q$3226,13,FALSE)</f>
        <v>216121.343097948</v>
      </c>
      <c r="S3117" s="1">
        <f>VLOOKUP($E3117,[1]AllProteinsNorm!$A$1:$Q$3226,16,FALSE)</f>
        <v>197429.813614546</v>
      </c>
      <c r="T3117" s="1">
        <f>VLOOKUP($E3117,[1]AllProteinsNorm!$A$1:$Q$3226,17,FALSE)</f>
        <v>65015.072834789004</v>
      </c>
      <c r="U3117" s="1">
        <f>VLOOKUP($E3117,[1]AllProteinsNorm!$A$1:$Q$3226,3,FALSE)</f>
        <v>55838.3665236624</v>
      </c>
      <c r="V3117" s="1">
        <f>VLOOKUP($E3117,[1]AllProteinsNorm!$A$1:$Q$3226,7,FALSE)</f>
        <v>348170.06786202401</v>
      </c>
      <c r="W3117" s="1">
        <f>VLOOKUP($E3117,[1]AllProteinsNorm!$A$1:$Q$3226,9,FALSE)</f>
        <v>156504.46200960799</v>
      </c>
      <c r="X3117" s="1">
        <f>VLOOKUP($E3117,[1]AllProteinsNorm!$A$1:$Q$3226,12,FALSE)</f>
        <v>109259.126758464</v>
      </c>
      <c r="Y3117" s="29">
        <f>VLOOKUP($E3117,[1]AllProteinsNorm!$A$1:$Q$3226,14,FALSE)</f>
        <v>119734.878854849</v>
      </c>
      <c r="Z3117" s="25">
        <f t="shared" ref="Z3117:AN3133" si="360">K3117/AVERAGE($K3117:$O3117)</f>
        <v>1.6262194203437101</v>
      </c>
      <c r="AA3117" s="1">
        <f t="shared" si="360"/>
        <v>0.94377362670501852</v>
      </c>
      <c r="AB3117" s="1">
        <f t="shared" si="360"/>
        <v>0.75331792852081725</v>
      </c>
      <c r="AC3117" s="1">
        <f t="shared" si="360"/>
        <v>0.87487735108284881</v>
      </c>
      <c r="AD3117" s="1">
        <f t="shared" si="360"/>
        <v>0.80181167334760517</v>
      </c>
      <c r="AE3117" s="1">
        <f t="shared" si="360"/>
        <v>0.89716256019793095</v>
      </c>
      <c r="AF3117" s="1">
        <f t="shared" si="360"/>
        <v>0.17255928613648805</v>
      </c>
      <c r="AG3117" s="1">
        <f t="shared" si="360"/>
        <v>1.1099399737618809</v>
      </c>
      <c r="AH3117" s="1">
        <f t="shared" si="360"/>
        <v>1.0139454021615455</v>
      </c>
      <c r="AI3117" s="1">
        <f t="shared" si="360"/>
        <v>0.33389959178473033</v>
      </c>
      <c r="AJ3117" s="1">
        <f t="shared" si="360"/>
        <v>0.28677054374075184</v>
      </c>
      <c r="AK3117" s="1">
        <f t="shared" si="360"/>
        <v>1.7881060262165123</v>
      </c>
      <c r="AL3117" s="1">
        <f t="shared" si="360"/>
        <v>0.80376401500445283</v>
      </c>
      <c r="AM3117" s="1">
        <f t="shared" si="360"/>
        <v>0.56112492430964811</v>
      </c>
      <c r="AN3117" s="29">
        <f t="shared" si="360"/>
        <v>0.61492551540503049</v>
      </c>
      <c r="AO3117" s="1">
        <f t="shared" si="356"/>
        <v>62253.742812752498</v>
      </c>
      <c r="AP3117" s="1">
        <f t="shared" si="357"/>
        <v>73763.49842964251</v>
      </c>
      <c r="AQ3117" s="29">
        <f t="shared" si="358"/>
        <v>100442.75413443797</v>
      </c>
    </row>
    <row r="3118" spans="1:43" x14ac:dyDescent="0.2">
      <c r="A3118" s="26"/>
      <c r="E3118" s="25" t="s">
        <v>6081</v>
      </c>
      <c r="F3118" s="26" t="s">
        <v>6082</v>
      </c>
      <c r="G3118" s="1">
        <v>0.39607970518374103</v>
      </c>
      <c r="H3118" s="1">
        <v>1.3631934434944799</v>
      </c>
      <c r="I3118" s="1">
        <f>VLOOKUP(F3118,'[1]SUSMB vs SHAM all proteins sum'!$B$2:$E$3214,2,FALSE)</f>
        <v>0.32232376232655102</v>
      </c>
      <c r="J3118" s="29">
        <f>VLOOKUP(F3118,'[1]SUSMB vs SHAM all proteins sum'!$B$2:$E$3214,3,FALSE)</f>
        <v>1.5099708539507499</v>
      </c>
      <c r="K3118" s="25">
        <f>VLOOKUP($E3118,[1]AllProteinsNorm!$A$1:$Q$3226,4,FALSE)</f>
        <v>16793.378276907999</v>
      </c>
      <c r="L3118" s="1">
        <f>VLOOKUP($E3118,[1]AllProteinsNorm!$A$1:$Q$3226,5,FALSE)</f>
        <v>10996.9274607558</v>
      </c>
      <c r="M3118" s="1">
        <f>VLOOKUP($E3118,[1]AllProteinsNorm!$A$1:$Q$3226,10,FALSE)</f>
        <v>20888.186014105599</v>
      </c>
      <c r="N3118" s="1">
        <f>VLOOKUP($E3118,[1]AllProteinsNorm!$A$1:$Q$3226,11,FALSE)</f>
        <v>41047.811124389496</v>
      </c>
      <c r="O3118" s="1">
        <f>VLOOKUP($E3118,[1]AllProteinsNorm!$A$1:$Q$3226,15,FALSE)</f>
        <v>45509.998014844401</v>
      </c>
      <c r="P3118" s="1">
        <f>VLOOKUP($E3118,[1]AllProteinsNorm!$A$1:$Q$3226,6,FALSE)</f>
        <v>37663.440583983</v>
      </c>
      <c r="Q3118" s="1">
        <f>VLOOKUP($E3118,[1]AllProteinsNorm!$A$1:$Q$3226,8,FALSE)</f>
        <v>57838.838671798898</v>
      </c>
      <c r="R3118" s="1">
        <f>VLOOKUP($E3118,[1]AllProteinsNorm!$A$1:$Q$3226,13,FALSE)</f>
        <v>19497.1156534619</v>
      </c>
      <c r="S3118" s="1">
        <f>VLOOKUP($E3118,[1]AllProteinsNorm!$A$1:$Q$3226,16,FALSE)</f>
        <v>19397.116744220799</v>
      </c>
      <c r="T3118" s="1">
        <f>VLOOKUP($E3118,[1]AllProteinsNorm!$A$1:$Q$3226,17,FALSE)</f>
        <v>41176.299854203899</v>
      </c>
      <c r="U3118" s="1">
        <f>VLOOKUP($E3118,[1]AllProteinsNorm!$A$1:$Q$3226,3,FALSE)</f>
        <v>19223.1588054159</v>
      </c>
      <c r="V3118" s="1">
        <f>VLOOKUP($E3118,[1]AllProteinsNorm!$A$1:$Q$3226,7,FALSE)</f>
        <v>46125.087825816801</v>
      </c>
      <c r="W3118" s="1">
        <f>VLOOKUP($E3118,[1]AllProteinsNorm!$A$1:$Q$3226,9,FALSE)</f>
        <v>27349.861193764398</v>
      </c>
      <c r="X3118" s="1">
        <f>VLOOKUP($E3118,[1]AllProteinsNorm!$A$1:$Q$3226,12,FALSE)</f>
        <v>94420.049239717293</v>
      </c>
      <c r="Y3118" s="29">
        <f>VLOOKUP($E3118,[1]AllProteinsNorm!$A$1:$Q$3226,14,FALSE)</f>
        <v>24704.068936764801</v>
      </c>
      <c r="Z3118" s="25">
        <f t="shared" si="360"/>
        <v>0.62089018134424567</v>
      </c>
      <c r="AA3118" s="1">
        <f t="shared" si="360"/>
        <v>0.40658193799677422</v>
      </c>
      <c r="AB3118" s="1">
        <f t="shared" si="360"/>
        <v>0.77228472963560646</v>
      </c>
      <c r="AC3118" s="1">
        <f t="shared" si="360"/>
        <v>1.5176328712759193</v>
      </c>
      <c r="AD3118" s="1">
        <f t="shared" si="360"/>
        <v>1.6826102797474547</v>
      </c>
      <c r="AE3118" s="1">
        <f t="shared" si="360"/>
        <v>1.3925048354560767</v>
      </c>
      <c r="AF3118" s="1">
        <f t="shared" si="360"/>
        <v>2.1384361406932966</v>
      </c>
      <c r="AG3118" s="1">
        <f t="shared" si="360"/>
        <v>0.72085362898146832</v>
      </c>
      <c r="AH3118" s="1">
        <f t="shared" si="360"/>
        <v>0.71715643715566935</v>
      </c>
      <c r="AI3118" s="1">
        <f t="shared" si="360"/>
        <v>1.5223833979084822</v>
      </c>
      <c r="AJ3118" s="1">
        <f t="shared" si="360"/>
        <v>0.71072480830828233</v>
      </c>
      <c r="AK3118" s="1">
        <f t="shared" si="360"/>
        <v>1.7053515780127833</v>
      </c>
      <c r="AL3118" s="1">
        <f t="shared" si="360"/>
        <v>1.011187862044808</v>
      </c>
      <c r="AM3118" s="1">
        <f t="shared" si="360"/>
        <v>3.4909284200185731</v>
      </c>
      <c r="AN3118" s="29">
        <f t="shared" si="360"/>
        <v>0.91336677999923988</v>
      </c>
      <c r="AO3118" s="1">
        <f t="shared" si="356"/>
        <v>13693.630520549526</v>
      </c>
      <c r="AP3118" s="1">
        <f t="shared" si="357"/>
        <v>14495.357283356954</v>
      </c>
      <c r="AQ3118" s="29">
        <f t="shared" si="358"/>
        <v>27556.393463348755</v>
      </c>
    </row>
    <row r="3119" spans="1:43" x14ac:dyDescent="0.2">
      <c r="A3119" s="26"/>
      <c r="E3119" s="25" t="s">
        <v>6083</v>
      </c>
      <c r="F3119" s="26" t="s">
        <v>6084</v>
      </c>
      <c r="G3119" s="1">
        <v>0.21732012198697001</v>
      </c>
      <c r="H3119" s="1">
        <v>1.4465710290279199</v>
      </c>
      <c r="I3119" s="1">
        <f>VLOOKUP(F3119,'[1]SUSMB vs SHAM all proteins sum'!$B$2:$E$3214,2,FALSE)</f>
        <v>0.38807685087889499</v>
      </c>
      <c r="J3119" s="29">
        <f>VLOOKUP(F3119,'[1]SUSMB vs SHAM all proteins sum'!$B$2:$E$3214,3,FALSE)</f>
        <v>1.3311194663541599</v>
      </c>
      <c r="K3119" s="25">
        <f>VLOOKUP($E3119,[1]AllProteinsNorm!$A$1:$Q$3226,4,FALSE)</f>
        <v>69117.508068382507</v>
      </c>
      <c r="L3119" s="1">
        <f>VLOOKUP($E3119,[1]AllProteinsNorm!$A$1:$Q$3226,5,FALSE)</f>
        <v>83423.463448037204</v>
      </c>
      <c r="M3119" s="1">
        <f>VLOOKUP($E3119,[1]AllProteinsNorm!$A$1:$Q$3226,10,FALSE)</f>
        <v>81344.395656242603</v>
      </c>
      <c r="N3119" s="1">
        <f>VLOOKUP($E3119,[1]AllProteinsNorm!$A$1:$Q$3226,11,FALSE)</f>
        <v>77325.200348485305</v>
      </c>
      <c r="O3119" s="1">
        <f>VLOOKUP($E3119,[1]AllProteinsNorm!$A$1:$Q$3226,15,FALSE)</f>
        <v>20207.000202941901</v>
      </c>
      <c r="P3119" s="1">
        <f>VLOOKUP($E3119,[1]AllProteinsNorm!$A$1:$Q$3226,6,FALSE)</f>
        <v>80835.421613269602</v>
      </c>
      <c r="Q3119" s="1">
        <f>VLOOKUP($E3119,[1]AllProteinsNorm!$A$1:$Q$3226,8,FALSE)</f>
        <v>76147.481564804795</v>
      </c>
      <c r="R3119" s="1">
        <f>VLOOKUP($E3119,[1]AllProteinsNorm!$A$1:$Q$3226,13,FALSE)</f>
        <v>94238.747186628694</v>
      </c>
      <c r="S3119" s="1">
        <f>VLOOKUP($E3119,[1]AllProteinsNorm!$A$1:$Q$3226,16,FALSE)</f>
        <v>99040.314995595807</v>
      </c>
      <c r="T3119" s="1">
        <f>VLOOKUP($E3119,[1]AllProteinsNorm!$A$1:$Q$3226,17,FALSE)</f>
        <v>80802.885735108503</v>
      </c>
      <c r="U3119" s="1">
        <f>VLOOKUP($E3119,[1]AllProteinsNorm!$A$1:$Q$3226,3,FALSE)</f>
        <v>50864.9822075435</v>
      </c>
      <c r="V3119" s="1">
        <f>VLOOKUP($E3119,[1]AllProteinsNorm!$A$1:$Q$3226,7,FALSE)</f>
        <v>86596.853094359496</v>
      </c>
      <c r="W3119" s="1">
        <f>VLOOKUP($E3119,[1]AllProteinsNorm!$A$1:$Q$3226,9,FALSE)</f>
        <v>65234.885250974497</v>
      </c>
      <c r="X3119" s="1">
        <f>VLOOKUP($E3119,[1]AllProteinsNorm!$A$1:$Q$3226,12,FALSE)</f>
        <v>130888.930957149</v>
      </c>
      <c r="Y3119" s="29">
        <f>VLOOKUP($E3119,[1]AllProteinsNorm!$A$1:$Q$3226,14,FALSE)</f>
        <v>81434.449992926195</v>
      </c>
      <c r="Z3119" s="25">
        <f t="shared" si="360"/>
        <v>1.0427556472492723</v>
      </c>
      <c r="AA3119" s="1">
        <f t="shared" si="360"/>
        <v>1.2585854156875682</v>
      </c>
      <c r="AB3119" s="1">
        <f t="shared" si="360"/>
        <v>1.2272191274417161</v>
      </c>
      <c r="AC3119" s="1">
        <f t="shared" si="360"/>
        <v>1.1665827022914455</v>
      </c>
      <c r="AD3119" s="1">
        <f t="shared" si="360"/>
        <v>0.3048571073299976</v>
      </c>
      <c r="AE3119" s="1">
        <f t="shared" si="360"/>
        <v>1.2195403847838022</v>
      </c>
      <c r="AF3119" s="1">
        <f t="shared" si="360"/>
        <v>1.1488148031458429</v>
      </c>
      <c r="AG3119" s="1">
        <f t="shared" si="360"/>
        <v>1.421752441093949</v>
      </c>
      <c r="AH3119" s="1">
        <f t="shared" si="360"/>
        <v>1.49419229155119</v>
      </c>
      <c r="AI3119" s="1">
        <f t="shared" si="360"/>
        <v>1.2190495254973661</v>
      </c>
      <c r="AJ3119" s="1">
        <f t="shared" si="360"/>
        <v>0.76738512319735297</v>
      </c>
      <c r="AK3119" s="1">
        <f t="shared" si="360"/>
        <v>1.3064614179784937</v>
      </c>
      <c r="AL3119" s="1">
        <f t="shared" si="360"/>
        <v>0.98417965135275498</v>
      </c>
      <c r="AM3119" s="1">
        <f t="shared" si="360"/>
        <v>1.9746830540093177</v>
      </c>
      <c r="AN3119" s="29">
        <f t="shared" si="360"/>
        <v>1.2285777509042866</v>
      </c>
      <c r="AO3119" s="1">
        <f t="shared" si="356"/>
        <v>23552.509449453806</v>
      </c>
      <c r="AP3119" s="1">
        <f t="shared" si="357"/>
        <v>8814.2495418424787</v>
      </c>
      <c r="AQ3119" s="29">
        <f t="shared" si="358"/>
        <v>27044.395341656633</v>
      </c>
    </row>
    <row r="3120" spans="1:43" x14ac:dyDescent="0.2">
      <c r="A3120" s="26"/>
      <c r="E3120" s="25" t="s">
        <v>6085</v>
      </c>
      <c r="F3120" s="26" t="s">
        <v>6086</v>
      </c>
      <c r="G3120" s="1">
        <v>0.2394593977965</v>
      </c>
      <c r="H3120" s="1">
        <v>0.88827149134602401</v>
      </c>
      <c r="I3120" s="1">
        <f>VLOOKUP(F3120,'[1]SUSMB vs SHAM all proteins sum'!$B$2:$E$3214,2,FALSE)</f>
        <v>0.24434217996713101</v>
      </c>
      <c r="J3120" s="29">
        <f>VLOOKUP(F3120,'[1]SUSMB vs SHAM all proteins sum'!$B$2:$E$3214,3,FALSE)</f>
        <v>0.88716362340652299</v>
      </c>
      <c r="K3120" s="25">
        <f>VLOOKUP($E3120,[1]AllProteinsNorm!$A$1:$Q$3226,4,FALSE)</f>
        <v>622597.60455152299</v>
      </c>
      <c r="L3120" s="1">
        <f>VLOOKUP($E3120,[1]AllProteinsNorm!$A$1:$Q$3226,5,FALSE)</f>
        <v>472486.30417606299</v>
      </c>
      <c r="M3120" s="1">
        <f>VLOOKUP($E3120,[1]AllProteinsNorm!$A$1:$Q$3226,10,FALSE)</f>
        <v>571326.19917303696</v>
      </c>
      <c r="N3120" s="1">
        <f>VLOOKUP($E3120,[1]AllProteinsNorm!$A$1:$Q$3226,11,FALSE)</f>
        <v>428528.582470536</v>
      </c>
      <c r="O3120" s="1">
        <f>VLOOKUP($E3120,[1]AllProteinsNorm!$A$1:$Q$3226,15,FALSE)</f>
        <v>575934.88788409799</v>
      </c>
      <c r="P3120" s="1">
        <f>VLOOKUP($E3120,[1]AllProteinsNorm!$A$1:$Q$3226,6,FALSE)</f>
        <v>525537.47346532403</v>
      </c>
      <c r="Q3120" s="1">
        <f>VLOOKUP($E3120,[1]AllProteinsNorm!$A$1:$Q$3226,8,FALSE)</f>
        <v>488587.32008550601</v>
      </c>
      <c r="R3120" s="1">
        <f>VLOOKUP($E3120,[1]AllProteinsNorm!$A$1:$Q$3226,13,FALSE)</f>
        <v>536199.05181701097</v>
      </c>
      <c r="S3120" s="1">
        <f>VLOOKUP($E3120,[1]AllProteinsNorm!$A$1:$Q$3226,16,FALSE)</f>
        <v>430867.36377085402</v>
      </c>
      <c r="T3120" s="1">
        <f>VLOOKUP($E3120,[1]AllProteinsNorm!$A$1:$Q$3226,17,FALSE)</f>
        <v>386675.88513707201</v>
      </c>
      <c r="U3120" s="1">
        <f>VLOOKUP($E3120,[1]AllProteinsNorm!$A$1:$Q$3226,3,FALSE)</f>
        <v>386188.73875316902</v>
      </c>
      <c r="V3120" s="1">
        <f>VLOOKUP($E3120,[1]AllProteinsNorm!$A$1:$Q$3226,7,FALSE)</f>
        <v>549824.02900059498</v>
      </c>
      <c r="W3120" s="1">
        <f>VLOOKUP($E3120,[1]AllProteinsNorm!$A$1:$Q$3226,9,FALSE)</f>
        <v>438029.64126208797</v>
      </c>
      <c r="X3120" s="1">
        <f>VLOOKUP($E3120,[1]AllProteinsNorm!$A$1:$Q$3226,12,FALSE)</f>
        <v>533524.65573188197</v>
      </c>
      <c r="Y3120" s="29">
        <f>VLOOKUP($E3120,[1]AllProteinsNorm!$A$1:$Q$3226,14,FALSE)</f>
        <v>459379.17692940898</v>
      </c>
      <c r="Z3120" s="25">
        <f t="shared" si="360"/>
        <v>1.1655317751097634</v>
      </c>
      <c r="AA3120" s="1">
        <f t="shared" si="360"/>
        <v>0.88451641444727935</v>
      </c>
      <c r="AB3120" s="1">
        <f t="shared" si="360"/>
        <v>1.0695493111775338</v>
      </c>
      <c r="AC3120" s="1">
        <f t="shared" si="360"/>
        <v>0.8022255077128575</v>
      </c>
      <c r="AD3120" s="1">
        <f t="shared" si="360"/>
        <v>1.0781769915525661</v>
      </c>
      <c r="AE3120" s="1">
        <f t="shared" si="360"/>
        <v>0.98383067948994873</v>
      </c>
      <c r="AF3120" s="1">
        <f t="shared" si="360"/>
        <v>0.91465826773552261</v>
      </c>
      <c r="AG3120" s="1">
        <f t="shared" si="360"/>
        <v>1.0037896517874163</v>
      </c>
      <c r="AH3120" s="1">
        <f t="shared" si="360"/>
        <v>0.8066038154683407</v>
      </c>
      <c r="AI3120" s="1">
        <f t="shared" si="360"/>
        <v>0.72387530485375373</v>
      </c>
      <c r="AJ3120" s="1">
        <f t="shared" si="360"/>
        <v>0.72296334408580676</v>
      </c>
      <c r="AK3120" s="1">
        <f t="shared" si="360"/>
        <v>1.0292962450131513</v>
      </c>
      <c r="AL3120" s="1">
        <f t="shared" si="360"/>
        <v>0.82001193322716159</v>
      </c>
      <c r="AM3120" s="1">
        <f t="shared" si="360"/>
        <v>0.99878305749013763</v>
      </c>
      <c r="AN3120" s="29">
        <f t="shared" si="360"/>
        <v>0.85997926047382889</v>
      </c>
      <c r="AO3120" s="1">
        <f t="shared" si="356"/>
        <v>71985.161749663355</v>
      </c>
      <c r="AP3120" s="1">
        <f t="shared" si="357"/>
        <v>56960.755986389915</v>
      </c>
      <c r="AQ3120" s="29">
        <f t="shared" si="358"/>
        <v>60842.510965044836</v>
      </c>
    </row>
    <row r="3121" spans="1:43" x14ac:dyDescent="0.2">
      <c r="A3121" s="26"/>
      <c r="E3121" s="25" t="s">
        <v>6087</v>
      </c>
      <c r="F3121" s="26" t="s">
        <v>6088</v>
      </c>
      <c r="G3121" s="1">
        <v>0.83583840687025901</v>
      </c>
      <c r="H3121" s="1">
        <v>1.0149953952259501</v>
      </c>
      <c r="I3121" s="1">
        <f>VLOOKUP(F3121,'[1]SUSMB vs SHAM all proteins sum'!$B$2:$E$3214,2,FALSE)</f>
        <v>0.93467560278096595</v>
      </c>
      <c r="J3121" s="29">
        <f>VLOOKUP(F3121,'[1]SUSMB vs SHAM all proteins sum'!$B$2:$E$3214,3,FALSE)</f>
        <v>1.0051964553786299</v>
      </c>
      <c r="K3121" s="25">
        <f>VLOOKUP($E3121,[1]AllProteinsNorm!$A$1:$Q$3226,4,FALSE)</f>
        <v>1111024.3232949099</v>
      </c>
      <c r="L3121" s="1">
        <f>VLOOKUP($E3121,[1]AllProteinsNorm!$A$1:$Q$3226,5,FALSE)</f>
        <v>1008414.2268651</v>
      </c>
      <c r="M3121" s="1">
        <f>VLOOKUP($E3121,[1]AllProteinsNorm!$A$1:$Q$3226,10,FALSE)</f>
        <v>1113107.46417076</v>
      </c>
      <c r="N3121" s="1">
        <f>VLOOKUP($E3121,[1]AllProteinsNorm!$A$1:$Q$3226,11,FALSE)</f>
        <v>1091589.11380962</v>
      </c>
      <c r="O3121" s="1">
        <f>VLOOKUP($E3121,[1]AllProteinsNorm!$A$1:$Q$3226,15,FALSE)</f>
        <v>1263034.56105223</v>
      </c>
      <c r="P3121" s="1">
        <f>VLOOKUP($E3121,[1]AllProteinsNorm!$A$1:$Q$3226,6,FALSE)</f>
        <v>946779.94934819604</v>
      </c>
      <c r="Q3121" s="1">
        <f>VLOOKUP($E3121,[1]AllProteinsNorm!$A$1:$Q$3226,8,FALSE)</f>
        <v>1333322.53974185</v>
      </c>
      <c r="R3121" s="1">
        <f>VLOOKUP($E3121,[1]AllProteinsNorm!$A$1:$Q$3226,13,FALSE)</f>
        <v>1060147.3195604701</v>
      </c>
      <c r="S3121" s="1">
        <f>VLOOKUP($E3121,[1]AllProteinsNorm!$A$1:$Q$3226,16,FALSE)</f>
        <v>1121411.9960024999</v>
      </c>
      <c r="T3121" s="1">
        <f>VLOOKUP($E3121,[1]AllProteinsNorm!$A$1:$Q$3226,17,FALSE)</f>
        <v>1234180.6307454901</v>
      </c>
      <c r="U3121" s="1">
        <f>VLOOKUP($E3121,[1]AllProteinsNorm!$A$1:$Q$3226,3,FALSE)</f>
        <v>1067107.8717668499</v>
      </c>
      <c r="V3121" s="1">
        <f>VLOOKUP($E3121,[1]AllProteinsNorm!$A$1:$Q$3226,7,FALSE)</f>
        <v>1089431.75955811</v>
      </c>
      <c r="W3121" s="1">
        <f>VLOOKUP($E3121,[1]AllProteinsNorm!$A$1:$Q$3226,9,FALSE)</f>
        <v>1034575.20646377</v>
      </c>
      <c r="X3121" s="1">
        <f>VLOOKUP($E3121,[1]AllProteinsNorm!$A$1:$Q$3226,12,FALSE)</f>
        <v>1361465.5577745601</v>
      </c>
      <c r="Y3121" s="29">
        <f>VLOOKUP($E3121,[1]AllProteinsNorm!$A$1:$Q$3226,14,FALSE)</f>
        <v>1077585.4481392601</v>
      </c>
      <c r="Z3121" s="25">
        <f t="shared" si="360"/>
        <v>0.99426398794007231</v>
      </c>
      <c r="AA3121" s="1">
        <f t="shared" si="360"/>
        <v>0.90243744414609128</v>
      </c>
      <c r="AB3121" s="1">
        <f t="shared" si="360"/>
        <v>0.99612820631156695</v>
      </c>
      <c r="AC3121" s="1">
        <f t="shared" si="360"/>
        <v>0.97687127341156621</v>
      </c>
      <c r="AD3121" s="1">
        <f t="shared" si="360"/>
        <v>1.1302990881907025</v>
      </c>
      <c r="AE3121" s="1">
        <f t="shared" si="360"/>
        <v>0.84728046758591591</v>
      </c>
      <c r="AF3121" s="1">
        <f t="shared" si="360"/>
        <v>1.1932003267422893</v>
      </c>
      <c r="AG3121" s="1">
        <f t="shared" si="360"/>
        <v>0.94873377625449185</v>
      </c>
      <c r="AH3121" s="1">
        <f t="shared" si="360"/>
        <v>1.0035599940446329</v>
      </c>
      <c r="AI3121" s="1">
        <f t="shared" si="360"/>
        <v>1.1044774898575136</v>
      </c>
      <c r="AJ3121" s="1">
        <f t="shared" si="360"/>
        <v>0.95496282655507936</v>
      </c>
      <c r="AK3121" s="1">
        <f t="shared" si="360"/>
        <v>0.97494064093437216</v>
      </c>
      <c r="AL3121" s="1">
        <f t="shared" si="360"/>
        <v>0.92584910072175763</v>
      </c>
      <c r="AM3121" s="1">
        <f t="shared" si="360"/>
        <v>1.218385724357067</v>
      </c>
      <c r="AN3121" s="29">
        <f t="shared" si="360"/>
        <v>0.96433928812262149</v>
      </c>
      <c r="AO3121" s="1">
        <f t="shared" si="356"/>
        <v>82234.536933126888</v>
      </c>
      <c r="AP3121" s="1">
        <f t="shared" si="357"/>
        <v>134384.59059806672</v>
      </c>
      <c r="AQ3121" s="29">
        <f t="shared" si="358"/>
        <v>119123.46878690613</v>
      </c>
    </row>
    <row r="3122" spans="1:43" x14ac:dyDescent="0.2">
      <c r="A3122" s="26"/>
      <c r="E3122" s="25" t="s">
        <v>6089</v>
      </c>
      <c r="F3122" s="26" t="s">
        <v>6090</v>
      </c>
      <c r="G3122" s="1">
        <v>0.53951172596024199</v>
      </c>
      <c r="H3122" s="1">
        <v>0.907225224109518</v>
      </c>
      <c r="I3122" s="1">
        <f>VLOOKUP(F3122,'[1]SUSMB vs SHAM all proteins sum'!$B$2:$E$3214,2,FALSE)</f>
        <v>0.33394291787081698</v>
      </c>
      <c r="J3122" s="29">
        <f>VLOOKUP(F3122,'[1]SUSMB vs SHAM all proteins sum'!$B$2:$E$3214,3,FALSE)</f>
        <v>0.53932837264090305</v>
      </c>
      <c r="K3122" s="25">
        <f>VLOOKUP($E3122,[1]AllProteinsNorm!$A$1:$Q$3226,4,FALSE)</f>
        <v>61166.030364644401</v>
      </c>
      <c r="L3122" s="1">
        <f>VLOOKUP($E3122,[1]AllProteinsNorm!$A$1:$Q$3226,5,FALSE)</f>
        <v>91779.625032198805</v>
      </c>
      <c r="M3122" s="1">
        <f>VLOOKUP($E3122,[1]AllProteinsNorm!$A$1:$Q$3226,10,FALSE)</f>
        <v>61574.901725655698</v>
      </c>
      <c r="N3122" s="1">
        <f>VLOOKUP($E3122,[1]AllProteinsNorm!$A$1:$Q$3226,11,FALSE)</f>
        <v>81082.867508713505</v>
      </c>
      <c r="O3122" s="1">
        <f>VLOOKUP($E3122,[1]AllProteinsNorm!$A$1:$Q$3226,15,FALSE)</f>
        <v>56677.047355686998</v>
      </c>
      <c r="P3122" s="1">
        <f>VLOOKUP($E3122,[1]AllProteinsNorm!$A$1:$Q$3226,6,FALSE)</f>
        <v>68573.647780597501</v>
      </c>
      <c r="Q3122" s="1">
        <f>VLOOKUP($E3122,[1]AllProteinsNorm!$A$1:$Q$3226,8,FALSE)</f>
        <v>76601.108424856197</v>
      </c>
      <c r="R3122" s="1">
        <f>VLOOKUP($E3122,[1]AllProteinsNorm!$A$1:$Q$3226,13,FALSE)</f>
        <v>59993.0943023527</v>
      </c>
      <c r="S3122" s="1">
        <f>VLOOKUP($E3122,[1]AllProteinsNorm!$A$1:$Q$3226,16,FALSE)</f>
        <v>76936.156746904293</v>
      </c>
      <c r="T3122" s="1">
        <f>VLOOKUP($E3122,[1]AllProteinsNorm!$A$1:$Q$3226,17,FALSE)</f>
        <v>40266.8952967269</v>
      </c>
      <c r="U3122" s="1">
        <f>VLOOKUP($E3122,[1]AllProteinsNorm!$A$1:$Q$3226,3,FALSE)</f>
        <v>50869.191010898998</v>
      </c>
      <c r="V3122" s="1">
        <f>VLOOKUP($E3122,[1]AllProteinsNorm!$A$1:$Q$3226,7,FALSE)</f>
        <v>76152.422553437005</v>
      </c>
      <c r="W3122" s="1">
        <f>VLOOKUP($E3122,[1]AllProteinsNorm!$A$1:$Q$3226,9,FALSE)</f>
        <v>74585.379986460597</v>
      </c>
      <c r="X3122" s="1">
        <f>VLOOKUP($E3122,[1]AllProteinsNorm!$A$1:$Q$3226,12,FALSE)</f>
        <v>70815.040704466795</v>
      </c>
      <c r="Y3122" s="29">
        <f>VLOOKUP($E3122,[1]AllProteinsNorm!$A$1:$Q$3226,14,FALSE)</f>
        <v>3542.7881901096798</v>
      </c>
      <c r="Z3122" s="25">
        <f t="shared" si="360"/>
        <v>0.86814392548728958</v>
      </c>
      <c r="AA3122" s="1">
        <f t="shared" si="360"/>
        <v>1.3026499100922615</v>
      </c>
      <c r="AB3122" s="1">
        <f t="shared" si="360"/>
        <v>0.87394713335040519</v>
      </c>
      <c r="AC3122" s="1">
        <f t="shared" si="360"/>
        <v>1.1508283023949282</v>
      </c>
      <c r="AD3122" s="1">
        <f t="shared" si="360"/>
        <v>0.80443072867511511</v>
      </c>
      <c r="AE3122" s="1">
        <f t="shared" si="360"/>
        <v>0.97328199025388518</v>
      </c>
      <c r="AF3122" s="1">
        <f t="shared" si="360"/>
        <v>1.087217636459066</v>
      </c>
      <c r="AG3122" s="1">
        <f t="shared" si="360"/>
        <v>0.8514961667330756</v>
      </c>
      <c r="AH3122" s="1">
        <f t="shared" si="360"/>
        <v>1.0919730564821855</v>
      </c>
      <c r="AI3122" s="1">
        <f t="shared" si="360"/>
        <v>0.57151756198147052</v>
      </c>
      <c r="AJ3122" s="1">
        <f t="shared" si="360"/>
        <v>0.72199845089328019</v>
      </c>
      <c r="AK3122" s="1">
        <f t="shared" si="360"/>
        <v>1.0808493318396166</v>
      </c>
      <c r="AL3122" s="1">
        <f t="shared" si="360"/>
        <v>1.0586079263177874</v>
      </c>
      <c r="AM3122" s="1">
        <f t="shared" si="360"/>
        <v>1.0050946097730371</v>
      </c>
      <c r="AN3122" s="29">
        <f t="shared" si="360"/>
        <v>5.0283630116196569E-2</v>
      </c>
      <c r="AO3122" s="1">
        <f t="shared" si="356"/>
        <v>13584.287069078131</v>
      </c>
      <c r="AP3122" s="1">
        <f t="shared" si="357"/>
        <v>13603.247077673017</v>
      </c>
      <c r="AQ3122" s="29">
        <f t="shared" si="358"/>
        <v>27370.96876348837</v>
      </c>
    </row>
    <row r="3123" spans="1:43" x14ac:dyDescent="0.2">
      <c r="A3123" s="26"/>
      <c r="E3123" s="25" t="s">
        <v>6091</v>
      </c>
      <c r="F3123" s="26" t="s">
        <v>6092</v>
      </c>
      <c r="G3123" s="1">
        <v>0.169773044496311</v>
      </c>
      <c r="H3123" s="1">
        <v>0.94531550108482099</v>
      </c>
      <c r="I3123" s="1">
        <f>VLOOKUP(F3123,'[1]SUSMB vs SHAM all proteins sum'!$B$2:$E$3214,2,FALSE)</f>
        <v>0.94272890876649995</v>
      </c>
      <c r="J3123" s="29">
        <f>VLOOKUP(F3123,'[1]SUSMB vs SHAM all proteins sum'!$B$2:$E$3214,3,FALSE)</f>
        <v>1.00365031016115</v>
      </c>
      <c r="K3123" s="25">
        <f>VLOOKUP($E3123,[1]AllProteinsNorm!$A$1:$Q$3226,4,FALSE)</f>
        <v>1194227.3000435999</v>
      </c>
      <c r="L3123" s="1">
        <f>VLOOKUP($E3123,[1]AllProteinsNorm!$A$1:$Q$3226,5,FALSE)</f>
        <v>1376855.12337066</v>
      </c>
      <c r="M3123" s="1">
        <f>VLOOKUP($E3123,[1]AllProteinsNorm!$A$1:$Q$3226,10,FALSE)</f>
        <v>1236938.3608433499</v>
      </c>
      <c r="N3123" s="1">
        <f>VLOOKUP($E3123,[1]AllProteinsNorm!$A$1:$Q$3226,11,FALSE)</f>
        <v>1209194.3218968399</v>
      </c>
      <c r="O3123" s="1">
        <f>VLOOKUP($E3123,[1]AllProteinsNorm!$A$1:$Q$3226,15,FALSE)</f>
        <v>1125543.4341002</v>
      </c>
      <c r="P3123" s="1">
        <f>VLOOKUP($E3123,[1]AllProteinsNorm!$A$1:$Q$3226,6,FALSE)</f>
        <v>1223618.0001663901</v>
      </c>
      <c r="Q3123" s="1">
        <f>VLOOKUP($E3123,[1]AllProteinsNorm!$A$1:$Q$3226,8,FALSE)</f>
        <v>1101700.96206135</v>
      </c>
      <c r="R3123" s="1">
        <f>VLOOKUP($E3123,[1]AllProteinsNorm!$A$1:$Q$3226,13,FALSE)</f>
        <v>1143758.30672917</v>
      </c>
      <c r="S3123" s="1">
        <f>VLOOKUP($E3123,[1]AllProteinsNorm!$A$1:$Q$3226,16,FALSE)</f>
        <v>1178976.48619828</v>
      </c>
      <c r="T3123" s="1">
        <f>VLOOKUP($E3123,[1]AllProteinsNorm!$A$1:$Q$3226,17,FALSE)</f>
        <v>1149520.0823735299</v>
      </c>
      <c r="U3123" s="1">
        <f>VLOOKUP($E3123,[1]AllProteinsNorm!$A$1:$Q$3226,3,FALSE)</f>
        <v>1132060.44607931</v>
      </c>
      <c r="V3123" s="1">
        <f>VLOOKUP($E3123,[1]AllProteinsNorm!$A$1:$Q$3226,7,FALSE)</f>
        <v>1258815.25924396</v>
      </c>
      <c r="W3123" s="1">
        <f>VLOOKUP($E3123,[1]AllProteinsNorm!$A$1:$Q$3226,9,FALSE)</f>
        <v>1286226.42325574</v>
      </c>
      <c r="X3123" s="1">
        <f>VLOOKUP($E3123,[1]AllProteinsNorm!$A$1:$Q$3226,12,FALSE)</f>
        <v>1130814.8783475901</v>
      </c>
      <c r="Y3123" s="29">
        <f>VLOOKUP($E3123,[1]AllProteinsNorm!$A$1:$Q$3226,14,FALSE)</f>
        <v>1360044.80420269</v>
      </c>
      <c r="Z3123" s="25">
        <f t="shared" si="360"/>
        <v>0.97206107990213519</v>
      </c>
      <c r="AA3123" s="1">
        <f t="shared" si="360"/>
        <v>1.1207140198885157</v>
      </c>
      <c r="AB3123" s="1">
        <f t="shared" si="360"/>
        <v>1.0068264548715862</v>
      </c>
      <c r="AC3123" s="1">
        <f t="shared" si="360"/>
        <v>0.98424373510106433</v>
      </c>
      <c r="AD3123" s="1">
        <f t="shared" si="360"/>
        <v>0.9161547102366977</v>
      </c>
      <c r="AE3123" s="1">
        <f t="shared" si="360"/>
        <v>0.99598412679563375</v>
      </c>
      <c r="AF3123" s="1">
        <f t="shared" si="360"/>
        <v>0.89674773543652786</v>
      </c>
      <c r="AG3123" s="1">
        <f t="shared" si="360"/>
        <v>0.930981007338891</v>
      </c>
      <c r="AH3123" s="1">
        <f t="shared" si="360"/>
        <v>0.95964742751340915</v>
      </c>
      <c r="AI3123" s="1">
        <f t="shared" si="360"/>
        <v>0.93567090000405262</v>
      </c>
      <c r="AJ3123" s="1">
        <f t="shared" si="360"/>
        <v>0.92145934001858065</v>
      </c>
      <c r="AK3123" s="1">
        <f t="shared" si="360"/>
        <v>1.0246335184711455</v>
      </c>
      <c r="AL3123" s="1">
        <f t="shared" si="360"/>
        <v>1.0469452891781896</v>
      </c>
      <c r="AM3123" s="1">
        <f t="shared" si="360"/>
        <v>0.92044548954443495</v>
      </c>
      <c r="AN3123" s="29">
        <f t="shared" si="360"/>
        <v>1.1070309823266378</v>
      </c>
      <c r="AO3123" s="1">
        <f t="shared" si="356"/>
        <v>82737.91975465398</v>
      </c>
      <c r="AP3123" s="1">
        <f t="shared" si="357"/>
        <v>40443.983035973069</v>
      </c>
      <c r="AQ3123" s="29">
        <f t="shared" si="358"/>
        <v>89742.632215825332</v>
      </c>
    </row>
    <row r="3124" spans="1:43" x14ac:dyDescent="0.2">
      <c r="A3124" s="26"/>
      <c r="E3124" s="25" t="s">
        <v>6093</v>
      </c>
      <c r="F3124" s="26" t="s">
        <v>6094</v>
      </c>
      <c r="G3124" s="1">
        <v>0.68916776775736699</v>
      </c>
      <c r="H3124" s="1">
        <v>0.92833664877993405</v>
      </c>
      <c r="I3124" s="1">
        <f>VLOOKUP(F3124,'[1]SUSMB vs SHAM all proteins sum'!$B$2:$E$3214,2,FALSE)</f>
        <v>0.50045285556450203</v>
      </c>
      <c r="J3124" s="29">
        <f>VLOOKUP(F3124,'[1]SUSMB vs SHAM all proteins sum'!$B$2:$E$3214,3,FALSE)</f>
        <v>0.74358936271168197</v>
      </c>
      <c r="K3124" s="25">
        <f>VLOOKUP($E3124,[1]AllProteinsNorm!$A$1:$Q$3226,4,FALSE)</f>
        <v>121891.92979979901</v>
      </c>
      <c r="L3124" s="1">
        <f>VLOOKUP($E3124,[1]AllProteinsNorm!$A$1:$Q$3226,5,FALSE)</f>
        <v>58310.113227598602</v>
      </c>
      <c r="M3124" s="1">
        <f>VLOOKUP($E3124,[1]AllProteinsNorm!$A$1:$Q$3226,10,FALSE)</f>
        <v>82134.934677850106</v>
      </c>
      <c r="N3124" s="1">
        <f>VLOOKUP($E3124,[1]AllProteinsNorm!$A$1:$Q$3226,11,FALSE)</f>
        <v>67828.250518083994</v>
      </c>
      <c r="O3124" s="1">
        <f>VLOOKUP($E3124,[1]AllProteinsNorm!$A$1:$Q$3226,15,FALSE)</f>
        <v>121211.961842253</v>
      </c>
      <c r="P3124" s="1">
        <f>VLOOKUP($E3124,[1]AllProteinsNorm!$A$1:$Q$3226,6,FALSE)</f>
        <v>84093.735975691598</v>
      </c>
      <c r="Q3124" s="1">
        <f>VLOOKUP($E3124,[1]AllProteinsNorm!$A$1:$Q$3226,8,FALSE)</f>
        <v>71259.4963338261</v>
      </c>
      <c r="R3124" s="1">
        <f>VLOOKUP($E3124,[1]AllProteinsNorm!$A$1:$Q$3226,13,FALSE)</f>
        <v>63439.888795104402</v>
      </c>
      <c r="S3124" s="1">
        <f>VLOOKUP($E3124,[1]AllProteinsNorm!$A$1:$Q$3226,16,FALSE)</f>
        <v>113511.885268696</v>
      </c>
      <c r="T3124" s="1">
        <f>VLOOKUP($E3124,[1]AllProteinsNorm!$A$1:$Q$3226,17,FALSE)</f>
        <v>76686.723677606104</v>
      </c>
      <c r="U3124" s="1">
        <f>VLOOKUP($E3124,[1]AllProteinsNorm!$A$1:$Q$3226,3,FALSE)</f>
        <v>117944.88875130301</v>
      </c>
      <c r="V3124" s="1">
        <f>VLOOKUP($E3124,[1]AllProteinsNorm!$A$1:$Q$3226,7,FALSE)</f>
        <v>63282.837001245702</v>
      </c>
      <c r="W3124" s="1">
        <f>VLOOKUP($E3124,[1]AllProteinsNorm!$A$1:$Q$3226,9,FALSE)</f>
        <v>91436.163236010107</v>
      </c>
      <c r="X3124" s="1">
        <f>VLOOKUP($E3124,[1]AllProteinsNorm!$A$1:$Q$3226,12,FALSE)</f>
        <v>112313.97861293401</v>
      </c>
      <c r="Y3124" s="29">
        <f>VLOOKUP($E3124,[1]AllProteinsNorm!$A$1:$Q$3226,14,FALSE)</f>
        <v>14234.8147561931</v>
      </c>
      <c r="Z3124" s="25">
        <f t="shared" si="360"/>
        <v>1.3502225243381065</v>
      </c>
      <c r="AA3124" s="1">
        <f t="shared" si="360"/>
        <v>0.64591337921978509</v>
      </c>
      <c r="AB3124" s="1">
        <f t="shared" si="360"/>
        <v>0.90982593367108322</v>
      </c>
      <c r="AC3124" s="1">
        <f t="shared" si="360"/>
        <v>0.75134778640706923</v>
      </c>
      <c r="AD3124" s="1">
        <f t="shared" si="360"/>
        <v>1.3426903763639566</v>
      </c>
      <c r="AE3124" s="1">
        <f t="shared" si="360"/>
        <v>0.93152398732723807</v>
      </c>
      <c r="AF3124" s="1">
        <f t="shared" si="360"/>
        <v>0.78935641745069318</v>
      </c>
      <c r="AG3124" s="1">
        <f t="shared" si="360"/>
        <v>0.70273698130256257</v>
      </c>
      <c r="AH3124" s="1">
        <f t="shared" si="360"/>
        <v>1.2573950098386988</v>
      </c>
      <c r="AI3124" s="1">
        <f t="shared" si="360"/>
        <v>0.84947495537450179</v>
      </c>
      <c r="AJ3124" s="1">
        <f t="shared" si="360"/>
        <v>1.306500321096927</v>
      </c>
      <c r="AK3124" s="1">
        <f t="shared" si="360"/>
        <v>0.70099728557451879</v>
      </c>
      <c r="AL3124" s="1">
        <f t="shared" si="360"/>
        <v>1.0128575972428351</v>
      </c>
      <c r="AM3124" s="1">
        <f t="shared" si="360"/>
        <v>1.2441255460495788</v>
      </c>
      <c r="AN3124" s="29">
        <f t="shared" si="360"/>
        <v>0.15768203477589104</v>
      </c>
      <c r="AO3124" s="1">
        <f t="shared" si="356"/>
        <v>26640.559563043604</v>
      </c>
      <c r="AP3124" s="1">
        <f t="shared" si="357"/>
        <v>17235.117487760999</v>
      </c>
      <c r="AQ3124" s="29">
        <f t="shared" si="358"/>
        <v>37997.875679494944</v>
      </c>
    </row>
    <row r="3125" spans="1:43" x14ac:dyDescent="0.2">
      <c r="A3125" s="26"/>
      <c r="E3125" s="25" t="s">
        <v>6095</v>
      </c>
      <c r="F3125" s="26" t="s">
        <v>6096</v>
      </c>
      <c r="G3125" s="1">
        <v>0.54811198645347103</v>
      </c>
      <c r="H3125" s="1">
        <v>1.0570191492018901</v>
      </c>
      <c r="I3125" s="1">
        <f>VLOOKUP(F3125,'[1]SUSMB vs SHAM all proteins sum'!$B$2:$E$3214,2,FALSE)</f>
        <v>0.89648099758686906</v>
      </c>
      <c r="J3125" s="29">
        <f>VLOOKUP(F3125,'[1]SUSMB vs SHAM all proteins sum'!$B$2:$E$3214,3,FALSE)</f>
        <v>1.0108236024087101</v>
      </c>
      <c r="K3125" s="25">
        <f>VLOOKUP($E3125,[1]AllProteinsNorm!$A$1:$Q$3226,4,FALSE)</f>
        <v>625667.02842277102</v>
      </c>
      <c r="L3125" s="1">
        <f>VLOOKUP($E3125,[1]AllProteinsNorm!$A$1:$Q$3226,5,FALSE)</f>
        <v>636043.31192064099</v>
      </c>
      <c r="M3125" s="1">
        <f>VLOOKUP($E3125,[1]AllProteinsNorm!$A$1:$Q$3226,10,FALSE)</f>
        <v>749777.61987443198</v>
      </c>
      <c r="N3125" s="1">
        <f>VLOOKUP($E3125,[1]AllProteinsNorm!$A$1:$Q$3226,11,FALSE)</f>
        <v>821856.07346697804</v>
      </c>
      <c r="O3125" s="1">
        <f>VLOOKUP($E3125,[1]AllProteinsNorm!$A$1:$Q$3226,15,FALSE)</f>
        <v>537150.90016378998</v>
      </c>
      <c r="P3125" s="1">
        <f>VLOOKUP($E3125,[1]AllProteinsNorm!$A$1:$Q$3226,6,FALSE)</f>
        <v>697688.82276083098</v>
      </c>
      <c r="Q3125" s="1">
        <f>VLOOKUP($E3125,[1]AllProteinsNorm!$A$1:$Q$3226,8,FALSE)</f>
        <v>659394.380608949</v>
      </c>
      <c r="R3125" s="1">
        <f>VLOOKUP($E3125,[1]AllProteinsNorm!$A$1:$Q$3226,13,FALSE)</f>
        <v>614849.33290874504</v>
      </c>
      <c r="S3125" s="1">
        <f>VLOOKUP($E3125,[1]AllProteinsNorm!$A$1:$Q$3226,16,FALSE)</f>
        <v>777603.06350526295</v>
      </c>
      <c r="T3125" s="1">
        <f>VLOOKUP($E3125,[1]AllProteinsNorm!$A$1:$Q$3226,17,FALSE)</f>
        <v>790196.51249260304</v>
      </c>
      <c r="U3125" s="1">
        <f>VLOOKUP($E3125,[1]AllProteinsNorm!$A$1:$Q$3226,3,FALSE)</f>
        <v>707938.85582361405</v>
      </c>
      <c r="V3125" s="1">
        <f>VLOOKUP($E3125,[1]AllProteinsNorm!$A$1:$Q$3226,7,FALSE)</f>
        <v>702985.83956937306</v>
      </c>
      <c r="W3125" s="1">
        <f>VLOOKUP($E3125,[1]AllProteinsNorm!$A$1:$Q$3226,9,FALSE)</f>
        <v>683961.60522629903</v>
      </c>
      <c r="X3125" s="1">
        <f>VLOOKUP($E3125,[1]AllProteinsNorm!$A$1:$Q$3226,12,FALSE)</f>
        <v>680580.62504383002</v>
      </c>
      <c r="Y3125" s="29">
        <f>VLOOKUP($E3125,[1]AllProteinsNorm!$A$1:$Q$3226,14,FALSE)</f>
        <v>600036.60934161698</v>
      </c>
      <c r="Z3125" s="25">
        <f t="shared" si="360"/>
        <v>0.92815304681136368</v>
      </c>
      <c r="AA3125" s="1">
        <f t="shared" si="360"/>
        <v>0.94354586552422526</v>
      </c>
      <c r="AB3125" s="1">
        <f t="shared" si="360"/>
        <v>1.1122663504767467</v>
      </c>
      <c r="AC3125" s="1">
        <f t="shared" si="360"/>
        <v>1.2191919726883236</v>
      </c>
      <c r="AD3125" s="1">
        <f t="shared" si="360"/>
        <v>0.79684276449934055</v>
      </c>
      <c r="AE3125" s="1">
        <f t="shared" si="360"/>
        <v>1.0349946171913873</v>
      </c>
      <c r="AF3125" s="1">
        <f t="shared" si="360"/>
        <v>0.97818628057692569</v>
      </c>
      <c r="AG3125" s="1">
        <f t="shared" si="360"/>
        <v>0.91210541029752723</v>
      </c>
      <c r="AH3125" s="1">
        <f t="shared" si="360"/>
        <v>1.1535443291964156</v>
      </c>
      <c r="AI3125" s="1">
        <f t="shared" si="360"/>
        <v>1.1722262279004736</v>
      </c>
      <c r="AJ3125" s="1">
        <f t="shared" si="360"/>
        <v>1.0502001482245984</v>
      </c>
      <c r="AK3125" s="1">
        <f t="shared" si="360"/>
        <v>1.0428525385241658</v>
      </c>
      <c r="AL3125" s="1">
        <f t="shared" si="360"/>
        <v>1.0146308163194817</v>
      </c>
      <c r="AM3125" s="1">
        <f t="shared" si="360"/>
        <v>1.0096152618551877</v>
      </c>
      <c r="AN3125" s="29">
        <f t="shared" si="360"/>
        <v>0.89013130284765474</v>
      </c>
      <c r="AO3125" s="1">
        <f t="shared" si="356"/>
        <v>100108.0212374847</v>
      </c>
      <c r="AP3125" s="1">
        <f t="shared" si="357"/>
        <v>67448.813413564072</v>
      </c>
      <c r="AQ3125" s="29">
        <f t="shared" si="358"/>
        <v>38984.839137758463</v>
      </c>
    </row>
    <row r="3126" spans="1:43" x14ac:dyDescent="0.2">
      <c r="A3126" s="26"/>
      <c r="E3126" s="25" t="s">
        <v>6097</v>
      </c>
      <c r="F3126" s="26" t="s">
        <v>6098</v>
      </c>
      <c r="G3126" s="1">
        <v>0.22422362340955801</v>
      </c>
      <c r="H3126" s="1">
        <v>1.13576526430341</v>
      </c>
      <c r="I3126" s="1">
        <f>VLOOKUP(F3126,'[1]SUSMB vs SHAM all proteins sum'!$B$2:$E$3214,2,FALSE)</f>
        <v>0.51220704860593602</v>
      </c>
      <c r="J3126" s="29">
        <f>VLOOKUP(F3126,'[1]SUSMB vs SHAM all proteins sum'!$B$2:$E$3214,3,FALSE)</f>
        <v>1.07004006412762</v>
      </c>
      <c r="K3126" s="25">
        <f>VLOOKUP($E3126,[1]AllProteinsNorm!$A$1:$Q$3226,4,FALSE)</f>
        <v>2815755.2693392802</v>
      </c>
      <c r="L3126" s="1">
        <f>VLOOKUP($E3126,[1]AllProteinsNorm!$A$1:$Q$3226,5,FALSE)</f>
        <v>4087067.50837918</v>
      </c>
      <c r="M3126" s="1">
        <f>VLOOKUP($E3126,[1]AllProteinsNorm!$A$1:$Q$3226,10,FALSE)</f>
        <v>2898616.4606915098</v>
      </c>
      <c r="N3126" s="1">
        <f>VLOOKUP($E3126,[1]AllProteinsNorm!$A$1:$Q$3226,11,FALSE)</f>
        <v>3344493.19409305</v>
      </c>
      <c r="O3126" s="1">
        <f>VLOOKUP($E3126,[1]AllProteinsNorm!$A$1:$Q$3226,15,FALSE)</f>
        <v>2763741.28384028</v>
      </c>
      <c r="P3126" s="1">
        <f>VLOOKUP($E3126,[1]AllProteinsNorm!$A$1:$Q$3226,6,FALSE)</f>
        <v>3116101.1401082198</v>
      </c>
      <c r="Q3126" s="1">
        <f>VLOOKUP($E3126,[1]AllProteinsNorm!$A$1:$Q$3226,8,FALSE)</f>
        <v>3215003.4686004701</v>
      </c>
      <c r="R3126" s="1">
        <f>VLOOKUP($E3126,[1]AllProteinsNorm!$A$1:$Q$3226,13,FALSE)</f>
        <v>3852713.3070320901</v>
      </c>
      <c r="S3126" s="1">
        <f>VLOOKUP($E3126,[1]AllProteinsNorm!$A$1:$Q$3226,16,FALSE)</f>
        <v>4384343.8824003404</v>
      </c>
      <c r="T3126" s="1">
        <f>VLOOKUP($E3126,[1]AllProteinsNorm!$A$1:$Q$3226,17,FALSE)</f>
        <v>3443529.3626290401</v>
      </c>
      <c r="U3126" s="1">
        <f>VLOOKUP($E3126,[1]AllProteinsNorm!$A$1:$Q$3226,3,FALSE)</f>
        <v>3136337.2884963602</v>
      </c>
      <c r="V3126" s="1">
        <f>VLOOKUP($E3126,[1]AllProteinsNorm!$A$1:$Q$3226,7,FALSE)</f>
        <v>2924313.7058216999</v>
      </c>
      <c r="W3126" s="1">
        <f>VLOOKUP($E3126,[1]AllProteinsNorm!$A$1:$Q$3226,9,FALSE)</f>
        <v>4025649.1152575398</v>
      </c>
      <c r="X3126" s="1">
        <f>VLOOKUP($E3126,[1]AllProteinsNorm!$A$1:$Q$3226,12,FALSE)</f>
        <v>3031391.1823008899</v>
      </c>
      <c r="Y3126" s="29">
        <f>VLOOKUP($E3126,[1]AllProteinsNorm!$A$1:$Q$3226,14,FALSE)</f>
        <v>3864566.1417948199</v>
      </c>
      <c r="Z3126" s="25">
        <f t="shared" si="360"/>
        <v>0.88491923830178232</v>
      </c>
      <c r="AA3126" s="1">
        <f t="shared" si="360"/>
        <v>1.2844598768171835</v>
      </c>
      <c r="AB3126" s="1">
        <f t="shared" si="360"/>
        <v>0.91096037303200306</v>
      </c>
      <c r="AC3126" s="1">
        <f t="shared" si="360"/>
        <v>1.0510879272958944</v>
      </c>
      <c r="AD3126" s="1">
        <f t="shared" si="360"/>
        <v>0.86857258455313613</v>
      </c>
      <c r="AE3126" s="1">
        <f t="shared" si="360"/>
        <v>0.97931019694866128</v>
      </c>
      <c r="AF3126" s="1">
        <f t="shared" si="360"/>
        <v>1.0103926472413574</v>
      </c>
      <c r="AG3126" s="1">
        <f t="shared" si="360"/>
        <v>1.2108083973696986</v>
      </c>
      <c r="AH3126" s="1">
        <f t="shared" si="360"/>
        <v>1.3778861718252897</v>
      </c>
      <c r="AI3126" s="1">
        <f t="shared" si="360"/>
        <v>1.0822124400614375</v>
      </c>
      <c r="AJ3126" s="1">
        <f t="shared" si="360"/>
        <v>0.98566989632054491</v>
      </c>
      <c r="AK3126" s="1">
        <f t="shared" si="360"/>
        <v>0.91903635422066587</v>
      </c>
      <c r="AL3126" s="1">
        <f t="shared" si="360"/>
        <v>1.2651576603743198</v>
      </c>
      <c r="AM3126" s="1">
        <f t="shared" si="360"/>
        <v>0.95268804261739082</v>
      </c>
      <c r="AN3126" s="29">
        <f t="shared" si="360"/>
        <v>1.2145334375477865</v>
      </c>
      <c r="AO3126" s="1">
        <f t="shared" si="356"/>
        <v>496977.46393360232</v>
      </c>
      <c r="AP3126" s="1">
        <f t="shared" si="357"/>
        <v>466024.78494504991</v>
      </c>
      <c r="AQ3126" s="29">
        <f t="shared" si="358"/>
        <v>455820.90609903744</v>
      </c>
    </row>
    <row r="3127" spans="1:43" x14ac:dyDescent="0.2">
      <c r="A3127" s="26"/>
      <c r="E3127" s="25" t="s">
        <v>6099</v>
      </c>
      <c r="F3127" s="26" t="s">
        <v>6100</v>
      </c>
      <c r="G3127" s="1">
        <v>8.9792849886822707E-2</v>
      </c>
      <c r="H3127" s="1">
        <v>1.1486197508050999</v>
      </c>
      <c r="I3127" s="1">
        <f>VLOOKUP(F3127,'[1]SUSMB vs SHAM all proteins sum'!$B$2:$E$3214,2,FALSE)</f>
        <v>3.76800357500474E-2</v>
      </c>
      <c r="J3127" s="29">
        <f>VLOOKUP(F3127,'[1]SUSMB vs SHAM all proteins sum'!$B$2:$E$3214,3,FALSE)</f>
        <v>1.1458070789430701</v>
      </c>
      <c r="K3127" s="25">
        <f>VLOOKUP($E3127,[1]AllProteinsNorm!$A$1:$Q$3226,4,FALSE)</f>
        <v>389124.095795676</v>
      </c>
      <c r="L3127" s="1">
        <f>VLOOKUP($E3127,[1]AllProteinsNorm!$A$1:$Q$3226,5,FALSE)</f>
        <v>342192.48786802602</v>
      </c>
      <c r="M3127" s="1">
        <f>VLOOKUP($E3127,[1]AllProteinsNorm!$A$1:$Q$3226,10,FALSE)</f>
        <v>364233.55999291001</v>
      </c>
      <c r="N3127" s="1">
        <f>VLOOKUP($E3127,[1]AllProteinsNorm!$A$1:$Q$3226,11,FALSE)</f>
        <v>393667.153077845</v>
      </c>
      <c r="O3127" s="1">
        <f>VLOOKUP($E3127,[1]AllProteinsNorm!$A$1:$Q$3226,15,FALSE)</f>
        <v>352507.773736962</v>
      </c>
      <c r="P3127" s="1">
        <f>VLOOKUP($E3127,[1]AllProteinsNorm!$A$1:$Q$3226,6,FALSE)</f>
        <v>346776.22213691298</v>
      </c>
      <c r="Q3127" s="1">
        <f>VLOOKUP($E3127,[1]AllProteinsNorm!$A$1:$Q$3226,8,FALSE)</f>
        <v>460902.382809481</v>
      </c>
      <c r="R3127" s="1">
        <f>VLOOKUP($E3127,[1]AllProteinsNorm!$A$1:$Q$3226,13,FALSE)</f>
        <v>455481.26428118802</v>
      </c>
      <c r="S3127" s="1">
        <f>VLOOKUP($E3127,[1]AllProteinsNorm!$A$1:$Q$3226,16,FALSE)</f>
        <v>376367.87172926503</v>
      </c>
      <c r="T3127" s="1">
        <f>VLOOKUP($E3127,[1]AllProteinsNorm!$A$1:$Q$3226,17,FALSE)</f>
        <v>491107.43234091002</v>
      </c>
      <c r="U3127" s="1">
        <f>VLOOKUP($E3127,[1]AllProteinsNorm!$A$1:$Q$3226,3,FALSE)</f>
        <v>412159.945443156</v>
      </c>
      <c r="V3127" s="1">
        <f>VLOOKUP($E3127,[1]AllProteinsNorm!$A$1:$Q$3226,7,FALSE)</f>
        <v>373830.49142329599</v>
      </c>
      <c r="W3127" s="1">
        <f>VLOOKUP($E3127,[1]AllProteinsNorm!$A$1:$Q$3226,9,FALSE)</f>
        <v>406483.60378808202</v>
      </c>
      <c r="X3127" s="1">
        <f>VLOOKUP($E3127,[1]AllProteinsNorm!$A$1:$Q$3226,12,FALSE)</f>
        <v>499303.14652560401</v>
      </c>
      <c r="Y3127" s="29">
        <f>VLOOKUP($E3127,[1]AllProteinsNorm!$A$1:$Q$3226,14,FALSE)</f>
        <v>425055.94742846099</v>
      </c>
      <c r="Z3127" s="25">
        <f t="shared" si="360"/>
        <v>1.0564120075100933</v>
      </c>
      <c r="AA3127" s="1">
        <f t="shared" si="360"/>
        <v>0.92899991794224845</v>
      </c>
      <c r="AB3127" s="1">
        <f t="shared" si="360"/>
        <v>0.98883803514625179</v>
      </c>
      <c r="AC3127" s="1">
        <f t="shared" si="360"/>
        <v>1.0687457085467149</v>
      </c>
      <c r="AD3127" s="1">
        <f t="shared" si="360"/>
        <v>0.9570043308546915</v>
      </c>
      <c r="AE3127" s="1">
        <f t="shared" si="360"/>
        <v>0.94144405073486359</v>
      </c>
      <c r="AF3127" s="1">
        <f t="shared" si="360"/>
        <v>1.2512790052087026</v>
      </c>
      <c r="AG3127" s="1">
        <f t="shared" si="360"/>
        <v>1.2365615030819999</v>
      </c>
      <c r="AH3127" s="1">
        <f t="shared" si="360"/>
        <v>1.0217808232173535</v>
      </c>
      <c r="AI3127" s="1">
        <f t="shared" si="360"/>
        <v>1.3332810640819566</v>
      </c>
      <c r="AJ3127" s="1">
        <f t="shared" si="360"/>
        <v>1.118950792524253</v>
      </c>
      <c r="AK3127" s="1">
        <f t="shared" si="360"/>
        <v>1.0148922263614735</v>
      </c>
      <c r="AL3127" s="1">
        <f t="shared" si="360"/>
        <v>1.1035403989044794</v>
      </c>
      <c r="AM3127" s="1">
        <f t="shared" si="360"/>
        <v>1.3555311662174403</v>
      </c>
      <c r="AN3127" s="29">
        <f t="shared" si="360"/>
        <v>1.1539614523454935</v>
      </c>
      <c r="AO3127" s="1">
        <f t="shared" si="356"/>
        <v>20122.911439621796</v>
      </c>
      <c r="AP3127" s="1">
        <f t="shared" si="357"/>
        <v>54892.574109767243</v>
      </c>
      <c r="AQ3127" s="29">
        <f t="shared" si="358"/>
        <v>41553.973849288413</v>
      </c>
    </row>
    <row r="3128" spans="1:43" x14ac:dyDescent="0.2">
      <c r="A3128" s="26"/>
      <c r="E3128" s="25" t="s">
        <v>6101</v>
      </c>
      <c r="F3128" s="26" t="s">
        <v>6102</v>
      </c>
      <c r="G3128" s="1">
        <v>0.95812349537275998</v>
      </c>
      <c r="H3128" s="1">
        <v>0.98849054488613697</v>
      </c>
      <c r="I3128" s="1">
        <f>VLOOKUP(F3128,'[1]SUSMB vs SHAM all proteins sum'!$B$2:$E$3214,2,FALSE)</f>
        <v>0.68712060427962396</v>
      </c>
      <c r="J3128" s="29">
        <f>VLOOKUP(F3128,'[1]SUSMB vs SHAM all proteins sum'!$B$2:$E$3214,3,FALSE)</f>
        <v>1.1048050573450801</v>
      </c>
      <c r="K3128" s="25">
        <f>VLOOKUP($E3128,[1]AllProteinsNorm!$A$1:$Q$3226,4,FALSE)</f>
        <v>34605.789745481503</v>
      </c>
      <c r="L3128" s="1">
        <f>VLOOKUP($E3128,[1]AllProteinsNorm!$A$1:$Q$3226,5,FALSE)</f>
        <v>85491.951799094895</v>
      </c>
      <c r="M3128" s="1">
        <f>VLOOKUP($E3128,[1]AllProteinsNorm!$A$1:$Q$3226,10,FALSE)</f>
        <v>85606.917343658395</v>
      </c>
      <c r="N3128" s="1">
        <f>VLOOKUP($E3128,[1]AllProteinsNorm!$A$1:$Q$3226,11,FALSE)</f>
        <v>73979.306028409206</v>
      </c>
      <c r="O3128" s="1">
        <f>VLOOKUP($E3128,[1]AllProteinsNorm!$A$1:$Q$3226,15,FALSE)</f>
        <v>47731.781224088598</v>
      </c>
      <c r="P3128" s="1">
        <f>VLOOKUP($E3128,[1]AllProteinsNorm!$A$1:$Q$3226,6,FALSE)</f>
        <v>62603.6931941273</v>
      </c>
      <c r="Q3128" s="1">
        <f>VLOOKUP($E3128,[1]AllProteinsNorm!$A$1:$Q$3226,8,FALSE)</f>
        <v>92636.256984945096</v>
      </c>
      <c r="R3128" s="1">
        <f>VLOOKUP($E3128,[1]AllProteinsNorm!$A$1:$Q$3226,13,FALSE)</f>
        <v>48272.1500855306</v>
      </c>
      <c r="S3128" s="1">
        <f>VLOOKUP($E3128,[1]AllProteinsNorm!$A$1:$Q$3226,16,FALSE)</f>
        <v>50471.447064636101</v>
      </c>
      <c r="T3128" s="1">
        <f>VLOOKUP($E3128,[1]AllProteinsNorm!$A$1:$Q$3226,17,FALSE)</f>
        <v>59736.530472812898</v>
      </c>
      <c r="U3128" s="1">
        <f>VLOOKUP($E3128,[1]AllProteinsNorm!$A$1:$Q$3226,3,FALSE)</f>
        <v>76763.868969151605</v>
      </c>
      <c r="V3128" s="1">
        <f>VLOOKUP($E3128,[1]AllProteinsNorm!$A$1:$Q$3226,7,FALSE)</f>
        <v>96022.393728633397</v>
      </c>
      <c r="W3128" s="1">
        <f>VLOOKUP($E3128,[1]AllProteinsNorm!$A$1:$Q$3226,9,FALSE)</f>
        <v>68131.479817482104</v>
      </c>
      <c r="X3128" s="1">
        <f>VLOOKUP($E3128,[1]AllProteinsNorm!$A$1:$Q$3226,12,FALSE)</f>
        <v>37909.68424101</v>
      </c>
      <c r="Y3128" s="29">
        <f>VLOOKUP($E3128,[1]AllProteinsNorm!$A$1:$Q$3226,14,FALSE)</f>
        <v>77321.744776543404</v>
      </c>
      <c r="Z3128" s="25">
        <f t="shared" si="360"/>
        <v>0.52846862365939717</v>
      </c>
      <c r="AA3128" s="1">
        <f t="shared" si="360"/>
        <v>1.3055565104426596</v>
      </c>
      <c r="AB3128" s="1">
        <f t="shared" si="360"/>
        <v>1.3073121612615131</v>
      </c>
      <c r="AC3128" s="1">
        <f t="shared" si="360"/>
        <v>1.1297456964181987</v>
      </c>
      <c r="AD3128" s="1">
        <f t="shared" si="360"/>
        <v>0.72891700821823224</v>
      </c>
      <c r="AE3128" s="1">
        <f t="shared" si="360"/>
        <v>0.95602752665442148</v>
      </c>
      <c r="AF3128" s="1">
        <f t="shared" si="360"/>
        <v>1.4146579398952823</v>
      </c>
      <c r="AG3128" s="1">
        <f t="shared" si="360"/>
        <v>0.737169037447299</v>
      </c>
      <c r="AH3128" s="1">
        <f t="shared" si="360"/>
        <v>0.77075473094293456</v>
      </c>
      <c r="AI3128" s="1">
        <f t="shared" si="360"/>
        <v>0.91224278576902107</v>
      </c>
      <c r="AJ3128" s="1">
        <f t="shared" si="360"/>
        <v>1.1722690474415411</v>
      </c>
      <c r="AK3128" s="1">
        <f t="shared" si="360"/>
        <v>1.4663679871914324</v>
      </c>
      <c r="AL3128" s="1">
        <f t="shared" si="360"/>
        <v>1.0404429325796272</v>
      </c>
      <c r="AM3128" s="1">
        <f t="shared" si="360"/>
        <v>0.57892274100823704</v>
      </c>
      <c r="AN3128" s="29">
        <f t="shared" si="360"/>
        <v>1.1807884270677125</v>
      </c>
      <c r="AO3128" s="1">
        <f t="shared" si="356"/>
        <v>20717.264773622763</v>
      </c>
      <c r="AP3128" s="1">
        <f t="shared" si="357"/>
        <v>15891.26541284717</v>
      </c>
      <c r="AQ3128" s="29">
        <f t="shared" si="358"/>
        <v>18985.468740322736</v>
      </c>
    </row>
    <row r="3129" spans="1:43" x14ac:dyDescent="0.2">
      <c r="A3129" s="26"/>
      <c r="E3129" s="25" t="s">
        <v>6103</v>
      </c>
      <c r="F3129" s="26" t="s">
        <v>6104</v>
      </c>
      <c r="G3129" s="1">
        <v>0.248548765519156</v>
      </c>
      <c r="H3129" s="1">
        <v>1.09020444226458</v>
      </c>
      <c r="I3129" s="1">
        <f>VLOOKUP(F3129,'[1]SUSMB vs SHAM all proteins sum'!$B$2:$E$3214,2,FALSE)</f>
        <v>0.436731396635757</v>
      </c>
      <c r="J3129" s="29">
        <f>VLOOKUP(F3129,'[1]SUSMB vs SHAM all proteins sum'!$B$2:$E$3214,3,FALSE)</f>
        <v>1.06272263047497</v>
      </c>
      <c r="K3129" s="25">
        <f>VLOOKUP($E3129,[1]AllProteinsNorm!$A$1:$Q$3226,4,FALSE)</f>
        <v>1031695.69255168</v>
      </c>
      <c r="L3129" s="1">
        <f>VLOOKUP($E3129,[1]AllProteinsNorm!$A$1:$Q$3226,5,FALSE)</f>
        <v>1287711.3881839099</v>
      </c>
      <c r="M3129" s="1">
        <f>VLOOKUP($E3129,[1]AllProteinsNorm!$A$1:$Q$3226,10,FALSE)</f>
        <v>1225474.9687107899</v>
      </c>
      <c r="N3129" s="1">
        <f>VLOOKUP($E3129,[1]AllProteinsNorm!$A$1:$Q$3226,11,FALSE)</f>
        <v>1235106.01134105</v>
      </c>
      <c r="O3129" s="1">
        <f>VLOOKUP($E3129,[1]AllProteinsNorm!$A$1:$Q$3226,15,FALSE)</f>
        <v>1237734.4279789999</v>
      </c>
      <c r="P3129" s="1">
        <f>VLOOKUP($E3129,[1]AllProteinsNorm!$A$1:$Q$3226,6,FALSE)</f>
        <v>1243941.24890222</v>
      </c>
      <c r="Q3129" s="1">
        <f>VLOOKUP($E3129,[1]AllProteinsNorm!$A$1:$Q$3226,8,FALSE)</f>
        <v>1532487.8668531899</v>
      </c>
      <c r="R3129" s="1">
        <f>VLOOKUP($E3129,[1]AllProteinsNorm!$A$1:$Q$3226,13,FALSE)</f>
        <v>1453701.56828873</v>
      </c>
      <c r="S3129" s="1">
        <f>VLOOKUP($E3129,[1]AllProteinsNorm!$A$1:$Q$3226,16,FALSE)</f>
        <v>1235833.79830607</v>
      </c>
      <c r="T3129" s="1">
        <f>VLOOKUP($E3129,[1]AllProteinsNorm!$A$1:$Q$3226,17,FALSE)</f>
        <v>1119215.7177980901</v>
      </c>
      <c r="U3129" s="1">
        <f>VLOOKUP($E3129,[1]AllProteinsNorm!$A$1:$Q$3226,3,FALSE)</f>
        <v>1029298.09068467</v>
      </c>
      <c r="V3129" s="1">
        <f>VLOOKUP($E3129,[1]AllProteinsNorm!$A$1:$Q$3226,7,FALSE)</f>
        <v>1196082.23808829</v>
      </c>
      <c r="W3129" s="1">
        <f>VLOOKUP($E3129,[1]AllProteinsNorm!$A$1:$Q$3226,9,FALSE)</f>
        <v>1391777.4927908799</v>
      </c>
      <c r="X3129" s="1">
        <f>VLOOKUP($E3129,[1]AllProteinsNorm!$A$1:$Q$3226,12,FALSE)</f>
        <v>1338384.62701506</v>
      </c>
      <c r="Y3129" s="29">
        <f>VLOOKUP($E3129,[1]AllProteinsNorm!$A$1:$Q$3226,14,FALSE)</f>
        <v>1471136.5748984199</v>
      </c>
      <c r="Z3129" s="25">
        <f t="shared" si="360"/>
        <v>0.85721441498639694</v>
      </c>
      <c r="AA3129" s="1">
        <f t="shared" si="360"/>
        <v>1.069932512331486</v>
      </c>
      <c r="AB3129" s="1">
        <f t="shared" si="360"/>
        <v>1.0182215705347351</v>
      </c>
      <c r="AC3129" s="1">
        <f t="shared" si="360"/>
        <v>1.0262238028146706</v>
      </c>
      <c r="AD3129" s="1">
        <f t="shared" si="360"/>
        <v>1.0284076993327109</v>
      </c>
      <c r="AE3129" s="1">
        <f t="shared" si="360"/>
        <v>1.0335648172745957</v>
      </c>
      <c r="AF3129" s="1">
        <f t="shared" si="360"/>
        <v>1.2733121789131669</v>
      </c>
      <c r="AG3129" s="1">
        <f t="shared" si="360"/>
        <v>1.2078502880470345</v>
      </c>
      <c r="AH3129" s="1">
        <f t="shared" si="360"/>
        <v>1.0268285058118416</v>
      </c>
      <c r="AI3129" s="1">
        <f t="shared" si="360"/>
        <v>0.92993297704188216</v>
      </c>
      <c r="AJ3129" s="1">
        <f t="shared" si="360"/>
        <v>0.85522229764342728</v>
      </c>
      <c r="AK3129" s="1">
        <f t="shared" si="360"/>
        <v>0.99379976421401439</v>
      </c>
      <c r="AL3129" s="1">
        <f t="shared" si="360"/>
        <v>1.1563988663393645</v>
      </c>
      <c r="AM3129" s="1">
        <f t="shared" si="360"/>
        <v>1.1120358487064554</v>
      </c>
      <c r="AN3129" s="29">
        <f t="shared" si="360"/>
        <v>1.2223366710949706</v>
      </c>
      <c r="AO3129" s="1">
        <f t="shared" si="356"/>
        <v>88613.885276730638</v>
      </c>
      <c r="AP3129" s="1">
        <f t="shared" si="357"/>
        <v>152424.72813466407</v>
      </c>
      <c r="AQ3129" s="29">
        <f t="shared" si="358"/>
        <v>156324.9480217949</v>
      </c>
    </row>
    <row r="3130" spans="1:43" x14ac:dyDescent="0.2">
      <c r="A3130" s="26"/>
      <c r="E3130" s="25" t="s">
        <v>6105</v>
      </c>
      <c r="F3130" s="26" t="s">
        <v>6106</v>
      </c>
      <c r="G3130" s="1">
        <v>0.45271620661544798</v>
      </c>
      <c r="H3130" s="1">
        <v>0.96652588757602598</v>
      </c>
      <c r="I3130" s="1">
        <f>VLOOKUP(F3130,'[1]SUSMB vs SHAM all proteins sum'!$B$2:$E$3214,2,FALSE)</f>
        <v>0.20685465200197101</v>
      </c>
      <c r="J3130" s="29">
        <f>VLOOKUP(F3130,'[1]SUSMB vs SHAM all proteins sum'!$B$2:$E$3214,3,FALSE)</f>
        <v>0.91706719957764404</v>
      </c>
      <c r="K3130" s="25">
        <f>VLOOKUP($E3130,[1]AllProteinsNorm!$A$1:$Q$3226,4,FALSE)</f>
        <v>2324907.3092157901</v>
      </c>
      <c r="L3130" s="1">
        <f>VLOOKUP($E3130,[1]AllProteinsNorm!$A$1:$Q$3226,5,FALSE)</f>
        <v>2535513.55243485</v>
      </c>
      <c r="M3130" s="1">
        <f>VLOOKUP($E3130,[1]AllProteinsNorm!$A$1:$Q$3226,10,FALSE)</f>
        <v>2653099.2790938299</v>
      </c>
      <c r="N3130" s="1">
        <f>VLOOKUP($E3130,[1]AllProteinsNorm!$A$1:$Q$3226,11,FALSE)</f>
        <v>2562812.8925574701</v>
      </c>
      <c r="O3130" s="1">
        <f>VLOOKUP($E3130,[1]AllProteinsNorm!$A$1:$Q$3226,15,FALSE)</f>
        <v>2512233.5178444101</v>
      </c>
      <c r="P3130" s="1">
        <f>VLOOKUP($E3130,[1]AllProteinsNorm!$A$1:$Q$3226,6,FALSE)</f>
        <v>2677682.25121408</v>
      </c>
      <c r="Q3130" s="1">
        <f>VLOOKUP($E3130,[1]AllProteinsNorm!$A$1:$Q$3226,8,FALSE)</f>
        <v>2240251.13944173</v>
      </c>
      <c r="R3130" s="1">
        <f>VLOOKUP($E3130,[1]AllProteinsNorm!$A$1:$Q$3226,13,FALSE)</f>
        <v>2288838.3709138902</v>
      </c>
      <c r="S3130" s="1">
        <f>VLOOKUP($E3130,[1]AllProteinsNorm!$A$1:$Q$3226,16,FALSE)</f>
        <v>2639499.7343950202</v>
      </c>
      <c r="T3130" s="1">
        <f>VLOOKUP($E3130,[1]AllProteinsNorm!$A$1:$Q$3226,17,FALSE)</f>
        <v>2343564.68517596</v>
      </c>
      <c r="U3130" s="1">
        <f>VLOOKUP($E3130,[1]AllProteinsNorm!$A$1:$Q$3226,3,FALSE)</f>
        <v>2344875.5843087598</v>
      </c>
      <c r="V3130" s="1">
        <f>VLOOKUP($E3130,[1]AllProteinsNorm!$A$1:$Q$3226,7,FALSE)</f>
        <v>2337994.7473867298</v>
      </c>
      <c r="W3130" s="1">
        <f>VLOOKUP($E3130,[1]AllProteinsNorm!$A$1:$Q$3226,9,FALSE)</f>
        <v>2733327.61212517</v>
      </c>
      <c r="X3130" s="1">
        <f>VLOOKUP($E3130,[1]AllProteinsNorm!$A$1:$Q$3226,12,FALSE)</f>
        <v>1885046.5354134</v>
      </c>
      <c r="Y3130" s="29">
        <f>VLOOKUP($E3130,[1]AllProteinsNorm!$A$1:$Q$3226,14,FALSE)</f>
        <v>2312228.1725116801</v>
      </c>
      <c r="Z3130" s="25">
        <f t="shared" si="360"/>
        <v>0.92342019235068407</v>
      </c>
      <c r="AA3130" s="1">
        <f t="shared" si="360"/>
        <v>1.007070003615288</v>
      </c>
      <c r="AB3130" s="1">
        <f t="shared" si="360"/>
        <v>1.0537733856807672</v>
      </c>
      <c r="AC3130" s="1">
        <f t="shared" si="360"/>
        <v>1.0179129141292473</v>
      </c>
      <c r="AD3130" s="1">
        <f t="shared" si="360"/>
        <v>0.99782350422401311</v>
      </c>
      <c r="AE3130" s="1">
        <f t="shared" si="360"/>
        <v>1.0635373933699555</v>
      </c>
      <c r="AF3130" s="1">
        <f t="shared" si="360"/>
        <v>0.88979596300331998</v>
      </c>
      <c r="AG3130" s="1">
        <f t="shared" si="360"/>
        <v>0.90909412188215422</v>
      </c>
      <c r="AH3130" s="1">
        <f t="shared" si="360"/>
        <v>1.0483718395064845</v>
      </c>
      <c r="AI3130" s="1">
        <f t="shared" si="360"/>
        <v>0.93083063733040683</v>
      </c>
      <c r="AJ3130" s="1">
        <f t="shared" si="360"/>
        <v>0.93135130786405085</v>
      </c>
      <c r="AK3130" s="1">
        <f t="shared" si="360"/>
        <v>0.92861833707898433</v>
      </c>
      <c r="AL3130" s="1">
        <f t="shared" si="360"/>
        <v>1.085638941105755</v>
      </c>
      <c r="AM3130" s="1">
        <f t="shared" si="360"/>
        <v>0.74871373470307556</v>
      </c>
      <c r="AN3130" s="29">
        <f t="shared" si="360"/>
        <v>0.91838421917113422</v>
      </c>
      <c r="AO3130" s="1">
        <f t="shared" si="356"/>
        <v>107595.87693359087</v>
      </c>
      <c r="AP3130" s="1">
        <f t="shared" si="357"/>
        <v>183478.36453959424</v>
      </c>
      <c r="AQ3130" s="29">
        <f t="shared" si="358"/>
        <v>268697.20346988982</v>
      </c>
    </row>
    <row r="3131" spans="1:43" x14ac:dyDescent="0.2">
      <c r="A3131" s="26"/>
      <c r="E3131" s="25" t="s">
        <v>6107</v>
      </c>
      <c r="F3131" s="26" t="s">
        <v>6108</v>
      </c>
      <c r="G3131" s="1">
        <v>0.54576828366367502</v>
      </c>
      <c r="H3131" s="1">
        <v>1.18148915928952</v>
      </c>
      <c r="I3131" s="1">
        <f>VLOOKUP(F3131,'[1]SUSMB vs SHAM all proteins sum'!$B$2:$E$3214,2,FALSE)</f>
        <v>0.44242716030092299</v>
      </c>
      <c r="J3131" s="29">
        <f>VLOOKUP(F3131,'[1]SUSMB vs SHAM all proteins sum'!$B$2:$E$3214,3,FALSE)</f>
        <v>0.662402679713471</v>
      </c>
      <c r="K3131" s="25">
        <f>VLOOKUP($E3131,[1]AllProteinsNorm!$A$1:$Q$3226,4,FALSE)</f>
        <v>80724.8178087407</v>
      </c>
      <c r="L3131" s="1">
        <f>VLOOKUP($E3131,[1]AllProteinsNorm!$A$1:$Q$3226,5,FALSE)</f>
        <v>31144.679666278898</v>
      </c>
      <c r="M3131" s="1">
        <f>VLOOKUP($E3131,[1]AllProteinsNorm!$A$1:$Q$3226,10,FALSE)</f>
        <v>66271.827955019005</v>
      </c>
      <c r="N3131" s="1">
        <f>VLOOKUP($E3131,[1]AllProteinsNorm!$A$1:$Q$3226,11,FALSE)</f>
        <v>35443.493687511</v>
      </c>
      <c r="O3131" s="1">
        <f>VLOOKUP($E3131,[1]AllProteinsNorm!$A$1:$Q$3226,15,FALSE)</f>
        <v>112705.50066724</v>
      </c>
      <c r="P3131" s="1">
        <f>VLOOKUP($E3131,[1]AllProteinsNorm!$A$1:$Q$3226,6,FALSE)</f>
        <v>46730.778771070502</v>
      </c>
      <c r="Q3131" s="1">
        <f>VLOOKUP($E3131,[1]AllProteinsNorm!$A$1:$Q$3226,8,FALSE)</f>
        <v>79794.828241155905</v>
      </c>
      <c r="R3131" s="1">
        <f>VLOOKUP($E3131,[1]AllProteinsNorm!$A$1:$Q$3226,13,FALSE)</f>
        <v>69876.780410864798</v>
      </c>
      <c r="S3131" s="1">
        <f>VLOOKUP($E3131,[1]AllProteinsNorm!$A$1:$Q$3226,16,FALSE)</f>
        <v>80650.365334704795</v>
      </c>
      <c r="T3131" s="1">
        <f>VLOOKUP($E3131,[1]AllProteinsNorm!$A$1:$Q$3226,17,FALSE)</f>
        <v>72917.747677318301</v>
      </c>
      <c r="U3131" s="1">
        <f>VLOOKUP($E3131,[1]AllProteinsNorm!$A$1:$Q$3226,3,FALSE)</f>
        <v>81994.567658085696</v>
      </c>
      <c r="V3131" s="1">
        <f>VLOOKUP($E3131,[1]AllProteinsNorm!$A$1:$Q$3226,7,FALSE)</f>
        <v>40929.965156841703</v>
      </c>
      <c r="W3131" s="1">
        <f>VLOOKUP($E3131,[1]AllProteinsNorm!$A$1:$Q$3226,9,FALSE)</f>
        <v>52125.901578053003</v>
      </c>
      <c r="X3131" s="1">
        <f>VLOOKUP($E3131,[1]AllProteinsNorm!$A$1:$Q$3226,12,FALSE)</f>
        <v>70524.085130660897</v>
      </c>
      <c r="Y3131" s="29">
        <f>VLOOKUP($E3131,[1]AllProteinsNorm!$A$1:$Q$3226,14,FALSE)</f>
        <v>6880.0950134656796</v>
      </c>
      <c r="Z3131" s="25">
        <f t="shared" si="360"/>
        <v>1.2370090823102586</v>
      </c>
      <c r="AA3131" s="1">
        <f t="shared" si="360"/>
        <v>0.47725411662259709</v>
      </c>
      <c r="AB3131" s="1">
        <f t="shared" si="360"/>
        <v>1.0155346931335525</v>
      </c>
      <c r="AC3131" s="1">
        <f t="shared" si="360"/>
        <v>0.54312818276203167</v>
      </c>
      <c r="AD3131" s="1">
        <f t="shared" si="360"/>
        <v>1.7270739251715594</v>
      </c>
      <c r="AE3131" s="1">
        <f t="shared" si="360"/>
        <v>0.7160920189402582</v>
      </c>
      <c r="AF3131" s="1">
        <f t="shared" si="360"/>
        <v>1.2227581298425578</v>
      </c>
      <c r="AG3131" s="1">
        <f t="shared" si="360"/>
        <v>1.0707761795837709</v>
      </c>
      <c r="AH3131" s="1">
        <f t="shared" si="360"/>
        <v>1.2358681892233139</v>
      </c>
      <c r="AI3131" s="1">
        <f t="shared" si="360"/>
        <v>1.1173752829292092</v>
      </c>
      <c r="AJ3131" s="1">
        <f t="shared" si="360"/>
        <v>1.2564664454674386</v>
      </c>
      <c r="AK3131" s="1">
        <f t="shared" si="360"/>
        <v>0.6272016464331176</v>
      </c>
      <c r="AL3131" s="1">
        <f t="shared" si="360"/>
        <v>0.79876567610760763</v>
      </c>
      <c r="AM3131" s="1">
        <f t="shared" si="360"/>
        <v>1.080695332567271</v>
      </c>
      <c r="AN3131" s="29">
        <f t="shared" si="360"/>
        <v>0.10542903966632482</v>
      </c>
      <c r="AO3131" s="1">
        <f t="shared" si="356"/>
        <v>30146.771073025229</v>
      </c>
      <c r="AP3131" s="1">
        <f t="shared" si="357"/>
        <v>12323.585997331</v>
      </c>
      <c r="AQ3131" s="29">
        <f t="shared" si="358"/>
        <v>26037.651964786313</v>
      </c>
    </row>
    <row r="3132" spans="1:43" x14ac:dyDescent="0.2">
      <c r="A3132" s="26"/>
      <c r="E3132" s="25" t="s">
        <v>6109</v>
      </c>
      <c r="F3132" s="26" t="s">
        <v>6110</v>
      </c>
      <c r="G3132" s="1">
        <v>0.44856525764951199</v>
      </c>
      <c r="H3132" s="1">
        <v>1.11116730427146</v>
      </c>
      <c r="I3132" s="1">
        <f>VLOOKUP(F3132,'[1]SUSMB vs SHAM all proteins sum'!$B$2:$E$3214,2,FALSE)</f>
        <v>0.52228744173065</v>
      </c>
      <c r="J3132" s="29">
        <f>VLOOKUP(F3132,'[1]SUSMB vs SHAM all proteins sum'!$B$2:$E$3214,3,FALSE)</f>
        <v>1.0827354109829801</v>
      </c>
      <c r="K3132" s="25">
        <f>VLOOKUP($E3132,[1]AllProteinsNorm!$A$1:$Q$3226,4,FALSE)</f>
        <v>82913.277913860002</v>
      </c>
      <c r="L3132" s="1">
        <f>VLOOKUP($E3132,[1]AllProteinsNorm!$A$1:$Q$3226,5,FALSE)</f>
        <v>78110.309188042898</v>
      </c>
      <c r="M3132" s="1">
        <f>VLOOKUP($E3132,[1]AllProteinsNorm!$A$1:$Q$3226,10,FALSE)</f>
        <v>119002.123650537</v>
      </c>
      <c r="N3132" s="1">
        <f>VLOOKUP($E3132,[1]AllProteinsNorm!$A$1:$Q$3226,11,FALSE)</f>
        <v>80869.466390552101</v>
      </c>
      <c r="O3132" s="1">
        <f>VLOOKUP($E3132,[1]AllProteinsNorm!$A$1:$Q$3226,15,FALSE)</f>
        <v>109669.61334281</v>
      </c>
      <c r="P3132" s="1">
        <f>VLOOKUP($E3132,[1]AllProteinsNorm!$A$1:$Q$3226,6,FALSE)</f>
        <v>71435.8590752538</v>
      </c>
      <c r="Q3132" s="1">
        <f>VLOOKUP($E3132,[1]AllProteinsNorm!$A$1:$Q$3226,8,FALSE)</f>
        <v>130350.227467534</v>
      </c>
      <c r="R3132" s="1">
        <f>VLOOKUP($E3132,[1]AllProteinsNorm!$A$1:$Q$3226,13,FALSE)</f>
        <v>110931.114190183</v>
      </c>
      <c r="S3132" s="1">
        <f>VLOOKUP($E3132,[1]AllProteinsNorm!$A$1:$Q$3226,16,FALSE)</f>
        <v>102132.11663243199</v>
      </c>
      <c r="T3132" s="1">
        <f>VLOOKUP($E3132,[1]AllProteinsNorm!$A$1:$Q$3226,17,FALSE)</f>
        <v>109751.771841578</v>
      </c>
      <c r="U3132" s="1">
        <f>VLOOKUP($E3132,[1]AllProteinsNorm!$A$1:$Q$3226,3,FALSE)</f>
        <v>102179.543927201</v>
      </c>
      <c r="V3132" s="1">
        <f>VLOOKUP($E3132,[1]AllProteinsNorm!$A$1:$Q$3226,7,FALSE)</f>
        <v>86841.1196742928</v>
      </c>
      <c r="W3132" s="1">
        <f>VLOOKUP($E3132,[1]AllProteinsNorm!$A$1:$Q$3226,9,FALSE)</f>
        <v>89871.841854397499</v>
      </c>
      <c r="X3132" s="1">
        <f>VLOOKUP($E3132,[1]AllProteinsNorm!$A$1:$Q$3226,12,FALSE)</f>
        <v>136157.16798282499</v>
      </c>
      <c r="Y3132" s="29">
        <f>VLOOKUP($E3132,[1]AllProteinsNorm!$A$1:$Q$3226,14,FALSE)</f>
        <v>93673.386322173697</v>
      </c>
      <c r="Z3132" s="25">
        <f t="shared" si="360"/>
        <v>0.88099746932045131</v>
      </c>
      <c r="AA3132" s="1">
        <f t="shared" si="360"/>
        <v>0.82996338407940928</v>
      </c>
      <c r="AB3132" s="1">
        <f t="shared" si="360"/>
        <v>1.2644605594872651</v>
      </c>
      <c r="AC3132" s="1">
        <f t="shared" si="360"/>
        <v>0.85928088996059404</v>
      </c>
      <c r="AD3132" s="1">
        <f t="shared" si="360"/>
        <v>1.1652976971522795</v>
      </c>
      <c r="AE3132" s="1">
        <f t="shared" si="360"/>
        <v>0.75904381840282598</v>
      </c>
      <c r="AF3132" s="1">
        <f t="shared" si="360"/>
        <v>1.385040169845293</v>
      </c>
      <c r="AG3132" s="1">
        <f t="shared" si="360"/>
        <v>1.1787018114515095</v>
      </c>
      <c r="AH3132" s="1">
        <f t="shared" si="360"/>
        <v>1.0852078045086284</v>
      </c>
      <c r="AI3132" s="1">
        <f t="shared" si="360"/>
        <v>1.1661706746936205</v>
      </c>
      <c r="AJ3132" s="1">
        <f t="shared" si="360"/>
        <v>1.0857117446219551</v>
      </c>
      <c r="AK3132" s="1">
        <f t="shared" si="360"/>
        <v>0.92273286729166126</v>
      </c>
      <c r="AL3132" s="1">
        <f t="shared" si="360"/>
        <v>0.95493589481711472</v>
      </c>
      <c r="AM3132" s="1">
        <f t="shared" si="360"/>
        <v>1.4467419868182121</v>
      </c>
      <c r="AN3132" s="29">
        <f t="shared" si="360"/>
        <v>0.99532931719633222</v>
      </c>
      <c r="AO3132" s="1">
        <f t="shared" si="356"/>
        <v>16842.729976313658</v>
      </c>
      <c r="AP3132" s="1">
        <f t="shared" si="357"/>
        <v>19157.953799344919</v>
      </c>
      <c r="AQ3132" s="29">
        <f t="shared" si="358"/>
        <v>17959.034569973319</v>
      </c>
    </row>
    <row r="3133" spans="1:43" x14ac:dyDescent="0.2">
      <c r="A3133" s="26"/>
      <c r="E3133" s="25" t="s">
        <v>6111</v>
      </c>
      <c r="F3133" s="26" t="s">
        <v>6112</v>
      </c>
      <c r="G3133" s="1">
        <v>0.79384883189982702</v>
      </c>
      <c r="H3133" s="1">
        <v>0.93827132604836705</v>
      </c>
      <c r="I3133" s="1">
        <f>VLOOKUP(F3133,'[1]SUSMB vs SHAM all proteins sum'!$B$2:$E$3214,2,FALSE)</f>
        <v>0.90426417499994505</v>
      </c>
      <c r="J3133" s="29">
        <f>VLOOKUP(F3133,'[1]SUSMB vs SHAM all proteins sum'!$B$2:$E$3214,3,FALSE)</f>
        <v>0.96920536130646096</v>
      </c>
      <c r="K3133" s="25">
        <f>VLOOKUP($E3133,[1]AllProteinsNorm!$A$1:$Q$3226,4,FALSE)</f>
        <v>38956.515324245702</v>
      </c>
      <c r="L3133" s="1">
        <f>VLOOKUP($E3133,[1]AllProteinsNorm!$A$1:$Q$3226,5,FALSE)</f>
        <v>82246.630527011002</v>
      </c>
      <c r="M3133" s="1">
        <f>VLOOKUP($E3133,[1]AllProteinsNorm!$A$1:$Q$3226,10,FALSE)</f>
        <v>75654.496604901098</v>
      </c>
      <c r="N3133" s="1">
        <f>VLOOKUP($E3133,[1]AllProteinsNorm!$A$1:$Q$3226,11,FALSE)</f>
        <v>87992.931622701901</v>
      </c>
      <c r="O3133" s="1">
        <f>VLOOKUP($E3133,[1]AllProteinsNorm!$A$1:$Q$3226,15,FALSE)</f>
        <v>128499.301107618</v>
      </c>
      <c r="P3133" s="1">
        <f>VLOOKUP($E3133,[1]AllProteinsNorm!$A$1:$Q$3226,6,FALSE)</f>
        <v>93932.297552498901</v>
      </c>
      <c r="Q3133" s="1">
        <f>VLOOKUP($E3133,[1]AllProteinsNorm!$A$1:$Q$3226,8,FALSE)</f>
        <v>56129.1023320616</v>
      </c>
      <c r="R3133" s="1">
        <f>VLOOKUP($E3133,[1]AllProteinsNorm!$A$1:$Q$3226,13,FALSE)</f>
        <v>71993.156150975003</v>
      </c>
      <c r="S3133" s="1">
        <f>VLOOKUP($E3133,[1]AllProteinsNorm!$A$1:$Q$3226,16,FALSE)</f>
        <v>101761.217033789</v>
      </c>
      <c r="T3133" s="1">
        <f>VLOOKUP($E3133,[1]AllProteinsNorm!$A$1:$Q$3226,17,FALSE)</f>
        <v>51599.701551951002</v>
      </c>
      <c r="U3133" s="1">
        <f>VLOOKUP($E3133,[1]AllProteinsNorm!$A$1:$Q$3226,3,FALSE)</f>
        <v>43023.752324845402</v>
      </c>
      <c r="V3133" s="1">
        <f>VLOOKUP($E3133,[1]AllProteinsNorm!$A$1:$Q$3226,7,FALSE)</f>
        <v>62764.290519312999</v>
      </c>
      <c r="W3133" s="1">
        <f>VLOOKUP($E3133,[1]AllProteinsNorm!$A$1:$Q$3226,9,FALSE)</f>
        <v>101800.570331155</v>
      </c>
      <c r="X3133" s="1">
        <f>VLOOKUP($E3133,[1]AllProteinsNorm!$A$1:$Q$3226,12,FALSE)</f>
        <v>91249.176573786099</v>
      </c>
      <c r="Y3133" s="29">
        <f>VLOOKUP($E3133,[1]AllProteinsNorm!$A$1:$Q$3226,14,FALSE)</f>
        <v>93445.949410731002</v>
      </c>
      <c r="Z3133" s="25">
        <f t="shared" si="360"/>
        <v>0.4712293103593046</v>
      </c>
      <c r="AA3133" s="1">
        <f t="shared" si="360"/>
        <v>0.99487910199448415</v>
      </c>
      <c r="AB3133" s="1">
        <f t="shared" si="360"/>
        <v>0.91513873774330423</v>
      </c>
      <c r="AC3133" s="1">
        <f t="shared" si="360"/>
        <v>1.0643880270074473</v>
      </c>
      <c r="AD3133" s="1">
        <f t="shared" si="360"/>
        <v>1.5543648228954603</v>
      </c>
      <c r="AE3133" s="1">
        <f t="shared" si="360"/>
        <v>1.1362323202604394</v>
      </c>
      <c r="AF3133" s="1">
        <f t="shared" si="360"/>
        <v>0.67895390444644088</v>
      </c>
      <c r="AG3133" s="1">
        <f t="shared" si="360"/>
        <v>0.87085010148480368</v>
      </c>
      <c r="AH3133" s="1">
        <f t="shared" si="360"/>
        <v>1.2309332014178145</v>
      </c>
      <c r="AI3133" s="1">
        <f t="shared" si="360"/>
        <v>0.62416495866452648</v>
      </c>
      <c r="AJ3133" s="1">
        <f t="shared" si="360"/>
        <v>0.52042778899395781</v>
      </c>
      <c r="AK3133" s="1">
        <f t="shared" si="360"/>
        <v>0.7592150655784965</v>
      </c>
      <c r="AL3133" s="1">
        <f t="shared" si="360"/>
        <v>1.2314092303188544</v>
      </c>
      <c r="AM3133" s="1">
        <f t="shared" si="360"/>
        <v>1.1037765105483601</v>
      </c>
      <c r="AN3133" s="29">
        <f t="shared" si="360"/>
        <v>1.1303493120516128</v>
      </c>
      <c r="AO3133" s="1">
        <f t="shared" si="356"/>
        <v>28596.935895876242</v>
      </c>
      <c r="AP3133" s="1">
        <f t="shared" si="357"/>
        <v>19936.32844882787</v>
      </c>
      <c r="AQ3133" s="29">
        <f t="shared" si="358"/>
        <v>22068.107454306555</v>
      </c>
    </row>
    <row r="3134" spans="1:43" x14ac:dyDescent="0.2">
      <c r="A3134" s="26"/>
      <c r="E3134" s="25" t="s">
        <v>6113</v>
      </c>
      <c r="F3134" s="26" t="s">
        <v>6114</v>
      </c>
      <c r="G3134" s="43">
        <v>4.1924483425181298E-2</v>
      </c>
      <c r="H3134" s="1">
        <v>1.2855923377585201</v>
      </c>
      <c r="I3134" s="1">
        <f>VLOOKUP(F3134,'[1]SUSMB vs SHAM all proteins sum'!$B$2:$E$3214,2,FALSE)</f>
        <v>0.65263203875126796</v>
      </c>
      <c r="J3134" s="29">
        <f>VLOOKUP(F3134,'[1]SUSMB vs SHAM all proteins sum'!$B$2:$E$3214,3,FALSE)</f>
        <v>1.0932780886767</v>
      </c>
      <c r="K3134" s="25">
        <f>VLOOKUP($E3134,[1]AllProteinsNorm!$A$1:$Q$3226,4,FALSE)</f>
        <v>179422.956024702</v>
      </c>
      <c r="L3134" s="1">
        <f>VLOOKUP($E3134,[1]AllProteinsNorm!$A$1:$Q$3226,5,FALSE)</f>
        <v>136211.60585903199</v>
      </c>
      <c r="M3134" s="1">
        <f>VLOOKUP($E3134,[1]AllProteinsNorm!$A$1:$Q$3226,10,FALSE)</f>
        <v>198409.56213897999</v>
      </c>
      <c r="N3134" s="1">
        <f>VLOOKUP($E3134,[1]AllProteinsNorm!$A$1:$Q$3226,11,FALSE)</f>
        <v>156967.12314997701</v>
      </c>
      <c r="O3134" s="1">
        <f>VLOOKUP($E3134,[1]AllProteinsNorm!$A$1:$Q$3226,15,FALSE)</f>
        <v>176842.86645895601</v>
      </c>
      <c r="P3134" s="1">
        <f>VLOOKUP($E3134,[1]AllProteinsNorm!$A$1:$Q$3226,6,FALSE)</f>
        <v>200079.483689783</v>
      </c>
      <c r="Q3134" s="1">
        <f>VLOOKUP($E3134,[1]AllProteinsNorm!$A$1:$Q$3226,8,FALSE)</f>
        <v>216484.22301970201</v>
      </c>
      <c r="R3134" s="1">
        <f>VLOOKUP($E3134,[1]AllProteinsNorm!$A$1:$Q$3226,13,FALSE)</f>
        <v>236362.340419571</v>
      </c>
      <c r="S3134" s="1">
        <f>VLOOKUP($E3134,[1]AllProteinsNorm!$A$1:$Q$3226,16,FALSE)</f>
        <v>168455.70315112299</v>
      </c>
      <c r="T3134" s="1">
        <f>VLOOKUP($E3134,[1]AllProteinsNorm!$A$1:$Q$3226,17,FALSE)</f>
        <v>274078.22350899701</v>
      </c>
      <c r="U3134" s="1">
        <f>VLOOKUP($E3134,[1]AllProteinsNorm!$A$1:$Q$3226,3,FALSE)</f>
        <v>210360.51564446901</v>
      </c>
      <c r="V3134" s="1">
        <f>VLOOKUP($E3134,[1]AllProteinsNorm!$A$1:$Q$3226,7,FALSE)</f>
        <v>140077.22627660999</v>
      </c>
      <c r="W3134" s="1">
        <f>VLOOKUP($E3134,[1]AllProteinsNorm!$A$1:$Q$3226,9,FALSE)</f>
        <v>159454.16545395899</v>
      </c>
      <c r="X3134" s="1">
        <f>VLOOKUP($E3134,[1]AllProteinsNorm!$A$1:$Q$3226,12,FALSE)</f>
        <v>347519.671484733</v>
      </c>
      <c r="Y3134" s="29">
        <f>VLOOKUP($E3134,[1]AllProteinsNorm!$A$1:$Q$3226,14,FALSE)</f>
        <v>128752.942226317</v>
      </c>
      <c r="Z3134" s="25">
        <f t="shared" ref="Z3134:AN3150" si="361">K3134/AVERAGE($K3134:$O3134)</f>
        <v>1.0581004039490507</v>
      </c>
      <c r="AA3134" s="1">
        <f t="shared" si="361"/>
        <v>0.80327266017258236</v>
      </c>
      <c r="AB3134" s="1">
        <f t="shared" si="361"/>
        <v>1.1700689950605092</v>
      </c>
      <c r="AC3134" s="1">
        <f t="shared" si="361"/>
        <v>0.92567294671505185</v>
      </c>
      <c r="AD3134" s="1">
        <f t="shared" si="361"/>
        <v>1.0428849941028062</v>
      </c>
      <c r="AE3134" s="1">
        <f t="shared" si="361"/>
        <v>1.1799169248160788</v>
      </c>
      <c r="AF3134" s="1">
        <f t="shared" si="361"/>
        <v>1.2766596253949078</v>
      </c>
      <c r="AG3134" s="1">
        <f t="shared" si="361"/>
        <v>1.3938856733686817</v>
      </c>
      <c r="AH3134" s="1">
        <f t="shared" si="361"/>
        <v>0.99342387117501874</v>
      </c>
      <c r="AI3134" s="1">
        <f t="shared" si="361"/>
        <v>1.6163053236542484</v>
      </c>
      <c r="AJ3134" s="1">
        <f t="shared" si="361"/>
        <v>1.2405466474852822</v>
      </c>
      <c r="AK3134" s="1">
        <f t="shared" si="361"/>
        <v>0.82606915520296109</v>
      </c>
      <c r="AL3134" s="1">
        <f t="shared" si="361"/>
        <v>0.94033963443877566</v>
      </c>
      <c r="AM3134" s="1">
        <f t="shared" si="361"/>
        <v>2.0494072382109954</v>
      </c>
      <c r="AN3134" s="29">
        <f t="shared" si="361"/>
        <v>0.75928712355256767</v>
      </c>
      <c r="AO3134" s="1">
        <f t="shared" si="356"/>
        <v>21228.8041796953</v>
      </c>
      <c r="AP3134" s="1">
        <f t="shared" si="357"/>
        <v>35366.821371963677</v>
      </c>
      <c r="AQ3134" s="29">
        <f t="shared" si="358"/>
        <v>80177.249161059881</v>
      </c>
    </row>
    <row r="3135" spans="1:43" x14ac:dyDescent="0.2">
      <c r="A3135" s="26"/>
      <c r="E3135" s="25" t="s">
        <v>6115</v>
      </c>
      <c r="F3135" s="26" t="s">
        <v>6116</v>
      </c>
      <c r="G3135" s="1">
        <v>0.15995457503041999</v>
      </c>
      <c r="H3135" s="1">
        <v>1.1659686308166901</v>
      </c>
      <c r="I3135" s="1">
        <f>VLOOKUP(F3135,'[1]SUSMB vs SHAM all proteins sum'!$B$2:$E$3214,2,FALSE)</f>
        <v>0.996192431058884</v>
      </c>
      <c r="J3135" s="29">
        <f>VLOOKUP(F3135,'[1]SUSMB vs SHAM all proteins sum'!$B$2:$E$3214,3,FALSE)</f>
        <v>1.0005453228486101</v>
      </c>
      <c r="K3135" s="25">
        <f>VLOOKUP($E3135,[1]AllProteinsNorm!$A$1:$Q$3226,4,FALSE)</f>
        <v>97472.818828258401</v>
      </c>
      <c r="L3135" s="1">
        <f>VLOOKUP($E3135,[1]AllProteinsNorm!$A$1:$Q$3226,5,FALSE)</f>
        <v>89226.627975538693</v>
      </c>
      <c r="M3135" s="1">
        <f>VLOOKUP($E3135,[1]AllProteinsNorm!$A$1:$Q$3226,10,FALSE)</f>
        <v>117745.965286418</v>
      </c>
      <c r="N3135" s="1">
        <f>VLOOKUP($E3135,[1]AllProteinsNorm!$A$1:$Q$3226,11,FALSE)</f>
        <v>77093.922159530295</v>
      </c>
      <c r="O3135" s="1">
        <f>VLOOKUP($E3135,[1]AllProteinsNorm!$A$1:$Q$3226,15,FALSE)</f>
        <v>122621.108212344</v>
      </c>
      <c r="P3135" s="1">
        <f>VLOOKUP($E3135,[1]AllProteinsNorm!$A$1:$Q$3226,6,FALSE)</f>
        <v>98742.8907668842</v>
      </c>
      <c r="Q3135" s="1">
        <f>VLOOKUP($E3135,[1]AllProteinsNorm!$A$1:$Q$3226,8,FALSE)</f>
        <v>122786.166664676</v>
      </c>
      <c r="R3135" s="1">
        <f>VLOOKUP($E3135,[1]AllProteinsNorm!$A$1:$Q$3226,13,FALSE)</f>
        <v>131219.00433137699</v>
      </c>
      <c r="S3135" s="1">
        <f>VLOOKUP($E3135,[1]AllProteinsNorm!$A$1:$Q$3226,16,FALSE)</f>
        <v>110589.887733909</v>
      </c>
      <c r="T3135" s="1">
        <f>VLOOKUP($E3135,[1]AllProteinsNorm!$A$1:$Q$3226,17,FALSE)</f>
        <v>118570.408600439</v>
      </c>
      <c r="U3135" s="1">
        <f>VLOOKUP($E3135,[1]AllProteinsNorm!$A$1:$Q$3226,3,FALSE)</f>
        <v>88799.656045935495</v>
      </c>
      <c r="V3135" s="1">
        <f>VLOOKUP($E3135,[1]AllProteinsNorm!$A$1:$Q$3226,7,FALSE)</f>
        <v>114094.505980164</v>
      </c>
      <c r="W3135" s="1">
        <f>VLOOKUP($E3135,[1]AllProteinsNorm!$A$1:$Q$3226,9,FALSE)</f>
        <v>86396.601447770896</v>
      </c>
      <c r="X3135" s="1">
        <f>VLOOKUP($E3135,[1]AllProteinsNorm!$A$1:$Q$3226,12,FALSE)</f>
        <v>120830.00603705199</v>
      </c>
      <c r="Y3135" s="29">
        <f>VLOOKUP($E3135,[1]AllProteinsNorm!$A$1:$Q$3226,14,FALSE)</f>
        <v>91779.5189558368</v>
      </c>
      <c r="Z3135" s="25">
        <f t="shared" si="361"/>
        <v>0.96668451765320651</v>
      </c>
      <c r="AA3135" s="1">
        <f t="shared" si="361"/>
        <v>0.88490310286737883</v>
      </c>
      <c r="AB3135" s="1">
        <f t="shared" si="361"/>
        <v>1.1677429977588134</v>
      </c>
      <c r="AC3135" s="1">
        <f t="shared" si="361"/>
        <v>0.76457726218105082</v>
      </c>
      <c r="AD3135" s="1">
        <f t="shared" si="361"/>
        <v>1.2160921195395509</v>
      </c>
      <c r="AE3135" s="1">
        <f t="shared" si="361"/>
        <v>0.97928042791962233</v>
      </c>
      <c r="AF3135" s="1">
        <f t="shared" si="361"/>
        <v>1.2177290830776453</v>
      </c>
      <c r="AG3135" s="1">
        <f t="shared" si="361"/>
        <v>1.3013615634991442</v>
      </c>
      <c r="AH3135" s="1">
        <f t="shared" si="361"/>
        <v>1.0967727574364867</v>
      </c>
      <c r="AI3135" s="1">
        <f t="shared" si="361"/>
        <v>1.1759193960299152</v>
      </c>
      <c r="AJ3135" s="1">
        <f t="shared" si="361"/>
        <v>0.88066861823072162</v>
      </c>
      <c r="AK3135" s="1">
        <f t="shared" si="361"/>
        <v>1.1315297311206978</v>
      </c>
      <c r="AL3135" s="1">
        <f t="shared" si="361"/>
        <v>0.85683637758100728</v>
      </c>
      <c r="AM3135" s="1">
        <f t="shared" si="361"/>
        <v>1.198328903463483</v>
      </c>
      <c r="AN3135" s="29">
        <f t="shared" si="361"/>
        <v>0.91022134251179587</v>
      </c>
      <c r="AO3135" s="1">
        <f t="shared" si="356"/>
        <v>17148.25096557182</v>
      </c>
      <c r="AP3135" s="1">
        <f t="shared" si="357"/>
        <v>11051.026367739298</v>
      </c>
      <c r="AQ3135" s="29">
        <f t="shared" si="358"/>
        <v>14211.956209718048</v>
      </c>
    </row>
    <row r="3136" spans="1:43" x14ac:dyDescent="0.2">
      <c r="A3136" s="26"/>
      <c r="E3136" s="25" t="s">
        <v>6117</v>
      </c>
      <c r="F3136" s="26" t="s">
        <v>6118</v>
      </c>
      <c r="G3136" s="1">
        <v>0.22047770455604199</v>
      </c>
      <c r="H3136" s="1">
        <v>1.2459341180189301</v>
      </c>
      <c r="I3136" s="1">
        <f>VLOOKUP(F3136,'[1]SUSMB vs SHAM all proteins sum'!$B$2:$E$3214,2,FALSE)</f>
        <v>0.25403782418528198</v>
      </c>
      <c r="J3136" s="29">
        <f>VLOOKUP(F3136,'[1]SUSMB vs SHAM all proteins sum'!$B$2:$E$3214,3,FALSE)</f>
        <v>1.22275447597111</v>
      </c>
      <c r="K3136" s="25">
        <f>VLOOKUP($E3136,[1]AllProteinsNorm!$A$1:$Q$3226,4,FALSE)</f>
        <v>137447.169599635</v>
      </c>
      <c r="L3136" s="1">
        <f>VLOOKUP($E3136,[1]AllProteinsNorm!$A$1:$Q$3226,5,FALSE)</f>
        <v>149621.40826320299</v>
      </c>
      <c r="M3136" s="1">
        <f>VLOOKUP($E3136,[1]AllProteinsNorm!$A$1:$Q$3226,10,FALSE)</f>
        <v>129572.397283742</v>
      </c>
      <c r="N3136" s="1">
        <f>VLOOKUP($E3136,[1]AllProteinsNorm!$A$1:$Q$3226,11,FALSE)</f>
        <v>117402.748853963</v>
      </c>
      <c r="O3136" s="1">
        <f>VLOOKUP($E3136,[1]AllProteinsNorm!$A$1:$Q$3226,15,FALSE)</f>
        <v>65076.093131095899</v>
      </c>
      <c r="P3136" s="1">
        <f>VLOOKUP($E3136,[1]AllProteinsNorm!$A$1:$Q$3226,6,FALSE)</f>
        <v>109715.512566772</v>
      </c>
      <c r="Q3136" s="1">
        <f>VLOOKUP($E3136,[1]AllProteinsNorm!$A$1:$Q$3226,8,FALSE)</f>
        <v>165892.53765308901</v>
      </c>
      <c r="R3136" s="1">
        <f>VLOOKUP($E3136,[1]AllProteinsNorm!$A$1:$Q$3226,13,FALSE)</f>
        <v>146113.135402079</v>
      </c>
      <c r="S3136" s="1">
        <f>VLOOKUP($E3136,[1]AllProteinsNorm!$A$1:$Q$3226,16,FALSE)</f>
        <v>161569.04264164099</v>
      </c>
      <c r="T3136" s="1">
        <f>VLOOKUP($E3136,[1]AllProteinsNorm!$A$1:$Q$3226,17,FALSE)</f>
        <v>142257.39909001501</v>
      </c>
      <c r="U3136" s="1">
        <f>VLOOKUP($E3136,[1]AllProteinsNorm!$A$1:$Q$3226,3,FALSE)</f>
        <v>117161.89561530499</v>
      </c>
      <c r="V3136" s="1">
        <f>VLOOKUP($E3136,[1]AllProteinsNorm!$A$1:$Q$3226,7,FALSE)</f>
        <v>160119.198649606</v>
      </c>
      <c r="W3136" s="1">
        <f>VLOOKUP($E3136,[1]AllProteinsNorm!$A$1:$Q$3226,9,FALSE)</f>
        <v>162860.708758705</v>
      </c>
      <c r="X3136" s="1">
        <f>VLOOKUP($E3136,[1]AllProteinsNorm!$A$1:$Q$3226,12,FALSE)</f>
        <v>121910.52374072099</v>
      </c>
      <c r="Y3136" s="29">
        <f>VLOOKUP($E3136,[1]AllProteinsNorm!$A$1:$Q$3226,14,FALSE)</f>
        <v>149400.05649803599</v>
      </c>
      <c r="Z3136" s="25">
        <f t="shared" si="361"/>
        <v>1.1470758074543463</v>
      </c>
      <c r="AA3136" s="1">
        <f t="shared" si="361"/>
        <v>1.2486768421343015</v>
      </c>
      <c r="AB3136" s="1">
        <f t="shared" si="361"/>
        <v>1.08135629617533</v>
      </c>
      <c r="AC3136" s="1">
        <f t="shared" si="361"/>
        <v>0.97979356964057174</v>
      </c>
      <c r="AD3136" s="1">
        <f t="shared" si="361"/>
        <v>0.54309748459545071</v>
      </c>
      <c r="AE3136" s="1">
        <f t="shared" si="361"/>
        <v>0.91563915455216249</v>
      </c>
      <c r="AF3136" s="1">
        <f t="shared" si="361"/>
        <v>1.3844687899602479</v>
      </c>
      <c r="AG3136" s="1">
        <f t="shared" si="361"/>
        <v>1.2193982841496875</v>
      </c>
      <c r="AH3136" s="1">
        <f t="shared" si="361"/>
        <v>1.3483867335182886</v>
      </c>
      <c r="AI3136" s="1">
        <f t="shared" si="361"/>
        <v>1.1872199435088804</v>
      </c>
      <c r="AJ3136" s="1">
        <f t="shared" si="361"/>
        <v>0.97778351061923008</v>
      </c>
      <c r="AK3136" s="1">
        <f t="shared" si="361"/>
        <v>1.3362869502147059</v>
      </c>
      <c r="AL3136" s="1">
        <f t="shared" si="361"/>
        <v>1.3591664313360643</v>
      </c>
      <c r="AM3136" s="1">
        <f t="shared" si="361"/>
        <v>1.0174135477973578</v>
      </c>
      <c r="AN3136" s="29">
        <f t="shared" si="361"/>
        <v>1.2468295341431659</v>
      </c>
      <c r="AO3136" s="1">
        <f t="shared" si="356"/>
        <v>29314.462844046335</v>
      </c>
      <c r="AP3136" s="1">
        <f t="shared" si="357"/>
        <v>19822.852005213841</v>
      </c>
      <c r="AQ3136" s="29">
        <f t="shared" si="358"/>
        <v>19174.628904688027</v>
      </c>
    </row>
    <row r="3137" spans="1:43" x14ac:dyDescent="0.2">
      <c r="A3137" s="26"/>
      <c r="E3137" s="25" t="s">
        <v>6119</v>
      </c>
      <c r="F3137" s="26" t="s">
        <v>6120</v>
      </c>
      <c r="G3137" s="1">
        <v>0.216061024434965</v>
      </c>
      <c r="H3137" s="1">
        <v>0.751565404493865</v>
      </c>
      <c r="I3137" s="1">
        <f>VLOOKUP(F3137,'[1]SUSMB vs SHAM all proteins sum'!$B$2:$E$3214,2,FALSE)</f>
        <v>0.57604054114695702</v>
      </c>
      <c r="J3137" s="29">
        <f>VLOOKUP(F3137,'[1]SUSMB vs SHAM all proteins sum'!$B$2:$E$3214,3,FALSE)</f>
        <v>0.91200641845831698</v>
      </c>
      <c r="K3137" s="25">
        <f>VLOOKUP($E3137,[1]AllProteinsNorm!$A$1:$Q$3226,4,FALSE)</f>
        <v>59889.623946856103</v>
      </c>
      <c r="L3137" s="1">
        <f>VLOOKUP($E3137,[1]AllProteinsNorm!$A$1:$Q$3226,5,FALSE)</f>
        <v>44998.035887671598</v>
      </c>
      <c r="M3137" s="1">
        <f>VLOOKUP($E3137,[1]AllProteinsNorm!$A$1:$Q$3226,10,FALSE)</f>
        <v>49617.352191536302</v>
      </c>
      <c r="N3137" s="1">
        <f>VLOOKUP($E3137,[1]AllProteinsNorm!$A$1:$Q$3226,11,FALSE)</f>
        <v>62302.932562046997</v>
      </c>
      <c r="O3137" s="1">
        <f>VLOOKUP($E3137,[1]AllProteinsNorm!$A$1:$Q$3226,15,FALSE)</f>
        <v>103955.942067601</v>
      </c>
      <c r="P3137" s="1">
        <f>VLOOKUP($E3137,[1]AllProteinsNorm!$A$1:$Q$3226,6,FALSE)</f>
        <v>64037.696298739902</v>
      </c>
      <c r="Q3137" s="1">
        <f>VLOOKUP($E3137,[1]AllProteinsNorm!$A$1:$Q$3226,8,FALSE)</f>
        <v>39910.582510310902</v>
      </c>
      <c r="R3137" s="1">
        <f>VLOOKUP($E3137,[1]AllProteinsNorm!$A$1:$Q$3226,13,FALSE)</f>
        <v>27098.889251872199</v>
      </c>
      <c r="S3137" s="1">
        <f>VLOOKUP($E3137,[1]AllProteinsNorm!$A$1:$Q$3226,16,FALSE)</f>
        <v>50400.878171066601</v>
      </c>
      <c r="T3137" s="1">
        <f>VLOOKUP($E3137,[1]AllProteinsNorm!$A$1:$Q$3226,17,FALSE)</f>
        <v>59491.795929488697</v>
      </c>
      <c r="U3137" s="1">
        <f>VLOOKUP($E3137,[1]AllProteinsNorm!$A$1:$Q$3226,3,FALSE)</f>
        <v>56403.260856115499</v>
      </c>
      <c r="V3137" s="1">
        <f>VLOOKUP($E3137,[1]AllProteinsNorm!$A$1:$Q$3226,7,FALSE)</f>
        <v>60611.372902931398</v>
      </c>
      <c r="W3137" s="1">
        <f>VLOOKUP($E3137,[1]AllProteinsNorm!$A$1:$Q$3226,9,FALSE)</f>
        <v>55493.602346019601</v>
      </c>
      <c r="X3137" s="1">
        <f>VLOOKUP($E3137,[1]AllProteinsNorm!$A$1:$Q$3226,12,FALSE)</f>
        <v>44548.077756678802</v>
      </c>
      <c r="Y3137" s="29">
        <f>VLOOKUP($E3137,[1]AllProteinsNorm!$A$1:$Q$3226,14,FALSE)</f>
        <v>64654.058100409398</v>
      </c>
      <c r="Z3137" s="25">
        <f t="shared" si="361"/>
        <v>0.9335468617004552</v>
      </c>
      <c r="AA3137" s="1">
        <f t="shared" si="361"/>
        <v>0.70141991913150881</v>
      </c>
      <c r="AB3137" s="1">
        <f t="shared" si="361"/>
        <v>0.77342485011089279</v>
      </c>
      <c r="AC3137" s="1">
        <f t="shared" si="361"/>
        <v>0.97116500881096812</v>
      </c>
      <c r="AD3137" s="1">
        <f t="shared" si="361"/>
        <v>1.6204433602461743</v>
      </c>
      <c r="AE3137" s="1">
        <f t="shared" si="361"/>
        <v>0.99820614107151617</v>
      </c>
      <c r="AF3137" s="1">
        <f t="shared" si="361"/>
        <v>0.62211776591216505</v>
      </c>
      <c r="AG3137" s="1">
        <f t="shared" si="361"/>
        <v>0.42241178603996743</v>
      </c>
      <c r="AH3137" s="1">
        <f t="shared" si="361"/>
        <v>0.78563828828342763</v>
      </c>
      <c r="AI3137" s="1">
        <f t="shared" si="361"/>
        <v>0.92734560223956075</v>
      </c>
      <c r="AJ3137" s="1">
        <f t="shared" si="361"/>
        <v>0.8792021671170116</v>
      </c>
      <c r="AK3137" s="1">
        <f t="shared" si="361"/>
        <v>0.94479733262472698</v>
      </c>
      <c r="AL3137" s="1">
        <f t="shared" si="361"/>
        <v>0.86502260158705102</v>
      </c>
      <c r="AM3137" s="1">
        <f t="shared" si="361"/>
        <v>0.69440606642377312</v>
      </c>
      <c r="AN3137" s="29">
        <f t="shared" si="361"/>
        <v>1.0078138591986359</v>
      </c>
      <c r="AO3137" s="1">
        <f t="shared" si="356"/>
        <v>20900.100618134213</v>
      </c>
      <c r="AP3137" s="1">
        <f t="shared" si="357"/>
        <v>13395.161345935529</v>
      </c>
      <c r="AQ3137" s="29">
        <f t="shared" si="358"/>
        <v>6739.9998245470606</v>
      </c>
    </row>
    <row r="3138" spans="1:43" x14ac:dyDescent="0.2">
      <c r="A3138" s="26"/>
      <c r="E3138" s="25" t="s">
        <v>6121</v>
      </c>
      <c r="F3138" s="26" t="s">
        <v>6122</v>
      </c>
      <c r="G3138" s="1">
        <v>0.15942138672947501</v>
      </c>
      <c r="H3138" s="1">
        <v>0.84124739177324603</v>
      </c>
      <c r="I3138" s="1">
        <f>VLOOKUP(F3138,'[1]SUSMB vs SHAM all proteins sum'!$B$2:$E$3214,2,FALSE)</f>
        <v>0.66738087178030503</v>
      </c>
      <c r="J3138" s="29">
        <f>VLOOKUP(F3138,'[1]SUSMB vs SHAM all proteins sum'!$B$2:$E$3214,3,FALSE)</f>
        <v>0.94742726623706797</v>
      </c>
      <c r="K3138" s="25">
        <f>VLOOKUP($E3138,[1]AllProteinsNorm!$A$1:$Q$3226,4,FALSE)</f>
        <v>244506.39534703401</v>
      </c>
      <c r="L3138" s="1">
        <f>VLOOKUP($E3138,[1]AllProteinsNorm!$A$1:$Q$3226,5,FALSE)</f>
        <v>226253.58653900001</v>
      </c>
      <c r="M3138" s="1">
        <f>VLOOKUP($E3138,[1]AllProteinsNorm!$A$1:$Q$3226,10,FALSE)</f>
        <v>222370.38099834899</v>
      </c>
      <c r="N3138" s="1">
        <f>VLOOKUP($E3138,[1]AllProteinsNorm!$A$1:$Q$3226,11,FALSE)</f>
        <v>353624.52931089501</v>
      </c>
      <c r="O3138" s="1">
        <f>VLOOKUP($E3138,[1]AllProteinsNorm!$A$1:$Q$3226,15,FALSE)</f>
        <v>330841.67339038599</v>
      </c>
      <c r="P3138" s="1">
        <f>VLOOKUP($E3138,[1]AllProteinsNorm!$A$1:$Q$3226,6,FALSE)</f>
        <v>249168.92296952201</v>
      </c>
      <c r="Q3138" s="1">
        <f>VLOOKUP($E3138,[1]AllProteinsNorm!$A$1:$Q$3226,8,FALSE)</f>
        <v>197597.70548363699</v>
      </c>
      <c r="R3138" s="1">
        <f>VLOOKUP($E3138,[1]AllProteinsNorm!$A$1:$Q$3226,13,FALSE)</f>
        <v>202706.448516623</v>
      </c>
      <c r="S3138" s="1">
        <f>VLOOKUP($E3138,[1]AllProteinsNorm!$A$1:$Q$3226,16,FALSE)</f>
        <v>240523.304998354</v>
      </c>
      <c r="T3138" s="1">
        <f>VLOOKUP($E3138,[1]AllProteinsNorm!$A$1:$Q$3226,17,FALSE)</f>
        <v>252605.83646669399</v>
      </c>
      <c r="U3138" s="1">
        <f>VLOOKUP($E3138,[1]AllProteinsNorm!$A$1:$Q$3226,3,FALSE)</f>
        <v>288018.26219494198</v>
      </c>
      <c r="V3138" s="1">
        <f>VLOOKUP($E3138,[1]AllProteinsNorm!$A$1:$Q$3226,7,FALSE)</f>
        <v>199441.785427792</v>
      </c>
      <c r="W3138" s="1">
        <f>VLOOKUP($E3138,[1]AllProteinsNorm!$A$1:$Q$3226,9,FALSE)</f>
        <v>261593.643961783</v>
      </c>
      <c r="X3138" s="1">
        <f>VLOOKUP($E3138,[1]AllProteinsNorm!$A$1:$Q$3226,12,FALSE)</f>
        <v>246143.85979721701</v>
      </c>
      <c r="Y3138" s="29">
        <f>VLOOKUP($E3138,[1]AllProteinsNorm!$A$1:$Q$3226,14,FALSE)</f>
        <v>297031.32314654702</v>
      </c>
      <c r="Z3138" s="25">
        <f t="shared" si="361"/>
        <v>0.88743831632262327</v>
      </c>
      <c r="AA3138" s="1">
        <f t="shared" si="361"/>
        <v>0.82118957099320211</v>
      </c>
      <c r="AB3138" s="1">
        <f t="shared" si="361"/>
        <v>0.80709543909109427</v>
      </c>
      <c r="AC3138" s="1">
        <f t="shared" si="361"/>
        <v>1.2834836342690683</v>
      </c>
      <c r="AD3138" s="1">
        <f t="shared" si="361"/>
        <v>1.2007930393240118</v>
      </c>
      <c r="AE3138" s="1">
        <f t="shared" si="361"/>
        <v>0.90436100522503726</v>
      </c>
      <c r="AF3138" s="1">
        <f t="shared" si="361"/>
        <v>0.71718277476842929</v>
      </c>
      <c r="AG3138" s="1">
        <f t="shared" si="361"/>
        <v>0.73572500679996056</v>
      </c>
      <c r="AH3138" s="1">
        <f t="shared" si="361"/>
        <v>0.87298165154795959</v>
      </c>
      <c r="AI3138" s="1">
        <f t="shared" si="361"/>
        <v>0.91683531585788502</v>
      </c>
      <c r="AJ3138" s="1">
        <f t="shared" si="361"/>
        <v>1.0453650560332786</v>
      </c>
      <c r="AK3138" s="1">
        <f t="shared" si="361"/>
        <v>0.72387588068282671</v>
      </c>
      <c r="AL3138" s="1">
        <f t="shared" si="361"/>
        <v>0.94945664970705879</v>
      </c>
      <c r="AM3138" s="1">
        <f t="shared" si="361"/>
        <v>0.89338150931209936</v>
      </c>
      <c r="AN3138" s="29">
        <f t="shared" si="361"/>
        <v>1.0780780475460487</v>
      </c>
      <c r="AO3138" s="1">
        <f t="shared" si="356"/>
        <v>55452.159943741237</v>
      </c>
      <c r="AP3138" s="1">
        <f t="shared" si="357"/>
        <v>23550.42507617423</v>
      </c>
      <c r="AQ3138" s="29">
        <f t="shared" si="358"/>
        <v>34658.602126337239</v>
      </c>
    </row>
    <row r="3139" spans="1:43" x14ac:dyDescent="0.2">
      <c r="A3139" s="26"/>
      <c r="E3139" s="25" t="s">
        <v>6123</v>
      </c>
      <c r="F3139" s="26" t="s">
        <v>6124</v>
      </c>
      <c r="G3139" s="1">
        <v>0.82474371821127701</v>
      </c>
      <c r="H3139" s="1">
        <v>1.0119945623245701</v>
      </c>
      <c r="I3139" s="1">
        <f>VLOOKUP(F3139,'[1]SUSMB vs SHAM all proteins sum'!$B$2:$E$3214,2,FALSE)</f>
        <v>0.55241542010685696</v>
      </c>
      <c r="J3139" s="29">
        <f>VLOOKUP(F3139,'[1]SUSMB vs SHAM all proteins sum'!$B$2:$E$3214,3,FALSE)</f>
        <v>1.03336443941009</v>
      </c>
      <c r="K3139" s="25">
        <f>VLOOKUP($E3139,[1]AllProteinsNorm!$A$1:$Q$3226,4,FALSE)</f>
        <v>9005467.2441484109</v>
      </c>
      <c r="L3139" s="1">
        <f>VLOOKUP($E3139,[1]AllProteinsNorm!$A$1:$Q$3226,5,FALSE)</f>
        <v>8664483.3626616001</v>
      </c>
      <c r="M3139" s="1">
        <f>VLOOKUP($E3139,[1]AllProteinsNorm!$A$1:$Q$3226,10,FALSE)</f>
        <v>10366509.806350799</v>
      </c>
      <c r="N3139" s="1">
        <f>VLOOKUP($E3139,[1]AllProteinsNorm!$A$1:$Q$3226,11,FALSE)</f>
        <v>9486281.9111786708</v>
      </c>
      <c r="O3139" s="1">
        <f>VLOOKUP($E3139,[1]AllProteinsNorm!$A$1:$Q$3226,15,FALSE)</f>
        <v>11386050.515486799</v>
      </c>
      <c r="P3139" s="1">
        <f>VLOOKUP($E3139,[1]AllProteinsNorm!$A$1:$Q$3226,6,FALSE)</f>
        <v>9714531.6774620507</v>
      </c>
      <c r="Q3139" s="1">
        <f>VLOOKUP($E3139,[1]AllProteinsNorm!$A$1:$Q$3226,8,FALSE)</f>
        <v>10317002.625639301</v>
      </c>
      <c r="R3139" s="1">
        <f>VLOOKUP($E3139,[1]AllProteinsNorm!$A$1:$Q$3226,13,FALSE)</f>
        <v>9331612.0070908293</v>
      </c>
      <c r="S3139" s="1">
        <f>VLOOKUP($E3139,[1]AllProteinsNorm!$A$1:$Q$3226,16,FALSE)</f>
        <v>9949639.4445878007</v>
      </c>
      <c r="T3139" s="1">
        <f>VLOOKUP($E3139,[1]AllProteinsNorm!$A$1:$Q$3226,17,FALSE)</f>
        <v>9965568.7025749106</v>
      </c>
      <c r="U3139" s="1">
        <f>VLOOKUP($E3139,[1]AllProteinsNorm!$A$1:$Q$3226,3,FALSE)</f>
        <v>9545359.4858717509</v>
      </c>
      <c r="V3139" s="1">
        <f>VLOOKUP($E3139,[1]AllProteinsNorm!$A$1:$Q$3226,7,FALSE)</f>
        <v>9688749.5165343191</v>
      </c>
      <c r="W3139" s="1">
        <f>VLOOKUP($E3139,[1]AllProteinsNorm!$A$1:$Q$3226,9,FALSE)</f>
        <v>10477273.9023</v>
      </c>
      <c r="X3139" s="1">
        <f>VLOOKUP($E3139,[1]AllProteinsNorm!$A$1:$Q$3226,12,FALSE)</f>
        <v>10202243.980293101</v>
      </c>
      <c r="Y3139" s="29">
        <f>VLOOKUP($E3139,[1]AllProteinsNorm!$A$1:$Q$3226,14,FALSE)</f>
        <v>10413918.167021099</v>
      </c>
      <c r="Z3139" s="25">
        <f t="shared" si="361"/>
        <v>0.9206388791521436</v>
      </c>
      <c r="AA3139" s="1">
        <f t="shared" si="361"/>
        <v>0.88577971971597491</v>
      </c>
      <c r="AB3139" s="1">
        <f t="shared" si="361"/>
        <v>1.0597797660126853</v>
      </c>
      <c r="AC3139" s="1">
        <f t="shared" si="361"/>
        <v>0.96979309448975204</v>
      </c>
      <c r="AD3139" s="1">
        <f t="shared" si="361"/>
        <v>1.1640085406294443</v>
      </c>
      <c r="AE3139" s="1">
        <f t="shared" si="361"/>
        <v>0.99312732061049125</v>
      </c>
      <c r="AF3139" s="1">
        <f t="shared" si="361"/>
        <v>1.0547185921585656</v>
      </c>
      <c r="AG3139" s="1">
        <f t="shared" si="361"/>
        <v>0.95398101908294552</v>
      </c>
      <c r="AH3139" s="1">
        <f t="shared" si="361"/>
        <v>1.0171626477443785</v>
      </c>
      <c r="AI3139" s="1">
        <f t="shared" si="361"/>
        <v>1.0187911134109999</v>
      </c>
      <c r="AJ3139" s="1">
        <f t="shared" si="361"/>
        <v>0.97583266030837235</v>
      </c>
      <c r="AK3139" s="1">
        <f t="shared" si="361"/>
        <v>0.99049158177594598</v>
      </c>
      <c r="AL3139" s="1">
        <f t="shared" si="361"/>
        <v>1.0711033020803151</v>
      </c>
      <c r="AM3139" s="1">
        <f t="shared" si="361"/>
        <v>1.0429866888868953</v>
      </c>
      <c r="AN3139" s="29">
        <f t="shared" si="361"/>
        <v>1.0646263751720608</v>
      </c>
      <c r="AO3139" s="1">
        <f t="shared" si="356"/>
        <v>985284.24550496088</v>
      </c>
      <c r="AP3139" s="1">
        <f t="shared" si="357"/>
        <v>325051.55863028276</v>
      </c>
      <c r="AQ3139" s="29">
        <f t="shared" si="358"/>
        <v>380036.56737093063</v>
      </c>
    </row>
    <row r="3140" spans="1:43" x14ac:dyDescent="0.2">
      <c r="A3140" s="26"/>
      <c r="E3140" s="25" t="s">
        <v>6125</v>
      </c>
      <c r="F3140" s="26" t="s">
        <v>6126</v>
      </c>
      <c r="G3140" s="43">
        <v>3.0180639174974599E-2</v>
      </c>
      <c r="H3140" s="1">
        <v>0.86891306039157401</v>
      </c>
      <c r="I3140" s="1">
        <f>VLOOKUP(F3140,'[1]SUSMB vs SHAM all proteins sum'!$B$2:$E$3214,2,FALSE)</f>
        <v>0.33699966649369401</v>
      </c>
      <c r="J3140" s="29">
        <f>VLOOKUP(F3140,'[1]SUSMB vs SHAM all proteins sum'!$B$2:$E$3214,3,FALSE)</f>
        <v>0.91933458075533303</v>
      </c>
      <c r="K3140" s="25">
        <f>VLOOKUP($E3140,[1]AllProteinsNorm!$A$1:$Q$3226,4,FALSE)</f>
        <v>1214919.7242163401</v>
      </c>
      <c r="L3140" s="1">
        <f>VLOOKUP($E3140,[1]AllProteinsNorm!$A$1:$Q$3226,5,FALSE)</f>
        <v>1547104.1445246099</v>
      </c>
      <c r="M3140" s="1">
        <f>VLOOKUP($E3140,[1]AllProteinsNorm!$A$1:$Q$3226,10,FALSE)</f>
        <v>1533855.27758375</v>
      </c>
      <c r="N3140" s="1">
        <f>VLOOKUP($E3140,[1]AllProteinsNorm!$A$1:$Q$3226,11,FALSE)</f>
        <v>1612243.37907219</v>
      </c>
      <c r="O3140" s="1">
        <f>VLOOKUP($E3140,[1]AllProteinsNorm!$A$1:$Q$3226,15,FALSE)</f>
        <v>1402596.7043525099</v>
      </c>
      <c r="P3140" s="1">
        <f>VLOOKUP($E3140,[1]AllProteinsNorm!$A$1:$Q$3226,6,FALSE)</f>
        <v>1317328.8863706901</v>
      </c>
      <c r="Q3140" s="1">
        <f>VLOOKUP($E3140,[1]AllProteinsNorm!$A$1:$Q$3226,8,FALSE)</f>
        <v>1197375.7942538201</v>
      </c>
      <c r="R3140" s="1">
        <f>VLOOKUP($E3140,[1]AllProteinsNorm!$A$1:$Q$3226,13,FALSE)</f>
        <v>1309070.3511501199</v>
      </c>
      <c r="S3140" s="1">
        <f>VLOOKUP($E3140,[1]AllProteinsNorm!$A$1:$Q$3226,16,FALSE)</f>
        <v>1244501.7138431401</v>
      </c>
      <c r="T3140" s="1">
        <f>VLOOKUP($E3140,[1]AllProteinsNorm!$A$1:$Q$3226,17,FALSE)</f>
        <v>1256647.2453077501</v>
      </c>
      <c r="U3140" s="1">
        <f>VLOOKUP($E3140,[1]AllProteinsNorm!$A$1:$Q$3226,3,FALSE)</f>
        <v>1108405.40672903</v>
      </c>
      <c r="V3140" s="1">
        <f>VLOOKUP($E3140,[1]AllProteinsNorm!$A$1:$Q$3226,7,FALSE)</f>
        <v>1204871.92013475</v>
      </c>
      <c r="W3140" s="1">
        <f>VLOOKUP($E3140,[1]AllProteinsNorm!$A$1:$Q$3226,9,FALSE)</f>
        <v>1594583.1744934099</v>
      </c>
      <c r="X3140" s="1">
        <f>VLOOKUP($E3140,[1]AllProteinsNorm!$A$1:$Q$3226,12,FALSE)</f>
        <v>1390608.1818346099</v>
      </c>
      <c r="Y3140" s="29">
        <f>VLOOKUP($E3140,[1]AllProteinsNorm!$A$1:$Q$3226,14,FALSE)</f>
        <v>1445744.13576475</v>
      </c>
      <c r="Z3140" s="25">
        <f t="shared" si="361"/>
        <v>0.83091668961412546</v>
      </c>
      <c r="AA3140" s="1">
        <f t="shared" si="361"/>
        <v>1.0581066622207307</v>
      </c>
      <c r="AB3140" s="1">
        <f t="shared" si="361"/>
        <v>1.0490454012664414</v>
      </c>
      <c r="AC3140" s="1">
        <f t="shared" si="361"/>
        <v>1.10265715889588</v>
      </c>
      <c r="AD3140" s="1">
        <f t="shared" si="361"/>
        <v>0.95927408800282199</v>
      </c>
      <c r="AE3140" s="1">
        <f t="shared" si="361"/>
        <v>0.90095710488381453</v>
      </c>
      <c r="AF3140" s="1">
        <f t="shared" si="361"/>
        <v>0.8189179180766214</v>
      </c>
      <c r="AG3140" s="1">
        <f t="shared" si="361"/>
        <v>0.89530886771245399</v>
      </c>
      <c r="AH3140" s="1">
        <f t="shared" si="361"/>
        <v>0.85114861803125186</v>
      </c>
      <c r="AI3140" s="1">
        <f t="shared" si="361"/>
        <v>0.85945527780228126</v>
      </c>
      <c r="AJ3140" s="1">
        <f t="shared" si="361"/>
        <v>0.75806864680195374</v>
      </c>
      <c r="AK3140" s="1">
        <f t="shared" si="361"/>
        <v>0.82404472273520135</v>
      </c>
      <c r="AL3140" s="1">
        <f t="shared" si="361"/>
        <v>1.0905788639813963</v>
      </c>
      <c r="AM3140" s="1">
        <f t="shared" si="361"/>
        <v>0.95107481092682977</v>
      </c>
      <c r="AN3140" s="29">
        <f t="shared" si="361"/>
        <v>0.9887837915328529</v>
      </c>
      <c r="AO3140" s="1">
        <f t="shared" si="356"/>
        <v>141107.2500219314</v>
      </c>
      <c r="AP3140" s="1">
        <f t="shared" si="357"/>
        <v>44144.056209040595</v>
      </c>
      <c r="AQ3140" s="29">
        <f t="shared" si="358"/>
        <v>173239.89262336851</v>
      </c>
    </row>
    <row r="3141" spans="1:43" x14ac:dyDescent="0.2">
      <c r="A3141" s="26"/>
      <c r="E3141" s="25" t="s">
        <v>6127</v>
      </c>
      <c r="F3141" s="26" t="s">
        <v>6128</v>
      </c>
      <c r="G3141" s="1">
        <v>0.31267937201446599</v>
      </c>
      <c r="H3141" s="1">
        <v>0.74472234833546302</v>
      </c>
      <c r="I3141" s="1">
        <f>VLOOKUP(F3141,'[1]SUSMB vs SHAM all proteins sum'!$B$2:$E$3214,2,FALSE)</f>
        <v>0.317137740071957</v>
      </c>
      <c r="J3141" s="29">
        <f>VLOOKUP(F3141,'[1]SUSMB vs SHAM all proteins sum'!$B$2:$E$3214,3,FALSE)</f>
        <v>0.63942374072961095</v>
      </c>
      <c r="K3141" s="25">
        <f>VLOOKUP($E3141,[1]AllProteinsNorm!$A$1:$Q$3226,4,FALSE)</f>
        <v>70776.785437785002</v>
      </c>
      <c r="L3141" s="1">
        <f>VLOOKUP($E3141,[1]AllProteinsNorm!$A$1:$Q$3226,5,FALSE)</f>
        <v>104432.832579612</v>
      </c>
      <c r="M3141" s="1">
        <f>VLOOKUP($E3141,[1]AllProteinsNorm!$A$1:$Q$3226,10,FALSE)</f>
        <v>104381.148665956</v>
      </c>
      <c r="N3141" s="1">
        <f>VLOOKUP($E3141,[1]AllProteinsNorm!$A$1:$Q$3226,11,FALSE)</f>
        <v>98069.066783268296</v>
      </c>
      <c r="O3141" s="1">
        <f>VLOOKUP($E3141,[1]AllProteinsNorm!$A$1:$Q$3226,15,FALSE)</f>
        <v>124657.663572725</v>
      </c>
      <c r="P3141" s="1">
        <f>VLOOKUP($E3141,[1]AllProteinsNorm!$A$1:$Q$3226,6,FALSE)</f>
        <v>78693.155128148894</v>
      </c>
      <c r="Q3141" s="1">
        <f>VLOOKUP($E3141,[1]AllProteinsNorm!$A$1:$Q$3226,8,FALSE)</f>
        <v>27037.827572959799</v>
      </c>
      <c r="R3141" s="1">
        <f>VLOOKUP($E3141,[1]AllProteinsNorm!$A$1:$Q$3226,13,FALSE)</f>
        <v>103464.37251154501</v>
      </c>
      <c r="S3141" s="1">
        <f>VLOOKUP($E3141,[1]AllProteinsNorm!$A$1:$Q$3226,16,FALSE)</f>
        <v>88548.687144411699</v>
      </c>
      <c r="T3141" s="1">
        <f>VLOOKUP($E3141,[1]AllProteinsNorm!$A$1:$Q$3226,17,FALSE)</f>
        <v>110838.64689456001</v>
      </c>
      <c r="U3141" s="1">
        <f>VLOOKUP($E3141,[1]AllProteinsNorm!$A$1:$Q$3226,3,FALSE)</f>
        <v>126493.42021373899</v>
      </c>
      <c r="V3141" s="1">
        <f>VLOOKUP($E3141,[1]AllProteinsNorm!$A$1:$Q$3226,7,FALSE)</f>
        <v>93269.988179533597</v>
      </c>
      <c r="W3141" s="1">
        <f>VLOOKUP($E3141,[1]AllProteinsNorm!$A$1:$Q$3226,9,FALSE)</f>
        <v>87906.941052512295</v>
      </c>
      <c r="X3141" s="1">
        <f>VLOOKUP($E3141,[1]AllProteinsNorm!$A$1:$Q$3226,12,FALSE)</f>
        <v>12741.1485529577</v>
      </c>
      <c r="Y3141" s="29">
        <f>VLOOKUP($E3141,[1]AllProteinsNorm!$A$1:$Q$3226,14,FALSE)</f>
        <v>76296.245759079597</v>
      </c>
      <c r="Z3141" s="25">
        <f t="shared" si="361"/>
        <v>0.70450248951054451</v>
      </c>
      <c r="AA3141" s="1">
        <f t="shared" si="361"/>
        <v>1.0395102021643479</v>
      </c>
      <c r="AB3141" s="1">
        <f t="shared" si="361"/>
        <v>1.0389957475220089</v>
      </c>
      <c r="AC3141" s="1">
        <f t="shared" si="361"/>
        <v>0.97616614353756626</v>
      </c>
      <c r="AD3141" s="1">
        <f t="shared" si="361"/>
        <v>1.2408254172655331</v>
      </c>
      <c r="AE3141" s="1">
        <f t="shared" si="361"/>
        <v>0.78330095598864735</v>
      </c>
      <c r="AF3141" s="1">
        <f t="shared" si="361"/>
        <v>0.26913085580654122</v>
      </c>
      <c r="AG3141" s="1">
        <f t="shared" si="361"/>
        <v>1.0298702824544523</v>
      </c>
      <c r="AH3141" s="1">
        <f t="shared" si="361"/>
        <v>0.88140158033829874</v>
      </c>
      <c r="AI3141" s="1">
        <f t="shared" si="361"/>
        <v>1.1032728060225032</v>
      </c>
      <c r="AJ3141" s="1">
        <f t="shared" si="361"/>
        <v>1.2590982890232751</v>
      </c>
      <c r="AK3141" s="1">
        <f t="shared" si="361"/>
        <v>0.92839676827171924</v>
      </c>
      <c r="AL3141" s="1">
        <f t="shared" si="361"/>
        <v>0.8750137270813263</v>
      </c>
      <c r="AM3141" s="1">
        <f t="shared" si="361"/>
        <v>0.12682365862282211</v>
      </c>
      <c r="AN3141" s="29">
        <f t="shared" si="361"/>
        <v>0.75944244634886127</v>
      </c>
      <c r="AO3141" s="1">
        <f t="shared" si="356"/>
        <v>17340.677351874347</v>
      </c>
      <c r="AP3141" s="1">
        <f t="shared" si="357"/>
        <v>29552.143787866109</v>
      </c>
      <c r="AQ3141" s="29">
        <f t="shared" si="358"/>
        <v>37243.935155898303</v>
      </c>
    </row>
    <row r="3142" spans="1:43" x14ac:dyDescent="0.2">
      <c r="A3142" s="26"/>
      <c r="E3142" s="25" t="s">
        <v>6129</v>
      </c>
      <c r="F3142" s="26" t="s">
        <v>6130</v>
      </c>
      <c r="G3142" s="43">
        <v>2.7595156678631001E-2</v>
      </c>
      <c r="H3142" s="1">
        <v>0.82190427348922002</v>
      </c>
      <c r="I3142" s="1">
        <f>VLOOKUP(F3142,'[1]SUSMB vs SHAM all proteins sum'!$B$2:$E$3214,2,FALSE)</f>
        <v>0.12591511648517401</v>
      </c>
      <c r="J3142" s="29">
        <f>VLOOKUP(F3142,'[1]SUSMB vs SHAM all proteins sum'!$B$2:$E$3214,3,FALSE)</f>
        <v>0.86706656335120602</v>
      </c>
      <c r="K3142" s="25">
        <f>VLOOKUP($E3142,[1]AllProteinsNorm!$A$1:$Q$3226,4,FALSE)</f>
        <v>3098254.9065817199</v>
      </c>
      <c r="L3142" s="1">
        <f>VLOOKUP($E3142,[1]AllProteinsNorm!$A$1:$Q$3226,5,FALSE)</f>
        <v>2622202.2008256102</v>
      </c>
      <c r="M3142" s="1">
        <f>VLOOKUP($E3142,[1]AllProteinsNorm!$A$1:$Q$3226,10,FALSE)</f>
        <v>3445647.5018907799</v>
      </c>
      <c r="N3142" s="1">
        <f>VLOOKUP($E3142,[1]AllProteinsNorm!$A$1:$Q$3226,11,FALSE)</f>
        <v>2618951.0365372598</v>
      </c>
      <c r="O3142" s="1">
        <f>VLOOKUP($E3142,[1]AllProteinsNorm!$A$1:$Q$3226,15,FALSE)</f>
        <v>3003954.8518970399</v>
      </c>
      <c r="P3142" s="1">
        <f>VLOOKUP($E3142,[1]AllProteinsNorm!$A$1:$Q$3226,6,FALSE)</f>
        <v>2300037.4497579001</v>
      </c>
      <c r="Q3142" s="1">
        <f>VLOOKUP($E3142,[1]AllProteinsNorm!$A$1:$Q$3226,8,FALSE)</f>
        <v>2960663.42632729</v>
      </c>
      <c r="R3142" s="1">
        <f>VLOOKUP($E3142,[1]AllProteinsNorm!$A$1:$Q$3226,13,FALSE)</f>
        <v>2269422.1303946101</v>
      </c>
      <c r="S3142" s="1">
        <f>VLOOKUP($E3142,[1]AllProteinsNorm!$A$1:$Q$3226,16,FALSE)</f>
        <v>2295233.6619131202</v>
      </c>
      <c r="T3142" s="1">
        <f>VLOOKUP($E3142,[1]AllProteinsNorm!$A$1:$Q$3226,17,FALSE)</f>
        <v>2328707.8451478202</v>
      </c>
      <c r="U3142" s="1">
        <f>VLOOKUP($E3142,[1]AllProteinsNorm!$A$1:$Q$3226,3,FALSE)</f>
        <v>2530381.85160049</v>
      </c>
      <c r="V3142" s="1">
        <f>VLOOKUP($E3142,[1]AllProteinsNorm!$A$1:$Q$3226,7,FALSE)</f>
        <v>2097342.85086148</v>
      </c>
      <c r="W3142" s="1">
        <f>VLOOKUP($E3142,[1]AllProteinsNorm!$A$1:$Q$3226,9,FALSE)</f>
        <v>2513155.6043252801</v>
      </c>
      <c r="X3142" s="1">
        <f>VLOOKUP($E3142,[1]AllProteinsNorm!$A$1:$Q$3226,12,FALSE)</f>
        <v>3160488.1311707799</v>
      </c>
      <c r="Y3142" s="29">
        <f>VLOOKUP($E3142,[1]AllProteinsNorm!$A$1:$Q$3226,14,FALSE)</f>
        <v>2560401.7018729402</v>
      </c>
      <c r="Z3142" s="25">
        <f t="shared" si="361"/>
        <v>1.047485532266264</v>
      </c>
      <c r="AA3142" s="1">
        <f t="shared" si="361"/>
        <v>0.88653740601092645</v>
      </c>
      <c r="AB3142" s="1">
        <f t="shared" si="361"/>
        <v>1.164935105840617</v>
      </c>
      <c r="AC3142" s="1">
        <f t="shared" si="361"/>
        <v>0.88543822351698986</v>
      </c>
      <c r="AD3142" s="1">
        <f t="shared" si="361"/>
        <v>1.0156037323652027</v>
      </c>
      <c r="AE3142" s="1">
        <f t="shared" si="361"/>
        <v>0.77761708604864521</v>
      </c>
      <c r="AF3142" s="1">
        <f t="shared" si="361"/>
        <v>1.0009673827675107</v>
      </c>
      <c r="AG3142" s="1">
        <f t="shared" si="361"/>
        <v>0.76726638700492478</v>
      </c>
      <c r="AH3142" s="1">
        <f t="shared" si="361"/>
        <v>0.77599297879497997</v>
      </c>
      <c r="AI3142" s="1">
        <f t="shared" si="361"/>
        <v>0.78731022792393024</v>
      </c>
      <c r="AJ3142" s="1">
        <f t="shared" si="361"/>
        <v>0.85549396695217439</v>
      </c>
      <c r="AK3142" s="1">
        <f t="shared" si="361"/>
        <v>0.7090882960638456</v>
      </c>
      <c r="AL3142" s="1">
        <f t="shared" si="361"/>
        <v>0.8496699642990384</v>
      </c>
      <c r="AM3142" s="1">
        <f t="shared" si="361"/>
        <v>1.0685258934853605</v>
      </c>
      <c r="AN3142" s="29">
        <f t="shared" si="361"/>
        <v>0.86564334451771641</v>
      </c>
      <c r="AO3142" s="1">
        <f t="shared" si="356"/>
        <v>312185.05379534507</v>
      </c>
      <c r="AP3142" s="1">
        <f t="shared" si="357"/>
        <v>265592.90320930781</v>
      </c>
      <c r="AQ3142" s="29">
        <f t="shared" si="358"/>
        <v>339689.95180197962</v>
      </c>
    </row>
    <row r="3143" spans="1:43" x14ac:dyDescent="0.2">
      <c r="A3143" s="26"/>
      <c r="E3143" s="25" t="s">
        <v>6131</v>
      </c>
      <c r="F3143" s="26" t="s">
        <v>6132</v>
      </c>
      <c r="G3143" s="1">
        <v>0.611530220974841</v>
      </c>
      <c r="H3143" s="1">
        <v>0.96668715608017297</v>
      </c>
      <c r="I3143" s="1">
        <f>VLOOKUP(F3143,'[1]SUSMB vs SHAM all proteins sum'!$B$2:$E$3214,2,FALSE)</f>
        <v>0.40524979503797098</v>
      </c>
      <c r="J3143" s="29">
        <f>VLOOKUP(F3143,'[1]SUSMB vs SHAM all proteins sum'!$B$2:$E$3214,3,FALSE)</f>
        <v>0.87340015286973105</v>
      </c>
      <c r="K3143" s="25">
        <f>VLOOKUP($E3143,[1]AllProteinsNorm!$A$1:$Q$3226,4,FALSE)</f>
        <v>1367382.87441979</v>
      </c>
      <c r="L3143" s="1">
        <f>VLOOKUP($E3143,[1]AllProteinsNorm!$A$1:$Q$3226,5,FALSE)</f>
        <v>1298654.01469605</v>
      </c>
      <c r="M3143" s="1">
        <f>VLOOKUP($E3143,[1]AllProteinsNorm!$A$1:$Q$3226,10,FALSE)</f>
        <v>1495764.9860137601</v>
      </c>
      <c r="N3143" s="1">
        <f>VLOOKUP($E3143,[1]AllProteinsNorm!$A$1:$Q$3226,11,FALSE)</f>
        <v>1349374.03662202</v>
      </c>
      <c r="O3143" s="1">
        <f>VLOOKUP($E3143,[1]AllProteinsNorm!$A$1:$Q$3226,15,FALSE)</f>
        <v>1495478.63769896</v>
      </c>
      <c r="P3143" s="1">
        <f>VLOOKUP($E3143,[1]AllProteinsNorm!$A$1:$Q$3226,6,FALSE)</f>
        <v>1304191.9968290201</v>
      </c>
      <c r="Q3143" s="1">
        <f>VLOOKUP($E3143,[1]AllProteinsNorm!$A$1:$Q$3226,8,FALSE)</f>
        <v>1116040.7510410601</v>
      </c>
      <c r="R3143" s="1">
        <f>VLOOKUP($E3143,[1]AllProteinsNorm!$A$1:$Q$3226,13,FALSE)</f>
        <v>1575268.4346449999</v>
      </c>
      <c r="S3143" s="1">
        <f>VLOOKUP($E3143,[1]AllProteinsNorm!$A$1:$Q$3226,16,FALSE)</f>
        <v>1366233.30016407</v>
      </c>
      <c r="T3143" s="1">
        <f>VLOOKUP($E3143,[1]AllProteinsNorm!$A$1:$Q$3226,17,FALSE)</f>
        <v>1444402.54826075</v>
      </c>
      <c r="U3143" s="1">
        <f>VLOOKUP($E3143,[1]AllProteinsNorm!$A$1:$Q$3226,3,FALSE)</f>
        <v>684038.60484658601</v>
      </c>
      <c r="V3143" s="1">
        <f>VLOOKUP($E3143,[1]AllProteinsNorm!$A$1:$Q$3226,7,FALSE)</f>
        <v>1318022.39892593</v>
      </c>
      <c r="W3143" s="1">
        <f>VLOOKUP($E3143,[1]AllProteinsNorm!$A$1:$Q$3226,9,FALSE)</f>
        <v>1343547.0284963499</v>
      </c>
      <c r="X3143" s="1">
        <f>VLOOKUP($E3143,[1]AllProteinsNorm!$A$1:$Q$3226,12,FALSE)</f>
        <v>1670394.12177727</v>
      </c>
      <c r="Y3143" s="29">
        <f>VLOOKUP($E3143,[1]AllProteinsNorm!$A$1:$Q$3226,14,FALSE)</f>
        <v>1346327.1803462</v>
      </c>
      <c r="Z3143" s="25">
        <f t="shared" si="361"/>
        <v>0.97577443326859326</v>
      </c>
      <c r="AA3143" s="1">
        <f t="shared" si="361"/>
        <v>0.92672901563120635</v>
      </c>
      <c r="AB3143" s="1">
        <f t="shared" si="361"/>
        <v>1.0673888483135288</v>
      </c>
      <c r="AC3143" s="1">
        <f t="shared" si="361"/>
        <v>0.96292319472766774</v>
      </c>
      <c r="AD3143" s="1">
        <f t="shared" si="361"/>
        <v>1.0671845080590041</v>
      </c>
      <c r="AE3143" s="1">
        <f t="shared" si="361"/>
        <v>0.93068096023892533</v>
      </c>
      <c r="AF3143" s="1">
        <f t="shared" si="361"/>
        <v>0.7964148533115375</v>
      </c>
      <c r="AG3143" s="1">
        <f t="shared" si="361"/>
        <v>1.1241230915034359</v>
      </c>
      <c r="AH3143" s="1">
        <f t="shared" si="361"/>
        <v>0.97495408866075883</v>
      </c>
      <c r="AI3143" s="1">
        <f t="shared" si="361"/>
        <v>1.0307362365781338</v>
      </c>
      <c r="AJ3143" s="1">
        <f t="shared" si="361"/>
        <v>0.48813495800233525</v>
      </c>
      <c r="AK3143" s="1">
        <f t="shared" si="361"/>
        <v>0.94055043646277769</v>
      </c>
      <c r="AL3143" s="1">
        <f t="shared" si="361"/>
        <v>0.9587649990548649</v>
      </c>
      <c r="AM3143" s="1">
        <f t="shared" si="361"/>
        <v>1.1920054784977607</v>
      </c>
      <c r="AN3143" s="29">
        <f t="shared" si="361"/>
        <v>0.96074893577547005</v>
      </c>
      <c r="AO3143" s="1">
        <f t="shared" si="356"/>
        <v>80219.847897735526</v>
      </c>
      <c r="AP3143" s="1">
        <f t="shared" si="357"/>
        <v>152398.33258874074</v>
      </c>
      <c r="AQ3143" s="29">
        <f t="shared" si="358"/>
        <v>321613.73152446689</v>
      </c>
    </row>
    <row r="3144" spans="1:43" x14ac:dyDescent="0.2">
      <c r="A3144" s="26"/>
      <c r="E3144" s="25" t="s">
        <v>6133</v>
      </c>
      <c r="F3144" s="26" t="s">
        <v>6134</v>
      </c>
      <c r="G3144" s="1">
        <v>0.88580387393430104</v>
      </c>
      <c r="H3144" s="1">
        <v>0.97729542938727298</v>
      </c>
      <c r="I3144" s="1">
        <f>VLOOKUP(F3144,'[1]SUSMB vs SHAM all proteins sum'!$B$2:$E$3214,2,FALSE)</f>
        <v>0.16891700066145399</v>
      </c>
      <c r="J3144" s="29">
        <f>VLOOKUP(F3144,'[1]SUSMB vs SHAM all proteins sum'!$B$2:$E$3214,3,FALSE)</f>
        <v>1.20901508938891</v>
      </c>
      <c r="K3144" s="25">
        <f>VLOOKUP($E3144,[1]AllProteinsNorm!$A$1:$Q$3226,4,FALSE)</f>
        <v>2794832.5110349301</v>
      </c>
      <c r="L3144" s="1">
        <f>VLOOKUP($E3144,[1]AllProteinsNorm!$A$1:$Q$3226,5,FALSE)</f>
        <v>1589950.0244754499</v>
      </c>
      <c r="M3144" s="1">
        <f>VLOOKUP($E3144,[1]AllProteinsNorm!$A$1:$Q$3226,10,FALSE)</f>
        <v>3164381.6469455701</v>
      </c>
      <c r="N3144" s="1">
        <f>VLOOKUP($E3144,[1]AllProteinsNorm!$A$1:$Q$3226,11,FALSE)</f>
        <v>2496217.7363101998</v>
      </c>
      <c r="O3144" s="1">
        <f>VLOOKUP($E3144,[1]AllProteinsNorm!$A$1:$Q$3226,15,FALSE)</f>
        <v>1982056.76012039</v>
      </c>
      <c r="P3144" s="1">
        <f>VLOOKUP($E3144,[1]AllProteinsNorm!$A$1:$Q$3226,6,FALSE)</f>
        <v>2470531.3128163898</v>
      </c>
      <c r="Q3144" s="1">
        <f>VLOOKUP($E3144,[1]AllProteinsNorm!$A$1:$Q$3226,8,FALSE)</f>
        <v>2621210.1790460902</v>
      </c>
      <c r="R3144" s="1">
        <f>VLOOKUP($E3144,[1]AllProteinsNorm!$A$1:$Q$3226,13,FALSE)</f>
        <v>1876336.538037</v>
      </c>
      <c r="S3144" s="1">
        <f>VLOOKUP($E3144,[1]AllProteinsNorm!$A$1:$Q$3226,16,FALSE)</f>
        <v>2863050.7355560502</v>
      </c>
      <c r="T3144" s="1">
        <f>VLOOKUP($E3144,[1]AllProteinsNorm!$A$1:$Q$3226,17,FALSE)</f>
        <v>1782887.82432324</v>
      </c>
      <c r="U3144" s="1">
        <f>VLOOKUP($E3144,[1]AllProteinsNorm!$A$1:$Q$3226,3,FALSE)</f>
        <v>2731540.9819364701</v>
      </c>
      <c r="V3144" s="1">
        <f>VLOOKUP($E3144,[1]AllProteinsNorm!$A$1:$Q$3226,7,FALSE)</f>
        <v>2896999.6004498401</v>
      </c>
      <c r="W3144" s="1">
        <f>VLOOKUP($E3144,[1]AllProteinsNorm!$A$1:$Q$3226,9,FALSE)</f>
        <v>2887884.8401871198</v>
      </c>
      <c r="X3144" s="1">
        <f>VLOOKUP($E3144,[1]AllProteinsNorm!$A$1:$Q$3226,12,FALSE)</f>
        <v>2998846.8661221</v>
      </c>
      <c r="Y3144" s="29">
        <f>VLOOKUP($E3144,[1]AllProteinsNorm!$A$1:$Q$3226,14,FALSE)</f>
        <v>2622375.98326146</v>
      </c>
      <c r="Z3144" s="25">
        <f t="shared" si="361"/>
        <v>1.1618568947439716</v>
      </c>
      <c r="AA3144" s="1">
        <f t="shared" si="361"/>
        <v>0.66096783651306978</v>
      </c>
      <c r="AB3144" s="1">
        <f t="shared" si="361"/>
        <v>1.3154844233379697</v>
      </c>
      <c r="AC3144" s="1">
        <f t="shared" si="361"/>
        <v>1.0377179227245461</v>
      </c>
      <c r="AD3144" s="1">
        <f t="shared" si="361"/>
        <v>0.8239729226804432</v>
      </c>
      <c r="AE3144" s="1">
        <f t="shared" si="361"/>
        <v>1.0270396627144158</v>
      </c>
      <c r="AF3144" s="1">
        <f t="shared" si="361"/>
        <v>1.0896792945814269</v>
      </c>
      <c r="AG3144" s="1">
        <f t="shared" si="361"/>
        <v>0.78002332339087221</v>
      </c>
      <c r="AH3144" s="1">
        <f t="shared" si="361"/>
        <v>1.190216309554738</v>
      </c>
      <c r="AI3144" s="1">
        <f t="shared" si="361"/>
        <v>0.74117518780328295</v>
      </c>
      <c r="AJ3144" s="1">
        <f t="shared" si="361"/>
        <v>1.1355455865809274</v>
      </c>
      <c r="AK3144" s="1">
        <f t="shared" si="361"/>
        <v>1.2043293995484476</v>
      </c>
      <c r="AL3144" s="1">
        <f t="shared" si="361"/>
        <v>1.2005402468842481</v>
      </c>
      <c r="AM3144" s="1">
        <f t="shared" si="361"/>
        <v>1.2466689484712981</v>
      </c>
      <c r="AN3144" s="29">
        <f t="shared" si="361"/>
        <v>1.090163938172841</v>
      </c>
      <c r="AO3144" s="1">
        <f t="shared" si="356"/>
        <v>562163.10891530733</v>
      </c>
      <c r="AP3144" s="1">
        <f t="shared" si="357"/>
        <v>422747.87125911849</v>
      </c>
      <c r="AQ3144" s="29">
        <f t="shared" si="358"/>
        <v>133506.75107329316</v>
      </c>
    </row>
    <row r="3145" spans="1:43" x14ac:dyDescent="0.2">
      <c r="A3145" s="26"/>
      <c r="E3145" s="25" t="s">
        <v>6135</v>
      </c>
      <c r="F3145" s="26" t="s">
        <v>6136</v>
      </c>
      <c r="G3145" s="1">
        <v>0.69354190136521798</v>
      </c>
      <c r="H3145" s="1">
        <v>0.84787553022775997</v>
      </c>
      <c r="I3145" s="1">
        <f>VLOOKUP(F3145,'[1]SUSMB vs SHAM all proteins sum'!$B$2:$E$3214,2,FALSE)</f>
        <v>0.39165735089077203</v>
      </c>
      <c r="J3145" s="29">
        <f>VLOOKUP(F3145,'[1]SUSMB vs SHAM all proteins sum'!$B$2:$E$3214,3,FALSE)</f>
        <v>0.78649195181144105</v>
      </c>
      <c r="K3145" s="25">
        <f>VLOOKUP($E3145,[1]AllProteinsNorm!$A$1:$Q$3226,4,FALSE)</f>
        <v>29488.804113080099</v>
      </c>
      <c r="L3145" s="1">
        <f>VLOOKUP($E3145,[1]AllProteinsNorm!$A$1:$Q$3226,5,FALSE)</f>
        <v>23533.341990768298</v>
      </c>
      <c r="M3145" s="1">
        <f>VLOOKUP($E3145,[1]AllProteinsNorm!$A$1:$Q$3226,10,FALSE)</f>
        <v>64432.646427416497</v>
      </c>
      <c r="N3145" s="1">
        <f>VLOOKUP($E3145,[1]AllProteinsNorm!$A$1:$Q$3226,11,FALSE)</f>
        <v>18474.998528812299</v>
      </c>
      <c r="O3145" s="1">
        <f>VLOOKUP($E3145,[1]AllProteinsNorm!$A$1:$Q$3226,15,FALSE)</f>
        <v>27497.099663320401</v>
      </c>
      <c r="P3145" s="1">
        <f>VLOOKUP($E3145,[1]AllProteinsNorm!$A$1:$Q$3226,6,FALSE)</f>
        <v>8729.74392649939</v>
      </c>
      <c r="Q3145" s="1">
        <f>VLOOKUP($E3145,[1]AllProteinsNorm!$A$1:$Q$3226,8,FALSE)</f>
        <v>27361.497301709798</v>
      </c>
      <c r="R3145" s="1">
        <f>VLOOKUP($E3145,[1]AllProteinsNorm!$A$1:$Q$3226,13,FALSE)</f>
        <v>64880.041994735497</v>
      </c>
      <c r="S3145" s="1">
        <f>VLOOKUP($E3145,[1]AllProteinsNorm!$A$1:$Q$3226,16,FALSE)</f>
        <v>16661.573841483001</v>
      </c>
      <c r="T3145" s="1">
        <f>VLOOKUP($E3145,[1]AllProteinsNorm!$A$1:$Q$3226,17,FALSE)</f>
        <v>38548.726571050902</v>
      </c>
      <c r="U3145" s="1">
        <f>VLOOKUP($E3145,[1]AllProteinsNorm!$A$1:$Q$3226,3,FALSE)</f>
        <v>28118.216445770599</v>
      </c>
      <c r="V3145" s="1">
        <f>VLOOKUP($E3145,[1]AllProteinsNorm!$A$1:$Q$3226,7,FALSE)</f>
        <v>20297.511546846799</v>
      </c>
      <c r="W3145" s="1">
        <f>VLOOKUP($E3145,[1]AllProteinsNorm!$A$1:$Q$3226,9,FALSE)</f>
        <v>13785.0982993294</v>
      </c>
      <c r="X3145" s="1">
        <f>VLOOKUP($E3145,[1]AllProteinsNorm!$A$1:$Q$3226,12,FALSE)</f>
        <v>24092.873616667599</v>
      </c>
      <c r="Y3145" s="29">
        <f>VLOOKUP($E3145,[1]AllProteinsNorm!$A$1:$Q$3226,14,FALSE)</f>
        <v>36062.8805914392</v>
      </c>
      <c r="Z3145" s="25">
        <f t="shared" si="361"/>
        <v>0.90220171180366915</v>
      </c>
      <c r="AA3145" s="1">
        <f t="shared" si="361"/>
        <v>0.71999601432174409</v>
      </c>
      <c r="AB3145" s="1">
        <f t="shared" si="361"/>
        <v>1.9712987912273778</v>
      </c>
      <c r="AC3145" s="1">
        <f t="shared" si="361"/>
        <v>0.56523741126793825</v>
      </c>
      <c r="AD3145" s="1">
        <f t="shared" si="361"/>
        <v>0.84126607137927023</v>
      </c>
      <c r="AE3145" s="1">
        <f t="shared" si="361"/>
        <v>0.2670840731246184</v>
      </c>
      <c r="AF3145" s="1">
        <f t="shared" si="361"/>
        <v>0.83711735506305174</v>
      </c>
      <c r="AG3145" s="1">
        <f t="shared" si="361"/>
        <v>1.9849867334423534</v>
      </c>
      <c r="AH3145" s="1">
        <f t="shared" si="361"/>
        <v>0.50975619029805064</v>
      </c>
      <c r="AI3145" s="1">
        <f t="shared" si="361"/>
        <v>1.1793875047251305</v>
      </c>
      <c r="AJ3145" s="1">
        <f t="shared" si="361"/>
        <v>0.86026896556947563</v>
      </c>
      <c r="AK3145" s="1">
        <f t="shared" si="361"/>
        <v>0.62099668717312362</v>
      </c>
      <c r="AL3145" s="1">
        <f t="shared" si="361"/>
        <v>0.42175122583286734</v>
      </c>
      <c r="AM3145" s="1">
        <f t="shared" si="361"/>
        <v>0.7371147278768565</v>
      </c>
      <c r="AN3145" s="29">
        <f t="shared" si="361"/>
        <v>1.1033337424401028</v>
      </c>
      <c r="AO3145" s="1">
        <f t="shared" si="356"/>
        <v>16313.92054133684</v>
      </c>
      <c r="AP3145" s="1">
        <f t="shared" si="357"/>
        <v>19592.624952262042</v>
      </c>
      <c r="AQ3145" s="29">
        <f t="shared" si="358"/>
        <v>7475.6051733041468</v>
      </c>
    </row>
    <row r="3146" spans="1:43" x14ac:dyDescent="0.2">
      <c r="A3146" s="26"/>
      <c r="E3146" s="25" t="s">
        <v>6137</v>
      </c>
      <c r="F3146" s="26" t="s">
        <v>6138</v>
      </c>
      <c r="G3146" s="1">
        <v>0.29707711425809302</v>
      </c>
      <c r="H3146" s="1">
        <v>0.90554489491058998</v>
      </c>
      <c r="I3146" s="1">
        <f>VLOOKUP(F3146,'[1]SUSMB vs SHAM all proteins sum'!$B$2:$E$3214,2,FALSE)</f>
        <v>0.24049063365912901</v>
      </c>
      <c r="J3146" s="29">
        <f>VLOOKUP(F3146,'[1]SUSMB vs SHAM all proteins sum'!$B$2:$E$3214,3,FALSE)</f>
        <v>0.680177506369124</v>
      </c>
      <c r="K3146" s="25">
        <f>VLOOKUP($E3146,[1]AllProteinsNorm!$A$1:$Q$3226,4,FALSE)</f>
        <v>195087.16113555399</v>
      </c>
      <c r="L3146" s="1">
        <f>VLOOKUP($E3146,[1]AllProteinsNorm!$A$1:$Q$3226,5,FALSE)</f>
        <v>238032.884181576</v>
      </c>
      <c r="M3146" s="1">
        <f>VLOOKUP($E3146,[1]AllProteinsNorm!$A$1:$Q$3226,10,FALSE)</f>
        <v>195780.840207956</v>
      </c>
      <c r="N3146" s="1">
        <f>VLOOKUP($E3146,[1]AllProteinsNorm!$A$1:$Q$3226,11,FALSE)</f>
        <v>202024.681623657</v>
      </c>
      <c r="O3146" s="1">
        <f>VLOOKUP($E3146,[1]AllProteinsNorm!$A$1:$Q$3226,15,FALSE)</f>
        <v>177682.88777117399</v>
      </c>
      <c r="P3146" s="1">
        <f>VLOOKUP($E3146,[1]AllProteinsNorm!$A$1:$Q$3226,6,FALSE)</f>
        <v>195152.313324708</v>
      </c>
      <c r="Q3146" s="1">
        <f>VLOOKUP($E3146,[1]AllProteinsNorm!$A$1:$Q$3226,8,FALSE)</f>
        <v>190297.128365888</v>
      </c>
      <c r="R3146" s="1">
        <f>VLOOKUP($E3146,[1]AllProteinsNorm!$A$1:$Q$3226,13,FALSE)</f>
        <v>139042.82728144401</v>
      </c>
      <c r="S3146" s="1">
        <f>VLOOKUP($E3146,[1]AllProteinsNorm!$A$1:$Q$3226,16,FALSE)</f>
        <v>218011.16041939799</v>
      </c>
      <c r="T3146" s="1">
        <f>VLOOKUP($E3146,[1]AllProteinsNorm!$A$1:$Q$3226,17,FALSE)</f>
        <v>176523.50756882899</v>
      </c>
      <c r="U3146" s="1">
        <f>VLOOKUP($E3146,[1]AllProteinsNorm!$A$1:$Q$3226,3,FALSE)</f>
        <v>41552.9767158666</v>
      </c>
      <c r="V3146" s="1">
        <f>VLOOKUP($E3146,[1]AllProteinsNorm!$A$1:$Q$3226,7,FALSE)</f>
        <v>189525.42112856</v>
      </c>
      <c r="W3146" s="1">
        <f>VLOOKUP($E3146,[1]AllProteinsNorm!$A$1:$Q$3226,9,FALSE)</f>
        <v>191726.536263602</v>
      </c>
      <c r="X3146" s="1">
        <f>VLOOKUP($E3146,[1]AllProteinsNorm!$A$1:$Q$3226,12,FALSE)</f>
        <v>157744.38014284201</v>
      </c>
      <c r="Y3146" s="29">
        <f>VLOOKUP($E3146,[1]AllProteinsNorm!$A$1:$Q$3226,14,FALSE)</f>
        <v>199476.37423210399</v>
      </c>
      <c r="Z3146" s="25">
        <f t="shared" si="361"/>
        <v>0.96711047871913691</v>
      </c>
      <c r="AA3146" s="1">
        <f t="shared" si="361"/>
        <v>1.1800063891020807</v>
      </c>
      <c r="AB3146" s="1">
        <f t="shared" si="361"/>
        <v>0.97054927138946556</v>
      </c>
      <c r="AC3146" s="1">
        <f t="shared" si="361"/>
        <v>1.0015020231002212</v>
      </c>
      <c r="AD3146" s="1">
        <f t="shared" si="361"/>
        <v>0.88083183768909579</v>
      </c>
      <c r="AE3146" s="1">
        <f t="shared" si="361"/>
        <v>0.9674334593011269</v>
      </c>
      <c r="AF3146" s="1">
        <f t="shared" si="361"/>
        <v>0.94336472908606295</v>
      </c>
      <c r="AG3146" s="1">
        <f t="shared" si="361"/>
        <v>0.68928049632740762</v>
      </c>
      <c r="AH3146" s="1">
        <f t="shared" si="361"/>
        <v>1.0807521955420647</v>
      </c>
      <c r="AI3146" s="1">
        <f t="shared" si="361"/>
        <v>0.87508441312265661</v>
      </c>
      <c r="AJ3146" s="1">
        <f t="shared" si="361"/>
        <v>0.20599161405585226</v>
      </c>
      <c r="AK3146" s="1">
        <f t="shared" si="361"/>
        <v>0.93953912543598606</v>
      </c>
      <c r="AL3146" s="1">
        <f t="shared" si="361"/>
        <v>0.9504507687218674</v>
      </c>
      <c r="AM3146" s="1">
        <f t="shared" si="361"/>
        <v>0.78199017355732381</v>
      </c>
      <c r="AN3146" s="29">
        <f t="shared" si="361"/>
        <v>0.98886923492993284</v>
      </c>
      <c r="AO3146" s="1">
        <f t="shared" si="356"/>
        <v>19878.477350730496</v>
      </c>
      <c r="AP3146" s="1">
        <f t="shared" si="357"/>
        <v>26067.76898319654</v>
      </c>
      <c r="AQ3146" s="29">
        <f t="shared" si="358"/>
        <v>58977.450335384572</v>
      </c>
    </row>
    <row r="3147" spans="1:43" x14ac:dyDescent="0.2">
      <c r="A3147" s="26"/>
      <c r="E3147" s="25" t="s">
        <v>6139</v>
      </c>
      <c r="F3147" s="26" t="s">
        <v>6140</v>
      </c>
      <c r="G3147" s="1">
        <v>0.74083892785844196</v>
      </c>
      <c r="H3147" s="1">
        <v>0.85638086862963902</v>
      </c>
      <c r="I3147" s="1">
        <f>VLOOKUP(F3147,'[1]SUSMB vs SHAM all proteins sum'!$B$2:$E$3214,2,FALSE)</f>
        <v>0.74853634149760595</v>
      </c>
      <c r="J3147" s="29">
        <f>VLOOKUP(F3147,'[1]SUSMB vs SHAM all proteins sum'!$B$2:$E$3214,3,FALSE)</f>
        <v>0.888039316958808</v>
      </c>
      <c r="K3147" s="25">
        <f>VLOOKUP($E3147,[1]AllProteinsNorm!$A$1:$Q$3226,4,FALSE)</f>
        <v>10399.693464902501</v>
      </c>
      <c r="L3147" s="1">
        <f>VLOOKUP($E3147,[1]AllProteinsNorm!$A$1:$Q$3226,5,FALSE)</f>
        <v>11905.141095217599</v>
      </c>
      <c r="M3147" s="1">
        <f>VLOOKUP($E3147,[1]AllProteinsNorm!$A$1:$Q$3226,10,FALSE)</f>
        <v>23508.806472838802</v>
      </c>
      <c r="N3147" s="1">
        <f>VLOOKUP($E3147,[1]AllProteinsNorm!$A$1:$Q$3226,11,FALSE)</f>
        <v>20701.910206437002</v>
      </c>
      <c r="O3147" s="1">
        <f>VLOOKUP($E3147,[1]AllProteinsNorm!$A$1:$Q$3226,15,FALSE)</f>
        <v>13792.21138311</v>
      </c>
      <c r="P3147" s="1">
        <f>VLOOKUP($E3147,[1]AllProteinsNorm!$A$1:$Q$3226,6,FALSE)</f>
        <v>4003.7398879847001</v>
      </c>
      <c r="Q3147" s="1">
        <f>VLOOKUP($E3147,[1]AllProteinsNorm!$A$1:$Q$3226,8,FALSE)</f>
        <v>7972.9627746779397</v>
      </c>
      <c r="R3147" s="1">
        <f>VLOOKUP($E3147,[1]AllProteinsNorm!$A$1:$Q$3226,13,FALSE)</f>
        <v>15673.7720695016</v>
      </c>
      <c r="S3147" s="1">
        <f>VLOOKUP($E3147,[1]AllProteinsNorm!$A$1:$Q$3226,16,FALSE)</f>
        <v>14696.1853121113</v>
      </c>
      <c r="T3147" s="1">
        <f>VLOOKUP($E3147,[1]AllProteinsNorm!$A$1:$Q$3226,17,FALSE)</f>
        <v>52059.625195745197</v>
      </c>
      <c r="U3147" s="1">
        <f>VLOOKUP($E3147,[1]AllProteinsNorm!$A$1:$Q$3226,3,FALSE)</f>
        <v>11883.5634677574</v>
      </c>
      <c r="V3147" s="1">
        <f>VLOOKUP($E3147,[1]AllProteinsNorm!$A$1:$Q$3226,7,FALSE)</f>
        <v>18356.826366287401</v>
      </c>
      <c r="W3147" s="1">
        <f>VLOOKUP($E3147,[1]AllProteinsNorm!$A$1:$Q$3226,9,FALSE)</f>
        <v>14171.5479149614</v>
      </c>
      <c r="X3147" s="1">
        <f>VLOOKUP($E3147,[1]AllProteinsNorm!$A$1:$Q$3226,12,FALSE)</f>
        <v>4564.5828972856798</v>
      </c>
      <c r="Y3147" s="29">
        <f>VLOOKUP($E3147,[1]AllProteinsNorm!$A$1:$Q$3226,14,FALSE)</f>
        <v>32525.822203814299</v>
      </c>
      <c r="Z3147" s="25">
        <f t="shared" si="361"/>
        <v>0.64748992658326365</v>
      </c>
      <c r="AA3147" s="1">
        <f t="shared" si="361"/>
        <v>0.74121982149962407</v>
      </c>
      <c r="AB3147" s="1">
        <f t="shared" si="361"/>
        <v>1.4636696195450081</v>
      </c>
      <c r="AC3147" s="1">
        <f t="shared" si="361"/>
        <v>1.2889109053970447</v>
      </c>
      <c r="AD3147" s="1">
        <f t="shared" si="361"/>
        <v>0.85870972697506043</v>
      </c>
      <c r="AE3147" s="1">
        <f t="shared" si="361"/>
        <v>0.24927477476895055</v>
      </c>
      <c r="AF3147" s="1">
        <f t="shared" si="361"/>
        <v>0.49640050440426248</v>
      </c>
      <c r="AG3147" s="1">
        <f t="shared" si="361"/>
        <v>0.97585660200606161</v>
      </c>
      <c r="AH3147" s="1">
        <f t="shared" si="361"/>
        <v>0.91499157940634501</v>
      </c>
      <c r="AI3147" s="1">
        <f t="shared" si="361"/>
        <v>3.2412573514503391</v>
      </c>
      <c r="AJ3147" s="1">
        <f t="shared" si="361"/>
        <v>0.73987638801601263</v>
      </c>
      <c r="AK3147" s="1">
        <f t="shared" si="361"/>
        <v>1.1429048554481198</v>
      </c>
      <c r="AL3147" s="1">
        <f t="shared" si="361"/>
        <v>0.88232740224479167</v>
      </c>
      <c r="AM3147" s="1">
        <f t="shared" si="361"/>
        <v>0.28419313078997893</v>
      </c>
      <c r="AN3147" s="29">
        <f t="shared" si="361"/>
        <v>2.0250733641220311</v>
      </c>
      <c r="AO3147" s="1">
        <f t="shared" si="356"/>
        <v>5127.9006227418404</v>
      </c>
      <c r="AP3147" s="1">
        <f t="shared" si="357"/>
        <v>17140.235115476575</v>
      </c>
      <c r="AQ3147" s="29">
        <f t="shared" si="358"/>
        <v>9265.6686136443532</v>
      </c>
    </row>
    <row r="3148" spans="1:43" x14ac:dyDescent="0.2">
      <c r="A3148" s="26"/>
      <c r="E3148" s="25" t="s">
        <v>6141</v>
      </c>
      <c r="F3148" s="26" t="s">
        <v>6142</v>
      </c>
      <c r="G3148" s="1">
        <v>0.987309958471845</v>
      </c>
      <c r="H3148" s="1">
        <v>0.99873307975245995</v>
      </c>
      <c r="I3148" s="1">
        <f>VLOOKUP(F3148,'[1]SUSMB vs SHAM all proteins sum'!$B$2:$E$3214,2,FALSE)</f>
        <v>0.91298962665454297</v>
      </c>
      <c r="J3148" s="29">
        <f>VLOOKUP(F3148,'[1]SUSMB vs SHAM all proteins sum'!$B$2:$E$3214,3,FALSE)</f>
        <v>0.99025564615474204</v>
      </c>
      <c r="K3148" s="25">
        <f>VLOOKUP($E3148,[1]AllProteinsNorm!$A$1:$Q$3226,4,FALSE)</f>
        <v>276967.74546758999</v>
      </c>
      <c r="L3148" s="1">
        <f>VLOOKUP($E3148,[1]AllProteinsNorm!$A$1:$Q$3226,5,FALSE)</f>
        <v>213451.73987138999</v>
      </c>
      <c r="M3148" s="1">
        <f>VLOOKUP($E3148,[1]AllProteinsNorm!$A$1:$Q$3226,10,FALSE)</f>
        <v>254485.39336206301</v>
      </c>
      <c r="N3148" s="1">
        <f>VLOOKUP($E3148,[1]AllProteinsNorm!$A$1:$Q$3226,11,FALSE)</f>
        <v>289256.16866282502</v>
      </c>
      <c r="O3148" s="1">
        <f>VLOOKUP($E3148,[1]AllProteinsNorm!$A$1:$Q$3226,15,FALSE)</f>
        <v>281703.25878182403</v>
      </c>
      <c r="P3148" s="1">
        <f>VLOOKUP($E3148,[1]AllProteinsNorm!$A$1:$Q$3226,6,FALSE)</f>
        <v>301414.07781741797</v>
      </c>
      <c r="Q3148" s="1">
        <f>VLOOKUP($E3148,[1]AllProteinsNorm!$A$1:$Q$3226,8,FALSE)</f>
        <v>227826.38917685099</v>
      </c>
      <c r="R3148" s="1">
        <f>VLOOKUP($E3148,[1]AllProteinsNorm!$A$1:$Q$3226,13,FALSE)</f>
        <v>264675.49892620702</v>
      </c>
      <c r="S3148" s="1">
        <f>VLOOKUP($E3148,[1]AllProteinsNorm!$A$1:$Q$3226,16,FALSE)</f>
        <v>285304.19141153601</v>
      </c>
      <c r="T3148" s="1">
        <f>VLOOKUP($E3148,[1]AllProteinsNorm!$A$1:$Q$3226,17,FALSE)</f>
        <v>234922.155606543</v>
      </c>
      <c r="U3148" s="1">
        <f>VLOOKUP($E3148,[1]AllProteinsNorm!$A$1:$Q$3226,3,FALSE)</f>
        <v>266933.874609249</v>
      </c>
      <c r="V3148" s="1">
        <f>VLOOKUP($E3148,[1]AllProteinsNorm!$A$1:$Q$3226,7,FALSE)</f>
        <v>266738.38039023802</v>
      </c>
      <c r="W3148" s="1">
        <f>VLOOKUP($E3148,[1]AllProteinsNorm!$A$1:$Q$3226,9,FALSE)</f>
        <v>207861.231184064</v>
      </c>
      <c r="X3148" s="1">
        <f>VLOOKUP($E3148,[1]AllProteinsNorm!$A$1:$Q$3226,12,FALSE)</f>
        <v>315139.98992516397</v>
      </c>
      <c r="Y3148" s="29">
        <f>VLOOKUP($E3148,[1]AllProteinsNorm!$A$1:$Q$3226,14,FALSE)</f>
        <v>250286.07049026899</v>
      </c>
      <c r="Z3148" s="25">
        <f t="shared" si="361"/>
        <v>1.0524175789784067</v>
      </c>
      <c r="AA3148" s="1">
        <f t="shared" si="361"/>
        <v>0.81107048376672319</v>
      </c>
      <c r="AB3148" s="1">
        <f t="shared" si="361"/>
        <v>0.966989499500439</v>
      </c>
      <c r="AC3148" s="1">
        <f t="shared" si="361"/>
        <v>1.0991109315446341</v>
      </c>
      <c r="AD3148" s="1">
        <f t="shared" si="361"/>
        <v>1.0704115062097974</v>
      </c>
      <c r="AE3148" s="1">
        <f t="shared" si="361"/>
        <v>1.1453083589610096</v>
      </c>
      <c r="AF3148" s="1">
        <f t="shared" si="361"/>
        <v>0.86569104471029756</v>
      </c>
      <c r="AG3148" s="1">
        <f t="shared" si="361"/>
        <v>1.0057096985230567</v>
      </c>
      <c r="AH3148" s="1">
        <f t="shared" si="361"/>
        <v>1.0840942720272679</v>
      </c>
      <c r="AI3148" s="1">
        <f t="shared" si="361"/>
        <v>0.89265342372062384</v>
      </c>
      <c r="AJ3148" s="1">
        <f t="shared" si="361"/>
        <v>1.0142910380749175</v>
      </c>
      <c r="AK3148" s="1">
        <f t="shared" si="361"/>
        <v>1.0135482022897309</v>
      </c>
      <c r="AL3148" s="1">
        <f t="shared" si="361"/>
        <v>0.78982775888538193</v>
      </c>
      <c r="AM3148" s="1">
        <f t="shared" si="361"/>
        <v>1.1974638587478783</v>
      </c>
      <c r="AN3148" s="29">
        <f t="shared" si="361"/>
        <v>0.95103298007749681</v>
      </c>
      <c r="AO3148" s="1">
        <f t="shared" si="356"/>
        <v>27428.727270168751</v>
      </c>
      <c r="AP3148" s="1">
        <f t="shared" si="357"/>
        <v>28288.96160851192</v>
      </c>
      <c r="AQ3148" s="29">
        <f t="shared" si="358"/>
        <v>34458.750583027679</v>
      </c>
    </row>
    <row r="3149" spans="1:43" x14ac:dyDescent="0.2">
      <c r="A3149" s="26"/>
      <c r="E3149" s="25" t="s">
        <v>6143</v>
      </c>
      <c r="F3149" s="26" t="s">
        <v>6144</v>
      </c>
      <c r="G3149" s="1">
        <v>0.30907930272874201</v>
      </c>
      <c r="H3149" s="1">
        <v>0.958879924835631</v>
      </c>
      <c r="I3149" s="1">
        <f>VLOOKUP(F3149,'[1]SUSMB vs SHAM all proteins sum'!$B$2:$E$3214,2,FALSE)</f>
        <v>0.14137235885539901</v>
      </c>
      <c r="J3149" s="29">
        <f>VLOOKUP(F3149,'[1]SUSMB vs SHAM all proteins sum'!$B$2:$E$3214,3,FALSE)</f>
        <v>0.94339679838887702</v>
      </c>
      <c r="K3149" s="25">
        <f>VLOOKUP($E3149,[1]AllProteinsNorm!$A$1:$Q$3226,4,FALSE)</f>
        <v>1394713.4263321999</v>
      </c>
      <c r="L3149" s="1">
        <f>VLOOKUP($E3149,[1]AllProteinsNorm!$A$1:$Q$3226,5,FALSE)</f>
        <v>1220923.0481559499</v>
      </c>
      <c r="M3149" s="1">
        <f>VLOOKUP($E3149,[1]AllProteinsNorm!$A$1:$Q$3226,10,FALSE)</f>
        <v>1350378.16393853</v>
      </c>
      <c r="N3149" s="1">
        <f>VLOOKUP($E3149,[1]AllProteinsNorm!$A$1:$Q$3226,11,FALSE)</f>
        <v>1264931.41848593</v>
      </c>
      <c r="O3149" s="1">
        <f>VLOOKUP($E3149,[1]AllProteinsNorm!$A$1:$Q$3226,15,FALSE)</f>
        <v>1417433.2817261701</v>
      </c>
      <c r="P3149" s="1">
        <f>VLOOKUP($E3149,[1]AllProteinsNorm!$A$1:$Q$3226,6,FALSE)</f>
        <v>1307723.0721950801</v>
      </c>
      <c r="Q3149" s="1">
        <f>VLOOKUP($E3149,[1]AllProteinsNorm!$A$1:$Q$3226,8,FALSE)</f>
        <v>1197760.3295308801</v>
      </c>
      <c r="R3149" s="1">
        <f>VLOOKUP($E3149,[1]AllProteinsNorm!$A$1:$Q$3226,13,FALSE)</f>
        <v>1315175.02058892</v>
      </c>
      <c r="S3149" s="1">
        <f>VLOOKUP($E3149,[1]AllProteinsNorm!$A$1:$Q$3226,16,FALSE)</f>
        <v>1357052.2011406701</v>
      </c>
      <c r="T3149" s="1">
        <f>VLOOKUP($E3149,[1]AllProteinsNorm!$A$1:$Q$3226,17,FALSE)</f>
        <v>1195511.06869766</v>
      </c>
      <c r="U3149" s="1">
        <f>VLOOKUP($E3149,[1]AllProteinsNorm!$A$1:$Q$3226,3,FALSE)</f>
        <v>1227926.98705964</v>
      </c>
      <c r="V3149" s="1">
        <f>VLOOKUP($E3149,[1]AllProteinsNorm!$A$1:$Q$3226,7,FALSE)</f>
        <v>1246262.15206335</v>
      </c>
      <c r="W3149" s="1">
        <f>VLOOKUP($E3149,[1]AllProteinsNorm!$A$1:$Q$3226,9,FALSE)</f>
        <v>1248391.4941885499</v>
      </c>
      <c r="X3149" s="1">
        <f>VLOOKUP($E3149,[1]AllProteinsNorm!$A$1:$Q$3226,12,FALSE)</f>
        <v>1190531.55247515</v>
      </c>
      <c r="Y3149" s="29">
        <f>VLOOKUP($E3149,[1]AllProteinsNorm!$A$1:$Q$3226,14,FALSE)</f>
        <v>1354554.9112364701</v>
      </c>
      <c r="Z3149" s="25">
        <f t="shared" si="361"/>
        <v>1.0489123403552361</v>
      </c>
      <c r="AA3149" s="1">
        <f t="shared" si="361"/>
        <v>0.91821103006279969</v>
      </c>
      <c r="AB3149" s="1">
        <f t="shared" si="361"/>
        <v>1.0155694306509087</v>
      </c>
      <c r="AC3149" s="1">
        <f t="shared" si="361"/>
        <v>0.95130809634646829</v>
      </c>
      <c r="AD3149" s="1">
        <f t="shared" si="361"/>
        <v>1.0659991025845872</v>
      </c>
      <c r="AE3149" s="1">
        <f t="shared" si="361"/>
        <v>0.98349011509835826</v>
      </c>
      <c r="AF3149" s="1">
        <f t="shared" si="361"/>
        <v>0.90079120679064251</v>
      </c>
      <c r="AG3149" s="1">
        <f t="shared" si="361"/>
        <v>0.98909444963935755</v>
      </c>
      <c r="AH3149" s="1">
        <f t="shared" si="361"/>
        <v>1.0205887269802802</v>
      </c>
      <c r="AI3149" s="1">
        <f t="shared" si="361"/>
        <v>0.89909962097803109</v>
      </c>
      <c r="AJ3149" s="1">
        <f t="shared" si="361"/>
        <v>0.92347843325005841</v>
      </c>
      <c r="AK3149" s="1">
        <f t="shared" si="361"/>
        <v>0.9372676321433514</v>
      </c>
      <c r="AL3149" s="1">
        <f t="shared" si="361"/>
        <v>0.93886903153464718</v>
      </c>
      <c r="AM3149" s="1">
        <f t="shared" si="361"/>
        <v>0.89535471115198495</v>
      </c>
      <c r="AN3149" s="29">
        <f t="shared" si="361"/>
        <v>1.0187106076845849</v>
      </c>
      <c r="AO3149" s="1">
        <f t="shared" si="356"/>
        <v>75337.709391458615</v>
      </c>
      <c r="AP3149" s="1">
        <f t="shared" si="357"/>
        <v>65880.528023446095</v>
      </c>
      <c r="AQ3149" s="29">
        <f t="shared" si="358"/>
        <v>54606.917418299898</v>
      </c>
    </row>
    <row r="3150" spans="1:43" x14ac:dyDescent="0.2">
      <c r="A3150" s="26"/>
      <c r="E3150" s="25" t="s">
        <v>6145</v>
      </c>
      <c r="F3150" s="26" t="s">
        <v>6146</v>
      </c>
      <c r="G3150" s="1">
        <v>0.41084219633529101</v>
      </c>
      <c r="H3150" s="1">
        <v>0.94105357173255799</v>
      </c>
      <c r="I3150" s="1">
        <f>VLOOKUP(F3150,'[1]SUSMB vs SHAM all proteins sum'!$B$2:$E$3214,2,FALSE)</f>
        <v>0.45463532364143699</v>
      </c>
      <c r="J3150" s="29">
        <f>VLOOKUP(F3150,'[1]SUSMB vs SHAM all proteins sum'!$B$2:$E$3214,3,FALSE)</f>
        <v>0.93719334179217295</v>
      </c>
      <c r="K3150" s="25">
        <f>VLOOKUP($E3150,[1]AllProteinsNorm!$A$1:$Q$3226,4,FALSE)</f>
        <v>2918189.9038988599</v>
      </c>
      <c r="L3150" s="1">
        <f>VLOOKUP($E3150,[1]AllProteinsNorm!$A$1:$Q$3226,5,FALSE)</f>
        <v>2912053.5139331599</v>
      </c>
      <c r="M3150" s="1">
        <f>VLOOKUP($E3150,[1]AllProteinsNorm!$A$1:$Q$3226,10,FALSE)</f>
        <v>3160266.4030682198</v>
      </c>
      <c r="N3150" s="1">
        <f>VLOOKUP($E3150,[1]AllProteinsNorm!$A$1:$Q$3226,11,FALSE)</f>
        <v>2868442.20889861</v>
      </c>
      <c r="O3150" s="1">
        <f>VLOOKUP($E3150,[1]AllProteinsNorm!$A$1:$Q$3226,15,FALSE)</f>
        <v>2681087.6917024101</v>
      </c>
      <c r="P3150" s="1">
        <f>VLOOKUP($E3150,[1]AllProteinsNorm!$A$1:$Q$3226,6,FALSE)</f>
        <v>2965625.2251314302</v>
      </c>
      <c r="Q3150" s="1">
        <f>VLOOKUP($E3150,[1]AllProteinsNorm!$A$1:$Q$3226,8,FALSE)</f>
        <v>2530632.0701636001</v>
      </c>
      <c r="R3150" s="1">
        <f>VLOOKUP($E3150,[1]AllProteinsNorm!$A$1:$Q$3226,13,FALSE)</f>
        <v>3222915.2853617501</v>
      </c>
      <c r="S3150" s="1">
        <f>VLOOKUP($E3150,[1]AllProteinsNorm!$A$1:$Q$3226,16,FALSE)</f>
        <v>2838151.5193547201</v>
      </c>
      <c r="T3150" s="1">
        <f>VLOOKUP($E3150,[1]AllProteinsNorm!$A$1:$Q$3226,17,FALSE)</f>
        <v>2220422.9869038002</v>
      </c>
      <c r="U3150" s="1">
        <f>VLOOKUP($E3150,[1]AllProteinsNorm!$A$1:$Q$3226,3,FALSE)</f>
        <v>2274320.3528749398</v>
      </c>
      <c r="V3150" s="1">
        <f>VLOOKUP($E3150,[1]AllProteinsNorm!$A$1:$Q$3226,7,FALSE)</f>
        <v>3453077.3858094402</v>
      </c>
      <c r="W3150" s="1">
        <f>VLOOKUP($E3150,[1]AllProteinsNorm!$A$1:$Q$3226,9,FALSE)</f>
        <v>3081908.91374896</v>
      </c>
      <c r="X3150" s="1">
        <f>VLOOKUP($E3150,[1]AllProteinsNorm!$A$1:$Q$3226,12,FALSE)</f>
        <v>2553040.6368406801</v>
      </c>
      <c r="Y3150" s="29">
        <f>VLOOKUP($E3150,[1]AllProteinsNorm!$A$1:$Q$3226,14,FALSE)</f>
        <v>2416596.91518097</v>
      </c>
      <c r="Z3150" s="25">
        <f t="shared" si="361"/>
        <v>1.0035013520573643</v>
      </c>
      <c r="AA3150" s="1">
        <f t="shared" si="361"/>
        <v>1.0013911824556179</v>
      </c>
      <c r="AB3150" s="1">
        <f t="shared" si="361"/>
        <v>1.0867461381123111</v>
      </c>
      <c r="AC3150" s="1">
        <f t="shared" si="361"/>
        <v>0.98639421344113187</v>
      </c>
      <c r="AD3150" s="1">
        <f t="shared" si="361"/>
        <v>0.92196711393357444</v>
      </c>
      <c r="AE3150" s="1">
        <f t="shared" si="361"/>
        <v>1.019813316172024</v>
      </c>
      <c r="AF3150" s="1">
        <f t="shared" si="361"/>
        <v>0.87022873342684104</v>
      </c>
      <c r="AG3150" s="1">
        <f t="shared" si="361"/>
        <v>1.1082897114083619</v>
      </c>
      <c r="AH3150" s="1">
        <f t="shared" si="361"/>
        <v>0.97597791124248756</v>
      </c>
      <c r="AI3150" s="1">
        <f t="shared" si="361"/>
        <v>0.76355464958610897</v>
      </c>
      <c r="AJ3150" s="1">
        <f t="shared" si="361"/>
        <v>0.78208876881944178</v>
      </c>
      <c r="AK3150" s="1">
        <f t="shared" si="361"/>
        <v>1.1874373976788937</v>
      </c>
      <c r="AL3150" s="1">
        <f t="shared" si="361"/>
        <v>1.0598007202110837</v>
      </c>
      <c r="AM3150" s="1">
        <f t="shared" si="361"/>
        <v>0.87793454685867889</v>
      </c>
      <c r="AN3150" s="29">
        <f t="shared" si="361"/>
        <v>0.83101455067120555</v>
      </c>
      <c r="AO3150" s="1">
        <f t="shared" ref="AO3150:AO3213" si="362">_xlfn.STDEV.P(K3150:O3150)</f>
        <v>152848.04049241456</v>
      </c>
      <c r="AP3150" s="1">
        <f t="shared" ref="AP3150:AP3213" si="363">_xlfn.STDEV.P(P3150:T3150)</f>
        <v>348233.80550442328</v>
      </c>
      <c r="AQ3150" s="29">
        <f t="shared" ref="AQ3150:AQ3213" si="364">_xlfn.STDEV.P(U3150:Y3150)</f>
        <v>442839.81719360728</v>
      </c>
    </row>
    <row r="3151" spans="1:43" x14ac:dyDescent="0.2">
      <c r="A3151" s="26"/>
      <c r="E3151" s="25" t="s">
        <v>6147</v>
      </c>
      <c r="F3151" s="26" t="s">
        <v>6148</v>
      </c>
      <c r="G3151" s="1">
        <v>0.316258753688822</v>
      </c>
      <c r="H3151" s="1">
        <v>0.96255169319882905</v>
      </c>
      <c r="I3151" s="1">
        <f>VLOOKUP(F3151,'[1]SUSMB vs SHAM all proteins sum'!$B$2:$E$3214,2,FALSE)</f>
        <v>0.78668478922376905</v>
      </c>
      <c r="J3151" s="29">
        <f>VLOOKUP(F3151,'[1]SUSMB vs SHAM all proteins sum'!$B$2:$E$3214,3,FALSE)</f>
        <v>0.98470490010446898</v>
      </c>
      <c r="K3151" s="25">
        <f>VLOOKUP($E3151,[1]AllProteinsNorm!$A$1:$Q$3226,4,FALSE)</f>
        <v>3268021.8788163099</v>
      </c>
      <c r="L3151" s="1">
        <f>VLOOKUP($E3151,[1]AllProteinsNorm!$A$1:$Q$3226,5,FALSE)</f>
        <v>3412318.87194004</v>
      </c>
      <c r="M3151" s="1">
        <f>VLOOKUP($E3151,[1]AllProteinsNorm!$A$1:$Q$3226,10,FALSE)</f>
        <v>3659323.9638627102</v>
      </c>
      <c r="N3151" s="1">
        <f>VLOOKUP($E3151,[1]AllProteinsNorm!$A$1:$Q$3226,11,FALSE)</f>
        <v>3736531.4526529601</v>
      </c>
      <c r="O3151" s="1">
        <f>VLOOKUP($E3151,[1]AllProteinsNorm!$A$1:$Q$3226,15,FALSE)</f>
        <v>3703151.4895010199</v>
      </c>
      <c r="P3151" s="1">
        <f>VLOOKUP($E3151,[1]AllProteinsNorm!$A$1:$Q$3226,6,FALSE)</f>
        <v>3325731.7850718801</v>
      </c>
      <c r="Q3151" s="1">
        <f>VLOOKUP($E3151,[1]AllProteinsNorm!$A$1:$Q$3226,8,FALSE)</f>
        <v>3435795.3630516999</v>
      </c>
      <c r="R3151" s="1">
        <f>VLOOKUP($E3151,[1]AllProteinsNorm!$A$1:$Q$3226,13,FALSE)</f>
        <v>3643249.5892354799</v>
      </c>
      <c r="S3151" s="1">
        <f>VLOOKUP($E3151,[1]AllProteinsNorm!$A$1:$Q$3226,16,FALSE)</f>
        <v>3536852.4198028101</v>
      </c>
      <c r="T3151" s="1">
        <f>VLOOKUP($E3151,[1]AllProteinsNorm!$A$1:$Q$3226,17,FALSE)</f>
        <v>3168658.8365100101</v>
      </c>
      <c r="U3151" s="1">
        <f>VLOOKUP($E3151,[1]AllProteinsNorm!$A$1:$Q$3226,3,FALSE)</f>
        <v>2943270.6618091799</v>
      </c>
      <c r="V3151" s="1">
        <f>VLOOKUP($E3151,[1]AllProteinsNorm!$A$1:$Q$3226,7,FALSE)</f>
        <v>3393769.4237099802</v>
      </c>
      <c r="W3151" s="1">
        <f>VLOOKUP($E3151,[1]AllProteinsNorm!$A$1:$Q$3226,9,FALSE)</f>
        <v>3844156.43081511</v>
      </c>
      <c r="X3151" s="1">
        <f>VLOOKUP($E3151,[1]AllProteinsNorm!$A$1:$Q$3226,12,FALSE)</f>
        <v>3586992.8663802599</v>
      </c>
      <c r="Y3151" s="29">
        <f>VLOOKUP($E3151,[1]AllProteinsNorm!$A$1:$Q$3226,14,FALSE)</f>
        <v>3795438.3398422301</v>
      </c>
      <c r="Z3151" s="25">
        <f t="shared" ref="Z3151:AN3167" si="365">K3151/AVERAGE($K3151:$O3151)</f>
        <v>0.91904999606983828</v>
      </c>
      <c r="AA3151" s="1">
        <f t="shared" si="365"/>
        <v>0.95962994194562534</v>
      </c>
      <c r="AB3151" s="1">
        <f t="shared" si="365"/>
        <v>1.0290939899779428</v>
      </c>
      <c r="AC3151" s="1">
        <f t="shared" si="365"/>
        <v>1.0508066788461525</v>
      </c>
      <c r="AD3151" s="1">
        <f t="shared" si="365"/>
        <v>1.0414193931604419</v>
      </c>
      <c r="AE3151" s="1">
        <f t="shared" si="365"/>
        <v>0.93527947404890965</v>
      </c>
      <c r="AF3151" s="1">
        <f t="shared" si="365"/>
        <v>0.96623212206068609</v>
      </c>
      <c r="AG3151" s="1">
        <f t="shared" si="365"/>
        <v>1.0245734713015708</v>
      </c>
      <c r="AH3151" s="1">
        <f t="shared" si="365"/>
        <v>0.99465190964288475</v>
      </c>
      <c r="AI3151" s="1">
        <f t="shared" si="365"/>
        <v>0.89110660798145491</v>
      </c>
      <c r="AJ3151" s="1">
        <f t="shared" si="365"/>
        <v>0.82772178108794159</v>
      </c>
      <c r="AK3151" s="1">
        <f t="shared" si="365"/>
        <v>0.95441337028389917</v>
      </c>
      <c r="AL3151" s="1">
        <f t="shared" si="365"/>
        <v>1.0810735312188688</v>
      </c>
      <c r="AM3151" s="1">
        <f t="shared" si="365"/>
        <v>1.0087526650658063</v>
      </c>
      <c r="AN3151" s="29">
        <f t="shared" si="365"/>
        <v>1.0673727779872617</v>
      </c>
      <c r="AO3151" s="1">
        <f t="shared" si="362"/>
        <v>183573.73858937065</v>
      </c>
      <c r="AP3151" s="1">
        <f t="shared" si="363"/>
        <v>164792.0318759346</v>
      </c>
      <c r="AQ3151" s="29">
        <f t="shared" si="364"/>
        <v>326716.39513404545</v>
      </c>
    </row>
    <row r="3152" spans="1:43" x14ac:dyDescent="0.2">
      <c r="A3152" s="26"/>
      <c r="E3152" s="25" t="s">
        <v>6149</v>
      </c>
      <c r="F3152" s="26" t="s">
        <v>6150</v>
      </c>
      <c r="G3152" s="1">
        <v>0.350801002720871</v>
      </c>
      <c r="H3152" s="1">
        <v>0.82239814675478196</v>
      </c>
      <c r="I3152" s="1">
        <f>VLOOKUP(F3152,'[1]SUSMB vs SHAM all proteins sum'!$B$2:$E$3214,2,FALSE)</f>
        <v>0.453228795557437</v>
      </c>
      <c r="J3152" s="29">
        <f>VLOOKUP(F3152,'[1]SUSMB vs SHAM all proteins sum'!$B$2:$E$3214,3,FALSE)</f>
        <v>0.88028545654646795</v>
      </c>
      <c r="K3152" s="25">
        <f>VLOOKUP($E3152,[1]AllProteinsNorm!$A$1:$Q$3226,4,FALSE)</f>
        <v>90709.5809421187</v>
      </c>
      <c r="L3152" s="1">
        <f>VLOOKUP($E3152,[1]AllProteinsNorm!$A$1:$Q$3226,5,FALSE)</f>
        <v>60848.6373565217</v>
      </c>
      <c r="M3152" s="1">
        <f>VLOOKUP($E3152,[1]AllProteinsNorm!$A$1:$Q$3226,10,FALSE)</f>
        <v>68938.082875663007</v>
      </c>
      <c r="N3152" s="1">
        <f>VLOOKUP($E3152,[1]AllProteinsNorm!$A$1:$Q$3226,11,FALSE)</f>
        <v>58949.648082854401</v>
      </c>
      <c r="O3152" s="1">
        <f>VLOOKUP($E3152,[1]AllProteinsNorm!$A$1:$Q$3226,15,FALSE)</f>
        <v>76677.211381957197</v>
      </c>
      <c r="P3152" s="1">
        <f>VLOOKUP($E3152,[1]AllProteinsNorm!$A$1:$Q$3226,6,FALSE)</f>
        <v>81798.873171587606</v>
      </c>
      <c r="Q3152" s="1">
        <f>VLOOKUP($E3152,[1]AllProteinsNorm!$A$1:$Q$3226,8,FALSE)</f>
        <v>77624.2116109075</v>
      </c>
      <c r="R3152" s="1">
        <f>VLOOKUP($E3152,[1]AllProteinsNorm!$A$1:$Q$3226,13,FALSE)</f>
        <v>73271.311387762704</v>
      </c>
      <c r="S3152" s="1">
        <f>VLOOKUP($E3152,[1]AllProteinsNorm!$A$1:$Q$3226,16,FALSE)</f>
        <v>39449.055143393998</v>
      </c>
      <c r="T3152" s="1">
        <f>VLOOKUP($E3152,[1]AllProteinsNorm!$A$1:$Q$3226,17,FALSE)</f>
        <v>35253.826885820803</v>
      </c>
      <c r="U3152" s="1">
        <f>VLOOKUP($E3152,[1]AllProteinsNorm!$A$1:$Q$3226,3,FALSE)</f>
        <v>38263.516344646501</v>
      </c>
      <c r="V3152" s="1">
        <f>VLOOKUP($E3152,[1]AllProteinsNorm!$A$1:$Q$3226,7,FALSE)</f>
        <v>81918.710527284595</v>
      </c>
      <c r="W3152" s="1">
        <f>VLOOKUP($E3152,[1]AllProteinsNorm!$A$1:$Q$3226,9,FALSE)</f>
        <v>78735.026258858503</v>
      </c>
      <c r="X3152" s="1">
        <f>VLOOKUP($E3152,[1]AllProteinsNorm!$A$1:$Q$3226,12,FALSE)</f>
        <v>53703.863411111197</v>
      </c>
      <c r="Y3152" s="29">
        <f>VLOOKUP($E3152,[1]AllProteinsNorm!$A$1:$Q$3226,14,FALSE)</f>
        <v>68594.119882711806</v>
      </c>
      <c r="Z3152" s="25">
        <f t="shared" si="365"/>
        <v>1.2735703678936117</v>
      </c>
      <c r="AA3152" s="1">
        <f t="shared" si="365"/>
        <v>0.85432013530543671</v>
      </c>
      <c r="AB3152" s="1">
        <f t="shared" si="365"/>
        <v>0.96789665058492058</v>
      </c>
      <c r="AC3152" s="1">
        <f t="shared" si="365"/>
        <v>0.82765816153406946</v>
      </c>
      <c r="AD3152" s="1">
        <f t="shared" si="365"/>
        <v>1.0765546846819616</v>
      </c>
      <c r="AE3152" s="1">
        <f t="shared" si="365"/>
        <v>1.1484632595193693</v>
      </c>
      <c r="AF3152" s="1">
        <f t="shared" si="365"/>
        <v>1.0898506498650569</v>
      </c>
      <c r="AG3152" s="1">
        <f t="shared" si="365"/>
        <v>1.0287355539620988</v>
      </c>
      <c r="AH3152" s="1">
        <f t="shared" si="365"/>
        <v>0.55386814876905099</v>
      </c>
      <c r="AI3152" s="1">
        <f t="shared" si="365"/>
        <v>0.49496678091018659</v>
      </c>
      <c r="AJ3152" s="1">
        <f t="shared" si="365"/>
        <v>0.53722308141903818</v>
      </c>
      <c r="AK3152" s="1">
        <f t="shared" si="365"/>
        <v>1.1501457863660076</v>
      </c>
      <c r="AL3152" s="1">
        <f t="shared" si="365"/>
        <v>1.1054465836700567</v>
      </c>
      <c r="AM3152" s="1">
        <f t="shared" si="365"/>
        <v>0.75400689068820703</v>
      </c>
      <c r="AN3152" s="29">
        <f t="shared" si="365"/>
        <v>0.9630673803917954</v>
      </c>
      <c r="AO3152" s="1">
        <f t="shared" si="362"/>
        <v>11601.367670229181</v>
      </c>
      <c r="AP3152" s="1">
        <f t="shared" si="363"/>
        <v>19928.381197438383</v>
      </c>
      <c r="AQ3152" s="29">
        <f t="shared" si="364"/>
        <v>16293.488165475082</v>
      </c>
    </row>
    <row r="3153" spans="1:43" x14ac:dyDescent="0.2">
      <c r="A3153" s="26"/>
      <c r="E3153" s="25" t="s">
        <v>6151</v>
      </c>
      <c r="F3153" s="26" t="s">
        <v>6152</v>
      </c>
      <c r="G3153" s="1">
        <v>0.60763732561195105</v>
      </c>
      <c r="H3153" s="1">
        <v>1.0600486241262099</v>
      </c>
      <c r="I3153" s="1">
        <f>VLOOKUP(F3153,'[1]SUSMB vs SHAM all proteins sum'!$B$2:$E$3214,2,FALSE)</f>
        <v>0.873695176911507</v>
      </c>
      <c r="J3153" s="29">
        <f>VLOOKUP(F3153,'[1]SUSMB vs SHAM all proteins sum'!$B$2:$E$3214,3,FALSE)</f>
        <v>1.0216021469446199</v>
      </c>
      <c r="K3153" s="25">
        <f>VLOOKUP($E3153,[1]AllProteinsNorm!$A$1:$Q$3226,4,FALSE)</f>
        <v>317350.35460447997</v>
      </c>
      <c r="L3153" s="1">
        <f>VLOOKUP($E3153,[1]AllProteinsNorm!$A$1:$Q$3226,5,FALSE)</f>
        <v>428439.18345334602</v>
      </c>
      <c r="M3153" s="1">
        <f>VLOOKUP($E3153,[1]AllProteinsNorm!$A$1:$Q$3226,10,FALSE)</f>
        <v>321190.17939840001</v>
      </c>
      <c r="N3153" s="1">
        <f>VLOOKUP($E3153,[1]AllProteinsNorm!$A$1:$Q$3226,11,FALSE)</f>
        <v>413476.08911569801</v>
      </c>
      <c r="O3153" s="1">
        <f>VLOOKUP($E3153,[1]AllProteinsNorm!$A$1:$Q$3226,15,FALSE)</f>
        <v>270178.551584828</v>
      </c>
      <c r="P3153" s="1">
        <f>VLOOKUP($E3153,[1]AllProteinsNorm!$A$1:$Q$3226,6,FALSE)</f>
        <v>407030.79473386297</v>
      </c>
      <c r="Q3153" s="1">
        <f>VLOOKUP($E3153,[1]AllProteinsNorm!$A$1:$Q$3226,8,FALSE)</f>
        <v>350950.98039368202</v>
      </c>
      <c r="R3153" s="1">
        <f>VLOOKUP($E3153,[1]AllProteinsNorm!$A$1:$Q$3226,13,FALSE)</f>
        <v>319254.76812215801</v>
      </c>
      <c r="S3153" s="1">
        <f>VLOOKUP($E3153,[1]AllProteinsNorm!$A$1:$Q$3226,16,FALSE)</f>
        <v>445109.78184790001</v>
      </c>
      <c r="T3153" s="1">
        <f>VLOOKUP($E3153,[1]AllProteinsNorm!$A$1:$Q$3226,17,FALSE)</f>
        <v>321693.56423489598</v>
      </c>
      <c r="U3153" s="1">
        <f>VLOOKUP($E3153,[1]AllProteinsNorm!$A$1:$Q$3226,3,FALSE)</f>
        <v>291628.44653032301</v>
      </c>
      <c r="V3153" s="1">
        <f>VLOOKUP($E3153,[1]AllProteinsNorm!$A$1:$Q$3226,7,FALSE)</f>
        <v>353031.47962490999</v>
      </c>
      <c r="W3153" s="1">
        <f>VLOOKUP($E3153,[1]AllProteinsNorm!$A$1:$Q$3226,9,FALSE)</f>
        <v>444126.04760279501</v>
      </c>
      <c r="X3153" s="1">
        <f>VLOOKUP($E3153,[1]AllProteinsNorm!$A$1:$Q$3226,12,FALSE)</f>
        <v>276403.735061143</v>
      </c>
      <c r="Y3153" s="29">
        <f>VLOOKUP($E3153,[1]AllProteinsNorm!$A$1:$Q$3226,14,FALSE)</f>
        <v>429543.560667479</v>
      </c>
      <c r="Z3153" s="25">
        <f t="shared" si="365"/>
        <v>0.90638674239953532</v>
      </c>
      <c r="AA3153" s="1">
        <f t="shared" si="365"/>
        <v>1.2236683847118448</v>
      </c>
      <c r="AB3153" s="1">
        <f t="shared" si="365"/>
        <v>0.91735369496741181</v>
      </c>
      <c r="AC3153" s="1">
        <f t="shared" si="365"/>
        <v>1.1809321780678639</v>
      </c>
      <c r="AD3153" s="1">
        <f t="shared" si="365"/>
        <v>0.77165899985334396</v>
      </c>
      <c r="AE3153" s="1">
        <f t="shared" si="365"/>
        <v>1.1625237241499899</v>
      </c>
      <c r="AF3153" s="1">
        <f t="shared" si="365"/>
        <v>1.0023537432545289</v>
      </c>
      <c r="AG3153" s="1">
        <f t="shared" si="365"/>
        <v>0.91182595221740725</v>
      </c>
      <c r="AH3153" s="1">
        <f t="shared" si="365"/>
        <v>1.2712814065769775</v>
      </c>
      <c r="AI3153" s="1">
        <f t="shared" si="365"/>
        <v>0.91879141619729221</v>
      </c>
      <c r="AJ3153" s="1">
        <f t="shared" si="365"/>
        <v>0.83292220666050287</v>
      </c>
      <c r="AK3153" s="1">
        <f t="shared" si="365"/>
        <v>1.0082958728075515</v>
      </c>
      <c r="AL3153" s="1">
        <f t="shared" si="365"/>
        <v>1.2684717557766219</v>
      </c>
      <c r="AM3153" s="1">
        <f t="shared" si="365"/>
        <v>0.78943879335308276</v>
      </c>
      <c r="AN3153" s="29">
        <f t="shared" si="365"/>
        <v>1.2268226048063704</v>
      </c>
      <c r="AO3153" s="1">
        <f t="shared" si="362"/>
        <v>60744.230413831021</v>
      </c>
      <c r="AP3153" s="1">
        <f t="shared" si="363"/>
        <v>49552.214777248912</v>
      </c>
      <c r="AQ3153" s="29">
        <f t="shared" si="364"/>
        <v>68730.657115033304</v>
      </c>
    </row>
    <row r="3154" spans="1:43" x14ac:dyDescent="0.2">
      <c r="A3154" s="26"/>
      <c r="E3154" s="25" t="s">
        <v>6153</v>
      </c>
      <c r="F3154" s="26" t="s">
        <v>6154</v>
      </c>
      <c r="G3154" s="1">
        <v>0.66977822772695705</v>
      </c>
      <c r="H3154" s="1">
        <v>1.0338837716042399</v>
      </c>
      <c r="I3154" s="1">
        <f>VLOOKUP(F3154,'[1]SUSMB vs SHAM all proteins sum'!$B$2:$E$3214,2,FALSE)</f>
        <v>0.84678186355364604</v>
      </c>
      <c r="J3154" s="29">
        <f>VLOOKUP(F3154,'[1]SUSMB vs SHAM all proteins sum'!$B$2:$E$3214,3,FALSE)</f>
        <v>1.01641165215826</v>
      </c>
      <c r="K3154" s="25">
        <f>VLOOKUP($E3154,[1]AllProteinsNorm!$A$1:$Q$3226,4,FALSE)</f>
        <v>1477989.1928137301</v>
      </c>
      <c r="L3154" s="1">
        <f>VLOOKUP($E3154,[1]AllProteinsNorm!$A$1:$Q$3226,5,FALSE)</f>
        <v>1813166.8850467801</v>
      </c>
      <c r="M3154" s="1">
        <f>VLOOKUP($E3154,[1]AllProteinsNorm!$A$1:$Q$3226,10,FALSE)</f>
        <v>1396355.6220941001</v>
      </c>
      <c r="N3154" s="1">
        <f>VLOOKUP($E3154,[1]AllProteinsNorm!$A$1:$Q$3226,11,FALSE)</f>
        <v>1604258.0005713201</v>
      </c>
      <c r="O3154" s="1">
        <f>VLOOKUP($E3154,[1]AllProteinsNorm!$A$1:$Q$3226,15,FALSE)</f>
        <v>1359999.0701795199</v>
      </c>
      <c r="P3154" s="1">
        <f>VLOOKUP($E3154,[1]AllProteinsNorm!$A$1:$Q$3226,6,FALSE)</f>
        <v>1671078.9066627999</v>
      </c>
      <c r="Q3154" s="1">
        <f>VLOOKUP($E3154,[1]AllProteinsNorm!$A$1:$Q$3226,8,FALSE)</f>
        <v>1618561.1832768801</v>
      </c>
      <c r="R3154" s="1">
        <f>VLOOKUP($E3154,[1]AllProteinsNorm!$A$1:$Q$3226,13,FALSE)</f>
        <v>1332000.8188433701</v>
      </c>
      <c r="S3154" s="1">
        <f>VLOOKUP($E3154,[1]AllProteinsNorm!$A$1:$Q$3226,16,FALSE)</f>
        <v>1824622.9916976001</v>
      </c>
      <c r="T3154" s="1">
        <f>VLOOKUP($E3154,[1]AllProteinsNorm!$A$1:$Q$3226,17,FALSE)</f>
        <v>1467144.127715</v>
      </c>
      <c r="U3154" s="1">
        <f>VLOOKUP($E3154,[1]AllProteinsNorm!$A$1:$Q$3226,3,FALSE)</f>
        <v>1245718.8945653201</v>
      </c>
      <c r="V3154" s="1">
        <f>VLOOKUP($E3154,[1]AllProteinsNorm!$A$1:$Q$3226,7,FALSE)</f>
        <v>1630680.8501639799</v>
      </c>
      <c r="W3154" s="1">
        <f>VLOOKUP($E3154,[1]AllProteinsNorm!$A$1:$Q$3226,9,FALSE)</f>
        <v>1783953.18654422</v>
      </c>
      <c r="X3154" s="1">
        <f>VLOOKUP($E3154,[1]AllProteinsNorm!$A$1:$Q$3226,12,FALSE)</f>
        <v>1464910.72130526</v>
      </c>
      <c r="Y3154" s="29">
        <f>VLOOKUP($E3154,[1]AllProteinsNorm!$A$1:$Q$3226,14,FALSE)</f>
        <v>1668331.8547451601</v>
      </c>
      <c r="Z3154" s="25">
        <f t="shared" si="365"/>
        <v>0.96578270796169641</v>
      </c>
      <c r="AA3154" s="1">
        <f t="shared" si="365"/>
        <v>1.1848024550796876</v>
      </c>
      <c r="AB3154" s="1">
        <f t="shared" si="365"/>
        <v>0.91243976650209468</v>
      </c>
      <c r="AC3154" s="1">
        <f t="shared" si="365"/>
        <v>1.0482922632954945</v>
      </c>
      <c r="AD3154" s="1">
        <f t="shared" si="365"/>
        <v>0.88868280716102699</v>
      </c>
      <c r="AE3154" s="1">
        <f t="shared" si="365"/>
        <v>1.0919559625615398</v>
      </c>
      <c r="AF3154" s="1">
        <f t="shared" si="365"/>
        <v>1.0576385877429342</v>
      </c>
      <c r="AG3154" s="1">
        <f t="shared" si="365"/>
        <v>0.87038752656960328</v>
      </c>
      <c r="AH3154" s="1">
        <f t="shared" si="365"/>
        <v>1.1922883756518561</v>
      </c>
      <c r="AI3154" s="1">
        <f t="shared" si="365"/>
        <v>0.95869606863442736</v>
      </c>
      <c r="AJ3154" s="1">
        <f t="shared" si="365"/>
        <v>0.81400714782085071</v>
      </c>
      <c r="AK3154" s="1">
        <f t="shared" si="365"/>
        <v>1.0655581075626521</v>
      </c>
      <c r="AL3154" s="1">
        <f t="shared" si="365"/>
        <v>1.1657129482101101</v>
      </c>
      <c r="AM3154" s="1">
        <f t="shared" si="365"/>
        <v>0.9572366633147773</v>
      </c>
      <c r="AN3154" s="29">
        <f t="shared" si="365"/>
        <v>1.0901609188272356</v>
      </c>
      <c r="AO3154" s="1">
        <f t="shared" si="362"/>
        <v>164416.16080898856</v>
      </c>
      <c r="AP3154" s="1">
        <f t="shared" si="363"/>
        <v>169603.55354840649</v>
      </c>
      <c r="AQ3154" s="29">
        <f t="shared" si="364"/>
        <v>186918.69020854027</v>
      </c>
    </row>
    <row r="3155" spans="1:43" x14ac:dyDescent="0.2">
      <c r="A3155" s="26"/>
      <c r="E3155" s="25" t="s">
        <v>6155</v>
      </c>
      <c r="F3155" s="26" t="s">
        <v>6156</v>
      </c>
      <c r="G3155" s="1">
        <v>0.66183219432531204</v>
      </c>
      <c r="H3155" s="1">
        <v>0.75898989414567997</v>
      </c>
      <c r="I3155" s="1">
        <f>VLOOKUP(F3155,'[1]SUSMB vs SHAM all proteins sum'!$B$2:$E$3214,2,FALSE)</f>
        <v>0.167876209037959</v>
      </c>
      <c r="J3155" s="29">
        <f>VLOOKUP(F3155,'[1]SUSMB vs SHAM all proteins sum'!$B$2:$E$3214,3,FALSE)</f>
        <v>2.1111153803663498</v>
      </c>
      <c r="K3155" s="25">
        <f>VLOOKUP($E3155,[1]AllProteinsNorm!$A$1:$Q$3226,4,FALSE)</f>
        <v>11390.2855818387</v>
      </c>
      <c r="L3155" s="1">
        <f>VLOOKUP($E3155,[1]AllProteinsNorm!$A$1:$Q$3226,5,FALSE)</f>
        <v>1807.04133661931</v>
      </c>
      <c r="M3155" s="1">
        <f>VLOOKUP($E3155,[1]AllProteinsNorm!$A$1:$Q$3226,10,FALSE)</f>
        <v>7104.4917597038202</v>
      </c>
      <c r="N3155" s="1">
        <f>VLOOKUP($E3155,[1]AllProteinsNorm!$A$1:$Q$3226,11,FALSE)</f>
        <v>1211.23654755594</v>
      </c>
      <c r="O3155" s="1">
        <f>VLOOKUP($E3155,[1]AllProteinsNorm!$A$1:$Q$3226,15,FALSE)</f>
        <v>9834.1520713151094</v>
      </c>
      <c r="P3155" s="1">
        <f>VLOOKUP($E3155,[1]AllProteinsNorm!$A$1:$Q$3226,6,FALSE)</f>
        <v>3725.1649104942799</v>
      </c>
      <c r="Q3155" s="1">
        <f>VLOOKUP($E3155,[1]AllProteinsNorm!$A$1:$Q$3226,8,FALSE)</f>
        <v>11634.9426067692</v>
      </c>
      <c r="R3155" s="1">
        <f>VLOOKUP($E3155,[1]AllProteinsNorm!$A$1:$Q$3226,13,FALSE)</f>
        <v>1900.87855379035</v>
      </c>
      <c r="S3155" s="1">
        <f>VLOOKUP($E3155,[1]AllProteinsNorm!$A$1:$Q$3226,16,FALSE)</f>
        <v>4646.4350447648003</v>
      </c>
      <c r="T3155" s="1">
        <f>VLOOKUP($E3155,[1]AllProteinsNorm!$A$1:$Q$3226,17,FALSE)</f>
        <v>1146.0342010752599</v>
      </c>
      <c r="U3155" s="1">
        <f>VLOOKUP($E3155,[1]AllProteinsNorm!$A$1:$Q$3226,3,FALSE)</f>
        <v>15449.354718370099</v>
      </c>
      <c r="V3155" s="1">
        <f>VLOOKUP($E3155,[1]AllProteinsNorm!$A$1:$Q$3226,7,FALSE)</f>
        <v>8120.0531568770302</v>
      </c>
      <c r="W3155" s="1">
        <f>VLOOKUP($E3155,[1]AllProteinsNorm!$A$1:$Q$3226,9,FALSE)</f>
        <v>7048.2154988377197</v>
      </c>
      <c r="X3155" s="1">
        <f>VLOOKUP($E3155,[1]AllProteinsNorm!$A$1:$Q$3226,12,FALSE)</f>
        <v>13087.9039716643</v>
      </c>
      <c r="Y3155" s="29">
        <f>VLOOKUP($E3155,[1]AllProteinsNorm!$A$1:$Q$3226,14,FALSE)</f>
        <v>6311.6507489673904</v>
      </c>
      <c r="Z3155" s="25">
        <f t="shared" si="365"/>
        <v>1.8167943118360066</v>
      </c>
      <c r="AA3155" s="1">
        <f t="shared" si="365"/>
        <v>0.2882300358524047</v>
      </c>
      <c r="AB3155" s="1">
        <f t="shared" si="365"/>
        <v>1.1331937311647351</v>
      </c>
      <c r="AC3155" s="1">
        <f t="shared" si="365"/>
        <v>0.19319688291189302</v>
      </c>
      <c r="AD3155" s="1">
        <f t="shared" si="365"/>
        <v>1.5685850382349602</v>
      </c>
      <c r="AE3155" s="1">
        <f t="shared" si="365"/>
        <v>0.59417811532558418</v>
      </c>
      <c r="AF3155" s="1">
        <f t="shared" si="365"/>
        <v>1.8558180472859038</v>
      </c>
      <c r="AG3155" s="1">
        <f t="shared" si="365"/>
        <v>0.30319743251423142</v>
      </c>
      <c r="AH3155" s="1">
        <f t="shared" si="365"/>
        <v>0.74112424126607934</v>
      </c>
      <c r="AI3155" s="1">
        <f t="shared" si="365"/>
        <v>0.18279685814049149</v>
      </c>
      <c r="AJ3155" s="1">
        <f t="shared" si="365"/>
        <v>2.4642314340761757</v>
      </c>
      <c r="AK3155" s="1">
        <f t="shared" si="365"/>
        <v>1.2951796758057008</v>
      </c>
      <c r="AL3155" s="1">
        <f t="shared" si="365"/>
        <v>1.1242174513429235</v>
      </c>
      <c r="AM3155" s="1">
        <f t="shared" si="365"/>
        <v>2.0875709672713194</v>
      </c>
      <c r="AN3155" s="29">
        <f t="shared" si="365"/>
        <v>1.0067325438532462</v>
      </c>
      <c r="AO3155" s="1">
        <f t="shared" si="362"/>
        <v>4126.1596445859705</v>
      </c>
      <c r="AP3155" s="1">
        <f t="shared" si="363"/>
        <v>3727.5320241441045</v>
      </c>
      <c r="AQ3155" s="29">
        <f t="shared" si="364"/>
        <v>3607.8168146212133</v>
      </c>
    </row>
    <row r="3156" spans="1:43" x14ac:dyDescent="0.2">
      <c r="A3156" s="26"/>
      <c r="E3156" s="25" t="s">
        <v>6157</v>
      </c>
      <c r="F3156" s="26" t="s">
        <v>6158</v>
      </c>
      <c r="G3156" s="1">
        <v>0.92410768027377299</v>
      </c>
      <c r="H3156" s="1">
        <v>1.0171462105370901</v>
      </c>
      <c r="I3156" s="1">
        <f>VLOOKUP(F3156,'[1]SUSMB vs SHAM all proteins sum'!$B$2:$E$3214,2,FALSE)</f>
        <v>9.3901185232337994E-2</v>
      </c>
      <c r="J3156" s="29">
        <f>VLOOKUP(F3156,'[1]SUSMB vs SHAM all proteins sum'!$B$2:$E$3214,3,FALSE)</f>
        <v>0.67725701786914805</v>
      </c>
      <c r="K3156" s="25">
        <f>VLOOKUP($E3156,[1]AllProteinsNorm!$A$1:$Q$3226,4,FALSE)</f>
        <v>110340.62982583699</v>
      </c>
      <c r="L3156" s="1">
        <f>VLOOKUP($E3156,[1]AllProteinsNorm!$A$1:$Q$3226,5,FALSE)</f>
        <v>89841.029570918501</v>
      </c>
      <c r="M3156" s="1">
        <f>VLOOKUP($E3156,[1]AllProteinsNorm!$A$1:$Q$3226,10,FALSE)</f>
        <v>161664.603121044</v>
      </c>
      <c r="N3156" s="1">
        <f>VLOOKUP($E3156,[1]AllProteinsNorm!$A$1:$Q$3226,11,FALSE)</f>
        <v>117234.801308439</v>
      </c>
      <c r="O3156" s="1">
        <f>VLOOKUP($E3156,[1]AllProteinsNorm!$A$1:$Q$3226,15,FALSE)</f>
        <v>183034.001985112</v>
      </c>
      <c r="P3156" s="1">
        <f>VLOOKUP($E3156,[1]AllProteinsNorm!$A$1:$Q$3226,6,FALSE)</f>
        <v>131164.110932554</v>
      </c>
      <c r="Q3156" s="1">
        <f>VLOOKUP($E3156,[1]AllProteinsNorm!$A$1:$Q$3226,8,FALSE)</f>
        <v>102304.626145881</v>
      </c>
      <c r="R3156" s="1">
        <f>VLOOKUP($E3156,[1]AllProteinsNorm!$A$1:$Q$3226,13,FALSE)</f>
        <v>183674.558951824</v>
      </c>
      <c r="S3156" s="1">
        <f>VLOOKUP($E3156,[1]AllProteinsNorm!$A$1:$Q$3226,16,FALSE)</f>
        <v>101156.38411771999</v>
      </c>
      <c r="T3156" s="1">
        <f>VLOOKUP($E3156,[1]AllProteinsNorm!$A$1:$Q$3226,17,FALSE)</f>
        <v>150168.13207915399</v>
      </c>
      <c r="U3156" s="1">
        <f>VLOOKUP($E3156,[1]AllProteinsNorm!$A$1:$Q$3226,3,FALSE)</f>
        <v>50034.605117057501</v>
      </c>
      <c r="V3156" s="1">
        <f>VLOOKUP($E3156,[1]AllProteinsNorm!$A$1:$Q$3226,7,FALSE)</f>
        <v>91296.784204674696</v>
      </c>
      <c r="W3156" s="1">
        <f>VLOOKUP($E3156,[1]AllProteinsNorm!$A$1:$Q$3226,9,FALSE)</f>
        <v>77531.857660955997</v>
      </c>
      <c r="X3156" s="1">
        <f>VLOOKUP($E3156,[1]AllProteinsNorm!$A$1:$Q$3226,12,FALSE)</f>
        <v>118113.757582242</v>
      </c>
      <c r="Y3156" s="29">
        <f>VLOOKUP($E3156,[1]AllProteinsNorm!$A$1:$Q$3226,14,FALSE)</f>
        <v>117131.68302492</v>
      </c>
      <c r="Z3156" s="25">
        <f t="shared" si="365"/>
        <v>0.83324361220074694</v>
      </c>
      <c r="AA3156" s="1">
        <f t="shared" si="365"/>
        <v>0.67843970187287628</v>
      </c>
      <c r="AB3156" s="1">
        <f t="shared" si="365"/>
        <v>1.2208195483585733</v>
      </c>
      <c r="AC3156" s="1">
        <f t="shared" si="365"/>
        <v>0.88530534465924293</v>
      </c>
      <c r="AD3156" s="1">
        <f t="shared" si="365"/>
        <v>1.3821917929085603</v>
      </c>
      <c r="AE3156" s="1">
        <f t="shared" si="365"/>
        <v>0.99049332740848106</v>
      </c>
      <c r="AF3156" s="1">
        <f t="shared" si="365"/>
        <v>0.77255926823321663</v>
      </c>
      <c r="AG3156" s="1">
        <f t="shared" si="365"/>
        <v>1.3870289956833308</v>
      </c>
      <c r="AH3156" s="1">
        <f t="shared" si="365"/>
        <v>0.76388825251819159</v>
      </c>
      <c r="AI3156" s="1">
        <f t="shared" si="365"/>
        <v>1.1340032860839615</v>
      </c>
      <c r="AJ3156" s="1">
        <f t="shared" si="365"/>
        <v>0.37783919820451067</v>
      </c>
      <c r="AK3156" s="1">
        <f t="shared" si="365"/>
        <v>0.68943291671516604</v>
      </c>
      <c r="AL3156" s="1">
        <f t="shared" si="365"/>
        <v>0.58548628225177957</v>
      </c>
      <c r="AM3156" s="1">
        <f t="shared" si="365"/>
        <v>0.89194283351267922</v>
      </c>
      <c r="AN3156" s="29">
        <f t="shared" si="365"/>
        <v>0.88452664101056044</v>
      </c>
      <c r="AO3156" s="1">
        <f t="shared" si="362"/>
        <v>34490.814813950281</v>
      </c>
      <c r="AP3156" s="1">
        <f t="shared" si="363"/>
        <v>31047.843328936528</v>
      </c>
      <c r="AQ3156" s="29">
        <f t="shared" si="364"/>
        <v>25602.751169455525</v>
      </c>
    </row>
    <row r="3157" spans="1:43" x14ac:dyDescent="0.2">
      <c r="A3157" s="26"/>
      <c r="E3157" s="25" t="s">
        <v>6159</v>
      </c>
      <c r="F3157" s="26" t="s">
        <v>6160</v>
      </c>
      <c r="G3157" s="1">
        <v>6.4096393946116798E-2</v>
      </c>
      <c r="H3157" s="43">
        <v>0.451564835096876</v>
      </c>
      <c r="I3157" s="1">
        <f>VLOOKUP(F3157,'[1]SUSMB vs SHAM all proteins sum'!$B$2:$E$3214,2,FALSE)</f>
        <v>0.55289280973177102</v>
      </c>
      <c r="J3157" s="29">
        <f>VLOOKUP(F3157,'[1]SUSMB vs SHAM all proteins sum'!$B$2:$E$3214,3,FALSE)</f>
        <v>0.790055290969219</v>
      </c>
      <c r="K3157" s="25">
        <f>VLOOKUP($E3157,[1]AllProteinsNorm!$A$1:$Q$3226,4,FALSE)</f>
        <v>18515.0546736256</v>
      </c>
      <c r="L3157" s="1">
        <f>VLOOKUP($E3157,[1]AllProteinsNorm!$A$1:$Q$3226,5,FALSE)</f>
        <v>35423.587009333001</v>
      </c>
      <c r="M3157" s="1">
        <f>VLOOKUP($E3157,[1]AllProteinsNorm!$A$1:$Q$3226,10,FALSE)</f>
        <v>30172.047013690801</v>
      </c>
      <c r="N3157" s="1">
        <f>VLOOKUP($E3157,[1]AllProteinsNorm!$A$1:$Q$3226,11,FALSE)</f>
        <v>31118.265343876101</v>
      </c>
      <c r="O3157" s="1">
        <f>VLOOKUP($E3157,[1]AllProteinsNorm!$A$1:$Q$3226,15,FALSE)</f>
        <v>34046.046656102502</v>
      </c>
      <c r="P3157" s="1">
        <f>VLOOKUP($E3157,[1]AllProteinsNorm!$A$1:$Q$3226,6,FALSE)</f>
        <v>11387.8080490425</v>
      </c>
      <c r="Q3157" s="1">
        <f>VLOOKUP($E3157,[1]AllProteinsNorm!$A$1:$Q$3226,8,FALSE)</f>
        <v>3805.0481734584901</v>
      </c>
      <c r="R3157" s="1">
        <f>VLOOKUP($E3157,[1]AllProteinsNorm!$A$1:$Q$3226,13,FALSE)</f>
        <v>13637.384059636999</v>
      </c>
      <c r="S3157" s="1">
        <f>VLOOKUP($E3157,[1]AllProteinsNorm!$A$1:$Q$3226,16,FALSE)</f>
        <v>26041.085513833401</v>
      </c>
      <c r="T3157" s="1">
        <f>VLOOKUP($E3157,[1]AllProteinsNorm!$A$1:$Q$3226,17,FALSE)</f>
        <v>25580.8222688555</v>
      </c>
      <c r="U3157" s="1">
        <f>VLOOKUP($E3157,[1]AllProteinsNorm!$A$1:$Q$3226,3,FALSE)</f>
        <v>6121.2404460379403</v>
      </c>
      <c r="V3157" s="1">
        <f>VLOOKUP($E3157,[1]AllProteinsNorm!$A$1:$Q$3226,7,FALSE)</f>
        <v>48221.347661057298</v>
      </c>
      <c r="W3157" s="1">
        <f>VLOOKUP($E3157,[1]AllProteinsNorm!$A$1:$Q$3226,9,FALSE)</f>
        <v>21536.0916717373</v>
      </c>
      <c r="X3157" s="1">
        <f>VLOOKUP($E3157,[1]AllProteinsNorm!$A$1:$Q$3226,12,FALSE)</f>
        <v>40042.0609199838</v>
      </c>
      <c r="Y3157" s="29">
        <f>VLOOKUP($E3157,[1]AllProteinsNorm!$A$1:$Q$3226,14,FALSE)</f>
        <v>25353.0208475119</v>
      </c>
      <c r="Z3157" s="25">
        <f t="shared" si="365"/>
        <v>0.62016595502329941</v>
      </c>
      <c r="AA3157" s="1">
        <f t="shared" si="365"/>
        <v>1.1865210800207751</v>
      </c>
      <c r="AB3157" s="1">
        <f t="shared" si="365"/>
        <v>1.0106195569548022</v>
      </c>
      <c r="AC3157" s="1">
        <f t="shared" si="365"/>
        <v>1.0423133545019314</v>
      </c>
      <c r="AD3157" s="1">
        <f t="shared" si="365"/>
        <v>1.1403800534991915</v>
      </c>
      <c r="AE3157" s="1">
        <f t="shared" si="365"/>
        <v>0.38143721305973977</v>
      </c>
      <c r="AF3157" s="1">
        <f t="shared" si="365"/>
        <v>0.12745095145541147</v>
      </c>
      <c r="AG3157" s="1">
        <f t="shared" si="365"/>
        <v>0.45678727167961269</v>
      </c>
      <c r="AH3157" s="1">
        <f t="shared" si="365"/>
        <v>0.87225206472303995</v>
      </c>
      <c r="AI3157" s="1">
        <f t="shared" si="365"/>
        <v>0.85683544295683756</v>
      </c>
      <c r="AJ3157" s="1">
        <f t="shared" si="365"/>
        <v>0.20503233687729647</v>
      </c>
      <c r="AK3157" s="1">
        <f t="shared" si="365"/>
        <v>1.6151849752477199</v>
      </c>
      <c r="AL3157" s="1">
        <f t="shared" si="365"/>
        <v>0.72135627436723837</v>
      </c>
      <c r="AM3157" s="1">
        <f t="shared" si="365"/>
        <v>1.3412179110071281</v>
      </c>
      <c r="AN3157" s="29">
        <f t="shared" si="365"/>
        <v>0.8492051826895286</v>
      </c>
      <c r="AO3157" s="1">
        <f t="shared" si="362"/>
        <v>5981.049264087862</v>
      </c>
      <c r="AP3157" s="1">
        <f t="shared" si="363"/>
        <v>8580.7433803232889</v>
      </c>
      <c r="AQ3157" s="29">
        <f t="shared" si="364"/>
        <v>14704.137974492367</v>
      </c>
    </row>
    <row r="3158" spans="1:43" x14ac:dyDescent="0.2">
      <c r="A3158" s="26"/>
      <c r="E3158" s="25" t="s">
        <v>6161</v>
      </c>
      <c r="F3158" s="26" t="s">
        <v>6162</v>
      </c>
      <c r="G3158" s="1">
        <v>0.321468285774337</v>
      </c>
      <c r="H3158" s="1">
        <v>0.76831009796286498</v>
      </c>
      <c r="I3158" s="1">
        <f>VLOOKUP(F3158,'[1]SUSMB vs SHAM all proteins sum'!$B$2:$E$3214,2,FALSE)</f>
        <v>0.21306319736971499</v>
      </c>
      <c r="J3158" s="29">
        <f>VLOOKUP(F3158,'[1]SUSMB vs SHAM all proteins sum'!$B$2:$E$3214,3,FALSE)</f>
        <v>0.77300081162641798</v>
      </c>
      <c r="K3158" s="25">
        <f>VLOOKUP($E3158,[1]AllProteinsNorm!$A$1:$Q$3226,4,FALSE)</f>
        <v>643498.23611740302</v>
      </c>
      <c r="L3158" s="1">
        <f>VLOOKUP($E3158,[1]AllProteinsNorm!$A$1:$Q$3226,5,FALSE)</f>
        <v>709725.36428957095</v>
      </c>
      <c r="M3158" s="1">
        <f>VLOOKUP($E3158,[1]AllProteinsNorm!$A$1:$Q$3226,10,FALSE)</f>
        <v>667908.99948509701</v>
      </c>
      <c r="N3158" s="1">
        <f>VLOOKUP($E3158,[1]AllProteinsNorm!$A$1:$Q$3226,11,FALSE)</f>
        <v>646121.34596172103</v>
      </c>
      <c r="O3158" s="1">
        <f>VLOOKUP($E3158,[1]AllProteinsNorm!$A$1:$Q$3226,15,FALSE)</f>
        <v>779119.36315433902</v>
      </c>
      <c r="P3158" s="1">
        <f>VLOOKUP($E3158,[1]AllProteinsNorm!$A$1:$Q$3226,6,FALSE)</f>
        <v>740439.05601569603</v>
      </c>
      <c r="Q3158" s="1">
        <f>VLOOKUP($E3158,[1]AllProteinsNorm!$A$1:$Q$3226,8,FALSE)</f>
        <v>703880.40062017599</v>
      </c>
      <c r="R3158" s="1">
        <f>VLOOKUP($E3158,[1]AllProteinsNorm!$A$1:$Q$3226,13,FALSE)</f>
        <v>705705.33035657497</v>
      </c>
      <c r="S3158" s="1">
        <f>VLOOKUP($E3158,[1]AllProteinsNorm!$A$1:$Q$3226,16,FALSE)</f>
        <v>200838.47676056999</v>
      </c>
      <c r="T3158" s="1">
        <f>VLOOKUP($E3158,[1]AllProteinsNorm!$A$1:$Q$3226,17,FALSE)</f>
        <v>556541.13286752196</v>
      </c>
      <c r="U3158" s="1">
        <f>VLOOKUP($E3158,[1]AllProteinsNorm!$A$1:$Q$3226,3,FALSE)</f>
        <v>653284.48710889905</v>
      </c>
      <c r="V3158" s="1">
        <f>VLOOKUP($E3158,[1]AllProteinsNorm!$A$1:$Q$3226,7,FALSE)</f>
        <v>627276.71291442495</v>
      </c>
      <c r="W3158" s="1">
        <f>VLOOKUP($E3158,[1]AllProteinsNorm!$A$1:$Q$3226,9,FALSE)</f>
        <v>735696.61709401198</v>
      </c>
      <c r="X3158" s="1">
        <f>VLOOKUP($E3158,[1]AllProteinsNorm!$A$1:$Q$3226,12,FALSE)</f>
        <v>544839.90166404005</v>
      </c>
      <c r="Y3158" s="29">
        <f>VLOOKUP($E3158,[1]AllProteinsNorm!$A$1:$Q$3226,14,FALSE)</f>
        <v>258014.22083960401</v>
      </c>
      <c r="Z3158" s="25">
        <f t="shared" si="365"/>
        <v>0.93358754032162916</v>
      </c>
      <c r="AA3158" s="1">
        <f t="shared" si="365"/>
        <v>1.0296698886834033</v>
      </c>
      <c r="AB3158" s="1">
        <f t="shared" si="365"/>
        <v>0.96900268717163685</v>
      </c>
      <c r="AC3158" s="1">
        <f t="shared" si="365"/>
        <v>0.93739314930406548</v>
      </c>
      <c r="AD3158" s="1">
        <f t="shared" si="365"/>
        <v>1.130346734519265</v>
      </c>
      <c r="AE3158" s="1">
        <f t="shared" si="365"/>
        <v>1.074229326928015</v>
      </c>
      <c r="AF3158" s="1">
        <f t="shared" si="365"/>
        <v>1.0211900126727034</v>
      </c>
      <c r="AG3158" s="1">
        <f t="shared" si="365"/>
        <v>1.0238376215832485</v>
      </c>
      <c r="AH3158" s="1">
        <f t="shared" si="365"/>
        <v>0.29137655551651698</v>
      </c>
      <c r="AI3158" s="1">
        <f t="shared" si="365"/>
        <v>0.80743013447329492</v>
      </c>
      <c r="AJ3158" s="1">
        <f t="shared" si="365"/>
        <v>0.94778543781276392</v>
      </c>
      <c r="AK3158" s="1">
        <f t="shared" si="365"/>
        <v>0.91005334691231643</v>
      </c>
      <c r="AL3158" s="1">
        <f t="shared" si="365"/>
        <v>1.0673489943342007</v>
      </c>
      <c r="AM3158" s="1">
        <f t="shared" si="365"/>
        <v>0.79045398279974122</v>
      </c>
      <c r="AN3158" s="29">
        <f t="shared" si="365"/>
        <v>0.37432715162516839</v>
      </c>
      <c r="AO3158" s="1">
        <f t="shared" si="362"/>
        <v>50802.525401862375</v>
      </c>
      <c r="AP3158" s="1">
        <f t="shared" si="363"/>
        <v>200594.95934225278</v>
      </c>
      <c r="AQ3158" s="29">
        <f t="shared" si="364"/>
        <v>164590.18138605502</v>
      </c>
    </row>
    <row r="3159" spans="1:43" x14ac:dyDescent="0.2">
      <c r="A3159" s="26"/>
      <c r="E3159" s="25" t="s">
        <v>6163</v>
      </c>
      <c r="F3159" s="26" t="s">
        <v>6164</v>
      </c>
      <c r="G3159" s="1">
        <v>0.52331822434557396</v>
      </c>
      <c r="H3159" s="1">
        <v>1.36686160437656</v>
      </c>
      <c r="I3159" s="1">
        <f>VLOOKUP(F3159,'[1]SUSMB vs SHAM all proteins sum'!$B$2:$E$3214,2,FALSE)</f>
        <v>0.43022603443393398</v>
      </c>
      <c r="J3159" s="29">
        <f>VLOOKUP(F3159,'[1]SUSMB vs SHAM all proteins sum'!$B$2:$E$3214,3,FALSE)</f>
        <v>1.4967609797586701</v>
      </c>
      <c r="K3159" s="25">
        <f>VLOOKUP($E3159,[1]AllProteinsNorm!$A$1:$Q$3226,4,FALSE)</f>
        <v>4419.6181809366299</v>
      </c>
      <c r="L3159" s="1">
        <f>VLOOKUP($E3159,[1]AllProteinsNorm!$A$1:$Q$3226,5,FALSE)</f>
        <v>21589.553726882801</v>
      </c>
      <c r="M3159" s="1">
        <f>VLOOKUP($E3159,[1]AllProteinsNorm!$A$1:$Q$3226,10,FALSE)</f>
        <v>50333.650901364599</v>
      </c>
      <c r="N3159" s="1">
        <f>VLOOKUP($E3159,[1]AllProteinsNorm!$A$1:$Q$3226,11,FALSE)</f>
        <v>38455.381459838602</v>
      </c>
      <c r="O3159" s="1">
        <f>VLOOKUP($E3159,[1]AllProteinsNorm!$A$1:$Q$3226,15,FALSE)</f>
        <v>53575.552010301901</v>
      </c>
      <c r="P3159" s="1">
        <f>VLOOKUP($E3159,[1]AllProteinsNorm!$A$1:$Q$3226,6,FALSE)</f>
        <v>28751.742088642201</v>
      </c>
      <c r="Q3159" s="1">
        <f>VLOOKUP($E3159,[1]AllProteinsNorm!$A$1:$Q$3226,8,FALSE)</f>
        <v>29730.542867942699</v>
      </c>
      <c r="R3159" s="1">
        <f>VLOOKUP($E3159,[1]AllProteinsNorm!$A$1:$Q$3226,13,FALSE)</f>
        <v>36971.743515207498</v>
      </c>
      <c r="S3159" s="1">
        <f>VLOOKUP($E3159,[1]AllProteinsNorm!$A$1:$Q$3226,16,FALSE)</f>
        <v>34987.4795605611</v>
      </c>
      <c r="T3159" s="1">
        <f>VLOOKUP($E3159,[1]AllProteinsNorm!$A$1:$Q$3226,17,FALSE)</f>
        <v>42695.662403089802</v>
      </c>
      <c r="U3159" s="1">
        <f>VLOOKUP($E3159,[1]AllProteinsNorm!$A$1:$Q$3226,3,FALSE)</f>
        <v>29601.650460319601</v>
      </c>
      <c r="V3159" s="1">
        <f>VLOOKUP($E3159,[1]AllProteinsNorm!$A$1:$Q$3226,7,FALSE)</f>
        <v>48197.380271341601</v>
      </c>
      <c r="W3159" s="1">
        <f>VLOOKUP($E3159,[1]AllProteinsNorm!$A$1:$Q$3226,9,FALSE)</f>
        <v>44778.715753964403</v>
      </c>
      <c r="X3159" s="1">
        <f>VLOOKUP($E3159,[1]AllProteinsNorm!$A$1:$Q$3226,12,FALSE)</f>
        <v>23696.845013846199</v>
      </c>
      <c r="Y3159" s="29">
        <f>VLOOKUP($E3159,[1]AllProteinsNorm!$A$1:$Q$3226,14,FALSE)</f>
        <v>49098.855586079801</v>
      </c>
      <c r="Z3159" s="25">
        <f t="shared" si="365"/>
        <v>0.13124427103724767</v>
      </c>
      <c r="AA3159" s="1">
        <f t="shared" si="365"/>
        <v>0.64111991690280701</v>
      </c>
      <c r="AB3159" s="1">
        <f t="shared" si="365"/>
        <v>1.494700005916104</v>
      </c>
      <c r="AC3159" s="1">
        <f t="shared" si="365"/>
        <v>1.1419648260398387</v>
      </c>
      <c r="AD3159" s="1">
        <f t="shared" si="365"/>
        <v>1.5909709801040033</v>
      </c>
      <c r="AE3159" s="1">
        <f t="shared" si="365"/>
        <v>0.85380711115526664</v>
      </c>
      <c r="AF3159" s="1">
        <f t="shared" si="365"/>
        <v>0.88287342175288475</v>
      </c>
      <c r="AG3159" s="1">
        <f t="shared" si="365"/>
        <v>1.097906952134305</v>
      </c>
      <c r="AH3159" s="1">
        <f t="shared" si="365"/>
        <v>1.0389825687121466</v>
      </c>
      <c r="AI3159" s="1">
        <f t="shared" si="365"/>
        <v>1.2678835272956557</v>
      </c>
      <c r="AJ3159" s="1">
        <f t="shared" si="365"/>
        <v>0.87904585353586184</v>
      </c>
      <c r="AK3159" s="1">
        <f t="shared" si="365"/>
        <v>1.4312616566973866</v>
      </c>
      <c r="AL3159" s="1">
        <f t="shared" si="365"/>
        <v>1.3297415447475829</v>
      </c>
      <c r="AM3159" s="1">
        <f t="shared" si="365"/>
        <v>0.70369770020852285</v>
      </c>
      <c r="AN3159" s="29">
        <f t="shared" si="365"/>
        <v>1.45803172272961</v>
      </c>
      <c r="AO3159" s="1">
        <f t="shared" si="362"/>
        <v>18430.030080062563</v>
      </c>
      <c r="AP3159" s="1">
        <f t="shared" si="363"/>
        <v>5083.7983372595263</v>
      </c>
      <c r="AQ3159" s="29">
        <f t="shared" si="364"/>
        <v>10415.948135665707</v>
      </c>
    </row>
    <row r="3160" spans="1:43" x14ac:dyDescent="0.2">
      <c r="A3160" s="26"/>
      <c r="E3160" s="25" t="s">
        <v>6165</v>
      </c>
      <c r="F3160" s="26" t="s">
        <v>6166</v>
      </c>
      <c r="G3160" s="1">
        <v>0.35787397492662798</v>
      </c>
      <c r="H3160" s="1">
        <v>0.96115070595984398</v>
      </c>
      <c r="I3160" s="1">
        <f>VLOOKUP(F3160,'[1]SUSMB vs SHAM all proteins sum'!$B$2:$E$3214,2,FALSE)</f>
        <v>0.423623848311032</v>
      </c>
      <c r="J3160" s="29">
        <f>VLOOKUP(F3160,'[1]SUSMB vs SHAM all proteins sum'!$B$2:$E$3214,3,FALSE)</f>
        <v>0.96113888652200397</v>
      </c>
      <c r="K3160" s="25">
        <f>VLOOKUP($E3160,[1]AllProteinsNorm!$A$1:$Q$3226,4,FALSE)</f>
        <v>11566815.3535229</v>
      </c>
      <c r="L3160" s="1">
        <f>VLOOKUP($E3160,[1]AllProteinsNorm!$A$1:$Q$3226,5,FALSE)</f>
        <v>13526753.631539</v>
      </c>
      <c r="M3160" s="1">
        <f>VLOOKUP($E3160,[1]AllProteinsNorm!$A$1:$Q$3226,10,FALSE)</f>
        <v>12724877.652858101</v>
      </c>
      <c r="N3160" s="1">
        <f>VLOOKUP($E3160,[1]AllProteinsNorm!$A$1:$Q$3226,11,FALSE)</f>
        <v>13746152.999731001</v>
      </c>
      <c r="O3160" s="1">
        <f>VLOOKUP($E3160,[1]AllProteinsNorm!$A$1:$Q$3226,15,FALSE)</f>
        <v>12698261.399403499</v>
      </c>
      <c r="P3160" s="1">
        <f>VLOOKUP($E3160,[1]AllProteinsNorm!$A$1:$Q$3226,6,FALSE)</f>
        <v>12674363.151863899</v>
      </c>
      <c r="Q3160" s="1">
        <f>VLOOKUP($E3160,[1]AllProteinsNorm!$A$1:$Q$3226,8,FALSE)</f>
        <v>11791214.079341199</v>
      </c>
      <c r="R3160" s="1">
        <f>VLOOKUP($E3160,[1]AllProteinsNorm!$A$1:$Q$3226,13,FALSE)</f>
        <v>13304992.6965327</v>
      </c>
      <c r="S3160" s="1">
        <f>VLOOKUP($E3160,[1]AllProteinsNorm!$A$1:$Q$3226,16,FALSE)</f>
        <v>12538969.2689292</v>
      </c>
      <c r="T3160" s="1">
        <f>VLOOKUP($E3160,[1]AllProteinsNorm!$A$1:$Q$3226,17,FALSE)</f>
        <v>11433593.0770276</v>
      </c>
      <c r="U3160" s="1">
        <f>VLOOKUP($E3160,[1]AllProteinsNorm!$A$1:$Q$3226,3,FALSE)</f>
        <v>10860775.693827899</v>
      </c>
      <c r="V3160" s="1">
        <f>VLOOKUP($E3160,[1]AllProteinsNorm!$A$1:$Q$3226,7,FALSE)</f>
        <v>12047457.116114801</v>
      </c>
      <c r="W3160" s="1">
        <f>VLOOKUP($E3160,[1]AllProteinsNorm!$A$1:$Q$3226,9,FALSE)</f>
        <v>13371370.667893</v>
      </c>
      <c r="X3160" s="1">
        <f>VLOOKUP($E3160,[1]AllProteinsNorm!$A$1:$Q$3226,12,FALSE)</f>
        <v>12863868.3577457</v>
      </c>
      <c r="Y3160" s="29">
        <f>VLOOKUP($E3160,[1]AllProteinsNorm!$A$1:$Q$3226,14,FALSE)</f>
        <v>12665240.159448801</v>
      </c>
      <c r="Z3160" s="25">
        <f t="shared" si="365"/>
        <v>0.89996112582455523</v>
      </c>
      <c r="AA3160" s="1">
        <f t="shared" si="365"/>
        <v>1.0524549804699299</v>
      </c>
      <c r="AB3160" s="1">
        <f t="shared" si="365"/>
        <v>0.99006466935239879</v>
      </c>
      <c r="AC3160" s="1">
        <f t="shared" si="365"/>
        <v>1.0695254442379134</v>
      </c>
      <c r="AD3160" s="1">
        <f t="shared" si="365"/>
        <v>0.98799378011520356</v>
      </c>
      <c r="AE3160" s="1">
        <f t="shared" si="365"/>
        <v>0.9861343665165917</v>
      </c>
      <c r="AF3160" s="1">
        <f t="shared" si="365"/>
        <v>0.91742056679847239</v>
      </c>
      <c r="AG3160" s="1">
        <f t="shared" si="365"/>
        <v>1.0352007739634352</v>
      </c>
      <c r="AH3160" s="1">
        <f t="shared" si="365"/>
        <v>0.97559998625793587</v>
      </c>
      <c r="AI3160" s="1">
        <f t="shared" si="365"/>
        <v>0.88959570835438662</v>
      </c>
      <c r="AJ3160" s="1">
        <f t="shared" si="365"/>
        <v>0.84502740140728305</v>
      </c>
      <c r="AK3160" s="1">
        <f t="shared" si="365"/>
        <v>0.93735766830923839</v>
      </c>
      <c r="AL3160" s="1">
        <f t="shared" si="365"/>
        <v>1.040365341046904</v>
      </c>
      <c r="AM3160" s="1">
        <f t="shared" si="365"/>
        <v>1.0008789019157027</v>
      </c>
      <c r="AN3160" s="29">
        <f t="shared" si="365"/>
        <v>0.98542454810297975</v>
      </c>
      <c r="AO3160" s="1">
        <f t="shared" si="362"/>
        <v>767632.15632138716</v>
      </c>
      <c r="AP3160" s="1">
        <f t="shared" si="363"/>
        <v>664073.16009350074</v>
      </c>
      <c r="AQ3160" s="29">
        <f t="shared" si="364"/>
        <v>862005.44075603422</v>
      </c>
    </row>
    <row r="3161" spans="1:43" x14ac:dyDescent="0.2">
      <c r="A3161" s="26"/>
      <c r="E3161" s="25" t="s">
        <v>6167</v>
      </c>
      <c r="F3161" s="26" t="s">
        <v>6168</v>
      </c>
      <c r="G3161" s="1">
        <v>0.48337734996960602</v>
      </c>
      <c r="H3161" s="1">
        <v>1.13500223416432</v>
      </c>
      <c r="I3161" s="1">
        <f>VLOOKUP(F3161,'[1]SUSMB vs SHAM all proteins sum'!$B$2:$E$3214,2,FALSE)</f>
        <v>0.15177549438945301</v>
      </c>
      <c r="J3161" s="29">
        <f>VLOOKUP(F3161,'[1]SUSMB vs SHAM all proteins sum'!$B$2:$E$3214,3,FALSE)</f>
        <v>1.3064162845559399</v>
      </c>
      <c r="K3161" s="25">
        <f>VLOOKUP($E3161,[1]AllProteinsNorm!$A$1:$Q$3226,4,FALSE)</f>
        <v>851755.68974301894</v>
      </c>
      <c r="L3161" s="1">
        <f>VLOOKUP($E3161,[1]AllProteinsNorm!$A$1:$Q$3226,5,FALSE)</f>
        <v>812794.79687615903</v>
      </c>
      <c r="M3161" s="1">
        <f>VLOOKUP($E3161,[1]AllProteinsNorm!$A$1:$Q$3226,10,FALSE)</f>
        <v>432847.43311705202</v>
      </c>
      <c r="N3161" s="1">
        <f>VLOOKUP($E3161,[1]AllProteinsNorm!$A$1:$Q$3226,11,FALSE)</f>
        <v>485586.83361426502</v>
      </c>
      <c r="O3161" s="1">
        <f>VLOOKUP($E3161,[1]AllProteinsNorm!$A$1:$Q$3226,15,FALSE)</f>
        <v>606693.98094866006</v>
      </c>
      <c r="P3161" s="1">
        <f>VLOOKUP($E3161,[1]AllProteinsNorm!$A$1:$Q$3226,6,FALSE)</f>
        <v>575656.265232131</v>
      </c>
      <c r="Q3161" s="1">
        <f>VLOOKUP($E3161,[1]AllProteinsNorm!$A$1:$Q$3226,8,FALSE)</f>
        <v>993983.756009973</v>
      </c>
      <c r="R3161" s="1">
        <f>VLOOKUP($E3161,[1]AllProteinsNorm!$A$1:$Q$3226,13,FALSE)</f>
        <v>542213.88367785199</v>
      </c>
      <c r="S3161" s="1">
        <f>VLOOKUP($E3161,[1]AllProteinsNorm!$A$1:$Q$3226,16,FALSE)</f>
        <v>739521.54603033105</v>
      </c>
      <c r="T3161" s="1">
        <f>VLOOKUP($E3161,[1]AllProteinsNorm!$A$1:$Q$3226,17,FALSE)</f>
        <v>724747.93599973002</v>
      </c>
      <c r="U3161" s="1">
        <f>VLOOKUP($E3161,[1]AllProteinsNorm!$A$1:$Q$3226,3,FALSE)</f>
        <v>672805.52925514802</v>
      </c>
      <c r="V3161" s="1">
        <f>VLOOKUP($E3161,[1]AllProteinsNorm!$A$1:$Q$3226,7,FALSE)</f>
        <v>986708.588989952</v>
      </c>
      <c r="W3161" s="1">
        <f>VLOOKUP($E3161,[1]AllProteinsNorm!$A$1:$Q$3226,9,FALSE)</f>
        <v>658216.69519661902</v>
      </c>
      <c r="X3161" s="1">
        <f>VLOOKUP($E3161,[1]AllProteinsNorm!$A$1:$Q$3226,12,FALSE)</f>
        <v>720328.29125404998</v>
      </c>
      <c r="Y3161" s="29">
        <f>VLOOKUP($E3161,[1]AllProteinsNorm!$A$1:$Q$3226,14,FALSE)</f>
        <v>1067326.99383449</v>
      </c>
      <c r="Z3161" s="25">
        <f t="shared" si="365"/>
        <v>1.3351747318373257</v>
      </c>
      <c r="AA3161" s="1">
        <f t="shared" si="365"/>
        <v>1.2741013509229613</v>
      </c>
      <c r="AB3161" s="1">
        <f t="shared" si="365"/>
        <v>0.67851258570741046</v>
      </c>
      <c r="AC3161" s="1">
        <f t="shared" si="365"/>
        <v>0.76118454876453168</v>
      </c>
      <c r="AD3161" s="1">
        <f t="shared" si="365"/>
        <v>0.95102678276777064</v>
      </c>
      <c r="AE3161" s="1">
        <f t="shared" si="365"/>
        <v>0.90237342564002099</v>
      </c>
      <c r="AF3161" s="1">
        <f t="shared" si="365"/>
        <v>1.558125188787036</v>
      </c>
      <c r="AG3161" s="1">
        <f t="shared" si="365"/>
        <v>0.8499506201789766</v>
      </c>
      <c r="AH3161" s="1">
        <f t="shared" si="365"/>
        <v>1.1592414277935434</v>
      </c>
      <c r="AI3161" s="1">
        <f t="shared" si="365"/>
        <v>1.1360829669245256</v>
      </c>
      <c r="AJ3161" s="1">
        <f t="shared" si="365"/>
        <v>1.054660336196803</v>
      </c>
      <c r="AK3161" s="1">
        <f t="shared" si="365"/>
        <v>1.5467209571605247</v>
      </c>
      <c r="AL3161" s="1">
        <f t="shared" si="365"/>
        <v>1.0317915220092599</v>
      </c>
      <c r="AM3161" s="1">
        <f t="shared" si="365"/>
        <v>1.1291549263382514</v>
      </c>
      <c r="AN3161" s="29">
        <f t="shared" si="365"/>
        <v>1.6730948204239853</v>
      </c>
      <c r="AO3161" s="1">
        <f t="shared" si="362"/>
        <v>168844.37277291311</v>
      </c>
      <c r="AP3161" s="1">
        <f t="shared" si="363"/>
        <v>159874.78263097396</v>
      </c>
      <c r="AQ3161" s="29">
        <f t="shared" si="364"/>
        <v>171307.38043998502</v>
      </c>
    </row>
    <row r="3162" spans="1:43" x14ac:dyDescent="0.2">
      <c r="A3162" s="26"/>
      <c r="E3162" s="25" t="s">
        <v>6169</v>
      </c>
      <c r="F3162" s="26" t="s">
        <v>6170</v>
      </c>
      <c r="G3162" s="1">
        <v>0.112345297110428</v>
      </c>
      <c r="H3162" s="1">
        <v>1.26082324010066</v>
      </c>
      <c r="I3162" s="1">
        <f>VLOOKUP(F3162,'[1]SUSMB vs SHAM all proteins sum'!$B$2:$E$3214,2,FALSE)</f>
        <v>6.7882639453273205E-2</v>
      </c>
      <c r="J3162" s="29">
        <f>VLOOKUP(F3162,'[1]SUSMB vs SHAM all proteins sum'!$B$2:$E$3214,3,FALSE)</f>
        <v>1.40727156774707</v>
      </c>
      <c r="K3162" s="25">
        <f>VLOOKUP($E3162,[1]AllProteinsNorm!$A$1:$Q$3226,4,FALSE)</f>
        <v>117816.74214290299</v>
      </c>
      <c r="L3162" s="1">
        <f>VLOOKUP($E3162,[1]AllProteinsNorm!$A$1:$Q$3226,5,FALSE)</f>
        <v>202704.89876188699</v>
      </c>
      <c r="M3162" s="1">
        <f>VLOOKUP($E3162,[1]AllProteinsNorm!$A$1:$Q$3226,10,FALSE)</f>
        <v>174801.574975578</v>
      </c>
      <c r="N3162" s="1">
        <f>VLOOKUP($E3162,[1]AllProteinsNorm!$A$1:$Q$3226,11,FALSE)</f>
        <v>210469.60436399901</v>
      </c>
      <c r="O3162" s="1">
        <f>VLOOKUP($E3162,[1]AllProteinsNorm!$A$1:$Q$3226,15,FALSE)</f>
        <v>142432.97021176701</v>
      </c>
      <c r="P3162" s="1">
        <f>VLOOKUP($E3162,[1]AllProteinsNorm!$A$1:$Q$3226,6,FALSE)</f>
        <v>224334.99386835401</v>
      </c>
      <c r="Q3162" s="1">
        <f>VLOOKUP($E3162,[1]AllProteinsNorm!$A$1:$Q$3226,8,FALSE)</f>
        <v>256835.26532480001</v>
      </c>
      <c r="R3162" s="1">
        <f>VLOOKUP($E3162,[1]AllProteinsNorm!$A$1:$Q$3226,13,FALSE)</f>
        <v>168966.405100462</v>
      </c>
      <c r="S3162" s="1">
        <f>VLOOKUP($E3162,[1]AllProteinsNorm!$A$1:$Q$3226,16,FALSE)</f>
        <v>194621.178995708</v>
      </c>
      <c r="T3162" s="1">
        <f>VLOOKUP($E3162,[1]AllProteinsNorm!$A$1:$Q$3226,17,FALSE)</f>
        <v>210448.286874199</v>
      </c>
      <c r="U3162" s="1">
        <f>VLOOKUP($E3162,[1]AllProteinsNorm!$A$1:$Q$3226,3,FALSE)</f>
        <v>201669.16841109601</v>
      </c>
      <c r="V3162" s="1">
        <f>VLOOKUP($E3162,[1]AllProteinsNorm!$A$1:$Q$3226,7,FALSE)</f>
        <v>202438.06345142101</v>
      </c>
      <c r="W3162" s="1">
        <f>VLOOKUP($E3162,[1]AllProteinsNorm!$A$1:$Q$3226,9,FALSE)</f>
        <v>177824.16030371501</v>
      </c>
      <c r="X3162" s="1">
        <f>VLOOKUP($E3162,[1]AllProteinsNorm!$A$1:$Q$3226,12,FALSE)</f>
        <v>284158.18673447397</v>
      </c>
      <c r="Y3162" s="29">
        <f>VLOOKUP($E3162,[1]AllProteinsNorm!$A$1:$Q$3226,14,FALSE)</f>
        <v>334829.30126984901</v>
      </c>
      <c r="Z3162" s="25">
        <f t="shared" si="365"/>
        <v>0.69448927083169065</v>
      </c>
      <c r="AA3162" s="1">
        <f t="shared" si="365"/>
        <v>1.19487582812639</v>
      </c>
      <c r="AB3162" s="1">
        <f t="shared" si="365"/>
        <v>1.0303953083151265</v>
      </c>
      <c r="AC3162" s="1">
        <f t="shared" si="365"/>
        <v>1.2406461035028116</v>
      </c>
      <c r="AD3162" s="1">
        <f t="shared" si="365"/>
        <v>0.83959348922398114</v>
      </c>
      <c r="AE3162" s="1">
        <f t="shared" si="365"/>
        <v>1.3223778172773886</v>
      </c>
      <c r="AF3162" s="1">
        <f t="shared" si="365"/>
        <v>1.5139557663454601</v>
      </c>
      <c r="AG3162" s="1">
        <f t="shared" si="365"/>
        <v>0.99599898400637055</v>
      </c>
      <c r="AH3162" s="1">
        <f t="shared" si="365"/>
        <v>1.1472250737097391</v>
      </c>
      <c r="AI3162" s="1">
        <f t="shared" si="365"/>
        <v>1.2405204442146842</v>
      </c>
      <c r="AJ3162" s="1">
        <f t="shared" si="365"/>
        <v>1.1887705530779031</v>
      </c>
      <c r="AK3162" s="1">
        <f t="shared" si="365"/>
        <v>1.1933029255250527</v>
      </c>
      <c r="AL3162" s="1">
        <f t="shared" si="365"/>
        <v>1.0482124117452851</v>
      </c>
      <c r="AM3162" s="1">
        <f t="shared" si="365"/>
        <v>1.6750150132883115</v>
      </c>
      <c r="AN3162" s="29">
        <f t="shared" si="365"/>
        <v>1.9737038477089592</v>
      </c>
      <c r="AO3162" s="1">
        <f t="shared" si="362"/>
        <v>35250.130129332749</v>
      </c>
      <c r="AP3162" s="1">
        <f t="shared" si="363"/>
        <v>29373.724230942174</v>
      </c>
      <c r="AQ3162" s="29">
        <f t="shared" si="364"/>
        <v>59478.331745880925</v>
      </c>
    </row>
    <row r="3163" spans="1:43" x14ac:dyDescent="0.2">
      <c r="A3163" s="26"/>
      <c r="E3163" s="25" t="s">
        <v>6171</v>
      </c>
      <c r="F3163" s="26" t="s">
        <v>6172</v>
      </c>
      <c r="G3163" s="1">
        <v>0.74622507366859603</v>
      </c>
      <c r="H3163" s="1">
        <v>1.0625435518049899</v>
      </c>
      <c r="I3163" s="1">
        <f>VLOOKUP(F3163,'[1]SUSMB vs SHAM all proteins sum'!$B$2:$E$3214,2,FALSE)</f>
        <v>0.81345861144252196</v>
      </c>
      <c r="J3163" s="29">
        <f>VLOOKUP(F3163,'[1]SUSMB vs SHAM all proteins sum'!$B$2:$E$3214,3,FALSE)</f>
        <v>1.04791112611422</v>
      </c>
      <c r="K3163" s="25">
        <f>VLOOKUP($E3163,[1]AllProteinsNorm!$A$1:$Q$3226,4,FALSE)</f>
        <v>229201.95691613201</v>
      </c>
      <c r="L3163" s="1">
        <f>VLOOKUP($E3163,[1]AllProteinsNorm!$A$1:$Q$3226,5,FALSE)</f>
        <v>147705.47134515201</v>
      </c>
      <c r="M3163" s="1">
        <f>VLOOKUP($E3163,[1]AllProteinsNorm!$A$1:$Q$3226,10,FALSE)</f>
        <v>131093.16763184301</v>
      </c>
      <c r="N3163" s="1">
        <f>VLOOKUP($E3163,[1]AllProteinsNorm!$A$1:$Q$3226,11,FALSE)</f>
        <v>146134.09383706201</v>
      </c>
      <c r="O3163" s="1">
        <f>VLOOKUP($E3163,[1]AllProteinsNorm!$A$1:$Q$3226,15,FALSE)</f>
        <v>238540.07317924799</v>
      </c>
      <c r="P3163" s="1">
        <f>VLOOKUP($E3163,[1]AllProteinsNorm!$A$1:$Q$3226,6,FALSE)</f>
        <v>120601.984630626</v>
      </c>
      <c r="Q3163" s="1">
        <f>VLOOKUP($E3163,[1]AllProteinsNorm!$A$1:$Q$3226,8,FALSE)</f>
        <v>187484.34629078</v>
      </c>
      <c r="R3163" s="1">
        <f>VLOOKUP($E3163,[1]AllProteinsNorm!$A$1:$Q$3226,13,FALSE)</f>
        <v>261706.777486734</v>
      </c>
      <c r="S3163" s="1">
        <f>VLOOKUP($E3163,[1]AllProteinsNorm!$A$1:$Q$3226,16,FALSE)</f>
        <v>163604.369197864</v>
      </c>
      <c r="T3163" s="1">
        <f>VLOOKUP($E3163,[1]AllProteinsNorm!$A$1:$Q$3226,17,FALSE)</f>
        <v>216427.39195897299</v>
      </c>
      <c r="U3163" s="1">
        <f>VLOOKUP($E3163,[1]AllProteinsNorm!$A$1:$Q$3226,3,FALSE)</f>
        <v>303516.44220845401</v>
      </c>
      <c r="V3163" s="1">
        <f>VLOOKUP($E3163,[1]AllProteinsNorm!$A$1:$Q$3226,7,FALSE)</f>
        <v>126207.165031973</v>
      </c>
      <c r="W3163" s="1">
        <f>VLOOKUP($E3163,[1]AllProteinsNorm!$A$1:$Q$3226,9,FALSE)</f>
        <v>153875.622083472</v>
      </c>
      <c r="X3163" s="1">
        <f>VLOOKUP($E3163,[1]AllProteinsNorm!$A$1:$Q$3226,12,FALSE)</f>
        <v>182727.00428773899</v>
      </c>
      <c r="Y3163" s="29">
        <f>VLOOKUP($E3163,[1]AllProteinsNorm!$A$1:$Q$3226,14,FALSE)</f>
        <v>181506.142926278</v>
      </c>
      <c r="Z3163" s="25">
        <f t="shared" si="365"/>
        <v>1.2837931934420823</v>
      </c>
      <c r="AA3163" s="1">
        <f t="shared" si="365"/>
        <v>0.82731963242550466</v>
      </c>
      <c r="AB3163" s="1">
        <f t="shared" si="365"/>
        <v>0.73427172514981565</v>
      </c>
      <c r="AC3163" s="1">
        <f t="shared" si="365"/>
        <v>0.81851812053460893</v>
      </c>
      <c r="AD3163" s="1">
        <f t="shared" si="365"/>
        <v>1.336097328447988</v>
      </c>
      <c r="AE3163" s="1">
        <f t="shared" si="365"/>
        <v>0.6755090971629788</v>
      </c>
      <c r="AF3163" s="1">
        <f t="shared" si="365"/>
        <v>1.0501268439567195</v>
      </c>
      <c r="AG3163" s="1">
        <f t="shared" si="365"/>
        <v>1.465857378076703</v>
      </c>
      <c r="AH3163" s="1">
        <f t="shared" si="365"/>
        <v>0.91637165065941184</v>
      </c>
      <c r="AI3163" s="1">
        <f t="shared" si="365"/>
        <v>1.2122410140373252</v>
      </c>
      <c r="AJ3163" s="1">
        <f t="shared" si="365"/>
        <v>1.7000393358227273</v>
      </c>
      <c r="AK3163" s="1">
        <f t="shared" si="365"/>
        <v>0.70690452041365071</v>
      </c>
      <c r="AL3163" s="1">
        <f t="shared" si="365"/>
        <v>0.86187953595750333</v>
      </c>
      <c r="AM3163" s="1">
        <f t="shared" si="365"/>
        <v>1.0234802857660537</v>
      </c>
      <c r="AN3163" s="29">
        <f t="shared" si="365"/>
        <v>1.0166420653290722</v>
      </c>
      <c r="AO3163" s="1">
        <f t="shared" si="362"/>
        <v>45648.122296727037</v>
      </c>
      <c r="AP3163" s="1">
        <f t="shared" si="363"/>
        <v>47664.253325498656</v>
      </c>
      <c r="AQ3163" s="29">
        <f t="shared" si="364"/>
        <v>60637.581549900351</v>
      </c>
    </row>
    <row r="3164" spans="1:43" x14ac:dyDescent="0.2">
      <c r="A3164" s="26"/>
      <c r="E3164" s="25" t="s">
        <v>6173</v>
      </c>
      <c r="F3164" s="26" t="s">
        <v>6174</v>
      </c>
      <c r="G3164" s="1">
        <v>0.78391648381946399</v>
      </c>
      <c r="H3164" s="1">
        <v>1.0739514600779101</v>
      </c>
      <c r="I3164" s="1">
        <f>VLOOKUP(F3164,'[1]SUSMB vs SHAM all proteins sum'!$B$2:$E$3214,2,FALSE)</f>
        <v>0.96867682277656098</v>
      </c>
      <c r="J3164" s="29">
        <f>VLOOKUP(F3164,'[1]SUSMB vs SHAM all proteins sum'!$B$2:$E$3214,3,FALSE)</f>
        <v>1.01070713209864</v>
      </c>
      <c r="K3164" s="25">
        <f>VLOOKUP($E3164,[1]AllProteinsNorm!$A$1:$Q$3226,4,FALSE)</f>
        <v>2932372.62828587</v>
      </c>
      <c r="L3164" s="1">
        <f>VLOOKUP($E3164,[1]AllProteinsNorm!$A$1:$Q$3226,5,FALSE)</f>
        <v>1770565.2690066299</v>
      </c>
      <c r="M3164" s="1">
        <f>VLOOKUP($E3164,[1]AllProteinsNorm!$A$1:$Q$3226,10,FALSE)</f>
        <v>3427540.8106260402</v>
      </c>
      <c r="N3164" s="1">
        <f>VLOOKUP($E3164,[1]AllProteinsNorm!$A$1:$Q$3226,11,FALSE)</f>
        <v>1894562.8840934101</v>
      </c>
      <c r="O3164" s="1">
        <f>VLOOKUP($E3164,[1]AllProteinsNorm!$A$1:$Q$3226,15,FALSE)</f>
        <v>1630452.5024584101</v>
      </c>
      <c r="P3164" s="1">
        <f>VLOOKUP($E3164,[1]AllProteinsNorm!$A$1:$Q$3226,6,FALSE)</f>
        <v>1510995.3965338401</v>
      </c>
      <c r="Q3164" s="1">
        <f>VLOOKUP($E3164,[1]AllProteinsNorm!$A$1:$Q$3226,8,FALSE)</f>
        <v>1408100.3970272499</v>
      </c>
      <c r="R3164" s="1">
        <f>VLOOKUP($E3164,[1]AllProteinsNorm!$A$1:$Q$3226,13,FALSE)</f>
        <v>3331196.5302937599</v>
      </c>
      <c r="S3164" s="1">
        <f>VLOOKUP($E3164,[1]AllProteinsNorm!$A$1:$Q$3226,16,FALSE)</f>
        <v>3549248.7268845499</v>
      </c>
      <c r="T3164" s="1">
        <f>VLOOKUP($E3164,[1]AllProteinsNorm!$A$1:$Q$3226,17,FALSE)</f>
        <v>3121912.4530026298</v>
      </c>
      <c r="U3164" s="1">
        <f>VLOOKUP($E3164,[1]AllProteinsNorm!$A$1:$Q$3226,3,FALSE)</f>
        <v>1407664.75785859</v>
      </c>
      <c r="V3164" s="1">
        <f>VLOOKUP($E3164,[1]AllProteinsNorm!$A$1:$Q$3226,7,FALSE)</f>
        <v>1420739.38061606</v>
      </c>
      <c r="W3164" s="1">
        <f>VLOOKUP($E3164,[1]AllProteinsNorm!$A$1:$Q$3226,9,FALSE)</f>
        <v>2095412.71998929</v>
      </c>
      <c r="X3164" s="1">
        <f>VLOOKUP($E3164,[1]AllProteinsNorm!$A$1:$Q$3226,12,FALSE)</f>
        <v>3582445.6359343999</v>
      </c>
      <c r="Y3164" s="29">
        <f>VLOOKUP($E3164,[1]AllProteinsNorm!$A$1:$Q$3226,14,FALSE)</f>
        <v>3861843.9408624601</v>
      </c>
      <c r="Z3164" s="25">
        <f t="shared" si="365"/>
        <v>1.2579357874142185</v>
      </c>
      <c r="AA3164" s="1">
        <f t="shared" si="365"/>
        <v>0.75954106048864434</v>
      </c>
      <c r="AB3164" s="1">
        <f t="shared" si="365"/>
        <v>1.4703541449401727</v>
      </c>
      <c r="AC3164" s="1">
        <f t="shared" si="365"/>
        <v>0.81273383553608203</v>
      </c>
      <c r="AD3164" s="1">
        <f t="shared" si="365"/>
        <v>0.69943517162088165</v>
      </c>
      <c r="AE3164" s="1">
        <f t="shared" si="365"/>
        <v>0.64819019437824243</v>
      </c>
      <c r="AF3164" s="1">
        <f t="shared" si="365"/>
        <v>0.60405006669570771</v>
      </c>
      <c r="AG3164" s="1">
        <f t="shared" si="365"/>
        <v>1.4290241594623418</v>
      </c>
      <c r="AH3164" s="1">
        <f t="shared" si="365"/>
        <v>1.5225646798484485</v>
      </c>
      <c r="AI3164" s="1">
        <f t="shared" si="365"/>
        <v>1.3392450065603558</v>
      </c>
      <c r="AJ3164" s="1">
        <f t="shared" si="365"/>
        <v>0.60386318522799431</v>
      </c>
      <c r="AK3164" s="1">
        <f t="shared" si="365"/>
        <v>0.60947196622496336</v>
      </c>
      <c r="AL3164" s="1">
        <f t="shared" si="365"/>
        <v>0.89889484864627167</v>
      </c>
      <c r="AM3164" s="1">
        <f t="shared" si="365"/>
        <v>1.5368055643535505</v>
      </c>
      <c r="AN3164" s="29">
        <f t="shared" si="365"/>
        <v>1.6566624758939257</v>
      </c>
      <c r="AO3164" s="1">
        <f t="shared" si="362"/>
        <v>715455.37649111985</v>
      </c>
      <c r="AP3164" s="1">
        <f t="shared" si="363"/>
        <v>928809.54985691223</v>
      </c>
      <c r="AQ3164" s="29">
        <f t="shared" si="364"/>
        <v>1053045.0061091317</v>
      </c>
    </row>
    <row r="3165" spans="1:43" x14ac:dyDescent="0.2">
      <c r="A3165" s="26"/>
      <c r="E3165" s="25" t="s">
        <v>6175</v>
      </c>
      <c r="F3165" s="26" t="s">
        <v>6176</v>
      </c>
      <c r="G3165" s="1">
        <v>0.456971195908837</v>
      </c>
      <c r="H3165" s="1">
        <v>1.0956323464739799</v>
      </c>
      <c r="I3165" s="1">
        <f>VLOOKUP(F3165,'[1]SUSMB vs SHAM all proteins sum'!$B$2:$E$3214,2,FALSE)</f>
        <v>0.88946839088699703</v>
      </c>
      <c r="J3165" s="29">
        <f>VLOOKUP(F3165,'[1]SUSMB vs SHAM all proteins sum'!$B$2:$E$3214,3,FALSE)</f>
        <v>0.97756850303521803</v>
      </c>
      <c r="K3165" s="25">
        <f>VLOOKUP($E3165,[1]AllProteinsNorm!$A$1:$Q$3226,4,FALSE)</f>
        <v>742683.95303442294</v>
      </c>
      <c r="L3165" s="1">
        <f>VLOOKUP($E3165,[1]AllProteinsNorm!$A$1:$Q$3226,5,FALSE)</f>
        <v>424878.30899174802</v>
      </c>
      <c r="M3165" s="1">
        <f>VLOOKUP($E3165,[1]AllProteinsNorm!$A$1:$Q$3226,10,FALSE)</f>
        <v>738825.02824197605</v>
      </c>
      <c r="N3165" s="1">
        <f>VLOOKUP($E3165,[1]AllProteinsNorm!$A$1:$Q$3226,11,FALSE)</f>
        <v>734772.59256496397</v>
      </c>
      <c r="O3165" s="1">
        <f>VLOOKUP($E3165,[1]AllProteinsNorm!$A$1:$Q$3226,15,FALSE)</f>
        <v>702069.83047135395</v>
      </c>
      <c r="P3165" s="1">
        <f>VLOOKUP($E3165,[1]AllProteinsNorm!$A$1:$Q$3226,6,FALSE)</f>
        <v>654341.58533331705</v>
      </c>
      <c r="Q3165" s="1">
        <f>VLOOKUP($E3165,[1]AllProteinsNorm!$A$1:$Q$3226,8,FALSE)</f>
        <v>818164.89234869496</v>
      </c>
      <c r="R3165" s="1">
        <f>VLOOKUP($E3165,[1]AllProteinsNorm!$A$1:$Q$3226,13,FALSE)</f>
        <v>709330.30575513595</v>
      </c>
      <c r="S3165" s="1">
        <f>VLOOKUP($E3165,[1]AllProteinsNorm!$A$1:$Q$3226,16,FALSE)</f>
        <v>761982.311619065</v>
      </c>
      <c r="T3165" s="1">
        <f>VLOOKUP($E3165,[1]AllProteinsNorm!$A$1:$Q$3226,17,FALSE)</f>
        <v>656188.95981271204</v>
      </c>
      <c r="U3165" s="1">
        <f>VLOOKUP($E3165,[1]AllProteinsNorm!$A$1:$Q$3226,3,FALSE)</f>
        <v>479568.99631365301</v>
      </c>
      <c r="V3165" s="1">
        <f>VLOOKUP($E3165,[1]AllProteinsNorm!$A$1:$Q$3226,7,FALSE)</f>
        <v>667734.08378738503</v>
      </c>
      <c r="W3165" s="1">
        <f>VLOOKUP($E3165,[1]AllProteinsNorm!$A$1:$Q$3226,9,FALSE)</f>
        <v>502646.52971832501</v>
      </c>
      <c r="X3165" s="1">
        <f>VLOOKUP($E3165,[1]AllProteinsNorm!$A$1:$Q$3226,12,FALSE)</f>
        <v>843630.09203850199</v>
      </c>
      <c r="Y3165" s="29">
        <f>VLOOKUP($E3165,[1]AllProteinsNorm!$A$1:$Q$3226,14,FALSE)</f>
        <v>790696.95359813503</v>
      </c>
      <c r="Z3165" s="25">
        <f t="shared" si="365"/>
        <v>1.1107282728418177</v>
      </c>
      <c r="AA3165" s="1">
        <f t="shared" si="365"/>
        <v>0.63543092372763721</v>
      </c>
      <c r="AB3165" s="1">
        <f t="shared" si="365"/>
        <v>1.104957020006438</v>
      </c>
      <c r="AC3165" s="1">
        <f t="shared" si="365"/>
        <v>1.0988963600690049</v>
      </c>
      <c r="AD3165" s="1">
        <f t="shared" si="365"/>
        <v>1.0499874233551014</v>
      </c>
      <c r="AE3165" s="1">
        <f t="shared" si="365"/>
        <v>0.97860697805081787</v>
      </c>
      <c r="AF3165" s="1">
        <f t="shared" si="365"/>
        <v>1.2236145322183329</v>
      </c>
      <c r="AG3165" s="1">
        <f t="shared" si="365"/>
        <v>1.0608458984022822</v>
      </c>
      <c r="AH3165" s="1">
        <f t="shared" si="365"/>
        <v>1.139590122369901</v>
      </c>
      <c r="AI3165" s="1">
        <f t="shared" si="365"/>
        <v>0.98136983707908532</v>
      </c>
      <c r="AJ3165" s="1">
        <f t="shared" si="365"/>
        <v>0.71722411775235828</v>
      </c>
      <c r="AK3165" s="1">
        <f t="shared" si="365"/>
        <v>0.99863626051497556</v>
      </c>
      <c r="AL3165" s="1">
        <f t="shared" si="365"/>
        <v>0.75173794926210236</v>
      </c>
      <c r="AM3165" s="1">
        <f t="shared" si="365"/>
        <v>1.2616992614675191</v>
      </c>
      <c r="AN3165" s="29">
        <f t="shared" si="365"/>
        <v>1.182534586916862</v>
      </c>
      <c r="AO3165" s="1">
        <f t="shared" si="362"/>
        <v>122734.90160636805</v>
      </c>
      <c r="AP3165" s="1">
        <f t="shared" si="363"/>
        <v>63080.233365674256</v>
      </c>
      <c r="AQ3165" s="29">
        <f t="shared" si="364"/>
        <v>147056.13718723253</v>
      </c>
    </row>
    <row r="3166" spans="1:43" x14ac:dyDescent="0.2">
      <c r="A3166" s="26"/>
      <c r="E3166" s="25" t="s">
        <v>6177</v>
      </c>
      <c r="F3166" s="26" t="s">
        <v>6178</v>
      </c>
      <c r="G3166" s="1">
        <v>5.4497210117258603E-2</v>
      </c>
      <c r="H3166" s="1">
        <v>1.2506899300619001</v>
      </c>
      <c r="I3166" s="1">
        <f>VLOOKUP(F3166,'[1]SUSMB vs SHAM all proteins sum'!$B$2:$E$3214,2,FALSE)</f>
        <v>0.58659977677280295</v>
      </c>
      <c r="J3166" s="29">
        <f>VLOOKUP(F3166,'[1]SUSMB vs SHAM all proteins sum'!$B$2:$E$3214,3,FALSE)</f>
        <v>1.0754990166907099</v>
      </c>
      <c r="K3166" s="25">
        <f>VLOOKUP($E3166,[1]AllProteinsNorm!$A$1:$Q$3226,4,FALSE)</f>
        <v>113747.57987414701</v>
      </c>
      <c r="L3166" s="1">
        <f>VLOOKUP($E3166,[1]AllProteinsNorm!$A$1:$Q$3226,5,FALSE)</f>
        <v>142959.05388449901</v>
      </c>
      <c r="M3166" s="1">
        <f>VLOOKUP($E3166,[1]AllProteinsNorm!$A$1:$Q$3226,10,FALSE)</f>
        <v>158732.59160311101</v>
      </c>
      <c r="N3166" s="1">
        <f>VLOOKUP($E3166,[1]AllProteinsNorm!$A$1:$Q$3226,11,FALSE)</f>
        <v>135804.675736951</v>
      </c>
      <c r="O3166" s="1">
        <f>VLOOKUP($E3166,[1]AllProteinsNorm!$A$1:$Q$3226,15,FALSE)</f>
        <v>123569.24828442201</v>
      </c>
      <c r="P3166" s="1">
        <f>VLOOKUP($E3166,[1]AllProteinsNorm!$A$1:$Q$3226,6,FALSE)</f>
        <v>139757.36195686701</v>
      </c>
      <c r="Q3166" s="1">
        <f>VLOOKUP($E3166,[1]AllProteinsNorm!$A$1:$Q$3226,8,FALSE)</f>
        <v>151414.58988831</v>
      </c>
      <c r="R3166" s="1">
        <f>VLOOKUP($E3166,[1]AllProteinsNorm!$A$1:$Q$3226,13,FALSE)</f>
        <v>200881.71087555701</v>
      </c>
      <c r="S3166" s="1">
        <f>VLOOKUP($E3166,[1]AllProteinsNorm!$A$1:$Q$3226,16,FALSE)</f>
        <v>150883.09289478799</v>
      </c>
      <c r="T3166" s="1">
        <f>VLOOKUP($E3166,[1]AllProteinsNorm!$A$1:$Q$3226,17,FALSE)</f>
        <v>206666.42904081699</v>
      </c>
      <c r="U3166" s="1">
        <f>VLOOKUP($E3166,[1]AllProteinsNorm!$A$1:$Q$3226,3,FALSE)</f>
        <v>155888.71411372599</v>
      </c>
      <c r="V3166" s="1">
        <f>VLOOKUP($E3166,[1]AllProteinsNorm!$A$1:$Q$3226,7,FALSE)</f>
        <v>128221.774450303</v>
      </c>
      <c r="W3166" s="1">
        <f>VLOOKUP($E3166,[1]AllProteinsNorm!$A$1:$Q$3226,9,FALSE)</f>
        <v>119921.004577293</v>
      </c>
      <c r="X3166" s="1">
        <f>VLOOKUP($E3166,[1]AllProteinsNorm!$A$1:$Q$3226,12,FALSE)</f>
        <v>218545.32487800001</v>
      </c>
      <c r="Y3166" s="29">
        <f>VLOOKUP($E3166,[1]AllProteinsNorm!$A$1:$Q$3226,14,FALSE)</f>
        <v>118982.17883042801</v>
      </c>
      <c r="Z3166" s="25">
        <f t="shared" si="365"/>
        <v>0.84280796823630055</v>
      </c>
      <c r="AA3166" s="1">
        <f t="shared" si="365"/>
        <v>1.0592491715312808</v>
      </c>
      <c r="AB3166" s="1">
        <f t="shared" si="365"/>
        <v>1.1761225440569285</v>
      </c>
      <c r="AC3166" s="1">
        <f t="shared" si="365"/>
        <v>1.0062391038252199</v>
      </c>
      <c r="AD3166" s="1">
        <f t="shared" si="365"/>
        <v>0.9155812123502699</v>
      </c>
      <c r="AE3166" s="1">
        <f t="shared" si="365"/>
        <v>1.0355263681852083</v>
      </c>
      <c r="AF3166" s="1">
        <f t="shared" si="365"/>
        <v>1.1219001143258938</v>
      </c>
      <c r="AG3166" s="1">
        <f t="shared" si="365"/>
        <v>1.488424692518143</v>
      </c>
      <c r="AH3166" s="1">
        <f t="shared" si="365"/>
        <v>1.1179620094296874</v>
      </c>
      <c r="AI3166" s="1">
        <f t="shared" si="365"/>
        <v>1.5312863214783077</v>
      </c>
      <c r="AJ3166" s="1">
        <f t="shared" si="365"/>
        <v>1.1550509519281689</v>
      </c>
      <c r="AK3166" s="1">
        <f t="shared" si="365"/>
        <v>0.95005391171996967</v>
      </c>
      <c r="AL3166" s="1">
        <f t="shared" si="365"/>
        <v>0.88854970214285922</v>
      </c>
      <c r="AM3166" s="1">
        <f t="shared" si="365"/>
        <v>1.6193025067589437</v>
      </c>
      <c r="AN3166" s="29">
        <f t="shared" si="365"/>
        <v>0.88159351176835921</v>
      </c>
      <c r="AO3166" s="1">
        <f t="shared" si="362"/>
        <v>15553.458839347688</v>
      </c>
      <c r="AP3166" s="1">
        <f t="shared" si="363"/>
        <v>28012.734085841519</v>
      </c>
      <c r="AQ3166" s="29">
        <f t="shared" si="364"/>
        <v>37576.670191882316</v>
      </c>
    </row>
    <row r="3167" spans="1:43" x14ac:dyDescent="0.2">
      <c r="A3167" s="26"/>
      <c r="E3167" s="25" t="s">
        <v>6179</v>
      </c>
      <c r="F3167" s="26" t="s">
        <v>6180</v>
      </c>
      <c r="G3167" s="1">
        <v>0.56722721808099796</v>
      </c>
      <c r="H3167" s="1">
        <v>1.0982653930613699</v>
      </c>
      <c r="I3167" s="1">
        <f>VLOOKUP(F3167,'[1]SUSMB vs SHAM all proteins sum'!$B$2:$E$3214,2,FALSE)</f>
        <v>0.94356552449147102</v>
      </c>
      <c r="J3167" s="29">
        <f>VLOOKUP(F3167,'[1]SUSMB vs SHAM all proteins sum'!$B$2:$E$3214,3,FALSE)</f>
        <v>1.01235247026407</v>
      </c>
      <c r="K3167" s="25">
        <f>VLOOKUP($E3167,[1]AllProteinsNorm!$A$1:$Q$3226,4,FALSE)</f>
        <v>103533.922203083</v>
      </c>
      <c r="L3167" s="1">
        <f>VLOOKUP($E3167,[1]AllProteinsNorm!$A$1:$Q$3226,5,FALSE)</f>
        <v>119418.598480823</v>
      </c>
      <c r="M3167" s="1">
        <f>VLOOKUP($E3167,[1]AllProteinsNorm!$A$1:$Q$3226,10,FALSE)</f>
        <v>136354.11077916299</v>
      </c>
      <c r="N3167" s="1">
        <f>VLOOKUP($E3167,[1]AllProteinsNorm!$A$1:$Q$3226,11,FALSE)</f>
        <v>143228.63522580301</v>
      </c>
      <c r="O3167" s="1">
        <f>VLOOKUP($E3167,[1]AllProteinsNorm!$A$1:$Q$3226,15,FALSE)</f>
        <v>95646.759614572395</v>
      </c>
      <c r="P3167" s="1">
        <f>VLOOKUP($E3167,[1]AllProteinsNorm!$A$1:$Q$3226,6,FALSE)</f>
        <v>122395.360182754</v>
      </c>
      <c r="Q3167" s="1">
        <f>VLOOKUP($E3167,[1]AllProteinsNorm!$A$1:$Q$3226,8,FALSE)</f>
        <v>179778.131121991</v>
      </c>
      <c r="R3167" s="1">
        <f>VLOOKUP($E3167,[1]AllProteinsNorm!$A$1:$Q$3226,13,FALSE)</f>
        <v>88196.131175181305</v>
      </c>
      <c r="S3167" s="1">
        <f>VLOOKUP($E3167,[1]AllProteinsNorm!$A$1:$Q$3226,16,FALSE)</f>
        <v>109352.734474909</v>
      </c>
      <c r="T3167" s="1">
        <f>VLOOKUP($E3167,[1]AllProteinsNorm!$A$1:$Q$3226,17,FALSE)</f>
        <v>173891.55204379099</v>
      </c>
      <c r="U3167" s="1">
        <f>VLOOKUP($E3167,[1]AllProteinsNorm!$A$1:$Q$3226,3,FALSE)</f>
        <v>107991.927586531</v>
      </c>
      <c r="V3167" s="1">
        <f>VLOOKUP($E3167,[1]AllProteinsNorm!$A$1:$Q$3226,7,FALSE)</f>
        <v>74078.674361674799</v>
      </c>
      <c r="W3167" s="1">
        <f>VLOOKUP($E3167,[1]AllProteinsNorm!$A$1:$Q$3226,9,FALSE)</f>
        <v>113914.95926889899</v>
      </c>
      <c r="X3167" s="1">
        <f>VLOOKUP($E3167,[1]AllProteinsNorm!$A$1:$Q$3226,12,FALSE)</f>
        <v>158562.676265335</v>
      </c>
      <c r="Y3167" s="29">
        <f>VLOOKUP($E3167,[1]AllProteinsNorm!$A$1:$Q$3226,14,FALSE)</f>
        <v>169947.781694315</v>
      </c>
      <c r="Z3167" s="25">
        <f t="shared" si="365"/>
        <v>0.86540482370296545</v>
      </c>
      <c r="AA3167" s="1">
        <f t="shared" si="365"/>
        <v>0.99817942724548359</v>
      </c>
      <c r="AB3167" s="1">
        <f t="shared" si="365"/>
        <v>1.1397376114908004</v>
      </c>
      <c r="AC3167" s="1">
        <f t="shared" si="365"/>
        <v>1.1971994219795088</v>
      </c>
      <c r="AD3167" s="1">
        <f t="shared" si="365"/>
        <v>0.79947871558124117</v>
      </c>
      <c r="AE3167" s="1">
        <f t="shared" si="365"/>
        <v>1.0230611653372008</v>
      </c>
      <c r="AF3167" s="1">
        <f t="shared" si="365"/>
        <v>1.502704220594498</v>
      </c>
      <c r="AG3167" s="1">
        <f t="shared" si="365"/>
        <v>0.73720144786197039</v>
      </c>
      <c r="AH3167" s="1">
        <f t="shared" si="365"/>
        <v>0.91404229537512705</v>
      </c>
      <c r="AI3167" s="1">
        <f t="shared" si="365"/>
        <v>1.4535003092485068</v>
      </c>
      <c r="AJ3167" s="1">
        <f t="shared" si="365"/>
        <v>0.90266777366985862</v>
      </c>
      <c r="AK3167" s="1">
        <f t="shared" si="365"/>
        <v>0.61919843044645695</v>
      </c>
      <c r="AL3167" s="1">
        <f t="shared" si="365"/>
        <v>0.95217637992948045</v>
      </c>
      <c r="AM3167" s="1">
        <f t="shared" si="365"/>
        <v>1.3253714529438207</v>
      </c>
      <c r="AN3167" s="29">
        <f t="shared" si="365"/>
        <v>1.4205356749393894</v>
      </c>
      <c r="AO3167" s="1">
        <f t="shared" si="362"/>
        <v>18280.675540960248</v>
      </c>
      <c r="AP3167" s="1">
        <f t="shared" si="363"/>
        <v>36123.429815863768</v>
      </c>
      <c r="AQ3167" s="29">
        <f t="shared" si="364"/>
        <v>35076.600684769255</v>
      </c>
    </row>
    <row r="3168" spans="1:43" x14ac:dyDescent="0.2">
      <c r="A3168" s="26"/>
      <c r="E3168" s="25" t="s">
        <v>6181</v>
      </c>
      <c r="F3168" s="26" t="s">
        <v>6182</v>
      </c>
      <c r="G3168" s="1">
        <v>0.146784395239486</v>
      </c>
      <c r="H3168" s="43">
        <v>0.40472121409767398</v>
      </c>
      <c r="I3168" s="1">
        <f>VLOOKUP(F3168,'[1]SUSMB vs SHAM all proteins sum'!$B$2:$E$3214,2,FALSE)</f>
        <v>0.88287284390580101</v>
      </c>
      <c r="J3168" s="29">
        <f>VLOOKUP(F3168,'[1]SUSMB vs SHAM all proteins sum'!$B$2:$E$3214,3,FALSE)</f>
        <v>1.0289885161127801</v>
      </c>
      <c r="K3168" s="25">
        <f>VLOOKUP($E3168,[1]AllProteinsNorm!$A$1:$Q$3226,4,FALSE)</f>
        <v>26462.6519032139</v>
      </c>
      <c r="L3168" s="1">
        <f>VLOOKUP($E3168,[1]AllProteinsNorm!$A$1:$Q$3226,5,FALSE)</f>
        <v>15770.9955780577</v>
      </c>
      <c r="M3168" s="1">
        <f>VLOOKUP($E3168,[1]AllProteinsNorm!$A$1:$Q$3226,10,FALSE)</f>
        <v>28048.831933588299</v>
      </c>
      <c r="N3168" s="1">
        <f>VLOOKUP($E3168,[1]AllProteinsNorm!$A$1:$Q$3226,11,FALSE)</f>
        <v>19077.5622386258</v>
      </c>
      <c r="O3168" s="1">
        <f>VLOOKUP($E3168,[1]AllProteinsNorm!$A$1:$Q$3226,15,FALSE)</f>
        <v>25081.0225017554</v>
      </c>
      <c r="P3168" s="1">
        <f>VLOOKUP($E3168,[1]AllProteinsNorm!$A$1:$Q$3226,6,FALSE)</f>
        <v>1653.1235389610899</v>
      </c>
      <c r="Q3168" s="1">
        <f>VLOOKUP($E3168,[1]AllProteinsNorm!$A$1:$Q$3226,8,FALSE)</f>
        <v>18986.554717053001</v>
      </c>
      <c r="R3168" s="1">
        <f>VLOOKUP($E3168,[1]AllProteinsNorm!$A$1:$Q$3226,13,FALSE)</f>
        <v>19851.944238862601</v>
      </c>
      <c r="S3168" s="1">
        <f>VLOOKUP($E3168,[1]AllProteinsNorm!$A$1:$Q$3226,16,FALSE)</f>
        <v>3610.0351129661599</v>
      </c>
      <c r="T3168" s="1">
        <f>VLOOKUP($E3168,[1]AllProteinsNorm!$A$1:$Q$3226,17,FALSE)</f>
        <v>27038.915545858901</v>
      </c>
      <c r="U3168" s="1">
        <f>VLOOKUP($E3168,[1]AllProteinsNorm!$A$1:$Q$3226,3,FALSE)</f>
        <v>14960.441887590199</v>
      </c>
      <c r="V3168" s="1">
        <f>VLOOKUP($E3168,[1]AllProteinsNorm!$A$1:$Q$3226,7,FALSE)</f>
        <v>24299.965054477099</v>
      </c>
      <c r="W3168" s="1">
        <f>VLOOKUP($E3168,[1]AllProteinsNorm!$A$1:$Q$3226,9,FALSE)</f>
        <v>19201.114814013701</v>
      </c>
      <c r="X3168" s="1">
        <f>VLOOKUP($E3168,[1]AllProteinsNorm!$A$1:$Q$3226,12,FALSE)</f>
        <v>37561.698966810698</v>
      </c>
      <c r="Y3168" s="29">
        <f>VLOOKUP($E3168,[1]AllProteinsNorm!$A$1:$Q$3226,14,FALSE)</f>
        <v>24643.7201147704</v>
      </c>
      <c r="Z3168" s="25">
        <f t="shared" ref="Z3168:AN3184" si="366">K3168/AVERAGE($K3168:$O3168)</f>
        <v>1.1561694265319351</v>
      </c>
      <c r="AA3168" s="1">
        <f t="shared" si="366"/>
        <v>0.68904443061906939</v>
      </c>
      <c r="AB3168" s="1">
        <f t="shared" si="366"/>
        <v>1.2254706009872303</v>
      </c>
      <c r="AC3168" s="1">
        <f t="shared" si="366"/>
        <v>0.83351034785672673</v>
      </c>
      <c r="AD3168" s="1">
        <f t="shared" si="366"/>
        <v>1.0958051940050382</v>
      </c>
      <c r="AE3168" s="1">
        <f t="shared" si="366"/>
        <v>7.2225977238319E-2</v>
      </c>
      <c r="AF3168" s="1">
        <f t="shared" si="366"/>
        <v>0.82953417364668336</v>
      </c>
      <c r="AG3168" s="1">
        <f t="shared" si="366"/>
        <v>0.86734357048328059</v>
      </c>
      <c r="AH3168" s="1">
        <f t="shared" si="366"/>
        <v>0.15772463929857775</v>
      </c>
      <c r="AI3168" s="1">
        <f t="shared" si="366"/>
        <v>1.1813467370934345</v>
      </c>
      <c r="AJ3168" s="1">
        <f t="shared" si="366"/>
        <v>0.65363084475062738</v>
      </c>
      <c r="AK3168" s="1">
        <f t="shared" si="366"/>
        <v>1.0616803170195015</v>
      </c>
      <c r="AL3168" s="1">
        <f t="shared" si="366"/>
        <v>0.83890843534830672</v>
      </c>
      <c r="AM3168" s="1">
        <f t="shared" si="366"/>
        <v>1.6410935726645139</v>
      </c>
      <c r="AN3168" s="29">
        <f t="shared" si="366"/>
        <v>1.0766991855886976</v>
      </c>
      <c r="AO3168" s="1">
        <f t="shared" si="362"/>
        <v>4677.4535340902676</v>
      </c>
      <c r="AP3168" s="1">
        <f t="shared" si="363"/>
        <v>9892.0255277382439</v>
      </c>
      <c r="AQ3168" s="29">
        <f t="shared" si="364"/>
        <v>7603.6567698205172</v>
      </c>
    </row>
    <row r="3169" spans="1:43" x14ac:dyDescent="0.2">
      <c r="A3169" s="26"/>
      <c r="E3169" s="25" t="s">
        <v>6183</v>
      </c>
      <c r="F3169" s="26" t="s">
        <v>6184</v>
      </c>
      <c r="G3169" s="1">
        <v>0.24120170051395701</v>
      </c>
      <c r="H3169" s="43">
        <v>2.3124488358046098</v>
      </c>
      <c r="I3169" s="1">
        <f>VLOOKUP(F3169,'[1]SUSMB vs SHAM all proteins sum'!$B$2:$E$3214,2,FALSE)</f>
        <v>0.32931909920554597</v>
      </c>
      <c r="J3169" s="29">
        <f>VLOOKUP(F3169,'[1]SUSMB vs SHAM all proteins sum'!$B$2:$E$3214,3,FALSE)</f>
        <v>2.2255122708897002</v>
      </c>
      <c r="K3169" s="25">
        <f>VLOOKUP($E3169,[1]AllProteinsNorm!$A$1:$Q$3226,4,FALSE)</f>
        <v>65801.291736421495</v>
      </c>
      <c r="L3169" s="1">
        <f>VLOOKUP($E3169,[1]AllProteinsNorm!$A$1:$Q$3226,5,FALSE)</f>
        <v>14682.5197258466</v>
      </c>
      <c r="M3169" s="1">
        <f>VLOOKUP($E3169,[1]AllProteinsNorm!$A$1:$Q$3226,10,FALSE)</f>
        <v>91704.859540860401</v>
      </c>
      <c r="N3169" s="1">
        <f>VLOOKUP($E3169,[1]AllProteinsNorm!$A$1:$Q$3226,11,FALSE)</f>
        <v>4208.28691072112</v>
      </c>
      <c r="O3169" s="1">
        <f>VLOOKUP($E3169,[1]AllProteinsNorm!$A$1:$Q$3226,15,FALSE)</f>
        <v>6234.6623728388504</v>
      </c>
      <c r="P3169" s="1">
        <f>VLOOKUP($E3169,[1]AllProteinsNorm!$A$1:$Q$3226,6,FALSE)</f>
        <v>20076.0088245693</v>
      </c>
      <c r="Q3169" s="1">
        <f>VLOOKUP($E3169,[1]AllProteinsNorm!$A$1:$Q$3226,8,FALSE)</f>
        <v>69274.431725684306</v>
      </c>
      <c r="R3169" s="1">
        <f>VLOOKUP($E3169,[1]AllProteinsNorm!$A$1:$Q$3226,13,FALSE)</f>
        <v>32148.990635359401</v>
      </c>
      <c r="S3169" s="1">
        <f>VLOOKUP($E3169,[1]AllProteinsNorm!$A$1:$Q$3226,16,FALSE)</f>
        <v>72280.542000966903</v>
      </c>
      <c r="T3169" s="1">
        <f>VLOOKUP($E3169,[1]AllProteinsNorm!$A$1:$Q$3226,17,FALSE)</f>
        <v>47562.778131397601</v>
      </c>
      <c r="U3169" s="1">
        <f>VLOOKUP($E3169,[1]AllProteinsNorm!$A$1:$Q$3226,3,FALSE)</f>
        <v>8453.5138361517402</v>
      </c>
      <c r="V3169" s="1">
        <f>VLOOKUP($E3169,[1]AllProteinsNorm!$A$1:$Q$3226,7,FALSE)</f>
        <v>80899.957366298506</v>
      </c>
      <c r="W3169" s="1">
        <f>VLOOKUP($E3169,[1]AllProteinsNorm!$A$1:$Q$3226,9,FALSE)</f>
        <v>80071.045511403499</v>
      </c>
      <c r="X3169" s="1">
        <f>VLOOKUP($E3169,[1]AllProteinsNorm!$A$1:$Q$3226,12,FALSE)</f>
        <v>25474.673711927499</v>
      </c>
      <c r="Y3169" s="29">
        <f>VLOOKUP($E3169,[1]AllProteinsNorm!$A$1:$Q$3226,14,FALSE)</f>
        <v>90975.807628729206</v>
      </c>
      <c r="Z3169" s="25">
        <f t="shared" si="366"/>
        <v>1.8014758789614038</v>
      </c>
      <c r="AA3169" s="1">
        <f t="shared" si="366"/>
        <v>0.40197091015231956</v>
      </c>
      <c r="AB3169" s="1">
        <f t="shared" si="366"/>
        <v>2.5106512058784083</v>
      </c>
      <c r="AC3169" s="1">
        <f t="shared" si="366"/>
        <v>0.11521243977672388</v>
      </c>
      <c r="AD3169" s="1">
        <f t="shared" si="366"/>
        <v>0.17068956523114409</v>
      </c>
      <c r="AE3169" s="1">
        <f t="shared" si="366"/>
        <v>0.54963124110312089</v>
      </c>
      <c r="AF3169" s="1">
        <f t="shared" si="366"/>
        <v>1.8965618225622656</v>
      </c>
      <c r="AG3169" s="1">
        <f t="shared" si="366"/>
        <v>0.88015948675517097</v>
      </c>
      <c r="AH3169" s="1">
        <f t="shared" si="366"/>
        <v>1.9788616529685148</v>
      </c>
      <c r="AI3169" s="1">
        <f t="shared" si="366"/>
        <v>1.3021506915597441</v>
      </c>
      <c r="AJ3169" s="1">
        <f t="shared" si="366"/>
        <v>0.23143620537565512</v>
      </c>
      <c r="AK3169" s="1">
        <f t="shared" si="366"/>
        <v>2.2148398300169676</v>
      </c>
      <c r="AL3169" s="1">
        <f t="shared" si="366"/>
        <v>2.1921462829303842</v>
      </c>
      <c r="AM3169" s="1">
        <f t="shared" si="366"/>
        <v>0.69743327228708485</v>
      </c>
      <c r="AN3169" s="29">
        <f t="shared" si="366"/>
        <v>2.4906915759143651</v>
      </c>
      <c r="AO3169" s="1">
        <f t="shared" si="362"/>
        <v>35611.477338095559</v>
      </c>
      <c r="AP3169" s="1">
        <f t="shared" si="363"/>
        <v>20361.633101973799</v>
      </c>
      <c r="AQ3169" s="29">
        <f t="shared" si="364"/>
        <v>33491.165997115168</v>
      </c>
    </row>
    <row r="3170" spans="1:43" x14ac:dyDescent="0.2">
      <c r="A3170" s="26"/>
      <c r="E3170" s="25" t="s">
        <v>6185</v>
      </c>
      <c r="F3170" s="26" t="s">
        <v>6186</v>
      </c>
      <c r="G3170" s="1">
        <v>0.60813368081935504</v>
      </c>
      <c r="H3170" s="1">
        <v>1.1187647368958</v>
      </c>
      <c r="I3170" s="1">
        <f>VLOOKUP(F3170,'[1]SUSMB vs SHAM all proteins sum'!$B$2:$E$3214,2,FALSE)</f>
        <v>0.91893911477724399</v>
      </c>
      <c r="J3170" s="29">
        <f>VLOOKUP(F3170,'[1]SUSMB vs SHAM all proteins sum'!$B$2:$E$3214,3,FALSE)</f>
        <v>0.96949919757403802</v>
      </c>
      <c r="K3170" s="25">
        <f>VLOOKUP($E3170,[1]AllProteinsNorm!$A$1:$Q$3226,4,FALSE)</f>
        <v>60975.652120699502</v>
      </c>
      <c r="L3170" s="1">
        <f>VLOOKUP($E3170,[1]AllProteinsNorm!$A$1:$Q$3226,5,FALSE)</f>
        <v>61722.590744234301</v>
      </c>
      <c r="M3170" s="1">
        <f>VLOOKUP($E3170,[1]AllProteinsNorm!$A$1:$Q$3226,10,FALSE)</f>
        <v>21360.872867770999</v>
      </c>
      <c r="N3170" s="1">
        <f>VLOOKUP($E3170,[1]AllProteinsNorm!$A$1:$Q$3226,11,FALSE)</f>
        <v>65121.474654687598</v>
      </c>
      <c r="O3170" s="1">
        <f>VLOOKUP($E3170,[1]AllProteinsNorm!$A$1:$Q$3226,15,FALSE)</f>
        <v>44186.6425842846</v>
      </c>
      <c r="P3170" s="1">
        <f>VLOOKUP($E3170,[1]AllProteinsNorm!$A$1:$Q$3226,6,FALSE)</f>
        <v>54476.118019980997</v>
      </c>
      <c r="Q3170" s="1">
        <f>VLOOKUP($E3170,[1]AllProteinsNorm!$A$1:$Q$3226,8,FALSE)</f>
        <v>55722.831419943497</v>
      </c>
      <c r="R3170" s="1">
        <f>VLOOKUP($E3170,[1]AllProteinsNorm!$A$1:$Q$3226,13,FALSE)</f>
        <v>53262.413546628799</v>
      </c>
      <c r="S3170" s="1">
        <f>VLOOKUP($E3170,[1]AllProteinsNorm!$A$1:$Q$3226,16,FALSE)</f>
        <v>51295.793769423799</v>
      </c>
      <c r="T3170" s="1">
        <f>VLOOKUP($E3170,[1]AllProteinsNorm!$A$1:$Q$3226,17,FALSE)</f>
        <v>48886.252521910501</v>
      </c>
      <c r="U3170" s="1">
        <f>VLOOKUP($E3170,[1]AllProteinsNorm!$A$1:$Q$3226,3,FALSE)</f>
        <v>58781.944851637498</v>
      </c>
      <c r="V3170" s="1">
        <f>VLOOKUP($E3170,[1]AllProteinsNorm!$A$1:$Q$3226,7,FALSE)</f>
        <v>43057.789325397403</v>
      </c>
      <c r="W3170" s="1">
        <f>VLOOKUP($E3170,[1]AllProteinsNorm!$A$1:$Q$3226,9,FALSE)</f>
        <v>73105.500787012003</v>
      </c>
      <c r="X3170" s="1">
        <f>VLOOKUP($E3170,[1]AllProteinsNorm!$A$1:$Q$3226,12,FALSE)</f>
        <v>21474.638045305201</v>
      </c>
      <c r="Y3170" s="29">
        <f>VLOOKUP($E3170,[1]AllProteinsNorm!$A$1:$Q$3226,14,FALSE)</f>
        <v>49865.537836007497</v>
      </c>
      <c r="Z3170" s="25">
        <f t="shared" si="366"/>
        <v>1.2033057985741147</v>
      </c>
      <c r="AA3170" s="1">
        <f t="shared" si="366"/>
        <v>1.218046035793706</v>
      </c>
      <c r="AB3170" s="1">
        <f t="shared" si="366"/>
        <v>0.42153976694687384</v>
      </c>
      <c r="AC3170" s="1">
        <f t="shared" si="366"/>
        <v>1.2851202953691983</v>
      </c>
      <c r="AD3170" s="1">
        <f t="shared" si="366"/>
        <v>0.87198810331610777</v>
      </c>
      <c r="AE3170" s="1">
        <f t="shared" si="366"/>
        <v>1.0750426837173277</v>
      </c>
      <c r="AF3170" s="1">
        <f t="shared" si="366"/>
        <v>1.0996455770224352</v>
      </c>
      <c r="AG3170" s="1">
        <f t="shared" si="366"/>
        <v>1.0510911952174735</v>
      </c>
      <c r="AH3170" s="1">
        <f t="shared" si="366"/>
        <v>1.0122815244850145</v>
      </c>
      <c r="AI3170" s="1">
        <f t="shared" si="366"/>
        <v>0.96473115225944239</v>
      </c>
      <c r="AJ3170" s="1">
        <f t="shared" si="366"/>
        <v>1.1600147375451766</v>
      </c>
      <c r="AK3170" s="1">
        <f t="shared" si="366"/>
        <v>0.84971108577032695</v>
      </c>
      <c r="AL3170" s="1">
        <f t="shared" si="366"/>
        <v>1.4426786749331593</v>
      </c>
      <c r="AM3170" s="1">
        <f t="shared" si="366"/>
        <v>0.4237848318710134</v>
      </c>
      <c r="AN3170" s="29">
        <f t="shared" si="366"/>
        <v>0.9840565658618885</v>
      </c>
      <c r="AO3170" s="1">
        <f t="shared" si="362"/>
        <v>16360.135358397876</v>
      </c>
      <c r="AP3170" s="1">
        <f t="shared" si="363"/>
        <v>2413.3282301484237</v>
      </c>
      <c r="AQ3170" s="29">
        <f t="shared" si="364"/>
        <v>17147.219781928048</v>
      </c>
    </row>
    <row r="3171" spans="1:43" x14ac:dyDescent="0.2">
      <c r="A3171" s="26"/>
      <c r="E3171" s="25" t="s">
        <v>6187</v>
      </c>
      <c r="F3171" s="26" t="s">
        <v>6188</v>
      </c>
      <c r="G3171" s="1">
        <v>0.24679386659382299</v>
      </c>
      <c r="H3171" s="1">
        <v>0.78283758684939497</v>
      </c>
      <c r="I3171" s="1">
        <f>VLOOKUP(F3171,'[1]SUSMB vs SHAM all proteins sum'!$B$2:$E$3214,2,FALSE)</f>
        <v>0.108717736959021</v>
      </c>
      <c r="J3171" s="29">
        <f>VLOOKUP(F3171,'[1]SUSMB vs SHAM all proteins sum'!$B$2:$E$3214,3,FALSE)</f>
        <v>0.54826727548229703</v>
      </c>
      <c r="K3171" s="25">
        <f>VLOOKUP($E3171,[1]AllProteinsNorm!$A$1:$Q$3226,4,FALSE)</f>
        <v>342870.84113920998</v>
      </c>
      <c r="L3171" s="1">
        <f>VLOOKUP($E3171,[1]AllProteinsNorm!$A$1:$Q$3226,5,FALSE)</f>
        <v>398064.90354349097</v>
      </c>
      <c r="M3171" s="1">
        <f>VLOOKUP($E3171,[1]AllProteinsNorm!$A$1:$Q$3226,10,FALSE)</f>
        <v>508286.602003003</v>
      </c>
      <c r="N3171" s="1">
        <f>VLOOKUP($E3171,[1]AllProteinsNorm!$A$1:$Q$3226,11,FALSE)</f>
        <v>370090.93039555399</v>
      </c>
      <c r="O3171" s="1">
        <f>VLOOKUP($E3171,[1]AllProteinsNorm!$A$1:$Q$3226,15,FALSE)</f>
        <v>574333.39073361899</v>
      </c>
      <c r="P3171" s="1">
        <f>VLOOKUP($E3171,[1]AllProteinsNorm!$A$1:$Q$3226,6,FALSE)</f>
        <v>233587.060957095</v>
      </c>
      <c r="Q3171" s="1">
        <f>VLOOKUP($E3171,[1]AllProteinsNorm!$A$1:$Q$3226,8,FALSE)</f>
        <v>618832.49200674298</v>
      </c>
      <c r="R3171" s="1">
        <f>VLOOKUP($E3171,[1]AllProteinsNorm!$A$1:$Q$3226,13,FALSE)</f>
        <v>351714.88988600601</v>
      </c>
      <c r="S3171" s="1">
        <f>VLOOKUP($E3171,[1]AllProteinsNorm!$A$1:$Q$3226,16,FALSE)</f>
        <v>329916.93061559403</v>
      </c>
      <c r="T3171" s="1">
        <f>VLOOKUP($E3171,[1]AllProteinsNorm!$A$1:$Q$3226,17,FALSE)</f>
        <v>258467.95763515099</v>
      </c>
      <c r="U3171" s="1">
        <f>VLOOKUP($E3171,[1]AllProteinsNorm!$A$1:$Q$3226,3,FALSE)</f>
        <v>375806.39121296001</v>
      </c>
      <c r="V3171" s="1">
        <f>VLOOKUP($E3171,[1]AllProteinsNorm!$A$1:$Q$3226,7,FALSE)</f>
        <v>472797.008320447</v>
      </c>
      <c r="W3171" s="1">
        <f>VLOOKUP($E3171,[1]AllProteinsNorm!$A$1:$Q$3226,9,FALSE)</f>
        <v>216342.241224133</v>
      </c>
      <c r="X3171" s="1">
        <f>VLOOKUP($E3171,[1]AllProteinsNorm!$A$1:$Q$3226,12,FALSE)</f>
        <v>75006.643685761199</v>
      </c>
      <c r="Y3171" s="29">
        <f>VLOOKUP($E3171,[1]AllProteinsNorm!$A$1:$Q$3226,14,FALSE)</f>
        <v>253365.39472890701</v>
      </c>
      <c r="Z3171" s="25">
        <f t="shared" si="366"/>
        <v>0.78150881399862937</v>
      </c>
      <c r="AA3171" s="1">
        <f t="shared" si="366"/>
        <v>0.90731317259039068</v>
      </c>
      <c r="AB3171" s="1">
        <f t="shared" si="366"/>
        <v>1.1585425525919235</v>
      </c>
      <c r="AC3171" s="1">
        <f t="shared" si="366"/>
        <v>0.84355182588316946</v>
      </c>
      <c r="AD3171" s="1">
        <f t="shared" si="366"/>
        <v>1.3090836349358868</v>
      </c>
      <c r="AE3171" s="1">
        <f t="shared" si="366"/>
        <v>0.53241724016970893</v>
      </c>
      <c r="AF3171" s="1">
        <f t="shared" si="366"/>
        <v>1.4105108655059087</v>
      </c>
      <c r="AG3171" s="1">
        <f t="shared" si="366"/>
        <v>0.80166713957711855</v>
      </c>
      <c r="AH3171" s="1">
        <f t="shared" si="366"/>
        <v>0.75198284084699252</v>
      </c>
      <c r="AI3171" s="1">
        <f t="shared" si="366"/>
        <v>0.58912850785722626</v>
      </c>
      <c r="AJ3171" s="1">
        <f t="shared" si="366"/>
        <v>0.85657913082991199</v>
      </c>
      <c r="AK3171" s="1">
        <f t="shared" si="366"/>
        <v>1.0776507795382719</v>
      </c>
      <c r="AL3171" s="1">
        <f t="shared" si="366"/>
        <v>0.49311095628639828</v>
      </c>
      <c r="AM3171" s="1">
        <f t="shared" si="366"/>
        <v>0.17096336612968852</v>
      </c>
      <c r="AN3171" s="29">
        <f t="shared" si="366"/>
        <v>0.57749818702865197</v>
      </c>
      <c r="AO3171" s="1">
        <f t="shared" si="362"/>
        <v>88068.553686225117</v>
      </c>
      <c r="AP3171" s="1">
        <f t="shared" si="363"/>
        <v>137292.16127253213</v>
      </c>
      <c r="AQ3171" s="29">
        <f t="shared" si="364"/>
        <v>136473.15407473088</v>
      </c>
    </row>
    <row r="3172" spans="1:43" x14ac:dyDescent="0.2">
      <c r="A3172" s="26"/>
      <c r="E3172" s="25" t="s">
        <v>6189</v>
      </c>
      <c r="F3172" s="26" t="s">
        <v>6190</v>
      </c>
      <c r="G3172" s="1">
        <v>0.61319554273792998</v>
      </c>
      <c r="H3172" s="1">
        <v>0.94698624744197601</v>
      </c>
      <c r="I3172" s="1">
        <f>VLOOKUP(F3172,'[1]SUSMB vs SHAM all proteins sum'!$B$2:$E$3214,2,FALSE)</f>
        <v>0.45750559412370201</v>
      </c>
      <c r="J3172" s="29">
        <f>VLOOKUP(F3172,'[1]SUSMB vs SHAM all proteins sum'!$B$2:$E$3214,3,FALSE)</f>
        <v>0.91370013041959197</v>
      </c>
      <c r="K3172" s="25">
        <f>VLOOKUP($E3172,[1]AllProteinsNorm!$A$1:$Q$3226,4,FALSE)</f>
        <v>93147.413711234694</v>
      </c>
      <c r="L3172" s="1">
        <f>VLOOKUP($E3172,[1]AllProteinsNorm!$A$1:$Q$3226,5,FALSE)</f>
        <v>102768.502740514</v>
      </c>
      <c r="M3172" s="1">
        <f>VLOOKUP($E3172,[1]AllProteinsNorm!$A$1:$Q$3226,10,FALSE)</f>
        <v>89839.206514914797</v>
      </c>
      <c r="N3172" s="1">
        <f>VLOOKUP($E3172,[1]AllProteinsNorm!$A$1:$Q$3226,11,FALSE)</f>
        <v>88357.136306142405</v>
      </c>
      <c r="O3172" s="1">
        <f>VLOOKUP($E3172,[1]AllProteinsNorm!$A$1:$Q$3226,15,FALSE)</f>
        <v>67733.902710271796</v>
      </c>
      <c r="P3172" s="1">
        <f>VLOOKUP($E3172,[1]AllProteinsNorm!$A$1:$Q$3226,6,FALSE)</f>
        <v>85830.789080809205</v>
      </c>
      <c r="Q3172" s="1">
        <f>VLOOKUP($E3172,[1]AllProteinsNorm!$A$1:$Q$3226,8,FALSE)</f>
        <v>64473.311007470897</v>
      </c>
      <c r="R3172" s="1">
        <f>VLOOKUP($E3172,[1]AllProteinsNorm!$A$1:$Q$3226,13,FALSE)</f>
        <v>91671.1798736122</v>
      </c>
      <c r="S3172" s="1">
        <f>VLOOKUP($E3172,[1]AllProteinsNorm!$A$1:$Q$3226,16,FALSE)</f>
        <v>100713.046812357</v>
      </c>
      <c r="T3172" s="1">
        <f>VLOOKUP($E3172,[1]AllProteinsNorm!$A$1:$Q$3226,17,FALSE)</f>
        <v>76722.225928208194</v>
      </c>
      <c r="U3172" s="1">
        <f>VLOOKUP($E3172,[1]AllProteinsNorm!$A$1:$Q$3226,3,FALSE)</f>
        <v>62237.061505022401</v>
      </c>
      <c r="V3172" s="1">
        <f>VLOOKUP($E3172,[1]AllProteinsNorm!$A$1:$Q$3226,7,FALSE)</f>
        <v>83330.615194813101</v>
      </c>
      <c r="W3172" s="1">
        <f>VLOOKUP($E3172,[1]AllProteinsNorm!$A$1:$Q$3226,9,FALSE)</f>
        <v>99999.334880664101</v>
      </c>
      <c r="X3172" s="1">
        <f>VLOOKUP($E3172,[1]AllProteinsNorm!$A$1:$Q$3226,12,FALSE)</f>
        <v>67183.995843516794</v>
      </c>
      <c r="Y3172" s="29">
        <f>VLOOKUP($E3172,[1]AllProteinsNorm!$A$1:$Q$3226,14,FALSE)</f>
        <v>94068.9495170796</v>
      </c>
      <c r="Z3172" s="25">
        <f t="shared" si="366"/>
        <v>1.0540706441035259</v>
      </c>
      <c r="AA3172" s="1">
        <f t="shared" si="366"/>
        <v>1.1629443863365498</v>
      </c>
      <c r="AB3172" s="1">
        <f t="shared" si="366"/>
        <v>1.0166344561159226</v>
      </c>
      <c r="AC3172" s="1">
        <f t="shared" si="366"/>
        <v>0.99986311875587164</v>
      </c>
      <c r="AD3172" s="1">
        <f t="shared" si="366"/>
        <v>0.76648739468813076</v>
      </c>
      <c r="AE3172" s="1">
        <f t="shared" si="366"/>
        <v>0.97127457999846178</v>
      </c>
      <c r="AF3172" s="1">
        <f t="shared" si="366"/>
        <v>0.72959003104275211</v>
      </c>
      <c r="AG3172" s="1">
        <f t="shared" si="366"/>
        <v>1.0373653520285997</v>
      </c>
      <c r="AH3172" s="1">
        <f t="shared" si="366"/>
        <v>1.13968452685365</v>
      </c>
      <c r="AI3172" s="1">
        <f t="shared" si="366"/>
        <v>0.86820066042744759</v>
      </c>
      <c r="AJ3172" s="1">
        <f t="shared" si="366"/>
        <v>0.70428428330906301</v>
      </c>
      <c r="AK3172" s="1">
        <f t="shared" si="366"/>
        <v>0.94298222282628541</v>
      </c>
      <c r="AL3172" s="1">
        <f t="shared" si="366"/>
        <v>1.1316080514522382</v>
      </c>
      <c r="AM3172" s="1">
        <f t="shared" si="366"/>
        <v>0.76026456291918509</v>
      </c>
      <c r="AN3172" s="29">
        <f t="shared" si="366"/>
        <v>1.0644988868397409</v>
      </c>
      <c r="AO3172" s="1">
        <f t="shared" si="362"/>
        <v>11472.992674973959</v>
      </c>
      <c r="AP3172" s="1">
        <f t="shared" si="363"/>
        <v>12455.623724980109</v>
      </c>
      <c r="AQ3172" s="29">
        <f t="shared" si="364"/>
        <v>14693.340789205604</v>
      </c>
    </row>
    <row r="3173" spans="1:43" x14ac:dyDescent="0.2">
      <c r="A3173" s="26"/>
      <c r="E3173" s="25" t="s">
        <v>6191</v>
      </c>
      <c r="F3173" s="26" t="s">
        <v>6192</v>
      </c>
      <c r="G3173" s="1">
        <v>0.71992894761478499</v>
      </c>
      <c r="H3173" s="1">
        <v>0.93434656884474798</v>
      </c>
      <c r="I3173" s="1">
        <f>VLOOKUP(F3173,'[1]SUSMB vs SHAM all proteins sum'!$B$2:$E$3214,2,FALSE)</f>
        <v>0.110129067758507</v>
      </c>
      <c r="J3173" s="29">
        <f>VLOOKUP(F3173,'[1]SUSMB vs SHAM all proteins sum'!$B$2:$E$3214,3,FALSE)</f>
        <v>0.52000060516395796</v>
      </c>
      <c r="K3173" s="25">
        <f>VLOOKUP($E3173,[1]AllProteinsNorm!$A$1:$Q$3226,4,FALSE)</f>
        <v>154018.77386671701</v>
      </c>
      <c r="L3173" s="1">
        <f>VLOOKUP($E3173,[1]AllProteinsNorm!$A$1:$Q$3226,5,FALSE)</f>
        <v>267064.60809288599</v>
      </c>
      <c r="M3173" s="1">
        <f>VLOOKUP($E3173,[1]AllProteinsNorm!$A$1:$Q$3226,10,FALSE)</f>
        <v>204047.40899382901</v>
      </c>
      <c r="N3173" s="1">
        <f>VLOOKUP($E3173,[1]AllProteinsNorm!$A$1:$Q$3226,11,FALSE)</f>
        <v>142198.43166782701</v>
      </c>
      <c r="O3173" s="1">
        <f>VLOOKUP($E3173,[1]AllProteinsNorm!$A$1:$Q$3226,15,FALSE)</f>
        <v>123367.762677411</v>
      </c>
      <c r="P3173" s="1">
        <f>VLOOKUP($E3173,[1]AllProteinsNorm!$A$1:$Q$3226,6,FALSE)</f>
        <v>178405.57148609401</v>
      </c>
      <c r="Q3173" s="1">
        <f>VLOOKUP($E3173,[1]AllProteinsNorm!$A$1:$Q$3226,8,FALSE)</f>
        <v>189314.19294004401</v>
      </c>
      <c r="R3173" s="1">
        <f>VLOOKUP($E3173,[1]AllProteinsNorm!$A$1:$Q$3226,13,FALSE)</f>
        <v>107217.45981505</v>
      </c>
      <c r="S3173" s="1">
        <f>VLOOKUP($E3173,[1]AllProteinsNorm!$A$1:$Q$3226,16,FALSE)</f>
        <v>207529.49352930099</v>
      </c>
      <c r="T3173" s="1">
        <f>VLOOKUP($E3173,[1]AllProteinsNorm!$A$1:$Q$3226,17,FALSE)</f>
        <v>139514.911466096</v>
      </c>
      <c r="U3173" s="1">
        <f>VLOOKUP($E3173,[1]AllProteinsNorm!$A$1:$Q$3226,3,FALSE)</f>
        <v>28325.246370604302</v>
      </c>
      <c r="V3173" s="1">
        <f>VLOOKUP($E3173,[1]AllProteinsNorm!$A$1:$Q$3226,7,FALSE)</f>
        <v>153826.43442408199</v>
      </c>
      <c r="W3173" s="1">
        <f>VLOOKUP($E3173,[1]AllProteinsNorm!$A$1:$Q$3226,9,FALSE)</f>
        <v>164160.820118587</v>
      </c>
      <c r="X3173" s="1">
        <f>VLOOKUP($E3173,[1]AllProteinsNorm!$A$1:$Q$3226,12,FALSE)</f>
        <v>60725.865520482002</v>
      </c>
      <c r="Y3173" s="29">
        <f>VLOOKUP($E3173,[1]AllProteinsNorm!$A$1:$Q$3226,14,FALSE)</f>
        <v>128881.009386947</v>
      </c>
      <c r="Z3173" s="25">
        <f t="shared" si="366"/>
        <v>0.8645969190918007</v>
      </c>
      <c r="AA3173" s="1">
        <f t="shared" si="366"/>
        <v>1.4991889076807272</v>
      </c>
      <c r="AB3173" s="1">
        <f t="shared" si="366"/>
        <v>1.1454367330400668</v>
      </c>
      <c r="AC3173" s="1">
        <f t="shared" si="366"/>
        <v>0.79824246637673746</v>
      </c>
      <c r="AD3173" s="1">
        <f t="shared" si="366"/>
        <v>0.69253497381066753</v>
      </c>
      <c r="AE3173" s="1">
        <f t="shared" si="366"/>
        <v>1.0014941918000921</v>
      </c>
      <c r="AF3173" s="1">
        <f t="shared" si="366"/>
        <v>1.062730625929776</v>
      </c>
      <c r="AG3173" s="1">
        <f t="shared" si="366"/>
        <v>0.60187393459683514</v>
      </c>
      <c r="AH3173" s="1">
        <f t="shared" si="366"/>
        <v>1.1649836979054771</v>
      </c>
      <c r="AI3173" s="1">
        <f t="shared" si="366"/>
        <v>0.78317830737528338</v>
      </c>
      <c r="AJ3173" s="1">
        <f t="shared" si="366"/>
        <v>0.15900607523166946</v>
      </c>
      <c r="AK3173" s="1">
        <f t="shared" si="366"/>
        <v>0.86351720598055381</v>
      </c>
      <c r="AL3173" s="1">
        <f t="shared" si="366"/>
        <v>0.92153012095095566</v>
      </c>
      <c r="AM3173" s="1">
        <f t="shared" si="366"/>
        <v>0.34088958715920264</v>
      </c>
      <c r="AN3173" s="29">
        <f t="shared" si="366"/>
        <v>0.72348403280903884</v>
      </c>
      <c r="AO3173" s="1">
        <f t="shared" si="362"/>
        <v>51869.851800637458</v>
      </c>
      <c r="AP3173" s="1">
        <f t="shared" si="363"/>
        <v>36238.478777251425</v>
      </c>
      <c r="AQ3173" s="29">
        <f t="shared" si="364"/>
        <v>53422.272919426912</v>
      </c>
    </row>
    <row r="3174" spans="1:43" x14ac:dyDescent="0.2">
      <c r="A3174" s="26"/>
      <c r="E3174" s="25" t="s">
        <v>6193</v>
      </c>
      <c r="F3174" s="26" t="s">
        <v>6194</v>
      </c>
      <c r="G3174" s="1">
        <v>0.32244862369932298</v>
      </c>
      <c r="H3174" s="43">
        <v>1.8159656306335099</v>
      </c>
      <c r="I3174" s="1">
        <f>VLOOKUP(F3174,'[1]SUSMB vs SHAM all proteins sum'!$B$2:$E$3214,2,FALSE)</f>
        <v>0.84928647134126301</v>
      </c>
      <c r="J3174" s="29">
        <f>VLOOKUP(F3174,'[1]SUSMB vs SHAM all proteins sum'!$B$2:$E$3214,3,FALSE)</f>
        <v>1.1005372702029701</v>
      </c>
      <c r="K3174" s="25">
        <f>VLOOKUP($E3174,[1]AllProteinsNorm!$A$1:$Q$3226,4,FALSE)</f>
        <v>2006.78932794772</v>
      </c>
      <c r="L3174" s="1">
        <f>VLOOKUP($E3174,[1]AllProteinsNorm!$A$1:$Q$3226,5,FALSE)</f>
        <v>4665.1955733782597</v>
      </c>
      <c r="M3174" s="1">
        <f>VLOOKUP($E3174,[1]AllProteinsNorm!$A$1:$Q$3226,10,FALSE)</f>
        <v>1369.51324118764</v>
      </c>
      <c r="N3174" s="1">
        <f>VLOOKUP($E3174,[1]AllProteinsNorm!$A$1:$Q$3226,11,FALSE)</f>
        <v>6280.36105479052</v>
      </c>
      <c r="O3174" s="1">
        <f>VLOOKUP($E3174,[1]AllProteinsNorm!$A$1:$Q$3226,15,FALSE)</f>
        <v>2047.1512158913499</v>
      </c>
      <c r="P3174" s="1">
        <f>VLOOKUP($E3174,[1]AllProteinsNorm!$A$1:$Q$3226,6,FALSE)</f>
        <v>8585.1769818666107</v>
      </c>
      <c r="Q3174" s="1">
        <f>VLOOKUP($E3174,[1]AllProteinsNorm!$A$1:$Q$3226,8,FALSE)</f>
        <v>12068.6894105267</v>
      </c>
      <c r="R3174" s="1">
        <f>VLOOKUP($E3174,[1]AllProteinsNorm!$A$1:$Q$3226,13,FALSE)</f>
        <v>781.31763486853799</v>
      </c>
      <c r="S3174" s="1">
        <f>VLOOKUP($E3174,[1]AllProteinsNorm!$A$1:$Q$3226,16,FALSE)</f>
        <v>4859.0572650567601</v>
      </c>
      <c r="T3174" s="1">
        <f>VLOOKUP($E3174,[1]AllProteinsNorm!$A$1:$Q$3226,17,FALSE)</f>
        <v>8276.0198741421591</v>
      </c>
      <c r="U3174" s="1">
        <f>VLOOKUP($E3174,[1]AllProteinsNorm!$A$1:$Q$3226,3,FALSE)</f>
        <v>1303.5894390507301</v>
      </c>
      <c r="V3174" s="1">
        <f>VLOOKUP($E3174,[1]AllProteinsNorm!$A$1:$Q$3226,7,FALSE)</f>
        <v>6254.9092792429301</v>
      </c>
      <c r="W3174" s="1">
        <f>VLOOKUP($E3174,[1]AllProteinsNorm!$A$1:$Q$3226,9,FALSE)</f>
        <v>4937.4210892131596</v>
      </c>
      <c r="X3174" s="1">
        <f>VLOOKUP($E3174,[1]AllProteinsNorm!$A$1:$Q$3226,12,FALSE)</f>
        <v>1050.4962286483001</v>
      </c>
      <c r="Y3174" s="29">
        <f>VLOOKUP($E3174,[1]AllProteinsNorm!$A$1:$Q$3226,14,FALSE)</f>
        <v>6292.7382666861404</v>
      </c>
      <c r="Z3174" s="25">
        <f t="shared" si="366"/>
        <v>0.61298431526746244</v>
      </c>
      <c r="AA3174" s="1">
        <f t="shared" si="366"/>
        <v>1.4250084322805252</v>
      </c>
      <c r="AB3174" s="1">
        <f t="shared" si="366"/>
        <v>0.41832499540828666</v>
      </c>
      <c r="AC3174" s="1">
        <f t="shared" si="366"/>
        <v>1.9183691916182533</v>
      </c>
      <c r="AD3174" s="1">
        <f t="shared" si="366"/>
        <v>0.62531306542547238</v>
      </c>
      <c r="AE3174" s="1">
        <f t="shared" si="366"/>
        <v>2.6223872931701093</v>
      </c>
      <c r="AF3174" s="1">
        <f t="shared" si="366"/>
        <v>3.6864444171890232</v>
      </c>
      <c r="AG3174" s="1">
        <f t="shared" si="366"/>
        <v>0.23865756546855676</v>
      </c>
      <c r="AH3174" s="1">
        <f t="shared" si="366"/>
        <v>1.4842245017877642</v>
      </c>
      <c r="AI3174" s="1">
        <f t="shared" si="366"/>
        <v>2.5279536347141187</v>
      </c>
      <c r="AJ3174" s="1">
        <f t="shared" si="366"/>
        <v>0.39818822462226316</v>
      </c>
      <c r="AK3174" s="1">
        <f t="shared" si="366"/>
        <v>1.910594813416663</v>
      </c>
      <c r="AL3174" s="1">
        <f t="shared" si="366"/>
        <v>1.5081611424820691</v>
      </c>
      <c r="AM3174" s="1">
        <f t="shared" si="366"/>
        <v>0.32087957736329237</v>
      </c>
      <c r="AN3174" s="29">
        <f t="shared" si="366"/>
        <v>1.9221498758450903</v>
      </c>
      <c r="AO3174" s="1">
        <f t="shared" si="362"/>
        <v>1882.1095802431739</v>
      </c>
      <c r="AP3174" s="1">
        <f t="shared" si="363"/>
        <v>3822.3379281043144</v>
      </c>
      <c r="AQ3174" s="29">
        <f t="shared" si="364"/>
        <v>2331.7397392677503</v>
      </c>
    </row>
    <row r="3175" spans="1:43" x14ac:dyDescent="0.2">
      <c r="A3175" s="26"/>
      <c r="E3175" s="25" t="s">
        <v>6195</v>
      </c>
      <c r="F3175" s="26" t="s">
        <v>6196</v>
      </c>
      <c r="G3175" s="1">
        <v>0.36634721783622998</v>
      </c>
      <c r="H3175" s="1">
        <v>1.0932065747931401</v>
      </c>
      <c r="I3175" s="1">
        <f>VLOOKUP(F3175,'[1]SUSMB vs SHAM all proteins sum'!$B$2:$E$3214,2,FALSE)</f>
        <v>0.716446433828965</v>
      </c>
      <c r="J3175" s="29">
        <f>VLOOKUP(F3175,'[1]SUSMB vs SHAM all proteins sum'!$B$2:$E$3214,3,FALSE)</f>
        <v>1.04663324946519</v>
      </c>
      <c r="K3175" s="25">
        <f>VLOOKUP($E3175,[1]AllProteinsNorm!$A$1:$Q$3226,4,FALSE)</f>
        <v>118815.07246297201</v>
      </c>
      <c r="L3175" s="1">
        <f>VLOOKUP($E3175,[1]AllProteinsNorm!$A$1:$Q$3226,5,FALSE)</f>
        <v>106174.88850134</v>
      </c>
      <c r="M3175" s="1">
        <f>VLOOKUP($E3175,[1]AllProteinsNorm!$A$1:$Q$3226,10,FALSE)</f>
        <v>142276.969334597</v>
      </c>
      <c r="N3175" s="1">
        <f>VLOOKUP($E3175,[1]AllProteinsNorm!$A$1:$Q$3226,11,FALSE)</f>
        <v>112661.910354837</v>
      </c>
      <c r="O3175" s="1">
        <f>VLOOKUP($E3175,[1]AllProteinsNorm!$A$1:$Q$3226,15,FALSE)</f>
        <v>140078.092167164</v>
      </c>
      <c r="P3175" s="1">
        <f>VLOOKUP($E3175,[1]AllProteinsNorm!$A$1:$Q$3226,6,FALSE)</f>
        <v>125878.277761415</v>
      </c>
      <c r="Q3175" s="1">
        <f>VLOOKUP($E3175,[1]AllProteinsNorm!$A$1:$Q$3226,8,FALSE)</f>
        <v>141711.721687991</v>
      </c>
      <c r="R3175" s="1">
        <f>VLOOKUP($E3175,[1]AllProteinsNorm!$A$1:$Q$3226,13,FALSE)</f>
        <v>174410.88992317999</v>
      </c>
      <c r="S3175" s="1">
        <f>VLOOKUP($E3175,[1]AllProteinsNorm!$A$1:$Q$3226,16,FALSE)</f>
        <v>121805.06507797699</v>
      </c>
      <c r="T3175" s="1">
        <f>VLOOKUP($E3175,[1]AllProteinsNorm!$A$1:$Q$3226,17,FALSE)</f>
        <v>116705.39894399499</v>
      </c>
      <c r="U3175" s="1">
        <f>VLOOKUP($E3175,[1]AllProteinsNorm!$A$1:$Q$3226,3,FALSE)</f>
        <v>105210.74027546099</v>
      </c>
      <c r="V3175" s="1">
        <f>VLOOKUP($E3175,[1]AllProteinsNorm!$A$1:$Q$3226,7,FALSE)</f>
        <v>109094.21997681</v>
      </c>
      <c r="W3175" s="1">
        <f>VLOOKUP($E3175,[1]AllProteinsNorm!$A$1:$Q$3226,9,FALSE)</f>
        <v>111293.999583222</v>
      </c>
      <c r="X3175" s="1">
        <f>VLOOKUP($E3175,[1]AllProteinsNorm!$A$1:$Q$3226,12,FALSE)</f>
        <v>170017.07222937699</v>
      </c>
      <c r="Y3175" s="29">
        <f>VLOOKUP($E3175,[1]AllProteinsNorm!$A$1:$Q$3226,14,FALSE)</f>
        <v>163802.98858900901</v>
      </c>
      <c r="Z3175" s="25">
        <f t="shared" si="366"/>
        <v>0.95817535396246878</v>
      </c>
      <c r="AA3175" s="1">
        <f t="shared" si="366"/>
        <v>0.85623952637323808</v>
      </c>
      <c r="AB3175" s="1">
        <f t="shared" si="366"/>
        <v>1.1473820839975506</v>
      </c>
      <c r="AC3175" s="1">
        <f t="shared" si="366"/>
        <v>0.90855363376541132</v>
      </c>
      <c r="AD3175" s="1">
        <f t="shared" si="366"/>
        <v>1.1296494019013315</v>
      </c>
      <c r="AE3175" s="1">
        <f t="shared" si="366"/>
        <v>1.0151360500816782</v>
      </c>
      <c r="AF3175" s="1">
        <f t="shared" si="366"/>
        <v>1.1428236862064627</v>
      </c>
      <c r="AG3175" s="1">
        <f t="shared" si="366"/>
        <v>1.4065237071595686</v>
      </c>
      <c r="AH3175" s="1">
        <f t="shared" si="366"/>
        <v>0.98228792800580333</v>
      </c>
      <c r="AI3175" s="1">
        <f t="shared" si="366"/>
        <v>0.94116204808394888</v>
      </c>
      <c r="AJ3175" s="1">
        <f t="shared" si="366"/>
        <v>0.84846422439804625</v>
      </c>
      <c r="AK3175" s="1">
        <f t="shared" si="366"/>
        <v>0.87978225888904726</v>
      </c>
      <c r="AL3175" s="1">
        <f t="shared" si="366"/>
        <v>0.89752221863758941</v>
      </c>
      <c r="AM3175" s="1">
        <f t="shared" si="366"/>
        <v>1.3710900897174862</v>
      </c>
      <c r="AN3175" s="29">
        <f t="shared" si="366"/>
        <v>1.3209770723348004</v>
      </c>
      <c r="AO3175" s="1">
        <f t="shared" si="362"/>
        <v>14599.472569147491</v>
      </c>
      <c r="AP3175" s="1">
        <f t="shared" si="363"/>
        <v>20900.693774603827</v>
      </c>
      <c r="AQ3175" s="29">
        <f t="shared" si="364"/>
        <v>28732.344161259611</v>
      </c>
    </row>
    <row r="3176" spans="1:43" x14ac:dyDescent="0.2">
      <c r="A3176" s="26"/>
      <c r="E3176" s="25" t="s">
        <v>6197</v>
      </c>
      <c r="F3176" s="26" t="s">
        <v>6198</v>
      </c>
      <c r="G3176" s="1">
        <v>0.87389630902753102</v>
      </c>
      <c r="H3176" s="1">
        <v>0.87981260998275101</v>
      </c>
      <c r="I3176" s="1">
        <f>VLOOKUP(F3176,'[1]SUSMB vs SHAM all proteins sum'!$B$2:$E$3214,2,FALSE)</f>
        <v>0.70731011190120197</v>
      </c>
      <c r="J3176" s="29">
        <f>VLOOKUP(F3176,'[1]SUSMB vs SHAM all proteins sum'!$B$2:$E$3214,3,FALSE)</f>
        <v>0.73970998023407297</v>
      </c>
      <c r="K3176" s="25">
        <f>VLOOKUP($E3176,[1]AllProteinsNorm!$A$1:$Q$3226,4,FALSE)</f>
        <v>485027.778796</v>
      </c>
      <c r="L3176" s="1">
        <f>VLOOKUP($E3176,[1]AllProteinsNorm!$A$1:$Q$3226,5,FALSE)</f>
        <v>46037.042607820098</v>
      </c>
      <c r="M3176" s="1">
        <f>VLOOKUP($E3176,[1]AllProteinsNorm!$A$1:$Q$3226,10,FALSE)</f>
        <v>362920.42852011899</v>
      </c>
      <c r="N3176" s="1">
        <f>VLOOKUP($E3176,[1]AllProteinsNorm!$A$1:$Q$3226,11,FALSE)</f>
        <v>56569.765117381197</v>
      </c>
      <c r="O3176" s="1">
        <f>VLOOKUP($E3176,[1]AllProteinsNorm!$A$1:$Q$3226,15,FALSE)</f>
        <v>560319.07771326799</v>
      </c>
      <c r="P3176" s="1">
        <f>VLOOKUP($E3176,[1]AllProteinsNorm!$A$1:$Q$3226,6,FALSE)</f>
        <v>35304.659785227203</v>
      </c>
      <c r="Q3176" s="1">
        <f>VLOOKUP($E3176,[1]AllProteinsNorm!$A$1:$Q$3226,8,FALSE)</f>
        <v>507669.57034739997</v>
      </c>
      <c r="R3176" s="1">
        <f>VLOOKUP($E3176,[1]AllProteinsNorm!$A$1:$Q$3226,13,FALSE)</f>
        <v>406014.19921434502</v>
      </c>
      <c r="S3176" s="1">
        <f>VLOOKUP($E3176,[1]AllProteinsNorm!$A$1:$Q$3226,16,FALSE)</f>
        <v>53596.065942614703</v>
      </c>
      <c r="T3176" s="1">
        <f>VLOOKUP($E3176,[1]AllProteinsNorm!$A$1:$Q$3226,17,FALSE)</f>
        <v>347191.30685513897</v>
      </c>
      <c r="U3176" s="1">
        <f>VLOOKUP($E3176,[1]AllProteinsNorm!$A$1:$Q$3226,3,FALSE)</f>
        <v>258728.576005849</v>
      </c>
      <c r="V3176" s="1">
        <f>VLOOKUP($E3176,[1]AllProteinsNorm!$A$1:$Q$3226,7,FALSE)</f>
        <v>43208.411167299397</v>
      </c>
      <c r="W3176" s="1">
        <f>VLOOKUP($E3176,[1]AllProteinsNorm!$A$1:$Q$3226,9,FALSE)</f>
        <v>32722.202842298899</v>
      </c>
      <c r="X3176" s="1">
        <f>VLOOKUP($E3176,[1]AllProteinsNorm!$A$1:$Q$3226,12,FALSE)</f>
        <v>457413.97435359802</v>
      </c>
      <c r="Y3176" s="29">
        <f>VLOOKUP($E3176,[1]AllProteinsNorm!$A$1:$Q$3226,14,FALSE)</f>
        <v>339975.76898801298</v>
      </c>
      <c r="Z3176" s="25">
        <f t="shared" si="366"/>
        <v>1.6051230910701146</v>
      </c>
      <c r="AA3176" s="1">
        <f t="shared" si="366"/>
        <v>0.1523523463291587</v>
      </c>
      <c r="AB3176" s="1">
        <f t="shared" si="366"/>
        <v>1.2010280348988294</v>
      </c>
      <c r="AC3176" s="1">
        <f t="shared" si="366"/>
        <v>0.18720873363525811</v>
      </c>
      <c r="AD3176" s="1">
        <f t="shared" si="366"/>
        <v>1.8542877940666389</v>
      </c>
      <c r="AE3176" s="1">
        <f t="shared" si="366"/>
        <v>0.11683521464340095</v>
      </c>
      <c r="AF3176" s="1">
        <f t="shared" si="366"/>
        <v>1.6800525364156234</v>
      </c>
      <c r="AG3176" s="1">
        <f t="shared" si="366"/>
        <v>1.3436400860978097</v>
      </c>
      <c r="AH3176" s="1">
        <f t="shared" si="366"/>
        <v>0.17736774427344795</v>
      </c>
      <c r="AI3176" s="1">
        <f t="shared" si="366"/>
        <v>1.1489749824955577</v>
      </c>
      <c r="AJ3176" s="1">
        <f t="shared" si="366"/>
        <v>0.8562214986893496</v>
      </c>
      <c r="AK3176" s="1">
        <f t="shared" si="366"/>
        <v>0.1429914358003283</v>
      </c>
      <c r="AL3176" s="1">
        <f t="shared" si="366"/>
        <v>0.10828897986674914</v>
      </c>
      <c r="AM3176" s="1">
        <f t="shared" si="366"/>
        <v>1.5137395516513628</v>
      </c>
      <c r="AN3176" s="29">
        <f t="shared" si="366"/>
        <v>1.1250962956422714</v>
      </c>
      <c r="AO3176" s="1">
        <f t="shared" si="362"/>
        <v>214332.49649857823</v>
      </c>
      <c r="AP3176" s="1">
        <f t="shared" si="363"/>
        <v>191236.88987857278</v>
      </c>
      <c r="AQ3176" s="29">
        <f t="shared" si="364"/>
        <v>166362.43285456212</v>
      </c>
    </row>
    <row r="3177" spans="1:43" x14ac:dyDescent="0.2">
      <c r="A3177" s="26"/>
      <c r="E3177" s="25" t="s">
        <v>6199</v>
      </c>
      <c r="F3177" s="26" t="s">
        <v>6200</v>
      </c>
      <c r="G3177" s="1">
        <v>0.81209578039665997</v>
      </c>
      <c r="H3177" s="1">
        <v>1.0375252246358899</v>
      </c>
      <c r="I3177" s="1">
        <f>VLOOKUP(F3177,'[1]SUSMB vs SHAM all proteins sum'!$B$2:$E$3214,2,FALSE)</f>
        <v>0.21213855243840499</v>
      </c>
      <c r="J3177" s="29">
        <f>VLOOKUP(F3177,'[1]SUSMB vs SHAM all proteins sum'!$B$2:$E$3214,3,FALSE)</f>
        <v>1.2526373031886</v>
      </c>
      <c r="K3177" s="25">
        <f>VLOOKUP($E3177,[1]AllProteinsNorm!$A$1:$Q$3226,4,FALSE)</f>
        <v>105111.64294782199</v>
      </c>
      <c r="L3177" s="1">
        <f>VLOOKUP($E3177,[1]AllProteinsNorm!$A$1:$Q$3226,5,FALSE)</f>
        <v>248569.92815876901</v>
      </c>
      <c r="M3177" s="1">
        <f>VLOOKUP($E3177,[1]AllProteinsNorm!$A$1:$Q$3226,10,FALSE)</f>
        <v>171429.420566249</v>
      </c>
      <c r="N3177" s="1">
        <f>VLOOKUP($E3177,[1]AllProteinsNorm!$A$1:$Q$3226,11,FALSE)</f>
        <v>165619.69634547899</v>
      </c>
      <c r="O3177" s="1">
        <f>VLOOKUP($E3177,[1]AllProteinsNorm!$A$1:$Q$3226,15,FALSE)</f>
        <v>139979.733399152</v>
      </c>
      <c r="P3177" s="1">
        <f>VLOOKUP($E3177,[1]AllProteinsNorm!$A$1:$Q$3226,6,FALSE)</f>
        <v>172976.04637514599</v>
      </c>
      <c r="Q3177" s="1">
        <f>VLOOKUP($E3177,[1]AllProteinsNorm!$A$1:$Q$3226,8,FALSE)</f>
        <v>193110.941935946</v>
      </c>
      <c r="R3177" s="1">
        <f>VLOOKUP($E3177,[1]AllProteinsNorm!$A$1:$Q$3226,13,FALSE)</f>
        <v>142636.79476838501</v>
      </c>
      <c r="S3177" s="1">
        <f>VLOOKUP($E3177,[1]AllProteinsNorm!$A$1:$Q$3226,16,FALSE)</f>
        <v>153024.38506329499</v>
      </c>
      <c r="T3177" s="1">
        <f>VLOOKUP($E3177,[1]AllProteinsNorm!$A$1:$Q$3226,17,FALSE)</f>
        <v>171226.18198355701</v>
      </c>
      <c r="U3177" s="1">
        <f>VLOOKUP($E3177,[1]AllProteinsNorm!$A$1:$Q$3226,3,FALSE)</f>
        <v>150084.78368357601</v>
      </c>
      <c r="V3177" s="1">
        <f>VLOOKUP($E3177,[1]AllProteinsNorm!$A$1:$Q$3226,7,FALSE)</f>
        <v>231266.047518015</v>
      </c>
      <c r="W3177" s="1">
        <f>VLOOKUP($E3177,[1]AllProteinsNorm!$A$1:$Q$3226,9,FALSE)</f>
        <v>189583.08866795999</v>
      </c>
      <c r="X3177" s="1">
        <f>VLOOKUP($E3177,[1]AllProteinsNorm!$A$1:$Q$3226,12,FALSE)</f>
        <v>250283.288737808</v>
      </c>
      <c r="Y3177" s="29">
        <f>VLOOKUP($E3177,[1]AllProteinsNorm!$A$1:$Q$3226,14,FALSE)</f>
        <v>194450.305116073</v>
      </c>
      <c r="Z3177" s="25">
        <f t="shared" si="366"/>
        <v>0.63266115506572207</v>
      </c>
      <c r="AA3177" s="1">
        <f t="shared" si="366"/>
        <v>1.496128625271278</v>
      </c>
      <c r="AB3177" s="1">
        <f t="shared" si="366"/>
        <v>1.031824184134664</v>
      </c>
      <c r="AC3177" s="1">
        <f t="shared" si="366"/>
        <v>0.99685577594461949</v>
      </c>
      <c r="AD3177" s="1">
        <f t="shared" si="366"/>
        <v>0.84253025958371597</v>
      </c>
      <c r="AE3177" s="1">
        <f t="shared" si="366"/>
        <v>1.0411332391857486</v>
      </c>
      <c r="AF3177" s="1">
        <f t="shared" si="366"/>
        <v>1.1623240599680564</v>
      </c>
      <c r="AG3177" s="1">
        <f t="shared" si="366"/>
        <v>0.85852296474744294</v>
      </c>
      <c r="AH3177" s="1">
        <f t="shared" si="366"/>
        <v>0.92104529519555067</v>
      </c>
      <c r="AI3177" s="1">
        <f t="shared" si="366"/>
        <v>1.0306009023661193</v>
      </c>
      <c r="AJ3177" s="1">
        <f t="shared" si="366"/>
        <v>0.90335199736317828</v>
      </c>
      <c r="AK3177" s="1">
        <f t="shared" si="366"/>
        <v>1.3919775264369347</v>
      </c>
      <c r="AL3177" s="1">
        <f t="shared" si="366"/>
        <v>1.1410901066130092</v>
      </c>
      <c r="AM3177" s="1">
        <f t="shared" si="366"/>
        <v>1.5064412476657065</v>
      </c>
      <c r="AN3177" s="29">
        <f t="shared" si="366"/>
        <v>1.1703856127402099</v>
      </c>
      <c r="AO3177" s="1">
        <f t="shared" si="362"/>
        <v>47395.69945358704</v>
      </c>
      <c r="AP3177" s="1">
        <f t="shared" si="363"/>
        <v>17455.188132776319</v>
      </c>
      <c r="AQ3177" s="29">
        <f t="shared" si="364"/>
        <v>34893.3249529288</v>
      </c>
    </row>
    <row r="3178" spans="1:43" x14ac:dyDescent="0.2">
      <c r="A3178" s="26"/>
      <c r="E3178" s="25" t="s">
        <v>6201</v>
      </c>
      <c r="F3178" s="26" t="s">
        <v>6202</v>
      </c>
      <c r="G3178" s="1">
        <v>0.27499031545833602</v>
      </c>
      <c r="H3178" s="1">
        <v>0.92408284091660597</v>
      </c>
      <c r="I3178" s="1">
        <f>VLOOKUP(F3178,'[1]SUSMB vs SHAM all proteins sum'!$B$2:$E$3214,2,FALSE)</f>
        <v>0.496300696322373</v>
      </c>
      <c r="J3178" s="29">
        <f>VLOOKUP(F3178,'[1]SUSMB vs SHAM all proteins sum'!$B$2:$E$3214,3,FALSE)</f>
        <v>0.96692347267215395</v>
      </c>
      <c r="K3178" s="25">
        <f>VLOOKUP($E3178,[1]AllProteinsNorm!$A$1:$Q$3226,4,FALSE)</f>
        <v>776159.28410750104</v>
      </c>
      <c r="L3178" s="1">
        <f>VLOOKUP($E3178,[1]AllProteinsNorm!$A$1:$Q$3226,5,FALSE)</f>
        <v>734936.15722576098</v>
      </c>
      <c r="M3178" s="1">
        <f>VLOOKUP($E3178,[1]AllProteinsNorm!$A$1:$Q$3226,10,FALSE)</f>
        <v>835221.51342923299</v>
      </c>
      <c r="N3178" s="1">
        <f>VLOOKUP($E3178,[1]AllProteinsNorm!$A$1:$Q$3226,11,FALSE)</f>
        <v>739725.98709080205</v>
      </c>
      <c r="O3178" s="1">
        <f>VLOOKUP($E3178,[1]AllProteinsNorm!$A$1:$Q$3226,15,FALSE)</f>
        <v>901533.27603312896</v>
      </c>
      <c r="P3178" s="1">
        <f>VLOOKUP($E3178,[1]AllProteinsNorm!$A$1:$Q$3226,6,FALSE)</f>
        <v>747494.02782776498</v>
      </c>
      <c r="Q3178" s="1">
        <f>VLOOKUP($E3178,[1]AllProteinsNorm!$A$1:$Q$3226,8,FALSE)</f>
        <v>598571.731823985</v>
      </c>
      <c r="R3178" s="1">
        <f>VLOOKUP($E3178,[1]AllProteinsNorm!$A$1:$Q$3226,13,FALSE)</f>
        <v>799591.89790215006</v>
      </c>
      <c r="S3178" s="1">
        <f>VLOOKUP($E3178,[1]AllProteinsNorm!$A$1:$Q$3226,16,FALSE)</f>
        <v>816514.54260117805</v>
      </c>
      <c r="T3178" s="1">
        <f>VLOOKUP($E3178,[1]AllProteinsNorm!$A$1:$Q$3226,17,FALSE)</f>
        <v>732914.09087132604</v>
      </c>
      <c r="U3178" s="1">
        <f>VLOOKUP($E3178,[1]AllProteinsNorm!$A$1:$Q$3226,3,FALSE)</f>
        <v>711089.67828891205</v>
      </c>
      <c r="V3178" s="1">
        <f>VLOOKUP($E3178,[1]AllProteinsNorm!$A$1:$Q$3226,7,FALSE)</f>
        <v>750645.34863375395</v>
      </c>
      <c r="W3178" s="1">
        <f>VLOOKUP($E3178,[1]AllProteinsNorm!$A$1:$Q$3226,9,FALSE)</f>
        <v>775155.20294737699</v>
      </c>
      <c r="X3178" s="1">
        <f>VLOOKUP($E3178,[1]AllProteinsNorm!$A$1:$Q$3226,12,FALSE)</f>
        <v>838784.62975484098</v>
      </c>
      <c r="Y3178" s="29">
        <f>VLOOKUP($E3178,[1]AllProteinsNorm!$A$1:$Q$3226,14,FALSE)</f>
        <v>773779.09723016201</v>
      </c>
      <c r="Z3178" s="25">
        <f t="shared" si="366"/>
        <v>0.97322187927845594</v>
      </c>
      <c r="AA3178" s="1">
        <f t="shared" si="366"/>
        <v>0.92153242605016128</v>
      </c>
      <c r="AB3178" s="1">
        <f t="shared" si="366"/>
        <v>1.0472796854425188</v>
      </c>
      <c r="AC3178" s="1">
        <f t="shared" si="366"/>
        <v>0.92753836750847896</v>
      </c>
      <c r="AD3178" s="1">
        <f t="shared" si="366"/>
        <v>1.1304276417203851</v>
      </c>
      <c r="AE3178" s="1">
        <f t="shared" si="366"/>
        <v>0.93727867128263509</v>
      </c>
      <c r="AF3178" s="1">
        <f t="shared" si="366"/>
        <v>0.75054581921101415</v>
      </c>
      <c r="AG3178" s="1">
        <f t="shared" si="366"/>
        <v>1.0026039054947087</v>
      </c>
      <c r="AH3178" s="1">
        <f t="shared" si="366"/>
        <v>1.023823117083845</v>
      </c>
      <c r="AI3178" s="1">
        <f t="shared" si="366"/>
        <v>0.9189969681128749</v>
      </c>
      <c r="AJ3178" s="1">
        <f t="shared" si="366"/>
        <v>0.89163145659673171</v>
      </c>
      <c r="AK3178" s="1">
        <f t="shared" si="366"/>
        <v>0.94123009519756073</v>
      </c>
      <c r="AL3178" s="1">
        <f t="shared" si="366"/>
        <v>0.97196286740600546</v>
      </c>
      <c r="AM3178" s="1">
        <f t="shared" si="366"/>
        <v>1.0517474575061918</v>
      </c>
      <c r="AN3178" s="29">
        <f t="shared" si="366"/>
        <v>0.9702373759770988</v>
      </c>
      <c r="AO3178" s="1">
        <f t="shared" si="362"/>
        <v>63171.72006659308</v>
      </c>
      <c r="AP3178" s="1">
        <f t="shared" si="363"/>
        <v>76823.389951761885</v>
      </c>
      <c r="AQ3178" s="29">
        <f t="shared" si="364"/>
        <v>41514.218973271789</v>
      </c>
    </row>
    <row r="3179" spans="1:43" x14ac:dyDescent="0.2">
      <c r="A3179" s="26"/>
      <c r="E3179" s="25" t="s">
        <v>6203</v>
      </c>
      <c r="F3179" s="26" t="s">
        <v>6204</v>
      </c>
      <c r="G3179" s="1">
        <v>0.91202601707878495</v>
      </c>
      <c r="H3179" s="1">
        <v>1.0309931855271299</v>
      </c>
      <c r="I3179" s="1">
        <f>VLOOKUP(F3179,'[1]SUSMB vs SHAM all proteins sum'!$B$2:$E$3214,2,FALSE)</f>
        <v>0.63276622149155703</v>
      </c>
      <c r="J3179" s="29">
        <f>VLOOKUP(F3179,'[1]SUSMB vs SHAM all proteins sum'!$B$2:$E$3214,3,FALSE)</f>
        <v>1.1362516273791501</v>
      </c>
      <c r="K3179" s="25">
        <f>VLOOKUP($E3179,[1]AllProteinsNorm!$A$1:$Q$3226,4,FALSE)</f>
        <v>32819.669859523397</v>
      </c>
      <c r="L3179" s="1">
        <f>VLOOKUP($E3179,[1]AllProteinsNorm!$A$1:$Q$3226,5,FALSE)</f>
        <v>111063.03477075</v>
      </c>
      <c r="M3179" s="1">
        <f>VLOOKUP($E3179,[1]AllProteinsNorm!$A$1:$Q$3226,10,FALSE)</f>
        <v>96435.194186604</v>
      </c>
      <c r="N3179" s="1">
        <f>VLOOKUP($E3179,[1]AllProteinsNorm!$A$1:$Q$3226,11,FALSE)</f>
        <v>74782.037448398798</v>
      </c>
      <c r="O3179" s="1">
        <f>VLOOKUP($E3179,[1]AllProteinsNorm!$A$1:$Q$3226,15,FALSE)</f>
        <v>96203.374786130007</v>
      </c>
      <c r="P3179" s="1">
        <f>VLOOKUP($E3179,[1]AllProteinsNorm!$A$1:$Q$3226,6,FALSE)</f>
        <v>49252.9415631222</v>
      </c>
      <c r="Q3179" s="1">
        <f>VLOOKUP($E3179,[1]AllProteinsNorm!$A$1:$Q$3226,8,FALSE)</f>
        <v>111773.894201128</v>
      </c>
      <c r="R3179" s="1">
        <f>VLOOKUP($E3179,[1]AllProteinsNorm!$A$1:$Q$3226,13,FALSE)</f>
        <v>102090.753936642</v>
      </c>
      <c r="S3179" s="1">
        <f>VLOOKUP($E3179,[1]AllProteinsNorm!$A$1:$Q$3226,16,FALSE)</f>
        <v>84419.571315381399</v>
      </c>
      <c r="T3179" s="1">
        <f>VLOOKUP($E3179,[1]AllProteinsNorm!$A$1:$Q$3226,17,FALSE)</f>
        <v>62087.442299304603</v>
      </c>
      <c r="U3179" s="1">
        <f>VLOOKUP($E3179,[1]AllProteinsNorm!$A$1:$Q$3226,3,FALSE)</f>
        <v>75610.736500848507</v>
      </c>
      <c r="V3179" s="1">
        <f>VLOOKUP($E3179,[1]AllProteinsNorm!$A$1:$Q$3226,7,FALSE)</f>
        <v>70763.947142613906</v>
      </c>
      <c r="W3179" s="1">
        <f>VLOOKUP($E3179,[1]AllProteinsNorm!$A$1:$Q$3226,9,FALSE)</f>
        <v>81649.295765336006</v>
      </c>
      <c r="X3179" s="1">
        <f>VLOOKUP($E3179,[1]AllProteinsNorm!$A$1:$Q$3226,12,FALSE)</f>
        <v>146595.180781545</v>
      </c>
      <c r="Y3179" s="29">
        <f>VLOOKUP($E3179,[1]AllProteinsNorm!$A$1:$Q$3226,14,FALSE)</f>
        <v>74787.986514149394</v>
      </c>
      <c r="Z3179" s="25">
        <f t="shared" si="366"/>
        <v>0.3989716223731235</v>
      </c>
      <c r="AA3179" s="1">
        <f t="shared" si="366"/>
        <v>1.3501354327399147</v>
      </c>
      <c r="AB3179" s="1">
        <f t="shared" si="366"/>
        <v>1.1723123981191483</v>
      </c>
      <c r="AC3179" s="1">
        <f t="shared" si="366"/>
        <v>0.90908625628657125</v>
      </c>
      <c r="AD3179" s="1">
        <f t="shared" si="366"/>
        <v>1.1694942904812424</v>
      </c>
      <c r="AE3179" s="1">
        <f t="shared" si="366"/>
        <v>0.59874234220504963</v>
      </c>
      <c r="AF3179" s="1">
        <f t="shared" si="366"/>
        <v>1.3587769803676355</v>
      </c>
      <c r="AG3179" s="1">
        <f t="shared" si="366"/>
        <v>1.2410640905815893</v>
      </c>
      <c r="AH3179" s="1">
        <f t="shared" si="366"/>
        <v>1.0262447328661346</v>
      </c>
      <c r="AI3179" s="1">
        <f t="shared" si="366"/>
        <v>0.75476467890073329</v>
      </c>
      <c r="AJ3179" s="1">
        <f t="shared" si="366"/>
        <v>0.91916031878720272</v>
      </c>
      <c r="AK3179" s="1">
        <f t="shared" si="366"/>
        <v>0.86024042648382137</v>
      </c>
      <c r="AL3179" s="1">
        <f t="shared" si="366"/>
        <v>0.9925679367449971</v>
      </c>
      <c r="AM3179" s="1">
        <f t="shared" si="366"/>
        <v>1.7820812140656825</v>
      </c>
      <c r="AN3179" s="29">
        <f t="shared" si="366"/>
        <v>0.90915857597852057</v>
      </c>
      <c r="AO3179" s="1">
        <f t="shared" si="362"/>
        <v>27295.548387197912</v>
      </c>
      <c r="AP3179" s="1">
        <f t="shared" si="363"/>
        <v>23515.225284528147</v>
      </c>
      <c r="AQ3179" s="29">
        <f t="shared" si="364"/>
        <v>28569.775784134024</v>
      </c>
    </row>
    <row r="3180" spans="1:43" x14ac:dyDescent="0.2">
      <c r="A3180" s="26"/>
      <c r="E3180" s="25" t="s">
        <v>6205</v>
      </c>
      <c r="F3180" s="26" t="s">
        <v>6206</v>
      </c>
      <c r="G3180" s="1">
        <v>0.86238912090222597</v>
      </c>
      <c r="H3180" s="1">
        <v>1.0328614276325001</v>
      </c>
      <c r="I3180" s="1">
        <f>VLOOKUP(F3180,'[1]SUSMB vs SHAM all proteins sum'!$B$2:$E$3214,2,FALSE)</f>
        <v>0.60958064414125701</v>
      </c>
      <c r="J3180" s="29">
        <f>VLOOKUP(F3180,'[1]SUSMB vs SHAM all proteins sum'!$B$2:$E$3214,3,FALSE)</f>
        <v>0.90338080045368396</v>
      </c>
      <c r="K3180" s="25">
        <f>VLOOKUP($E3180,[1]AllProteinsNorm!$A$1:$Q$3226,4,FALSE)</f>
        <v>92768.884963548495</v>
      </c>
      <c r="L3180" s="1">
        <f>VLOOKUP($E3180,[1]AllProteinsNorm!$A$1:$Q$3226,5,FALSE)</f>
        <v>58057.388295224599</v>
      </c>
      <c r="M3180" s="1">
        <f>VLOOKUP($E3180,[1]AllProteinsNorm!$A$1:$Q$3226,10,FALSE)</f>
        <v>62488.213314619301</v>
      </c>
      <c r="N3180" s="1">
        <f>VLOOKUP($E3180,[1]AllProteinsNorm!$A$1:$Q$3226,11,FALSE)</f>
        <v>121512.032492774</v>
      </c>
      <c r="O3180" s="1">
        <f>VLOOKUP($E3180,[1]AllProteinsNorm!$A$1:$Q$3226,15,FALSE)</f>
        <v>126756.816920205</v>
      </c>
      <c r="P3180" s="1">
        <f>VLOOKUP($E3180,[1]AllProteinsNorm!$A$1:$Q$3226,6,FALSE)</f>
        <v>102472.56879024301</v>
      </c>
      <c r="Q3180" s="1">
        <f>VLOOKUP($E3180,[1]AllProteinsNorm!$A$1:$Q$3226,8,FALSE)</f>
        <v>99248.287034526205</v>
      </c>
      <c r="R3180" s="1">
        <f>VLOOKUP($E3180,[1]AllProteinsNorm!$A$1:$Q$3226,13,FALSE)</f>
        <v>105971.238325021</v>
      </c>
      <c r="S3180" s="1">
        <f>VLOOKUP($E3180,[1]AllProteinsNorm!$A$1:$Q$3226,16,FALSE)</f>
        <v>71586.8336991385</v>
      </c>
      <c r="T3180" s="1">
        <f>VLOOKUP($E3180,[1]AllProteinsNorm!$A$1:$Q$3226,17,FALSE)</f>
        <v>78978.164739537897</v>
      </c>
      <c r="U3180" s="1">
        <f>VLOOKUP($E3180,[1]AllProteinsNorm!$A$1:$Q$3226,3,FALSE)</f>
        <v>101491.87818667199</v>
      </c>
      <c r="V3180" s="1">
        <f>VLOOKUP($E3180,[1]AllProteinsNorm!$A$1:$Q$3226,7,FALSE)</f>
        <v>96053.484318903706</v>
      </c>
      <c r="W3180" s="1">
        <f>VLOOKUP($E3180,[1]AllProteinsNorm!$A$1:$Q$3226,9,FALSE)</f>
        <v>79827.577837483899</v>
      </c>
      <c r="X3180" s="1">
        <f>VLOOKUP($E3180,[1]AllProteinsNorm!$A$1:$Q$3226,12,FALSE)</f>
        <v>61359.651309162997</v>
      </c>
      <c r="Y3180" s="29">
        <f>VLOOKUP($E3180,[1]AllProteinsNorm!$A$1:$Q$3226,14,FALSE)</f>
        <v>65316.451540097398</v>
      </c>
      <c r="Z3180" s="25">
        <f t="shared" si="366"/>
        <v>1.0048985495252754</v>
      </c>
      <c r="AA3180" s="1">
        <f t="shared" si="366"/>
        <v>0.62889389378799831</v>
      </c>
      <c r="AB3180" s="1">
        <f t="shared" si="366"/>
        <v>0.67688983161714833</v>
      </c>
      <c r="AC3180" s="1">
        <f t="shared" si="366"/>
        <v>1.3162523754579578</v>
      </c>
      <c r="AD3180" s="1">
        <f t="shared" si="366"/>
        <v>1.3730653496116203</v>
      </c>
      <c r="AE3180" s="1">
        <f t="shared" si="366"/>
        <v>1.1100115710553791</v>
      </c>
      <c r="AF3180" s="1">
        <f t="shared" si="366"/>
        <v>1.075085247850635</v>
      </c>
      <c r="AG3180" s="1">
        <f t="shared" si="366"/>
        <v>1.147910139547909</v>
      </c>
      <c r="AH3180" s="1">
        <f t="shared" si="366"/>
        <v>0.7754486364435409</v>
      </c>
      <c r="AI3180" s="1">
        <f t="shared" si="366"/>
        <v>0.85551360482681926</v>
      </c>
      <c r="AJ3180" s="1">
        <f t="shared" si="366"/>
        <v>1.0993884557139713</v>
      </c>
      <c r="AK3180" s="1">
        <f t="shared" si="366"/>
        <v>1.0404782498662362</v>
      </c>
      <c r="AL3180" s="1">
        <f t="shared" si="366"/>
        <v>0.86471468545217234</v>
      </c>
      <c r="AM3180" s="1">
        <f t="shared" si="366"/>
        <v>0.66466493182690078</v>
      </c>
      <c r="AN3180" s="29">
        <f t="shared" si="366"/>
        <v>0.70752610035759522</v>
      </c>
      <c r="AO3180" s="1">
        <f t="shared" si="362"/>
        <v>28643.088592195501</v>
      </c>
      <c r="AP3180" s="1">
        <f t="shared" si="363"/>
        <v>13733.651146465032</v>
      </c>
      <c r="AQ3180" s="29">
        <f t="shared" si="364"/>
        <v>15996.469364867975</v>
      </c>
    </row>
    <row r="3181" spans="1:43" x14ac:dyDescent="0.2">
      <c r="A3181" s="26"/>
      <c r="E3181" s="25" t="s">
        <v>6207</v>
      </c>
      <c r="F3181" s="26" t="s">
        <v>6208</v>
      </c>
      <c r="G3181" s="1">
        <v>0.93196752033615005</v>
      </c>
      <c r="H3181" s="1">
        <v>1.00724599439014</v>
      </c>
      <c r="I3181" s="1">
        <f>VLOOKUP(F3181,'[1]SUSMB vs SHAM all proteins sum'!$B$2:$E$3214,2,FALSE)</f>
        <v>0.50885613353300996</v>
      </c>
      <c r="J3181" s="29">
        <f>VLOOKUP(F3181,'[1]SUSMB vs SHAM all proteins sum'!$B$2:$E$3214,3,FALSE)</f>
        <v>1.0490616142198399</v>
      </c>
      <c r="K3181" s="25">
        <f>VLOOKUP($E3181,[1]AllProteinsNorm!$A$1:$Q$3226,4,FALSE)</f>
        <v>837876.82428793202</v>
      </c>
      <c r="L3181" s="1">
        <f>VLOOKUP($E3181,[1]AllProteinsNorm!$A$1:$Q$3226,5,FALSE)</f>
        <v>731782.50349432603</v>
      </c>
      <c r="M3181" s="1">
        <f>VLOOKUP($E3181,[1]AllProteinsNorm!$A$1:$Q$3226,10,FALSE)</f>
        <v>818980.93591755</v>
      </c>
      <c r="N3181" s="1">
        <f>VLOOKUP($E3181,[1]AllProteinsNorm!$A$1:$Q$3226,11,FALSE)</f>
        <v>997463.34136062802</v>
      </c>
      <c r="O3181" s="1">
        <f>VLOOKUP($E3181,[1]AllProteinsNorm!$A$1:$Q$3226,15,FALSE)</f>
        <v>905114.52295528003</v>
      </c>
      <c r="P3181" s="1">
        <f>VLOOKUP($E3181,[1]AllProteinsNorm!$A$1:$Q$3226,6,FALSE)</f>
        <v>754596.41907144</v>
      </c>
      <c r="Q3181" s="1">
        <f>VLOOKUP($E3181,[1]AllProteinsNorm!$A$1:$Q$3226,8,FALSE)</f>
        <v>918226.21303491096</v>
      </c>
      <c r="R3181" s="1">
        <f>VLOOKUP($E3181,[1]AllProteinsNorm!$A$1:$Q$3226,13,FALSE)</f>
        <v>721902.490194157</v>
      </c>
      <c r="S3181" s="1">
        <f>VLOOKUP($E3181,[1]AllProteinsNorm!$A$1:$Q$3226,16,FALSE)</f>
        <v>959941.06687327405</v>
      </c>
      <c r="T3181" s="1">
        <f>VLOOKUP($E3181,[1]AllProteinsNorm!$A$1:$Q$3226,17,FALSE)</f>
        <v>978873.73512907897</v>
      </c>
      <c r="U3181" s="1">
        <f>VLOOKUP($E3181,[1]AllProteinsNorm!$A$1:$Q$3226,3,FALSE)</f>
        <v>791087.97284286295</v>
      </c>
      <c r="V3181" s="1">
        <f>VLOOKUP($E3181,[1]AllProteinsNorm!$A$1:$Q$3226,7,FALSE)</f>
        <v>994155.33547984797</v>
      </c>
      <c r="W3181" s="1">
        <f>VLOOKUP($E3181,[1]AllProteinsNorm!$A$1:$Q$3226,9,FALSE)</f>
        <v>813181.09543874406</v>
      </c>
      <c r="X3181" s="1">
        <f>VLOOKUP($E3181,[1]AllProteinsNorm!$A$1:$Q$3226,12,FALSE)</f>
        <v>957835.02815509099</v>
      </c>
      <c r="Y3181" s="29">
        <f>VLOOKUP($E3181,[1]AllProteinsNorm!$A$1:$Q$3226,14,FALSE)</f>
        <v>940338.96318435203</v>
      </c>
      <c r="Z3181" s="25">
        <f t="shared" si="366"/>
        <v>0.97626920759137792</v>
      </c>
      <c r="AA3181" s="1">
        <f t="shared" si="366"/>
        <v>0.85265125386751939</v>
      </c>
      <c r="AB3181" s="1">
        <f t="shared" si="366"/>
        <v>0.95425227928957712</v>
      </c>
      <c r="AC3181" s="1">
        <f t="shared" si="366"/>
        <v>1.1622146807786029</v>
      </c>
      <c r="AD3181" s="1">
        <f t="shared" si="366"/>
        <v>1.0546125784729219</v>
      </c>
      <c r="AE3181" s="1">
        <f t="shared" si="366"/>
        <v>0.87923335118409562</v>
      </c>
      <c r="AF3181" s="1">
        <f t="shared" si="366"/>
        <v>1.0698899306005494</v>
      </c>
      <c r="AG3181" s="1">
        <f t="shared" si="366"/>
        <v>0.84113935560759845</v>
      </c>
      <c r="AH3181" s="1">
        <f t="shared" si="366"/>
        <v>1.1184948402018848</v>
      </c>
      <c r="AI3181" s="1">
        <f t="shared" si="366"/>
        <v>1.1405546233345585</v>
      </c>
      <c r="AJ3181" s="1">
        <f t="shared" si="366"/>
        <v>0.92175222657425993</v>
      </c>
      <c r="AK3181" s="1">
        <f t="shared" si="366"/>
        <v>1.1583602905074777</v>
      </c>
      <c r="AL3181" s="1">
        <f t="shared" si="366"/>
        <v>0.9474944773021402</v>
      </c>
      <c r="AM3181" s="1">
        <f t="shared" si="366"/>
        <v>1.1160409463943974</v>
      </c>
      <c r="AN3181" s="29">
        <f t="shared" si="366"/>
        <v>1.0956550507712945</v>
      </c>
      <c r="AO3181" s="1">
        <f t="shared" si="362"/>
        <v>88913.206079153737</v>
      </c>
      <c r="AP3181" s="1">
        <f t="shared" si="363"/>
        <v>107205.71385740857</v>
      </c>
      <c r="AQ3181" s="29">
        <f t="shared" si="364"/>
        <v>81528.38437909451</v>
      </c>
    </row>
    <row r="3182" spans="1:43" x14ac:dyDescent="0.2">
      <c r="A3182" s="26"/>
      <c r="E3182" s="25" t="s">
        <v>224</v>
      </c>
      <c r="F3182" s="26" t="s">
        <v>225</v>
      </c>
      <c r="G3182" s="1">
        <v>0.135909483977394</v>
      </c>
      <c r="H3182" s="43">
        <v>0.51531984057121905</v>
      </c>
      <c r="I3182" s="1">
        <f>VLOOKUP(F3182,'[1]SUSMB vs SHAM all proteins sum'!$B$2:$E$3214,2,FALSE)</f>
        <v>2.1479038272626799E-2</v>
      </c>
      <c r="J3182" s="29">
        <f>VLOOKUP(F3182,'[1]SUSMB vs SHAM all proteins sum'!$B$2:$E$3214,3,FALSE)</f>
        <v>0.40879720444349199</v>
      </c>
      <c r="K3182" s="25">
        <f>VLOOKUP($E3182,[1]AllProteinsNorm!$A$1:$Q$3226,4,FALSE)</f>
        <v>48104.711062809802</v>
      </c>
      <c r="L3182" s="1">
        <f>VLOOKUP($E3182,[1]AllProteinsNorm!$A$1:$Q$3226,5,FALSE)</f>
        <v>32887.889290909101</v>
      </c>
      <c r="M3182" s="1">
        <f>VLOOKUP($E3182,[1]AllProteinsNorm!$A$1:$Q$3226,10,FALSE)</f>
        <v>24432.230536016799</v>
      </c>
      <c r="N3182" s="1">
        <f>VLOOKUP($E3182,[1]AllProteinsNorm!$A$1:$Q$3226,11,FALSE)</f>
        <v>42181.101145746601</v>
      </c>
      <c r="O3182" s="1">
        <f>VLOOKUP($E3182,[1]AllProteinsNorm!$A$1:$Q$3226,15,FALSE)</f>
        <v>81920.598378269802</v>
      </c>
      <c r="P3182" s="1">
        <f>VLOOKUP($E3182,[1]AllProteinsNorm!$A$1:$Q$3226,6,FALSE)</f>
        <v>7026.7286489006701</v>
      </c>
      <c r="Q3182" s="1">
        <f>VLOOKUP($E3182,[1]AllProteinsNorm!$A$1:$Q$3226,8,FALSE)</f>
        <v>34104.2788443151</v>
      </c>
      <c r="R3182" s="1">
        <f>VLOOKUP($E3182,[1]AllProteinsNorm!$A$1:$Q$3226,13,FALSE)</f>
        <v>15914.724507365299</v>
      </c>
      <c r="S3182" s="1">
        <f>VLOOKUP($E3182,[1]AllProteinsNorm!$A$1:$Q$3226,16,FALSE)</f>
        <v>24009.931296620001</v>
      </c>
      <c r="T3182" s="1">
        <f>VLOOKUP($E3182,[1]AllProteinsNorm!$A$1:$Q$3226,17,FALSE)</f>
        <v>53006.604091423898</v>
      </c>
      <c r="U3182" s="1">
        <f>VLOOKUP($E3182,[1]AllProteinsNorm!$A$1:$Q$3226,3,FALSE)</f>
        <v>35812.687499052801</v>
      </c>
      <c r="V3182" s="1">
        <f>VLOOKUP($E3182,[1]AllProteinsNorm!$A$1:$Q$3226,7,FALSE)</f>
        <v>8719.5697299616295</v>
      </c>
      <c r="W3182" s="1">
        <f>VLOOKUP($E3182,[1]AllProteinsNorm!$A$1:$Q$3226,9,FALSE)</f>
        <v>20678.250472476899</v>
      </c>
      <c r="X3182" s="1">
        <f>VLOOKUP($E3182,[1]AllProteinsNorm!$A$1:$Q$3226,12,FALSE)</f>
        <v>12376.7156620346</v>
      </c>
      <c r="Y3182" s="29">
        <f>VLOOKUP($E3182,[1]AllProteinsNorm!$A$1:$Q$3226,14,FALSE)</f>
        <v>19080.342724111</v>
      </c>
      <c r="Z3182" s="25">
        <f t="shared" si="366"/>
        <v>1.047911781180473</v>
      </c>
      <c r="AA3182" s="1">
        <f t="shared" si="366"/>
        <v>0.71642892940577074</v>
      </c>
      <c r="AB3182" s="1">
        <f t="shared" si="366"/>
        <v>0.53223107786220736</v>
      </c>
      <c r="AC3182" s="1">
        <f t="shared" si="366"/>
        <v>0.91887201600855362</v>
      </c>
      <c r="AD3182" s="1">
        <f t="shared" si="366"/>
        <v>1.7845561955429949</v>
      </c>
      <c r="AE3182" s="1">
        <f t="shared" si="366"/>
        <v>0.15307007508530837</v>
      </c>
      <c r="AF3182" s="1">
        <f t="shared" si="366"/>
        <v>0.74292672796555581</v>
      </c>
      <c r="AG3182" s="1">
        <f t="shared" si="366"/>
        <v>0.34668594690724619</v>
      </c>
      <c r="AH3182" s="1">
        <f t="shared" si="366"/>
        <v>0.5230317221573233</v>
      </c>
      <c r="AI3182" s="1">
        <f t="shared" si="366"/>
        <v>1.1546944920892683</v>
      </c>
      <c r="AJ3182" s="1">
        <f t="shared" si="366"/>
        <v>0.78014265789875503</v>
      </c>
      <c r="AK3182" s="1">
        <f t="shared" si="366"/>
        <v>0.18994688139631277</v>
      </c>
      <c r="AL3182" s="1">
        <f t="shared" si="366"/>
        <v>0.45045447328466998</v>
      </c>
      <c r="AM3182" s="1">
        <f t="shared" si="366"/>
        <v>0.26961405375936109</v>
      </c>
      <c r="AN3182" s="29">
        <f t="shared" si="366"/>
        <v>0.41564569223688747</v>
      </c>
      <c r="AO3182" s="1">
        <f t="shared" si="362"/>
        <v>19729.949200031151</v>
      </c>
      <c r="AP3182" s="1">
        <f t="shared" si="363"/>
        <v>15858.081711474109</v>
      </c>
      <c r="AQ3182" s="29">
        <f t="shared" si="364"/>
        <v>9321.8928031792366</v>
      </c>
    </row>
    <row r="3183" spans="1:43" x14ac:dyDescent="0.2">
      <c r="A3183" s="26"/>
      <c r="E3183" s="25" t="s">
        <v>6209</v>
      </c>
      <c r="F3183" s="26" t="s">
        <v>6210</v>
      </c>
      <c r="G3183" s="1">
        <v>0.43422262312201498</v>
      </c>
      <c r="H3183" s="1">
        <v>1.09000288724039</v>
      </c>
      <c r="I3183" s="1">
        <f>VLOOKUP(F3183,'[1]SUSMB vs SHAM all proteins sum'!$B$2:$E$3214,2,FALSE)</f>
        <v>0.68876188648513403</v>
      </c>
      <c r="J3183" s="29">
        <f>VLOOKUP(F3183,'[1]SUSMB vs SHAM all proteins sum'!$B$2:$E$3214,3,FALSE)</f>
        <v>0.96315681019535004</v>
      </c>
      <c r="K3183" s="25">
        <f>VLOOKUP($E3183,[1]AllProteinsNorm!$A$1:$Q$3226,4,FALSE)</f>
        <v>300751.94803109497</v>
      </c>
      <c r="L3183" s="1">
        <f>VLOOKUP($E3183,[1]AllProteinsNorm!$A$1:$Q$3226,5,FALSE)</f>
        <v>434164.45125152398</v>
      </c>
      <c r="M3183" s="1">
        <f>VLOOKUP($E3183,[1]AllProteinsNorm!$A$1:$Q$3226,10,FALSE)</f>
        <v>394521.11969785299</v>
      </c>
      <c r="N3183" s="1">
        <f>VLOOKUP($E3183,[1]AllProteinsNorm!$A$1:$Q$3226,11,FALSE)</f>
        <v>463233.17676685302</v>
      </c>
      <c r="O3183" s="1">
        <f>VLOOKUP($E3183,[1]AllProteinsNorm!$A$1:$Q$3226,15,FALSE)</f>
        <v>481131.421852295</v>
      </c>
      <c r="P3183" s="1">
        <f>VLOOKUP($E3183,[1]AllProteinsNorm!$A$1:$Q$3226,6,FALSE)</f>
        <v>457590.116042924</v>
      </c>
      <c r="Q3183" s="1">
        <f>VLOOKUP($E3183,[1]AllProteinsNorm!$A$1:$Q$3226,8,FALSE)</f>
        <v>508519.27306524402</v>
      </c>
      <c r="R3183" s="1">
        <f>VLOOKUP($E3183,[1]AllProteinsNorm!$A$1:$Q$3226,13,FALSE)</f>
        <v>359088.55620519898</v>
      </c>
      <c r="S3183" s="1">
        <f>VLOOKUP($E3183,[1]AllProteinsNorm!$A$1:$Q$3226,16,FALSE)</f>
        <v>495546.91954244103</v>
      </c>
      <c r="T3183" s="1">
        <f>VLOOKUP($E3183,[1]AllProteinsNorm!$A$1:$Q$3226,17,FALSE)</f>
        <v>426642.57069291797</v>
      </c>
      <c r="U3183" s="1">
        <f>VLOOKUP($E3183,[1]AllProteinsNorm!$A$1:$Q$3226,3,FALSE)</f>
        <v>369640.90523352497</v>
      </c>
      <c r="V3183" s="1">
        <f>VLOOKUP($E3183,[1]AllProteinsNorm!$A$1:$Q$3226,7,FALSE)</f>
        <v>416602.64795446902</v>
      </c>
      <c r="W3183" s="1">
        <f>VLOOKUP($E3183,[1]AllProteinsNorm!$A$1:$Q$3226,9,FALSE)</f>
        <v>378916.64412151702</v>
      </c>
      <c r="X3183" s="1">
        <f>VLOOKUP($E3183,[1]AllProteinsNorm!$A$1:$Q$3226,12,FALSE)</f>
        <v>436564.73724828498</v>
      </c>
      <c r="Y3183" s="29">
        <f>VLOOKUP($E3183,[1]AllProteinsNorm!$A$1:$Q$3226,14,FALSE)</f>
        <v>373582.87151709298</v>
      </c>
      <c r="Z3183" s="25">
        <f t="shared" si="366"/>
        <v>0.72512209694145913</v>
      </c>
      <c r="AA3183" s="1">
        <f t="shared" si="366"/>
        <v>1.046783701219429</v>
      </c>
      <c r="AB3183" s="1">
        <f t="shared" si="366"/>
        <v>0.95120242271355782</v>
      </c>
      <c r="AC3183" s="1">
        <f t="shared" si="366"/>
        <v>1.1168692828393751</v>
      </c>
      <c r="AD3183" s="1">
        <f t="shared" si="366"/>
        <v>1.1600224962861789</v>
      </c>
      <c r="AE3183" s="1">
        <f t="shared" si="366"/>
        <v>1.1032636917464778</v>
      </c>
      <c r="AF3183" s="1">
        <f t="shared" si="366"/>
        <v>1.2260554388232658</v>
      </c>
      <c r="AG3183" s="1">
        <f t="shared" si="366"/>
        <v>0.86577343411346319</v>
      </c>
      <c r="AH3183" s="1">
        <f t="shared" si="366"/>
        <v>1.1947786998019503</v>
      </c>
      <c r="AI3183" s="1">
        <f t="shared" si="366"/>
        <v>1.0286482183429038</v>
      </c>
      <c r="AJ3183" s="1">
        <f t="shared" si="366"/>
        <v>0.8912154686710807</v>
      </c>
      <c r="AK3183" s="1">
        <f t="shared" si="366"/>
        <v>1.0044416591605119</v>
      </c>
      <c r="AL3183" s="1">
        <f t="shared" si="366"/>
        <v>0.91357955734008178</v>
      </c>
      <c r="AM3183" s="1">
        <f t="shared" si="366"/>
        <v>1.0525708637852078</v>
      </c>
      <c r="AN3183" s="29">
        <f t="shared" si="366"/>
        <v>0.90071966931325853</v>
      </c>
      <c r="AO3183" s="1">
        <f t="shared" si="362"/>
        <v>64091.802005671518</v>
      </c>
      <c r="AP3183" s="1">
        <f t="shared" si="363"/>
        <v>53601.73892612708</v>
      </c>
      <c r="AQ3183" s="29">
        <f t="shared" si="364"/>
        <v>26663.586586916947</v>
      </c>
    </row>
    <row r="3184" spans="1:43" x14ac:dyDescent="0.2">
      <c r="A3184" s="26"/>
      <c r="E3184" s="25" t="s">
        <v>6211</v>
      </c>
      <c r="F3184" s="26" t="s">
        <v>6212</v>
      </c>
      <c r="G3184" s="1">
        <v>0.79002180118877496</v>
      </c>
      <c r="H3184" s="1">
        <v>0.90426980216173602</v>
      </c>
      <c r="I3184" s="1">
        <f>VLOOKUP(F3184,'[1]SUSMB vs SHAM all proteins sum'!$B$2:$E$3214,2,FALSE)</f>
        <v>0.111210646085108</v>
      </c>
      <c r="J3184" s="29">
        <f>VLOOKUP(F3184,'[1]SUSMB vs SHAM all proteins sum'!$B$2:$E$3214,3,FALSE)</f>
        <v>0.19034279104794</v>
      </c>
      <c r="K3184" s="25">
        <f>VLOOKUP($E3184,[1]AllProteinsNorm!$A$1:$Q$3226,4,FALSE)</f>
        <v>584384.45129800902</v>
      </c>
      <c r="L3184" s="1">
        <f>VLOOKUP($E3184,[1]AllProteinsNorm!$A$1:$Q$3226,5,FALSE)</f>
        <v>121326.80426099199</v>
      </c>
      <c r="M3184" s="1">
        <f>VLOOKUP($E3184,[1]AllProteinsNorm!$A$1:$Q$3226,10,FALSE)</f>
        <v>420383.58764500101</v>
      </c>
      <c r="N3184" s="1">
        <f>VLOOKUP($E3184,[1]AllProteinsNorm!$A$1:$Q$3226,11,FALSE)</f>
        <v>253960.66099259901</v>
      </c>
      <c r="O3184" s="1">
        <f>VLOOKUP($E3184,[1]AllProteinsNorm!$A$1:$Q$3226,15,FALSE)</f>
        <v>676826.94353372406</v>
      </c>
      <c r="P3184" s="1">
        <f>VLOOKUP($E3184,[1]AllProteinsNorm!$A$1:$Q$3226,6,FALSE)</f>
        <v>517737.22207809699</v>
      </c>
      <c r="Q3184" s="1">
        <f>VLOOKUP($E3184,[1]AllProteinsNorm!$A$1:$Q$3226,8,FALSE)</f>
        <v>393874.56380367302</v>
      </c>
      <c r="R3184" s="1">
        <f>VLOOKUP($E3184,[1]AllProteinsNorm!$A$1:$Q$3226,13,FALSE)</f>
        <v>190288.53163541801</v>
      </c>
      <c r="S3184" s="1">
        <f>VLOOKUP($E3184,[1]AllProteinsNorm!$A$1:$Q$3226,16,FALSE)</f>
        <v>216853.70427470899</v>
      </c>
      <c r="T3184" s="1">
        <f>VLOOKUP($E3184,[1]AllProteinsNorm!$A$1:$Q$3226,17,FALSE)</f>
        <v>368119.31560623401</v>
      </c>
      <c r="U3184" s="1">
        <f>VLOOKUP($E3184,[1]AllProteinsNorm!$A$1:$Q$3226,3,FALSE)</f>
        <v>7923.0134377206996</v>
      </c>
      <c r="V3184" s="1">
        <f>VLOOKUP($E3184,[1]AllProteinsNorm!$A$1:$Q$3226,7,FALSE)</f>
        <v>398497.45729540603</v>
      </c>
      <c r="W3184" s="1">
        <f>VLOOKUP($E3184,[1]AllProteinsNorm!$A$1:$Q$3226,9,FALSE)</f>
        <v>196376.65482688599</v>
      </c>
      <c r="X3184" s="1">
        <f>VLOOKUP($E3184,[1]AllProteinsNorm!$A$1:$Q$3226,12,FALSE)</f>
        <v>8010.91268949392</v>
      </c>
      <c r="Y3184" s="29">
        <f>VLOOKUP($E3184,[1]AllProteinsNorm!$A$1:$Q$3226,14,FALSE)</f>
        <v>257714.950409326</v>
      </c>
      <c r="Z3184" s="25">
        <f t="shared" si="366"/>
        <v>1.4205587002379505</v>
      </c>
      <c r="AA3184" s="1">
        <f t="shared" si="366"/>
        <v>0.29492887256359868</v>
      </c>
      <c r="AB3184" s="1">
        <f t="shared" si="366"/>
        <v>1.0218950239691016</v>
      </c>
      <c r="AC3184" s="1">
        <f t="shared" si="366"/>
        <v>0.61734364370903372</v>
      </c>
      <c r="AD3184" s="1">
        <f t="shared" si="366"/>
        <v>1.6452737595203151</v>
      </c>
      <c r="AE3184" s="1">
        <f t="shared" si="366"/>
        <v>1.2585483984497901</v>
      </c>
      <c r="AF3184" s="1">
        <f t="shared" si="366"/>
        <v>0.95745521149809854</v>
      </c>
      <c r="AG3184" s="1">
        <f t="shared" si="366"/>
        <v>0.46256540291204445</v>
      </c>
      <c r="AH3184" s="1">
        <f t="shared" si="366"/>
        <v>0.52714170543386429</v>
      </c>
      <c r="AI3184" s="1">
        <f t="shared" si="366"/>
        <v>0.89484772455624939</v>
      </c>
      <c r="AJ3184" s="1">
        <f t="shared" si="366"/>
        <v>1.9259762380838485E-2</v>
      </c>
      <c r="AK3184" s="1">
        <f t="shared" si="366"/>
        <v>0.96869283350424218</v>
      </c>
      <c r="AL3184" s="1">
        <f t="shared" si="366"/>
        <v>0.47736479798244807</v>
      </c>
      <c r="AM3184" s="1">
        <f t="shared" si="366"/>
        <v>1.94734334437381E-2</v>
      </c>
      <c r="AN3184" s="29">
        <f t="shared" si="366"/>
        <v>0.62646980797007279</v>
      </c>
      <c r="AO3184" s="1">
        <f t="shared" si="362"/>
        <v>204638.89619577429</v>
      </c>
      <c r="AP3184" s="1">
        <f t="shared" si="363"/>
        <v>120687.82598403622</v>
      </c>
      <c r="AQ3184" s="29">
        <f t="shared" si="364"/>
        <v>150360.58139995474</v>
      </c>
    </row>
    <row r="3185" spans="1:43" x14ac:dyDescent="0.2">
      <c r="A3185" s="26"/>
      <c r="E3185" s="25" t="s">
        <v>6213</v>
      </c>
      <c r="F3185" s="26" t="s">
        <v>6214</v>
      </c>
      <c r="G3185" s="1">
        <v>0.58431151015087901</v>
      </c>
      <c r="H3185" s="1">
        <v>0.75331152962810899</v>
      </c>
      <c r="I3185" s="1">
        <f>VLOOKUP(F3185,'[1]SUSMB vs SHAM all proteins sum'!$B$2:$E$3214,2,FALSE)</f>
        <v>0.292123560044101</v>
      </c>
      <c r="J3185" s="29">
        <f>VLOOKUP(F3185,'[1]SUSMB vs SHAM all proteins sum'!$B$2:$E$3214,3,FALSE)</f>
        <v>0.53690755982951499</v>
      </c>
      <c r="K3185" s="25">
        <f>VLOOKUP($E3185,[1]AllProteinsNorm!$A$1:$Q$3226,4,FALSE)</f>
        <v>111525.202557225</v>
      </c>
      <c r="L3185" s="1">
        <f>VLOOKUP($E3185,[1]AllProteinsNorm!$A$1:$Q$3226,5,FALSE)</f>
        <v>85829.204817566701</v>
      </c>
      <c r="M3185" s="1">
        <f>VLOOKUP($E3185,[1]AllProteinsNorm!$A$1:$Q$3226,10,FALSE)</f>
        <v>107829.570053164</v>
      </c>
      <c r="N3185" s="1">
        <f>VLOOKUP($E3185,[1]AllProteinsNorm!$A$1:$Q$3226,11,FALSE)</f>
        <v>134662.079727437</v>
      </c>
      <c r="O3185" s="1">
        <f>VLOOKUP($E3185,[1]AllProteinsNorm!$A$1:$Q$3226,15,FALSE)</f>
        <v>35107.412993583501</v>
      </c>
      <c r="P3185" s="1">
        <f>VLOOKUP($E3185,[1]AllProteinsNorm!$A$1:$Q$3226,6,FALSE)</f>
        <v>226941.93920289999</v>
      </c>
      <c r="Q3185" s="1">
        <f>VLOOKUP($E3185,[1]AllProteinsNorm!$A$1:$Q$3226,8,FALSE)</f>
        <v>30001.511183286999</v>
      </c>
      <c r="R3185" s="1">
        <f>VLOOKUP($E3185,[1]AllProteinsNorm!$A$1:$Q$3226,13,FALSE)</f>
        <v>28973.4426971596</v>
      </c>
      <c r="S3185" s="1">
        <f>VLOOKUP($E3185,[1]AllProteinsNorm!$A$1:$Q$3226,16,FALSE)</f>
        <v>153855.98032200601</v>
      </c>
      <c r="T3185" s="1">
        <f>VLOOKUP($E3185,[1]AllProteinsNorm!$A$1:$Q$3226,17,FALSE)</f>
        <v>39002.354455012501</v>
      </c>
      <c r="U3185" s="1">
        <f>VLOOKUP($E3185,[1]AllProteinsNorm!$A$1:$Q$3226,3,FALSE)</f>
        <v>23348.970744208302</v>
      </c>
      <c r="V3185" s="1">
        <f>VLOOKUP($E3185,[1]AllProteinsNorm!$A$1:$Q$3226,7,FALSE)</f>
        <v>121249.199011153</v>
      </c>
      <c r="W3185" s="1">
        <f>VLOOKUP($E3185,[1]AllProteinsNorm!$A$1:$Q$3226,9,FALSE)</f>
        <v>122213.05427113301</v>
      </c>
      <c r="X3185" s="1">
        <f>VLOOKUP($E3185,[1]AllProteinsNorm!$A$1:$Q$3226,12,FALSE)</f>
        <v>66005.031035968801</v>
      </c>
      <c r="Y3185" s="29">
        <f>VLOOKUP($E3185,[1]AllProteinsNorm!$A$1:$Q$3226,14,FALSE)</f>
        <v>9533.3704040671601</v>
      </c>
      <c r="Z3185" s="25">
        <f t="shared" ref="Z3185:AN3201" si="367">K3185/AVERAGE($K3185:$O3185)</f>
        <v>1.1740645091217405</v>
      </c>
      <c r="AA3185" s="1">
        <f t="shared" si="367"/>
        <v>0.90355382381610028</v>
      </c>
      <c r="AB3185" s="1">
        <f t="shared" si="367"/>
        <v>1.1351593032822949</v>
      </c>
      <c r="AC3185" s="1">
        <f t="shared" si="367"/>
        <v>1.417634444119318</v>
      </c>
      <c r="AD3185" s="1">
        <f t="shared" si="367"/>
        <v>0.36958791966054633</v>
      </c>
      <c r="AE3185" s="1">
        <f t="shared" si="367"/>
        <v>2.3890965480441304</v>
      </c>
      <c r="AF3185" s="1">
        <f t="shared" si="367"/>
        <v>0.31583631943858187</v>
      </c>
      <c r="AG3185" s="1">
        <f t="shared" si="367"/>
        <v>0.30501348572178716</v>
      </c>
      <c r="AH3185" s="1">
        <f t="shared" si="367"/>
        <v>1.6196952964018434</v>
      </c>
      <c r="AI3185" s="1">
        <f t="shared" si="367"/>
        <v>0.41059132005898213</v>
      </c>
      <c r="AJ3185" s="1">
        <f t="shared" si="367"/>
        <v>0.24580271765236866</v>
      </c>
      <c r="AK3185" s="1">
        <f t="shared" si="367"/>
        <v>1.276432394241918</v>
      </c>
      <c r="AL3185" s="1">
        <f t="shared" si="367"/>
        <v>1.2865792330435977</v>
      </c>
      <c r="AM3185" s="1">
        <f t="shared" si="367"/>
        <v>0.69485786697447804</v>
      </c>
      <c r="AN3185" s="29">
        <f t="shared" si="367"/>
        <v>0.10036109854168322</v>
      </c>
      <c r="AO3185" s="1">
        <f t="shared" si="362"/>
        <v>33710.490311491551</v>
      </c>
      <c r="AP3185" s="1">
        <f t="shared" si="363"/>
        <v>80734.004478299335</v>
      </c>
      <c r="AQ3185" s="29">
        <f t="shared" si="364"/>
        <v>47306.383061579807</v>
      </c>
    </row>
    <row r="3186" spans="1:43" x14ac:dyDescent="0.2">
      <c r="A3186" s="26"/>
      <c r="E3186" s="25" t="s">
        <v>6215</v>
      </c>
      <c r="F3186" s="26" t="s">
        <v>6216</v>
      </c>
      <c r="G3186" s="1">
        <v>8.1921147215835599E-2</v>
      </c>
      <c r="H3186" s="43">
        <v>0.224201365742007</v>
      </c>
      <c r="I3186" s="1">
        <f>VLOOKUP(F3186,'[1]SUSMB vs SHAM all proteins sum'!$B$2:$E$3214,2,FALSE)</f>
        <v>0.62598146593152504</v>
      </c>
      <c r="J3186" s="29">
        <f>VLOOKUP(F3186,'[1]SUSMB vs SHAM all proteins sum'!$B$2:$E$3214,3,FALSE)</f>
        <v>0.88947232433615497</v>
      </c>
      <c r="K3186" s="25">
        <f>VLOOKUP($E3186,[1]AllProteinsNorm!$A$1:$Q$3226,4,FALSE)</f>
        <v>39278.421020692003</v>
      </c>
      <c r="L3186" s="1">
        <f>VLOOKUP($E3186,[1]AllProteinsNorm!$A$1:$Q$3226,5,FALSE)</f>
        <v>35630.3835023715</v>
      </c>
      <c r="M3186" s="1">
        <f>VLOOKUP($E3186,[1]AllProteinsNorm!$A$1:$Q$3226,10,FALSE)</f>
        <v>82774.557753123707</v>
      </c>
      <c r="N3186" s="1">
        <f>VLOOKUP($E3186,[1]AllProteinsNorm!$A$1:$Q$3226,11,FALSE)</f>
        <v>48543.458787989701</v>
      </c>
      <c r="O3186" s="1">
        <f>VLOOKUP($E3186,[1]AllProteinsNorm!$A$1:$Q$3226,15,FALSE)</f>
        <v>94239.096164379007</v>
      </c>
      <c r="P3186" s="1">
        <f>VLOOKUP($E3186,[1]AllProteinsNorm!$A$1:$Q$3226,6,FALSE)</f>
        <v>855.32416622853395</v>
      </c>
      <c r="Q3186" s="1">
        <f>VLOOKUP($E3186,[1]AllProteinsNorm!$A$1:$Q$3226,8,FALSE)</f>
        <v>37527.265325385401</v>
      </c>
      <c r="R3186" s="1">
        <f>VLOOKUP($E3186,[1]AllProteinsNorm!$A$1:$Q$3226,13,FALSE)</f>
        <v>41065.626715765698</v>
      </c>
      <c r="S3186" s="1">
        <f>VLOOKUP($E3186,[1]AllProteinsNorm!$A$1:$Q$3226,16,FALSE)</f>
        <v>26604.0282052894</v>
      </c>
      <c r="T3186" s="1">
        <f>VLOOKUP($E3186,[1]AllProteinsNorm!$A$1:$Q$3226,17,FALSE)</f>
        <v>8560.9304754214209</v>
      </c>
      <c r="U3186" s="1">
        <f>VLOOKUP($E3186,[1]AllProteinsNorm!$A$1:$Q$3226,3,FALSE)</f>
        <v>41148.989446332896</v>
      </c>
      <c r="V3186" s="1">
        <f>VLOOKUP($E3186,[1]AllProteinsNorm!$A$1:$Q$3226,7,FALSE)</f>
        <v>34028.940530650099</v>
      </c>
      <c r="W3186" s="1">
        <f>VLOOKUP($E3186,[1]AllProteinsNorm!$A$1:$Q$3226,9,FALSE)</f>
        <v>53424.0112959299</v>
      </c>
      <c r="X3186" s="1">
        <f>VLOOKUP($E3186,[1]AllProteinsNorm!$A$1:$Q$3226,12,FALSE)</f>
        <v>63968.026191533601</v>
      </c>
      <c r="Y3186" s="29">
        <f>VLOOKUP($E3186,[1]AllProteinsNorm!$A$1:$Q$3226,14,FALSE)</f>
        <v>61657.848881995698</v>
      </c>
      <c r="Z3186" s="25">
        <f t="shared" si="367"/>
        <v>0.65362523282156537</v>
      </c>
      <c r="AA3186" s="1">
        <f t="shared" si="367"/>
        <v>0.59291888795607528</v>
      </c>
      <c r="AB3186" s="1">
        <f t="shared" si="367"/>
        <v>1.3774367242152037</v>
      </c>
      <c r="AC3186" s="1">
        <f t="shared" si="367"/>
        <v>0.80780308188938565</v>
      </c>
      <c r="AD3186" s="1">
        <f t="shared" si="367"/>
        <v>1.5682160731177708</v>
      </c>
      <c r="AE3186" s="1">
        <f t="shared" si="367"/>
        <v>1.4233297641840574E-2</v>
      </c>
      <c r="AF3186" s="1">
        <f t="shared" si="367"/>
        <v>0.62448456170220923</v>
      </c>
      <c r="AG3186" s="1">
        <f t="shared" si="367"/>
        <v>0.68336580558866256</v>
      </c>
      <c r="AH3186" s="1">
        <f t="shared" si="367"/>
        <v>0.44271291151223108</v>
      </c>
      <c r="AI3186" s="1">
        <f t="shared" si="367"/>
        <v>0.14246092459314386</v>
      </c>
      <c r="AJ3186" s="1">
        <f t="shared" si="367"/>
        <v>0.68475302999228416</v>
      </c>
      <c r="AK3186" s="1">
        <f t="shared" si="367"/>
        <v>0.56626955969793491</v>
      </c>
      <c r="AL3186" s="1">
        <f t="shared" si="367"/>
        <v>0.88901948994254432</v>
      </c>
      <c r="AM3186" s="1">
        <f t="shared" si="367"/>
        <v>1.0644805704015166</v>
      </c>
      <c r="AN3186" s="29">
        <f t="shared" si="367"/>
        <v>1.0260373198184458</v>
      </c>
      <c r="AO3186" s="1">
        <f t="shared" si="362"/>
        <v>23855.679203958403</v>
      </c>
      <c r="AP3186" s="1">
        <f t="shared" si="363"/>
        <v>15806.585941037674</v>
      </c>
      <c r="AQ3186" s="29">
        <f t="shared" si="364"/>
        <v>11598.062698401485</v>
      </c>
    </row>
    <row r="3187" spans="1:43" x14ac:dyDescent="0.2">
      <c r="A3187" s="26"/>
      <c r="E3187" s="25" t="s">
        <v>6217</v>
      </c>
      <c r="F3187" s="26" t="s">
        <v>6218</v>
      </c>
      <c r="G3187" s="1">
        <v>0.41217476217556898</v>
      </c>
      <c r="H3187" s="43">
        <v>0.58802726863076005</v>
      </c>
      <c r="I3187" s="1">
        <f>VLOOKUP(F3187,'[1]SUSMB vs SHAM all proteins sum'!$B$2:$E$3214,2,FALSE)</f>
        <v>0.773678333937874</v>
      </c>
      <c r="J3187" s="29">
        <f>VLOOKUP(F3187,'[1]SUSMB vs SHAM all proteins sum'!$B$2:$E$3214,3,FALSE)</f>
        <v>1.1667676981251101</v>
      </c>
      <c r="K3187" s="25">
        <f>VLOOKUP($E3187,[1]AllProteinsNorm!$A$1:$Q$3226,4,FALSE)</f>
        <v>5926.9232013885303</v>
      </c>
      <c r="L3187" s="1">
        <f>VLOOKUP($E3187,[1]AllProteinsNorm!$A$1:$Q$3226,5,FALSE)</f>
        <v>21896.9634204305</v>
      </c>
      <c r="M3187" s="1">
        <f>VLOOKUP($E3187,[1]AllProteinsNorm!$A$1:$Q$3226,10,FALSE)</f>
        <v>34393.428744875899</v>
      </c>
      <c r="N3187" s="1">
        <f>VLOOKUP($E3187,[1]AllProteinsNorm!$A$1:$Q$3226,11,FALSE)</f>
        <v>28509.188102215201</v>
      </c>
      <c r="O3187" s="1">
        <f>VLOOKUP($E3187,[1]AllProteinsNorm!$A$1:$Q$3226,15,FALSE)</f>
        <v>54144.748381668098</v>
      </c>
      <c r="P3187" s="1">
        <f>VLOOKUP($E3187,[1]AllProteinsNorm!$A$1:$Q$3226,6,FALSE)</f>
        <v>45864.066459780697</v>
      </c>
      <c r="Q3187" s="1">
        <f>VLOOKUP($E3187,[1]AllProteinsNorm!$A$1:$Q$3226,8,FALSE)</f>
        <v>10549.341192023099</v>
      </c>
      <c r="R3187" s="1">
        <f>VLOOKUP($E3187,[1]AllProteinsNorm!$A$1:$Q$3226,13,FALSE)</f>
        <v>40173.8750949077</v>
      </c>
      <c r="S3187" s="1">
        <f>VLOOKUP($E3187,[1]AllProteinsNorm!$A$1:$Q$3226,16,FALSE)</f>
        <v>4421.7199877617004</v>
      </c>
      <c r="T3187" s="1">
        <f>VLOOKUP($E3187,[1]AllProteinsNorm!$A$1:$Q$3226,17,FALSE)</f>
        <v>5636.1731625467901</v>
      </c>
      <c r="U3187" s="1">
        <f>VLOOKUP($E3187,[1]AllProteinsNorm!$A$1:$Q$3226,3,FALSE)</f>
        <v>31827.823328051101</v>
      </c>
      <c r="V3187" s="1">
        <f>VLOOKUP($E3187,[1]AllProteinsNorm!$A$1:$Q$3226,7,FALSE)</f>
        <v>26440.293045073799</v>
      </c>
      <c r="W3187" s="1">
        <f>VLOOKUP($E3187,[1]AllProteinsNorm!$A$1:$Q$3226,9,FALSE)</f>
        <v>29010.645643162701</v>
      </c>
      <c r="X3187" s="1">
        <f>VLOOKUP($E3187,[1]AllProteinsNorm!$A$1:$Q$3226,12,FALSE)</f>
        <v>76358.954666988793</v>
      </c>
      <c r="Y3187" s="29">
        <f>VLOOKUP($E3187,[1]AllProteinsNorm!$A$1:$Q$3226,14,FALSE)</f>
        <v>7992.1066382012696</v>
      </c>
      <c r="Z3187" s="25">
        <f t="shared" si="367"/>
        <v>0.20455829316300872</v>
      </c>
      <c r="AA3187" s="1">
        <f t="shared" si="367"/>
        <v>0.75573873838735317</v>
      </c>
      <c r="AB3187" s="1">
        <f t="shared" si="367"/>
        <v>1.1870342909837506</v>
      </c>
      <c r="AC3187" s="1">
        <f t="shared" si="367"/>
        <v>0.98394911820116959</v>
      </c>
      <c r="AD3187" s="1">
        <f t="shared" si="367"/>
        <v>1.8687195592647179</v>
      </c>
      <c r="AE3187" s="1">
        <f t="shared" si="367"/>
        <v>1.5829250411629421</v>
      </c>
      <c r="AF3187" s="1">
        <f t="shared" si="367"/>
        <v>0.36409367135530118</v>
      </c>
      <c r="AG3187" s="1">
        <f t="shared" si="367"/>
        <v>1.386537169442819</v>
      </c>
      <c r="AH3187" s="1">
        <f t="shared" si="367"/>
        <v>0.15260860699686332</v>
      </c>
      <c r="AI3187" s="1">
        <f t="shared" si="367"/>
        <v>0.19452351969595735</v>
      </c>
      <c r="AJ3187" s="1">
        <f t="shared" si="367"/>
        <v>1.0984865154916539</v>
      </c>
      <c r="AK3187" s="1">
        <f t="shared" si="367"/>
        <v>0.91254450787602093</v>
      </c>
      <c r="AL3187" s="1">
        <f t="shared" si="367"/>
        <v>1.0012561247515344</v>
      </c>
      <c r="AM3187" s="1">
        <f t="shared" si="367"/>
        <v>2.635407428719752</v>
      </c>
      <c r="AN3187" s="29">
        <f t="shared" si="367"/>
        <v>0.275834802837364</v>
      </c>
      <c r="AO3187" s="1">
        <f t="shared" si="362"/>
        <v>15775.962902533654</v>
      </c>
      <c r="AP3187" s="1">
        <f t="shared" si="363"/>
        <v>17918.821273182337</v>
      </c>
      <c r="AQ3187" s="29">
        <f t="shared" si="364"/>
        <v>22613.807598117874</v>
      </c>
    </row>
    <row r="3188" spans="1:43" x14ac:dyDescent="0.2">
      <c r="A3188" s="26"/>
      <c r="E3188" s="25" t="s">
        <v>6219</v>
      </c>
      <c r="F3188" s="26" t="s">
        <v>6220</v>
      </c>
      <c r="G3188" s="1">
        <v>0.52537455228566499</v>
      </c>
      <c r="H3188" s="43">
        <v>0.58641060064220296</v>
      </c>
      <c r="I3188" s="1">
        <f>VLOOKUP(F3188,'[1]SUSMB vs SHAM all proteins sum'!$B$2:$E$3214,2,FALSE)</f>
        <v>0.67347851323444397</v>
      </c>
      <c r="J3188" s="29">
        <f>VLOOKUP(F3188,'[1]SUSMB vs SHAM all proteins sum'!$B$2:$E$3214,3,FALSE)</f>
        <v>1.40716606715244</v>
      </c>
      <c r="K3188" s="25">
        <f>VLOOKUP($E3188,[1]AllProteinsNorm!$A$1:$Q$3226,4,FALSE)</f>
        <v>43402.581996536799</v>
      </c>
      <c r="L3188" s="1">
        <f>VLOOKUP($E3188,[1]AllProteinsNorm!$A$1:$Q$3226,5,FALSE)</f>
        <v>2809.5434426117099</v>
      </c>
      <c r="M3188" s="1">
        <f>VLOOKUP($E3188,[1]AllProteinsNorm!$A$1:$Q$3226,10,FALSE)</f>
        <v>120565.01849450301</v>
      </c>
      <c r="N3188" s="1">
        <f>VLOOKUP($E3188,[1]AllProteinsNorm!$A$1:$Q$3226,11,FALSE)</f>
        <v>64096.510312856597</v>
      </c>
      <c r="O3188" s="1">
        <f>VLOOKUP($E3188,[1]AllProteinsNorm!$A$1:$Q$3226,15,FALSE)</f>
        <v>54187.3302323471</v>
      </c>
      <c r="P3188" s="1">
        <f>VLOOKUP($E3188,[1]AllProteinsNorm!$A$1:$Q$3226,6,FALSE)</f>
        <v>62946.400308918302</v>
      </c>
      <c r="Q3188" s="1">
        <f>VLOOKUP($E3188,[1]AllProteinsNorm!$A$1:$Q$3226,8,FALSE)</f>
        <v>25893.0739049769</v>
      </c>
      <c r="R3188" s="1">
        <f>VLOOKUP($E3188,[1]AllProteinsNorm!$A$1:$Q$3226,13,FALSE)</f>
        <v>44505.9011798055</v>
      </c>
      <c r="S3188" s="1">
        <f>VLOOKUP($E3188,[1]AllProteinsNorm!$A$1:$Q$3226,16,FALSE)</f>
        <v>9561.4397969761903</v>
      </c>
      <c r="T3188" s="1">
        <f>VLOOKUP($E3188,[1]AllProteinsNorm!$A$1:$Q$3226,17,FALSE)</f>
        <v>5105.2666784115199</v>
      </c>
      <c r="U3188" s="1">
        <f>VLOOKUP($E3188,[1]AllProteinsNorm!$A$1:$Q$3226,3,FALSE)</f>
        <v>69485.845984686195</v>
      </c>
      <c r="V3188" s="1">
        <f>VLOOKUP($E3188,[1]AllProteinsNorm!$A$1:$Q$3226,7,FALSE)</f>
        <v>10759.470781481101</v>
      </c>
      <c r="W3188" s="1">
        <f>VLOOKUP($E3188,[1]AllProteinsNorm!$A$1:$Q$3226,9,FALSE)</f>
        <v>53140.009146546297</v>
      </c>
      <c r="X3188" s="1">
        <f>VLOOKUP($E3188,[1]AllProteinsNorm!$A$1:$Q$3226,12,FALSE)</f>
        <v>46691.480367283402</v>
      </c>
      <c r="Y3188" s="29">
        <f>VLOOKUP($E3188,[1]AllProteinsNorm!$A$1:$Q$3226,14,FALSE)</f>
        <v>151874.554006947</v>
      </c>
      <c r="Z3188" s="25">
        <f t="shared" si="367"/>
        <v>0.76128590652075456</v>
      </c>
      <c r="AA3188" s="1">
        <f t="shared" si="367"/>
        <v>4.9279690936100587E-2</v>
      </c>
      <c r="AB3188" s="1">
        <f t="shared" si="367"/>
        <v>2.1147232532526052</v>
      </c>
      <c r="AC3188" s="1">
        <f t="shared" si="367"/>
        <v>1.1242596111501721</v>
      </c>
      <c r="AD3188" s="1">
        <f t="shared" si="367"/>
        <v>0.95045153814036809</v>
      </c>
      <c r="AE3188" s="1">
        <f t="shared" si="367"/>
        <v>1.104086559302321</v>
      </c>
      <c r="AF3188" s="1">
        <f t="shared" si="367"/>
        <v>0.4541672714755105</v>
      </c>
      <c r="AG3188" s="1">
        <f t="shared" si="367"/>
        <v>0.78063824239523016</v>
      </c>
      <c r="AH3188" s="1">
        <f t="shared" si="367"/>
        <v>0.16770867143492632</v>
      </c>
      <c r="AI3188" s="1">
        <f t="shared" si="367"/>
        <v>8.9546920771092248E-2</v>
      </c>
      <c r="AJ3188" s="1">
        <f t="shared" si="367"/>
        <v>1.2187891322925044</v>
      </c>
      <c r="AK3188" s="1">
        <f t="shared" si="367"/>
        <v>0.18872226238100293</v>
      </c>
      <c r="AL3188" s="1">
        <f t="shared" si="367"/>
        <v>0.93208141485402118</v>
      </c>
      <c r="AM3188" s="1">
        <f t="shared" si="367"/>
        <v>0.81897353390265182</v>
      </c>
      <c r="AN3188" s="29">
        <f t="shared" si="367"/>
        <v>2.6638958376678961</v>
      </c>
      <c r="AO3188" s="1">
        <f t="shared" si="362"/>
        <v>38000.730941619069</v>
      </c>
      <c r="AP3188" s="1">
        <f t="shared" si="363"/>
        <v>21676.925201376471</v>
      </c>
      <c r="AQ3188" s="29">
        <f t="shared" si="364"/>
        <v>46851.985977602002</v>
      </c>
    </row>
    <row r="3189" spans="1:43" x14ac:dyDescent="0.2">
      <c r="A3189" s="26"/>
      <c r="E3189" s="25" t="s">
        <v>239</v>
      </c>
      <c r="F3189" s="26" t="s">
        <v>240</v>
      </c>
      <c r="G3189" s="1">
        <v>0.28503248484315002</v>
      </c>
      <c r="H3189" s="1">
        <v>0.80145405002319303</v>
      </c>
      <c r="I3189" s="1">
        <f>VLOOKUP(F3189,'[1]SUSMB vs SHAM all proteins sum'!$B$2:$E$3214,2,FALSE)</f>
        <v>2.6194413902840202E-2</v>
      </c>
      <c r="J3189" s="29">
        <f>VLOOKUP(F3189,'[1]SUSMB vs SHAM all proteins sum'!$B$2:$E$3214,3,FALSE)</f>
        <v>0.63154876835895202</v>
      </c>
      <c r="K3189" s="25">
        <f>VLOOKUP($E3189,[1]AllProteinsNorm!$A$1:$Q$3226,4,FALSE)</f>
        <v>225302.942285547</v>
      </c>
      <c r="L3189" s="1">
        <f>VLOOKUP($E3189,[1]AllProteinsNorm!$A$1:$Q$3226,5,FALSE)</f>
        <v>255701.60432980099</v>
      </c>
      <c r="M3189" s="1">
        <f>VLOOKUP($E3189,[1]AllProteinsNorm!$A$1:$Q$3226,10,FALSE)</f>
        <v>265456.25000084803</v>
      </c>
      <c r="N3189" s="1">
        <f>VLOOKUP($E3189,[1]AllProteinsNorm!$A$1:$Q$3226,11,FALSE)</f>
        <v>207880.25320642401</v>
      </c>
      <c r="O3189" s="1">
        <f>VLOOKUP($E3189,[1]AllProteinsNorm!$A$1:$Q$3226,15,FALSE)</f>
        <v>169536.523620033</v>
      </c>
      <c r="P3189" s="1">
        <f>VLOOKUP($E3189,[1]AllProteinsNorm!$A$1:$Q$3226,6,FALSE)</f>
        <v>226348.175694912</v>
      </c>
      <c r="Q3189" s="1">
        <f>VLOOKUP($E3189,[1]AllProteinsNorm!$A$1:$Q$3226,8,FALSE)</f>
        <v>223082.00908404699</v>
      </c>
      <c r="R3189" s="1">
        <f>VLOOKUP($E3189,[1]AllProteinsNorm!$A$1:$Q$3226,13,FALSE)</f>
        <v>89097.265577662998</v>
      </c>
      <c r="S3189" s="1">
        <f>VLOOKUP($E3189,[1]AllProteinsNorm!$A$1:$Q$3226,16,FALSE)</f>
        <v>208835.62048329701</v>
      </c>
      <c r="T3189" s="1">
        <f>VLOOKUP($E3189,[1]AllProteinsNorm!$A$1:$Q$3226,17,FALSE)</f>
        <v>189693.48839158399</v>
      </c>
      <c r="U3189" s="1">
        <f>VLOOKUP($E3189,[1]AllProteinsNorm!$A$1:$Q$3226,3,FALSE)</f>
        <v>135834.31827335199</v>
      </c>
      <c r="V3189" s="1">
        <f>VLOOKUP($E3189,[1]AllProteinsNorm!$A$1:$Q$3226,7,FALSE)</f>
        <v>98258.669471712899</v>
      </c>
      <c r="W3189" s="1">
        <f>VLOOKUP($E3189,[1]AllProteinsNorm!$A$1:$Q$3226,9,FALSE)</f>
        <v>210639.83464514601</v>
      </c>
      <c r="X3189" s="1">
        <f>VLOOKUP($E3189,[1]AllProteinsNorm!$A$1:$Q$3226,12,FALSE)</f>
        <v>105733.267224992</v>
      </c>
      <c r="Y3189" s="29">
        <f>VLOOKUP($E3189,[1]AllProteinsNorm!$A$1:$Q$3226,14,FALSE)</f>
        <v>182167.83650630101</v>
      </c>
      <c r="Z3189" s="25">
        <f t="shared" si="367"/>
        <v>1.0023464637496096</v>
      </c>
      <c r="AA3189" s="1">
        <f t="shared" si="367"/>
        <v>1.1375865591237748</v>
      </c>
      <c r="AB3189" s="1">
        <f t="shared" si="367"/>
        <v>1.1809838378912774</v>
      </c>
      <c r="AC3189" s="1">
        <f t="shared" si="367"/>
        <v>0.92483495586466269</v>
      </c>
      <c r="AD3189" s="1">
        <f t="shared" si="367"/>
        <v>0.75424818337067656</v>
      </c>
      <c r="AE3189" s="1">
        <f t="shared" si="367"/>
        <v>1.0069965850531393</v>
      </c>
      <c r="AF3189" s="1">
        <f t="shared" si="367"/>
        <v>0.99246579145050451</v>
      </c>
      <c r="AG3189" s="1">
        <f t="shared" si="367"/>
        <v>0.39638332360677403</v>
      </c>
      <c r="AH3189" s="1">
        <f t="shared" si="367"/>
        <v>0.92908527324552537</v>
      </c>
      <c r="AI3189" s="1">
        <f t="shared" si="367"/>
        <v>0.84392416431318407</v>
      </c>
      <c r="AJ3189" s="1">
        <f t="shared" si="367"/>
        <v>0.6043110098605553</v>
      </c>
      <c r="AK3189" s="1">
        <f t="shared" si="367"/>
        <v>0.43714133902827035</v>
      </c>
      <c r="AL3189" s="1">
        <f t="shared" si="367"/>
        <v>0.93711201123052823</v>
      </c>
      <c r="AM3189" s="1">
        <f t="shared" si="367"/>
        <v>0.47039495103150203</v>
      </c>
      <c r="AN3189" s="29">
        <f t="shared" si="367"/>
        <v>0.81044341844230394</v>
      </c>
      <c r="AO3189" s="1">
        <f t="shared" si="362"/>
        <v>34491.794446607746</v>
      </c>
      <c r="AP3189" s="1">
        <f t="shared" si="363"/>
        <v>50829.792507664504</v>
      </c>
      <c r="AQ3189" s="29">
        <f t="shared" si="364"/>
        <v>43563.789093898005</v>
      </c>
    </row>
    <row r="3190" spans="1:43" x14ac:dyDescent="0.2">
      <c r="A3190" s="26"/>
      <c r="E3190" s="25" t="s">
        <v>6221</v>
      </c>
      <c r="F3190" s="26" t="s">
        <v>6222</v>
      </c>
      <c r="G3190" s="1">
        <v>0.80516999838885905</v>
      </c>
      <c r="H3190" s="1">
        <v>1.0246819945503001</v>
      </c>
      <c r="I3190" s="1">
        <f>VLOOKUP(F3190,'[1]SUSMB vs SHAM all proteins sum'!$B$2:$E$3214,2,FALSE)</f>
        <v>4.3785885159523398E-2</v>
      </c>
      <c r="J3190" s="29">
        <f>VLOOKUP(F3190,'[1]SUSMB vs SHAM all proteins sum'!$B$2:$E$3214,3,FALSE)</f>
        <v>1.11339376871053</v>
      </c>
      <c r="K3190" s="25">
        <f>VLOOKUP($E3190,[1]AllProteinsNorm!$A$1:$Q$3226,4,FALSE)</f>
        <v>3432128.0892972802</v>
      </c>
      <c r="L3190" s="1">
        <f>VLOOKUP($E3190,[1]AllProteinsNorm!$A$1:$Q$3226,5,FALSE)</f>
        <v>3882456.5915988199</v>
      </c>
      <c r="M3190" s="1">
        <f>VLOOKUP($E3190,[1]AllProteinsNorm!$A$1:$Q$3226,10,FALSE)</f>
        <v>4129840.0515485001</v>
      </c>
      <c r="N3190" s="1">
        <f>VLOOKUP($E3190,[1]AllProteinsNorm!$A$1:$Q$3226,11,FALSE)</f>
        <v>4225849.2486040499</v>
      </c>
      <c r="O3190" s="1">
        <f>VLOOKUP($E3190,[1]AllProteinsNorm!$A$1:$Q$3226,15,FALSE)</f>
        <v>3600231.9154654201</v>
      </c>
      <c r="P3190" s="1">
        <f>VLOOKUP($E3190,[1]AllProteinsNorm!$A$1:$Q$3226,6,FALSE)</f>
        <v>4459754.8277219702</v>
      </c>
      <c r="Q3190" s="1">
        <f>VLOOKUP($E3190,[1]AllProteinsNorm!$A$1:$Q$3226,8,FALSE)</f>
        <v>2879460.4809451699</v>
      </c>
      <c r="R3190" s="1">
        <f>VLOOKUP($E3190,[1]AllProteinsNorm!$A$1:$Q$3226,13,FALSE)</f>
        <v>3722686.8602474602</v>
      </c>
      <c r="S3190" s="1">
        <f>VLOOKUP($E3190,[1]AllProteinsNorm!$A$1:$Q$3226,16,FALSE)</f>
        <v>4681121.3996763201</v>
      </c>
      <c r="T3190" s="1">
        <f>VLOOKUP($E3190,[1]AllProteinsNorm!$A$1:$Q$3226,17,FALSE)</f>
        <v>4226343.7087156596</v>
      </c>
      <c r="U3190" s="1">
        <f>VLOOKUP($E3190,[1]AllProteinsNorm!$A$1:$Q$3226,3,FALSE)</f>
        <v>4282122.2710351599</v>
      </c>
      <c r="V3190" s="1">
        <f>VLOOKUP($E3190,[1]AllProteinsNorm!$A$1:$Q$3226,7,FALSE)</f>
        <v>4425599.6425556503</v>
      </c>
      <c r="W3190" s="1">
        <f>VLOOKUP($E3190,[1]AllProteinsNorm!$A$1:$Q$3226,9,FALSE)</f>
        <v>4536763.3123174598</v>
      </c>
      <c r="X3190" s="1">
        <f>VLOOKUP($E3190,[1]AllProteinsNorm!$A$1:$Q$3226,12,FALSE)</f>
        <v>4073927.36932013</v>
      </c>
      <c r="Y3190" s="29">
        <f>VLOOKUP($E3190,[1]AllProteinsNorm!$A$1:$Q$3226,14,FALSE)</f>
        <v>4089791.2942099399</v>
      </c>
      <c r="Z3190" s="25">
        <f t="shared" si="367"/>
        <v>0.89051322983641379</v>
      </c>
      <c r="AA3190" s="1">
        <f t="shared" si="367"/>
        <v>1.0073572049556663</v>
      </c>
      <c r="AB3190" s="1">
        <f t="shared" si="367"/>
        <v>1.0715442743762025</v>
      </c>
      <c r="AC3190" s="1">
        <f t="shared" si="367"/>
        <v>1.0964551920166463</v>
      </c>
      <c r="AD3190" s="1">
        <f t="shared" si="367"/>
        <v>0.93413009881507125</v>
      </c>
      <c r="AE3190" s="1">
        <f t="shared" si="367"/>
        <v>1.1571452383428906</v>
      </c>
      <c r="AF3190" s="1">
        <f t="shared" si="367"/>
        <v>0.74711595440419876</v>
      </c>
      <c r="AG3190" s="1">
        <f t="shared" si="367"/>
        <v>0.96590273245521652</v>
      </c>
      <c r="AH3190" s="1">
        <f t="shared" si="367"/>
        <v>1.214581865368441</v>
      </c>
      <c r="AI3190" s="1">
        <f t="shared" si="367"/>
        <v>1.0965834865498219</v>
      </c>
      <c r="AJ3190" s="1">
        <f t="shared" si="367"/>
        <v>1.1110560080858523</v>
      </c>
      <c r="AK3190" s="1">
        <f t="shared" si="367"/>
        <v>1.1482832018842373</v>
      </c>
      <c r="AL3190" s="1">
        <f t="shared" si="367"/>
        <v>1.1771261576319425</v>
      </c>
      <c r="AM3190" s="1">
        <f t="shared" si="367"/>
        <v>1.0570369535698285</v>
      </c>
      <c r="AN3190" s="29">
        <f t="shared" si="367"/>
        <v>1.0611530688848603</v>
      </c>
      <c r="AO3190" s="1">
        <f t="shared" si="362"/>
        <v>302504.04093603592</v>
      </c>
      <c r="AP3190" s="1">
        <f t="shared" si="363"/>
        <v>641694.01675393153</v>
      </c>
      <c r="AQ3190" s="29">
        <f t="shared" si="364"/>
        <v>182078.5427293297</v>
      </c>
    </row>
    <row r="3191" spans="1:43" x14ac:dyDescent="0.2">
      <c r="A3191" s="26"/>
      <c r="E3191" s="25" t="s">
        <v>6223</v>
      </c>
      <c r="F3191" s="26" t="s">
        <v>6224</v>
      </c>
      <c r="G3191" s="1">
        <v>0.37099215651864498</v>
      </c>
      <c r="H3191" s="1">
        <v>1.3663663138226201</v>
      </c>
      <c r="I3191" s="1">
        <f>VLOOKUP(F3191,'[1]SUSMB vs SHAM all proteins sum'!$B$2:$E$3214,2,FALSE)</f>
        <v>0.73010740258126805</v>
      </c>
      <c r="J3191" s="29">
        <f>VLOOKUP(F3191,'[1]SUSMB vs SHAM all proteins sum'!$B$2:$E$3214,3,FALSE)</f>
        <v>1.13673538014277</v>
      </c>
      <c r="K3191" s="25">
        <f>VLOOKUP($E3191,[1]AllProteinsNorm!$A$1:$Q$3226,4,FALSE)</f>
        <v>19058.6417939887</v>
      </c>
      <c r="L3191" s="1">
        <f>VLOOKUP($E3191,[1]AllProteinsNorm!$A$1:$Q$3226,5,FALSE)</f>
        <v>30605.801025020999</v>
      </c>
      <c r="M3191" s="1">
        <f>VLOOKUP($E3191,[1]AllProteinsNorm!$A$1:$Q$3226,10,FALSE)</f>
        <v>48976.763966080602</v>
      </c>
      <c r="N3191" s="1">
        <f>VLOOKUP($E3191,[1]AllProteinsNorm!$A$1:$Q$3226,11,FALSE)</f>
        <v>47987.897712431397</v>
      </c>
      <c r="O3191" s="1">
        <f>VLOOKUP($E3191,[1]AllProteinsNorm!$A$1:$Q$3226,15,FALSE)</f>
        <v>9092.6543440831701</v>
      </c>
      <c r="P3191" s="1">
        <f>VLOOKUP($E3191,[1]AllProteinsNorm!$A$1:$Q$3226,6,FALSE)</f>
        <v>26170.222244034401</v>
      </c>
      <c r="Q3191" s="1">
        <f>VLOOKUP($E3191,[1]AllProteinsNorm!$A$1:$Q$3226,8,FALSE)</f>
        <v>34571.2581445783</v>
      </c>
      <c r="R3191" s="1">
        <f>VLOOKUP($E3191,[1]AllProteinsNorm!$A$1:$Q$3226,13,FALSE)</f>
        <v>42046.378291929497</v>
      </c>
      <c r="S3191" s="1">
        <f>VLOOKUP($E3191,[1]AllProteinsNorm!$A$1:$Q$3226,16,FALSE)</f>
        <v>43860.110439645803</v>
      </c>
      <c r="T3191" s="1">
        <f>VLOOKUP($E3191,[1]AllProteinsNorm!$A$1:$Q$3226,17,FALSE)</f>
        <v>35581.398456844203</v>
      </c>
      <c r="U3191" s="1">
        <f>VLOOKUP($E3191,[1]AllProteinsNorm!$A$1:$Q$3226,3,FALSE)</f>
        <v>26479.0210730775</v>
      </c>
      <c r="V3191" s="1">
        <f>VLOOKUP($E3191,[1]AllProteinsNorm!$A$1:$Q$3226,7,FALSE)</f>
        <v>27459.048849443399</v>
      </c>
      <c r="W3191" s="1">
        <f>VLOOKUP($E3191,[1]AllProteinsNorm!$A$1:$Q$3226,9,FALSE)</f>
        <v>49044.031723222397</v>
      </c>
      <c r="X3191" s="1">
        <f>VLOOKUP($E3191,[1]AllProteinsNorm!$A$1:$Q$3226,12,FALSE)</f>
        <v>36909.489195009999</v>
      </c>
      <c r="Y3191" s="29">
        <f>VLOOKUP($E3191,[1]AllProteinsNorm!$A$1:$Q$3226,14,FALSE)</f>
        <v>17976.016712709399</v>
      </c>
      <c r="Z3191" s="25">
        <f t="shared" si="367"/>
        <v>0.611945367678981</v>
      </c>
      <c r="AA3191" s="1">
        <f t="shared" si="367"/>
        <v>0.98270791611569941</v>
      </c>
      <c r="AB3191" s="1">
        <f t="shared" si="367"/>
        <v>1.5725729124308885</v>
      </c>
      <c r="AC3191" s="1">
        <f t="shared" si="367"/>
        <v>1.5408218501193252</v>
      </c>
      <c r="AD3191" s="1">
        <f t="shared" si="367"/>
        <v>0.29195195365510623</v>
      </c>
      <c r="AE3191" s="1">
        <f t="shared" si="367"/>
        <v>0.84028790962520228</v>
      </c>
      <c r="AF3191" s="1">
        <f t="shared" si="367"/>
        <v>1.1100329973713907</v>
      </c>
      <c r="AG3191" s="1">
        <f t="shared" si="367"/>
        <v>1.3500482721460176</v>
      </c>
      <c r="AH3191" s="1">
        <f t="shared" si="367"/>
        <v>1.4082845828969506</v>
      </c>
      <c r="AI3191" s="1">
        <f t="shared" si="367"/>
        <v>1.142467138874165</v>
      </c>
      <c r="AJ3191" s="1">
        <f t="shared" si="367"/>
        <v>0.85020299250572628</v>
      </c>
      <c r="AK3191" s="1">
        <f t="shared" si="367"/>
        <v>0.88167026412069549</v>
      </c>
      <c r="AL3191" s="1">
        <f t="shared" si="367"/>
        <v>1.5747327826263637</v>
      </c>
      <c r="AM3191" s="1">
        <f t="shared" si="367"/>
        <v>1.1851102077697806</v>
      </c>
      <c r="AN3191" s="29">
        <f t="shared" si="367"/>
        <v>0.5771838452901763</v>
      </c>
      <c r="AO3191" s="1">
        <f t="shared" si="362"/>
        <v>15711.981075211907</v>
      </c>
      <c r="AP3191" s="1">
        <f t="shared" si="363"/>
        <v>6263.9775205037695</v>
      </c>
      <c r="AQ3191" s="29">
        <f t="shared" si="364"/>
        <v>10596.850805162747</v>
      </c>
    </row>
    <row r="3192" spans="1:43" x14ac:dyDescent="0.2">
      <c r="A3192" s="26"/>
      <c r="E3192" s="25" t="s">
        <v>6225</v>
      </c>
      <c r="F3192" s="26" t="s">
        <v>6226</v>
      </c>
      <c r="G3192" s="1">
        <v>0.52984991586876096</v>
      </c>
      <c r="H3192" s="1">
        <v>0.76412169301180299</v>
      </c>
      <c r="I3192" s="1">
        <f>VLOOKUP(F3192,'[1]SUSMB vs SHAM all proteins sum'!$B$2:$E$3214,2,FALSE)</f>
        <v>0.42543751444946798</v>
      </c>
      <c r="J3192" s="29">
        <f>VLOOKUP(F3192,'[1]SUSMB vs SHAM all proteins sum'!$B$2:$E$3214,3,FALSE)</f>
        <v>0.86769960998236795</v>
      </c>
      <c r="K3192" s="25">
        <f>VLOOKUP($E3192,[1]AllProteinsNorm!$A$1:$Q$3226,4,FALSE)</f>
        <v>338211.99789470498</v>
      </c>
      <c r="L3192" s="1">
        <f>VLOOKUP($E3192,[1]AllProteinsNorm!$A$1:$Q$3226,5,FALSE)</f>
        <v>266257.941017584</v>
      </c>
      <c r="M3192" s="1">
        <f>VLOOKUP($E3192,[1]AllProteinsNorm!$A$1:$Q$3226,10,FALSE)</f>
        <v>404637.31670248701</v>
      </c>
      <c r="N3192" s="1">
        <f>VLOOKUP($E3192,[1]AllProteinsNorm!$A$1:$Q$3226,11,FALSE)</f>
        <v>296375.95763135102</v>
      </c>
      <c r="O3192" s="1">
        <f>VLOOKUP($E3192,[1]AllProteinsNorm!$A$1:$Q$3226,15,FALSE)</f>
        <v>461494.59615148802</v>
      </c>
      <c r="P3192" s="1">
        <f>VLOOKUP($E3192,[1]AllProteinsNorm!$A$1:$Q$3226,6,FALSE)</f>
        <v>347983.54014174402</v>
      </c>
      <c r="Q3192" s="1">
        <f>VLOOKUP($E3192,[1]AllProteinsNorm!$A$1:$Q$3226,8,FALSE)</f>
        <v>440284.09463525901</v>
      </c>
      <c r="R3192" s="1">
        <f>VLOOKUP($E3192,[1]AllProteinsNorm!$A$1:$Q$3226,13,FALSE)</f>
        <v>54633.1633045575</v>
      </c>
      <c r="S3192" s="1">
        <f>VLOOKUP($E3192,[1]AllProteinsNorm!$A$1:$Q$3226,16,FALSE)</f>
        <v>358920.63916947198</v>
      </c>
      <c r="T3192" s="1">
        <f>VLOOKUP($E3192,[1]AllProteinsNorm!$A$1:$Q$3226,17,FALSE)</f>
        <v>432148.75810636597</v>
      </c>
      <c r="U3192" s="1">
        <f>VLOOKUP($E3192,[1]AllProteinsNorm!$A$1:$Q$3226,3,FALSE)</f>
        <v>373520.344179668</v>
      </c>
      <c r="V3192" s="1">
        <f>VLOOKUP($E3192,[1]AllProteinsNorm!$A$1:$Q$3226,7,FALSE)</f>
        <v>370570.33203191799</v>
      </c>
      <c r="W3192" s="1">
        <f>VLOOKUP($E3192,[1]AllProteinsNorm!$A$1:$Q$3226,9,FALSE)</f>
        <v>305418.94554219401</v>
      </c>
      <c r="X3192" s="1">
        <f>VLOOKUP($E3192,[1]AllProteinsNorm!$A$1:$Q$3226,12,FALSE)</f>
        <v>178245.61173069899</v>
      </c>
      <c r="Y3192" s="29">
        <f>VLOOKUP($E3192,[1]AllProteinsNorm!$A$1:$Q$3226,14,FALSE)</f>
        <v>325322.71263392002</v>
      </c>
      <c r="Z3192" s="25">
        <f t="shared" si="367"/>
        <v>0.95703521599404162</v>
      </c>
      <c r="AA3192" s="1">
        <f t="shared" si="367"/>
        <v>0.75342751788251006</v>
      </c>
      <c r="AB3192" s="1">
        <f t="shared" si="367"/>
        <v>1.1449982975180457</v>
      </c>
      <c r="AC3192" s="1">
        <f t="shared" si="367"/>
        <v>0.8386521779025321</v>
      </c>
      <c r="AD3192" s="1">
        <f t="shared" si="367"/>
        <v>1.3058867907028706</v>
      </c>
      <c r="AE3192" s="1">
        <f t="shared" si="367"/>
        <v>0.98468565448588175</v>
      </c>
      <c r="AF3192" s="1">
        <f t="shared" si="367"/>
        <v>1.2458676399149502</v>
      </c>
      <c r="AG3192" s="1">
        <f t="shared" si="367"/>
        <v>0.15459493326399679</v>
      </c>
      <c r="AH3192" s="1">
        <f t="shared" si="367"/>
        <v>1.01563425771553</v>
      </c>
      <c r="AI3192" s="1">
        <f t="shared" si="367"/>
        <v>1.2228471569025843</v>
      </c>
      <c r="AJ3192" s="1">
        <f t="shared" si="367"/>
        <v>1.0569469016337161</v>
      </c>
      <c r="AK3192" s="1">
        <f t="shared" si="367"/>
        <v>1.0485992808201992</v>
      </c>
      <c r="AL3192" s="1">
        <f t="shared" si="367"/>
        <v>0.86424103324284307</v>
      </c>
      <c r="AM3192" s="1">
        <f t="shared" si="367"/>
        <v>0.50437988180356708</v>
      </c>
      <c r="AN3192" s="29">
        <f t="shared" si="367"/>
        <v>0.9205625302810867</v>
      </c>
      <c r="AO3192" s="1">
        <f t="shared" si="362"/>
        <v>71254.27636464563</v>
      </c>
      <c r="AP3192" s="1">
        <f t="shared" si="363"/>
        <v>141090.23015253077</v>
      </c>
      <c r="AQ3192" s="29">
        <f t="shared" si="364"/>
        <v>71157.142870302967</v>
      </c>
    </row>
    <row r="3193" spans="1:43" x14ac:dyDescent="0.2">
      <c r="A3193" s="26"/>
      <c r="E3193" s="25" t="s">
        <v>6227</v>
      </c>
      <c r="F3193" s="26" t="s">
        <v>6228</v>
      </c>
      <c r="G3193" s="1">
        <v>0.497706302842085</v>
      </c>
      <c r="H3193" s="1">
        <v>1.1717442694686999</v>
      </c>
      <c r="I3193" s="1">
        <f>VLOOKUP(F3193,'[1]SUSMB vs SHAM all proteins sum'!$B$2:$E$3214,2,FALSE)</f>
        <v>0.14966120415676201</v>
      </c>
      <c r="J3193" s="29">
        <f>VLOOKUP(F3193,'[1]SUSMB vs SHAM all proteins sum'!$B$2:$E$3214,3,FALSE)</f>
        <v>1.2674923488912999</v>
      </c>
      <c r="K3193" s="25">
        <f>VLOOKUP($E3193,[1]AllProteinsNorm!$A$1:$Q$3226,4,FALSE)</f>
        <v>38241.054517247998</v>
      </c>
      <c r="L3193" s="1">
        <f>VLOOKUP($E3193,[1]AllProteinsNorm!$A$1:$Q$3226,5,FALSE)</f>
        <v>76794.608320373896</v>
      </c>
      <c r="M3193" s="1">
        <f>VLOOKUP($E3193,[1]AllProteinsNorm!$A$1:$Q$3226,10,FALSE)</f>
        <v>41175.160305969701</v>
      </c>
      <c r="N3193" s="1">
        <f>VLOOKUP($E3193,[1]AllProteinsNorm!$A$1:$Q$3226,11,FALSE)</f>
        <v>66883.1058546024</v>
      </c>
      <c r="O3193" s="1">
        <f>VLOOKUP($E3193,[1]AllProteinsNorm!$A$1:$Q$3226,15,FALSE)</f>
        <v>41334.604307991001</v>
      </c>
      <c r="P3193" s="1">
        <f>VLOOKUP($E3193,[1]AllProteinsNorm!$A$1:$Q$3226,6,FALSE)</f>
        <v>87946.607956910695</v>
      </c>
      <c r="Q3193" s="1">
        <f>VLOOKUP($E3193,[1]AllProteinsNorm!$A$1:$Q$3226,8,FALSE)</f>
        <v>49964.379621982203</v>
      </c>
      <c r="R3193" s="1">
        <f>VLOOKUP($E3193,[1]AllProteinsNorm!$A$1:$Q$3226,13,FALSE)</f>
        <v>75803.372510267101</v>
      </c>
      <c r="S3193" s="1">
        <f>VLOOKUP($E3193,[1]AllProteinsNorm!$A$1:$Q$3226,16,FALSE)</f>
        <v>66126.829184616203</v>
      </c>
      <c r="T3193" s="1">
        <f>VLOOKUP($E3193,[1]AllProteinsNorm!$A$1:$Q$3226,17,FALSE)</f>
        <v>33523.123455553803</v>
      </c>
      <c r="U3193" s="1">
        <f>VLOOKUP($E3193,[1]AllProteinsNorm!$A$1:$Q$3226,3,FALSE)</f>
        <v>61459.353351998798</v>
      </c>
      <c r="V3193" s="1">
        <f>VLOOKUP($E3193,[1]AllProteinsNorm!$A$1:$Q$3226,7,FALSE)</f>
        <v>71554.759180561305</v>
      </c>
      <c r="W3193" s="1">
        <f>VLOOKUP($E3193,[1]AllProteinsNorm!$A$1:$Q$3226,9,FALSE)</f>
        <v>62922.277737574601</v>
      </c>
      <c r="X3193" s="1">
        <f>VLOOKUP($E3193,[1]AllProteinsNorm!$A$1:$Q$3226,12,FALSE)</f>
        <v>68309.279219043397</v>
      </c>
      <c r="Y3193" s="29">
        <f>VLOOKUP($E3193,[1]AllProteinsNorm!$A$1:$Q$3226,14,FALSE)</f>
        <v>57855.171843821699</v>
      </c>
      <c r="Z3193" s="25">
        <f t="shared" si="367"/>
        <v>0.72308865535642142</v>
      </c>
      <c r="AA3193" s="1">
        <f t="shared" si="367"/>
        <v>1.4520862661869491</v>
      </c>
      <c r="AB3193" s="1">
        <f t="shared" si="367"/>
        <v>0.77856878361709336</v>
      </c>
      <c r="AC3193" s="1">
        <f t="shared" si="367"/>
        <v>1.2646726323054867</v>
      </c>
      <c r="AD3193" s="1">
        <f t="shared" si="367"/>
        <v>0.78158366253404976</v>
      </c>
      <c r="AE3193" s="1">
        <f t="shared" si="367"/>
        <v>1.6629560898232616</v>
      </c>
      <c r="AF3193" s="1">
        <f t="shared" si="367"/>
        <v>0.94476150128866476</v>
      </c>
      <c r="AG3193" s="1">
        <f t="shared" si="367"/>
        <v>1.4333432849036276</v>
      </c>
      <c r="AH3193" s="1">
        <f t="shared" si="367"/>
        <v>1.2503724230858089</v>
      </c>
      <c r="AI3193" s="1">
        <f t="shared" si="367"/>
        <v>0.63387870885962549</v>
      </c>
      <c r="AJ3193" s="1">
        <f t="shared" si="367"/>
        <v>1.1621165194157446</v>
      </c>
      <c r="AK3193" s="1">
        <f t="shared" si="367"/>
        <v>1.3530075269469348</v>
      </c>
      <c r="AL3193" s="1">
        <f t="shared" si="367"/>
        <v>1.1897785188090149</v>
      </c>
      <c r="AM3193" s="1">
        <f t="shared" si="367"/>
        <v>1.2916397176387024</v>
      </c>
      <c r="AN3193" s="29">
        <f t="shared" si="367"/>
        <v>1.0939661299113757</v>
      </c>
      <c r="AO3193" s="1">
        <f t="shared" si="362"/>
        <v>15827.782287213713</v>
      </c>
      <c r="AP3193" s="1">
        <f t="shared" si="363"/>
        <v>19153.669161959882</v>
      </c>
      <c r="AQ3193" s="29">
        <f t="shared" si="364"/>
        <v>4901.7721394727268</v>
      </c>
    </row>
    <row r="3194" spans="1:43" x14ac:dyDescent="0.2">
      <c r="A3194" s="26"/>
      <c r="E3194" s="25" t="s">
        <v>6229</v>
      </c>
      <c r="F3194" s="26" t="s">
        <v>6230</v>
      </c>
      <c r="G3194" s="1">
        <v>0.919206919906984</v>
      </c>
      <c r="H3194" s="1">
        <v>1.0335761085023001</v>
      </c>
      <c r="I3194" s="1">
        <f>VLOOKUP(F3194,'[1]SUSMB vs SHAM all proteins sum'!$B$2:$E$3214,2,FALSE)</f>
        <v>0.95212090386360304</v>
      </c>
      <c r="J3194" s="29">
        <f>VLOOKUP(F3194,'[1]SUSMB vs SHAM all proteins sum'!$B$2:$E$3214,3,FALSE)</f>
        <v>0.98962763736646897</v>
      </c>
      <c r="K3194" s="25">
        <f>VLOOKUP($E3194,[1]AllProteinsNorm!$A$1:$Q$3226,4,FALSE)</f>
        <v>126595.41394509999</v>
      </c>
      <c r="L3194" s="1">
        <f>VLOOKUP($E3194,[1]AllProteinsNorm!$A$1:$Q$3226,5,FALSE)</f>
        <v>67084.354826663504</v>
      </c>
      <c r="M3194" s="1">
        <f>VLOOKUP($E3194,[1]AllProteinsNorm!$A$1:$Q$3226,10,FALSE)</f>
        <v>113530.472819595</v>
      </c>
      <c r="N3194" s="1">
        <f>VLOOKUP($E3194,[1]AllProteinsNorm!$A$1:$Q$3226,11,FALSE)</f>
        <v>69936.316382032295</v>
      </c>
      <c r="O3194" s="1">
        <f>VLOOKUP($E3194,[1]AllProteinsNorm!$A$1:$Q$3226,15,FALSE)</f>
        <v>87520.777518847302</v>
      </c>
      <c r="P3194" s="1">
        <f>VLOOKUP($E3194,[1]AllProteinsNorm!$A$1:$Q$3226,6,FALSE)</f>
        <v>119206.021095456</v>
      </c>
      <c r="Q3194" s="1">
        <f>VLOOKUP($E3194,[1]AllProteinsNorm!$A$1:$Q$3226,8,FALSE)</f>
        <v>66553.418603925995</v>
      </c>
      <c r="R3194" s="1">
        <f>VLOOKUP($E3194,[1]AllProteinsNorm!$A$1:$Q$3226,13,FALSE)</f>
        <v>105740.624215255</v>
      </c>
      <c r="S3194" s="1">
        <f>VLOOKUP($E3194,[1]AllProteinsNorm!$A$1:$Q$3226,16,FALSE)</f>
        <v>38554.045147646801</v>
      </c>
      <c r="T3194" s="1">
        <f>VLOOKUP($E3194,[1]AllProteinsNorm!$A$1:$Q$3226,17,FALSE)</f>
        <v>215227.378276234</v>
      </c>
      <c r="U3194" s="1">
        <f>VLOOKUP($E3194,[1]AllProteinsNorm!$A$1:$Q$3226,3,FALSE)</f>
        <v>75345.428015148893</v>
      </c>
      <c r="V3194" s="1">
        <f>VLOOKUP($E3194,[1]AllProteinsNorm!$A$1:$Q$3226,7,FALSE)</f>
        <v>134155.999584745</v>
      </c>
      <c r="W3194" s="1">
        <f>VLOOKUP($E3194,[1]AllProteinsNorm!$A$1:$Q$3226,9,FALSE)</f>
        <v>92696.808811335693</v>
      </c>
      <c r="X3194" s="1">
        <f>VLOOKUP($E3194,[1]AllProteinsNorm!$A$1:$Q$3226,12,FALSE)</f>
        <v>82375.986225315995</v>
      </c>
      <c r="Y3194" s="29">
        <f>VLOOKUP($E3194,[1]AllProteinsNorm!$A$1:$Q$3226,14,FALSE)</f>
        <v>72575.8699983689</v>
      </c>
      <c r="Z3194" s="25">
        <f t="shared" si="367"/>
        <v>1.3622155494424104</v>
      </c>
      <c r="AA3194" s="1">
        <f t="shared" si="367"/>
        <v>0.72185356816181989</v>
      </c>
      <c r="AB3194" s="1">
        <f t="shared" si="367"/>
        <v>1.2216317368136955</v>
      </c>
      <c r="AC3194" s="1">
        <f t="shared" si="367"/>
        <v>0.75254177602075623</v>
      </c>
      <c r="AD3194" s="1">
        <f t="shared" si="367"/>
        <v>0.94175736956131773</v>
      </c>
      <c r="AE3194" s="1">
        <f t="shared" si="367"/>
        <v>1.2827028283489839</v>
      </c>
      <c r="AF3194" s="1">
        <f t="shared" si="367"/>
        <v>0.71614048933979468</v>
      </c>
      <c r="AG3194" s="1">
        <f t="shared" si="367"/>
        <v>1.1378099571303018</v>
      </c>
      <c r="AH3194" s="1">
        <f t="shared" si="367"/>
        <v>0.41485641665348794</v>
      </c>
      <c r="AI3194" s="1">
        <f t="shared" si="367"/>
        <v>2.3159297182815339</v>
      </c>
      <c r="AJ3194" s="1">
        <f t="shared" si="367"/>
        <v>0.81074590637335076</v>
      </c>
      <c r="AK3194" s="1">
        <f t="shared" si="367"/>
        <v>1.4435703710766428</v>
      </c>
      <c r="AL3194" s="1">
        <f t="shared" si="367"/>
        <v>0.99745346542531088</v>
      </c>
      <c r="AM3194" s="1">
        <f t="shared" si="367"/>
        <v>0.88639742815203781</v>
      </c>
      <c r="AN3194" s="29">
        <f t="shared" si="367"/>
        <v>0.78094439241663904</v>
      </c>
      <c r="AO3194" s="1">
        <f t="shared" si="362"/>
        <v>23595.364226821202</v>
      </c>
      <c r="AP3194" s="1">
        <f t="shared" si="363"/>
        <v>60271.670414545762</v>
      </c>
      <c r="AQ3194" s="29">
        <f t="shared" si="364"/>
        <v>22464.56180104486</v>
      </c>
    </row>
    <row r="3195" spans="1:43" x14ac:dyDescent="0.2">
      <c r="A3195" s="26"/>
      <c r="E3195" s="25" t="s">
        <v>6231</v>
      </c>
      <c r="F3195" s="26" t="s">
        <v>6232</v>
      </c>
      <c r="G3195" s="1">
        <v>0.19085806278391901</v>
      </c>
      <c r="H3195" s="43">
        <v>0.300040437845705</v>
      </c>
      <c r="I3195" s="1">
        <f>VLOOKUP(F3195,'[1]SUSMB vs SHAM all proteins sum'!$B$2:$E$3214,2,FALSE)</f>
        <v>0.94059490282089497</v>
      </c>
      <c r="J3195" s="29">
        <f>VLOOKUP(F3195,'[1]SUSMB vs SHAM all proteins sum'!$B$2:$E$3214,3,FALSE)</f>
        <v>1.06020791048385</v>
      </c>
      <c r="K3195" s="25">
        <f>VLOOKUP($E3195,[1]AllProteinsNorm!$A$1:$Q$3226,4,FALSE)</f>
        <v>83952.232331804</v>
      </c>
      <c r="L3195" s="1">
        <f>VLOOKUP($E3195,[1]AllProteinsNorm!$A$1:$Q$3226,5,FALSE)</f>
        <v>25319.2762903285</v>
      </c>
      <c r="M3195" s="1">
        <f>VLOOKUP($E3195,[1]AllProteinsNorm!$A$1:$Q$3226,10,FALSE)</f>
        <v>42279.454181013098</v>
      </c>
      <c r="N3195" s="1">
        <f>VLOOKUP($E3195,[1]AllProteinsNorm!$A$1:$Q$3226,11,FALSE)</f>
        <v>2583.95416889751</v>
      </c>
      <c r="O3195" s="1">
        <f>VLOOKUP($E3195,[1]AllProteinsNorm!$A$1:$Q$3226,15,FALSE)</f>
        <v>58565.893756502599</v>
      </c>
      <c r="P3195" s="1">
        <f>VLOOKUP($E3195,[1]AllProteinsNorm!$A$1:$Q$3226,6,FALSE)</f>
        <v>42640.735858243599</v>
      </c>
      <c r="Q3195" s="1">
        <f>VLOOKUP($E3195,[1]AllProteinsNorm!$A$1:$Q$3226,8,FALSE)</f>
        <v>11711.899144294801</v>
      </c>
      <c r="R3195" s="1">
        <f>VLOOKUP($E3195,[1]AllProteinsNorm!$A$1:$Q$3226,13,FALSE)</f>
        <v>12688.7774276981</v>
      </c>
      <c r="S3195" s="1">
        <f>VLOOKUP($E3195,[1]AllProteinsNorm!$A$1:$Q$3226,16,FALSE)</f>
        <v>1554.5713819589</v>
      </c>
      <c r="T3195" s="1">
        <f>VLOOKUP($E3195,[1]AllProteinsNorm!$A$1:$Q$3226,17,FALSE)</f>
        <v>3357.0590498351398</v>
      </c>
      <c r="U3195" s="1">
        <f>VLOOKUP($E3195,[1]AllProteinsNorm!$A$1:$Q$3226,3,FALSE)</f>
        <v>53095.0767558105</v>
      </c>
      <c r="V3195" s="1">
        <f>VLOOKUP($E3195,[1]AllProteinsNorm!$A$1:$Q$3226,7,FALSE)</f>
        <v>30984.6649185727</v>
      </c>
      <c r="W3195" s="1">
        <f>VLOOKUP($E3195,[1]AllProteinsNorm!$A$1:$Q$3226,9,FALSE)</f>
        <v>43406.249437067498</v>
      </c>
      <c r="X3195" s="1">
        <f>VLOOKUP($E3195,[1]AllProteinsNorm!$A$1:$Q$3226,12,FALSE)</f>
        <v>51299.410884166398</v>
      </c>
      <c r="Y3195" s="29">
        <f>VLOOKUP($E3195,[1]AllProteinsNorm!$A$1:$Q$3226,14,FALSE)</f>
        <v>4973.1550022454703</v>
      </c>
      <c r="Z3195" s="25">
        <f t="shared" si="367"/>
        <v>1.9734817193279537</v>
      </c>
      <c r="AA3195" s="1">
        <f t="shared" si="367"/>
        <v>0.59518523233655229</v>
      </c>
      <c r="AB3195" s="1">
        <f t="shared" si="367"/>
        <v>0.99387148634264577</v>
      </c>
      <c r="AC3195" s="1">
        <f t="shared" si="367"/>
        <v>6.0741521389761403E-2</v>
      </c>
      <c r="AD3195" s="1">
        <f t="shared" si="367"/>
        <v>1.3767200406030873</v>
      </c>
      <c r="AE3195" s="1">
        <f t="shared" si="367"/>
        <v>1.002364206139835</v>
      </c>
      <c r="AF3195" s="1">
        <f t="shared" si="367"/>
        <v>0.2753139281458083</v>
      </c>
      <c r="AG3195" s="1">
        <f t="shared" si="367"/>
        <v>0.29827759904243728</v>
      </c>
      <c r="AH3195" s="1">
        <f t="shared" si="367"/>
        <v>3.6543616750546487E-2</v>
      </c>
      <c r="AI3195" s="1">
        <f t="shared" si="367"/>
        <v>7.891505063700735E-2</v>
      </c>
      <c r="AJ3195" s="1">
        <f t="shared" si="367"/>
        <v>1.2481164640122557</v>
      </c>
      <c r="AK3195" s="1">
        <f t="shared" si="367"/>
        <v>0.72836264263506112</v>
      </c>
      <c r="AL3195" s="1">
        <f t="shared" si="367"/>
        <v>1.0203592851478052</v>
      </c>
      <c r="AM3195" s="1">
        <f t="shared" si="367"/>
        <v>1.2059053914382123</v>
      </c>
      <c r="AN3195" s="29">
        <f t="shared" si="367"/>
        <v>0.11690493762603331</v>
      </c>
      <c r="AO3195" s="1">
        <f t="shared" si="362"/>
        <v>27802.550476286742</v>
      </c>
      <c r="AP3195" s="1">
        <f t="shared" si="363"/>
        <v>14796.245949111151</v>
      </c>
      <c r="AQ3195" s="29">
        <f t="shared" si="364"/>
        <v>17698.358679640944</v>
      </c>
    </row>
    <row r="3196" spans="1:43" x14ac:dyDescent="0.2">
      <c r="A3196" s="26"/>
      <c r="E3196" s="25" t="s">
        <v>6233</v>
      </c>
      <c r="F3196" s="26" t="s">
        <v>6234</v>
      </c>
      <c r="G3196" s="1">
        <v>0.116532381649899</v>
      </c>
      <c r="H3196" s="1">
        <v>1.3469423540229599</v>
      </c>
      <c r="I3196" s="1">
        <f>VLOOKUP(F3196,'[1]SUSMB vs SHAM all proteins sum'!$B$2:$E$3214,2,FALSE)</f>
        <v>0.56470168802863996</v>
      </c>
      <c r="J3196" s="29">
        <f>VLOOKUP(F3196,'[1]SUSMB vs SHAM all proteins sum'!$B$2:$E$3214,3,FALSE)</f>
        <v>1.1132688146499501</v>
      </c>
      <c r="K3196" s="25">
        <f>VLOOKUP($E3196,[1]AllProteinsNorm!$A$1:$Q$3226,4,FALSE)</f>
        <v>64133.2166932498</v>
      </c>
      <c r="L3196" s="1">
        <f>VLOOKUP($E3196,[1]AllProteinsNorm!$A$1:$Q$3226,5,FALSE)</f>
        <v>60236.571158686398</v>
      </c>
      <c r="M3196" s="1">
        <f>VLOOKUP($E3196,[1]AllProteinsNorm!$A$1:$Q$3226,10,FALSE)</f>
        <v>68164.886611929105</v>
      </c>
      <c r="N3196" s="1">
        <f>VLOOKUP($E3196,[1]AllProteinsNorm!$A$1:$Q$3226,11,FALSE)</f>
        <v>57607.7957355654</v>
      </c>
      <c r="O3196" s="1">
        <f>VLOOKUP($E3196,[1]AllProteinsNorm!$A$1:$Q$3226,15,FALSE)</f>
        <v>65899.074112763905</v>
      </c>
      <c r="P3196" s="1">
        <f>VLOOKUP($E3196,[1]AllProteinsNorm!$A$1:$Q$3226,6,FALSE)</f>
        <v>65422.153603969004</v>
      </c>
      <c r="Q3196" s="1">
        <f>VLOOKUP($E3196,[1]AllProteinsNorm!$A$1:$Q$3226,8,FALSE)</f>
        <v>59928.145133397797</v>
      </c>
      <c r="R3196" s="1">
        <f>VLOOKUP($E3196,[1]AllProteinsNorm!$A$1:$Q$3226,13,FALSE)</f>
        <v>123846.38796100199</v>
      </c>
      <c r="S3196" s="1">
        <f>VLOOKUP($E3196,[1]AllProteinsNorm!$A$1:$Q$3226,16,FALSE)</f>
        <v>69926.332046333904</v>
      </c>
      <c r="T3196" s="1">
        <f>VLOOKUP($E3196,[1]AllProteinsNorm!$A$1:$Q$3226,17,FALSE)</f>
        <v>130535.859999746</v>
      </c>
      <c r="U3196" s="1">
        <f>VLOOKUP($E3196,[1]AllProteinsNorm!$A$1:$Q$3226,3,FALSE)</f>
        <v>51606.319559557603</v>
      </c>
      <c r="V3196" s="1">
        <f>VLOOKUP($E3196,[1]AllProteinsNorm!$A$1:$Q$3226,7,FALSE)</f>
        <v>50004.7455768113</v>
      </c>
      <c r="W3196" s="1">
        <f>VLOOKUP($E3196,[1]AllProteinsNorm!$A$1:$Q$3226,9,FALSE)</f>
        <v>64307.386692889901</v>
      </c>
      <c r="X3196" s="1">
        <f>VLOOKUP($E3196,[1]AllProteinsNorm!$A$1:$Q$3226,12,FALSE)</f>
        <v>131025.282294662</v>
      </c>
      <c r="Y3196" s="29">
        <f>VLOOKUP($E3196,[1]AllProteinsNorm!$A$1:$Q$3226,14,FALSE)</f>
        <v>78620.299985994701</v>
      </c>
      <c r="Z3196" s="25">
        <f t="shared" si="367"/>
        <v>1.014632693825487</v>
      </c>
      <c r="AA3196" s="1">
        <f t="shared" si="367"/>
        <v>0.95298501483056686</v>
      </c>
      <c r="AB3196" s="1">
        <f t="shared" si="367"/>
        <v>1.0784165537520907</v>
      </c>
      <c r="AC3196" s="1">
        <f t="shared" si="367"/>
        <v>0.91139593468539104</v>
      </c>
      <c r="AD3196" s="1">
        <f t="shared" si="367"/>
        <v>1.0425698029064649</v>
      </c>
      <c r="AE3196" s="1">
        <f t="shared" si="367"/>
        <v>1.035024584289197</v>
      </c>
      <c r="AF3196" s="1">
        <f t="shared" si="367"/>
        <v>0.94810549770948971</v>
      </c>
      <c r="AG3196" s="1">
        <f t="shared" si="367"/>
        <v>1.9593371534513055</v>
      </c>
      <c r="AH3196" s="1">
        <f t="shared" si="367"/>
        <v>1.1062838621187527</v>
      </c>
      <c r="AI3196" s="1">
        <f t="shared" si="367"/>
        <v>2.0651693163288538</v>
      </c>
      <c r="AJ3196" s="1">
        <f t="shared" si="367"/>
        <v>0.81644835130566662</v>
      </c>
      <c r="AK3196" s="1">
        <f t="shared" si="367"/>
        <v>0.79111032199322551</v>
      </c>
      <c r="AL3196" s="1">
        <f t="shared" si="367"/>
        <v>1.0173881859874296</v>
      </c>
      <c r="AM3196" s="1">
        <f t="shared" si="367"/>
        <v>2.0729123220147225</v>
      </c>
      <c r="AN3196" s="29">
        <f t="shared" si="367"/>
        <v>1.243828563062763</v>
      </c>
      <c r="AO3196" s="1">
        <f t="shared" si="362"/>
        <v>3817.3369612540068</v>
      </c>
      <c r="AP3196" s="1">
        <f t="shared" si="363"/>
        <v>30659.581813463788</v>
      </c>
      <c r="AQ3196" s="29">
        <f t="shared" si="364"/>
        <v>29793.402655133556</v>
      </c>
    </row>
    <row r="3197" spans="1:43" x14ac:dyDescent="0.2">
      <c r="A3197" s="26"/>
      <c r="E3197" s="25" t="s">
        <v>6235</v>
      </c>
      <c r="F3197" s="26" t="s">
        <v>6236</v>
      </c>
      <c r="G3197" s="1">
        <v>0.52458904027143105</v>
      </c>
      <c r="H3197" s="1">
        <v>1.0512486196700599</v>
      </c>
      <c r="I3197" s="1">
        <f>VLOOKUP(F3197,'[1]SUSMB vs SHAM all proteins sum'!$B$2:$E$3214,2,FALSE)</f>
        <v>0.99082658767838006</v>
      </c>
      <c r="J3197" s="29">
        <f>VLOOKUP(F3197,'[1]SUSMB vs SHAM all proteins sum'!$B$2:$E$3214,3,FALSE)</f>
        <v>0.99871224358937105</v>
      </c>
      <c r="K3197" s="25">
        <f>VLOOKUP($E3197,[1]AllProteinsNorm!$A$1:$Q$3226,4,FALSE)</f>
        <v>503201.138465164</v>
      </c>
      <c r="L3197" s="1">
        <f>VLOOKUP($E3197,[1]AllProteinsNorm!$A$1:$Q$3226,5,FALSE)</f>
        <v>758176.34567573899</v>
      </c>
      <c r="M3197" s="1">
        <f>VLOOKUP($E3197,[1]AllProteinsNorm!$A$1:$Q$3226,10,FALSE)</f>
        <v>629308.15462586901</v>
      </c>
      <c r="N3197" s="1">
        <f>VLOOKUP($E3197,[1]AllProteinsNorm!$A$1:$Q$3226,11,FALSE)</f>
        <v>616830.24733580195</v>
      </c>
      <c r="O3197" s="1">
        <f>VLOOKUP($E3197,[1]AllProteinsNorm!$A$1:$Q$3226,15,FALSE)</f>
        <v>550923.10082768695</v>
      </c>
      <c r="P3197" s="1">
        <f>VLOOKUP($E3197,[1]AllProteinsNorm!$A$1:$Q$3226,6,FALSE)</f>
        <v>584110.38836427603</v>
      </c>
      <c r="Q3197" s="1">
        <f>VLOOKUP($E3197,[1]AllProteinsNorm!$A$1:$Q$3226,8,FALSE)</f>
        <v>607393.44499158603</v>
      </c>
      <c r="R3197" s="1">
        <f>VLOOKUP($E3197,[1]AllProteinsNorm!$A$1:$Q$3226,13,FALSE)</f>
        <v>679540.62180354598</v>
      </c>
      <c r="S3197" s="1">
        <f>VLOOKUP($E3197,[1]AllProteinsNorm!$A$1:$Q$3226,16,FALSE)</f>
        <v>644466.53480552498</v>
      </c>
      <c r="T3197" s="1">
        <f>VLOOKUP($E3197,[1]AllProteinsNorm!$A$1:$Q$3226,17,FALSE)</f>
        <v>674183.65360235597</v>
      </c>
      <c r="U3197" s="1">
        <f>VLOOKUP($E3197,[1]AllProteinsNorm!$A$1:$Q$3226,3,FALSE)</f>
        <v>582778.70028280001</v>
      </c>
      <c r="V3197" s="1">
        <f>VLOOKUP($E3197,[1]AllProteinsNorm!$A$1:$Q$3226,7,FALSE)</f>
        <v>614742.11820773303</v>
      </c>
      <c r="W3197" s="1">
        <f>VLOOKUP($E3197,[1]AllProteinsNorm!$A$1:$Q$3226,9,FALSE)</f>
        <v>789396.67335283</v>
      </c>
      <c r="X3197" s="1">
        <f>VLOOKUP($E3197,[1]AllProteinsNorm!$A$1:$Q$3226,12,FALSE)</f>
        <v>466319.17342346697</v>
      </c>
      <c r="Y3197" s="29">
        <f>VLOOKUP($E3197,[1]AllProteinsNorm!$A$1:$Q$3226,14,FALSE)</f>
        <v>614693.35260635102</v>
      </c>
      <c r="Z3197" s="25">
        <f t="shared" si="367"/>
        <v>0.82264374181651456</v>
      </c>
      <c r="AA3197" s="1">
        <f t="shared" si="367"/>
        <v>1.2394825414462765</v>
      </c>
      <c r="AB3197" s="1">
        <f t="shared" si="367"/>
        <v>1.0288061284124264</v>
      </c>
      <c r="AC3197" s="1">
        <f t="shared" si="367"/>
        <v>1.0084069846933765</v>
      </c>
      <c r="AD3197" s="1">
        <f t="shared" si="367"/>
        <v>0.90066060363140599</v>
      </c>
      <c r="AE3197" s="1">
        <f t="shared" si="367"/>
        <v>0.95491587515784404</v>
      </c>
      <c r="AF3197" s="1">
        <f t="shared" si="367"/>
        <v>0.99297950292156001</v>
      </c>
      <c r="AG3197" s="1">
        <f t="shared" si="367"/>
        <v>1.1109272159873904</v>
      </c>
      <c r="AH3197" s="1">
        <f t="shared" si="367"/>
        <v>1.0535873652532344</v>
      </c>
      <c r="AI3197" s="1">
        <f t="shared" si="367"/>
        <v>1.1021695323715295</v>
      </c>
      <c r="AJ3197" s="1">
        <f t="shared" si="367"/>
        <v>0.95273880364004238</v>
      </c>
      <c r="AK3197" s="1">
        <f t="shared" si="367"/>
        <v>1.0049932675373499</v>
      </c>
      <c r="AL3197" s="1">
        <f t="shared" si="367"/>
        <v>1.2905221858702882</v>
      </c>
      <c r="AM3197" s="1">
        <f t="shared" si="367"/>
        <v>0.76234833425843329</v>
      </c>
      <c r="AN3197" s="29">
        <f t="shared" si="367"/>
        <v>1.004913544512646</v>
      </c>
      <c r="AO3197" s="1">
        <f t="shared" si="362"/>
        <v>86322.094590448527</v>
      </c>
      <c r="AP3197" s="1">
        <f t="shared" si="363"/>
        <v>37195.507587485939</v>
      </c>
      <c r="AQ3197" s="29">
        <f t="shared" si="364"/>
        <v>103487.74191146309</v>
      </c>
    </row>
    <row r="3198" spans="1:43" x14ac:dyDescent="0.2">
      <c r="A3198" s="26"/>
      <c r="E3198" s="25" t="s">
        <v>6237</v>
      </c>
      <c r="F3198" s="26" t="s">
        <v>6238</v>
      </c>
      <c r="G3198" s="1">
        <v>0.29043912827236301</v>
      </c>
      <c r="H3198" s="1">
        <v>0.86606137189523402</v>
      </c>
      <c r="I3198" s="1">
        <f>VLOOKUP(F3198,'[1]SUSMB vs SHAM all proteins sum'!$B$2:$E$3214,2,FALSE)</f>
        <v>0.48056968475228101</v>
      </c>
      <c r="J3198" s="29">
        <f>VLOOKUP(F3198,'[1]SUSMB vs SHAM all proteins sum'!$B$2:$E$3214,3,FALSE)</f>
        <v>0.90811999201444304</v>
      </c>
      <c r="K3198" s="25">
        <f>VLOOKUP($E3198,[1]AllProteinsNorm!$A$1:$Q$3226,4,FALSE)</f>
        <v>548561.64897545602</v>
      </c>
      <c r="L3198" s="1">
        <f>VLOOKUP($E3198,[1]AllProteinsNorm!$A$1:$Q$3226,5,FALSE)</f>
        <v>816602.82243074896</v>
      </c>
      <c r="M3198" s="1">
        <f>VLOOKUP($E3198,[1]AllProteinsNorm!$A$1:$Q$3226,10,FALSE)</f>
        <v>631013.07503182604</v>
      </c>
      <c r="N3198" s="1">
        <f>VLOOKUP($E3198,[1]AllProteinsNorm!$A$1:$Q$3226,11,FALSE)</f>
        <v>645191.32009918999</v>
      </c>
      <c r="O3198" s="1">
        <f>VLOOKUP($E3198,[1]AllProteinsNorm!$A$1:$Q$3226,15,FALSE)</f>
        <v>461088.15858451801</v>
      </c>
      <c r="P3198" s="1">
        <f>VLOOKUP($E3198,[1]AllProteinsNorm!$A$1:$Q$3226,6,FALSE)</f>
        <v>666577.83937118202</v>
      </c>
      <c r="Q3198" s="1">
        <f>VLOOKUP($E3198,[1]AllProteinsNorm!$A$1:$Q$3226,8,FALSE)</f>
        <v>537632.82823922799</v>
      </c>
      <c r="R3198" s="1">
        <f>VLOOKUP($E3198,[1]AllProteinsNorm!$A$1:$Q$3226,13,FALSE)</f>
        <v>397022.73105210997</v>
      </c>
      <c r="S3198" s="1">
        <f>VLOOKUP($E3198,[1]AllProteinsNorm!$A$1:$Q$3226,16,FALSE)</f>
        <v>570139.05801206105</v>
      </c>
      <c r="T3198" s="1">
        <f>VLOOKUP($E3198,[1]AllProteinsNorm!$A$1:$Q$3226,17,FALSE)</f>
        <v>505077.11164559802</v>
      </c>
      <c r="U3198" s="1">
        <f>VLOOKUP($E3198,[1]AllProteinsNorm!$A$1:$Q$3226,3,FALSE)</f>
        <v>402292.27520323399</v>
      </c>
      <c r="V3198" s="1">
        <f>VLOOKUP($E3198,[1]AllProteinsNorm!$A$1:$Q$3226,7,FALSE)</f>
        <v>552026.94480819802</v>
      </c>
      <c r="W3198" s="1">
        <f>VLOOKUP($E3198,[1]AllProteinsNorm!$A$1:$Q$3226,9,FALSE)</f>
        <v>543930.88445566199</v>
      </c>
      <c r="X3198" s="1">
        <f>VLOOKUP($E3198,[1]AllProteinsNorm!$A$1:$Q$3226,12,FALSE)</f>
        <v>641750.91708765097</v>
      </c>
      <c r="Y3198" s="29">
        <f>VLOOKUP($E3198,[1]AllProteinsNorm!$A$1:$Q$3226,14,FALSE)</f>
        <v>669963.52458366205</v>
      </c>
      <c r="Z3198" s="25">
        <f t="shared" si="367"/>
        <v>0.8840761443809696</v>
      </c>
      <c r="AA3198" s="1">
        <f t="shared" si="367"/>
        <v>1.3160582335523339</v>
      </c>
      <c r="AB3198" s="1">
        <f t="shared" si="367"/>
        <v>1.0169569955720263</v>
      </c>
      <c r="AC3198" s="1">
        <f t="shared" si="367"/>
        <v>1.0398070221035101</v>
      </c>
      <c r="AD3198" s="1">
        <f t="shared" si="367"/>
        <v>0.74310160439116013</v>
      </c>
      <c r="AE3198" s="1">
        <f t="shared" si="367"/>
        <v>1.0742740898159997</v>
      </c>
      <c r="AF3198" s="1">
        <f t="shared" si="367"/>
        <v>0.86646297416179596</v>
      </c>
      <c r="AG3198" s="1">
        <f t="shared" si="367"/>
        <v>0.63985210405377169</v>
      </c>
      <c r="AH3198" s="1">
        <f t="shared" si="367"/>
        <v>0.91885085497628938</v>
      </c>
      <c r="AI3198" s="1">
        <f t="shared" si="367"/>
        <v>0.81399533910671817</v>
      </c>
      <c r="AJ3198" s="1">
        <f t="shared" si="367"/>
        <v>0.64834463772700968</v>
      </c>
      <c r="AK3198" s="1">
        <f t="shared" si="367"/>
        <v>0.88966090478970727</v>
      </c>
      <c r="AL3198" s="1">
        <f t="shared" si="367"/>
        <v>0.876613084486349</v>
      </c>
      <c r="AM3198" s="1">
        <f t="shared" si="367"/>
        <v>1.0342623796093822</v>
      </c>
      <c r="AN3198" s="29">
        <f t="shared" si="367"/>
        <v>1.0797305476896542</v>
      </c>
      <c r="AO3198" s="1">
        <f t="shared" si="362"/>
        <v>118121.77120447204</v>
      </c>
      <c r="AP3198" s="1">
        <f t="shared" si="363"/>
        <v>87734.940292025029</v>
      </c>
      <c r="AQ3198" s="29">
        <f t="shared" si="364"/>
        <v>93753.766102089328</v>
      </c>
    </row>
    <row r="3199" spans="1:43" x14ac:dyDescent="0.2">
      <c r="A3199" s="26"/>
      <c r="E3199" s="25" t="s">
        <v>6239</v>
      </c>
      <c r="F3199" s="26" t="s">
        <v>6240</v>
      </c>
      <c r="G3199" s="1">
        <v>0.901797470230424</v>
      </c>
      <c r="H3199" s="1">
        <v>0.989925950540127</v>
      </c>
      <c r="I3199" s="1">
        <f>VLOOKUP(F3199,'[1]SUSMB vs SHAM all proteins sum'!$B$2:$E$3214,2,FALSE)</f>
        <v>0.80048040406704202</v>
      </c>
      <c r="J3199" s="29">
        <f>VLOOKUP(F3199,'[1]SUSMB vs SHAM all proteins sum'!$B$2:$E$3214,3,FALSE)</f>
        <v>0.979836617513274</v>
      </c>
      <c r="K3199" s="25">
        <f>VLOOKUP($E3199,[1]AllProteinsNorm!$A$1:$Q$3226,4,FALSE)</f>
        <v>7525171.9415594898</v>
      </c>
      <c r="L3199" s="1">
        <f>VLOOKUP($E3199,[1]AllProteinsNorm!$A$1:$Q$3226,5,FALSE)</f>
        <v>10170136.6928856</v>
      </c>
      <c r="M3199" s="1">
        <f>VLOOKUP($E3199,[1]AllProteinsNorm!$A$1:$Q$3226,10,FALSE)</f>
        <v>9248442.8779139295</v>
      </c>
      <c r="N3199" s="1">
        <f>VLOOKUP($E3199,[1]AllProteinsNorm!$A$1:$Q$3226,11,FALSE)</f>
        <v>8909789.0806363393</v>
      </c>
      <c r="O3199" s="1">
        <f>VLOOKUP($E3199,[1]AllProteinsNorm!$A$1:$Q$3226,15,FALSE)</f>
        <v>8333071.7709638299</v>
      </c>
      <c r="P3199" s="1">
        <f>VLOOKUP($E3199,[1]AllProteinsNorm!$A$1:$Q$3226,6,FALSE)</f>
        <v>10384666.5944668</v>
      </c>
      <c r="Q3199" s="1">
        <f>VLOOKUP($E3199,[1]AllProteinsNorm!$A$1:$Q$3226,8,FALSE)</f>
        <v>9051647.1197182909</v>
      </c>
      <c r="R3199" s="1">
        <f>VLOOKUP($E3199,[1]AllProteinsNorm!$A$1:$Q$3226,13,FALSE)</f>
        <v>7187785.22757864</v>
      </c>
      <c r="S3199" s="1">
        <f>VLOOKUP($E3199,[1]AllProteinsNorm!$A$1:$Q$3226,16,FALSE)</f>
        <v>9072370.8656180296</v>
      </c>
      <c r="T3199" s="1">
        <f>VLOOKUP($E3199,[1]AllProteinsNorm!$A$1:$Q$3226,17,FALSE)</f>
        <v>8150079.9413062399</v>
      </c>
      <c r="U3199" s="1">
        <f>VLOOKUP($E3199,[1]AllProteinsNorm!$A$1:$Q$3226,3,FALSE)</f>
        <v>10530766.957603401</v>
      </c>
      <c r="V3199" s="1">
        <f>VLOOKUP($E3199,[1]AllProteinsNorm!$A$1:$Q$3226,7,FALSE)</f>
        <v>9207677.0458247401</v>
      </c>
      <c r="W3199" s="1">
        <f>VLOOKUP($E3199,[1]AllProteinsNorm!$A$1:$Q$3226,9,FALSE)</f>
        <v>8119142.6024102801</v>
      </c>
      <c r="X3199" s="1">
        <f>VLOOKUP($E3199,[1]AllProteinsNorm!$A$1:$Q$3226,12,FALSE)</f>
        <v>7908023.9081815695</v>
      </c>
      <c r="Y3199" s="29">
        <f>VLOOKUP($E3199,[1]AllProteinsNorm!$A$1:$Q$3226,14,FALSE)</f>
        <v>7623676.9634626601</v>
      </c>
      <c r="Z3199" s="25">
        <f t="shared" si="367"/>
        <v>0.85152170974045915</v>
      </c>
      <c r="AA3199" s="1">
        <f t="shared" si="367"/>
        <v>1.1508165198449192</v>
      </c>
      <c r="AB3199" s="1">
        <f t="shared" si="367"/>
        <v>1.0465209237738964</v>
      </c>
      <c r="AC3199" s="1">
        <f t="shared" si="367"/>
        <v>1.0082000637713073</v>
      </c>
      <c r="AD3199" s="1">
        <f t="shared" si="367"/>
        <v>0.94294078286941707</v>
      </c>
      <c r="AE3199" s="1">
        <f t="shared" si="367"/>
        <v>1.1750919609914532</v>
      </c>
      <c r="AF3199" s="1">
        <f t="shared" si="367"/>
        <v>1.0242522152593514</v>
      </c>
      <c r="AG3199" s="1">
        <f t="shared" si="367"/>
        <v>0.81334422838005971</v>
      </c>
      <c r="AH3199" s="1">
        <f t="shared" si="367"/>
        <v>1.0265972406857227</v>
      </c>
      <c r="AI3199" s="1">
        <f t="shared" si="367"/>
        <v>0.92223407784411315</v>
      </c>
      <c r="AJ3199" s="1">
        <f t="shared" si="367"/>
        <v>1.1916241587907765</v>
      </c>
      <c r="AK3199" s="1">
        <f t="shared" si="367"/>
        <v>1.0419080071111064</v>
      </c>
      <c r="AL3199" s="1">
        <f t="shared" si="367"/>
        <v>0.91873331853707096</v>
      </c>
      <c r="AM3199" s="1">
        <f t="shared" si="367"/>
        <v>0.89484387748988736</v>
      </c>
      <c r="AN3199" s="29">
        <f t="shared" si="367"/>
        <v>0.86266818789676114</v>
      </c>
      <c r="AO3199" s="1">
        <f t="shared" si="362"/>
        <v>886191.05490314635</v>
      </c>
      <c r="AP3199" s="1">
        <f t="shared" si="363"/>
        <v>1064481.4264325798</v>
      </c>
      <c r="AQ3199" s="29">
        <f t="shared" si="364"/>
        <v>1070521.8268404433</v>
      </c>
    </row>
    <row r="3200" spans="1:43" x14ac:dyDescent="0.2">
      <c r="A3200" s="26"/>
      <c r="E3200" s="25" t="s">
        <v>6241</v>
      </c>
      <c r="F3200" s="26" t="s">
        <v>6242</v>
      </c>
      <c r="G3200" s="1">
        <v>0.49344407257109102</v>
      </c>
      <c r="H3200" s="1">
        <v>1.05406524432952</v>
      </c>
      <c r="I3200" s="1">
        <f>VLOOKUP(F3200,'[1]SUSMB vs SHAM all proteins sum'!$B$2:$E$3214,2,FALSE)</f>
        <v>0.93826885317156095</v>
      </c>
      <c r="J3200" s="29">
        <f>VLOOKUP(F3200,'[1]SUSMB vs SHAM all proteins sum'!$B$2:$E$3214,3,FALSE)</f>
        <v>0.99643954015796898</v>
      </c>
      <c r="K3200" s="25">
        <f>VLOOKUP($E3200,[1]AllProteinsNorm!$A$1:$Q$3226,4,FALSE)</f>
        <v>3789147.6625432698</v>
      </c>
      <c r="L3200" s="1">
        <f>VLOOKUP($E3200,[1]AllProteinsNorm!$A$1:$Q$3226,5,FALSE)</f>
        <v>4107981.4139929302</v>
      </c>
      <c r="M3200" s="1">
        <f>VLOOKUP($E3200,[1]AllProteinsNorm!$A$1:$Q$3226,10,FALSE)</f>
        <v>3929311.9353074501</v>
      </c>
      <c r="N3200" s="1">
        <f>VLOOKUP($E3200,[1]AllProteinsNorm!$A$1:$Q$3226,11,FALSE)</f>
        <v>4411867.1219318798</v>
      </c>
      <c r="O3200" s="1">
        <f>VLOOKUP($E3200,[1]AllProteinsNorm!$A$1:$Q$3226,15,FALSE)</f>
        <v>4594596.8565225499</v>
      </c>
      <c r="P3200" s="1">
        <f>VLOOKUP($E3200,[1]AllProteinsNorm!$A$1:$Q$3226,6,FALSE)</f>
        <v>4074594.7714902801</v>
      </c>
      <c r="Q3200" s="1">
        <f>VLOOKUP($E3200,[1]AllProteinsNorm!$A$1:$Q$3226,8,FALSE)</f>
        <v>4427619.9317830801</v>
      </c>
      <c r="R3200" s="1">
        <f>VLOOKUP($E3200,[1]AllProteinsNorm!$A$1:$Q$3226,13,FALSE)</f>
        <v>3884806.3734742901</v>
      </c>
      <c r="S3200" s="1">
        <f>VLOOKUP($E3200,[1]AllProteinsNorm!$A$1:$Q$3226,16,FALSE)</f>
        <v>4123247.9858723702</v>
      </c>
      <c r="T3200" s="1">
        <f>VLOOKUP($E3200,[1]AllProteinsNorm!$A$1:$Q$3226,17,FALSE)</f>
        <v>5582519.12695558</v>
      </c>
      <c r="U3200" s="1">
        <f>VLOOKUP($E3200,[1]AllProteinsNorm!$A$1:$Q$3226,3,FALSE)</f>
        <v>3762146.94892191</v>
      </c>
      <c r="V3200" s="1">
        <f>VLOOKUP($E3200,[1]AllProteinsNorm!$A$1:$Q$3226,7,FALSE)</f>
        <v>4090991.5797338001</v>
      </c>
      <c r="W3200" s="1">
        <f>VLOOKUP($E3200,[1]AllProteinsNorm!$A$1:$Q$3226,9,FALSE)</f>
        <v>4364133.9906789903</v>
      </c>
      <c r="X3200" s="1">
        <f>VLOOKUP($E3200,[1]AllProteinsNorm!$A$1:$Q$3226,12,FALSE)</f>
        <v>4339818.2461361196</v>
      </c>
      <c r="Y3200" s="29">
        <f>VLOOKUP($E3200,[1]AllProteinsNorm!$A$1:$Q$3226,14,FALSE)</f>
        <v>4178083.8086096901</v>
      </c>
      <c r="Z3200" s="25">
        <f t="shared" si="367"/>
        <v>0.90941413698854834</v>
      </c>
      <c r="AA3200" s="1">
        <f t="shared" si="367"/>
        <v>0.98593581065771307</v>
      </c>
      <c r="AB3200" s="1">
        <f t="shared" si="367"/>
        <v>0.94305425410842558</v>
      </c>
      <c r="AC3200" s="1">
        <f t="shared" si="367"/>
        <v>1.058869880121494</v>
      </c>
      <c r="AD3200" s="1">
        <f t="shared" si="367"/>
        <v>1.1027259181238196</v>
      </c>
      <c r="AE3200" s="1">
        <f t="shared" si="367"/>
        <v>0.9779228517069094</v>
      </c>
      <c r="AF3200" s="1">
        <f t="shared" si="367"/>
        <v>1.0626506322198059</v>
      </c>
      <c r="AG3200" s="1">
        <f t="shared" si="367"/>
        <v>0.93237269965073322</v>
      </c>
      <c r="AH3200" s="1">
        <f t="shared" si="367"/>
        <v>0.9895998632434061</v>
      </c>
      <c r="AI3200" s="1">
        <f t="shared" si="367"/>
        <v>1.3398321380420468</v>
      </c>
      <c r="AJ3200" s="1">
        <f t="shared" si="367"/>
        <v>0.90293383248134351</v>
      </c>
      <c r="AK3200" s="1">
        <f t="shared" si="367"/>
        <v>0.981858166597261</v>
      </c>
      <c r="AL3200" s="1">
        <f t="shared" si="367"/>
        <v>1.0474136930762599</v>
      </c>
      <c r="AM3200" s="1">
        <f t="shared" si="367"/>
        <v>1.0415777943971762</v>
      </c>
      <c r="AN3200" s="29">
        <f t="shared" si="367"/>
        <v>1.0027607312939391</v>
      </c>
      <c r="AO3200" s="1">
        <f t="shared" si="362"/>
        <v>298512.74673323962</v>
      </c>
      <c r="AP3200" s="1">
        <f t="shared" si="363"/>
        <v>607502.61390390946</v>
      </c>
      <c r="AQ3200" s="29">
        <f t="shared" si="364"/>
        <v>217504.50895486519</v>
      </c>
    </row>
    <row r="3201" spans="1:43" x14ac:dyDescent="0.2">
      <c r="A3201" s="26"/>
      <c r="E3201" s="25" t="s">
        <v>6243</v>
      </c>
      <c r="F3201" s="26" t="s">
        <v>6244</v>
      </c>
      <c r="G3201" s="1">
        <v>0.83394924324916198</v>
      </c>
      <c r="H3201" s="1">
        <v>1.02261218489507</v>
      </c>
      <c r="I3201" s="1">
        <f>VLOOKUP(F3201,'[1]SUSMB vs SHAM all proteins sum'!$B$2:$E$3214,2,FALSE)</f>
        <v>0.47274290754257098</v>
      </c>
      <c r="J3201" s="29">
        <f>VLOOKUP(F3201,'[1]SUSMB vs SHAM all proteins sum'!$B$2:$E$3214,3,FALSE)</f>
        <v>1.0976278029598201</v>
      </c>
      <c r="K3201" s="25">
        <f>VLOOKUP($E3201,[1]AllProteinsNorm!$A$1:$Q$3226,4,FALSE)</f>
        <v>460433.30622355198</v>
      </c>
      <c r="L3201" s="1">
        <f>VLOOKUP($E3201,[1]AllProteinsNorm!$A$1:$Q$3226,5,FALSE)</f>
        <v>369390.825833018</v>
      </c>
      <c r="M3201" s="1">
        <f>VLOOKUP($E3201,[1]AllProteinsNorm!$A$1:$Q$3226,10,FALSE)</f>
        <v>386641.411670373</v>
      </c>
      <c r="N3201" s="1">
        <f>VLOOKUP($E3201,[1]AllProteinsNorm!$A$1:$Q$3226,11,FALSE)</f>
        <v>482854.67790896801</v>
      </c>
      <c r="O3201" s="1">
        <f>VLOOKUP($E3201,[1]AllProteinsNorm!$A$1:$Q$3226,15,FALSE)</f>
        <v>554279.90810017998</v>
      </c>
      <c r="P3201" s="1">
        <f>VLOOKUP($E3201,[1]AllProteinsNorm!$A$1:$Q$3226,6,FALSE)</f>
        <v>558865.17955904896</v>
      </c>
      <c r="Q3201" s="1">
        <f>VLOOKUP($E3201,[1]AllProteinsNorm!$A$1:$Q$3226,8,FALSE)</f>
        <v>509104.06718938297</v>
      </c>
      <c r="R3201" s="1">
        <f>VLOOKUP($E3201,[1]AllProteinsNorm!$A$1:$Q$3226,13,FALSE)</f>
        <v>375230.36736509198</v>
      </c>
      <c r="S3201" s="1">
        <f>VLOOKUP($E3201,[1]AllProteinsNorm!$A$1:$Q$3226,16,FALSE)</f>
        <v>410761.56695021898</v>
      </c>
      <c r="T3201" s="1">
        <f>VLOOKUP($E3201,[1]AllProteinsNorm!$A$1:$Q$3226,17,FALSE)</f>
        <v>448807.59904205002</v>
      </c>
      <c r="U3201" s="1">
        <f>VLOOKUP($E3201,[1]AllProteinsNorm!$A$1:$Q$3226,3,FALSE)</f>
        <v>583707.57641423703</v>
      </c>
      <c r="V3201" s="1">
        <f>VLOOKUP($E3201,[1]AllProteinsNorm!$A$1:$Q$3226,7,FALSE)</f>
        <v>646107.81970944197</v>
      </c>
      <c r="W3201" s="1">
        <f>VLOOKUP($E3201,[1]AllProteinsNorm!$A$1:$Q$3226,9,FALSE)</f>
        <v>403603.49135410797</v>
      </c>
      <c r="X3201" s="1">
        <f>VLOOKUP($E3201,[1]AllProteinsNorm!$A$1:$Q$3226,12,FALSE)</f>
        <v>393181.07309557102</v>
      </c>
      <c r="Y3201" s="29">
        <f>VLOOKUP($E3201,[1]AllProteinsNorm!$A$1:$Q$3226,14,FALSE)</f>
        <v>468526.79610789003</v>
      </c>
      <c r="Z3201" s="25">
        <f t="shared" si="367"/>
        <v>1.0215505851019615</v>
      </c>
      <c r="AA3201" s="1">
        <f t="shared" si="367"/>
        <v>0.81955716313407323</v>
      </c>
      <c r="AB3201" s="1">
        <f t="shared" si="367"/>
        <v>0.85783055868844593</v>
      </c>
      <c r="AC3201" s="1">
        <f t="shared" si="367"/>
        <v>1.0712962595664941</v>
      </c>
      <c r="AD3201" s="1">
        <f t="shared" si="367"/>
        <v>1.2297654335090256</v>
      </c>
      <c r="AE3201" s="1">
        <f t="shared" si="367"/>
        <v>1.239938647910211</v>
      </c>
      <c r="AF3201" s="1">
        <f t="shared" si="367"/>
        <v>1.1295350503219084</v>
      </c>
      <c r="AG3201" s="1">
        <f t="shared" si="367"/>
        <v>0.83251319170147886</v>
      </c>
      <c r="AH3201" s="1">
        <f t="shared" si="367"/>
        <v>0.9113452771195959</v>
      </c>
      <c r="AI3201" s="1">
        <f t="shared" si="367"/>
        <v>0.99575695155512767</v>
      </c>
      <c r="AJ3201" s="1">
        <f t="shared" si="367"/>
        <v>1.2950557836597933</v>
      </c>
      <c r="AK3201" s="1">
        <f t="shared" si="367"/>
        <v>1.4335014699016386</v>
      </c>
      <c r="AL3201" s="1">
        <f t="shared" si="367"/>
        <v>0.8954638536548456</v>
      </c>
      <c r="AM3201" s="1">
        <f t="shared" si="367"/>
        <v>0.87233992381251479</v>
      </c>
      <c r="AN3201" s="29">
        <f t="shared" si="367"/>
        <v>1.0395073862610158</v>
      </c>
      <c r="AO3201" s="1">
        <f t="shared" si="362"/>
        <v>67189.493912100428</v>
      </c>
      <c r="AP3201" s="1">
        <f t="shared" si="363"/>
        <v>66211.152626405979</v>
      </c>
      <c r="AQ3201" s="29">
        <f t="shared" si="364"/>
        <v>100042.82704589004</v>
      </c>
    </row>
    <row r="3202" spans="1:43" x14ac:dyDescent="0.2">
      <c r="A3202" s="26"/>
      <c r="E3202" s="25" t="s">
        <v>6245</v>
      </c>
      <c r="F3202" s="26" t="s">
        <v>6246</v>
      </c>
      <c r="G3202" s="1">
        <v>0.38056327586583599</v>
      </c>
      <c r="H3202" s="1">
        <v>1.48021294110563</v>
      </c>
      <c r="I3202" s="1">
        <f>VLOOKUP(F3202,'[1]SUSMB vs SHAM all proteins sum'!$B$2:$E$3214,2,FALSE)</f>
        <v>0.67729786868805197</v>
      </c>
      <c r="J3202" s="29">
        <f>VLOOKUP(F3202,'[1]SUSMB vs SHAM all proteins sum'!$B$2:$E$3214,3,FALSE)</f>
        <v>0.73832517035754397</v>
      </c>
      <c r="K3202" s="25">
        <f>VLOOKUP($E3202,[1]AllProteinsNorm!$A$1:$Q$3226,4,FALSE)</f>
        <v>21726.815158425499</v>
      </c>
      <c r="L3202" s="1">
        <f>VLOOKUP($E3202,[1]AllProteinsNorm!$A$1:$Q$3226,5,FALSE)</f>
        <v>80806.947658535602</v>
      </c>
      <c r="M3202" s="1">
        <f>VLOOKUP($E3202,[1]AllProteinsNorm!$A$1:$Q$3226,10,FALSE)</f>
        <v>58861.585601001003</v>
      </c>
      <c r="N3202" s="1">
        <f>VLOOKUP($E3202,[1]AllProteinsNorm!$A$1:$Q$3226,11,FALSE)</f>
        <v>67454.0676384775</v>
      </c>
      <c r="O3202" s="1">
        <f>VLOOKUP($E3202,[1]AllProteinsNorm!$A$1:$Q$3226,15,FALSE)</f>
        <v>10042.400661469999</v>
      </c>
      <c r="P3202" s="1">
        <f>VLOOKUP($E3202,[1]AllProteinsNorm!$A$1:$Q$3226,6,FALSE)</f>
        <v>77818.432326145499</v>
      </c>
      <c r="Q3202" s="1">
        <f>VLOOKUP($E3202,[1]AllProteinsNorm!$A$1:$Q$3226,8,FALSE)</f>
        <v>70063.974460297803</v>
      </c>
      <c r="R3202" s="1">
        <f>VLOOKUP($E3202,[1]AllProteinsNorm!$A$1:$Q$3226,13,FALSE)</f>
        <v>48432.654353680897</v>
      </c>
      <c r="S3202" s="1">
        <f>VLOOKUP($E3202,[1]AllProteinsNorm!$A$1:$Q$3226,16,FALSE)</f>
        <v>53934.361816190903</v>
      </c>
      <c r="T3202" s="1">
        <f>VLOOKUP($E3202,[1]AllProteinsNorm!$A$1:$Q$3226,17,FALSE)</f>
        <v>34927.084786604501</v>
      </c>
      <c r="U3202" s="1">
        <f>VLOOKUP($E3202,[1]AllProteinsNorm!$A$1:$Q$3226,3,FALSE)</f>
        <v>3020.48629618626</v>
      </c>
      <c r="V3202" s="1">
        <f>VLOOKUP($E3202,[1]AllProteinsNorm!$A$1:$Q$3226,7,FALSE)</f>
        <v>24919.098017504501</v>
      </c>
      <c r="W3202" s="1">
        <f>VLOOKUP($E3202,[1]AllProteinsNorm!$A$1:$Q$3226,9,FALSE)</f>
        <v>68361.492826170201</v>
      </c>
      <c r="X3202" s="1">
        <f>VLOOKUP($E3202,[1]AllProteinsNorm!$A$1:$Q$3226,12,FALSE)</f>
        <v>63190.234736095503</v>
      </c>
      <c r="Y3202" s="29">
        <f>VLOOKUP($E3202,[1]AllProteinsNorm!$A$1:$Q$3226,14,FALSE)</f>
        <v>47237.846841858103</v>
      </c>
      <c r="Z3202" s="25">
        <f t="shared" ref="Z3202:AN3218" si="368">K3202/AVERAGE($K3202:$O3202)</f>
        <v>0.45474172068608687</v>
      </c>
      <c r="AA3202" s="1">
        <f t="shared" si="368"/>
        <v>1.6912874783390928</v>
      </c>
      <c r="AB3202" s="1">
        <f t="shared" si="368"/>
        <v>1.2319715762910892</v>
      </c>
      <c r="AC3202" s="1">
        <f t="shared" si="368"/>
        <v>1.4118120194575194</v>
      </c>
      <c r="AD3202" s="1">
        <f t="shared" si="368"/>
        <v>0.21018720522621248</v>
      </c>
      <c r="AE3202" s="1">
        <f t="shared" si="368"/>
        <v>1.6287379240377198</v>
      </c>
      <c r="AF3202" s="1">
        <f t="shared" si="368"/>
        <v>1.466437306704218</v>
      </c>
      <c r="AG3202" s="1">
        <f t="shared" si="368"/>
        <v>1.0136942951644006</v>
      </c>
      <c r="AH3202" s="1">
        <f t="shared" si="368"/>
        <v>1.1288449005324903</v>
      </c>
      <c r="AI3202" s="1">
        <f t="shared" si="368"/>
        <v>0.73102304772221272</v>
      </c>
      <c r="AJ3202" s="1">
        <f t="shared" si="368"/>
        <v>6.321870580759445E-2</v>
      </c>
      <c r="AK3202" s="1">
        <f t="shared" si="368"/>
        <v>0.52155612443873911</v>
      </c>
      <c r="AL3202" s="1">
        <f t="shared" si="368"/>
        <v>1.4308044068938002</v>
      </c>
      <c r="AM3202" s="1">
        <f t="shared" si="368"/>
        <v>1.3225700989731344</v>
      </c>
      <c r="AN3202" s="29">
        <f t="shared" si="368"/>
        <v>0.98868700256982711</v>
      </c>
      <c r="AO3202" s="1">
        <f t="shared" si="362"/>
        <v>27215.96803109087</v>
      </c>
      <c r="AP3202" s="1">
        <f t="shared" si="363"/>
        <v>15323.703580637597</v>
      </c>
      <c r="AQ3202" s="29">
        <f t="shared" si="364"/>
        <v>24414.78819206337</v>
      </c>
    </row>
    <row r="3203" spans="1:43" x14ac:dyDescent="0.2">
      <c r="A3203" s="26"/>
      <c r="E3203" s="25" t="s">
        <v>6247</v>
      </c>
      <c r="F3203" s="26" t="s">
        <v>6248</v>
      </c>
      <c r="G3203" s="1">
        <v>0.61817703014275804</v>
      </c>
      <c r="H3203" s="1">
        <v>0.85156296039744805</v>
      </c>
      <c r="I3203" s="1">
        <f>VLOOKUP(F3203,'[1]SUSMB vs SHAM all proteins sum'!$B$2:$E$3214,2,FALSE)</f>
        <v>0.30457488939765198</v>
      </c>
      <c r="J3203" s="29">
        <f>VLOOKUP(F3203,'[1]SUSMB vs SHAM all proteins sum'!$B$2:$E$3214,3,FALSE)</f>
        <v>0.70121108312469704</v>
      </c>
      <c r="K3203" s="25">
        <f>VLOOKUP($E3203,[1]AllProteinsNorm!$A$1:$Q$3226,4,FALSE)</f>
        <v>127456.88941713799</v>
      </c>
      <c r="L3203" s="1">
        <f>VLOOKUP($E3203,[1]AllProteinsNorm!$A$1:$Q$3226,5,FALSE)</f>
        <v>30689.257447092201</v>
      </c>
      <c r="M3203" s="1">
        <f>VLOOKUP($E3203,[1]AllProteinsNorm!$A$1:$Q$3226,10,FALSE)</f>
        <v>43133.955708062997</v>
      </c>
      <c r="N3203" s="1">
        <f>VLOOKUP($E3203,[1]AllProteinsNorm!$A$1:$Q$3226,11,FALSE)</f>
        <v>33752.224054836101</v>
      </c>
      <c r="O3203" s="1">
        <f>VLOOKUP($E3203,[1]AllProteinsNorm!$A$1:$Q$3226,15,FALSE)</f>
        <v>21096.456263698099</v>
      </c>
      <c r="P3203" s="1">
        <f>VLOOKUP($E3203,[1]AllProteinsNorm!$A$1:$Q$3226,6,FALSE)</f>
        <v>30038.210528701002</v>
      </c>
      <c r="Q3203" s="1">
        <f>VLOOKUP($E3203,[1]AllProteinsNorm!$A$1:$Q$3226,8,FALSE)</f>
        <v>32852.459101134998</v>
      </c>
      <c r="R3203" s="1">
        <f>VLOOKUP($E3203,[1]AllProteinsNorm!$A$1:$Q$3226,13,FALSE)</f>
        <v>38657.953313339996</v>
      </c>
      <c r="S3203" s="1">
        <f>VLOOKUP($E3203,[1]AllProteinsNorm!$A$1:$Q$3226,16,FALSE)</f>
        <v>33808.232959087101</v>
      </c>
      <c r="T3203" s="1">
        <f>VLOOKUP($E3203,[1]AllProteinsNorm!$A$1:$Q$3226,17,FALSE)</f>
        <v>41712.040410784801</v>
      </c>
      <c r="U3203" s="1">
        <f>VLOOKUP($E3203,[1]AllProteinsNorm!$A$1:$Q$3226,3,FALSE)</f>
        <v>33240.143742227803</v>
      </c>
      <c r="V3203" s="1">
        <f>VLOOKUP($E3203,[1]AllProteinsNorm!$A$1:$Q$3226,7,FALSE)</f>
        <v>19932.955032224301</v>
      </c>
      <c r="W3203" s="1">
        <f>VLOOKUP($E3203,[1]AllProteinsNorm!$A$1:$Q$3226,9,FALSE)</f>
        <v>38091.9802713643</v>
      </c>
      <c r="X3203" s="1">
        <f>VLOOKUP($E3203,[1]AllProteinsNorm!$A$1:$Q$3226,12,FALSE)</f>
        <v>26712.206372708501</v>
      </c>
      <c r="Y3203" s="29">
        <f>VLOOKUP($E3203,[1]AllProteinsNorm!$A$1:$Q$3226,14,FALSE)</f>
        <v>30209.730815012899</v>
      </c>
      <c r="Z3203" s="25">
        <f t="shared" si="368"/>
        <v>2.4881406919320224</v>
      </c>
      <c r="AA3203" s="1">
        <f t="shared" si="368"/>
        <v>0.59909817828192358</v>
      </c>
      <c r="AB3203" s="1">
        <f t="shared" si="368"/>
        <v>0.84203647909513668</v>
      </c>
      <c r="AC3203" s="1">
        <f t="shared" si="368"/>
        <v>0.65889166523745757</v>
      </c>
      <c r="AD3203" s="1">
        <f t="shared" si="368"/>
        <v>0.41183298545345987</v>
      </c>
      <c r="AE3203" s="1">
        <f t="shared" si="368"/>
        <v>0.5863888117077517</v>
      </c>
      <c r="AF3203" s="1">
        <f t="shared" si="368"/>
        <v>0.64132696705036207</v>
      </c>
      <c r="AG3203" s="1">
        <f t="shared" si="368"/>
        <v>0.75465851352242608</v>
      </c>
      <c r="AH3203" s="1">
        <f t="shared" si="368"/>
        <v>0.65998503911794948</v>
      </c>
      <c r="AI3203" s="1">
        <f t="shared" si="368"/>
        <v>0.81427865974290337</v>
      </c>
      <c r="AJ3203" s="1">
        <f t="shared" si="368"/>
        <v>0.64889512547280015</v>
      </c>
      <c r="AK3203" s="1">
        <f t="shared" si="368"/>
        <v>0.38911977809070653</v>
      </c>
      <c r="AL3203" s="1">
        <f t="shared" si="368"/>
        <v>0.74360991063625725</v>
      </c>
      <c r="AM3203" s="1">
        <f t="shared" si="368"/>
        <v>0.52146045577576383</v>
      </c>
      <c r="AN3203" s="29">
        <f t="shared" si="368"/>
        <v>0.58973713289945884</v>
      </c>
      <c r="AO3203" s="1">
        <f t="shared" si="362"/>
        <v>38759.540059392486</v>
      </c>
      <c r="AP3203" s="1">
        <f t="shared" si="363"/>
        <v>4200.6579931565811</v>
      </c>
      <c r="AQ3203" s="29">
        <f t="shared" si="364"/>
        <v>6124.0552330722594</v>
      </c>
    </row>
    <row r="3204" spans="1:43" x14ac:dyDescent="0.2">
      <c r="A3204" s="26"/>
      <c r="E3204" s="25" t="s">
        <v>6249</v>
      </c>
      <c r="F3204" s="26" t="s">
        <v>6250</v>
      </c>
      <c r="G3204" s="1">
        <v>0.62952627597562205</v>
      </c>
      <c r="H3204" s="1">
        <v>1.0639026109368801</v>
      </c>
      <c r="I3204" s="1">
        <f>VLOOKUP(F3204,'[1]SUSMB vs SHAM all proteins sum'!$B$2:$E$3214,2,FALSE)</f>
        <v>0.11034268796449399</v>
      </c>
      <c r="J3204" s="29">
        <f>VLOOKUP(F3204,'[1]SUSMB vs SHAM all proteins sum'!$B$2:$E$3214,3,FALSE)</f>
        <v>1.13681057270185</v>
      </c>
      <c r="K3204" s="25">
        <f>VLOOKUP($E3204,[1]AllProteinsNorm!$A$1:$Q$3226,4,FALSE)</f>
        <v>347380.59933074901</v>
      </c>
      <c r="L3204" s="1">
        <f>VLOOKUP($E3204,[1]AllProteinsNorm!$A$1:$Q$3226,5,FALSE)</f>
        <v>314156.85568376997</v>
      </c>
      <c r="M3204" s="1">
        <f>VLOOKUP($E3204,[1]AllProteinsNorm!$A$1:$Q$3226,10,FALSE)</f>
        <v>374543.09296059201</v>
      </c>
      <c r="N3204" s="1">
        <f>VLOOKUP($E3204,[1]AllProteinsNorm!$A$1:$Q$3226,11,FALSE)</f>
        <v>281006.71868792397</v>
      </c>
      <c r="O3204" s="1">
        <f>VLOOKUP($E3204,[1]AllProteinsNorm!$A$1:$Q$3226,15,FALSE)</f>
        <v>374140.36081897799</v>
      </c>
      <c r="P3204" s="1">
        <f>VLOOKUP($E3204,[1]AllProteinsNorm!$A$1:$Q$3226,6,FALSE)</f>
        <v>307224.11723866302</v>
      </c>
      <c r="Q3204" s="1">
        <f>VLOOKUP($E3204,[1]AllProteinsNorm!$A$1:$Q$3226,8,FALSE)</f>
        <v>398577.53542599297</v>
      </c>
      <c r="R3204" s="1">
        <f>VLOOKUP($E3204,[1]AllProteinsNorm!$A$1:$Q$3226,13,FALSE)</f>
        <v>250381.78554533701</v>
      </c>
      <c r="S3204" s="1">
        <f>VLOOKUP($E3204,[1]AllProteinsNorm!$A$1:$Q$3226,16,FALSE)</f>
        <v>450245.82780033199</v>
      </c>
      <c r="T3204" s="1">
        <f>VLOOKUP($E3204,[1]AllProteinsNorm!$A$1:$Q$3226,17,FALSE)</f>
        <v>424320.46706385497</v>
      </c>
      <c r="U3204" s="1">
        <f>VLOOKUP($E3204,[1]AllProteinsNorm!$A$1:$Q$3226,3,FALSE)</f>
        <v>383179.22605265799</v>
      </c>
      <c r="V3204" s="1">
        <f>VLOOKUP($E3204,[1]AllProteinsNorm!$A$1:$Q$3226,7,FALSE)</f>
        <v>356056.56814634299</v>
      </c>
      <c r="W3204" s="1">
        <f>VLOOKUP($E3204,[1]AllProteinsNorm!$A$1:$Q$3226,9,FALSE)</f>
        <v>341821.71217894799</v>
      </c>
      <c r="X3204" s="1">
        <f>VLOOKUP($E3204,[1]AllProteinsNorm!$A$1:$Q$3226,12,FALSE)</f>
        <v>444393.63829249999</v>
      </c>
      <c r="Y3204" s="29">
        <f>VLOOKUP($E3204,[1]AllProteinsNorm!$A$1:$Q$3226,14,FALSE)</f>
        <v>393692.592004982</v>
      </c>
      <c r="Z3204" s="25">
        <f t="shared" si="368"/>
        <v>1.027007227430252</v>
      </c>
      <c r="AA3204" s="1">
        <f t="shared" si="368"/>
        <v>0.92878347828169927</v>
      </c>
      <c r="AB3204" s="1">
        <f t="shared" si="368"/>
        <v>1.1073113011943612</v>
      </c>
      <c r="AC3204" s="1">
        <f t="shared" si="368"/>
        <v>0.83077734221472388</v>
      </c>
      <c r="AD3204" s="1">
        <f t="shared" si="368"/>
        <v>1.1061206508789638</v>
      </c>
      <c r="AE3204" s="1">
        <f t="shared" si="368"/>
        <v>0.90828730635175992</v>
      </c>
      <c r="AF3204" s="1">
        <f t="shared" si="368"/>
        <v>1.1783675034312673</v>
      </c>
      <c r="AG3204" s="1">
        <f t="shared" si="368"/>
        <v>0.74023680040669138</v>
      </c>
      <c r="AH3204" s="1">
        <f t="shared" si="368"/>
        <v>1.3311213123649157</v>
      </c>
      <c r="AI3204" s="1">
        <f t="shared" si="368"/>
        <v>1.254474738257455</v>
      </c>
      <c r="AJ3204" s="1">
        <f t="shared" si="368"/>
        <v>1.1328434440937882</v>
      </c>
      <c r="AK3204" s="1">
        <f t="shared" si="368"/>
        <v>1.0526571419497752</v>
      </c>
      <c r="AL3204" s="1">
        <f t="shared" si="368"/>
        <v>1.0105727538517977</v>
      </c>
      <c r="AM3204" s="1">
        <f t="shared" si="368"/>
        <v>1.3138197102247442</v>
      </c>
      <c r="AN3204" s="29">
        <f t="shared" si="368"/>
        <v>1.1639254988730638</v>
      </c>
      <c r="AO3204" s="1">
        <f t="shared" si="362"/>
        <v>36182.72294565881</v>
      </c>
      <c r="AP3204" s="1">
        <f t="shared" si="363"/>
        <v>75341.881689885704</v>
      </c>
      <c r="AQ3204" s="29">
        <f t="shared" si="364"/>
        <v>35501.290865973519</v>
      </c>
    </row>
    <row r="3205" spans="1:43" x14ac:dyDescent="0.2">
      <c r="A3205" s="26"/>
      <c r="E3205" s="25" t="s">
        <v>6251</v>
      </c>
      <c r="F3205" s="26" t="s">
        <v>6252</v>
      </c>
      <c r="G3205" s="1">
        <v>0.21520995603548701</v>
      </c>
      <c r="H3205" s="1">
        <v>1.0644219481589701</v>
      </c>
      <c r="I3205" s="1">
        <f>VLOOKUP(F3205,'[1]SUSMB vs SHAM all proteins sum'!$B$2:$E$3214,2,FALSE)</f>
        <v>0.75772954905055201</v>
      </c>
      <c r="J3205" s="29">
        <f>VLOOKUP(F3205,'[1]SUSMB vs SHAM all proteins sum'!$B$2:$E$3214,3,FALSE)</f>
        <v>0.98296026584541196</v>
      </c>
      <c r="K3205" s="25">
        <f>VLOOKUP($E3205,[1]AllProteinsNorm!$A$1:$Q$3226,4,FALSE)</f>
        <v>2519364.1241996898</v>
      </c>
      <c r="L3205" s="1">
        <f>VLOOKUP($E3205,[1]AllProteinsNorm!$A$1:$Q$3226,5,FALSE)</f>
        <v>2852204.1816147398</v>
      </c>
      <c r="M3205" s="1">
        <f>VLOOKUP($E3205,[1]AllProteinsNorm!$A$1:$Q$3226,10,FALSE)</f>
        <v>2847986.08341101</v>
      </c>
      <c r="N3205" s="1">
        <f>VLOOKUP($E3205,[1]AllProteinsNorm!$A$1:$Q$3226,11,FALSE)</f>
        <v>2753001.7978008101</v>
      </c>
      <c r="O3205" s="1">
        <f>VLOOKUP($E3205,[1]AllProteinsNorm!$A$1:$Q$3226,15,FALSE)</f>
        <v>2339332.1029208</v>
      </c>
      <c r="P3205" s="1">
        <f>VLOOKUP($E3205,[1]AllProteinsNorm!$A$1:$Q$3226,6,FALSE)</f>
        <v>2583520.5691826399</v>
      </c>
      <c r="Q3205" s="1">
        <f>VLOOKUP($E3205,[1]AllProteinsNorm!$A$1:$Q$3226,8,FALSE)</f>
        <v>2773872.3514919602</v>
      </c>
      <c r="R3205" s="1">
        <f>VLOOKUP($E3205,[1]AllProteinsNorm!$A$1:$Q$3226,13,FALSE)</f>
        <v>2874851.0619248501</v>
      </c>
      <c r="S3205" s="1">
        <f>VLOOKUP($E3205,[1]AllProteinsNorm!$A$1:$Q$3226,16,FALSE)</f>
        <v>2933467.03729705</v>
      </c>
      <c r="T3205" s="1">
        <f>VLOOKUP($E3205,[1]AllProteinsNorm!$A$1:$Q$3226,17,FALSE)</f>
        <v>2979764.4792732601</v>
      </c>
      <c r="U3205" s="1">
        <f>VLOOKUP($E3205,[1]AllProteinsNorm!$A$1:$Q$3226,3,FALSE)</f>
        <v>2403396.9983690502</v>
      </c>
      <c r="V3205" s="1">
        <f>VLOOKUP($E3205,[1]AllProteinsNorm!$A$1:$Q$3226,7,FALSE)</f>
        <v>2405858.98863851</v>
      </c>
      <c r="W3205" s="1">
        <f>VLOOKUP($E3205,[1]AllProteinsNorm!$A$1:$Q$3226,9,FALSE)</f>
        <v>2608014.0525671202</v>
      </c>
      <c r="X3205" s="1">
        <f>VLOOKUP($E3205,[1]AllProteinsNorm!$A$1:$Q$3226,12,FALSE)</f>
        <v>2767305.2733736602</v>
      </c>
      <c r="Y3205" s="29">
        <f>VLOOKUP($E3205,[1]AllProteinsNorm!$A$1:$Q$3226,14,FALSE)</f>
        <v>2898177.1218916001</v>
      </c>
      <c r="Z3205" s="25">
        <f t="shared" si="368"/>
        <v>0.94628352842409214</v>
      </c>
      <c r="AA3205" s="1">
        <f t="shared" si="368"/>
        <v>1.0712996231228458</v>
      </c>
      <c r="AB3205" s="1">
        <f t="shared" si="368"/>
        <v>1.0697152880864274</v>
      </c>
      <c r="AC3205" s="1">
        <f t="shared" si="368"/>
        <v>1.0340387996944949</v>
      </c>
      <c r="AD3205" s="1">
        <f t="shared" si="368"/>
        <v>0.87866276067213933</v>
      </c>
      <c r="AE3205" s="1">
        <f t="shared" si="368"/>
        <v>0.97038095306646988</v>
      </c>
      <c r="AF3205" s="1">
        <f t="shared" si="368"/>
        <v>1.0418778655116681</v>
      </c>
      <c r="AG3205" s="1">
        <f t="shared" si="368"/>
        <v>1.0798058845249989</v>
      </c>
      <c r="AH3205" s="1">
        <f t="shared" si="368"/>
        <v>1.1018222859909224</v>
      </c>
      <c r="AI3205" s="1">
        <f t="shared" si="368"/>
        <v>1.1192117956411698</v>
      </c>
      <c r="AJ3205" s="1">
        <f t="shared" si="368"/>
        <v>0.90272579893269589</v>
      </c>
      <c r="AK3205" s="1">
        <f t="shared" si="368"/>
        <v>0.90365053260527306</v>
      </c>
      <c r="AL3205" s="1">
        <f t="shared" si="368"/>
        <v>0.97958080617933641</v>
      </c>
      <c r="AM3205" s="1">
        <f t="shared" si="368"/>
        <v>1.0394112439568359</v>
      </c>
      <c r="AN3205" s="29">
        <f t="shared" si="368"/>
        <v>1.0885672485999836</v>
      </c>
      <c r="AO3205" s="1">
        <f t="shared" si="362"/>
        <v>201746.68912888237</v>
      </c>
      <c r="AP3205" s="1">
        <f t="shared" si="363"/>
        <v>140744.28822253918</v>
      </c>
      <c r="AQ3205" s="29">
        <f t="shared" si="364"/>
        <v>195927.9229742997</v>
      </c>
    </row>
    <row r="3206" spans="1:43" x14ac:dyDescent="0.2">
      <c r="A3206" s="26"/>
      <c r="E3206" s="25" t="s">
        <v>6253</v>
      </c>
      <c r="F3206" s="26" t="s">
        <v>6254</v>
      </c>
      <c r="G3206" s="1">
        <v>0.71600377530020898</v>
      </c>
      <c r="H3206" s="1">
        <v>0.96924983519624897</v>
      </c>
      <c r="I3206" s="1">
        <f>VLOOKUP(F3206,'[1]SUSMB vs SHAM all proteins sum'!$B$2:$E$3214,2,FALSE)</f>
        <v>0.23263010778752799</v>
      </c>
      <c r="J3206" s="29">
        <f>VLOOKUP(F3206,'[1]SUSMB vs SHAM all proteins sum'!$B$2:$E$3214,3,FALSE)</f>
        <v>0.88012015036668301</v>
      </c>
      <c r="K3206" s="25">
        <f>VLOOKUP($E3206,[1]AllProteinsNorm!$A$1:$Q$3226,4,FALSE)</f>
        <v>4084789.3572386801</v>
      </c>
      <c r="L3206" s="1">
        <f>VLOOKUP($E3206,[1]AllProteinsNorm!$A$1:$Q$3226,5,FALSE)</f>
        <v>4616698.2829650296</v>
      </c>
      <c r="M3206" s="1">
        <f>VLOOKUP($E3206,[1]AllProteinsNorm!$A$1:$Q$3226,10,FALSE)</f>
        <v>5581872.9785432899</v>
      </c>
      <c r="N3206" s="1">
        <f>VLOOKUP($E3206,[1]AllProteinsNorm!$A$1:$Q$3226,11,FALSE)</f>
        <v>4250876.6454001199</v>
      </c>
      <c r="O3206" s="1">
        <f>VLOOKUP($E3206,[1]AllProteinsNorm!$A$1:$Q$3226,15,FALSE)</f>
        <v>5364517.6192004504</v>
      </c>
      <c r="P3206" s="1">
        <f>VLOOKUP($E3206,[1]AllProteinsNorm!$A$1:$Q$3226,6,FALSE)</f>
        <v>4806961.0680257101</v>
      </c>
      <c r="Q3206" s="1">
        <f>VLOOKUP($E3206,[1]AllProteinsNorm!$A$1:$Q$3226,8,FALSE)</f>
        <v>5521482.1118586296</v>
      </c>
      <c r="R3206" s="1">
        <f>VLOOKUP($E3206,[1]AllProteinsNorm!$A$1:$Q$3226,13,FALSE)</f>
        <v>4577742.0011680303</v>
      </c>
      <c r="S3206" s="1">
        <f>VLOOKUP($E3206,[1]AllProteinsNorm!$A$1:$Q$3226,16,FALSE)</f>
        <v>4110301.7648733002</v>
      </c>
      <c r="T3206" s="1">
        <f>VLOOKUP($E3206,[1]AllProteinsNorm!$A$1:$Q$3226,17,FALSE)</f>
        <v>4111664.51364057</v>
      </c>
      <c r="U3206" s="1">
        <f>VLOOKUP($E3206,[1]AllProteinsNorm!$A$1:$Q$3226,3,FALSE)</f>
        <v>4348877.6256862804</v>
      </c>
      <c r="V3206" s="1">
        <f>VLOOKUP($E3206,[1]AllProteinsNorm!$A$1:$Q$3226,7,FALSE)</f>
        <v>3917894.1584685501</v>
      </c>
      <c r="W3206" s="1">
        <f>VLOOKUP($E3206,[1]AllProteinsNorm!$A$1:$Q$3226,9,FALSE)</f>
        <v>3650779.0571698402</v>
      </c>
      <c r="X3206" s="1">
        <f>VLOOKUP($E3206,[1]AllProteinsNorm!$A$1:$Q$3226,12,FALSE)</f>
        <v>5533693.5983058102</v>
      </c>
      <c r="Y3206" s="29">
        <f>VLOOKUP($E3206,[1]AllProteinsNorm!$A$1:$Q$3226,14,FALSE)</f>
        <v>3682727.3120691301</v>
      </c>
      <c r="Z3206" s="25">
        <f t="shared" si="368"/>
        <v>0.8546029651287238</v>
      </c>
      <c r="AA3206" s="1">
        <f t="shared" si="368"/>
        <v>0.96588678060837019</v>
      </c>
      <c r="AB3206" s="1">
        <f t="shared" si="368"/>
        <v>1.1678166929174807</v>
      </c>
      <c r="AC3206" s="1">
        <f t="shared" si="368"/>
        <v>0.88935106999279101</v>
      </c>
      <c r="AD3206" s="1">
        <f t="shared" si="368"/>
        <v>1.1223424913526345</v>
      </c>
      <c r="AE3206" s="1">
        <f t="shared" si="368"/>
        <v>1.0056927843080135</v>
      </c>
      <c r="AF3206" s="1">
        <f t="shared" si="368"/>
        <v>1.1551819621586117</v>
      </c>
      <c r="AG3206" s="1">
        <f t="shared" si="368"/>
        <v>0.9577365062557629</v>
      </c>
      <c r="AH3206" s="1">
        <f t="shared" si="368"/>
        <v>0.8599405669743323</v>
      </c>
      <c r="AI3206" s="1">
        <f t="shared" si="368"/>
        <v>0.8602256757119886</v>
      </c>
      <c r="AJ3206" s="1">
        <f t="shared" si="368"/>
        <v>0.90985443528619525</v>
      </c>
      <c r="AK3206" s="1">
        <f t="shared" si="368"/>
        <v>0.81968583250303606</v>
      </c>
      <c r="AL3206" s="1">
        <f t="shared" si="368"/>
        <v>0.76380110072463847</v>
      </c>
      <c r="AM3206" s="1">
        <f t="shared" si="368"/>
        <v>1.1577367995354513</v>
      </c>
      <c r="AN3206" s="29">
        <f t="shared" si="368"/>
        <v>0.77048518427945811</v>
      </c>
      <c r="AO3206" s="1">
        <f t="shared" si="362"/>
        <v>595754.58433632716</v>
      </c>
      <c r="AP3206" s="1">
        <f t="shared" si="363"/>
        <v>522962.50995115796</v>
      </c>
      <c r="AQ3206" s="29">
        <f t="shared" si="364"/>
        <v>699444.33074975491</v>
      </c>
    </row>
    <row r="3207" spans="1:43" x14ac:dyDescent="0.2">
      <c r="A3207" s="26"/>
      <c r="E3207" s="25" t="s">
        <v>6255</v>
      </c>
      <c r="F3207" s="26" t="s">
        <v>6256</v>
      </c>
      <c r="G3207" s="1">
        <v>0.28621112099379498</v>
      </c>
      <c r="H3207" s="1">
        <v>1.1932482028646501</v>
      </c>
      <c r="I3207" s="1">
        <f>VLOOKUP(F3207,'[1]SUSMB vs SHAM all proteins sum'!$B$2:$E$3214,2,FALSE)</f>
        <v>0.30159800996200897</v>
      </c>
      <c r="J3207" s="29">
        <f>VLOOKUP(F3207,'[1]SUSMB vs SHAM all proteins sum'!$B$2:$E$3214,3,FALSE)</f>
        <v>1.2132880148265499</v>
      </c>
      <c r="K3207" s="25">
        <f>VLOOKUP($E3207,[1]AllProteinsNorm!$A$1:$Q$3226,4,FALSE)</f>
        <v>42313.568625032</v>
      </c>
      <c r="L3207" s="1">
        <f>VLOOKUP($E3207,[1]AllProteinsNorm!$A$1:$Q$3226,5,FALSE)</f>
        <v>71982.309430122696</v>
      </c>
      <c r="M3207" s="1">
        <f>VLOOKUP($E3207,[1]AllProteinsNorm!$A$1:$Q$3226,10,FALSE)</f>
        <v>50628.762625142699</v>
      </c>
      <c r="N3207" s="1">
        <f>VLOOKUP($E3207,[1]AllProteinsNorm!$A$1:$Q$3226,11,FALSE)</f>
        <v>54133.945543688402</v>
      </c>
      <c r="O3207" s="1">
        <f>VLOOKUP($E3207,[1]AllProteinsNorm!$A$1:$Q$3226,15,FALSE)</f>
        <v>61973.830322165901</v>
      </c>
      <c r="P3207" s="1">
        <f>VLOOKUP($E3207,[1]AllProteinsNorm!$A$1:$Q$3226,6,FALSE)</f>
        <v>89263.351460423204</v>
      </c>
      <c r="Q3207" s="1">
        <f>VLOOKUP($E3207,[1]AllProteinsNorm!$A$1:$Q$3226,8,FALSE)</f>
        <v>64325.133559858798</v>
      </c>
      <c r="R3207" s="1">
        <f>VLOOKUP($E3207,[1]AllProteinsNorm!$A$1:$Q$3226,13,FALSE)</f>
        <v>42428.674186703603</v>
      </c>
      <c r="S3207" s="1">
        <f>VLOOKUP($E3207,[1]AllProteinsNorm!$A$1:$Q$3226,16,FALSE)</f>
        <v>65707.561936722603</v>
      </c>
      <c r="T3207" s="1">
        <f>VLOOKUP($E3207,[1]AllProteinsNorm!$A$1:$Q$3226,17,FALSE)</f>
        <v>78181.861974206797</v>
      </c>
      <c r="U3207" s="1">
        <f>VLOOKUP($E3207,[1]AllProteinsNorm!$A$1:$Q$3226,3,FALSE)</f>
        <v>47902.728653022299</v>
      </c>
      <c r="V3207" s="1">
        <f>VLOOKUP($E3207,[1]AllProteinsNorm!$A$1:$Q$3226,7,FALSE)</f>
        <v>51527.041383577198</v>
      </c>
      <c r="W3207" s="1">
        <f>VLOOKUP($E3207,[1]AllProteinsNorm!$A$1:$Q$3226,9,FALSE)</f>
        <v>75871.179764593806</v>
      </c>
      <c r="X3207" s="1">
        <f>VLOOKUP($E3207,[1]AllProteinsNorm!$A$1:$Q$3226,12,FALSE)</f>
        <v>110823.704012966</v>
      </c>
      <c r="Y3207" s="29">
        <f>VLOOKUP($E3207,[1]AllProteinsNorm!$A$1:$Q$3226,14,FALSE)</f>
        <v>65538.325992356302</v>
      </c>
      <c r="Z3207" s="25">
        <f t="shared" si="368"/>
        <v>0.75282362698687433</v>
      </c>
      <c r="AA3207" s="1">
        <f t="shared" si="368"/>
        <v>1.2806762706376547</v>
      </c>
      <c r="AB3207" s="1">
        <f t="shared" si="368"/>
        <v>0.90076374902516532</v>
      </c>
      <c r="AC3207" s="1">
        <f t="shared" si="368"/>
        <v>0.96312635761003784</v>
      </c>
      <c r="AD3207" s="1">
        <f t="shared" si="368"/>
        <v>1.102609995740268</v>
      </c>
      <c r="AE3207" s="1">
        <f t="shared" si="368"/>
        <v>1.5881326531198261</v>
      </c>
      <c r="AF3207" s="1">
        <f t="shared" si="368"/>
        <v>1.144443305694153</v>
      </c>
      <c r="AG3207" s="1">
        <f t="shared" si="368"/>
        <v>0.75487153240444571</v>
      </c>
      <c r="AH3207" s="1">
        <f t="shared" si="368"/>
        <v>1.1690388380148307</v>
      </c>
      <c r="AI3207" s="1">
        <f t="shared" si="368"/>
        <v>1.3909758691728649</v>
      </c>
      <c r="AJ3207" s="1">
        <f t="shared" si="368"/>
        <v>0.85226340152748215</v>
      </c>
      <c r="AK3207" s="1">
        <f t="shared" si="368"/>
        <v>0.9167455131482195</v>
      </c>
      <c r="AL3207" s="1">
        <f t="shared" si="368"/>
        <v>1.3498652699400264</v>
      </c>
      <c r="AM3207" s="1">
        <f t="shared" si="368"/>
        <v>1.9717245678447617</v>
      </c>
      <c r="AN3207" s="29">
        <f t="shared" si="368"/>
        <v>1.1660278696282262</v>
      </c>
      <c r="AO3207" s="1">
        <f t="shared" si="362"/>
        <v>10105.032811485147</v>
      </c>
      <c r="AP3207" s="1">
        <f t="shared" si="363"/>
        <v>15674.50989808039</v>
      </c>
      <c r="AQ3207" s="29">
        <f t="shared" si="364"/>
        <v>22582.907681587716</v>
      </c>
    </row>
    <row r="3208" spans="1:43" x14ac:dyDescent="0.2">
      <c r="A3208" s="26"/>
      <c r="E3208" s="25" t="s">
        <v>6257</v>
      </c>
      <c r="F3208" s="26" t="s">
        <v>6258</v>
      </c>
      <c r="G3208" s="1">
        <v>0.190104768897915</v>
      </c>
      <c r="H3208" s="1">
        <v>1.35023053739017</v>
      </c>
      <c r="I3208" s="1">
        <f>VLOOKUP(F3208,'[1]SUSMB vs SHAM all proteins sum'!$B$2:$E$3214,2,FALSE)</f>
        <v>0.70500349297489695</v>
      </c>
      <c r="J3208" s="29">
        <f>VLOOKUP(F3208,'[1]SUSMB vs SHAM all proteins sum'!$B$2:$E$3214,3,FALSE)</f>
        <v>0.934621571715051</v>
      </c>
      <c r="K3208" s="25">
        <f>VLOOKUP($E3208,[1]AllProteinsNorm!$A$1:$Q$3226,4,FALSE)</f>
        <v>127558.770464902</v>
      </c>
      <c r="L3208" s="1">
        <f>VLOOKUP($E3208,[1]AllProteinsNorm!$A$1:$Q$3226,5,FALSE)</f>
        <v>77392.618860573202</v>
      </c>
      <c r="M3208" s="1">
        <f>VLOOKUP($E3208,[1]AllProteinsNorm!$A$1:$Q$3226,10,FALSE)</f>
        <v>150990.47594662799</v>
      </c>
      <c r="N3208" s="1">
        <f>VLOOKUP($E3208,[1]AllProteinsNorm!$A$1:$Q$3226,11,FALSE)</f>
        <v>82938.071908768994</v>
      </c>
      <c r="O3208" s="1">
        <f>VLOOKUP($E3208,[1]AllProteinsNorm!$A$1:$Q$3226,15,FALSE)</f>
        <v>111515.93494613501</v>
      </c>
      <c r="P3208" s="1">
        <f>VLOOKUP($E3208,[1]AllProteinsNorm!$A$1:$Q$3226,6,FALSE)</f>
        <v>114212.876534507</v>
      </c>
      <c r="Q3208" s="1">
        <f>VLOOKUP($E3208,[1]AllProteinsNorm!$A$1:$Q$3226,8,FALSE)</f>
        <v>166241.384874815</v>
      </c>
      <c r="R3208" s="1">
        <f>VLOOKUP($E3208,[1]AllProteinsNorm!$A$1:$Q$3226,13,FALSE)</f>
        <v>130410.12889960701</v>
      </c>
      <c r="S3208" s="1">
        <f>VLOOKUP($E3208,[1]AllProteinsNorm!$A$1:$Q$3226,16,FALSE)</f>
        <v>254979.86030700599</v>
      </c>
      <c r="T3208" s="1">
        <f>VLOOKUP($E3208,[1]AllProteinsNorm!$A$1:$Q$3226,17,FALSE)</f>
        <v>97998.289424811504</v>
      </c>
      <c r="U3208" s="1">
        <f>VLOOKUP($E3208,[1]AllProteinsNorm!$A$1:$Q$3226,3,FALSE)</f>
        <v>73933.7963409269</v>
      </c>
      <c r="V3208" s="1">
        <f>VLOOKUP($E3208,[1]AllProteinsNorm!$A$1:$Q$3226,7,FALSE)</f>
        <v>128347.03340899201</v>
      </c>
      <c r="W3208" s="1">
        <f>VLOOKUP($E3208,[1]AllProteinsNorm!$A$1:$Q$3226,9,FALSE)</f>
        <v>78369.161641137398</v>
      </c>
      <c r="X3208" s="1">
        <f>VLOOKUP($E3208,[1]AllProteinsNorm!$A$1:$Q$3226,12,FALSE)</f>
        <v>127385.019332361</v>
      </c>
      <c r="Y3208" s="29">
        <f>VLOOKUP($E3208,[1]AllProteinsNorm!$A$1:$Q$3226,14,FALSE)</f>
        <v>103785.549548941</v>
      </c>
      <c r="Z3208" s="25">
        <f t="shared" si="368"/>
        <v>1.1587911258486603</v>
      </c>
      <c r="AA3208" s="1">
        <f t="shared" si="368"/>
        <v>0.70306322030985702</v>
      </c>
      <c r="AB3208" s="1">
        <f t="shared" si="368"/>
        <v>1.3716534188667209</v>
      </c>
      <c r="AC3208" s="1">
        <f t="shared" si="368"/>
        <v>0.75344017014748366</v>
      </c>
      <c r="AD3208" s="1">
        <f t="shared" si="368"/>
        <v>1.0130520648272778</v>
      </c>
      <c r="AE3208" s="1">
        <f t="shared" si="368"/>
        <v>1.0375520813149528</v>
      </c>
      <c r="AF3208" s="1">
        <f t="shared" si="368"/>
        <v>1.510198325365109</v>
      </c>
      <c r="AG3208" s="1">
        <f t="shared" si="368"/>
        <v>1.1846939221731123</v>
      </c>
      <c r="AH3208" s="1">
        <f t="shared" si="368"/>
        <v>2.3163315099151744</v>
      </c>
      <c r="AI3208" s="1">
        <f t="shared" si="368"/>
        <v>0.8902527652151232</v>
      </c>
      <c r="AJ3208" s="1">
        <f t="shared" si="368"/>
        <v>0.67164199519892309</v>
      </c>
      <c r="AK3208" s="1">
        <f t="shared" si="368"/>
        <v>1.1659519984497189</v>
      </c>
      <c r="AL3208" s="1">
        <f t="shared" si="368"/>
        <v>0.71193449669489195</v>
      </c>
      <c r="AM3208" s="1">
        <f t="shared" si="368"/>
        <v>1.1572127061934625</v>
      </c>
      <c r="AN3208" s="29">
        <f t="shared" si="368"/>
        <v>0.94282638010947728</v>
      </c>
      <c r="AO3208" s="1">
        <f t="shared" si="362"/>
        <v>27518.668249643648</v>
      </c>
      <c r="AP3208" s="1">
        <f t="shared" si="363"/>
        <v>55883.610527925885</v>
      </c>
      <c r="AQ3208" s="29">
        <f t="shared" si="364"/>
        <v>23182.834100190714</v>
      </c>
    </row>
    <row r="3209" spans="1:43" x14ac:dyDescent="0.2">
      <c r="A3209" s="26"/>
      <c r="E3209" s="25" t="s">
        <v>6259</v>
      </c>
      <c r="F3209" s="26" t="s">
        <v>6260</v>
      </c>
      <c r="G3209" s="1">
        <v>0.53760332347857498</v>
      </c>
      <c r="H3209" s="1">
        <v>0.90456045712358901</v>
      </c>
      <c r="I3209" s="1">
        <f>VLOOKUP(F3209,'[1]SUSMB vs SHAM all proteins sum'!$B$2:$E$3214,2,FALSE)</f>
        <v>0.197407675285203</v>
      </c>
      <c r="J3209" s="29">
        <f>VLOOKUP(F3209,'[1]SUSMB vs SHAM all proteins sum'!$B$2:$E$3214,3,FALSE)</f>
        <v>0.76944457403983801</v>
      </c>
      <c r="K3209" s="25">
        <f>VLOOKUP($E3209,[1]AllProteinsNorm!$A$1:$Q$3226,4,FALSE)</f>
        <v>55516.654597471803</v>
      </c>
      <c r="L3209" s="1">
        <f>VLOOKUP($E3209,[1]AllProteinsNorm!$A$1:$Q$3226,5,FALSE)</f>
        <v>52799.086511921101</v>
      </c>
      <c r="M3209" s="1">
        <f>VLOOKUP($E3209,[1]AllProteinsNorm!$A$1:$Q$3226,10,FALSE)</f>
        <v>54714.6632118825</v>
      </c>
      <c r="N3209" s="1">
        <f>VLOOKUP($E3209,[1]AllProteinsNorm!$A$1:$Q$3226,11,FALSE)</f>
        <v>68141.417031099496</v>
      </c>
      <c r="O3209" s="1">
        <f>VLOOKUP($E3209,[1]AllProteinsNorm!$A$1:$Q$3226,15,FALSE)</f>
        <v>93732.911050889001</v>
      </c>
      <c r="P3209" s="1">
        <f>VLOOKUP($E3209,[1]AllProteinsNorm!$A$1:$Q$3226,6,FALSE)</f>
        <v>64611.996297582002</v>
      </c>
      <c r="Q3209" s="1">
        <f>VLOOKUP($E3209,[1]AllProteinsNorm!$A$1:$Q$3226,8,FALSE)</f>
        <v>64802.495634400701</v>
      </c>
      <c r="R3209" s="1">
        <f>VLOOKUP($E3209,[1]AllProteinsNorm!$A$1:$Q$3226,13,FALSE)</f>
        <v>37468.796790047498</v>
      </c>
      <c r="S3209" s="1">
        <f>VLOOKUP($E3209,[1]AllProteinsNorm!$A$1:$Q$3226,16,FALSE)</f>
        <v>55982.7290620122</v>
      </c>
      <c r="T3209" s="1">
        <f>VLOOKUP($E3209,[1]AllProteinsNorm!$A$1:$Q$3226,17,FALSE)</f>
        <v>70634.354723618904</v>
      </c>
      <c r="U3209" s="1">
        <f>VLOOKUP($E3209,[1]AllProteinsNorm!$A$1:$Q$3226,3,FALSE)</f>
        <v>38212.1818018821</v>
      </c>
      <c r="V3209" s="1">
        <f>VLOOKUP($E3209,[1]AllProteinsNorm!$A$1:$Q$3226,7,FALSE)</f>
        <v>30352.077754791299</v>
      </c>
      <c r="W3209" s="1">
        <f>VLOOKUP($E3209,[1]AllProteinsNorm!$A$1:$Q$3226,9,FALSE)</f>
        <v>58042.104825017603</v>
      </c>
      <c r="X3209" s="1">
        <f>VLOOKUP($E3209,[1]AllProteinsNorm!$A$1:$Q$3226,12,FALSE)</f>
        <v>65299.218032651101</v>
      </c>
      <c r="Y3209" s="29">
        <f>VLOOKUP($E3209,[1]AllProteinsNorm!$A$1:$Q$3226,14,FALSE)</f>
        <v>62849.525725241198</v>
      </c>
      <c r="Z3209" s="25">
        <f t="shared" si="368"/>
        <v>0.85435281577502342</v>
      </c>
      <c r="AA3209" s="1">
        <f t="shared" si="368"/>
        <v>0.81253181696332066</v>
      </c>
      <c r="AB3209" s="1">
        <f t="shared" si="368"/>
        <v>0.84201086895791932</v>
      </c>
      <c r="AC3209" s="1">
        <f t="shared" si="368"/>
        <v>1.0486368808337949</v>
      </c>
      <c r="AD3209" s="1">
        <f t="shared" si="368"/>
        <v>1.4424676174699416</v>
      </c>
      <c r="AE3209" s="1">
        <f t="shared" si="368"/>
        <v>0.99432217899164288</v>
      </c>
      <c r="AF3209" s="1">
        <f t="shared" si="368"/>
        <v>0.9972537973680452</v>
      </c>
      <c r="AG3209" s="1">
        <f t="shared" si="368"/>
        <v>0.5766120504447152</v>
      </c>
      <c r="AH3209" s="1">
        <f t="shared" si="368"/>
        <v>0.86152529462894656</v>
      </c>
      <c r="AI3209" s="1">
        <f t="shared" si="368"/>
        <v>1.0870010141303397</v>
      </c>
      <c r="AJ3209" s="1">
        <f t="shared" si="368"/>
        <v>0.58805209636734468</v>
      </c>
      <c r="AK3209" s="1">
        <f t="shared" si="368"/>
        <v>0.46709196154642391</v>
      </c>
      <c r="AL3209" s="1">
        <f t="shared" si="368"/>
        <v>0.89321728858318294</v>
      </c>
      <c r="AM3209" s="1">
        <f t="shared" si="368"/>
        <v>1.0048979211482103</v>
      </c>
      <c r="AN3209" s="29">
        <f t="shared" si="368"/>
        <v>0.96719929655000969</v>
      </c>
      <c r="AO3209" s="1">
        <f t="shared" si="362"/>
        <v>15362.494237921288</v>
      </c>
      <c r="AP3209" s="1">
        <f t="shared" si="363"/>
        <v>11599.728677211773</v>
      </c>
      <c r="AQ3209" s="29">
        <f t="shared" si="364"/>
        <v>14030.845516451422</v>
      </c>
    </row>
    <row r="3210" spans="1:43" x14ac:dyDescent="0.2">
      <c r="A3210" s="26"/>
      <c r="E3210" s="25" t="s">
        <v>6261</v>
      </c>
      <c r="F3210" s="26" t="s">
        <v>6262</v>
      </c>
      <c r="G3210" s="1">
        <v>0.27894683092149097</v>
      </c>
      <c r="H3210" s="43">
        <v>1.6993215496823999</v>
      </c>
      <c r="I3210" s="1">
        <f>VLOOKUP(F3210,'[1]SUSMB vs SHAM all proteins sum'!$B$2:$E$3214,2,FALSE)</f>
        <v>0.48565789064948101</v>
      </c>
      <c r="J3210" s="29">
        <f>VLOOKUP(F3210,'[1]SUSMB vs SHAM all proteins sum'!$B$2:$E$3214,3,FALSE)</f>
        <v>1.4238800881549101</v>
      </c>
      <c r="K3210" s="25">
        <f>VLOOKUP($E3210,[1]AllProteinsNorm!$A$1:$Q$3226,4,FALSE)</f>
        <v>34353.961752310999</v>
      </c>
      <c r="L3210" s="1">
        <f>VLOOKUP($E3210,[1]AllProteinsNorm!$A$1:$Q$3226,5,FALSE)</f>
        <v>43806.094004162602</v>
      </c>
      <c r="M3210" s="1">
        <f>VLOOKUP($E3210,[1]AllProteinsNorm!$A$1:$Q$3226,10,FALSE)</f>
        <v>34651.907766838704</v>
      </c>
      <c r="N3210" s="1">
        <f>VLOOKUP($E3210,[1]AllProteinsNorm!$A$1:$Q$3226,11,FALSE)</f>
        <v>43517.286913430798</v>
      </c>
      <c r="O3210" s="1">
        <f>VLOOKUP($E3210,[1]AllProteinsNorm!$A$1:$Q$3226,15,FALSE)</f>
        <v>4297.8648698051702</v>
      </c>
      <c r="P3210" s="1">
        <f>VLOOKUP($E3210,[1]AllProteinsNorm!$A$1:$Q$3226,6,FALSE)</f>
        <v>41597.026078450697</v>
      </c>
      <c r="Q3210" s="1">
        <f>VLOOKUP($E3210,[1]AllProteinsNorm!$A$1:$Q$3226,8,FALSE)</f>
        <v>39825.716956973898</v>
      </c>
      <c r="R3210" s="1">
        <f>VLOOKUP($E3210,[1]AllProteinsNorm!$A$1:$Q$3226,13,FALSE)</f>
        <v>41327.666542747596</v>
      </c>
      <c r="S3210" s="1">
        <f>VLOOKUP($E3210,[1]AllProteinsNorm!$A$1:$Q$3226,16,FALSE)</f>
        <v>62931.765621726503</v>
      </c>
      <c r="T3210" s="1">
        <f>VLOOKUP($E3210,[1]AllProteinsNorm!$A$1:$Q$3226,17,FALSE)</f>
        <v>32077.0347232399</v>
      </c>
      <c r="U3210" s="1">
        <f>VLOOKUP($E3210,[1]AllProteinsNorm!$A$1:$Q$3226,3,FALSE)</f>
        <v>17030.4059329187</v>
      </c>
      <c r="V3210" s="1">
        <f>VLOOKUP($E3210,[1]AllProteinsNorm!$A$1:$Q$3226,7,FALSE)</f>
        <v>42223.530191391103</v>
      </c>
      <c r="W3210" s="1">
        <f>VLOOKUP($E3210,[1]AllProteinsNorm!$A$1:$Q$3226,9,FALSE)</f>
        <v>42051.906455599601</v>
      </c>
      <c r="X3210" s="1">
        <f>VLOOKUP($E3210,[1]AllProteinsNorm!$A$1:$Q$3226,12,FALSE)</f>
        <v>36286.033705417802</v>
      </c>
      <c r="Y3210" s="29">
        <f>VLOOKUP($E3210,[1]AllProteinsNorm!$A$1:$Q$3226,14,FALSE)</f>
        <v>52025.400313797203</v>
      </c>
      <c r="Z3210" s="25">
        <f t="shared" si="368"/>
        <v>1.0693699406463317</v>
      </c>
      <c r="AA3210" s="1">
        <f t="shared" si="368"/>
        <v>1.3635958636423562</v>
      </c>
      <c r="AB3210" s="1">
        <f t="shared" si="368"/>
        <v>1.0786444026186797</v>
      </c>
      <c r="AC3210" s="1">
        <f t="shared" si="368"/>
        <v>1.3546058780418357</v>
      </c>
      <c r="AD3210" s="1">
        <f t="shared" si="368"/>
        <v>0.13378391505079715</v>
      </c>
      <c r="AE3210" s="1">
        <f t="shared" si="368"/>
        <v>1.2948320088754939</v>
      </c>
      <c r="AF3210" s="1">
        <f t="shared" si="368"/>
        <v>1.2396947078632599</v>
      </c>
      <c r="AG3210" s="1">
        <f t="shared" si="368"/>
        <v>1.2864473866655688</v>
      </c>
      <c r="AH3210" s="1">
        <f t="shared" si="368"/>
        <v>1.9589396691095584</v>
      </c>
      <c r="AI3210" s="1">
        <f t="shared" si="368"/>
        <v>0.99849376806719692</v>
      </c>
      <c r="AJ3210" s="1">
        <f t="shared" si="368"/>
        <v>0.53012238626140673</v>
      </c>
      <c r="AK3210" s="1">
        <f t="shared" si="368"/>
        <v>1.3143338256062731</v>
      </c>
      <c r="AL3210" s="1">
        <f t="shared" si="368"/>
        <v>1.3089915228616846</v>
      </c>
      <c r="AM3210" s="1">
        <f t="shared" si="368"/>
        <v>1.1295114662355683</v>
      </c>
      <c r="AN3210" s="29">
        <f t="shared" si="368"/>
        <v>1.619446387196505</v>
      </c>
      <c r="AO3210" s="1">
        <f t="shared" si="362"/>
        <v>14504.724335654266</v>
      </c>
      <c r="AP3210" s="1">
        <f t="shared" si="363"/>
        <v>10294.706515591326</v>
      </c>
      <c r="AQ3210" s="29">
        <f t="shared" si="364"/>
        <v>11606.896807688134</v>
      </c>
    </row>
    <row r="3211" spans="1:43" x14ac:dyDescent="0.2">
      <c r="A3211" s="26"/>
      <c r="E3211" s="25" t="s">
        <v>6263</v>
      </c>
      <c r="F3211" s="26" t="s">
        <v>6264</v>
      </c>
      <c r="G3211" s="1">
        <v>0.26462149438600902</v>
      </c>
      <c r="H3211" s="43">
        <v>1.64040548856707</v>
      </c>
      <c r="I3211" s="1">
        <f>VLOOKUP(F3211,'[1]SUSMB vs SHAM all proteins sum'!$B$2:$E$3214,2,FALSE)</f>
        <v>0.42934572747371302</v>
      </c>
      <c r="J3211" s="29">
        <f>VLOOKUP(F3211,'[1]SUSMB vs SHAM all proteins sum'!$B$2:$E$3214,3,FALSE)</f>
        <v>1.4259263577302299</v>
      </c>
      <c r="K3211" s="25">
        <f>VLOOKUP($E3211,[1]AllProteinsNorm!$A$1:$Q$3226,4,FALSE)</f>
        <v>43458.240848311703</v>
      </c>
      <c r="L3211" s="1">
        <f>VLOOKUP($E3211,[1]AllProteinsNorm!$A$1:$Q$3226,5,FALSE)</f>
        <v>31834.9022184555</v>
      </c>
      <c r="M3211" s="1">
        <f>VLOOKUP($E3211,[1]AllProteinsNorm!$A$1:$Q$3226,10,FALSE)</f>
        <v>47635.3473840023</v>
      </c>
      <c r="N3211" s="1">
        <f>VLOOKUP($E3211,[1]AllProteinsNorm!$A$1:$Q$3226,11,FALSE)</f>
        <v>23486.946008925301</v>
      </c>
      <c r="O3211" s="1">
        <f>VLOOKUP($E3211,[1]AllProteinsNorm!$A$1:$Q$3226,15,FALSE)</f>
        <v>5258.9484239162302</v>
      </c>
      <c r="P3211" s="1">
        <f>VLOOKUP($E3211,[1]AllProteinsNorm!$A$1:$Q$3226,6,FALSE)</f>
        <v>28869.4295654536</v>
      </c>
      <c r="Q3211" s="1">
        <f>VLOOKUP($E3211,[1]AllProteinsNorm!$A$1:$Q$3226,8,FALSE)</f>
        <v>34131.459674344696</v>
      </c>
      <c r="R3211" s="1">
        <f>VLOOKUP($E3211,[1]AllProteinsNorm!$A$1:$Q$3226,13,FALSE)</f>
        <v>46523.200248960296</v>
      </c>
      <c r="S3211" s="1">
        <f>VLOOKUP($E3211,[1]AllProteinsNorm!$A$1:$Q$3226,16,FALSE)</f>
        <v>43574.305042981403</v>
      </c>
      <c r="T3211" s="1">
        <f>VLOOKUP($E3211,[1]AllProteinsNorm!$A$1:$Q$3226,17,FALSE)</f>
        <v>48405.355459050603</v>
      </c>
      <c r="U3211" s="1">
        <f>VLOOKUP($E3211,[1]AllProteinsNorm!$A$1:$Q$3226,3,FALSE)</f>
        <v>48125.266215675299</v>
      </c>
      <c r="V3211" s="1">
        <f>VLOOKUP($E3211,[1]AllProteinsNorm!$A$1:$Q$3226,7,FALSE)</f>
        <v>23871.579949040799</v>
      </c>
      <c r="W3211" s="1">
        <f>VLOOKUP($E3211,[1]AllProteinsNorm!$A$1:$Q$3226,9,FALSE)</f>
        <v>39536.2386322905</v>
      </c>
      <c r="X3211" s="1">
        <f>VLOOKUP($E3211,[1]AllProteinsNorm!$A$1:$Q$3226,12,FALSE)</f>
        <v>24607.6068629648</v>
      </c>
      <c r="Y3211" s="29">
        <f>VLOOKUP($E3211,[1]AllProteinsNorm!$A$1:$Q$3226,14,FALSE)</f>
        <v>42933.560557139601</v>
      </c>
      <c r="Z3211" s="25">
        <f t="shared" si="368"/>
        <v>1.4326163538312635</v>
      </c>
      <c r="AA3211" s="1">
        <f t="shared" si="368"/>
        <v>1.0494488651753675</v>
      </c>
      <c r="AB3211" s="1">
        <f t="shared" si="368"/>
        <v>1.5703161552478291</v>
      </c>
      <c r="AC3211" s="1">
        <f t="shared" si="368"/>
        <v>0.77425552201672887</v>
      </c>
      <c r="AD3211" s="1">
        <f t="shared" si="368"/>
        <v>0.17336310372881161</v>
      </c>
      <c r="AE3211" s="1">
        <f t="shared" si="368"/>
        <v>0.95169100529423178</v>
      </c>
      <c r="AF3211" s="1">
        <f t="shared" si="368"/>
        <v>1.1251556978634145</v>
      </c>
      <c r="AG3211" s="1">
        <f t="shared" si="368"/>
        <v>1.5336538297043492</v>
      </c>
      <c r="AH3211" s="1">
        <f t="shared" si="368"/>
        <v>1.4364424512556493</v>
      </c>
      <c r="AI3211" s="1">
        <f t="shared" si="368"/>
        <v>1.595699745088631</v>
      </c>
      <c r="AJ3211" s="1">
        <f t="shared" si="368"/>
        <v>1.5864665036421524</v>
      </c>
      <c r="AK3211" s="1">
        <f t="shared" si="368"/>
        <v>0.78693511654452775</v>
      </c>
      <c r="AL3211" s="1">
        <f t="shared" si="368"/>
        <v>1.3033261569720247</v>
      </c>
      <c r="AM3211" s="1">
        <f t="shared" si="368"/>
        <v>0.81119850533258175</v>
      </c>
      <c r="AN3211" s="29">
        <f t="shared" si="368"/>
        <v>1.4153200815709632</v>
      </c>
      <c r="AO3211" s="1">
        <f t="shared" si="362"/>
        <v>15162.291269265957</v>
      </c>
      <c r="AP3211" s="1">
        <f t="shared" si="363"/>
        <v>7534.6520738066256</v>
      </c>
      <c r="AQ3211" s="29">
        <f t="shared" si="364"/>
        <v>9841.9014320891638</v>
      </c>
    </row>
    <row r="3212" spans="1:43" x14ac:dyDescent="0.2">
      <c r="A3212" s="26"/>
      <c r="E3212" s="25" t="s">
        <v>6265</v>
      </c>
      <c r="F3212" s="26" t="s">
        <v>6266</v>
      </c>
      <c r="G3212" s="1">
        <v>0.932861916720093</v>
      </c>
      <c r="H3212" s="1">
        <v>0.95204649735130098</v>
      </c>
      <c r="I3212" s="1">
        <f>VLOOKUP(F3212,'[1]SUSMB vs SHAM all proteins sum'!$B$2:$E$3214,2,FALSE)</f>
        <v>0.49384805261321602</v>
      </c>
      <c r="J3212" s="29">
        <f>VLOOKUP(F3212,'[1]SUSMB vs SHAM all proteins sum'!$B$2:$E$3214,3,FALSE)</f>
        <v>0.67738825010897896</v>
      </c>
      <c r="K3212" s="25">
        <f>VLOOKUP($E3212,[1]AllProteinsNorm!$A$1:$Q$3226,4,FALSE)</f>
        <v>52099.054430117001</v>
      </c>
      <c r="L3212" s="1">
        <f>VLOOKUP($E3212,[1]AllProteinsNorm!$A$1:$Q$3226,5,FALSE)</f>
        <v>9312.2419620043402</v>
      </c>
      <c r="M3212" s="1">
        <f>VLOOKUP($E3212,[1]AllProteinsNorm!$A$1:$Q$3226,10,FALSE)</f>
        <v>18848.684564781299</v>
      </c>
      <c r="N3212" s="1">
        <f>VLOOKUP($E3212,[1]AllProteinsNorm!$A$1:$Q$3226,11,FALSE)</f>
        <v>54788.698579411102</v>
      </c>
      <c r="O3212" s="1">
        <f>VLOOKUP($E3212,[1]AllProteinsNorm!$A$1:$Q$3226,15,FALSE)</f>
        <v>52941.416559199897</v>
      </c>
      <c r="P3212" s="1">
        <f>VLOOKUP($E3212,[1]AllProteinsNorm!$A$1:$Q$3226,6,FALSE)</f>
        <v>5274.58561294834</v>
      </c>
      <c r="Q3212" s="1">
        <f>VLOOKUP($E3212,[1]AllProteinsNorm!$A$1:$Q$3226,8,FALSE)</f>
        <v>44169.015849486503</v>
      </c>
      <c r="R3212" s="1">
        <f>VLOOKUP($E3212,[1]AllProteinsNorm!$A$1:$Q$3226,13,FALSE)</f>
        <v>34525.391257515897</v>
      </c>
      <c r="S3212" s="1">
        <f>VLOOKUP($E3212,[1]AllProteinsNorm!$A$1:$Q$3226,16,FALSE)</f>
        <v>41709.317121972599</v>
      </c>
      <c r="T3212" s="1">
        <f>VLOOKUP($E3212,[1]AllProteinsNorm!$A$1:$Q$3226,17,FALSE)</f>
        <v>61839.322460354801</v>
      </c>
      <c r="U3212" s="1">
        <f>VLOOKUP($E3212,[1]AllProteinsNorm!$A$1:$Q$3226,3,FALSE)</f>
        <v>9283.7480130546992</v>
      </c>
      <c r="V3212" s="1">
        <f>VLOOKUP($E3212,[1]AllProteinsNorm!$A$1:$Q$3226,7,FALSE)</f>
        <v>6586.2052432256896</v>
      </c>
      <c r="W3212" s="1">
        <f>VLOOKUP($E3212,[1]AllProteinsNorm!$A$1:$Q$3226,9,FALSE)</f>
        <v>38341.8161094717</v>
      </c>
      <c r="X3212" s="1">
        <f>VLOOKUP($E3212,[1]AllProteinsNorm!$A$1:$Q$3226,12,FALSE)</f>
        <v>51216.337362067097</v>
      </c>
      <c r="Y3212" s="29">
        <f>VLOOKUP($E3212,[1]AllProteinsNorm!$A$1:$Q$3226,14,FALSE)</f>
        <v>31506.5010745072</v>
      </c>
      <c r="Z3212" s="25">
        <f t="shared" si="368"/>
        <v>1.385686148158747</v>
      </c>
      <c r="AA3212" s="1">
        <f t="shared" si="368"/>
        <v>0.24767905744547825</v>
      </c>
      <c r="AB3212" s="1">
        <f t="shared" si="368"/>
        <v>0.50132121202823088</v>
      </c>
      <c r="AC3212" s="1">
        <f t="shared" si="368"/>
        <v>1.4572230058219173</v>
      </c>
      <c r="AD3212" s="1">
        <f t="shared" si="368"/>
        <v>1.4080905765456262</v>
      </c>
      <c r="AE3212" s="1">
        <f t="shared" si="368"/>
        <v>0.14028892272783453</v>
      </c>
      <c r="AF3212" s="1">
        <f t="shared" si="368"/>
        <v>1.1747697556110932</v>
      </c>
      <c r="AG3212" s="1">
        <f t="shared" si="368"/>
        <v>0.91827686603166325</v>
      </c>
      <c r="AH3212" s="1">
        <f t="shared" si="368"/>
        <v>1.1093487898634034</v>
      </c>
      <c r="AI3212" s="1">
        <f t="shared" si="368"/>
        <v>1.6447494773590519</v>
      </c>
      <c r="AJ3212" s="1">
        <f t="shared" si="368"/>
        <v>0.24692119973005999</v>
      </c>
      <c r="AK3212" s="1">
        <f t="shared" si="368"/>
        <v>0.1751742613046855</v>
      </c>
      <c r="AL3212" s="1">
        <f t="shared" si="368"/>
        <v>1.0197828743592712</v>
      </c>
      <c r="AM3212" s="1">
        <f t="shared" si="368"/>
        <v>1.3622083935752975</v>
      </c>
      <c r="AN3212" s="29">
        <f t="shared" si="368"/>
        <v>0.83798300359662126</v>
      </c>
      <c r="AO3212" s="1">
        <f t="shared" si="362"/>
        <v>19456.834614160816</v>
      </c>
      <c r="AP3212" s="1">
        <f t="shared" si="363"/>
        <v>18449.511149467398</v>
      </c>
      <c r="AQ3212" s="29">
        <f t="shared" si="364"/>
        <v>17118.506939543167</v>
      </c>
    </row>
    <row r="3213" spans="1:43" x14ac:dyDescent="0.2">
      <c r="A3213" s="26"/>
      <c r="E3213" s="25" t="s">
        <v>6267</v>
      </c>
      <c r="F3213" s="26" t="s">
        <v>6268</v>
      </c>
      <c r="G3213" s="1">
        <v>0.377246940471748</v>
      </c>
      <c r="H3213" s="1">
        <v>1.0812322251117701</v>
      </c>
      <c r="I3213" s="1">
        <f>VLOOKUP(F3213,'[1]SUSMB vs SHAM all proteins sum'!$B$2:$E$3214,2,FALSE)</f>
        <v>0.64050114928394097</v>
      </c>
      <c r="J3213" s="29">
        <f>VLOOKUP(F3213,'[1]SUSMB vs SHAM all proteins sum'!$B$2:$E$3214,3,FALSE)</f>
        <v>0.95621401682898199</v>
      </c>
      <c r="K3213" s="25">
        <f>VLOOKUP($E3213,[1]AllProteinsNorm!$A$1:$Q$3226,4,FALSE)</f>
        <v>878494.38147630403</v>
      </c>
      <c r="L3213" s="1">
        <f>VLOOKUP($E3213,[1]AllProteinsNorm!$A$1:$Q$3226,5,FALSE)</f>
        <v>672158.95657927799</v>
      </c>
      <c r="M3213" s="1">
        <f>VLOOKUP($E3213,[1]AllProteinsNorm!$A$1:$Q$3226,10,FALSE)</f>
        <v>981955.56050221703</v>
      </c>
      <c r="N3213" s="1">
        <f>VLOOKUP($E3213,[1]AllProteinsNorm!$A$1:$Q$3226,11,FALSE)</f>
        <v>738711.79998736095</v>
      </c>
      <c r="O3213" s="1">
        <f>VLOOKUP($E3213,[1]AllProteinsNorm!$A$1:$Q$3226,15,FALSE)</f>
        <v>978001.894774799</v>
      </c>
      <c r="P3213" s="1">
        <f>VLOOKUP($E3213,[1]AllProteinsNorm!$A$1:$Q$3226,6,FALSE)</f>
        <v>905907.89900555997</v>
      </c>
      <c r="Q3213" s="1">
        <f>VLOOKUP($E3213,[1]AllProteinsNorm!$A$1:$Q$3226,8,FALSE)</f>
        <v>951381.03037115897</v>
      </c>
      <c r="R3213" s="1">
        <f>VLOOKUP($E3213,[1]AllProteinsNorm!$A$1:$Q$3226,13,FALSE)</f>
        <v>1004159.11096652</v>
      </c>
      <c r="S3213" s="1">
        <f>VLOOKUP($E3213,[1]AllProteinsNorm!$A$1:$Q$3226,16,FALSE)</f>
        <v>823051.01101956004</v>
      </c>
      <c r="T3213" s="1">
        <f>VLOOKUP($E3213,[1]AllProteinsNorm!$A$1:$Q$3226,17,FALSE)</f>
        <v>869049.73076678801</v>
      </c>
      <c r="U3213" s="1">
        <f>VLOOKUP($E3213,[1]AllProteinsNorm!$A$1:$Q$3226,3,FALSE)</f>
        <v>775541.94560608198</v>
      </c>
      <c r="V3213" s="1">
        <f>VLOOKUP($E3213,[1]AllProteinsNorm!$A$1:$Q$3226,7,FALSE)</f>
        <v>809097.49195736204</v>
      </c>
      <c r="W3213" s="1">
        <f>VLOOKUP($E3213,[1]AllProteinsNorm!$A$1:$Q$3226,9,FALSE)</f>
        <v>731172.250984477</v>
      </c>
      <c r="X3213" s="1">
        <f>VLOOKUP($E3213,[1]AllProteinsNorm!$A$1:$Q$3226,12,FALSE)</f>
        <v>978480.86196148605</v>
      </c>
      <c r="Y3213" s="29">
        <f>VLOOKUP($E3213,[1]AllProteinsNorm!$A$1:$Q$3226,14,FALSE)</f>
        <v>745958.88142658502</v>
      </c>
      <c r="Z3213" s="25">
        <f t="shared" si="368"/>
        <v>1.0336875609977447</v>
      </c>
      <c r="AA3213" s="1">
        <f t="shared" si="368"/>
        <v>0.79090130464080155</v>
      </c>
      <c r="AB3213" s="1">
        <f t="shared" si="368"/>
        <v>1.1554259990120257</v>
      </c>
      <c r="AC3213" s="1">
        <f t="shared" si="368"/>
        <v>0.86921124928080806</v>
      </c>
      <c r="AD3213" s="1">
        <f t="shared" si="368"/>
        <v>1.1507738860686199</v>
      </c>
      <c r="AE3213" s="1">
        <f t="shared" si="368"/>
        <v>1.0659438994225452</v>
      </c>
      <c r="AF3213" s="1">
        <f t="shared" si="368"/>
        <v>1.1194502293927433</v>
      </c>
      <c r="AG3213" s="1">
        <f t="shared" si="368"/>
        <v>1.1815519873039095</v>
      </c>
      <c r="AH3213" s="1">
        <f t="shared" si="368"/>
        <v>0.96844966808758737</v>
      </c>
      <c r="AI3213" s="1">
        <f t="shared" si="368"/>
        <v>1.0225744359029787</v>
      </c>
      <c r="AJ3213" s="1">
        <f t="shared" si="368"/>
        <v>0.91254773975651227</v>
      </c>
      <c r="AK3213" s="1">
        <f t="shared" si="368"/>
        <v>0.95203114636352093</v>
      </c>
      <c r="AL3213" s="1">
        <f t="shared" si="368"/>
        <v>0.86033977760819802</v>
      </c>
      <c r="AM3213" s="1">
        <f t="shared" si="368"/>
        <v>1.1513374667054961</v>
      </c>
      <c r="AN3213" s="29">
        <f t="shared" si="368"/>
        <v>0.87773858661525361</v>
      </c>
      <c r="AO3213" s="1">
        <f t="shared" si="362"/>
        <v>125396.24651493573</v>
      </c>
      <c r="AP3213" s="1">
        <f t="shared" si="363"/>
        <v>62975.55971518709</v>
      </c>
      <c r="AQ3213" s="29">
        <f t="shared" si="364"/>
        <v>89297.306619847077</v>
      </c>
    </row>
    <row r="3214" spans="1:43" x14ac:dyDescent="0.2">
      <c r="A3214" s="26"/>
      <c r="E3214" s="25" t="s">
        <v>6269</v>
      </c>
      <c r="F3214" s="26" t="s">
        <v>6270</v>
      </c>
      <c r="G3214" s="1">
        <v>0.33162994668585899</v>
      </c>
      <c r="H3214" s="1">
        <v>1.3656349899158999</v>
      </c>
      <c r="I3214" s="1">
        <f>VLOOKUP(F3214,'[1]SUSMB vs SHAM all proteins sum'!$B$2:$E$3214,2,FALSE)</f>
        <v>0.13140314098040501</v>
      </c>
      <c r="J3214" s="29">
        <f>VLOOKUP(F3214,'[1]SUSMB vs SHAM all proteins sum'!$B$2:$E$3214,3,FALSE)</f>
        <v>1.54307067487288</v>
      </c>
      <c r="K3214" s="25">
        <f>VLOOKUP($E3214,[1]AllProteinsNorm!$A$1:$Q$3226,4,FALSE)</f>
        <v>80482.234564511906</v>
      </c>
      <c r="L3214" s="1">
        <f>VLOOKUP($E3214,[1]AllProteinsNorm!$A$1:$Q$3226,5,FALSE)</f>
        <v>285005.97083838499</v>
      </c>
      <c r="M3214" s="1">
        <f>VLOOKUP($E3214,[1]AllProteinsNorm!$A$1:$Q$3226,10,FALSE)</f>
        <v>320916.66904212901</v>
      </c>
      <c r="N3214" s="1">
        <f>VLOOKUP($E3214,[1]AllProteinsNorm!$A$1:$Q$3226,11,FALSE)</f>
        <v>147942.704348803</v>
      </c>
      <c r="O3214" s="1">
        <f>VLOOKUP($E3214,[1]AllProteinsNorm!$A$1:$Q$3226,15,FALSE)</f>
        <v>229541.37581388801</v>
      </c>
      <c r="P3214" s="1">
        <f>VLOOKUP($E3214,[1]AllProteinsNorm!$A$1:$Q$3226,6,FALSE)</f>
        <v>257907.01667530701</v>
      </c>
      <c r="Q3214" s="1">
        <f>VLOOKUP($E3214,[1]AllProteinsNorm!$A$1:$Q$3226,8,FALSE)</f>
        <v>225522.865122374</v>
      </c>
      <c r="R3214" s="1">
        <f>VLOOKUP($E3214,[1]AllProteinsNorm!$A$1:$Q$3226,13,FALSE)</f>
        <v>367388.04182871297</v>
      </c>
      <c r="S3214" s="1">
        <f>VLOOKUP($E3214,[1]AllProteinsNorm!$A$1:$Q$3226,16,FALSE)</f>
        <v>365363.437773716</v>
      </c>
      <c r="T3214" s="1">
        <f>VLOOKUP($E3214,[1]AllProteinsNorm!$A$1:$Q$3226,17,FALSE)</f>
        <v>152079.309685165</v>
      </c>
      <c r="U3214" s="1">
        <f>VLOOKUP($E3214,[1]AllProteinsNorm!$A$1:$Q$3226,3,FALSE)</f>
        <v>273859.35626380198</v>
      </c>
      <c r="V3214" s="1">
        <f>VLOOKUP($E3214,[1]AllProteinsNorm!$A$1:$Q$3226,7,FALSE)</f>
        <v>255607.021451315</v>
      </c>
      <c r="W3214" s="1">
        <f>VLOOKUP($E3214,[1]AllProteinsNorm!$A$1:$Q$3226,9,FALSE)</f>
        <v>282312.343144994</v>
      </c>
      <c r="X3214" s="1">
        <f>VLOOKUP($E3214,[1]AllProteinsNorm!$A$1:$Q$3226,12,FALSE)</f>
        <v>326572.032521135</v>
      </c>
      <c r="Y3214" s="29">
        <f>VLOOKUP($E3214,[1]AllProteinsNorm!$A$1:$Q$3226,14,FALSE)</f>
        <v>338860.27941546001</v>
      </c>
      <c r="Z3214" s="25">
        <f t="shared" si="368"/>
        <v>0.37824546544985871</v>
      </c>
      <c r="AA3214" s="1">
        <f t="shared" si="368"/>
        <v>1.3394535661077238</v>
      </c>
      <c r="AB3214" s="1">
        <f t="shared" si="368"/>
        <v>1.5082244610785491</v>
      </c>
      <c r="AC3214" s="1">
        <f t="shared" si="368"/>
        <v>0.69529204015165869</v>
      </c>
      <c r="AD3214" s="1">
        <f t="shared" si="368"/>
        <v>1.0787844672122091</v>
      </c>
      <c r="AE3214" s="1">
        <f t="shared" si="368"/>
        <v>1.2120955648534011</v>
      </c>
      <c r="AF3214" s="1">
        <f t="shared" si="368"/>
        <v>1.0598985173482229</v>
      </c>
      <c r="AG3214" s="1">
        <f t="shared" si="368"/>
        <v>1.7266277661665277</v>
      </c>
      <c r="AH3214" s="1">
        <f t="shared" si="368"/>
        <v>1.7171126563130585</v>
      </c>
      <c r="AI3214" s="1">
        <f t="shared" si="368"/>
        <v>0.71473300397803508</v>
      </c>
      <c r="AJ3214" s="1">
        <f t="shared" si="368"/>
        <v>1.2870673911864274</v>
      </c>
      <c r="AK3214" s="1">
        <f t="shared" si="368"/>
        <v>1.2012861884893045</v>
      </c>
      <c r="AL3214" s="1">
        <f t="shared" si="368"/>
        <v>1.3267942200278307</v>
      </c>
      <c r="AM3214" s="1">
        <f t="shared" si="368"/>
        <v>1.5348031911918403</v>
      </c>
      <c r="AN3214" s="29">
        <f t="shared" si="368"/>
        <v>1.5925547396081692</v>
      </c>
      <c r="AO3214" s="1">
        <f t="shared" ref="AO3214:AO3277" si="369">_xlfn.STDEV.P(K3214:O3214)</f>
        <v>88201.641023772987</v>
      </c>
      <c r="AP3214" s="1">
        <f t="shared" ref="AP3214:AP3277" si="370">_xlfn.STDEV.P(P3214:T3214)</f>
        <v>83116.388889913564</v>
      </c>
      <c r="AQ3214" s="29">
        <f t="shared" ref="AQ3214:AQ3277" si="371">_xlfn.STDEV.P(U3214:Y3214)</f>
        <v>31872.401314304789</v>
      </c>
    </row>
    <row r="3215" spans="1:43" x14ac:dyDescent="0.2">
      <c r="A3215" s="26"/>
      <c r="E3215" s="25" t="s">
        <v>6271</v>
      </c>
      <c r="F3215" s="26" t="s">
        <v>6272</v>
      </c>
      <c r="G3215" s="1">
        <v>0.26533379961960801</v>
      </c>
      <c r="H3215" s="1">
        <v>1.1082348949260901</v>
      </c>
      <c r="I3215" s="1">
        <f>VLOOKUP(F3215,'[1]SUSMB vs SHAM all proteins sum'!$B$2:$E$3214,2,FALSE)</f>
        <v>0.76376608170475802</v>
      </c>
      <c r="J3215" s="29">
        <f>VLOOKUP(F3215,'[1]SUSMB vs SHAM all proteins sum'!$B$2:$E$3214,3,FALSE)</f>
        <v>0.977632337236363</v>
      </c>
      <c r="K3215" s="25">
        <f>VLOOKUP($E3215,[1]AllProteinsNorm!$A$1:$Q$3226,4,FALSE)</f>
        <v>415512.91398809</v>
      </c>
      <c r="L3215" s="1">
        <f>VLOOKUP($E3215,[1]AllProteinsNorm!$A$1:$Q$3226,5,FALSE)</f>
        <v>337166.84460462001</v>
      </c>
      <c r="M3215" s="1">
        <f>VLOOKUP($E3215,[1]AllProteinsNorm!$A$1:$Q$3226,10,FALSE)</f>
        <v>438064.17990058998</v>
      </c>
      <c r="N3215" s="1">
        <f>VLOOKUP($E3215,[1]AllProteinsNorm!$A$1:$Q$3226,11,FALSE)</f>
        <v>417755.840327107</v>
      </c>
      <c r="O3215" s="1">
        <f>VLOOKUP($E3215,[1]AllProteinsNorm!$A$1:$Q$3226,15,FALSE)</f>
        <v>460206.920814285</v>
      </c>
      <c r="P3215" s="1">
        <f>VLOOKUP($E3215,[1]AllProteinsNorm!$A$1:$Q$3226,6,FALSE)</f>
        <v>446665.80651321402</v>
      </c>
      <c r="Q3215" s="1">
        <f>VLOOKUP($E3215,[1]AllProteinsNorm!$A$1:$Q$3226,8,FALSE)</f>
        <v>448601.39319696301</v>
      </c>
      <c r="R3215" s="1">
        <f>VLOOKUP($E3215,[1]AllProteinsNorm!$A$1:$Q$3226,13,FALSE)</f>
        <v>508570.81144769897</v>
      </c>
      <c r="S3215" s="1">
        <f>VLOOKUP($E3215,[1]AllProteinsNorm!$A$1:$Q$3226,16,FALSE)</f>
        <v>362190.91793897701</v>
      </c>
      <c r="T3215" s="1">
        <f>VLOOKUP($E3215,[1]AllProteinsNorm!$A$1:$Q$3226,17,FALSE)</f>
        <v>534403.872999763</v>
      </c>
      <c r="U3215" s="1">
        <f>VLOOKUP($E3215,[1]AllProteinsNorm!$A$1:$Q$3226,3,FALSE)</f>
        <v>459706.62239628402</v>
      </c>
      <c r="V3215" s="1">
        <f>VLOOKUP($E3215,[1]AllProteinsNorm!$A$1:$Q$3226,7,FALSE)</f>
        <v>394583.46343921003</v>
      </c>
      <c r="W3215" s="1">
        <f>VLOOKUP($E3215,[1]AllProteinsNorm!$A$1:$Q$3226,9,FALSE)</f>
        <v>357383.16818702198</v>
      </c>
      <c r="X3215" s="1">
        <f>VLOOKUP($E3215,[1]AllProteinsNorm!$A$1:$Q$3226,12,FALSE)</f>
        <v>442337.86471307097</v>
      </c>
      <c r="Y3215" s="29">
        <f>VLOOKUP($E3215,[1]AllProteinsNorm!$A$1:$Q$3226,14,FALSE)</f>
        <v>367462.26315088797</v>
      </c>
      <c r="Z3215" s="25">
        <f t="shared" si="368"/>
        <v>1.0042818396185995</v>
      </c>
      <c r="AA3215" s="1">
        <f t="shared" si="368"/>
        <v>0.81492181724978097</v>
      </c>
      <c r="AB3215" s="1">
        <f t="shared" si="368"/>
        <v>1.0587875506420188</v>
      </c>
      <c r="AC3215" s="1">
        <f t="shared" si="368"/>
        <v>1.0097029230892844</v>
      </c>
      <c r="AD3215" s="1">
        <f t="shared" si="368"/>
        <v>1.1123058694003163</v>
      </c>
      <c r="AE3215" s="1">
        <f t="shared" si="368"/>
        <v>1.0795774156676963</v>
      </c>
      <c r="AF3215" s="1">
        <f t="shared" si="368"/>
        <v>1.0842556687136471</v>
      </c>
      <c r="AG3215" s="1">
        <f t="shared" si="368"/>
        <v>1.2291998946431273</v>
      </c>
      <c r="AH3215" s="1">
        <f t="shared" si="368"/>
        <v>0.87540422719889543</v>
      </c>
      <c r="AI3215" s="1">
        <f t="shared" si="368"/>
        <v>1.2916376040502313</v>
      </c>
      <c r="AJ3215" s="1">
        <f t="shared" si="368"/>
        <v>1.1110966636243371</v>
      </c>
      <c r="AK3215" s="1">
        <f t="shared" si="368"/>
        <v>0.9536960060816948</v>
      </c>
      <c r="AL3215" s="1">
        <f t="shared" si="368"/>
        <v>0.86378404500292727</v>
      </c>
      <c r="AM3215" s="1">
        <f t="shared" si="368"/>
        <v>1.0691169144257675</v>
      </c>
      <c r="AN3215" s="29">
        <f t="shared" si="368"/>
        <v>0.88814490525838496</v>
      </c>
      <c r="AO3215" s="1">
        <f t="shared" si="369"/>
        <v>41553.72131005182</v>
      </c>
      <c r="AP3215" s="1">
        <f t="shared" si="370"/>
        <v>59614.3742148401</v>
      </c>
      <c r="AQ3215" s="29">
        <f t="shared" si="371"/>
        <v>40421.261390160398</v>
      </c>
    </row>
    <row r="3216" spans="1:43" x14ac:dyDescent="0.2">
      <c r="A3216" s="26"/>
      <c r="E3216" s="25" t="s">
        <v>6273</v>
      </c>
      <c r="F3216" s="26" t="s">
        <v>6274</v>
      </c>
      <c r="G3216" s="43">
        <v>7.0592608086354402E-3</v>
      </c>
      <c r="H3216" s="1">
        <v>1.3389959454988301</v>
      </c>
      <c r="I3216" s="1">
        <f>VLOOKUP(F3216,'[1]SUSMB vs SHAM all proteins sum'!$B$2:$E$3214,2,FALSE)</f>
        <v>3.39242400602736E-2</v>
      </c>
      <c r="J3216" s="29">
        <f>VLOOKUP(F3216,'[1]SUSMB vs SHAM all proteins sum'!$B$2:$E$3214,3,FALSE)</f>
        <v>1.2971891126272701</v>
      </c>
      <c r="K3216" s="25">
        <f>VLOOKUP($E3216,[1]AllProteinsNorm!$A$1:$Q$3226,4,FALSE)</f>
        <v>708007.67043318006</v>
      </c>
      <c r="L3216" s="1">
        <f>VLOOKUP($E3216,[1]AllProteinsNorm!$A$1:$Q$3226,5,FALSE)</f>
        <v>1034216.55650063</v>
      </c>
      <c r="M3216" s="1">
        <f>VLOOKUP($E3216,[1]AllProteinsNorm!$A$1:$Q$3226,10,FALSE)</f>
        <v>857747.37904773501</v>
      </c>
      <c r="N3216" s="1">
        <f>VLOOKUP($E3216,[1]AllProteinsNorm!$A$1:$Q$3226,11,FALSE)</f>
        <v>758501.03438677301</v>
      </c>
      <c r="O3216" s="1">
        <f>VLOOKUP($E3216,[1]AllProteinsNorm!$A$1:$Q$3226,15,FALSE)</f>
        <v>1021166.06038734</v>
      </c>
      <c r="P3216" s="1">
        <f>VLOOKUP($E3216,[1]AllProteinsNorm!$A$1:$Q$3226,6,FALSE)</f>
        <v>1220796.63852536</v>
      </c>
      <c r="Q3216" s="1">
        <f>VLOOKUP($E3216,[1]AllProteinsNorm!$A$1:$Q$3226,8,FALSE)</f>
        <v>1186071.97789337</v>
      </c>
      <c r="R3216" s="1">
        <f>VLOOKUP($E3216,[1]AllProteinsNorm!$A$1:$Q$3226,13,FALSE)</f>
        <v>1098681.5417486799</v>
      </c>
      <c r="S3216" s="1">
        <f>VLOOKUP($E3216,[1]AllProteinsNorm!$A$1:$Q$3226,16,FALSE)</f>
        <v>1226222.0507451</v>
      </c>
      <c r="T3216" s="1">
        <f>VLOOKUP($E3216,[1]AllProteinsNorm!$A$1:$Q$3226,17,FALSE)</f>
        <v>1073401.96922546</v>
      </c>
      <c r="U3216" s="1">
        <f>VLOOKUP($E3216,[1]AllProteinsNorm!$A$1:$Q$3226,3,FALSE)</f>
        <v>913444.36639224796</v>
      </c>
      <c r="V3216" s="1">
        <f>VLOOKUP($E3216,[1]AllProteinsNorm!$A$1:$Q$3226,7,FALSE)</f>
        <v>1040905.28639349</v>
      </c>
      <c r="W3216" s="1">
        <f>VLOOKUP($E3216,[1]AllProteinsNorm!$A$1:$Q$3226,9,FALSE)</f>
        <v>1283570.7402254599</v>
      </c>
      <c r="X3216" s="1">
        <f>VLOOKUP($E3216,[1]AllProteinsNorm!$A$1:$Q$3226,12,FALSE)</f>
        <v>1115756.2847031101</v>
      </c>
      <c r="Y3216" s="29">
        <f>VLOOKUP($E3216,[1]AllProteinsNorm!$A$1:$Q$3226,14,FALSE)</f>
        <v>1312186.0204853199</v>
      </c>
      <c r="Z3216" s="25">
        <f t="shared" si="368"/>
        <v>0.80829460922315477</v>
      </c>
      <c r="AA3216" s="1">
        <f t="shared" si="368"/>
        <v>1.1807099023056253</v>
      </c>
      <c r="AB3216" s="1">
        <f t="shared" si="368"/>
        <v>0.97924445103170277</v>
      </c>
      <c r="AC3216" s="1">
        <f t="shared" si="368"/>
        <v>0.86594019074667272</v>
      </c>
      <c r="AD3216" s="1">
        <f t="shared" si="368"/>
        <v>1.1658108466928436</v>
      </c>
      <c r="AE3216" s="1">
        <f t="shared" si="368"/>
        <v>1.3937184342566031</v>
      </c>
      <c r="AF3216" s="1">
        <f t="shared" si="368"/>
        <v>1.3540751405917641</v>
      </c>
      <c r="AG3216" s="1">
        <f t="shared" si="368"/>
        <v>1.2543061389505878</v>
      </c>
      <c r="AH3216" s="1">
        <f t="shared" si="368"/>
        <v>1.3999123381268057</v>
      </c>
      <c r="AI3216" s="1">
        <f t="shared" si="368"/>
        <v>1.2254457988055683</v>
      </c>
      <c r="AJ3216" s="1">
        <f t="shared" si="368"/>
        <v>1.0428307319444445</v>
      </c>
      <c r="AK3216" s="1">
        <f t="shared" si="368"/>
        <v>1.1883460686082314</v>
      </c>
      <c r="AL3216" s="1">
        <f t="shared" si="368"/>
        <v>1.4653842793059548</v>
      </c>
      <c r="AM3216" s="1">
        <f t="shared" si="368"/>
        <v>1.2737994626253057</v>
      </c>
      <c r="AN3216" s="29">
        <f t="shared" si="368"/>
        <v>1.4980528191274278</v>
      </c>
      <c r="AO3216" s="1">
        <f t="shared" si="369"/>
        <v>133015.95815311797</v>
      </c>
      <c r="AP3216" s="1">
        <f t="shared" si="370"/>
        <v>63269.514182754152</v>
      </c>
      <c r="AQ3216" s="29">
        <f t="shared" si="371"/>
        <v>149507.51629277968</v>
      </c>
    </row>
    <row r="3217" spans="1:43" x14ac:dyDescent="0.2">
      <c r="A3217" s="26"/>
      <c r="E3217" s="25" t="s">
        <v>6275</v>
      </c>
      <c r="F3217" s="26" t="s">
        <v>6276</v>
      </c>
      <c r="G3217" s="1">
        <v>5.0220135528441602E-2</v>
      </c>
      <c r="H3217" s="1">
        <v>1.0890244322996001</v>
      </c>
      <c r="I3217" s="1">
        <f>VLOOKUP(F3217,'[1]SUSMB vs SHAM all proteins sum'!$B$2:$E$3214,2,FALSE)</f>
        <v>0.48607687449403397</v>
      </c>
      <c r="J3217" s="29">
        <f>VLOOKUP(F3217,'[1]SUSMB vs SHAM all proteins sum'!$B$2:$E$3214,3,FALSE)</f>
        <v>1.0284300506326201</v>
      </c>
      <c r="K3217" s="25">
        <f>VLOOKUP($E3217,[1]AllProteinsNorm!$A$1:$Q$3226,4,FALSE)</f>
        <v>3273968.7311252099</v>
      </c>
      <c r="L3217" s="1">
        <f>VLOOKUP($E3217,[1]AllProteinsNorm!$A$1:$Q$3226,5,FALSE)</f>
        <v>3714064.6451620501</v>
      </c>
      <c r="M3217" s="1">
        <f>VLOOKUP($E3217,[1]AllProteinsNorm!$A$1:$Q$3226,10,FALSE)</f>
        <v>3726144.5359014301</v>
      </c>
      <c r="N3217" s="1">
        <f>VLOOKUP($E3217,[1]AllProteinsNorm!$A$1:$Q$3226,11,FALSE)</f>
        <v>3311502.64129879</v>
      </c>
      <c r="O3217" s="1">
        <f>VLOOKUP($E3217,[1]AllProteinsNorm!$A$1:$Q$3226,15,FALSE)</f>
        <v>3417367.0057526999</v>
      </c>
      <c r="P3217" s="1">
        <f>VLOOKUP($E3217,[1]AllProteinsNorm!$A$1:$Q$3226,6,FALSE)</f>
        <v>3979347.81350466</v>
      </c>
      <c r="Q3217" s="1">
        <f>VLOOKUP($E3217,[1]AllProteinsNorm!$A$1:$Q$3226,8,FALSE)</f>
        <v>3896178.0701971999</v>
      </c>
      <c r="R3217" s="1">
        <f>VLOOKUP($E3217,[1]AllProteinsNorm!$A$1:$Q$3226,13,FALSE)</f>
        <v>3911039.72245816</v>
      </c>
      <c r="S3217" s="1">
        <f>VLOOKUP($E3217,[1]AllProteinsNorm!$A$1:$Q$3226,16,FALSE)</f>
        <v>3473337.5150946998</v>
      </c>
      <c r="T3217" s="1">
        <f>VLOOKUP($E3217,[1]AllProteinsNorm!$A$1:$Q$3226,17,FALSE)</f>
        <v>3729053.51031452</v>
      </c>
      <c r="U3217" s="1">
        <f>VLOOKUP($E3217,[1]AllProteinsNorm!$A$1:$Q$3226,3,FALSE)</f>
        <v>3408637.4663558998</v>
      </c>
      <c r="V3217" s="1">
        <f>VLOOKUP($E3217,[1]AllProteinsNorm!$A$1:$Q$3226,7,FALSE)</f>
        <v>3328911.5469096201</v>
      </c>
      <c r="W3217" s="1">
        <f>VLOOKUP($E3217,[1]AllProteinsNorm!$A$1:$Q$3226,9,FALSE)</f>
        <v>3640459.6784171499</v>
      </c>
      <c r="X3217" s="1">
        <f>VLOOKUP($E3217,[1]AllProteinsNorm!$A$1:$Q$3226,12,FALSE)</f>
        <v>3738314.5752262599</v>
      </c>
      <c r="Y3217" s="29">
        <f>VLOOKUP($E3217,[1]AllProteinsNorm!$A$1:$Q$3226,14,FALSE)</f>
        <v>3819962.1844227901</v>
      </c>
      <c r="Z3217" s="25">
        <f t="shared" si="368"/>
        <v>0.93847383033444642</v>
      </c>
      <c r="AA3217" s="1">
        <f t="shared" si="368"/>
        <v>1.0646260730954042</v>
      </c>
      <c r="AB3217" s="1">
        <f t="shared" si="368"/>
        <v>1.06808873943807</v>
      </c>
      <c r="AC3217" s="1">
        <f t="shared" si="368"/>
        <v>0.94923281899342571</v>
      </c>
      <c r="AD3217" s="1">
        <f t="shared" si="368"/>
        <v>0.97957853813865325</v>
      </c>
      <c r="AE3217" s="1">
        <f t="shared" si="368"/>
        <v>1.1406687392182975</v>
      </c>
      <c r="AF3217" s="1">
        <f t="shared" si="368"/>
        <v>1.1168283687139466</v>
      </c>
      <c r="AG3217" s="1">
        <f t="shared" si="368"/>
        <v>1.1210884190894579</v>
      </c>
      <c r="AH3217" s="1">
        <f t="shared" si="368"/>
        <v>0.99562232554217678</v>
      </c>
      <c r="AI3217" s="1">
        <f t="shared" si="368"/>
        <v>1.0689225886846569</v>
      </c>
      <c r="AJ3217" s="1">
        <f t="shared" si="368"/>
        <v>0.97707624048477337</v>
      </c>
      <c r="AK3217" s="1">
        <f t="shared" si="368"/>
        <v>0.95422303230096428</v>
      </c>
      <c r="AL3217" s="1">
        <f t="shared" si="368"/>
        <v>1.0435274186042889</v>
      </c>
      <c r="AM3217" s="1">
        <f t="shared" si="368"/>
        <v>1.0715772466165026</v>
      </c>
      <c r="AN3217" s="29">
        <f t="shared" si="368"/>
        <v>1.0949813017047083</v>
      </c>
      <c r="AO3217" s="1">
        <f t="shared" si="369"/>
        <v>194815.76312479546</v>
      </c>
      <c r="AP3217" s="1">
        <f t="shared" si="370"/>
        <v>181913.75517276474</v>
      </c>
      <c r="AQ3217" s="29">
        <f t="shared" si="371"/>
        <v>188916.87580145366</v>
      </c>
    </row>
    <row r="3218" spans="1:43" x14ac:dyDescent="0.2">
      <c r="A3218" s="26"/>
      <c r="E3218" s="25" t="s">
        <v>6277</v>
      </c>
      <c r="F3218" s="26" t="s">
        <v>6278</v>
      </c>
      <c r="G3218" s="1">
        <v>0.52669651023573905</v>
      </c>
      <c r="H3218" s="1">
        <v>1.0853843950916999</v>
      </c>
      <c r="I3218" s="1">
        <f>VLOOKUP(F3218,'[1]SUSMB vs SHAM all proteins sum'!$B$2:$E$3214,2,FALSE)</f>
        <v>4.0213146214657797E-2</v>
      </c>
      <c r="J3218" s="29">
        <f>VLOOKUP(F3218,'[1]SUSMB vs SHAM all proteins sum'!$B$2:$E$3214,3,FALSE)</f>
        <v>1.4756617980708699</v>
      </c>
      <c r="K3218" s="25">
        <f>VLOOKUP($E3218,[1]AllProteinsNorm!$A$1:$Q$3226,4,FALSE)</f>
        <v>312454.58943639498</v>
      </c>
      <c r="L3218" s="1">
        <f>VLOOKUP($E3218,[1]AllProteinsNorm!$A$1:$Q$3226,5,FALSE)</f>
        <v>314329.29508436401</v>
      </c>
      <c r="M3218" s="1">
        <f>VLOOKUP($E3218,[1]AllProteinsNorm!$A$1:$Q$3226,10,FALSE)</f>
        <v>371856.11464648799</v>
      </c>
      <c r="N3218" s="1">
        <f>VLOOKUP($E3218,[1]AllProteinsNorm!$A$1:$Q$3226,11,FALSE)</f>
        <v>431754.50754544901</v>
      </c>
      <c r="O3218" s="1">
        <f>VLOOKUP($E3218,[1]AllProteinsNorm!$A$1:$Q$3226,15,FALSE)</f>
        <v>500191.86524632899</v>
      </c>
      <c r="P3218" s="1">
        <f>VLOOKUP($E3218,[1]AllProteinsNorm!$A$1:$Q$3226,6,FALSE)</f>
        <v>414191.572779165</v>
      </c>
      <c r="Q3218" s="1">
        <f>VLOOKUP($E3218,[1]AllProteinsNorm!$A$1:$Q$3226,8,FALSE)</f>
        <v>471864.36908801697</v>
      </c>
      <c r="R3218" s="1">
        <f>VLOOKUP($E3218,[1]AllProteinsNorm!$A$1:$Q$3226,13,FALSE)</f>
        <v>432591.34304294299</v>
      </c>
      <c r="S3218" s="1">
        <f>VLOOKUP($E3218,[1]AllProteinsNorm!$A$1:$Q$3226,16,FALSE)</f>
        <v>469470.98423548101</v>
      </c>
      <c r="T3218" s="1">
        <f>VLOOKUP($E3218,[1]AllProteinsNorm!$A$1:$Q$3226,17,FALSE)</f>
        <v>299318.14307098603</v>
      </c>
      <c r="U3218" s="1">
        <f>VLOOKUP($E3218,[1]AllProteinsNorm!$A$1:$Q$3226,3,FALSE)</f>
        <v>442814.52134542202</v>
      </c>
      <c r="V3218" s="1">
        <f>VLOOKUP($E3218,[1]AllProteinsNorm!$A$1:$Q$3226,7,FALSE)</f>
        <v>695681.71980338497</v>
      </c>
      <c r="W3218" s="1">
        <f>VLOOKUP($E3218,[1]AllProteinsNorm!$A$1:$Q$3226,9,FALSE)</f>
        <v>451127.71955688501</v>
      </c>
      <c r="X3218" s="1">
        <f>VLOOKUP($E3218,[1]AllProteinsNorm!$A$1:$Q$3226,12,FALSE)</f>
        <v>838308.67671546305</v>
      </c>
      <c r="Y3218" s="29">
        <f>VLOOKUP($E3218,[1]AllProteinsNorm!$A$1:$Q$3226,14,FALSE)</f>
        <v>473716.43275814201</v>
      </c>
      <c r="Z3218" s="25">
        <f t="shared" si="368"/>
        <v>0.80922199072434597</v>
      </c>
      <c r="AA3218" s="1">
        <f t="shared" si="368"/>
        <v>0.81407726597956986</v>
      </c>
      <c r="AB3218" s="1">
        <f t="shared" si="368"/>
        <v>0.96306521181218696</v>
      </c>
      <c r="AC3218" s="1">
        <f t="shared" si="368"/>
        <v>1.1181952639273387</v>
      </c>
      <c r="AD3218" s="1">
        <f t="shared" si="368"/>
        <v>1.2954402675565586</v>
      </c>
      <c r="AE3218" s="1">
        <f t="shared" si="368"/>
        <v>1.072709252471497</v>
      </c>
      <c r="AF3218" s="1">
        <f t="shared" si="368"/>
        <v>1.2220752615413983</v>
      </c>
      <c r="AG3218" s="1">
        <f t="shared" si="368"/>
        <v>1.1203625730662838</v>
      </c>
      <c r="AH3218" s="1">
        <f t="shared" si="368"/>
        <v>1.2158766659040861</v>
      </c>
      <c r="AI3218" s="1">
        <f t="shared" si="368"/>
        <v>0.77520008277914743</v>
      </c>
      <c r="AJ3218" s="1">
        <f t="shared" si="368"/>
        <v>1.1468394467533836</v>
      </c>
      <c r="AK3218" s="1">
        <f t="shared" si="368"/>
        <v>1.8017368451053952</v>
      </c>
      <c r="AL3218" s="1">
        <f t="shared" si="368"/>
        <v>1.1683696883737762</v>
      </c>
      <c r="AM3218" s="1">
        <f t="shared" si="368"/>
        <v>2.1711245062421258</v>
      </c>
      <c r="AN3218" s="29">
        <f t="shared" si="368"/>
        <v>1.2268718966389665</v>
      </c>
      <c r="AO3218" s="1">
        <f t="shared" si="369"/>
        <v>71942.831656411829</v>
      </c>
      <c r="AP3218" s="1">
        <f t="shared" si="370"/>
        <v>63027.157087666106</v>
      </c>
      <c r="AQ3218" s="29">
        <f t="shared" si="371"/>
        <v>159266.57261498418</v>
      </c>
    </row>
    <row r="3219" spans="1:43" x14ac:dyDescent="0.2">
      <c r="A3219" s="26"/>
      <c r="E3219" s="25" t="s">
        <v>6279</v>
      </c>
      <c r="F3219" s="26" t="s">
        <v>6280</v>
      </c>
      <c r="G3219" s="1">
        <v>0.34835549331625398</v>
      </c>
      <c r="H3219" s="1">
        <v>0.81475770837373696</v>
      </c>
      <c r="I3219" s="1">
        <f>VLOOKUP(F3219,'[1]SUSMB vs SHAM all proteins sum'!$B$2:$E$3214,2,FALSE)</f>
        <v>0.29353949323519601</v>
      </c>
      <c r="J3219" s="29">
        <f>VLOOKUP(F3219,'[1]SUSMB vs SHAM all proteins sum'!$B$2:$E$3214,3,FALSE)</f>
        <v>0.76175014441241296</v>
      </c>
      <c r="K3219" s="25">
        <f>VLOOKUP($E3219,[1]AllProteinsNorm!$A$1:$Q$3226,4,FALSE)</f>
        <v>206926.472593357</v>
      </c>
      <c r="L3219" s="1">
        <f>VLOOKUP($E3219,[1]AllProteinsNorm!$A$1:$Q$3226,5,FALSE)</f>
        <v>176159.81681597501</v>
      </c>
      <c r="M3219" s="1">
        <f>VLOOKUP($E3219,[1]AllProteinsNorm!$A$1:$Q$3226,10,FALSE)</f>
        <v>197297.31566446301</v>
      </c>
      <c r="N3219" s="1">
        <f>VLOOKUP($E3219,[1]AllProteinsNorm!$A$1:$Q$3226,11,FALSE)</f>
        <v>191535.68823052599</v>
      </c>
      <c r="O3219" s="1">
        <f>VLOOKUP($E3219,[1]AllProteinsNorm!$A$1:$Q$3226,15,FALSE)</f>
        <v>225507.880525833</v>
      </c>
      <c r="P3219" s="1">
        <f>VLOOKUP($E3219,[1]AllProteinsNorm!$A$1:$Q$3226,6,FALSE)</f>
        <v>237029.311566694</v>
      </c>
      <c r="Q3219" s="1">
        <f>VLOOKUP($E3219,[1]AllProteinsNorm!$A$1:$Q$3226,8,FALSE)</f>
        <v>230866.96828249199</v>
      </c>
      <c r="R3219" s="1">
        <f>VLOOKUP($E3219,[1]AllProteinsNorm!$A$1:$Q$3226,13,FALSE)</f>
        <v>99688.978587775899</v>
      </c>
      <c r="S3219" s="1">
        <f>VLOOKUP($E3219,[1]AllProteinsNorm!$A$1:$Q$3226,16,FALSE)</f>
        <v>98679.133207456398</v>
      </c>
      <c r="T3219" s="1">
        <f>VLOOKUP($E3219,[1]AllProteinsNorm!$A$1:$Q$3226,17,FALSE)</f>
        <v>207186.55701613799</v>
      </c>
      <c r="U3219" s="1">
        <f>VLOOKUP($E3219,[1]AllProteinsNorm!$A$1:$Q$3226,3,FALSE)</f>
        <v>229428.10914199901</v>
      </c>
      <c r="V3219" s="1">
        <f>VLOOKUP($E3219,[1]AllProteinsNorm!$A$1:$Q$3226,7,FALSE)</f>
        <v>209186.93694444801</v>
      </c>
      <c r="W3219" s="1">
        <f>VLOOKUP($E3219,[1]AllProteinsNorm!$A$1:$Q$3226,9,FALSE)</f>
        <v>158261.078857332</v>
      </c>
      <c r="X3219" s="1">
        <f>VLOOKUP($E3219,[1]AllProteinsNorm!$A$1:$Q$3226,12,FALSE)</f>
        <v>60516.4102657822</v>
      </c>
      <c r="Y3219" s="29">
        <f>VLOOKUP($E3219,[1]AllProteinsNorm!$A$1:$Q$3226,14,FALSE)</f>
        <v>173336.39895049701</v>
      </c>
      <c r="Z3219" s="25">
        <f t="shared" ref="Z3219:AN3235" si="372">K3219/AVERAGE($K3219:$O3219)</f>
        <v>1.0373011585334715</v>
      </c>
      <c r="AA3219" s="1">
        <f t="shared" si="372"/>
        <v>0.88307107244489536</v>
      </c>
      <c r="AB3219" s="1">
        <f t="shared" si="372"/>
        <v>0.98903118363436338</v>
      </c>
      <c r="AC3219" s="1">
        <f t="shared" si="372"/>
        <v>0.96014873694999958</v>
      </c>
      <c r="AD3219" s="1">
        <f t="shared" si="372"/>
        <v>1.1304478484372706</v>
      </c>
      <c r="AE3219" s="1">
        <f t="shared" si="372"/>
        <v>1.1882035991484645</v>
      </c>
      <c r="AF3219" s="1">
        <f t="shared" si="372"/>
        <v>1.1573124050548727</v>
      </c>
      <c r="AG3219" s="1">
        <f t="shared" si="372"/>
        <v>0.49973061293771887</v>
      </c>
      <c r="AH3219" s="1">
        <f t="shared" si="372"/>
        <v>0.49466836174377127</v>
      </c>
      <c r="AI3219" s="1">
        <f t="shared" si="372"/>
        <v>1.0386049350376862</v>
      </c>
      <c r="AJ3219" s="1">
        <f t="shared" si="372"/>
        <v>1.150099551935142</v>
      </c>
      <c r="AK3219" s="1">
        <f t="shared" si="372"/>
        <v>1.0486326342060801</v>
      </c>
      <c r="AL3219" s="1">
        <f t="shared" si="372"/>
        <v>0.79334653701885893</v>
      </c>
      <c r="AM3219" s="1">
        <f t="shared" si="372"/>
        <v>0.30336255043762816</v>
      </c>
      <c r="AN3219" s="29">
        <f t="shared" si="372"/>
        <v>0.86891756861245018</v>
      </c>
      <c r="AO3219" s="1">
        <f t="shared" si="369"/>
        <v>16398.826270211706</v>
      </c>
      <c r="AP3219" s="1">
        <f t="shared" si="370"/>
        <v>62451.377619993771</v>
      </c>
      <c r="AQ3219" s="29">
        <f t="shared" si="371"/>
        <v>58529.704657039227</v>
      </c>
    </row>
    <row r="3220" spans="1:43" x14ac:dyDescent="0.2">
      <c r="A3220" s="26"/>
      <c r="E3220" s="25" t="s">
        <v>6281</v>
      </c>
      <c r="F3220" s="26" t="s">
        <v>6282</v>
      </c>
      <c r="G3220" s="1">
        <v>6.7133780135436499E-2</v>
      </c>
      <c r="H3220" s="43">
        <v>0.64386323247516897</v>
      </c>
      <c r="I3220" s="1">
        <f>VLOOKUP(F3220,'[1]SUSMB vs SHAM all proteins sum'!$B$2:$E$3214,2,FALSE)</f>
        <v>0.30235274269338702</v>
      </c>
      <c r="J3220" s="29">
        <f>VLOOKUP(F3220,'[1]SUSMB vs SHAM all proteins sum'!$B$2:$E$3214,3,FALSE)</f>
        <v>0.84581523250196899</v>
      </c>
      <c r="K3220" s="25">
        <f>VLOOKUP($E3220,[1]AllProteinsNorm!$A$1:$Q$3226,4,FALSE)</f>
        <v>377294.95870867802</v>
      </c>
      <c r="L3220" s="1">
        <f>VLOOKUP($E3220,[1]AllProteinsNorm!$A$1:$Q$3226,5,FALSE)</f>
        <v>439038.56063037697</v>
      </c>
      <c r="M3220" s="1">
        <f>VLOOKUP($E3220,[1]AllProteinsNorm!$A$1:$Q$3226,10,FALSE)</f>
        <v>511144.61408604903</v>
      </c>
      <c r="N3220" s="1">
        <f>VLOOKUP($E3220,[1]AllProteinsNorm!$A$1:$Q$3226,11,FALSE)</f>
        <v>636698.96109003003</v>
      </c>
      <c r="O3220" s="1">
        <f>VLOOKUP($E3220,[1]AllProteinsNorm!$A$1:$Q$3226,15,FALSE)</f>
        <v>418215.12324284401</v>
      </c>
      <c r="P3220" s="1">
        <f>VLOOKUP($E3220,[1]AllProteinsNorm!$A$1:$Q$3226,6,FALSE)</f>
        <v>438988.43013286899</v>
      </c>
      <c r="Q3220" s="1">
        <f>VLOOKUP($E3220,[1]AllProteinsNorm!$A$1:$Q$3226,8,FALSE)</f>
        <v>356608.43160253298</v>
      </c>
      <c r="R3220" s="1">
        <f>VLOOKUP($E3220,[1]AllProteinsNorm!$A$1:$Q$3226,13,FALSE)</f>
        <v>166215.55034459801</v>
      </c>
      <c r="S3220" s="1">
        <f>VLOOKUP($E3220,[1]AllProteinsNorm!$A$1:$Q$3226,16,FALSE)</f>
        <v>415851.15347260999</v>
      </c>
      <c r="T3220" s="1">
        <f>VLOOKUP($E3220,[1]AllProteinsNorm!$A$1:$Q$3226,17,FALSE)</f>
        <v>230555.356148241</v>
      </c>
      <c r="U3220" s="1">
        <f>VLOOKUP($E3220,[1]AllProteinsNorm!$A$1:$Q$3226,3,FALSE)</f>
        <v>347832.95446506201</v>
      </c>
      <c r="V3220" s="1">
        <f>VLOOKUP($E3220,[1]AllProteinsNorm!$A$1:$Q$3226,7,FALSE)</f>
        <v>521881.45920817798</v>
      </c>
      <c r="W3220" s="1">
        <f>VLOOKUP($E3220,[1]AllProteinsNorm!$A$1:$Q$3226,9,FALSE)</f>
        <v>512089.18469560298</v>
      </c>
      <c r="X3220" s="1">
        <f>VLOOKUP($E3220,[1]AllProteinsNorm!$A$1:$Q$3226,12,FALSE)</f>
        <v>274003.53983662598</v>
      </c>
      <c r="Y3220" s="29">
        <f>VLOOKUP($E3220,[1]AllProteinsNorm!$A$1:$Q$3226,14,FALSE)</f>
        <v>383172.62314834399</v>
      </c>
      <c r="Z3220" s="25">
        <f t="shared" si="372"/>
        <v>0.79184056239014833</v>
      </c>
      <c r="AA3220" s="1">
        <f t="shared" si="372"/>
        <v>0.92142376338759924</v>
      </c>
      <c r="AB3220" s="1">
        <f t="shared" si="372"/>
        <v>1.0727549609087397</v>
      </c>
      <c r="AC3220" s="1">
        <f t="shared" si="372"/>
        <v>1.3362597399877649</v>
      </c>
      <c r="AD3220" s="1">
        <f t="shared" si="372"/>
        <v>0.87772097332574806</v>
      </c>
      <c r="AE3220" s="1">
        <f t="shared" si="372"/>
        <v>0.92131855296688359</v>
      </c>
      <c r="AF3220" s="1">
        <f t="shared" si="372"/>
        <v>0.74842511015698765</v>
      </c>
      <c r="AG3220" s="1">
        <f t="shared" si="372"/>
        <v>0.3488417001735763</v>
      </c>
      <c r="AH3220" s="1">
        <f t="shared" si="372"/>
        <v>0.87275963708435722</v>
      </c>
      <c r="AI3220" s="1">
        <f t="shared" si="372"/>
        <v>0.48387363430277669</v>
      </c>
      <c r="AJ3220" s="1">
        <f t="shared" si="372"/>
        <v>0.7300077457279488</v>
      </c>
      <c r="AK3220" s="1">
        <f t="shared" si="372"/>
        <v>1.0952887087989867</v>
      </c>
      <c r="AL3220" s="1">
        <f t="shared" si="372"/>
        <v>1.0747373603694859</v>
      </c>
      <c r="AM3220" s="1">
        <f t="shared" si="372"/>
        <v>0.57505967697981586</v>
      </c>
      <c r="AN3220" s="29">
        <f t="shared" si="372"/>
        <v>0.80417619796655504</v>
      </c>
      <c r="AO3220" s="1">
        <f t="shared" si="369"/>
        <v>91111.009885685562</v>
      </c>
      <c r="AP3220" s="1">
        <f t="shared" si="370"/>
        <v>106134.21552610607</v>
      </c>
      <c r="AQ3220" s="29">
        <f t="shared" si="371"/>
        <v>95911.271799150025</v>
      </c>
    </row>
    <row r="3221" spans="1:43" x14ac:dyDescent="0.2">
      <c r="A3221" s="26"/>
      <c r="E3221" s="25" t="s">
        <v>269</v>
      </c>
      <c r="F3221" s="26" t="s">
        <v>270</v>
      </c>
      <c r="G3221" s="1">
        <v>0.77917993859893997</v>
      </c>
      <c r="H3221" s="1">
        <v>0.94950130679813904</v>
      </c>
      <c r="I3221" s="1">
        <f>VLOOKUP(F3221,'[1]SUSMB vs SHAM all proteins sum'!$B$2:$E$3214,2,FALSE)</f>
        <v>3.9741595708246702E-2</v>
      </c>
      <c r="J3221" s="29">
        <f>VLOOKUP(F3221,'[1]SUSMB vs SHAM all proteins sum'!$B$2:$E$3214,3,FALSE)</f>
        <v>2.0145414488210101</v>
      </c>
      <c r="K3221" s="25">
        <f>VLOOKUP($E3221,[1]AllProteinsNorm!$A$1:$Q$3226,4,FALSE)</f>
        <v>37739.9925870347</v>
      </c>
      <c r="L3221" s="1">
        <f>VLOOKUP($E3221,[1]AllProteinsNorm!$A$1:$Q$3226,5,FALSE)</f>
        <v>65305.199246641998</v>
      </c>
      <c r="M3221" s="1">
        <f>VLOOKUP($E3221,[1]AllProteinsNorm!$A$1:$Q$3226,10,FALSE)</f>
        <v>59273.463371800302</v>
      </c>
      <c r="N3221" s="1">
        <f>VLOOKUP($E3221,[1]AllProteinsNorm!$A$1:$Q$3226,11,FALSE)</f>
        <v>73673.969054582398</v>
      </c>
      <c r="O3221" s="1">
        <f>VLOOKUP($E3221,[1]AllProteinsNorm!$A$1:$Q$3226,15,FALSE)</f>
        <v>45471.555587194001</v>
      </c>
      <c r="P3221" s="1">
        <f>VLOOKUP($E3221,[1]AllProteinsNorm!$A$1:$Q$3226,6,FALSE)</f>
        <v>64046.455691263996</v>
      </c>
      <c r="Q3221" s="1">
        <f>VLOOKUP($E3221,[1]AllProteinsNorm!$A$1:$Q$3226,8,FALSE)</f>
        <v>46185.704440854897</v>
      </c>
      <c r="R3221" s="1">
        <f>VLOOKUP($E3221,[1]AllProteinsNorm!$A$1:$Q$3226,13,FALSE)</f>
        <v>74817.689896320706</v>
      </c>
      <c r="S3221" s="1">
        <f>VLOOKUP($E3221,[1]AllProteinsNorm!$A$1:$Q$3226,16,FALSE)</f>
        <v>47944.581299216203</v>
      </c>
      <c r="T3221" s="1">
        <f>VLOOKUP($E3221,[1]AllProteinsNorm!$A$1:$Q$3226,17,FALSE)</f>
        <v>35595.4992356691</v>
      </c>
      <c r="U3221" s="1">
        <f>VLOOKUP($E3221,[1]AllProteinsNorm!$A$1:$Q$3226,3,FALSE)</f>
        <v>231278.161418125</v>
      </c>
      <c r="V3221" s="1">
        <f>VLOOKUP($E3221,[1]AllProteinsNorm!$A$1:$Q$3226,7,FALSE)</f>
        <v>117252.73283127</v>
      </c>
      <c r="W3221" s="1">
        <f>VLOOKUP($E3221,[1]AllProteinsNorm!$A$1:$Q$3226,9,FALSE)</f>
        <v>62895.603470083297</v>
      </c>
      <c r="X3221" s="1">
        <f>VLOOKUP($E3221,[1]AllProteinsNorm!$A$1:$Q$3226,12,FALSE)</f>
        <v>155496.37591524</v>
      </c>
      <c r="Y3221" s="29">
        <f>VLOOKUP($E3221,[1]AllProteinsNorm!$A$1:$Q$3226,14,FALSE)</f>
        <v>61227.5144149853</v>
      </c>
      <c r="Z3221" s="25">
        <f t="shared" si="372"/>
        <v>0.67042265569131498</v>
      </c>
      <c r="AA3221" s="1">
        <f t="shared" si="372"/>
        <v>1.160097872526483</v>
      </c>
      <c r="AB3221" s="1">
        <f t="shared" si="372"/>
        <v>1.052948609730147</v>
      </c>
      <c r="AC3221" s="1">
        <f t="shared" si="372"/>
        <v>1.3087627898968213</v>
      </c>
      <c r="AD3221" s="1">
        <f t="shared" si="372"/>
        <v>0.80776807215523438</v>
      </c>
      <c r="AE3221" s="1">
        <f t="shared" si="372"/>
        <v>1.1377372375771067</v>
      </c>
      <c r="AF3221" s="1">
        <f t="shared" si="372"/>
        <v>0.82045439078463245</v>
      </c>
      <c r="AG3221" s="1">
        <f t="shared" si="372"/>
        <v>1.3290801326286565</v>
      </c>
      <c r="AH3221" s="1">
        <f t="shared" si="372"/>
        <v>0.85169951866051041</v>
      </c>
      <c r="AI3221" s="1">
        <f t="shared" si="372"/>
        <v>0.63232734010747438</v>
      </c>
      <c r="AJ3221" s="1">
        <f t="shared" si="372"/>
        <v>4.1084830322571841</v>
      </c>
      <c r="AK3221" s="1">
        <f t="shared" si="372"/>
        <v>2.0829068355145832</v>
      </c>
      <c r="AL3221" s="1">
        <f t="shared" si="372"/>
        <v>1.1172932112394525</v>
      </c>
      <c r="AM3221" s="1">
        <f t="shared" si="372"/>
        <v>2.7622764644443509</v>
      </c>
      <c r="AN3221" s="29">
        <f t="shared" si="372"/>
        <v>1.087660860579357</v>
      </c>
      <c r="AO3221" s="1">
        <f t="shared" si="369"/>
        <v>13065.364331381168</v>
      </c>
      <c r="AP3221" s="1">
        <f t="shared" si="370"/>
        <v>13931.021387711597</v>
      </c>
      <c r="AQ3221" s="29">
        <f t="shared" si="371"/>
        <v>63572.002774849927</v>
      </c>
    </row>
    <row r="3222" spans="1:43" x14ac:dyDescent="0.2">
      <c r="A3222" s="26"/>
      <c r="E3222" s="25" t="s">
        <v>6283</v>
      </c>
      <c r="F3222" s="26" t="s">
        <v>6284</v>
      </c>
      <c r="G3222" s="1">
        <v>0.12662398015999801</v>
      </c>
      <c r="H3222" s="1">
        <v>1.1662049035566799</v>
      </c>
      <c r="I3222" s="1">
        <f>VLOOKUP(F3222,'[1]SUSMB vs SHAM all proteins sum'!$B$2:$E$3214,2,FALSE)</f>
        <v>0.906585495611964</v>
      </c>
      <c r="J3222" s="29">
        <f>VLOOKUP(F3222,'[1]SUSMB vs SHAM all proteins sum'!$B$2:$E$3214,3,FALSE)</f>
        <v>1.0147486759322799</v>
      </c>
      <c r="K3222" s="25">
        <f>VLOOKUP($E3222,[1]AllProteinsNorm!$A$1:$Q$3226,4,FALSE)</f>
        <v>1240018.4474506101</v>
      </c>
      <c r="L3222" s="1">
        <f>VLOOKUP($E3222,[1]AllProteinsNorm!$A$1:$Q$3226,5,FALSE)</f>
        <v>842878.92659338703</v>
      </c>
      <c r="M3222" s="1">
        <f>VLOOKUP($E3222,[1]AllProteinsNorm!$A$1:$Q$3226,10,FALSE)</f>
        <v>836130.14783652697</v>
      </c>
      <c r="N3222" s="1">
        <f>VLOOKUP($E3222,[1]AllProteinsNorm!$A$1:$Q$3226,11,FALSE)</f>
        <v>812452.75962270005</v>
      </c>
      <c r="O3222" s="1">
        <f>VLOOKUP($E3222,[1]AllProteinsNorm!$A$1:$Q$3226,15,FALSE)</f>
        <v>954864.33312230895</v>
      </c>
      <c r="P3222" s="1">
        <f>VLOOKUP($E3222,[1]AllProteinsNorm!$A$1:$Q$3226,6,FALSE)</f>
        <v>970389.929798909</v>
      </c>
      <c r="Q3222" s="1">
        <f>VLOOKUP($E3222,[1]AllProteinsNorm!$A$1:$Q$3226,8,FALSE)</f>
        <v>1130785.3660502001</v>
      </c>
      <c r="R3222" s="1">
        <f>VLOOKUP($E3222,[1]AllProteinsNorm!$A$1:$Q$3226,13,FALSE)</f>
        <v>1070798.13388745</v>
      </c>
      <c r="S3222" s="1">
        <f>VLOOKUP($E3222,[1]AllProteinsNorm!$A$1:$Q$3226,16,FALSE)</f>
        <v>1245781.4660445401</v>
      </c>
      <c r="T3222" s="1">
        <f>VLOOKUP($E3222,[1]AllProteinsNorm!$A$1:$Q$3226,17,FALSE)</f>
        <v>999091.80975149001</v>
      </c>
      <c r="U3222" s="1">
        <f>VLOOKUP($E3222,[1]AllProteinsNorm!$A$1:$Q$3226,3,FALSE)</f>
        <v>710270.58450203994</v>
      </c>
      <c r="V3222" s="1">
        <f>VLOOKUP($E3222,[1]AllProteinsNorm!$A$1:$Q$3226,7,FALSE)</f>
        <v>1177475.3052916301</v>
      </c>
      <c r="W3222" s="1">
        <f>VLOOKUP($E3222,[1]AllProteinsNorm!$A$1:$Q$3226,9,FALSE)</f>
        <v>940338.40709790902</v>
      </c>
      <c r="X3222" s="1">
        <f>VLOOKUP($E3222,[1]AllProteinsNorm!$A$1:$Q$3226,12,FALSE)</f>
        <v>837233.14927556098</v>
      </c>
      <c r="Y3222" s="29">
        <f>VLOOKUP($E3222,[1]AllProteinsNorm!$A$1:$Q$3226,14,FALSE)</f>
        <v>1107881.35703308</v>
      </c>
      <c r="Z3222" s="25">
        <f t="shared" si="372"/>
        <v>1.3230124429823809</v>
      </c>
      <c r="AA3222" s="1">
        <f t="shared" si="372"/>
        <v>0.8992925146422871</v>
      </c>
      <c r="AB3222" s="1">
        <f t="shared" si="372"/>
        <v>0.89209204251332974</v>
      </c>
      <c r="AC3222" s="1">
        <f t="shared" si="372"/>
        <v>0.86682993509176653</v>
      </c>
      <c r="AD3222" s="1">
        <f t="shared" si="372"/>
        <v>1.018773064770236</v>
      </c>
      <c r="AE3222" s="1">
        <f t="shared" si="372"/>
        <v>1.0353377841339662</v>
      </c>
      <c r="AF3222" s="1">
        <f t="shared" si="372"/>
        <v>1.2064684301290511</v>
      </c>
      <c r="AG3222" s="1">
        <f t="shared" si="372"/>
        <v>1.142466273762299</v>
      </c>
      <c r="AH3222" s="1">
        <f t="shared" si="372"/>
        <v>1.329161178369813</v>
      </c>
      <c r="AI3222" s="1">
        <f t="shared" si="372"/>
        <v>1.06596067074692</v>
      </c>
      <c r="AJ3222" s="1">
        <f t="shared" si="372"/>
        <v>0.75780874317839175</v>
      </c>
      <c r="AK3222" s="1">
        <f t="shared" si="372"/>
        <v>1.256283310468534</v>
      </c>
      <c r="AL3222" s="1">
        <f t="shared" si="372"/>
        <v>1.0032749236614213</v>
      </c>
      <c r="AM3222" s="1">
        <f t="shared" si="372"/>
        <v>0.89326886744804712</v>
      </c>
      <c r="AN3222" s="29">
        <f t="shared" si="372"/>
        <v>1.1820314638999359</v>
      </c>
      <c r="AO3222" s="1">
        <f t="shared" si="369"/>
        <v>159175.67082684394</v>
      </c>
      <c r="AP3222" s="1">
        <f t="shared" si="370"/>
        <v>98641.839672625661</v>
      </c>
      <c r="AQ3222" s="29">
        <f t="shared" si="371"/>
        <v>171373.16136247868</v>
      </c>
    </row>
    <row r="3223" spans="1:43" x14ac:dyDescent="0.2">
      <c r="A3223" s="26"/>
      <c r="E3223" s="25" t="s">
        <v>6285</v>
      </c>
      <c r="F3223" s="26" t="s">
        <v>6286</v>
      </c>
      <c r="G3223" s="1">
        <v>0.17145878917444199</v>
      </c>
      <c r="H3223" s="1">
        <v>1.2481723458752301</v>
      </c>
      <c r="I3223" s="1">
        <f>VLOOKUP(F3223,'[1]SUSMB vs SHAM all proteins sum'!$B$2:$E$3214,2,FALSE)</f>
        <v>0.88588523304609701</v>
      </c>
      <c r="J3223" s="29">
        <f>VLOOKUP(F3223,'[1]SUSMB vs SHAM all proteins sum'!$B$2:$E$3214,3,FALSE)</f>
        <v>1.04196779466873</v>
      </c>
      <c r="K3223" s="25">
        <f>VLOOKUP($E3223,[1]AllProteinsNorm!$A$1:$Q$3226,4,FALSE)</f>
        <v>202359.629756724</v>
      </c>
      <c r="L3223" s="1">
        <f>VLOOKUP($E3223,[1]AllProteinsNorm!$A$1:$Q$3226,5,FALSE)</f>
        <v>175192.75574782401</v>
      </c>
      <c r="M3223" s="1">
        <f>VLOOKUP($E3223,[1]AllProteinsNorm!$A$1:$Q$3226,10,FALSE)</f>
        <v>160536.14809821299</v>
      </c>
      <c r="N3223" s="1">
        <f>VLOOKUP($E3223,[1]AllProteinsNorm!$A$1:$Q$3226,11,FALSE)</f>
        <v>89074.361075632405</v>
      </c>
      <c r="O3223" s="1">
        <f>VLOOKUP($E3223,[1]AllProteinsNorm!$A$1:$Q$3226,15,FALSE)</f>
        <v>160654.94063157501</v>
      </c>
      <c r="P3223" s="1">
        <f>VLOOKUP($E3223,[1]AllProteinsNorm!$A$1:$Q$3226,6,FALSE)</f>
        <v>192772.370036757</v>
      </c>
      <c r="Q3223" s="1">
        <f>VLOOKUP($E3223,[1]AllProteinsNorm!$A$1:$Q$3226,8,FALSE)</f>
        <v>180813.969255106</v>
      </c>
      <c r="R3223" s="1">
        <f>VLOOKUP($E3223,[1]AllProteinsNorm!$A$1:$Q$3226,13,FALSE)</f>
        <v>212736.56039436901</v>
      </c>
      <c r="S3223" s="1">
        <f>VLOOKUP($E3223,[1]AllProteinsNorm!$A$1:$Q$3226,16,FALSE)</f>
        <v>163821.900681967</v>
      </c>
      <c r="T3223" s="1">
        <f>VLOOKUP($E3223,[1]AllProteinsNorm!$A$1:$Q$3226,17,FALSE)</f>
        <v>203114.80552372499</v>
      </c>
      <c r="U3223" s="1">
        <f>VLOOKUP($E3223,[1]AllProteinsNorm!$A$1:$Q$3226,3,FALSE)</f>
        <v>61568.181641613301</v>
      </c>
      <c r="V3223" s="1">
        <f>VLOOKUP($E3223,[1]AllProteinsNorm!$A$1:$Q$3226,7,FALSE)</f>
        <v>211988.92617589101</v>
      </c>
      <c r="W3223" s="1">
        <f>VLOOKUP($E3223,[1]AllProteinsNorm!$A$1:$Q$3226,9,FALSE)</f>
        <v>221895.85501192801</v>
      </c>
      <c r="X3223" s="1">
        <f>VLOOKUP($E3223,[1]AllProteinsNorm!$A$1:$Q$3226,12,FALSE)</f>
        <v>193944.54850449</v>
      </c>
      <c r="Y3223" s="29">
        <f>VLOOKUP($E3223,[1]AllProteinsNorm!$A$1:$Q$3226,14,FALSE)</f>
        <v>178088.08798777699</v>
      </c>
      <c r="Z3223" s="25">
        <f t="shared" si="372"/>
        <v>1.2843047001919246</v>
      </c>
      <c r="AA3223" s="1">
        <f t="shared" si="372"/>
        <v>1.1118861994213047</v>
      </c>
      <c r="AB3223" s="1">
        <f t="shared" si="372"/>
        <v>1.0188659160975313</v>
      </c>
      <c r="AC3223" s="1">
        <f t="shared" si="372"/>
        <v>0.56532333417271474</v>
      </c>
      <c r="AD3223" s="1">
        <f t="shared" si="372"/>
        <v>1.019619850116525</v>
      </c>
      <c r="AE3223" s="1">
        <f t="shared" si="372"/>
        <v>1.2234577677523026</v>
      </c>
      <c r="AF3223" s="1">
        <f t="shared" si="372"/>
        <v>1.1475620451266149</v>
      </c>
      <c r="AG3223" s="1">
        <f t="shared" si="372"/>
        <v>1.3501633934871975</v>
      </c>
      <c r="AH3223" s="1">
        <f t="shared" si="372"/>
        <v>1.0397194207815248</v>
      </c>
      <c r="AI3223" s="1">
        <f t="shared" si="372"/>
        <v>1.2890975325774969</v>
      </c>
      <c r="AJ3223" s="1">
        <f t="shared" si="372"/>
        <v>0.39075138237628998</v>
      </c>
      <c r="AK3223" s="1">
        <f t="shared" si="372"/>
        <v>1.345418424631651</v>
      </c>
      <c r="AL3223" s="1">
        <f t="shared" si="372"/>
        <v>1.408294183417558</v>
      </c>
      <c r="AM3223" s="1">
        <f t="shared" si="372"/>
        <v>1.2308971681770962</v>
      </c>
      <c r="AN3223" s="29">
        <f t="shared" si="372"/>
        <v>1.1302618448445503</v>
      </c>
      <c r="AO3223" s="1">
        <f t="shared" si="369"/>
        <v>37487.703829060163</v>
      </c>
      <c r="AP3223" s="1">
        <f t="shared" si="370"/>
        <v>17112.488870701593</v>
      </c>
      <c r="AQ3223" s="29">
        <f t="shared" si="371"/>
        <v>57950.527616206811</v>
      </c>
    </row>
    <row r="3224" spans="1:43" x14ac:dyDescent="0.2">
      <c r="A3224" s="26"/>
      <c r="E3224" s="25" t="s">
        <v>6287</v>
      </c>
      <c r="F3224" s="26" t="s">
        <v>6288</v>
      </c>
      <c r="G3224" s="1">
        <v>0.98602454499636205</v>
      </c>
      <c r="H3224" s="1">
        <v>0.987383942585214</v>
      </c>
      <c r="I3224" s="1">
        <f>VLOOKUP(F3224,'[1]SUSMB vs SHAM all proteins sum'!$B$2:$E$3214,2,FALSE)</f>
        <v>0.27544961828661302</v>
      </c>
      <c r="J3224" s="29">
        <f>VLOOKUP(F3224,'[1]SUSMB vs SHAM all proteins sum'!$B$2:$E$3214,3,FALSE)</f>
        <v>0.57345721777943703</v>
      </c>
      <c r="K3224" s="25">
        <f>VLOOKUP($E3224,[1]AllProteinsNorm!$A$1:$Q$3226,4,FALSE)</f>
        <v>127090.279498592</v>
      </c>
      <c r="L3224" s="1">
        <f>VLOOKUP($E3224,[1]AllProteinsNorm!$A$1:$Q$3226,5,FALSE)</f>
        <v>12101.500532833999</v>
      </c>
      <c r="M3224" s="1">
        <f>VLOOKUP($E3224,[1]AllProteinsNorm!$A$1:$Q$3226,10,FALSE)</f>
        <v>77442.276492635006</v>
      </c>
      <c r="N3224" s="1">
        <f>VLOOKUP($E3224,[1]AllProteinsNorm!$A$1:$Q$3226,11,FALSE)</f>
        <v>46433.164354470297</v>
      </c>
      <c r="O3224" s="1">
        <f>VLOOKUP($E3224,[1]AllProteinsNorm!$A$1:$Q$3226,15,FALSE)</f>
        <v>40069.971727800403</v>
      </c>
      <c r="P3224" s="1">
        <f>VLOOKUP($E3224,[1]AllProteinsNorm!$A$1:$Q$3226,6,FALSE)</f>
        <v>198956.324816868</v>
      </c>
      <c r="Q3224" s="1">
        <f>VLOOKUP($E3224,[1]AllProteinsNorm!$A$1:$Q$3226,8,FALSE)</f>
        <v>92015.233388198103</v>
      </c>
      <c r="R3224" s="1">
        <f>VLOOKUP($E3224,[1]AllProteinsNorm!$A$1:$Q$3226,13,FALSE)</f>
        <v>44119.437451336198</v>
      </c>
      <c r="S3224" s="1">
        <f>VLOOKUP($E3224,[1]AllProteinsNorm!$A$1:$Q$3226,16,FALSE)</f>
        <v>6021.2807661720699</v>
      </c>
      <c r="T3224" s="1">
        <f>VLOOKUP($E3224,[1]AllProteinsNorm!$A$1:$Q$3226,17,FALSE)</f>
        <v>42763.275360765903</v>
      </c>
      <c r="U3224" s="1">
        <f>VLOOKUP($E3224,[1]AllProteinsNorm!$A$1:$Q$3226,3,FALSE)</f>
        <v>28730.999919818001</v>
      </c>
      <c r="V3224" s="1">
        <f>VLOOKUP($E3224,[1]AllProteinsNorm!$A$1:$Q$3226,7,FALSE)</f>
        <v>54413.103853640103</v>
      </c>
      <c r="W3224" s="1">
        <f>VLOOKUP($E3224,[1]AllProteinsNorm!$A$1:$Q$3226,9,FALSE)</f>
        <v>38789.550247236002</v>
      </c>
      <c r="X3224" s="1">
        <f>VLOOKUP($E3224,[1]AllProteinsNorm!$A$1:$Q$3226,12,FALSE)</f>
        <v>12043.562309478801</v>
      </c>
      <c r="Y3224" s="29">
        <f>VLOOKUP($E3224,[1]AllProteinsNorm!$A$1:$Q$3226,14,FALSE)</f>
        <v>18817.336672568101</v>
      </c>
      <c r="Z3224" s="25">
        <f t="shared" si="372"/>
        <v>2.096250189656494</v>
      </c>
      <c r="AA3224" s="1">
        <f t="shared" si="372"/>
        <v>0.19960435123098832</v>
      </c>
      <c r="AB3224" s="1">
        <f t="shared" si="372"/>
        <v>1.2773469963681625</v>
      </c>
      <c r="AC3224" s="1">
        <f t="shared" si="372"/>
        <v>0.76587705974387965</v>
      </c>
      <c r="AD3224" s="1">
        <f t="shared" si="372"/>
        <v>0.66092140300047508</v>
      </c>
      <c r="AE3224" s="1">
        <f t="shared" si="372"/>
        <v>3.2816218146356273</v>
      </c>
      <c r="AF3224" s="1">
        <f t="shared" si="372"/>
        <v>1.5177159984405713</v>
      </c>
      <c r="AG3224" s="1">
        <f t="shared" si="372"/>
        <v>0.72771402730234724</v>
      </c>
      <c r="AH3224" s="1">
        <f t="shared" si="372"/>
        <v>9.931610031751513E-2</v>
      </c>
      <c r="AI3224" s="1">
        <f t="shared" si="372"/>
        <v>0.70534524307448332</v>
      </c>
      <c r="AJ3224" s="1">
        <f t="shared" si="372"/>
        <v>0.47389433927247315</v>
      </c>
      <c r="AK3224" s="1">
        <f t="shared" si="372"/>
        <v>0.89749963351253181</v>
      </c>
      <c r="AL3224" s="1">
        <f t="shared" si="372"/>
        <v>0.63980189817238864</v>
      </c>
      <c r="AM3224" s="1">
        <f t="shared" si="372"/>
        <v>0.19864870763514555</v>
      </c>
      <c r="AN3224" s="29">
        <f t="shared" si="372"/>
        <v>0.31037657422995901</v>
      </c>
      <c r="AO3224" s="1">
        <f t="shared" si="369"/>
        <v>39189.032967207728</v>
      </c>
      <c r="AP3224" s="1">
        <f t="shared" si="370"/>
        <v>66917.580367785253</v>
      </c>
      <c r="AQ3224" s="29">
        <f t="shared" si="371"/>
        <v>14971.906377292373</v>
      </c>
    </row>
    <row r="3225" spans="1:43" x14ac:dyDescent="0.2">
      <c r="A3225" s="26"/>
      <c r="E3225" s="25" t="s">
        <v>6289</v>
      </c>
      <c r="F3225" s="26" t="s">
        <v>6290</v>
      </c>
      <c r="G3225" s="1">
        <v>0.56340782522960398</v>
      </c>
      <c r="H3225" s="1">
        <v>0.942959612548815</v>
      </c>
      <c r="I3225" s="1">
        <f>VLOOKUP(F3225,'[1]SUSMB vs SHAM all proteins sum'!$B$2:$E$3214,2,FALSE)</f>
        <v>0.945375742425272</v>
      </c>
      <c r="J3225" s="29">
        <f>VLOOKUP(F3225,'[1]SUSMB vs SHAM all proteins sum'!$B$2:$E$3214,3,FALSE)</f>
        <v>0.98744471305897297</v>
      </c>
      <c r="K3225" s="25">
        <f>VLOOKUP($E3225,[1]AllProteinsNorm!$A$1:$Q$3226,4,FALSE)</f>
        <v>168063.35507034999</v>
      </c>
      <c r="L3225" s="1">
        <f>VLOOKUP($E3225,[1]AllProteinsNorm!$A$1:$Q$3226,5,FALSE)</f>
        <v>138413.61551858499</v>
      </c>
      <c r="M3225" s="1">
        <f>VLOOKUP($E3225,[1]AllProteinsNorm!$A$1:$Q$3226,10,FALSE)</f>
        <v>207115.825238672</v>
      </c>
      <c r="N3225" s="1">
        <f>VLOOKUP($E3225,[1]AllProteinsNorm!$A$1:$Q$3226,11,FALSE)</f>
        <v>176884.81529891799</v>
      </c>
      <c r="O3225" s="1">
        <f>VLOOKUP($E3225,[1]AllProteinsNorm!$A$1:$Q$3226,15,FALSE)</f>
        <v>223753.87189058799</v>
      </c>
      <c r="P3225" s="1">
        <f>VLOOKUP($E3225,[1]AllProteinsNorm!$A$1:$Q$3226,6,FALSE)</f>
        <v>152241.519689837</v>
      </c>
      <c r="Q3225" s="1">
        <f>VLOOKUP($E3225,[1]AllProteinsNorm!$A$1:$Q$3226,8,FALSE)</f>
        <v>163976.948642259</v>
      </c>
      <c r="R3225" s="1">
        <f>VLOOKUP($E3225,[1]AllProteinsNorm!$A$1:$Q$3226,13,FALSE)</f>
        <v>158636.02862224099</v>
      </c>
      <c r="S3225" s="1">
        <f>VLOOKUP($E3225,[1]AllProteinsNorm!$A$1:$Q$3226,16,FALSE)</f>
        <v>178501.503430968</v>
      </c>
      <c r="T3225" s="1">
        <f>VLOOKUP($E3225,[1]AllProteinsNorm!$A$1:$Q$3226,17,FALSE)</f>
        <v>201109.26531755301</v>
      </c>
      <c r="U3225" s="1">
        <f>VLOOKUP($E3225,[1]AllProteinsNorm!$A$1:$Q$3226,3,FALSE)</f>
        <v>114585.679967424</v>
      </c>
      <c r="V3225" s="1">
        <f>VLOOKUP($E3225,[1]AllProteinsNorm!$A$1:$Q$3226,7,FALSE)</f>
        <v>187516.69189582</v>
      </c>
      <c r="W3225" s="1">
        <f>VLOOKUP($E3225,[1]AllProteinsNorm!$A$1:$Q$3226,9,FALSE)</f>
        <v>148618.99191909801</v>
      </c>
      <c r="X3225" s="1">
        <f>VLOOKUP($E3225,[1]AllProteinsNorm!$A$1:$Q$3226,12,FALSE)</f>
        <v>188133.642059315</v>
      </c>
      <c r="Y3225" s="29">
        <f>VLOOKUP($E3225,[1]AllProteinsNorm!$A$1:$Q$3226,14,FALSE)</f>
        <v>297974.519829389</v>
      </c>
      <c r="Z3225" s="25">
        <f t="shared" si="372"/>
        <v>0.91915099289576829</v>
      </c>
      <c r="AA3225" s="1">
        <f t="shared" si="372"/>
        <v>0.75699436132847631</v>
      </c>
      <c r="AB3225" s="1">
        <f t="shared" si="372"/>
        <v>1.1327318577738981</v>
      </c>
      <c r="AC3225" s="1">
        <f t="shared" si="372"/>
        <v>0.96739621520782293</v>
      </c>
      <c r="AD3225" s="1">
        <f t="shared" si="372"/>
        <v>1.2237265727940356</v>
      </c>
      <c r="AE3225" s="1">
        <f t="shared" si="372"/>
        <v>0.83262019804554965</v>
      </c>
      <c r="AF3225" s="1">
        <f t="shared" si="372"/>
        <v>0.8968021321094104</v>
      </c>
      <c r="AG3225" s="1">
        <f t="shared" si="372"/>
        <v>0.86759224315222805</v>
      </c>
      <c r="AH3225" s="1">
        <f t="shared" si="372"/>
        <v>0.97623800288458662</v>
      </c>
      <c r="AI3225" s="1">
        <f t="shared" si="372"/>
        <v>1.0998815346735802</v>
      </c>
      <c r="AJ3225" s="1">
        <f t="shared" si="372"/>
        <v>0.62667760898625258</v>
      </c>
      <c r="AK3225" s="1">
        <f t="shared" si="372"/>
        <v>1.0255427393343772</v>
      </c>
      <c r="AL3225" s="1">
        <f t="shared" si="372"/>
        <v>0.81280832414910464</v>
      </c>
      <c r="AM3225" s="1">
        <f t="shared" si="372"/>
        <v>1.0289168856799995</v>
      </c>
      <c r="AN3225" s="29">
        <f t="shared" si="372"/>
        <v>1.6296448184327703</v>
      </c>
      <c r="AO3225" s="1">
        <f t="shared" si="369"/>
        <v>29969.242580197006</v>
      </c>
      <c r="AP3225" s="1">
        <f t="shared" si="370"/>
        <v>17417.547736028486</v>
      </c>
      <c r="AQ3225" s="29">
        <f t="shared" si="371"/>
        <v>61697.912866559316</v>
      </c>
    </row>
    <row r="3226" spans="1:43" x14ac:dyDescent="0.2">
      <c r="A3226" s="26"/>
      <c r="E3226" s="25" t="s">
        <v>6291</v>
      </c>
      <c r="F3226" s="26" t="s">
        <v>6292</v>
      </c>
      <c r="G3226" s="1">
        <v>0.31105174861318002</v>
      </c>
      <c r="H3226" s="1">
        <v>1.3544926882557999</v>
      </c>
      <c r="I3226" s="1">
        <f>VLOOKUP(F3226,'[1]SUSMB vs SHAM all proteins sum'!$B$2:$E$3214,2,FALSE)</f>
        <v>0.71024237084289699</v>
      </c>
      <c r="J3226" s="29">
        <f>VLOOKUP(F3226,'[1]SUSMB vs SHAM all proteins sum'!$B$2:$E$3214,3,FALSE)</f>
        <v>0.86248697372398397</v>
      </c>
      <c r="K3226" s="25">
        <f>VLOOKUP($E3226,[1]AllProteinsNorm!$A$1:$Q$3226,4,FALSE)</f>
        <v>16799.699710434699</v>
      </c>
      <c r="L3226" s="1">
        <f>VLOOKUP($E3226,[1]AllProteinsNorm!$A$1:$Q$3226,5,FALSE)</f>
        <v>62815.871871516902</v>
      </c>
      <c r="M3226" s="1">
        <f>VLOOKUP($E3226,[1]AllProteinsNorm!$A$1:$Q$3226,10,FALSE)</f>
        <v>26507.389765733002</v>
      </c>
      <c r="N3226" s="1">
        <f>VLOOKUP($E3226,[1]AllProteinsNorm!$A$1:$Q$3226,11,FALSE)</f>
        <v>57553.907444305201</v>
      </c>
      <c r="O3226" s="1">
        <f>VLOOKUP($E3226,[1]AllProteinsNorm!$A$1:$Q$3226,15,FALSE)</f>
        <v>47044.697203397598</v>
      </c>
      <c r="P3226" s="1">
        <f>VLOOKUP($E3226,[1]AllProteinsNorm!$A$1:$Q$3226,6,FALSE)</f>
        <v>52163.079420297501</v>
      </c>
      <c r="Q3226" s="1">
        <f>VLOOKUP($E3226,[1]AllProteinsNorm!$A$1:$Q$3226,8,FALSE)</f>
        <v>45487.766695450497</v>
      </c>
      <c r="R3226" s="1">
        <f>VLOOKUP($E3226,[1]AllProteinsNorm!$A$1:$Q$3226,13,FALSE)</f>
        <v>81293.891187207497</v>
      </c>
      <c r="S3226" s="1">
        <f>VLOOKUP($E3226,[1]AllProteinsNorm!$A$1:$Q$3226,16,FALSE)</f>
        <v>39742.3750940545</v>
      </c>
      <c r="T3226" s="1">
        <f>VLOOKUP($E3226,[1]AllProteinsNorm!$A$1:$Q$3226,17,FALSE)</f>
        <v>45044.018179698702</v>
      </c>
      <c r="U3226" s="1">
        <f>VLOOKUP($E3226,[1]AllProteinsNorm!$A$1:$Q$3226,3,FALSE)</f>
        <v>55008.6182222028</v>
      </c>
      <c r="V3226" s="1">
        <f>VLOOKUP($E3226,[1]AllProteinsNorm!$A$1:$Q$3226,7,FALSE)</f>
        <v>34727.419333386599</v>
      </c>
      <c r="W3226" s="1">
        <f>VLOOKUP($E3226,[1]AllProteinsNorm!$A$1:$Q$3226,9,FALSE)</f>
        <v>10657.590904279499</v>
      </c>
      <c r="X3226" s="1">
        <f>VLOOKUP($E3226,[1]AllProteinsNorm!$A$1:$Q$3226,12,FALSE)</f>
        <v>47314.095608170399</v>
      </c>
      <c r="Y3226" s="29">
        <f>VLOOKUP($E3226,[1]AllProteinsNorm!$A$1:$Q$3226,14,FALSE)</f>
        <v>37526.084627836601</v>
      </c>
      <c r="Z3226" s="25">
        <f t="shared" si="372"/>
        <v>0.39862316965702588</v>
      </c>
      <c r="AA3226" s="1">
        <f t="shared" si="372"/>
        <v>1.4904946148912899</v>
      </c>
      <c r="AB3226" s="1">
        <f t="shared" si="372"/>
        <v>0.62896717857329398</v>
      </c>
      <c r="AC3226" s="1">
        <f t="shared" si="372"/>
        <v>1.3656387558728806</v>
      </c>
      <c r="AD3226" s="1">
        <f t="shared" si="372"/>
        <v>1.1162762810055089</v>
      </c>
      <c r="AE3226" s="1">
        <f t="shared" si="372"/>
        <v>1.2377252222356614</v>
      </c>
      <c r="AF3226" s="1">
        <f t="shared" si="372"/>
        <v>1.0793334436506181</v>
      </c>
      <c r="AG3226" s="1">
        <f t="shared" si="372"/>
        <v>1.9289409416449328</v>
      </c>
      <c r="AH3226" s="1">
        <f t="shared" si="372"/>
        <v>0.9430068276667144</v>
      </c>
      <c r="AI3226" s="1">
        <f t="shared" si="372"/>
        <v>1.0688041816442435</v>
      </c>
      <c r="AJ3226" s="1">
        <f t="shared" si="372"/>
        <v>1.305244149130111</v>
      </c>
      <c r="AK3226" s="1">
        <f t="shared" si="372"/>
        <v>0.82401198874316361</v>
      </c>
      <c r="AL3226" s="1">
        <f t="shared" si="372"/>
        <v>0.25288325031982695</v>
      </c>
      <c r="AM3226" s="1">
        <f t="shared" si="372"/>
        <v>1.1226685646690304</v>
      </c>
      <c r="AN3226" s="29">
        <f t="shared" si="372"/>
        <v>0.89041870134587997</v>
      </c>
      <c r="AO3226" s="1">
        <f t="shared" si="369"/>
        <v>17751.875976861858</v>
      </c>
      <c r="AP3226" s="1">
        <f t="shared" si="370"/>
        <v>14808.231648250829</v>
      </c>
      <c r="AQ3226" s="29">
        <f t="shared" si="371"/>
        <v>15033.588194935302</v>
      </c>
    </row>
    <row r="3227" spans="1:43" x14ac:dyDescent="0.2">
      <c r="A3227" s="26"/>
      <c r="E3227" s="25" t="s">
        <v>6293</v>
      </c>
      <c r="F3227" s="26" t="s">
        <v>6294</v>
      </c>
      <c r="G3227" s="1">
        <v>0.74351739087651503</v>
      </c>
      <c r="H3227" s="1">
        <v>0.81383008301911997</v>
      </c>
      <c r="I3227" s="1">
        <f>VLOOKUP(F3227,'[1]SUSMB vs SHAM all proteins sum'!$B$2:$E$3214,2,FALSE)</f>
        <v>0.66370105046127503</v>
      </c>
      <c r="J3227" s="29">
        <f>VLOOKUP(F3227,'[1]SUSMB vs SHAM all proteins sum'!$B$2:$E$3214,3,FALSE)</f>
        <v>1.3598258370187499</v>
      </c>
      <c r="K3227" s="25">
        <f>VLOOKUP($E3227,[1]AllProteinsNorm!$A$1:$Q$3226,4,FALSE)</f>
        <v>35944.065475420699</v>
      </c>
      <c r="L3227" s="1">
        <f>VLOOKUP($E3227,[1]AllProteinsNorm!$A$1:$Q$3226,5,FALSE)</f>
        <v>5366.3561231720496</v>
      </c>
      <c r="M3227" s="1">
        <f>VLOOKUP($E3227,[1]AllProteinsNorm!$A$1:$Q$3226,10,FALSE)</f>
        <v>98270.1868754186</v>
      </c>
      <c r="N3227" s="1">
        <f>VLOOKUP($E3227,[1]AllProteinsNorm!$A$1:$Q$3226,11,FALSE)</f>
        <v>55669.991650734199</v>
      </c>
      <c r="O3227" s="1">
        <f>VLOOKUP($E3227,[1]AllProteinsNorm!$A$1:$Q$3226,15,FALSE)</f>
        <v>43551.106894068202</v>
      </c>
      <c r="P3227" s="1">
        <f>VLOOKUP($E3227,[1]AllProteinsNorm!$A$1:$Q$3226,6,FALSE)</f>
        <v>69883.1425289896</v>
      </c>
      <c r="Q3227" s="1">
        <f>VLOOKUP($E3227,[1]AllProteinsNorm!$A$1:$Q$3226,8,FALSE)</f>
        <v>42101.599418664002</v>
      </c>
      <c r="R3227" s="1">
        <f>VLOOKUP($E3227,[1]AllProteinsNorm!$A$1:$Q$3226,13,FALSE)</f>
        <v>26219.5682682804</v>
      </c>
      <c r="S3227" s="1">
        <f>VLOOKUP($E3227,[1]AllProteinsNorm!$A$1:$Q$3226,16,FALSE)</f>
        <v>8084.2453717074404</v>
      </c>
      <c r="T3227" s="1">
        <f>VLOOKUP($E3227,[1]AllProteinsNorm!$A$1:$Q$3226,17,FALSE)</f>
        <v>26307.614864086499</v>
      </c>
      <c r="U3227" s="1">
        <f>VLOOKUP($E3227,[1]AllProteinsNorm!$A$1:$Q$3226,3,FALSE)</f>
        <v>81745.598939602496</v>
      </c>
      <c r="V3227" s="1">
        <f>VLOOKUP($E3227,[1]AllProteinsNorm!$A$1:$Q$3226,7,FALSE)</f>
        <v>25345.2077812711</v>
      </c>
      <c r="W3227" s="1">
        <f>VLOOKUP($E3227,[1]AllProteinsNorm!$A$1:$Q$3226,9,FALSE)</f>
        <v>9930.2856420450498</v>
      </c>
      <c r="X3227" s="1">
        <f>VLOOKUP($E3227,[1]AllProteinsNorm!$A$1:$Q$3226,12,FALSE)</f>
        <v>131430.376017759</v>
      </c>
      <c r="Y3227" s="29">
        <f>VLOOKUP($E3227,[1]AllProteinsNorm!$A$1:$Q$3226,14,FALSE)</f>
        <v>79021.912771610296</v>
      </c>
      <c r="Z3227" s="25">
        <f t="shared" si="372"/>
        <v>0.75259230606314054</v>
      </c>
      <c r="AA3227" s="1">
        <f t="shared" si="372"/>
        <v>0.11236008716531634</v>
      </c>
      <c r="AB3227" s="1">
        <f t="shared" si="372"/>
        <v>2.0575687691310449</v>
      </c>
      <c r="AC3227" s="1">
        <f t="shared" si="372"/>
        <v>1.1656112585147538</v>
      </c>
      <c r="AD3227" s="1">
        <f t="shared" si="372"/>
        <v>0.91186757912574445</v>
      </c>
      <c r="AE3227" s="1">
        <f t="shared" si="372"/>
        <v>1.4632044176192578</v>
      </c>
      <c r="AF3227" s="1">
        <f t="shared" si="372"/>
        <v>0.88151797456261627</v>
      </c>
      <c r="AG3227" s="1">
        <f t="shared" si="372"/>
        <v>0.54898201096641908</v>
      </c>
      <c r="AH3227" s="1">
        <f t="shared" si="372"/>
        <v>0.16926690919907308</v>
      </c>
      <c r="AI3227" s="1">
        <f t="shared" si="372"/>
        <v>0.55082551947616265</v>
      </c>
      <c r="AJ3227" s="1">
        <f t="shared" si="372"/>
        <v>1.711579032665002</v>
      </c>
      <c r="AK3227" s="1">
        <f t="shared" si="372"/>
        <v>0.53067476145122994</v>
      </c>
      <c r="AL3227" s="1">
        <f t="shared" si="372"/>
        <v>0.20791906737213361</v>
      </c>
      <c r="AM3227" s="1">
        <f t="shared" si="372"/>
        <v>2.7518726239131195</v>
      </c>
      <c r="AN3227" s="29">
        <f t="shared" si="372"/>
        <v>1.654550835463346</v>
      </c>
      <c r="AO3227" s="1">
        <f t="shared" si="369"/>
        <v>30227.137067685471</v>
      </c>
      <c r="AP3227" s="1">
        <f t="shared" si="370"/>
        <v>20703.729401527791</v>
      </c>
      <c r="AQ3227" s="29">
        <f t="shared" si="371"/>
        <v>43575.168254394441</v>
      </c>
    </row>
    <row r="3228" spans="1:43" x14ac:dyDescent="0.2">
      <c r="A3228" s="26"/>
      <c r="E3228" s="25" t="s">
        <v>6295</v>
      </c>
      <c r="F3228" s="26" t="s">
        <v>6296</v>
      </c>
      <c r="G3228" s="1">
        <v>0.72137202985766602</v>
      </c>
      <c r="H3228" s="1">
        <v>0.96134430635229495</v>
      </c>
      <c r="I3228" s="1">
        <f>VLOOKUP(F3228,'[1]SUSMB vs SHAM all proteins sum'!$B$2:$E$3214,2,FALSE)</f>
        <v>3.2476740787887003E-2</v>
      </c>
      <c r="J3228" s="29">
        <f>VLOOKUP(F3228,'[1]SUSMB vs SHAM all proteins sum'!$B$2:$E$3214,3,FALSE)</f>
        <v>0.83099843006910901</v>
      </c>
      <c r="K3228" s="25">
        <f>VLOOKUP($E3228,[1]AllProteinsNorm!$A$1:$Q$3226,4,FALSE)</f>
        <v>379945.626268333</v>
      </c>
      <c r="L3228" s="1">
        <f>VLOOKUP($E3228,[1]AllProteinsNorm!$A$1:$Q$3226,5,FALSE)</f>
        <v>385112.13487700501</v>
      </c>
      <c r="M3228" s="1">
        <f>VLOOKUP($E3228,[1]AllProteinsNorm!$A$1:$Q$3226,10,FALSE)</f>
        <v>304375.53045291599</v>
      </c>
      <c r="N3228" s="1">
        <f>VLOOKUP($E3228,[1]AllProteinsNorm!$A$1:$Q$3226,11,FALSE)</f>
        <v>352097.15339709999</v>
      </c>
      <c r="O3228" s="1">
        <f>VLOOKUP($E3228,[1]AllProteinsNorm!$A$1:$Q$3226,15,FALSE)</f>
        <v>377078.41841311002</v>
      </c>
      <c r="P3228" s="1">
        <f>VLOOKUP($E3228,[1]AllProteinsNorm!$A$1:$Q$3226,6,FALSE)</f>
        <v>254803.559405671</v>
      </c>
      <c r="Q3228" s="1">
        <f>VLOOKUP($E3228,[1]AllProteinsNorm!$A$1:$Q$3226,8,FALSE)</f>
        <v>435929.295995155</v>
      </c>
      <c r="R3228" s="1">
        <f>VLOOKUP($E3228,[1]AllProteinsNorm!$A$1:$Q$3226,13,FALSE)</f>
        <v>360063.56185854599</v>
      </c>
      <c r="S3228" s="1">
        <f>VLOOKUP($E3228,[1]AllProteinsNorm!$A$1:$Q$3226,16,FALSE)</f>
        <v>402030.46873269201</v>
      </c>
      <c r="T3228" s="1">
        <f>VLOOKUP($E3228,[1]AllProteinsNorm!$A$1:$Q$3226,17,FALSE)</f>
        <v>301958.79491237702</v>
      </c>
      <c r="U3228" s="1">
        <f>VLOOKUP($E3228,[1]AllProteinsNorm!$A$1:$Q$3226,3,FALSE)</f>
        <v>257475.19637955999</v>
      </c>
      <c r="V3228" s="1">
        <f>VLOOKUP($E3228,[1]AllProteinsNorm!$A$1:$Q$3226,7,FALSE)</f>
        <v>305766.715180689</v>
      </c>
      <c r="W3228" s="1">
        <f>VLOOKUP($E3228,[1]AllProteinsNorm!$A$1:$Q$3226,9,FALSE)</f>
        <v>338244.01132466999</v>
      </c>
      <c r="X3228" s="1">
        <f>VLOOKUP($E3228,[1]AllProteinsNorm!$A$1:$Q$3226,12,FALSE)</f>
        <v>264400.408780589</v>
      </c>
      <c r="Y3228" s="29">
        <f>VLOOKUP($E3228,[1]AllProteinsNorm!$A$1:$Q$3226,14,FALSE)</f>
        <v>332809.52833213698</v>
      </c>
      <c r="Z3228" s="25">
        <f t="shared" si="372"/>
        <v>1.0562208215418079</v>
      </c>
      <c r="AA3228" s="1">
        <f t="shared" si="372"/>
        <v>1.0705833344643818</v>
      </c>
      <c r="AB3228" s="1">
        <f t="shared" si="372"/>
        <v>0.84614152817001975</v>
      </c>
      <c r="AC3228" s="1">
        <f t="shared" si="372"/>
        <v>0.97880412067428679</v>
      </c>
      <c r="AD3228" s="1">
        <f t="shared" si="372"/>
        <v>1.048250195149504</v>
      </c>
      <c r="AE3228" s="1">
        <f t="shared" si="372"/>
        <v>0.70833510439508252</v>
      </c>
      <c r="AF3228" s="1">
        <f t="shared" si="372"/>
        <v>1.211851294808602</v>
      </c>
      <c r="AG3228" s="1">
        <f t="shared" si="372"/>
        <v>1.0009501487060546</v>
      </c>
      <c r="AH3228" s="1">
        <f t="shared" si="372"/>
        <v>1.1176150549231196</v>
      </c>
      <c r="AI3228" s="1">
        <f t="shared" si="372"/>
        <v>0.83942318159198959</v>
      </c>
      <c r="AJ3228" s="1">
        <f t="shared" si="372"/>
        <v>0.71576205815985516</v>
      </c>
      <c r="AK3228" s="1">
        <f t="shared" si="372"/>
        <v>0.85000891911886844</v>
      </c>
      <c r="AL3228" s="1">
        <f t="shared" si="372"/>
        <v>0.94029340732725719</v>
      </c>
      <c r="AM3228" s="1">
        <f t="shared" si="372"/>
        <v>0.73501363792774688</v>
      </c>
      <c r="AN3228" s="29">
        <f t="shared" si="372"/>
        <v>0.92518594537959853</v>
      </c>
      <c r="AO3228" s="1">
        <f t="shared" si="369"/>
        <v>29920.792922081273</v>
      </c>
      <c r="AP3228" s="1">
        <f t="shared" si="370"/>
        <v>65662.81749027253</v>
      </c>
      <c r="AQ3228" s="29">
        <f t="shared" si="371"/>
        <v>33608.553129437147</v>
      </c>
    </row>
    <row r="3229" spans="1:43" x14ac:dyDescent="0.2">
      <c r="A3229" s="26"/>
      <c r="E3229" s="25" t="s">
        <v>6297</v>
      </c>
      <c r="F3229" s="26" t="s">
        <v>6298</v>
      </c>
      <c r="G3229" s="1">
        <v>0.52737131327203501</v>
      </c>
      <c r="H3229" s="1">
        <v>1.0660333946812599</v>
      </c>
      <c r="I3229" s="1">
        <f>VLOOKUP(F3229,'[1]SUSMB vs SHAM all proteins sum'!$B$2:$E$3214,2,FALSE)</f>
        <v>0.55471911488162895</v>
      </c>
      <c r="J3229" s="29">
        <f>VLOOKUP(F3229,'[1]SUSMB vs SHAM all proteins sum'!$B$2:$E$3214,3,FALSE)</f>
        <v>0.94255543678543596</v>
      </c>
      <c r="K3229" s="25">
        <f>VLOOKUP($E3229,[1]AllProteinsNorm!$A$1:$Q$3226,4,FALSE)</f>
        <v>167629.55153144701</v>
      </c>
      <c r="L3229" s="1">
        <f>VLOOKUP($E3229,[1]AllProteinsNorm!$A$1:$Q$3226,5,FALSE)</f>
        <v>243475.11843176</v>
      </c>
      <c r="M3229" s="1">
        <f>VLOOKUP($E3229,[1]AllProteinsNorm!$A$1:$Q$3226,10,FALSE)</f>
        <v>227563.83614458001</v>
      </c>
      <c r="N3229" s="1">
        <f>VLOOKUP($E3229,[1]AllProteinsNorm!$A$1:$Q$3226,11,FALSE)</f>
        <v>222605.97259614</v>
      </c>
      <c r="O3229" s="1">
        <f>VLOOKUP($E3229,[1]AllProteinsNorm!$A$1:$Q$3226,15,FALSE)</f>
        <v>214776.546467673</v>
      </c>
      <c r="P3229" s="1">
        <f>VLOOKUP($E3229,[1]AllProteinsNorm!$A$1:$Q$3226,6,FALSE)</f>
        <v>254554.328472247</v>
      </c>
      <c r="Q3229" s="1">
        <f>VLOOKUP($E3229,[1]AllProteinsNorm!$A$1:$Q$3226,8,FALSE)</f>
        <v>277355.015170053</v>
      </c>
      <c r="R3229" s="1">
        <f>VLOOKUP($E3229,[1]AllProteinsNorm!$A$1:$Q$3226,13,FALSE)</f>
        <v>213943.04487185701</v>
      </c>
      <c r="S3229" s="1">
        <f>VLOOKUP($E3229,[1]AllProteinsNorm!$A$1:$Q$3226,16,FALSE)</f>
        <v>222245.91616873001</v>
      </c>
      <c r="T3229" s="1">
        <f>VLOOKUP($E3229,[1]AllProteinsNorm!$A$1:$Q$3226,17,FALSE)</f>
        <v>182111.62065496601</v>
      </c>
      <c r="U3229" s="1">
        <f>VLOOKUP($E3229,[1]AllProteinsNorm!$A$1:$Q$3226,3,FALSE)</f>
        <v>252628.59177331999</v>
      </c>
      <c r="V3229" s="1">
        <f>VLOOKUP($E3229,[1]AllProteinsNorm!$A$1:$Q$3226,7,FALSE)</f>
        <v>222453.17866662401</v>
      </c>
      <c r="W3229" s="1">
        <f>VLOOKUP($E3229,[1]AllProteinsNorm!$A$1:$Q$3226,9,FALSE)</f>
        <v>173262.77199879399</v>
      </c>
      <c r="X3229" s="1">
        <f>VLOOKUP($E3229,[1]AllProteinsNorm!$A$1:$Q$3226,12,FALSE)</f>
        <v>191130.73759753699</v>
      </c>
      <c r="Y3229" s="29">
        <f>VLOOKUP($E3229,[1]AllProteinsNorm!$A$1:$Q$3226,14,FALSE)</f>
        <v>177504.629919008</v>
      </c>
      <c r="Z3229" s="25">
        <f t="shared" si="372"/>
        <v>0.77891079330887114</v>
      </c>
      <c r="AA3229" s="1">
        <f t="shared" si="372"/>
        <v>1.1313363062543085</v>
      </c>
      <c r="AB3229" s="1">
        <f t="shared" si="372"/>
        <v>1.0574026269260324</v>
      </c>
      <c r="AC3229" s="1">
        <f t="shared" si="372"/>
        <v>1.0343653199932623</v>
      </c>
      <c r="AD3229" s="1">
        <f t="shared" si="372"/>
        <v>0.99798495351752559</v>
      </c>
      <c r="AE3229" s="1">
        <f t="shared" si="372"/>
        <v>1.1828171830032534</v>
      </c>
      <c r="AF3229" s="1">
        <f t="shared" si="372"/>
        <v>1.2887633052801684</v>
      </c>
      <c r="AG3229" s="1">
        <f t="shared" si="372"/>
        <v>0.9941119884985895</v>
      </c>
      <c r="AH3229" s="1">
        <f t="shared" si="372"/>
        <v>1.0326922746683318</v>
      </c>
      <c r="AI3229" s="1">
        <f t="shared" si="372"/>
        <v>0.84620346245162636</v>
      </c>
      <c r="AJ3229" s="1">
        <f t="shared" si="372"/>
        <v>1.1738690167273098</v>
      </c>
      <c r="AK3229" s="1">
        <f t="shared" si="372"/>
        <v>1.0336553446949643</v>
      </c>
      <c r="AL3229" s="1">
        <f t="shared" si="372"/>
        <v>0.80508622707349509</v>
      </c>
      <c r="AM3229" s="1">
        <f t="shared" si="372"/>
        <v>0.8881118698207503</v>
      </c>
      <c r="AN3229" s="29">
        <f t="shared" si="372"/>
        <v>0.82479652807682136</v>
      </c>
      <c r="AO3229" s="1">
        <f t="shared" si="369"/>
        <v>25574.681058869537</v>
      </c>
      <c r="AP3229" s="1">
        <f t="shared" si="370"/>
        <v>33035.290811775281</v>
      </c>
      <c r="AQ3229" s="29">
        <f t="shared" si="371"/>
        <v>30052.737937476555</v>
      </c>
    </row>
    <row r="3230" spans="1:43" x14ac:dyDescent="0.2">
      <c r="A3230" s="26"/>
      <c r="E3230" s="25" t="s">
        <v>6299</v>
      </c>
      <c r="F3230" s="26" t="s">
        <v>6300</v>
      </c>
      <c r="G3230" s="1">
        <v>0.39677986880156901</v>
      </c>
      <c r="H3230" s="1">
        <v>1.16252062581921</v>
      </c>
      <c r="I3230" s="1">
        <f>VLOOKUP(F3230,'[1]SUSMB vs SHAM all proteins sum'!$B$2:$E$3214,2,FALSE)</f>
        <v>0.33469892386488198</v>
      </c>
      <c r="J3230" s="29">
        <f>VLOOKUP(F3230,'[1]SUSMB vs SHAM all proteins sum'!$B$2:$E$3214,3,FALSE)</f>
        <v>1.1778174440678599</v>
      </c>
      <c r="K3230" s="25">
        <f>VLOOKUP($E3230,[1]AllProteinsNorm!$A$1:$Q$3226,4,FALSE)</f>
        <v>71546.299007249807</v>
      </c>
      <c r="L3230" s="1">
        <f>VLOOKUP($E3230,[1]AllProteinsNorm!$A$1:$Q$3226,5,FALSE)</f>
        <v>136296.21858320199</v>
      </c>
      <c r="M3230" s="1">
        <f>VLOOKUP($E3230,[1]AllProteinsNorm!$A$1:$Q$3226,10,FALSE)</f>
        <v>132684.523357183</v>
      </c>
      <c r="N3230" s="1">
        <f>VLOOKUP($E3230,[1]AllProteinsNorm!$A$1:$Q$3226,11,FALSE)</f>
        <v>110019.574613413</v>
      </c>
      <c r="O3230" s="1">
        <f>VLOOKUP($E3230,[1]AllProteinsNorm!$A$1:$Q$3226,15,FALSE)</f>
        <v>81930.505830846203</v>
      </c>
      <c r="P3230" s="1">
        <f>VLOOKUP($E3230,[1]AllProteinsNorm!$A$1:$Q$3226,6,FALSE)</f>
        <v>145562.24871754099</v>
      </c>
      <c r="Q3230" s="1">
        <f>VLOOKUP($E3230,[1]AllProteinsNorm!$A$1:$Q$3226,8,FALSE)</f>
        <v>104549.541751735</v>
      </c>
      <c r="R3230" s="1">
        <f>VLOOKUP($E3230,[1]AllProteinsNorm!$A$1:$Q$3226,13,FALSE)</f>
        <v>96859.897049900101</v>
      </c>
      <c r="S3230" s="1">
        <f>VLOOKUP($E3230,[1]AllProteinsNorm!$A$1:$Q$3226,16,FALSE)</f>
        <v>165543.069113473</v>
      </c>
      <c r="T3230" s="1">
        <f>VLOOKUP($E3230,[1]AllProteinsNorm!$A$1:$Q$3226,17,FALSE)</f>
        <v>101480.894346238</v>
      </c>
      <c r="U3230" s="1">
        <f>VLOOKUP($E3230,[1]AllProteinsNorm!$A$1:$Q$3226,3,FALSE)</f>
        <v>133557.394116121</v>
      </c>
      <c r="V3230" s="1">
        <f>VLOOKUP($E3230,[1]AllProteinsNorm!$A$1:$Q$3226,7,FALSE)</f>
        <v>93116.470077899605</v>
      </c>
      <c r="W3230" s="1">
        <f>VLOOKUP($E3230,[1]AllProteinsNorm!$A$1:$Q$3226,9,FALSE)</f>
        <v>129962.97920739499</v>
      </c>
      <c r="X3230" s="1">
        <f>VLOOKUP($E3230,[1]AllProteinsNorm!$A$1:$Q$3226,12,FALSE)</f>
        <v>103838.30834742999</v>
      </c>
      <c r="Y3230" s="29">
        <f>VLOOKUP($E3230,[1]AllProteinsNorm!$A$1:$Q$3226,14,FALSE)</f>
        <v>157516.13741343899</v>
      </c>
      <c r="Z3230" s="25">
        <f t="shared" si="372"/>
        <v>0.6718250994543008</v>
      </c>
      <c r="AA3230" s="1">
        <f t="shared" si="372"/>
        <v>1.2798316876687956</v>
      </c>
      <c r="AB3230" s="1">
        <f t="shared" si="372"/>
        <v>1.2459175993359672</v>
      </c>
      <c r="AC3230" s="1">
        <f t="shared" si="372"/>
        <v>1.0330920352579851</v>
      </c>
      <c r="AD3230" s="1">
        <f t="shared" si="372"/>
        <v>0.76933357828295079</v>
      </c>
      <c r="AE3230" s="1">
        <f t="shared" si="372"/>
        <v>1.3668404037439355</v>
      </c>
      <c r="AF3230" s="1">
        <f t="shared" si="372"/>
        <v>0.98172801751972671</v>
      </c>
      <c r="AG3230" s="1">
        <f t="shared" si="372"/>
        <v>0.9095216785719219</v>
      </c>
      <c r="AH3230" s="1">
        <f t="shared" si="372"/>
        <v>1.5544618018586769</v>
      </c>
      <c r="AI3230" s="1">
        <f t="shared" si="372"/>
        <v>0.95291318884243481</v>
      </c>
      <c r="AJ3230" s="1">
        <f t="shared" si="372"/>
        <v>1.2541139210545071</v>
      </c>
      <c r="AK3230" s="1">
        <f t="shared" si="372"/>
        <v>0.87437061929058435</v>
      </c>
      <c r="AL3230" s="1">
        <f t="shared" si="372"/>
        <v>1.2203620961936548</v>
      </c>
      <c r="AM3230" s="1">
        <f t="shared" si="372"/>
        <v>0.97504948265192015</v>
      </c>
      <c r="AN3230" s="29">
        <f t="shared" si="372"/>
        <v>1.479088312768182</v>
      </c>
      <c r="AO3230" s="1">
        <f t="shared" si="369"/>
        <v>26119.925202391758</v>
      </c>
      <c r="AP3230" s="1">
        <f t="shared" si="370"/>
        <v>27588.266902236679</v>
      </c>
      <c r="AQ3230" s="29">
        <f t="shared" si="371"/>
        <v>22846.057066075526</v>
      </c>
    </row>
    <row r="3231" spans="1:43" x14ac:dyDescent="0.2">
      <c r="A3231" s="26"/>
      <c r="E3231" s="25" t="s">
        <v>6301</v>
      </c>
      <c r="F3231" s="26" t="s">
        <v>6302</v>
      </c>
      <c r="G3231" s="1">
        <v>0.35881494473171699</v>
      </c>
      <c r="H3231" s="1">
        <v>1.12225395352087</v>
      </c>
      <c r="I3231" s="1">
        <f>VLOOKUP(F3231,'[1]SUSMB vs SHAM all proteins sum'!$B$2:$E$3214,2,FALSE)</f>
        <v>0.32184751136957601</v>
      </c>
      <c r="J3231" s="29">
        <f>VLOOKUP(F3231,'[1]SUSMB vs SHAM all proteins sum'!$B$2:$E$3214,3,FALSE)</f>
        <v>1.15063897622199</v>
      </c>
      <c r="K3231" s="25">
        <f>VLOOKUP($E3231,[1]AllProteinsNorm!$A$1:$Q$3226,4,FALSE)</f>
        <v>705610.23236005194</v>
      </c>
      <c r="L3231" s="1">
        <f>VLOOKUP($E3231,[1]AllProteinsNorm!$A$1:$Q$3226,5,FALSE)</f>
        <v>788779.74005998205</v>
      </c>
      <c r="M3231" s="1">
        <f>VLOOKUP($E3231,[1]AllProteinsNorm!$A$1:$Q$3226,10,FALSE)</f>
        <v>739319.86520462402</v>
      </c>
      <c r="N3231" s="1">
        <f>VLOOKUP($E3231,[1]AllProteinsNorm!$A$1:$Q$3226,11,FALSE)</f>
        <v>505506.11739183898</v>
      </c>
      <c r="O3231" s="1">
        <f>VLOOKUP($E3231,[1]AllProteinsNorm!$A$1:$Q$3226,15,FALSE)</f>
        <v>593044.43804989103</v>
      </c>
      <c r="P3231" s="1">
        <f>VLOOKUP($E3231,[1]AllProteinsNorm!$A$1:$Q$3226,6,FALSE)</f>
        <v>632804.56395562703</v>
      </c>
      <c r="Q3231" s="1">
        <f>VLOOKUP($E3231,[1]AllProteinsNorm!$A$1:$Q$3226,8,FALSE)</f>
        <v>774889.56318175094</v>
      </c>
      <c r="R3231" s="1">
        <f>VLOOKUP($E3231,[1]AllProteinsNorm!$A$1:$Q$3226,13,FALSE)</f>
        <v>929539.63368349103</v>
      </c>
      <c r="S3231" s="1">
        <f>VLOOKUP($E3231,[1]AllProteinsNorm!$A$1:$Q$3226,16,FALSE)</f>
        <v>828101.61265379097</v>
      </c>
      <c r="T3231" s="1">
        <f>VLOOKUP($E3231,[1]AllProteinsNorm!$A$1:$Q$3226,17,FALSE)</f>
        <v>581783.51222797099</v>
      </c>
      <c r="U3231" s="1">
        <f>VLOOKUP($E3231,[1]AllProteinsNorm!$A$1:$Q$3226,3,FALSE)</f>
        <v>833738.96613889898</v>
      </c>
      <c r="V3231" s="1">
        <f>VLOOKUP($E3231,[1]AllProteinsNorm!$A$1:$Q$3226,7,FALSE)</f>
        <v>518848.85198874702</v>
      </c>
      <c r="W3231" s="1">
        <f>VLOOKUP($E3231,[1]AllProteinsNorm!$A$1:$Q$3226,9,FALSE)</f>
        <v>702602.31368041004</v>
      </c>
      <c r="X3231" s="1">
        <f>VLOOKUP($E3231,[1]AllProteinsNorm!$A$1:$Q$3226,12,FALSE)</f>
        <v>917112.24820072902</v>
      </c>
      <c r="Y3231" s="29">
        <f>VLOOKUP($E3231,[1]AllProteinsNorm!$A$1:$Q$3226,14,FALSE)</f>
        <v>892604.39739260299</v>
      </c>
      <c r="Z3231" s="25">
        <f t="shared" si="372"/>
        <v>1.0587561431697425</v>
      </c>
      <c r="AA3231" s="1">
        <f t="shared" si="372"/>
        <v>1.1835505738105554</v>
      </c>
      <c r="AB3231" s="1">
        <f t="shared" si="372"/>
        <v>1.109336873467281</v>
      </c>
      <c r="AC3231" s="1">
        <f t="shared" si="372"/>
        <v>0.75850332471566828</v>
      </c>
      <c r="AD3231" s="1">
        <f t="shared" si="372"/>
        <v>0.88985308483675252</v>
      </c>
      <c r="AE3231" s="1">
        <f t="shared" si="372"/>
        <v>0.94951247698459762</v>
      </c>
      <c r="AF3231" s="1">
        <f t="shared" si="372"/>
        <v>1.1627085998352724</v>
      </c>
      <c r="AG3231" s="1">
        <f t="shared" si="372"/>
        <v>1.3947583982596823</v>
      </c>
      <c r="AH3231" s="1">
        <f t="shared" si="372"/>
        <v>1.2425523743235465</v>
      </c>
      <c r="AI3231" s="1">
        <f t="shared" si="372"/>
        <v>0.87295625731788395</v>
      </c>
      <c r="AJ3231" s="1">
        <f t="shared" si="372"/>
        <v>1.2510111272722024</v>
      </c>
      <c r="AK3231" s="1">
        <f t="shared" si="372"/>
        <v>0.77852387086606956</v>
      </c>
      <c r="AL3231" s="1">
        <f t="shared" si="372"/>
        <v>1.0542428123899803</v>
      </c>
      <c r="AM3231" s="1">
        <f t="shared" si="372"/>
        <v>1.3761113178745175</v>
      </c>
      <c r="AN3231" s="29">
        <f t="shared" si="372"/>
        <v>1.3393377048952906</v>
      </c>
      <c r="AO3231" s="1">
        <f t="shared" si="369"/>
        <v>103052.81772874863</v>
      </c>
      <c r="AP3231" s="1">
        <f t="shared" si="370"/>
        <v>127266.4363779955</v>
      </c>
      <c r="AQ3231" s="29">
        <f t="shared" si="371"/>
        <v>147181.12141252134</v>
      </c>
    </row>
    <row r="3232" spans="1:43" x14ac:dyDescent="0.2">
      <c r="A3232" s="26"/>
      <c r="E3232" s="25" t="s">
        <v>215</v>
      </c>
      <c r="F3232" s="26" t="s">
        <v>216</v>
      </c>
      <c r="G3232" s="1">
        <v>7.5272009279510305E-2</v>
      </c>
      <c r="H3232" s="43">
        <v>2.5447744520671498</v>
      </c>
      <c r="I3232" s="1">
        <f>VLOOKUP(F3232,'[1]SUSMB vs SHAM all proteins sum'!$B$2:$E$3214,2,FALSE)</f>
        <v>1.83389821765505E-2</v>
      </c>
      <c r="J3232" s="29">
        <f>VLOOKUP(F3232,'[1]SUSMB vs SHAM all proteins sum'!$B$2:$E$3214,3,FALSE)</f>
        <v>4.6941753775500104</v>
      </c>
      <c r="K3232" s="25">
        <f>VLOOKUP($E3232,[1]AllProteinsNorm!$A$1:$Q$3226,4,FALSE)</f>
        <v>8852.2209567350092</v>
      </c>
      <c r="L3232" s="1">
        <f>VLOOKUP($E3232,[1]AllProteinsNorm!$A$1:$Q$3226,5,FALSE)</f>
        <v>3967.19372958861</v>
      </c>
      <c r="M3232" s="1">
        <f>VLOOKUP($E3232,[1]AllProteinsNorm!$A$1:$Q$3226,10,FALSE)</f>
        <v>24944.313678330898</v>
      </c>
      <c r="N3232" s="1">
        <f>VLOOKUP($E3232,[1]AllProteinsNorm!$A$1:$Q$3226,11,FALSE)</f>
        <v>6652.8037023009401</v>
      </c>
      <c r="O3232" s="1">
        <f>VLOOKUP($E3232,[1]AllProteinsNorm!$A$1:$Q$3226,15,FALSE)</f>
        <v>12421.9471545706</v>
      </c>
      <c r="P3232" s="1">
        <f>VLOOKUP($E3232,[1]AllProteinsNorm!$A$1:$Q$3226,6,FALSE)</f>
        <v>56308.722060925204</v>
      </c>
      <c r="Q3232" s="1">
        <f>VLOOKUP($E3232,[1]AllProteinsNorm!$A$1:$Q$3226,8,FALSE)</f>
        <v>42742.807302277099</v>
      </c>
      <c r="R3232" s="1">
        <f>VLOOKUP($E3232,[1]AllProteinsNorm!$A$1:$Q$3226,13,FALSE)</f>
        <v>22294.642321648698</v>
      </c>
      <c r="S3232" s="1">
        <f>VLOOKUP($E3232,[1]AllProteinsNorm!$A$1:$Q$3226,16,FALSE)</f>
        <v>8398.1854726777692</v>
      </c>
      <c r="T3232" s="1">
        <f>VLOOKUP($E3232,[1]AllProteinsNorm!$A$1:$Q$3226,17,FALSE)</f>
        <v>17144.4436286827</v>
      </c>
      <c r="U3232" s="1">
        <f>VLOOKUP($E3232,[1]AllProteinsNorm!$A$1:$Q$3226,3,FALSE)</f>
        <v>9268.4070556389306</v>
      </c>
      <c r="V3232" s="1">
        <f>VLOOKUP($E3232,[1]AllProteinsNorm!$A$1:$Q$3226,7,FALSE)</f>
        <v>43589.621897844103</v>
      </c>
      <c r="W3232" s="1">
        <f>VLOOKUP($E3232,[1]AllProteinsNorm!$A$1:$Q$3226,9,FALSE)</f>
        <v>51082.591878405903</v>
      </c>
      <c r="X3232" s="1">
        <f>VLOOKUP($E3232,[1]AllProteinsNorm!$A$1:$Q$3226,12,FALSE)</f>
        <v>115638.8505961</v>
      </c>
      <c r="Y3232" s="29">
        <f>VLOOKUP($E3232,[1]AllProteinsNorm!$A$1:$Q$3226,14,FALSE)</f>
        <v>69140.619052364505</v>
      </c>
      <c r="Z3232" s="25">
        <f t="shared" si="372"/>
        <v>0.77871725967841054</v>
      </c>
      <c r="AA3232" s="1">
        <f t="shared" si="372"/>
        <v>0.34898837758542123</v>
      </c>
      <c r="AB3232" s="1">
        <f t="shared" si="372"/>
        <v>2.1943157188558193</v>
      </c>
      <c r="AC3232" s="1">
        <f t="shared" si="372"/>
        <v>0.58523765883776224</v>
      </c>
      <c r="AD3232" s="1">
        <f t="shared" si="372"/>
        <v>1.0927409850425871</v>
      </c>
      <c r="AE3232" s="1">
        <f t="shared" si="372"/>
        <v>4.9533980176936003</v>
      </c>
      <c r="AF3232" s="1">
        <f t="shared" si="372"/>
        <v>3.7600238331226681</v>
      </c>
      <c r="AG3232" s="1">
        <f t="shared" si="372"/>
        <v>1.9612279064290306</v>
      </c>
      <c r="AH3232" s="1">
        <f t="shared" si="372"/>
        <v>0.73877640532447442</v>
      </c>
      <c r="AI3232" s="1">
        <f t="shared" si="372"/>
        <v>1.508172268461196</v>
      </c>
      <c r="AJ3232" s="1">
        <f t="shared" si="372"/>
        <v>0.81532855757062284</v>
      </c>
      <c r="AK3232" s="1">
        <f t="shared" si="372"/>
        <v>3.8345169060518867</v>
      </c>
      <c r="AL3232" s="1">
        <f t="shared" si="372"/>
        <v>4.4936627948219048</v>
      </c>
      <c r="AM3232" s="1">
        <f t="shared" si="372"/>
        <v>10.172584856238103</v>
      </c>
      <c r="AN3232" s="29">
        <f t="shared" si="372"/>
        <v>6.0822017055462796</v>
      </c>
      <c r="AO3232" s="1">
        <f t="shared" si="369"/>
        <v>7331.5926101637106</v>
      </c>
      <c r="AP3232" s="1">
        <f t="shared" si="370"/>
        <v>17571.956861731007</v>
      </c>
      <c r="AQ3232" s="29">
        <f t="shared" si="371"/>
        <v>34860.581005761916</v>
      </c>
    </row>
    <row r="3233" spans="1:43" x14ac:dyDescent="0.2">
      <c r="A3233" s="26"/>
      <c r="E3233" s="25" t="s">
        <v>6303</v>
      </c>
      <c r="F3233" s="26" t="s">
        <v>6304</v>
      </c>
      <c r="G3233" s="43">
        <v>3.70587492075121E-2</v>
      </c>
      <c r="H3233" s="1">
        <v>0.71853718472364303</v>
      </c>
      <c r="I3233" s="1">
        <f>VLOOKUP(F3233,'[1]SUSMB vs SHAM all proteins sum'!$B$2:$E$3214,2,FALSE)</f>
        <v>0.22813618853815401</v>
      </c>
      <c r="J3233" s="29">
        <f>VLOOKUP(F3233,'[1]SUSMB vs SHAM all proteins sum'!$B$2:$E$3214,3,FALSE)</f>
        <v>0.84532822315835598</v>
      </c>
      <c r="K3233" s="25">
        <f>VLOOKUP($E3233,[1]AllProteinsNorm!$A$1:$Q$3226,4,FALSE)</f>
        <v>369443.66465991701</v>
      </c>
      <c r="L3233" s="1">
        <f>VLOOKUP($E3233,[1]AllProteinsNorm!$A$1:$Q$3226,5,FALSE)</f>
        <v>282015.47611140303</v>
      </c>
      <c r="M3233" s="1">
        <f>VLOOKUP($E3233,[1]AllProteinsNorm!$A$1:$Q$3226,10,FALSE)</f>
        <v>437275.32709266199</v>
      </c>
      <c r="N3233" s="1">
        <f>VLOOKUP($E3233,[1]AllProteinsNorm!$A$1:$Q$3226,11,FALSE)</f>
        <v>401275.236055638</v>
      </c>
      <c r="O3233" s="1">
        <f>VLOOKUP($E3233,[1]AllProteinsNorm!$A$1:$Q$3226,15,FALSE)</f>
        <v>539108.01047793997</v>
      </c>
      <c r="P3233" s="1">
        <f>VLOOKUP($E3233,[1]AllProteinsNorm!$A$1:$Q$3226,6,FALSE)</f>
        <v>341368.33258899802</v>
      </c>
      <c r="Q3233" s="1">
        <f>VLOOKUP($E3233,[1]AllProteinsNorm!$A$1:$Q$3226,8,FALSE)</f>
        <v>341348.94161349902</v>
      </c>
      <c r="R3233" s="1">
        <f>VLOOKUP($E3233,[1]AllProteinsNorm!$A$1:$Q$3226,13,FALSE)</f>
        <v>238090.017746589</v>
      </c>
      <c r="S3233" s="1">
        <f>VLOOKUP($E3233,[1]AllProteinsNorm!$A$1:$Q$3226,16,FALSE)</f>
        <v>241526.84068825701</v>
      </c>
      <c r="T3233" s="1">
        <f>VLOOKUP($E3233,[1]AllProteinsNorm!$A$1:$Q$3226,17,FALSE)</f>
        <v>281716.40856811299</v>
      </c>
      <c r="U3233" s="1">
        <f>VLOOKUP($E3233,[1]AllProteinsNorm!$A$1:$Q$3226,3,FALSE)</f>
        <v>383069.79389184498</v>
      </c>
      <c r="V3233" s="1">
        <f>VLOOKUP($E3233,[1]AllProteinsNorm!$A$1:$Q$3226,7,FALSE)</f>
        <v>308721.144138637</v>
      </c>
      <c r="W3233" s="1">
        <f>VLOOKUP($E3233,[1]AllProteinsNorm!$A$1:$Q$3226,9,FALSE)</f>
        <v>297183.918609549</v>
      </c>
      <c r="X3233" s="1">
        <f>VLOOKUP($E3233,[1]AllProteinsNorm!$A$1:$Q$3226,12,FALSE)</f>
        <v>416340.56836825598</v>
      </c>
      <c r="Y3233" s="29">
        <f>VLOOKUP($E3233,[1]AllProteinsNorm!$A$1:$Q$3226,14,FALSE)</f>
        <v>290738.676497637</v>
      </c>
      <c r="Z3233" s="25">
        <f t="shared" si="372"/>
        <v>0.91035542698813798</v>
      </c>
      <c r="AA3233" s="1">
        <f t="shared" si="372"/>
        <v>0.6949214284375137</v>
      </c>
      <c r="AB3233" s="1">
        <f t="shared" si="372"/>
        <v>1.0775011326104558</v>
      </c>
      <c r="AC3233" s="1">
        <f t="shared" si="372"/>
        <v>0.98879240274824487</v>
      </c>
      <c r="AD3233" s="1">
        <f t="shared" si="372"/>
        <v>1.3284296092156482</v>
      </c>
      <c r="AE3233" s="1">
        <f t="shared" si="372"/>
        <v>0.84117429503184216</v>
      </c>
      <c r="AF3233" s="1">
        <f t="shared" si="372"/>
        <v>0.84112651324135901</v>
      </c>
      <c r="AG3233" s="1">
        <f t="shared" si="372"/>
        <v>0.58668360159005695</v>
      </c>
      <c r="AH3233" s="1">
        <f t="shared" si="372"/>
        <v>0.5951523634496626</v>
      </c>
      <c r="AI3233" s="1">
        <f t="shared" si="372"/>
        <v>0.69418448858141757</v>
      </c>
      <c r="AJ3233" s="1">
        <f t="shared" si="372"/>
        <v>0.94393191477700322</v>
      </c>
      <c r="AK3233" s="1">
        <f t="shared" si="372"/>
        <v>0.7607275367715558</v>
      </c>
      <c r="AL3233" s="1">
        <f t="shared" si="372"/>
        <v>0.73229836914065427</v>
      </c>
      <c r="AM3233" s="1">
        <f t="shared" si="372"/>
        <v>1.0259152670496166</v>
      </c>
      <c r="AN3233" s="29">
        <f t="shared" si="372"/>
        <v>0.7164164859305775</v>
      </c>
      <c r="AO3233" s="1">
        <f t="shared" si="369"/>
        <v>84174.323952474093</v>
      </c>
      <c r="AP3233" s="1">
        <f t="shared" si="370"/>
        <v>45565.889663282935</v>
      </c>
      <c r="AQ3233" s="29">
        <f t="shared" si="371"/>
        <v>50829.198586094477</v>
      </c>
    </row>
    <row r="3234" spans="1:43" x14ac:dyDescent="0.2">
      <c r="A3234" s="26"/>
      <c r="E3234" s="25" t="s">
        <v>45</v>
      </c>
      <c r="F3234" s="26" t="s">
        <v>46</v>
      </c>
      <c r="G3234" s="43">
        <v>9.9856506334574397E-3</v>
      </c>
      <c r="H3234" s="43">
        <v>0.30852770180397598</v>
      </c>
      <c r="I3234" s="1">
        <f>VLOOKUP(F3234,'[1]SUSMB vs SHAM all proteins sum'!$B$2:$E$3214,2,FALSE)</f>
        <v>0.36634671161989601</v>
      </c>
      <c r="J3234" s="29">
        <f>VLOOKUP(F3234,'[1]SUSMB vs SHAM all proteins sum'!$B$2:$E$3214,3,FALSE)</f>
        <v>0.76640772777544497</v>
      </c>
      <c r="K3234" s="25">
        <f>VLOOKUP($E3234,[1]AllProteinsNorm!$A$1:$Q$3226,4,FALSE)</f>
        <v>77324.716422132304</v>
      </c>
      <c r="L3234" s="1">
        <f>VLOOKUP($E3234,[1]AllProteinsNorm!$A$1:$Q$3226,5,FALSE)</f>
        <v>114494.450189487</v>
      </c>
      <c r="M3234" s="1">
        <f>VLOOKUP($E3234,[1]AllProteinsNorm!$A$1:$Q$3226,10,FALSE)</f>
        <v>92815.655611892405</v>
      </c>
      <c r="N3234" s="1">
        <f>VLOOKUP($E3234,[1]AllProteinsNorm!$A$1:$Q$3226,11,FALSE)</f>
        <v>168997.32391253501</v>
      </c>
      <c r="O3234" s="1">
        <f>VLOOKUP($E3234,[1]AllProteinsNorm!$A$1:$Q$3226,15,FALSE)</f>
        <v>160253.743680538</v>
      </c>
      <c r="P3234" s="1">
        <f>VLOOKUP($E3234,[1]AllProteinsNorm!$A$1:$Q$3226,6,FALSE)</f>
        <v>105316.169971829</v>
      </c>
      <c r="Q3234" s="1">
        <f>VLOOKUP($E3234,[1]AllProteinsNorm!$A$1:$Q$3226,8,FALSE)</f>
        <v>19097.8877568104</v>
      </c>
      <c r="R3234" s="1">
        <f>VLOOKUP($E3234,[1]AllProteinsNorm!$A$1:$Q$3226,13,FALSE)</f>
        <v>51793.909723548903</v>
      </c>
      <c r="S3234" s="1">
        <f>VLOOKUP($E3234,[1]AllProteinsNorm!$A$1:$Q$3226,16,FALSE)</f>
        <v>26121.4056553591</v>
      </c>
      <c r="T3234" s="1">
        <f>VLOOKUP($E3234,[1]AllProteinsNorm!$A$1:$Q$3226,17,FALSE)</f>
        <v>22862.683717219101</v>
      </c>
      <c r="U3234" s="1">
        <f>VLOOKUP($E3234,[1]AllProteinsNorm!$A$1:$Q$3226,3,FALSE)</f>
        <v>61140.537712517696</v>
      </c>
      <c r="V3234" s="1">
        <f>VLOOKUP($E3234,[1]AllProteinsNorm!$A$1:$Q$3226,7,FALSE)</f>
        <v>115100.506578827</v>
      </c>
      <c r="W3234" s="1">
        <f>VLOOKUP($E3234,[1]AllProteinsNorm!$A$1:$Q$3226,9,FALSE)</f>
        <v>200746.96407699899</v>
      </c>
      <c r="X3234" s="1">
        <f>VLOOKUP($E3234,[1]AllProteinsNorm!$A$1:$Q$3226,12,FALSE)</f>
        <v>60242.583903816099</v>
      </c>
      <c r="Y3234" s="29">
        <f>VLOOKUP($E3234,[1]AllProteinsNorm!$A$1:$Q$3226,14,FALSE)</f>
        <v>69143.654425172805</v>
      </c>
      <c r="Z3234" s="25">
        <f t="shared" si="372"/>
        <v>0.62979714719648616</v>
      </c>
      <c r="AA3234" s="1">
        <f t="shared" si="372"/>
        <v>0.93253853923646435</v>
      </c>
      <c r="AB3234" s="1">
        <f t="shared" si="372"/>
        <v>0.75596830902583234</v>
      </c>
      <c r="AC3234" s="1">
        <f t="shared" si="372"/>
        <v>1.3764555165376711</v>
      </c>
      <c r="AD3234" s="1">
        <f t="shared" si="372"/>
        <v>1.3052404880035458</v>
      </c>
      <c r="AE3234" s="1">
        <f t="shared" si="372"/>
        <v>0.85778295053576736</v>
      </c>
      <c r="AF3234" s="1">
        <f t="shared" si="372"/>
        <v>0.15554916698375668</v>
      </c>
      <c r="AG3234" s="1">
        <f t="shared" si="372"/>
        <v>0.42185290933322928</v>
      </c>
      <c r="AH3234" s="1">
        <f t="shared" si="372"/>
        <v>0.2127545696087231</v>
      </c>
      <c r="AI3234" s="1">
        <f t="shared" si="372"/>
        <v>0.18621281329702785</v>
      </c>
      <c r="AJ3234" s="1">
        <f t="shared" si="372"/>
        <v>0.4979796630509386</v>
      </c>
      <c r="AK3234" s="1">
        <f t="shared" si="372"/>
        <v>0.93747476923778483</v>
      </c>
      <c r="AL3234" s="1">
        <f t="shared" si="372"/>
        <v>1.6350511341527791</v>
      </c>
      <c r="AM3234" s="1">
        <f t="shared" si="372"/>
        <v>0.49066597639029647</v>
      </c>
      <c r="AN3234" s="29">
        <f t="shared" si="372"/>
        <v>0.56316373752971716</v>
      </c>
      <c r="AO3234" s="1">
        <f t="shared" si="369"/>
        <v>36257.461385671631</v>
      </c>
      <c r="AP3234" s="1">
        <f t="shared" si="370"/>
        <v>32253.904283139706</v>
      </c>
      <c r="AQ3234" s="29">
        <f t="shared" si="371"/>
        <v>53689.242631328219</v>
      </c>
    </row>
    <row r="3235" spans="1:43" x14ac:dyDescent="0.2">
      <c r="A3235" s="26"/>
      <c r="E3235" s="25" t="s">
        <v>6305</v>
      </c>
      <c r="F3235" s="26" t="s">
        <v>6306</v>
      </c>
      <c r="G3235" s="1">
        <v>0.102851327676796</v>
      </c>
      <c r="H3235" s="43">
        <v>0.452803207740749</v>
      </c>
      <c r="I3235" s="1">
        <f>VLOOKUP(F3235,'[1]SUSMB vs SHAM all proteins sum'!$B$2:$E$3214,2,FALSE)</f>
        <v>0.87865346982743897</v>
      </c>
      <c r="J3235" s="29">
        <f>VLOOKUP(F3235,'[1]SUSMB vs SHAM all proteins sum'!$B$2:$E$3214,3,FALSE)</f>
        <v>0.95909693997471401</v>
      </c>
      <c r="K3235" s="25">
        <f>VLOOKUP($E3235,[1]AllProteinsNorm!$A$1:$Q$3226,4,FALSE)</f>
        <v>49202.433051691602</v>
      </c>
      <c r="L3235" s="1">
        <f>VLOOKUP($E3235,[1]AllProteinsNorm!$A$1:$Q$3226,5,FALSE)</f>
        <v>123497.383112475</v>
      </c>
      <c r="M3235" s="1">
        <f>VLOOKUP($E3235,[1]AllProteinsNorm!$A$1:$Q$3226,10,FALSE)</f>
        <v>70874.060764296606</v>
      </c>
      <c r="N3235" s="1">
        <f>VLOOKUP($E3235,[1]AllProteinsNorm!$A$1:$Q$3226,11,FALSE)</f>
        <v>63101.757756900901</v>
      </c>
      <c r="O3235" s="1">
        <f>VLOOKUP($E3235,[1]AllProteinsNorm!$A$1:$Q$3226,15,FALSE)</f>
        <v>125332.780997979</v>
      </c>
      <c r="P3235" s="1">
        <f>VLOOKUP($E3235,[1]AllProteinsNorm!$A$1:$Q$3226,6,FALSE)</f>
        <v>11361.4397520659</v>
      </c>
      <c r="Q3235" s="1">
        <f>VLOOKUP($E3235,[1]AllProteinsNorm!$A$1:$Q$3226,8,FALSE)</f>
        <v>18229.787078236401</v>
      </c>
      <c r="R3235" s="1">
        <f>VLOOKUP($E3235,[1]AllProteinsNorm!$A$1:$Q$3226,13,FALSE)</f>
        <v>72321.632944342506</v>
      </c>
      <c r="S3235" s="1">
        <f>VLOOKUP($E3235,[1]AllProteinsNorm!$A$1:$Q$3226,16,FALSE)</f>
        <v>66784.857148004201</v>
      </c>
      <c r="T3235" s="1">
        <f>VLOOKUP($E3235,[1]AllProteinsNorm!$A$1:$Q$3226,17,FALSE)</f>
        <v>64807.320755254499</v>
      </c>
      <c r="U3235" s="1">
        <f>VLOOKUP($E3235,[1]AllProteinsNorm!$A$1:$Q$3226,3,FALSE)</f>
        <v>125940.755418965</v>
      </c>
      <c r="V3235" s="1">
        <f>VLOOKUP($E3235,[1]AllProteinsNorm!$A$1:$Q$3226,7,FALSE)</f>
        <v>62106.639498369397</v>
      </c>
      <c r="W3235" s="1">
        <f>VLOOKUP($E3235,[1]AllProteinsNorm!$A$1:$Q$3226,9,FALSE)</f>
        <v>118245.457294594</v>
      </c>
      <c r="X3235" s="1">
        <f>VLOOKUP($E3235,[1]AllProteinsNorm!$A$1:$Q$3226,12,FALSE)</f>
        <v>54803.071605444398</v>
      </c>
      <c r="Y3235" s="29">
        <f>VLOOKUP($E3235,[1]AllProteinsNorm!$A$1:$Q$3226,14,FALSE)</f>
        <v>54532.652237959999</v>
      </c>
      <c r="Z3235" s="25">
        <f t="shared" si="372"/>
        <v>0.5694615112284801</v>
      </c>
      <c r="AA3235" s="1">
        <f t="shared" si="372"/>
        <v>1.4293400154847571</v>
      </c>
      <c r="AB3235" s="1">
        <f t="shared" si="372"/>
        <v>0.82028564943797788</v>
      </c>
      <c r="AC3235" s="1">
        <f t="shared" si="372"/>
        <v>0.73033019110388953</v>
      </c>
      <c r="AD3235" s="1">
        <f t="shared" si="372"/>
        <v>1.4505826327448954</v>
      </c>
      <c r="AE3235" s="1">
        <f t="shared" si="372"/>
        <v>0.13149558364614936</v>
      </c>
      <c r="AF3235" s="1">
        <f t="shared" si="372"/>
        <v>0.21098879577844395</v>
      </c>
      <c r="AG3235" s="1">
        <f t="shared" si="372"/>
        <v>0.83703963069730314</v>
      </c>
      <c r="AH3235" s="1">
        <f t="shared" si="372"/>
        <v>0.77295782586046524</v>
      </c>
      <c r="AI3235" s="1">
        <f t="shared" si="372"/>
        <v>0.75007011903626286</v>
      </c>
      <c r="AJ3235" s="1">
        <f t="shared" si="372"/>
        <v>1.4576192366502188</v>
      </c>
      <c r="AK3235" s="1">
        <f t="shared" si="372"/>
        <v>0.71881284303374315</v>
      </c>
      <c r="AL3235" s="1">
        <f t="shared" si="372"/>
        <v>1.3685550211742457</v>
      </c>
      <c r="AM3235" s="1">
        <f t="shared" si="372"/>
        <v>0.63428245395124871</v>
      </c>
      <c r="AN3235" s="29">
        <f t="shared" si="372"/>
        <v>0.63115266113162671</v>
      </c>
      <c r="AO3235" s="1">
        <f t="shared" si="369"/>
        <v>31810.372910446524</v>
      </c>
      <c r="AP3235" s="1">
        <f t="shared" si="370"/>
        <v>26256.852383542871</v>
      </c>
      <c r="AQ3235" s="29">
        <f t="shared" si="371"/>
        <v>32025.180364296662</v>
      </c>
    </row>
    <row r="3236" spans="1:43" x14ac:dyDescent="0.2">
      <c r="A3236" s="26"/>
      <c r="E3236" s="25" t="s">
        <v>6307</v>
      </c>
      <c r="F3236" s="26" t="s">
        <v>6308</v>
      </c>
      <c r="G3236" s="43">
        <v>3.6730254119994803E-2</v>
      </c>
      <c r="H3236" s="1">
        <v>1.48123036897406</v>
      </c>
      <c r="I3236" s="1">
        <f>VLOOKUP(F3236,'[1]SUSMB vs SHAM all proteins sum'!$B$2:$E$3214,2,FALSE)</f>
        <v>0.79405031666597004</v>
      </c>
      <c r="J3236" s="29">
        <f>VLOOKUP(F3236,'[1]SUSMB vs SHAM all proteins sum'!$B$2:$E$3214,3,FALSE)</f>
        <v>0.94972821429482901</v>
      </c>
      <c r="K3236" s="25">
        <f>VLOOKUP($E3236,[1]AllProteinsNorm!$A$1:$Q$3226,4,FALSE)</f>
        <v>678849.80800459604</v>
      </c>
      <c r="L3236" s="1">
        <f>VLOOKUP($E3236,[1]AllProteinsNorm!$A$1:$Q$3226,5,FALSE)</f>
        <v>468607.21791224298</v>
      </c>
      <c r="M3236" s="1">
        <f>VLOOKUP($E3236,[1]AllProteinsNorm!$A$1:$Q$3226,10,FALSE)</f>
        <v>806639.85016789997</v>
      </c>
      <c r="N3236" s="1">
        <f>VLOOKUP($E3236,[1]AllProteinsNorm!$A$1:$Q$3226,11,FALSE)</f>
        <v>346857.75974078802</v>
      </c>
      <c r="O3236" s="1">
        <f>VLOOKUP($E3236,[1]AllProteinsNorm!$A$1:$Q$3226,15,FALSE)</f>
        <v>552041.80951866205</v>
      </c>
      <c r="P3236" s="1">
        <f>VLOOKUP($E3236,[1]AllProteinsNorm!$A$1:$Q$3226,6,FALSE)</f>
        <v>784933.13924798195</v>
      </c>
      <c r="Q3236" s="1">
        <f>VLOOKUP($E3236,[1]AllProteinsNorm!$A$1:$Q$3226,8,FALSE)</f>
        <v>952625.05761096894</v>
      </c>
      <c r="R3236" s="1">
        <f>VLOOKUP($E3236,[1]AllProteinsNorm!$A$1:$Q$3226,13,FALSE)</f>
        <v>876024.82382823795</v>
      </c>
      <c r="S3236" s="1">
        <f>VLOOKUP($E3236,[1]AllProteinsNorm!$A$1:$Q$3226,16,FALSE)</f>
        <v>782437.60446141695</v>
      </c>
      <c r="T3236" s="1">
        <f>VLOOKUP($E3236,[1]AllProteinsNorm!$A$1:$Q$3226,17,FALSE)</f>
        <v>683562.10217889806</v>
      </c>
      <c r="U3236" s="1">
        <f>VLOOKUP($E3236,[1]AllProteinsNorm!$A$1:$Q$3226,3,FALSE)</f>
        <v>444518.283084967</v>
      </c>
      <c r="V3236" s="1">
        <f>VLOOKUP($E3236,[1]AllProteinsNorm!$A$1:$Q$3226,7,FALSE)</f>
        <v>776505.39292204694</v>
      </c>
      <c r="W3236" s="1">
        <f>VLOOKUP($E3236,[1]AllProteinsNorm!$A$1:$Q$3226,9,FALSE)</f>
        <v>466954.18776429503</v>
      </c>
      <c r="X3236" s="1">
        <f>VLOOKUP($E3236,[1]AllProteinsNorm!$A$1:$Q$3226,12,FALSE)</f>
        <v>603367.10625009099</v>
      </c>
      <c r="Y3236" s="29">
        <f>VLOOKUP($E3236,[1]AllProteinsNorm!$A$1:$Q$3226,14,FALSE)</f>
        <v>390384.37206317199</v>
      </c>
      <c r="Z3236" s="25">
        <f t="shared" ref="Z3236:AN3252" si="373">K3236/AVERAGE($K3236:$O3236)</f>
        <v>1.1897137290731863</v>
      </c>
      <c r="AA3236" s="1">
        <f t="shared" si="373"/>
        <v>0.82125447207788149</v>
      </c>
      <c r="AB3236" s="1">
        <f t="shared" si="373"/>
        <v>1.4136713199980624</v>
      </c>
      <c r="AC3236" s="1">
        <f t="shared" si="373"/>
        <v>0.60788326656842828</v>
      </c>
      <c r="AD3236" s="1">
        <f t="shared" si="373"/>
        <v>0.9674772122824411</v>
      </c>
      <c r="AE3236" s="1">
        <f t="shared" si="373"/>
        <v>1.3756293677282982</v>
      </c>
      <c r="AF3236" s="1">
        <f t="shared" si="373"/>
        <v>1.6695167271686575</v>
      </c>
      <c r="AG3236" s="1">
        <f t="shared" si="373"/>
        <v>1.5352714954444207</v>
      </c>
      <c r="AH3236" s="1">
        <f t="shared" si="373"/>
        <v>1.3712558347878043</v>
      </c>
      <c r="AI3236" s="1">
        <f t="shared" si="373"/>
        <v>1.1979722289777199</v>
      </c>
      <c r="AJ3236" s="1">
        <f t="shared" si="373"/>
        <v>0.7790375690975313</v>
      </c>
      <c r="AK3236" s="1">
        <f t="shared" si="373"/>
        <v>1.3608593767952772</v>
      </c>
      <c r="AL3236" s="1">
        <f t="shared" si="373"/>
        <v>0.81835746505453677</v>
      </c>
      <c r="AM3236" s="1">
        <f t="shared" si="373"/>
        <v>1.0574270206938514</v>
      </c>
      <c r="AN3236" s="29">
        <f t="shared" si="373"/>
        <v>0.68416554233749749</v>
      </c>
      <c r="AO3236" s="1">
        <f t="shared" si="369"/>
        <v>160150.15198615479</v>
      </c>
      <c r="AP3236" s="1">
        <f t="shared" si="370"/>
        <v>91543.139590097679</v>
      </c>
      <c r="AQ3236" s="29">
        <f t="shared" si="371"/>
        <v>139083.22164857766</v>
      </c>
    </row>
    <row r="3237" spans="1:43" x14ac:dyDescent="0.2">
      <c r="A3237" s="26"/>
      <c r="E3237" s="25" t="s">
        <v>6309</v>
      </c>
      <c r="F3237" s="26" t="s">
        <v>6310</v>
      </c>
      <c r="G3237" s="1">
        <v>0.23933735686466701</v>
      </c>
      <c r="H3237" s="1">
        <v>0.68594683834598902</v>
      </c>
      <c r="I3237" s="1">
        <f>VLOOKUP(F3237,'[1]SUSMB vs SHAM all proteins sum'!$B$2:$E$3214,2,FALSE)</f>
        <v>0.92949134758449903</v>
      </c>
      <c r="J3237" s="29">
        <f>VLOOKUP(F3237,'[1]SUSMB vs SHAM all proteins sum'!$B$2:$E$3214,3,FALSE)</f>
        <v>0.95495559328153401</v>
      </c>
      <c r="K3237" s="25">
        <f>VLOOKUP($E3237,[1]AllProteinsNorm!$A$1:$Q$3226,4,FALSE)</f>
        <v>39201.155972551802</v>
      </c>
      <c r="L3237" s="1">
        <f>VLOOKUP($E3237,[1]AllProteinsNorm!$A$1:$Q$3226,5,FALSE)</f>
        <v>14814.5595280002</v>
      </c>
      <c r="M3237" s="1">
        <f>VLOOKUP($E3237,[1]AllProteinsNorm!$A$1:$Q$3226,10,FALSE)</f>
        <v>24746.727174874599</v>
      </c>
      <c r="N3237" s="1">
        <f>VLOOKUP($E3237,[1]AllProteinsNorm!$A$1:$Q$3226,11,FALSE)</f>
        <v>20080.774067869701</v>
      </c>
      <c r="O3237" s="1">
        <f>VLOOKUP($E3237,[1]AllProteinsNorm!$A$1:$Q$3226,15,FALSE)</f>
        <v>39995.360194492299</v>
      </c>
      <c r="P3237" s="1">
        <f>VLOOKUP($E3237,[1]AllProteinsNorm!$A$1:$Q$3226,6,FALSE)</f>
        <v>24427.448980118501</v>
      </c>
      <c r="Q3237" s="1">
        <f>VLOOKUP($E3237,[1]AllProteinsNorm!$A$1:$Q$3226,8,FALSE)</f>
        <v>16113.255604300901</v>
      </c>
      <c r="R3237" s="1">
        <f>VLOOKUP($E3237,[1]AllProteinsNorm!$A$1:$Q$3226,13,FALSE)</f>
        <v>20202.601101189699</v>
      </c>
      <c r="S3237" s="1">
        <f>VLOOKUP($E3237,[1]AllProteinsNorm!$A$1:$Q$3226,16,FALSE)</f>
        <v>7804.8004303364296</v>
      </c>
      <c r="T3237" s="1">
        <f>VLOOKUP($E3237,[1]AllProteinsNorm!$A$1:$Q$3226,17,FALSE)</f>
        <v>28243.417158268501</v>
      </c>
      <c r="U3237" s="1">
        <f>VLOOKUP($E3237,[1]AllProteinsNorm!$A$1:$Q$3226,3,FALSE)</f>
        <v>14436.874315880999</v>
      </c>
      <c r="V3237" s="1">
        <f>VLOOKUP($E3237,[1]AllProteinsNorm!$A$1:$Q$3226,7,FALSE)</f>
        <v>5884.09976427121</v>
      </c>
      <c r="W3237" s="1">
        <f>VLOOKUP($E3237,[1]AllProteinsNorm!$A$1:$Q$3226,9,FALSE)</f>
        <v>25406.859725431499</v>
      </c>
      <c r="X3237" s="1">
        <f>VLOOKUP($E3237,[1]AllProteinsNorm!$A$1:$Q$3226,12,FALSE)</f>
        <v>83818.441170678299</v>
      </c>
      <c r="Y3237" s="29">
        <f>VLOOKUP($E3237,[1]AllProteinsNorm!$A$1:$Q$3226,14,FALSE)</f>
        <v>50671.9434100785</v>
      </c>
      <c r="Z3237" s="25">
        <f t="shared" si="373"/>
        <v>1.4117530169629018</v>
      </c>
      <c r="AA3237" s="1">
        <f t="shared" si="373"/>
        <v>0.53351740758040078</v>
      </c>
      <c r="AB3237" s="1">
        <f t="shared" si="373"/>
        <v>0.89120501378961914</v>
      </c>
      <c r="AC3237" s="1">
        <f t="shared" si="373"/>
        <v>0.72316983185687589</v>
      </c>
      <c r="AD3237" s="1">
        <f t="shared" si="373"/>
        <v>1.4403547298102024</v>
      </c>
      <c r="AE3237" s="1">
        <f t="shared" si="373"/>
        <v>0.87970683360807056</v>
      </c>
      <c r="AF3237" s="1">
        <f t="shared" si="373"/>
        <v>0.58028740857524774</v>
      </c>
      <c r="AG3237" s="1">
        <f t="shared" si="373"/>
        <v>0.72755719436112376</v>
      </c>
      <c r="AH3237" s="1">
        <f t="shared" si="373"/>
        <v>0.2810746336673286</v>
      </c>
      <c r="AI3237" s="1">
        <f t="shared" si="373"/>
        <v>1.0171314695527287</v>
      </c>
      <c r="AJ3237" s="1">
        <f t="shared" si="373"/>
        <v>0.5199158128201623</v>
      </c>
      <c r="AK3237" s="1">
        <f t="shared" si="373"/>
        <v>0.2119043530281855</v>
      </c>
      <c r="AL3237" s="1">
        <f t="shared" si="373"/>
        <v>0.91497839742393483</v>
      </c>
      <c r="AM3237" s="1">
        <f t="shared" si="373"/>
        <v>3.0185573426122061</v>
      </c>
      <c r="AN3237" s="29">
        <f t="shared" si="373"/>
        <v>1.8248510078284585</v>
      </c>
      <c r="AO3237" s="1">
        <f t="shared" si="369"/>
        <v>10161.087978072339</v>
      </c>
      <c r="AP3237" s="1">
        <f t="shared" si="370"/>
        <v>7062.1255735710274</v>
      </c>
      <c r="AQ3237" s="29">
        <f t="shared" si="371"/>
        <v>28234.766415621394</v>
      </c>
    </row>
    <row r="3238" spans="1:43" x14ac:dyDescent="0.2">
      <c r="A3238" s="26"/>
      <c r="E3238" s="25" t="s">
        <v>6311</v>
      </c>
      <c r="F3238" s="26" t="s">
        <v>6312</v>
      </c>
      <c r="G3238" s="1">
        <v>7.3767314271601006E-2</v>
      </c>
      <c r="H3238" s="1">
        <v>1.1867009199020599</v>
      </c>
      <c r="I3238" s="1">
        <f>VLOOKUP(F3238,'[1]SUSMB vs SHAM all proteins sum'!$B$2:$E$3214,2,FALSE)</f>
        <v>0.23951114507072199</v>
      </c>
      <c r="J3238" s="29">
        <f>VLOOKUP(F3238,'[1]SUSMB vs SHAM all proteins sum'!$B$2:$E$3214,3,FALSE)</f>
        <v>1.1096723539456499</v>
      </c>
      <c r="K3238" s="25">
        <f>VLOOKUP($E3238,[1]AllProteinsNorm!$A$1:$Q$3226,4,FALSE)</f>
        <v>613330.89405175205</v>
      </c>
      <c r="L3238" s="1">
        <f>VLOOKUP($E3238,[1]AllProteinsNorm!$A$1:$Q$3226,5,FALSE)</f>
        <v>651388.14219106</v>
      </c>
      <c r="M3238" s="1">
        <f>VLOOKUP($E3238,[1]AllProteinsNorm!$A$1:$Q$3226,10,FALSE)</f>
        <v>727459.85567886406</v>
      </c>
      <c r="N3238" s="1">
        <f>VLOOKUP($E3238,[1]AllProteinsNorm!$A$1:$Q$3226,11,FALSE)</f>
        <v>640286.81268867198</v>
      </c>
      <c r="O3238" s="1">
        <f>VLOOKUP($E3238,[1]AllProteinsNorm!$A$1:$Q$3226,15,FALSE)</f>
        <v>797353.16616297502</v>
      </c>
      <c r="P3238" s="1">
        <f>VLOOKUP($E3238,[1]AllProteinsNorm!$A$1:$Q$3226,6,FALSE)</f>
        <v>688336.24294171401</v>
      </c>
      <c r="Q3238" s="1">
        <f>VLOOKUP($E3238,[1]AllProteinsNorm!$A$1:$Q$3226,8,FALSE)</f>
        <v>1012265.22210703</v>
      </c>
      <c r="R3238" s="1">
        <f>VLOOKUP($E3238,[1]AllProteinsNorm!$A$1:$Q$3226,13,FALSE)</f>
        <v>832089.66305585997</v>
      </c>
      <c r="S3238" s="1">
        <f>VLOOKUP($E3238,[1]AllProteinsNorm!$A$1:$Q$3226,16,FALSE)</f>
        <v>718043.69246981596</v>
      </c>
      <c r="T3238" s="1">
        <f>VLOOKUP($E3238,[1]AllProteinsNorm!$A$1:$Q$3226,17,FALSE)</f>
        <v>838801.97673974303</v>
      </c>
      <c r="U3238" s="1">
        <f>VLOOKUP($E3238,[1]AllProteinsNorm!$A$1:$Q$3226,3,FALSE)</f>
        <v>811095.37677432399</v>
      </c>
      <c r="V3238" s="1">
        <f>VLOOKUP($E3238,[1]AllProteinsNorm!$A$1:$Q$3226,7,FALSE)</f>
        <v>655385.32962067402</v>
      </c>
      <c r="W3238" s="1">
        <f>VLOOKUP($E3238,[1]AllProteinsNorm!$A$1:$Q$3226,9,FALSE)</f>
        <v>683226.420128347</v>
      </c>
      <c r="X3238" s="1">
        <f>VLOOKUP($E3238,[1]AllProteinsNorm!$A$1:$Q$3226,12,FALSE)</f>
        <v>947403.36350349803</v>
      </c>
      <c r="Y3238" s="29">
        <f>VLOOKUP($E3238,[1]AllProteinsNorm!$A$1:$Q$3226,14,FALSE)</f>
        <v>725562.14719714003</v>
      </c>
      <c r="Z3238" s="25">
        <f t="shared" si="373"/>
        <v>0.89411557455432633</v>
      </c>
      <c r="AA3238" s="1">
        <f t="shared" si="373"/>
        <v>0.94959554240861588</v>
      </c>
      <c r="AB3238" s="1">
        <f t="shared" si="373"/>
        <v>1.0604931092393857</v>
      </c>
      <c r="AC3238" s="1">
        <f t="shared" si="373"/>
        <v>0.93341199173049361</v>
      </c>
      <c r="AD3238" s="1">
        <f t="shared" si="373"/>
        <v>1.1623837820671787</v>
      </c>
      <c r="AE3238" s="1">
        <f t="shared" si="373"/>
        <v>1.0034585919496595</v>
      </c>
      <c r="AF3238" s="1">
        <f t="shared" si="373"/>
        <v>1.4756832069659616</v>
      </c>
      <c r="AG3238" s="1">
        <f t="shared" si="373"/>
        <v>1.2130227490238403</v>
      </c>
      <c r="AH3238" s="1">
        <f t="shared" si="373"/>
        <v>1.0467661989216333</v>
      </c>
      <c r="AI3238" s="1">
        <f t="shared" si="373"/>
        <v>1.2228079795808837</v>
      </c>
      <c r="AJ3238" s="1">
        <f t="shared" si="373"/>
        <v>1.1824172169643552</v>
      </c>
      <c r="AK3238" s="1">
        <f t="shared" si="373"/>
        <v>0.95542265395621895</v>
      </c>
      <c r="AL3238" s="1">
        <f t="shared" si="373"/>
        <v>0.99600947727933453</v>
      </c>
      <c r="AM3238" s="1">
        <f t="shared" si="373"/>
        <v>1.3811273994330298</v>
      </c>
      <c r="AN3238" s="29">
        <f t="shared" si="373"/>
        <v>1.0577266242539904</v>
      </c>
      <c r="AO3238" s="1">
        <f t="shared" si="369"/>
        <v>67360.100713013395</v>
      </c>
      <c r="AP3238" s="1">
        <f t="shared" si="370"/>
        <v>114170.16051473036</v>
      </c>
      <c r="AQ3238" s="29">
        <f t="shared" si="371"/>
        <v>105501.01991445613</v>
      </c>
    </row>
    <row r="3239" spans="1:43" x14ac:dyDescent="0.2">
      <c r="A3239" s="26"/>
      <c r="E3239" s="25" t="s">
        <v>6313</v>
      </c>
      <c r="F3239" s="26" t="s">
        <v>6314</v>
      </c>
      <c r="G3239" s="1">
        <v>5.5077850476077897E-2</v>
      </c>
      <c r="H3239" s="1">
        <v>0.91108393326759995</v>
      </c>
      <c r="I3239" s="1">
        <f>VLOOKUP(F3239,'[1]SUSMB vs SHAM all proteins sum'!$B$2:$E$3214,2,FALSE)</f>
        <v>0.116428930691771</v>
      </c>
      <c r="J3239" s="29">
        <f>VLOOKUP(F3239,'[1]SUSMB vs SHAM all proteins sum'!$B$2:$E$3214,3,FALSE)</f>
        <v>0.85314574014778</v>
      </c>
      <c r="K3239" s="25">
        <f>VLOOKUP($E3239,[1]AllProteinsNorm!$A$1:$Q$3226,4,FALSE)</f>
        <v>1268766.57423507</v>
      </c>
      <c r="L3239" s="1">
        <f>VLOOKUP($E3239,[1]AllProteinsNorm!$A$1:$Q$3226,5,FALSE)</f>
        <v>1383521.1484204901</v>
      </c>
      <c r="M3239" s="1">
        <f>VLOOKUP($E3239,[1]AllProteinsNorm!$A$1:$Q$3226,10,FALSE)</f>
        <v>1311087.82865136</v>
      </c>
      <c r="N3239" s="1">
        <f>VLOOKUP($E3239,[1]AllProteinsNorm!$A$1:$Q$3226,11,FALSE)</f>
        <v>1247413.6799537099</v>
      </c>
      <c r="O3239" s="1">
        <f>VLOOKUP($E3239,[1]AllProteinsNorm!$A$1:$Q$3226,15,FALSE)</f>
        <v>1154872.38460519</v>
      </c>
      <c r="P3239" s="1">
        <f>VLOOKUP($E3239,[1]AllProteinsNorm!$A$1:$Q$3226,6,FALSE)</f>
        <v>1205843.4523784399</v>
      </c>
      <c r="Q3239" s="1">
        <f>VLOOKUP($E3239,[1]AllProteinsNorm!$A$1:$Q$3226,8,FALSE)</f>
        <v>1040037.89186576</v>
      </c>
      <c r="R3239" s="1">
        <f>VLOOKUP($E3239,[1]AllProteinsNorm!$A$1:$Q$3226,13,FALSE)</f>
        <v>1227709.7712107899</v>
      </c>
      <c r="S3239" s="1">
        <f>VLOOKUP($E3239,[1]AllProteinsNorm!$A$1:$Q$3226,16,FALSE)</f>
        <v>1171479.82804238</v>
      </c>
      <c r="T3239" s="1">
        <f>VLOOKUP($E3239,[1]AllProteinsNorm!$A$1:$Q$3226,17,FALSE)</f>
        <v>1153891.93167631</v>
      </c>
      <c r="U3239" s="1">
        <f>VLOOKUP($E3239,[1]AllProteinsNorm!$A$1:$Q$3226,3,FALSE)</f>
        <v>776301.18828978203</v>
      </c>
      <c r="V3239" s="1">
        <f>VLOOKUP($E3239,[1]AllProteinsNorm!$A$1:$Q$3226,7,FALSE)</f>
        <v>1195586.65094811</v>
      </c>
      <c r="W3239" s="1">
        <f>VLOOKUP($E3239,[1]AllProteinsNorm!$A$1:$Q$3226,9,FALSE)</f>
        <v>1243015.5137396599</v>
      </c>
      <c r="X3239" s="1">
        <f>VLOOKUP($E3239,[1]AllProteinsNorm!$A$1:$Q$3226,12,FALSE)</f>
        <v>1154434.75610503</v>
      </c>
      <c r="Y3239" s="29">
        <f>VLOOKUP($E3239,[1]AllProteinsNorm!$A$1:$Q$3226,14,FALSE)</f>
        <v>1125129.9825665599</v>
      </c>
      <c r="Z3239" s="25">
        <f t="shared" si="373"/>
        <v>0.99657086002874185</v>
      </c>
      <c r="AA3239" s="1">
        <f t="shared" si="373"/>
        <v>1.0867064823020063</v>
      </c>
      <c r="AB3239" s="1">
        <f t="shared" si="373"/>
        <v>1.029812694868665</v>
      </c>
      <c r="AC3239" s="1">
        <f t="shared" si="373"/>
        <v>0.9797989236850474</v>
      </c>
      <c r="AD3239" s="1">
        <f t="shared" si="373"/>
        <v>0.90711103911553981</v>
      </c>
      <c r="AE3239" s="1">
        <f t="shared" si="373"/>
        <v>0.94714699362355936</v>
      </c>
      <c r="AF3239" s="1">
        <f t="shared" si="373"/>
        <v>0.81691264367050409</v>
      </c>
      <c r="AG3239" s="1">
        <f t="shared" si="373"/>
        <v>0.96432220662722434</v>
      </c>
      <c r="AH3239" s="1">
        <f t="shared" si="373"/>
        <v>0.92015559319283913</v>
      </c>
      <c r="AI3239" s="1">
        <f t="shared" si="373"/>
        <v>0.90634092833362501</v>
      </c>
      <c r="AJ3239" s="1">
        <f t="shared" si="373"/>
        <v>0.60975687613909879</v>
      </c>
      <c r="AK3239" s="1">
        <f t="shared" si="373"/>
        <v>0.93909064217945659</v>
      </c>
      <c r="AL3239" s="1">
        <f t="shared" si="373"/>
        <v>0.97634432110054303</v>
      </c>
      <c r="AM3239" s="1">
        <f t="shared" si="373"/>
        <v>0.90676729754823027</v>
      </c>
      <c r="AN3239" s="29">
        <f t="shared" si="373"/>
        <v>0.88374944386163889</v>
      </c>
      <c r="AO3239" s="1">
        <f t="shared" si="369"/>
        <v>75222.648954329023</v>
      </c>
      <c r="AP3239" s="1">
        <f t="shared" si="370"/>
        <v>65185.922493052611</v>
      </c>
      <c r="AQ3239" s="29">
        <f t="shared" si="371"/>
        <v>166108.2201495835</v>
      </c>
    </row>
    <row r="3240" spans="1:43" x14ac:dyDescent="0.2">
      <c r="A3240" s="26"/>
      <c r="E3240" s="25" t="s">
        <v>6315</v>
      </c>
      <c r="F3240" s="26" t="s">
        <v>6316</v>
      </c>
      <c r="G3240" s="1">
        <v>0.80170629618806899</v>
      </c>
      <c r="H3240" s="1">
        <v>0.97109549364744496</v>
      </c>
      <c r="I3240" s="1">
        <f>VLOOKUP(F3240,'[1]SUSMB vs SHAM all proteins sum'!$B$2:$E$3214,2,FALSE)</f>
        <v>0.57999505610875701</v>
      </c>
      <c r="J3240" s="29">
        <f>VLOOKUP(F3240,'[1]SUSMB vs SHAM all proteins sum'!$B$2:$E$3214,3,FALSE)</f>
        <v>1.0802955109950401</v>
      </c>
      <c r="K3240" s="25">
        <f>VLOOKUP($E3240,[1]AllProteinsNorm!$A$1:$Q$3226,4,FALSE)</f>
        <v>139681.207732874</v>
      </c>
      <c r="L3240" s="1">
        <f>VLOOKUP($E3240,[1]AllProteinsNorm!$A$1:$Q$3226,5,FALSE)</f>
        <v>80887.454885501706</v>
      </c>
      <c r="M3240" s="1">
        <f>VLOOKUP($E3240,[1]AllProteinsNorm!$A$1:$Q$3226,10,FALSE)</f>
        <v>106405.520252277</v>
      </c>
      <c r="N3240" s="1">
        <f>VLOOKUP($E3240,[1]AllProteinsNorm!$A$1:$Q$3226,11,FALSE)</f>
        <v>102023.090372215</v>
      </c>
      <c r="O3240" s="1">
        <f>VLOOKUP($E3240,[1]AllProteinsNorm!$A$1:$Q$3226,15,FALSE)</f>
        <v>120668.799971844</v>
      </c>
      <c r="P3240" s="1">
        <f>VLOOKUP($E3240,[1]AllProteinsNorm!$A$1:$Q$3226,6,FALSE)</f>
        <v>124252.0679599</v>
      </c>
      <c r="Q3240" s="1">
        <f>VLOOKUP($E3240,[1]AllProteinsNorm!$A$1:$Q$3226,8,FALSE)</f>
        <v>104491.230849199</v>
      </c>
      <c r="R3240" s="1">
        <f>VLOOKUP($E3240,[1]AllProteinsNorm!$A$1:$Q$3226,13,FALSE)</f>
        <v>99470.220948284201</v>
      </c>
      <c r="S3240" s="1">
        <f>VLOOKUP($E3240,[1]AllProteinsNorm!$A$1:$Q$3226,16,FALSE)</f>
        <v>117008.17417453601</v>
      </c>
      <c r="T3240" s="1">
        <f>VLOOKUP($E3240,[1]AllProteinsNorm!$A$1:$Q$3226,17,FALSE)</f>
        <v>84585.070990820997</v>
      </c>
      <c r="U3240" s="1">
        <f>VLOOKUP($E3240,[1]AllProteinsNorm!$A$1:$Q$3226,3,FALSE)</f>
        <v>132885.17488296499</v>
      </c>
      <c r="V3240" s="1">
        <f>VLOOKUP($E3240,[1]AllProteinsNorm!$A$1:$Q$3226,7,FALSE)</f>
        <v>98815.030214328595</v>
      </c>
      <c r="W3240" s="1">
        <f>VLOOKUP($E3240,[1]AllProteinsNorm!$A$1:$Q$3226,9,FALSE)</f>
        <v>87130.232679369001</v>
      </c>
      <c r="X3240" s="1">
        <f>VLOOKUP($E3240,[1]AllProteinsNorm!$A$1:$Q$3226,12,FALSE)</f>
        <v>129889.16122129701</v>
      </c>
      <c r="Y3240" s="29">
        <f>VLOOKUP($E3240,[1]AllProteinsNorm!$A$1:$Q$3226,14,FALSE)</f>
        <v>146537.342412539</v>
      </c>
      <c r="Z3240" s="25">
        <f t="shared" si="373"/>
        <v>1.2706005931560511</v>
      </c>
      <c r="AA3240" s="1">
        <f t="shared" si="373"/>
        <v>0.73578722452736578</v>
      </c>
      <c r="AB3240" s="1">
        <f t="shared" si="373"/>
        <v>0.96791056822887322</v>
      </c>
      <c r="AC3240" s="1">
        <f t="shared" si="373"/>
        <v>0.92804609329019416</v>
      </c>
      <c r="AD3240" s="1">
        <f t="shared" si="373"/>
        <v>1.0976555207975163</v>
      </c>
      <c r="AE3240" s="1">
        <f t="shared" si="373"/>
        <v>1.1302504740124684</v>
      </c>
      <c r="AF3240" s="1">
        <f t="shared" si="373"/>
        <v>0.95049736504641813</v>
      </c>
      <c r="AG3240" s="1">
        <f t="shared" si="373"/>
        <v>0.90482409043853196</v>
      </c>
      <c r="AH3240" s="1">
        <f t="shared" si="373"/>
        <v>1.0643568875391554</v>
      </c>
      <c r="AI3240" s="1">
        <f t="shared" si="373"/>
        <v>0.76942233760332712</v>
      </c>
      <c r="AJ3240" s="1">
        <f t="shared" si="373"/>
        <v>1.2087809431805436</v>
      </c>
      <c r="AK3240" s="1">
        <f t="shared" si="373"/>
        <v>0.89886419254885752</v>
      </c>
      <c r="AL3240" s="1">
        <f t="shared" si="373"/>
        <v>0.79257422756501483</v>
      </c>
      <c r="AM3240" s="1">
        <f t="shared" si="373"/>
        <v>1.1815279089506352</v>
      </c>
      <c r="AN3240" s="29">
        <f t="shared" si="373"/>
        <v>1.3329669553326997</v>
      </c>
      <c r="AO3240" s="1">
        <f t="shared" si="369"/>
        <v>19590.133939368621</v>
      </c>
      <c r="AP3240" s="1">
        <f t="shared" si="370"/>
        <v>13840.69361552036</v>
      </c>
      <c r="AQ3240" s="29">
        <f t="shared" si="371"/>
        <v>22328.36317924481</v>
      </c>
    </row>
    <row r="3241" spans="1:43" x14ac:dyDescent="0.2">
      <c r="A3241" s="26"/>
      <c r="E3241" s="25" t="s">
        <v>6317</v>
      </c>
      <c r="F3241" s="26" t="s">
        <v>6318</v>
      </c>
      <c r="G3241" s="1">
        <v>0.76928000952949205</v>
      </c>
      <c r="H3241" s="1">
        <v>0.88019146942758397</v>
      </c>
      <c r="I3241" s="1">
        <f>VLOOKUP(F3241,'[1]SUSMB vs SHAM all proteins sum'!$B$2:$E$3214,2,FALSE)</f>
        <v>0.20984340839615501</v>
      </c>
      <c r="J3241" s="29">
        <f>VLOOKUP(F3241,'[1]SUSMB vs SHAM all proteins sum'!$B$2:$E$3214,3,FALSE)</f>
        <v>1.5826759734401299</v>
      </c>
      <c r="K3241" s="25">
        <f>VLOOKUP($E3241,[1]AllProteinsNorm!$A$1:$Q$3226,4,FALSE)</f>
        <v>27064.911234667099</v>
      </c>
      <c r="L3241" s="1">
        <f>VLOOKUP($E3241,[1]AllProteinsNorm!$A$1:$Q$3226,5,FALSE)</f>
        <v>74223.468817102694</v>
      </c>
      <c r="M3241" s="1">
        <f>VLOOKUP($E3241,[1]AllProteinsNorm!$A$1:$Q$3226,10,FALSE)</f>
        <v>20476.6717001734</v>
      </c>
      <c r="N3241" s="1">
        <f>VLOOKUP($E3241,[1]AllProteinsNorm!$A$1:$Q$3226,11,FALSE)</f>
        <v>72191.490367755396</v>
      </c>
      <c r="O3241" s="1">
        <f>VLOOKUP($E3241,[1]AllProteinsNorm!$A$1:$Q$3226,15,FALSE)</f>
        <v>32602.7465506181</v>
      </c>
      <c r="P3241" s="1">
        <f>VLOOKUP($E3241,[1]AllProteinsNorm!$A$1:$Q$3226,6,FALSE)</f>
        <v>68294.7167277064</v>
      </c>
      <c r="Q3241" s="1">
        <f>VLOOKUP($E3241,[1]AllProteinsNorm!$A$1:$Q$3226,8,FALSE)</f>
        <v>59780.834581685202</v>
      </c>
      <c r="R3241" s="1">
        <f>VLOOKUP($E3241,[1]AllProteinsNorm!$A$1:$Q$3226,13,FALSE)</f>
        <v>46390.023541849099</v>
      </c>
      <c r="S3241" s="1">
        <f>VLOOKUP($E3241,[1]AllProteinsNorm!$A$1:$Q$3226,16,FALSE)</f>
        <v>11901.777894249601</v>
      </c>
      <c r="T3241" s="1">
        <f>VLOOKUP($E3241,[1]AllProteinsNorm!$A$1:$Q$3226,17,FALSE)</f>
        <v>22690.688666010701</v>
      </c>
      <c r="U3241" s="1">
        <f>VLOOKUP($E3241,[1]AllProteinsNorm!$A$1:$Q$3226,3,FALSE)</f>
        <v>46764.201591891797</v>
      </c>
      <c r="V3241" s="1">
        <f>VLOOKUP($E3241,[1]AllProteinsNorm!$A$1:$Q$3226,7,FALSE)</f>
        <v>63588.2526409036</v>
      </c>
      <c r="W3241" s="1">
        <f>VLOOKUP($E3241,[1]AllProteinsNorm!$A$1:$Q$3226,9,FALSE)</f>
        <v>81277.897941040501</v>
      </c>
      <c r="X3241" s="1">
        <f>VLOOKUP($E3241,[1]AllProteinsNorm!$A$1:$Q$3226,12,FALSE)</f>
        <v>34314.9065024663</v>
      </c>
      <c r="Y3241" s="29">
        <f>VLOOKUP($E3241,[1]AllProteinsNorm!$A$1:$Q$3226,14,FALSE)</f>
        <v>115920.905816874</v>
      </c>
      <c r="Z3241" s="25">
        <f t="shared" si="373"/>
        <v>0.5973030590251206</v>
      </c>
      <c r="AA3241" s="1">
        <f t="shared" si="373"/>
        <v>1.6380583919715339</v>
      </c>
      <c r="AB3241" s="1">
        <f t="shared" si="373"/>
        <v>0.4519053670311115</v>
      </c>
      <c r="AC3241" s="1">
        <f t="shared" si="373"/>
        <v>1.5932140940115376</v>
      </c>
      <c r="AD3241" s="1">
        <f t="shared" si="373"/>
        <v>0.71951908796069686</v>
      </c>
      <c r="AE3241" s="1">
        <f t="shared" si="373"/>
        <v>1.507215111958776</v>
      </c>
      <c r="AF3241" s="1">
        <f t="shared" si="373"/>
        <v>1.3193198772061108</v>
      </c>
      <c r="AG3241" s="1">
        <f t="shared" si="373"/>
        <v>1.0237943412983319</v>
      </c>
      <c r="AH3241" s="1">
        <f t="shared" si="373"/>
        <v>0.26266364897465683</v>
      </c>
      <c r="AI3241" s="1">
        <f t="shared" si="373"/>
        <v>0.50076712367837661</v>
      </c>
      <c r="AJ3241" s="1">
        <f t="shared" si="373"/>
        <v>1.0320521808298462</v>
      </c>
      <c r="AK3241" s="1">
        <f t="shared" si="373"/>
        <v>1.4033468460751484</v>
      </c>
      <c r="AL3241" s="1">
        <f t="shared" si="373"/>
        <v>1.7937445517697144</v>
      </c>
      <c r="AM3241" s="1">
        <f t="shared" si="373"/>
        <v>0.75730522248417897</v>
      </c>
      <c r="AN3241" s="29">
        <f t="shared" si="373"/>
        <v>2.5582907347833168</v>
      </c>
      <c r="AO3241" s="1">
        <f t="shared" si="369"/>
        <v>23106.94672561518</v>
      </c>
      <c r="AP3241" s="1">
        <f t="shared" si="370"/>
        <v>21472.85511446061</v>
      </c>
      <c r="AQ3241" s="29">
        <f t="shared" si="371"/>
        <v>28555.655995921963</v>
      </c>
    </row>
    <row r="3242" spans="1:43" x14ac:dyDescent="0.2">
      <c r="A3242" s="26"/>
      <c r="E3242" s="25" t="s">
        <v>6319</v>
      </c>
      <c r="F3242" s="26" t="s">
        <v>6320</v>
      </c>
      <c r="G3242" s="1">
        <v>0.898473575961655</v>
      </c>
      <c r="H3242" s="1">
        <v>1.10011866034995</v>
      </c>
      <c r="I3242" s="1">
        <f>VLOOKUP(F3242,'[1]SUSMB vs SHAM all proteins sum'!$B$2:$E$3214,2,FALSE)</f>
        <v>0.39038297954913798</v>
      </c>
      <c r="J3242" s="29">
        <f>VLOOKUP(F3242,'[1]SUSMB vs SHAM all proteins sum'!$B$2:$E$3214,3,FALSE)</f>
        <v>1.7789354520844101</v>
      </c>
      <c r="K3242" s="25">
        <f>VLOOKUP($E3242,[1]AllProteinsNorm!$A$1:$Q$3226,4,FALSE)</f>
        <v>15115.9225822187</v>
      </c>
      <c r="L3242" s="1">
        <f>VLOOKUP($E3242,[1]AllProteinsNorm!$A$1:$Q$3226,5,FALSE)</f>
        <v>4857.9868614178304</v>
      </c>
      <c r="M3242" s="1">
        <f>VLOOKUP($E3242,[1]AllProteinsNorm!$A$1:$Q$3226,10,FALSE)</f>
        <v>17917.081724026699</v>
      </c>
      <c r="N3242" s="1">
        <f>VLOOKUP($E3242,[1]AllProteinsNorm!$A$1:$Q$3226,11,FALSE)</f>
        <v>16156.0753887258</v>
      </c>
      <c r="O3242" s="1">
        <f>VLOOKUP($E3242,[1]AllProteinsNorm!$A$1:$Q$3226,15,FALSE)</f>
        <v>84619.161946295295</v>
      </c>
      <c r="P3242" s="1">
        <f>VLOOKUP($E3242,[1]AllProteinsNorm!$A$1:$Q$3226,6,FALSE)</f>
        <v>5558.6680488289803</v>
      </c>
      <c r="Q3242" s="1">
        <f>VLOOKUP($E3242,[1]AllProteinsNorm!$A$1:$Q$3226,8,FALSE)</f>
        <v>10370.101539356599</v>
      </c>
      <c r="R3242" s="1">
        <f>VLOOKUP($E3242,[1]AllProteinsNorm!$A$1:$Q$3226,13,FALSE)</f>
        <v>36382.110507607104</v>
      </c>
      <c r="S3242" s="1">
        <f>VLOOKUP($E3242,[1]AllProteinsNorm!$A$1:$Q$3226,16,FALSE)</f>
        <v>10597.7944016253</v>
      </c>
      <c r="T3242" s="1">
        <f>VLOOKUP($E3242,[1]AllProteinsNorm!$A$1:$Q$3226,17,FALSE)</f>
        <v>130407.746372162</v>
      </c>
      <c r="U3242" s="1">
        <f>VLOOKUP($E3242,[1]AllProteinsNorm!$A$1:$Q$3226,3,FALSE)</f>
        <v>122785.90234200899</v>
      </c>
      <c r="V3242" s="1">
        <f>VLOOKUP($E3242,[1]AllProteinsNorm!$A$1:$Q$3226,7,FALSE)</f>
        <v>34590.503462556597</v>
      </c>
      <c r="W3242" s="1">
        <f>VLOOKUP($E3242,[1]AllProteinsNorm!$A$1:$Q$3226,9,FALSE)</f>
        <v>7725.0593983804101</v>
      </c>
      <c r="X3242" s="1">
        <f>VLOOKUP($E3242,[1]AllProteinsNorm!$A$1:$Q$3226,12,FALSE)</f>
        <v>26283.825950017999</v>
      </c>
      <c r="Y3242" s="29">
        <f>VLOOKUP($E3242,[1]AllProteinsNorm!$A$1:$Q$3226,14,FALSE)</f>
        <v>37159.341719622498</v>
      </c>
      <c r="Z3242" s="25">
        <f t="shared" si="373"/>
        <v>0.54504700767592029</v>
      </c>
      <c r="AA3242" s="1">
        <f t="shared" si="373"/>
        <v>0.1751683489871432</v>
      </c>
      <c r="AB3242" s="1">
        <f t="shared" si="373"/>
        <v>0.64605066127113475</v>
      </c>
      <c r="AC3242" s="1">
        <f t="shared" si="373"/>
        <v>0.582552636037586</v>
      </c>
      <c r="AD3242" s="1">
        <f t="shared" si="373"/>
        <v>3.0511813460282156</v>
      </c>
      <c r="AE3242" s="1">
        <f t="shared" si="373"/>
        <v>0.20043337548195356</v>
      </c>
      <c r="AF3242" s="1">
        <f t="shared" si="373"/>
        <v>0.37392311204151096</v>
      </c>
      <c r="AG3242" s="1">
        <f t="shared" si="373"/>
        <v>1.3118590914478794</v>
      </c>
      <c r="AH3242" s="1">
        <f t="shared" si="373"/>
        <v>0.38213321715244264</v>
      </c>
      <c r="AI3242" s="1">
        <f t="shared" si="373"/>
        <v>4.7022172514642788</v>
      </c>
      <c r="AJ3242" s="1">
        <f t="shared" si="373"/>
        <v>4.4273902761995174</v>
      </c>
      <c r="AK3242" s="1">
        <f t="shared" si="373"/>
        <v>1.2472576717512363</v>
      </c>
      <c r="AL3242" s="1">
        <f t="shared" si="373"/>
        <v>0.27854869501375623</v>
      </c>
      <c r="AM3242" s="1">
        <f t="shared" si="373"/>
        <v>0.94773710346889517</v>
      </c>
      <c r="AN3242" s="29">
        <f t="shared" si="373"/>
        <v>1.3398843438978785</v>
      </c>
      <c r="AO3242" s="1">
        <f t="shared" si="369"/>
        <v>28805.797070696019</v>
      </c>
      <c r="AP3242" s="1">
        <f t="shared" si="370"/>
        <v>47130.333344634237</v>
      </c>
      <c r="AQ3242" s="29">
        <f t="shared" si="371"/>
        <v>39894.068799951863</v>
      </c>
    </row>
    <row r="3243" spans="1:43" x14ac:dyDescent="0.2">
      <c r="A3243" s="26"/>
      <c r="E3243" s="25" t="s">
        <v>6321</v>
      </c>
      <c r="F3243" s="26" t="s">
        <v>6322</v>
      </c>
      <c r="G3243" s="1">
        <v>0.557931228849323</v>
      </c>
      <c r="H3243" s="1">
        <v>1.0448148519484199</v>
      </c>
      <c r="I3243" s="1">
        <f>VLOOKUP(F3243,'[1]SUSMB vs SHAM all proteins sum'!$B$2:$E$3214,2,FALSE)</f>
        <v>0.76103561650833895</v>
      </c>
      <c r="J3243" s="29">
        <f>VLOOKUP(F3243,'[1]SUSMB vs SHAM all proteins sum'!$B$2:$E$3214,3,FALSE)</f>
        <v>1.0163549367481699</v>
      </c>
      <c r="K3243" s="25">
        <f>VLOOKUP($E3243,[1]AllProteinsNorm!$A$1:$Q$3226,4,FALSE)</f>
        <v>1019202.10609218</v>
      </c>
      <c r="L3243" s="1">
        <f>VLOOKUP($E3243,[1]AllProteinsNorm!$A$1:$Q$3226,5,FALSE)</f>
        <v>958244.68800337403</v>
      </c>
      <c r="M3243" s="1">
        <f>VLOOKUP($E3243,[1]AllProteinsNorm!$A$1:$Q$3226,10,FALSE)</f>
        <v>900578.96393752401</v>
      </c>
      <c r="N3243" s="1">
        <f>VLOOKUP($E3243,[1]AllProteinsNorm!$A$1:$Q$3226,11,FALSE)</f>
        <v>840950.36267121998</v>
      </c>
      <c r="O3243" s="1">
        <f>VLOOKUP($E3243,[1]AllProteinsNorm!$A$1:$Q$3226,15,FALSE)</f>
        <v>1026113.97233307</v>
      </c>
      <c r="P3243" s="1">
        <f>VLOOKUP($E3243,[1]AllProteinsNorm!$A$1:$Q$3226,6,FALSE)</f>
        <v>1150417.21309777</v>
      </c>
      <c r="Q3243" s="1">
        <f>VLOOKUP($E3243,[1]AllProteinsNorm!$A$1:$Q$3226,8,FALSE)</f>
        <v>869490.69661672495</v>
      </c>
      <c r="R3243" s="1">
        <f>VLOOKUP($E3243,[1]AllProteinsNorm!$A$1:$Q$3226,13,FALSE)</f>
        <v>1128941.0717388899</v>
      </c>
      <c r="S3243" s="1">
        <f>VLOOKUP($E3243,[1]AllProteinsNorm!$A$1:$Q$3226,16,FALSE)</f>
        <v>962196.53176667204</v>
      </c>
      <c r="T3243" s="1">
        <f>VLOOKUP($E3243,[1]AllProteinsNorm!$A$1:$Q$3226,17,FALSE)</f>
        <v>869692.67196645297</v>
      </c>
      <c r="U3243" s="1">
        <f>VLOOKUP($E3243,[1]AllProteinsNorm!$A$1:$Q$3226,3,FALSE)</f>
        <v>969999.71461385605</v>
      </c>
      <c r="V3243" s="1">
        <f>VLOOKUP($E3243,[1]AllProteinsNorm!$A$1:$Q$3226,7,FALSE)</f>
        <v>970318.02338432195</v>
      </c>
      <c r="W3243" s="1">
        <f>VLOOKUP($E3243,[1]AllProteinsNorm!$A$1:$Q$3226,9,FALSE)</f>
        <v>856231.95430058299</v>
      </c>
      <c r="X3243" s="1">
        <f>VLOOKUP($E3243,[1]AllProteinsNorm!$A$1:$Q$3226,12,FALSE)</f>
        <v>956885.61286611506</v>
      </c>
      <c r="Y3243" s="29">
        <f>VLOOKUP($E3243,[1]AllProteinsNorm!$A$1:$Q$3226,14,FALSE)</f>
        <v>1067368.3936270301</v>
      </c>
      <c r="Z3243" s="25">
        <f t="shared" si="373"/>
        <v>1.073954430905</v>
      </c>
      <c r="AA3243" s="1">
        <f t="shared" si="373"/>
        <v>1.0097223332065275</v>
      </c>
      <c r="AB3243" s="1">
        <f t="shared" si="373"/>
        <v>0.94895876187785577</v>
      </c>
      <c r="AC3243" s="1">
        <f t="shared" si="373"/>
        <v>0.88612686606854429</v>
      </c>
      <c r="AD3243" s="1">
        <f t="shared" si="373"/>
        <v>1.0812376079420725</v>
      </c>
      <c r="AE3243" s="1">
        <f t="shared" si="373"/>
        <v>1.2122185148663629</v>
      </c>
      <c r="AF3243" s="1">
        <f t="shared" si="373"/>
        <v>0.91620040881052844</v>
      </c>
      <c r="AG3243" s="1">
        <f t="shared" si="373"/>
        <v>1.1895886585962019</v>
      </c>
      <c r="AH3243" s="1">
        <f t="shared" si="373"/>
        <v>1.0138864730709072</v>
      </c>
      <c r="AI3243" s="1">
        <f t="shared" si="373"/>
        <v>0.91641323443213718</v>
      </c>
      <c r="AJ3243" s="1">
        <f t="shared" si="373"/>
        <v>1.0221088489312034</v>
      </c>
      <c r="AK3243" s="1">
        <f t="shared" si="373"/>
        <v>1.0224442574948183</v>
      </c>
      <c r="AL3243" s="1">
        <f t="shared" si="373"/>
        <v>0.90222939661036283</v>
      </c>
      <c r="AM3243" s="1">
        <f t="shared" si="373"/>
        <v>1.0082902475025561</v>
      </c>
      <c r="AN3243" s="29">
        <f t="shared" si="373"/>
        <v>1.1247082486307436</v>
      </c>
      <c r="AO3243" s="1">
        <f t="shared" si="369"/>
        <v>70681.941006082066</v>
      </c>
      <c r="AP3243" s="1">
        <f t="shared" si="370"/>
        <v>122162.77231185499</v>
      </c>
      <c r="AQ3243" s="29">
        <f t="shared" si="371"/>
        <v>66970.703725999454</v>
      </c>
    </row>
    <row r="3244" spans="1:43" x14ac:dyDescent="0.2">
      <c r="A3244" s="26"/>
      <c r="E3244" s="25" t="s">
        <v>6323</v>
      </c>
      <c r="F3244" s="26" t="s">
        <v>6324</v>
      </c>
      <c r="G3244" s="1">
        <v>0.893680795865188</v>
      </c>
      <c r="H3244" s="1">
        <v>0.981191805068373</v>
      </c>
      <c r="I3244" s="1">
        <f>VLOOKUP(F3244,'[1]SUSMB vs SHAM all proteins sum'!$B$2:$E$3214,2,FALSE)</f>
        <v>0.56993263298436703</v>
      </c>
      <c r="J3244" s="29">
        <f>VLOOKUP(F3244,'[1]SUSMB vs SHAM all proteins sum'!$B$2:$E$3214,3,FALSE)</f>
        <v>1.07555888408212</v>
      </c>
      <c r="K3244" s="25">
        <f>VLOOKUP($E3244,[1]AllProteinsNorm!$A$1:$Q$3226,4,FALSE)</f>
        <v>54914.607941893402</v>
      </c>
      <c r="L3244" s="1">
        <f>VLOOKUP($E3244,[1]AllProteinsNorm!$A$1:$Q$3226,5,FALSE)</f>
        <v>52452.567489122303</v>
      </c>
      <c r="M3244" s="1">
        <f>VLOOKUP($E3244,[1]AllProteinsNorm!$A$1:$Q$3226,10,FALSE)</f>
        <v>64355.329171359299</v>
      </c>
      <c r="N3244" s="1">
        <f>VLOOKUP($E3244,[1]AllProteinsNorm!$A$1:$Q$3226,11,FALSE)</f>
        <v>48353.517872698198</v>
      </c>
      <c r="O3244" s="1">
        <f>VLOOKUP($E3244,[1]AllProteinsNorm!$A$1:$Q$3226,15,FALSE)</f>
        <v>90872.837478637593</v>
      </c>
      <c r="P3244" s="1">
        <f>VLOOKUP($E3244,[1]AllProteinsNorm!$A$1:$Q$3226,6,FALSE)</f>
        <v>65440.776891337598</v>
      </c>
      <c r="Q3244" s="1">
        <f>VLOOKUP($E3244,[1]AllProteinsNorm!$A$1:$Q$3226,8,FALSE)</f>
        <v>62949.205774209797</v>
      </c>
      <c r="R3244" s="1">
        <f>VLOOKUP($E3244,[1]AllProteinsNorm!$A$1:$Q$3226,13,FALSE)</f>
        <v>43679.2530912074</v>
      </c>
      <c r="S3244" s="1">
        <f>VLOOKUP($E3244,[1]AllProteinsNorm!$A$1:$Q$3226,16,FALSE)</f>
        <v>59699.864920871201</v>
      </c>
      <c r="T3244" s="1">
        <f>VLOOKUP($E3244,[1]AllProteinsNorm!$A$1:$Q$3226,17,FALSE)</f>
        <v>68957.836545630096</v>
      </c>
      <c r="U3244" s="1">
        <f>VLOOKUP($E3244,[1]AllProteinsNorm!$A$1:$Q$3226,3,FALSE)</f>
        <v>54091.113141031899</v>
      </c>
      <c r="V3244" s="1">
        <f>VLOOKUP($E3244,[1]AllProteinsNorm!$A$1:$Q$3226,7,FALSE)</f>
        <v>66959.150225304795</v>
      </c>
      <c r="W3244" s="1">
        <f>VLOOKUP($E3244,[1]AllProteinsNorm!$A$1:$Q$3226,9,FALSE)</f>
        <v>64767.3286788646</v>
      </c>
      <c r="X3244" s="1">
        <f>VLOOKUP($E3244,[1]AllProteinsNorm!$A$1:$Q$3226,12,FALSE)</f>
        <v>74063.170017087396</v>
      </c>
      <c r="Y3244" s="29">
        <f>VLOOKUP($E3244,[1]AllProteinsNorm!$A$1:$Q$3226,14,FALSE)</f>
        <v>67480.477180685499</v>
      </c>
      <c r="Z3244" s="25">
        <f t="shared" si="373"/>
        <v>0.88301671133427262</v>
      </c>
      <c r="AA3244" s="1">
        <f t="shared" si="373"/>
        <v>0.84342755745961917</v>
      </c>
      <c r="AB3244" s="1">
        <f t="shared" si="373"/>
        <v>1.0348217578437096</v>
      </c>
      <c r="AC3244" s="1">
        <f t="shared" si="373"/>
        <v>0.77751559983040797</v>
      </c>
      <c r="AD3244" s="1">
        <f t="shared" si="373"/>
        <v>1.4612183735319904</v>
      </c>
      <c r="AE3244" s="1">
        <f t="shared" si="373"/>
        <v>1.0522755558756414</v>
      </c>
      <c r="AF3244" s="1">
        <f t="shared" si="373"/>
        <v>1.0122115543948398</v>
      </c>
      <c r="AG3244" s="1">
        <f t="shared" si="373"/>
        <v>0.70235428902536712</v>
      </c>
      <c r="AH3244" s="1">
        <f t="shared" si="373"/>
        <v>0.9599627560904771</v>
      </c>
      <c r="AI3244" s="1">
        <f t="shared" si="373"/>
        <v>1.1088292228486616</v>
      </c>
      <c r="AJ3244" s="1">
        <f t="shared" si="373"/>
        <v>0.86977506766038848</v>
      </c>
      <c r="AK3244" s="1">
        <f t="shared" si="373"/>
        <v>1.076690717490854</v>
      </c>
      <c r="AL3244" s="1">
        <f t="shared" si="373"/>
        <v>1.0414466335156549</v>
      </c>
      <c r="AM3244" s="1">
        <f t="shared" si="373"/>
        <v>1.1909220382430854</v>
      </c>
      <c r="AN3244" s="29">
        <f t="shared" si="373"/>
        <v>1.0850735582489501</v>
      </c>
      <c r="AO3244" s="1">
        <f t="shared" si="369"/>
        <v>15274.756791180245</v>
      </c>
      <c r="AP3244" s="1">
        <f t="shared" si="370"/>
        <v>8773.7549161057268</v>
      </c>
      <c r="AQ3244" s="29">
        <f t="shared" si="371"/>
        <v>6481.8970325172368</v>
      </c>
    </row>
    <row r="3245" spans="1:43" x14ac:dyDescent="0.2">
      <c r="A3245" s="26"/>
      <c r="E3245" s="25" t="s">
        <v>6325</v>
      </c>
      <c r="F3245" s="26" t="s">
        <v>6326</v>
      </c>
      <c r="G3245" s="1">
        <v>0.85214372560166496</v>
      </c>
      <c r="H3245" s="1">
        <v>1.02483474071942</v>
      </c>
      <c r="I3245" s="1">
        <f>VLOOKUP(F3245,'[1]SUSMB vs SHAM all proteins sum'!$B$2:$E$3214,2,FALSE)</f>
        <v>0.218808537513145</v>
      </c>
      <c r="J3245" s="29">
        <f>VLOOKUP(F3245,'[1]SUSMB vs SHAM all proteins sum'!$B$2:$E$3214,3,FALSE)</f>
        <v>1.1670075114246301</v>
      </c>
      <c r="K3245" s="25">
        <f>VLOOKUP($E3245,[1]AllProteinsNorm!$A$1:$Q$3226,4,FALSE)</f>
        <v>351196.98595569597</v>
      </c>
      <c r="L3245" s="1">
        <f>VLOOKUP($E3245,[1]AllProteinsNorm!$A$1:$Q$3226,5,FALSE)</f>
        <v>628627.12637406494</v>
      </c>
      <c r="M3245" s="1">
        <f>VLOOKUP($E3245,[1]AllProteinsNorm!$A$1:$Q$3226,10,FALSE)</f>
        <v>634808.19519443798</v>
      </c>
      <c r="N3245" s="1">
        <f>VLOOKUP($E3245,[1]AllProteinsNorm!$A$1:$Q$3226,11,FALSE)</f>
        <v>564063.00447058596</v>
      </c>
      <c r="O3245" s="1">
        <f>VLOOKUP($E3245,[1]AllProteinsNorm!$A$1:$Q$3226,15,FALSE)</f>
        <v>519570.325197545</v>
      </c>
      <c r="P3245" s="1">
        <f>VLOOKUP($E3245,[1]AllProteinsNorm!$A$1:$Q$3226,6,FALSE)</f>
        <v>634295.19077591295</v>
      </c>
      <c r="Q3245" s="1">
        <f>VLOOKUP($E3245,[1]AllProteinsNorm!$A$1:$Q$3226,8,FALSE)</f>
        <v>426850.74557383498</v>
      </c>
      <c r="R3245" s="1">
        <f>VLOOKUP($E3245,[1]AllProteinsNorm!$A$1:$Q$3226,13,FALSE)</f>
        <v>540132.87410593196</v>
      </c>
      <c r="S3245" s="1">
        <f>VLOOKUP($E3245,[1]AllProteinsNorm!$A$1:$Q$3226,16,FALSE)</f>
        <v>591584.07268499897</v>
      </c>
      <c r="T3245" s="1">
        <f>VLOOKUP($E3245,[1]AllProteinsNorm!$A$1:$Q$3226,17,FALSE)</f>
        <v>536714.12686873297</v>
      </c>
      <c r="U3245" s="1">
        <f>VLOOKUP($E3245,[1]AllProteinsNorm!$A$1:$Q$3226,3,FALSE)</f>
        <v>539677.10355042096</v>
      </c>
      <c r="V3245" s="1">
        <f>VLOOKUP($E3245,[1]AllProteinsNorm!$A$1:$Q$3226,7,FALSE)</f>
        <v>619550.25597000599</v>
      </c>
      <c r="W3245" s="1">
        <f>VLOOKUP($E3245,[1]AllProteinsNorm!$A$1:$Q$3226,9,FALSE)</f>
        <v>688740.87620993599</v>
      </c>
      <c r="X3245" s="1">
        <f>VLOOKUP($E3245,[1]AllProteinsNorm!$A$1:$Q$3226,12,FALSE)</f>
        <v>599634.91664845694</v>
      </c>
      <c r="Y3245" s="29">
        <f>VLOOKUP($E3245,[1]AllProteinsNorm!$A$1:$Q$3226,14,FALSE)</f>
        <v>643833.14116871997</v>
      </c>
      <c r="Z3245" s="25">
        <f t="shared" si="373"/>
        <v>0.6507828234456795</v>
      </c>
      <c r="AA3245" s="1">
        <f t="shared" si="373"/>
        <v>1.164872571679378</v>
      </c>
      <c r="AB3245" s="1">
        <f t="shared" si="373"/>
        <v>1.1763263528326759</v>
      </c>
      <c r="AC3245" s="1">
        <f t="shared" si="373"/>
        <v>1.0452325314002806</v>
      </c>
      <c r="AD3245" s="1">
        <f t="shared" si="373"/>
        <v>0.96278572064198609</v>
      </c>
      <c r="AE3245" s="1">
        <f t="shared" si="373"/>
        <v>1.1753757340139543</v>
      </c>
      <c r="AF3245" s="1">
        <f t="shared" si="373"/>
        <v>0.79097243001247453</v>
      </c>
      <c r="AG3245" s="1">
        <f t="shared" si="373"/>
        <v>1.0008889908036727</v>
      </c>
      <c r="AH3245" s="1">
        <f t="shared" si="373"/>
        <v>1.0962302312469308</v>
      </c>
      <c r="AI3245" s="1">
        <f t="shared" si="373"/>
        <v>0.99455390801924315</v>
      </c>
      <c r="AJ3245" s="1">
        <f t="shared" si="373"/>
        <v>1.0000444287464223</v>
      </c>
      <c r="AK3245" s="1">
        <f t="shared" si="373"/>
        <v>1.1480527480879843</v>
      </c>
      <c r="AL3245" s="1">
        <f t="shared" si="373"/>
        <v>1.2762658848641062</v>
      </c>
      <c r="AM3245" s="1">
        <f t="shared" si="373"/>
        <v>1.1111487845807591</v>
      </c>
      <c r="AN3245" s="29">
        <f t="shared" si="373"/>
        <v>1.1930499582662628</v>
      </c>
      <c r="AO3245" s="1">
        <f t="shared" si="369"/>
        <v>103427.01553402831</v>
      </c>
      <c r="AP3245" s="1">
        <f t="shared" si="370"/>
        <v>69557.326068470371</v>
      </c>
      <c r="AQ3245" s="29">
        <f t="shared" si="371"/>
        <v>49285.628432829595</v>
      </c>
    </row>
    <row r="3246" spans="1:43" x14ac:dyDescent="0.2">
      <c r="A3246" s="26"/>
      <c r="E3246" s="25" t="s">
        <v>6327</v>
      </c>
      <c r="F3246" s="26" t="s">
        <v>6328</v>
      </c>
      <c r="G3246" s="1">
        <v>0.33844801805017299</v>
      </c>
      <c r="H3246" s="1">
        <v>1.0408352548365201</v>
      </c>
      <c r="I3246" s="1">
        <f>VLOOKUP(F3246,'[1]SUSMB vs SHAM all proteins sum'!$B$2:$E$3214,2,FALSE)</f>
        <v>0.49183775843543398</v>
      </c>
      <c r="J3246" s="29">
        <f>VLOOKUP(F3246,'[1]SUSMB vs SHAM all proteins sum'!$B$2:$E$3214,3,FALSE)</f>
        <v>0.96790083242237102</v>
      </c>
      <c r="K3246" s="25">
        <f>VLOOKUP($E3246,[1]AllProteinsNorm!$A$1:$Q$3226,4,FALSE)</f>
        <v>1769859.76750693</v>
      </c>
      <c r="L3246" s="1">
        <f>VLOOKUP($E3246,[1]AllProteinsNorm!$A$1:$Q$3226,5,FALSE)</f>
        <v>1798645.4131017299</v>
      </c>
      <c r="M3246" s="1">
        <f>VLOOKUP($E3246,[1]AllProteinsNorm!$A$1:$Q$3226,10,FALSE)</f>
        <v>1806928.40934989</v>
      </c>
      <c r="N3246" s="1">
        <f>VLOOKUP($E3246,[1]AllProteinsNorm!$A$1:$Q$3226,11,FALSE)</f>
        <v>1695356.88248957</v>
      </c>
      <c r="O3246" s="1">
        <f>VLOOKUP($E3246,[1]AllProteinsNorm!$A$1:$Q$3226,15,FALSE)</f>
        <v>1904577.2908117</v>
      </c>
      <c r="P3246" s="1">
        <f>VLOOKUP($E3246,[1]AllProteinsNorm!$A$1:$Q$3226,6,FALSE)</f>
        <v>1950256.7767958799</v>
      </c>
      <c r="Q3246" s="1">
        <f>VLOOKUP($E3246,[1]AllProteinsNorm!$A$1:$Q$3226,8,FALSE)</f>
        <v>2038134.0679756401</v>
      </c>
      <c r="R3246" s="1">
        <f>VLOOKUP($E3246,[1]AllProteinsNorm!$A$1:$Q$3226,13,FALSE)</f>
        <v>1659394.46827791</v>
      </c>
      <c r="S3246" s="1">
        <f>VLOOKUP($E3246,[1]AllProteinsNorm!$A$1:$Q$3226,16,FALSE)</f>
        <v>1831525.1069475</v>
      </c>
      <c r="T3246" s="1">
        <f>VLOOKUP($E3246,[1]AllProteinsNorm!$A$1:$Q$3226,17,FALSE)</f>
        <v>1878053.6949458299</v>
      </c>
      <c r="U3246" s="1">
        <f>VLOOKUP($E3246,[1]AllProteinsNorm!$A$1:$Q$3226,3,FALSE)</f>
        <v>1484904.8900170601</v>
      </c>
      <c r="V3246" s="1">
        <f>VLOOKUP($E3246,[1]AllProteinsNorm!$A$1:$Q$3226,7,FALSE)</f>
        <v>1788634.11068585</v>
      </c>
      <c r="W3246" s="1">
        <f>VLOOKUP($E3246,[1]AllProteinsNorm!$A$1:$Q$3226,9,FALSE)</f>
        <v>1730059.8510209699</v>
      </c>
      <c r="X3246" s="1">
        <f>VLOOKUP($E3246,[1]AllProteinsNorm!$A$1:$Q$3226,12,FALSE)</f>
        <v>1835051.3892296399</v>
      </c>
      <c r="Y3246" s="29">
        <f>VLOOKUP($E3246,[1]AllProteinsNorm!$A$1:$Q$3226,14,FALSE)</f>
        <v>1871155.6055075</v>
      </c>
      <c r="Z3246" s="25">
        <f t="shared" si="373"/>
        <v>0.98595389859775695</v>
      </c>
      <c r="AA3246" s="1">
        <f t="shared" si="373"/>
        <v>1.0019898128656004</v>
      </c>
      <c r="AB3246" s="1">
        <f t="shared" si="373"/>
        <v>1.0066041063779321</v>
      </c>
      <c r="AC3246" s="1">
        <f t="shared" si="373"/>
        <v>0.94444981376107007</v>
      </c>
      <c r="AD3246" s="1">
        <f t="shared" si="373"/>
        <v>1.0610023683976402</v>
      </c>
      <c r="AE3246" s="1">
        <f t="shared" si="373"/>
        <v>1.0864495072720863</v>
      </c>
      <c r="AF3246" s="1">
        <f t="shared" si="373"/>
        <v>1.135404209462386</v>
      </c>
      <c r="AG3246" s="1">
        <f t="shared" si="373"/>
        <v>0.92441586353182703</v>
      </c>
      <c r="AH3246" s="1">
        <f t="shared" si="373"/>
        <v>1.0203064405030557</v>
      </c>
      <c r="AI3246" s="1">
        <f t="shared" si="373"/>
        <v>1.0462265973287137</v>
      </c>
      <c r="AJ3246" s="1">
        <f t="shared" si="373"/>
        <v>0.82721116793421956</v>
      </c>
      <c r="AK3246" s="1">
        <f t="shared" si="373"/>
        <v>0.99641271414388521</v>
      </c>
      <c r="AL3246" s="1">
        <f t="shared" si="373"/>
        <v>0.96378215169236614</v>
      </c>
      <c r="AM3246" s="1">
        <f t="shared" si="373"/>
        <v>1.0222708626722365</v>
      </c>
      <c r="AN3246" s="29">
        <f t="shared" si="373"/>
        <v>1.0423838080301142</v>
      </c>
      <c r="AO3246" s="1">
        <f t="shared" si="369"/>
        <v>67414.410558830248</v>
      </c>
      <c r="AP3246" s="1">
        <f t="shared" si="370"/>
        <v>126963.96212118528</v>
      </c>
      <c r="AQ3246" s="29">
        <f t="shared" si="371"/>
        <v>136934.23746214609</v>
      </c>
    </row>
    <row r="3247" spans="1:43" x14ac:dyDescent="0.2">
      <c r="A3247" s="26"/>
      <c r="E3247" s="25" t="s">
        <v>6329</v>
      </c>
      <c r="F3247" s="26" t="s">
        <v>6330</v>
      </c>
      <c r="G3247" s="43">
        <v>2.6304684255645202E-3</v>
      </c>
      <c r="H3247" s="1">
        <v>1.17482225604679</v>
      </c>
      <c r="I3247" s="1">
        <f>VLOOKUP(F3247,'[1]SUSMB vs SHAM all proteins sum'!$B$2:$E$3214,2,FALSE)</f>
        <v>0.81562781420424901</v>
      </c>
      <c r="J3247" s="29">
        <f>VLOOKUP(F3247,'[1]SUSMB vs SHAM all proteins sum'!$B$2:$E$3214,3,FALSE)</f>
        <v>1.0094799014395099</v>
      </c>
      <c r="K3247" s="25">
        <f>VLOOKUP($E3247,[1]AllProteinsNorm!$A$1:$Q$3226,4,FALSE)</f>
        <v>4505545.1617756598</v>
      </c>
      <c r="L3247" s="1">
        <f>VLOOKUP($E3247,[1]AllProteinsNorm!$A$1:$Q$3226,5,FALSE)</f>
        <v>4332300.43199482</v>
      </c>
      <c r="M3247" s="1">
        <f>VLOOKUP($E3247,[1]AllProteinsNorm!$A$1:$Q$3226,10,FALSE)</f>
        <v>4911886.2083751597</v>
      </c>
      <c r="N3247" s="1">
        <f>VLOOKUP($E3247,[1]AllProteinsNorm!$A$1:$Q$3226,11,FALSE)</f>
        <v>4141839.3950836598</v>
      </c>
      <c r="O3247" s="1">
        <f>VLOOKUP($E3247,[1]AllProteinsNorm!$A$1:$Q$3226,15,FALSE)</f>
        <v>4309036.6731007202</v>
      </c>
      <c r="P3247" s="1">
        <f>VLOOKUP($E3247,[1]AllProteinsNorm!$A$1:$Q$3226,6,FALSE)</f>
        <v>4739957.9569177702</v>
      </c>
      <c r="Q3247" s="1">
        <f>VLOOKUP($E3247,[1]AllProteinsNorm!$A$1:$Q$3226,8,FALSE)</f>
        <v>5373672.7637877297</v>
      </c>
      <c r="R3247" s="1">
        <f>VLOOKUP($E3247,[1]AllProteinsNorm!$A$1:$Q$3226,13,FALSE)</f>
        <v>5261708.2774359798</v>
      </c>
      <c r="S3247" s="1">
        <f>VLOOKUP($E3247,[1]AllProteinsNorm!$A$1:$Q$3226,16,FALSE)</f>
        <v>5380897.7039329698</v>
      </c>
      <c r="T3247" s="1">
        <f>VLOOKUP($E3247,[1]AllProteinsNorm!$A$1:$Q$3226,17,FALSE)</f>
        <v>5310327.1144910604</v>
      </c>
      <c r="U3247" s="1">
        <f>VLOOKUP($E3247,[1]AllProteinsNorm!$A$1:$Q$3226,3,FALSE)</f>
        <v>4225766.2761244299</v>
      </c>
      <c r="V3247" s="1">
        <f>VLOOKUP($E3247,[1]AllProteinsNorm!$A$1:$Q$3226,7,FALSE)</f>
        <v>4342479.1636720197</v>
      </c>
      <c r="W3247" s="1">
        <f>VLOOKUP($E3247,[1]AllProteinsNorm!$A$1:$Q$3226,9,FALSE)</f>
        <v>4324072.7503722897</v>
      </c>
      <c r="X3247" s="1">
        <f>VLOOKUP($E3247,[1]AllProteinsNorm!$A$1:$Q$3226,12,FALSE)</f>
        <v>4873087.0598920397</v>
      </c>
      <c r="Y3247" s="29">
        <f>VLOOKUP($E3247,[1]AllProteinsNorm!$A$1:$Q$3226,14,FALSE)</f>
        <v>4639120.5692968098</v>
      </c>
      <c r="Z3247" s="25">
        <f t="shared" si="373"/>
        <v>1.0147346388197531</v>
      </c>
      <c r="AA3247" s="1">
        <f t="shared" si="373"/>
        <v>0.97571662390936575</v>
      </c>
      <c r="AB3247" s="1">
        <f t="shared" si="373"/>
        <v>1.1062503867156821</v>
      </c>
      <c r="AC3247" s="1">
        <f t="shared" si="373"/>
        <v>0.93282116851832175</v>
      </c>
      <c r="AD3247" s="1">
        <f t="shared" si="373"/>
        <v>0.97047718203687749</v>
      </c>
      <c r="AE3247" s="1">
        <f t="shared" si="373"/>
        <v>1.0675288678136787</v>
      </c>
      <c r="AF3247" s="1">
        <f t="shared" si="373"/>
        <v>1.2102535198978424</v>
      </c>
      <c r="AG3247" s="1">
        <f t="shared" si="373"/>
        <v>1.1850369837097985</v>
      </c>
      <c r="AH3247" s="1">
        <f t="shared" si="373"/>
        <v>1.211880714114199</v>
      </c>
      <c r="AI3247" s="1">
        <f t="shared" si="373"/>
        <v>1.195986872410832</v>
      </c>
      <c r="AJ3247" s="1">
        <f t="shared" si="373"/>
        <v>0.95172310163902119</v>
      </c>
      <c r="AK3247" s="1">
        <f t="shared" si="373"/>
        <v>0.97800906827319845</v>
      </c>
      <c r="AL3247" s="1">
        <f t="shared" si="373"/>
        <v>0.97386359320169624</v>
      </c>
      <c r="AM3247" s="1">
        <f t="shared" si="373"/>
        <v>1.0975120790284019</v>
      </c>
      <c r="AN3247" s="29">
        <f t="shared" si="373"/>
        <v>1.0448183663242749</v>
      </c>
      <c r="AO3247" s="1">
        <f t="shared" si="369"/>
        <v>262534.95929141407</v>
      </c>
      <c r="AP3247" s="1">
        <f t="shared" si="370"/>
        <v>240673.52365145908</v>
      </c>
      <c r="AQ3247" s="29">
        <f t="shared" si="371"/>
        <v>239871.95316509451</v>
      </c>
    </row>
    <row r="3248" spans="1:43" x14ac:dyDescent="0.2">
      <c r="A3248" s="26"/>
      <c r="E3248" s="25" t="s">
        <v>6331</v>
      </c>
      <c r="F3248" s="26" t="s">
        <v>6332</v>
      </c>
      <c r="G3248" s="1">
        <v>0.988180992478362</v>
      </c>
      <c r="H3248" s="1">
        <v>0.98980311430410595</v>
      </c>
      <c r="I3248" s="1">
        <f>VLOOKUP(F3248,'[1]SUSMB vs SHAM all proteins sum'!$B$2:$E$3214,2,FALSE)</f>
        <v>0.54632062781207003</v>
      </c>
      <c r="J3248" s="29">
        <f>VLOOKUP(F3248,'[1]SUSMB vs SHAM all proteins sum'!$B$2:$E$3214,3,FALSE)</f>
        <v>0.60701514429779901</v>
      </c>
      <c r="K3248" s="25">
        <f>VLOOKUP($E3248,[1]AllProteinsNorm!$A$1:$Q$3226,4,FALSE)</f>
        <v>99641.049420854702</v>
      </c>
      <c r="L3248" s="1">
        <f>VLOOKUP($E3248,[1]AllProteinsNorm!$A$1:$Q$3226,5,FALSE)</f>
        <v>45746.188232376699</v>
      </c>
      <c r="M3248" s="1">
        <f>VLOOKUP($E3248,[1]AllProteinsNorm!$A$1:$Q$3226,10,FALSE)</f>
        <v>95376.243447148707</v>
      </c>
      <c r="N3248" s="1">
        <f>VLOOKUP($E3248,[1]AllProteinsNorm!$A$1:$Q$3226,11,FALSE)</f>
        <v>7328.8669182841304</v>
      </c>
      <c r="O3248" s="1">
        <f>VLOOKUP($E3248,[1]AllProteinsNorm!$A$1:$Q$3226,15,FALSE)</f>
        <v>115744.32467911299</v>
      </c>
      <c r="P3248" s="1">
        <f>VLOOKUP($E3248,[1]AllProteinsNorm!$A$1:$Q$3226,6,FALSE)</f>
        <v>9375.0984085988894</v>
      </c>
      <c r="Q3248" s="1">
        <f>VLOOKUP($E3248,[1]AllProteinsNorm!$A$1:$Q$3226,8,FALSE)</f>
        <v>92849.135353889505</v>
      </c>
      <c r="R3248" s="1">
        <f>VLOOKUP($E3248,[1]AllProteinsNorm!$A$1:$Q$3226,13,FALSE)</f>
        <v>91669.162458771199</v>
      </c>
      <c r="S3248" s="1">
        <f>VLOOKUP($E3248,[1]AllProteinsNorm!$A$1:$Q$3226,16,FALSE)</f>
        <v>66384.996934785595</v>
      </c>
      <c r="T3248" s="1">
        <f>VLOOKUP($E3248,[1]AllProteinsNorm!$A$1:$Q$3226,17,FALSE)</f>
        <v>66140.448767716895</v>
      </c>
      <c r="U3248" s="1">
        <f>VLOOKUP($E3248,[1]AllProteinsNorm!$A$1:$Q$3226,3,FALSE)</f>
        <v>80916.282671808993</v>
      </c>
      <c r="V3248" s="1">
        <f>VLOOKUP($E3248,[1]AllProteinsNorm!$A$1:$Q$3226,7,FALSE)</f>
        <v>5610.57766010246</v>
      </c>
      <c r="W3248" s="1">
        <f>VLOOKUP($E3248,[1]AllProteinsNorm!$A$1:$Q$3226,9,FALSE)</f>
        <v>85998.132184754504</v>
      </c>
      <c r="X3248" s="1">
        <f>VLOOKUP($E3248,[1]AllProteinsNorm!$A$1:$Q$3226,12,FALSE)</f>
        <v>9395.0668273888095</v>
      </c>
      <c r="Y3248" s="29">
        <f>VLOOKUP($E3248,[1]AllProteinsNorm!$A$1:$Q$3226,14,FALSE)</f>
        <v>82858.143381815506</v>
      </c>
      <c r="Z3248" s="25">
        <f t="shared" si="373"/>
        <v>1.3693101451543621</v>
      </c>
      <c r="AA3248" s="1">
        <f t="shared" si="373"/>
        <v>0.62866378879811269</v>
      </c>
      <c r="AB3248" s="1">
        <f t="shared" si="373"/>
        <v>1.3107013476672467</v>
      </c>
      <c r="AC3248" s="1">
        <f t="shared" si="373"/>
        <v>0.10071644048333592</v>
      </c>
      <c r="AD3248" s="1">
        <f t="shared" si="373"/>
        <v>1.5906082778969424</v>
      </c>
      <c r="AE3248" s="1">
        <f t="shared" si="373"/>
        <v>0.12883663346913851</v>
      </c>
      <c r="AF3248" s="1">
        <f t="shared" si="373"/>
        <v>1.2759727416347486</v>
      </c>
      <c r="AG3248" s="1">
        <f t="shared" si="373"/>
        <v>1.2597570467410888</v>
      </c>
      <c r="AH3248" s="1">
        <f t="shared" si="373"/>
        <v>0.91229117233501944</v>
      </c>
      <c r="AI3248" s="1">
        <f t="shared" si="373"/>
        <v>0.90893048627147033</v>
      </c>
      <c r="AJ3248" s="1">
        <f t="shared" si="373"/>
        <v>1.111986349147142</v>
      </c>
      <c r="AK3248" s="1">
        <f t="shared" si="373"/>
        <v>7.7102970661274084E-2</v>
      </c>
      <c r="AL3248" s="1">
        <f t="shared" si="373"/>
        <v>1.1818233102657751</v>
      </c>
      <c r="AM3248" s="1">
        <f t="shared" si="373"/>
        <v>0.12911104806624138</v>
      </c>
      <c r="AN3248" s="29">
        <f t="shared" si="373"/>
        <v>1.1386722339922293</v>
      </c>
      <c r="AO3248" s="1">
        <f t="shared" si="369"/>
        <v>40231.123243933864</v>
      </c>
      <c r="AP3248" s="1">
        <f t="shared" si="370"/>
        <v>30277.927474267035</v>
      </c>
      <c r="AQ3248" s="29">
        <f t="shared" si="371"/>
        <v>37166.76472332461</v>
      </c>
    </row>
    <row r="3249" spans="1:43" x14ac:dyDescent="0.2">
      <c r="A3249" s="26"/>
      <c r="E3249" s="25" t="s">
        <v>6333</v>
      </c>
      <c r="F3249" s="26" t="s">
        <v>6334</v>
      </c>
      <c r="G3249" s="43">
        <v>4.4746221622238701E-2</v>
      </c>
      <c r="H3249" s="1">
        <v>0.77580695314060799</v>
      </c>
      <c r="I3249" s="1">
        <f>VLOOKUP(F3249,'[1]SUSMB vs SHAM all proteins sum'!$B$2:$E$3214,2,FALSE)</f>
        <v>1.3305973263821699E-2</v>
      </c>
      <c r="J3249" s="29">
        <f>VLOOKUP(F3249,'[1]SUSMB vs SHAM all proteins sum'!$B$2:$E$3214,3,FALSE)</f>
        <v>0.74878027973127304</v>
      </c>
      <c r="K3249" s="25">
        <f>VLOOKUP($E3249,[1]AllProteinsNorm!$A$1:$Q$3226,4,FALSE)</f>
        <v>894656.63368119195</v>
      </c>
      <c r="L3249" s="1">
        <f>VLOOKUP($E3249,[1]AllProteinsNorm!$A$1:$Q$3226,5,FALSE)</f>
        <v>1037814.86894468</v>
      </c>
      <c r="M3249" s="1">
        <f>VLOOKUP($E3249,[1]AllProteinsNorm!$A$1:$Q$3226,10,FALSE)</f>
        <v>965416.47454014095</v>
      </c>
      <c r="N3249" s="1">
        <f>VLOOKUP($E3249,[1]AllProteinsNorm!$A$1:$Q$3226,11,FALSE)</f>
        <v>797642.84172961104</v>
      </c>
      <c r="O3249" s="1">
        <f>VLOOKUP($E3249,[1]AllProteinsNorm!$A$1:$Q$3226,15,FALSE)</f>
        <v>1244420.03351455</v>
      </c>
      <c r="P3249" s="1">
        <f>VLOOKUP($E3249,[1]AllProteinsNorm!$A$1:$Q$3226,6,FALSE)</f>
        <v>889649.64517522696</v>
      </c>
      <c r="Q3249" s="1">
        <f>VLOOKUP($E3249,[1]AllProteinsNorm!$A$1:$Q$3226,8,FALSE)</f>
        <v>858645.50636374298</v>
      </c>
      <c r="R3249" s="1">
        <f>VLOOKUP($E3249,[1]AllProteinsNorm!$A$1:$Q$3226,13,FALSE)</f>
        <v>824852.43777888303</v>
      </c>
      <c r="S3249" s="1">
        <f>VLOOKUP($E3249,[1]AllProteinsNorm!$A$1:$Q$3226,16,FALSE)</f>
        <v>633503.37006348197</v>
      </c>
      <c r="T3249" s="1">
        <f>VLOOKUP($E3249,[1]AllProteinsNorm!$A$1:$Q$3226,17,FALSE)</f>
        <v>626435.96266133897</v>
      </c>
      <c r="U3249" s="1">
        <f>VLOOKUP($E3249,[1]AllProteinsNorm!$A$1:$Q$3226,3,FALSE)</f>
        <v>740275.93063163594</v>
      </c>
      <c r="V3249" s="1">
        <f>VLOOKUP($E3249,[1]AllProteinsNorm!$A$1:$Q$3226,7,FALSE)</f>
        <v>855264.37354299205</v>
      </c>
      <c r="W3249" s="1">
        <f>VLOOKUP($E3249,[1]AllProteinsNorm!$A$1:$Q$3226,9,FALSE)</f>
        <v>776778.14118311997</v>
      </c>
      <c r="X3249" s="1">
        <f>VLOOKUP($E3249,[1]AllProteinsNorm!$A$1:$Q$3226,12,FALSE)</f>
        <v>633815.16239661502</v>
      </c>
      <c r="Y3249" s="29">
        <f>VLOOKUP($E3249,[1]AllProteinsNorm!$A$1:$Q$3226,14,FALSE)</f>
        <v>671869.31434126396</v>
      </c>
      <c r="Z3249" s="25">
        <f t="shared" si="373"/>
        <v>0.90553191763506524</v>
      </c>
      <c r="AA3249" s="1">
        <f t="shared" si="373"/>
        <v>1.0504303584704047</v>
      </c>
      <c r="AB3249" s="1">
        <f t="shared" si="373"/>
        <v>0.97715190229991833</v>
      </c>
      <c r="AC3249" s="1">
        <f t="shared" si="373"/>
        <v>0.80733884360453267</v>
      </c>
      <c r="AD3249" s="1">
        <f t="shared" si="373"/>
        <v>1.259546977990079</v>
      </c>
      <c r="AE3249" s="1">
        <f t="shared" si="373"/>
        <v>0.90046406508393895</v>
      </c>
      <c r="AF3249" s="1">
        <f t="shared" si="373"/>
        <v>0.8690830455780898</v>
      </c>
      <c r="AG3249" s="1">
        <f t="shared" si="373"/>
        <v>0.83487919457381055</v>
      </c>
      <c r="AH3249" s="1">
        <f t="shared" si="373"/>
        <v>0.64120412225801726</v>
      </c>
      <c r="AI3249" s="1">
        <f t="shared" si="373"/>
        <v>0.63405080473189768</v>
      </c>
      <c r="AJ3249" s="1">
        <f t="shared" si="373"/>
        <v>0.7492745907284275</v>
      </c>
      <c r="AK3249" s="1">
        <f t="shared" si="373"/>
        <v>0.86566081231933045</v>
      </c>
      <c r="AL3249" s="1">
        <f t="shared" si="373"/>
        <v>0.78622051553826122</v>
      </c>
      <c r="AM3249" s="1">
        <f t="shared" si="373"/>
        <v>0.64151970468226438</v>
      </c>
      <c r="AN3249" s="29">
        <f t="shared" si="373"/>
        <v>0.6800364360036727</v>
      </c>
      <c r="AO3249" s="1">
        <f t="shared" si="369"/>
        <v>150792.30858049891</v>
      </c>
      <c r="AP3249" s="1">
        <f t="shared" si="370"/>
        <v>113461.54033780187</v>
      </c>
      <c r="AQ3249" s="29">
        <f t="shared" si="371"/>
        <v>78049.752584845686</v>
      </c>
    </row>
    <row r="3250" spans="1:43" x14ac:dyDescent="0.2">
      <c r="A3250" s="26"/>
      <c r="E3250" s="25" t="s">
        <v>6335</v>
      </c>
      <c r="F3250" s="26" t="s">
        <v>6336</v>
      </c>
      <c r="G3250" s="1">
        <v>0.53142696144197099</v>
      </c>
      <c r="H3250" s="1">
        <v>1.1954377633101301</v>
      </c>
      <c r="I3250" s="1">
        <f>VLOOKUP(F3250,'[1]SUSMB vs SHAM all proteins sum'!$B$2:$E$3214,2,FALSE)</f>
        <v>0.56415571599481695</v>
      </c>
      <c r="J3250" s="29">
        <f>VLOOKUP(F3250,'[1]SUSMB vs SHAM all proteins sum'!$B$2:$E$3214,3,FALSE)</f>
        <v>0.84974070636082599</v>
      </c>
      <c r="K3250" s="25">
        <f>VLOOKUP($E3250,[1]AllProteinsNorm!$A$1:$Q$3226,4,FALSE)</f>
        <v>167081.06688832</v>
      </c>
      <c r="L3250" s="1">
        <f>VLOOKUP($E3250,[1]AllProteinsNorm!$A$1:$Q$3226,5,FALSE)</f>
        <v>72768.437675768102</v>
      </c>
      <c r="M3250" s="1">
        <f>VLOOKUP($E3250,[1]AllProteinsNorm!$A$1:$Q$3226,10,FALSE)</f>
        <v>81258.086289097293</v>
      </c>
      <c r="N3250" s="1">
        <f>VLOOKUP($E3250,[1]AllProteinsNorm!$A$1:$Q$3226,11,FALSE)</f>
        <v>240094.51655366301</v>
      </c>
      <c r="O3250" s="1">
        <f>VLOOKUP($E3250,[1]AllProteinsNorm!$A$1:$Q$3226,15,FALSE)</f>
        <v>175318.816569605</v>
      </c>
      <c r="P3250" s="1">
        <f>VLOOKUP($E3250,[1]AllProteinsNorm!$A$1:$Q$3226,6,FALSE)</f>
        <v>235978.630408211</v>
      </c>
      <c r="Q3250" s="1">
        <f>VLOOKUP($E3250,[1]AllProteinsNorm!$A$1:$Q$3226,8,FALSE)</f>
        <v>120060.22595682</v>
      </c>
      <c r="R3250" s="1">
        <f>VLOOKUP($E3250,[1]AllProteinsNorm!$A$1:$Q$3226,13,FALSE)</f>
        <v>176333.44386491299</v>
      </c>
      <c r="S3250" s="1">
        <f>VLOOKUP($E3250,[1]AllProteinsNorm!$A$1:$Q$3226,16,FALSE)</f>
        <v>185166.858615534</v>
      </c>
      <c r="T3250" s="1">
        <f>VLOOKUP($E3250,[1]AllProteinsNorm!$A$1:$Q$3226,17,FALSE)</f>
        <v>109752.07148264001</v>
      </c>
      <c r="U3250" s="1">
        <f>VLOOKUP($E3250,[1]AllProteinsNorm!$A$1:$Q$3226,3,FALSE)</f>
        <v>170713.16472946599</v>
      </c>
      <c r="V3250" s="1">
        <f>VLOOKUP($E3250,[1]AllProteinsNorm!$A$1:$Q$3226,7,FALSE)</f>
        <v>140388.766589473</v>
      </c>
      <c r="W3250" s="1">
        <f>VLOOKUP($E3250,[1]AllProteinsNorm!$A$1:$Q$3226,9,FALSE)</f>
        <v>82943.466496934096</v>
      </c>
      <c r="X3250" s="1">
        <f>VLOOKUP($E3250,[1]AllProteinsNorm!$A$1:$Q$3226,12,FALSE)</f>
        <v>87678.517126563995</v>
      </c>
      <c r="Y3250" s="29">
        <f>VLOOKUP($E3250,[1]AllProteinsNorm!$A$1:$Q$3226,14,FALSE)</f>
        <v>105707.309518644</v>
      </c>
      <c r="Z3250" s="25">
        <f t="shared" si="373"/>
        <v>1.1342587932618029</v>
      </c>
      <c r="AA3250" s="1">
        <f t="shared" si="373"/>
        <v>0.49400115670097727</v>
      </c>
      <c r="AB3250" s="1">
        <f t="shared" si="373"/>
        <v>0.55163460835835754</v>
      </c>
      <c r="AC3250" s="1">
        <f t="shared" si="373"/>
        <v>1.6299232563373778</v>
      </c>
      <c r="AD3250" s="1">
        <f t="shared" si="373"/>
        <v>1.1901821853414851</v>
      </c>
      <c r="AE3250" s="1">
        <f t="shared" si="373"/>
        <v>1.6019818495730562</v>
      </c>
      <c r="AF3250" s="1">
        <f t="shared" si="373"/>
        <v>0.8150496615127959</v>
      </c>
      <c r="AG3250" s="1">
        <f t="shared" si="373"/>
        <v>1.1970701586649721</v>
      </c>
      <c r="AH3250" s="1">
        <f t="shared" si="373"/>
        <v>1.257037326352006</v>
      </c>
      <c r="AI3250" s="1">
        <f t="shared" si="373"/>
        <v>0.74507096750281054</v>
      </c>
      <c r="AJ3250" s="1">
        <f t="shared" si="373"/>
        <v>1.1589159192368288</v>
      </c>
      <c r="AK3250" s="1">
        <f t="shared" si="373"/>
        <v>0.95305348442457316</v>
      </c>
      <c r="AL3250" s="1">
        <f t="shared" si="373"/>
        <v>0.56307610413241838</v>
      </c>
      <c r="AM3250" s="1">
        <f t="shared" si="373"/>
        <v>0.59522081635638013</v>
      </c>
      <c r="AN3250" s="29">
        <f t="shared" si="373"/>
        <v>0.7176123995767395</v>
      </c>
      <c r="AO3250" s="1">
        <f t="shared" si="369"/>
        <v>62775.242019694386</v>
      </c>
      <c r="AP3250" s="1">
        <f t="shared" si="370"/>
        <v>46138.881781230019</v>
      </c>
      <c r="AQ3250" s="29">
        <f t="shared" si="371"/>
        <v>33400.832288450372</v>
      </c>
    </row>
    <row r="3251" spans="1:43" x14ac:dyDescent="0.2">
      <c r="A3251" s="26"/>
      <c r="E3251" s="25" t="s">
        <v>6337</v>
      </c>
      <c r="F3251" s="26" t="s">
        <v>6338</v>
      </c>
      <c r="G3251" s="1">
        <v>0.53785229006109603</v>
      </c>
      <c r="H3251" s="1">
        <v>0.74499852131750699</v>
      </c>
      <c r="I3251" s="1">
        <f>VLOOKUP(F3251,'[1]SUSMB vs SHAM all proteins sum'!$B$2:$E$3214,2,FALSE)</f>
        <v>0.38022693811358199</v>
      </c>
      <c r="J3251" s="29">
        <f>VLOOKUP(F3251,'[1]SUSMB vs SHAM all proteins sum'!$B$2:$E$3214,3,FALSE)</f>
        <v>1.44581473224067</v>
      </c>
      <c r="K3251" s="25">
        <f>VLOOKUP($E3251,[1]AllProteinsNorm!$A$1:$Q$3226,4,FALSE)</f>
        <v>77421.8924833239</v>
      </c>
      <c r="L3251" s="1">
        <f>VLOOKUP($E3251,[1]AllProteinsNorm!$A$1:$Q$3226,5,FALSE)</f>
        <v>10888.9966939031</v>
      </c>
      <c r="M3251" s="1">
        <f>VLOOKUP($E3251,[1]AllProteinsNorm!$A$1:$Q$3226,10,FALSE)</f>
        <v>74316.986656253895</v>
      </c>
      <c r="N3251" s="1">
        <f>VLOOKUP($E3251,[1]AllProteinsNorm!$A$1:$Q$3226,11,FALSE)</f>
        <v>58934.287356036999</v>
      </c>
      <c r="O3251" s="1">
        <f>VLOOKUP($E3251,[1]AllProteinsNorm!$A$1:$Q$3226,15,FALSE)</f>
        <v>77536.354582034401</v>
      </c>
      <c r="P3251" s="1">
        <f>VLOOKUP($E3251,[1]AllProteinsNorm!$A$1:$Q$3226,6,FALSE)</f>
        <v>64354.483581235603</v>
      </c>
      <c r="Q3251" s="1">
        <f>VLOOKUP($E3251,[1]AllProteinsNorm!$A$1:$Q$3226,8,FALSE)</f>
        <v>42238.070227783399</v>
      </c>
      <c r="R3251" s="1">
        <f>VLOOKUP($E3251,[1]AllProteinsNorm!$A$1:$Q$3226,13,FALSE)</f>
        <v>15025.2709129942</v>
      </c>
      <c r="S3251" s="1">
        <f>VLOOKUP($E3251,[1]AllProteinsNorm!$A$1:$Q$3226,16,FALSE)</f>
        <v>52557.695568318399</v>
      </c>
      <c r="T3251" s="1">
        <f>VLOOKUP($E3251,[1]AllProteinsNorm!$A$1:$Q$3226,17,FALSE)</f>
        <v>30608.969285849798</v>
      </c>
      <c r="U3251" s="1">
        <f>VLOOKUP($E3251,[1]AllProteinsNorm!$A$1:$Q$3226,3,FALSE)</f>
        <v>94718.826499281102</v>
      </c>
      <c r="V3251" s="1">
        <f>VLOOKUP($E3251,[1]AllProteinsNorm!$A$1:$Q$3226,7,FALSE)</f>
        <v>49644.524141670998</v>
      </c>
      <c r="W3251" s="1">
        <f>VLOOKUP($E3251,[1]AllProteinsNorm!$A$1:$Q$3226,9,FALSE)</f>
        <v>61117.595810208797</v>
      </c>
      <c r="X3251" s="1">
        <f>VLOOKUP($E3251,[1]AllProteinsNorm!$A$1:$Q$3226,12,FALSE)</f>
        <v>83059.552023110795</v>
      </c>
      <c r="Y3251" s="29">
        <f>VLOOKUP($E3251,[1]AllProteinsNorm!$A$1:$Q$3226,14,FALSE)</f>
        <v>75772.719900346099</v>
      </c>
      <c r="Z3251" s="25">
        <f t="shared" si="373"/>
        <v>1.294254031416795</v>
      </c>
      <c r="AA3251" s="1">
        <f t="shared" si="373"/>
        <v>0.18203026840507411</v>
      </c>
      <c r="AB3251" s="1">
        <f t="shared" si="373"/>
        <v>1.2423496313180709</v>
      </c>
      <c r="AC3251" s="1">
        <f t="shared" si="373"/>
        <v>0.98519858598982202</v>
      </c>
      <c r="AD3251" s="1">
        <f t="shared" si="373"/>
        <v>1.2961674828702376</v>
      </c>
      <c r="AE3251" s="1">
        <f t="shared" si="373"/>
        <v>1.0758074640541808</v>
      </c>
      <c r="AF3251" s="1">
        <f t="shared" si="373"/>
        <v>0.70608959453360287</v>
      </c>
      <c r="AG3251" s="1">
        <f t="shared" si="373"/>
        <v>0.25117595073590954</v>
      </c>
      <c r="AH3251" s="1">
        <f t="shared" si="373"/>
        <v>0.87860173898389737</v>
      </c>
      <c r="AI3251" s="1">
        <f t="shared" si="373"/>
        <v>0.51168707745366604</v>
      </c>
      <c r="AJ3251" s="1">
        <f t="shared" si="373"/>
        <v>1.583405146989497</v>
      </c>
      <c r="AK3251" s="1">
        <f t="shared" si="373"/>
        <v>0.82990254367607497</v>
      </c>
      <c r="AL3251" s="1">
        <f t="shared" si="373"/>
        <v>1.0216967350017034</v>
      </c>
      <c r="AM3251" s="1">
        <f t="shared" si="373"/>
        <v>1.3884982219562625</v>
      </c>
      <c r="AN3251" s="29">
        <f t="shared" si="373"/>
        <v>1.2666849783291194</v>
      </c>
      <c r="AO3251" s="1">
        <f t="shared" si="369"/>
        <v>25412.146826948745</v>
      </c>
      <c r="AP3251" s="1">
        <f t="shared" si="370"/>
        <v>17106.699445435144</v>
      </c>
      <c r="AQ3251" s="29">
        <f t="shared" si="371"/>
        <v>15919.581873627803</v>
      </c>
    </row>
    <row r="3252" spans="1:43" x14ac:dyDescent="0.2">
      <c r="A3252" s="26"/>
      <c r="E3252" s="25" t="s">
        <v>6339</v>
      </c>
      <c r="F3252" s="26" t="s">
        <v>6340</v>
      </c>
      <c r="G3252" s="1">
        <v>0.59901502541325102</v>
      </c>
      <c r="H3252" s="1">
        <v>1.0529414693860799</v>
      </c>
      <c r="I3252" s="1">
        <f>VLOOKUP(F3252,'[1]SUSMB vs SHAM all proteins sum'!$B$2:$E$3214,2,FALSE)</f>
        <v>0.65538927261455904</v>
      </c>
      <c r="J3252" s="29">
        <f>VLOOKUP(F3252,'[1]SUSMB vs SHAM all proteins sum'!$B$2:$E$3214,3,FALSE)</f>
        <v>0.89743722981722496</v>
      </c>
      <c r="K3252" s="25">
        <f>VLOOKUP($E3252,[1]AllProteinsNorm!$A$1:$Q$3226,4,FALSE)</f>
        <v>300118.01206652902</v>
      </c>
      <c r="L3252" s="1">
        <f>VLOOKUP($E3252,[1]AllProteinsNorm!$A$1:$Q$3226,5,FALSE)</f>
        <v>246124.34705112901</v>
      </c>
      <c r="M3252" s="1">
        <f>VLOOKUP($E3252,[1]AllProteinsNorm!$A$1:$Q$3226,10,FALSE)</f>
        <v>329169.95280838601</v>
      </c>
      <c r="N3252" s="1">
        <f>VLOOKUP($E3252,[1]AllProteinsNorm!$A$1:$Q$3226,11,FALSE)</f>
        <v>239740.31065166101</v>
      </c>
      <c r="O3252" s="1">
        <f>VLOOKUP($E3252,[1]AllProteinsNorm!$A$1:$Q$3226,15,FALSE)</f>
        <v>297703.596558841</v>
      </c>
      <c r="P3252" s="1">
        <f>VLOOKUP($E3252,[1]AllProteinsNorm!$A$1:$Q$3226,6,FALSE)</f>
        <v>266625.63724791497</v>
      </c>
      <c r="Q3252" s="1">
        <f>VLOOKUP($E3252,[1]AllProteinsNorm!$A$1:$Q$3226,8,FALSE)</f>
        <v>327289.33783482702</v>
      </c>
      <c r="R3252" s="1">
        <f>VLOOKUP($E3252,[1]AllProteinsNorm!$A$1:$Q$3226,13,FALSE)</f>
        <v>363206.16632731201</v>
      </c>
      <c r="S3252" s="1">
        <f>VLOOKUP($E3252,[1]AllProteinsNorm!$A$1:$Q$3226,16,FALSE)</f>
        <v>242908.75573109399</v>
      </c>
      <c r="T3252" s="1">
        <f>VLOOKUP($E3252,[1]AllProteinsNorm!$A$1:$Q$3226,17,FALSE)</f>
        <v>291731.26427166199</v>
      </c>
      <c r="U3252" s="1">
        <f>VLOOKUP($E3252,[1]AllProteinsNorm!$A$1:$Q$3226,3,FALSE)</f>
        <v>104698.85771231601</v>
      </c>
      <c r="V3252" s="1">
        <f>VLOOKUP($E3252,[1]AllProteinsNorm!$A$1:$Q$3226,7,FALSE)</f>
        <v>329830.27591512102</v>
      </c>
      <c r="W3252" s="1">
        <f>VLOOKUP($E3252,[1]AllProteinsNorm!$A$1:$Q$3226,9,FALSE)</f>
        <v>284576.92072138999</v>
      </c>
      <c r="X3252" s="1">
        <f>VLOOKUP($E3252,[1]AllProteinsNorm!$A$1:$Q$3226,12,FALSE)</f>
        <v>369468.74393940298</v>
      </c>
      <c r="Y3252" s="29">
        <f>VLOOKUP($E3252,[1]AllProteinsNorm!$A$1:$Q$3226,14,FALSE)</f>
        <v>278229.09140956099</v>
      </c>
      <c r="Z3252" s="25">
        <f t="shared" si="373"/>
        <v>1.0620967937202535</v>
      </c>
      <c r="AA3252" s="1">
        <f t="shared" si="373"/>
        <v>0.87101696449177846</v>
      </c>
      <c r="AB3252" s="1">
        <f t="shared" si="373"/>
        <v>1.164909593594581</v>
      </c>
      <c r="AC3252" s="1">
        <f t="shared" si="373"/>
        <v>0.84842430321103768</v>
      </c>
      <c r="AD3252" s="1">
        <f t="shared" si="373"/>
        <v>1.0535523449823501</v>
      </c>
      <c r="AE3252" s="1">
        <f t="shared" si="373"/>
        <v>0.94356960615164642</v>
      </c>
      <c r="AF3252" s="1">
        <f t="shared" si="373"/>
        <v>1.1582542278606627</v>
      </c>
      <c r="AG3252" s="1">
        <f t="shared" si="373"/>
        <v>1.2853613885398831</v>
      </c>
      <c r="AH3252" s="1">
        <f t="shared" si="373"/>
        <v>0.85963721021642758</v>
      </c>
      <c r="AI3252" s="1">
        <f t="shared" si="373"/>
        <v>1.0324166759514668</v>
      </c>
      <c r="AJ3252" s="1">
        <f t="shared" si="373"/>
        <v>0.37052198339156461</v>
      </c>
      <c r="AK3252" s="1">
        <f t="shared" si="373"/>
        <v>1.1672464311927429</v>
      </c>
      <c r="AL3252" s="1">
        <f t="shared" si="373"/>
        <v>1.0070979511818499</v>
      </c>
      <c r="AM3252" s="1">
        <f t="shared" si="373"/>
        <v>1.3075242156105609</v>
      </c>
      <c r="AN3252" s="29">
        <f t="shared" si="373"/>
        <v>0.98463342426874179</v>
      </c>
      <c r="AO3252" s="1">
        <f t="shared" si="369"/>
        <v>34267.132867650012</v>
      </c>
      <c r="AP3252" s="1">
        <f t="shared" si="370"/>
        <v>42820.046662353743</v>
      </c>
      <c r="AQ3252" s="29">
        <f t="shared" si="371"/>
        <v>90578.022720662833</v>
      </c>
    </row>
    <row r="3253" spans="1:43" x14ac:dyDescent="0.2">
      <c r="A3253" s="26"/>
      <c r="E3253" s="25" t="s">
        <v>6341</v>
      </c>
      <c r="F3253" s="26" t="s">
        <v>6342</v>
      </c>
      <c r="G3253" s="1">
        <v>0.49344706914706599</v>
      </c>
      <c r="H3253" s="1">
        <v>1.0895013589099301</v>
      </c>
      <c r="I3253" s="1">
        <f>VLOOKUP(F3253,'[1]SUSMB vs SHAM all proteins sum'!$B$2:$E$3214,2,FALSE)</f>
        <v>0.29676181426300302</v>
      </c>
      <c r="J3253" s="29">
        <f>VLOOKUP(F3253,'[1]SUSMB vs SHAM all proteins sum'!$B$2:$E$3214,3,FALSE)</f>
        <v>1.1003532158296201</v>
      </c>
      <c r="K3253" s="25">
        <f>VLOOKUP($E3253,[1]AllProteinsNorm!$A$1:$Q$3226,4,FALSE)</f>
        <v>584945.92568923905</v>
      </c>
      <c r="L3253" s="1">
        <f>VLOOKUP($E3253,[1]AllProteinsNorm!$A$1:$Q$3226,5,FALSE)</f>
        <v>638530.71114373696</v>
      </c>
      <c r="M3253" s="1">
        <f>VLOOKUP($E3253,[1]AllProteinsNorm!$A$1:$Q$3226,10,FALSE)</f>
        <v>412535.43556108401</v>
      </c>
      <c r="N3253" s="1">
        <f>VLOOKUP($E3253,[1]AllProteinsNorm!$A$1:$Q$3226,11,FALSE)</f>
        <v>561001.19787616597</v>
      </c>
      <c r="O3253" s="1">
        <f>VLOOKUP($E3253,[1]AllProteinsNorm!$A$1:$Q$3226,15,FALSE)</f>
        <v>579560.60787923203</v>
      </c>
      <c r="P3253" s="1">
        <f>VLOOKUP($E3253,[1]AllProteinsNorm!$A$1:$Q$3226,6,FALSE)</f>
        <v>556710.28978181595</v>
      </c>
      <c r="Q3253" s="1">
        <f>VLOOKUP($E3253,[1]AllProteinsNorm!$A$1:$Q$3226,8,FALSE)</f>
        <v>583479.64625243796</v>
      </c>
      <c r="R3253" s="1">
        <f>VLOOKUP($E3253,[1]AllProteinsNorm!$A$1:$Q$3226,13,FALSE)</f>
        <v>469528.56331711099</v>
      </c>
      <c r="S3253" s="1">
        <f>VLOOKUP($E3253,[1]AllProteinsNorm!$A$1:$Q$3226,16,FALSE)</f>
        <v>606014.02616321703</v>
      </c>
      <c r="T3253" s="1">
        <f>VLOOKUP($E3253,[1]AllProteinsNorm!$A$1:$Q$3226,17,FALSE)</f>
        <v>832071.49831140204</v>
      </c>
      <c r="U3253" s="1">
        <f>VLOOKUP($E3253,[1]AllProteinsNorm!$A$1:$Q$3226,3,FALSE)</f>
        <v>533232.74545072694</v>
      </c>
      <c r="V3253" s="1">
        <f>VLOOKUP($E3253,[1]AllProteinsNorm!$A$1:$Q$3226,7,FALSE)</f>
        <v>571219.17576986796</v>
      </c>
      <c r="W3253" s="1">
        <f>VLOOKUP($E3253,[1]AllProteinsNorm!$A$1:$Q$3226,9,FALSE)</f>
        <v>624984.63186613901</v>
      </c>
      <c r="X3253" s="1">
        <f>VLOOKUP($E3253,[1]AllProteinsNorm!$A$1:$Q$3226,12,FALSE)</f>
        <v>624399.395699571</v>
      </c>
      <c r="Y3253" s="29">
        <f>VLOOKUP($E3253,[1]AllProteinsNorm!$A$1:$Q$3226,14,FALSE)</f>
        <v>679877.393397231</v>
      </c>
      <c r="Z3253" s="25">
        <f t="shared" ref="Z3253:AN3269" si="374">K3253/AVERAGE($K3253:$O3253)</f>
        <v>1.0533591961887505</v>
      </c>
      <c r="AA3253" s="1">
        <f t="shared" si="374"/>
        <v>1.1498536310679897</v>
      </c>
      <c r="AB3253" s="1">
        <f t="shared" si="374"/>
        <v>0.7428857535676886</v>
      </c>
      <c r="AC3253" s="1">
        <f t="shared" si="374"/>
        <v>1.0102399980980592</v>
      </c>
      <c r="AD3253" s="1">
        <f t="shared" si="374"/>
        <v>1.0436614210775113</v>
      </c>
      <c r="AE3253" s="1">
        <f t="shared" si="374"/>
        <v>1.0025130146237173</v>
      </c>
      <c r="AF3253" s="1">
        <f t="shared" si="374"/>
        <v>1.0507187488224115</v>
      </c>
      <c r="AG3253" s="1">
        <f t="shared" si="374"/>
        <v>0.84551786468229007</v>
      </c>
      <c r="AH3253" s="1">
        <f t="shared" si="374"/>
        <v>1.0912982199614938</v>
      </c>
      <c r="AI3253" s="1">
        <f t="shared" si="374"/>
        <v>1.4983780998220084</v>
      </c>
      <c r="AJ3253" s="1">
        <f t="shared" si="374"/>
        <v>0.96023511142105455</v>
      </c>
      <c r="AK3253" s="1">
        <f t="shared" si="374"/>
        <v>1.0286403330830447</v>
      </c>
      <c r="AL3253" s="1">
        <f t="shared" si="374"/>
        <v>1.1254601161246269</v>
      </c>
      <c r="AM3253" s="1">
        <f t="shared" si="374"/>
        <v>1.1244062342683334</v>
      </c>
      <c r="AN3253" s="29">
        <f t="shared" si="374"/>
        <v>1.2243099287715664</v>
      </c>
      <c r="AO3253" s="1">
        <f t="shared" si="369"/>
        <v>75906.564547730581</v>
      </c>
      <c r="AP3253" s="1">
        <f t="shared" si="370"/>
        <v>120503.95909613626</v>
      </c>
      <c r="AQ3253" s="29">
        <f t="shared" si="371"/>
        <v>50316.686200708958</v>
      </c>
    </row>
    <row r="3254" spans="1:43" x14ac:dyDescent="0.2">
      <c r="A3254" s="26"/>
      <c r="E3254" s="25" t="s">
        <v>6343</v>
      </c>
      <c r="F3254" s="26" t="s">
        <v>6344</v>
      </c>
      <c r="G3254" s="1">
        <v>0.96981180731582795</v>
      </c>
      <c r="H3254" s="1">
        <v>0.99477998434853498</v>
      </c>
      <c r="I3254" s="1">
        <f>VLOOKUP(F3254,'[1]SUSMB vs SHAM all proteins sum'!$B$2:$E$3214,2,FALSE)</f>
        <v>0.64517517840539795</v>
      </c>
      <c r="J3254" s="29">
        <f>VLOOKUP(F3254,'[1]SUSMB vs SHAM all proteins sum'!$B$2:$E$3214,3,FALSE)</f>
        <v>0.94055552318438795</v>
      </c>
      <c r="K3254" s="25">
        <f>VLOOKUP($E3254,[1]AllProteinsNorm!$A$1:$Q$3226,4,FALSE)</f>
        <v>266183.16231857799</v>
      </c>
      <c r="L3254" s="1">
        <f>VLOOKUP($E3254,[1]AllProteinsNorm!$A$1:$Q$3226,5,FALSE)</f>
        <v>295299.98822818801</v>
      </c>
      <c r="M3254" s="1">
        <f>VLOOKUP($E3254,[1]AllProteinsNorm!$A$1:$Q$3226,10,FALSE)</f>
        <v>474310.55733758799</v>
      </c>
      <c r="N3254" s="1">
        <f>VLOOKUP($E3254,[1]AllProteinsNorm!$A$1:$Q$3226,11,FALSE)</f>
        <v>227525.461085185</v>
      </c>
      <c r="O3254" s="1">
        <f>VLOOKUP($E3254,[1]AllProteinsNorm!$A$1:$Q$3226,15,FALSE)</f>
        <v>278151.26395506097</v>
      </c>
      <c r="P3254" s="1">
        <f>VLOOKUP($E3254,[1]AllProteinsNorm!$A$1:$Q$3226,6,FALSE)</f>
        <v>282637.34246809297</v>
      </c>
      <c r="Q3254" s="1">
        <f>VLOOKUP($E3254,[1]AllProteinsNorm!$A$1:$Q$3226,8,FALSE)</f>
        <v>255973.735272825</v>
      </c>
      <c r="R3254" s="1">
        <f>VLOOKUP($E3254,[1]AllProteinsNorm!$A$1:$Q$3226,13,FALSE)</f>
        <v>349645.87490041601</v>
      </c>
      <c r="S3254" s="1">
        <f>VLOOKUP($E3254,[1]AllProteinsNorm!$A$1:$Q$3226,16,FALSE)</f>
        <v>309345.065662265</v>
      </c>
      <c r="T3254" s="1">
        <f>VLOOKUP($E3254,[1]AllProteinsNorm!$A$1:$Q$3226,17,FALSE)</f>
        <v>293735.53264595498</v>
      </c>
      <c r="U3254" s="1">
        <f>VLOOKUP($E3254,[1]AllProteinsNorm!$A$1:$Q$3226,3,FALSE)</f>
        <v>251989.742999182</v>
      </c>
      <c r="V3254" s="1">
        <f>VLOOKUP($E3254,[1]AllProteinsNorm!$A$1:$Q$3226,7,FALSE)</f>
        <v>290529.22891263099</v>
      </c>
      <c r="W3254" s="1">
        <f>VLOOKUP($E3254,[1]AllProteinsNorm!$A$1:$Q$3226,9,FALSE)</f>
        <v>307937.35356671701</v>
      </c>
      <c r="X3254" s="1">
        <f>VLOOKUP($E3254,[1]AllProteinsNorm!$A$1:$Q$3226,12,FALSE)</f>
        <v>280162.39295703202</v>
      </c>
      <c r="Y3254" s="29">
        <f>VLOOKUP($E3254,[1]AllProteinsNorm!$A$1:$Q$3226,14,FALSE)</f>
        <v>274976.21279284201</v>
      </c>
      <c r="Z3254" s="25">
        <f t="shared" si="374"/>
        <v>0.86340664288173929</v>
      </c>
      <c r="AA3254" s="1">
        <f t="shared" si="374"/>
        <v>0.95785161337127145</v>
      </c>
      <c r="AB3254" s="1">
        <f t="shared" si="374"/>
        <v>1.5385003409948268</v>
      </c>
      <c r="AC3254" s="1">
        <f t="shared" si="374"/>
        <v>0.73801435378006464</v>
      </c>
      <c r="AD3254" s="1">
        <f t="shared" si="374"/>
        <v>0.9022270489720986</v>
      </c>
      <c r="AE3254" s="1">
        <f t="shared" si="374"/>
        <v>0.9167783449853496</v>
      </c>
      <c r="AF3254" s="1">
        <f t="shared" si="374"/>
        <v>0.83029077238663396</v>
      </c>
      <c r="AG3254" s="1">
        <f t="shared" si="374"/>
        <v>1.1341309811471381</v>
      </c>
      <c r="AH3254" s="1">
        <f t="shared" si="374"/>
        <v>1.0034090147137984</v>
      </c>
      <c r="AI3254" s="1">
        <f t="shared" si="374"/>
        <v>0.95277705745110097</v>
      </c>
      <c r="AJ3254" s="1">
        <f t="shared" si="374"/>
        <v>0.81736807147538704</v>
      </c>
      <c r="AK3254" s="1">
        <f t="shared" si="374"/>
        <v>0.94237691073132013</v>
      </c>
      <c r="AL3254" s="1">
        <f t="shared" si="374"/>
        <v>0.99884288076312266</v>
      </c>
      <c r="AM3254" s="1">
        <f t="shared" si="374"/>
        <v>0.90875045986281344</v>
      </c>
      <c r="AN3254" s="29">
        <f t="shared" si="374"/>
        <v>0.89192827484577619</v>
      </c>
      <c r="AO3254" s="1">
        <f t="shared" si="369"/>
        <v>85948.595936237412</v>
      </c>
      <c r="AP3254" s="1">
        <f t="shared" si="370"/>
        <v>31035.634215453214</v>
      </c>
      <c r="AQ3254" s="29">
        <f t="shared" si="371"/>
        <v>18411.621554569265</v>
      </c>
    </row>
    <row r="3255" spans="1:43" x14ac:dyDescent="0.2">
      <c r="A3255" s="26"/>
      <c r="E3255" s="25" t="s">
        <v>6345</v>
      </c>
      <c r="F3255" s="26" t="s">
        <v>6346</v>
      </c>
      <c r="G3255" s="1">
        <v>0.39866712407049898</v>
      </c>
      <c r="H3255" s="1">
        <v>0.94512615894896501</v>
      </c>
      <c r="I3255" s="1">
        <f>VLOOKUP(F3255,'[1]SUSMB vs SHAM all proteins sum'!$B$2:$E$3214,2,FALSE)</f>
        <v>0.26666130819024197</v>
      </c>
      <c r="J3255" s="29">
        <f>VLOOKUP(F3255,'[1]SUSMB vs SHAM all proteins sum'!$B$2:$E$3214,3,FALSE)</f>
        <v>0.92692571266638901</v>
      </c>
      <c r="K3255" s="25">
        <f>VLOOKUP($E3255,[1]AllProteinsNorm!$A$1:$Q$3226,4,FALSE)</f>
        <v>1684028.0678169001</v>
      </c>
      <c r="L3255" s="1">
        <f>VLOOKUP($E3255,[1]AllProteinsNorm!$A$1:$Q$3226,5,FALSE)</f>
        <v>1928760.0878437499</v>
      </c>
      <c r="M3255" s="1">
        <f>VLOOKUP($E3255,[1]AllProteinsNorm!$A$1:$Q$3226,10,FALSE)</f>
        <v>1583946.7040857701</v>
      </c>
      <c r="N3255" s="1">
        <f>VLOOKUP($E3255,[1]AllProteinsNorm!$A$1:$Q$3226,11,FALSE)</f>
        <v>1694109.8913381</v>
      </c>
      <c r="O3255" s="1">
        <f>VLOOKUP($E3255,[1]AllProteinsNorm!$A$1:$Q$3226,15,FALSE)</f>
        <v>1516411.14548323</v>
      </c>
      <c r="P3255" s="1">
        <f>VLOOKUP($E3255,[1]AllProteinsNorm!$A$1:$Q$3226,6,FALSE)</f>
        <v>1549602.0752333601</v>
      </c>
      <c r="Q3255" s="1">
        <f>VLOOKUP($E3255,[1]AllProteinsNorm!$A$1:$Q$3226,8,FALSE)</f>
        <v>1778497.30620398</v>
      </c>
      <c r="R3255" s="1">
        <f>VLOOKUP($E3255,[1]AllProteinsNorm!$A$1:$Q$3226,13,FALSE)</f>
        <v>1398272.9445274901</v>
      </c>
      <c r="S3255" s="1">
        <f>VLOOKUP($E3255,[1]AllProteinsNorm!$A$1:$Q$3226,16,FALSE)</f>
        <v>1764356.68681945</v>
      </c>
      <c r="T3255" s="1">
        <f>VLOOKUP($E3255,[1]AllProteinsNorm!$A$1:$Q$3226,17,FALSE)</f>
        <v>1465965.7422508199</v>
      </c>
      <c r="U3255" s="1">
        <f>VLOOKUP($E3255,[1]AllProteinsNorm!$A$1:$Q$3226,3,FALSE)</f>
        <v>1539274.2280858899</v>
      </c>
      <c r="V3255" s="1">
        <f>VLOOKUP($E3255,[1]AllProteinsNorm!$A$1:$Q$3226,7,FALSE)</f>
        <v>1567047.3027166601</v>
      </c>
      <c r="W3255" s="1">
        <f>VLOOKUP($E3255,[1]AllProteinsNorm!$A$1:$Q$3226,9,FALSE)</f>
        <v>1504945.75451112</v>
      </c>
      <c r="X3255" s="1">
        <f>VLOOKUP($E3255,[1]AllProteinsNorm!$A$1:$Q$3226,12,FALSE)</f>
        <v>1356231.5428301201</v>
      </c>
      <c r="Y3255" s="29">
        <f>VLOOKUP($E3255,[1]AllProteinsNorm!$A$1:$Q$3226,14,FALSE)</f>
        <v>1836954.9388925601</v>
      </c>
      <c r="Z3255" s="25">
        <f t="shared" si="374"/>
        <v>1.0015325384019786</v>
      </c>
      <c r="AA3255" s="1">
        <f t="shared" si="374"/>
        <v>1.1470806358060088</v>
      </c>
      <c r="AB3255" s="1">
        <f t="shared" si="374"/>
        <v>0.94201171200963096</v>
      </c>
      <c r="AC3255" s="1">
        <f t="shared" si="374"/>
        <v>1.0075284445842301</v>
      </c>
      <c r="AD3255" s="1">
        <f t="shared" si="374"/>
        <v>0.90184666919815226</v>
      </c>
      <c r="AE3255" s="1">
        <f t="shared" si="374"/>
        <v>0.92158612411570762</v>
      </c>
      <c r="AF3255" s="1">
        <f t="shared" si="374"/>
        <v>1.0577156970623727</v>
      </c>
      <c r="AG3255" s="1">
        <f t="shared" si="374"/>
        <v>0.83158700159128807</v>
      </c>
      <c r="AH3255" s="1">
        <f t="shared" si="374"/>
        <v>1.0493059260511781</v>
      </c>
      <c r="AI3255" s="1">
        <f t="shared" si="374"/>
        <v>0.87184555834044408</v>
      </c>
      <c r="AJ3255" s="1">
        <f t="shared" si="374"/>
        <v>0.91544390168633771</v>
      </c>
      <c r="AK3255" s="1">
        <f t="shared" si="374"/>
        <v>0.93196122610970189</v>
      </c>
      <c r="AL3255" s="1">
        <f t="shared" si="374"/>
        <v>0.89502792172979539</v>
      </c>
      <c r="AM3255" s="1">
        <f t="shared" si="374"/>
        <v>0.80658395528545757</v>
      </c>
      <c r="AN3255" s="29">
        <f t="shared" si="374"/>
        <v>1.0924818760676087</v>
      </c>
      <c r="AO3255" s="1">
        <f t="shared" si="369"/>
        <v>140052.78650497168</v>
      </c>
      <c r="AP3255" s="1">
        <f t="shared" si="370"/>
        <v>154724.45052855532</v>
      </c>
      <c r="AQ3255" s="29">
        <f t="shared" si="371"/>
        <v>156033.23181269938</v>
      </c>
    </row>
    <row r="3256" spans="1:43" x14ac:dyDescent="0.2">
      <c r="A3256" s="26"/>
      <c r="E3256" s="25" t="s">
        <v>6347</v>
      </c>
      <c r="F3256" s="26" t="s">
        <v>6348</v>
      </c>
      <c r="G3256" s="1">
        <v>0.40996374308671502</v>
      </c>
      <c r="H3256" s="1">
        <v>1.19690231908069</v>
      </c>
      <c r="I3256" s="1">
        <f>VLOOKUP(F3256,'[1]SUSMB vs SHAM all proteins sum'!$B$2:$E$3214,2,FALSE)</f>
        <v>0.97783205914564697</v>
      </c>
      <c r="J3256" s="29">
        <f>VLOOKUP(F3256,'[1]SUSMB vs SHAM all proteins sum'!$B$2:$E$3214,3,FALSE)</f>
        <v>1.0043607330227999</v>
      </c>
      <c r="K3256" s="25">
        <f>VLOOKUP($E3256,[1]AllProteinsNorm!$A$1:$Q$3226,4,FALSE)</f>
        <v>1015641.45990824</v>
      </c>
      <c r="L3256" s="1">
        <f>VLOOKUP($E3256,[1]AllProteinsNorm!$A$1:$Q$3226,5,FALSE)</f>
        <v>1766457.9999031799</v>
      </c>
      <c r="M3256" s="1">
        <f>VLOOKUP($E3256,[1]AllProteinsNorm!$A$1:$Q$3226,10,FALSE)</f>
        <v>1071493.9885094501</v>
      </c>
      <c r="N3256" s="1">
        <f>VLOOKUP($E3256,[1]AllProteinsNorm!$A$1:$Q$3226,11,FALSE)</f>
        <v>1437713.8906372101</v>
      </c>
      <c r="O3256" s="1">
        <f>VLOOKUP($E3256,[1]AllProteinsNorm!$A$1:$Q$3226,15,FALSE)</f>
        <v>909055.23317851999</v>
      </c>
      <c r="P3256" s="1">
        <f>VLOOKUP($E3256,[1]AllProteinsNorm!$A$1:$Q$3226,6,FALSE)</f>
        <v>1330975.24148333</v>
      </c>
      <c r="Q3256" s="1">
        <f>VLOOKUP($E3256,[1]AllProteinsNorm!$A$1:$Q$3226,8,FALSE)</f>
        <v>1056933.3180608801</v>
      </c>
      <c r="R3256" s="1">
        <f>VLOOKUP($E3256,[1]AllProteinsNorm!$A$1:$Q$3226,13,FALSE)</f>
        <v>1135044.0025255501</v>
      </c>
      <c r="S3256" s="1">
        <f>VLOOKUP($E3256,[1]AllProteinsNorm!$A$1:$Q$3226,16,FALSE)</f>
        <v>1430073.61289202</v>
      </c>
      <c r="T3256" s="1">
        <f>VLOOKUP($E3256,[1]AllProteinsNorm!$A$1:$Q$3226,17,FALSE)</f>
        <v>2702720.2844958799</v>
      </c>
      <c r="U3256" s="1">
        <f>VLOOKUP($E3256,[1]AllProteinsNorm!$A$1:$Q$3226,3,FALSE)</f>
        <v>1072663.51165633</v>
      </c>
      <c r="V3256" s="1">
        <f>VLOOKUP($E3256,[1]AllProteinsNorm!$A$1:$Q$3226,7,FALSE)</f>
        <v>1091782.8411529099</v>
      </c>
      <c r="W3256" s="1">
        <f>VLOOKUP($E3256,[1]AllProteinsNorm!$A$1:$Q$3226,9,FALSE)</f>
        <v>1618422.2699589899</v>
      </c>
      <c r="X3256" s="1">
        <f>VLOOKUP($E3256,[1]AllProteinsNorm!$A$1:$Q$3226,12,FALSE)</f>
        <v>996558.64322446205</v>
      </c>
      <c r="Y3256" s="29">
        <f>VLOOKUP($E3256,[1]AllProteinsNorm!$A$1:$Q$3226,14,FALSE)</f>
        <v>1359409.6941099199</v>
      </c>
      <c r="Z3256" s="25">
        <f t="shared" si="374"/>
        <v>0.81901779782392403</v>
      </c>
      <c r="AA3256" s="1">
        <f t="shared" si="374"/>
        <v>1.4244796004683249</v>
      </c>
      <c r="AB3256" s="1">
        <f t="shared" si="374"/>
        <v>0.86405752570387262</v>
      </c>
      <c r="AC3256" s="1">
        <f t="shared" si="374"/>
        <v>1.1593788862429251</v>
      </c>
      <c r="AD3256" s="1">
        <f t="shared" si="374"/>
        <v>0.73306618976095306</v>
      </c>
      <c r="AE3256" s="1">
        <f t="shared" si="374"/>
        <v>1.0733043640580888</v>
      </c>
      <c r="AF3256" s="1">
        <f t="shared" si="374"/>
        <v>0.85231573618820522</v>
      </c>
      <c r="AG3256" s="1">
        <f t="shared" si="374"/>
        <v>0.91530454011370987</v>
      </c>
      <c r="AH3256" s="1">
        <f t="shared" si="374"/>
        <v>1.1532177322327353</v>
      </c>
      <c r="AI3256" s="1">
        <f t="shared" si="374"/>
        <v>2.1794856776936369</v>
      </c>
      <c r="AJ3256" s="1">
        <f t="shared" si="374"/>
        <v>0.86500063437959385</v>
      </c>
      <c r="AK3256" s="1">
        <f t="shared" si="374"/>
        <v>0.88041854685982446</v>
      </c>
      <c r="AL3256" s="1">
        <f t="shared" si="374"/>
        <v>1.3051029283609243</v>
      </c>
      <c r="AM3256" s="1">
        <f t="shared" si="374"/>
        <v>0.80362932943859688</v>
      </c>
      <c r="AN3256" s="29">
        <f t="shared" si="374"/>
        <v>1.0962340333280518</v>
      </c>
      <c r="AO3256" s="1">
        <f t="shared" si="369"/>
        <v>317648.94176695432</v>
      </c>
      <c r="AP3256" s="1">
        <f t="shared" si="370"/>
        <v>600773.62194987072</v>
      </c>
      <c r="AQ3256" s="29">
        <f t="shared" si="371"/>
        <v>230628.45733128858</v>
      </c>
    </row>
    <row r="3257" spans="1:43" x14ac:dyDescent="0.2">
      <c r="A3257" s="26"/>
      <c r="E3257" s="25" t="s">
        <v>6349</v>
      </c>
      <c r="F3257" s="26" t="s">
        <v>6350</v>
      </c>
      <c r="G3257" s="1">
        <v>0.61100409324737703</v>
      </c>
      <c r="H3257" s="1">
        <v>0.91769098173348995</v>
      </c>
      <c r="I3257" s="1">
        <f>VLOOKUP(F3257,'[1]SUSMB vs SHAM all proteins sum'!$B$2:$E$3214,2,FALSE)</f>
        <v>0.88892540930727704</v>
      </c>
      <c r="J3257" s="29">
        <f>VLOOKUP(F3257,'[1]SUSMB vs SHAM all proteins sum'!$B$2:$E$3214,3,FALSE)</f>
        <v>1.0219661279457899</v>
      </c>
      <c r="K3257" s="25">
        <f>VLOOKUP($E3257,[1]AllProteinsNorm!$A$1:$Q$3226,4,FALSE)</f>
        <v>58373.456025490603</v>
      </c>
      <c r="L3257" s="1">
        <f>VLOOKUP($E3257,[1]AllProteinsNorm!$A$1:$Q$3226,5,FALSE)</f>
        <v>74430.437583347593</v>
      </c>
      <c r="M3257" s="1">
        <f>VLOOKUP($E3257,[1]AllProteinsNorm!$A$1:$Q$3226,10,FALSE)</f>
        <v>41109.757482889101</v>
      </c>
      <c r="N3257" s="1">
        <f>VLOOKUP($E3257,[1]AllProteinsNorm!$A$1:$Q$3226,11,FALSE)</f>
        <v>49570.454714539897</v>
      </c>
      <c r="O3257" s="1">
        <f>VLOOKUP($E3257,[1]AllProteinsNorm!$A$1:$Q$3226,15,FALSE)</f>
        <v>52418.210498052998</v>
      </c>
      <c r="P3257" s="1">
        <f>VLOOKUP($E3257,[1]AllProteinsNorm!$A$1:$Q$3226,6,FALSE)</f>
        <v>33470.076165180901</v>
      </c>
      <c r="Q3257" s="1">
        <f>VLOOKUP($E3257,[1]AllProteinsNorm!$A$1:$Q$3226,8,FALSE)</f>
        <v>46789.3684054689</v>
      </c>
      <c r="R3257" s="1">
        <f>VLOOKUP($E3257,[1]AllProteinsNorm!$A$1:$Q$3226,13,FALSE)</f>
        <v>56671.375897947197</v>
      </c>
      <c r="S3257" s="1">
        <f>VLOOKUP($E3257,[1]AllProteinsNorm!$A$1:$Q$3226,16,FALSE)</f>
        <v>73494.5733152998</v>
      </c>
      <c r="T3257" s="1">
        <f>VLOOKUP($E3257,[1]AllProteinsNorm!$A$1:$Q$3226,17,FALSE)</f>
        <v>46310.065268635801</v>
      </c>
      <c r="U3257" s="1">
        <f>VLOOKUP($E3257,[1]AllProteinsNorm!$A$1:$Q$3226,3,FALSE)</f>
        <v>56386.490729733203</v>
      </c>
      <c r="V3257" s="1">
        <f>VLOOKUP($E3257,[1]AllProteinsNorm!$A$1:$Q$3226,7,FALSE)</f>
        <v>38951.010295794498</v>
      </c>
      <c r="W3257" s="1">
        <f>VLOOKUP($E3257,[1]AllProteinsNorm!$A$1:$Q$3226,9,FALSE)</f>
        <v>50729.348545480803</v>
      </c>
      <c r="X3257" s="1">
        <f>VLOOKUP($E3257,[1]AllProteinsNorm!$A$1:$Q$3226,12,FALSE)</f>
        <v>79139.272525285502</v>
      </c>
      <c r="Y3257" s="29">
        <f>VLOOKUP($E3257,[1]AllProteinsNorm!$A$1:$Q$3226,14,FALSE)</f>
        <v>58675.035825463303</v>
      </c>
      <c r="Z3257" s="25">
        <f t="shared" si="374"/>
        <v>1.0578645516173319</v>
      </c>
      <c r="AA3257" s="1">
        <f t="shared" si="374"/>
        <v>1.3488548878518807</v>
      </c>
      <c r="AB3257" s="1">
        <f t="shared" si="374"/>
        <v>0.74500566058215045</v>
      </c>
      <c r="AC3257" s="1">
        <f t="shared" si="374"/>
        <v>0.89833342790539839</v>
      </c>
      <c r="AD3257" s="1">
        <f t="shared" si="374"/>
        <v>0.94994147204323787</v>
      </c>
      <c r="AE3257" s="1">
        <f t="shared" si="374"/>
        <v>0.60655663594109532</v>
      </c>
      <c r="AF3257" s="1">
        <f t="shared" si="374"/>
        <v>0.84793359171838611</v>
      </c>
      <c r="AG3257" s="1">
        <f t="shared" si="374"/>
        <v>1.0270188495887558</v>
      </c>
      <c r="AH3257" s="1">
        <f t="shared" si="374"/>
        <v>1.3318948224094518</v>
      </c>
      <c r="AI3257" s="1">
        <f t="shared" si="374"/>
        <v>0.83924748963607476</v>
      </c>
      <c r="AJ3257" s="1">
        <f t="shared" si="374"/>
        <v>1.0218560591484653</v>
      </c>
      <c r="AK3257" s="1">
        <f t="shared" si="374"/>
        <v>0.70588407552243126</v>
      </c>
      <c r="AL3257" s="1">
        <f t="shared" si="374"/>
        <v>0.91933531448729011</v>
      </c>
      <c r="AM3257" s="1">
        <f t="shared" si="374"/>
        <v>1.4341900710611448</v>
      </c>
      <c r="AN3257" s="29">
        <f t="shared" si="374"/>
        <v>1.0633298881178066</v>
      </c>
      <c r="AO3257" s="1">
        <f t="shared" si="369"/>
        <v>11116.14781763047</v>
      </c>
      <c r="AP3257" s="1">
        <f t="shared" si="370"/>
        <v>13301.060900939357</v>
      </c>
      <c r="AQ3257" s="29">
        <f t="shared" si="371"/>
        <v>13100.887481980171</v>
      </c>
    </row>
    <row r="3258" spans="1:43" x14ac:dyDescent="0.2">
      <c r="A3258" s="26"/>
      <c r="E3258" s="25" t="s">
        <v>6351</v>
      </c>
      <c r="F3258" s="26" t="s">
        <v>6352</v>
      </c>
      <c r="G3258" s="1">
        <v>0.644736632304166</v>
      </c>
      <c r="H3258" s="1">
        <v>0.93245102981250805</v>
      </c>
      <c r="I3258" s="1">
        <f>VLOOKUP(F3258,'[1]SUSMB vs SHAM all proteins sum'!$B$2:$E$3214,2,FALSE)</f>
        <v>0.79709680535906402</v>
      </c>
      <c r="J3258" s="29">
        <f>VLOOKUP(F3258,'[1]SUSMB vs SHAM all proteins sum'!$B$2:$E$3214,3,FALSE)</f>
        <v>0.96441538703222396</v>
      </c>
      <c r="K3258" s="25">
        <f>VLOOKUP($E3258,[1]AllProteinsNorm!$A$1:$Q$3226,4,FALSE)</f>
        <v>544448.139438643</v>
      </c>
      <c r="L3258" s="1">
        <f>VLOOKUP($E3258,[1]AllProteinsNorm!$A$1:$Q$3226,5,FALSE)</f>
        <v>977811.38902874396</v>
      </c>
      <c r="M3258" s="1">
        <f>VLOOKUP($E3258,[1]AllProteinsNorm!$A$1:$Q$3226,10,FALSE)</f>
        <v>656146.36741139402</v>
      </c>
      <c r="N3258" s="1">
        <f>VLOOKUP($E3258,[1]AllProteinsNorm!$A$1:$Q$3226,11,FALSE)</f>
        <v>828381.73640451103</v>
      </c>
      <c r="O3258" s="1">
        <f>VLOOKUP($E3258,[1]AllProteinsNorm!$A$1:$Q$3226,15,FALSE)</f>
        <v>551039.22934976302</v>
      </c>
      <c r="P3258" s="1">
        <f>VLOOKUP($E3258,[1]AllProteinsNorm!$A$1:$Q$3226,6,FALSE)</f>
        <v>748903.74562003498</v>
      </c>
      <c r="Q3258" s="1">
        <f>VLOOKUP($E3258,[1]AllProteinsNorm!$A$1:$Q$3226,8,FALSE)</f>
        <v>634318.44629053504</v>
      </c>
      <c r="R3258" s="1">
        <f>VLOOKUP($E3258,[1]AllProteinsNorm!$A$1:$Q$3226,13,FALSE)</f>
        <v>461925.35141085298</v>
      </c>
      <c r="S3258" s="1">
        <f>VLOOKUP($E3258,[1]AllProteinsNorm!$A$1:$Q$3226,16,FALSE)</f>
        <v>757842.19211799197</v>
      </c>
      <c r="T3258" s="1">
        <f>VLOOKUP($E3258,[1]AllProteinsNorm!$A$1:$Q$3226,17,FALSE)</f>
        <v>675883.14155796403</v>
      </c>
      <c r="U3258" s="1">
        <f>VLOOKUP($E3258,[1]AllProteinsNorm!$A$1:$Q$3226,3,FALSE)</f>
        <v>670598.23315912799</v>
      </c>
      <c r="V3258" s="1">
        <f>VLOOKUP($E3258,[1]AllProteinsNorm!$A$1:$Q$3226,7,FALSE)</f>
        <v>653293.548610667</v>
      </c>
      <c r="W3258" s="1">
        <f>VLOOKUP($E3258,[1]AllProteinsNorm!$A$1:$Q$3226,9,FALSE)</f>
        <v>804770.28153225803</v>
      </c>
      <c r="X3258" s="1">
        <f>VLOOKUP($E3258,[1]AllProteinsNorm!$A$1:$Q$3226,12,FALSE)</f>
        <v>517927.381776886</v>
      </c>
      <c r="Y3258" s="29">
        <f>VLOOKUP($E3258,[1]AllProteinsNorm!$A$1:$Q$3226,14,FALSE)</f>
        <v>728508.20768537803</v>
      </c>
      <c r="Z3258" s="25">
        <f t="shared" si="374"/>
        <v>0.7651414200475446</v>
      </c>
      <c r="AA3258" s="1">
        <f t="shared" si="374"/>
        <v>1.374169439740422</v>
      </c>
      <c r="AB3258" s="1">
        <f t="shared" si="374"/>
        <v>0.92211677651764712</v>
      </c>
      <c r="AC3258" s="1">
        <f t="shared" si="374"/>
        <v>1.1641681405827051</v>
      </c>
      <c r="AD3258" s="1">
        <f t="shared" si="374"/>
        <v>0.77440422311168067</v>
      </c>
      <c r="AE3258" s="1">
        <f t="shared" si="374"/>
        <v>1.0524735670755567</v>
      </c>
      <c r="AF3258" s="1">
        <f t="shared" si="374"/>
        <v>0.89144085836625087</v>
      </c>
      <c r="AG3258" s="1">
        <f t="shared" si="374"/>
        <v>0.64916783387096522</v>
      </c>
      <c r="AH3258" s="1">
        <f t="shared" si="374"/>
        <v>1.0650352330103827</v>
      </c>
      <c r="AI3258" s="1">
        <f t="shared" si="374"/>
        <v>0.94985389655489194</v>
      </c>
      <c r="AJ3258" s="1">
        <f t="shared" si="374"/>
        <v>0.94242673862342052</v>
      </c>
      <c r="AK3258" s="1">
        <f t="shared" si="374"/>
        <v>0.91810756118526082</v>
      </c>
      <c r="AL3258" s="1">
        <f t="shared" si="374"/>
        <v>1.13098572925337</v>
      </c>
      <c r="AM3258" s="1">
        <f t="shared" si="374"/>
        <v>0.72787041348487014</v>
      </c>
      <c r="AN3258" s="29">
        <f t="shared" si="374"/>
        <v>1.0238106518637478</v>
      </c>
      <c r="AO3258" s="1">
        <f t="shared" si="369"/>
        <v>168107.75267017289</v>
      </c>
      <c r="AP3258" s="1">
        <f t="shared" si="370"/>
        <v>107268.89789575395</v>
      </c>
      <c r="AQ3258" s="29">
        <f t="shared" si="371"/>
        <v>94726.770587995765</v>
      </c>
    </row>
    <row r="3259" spans="1:43" x14ac:dyDescent="0.2">
      <c r="A3259" s="26"/>
      <c r="E3259" s="25" t="s">
        <v>6353</v>
      </c>
      <c r="F3259" s="26" t="s">
        <v>6354</v>
      </c>
      <c r="G3259" s="1">
        <v>0.53717610456480103</v>
      </c>
      <c r="H3259" s="1">
        <v>0.89811464341500602</v>
      </c>
      <c r="I3259" s="1">
        <f>VLOOKUP(F3259,'[1]SUSMB vs SHAM all proteins sum'!$B$2:$E$3214,2,FALSE)</f>
        <v>0.65548922667884502</v>
      </c>
      <c r="J3259" s="29">
        <f>VLOOKUP(F3259,'[1]SUSMB vs SHAM all proteins sum'!$B$2:$E$3214,3,FALSE)</f>
        <v>1.07445032117455</v>
      </c>
      <c r="K3259" s="25">
        <f>VLOOKUP($E3259,[1]AllProteinsNorm!$A$1:$Q$3226,4,FALSE)</f>
        <v>104885.546499926</v>
      </c>
      <c r="L3259" s="1">
        <f>VLOOKUP($E3259,[1]AllProteinsNorm!$A$1:$Q$3226,5,FALSE)</f>
        <v>47974.673357220199</v>
      </c>
      <c r="M3259" s="1">
        <f>VLOOKUP($E3259,[1]AllProteinsNorm!$A$1:$Q$3226,10,FALSE)</f>
        <v>92778.685401856404</v>
      </c>
      <c r="N3259" s="1">
        <f>VLOOKUP($E3259,[1]AllProteinsNorm!$A$1:$Q$3226,11,FALSE)</f>
        <v>90253.622012478794</v>
      </c>
      <c r="O3259" s="1">
        <f>VLOOKUP($E3259,[1]AllProteinsNorm!$A$1:$Q$3226,15,FALSE)</f>
        <v>72043.175235983304</v>
      </c>
      <c r="P3259" s="1">
        <f>VLOOKUP($E3259,[1]AllProteinsNorm!$A$1:$Q$3226,6,FALSE)</f>
        <v>72979.877808649195</v>
      </c>
      <c r="Q3259" s="1">
        <f>VLOOKUP($E3259,[1]AllProteinsNorm!$A$1:$Q$3226,8,FALSE)</f>
        <v>75253.313653389705</v>
      </c>
      <c r="R3259" s="1">
        <f>VLOOKUP($E3259,[1]AllProteinsNorm!$A$1:$Q$3226,13,FALSE)</f>
        <v>82587.829188713993</v>
      </c>
      <c r="S3259" s="1">
        <f>VLOOKUP($E3259,[1]AllProteinsNorm!$A$1:$Q$3226,16,FALSE)</f>
        <v>49184.561916334504</v>
      </c>
      <c r="T3259" s="1">
        <f>VLOOKUP($E3259,[1]AllProteinsNorm!$A$1:$Q$3226,17,FALSE)</f>
        <v>79509.430154632399</v>
      </c>
      <c r="U3259" s="1">
        <f>VLOOKUP($E3259,[1]AllProteinsNorm!$A$1:$Q$3226,3,FALSE)</f>
        <v>74253.031972837896</v>
      </c>
      <c r="V3259" s="1">
        <f>VLOOKUP($E3259,[1]AllProteinsNorm!$A$1:$Q$3226,7,FALSE)</f>
        <v>79592.039515561599</v>
      </c>
      <c r="W3259" s="1">
        <f>VLOOKUP($E3259,[1]AllProteinsNorm!$A$1:$Q$3226,9,FALSE)</f>
        <v>73856.047373894602</v>
      </c>
      <c r="X3259" s="1">
        <f>VLOOKUP($E3259,[1]AllProteinsNorm!$A$1:$Q$3226,12,FALSE)</f>
        <v>105200.703979364</v>
      </c>
      <c r="Y3259" s="29">
        <f>VLOOKUP($E3259,[1]AllProteinsNorm!$A$1:$Q$3226,14,FALSE)</f>
        <v>94662.1882124322</v>
      </c>
      <c r="Z3259" s="25">
        <f t="shared" si="374"/>
        <v>1.2855646840326109</v>
      </c>
      <c r="AA3259" s="1">
        <f t="shared" si="374"/>
        <v>0.5880175853980607</v>
      </c>
      <c r="AB3259" s="1">
        <f t="shared" si="374"/>
        <v>1.1371729028811677</v>
      </c>
      <c r="AC3259" s="1">
        <f t="shared" si="374"/>
        <v>1.1062236212436845</v>
      </c>
      <c r="AD3259" s="1">
        <f t="shared" si="374"/>
        <v>0.88302120644447657</v>
      </c>
      <c r="AE3259" s="1">
        <f t="shared" si="374"/>
        <v>0.89450221395262364</v>
      </c>
      <c r="AF3259" s="1">
        <f t="shared" si="374"/>
        <v>0.92236733866181608</v>
      </c>
      <c r="AG3259" s="1">
        <f t="shared" si="374"/>
        <v>1.0122652746630181</v>
      </c>
      <c r="AH3259" s="1">
        <f t="shared" si="374"/>
        <v>0.60284698806712678</v>
      </c>
      <c r="AI3259" s="1">
        <f t="shared" si="374"/>
        <v>0.97453385013754079</v>
      </c>
      <c r="AJ3259" s="1">
        <f t="shared" si="374"/>
        <v>0.91010705261179203</v>
      </c>
      <c r="AK3259" s="1">
        <f t="shared" si="374"/>
        <v>0.97554637932316268</v>
      </c>
      <c r="AL3259" s="1">
        <f t="shared" si="374"/>
        <v>0.90524127846523972</v>
      </c>
      <c r="AM3259" s="1">
        <f t="shared" si="374"/>
        <v>1.2894275167964611</v>
      </c>
      <c r="AN3259" s="29">
        <f t="shared" si="374"/>
        <v>1.1602586832994841</v>
      </c>
      <c r="AO3259" s="1">
        <f t="shared" si="369"/>
        <v>19819.482947942917</v>
      </c>
      <c r="AP3259" s="1">
        <f t="shared" si="370"/>
        <v>11836.680707372756</v>
      </c>
      <c r="AQ3259" s="29">
        <f t="shared" si="371"/>
        <v>12401.955735191385</v>
      </c>
    </row>
    <row r="3260" spans="1:43" x14ac:dyDescent="0.2">
      <c r="A3260" s="26"/>
      <c r="E3260" s="25" t="s">
        <v>6355</v>
      </c>
      <c r="F3260" s="26" t="s">
        <v>6356</v>
      </c>
      <c r="G3260" s="1">
        <v>0.565280808957485</v>
      </c>
      <c r="H3260" s="1">
        <v>0.93908942008274499</v>
      </c>
      <c r="I3260" s="1">
        <f>VLOOKUP(F3260,'[1]SUSMB vs SHAM all proteins sum'!$B$2:$E$3214,2,FALSE)</f>
        <v>0.34806945248360499</v>
      </c>
      <c r="J3260" s="29">
        <f>VLOOKUP(F3260,'[1]SUSMB vs SHAM all proteins sum'!$B$2:$E$3214,3,FALSE)</f>
        <v>0.836874859210472</v>
      </c>
      <c r="K3260" s="25">
        <f>VLOOKUP($E3260,[1]AllProteinsNorm!$A$1:$Q$3226,4,FALSE)</f>
        <v>1406204.48931489</v>
      </c>
      <c r="L3260" s="1">
        <f>VLOOKUP($E3260,[1]AllProteinsNorm!$A$1:$Q$3226,5,FALSE)</f>
        <v>1192845.09442602</v>
      </c>
      <c r="M3260" s="1">
        <f>VLOOKUP($E3260,[1]AllProteinsNorm!$A$1:$Q$3226,10,FALSE)</f>
        <v>1449400.0460226999</v>
      </c>
      <c r="N3260" s="1">
        <f>VLOOKUP($E3260,[1]AllProteinsNorm!$A$1:$Q$3226,11,FALSE)</f>
        <v>1401778.0168091101</v>
      </c>
      <c r="O3260" s="1">
        <f>VLOOKUP($E3260,[1]AllProteinsNorm!$A$1:$Q$3226,15,FALSE)</f>
        <v>1784070.60526408</v>
      </c>
      <c r="P3260" s="1">
        <f>VLOOKUP($E3260,[1]AllProteinsNorm!$A$1:$Q$3226,6,FALSE)</f>
        <v>1478670.7054868799</v>
      </c>
      <c r="Q3260" s="1">
        <f>VLOOKUP($E3260,[1]AllProteinsNorm!$A$1:$Q$3226,8,FALSE)</f>
        <v>1458067.50121208</v>
      </c>
      <c r="R3260" s="1">
        <f>VLOOKUP($E3260,[1]AllProteinsNorm!$A$1:$Q$3226,13,FALSE)</f>
        <v>1347301.69406861</v>
      </c>
      <c r="S3260" s="1">
        <f>VLOOKUP($E3260,[1]AllProteinsNorm!$A$1:$Q$3226,16,FALSE)</f>
        <v>1558746.48737102</v>
      </c>
      <c r="T3260" s="1">
        <f>VLOOKUP($E3260,[1]AllProteinsNorm!$A$1:$Q$3226,17,FALSE)</f>
        <v>980747.88087033504</v>
      </c>
      <c r="U3260" s="1">
        <f>VLOOKUP($E3260,[1]AllProteinsNorm!$A$1:$Q$3226,3,FALSE)</f>
        <v>632361.70737367996</v>
      </c>
      <c r="V3260" s="1">
        <f>VLOOKUP($E3260,[1]AllProteinsNorm!$A$1:$Q$3226,7,FALSE)</f>
        <v>1304133.93189587</v>
      </c>
      <c r="W3260" s="1">
        <f>VLOOKUP($E3260,[1]AllProteinsNorm!$A$1:$Q$3226,9,FALSE)</f>
        <v>1571670.9554733001</v>
      </c>
      <c r="X3260" s="1">
        <f>VLOOKUP($E3260,[1]AllProteinsNorm!$A$1:$Q$3226,12,FALSE)</f>
        <v>1245336.3875811</v>
      </c>
      <c r="Y3260" s="29">
        <f>VLOOKUP($E3260,[1]AllProteinsNorm!$A$1:$Q$3226,14,FALSE)</f>
        <v>1546246.12839601</v>
      </c>
      <c r="Z3260" s="25">
        <f t="shared" si="374"/>
        <v>0.9719011024724149</v>
      </c>
      <c r="AA3260" s="1">
        <f t="shared" si="374"/>
        <v>0.82443732128624547</v>
      </c>
      <c r="AB3260" s="1">
        <f t="shared" si="374"/>
        <v>1.0017557996414475</v>
      </c>
      <c r="AC3260" s="1">
        <f t="shared" si="374"/>
        <v>0.96884173696681375</v>
      </c>
      <c r="AD3260" s="1">
        <f t="shared" si="374"/>
        <v>1.2330640396330781</v>
      </c>
      <c r="AE3260" s="1">
        <f t="shared" si="374"/>
        <v>1.0219862756636022</v>
      </c>
      <c r="AF3260" s="1">
        <f t="shared" si="374"/>
        <v>1.0077463289835156</v>
      </c>
      <c r="AG3260" s="1">
        <f t="shared" si="374"/>
        <v>0.93119031533329977</v>
      </c>
      <c r="AH3260" s="1">
        <f t="shared" si="374"/>
        <v>1.0773308157258044</v>
      </c>
      <c r="AI3260" s="1">
        <f t="shared" si="374"/>
        <v>0.67784589930427708</v>
      </c>
      <c r="AJ3260" s="1">
        <f t="shared" si="374"/>
        <v>0.4370580845302599</v>
      </c>
      <c r="AK3260" s="1">
        <f t="shared" si="374"/>
        <v>0.90135482841390191</v>
      </c>
      <c r="AL3260" s="1">
        <f t="shared" si="374"/>
        <v>1.0862635882300333</v>
      </c>
      <c r="AM3260" s="1">
        <f t="shared" si="374"/>
        <v>0.86071678567088872</v>
      </c>
      <c r="AN3260" s="29">
        <f t="shared" si="374"/>
        <v>1.0686911671103798</v>
      </c>
      <c r="AO3260" s="1">
        <f t="shared" si="369"/>
        <v>190749.1924737822</v>
      </c>
      <c r="AP3260" s="1">
        <f t="shared" si="370"/>
        <v>203510.58048729002</v>
      </c>
      <c r="AQ3260" s="29">
        <f t="shared" si="371"/>
        <v>339166.11557256174</v>
      </c>
    </row>
    <row r="3261" spans="1:43" x14ac:dyDescent="0.2">
      <c r="A3261" s="26"/>
      <c r="E3261" s="25" t="s">
        <v>6357</v>
      </c>
      <c r="F3261" s="26" t="s">
        <v>6358</v>
      </c>
      <c r="G3261" s="1">
        <v>0.96890696444409197</v>
      </c>
      <c r="H3261" s="1">
        <v>0.994946949467576</v>
      </c>
      <c r="I3261" s="1">
        <f>VLOOKUP(F3261,'[1]SUSMB vs SHAM all proteins sum'!$B$2:$E$3214,2,FALSE)</f>
        <v>0.85519115416092395</v>
      </c>
      <c r="J3261" s="29">
        <f>VLOOKUP(F3261,'[1]SUSMB vs SHAM all proteins sum'!$B$2:$E$3214,3,FALSE)</f>
        <v>0.98102901697473799</v>
      </c>
      <c r="K3261" s="25">
        <f>VLOOKUP($E3261,[1]AllProteinsNorm!$A$1:$Q$3226,4,FALSE)</f>
        <v>145215.36180238301</v>
      </c>
      <c r="L3261" s="1">
        <f>VLOOKUP($E3261,[1]AllProteinsNorm!$A$1:$Q$3226,5,FALSE)</f>
        <v>108676.04114093</v>
      </c>
      <c r="M3261" s="1">
        <f>VLOOKUP($E3261,[1]AllProteinsNorm!$A$1:$Q$3226,10,FALSE)</f>
        <v>160891.94581162601</v>
      </c>
      <c r="N3261" s="1">
        <f>VLOOKUP($E3261,[1]AllProteinsNorm!$A$1:$Q$3226,11,FALSE)</f>
        <v>111360.23308632799</v>
      </c>
      <c r="O3261" s="1">
        <f>VLOOKUP($E3261,[1]AllProteinsNorm!$A$1:$Q$3226,15,FALSE)</f>
        <v>158281.96615762101</v>
      </c>
      <c r="P3261" s="1">
        <f>VLOOKUP($E3261,[1]AllProteinsNorm!$A$1:$Q$3226,6,FALSE)</f>
        <v>135203.999287557</v>
      </c>
      <c r="Q3261" s="1">
        <f>VLOOKUP($E3261,[1]AllProteinsNorm!$A$1:$Q$3226,8,FALSE)</f>
        <v>100457.009912144</v>
      </c>
      <c r="R3261" s="1">
        <f>VLOOKUP($E3261,[1]AllProteinsNorm!$A$1:$Q$3226,13,FALSE)</f>
        <v>120626.884217713</v>
      </c>
      <c r="S3261" s="1">
        <f>VLOOKUP($E3261,[1]AllProteinsNorm!$A$1:$Q$3226,16,FALSE)</f>
        <v>163232.73321715801</v>
      </c>
      <c r="T3261" s="1">
        <f>VLOOKUP($E3261,[1]AllProteinsNorm!$A$1:$Q$3226,17,FALSE)</f>
        <v>163162.63795546201</v>
      </c>
      <c r="U3261" s="1">
        <f>VLOOKUP($E3261,[1]AllProteinsNorm!$A$1:$Q$3226,3,FALSE)</f>
        <v>140072.67541267199</v>
      </c>
      <c r="V3261" s="1">
        <f>VLOOKUP($E3261,[1]AllProteinsNorm!$A$1:$Q$3226,7,FALSE)</f>
        <v>143671.11455998401</v>
      </c>
      <c r="W3261" s="1">
        <f>VLOOKUP($E3261,[1]AllProteinsNorm!$A$1:$Q$3226,9,FALSE)</f>
        <v>126580.885096215</v>
      </c>
      <c r="X3261" s="1">
        <f>VLOOKUP($E3261,[1]AllProteinsNorm!$A$1:$Q$3226,12,FALSE)</f>
        <v>146739.872603253</v>
      </c>
      <c r="Y3261" s="29">
        <f>VLOOKUP($E3261,[1]AllProteinsNorm!$A$1:$Q$3226,14,FALSE)</f>
        <v>108795.85706636601</v>
      </c>
      <c r="Z3261" s="25">
        <f t="shared" si="374"/>
        <v>1.0608557952502009</v>
      </c>
      <c r="AA3261" s="1">
        <f t="shared" si="374"/>
        <v>0.79392157013041953</v>
      </c>
      <c r="AB3261" s="1">
        <f t="shared" si="374"/>
        <v>1.1753794571377352</v>
      </c>
      <c r="AC3261" s="1">
        <f t="shared" si="374"/>
        <v>0.81353065656243528</v>
      </c>
      <c r="AD3261" s="1">
        <f t="shared" si="374"/>
        <v>1.1563125209192084</v>
      </c>
      <c r="AE3261" s="1">
        <f t="shared" si="374"/>
        <v>0.98771882261601851</v>
      </c>
      <c r="AF3261" s="1">
        <f t="shared" si="374"/>
        <v>0.73387828819262024</v>
      </c>
      <c r="AG3261" s="1">
        <f t="shared" si="374"/>
        <v>0.88122721726563147</v>
      </c>
      <c r="AH3261" s="1">
        <f t="shared" si="374"/>
        <v>1.1924798372475658</v>
      </c>
      <c r="AI3261" s="1">
        <f t="shared" si="374"/>
        <v>1.1919677635683983</v>
      </c>
      <c r="AJ3261" s="1">
        <f t="shared" si="374"/>
        <v>1.0232864321197106</v>
      </c>
      <c r="AK3261" s="1">
        <f t="shared" si="374"/>
        <v>1.0495744568569014</v>
      </c>
      <c r="AL3261" s="1">
        <f t="shared" si="374"/>
        <v>0.92472355441954257</v>
      </c>
      <c r="AM3261" s="1">
        <f t="shared" si="374"/>
        <v>1.0719929511127146</v>
      </c>
      <c r="AN3261" s="29">
        <f t="shared" si="374"/>
        <v>0.794796872972243</v>
      </c>
      <c r="AO3261" s="1">
        <f t="shared" si="369"/>
        <v>22586.799780231064</v>
      </c>
      <c r="AP3261" s="1">
        <f t="shared" si="370"/>
        <v>24405.987493972105</v>
      </c>
      <c r="AQ3261" s="29">
        <f t="shared" si="371"/>
        <v>13996.978492774168</v>
      </c>
    </row>
    <row r="3262" spans="1:43" x14ac:dyDescent="0.2">
      <c r="A3262" s="26"/>
      <c r="E3262" s="25" t="s">
        <v>6359</v>
      </c>
      <c r="F3262" s="26" t="s">
        <v>6360</v>
      </c>
      <c r="G3262" s="1">
        <v>0.31788014887914401</v>
      </c>
      <c r="H3262" s="1">
        <v>1.07961998294797</v>
      </c>
      <c r="I3262" s="1">
        <f>VLOOKUP(F3262,'[1]SUSMB vs SHAM all proteins sum'!$B$2:$E$3214,2,FALSE)</f>
        <v>0.87003610783795404</v>
      </c>
      <c r="J3262" s="29">
        <f>VLOOKUP(F3262,'[1]SUSMB vs SHAM all proteins sum'!$B$2:$E$3214,3,FALSE)</f>
        <v>0.98489546026136898</v>
      </c>
      <c r="K3262" s="25">
        <f>VLOOKUP($E3262,[1]AllProteinsNorm!$A$1:$Q$3226,4,FALSE)</f>
        <v>977802.86948082305</v>
      </c>
      <c r="L3262" s="1">
        <f>VLOOKUP($E3262,[1]AllProteinsNorm!$A$1:$Q$3226,5,FALSE)</f>
        <v>898797.59802356001</v>
      </c>
      <c r="M3262" s="1">
        <f>VLOOKUP($E3262,[1]AllProteinsNorm!$A$1:$Q$3226,10,FALSE)</f>
        <v>1254229.7408433501</v>
      </c>
      <c r="N3262" s="1">
        <f>VLOOKUP($E3262,[1]AllProteinsNorm!$A$1:$Q$3226,11,FALSE)</f>
        <v>1157371.6240765201</v>
      </c>
      <c r="O3262" s="1">
        <f>VLOOKUP($E3262,[1]AllProteinsNorm!$A$1:$Q$3226,15,FALSE)</f>
        <v>1225829.4319966501</v>
      </c>
      <c r="P3262" s="1">
        <f>VLOOKUP($E3262,[1]AllProteinsNorm!$A$1:$Q$3226,6,FALSE)</f>
        <v>1232831.9613259099</v>
      </c>
      <c r="Q3262" s="1">
        <f>VLOOKUP($E3262,[1]AllProteinsNorm!$A$1:$Q$3226,8,FALSE)</f>
        <v>1286178.62580338</v>
      </c>
      <c r="R3262" s="1">
        <f>VLOOKUP($E3262,[1]AllProteinsNorm!$A$1:$Q$3226,13,FALSE)</f>
        <v>1088223.86079533</v>
      </c>
      <c r="S3262" s="1">
        <f>VLOOKUP($E3262,[1]AllProteinsNorm!$A$1:$Q$3226,16,FALSE)</f>
        <v>1170321.47902678</v>
      </c>
      <c r="T3262" s="1">
        <f>VLOOKUP($E3262,[1]AllProteinsNorm!$A$1:$Q$3226,17,FALSE)</f>
        <v>1135845.2318146499</v>
      </c>
      <c r="U3262" s="1">
        <f>VLOOKUP($E3262,[1]AllProteinsNorm!$A$1:$Q$3226,3,FALSE)</f>
        <v>1033196.87316795</v>
      </c>
      <c r="V3262" s="1">
        <f>VLOOKUP($E3262,[1]AllProteinsNorm!$A$1:$Q$3226,7,FALSE)</f>
        <v>1239462.39377164</v>
      </c>
      <c r="W3262" s="1">
        <f>VLOOKUP($E3262,[1]AllProteinsNorm!$A$1:$Q$3226,9,FALSE)</f>
        <v>888521.16202094499</v>
      </c>
      <c r="X3262" s="1">
        <f>VLOOKUP($E3262,[1]AllProteinsNorm!$A$1:$Q$3226,12,FALSE)</f>
        <v>1224985.5332481</v>
      </c>
      <c r="Y3262" s="29">
        <f>VLOOKUP($E3262,[1]AllProteinsNorm!$A$1:$Q$3226,14,FALSE)</f>
        <v>1039749.41545303</v>
      </c>
      <c r="Z3262" s="25">
        <f t="shared" si="374"/>
        <v>0.88664973282801485</v>
      </c>
      <c r="AA3262" s="1">
        <f t="shared" si="374"/>
        <v>0.81500952290842132</v>
      </c>
      <c r="AB3262" s="1">
        <f t="shared" si="374"/>
        <v>1.1373074259990363</v>
      </c>
      <c r="AC3262" s="1">
        <f t="shared" si="374"/>
        <v>1.0494786559739155</v>
      </c>
      <c r="AD3262" s="1">
        <f t="shared" si="374"/>
        <v>1.1115546622906114</v>
      </c>
      <c r="AE3262" s="1">
        <f t="shared" si="374"/>
        <v>1.1179043989836579</v>
      </c>
      <c r="AF3262" s="1">
        <f t="shared" si="374"/>
        <v>1.1662779590155783</v>
      </c>
      <c r="AG3262" s="1">
        <f t="shared" si="374"/>
        <v>0.98677701359534986</v>
      </c>
      <c r="AH3262" s="1">
        <f t="shared" si="374"/>
        <v>1.0612212942808639</v>
      </c>
      <c r="AI3262" s="1">
        <f t="shared" si="374"/>
        <v>1.0299590058036594</v>
      </c>
      <c r="AJ3262" s="1">
        <f t="shared" si="374"/>
        <v>0.93687977418138435</v>
      </c>
      <c r="AK3262" s="1">
        <f t="shared" si="374"/>
        <v>1.123916726560138</v>
      </c>
      <c r="AL3262" s="1">
        <f t="shared" si="374"/>
        <v>0.80569108100102471</v>
      </c>
      <c r="AM3262" s="1">
        <f t="shared" si="374"/>
        <v>1.1107894338143101</v>
      </c>
      <c r="AN3262" s="29">
        <f t="shared" si="374"/>
        <v>0.94282147270543892</v>
      </c>
      <c r="AO3262" s="1">
        <f t="shared" si="369"/>
        <v>140204.51644533034</v>
      </c>
      <c r="AP3262" s="1">
        <f t="shared" si="370"/>
        <v>69993.3933351257</v>
      </c>
      <c r="AQ3262" s="29">
        <f t="shared" si="371"/>
        <v>131749.40314869728</v>
      </c>
    </row>
    <row r="3263" spans="1:43" x14ac:dyDescent="0.2">
      <c r="A3263" s="26"/>
      <c r="E3263" s="25" t="s">
        <v>6361</v>
      </c>
      <c r="F3263" s="26" t="s">
        <v>6362</v>
      </c>
      <c r="G3263" s="1">
        <v>0.78273530331708996</v>
      </c>
      <c r="H3263" s="1">
        <v>1.01898002785877</v>
      </c>
      <c r="I3263" s="1">
        <f>VLOOKUP(F3263,'[1]SUSMB vs SHAM all proteins sum'!$B$2:$E$3214,2,FALSE)</f>
        <v>0.93639611009115498</v>
      </c>
      <c r="J3263" s="29">
        <f>VLOOKUP(F3263,'[1]SUSMB vs SHAM all proteins sum'!$B$2:$E$3214,3,FALSE)</f>
        <v>0.99357485726735595</v>
      </c>
      <c r="K3263" s="25">
        <f>VLOOKUP($E3263,[1]AllProteinsNorm!$A$1:$Q$3226,4,FALSE)</f>
        <v>294298.99965143</v>
      </c>
      <c r="L3263" s="1">
        <f>VLOOKUP($E3263,[1]AllProteinsNorm!$A$1:$Q$3226,5,FALSE)</f>
        <v>282625.96011040598</v>
      </c>
      <c r="M3263" s="1">
        <f>VLOOKUP($E3263,[1]AllProteinsNorm!$A$1:$Q$3226,10,FALSE)</f>
        <v>310827.61543054</v>
      </c>
      <c r="N3263" s="1">
        <f>VLOOKUP($E3263,[1]AllProteinsNorm!$A$1:$Q$3226,11,FALSE)</f>
        <v>279900.17865500698</v>
      </c>
      <c r="O3263" s="1">
        <f>VLOOKUP($E3263,[1]AllProteinsNorm!$A$1:$Q$3226,15,FALSE)</f>
        <v>383793.89379786298</v>
      </c>
      <c r="P3263" s="1">
        <f>VLOOKUP($E3263,[1]AllProteinsNorm!$A$1:$Q$3226,6,FALSE)</f>
        <v>302569.81137312599</v>
      </c>
      <c r="Q3263" s="1">
        <f>VLOOKUP($E3263,[1]AllProteinsNorm!$A$1:$Q$3226,8,FALSE)</f>
        <v>326818.86785541201</v>
      </c>
      <c r="R3263" s="1">
        <f>VLOOKUP($E3263,[1]AllProteinsNorm!$A$1:$Q$3226,13,FALSE)</f>
        <v>293380.075003826</v>
      </c>
      <c r="S3263" s="1">
        <f>VLOOKUP($E3263,[1]AllProteinsNorm!$A$1:$Q$3226,16,FALSE)</f>
        <v>348246.92345217097</v>
      </c>
      <c r="T3263" s="1">
        <f>VLOOKUP($E3263,[1]AllProteinsNorm!$A$1:$Q$3226,17,FALSE)</f>
        <v>301994.761528262</v>
      </c>
      <c r="U3263" s="1">
        <f>VLOOKUP($E3263,[1]AllProteinsNorm!$A$1:$Q$3226,3,FALSE)</f>
        <v>257386.31271818501</v>
      </c>
      <c r="V3263" s="1">
        <f>VLOOKUP($E3263,[1]AllProteinsNorm!$A$1:$Q$3226,7,FALSE)</f>
        <v>285734.193883172</v>
      </c>
      <c r="W3263" s="1">
        <f>VLOOKUP($E3263,[1]AllProteinsNorm!$A$1:$Q$3226,9,FALSE)</f>
        <v>323550.17721665301</v>
      </c>
      <c r="X3263" s="1">
        <f>VLOOKUP($E3263,[1]AllProteinsNorm!$A$1:$Q$3226,12,FALSE)</f>
        <v>334941.06097453198</v>
      </c>
      <c r="Y3263" s="29">
        <f>VLOOKUP($E3263,[1]AllProteinsNorm!$A$1:$Q$3226,14,FALSE)</f>
        <v>337416.98243159999</v>
      </c>
      <c r="Z3263" s="25">
        <f t="shared" si="374"/>
        <v>0.94846638812269501</v>
      </c>
      <c r="AA3263" s="1">
        <f t="shared" si="374"/>
        <v>0.91084653326419529</v>
      </c>
      <c r="AB3263" s="1">
        <f t="shared" si="374"/>
        <v>1.0017347870205777</v>
      </c>
      <c r="AC3263" s="1">
        <f t="shared" si="374"/>
        <v>0.90206188875342164</v>
      </c>
      <c r="AD3263" s="1">
        <f t="shared" si="374"/>
        <v>1.2368904028391099</v>
      </c>
      <c r="AE3263" s="1">
        <f t="shared" si="374"/>
        <v>0.97512154811240281</v>
      </c>
      <c r="AF3263" s="1">
        <f t="shared" si="374"/>
        <v>1.0532713720818276</v>
      </c>
      <c r="AG3263" s="1">
        <f t="shared" si="374"/>
        <v>0.94550487910464809</v>
      </c>
      <c r="AH3263" s="1">
        <f t="shared" si="374"/>
        <v>1.1223296784995249</v>
      </c>
      <c r="AI3263" s="1">
        <f t="shared" si="374"/>
        <v>0.97326827830858198</v>
      </c>
      <c r="AJ3263" s="1">
        <f t="shared" si="374"/>
        <v>0.82950423435069676</v>
      </c>
      <c r="AK3263" s="1">
        <f t="shared" si="374"/>
        <v>0.92086374454723752</v>
      </c>
      <c r="AL3263" s="1">
        <f t="shared" si="374"/>
        <v>1.042737040644391</v>
      </c>
      <c r="AM3263" s="1">
        <f t="shared" si="374"/>
        <v>1.0794475642552668</v>
      </c>
      <c r="AN3263" s="29">
        <f t="shared" si="374"/>
        <v>1.0874269603267523</v>
      </c>
      <c r="AO3263" s="1">
        <f t="shared" si="369"/>
        <v>38334.485435682254</v>
      </c>
      <c r="AP3263" s="1">
        <f t="shared" si="370"/>
        <v>20175.821469470055</v>
      </c>
      <c r="AQ3263" s="29">
        <f t="shared" si="371"/>
        <v>31273.984144705344</v>
      </c>
    </row>
    <row r="3264" spans="1:43" x14ac:dyDescent="0.2">
      <c r="A3264" s="26"/>
      <c r="E3264" s="25" t="s">
        <v>6363</v>
      </c>
      <c r="F3264" s="26" t="s">
        <v>6364</v>
      </c>
      <c r="G3264" s="1">
        <v>0.40813008354479302</v>
      </c>
      <c r="H3264" s="1">
        <v>0.84481932695265805</v>
      </c>
      <c r="I3264" s="1">
        <f>VLOOKUP(F3264,'[1]SUSMB vs SHAM all proteins sum'!$B$2:$E$3214,2,FALSE)</f>
        <v>0.48503753687359102</v>
      </c>
      <c r="J3264" s="29">
        <f>VLOOKUP(F3264,'[1]SUSMB vs SHAM all proteins sum'!$B$2:$E$3214,3,FALSE)</f>
        <v>0.84056523933847405</v>
      </c>
      <c r="K3264" s="25">
        <f>VLOOKUP($E3264,[1]AllProteinsNorm!$A$1:$Q$3226,4,FALSE)</f>
        <v>403085.02965548501</v>
      </c>
      <c r="L3264" s="1">
        <f>VLOOKUP($E3264,[1]AllProteinsNorm!$A$1:$Q$3226,5,FALSE)</f>
        <v>660726.14985505899</v>
      </c>
      <c r="M3264" s="1">
        <f>VLOOKUP($E3264,[1]AllProteinsNorm!$A$1:$Q$3226,10,FALSE)</f>
        <v>417563.49334673502</v>
      </c>
      <c r="N3264" s="1">
        <f>VLOOKUP($E3264,[1]AllProteinsNorm!$A$1:$Q$3226,11,FALSE)</f>
        <v>541713.47085200995</v>
      </c>
      <c r="O3264" s="1">
        <f>VLOOKUP($E3264,[1]AllProteinsNorm!$A$1:$Q$3226,15,FALSE)</f>
        <v>267460.10911882803</v>
      </c>
      <c r="P3264" s="1">
        <f>VLOOKUP($E3264,[1]AllProteinsNorm!$A$1:$Q$3226,6,FALSE)</f>
        <v>269503.14221129898</v>
      </c>
      <c r="Q3264" s="1">
        <f>VLOOKUP($E3264,[1]AllProteinsNorm!$A$1:$Q$3226,8,FALSE)</f>
        <v>304782.90894751402</v>
      </c>
      <c r="R3264" s="1">
        <f>VLOOKUP($E3264,[1]AllProteinsNorm!$A$1:$Q$3226,13,FALSE)</f>
        <v>370568.82907396101</v>
      </c>
      <c r="S3264" s="1">
        <f>VLOOKUP($E3264,[1]AllProteinsNorm!$A$1:$Q$3226,16,FALSE)</f>
        <v>515691.58478984999</v>
      </c>
      <c r="T3264" s="1">
        <f>VLOOKUP($E3264,[1]AllProteinsNorm!$A$1:$Q$3226,17,FALSE)</f>
        <v>441748.58820488298</v>
      </c>
      <c r="U3264" s="1">
        <f>VLOOKUP($E3264,[1]AllProteinsNorm!$A$1:$Q$3226,3,FALSE)</f>
        <v>229700.27479808399</v>
      </c>
      <c r="V3264" s="1">
        <f>VLOOKUP($E3264,[1]AllProteinsNorm!$A$1:$Q$3226,7,FALSE)</f>
        <v>369223.97843224998</v>
      </c>
      <c r="W3264" s="1">
        <f>VLOOKUP($E3264,[1]AllProteinsNorm!$A$1:$Q$3226,9,FALSE)</f>
        <v>586899.24014784396</v>
      </c>
      <c r="X3264" s="1">
        <f>VLOOKUP($E3264,[1]AllProteinsNorm!$A$1:$Q$3226,12,FALSE)</f>
        <v>264696.45230118802</v>
      </c>
      <c r="Y3264" s="29">
        <f>VLOOKUP($E3264,[1]AllProteinsNorm!$A$1:$Q$3226,14,FALSE)</f>
        <v>513172.51827978803</v>
      </c>
      <c r="Z3264" s="25">
        <f t="shared" si="374"/>
        <v>0.8798876626104688</v>
      </c>
      <c r="AA3264" s="1">
        <f t="shared" si="374"/>
        <v>1.4422882142719915</v>
      </c>
      <c r="AB3264" s="1">
        <f t="shared" si="374"/>
        <v>0.91149246218928925</v>
      </c>
      <c r="AC3264" s="1">
        <f t="shared" si="374"/>
        <v>1.1824974003127018</v>
      </c>
      <c r="AD3264" s="1">
        <f t="shared" si="374"/>
        <v>0.58383426061554844</v>
      </c>
      <c r="AE3264" s="1">
        <f t="shared" si="374"/>
        <v>0.58829396385460586</v>
      </c>
      <c r="AF3264" s="1">
        <f t="shared" si="374"/>
        <v>0.66530558474636281</v>
      </c>
      <c r="AG3264" s="1">
        <f t="shared" si="374"/>
        <v>0.80890858469456683</v>
      </c>
      <c r="AH3264" s="1">
        <f t="shared" si="374"/>
        <v>1.1256946544416402</v>
      </c>
      <c r="AI3264" s="1">
        <f t="shared" si="374"/>
        <v>0.96428570683778525</v>
      </c>
      <c r="AJ3264" s="1">
        <f t="shared" si="374"/>
        <v>0.5014089411006194</v>
      </c>
      <c r="AK3264" s="1">
        <f t="shared" si="374"/>
        <v>0.80597293241120938</v>
      </c>
      <c r="AL3264" s="1">
        <f t="shared" si="374"/>
        <v>1.281132670798804</v>
      </c>
      <c r="AM3264" s="1">
        <f t="shared" si="374"/>
        <v>0.57780151973303762</v>
      </c>
      <c r="AN3264" s="29">
        <f t="shared" si="374"/>
        <v>1.120195825707184</v>
      </c>
      <c r="AO3264" s="1">
        <f t="shared" si="369"/>
        <v>133463.09750352782</v>
      </c>
      <c r="AP3264" s="1">
        <f t="shared" si="370"/>
        <v>89643.911368061599</v>
      </c>
      <c r="AQ3264" s="29">
        <f t="shared" si="371"/>
        <v>138370.45013602448</v>
      </c>
    </row>
    <row r="3265" spans="1:43" x14ac:dyDescent="0.2">
      <c r="A3265" s="26"/>
      <c r="E3265" s="25" t="s">
        <v>6365</v>
      </c>
      <c r="F3265" s="26" t="s">
        <v>6366</v>
      </c>
      <c r="G3265" s="1">
        <v>0.296008609377166</v>
      </c>
      <c r="H3265" s="1">
        <v>0.88847617237433396</v>
      </c>
      <c r="I3265" s="1">
        <f>VLOOKUP(F3265,'[1]SUSMB vs SHAM all proteins sum'!$B$2:$E$3214,2,FALSE)</f>
        <v>0.277557696895957</v>
      </c>
      <c r="J3265" s="29">
        <f>VLOOKUP(F3265,'[1]SUSMB vs SHAM all proteins sum'!$B$2:$E$3214,3,FALSE)</f>
        <v>0.94434213118378496</v>
      </c>
      <c r="K3265" s="25">
        <f>VLOOKUP($E3265,[1]AllProteinsNorm!$A$1:$Q$3226,4,FALSE)</f>
        <v>811511.15504290699</v>
      </c>
      <c r="L3265" s="1">
        <f>VLOOKUP($E3265,[1]AllProteinsNorm!$A$1:$Q$3226,5,FALSE)</f>
        <v>902025.19668028306</v>
      </c>
      <c r="M3265" s="1">
        <f>VLOOKUP($E3265,[1]AllProteinsNorm!$A$1:$Q$3226,10,FALSE)</f>
        <v>847788.86480841797</v>
      </c>
      <c r="N3265" s="1">
        <f>VLOOKUP($E3265,[1]AllProteinsNorm!$A$1:$Q$3226,11,FALSE)</f>
        <v>872071.56452835898</v>
      </c>
      <c r="O3265" s="1">
        <f>VLOOKUP($E3265,[1]AllProteinsNorm!$A$1:$Q$3226,15,FALSE)</f>
        <v>899805.80256884301</v>
      </c>
      <c r="P3265" s="1">
        <f>VLOOKUP($E3265,[1]AllProteinsNorm!$A$1:$Q$3226,6,FALSE)</f>
        <v>855389.13746908295</v>
      </c>
      <c r="Q3265" s="1">
        <f>VLOOKUP($E3265,[1]AllProteinsNorm!$A$1:$Q$3226,8,FALSE)</f>
        <v>951929.42343250895</v>
      </c>
      <c r="R3265" s="1">
        <f>VLOOKUP($E3265,[1]AllProteinsNorm!$A$1:$Q$3226,13,FALSE)</f>
        <v>588953.29858695599</v>
      </c>
      <c r="S3265" s="1">
        <f>VLOOKUP($E3265,[1]AllProteinsNorm!$A$1:$Q$3226,16,FALSE)</f>
        <v>923202.27374149603</v>
      </c>
      <c r="T3265" s="1">
        <f>VLOOKUP($E3265,[1]AllProteinsNorm!$A$1:$Q$3226,17,FALSE)</f>
        <v>608954.02673918998</v>
      </c>
      <c r="U3265" s="1">
        <f>VLOOKUP($E3265,[1]AllProteinsNorm!$A$1:$Q$3226,3,FALSE)</f>
        <v>767339.83983819501</v>
      </c>
      <c r="V3265" s="1">
        <f>VLOOKUP($E3265,[1]AllProteinsNorm!$A$1:$Q$3226,7,FALSE)</f>
        <v>803988.44926542696</v>
      </c>
      <c r="W3265" s="1">
        <f>VLOOKUP($E3265,[1]AllProteinsNorm!$A$1:$Q$3226,9,FALSE)</f>
        <v>856384.88925917004</v>
      </c>
      <c r="X3265" s="1">
        <f>VLOOKUP($E3265,[1]AllProteinsNorm!$A$1:$Q$3226,12,FALSE)</f>
        <v>731126.59481867496</v>
      </c>
      <c r="Y3265" s="29">
        <f>VLOOKUP($E3265,[1]AllProteinsNorm!$A$1:$Q$3226,14,FALSE)</f>
        <v>946780.886613318</v>
      </c>
      <c r="Z3265" s="25">
        <f t="shared" si="374"/>
        <v>0.93638727867104776</v>
      </c>
      <c r="AA3265" s="1">
        <f t="shared" si="374"/>
        <v>1.0408297088257623</v>
      </c>
      <c r="AB3265" s="1">
        <f t="shared" si="374"/>
        <v>0.97824743760127075</v>
      </c>
      <c r="AC3265" s="1">
        <f t="shared" si="374"/>
        <v>1.0062667827060705</v>
      </c>
      <c r="AD3265" s="1">
        <f t="shared" si="374"/>
        <v>1.0382687921958484</v>
      </c>
      <c r="AE3265" s="1">
        <f t="shared" si="374"/>
        <v>0.98701724759051457</v>
      </c>
      <c r="AF3265" s="1">
        <f t="shared" si="374"/>
        <v>1.0984132463930665</v>
      </c>
      <c r="AG3265" s="1">
        <f t="shared" si="374"/>
        <v>0.67958200340329022</v>
      </c>
      <c r="AH3265" s="1">
        <f t="shared" si="374"/>
        <v>1.0652655350449445</v>
      </c>
      <c r="AI3265" s="1">
        <f t="shared" si="374"/>
        <v>0.70266046300243101</v>
      </c>
      <c r="AJ3265" s="1">
        <f t="shared" si="374"/>
        <v>0.88541883864057846</v>
      </c>
      <c r="AK3265" s="1">
        <f t="shared" si="374"/>
        <v>0.92770697163220606</v>
      </c>
      <c r="AL3265" s="1">
        <f t="shared" si="374"/>
        <v>0.98816622663184661</v>
      </c>
      <c r="AM3265" s="1">
        <f t="shared" si="374"/>
        <v>0.84363306435398422</v>
      </c>
      <c r="AN3265" s="29">
        <f t="shared" si="374"/>
        <v>1.092472447734538</v>
      </c>
      <c r="AO3265" s="1">
        <f t="shared" si="369"/>
        <v>33988.643221943974</v>
      </c>
      <c r="AP3265" s="1">
        <f t="shared" si="370"/>
        <v>155784.51458896502</v>
      </c>
      <c r="AQ3265" s="29">
        <f t="shared" si="371"/>
        <v>75258.061876814303</v>
      </c>
    </row>
    <row r="3266" spans="1:43" x14ac:dyDescent="0.2">
      <c r="A3266" s="26"/>
      <c r="E3266" s="25" t="s">
        <v>6367</v>
      </c>
      <c r="F3266" s="26" t="s">
        <v>6368</v>
      </c>
      <c r="G3266" s="1">
        <v>0.211348378560265</v>
      </c>
      <c r="H3266" s="1">
        <v>0.89615646991041997</v>
      </c>
      <c r="I3266" s="1">
        <f>VLOOKUP(F3266,'[1]SUSMB vs SHAM all proteins sum'!$B$2:$E$3214,2,FALSE)</f>
        <v>0.38059263573979701</v>
      </c>
      <c r="J3266" s="29">
        <f>VLOOKUP(F3266,'[1]SUSMB vs SHAM all proteins sum'!$B$2:$E$3214,3,FALSE)</f>
        <v>1.07067310958771</v>
      </c>
      <c r="K3266" s="25">
        <f>VLOOKUP($E3266,[1]AllProteinsNorm!$A$1:$Q$3226,4,FALSE)</f>
        <v>385923.632863804</v>
      </c>
      <c r="L3266" s="1">
        <f>VLOOKUP($E3266,[1]AllProteinsNorm!$A$1:$Q$3226,5,FALSE)</f>
        <v>376159.054486543</v>
      </c>
      <c r="M3266" s="1">
        <f>VLOOKUP($E3266,[1]AllProteinsNorm!$A$1:$Q$3226,10,FALSE)</f>
        <v>443796.566894316</v>
      </c>
      <c r="N3266" s="1">
        <f>VLOOKUP($E3266,[1]AllProteinsNorm!$A$1:$Q$3226,11,FALSE)</f>
        <v>460098.53632888402</v>
      </c>
      <c r="O3266" s="1">
        <f>VLOOKUP($E3266,[1]AllProteinsNorm!$A$1:$Q$3226,15,FALSE)</f>
        <v>465751.47200221702</v>
      </c>
      <c r="P3266" s="1">
        <f>VLOOKUP($E3266,[1]AllProteinsNorm!$A$1:$Q$3226,6,FALSE)</f>
        <v>359573.02084462199</v>
      </c>
      <c r="Q3266" s="1">
        <f>VLOOKUP($E3266,[1]AllProteinsNorm!$A$1:$Q$3226,8,FALSE)</f>
        <v>415103.65003393398</v>
      </c>
      <c r="R3266" s="1">
        <f>VLOOKUP($E3266,[1]AllProteinsNorm!$A$1:$Q$3226,13,FALSE)</f>
        <v>299902.31544665998</v>
      </c>
      <c r="S3266" s="1">
        <f>VLOOKUP($E3266,[1]AllProteinsNorm!$A$1:$Q$3226,16,FALSE)</f>
        <v>416065.66331425699</v>
      </c>
      <c r="T3266" s="1">
        <f>VLOOKUP($E3266,[1]AllProteinsNorm!$A$1:$Q$3226,17,FALSE)</f>
        <v>428445.709011456</v>
      </c>
      <c r="U3266" s="1">
        <f>VLOOKUP($E3266,[1]AllProteinsNorm!$A$1:$Q$3226,3,FALSE)</f>
        <v>553726.06717409904</v>
      </c>
      <c r="V3266" s="1">
        <f>VLOOKUP($E3266,[1]AllProteinsNorm!$A$1:$Q$3226,7,FALSE)</f>
        <v>387847.57295150601</v>
      </c>
      <c r="W3266" s="1">
        <f>VLOOKUP($E3266,[1]AllProteinsNorm!$A$1:$Q$3226,9,FALSE)</f>
        <v>429680.35639157897</v>
      </c>
      <c r="X3266" s="1">
        <f>VLOOKUP($E3266,[1]AllProteinsNorm!$A$1:$Q$3226,12,FALSE)</f>
        <v>455807.50487839303</v>
      </c>
      <c r="Y3266" s="29">
        <f>VLOOKUP($E3266,[1]AllProteinsNorm!$A$1:$Q$3226,14,FALSE)</f>
        <v>461810.04924698098</v>
      </c>
      <c r="Z3266" s="25">
        <f t="shared" si="374"/>
        <v>0.90518913362734743</v>
      </c>
      <c r="AA3266" s="1">
        <f t="shared" si="374"/>
        <v>0.88228618213935583</v>
      </c>
      <c r="AB3266" s="1">
        <f t="shared" si="374"/>
        <v>1.0409308880952302</v>
      </c>
      <c r="AC3266" s="1">
        <f t="shared" si="374"/>
        <v>1.0791673792875272</v>
      </c>
      <c r="AD3266" s="1">
        <f t="shared" si="374"/>
        <v>1.0924264168505398</v>
      </c>
      <c r="AE3266" s="1">
        <f t="shared" si="374"/>
        <v>0.84338341448235943</v>
      </c>
      <c r="AF3266" s="1">
        <f t="shared" si="374"/>
        <v>0.97363126106446829</v>
      </c>
      <c r="AG3266" s="1">
        <f t="shared" si="374"/>
        <v>0.70342496280294209</v>
      </c>
      <c r="AH3266" s="1">
        <f t="shared" si="374"/>
        <v>0.97588767630727591</v>
      </c>
      <c r="AI3266" s="1">
        <f t="shared" si="374"/>
        <v>1.0049252419928927</v>
      </c>
      <c r="AJ3266" s="1">
        <f t="shared" si="374"/>
        <v>1.2987720272344365</v>
      </c>
      <c r="AK3266" s="1">
        <f t="shared" si="374"/>
        <v>0.90970176128949565</v>
      </c>
      <c r="AL3266" s="1">
        <f t="shared" si="374"/>
        <v>1.0078211242275605</v>
      </c>
      <c r="AM3266" s="1">
        <f t="shared" si="374"/>
        <v>1.0691027066158527</v>
      </c>
      <c r="AN3266" s="29">
        <f t="shared" si="374"/>
        <v>1.0831817561320543</v>
      </c>
      <c r="AO3266" s="1">
        <f t="shared" si="369"/>
        <v>37813.342835667157</v>
      </c>
      <c r="AP3266" s="1">
        <f t="shared" si="370"/>
        <v>48249.346580365687</v>
      </c>
      <c r="AQ3266" s="29">
        <f t="shared" si="371"/>
        <v>54600.208794573089</v>
      </c>
    </row>
    <row r="3267" spans="1:43" x14ac:dyDescent="0.2">
      <c r="A3267" s="26"/>
      <c r="E3267" s="25" t="s">
        <v>6369</v>
      </c>
      <c r="F3267" s="26" t="s">
        <v>6370</v>
      </c>
      <c r="G3267" s="1">
        <v>7.2651233359594697E-2</v>
      </c>
      <c r="H3267" s="1">
        <v>0.83383685970018895</v>
      </c>
      <c r="I3267" s="1">
        <f>VLOOKUP(F3267,'[1]SUSMB vs SHAM all proteins sum'!$B$2:$E$3214,2,FALSE)</f>
        <v>9.0997395023483696E-2</v>
      </c>
      <c r="J3267" s="29">
        <f>VLOOKUP(F3267,'[1]SUSMB vs SHAM all proteins sum'!$B$2:$E$3214,3,FALSE)</f>
        <v>0.72012203218103199</v>
      </c>
      <c r="K3267" s="25">
        <f>VLOOKUP($E3267,[1]AllProteinsNorm!$A$1:$Q$3226,4,FALSE)</f>
        <v>311807.08265543601</v>
      </c>
      <c r="L3267" s="1">
        <f>VLOOKUP($E3267,[1]AllProteinsNorm!$A$1:$Q$3226,5,FALSE)</f>
        <v>409790.33342925098</v>
      </c>
      <c r="M3267" s="1">
        <f>VLOOKUP($E3267,[1]AllProteinsNorm!$A$1:$Q$3226,10,FALSE)</f>
        <v>354102.92673727102</v>
      </c>
      <c r="N3267" s="1">
        <f>VLOOKUP($E3267,[1]AllProteinsNorm!$A$1:$Q$3226,11,FALSE)</f>
        <v>317027.46118720103</v>
      </c>
      <c r="O3267" s="1">
        <f>VLOOKUP($E3267,[1]AllProteinsNorm!$A$1:$Q$3226,15,FALSE)</f>
        <v>267772.69307168201</v>
      </c>
      <c r="P3267" s="1">
        <f>VLOOKUP($E3267,[1]AllProteinsNorm!$A$1:$Q$3226,6,FALSE)</f>
        <v>309355.77767716598</v>
      </c>
      <c r="Q3267" s="1">
        <f>VLOOKUP($E3267,[1]AllProteinsNorm!$A$1:$Q$3226,8,FALSE)</f>
        <v>292816.750759697</v>
      </c>
      <c r="R3267" s="1">
        <f>VLOOKUP($E3267,[1]AllProteinsNorm!$A$1:$Q$3226,13,FALSE)</f>
        <v>246402.730926522</v>
      </c>
      <c r="S3267" s="1">
        <f>VLOOKUP($E3267,[1]AllProteinsNorm!$A$1:$Q$3226,16,FALSE)</f>
        <v>291700.076100445</v>
      </c>
      <c r="T3267" s="1">
        <f>VLOOKUP($E3267,[1]AllProteinsNorm!$A$1:$Q$3226,17,FALSE)</f>
        <v>237798.77272330699</v>
      </c>
      <c r="U3267" s="1">
        <f>VLOOKUP($E3267,[1]AllProteinsNorm!$A$1:$Q$3226,3,FALSE)</f>
        <v>177483.21924005399</v>
      </c>
      <c r="V3267" s="1">
        <f>VLOOKUP($E3267,[1]AllProteinsNorm!$A$1:$Q$3226,7,FALSE)</f>
        <v>237695.713919934</v>
      </c>
      <c r="W3267" s="1">
        <f>VLOOKUP($E3267,[1]AllProteinsNorm!$A$1:$Q$3226,9,FALSE)</f>
        <v>348993.53779685101</v>
      </c>
      <c r="X3267" s="1">
        <f>VLOOKUP($E3267,[1]AllProteinsNorm!$A$1:$Q$3226,12,FALSE)</f>
        <v>158384.479955085</v>
      </c>
      <c r="Y3267" s="29">
        <f>VLOOKUP($E3267,[1]AllProteinsNorm!$A$1:$Q$3226,14,FALSE)</f>
        <v>318979.08398932102</v>
      </c>
      <c r="Z3267" s="25">
        <f t="shared" si="374"/>
        <v>0.93889487899459434</v>
      </c>
      <c r="AA3267" s="1">
        <f t="shared" si="374"/>
        <v>1.2339361961940456</v>
      </c>
      <c r="AB3267" s="1">
        <f t="shared" si="374"/>
        <v>1.0662536005252143</v>
      </c>
      <c r="AC3267" s="1">
        <f t="shared" si="374"/>
        <v>0.95461417128310144</v>
      </c>
      <c r="AD3267" s="1">
        <f t="shared" si="374"/>
        <v>0.80630115300304406</v>
      </c>
      <c r="AE3267" s="1">
        <f t="shared" si="374"/>
        <v>0.93151365573516309</v>
      </c>
      <c r="AF3267" s="1">
        <f t="shared" si="374"/>
        <v>0.88171232491188245</v>
      </c>
      <c r="AG3267" s="1">
        <f t="shared" si="374"/>
        <v>0.74195319832694373</v>
      </c>
      <c r="AH3267" s="1">
        <f t="shared" si="374"/>
        <v>0.87834986081983579</v>
      </c>
      <c r="AI3267" s="1">
        <f t="shared" si="374"/>
        <v>0.71604547286001141</v>
      </c>
      <c r="AJ3267" s="1">
        <f t="shared" si="374"/>
        <v>0.53442687777591569</v>
      </c>
      <c r="AK3267" s="1">
        <f t="shared" si="374"/>
        <v>0.71573514834172869</v>
      </c>
      <c r="AL3267" s="1">
        <f t="shared" si="374"/>
        <v>1.0508685134704308</v>
      </c>
      <c r="AM3267" s="1">
        <f t="shared" si="374"/>
        <v>0.47691789383238614</v>
      </c>
      <c r="AN3267" s="29">
        <f t="shared" si="374"/>
        <v>0.9604907813941822</v>
      </c>
      <c r="AO3267" s="1">
        <f t="shared" si="369"/>
        <v>47532.94232544666</v>
      </c>
      <c r="AP3267" s="1">
        <f t="shared" si="370"/>
        <v>28201.041435807314</v>
      </c>
      <c r="AQ3267" s="29">
        <f t="shared" si="371"/>
        <v>75295.40394118386</v>
      </c>
    </row>
    <row r="3268" spans="1:43" x14ac:dyDescent="0.2">
      <c r="A3268" s="26"/>
      <c r="E3268" s="25" t="s">
        <v>6371</v>
      </c>
      <c r="F3268" s="26" t="s">
        <v>6372</v>
      </c>
      <c r="G3268" s="1">
        <v>0.218982487673404</v>
      </c>
      <c r="H3268" s="1">
        <v>1.23256604824758</v>
      </c>
      <c r="I3268" s="1">
        <f>VLOOKUP(F3268,'[1]SUSMB vs SHAM all proteins sum'!$B$2:$E$3214,2,FALSE)</f>
        <v>0.251646303097187</v>
      </c>
      <c r="J3268" s="29">
        <f>VLOOKUP(F3268,'[1]SUSMB vs SHAM all proteins sum'!$B$2:$E$3214,3,FALSE)</f>
        <v>0.68161838542029696</v>
      </c>
      <c r="K3268" s="25">
        <f>VLOOKUP($E3268,[1]AllProteinsNorm!$A$1:$Q$3226,4,FALSE)</f>
        <v>165518.64029837699</v>
      </c>
      <c r="L3268" s="1">
        <f>VLOOKUP($E3268,[1]AllProteinsNorm!$A$1:$Q$3226,5,FALSE)</f>
        <v>93291.1472298351</v>
      </c>
      <c r="M3268" s="1">
        <f>VLOOKUP($E3268,[1]AllProteinsNorm!$A$1:$Q$3226,10,FALSE)</f>
        <v>95398.028362178302</v>
      </c>
      <c r="N3268" s="1">
        <f>VLOOKUP($E3268,[1]AllProteinsNorm!$A$1:$Q$3226,11,FALSE)</f>
        <v>89581.407449518898</v>
      </c>
      <c r="O3268" s="1">
        <f>VLOOKUP($E3268,[1]AllProteinsNorm!$A$1:$Q$3226,15,FALSE)</f>
        <v>168460.69236901699</v>
      </c>
      <c r="P3268" s="1">
        <f>VLOOKUP($E3268,[1]AllProteinsNorm!$A$1:$Q$3226,6,FALSE)</f>
        <v>129886.565657948</v>
      </c>
      <c r="Q3268" s="1">
        <f>VLOOKUP($E3268,[1]AllProteinsNorm!$A$1:$Q$3226,8,FALSE)</f>
        <v>167564.79179624101</v>
      </c>
      <c r="R3268" s="1">
        <f>VLOOKUP($E3268,[1]AllProteinsNorm!$A$1:$Q$3226,13,FALSE)</f>
        <v>156992.63572364501</v>
      </c>
      <c r="S3268" s="1">
        <f>VLOOKUP($E3268,[1]AllProteinsNorm!$A$1:$Q$3226,16,FALSE)</f>
        <v>121218.637335668</v>
      </c>
      <c r="T3268" s="1">
        <f>VLOOKUP($E3268,[1]AllProteinsNorm!$A$1:$Q$3226,17,FALSE)</f>
        <v>152685.756621568</v>
      </c>
      <c r="U3268" s="1">
        <f>VLOOKUP($E3268,[1]AllProteinsNorm!$A$1:$Q$3226,3,FALSE)</f>
        <v>75538.729753889507</v>
      </c>
      <c r="V3268" s="1">
        <f>VLOOKUP($E3268,[1]AllProteinsNorm!$A$1:$Q$3226,7,FALSE)</f>
        <v>127045.80898474601</v>
      </c>
      <c r="W3268" s="1">
        <f>VLOOKUP($E3268,[1]AllProteinsNorm!$A$1:$Q$3226,9,FALSE)</f>
        <v>119926.932095001</v>
      </c>
      <c r="X3268" s="1">
        <f>VLOOKUP($E3268,[1]AllProteinsNorm!$A$1:$Q$3226,12,FALSE)</f>
        <v>28363.913595827798</v>
      </c>
      <c r="Y3268" s="29">
        <f>VLOOKUP($E3268,[1]AllProteinsNorm!$A$1:$Q$3226,14,FALSE)</f>
        <v>100192.863425841</v>
      </c>
      <c r="Z3268" s="25">
        <f t="shared" si="374"/>
        <v>1.3517244841652807</v>
      </c>
      <c r="AA3268" s="1">
        <f t="shared" si="374"/>
        <v>0.76187145833914049</v>
      </c>
      <c r="AB3268" s="1">
        <f t="shared" si="374"/>
        <v>0.77907751323833663</v>
      </c>
      <c r="AC3268" s="1">
        <f t="shared" si="374"/>
        <v>0.73157549842854841</v>
      </c>
      <c r="AD3268" s="1">
        <f t="shared" si="374"/>
        <v>1.3757510458286939</v>
      </c>
      <c r="AE3268" s="1">
        <f t="shared" si="374"/>
        <v>1.0607315928133032</v>
      </c>
      <c r="AF3268" s="1">
        <f t="shared" si="374"/>
        <v>1.3684345844475714</v>
      </c>
      <c r="AG3268" s="1">
        <f t="shared" si="374"/>
        <v>1.2820960174560636</v>
      </c>
      <c r="AH3268" s="1">
        <f t="shared" si="374"/>
        <v>0.98994409166482711</v>
      </c>
      <c r="AI3268" s="1">
        <f t="shared" si="374"/>
        <v>1.2469234597180192</v>
      </c>
      <c r="AJ3268" s="1">
        <f t="shared" si="374"/>
        <v>0.61689457046656315</v>
      </c>
      <c r="AK3268" s="1">
        <f t="shared" si="374"/>
        <v>1.0375322701158662</v>
      </c>
      <c r="AL3268" s="1">
        <f t="shared" si="374"/>
        <v>0.97939525198739463</v>
      </c>
      <c r="AM3268" s="1">
        <f t="shared" si="374"/>
        <v>0.23163672928386708</v>
      </c>
      <c r="AN3268" s="29">
        <f t="shared" si="374"/>
        <v>0.81823501200345072</v>
      </c>
      <c r="AO3268" s="1">
        <f t="shared" si="369"/>
        <v>36426.04516013532</v>
      </c>
      <c r="AP3268" s="1">
        <f t="shared" si="370"/>
        <v>17342.380250452832</v>
      </c>
      <c r="AQ3268" s="29">
        <f t="shared" si="371"/>
        <v>35720.624144682813</v>
      </c>
    </row>
    <row r="3269" spans="1:43" x14ac:dyDescent="0.2">
      <c r="A3269" s="26"/>
      <c r="E3269" s="25" t="s">
        <v>31</v>
      </c>
      <c r="F3269" s="26" t="s">
        <v>32</v>
      </c>
      <c r="G3269" s="43">
        <v>1.62827530312461E-2</v>
      </c>
      <c r="H3269" s="43">
        <v>0.20148778017701999</v>
      </c>
      <c r="I3269" s="1">
        <f>VLOOKUP(F3269,'[1]SUSMB vs SHAM all proteins sum'!$B$2:$E$3214,2,FALSE)</f>
        <v>0.319847341927815</v>
      </c>
      <c r="J3269" s="29">
        <f>VLOOKUP(F3269,'[1]SUSMB vs SHAM all proteins sum'!$B$2:$E$3214,3,FALSE)</f>
        <v>0.65015799905893901</v>
      </c>
      <c r="K3269" s="25">
        <f>VLOOKUP($E3269,[1]AllProteinsNorm!$A$1:$Q$3226,4,FALSE)</f>
        <v>58165.491290153601</v>
      </c>
      <c r="L3269" s="1">
        <f>VLOOKUP($E3269,[1]AllProteinsNorm!$A$1:$Q$3226,5,FALSE)</f>
        <v>159955.72174941</v>
      </c>
      <c r="M3269" s="1">
        <f>VLOOKUP($E3269,[1]AllProteinsNorm!$A$1:$Q$3226,10,FALSE)</f>
        <v>57966.150633236903</v>
      </c>
      <c r="N3269" s="1">
        <f>VLOOKUP($E3269,[1]AllProteinsNorm!$A$1:$Q$3226,11,FALSE)</f>
        <v>157474.44645872901</v>
      </c>
      <c r="O3269" s="1">
        <f>VLOOKUP($E3269,[1]AllProteinsNorm!$A$1:$Q$3226,15,FALSE)</f>
        <v>160926.896592793</v>
      </c>
      <c r="P3269" s="1">
        <f>VLOOKUP($E3269,[1]AllProteinsNorm!$A$1:$Q$3226,6,FALSE)</f>
        <v>5858.6779620044499</v>
      </c>
      <c r="Q3269" s="1">
        <f>VLOOKUP($E3269,[1]AllProteinsNorm!$A$1:$Q$3226,8,FALSE)</f>
        <v>38947.233431664303</v>
      </c>
      <c r="R3269" s="1">
        <f>VLOOKUP($E3269,[1]AllProteinsNorm!$A$1:$Q$3226,13,FALSE)</f>
        <v>87697.251854533795</v>
      </c>
      <c r="S3269" s="1">
        <f>VLOOKUP($E3269,[1]AllProteinsNorm!$A$1:$Q$3226,16,FALSE)</f>
        <v>12194.479369651999</v>
      </c>
      <c r="T3269" s="1">
        <f>VLOOKUP($E3269,[1]AllProteinsNorm!$A$1:$Q$3226,17,FALSE)</f>
        <v>18599.293237416801</v>
      </c>
      <c r="U3269" s="1">
        <f>VLOOKUP($E3269,[1]AllProteinsNorm!$A$1:$Q$3226,3,FALSE)</f>
        <v>26450.742445513599</v>
      </c>
      <c r="V3269" s="1">
        <f>VLOOKUP($E3269,[1]AllProteinsNorm!$A$1:$Q$3226,7,FALSE)</f>
        <v>88708.693079651799</v>
      </c>
      <c r="W3269" s="1">
        <f>VLOOKUP($E3269,[1]AllProteinsNorm!$A$1:$Q$3226,9,FALSE)</f>
        <v>127952.949037181</v>
      </c>
      <c r="X3269" s="1">
        <f>VLOOKUP($E3269,[1]AllProteinsNorm!$A$1:$Q$3226,12,FALSE)</f>
        <v>40214.765165997</v>
      </c>
      <c r="Y3269" s="29">
        <f>VLOOKUP($E3269,[1]AllProteinsNorm!$A$1:$Q$3226,14,FALSE)</f>
        <v>131502.20478223899</v>
      </c>
      <c r="Z3269" s="25">
        <f t="shared" si="374"/>
        <v>0.48920602386755019</v>
      </c>
      <c r="AA3269" s="1">
        <f t="shared" si="374"/>
        <v>1.3453217861006816</v>
      </c>
      <c r="AB3269" s="1">
        <f t="shared" si="374"/>
        <v>0.48752945159071853</v>
      </c>
      <c r="AC3269" s="1">
        <f t="shared" si="374"/>
        <v>1.3244528001753391</v>
      </c>
      <c r="AD3269" s="1">
        <f t="shared" si="374"/>
        <v>1.3534899382657097</v>
      </c>
      <c r="AE3269" s="1">
        <f t="shared" si="374"/>
        <v>4.9274930673504337E-2</v>
      </c>
      <c r="AF3269" s="1">
        <f t="shared" si="374"/>
        <v>0.3275691614586464</v>
      </c>
      <c r="AG3269" s="1">
        <f t="shared" si="374"/>
        <v>0.73758551560846486</v>
      </c>
      <c r="AH3269" s="1">
        <f t="shared" si="374"/>
        <v>0.10256275040819947</v>
      </c>
      <c r="AI3269" s="1">
        <f t="shared" si="374"/>
        <v>0.15643100556022588</v>
      </c>
      <c r="AJ3269" s="1">
        <f t="shared" si="374"/>
        <v>0.22246631556097318</v>
      </c>
      <c r="AK3269" s="1">
        <f t="shared" si="374"/>
        <v>0.74609233174876743</v>
      </c>
      <c r="AL3269" s="1">
        <f t="shared" si="374"/>
        <v>1.0761596275075715</v>
      </c>
      <c r="AM3269" s="1">
        <f t="shared" si="374"/>
        <v>0.33822984954233509</v>
      </c>
      <c r="AN3269" s="29">
        <f t="shared" si="374"/>
        <v>1.1060109577760191</v>
      </c>
      <c r="AO3269" s="1">
        <f t="shared" si="369"/>
        <v>49681.857385878364</v>
      </c>
      <c r="AP3269" s="1">
        <f t="shared" si="370"/>
        <v>29676.523604912771</v>
      </c>
      <c r="AQ3269" s="29">
        <f t="shared" si="371"/>
        <v>43437.793908860338</v>
      </c>
    </row>
    <row r="3270" spans="1:43" x14ac:dyDescent="0.2">
      <c r="A3270" s="26"/>
      <c r="E3270" s="25" t="s">
        <v>6373</v>
      </c>
      <c r="F3270" s="26" t="s">
        <v>6374</v>
      </c>
      <c r="G3270" s="1">
        <v>0.44751507291072301</v>
      </c>
      <c r="H3270" s="1">
        <v>0.94765868540962395</v>
      </c>
      <c r="I3270" s="1">
        <f>VLOOKUP(F3270,'[1]SUSMB vs SHAM all proteins sum'!$B$2:$E$3214,2,FALSE)</f>
        <v>0.30108335736797698</v>
      </c>
      <c r="J3270" s="29">
        <f>VLOOKUP(F3270,'[1]SUSMB vs SHAM all proteins sum'!$B$2:$E$3214,3,FALSE)</f>
        <v>0.91338049090942397</v>
      </c>
      <c r="K3270" s="25">
        <f>VLOOKUP($E3270,[1]AllProteinsNorm!$A$1:$Q$3226,4,FALSE)</f>
        <v>3069694.7948719701</v>
      </c>
      <c r="L3270" s="1">
        <f>VLOOKUP($E3270,[1]AllProteinsNorm!$A$1:$Q$3226,5,FALSE)</f>
        <v>2188909.2645989601</v>
      </c>
      <c r="M3270" s="1">
        <f>VLOOKUP($E3270,[1]AllProteinsNorm!$A$1:$Q$3226,10,FALSE)</f>
        <v>2414995.0779481698</v>
      </c>
      <c r="N3270" s="1">
        <f>VLOOKUP($E3270,[1]AllProteinsNorm!$A$1:$Q$3226,11,FALSE)</f>
        <v>2473096.2217051098</v>
      </c>
      <c r="O3270" s="1">
        <f>VLOOKUP($E3270,[1]AllProteinsNorm!$A$1:$Q$3226,15,FALSE)</f>
        <v>2680556.4768017</v>
      </c>
      <c r="P3270" s="1">
        <f>VLOOKUP($E3270,[1]AllProteinsNorm!$A$1:$Q$3226,6,FALSE)</f>
        <v>2693205.8306209599</v>
      </c>
      <c r="Q3270" s="1">
        <f>VLOOKUP($E3270,[1]AllProteinsNorm!$A$1:$Q$3226,8,FALSE)</f>
        <v>2357490.0159645001</v>
      </c>
      <c r="R3270" s="1">
        <f>VLOOKUP($E3270,[1]AllProteinsNorm!$A$1:$Q$3226,13,FALSE)</f>
        <v>2427320.1443027901</v>
      </c>
      <c r="S3270" s="1">
        <f>VLOOKUP($E3270,[1]AllProteinsNorm!$A$1:$Q$3226,16,FALSE)</f>
        <v>2479252.0559986602</v>
      </c>
      <c r="T3270" s="1">
        <f>VLOOKUP($E3270,[1]AllProteinsNorm!$A$1:$Q$3226,17,FALSE)</f>
        <v>2151779.5175067699</v>
      </c>
      <c r="U3270" s="1">
        <f>VLOOKUP($E3270,[1]AllProteinsNorm!$A$1:$Q$3226,3,FALSE)</f>
        <v>1912804.9321536799</v>
      </c>
      <c r="V3270" s="1">
        <f>VLOOKUP($E3270,[1]AllProteinsNorm!$A$1:$Q$3226,7,FALSE)</f>
        <v>2221928.5953484802</v>
      </c>
      <c r="W3270" s="1">
        <f>VLOOKUP($E3270,[1]AllProteinsNorm!$A$1:$Q$3226,9,FALSE)</f>
        <v>2433698.7539502801</v>
      </c>
      <c r="X3270" s="1">
        <f>VLOOKUP($E3270,[1]AllProteinsNorm!$A$1:$Q$3226,12,FALSE)</f>
        <v>2736319.6325868298</v>
      </c>
      <c r="Y3270" s="29">
        <f>VLOOKUP($E3270,[1]AllProteinsNorm!$A$1:$Q$3226,14,FALSE)</f>
        <v>2416180.7032751101</v>
      </c>
      <c r="Z3270" s="25">
        <f t="shared" ref="Z3270:AN3286" si="375">K3270/AVERAGE($K3270:$O3270)</f>
        <v>1.1965520105696086</v>
      </c>
      <c r="AA3270" s="1">
        <f t="shared" si="375"/>
        <v>0.85322612068329984</v>
      </c>
      <c r="AB3270" s="1">
        <f t="shared" si="375"/>
        <v>0.94135326445543666</v>
      </c>
      <c r="AC3270" s="1">
        <f t="shared" si="375"/>
        <v>0.96400080599438631</v>
      </c>
      <c r="AD3270" s="1">
        <f t="shared" si="375"/>
        <v>1.0448677982972685</v>
      </c>
      <c r="AE3270" s="1">
        <f t="shared" si="375"/>
        <v>1.0497984545208534</v>
      </c>
      <c r="AF3270" s="1">
        <f t="shared" si="375"/>
        <v>0.91893807267499139</v>
      </c>
      <c r="AG3270" s="1">
        <f t="shared" si="375"/>
        <v>0.94615751501209178</v>
      </c>
      <c r="AH3270" s="1">
        <f t="shared" si="375"/>
        <v>0.96640032008060295</v>
      </c>
      <c r="AI3270" s="1">
        <f t="shared" si="375"/>
        <v>0.83875312694811843</v>
      </c>
      <c r="AJ3270" s="1">
        <f t="shared" si="375"/>
        <v>0.74560200291554024</v>
      </c>
      <c r="AK3270" s="1">
        <f t="shared" si="375"/>
        <v>0.86609689424098479</v>
      </c>
      <c r="AL3270" s="1">
        <f t="shared" si="375"/>
        <v>0.94864386584120119</v>
      </c>
      <c r="AM3270" s="1">
        <f t="shared" si="375"/>
        <v>1.066604003564928</v>
      </c>
      <c r="AN3270" s="29">
        <f t="shared" si="375"/>
        <v>0.94181541540643765</v>
      </c>
      <c r="AO3270" s="1">
        <f t="shared" si="369"/>
        <v>296803.35021957301</v>
      </c>
      <c r="AP3270" s="1">
        <f t="shared" si="370"/>
        <v>175521.60561406607</v>
      </c>
      <c r="AQ3270" s="29">
        <f t="shared" si="371"/>
        <v>271293.58817051753</v>
      </c>
    </row>
    <row r="3271" spans="1:43" x14ac:dyDescent="0.2">
      <c r="A3271" s="26"/>
      <c r="E3271" s="25" t="s">
        <v>6375</v>
      </c>
      <c r="F3271" s="26" t="s">
        <v>6376</v>
      </c>
      <c r="G3271" s="1">
        <v>0.76314926042805398</v>
      </c>
      <c r="H3271" s="1">
        <v>1.08358053293453</v>
      </c>
      <c r="I3271" s="1">
        <f>VLOOKUP(F3271,'[1]SUSMB vs SHAM all proteins sum'!$B$2:$E$3214,2,FALSE)</f>
        <v>0.75771951552107097</v>
      </c>
      <c r="J3271" s="29">
        <f>VLOOKUP(F3271,'[1]SUSMB vs SHAM all proteins sum'!$B$2:$E$3214,3,FALSE)</f>
        <v>1.0243489769255301</v>
      </c>
      <c r="K3271" s="25">
        <f>VLOOKUP($E3271,[1]AllProteinsNorm!$A$1:$Q$3226,4,FALSE)</f>
        <v>79760.633774539499</v>
      </c>
      <c r="L3271" s="1">
        <f>VLOOKUP($E3271,[1]AllProteinsNorm!$A$1:$Q$3226,5,FALSE)</f>
        <v>80424.340853083704</v>
      </c>
      <c r="M3271" s="1">
        <f>VLOOKUP($E3271,[1]AllProteinsNorm!$A$1:$Q$3226,10,FALSE)</f>
        <v>90349.572458843206</v>
      </c>
      <c r="N3271" s="1">
        <f>VLOOKUP($E3271,[1]AllProteinsNorm!$A$1:$Q$3226,11,FALSE)</f>
        <v>73940.172727134501</v>
      </c>
      <c r="O3271" s="1">
        <f>VLOOKUP($E3271,[1]AllProteinsNorm!$A$1:$Q$3226,15,FALSE)</f>
        <v>84643.806695466294</v>
      </c>
      <c r="P3271" s="1">
        <f>VLOOKUP($E3271,[1]AllProteinsNorm!$A$1:$Q$3226,6,FALSE)</f>
        <v>77222.383856181303</v>
      </c>
      <c r="Q3271" s="1">
        <f>VLOOKUP($E3271,[1]AllProteinsNorm!$A$1:$Q$3226,8,FALSE)</f>
        <v>53427.062007487199</v>
      </c>
      <c r="R3271" s="1">
        <f>VLOOKUP($E3271,[1]AllProteinsNorm!$A$1:$Q$3226,13,FALSE)</f>
        <v>235479.87203419901</v>
      </c>
      <c r="S3271" s="1">
        <f>VLOOKUP($E3271,[1]AllProteinsNorm!$A$1:$Q$3226,16,FALSE)</f>
        <v>68570.021106387896</v>
      </c>
      <c r="T3271" s="1">
        <f>VLOOKUP($E3271,[1]AllProteinsNorm!$A$1:$Q$3226,17,FALSE)</f>
        <v>81337.581532434604</v>
      </c>
      <c r="U3271" s="1">
        <f>VLOOKUP($E3271,[1]AllProteinsNorm!$A$1:$Q$3226,3,FALSE)</f>
        <v>65821.427622560295</v>
      </c>
      <c r="V3271" s="1">
        <f>VLOOKUP($E3271,[1]AllProteinsNorm!$A$1:$Q$3226,7,FALSE)</f>
        <v>95186.697895556004</v>
      </c>
      <c r="W3271" s="1">
        <f>VLOOKUP($E3271,[1]AllProteinsNorm!$A$1:$Q$3226,9,FALSE)</f>
        <v>84415.402666743496</v>
      </c>
      <c r="X3271" s="1">
        <f>VLOOKUP($E3271,[1]AllProteinsNorm!$A$1:$Q$3226,12,FALSE)</f>
        <v>95081.049174383603</v>
      </c>
      <c r="Y3271" s="29">
        <f>VLOOKUP($E3271,[1]AllProteinsNorm!$A$1:$Q$3226,14,FALSE)</f>
        <v>81350.143868369007</v>
      </c>
      <c r="Z3271" s="25">
        <f t="shared" si="375"/>
        <v>0.9747863834855176</v>
      </c>
      <c r="AA3271" s="1">
        <f t="shared" si="375"/>
        <v>0.98289781129358456</v>
      </c>
      <c r="AB3271" s="1">
        <f t="shared" si="375"/>
        <v>1.1041980087015297</v>
      </c>
      <c r="AC3271" s="1">
        <f t="shared" si="375"/>
        <v>0.90365221734215173</v>
      </c>
      <c r="AD3271" s="1">
        <f t="shared" si="375"/>
        <v>1.0344655791772162</v>
      </c>
      <c r="AE3271" s="1">
        <f t="shared" si="375"/>
        <v>0.94376542312940004</v>
      </c>
      <c r="AF3271" s="1">
        <f t="shared" si="375"/>
        <v>0.65295334414907147</v>
      </c>
      <c r="AG3271" s="1">
        <f t="shared" si="375"/>
        <v>2.8778930404778444</v>
      </c>
      <c r="AH3271" s="1">
        <f t="shared" si="375"/>
        <v>0.83802146154909207</v>
      </c>
      <c r="AI3271" s="1">
        <f t="shared" si="375"/>
        <v>0.99405888834310629</v>
      </c>
      <c r="AJ3271" s="1">
        <f t="shared" si="375"/>
        <v>0.80442980893828464</v>
      </c>
      <c r="AK3271" s="1">
        <f t="shared" si="375"/>
        <v>1.1633144398002029</v>
      </c>
      <c r="AL3271" s="1">
        <f t="shared" si="375"/>
        <v>1.0316741628281236</v>
      </c>
      <c r="AM3271" s="1">
        <f t="shared" si="375"/>
        <v>1.1620232648187876</v>
      </c>
      <c r="AN3271" s="29">
        <f t="shared" si="375"/>
        <v>0.99421241763987989</v>
      </c>
      <c r="AO3271" s="1">
        <f t="shared" si="369"/>
        <v>5459.0833203541169</v>
      </c>
      <c r="AP3271" s="1">
        <f t="shared" si="370"/>
        <v>66824.167707654895</v>
      </c>
      <c r="AQ3271" s="29">
        <f t="shared" si="371"/>
        <v>10815.716832654292</v>
      </c>
    </row>
    <row r="3272" spans="1:43" x14ac:dyDescent="0.2">
      <c r="A3272" s="26"/>
      <c r="E3272" s="25" t="s">
        <v>6377</v>
      </c>
      <c r="F3272" s="26" t="s">
        <v>6378</v>
      </c>
      <c r="G3272" s="1">
        <v>0.307736183614435</v>
      </c>
      <c r="H3272" s="1">
        <v>1.0847214830521601</v>
      </c>
      <c r="I3272" s="1">
        <f>VLOOKUP(F3272,'[1]SUSMB vs SHAM all proteins sum'!$B$2:$E$3214,2,FALSE)</f>
        <v>0.57045688966873997</v>
      </c>
      <c r="J3272" s="29">
        <f>VLOOKUP(F3272,'[1]SUSMB vs SHAM all proteins sum'!$B$2:$E$3214,3,FALSE)</f>
        <v>1.04899646992733</v>
      </c>
      <c r="K3272" s="25">
        <f>VLOOKUP($E3272,[1]AllProteinsNorm!$A$1:$Q$3226,4,FALSE)</f>
        <v>659492.60412646504</v>
      </c>
      <c r="L3272" s="1">
        <f>VLOOKUP($E3272,[1]AllProteinsNorm!$A$1:$Q$3226,5,FALSE)</f>
        <v>567149.58638623101</v>
      </c>
      <c r="M3272" s="1">
        <f>VLOOKUP($E3272,[1]AllProteinsNorm!$A$1:$Q$3226,10,FALSE)</f>
        <v>669657.24711475195</v>
      </c>
      <c r="N3272" s="1">
        <f>VLOOKUP($E3272,[1]AllProteinsNorm!$A$1:$Q$3226,11,FALSE)</f>
        <v>795781.35484286898</v>
      </c>
      <c r="O3272" s="1">
        <f>VLOOKUP($E3272,[1]AllProteinsNorm!$A$1:$Q$3226,15,FALSE)</f>
        <v>786071.63435658801</v>
      </c>
      <c r="P3272" s="1">
        <f>VLOOKUP($E3272,[1]AllProteinsNorm!$A$1:$Q$3226,6,FALSE)</f>
        <v>747462.18422692001</v>
      </c>
      <c r="Q3272" s="1">
        <f>VLOOKUP($E3272,[1]AllProteinsNorm!$A$1:$Q$3226,8,FALSE)</f>
        <v>825227.824585928</v>
      </c>
      <c r="R3272" s="1">
        <f>VLOOKUP($E3272,[1]AllProteinsNorm!$A$1:$Q$3226,13,FALSE)</f>
        <v>646319.02204368694</v>
      </c>
      <c r="S3272" s="1">
        <f>VLOOKUP($E3272,[1]AllProteinsNorm!$A$1:$Q$3226,16,FALSE)</f>
        <v>778084.15375783097</v>
      </c>
      <c r="T3272" s="1">
        <f>VLOOKUP($E3272,[1]AllProteinsNorm!$A$1:$Q$3226,17,FALSE)</f>
        <v>758526.25390339596</v>
      </c>
      <c r="U3272" s="1">
        <f>VLOOKUP($E3272,[1]AllProteinsNorm!$A$1:$Q$3226,3,FALSE)</f>
        <v>844554.08658711601</v>
      </c>
      <c r="V3272" s="1">
        <f>VLOOKUP($E3272,[1]AllProteinsNorm!$A$1:$Q$3226,7,FALSE)</f>
        <v>785766.61907752405</v>
      </c>
      <c r="W3272" s="1">
        <f>VLOOKUP($E3272,[1]AllProteinsNorm!$A$1:$Q$3226,9,FALSE)</f>
        <v>662170.48989115097</v>
      </c>
      <c r="X3272" s="1">
        <f>VLOOKUP($E3272,[1]AllProteinsNorm!$A$1:$Q$3226,12,FALSE)</f>
        <v>699359.47072771005</v>
      </c>
      <c r="Y3272" s="29">
        <f>VLOOKUP($E3272,[1]AllProteinsNorm!$A$1:$Q$3226,14,FALSE)</f>
        <v>647582.06857929798</v>
      </c>
      <c r="Z3272" s="25">
        <f t="shared" si="375"/>
        <v>0.94805017606447417</v>
      </c>
      <c r="AA3272" s="1">
        <f t="shared" si="375"/>
        <v>0.81530294936446723</v>
      </c>
      <c r="AB3272" s="1">
        <f t="shared" si="375"/>
        <v>0.96266230592670687</v>
      </c>
      <c r="AC3272" s="1">
        <f t="shared" si="375"/>
        <v>1.1439713635104471</v>
      </c>
      <c r="AD3272" s="1">
        <f t="shared" si="375"/>
        <v>1.1300132051339047</v>
      </c>
      <c r="AE3272" s="1">
        <f t="shared" si="375"/>
        <v>1.0745103901453001</v>
      </c>
      <c r="AF3272" s="1">
        <f t="shared" si="375"/>
        <v>1.1863019835199946</v>
      </c>
      <c r="AG3272" s="1">
        <f t="shared" si="375"/>
        <v>0.92911256139702803</v>
      </c>
      <c r="AH3272" s="1">
        <f t="shared" si="375"/>
        <v>1.1185308437843133</v>
      </c>
      <c r="AI3272" s="1">
        <f t="shared" si="375"/>
        <v>1.0904154861829825</v>
      </c>
      <c r="AJ3272" s="1">
        <f t="shared" si="375"/>
        <v>1.2140843513255644</v>
      </c>
      <c r="AK3272" s="1">
        <f t="shared" si="375"/>
        <v>1.1295747319998475</v>
      </c>
      <c r="AL3272" s="1">
        <f t="shared" si="375"/>
        <v>0.95189975687069683</v>
      </c>
      <c r="AM3272" s="1">
        <f t="shared" si="375"/>
        <v>1.0053605835868025</v>
      </c>
      <c r="AN3272" s="29">
        <f t="shared" si="375"/>
        <v>0.93092824740013291</v>
      </c>
      <c r="AO3272" s="1">
        <f t="shared" si="369"/>
        <v>85671.109548200475</v>
      </c>
      <c r="AP3272" s="1">
        <f t="shared" si="370"/>
        <v>58771.612826047924</v>
      </c>
      <c r="AQ3272" s="29">
        <f t="shared" si="371"/>
        <v>75554.776201123619</v>
      </c>
    </row>
    <row r="3273" spans="1:43" x14ac:dyDescent="0.2">
      <c r="A3273" s="26"/>
      <c r="E3273" s="25" t="s">
        <v>6379</v>
      </c>
      <c r="F3273" s="26" t="s">
        <v>6380</v>
      </c>
      <c r="G3273" s="1">
        <v>0.82327387044126599</v>
      </c>
      <c r="H3273" s="1">
        <v>1.0128430692653301</v>
      </c>
      <c r="I3273" s="1">
        <f>VLOOKUP(F3273,'[1]SUSMB vs SHAM all proteins sum'!$B$2:$E$3214,2,FALSE)</f>
        <v>0.739896551051477</v>
      </c>
      <c r="J3273" s="29">
        <f>VLOOKUP(F3273,'[1]SUSMB vs SHAM all proteins sum'!$B$2:$E$3214,3,FALSE)</f>
        <v>0.96929810569302199</v>
      </c>
      <c r="K3273" s="25">
        <f>VLOOKUP($E3273,[1]AllProteinsNorm!$A$1:$Q$3226,4,FALSE)</f>
        <v>462345.06489700603</v>
      </c>
      <c r="L3273" s="1">
        <f>VLOOKUP($E3273,[1]AllProteinsNorm!$A$1:$Q$3226,5,FALSE)</f>
        <v>411141.43529401999</v>
      </c>
      <c r="M3273" s="1">
        <f>VLOOKUP($E3273,[1]AllProteinsNorm!$A$1:$Q$3226,10,FALSE)</f>
        <v>515668.07910052198</v>
      </c>
      <c r="N3273" s="1">
        <f>VLOOKUP($E3273,[1]AllProteinsNorm!$A$1:$Q$3226,11,FALSE)</f>
        <v>465245.64965631103</v>
      </c>
      <c r="O3273" s="1">
        <f>VLOOKUP($E3273,[1]AllProteinsNorm!$A$1:$Q$3226,15,FALSE)</f>
        <v>538896.90952647105</v>
      </c>
      <c r="P3273" s="1">
        <f>VLOOKUP($E3273,[1]AllProteinsNorm!$A$1:$Q$3226,6,FALSE)</f>
        <v>464636.183988492</v>
      </c>
      <c r="Q3273" s="1">
        <f>VLOOKUP($E3273,[1]AllProteinsNorm!$A$1:$Q$3226,8,FALSE)</f>
        <v>463203.10013107501</v>
      </c>
      <c r="R3273" s="1">
        <f>VLOOKUP($E3273,[1]AllProteinsNorm!$A$1:$Q$3226,13,FALSE)</f>
        <v>518945.57756942703</v>
      </c>
      <c r="S3273" s="1">
        <f>VLOOKUP($E3273,[1]AllProteinsNorm!$A$1:$Q$3226,16,FALSE)</f>
        <v>454429.72125996102</v>
      </c>
      <c r="T3273" s="1">
        <f>VLOOKUP($E3273,[1]AllProteinsNorm!$A$1:$Q$3226,17,FALSE)</f>
        <v>516123.35422805801</v>
      </c>
      <c r="U3273" s="1">
        <f>VLOOKUP($E3273,[1]AllProteinsNorm!$A$1:$Q$3226,3,FALSE)</f>
        <v>370921.79510982102</v>
      </c>
      <c r="V3273" s="1">
        <f>VLOOKUP($E3273,[1]AllProteinsNorm!$A$1:$Q$3226,7,FALSE)</f>
        <v>404110.61865872698</v>
      </c>
      <c r="W3273" s="1">
        <f>VLOOKUP($E3273,[1]AllProteinsNorm!$A$1:$Q$3226,9,FALSE)</f>
        <v>480605.44261298003</v>
      </c>
      <c r="X3273" s="1">
        <f>VLOOKUP($E3273,[1]AllProteinsNorm!$A$1:$Q$3226,12,FALSE)</f>
        <v>562562.16869849805</v>
      </c>
      <c r="Y3273" s="29">
        <f>VLOOKUP($E3273,[1]AllProteinsNorm!$A$1:$Q$3226,14,FALSE)</f>
        <v>518872.59464006801</v>
      </c>
      <c r="Z3273" s="25">
        <f t="shared" si="375"/>
        <v>0.96591655391302544</v>
      </c>
      <c r="AA3273" s="1">
        <f t="shared" si="375"/>
        <v>0.85894356510222714</v>
      </c>
      <c r="AB3273" s="1">
        <f t="shared" si="375"/>
        <v>1.0773172933914257</v>
      </c>
      <c r="AC3273" s="1">
        <f t="shared" si="375"/>
        <v>0.97197636302046053</v>
      </c>
      <c r="AD3273" s="1">
        <f t="shared" si="375"/>
        <v>1.1258462245728604</v>
      </c>
      <c r="AE3273" s="1">
        <f t="shared" si="375"/>
        <v>0.97070308679825368</v>
      </c>
      <c r="AF3273" s="1">
        <f t="shared" si="375"/>
        <v>0.96770913373998324</v>
      </c>
      <c r="AG3273" s="1">
        <f t="shared" si="375"/>
        <v>1.0841645385918157</v>
      </c>
      <c r="AH3273" s="1">
        <f t="shared" si="375"/>
        <v>0.94938007060345431</v>
      </c>
      <c r="AI3273" s="1">
        <f t="shared" si="375"/>
        <v>1.0782684396578401</v>
      </c>
      <c r="AJ3273" s="1">
        <f t="shared" si="375"/>
        <v>0.77491797643286942</v>
      </c>
      <c r="AK3273" s="1">
        <f t="shared" si="375"/>
        <v>0.84425500737517656</v>
      </c>
      <c r="AL3273" s="1">
        <f t="shared" si="375"/>
        <v>1.0040655522601645</v>
      </c>
      <c r="AM3273" s="1">
        <f t="shared" si="375"/>
        <v>1.1752869287620467</v>
      </c>
      <c r="AN3273" s="29">
        <f t="shared" si="375"/>
        <v>1.0840120649850375</v>
      </c>
      <c r="AO3273" s="1">
        <f t="shared" si="369"/>
        <v>44727.9815526854</v>
      </c>
      <c r="AP3273" s="1">
        <f t="shared" si="370"/>
        <v>28048.371654257062</v>
      </c>
      <c r="AQ3273" s="29">
        <f t="shared" si="371"/>
        <v>70983.433024409984</v>
      </c>
    </row>
    <row r="3274" spans="1:43" x14ac:dyDescent="0.2">
      <c r="A3274" s="26"/>
      <c r="E3274" s="25" t="s">
        <v>6381</v>
      </c>
      <c r="F3274" s="26" t="s">
        <v>6382</v>
      </c>
      <c r="G3274" s="1">
        <v>0.66716010141631599</v>
      </c>
      <c r="H3274" s="1">
        <v>1.0680718250044401</v>
      </c>
      <c r="I3274" s="1">
        <f>VLOOKUP(F3274,'[1]SUSMB vs SHAM all proteins sum'!$B$2:$E$3214,2,FALSE)</f>
        <v>0.28953849422227801</v>
      </c>
      <c r="J3274" s="29">
        <f>VLOOKUP(F3274,'[1]SUSMB vs SHAM all proteins sum'!$B$2:$E$3214,3,FALSE)</f>
        <v>0.83123424445679595</v>
      </c>
      <c r="K3274" s="25">
        <f>VLOOKUP($E3274,[1]AllProteinsNorm!$A$1:$Q$3226,4,FALSE)</f>
        <v>130858.70282695</v>
      </c>
      <c r="L3274" s="1">
        <f>VLOOKUP($E3274,[1]AllProteinsNorm!$A$1:$Q$3226,5,FALSE)</f>
        <v>167024.38189983301</v>
      </c>
      <c r="M3274" s="1">
        <f>VLOOKUP($E3274,[1]AllProteinsNorm!$A$1:$Q$3226,10,FALSE)</f>
        <v>215967.79634732599</v>
      </c>
      <c r="N3274" s="1">
        <f>VLOOKUP($E3274,[1]AllProteinsNorm!$A$1:$Q$3226,11,FALSE)</f>
        <v>177566.06204157299</v>
      </c>
      <c r="O3274" s="1">
        <f>VLOOKUP($E3274,[1]AllProteinsNorm!$A$1:$Q$3226,15,FALSE)</f>
        <v>200674.01245043101</v>
      </c>
      <c r="P3274" s="1">
        <f>VLOOKUP($E3274,[1]AllProteinsNorm!$A$1:$Q$3226,6,FALSE)</f>
        <v>213288.14104679399</v>
      </c>
      <c r="Q3274" s="1">
        <f>VLOOKUP($E3274,[1]AllProteinsNorm!$A$1:$Q$3226,8,FALSE)</f>
        <v>119281.40073617799</v>
      </c>
      <c r="R3274" s="1">
        <f>VLOOKUP($E3274,[1]AllProteinsNorm!$A$1:$Q$3226,13,FALSE)</f>
        <v>183384.23962273801</v>
      </c>
      <c r="S3274" s="1">
        <f>VLOOKUP($E3274,[1]AllProteinsNorm!$A$1:$Q$3226,16,FALSE)</f>
        <v>218625.78963080299</v>
      </c>
      <c r="T3274" s="1">
        <f>VLOOKUP($E3274,[1]AllProteinsNorm!$A$1:$Q$3226,17,FALSE)</f>
        <v>229203.916046172</v>
      </c>
      <c r="U3274" s="1">
        <f>VLOOKUP($E3274,[1]AllProteinsNorm!$A$1:$Q$3226,3,FALSE)</f>
        <v>168594.07059184299</v>
      </c>
      <c r="V3274" s="1">
        <f>VLOOKUP($E3274,[1]AllProteinsNorm!$A$1:$Q$3226,7,FALSE)</f>
        <v>95393.450032857902</v>
      </c>
      <c r="W3274" s="1">
        <f>VLOOKUP($E3274,[1]AllProteinsNorm!$A$1:$Q$3226,9,FALSE)</f>
        <v>196740.358960507</v>
      </c>
      <c r="X3274" s="1">
        <f>VLOOKUP($E3274,[1]AllProteinsNorm!$A$1:$Q$3226,12,FALSE)</f>
        <v>179686.95432373599</v>
      </c>
      <c r="Y3274" s="29">
        <f>VLOOKUP($E3274,[1]AllProteinsNorm!$A$1:$Q$3226,14,FALSE)</f>
        <v>117400.20422410499</v>
      </c>
      <c r="Z3274" s="25">
        <f t="shared" si="375"/>
        <v>0.73343812091396121</v>
      </c>
      <c r="AA3274" s="1">
        <f t="shared" si="375"/>
        <v>0.93613986812499872</v>
      </c>
      <c r="AB3274" s="1">
        <f t="shared" si="375"/>
        <v>1.210458389919864</v>
      </c>
      <c r="AC3274" s="1">
        <f t="shared" si="375"/>
        <v>0.99522397875276714</v>
      </c>
      <c r="AD3274" s="1">
        <f t="shared" si="375"/>
        <v>1.1247396422884093</v>
      </c>
      <c r="AE3274" s="1">
        <f t="shared" si="375"/>
        <v>1.1954394320220589</v>
      </c>
      <c r="AF3274" s="1">
        <f t="shared" si="375"/>
        <v>0.66854954638836728</v>
      </c>
      <c r="AG3274" s="1">
        <f t="shared" si="375"/>
        <v>1.0278337566283473</v>
      </c>
      <c r="AH3274" s="1">
        <f t="shared" si="375"/>
        <v>1.2253559363353539</v>
      </c>
      <c r="AI3274" s="1">
        <f t="shared" si="375"/>
        <v>1.2846443213894105</v>
      </c>
      <c r="AJ3274" s="1">
        <f t="shared" si="375"/>
        <v>0.94493767445974552</v>
      </c>
      <c r="AK3274" s="1">
        <f t="shared" si="375"/>
        <v>0.53466212967220406</v>
      </c>
      <c r="AL3274" s="1">
        <f t="shared" si="375"/>
        <v>1.1026922632326057</v>
      </c>
      <c r="AM3274" s="1">
        <f t="shared" si="375"/>
        <v>1.0071111762909213</v>
      </c>
      <c r="AN3274" s="29">
        <f t="shared" si="375"/>
        <v>0.65800579801643588</v>
      </c>
      <c r="AO3274" s="1">
        <f t="shared" si="369"/>
        <v>29318.063970967494</v>
      </c>
      <c r="AP3274" s="1">
        <f t="shared" si="370"/>
        <v>39763.329947911487</v>
      </c>
      <c r="AQ3274" s="29">
        <f t="shared" si="371"/>
        <v>38585.289667672361</v>
      </c>
    </row>
    <row r="3275" spans="1:43" x14ac:dyDescent="0.2">
      <c r="A3275" s="26"/>
      <c r="E3275" s="25" t="s">
        <v>6383</v>
      </c>
      <c r="F3275" s="26" t="s">
        <v>6384</v>
      </c>
      <c r="G3275" s="1">
        <v>0.51504544615235803</v>
      </c>
      <c r="H3275" s="1">
        <v>0.73423305436641695</v>
      </c>
      <c r="I3275" s="1">
        <f>VLOOKUP(F3275,'[1]SUSMB vs SHAM all proteins sum'!$B$2:$E$3214,2,FALSE)</f>
        <v>0.41201001625572198</v>
      </c>
      <c r="J3275" s="29">
        <f>VLOOKUP(F3275,'[1]SUSMB vs SHAM all proteins sum'!$B$2:$E$3214,3,FALSE)</f>
        <v>0.73180444335274797</v>
      </c>
      <c r="K3275" s="25">
        <f>VLOOKUP($E3275,[1]AllProteinsNorm!$A$1:$Q$3226,4,FALSE)</f>
        <v>31350.530422804899</v>
      </c>
      <c r="L3275" s="1">
        <f>VLOOKUP($E3275,[1]AllProteinsNorm!$A$1:$Q$3226,5,FALSE)</f>
        <v>28544.662217370402</v>
      </c>
      <c r="M3275" s="1">
        <f>VLOOKUP($E3275,[1]AllProteinsNorm!$A$1:$Q$3226,10,FALSE)</f>
        <v>32437.287995201299</v>
      </c>
      <c r="N3275" s="1">
        <f>VLOOKUP($E3275,[1]AllProteinsNorm!$A$1:$Q$3226,11,FALSE)</f>
        <v>12583.003546165501</v>
      </c>
      <c r="O3275" s="1">
        <f>VLOOKUP($E3275,[1]AllProteinsNorm!$A$1:$Q$3226,15,FALSE)</f>
        <v>30466.0767849433</v>
      </c>
      <c r="P3275" s="1">
        <f>VLOOKUP($E3275,[1]AllProteinsNorm!$A$1:$Q$3226,6,FALSE)</f>
        <v>3638.1325211561002</v>
      </c>
      <c r="Q3275" s="1">
        <f>VLOOKUP($E3275,[1]AllProteinsNorm!$A$1:$Q$3226,8,FALSE)</f>
        <v>33602.842229112997</v>
      </c>
      <c r="R3275" s="1">
        <f>VLOOKUP($E3275,[1]AllProteinsNorm!$A$1:$Q$3226,13,FALSE)</f>
        <v>26635.930628364102</v>
      </c>
      <c r="S3275" s="1">
        <f>VLOOKUP($E3275,[1]AllProteinsNorm!$A$1:$Q$3226,16,FALSE)</f>
        <v>22955.576399452701</v>
      </c>
      <c r="T3275" s="1">
        <f>VLOOKUP($E3275,[1]AllProteinsNorm!$A$1:$Q$3226,17,FALSE)</f>
        <v>31766.856785990902</v>
      </c>
      <c r="U3275" s="1">
        <f>VLOOKUP($E3275,[1]AllProteinsNorm!$A$1:$Q$3226,3,FALSE)</f>
        <v>9484.5701942927808</v>
      </c>
      <c r="V3275" s="1">
        <f>VLOOKUP($E3275,[1]AllProteinsNorm!$A$1:$Q$3226,7,FALSE)</f>
        <v>32162.966771402302</v>
      </c>
      <c r="W3275" s="1">
        <f>VLOOKUP($E3275,[1]AllProteinsNorm!$A$1:$Q$3226,9,FALSE)</f>
        <v>20167.5759600768</v>
      </c>
      <c r="X3275" s="1">
        <f>VLOOKUP($E3275,[1]AllProteinsNorm!$A$1:$Q$3226,12,FALSE)</f>
        <v>8991.7655402871205</v>
      </c>
      <c r="Y3275" s="29">
        <f>VLOOKUP($E3275,[1]AllProteinsNorm!$A$1:$Q$3226,14,FALSE)</f>
        <v>42219.974547671503</v>
      </c>
      <c r="Z3275" s="25">
        <f t="shared" si="375"/>
        <v>1.1578582119675045</v>
      </c>
      <c r="AA3275" s="1">
        <f t="shared" si="375"/>
        <v>1.0542300596030512</v>
      </c>
      <c r="AB3275" s="1">
        <f t="shared" si="375"/>
        <v>1.1979950505679042</v>
      </c>
      <c r="AC3275" s="1">
        <f t="shared" si="375"/>
        <v>0.46472368379917356</v>
      </c>
      <c r="AD3275" s="1">
        <f t="shared" si="375"/>
        <v>1.1251929940623662</v>
      </c>
      <c r="AE3275" s="1">
        <f t="shared" si="375"/>
        <v>0.13436588022709917</v>
      </c>
      <c r="AF3275" s="1">
        <f t="shared" si="375"/>
        <v>1.2410420588011835</v>
      </c>
      <c r="AG3275" s="1">
        <f t="shared" si="375"/>
        <v>0.98373554117011552</v>
      </c>
      <c r="AH3275" s="1">
        <f t="shared" si="375"/>
        <v>0.84781030132809232</v>
      </c>
      <c r="AI3275" s="1">
        <f t="shared" si="375"/>
        <v>1.1732342484164071</v>
      </c>
      <c r="AJ3275" s="1">
        <f t="shared" si="375"/>
        <v>0.35029032486339656</v>
      </c>
      <c r="AK3275" s="1">
        <f t="shared" si="375"/>
        <v>1.187863640431966</v>
      </c>
      <c r="AL3275" s="1">
        <f t="shared" si="375"/>
        <v>0.74484205293915229</v>
      </c>
      <c r="AM3275" s="1">
        <f t="shared" si="375"/>
        <v>0.33208974235838107</v>
      </c>
      <c r="AN3275" s="29">
        <f t="shared" si="375"/>
        <v>1.5592956029707521</v>
      </c>
      <c r="AO3275" s="1">
        <f t="shared" si="369"/>
        <v>7358.1458852492542</v>
      </c>
      <c r="AP3275" s="1">
        <f t="shared" si="370"/>
        <v>10721.854978320134</v>
      </c>
      <c r="AQ3275" s="29">
        <f t="shared" si="371"/>
        <v>12957.691316853472</v>
      </c>
    </row>
    <row r="3276" spans="1:43" x14ac:dyDescent="0.2">
      <c r="A3276" s="26"/>
      <c r="E3276" s="25" t="s">
        <v>6385</v>
      </c>
      <c r="F3276" s="26" t="s">
        <v>6386</v>
      </c>
      <c r="G3276" s="1">
        <v>0.24106615264506401</v>
      </c>
      <c r="H3276" s="1">
        <v>1.09555165679988</v>
      </c>
      <c r="I3276" s="1">
        <f>VLOOKUP(F3276,'[1]SUSMB vs SHAM all proteins sum'!$B$2:$E$3214,2,FALSE)</f>
        <v>0.52664944250332701</v>
      </c>
      <c r="J3276" s="29">
        <f>VLOOKUP(F3276,'[1]SUSMB vs SHAM all proteins sum'!$B$2:$E$3214,3,FALSE)</f>
        <v>1.1228820024297499</v>
      </c>
      <c r="K3276" s="25">
        <f>VLOOKUP($E3276,[1]AllProteinsNorm!$A$1:$Q$3226,4,FALSE)</f>
        <v>267964.57219686301</v>
      </c>
      <c r="L3276" s="1">
        <f>VLOOKUP($E3276,[1]AllProteinsNorm!$A$1:$Q$3226,5,FALSE)</f>
        <v>291233.67018532899</v>
      </c>
      <c r="M3276" s="1">
        <f>VLOOKUP($E3276,[1]AllProteinsNorm!$A$1:$Q$3226,10,FALSE)</f>
        <v>343244.020390402</v>
      </c>
      <c r="N3276" s="1">
        <f>VLOOKUP($E3276,[1]AllProteinsNorm!$A$1:$Q$3226,11,FALSE)</f>
        <v>221349.86435908999</v>
      </c>
      <c r="O3276" s="1">
        <f>VLOOKUP($E3276,[1]AllProteinsNorm!$A$1:$Q$3226,15,FALSE)</f>
        <v>285820.827841983</v>
      </c>
      <c r="P3276" s="1">
        <f>VLOOKUP($E3276,[1]AllProteinsNorm!$A$1:$Q$3226,6,FALSE)</f>
        <v>292963.90332771098</v>
      </c>
      <c r="Q3276" s="1">
        <f>VLOOKUP($E3276,[1]AllProteinsNorm!$A$1:$Q$3226,8,FALSE)</f>
        <v>316655.28240190097</v>
      </c>
      <c r="R3276" s="1">
        <f>VLOOKUP($E3276,[1]AllProteinsNorm!$A$1:$Q$3226,13,FALSE)</f>
        <v>307686.55844354001</v>
      </c>
      <c r="S3276" s="1">
        <f>VLOOKUP($E3276,[1]AllProteinsNorm!$A$1:$Q$3226,16,FALSE)</f>
        <v>309332.715571006</v>
      </c>
      <c r="T3276" s="1">
        <f>VLOOKUP($E3276,[1]AllProteinsNorm!$A$1:$Q$3226,17,FALSE)</f>
        <v>302917.34857953398</v>
      </c>
      <c r="U3276" s="1">
        <f>VLOOKUP($E3276,[1]AllProteinsNorm!$A$1:$Q$3226,3,FALSE)</f>
        <v>222500.950214871</v>
      </c>
      <c r="V3276" s="1">
        <f>VLOOKUP($E3276,[1]AllProteinsNorm!$A$1:$Q$3226,7,FALSE)</f>
        <v>257809.842459181</v>
      </c>
      <c r="W3276" s="1">
        <f>VLOOKUP($E3276,[1]AllProteinsNorm!$A$1:$Q$3226,9,FALSE)</f>
        <v>334127.23255793803</v>
      </c>
      <c r="X3276" s="1">
        <f>VLOOKUP($E3276,[1]AllProteinsNorm!$A$1:$Q$3226,12,FALSE)</f>
        <v>561997.58570430102</v>
      </c>
      <c r="Y3276" s="29">
        <f>VLOOKUP($E3276,[1]AllProteinsNorm!$A$1:$Q$3226,14,FALSE)</f>
        <v>280858.77281591401</v>
      </c>
      <c r="Z3276" s="25">
        <f t="shared" si="375"/>
        <v>0.95048988891375796</v>
      </c>
      <c r="AA3276" s="1">
        <f t="shared" si="375"/>
        <v>1.0330270772474899</v>
      </c>
      <c r="AB3276" s="1">
        <f t="shared" si="375"/>
        <v>1.2175115842235364</v>
      </c>
      <c r="AC3276" s="1">
        <f t="shared" si="375"/>
        <v>0.78514411909340387</v>
      </c>
      <c r="AD3276" s="1">
        <f t="shared" si="375"/>
        <v>1.0138273305218111</v>
      </c>
      <c r="AE3276" s="1">
        <f t="shared" si="375"/>
        <v>1.0391643404454374</v>
      </c>
      <c r="AF3276" s="1">
        <f t="shared" si="375"/>
        <v>1.123199390600863</v>
      </c>
      <c r="AG3276" s="1">
        <f t="shared" si="375"/>
        <v>1.09138667234116</v>
      </c>
      <c r="AH3276" s="1">
        <f t="shared" si="375"/>
        <v>1.0972257117798148</v>
      </c>
      <c r="AI3276" s="1">
        <f t="shared" si="375"/>
        <v>1.0744699369806541</v>
      </c>
      <c r="AJ3276" s="1">
        <f t="shared" si="375"/>
        <v>0.78922710460981649</v>
      </c>
      <c r="AK3276" s="1">
        <f t="shared" si="375"/>
        <v>0.91447032162100528</v>
      </c>
      <c r="AL3276" s="1">
        <f t="shared" si="375"/>
        <v>1.1851736725992981</v>
      </c>
      <c r="AM3276" s="1">
        <f t="shared" si="375"/>
        <v>1.9934464411715045</v>
      </c>
      <c r="AN3276" s="29">
        <f t="shared" si="375"/>
        <v>0.99622655930102699</v>
      </c>
      <c r="AO3276" s="1">
        <f t="shared" si="369"/>
        <v>39309.265193276653</v>
      </c>
      <c r="AP3276" s="1">
        <f t="shared" si="370"/>
        <v>7834.4063017597982</v>
      </c>
      <c r="AQ3276" s="29">
        <f t="shared" si="371"/>
        <v>120840.05707875092</v>
      </c>
    </row>
    <row r="3277" spans="1:43" x14ac:dyDescent="0.2">
      <c r="A3277" s="26"/>
      <c r="E3277" s="25" t="s">
        <v>6387</v>
      </c>
      <c r="F3277" s="26" t="s">
        <v>6388</v>
      </c>
      <c r="G3277" s="1">
        <v>0.89151961345793695</v>
      </c>
      <c r="H3277" s="1">
        <v>0.89712891558181496</v>
      </c>
      <c r="I3277" s="1">
        <f>VLOOKUP(F3277,'[1]SUSMB vs SHAM all proteins sum'!$B$2:$E$3214,2,FALSE)</f>
        <v>0.93439133570353206</v>
      </c>
      <c r="J3277" s="29">
        <f>VLOOKUP(F3277,'[1]SUSMB vs SHAM all proteins sum'!$B$2:$E$3214,3,FALSE)</f>
        <v>1.06130346532554</v>
      </c>
      <c r="K3277" s="25">
        <f>VLOOKUP($E3277,[1]AllProteinsNorm!$A$1:$Q$3226,4,FALSE)</f>
        <v>24637.048321776001</v>
      </c>
      <c r="L3277" s="1">
        <f>VLOOKUP($E3277,[1]AllProteinsNorm!$A$1:$Q$3226,5,FALSE)</f>
        <v>67329.634539437</v>
      </c>
      <c r="M3277" s="1">
        <f>VLOOKUP($E3277,[1]AllProteinsNorm!$A$1:$Q$3226,10,FALSE)</f>
        <v>93345.689948957297</v>
      </c>
      <c r="N3277" s="1">
        <f>VLOOKUP($E3277,[1]AllProteinsNorm!$A$1:$Q$3226,11,FALSE)</f>
        <v>92855.520749652205</v>
      </c>
      <c r="O3277" s="1">
        <f>VLOOKUP($E3277,[1]AllProteinsNorm!$A$1:$Q$3226,15,FALSE)</f>
        <v>10165.896096467501</v>
      </c>
      <c r="P3277" s="1">
        <f>VLOOKUP($E3277,[1]AllProteinsNorm!$A$1:$Q$3226,6,FALSE)</f>
        <v>67542.456194926097</v>
      </c>
      <c r="Q3277" s="1">
        <f>VLOOKUP($E3277,[1]AllProteinsNorm!$A$1:$Q$3226,8,FALSE)</f>
        <v>83937.309645038404</v>
      </c>
      <c r="R3277" s="1">
        <f>VLOOKUP($E3277,[1]AllProteinsNorm!$A$1:$Q$3226,13,FALSE)</f>
        <v>30822.047200543901</v>
      </c>
      <c r="S3277" s="1">
        <f>VLOOKUP($E3277,[1]AllProteinsNorm!$A$1:$Q$3226,16,FALSE)</f>
        <v>3628.2831369660398</v>
      </c>
      <c r="T3277" s="1">
        <f>VLOOKUP($E3277,[1]AllProteinsNorm!$A$1:$Q$3226,17,FALSE)</f>
        <v>133974.55597536499</v>
      </c>
      <c r="U3277" s="1">
        <f>VLOOKUP($E3277,[1]AllProteinsNorm!$A$1:$Q$3226,3,FALSE)</f>
        <v>5626.6847971219604</v>
      </c>
      <c r="V3277" s="1">
        <f>VLOOKUP($E3277,[1]AllProteinsNorm!$A$1:$Q$3226,7,FALSE)</f>
        <v>84506.4603632894</v>
      </c>
      <c r="W3277" s="1">
        <f>VLOOKUP($E3277,[1]AllProteinsNorm!$A$1:$Q$3226,9,FALSE)</f>
        <v>126227.73412577101</v>
      </c>
      <c r="X3277" s="1">
        <f>VLOOKUP($E3277,[1]AllProteinsNorm!$A$1:$Q$3226,12,FALSE)</f>
        <v>44462.757975474698</v>
      </c>
      <c r="Y3277" s="29">
        <f>VLOOKUP($E3277,[1]AllProteinsNorm!$A$1:$Q$3226,14,FALSE)</f>
        <v>73747.419379754705</v>
      </c>
      <c r="Z3277" s="25">
        <f t="shared" si="375"/>
        <v>0.42723137567651615</v>
      </c>
      <c r="AA3277" s="1">
        <f t="shared" si="375"/>
        <v>1.1675640690551339</v>
      </c>
      <c r="AB3277" s="1">
        <f t="shared" si="375"/>
        <v>1.6187088245923344</v>
      </c>
      <c r="AC3277" s="1">
        <f t="shared" si="375"/>
        <v>1.6102087941260925</v>
      </c>
      <c r="AD3277" s="1">
        <f t="shared" si="375"/>
        <v>0.17628693654992394</v>
      </c>
      <c r="AE3277" s="1">
        <f t="shared" si="375"/>
        <v>1.171254612153513</v>
      </c>
      <c r="AF3277" s="1">
        <f t="shared" si="375"/>
        <v>1.455557979262444</v>
      </c>
      <c r="AG3277" s="1">
        <f t="shared" si="375"/>
        <v>0.5344855217504253</v>
      </c>
      <c r="AH3277" s="1">
        <f t="shared" si="375"/>
        <v>6.2918105111633926E-2</v>
      </c>
      <c r="AI3277" s="1">
        <f t="shared" si="375"/>
        <v>2.3232545192686258</v>
      </c>
      <c r="AJ3277" s="1">
        <f t="shared" si="375"/>
        <v>9.7572414315874739E-2</v>
      </c>
      <c r="AK3277" s="1">
        <f t="shared" si="375"/>
        <v>1.4654276292769197</v>
      </c>
      <c r="AL3277" s="1">
        <f t="shared" si="375"/>
        <v>2.188916780725588</v>
      </c>
      <c r="AM3277" s="1">
        <f t="shared" si="375"/>
        <v>0.77102926487521284</v>
      </c>
      <c r="AN3277" s="29">
        <f t="shared" si="375"/>
        <v>1.2788549595187191</v>
      </c>
      <c r="AO3277" s="1">
        <f t="shared" si="369"/>
        <v>34501.883991725066</v>
      </c>
      <c r="AP3277" s="1">
        <f t="shared" si="370"/>
        <v>44837.490399074508</v>
      </c>
      <c r="AQ3277" s="29">
        <f t="shared" si="371"/>
        <v>40334.854929684843</v>
      </c>
    </row>
    <row r="3278" spans="1:43" x14ac:dyDescent="0.2">
      <c r="A3278" s="26"/>
      <c r="E3278" s="25" t="s">
        <v>6389</v>
      </c>
      <c r="F3278" s="26" t="s">
        <v>6390</v>
      </c>
      <c r="G3278" s="1">
        <v>0.67242521098870001</v>
      </c>
      <c r="H3278" s="1">
        <v>1.0868029295225501</v>
      </c>
      <c r="I3278" s="1">
        <f>VLOOKUP(F3278,'[1]SUSMB vs SHAM all proteins sum'!$B$2:$E$3214,2,FALSE)</f>
        <v>0.51860251813243496</v>
      </c>
      <c r="J3278" s="29">
        <f>VLOOKUP(F3278,'[1]SUSMB vs SHAM all proteins sum'!$B$2:$E$3214,3,FALSE)</f>
        <v>1.15074983334739</v>
      </c>
      <c r="K3278" s="25">
        <f>VLOOKUP($E3278,[1]AllProteinsNorm!$A$1:$Q$3226,4,FALSE)</f>
        <v>80625.446472265801</v>
      </c>
      <c r="L3278" s="1">
        <f>VLOOKUP($E3278,[1]AllProteinsNorm!$A$1:$Q$3226,5,FALSE)</f>
        <v>193165.538199006</v>
      </c>
      <c r="M3278" s="1">
        <f>VLOOKUP($E3278,[1]AllProteinsNorm!$A$1:$Q$3226,10,FALSE)</f>
        <v>185586.06188934299</v>
      </c>
      <c r="N3278" s="1">
        <f>VLOOKUP($E3278,[1]AllProteinsNorm!$A$1:$Q$3226,11,FALSE)</f>
        <v>183451.30452895901</v>
      </c>
      <c r="O3278" s="1">
        <f>VLOOKUP($E3278,[1]AllProteinsNorm!$A$1:$Q$3226,15,FALSE)</f>
        <v>196990.3434597</v>
      </c>
      <c r="P3278" s="1">
        <f>VLOOKUP($E3278,[1]AllProteinsNorm!$A$1:$Q$3226,6,FALSE)</f>
        <v>193453.54339022501</v>
      </c>
      <c r="Q3278" s="1">
        <f>VLOOKUP($E3278,[1]AllProteinsNorm!$A$1:$Q$3226,8,FALSE)</f>
        <v>226473.46888628701</v>
      </c>
      <c r="R3278" s="1">
        <f>VLOOKUP($E3278,[1]AllProteinsNorm!$A$1:$Q$3226,13,FALSE)</f>
        <v>160015.19256595499</v>
      </c>
      <c r="S3278" s="1">
        <f>VLOOKUP($E3278,[1]AllProteinsNorm!$A$1:$Q$3226,16,FALSE)</f>
        <v>150267.98987295601</v>
      </c>
      <c r="T3278" s="1">
        <f>VLOOKUP($E3278,[1]AllProteinsNorm!$A$1:$Q$3226,17,FALSE)</f>
        <v>150329.82938543</v>
      </c>
      <c r="U3278" s="1">
        <f>VLOOKUP($E3278,[1]AllProteinsNorm!$A$1:$Q$3226,3,FALSE)</f>
        <v>146287.544993599</v>
      </c>
      <c r="V3278" s="1">
        <f>VLOOKUP($E3278,[1]AllProteinsNorm!$A$1:$Q$3226,7,FALSE)</f>
        <v>238023.68609495999</v>
      </c>
      <c r="W3278" s="1">
        <f>VLOOKUP($E3278,[1]AllProteinsNorm!$A$1:$Q$3226,9,FALSE)</f>
        <v>238495.280518402</v>
      </c>
      <c r="X3278" s="1">
        <f>VLOOKUP($E3278,[1]AllProteinsNorm!$A$1:$Q$3226,12,FALSE)</f>
        <v>186060.31370051001</v>
      </c>
      <c r="Y3278" s="29">
        <f>VLOOKUP($E3278,[1]AllProteinsNorm!$A$1:$Q$3226,14,FALSE)</f>
        <v>136413.20604674501</v>
      </c>
      <c r="Z3278" s="25">
        <f t="shared" si="375"/>
        <v>0.48001697863809195</v>
      </c>
      <c r="AA3278" s="1">
        <f t="shared" si="375"/>
        <v>1.150043095329504</v>
      </c>
      <c r="AB3278" s="1">
        <f t="shared" si="375"/>
        <v>1.1049174249981779</v>
      </c>
      <c r="AC3278" s="1">
        <f t="shared" si="375"/>
        <v>1.0922077927034974</v>
      </c>
      <c r="AD3278" s="1">
        <f t="shared" si="375"/>
        <v>1.1728147083307288</v>
      </c>
      <c r="AE3278" s="1">
        <f t="shared" si="375"/>
        <v>1.1517577820415781</v>
      </c>
      <c r="AF3278" s="1">
        <f t="shared" si="375"/>
        <v>1.3483473894793097</v>
      </c>
      <c r="AG3278" s="1">
        <f t="shared" si="375"/>
        <v>0.95267700995769267</v>
      </c>
      <c r="AH3278" s="1">
        <f t="shared" si="375"/>
        <v>0.89464542078099396</v>
      </c>
      <c r="AI3278" s="1">
        <f t="shared" si="375"/>
        <v>0.89501359258328494</v>
      </c>
      <c r="AJ3278" s="1">
        <f t="shared" si="375"/>
        <v>0.87094718147534655</v>
      </c>
      <c r="AK3278" s="1">
        <f t="shared" si="375"/>
        <v>1.4171135248585174</v>
      </c>
      <c r="AL3278" s="1">
        <f t="shared" si="375"/>
        <v>1.4199212405387163</v>
      </c>
      <c r="AM3278" s="1">
        <f t="shared" si="375"/>
        <v>1.1077409618772989</v>
      </c>
      <c r="AN3278" s="29">
        <f t="shared" si="375"/>
        <v>0.81215866550790017</v>
      </c>
      <c r="AO3278" s="1">
        <f t="shared" ref="AO3278:AO3341" si="376">_xlfn.STDEV.P(K3278:O3278)</f>
        <v>43945.563464397615</v>
      </c>
      <c r="AP3278" s="1">
        <f t="shared" ref="AP3278:AP3341" si="377">_xlfn.STDEV.P(P3278:T3278)</f>
        <v>29761.542252868752</v>
      </c>
      <c r="AQ3278" s="29">
        <f t="shared" ref="AQ3278:AQ3341" si="378">_xlfn.STDEV.P(U3278:Y3278)</f>
        <v>43477.477790037432</v>
      </c>
    </row>
    <row r="3279" spans="1:43" x14ac:dyDescent="0.2">
      <c r="A3279" s="26"/>
      <c r="E3279" s="25" t="s">
        <v>6391</v>
      </c>
      <c r="F3279" s="26" t="s">
        <v>6392</v>
      </c>
      <c r="G3279" s="1">
        <v>0.214962140527718</v>
      </c>
      <c r="H3279" s="1">
        <v>1.2268073423328201</v>
      </c>
      <c r="I3279" s="1">
        <f>VLOOKUP(F3279,'[1]SUSMB vs SHAM all proteins sum'!$B$2:$E$3214,2,FALSE)</f>
        <v>0.71220810208669105</v>
      </c>
      <c r="J3279" s="29">
        <f>VLOOKUP(F3279,'[1]SUSMB vs SHAM all proteins sum'!$B$2:$E$3214,3,FALSE)</f>
        <v>1.07294509481127</v>
      </c>
      <c r="K3279" s="25">
        <f>VLOOKUP($E3279,[1]AllProteinsNorm!$A$1:$Q$3226,4,FALSE)</f>
        <v>372404.09963857301</v>
      </c>
      <c r="L3279" s="1">
        <f>VLOOKUP($E3279,[1]AllProteinsNorm!$A$1:$Q$3226,5,FALSE)</f>
        <v>204374.628350062</v>
      </c>
      <c r="M3279" s="1">
        <f>VLOOKUP($E3279,[1]AllProteinsNorm!$A$1:$Q$3226,10,FALSE)</f>
        <v>271762.58689926198</v>
      </c>
      <c r="N3279" s="1">
        <f>VLOOKUP($E3279,[1]AllProteinsNorm!$A$1:$Q$3226,11,FALSE)</f>
        <v>370358.60899949103</v>
      </c>
      <c r="O3279" s="1">
        <f>VLOOKUP($E3279,[1]AllProteinsNorm!$A$1:$Q$3226,15,FALSE)</f>
        <v>488488.42269503197</v>
      </c>
      <c r="P3279" s="1">
        <f>VLOOKUP($E3279,[1]AllProteinsNorm!$A$1:$Q$3226,6,FALSE)</f>
        <v>428936.64313809999</v>
      </c>
      <c r="Q3279" s="1">
        <f>VLOOKUP($E3279,[1]AllProteinsNorm!$A$1:$Q$3226,8,FALSE)</f>
        <v>393028.37007845199</v>
      </c>
      <c r="R3279" s="1">
        <f>VLOOKUP($E3279,[1]AllProteinsNorm!$A$1:$Q$3226,13,FALSE)</f>
        <v>370257.00356194598</v>
      </c>
      <c r="S3279" s="1">
        <f>VLOOKUP($E3279,[1]AllProteinsNorm!$A$1:$Q$3226,16,FALSE)</f>
        <v>404156.76544799999</v>
      </c>
      <c r="T3279" s="1">
        <f>VLOOKUP($E3279,[1]AllProteinsNorm!$A$1:$Q$3226,17,FALSE)</f>
        <v>412210.89802064799</v>
      </c>
      <c r="U3279" s="1">
        <f>VLOOKUP($E3279,[1]AllProteinsNorm!$A$1:$Q$3226,3,FALSE)</f>
        <v>256085.374333638</v>
      </c>
      <c r="V3279" s="1">
        <f>VLOOKUP($E3279,[1]AllProteinsNorm!$A$1:$Q$3226,7,FALSE)</f>
        <v>293787.56184083899</v>
      </c>
      <c r="W3279" s="1">
        <f>VLOOKUP($E3279,[1]AllProteinsNorm!$A$1:$Q$3226,9,FALSE)</f>
        <v>435241.595471112</v>
      </c>
      <c r="X3279" s="1">
        <f>VLOOKUP($E3279,[1]AllProteinsNorm!$A$1:$Q$3226,12,FALSE)</f>
        <v>438458.59580159798</v>
      </c>
      <c r="Y3279" s="29">
        <f>VLOOKUP($E3279,[1]AllProteinsNorm!$A$1:$Q$3226,14,FALSE)</f>
        <v>370610.86861914402</v>
      </c>
      <c r="Z3279" s="25">
        <f t="shared" si="375"/>
        <v>1.0905664794538181</v>
      </c>
      <c r="AA3279" s="1">
        <f t="shared" si="375"/>
        <v>0.59850071238668945</v>
      </c>
      <c r="AB3279" s="1">
        <f t="shared" si="375"/>
        <v>0.79584292420419001</v>
      </c>
      <c r="AC3279" s="1">
        <f t="shared" si="375"/>
        <v>1.0845763640732831</v>
      </c>
      <c r="AD3279" s="1">
        <f t="shared" si="375"/>
        <v>1.4305135198820202</v>
      </c>
      <c r="AE3279" s="1">
        <f t="shared" si="375"/>
        <v>1.2561191599927386</v>
      </c>
      <c r="AF3279" s="1">
        <f t="shared" si="375"/>
        <v>1.1509636072694127</v>
      </c>
      <c r="AG3279" s="1">
        <f t="shared" si="375"/>
        <v>1.0842788177132283</v>
      </c>
      <c r="AH3279" s="1">
        <f t="shared" si="375"/>
        <v>1.1835525475413287</v>
      </c>
      <c r="AI3279" s="1">
        <f t="shared" si="375"/>
        <v>1.207138665452844</v>
      </c>
      <c r="AJ3279" s="1">
        <f t="shared" si="375"/>
        <v>0.74993300395375562</v>
      </c>
      <c r="AK3279" s="1">
        <f t="shared" si="375"/>
        <v>0.86034194396634045</v>
      </c>
      <c r="AL3279" s="1">
        <f t="shared" si="375"/>
        <v>1.2745828924693958</v>
      </c>
      <c r="AM3279" s="1">
        <f t="shared" si="375"/>
        <v>1.2840037144426899</v>
      </c>
      <c r="AN3279" s="29">
        <f t="shared" si="375"/>
        <v>1.0853150935490872</v>
      </c>
      <c r="AO3279" s="1">
        <f t="shared" si="376"/>
        <v>97015.618265359124</v>
      </c>
      <c r="AP3279" s="1">
        <f t="shared" si="377"/>
        <v>19607.177181275107</v>
      </c>
      <c r="AQ3279" s="29">
        <f t="shared" si="378"/>
        <v>73627.726694580721</v>
      </c>
    </row>
    <row r="3280" spans="1:43" x14ac:dyDescent="0.2">
      <c r="A3280" s="26"/>
      <c r="E3280" s="25" t="s">
        <v>6393</v>
      </c>
      <c r="F3280" s="26" t="s">
        <v>6394</v>
      </c>
      <c r="G3280" s="1">
        <v>0.81119234731690204</v>
      </c>
      <c r="H3280" s="1">
        <v>1.0393788170473299</v>
      </c>
      <c r="I3280" s="1">
        <f>VLOOKUP(F3280,'[1]SUSMB vs SHAM all proteins sum'!$B$2:$E$3214,2,FALSE)</f>
        <v>0.86438453222539502</v>
      </c>
      <c r="J3280" s="29">
        <f>VLOOKUP(F3280,'[1]SUSMB vs SHAM all proteins sum'!$B$2:$E$3214,3,FALSE)</f>
        <v>1.0273577813118699</v>
      </c>
      <c r="K3280" s="25">
        <f>VLOOKUP($E3280,[1]AllProteinsNorm!$A$1:$Q$3226,4,FALSE)</f>
        <v>150435.52637070999</v>
      </c>
      <c r="L3280" s="1">
        <f>VLOOKUP($E3280,[1]AllProteinsNorm!$A$1:$Q$3226,5,FALSE)</f>
        <v>91779.758195254195</v>
      </c>
      <c r="M3280" s="1">
        <f>VLOOKUP($E3280,[1]AllProteinsNorm!$A$1:$Q$3226,10,FALSE)</f>
        <v>118256.868211036</v>
      </c>
      <c r="N3280" s="1">
        <f>VLOOKUP($E3280,[1]AllProteinsNorm!$A$1:$Q$3226,11,FALSE)</f>
        <v>139073.18337504601</v>
      </c>
      <c r="O3280" s="1">
        <f>VLOOKUP($E3280,[1]AllProteinsNorm!$A$1:$Q$3226,15,FALSE)</f>
        <v>75663.500484657998</v>
      </c>
      <c r="P3280" s="1">
        <f>VLOOKUP($E3280,[1]AllProteinsNorm!$A$1:$Q$3226,6,FALSE)</f>
        <v>118755.635110043</v>
      </c>
      <c r="Q3280" s="1">
        <f>VLOOKUP($E3280,[1]AllProteinsNorm!$A$1:$Q$3226,8,FALSE)</f>
        <v>160346.35757865201</v>
      </c>
      <c r="R3280" s="1">
        <f>VLOOKUP($E3280,[1]AllProteinsNorm!$A$1:$Q$3226,13,FALSE)</f>
        <v>96298.542877521002</v>
      </c>
      <c r="S3280" s="1">
        <f>VLOOKUP($E3280,[1]AllProteinsNorm!$A$1:$Q$3226,16,FALSE)</f>
        <v>112020.232088606</v>
      </c>
      <c r="T3280" s="1">
        <f>VLOOKUP($E3280,[1]AllProteinsNorm!$A$1:$Q$3226,17,FALSE)</f>
        <v>101459.639716415</v>
      </c>
      <c r="U3280" s="1">
        <f>VLOOKUP($E3280,[1]AllProteinsNorm!$A$1:$Q$3226,3,FALSE)</f>
        <v>121450.57804520801</v>
      </c>
      <c r="V3280" s="1">
        <f>VLOOKUP($E3280,[1]AllProteinsNorm!$A$1:$Q$3226,7,FALSE)</f>
        <v>102843.37574124501</v>
      </c>
      <c r="W3280" s="1">
        <f>VLOOKUP($E3280,[1]AllProteinsNorm!$A$1:$Q$3226,9,FALSE)</f>
        <v>103981.100162983</v>
      </c>
      <c r="X3280" s="1">
        <f>VLOOKUP($E3280,[1]AllProteinsNorm!$A$1:$Q$3226,12,FALSE)</f>
        <v>154476.739613549</v>
      </c>
      <c r="Y3280" s="29">
        <f>VLOOKUP($E3280,[1]AllProteinsNorm!$A$1:$Q$3226,14,FALSE)</f>
        <v>98009.613978763504</v>
      </c>
      <c r="Z3280" s="25">
        <f t="shared" si="375"/>
        <v>1.3076600774278742</v>
      </c>
      <c r="AA3280" s="1">
        <f t="shared" si="375"/>
        <v>0.79779509935815995</v>
      </c>
      <c r="AB3280" s="1">
        <f t="shared" si="375"/>
        <v>1.027947248711391</v>
      </c>
      <c r="AC3280" s="1">
        <f t="shared" si="375"/>
        <v>1.2088929664938646</v>
      </c>
      <c r="AD3280" s="1">
        <f t="shared" si="375"/>
        <v>0.65770460800871067</v>
      </c>
      <c r="AE3280" s="1">
        <f t="shared" si="375"/>
        <v>1.0322827775423051</v>
      </c>
      <c r="AF3280" s="1">
        <f t="shared" si="375"/>
        <v>1.3938099292442292</v>
      </c>
      <c r="AG3280" s="1">
        <f t="shared" si="375"/>
        <v>0.83707461311431619</v>
      </c>
      <c r="AH3280" s="1">
        <f t="shared" si="375"/>
        <v>0.97373531971099403</v>
      </c>
      <c r="AI3280" s="1">
        <f t="shared" si="375"/>
        <v>0.88193742215139015</v>
      </c>
      <c r="AJ3280" s="1">
        <f t="shared" si="375"/>
        <v>1.0557085558293928</v>
      </c>
      <c r="AK3280" s="1">
        <f t="shared" si="375"/>
        <v>0.8939655407814936</v>
      </c>
      <c r="AL3280" s="1">
        <f t="shared" si="375"/>
        <v>0.90385520475458525</v>
      </c>
      <c r="AM3280" s="1">
        <f t="shared" si="375"/>
        <v>1.342788303781874</v>
      </c>
      <c r="AN3280" s="29">
        <f t="shared" si="375"/>
        <v>0.85194809029564111</v>
      </c>
      <c r="AO3280" s="1">
        <f t="shared" si="376"/>
        <v>28044.011762104041</v>
      </c>
      <c r="AP3280" s="1">
        <f t="shared" si="377"/>
        <v>22688.44935596715</v>
      </c>
      <c r="AQ3280" s="29">
        <f t="shared" si="378"/>
        <v>20742.502493181684</v>
      </c>
    </row>
    <row r="3281" spans="1:43" x14ac:dyDescent="0.2">
      <c r="A3281" s="26"/>
      <c r="E3281" s="25" t="s">
        <v>6395</v>
      </c>
      <c r="F3281" s="26" t="s">
        <v>6396</v>
      </c>
      <c r="G3281" s="1">
        <v>0.97324154199684398</v>
      </c>
      <c r="H3281" s="1">
        <v>0.99521366144664702</v>
      </c>
      <c r="I3281" s="1">
        <f>VLOOKUP(F3281,'[1]SUSMB vs SHAM all proteins sum'!$B$2:$E$3214,2,FALSE)</f>
        <v>4.3292876801585599E-3</v>
      </c>
      <c r="J3281" s="29">
        <f>VLOOKUP(F3281,'[1]SUSMB vs SHAM all proteins sum'!$B$2:$E$3214,3,FALSE)</f>
        <v>0.77412606996065503</v>
      </c>
      <c r="K3281" s="25">
        <f>VLOOKUP($E3281,[1]AllProteinsNorm!$A$1:$Q$3226,4,FALSE)</f>
        <v>171814.90817069099</v>
      </c>
      <c r="L3281" s="1">
        <f>VLOOKUP($E3281,[1]AllProteinsNorm!$A$1:$Q$3226,5,FALSE)</f>
        <v>140415.18640972301</v>
      </c>
      <c r="M3281" s="1">
        <f>VLOOKUP($E3281,[1]AllProteinsNorm!$A$1:$Q$3226,10,FALSE)</f>
        <v>154016.707023903</v>
      </c>
      <c r="N3281" s="1">
        <f>VLOOKUP($E3281,[1]AllProteinsNorm!$A$1:$Q$3226,11,FALSE)</f>
        <v>184692.60686488301</v>
      </c>
      <c r="O3281" s="1">
        <f>VLOOKUP($E3281,[1]AllProteinsNorm!$A$1:$Q$3226,15,FALSE)</f>
        <v>154547.86533525199</v>
      </c>
      <c r="P3281" s="1">
        <f>VLOOKUP($E3281,[1]AllProteinsNorm!$A$1:$Q$3226,6,FALSE)</f>
        <v>131819.52448651599</v>
      </c>
      <c r="Q3281" s="1">
        <f>VLOOKUP($E3281,[1]AllProteinsNorm!$A$1:$Q$3226,8,FALSE)</f>
        <v>204357.73492698901</v>
      </c>
      <c r="R3281" s="1">
        <f>VLOOKUP($E3281,[1]AllProteinsNorm!$A$1:$Q$3226,13,FALSE)</f>
        <v>218328.412185603</v>
      </c>
      <c r="S3281" s="1">
        <f>VLOOKUP($E3281,[1]AllProteinsNorm!$A$1:$Q$3226,16,FALSE)</f>
        <v>109326.406212263</v>
      </c>
      <c r="T3281" s="1">
        <f>VLOOKUP($E3281,[1]AllProteinsNorm!$A$1:$Q$3226,17,FALSE)</f>
        <v>161038.89296969099</v>
      </c>
      <c r="U3281" s="1">
        <f>VLOOKUP($E3281,[1]AllProteinsNorm!$A$1:$Q$3226,3,FALSE)</f>
        <v>113097.85331039601</v>
      </c>
      <c r="V3281" s="1">
        <f>VLOOKUP($E3281,[1]AllProteinsNorm!$A$1:$Q$3226,7,FALSE)</f>
        <v>119827.606783219</v>
      </c>
      <c r="W3281" s="1">
        <f>VLOOKUP($E3281,[1]AllProteinsNorm!$A$1:$Q$3226,9,FALSE)</f>
        <v>116563.26699954001</v>
      </c>
      <c r="X3281" s="1">
        <f>VLOOKUP($E3281,[1]AllProteinsNorm!$A$1:$Q$3226,12,FALSE)</f>
        <v>128729.471545017</v>
      </c>
      <c r="Y3281" s="29">
        <f>VLOOKUP($E3281,[1]AllProteinsNorm!$A$1:$Q$3226,14,FALSE)</f>
        <v>144998.263900085</v>
      </c>
      <c r="Z3281" s="25">
        <f t="shared" si="375"/>
        <v>1.0665277637421897</v>
      </c>
      <c r="AA3281" s="1">
        <f t="shared" si="375"/>
        <v>0.87161641764070619</v>
      </c>
      <c r="AB3281" s="1">
        <f t="shared" si="375"/>
        <v>0.95604680565874223</v>
      </c>
      <c r="AC3281" s="1">
        <f t="shared" si="375"/>
        <v>1.1464650831325289</v>
      </c>
      <c r="AD3281" s="1">
        <f t="shared" si="375"/>
        <v>0.95934392982583327</v>
      </c>
      <c r="AE3281" s="1">
        <f t="shared" si="375"/>
        <v>0.81825951056874047</v>
      </c>
      <c r="AF3281" s="1">
        <f t="shared" si="375"/>
        <v>1.2685348457572336</v>
      </c>
      <c r="AG3281" s="1">
        <f t="shared" si="375"/>
        <v>1.3552567451152961</v>
      </c>
      <c r="AH3281" s="1">
        <f t="shared" si="375"/>
        <v>0.67863521726355758</v>
      </c>
      <c r="AI3281" s="1">
        <f t="shared" si="375"/>
        <v>0.9996364822070819</v>
      </c>
      <c r="AJ3281" s="1">
        <f t="shared" si="375"/>
        <v>0.70204618364866156</v>
      </c>
      <c r="AK3281" s="1">
        <f t="shared" si="375"/>
        <v>0.74382060822173546</v>
      </c>
      <c r="AL3281" s="1">
        <f t="shared" si="375"/>
        <v>0.72355747129927994</v>
      </c>
      <c r="AM3281" s="1">
        <f t="shared" si="375"/>
        <v>0.79907824574934649</v>
      </c>
      <c r="AN3281" s="29">
        <f t="shared" si="375"/>
        <v>0.900065516958659</v>
      </c>
      <c r="AO3281" s="1">
        <f t="shared" si="376"/>
        <v>15442.702773224511</v>
      </c>
      <c r="AP3281" s="1">
        <f t="shared" si="377"/>
        <v>41494.89338355072</v>
      </c>
      <c r="AQ3281" s="29">
        <f t="shared" si="378"/>
        <v>11426.255090605588</v>
      </c>
    </row>
    <row r="3282" spans="1:43" x14ac:dyDescent="0.2">
      <c r="A3282" s="26"/>
      <c r="E3282" s="25" t="s">
        <v>6397</v>
      </c>
      <c r="F3282" s="26" t="s">
        <v>6398</v>
      </c>
      <c r="G3282" s="1">
        <v>0.13597160256361601</v>
      </c>
      <c r="H3282" s="1">
        <v>0.72968553295154504</v>
      </c>
      <c r="I3282" s="1">
        <f>VLOOKUP(F3282,'[1]SUSMB vs SHAM all proteins sum'!$B$2:$E$3214,2,FALSE)</f>
        <v>0.34125243705316399</v>
      </c>
      <c r="J3282" s="29">
        <f>VLOOKUP(F3282,'[1]SUSMB vs SHAM all proteins sum'!$B$2:$E$3214,3,FALSE)</f>
        <v>0.81774925390300801</v>
      </c>
      <c r="K3282" s="25">
        <f>VLOOKUP($E3282,[1]AllProteinsNorm!$A$1:$Q$3226,4,FALSE)</f>
        <v>99304.079217117105</v>
      </c>
      <c r="L3282" s="1">
        <f>VLOOKUP($E3282,[1]AllProteinsNorm!$A$1:$Q$3226,5,FALSE)</f>
        <v>134200.12694968001</v>
      </c>
      <c r="M3282" s="1">
        <f>VLOOKUP($E3282,[1]AllProteinsNorm!$A$1:$Q$3226,10,FALSE)</f>
        <v>100857.041566168</v>
      </c>
      <c r="N3282" s="1">
        <f>VLOOKUP($E3282,[1]AllProteinsNorm!$A$1:$Q$3226,11,FALSE)</f>
        <v>115309.64813618299</v>
      </c>
      <c r="O3282" s="1">
        <f>VLOOKUP($E3282,[1]AllProteinsNorm!$A$1:$Q$3226,15,FALSE)</f>
        <v>85668.887814428395</v>
      </c>
      <c r="P3282" s="1">
        <f>VLOOKUP($E3282,[1]AllProteinsNorm!$A$1:$Q$3226,6,FALSE)</f>
        <v>122428.66110452299</v>
      </c>
      <c r="Q3282" s="1">
        <f>VLOOKUP($E3282,[1]AllProteinsNorm!$A$1:$Q$3226,8,FALSE)</f>
        <v>43452.211024197502</v>
      </c>
      <c r="R3282" s="1">
        <f>VLOOKUP($E3282,[1]AllProteinsNorm!$A$1:$Q$3226,13,FALSE)</f>
        <v>86020.476657111998</v>
      </c>
      <c r="S3282" s="1">
        <f>VLOOKUP($E3282,[1]AllProteinsNorm!$A$1:$Q$3226,16,FALSE)</f>
        <v>91218.3086328184</v>
      </c>
      <c r="T3282" s="1">
        <f>VLOOKUP($E3282,[1]AllProteinsNorm!$A$1:$Q$3226,17,FALSE)</f>
        <v>65798.327581424703</v>
      </c>
      <c r="U3282" s="1">
        <f>VLOOKUP($E3282,[1]AllProteinsNorm!$A$1:$Q$3226,3,FALSE)</f>
        <v>47788.181628340302</v>
      </c>
      <c r="V3282" s="1">
        <f>VLOOKUP($E3282,[1]AllProteinsNorm!$A$1:$Q$3226,7,FALSE)</f>
        <v>78344.243679300096</v>
      </c>
      <c r="W3282" s="1">
        <f>VLOOKUP($E3282,[1]AllProteinsNorm!$A$1:$Q$3226,9,FALSE)</f>
        <v>121493.3116796</v>
      </c>
      <c r="X3282" s="1">
        <f>VLOOKUP($E3282,[1]AllProteinsNorm!$A$1:$Q$3226,12,FALSE)</f>
        <v>79628.776193386395</v>
      </c>
      <c r="Y3282" s="29">
        <f>VLOOKUP($E3282,[1]AllProteinsNorm!$A$1:$Q$3226,14,FALSE)</f>
        <v>134049.682422449</v>
      </c>
      <c r="Z3282" s="25">
        <f t="shared" si="375"/>
        <v>0.92748645107060457</v>
      </c>
      <c r="AA3282" s="1">
        <f t="shared" si="375"/>
        <v>1.2534107406166708</v>
      </c>
      <c r="AB3282" s="1">
        <f t="shared" si="375"/>
        <v>0.94199090596432866</v>
      </c>
      <c r="AC3282" s="1">
        <f t="shared" si="375"/>
        <v>1.0769762648944012</v>
      </c>
      <c r="AD3282" s="1">
        <f t="shared" si="375"/>
        <v>0.80013563745399441</v>
      </c>
      <c r="AE3282" s="1">
        <f t="shared" si="375"/>
        <v>1.1434668675482462</v>
      </c>
      <c r="AF3282" s="1">
        <f t="shared" si="375"/>
        <v>0.40583767869081833</v>
      </c>
      <c r="AG3282" s="1">
        <f t="shared" si="375"/>
        <v>0.80341942892064366</v>
      </c>
      <c r="AH3282" s="1">
        <f t="shared" si="375"/>
        <v>0.85196646515939523</v>
      </c>
      <c r="AI3282" s="1">
        <f t="shared" si="375"/>
        <v>0.61454733598050826</v>
      </c>
      <c r="AJ3282" s="1">
        <f t="shared" si="375"/>
        <v>0.4463350481774252</v>
      </c>
      <c r="AK3282" s="1">
        <f t="shared" si="375"/>
        <v>0.73172446796525636</v>
      </c>
      <c r="AL3282" s="1">
        <f t="shared" si="375"/>
        <v>1.1347308324782666</v>
      </c>
      <c r="AM3282" s="1">
        <f t="shared" si="375"/>
        <v>0.74372182509466367</v>
      </c>
      <c r="AN3282" s="29">
        <f t="shared" si="375"/>
        <v>1.2520056094101331</v>
      </c>
      <c r="AO3282" s="1">
        <f t="shared" si="376"/>
        <v>16497.597096093694</v>
      </c>
      <c r="AP3282" s="1">
        <f t="shared" si="377"/>
        <v>26396.250332554631</v>
      </c>
      <c r="AQ3282" s="29">
        <f t="shared" si="378"/>
        <v>31406.69604818985</v>
      </c>
    </row>
    <row r="3283" spans="1:43" x14ac:dyDescent="0.2">
      <c r="A3283" s="26"/>
      <c r="E3283" s="25" t="s">
        <v>6399</v>
      </c>
      <c r="F3283" s="26" t="s">
        <v>6400</v>
      </c>
      <c r="G3283" s="1">
        <v>0.71908756174608801</v>
      </c>
      <c r="H3283" s="1">
        <v>0.92747314621535704</v>
      </c>
      <c r="I3283" s="1">
        <f>VLOOKUP(F3283,'[1]SUSMB vs SHAM all proteins sum'!$B$2:$E$3214,2,FALSE)</f>
        <v>0.83454621844613597</v>
      </c>
      <c r="J3283" s="29">
        <f>VLOOKUP(F3283,'[1]SUSMB vs SHAM all proteins sum'!$B$2:$E$3214,3,FALSE)</f>
        <v>0.94414076026284099</v>
      </c>
      <c r="K3283" s="25">
        <f>VLOOKUP($E3283,[1]AllProteinsNorm!$A$1:$Q$3226,4,FALSE)</f>
        <v>297877.298408103</v>
      </c>
      <c r="L3283" s="1">
        <f>VLOOKUP($E3283,[1]AllProteinsNorm!$A$1:$Q$3226,5,FALSE)</f>
        <v>318100.42384109902</v>
      </c>
      <c r="M3283" s="1">
        <f>VLOOKUP($E3283,[1]AllProteinsNorm!$A$1:$Q$3226,10,FALSE)</f>
        <v>471967.800934005</v>
      </c>
      <c r="N3283" s="1">
        <f>VLOOKUP($E3283,[1]AllProteinsNorm!$A$1:$Q$3226,11,FALSE)</f>
        <v>194620.06598225801</v>
      </c>
      <c r="O3283" s="1">
        <f>VLOOKUP($E3283,[1]AllProteinsNorm!$A$1:$Q$3226,15,FALSE)</f>
        <v>551905.34327687998</v>
      </c>
      <c r="P3283" s="1">
        <f>VLOOKUP($E3283,[1]AllProteinsNorm!$A$1:$Q$3226,6,FALSE)</f>
        <v>244903.814578666</v>
      </c>
      <c r="Q3283" s="1">
        <f>VLOOKUP($E3283,[1]AllProteinsNorm!$A$1:$Q$3226,8,FALSE)</f>
        <v>381912.61774780898</v>
      </c>
      <c r="R3283" s="1">
        <f>VLOOKUP($E3283,[1]AllProteinsNorm!$A$1:$Q$3226,13,FALSE)</f>
        <v>383594.94605822698</v>
      </c>
      <c r="S3283" s="1">
        <f>VLOOKUP($E3283,[1]AllProteinsNorm!$A$1:$Q$3226,16,FALSE)</f>
        <v>305804.98657280899</v>
      </c>
      <c r="T3283" s="1">
        <f>VLOOKUP($E3283,[1]AllProteinsNorm!$A$1:$Q$3226,17,FALSE)</f>
        <v>300466.43425023102</v>
      </c>
      <c r="U3283" s="1">
        <f>VLOOKUP($E3283,[1]AllProteinsNorm!$A$1:$Q$3226,3,FALSE)</f>
        <v>262195.92032492801</v>
      </c>
      <c r="V3283" s="1">
        <f>VLOOKUP($E3283,[1]AllProteinsNorm!$A$1:$Q$3226,7,FALSE)</f>
        <v>306008.13138416997</v>
      </c>
      <c r="W3283" s="1">
        <f>VLOOKUP($E3283,[1]AllProteinsNorm!$A$1:$Q$3226,9,FALSE)</f>
        <v>204101.23971555301</v>
      </c>
      <c r="X3283" s="1">
        <f>VLOOKUP($E3283,[1]AllProteinsNorm!$A$1:$Q$3226,12,FALSE)</f>
        <v>647952.78991616599</v>
      </c>
      <c r="Y3283" s="29">
        <f>VLOOKUP($E3283,[1]AllProteinsNorm!$A$1:$Q$3226,14,FALSE)</f>
        <v>339626.89293398598</v>
      </c>
      <c r="Z3283" s="25">
        <f t="shared" si="375"/>
        <v>0.81188884800567662</v>
      </c>
      <c r="AA3283" s="1">
        <f t="shared" si="375"/>
        <v>0.86700862416389501</v>
      </c>
      <c r="AB3283" s="1">
        <f t="shared" si="375"/>
        <v>1.2863866976230716</v>
      </c>
      <c r="AC3283" s="1">
        <f t="shared" si="375"/>
        <v>0.5304528475770075</v>
      </c>
      <c r="AD3283" s="1">
        <f t="shared" si="375"/>
        <v>1.5042629826303493</v>
      </c>
      <c r="AE3283" s="1">
        <f t="shared" si="375"/>
        <v>0.66750530152203158</v>
      </c>
      <c r="AF3283" s="1">
        <f t="shared" si="375"/>
        <v>1.0409339581067796</v>
      </c>
      <c r="AG3283" s="1">
        <f t="shared" si="375"/>
        <v>1.0455192809937937</v>
      </c>
      <c r="AH3283" s="1">
        <f t="shared" si="375"/>
        <v>0.83349640805066294</v>
      </c>
      <c r="AI3283" s="1">
        <f t="shared" si="375"/>
        <v>0.81894574870750714</v>
      </c>
      <c r="AJ3283" s="1">
        <f t="shared" si="375"/>
        <v>0.71463634470307547</v>
      </c>
      <c r="AK3283" s="1">
        <f t="shared" si="375"/>
        <v>0.83405009578637024</v>
      </c>
      <c r="AL3283" s="1">
        <f t="shared" si="375"/>
        <v>0.55629455911798054</v>
      </c>
      <c r="AM3283" s="1">
        <f t="shared" si="375"/>
        <v>1.7660481244407242</v>
      </c>
      <c r="AN3283" s="29">
        <f t="shared" si="375"/>
        <v>0.92568076966425306</v>
      </c>
      <c r="AO3283" s="1">
        <f t="shared" si="376"/>
        <v>128134.40388795608</v>
      </c>
      <c r="AP3283" s="1">
        <f t="shared" si="377"/>
        <v>52998.7205592514</v>
      </c>
      <c r="AQ3283" s="29">
        <f t="shared" si="378"/>
        <v>154787.08795644718</v>
      </c>
    </row>
    <row r="3284" spans="1:43" x14ac:dyDescent="0.2">
      <c r="A3284" s="26"/>
      <c r="E3284" s="25" t="s">
        <v>6401</v>
      </c>
      <c r="F3284" s="26" t="s">
        <v>6402</v>
      </c>
      <c r="G3284" s="1">
        <v>0.43524492001169501</v>
      </c>
      <c r="H3284" s="1">
        <v>1.0337687129222399</v>
      </c>
      <c r="I3284" s="1">
        <f>VLOOKUP(F3284,'[1]SUSMB vs SHAM all proteins sum'!$B$2:$E$3214,2,FALSE)</f>
        <v>0.212106311837505</v>
      </c>
      <c r="J3284" s="29">
        <f>VLOOKUP(F3284,'[1]SUSMB vs SHAM all proteins sum'!$B$2:$E$3214,3,FALSE)</f>
        <v>1.05362580214385</v>
      </c>
      <c r="K3284" s="25">
        <f>VLOOKUP($E3284,[1]AllProteinsNorm!$A$1:$Q$3226,4,FALSE)</f>
        <v>11069699.858502099</v>
      </c>
      <c r="L3284" s="1">
        <f>VLOOKUP($E3284,[1]AllProteinsNorm!$A$1:$Q$3226,5,FALSE)</f>
        <v>11193604.217895299</v>
      </c>
      <c r="M3284" s="1">
        <f>VLOOKUP($E3284,[1]AllProteinsNorm!$A$1:$Q$3226,10,FALSE)</f>
        <v>9956219.2953385003</v>
      </c>
      <c r="N3284" s="1">
        <f>VLOOKUP($E3284,[1]AllProteinsNorm!$A$1:$Q$3226,11,FALSE)</f>
        <v>9915367.0587384701</v>
      </c>
      <c r="O3284" s="1">
        <f>VLOOKUP($E3284,[1]AllProteinsNorm!$A$1:$Q$3226,15,FALSE)</f>
        <v>10366682.771087401</v>
      </c>
      <c r="P3284" s="1">
        <f>VLOOKUP($E3284,[1]AllProteinsNorm!$A$1:$Q$3226,6,FALSE)</f>
        <v>9842757.89145335</v>
      </c>
      <c r="Q3284" s="1">
        <f>VLOOKUP($E3284,[1]AllProteinsNorm!$A$1:$Q$3226,8,FALSE)</f>
        <v>11962988.8891713</v>
      </c>
      <c r="R3284" s="1">
        <f>VLOOKUP($E3284,[1]AllProteinsNorm!$A$1:$Q$3226,13,FALSE)</f>
        <v>10864963.0201027</v>
      </c>
      <c r="S3284" s="1">
        <f>VLOOKUP($E3284,[1]AllProteinsNorm!$A$1:$Q$3226,16,FALSE)</f>
        <v>10991560.505695</v>
      </c>
      <c r="T3284" s="1">
        <f>VLOOKUP($E3284,[1]AllProteinsNorm!$A$1:$Q$3226,17,FALSE)</f>
        <v>10646862.9223918</v>
      </c>
      <c r="U3284" s="1">
        <f>VLOOKUP($E3284,[1]AllProteinsNorm!$A$1:$Q$3226,3,FALSE)</f>
        <v>10572696.0350633</v>
      </c>
      <c r="V3284" s="1">
        <f>VLOOKUP($E3284,[1]AllProteinsNorm!$A$1:$Q$3226,7,FALSE)</f>
        <v>10481415.6387723</v>
      </c>
      <c r="W3284" s="1">
        <f>VLOOKUP($E3284,[1]AllProteinsNorm!$A$1:$Q$3226,9,FALSE)</f>
        <v>12123720.6374573</v>
      </c>
      <c r="X3284" s="1">
        <f>VLOOKUP($E3284,[1]AllProteinsNorm!$A$1:$Q$3226,12,FALSE)</f>
        <v>10637680.6222624</v>
      </c>
      <c r="Y3284" s="29">
        <f>VLOOKUP($E3284,[1]AllProteinsNorm!$A$1:$Q$3226,14,FALSE)</f>
        <v>11521055.841879901</v>
      </c>
      <c r="Z3284" s="25">
        <f t="shared" si="375"/>
        <v>1.0542255387285049</v>
      </c>
      <c r="AA3284" s="1">
        <f t="shared" si="375"/>
        <v>1.0660256003111848</v>
      </c>
      <c r="AB3284" s="1">
        <f t="shared" si="375"/>
        <v>0.948182948453279</v>
      </c>
      <c r="AC3284" s="1">
        <f t="shared" si="375"/>
        <v>0.94429237583717929</v>
      </c>
      <c r="AD3284" s="1">
        <f t="shared" si="375"/>
        <v>0.98727353666985174</v>
      </c>
      <c r="AE3284" s="1">
        <f t="shared" si="375"/>
        <v>0.9373774242597892</v>
      </c>
      <c r="AF3284" s="1">
        <f t="shared" si="375"/>
        <v>1.1392981352428726</v>
      </c>
      <c r="AG3284" s="1">
        <f t="shared" si="375"/>
        <v>1.034727376491215</v>
      </c>
      <c r="AH3284" s="1">
        <f t="shared" si="375"/>
        <v>1.0467839185977033</v>
      </c>
      <c r="AI3284" s="1">
        <f t="shared" si="375"/>
        <v>1.0139565610269261</v>
      </c>
      <c r="AJ3284" s="1">
        <f t="shared" si="375"/>
        <v>1.0068932596051039</v>
      </c>
      <c r="AK3284" s="1">
        <f t="shared" si="375"/>
        <v>0.99820014902529686</v>
      </c>
      <c r="AL3284" s="1">
        <f t="shared" si="375"/>
        <v>1.1546054620984818</v>
      </c>
      <c r="AM3284" s="1">
        <f t="shared" si="375"/>
        <v>1.0130820824570985</v>
      </c>
      <c r="AN3284" s="29">
        <f t="shared" si="375"/>
        <v>1.0972105347823351</v>
      </c>
      <c r="AO3284" s="1">
        <f t="shared" si="376"/>
        <v>540538.77921237622</v>
      </c>
      <c r="AP3284" s="1">
        <f t="shared" si="377"/>
        <v>680310.15367120423</v>
      </c>
      <c r="AQ3284" s="29">
        <f t="shared" si="378"/>
        <v>647207.12340482639</v>
      </c>
    </row>
    <row r="3285" spans="1:43" x14ac:dyDescent="0.2">
      <c r="A3285" s="26"/>
      <c r="E3285" s="25" t="s">
        <v>6403</v>
      </c>
      <c r="F3285" s="26" t="s">
        <v>6404</v>
      </c>
      <c r="G3285" s="1">
        <v>0.19621721778058801</v>
      </c>
      <c r="H3285" s="43">
        <v>0.64829736243595903</v>
      </c>
      <c r="I3285" s="1">
        <f>VLOOKUP(F3285,'[1]SUSMB vs SHAM all proteins sum'!$B$2:$E$3214,2,FALSE)</f>
        <v>0.16849782765637</v>
      </c>
      <c r="J3285" s="29">
        <f>VLOOKUP(F3285,'[1]SUSMB vs SHAM all proteins sum'!$B$2:$E$3214,3,FALSE)</f>
        <v>0.493191234631147</v>
      </c>
      <c r="K3285" s="25">
        <f>VLOOKUP($E3285,[1]AllProteinsNorm!$A$1:$Q$3226,4,FALSE)</f>
        <v>57520.322643350897</v>
      </c>
      <c r="L3285" s="1">
        <f>VLOOKUP($E3285,[1]AllProteinsNorm!$A$1:$Q$3226,5,FALSE)</f>
        <v>50286.387225140897</v>
      </c>
      <c r="M3285" s="1">
        <f>VLOOKUP($E3285,[1]AllProteinsNorm!$A$1:$Q$3226,10,FALSE)</f>
        <v>24266.972023178401</v>
      </c>
      <c r="N3285" s="1">
        <f>VLOOKUP($E3285,[1]AllProteinsNorm!$A$1:$Q$3226,11,FALSE)</f>
        <v>37531.483233561601</v>
      </c>
      <c r="O3285" s="1">
        <f>VLOOKUP($E3285,[1]AllProteinsNorm!$A$1:$Q$3226,15,FALSE)</f>
        <v>50204.734653196298</v>
      </c>
      <c r="P3285" s="1">
        <f>VLOOKUP($E3285,[1]AllProteinsNorm!$A$1:$Q$3226,6,FALSE)</f>
        <v>28467.956574092801</v>
      </c>
      <c r="Q3285" s="1">
        <f>VLOOKUP($E3285,[1]AllProteinsNorm!$A$1:$Q$3226,8,FALSE)</f>
        <v>15442.6936522785</v>
      </c>
      <c r="R3285" s="1">
        <f>VLOOKUP($E3285,[1]AllProteinsNorm!$A$1:$Q$3226,13,FALSE)</f>
        <v>59193.1197955436</v>
      </c>
      <c r="S3285" s="1">
        <f>VLOOKUP($E3285,[1]AllProteinsNorm!$A$1:$Q$3226,16,FALSE)</f>
        <v>14957.112645388501</v>
      </c>
      <c r="T3285" s="1">
        <f>VLOOKUP($E3285,[1]AllProteinsNorm!$A$1:$Q$3226,17,FALSE)</f>
        <v>38913.533678698601</v>
      </c>
      <c r="U3285" s="1">
        <f>VLOOKUP($E3285,[1]AllProteinsNorm!$A$1:$Q$3226,3,FALSE)</f>
        <v>32212.725943231599</v>
      </c>
      <c r="V3285" s="1">
        <f>VLOOKUP($E3285,[1]AllProteinsNorm!$A$1:$Q$3226,7,FALSE)</f>
        <v>63494.479741573799</v>
      </c>
      <c r="W3285" s="1">
        <f>VLOOKUP($E3285,[1]AllProteinsNorm!$A$1:$Q$3226,9,FALSE)</f>
        <v>19864.6263221183</v>
      </c>
      <c r="X3285" s="1">
        <f>VLOOKUP($E3285,[1]AllProteinsNorm!$A$1:$Q$3226,12,FALSE)</f>
        <v>4358.9646490548603</v>
      </c>
      <c r="Y3285" s="29">
        <f>VLOOKUP($E3285,[1]AllProteinsNorm!$A$1:$Q$3226,14,FALSE)</f>
        <v>21791.0067630991</v>
      </c>
      <c r="Z3285" s="25">
        <f t="shared" si="375"/>
        <v>1.3084106471394668</v>
      </c>
      <c r="AA3285" s="1">
        <f t="shared" si="375"/>
        <v>1.1438608378382953</v>
      </c>
      <c r="AB3285" s="1">
        <f t="shared" si="375"/>
        <v>0.55199906936948462</v>
      </c>
      <c r="AC3285" s="1">
        <f t="shared" si="375"/>
        <v>0.85372595300288878</v>
      </c>
      <c r="AD3285" s="1">
        <f t="shared" si="375"/>
        <v>1.1420034926498641</v>
      </c>
      <c r="AE3285" s="1">
        <f t="shared" si="375"/>
        <v>0.64755856316728577</v>
      </c>
      <c r="AF3285" s="1">
        <f t="shared" si="375"/>
        <v>0.3512738431673228</v>
      </c>
      <c r="AG3285" s="1">
        <f t="shared" si="375"/>
        <v>1.346461643793369</v>
      </c>
      <c r="AH3285" s="1">
        <f t="shared" si="375"/>
        <v>0.34022836688578423</v>
      </c>
      <c r="AI3285" s="1">
        <f t="shared" si="375"/>
        <v>0.8851633551974698</v>
      </c>
      <c r="AJ3285" s="1">
        <f t="shared" si="375"/>
        <v>0.73274056299790269</v>
      </c>
      <c r="AK3285" s="1">
        <f t="shared" si="375"/>
        <v>1.4443043694933042</v>
      </c>
      <c r="AL3285" s="1">
        <f t="shared" si="375"/>
        <v>0.45185922795429506</v>
      </c>
      <c r="AM3285" s="1">
        <f t="shared" si="375"/>
        <v>9.9153055741546814E-2</v>
      </c>
      <c r="AN3285" s="29">
        <f t="shared" si="375"/>
        <v>0.49567846546185551</v>
      </c>
      <c r="AO3285" s="1">
        <f t="shared" si="376"/>
        <v>11764.721803036111</v>
      </c>
      <c r="AP3285" s="1">
        <f t="shared" si="377"/>
        <v>16507.644377612371</v>
      </c>
      <c r="AQ3285" s="29">
        <f t="shared" si="378"/>
        <v>19700.998375484778</v>
      </c>
    </row>
    <row r="3286" spans="1:43" x14ac:dyDescent="0.2">
      <c r="A3286" s="26"/>
      <c r="E3286" s="25" t="s">
        <v>6405</v>
      </c>
      <c r="F3286" s="26" t="s">
        <v>6406</v>
      </c>
      <c r="G3286" s="1">
        <v>0.61832101299954201</v>
      </c>
      <c r="H3286" s="1">
        <v>1.0529534101050799</v>
      </c>
      <c r="I3286" s="1">
        <f>VLOOKUP(F3286,'[1]SUSMB vs SHAM all proteins sum'!$B$2:$E$3214,2,FALSE)</f>
        <v>0.67877681567815595</v>
      </c>
      <c r="J3286" s="29">
        <f>VLOOKUP(F3286,'[1]SUSMB vs SHAM all proteins sum'!$B$2:$E$3214,3,FALSE)</f>
        <v>1.0332973075213301</v>
      </c>
      <c r="K3286" s="25">
        <f>VLOOKUP($E3286,[1]AllProteinsNorm!$A$1:$Q$3226,4,FALSE)</f>
        <v>60187.053132566303</v>
      </c>
      <c r="L3286" s="1">
        <f>VLOOKUP($E3286,[1]AllProteinsNorm!$A$1:$Q$3226,5,FALSE)</f>
        <v>59973.924464467302</v>
      </c>
      <c r="M3286" s="1">
        <f>VLOOKUP($E3286,[1]AllProteinsNorm!$A$1:$Q$3226,10,FALSE)</f>
        <v>75827.048716310295</v>
      </c>
      <c r="N3286" s="1">
        <f>VLOOKUP($E3286,[1]AllProteinsNorm!$A$1:$Q$3226,11,FALSE)</f>
        <v>61876.221231639996</v>
      </c>
      <c r="O3286" s="1">
        <f>VLOOKUP($E3286,[1]AllProteinsNorm!$A$1:$Q$3226,15,FALSE)</f>
        <v>74942.0246349191</v>
      </c>
      <c r="P3286" s="1">
        <f>VLOOKUP($E3286,[1]AllProteinsNorm!$A$1:$Q$3226,6,FALSE)</f>
        <v>78785.757803311993</v>
      </c>
      <c r="Q3286" s="1">
        <f>VLOOKUP($E3286,[1]AllProteinsNorm!$A$1:$Q$3226,8,FALSE)</f>
        <v>82328.204882332298</v>
      </c>
      <c r="R3286" s="1">
        <f>VLOOKUP($E3286,[1]AllProteinsNorm!$A$1:$Q$3226,13,FALSE)</f>
        <v>50974.962274792902</v>
      </c>
      <c r="S3286" s="1">
        <f>VLOOKUP($E3286,[1]AllProteinsNorm!$A$1:$Q$3226,16,FALSE)</f>
        <v>71181.376174046105</v>
      </c>
      <c r="T3286" s="1">
        <f>VLOOKUP($E3286,[1]AllProteinsNorm!$A$1:$Q$3226,17,FALSE)</f>
        <v>69801.543823355401</v>
      </c>
      <c r="U3286" s="1">
        <f>VLOOKUP($E3286,[1]AllProteinsNorm!$A$1:$Q$3226,3,FALSE)</f>
        <v>62471.591907822301</v>
      </c>
      <c r="V3286" s="1">
        <f>VLOOKUP($E3286,[1]AllProteinsNorm!$A$1:$Q$3226,7,FALSE)</f>
        <v>59842.419920808097</v>
      </c>
      <c r="W3286" s="1">
        <f>VLOOKUP($E3286,[1]AllProteinsNorm!$A$1:$Q$3226,9,FALSE)</f>
        <v>71086.469354987697</v>
      </c>
      <c r="X3286" s="1">
        <f>VLOOKUP($E3286,[1]AllProteinsNorm!$A$1:$Q$3226,12,FALSE)</f>
        <v>81662.611878530399</v>
      </c>
      <c r="Y3286" s="29">
        <f>VLOOKUP($E3286,[1]AllProteinsNorm!$A$1:$Q$3226,14,FALSE)</f>
        <v>68891.154752068207</v>
      </c>
      <c r="Z3286" s="25">
        <f t="shared" si="375"/>
        <v>0.90423555929906518</v>
      </c>
      <c r="AA3286" s="1">
        <f t="shared" si="375"/>
        <v>0.90103356633927212</v>
      </c>
      <c r="AB3286" s="1">
        <f t="shared" si="375"/>
        <v>1.1392070260520952</v>
      </c>
      <c r="AC3286" s="1">
        <f t="shared" si="375"/>
        <v>0.92961320750277132</v>
      </c>
      <c r="AD3286" s="1">
        <f t="shared" si="375"/>
        <v>1.1259106408067958</v>
      </c>
      <c r="AE3286" s="1">
        <f t="shared" si="375"/>
        <v>1.1836579474187803</v>
      </c>
      <c r="AF3286" s="1">
        <f t="shared" si="375"/>
        <v>1.2368788055446962</v>
      </c>
      <c r="AG3286" s="1">
        <f t="shared" si="375"/>
        <v>0.76583536032694843</v>
      </c>
      <c r="AH3286" s="1">
        <f t="shared" si="375"/>
        <v>1.0694115785108766</v>
      </c>
      <c r="AI3286" s="1">
        <f t="shared" si="375"/>
        <v>1.048681314900568</v>
      </c>
      <c r="AJ3286" s="1">
        <f t="shared" si="375"/>
        <v>0.9385579108625155</v>
      </c>
      <c r="AK3286" s="1">
        <f t="shared" si="375"/>
        <v>0.8990578742527342</v>
      </c>
      <c r="AL3286" s="1">
        <f t="shared" si="375"/>
        <v>1.0679857216837687</v>
      </c>
      <c r="AM3286" s="1">
        <f t="shared" si="375"/>
        <v>1.2268790991172569</v>
      </c>
      <c r="AN3286" s="29">
        <f t="shared" si="375"/>
        <v>1.0350038522535439</v>
      </c>
      <c r="AO3286" s="1">
        <f t="shared" si="376"/>
        <v>7239.6843482105951</v>
      </c>
      <c r="AP3286" s="1">
        <f t="shared" si="377"/>
        <v>10868.983618300501</v>
      </c>
      <c r="AQ3286" s="29">
        <f t="shared" si="378"/>
        <v>7628.4940432775802</v>
      </c>
    </row>
    <row r="3287" spans="1:43" x14ac:dyDescent="0.2">
      <c r="A3287" s="26"/>
      <c r="E3287" s="25" t="s">
        <v>6407</v>
      </c>
      <c r="F3287" s="26" t="s">
        <v>6408</v>
      </c>
      <c r="G3287" s="1">
        <v>0.49679294448245798</v>
      </c>
      <c r="H3287" s="1">
        <v>1.0863100425607499</v>
      </c>
      <c r="I3287" s="1">
        <f>VLOOKUP(F3287,'[1]SUSMB vs SHAM all proteins sum'!$B$2:$E$3214,2,FALSE)</f>
        <v>0.98681164426642798</v>
      </c>
      <c r="J3287" s="29">
        <f>VLOOKUP(F3287,'[1]SUSMB vs SHAM all proteins sum'!$B$2:$E$3214,3,FALSE)</f>
        <v>1.0022994756313399</v>
      </c>
      <c r="K3287" s="25">
        <f>VLOOKUP($E3287,[1]AllProteinsNorm!$A$1:$Q$3226,4,FALSE)</f>
        <v>815625.22611270903</v>
      </c>
      <c r="L3287" s="1">
        <f>VLOOKUP($E3287,[1]AllProteinsNorm!$A$1:$Q$3226,5,FALSE)</f>
        <v>568295.39688861603</v>
      </c>
      <c r="M3287" s="1">
        <f>VLOOKUP($E3287,[1]AllProteinsNorm!$A$1:$Q$3226,10,FALSE)</f>
        <v>738246.08675865806</v>
      </c>
      <c r="N3287" s="1">
        <f>VLOOKUP($E3287,[1]AllProteinsNorm!$A$1:$Q$3226,11,FALSE)</f>
        <v>835296.692079867</v>
      </c>
      <c r="O3287" s="1">
        <f>VLOOKUP($E3287,[1]AllProteinsNorm!$A$1:$Q$3226,15,FALSE)</f>
        <v>1107612.28106956</v>
      </c>
      <c r="P3287" s="1">
        <f>VLOOKUP($E3287,[1]AllProteinsNorm!$A$1:$Q$3226,6,FALSE)</f>
        <v>836523.20841460896</v>
      </c>
      <c r="Q3287" s="1">
        <f>VLOOKUP($E3287,[1]AllProteinsNorm!$A$1:$Q$3226,8,FALSE)</f>
        <v>860407.44254189497</v>
      </c>
      <c r="R3287" s="1">
        <f>VLOOKUP($E3287,[1]AllProteinsNorm!$A$1:$Q$3226,13,FALSE)</f>
        <v>1022953.86132097</v>
      </c>
      <c r="S3287" s="1">
        <f>VLOOKUP($E3287,[1]AllProteinsNorm!$A$1:$Q$3226,16,FALSE)</f>
        <v>814674.78976455901</v>
      </c>
      <c r="T3287" s="1">
        <f>VLOOKUP($E3287,[1]AllProteinsNorm!$A$1:$Q$3226,17,FALSE)</f>
        <v>798437.565079547</v>
      </c>
      <c r="U3287" s="1">
        <f>VLOOKUP($E3287,[1]AllProteinsNorm!$A$1:$Q$3226,3,FALSE)</f>
        <v>682516.63520921196</v>
      </c>
      <c r="V3287" s="1">
        <f>VLOOKUP($E3287,[1]AllProteinsNorm!$A$1:$Q$3226,7,FALSE)</f>
        <v>725539.23261492199</v>
      </c>
      <c r="W3287" s="1">
        <f>VLOOKUP($E3287,[1]AllProteinsNorm!$A$1:$Q$3226,9,FALSE)</f>
        <v>751020.60280247696</v>
      </c>
      <c r="X3287" s="1">
        <f>VLOOKUP($E3287,[1]AllProteinsNorm!$A$1:$Q$3226,12,FALSE)</f>
        <v>1084952.6946058299</v>
      </c>
      <c r="Y3287" s="29">
        <f>VLOOKUP($E3287,[1]AllProteinsNorm!$A$1:$Q$3226,14,FALSE)</f>
        <v>793679.53968421102</v>
      </c>
      <c r="Z3287" s="25">
        <f t="shared" ref="Z3287:AN3303" si="379">K3287/AVERAGE($K3287:$O3287)</f>
        <v>1.0032103824558549</v>
      </c>
      <c r="AA3287" s="1">
        <f t="shared" si="379"/>
        <v>0.69899731421713895</v>
      </c>
      <c r="AB3287" s="1">
        <f t="shared" si="379"/>
        <v>0.90803486127260591</v>
      </c>
      <c r="AC3287" s="1">
        <f t="shared" si="379"/>
        <v>1.0274060770770665</v>
      </c>
      <c r="AD3287" s="1">
        <f t="shared" si="379"/>
        <v>1.3623513649773331</v>
      </c>
      <c r="AE3287" s="1">
        <f t="shared" si="379"/>
        <v>1.0289146791676729</v>
      </c>
      <c r="AF3287" s="1">
        <f t="shared" si="379"/>
        <v>1.0582920339703168</v>
      </c>
      <c r="AG3287" s="1">
        <f t="shared" si="379"/>
        <v>1.2582224060694891</v>
      </c>
      <c r="AH3287" s="1">
        <f t="shared" si="379"/>
        <v>1.0020413558222969</v>
      </c>
      <c r="AI3287" s="1">
        <f t="shared" si="379"/>
        <v>0.98206974157501803</v>
      </c>
      <c r="AJ3287" s="1">
        <f t="shared" si="379"/>
        <v>0.839488226601391</v>
      </c>
      <c r="AK3287" s="1">
        <f t="shared" si="379"/>
        <v>0.89240556536901561</v>
      </c>
      <c r="AL3287" s="1">
        <f t="shared" si="379"/>
        <v>0.92374738059607897</v>
      </c>
      <c r="AM3287" s="1">
        <f t="shared" si="379"/>
        <v>1.3344803138195445</v>
      </c>
      <c r="AN3287" s="29">
        <f t="shared" si="379"/>
        <v>0.9762174207740304</v>
      </c>
      <c r="AO3287" s="1">
        <f t="shared" si="376"/>
        <v>174796.40707409836</v>
      </c>
      <c r="AP3287" s="1">
        <f t="shared" si="377"/>
        <v>80909.623778926136</v>
      </c>
      <c r="AQ3287" s="29">
        <f t="shared" si="378"/>
        <v>143317.35786596313</v>
      </c>
    </row>
    <row r="3288" spans="1:43" x14ac:dyDescent="0.2">
      <c r="A3288" s="26"/>
      <c r="E3288" s="25" t="s">
        <v>6409</v>
      </c>
      <c r="F3288" s="26" t="s">
        <v>6410</v>
      </c>
      <c r="G3288" s="1">
        <v>0.41954991378944601</v>
      </c>
      <c r="H3288" s="1">
        <v>1.4707173235784501</v>
      </c>
      <c r="I3288" s="1">
        <f>VLOOKUP(F3288,'[1]SUSMB vs SHAM all proteins sum'!$B$2:$E$3214,2,FALSE)</f>
        <v>0.86124476365496505</v>
      </c>
      <c r="J3288" s="29">
        <f>VLOOKUP(F3288,'[1]SUSMB vs SHAM all proteins sum'!$B$2:$E$3214,3,FALSE)</f>
        <v>0.89549424753045903</v>
      </c>
      <c r="K3288" s="25">
        <f>VLOOKUP($E3288,[1]AllProteinsNorm!$A$1:$Q$3226,4,FALSE)</f>
        <v>36357.943054738302</v>
      </c>
      <c r="L3288" s="1">
        <f>VLOOKUP($E3288,[1]AllProteinsNorm!$A$1:$Q$3226,5,FALSE)</f>
        <v>114820.614238726</v>
      </c>
      <c r="M3288" s="1">
        <f>VLOOKUP($E3288,[1]AllProteinsNorm!$A$1:$Q$3226,10,FALSE)</f>
        <v>160023.754638552</v>
      </c>
      <c r="N3288" s="1">
        <f>VLOOKUP($E3288,[1]AllProteinsNorm!$A$1:$Q$3226,11,FALSE)</f>
        <v>26008.871038134199</v>
      </c>
      <c r="O3288" s="1">
        <f>VLOOKUP($E3288,[1]AllProteinsNorm!$A$1:$Q$3226,15,FALSE)</f>
        <v>83975.801869843403</v>
      </c>
      <c r="P3288" s="1">
        <f>VLOOKUP($E3288,[1]AllProteinsNorm!$A$1:$Q$3226,6,FALSE)</f>
        <v>186608.858290604</v>
      </c>
      <c r="Q3288" s="1">
        <f>VLOOKUP($E3288,[1]AllProteinsNorm!$A$1:$Q$3226,8,FALSE)</f>
        <v>33927.767693441499</v>
      </c>
      <c r="R3288" s="1">
        <f>VLOOKUP($E3288,[1]AllProteinsNorm!$A$1:$Q$3226,13,FALSE)</f>
        <v>89576.9767115422</v>
      </c>
      <c r="S3288" s="1">
        <f>VLOOKUP($E3288,[1]AllProteinsNorm!$A$1:$Q$3226,16,FALSE)</f>
        <v>142963.85374865399</v>
      </c>
      <c r="T3288" s="1">
        <f>VLOOKUP($E3288,[1]AllProteinsNorm!$A$1:$Q$3226,17,FALSE)</f>
        <v>123826.939500293</v>
      </c>
      <c r="U3288" s="1">
        <f>VLOOKUP($E3288,[1]AllProteinsNorm!$A$1:$Q$3226,3,FALSE)</f>
        <v>159273.047382032</v>
      </c>
      <c r="V3288" s="1">
        <f>VLOOKUP($E3288,[1]AllProteinsNorm!$A$1:$Q$3226,7,FALSE)</f>
        <v>26238.172331088699</v>
      </c>
      <c r="W3288" s="1">
        <f>VLOOKUP($E3288,[1]AllProteinsNorm!$A$1:$Q$3226,9,FALSE)</f>
        <v>12825.5935338207</v>
      </c>
      <c r="X3288" s="1">
        <f>VLOOKUP($E3288,[1]AllProteinsNorm!$A$1:$Q$3226,12,FALSE)</f>
        <v>135657.19263184801</v>
      </c>
      <c r="Y3288" s="29">
        <f>VLOOKUP($E3288,[1]AllProteinsNorm!$A$1:$Q$3226,14,FALSE)</f>
        <v>115557.22987943501</v>
      </c>
      <c r="Z3288" s="25">
        <f t="shared" si="379"/>
        <v>0.43161285086421225</v>
      </c>
      <c r="AA3288" s="1">
        <f t="shared" si="379"/>
        <v>1.3630598566850967</v>
      </c>
      <c r="AB3288" s="1">
        <f t="shared" si="379"/>
        <v>1.8996759206524858</v>
      </c>
      <c r="AC3288" s="1">
        <f t="shared" si="379"/>
        <v>0.30875682267360177</v>
      </c>
      <c r="AD3288" s="1">
        <f t="shared" si="379"/>
        <v>0.99689454912460373</v>
      </c>
      <c r="AE3288" s="1">
        <f t="shared" si="379"/>
        <v>2.2152733228627119</v>
      </c>
      <c r="AF3288" s="1">
        <f t="shared" si="379"/>
        <v>0.40276372388774584</v>
      </c>
      <c r="AG3288" s="1">
        <f t="shared" si="379"/>
        <v>1.0633872832700646</v>
      </c>
      <c r="AH3288" s="1">
        <f t="shared" si="379"/>
        <v>1.6971542200308611</v>
      </c>
      <c r="AI3288" s="1">
        <f t="shared" si="379"/>
        <v>1.4699758534482497</v>
      </c>
      <c r="AJ3288" s="1">
        <f t="shared" si="379"/>
        <v>1.8907641156402157</v>
      </c>
      <c r="AK3288" s="1">
        <f t="shared" si="379"/>
        <v>0.31147890694030356</v>
      </c>
      <c r="AL3288" s="1">
        <f t="shared" si="379"/>
        <v>0.15225534021063183</v>
      </c>
      <c r="AM3288" s="1">
        <f t="shared" si="379"/>
        <v>1.6104152967046603</v>
      </c>
      <c r="AN3288" s="29">
        <f t="shared" si="379"/>
        <v>1.3718043771382729</v>
      </c>
      <c r="AO3288" s="1">
        <f t="shared" si="376"/>
        <v>49723.187666499958</v>
      </c>
      <c r="AP3288" s="1">
        <f t="shared" si="377"/>
        <v>51392.669093194796</v>
      </c>
      <c r="AQ3288" s="29">
        <f t="shared" si="378"/>
        <v>59258.629303998037</v>
      </c>
    </row>
    <row r="3289" spans="1:43" x14ac:dyDescent="0.2">
      <c r="A3289" s="26"/>
      <c r="E3289" s="25" t="s">
        <v>6411</v>
      </c>
      <c r="F3289" s="26" t="s">
        <v>6412</v>
      </c>
      <c r="G3289" s="1">
        <v>0.57145669755514805</v>
      </c>
      <c r="H3289" s="1">
        <v>1.11708229349576</v>
      </c>
      <c r="I3289" s="1">
        <f>VLOOKUP(F3289,'[1]SUSMB vs SHAM all proteins sum'!$B$2:$E$3214,2,FALSE)</f>
        <v>0.75008128438532695</v>
      </c>
      <c r="J3289" s="29">
        <f>VLOOKUP(F3289,'[1]SUSMB vs SHAM all proteins sum'!$B$2:$E$3214,3,FALSE)</f>
        <v>0.90375560815200795</v>
      </c>
      <c r="K3289" s="25">
        <f>VLOOKUP($E3289,[1]AllProteinsNorm!$A$1:$Q$3226,4,FALSE)</f>
        <v>139724.59705944601</v>
      </c>
      <c r="L3289" s="1">
        <f>VLOOKUP($E3289,[1]AllProteinsNorm!$A$1:$Q$3226,5,FALSE)</f>
        <v>135026.44023812099</v>
      </c>
      <c r="M3289" s="1">
        <f>VLOOKUP($E3289,[1]AllProteinsNorm!$A$1:$Q$3226,10,FALSE)</f>
        <v>108668.13747791501</v>
      </c>
      <c r="N3289" s="1">
        <f>VLOOKUP($E3289,[1]AllProteinsNorm!$A$1:$Q$3226,11,FALSE)</f>
        <v>184421.75099653401</v>
      </c>
      <c r="O3289" s="1">
        <f>VLOOKUP($E3289,[1]AllProteinsNorm!$A$1:$Q$3226,15,FALSE)</f>
        <v>239409.57424077799</v>
      </c>
      <c r="P3289" s="1">
        <f>VLOOKUP($E3289,[1]AllProteinsNorm!$A$1:$Q$3226,6,FALSE)</f>
        <v>194340.92167230599</v>
      </c>
      <c r="Q3289" s="1">
        <f>VLOOKUP($E3289,[1]AllProteinsNorm!$A$1:$Q$3226,8,FALSE)</f>
        <v>221447.48675349</v>
      </c>
      <c r="R3289" s="1">
        <f>VLOOKUP($E3289,[1]AllProteinsNorm!$A$1:$Q$3226,13,FALSE)</f>
        <v>186988.30059651201</v>
      </c>
      <c r="S3289" s="1">
        <f>VLOOKUP($E3289,[1]AllProteinsNorm!$A$1:$Q$3226,16,FALSE)</f>
        <v>185343.12995660299</v>
      </c>
      <c r="T3289" s="1">
        <f>VLOOKUP($E3289,[1]AllProteinsNorm!$A$1:$Q$3226,17,FALSE)</f>
        <v>105571.68709126901</v>
      </c>
      <c r="U3289" s="1">
        <f>VLOOKUP($E3289,[1]AllProteinsNorm!$A$1:$Q$3226,3,FALSE)</f>
        <v>62866.283250588502</v>
      </c>
      <c r="V3289" s="1">
        <f>VLOOKUP($E3289,[1]AllProteinsNorm!$A$1:$Q$3226,7,FALSE)</f>
        <v>114766.17421949199</v>
      </c>
      <c r="W3289" s="1">
        <f>VLOOKUP($E3289,[1]AllProteinsNorm!$A$1:$Q$3226,9,FALSE)</f>
        <v>174956.42733039201</v>
      </c>
      <c r="X3289" s="1">
        <f>VLOOKUP($E3289,[1]AllProteinsNorm!$A$1:$Q$3226,12,FALSE)</f>
        <v>336904.388900636</v>
      </c>
      <c r="Y3289" s="29">
        <f>VLOOKUP($E3289,[1]AllProteinsNorm!$A$1:$Q$3226,14,FALSE)</f>
        <v>128331.812988677</v>
      </c>
      <c r="Z3289" s="25">
        <f t="shared" si="379"/>
        <v>0.8654351843525121</v>
      </c>
      <c r="AA3289" s="1">
        <f t="shared" si="379"/>
        <v>0.83633543885064776</v>
      </c>
      <c r="AB3289" s="1">
        <f t="shared" si="379"/>
        <v>0.67307569011225588</v>
      </c>
      <c r="AC3289" s="1">
        <f t="shared" si="379"/>
        <v>1.1422832874901354</v>
      </c>
      <c r="AD3289" s="1">
        <f t="shared" si="379"/>
        <v>1.4828703991944483</v>
      </c>
      <c r="AE3289" s="1">
        <f t="shared" si="379"/>
        <v>1.2037212839708733</v>
      </c>
      <c r="AF3289" s="1">
        <f t="shared" si="379"/>
        <v>1.371615667936906</v>
      </c>
      <c r="AG3289" s="1">
        <f t="shared" si="379"/>
        <v>1.1581801472625191</v>
      </c>
      <c r="AH3289" s="1">
        <f t="shared" si="379"/>
        <v>1.1479901836769719</v>
      </c>
      <c r="AI3289" s="1">
        <f t="shared" si="379"/>
        <v>0.65389669680970042</v>
      </c>
      <c r="AJ3289" s="1">
        <f t="shared" si="379"/>
        <v>0.38938522335750886</v>
      </c>
      <c r="AK3289" s="1">
        <f t="shared" si="379"/>
        <v>0.71084610178422358</v>
      </c>
      <c r="AL3289" s="1">
        <f t="shared" si="379"/>
        <v>1.0836563577701044</v>
      </c>
      <c r="AM3289" s="1">
        <f t="shared" si="379"/>
        <v>2.0867400447277298</v>
      </c>
      <c r="AN3289" s="29">
        <f t="shared" si="379"/>
        <v>0.79486982656959071</v>
      </c>
      <c r="AO3289" s="1">
        <f t="shared" si="376"/>
        <v>45959.806819261998</v>
      </c>
      <c r="AP3289" s="1">
        <f t="shared" si="377"/>
        <v>38813.80158996948</v>
      </c>
      <c r="AQ3289" s="29">
        <f t="shared" si="378"/>
        <v>93743.525409040856</v>
      </c>
    </row>
    <row r="3290" spans="1:43" x14ac:dyDescent="0.2">
      <c r="A3290" s="26"/>
      <c r="E3290" s="25" t="s">
        <v>6413</v>
      </c>
      <c r="F3290" s="26" t="s">
        <v>6414</v>
      </c>
      <c r="G3290" s="1">
        <v>9.61882265786701E-2</v>
      </c>
      <c r="H3290" s="43">
        <v>0.65361498257314499</v>
      </c>
      <c r="I3290" s="1">
        <f>VLOOKUP(F3290,'[1]SUSMB vs SHAM all proteins sum'!$B$2:$E$3214,2,FALSE)</f>
        <v>0.55334816164474798</v>
      </c>
      <c r="J3290" s="29">
        <f>VLOOKUP(F3290,'[1]SUSMB vs SHAM all proteins sum'!$B$2:$E$3214,3,FALSE)</f>
        <v>0.88894873905027405</v>
      </c>
      <c r="K3290" s="25">
        <f>VLOOKUP($E3290,[1]AllProteinsNorm!$A$1:$Q$3226,4,FALSE)</f>
        <v>154635.17868714099</v>
      </c>
      <c r="L3290" s="1">
        <f>VLOOKUP($E3290,[1]AllProteinsNorm!$A$1:$Q$3226,5,FALSE)</f>
        <v>164401.380652386</v>
      </c>
      <c r="M3290" s="1">
        <f>VLOOKUP($E3290,[1]AllProteinsNorm!$A$1:$Q$3226,10,FALSE)</f>
        <v>127492.52943427701</v>
      </c>
      <c r="N3290" s="1">
        <f>VLOOKUP($E3290,[1]AllProteinsNorm!$A$1:$Q$3226,11,FALSE)</f>
        <v>205878.93640978399</v>
      </c>
      <c r="O3290" s="1">
        <f>VLOOKUP($E3290,[1]AllProteinsNorm!$A$1:$Q$3226,15,FALSE)</f>
        <v>244420.13365971899</v>
      </c>
      <c r="P3290" s="1">
        <f>VLOOKUP($E3290,[1]AllProteinsNorm!$A$1:$Q$3226,6,FALSE)</f>
        <v>79462.148403037601</v>
      </c>
      <c r="Q3290" s="1">
        <f>VLOOKUP($E3290,[1]AllProteinsNorm!$A$1:$Q$3226,8,FALSE)</f>
        <v>76358.940015290107</v>
      </c>
      <c r="R3290" s="1">
        <f>VLOOKUP($E3290,[1]AllProteinsNorm!$A$1:$Q$3226,13,FALSE)</f>
        <v>96930.949988450404</v>
      </c>
      <c r="S3290" s="1">
        <f>VLOOKUP($E3290,[1]AllProteinsNorm!$A$1:$Q$3226,16,FALSE)</f>
        <v>171555.30750840501</v>
      </c>
      <c r="T3290" s="1">
        <f>VLOOKUP($E3290,[1]AllProteinsNorm!$A$1:$Q$3226,17,FALSE)</f>
        <v>192828.207512355</v>
      </c>
      <c r="U3290" s="1">
        <f>VLOOKUP($E3290,[1]AllProteinsNorm!$A$1:$Q$3226,3,FALSE)</f>
        <v>232749.76889054599</v>
      </c>
      <c r="V3290" s="1">
        <f>VLOOKUP($E3290,[1]AllProteinsNorm!$A$1:$Q$3226,7,FALSE)</f>
        <v>188968.18576330101</v>
      </c>
      <c r="W3290" s="1">
        <f>VLOOKUP($E3290,[1]AllProteinsNorm!$A$1:$Q$3226,9,FALSE)</f>
        <v>133110.696881846</v>
      </c>
      <c r="X3290" s="1">
        <f>VLOOKUP($E3290,[1]AllProteinsNorm!$A$1:$Q$3226,12,FALSE)</f>
        <v>95282.987944035893</v>
      </c>
      <c r="Y3290" s="29">
        <f>VLOOKUP($E3290,[1]AllProteinsNorm!$A$1:$Q$3226,14,FALSE)</f>
        <v>162302.311957584</v>
      </c>
      <c r="Z3290" s="25">
        <f t="shared" si="379"/>
        <v>0.86212267736208925</v>
      </c>
      <c r="AA3290" s="1">
        <f t="shared" si="379"/>
        <v>0.91657124629329378</v>
      </c>
      <c r="AB3290" s="1">
        <f t="shared" si="379"/>
        <v>0.71079686881549164</v>
      </c>
      <c r="AC3290" s="1">
        <f t="shared" si="379"/>
        <v>1.1478170839066784</v>
      </c>
      <c r="AD3290" s="1">
        <f t="shared" si="379"/>
        <v>1.3626921236224467</v>
      </c>
      <c r="AE3290" s="1">
        <f t="shared" si="379"/>
        <v>0.44301769307469502</v>
      </c>
      <c r="AF3290" s="1">
        <f t="shared" si="379"/>
        <v>0.42571667304567468</v>
      </c>
      <c r="AG3290" s="1">
        <f t="shared" si="379"/>
        <v>0.54040982674689908</v>
      </c>
      <c r="AH3290" s="1">
        <f t="shared" si="379"/>
        <v>0.95645584840729225</v>
      </c>
      <c r="AI3290" s="1">
        <f t="shared" si="379"/>
        <v>1.0750566070598022</v>
      </c>
      <c r="AJ3290" s="1">
        <f t="shared" si="379"/>
        <v>1.2976274584795449</v>
      </c>
      <c r="AK3290" s="1">
        <f t="shared" si="379"/>
        <v>1.0535361980996705</v>
      </c>
      <c r="AL3290" s="1">
        <f t="shared" si="379"/>
        <v>0.74211929882714012</v>
      </c>
      <c r="AM3290" s="1">
        <f t="shared" si="379"/>
        <v>0.53122210205201448</v>
      </c>
      <c r="AN3290" s="29">
        <f t="shared" si="379"/>
        <v>0.90486850996580548</v>
      </c>
      <c r="AO3290" s="1">
        <f t="shared" si="376"/>
        <v>41137.297933063826</v>
      </c>
      <c r="AP3290" s="1">
        <f t="shared" si="377"/>
        <v>48955.515931541369</v>
      </c>
      <c r="AQ3290" s="29">
        <f t="shared" si="378"/>
        <v>46941.43230445603</v>
      </c>
    </row>
    <row r="3291" spans="1:43" x14ac:dyDescent="0.2">
      <c r="A3291" s="26"/>
      <c r="E3291" s="25" t="s">
        <v>6415</v>
      </c>
      <c r="F3291" s="26" t="s">
        <v>6416</v>
      </c>
      <c r="G3291" s="1">
        <v>0.113977604466846</v>
      </c>
      <c r="H3291" s="43">
        <v>0.63678768566797905</v>
      </c>
      <c r="I3291" s="1">
        <f>VLOOKUP(F3291,'[1]SUSMB vs SHAM all proteins sum'!$B$2:$E$3214,2,FALSE)</f>
        <v>0.60010838244142295</v>
      </c>
      <c r="J3291" s="29">
        <f>VLOOKUP(F3291,'[1]SUSMB vs SHAM all proteins sum'!$B$2:$E$3214,3,FALSE)</f>
        <v>0.85657323204964497</v>
      </c>
      <c r="K3291" s="25">
        <f>VLOOKUP($E3291,[1]AllProteinsNorm!$A$1:$Q$3226,4,FALSE)</f>
        <v>134231.63321472501</v>
      </c>
      <c r="L3291" s="1">
        <f>VLOOKUP($E3291,[1]AllProteinsNorm!$A$1:$Q$3226,5,FALSE)</f>
        <v>157704.93671727899</v>
      </c>
      <c r="M3291" s="1">
        <f>VLOOKUP($E3291,[1]AllProteinsNorm!$A$1:$Q$3226,10,FALSE)</f>
        <v>115152.626200329</v>
      </c>
      <c r="N3291" s="1">
        <f>VLOOKUP($E3291,[1]AllProteinsNorm!$A$1:$Q$3226,11,FALSE)</f>
        <v>161084.09199824801</v>
      </c>
      <c r="O3291" s="1">
        <f>VLOOKUP($E3291,[1]AllProteinsNorm!$A$1:$Q$3226,15,FALSE)</f>
        <v>254011.60411760499</v>
      </c>
      <c r="P3291" s="1">
        <f>VLOOKUP($E3291,[1]AllProteinsNorm!$A$1:$Q$3226,6,FALSE)</f>
        <v>58359.3680509404</v>
      </c>
      <c r="Q3291" s="1">
        <f>VLOOKUP($E3291,[1]AllProteinsNorm!$A$1:$Q$3226,8,FALSE)</f>
        <v>61976.9255544556</v>
      </c>
      <c r="R3291" s="1">
        <f>VLOOKUP($E3291,[1]AllProteinsNorm!$A$1:$Q$3226,13,FALSE)</f>
        <v>119018.252727144</v>
      </c>
      <c r="S3291" s="1">
        <f>VLOOKUP($E3291,[1]AllProteinsNorm!$A$1:$Q$3226,16,FALSE)</f>
        <v>153627.61287379399</v>
      </c>
      <c r="T3291" s="1">
        <f>VLOOKUP($E3291,[1]AllProteinsNorm!$A$1:$Q$3226,17,FALSE)</f>
        <v>157917.42010651401</v>
      </c>
      <c r="U3291" s="1">
        <f>VLOOKUP($E3291,[1]AllProteinsNorm!$A$1:$Q$3226,3,FALSE)</f>
        <v>208895.182206392</v>
      </c>
      <c r="V3291" s="1">
        <f>VLOOKUP($E3291,[1]AllProteinsNorm!$A$1:$Q$3226,7,FALSE)</f>
        <v>152314.772072308</v>
      </c>
      <c r="W3291" s="1">
        <f>VLOOKUP($E3291,[1]AllProteinsNorm!$A$1:$Q$3226,9,FALSE)</f>
        <v>166172.93396792401</v>
      </c>
      <c r="X3291" s="1">
        <f>VLOOKUP($E3291,[1]AllProteinsNorm!$A$1:$Q$3226,12,FALSE)</f>
        <v>50864.675851737498</v>
      </c>
      <c r="Y3291" s="29">
        <f>VLOOKUP($E3291,[1]AllProteinsNorm!$A$1:$Q$3226,14,FALSE)</f>
        <v>171023.46268537201</v>
      </c>
      <c r="Z3291" s="25">
        <f t="shared" si="379"/>
        <v>0.81631050679903305</v>
      </c>
      <c r="AA3291" s="1">
        <f t="shared" si="379"/>
        <v>0.95906004965653124</v>
      </c>
      <c r="AB3291" s="1">
        <f t="shared" si="379"/>
        <v>0.70028425045280973</v>
      </c>
      <c r="AC3291" s="1">
        <f t="shared" si="379"/>
        <v>0.97960989989598912</v>
      </c>
      <c r="AD3291" s="1">
        <f t="shared" si="379"/>
        <v>1.5447352931956373</v>
      </c>
      <c r="AE3291" s="1">
        <f t="shared" si="379"/>
        <v>0.35490416207577286</v>
      </c>
      <c r="AF3291" s="1">
        <f t="shared" si="379"/>
        <v>0.37690382138368916</v>
      </c>
      <c r="AG3291" s="1">
        <f t="shared" si="379"/>
        <v>0.72379250609738144</v>
      </c>
      <c r="AH3291" s="1">
        <f t="shared" si="379"/>
        <v>0.93426438701466519</v>
      </c>
      <c r="AI3291" s="1">
        <f t="shared" si="379"/>
        <v>0.9603522370418649</v>
      </c>
      <c r="AJ3291" s="1">
        <f t="shared" si="379"/>
        <v>1.2703662167471121</v>
      </c>
      <c r="AK3291" s="1">
        <f t="shared" si="379"/>
        <v>0.92628053317677628</v>
      </c>
      <c r="AL3291" s="1">
        <f t="shared" si="379"/>
        <v>1.0105569655600215</v>
      </c>
      <c r="AM3291" s="1">
        <f t="shared" si="379"/>
        <v>0.30932626183785078</v>
      </c>
      <c r="AN3291" s="29">
        <f t="shared" si="379"/>
        <v>1.040054763215879</v>
      </c>
      <c r="AO3291" s="1">
        <f t="shared" si="376"/>
        <v>47794.321952283877</v>
      </c>
      <c r="AP3291" s="1">
        <f t="shared" si="377"/>
        <v>43019.961263796962</v>
      </c>
      <c r="AQ3291" s="29">
        <f t="shared" si="378"/>
        <v>52924.959417794555</v>
      </c>
    </row>
    <row r="3292" spans="1:43" x14ac:dyDescent="0.2">
      <c r="A3292" s="26"/>
      <c r="E3292" s="25" t="s">
        <v>6417</v>
      </c>
      <c r="F3292" s="26" t="s">
        <v>6418</v>
      </c>
      <c r="G3292" s="1">
        <v>0.90198976464833502</v>
      </c>
      <c r="H3292" s="1">
        <v>1.0058430225042001</v>
      </c>
      <c r="I3292" s="1">
        <f>VLOOKUP(F3292,'[1]SUSMB vs SHAM all proteins sum'!$B$2:$E$3214,2,FALSE)</f>
        <v>0.25746470724474502</v>
      </c>
      <c r="J3292" s="29">
        <f>VLOOKUP(F3292,'[1]SUSMB vs SHAM all proteins sum'!$B$2:$E$3214,3,FALSE)</f>
        <v>0.91911065326896502</v>
      </c>
      <c r="K3292" s="25">
        <f>VLOOKUP($E3292,[1]AllProteinsNorm!$A$1:$Q$3226,4,FALSE)</f>
        <v>3555683.0842737402</v>
      </c>
      <c r="L3292" s="1">
        <f>VLOOKUP($E3292,[1]AllProteinsNorm!$A$1:$Q$3226,5,FALSE)</f>
        <v>3689145.9069042001</v>
      </c>
      <c r="M3292" s="1">
        <f>VLOOKUP($E3292,[1]AllProteinsNorm!$A$1:$Q$3226,10,FALSE)</f>
        <v>4314578.9377210196</v>
      </c>
      <c r="N3292" s="1">
        <f>VLOOKUP($E3292,[1]AllProteinsNorm!$A$1:$Q$3226,11,FALSE)</f>
        <v>3500964.1312351301</v>
      </c>
      <c r="O3292" s="1">
        <f>VLOOKUP($E3292,[1]AllProteinsNorm!$A$1:$Q$3226,15,FALSE)</f>
        <v>4143647.17183025</v>
      </c>
      <c r="P3292" s="1">
        <f>VLOOKUP($E3292,[1]AllProteinsNorm!$A$1:$Q$3226,6,FALSE)</f>
        <v>3735451.4870644701</v>
      </c>
      <c r="Q3292" s="1">
        <f>VLOOKUP($E3292,[1]AllProteinsNorm!$A$1:$Q$3226,8,FALSE)</f>
        <v>4086353.6498974399</v>
      </c>
      <c r="R3292" s="1">
        <f>VLOOKUP($E3292,[1]AllProteinsNorm!$A$1:$Q$3226,13,FALSE)</f>
        <v>3925424.3126331298</v>
      </c>
      <c r="S3292" s="1">
        <f>VLOOKUP($E3292,[1]AllProteinsNorm!$A$1:$Q$3226,16,FALSE)</f>
        <v>3820056.7212889702</v>
      </c>
      <c r="T3292" s="1">
        <f>VLOOKUP($E3292,[1]AllProteinsNorm!$A$1:$Q$3226,17,FALSE)</f>
        <v>3692948.87069216</v>
      </c>
      <c r="U3292" s="1">
        <f>VLOOKUP($E3292,[1]AllProteinsNorm!$A$1:$Q$3226,3,FALSE)</f>
        <v>3027229.6454062802</v>
      </c>
      <c r="V3292" s="1">
        <f>VLOOKUP($E3292,[1]AllProteinsNorm!$A$1:$Q$3226,7,FALSE)</f>
        <v>3681232.1620183201</v>
      </c>
      <c r="W3292" s="1">
        <f>VLOOKUP($E3292,[1]AllProteinsNorm!$A$1:$Q$3226,9,FALSE)</f>
        <v>3595904.9071488301</v>
      </c>
      <c r="X3292" s="1">
        <f>VLOOKUP($E3292,[1]AllProteinsNorm!$A$1:$Q$3226,12,FALSE)</f>
        <v>4158783.3205847498</v>
      </c>
      <c r="Y3292" s="29">
        <f>VLOOKUP($E3292,[1]AllProteinsNorm!$A$1:$Q$3226,14,FALSE)</f>
        <v>3231347.4580170899</v>
      </c>
      <c r="Z3292" s="25">
        <f t="shared" si="379"/>
        <v>0.92576534144358802</v>
      </c>
      <c r="AA3292" s="1">
        <f t="shared" si="379"/>
        <v>0.96051401072431764</v>
      </c>
      <c r="AB3292" s="1">
        <f t="shared" si="379"/>
        <v>1.1233531079107573</v>
      </c>
      <c r="AC3292" s="1">
        <f t="shared" si="379"/>
        <v>0.91151859643212385</v>
      </c>
      <c r="AD3292" s="1">
        <f t="shared" si="379"/>
        <v>1.0788489434892126</v>
      </c>
      <c r="AE3292" s="1">
        <f t="shared" si="379"/>
        <v>0.97257023176871127</v>
      </c>
      <c r="AF3292" s="1">
        <f t="shared" si="379"/>
        <v>1.0639318781497218</v>
      </c>
      <c r="AG3292" s="1">
        <f t="shared" si="379"/>
        <v>1.0220319676881529</v>
      </c>
      <c r="AH3292" s="1">
        <f t="shared" si="379"/>
        <v>0.99459823361628241</v>
      </c>
      <c r="AI3292" s="1">
        <f t="shared" si="379"/>
        <v>0.96150415860482741</v>
      </c>
      <c r="AJ3292" s="1">
        <f t="shared" si="379"/>
        <v>0.78817606065702495</v>
      </c>
      <c r="AK3292" s="1">
        <f t="shared" si="379"/>
        <v>0.95845357098243589</v>
      </c>
      <c r="AL3292" s="1">
        <f t="shared" si="379"/>
        <v>0.93623758227746057</v>
      </c>
      <c r="AM3292" s="1">
        <f t="shared" si="379"/>
        <v>1.0827898239298306</v>
      </c>
      <c r="AN3292" s="29">
        <f t="shared" si="379"/>
        <v>0.84132061600902741</v>
      </c>
      <c r="AO3292" s="1">
        <f t="shared" si="376"/>
        <v>327402.48274098459</v>
      </c>
      <c r="AP3292" s="1">
        <f t="shared" si="377"/>
        <v>141572.55561257913</v>
      </c>
      <c r="AQ3292" s="29">
        <f t="shared" si="378"/>
        <v>390936.93935774028</v>
      </c>
    </row>
    <row r="3293" spans="1:43" x14ac:dyDescent="0.2">
      <c r="A3293" s="26"/>
      <c r="E3293" s="25" t="s">
        <v>6419</v>
      </c>
      <c r="F3293" s="26" t="s">
        <v>6420</v>
      </c>
      <c r="G3293" s="1">
        <v>0.43082743497792803</v>
      </c>
      <c r="H3293" s="1">
        <v>0.79531502097720397</v>
      </c>
      <c r="I3293" s="1">
        <f>VLOOKUP(F3293,'[1]SUSMB vs SHAM all proteins sum'!$B$2:$E$3214,2,FALSE)</f>
        <v>0.21577870827637699</v>
      </c>
      <c r="J3293" s="29">
        <f>VLOOKUP(F3293,'[1]SUSMB vs SHAM all proteins sum'!$B$2:$E$3214,3,FALSE)</f>
        <v>0.77112442948841997</v>
      </c>
      <c r="K3293" s="25">
        <f>VLOOKUP($E3293,[1]AllProteinsNorm!$A$1:$Q$3226,4,FALSE)</f>
        <v>253280.132234705</v>
      </c>
      <c r="L3293" s="1">
        <f>VLOOKUP($E3293,[1]AllProteinsNorm!$A$1:$Q$3226,5,FALSE)</f>
        <v>115756.799078071</v>
      </c>
      <c r="M3293" s="1">
        <f>VLOOKUP($E3293,[1]AllProteinsNorm!$A$1:$Q$3226,10,FALSE)</f>
        <v>193059.74588637301</v>
      </c>
      <c r="N3293" s="1">
        <f>VLOOKUP($E3293,[1]AllProteinsNorm!$A$1:$Q$3226,11,FALSE)</f>
        <v>247196.25469447099</v>
      </c>
      <c r="O3293" s="1">
        <f>VLOOKUP($E3293,[1]AllProteinsNorm!$A$1:$Q$3226,15,FALSE)</f>
        <v>182920.606062604</v>
      </c>
      <c r="P3293" s="1">
        <f>VLOOKUP($E3293,[1]AllProteinsNorm!$A$1:$Q$3226,6,FALSE)</f>
        <v>151177.731962405</v>
      </c>
      <c r="Q3293" s="1">
        <f>VLOOKUP($E3293,[1]AllProteinsNorm!$A$1:$Q$3226,8,FALSE)</f>
        <v>199308.449906975</v>
      </c>
      <c r="R3293" s="1">
        <f>VLOOKUP($E3293,[1]AllProteinsNorm!$A$1:$Q$3226,13,FALSE)</f>
        <v>216784.807285116</v>
      </c>
      <c r="S3293" s="1">
        <f>VLOOKUP($E3293,[1]AllProteinsNorm!$A$1:$Q$3226,16,FALSE)</f>
        <v>204771.60823019801</v>
      </c>
      <c r="T3293" s="1">
        <f>VLOOKUP($E3293,[1]AllProteinsNorm!$A$1:$Q$3226,17,FALSE)</f>
        <v>60887.435930384403</v>
      </c>
      <c r="U3293" s="1">
        <f>VLOOKUP($E3293,[1]AllProteinsNorm!$A$1:$Q$3226,3,FALSE)</f>
        <v>140784.089731507</v>
      </c>
      <c r="V3293" s="1">
        <f>VLOOKUP($E3293,[1]AllProteinsNorm!$A$1:$Q$3226,7,FALSE)</f>
        <v>148214.53590106301</v>
      </c>
      <c r="W3293" s="1">
        <f>VLOOKUP($E3293,[1]AllProteinsNorm!$A$1:$Q$3226,9,FALSE)</f>
        <v>232560.59563408399</v>
      </c>
      <c r="X3293" s="1">
        <f>VLOOKUP($E3293,[1]AllProteinsNorm!$A$1:$Q$3226,12,FALSE)</f>
        <v>141263.926431086</v>
      </c>
      <c r="Y3293" s="29">
        <f>VLOOKUP($E3293,[1]AllProteinsNorm!$A$1:$Q$3226,14,FALSE)</f>
        <v>101801.55488846199</v>
      </c>
      <c r="Z3293" s="25">
        <f t="shared" si="379"/>
        <v>1.2763388249893017</v>
      </c>
      <c r="AA3293" s="1">
        <f t="shared" si="379"/>
        <v>0.58332604147141831</v>
      </c>
      <c r="AB3293" s="1">
        <f t="shared" si="379"/>
        <v>0.97287397571716416</v>
      </c>
      <c r="AC3293" s="1">
        <f t="shared" si="379"/>
        <v>1.2456807191103714</v>
      </c>
      <c r="AD3293" s="1">
        <f t="shared" si="379"/>
        <v>0.9217804387117442</v>
      </c>
      <c r="AE3293" s="1">
        <f t="shared" si="379"/>
        <v>0.76182054658215559</v>
      </c>
      <c r="AF3293" s="1">
        <f t="shared" si="379"/>
        <v>1.0043626814320306</v>
      </c>
      <c r="AG3293" s="1">
        <f t="shared" si="379"/>
        <v>1.0924302027346477</v>
      </c>
      <c r="AH3293" s="1">
        <f t="shared" si="379"/>
        <v>1.0318928355482306</v>
      </c>
      <c r="AI3293" s="1">
        <f t="shared" si="379"/>
        <v>0.30682627076325342</v>
      </c>
      <c r="AJ3293" s="1">
        <f t="shared" si="379"/>
        <v>0.70944451141785536</v>
      </c>
      <c r="AK3293" s="1">
        <f t="shared" si="379"/>
        <v>0.74688829687991098</v>
      </c>
      <c r="AL3293" s="1">
        <f t="shared" si="379"/>
        <v>1.1719281522459153</v>
      </c>
      <c r="AM3293" s="1">
        <f t="shared" si="379"/>
        <v>0.71186252266857553</v>
      </c>
      <c r="AN3293" s="29">
        <f t="shared" si="379"/>
        <v>0.51300224696668784</v>
      </c>
      <c r="AO3293" s="1">
        <f t="shared" si="376"/>
        <v>49981.842454843842</v>
      </c>
      <c r="AP3293" s="1">
        <f t="shared" si="377"/>
        <v>57373.200759535197</v>
      </c>
      <c r="AQ3293" s="29">
        <f t="shared" si="378"/>
        <v>43037.206096596674</v>
      </c>
    </row>
    <row r="3294" spans="1:43" x14ac:dyDescent="0.2">
      <c r="A3294" s="26"/>
      <c r="E3294" s="25" t="s">
        <v>6421</v>
      </c>
      <c r="F3294" s="26" t="s">
        <v>6422</v>
      </c>
      <c r="G3294" s="43">
        <v>1.9959119437832101E-2</v>
      </c>
      <c r="H3294" s="1">
        <v>1.3674353148881799</v>
      </c>
      <c r="I3294" s="1">
        <f>VLOOKUP(F3294,'[1]SUSMB vs SHAM all proteins sum'!$B$2:$E$3214,2,FALSE)</f>
        <v>0.172124846574531</v>
      </c>
      <c r="J3294" s="29">
        <f>VLOOKUP(F3294,'[1]SUSMB vs SHAM all proteins sum'!$B$2:$E$3214,3,FALSE)</f>
        <v>1.1994904690254999</v>
      </c>
      <c r="K3294" s="25">
        <f>VLOOKUP($E3294,[1]AllProteinsNorm!$A$1:$Q$3226,4,FALSE)</f>
        <v>171108.97658927299</v>
      </c>
      <c r="L3294" s="1">
        <f>VLOOKUP($E3294,[1]AllProteinsNorm!$A$1:$Q$3226,5,FALSE)</f>
        <v>128756.569684355</v>
      </c>
      <c r="M3294" s="1">
        <f>VLOOKUP($E3294,[1]AllProteinsNorm!$A$1:$Q$3226,10,FALSE)</f>
        <v>130815.15869531401</v>
      </c>
      <c r="N3294" s="1">
        <f>VLOOKUP($E3294,[1]AllProteinsNorm!$A$1:$Q$3226,11,FALSE)</f>
        <v>143780.94706006401</v>
      </c>
      <c r="O3294" s="1">
        <f>VLOOKUP($E3294,[1]AllProteinsNorm!$A$1:$Q$3226,15,FALSE)</f>
        <v>122571.69511421</v>
      </c>
      <c r="P3294" s="1">
        <f>VLOOKUP($E3294,[1]AllProteinsNorm!$A$1:$Q$3226,6,FALSE)</f>
        <v>211654.05437504299</v>
      </c>
      <c r="Q3294" s="1">
        <f>VLOOKUP($E3294,[1]AllProteinsNorm!$A$1:$Q$3226,8,FALSE)</f>
        <v>182876.70264176201</v>
      </c>
      <c r="R3294" s="1">
        <f>VLOOKUP($E3294,[1]AllProteinsNorm!$A$1:$Q$3226,13,FALSE)</f>
        <v>251194.74019851</v>
      </c>
      <c r="S3294" s="1">
        <f>VLOOKUP($E3294,[1]AllProteinsNorm!$A$1:$Q$3226,16,FALSE)</f>
        <v>165976.67178258</v>
      </c>
      <c r="T3294" s="1">
        <f>VLOOKUP($E3294,[1]AllProteinsNorm!$A$1:$Q$3226,17,FALSE)</f>
        <v>150481.525938765</v>
      </c>
      <c r="U3294" s="1">
        <f>VLOOKUP($E3294,[1]AllProteinsNorm!$A$1:$Q$3226,3,FALSE)</f>
        <v>126594.26722448001</v>
      </c>
      <c r="V3294" s="1">
        <f>VLOOKUP($E3294,[1]AllProteinsNorm!$A$1:$Q$3226,7,FALSE)</f>
        <v>138520.052605184</v>
      </c>
      <c r="W3294" s="1">
        <f>VLOOKUP($E3294,[1]AllProteinsNorm!$A$1:$Q$3226,9,FALSE)</f>
        <v>165515.050923931</v>
      </c>
      <c r="X3294" s="1">
        <f>VLOOKUP($E3294,[1]AllProteinsNorm!$A$1:$Q$3226,12,FALSE)</f>
        <v>191287.27948065801</v>
      </c>
      <c r="Y3294" s="29">
        <f>VLOOKUP($E3294,[1]AllProteinsNorm!$A$1:$Q$3226,14,FALSE)</f>
        <v>227156.69107204501</v>
      </c>
      <c r="Z3294" s="25">
        <f t="shared" si="379"/>
        <v>1.2274088269274444</v>
      </c>
      <c r="AA3294" s="1">
        <f t="shared" si="379"/>
        <v>0.92360408732281218</v>
      </c>
      <c r="AB3294" s="1">
        <f t="shared" si="379"/>
        <v>0.93837087731497049</v>
      </c>
      <c r="AC3294" s="1">
        <f t="shared" si="379"/>
        <v>1.0313778218025631</v>
      </c>
      <c r="AD3294" s="1">
        <f t="shared" si="379"/>
        <v>0.87923838663220932</v>
      </c>
      <c r="AE3294" s="1">
        <f t="shared" si="379"/>
        <v>1.5182491285567967</v>
      </c>
      <c r="AF3294" s="1">
        <f t="shared" si="379"/>
        <v>1.3118217614069705</v>
      </c>
      <c r="AG3294" s="1">
        <f t="shared" si="379"/>
        <v>1.8018846675559286</v>
      </c>
      <c r="AH3294" s="1">
        <f t="shared" si="379"/>
        <v>1.19059348066225</v>
      </c>
      <c r="AI3294" s="1">
        <f t="shared" si="379"/>
        <v>1.0794428025252447</v>
      </c>
      <c r="AJ3294" s="1">
        <f t="shared" si="379"/>
        <v>0.90809333400851833</v>
      </c>
      <c r="AK3294" s="1">
        <f t="shared" si="379"/>
        <v>0.99364006882100397</v>
      </c>
      <c r="AL3294" s="1">
        <f t="shared" si="379"/>
        <v>1.1872821551672723</v>
      </c>
      <c r="AM3294" s="1">
        <f t="shared" si="379"/>
        <v>1.3721529985950236</v>
      </c>
      <c r="AN3294" s="29">
        <f t="shared" si="379"/>
        <v>1.6294535405159907</v>
      </c>
      <c r="AO3294" s="1">
        <f t="shared" si="376"/>
        <v>17290.608002701734</v>
      </c>
      <c r="AP3294" s="1">
        <f t="shared" si="377"/>
        <v>35703.15748054444</v>
      </c>
      <c r="AQ3294" s="29">
        <f t="shared" si="378"/>
        <v>36373.131173164278</v>
      </c>
    </row>
    <row r="3295" spans="1:43" x14ac:dyDescent="0.2">
      <c r="A3295" s="26"/>
      <c r="E3295" s="25" t="s">
        <v>6423</v>
      </c>
      <c r="F3295" s="26" t="s">
        <v>6424</v>
      </c>
      <c r="G3295" s="1">
        <v>0.80832883756753604</v>
      </c>
      <c r="H3295" s="1">
        <v>0.96325163000890401</v>
      </c>
      <c r="I3295" s="1">
        <f>VLOOKUP(F3295,'[1]SUSMB vs SHAM all proteins sum'!$B$2:$E$3214,2,FALSE)</f>
        <v>0.95450642918227502</v>
      </c>
      <c r="J3295" s="29">
        <f>VLOOKUP(F3295,'[1]SUSMB vs SHAM all proteins sum'!$B$2:$E$3214,3,FALSE)</f>
        <v>0.98701888431918405</v>
      </c>
      <c r="K3295" s="25">
        <f>VLOOKUP($E3295,[1]AllProteinsNorm!$A$1:$Q$3226,4,FALSE)</f>
        <v>145651.42897367099</v>
      </c>
      <c r="L3295" s="1">
        <f>VLOOKUP($E3295,[1]AllProteinsNorm!$A$1:$Q$3226,5,FALSE)</f>
        <v>220179.28819547701</v>
      </c>
      <c r="M3295" s="1">
        <f>VLOOKUP($E3295,[1]AllProteinsNorm!$A$1:$Q$3226,10,FALSE)</f>
        <v>248945.04582903101</v>
      </c>
      <c r="N3295" s="1">
        <f>VLOOKUP($E3295,[1]AllProteinsNorm!$A$1:$Q$3226,11,FALSE)</f>
        <v>171110.89970192101</v>
      </c>
      <c r="O3295" s="1">
        <f>VLOOKUP($E3295,[1]AllProteinsNorm!$A$1:$Q$3226,15,FALSE)</f>
        <v>281177.04365826998</v>
      </c>
      <c r="P3295" s="1">
        <f>VLOOKUP($E3295,[1]AllProteinsNorm!$A$1:$Q$3226,6,FALSE)</f>
        <v>202188.138130484</v>
      </c>
      <c r="Q3295" s="1">
        <f>VLOOKUP($E3295,[1]AllProteinsNorm!$A$1:$Q$3226,8,FALSE)</f>
        <v>219618.280369557</v>
      </c>
      <c r="R3295" s="1">
        <f>VLOOKUP($E3295,[1]AllProteinsNorm!$A$1:$Q$3226,13,FALSE)</f>
        <v>144628.169227345</v>
      </c>
      <c r="S3295" s="1">
        <f>VLOOKUP($E3295,[1]AllProteinsNorm!$A$1:$Q$3226,16,FALSE)</f>
        <v>202882.619199607</v>
      </c>
      <c r="T3295" s="1">
        <f>VLOOKUP($E3295,[1]AllProteinsNorm!$A$1:$Q$3226,17,FALSE)</f>
        <v>244471.99014646799</v>
      </c>
      <c r="U3295" s="1">
        <f>VLOOKUP($E3295,[1]AllProteinsNorm!$A$1:$Q$3226,3,FALSE)</f>
        <v>109698.3521756</v>
      </c>
      <c r="V3295" s="1">
        <f>VLOOKUP($E3295,[1]AllProteinsNorm!$A$1:$Q$3226,7,FALSE)</f>
        <v>209094.03498857099</v>
      </c>
      <c r="W3295" s="1">
        <f>VLOOKUP($E3295,[1]AllProteinsNorm!$A$1:$Q$3226,9,FALSE)</f>
        <v>213582.966521667</v>
      </c>
      <c r="X3295" s="1">
        <f>VLOOKUP($E3295,[1]AllProteinsNorm!$A$1:$Q$3226,12,FALSE)</f>
        <v>354815.360670202</v>
      </c>
      <c r="Y3295" s="29">
        <f>VLOOKUP($E3295,[1]AllProteinsNorm!$A$1:$Q$3226,14,FALSE)</f>
        <v>206999.24978216199</v>
      </c>
      <c r="Z3295" s="25">
        <f t="shared" si="379"/>
        <v>0.68248703477482164</v>
      </c>
      <c r="AA3295" s="1">
        <f t="shared" si="379"/>
        <v>1.0317063868046621</v>
      </c>
      <c r="AB3295" s="1">
        <f t="shared" si="379"/>
        <v>1.1664957037973869</v>
      </c>
      <c r="AC3295" s="1">
        <f t="shared" si="379"/>
        <v>0.80178389857284649</v>
      </c>
      <c r="AD3295" s="1">
        <f t="shared" si="379"/>
        <v>1.3175269760502824</v>
      </c>
      <c r="AE3295" s="1">
        <f t="shared" si="379"/>
        <v>0.94740425021343444</v>
      </c>
      <c r="AF3295" s="1">
        <f t="shared" si="379"/>
        <v>1.0290776411047704</v>
      </c>
      <c r="AG3295" s="1">
        <f t="shared" si="379"/>
        <v>0.67769228943661619</v>
      </c>
      <c r="AH3295" s="1">
        <f t="shared" si="379"/>
        <v>0.95065841894293368</v>
      </c>
      <c r="AI3295" s="1">
        <f t="shared" si="379"/>
        <v>1.14553605698385</v>
      </c>
      <c r="AJ3295" s="1">
        <f t="shared" si="379"/>
        <v>0.5140196949907232</v>
      </c>
      <c r="AK3295" s="1">
        <f t="shared" si="379"/>
        <v>0.97976359678729152</v>
      </c>
      <c r="AL3295" s="1">
        <f t="shared" si="379"/>
        <v>1.0007976339602718</v>
      </c>
      <c r="AM3295" s="1">
        <f t="shared" si="379"/>
        <v>1.6625781504700448</v>
      </c>
      <c r="AN3295" s="29">
        <f t="shared" si="379"/>
        <v>0.96994794476048796</v>
      </c>
      <c r="AO3295" s="1">
        <f t="shared" si="376"/>
        <v>49560.81667388208</v>
      </c>
      <c r="AP3295" s="1">
        <f t="shared" si="377"/>
        <v>32874.74266394641</v>
      </c>
      <c r="AQ3295" s="29">
        <f t="shared" si="378"/>
        <v>78312.223285756321</v>
      </c>
    </row>
    <row r="3296" spans="1:43" x14ac:dyDescent="0.2">
      <c r="A3296" s="26"/>
      <c r="E3296" s="25" t="s">
        <v>6425</v>
      </c>
      <c r="F3296" s="26" t="s">
        <v>6426</v>
      </c>
      <c r="G3296" s="1">
        <v>0.29320114411280301</v>
      </c>
      <c r="H3296" s="1">
        <v>1.09775419710135</v>
      </c>
      <c r="I3296" s="1">
        <f>VLOOKUP(F3296,'[1]SUSMB vs SHAM all proteins sum'!$B$2:$E$3214,2,FALSE)</f>
        <v>0.61824603742052597</v>
      </c>
      <c r="J3296" s="29">
        <f>VLOOKUP(F3296,'[1]SUSMB vs SHAM all proteins sum'!$B$2:$E$3214,3,FALSE)</f>
        <v>1.0555561923061301</v>
      </c>
      <c r="K3296" s="25">
        <f>VLOOKUP($E3296,[1]AllProteinsNorm!$A$1:$Q$3226,4,FALSE)</f>
        <v>830964.90026775503</v>
      </c>
      <c r="L3296" s="1">
        <f>VLOOKUP($E3296,[1]AllProteinsNorm!$A$1:$Q$3226,5,FALSE)</f>
        <v>1027017.6026774599</v>
      </c>
      <c r="M3296" s="1">
        <f>VLOOKUP($E3296,[1]AllProteinsNorm!$A$1:$Q$3226,10,FALSE)</f>
        <v>732333.83239098103</v>
      </c>
      <c r="N3296" s="1">
        <f>VLOOKUP($E3296,[1]AllProteinsNorm!$A$1:$Q$3226,11,FALSE)</f>
        <v>794907.10908079694</v>
      </c>
      <c r="O3296" s="1">
        <f>VLOOKUP($E3296,[1]AllProteinsNorm!$A$1:$Q$3226,15,FALSE)</f>
        <v>659521.38785441802</v>
      </c>
      <c r="P3296" s="1">
        <f>VLOOKUP($E3296,[1]AllProteinsNorm!$A$1:$Q$3226,6,FALSE)</f>
        <v>777586.46225154202</v>
      </c>
      <c r="Q3296" s="1">
        <f>VLOOKUP($E3296,[1]AllProteinsNorm!$A$1:$Q$3226,8,FALSE)</f>
        <v>884017.71220337204</v>
      </c>
      <c r="R3296" s="1">
        <f>VLOOKUP($E3296,[1]AllProteinsNorm!$A$1:$Q$3226,13,FALSE)</f>
        <v>952481.98703961098</v>
      </c>
      <c r="S3296" s="1">
        <f>VLOOKUP($E3296,[1]AllProteinsNorm!$A$1:$Q$3226,16,FALSE)</f>
        <v>945412.71757617197</v>
      </c>
      <c r="T3296" s="1">
        <f>VLOOKUP($E3296,[1]AllProteinsNorm!$A$1:$Q$3226,17,FALSE)</f>
        <v>843825.39717683895</v>
      </c>
      <c r="U3296" s="1">
        <f>VLOOKUP($E3296,[1]AllProteinsNorm!$A$1:$Q$3226,3,FALSE)</f>
        <v>715414.66906085901</v>
      </c>
      <c r="V3296" s="1">
        <f>VLOOKUP($E3296,[1]AllProteinsNorm!$A$1:$Q$3226,7,FALSE)</f>
        <v>778040.59087193804</v>
      </c>
      <c r="W3296" s="1">
        <f>VLOOKUP($E3296,[1]AllProteinsNorm!$A$1:$Q$3226,9,FALSE)</f>
        <v>841139.73456479504</v>
      </c>
      <c r="X3296" s="1">
        <f>VLOOKUP($E3296,[1]AllProteinsNorm!$A$1:$Q$3226,12,FALSE)</f>
        <v>827351.45186865795</v>
      </c>
      <c r="Y3296" s="29">
        <f>VLOOKUP($E3296,[1]AllProteinsNorm!$A$1:$Q$3226,14,FALSE)</f>
        <v>1108417.6714324499</v>
      </c>
      <c r="Z3296" s="25">
        <f t="shared" si="379"/>
        <v>1.027215479253248</v>
      </c>
      <c r="AA3296" s="1">
        <f t="shared" si="379"/>
        <v>1.2695703255286894</v>
      </c>
      <c r="AB3296" s="1">
        <f t="shared" si="379"/>
        <v>0.90529052234393204</v>
      </c>
      <c r="AC3296" s="1">
        <f t="shared" si="379"/>
        <v>0.98264185015893857</v>
      </c>
      <c r="AD3296" s="1">
        <f t="shared" si="379"/>
        <v>0.81528182271519223</v>
      </c>
      <c r="AE3296" s="1">
        <f t="shared" si="379"/>
        <v>0.96123055284908065</v>
      </c>
      <c r="AF3296" s="1">
        <f t="shared" si="379"/>
        <v>1.0927978758389729</v>
      </c>
      <c r="AG3296" s="1">
        <f t="shared" si="379"/>
        <v>1.1774314901648875</v>
      </c>
      <c r="AH3296" s="1">
        <f t="shared" si="379"/>
        <v>1.1686926577334369</v>
      </c>
      <c r="AI3296" s="1">
        <f t="shared" si="379"/>
        <v>1.0431132644565011</v>
      </c>
      <c r="AJ3296" s="1">
        <f t="shared" si="379"/>
        <v>0.88437552766351268</v>
      </c>
      <c r="AK3296" s="1">
        <f t="shared" si="379"/>
        <v>0.96179193389934203</v>
      </c>
      <c r="AL3296" s="1">
        <f t="shared" si="379"/>
        <v>1.0397933237390842</v>
      </c>
      <c r="AM3296" s="1">
        <f t="shared" si="379"/>
        <v>1.0227486357947102</v>
      </c>
      <c r="AN3296" s="29">
        <f t="shared" si="379"/>
        <v>1.3701948051071431</v>
      </c>
      <c r="AO3296" s="1">
        <f t="shared" si="376"/>
        <v>123640.03010204159</v>
      </c>
      <c r="AP3296" s="1">
        <f t="shared" si="377"/>
        <v>65335.332735532604</v>
      </c>
      <c r="AQ3296" s="29">
        <f t="shared" si="378"/>
        <v>134595.3805685204</v>
      </c>
    </row>
    <row r="3297" spans="1:43" x14ac:dyDescent="0.2">
      <c r="A3297" s="26"/>
      <c r="E3297" s="25" t="s">
        <v>6427</v>
      </c>
      <c r="F3297" s="26" t="s">
        <v>6428</v>
      </c>
      <c r="G3297" s="1">
        <v>0.45525162446124101</v>
      </c>
      <c r="H3297" s="1">
        <v>1.1889503557760199</v>
      </c>
      <c r="I3297" s="1">
        <f>VLOOKUP(F3297,'[1]SUSMB vs SHAM all proteins sum'!$B$2:$E$3214,2,FALSE)</f>
        <v>0.465612210493485</v>
      </c>
      <c r="J3297" s="29">
        <f>VLOOKUP(F3297,'[1]SUSMB vs SHAM all proteins sum'!$B$2:$E$3214,3,FALSE)</f>
        <v>1.2215744114207301</v>
      </c>
      <c r="K3297" s="25">
        <f>VLOOKUP($E3297,[1]AllProteinsNorm!$A$1:$Q$3226,4,FALSE)</f>
        <v>123851.285254082</v>
      </c>
      <c r="L3297" s="1">
        <f>VLOOKUP($E3297,[1]AllProteinsNorm!$A$1:$Q$3226,5,FALSE)</f>
        <v>127305.912328871</v>
      </c>
      <c r="M3297" s="1">
        <f>VLOOKUP($E3297,[1]AllProteinsNorm!$A$1:$Q$3226,10,FALSE)</f>
        <v>56145.757253875599</v>
      </c>
      <c r="N3297" s="1">
        <f>VLOOKUP($E3297,[1]AllProteinsNorm!$A$1:$Q$3226,11,FALSE)</f>
        <v>84807.748266793002</v>
      </c>
      <c r="O3297" s="1">
        <f>VLOOKUP($E3297,[1]AllProteinsNorm!$A$1:$Q$3226,15,FALSE)</f>
        <v>164331.586345769</v>
      </c>
      <c r="P3297" s="1">
        <f>VLOOKUP($E3297,[1]AllProteinsNorm!$A$1:$Q$3226,6,FALSE)</f>
        <v>145298.701205288</v>
      </c>
      <c r="Q3297" s="1">
        <f>VLOOKUP($E3297,[1]AllProteinsNorm!$A$1:$Q$3226,8,FALSE)</f>
        <v>116693.302058234</v>
      </c>
      <c r="R3297" s="1">
        <f>VLOOKUP($E3297,[1]AllProteinsNorm!$A$1:$Q$3226,13,FALSE)</f>
        <v>121604.35584077401</v>
      </c>
      <c r="S3297" s="1">
        <f>VLOOKUP($E3297,[1]AllProteinsNorm!$A$1:$Q$3226,16,FALSE)</f>
        <v>84419.475348882304</v>
      </c>
      <c r="T3297" s="1">
        <f>VLOOKUP($E3297,[1]AllProteinsNorm!$A$1:$Q$3226,17,FALSE)</f>
        <v>168399.88058870501</v>
      </c>
      <c r="U3297" s="1">
        <f>VLOOKUP($E3297,[1]AllProteinsNorm!$A$1:$Q$3226,3,FALSE)</f>
        <v>62232.884372123299</v>
      </c>
      <c r="V3297" s="1">
        <f>VLOOKUP($E3297,[1]AllProteinsNorm!$A$1:$Q$3226,7,FALSE)</f>
        <v>150111.64023020299</v>
      </c>
      <c r="W3297" s="1">
        <f>VLOOKUP($E3297,[1]AllProteinsNorm!$A$1:$Q$3226,9,FALSE)</f>
        <v>144639.363862989</v>
      </c>
      <c r="X3297" s="1">
        <f>VLOOKUP($E3297,[1]AllProteinsNorm!$A$1:$Q$3226,12,FALSE)</f>
        <v>172274.910597148</v>
      </c>
      <c r="Y3297" s="29">
        <f>VLOOKUP($E3297,[1]AllProteinsNorm!$A$1:$Q$3226,14,FALSE)</f>
        <v>144171.498568034</v>
      </c>
      <c r="Z3297" s="25">
        <f t="shared" si="379"/>
        <v>1.1128852677304149</v>
      </c>
      <c r="AA3297" s="1">
        <f t="shared" si="379"/>
        <v>1.1439273644607639</v>
      </c>
      <c r="AB3297" s="1">
        <f t="shared" si="379"/>
        <v>0.50450656176252173</v>
      </c>
      <c r="AC3297" s="1">
        <f t="shared" si="379"/>
        <v>0.76205340495158769</v>
      </c>
      <c r="AD3297" s="1">
        <f t="shared" si="379"/>
        <v>1.4766274010947118</v>
      </c>
      <c r="AE3297" s="1">
        <f t="shared" si="379"/>
        <v>1.3056044082223119</v>
      </c>
      <c r="AF3297" s="1">
        <f t="shared" si="379"/>
        <v>1.0485660801743166</v>
      </c>
      <c r="AG3297" s="1">
        <f t="shared" si="379"/>
        <v>1.0926951289153781</v>
      </c>
      <c r="AH3297" s="1">
        <f t="shared" si="379"/>
        <v>0.7585645173771467</v>
      </c>
      <c r="AI3297" s="1">
        <f t="shared" si="379"/>
        <v>1.5131837010028448</v>
      </c>
      <c r="AJ3297" s="1">
        <f t="shared" si="379"/>
        <v>0.55920340304925265</v>
      </c>
      <c r="AK3297" s="1">
        <f t="shared" si="379"/>
        <v>1.3488518313259501</v>
      </c>
      <c r="AL3297" s="1">
        <f t="shared" si="379"/>
        <v>1.2996798284878042</v>
      </c>
      <c r="AM3297" s="1">
        <f t="shared" si="379"/>
        <v>1.548003394634303</v>
      </c>
      <c r="AN3297" s="29">
        <f t="shared" si="379"/>
        <v>1.2954757510495314</v>
      </c>
      <c r="AO3297" s="1">
        <f t="shared" si="376"/>
        <v>37336.047916323674</v>
      </c>
      <c r="AP3297" s="1">
        <f t="shared" si="377"/>
        <v>28273.074847507196</v>
      </c>
      <c r="AQ3297" s="29">
        <f t="shared" si="378"/>
        <v>37654.680123017999</v>
      </c>
    </row>
    <row r="3298" spans="1:43" x14ac:dyDescent="0.2">
      <c r="A3298" s="26"/>
      <c r="E3298" s="25" t="s">
        <v>6429</v>
      </c>
      <c r="F3298" s="26" t="s">
        <v>6430</v>
      </c>
      <c r="G3298" s="1">
        <v>5.7352714941494298E-2</v>
      </c>
      <c r="H3298" s="1">
        <v>1.18074673111603</v>
      </c>
      <c r="I3298" s="1">
        <f>VLOOKUP(F3298,'[1]SUSMB vs SHAM all proteins sum'!$B$2:$E$3214,2,FALSE)</f>
        <v>7.3800577652544594E-2</v>
      </c>
      <c r="J3298" s="29">
        <f>VLOOKUP(F3298,'[1]SUSMB vs SHAM all proteins sum'!$B$2:$E$3214,3,FALSE)</f>
        <v>1.1849228603820501</v>
      </c>
      <c r="K3298" s="25">
        <f>VLOOKUP($E3298,[1]AllProteinsNorm!$A$1:$Q$3226,4,FALSE)</f>
        <v>747514.06348347105</v>
      </c>
      <c r="L3298" s="1">
        <f>VLOOKUP($E3298,[1]AllProteinsNorm!$A$1:$Q$3226,5,FALSE)</f>
        <v>688500.34480791097</v>
      </c>
      <c r="M3298" s="1">
        <f>VLOOKUP($E3298,[1]AllProteinsNorm!$A$1:$Q$3226,10,FALSE)</f>
        <v>722806.72206778498</v>
      </c>
      <c r="N3298" s="1">
        <f>VLOOKUP($E3298,[1]AllProteinsNorm!$A$1:$Q$3226,11,FALSE)</f>
        <v>554807.71120573999</v>
      </c>
      <c r="O3298" s="1">
        <f>VLOOKUP($E3298,[1]AllProteinsNorm!$A$1:$Q$3226,15,FALSE)</f>
        <v>754219.28419486701</v>
      </c>
      <c r="P3298" s="1">
        <f>VLOOKUP($E3298,[1]AllProteinsNorm!$A$1:$Q$3226,6,FALSE)</f>
        <v>688945.05868797598</v>
      </c>
      <c r="Q3298" s="1">
        <f>VLOOKUP($E3298,[1]AllProteinsNorm!$A$1:$Q$3226,8,FALSE)</f>
        <v>879208.46769730095</v>
      </c>
      <c r="R3298" s="1">
        <f>VLOOKUP($E3298,[1]AllProteinsNorm!$A$1:$Q$3226,13,FALSE)</f>
        <v>855672.70438408002</v>
      </c>
      <c r="S3298" s="1">
        <f>VLOOKUP($E3298,[1]AllProteinsNorm!$A$1:$Q$3226,16,FALSE)</f>
        <v>770505.18539861101</v>
      </c>
      <c r="T3298" s="1">
        <f>VLOOKUP($E3298,[1]AllProteinsNorm!$A$1:$Q$3226,17,FALSE)</f>
        <v>894560.87015206297</v>
      </c>
      <c r="U3298" s="1">
        <f>VLOOKUP($E3298,[1]AllProteinsNorm!$A$1:$Q$3226,3,FALSE)</f>
        <v>826659.26168123004</v>
      </c>
      <c r="V3298" s="1">
        <f>VLOOKUP($E3298,[1]AllProteinsNorm!$A$1:$Q$3226,7,FALSE)</f>
        <v>822386.11908969097</v>
      </c>
      <c r="W3298" s="1">
        <f>VLOOKUP($E3298,[1]AllProteinsNorm!$A$1:$Q$3226,9,FALSE)</f>
        <v>661027.42358343501</v>
      </c>
      <c r="X3298" s="1">
        <f>VLOOKUP($E3298,[1]AllProteinsNorm!$A$1:$Q$3226,12,FALSE)</f>
        <v>960414.23749480105</v>
      </c>
      <c r="Y3298" s="29">
        <f>VLOOKUP($E3298,[1]AllProteinsNorm!$A$1:$Q$3226,14,FALSE)</f>
        <v>842472.72843123402</v>
      </c>
      <c r="Z3298" s="25">
        <f t="shared" si="379"/>
        <v>1.0777779712018061</v>
      </c>
      <c r="AA3298" s="1">
        <f t="shared" si="379"/>
        <v>0.99269102890292638</v>
      </c>
      <c r="AB3298" s="1">
        <f t="shared" si="379"/>
        <v>1.0421545232887393</v>
      </c>
      <c r="AC3298" s="1">
        <f t="shared" si="379"/>
        <v>0.79993080879830436</v>
      </c>
      <c r="AD3298" s="1">
        <f t="shared" si="379"/>
        <v>1.0874456678082238</v>
      </c>
      <c r="AE3298" s="1">
        <f t="shared" si="379"/>
        <v>0.99333222462998483</v>
      </c>
      <c r="AF3298" s="1">
        <f t="shared" si="379"/>
        <v>1.2676571115764683</v>
      </c>
      <c r="AG3298" s="1">
        <f t="shared" si="379"/>
        <v>1.2337228640839193</v>
      </c>
      <c r="AH3298" s="1">
        <f t="shared" si="379"/>
        <v>1.1109269458416671</v>
      </c>
      <c r="AI3298" s="1">
        <f t="shared" si="379"/>
        <v>1.2897924558851215</v>
      </c>
      <c r="AJ3298" s="1">
        <f t="shared" si="379"/>
        <v>1.1918908090880083</v>
      </c>
      <c r="AK3298" s="1">
        <f t="shared" si="379"/>
        <v>1.1857297223901835</v>
      </c>
      <c r="AL3298" s="1">
        <f t="shared" si="379"/>
        <v>0.95308012290562738</v>
      </c>
      <c r="AM3298" s="1">
        <f t="shared" si="379"/>
        <v>1.3847409152100383</v>
      </c>
      <c r="AN3298" s="29">
        <f t="shared" si="379"/>
        <v>1.2146909234190524</v>
      </c>
      <c r="AO3298" s="1">
        <f t="shared" si="376"/>
        <v>73107.80775021571</v>
      </c>
      <c r="AP3298" s="1">
        <f t="shared" si="377"/>
        <v>77379.539798390862</v>
      </c>
      <c r="AQ3298" s="29">
        <f t="shared" si="378"/>
        <v>95404.307940695871</v>
      </c>
    </row>
    <row r="3299" spans="1:43" x14ac:dyDescent="0.2">
      <c r="A3299" s="26"/>
      <c r="E3299" s="25" t="s">
        <v>6431</v>
      </c>
      <c r="F3299" s="26" t="s">
        <v>6432</v>
      </c>
      <c r="G3299" s="1">
        <v>0.40549977396168901</v>
      </c>
      <c r="H3299" s="1">
        <v>1.2246977123916101</v>
      </c>
      <c r="I3299" s="1">
        <f>VLOOKUP(F3299,'[1]SUSMB vs SHAM all proteins sum'!$B$2:$E$3214,2,FALSE)</f>
        <v>0.51641846961930704</v>
      </c>
      <c r="J3299" s="29">
        <f>VLOOKUP(F3299,'[1]SUSMB vs SHAM all proteins sum'!$B$2:$E$3214,3,FALSE)</f>
        <v>1.17115189342006</v>
      </c>
      <c r="K3299" s="25">
        <f>VLOOKUP($E3299,[1]AllProteinsNorm!$A$1:$Q$3226,4,FALSE)</f>
        <v>414856.13969895302</v>
      </c>
      <c r="L3299" s="1">
        <f>VLOOKUP($E3299,[1]AllProteinsNorm!$A$1:$Q$3226,5,FALSE)</f>
        <v>354052.23050196399</v>
      </c>
      <c r="M3299" s="1">
        <f>VLOOKUP($E3299,[1]AllProteinsNorm!$A$1:$Q$3226,10,FALSE)</f>
        <v>189150.19577742199</v>
      </c>
      <c r="N3299" s="1">
        <f>VLOOKUP($E3299,[1]AllProteinsNorm!$A$1:$Q$3226,11,FALSE)</f>
        <v>166588.94858079101</v>
      </c>
      <c r="O3299" s="1">
        <f>VLOOKUP($E3299,[1]AllProteinsNorm!$A$1:$Q$3226,15,FALSE)</f>
        <v>211002.812352648</v>
      </c>
      <c r="P3299" s="1">
        <f>VLOOKUP($E3299,[1]AllProteinsNorm!$A$1:$Q$3226,6,FALSE)</f>
        <v>209481.278276411</v>
      </c>
      <c r="Q3299" s="1">
        <f>VLOOKUP($E3299,[1]AllProteinsNorm!$A$1:$Q$3226,8,FALSE)</f>
        <v>256004.92536256701</v>
      </c>
      <c r="R3299" s="1">
        <f>VLOOKUP($E3299,[1]AllProteinsNorm!$A$1:$Q$3226,13,FALSE)</f>
        <v>400694.67730187398</v>
      </c>
      <c r="S3299" s="1">
        <f>VLOOKUP($E3299,[1]AllProteinsNorm!$A$1:$Q$3226,16,FALSE)</f>
        <v>455011.03636159399</v>
      </c>
      <c r="T3299" s="1">
        <f>VLOOKUP($E3299,[1]AllProteinsNorm!$A$1:$Q$3226,17,FALSE)</f>
        <v>275182.98387416097</v>
      </c>
      <c r="U3299" s="1">
        <f>VLOOKUP($E3299,[1]AllProteinsNorm!$A$1:$Q$3226,3,FALSE)</f>
        <v>408730.99707146402</v>
      </c>
      <c r="V3299" s="1">
        <f>VLOOKUP($E3299,[1]AllProteinsNorm!$A$1:$Q$3226,7,FALSE)</f>
        <v>226611.03248290901</v>
      </c>
      <c r="W3299" s="1">
        <f>VLOOKUP($E3299,[1]AllProteinsNorm!$A$1:$Q$3226,9,FALSE)</f>
        <v>416306.98213121702</v>
      </c>
      <c r="X3299" s="1">
        <f>VLOOKUP($E3299,[1]AllProteinsNorm!$A$1:$Q$3226,12,FALSE)</f>
        <v>272811.72948526102</v>
      </c>
      <c r="Y3299" s="29">
        <f>VLOOKUP($E3299,[1]AllProteinsNorm!$A$1:$Q$3226,14,FALSE)</f>
        <v>204539.33957262099</v>
      </c>
      <c r="Z3299" s="25">
        <f t="shared" si="379"/>
        <v>1.5530117851210432</v>
      </c>
      <c r="AA3299" s="1">
        <f t="shared" si="379"/>
        <v>1.3253926696539855</v>
      </c>
      <c r="AB3299" s="1">
        <f t="shared" si="379"/>
        <v>0.70808276674766124</v>
      </c>
      <c r="AC3299" s="1">
        <f t="shared" si="379"/>
        <v>0.62362485608778095</v>
      </c>
      <c r="AD3299" s="1">
        <f t="shared" si="379"/>
        <v>0.78988792238952943</v>
      </c>
      <c r="AE3299" s="1">
        <f t="shared" si="379"/>
        <v>0.78419206754795934</v>
      </c>
      <c r="AF3299" s="1">
        <f t="shared" si="379"/>
        <v>0.95835309663154289</v>
      </c>
      <c r="AG3299" s="1">
        <f t="shared" si="379"/>
        <v>1.4999984248434979</v>
      </c>
      <c r="AH3299" s="1">
        <f t="shared" si="379"/>
        <v>1.703331430366386</v>
      </c>
      <c r="AI3299" s="1">
        <f t="shared" si="379"/>
        <v>1.0301460581768618</v>
      </c>
      <c r="AJ3299" s="1">
        <f t="shared" si="379"/>
        <v>1.5300823457907236</v>
      </c>
      <c r="AK3299" s="1">
        <f t="shared" si="379"/>
        <v>0.8483172126602454</v>
      </c>
      <c r="AL3299" s="1">
        <f t="shared" si="379"/>
        <v>1.5584430061638237</v>
      </c>
      <c r="AM3299" s="1">
        <f t="shared" si="379"/>
        <v>1.0212692797973639</v>
      </c>
      <c r="AN3299" s="29">
        <f t="shared" si="379"/>
        <v>0.7656919459060304</v>
      </c>
      <c r="AO3299" s="1">
        <f t="shared" si="376"/>
        <v>98709.77721182692</v>
      </c>
      <c r="AP3299" s="1">
        <f t="shared" si="377"/>
        <v>92795.802684905721</v>
      </c>
      <c r="AQ3299" s="29">
        <f t="shared" si="378"/>
        <v>89910.425620212773</v>
      </c>
    </row>
    <row r="3300" spans="1:43" x14ac:dyDescent="0.2">
      <c r="A3300" s="26"/>
      <c r="E3300" s="25" t="s">
        <v>6433</v>
      </c>
      <c r="F3300" s="26" t="s">
        <v>6434</v>
      </c>
      <c r="G3300" s="1">
        <v>0.21440651094961399</v>
      </c>
      <c r="H3300" s="1">
        <v>1.21428677967673</v>
      </c>
      <c r="I3300" s="1">
        <f>VLOOKUP(F3300,'[1]SUSMB vs SHAM all proteins sum'!$B$2:$E$3214,2,FALSE)</f>
        <v>0.491764904716122</v>
      </c>
      <c r="J3300" s="29">
        <f>VLOOKUP(F3300,'[1]SUSMB vs SHAM all proteins sum'!$B$2:$E$3214,3,FALSE)</f>
        <v>1.1033845198708301</v>
      </c>
      <c r="K3300" s="25">
        <f>VLOOKUP($E3300,[1]AllProteinsNorm!$A$1:$Q$3226,4,FALSE)</f>
        <v>277575.07889596699</v>
      </c>
      <c r="L3300" s="1">
        <f>VLOOKUP($E3300,[1]AllProteinsNorm!$A$1:$Q$3226,5,FALSE)</f>
        <v>175809.65749504499</v>
      </c>
      <c r="M3300" s="1">
        <f>VLOOKUP($E3300,[1]AllProteinsNorm!$A$1:$Q$3226,10,FALSE)</f>
        <v>297924.795867729</v>
      </c>
      <c r="N3300" s="1">
        <f>VLOOKUP($E3300,[1]AllProteinsNorm!$A$1:$Q$3226,11,FALSE)</f>
        <v>181512.124582146</v>
      </c>
      <c r="O3300" s="1">
        <f>VLOOKUP($E3300,[1]AllProteinsNorm!$A$1:$Q$3226,15,FALSE)</f>
        <v>317839.62918359198</v>
      </c>
      <c r="P3300" s="1">
        <f>VLOOKUP($E3300,[1]AllProteinsNorm!$A$1:$Q$3226,6,FALSE)</f>
        <v>314883.14028602</v>
      </c>
      <c r="Q3300" s="1">
        <f>VLOOKUP($E3300,[1]AllProteinsNorm!$A$1:$Q$3226,8,FALSE)</f>
        <v>323630.23699586</v>
      </c>
      <c r="R3300" s="1">
        <f>VLOOKUP($E3300,[1]AllProteinsNorm!$A$1:$Q$3226,13,FALSE)</f>
        <v>243398.64127963601</v>
      </c>
      <c r="S3300" s="1">
        <f>VLOOKUP($E3300,[1]AllProteinsNorm!$A$1:$Q$3226,16,FALSE)</f>
        <v>346149.447440002</v>
      </c>
      <c r="T3300" s="1">
        <f>VLOOKUP($E3300,[1]AllProteinsNorm!$A$1:$Q$3226,17,FALSE)</f>
        <v>257910.82939119099</v>
      </c>
      <c r="U3300" s="1">
        <f>VLOOKUP($E3300,[1]AllProteinsNorm!$A$1:$Q$3226,3,FALSE)</f>
        <v>283345.17933140701</v>
      </c>
      <c r="V3300" s="1">
        <f>VLOOKUP($E3300,[1]AllProteinsNorm!$A$1:$Q$3226,7,FALSE)</f>
        <v>275276.47344517801</v>
      </c>
      <c r="W3300" s="1">
        <f>VLOOKUP($E3300,[1]AllProteinsNorm!$A$1:$Q$3226,9,FALSE)</f>
        <v>230528.42871743799</v>
      </c>
      <c r="X3300" s="1">
        <f>VLOOKUP($E3300,[1]AllProteinsNorm!$A$1:$Q$3226,12,FALSE)</f>
        <v>247831.909563211</v>
      </c>
      <c r="Y3300" s="29">
        <f>VLOOKUP($E3300,[1]AllProteinsNorm!$A$1:$Q$3226,14,FALSE)</f>
        <v>307830.27593267203</v>
      </c>
      <c r="Z3300" s="25">
        <f t="shared" si="379"/>
        <v>1.1097132452956335</v>
      </c>
      <c r="AA3300" s="1">
        <f t="shared" si="379"/>
        <v>0.70286679319025436</v>
      </c>
      <c r="AB3300" s="1">
        <f t="shared" si="379"/>
        <v>1.1910690736048648</v>
      </c>
      <c r="AC3300" s="1">
        <f t="shared" si="379"/>
        <v>0.72566460084138762</v>
      </c>
      <c r="AD3300" s="1">
        <f t="shared" si="379"/>
        <v>1.2706862870678599</v>
      </c>
      <c r="AE3300" s="1">
        <f t="shared" si="379"/>
        <v>1.2588665844409006</v>
      </c>
      <c r="AF3300" s="1">
        <f t="shared" si="379"/>
        <v>1.2938364712023462</v>
      </c>
      <c r="AG3300" s="1">
        <f t="shared" si="379"/>
        <v>0.97307977787229605</v>
      </c>
      <c r="AH3300" s="1">
        <f t="shared" si="379"/>
        <v>1.3838656849302478</v>
      </c>
      <c r="AI3300" s="1">
        <f t="shared" si="379"/>
        <v>1.0310978370931319</v>
      </c>
      <c r="AJ3300" s="1">
        <f t="shared" si="379"/>
        <v>1.1327814432958356</v>
      </c>
      <c r="AK3300" s="1">
        <f t="shared" si="379"/>
        <v>1.1005236850346949</v>
      </c>
      <c r="AL3300" s="1">
        <f t="shared" si="379"/>
        <v>0.92162614807653809</v>
      </c>
      <c r="AM3300" s="1">
        <f t="shared" si="379"/>
        <v>0.99080347466020569</v>
      </c>
      <c r="AN3300" s="29">
        <f t="shared" si="379"/>
        <v>1.230670043810115</v>
      </c>
      <c r="AO3300" s="1">
        <f t="shared" si="376"/>
        <v>59756.329979780974</v>
      </c>
      <c r="AP3300" s="1">
        <f t="shared" si="377"/>
        <v>39611.928144159145</v>
      </c>
      <c r="AQ3300" s="29">
        <f t="shared" si="378"/>
        <v>27133.416367713107</v>
      </c>
    </row>
    <row r="3301" spans="1:43" x14ac:dyDescent="0.2">
      <c r="A3301" s="26"/>
      <c r="E3301" s="25" t="s">
        <v>6435</v>
      </c>
      <c r="F3301" s="26" t="s">
        <v>6436</v>
      </c>
      <c r="G3301" s="1">
        <v>0.27778016863874</v>
      </c>
      <c r="H3301" s="1">
        <v>0.89276461194875101</v>
      </c>
      <c r="I3301" s="1">
        <f>VLOOKUP(F3301,'[1]SUSMB vs SHAM all proteins sum'!$B$2:$E$3214,2,FALSE)</f>
        <v>0.67903782641355703</v>
      </c>
      <c r="J3301" s="29">
        <f>VLOOKUP(F3301,'[1]SUSMB vs SHAM all proteins sum'!$B$2:$E$3214,3,FALSE)</f>
        <v>1.0273353377260399</v>
      </c>
      <c r="K3301" s="25">
        <f>VLOOKUP($E3301,[1]AllProteinsNorm!$A$1:$Q$3226,4,FALSE)</f>
        <v>435372.340519625</v>
      </c>
      <c r="L3301" s="1">
        <f>VLOOKUP($E3301,[1]AllProteinsNorm!$A$1:$Q$3226,5,FALSE)</f>
        <v>520509.98232838302</v>
      </c>
      <c r="M3301" s="1">
        <f>VLOOKUP($E3301,[1]AllProteinsNorm!$A$1:$Q$3226,10,FALSE)</f>
        <v>597746.08045843802</v>
      </c>
      <c r="N3301" s="1">
        <f>VLOOKUP($E3301,[1]AllProteinsNorm!$A$1:$Q$3226,11,FALSE)</f>
        <v>534786.741590066</v>
      </c>
      <c r="O3301" s="1">
        <f>VLOOKUP($E3301,[1]AllProteinsNorm!$A$1:$Q$3226,15,FALSE)</f>
        <v>544105.72792392399</v>
      </c>
      <c r="P3301" s="1">
        <f>VLOOKUP($E3301,[1]AllProteinsNorm!$A$1:$Q$3226,6,FALSE)</f>
        <v>557234.94257706101</v>
      </c>
      <c r="Q3301" s="1">
        <f>VLOOKUP($E3301,[1]AllProteinsNorm!$A$1:$Q$3226,8,FALSE)</f>
        <v>541798.53014043695</v>
      </c>
      <c r="R3301" s="1">
        <f>VLOOKUP($E3301,[1]AllProteinsNorm!$A$1:$Q$3226,13,FALSE)</f>
        <v>441606.68374521501</v>
      </c>
      <c r="S3301" s="1">
        <f>VLOOKUP($E3301,[1]AllProteinsNorm!$A$1:$Q$3226,16,FALSE)</f>
        <v>475946.81365560798</v>
      </c>
      <c r="T3301" s="1">
        <f>VLOOKUP($E3301,[1]AllProteinsNorm!$A$1:$Q$3226,17,FALSE)</f>
        <v>352277.71712935501</v>
      </c>
      <c r="U3301" s="1">
        <f>VLOOKUP($E3301,[1]AllProteinsNorm!$A$1:$Q$3226,3,FALSE)</f>
        <v>488647.036117704</v>
      </c>
      <c r="V3301" s="1">
        <f>VLOOKUP($E3301,[1]AllProteinsNorm!$A$1:$Q$3226,7,FALSE)</f>
        <v>563686.81037980004</v>
      </c>
      <c r="W3301" s="1">
        <f>VLOOKUP($E3301,[1]AllProteinsNorm!$A$1:$Q$3226,9,FALSE)</f>
        <v>574661.73529887595</v>
      </c>
      <c r="X3301" s="1">
        <f>VLOOKUP($E3301,[1]AllProteinsNorm!$A$1:$Q$3226,12,FALSE)</f>
        <v>498301.02110913902</v>
      </c>
      <c r="Y3301" s="29">
        <f>VLOOKUP($E3301,[1]AllProteinsNorm!$A$1:$Q$3226,14,FALSE)</f>
        <v>571866.29428909696</v>
      </c>
      <c r="Z3301" s="25">
        <f t="shared" si="379"/>
        <v>0.82691146918272074</v>
      </c>
      <c r="AA3301" s="1">
        <f t="shared" si="379"/>
        <v>0.98861510976495681</v>
      </c>
      <c r="AB3301" s="1">
        <f t="shared" si="379"/>
        <v>1.1353111890391652</v>
      </c>
      <c r="AC3301" s="1">
        <f t="shared" si="379"/>
        <v>1.0157312466379518</v>
      </c>
      <c r="AD3301" s="1">
        <f t="shared" si="379"/>
        <v>1.0334309853752057</v>
      </c>
      <c r="AE3301" s="1">
        <f t="shared" si="379"/>
        <v>1.058367567623594</v>
      </c>
      <c r="AF3301" s="1">
        <f t="shared" si="379"/>
        <v>1.0290488780815699</v>
      </c>
      <c r="AG3301" s="1">
        <f t="shared" si="379"/>
        <v>0.83875248303745731</v>
      </c>
      <c r="AH3301" s="1">
        <f t="shared" si="379"/>
        <v>0.90397538452503712</v>
      </c>
      <c r="AI3301" s="1">
        <f t="shared" si="379"/>
        <v>0.66908817469684667</v>
      </c>
      <c r="AJ3301" s="1">
        <f t="shared" si="379"/>
        <v>0.92809717325085495</v>
      </c>
      <c r="AK3301" s="1">
        <f t="shared" si="379"/>
        <v>1.0706217302958667</v>
      </c>
      <c r="AL3301" s="1">
        <f t="shared" si="379"/>
        <v>1.0914666265935313</v>
      </c>
      <c r="AM3301" s="1">
        <f t="shared" si="379"/>
        <v>0.9464331816964251</v>
      </c>
      <c r="AN3301" s="29">
        <f t="shared" si="379"/>
        <v>1.0861571890907926</v>
      </c>
      <c r="AO3301" s="1">
        <f t="shared" si="376"/>
        <v>52525.738965852783</v>
      </c>
      <c r="AP3301" s="1">
        <f t="shared" si="377"/>
        <v>74018.740514324832</v>
      </c>
      <c r="AQ3301" s="29">
        <f t="shared" si="378"/>
        <v>37821.37887805912</v>
      </c>
    </row>
    <row r="3302" spans="1:43" x14ac:dyDescent="0.2">
      <c r="A3302" s="26"/>
      <c r="E3302" s="25" t="s">
        <v>6437</v>
      </c>
      <c r="F3302" s="26" t="s">
        <v>6438</v>
      </c>
      <c r="G3302" s="1">
        <v>0.62148502980847697</v>
      </c>
      <c r="H3302" s="1">
        <v>1.0311697893461</v>
      </c>
      <c r="I3302" s="1">
        <f>VLOOKUP(F3302,'[1]SUSMB vs SHAM all proteins sum'!$B$2:$E$3214,2,FALSE)</f>
        <v>0.45475508673723097</v>
      </c>
      <c r="J3302" s="29">
        <f>VLOOKUP(F3302,'[1]SUSMB vs SHAM all proteins sum'!$B$2:$E$3214,3,FALSE)</f>
        <v>1.0596165802427699</v>
      </c>
      <c r="K3302" s="25">
        <f>VLOOKUP($E3302,[1]AllProteinsNorm!$A$1:$Q$3226,4,FALSE)</f>
        <v>548532.37095832697</v>
      </c>
      <c r="L3302" s="1">
        <f>VLOOKUP($E3302,[1]AllProteinsNorm!$A$1:$Q$3226,5,FALSE)</f>
        <v>478959.177342379</v>
      </c>
      <c r="M3302" s="1">
        <f>VLOOKUP($E3302,[1]AllProteinsNorm!$A$1:$Q$3226,10,FALSE)</f>
        <v>614423.35889138805</v>
      </c>
      <c r="N3302" s="1">
        <f>VLOOKUP($E3302,[1]AllProteinsNorm!$A$1:$Q$3226,11,FALSE)</f>
        <v>497790.95294502098</v>
      </c>
      <c r="O3302" s="1">
        <f>VLOOKUP($E3302,[1]AllProteinsNorm!$A$1:$Q$3226,15,FALSE)</f>
        <v>488803.14645894599</v>
      </c>
      <c r="P3302" s="1">
        <f>VLOOKUP($E3302,[1]AllProteinsNorm!$A$1:$Q$3226,6,FALSE)</f>
        <v>519357.04769719101</v>
      </c>
      <c r="Q3302" s="1">
        <f>VLOOKUP($E3302,[1]AllProteinsNorm!$A$1:$Q$3226,8,FALSE)</f>
        <v>525389.54912286799</v>
      </c>
      <c r="R3302" s="1">
        <f>VLOOKUP($E3302,[1]AllProteinsNorm!$A$1:$Q$3226,13,FALSE)</f>
        <v>487300.45646688697</v>
      </c>
      <c r="S3302" s="1">
        <f>VLOOKUP($E3302,[1]AllProteinsNorm!$A$1:$Q$3226,16,FALSE)</f>
        <v>569383.59840560996</v>
      </c>
      <c r="T3302" s="1">
        <f>VLOOKUP($E3302,[1]AllProteinsNorm!$A$1:$Q$3226,17,FALSE)</f>
        <v>604854.81954953098</v>
      </c>
      <c r="U3302" s="1">
        <f>VLOOKUP($E3302,[1]AllProteinsNorm!$A$1:$Q$3226,3,FALSE)</f>
        <v>667598.81983483897</v>
      </c>
      <c r="V3302" s="1">
        <f>VLOOKUP($E3302,[1]AllProteinsNorm!$A$1:$Q$3226,7,FALSE)</f>
        <v>543098.39914670505</v>
      </c>
      <c r="W3302" s="1">
        <f>VLOOKUP($E3302,[1]AllProteinsNorm!$A$1:$Q$3226,9,FALSE)</f>
        <v>513528.55501139001</v>
      </c>
      <c r="X3302" s="1">
        <f>VLOOKUP($E3302,[1]AllProteinsNorm!$A$1:$Q$3226,12,FALSE)</f>
        <v>479003.78672190302</v>
      </c>
      <c r="Y3302" s="29">
        <f>VLOOKUP($E3302,[1]AllProteinsNorm!$A$1:$Q$3226,14,FALSE)</f>
        <v>588295.55960931303</v>
      </c>
      <c r="Z3302" s="25">
        <f t="shared" si="379"/>
        <v>1.0434287453111686</v>
      </c>
      <c r="AA3302" s="1">
        <f t="shared" si="379"/>
        <v>0.91108528854279003</v>
      </c>
      <c r="AB3302" s="1">
        <f t="shared" si="379"/>
        <v>1.1687678401510802</v>
      </c>
      <c r="AC3302" s="1">
        <f t="shared" si="379"/>
        <v>0.9469074515169037</v>
      </c>
      <c r="AD3302" s="1">
        <f t="shared" si="379"/>
        <v>0.92981067447805643</v>
      </c>
      <c r="AE3302" s="1">
        <f t="shared" si="379"/>
        <v>0.98793088856439226</v>
      </c>
      <c r="AF3302" s="1">
        <f t="shared" si="379"/>
        <v>0.99940602791247668</v>
      </c>
      <c r="AG3302" s="1">
        <f t="shared" si="379"/>
        <v>0.92695222889486051</v>
      </c>
      <c r="AH3302" s="1">
        <f t="shared" si="379"/>
        <v>1.0830923481273627</v>
      </c>
      <c r="AI3302" s="1">
        <f t="shared" si="379"/>
        <v>1.1505663819901124</v>
      </c>
      <c r="AJ3302" s="1">
        <f t="shared" si="379"/>
        <v>1.2699192168631455</v>
      </c>
      <c r="AK3302" s="1">
        <f t="shared" si="379"/>
        <v>1.0330921404184601</v>
      </c>
      <c r="AL3302" s="1">
        <f t="shared" si="379"/>
        <v>0.97684381853500524</v>
      </c>
      <c r="AM3302" s="1">
        <f t="shared" si="379"/>
        <v>0.91117014535593399</v>
      </c>
      <c r="AN3302" s="29">
        <f t="shared" si="379"/>
        <v>1.119067041682235</v>
      </c>
      <c r="AO3302" s="1">
        <f t="shared" si="376"/>
        <v>50434.410419441105</v>
      </c>
      <c r="AP3302" s="1">
        <f t="shared" si="377"/>
        <v>41178.83118187057</v>
      </c>
      <c r="AQ3302" s="29">
        <f t="shared" si="378"/>
        <v>65374.958328820074</v>
      </c>
    </row>
    <row r="3303" spans="1:43" x14ac:dyDescent="0.2">
      <c r="A3303" s="26"/>
      <c r="E3303" s="25" t="s">
        <v>6439</v>
      </c>
      <c r="F3303" s="26" t="s">
        <v>6440</v>
      </c>
      <c r="G3303" s="1">
        <v>0.45501832535650899</v>
      </c>
      <c r="H3303" s="1">
        <v>1.04701868622135</v>
      </c>
      <c r="I3303" s="1">
        <f>VLOOKUP(F3303,'[1]SUSMB vs SHAM all proteins sum'!$B$2:$E$3214,2,FALSE)</f>
        <v>0.96320840218567705</v>
      </c>
      <c r="J3303" s="29">
        <f>VLOOKUP(F3303,'[1]SUSMB vs SHAM all proteins sum'!$B$2:$E$3214,3,FALSE)</f>
        <v>1.00273781601755</v>
      </c>
      <c r="K3303" s="25">
        <f>VLOOKUP($E3303,[1]AllProteinsNorm!$A$1:$Q$3226,4,FALSE)</f>
        <v>5148001.0797881205</v>
      </c>
      <c r="L3303" s="1">
        <f>VLOOKUP($E3303,[1]AllProteinsNorm!$A$1:$Q$3226,5,FALSE)</f>
        <v>6278779.59204219</v>
      </c>
      <c r="M3303" s="1">
        <f>VLOOKUP($E3303,[1]AllProteinsNorm!$A$1:$Q$3226,10,FALSE)</f>
        <v>6396806.26624816</v>
      </c>
      <c r="N3303" s="1">
        <f>VLOOKUP($E3303,[1]AllProteinsNorm!$A$1:$Q$3226,11,FALSE)</f>
        <v>6030108.7608443899</v>
      </c>
      <c r="O3303" s="1">
        <f>VLOOKUP($E3303,[1]AllProteinsNorm!$A$1:$Q$3226,15,FALSE)</f>
        <v>6689080.5548737301</v>
      </c>
      <c r="P3303" s="1">
        <f>VLOOKUP($E3303,[1]AllProteinsNorm!$A$1:$Q$3226,6,FALSE)</f>
        <v>6083545.4869290097</v>
      </c>
      <c r="Q3303" s="1">
        <f>VLOOKUP($E3303,[1]AllProteinsNorm!$A$1:$Q$3226,8,FALSE)</f>
        <v>6004754.0767319296</v>
      </c>
      <c r="R3303" s="1">
        <f>VLOOKUP($E3303,[1]AllProteinsNorm!$A$1:$Q$3226,13,FALSE)</f>
        <v>6872452.7767089102</v>
      </c>
      <c r="S3303" s="1">
        <f>VLOOKUP($E3303,[1]AllProteinsNorm!$A$1:$Q$3226,16,FALSE)</f>
        <v>5908675.7343304101</v>
      </c>
      <c r="T3303" s="1">
        <f>VLOOKUP($E3303,[1]AllProteinsNorm!$A$1:$Q$3226,17,FALSE)</f>
        <v>7074355.7150987303</v>
      </c>
      <c r="U3303" s="1">
        <f>VLOOKUP($E3303,[1]AllProteinsNorm!$A$1:$Q$3226,3,FALSE)</f>
        <v>5847399.25172826</v>
      </c>
      <c r="V3303" s="1">
        <f>VLOOKUP($E3303,[1]AllProteinsNorm!$A$1:$Q$3226,7,FALSE)</f>
        <v>5481036.6114504496</v>
      </c>
      <c r="W3303" s="1">
        <f>VLOOKUP($E3303,[1]AllProteinsNorm!$A$1:$Q$3226,9,FALSE)</f>
        <v>6771891.3136527902</v>
      </c>
      <c r="X3303" s="1">
        <f>VLOOKUP($E3303,[1]AllProteinsNorm!$A$1:$Q$3226,12,FALSE)</f>
        <v>6320764.2049819101</v>
      </c>
      <c r="Y3303" s="29">
        <f>VLOOKUP($E3303,[1]AllProteinsNorm!$A$1:$Q$3226,14,FALSE)</f>
        <v>6163119.4580015298</v>
      </c>
      <c r="Z3303" s="25">
        <f t="shared" si="379"/>
        <v>0.8427526425578622</v>
      </c>
      <c r="AA3303" s="1">
        <f t="shared" si="379"/>
        <v>1.0278665468830313</v>
      </c>
      <c r="AB3303" s="1">
        <f t="shared" si="379"/>
        <v>1.047188083541196</v>
      </c>
      <c r="AC3303" s="1">
        <f t="shared" si="379"/>
        <v>0.98715793068988333</v>
      </c>
      <c r="AD3303" s="1">
        <f t="shared" si="379"/>
        <v>1.0950347963280269</v>
      </c>
      <c r="AE3303" s="1">
        <f t="shared" si="379"/>
        <v>0.99590578085919745</v>
      </c>
      <c r="AF3303" s="1">
        <f t="shared" si="379"/>
        <v>0.98300724643286386</v>
      </c>
      <c r="AG3303" s="1">
        <f t="shared" si="379"/>
        <v>1.1250537147641639</v>
      </c>
      <c r="AH3303" s="1">
        <f t="shared" si="379"/>
        <v>0.96727875770558636</v>
      </c>
      <c r="AI3303" s="1">
        <f t="shared" si="379"/>
        <v>1.1581062010070808</v>
      </c>
      <c r="AJ3303" s="1">
        <f t="shared" si="379"/>
        <v>0.95724750152687976</v>
      </c>
      <c r="AK3303" s="1">
        <f t="shared" si="379"/>
        <v>0.8972721677141472</v>
      </c>
      <c r="AL3303" s="1">
        <f t="shared" si="379"/>
        <v>1.108591317531427</v>
      </c>
      <c r="AM3303" s="1">
        <f t="shared" si="379"/>
        <v>1.0347396308147025</v>
      </c>
      <c r="AN3303" s="29">
        <f t="shared" si="379"/>
        <v>1.0089324242807542</v>
      </c>
      <c r="AO3303" s="1">
        <f t="shared" si="376"/>
        <v>524955.76388164447</v>
      </c>
      <c r="AP3303" s="1">
        <f t="shared" si="377"/>
        <v>484788.10566827958</v>
      </c>
      <c r="AQ3303" s="29">
        <f t="shared" si="378"/>
        <v>435812.65672889556</v>
      </c>
    </row>
    <row r="3304" spans="1:43" x14ac:dyDescent="0.2">
      <c r="A3304" s="26"/>
      <c r="E3304" s="25" t="s">
        <v>6441</v>
      </c>
      <c r="F3304" s="26" t="s">
        <v>6442</v>
      </c>
      <c r="G3304" s="1">
        <v>0.36263826548053901</v>
      </c>
      <c r="H3304" s="1">
        <v>1.1244339291489001</v>
      </c>
      <c r="I3304" s="1">
        <f>VLOOKUP(F3304,'[1]SUSMB vs SHAM all proteins sum'!$B$2:$E$3214,2,FALSE)</f>
        <v>0.63397988324350396</v>
      </c>
      <c r="J3304" s="29">
        <f>VLOOKUP(F3304,'[1]SUSMB vs SHAM all proteins sum'!$B$2:$E$3214,3,FALSE)</f>
        <v>1.0769365213772799</v>
      </c>
      <c r="K3304" s="25">
        <f>VLOOKUP($E3304,[1]AllProteinsNorm!$A$1:$Q$3226,4,FALSE)</f>
        <v>242871.32342969099</v>
      </c>
      <c r="L3304" s="1">
        <f>VLOOKUP($E3304,[1]AllProteinsNorm!$A$1:$Q$3226,5,FALSE)</f>
        <v>416361.37530162599</v>
      </c>
      <c r="M3304" s="1">
        <f>VLOOKUP($E3304,[1]AllProteinsNorm!$A$1:$Q$3226,10,FALSE)</f>
        <v>331580.80741129199</v>
      </c>
      <c r="N3304" s="1">
        <f>VLOOKUP($E3304,[1]AllProteinsNorm!$A$1:$Q$3226,11,FALSE)</f>
        <v>390823.04009190499</v>
      </c>
      <c r="O3304" s="1">
        <f>VLOOKUP($E3304,[1]AllProteinsNorm!$A$1:$Q$3226,15,FALSE)</f>
        <v>246185.894869899</v>
      </c>
      <c r="P3304" s="1">
        <f>VLOOKUP($E3304,[1]AllProteinsNorm!$A$1:$Q$3226,6,FALSE)</f>
        <v>369629.84685514402</v>
      </c>
      <c r="Q3304" s="1">
        <f>VLOOKUP($E3304,[1]AllProteinsNorm!$A$1:$Q$3226,8,FALSE)</f>
        <v>348460.42182675598</v>
      </c>
      <c r="R3304" s="1">
        <f>VLOOKUP($E3304,[1]AllProteinsNorm!$A$1:$Q$3226,13,FALSE)</f>
        <v>341280.50744125701</v>
      </c>
      <c r="S3304" s="1">
        <f>VLOOKUP($E3304,[1]AllProteinsNorm!$A$1:$Q$3226,16,FALSE)</f>
        <v>415148.41587819299</v>
      </c>
      <c r="T3304" s="1">
        <f>VLOOKUP($E3304,[1]AllProteinsNorm!$A$1:$Q$3226,17,FALSE)</f>
        <v>317770.61390109302</v>
      </c>
      <c r="U3304" s="1">
        <f>VLOOKUP($E3304,[1]AllProteinsNorm!$A$1:$Q$3226,3,FALSE)</f>
        <v>245258.32063239699</v>
      </c>
      <c r="V3304" s="1">
        <f>VLOOKUP($E3304,[1]AllProteinsNorm!$A$1:$Q$3226,7,FALSE)</f>
        <v>359595.31697281502</v>
      </c>
      <c r="W3304" s="1">
        <f>VLOOKUP($E3304,[1]AllProteinsNorm!$A$1:$Q$3226,9,FALSE)</f>
        <v>443252.82686598698</v>
      </c>
      <c r="X3304" s="1">
        <f>VLOOKUP($E3304,[1]AllProteinsNorm!$A$1:$Q$3226,12,FALSE)</f>
        <v>318958.51554929302</v>
      </c>
      <c r="Y3304" s="29">
        <f>VLOOKUP($E3304,[1]AllProteinsNorm!$A$1:$Q$3226,14,FALSE)</f>
        <v>374805.89806175901</v>
      </c>
      <c r="Z3304" s="25">
        <f t="shared" ref="Z3304:AN3320" si="380">K3304/AVERAGE($K3304:$O3304)</f>
        <v>0.74600066105770257</v>
      </c>
      <c r="AA3304" s="1">
        <f t="shared" si="380"/>
        <v>1.2788906356983916</v>
      </c>
      <c r="AB3304" s="1">
        <f t="shared" si="380"/>
        <v>1.0184796542868877</v>
      </c>
      <c r="AC3304" s="1">
        <f t="shared" si="380"/>
        <v>1.2004473897864043</v>
      </c>
      <c r="AD3304" s="1">
        <f t="shared" si="380"/>
        <v>0.75618165917061464</v>
      </c>
      <c r="AE3304" s="1">
        <f t="shared" si="380"/>
        <v>1.135350630147244</v>
      </c>
      <c r="AF3304" s="1">
        <f t="shared" si="380"/>
        <v>1.070326876653511</v>
      </c>
      <c r="AG3304" s="1">
        <f t="shared" si="380"/>
        <v>1.0482731372400536</v>
      </c>
      <c r="AH3304" s="1">
        <f t="shared" si="380"/>
        <v>1.2751649239966594</v>
      </c>
      <c r="AI3304" s="1">
        <f t="shared" si="380"/>
        <v>0.97606042857321196</v>
      </c>
      <c r="AJ3304" s="1">
        <f t="shared" si="380"/>
        <v>0.75333253320306537</v>
      </c>
      <c r="AK3304" s="1">
        <f t="shared" si="380"/>
        <v>1.1045286878120562</v>
      </c>
      <c r="AL3304" s="1">
        <f t="shared" si="380"/>
        <v>1.3614900976707802</v>
      </c>
      <c r="AM3304" s="1">
        <f t="shared" si="380"/>
        <v>0.97970917311132644</v>
      </c>
      <c r="AN3304" s="29">
        <f t="shared" si="380"/>
        <v>1.151249327314434</v>
      </c>
      <c r="AO3304" s="1">
        <f t="shared" si="376"/>
        <v>71663.19833501878</v>
      </c>
      <c r="AP3304" s="1">
        <f t="shared" si="377"/>
        <v>32830.152671247379</v>
      </c>
      <c r="AQ3304" s="29">
        <f t="shared" si="378"/>
        <v>65306.46068188858</v>
      </c>
    </row>
    <row r="3305" spans="1:43" x14ac:dyDescent="0.2">
      <c r="A3305" s="26"/>
      <c r="E3305" s="25" t="s">
        <v>6443</v>
      </c>
      <c r="F3305" s="26" t="s">
        <v>6444</v>
      </c>
      <c r="G3305" s="1">
        <v>0.21830083575752199</v>
      </c>
      <c r="H3305" s="1">
        <v>1.0624694417179401</v>
      </c>
      <c r="I3305" s="1">
        <f>VLOOKUP(F3305,'[1]SUSMB vs SHAM all proteins sum'!$B$2:$E$3214,2,FALSE)</f>
        <v>0.65659000534565004</v>
      </c>
      <c r="J3305" s="29">
        <f>VLOOKUP(F3305,'[1]SUSMB vs SHAM all proteins sum'!$B$2:$E$3214,3,FALSE)</f>
        <v>0.97630273153781599</v>
      </c>
      <c r="K3305" s="25">
        <f>VLOOKUP($E3305,[1]AllProteinsNorm!$A$1:$Q$3226,4,FALSE)</f>
        <v>2666502.89514325</v>
      </c>
      <c r="L3305" s="1">
        <f>VLOOKUP($E3305,[1]AllProteinsNorm!$A$1:$Q$3226,5,FALSE)</f>
        <v>2811818.5031962302</v>
      </c>
      <c r="M3305" s="1">
        <f>VLOOKUP($E3305,[1]AllProteinsNorm!$A$1:$Q$3226,10,FALSE)</f>
        <v>2989507.0128323799</v>
      </c>
      <c r="N3305" s="1">
        <f>VLOOKUP($E3305,[1]AllProteinsNorm!$A$1:$Q$3226,11,FALSE)</f>
        <v>2680637.5822413201</v>
      </c>
      <c r="O3305" s="1">
        <f>VLOOKUP($E3305,[1]AllProteinsNorm!$A$1:$Q$3226,15,FALSE)</f>
        <v>3233464.1623994098</v>
      </c>
      <c r="P3305" s="1">
        <f>VLOOKUP($E3305,[1]AllProteinsNorm!$A$1:$Q$3226,6,FALSE)</f>
        <v>3084361.90360109</v>
      </c>
      <c r="Q3305" s="1">
        <f>VLOOKUP($E3305,[1]AllProteinsNorm!$A$1:$Q$3226,8,FALSE)</f>
        <v>3228452.6929222899</v>
      </c>
      <c r="R3305" s="1">
        <f>VLOOKUP($E3305,[1]AllProteinsNorm!$A$1:$Q$3226,13,FALSE)</f>
        <v>3104241.9258658402</v>
      </c>
      <c r="S3305" s="1">
        <f>VLOOKUP($E3305,[1]AllProteinsNorm!$A$1:$Q$3226,16,FALSE)</f>
        <v>3096664.3579552202</v>
      </c>
      <c r="T3305" s="1">
        <f>VLOOKUP($E3305,[1]AllProteinsNorm!$A$1:$Q$3226,17,FALSE)</f>
        <v>2747943.8926478401</v>
      </c>
      <c r="U3305" s="1">
        <f>VLOOKUP($E3305,[1]AllProteinsNorm!$A$1:$Q$3226,3,FALSE)</f>
        <v>2504812.0558640398</v>
      </c>
      <c r="V3305" s="1">
        <f>VLOOKUP($E3305,[1]AllProteinsNorm!$A$1:$Q$3226,7,FALSE)</f>
        <v>3163457.1093435399</v>
      </c>
      <c r="W3305" s="1">
        <f>VLOOKUP($E3305,[1]AllProteinsNorm!$A$1:$Q$3226,9,FALSE)</f>
        <v>2756386.8829250899</v>
      </c>
      <c r="X3305" s="1">
        <f>VLOOKUP($E3305,[1]AllProteinsNorm!$A$1:$Q$3226,12,FALSE)</f>
        <v>2818052.32692004</v>
      </c>
      <c r="Y3305" s="29">
        <f>VLOOKUP($E3305,[1]AllProteinsNorm!$A$1:$Q$3226,14,FALSE)</f>
        <v>2799827.4906178098</v>
      </c>
      <c r="Z3305" s="25">
        <f t="shared" si="380"/>
        <v>0.92703234762461917</v>
      </c>
      <c r="AA3305" s="1">
        <f t="shared" si="380"/>
        <v>0.97755255126858187</v>
      </c>
      <c r="AB3305" s="1">
        <f t="shared" si="380"/>
        <v>1.0393274687209293</v>
      </c>
      <c r="AC3305" s="1">
        <f t="shared" si="380"/>
        <v>0.93194639147858593</v>
      </c>
      <c r="AD3305" s="1">
        <f t="shared" si="380"/>
        <v>1.1241412409072837</v>
      </c>
      <c r="AE3305" s="1">
        <f t="shared" si="380"/>
        <v>1.0723045760149643</v>
      </c>
      <c r="AF3305" s="1">
        <f t="shared" si="380"/>
        <v>1.1223989610384393</v>
      </c>
      <c r="AG3305" s="1">
        <f t="shared" si="380"/>
        <v>1.0792160343690835</v>
      </c>
      <c r="AH3305" s="1">
        <f t="shared" si="380"/>
        <v>1.0765816286152921</v>
      </c>
      <c r="AI3305" s="1">
        <f t="shared" si="380"/>
        <v>0.95534600115452273</v>
      </c>
      <c r="AJ3305" s="1">
        <f t="shared" si="380"/>
        <v>0.87081915595720538</v>
      </c>
      <c r="AK3305" s="1">
        <f t="shared" si="380"/>
        <v>1.0998026951427655</v>
      </c>
      <c r="AL3305" s="1">
        <f t="shared" si="380"/>
        <v>0.95828127833421251</v>
      </c>
      <c r="AM3305" s="1">
        <f t="shared" si="380"/>
        <v>0.97971979295876988</v>
      </c>
      <c r="AN3305" s="29">
        <f t="shared" si="380"/>
        <v>0.97338377404309451</v>
      </c>
      <c r="AO3305" s="1">
        <f t="shared" si="376"/>
        <v>212996.9483394534</v>
      </c>
      <c r="AP3305" s="1">
        <f t="shared" si="377"/>
        <v>160845.59767569843</v>
      </c>
      <c r="AQ3305" s="29">
        <f t="shared" si="378"/>
        <v>210287.0195564212</v>
      </c>
    </row>
    <row r="3306" spans="1:43" x14ac:dyDescent="0.2">
      <c r="A3306" s="26"/>
      <c r="E3306" s="25" t="s">
        <v>6445</v>
      </c>
      <c r="F3306" s="26" t="s">
        <v>6446</v>
      </c>
      <c r="G3306" s="1">
        <v>0.50930097551297404</v>
      </c>
      <c r="H3306" s="1">
        <v>1.1437131646510399</v>
      </c>
      <c r="I3306" s="1">
        <f>VLOOKUP(F3306,'[1]SUSMB vs SHAM all proteins sum'!$B$2:$E$3214,2,FALSE)</f>
        <v>0.10121573678019299</v>
      </c>
      <c r="J3306" s="29">
        <f>VLOOKUP(F3306,'[1]SUSMB vs SHAM all proteins sum'!$B$2:$E$3214,3,FALSE)</f>
        <v>0.75630251457275699</v>
      </c>
      <c r="K3306" s="25">
        <f>VLOOKUP($E3306,[1]AllProteinsNorm!$A$1:$Q$3226,4,FALSE)</f>
        <v>47566.984592094101</v>
      </c>
      <c r="L3306" s="1">
        <f>VLOOKUP($E3306,[1]AllProteinsNorm!$A$1:$Q$3226,5,FALSE)</f>
        <v>68218.980179137594</v>
      </c>
      <c r="M3306" s="1">
        <f>VLOOKUP($E3306,[1]AllProteinsNorm!$A$1:$Q$3226,10,FALSE)</f>
        <v>71894.627821508504</v>
      </c>
      <c r="N3306" s="1">
        <f>VLOOKUP($E3306,[1]AllProteinsNorm!$A$1:$Q$3226,11,FALSE)</f>
        <v>50002.016046093602</v>
      </c>
      <c r="O3306" s="1">
        <f>VLOOKUP($E3306,[1]AllProteinsNorm!$A$1:$Q$3226,15,FALSE)</f>
        <v>70474.512793544898</v>
      </c>
      <c r="P3306" s="1">
        <f>VLOOKUP($E3306,[1]AllProteinsNorm!$A$1:$Q$3226,6,FALSE)</f>
        <v>80338.973777676205</v>
      </c>
      <c r="Q3306" s="1">
        <f>VLOOKUP($E3306,[1]AllProteinsNorm!$A$1:$Q$3226,8,FALSE)</f>
        <v>109885.055252972</v>
      </c>
      <c r="R3306" s="1">
        <f>VLOOKUP($E3306,[1]AllProteinsNorm!$A$1:$Q$3226,13,FALSE)</f>
        <v>56299.986290351997</v>
      </c>
      <c r="S3306" s="1">
        <f>VLOOKUP($E3306,[1]AllProteinsNorm!$A$1:$Q$3226,16,FALSE)</f>
        <v>80390.187916945506</v>
      </c>
      <c r="T3306" s="1">
        <f>VLOOKUP($E3306,[1]AllProteinsNorm!$A$1:$Q$3226,17,FALSE)</f>
        <v>40265.791239552898</v>
      </c>
      <c r="U3306" s="1">
        <f>VLOOKUP($E3306,[1]AllProteinsNorm!$A$1:$Q$3226,3,FALSE)</f>
        <v>42752.455314651197</v>
      </c>
      <c r="V3306" s="1">
        <f>VLOOKUP($E3306,[1]AllProteinsNorm!$A$1:$Q$3226,7,FALSE)</f>
        <v>53049.852310793103</v>
      </c>
      <c r="W3306" s="1">
        <f>VLOOKUP($E3306,[1]AllProteinsNorm!$A$1:$Q$3226,9,FALSE)</f>
        <v>59675.8441324491</v>
      </c>
      <c r="X3306" s="1">
        <f>VLOOKUP($E3306,[1]AllProteinsNorm!$A$1:$Q$3226,12,FALSE)</f>
        <v>29712.572832485101</v>
      </c>
      <c r="Y3306" s="29">
        <f>VLOOKUP($E3306,[1]AllProteinsNorm!$A$1:$Q$3226,14,FALSE)</f>
        <v>50584.857584006299</v>
      </c>
      <c r="Z3306" s="25">
        <f t="shared" si="380"/>
        <v>0.77179758772071883</v>
      </c>
      <c r="AA3306" s="1">
        <f t="shared" si="380"/>
        <v>1.1068863160137516</v>
      </c>
      <c r="AB3306" s="1">
        <f t="shared" si="380"/>
        <v>1.1665254965928946</v>
      </c>
      <c r="AC3306" s="1">
        <f t="shared" si="380"/>
        <v>0.81130716391809776</v>
      </c>
      <c r="AD3306" s="1">
        <f t="shared" si="380"/>
        <v>1.1434834357545371</v>
      </c>
      <c r="AE3306" s="1">
        <f t="shared" si="380"/>
        <v>1.3035391394533391</v>
      </c>
      <c r="AF3306" s="1">
        <f t="shared" si="380"/>
        <v>1.7829387609509606</v>
      </c>
      <c r="AG3306" s="1">
        <f t="shared" si="380"/>
        <v>0.91349481116415376</v>
      </c>
      <c r="AH3306" s="1">
        <f t="shared" si="380"/>
        <v>1.3043701139093447</v>
      </c>
      <c r="AI3306" s="1">
        <f t="shared" si="380"/>
        <v>0.65333215491482211</v>
      </c>
      <c r="AJ3306" s="1">
        <f t="shared" si="380"/>
        <v>0.69367949564054943</v>
      </c>
      <c r="AK3306" s="1">
        <f t="shared" si="380"/>
        <v>0.86075979786230972</v>
      </c>
      <c r="AL3306" s="1">
        <f t="shared" si="380"/>
        <v>0.96826975562114714</v>
      </c>
      <c r="AM3306" s="1">
        <f t="shared" si="380"/>
        <v>0.48210102519089698</v>
      </c>
      <c r="AN3306" s="29">
        <f t="shared" si="380"/>
        <v>0.8207640529103678</v>
      </c>
      <c r="AO3306" s="1">
        <f t="shared" si="376"/>
        <v>10582.826217250962</v>
      </c>
      <c r="AP3306" s="1">
        <f t="shared" si="377"/>
        <v>23742.161318896673</v>
      </c>
      <c r="AQ3306" s="29">
        <f t="shared" si="378"/>
        <v>10265.52881964183</v>
      </c>
    </row>
    <row r="3307" spans="1:43" x14ac:dyDescent="0.2">
      <c r="A3307" s="26"/>
      <c r="E3307" s="25" t="s">
        <v>6447</v>
      </c>
      <c r="F3307" s="26" t="s">
        <v>6448</v>
      </c>
      <c r="G3307" s="1">
        <v>9.4965070172957203E-2</v>
      </c>
      <c r="H3307" s="1">
        <v>1.22495475544745</v>
      </c>
      <c r="I3307" s="1">
        <f>VLOOKUP(F3307,'[1]SUSMB vs SHAM all proteins sum'!$B$2:$E$3214,2,FALSE)</f>
        <v>0.76415294490743202</v>
      </c>
      <c r="J3307" s="29">
        <f>VLOOKUP(F3307,'[1]SUSMB vs SHAM all proteins sum'!$B$2:$E$3214,3,FALSE)</f>
        <v>0.87294279842647504</v>
      </c>
      <c r="K3307" s="25">
        <f>VLOOKUP($E3307,[1]AllProteinsNorm!$A$1:$Q$3226,4,FALSE)</f>
        <v>203518.88102000099</v>
      </c>
      <c r="L3307" s="1">
        <f>VLOOKUP($E3307,[1]AllProteinsNorm!$A$1:$Q$3226,5,FALSE)</f>
        <v>170707.76737352301</v>
      </c>
      <c r="M3307" s="1">
        <f>VLOOKUP($E3307,[1]AllProteinsNorm!$A$1:$Q$3226,10,FALSE)</f>
        <v>222240.19151766499</v>
      </c>
      <c r="N3307" s="1">
        <f>VLOOKUP($E3307,[1]AllProteinsNorm!$A$1:$Q$3226,11,FALSE)</f>
        <v>122311.46220033101</v>
      </c>
      <c r="O3307" s="1">
        <f>VLOOKUP($E3307,[1]AllProteinsNorm!$A$1:$Q$3226,15,FALSE)</f>
        <v>191470.47349238399</v>
      </c>
      <c r="P3307" s="1">
        <f>VLOOKUP($E3307,[1]AllProteinsNorm!$A$1:$Q$3226,6,FALSE)</f>
        <v>219635.48358002899</v>
      </c>
      <c r="Q3307" s="1">
        <f>VLOOKUP($E3307,[1]AllProteinsNorm!$A$1:$Q$3226,8,FALSE)</f>
        <v>205970.13271945901</v>
      </c>
      <c r="R3307" s="1">
        <f>VLOOKUP($E3307,[1]AllProteinsNorm!$A$1:$Q$3226,13,FALSE)</f>
        <v>241617.26740947799</v>
      </c>
      <c r="S3307" s="1">
        <f>VLOOKUP($E3307,[1]AllProteinsNorm!$A$1:$Q$3226,16,FALSE)</f>
        <v>214529.62269570999</v>
      </c>
      <c r="T3307" s="1">
        <f>VLOOKUP($E3307,[1]AllProteinsNorm!$A$1:$Q$3226,17,FALSE)</f>
        <v>212680.56724176399</v>
      </c>
      <c r="U3307" s="1">
        <f>VLOOKUP($E3307,[1]AllProteinsNorm!$A$1:$Q$3226,3,FALSE)</f>
        <v>254850.205592446</v>
      </c>
      <c r="V3307" s="1">
        <f>VLOOKUP($E3307,[1]AllProteinsNorm!$A$1:$Q$3226,7,FALSE)</f>
        <v>29082.509741001999</v>
      </c>
      <c r="W3307" s="1">
        <f>VLOOKUP($E3307,[1]AllProteinsNorm!$A$1:$Q$3226,9,FALSE)</f>
        <v>194533.46988980999</v>
      </c>
      <c r="X3307" s="1">
        <f>VLOOKUP($E3307,[1]AllProteinsNorm!$A$1:$Q$3226,12,FALSE)</f>
        <v>292726.166037168</v>
      </c>
      <c r="Y3307" s="29">
        <f>VLOOKUP($E3307,[1]AllProteinsNorm!$A$1:$Q$3226,14,FALSE)</f>
        <v>217172.956921237</v>
      </c>
      <c r="Z3307" s="25">
        <f t="shared" si="380"/>
        <v>1.1179299905400946</v>
      </c>
      <c r="AA3307" s="1">
        <f t="shared" si="380"/>
        <v>0.93769841799714071</v>
      </c>
      <c r="AB3307" s="1">
        <f t="shared" si="380"/>
        <v>1.2207662205874426</v>
      </c>
      <c r="AC3307" s="1">
        <f t="shared" si="380"/>
        <v>0.6718573288889268</v>
      </c>
      <c r="AD3307" s="1">
        <f t="shared" si="380"/>
        <v>1.0517480419863956</v>
      </c>
      <c r="AE3307" s="1">
        <f t="shared" si="380"/>
        <v>1.2064585499404379</v>
      </c>
      <c r="AF3307" s="1">
        <f t="shared" si="380"/>
        <v>1.1313947254848449</v>
      </c>
      <c r="AG3307" s="1">
        <f t="shared" si="380"/>
        <v>1.3272045724487638</v>
      </c>
      <c r="AH3307" s="1">
        <f t="shared" si="380"/>
        <v>1.1784120366071378</v>
      </c>
      <c r="AI3307" s="1">
        <f t="shared" si="380"/>
        <v>1.1682551679383542</v>
      </c>
      <c r="AJ3307" s="1">
        <f t="shared" si="380"/>
        <v>1.3998931524152054</v>
      </c>
      <c r="AK3307" s="1">
        <f t="shared" si="380"/>
        <v>0.15975033705322608</v>
      </c>
      <c r="AL3307" s="1">
        <f t="shared" si="380"/>
        <v>1.068573092892912</v>
      </c>
      <c r="AM3307" s="1">
        <f t="shared" si="380"/>
        <v>1.6079459477600453</v>
      </c>
      <c r="AN3307" s="29">
        <f t="shared" si="380"/>
        <v>1.1929318816010148</v>
      </c>
      <c r="AO3307" s="1">
        <f t="shared" si="376"/>
        <v>34241.053740777505</v>
      </c>
      <c r="AP3307" s="1">
        <f t="shared" si="377"/>
        <v>12178.483389415449</v>
      </c>
      <c r="AQ3307" s="29">
        <f t="shared" si="378"/>
        <v>90683.179904592485</v>
      </c>
    </row>
    <row r="3308" spans="1:43" x14ac:dyDescent="0.2">
      <c r="E3308" s="25" t="s">
        <v>6449</v>
      </c>
      <c r="F3308" s="26" t="s">
        <v>6450</v>
      </c>
      <c r="G3308" s="1">
        <v>0.30978383359703698</v>
      </c>
      <c r="H3308" s="1">
        <v>1.0824551423707101</v>
      </c>
      <c r="I3308" s="1">
        <f>VLOOKUP(F3308,'[1]SUSMB vs SHAM all proteins sum'!$B$2:$E$3214,2,FALSE)</f>
        <v>0.79276161500493902</v>
      </c>
      <c r="J3308" s="29">
        <f>VLOOKUP(F3308,'[1]SUSMB vs SHAM all proteins sum'!$B$2:$E$3214,3,FALSE)</f>
        <v>0.96979945704818604</v>
      </c>
      <c r="K3308" s="25">
        <f>VLOOKUP($E3308,[1]AllProteinsNorm!$A$1:$Q$3226,4,FALSE)</f>
        <v>4457939.6567725297</v>
      </c>
      <c r="L3308" s="1">
        <f>VLOOKUP($E3308,[1]AllProteinsNorm!$A$1:$Q$3226,5,FALSE)</f>
        <v>2998279.1959350002</v>
      </c>
      <c r="M3308" s="1">
        <f>VLOOKUP($E3308,[1]AllProteinsNorm!$A$1:$Q$3226,10,FALSE)</f>
        <v>3312484.88455548</v>
      </c>
      <c r="N3308" s="1">
        <f>VLOOKUP($E3308,[1]AllProteinsNorm!$A$1:$Q$3226,11,FALSE)</f>
        <v>3865213.89572109</v>
      </c>
      <c r="O3308" s="1">
        <f>VLOOKUP($E3308,[1]AllProteinsNorm!$A$1:$Q$3226,15,FALSE)</f>
        <v>3834859.1308314102</v>
      </c>
      <c r="P3308" s="1">
        <f>VLOOKUP($E3308,[1]AllProteinsNorm!$A$1:$Q$3226,6,FALSE)</f>
        <v>4120018.8613041299</v>
      </c>
      <c r="Q3308" s="1">
        <f>VLOOKUP($E3308,[1]AllProteinsNorm!$A$1:$Q$3226,8,FALSE)</f>
        <v>4204223.7216068702</v>
      </c>
      <c r="R3308" s="1">
        <f>VLOOKUP($E3308,[1]AllProteinsNorm!$A$1:$Q$3226,13,FALSE)</f>
        <v>4034181.9974127798</v>
      </c>
      <c r="S3308" s="1">
        <f>VLOOKUP($E3308,[1]AllProteinsNorm!$A$1:$Q$3226,16,FALSE)</f>
        <v>3807193.46688993</v>
      </c>
      <c r="T3308" s="1">
        <f>VLOOKUP($E3308,[1]AllProteinsNorm!$A$1:$Q$3226,17,FALSE)</f>
        <v>3665955.5365520301</v>
      </c>
      <c r="U3308" s="1">
        <f>VLOOKUP($E3308,[1]AllProteinsNorm!$A$1:$Q$3226,3,FALSE)</f>
        <v>2671351.2014339799</v>
      </c>
      <c r="V3308" s="1">
        <f>VLOOKUP($E3308,[1]AllProteinsNorm!$A$1:$Q$3226,7,FALSE)</f>
        <v>4198184.8495210297</v>
      </c>
      <c r="W3308" s="1">
        <f>VLOOKUP($E3308,[1]AllProteinsNorm!$A$1:$Q$3226,9,FALSE)</f>
        <v>3550117.1283692298</v>
      </c>
      <c r="X3308" s="1">
        <f>VLOOKUP($E3308,[1]AllProteinsNorm!$A$1:$Q$3226,12,FALSE)</f>
        <v>4372279.0707415603</v>
      </c>
      <c r="Y3308" s="29">
        <f>VLOOKUP($E3308,[1]AllProteinsNorm!$A$1:$Q$3226,14,FALSE)</f>
        <v>3234072.0531302202</v>
      </c>
      <c r="Z3308" s="25">
        <f t="shared" si="380"/>
        <v>1.2068854677767933</v>
      </c>
      <c r="AA3308" s="1">
        <f t="shared" si="380"/>
        <v>0.81171569570576663</v>
      </c>
      <c r="AB3308" s="1">
        <f t="shared" si="380"/>
        <v>0.89677971825545688</v>
      </c>
      <c r="AC3308" s="1">
        <f t="shared" si="380"/>
        <v>1.0464184892022503</v>
      </c>
      <c r="AD3308" s="1">
        <f t="shared" si="380"/>
        <v>1.0382006290597336</v>
      </c>
      <c r="AE3308" s="1">
        <f t="shared" si="380"/>
        <v>1.1154011210358485</v>
      </c>
      <c r="AF3308" s="1">
        <f t="shared" si="380"/>
        <v>1.1381976660857938</v>
      </c>
      <c r="AG3308" s="1">
        <f t="shared" si="380"/>
        <v>1.0921627482434708</v>
      </c>
      <c r="AH3308" s="1">
        <f t="shared" si="380"/>
        <v>1.0307107816553069</v>
      </c>
      <c r="AI3308" s="1">
        <f t="shared" si="380"/>
        <v>0.99247383392885624</v>
      </c>
      <c r="AJ3308" s="1">
        <f t="shared" si="380"/>
        <v>0.72320739905951936</v>
      </c>
      <c r="AK3308" s="1">
        <f t="shared" si="380"/>
        <v>1.1365627792269977</v>
      </c>
      <c r="AL3308" s="1">
        <f t="shared" si="380"/>
        <v>0.96111322741328187</v>
      </c>
      <c r="AM3308" s="1">
        <f t="shared" si="380"/>
        <v>1.1836948181938718</v>
      </c>
      <c r="AN3308" s="29">
        <f t="shared" si="380"/>
        <v>0.87555123289661918</v>
      </c>
      <c r="AO3308" s="1">
        <f t="shared" si="376"/>
        <v>502461.98130335443</v>
      </c>
      <c r="AP3308" s="1">
        <f t="shared" si="377"/>
        <v>200183.33382971273</v>
      </c>
      <c r="AQ3308" s="29">
        <f t="shared" si="378"/>
        <v>624961.59670904384</v>
      </c>
    </row>
    <row r="3309" spans="1:43" x14ac:dyDescent="0.2">
      <c r="E3309" s="25" t="s">
        <v>6451</v>
      </c>
      <c r="F3309" s="26" t="s">
        <v>6452</v>
      </c>
      <c r="G3309" s="1">
        <v>0.214917741548282</v>
      </c>
      <c r="H3309" s="1">
        <v>0.95657714474181099</v>
      </c>
      <c r="I3309" s="1">
        <f>VLOOKUP(F3309,'[1]SUSMB vs SHAM all proteins sum'!$B$2:$E$3214,2,FALSE)</f>
        <v>0.431790631452447</v>
      </c>
      <c r="J3309" s="29">
        <f>VLOOKUP(F3309,'[1]SUSMB vs SHAM all proteins sum'!$B$2:$E$3214,3,FALSE)</f>
        <v>0.97775379052315103</v>
      </c>
      <c r="K3309" s="25">
        <f>VLOOKUP($E3309,[1]AllProteinsNorm!$A$1:$Q$3226,4,FALSE)</f>
        <v>5956461.0123019302</v>
      </c>
      <c r="L3309" s="1">
        <f>VLOOKUP($E3309,[1]AllProteinsNorm!$A$1:$Q$3226,5,FALSE)</f>
        <v>6009754.0054165004</v>
      </c>
      <c r="M3309" s="1">
        <f>VLOOKUP($E3309,[1]AllProteinsNorm!$A$1:$Q$3226,10,FALSE)</f>
        <v>6135701.6565707996</v>
      </c>
      <c r="N3309" s="1">
        <f>VLOOKUP($E3309,[1]AllProteinsNorm!$A$1:$Q$3226,11,FALSE)</f>
        <v>6701932.9888740601</v>
      </c>
      <c r="O3309" s="1">
        <f>VLOOKUP($E3309,[1]AllProteinsNorm!$A$1:$Q$3226,15,FALSE)</f>
        <v>6296225.5026506297</v>
      </c>
      <c r="P3309" s="1">
        <f>VLOOKUP($E3309,[1]AllProteinsNorm!$A$1:$Q$3226,6,FALSE)</f>
        <v>6318524.3364243601</v>
      </c>
      <c r="Q3309" s="1">
        <f>VLOOKUP($E3309,[1]AllProteinsNorm!$A$1:$Q$3226,8,FALSE)</f>
        <v>6150769.5940869497</v>
      </c>
      <c r="R3309" s="1">
        <f>VLOOKUP($E3309,[1]AllProteinsNorm!$A$1:$Q$3226,13,FALSE)</f>
        <v>5452742.1497076098</v>
      </c>
      <c r="S3309" s="1">
        <f>VLOOKUP($E3309,[1]AllProteinsNorm!$A$1:$Q$3226,16,FALSE)</f>
        <v>6001722.2844717801</v>
      </c>
      <c r="T3309" s="1">
        <f>VLOOKUP($E3309,[1]AllProteinsNorm!$A$1:$Q$3226,17,FALSE)</f>
        <v>5836515.0705145197</v>
      </c>
      <c r="U3309" s="1">
        <f>VLOOKUP($E3309,[1]AllProteinsNorm!$A$1:$Q$3226,3,FALSE)</f>
        <v>5877160.9306397503</v>
      </c>
      <c r="V3309" s="1">
        <f>VLOOKUP($E3309,[1]AllProteinsNorm!$A$1:$Q$3226,7,FALSE)</f>
        <v>6321611.6116625601</v>
      </c>
      <c r="W3309" s="1">
        <f>VLOOKUP($E3309,[1]AllProteinsNorm!$A$1:$Q$3226,9,FALSE)</f>
        <v>6252046.3147182902</v>
      </c>
      <c r="X3309" s="1">
        <f>VLOOKUP($E3309,[1]AllProteinsNorm!$A$1:$Q$3226,12,FALSE)</f>
        <v>5798733.9068830702</v>
      </c>
      <c r="Y3309" s="29">
        <f>VLOOKUP($E3309,[1]AllProteinsNorm!$A$1:$Q$3226,14,FALSE)</f>
        <v>6148743.4111123001</v>
      </c>
      <c r="Z3309" s="25">
        <f t="shared" si="380"/>
        <v>0.95762807333170696</v>
      </c>
      <c r="AA3309" s="1">
        <f t="shared" si="380"/>
        <v>0.96619605794756913</v>
      </c>
      <c r="AB3309" s="1">
        <f t="shared" si="380"/>
        <v>0.98644482752172513</v>
      </c>
      <c r="AC3309" s="1">
        <f t="shared" si="380"/>
        <v>1.0774785837561278</v>
      </c>
      <c r="AD3309" s="1">
        <f t="shared" si="380"/>
        <v>1.0122524574428711</v>
      </c>
      <c r="AE3309" s="1">
        <f t="shared" si="380"/>
        <v>1.0158374702852584</v>
      </c>
      <c r="AF3309" s="1">
        <f t="shared" si="380"/>
        <v>0.98886731965973662</v>
      </c>
      <c r="AG3309" s="1">
        <f t="shared" si="380"/>
        <v>0.87664452909448554</v>
      </c>
      <c r="AH3309" s="1">
        <f t="shared" si="380"/>
        <v>0.96490478760466836</v>
      </c>
      <c r="AI3309" s="1">
        <f t="shared" si="380"/>
        <v>0.93834420646837891</v>
      </c>
      <c r="AJ3309" s="1">
        <f t="shared" si="380"/>
        <v>0.94487889487484122</v>
      </c>
      <c r="AK3309" s="1">
        <f t="shared" si="380"/>
        <v>1.0163338155869561</v>
      </c>
      <c r="AL3309" s="1">
        <f t="shared" si="380"/>
        <v>1.0051497112763759</v>
      </c>
      <c r="AM3309" s="1">
        <f t="shared" si="380"/>
        <v>0.93227007908604709</v>
      </c>
      <c r="AN3309" s="29">
        <f t="shared" si="380"/>
        <v>0.9885415675572341</v>
      </c>
      <c r="AO3309" s="1">
        <f t="shared" si="376"/>
        <v>267892.56013173709</v>
      </c>
      <c r="AP3309" s="1">
        <f t="shared" si="377"/>
        <v>296282.60204115382</v>
      </c>
      <c r="AQ3309" s="29">
        <f t="shared" si="378"/>
        <v>206376.10542984755</v>
      </c>
    </row>
    <row r="3310" spans="1:43" x14ac:dyDescent="0.2">
      <c r="E3310" s="25" t="s">
        <v>6453</v>
      </c>
      <c r="F3310" s="26" t="s">
        <v>6454</v>
      </c>
      <c r="G3310" s="1">
        <v>0.64069628165432502</v>
      </c>
      <c r="H3310" s="1">
        <v>0.92867530973309498</v>
      </c>
      <c r="I3310" s="1">
        <f>VLOOKUP(F3310,'[1]SUSMB vs SHAM all proteins sum'!$B$2:$E$3214,2,FALSE)</f>
        <v>0.869136202173862</v>
      </c>
      <c r="J3310" s="29">
        <f>VLOOKUP(F3310,'[1]SUSMB vs SHAM all proteins sum'!$B$2:$E$3214,3,FALSE)</f>
        <v>0.973198682963757</v>
      </c>
      <c r="K3310" s="25">
        <f>VLOOKUP($E3310,[1]AllProteinsNorm!$A$1:$Q$3226,4,FALSE)</f>
        <v>209050.51693949799</v>
      </c>
      <c r="L3310" s="1">
        <f>VLOOKUP($E3310,[1]AllProteinsNorm!$A$1:$Q$3226,5,FALSE)</f>
        <v>138560.304581693</v>
      </c>
      <c r="M3310" s="1">
        <f>VLOOKUP($E3310,[1]AllProteinsNorm!$A$1:$Q$3226,10,FALSE)</f>
        <v>246505.665667122</v>
      </c>
      <c r="N3310" s="1">
        <f>VLOOKUP($E3310,[1]AllProteinsNorm!$A$1:$Q$3226,11,FALSE)</f>
        <v>126386.819394351</v>
      </c>
      <c r="O3310" s="1">
        <f>VLOOKUP($E3310,[1]AllProteinsNorm!$A$1:$Q$3226,15,FALSE)</f>
        <v>185618.45658338099</v>
      </c>
      <c r="P3310" s="1">
        <f>VLOOKUP($E3310,[1]AllProteinsNorm!$A$1:$Q$3226,6,FALSE)</f>
        <v>175096.76186429401</v>
      </c>
      <c r="Q3310" s="1">
        <f>VLOOKUP($E3310,[1]AllProteinsNorm!$A$1:$Q$3226,8,FALSE)</f>
        <v>163008.348003238</v>
      </c>
      <c r="R3310" s="1">
        <f>VLOOKUP($E3310,[1]AllProteinsNorm!$A$1:$Q$3226,13,FALSE)</f>
        <v>137687.13479055301</v>
      </c>
      <c r="S3310" s="1">
        <f>VLOOKUP($E3310,[1]AllProteinsNorm!$A$1:$Q$3226,16,FALSE)</f>
        <v>135155.565872974</v>
      </c>
      <c r="T3310" s="1">
        <f>VLOOKUP($E3310,[1]AllProteinsNorm!$A$1:$Q$3226,17,FALSE)</f>
        <v>217843.276619357</v>
      </c>
      <c r="U3310" s="1">
        <f>VLOOKUP($E3310,[1]AllProteinsNorm!$A$1:$Q$3226,3,FALSE)</f>
        <v>190237.20691715801</v>
      </c>
      <c r="V3310" s="1">
        <f>VLOOKUP($E3310,[1]AllProteinsNorm!$A$1:$Q$3226,7,FALSE)</f>
        <v>133541.37038667401</v>
      </c>
      <c r="W3310" s="1">
        <f>VLOOKUP($E3310,[1]AllProteinsNorm!$A$1:$Q$3226,9,FALSE)</f>
        <v>166700.83303969199</v>
      </c>
      <c r="X3310" s="1">
        <f>VLOOKUP($E3310,[1]AllProteinsNorm!$A$1:$Q$3226,12,FALSE)</f>
        <v>146937.05265798699</v>
      </c>
      <c r="Y3310" s="29">
        <f>VLOOKUP($E3310,[1]AllProteinsNorm!$A$1:$Q$3226,14,FALSE)</f>
        <v>234999.58819167499</v>
      </c>
      <c r="Z3310" s="25">
        <f t="shared" si="380"/>
        <v>1.1535453922277659</v>
      </c>
      <c r="AA3310" s="1">
        <f t="shared" si="380"/>
        <v>0.76457883594780252</v>
      </c>
      <c r="AB3310" s="1">
        <f t="shared" si="380"/>
        <v>1.3602237342022121</v>
      </c>
      <c r="AC3310" s="1">
        <f t="shared" si="380"/>
        <v>0.69740527450056888</v>
      </c>
      <c r="AD3310" s="1">
        <f t="shared" si="380"/>
        <v>1.0242467631216512</v>
      </c>
      <c r="AE3310" s="1">
        <f t="shared" si="380"/>
        <v>0.96618781813878529</v>
      </c>
      <c r="AF3310" s="1">
        <f t="shared" si="380"/>
        <v>0.89948368215810681</v>
      </c>
      <c r="AG3310" s="1">
        <f t="shared" si="380"/>
        <v>0.75976066566079237</v>
      </c>
      <c r="AH3310" s="1">
        <f t="shared" si="380"/>
        <v>0.74579141218687972</v>
      </c>
      <c r="AI3310" s="1">
        <f t="shared" si="380"/>
        <v>1.2020640352914562</v>
      </c>
      <c r="AJ3310" s="1">
        <f t="shared" si="380"/>
        <v>1.0497331299739319</v>
      </c>
      <c r="AK3310" s="1">
        <f t="shared" si="380"/>
        <v>0.7368842456673389</v>
      </c>
      <c r="AL3310" s="1">
        <f t="shared" si="380"/>
        <v>0.91985889654183506</v>
      </c>
      <c r="AM3310" s="1">
        <f t="shared" si="380"/>
        <v>0.81080191774988353</v>
      </c>
      <c r="AN3310" s="29">
        <f t="shared" si="380"/>
        <v>1.2967329433219441</v>
      </c>
      <c r="AO3310" s="1">
        <f t="shared" si="376"/>
        <v>44458.136373046989</v>
      </c>
      <c r="AP3310" s="1">
        <f t="shared" si="377"/>
        <v>30106.914646458634</v>
      </c>
      <c r="AQ3310" s="29">
        <f t="shared" si="378"/>
        <v>35793.884546637877</v>
      </c>
    </row>
    <row r="3311" spans="1:43" x14ac:dyDescent="0.2">
      <c r="E3311" s="25" t="s">
        <v>6455</v>
      </c>
      <c r="F3311" s="26" t="s">
        <v>6456</v>
      </c>
      <c r="G3311" s="1">
        <v>0.488005608679138</v>
      </c>
      <c r="H3311" s="1">
        <v>0.72471635124596601</v>
      </c>
      <c r="I3311" s="1">
        <f>VLOOKUP(F3311,'[1]SUSMB vs SHAM all proteins sum'!$B$2:$E$3214,2,FALSE)</f>
        <v>0.70084451214574395</v>
      </c>
      <c r="J3311" s="29">
        <f>VLOOKUP(F3311,'[1]SUSMB vs SHAM all proteins sum'!$B$2:$E$3214,3,FALSE)</f>
        <v>0.88688157821061797</v>
      </c>
      <c r="K3311" s="25">
        <f>VLOOKUP($E3311,[1]AllProteinsNorm!$A$1:$Q$3226,4,FALSE)</f>
        <v>54530.3926894955</v>
      </c>
      <c r="L3311" s="1">
        <f>VLOOKUP($E3311,[1]AllProteinsNorm!$A$1:$Q$3226,5,FALSE)</f>
        <v>49931.825161430497</v>
      </c>
      <c r="M3311" s="1">
        <f>VLOOKUP($E3311,[1]AllProteinsNorm!$A$1:$Q$3226,10,FALSE)</f>
        <v>36499.786976921401</v>
      </c>
      <c r="N3311" s="1">
        <f>VLOOKUP($E3311,[1]AllProteinsNorm!$A$1:$Q$3226,11,FALSE)</f>
        <v>54594.975882684797</v>
      </c>
      <c r="O3311" s="1">
        <f>VLOOKUP($E3311,[1]AllProteinsNorm!$A$1:$Q$3226,15,FALSE)</f>
        <v>75290.419938261301</v>
      </c>
      <c r="P3311" s="1">
        <f>VLOOKUP($E3311,[1]AllProteinsNorm!$A$1:$Q$3226,6,FALSE)</f>
        <v>58315.007798121398</v>
      </c>
      <c r="Q3311" s="1">
        <f>VLOOKUP($E3311,[1]AllProteinsNorm!$A$1:$Q$3226,8,FALSE)</f>
        <v>61784.4150426907</v>
      </c>
      <c r="R3311" s="1">
        <f>VLOOKUP($E3311,[1]AllProteinsNorm!$A$1:$Q$3226,13,FALSE)</f>
        <v>6955.0964390734198</v>
      </c>
      <c r="S3311" s="1">
        <f>VLOOKUP($E3311,[1]AllProteinsNorm!$A$1:$Q$3226,16,FALSE)</f>
        <v>51399.537417481202</v>
      </c>
      <c r="T3311" s="1">
        <f>VLOOKUP($E3311,[1]AllProteinsNorm!$A$1:$Q$3226,17,FALSE)</f>
        <v>63404.115802131397</v>
      </c>
      <c r="U3311" s="1">
        <f>VLOOKUP($E3311,[1]AllProteinsNorm!$A$1:$Q$3226,3,FALSE)</f>
        <v>15644.185791392099</v>
      </c>
      <c r="V3311" s="1">
        <f>VLOOKUP($E3311,[1]AllProteinsNorm!$A$1:$Q$3226,7,FALSE)</f>
        <v>54201.649557000397</v>
      </c>
      <c r="W3311" s="1">
        <f>VLOOKUP($E3311,[1]AllProteinsNorm!$A$1:$Q$3226,9,FALSE)</f>
        <v>72808.428355106895</v>
      </c>
      <c r="X3311" s="1">
        <f>VLOOKUP($E3311,[1]AllProteinsNorm!$A$1:$Q$3226,12,FALSE)</f>
        <v>57582.362103305997</v>
      </c>
      <c r="Y3311" s="29">
        <f>VLOOKUP($E3311,[1]AllProteinsNorm!$A$1:$Q$3226,14,FALSE)</f>
        <v>63050.765368427499</v>
      </c>
      <c r="Z3311" s="25">
        <f t="shared" si="380"/>
        <v>1.0066626550388198</v>
      </c>
      <c r="AA3311" s="1">
        <f t="shared" si="380"/>
        <v>0.92177043312623186</v>
      </c>
      <c r="AB3311" s="1">
        <f t="shared" si="380"/>
        <v>0.67380722298772378</v>
      </c>
      <c r="AC3311" s="1">
        <f t="shared" si="380"/>
        <v>1.0078548982177205</v>
      </c>
      <c r="AD3311" s="1">
        <f t="shared" si="380"/>
        <v>1.389904790629503</v>
      </c>
      <c r="AE3311" s="1">
        <f t="shared" si="380"/>
        <v>1.0765288435191256</v>
      </c>
      <c r="AF3311" s="1">
        <f t="shared" si="380"/>
        <v>1.1405761121334561</v>
      </c>
      <c r="AG3311" s="1">
        <f t="shared" si="380"/>
        <v>0.12839511146152843</v>
      </c>
      <c r="AH3311" s="1">
        <f t="shared" si="380"/>
        <v>0.94886525206366523</v>
      </c>
      <c r="AI3311" s="1">
        <f t="shared" si="380"/>
        <v>1.1704767269364935</v>
      </c>
      <c r="AJ3311" s="1">
        <f t="shared" si="380"/>
        <v>0.28880073712942578</v>
      </c>
      <c r="AK3311" s="1">
        <f t="shared" si="380"/>
        <v>1.0005938662723848</v>
      </c>
      <c r="AL3311" s="1">
        <f t="shared" si="380"/>
        <v>1.3440857874341798</v>
      </c>
      <c r="AM3311" s="1">
        <f t="shared" si="380"/>
        <v>1.0630037793490357</v>
      </c>
      <c r="AN3311" s="29">
        <f t="shared" si="380"/>
        <v>1.1639536731272733</v>
      </c>
      <c r="AO3311" s="1">
        <f t="shared" si="376"/>
        <v>12462.59345924385</v>
      </c>
      <c r="AP3311" s="1">
        <f t="shared" si="377"/>
        <v>21115.144657619461</v>
      </c>
      <c r="AQ3311" s="29">
        <f t="shared" si="378"/>
        <v>19548.421787371666</v>
      </c>
    </row>
    <row r="3312" spans="1:43" x14ac:dyDescent="0.2">
      <c r="E3312" s="25" t="s">
        <v>6457</v>
      </c>
      <c r="F3312" s="26" t="s">
        <v>6458</v>
      </c>
      <c r="G3312" s="1">
        <v>0.33073788990275799</v>
      </c>
      <c r="H3312" s="1">
        <v>1.1982551038232401</v>
      </c>
      <c r="I3312" s="1">
        <f>VLOOKUP(F3312,'[1]SUSMB vs SHAM all proteins sum'!$B$2:$E$3214,2,FALSE)</f>
        <v>0.57728900753742995</v>
      </c>
      <c r="J3312" s="29">
        <f>VLOOKUP(F3312,'[1]SUSMB vs SHAM all proteins sum'!$B$2:$E$3214,3,FALSE)</f>
        <v>1.10234819179336</v>
      </c>
      <c r="K3312" s="25">
        <f>VLOOKUP($E3312,[1]AllProteinsNorm!$A$1:$Q$3226,4,FALSE)</f>
        <v>230021.75969587601</v>
      </c>
      <c r="L3312" s="1">
        <f>VLOOKUP($E3312,[1]AllProteinsNorm!$A$1:$Q$3226,5,FALSE)</f>
        <v>170370.645117418</v>
      </c>
      <c r="M3312" s="1">
        <f>VLOOKUP($E3312,[1]AllProteinsNorm!$A$1:$Q$3226,10,FALSE)</f>
        <v>139096.14036152299</v>
      </c>
      <c r="N3312" s="1">
        <f>VLOOKUP($E3312,[1]AllProteinsNorm!$A$1:$Q$3226,11,FALSE)</f>
        <v>137296.19271182799</v>
      </c>
      <c r="O3312" s="1">
        <f>VLOOKUP($E3312,[1]AllProteinsNorm!$A$1:$Q$3226,15,FALSE)</f>
        <v>296199.83462616103</v>
      </c>
      <c r="P3312" s="1">
        <f>VLOOKUP($E3312,[1]AllProteinsNorm!$A$1:$Q$3226,6,FALSE)</f>
        <v>243054.15368012901</v>
      </c>
      <c r="Q3312" s="1">
        <f>VLOOKUP($E3312,[1]AllProteinsNorm!$A$1:$Q$3226,8,FALSE)</f>
        <v>173598.168500712</v>
      </c>
      <c r="R3312" s="1">
        <f>VLOOKUP($E3312,[1]AllProteinsNorm!$A$1:$Q$3226,13,FALSE)</f>
        <v>185007.43320658299</v>
      </c>
      <c r="S3312" s="1">
        <f>VLOOKUP($E3312,[1]AllProteinsNorm!$A$1:$Q$3226,16,FALSE)</f>
        <v>263108.490523919</v>
      </c>
      <c r="T3312" s="1">
        <f>VLOOKUP($E3312,[1]AllProteinsNorm!$A$1:$Q$3226,17,FALSE)</f>
        <v>266622.18613432097</v>
      </c>
      <c r="U3312" s="1">
        <f>VLOOKUP($E3312,[1]AllProteinsNorm!$A$1:$Q$3226,3,FALSE)</f>
        <v>173591.064137971</v>
      </c>
      <c r="V3312" s="1">
        <f>VLOOKUP($E3312,[1]AllProteinsNorm!$A$1:$Q$3226,7,FALSE)</f>
        <v>273761.19672632799</v>
      </c>
      <c r="W3312" s="1">
        <f>VLOOKUP($E3312,[1]AllProteinsNorm!$A$1:$Q$3226,9,FALSE)</f>
        <v>197221.41527002401</v>
      </c>
      <c r="X3312" s="1">
        <f>VLOOKUP($E3312,[1]AllProteinsNorm!$A$1:$Q$3226,12,FALSE)</f>
        <v>194586.933732926</v>
      </c>
      <c r="Y3312" s="29">
        <f>VLOOKUP($E3312,[1]AllProteinsNorm!$A$1:$Q$3226,14,FALSE)</f>
        <v>197855.91728082599</v>
      </c>
      <c r="Z3312" s="25">
        <f t="shared" si="380"/>
        <v>1.1820421730933899</v>
      </c>
      <c r="AA3312" s="1">
        <f t="shared" si="380"/>
        <v>0.87550537763113234</v>
      </c>
      <c r="AB3312" s="1">
        <f t="shared" si="380"/>
        <v>0.71479108863101881</v>
      </c>
      <c r="AC3312" s="1">
        <f t="shared" si="380"/>
        <v>0.70554146792507832</v>
      </c>
      <c r="AD3312" s="1">
        <f t="shared" si="380"/>
        <v>1.5221198927193813</v>
      </c>
      <c r="AE3312" s="1">
        <f t="shared" si="380"/>
        <v>1.2490133993205224</v>
      </c>
      <c r="AF3312" s="1">
        <f t="shared" si="380"/>
        <v>0.89209106395377713</v>
      </c>
      <c r="AG3312" s="1">
        <f t="shared" si="380"/>
        <v>0.95072130860609316</v>
      </c>
      <c r="AH3312" s="1">
        <f t="shared" si="380"/>
        <v>1.3520691794959374</v>
      </c>
      <c r="AI3312" s="1">
        <f t="shared" si="380"/>
        <v>1.3701254555647737</v>
      </c>
      <c r="AJ3312" s="1">
        <f t="shared" si="380"/>
        <v>0.8920545558582651</v>
      </c>
      <c r="AK3312" s="1">
        <f t="shared" si="380"/>
        <v>1.4068116004106781</v>
      </c>
      <c r="AL3312" s="1">
        <f t="shared" si="380"/>
        <v>1.0134868570458668</v>
      </c>
      <c r="AM3312" s="1">
        <f t="shared" si="380"/>
        <v>0.99994871054527923</v>
      </c>
      <c r="AN3312" s="29">
        <f t="shared" si="380"/>
        <v>1.0167474535071415</v>
      </c>
      <c r="AO3312" s="1">
        <f t="shared" si="376"/>
        <v>60874.77936046751</v>
      </c>
      <c r="AP3312" s="1">
        <f t="shared" si="377"/>
        <v>39354.801611946838</v>
      </c>
      <c r="AQ3312" s="29">
        <f t="shared" si="378"/>
        <v>34367.776447317738</v>
      </c>
    </row>
    <row r="3313" spans="5:43" x14ac:dyDescent="0.2">
      <c r="E3313" s="25" t="s">
        <v>6459</v>
      </c>
      <c r="F3313" s="26" t="s">
        <v>6460</v>
      </c>
      <c r="G3313" s="1">
        <v>0.35434675158675399</v>
      </c>
      <c r="H3313" s="1">
        <v>1.0866338923975101</v>
      </c>
      <c r="I3313" s="1">
        <f>VLOOKUP(F3313,'[1]SUSMB vs SHAM all proteins sum'!$B$2:$E$3214,2,FALSE)</f>
        <v>0.166833208332649</v>
      </c>
      <c r="J3313" s="29">
        <f>VLOOKUP(F3313,'[1]SUSMB vs SHAM all proteins sum'!$B$2:$E$3214,3,FALSE)</f>
        <v>1.12775944450185</v>
      </c>
      <c r="K3313" s="25">
        <f>VLOOKUP($E3313,[1]AllProteinsNorm!$A$1:$Q$3226,4,FALSE)</f>
        <v>531329.73456490599</v>
      </c>
      <c r="L3313" s="1">
        <f>VLOOKUP($E3313,[1]AllProteinsNorm!$A$1:$Q$3226,5,FALSE)</f>
        <v>412664.94995486201</v>
      </c>
      <c r="M3313" s="1">
        <f>VLOOKUP($E3313,[1]AllProteinsNorm!$A$1:$Q$3226,10,FALSE)</f>
        <v>464900.06577279599</v>
      </c>
      <c r="N3313" s="1">
        <f>VLOOKUP($E3313,[1]AllProteinsNorm!$A$1:$Q$3226,11,FALSE)</f>
        <v>508180.28816568101</v>
      </c>
      <c r="O3313" s="1">
        <f>VLOOKUP($E3313,[1]AllProteinsNorm!$A$1:$Q$3226,15,FALSE)</f>
        <v>399376.10644239199</v>
      </c>
      <c r="P3313" s="1">
        <f>VLOOKUP($E3313,[1]AllProteinsNorm!$A$1:$Q$3226,6,FALSE)</f>
        <v>485504.26299217599</v>
      </c>
      <c r="Q3313" s="1">
        <f>VLOOKUP($E3313,[1]AllProteinsNorm!$A$1:$Q$3226,8,FALSE)</f>
        <v>533991.98771388503</v>
      </c>
      <c r="R3313" s="1">
        <f>VLOOKUP($E3313,[1]AllProteinsNorm!$A$1:$Q$3226,13,FALSE)</f>
        <v>404028.03135339502</v>
      </c>
      <c r="S3313" s="1">
        <f>VLOOKUP($E3313,[1]AllProteinsNorm!$A$1:$Q$3226,16,FALSE)</f>
        <v>593865.85679573903</v>
      </c>
      <c r="T3313" s="1">
        <f>VLOOKUP($E3313,[1]AllProteinsNorm!$A$1:$Q$3226,17,FALSE)</f>
        <v>503859.90003777802</v>
      </c>
      <c r="U3313" s="1">
        <f>VLOOKUP($E3313,[1]AllProteinsNorm!$A$1:$Q$3226,3,FALSE)</f>
        <v>469701.54913003201</v>
      </c>
      <c r="V3313" s="1">
        <f>VLOOKUP($E3313,[1]AllProteinsNorm!$A$1:$Q$3226,7,FALSE)</f>
        <v>532358.47183269204</v>
      </c>
      <c r="W3313" s="1">
        <f>VLOOKUP($E3313,[1]AllProteinsNorm!$A$1:$Q$3226,9,FALSE)</f>
        <v>545641.81606481795</v>
      </c>
      <c r="X3313" s="1">
        <f>VLOOKUP($E3313,[1]AllProteinsNorm!$A$1:$Q$3226,12,FALSE)</f>
        <v>449744.47852934001</v>
      </c>
      <c r="Y3313" s="29">
        <f>VLOOKUP($E3313,[1]AllProteinsNorm!$A$1:$Q$3226,14,FALSE)</f>
        <v>615040.79271064105</v>
      </c>
      <c r="Z3313" s="25">
        <f t="shared" si="380"/>
        <v>1.1468615164506244</v>
      </c>
      <c r="AA3313" s="1">
        <f t="shared" si="380"/>
        <v>0.89072664205176455</v>
      </c>
      <c r="AB3313" s="1">
        <f t="shared" si="380"/>
        <v>1.0034747911610664</v>
      </c>
      <c r="AC3313" s="1">
        <f t="shared" si="380"/>
        <v>1.0968940339716924</v>
      </c>
      <c r="AD3313" s="1">
        <f t="shared" si="380"/>
        <v>0.86204301636485192</v>
      </c>
      <c r="AE3313" s="1">
        <f t="shared" si="380"/>
        <v>1.0479484189877042</v>
      </c>
      <c r="AF3313" s="1">
        <f t="shared" si="380"/>
        <v>1.1526079211499847</v>
      </c>
      <c r="AG3313" s="1">
        <f t="shared" si="380"/>
        <v>0.87208407620167094</v>
      </c>
      <c r="AH3313" s="1">
        <f t="shared" si="380"/>
        <v>1.2818441219946657</v>
      </c>
      <c r="AI3313" s="1">
        <f t="shared" si="380"/>
        <v>1.0875685877229904</v>
      </c>
      <c r="AJ3313" s="1">
        <f t="shared" si="380"/>
        <v>1.0138386690434165</v>
      </c>
      <c r="AK3313" s="1">
        <f t="shared" si="380"/>
        <v>1.1490820192875841</v>
      </c>
      <c r="AL3313" s="1">
        <f t="shared" si="380"/>
        <v>1.177753774919831</v>
      </c>
      <c r="AM3313" s="1">
        <f t="shared" si="380"/>
        <v>0.97076184731845816</v>
      </c>
      <c r="AN3313" s="29">
        <f t="shared" si="380"/>
        <v>1.3275496745626874</v>
      </c>
      <c r="AO3313" s="1">
        <f t="shared" si="376"/>
        <v>51565.525779453128</v>
      </c>
      <c r="AP3313" s="1">
        <f t="shared" si="377"/>
        <v>62147.542921268716</v>
      </c>
      <c r="AQ3313" s="29">
        <f t="shared" si="378"/>
        <v>58783.626493547425</v>
      </c>
    </row>
    <row r="3314" spans="5:43" x14ac:dyDescent="0.2">
      <c r="E3314" s="25" t="s">
        <v>6461</v>
      </c>
      <c r="F3314" s="26" t="s">
        <v>6462</v>
      </c>
      <c r="G3314" s="1">
        <v>0.65428639115779397</v>
      </c>
      <c r="H3314" s="1">
        <v>0.97644966244777498</v>
      </c>
      <c r="I3314" s="1">
        <f>VLOOKUP(F3314,'[1]SUSMB vs SHAM all proteins sum'!$B$2:$E$3214,2,FALSE)</f>
        <v>0.45478241196442998</v>
      </c>
      <c r="J3314" s="29">
        <f>VLOOKUP(F3314,'[1]SUSMB vs SHAM all proteins sum'!$B$2:$E$3214,3,FALSE)</f>
        <v>0.92688611359803896</v>
      </c>
      <c r="K3314" s="25">
        <f>VLOOKUP($E3314,[1]AllProteinsNorm!$A$1:$Q$3226,4,FALSE)</f>
        <v>540045.55062175903</v>
      </c>
      <c r="L3314" s="1">
        <f>VLOOKUP($E3314,[1]AllProteinsNorm!$A$1:$Q$3226,5,FALSE)</f>
        <v>530265.70828779996</v>
      </c>
      <c r="M3314" s="1">
        <f>VLOOKUP($E3314,[1]AllProteinsNorm!$A$1:$Q$3226,10,FALSE)</f>
        <v>471387.82157139498</v>
      </c>
      <c r="N3314" s="1">
        <f>VLOOKUP($E3314,[1]AllProteinsNorm!$A$1:$Q$3226,11,FALSE)</f>
        <v>565200.42085237999</v>
      </c>
      <c r="O3314" s="1">
        <f>VLOOKUP($E3314,[1]AllProteinsNorm!$A$1:$Q$3226,15,FALSE)</f>
        <v>572289.97211146599</v>
      </c>
      <c r="P3314" s="1">
        <f>VLOOKUP($E3314,[1]AllProteinsNorm!$A$1:$Q$3226,6,FALSE)</f>
        <v>570677.85263407906</v>
      </c>
      <c r="Q3314" s="1">
        <f>VLOOKUP($E3314,[1]AllProteinsNorm!$A$1:$Q$3226,8,FALSE)</f>
        <v>572929.44564804202</v>
      </c>
      <c r="R3314" s="1">
        <f>VLOOKUP($E3314,[1]AllProteinsNorm!$A$1:$Q$3226,13,FALSE)</f>
        <v>492329.69724918</v>
      </c>
      <c r="S3314" s="1">
        <f>VLOOKUP($E3314,[1]AllProteinsNorm!$A$1:$Q$3226,16,FALSE)</f>
        <v>502274.50326193002</v>
      </c>
      <c r="T3314" s="1">
        <f>VLOOKUP($E3314,[1]AllProteinsNorm!$A$1:$Q$3226,17,FALSE)</f>
        <v>479381.06541059102</v>
      </c>
      <c r="U3314" s="1">
        <f>VLOOKUP($E3314,[1]AllProteinsNorm!$A$1:$Q$3226,3,FALSE)</f>
        <v>353368.85384591599</v>
      </c>
      <c r="V3314" s="1">
        <f>VLOOKUP($E3314,[1]AllProteinsNorm!$A$1:$Q$3226,7,FALSE)</f>
        <v>550977.92192308104</v>
      </c>
      <c r="W3314" s="1">
        <f>VLOOKUP($E3314,[1]AllProteinsNorm!$A$1:$Q$3226,9,FALSE)</f>
        <v>564802.01084294904</v>
      </c>
      <c r="X3314" s="1">
        <f>VLOOKUP($E3314,[1]AllProteinsNorm!$A$1:$Q$3226,12,FALSE)</f>
        <v>477528.77121679601</v>
      </c>
      <c r="Y3314" s="29">
        <f>VLOOKUP($E3314,[1]AllProteinsNorm!$A$1:$Q$3226,14,FALSE)</f>
        <v>568845.78249025298</v>
      </c>
      <c r="Z3314" s="25">
        <f t="shared" si="380"/>
        <v>1.0078524792190025</v>
      </c>
      <c r="AA3314" s="1">
        <f t="shared" si="380"/>
        <v>0.98960098481949565</v>
      </c>
      <c r="AB3314" s="1">
        <f t="shared" si="380"/>
        <v>0.87972094964471192</v>
      </c>
      <c r="AC3314" s="1">
        <f t="shared" si="380"/>
        <v>1.0547974050630822</v>
      </c>
      <c r="AD3314" s="1">
        <f t="shared" si="380"/>
        <v>1.0680281812537085</v>
      </c>
      <c r="AE3314" s="1">
        <f t="shared" si="380"/>
        <v>1.0650195857561415</v>
      </c>
      <c r="AF3314" s="1">
        <f t="shared" si="380"/>
        <v>1.0692215898254318</v>
      </c>
      <c r="AG3314" s="1">
        <f t="shared" si="380"/>
        <v>0.91880343314457946</v>
      </c>
      <c r="AH3314" s="1">
        <f t="shared" si="380"/>
        <v>0.93736278870961043</v>
      </c>
      <c r="AI3314" s="1">
        <f t="shared" si="380"/>
        <v>0.89463822951316152</v>
      </c>
      <c r="AJ3314" s="1">
        <f t="shared" si="380"/>
        <v>0.6594696966160587</v>
      </c>
      <c r="AK3314" s="1">
        <f t="shared" si="380"/>
        <v>1.0282548647346219</v>
      </c>
      <c r="AL3314" s="1">
        <f t="shared" si="380"/>
        <v>1.0540538779378454</v>
      </c>
      <c r="AM3314" s="1">
        <f t="shared" si="380"/>
        <v>0.89118141129975348</v>
      </c>
      <c r="AN3314" s="29">
        <f t="shared" si="380"/>
        <v>1.0616005103940125</v>
      </c>
      <c r="AO3314" s="1">
        <f t="shared" si="376"/>
        <v>35758.851899107343</v>
      </c>
      <c r="AP3314" s="1">
        <f t="shared" si="377"/>
        <v>40093.909854912876</v>
      </c>
      <c r="AQ3314" s="29">
        <f t="shared" si="378"/>
        <v>81847.718631780983</v>
      </c>
    </row>
    <row r="3315" spans="5:43" x14ac:dyDescent="0.2">
      <c r="E3315" s="25" t="s">
        <v>6463</v>
      </c>
      <c r="F3315" s="26" t="s">
        <v>6464</v>
      </c>
      <c r="G3315" s="1">
        <v>0.98200951931450098</v>
      </c>
      <c r="H3315" s="1">
        <v>1.00387603870458</v>
      </c>
      <c r="I3315" s="1">
        <f>VLOOKUP(F3315,'[1]SUSMB vs SHAM all proteins sum'!$B$2:$E$3214,2,FALSE)</f>
        <v>0.58633576820097599</v>
      </c>
      <c r="J3315" s="29">
        <f>VLOOKUP(F3315,'[1]SUSMB vs SHAM all proteins sum'!$B$2:$E$3214,3,FALSE)</f>
        <v>1.0460332074161101</v>
      </c>
      <c r="K3315" s="25">
        <f>VLOOKUP($E3315,[1]AllProteinsNorm!$A$1:$Q$3226,4,FALSE)</f>
        <v>179440.47136683599</v>
      </c>
      <c r="L3315" s="1">
        <f>VLOOKUP($E3315,[1]AllProteinsNorm!$A$1:$Q$3226,5,FALSE)</f>
        <v>170996.463839195</v>
      </c>
      <c r="M3315" s="1">
        <f>VLOOKUP($E3315,[1]AllProteinsNorm!$A$1:$Q$3226,10,FALSE)</f>
        <v>208570.26390577501</v>
      </c>
      <c r="N3315" s="1">
        <f>VLOOKUP($E3315,[1]AllProteinsNorm!$A$1:$Q$3226,11,FALSE)</f>
        <v>222878.62031885001</v>
      </c>
      <c r="O3315" s="1">
        <f>VLOOKUP($E3315,[1]AllProteinsNorm!$A$1:$Q$3226,15,FALSE)</f>
        <v>222014.76160719799</v>
      </c>
      <c r="P3315" s="1">
        <f>VLOOKUP($E3315,[1]AllProteinsNorm!$A$1:$Q$3226,6,FALSE)</f>
        <v>240960.999690864</v>
      </c>
      <c r="Q3315" s="1">
        <f>VLOOKUP($E3315,[1]AllProteinsNorm!$A$1:$Q$3226,8,FALSE)</f>
        <v>240345.14361342901</v>
      </c>
      <c r="R3315" s="1">
        <f>VLOOKUP($E3315,[1]AllProteinsNorm!$A$1:$Q$3226,13,FALSE)</f>
        <v>109981.582934754</v>
      </c>
      <c r="S3315" s="1">
        <f>VLOOKUP($E3315,[1]AllProteinsNorm!$A$1:$Q$3226,16,FALSE)</f>
        <v>258526.119103559</v>
      </c>
      <c r="T3315" s="1">
        <f>VLOOKUP($E3315,[1]AllProteinsNorm!$A$1:$Q$3226,17,FALSE)</f>
        <v>196066.82875193699</v>
      </c>
      <c r="U3315" s="1">
        <f>VLOOKUP($E3315,[1]AllProteinsNorm!$A$1:$Q$3226,3,FALSE)</f>
        <v>220381.81500797599</v>
      </c>
      <c r="V3315" s="1">
        <f>VLOOKUP($E3315,[1]AllProteinsNorm!$A$1:$Q$3226,7,FALSE)</f>
        <v>223050.11252712901</v>
      </c>
      <c r="W3315" s="1">
        <f>VLOOKUP($E3315,[1]AllProteinsNorm!$A$1:$Q$3226,9,FALSE)</f>
        <v>213210.81160199901</v>
      </c>
      <c r="X3315" s="1">
        <f>VLOOKUP($E3315,[1]AllProteinsNorm!$A$1:$Q$3226,12,FALSE)</f>
        <v>226982.16700883201</v>
      </c>
      <c r="Y3315" s="29">
        <f>VLOOKUP($E3315,[1]AllProteinsNorm!$A$1:$Q$3226,14,FALSE)</f>
        <v>166708.743993123</v>
      </c>
      <c r="Z3315" s="25">
        <f t="shared" si="380"/>
        <v>0.89371634381029319</v>
      </c>
      <c r="AA3315" s="1">
        <f t="shared" si="380"/>
        <v>0.85166034898802012</v>
      </c>
      <c r="AB3315" s="1">
        <f t="shared" si="380"/>
        <v>1.0387993982937562</v>
      </c>
      <c r="AC3315" s="1">
        <f t="shared" si="380"/>
        <v>1.1100632100861685</v>
      </c>
      <c r="AD3315" s="1">
        <f t="shared" si="380"/>
        <v>1.1057606988217614</v>
      </c>
      <c r="AE3315" s="1">
        <f t="shared" si="380"/>
        <v>1.2001238182457934</v>
      </c>
      <c r="AF3315" s="1">
        <f t="shared" si="380"/>
        <v>1.1970565021735271</v>
      </c>
      <c r="AG3315" s="1">
        <f t="shared" si="380"/>
        <v>0.54777128837326028</v>
      </c>
      <c r="AH3315" s="1">
        <f t="shared" si="380"/>
        <v>1.2876081754843149</v>
      </c>
      <c r="AI3315" s="1">
        <f t="shared" si="380"/>
        <v>0.97652512836101191</v>
      </c>
      <c r="AJ3315" s="1">
        <f t="shared" si="380"/>
        <v>1.097627689288418</v>
      </c>
      <c r="AK3315" s="1">
        <f t="shared" si="380"/>
        <v>1.1109173395264647</v>
      </c>
      <c r="AL3315" s="1">
        <f t="shared" si="380"/>
        <v>1.0619119842603193</v>
      </c>
      <c r="AM3315" s="1">
        <f t="shared" si="380"/>
        <v>1.1305012234088605</v>
      </c>
      <c r="AN3315" s="29">
        <f t="shared" si="380"/>
        <v>0.83030504784037429</v>
      </c>
      <c r="AO3315" s="1">
        <f t="shared" si="376"/>
        <v>21644.338015716126</v>
      </c>
      <c r="AP3315" s="1">
        <f t="shared" si="377"/>
        <v>53718.932830264428</v>
      </c>
      <c r="AQ3315" s="29">
        <f t="shared" si="378"/>
        <v>22140.015399542575</v>
      </c>
    </row>
    <row r="3316" spans="5:43" x14ac:dyDescent="0.2">
      <c r="E3316" s="25" t="s">
        <v>6465</v>
      </c>
      <c r="F3316" s="26" t="s">
        <v>6466</v>
      </c>
      <c r="G3316" s="43">
        <v>6.4367220657672603E-3</v>
      </c>
      <c r="H3316" s="1">
        <v>0.84268272561551905</v>
      </c>
      <c r="I3316" s="1">
        <f>VLOOKUP(F3316,'[1]SUSMB vs SHAM all proteins sum'!$B$2:$E$3214,2,FALSE)</f>
        <v>0.51754446462196102</v>
      </c>
      <c r="J3316" s="29">
        <f>VLOOKUP(F3316,'[1]SUSMB vs SHAM all proteins sum'!$B$2:$E$3214,3,FALSE)</f>
        <v>0.94614077495069104</v>
      </c>
      <c r="K3316" s="25">
        <f>VLOOKUP($E3316,[1]AllProteinsNorm!$A$1:$Q$3226,4,FALSE)</f>
        <v>468822.95861879701</v>
      </c>
      <c r="L3316" s="1">
        <f>VLOOKUP($E3316,[1]AllProteinsNorm!$A$1:$Q$3226,5,FALSE)</f>
        <v>442993.845277705</v>
      </c>
      <c r="M3316" s="1">
        <f>VLOOKUP($E3316,[1]AllProteinsNorm!$A$1:$Q$3226,10,FALSE)</f>
        <v>501170.39119252702</v>
      </c>
      <c r="N3316" s="1">
        <f>VLOOKUP($E3316,[1]AllProteinsNorm!$A$1:$Q$3226,11,FALSE)</f>
        <v>535297.871739981</v>
      </c>
      <c r="O3316" s="1">
        <f>VLOOKUP($E3316,[1]AllProteinsNorm!$A$1:$Q$3226,15,FALSE)</f>
        <v>454621.90092403902</v>
      </c>
      <c r="P3316" s="1">
        <f>VLOOKUP($E3316,[1]AllProteinsNorm!$A$1:$Q$3226,6,FALSE)</f>
        <v>451595.68702035397</v>
      </c>
      <c r="Q3316" s="1">
        <f>VLOOKUP($E3316,[1]AllProteinsNorm!$A$1:$Q$3226,8,FALSE)</f>
        <v>382993.090844566</v>
      </c>
      <c r="R3316" s="1">
        <f>VLOOKUP($E3316,[1]AllProteinsNorm!$A$1:$Q$3226,13,FALSE)</f>
        <v>381347.60465946898</v>
      </c>
      <c r="S3316" s="1">
        <f>VLOOKUP($E3316,[1]AllProteinsNorm!$A$1:$Q$3226,16,FALSE)</f>
        <v>415414.32510017301</v>
      </c>
      <c r="T3316" s="1">
        <f>VLOOKUP($E3316,[1]AllProteinsNorm!$A$1:$Q$3226,17,FALSE)</f>
        <v>392839.43637293897</v>
      </c>
      <c r="U3316" s="1">
        <f>VLOOKUP($E3316,[1]AllProteinsNorm!$A$1:$Q$3226,3,FALSE)</f>
        <v>403280.610717765</v>
      </c>
      <c r="V3316" s="1">
        <f>VLOOKUP($E3316,[1]AllProteinsNorm!$A$1:$Q$3226,7,FALSE)</f>
        <v>513112.25411784498</v>
      </c>
      <c r="W3316" s="1">
        <f>VLOOKUP($E3316,[1]AllProteinsNorm!$A$1:$Q$3226,9,FALSE)</f>
        <v>508977.50120734097</v>
      </c>
      <c r="X3316" s="1">
        <f>VLOOKUP($E3316,[1]AllProteinsNorm!$A$1:$Q$3226,12,FALSE)</f>
        <v>358845.12503297202</v>
      </c>
      <c r="Y3316" s="29">
        <f>VLOOKUP($E3316,[1]AllProteinsNorm!$A$1:$Q$3226,14,FALSE)</f>
        <v>508149.228991082</v>
      </c>
      <c r="Z3316" s="25">
        <f t="shared" si="380"/>
        <v>0.97553289600968596</v>
      </c>
      <c r="AA3316" s="1">
        <f t="shared" si="380"/>
        <v>0.92178734179614785</v>
      </c>
      <c r="AB3316" s="1">
        <f t="shared" si="380"/>
        <v>1.0428418534679473</v>
      </c>
      <c r="AC3316" s="1">
        <f t="shared" si="380"/>
        <v>1.1138547578488576</v>
      </c>
      <c r="AD3316" s="1">
        <f t="shared" si="380"/>
        <v>0.94598315087736118</v>
      </c>
      <c r="AE3316" s="1">
        <f t="shared" si="380"/>
        <v>0.93968616571668551</v>
      </c>
      <c r="AF3316" s="1">
        <f t="shared" si="380"/>
        <v>0.79693699336745782</v>
      </c>
      <c r="AG3316" s="1">
        <f t="shared" si="380"/>
        <v>0.79351304436073522</v>
      </c>
      <c r="AH3316" s="1">
        <f t="shared" si="380"/>
        <v>0.86439951832306194</v>
      </c>
      <c r="AI3316" s="1">
        <f t="shared" si="380"/>
        <v>0.81742539691472516</v>
      </c>
      <c r="AJ3316" s="1">
        <f t="shared" si="380"/>
        <v>0.83915152798210801</v>
      </c>
      <c r="AK3316" s="1">
        <f t="shared" si="380"/>
        <v>1.0676906368074139</v>
      </c>
      <c r="AL3316" s="1">
        <f t="shared" si="380"/>
        <v>1.0590869892963111</v>
      </c>
      <c r="AM3316" s="1">
        <f t="shared" si="380"/>
        <v>0.74668959274883406</v>
      </c>
      <c r="AN3316" s="29">
        <f t="shared" si="380"/>
        <v>1.057363509720584</v>
      </c>
      <c r="AO3316" s="1">
        <f t="shared" si="376"/>
        <v>33593.98649755463</v>
      </c>
      <c r="AP3316" s="1">
        <f t="shared" si="377"/>
        <v>26348.070921758266</v>
      </c>
      <c r="AQ3316" s="29">
        <f t="shared" si="378"/>
        <v>64770.045182387781</v>
      </c>
    </row>
    <row r="3317" spans="5:43" x14ac:dyDescent="0.2">
      <c r="E3317" s="25" t="s">
        <v>6467</v>
      </c>
      <c r="F3317" s="26" t="s">
        <v>6468</v>
      </c>
      <c r="G3317" s="1">
        <v>0.52514047555854604</v>
      </c>
      <c r="H3317" s="1">
        <v>1.05495169539756</v>
      </c>
      <c r="I3317" s="1">
        <f>VLOOKUP(F3317,'[1]SUSMB vs SHAM all proteins sum'!$B$2:$E$3214,2,FALSE)</f>
        <v>0.62855906632732905</v>
      </c>
      <c r="J3317" s="29">
        <f>VLOOKUP(F3317,'[1]SUSMB vs SHAM all proteins sum'!$B$2:$E$3214,3,FALSE)</f>
        <v>1.04682345406064</v>
      </c>
      <c r="K3317" s="25">
        <f>VLOOKUP($E3317,[1]AllProteinsNorm!$A$1:$Q$3226,4,FALSE)</f>
        <v>502762.91434861999</v>
      </c>
      <c r="L3317" s="1">
        <f>VLOOKUP($E3317,[1]AllProteinsNorm!$A$1:$Q$3226,5,FALSE)</f>
        <v>459732.51712853898</v>
      </c>
      <c r="M3317" s="1">
        <f>VLOOKUP($E3317,[1]AllProteinsNorm!$A$1:$Q$3226,10,FALSE)</f>
        <v>556528.11949885194</v>
      </c>
      <c r="N3317" s="1">
        <f>VLOOKUP($E3317,[1]AllProteinsNorm!$A$1:$Q$3226,11,FALSE)</f>
        <v>526271.98207914596</v>
      </c>
      <c r="O3317" s="1">
        <f>VLOOKUP($E3317,[1]AllProteinsNorm!$A$1:$Q$3226,15,FALSE)</f>
        <v>617735.51593542204</v>
      </c>
      <c r="P3317" s="1">
        <f>VLOOKUP($E3317,[1]AllProteinsNorm!$A$1:$Q$3226,6,FALSE)</f>
        <v>471721.37101091602</v>
      </c>
      <c r="Q3317" s="1">
        <f>VLOOKUP($E3317,[1]AllProteinsNorm!$A$1:$Q$3226,8,FALSE)</f>
        <v>667725.62404129503</v>
      </c>
      <c r="R3317" s="1">
        <f>VLOOKUP($E3317,[1]AllProteinsNorm!$A$1:$Q$3226,13,FALSE)</f>
        <v>497169.23208757502</v>
      </c>
      <c r="S3317" s="1">
        <f>VLOOKUP($E3317,[1]AllProteinsNorm!$A$1:$Q$3226,16,FALSE)</f>
        <v>581217.99908712204</v>
      </c>
      <c r="T3317" s="1">
        <f>VLOOKUP($E3317,[1]AllProteinsNorm!$A$1:$Q$3226,17,FALSE)</f>
        <v>600349.79891531495</v>
      </c>
      <c r="U3317" s="1">
        <f>VLOOKUP($E3317,[1]AllProteinsNorm!$A$1:$Q$3226,3,FALSE)</f>
        <v>640163.20235209097</v>
      </c>
      <c r="V3317" s="1">
        <f>VLOOKUP($E3317,[1]AllProteinsNorm!$A$1:$Q$3226,7,FALSE)</f>
        <v>441108.263255761</v>
      </c>
      <c r="W3317" s="1">
        <f>VLOOKUP($E3317,[1]AllProteinsNorm!$A$1:$Q$3226,9,FALSE)</f>
        <v>506340.57185858698</v>
      </c>
      <c r="X3317" s="1">
        <f>VLOOKUP($E3317,[1]AllProteinsNorm!$A$1:$Q$3226,12,FALSE)</f>
        <v>549428.63103514595</v>
      </c>
      <c r="Y3317" s="29">
        <f>VLOOKUP($E3317,[1]AllProteinsNorm!$A$1:$Q$3226,14,FALSE)</f>
        <v>669184.23111179203</v>
      </c>
      <c r="Z3317" s="25">
        <f t="shared" si="380"/>
        <v>0.94396742865463801</v>
      </c>
      <c r="AA3317" s="1">
        <f t="shared" si="380"/>
        <v>0.86317528536289589</v>
      </c>
      <c r="AB3317" s="1">
        <f t="shared" si="380"/>
        <v>1.0449148156004486</v>
      </c>
      <c r="AC3317" s="1">
        <f t="shared" si="380"/>
        <v>0.98810710877484742</v>
      </c>
      <c r="AD3317" s="1">
        <f t="shared" si="380"/>
        <v>1.1598353616071704</v>
      </c>
      <c r="AE3317" s="1">
        <f t="shared" si="380"/>
        <v>0.88568507526362084</v>
      </c>
      <c r="AF3317" s="1">
        <f t="shared" si="380"/>
        <v>1.2536947781633943</v>
      </c>
      <c r="AG3317" s="1">
        <f t="shared" si="380"/>
        <v>0.9334649557991952</v>
      </c>
      <c r="AH3317" s="1">
        <f t="shared" si="380"/>
        <v>1.0912715405767284</v>
      </c>
      <c r="AI3317" s="1">
        <f t="shared" si="380"/>
        <v>1.1271926385215774</v>
      </c>
      <c r="AJ3317" s="1">
        <f t="shared" si="380"/>
        <v>1.2019446836617707</v>
      </c>
      <c r="AK3317" s="1">
        <f t="shared" si="380"/>
        <v>0.82820713529225087</v>
      </c>
      <c r="AL3317" s="1">
        <f t="shared" si="380"/>
        <v>0.95068469451476212</v>
      </c>
      <c r="AM3317" s="1">
        <f t="shared" si="380"/>
        <v>1.0315851015770294</v>
      </c>
      <c r="AN3317" s="29">
        <f t="shared" si="380"/>
        <v>1.2564334001389996</v>
      </c>
      <c r="AO3317" s="1">
        <f t="shared" si="376"/>
        <v>53029.381166540072</v>
      </c>
      <c r="AP3317" s="1">
        <f t="shared" si="377"/>
        <v>71214.899861527185</v>
      </c>
      <c r="AQ3317" s="29">
        <f t="shared" si="378"/>
        <v>84221.040834333529</v>
      </c>
    </row>
    <row r="3318" spans="5:43" x14ac:dyDescent="0.2">
      <c r="E3318" s="25" t="s">
        <v>6469</v>
      </c>
      <c r="F3318" s="26" t="s">
        <v>6470</v>
      </c>
      <c r="G3318" s="1">
        <v>0.20385739402730699</v>
      </c>
      <c r="H3318" s="1">
        <v>1.3725506880851199</v>
      </c>
      <c r="I3318" s="1">
        <f>VLOOKUP(F3318,'[1]SUSMB vs SHAM all proteins sum'!$B$2:$E$3214,2,FALSE)</f>
        <v>0.61013434318688897</v>
      </c>
      <c r="J3318" s="29">
        <f>VLOOKUP(F3318,'[1]SUSMB vs SHAM all proteins sum'!$B$2:$E$3214,3,FALSE)</f>
        <v>0.82698745367120297</v>
      </c>
      <c r="K3318" s="25">
        <f>VLOOKUP($E3318,[1]AllProteinsNorm!$A$1:$Q$3226,4,FALSE)</f>
        <v>13447.789690019999</v>
      </c>
      <c r="L3318" s="1">
        <f>VLOOKUP($E3318,[1]AllProteinsNorm!$A$1:$Q$3226,5,FALSE)</f>
        <v>10640.001510907799</v>
      </c>
      <c r="M3318" s="1">
        <f>VLOOKUP($E3318,[1]AllProteinsNorm!$A$1:$Q$3226,10,FALSE)</f>
        <v>4614.9267727354199</v>
      </c>
      <c r="N3318" s="1">
        <f>VLOOKUP($E3318,[1]AllProteinsNorm!$A$1:$Q$3226,11,FALSE)</f>
        <v>11585.7905172336</v>
      </c>
      <c r="O3318" s="1">
        <f>VLOOKUP($E3318,[1]AllProteinsNorm!$A$1:$Q$3226,15,FALSE)</f>
        <v>12974.936936841699</v>
      </c>
      <c r="P3318" s="1">
        <f>VLOOKUP($E3318,[1]AllProteinsNorm!$A$1:$Q$3226,6,FALSE)</f>
        <v>16850.3712572689</v>
      </c>
      <c r="Q3318" s="1">
        <f>VLOOKUP($E3318,[1]AllProteinsNorm!$A$1:$Q$3226,8,FALSE)</f>
        <v>14227.865700606801</v>
      </c>
      <c r="R3318" s="1">
        <f>VLOOKUP($E3318,[1]AllProteinsNorm!$A$1:$Q$3226,13,FALSE)</f>
        <v>16821.226017501798</v>
      </c>
      <c r="S3318" s="1">
        <f>VLOOKUP($E3318,[1]AllProteinsNorm!$A$1:$Q$3226,16,FALSE)</f>
        <v>13404.2201541182</v>
      </c>
      <c r="T3318" s="1">
        <f>VLOOKUP($E3318,[1]AllProteinsNorm!$A$1:$Q$3226,17,FALSE)</f>
        <v>8945.0314038675006</v>
      </c>
      <c r="U3318" s="1">
        <f>VLOOKUP($E3318,[1]AllProteinsNorm!$A$1:$Q$3226,3,FALSE)</f>
        <v>3929.6441934772502</v>
      </c>
      <c r="V3318" s="1">
        <f>VLOOKUP($E3318,[1]AllProteinsNorm!$A$1:$Q$3226,7,FALSE)</f>
        <v>8345.9982784612494</v>
      </c>
      <c r="W3318" s="1">
        <f>VLOOKUP($E3318,[1]AllProteinsNorm!$A$1:$Q$3226,9,FALSE)</f>
        <v>4556.5868281911598</v>
      </c>
      <c r="X3318" s="1">
        <f>VLOOKUP($E3318,[1]AllProteinsNorm!$A$1:$Q$3226,12,FALSE)</f>
        <v>15938.4100457229</v>
      </c>
      <c r="Y3318" s="29">
        <f>VLOOKUP($E3318,[1]AllProteinsNorm!$A$1:$Q$3226,14,FALSE)</f>
        <v>16120.064605989501</v>
      </c>
      <c r="Z3318" s="25">
        <f t="shared" si="380"/>
        <v>1.2623845098665607</v>
      </c>
      <c r="AA3318" s="1">
        <f t="shared" si="380"/>
        <v>0.99880897916591604</v>
      </c>
      <c r="AB3318" s="1">
        <f t="shared" si="380"/>
        <v>0.43321707182803271</v>
      </c>
      <c r="AC3318" s="1">
        <f t="shared" si="380"/>
        <v>1.087593040986413</v>
      </c>
      <c r="AD3318" s="1">
        <f t="shared" si="380"/>
        <v>1.2179963981530768</v>
      </c>
      <c r="AE3318" s="1">
        <f t="shared" si="380"/>
        <v>1.5817950868508375</v>
      </c>
      <c r="AF3318" s="1">
        <f t="shared" si="380"/>
        <v>1.3356125938106527</v>
      </c>
      <c r="AG3318" s="1">
        <f t="shared" si="380"/>
        <v>1.5790591354367816</v>
      </c>
      <c r="AH3318" s="1">
        <f t="shared" si="380"/>
        <v>1.2582945063423885</v>
      </c>
      <c r="AI3318" s="1">
        <f t="shared" si="380"/>
        <v>0.83969703161646292</v>
      </c>
      <c r="AJ3318" s="1">
        <f t="shared" si="380"/>
        <v>0.36888753270838642</v>
      </c>
      <c r="AK3318" s="1">
        <f t="shared" si="380"/>
        <v>0.78346398842937248</v>
      </c>
      <c r="AL3318" s="1">
        <f t="shared" si="380"/>
        <v>0.42774052557048642</v>
      </c>
      <c r="AM3318" s="1">
        <f t="shared" si="380"/>
        <v>1.4961865419827403</v>
      </c>
      <c r="AN3318" s="29">
        <f t="shared" si="380"/>
        <v>1.5132390025218401</v>
      </c>
      <c r="AO3318" s="1">
        <f t="shared" si="376"/>
        <v>3179.0198324119237</v>
      </c>
      <c r="AP3318" s="1">
        <f t="shared" si="377"/>
        <v>2899.3497433883485</v>
      </c>
      <c r="AQ3318" s="29">
        <f t="shared" si="378"/>
        <v>5323.3351459361629</v>
      </c>
    </row>
    <row r="3319" spans="5:43" x14ac:dyDescent="0.2">
      <c r="E3319" s="25" t="s">
        <v>6471</v>
      </c>
      <c r="F3319" s="26" t="s">
        <v>6472</v>
      </c>
      <c r="G3319" s="1">
        <v>0.93768772629451802</v>
      </c>
      <c r="H3319" s="1">
        <v>0.99319326928754803</v>
      </c>
      <c r="I3319" s="1">
        <f>VLOOKUP(F3319,'[1]SUSMB vs SHAM all proteins sum'!$B$2:$E$3214,2,FALSE)</f>
        <v>0.80035520136890403</v>
      </c>
      <c r="J3319" s="29">
        <f>VLOOKUP(F3319,'[1]SUSMB vs SHAM all proteins sum'!$B$2:$E$3214,3,FALSE)</f>
        <v>1.02798625241228</v>
      </c>
      <c r="K3319" s="25">
        <f>VLOOKUP($E3319,[1]AllProteinsNorm!$A$1:$Q$3226,4,FALSE)</f>
        <v>2598030.8216444799</v>
      </c>
      <c r="L3319" s="1">
        <f>VLOOKUP($E3319,[1]AllProteinsNorm!$A$1:$Q$3226,5,FALSE)</f>
        <v>3551205.6125532398</v>
      </c>
      <c r="M3319" s="1">
        <f>VLOOKUP($E3319,[1]AllProteinsNorm!$A$1:$Q$3226,10,FALSE)</f>
        <v>2809696.1468726201</v>
      </c>
      <c r="N3319" s="1">
        <f>VLOOKUP($E3319,[1]AllProteinsNorm!$A$1:$Q$3226,11,FALSE)</f>
        <v>3506941.6885251598</v>
      </c>
      <c r="O3319" s="1">
        <f>VLOOKUP($E3319,[1]AllProteinsNorm!$A$1:$Q$3226,15,FALSE)</f>
        <v>2616213.2199468198</v>
      </c>
      <c r="P3319" s="1">
        <f>VLOOKUP($E3319,[1]AllProteinsNorm!$A$1:$Q$3226,6,FALSE)</f>
        <v>3115468.29390181</v>
      </c>
      <c r="Q3319" s="1">
        <f>VLOOKUP($E3319,[1]AllProteinsNorm!$A$1:$Q$3226,8,FALSE)</f>
        <v>3083043.4671780402</v>
      </c>
      <c r="R3319" s="1">
        <f>VLOOKUP($E3319,[1]AllProteinsNorm!$A$1:$Q$3226,13,FALSE)</f>
        <v>2588138.2612573099</v>
      </c>
      <c r="S3319" s="1">
        <f>VLOOKUP($E3319,[1]AllProteinsNorm!$A$1:$Q$3226,16,FALSE)</f>
        <v>3386418.72209117</v>
      </c>
      <c r="T3319" s="1">
        <f>VLOOKUP($E3319,[1]AllProteinsNorm!$A$1:$Q$3226,17,FALSE)</f>
        <v>2730353.5028230902</v>
      </c>
      <c r="U3319" s="1">
        <f>VLOOKUP($E3319,[1]AllProteinsNorm!$A$1:$Q$3226,3,FALSE)</f>
        <v>2676059.86570179</v>
      </c>
      <c r="V3319" s="1">
        <f>VLOOKUP($E3319,[1]AllProteinsNorm!$A$1:$Q$3226,7,FALSE)</f>
        <v>3200610.7766859201</v>
      </c>
      <c r="W3319" s="1">
        <f>VLOOKUP($E3319,[1]AllProteinsNorm!$A$1:$Q$3226,9,FALSE)</f>
        <v>3460235.7324881698</v>
      </c>
      <c r="X3319" s="1">
        <f>VLOOKUP($E3319,[1]AllProteinsNorm!$A$1:$Q$3226,12,FALSE)</f>
        <v>2451376.5270665199</v>
      </c>
      <c r="Y3319" s="29">
        <f>VLOOKUP($E3319,[1]AllProteinsNorm!$A$1:$Q$3226,14,FALSE)</f>
        <v>3758142.9006667701</v>
      </c>
      <c r="Z3319" s="25">
        <f t="shared" si="380"/>
        <v>0.86129682759296855</v>
      </c>
      <c r="AA3319" s="1">
        <f t="shared" si="380"/>
        <v>1.1772924719524367</v>
      </c>
      <c r="AB3319" s="1">
        <f t="shared" si="380"/>
        <v>0.9314679247222305</v>
      </c>
      <c r="AC3319" s="1">
        <f t="shared" si="380"/>
        <v>1.1626181359035404</v>
      </c>
      <c r="AD3319" s="1">
        <f t="shared" si="380"/>
        <v>0.86732463982882357</v>
      </c>
      <c r="AE3319" s="1">
        <f t="shared" si="380"/>
        <v>1.0328372302779791</v>
      </c>
      <c r="AF3319" s="1">
        <f t="shared" si="380"/>
        <v>1.0220877810567581</v>
      </c>
      <c r="AG3319" s="1">
        <f t="shared" si="380"/>
        <v>0.85801725492306147</v>
      </c>
      <c r="AH3319" s="1">
        <f t="shared" si="380"/>
        <v>1.122662471106622</v>
      </c>
      <c r="AI3319" s="1">
        <f t="shared" si="380"/>
        <v>0.90516432314700268</v>
      </c>
      <c r="AJ3319" s="1">
        <f t="shared" si="380"/>
        <v>0.88716494568716942</v>
      </c>
      <c r="AK3319" s="1">
        <f t="shared" si="380"/>
        <v>1.0610635891434699</v>
      </c>
      <c r="AL3319" s="1">
        <f t="shared" si="380"/>
        <v>1.1471342196123189</v>
      </c>
      <c r="AM3319" s="1">
        <f t="shared" si="380"/>
        <v>0.81267812853037269</v>
      </c>
      <c r="AN3319" s="29">
        <f t="shared" si="380"/>
        <v>1.2458961344948458</v>
      </c>
      <c r="AO3319" s="1">
        <f t="shared" si="376"/>
        <v>425336.78446463606</v>
      </c>
      <c r="AP3319" s="1">
        <f t="shared" si="377"/>
        <v>286364.25961870799</v>
      </c>
      <c r="AQ3319" s="29">
        <f t="shared" si="378"/>
        <v>484365.76367951522</v>
      </c>
    </row>
    <row r="3320" spans="5:43" x14ac:dyDescent="0.2">
      <c r="E3320" s="25" t="s">
        <v>6473</v>
      </c>
      <c r="F3320" s="26" t="s">
        <v>6474</v>
      </c>
      <c r="G3320" s="1">
        <v>0.40900936555861001</v>
      </c>
      <c r="H3320" s="1">
        <v>1.1278152903871299</v>
      </c>
      <c r="I3320" s="1">
        <f>VLOOKUP(F3320,'[1]SUSMB vs SHAM all proteins sum'!$B$2:$E$3214,2,FALSE)</f>
        <v>0.29495466383570201</v>
      </c>
      <c r="J3320" s="29">
        <f>VLOOKUP(F3320,'[1]SUSMB vs SHAM all proteins sum'!$B$2:$E$3214,3,FALSE)</f>
        <v>0.77864861569920796</v>
      </c>
      <c r="K3320" s="25">
        <f>VLOOKUP($E3320,[1]AllProteinsNorm!$A$1:$Q$3226,4,FALSE)</f>
        <v>62641.526519728897</v>
      </c>
      <c r="L3320" s="1">
        <f>VLOOKUP($E3320,[1]AllProteinsNorm!$A$1:$Q$3226,5,FALSE)</f>
        <v>37347.830971779098</v>
      </c>
      <c r="M3320" s="1">
        <f>VLOOKUP($E3320,[1]AllProteinsNorm!$A$1:$Q$3226,10,FALSE)</f>
        <v>45921.623057093901</v>
      </c>
      <c r="N3320" s="1">
        <f>VLOOKUP($E3320,[1]AllProteinsNorm!$A$1:$Q$3226,11,FALSE)</f>
        <v>37378.5814762964</v>
      </c>
      <c r="O3320" s="1">
        <f>VLOOKUP($E3320,[1]AllProteinsNorm!$A$1:$Q$3226,15,FALSE)</f>
        <v>40536.304840659097</v>
      </c>
      <c r="P3320" s="1">
        <f>VLOOKUP($E3320,[1]AllProteinsNorm!$A$1:$Q$3226,6,FALSE)</f>
        <v>63254.127711216803</v>
      </c>
      <c r="Q3320" s="1">
        <f>VLOOKUP($E3320,[1]AllProteinsNorm!$A$1:$Q$3226,8,FALSE)</f>
        <v>39236.153806750001</v>
      </c>
      <c r="R3320" s="1">
        <f>VLOOKUP($E3320,[1]AllProteinsNorm!$A$1:$Q$3226,13,FALSE)</f>
        <v>53696.672149989798</v>
      </c>
      <c r="S3320" s="1">
        <f>VLOOKUP($E3320,[1]AllProteinsNorm!$A$1:$Q$3226,16,FALSE)</f>
        <v>39195.8291278627</v>
      </c>
      <c r="T3320" s="1">
        <f>VLOOKUP($E3320,[1]AllProteinsNorm!$A$1:$Q$3226,17,FALSE)</f>
        <v>56864.2459627188</v>
      </c>
      <c r="U3320" s="1">
        <f>VLOOKUP($E3320,[1]AllProteinsNorm!$A$1:$Q$3226,3,FALSE)</f>
        <v>33242.583174088097</v>
      </c>
      <c r="V3320" s="1">
        <f>VLOOKUP($E3320,[1]AllProteinsNorm!$A$1:$Q$3226,7,FALSE)</f>
        <v>37758.048379367698</v>
      </c>
      <c r="W3320" s="1">
        <f>VLOOKUP($E3320,[1]AllProteinsNorm!$A$1:$Q$3226,9,FALSE)</f>
        <v>51423.982522800099</v>
      </c>
      <c r="X3320" s="1">
        <f>VLOOKUP($E3320,[1]AllProteinsNorm!$A$1:$Q$3226,12,FALSE)</f>
        <v>16161.2090776363</v>
      </c>
      <c r="Y3320" s="29">
        <f>VLOOKUP($E3320,[1]AllProteinsNorm!$A$1:$Q$3226,14,FALSE)</f>
        <v>44665.853786441403</v>
      </c>
      <c r="Z3320" s="25">
        <f t="shared" si="380"/>
        <v>1.3993361758619922</v>
      </c>
      <c r="AA3320" s="1">
        <f t="shared" si="380"/>
        <v>0.83430551380847184</v>
      </c>
      <c r="AB3320" s="1">
        <f t="shared" si="380"/>
        <v>1.0258336916143176</v>
      </c>
      <c r="AC3320" s="1">
        <f t="shared" si="380"/>
        <v>0.83499244300365227</v>
      </c>
      <c r="AD3320" s="1">
        <f t="shared" si="380"/>
        <v>0.90553217571156597</v>
      </c>
      <c r="AE3320" s="1">
        <f t="shared" si="380"/>
        <v>1.413020947869507</v>
      </c>
      <c r="AF3320" s="1">
        <f t="shared" si="380"/>
        <v>0.87648836919991635</v>
      </c>
      <c r="AG3320" s="1">
        <f t="shared" si="380"/>
        <v>1.1995189140101283</v>
      </c>
      <c r="AH3320" s="1">
        <f t="shared" si="380"/>
        <v>0.87558756449284647</v>
      </c>
      <c r="AI3320" s="1">
        <f t="shared" si="380"/>
        <v>1.2702786938579069</v>
      </c>
      <c r="AJ3320" s="1">
        <f t="shared" si="380"/>
        <v>0.74259922768567876</v>
      </c>
      <c r="AK3320" s="1">
        <f t="shared" si="380"/>
        <v>0.84346927609683597</v>
      </c>
      <c r="AL3320" s="1">
        <f t="shared" si="380"/>
        <v>1.1487497679097181</v>
      </c>
      <c r="AM3320" s="1">
        <f t="shared" si="380"/>
        <v>0.36102192530195015</v>
      </c>
      <c r="AN3320" s="29">
        <f t="shared" si="380"/>
        <v>0.99778132018294086</v>
      </c>
      <c r="AO3320" s="1">
        <f t="shared" si="376"/>
        <v>9469.5661453693301</v>
      </c>
      <c r="AP3320" s="1">
        <f t="shared" si="377"/>
        <v>9675.0795807001268</v>
      </c>
      <c r="AQ3320" s="29">
        <f t="shared" si="378"/>
        <v>11959.542508340732</v>
      </c>
    </row>
    <row r="3321" spans="5:43" x14ac:dyDescent="0.2">
      <c r="E3321" s="25" t="s">
        <v>6475</v>
      </c>
      <c r="F3321" s="26" t="s">
        <v>6476</v>
      </c>
      <c r="G3321" s="1">
        <v>0.84681731018150896</v>
      </c>
      <c r="H3321" s="1">
        <v>1.0458666330783</v>
      </c>
      <c r="I3321" s="1">
        <f>VLOOKUP(F3321,'[1]SUSMB vs SHAM all proteins sum'!$B$2:$E$3214,2,FALSE)</f>
        <v>0.61432143612385004</v>
      </c>
      <c r="J3321" s="29">
        <f>VLOOKUP(F3321,'[1]SUSMB vs SHAM all proteins sum'!$B$2:$E$3214,3,FALSE)</f>
        <v>0.91422440741238797</v>
      </c>
      <c r="K3321" s="25">
        <f>VLOOKUP($E3321,[1]AllProteinsNorm!$A$1:$Q$3226,4,FALSE)</f>
        <v>423397.27401073597</v>
      </c>
      <c r="L3321" s="1">
        <f>VLOOKUP($E3321,[1]AllProteinsNorm!$A$1:$Q$3226,5,FALSE)</f>
        <v>306806.983912208</v>
      </c>
      <c r="M3321" s="1">
        <f>VLOOKUP($E3321,[1]AllProteinsNorm!$A$1:$Q$3226,10,FALSE)</f>
        <v>360437.22946290998</v>
      </c>
      <c r="N3321" s="1">
        <f>VLOOKUP($E3321,[1]AllProteinsNorm!$A$1:$Q$3226,11,FALSE)</f>
        <v>301026.98956088198</v>
      </c>
      <c r="O3321" s="1">
        <f>VLOOKUP($E3321,[1]AllProteinsNorm!$A$1:$Q$3226,15,FALSE)</f>
        <v>299302.74636310502</v>
      </c>
      <c r="P3321" s="1">
        <f>VLOOKUP($E3321,[1]AllProteinsNorm!$A$1:$Q$3226,6,FALSE)</f>
        <v>572087.34309137706</v>
      </c>
      <c r="Q3321" s="1">
        <f>VLOOKUP($E3321,[1]AllProteinsNorm!$A$1:$Q$3226,8,FALSE)</f>
        <v>478509.05590503901</v>
      </c>
      <c r="R3321" s="1">
        <f>VLOOKUP($E3321,[1]AllProteinsNorm!$A$1:$Q$3226,13,FALSE)</f>
        <v>424897.06835606199</v>
      </c>
      <c r="S3321" s="1">
        <f>VLOOKUP($E3321,[1]AllProteinsNorm!$A$1:$Q$3226,16,FALSE)</f>
        <v>182364.59703760099</v>
      </c>
      <c r="T3321" s="1">
        <f>VLOOKUP($E3321,[1]AllProteinsNorm!$A$1:$Q$3226,17,FALSE)</f>
        <v>248865.01609702699</v>
      </c>
      <c r="U3321" s="1">
        <f>VLOOKUP($E3321,[1]AllProteinsNorm!$A$1:$Q$3226,3,FALSE)</f>
        <v>275217.05342528003</v>
      </c>
      <c r="V3321" s="1">
        <f>VLOOKUP($E3321,[1]AllProteinsNorm!$A$1:$Q$3226,7,FALSE)</f>
        <v>454067.381367211</v>
      </c>
      <c r="W3321" s="1">
        <f>VLOOKUP($E3321,[1]AllProteinsNorm!$A$1:$Q$3226,9,FALSE)</f>
        <v>239151.28708221999</v>
      </c>
      <c r="X3321" s="1">
        <f>VLOOKUP($E3321,[1]AllProteinsNorm!$A$1:$Q$3226,12,FALSE)</f>
        <v>432000.50575203297</v>
      </c>
      <c r="Y3321" s="29">
        <f>VLOOKUP($E3321,[1]AllProteinsNorm!$A$1:$Q$3226,14,FALSE)</f>
        <v>208675.04400701</v>
      </c>
      <c r="Z3321" s="25">
        <f t="shared" ref="Z3321:AN3337" si="381">K3321/AVERAGE($K3321:$O3321)</f>
        <v>1.2519351842723696</v>
      </c>
      <c r="AA3321" s="1">
        <f t="shared" si="381"/>
        <v>0.90719161770144152</v>
      </c>
      <c r="AB3321" s="1">
        <f t="shared" si="381"/>
        <v>1.0657698501734532</v>
      </c>
      <c r="AC3321" s="1">
        <f t="shared" si="381"/>
        <v>0.8901008645542281</v>
      </c>
      <c r="AD3321" s="1">
        <f t="shared" si="381"/>
        <v>0.88500248329850806</v>
      </c>
      <c r="AE3321" s="1">
        <f t="shared" si="381"/>
        <v>1.6915939644779872</v>
      </c>
      <c r="AF3321" s="1">
        <f t="shared" si="381"/>
        <v>1.4148941428122714</v>
      </c>
      <c r="AG3321" s="1">
        <f t="shared" si="381"/>
        <v>1.2563698970712971</v>
      </c>
      <c r="AH3321" s="1">
        <f t="shared" si="381"/>
        <v>0.53923033852890678</v>
      </c>
      <c r="AI3321" s="1">
        <f t="shared" si="381"/>
        <v>0.73586413732667899</v>
      </c>
      <c r="AJ3321" s="1">
        <f t="shared" si="381"/>
        <v>0.81378396518948726</v>
      </c>
      <c r="AK3321" s="1">
        <f t="shared" si="381"/>
        <v>1.3426230296173738</v>
      </c>
      <c r="AL3321" s="1">
        <f t="shared" si="381"/>
        <v>0.70714180047994735</v>
      </c>
      <c r="AM3321" s="1">
        <f t="shared" si="381"/>
        <v>1.2773739132782287</v>
      </c>
      <c r="AN3321" s="29">
        <f t="shared" si="381"/>
        <v>0.61702718866663397</v>
      </c>
      <c r="AO3321" s="1">
        <f t="shared" si="376"/>
        <v>48235.713350410893</v>
      </c>
      <c r="AP3321" s="1">
        <f t="shared" si="377"/>
        <v>144820.18144117284</v>
      </c>
      <c r="AQ3321" s="29">
        <f t="shared" si="378"/>
        <v>101426.66857629952</v>
      </c>
    </row>
    <row r="3322" spans="5:43" x14ac:dyDescent="0.2">
      <c r="E3322" s="25" t="s">
        <v>6477</v>
      </c>
      <c r="F3322" s="26" t="s">
        <v>6478</v>
      </c>
      <c r="G3322" s="1">
        <v>0.35308355373936001</v>
      </c>
      <c r="H3322" s="1">
        <v>1.3953801071698499</v>
      </c>
      <c r="I3322" s="1">
        <f>VLOOKUP(F3322,'[1]SUSMB vs SHAM all proteins sum'!$B$2:$E$3214,2,FALSE)</f>
        <v>0.628050793487548</v>
      </c>
      <c r="J3322" s="29">
        <f>VLOOKUP(F3322,'[1]SUSMB vs SHAM all proteins sum'!$B$2:$E$3214,3,FALSE)</f>
        <v>0.76067162593534399</v>
      </c>
      <c r="K3322" s="25">
        <f>VLOOKUP($E3322,[1]AllProteinsNorm!$A$1:$Q$3226,4,FALSE)</f>
        <v>92895.240200683897</v>
      </c>
      <c r="L3322" s="1">
        <f>VLOOKUP($E3322,[1]AllProteinsNorm!$A$1:$Q$3226,5,FALSE)</f>
        <v>78192.133430686299</v>
      </c>
      <c r="M3322" s="1">
        <f>VLOOKUP($E3322,[1]AllProteinsNorm!$A$1:$Q$3226,10,FALSE)</f>
        <v>104911.490130943</v>
      </c>
      <c r="N3322" s="1">
        <f>VLOOKUP($E3322,[1]AllProteinsNorm!$A$1:$Q$3226,11,FALSE)</f>
        <v>19253.207169401099</v>
      </c>
      <c r="O3322" s="1">
        <f>VLOOKUP($E3322,[1]AllProteinsNorm!$A$1:$Q$3226,15,FALSE)</f>
        <v>121132.425042163</v>
      </c>
      <c r="P3322" s="1">
        <f>VLOOKUP($E3322,[1]AllProteinsNorm!$A$1:$Q$3226,6,FALSE)</f>
        <v>80612.784440669799</v>
      </c>
      <c r="Q3322" s="1">
        <f>VLOOKUP($E3322,[1]AllProteinsNorm!$A$1:$Q$3226,8,FALSE)</f>
        <v>112042.290018609</v>
      </c>
      <c r="R3322" s="1">
        <f>VLOOKUP($E3322,[1]AllProteinsNorm!$A$1:$Q$3226,13,FALSE)</f>
        <v>97356.984229769703</v>
      </c>
      <c r="S3322" s="1">
        <f>VLOOKUP($E3322,[1]AllProteinsNorm!$A$1:$Q$3226,16,FALSE)</f>
        <v>102162.65273016</v>
      </c>
      <c r="T3322" s="1">
        <f>VLOOKUP($E3322,[1]AllProteinsNorm!$A$1:$Q$3226,17,FALSE)</f>
        <v>104655.134429586</v>
      </c>
      <c r="U3322" s="1">
        <f>VLOOKUP($E3322,[1]AllProteinsNorm!$A$1:$Q$3226,3,FALSE)</f>
        <v>63169.758239307099</v>
      </c>
      <c r="V3322" s="1">
        <f>VLOOKUP($E3322,[1]AllProteinsNorm!$A$1:$Q$3226,7,FALSE)</f>
        <v>70212.784780325805</v>
      </c>
      <c r="W3322" s="1">
        <f>VLOOKUP($E3322,[1]AllProteinsNorm!$A$1:$Q$3226,9,FALSE)</f>
        <v>10297.455167002499</v>
      </c>
      <c r="X3322" s="1">
        <f>VLOOKUP($E3322,[1]AllProteinsNorm!$A$1:$Q$3226,12,FALSE)</f>
        <v>122923.48521815101</v>
      </c>
      <c r="Y3322" s="29">
        <f>VLOOKUP($E3322,[1]AllProteinsNorm!$A$1:$Q$3226,14,FALSE)</f>
        <v>80619.290550297606</v>
      </c>
      <c r="Z3322" s="25">
        <f t="shared" si="381"/>
        <v>1.115498308641538</v>
      </c>
      <c r="AA3322" s="1">
        <f t="shared" si="381"/>
        <v>0.93894146139859913</v>
      </c>
      <c r="AB3322" s="1">
        <f t="shared" si="381"/>
        <v>1.2597910242258974</v>
      </c>
      <c r="AC3322" s="1">
        <f t="shared" si="381"/>
        <v>0.23119505355704917</v>
      </c>
      <c r="AD3322" s="1">
        <f t="shared" si="381"/>
        <v>1.4545741521769155</v>
      </c>
      <c r="AE3322" s="1">
        <f t="shared" si="381"/>
        <v>0.96800895830817857</v>
      </c>
      <c r="AF3322" s="1">
        <f t="shared" si="381"/>
        <v>1.3454186107068475</v>
      </c>
      <c r="AG3322" s="1">
        <f t="shared" si="381"/>
        <v>1.169075519995797</v>
      </c>
      <c r="AH3322" s="1">
        <f t="shared" si="381"/>
        <v>1.2267826218074336</v>
      </c>
      <c r="AI3322" s="1">
        <f t="shared" si="381"/>
        <v>1.2567126711191443</v>
      </c>
      <c r="AJ3322" s="1">
        <f t="shared" si="381"/>
        <v>0.7585507968009233</v>
      </c>
      <c r="AK3322" s="1">
        <f t="shared" si="381"/>
        <v>0.84312438934722889</v>
      </c>
      <c r="AL3322" s="1">
        <f t="shared" si="381"/>
        <v>0.12365320114666961</v>
      </c>
      <c r="AM3322" s="1">
        <f t="shared" si="381"/>
        <v>1.4760814392313835</v>
      </c>
      <c r="AN3322" s="29">
        <f t="shared" si="381"/>
        <v>0.96808708453154568</v>
      </c>
      <c r="AO3322" s="1">
        <f t="shared" si="376"/>
        <v>34981.414577741416</v>
      </c>
      <c r="AP3322" s="1">
        <f t="shared" si="377"/>
        <v>10509.07965825945</v>
      </c>
      <c r="AQ3322" s="29">
        <f t="shared" si="378"/>
        <v>36119.837657262251</v>
      </c>
    </row>
    <row r="3323" spans="5:43" x14ac:dyDescent="0.2">
      <c r="E3323" s="25" t="s">
        <v>6479</v>
      </c>
      <c r="F3323" s="26" t="s">
        <v>6480</v>
      </c>
      <c r="G3323" s="1">
        <v>0.60540784681468895</v>
      </c>
      <c r="H3323" s="1">
        <v>0.91694780373627904</v>
      </c>
      <c r="I3323" s="1">
        <f>VLOOKUP(F3323,'[1]SUSMB vs SHAM all proteins sum'!$B$2:$E$3214,2,FALSE)</f>
        <v>0.67307744409949499</v>
      </c>
      <c r="J3323" s="29">
        <f>VLOOKUP(F3323,'[1]SUSMB vs SHAM all proteins sum'!$B$2:$E$3214,3,FALSE)</f>
        <v>1.0530749226981899</v>
      </c>
      <c r="K3323" s="25">
        <f>VLOOKUP($E3323,[1]AllProteinsNorm!$A$1:$Q$3226,4,FALSE)</f>
        <v>400097.021764884</v>
      </c>
      <c r="L3323" s="1">
        <f>VLOOKUP($E3323,[1]AllProteinsNorm!$A$1:$Q$3226,5,FALSE)</f>
        <v>301947.600186144</v>
      </c>
      <c r="M3323" s="1">
        <f>VLOOKUP($E3323,[1]AllProteinsNorm!$A$1:$Q$3226,10,FALSE)</f>
        <v>375261.339487758</v>
      </c>
      <c r="N3323" s="1">
        <f>VLOOKUP($E3323,[1]AllProteinsNorm!$A$1:$Q$3226,11,FALSE)</f>
        <v>412942.92750825197</v>
      </c>
      <c r="O3323" s="1">
        <f>VLOOKUP($E3323,[1]AllProteinsNorm!$A$1:$Q$3226,15,FALSE)</f>
        <v>482745.29725444299</v>
      </c>
      <c r="P3323" s="1">
        <f>VLOOKUP($E3323,[1]AllProteinsNorm!$A$1:$Q$3226,6,FALSE)</f>
        <v>362148.60826003901</v>
      </c>
      <c r="Q3323" s="1">
        <f>VLOOKUP($E3323,[1]AllProteinsNorm!$A$1:$Q$3226,8,FALSE)</f>
        <v>572268.35156975302</v>
      </c>
      <c r="R3323" s="1">
        <f>VLOOKUP($E3323,[1]AllProteinsNorm!$A$1:$Q$3226,13,FALSE)</f>
        <v>246263.55696859499</v>
      </c>
      <c r="S3323" s="1">
        <f>VLOOKUP($E3323,[1]AllProteinsNorm!$A$1:$Q$3226,16,FALSE)</f>
        <v>388444.18160786299</v>
      </c>
      <c r="T3323" s="1">
        <f>VLOOKUP($E3323,[1]AllProteinsNorm!$A$1:$Q$3226,17,FALSE)</f>
        <v>295492.569628547</v>
      </c>
      <c r="U3323" s="1">
        <f>VLOOKUP($E3323,[1]AllProteinsNorm!$A$1:$Q$3226,3,FALSE)</f>
        <v>300371.32135723298</v>
      </c>
      <c r="V3323" s="1">
        <f>VLOOKUP($E3323,[1]AllProteinsNorm!$A$1:$Q$3226,7,FALSE)</f>
        <v>382539.44106136402</v>
      </c>
      <c r="W3323" s="1">
        <f>VLOOKUP($E3323,[1]AllProteinsNorm!$A$1:$Q$3226,9,FALSE)</f>
        <v>447470.871325218</v>
      </c>
      <c r="X3323" s="1">
        <f>VLOOKUP($E3323,[1]AllProteinsNorm!$A$1:$Q$3226,12,FALSE)</f>
        <v>507035.36121118098</v>
      </c>
      <c r="Y3323" s="29">
        <f>VLOOKUP($E3323,[1]AllProteinsNorm!$A$1:$Q$3226,14,FALSE)</f>
        <v>448949.46818845201</v>
      </c>
      <c r="Z3323" s="25">
        <f t="shared" si="381"/>
        <v>1.0139336054891608</v>
      </c>
      <c r="AA3323" s="1">
        <f t="shared" si="381"/>
        <v>0.76520144432729031</v>
      </c>
      <c r="AB3323" s="1">
        <f t="shared" si="381"/>
        <v>0.95099453944725554</v>
      </c>
      <c r="AC3323" s="1">
        <f t="shared" si="381"/>
        <v>1.0464879481050902</v>
      </c>
      <c r="AD3323" s="1">
        <f t="shared" si="381"/>
        <v>1.2233824626312035</v>
      </c>
      <c r="AE3323" s="1">
        <f t="shared" si="381"/>
        <v>0.91776400253177592</v>
      </c>
      <c r="AF3323" s="1">
        <f t="shared" si="381"/>
        <v>1.4502535171467388</v>
      </c>
      <c r="AG3323" s="1">
        <f t="shared" si="381"/>
        <v>0.62408586576404312</v>
      </c>
      <c r="AH3323" s="1">
        <f t="shared" si="381"/>
        <v>0.98440275274129807</v>
      </c>
      <c r="AI3323" s="1">
        <f t="shared" si="381"/>
        <v>0.74884298112769876</v>
      </c>
      <c r="AJ3323" s="1">
        <f t="shared" si="381"/>
        <v>0.76120680805330887</v>
      </c>
      <c r="AK3323" s="1">
        <f t="shared" si="381"/>
        <v>0.9694388451236402</v>
      </c>
      <c r="AL3323" s="1">
        <f t="shared" si="381"/>
        <v>1.1339893306698334</v>
      </c>
      <c r="AM3323" s="1">
        <f t="shared" si="381"/>
        <v>1.2849388121800651</v>
      </c>
      <c r="AN3323" s="29">
        <f t="shared" si="381"/>
        <v>1.1377364194184341</v>
      </c>
      <c r="AO3323" s="1">
        <f t="shared" si="376"/>
        <v>58471.744699205134</v>
      </c>
      <c r="AP3323" s="1">
        <f t="shared" si="377"/>
        <v>111475.2437484164</v>
      </c>
      <c r="AQ3323" s="29">
        <f t="shared" si="378"/>
        <v>70491.154261066127</v>
      </c>
    </row>
    <row r="3324" spans="5:43" x14ac:dyDescent="0.2">
      <c r="E3324" s="25" t="s">
        <v>6481</v>
      </c>
      <c r="F3324" s="26" t="s">
        <v>6482</v>
      </c>
      <c r="G3324" s="43">
        <v>4.1713543708384003E-2</v>
      </c>
      <c r="H3324" s="1">
        <v>0.81540295942935004</v>
      </c>
      <c r="I3324" s="1">
        <f>VLOOKUP(F3324,'[1]SUSMB vs SHAM all proteins sum'!$B$2:$E$3214,2,FALSE)</f>
        <v>0.20254396999969199</v>
      </c>
      <c r="J3324" s="29">
        <f>VLOOKUP(F3324,'[1]SUSMB vs SHAM all proteins sum'!$B$2:$E$3214,3,FALSE)</f>
        <v>0.89258908551793203</v>
      </c>
      <c r="K3324" s="25">
        <f>VLOOKUP($E3324,[1]AllProteinsNorm!$A$1:$Q$3226,4,FALSE)</f>
        <v>506766.27310828801</v>
      </c>
      <c r="L3324" s="1">
        <f>VLOOKUP($E3324,[1]AllProteinsNorm!$A$1:$Q$3226,5,FALSE)</f>
        <v>480106.16789791902</v>
      </c>
      <c r="M3324" s="1">
        <f>VLOOKUP($E3324,[1]AllProteinsNorm!$A$1:$Q$3226,10,FALSE)</f>
        <v>515465.71069134399</v>
      </c>
      <c r="N3324" s="1">
        <f>VLOOKUP($E3324,[1]AllProteinsNorm!$A$1:$Q$3226,11,FALSE)</f>
        <v>530619.007963854</v>
      </c>
      <c r="O3324" s="1">
        <f>VLOOKUP($E3324,[1]AllProteinsNorm!$A$1:$Q$3226,15,FALSE)</f>
        <v>633356.56261539098</v>
      </c>
      <c r="P3324" s="1">
        <f>VLOOKUP($E3324,[1]AllProteinsNorm!$A$1:$Q$3226,6,FALSE)</f>
        <v>474153.97837800498</v>
      </c>
      <c r="Q3324" s="1">
        <f>VLOOKUP($E3324,[1]AllProteinsNorm!$A$1:$Q$3226,8,FALSE)</f>
        <v>482547.72123316902</v>
      </c>
      <c r="R3324" s="1">
        <f>VLOOKUP($E3324,[1]AllProteinsNorm!$A$1:$Q$3226,13,FALSE)</f>
        <v>329243.408105654</v>
      </c>
      <c r="S3324" s="1">
        <f>VLOOKUP($E3324,[1]AllProteinsNorm!$A$1:$Q$3226,16,FALSE)</f>
        <v>449774.56685513601</v>
      </c>
      <c r="T3324" s="1">
        <f>VLOOKUP($E3324,[1]AllProteinsNorm!$A$1:$Q$3226,17,FALSE)</f>
        <v>448400.01067275403</v>
      </c>
      <c r="U3324" s="1">
        <f>VLOOKUP($E3324,[1]AllProteinsNorm!$A$1:$Q$3226,3,FALSE)</f>
        <v>374703.43114015198</v>
      </c>
      <c r="V3324" s="1">
        <f>VLOOKUP($E3324,[1]AllProteinsNorm!$A$1:$Q$3226,7,FALSE)</f>
        <v>459154.27311148599</v>
      </c>
      <c r="W3324" s="1">
        <f>VLOOKUP($E3324,[1]AllProteinsNorm!$A$1:$Q$3226,9,FALSE)</f>
        <v>559794.78518861695</v>
      </c>
      <c r="X3324" s="1">
        <f>VLOOKUP($E3324,[1]AllProteinsNorm!$A$1:$Q$3226,12,FALSE)</f>
        <v>508808.035130604</v>
      </c>
      <c r="Y3324" s="29">
        <f>VLOOKUP($E3324,[1]AllProteinsNorm!$A$1:$Q$3226,14,FALSE)</f>
        <v>487309.18614424003</v>
      </c>
      <c r="Z3324" s="25">
        <f t="shared" si="381"/>
        <v>0.95031253988288078</v>
      </c>
      <c r="AA3324" s="1">
        <f t="shared" si="381"/>
        <v>0.90031822565866493</v>
      </c>
      <c r="AB3324" s="1">
        <f t="shared" si="381"/>
        <v>0.9666261445243246</v>
      </c>
      <c r="AC3324" s="1">
        <f t="shared" si="381"/>
        <v>0.99504233791129493</v>
      </c>
      <c r="AD3324" s="1">
        <f t="shared" si="381"/>
        <v>1.1877007520228351</v>
      </c>
      <c r="AE3324" s="1">
        <f t="shared" si="381"/>
        <v>0.88915639299399374</v>
      </c>
      <c r="AF3324" s="1">
        <f t="shared" si="381"/>
        <v>0.90489674414816423</v>
      </c>
      <c r="AG3324" s="1">
        <f t="shared" si="381"/>
        <v>0.61741310738278254</v>
      </c>
      <c r="AH3324" s="1">
        <f t="shared" si="381"/>
        <v>0.84343894549488418</v>
      </c>
      <c r="AI3324" s="1">
        <f t="shared" si="381"/>
        <v>0.84086131149237031</v>
      </c>
      <c r="AJ3324" s="1">
        <f t="shared" si="381"/>
        <v>0.70266193360807594</v>
      </c>
      <c r="AK3324" s="1">
        <f t="shared" si="381"/>
        <v>0.86102822273931234</v>
      </c>
      <c r="AL3324" s="1">
        <f t="shared" si="381"/>
        <v>1.0497541615444295</v>
      </c>
      <c r="AM3324" s="1">
        <f t="shared" si="381"/>
        <v>0.95414135043367476</v>
      </c>
      <c r="AN3324" s="29">
        <f t="shared" si="381"/>
        <v>0.91382567263712899</v>
      </c>
      <c r="AO3324" s="1">
        <f t="shared" si="376"/>
        <v>52669.119628945169</v>
      </c>
      <c r="AP3324" s="1">
        <f t="shared" si="377"/>
        <v>55424.707354020276</v>
      </c>
      <c r="AQ3324" s="29">
        <f t="shared" si="378"/>
        <v>61239.717198679951</v>
      </c>
    </row>
    <row r="3325" spans="5:43" x14ac:dyDescent="0.2">
      <c r="E3325" s="25" t="s">
        <v>6483</v>
      </c>
      <c r="F3325" s="26" t="s">
        <v>6484</v>
      </c>
      <c r="G3325" s="1">
        <v>0.36012311212223302</v>
      </c>
      <c r="H3325" s="1">
        <v>1.0671453550482399</v>
      </c>
      <c r="I3325" s="1">
        <f>VLOOKUP(F3325,'[1]SUSMB vs SHAM all proteins sum'!$B$2:$E$3214,2,FALSE)</f>
        <v>0.400270467861158</v>
      </c>
      <c r="J3325" s="29">
        <f>VLOOKUP(F3325,'[1]SUSMB vs SHAM all proteins sum'!$B$2:$E$3214,3,FALSE)</f>
        <v>1.0596971968419899</v>
      </c>
      <c r="K3325" s="25">
        <f>VLOOKUP($E3325,[1]AllProteinsNorm!$A$1:$Q$3226,4,FALSE)</f>
        <v>363278.50490882603</v>
      </c>
      <c r="L3325" s="1">
        <f>VLOOKUP($E3325,[1]AllProteinsNorm!$A$1:$Q$3226,5,FALSE)</f>
        <v>418878.73451467702</v>
      </c>
      <c r="M3325" s="1">
        <f>VLOOKUP($E3325,[1]AllProteinsNorm!$A$1:$Q$3226,10,FALSE)</f>
        <v>343305.84646259301</v>
      </c>
      <c r="N3325" s="1">
        <f>VLOOKUP($E3325,[1]AllProteinsNorm!$A$1:$Q$3226,11,FALSE)</f>
        <v>331044.48381310498</v>
      </c>
      <c r="O3325" s="1">
        <f>VLOOKUP($E3325,[1]AllProteinsNorm!$A$1:$Q$3226,15,FALSE)</f>
        <v>311214.28968079499</v>
      </c>
      <c r="P3325" s="1">
        <f>VLOOKUP($E3325,[1]AllProteinsNorm!$A$1:$Q$3226,6,FALSE)</f>
        <v>436353.836791671</v>
      </c>
      <c r="Q3325" s="1">
        <f>VLOOKUP($E3325,[1]AllProteinsNorm!$A$1:$Q$3226,8,FALSE)</f>
        <v>344671.34040727699</v>
      </c>
      <c r="R3325" s="1">
        <f>VLOOKUP($E3325,[1]AllProteinsNorm!$A$1:$Q$3226,13,FALSE)</f>
        <v>366555.81099802902</v>
      </c>
      <c r="S3325" s="1">
        <f>VLOOKUP($E3325,[1]AllProteinsNorm!$A$1:$Q$3226,16,FALSE)</f>
        <v>390697.97243897303</v>
      </c>
      <c r="T3325" s="1">
        <f>VLOOKUP($E3325,[1]AllProteinsNorm!$A$1:$Q$3226,17,FALSE)</f>
        <v>345818.125855944</v>
      </c>
      <c r="U3325" s="1">
        <f>VLOOKUP($E3325,[1]AllProteinsNorm!$A$1:$Q$3226,3,FALSE)</f>
        <v>379279.53107133397</v>
      </c>
      <c r="V3325" s="1">
        <f>VLOOKUP($E3325,[1]AllProteinsNorm!$A$1:$Q$3226,7,FALSE)</f>
        <v>324625.79402955499</v>
      </c>
      <c r="W3325" s="1">
        <f>VLOOKUP($E3325,[1]AllProteinsNorm!$A$1:$Q$3226,9,FALSE)</f>
        <v>397184.44569208397</v>
      </c>
      <c r="X3325" s="1">
        <f>VLOOKUP($E3325,[1]AllProteinsNorm!$A$1:$Q$3226,12,FALSE)</f>
        <v>358171.05406933499</v>
      </c>
      <c r="Y3325" s="29">
        <f>VLOOKUP($E3325,[1]AllProteinsNorm!$A$1:$Q$3226,14,FALSE)</f>
        <v>410618.84683730802</v>
      </c>
      <c r="Z3325" s="25">
        <f t="shared" si="381"/>
        <v>1.0275329882390007</v>
      </c>
      <c r="AA3325" s="1">
        <f t="shared" si="381"/>
        <v>1.1847981974426478</v>
      </c>
      <c r="AB3325" s="1">
        <f t="shared" si="381"/>
        <v>0.97104033827754666</v>
      </c>
      <c r="AC3325" s="1">
        <f t="shared" si="381"/>
        <v>0.93635908289671277</v>
      </c>
      <c r="AD3325" s="1">
        <f t="shared" si="381"/>
        <v>0.88026939314409192</v>
      </c>
      <c r="AE3325" s="1">
        <f t="shared" si="381"/>
        <v>1.2342265115868287</v>
      </c>
      <c r="AF3325" s="1">
        <f t="shared" si="381"/>
        <v>0.97490263691191126</v>
      </c>
      <c r="AG3325" s="1">
        <f t="shared" si="381"/>
        <v>1.0368028461406067</v>
      </c>
      <c r="AH3325" s="1">
        <f t="shared" si="381"/>
        <v>1.1050889323052353</v>
      </c>
      <c r="AI3325" s="1">
        <f t="shared" si="381"/>
        <v>0.97814631872356583</v>
      </c>
      <c r="AJ3325" s="1">
        <f t="shared" si="381"/>
        <v>1.0727918791601101</v>
      </c>
      <c r="AK3325" s="1">
        <f t="shared" si="381"/>
        <v>0.91820382348898766</v>
      </c>
      <c r="AL3325" s="1">
        <f t="shared" si="381"/>
        <v>1.1234359172075603</v>
      </c>
      <c r="AM3325" s="1">
        <f t="shared" si="381"/>
        <v>1.0130865672356355</v>
      </c>
      <c r="AN3325" s="29">
        <f t="shared" si="381"/>
        <v>1.1614351111246848</v>
      </c>
      <c r="AO3325" s="1">
        <f t="shared" si="376"/>
        <v>36786.520660262104</v>
      </c>
      <c r="AP3325" s="1">
        <f t="shared" si="377"/>
        <v>34166.890201999246</v>
      </c>
      <c r="AQ3325" s="29">
        <f t="shared" si="378"/>
        <v>30314.01247866889</v>
      </c>
    </row>
    <row r="3326" spans="5:43" x14ac:dyDescent="0.2">
      <c r="E3326" s="25" t="s">
        <v>6485</v>
      </c>
      <c r="F3326" s="26" t="s">
        <v>6486</v>
      </c>
      <c r="G3326" s="1">
        <v>0.65276380689573898</v>
      </c>
      <c r="H3326" s="1">
        <v>0.94891206092403502</v>
      </c>
      <c r="I3326" s="1">
        <f>VLOOKUP(F3326,'[1]SUSMB vs SHAM all proteins sum'!$B$2:$E$3214,2,FALSE)</f>
        <v>0.58665868154628997</v>
      </c>
      <c r="J3326" s="29">
        <f>VLOOKUP(F3326,'[1]SUSMB vs SHAM all proteins sum'!$B$2:$E$3214,3,FALSE)</f>
        <v>0.91993307101333199</v>
      </c>
      <c r="K3326" s="25">
        <f>VLOOKUP($E3326,[1]AllProteinsNorm!$A$1:$Q$3226,4,FALSE)</f>
        <v>603050.16344587004</v>
      </c>
      <c r="L3326" s="1">
        <f>VLOOKUP($E3326,[1]AllProteinsNorm!$A$1:$Q$3226,5,FALSE)</f>
        <v>665010.142169283</v>
      </c>
      <c r="M3326" s="1">
        <f>VLOOKUP($E3326,[1]AllProteinsNorm!$A$1:$Q$3226,10,FALSE)</f>
        <v>749900.24924186605</v>
      </c>
      <c r="N3326" s="1">
        <f>VLOOKUP($E3326,[1]AllProteinsNorm!$A$1:$Q$3226,11,FALSE)</f>
        <v>960288.609335699</v>
      </c>
      <c r="O3326" s="1">
        <f>VLOOKUP($E3326,[1]AllProteinsNorm!$A$1:$Q$3226,15,FALSE)</f>
        <v>676918.23079100996</v>
      </c>
      <c r="P3326" s="1">
        <f>VLOOKUP($E3326,[1]AllProteinsNorm!$A$1:$Q$3226,6,FALSE)</f>
        <v>802883.69994825299</v>
      </c>
      <c r="Q3326" s="1">
        <f>VLOOKUP($E3326,[1]AllProteinsNorm!$A$1:$Q$3226,8,FALSE)</f>
        <v>618204.00160756102</v>
      </c>
      <c r="R3326" s="1">
        <f>VLOOKUP($E3326,[1]AllProteinsNorm!$A$1:$Q$3226,13,FALSE)</f>
        <v>584465.04329054698</v>
      </c>
      <c r="S3326" s="1">
        <f>VLOOKUP($E3326,[1]AllProteinsNorm!$A$1:$Q$3226,16,FALSE)</f>
        <v>856033.45606545499</v>
      </c>
      <c r="T3326" s="1">
        <f>VLOOKUP($E3326,[1]AllProteinsNorm!$A$1:$Q$3226,17,FALSE)</f>
        <v>605646.61632467899</v>
      </c>
      <c r="U3326" s="1">
        <f>VLOOKUP($E3326,[1]AllProteinsNorm!$A$1:$Q$3226,3,FALSE)</f>
        <v>655802.11789178802</v>
      </c>
      <c r="V3326" s="1">
        <f>VLOOKUP($E3326,[1]AllProteinsNorm!$A$1:$Q$3226,7,FALSE)</f>
        <v>611990.90770146402</v>
      </c>
      <c r="W3326" s="1">
        <f>VLOOKUP($E3326,[1]AllProteinsNorm!$A$1:$Q$3226,9,FALSE)</f>
        <v>852653.10259875399</v>
      </c>
      <c r="X3326" s="1">
        <f>VLOOKUP($E3326,[1]AllProteinsNorm!$A$1:$Q$3226,12,FALSE)</f>
        <v>438270.24402579397</v>
      </c>
      <c r="Y3326" s="29">
        <f>VLOOKUP($E3326,[1]AllProteinsNorm!$A$1:$Q$3226,14,FALSE)</f>
        <v>858760.788465183</v>
      </c>
      <c r="Z3326" s="25">
        <f t="shared" si="381"/>
        <v>0.82492824305869394</v>
      </c>
      <c r="AA3326" s="1">
        <f t="shared" si="381"/>
        <v>0.90968493410442486</v>
      </c>
      <c r="AB3326" s="1">
        <f t="shared" si="381"/>
        <v>1.0258083532248246</v>
      </c>
      <c r="AC3326" s="1">
        <f t="shared" si="381"/>
        <v>1.3136041466302995</v>
      </c>
      <c r="AD3326" s="1">
        <f t="shared" si="381"/>
        <v>0.92597432298175686</v>
      </c>
      <c r="AE3326" s="1">
        <f t="shared" si="381"/>
        <v>1.0982858145568286</v>
      </c>
      <c r="AF3326" s="1">
        <f t="shared" si="381"/>
        <v>0.8456575784408269</v>
      </c>
      <c r="AG3326" s="1">
        <f t="shared" si="381"/>
        <v>0.79950516642911351</v>
      </c>
      <c r="AH3326" s="1">
        <f t="shared" si="381"/>
        <v>1.1709907694518404</v>
      </c>
      <c r="AI3326" s="1">
        <f t="shared" si="381"/>
        <v>0.82847999951500872</v>
      </c>
      <c r="AJ3326" s="1">
        <f t="shared" si="381"/>
        <v>0.89708903454298217</v>
      </c>
      <c r="AK3326" s="1">
        <f t="shared" si="381"/>
        <v>0.83715852322023188</v>
      </c>
      <c r="AL3326" s="1">
        <f t="shared" si="381"/>
        <v>1.1663666946812292</v>
      </c>
      <c r="AM3326" s="1">
        <f t="shared" si="381"/>
        <v>0.59952144001293406</v>
      </c>
      <c r="AN3326" s="29">
        <f t="shared" si="381"/>
        <v>1.1747215594608984</v>
      </c>
      <c r="AO3326" s="1">
        <f t="shared" si="376"/>
        <v>123758.7491531874</v>
      </c>
      <c r="AP3326" s="1">
        <f t="shared" si="377"/>
        <v>112834.59581119101</v>
      </c>
      <c r="AQ3326" s="29">
        <f t="shared" si="378"/>
        <v>158333.49118724381</v>
      </c>
    </row>
    <row r="3327" spans="5:43" x14ac:dyDescent="0.2">
      <c r="E3327" s="25" t="s">
        <v>6487</v>
      </c>
      <c r="F3327" s="26" t="s">
        <v>6488</v>
      </c>
      <c r="G3327" s="43">
        <v>3.3787989860144203E-2</v>
      </c>
      <c r="H3327" s="1">
        <v>1.18824600586355</v>
      </c>
      <c r="I3327" s="1">
        <f>VLOOKUP(F3327,'[1]SUSMB vs SHAM all proteins sum'!$B$2:$E$3214,2,FALSE)</f>
        <v>0.26674634866205399</v>
      </c>
      <c r="J3327" s="29">
        <f>VLOOKUP(F3327,'[1]SUSMB vs SHAM all proteins sum'!$B$2:$E$3214,3,FALSE)</f>
        <v>1.0942828124884101</v>
      </c>
      <c r="K3327" s="25">
        <f>VLOOKUP($E3327,[1]AllProteinsNorm!$A$1:$Q$3226,4,FALSE)</f>
        <v>1000916.94179702</v>
      </c>
      <c r="L3327" s="1">
        <f>VLOOKUP($E3327,[1]AllProteinsNorm!$A$1:$Q$3226,5,FALSE)</f>
        <v>979886.46645263897</v>
      </c>
      <c r="M3327" s="1">
        <f>VLOOKUP($E3327,[1]AllProteinsNorm!$A$1:$Q$3226,10,FALSE)</f>
        <v>1265905.1725792501</v>
      </c>
      <c r="N3327" s="1">
        <f>VLOOKUP($E3327,[1]AllProteinsNorm!$A$1:$Q$3226,11,FALSE)</f>
        <v>1190409.14642092</v>
      </c>
      <c r="O3327" s="1">
        <f>VLOOKUP($E3327,[1]AllProteinsNorm!$A$1:$Q$3226,15,FALSE)</f>
        <v>1314377.7575616401</v>
      </c>
      <c r="P3327" s="1">
        <f>VLOOKUP($E3327,[1]AllProteinsNorm!$A$1:$Q$3226,6,FALSE)</f>
        <v>1327369.5385318799</v>
      </c>
      <c r="Q3327" s="1">
        <f>VLOOKUP($E3327,[1]AllProteinsNorm!$A$1:$Q$3226,8,FALSE)</f>
        <v>1433141.7055778101</v>
      </c>
      <c r="R3327" s="1">
        <f>VLOOKUP($E3327,[1]AllProteinsNorm!$A$1:$Q$3226,13,FALSE)</f>
        <v>1251978.36608015</v>
      </c>
      <c r="S3327" s="1">
        <f>VLOOKUP($E3327,[1]AllProteinsNorm!$A$1:$Q$3226,16,FALSE)</f>
        <v>1310512.72068195</v>
      </c>
      <c r="T3327" s="1">
        <f>VLOOKUP($E3327,[1]AllProteinsNorm!$A$1:$Q$3226,17,FALSE)</f>
        <v>1474362.2398166801</v>
      </c>
      <c r="U3327" s="1">
        <f>VLOOKUP($E3327,[1]AllProteinsNorm!$A$1:$Q$3226,3,FALSE)</f>
        <v>1060094.40354388</v>
      </c>
      <c r="V3327" s="1">
        <f>VLOOKUP($E3327,[1]AllProteinsNorm!$A$1:$Q$3226,7,FALSE)</f>
        <v>1250060.7346252401</v>
      </c>
      <c r="W3327" s="1">
        <f>VLOOKUP($E3327,[1]AllProteinsNorm!$A$1:$Q$3226,9,FALSE)</f>
        <v>1316269.50929102</v>
      </c>
      <c r="X3327" s="1">
        <f>VLOOKUP($E3327,[1]AllProteinsNorm!$A$1:$Q$3226,12,FALSE)</f>
        <v>1389086.1197740501</v>
      </c>
      <c r="Y3327" s="29">
        <f>VLOOKUP($E3327,[1]AllProteinsNorm!$A$1:$Q$3226,14,FALSE)</f>
        <v>1258026.15896284</v>
      </c>
      <c r="Z3327" s="25">
        <f t="shared" si="381"/>
        <v>0.87013624929397781</v>
      </c>
      <c r="AA3327" s="1">
        <f t="shared" si="381"/>
        <v>0.8518536344506572</v>
      </c>
      <c r="AB3327" s="1">
        <f t="shared" si="381"/>
        <v>1.1005008835721495</v>
      </c>
      <c r="AC3327" s="1">
        <f t="shared" si="381"/>
        <v>1.034869234935982</v>
      </c>
      <c r="AD3327" s="1">
        <f t="shared" si="381"/>
        <v>1.1426399977472335</v>
      </c>
      <c r="AE3327" s="1">
        <f t="shared" si="381"/>
        <v>1.1539342611301644</v>
      </c>
      <c r="AF3327" s="1">
        <f t="shared" si="381"/>
        <v>1.2458861433191124</v>
      </c>
      <c r="AG3327" s="1">
        <f t="shared" si="381"/>
        <v>1.088393765922594</v>
      </c>
      <c r="AH3327" s="1">
        <f t="shared" si="381"/>
        <v>1.1392799700032346</v>
      </c>
      <c r="AI3327" s="1">
        <f t="shared" si="381"/>
        <v>1.2817207661121974</v>
      </c>
      <c r="AJ3327" s="1">
        <f t="shared" si="381"/>
        <v>0.92158153157154854</v>
      </c>
      <c r="AK3327" s="1">
        <f t="shared" si="381"/>
        <v>1.0867266938889169</v>
      </c>
      <c r="AL3327" s="1">
        <f t="shared" si="381"/>
        <v>1.144284571523198</v>
      </c>
      <c r="AM3327" s="1">
        <f t="shared" si="381"/>
        <v>1.2075868993050105</v>
      </c>
      <c r="AN3327" s="29">
        <f t="shared" si="381"/>
        <v>1.0936513488405157</v>
      </c>
      <c r="AO3327" s="1">
        <f t="shared" si="376"/>
        <v>136565.64763529995</v>
      </c>
      <c r="AP3327" s="1">
        <f t="shared" si="377"/>
        <v>81987.13693967725</v>
      </c>
      <c r="AQ3327" s="29">
        <f t="shared" si="378"/>
        <v>109320.04178398332</v>
      </c>
    </row>
    <row r="3328" spans="5:43" x14ac:dyDescent="0.2">
      <c r="E3328" s="25" t="s">
        <v>6489</v>
      </c>
      <c r="F3328" s="26" t="s">
        <v>6490</v>
      </c>
      <c r="G3328" s="1">
        <v>0.89534191231568605</v>
      </c>
      <c r="H3328" s="1">
        <v>1.04652788772693</v>
      </c>
      <c r="I3328" s="1">
        <f>VLOOKUP(F3328,'[1]SUSMB vs SHAM all proteins sum'!$B$2:$E$3214,2,FALSE)</f>
        <v>0.217160233802488</v>
      </c>
      <c r="J3328" s="29">
        <f>VLOOKUP(F3328,'[1]SUSMB vs SHAM all proteins sum'!$B$2:$E$3214,3,FALSE)</f>
        <v>0.41381973149136297</v>
      </c>
      <c r="K3328" s="25">
        <f>VLOOKUP($E3328,[1]AllProteinsNorm!$A$1:$Q$3226,4,FALSE)</f>
        <v>47630.802345417302</v>
      </c>
      <c r="L3328" s="1">
        <f>VLOOKUP($E3328,[1]AllProteinsNorm!$A$1:$Q$3226,5,FALSE)</f>
        <v>12584.876162979501</v>
      </c>
      <c r="M3328" s="1">
        <f>VLOOKUP($E3328,[1]AllProteinsNorm!$A$1:$Q$3226,10,FALSE)</f>
        <v>52933.257960695199</v>
      </c>
      <c r="N3328" s="1">
        <f>VLOOKUP($E3328,[1]AllProteinsNorm!$A$1:$Q$3226,11,FALSE)</f>
        <v>46311.769836880303</v>
      </c>
      <c r="O3328" s="1">
        <f>VLOOKUP($E3328,[1]AllProteinsNorm!$A$1:$Q$3226,15,FALSE)</f>
        <v>52485.923114982303</v>
      </c>
      <c r="P3328" s="1">
        <f>VLOOKUP($E3328,[1]AllProteinsNorm!$A$1:$Q$3226,6,FALSE)</f>
        <v>54792.126213727803</v>
      </c>
      <c r="Q3328" s="1">
        <f>VLOOKUP($E3328,[1]AllProteinsNorm!$A$1:$Q$3226,8,FALSE)</f>
        <v>21814.3544928591</v>
      </c>
      <c r="R3328" s="1">
        <f>VLOOKUP($E3328,[1]AllProteinsNorm!$A$1:$Q$3226,13,FALSE)</f>
        <v>29235.610675656699</v>
      </c>
      <c r="S3328" s="1">
        <f>VLOOKUP($E3328,[1]AllProteinsNorm!$A$1:$Q$3226,16,FALSE)</f>
        <v>54688.525456791598</v>
      </c>
      <c r="T3328" s="1">
        <f>VLOOKUP($E3328,[1]AllProteinsNorm!$A$1:$Q$3226,17,FALSE)</f>
        <v>50662.289511704803</v>
      </c>
      <c r="U3328" s="1">
        <f>VLOOKUP($E3328,[1]AllProteinsNorm!$A$1:$Q$3226,3,FALSE)</f>
        <v>53227.308900080097</v>
      </c>
      <c r="V3328" s="1">
        <f>VLOOKUP($E3328,[1]AllProteinsNorm!$A$1:$Q$3226,7,FALSE)</f>
        <v>19081.765757810601</v>
      </c>
      <c r="W3328" s="1">
        <f>VLOOKUP($E3328,[1]AllProteinsNorm!$A$1:$Q$3226,9,FALSE)</f>
        <v>2291.46864603423</v>
      </c>
      <c r="X3328" s="1">
        <f>VLOOKUP($E3328,[1]AllProteinsNorm!$A$1:$Q$3226,12,FALSE)</f>
        <v>7769.7328438488003</v>
      </c>
      <c r="Y3328" s="29">
        <f>VLOOKUP($E3328,[1]AllProteinsNorm!$A$1:$Q$3226,14,FALSE)</f>
        <v>51758.607609798702</v>
      </c>
      <c r="Z3328" s="25">
        <f t="shared" si="381"/>
        <v>1.1236508567167656</v>
      </c>
      <c r="AA3328" s="1">
        <f t="shared" si="381"/>
        <v>0.29688785798013889</v>
      </c>
      <c r="AB3328" s="1">
        <f t="shared" si="381"/>
        <v>1.2487402631811284</v>
      </c>
      <c r="AC3328" s="1">
        <f t="shared" si="381"/>
        <v>1.0925337657740919</v>
      </c>
      <c r="AD3328" s="1">
        <f t="shared" si="381"/>
        <v>1.2381872563478744</v>
      </c>
      <c r="AE3328" s="1">
        <f t="shared" si="381"/>
        <v>1.2925925352864007</v>
      </c>
      <c r="AF3328" s="1">
        <f t="shared" si="381"/>
        <v>0.51461904707936745</v>
      </c>
      <c r="AG3328" s="1">
        <f t="shared" si="381"/>
        <v>0.68969274848883833</v>
      </c>
      <c r="AH3328" s="1">
        <f t="shared" si="381"/>
        <v>1.2901485059281788</v>
      </c>
      <c r="AI3328" s="1">
        <f t="shared" si="381"/>
        <v>1.1951661993898155</v>
      </c>
      <c r="AJ3328" s="1">
        <f t="shared" si="381"/>
        <v>1.2556771731991896</v>
      </c>
      <c r="AK3328" s="1">
        <f t="shared" si="381"/>
        <v>0.45015497085145045</v>
      </c>
      <c r="AL3328" s="1">
        <f t="shared" si="381"/>
        <v>5.4057680754221002E-2</v>
      </c>
      <c r="AM3328" s="1">
        <f t="shared" si="381"/>
        <v>0.18329456017007614</v>
      </c>
      <c r="AN3328" s="29">
        <f t="shared" si="381"/>
        <v>1.2210292692836158</v>
      </c>
      <c r="AO3328" s="1">
        <f t="shared" si="376"/>
        <v>15127.984958444125</v>
      </c>
      <c r="AP3328" s="1">
        <f t="shared" si="377"/>
        <v>13926.792489092541</v>
      </c>
      <c r="AQ3328" s="29">
        <f t="shared" si="378"/>
        <v>21650.504586709634</v>
      </c>
    </row>
    <row r="3329" spans="5:43" x14ac:dyDescent="0.2">
      <c r="E3329" s="25" t="s">
        <v>6491</v>
      </c>
      <c r="F3329" s="26" t="s">
        <v>6492</v>
      </c>
      <c r="G3329" s="1">
        <v>0.30674653212249797</v>
      </c>
      <c r="H3329" s="1">
        <v>0.85452768465989004</v>
      </c>
      <c r="I3329" s="1">
        <f>VLOOKUP(F3329,'[1]SUSMB vs SHAM all proteins sum'!$B$2:$E$3214,2,FALSE)</f>
        <v>0.375083495604766</v>
      </c>
      <c r="J3329" s="29">
        <f>VLOOKUP(F3329,'[1]SUSMB vs SHAM all proteins sum'!$B$2:$E$3214,3,FALSE)</f>
        <v>0.89869917422564904</v>
      </c>
      <c r="K3329" s="25">
        <f>VLOOKUP($E3329,[1]AllProteinsNorm!$A$1:$Q$3226,4,FALSE)</f>
        <v>526444.985623435</v>
      </c>
      <c r="L3329" s="1">
        <f>VLOOKUP($E3329,[1]AllProteinsNorm!$A$1:$Q$3226,5,FALSE)</f>
        <v>456315.609931588</v>
      </c>
      <c r="M3329" s="1">
        <f>VLOOKUP($E3329,[1]AllProteinsNorm!$A$1:$Q$3226,10,FALSE)</f>
        <v>444682.76875667099</v>
      </c>
      <c r="N3329" s="1">
        <f>VLOOKUP($E3329,[1]AllProteinsNorm!$A$1:$Q$3226,11,FALSE)</f>
        <v>305944.01362062601</v>
      </c>
      <c r="O3329" s="1">
        <f>VLOOKUP($E3329,[1]AllProteinsNorm!$A$1:$Q$3226,15,FALSE)</f>
        <v>438590.36291640298</v>
      </c>
      <c r="P3329" s="1">
        <f>VLOOKUP($E3329,[1]AllProteinsNorm!$A$1:$Q$3226,6,FALSE)</f>
        <v>333589.76967216301</v>
      </c>
      <c r="Q3329" s="1">
        <f>VLOOKUP($E3329,[1]AllProteinsNorm!$A$1:$Q$3226,8,FALSE)</f>
        <v>290454.74655962898</v>
      </c>
      <c r="R3329" s="1">
        <f>VLOOKUP($E3329,[1]AllProteinsNorm!$A$1:$Q$3226,13,FALSE)</f>
        <v>543480.74891336798</v>
      </c>
      <c r="S3329" s="1">
        <f>VLOOKUP($E3329,[1]AllProteinsNorm!$A$1:$Q$3226,16,FALSE)</f>
        <v>310528.63552645699</v>
      </c>
      <c r="T3329" s="1">
        <f>VLOOKUP($E3329,[1]AllProteinsNorm!$A$1:$Q$3226,17,FALSE)</f>
        <v>399414.04277785303</v>
      </c>
      <c r="U3329" s="1">
        <f>VLOOKUP($E3329,[1]AllProteinsNorm!$A$1:$Q$3226,3,FALSE)</f>
        <v>318969.078657064</v>
      </c>
      <c r="V3329" s="1">
        <f>VLOOKUP($E3329,[1]AllProteinsNorm!$A$1:$Q$3226,7,FALSE)</f>
        <v>340939.96259149403</v>
      </c>
      <c r="W3329" s="1">
        <f>VLOOKUP($E3329,[1]AllProteinsNorm!$A$1:$Q$3226,9,FALSE)</f>
        <v>392536.813716745</v>
      </c>
      <c r="X3329" s="1">
        <f>VLOOKUP($E3329,[1]AllProteinsNorm!$A$1:$Q$3226,12,FALSE)</f>
        <v>468869.45352157298</v>
      </c>
      <c r="Y3329" s="29">
        <f>VLOOKUP($E3329,[1]AllProteinsNorm!$A$1:$Q$3226,14,FALSE)</f>
        <v>419838.78075896198</v>
      </c>
      <c r="Z3329" s="25">
        <f t="shared" si="381"/>
        <v>1.211902349923994</v>
      </c>
      <c r="AA3329" s="1">
        <f t="shared" si="381"/>
        <v>1.0504610644703889</v>
      </c>
      <c r="AB3329" s="1">
        <f t="shared" si="381"/>
        <v>1.0236816897186676</v>
      </c>
      <c r="AC3329" s="1">
        <f t="shared" si="381"/>
        <v>0.70429822522277608</v>
      </c>
      <c r="AD3329" s="1">
        <f t="shared" si="381"/>
        <v>1.0096566706641736</v>
      </c>
      <c r="AE3329" s="1">
        <f t="shared" si="381"/>
        <v>0.76794012065199468</v>
      </c>
      <c r="AF3329" s="1">
        <f t="shared" si="381"/>
        <v>0.66864116767175241</v>
      </c>
      <c r="AG3329" s="1">
        <f t="shared" si="381"/>
        <v>1.2511195181516852</v>
      </c>
      <c r="AH3329" s="1">
        <f t="shared" si="381"/>
        <v>0.71485225121394369</v>
      </c>
      <c r="AI3329" s="1">
        <f t="shared" si="381"/>
        <v>0.91947084738948071</v>
      </c>
      <c r="AJ3329" s="1">
        <f t="shared" si="381"/>
        <v>0.73428256804423686</v>
      </c>
      <c r="AK3329" s="1">
        <f t="shared" si="381"/>
        <v>0.78486062766524534</v>
      </c>
      <c r="AL3329" s="1">
        <f t="shared" si="381"/>
        <v>0.90363912653026823</v>
      </c>
      <c r="AM3329" s="1">
        <f t="shared" si="381"/>
        <v>1.0793606322557372</v>
      </c>
      <c r="AN3329" s="29">
        <f t="shared" si="381"/>
        <v>0.96648960268558193</v>
      </c>
      <c r="AO3329" s="1">
        <f t="shared" si="376"/>
        <v>71521.756339410902</v>
      </c>
      <c r="AP3329" s="1">
        <f t="shared" si="377"/>
        <v>91651.354580688538</v>
      </c>
      <c r="AQ3329" s="29">
        <f t="shared" si="378"/>
        <v>53951.474474276743</v>
      </c>
    </row>
    <row r="3330" spans="5:43" x14ac:dyDescent="0.2">
      <c r="E3330" s="25" t="s">
        <v>6493</v>
      </c>
      <c r="F3330" s="26" t="s">
        <v>6494</v>
      </c>
      <c r="G3330" s="1">
        <v>0.99958368902860395</v>
      </c>
      <c r="H3330" s="1">
        <v>1.00024211635375</v>
      </c>
      <c r="I3330" s="1">
        <f>VLOOKUP(F3330,'[1]SUSMB vs SHAM all proteins sum'!$B$2:$E$3214,2,FALSE)</f>
        <v>0.35797526599662899</v>
      </c>
      <c r="J3330" s="29">
        <f>VLOOKUP(F3330,'[1]SUSMB vs SHAM all proteins sum'!$B$2:$E$3214,3,FALSE)</f>
        <v>0.72358902734799002</v>
      </c>
      <c r="K3330" s="25">
        <f>VLOOKUP($E3330,[1]AllProteinsNorm!$A$1:$Q$3226,4,FALSE)</f>
        <v>19002.710931982499</v>
      </c>
      <c r="L3330" s="1">
        <f>VLOOKUP($E3330,[1]AllProteinsNorm!$A$1:$Q$3226,5,FALSE)</f>
        <v>29063.1000099823</v>
      </c>
      <c r="M3330" s="1">
        <f>VLOOKUP($E3330,[1]AllProteinsNorm!$A$1:$Q$3226,10,FALSE)</f>
        <v>24467.171328245699</v>
      </c>
      <c r="N3330" s="1">
        <f>VLOOKUP($E3330,[1]AllProteinsNorm!$A$1:$Q$3226,11,FALSE)</f>
        <v>34347.657843629597</v>
      </c>
      <c r="O3330" s="1">
        <f>VLOOKUP($E3330,[1]AllProteinsNorm!$A$1:$Q$3226,15,FALSE)</f>
        <v>19197.699348071299</v>
      </c>
      <c r="P3330" s="1">
        <f>VLOOKUP($E3330,[1]AllProteinsNorm!$A$1:$Q$3226,6,FALSE)</f>
        <v>24467.503813326399</v>
      </c>
      <c r="Q3330" s="1">
        <f>VLOOKUP($E3330,[1]AllProteinsNorm!$A$1:$Q$3226,8,FALSE)</f>
        <v>81993.127380933598</v>
      </c>
      <c r="R3330" s="1">
        <f>VLOOKUP($E3330,[1]AllProteinsNorm!$A$1:$Q$3226,13,FALSE)</f>
        <v>31560.9430730432</v>
      </c>
      <c r="S3330" s="1">
        <f>VLOOKUP($E3330,[1]AllProteinsNorm!$A$1:$Q$3226,16,FALSE)</f>
        <v>5463.11053790605</v>
      </c>
      <c r="T3330" s="1">
        <f>VLOOKUP($E3330,[1]AllProteinsNorm!$A$1:$Q$3226,17,FALSE)</f>
        <v>25790.2875680168</v>
      </c>
      <c r="U3330" s="1">
        <f>VLOOKUP($E3330,[1]AllProteinsNorm!$A$1:$Q$3226,3,FALSE)</f>
        <v>9946.1287876486494</v>
      </c>
      <c r="V3330" s="1">
        <f>VLOOKUP($E3330,[1]AllProteinsNorm!$A$1:$Q$3226,7,FALSE)</f>
        <v>40101.172859134902</v>
      </c>
      <c r="W3330" s="1">
        <f>VLOOKUP($E3330,[1]AllProteinsNorm!$A$1:$Q$3226,9,FALSE)</f>
        <v>8260.9334920019592</v>
      </c>
      <c r="X3330" s="1">
        <f>VLOOKUP($E3330,[1]AllProteinsNorm!$A$1:$Q$3226,12,FALSE)</f>
        <v>31954.070133364799</v>
      </c>
      <c r="Y3330" s="29">
        <f>VLOOKUP($E3330,[1]AllProteinsNorm!$A$1:$Q$3226,14,FALSE)</f>
        <v>16787.304765009801</v>
      </c>
      <c r="Z3330" s="25">
        <f t="shared" si="381"/>
        <v>0.75360728151576228</v>
      </c>
      <c r="AA3330" s="1">
        <f t="shared" si="381"/>
        <v>1.152581011695603</v>
      </c>
      <c r="AB3330" s="1">
        <f t="shared" si="381"/>
        <v>0.9703162110426311</v>
      </c>
      <c r="AC3330" s="1">
        <f t="shared" si="381"/>
        <v>1.3621553864930986</v>
      </c>
      <c r="AD3330" s="1">
        <f t="shared" si="381"/>
        <v>0.76134010925290529</v>
      </c>
      <c r="AE3330" s="1">
        <f t="shared" si="381"/>
        <v>0.97032939669696794</v>
      </c>
      <c r="AF3330" s="1">
        <f t="shared" si="381"/>
        <v>3.2516738295757754</v>
      </c>
      <c r="AG3330" s="1">
        <f t="shared" si="381"/>
        <v>1.2516401789451648</v>
      </c>
      <c r="AH3330" s="1">
        <f t="shared" si="381"/>
        <v>0.21665539700245143</v>
      </c>
      <c r="AI3330" s="1">
        <f t="shared" si="381"/>
        <v>1.0227881997053156</v>
      </c>
      <c r="AJ3330" s="1">
        <f t="shared" si="381"/>
        <v>0.39444240898546268</v>
      </c>
      <c r="AK3330" s="1">
        <f t="shared" si="381"/>
        <v>1.590327610209745</v>
      </c>
      <c r="AL3330" s="1">
        <f t="shared" si="381"/>
        <v>0.32761113158924537</v>
      </c>
      <c r="AM3330" s="1">
        <f t="shared" si="381"/>
        <v>1.2672307657977291</v>
      </c>
      <c r="AN3330" s="29">
        <f t="shared" si="381"/>
        <v>0.66574896356726265</v>
      </c>
      <c r="AO3330" s="1">
        <f t="shared" si="376"/>
        <v>5891.9097255107981</v>
      </c>
      <c r="AP3330" s="1">
        <f t="shared" si="377"/>
        <v>25619.547472272465</v>
      </c>
      <c r="AQ3330" s="29">
        <f t="shared" si="378"/>
        <v>12539.73653820284</v>
      </c>
    </row>
    <row r="3331" spans="5:43" x14ac:dyDescent="0.2">
      <c r="E3331" s="25" t="s">
        <v>6495</v>
      </c>
      <c r="F3331" s="26" t="s">
        <v>6496</v>
      </c>
      <c r="G3331" s="1">
        <v>0.39326230194956102</v>
      </c>
      <c r="H3331" s="1">
        <v>1.0852596378327199</v>
      </c>
      <c r="I3331" s="1">
        <f>VLOOKUP(F3331,'[1]SUSMB vs SHAM all proteins sum'!$B$2:$E$3214,2,FALSE)</f>
        <v>0.97389236055788997</v>
      </c>
      <c r="J3331" s="29">
        <f>VLOOKUP(F3331,'[1]SUSMB vs SHAM all proteins sum'!$B$2:$E$3214,3,FALSE)</f>
        <v>1.00341863374157</v>
      </c>
      <c r="K3331" s="25">
        <f>VLOOKUP($E3331,[1]AllProteinsNorm!$A$1:$Q$3226,4,FALSE)</f>
        <v>1075384.0036386801</v>
      </c>
      <c r="L3331" s="1">
        <f>VLOOKUP($E3331,[1]AllProteinsNorm!$A$1:$Q$3226,5,FALSE)</f>
        <v>1213147.4724246501</v>
      </c>
      <c r="M3331" s="1">
        <f>VLOOKUP($E3331,[1]AllProteinsNorm!$A$1:$Q$3226,10,FALSE)</f>
        <v>1573657.6276475899</v>
      </c>
      <c r="N3331" s="1">
        <f>VLOOKUP($E3331,[1]AllProteinsNorm!$A$1:$Q$3226,11,FALSE)</f>
        <v>1203988.47523741</v>
      </c>
      <c r="O3331" s="1">
        <f>VLOOKUP($E3331,[1]AllProteinsNorm!$A$1:$Q$3226,15,FALSE)</f>
        <v>1728523.0536700101</v>
      </c>
      <c r="P3331" s="1">
        <f>VLOOKUP($E3331,[1]AllProteinsNorm!$A$1:$Q$3226,6,FALSE)</f>
        <v>1393547.5581743801</v>
      </c>
      <c r="Q3331" s="1">
        <f>VLOOKUP($E3331,[1]AllProteinsNorm!$A$1:$Q$3226,8,FALSE)</f>
        <v>1413724.6311589601</v>
      </c>
      <c r="R3331" s="1">
        <f>VLOOKUP($E3331,[1]AllProteinsNorm!$A$1:$Q$3226,13,FALSE)</f>
        <v>1476849.3258412599</v>
      </c>
      <c r="S3331" s="1">
        <f>VLOOKUP($E3331,[1]AllProteinsNorm!$A$1:$Q$3226,16,FALSE)</f>
        <v>1469542.4524179399</v>
      </c>
      <c r="T3331" s="1">
        <f>VLOOKUP($E3331,[1]AllProteinsNorm!$A$1:$Q$3226,17,FALSE)</f>
        <v>1504347.7424941901</v>
      </c>
      <c r="U3331" s="1">
        <f>VLOOKUP($E3331,[1]AllProteinsNorm!$A$1:$Q$3226,3,FALSE)</f>
        <v>1346182.08976171</v>
      </c>
      <c r="V3331" s="1">
        <f>VLOOKUP($E3331,[1]AllProteinsNorm!$A$1:$Q$3226,7,FALSE)</f>
        <v>1250757.42840509</v>
      </c>
      <c r="W3331" s="1">
        <f>VLOOKUP($E3331,[1]AllProteinsNorm!$A$1:$Q$3226,9,FALSE)</f>
        <v>1328478.33058573</v>
      </c>
      <c r="X3331" s="1">
        <f>VLOOKUP($E3331,[1]AllProteinsNorm!$A$1:$Q$3226,12,FALSE)</f>
        <v>1594070.6812817701</v>
      </c>
      <c r="Y3331" s="29">
        <f>VLOOKUP($E3331,[1]AllProteinsNorm!$A$1:$Q$3226,14,FALSE)</f>
        <v>1218868.3148270999</v>
      </c>
      <c r="Z3331" s="25">
        <f t="shared" si="381"/>
        <v>0.79134023835887568</v>
      </c>
      <c r="AA3331" s="1">
        <f t="shared" si="381"/>
        <v>0.89271591054421728</v>
      </c>
      <c r="AB3331" s="1">
        <f t="shared" si="381"/>
        <v>1.1580036507371336</v>
      </c>
      <c r="AC3331" s="1">
        <f t="shared" si="381"/>
        <v>0.88597610132931848</v>
      </c>
      <c r="AD3331" s="1">
        <f t="shared" si="381"/>
        <v>1.2719640990304553</v>
      </c>
      <c r="AE3331" s="1">
        <f t="shared" si="381"/>
        <v>1.0254664874303492</v>
      </c>
      <c r="AF3331" s="1">
        <f t="shared" si="381"/>
        <v>1.0403141415622463</v>
      </c>
      <c r="AG3331" s="1">
        <f t="shared" si="381"/>
        <v>1.0867655586999392</v>
      </c>
      <c r="AH3331" s="1">
        <f t="shared" si="381"/>
        <v>1.0813886673412212</v>
      </c>
      <c r="AI3331" s="1">
        <f t="shared" si="381"/>
        <v>1.1070007523749352</v>
      </c>
      <c r="AJ3331" s="1">
        <f t="shared" si="381"/>
        <v>0.99061177419597246</v>
      </c>
      <c r="AK3331" s="1">
        <f t="shared" si="381"/>
        <v>0.92039185832614845</v>
      </c>
      <c r="AL3331" s="1">
        <f t="shared" si="381"/>
        <v>0.97758415154325984</v>
      </c>
      <c r="AM3331" s="1">
        <f t="shared" si="381"/>
        <v>1.1730249553816579</v>
      </c>
      <c r="AN3331" s="29">
        <f t="shared" si="381"/>
        <v>0.89692569307310943</v>
      </c>
      <c r="AO3331" s="1">
        <f t="shared" si="376"/>
        <v>248340.38430271528</v>
      </c>
      <c r="AP3331" s="1">
        <f t="shared" si="377"/>
        <v>41343.473322347068</v>
      </c>
      <c r="AQ3331" s="29">
        <f t="shared" si="378"/>
        <v>131958.89542963845</v>
      </c>
    </row>
    <row r="3332" spans="5:43" x14ac:dyDescent="0.2">
      <c r="E3332" s="25" t="s">
        <v>6497</v>
      </c>
      <c r="F3332" s="26" t="s">
        <v>6498</v>
      </c>
      <c r="G3332" s="1">
        <v>0.13692798595604</v>
      </c>
      <c r="H3332" s="43">
        <v>2.10912029932723</v>
      </c>
      <c r="I3332" s="1">
        <f>VLOOKUP(F3332,'[1]SUSMB vs SHAM all proteins sum'!$B$2:$E$3214,2,FALSE)</f>
        <v>0.15827266412911001</v>
      </c>
      <c r="J3332" s="29">
        <f>VLOOKUP(F3332,'[1]SUSMB vs SHAM all proteins sum'!$B$2:$E$3214,3,FALSE)</f>
        <v>2.1069308698205602</v>
      </c>
      <c r="K3332" s="25">
        <f>VLOOKUP($E3332,[1]AllProteinsNorm!$A$1:$Q$3226,4,FALSE)</f>
        <v>58366.381393446398</v>
      </c>
      <c r="L3332" s="1">
        <f>VLOOKUP($E3332,[1]AllProteinsNorm!$A$1:$Q$3226,5,FALSE)</f>
        <v>58977.358283975802</v>
      </c>
      <c r="M3332" s="1">
        <f>VLOOKUP($E3332,[1]AllProteinsNorm!$A$1:$Q$3226,10,FALSE)</f>
        <v>71130.407533870806</v>
      </c>
      <c r="N3332" s="1">
        <f>VLOOKUP($E3332,[1]AllProteinsNorm!$A$1:$Q$3226,11,FALSE)</f>
        <v>80294.662130006705</v>
      </c>
      <c r="O3332" s="1">
        <f>VLOOKUP($E3332,[1]AllProteinsNorm!$A$1:$Q$3226,15,FALSE)</f>
        <v>7477.2045961957001</v>
      </c>
      <c r="P3332" s="1">
        <f>VLOOKUP($E3332,[1]AllProteinsNorm!$A$1:$Q$3226,6,FALSE)</f>
        <v>71204.822712090798</v>
      </c>
      <c r="Q3332" s="1">
        <f>VLOOKUP($E3332,[1]AllProteinsNorm!$A$1:$Q$3226,8,FALSE)</f>
        <v>75768.966851581397</v>
      </c>
      <c r="R3332" s="1">
        <f>VLOOKUP($E3332,[1]AllProteinsNorm!$A$1:$Q$3226,13,FALSE)</f>
        <v>95115.760960805696</v>
      </c>
      <c r="S3332" s="1">
        <f>VLOOKUP($E3332,[1]AllProteinsNorm!$A$1:$Q$3226,16,FALSE)</f>
        <v>119757.93316905</v>
      </c>
      <c r="T3332" s="1">
        <f>VLOOKUP($E3332,[1]AllProteinsNorm!$A$1:$Q$3226,17,FALSE)</f>
        <v>99834.012091551005</v>
      </c>
      <c r="U3332" s="1">
        <f>VLOOKUP($E3332,[1]AllProteinsNorm!$A$1:$Q$3226,3,FALSE)</f>
        <v>49410.921439629201</v>
      </c>
      <c r="V3332" s="1">
        <f>VLOOKUP($E3332,[1]AllProteinsNorm!$A$1:$Q$3226,7,FALSE)</f>
        <v>78767.555629548806</v>
      </c>
      <c r="W3332" s="1">
        <f>VLOOKUP($E3332,[1]AllProteinsNorm!$A$1:$Q$3226,9,FALSE)</f>
        <v>121158.251417875</v>
      </c>
      <c r="X3332" s="1">
        <f>VLOOKUP($E3332,[1]AllProteinsNorm!$A$1:$Q$3226,12,FALSE)</f>
        <v>144518.61418433001</v>
      </c>
      <c r="Y3332" s="29">
        <f>VLOOKUP($E3332,[1]AllProteinsNorm!$A$1:$Q$3226,14,FALSE)</f>
        <v>89564.033859898598</v>
      </c>
      <c r="Z3332" s="25">
        <f t="shared" si="381"/>
        <v>1.0564203363790912</v>
      </c>
      <c r="AA3332" s="1">
        <f t="shared" si="381"/>
        <v>1.0674789012036254</v>
      </c>
      <c r="AB3332" s="1">
        <f t="shared" si="381"/>
        <v>1.2874467674665719</v>
      </c>
      <c r="AC3332" s="1">
        <f t="shared" si="381"/>
        <v>1.4533180223222064</v>
      </c>
      <c r="AD3332" s="1">
        <f t="shared" si="381"/>
        <v>0.13533597262850505</v>
      </c>
      <c r="AE3332" s="1">
        <f t="shared" si="381"/>
        <v>1.2887936679550045</v>
      </c>
      <c r="AF3332" s="1">
        <f t="shared" si="381"/>
        <v>1.3714038036531671</v>
      </c>
      <c r="AG3332" s="1">
        <f t="shared" si="381"/>
        <v>1.7215770755397577</v>
      </c>
      <c r="AH3332" s="1">
        <f t="shared" si="381"/>
        <v>2.1675956778899792</v>
      </c>
      <c r="AI3332" s="1">
        <f t="shared" si="381"/>
        <v>1.8069765182953892</v>
      </c>
      <c r="AJ3332" s="1">
        <f t="shared" si="381"/>
        <v>0.89432822460216788</v>
      </c>
      <c r="AK3332" s="1">
        <f t="shared" si="381"/>
        <v>1.425677686834806</v>
      </c>
      <c r="AL3332" s="1">
        <f t="shared" si="381"/>
        <v>2.1929411702803572</v>
      </c>
      <c r="AM3332" s="1">
        <f t="shared" si="381"/>
        <v>2.6157592669740639</v>
      </c>
      <c r="AN3332" s="29">
        <f t="shared" si="381"/>
        <v>1.6210918771874792</v>
      </c>
      <c r="AO3332" s="1">
        <f t="shared" si="376"/>
        <v>25239.918601019948</v>
      </c>
      <c r="AP3332" s="1">
        <f t="shared" si="377"/>
        <v>17532.272616626138</v>
      </c>
      <c r="AQ3332" s="29">
        <f t="shared" si="378"/>
        <v>33146.873607753638</v>
      </c>
    </row>
    <row r="3333" spans="5:43" x14ac:dyDescent="0.2">
      <c r="E3333" s="25" t="s">
        <v>6499</v>
      </c>
      <c r="F3333" s="26" t="s">
        <v>6500</v>
      </c>
      <c r="G3333" s="1">
        <v>0.36002194946611799</v>
      </c>
      <c r="H3333" s="43">
        <v>0.57732083473116202</v>
      </c>
      <c r="I3333" s="1">
        <f>VLOOKUP(F3333,'[1]SUSMB vs SHAM all proteins sum'!$B$2:$E$3214,2,FALSE)</f>
        <v>0.33357548605012</v>
      </c>
      <c r="J3333" s="29">
        <f>VLOOKUP(F3333,'[1]SUSMB vs SHAM all proteins sum'!$B$2:$E$3214,3,FALSE)</f>
        <v>0.77538637806331201</v>
      </c>
      <c r="K3333" s="25">
        <f>VLOOKUP($E3333,[1]AllProteinsNorm!$A$1:$Q$3226,4,FALSE)</f>
        <v>23523.188104485402</v>
      </c>
      <c r="L3333" s="1">
        <f>VLOOKUP($E3333,[1]AllProteinsNorm!$A$1:$Q$3226,5,FALSE)</f>
        <v>23754.411447385901</v>
      </c>
      <c r="M3333" s="1">
        <f>VLOOKUP($E3333,[1]AllProteinsNorm!$A$1:$Q$3226,10,FALSE)</f>
        <v>37388.745543700097</v>
      </c>
      <c r="N3333" s="1">
        <f>VLOOKUP($E3333,[1]AllProteinsNorm!$A$1:$Q$3226,11,FALSE)</f>
        <v>35134.285030816398</v>
      </c>
      <c r="O3333" s="1">
        <f>VLOOKUP($E3333,[1]AllProteinsNorm!$A$1:$Q$3226,15,FALSE)</f>
        <v>57515.184670283903</v>
      </c>
      <c r="P3333" s="1">
        <f>VLOOKUP($E3333,[1]AllProteinsNorm!$A$1:$Q$3226,6,FALSE)</f>
        <v>31659.649709125901</v>
      </c>
      <c r="Q3333" s="1">
        <f>VLOOKUP($E3333,[1]AllProteinsNorm!$A$1:$Q$3226,8,FALSE)</f>
        <v>2273.1642160022702</v>
      </c>
      <c r="R3333" s="1">
        <f>VLOOKUP($E3333,[1]AllProteinsNorm!$A$1:$Q$3226,13,FALSE)</f>
        <v>39231.853733724398</v>
      </c>
      <c r="S3333" s="1">
        <f>VLOOKUP($E3333,[1]AllProteinsNorm!$A$1:$Q$3226,16,FALSE)</f>
        <v>25266.116221209999</v>
      </c>
      <c r="T3333" s="1">
        <f>VLOOKUP($E3333,[1]AllProteinsNorm!$A$1:$Q$3226,17,FALSE)</f>
        <v>37954.817564360703</v>
      </c>
      <c r="U3333" s="1">
        <f>VLOOKUP($E3333,[1]AllProteinsNorm!$A$1:$Q$3226,3,FALSE)</f>
        <v>29764.236119350899</v>
      </c>
      <c r="V3333" s="1">
        <f>VLOOKUP($E3333,[1]AllProteinsNorm!$A$1:$Q$3226,7,FALSE)</f>
        <v>33062.4749624412</v>
      </c>
      <c r="W3333" s="1">
        <f>VLOOKUP($E3333,[1]AllProteinsNorm!$A$1:$Q$3226,9,FALSE)</f>
        <v>37315.228501279002</v>
      </c>
      <c r="X3333" s="1">
        <f>VLOOKUP($E3333,[1]AllProteinsNorm!$A$1:$Q$3226,12,FALSE)</f>
        <v>24463.747585336299</v>
      </c>
      <c r="Y3333" s="29">
        <f>VLOOKUP($E3333,[1]AllProteinsNorm!$A$1:$Q$3226,14,FALSE)</f>
        <v>13171.845567418801</v>
      </c>
      <c r="Z3333" s="25">
        <f t="shared" si="381"/>
        <v>0.66331331278767991</v>
      </c>
      <c r="AA3333" s="1">
        <f t="shared" si="381"/>
        <v>0.66983341205704405</v>
      </c>
      <c r="AB3333" s="1">
        <f t="shared" si="381"/>
        <v>1.0542981060819032</v>
      </c>
      <c r="AC3333" s="1">
        <f t="shared" si="381"/>
        <v>0.9907262099295806</v>
      </c>
      <c r="AD3333" s="1">
        <f t="shared" si="381"/>
        <v>1.6218289591437924</v>
      </c>
      <c r="AE3333" s="1">
        <f t="shared" si="381"/>
        <v>0.8927474897100991</v>
      </c>
      <c r="AF3333" s="1">
        <f t="shared" si="381"/>
        <v>6.4099308305040667E-2</v>
      </c>
      <c r="AG3333" s="1">
        <f t="shared" si="381"/>
        <v>1.1062705765617022</v>
      </c>
      <c r="AH3333" s="1">
        <f t="shared" si="381"/>
        <v>0.71246087807178093</v>
      </c>
      <c r="AI3333" s="1">
        <f t="shared" si="381"/>
        <v>1.0702603602471541</v>
      </c>
      <c r="AJ3333" s="1">
        <f t="shared" si="381"/>
        <v>0.83930009721585164</v>
      </c>
      <c r="AK3333" s="1">
        <f t="shared" si="381"/>
        <v>0.93230474112966144</v>
      </c>
      <c r="AL3333" s="1">
        <f t="shared" si="381"/>
        <v>1.0522250523470913</v>
      </c>
      <c r="AM3333" s="1">
        <f t="shared" si="381"/>
        <v>0.68983546711242072</v>
      </c>
      <c r="AN3333" s="29">
        <f t="shared" si="381"/>
        <v>0.37142331558307351</v>
      </c>
      <c r="AO3333" s="1">
        <f t="shared" si="376"/>
        <v>12407.784266534054</v>
      </c>
      <c r="AP3333" s="1">
        <f t="shared" si="377"/>
        <v>13456.428884499746</v>
      </c>
      <c r="AQ3333" s="29">
        <f t="shared" si="378"/>
        <v>8329.5382432621464</v>
      </c>
    </row>
    <row r="3334" spans="5:43" x14ac:dyDescent="0.2">
      <c r="E3334" s="25" t="s">
        <v>6501</v>
      </c>
      <c r="F3334" s="26" t="s">
        <v>6502</v>
      </c>
      <c r="G3334" s="1">
        <v>0.43139039054769102</v>
      </c>
      <c r="H3334" s="43">
        <v>0.66884850026535203</v>
      </c>
      <c r="I3334" s="1">
        <f>VLOOKUP(F3334,'[1]SUSMB vs SHAM all proteins sum'!$B$2:$E$3214,2,FALSE)</f>
        <v>0.34585202740098497</v>
      </c>
      <c r="J3334" s="29">
        <f>VLOOKUP(F3334,'[1]SUSMB vs SHAM all proteins sum'!$B$2:$E$3214,3,FALSE)</f>
        <v>0.63942312315542804</v>
      </c>
      <c r="K3334" s="25">
        <f>VLOOKUP($E3334,[1]AllProteinsNorm!$A$1:$Q$3226,4,FALSE)</f>
        <v>70725.916067609098</v>
      </c>
      <c r="L3334" s="1">
        <f>VLOOKUP($E3334,[1]AllProteinsNorm!$A$1:$Q$3226,5,FALSE)</f>
        <v>52577.245097240397</v>
      </c>
      <c r="M3334" s="1">
        <f>VLOOKUP($E3334,[1]AllProteinsNorm!$A$1:$Q$3226,10,FALSE)</f>
        <v>66886.062026164407</v>
      </c>
      <c r="N3334" s="1">
        <f>VLOOKUP($E3334,[1]AllProteinsNorm!$A$1:$Q$3226,11,FALSE)</f>
        <v>61548.534695319599</v>
      </c>
      <c r="O3334" s="1">
        <f>VLOOKUP($E3334,[1]AllProteinsNorm!$A$1:$Q$3226,15,FALSE)</f>
        <v>83988.707888769</v>
      </c>
      <c r="P3334" s="1">
        <f>VLOOKUP($E3334,[1]AllProteinsNorm!$A$1:$Q$3226,6,FALSE)</f>
        <v>75295.549355228606</v>
      </c>
      <c r="Q3334" s="1">
        <f>VLOOKUP($E3334,[1]AllProteinsNorm!$A$1:$Q$3226,8,FALSE)</f>
        <v>75091.116160058606</v>
      </c>
      <c r="R3334" s="1">
        <f>VLOOKUP($E3334,[1]AllProteinsNorm!$A$1:$Q$3226,13,FALSE)</f>
        <v>6539.3406881070996</v>
      </c>
      <c r="S3334" s="1">
        <f>VLOOKUP($E3334,[1]AllProteinsNorm!$A$1:$Q$3226,16,FALSE)</f>
        <v>67194.846462589398</v>
      </c>
      <c r="T3334" s="1">
        <f>VLOOKUP($E3334,[1]AllProteinsNorm!$A$1:$Q$3226,17,FALSE)</f>
        <v>69272.6250356612</v>
      </c>
      <c r="U3334" s="1">
        <f>VLOOKUP($E3334,[1]AllProteinsNorm!$A$1:$Q$3226,3,FALSE)</f>
        <v>77503.505703288596</v>
      </c>
      <c r="V3334" s="1">
        <f>VLOOKUP($E3334,[1]AllProteinsNorm!$A$1:$Q$3226,7,FALSE)</f>
        <v>7480.1620813437803</v>
      </c>
      <c r="W3334" s="1">
        <f>VLOOKUP($E3334,[1]AllProteinsNorm!$A$1:$Q$3226,9,FALSE)</f>
        <v>63028.640817548498</v>
      </c>
      <c r="X3334" s="1">
        <f>VLOOKUP($E3334,[1]AllProteinsNorm!$A$1:$Q$3226,12,FALSE)</f>
        <v>73316.8644898903</v>
      </c>
      <c r="Y3334" s="29">
        <f>VLOOKUP($E3334,[1]AllProteinsNorm!$A$1:$Q$3226,14,FALSE)</f>
        <v>51300.093795854598</v>
      </c>
      <c r="Z3334" s="25">
        <f t="shared" si="381"/>
        <v>1.053326491617542</v>
      </c>
      <c r="AA3334" s="1">
        <f t="shared" si="381"/>
        <v>0.78303694312352801</v>
      </c>
      <c r="AB3334" s="1">
        <f t="shared" si="381"/>
        <v>0.99613925091878597</v>
      </c>
      <c r="AC3334" s="1">
        <f t="shared" si="381"/>
        <v>0.91664704707179578</v>
      </c>
      <c r="AD3334" s="1">
        <f t="shared" si="381"/>
        <v>1.2508502672683486</v>
      </c>
      <c r="AE3334" s="1">
        <f t="shared" si="381"/>
        <v>1.1213823905927605</v>
      </c>
      <c r="AF3334" s="1">
        <f t="shared" si="381"/>
        <v>1.1183377513401176</v>
      </c>
      <c r="AG3334" s="1">
        <f t="shared" si="381"/>
        <v>9.739090233785283E-2</v>
      </c>
      <c r="AH3334" s="1">
        <f t="shared" si="381"/>
        <v>1.0007380012096232</v>
      </c>
      <c r="AI3334" s="1">
        <f t="shared" si="381"/>
        <v>1.0316825168330006</v>
      </c>
      <c r="AJ3334" s="1">
        <f t="shared" si="381"/>
        <v>1.1542656538017306</v>
      </c>
      <c r="AK3334" s="1">
        <f t="shared" si="381"/>
        <v>0.11140262749429196</v>
      </c>
      <c r="AL3334" s="1">
        <f t="shared" si="381"/>
        <v>0.93869038105220937</v>
      </c>
      <c r="AM3334" s="1">
        <f t="shared" si="381"/>
        <v>1.091913685157667</v>
      </c>
      <c r="AN3334" s="29">
        <f t="shared" si="381"/>
        <v>0.76401623085353765</v>
      </c>
      <c r="AO3334" s="1">
        <f t="shared" si="376"/>
        <v>10393.655859065197</v>
      </c>
      <c r="AP3334" s="1">
        <f t="shared" si="377"/>
        <v>26263.114340814096</v>
      </c>
      <c r="AQ3334" s="29">
        <f t="shared" si="378"/>
        <v>25207.43776623578</v>
      </c>
    </row>
    <row r="3335" spans="5:43" x14ac:dyDescent="0.2">
      <c r="E3335" s="25" t="s">
        <v>6503</v>
      </c>
      <c r="F3335" s="26" t="s">
        <v>6504</v>
      </c>
      <c r="G3335" s="1">
        <v>0.56449754337603897</v>
      </c>
      <c r="H3335" s="43">
        <v>0.65294193229922104</v>
      </c>
      <c r="I3335" s="1">
        <f>VLOOKUP(F3335,'[1]SUSMB vs SHAM all proteins sum'!$B$2:$E$3214,2,FALSE)</f>
        <v>0.139909212268094</v>
      </c>
      <c r="J3335" s="29">
        <f>VLOOKUP(F3335,'[1]SUSMB vs SHAM all proteins sum'!$B$2:$E$3214,3,FALSE)</f>
        <v>0.43768116498292098</v>
      </c>
      <c r="K3335" s="25">
        <f>VLOOKUP($E3335,[1]AllProteinsNorm!$A$1:$Q$3226,4,FALSE)</f>
        <v>79489.503807323694</v>
      </c>
      <c r="L3335" s="1">
        <f>VLOOKUP($E3335,[1]AllProteinsNorm!$A$1:$Q$3226,5,FALSE)</f>
        <v>59842.086095859901</v>
      </c>
      <c r="M3335" s="1">
        <f>VLOOKUP($E3335,[1]AllProteinsNorm!$A$1:$Q$3226,10,FALSE)</f>
        <v>159877.00568960601</v>
      </c>
      <c r="N3335" s="1">
        <f>VLOOKUP($E3335,[1]AllProteinsNorm!$A$1:$Q$3226,11,FALSE)</f>
        <v>68408.023431061403</v>
      </c>
      <c r="O3335" s="1">
        <f>VLOOKUP($E3335,[1]AllProteinsNorm!$A$1:$Q$3226,15,FALSE)</f>
        <v>169552.68663426299</v>
      </c>
      <c r="P3335" s="1">
        <f>VLOOKUP($E3335,[1]AllProteinsNorm!$A$1:$Q$3226,6,FALSE)</f>
        <v>140362.893204778</v>
      </c>
      <c r="Q3335" s="1">
        <f>VLOOKUP($E3335,[1]AllProteinsNorm!$A$1:$Q$3226,8,FALSE)</f>
        <v>166089.55305418899</v>
      </c>
      <c r="R3335" s="1">
        <f>VLOOKUP($E3335,[1]AllProteinsNorm!$A$1:$Q$3226,13,FALSE)</f>
        <v>4453.0705376333699</v>
      </c>
      <c r="S3335" s="1">
        <f>VLOOKUP($E3335,[1]AllProteinsNorm!$A$1:$Q$3226,16,FALSE)</f>
        <v>121115.960006425</v>
      </c>
      <c r="T3335" s="1">
        <f>VLOOKUP($E3335,[1]AllProteinsNorm!$A$1:$Q$3226,17,FALSE)</f>
        <v>83259.051078635297</v>
      </c>
      <c r="U3335" s="1">
        <f>VLOOKUP($E3335,[1]AllProteinsNorm!$A$1:$Q$3226,3,FALSE)</f>
        <v>52064.000448012899</v>
      </c>
      <c r="V3335" s="1">
        <f>VLOOKUP($E3335,[1]AllProteinsNorm!$A$1:$Q$3226,7,FALSE)</f>
        <v>125624.523234534</v>
      </c>
      <c r="W3335" s="1">
        <f>VLOOKUP($E3335,[1]AllProteinsNorm!$A$1:$Q$3226,9,FALSE)</f>
        <v>98188.211740014507</v>
      </c>
      <c r="X3335" s="1">
        <f>VLOOKUP($E3335,[1]AllProteinsNorm!$A$1:$Q$3226,12,FALSE)</f>
        <v>15203.7918193159</v>
      </c>
      <c r="Y3335" s="29">
        <f>VLOOKUP($E3335,[1]AllProteinsNorm!$A$1:$Q$3226,14,FALSE)</f>
        <v>14510.430478628999</v>
      </c>
      <c r="Z3335" s="25">
        <f t="shared" si="381"/>
        <v>0.73989246006840403</v>
      </c>
      <c r="AA3335" s="1">
        <f t="shared" si="381"/>
        <v>0.55701326812171681</v>
      </c>
      <c r="AB3335" s="1">
        <f t="shared" si="381"/>
        <v>1.4881435331988337</v>
      </c>
      <c r="AC3335" s="1">
        <f t="shared" si="381"/>
        <v>0.63674546097948748</v>
      </c>
      <c r="AD3335" s="1">
        <f t="shared" si="381"/>
        <v>1.5782052776315578</v>
      </c>
      <c r="AE3335" s="1">
        <f t="shared" si="381"/>
        <v>1.3065051532757639</v>
      </c>
      <c r="AF3335" s="1">
        <f t="shared" si="381"/>
        <v>1.5459702490884513</v>
      </c>
      <c r="AG3335" s="1">
        <f t="shared" si="381"/>
        <v>4.1449413534320259E-2</v>
      </c>
      <c r="AH3335" s="1">
        <f t="shared" si="381"/>
        <v>1.1273536921291467</v>
      </c>
      <c r="AI3335" s="1">
        <f t="shared" si="381"/>
        <v>0.7749796032801084</v>
      </c>
      <c r="AJ3335" s="1">
        <f t="shared" si="381"/>
        <v>0.48461443998765519</v>
      </c>
      <c r="AK3335" s="1">
        <f t="shared" si="381"/>
        <v>1.1693196345296095</v>
      </c>
      <c r="AL3335" s="1">
        <f t="shared" si="381"/>
        <v>0.91394101176089193</v>
      </c>
      <c r="AM3335" s="1">
        <f t="shared" si="381"/>
        <v>0.14151768966665867</v>
      </c>
      <c r="AN3335" s="29">
        <f t="shared" si="381"/>
        <v>0.13506384603315633</v>
      </c>
      <c r="AO3335" s="1">
        <f t="shared" si="376"/>
        <v>47281.945938191493</v>
      </c>
      <c r="AP3335" s="1">
        <f t="shared" si="377"/>
        <v>56223.931082345131</v>
      </c>
      <c r="AQ3335" s="29">
        <f t="shared" si="378"/>
        <v>44491.902848742153</v>
      </c>
    </row>
    <row r="3336" spans="5:43" x14ac:dyDescent="0.2">
      <c r="E3336" s="25" t="s">
        <v>6505</v>
      </c>
      <c r="F3336" s="26" t="s">
        <v>6506</v>
      </c>
      <c r="G3336" s="1">
        <v>0.92247320920959497</v>
      </c>
      <c r="H3336" s="1">
        <v>1.020983916694</v>
      </c>
      <c r="I3336" s="1">
        <f>VLOOKUP(F3336,'[1]SUSMB vs SHAM all proteins sum'!$B$2:$E$3214,2,FALSE)</f>
        <v>0.85758614776290598</v>
      </c>
      <c r="J3336" s="29">
        <f>VLOOKUP(F3336,'[1]SUSMB vs SHAM all proteins sum'!$B$2:$E$3214,3,FALSE)</f>
        <v>0.95399276864113303</v>
      </c>
      <c r="K3336" s="25">
        <f>VLOOKUP($E3336,[1]AllProteinsNorm!$A$1:$Q$3226,4,FALSE)</f>
        <v>423678.77573987399</v>
      </c>
      <c r="L3336" s="1">
        <f>VLOOKUP($E3336,[1]AllProteinsNorm!$A$1:$Q$3226,5,FALSE)</f>
        <v>308613.250524565</v>
      </c>
      <c r="M3336" s="1">
        <f>VLOOKUP($E3336,[1]AllProteinsNorm!$A$1:$Q$3226,10,FALSE)</f>
        <v>338789.62979039497</v>
      </c>
      <c r="N3336" s="1">
        <f>VLOOKUP($E3336,[1]AllProteinsNorm!$A$1:$Q$3226,11,FALSE)</f>
        <v>295361.32848419098</v>
      </c>
      <c r="O3336" s="1">
        <f>VLOOKUP($E3336,[1]AllProteinsNorm!$A$1:$Q$3226,15,FALSE)</f>
        <v>236878.99247896601</v>
      </c>
      <c r="P3336" s="1">
        <f>VLOOKUP($E3336,[1]AllProteinsNorm!$A$1:$Q$3226,6,FALSE)</f>
        <v>208086.39478669301</v>
      </c>
      <c r="Q3336" s="1">
        <f>VLOOKUP($E3336,[1]AllProteinsNorm!$A$1:$Q$3226,8,FALSE)</f>
        <v>446986.020847473</v>
      </c>
      <c r="R3336" s="1">
        <f>VLOOKUP($E3336,[1]AllProteinsNorm!$A$1:$Q$3226,13,FALSE)</f>
        <v>466731.22575773502</v>
      </c>
      <c r="S3336" s="1">
        <f>VLOOKUP($E3336,[1]AllProteinsNorm!$A$1:$Q$3226,16,FALSE)</f>
        <v>387308.43062040198</v>
      </c>
      <c r="T3336" s="1">
        <f>VLOOKUP($E3336,[1]AllProteinsNorm!$A$1:$Q$3226,17,FALSE)</f>
        <v>204500.62265336901</v>
      </c>
      <c r="U3336" s="1">
        <f>VLOOKUP($E3336,[1]AllProteinsNorm!$A$1:$Q$3226,3,FALSE)</f>
        <v>126672.795700559</v>
      </c>
      <c r="V3336" s="1">
        <f>VLOOKUP($E3336,[1]AllProteinsNorm!$A$1:$Q$3226,7,FALSE)</f>
        <v>344959.69812861999</v>
      </c>
      <c r="W3336" s="1">
        <f>VLOOKUP($E3336,[1]AllProteinsNorm!$A$1:$Q$3226,9,FALSE)</f>
        <v>276867.26620747201</v>
      </c>
      <c r="X3336" s="1">
        <f>VLOOKUP($E3336,[1]AllProteinsNorm!$A$1:$Q$3226,12,FALSE)</f>
        <v>412543.99710574199</v>
      </c>
      <c r="Y3336" s="29">
        <f>VLOOKUP($E3336,[1]AllProteinsNorm!$A$1:$Q$3226,14,FALSE)</f>
        <v>490674.37708007701</v>
      </c>
      <c r="Z3336" s="25">
        <f t="shared" si="381"/>
        <v>1.3212529417449626</v>
      </c>
      <c r="AA3336" s="1">
        <f t="shared" si="381"/>
        <v>0.96241820092353791</v>
      </c>
      <c r="AB3336" s="1">
        <f t="shared" si="381"/>
        <v>1.0565240003149829</v>
      </c>
      <c r="AC3336" s="1">
        <f t="shared" si="381"/>
        <v>0.92109174800164517</v>
      </c>
      <c r="AD3336" s="1">
        <f t="shared" si="381"/>
        <v>0.73871310901487119</v>
      </c>
      <c r="AE3336" s="1">
        <f t="shared" si="381"/>
        <v>0.64892266734131487</v>
      </c>
      <c r="AF3336" s="1">
        <f t="shared" si="381"/>
        <v>1.3939371731148464</v>
      </c>
      <c r="AG3336" s="1">
        <f t="shared" si="381"/>
        <v>1.455513092341582</v>
      </c>
      <c r="AH3336" s="1">
        <f t="shared" si="381"/>
        <v>1.207831103708672</v>
      </c>
      <c r="AI3336" s="1">
        <f t="shared" si="381"/>
        <v>0.63774034655758449</v>
      </c>
      <c r="AJ3336" s="1">
        <f t="shared" si="381"/>
        <v>0.39503230641220605</v>
      </c>
      <c r="AK3336" s="1">
        <f t="shared" si="381"/>
        <v>1.0757655139556201</v>
      </c>
      <c r="AL3336" s="1">
        <f t="shared" si="381"/>
        <v>0.8634175486149569</v>
      </c>
      <c r="AM3336" s="1">
        <f t="shared" si="381"/>
        <v>1.286528853901916</v>
      </c>
      <c r="AN3336" s="29">
        <f t="shared" si="381"/>
        <v>1.5301804132713235</v>
      </c>
      <c r="AO3336" s="1">
        <f t="shared" si="376"/>
        <v>61230.638914369614</v>
      </c>
      <c r="AP3336" s="1">
        <f t="shared" si="377"/>
        <v>114428.24761140413</v>
      </c>
      <c r="AQ3336" s="29">
        <f t="shared" si="378"/>
        <v>124111.24726455376</v>
      </c>
    </row>
    <row r="3337" spans="5:43" x14ac:dyDescent="0.2">
      <c r="E3337" s="25" t="s">
        <v>6507</v>
      </c>
      <c r="F3337" s="26" t="s">
        <v>6508</v>
      </c>
      <c r="G3337" s="1">
        <v>0.55163372738231498</v>
      </c>
      <c r="H3337" s="1">
        <v>0.96029186374694098</v>
      </c>
      <c r="I3337" s="1">
        <f>VLOOKUP(F3337,'[1]SUSMB vs SHAM all proteins sum'!$B$2:$E$3214,2,FALSE)</f>
        <v>0.169964492432324</v>
      </c>
      <c r="J3337" s="29">
        <f>VLOOKUP(F3337,'[1]SUSMB vs SHAM all proteins sum'!$B$2:$E$3214,3,FALSE)</f>
        <v>0.87276756200443595</v>
      </c>
      <c r="K3337" s="25">
        <f>VLOOKUP($E3337,[1]AllProteinsNorm!$A$1:$Q$3226,4,FALSE)</f>
        <v>1402276.02130784</v>
      </c>
      <c r="L3337" s="1">
        <f>VLOOKUP($E3337,[1]AllProteinsNorm!$A$1:$Q$3226,5,FALSE)</f>
        <v>1305223.4241970901</v>
      </c>
      <c r="M3337" s="1">
        <f>VLOOKUP($E3337,[1]AllProteinsNorm!$A$1:$Q$3226,10,FALSE)</f>
        <v>1452432.3117446899</v>
      </c>
      <c r="N3337" s="1">
        <f>VLOOKUP($E3337,[1]AllProteinsNorm!$A$1:$Q$3226,11,FALSE)</f>
        <v>1205713.8928109601</v>
      </c>
      <c r="O3337" s="1">
        <f>VLOOKUP($E3337,[1]AllProteinsNorm!$A$1:$Q$3226,15,FALSE)</f>
        <v>1368625.6806465499</v>
      </c>
      <c r="P3337" s="1">
        <f>VLOOKUP($E3337,[1]AllProteinsNorm!$A$1:$Q$3226,6,FALSE)</f>
        <v>1240796.16474583</v>
      </c>
      <c r="Q3337" s="1">
        <f>VLOOKUP($E3337,[1]AllProteinsNorm!$A$1:$Q$3226,8,FALSE)</f>
        <v>1070789.20619515</v>
      </c>
      <c r="R3337" s="1">
        <f>VLOOKUP($E3337,[1]AllProteinsNorm!$A$1:$Q$3226,13,FALSE)</f>
        <v>1479939.8239281699</v>
      </c>
      <c r="S3337" s="1">
        <f>VLOOKUP($E3337,[1]AllProteinsNorm!$A$1:$Q$3226,16,FALSE)</f>
        <v>1283479.8745459199</v>
      </c>
      <c r="T3337" s="1">
        <f>VLOOKUP($E3337,[1]AllProteinsNorm!$A$1:$Q$3226,17,FALSE)</f>
        <v>1419455.9441318701</v>
      </c>
      <c r="U3337" s="1">
        <f>VLOOKUP($E3337,[1]AllProteinsNorm!$A$1:$Q$3226,3,FALSE)</f>
        <v>873761.46024809196</v>
      </c>
      <c r="V3337" s="1">
        <f>VLOOKUP($E3337,[1]AllProteinsNorm!$A$1:$Q$3226,7,FALSE)</f>
        <v>1208973.7087828901</v>
      </c>
      <c r="W3337" s="1">
        <f>VLOOKUP($E3337,[1]AllProteinsNorm!$A$1:$Q$3226,9,FALSE)</f>
        <v>1144836.0289536</v>
      </c>
      <c r="X3337" s="1">
        <f>VLOOKUP($E3337,[1]AllProteinsNorm!$A$1:$Q$3226,12,FALSE)</f>
        <v>1464822.6908827301</v>
      </c>
      <c r="Y3337" s="29">
        <f>VLOOKUP($E3337,[1]AllProteinsNorm!$A$1:$Q$3226,14,FALSE)</f>
        <v>1254001.66347477</v>
      </c>
      <c r="Z3337" s="25">
        <f t="shared" si="381"/>
        <v>1.0411490363580245</v>
      </c>
      <c r="AA3337" s="1">
        <f t="shared" si="381"/>
        <v>0.9690903143785532</v>
      </c>
      <c r="AB3337" s="1">
        <f t="shared" si="381"/>
        <v>1.0783886187669971</v>
      </c>
      <c r="AC3337" s="1">
        <f t="shared" si="381"/>
        <v>0.89520739037727071</v>
      </c>
      <c r="AD3337" s="1">
        <f t="shared" si="381"/>
        <v>1.0161646401191544</v>
      </c>
      <c r="AE3337" s="1">
        <f t="shared" si="381"/>
        <v>0.92125495381215994</v>
      </c>
      <c r="AF3337" s="1">
        <f t="shared" si="381"/>
        <v>0.79502974680611227</v>
      </c>
      <c r="AG3337" s="1">
        <f t="shared" si="381"/>
        <v>1.0988121440696161</v>
      </c>
      <c r="AH3337" s="1">
        <f t="shared" si="381"/>
        <v>0.95294636310054093</v>
      </c>
      <c r="AI3337" s="1">
        <f t="shared" si="381"/>
        <v>1.0539046278543847</v>
      </c>
      <c r="AJ3337" s="1">
        <f t="shared" si="381"/>
        <v>0.64874239345234619</v>
      </c>
      <c r="AK3337" s="1">
        <f t="shared" si="381"/>
        <v>0.89762770863580732</v>
      </c>
      <c r="AL3337" s="1">
        <f t="shared" si="381"/>
        <v>0.85000735249064197</v>
      </c>
      <c r="AM3337" s="1">
        <f t="shared" si="381"/>
        <v>1.0875881138048211</v>
      </c>
      <c r="AN3337" s="29">
        <f t="shared" si="381"/>
        <v>0.93105965136624069</v>
      </c>
      <c r="AO3337" s="1">
        <f t="shared" si="376"/>
        <v>85259.628351925523</v>
      </c>
      <c r="AP3337" s="1">
        <f t="shared" si="377"/>
        <v>143497.40304271842</v>
      </c>
      <c r="AQ3337" s="29">
        <f t="shared" si="378"/>
        <v>190802.37203612342</v>
      </c>
    </row>
    <row r="3338" spans="5:43" x14ac:dyDescent="0.2">
      <c r="E3338" s="25" t="s">
        <v>6509</v>
      </c>
      <c r="F3338" s="26" t="s">
        <v>6510</v>
      </c>
      <c r="G3338" s="1">
        <v>0.56729323570225898</v>
      </c>
      <c r="H3338" s="1">
        <v>0.96283365930959597</v>
      </c>
      <c r="I3338" s="1">
        <f>VLOOKUP(F3338,'[1]SUSMB vs SHAM all proteins sum'!$B$2:$E$3214,2,FALSE)</f>
        <v>0.13362847336720601</v>
      </c>
      <c r="J3338" s="29">
        <f>VLOOKUP(F3338,'[1]SUSMB vs SHAM all proteins sum'!$B$2:$E$3214,3,FALSE)</f>
        <v>0.82137640456530403</v>
      </c>
      <c r="K3338" s="25">
        <f>VLOOKUP($E3338,[1]AllProteinsNorm!$A$1:$Q$3226,4,FALSE)</f>
        <v>796907.53410467796</v>
      </c>
      <c r="L3338" s="1">
        <f>VLOOKUP($E3338,[1]AllProteinsNorm!$A$1:$Q$3226,5,FALSE)</f>
        <v>882288.17849105794</v>
      </c>
      <c r="M3338" s="1">
        <f>VLOOKUP($E3338,[1]AllProteinsNorm!$A$1:$Q$3226,10,FALSE)</f>
        <v>763519.67454122298</v>
      </c>
      <c r="N3338" s="1">
        <f>VLOOKUP($E3338,[1]AllProteinsNorm!$A$1:$Q$3226,11,FALSE)</f>
        <v>708115.82857057697</v>
      </c>
      <c r="O3338" s="1">
        <f>VLOOKUP($E3338,[1]AllProteinsNorm!$A$1:$Q$3226,15,FALSE)</f>
        <v>744908.15664457995</v>
      </c>
      <c r="P3338" s="1">
        <f>VLOOKUP($E3338,[1]AllProteinsNorm!$A$1:$Q$3226,6,FALSE)</f>
        <v>731229.64248430298</v>
      </c>
      <c r="Q3338" s="1">
        <f>VLOOKUP($E3338,[1]AllProteinsNorm!$A$1:$Q$3226,8,FALSE)</f>
        <v>769007.00037673896</v>
      </c>
      <c r="R3338" s="1">
        <f>VLOOKUP($E3338,[1]AllProteinsNorm!$A$1:$Q$3226,13,FALSE)</f>
        <v>758459.58461697202</v>
      </c>
      <c r="S3338" s="1">
        <f>VLOOKUP($E3338,[1]AllProteinsNorm!$A$1:$Q$3226,16,FALSE)</f>
        <v>870204.08183230495</v>
      </c>
      <c r="T3338" s="1">
        <f>VLOOKUP($E3338,[1]AllProteinsNorm!$A$1:$Q$3226,17,FALSE)</f>
        <v>631341.49879616604</v>
      </c>
      <c r="U3338" s="1">
        <f>VLOOKUP($E3338,[1]AllProteinsNorm!$A$1:$Q$3226,3,FALSE)</f>
        <v>434386.746646252</v>
      </c>
      <c r="V3338" s="1">
        <f>VLOOKUP($E3338,[1]AllProteinsNorm!$A$1:$Q$3226,7,FALSE)</f>
        <v>702070.67088182201</v>
      </c>
      <c r="W3338" s="1">
        <f>VLOOKUP($E3338,[1]AllProteinsNorm!$A$1:$Q$3226,9,FALSE)</f>
        <v>851865.88549608004</v>
      </c>
      <c r="X3338" s="1">
        <f>VLOOKUP($E3338,[1]AllProteinsNorm!$A$1:$Q$3226,12,FALSE)</f>
        <v>594888.31837364403</v>
      </c>
      <c r="Y3338" s="29">
        <f>VLOOKUP($E3338,[1]AllProteinsNorm!$A$1:$Q$3226,14,FALSE)</f>
        <v>685003.36915526004</v>
      </c>
      <c r="Z3338" s="25">
        <f t="shared" ref="Z3338:AN3354" si="382">K3338/AVERAGE($K3338:$O3338)</f>
        <v>1.0227936958004613</v>
      </c>
      <c r="AA3338" s="1">
        <f t="shared" si="382"/>
        <v>1.1323757753824817</v>
      </c>
      <c r="AB3338" s="1">
        <f t="shared" si="382"/>
        <v>0.97994193343616254</v>
      </c>
      <c r="AC3338" s="1">
        <f t="shared" si="382"/>
        <v>0.90883367814084615</v>
      </c>
      <c r="AD3338" s="1">
        <f t="shared" si="382"/>
        <v>0.95605491724004821</v>
      </c>
      <c r="AE3338" s="1">
        <f t="shared" si="382"/>
        <v>0.93849918153381395</v>
      </c>
      <c r="AF3338" s="1">
        <f t="shared" si="382"/>
        <v>0.98698466051700795</v>
      </c>
      <c r="AG3338" s="1">
        <f t="shared" si="382"/>
        <v>0.97344754374448783</v>
      </c>
      <c r="AH3338" s="1">
        <f t="shared" si="382"/>
        <v>1.1168664002629429</v>
      </c>
      <c r="AI3338" s="1">
        <f t="shared" si="382"/>
        <v>0.81029740243503934</v>
      </c>
      <c r="AJ3338" s="1">
        <f t="shared" si="382"/>
        <v>0.55751515325829393</v>
      </c>
      <c r="AK3338" s="1">
        <f t="shared" si="382"/>
        <v>0.90107499986316519</v>
      </c>
      <c r="AL3338" s="1">
        <f t="shared" si="382"/>
        <v>1.0933301795568426</v>
      </c>
      <c r="AM3338" s="1">
        <f t="shared" si="382"/>
        <v>0.76351144354719824</v>
      </c>
      <c r="AN3338" s="29">
        <f t="shared" si="382"/>
        <v>0.87916991318348658</v>
      </c>
      <c r="AO3338" s="1">
        <f t="shared" si="376"/>
        <v>59017.757121618619</v>
      </c>
      <c r="AP3338" s="1">
        <f t="shared" si="377"/>
        <v>76541.543264961874</v>
      </c>
      <c r="AQ3338" s="29">
        <f t="shared" si="378"/>
        <v>137219.85398820555</v>
      </c>
    </row>
    <row r="3339" spans="5:43" x14ac:dyDescent="0.2">
      <c r="E3339" s="25" t="s">
        <v>6511</v>
      </c>
      <c r="F3339" s="26" t="s">
        <v>6512</v>
      </c>
      <c r="G3339" s="1">
        <v>0.15055839217560901</v>
      </c>
      <c r="H3339" s="1">
        <v>0.71041881673350005</v>
      </c>
      <c r="I3339" s="1">
        <f>VLOOKUP(F3339,'[1]SUSMB vs SHAM all proteins sum'!$B$2:$E$3214,2,FALSE)</f>
        <v>0.16195945515573801</v>
      </c>
      <c r="J3339" s="29">
        <f>VLOOKUP(F3339,'[1]SUSMB vs SHAM all proteins sum'!$B$2:$E$3214,3,FALSE)</f>
        <v>0.70976025183798697</v>
      </c>
      <c r="K3339" s="25">
        <f>VLOOKUP($E3339,[1]AllProteinsNorm!$A$1:$Q$3226,4,FALSE)</f>
        <v>186055.15690011301</v>
      </c>
      <c r="L3339" s="1">
        <f>VLOOKUP($E3339,[1]AllProteinsNorm!$A$1:$Q$3226,5,FALSE)</f>
        <v>122354.41711279</v>
      </c>
      <c r="M3339" s="1">
        <f>VLOOKUP($E3339,[1]AllProteinsNorm!$A$1:$Q$3226,10,FALSE)</f>
        <v>220292.15936784001</v>
      </c>
      <c r="N3339" s="1">
        <f>VLOOKUP($E3339,[1]AllProteinsNorm!$A$1:$Q$3226,11,FALSE)</f>
        <v>165628.367950121</v>
      </c>
      <c r="O3339" s="1">
        <f>VLOOKUP($E3339,[1]AllProteinsNorm!$A$1:$Q$3226,15,FALSE)</f>
        <v>303286.48054499202</v>
      </c>
      <c r="P3339" s="1">
        <f>VLOOKUP($E3339,[1]AllProteinsNorm!$A$1:$Q$3226,6,FALSE)</f>
        <v>182539.27966714001</v>
      </c>
      <c r="Q3339" s="1">
        <f>VLOOKUP($E3339,[1]AllProteinsNorm!$A$1:$Q$3226,8,FALSE)</f>
        <v>89733.1591659689</v>
      </c>
      <c r="R3339" s="1">
        <f>VLOOKUP($E3339,[1]AllProteinsNorm!$A$1:$Q$3226,13,FALSE)</f>
        <v>151527.31185013001</v>
      </c>
      <c r="S3339" s="1">
        <f>VLOOKUP($E3339,[1]AllProteinsNorm!$A$1:$Q$3226,16,FALSE)</f>
        <v>98747.271869747507</v>
      </c>
      <c r="T3339" s="1">
        <f>VLOOKUP($E3339,[1]AllProteinsNorm!$A$1:$Q$3226,17,FALSE)</f>
        <v>185992.37630125901</v>
      </c>
      <c r="U3339" s="1">
        <f>VLOOKUP($E3339,[1]AllProteinsNorm!$A$1:$Q$3226,3,FALSE)</f>
        <v>107872.375673748</v>
      </c>
      <c r="V3339" s="1">
        <f>VLOOKUP($E3339,[1]AllProteinsNorm!$A$1:$Q$3226,7,FALSE)</f>
        <v>153256.47395700801</v>
      </c>
      <c r="W3339" s="1">
        <f>VLOOKUP($E3339,[1]AllProteinsNorm!$A$1:$Q$3226,9,FALSE)</f>
        <v>151147.25150840601</v>
      </c>
      <c r="X3339" s="1">
        <f>VLOOKUP($E3339,[1]AllProteinsNorm!$A$1:$Q$3226,12,FALSE)</f>
        <v>217409.21204940201</v>
      </c>
      <c r="Y3339" s="29">
        <f>VLOOKUP($E3339,[1]AllProteinsNorm!$A$1:$Q$3226,14,FALSE)</f>
        <v>83521.691354271607</v>
      </c>
      <c r="Z3339" s="25">
        <f t="shared" si="382"/>
        <v>0.93249831789216298</v>
      </c>
      <c r="AA3339" s="1">
        <f t="shared" si="382"/>
        <v>0.61323367782601601</v>
      </c>
      <c r="AB3339" s="1">
        <f t="shared" si="382"/>
        <v>1.1040923104626847</v>
      </c>
      <c r="AC3339" s="1">
        <f t="shared" si="382"/>
        <v>0.83012036367059849</v>
      </c>
      <c r="AD3339" s="1">
        <f t="shared" si="382"/>
        <v>1.5200553301485378</v>
      </c>
      <c r="AE3339" s="1">
        <f t="shared" si="382"/>
        <v>0.9148769325982159</v>
      </c>
      <c r="AF3339" s="1">
        <f t="shared" si="382"/>
        <v>0.44973770883619568</v>
      </c>
      <c r="AG3339" s="1">
        <f t="shared" si="382"/>
        <v>0.75944663813229474</v>
      </c>
      <c r="AH3339" s="1">
        <f t="shared" si="382"/>
        <v>0.49491595099626995</v>
      </c>
      <c r="AI3339" s="1">
        <f t="shared" si="382"/>
        <v>0.93218366494836391</v>
      </c>
      <c r="AJ3339" s="1">
        <f t="shared" si="382"/>
        <v>0.54065047450851056</v>
      </c>
      <c r="AK3339" s="1">
        <f t="shared" si="382"/>
        <v>0.76811310447964931</v>
      </c>
      <c r="AL3339" s="1">
        <f t="shared" si="382"/>
        <v>0.75754179638934094</v>
      </c>
      <c r="AM3339" s="1">
        <f t="shared" si="382"/>
        <v>1.0896431354448783</v>
      </c>
      <c r="AN3339" s="29">
        <f t="shared" si="382"/>
        <v>0.41860617030454034</v>
      </c>
      <c r="AO3339" s="1">
        <f t="shared" si="376"/>
        <v>60800.389701937325</v>
      </c>
      <c r="AP3339" s="1">
        <f t="shared" si="377"/>
        <v>40673.643824938757</v>
      </c>
      <c r="AQ3339" s="29">
        <f t="shared" si="378"/>
        <v>45780.51993284007</v>
      </c>
    </row>
    <row r="3340" spans="5:43" x14ac:dyDescent="0.2">
      <c r="E3340" s="25" t="s">
        <v>6513</v>
      </c>
      <c r="F3340" s="26" t="s">
        <v>6514</v>
      </c>
      <c r="G3340" s="1">
        <v>0.83446982936819802</v>
      </c>
      <c r="H3340" s="1">
        <v>0.98625880374283104</v>
      </c>
      <c r="I3340" s="1">
        <f>VLOOKUP(F3340,'[1]SUSMB vs SHAM all proteins sum'!$B$2:$E$3214,2,FALSE)</f>
        <v>0.44243482001477402</v>
      </c>
      <c r="J3340" s="29">
        <f>VLOOKUP(F3340,'[1]SUSMB vs SHAM all proteins sum'!$B$2:$E$3214,3,FALSE)</f>
        <v>0.92878581964576801</v>
      </c>
      <c r="K3340" s="25">
        <f>VLOOKUP($E3340,[1]AllProteinsNorm!$A$1:$Q$3226,4,FALSE)</f>
        <v>6214023.0416577002</v>
      </c>
      <c r="L3340" s="1">
        <f>VLOOKUP($E3340,[1]AllProteinsNorm!$A$1:$Q$3226,5,FALSE)</f>
        <v>8059593.0634547798</v>
      </c>
      <c r="M3340" s="1">
        <f>VLOOKUP($E3340,[1]AllProteinsNorm!$A$1:$Q$3226,10,FALSE)</f>
        <v>6471055.7629195303</v>
      </c>
      <c r="N3340" s="1">
        <f>VLOOKUP($E3340,[1]AllProteinsNorm!$A$1:$Q$3226,11,FALSE)</f>
        <v>7215506.7361170799</v>
      </c>
      <c r="O3340" s="1">
        <f>VLOOKUP($E3340,[1]AllProteinsNorm!$A$1:$Q$3226,15,FALSE)</f>
        <v>6185110.0290076695</v>
      </c>
      <c r="P3340" s="1">
        <f>VLOOKUP($E3340,[1]AllProteinsNorm!$A$1:$Q$3226,6,FALSE)</f>
        <v>7105565.08207379</v>
      </c>
      <c r="Q3340" s="1">
        <f>VLOOKUP($E3340,[1]AllProteinsNorm!$A$1:$Q$3226,8,FALSE)</f>
        <v>6168968.8934071502</v>
      </c>
      <c r="R3340" s="1">
        <f>VLOOKUP($E3340,[1]AllProteinsNorm!$A$1:$Q$3226,13,FALSE)</f>
        <v>6394131.5774144903</v>
      </c>
      <c r="S3340" s="1">
        <f>VLOOKUP($E3340,[1]AllProteinsNorm!$A$1:$Q$3226,16,FALSE)</f>
        <v>7572997.5540811699</v>
      </c>
      <c r="T3340" s="1">
        <f>VLOOKUP($E3340,[1]AllProteinsNorm!$A$1:$Q$3226,17,FALSE)</f>
        <v>6358713.5257332698</v>
      </c>
      <c r="U3340" s="1">
        <f>VLOOKUP($E3340,[1]AllProteinsNorm!$A$1:$Q$3226,3,FALSE)</f>
        <v>5936207.102593</v>
      </c>
      <c r="V3340" s="1">
        <f>VLOOKUP($E3340,[1]AllProteinsNorm!$A$1:$Q$3226,7,FALSE)</f>
        <v>6610538.3394381702</v>
      </c>
      <c r="W3340" s="1">
        <f>VLOOKUP($E3340,[1]AllProteinsNorm!$A$1:$Q$3226,9,FALSE)</f>
        <v>7642283.0513228904</v>
      </c>
      <c r="X3340" s="1">
        <f>VLOOKUP($E3340,[1]AllProteinsNorm!$A$1:$Q$3226,12,FALSE)</f>
        <v>4877758.9609657302</v>
      </c>
      <c r="Y3340" s="29">
        <f>VLOOKUP($E3340,[1]AllProteinsNorm!$A$1:$Q$3226,14,FALSE)</f>
        <v>6833826.3039794397</v>
      </c>
      <c r="Z3340" s="25">
        <f t="shared" si="382"/>
        <v>0.9099385728465591</v>
      </c>
      <c r="AA3340" s="1">
        <f t="shared" si="382"/>
        <v>1.1801910872747048</v>
      </c>
      <c r="AB3340" s="1">
        <f t="shared" si="382"/>
        <v>0.9475766675224141</v>
      </c>
      <c r="AC3340" s="1">
        <f t="shared" si="382"/>
        <v>1.0565889211887443</v>
      </c>
      <c r="AD3340" s="1">
        <f t="shared" si="382"/>
        <v>0.9057047511675772</v>
      </c>
      <c r="AE3340" s="1">
        <f t="shared" si="382"/>
        <v>1.040489825465106</v>
      </c>
      <c r="AF3340" s="1">
        <f t="shared" si="382"/>
        <v>0.90334115486386257</v>
      </c>
      <c r="AG3340" s="1">
        <f t="shared" si="382"/>
        <v>0.9363124216213935</v>
      </c>
      <c r="AH3340" s="1">
        <f t="shared" si="382"/>
        <v>1.1089374050168981</v>
      </c>
      <c r="AI3340" s="1">
        <f t="shared" si="382"/>
        <v>0.93112604700003099</v>
      </c>
      <c r="AJ3340" s="1">
        <f t="shared" si="382"/>
        <v>0.86925712744285455</v>
      </c>
      <c r="AK3340" s="1">
        <f t="shared" si="382"/>
        <v>0.96800153169872616</v>
      </c>
      <c r="AL3340" s="1">
        <f t="shared" si="382"/>
        <v>1.1190830942196013</v>
      </c>
      <c r="AM3340" s="1">
        <f t="shared" si="382"/>
        <v>0.71426529928775961</v>
      </c>
      <c r="AN3340" s="29">
        <f t="shared" si="382"/>
        <v>1.0006982774987376</v>
      </c>
      <c r="AO3340" s="1">
        <f t="shared" si="376"/>
        <v>718980.07748763799</v>
      </c>
      <c r="AP3340" s="1">
        <f t="shared" si="377"/>
        <v>532281.62793242838</v>
      </c>
      <c r="AQ3340" s="29">
        <f t="shared" si="378"/>
        <v>928024.2390799229</v>
      </c>
    </row>
    <row r="3341" spans="5:43" x14ac:dyDescent="0.2">
      <c r="E3341" s="25" t="s">
        <v>6515</v>
      </c>
      <c r="F3341" s="26" t="s">
        <v>6516</v>
      </c>
      <c r="G3341" s="1">
        <v>0.16641617811010301</v>
      </c>
      <c r="H3341" s="1">
        <v>1.21808473296521</v>
      </c>
      <c r="I3341" s="1">
        <f>VLOOKUP(F3341,'[1]SUSMB vs SHAM all proteins sum'!$B$2:$E$3214,2,FALSE)</f>
        <v>0.83467047391592697</v>
      </c>
      <c r="J3341" s="29">
        <f>VLOOKUP(F3341,'[1]SUSMB vs SHAM all proteins sum'!$B$2:$E$3214,3,FALSE)</f>
        <v>1.0318410476909501</v>
      </c>
      <c r="K3341" s="25">
        <f>VLOOKUP($E3341,[1]AllProteinsNorm!$A$1:$Q$3226,4,FALSE)</f>
        <v>18608.496029349801</v>
      </c>
      <c r="L3341" s="1">
        <f>VLOOKUP($E3341,[1]AllProteinsNorm!$A$1:$Q$3226,5,FALSE)</f>
        <v>15023.2236400287</v>
      </c>
      <c r="M3341" s="1">
        <f>VLOOKUP($E3341,[1]AllProteinsNorm!$A$1:$Q$3226,10,FALSE)</f>
        <v>17107.618866771201</v>
      </c>
      <c r="N3341" s="1">
        <f>VLOOKUP($E3341,[1]AllProteinsNorm!$A$1:$Q$3226,11,FALSE)</f>
        <v>21218.238684555999</v>
      </c>
      <c r="O3341" s="1">
        <f>VLOOKUP($E3341,[1]AllProteinsNorm!$A$1:$Q$3226,15,FALSE)</f>
        <v>30987.674244021</v>
      </c>
      <c r="P3341" s="1">
        <f>VLOOKUP($E3341,[1]AllProteinsNorm!$A$1:$Q$3226,6,FALSE)</f>
        <v>23884.606163250199</v>
      </c>
      <c r="Q3341" s="1">
        <f>VLOOKUP($E3341,[1]AllProteinsNorm!$A$1:$Q$3226,8,FALSE)</f>
        <v>28112.475189717399</v>
      </c>
      <c r="R3341" s="1">
        <f>VLOOKUP($E3341,[1]AllProteinsNorm!$A$1:$Q$3226,13,FALSE)</f>
        <v>22954.648849879599</v>
      </c>
      <c r="S3341" s="1">
        <f>VLOOKUP($E3341,[1]AllProteinsNorm!$A$1:$Q$3226,16,FALSE)</f>
        <v>24048.595018781099</v>
      </c>
      <c r="T3341" s="1">
        <f>VLOOKUP($E3341,[1]AllProteinsNorm!$A$1:$Q$3226,17,FALSE)</f>
        <v>22749.5207797369</v>
      </c>
      <c r="U3341" s="1">
        <f>VLOOKUP($E3341,[1]AllProteinsNorm!$A$1:$Q$3226,3,FALSE)</f>
        <v>23207.118249848601</v>
      </c>
      <c r="V3341" s="1">
        <f>VLOOKUP($E3341,[1]AllProteinsNorm!$A$1:$Q$3226,7,FALSE)</f>
        <v>18121.004465356698</v>
      </c>
      <c r="W3341" s="1">
        <f>VLOOKUP($E3341,[1]AllProteinsNorm!$A$1:$Q$3226,9,FALSE)</f>
        <v>21150.072335283701</v>
      </c>
      <c r="X3341" s="1">
        <f>VLOOKUP($E3341,[1]AllProteinsNorm!$A$1:$Q$3226,12,FALSE)</f>
        <v>16560.932824952699</v>
      </c>
      <c r="Y3341" s="29">
        <f>VLOOKUP($E3341,[1]AllProteinsNorm!$A$1:$Q$3226,14,FALSE)</f>
        <v>24970.437560783299</v>
      </c>
      <c r="Z3341" s="25">
        <f t="shared" si="382"/>
        <v>0.90380545797810996</v>
      </c>
      <c r="AA3341" s="1">
        <f t="shared" si="382"/>
        <v>0.72967054945590559</v>
      </c>
      <c r="AB3341" s="1">
        <f t="shared" si="382"/>
        <v>0.83090859575164466</v>
      </c>
      <c r="AC3341" s="1">
        <f t="shared" si="382"/>
        <v>1.030559369308367</v>
      </c>
      <c r="AD3341" s="1">
        <f t="shared" si="382"/>
        <v>1.5050560275059728</v>
      </c>
      <c r="AE3341" s="1">
        <f t="shared" si="382"/>
        <v>1.160063520337995</v>
      </c>
      <c r="AF3341" s="1">
        <f t="shared" si="382"/>
        <v>1.3654090300294179</v>
      </c>
      <c r="AG3341" s="1">
        <f t="shared" si="382"/>
        <v>1.1148959531049769</v>
      </c>
      <c r="AH3341" s="1">
        <f t="shared" si="382"/>
        <v>1.1680283780267973</v>
      </c>
      <c r="AI3341" s="1">
        <f t="shared" si="382"/>
        <v>1.1049329840887234</v>
      </c>
      <c r="AJ3341" s="1">
        <f t="shared" si="382"/>
        <v>1.127158267120282</v>
      </c>
      <c r="AK3341" s="1">
        <f t="shared" si="382"/>
        <v>0.88012823357693692</v>
      </c>
      <c r="AL3341" s="1">
        <f t="shared" si="382"/>
        <v>1.0272485634041406</v>
      </c>
      <c r="AM3341" s="1">
        <f t="shared" si="382"/>
        <v>0.80435632480955954</v>
      </c>
      <c r="AN3341" s="29">
        <f t="shared" si="382"/>
        <v>1.212801814823834</v>
      </c>
      <c r="AO3341" s="1">
        <f t="shared" si="376"/>
        <v>5577.6096027696149</v>
      </c>
      <c r="AP3341" s="1">
        <f t="shared" si="377"/>
        <v>1947.931954721234</v>
      </c>
      <c r="AQ3341" s="29">
        <f t="shared" si="378"/>
        <v>3113.0694706917402</v>
      </c>
    </row>
    <row r="3342" spans="5:43" x14ac:dyDescent="0.2">
      <c r="E3342" s="25" t="s">
        <v>6517</v>
      </c>
      <c r="F3342" s="26" t="s">
        <v>6518</v>
      </c>
      <c r="G3342" s="1">
        <v>0.76481564992939999</v>
      </c>
      <c r="H3342" s="1">
        <v>1.1315248950099299</v>
      </c>
      <c r="I3342" s="1">
        <f>VLOOKUP(F3342,'[1]SUSMB vs SHAM all proteins sum'!$B$2:$E$3214,2,FALSE)</f>
        <v>0.45272668432490298</v>
      </c>
      <c r="J3342" s="29">
        <f>VLOOKUP(F3342,'[1]SUSMB vs SHAM all proteins sum'!$B$2:$E$3214,3,FALSE)</f>
        <v>0.64420852513184701</v>
      </c>
      <c r="K3342" s="25">
        <f>VLOOKUP($E3342,[1]AllProteinsNorm!$A$1:$Q$3226,4,FALSE)</f>
        <v>13003.959139876501</v>
      </c>
      <c r="L3342" s="1">
        <f>VLOOKUP($E3342,[1]AllProteinsNorm!$A$1:$Q$3226,5,FALSE)</f>
        <v>36050.196823136401</v>
      </c>
      <c r="M3342" s="1">
        <f>VLOOKUP($E3342,[1]AllProteinsNorm!$A$1:$Q$3226,10,FALSE)</f>
        <v>27209.023602462701</v>
      </c>
      <c r="N3342" s="1">
        <f>VLOOKUP($E3342,[1]AllProteinsNorm!$A$1:$Q$3226,11,FALSE)</f>
        <v>81338.498959663906</v>
      </c>
      <c r="O3342" s="1">
        <f>VLOOKUP($E3342,[1]AllProteinsNorm!$A$1:$Q$3226,15,FALSE)</f>
        <v>91255.176372138201</v>
      </c>
      <c r="P3342" s="1">
        <f>VLOOKUP($E3342,[1]AllProteinsNorm!$A$1:$Q$3226,6,FALSE)</f>
        <v>69527.296929061296</v>
      </c>
      <c r="Q3342" s="1">
        <f>VLOOKUP($E3342,[1]AllProteinsNorm!$A$1:$Q$3226,8,FALSE)</f>
        <v>39065.538800270901</v>
      </c>
      <c r="R3342" s="1">
        <f>VLOOKUP($E3342,[1]AllProteinsNorm!$A$1:$Q$3226,13,FALSE)</f>
        <v>55047.931343450298</v>
      </c>
      <c r="S3342" s="1">
        <f>VLOOKUP($E3342,[1]AllProteinsNorm!$A$1:$Q$3226,16,FALSE)</f>
        <v>46441.408711806798</v>
      </c>
      <c r="T3342" s="1">
        <f>VLOOKUP($E3342,[1]AllProteinsNorm!$A$1:$Q$3226,17,FALSE)</f>
        <v>25291.5165438068</v>
      </c>
      <c r="U3342" s="1">
        <f>VLOOKUP($E3342,[1]AllProteinsNorm!$A$1:$Q$3226,3,FALSE)</f>
        <v>8271.8463118405907</v>
      </c>
      <c r="V3342" s="1">
        <f>VLOOKUP($E3342,[1]AllProteinsNorm!$A$1:$Q$3226,7,FALSE)</f>
        <v>37113.158374278799</v>
      </c>
      <c r="W3342" s="1">
        <f>VLOOKUP($E3342,[1]AllProteinsNorm!$A$1:$Q$3226,9,FALSE)</f>
        <v>56367.6920974815</v>
      </c>
      <c r="X3342" s="1">
        <f>VLOOKUP($E3342,[1]AllProteinsNorm!$A$1:$Q$3226,12,FALSE)</f>
        <v>10174.908408466001</v>
      </c>
      <c r="Y3342" s="29">
        <f>VLOOKUP($E3342,[1]AllProteinsNorm!$A$1:$Q$3226,14,FALSE)</f>
        <v>59661.073181391803</v>
      </c>
      <c r="Z3342" s="25">
        <f t="shared" si="382"/>
        <v>0.26127387861677004</v>
      </c>
      <c r="AA3342" s="1">
        <f t="shared" si="382"/>
        <v>0.72431592929230493</v>
      </c>
      <c r="AB3342" s="1">
        <f t="shared" si="382"/>
        <v>0.54668021127434785</v>
      </c>
      <c r="AC3342" s="1">
        <f t="shared" si="382"/>
        <v>1.6342426852826402</v>
      </c>
      <c r="AD3342" s="1">
        <f t="shared" si="382"/>
        <v>1.8334872955339365</v>
      </c>
      <c r="AE3342" s="1">
        <f t="shared" si="382"/>
        <v>1.3969335294734102</v>
      </c>
      <c r="AF3342" s="1">
        <f t="shared" si="382"/>
        <v>0.78489979342534566</v>
      </c>
      <c r="AG3342" s="1">
        <f t="shared" si="382"/>
        <v>1.1060159738451407</v>
      </c>
      <c r="AH3342" s="1">
        <f t="shared" si="382"/>
        <v>0.93309482535606103</v>
      </c>
      <c r="AI3342" s="1">
        <f t="shared" si="382"/>
        <v>0.50815390547000494</v>
      </c>
      <c r="AJ3342" s="1">
        <f t="shared" si="382"/>
        <v>0.16619687481092321</v>
      </c>
      <c r="AK3342" s="1">
        <f t="shared" si="382"/>
        <v>0.74567281639877347</v>
      </c>
      <c r="AL3342" s="1">
        <f t="shared" si="382"/>
        <v>1.1325324375884434</v>
      </c>
      <c r="AM3342" s="1">
        <f t="shared" si="382"/>
        <v>0.20443295429145331</v>
      </c>
      <c r="AN3342" s="29">
        <f t="shared" si="382"/>
        <v>1.1987026277821138</v>
      </c>
      <c r="AO3342" s="1">
        <f t="shared" ref="AO3342:AO3354" si="383">_xlfn.STDEV.P(K3342:O3342)</f>
        <v>30875.758748721219</v>
      </c>
      <c r="AP3342" s="1">
        <f t="shared" ref="AP3342:AP3354" si="384">_xlfn.STDEV.P(P3342:T3342)</f>
        <v>14877.811192327905</v>
      </c>
      <c r="AQ3342" s="29">
        <f t="shared" ref="AQ3342:AQ3354" si="385">_xlfn.STDEV.P(U3342:Y3342)</f>
        <v>21897.781547012924</v>
      </c>
    </row>
    <row r="3343" spans="5:43" x14ac:dyDescent="0.2">
      <c r="E3343" s="25" t="s">
        <v>6519</v>
      </c>
      <c r="F3343" s="26" t="s">
        <v>6520</v>
      </c>
      <c r="G3343" s="1">
        <v>9.6614648020109398E-2</v>
      </c>
      <c r="H3343" s="1">
        <v>1.0711739919049801</v>
      </c>
      <c r="I3343" s="1">
        <f>VLOOKUP(F3343,'[1]SUSMB vs SHAM all proteins sum'!$B$2:$E$3214,2,FALSE)</f>
        <v>0.15754859700604501</v>
      </c>
      <c r="J3343" s="29">
        <f>VLOOKUP(F3343,'[1]SUSMB vs SHAM all proteins sum'!$B$2:$E$3214,3,FALSE)</f>
        <v>1.0417117725981</v>
      </c>
      <c r="K3343" s="25">
        <f>VLOOKUP($E3343,[1]AllProteinsNorm!$A$1:$Q$3226,4,FALSE)</f>
        <v>3735894.1126551898</v>
      </c>
      <c r="L3343" s="1">
        <f>VLOOKUP($E3343,[1]AllProteinsNorm!$A$1:$Q$3226,5,FALSE)</f>
        <v>3650629.51623087</v>
      </c>
      <c r="M3343" s="1">
        <f>VLOOKUP($E3343,[1]AllProteinsNorm!$A$1:$Q$3226,10,FALSE)</f>
        <v>3402382.2590762698</v>
      </c>
      <c r="N3343" s="1">
        <f>VLOOKUP($E3343,[1]AllProteinsNorm!$A$1:$Q$3226,11,FALSE)</f>
        <v>3683548.8264239598</v>
      </c>
      <c r="O3343" s="1">
        <f>VLOOKUP($E3343,[1]AllProteinsNorm!$A$1:$Q$3226,15,FALSE)</f>
        <v>3456227.02503028</v>
      </c>
      <c r="P3343" s="1">
        <f>VLOOKUP($E3343,[1]AllProteinsNorm!$A$1:$Q$3226,6,FALSE)</f>
        <v>3795680.1478724098</v>
      </c>
      <c r="Q3343" s="1">
        <f>VLOOKUP($E3343,[1]AllProteinsNorm!$A$1:$Q$3226,8,FALSE)</f>
        <v>4331672.7131656297</v>
      </c>
      <c r="R3343" s="1">
        <f>VLOOKUP($E3343,[1]AllProteinsNorm!$A$1:$Q$3226,13,FALSE)</f>
        <v>3654650.4428754798</v>
      </c>
      <c r="S3343" s="1">
        <f>VLOOKUP($E3343,[1]AllProteinsNorm!$A$1:$Q$3226,16,FALSE)</f>
        <v>3646847.5121202501</v>
      </c>
      <c r="T3343" s="1">
        <f>VLOOKUP($E3343,[1]AllProteinsNorm!$A$1:$Q$3226,17,FALSE)</f>
        <v>3801942.3055805098</v>
      </c>
      <c r="U3343" s="1">
        <f>VLOOKUP($E3343,[1]AllProteinsNorm!$A$1:$Q$3226,3,FALSE)</f>
        <v>3720057.8547980101</v>
      </c>
      <c r="V3343" s="1">
        <f>VLOOKUP($E3343,[1]AllProteinsNorm!$A$1:$Q$3226,7,FALSE)</f>
        <v>3764208.6515988</v>
      </c>
      <c r="W3343" s="1">
        <f>VLOOKUP($E3343,[1]AllProteinsNorm!$A$1:$Q$3226,9,FALSE)</f>
        <v>3686191.1206545201</v>
      </c>
      <c r="X3343" s="1">
        <f>VLOOKUP($E3343,[1]AllProteinsNorm!$A$1:$Q$3226,12,FALSE)</f>
        <v>3537229.5342406002</v>
      </c>
      <c r="Y3343" s="29">
        <f>VLOOKUP($E3343,[1]AllProteinsNorm!$A$1:$Q$3226,14,FALSE)</f>
        <v>3969058.5404954101</v>
      </c>
      <c r="Z3343" s="25">
        <f t="shared" si="382"/>
        <v>1.0418764098092475</v>
      </c>
      <c r="AA3343" s="1">
        <f t="shared" si="382"/>
        <v>1.0180975850011569</v>
      </c>
      <c r="AB3343" s="1">
        <f t="shared" si="382"/>
        <v>0.948865708178662</v>
      </c>
      <c r="AC3343" s="1">
        <f t="shared" si="382"/>
        <v>1.0272782126322213</v>
      </c>
      <c r="AD3343" s="1">
        <f t="shared" si="382"/>
        <v>0.96388208437871226</v>
      </c>
      <c r="AE3343" s="1">
        <f t="shared" si="382"/>
        <v>1.058549703497589</v>
      </c>
      <c r="AF3343" s="1">
        <f t="shared" si="382"/>
        <v>1.2080287820722366</v>
      </c>
      <c r="AG3343" s="1">
        <f t="shared" si="382"/>
        <v>1.0192189520662462</v>
      </c>
      <c r="AH3343" s="1">
        <f t="shared" si="382"/>
        <v>1.017042849308486</v>
      </c>
      <c r="AI3343" s="1">
        <f t="shared" si="382"/>
        <v>1.0602961112366289</v>
      </c>
      <c r="AJ3343" s="1">
        <f t="shared" si="382"/>
        <v>1.0374599507278295</v>
      </c>
      <c r="AK3343" s="1">
        <f t="shared" si="382"/>
        <v>1.0497728461884375</v>
      </c>
      <c r="AL3343" s="1">
        <f t="shared" si="382"/>
        <v>1.0280151029036213</v>
      </c>
      <c r="AM3343" s="1">
        <f t="shared" si="382"/>
        <v>0.98647228659983666</v>
      </c>
      <c r="AN3343" s="29">
        <f t="shared" si="382"/>
        <v>1.106901945771438</v>
      </c>
      <c r="AO3343" s="1">
        <f t="shared" si="383"/>
        <v>131694.45331208705</v>
      </c>
      <c r="AP3343" s="1">
        <f t="shared" si="384"/>
        <v>251645.54154660981</v>
      </c>
      <c r="AQ3343" s="29">
        <f t="shared" si="385"/>
        <v>139538.28703621414</v>
      </c>
    </row>
    <row r="3344" spans="5:43" x14ac:dyDescent="0.2">
      <c r="E3344" s="25" t="s">
        <v>6521</v>
      </c>
      <c r="F3344" s="26" t="s">
        <v>6522</v>
      </c>
      <c r="G3344" s="1">
        <v>0.42528834370390001</v>
      </c>
      <c r="H3344" s="1">
        <v>1.0291353487345101</v>
      </c>
      <c r="I3344" s="1">
        <f>VLOOKUP(F3344,'[1]SUSMB vs SHAM all proteins sum'!$B$2:$E$3214,2,FALSE)</f>
        <v>0.45583729329633699</v>
      </c>
      <c r="J3344" s="29">
        <f>VLOOKUP(F3344,'[1]SUSMB vs SHAM all proteins sum'!$B$2:$E$3214,3,FALSE)</f>
        <v>0.96728117259548596</v>
      </c>
      <c r="K3344" s="25">
        <f>VLOOKUP($E3344,[1]AllProteinsNorm!$A$1:$Q$3226,4,FALSE)</f>
        <v>1141522.6958318299</v>
      </c>
      <c r="L3344" s="1">
        <f>VLOOKUP($E3344,[1]AllProteinsNorm!$A$1:$Q$3226,5,FALSE)</f>
        <v>1274428.9385013699</v>
      </c>
      <c r="M3344" s="1">
        <f>VLOOKUP($E3344,[1]AllProteinsNorm!$A$1:$Q$3226,10,FALSE)</f>
        <v>1358919.62197597</v>
      </c>
      <c r="N3344" s="1">
        <f>VLOOKUP($E3344,[1]AllProteinsNorm!$A$1:$Q$3226,11,FALSE)</f>
        <v>1300459.4149080501</v>
      </c>
      <c r="O3344" s="1">
        <f>VLOOKUP($E3344,[1]AllProteinsNorm!$A$1:$Q$3226,15,FALSE)</f>
        <v>1176828.4883101201</v>
      </c>
      <c r="P3344" s="1">
        <f>VLOOKUP($E3344,[1]AllProteinsNorm!$A$1:$Q$3226,6,FALSE)</f>
        <v>1298546.8267039901</v>
      </c>
      <c r="Q3344" s="1">
        <f>VLOOKUP($E3344,[1]AllProteinsNorm!$A$1:$Q$3226,8,FALSE)</f>
        <v>1255895.4966470599</v>
      </c>
      <c r="R3344" s="1">
        <f>VLOOKUP($E3344,[1]AllProteinsNorm!$A$1:$Q$3226,13,FALSE)</f>
        <v>1247733.91892251</v>
      </c>
      <c r="S3344" s="1">
        <f>VLOOKUP($E3344,[1]AllProteinsNorm!$A$1:$Q$3226,16,FALSE)</f>
        <v>1327379.6390061099</v>
      </c>
      <c r="T3344" s="1">
        <f>VLOOKUP($E3344,[1]AllProteinsNorm!$A$1:$Q$3226,17,FALSE)</f>
        <v>1293117.9718689099</v>
      </c>
      <c r="U3344" s="1">
        <f>VLOOKUP($E3344,[1]AllProteinsNorm!$A$1:$Q$3226,3,FALSE)</f>
        <v>1176106.2877187701</v>
      </c>
      <c r="V3344" s="1">
        <f>VLOOKUP($E3344,[1]AllProteinsNorm!$A$1:$Q$3226,7,FALSE)</f>
        <v>1207599.28648333</v>
      </c>
      <c r="W3344" s="1">
        <f>VLOOKUP($E3344,[1]AllProteinsNorm!$A$1:$Q$3226,9,FALSE)</f>
        <v>1281221.35050022</v>
      </c>
      <c r="X3344" s="1">
        <f>VLOOKUP($E3344,[1]AllProteinsNorm!$A$1:$Q$3226,12,FALSE)</f>
        <v>1103846.65839794</v>
      </c>
      <c r="Y3344" s="29">
        <f>VLOOKUP($E3344,[1]AllProteinsNorm!$A$1:$Q$3226,14,FALSE)</f>
        <v>1275455.3508065599</v>
      </c>
      <c r="Z3344" s="25">
        <f t="shared" si="382"/>
        <v>0.91290278022778981</v>
      </c>
      <c r="AA3344" s="1">
        <f t="shared" si="382"/>
        <v>1.0191910554286947</v>
      </c>
      <c r="AB3344" s="1">
        <f t="shared" si="382"/>
        <v>1.0867602593779009</v>
      </c>
      <c r="AC3344" s="1">
        <f t="shared" si="382"/>
        <v>1.0400082449327508</v>
      </c>
      <c r="AD3344" s="1">
        <f t="shared" si="382"/>
        <v>0.94113766003286436</v>
      </c>
      <c r="AE3344" s="1">
        <f t="shared" si="382"/>
        <v>1.0384787027735869</v>
      </c>
      <c r="AF3344" s="1">
        <f t="shared" si="382"/>
        <v>1.0043694223085047</v>
      </c>
      <c r="AG3344" s="1">
        <f t="shared" si="382"/>
        <v>0.99784241498487236</v>
      </c>
      <c r="AH3344" s="1">
        <f t="shared" si="382"/>
        <v>1.0615369867731097</v>
      </c>
      <c r="AI3344" s="1">
        <f t="shared" si="382"/>
        <v>1.0341371187731161</v>
      </c>
      <c r="AJ3344" s="1">
        <f t="shared" si="382"/>
        <v>0.94056009908717941</v>
      </c>
      <c r="AK3344" s="1">
        <f t="shared" si="382"/>
        <v>0.9657457973083845</v>
      </c>
      <c r="AL3344" s="1">
        <f t="shared" si="382"/>
        <v>1.0246231084407325</v>
      </c>
      <c r="AM3344" s="1">
        <f t="shared" si="382"/>
        <v>0.88277235930234244</v>
      </c>
      <c r="AN3344" s="29">
        <f t="shared" si="382"/>
        <v>1.0200119016987594</v>
      </c>
      <c r="AO3344" s="1">
        <f t="shared" si="383"/>
        <v>80158.434227669</v>
      </c>
      <c r="AP3344" s="1">
        <f t="shared" si="384"/>
        <v>29258.169818910508</v>
      </c>
      <c r="AQ3344" s="29">
        <f t="shared" si="385"/>
        <v>65989.850380782344</v>
      </c>
    </row>
    <row r="3345" spans="5:43" x14ac:dyDescent="0.2">
      <c r="E3345" s="25" t="s">
        <v>6523</v>
      </c>
      <c r="F3345" s="26" t="s">
        <v>6524</v>
      </c>
      <c r="G3345" s="1">
        <v>0.777699731170022</v>
      </c>
      <c r="H3345" s="1">
        <v>0.97801737268217603</v>
      </c>
      <c r="I3345" s="1">
        <f>VLOOKUP(F3345,'[1]SUSMB vs SHAM all proteins sum'!$B$2:$E$3214,2,FALSE)</f>
        <v>0.71615516734010098</v>
      </c>
      <c r="J3345" s="29">
        <f>VLOOKUP(F3345,'[1]SUSMB vs SHAM all proteins sum'!$B$2:$E$3214,3,FALSE)</f>
        <v>1.0320682941867301</v>
      </c>
      <c r="K3345" s="25">
        <f>VLOOKUP($E3345,[1]AllProteinsNorm!$A$1:$Q$3226,4,FALSE)</f>
        <v>450878.32992252702</v>
      </c>
      <c r="L3345" s="1">
        <f>VLOOKUP($E3345,[1]AllProteinsNorm!$A$1:$Q$3226,5,FALSE)</f>
        <v>417623.88379231101</v>
      </c>
      <c r="M3345" s="1">
        <f>VLOOKUP($E3345,[1]AllProteinsNorm!$A$1:$Q$3226,10,FALSE)</f>
        <v>521873.45846166799</v>
      </c>
      <c r="N3345" s="1">
        <f>VLOOKUP($E3345,[1]AllProteinsNorm!$A$1:$Q$3226,11,FALSE)</f>
        <v>479552.40730080602</v>
      </c>
      <c r="O3345" s="1">
        <f>VLOOKUP($E3345,[1]AllProteinsNorm!$A$1:$Q$3226,15,FALSE)</f>
        <v>540381.06778172404</v>
      </c>
      <c r="P3345" s="1">
        <f>VLOOKUP($E3345,[1]AllProteinsNorm!$A$1:$Q$3226,6,FALSE)</f>
        <v>414208.78649097</v>
      </c>
      <c r="Q3345" s="1">
        <f>VLOOKUP($E3345,[1]AllProteinsNorm!$A$1:$Q$3226,8,FALSE)</f>
        <v>546058.01220015797</v>
      </c>
      <c r="R3345" s="1">
        <f>VLOOKUP($E3345,[1]AllProteinsNorm!$A$1:$Q$3226,13,FALSE)</f>
        <v>402107.90063788497</v>
      </c>
      <c r="S3345" s="1">
        <f>VLOOKUP($E3345,[1]AllProteinsNorm!$A$1:$Q$3226,16,FALSE)</f>
        <v>510789.41547155601</v>
      </c>
      <c r="T3345" s="1">
        <f>VLOOKUP($E3345,[1]AllProteinsNorm!$A$1:$Q$3226,17,FALSE)</f>
        <v>490497.00647345401</v>
      </c>
      <c r="U3345" s="1">
        <f>VLOOKUP($E3345,[1]AllProteinsNorm!$A$1:$Q$3226,3,FALSE)</f>
        <v>494679.72534662997</v>
      </c>
      <c r="V3345" s="1">
        <f>VLOOKUP($E3345,[1]AllProteinsNorm!$A$1:$Q$3226,7,FALSE)</f>
        <v>447932.85757827503</v>
      </c>
      <c r="W3345" s="1">
        <f>VLOOKUP($E3345,[1]AllProteinsNorm!$A$1:$Q$3226,9,FALSE)</f>
        <v>459193.61838705902</v>
      </c>
      <c r="X3345" s="1">
        <f>VLOOKUP($E3345,[1]AllProteinsNorm!$A$1:$Q$3226,12,FALSE)</f>
        <v>647765.24603750196</v>
      </c>
      <c r="Y3345" s="29">
        <f>VLOOKUP($E3345,[1]AllProteinsNorm!$A$1:$Q$3226,14,FALSE)</f>
        <v>452415.800733916</v>
      </c>
      <c r="Z3345" s="25">
        <f t="shared" si="382"/>
        <v>0.93531224082864739</v>
      </c>
      <c r="AA3345" s="1">
        <f t="shared" si="382"/>
        <v>0.86632846302563726</v>
      </c>
      <c r="AB3345" s="1">
        <f t="shared" si="382"/>
        <v>1.0825861467918627</v>
      </c>
      <c r="AC3345" s="1">
        <f t="shared" si="382"/>
        <v>0.99479439773554601</v>
      </c>
      <c r="AD3345" s="1">
        <f t="shared" si="382"/>
        <v>1.120978751618307</v>
      </c>
      <c r="AE3345" s="1">
        <f t="shared" si="382"/>
        <v>0.85924410767390869</v>
      </c>
      <c r="AF3345" s="1">
        <f t="shared" si="382"/>
        <v>1.1327551339651309</v>
      </c>
      <c r="AG3345" s="1">
        <f t="shared" si="382"/>
        <v>0.83414175541580526</v>
      </c>
      <c r="AH3345" s="1">
        <f t="shared" si="382"/>
        <v>1.0595931564472079</v>
      </c>
      <c r="AI3345" s="1">
        <f t="shared" si="382"/>
        <v>1.0174981226604047</v>
      </c>
      <c r="AJ3345" s="1">
        <f t="shared" si="382"/>
        <v>1.026174849622862</v>
      </c>
      <c r="AK3345" s="1">
        <f t="shared" si="382"/>
        <v>0.92920208614661925</v>
      </c>
      <c r="AL3345" s="1">
        <f t="shared" si="382"/>
        <v>0.95256166394515507</v>
      </c>
      <c r="AM3345" s="1">
        <f t="shared" si="382"/>
        <v>1.3437389282078815</v>
      </c>
      <c r="AN3345" s="29">
        <f t="shared" si="382"/>
        <v>0.9385016051745807</v>
      </c>
      <c r="AO3345" s="1">
        <f t="shared" si="383"/>
        <v>44982.343307215924</v>
      </c>
      <c r="AP3345" s="1">
        <f t="shared" si="384"/>
        <v>55773.463802127146</v>
      </c>
      <c r="AQ3345" s="29">
        <f t="shared" si="385"/>
        <v>75501.639118659514</v>
      </c>
    </row>
    <row r="3346" spans="5:43" x14ac:dyDescent="0.2">
      <c r="E3346" s="25" t="s">
        <v>6525</v>
      </c>
      <c r="F3346" s="26" t="s">
        <v>6526</v>
      </c>
      <c r="G3346" s="1">
        <v>0.43804619299602099</v>
      </c>
      <c r="H3346" s="1">
        <v>0.78029068033385396</v>
      </c>
      <c r="I3346" s="1">
        <f>VLOOKUP(F3346,'[1]SUSMB vs SHAM all proteins sum'!$B$2:$E$3214,2,FALSE)</f>
        <v>0.68042830558691902</v>
      </c>
      <c r="J3346" s="29">
        <f>VLOOKUP(F3346,'[1]SUSMB vs SHAM all proteins sum'!$B$2:$E$3214,3,FALSE)</f>
        <v>0.81924078917294696</v>
      </c>
      <c r="K3346" s="25">
        <f>VLOOKUP($E3346,[1]AllProteinsNorm!$A$1:$Q$3226,4,FALSE)</f>
        <v>84218.524317520802</v>
      </c>
      <c r="L3346" s="1">
        <f>VLOOKUP($E3346,[1]AllProteinsNorm!$A$1:$Q$3226,5,FALSE)</f>
        <v>30431.1497073502</v>
      </c>
      <c r="M3346" s="1">
        <f>VLOOKUP($E3346,[1]AllProteinsNorm!$A$1:$Q$3226,10,FALSE)</f>
        <v>44195.381146430103</v>
      </c>
      <c r="N3346" s="1">
        <f>VLOOKUP($E3346,[1]AllProteinsNorm!$A$1:$Q$3226,11,FALSE)</f>
        <v>38055.186977062804</v>
      </c>
      <c r="O3346" s="1">
        <f>VLOOKUP($E3346,[1]AllProteinsNorm!$A$1:$Q$3226,15,FALSE)</f>
        <v>29345.822109814198</v>
      </c>
      <c r="P3346" s="1">
        <f>VLOOKUP($E3346,[1]AllProteinsNorm!$A$1:$Q$3226,6,FALSE)</f>
        <v>20803.0597365504</v>
      </c>
      <c r="Q3346" s="1">
        <f>VLOOKUP($E3346,[1]AllProteinsNorm!$A$1:$Q$3226,8,FALSE)</f>
        <v>46965.0616253802</v>
      </c>
      <c r="R3346" s="1">
        <f>VLOOKUP($E3346,[1]AllProteinsNorm!$A$1:$Q$3226,13,FALSE)</f>
        <v>32189.303164053701</v>
      </c>
      <c r="S3346" s="1">
        <f>VLOOKUP($E3346,[1]AllProteinsNorm!$A$1:$Q$3226,16,FALSE)</f>
        <v>18264.621314294302</v>
      </c>
      <c r="T3346" s="1">
        <f>VLOOKUP($E3346,[1]AllProteinsNorm!$A$1:$Q$3226,17,FALSE)</f>
        <v>63697.260012321101</v>
      </c>
      <c r="U3346" s="1">
        <f>VLOOKUP($E3346,[1]AllProteinsNorm!$A$1:$Q$3226,3,FALSE)</f>
        <v>62263.778423113203</v>
      </c>
      <c r="V3346" s="1">
        <f>VLOOKUP($E3346,[1]AllProteinsNorm!$A$1:$Q$3226,7,FALSE)</f>
        <v>7094.6785350983801</v>
      </c>
      <c r="W3346" s="1">
        <f>VLOOKUP($E3346,[1]AllProteinsNorm!$A$1:$Q$3226,9,FALSE)</f>
        <v>26916.315083334001</v>
      </c>
      <c r="X3346" s="1">
        <f>VLOOKUP($E3346,[1]AllProteinsNorm!$A$1:$Q$3226,12,FALSE)</f>
        <v>60570.829107091602</v>
      </c>
      <c r="Y3346" s="29">
        <f>VLOOKUP($E3346,[1]AllProteinsNorm!$A$1:$Q$3226,14,FALSE)</f>
        <v>64814.702608924003</v>
      </c>
      <c r="Z3346" s="25">
        <f t="shared" si="382"/>
        <v>1.8612152346972055</v>
      </c>
      <c r="AA3346" s="1">
        <f t="shared" si="382"/>
        <v>0.67252329465108485</v>
      </c>
      <c r="AB3346" s="1">
        <f t="shared" si="382"/>
        <v>0.97671049640883578</v>
      </c>
      <c r="AC3346" s="1">
        <f t="shared" si="382"/>
        <v>0.84101323711064779</v>
      </c>
      <c r="AD3346" s="1">
        <f t="shared" si="382"/>
        <v>0.64853773713222584</v>
      </c>
      <c r="AE3346" s="1">
        <f t="shared" si="382"/>
        <v>0.45974412427372052</v>
      </c>
      <c r="AF3346" s="1">
        <f t="shared" si="382"/>
        <v>1.0379199695555048</v>
      </c>
      <c r="AG3346" s="1">
        <f t="shared" si="382"/>
        <v>0.71137819059078178</v>
      </c>
      <c r="AH3346" s="1">
        <f t="shared" si="382"/>
        <v>0.40364506172031872</v>
      </c>
      <c r="AI3346" s="1">
        <f t="shared" si="382"/>
        <v>1.4076987421012923</v>
      </c>
      <c r="AJ3346" s="1">
        <f t="shared" si="382"/>
        <v>1.3760190398729235</v>
      </c>
      <c r="AK3346" s="1">
        <f t="shared" si="382"/>
        <v>0.15679120338204797</v>
      </c>
      <c r="AL3346" s="1">
        <f t="shared" si="382"/>
        <v>0.5948460401198129</v>
      </c>
      <c r="AM3346" s="1">
        <f t="shared" si="382"/>
        <v>1.3386051444848979</v>
      </c>
      <c r="AN3346" s="29">
        <f t="shared" si="382"/>
        <v>1.4323940357026816</v>
      </c>
      <c r="AO3346" s="1">
        <f t="shared" si="383"/>
        <v>20218.628232930005</v>
      </c>
      <c r="AP3346" s="1">
        <f t="shared" si="384"/>
        <v>17009.680199927767</v>
      </c>
      <c r="AQ3346" s="29">
        <f t="shared" si="385"/>
        <v>23215.13965208537</v>
      </c>
    </row>
    <row r="3347" spans="5:43" x14ac:dyDescent="0.2">
      <c r="E3347" s="25" t="s">
        <v>52</v>
      </c>
      <c r="F3347" s="26" t="s">
        <v>53</v>
      </c>
      <c r="G3347" s="43">
        <v>2.5643495675152801E-2</v>
      </c>
      <c r="H3347" s="43">
        <v>0.35108069171914602</v>
      </c>
      <c r="I3347" s="1">
        <f>VLOOKUP(F3347,'[1]SUSMB vs SHAM all proteins sum'!$B$2:$E$3214,2,FALSE)</f>
        <v>0.95523306080411596</v>
      </c>
      <c r="J3347" s="29">
        <f>VLOOKUP(F3347,'[1]SUSMB vs SHAM all proteins sum'!$B$2:$E$3214,3,FALSE)</f>
        <v>0.97642693960831395</v>
      </c>
      <c r="K3347" s="25">
        <f>VLOOKUP($E3347,[1]AllProteinsNorm!$A$1:$Q$3226,4,FALSE)</f>
        <v>24904.4608080299</v>
      </c>
      <c r="L3347" s="1">
        <f>VLOOKUP($E3347,[1]AllProteinsNorm!$A$1:$Q$3226,5,FALSE)</f>
        <v>17798.1498117193</v>
      </c>
      <c r="M3347" s="1">
        <f>VLOOKUP($E3347,[1]AllProteinsNorm!$A$1:$Q$3226,10,FALSE)</f>
        <v>19724.459859745399</v>
      </c>
      <c r="N3347" s="1">
        <f>VLOOKUP($E3347,[1]AllProteinsNorm!$A$1:$Q$3226,11,FALSE)</f>
        <v>19713.5609066338</v>
      </c>
      <c r="O3347" s="1">
        <f>VLOOKUP($E3347,[1]AllProteinsNorm!$A$1:$Q$3226,15,FALSE)</f>
        <v>19306.909557302501</v>
      </c>
      <c r="P3347" s="1">
        <f>VLOOKUP($E3347,[1]AllProteinsNorm!$A$1:$Q$3226,6,FALSE)</f>
        <v>2817.5265806600401</v>
      </c>
      <c r="Q3347" s="1">
        <f>VLOOKUP($E3347,[1]AllProteinsNorm!$A$1:$Q$3226,8,FALSE)</f>
        <v>6070.7050848149902</v>
      </c>
      <c r="R3347" s="1">
        <f>VLOOKUP($E3347,[1]AllProteinsNorm!$A$1:$Q$3226,13,FALSE)</f>
        <v>20093.721091838001</v>
      </c>
      <c r="S3347" s="1">
        <f>VLOOKUP($E3347,[1]AllProteinsNorm!$A$1:$Q$3226,16,FALSE)</f>
        <v>14081.5459624743</v>
      </c>
      <c r="T3347" s="1">
        <f>VLOOKUP($E3347,[1]AllProteinsNorm!$A$1:$Q$3226,17,FALSE)</f>
        <v>3667.34548209174</v>
      </c>
      <c r="U3347" s="1">
        <f>VLOOKUP($E3347,[1]AllProteinsNorm!$A$1:$Q$3226,3,FALSE)</f>
        <v>34167.5087904705</v>
      </c>
      <c r="V3347" s="1">
        <f>VLOOKUP($E3347,[1]AllProteinsNorm!$A$1:$Q$3226,7,FALSE)</f>
        <v>18931.260447847399</v>
      </c>
      <c r="W3347" s="1">
        <f>VLOOKUP($E3347,[1]AllProteinsNorm!$A$1:$Q$3226,9,FALSE)</f>
        <v>4109.0884774630504</v>
      </c>
      <c r="X3347" s="1">
        <f>VLOOKUP($E3347,[1]AllProteinsNorm!$A$1:$Q$3226,12,FALSE)</f>
        <v>36324.270663156698</v>
      </c>
      <c r="Y3347" s="29">
        <f>VLOOKUP($E3347,[1]AllProteinsNorm!$A$1:$Q$3226,14,FALSE)</f>
        <v>30591.338979188298</v>
      </c>
      <c r="Z3347" s="25">
        <f t="shared" si="382"/>
        <v>1.2274551249062362</v>
      </c>
      <c r="AA3347" s="1">
        <f t="shared" si="382"/>
        <v>0.87720952357257675</v>
      </c>
      <c r="AB3347" s="1">
        <f t="shared" si="382"/>
        <v>0.97215071337924963</v>
      </c>
      <c r="AC3347" s="1">
        <f t="shared" si="382"/>
        <v>0.97161354150646495</v>
      </c>
      <c r="AD3347" s="1">
        <f t="shared" si="382"/>
        <v>0.95157109663547212</v>
      </c>
      <c r="AE3347" s="1">
        <f t="shared" si="382"/>
        <v>0.13886618416069577</v>
      </c>
      <c r="AF3347" s="1">
        <f t="shared" si="382"/>
        <v>0.29920415164129666</v>
      </c>
      <c r="AG3347" s="1">
        <f t="shared" si="382"/>
        <v>0.99035032810911827</v>
      </c>
      <c r="AH3347" s="1">
        <f t="shared" si="382"/>
        <v>0.69403091644806059</v>
      </c>
      <c r="AI3347" s="1">
        <f t="shared" si="382"/>
        <v>0.18075083180856608</v>
      </c>
      <c r="AJ3347" s="1">
        <f t="shared" si="382"/>
        <v>1.6839988664448238</v>
      </c>
      <c r="AK3347" s="1">
        <f t="shared" si="382"/>
        <v>0.93305664542444811</v>
      </c>
      <c r="AL3347" s="1">
        <f t="shared" si="382"/>
        <v>0.20252282308914502</v>
      </c>
      <c r="AM3347" s="1">
        <f t="shared" si="382"/>
        <v>1.7902982332224202</v>
      </c>
      <c r="AN3347" s="29">
        <f t="shared" si="382"/>
        <v>1.5077417695243405</v>
      </c>
      <c r="AO3347" s="1">
        <f t="shared" si="383"/>
        <v>2413.3441195739242</v>
      </c>
      <c r="AP3347" s="1">
        <f t="shared" si="384"/>
        <v>6686.3225047904434</v>
      </c>
      <c r="AQ3347" s="29">
        <f t="shared" si="385"/>
        <v>11972.063457531871</v>
      </c>
    </row>
    <row r="3348" spans="5:43" x14ac:dyDescent="0.2">
      <c r="E3348" s="25" t="s">
        <v>209</v>
      </c>
      <c r="F3348" s="26" t="s">
        <v>210</v>
      </c>
      <c r="G3348" s="1">
        <v>0.107136211240092</v>
      </c>
      <c r="H3348" s="43">
        <v>0.44999740251252901</v>
      </c>
      <c r="I3348" s="1">
        <f>VLOOKUP(F3348,'[1]SUSMB vs SHAM all proteins sum'!$B$2:$E$3214,2,FALSE)</f>
        <v>1.5950447704446299E-2</v>
      </c>
      <c r="J3348" s="29">
        <f>VLOOKUP(F3348,'[1]SUSMB vs SHAM all proteins sum'!$B$2:$E$3214,3,FALSE)</f>
        <v>0.26855308420856</v>
      </c>
      <c r="K3348" s="25">
        <f>VLOOKUP($E3348,[1]AllProteinsNorm!$A$1:$Q$3226,4,FALSE)</f>
        <v>19176.5034703442</v>
      </c>
      <c r="L3348" s="1">
        <f>VLOOKUP($E3348,[1]AllProteinsNorm!$A$1:$Q$3226,5,FALSE)</f>
        <v>8324.9628217917598</v>
      </c>
      <c r="M3348" s="1">
        <f>VLOOKUP($E3348,[1]AllProteinsNorm!$A$1:$Q$3226,10,FALSE)</f>
        <v>15656.144622723499</v>
      </c>
      <c r="N3348" s="1">
        <f>VLOOKUP($E3348,[1]AllProteinsNorm!$A$1:$Q$3226,11,FALSE)</f>
        <v>12733.1430540205</v>
      </c>
      <c r="O3348" s="1">
        <f>VLOOKUP($E3348,[1]AllProteinsNorm!$A$1:$Q$3226,15,FALSE)</f>
        <v>10678.0721530633</v>
      </c>
      <c r="P3348" s="1">
        <f>VLOOKUP($E3348,[1]AllProteinsNorm!$A$1:$Q$3226,6,FALSE)</f>
        <v>27280.656966312999</v>
      </c>
      <c r="Q3348" s="1">
        <f>VLOOKUP($E3348,[1]AllProteinsNorm!$A$1:$Q$3226,8,FALSE)</f>
        <v>2332.22125277855</v>
      </c>
      <c r="R3348" s="1">
        <f>VLOOKUP($E3348,[1]AllProteinsNorm!$A$1:$Q$3226,13,FALSE)</f>
        <v>3829.7588506277598</v>
      </c>
      <c r="S3348" s="1">
        <f>VLOOKUP($E3348,[1]AllProteinsNorm!$A$1:$Q$3226,16,FALSE)</f>
        <v>5547.8068109764399</v>
      </c>
      <c r="T3348" s="1">
        <f>VLOOKUP($E3348,[1]AllProteinsNorm!$A$1:$Q$3226,17,FALSE)</f>
        <v>4638.7153508966103</v>
      </c>
      <c r="U3348" s="1">
        <f>VLOOKUP($E3348,[1]AllProteinsNorm!$A$1:$Q$3226,3,FALSE)</f>
        <v>2534.6760517269399</v>
      </c>
      <c r="V3348" s="1">
        <f>VLOOKUP($E3348,[1]AllProteinsNorm!$A$1:$Q$3226,7,FALSE)</f>
        <v>12715.9230483764</v>
      </c>
      <c r="W3348" s="1">
        <f>VLOOKUP($E3348,[1]AllProteinsNorm!$A$1:$Q$3226,9,FALSE)</f>
        <v>4385.3090780180401</v>
      </c>
      <c r="X3348" s="1">
        <f>VLOOKUP($E3348,[1]AllProteinsNorm!$A$1:$Q$3226,12,FALSE)</f>
        <v>3244.7909779009601</v>
      </c>
      <c r="Y3348" s="29">
        <f>VLOOKUP($E3348,[1]AllProteinsNorm!$A$1:$Q$3226,14,FALSE)</f>
        <v>1035.0431502449501</v>
      </c>
      <c r="Z3348" s="25">
        <f t="shared" si="382"/>
        <v>1.4403516320999836</v>
      </c>
      <c r="AA3348" s="1">
        <f t="shared" si="382"/>
        <v>0.62528989218930964</v>
      </c>
      <c r="AB3348" s="1">
        <f t="shared" si="382"/>
        <v>1.1759366609562854</v>
      </c>
      <c r="AC3348" s="1">
        <f t="shared" si="382"/>
        <v>0.9563893338524142</v>
      </c>
      <c r="AD3348" s="1">
        <f t="shared" si="382"/>
        <v>0.80203248090200729</v>
      </c>
      <c r="AE3348" s="1">
        <f t="shared" si="382"/>
        <v>2.0490564845126813</v>
      </c>
      <c r="AF3348" s="1">
        <f t="shared" si="382"/>
        <v>0.17517368028289249</v>
      </c>
      <c r="AG3348" s="1">
        <f t="shared" si="382"/>
        <v>0.28765407727126396</v>
      </c>
      <c r="AH3348" s="1">
        <f t="shared" si="382"/>
        <v>0.41669705883154379</v>
      </c>
      <c r="AI3348" s="1">
        <f t="shared" si="382"/>
        <v>0.34841498800048226</v>
      </c>
      <c r="AJ3348" s="1">
        <f t="shared" si="382"/>
        <v>0.19038010728053292</v>
      </c>
      <c r="AK3348" s="1">
        <f t="shared" si="382"/>
        <v>0.95509593522671543</v>
      </c>
      <c r="AL3348" s="1">
        <f t="shared" si="382"/>
        <v>0.32938158395529371</v>
      </c>
      <c r="AM3348" s="1">
        <f t="shared" si="382"/>
        <v>0.24371700440961894</v>
      </c>
      <c r="AN3348" s="29">
        <f t="shared" si="382"/>
        <v>7.7742331549374141E-2</v>
      </c>
      <c r="AO3348" s="1">
        <f t="shared" si="383"/>
        <v>3795.5392362468187</v>
      </c>
      <c r="AP3348" s="1">
        <f t="shared" si="384"/>
        <v>9337.4052799152723</v>
      </c>
      <c r="AQ3348" s="29">
        <f t="shared" si="385"/>
        <v>4112.3631690393186</v>
      </c>
    </row>
    <row r="3349" spans="5:43" x14ac:dyDescent="0.2">
      <c r="E3349" s="25" t="s">
        <v>6527</v>
      </c>
      <c r="F3349" s="26" t="s">
        <v>6528</v>
      </c>
      <c r="G3349" s="1">
        <v>0.58983990384888596</v>
      </c>
      <c r="H3349" s="1">
        <v>0.93668313188721597</v>
      </c>
      <c r="I3349" s="1">
        <f>VLOOKUP(F3349,'[1]SUSMB vs SHAM all proteins sum'!$B$2:$E$3214,2,FALSE)</f>
        <v>0.66347987613107695</v>
      </c>
      <c r="J3349" s="29">
        <f>VLOOKUP(F3349,'[1]SUSMB vs SHAM all proteins sum'!$B$2:$E$3214,3,FALSE)</f>
        <v>0.914796412138705</v>
      </c>
      <c r="K3349" s="25">
        <f>VLOOKUP($E3349,[1]AllProteinsNorm!$A$1:$Q$3226,4,FALSE)</f>
        <v>231388.708266667</v>
      </c>
      <c r="L3349" s="1">
        <f>VLOOKUP($E3349,[1]AllProteinsNorm!$A$1:$Q$3226,5,FALSE)</f>
        <v>318659.60656753799</v>
      </c>
      <c r="M3349" s="1">
        <f>VLOOKUP($E3349,[1]AllProteinsNorm!$A$1:$Q$3226,10,FALSE)</f>
        <v>177758.36076156801</v>
      </c>
      <c r="N3349" s="1">
        <f>VLOOKUP($E3349,[1]AllProteinsNorm!$A$1:$Q$3226,11,FALSE)</f>
        <v>204209.15780374999</v>
      </c>
      <c r="O3349" s="1">
        <f>VLOOKUP($E3349,[1]AllProteinsNorm!$A$1:$Q$3226,15,FALSE)</f>
        <v>273731.23063032998</v>
      </c>
      <c r="P3349" s="1">
        <f>VLOOKUP($E3349,[1]AllProteinsNorm!$A$1:$Q$3226,6,FALSE)</f>
        <v>216533.10631656399</v>
      </c>
      <c r="Q3349" s="1">
        <f>VLOOKUP($E3349,[1]AllProteinsNorm!$A$1:$Q$3226,8,FALSE)</f>
        <v>271251.45452422998</v>
      </c>
      <c r="R3349" s="1">
        <f>VLOOKUP($E3349,[1]AllProteinsNorm!$A$1:$Q$3226,13,FALSE)</f>
        <v>201804.50083301801</v>
      </c>
      <c r="S3349" s="1">
        <f>VLOOKUP($E3349,[1]AllProteinsNorm!$A$1:$Q$3226,16,FALSE)</f>
        <v>203414.88005937601</v>
      </c>
      <c r="T3349" s="1">
        <f>VLOOKUP($E3349,[1]AllProteinsNorm!$A$1:$Q$3226,17,FALSE)</f>
        <v>219105.019029669</v>
      </c>
      <c r="U3349" s="1">
        <f>VLOOKUP($E3349,[1]AllProteinsNorm!$A$1:$Q$3226,3,FALSE)</f>
        <v>167920.70382783801</v>
      </c>
      <c r="V3349" s="1">
        <f>VLOOKUP($E3349,[1]AllProteinsNorm!$A$1:$Q$3226,7,FALSE)</f>
        <v>397423.93969699601</v>
      </c>
      <c r="W3349" s="1">
        <f>VLOOKUP($E3349,[1]AllProteinsNorm!$A$1:$Q$3226,9,FALSE)</f>
        <v>236561.642840821</v>
      </c>
      <c r="X3349" s="1">
        <f>VLOOKUP($E3349,[1]AllProteinsNorm!$A$1:$Q$3226,12,FALSE)</f>
        <v>189896.06232642001</v>
      </c>
      <c r="Y3349" s="29">
        <f>VLOOKUP($E3349,[1]AllProteinsNorm!$A$1:$Q$3226,14,FALSE)</f>
        <v>156567.812599928</v>
      </c>
      <c r="Z3349" s="25">
        <f t="shared" si="382"/>
        <v>0.959524245049035</v>
      </c>
      <c r="AA3349" s="1">
        <f t="shared" si="382"/>
        <v>1.3214197905757801</v>
      </c>
      <c r="AB3349" s="1">
        <f t="shared" si="382"/>
        <v>0.73712956085276815</v>
      </c>
      <c r="AC3349" s="1">
        <f t="shared" si="382"/>
        <v>0.84681590316812083</v>
      </c>
      <c r="AD3349" s="1">
        <f t="shared" si="382"/>
        <v>1.1351105003542961</v>
      </c>
      <c r="AE3349" s="1">
        <f t="shared" si="382"/>
        <v>0.89792093539446882</v>
      </c>
      <c r="AF3349" s="1">
        <f t="shared" si="382"/>
        <v>1.1248273481904747</v>
      </c>
      <c r="AG3349" s="1">
        <f t="shared" si="382"/>
        <v>0.83684425553791586</v>
      </c>
      <c r="AH3349" s="1">
        <f t="shared" si="382"/>
        <v>0.84352218689847747</v>
      </c>
      <c r="AI3349" s="1">
        <f t="shared" si="382"/>
        <v>0.90858616025725691</v>
      </c>
      <c r="AJ3349" s="1">
        <f t="shared" si="382"/>
        <v>0.69633469919724589</v>
      </c>
      <c r="AK3349" s="1">
        <f t="shared" si="382"/>
        <v>1.6480402546812929</v>
      </c>
      <c r="AL3349" s="1">
        <f t="shared" si="382"/>
        <v>0.98097540478424927</v>
      </c>
      <c r="AM3349" s="1">
        <f t="shared" si="382"/>
        <v>0.78746226298801258</v>
      </c>
      <c r="AN3349" s="29">
        <f t="shared" si="382"/>
        <v>0.64925645382310282</v>
      </c>
      <c r="AO3349" s="1">
        <f t="shared" si="383"/>
        <v>50095.277744961881</v>
      </c>
      <c r="AP3349" s="1">
        <f t="shared" si="384"/>
        <v>25362.763811651042</v>
      </c>
      <c r="AQ3349" s="29">
        <f t="shared" si="385"/>
        <v>88235.764225293315</v>
      </c>
    </row>
    <row r="3350" spans="5:43" x14ac:dyDescent="0.2">
      <c r="E3350" s="25" t="s">
        <v>6529</v>
      </c>
      <c r="F3350" s="26" t="s">
        <v>6530</v>
      </c>
      <c r="G3350" s="1">
        <v>0.96367968336568099</v>
      </c>
      <c r="H3350" s="1">
        <v>1.0040199317973</v>
      </c>
      <c r="I3350" s="1">
        <f>VLOOKUP(F3350,'[1]SUSMB vs SHAM all proteins sum'!$B$2:$E$3214,2,FALSE)</f>
        <v>0.42744419789167598</v>
      </c>
      <c r="J3350" s="29">
        <f>VLOOKUP(F3350,'[1]SUSMB vs SHAM all proteins sum'!$B$2:$E$3214,3,FALSE)</f>
        <v>0.878517489004082</v>
      </c>
      <c r="K3350" s="25">
        <f>VLOOKUP($E3350,[1]AllProteinsNorm!$A$1:$Q$3226,4,FALSE)</f>
        <v>410537.49755167298</v>
      </c>
      <c r="L3350" s="1">
        <f>VLOOKUP($E3350,[1]AllProteinsNorm!$A$1:$Q$3226,5,FALSE)</f>
        <v>527458.82443741302</v>
      </c>
      <c r="M3350" s="1">
        <f>VLOOKUP($E3350,[1]AllProteinsNorm!$A$1:$Q$3226,10,FALSE)</f>
        <v>599871.81273922103</v>
      </c>
      <c r="N3350" s="1">
        <f>VLOOKUP($E3350,[1]AllProteinsNorm!$A$1:$Q$3226,11,FALSE)</f>
        <v>541323.853932183</v>
      </c>
      <c r="O3350" s="1">
        <f>VLOOKUP($E3350,[1]AllProteinsNorm!$A$1:$Q$3226,15,FALSE)</f>
        <v>459877.44824714999</v>
      </c>
      <c r="P3350" s="1">
        <f>VLOOKUP($E3350,[1]AllProteinsNorm!$A$1:$Q$3226,6,FALSE)</f>
        <v>462272.21326836903</v>
      </c>
      <c r="Q3350" s="1">
        <f>VLOOKUP($E3350,[1]AllProteinsNorm!$A$1:$Q$3226,8,FALSE)</f>
        <v>523226.50785684498</v>
      </c>
      <c r="R3350" s="1">
        <f>VLOOKUP($E3350,[1]AllProteinsNorm!$A$1:$Q$3226,13,FALSE)</f>
        <v>430686.09320507903</v>
      </c>
      <c r="S3350" s="1">
        <f>VLOOKUP($E3350,[1]AllProteinsNorm!$A$1:$Q$3226,16,FALSE)</f>
        <v>564229.80275649601</v>
      </c>
      <c r="T3350" s="1">
        <f>VLOOKUP($E3350,[1]AllProteinsNorm!$A$1:$Q$3226,17,FALSE)</f>
        <v>561314.68090294604</v>
      </c>
      <c r="U3350" s="1">
        <f>VLOOKUP($E3350,[1]AllProteinsNorm!$A$1:$Q$3226,3,FALSE)</f>
        <v>475780.18235585297</v>
      </c>
      <c r="V3350" s="1">
        <f>VLOOKUP($E3350,[1]AllProteinsNorm!$A$1:$Q$3226,7,FALSE)</f>
        <v>463663.37808036798</v>
      </c>
      <c r="W3350" s="1">
        <f>VLOOKUP($E3350,[1]AllProteinsNorm!$A$1:$Q$3226,9,FALSE)</f>
        <v>560373.21032756404</v>
      </c>
      <c r="X3350" s="1">
        <f>VLOOKUP($E3350,[1]AllProteinsNorm!$A$1:$Q$3226,12,FALSE)</f>
        <v>257119.269287275</v>
      </c>
      <c r="Y3350" s="29">
        <f>VLOOKUP($E3350,[1]AllProteinsNorm!$A$1:$Q$3226,14,FALSE)</f>
        <v>532390.19825434696</v>
      </c>
      <c r="Z3350" s="25">
        <f t="shared" si="382"/>
        <v>0.8084408633811746</v>
      </c>
      <c r="AA3350" s="1">
        <f t="shared" si="382"/>
        <v>1.038685308818909</v>
      </c>
      <c r="AB3350" s="1">
        <f t="shared" si="382"/>
        <v>1.1812828038878123</v>
      </c>
      <c r="AC3350" s="1">
        <f t="shared" si="382"/>
        <v>1.0659886769214695</v>
      </c>
      <c r="AD3350" s="1">
        <f t="shared" si="382"/>
        <v>0.90560234699063558</v>
      </c>
      <c r="AE3350" s="1">
        <f t="shared" si="382"/>
        <v>0.91031817907149359</v>
      </c>
      <c r="AF3350" s="1">
        <f t="shared" si="382"/>
        <v>1.0303509235534896</v>
      </c>
      <c r="AG3350" s="1">
        <f t="shared" si="382"/>
        <v>0.84811798949779083</v>
      </c>
      <c r="AH3350" s="1">
        <f t="shared" si="382"/>
        <v>1.1110956529091178</v>
      </c>
      <c r="AI3350" s="1">
        <f t="shared" si="382"/>
        <v>1.1053551209426107</v>
      </c>
      <c r="AJ3350" s="1">
        <f t="shared" si="382"/>
        <v>0.93691841475456228</v>
      </c>
      <c r="AK3350" s="1">
        <f t="shared" si="382"/>
        <v>0.91305769613978871</v>
      </c>
      <c r="AL3350" s="1">
        <f t="shared" si="382"/>
        <v>1.1035011531824208</v>
      </c>
      <c r="AM3350" s="1">
        <f t="shared" si="382"/>
        <v>0.50632579312289971</v>
      </c>
      <c r="AN3350" s="29">
        <f t="shared" si="382"/>
        <v>1.0483962953426567</v>
      </c>
      <c r="AO3350" s="1">
        <f t="shared" si="383"/>
        <v>65945.585517959305</v>
      </c>
      <c r="AP3350" s="1">
        <f t="shared" si="384"/>
        <v>53486.381497146736</v>
      </c>
      <c r="AQ3350" s="29">
        <f t="shared" si="385"/>
        <v>106503.86068654517</v>
      </c>
    </row>
    <row r="3351" spans="5:43" x14ac:dyDescent="0.2">
      <c r="E3351" s="25" t="s">
        <v>6531</v>
      </c>
      <c r="F3351" s="26" t="s">
        <v>6532</v>
      </c>
      <c r="G3351" s="1">
        <v>0.70222260134801595</v>
      </c>
      <c r="H3351" s="1">
        <v>1.02432643642219</v>
      </c>
      <c r="I3351" s="1">
        <f>VLOOKUP(F3351,'[1]SUSMB vs SHAM all proteins sum'!$B$2:$E$3214,2,FALSE)</f>
        <v>0.17685110058520401</v>
      </c>
      <c r="J3351" s="29">
        <f>VLOOKUP(F3351,'[1]SUSMB vs SHAM all proteins sum'!$B$2:$E$3214,3,FALSE)</f>
        <v>0.89705823064425805</v>
      </c>
      <c r="K3351" s="25">
        <f>VLOOKUP($E3351,[1]AllProteinsNorm!$A$1:$Q$3226,4,FALSE)</f>
        <v>1577528.1781285401</v>
      </c>
      <c r="L3351" s="1">
        <f>VLOOKUP($E3351,[1]AllProteinsNorm!$A$1:$Q$3226,5,FALSE)</f>
        <v>1472361.06440753</v>
      </c>
      <c r="M3351" s="1">
        <f>VLOOKUP($E3351,[1]AllProteinsNorm!$A$1:$Q$3226,10,FALSE)</f>
        <v>1817312.7549574799</v>
      </c>
      <c r="N3351" s="1">
        <f>VLOOKUP($E3351,[1]AllProteinsNorm!$A$1:$Q$3226,11,FALSE)</f>
        <v>1723631.2487876201</v>
      </c>
      <c r="O3351" s="1">
        <f>VLOOKUP($E3351,[1]AllProteinsNorm!$A$1:$Q$3226,15,FALSE)</f>
        <v>1906090.7902999599</v>
      </c>
      <c r="P3351" s="1">
        <f>VLOOKUP($E3351,[1]AllProteinsNorm!$A$1:$Q$3226,6,FALSE)</f>
        <v>1734738.5468015301</v>
      </c>
      <c r="Q3351" s="1">
        <f>VLOOKUP($E3351,[1]AllProteinsNorm!$A$1:$Q$3226,8,FALSE)</f>
        <v>1920756.3697085199</v>
      </c>
      <c r="R3351" s="1">
        <f>VLOOKUP($E3351,[1]AllProteinsNorm!$A$1:$Q$3226,13,FALSE)</f>
        <v>1826236.2293783801</v>
      </c>
      <c r="S3351" s="1">
        <f>VLOOKUP($E3351,[1]AllProteinsNorm!$A$1:$Q$3226,16,FALSE)</f>
        <v>1531258.05717228</v>
      </c>
      <c r="T3351" s="1">
        <f>VLOOKUP($E3351,[1]AllProteinsNorm!$A$1:$Q$3226,17,FALSE)</f>
        <v>1678376.23492165</v>
      </c>
      <c r="U3351" s="1">
        <f>VLOOKUP($E3351,[1]AllProteinsNorm!$A$1:$Q$3226,3,FALSE)</f>
        <v>1265084.95648347</v>
      </c>
      <c r="V3351" s="1">
        <f>VLOOKUP($E3351,[1]AllProteinsNorm!$A$1:$Q$3226,7,FALSE)</f>
        <v>1616263.6302707901</v>
      </c>
      <c r="W3351" s="1">
        <f>VLOOKUP($E3351,[1]AllProteinsNorm!$A$1:$Q$3226,9,FALSE)</f>
        <v>1530369.94820218</v>
      </c>
      <c r="X3351" s="1">
        <f>VLOOKUP($E3351,[1]AllProteinsNorm!$A$1:$Q$3226,12,FALSE)</f>
        <v>1774802.0503028601</v>
      </c>
      <c r="Y3351" s="29">
        <f>VLOOKUP($E3351,[1]AllProteinsNorm!$A$1:$Q$3226,14,FALSE)</f>
        <v>1450554.3320633201</v>
      </c>
      <c r="Z3351" s="25">
        <f t="shared" si="382"/>
        <v>0.92829368094673648</v>
      </c>
      <c r="AA3351" s="1">
        <f t="shared" si="382"/>
        <v>0.86640827790662311</v>
      </c>
      <c r="AB3351" s="1">
        <f t="shared" si="382"/>
        <v>1.0693944933093129</v>
      </c>
      <c r="AC3351" s="1">
        <f t="shared" si="382"/>
        <v>1.0142677758251148</v>
      </c>
      <c r="AD3351" s="1">
        <f t="shared" si="382"/>
        <v>1.1216357720122123</v>
      </c>
      <c r="AE3351" s="1">
        <f t="shared" si="382"/>
        <v>1.0208038457994317</v>
      </c>
      <c r="AF3351" s="1">
        <f t="shared" si="382"/>
        <v>1.1302657064128385</v>
      </c>
      <c r="AG3351" s="1">
        <f t="shared" si="382"/>
        <v>1.0746454961325007</v>
      </c>
      <c r="AH3351" s="1">
        <f t="shared" si="382"/>
        <v>0.90106610967679401</v>
      </c>
      <c r="AI3351" s="1">
        <f t="shared" si="382"/>
        <v>0.98763754253649338</v>
      </c>
      <c r="AJ3351" s="1">
        <f t="shared" si="382"/>
        <v>0.74443701687634278</v>
      </c>
      <c r="AK3351" s="1">
        <f t="shared" si="382"/>
        <v>0.95108748960942746</v>
      </c>
      <c r="AL3351" s="1">
        <f t="shared" si="382"/>
        <v>0.90054350351586054</v>
      </c>
      <c r="AM3351" s="1">
        <f t="shared" si="382"/>
        <v>1.0443791439478252</v>
      </c>
      <c r="AN3351" s="29">
        <f t="shared" si="382"/>
        <v>0.85357614462502196</v>
      </c>
      <c r="AO3351" s="1">
        <f t="shared" si="383"/>
        <v>157232.99404478353</v>
      </c>
      <c r="AP3351" s="1">
        <f t="shared" si="384"/>
        <v>132282.28250452809</v>
      </c>
      <c r="AQ3351" s="29">
        <f t="shared" si="385"/>
        <v>169604.11403293148</v>
      </c>
    </row>
    <row r="3352" spans="5:43" x14ac:dyDescent="0.2">
      <c r="E3352" s="25" t="s">
        <v>6533</v>
      </c>
      <c r="F3352" s="26" t="s">
        <v>6534</v>
      </c>
      <c r="G3352" s="1">
        <v>0.61475523273453503</v>
      </c>
      <c r="H3352" s="1">
        <v>0.96312799573061103</v>
      </c>
      <c r="I3352" s="1">
        <f>VLOOKUP(F3352,'[1]SUSMB vs SHAM all proteins sum'!$B$2:$E$3214,2,FALSE)</f>
        <v>0.40369983080961602</v>
      </c>
      <c r="J3352" s="29">
        <f>VLOOKUP(F3352,'[1]SUSMB vs SHAM all proteins sum'!$B$2:$E$3214,3,FALSE)</f>
        <v>0.95372139579395798</v>
      </c>
      <c r="K3352" s="25">
        <f>VLOOKUP($E3352,[1]AllProteinsNorm!$A$1:$Q$3226,4,FALSE)</f>
        <v>290616.24802860297</v>
      </c>
      <c r="L3352" s="1">
        <f>VLOOKUP($E3352,[1]AllProteinsNorm!$A$1:$Q$3226,5,FALSE)</f>
        <v>268195.32739879598</v>
      </c>
      <c r="M3352" s="1">
        <f>VLOOKUP($E3352,[1]AllProteinsNorm!$A$1:$Q$3226,10,FALSE)</f>
        <v>305655.846039136</v>
      </c>
      <c r="N3352" s="1">
        <f>VLOOKUP($E3352,[1]AllProteinsNorm!$A$1:$Q$3226,11,FALSE)</f>
        <v>339375.60591501999</v>
      </c>
      <c r="O3352" s="1">
        <f>VLOOKUP($E3352,[1]AllProteinsNorm!$A$1:$Q$3226,15,FALSE)</f>
        <v>331200.30761435197</v>
      </c>
      <c r="P3352" s="1">
        <f>VLOOKUP($E3352,[1]AllProteinsNorm!$A$1:$Q$3226,6,FALSE)</f>
        <v>297576.81681314303</v>
      </c>
      <c r="Q3352" s="1">
        <f>VLOOKUP($E3352,[1]AllProteinsNorm!$A$1:$Q$3226,8,FALSE)</f>
        <v>337093.96138554398</v>
      </c>
      <c r="R3352" s="1">
        <f>VLOOKUP($E3352,[1]AllProteinsNorm!$A$1:$Q$3226,13,FALSE)</f>
        <v>240393.559225579</v>
      </c>
      <c r="S3352" s="1">
        <f>VLOOKUP($E3352,[1]AllProteinsNorm!$A$1:$Q$3226,16,FALSE)</f>
        <v>318292.76897346799</v>
      </c>
      <c r="T3352" s="1">
        <f>VLOOKUP($E3352,[1]AllProteinsNorm!$A$1:$Q$3226,17,FALSE)</f>
        <v>289131.57841807802</v>
      </c>
      <c r="U3352" s="1">
        <f>VLOOKUP($E3352,[1]AllProteinsNorm!$A$1:$Q$3226,3,FALSE)</f>
        <v>301797.96225432499</v>
      </c>
      <c r="V3352" s="1">
        <f>VLOOKUP($E3352,[1]AllProteinsNorm!$A$1:$Q$3226,7,FALSE)</f>
        <v>295341.10895766498</v>
      </c>
      <c r="W3352" s="1">
        <f>VLOOKUP($E3352,[1]AllProteinsNorm!$A$1:$Q$3226,9,FALSE)</f>
        <v>321003.62023896101</v>
      </c>
      <c r="X3352" s="1">
        <f>VLOOKUP($E3352,[1]AllProteinsNorm!$A$1:$Q$3226,12,FALSE)</f>
        <v>268854.16813085799</v>
      </c>
      <c r="Y3352" s="29">
        <f>VLOOKUP($E3352,[1]AllProteinsNorm!$A$1:$Q$3226,14,FALSE)</f>
        <v>274672.94191688899</v>
      </c>
      <c r="Z3352" s="25">
        <f t="shared" si="382"/>
        <v>0.94660600584731336</v>
      </c>
      <c r="AA3352" s="1">
        <f t="shared" si="382"/>
        <v>0.87357575282886435</v>
      </c>
      <c r="AB3352" s="1">
        <f t="shared" si="382"/>
        <v>0.99559354146816648</v>
      </c>
      <c r="AC3352" s="1">
        <f t="shared" si="382"/>
        <v>1.1054267921235099</v>
      </c>
      <c r="AD3352" s="1">
        <f t="shared" si="382"/>
        <v>1.0787979077321459</v>
      </c>
      <c r="AE3352" s="1">
        <f t="shared" si="382"/>
        <v>0.96927822827209142</v>
      </c>
      <c r="AF3352" s="1">
        <f t="shared" si="382"/>
        <v>1.0979949350629987</v>
      </c>
      <c r="AG3352" s="1">
        <f t="shared" si="382"/>
        <v>0.78301880391611223</v>
      </c>
      <c r="AH3352" s="1">
        <f t="shared" si="382"/>
        <v>1.0367549948494343</v>
      </c>
      <c r="AI3352" s="1">
        <f t="shared" si="382"/>
        <v>0.94177008500821568</v>
      </c>
      <c r="AJ3352" s="1">
        <f t="shared" si="382"/>
        <v>0.9830274995302648</v>
      </c>
      <c r="AK3352" s="1">
        <f t="shared" si="382"/>
        <v>0.96199599784735879</v>
      </c>
      <c r="AL3352" s="1">
        <f t="shared" si="382"/>
        <v>1.04558487998587</v>
      </c>
      <c r="AM3352" s="1">
        <f t="shared" si="382"/>
        <v>0.87572175326104029</v>
      </c>
      <c r="AN3352" s="29">
        <f t="shared" si="382"/>
        <v>0.89467487873109908</v>
      </c>
      <c r="AO3352" s="1">
        <f t="shared" si="383"/>
        <v>26114.635994503009</v>
      </c>
      <c r="AP3352" s="1">
        <f t="shared" si="384"/>
        <v>32637.954354790687</v>
      </c>
      <c r="AQ3352" s="29">
        <f t="shared" si="385"/>
        <v>18887.942649696484</v>
      </c>
    </row>
    <row r="3353" spans="5:43" x14ac:dyDescent="0.2">
      <c r="E3353" s="25" t="s">
        <v>6535</v>
      </c>
      <c r="F3353" s="26" t="s">
        <v>6536</v>
      </c>
      <c r="G3353" s="1">
        <v>0.14822698435711601</v>
      </c>
      <c r="H3353" s="43">
        <v>0.46079643728306402</v>
      </c>
      <c r="I3353" s="1">
        <f>VLOOKUP(F3353,'[1]SUSMB vs SHAM all proteins sum'!$B$2:$E$3214,2,FALSE)</f>
        <v>0.92870420152462596</v>
      </c>
      <c r="J3353" s="29">
        <f>VLOOKUP(F3353,'[1]SUSMB vs SHAM all proteins sum'!$B$2:$E$3214,3,FALSE)</f>
        <v>0.95712826852542998</v>
      </c>
      <c r="K3353" s="25">
        <f>VLOOKUP($E3353,[1]AllProteinsNorm!$A$1:$Q$3226,4,FALSE)</f>
        <v>230094.478804994</v>
      </c>
      <c r="L3353" s="1">
        <f>VLOOKUP($E3353,[1]AllProteinsNorm!$A$1:$Q$3226,5,FALSE)</f>
        <v>27702.261040842401</v>
      </c>
      <c r="M3353" s="1">
        <f>VLOOKUP($E3353,[1]AllProteinsNorm!$A$1:$Q$3226,10,FALSE)</f>
        <v>41715.865113853899</v>
      </c>
      <c r="N3353" s="1">
        <f>VLOOKUP($E3353,[1]AllProteinsNorm!$A$1:$Q$3226,11,FALSE)</f>
        <v>61252.842439638604</v>
      </c>
      <c r="O3353" s="1">
        <f>VLOOKUP($E3353,[1]AllProteinsNorm!$A$1:$Q$3226,15,FALSE)</f>
        <v>88507.998457649606</v>
      </c>
      <c r="P3353" s="1">
        <f>VLOOKUP($E3353,[1]AllProteinsNorm!$A$1:$Q$3226,6,FALSE)</f>
        <v>14345.8412837423</v>
      </c>
      <c r="Q3353" s="1">
        <f>VLOOKUP($E3353,[1]AllProteinsNorm!$A$1:$Q$3226,8,FALSE)</f>
        <v>54040.385400095598</v>
      </c>
      <c r="R3353" s="1">
        <f>VLOOKUP($E3353,[1]AllProteinsNorm!$A$1:$Q$3226,13,FALSE)</f>
        <v>40490.508799262097</v>
      </c>
      <c r="S3353" s="1">
        <f>VLOOKUP($E3353,[1]AllProteinsNorm!$A$1:$Q$3226,16,FALSE)</f>
        <v>64930.498182275202</v>
      </c>
      <c r="T3353" s="1">
        <f>VLOOKUP($E3353,[1]AllProteinsNorm!$A$1:$Q$3226,17,FALSE)</f>
        <v>14693.679773789499</v>
      </c>
      <c r="U3353" s="1">
        <f>VLOOKUP($E3353,[1]AllProteinsNorm!$A$1:$Q$3226,3,FALSE)</f>
        <v>33784.000269826698</v>
      </c>
      <c r="V3353" s="1">
        <f>VLOOKUP($E3353,[1]AllProteinsNorm!$A$1:$Q$3226,7,FALSE)</f>
        <v>46040.528642051402</v>
      </c>
      <c r="W3353" s="1">
        <f>VLOOKUP($E3353,[1]AllProteinsNorm!$A$1:$Q$3226,9,FALSE)</f>
        <v>81667.226909991106</v>
      </c>
      <c r="X3353" s="1">
        <f>VLOOKUP($E3353,[1]AllProteinsNorm!$A$1:$Q$3226,12,FALSE)</f>
        <v>193490.31098432699</v>
      </c>
      <c r="Y3353" s="29">
        <f>VLOOKUP($E3353,[1]AllProteinsNorm!$A$1:$Q$3226,14,FALSE)</f>
        <v>47111.154492699898</v>
      </c>
      <c r="Z3353" s="25">
        <f t="shared" si="382"/>
        <v>2.5607398003023993</v>
      </c>
      <c r="AA3353" s="1">
        <f t="shared" si="382"/>
        <v>0.30830067185476534</v>
      </c>
      <c r="AB3353" s="1">
        <f t="shared" si="382"/>
        <v>0.46425918890311746</v>
      </c>
      <c r="AC3353" s="1">
        <f t="shared" si="382"/>
        <v>0.68168776726610503</v>
      </c>
      <c r="AD3353" s="1">
        <f t="shared" si="382"/>
        <v>0.98501257167361278</v>
      </c>
      <c r="AE3353" s="1">
        <f t="shared" si="382"/>
        <v>0.15965601145620734</v>
      </c>
      <c r="AF3353" s="1">
        <f t="shared" si="382"/>
        <v>0.60141975781603163</v>
      </c>
      <c r="AG3353" s="1">
        <f t="shared" si="382"/>
        <v>0.45062210077904125</v>
      </c>
      <c r="AH3353" s="1">
        <f t="shared" si="382"/>
        <v>0.72261669124937722</v>
      </c>
      <c r="AI3353" s="1">
        <f t="shared" si="382"/>
        <v>0.16352713374548158</v>
      </c>
      <c r="AJ3353" s="1">
        <f t="shared" si="382"/>
        <v>0.37598483263777716</v>
      </c>
      <c r="AK3353" s="1">
        <f t="shared" si="382"/>
        <v>0.51238871411852727</v>
      </c>
      <c r="AL3353" s="1">
        <f t="shared" si="382"/>
        <v>0.90888107969760812</v>
      </c>
      <c r="AM3353" s="1">
        <f t="shared" si="382"/>
        <v>2.1533690981363121</v>
      </c>
      <c r="AN3353" s="29">
        <f t="shared" si="382"/>
        <v>0.52430379457255127</v>
      </c>
      <c r="AO3353" s="1">
        <f t="shared" si="383"/>
        <v>73030.607984581206</v>
      </c>
      <c r="AP3353" s="1">
        <f t="shared" si="384"/>
        <v>20449.951907843348</v>
      </c>
      <c r="AQ3353" s="29">
        <f t="shared" si="385"/>
        <v>58741.458106828075</v>
      </c>
    </row>
    <row r="3354" spans="5:43" ht="16" thickBot="1" x14ac:dyDescent="0.25">
      <c r="E3354" s="36" t="s">
        <v>6537</v>
      </c>
      <c r="F3354" s="37" t="s">
        <v>6538</v>
      </c>
      <c r="G3354" s="40">
        <v>0.357892392254056</v>
      </c>
      <c r="H3354" s="40">
        <v>1.21292100736397</v>
      </c>
      <c r="I3354" s="40">
        <f>VLOOKUP(F3354,'[1]SUSMB vs SHAM all proteins sum'!$B$2:$E$3214,2,FALSE)</f>
        <v>0.98312271624124303</v>
      </c>
      <c r="J3354" s="41">
        <f>VLOOKUP(F3354,'[1]SUSMB vs SHAM all proteins sum'!$B$2:$E$3214,3,FALSE)</f>
        <v>1.00435863652843</v>
      </c>
      <c r="K3354" s="36">
        <f>VLOOKUP($E3354,[1]AllProteinsNorm!$A$1:$Q$3226,4,FALSE)</f>
        <v>210319.43801900401</v>
      </c>
      <c r="L3354" s="40">
        <f>VLOOKUP($E3354,[1]AllProteinsNorm!$A$1:$Q$3226,5,FALSE)</f>
        <v>224569.23515559101</v>
      </c>
      <c r="M3354" s="40">
        <f>VLOOKUP($E3354,[1]AllProteinsNorm!$A$1:$Q$3226,10,FALSE)</f>
        <v>424397.065696023</v>
      </c>
      <c r="N3354" s="40">
        <f>VLOOKUP($E3354,[1]AllProteinsNorm!$A$1:$Q$3226,11,FALSE)</f>
        <v>348803.908409397</v>
      </c>
      <c r="O3354" s="40">
        <f>VLOOKUP($E3354,[1]AllProteinsNorm!$A$1:$Q$3226,15,FALSE)</f>
        <v>415969.90535556898</v>
      </c>
      <c r="P3354" s="40">
        <f>VLOOKUP($E3354,[1]AllProteinsNorm!$A$1:$Q$3226,6,FALSE)</f>
        <v>281124.70656746801</v>
      </c>
      <c r="Q3354" s="40">
        <f>VLOOKUP($E3354,[1]AllProteinsNorm!$A$1:$Q$3226,8,FALSE)</f>
        <v>441321.51671369898</v>
      </c>
      <c r="R3354" s="40">
        <f>VLOOKUP($E3354,[1]AllProteinsNorm!$A$1:$Q$3226,13,FALSE)</f>
        <v>272296.25811183301</v>
      </c>
      <c r="S3354" s="40">
        <f>VLOOKUP($E3354,[1]AllProteinsNorm!$A$1:$Q$3226,16,FALSE)</f>
        <v>500767.91580098798</v>
      </c>
      <c r="T3354" s="40">
        <f>VLOOKUP($E3354,[1]AllProteinsNorm!$A$1:$Q$3226,17,FALSE)</f>
        <v>451310.67107610498</v>
      </c>
      <c r="U3354" s="40">
        <f>VLOOKUP($E3354,[1]AllProteinsNorm!$A$1:$Q$3226,3,FALSE)</f>
        <v>194586.92159824501</v>
      </c>
      <c r="V3354" s="40">
        <f>VLOOKUP($E3354,[1]AllProteinsNorm!$A$1:$Q$3226,7,FALSE)</f>
        <v>323415.86313855997</v>
      </c>
      <c r="W3354" s="40">
        <f>VLOOKUP($E3354,[1]AllProteinsNorm!$A$1:$Q$3226,9,FALSE)</f>
        <v>302009.24723672098</v>
      </c>
      <c r="X3354" s="40">
        <f>VLOOKUP($E3354,[1]AllProteinsNorm!$A$1:$Q$3226,12,FALSE)</f>
        <v>411687.31348089903</v>
      </c>
      <c r="Y3354" s="41">
        <f>VLOOKUP($E3354,[1]AllProteinsNorm!$A$1:$Q$3226,14,FALSE)</f>
        <v>379862.744043499</v>
      </c>
      <c r="Z3354" s="36">
        <f t="shared" si="382"/>
        <v>0.64751147110858664</v>
      </c>
      <c r="AA3354" s="40">
        <f t="shared" si="382"/>
        <v>0.69138239047685091</v>
      </c>
      <c r="AB3354" s="40">
        <f t="shared" si="382"/>
        <v>1.3065932988950304</v>
      </c>
      <c r="AC3354" s="40">
        <f t="shared" si="382"/>
        <v>1.0738642799254039</v>
      </c>
      <c r="AD3354" s="40">
        <f t="shared" si="382"/>
        <v>1.2806485595941282</v>
      </c>
      <c r="AE3354" s="40">
        <f t="shared" si="382"/>
        <v>0.86549999386182741</v>
      </c>
      <c r="AF3354" s="40">
        <f t="shared" si="382"/>
        <v>1.358698688103851</v>
      </c>
      <c r="AG3354" s="40">
        <f t="shared" si="382"/>
        <v>0.83831980689975494</v>
      </c>
      <c r="AH3354" s="40">
        <f t="shared" si="382"/>
        <v>1.5417166045060455</v>
      </c>
      <c r="AI3354" s="40">
        <f t="shared" si="382"/>
        <v>1.389452345955237</v>
      </c>
      <c r="AJ3354" s="40">
        <f t="shared" si="382"/>
        <v>0.59907569670848015</v>
      </c>
      <c r="AK3354" s="40">
        <f t="shared" si="382"/>
        <v>0.99570198215240546</v>
      </c>
      <c r="AL3354" s="40">
        <f t="shared" si="382"/>
        <v>0.92979733023524047</v>
      </c>
      <c r="AM3354" s="40">
        <f t="shared" si="382"/>
        <v>1.2674637232754107</v>
      </c>
      <c r="AN3354" s="41">
        <f t="shared" si="382"/>
        <v>1.1694852674184382</v>
      </c>
      <c r="AO3354" s="40">
        <f t="shared" si="383"/>
        <v>91607.553553410093</v>
      </c>
      <c r="AP3354" s="40">
        <f t="shared" si="384"/>
        <v>94200.219627768412</v>
      </c>
      <c r="AQ3354" s="41">
        <f t="shared" si="385"/>
        <v>74869.420640507131</v>
      </c>
    </row>
  </sheetData>
  <mergeCells count="9">
    <mergeCell ref="E138:AQ139"/>
    <mergeCell ref="K140:Y140"/>
    <mergeCell ref="Z140:AN140"/>
    <mergeCell ref="E2:AQ3"/>
    <mergeCell ref="K4:Y4"/>
    <mergeCell ref="Z4:AN4"/>
    <mergeCell ref="E91:AQ92"/>
    <mergeCell ref="K93:Y93"/>
    <mergeCell ref="Z93:AN93"/>
  </mergeCells>
  <conditionalFormatting sqref="H6:H57">
    <cfRule type="cellIs" dxfId="15" priority="6" operator="lessThan">
      <formula>0.75188</formula>
    </cfRule>
    <cfRule type="cellIs" dxfId="14" priority="7" operator="greaterThan">
      <formula>1.33</formula>
    </cfRule>
  </conditionalFormatting>
  <conditionalFormatting sqref="J94">
    <cfRule type="cellIs" dxfId="13" priority="4" operator="lessThan">
      <formula>0.75188</formula>
    </cfRule>
    <cfRule type="cellIs" dxfId="12" priority="5" operator="greaterThan">
      <formula>1.33</formula>
    </cfRule>
  </conditionalFormatting>
  <conditionalFormatting sqref="F95:F125">
    <cfRule type="duplicateValues" dxfId="11" priority="8"/>
  </conditionalFormatting>
  <conditionalFormatting sqref="I95:I133 G6:G57">
    <cfRule type="cellIs" dxfId="10" priority="3" operator="lessThan">
      <formula>0.05</formula>
    </cfRule>
  </conditionalFormatting>
  <conditionalFormatting sqref="J95:J133">
    <cfRule type="cellIs" dxfId="9" priority="1" operator="lessThan">
      <formula>0.66</formula>
    </cfRule>
    <cfRule type="cellIs" dxfId="8" priority="2" operator="greaterThan">
      <formula>1.5</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BEB9C-B3E2-4841-BCE3-AAB04E63D167}">
  <dimension ref="A1:K53"/>
  <sheetViews>
    <sheetView zoomScale="145" zoomScaleNormal="145" workbookViewId="0">
      <selection activeCell="F18" sqref="F18"/>
    </sheetView>
  </sheetViews>
  <sheetFormatPr baseColWidth="10" defaultColWidth="8.83203125" defaultRowHeight="15" x14ac:dyDescent="0.2"/>
  <cols>
    <col min="1" max="1" width="25.33203125" style="1" bestFit="1" customWidth="1"/>
    <col min="2" max="3" width="12" style="1" bestFit="1" customWidth="1"/>
    <col min="4" max="4" width="8.83203125" style="1"/>
    <col min="5" max="5" width="8" style="1" bestFit="1" customWidth="1"/>
    <col min="6" max="6" width="10" style="1" bestFit="1" customWidth="1"/>
    <col min="7" max="7" width="10.83203125" style="1" bestFit="1" customWidth="1"/>
    <col min="8" max="9" width="26.33203125" style="1" bestFit="1" customWidth="1"/>
    <col min="10" max="10" width="10" style="1" bestFit="1" customWidth="1"/>
    <col min="11" max="11" width="10.83203125" style="1" bestFit="1" customWidth="1"/>
    <col min="12" max="13" width="8.83203125" style="1"/>
    <col min="14" max="14" width="25.83203125" style="1" bestFit="1" customWidth="1"/>
    <col min="15" max="15" width="26.33203125" style="1" bestFit="1" customWidth="1"/>
    <col min="16" max="16" width="10" style="1" bestFit="1" customWidth="1"/>
    <col min="17" max="17" width="10.83203125" style="1" bestFit="1" customWidth="1"/>
    <col min="18" max="16384" width="8.83203125" style="1"/>
  </cols>
  <sheetData>
    <row r="1" spans="1:11" ht="16" thickBot="1" x14ac:dyDescent="0.25">
      <c r="A1" s="50" t="s">
        <v>6539</v>
      </c>
      <c r="B1" s="51" t="s">
        <v>6540</v>
      </c>
      <c r="C1" s="52" t="s">
        <v>6541</v>
      </c>
      <c r="E1" s="4" t="s">
        <v>6542</v>
      </c>
      <c r="F1" s="6" t="s">
        <v>6540</v>
      </c>
      <c r="G1" s="49" t="s">
        <v>6541</v>
      </c>
      <c r="I1" s="4" t="s">
        <v>6543</v>
      </c>
      <c r="J1" s="6" t="s">
        <v>6540</v>
      </c>
      <c r="K1" s="49" t="s">
        <v>6541</v>
      </c>
    </row>
    <row r="2" spans="1:11" x14ac:dyDescent="0.2">
      <c r="A2" s="18"/>
      <c r="B2" s="22"/>
      <c r="C2" s="23"/>
      <c r="E2" s="25"/>
      <c r="G2" s="29"/>
      <c r="I2" s="25"/>
      <c r="K2" s="29"/>
    </row>
    <row r="3" spans="1:11" x14ac:dyDescent="0.2">
      <c r="A3" s="25" t="s">
        <v>189</v>
      </c>
      <c r="B3" s="1">
        <f>VLOOKUP('Fig 3 Overlapping proteins'!A3,'[1]SUSMB vs SHAM all proteins sum'!$B$1:$D$3214,3,FALSE)</f>
        <v>4.8752802280054297</v>
      </c>
      <c r="C3" s="29">
        <f>VLOOKUP('Fig 3 Overlapping proteins'!A3,'[1]SUS vs SHAM all proteins sum'!$B$1:$D$3214,3,FALSE)</f>
        <v>1.71358651662103</v>
      </c>
      <c r="E3" s="25" t="s">
        <v>134</v>
      </c>
      <c r="F3" s="1">
        <f>VLOOKUP('Fig 3 Overlapping proteins'!E3,'[1]SUSMB vs SHAM all proteins sum'!$B$1:$D$3214,3,FALSE)</f>
        <v>2.1536161429841099</v>
      </c>
      <c r="G3" s="29">
        <f>VLOOKUP('Fig 3 Overlapping proteins'!E3,'[1]SUS vs SHAM all proteins sum'!$B$1:$D$3214,3,FALSE)</f>
        <v>1.73196657201852</v>
      </c>
      <c r="I3" s="53" t="s">
        <v>35</v>
      </c>
      <c r="J3" s="1">
        <f>VLOOKUP('Fig 3 Overlapping proteins'!I3,'[1]SUSMB vs SHAM all proteins sum'!$B$1:$D$3214,3,FALSE)</f>
        <v>0.77463960593290704</v>
      </c>
      <c r="K3" s="29">
        <f>VLOOKUP('Fig 3 Overlapping proteins'!I3,'[1]SUS vs SHAM all proteins sum'!$B$1:$D$3214,3,FALSE)</f>
        <v>0.21686343844998901</v>
      </c>
    </row>
    <row r="4" spans="1:11" x14ac:dyDescent="0.2">
      <c r="A4" s="25" t="s">
        <v>192</v>
      </c>
      <c r="B4" s="1">
        <f>VLOOKUP('Fig 3 Overlapping proteins'!A4,'[1]SUSMB vs SHAM all proteins sum'!$B$1:$D$3214,3,FALSE)</f>
        <v>0.45356605354407098</v>
      </c>
      <c r="C4" s="29">
        <f>VLOOKUP('Fig 3 Overlapping proteins'!A4,'[1]SUS vs SHAM all proteins sum'!$B$1:$D$3214,3,FALSE)</f>
        <v>0.50461009055355599</v>
      </c>
      <c r="E4" s="25" t="s">
        <v>179</v>
      </c>
      <c r="F4" s="1">
        <f>VLOOKUP('Fig 3 Overlapping proteins'!E4,'[1]SUSMB vs SHAM all proteins sum'!$B$1:$D$3214,3,FALSE)</f>
        <v>4.2831880049595696</v>
      </c>
      <c r="G4" s="29">
        <f>VLOOKUP('Fig 3 Overlapping proteins'!E4,'[1]SUS vs SHAM all proteins sum'!$B$1:$D$3214,3,FALSE)</f>
        <v>4.1768508635970401</v>
      </c>
      <c r="I4" s="53" t="s">
        <v>158</v>
      </c>
      <c r="J4" s="1">
        <f>VLOOKUP('Fig 3 Overlapping proteins'!I4,'[1]SUSMB vs SHAM all proteins sum'!$B$1:$D$3214,3,FALSE)</f>
        <v>1.2367484863867499</v>
      </c>
      <c r="K4" s="29">
        <f>VLOOKUP('Fig 3 Overlapping proteins'!I4,'[1]SUS vs SHAM all proteins sum'!$B$1:$D$3214,3,FALSE)</f>
        <v>2.7942553065001898</v>
      </c>
    </row>
    <row r="5" spans="1:11" x14ac:dyDescent="0.2">
      <c r="A5" s="25" t="s">
        <v>195</v>
      </c>
      <c r="B5" s="1">
        <f>VLOOKUP('Fig 3 Overlapping proteins'!A5,'[1]SUSMB vs SHAM all proteins sum'!$B$1:$D$3214,3,FALSE)</f>
        <v>0.325007657992743</v>
      </c>
      <c r="C5" s="29">
        <f>VLOOKUP('Fig 3 Overlapping proteins'!A5,'[1]SUS vs SHAM all proteins sum'!$B$1:$D$3214,3,FALSE)</f>
        <v>0.38414644471416498</v>
      </c>
      <c r="E5" s="25" t="s">
        <v>77</v>
      </c>
      <c r="F5" s="1">
        <f>VLOOKUP('Fig 3 Overlapping proteins'!E5,'[1]SUSMB vs SHAM all proteins sum'!$B$1:$D$3214,3,FALSE)</f>
        <v>0.301785595015648</v>
      </c>
      <c r="G5" s="29">
        <f>VLOOKUP('Fig 3 Overlapping proteins'!E5,'[1]SUS vs SHAM all proteins sum'!$B$1:$D$3214,3,FALSE)</f>
        <v>0.51548291701892501</v>
      </c>
      <c r="I5" s="53" t="s">
        <v>95</v>
      </c>
      <c r="J5" s="1">
        <f>VLOOKUP('Fig 3 Overlapping proteins'!I5,'[1]SUSMB vs SHAM all proteins sum'!$B$1:$D$3214,3,FALSE)</f>
        <v>0.69955640877078695</v>
      </c>
      <c r="K5" s="29">
        <f>VLOOKUP('Fig 3 Overlapping proteins'!I5,'[1]SUS vs SHAM all proteins sum'!$B$1:$D$3214,3,FALSE)</f>
        <v>0.54470997987591496</v>
      </c>
    </row>
    <row r="6" spans="1:11" x14ac:dyDescent="0.2">
      <c r="A6" s="25" t="s">
        <v>198</v>
      </c>
      <c r="B6" s="1">
        <f>VLOOKUP('Fig 3 Overlapping proteins'!A6,'[1]SUSMB vs SHAM all proteins sum'!$B$1:$D$3214,3,FALSE)</f>
        <v>0.48277940272724901</v>
      </c>
      <c r="C6" s="29">
        <f>VLOOKUP('Fig 3 Overlapping proteins'!A6,'[1]SUS vs SHAM all proteins sum'!$B$1:$D$3214,3,FALSE)</f>
        <v>0.66640917495038998</v>
      </c>
      <c r="E6" s="25" t="s">
        <v>149</v>
      </c>
      <c r="F6" s="1">
        <f>VLOOKUP('Fig 3 Overlapping proteins'!E6,'[1]SUSMB vs SHAM all proteins sum'!$B$1:$D$3214,3,FALSE)</f>
        <v>3.2308680010728401</v>
      </c>
      <c r="G6" s="29">
        <f>VLOOKUP('Fig 3 Overlapping proteins'!E6,'[1]SUS vs SHAM all proteins sum'!$B$1:$D$3214,3,FALSE)</f>
        <v>2.6250474474743402</v>
      </c>
      <c r="I6" s="53" t="s">
        <v>128</v>
      </c>
      <c r="J6" s="1">
        <f>VLOOKUP('Fig 3 Overlapping proteins'!I6,'[1]SUSMB vs SHAM all proteins sum'!$B$1:$D$3214,3,FALSE)</f>
        <v>1.23377448691336</v>
      </c>
      <c r="K6" s="29">
        <f>VLOOKUP('Fig 3 Overlapping proteins'!I6,'[1]SUS vs SHAM all proteins sum'!$B$1:$D$3214,3,FALSE)</f>
        <v>1.61727910860311</v>
      </c>
    </row>
    <row r="7" spans="1:11" x14ac:dyDescent="0.2">
      <c r="A7" s="25" t="s">
        <v>201</v>
      </c>
      <c r="B7" s="1">
        <f>VLOOKUP('Fig 3 Overlapping proteins'!A7,'[1]SUSMB vs SHAM all proteins sum'!$B$1:$D$3214,3,FALSE)</f>
        <v>0.61932491821889402</v>
      </c>
      <c r="C7" s="29">
        <f>VLOOKUP('Fig 3 Overlapping proteins'!A7,'[1]SUS vs SHAM all proteins sum'!$B$1:$D$3214,3,FALSE)</f>
        <v>0.81472962017491701</v>
      </c>
      <c r="E7" s="25" t="s">
        <v>182</v>
      </c>
      <c r="F7" s="1">
        <f>VLOOKUP('Fig 3 Overlapping proteins'!E7,'[1]SUSMB vs SHAM all proteins sum'!$B$1:$D$3214,3,FALSE)</f>
        <v>3.5713952580892099</v>
      </c>
      <c r="G7" s="29">
        <f>VLOOKUP('Fig 3 Overlapping proteins'!E7,'[1]SUS vs SHAM all proteins sum'!$B$1:$D$3214,3,FALSE)</f>
        <v>4.8149923640954801</v>
      </c>
      <c r="I7" s="53" t="s">
        <v>107</v>
      </c>
      <c r="J7" s="1">
        <f>VLOOKUP('Fig 3 Overlapping proteins'!I7,'[1]SUSMB vs SHAM all proteins sum'!$B$1:$D$3214,3,FALSE)</f>
        <v>0.90366452391582597</v>
      </c>
      <c r="K7" s="29">
        <f>VLOOKUP('Fig 3 Overlapping proteins'!I7,'[1]SUS vs SHAM all proteins sum'!$B$1:$D$3214,3,FALSE)</f>
        <v>0.61981448068960798</v>
      </c>
    </row>
    <row r="8" spans="1:11" x14ac:dyDescent="0.2">
      <c r="A8" s="25" t="s">
        <v>204</v>
      </c>
      <c r="B8" s="1">
        <f>VLOOKUP('Fig 3 Overlapping proteins'!A8,'[1]SUSMB vs SHAM all proteins sum'!$B$1:$D$3214,3,FALSE)</f>
        <v>2.8872943659013899</v>
      </c>
      <c r="C8" s="29">
        <f>VLOOKUP('Fig 3 Overlapping proteins'!A8,'[1]SUS vs SHAM all proteins sum'!$B$1:$D$3214,3,FALSE)</f>
        <v>2.19804612983582</v>
      </c>
      <c r="E8" s="25" t="s">
        <v>29</v>
      </c>
      <c r="F8" s="1">
        <f>VLOOKUP('Fig 3 Overlapping proteins'!E8,'[1]SUSMB vs SHAM all proteins sum'!$B$1:$D$3214,3,FALSE)</f>
        <v>0.10705813443217201</v>
      </c>
      <c r="G8" s="29">
        <f>VLOOKUP('Fig 3 Overlapping proteins'!E8,'[1]SUS vs SHAM all proteins sum'!$B$1:$D$3214,3,FALSE)</f>
        <v>7.3967394976242704E-2</v>
      </c>
      <c r="I8" s="53" t="s">
        <v>110</v>
      </c>
      <c r="J8" s="1">
        <f>VLOOKUP('Fig 3 Overlapping proteins'!I8,'[1]SUSMB vs SHAM all proteins sum'!$B$1:$D$3214,3,FALSE)</f>
        <v>0.80209536959146099</v>
      </c>
      <c r="K8" s="29">
        <f>VLOOKUP('Fig 3 Overlapping proteins'!I8,'[1]SUS vs SHAM all proteins sum'!$B$1:$D$3214,3,FALSE)</f>
        <v>0.62882217655223205</v>
      </c>
    </row>
    <row r="9" spans="1:11" x14ac:dyDescent="0.2">
      <c r="A9" s="25" t="s">
        <v>207</v>
      </c>
      <c r="B9" s="1">
        <f>VLOOKUP('Fig 3 Overlapping proteins'!A9,'[1]SUSMB vs SHAM all proteins sum'!$B$1:$D$3214,3,FALSE)</f>
        <v>2.8468484005827599</v>
      </c>
      <c r="C9" s="29">
        <f>VLOOKUP('Fig 3 Overlapping proteins'!A9,'[1]SUS vs SHAM all proteins sum'!$B$1:$D$3214,3,FALSE)</f>
        <v>1.3481302586083299</v>
      </c>
      <c r="E9" s="25" t="s">
        <v>74</v>
      </c>
      <c r="F9" s="1">
        <f>VLOOKUP('Fig 3 Overlapping proteins'!E9,'[1]SUSMB vs SHAM all proteins sum'!$B$1:$D$3214,3,FALSE)</f>
        <v>0.591949078724615</v>
      </c>
      <c r="G9" s="29">
        <f>VLOOKUP('Fig 3 Overlapping proteins'!E9,'[1]SUS vs SHAM all proteins sum'!$B$1:$D$3214,3,FALSE)</f>
        <v>0.4941599654062</v>
      </c>
      <c r="I9" s="53" t="s">
        <v>164</v>
      </c>
      <c r="J9" s="1">
        <f>VLOOKUP('Fig 3 Overlapping proteins'!I9,'[1]SUSMB vs SHAM all proteins sum'!$B$1:$D$3214,3,FALSE)</f>
        <v>1.5800009055243101</v>
      </c>
      <c r="K9" s="29">
        <f>VLOOKUP('Fig 3 Overlapping proteins'!I9,'[1]SUS vs SHAM all proteins sum'!$B$1:$D$3214,3,FALSE)</f>
        <v>3.1283497768194501</v>
      </c>
    </row>
    <row r="10" spans="1:11" ht="16" thickBot="1" x14ac:dyDescent="0.25">
      <c r="A10" s="25" t="s">
        <v>210</v>
      </c>
      <c r="B10" s="1">
        <f>VLOOKUP('Fig 3 Overlapping proteins'!A10,'[1]SUSMB vs SHAM all proteins sum'!$B$1:$D$3214,3,FALSE)</f>
        <v>0.26855308420856</v>
      </c>
      <c r="C10" s="29">
        <f>VLOOKUP('Fig 3 Overlapping proteins'!A10,'[1]SUS vs SHAM all proteins sum'!$B$1:$D$3214,3,FALSE)</f>
        <v>0.44999740251252901</v>
      </c>
      <c r="E10" s="36" t="s">
        <v>161</v>
      </c>
      <c r="F10" s="40">
        <f>VLOOKUP('Fig 3 Overlapping proteins'!E10,'[1]SUSMB vs SHAM all proteins sum'!$B$1:$D$3214,3,FALSE)</f>
        <v>2.8262442549412201</v>
      </c>
      <c r="G10" s="41">
        <f>VLOOKUP('Fig 3 Overlapping proteins'!E10,'[1]SUS vs SHAM all proteins sum'!$B$1:$D$3214,3,FALSE)</f>
        <v>2.98272945934337</v>
      </c>
      <c r="I10" s="53" t="s">
        <v>46</v>
      </c>
      <c r="J10" s="1">
        <f>VLOOKUP('Fig 3 Overlapping proteins'!I10,'[1]SUSMB vs SHAM all proteins sum'!$B$1:$D$3214,3,FALSE)</f>
        <v>0.76640772777544497</v>
      </c>
      <c r="K10" s="29">
        <f>VLOOKUP('Fig 3 Overlapping proteins'!I10,'[1]SUS vs SHAM all proteins sum'!$B$1:$D$3214,3,FALSE)</f>
        <v>0.30852770180397598</v>
      </c>
    </row>
    <row r="11" spans="1:11" x14ac:dyDescent="0.2">
      <c r="A11" s="25" t="s">
        <v>213</v>
      </c>
      <c r="B11" s="1">
        <f>VLOOKUP('Fig 3 Overlapping proteins'!A11,'[1]SUSMB vs SHAM all proteins sum'!$B$1:$D$3214,3,FALSE)</f>
        <v>1.5317711157387099</v>
      </c>
      <c r="C11" s="29">
        <f>VLOOKUP('Fig 3 Overlapping proteins'!A11,'[1]SUS vs SHAM all proteins sum'!$B$1:$D$3214,3,FALSE)</f>
        <v>0.97974295850087401</v>
      </c>
      <c r="I11" s="53" t="s">
        <v>89</v>
      </c>
      <c r="J11" s="1">
        <f>VLOOKUP('Fig 3 Overlapping proteins'!I11,'[1]SUSMB vs SHAM all proteins sum'!$B$1:$D$3214,3,FALSE)</f>
        <v>0.77084682135006399</v>
      </c>
      <c r="K11" s="29">
        <f>VLOOKUP('Fig 3 Overlapping proteins'!I11,'[1]SUS vs SHAM all proteins sum'!$B$1:$D$3214,3,FALSE)</f>
        <v>0.53391113639753196</v>
      </c>
    </row>
    <row r="12" spans="1:11" x14ac:dyDescent="0.2">
      <c r="A12" s="25" t="s">
        <v>216</v>
      </c>
      <c r="B12" s="1">
        <f>VLOOKUP('Fig 3 Overlapping proteins'!A12,'[1]SUSMB vs SHAM all proteins sum'!$B$1:$D$3214,3,FALSE)</f>
        <v>4.6941753775500104</v>
      </c>
      <c r="C12" s="29">
        <f>VLOOKUP('Fig 3 Overlapping proteins'!A12,'[1]SUS vs SHAM all proteins sum'!$B$1:$D$3214,3,FALSE)</f>
        <v>2.5447744520671498</v>
      </c>
      <c r="I12" s="53" t="s">
        <v>32</v>
      </c>
      <c r="J12" s="1">
        <f>VLOOKUP('Fig 3 Overlapping proteins'!I12,'[1]SUSMB vs SHAM all proteins sum'!$B$1:$D$3214,3,FALSE)</f>
        <v>0.65015799905893901</v>
      </c>
      <c r="K12" s="29">
        <f>VLOOKUP('Fig 3 Overlapping proteins'!I12,'[1]SUS vs SHAM all proteins sum'!$B$1:$D$3214,3,FALSE)</f>
        <v>0.20148778017701999</v>
      </c>
    </row>
    <row r="13" spans="1:11" x14ac:dyDescent="0.2">
      <c r="A13" s="25" t="s">
        <v>219</v>
      </c>
      <c r="B13" s="1">
        <f>VLOOKUP('Fig 3 Overlapping proteins'!A13,'[1]SUSMB vs SHAM all proteins sum'!$B$1:$D$3214,3,FALSE)</f>
        <v>1.9608994153238199</v>
      </c>
      <c r="C13" s="29">
        <f>VLOOKUP('Fig 3 Overlapping proteins'!A13,'[1]SUS vs SHAM all proteins sum'!$B$1:$D$3214,3,FALSE)</f>
        <v>1.0937365459870401</v>
      </c>
      <c r="I13" s="53" t="s">
        <v>65</v>
      </c>
      <c r="J13" s="1">
        <f>VLOOKUP('Fig 3 Overlapping proteins'!I13,'[1]SUSMB vs SHAM all proteins sum'!$B$1:$D$3214,3,FALSE)</f>
        <v>1.14006259880237</v>
      </c>
      <c r="K13" s="29">
        <f>VLOOKUP('Fig 3 Overlapping proteins'!I13,'[1]SUS vs SHAM all proteins sum'!$B$1:$D$3214,3,FALSE)</f>
        <v>0.43239217981262101</v>
      </c>
    </row>
    <row r="14" spans="1:11" x14ac:dyDescent="0.2">
      <c r="A14" s="25" t="s">
        <v>222</v>
      </c>
      <c r="B14" s="1">
        <f>VLOOKUP('Fig 3 Overlapping proteins'!A14,'[1]SUSMB vs SHAM all proteins sum'!$B$1:$D$3214,3,FALSE)</f>
        <v>4.3880335560740802</v>
      </c>
      <c r="C14" s="29">
        <f>VLOOKUP('Fig 3 Overlapping proteins'!A14,'[1]SUS vs SHAM all proteins sum'!$B$1:$D$3214,3,FALSE)</f>
        <v>3.0710163338464298</v>
      </c>
      <c r="I14" s="53" t="s">
        <v>125</v>
      </c>
      <c r="J14" s="1">
        <f>VLOOKUP('Fig 3 Overlapping proteins'!I14,'[1]SUSMB vs SHAM all proteins sum'!$B$1:$D$3214,3,FALSE)</f>
        <v>1.2466618481352201</v>
      </c>
      <c r="K14" s="29">
        <f>VLOOKUP('Fig 3 Overlapping proteins'!I14,'[1]SUS vs SHAM all proteins sum'!$B$1:$D$3214,3,FALSE)</f>
        <v>1.5859160579260601</v>
      </c>
    </row>
    <row r="15" spans="1:11" x14ac:dyDescent="0.2">
      <c r="A15" s="25" t="s">
        <v>225</v>
      </c>
      <c r="B15" s="1">
        <f>VLOOKUP('Fig 3 Overlapping proteins'!A15,'[1]SUSMB vs SHAM all proteins sum'!$B$1:$D$3214,3,FALSE)</f>
        <v>0.40879720444349199</v>
      </c>
      <c r="C15" s="29">
        <f>VLOOKUP('Fig 3 Overlapping proteins'!A15,'[1]SUS vs SHAM all proteins sum'!$B$1:$D$3214,3,FALSE)</f>
        <v>0.51531984057121905</v>
      </c>
      <c r="I15" s="53" t="s">
        <v>185</v>
      </c>
      <c r="J15" s="1">
        <f>VLOOKUP('Fig 3 Overlapping proteins'!I15,'[1]SUSMB vs SHAM all proteins sum'!$B$1:$D$3214,3,FALSE)</f>
        <v>2.5606228170322902</v>
      </c>
      <c r="K15" s="29">
        <f>VLOOKUP('Fig 3 Overlapping proteins'!I15,'[1]SUS vs SHAM all proteins sum'!$B$1:$D$3214,3,FALSE)</f>
        <v>4.9414699811491802</v>
      </c>
    </row>
    <row r="16" spans="1:11" x14ac:dyDescent="0.2">
      <c r="A16" s="25" t="s">
        <v>228</v>
      </c>
      <c r="B16" s="1">
        <f>VLOOKUP('Fig 3 Overlapping proteins'!A16,'[1]SUSMB vs SHAM all proteins sum'!$B$1:$D$3214,3,FALSE)</f>
        <v>1.8613487256643</v>
      </c>
      <c r="C16" s="29">
        <f>VLOOKUP('Fig 3 Overlapping proteins'!A16,'[1]SUS vs SHAM all proteins sum'!$B$1:$D$3214,3,FALSE)</f>
        <v>1.18110453818255</v>
      </c>
      <c r="I16" s="53" t="s">
        <v>80</v>
      </c>
      <c r="J16" s="1">
        <f>VLOOKUP('Fig 3 Overlapping proteins'!I16,'[1]SUSMB vs SHAM all proteins sum'!$B$1:$D$3214,3,FALSE)</f>
        <v>0.97598156895465804</v>
      </c>
      <c r="K16" s="29">
        <f>VLOOKUP('Fig 3 Overlapping proteins'!I16,'[1]SUS vs SHAM all proteins sum'!$B$1:$D$3214,3,FALSE)</f>
        <v>0.52566605186405502</v>
      </c>
    </row>
    <row r="17" spans="1:11" x14ac:dyDescent="0.2">
      <c r="A17" s="25" t="s">
        <v>231</v>
      </c>
      <c r="B17" s="1">
        <f>VLOOKUP('Fig 3 Overlapping proteins'!A17,'[1]SUSMB vs SHAM all proteins sum'!$B$1:$D$3214,3,FALSE)</f>
        <v>1.96506421581635</v>
      </c>
      <c r="C17" s="29">
        <f>VLOOKUP('Fig 3 Overlapping proteins'!A17,'[1]SUS vs SHAM all proteins sum'!$B$1:$D$3214,3,FALSE)</f>
        <v>1.1484510393603899</v>
      </c>
      <c r="I17" s="53" t="s">
        <v>68</v>
      </c>
      <c r="J17" s="1">
        <f>VLOOKUP('Fig 3 Overlapping proteins'!I17,'[1]SUSMB vs SHAM all proteins sum'!$B$1:$D$3214,3,FALSE)</f>
        <v>1.24366026441543</v>
      </c>
      <c r="K17" s="29">
        <f>VLOOKUP('Fig 3 Overlapping proteins'!I17,'[1]SUS vs SHAM all proteins sum'!$B$1:$D$3214,3,FALSE)</f>
        <v>0.44973732062482702</v>
      </c>
    </row>
    <row r="18" spans="1:11" x14ac:dyDescent="0.2">
      <c r="A18" s="25" t="s">
        <v>234</v>
      </c>
      <c r="B18" s="1">
        <f>VLOOKUP('Fig 3 Overlapping proteins'!A18,'[1]SUSMB vs SHAM all proteins sum'!$B$1:$D$3214,3,FALSE)</f>
        <v>0.458968889815911</v>
      </c>
      <c r="C18" s="29">
        <f>VLOOKUP('Fig 3 Overlapping proteins'!A18,'[1]SUS vs SHAM all proteins sum'!$B$1:$D$3214,3,FALSE)</f>
        <v>0.60040209888586504</v>
      </c>
      <c r="I18" s="53" t="s">
        <v>116</v>
      </c>
      <c r="J18" s="1">
        <f>VLOOKUP('Fig 3 Overlapping proteins'!I18,'[1]SUSMB vs SHAM all proteins sum'!$B$1:$D$3214,3,FALSE)</f>
        <v>0.98123005505627203</v>
      </c>
      <c r="K18" s="29">
        <f>VLOOKUP('Fig 3 Overlapping proteins'!I18,'[1]SUS vs SHAM all proteins sum'!$B$1:$D$3214,3,FALSE)</f>
        <v>1.52327337392721</v>
      </c>
    </row>
    <row r="19" spans="1:11" x14ac:dyDescent="0.2">
      <c r="A19" s="25" t="s">
        <v>237</v>
      </c>
      <c r="B19" s="1">
        <f>VLOOKUP('Fig 3 Overlapping proteins'!A19,'[1]SUSMB vs SHAM all proteins sum'!$B$1:$D$3214,3,FALSE)</f>
        <v>1.7613345254464501</v>
      </c>
      <c r="C19" s="29">
        <f>VLOOKUP('Fig 3 Overlapping proteins'!A19,'[1]SUS vs SHAM all proteins sum'!$B$1:$D$3214,3,FALSE)</f>
        <v>1.37379845959207</v>
      </c>
      <c r="I19" s="53" t="s">
        <v>83</v>
      </c>
      <c r="J19" s="1">
        <f>VLOOKUP('Fig 3 Overlapping proteins'!I19,'[1]SUSMB vs SHAM all proteins sum'!$B$1:$D$3214,3,FALSE)</f>
        <v>0.77968202452101898</v>
      </c>
      <c r="K19" s="29">
        <f>VLOOKUP('Fig 3 Overlapping proteins'!I19,'[1]SUS vs SHAM all proteins sum'!$B$1:$D$3214,3,FALSE)</f>
        <v>0.52817008729190795</v>
      </c>
    </row>
    <row r="20" spans="1:11" x14ac:dyDescent="0.2">
      <c r="A20" s="25" t="s">
        <v>240</v>
      </c>
      <c r="B20" s="1">
        <f>VLOOKUP('Fig 3 Overlapping proteins'!A20,'[1]SUSMB vs SHAM all proteins sum'!$B$1:$D$3214,3,FALSE)</f>
        <v>0.63154876835895202</v>
      </c>
      <c r="C20" s="29">
        <f>VLOOKUP('Fig 3 Overlapping proteins'!A20,'[1]SUS vs SHAM all proteins sum'!$B$1:$D$3214,3,FALSE)</f>
        <v>0.80145405002319303</v>
      </c>
      <c r="I20" s="53" t="s">
        <v>122</v>
      </c>
      <c r="J20" s="1">
        <f>VLOOKUP('Fig 3 Overlapping proteins'!I20,'[1]SUSMB vs SHAM all proteins sum'!$B$1:$D$3214,3,FALSE)</f>
        <v>1.2315606143332301</v>
      </c>
      <c r="K20" s="29">
        <f>VLOOKUP('Fig 3 Overlapping proteins'!I20,'[1]SUS vs SHAM all proteins sum'!$B$1:$D$3214,3,FALSE)</f>
        <v>1.5416149493054501</v>
      </c>
    </row>
    <row r="21" spans="1:11" x14ac:dyDescent="0.2">
      <c r="A21" s="25" t="s">
        <v>243</v>
      </c>
      <c r="B21" s="1">
        <f>VLOOKUP('Fig 3 Overlapping proteins'!A21,'[1]SUSMB vs SHAM all proteins sum'!$B$1:$D$3214,3,FALSE)</f>
        <v>2.58106298755439</v>
      </c>
      <c r="C21" s="29">
        <f>VLOOKUP('Fig 3 Overlapping proteins'!A21,'[1]SUS vs SHAM all proteins sum'!$B$1:$D$3214,3,FALSE)</f>
        <v>1.92636208348514</v>
      </c>
      <c r="I21" s="53" t="s">
        <v>152</v>
      </c>
      <c r="J21" s="1">
        <f>VLOOKUP('Fig 3 Overlapping proteins'!I21,'[1]SUSMB vs SHAM all proteins sum'!$B$1:$D$3214,3,FALSE)</f>
        <v>2.2009756855013198</v>
      </c>
      <c r="K21" s="29">
        <f>VLOOKUP('Fig 3 Overlapping proteins'!I21,'[1]SUS vs SHAM all proteins sum'!$B$1:$D$3214,3,FALSE)</f>
        <v>2.6408939638364699</v>
      </c>
    </row>
    <row r="22" spans="1:11" x14ac:dyDescent="0.2">
      <c r="A22" s="25" t="s">
        <v>246</v>
      </c>
      <c r="B22" s="1">
        <f>VLOOKUP('Fig 3 Overlapping proteins'!A22,'[1]SUSMB vs SHAM all proteins sum'!$B$1:$D$3214,3,FALSE)</f>
        <v>0.31228725261608398</v>
      </c>
      <c r="C22" s="29">
        <f>VLOOKUP('Fig 3 Overlapping proteins'!A22,'[1]SUS vs SHAM all proteins sum'!$B$1:$D$3214,3,FALSE)</f>
        <v>1.75444638584179</v>
      </c>
      <c r="I22" s="53" t="s">
        <v>53</v>
      </c>
      <c r="J22" s="1">
        <f>VLOOKUP('Fig 3 Overlapping proteins'!I22,'[1]SUSMB vs SHAM all proteins sum'!$B$1:$D$3214,3,FALSE)</f>
        <v>0.97642693960831395</v>
      </c>
      <c r="K22" s="29">
        <f>VLOOKUP('Fig 3 Overlapping proteins'!I22,'[1]SUS vs SHAM all proteins sum'!$B$1:$D$3214,3,FALSE)</f>
        <v>0.35108069171914602</v>
      </c>
    </row>
    <row r="23" spans="1:11" x14ac:dyDescent="0.2">
      <c r="A23" s="25" t="s">
        <v>249</v>
      </c>
      <c r="B23" s="1">
        <f>VLOOKUP('Fig 3 Overlapping proteins'!A23,'[1]SUSMB vs SHAM all proteins sum'!$B$1:$D$3214,3,FALSE)</f>
        <v>0.64131577326009903</v>
      </c>
      <c r="C23" s="29">
        <f>VLOOKUP('Fig 3 Overlapping proteins'!A23,'[1]SUS vs SHAM all proteins sum'!$B$1:$D$3214,3,FALSE)</f>
        <v>0.76320890805232799</v>
      </c>
      <c r="I23" s="53" t="s">
        <v>104</v>
      </c>
      <c r="J23" s="1">
        <f>VLOOKUP('Fig 3 Overlapping proteins'!I23,'[1]SUSMB vs SHAM all proteins sum'!$B$1:$D$3214,3,FALSE)</f>
        <v>0.94698921110687895</v>
      </c>
      <c r="K23" s="29">
        <f>VLOOKUP('Fig 3 Overlapping proteins'!I23,'[1]SUS vs SHAM all proteins sum'!$B$1:$D$3214,3,FALSE)</f>
        <v>0.59700101617244705</v>
      </c>
    </row>
    <row r="24" spans="1:11" x14ac:dyDescent="0.2">
      <c r="A24" s="25" t="s">
        <v>252</v>
      </c>
      <c r="B24" s="1">
        <f>VLOOKUP('Fig 3 Overlapping proteins'!A24,'[1]SUSMB vs SHAM all proteins sum'!$B$1:$D$3214,3,FALSE)</f>
        <v>0.415687001677924</v>
      </c>
      <c r="C24" s="29">
        <f>VLOOKUP('Fig 3 Overlapping proteins'!A24,'[1]SUS vs SHAM all proteins sum'!$B$1:$D$3214,3,FALSE)</f>
        <v>1.20818046573765</v>
      </c>
      <c r="I24" s="53" t="s">
        <v>71</v>
      </c>
      <c r="J24" s="1">
        <f>VLOOKUP('Fig 3 Overlapping proteins'!I24,'[1]SUSMB vs SHAM all proteins sum'!$B$1:$D$3214,3,FALSE)</f>
        <v>0.83936002092505602</v>
      </c>
      <c r="K24" s="29">
        <f>VLOOKUP('Fig 3 Overlapping proteins'!I24,'[1]SUS vs SHAM all proteins sum'!$B$1:$D$3214,3,FALSE)</f>
        <v>0.48335502481871501</v>
      </c>
    </row>
    <row r="25" spans="1:11" x14ac:dyDescent="0.2">
      <c r="A25" s="25" t="s">
        <v>255</v>
      </c>
      <c r="B25" s="1">
        <f>VLOOKUP('Fig 3 Overlapping proteins'!A25,'[1]SUSMB vs SHAM all proteins sum'!$B$1:$D$3214,3,FALSE)</f>
        <v>0.25735441216774602</v>
      </c>
      <c r="C25" s="29">
        <f>VLOOKUP('Fig 3 Overlapping proteins'!A25,'[1]SUS vs SHAM all proteins sum'!$B$1:$D$3214,3,FALSE)</f>
        <v>0.65951950624565603</v>
      </c>
      <c r="I25" s="53" t="s">
        <v>146</v>
      </c>
      <c r="J25" s="1">
        <f>VLOOKUP('Fig 3 Overlapping proteins'!I25,'[1]SUSMB vs SHAM all proteins sum'!$B$1:$D$3214,3,FALSE)</f>
        <v>1.0568284491800299</v>
      </c>
      <c r="K25" s="29">
        <f>VLOOKUP('Fig 3 Overlapping proteins'!I25,'[1]SUS vs SHAM all proteins sum'!$B$1:$D$3214,3,FALSE)</f>
        <v>2.5284972717707701</v>
      </c>
    </row>
    <row r="26" spans="1:11" x14ac:dyDescent="0.2">
      <c r="A26" s="25" t="s">
        <v>258</v>
      </c>
      <c r="B26" s="1">
        <f>VLOOKUP('Fig 3 Overlapping proteins'!A26,'[1]SUSMB vs SHAM all proteins sum'!$B$1:$D$3214,3,FALSE)</f>
        <v>0.43113915156551302</v>
      </c>
      <c r="C26" s="29">
        <f>VLOOKUP('Fig 3 Overlapping proteins'!A26,'[1]SUS vs SHAM all proteins sum'!$B$1:$D$3214,3,FALSE)</f>
        <v>0.57279863938881803</v>
      </c>
      <c r="I26" s="53" t="s">
        <v>56</v>
      </c>
      <c r="J26" s="1">
        <f>VLOOKUP('Fig 3 Overlapping proteins'!I26,'[1]SUSMB vs SHAM all proteins sum'!$B$1:$D$3214,3,FALSE)</f>
        <v>0.68129492682812498</v>
      </c>
      <c r="K26" s="29">
        <f>VLOOKUP('Fig 3 Overlapping proteins'!I26,'[1]SUS vs SHAM all proteins sum'!$B$1:$D$3214,3,FALSE)</f>
        <v>0.38271786337015401</v>
      </c>
    </row>
    <row r="27" spans="1:11" x14ac:dyDescent="0.2">
      <c r="A27" s="25" t="s">
        <v>261</v>
      </c>
      <c r="B27" s="1">
        <f>VLOOKUP('Fig 3 Overlapping proteins'!A27,'[1]SUSMB vs SHAM all proteins sum'!$B$1:$D$3214,3,FALSE)</f>
        <v>0.48271045313146099</v>
      </c>
      <c r="C27" s="29">
        <f>VLOOKUP('Fig 3 Overlapping proteins'!A27,'[1]SUS vs SHAM all proteins sum'!$B$1:$D$3214,3,FALSE)</f>
        <v>1.1708858608186901</v>
      </c>
      <c r="I27" s="53" t="s">
        <v>155</v>
      </c>
      <c r="J27" s="1">
        <f>VLOOKUP('Fig 3 Overlapping proteins'!I27,'[1]SUSMB vs SHAM all proteins sum'!$B$1:$D$3214,3,FALSE)</f>
        <v>1.0500363569945099</v>
      </c>
      <c r="K27" s="29">
        <f>VLOOKUP('Fig 3 Overlapping proteins'!I27,'[1]SUS vs SHAM all proteins sum'!$B$1:$D$3214,3,FALSE)</f>
        <v>2.7437074842434601</v>
      </c>
    </row>
    <row r="28" spans="1:11" x14ac:dyDescent="0.2">
      <c r="A28" s="25" t="s">
        <v>264</v>
      </c>
      <c r="B28" s="1">
        <f>VLOOKUP('Fig 3 Overlapping proteins'!A28,'[1]SUSMB vs SHAM all proteins sum'!$B$1:$D$3214,3,FALSE)</f>
        <v>1.70434839450445</v>
      </c>
      <c r="C28" s="29">
        <f>VLOOKUP('Fig 3 Overlapping proteins'!A28,'[1]SUS vs SHAM all proteins sum'!$B$1:$D$3214,3,FALSE)</f>
        <v>1.15940756718881</v>
      </c>
      <c r="I28" s="53" t="s">
        <v>101</v>
      </c>
      <c r="J28" s="1">
        <f>VLOOKUP('Fig 3 Overlapping proteins'!I28,'[1]SUSMB vs SHAM all proteins sum'!$B$1:$D$3214,3,FALSE)</f>
        <v>0.94766491327518598</v>
      </c>
      <c r="K28" s="29">
        <f>VLOOKUP('Fig 3 Overlapping proteins'!I28,'[1]SUS vs SHAM all proteins sum'!$B$1:$D$3214,3,FALSE)</f>
        <v>0.58908732637295402</v>
      </c>
    </row>
    <row r="29" spans="1:11" x14ac:dyDescent="0.2">
      <c r="A29" s="25" t="s">
        <v>267</v>
      </c>
      <c r="B29" s="1">
        <f>VLOOKUP('Fig 3 Overlapping proteins'!A29,'[1]SUSMB vs SHAM all proteins sum'!$B$1:$D$3214,3,FALSE)</f>
        <v>2.3951632762322599</v>
      </c>
      <c r="C29" s="29">
        <f>VLOOKUP('Fig 3 Overlapping proteins'!A29,'[1]SUS vs SHAM all proteins sum'!$B$1:$D$3214,3,FALSE)</f>
        <v>2.2431871006415598</v>
      </c>
      <c r="I29" s="53" t="s">
        <v>59</v>
      </c>
      <c r="J29" s="1">
        <f>VLOOKUP('Fig 3 Overlapping proteins'!I29,'[1]SUSMB vs SHAM all proteins sum'!$B$1:$D$3214,3,FALSE)</f>
        <v>0.94265048736883805</v>
      </c>
      <c r="K29" s="29">
        <f>VLOOKUP('Fig 3 Overlapping proteins'!I29,'[1]SUS vs SHAM all proteins sum'!$B$1:$D$3214,3,FALSE)</f>
        <v>0.39197902877209201</v>
      </c>
    </row>
    <row r="30" spans="1:11" x14ac:dyDescent="0.2">
      <c r="A30" s="25" t="s">
        <v>270</v>
      </c>
      <c r="B30" s="1">
        <f>VLOOKUP('Fig 3 Overlapping proteins'!A30,'[1]SUSMB vs SHAM all proteins sum'!$B$1:$D$3214,3,FALSE)</f>
        <v>2.0145414488210101</v>
      </c>
      <c r="C30" s="29">
        <f>VLOOKUP('Fig 3 Overlapping proteins'!A30,'[1]SUS vs SHAM all proteins sum'!$B$1:$D$3214,3,FALSE)</f>
        <v>0.94950130679813904</v>
      </c>
      <c r="I30" s="53" t="s">
        <v>92</v>
      </c>
      <c r="J30" s="1">
        <f>VLOOKUP('Fig 3 Overlapping proteins'!I30,'[1]SUSMB vs SHAM all proteins sum'!$B$1:$D$3214,3,FALSE)</f>
        <v>0.82030187737695903</v>
      </c>
      <c r="K30" s="29">
        <f>VLOOKUP('Fig 3 Overlapping proteins'!I30,'[1]SUS vs SHAM all proteins sum'!$B$1:$D$3214,3,FALSE)</f>
        <v>0.54417350480946503</v>
      </c>
    </row>
    <row r="31" spans="1:11" x14ac:dyDescent="0.2">
      <c r="A31" s="25" t="s">
        <v>273</v>
      </c>
      <c r="B31" s="1">
        <f>VLOOKUP('Fig 3 Overlapping proteins'!A31,'[1]SUSMB vs SHAM all proteins sum'!$B$1:$D$3214,3,FALSE)</f>
        <v>2.2767473315629601</v>
      </c>
      <c r="C31" s="29">
        <f>VLOOKUP('Fig 3 Overlapping proteins'!A31,'[1]SUS vs SHAM all proteins sum'!$B$1:$D$3214,3,FALSE)</f>
        <v>1.57719056004979</v>
      </c>
      <c r="I31" s="53" t="s">
        <v>119</v>
      </c>
      <c r="J31" s="1">
        <f>VLOOKUP('Fig 3 Overlapping proteins'!I31,'[1]SUSMB vs SHAM all proteins sum'!$B$1:$D$3214,3,FALSE)</f>
        <v>1.1951063536932101</v>
      </c>
      <c r="K31" s="29">
        <f>VLOOKUP('Fig 3 Overlapping proteins'!I31,'[1]SUS vs SHAM all proteins sum'!$B$1:$D$3214,3,FALSE)</f>
        <v>1.52996669269713</v>
      </c>
    </row>
    <row r="32" spans="1:11" x14ac:dyDescent="0.2">
      <c r="A32" s="25" t="s">
        <v>276</v>
      </c>
      <c r="B32" s="1">
        <f>VLOOKUP('Fig 3 Overlapping proteins'!A32,'[1]SUSMB vs SHAM all proteins sum'!$B$1:$D$3214,3,FALSE)</f>
        <v>5.2422633734298403</v>
      </c>
      <c r="C32" s="29">
        <f>VLOOKUP('Fig 3 Overlapping proteins'!A32,'[1]SUS vs SHAM all proteins sum'!$B$1:$D$3214,3,FALSE)</f>
        <v>1.0821415811795201</v>
      </c>
      <c r="I32" s="53" t="s">
        <v>176</v>
      </c>
      <c r="J32" s="1">
        <f>VLOOKUP('Fig 3 Overlapping proteins'!I32,'[1]SUSMB vs SHAM all proteins sum'!$B$1:$D$3214,3,FALSE)</f>
        <v>1.9065435160864299</v>
      </c>
      <c r="K32" s="29">
        <f>VLOOKUP('Fig 3 Overlapping proteins'!I32,'[1]SUS vs SHAM all proteins sum'!$B$1:$D$3214,3,FALSE)</f>
        <v>3.8176125882713299</v>
      </c>
    </row>
    <row r="33" spans="1:11" ht="16" thickBot="1" x14ac:dyDescent="0.25">
      <c r="A33" s="36" t="s">
        <v>279</v>
      </c>
      <c r="B33" s="40">
        <f>VLOOKUP('Fig 3 Overlapping proteins'!A33,'[1]SUSMB vs SHAM all proteins sum'!$B$1:$D$3214,3,FALSE)</f>
        <v>0.43912048237107798</v>
      </c>
      <c r="C33" s="41">
        <f>VLOOKUP('Fig 3 Overlapping proteins'!A33,'[1]SUS vs SHAM all proteins sum'!$B$1:$D$3214,3,FALSE)</f>
        <v>0.87348210101107104</v>
      </c>
      <c r="I33" s="53" t="s">
        <v>42</v>
      </c>
      <c r="J33" s="1">
        <f>VLOOKUP('Fig 3 Overlapping proteins'!I33,'[1]SUSMB vs SHAM all proteins sum'!$B$1:$D$3214,3,FALSE)</f>
        <v>1.20687907565872</v>
      </c>
      <c r="K33" s="29">
        <f>VLOOKUP('Fig 3 Overlapping proteins'!I33,'[1]SUS vs SHAM all proteins sum'!$B$1:$D$3214,3,FALSE)</f>
        <v>0.30562549294969998</v>
      </c>
    </row>
    <row r="34" spans="1:11" x14ac:dyDescent="0.2">
      <c r="I34" s="53" t="s">
        <v>137</v>
      </c>
      <c r="J34" s="1">
        <f>VLOOKUP('Fig 3 Overlapping proteins'!I34,'[1]SUSMB vs SHAM all proteins sum'!$B$1:$D$3214,3,FALSE)</f>
        <v>1.46355125719888</v>
      </c>
      <c r="K34" s="29">
        <f>VLOOKUP('Fig 3 Overlapping proteins'!I34,'[1]SUS vs SHAM all proteins sum'!$B$1:$D$3214,3,FALSE)</f>
        <v>1.8549226691696401</v>
      </c>
    </row>
    <row r="35" spans="1:11" x14ac:dyDescent="0.2">
      <c r="I35" s="53" t="s">
        <v>50</v>
      </c>
      <c r="J35" s="1">
        <f>VLOOKUP('Fig 3 Overlapping proteins'!I35,'[1]SUSMB vs SHAM all proteins sum'!$B$1:$D$3214,3,FALSE)</f>
        <v>0.734648775974162</v>
      </c>
      <c r="K35" s="29">
        <f>VLOOKUP('Fig 3 Overlapping proteins'!I35,'[1]SUS vs SHAM all proteins sum'!$B$1:$D$3214,3,FALSE)</f>
        <v>0.34648744217411998</v>
      </c>
    </row>
    <row r="36" spans="1:11" x14ac:dyDescent="0.2">
      <c r="I36" s="53" t="s">
        <v>113</v>
      </c>
      <c r="J36" s="1">
        <f>VLOOKUP('Fig 3 Overlapping proteins'!I36,'[1]SUSMB vs SHAM all proteins sum'!$B$1:$D$3214,3,FALSE)</f>
        <v>1.0214664318048501</v>
      </c>
      <c r="K36" s="29">
        <f>VLOOKUP('Fig 3 Overlapping proteins'!I36,'[1]SUS vs SHAM all proteins sum'!$B$1:$D$3214,3,FALSE)</f>
        <v>0.63985200545435095</v>
      </c>
    </row>
    <row r="37" spans="1:11" x14ac:dyDescent="0.2">
      <c r="I37" s="53" t="s">
        <v>62</v>
      </c>
      <c r="J37" s="1">
        <f>VLOOKUP('Fig 3 Overlapping proteins'!I37,'[1]SUSMB vs SHAM all proteins sum'!$B$1:$D$3214,3,FALSE)</f>
        <v>0.99662917224135605</v>
      </c>
      <c r="K37" s="29">
        <f>VLOOKUP('Fig 3 Overlapping proteins'!I37,'[1]SUS vs SHAM all proteins sum'!$B$1:$D$3214,3,FALSE)</f>
        <v>0.40756380887223698</v>
      </c>
    </row>
    <row r="38" spans="1:11" x14ac:dyDescent="0.2">
      <c r="I38" s="53" t="s">
        <v>86</v>
      </c>
      <c r="J38" s="1">
        <f>VLOOKUP('Fig 3 Overlapping proteins'!I38,'[1]SUSMB vs SHAM all proteins sum'!$B$1:$D$3214,3,FALSE)</f>
        <v>0.88178158175136101</v>
      </c>
      <c r="K38" s="29">
        <f>VLOOKUP('Fig 3 Overlapping proteins'!I38,'[1]SUS vs SHAM all proteins sum'!$B$1:$D$3214,3,FALSE)</f>
        <v>0.53183547046135604</v>
      </c>
    </row>
    <row r="39" spans="1:11" x14ac:dyDescent="0.2">
      <c r="I39" s="53" t="s">
        <v>170</v>
      </c>
      <c r="J39" s="1">
        <f>VLOOKUP('Fig 3 Overlapping proteins'!I39,'[1]SUSMB vs SHAM all proteins sum'!$B$1:$D$3214,3,FALSE)</f>
        <v>2.2698995804571598</v>
      </c>
      <c r="K39" s="29">
        <f>VLOOKUP('Fig 3 Overlapping proteins'!I39,'[1]SUS vs SHAM all proteins sum'!$B$1:$D$3214,3,FALSE)</f>
        <v>3.3709867225879799</v>
      </c>
    </row>
    <row r="40" spans="1:11" x14ac:dyDescent="0.2">
      <c r="I40" s="53" t="s">
        <v>173</v>
      </c>
      <c r="J40" s="1">
        <f>VLOOKUP('Fig 3 Overlapping proteins'!I40,'[1]SUSMB vs SHAM all proteins sum'!$B$1:$D$3214,3,FALSE)</f>
        <v>2.20470954938969</v>
      </c>
      <c r="K40" s="29">
        <f>VLOOKUP('Fig 3 Overlapping proteins'!I40,'[1]SUS vs SHAM all proteins sum'!$B$1:$D$3214,3,FALSE)</f>
        <v>3.7415907888453099</v>
      </c>
    </row>
    <row r="41" spans="1:11" x14ac:dyDescent="0.2">
      <c r="I41" s="53" t="s">
        <v>143</v>
      </c>
      <c r="J41" s="1">
        <f>VLOOKUP('Fig 3 Overlapping proteins'!I41,'[1]SUSMB vs SHAM all proteins sum'!$B$1:$D$3214,3,FALSE)</f>
        <v>2.1614047859488701</v>
      </c>
      <c r="K41" s="29">
        <f>VLOOKUP('Fig 3 Overlapping proteins'!I41,'[1]SUS vs SHAM all proteins sum'!$B$1:$D$3214,3,FALSE)</f>
        <v>2.2598771220358298</v>
      </c>
    </row>
    <row r="42" spans="1:11" x14ac:dyDescent="0.2">
      <c r="I42" s="53" t="s">
        <v>167</v>
      </c>
      <c r="J42" s="1">
        <f>VLOOKUP('Fig 3 Overlapping proteins'!I42,'[1]SUSMB vs SHAM all proteins sum'!$B$1:$D$3214,3,FALSE)</f>
        <v>1.21486002972734</v>
      </c>
      <c r="K42" s="29">
        <f>VLOOKUP('Fig 3 Overlapping proteins'!I42,'[1]SUS vs SHAM all proteins sum'!$B$1:$D$3214,3,FALSE)</f>
        <v>3.2236992964477902</v>
      </c>
    </row>
    <row r="43" spans="1:11" x14ac:dyDescent="0.2">
      <c r="I43" s="53" t="s">
        <v>140</v>
      </c>
      <c r="J43" s="1">
        <f>VLOOKUP('Fig 3 Overlapping proteins'!I43,'[1]SUSMB vs SHAM all proteins sum'!$B$1:$D$3214,3,FALSE)</f>
        <v>2.0954250847065499</v>
      </c>
      <c r="K43" s="29">
        <f>VLOOKUP('Fig 3 Overlapping proteins'!I43,'[1]SUS vs SHAM all proteins sum'!$B$1:$D$3214,3,FALSE)</f>
        <v>1.8877456325151001</v>
      </c>
    </row>
    <row r="44" spans="1:11" x14ac:dyDescent="0.2">
      <c r="I44" s="53" t="s">
        <v>131</v>
      </c>
      <c r="J44" s="1">
        <f>VLOOKUP('Fig 3 Overlapping proteins'!I44,'[1]SUSMB vs SHAM all proteins sum'!$B$1:$D$3214,3,FALSE)</f>
        <v>1.40486104368047</v>
      </c>
      <c r="K44" s="29">
        <f>VLOOKUP('Fig 3 Overlapping proteins'!I44,'[1]SUS vs SHAM all proteins sum'!$B$1:$D$3214,3,FALSE)</f>
        <v>1.6666553642959701</v>
      </c>
    </row>
    <row r="45" spans="1:11" ht="16" thickBot="1" x14ac:dyDescent="0.25">
      <c r="I45" s="54" t="s">
        <v>98</v>
      </c>
      <c r="J45" s="40">
        <f>VLOOKUP('Fig 3 Overlapping proteins'!I45,'[1]SUSMB vs SHAM all proteins sum'!$B$1:$D$3214,3,FALSE)</f>
        <v>0.74715988496542196</v>
      </c>
      <c r="K45" s="41">
        <f>VLOOKUP('Fig 3 Overlapping proteins'!I45,'[1]SUS vs SHAM all proteins sum'!$B$1:$D$3214,3,FALSE)</f>
        <v>0.58587462894225895</v>
      </c>
    </row>
    <row r="46" spans="1:11" x14ac:dyDescent="0.2">
      <c r="I46" s="25" t="s">
        <v>134</v>
      </c>
      <c r="J46" s="1">
        <f>VLOOKUP('Fig 3 Overlapping proteins'!I46,'[1]SUSMB vs SHAM all proteins sum'!$B$1:$D$3214,3,FALSE)</f>
        <v>2.1536161429841099</v>
      </c>
      <c r="K46" s="29">
        <f>VLOOKUP('Fig 3 Overlapping proteins'!I46,'[1]SUS vs SHAM all proteins sum'!$B$1:$D$3214,3,FALSE)</f>
        <v>1.73196657201852</v>
      </c>
    </row>
    <row r="47" spans="1:11" x14ac:dyDescent="0.2">
      <c r="I47" s="25" t="s">
        <v>179</v>
      </c>
      <c r="J47" s="1">
        <f>VLOOKUP('Fig 3 Overlapping proteins'!I47,'[1]SUSMB vs SHAM all proteins sum'!$B$1:$D$3214,3,FALSE)</f>
        <v>4.2831880049595696</v>
      </c>
      <c r="K47" s="29">
        <f>VLOOKUP('Fig 3 Overlapping proteins'!I47,'[1]SUS vs SHAM all proteins sum'!$B$1:$D$3214,3,FALSE)</f>
        <v>4.1768508635970401</v>
      </c>
    </row>
    <row r="48" spans="1:11" x14ac:dyDescent="0.2">
      <c r="I48" s="25" t="s">
        <v>77</v>
      </c>
      <c r="J48" s="1">
        <f>VLOOKUP('Fig 3 Overlapping proteins'!I48,'[1]SUSMB vs SHAM all proteins sum'!$B$1:$D$3214,3,FALSE)</f>
        <v>0.301785595015648</v>
      </c>
      <c r="K48" s="29">
        <f>VLOOKUP('Fig 3 Overlapping proteins'!I48,'[1]SUS vs SHAM all proteins sum'!$B$1:$D$3214,3,FALSE)</f>
        <v>0.51548291701892501</v>
      </c>
    </row>
    <row r="49" spans="9:11" x14ac:dyDescent="0.2">
      <c r="I49" s="25" t="s">
        <v>149</v>
      </c>
      <c r="J49" s="1">
        <f>VLOOKUP('Fig 3 Overlapping proteins'!I49,'[1]SUSMB vs SHAM all proteins sum'!$B$1:$D$3214,3,FALSE)</f>
        <v>3.2308680010728401</v>
      </c>
      <c r="K49" s="29">
        <f>VLOOKUP('Fig 3 Overlapping proteins'!I49,'[1]SUS vs SHAM all proteins sum'!$B$1:$D$3214,3,FALSE)</f>
        <v>2.6250474474743402</v>
      </c>
    </row>
    <row r="50" spans="9:11" x14ac:dyDescent="0.2">
      <c r="I50" s="25" t="s">
        <v>182</v>
      </c>
      <c r="J50" s="1">
        <f>VLOOKUP('Fig 3 Overlapping proteins'!I50,'[1]SUSMB vs SHAM all proteins sum'!$B$1:$D$3214,3,FALSE)</f>
        <v>3.5713952580892099</v>
      </c>
      <c r="K50" s="29">
        <f>VLOOKUP('Fig 3 Overlapping proteins'!I50,'[1]SUS vs SHAM all proteins sum'!$B$1:$D$3214,3,FALSE)</f>
        <v>4.8149923640954801</v>
      </c>
    </row>
    <row r="51" spans="9:11" x14ac:dyDescent="0.2">
      <c r="I51" s="25" t="s">
        <v>29</v>
      </c>
      <c r="J51" s="1">
        <f>VLOOKUP('Fig 3 Overlapping proteins'!I51,'[1]SUSMB vs SHAM all proteins sum'!$B$1:$D$3214,3,FALSE)</f>
        <v>0.10705813443217201</v>
      </c>
      <c r="K51" s="29">
        <f>VLOOKUP('Fig 3 Overlapping proteins'!I51,'[1]SUS vs SHAM all proteins sum'!$B$1:$D$3214,3,FALSE)</f>
        <v>7.3967394976242704E-2</v>
      </c>
    </row>
    <row r="52" spans="9:11" x14ac:dyDescent="0.2">
      <c r="I52" s="25" t="s">
        <v>74</v>
      </c>
      <c r="J52" s="1">
        <f>VLOOKUP('Fig 3 Overlapping proteins'!I52,'[1]SUSMB vs SHAM all proteins sum'!$B$1:$D$3214,3,FALSE)</f>
        <v>0.591949078724615</v>
      </c>
      <c r="K52" s="29">
        <f>VLOOKUP('Fig 3 Overlapping proteins'!I52,'[1]SUS vs SHAM all proteins sum'!$B$1:$D$3214,3,FALSE)</f>
        <v>0.4941599654062</v>
      </c>
    </row>
    <row r="53" spans="9:11" ht="16" thickBot="1" x14ac:dyDescent="0.25">
      <c r="I53" s="36" t="s">
        <v>161</v>
      </c>
      <c r="J53" s="40">
        <f>VLOOKUP('Fig 3 Overlapping proteins'!I53,'[1]SUSMB vs SHAM all proteins sum'!$B$1:$D$3214,3,FALSE)</f>
        <v>2.8262442549412201</v>
      </c>
      <c r="K53" s="41">
        <f>VLOOKUP('Fig 3 Overlapping proteins'!I53,'[1]SUS vs SHAM all proteins sum'!$B$1:$D$3214,3,FALSE)</f>
        <v>2.98272945934337</v>
      </c>
    </row>
  </sheetData>
  <conditionalFormatting sqref="A42:A43 H102:H1048576 A1:A33">
    <cfRule type="duplicateValues" dxfId="7" priority="6"/>
  </conditionalFormatting>
  <conditionalFormatting sqref="I1">
    <cfRule type="duplicateValues" dxfId="6" priority="5"/>
  </conditionalFormatting>
  <conditionalFormatting sqref="B3:C33 F3:G10 J3:K45">
    <cfRule type="cellIs" dxfId="5" priority="3" operator="greaterThan">
      <formula>1</formula>
    </cfRule>
    <cfRule type="cellIs" dxfId="4" priority="4" operator="lessThan">
      <formula>1</formula>
    </cfRule>
  </conditionalFormatting>
  <conditionalFormatting sqref="J46:K53">
    <cfRule type="cellIs" dxfId="3" priority="1" operator="greaterThan">
      <formula>1</formula>
    </cfRule>
    <cfRule type="cellIs" dxfId="2" priority="2" operator="lessThan">
      <formula>1</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C8C44-50D7-9943-95D3-27908DD5F9CC}">
  <dimension ref="B1:H52"/>
  <sheetViews>
    <sheetView topLeftCell="A22" zoomScale="120" zoomScaleNormal="120" workbookViewId="0">
      <selection activeCell="E10" sqref="E10"/>
    </sheetView>
  </sheetViews>
  <sheetFormatPr baseColWidth="10" defaultColWidth="8.83203125" defaultRowHeight="15" x14ac:dyDescent="0.2"/>
  <cols>
    <col min="1" max="4" width="8.83203125" style="55"/>
    <col min="5" max="5" width="188.33203125" style="55" bestFit="1" customWidth="1"/>
    <col min="6" max="6" width="17.33203125" style="55" bestFit="1" customWidth="1"/>
    <col min="7" max="7" width="8.83203125" style="55"/>
    <col min="8" max="8" width="38.5" style="55" bestFit="1" customWidth="1"/>
    <col min="9" max="16384" width="8.83203125" style="55"/>
  </cols>
  <sheetData>
    <row r="1" spans="2:8" x14ac:dyDescent="0.2">
      <c r="C1" s="55" t="s">
        <v>6544</v>
      </c>
      <c r="D1" s="55" t="s">
        <v>6545</v>
      </c>
      <c r="E1" s="55" t="s">
        <v>6546</v>
      </c>
    </row>
    <row r="2" spans="2:8" x14ac:dyDescent="0.2">
      <c r="B2" s="55">
        <v>1</v>
      </c>
      <c r="C2" s="56">
        <v>7.3967394976242704E-2</v>
      </c>
      <c r="D2" s="57" t="s">
        <v>29</v>
      </c>
      <c r="E2" s="58" t="s">
        <v>6547</v>
      </c>
    </row>
    <row r="3" spans="2:8" x14ac:dyDescent="0.2">
      <c r="B3" s="55">
        <v>2</v>
      </c>
      <c r="C3" s="56">
        <v>0.20148778017701999</v>
      </c>
      <c r="D3" s="59" t="s">
        <v>32</v>
      </c>
      <c r="E3" s="55" t="s">
        <v>6548</v>
      </c>
    </row>
    <row r="4" spans="2:8" x14ac:dyDescent="0.2">
      <c r="B4" s="55">
        <v>3</v>
      </c>
      <c r="C4" s="56">
        <v>0.21686343844998901</v>
      </c>
      <c r="D4" s="59" t="s">
        <v>35</v>
      </c>
      <c r="E4" s="55" t="s">
        <v>6549</v>
      </c>
    </row>
    <row r="5" spans="2:8" x14ac:dyDescent="0.2">
      <c r="B5" s="55">
        <v>4</v>
      </c>
      <c r="C5" s="56">
        <v>0.30562549294969998</v>
      </c>
      <c r="D5" s="59" t="s">
        <v>42</v>
      </c>
    </row>
    <row r="6" spans="2:8" x14ac:dyDescent="0.2">
      <c r="B6" s="55">
        <v>5</v>
      </c>
      <c r="C6" s="56">
        <v>0.30852770180397598</v>
      </c>
      <c r="D6" s="60" t="s">
        <v>46</v>
      </c>
      <c r="E6" s="61" t="s">
        <v>6550</v>
      </c>
    </row>
    <row r="7" spans="2:8" x14ac:dyDescent="0.2">
      <c r="B7" s="55">
        <v>6</v>
      </c>
      <c r="C7" s="56">
        <v>0.34648744217411998</v>
      </c>
      <c r="D7" s="60" t="s">
        <v>50</v>
      </c>
      <c r="E7" s="61" t="s">
        <v>6551</v>
      </c>
      <c r="H7" s="58" t="s">
        <v>6552</v>
      </c>
    </row>
    <row r="8" spans="2:8" x14ac:dyDescent="0.2">
      <c r="B8" s="55">
        <v>7</v>
      </c>
      <c r="C8" s="56">
        <v>0.35108069171914602</v>
      </c>
      <c r="D8" s="59" t="s">
        <v>53</v>
      </c>
      <c r="E8" s="55" t="s">
        <v>6553</v>
      </c>
      <c r="H8" s="62" t="s">
        <v>6554</v>
      </c>
    </row>
    <row r="9" spans="2:8" x14ac:dyDescent="0.2">
      <c r="B9" s="55">
        <v>8</v>
      </c>
      <c r="C9" s="56">
        <v>0.38271786337015401</v>
      </c>
      <c r="D9" s="60" t="s">
        <v>56</v>
      </c>
      <c r="E9" s="61" t="s">
        <v>6555</v>
      </c>
      <c r="H9" s="63" t="s">
        <v>6556</v>
      </c>
    </row>
    <row r="10" spans="2:8" x14ac:dyDescent="0.2">
      <c r="B10" s="55">
        <v>9</v>
      </c>
      <c r="C10" s="56">
        <v>0.39197902877209201</v>
      </c>
      <c r="D10" s="59" t="s">
        <v>59</v>
      </c>
      <c r="E10" s="55" t="s">
        <v>6557</v>
      </c>
      <c r="H10" s="61" t="s">
        <v>6558</v>
      </c>
    </row>
    <row r="11" spans="2:8" x14ac:dyDescent="0.2">
      <c r="B11" s="55">
        <v>10</v>
      </c>
      <c r="C11" s="56">
        <v>0.40756380887223698</v>
      </c>
      <c r="D11" s="59" t="s">
        <v>62</v>
      </c>
    </row>
    <row r="12" spans="2:8" x14ac:dyDescent="0.2">
      <c r="B12" s="55">
        <v>11</v>
      </c>
      <c r="C12" s="56">
        <v>0.43239217981262101</v>
      </c>
      <c r="D12" s="59" t="s">
        <v>65</v>
      </c>
      <c r="E12" s="55" t="s">
        <v>6559</v>
      </c>
    </row>
    <row r="13" spans="2:8" x14ac:dyDescent="0.2">
      <c r="B13" s="55">
        <v>12</v>
      </c>
      <c r="C13" s="56">
        <v>0.44973732062482702</v>
      </c>
      <c r="D13" s="59" t="s">
        <v>68</v>
      </c>
      <c r="E13" s="55" t="s">
        <v>6560</v>
      </c>
    </row>
    <row r="14" spans="2:8" x14ac:dyDescent="0.2">
      <c r="B14" s="55">
        <v>13</v>
      </c>
      <c r="C14" s="56">
        <v>0.48335502481871501</v>
      </c>
      <c r="D14" s="64" t="s">
        <v>71</v>
      </c>
      <c r="E14" s="62" t="s">
        <v>6561</v>
      </c>
    </row>
    <row r="15" spans="2:8" x14ac:dyDescent="0.2">
      <c r="B15" s="55">
        <v>14</v>
      </c>
      <c r="C15" s="56">
        <v>0.4941599654062</v>
      </c>
      <c r="D15" s="59" t="s">
        <v>74</v>
      </c>
      <c r="E15" s="55" t="s">
        <v>6562</v>
      </c>
    </row>
    <row r="16" spans="2:8" x14ac:dyDescent="0.2">
      <c r="B16" s="55">
        <v>15</v>
      </c>
      <c r="C16" s="56">
        <v>0.51548291701892501</v>
      </c>
      <c r="D16" s="59" t="s">
        <v>77</v>
      </c>
      <c r="E16" s="55" t="s">
        <v>6563</v>
      </c>
    </row>
    <row r="17" spans="2:6" x14ac:dyDescent="0.2">
      <c r="B17" s="55">
        <v>16</v>
      </c>
      <c r="C17" s="56">
        <v>0.52566605186405502</v>
      </c>
      <c r="D17" s="60" t="s">
        <v>80</v>
      </c>
      <c r="E17" s="61" t="s">
        <v>6564</v>
      </c>
    </row>
    <row r="18" spans="2:6" x14ac:dyDescent="0.2">
      <c r="B18" s="55">
        <v>17</v>
      </c>
      <c r="C18" s="56">
        <v>0.52817008729190795</v>
      </c>
      <c r="D18" s="60" t="s">
        <v>83</v>
      </c>
      <c r="E18" s="61" t="s">
        <v>6565</v>
      </c>
    </row>
    <row r="19" spans="2:6" x14ac:dyDescent="0.2">
      <c r="B19" s="55">
        <v>18</v>
      </c>
      <c r="C19" s="56">
        <v>0.53183547046135604</v>
      </c>
      <c r="D19" s="59" t="s">
        <v>86</v>
      </c>
      <c r="E19" s="55" t="s">
        <v>6566</v>
      </c>
    </row>
    <row r="20" spans="2:6" x14ac:dyDescent="0.2">
      <c r="B20" s="55">
        <v>19</v>
      </c>
      <c r="C20" s="56">
        <v>0.53391113639753196</v>
      </c>
      <c r="D20" s="59" t="s">
        <v>89</v>
      </c>
      <c r="E20" s="55" t="s">
        <v>6567</v>
      </c>
    </row>
    <row r="21" spans="2:6" x14ac:dyDescent="0.2">
      <c r="B21" s="55">
        <v>20</v>
      </c>
      <c r="C21" s="56">
        <v>0.54417350480946503</v>
      </c>
      <c r="D21" s="59" t="s">
        <v>92</v>
      </c>
      <c r="E21" s="55" t="s">
        <v>6568</v>
      </c>
    </row>
    <row r="22" spans="2:6" x14ac:dyDescent="0.2">
      <c r="B22" s="55">
        <v>21</v>
      </c>
      <c r="C22" s="56">
        <v>0.54470997987591496</v>
      </c>
      <c r="D22" s="59" t="s">
        <v>95</v>
      </c>
    </row>
    <row r="23" spans="2:6" x14ac:dyDescent="0.2">
      <c r="B23" s="55">
        <v>22</v>
      </c>
      <c r="C23" s="56">
        <v>0.58587462894225895</v>
      </c>
      <c r="D23" s="59" t="s">
        <v>98</v>
      </c>
      <c r="E23" s="55" t="s">
        <v>6569</v>
      </c>
    </row>
    <row r="24" spans="2:6" x14ac:dyDescent="0.2">
      <c r="B24" s="55">
        <v>23</v>
      </c>
      <c r="C24" s="56">
        <v>0.58908732637295402</v>
      </c>
      <c r="D24" s="59" t="s">
        <v>101</v>
      </c>
      <c r="E24" s="55" t="s">
        <v>6570</v>
      </c>
    </row>
    <row r="25" spans="2:6" x14ac:dyDescent="0.2">
      <c r="B25" s="55">
        <v>24</v>
      </c>
      <c r="C25" s="56">
        <v>0.59700101617244705</v>
      </c>
      <c r="D25" s="64" t="s">
        <v>104</v>
      </c>
      <c r="E25" s="62" t="s">
        <v>6571</v>
      </c>
    </row>
    <row r="26" spans="2:6" x14ac:dyDescent="0.2">
      <c r="B26" s="55">
        <v>25</v>
      </c>
      <c r="C26" s="56">
        <v>0.61981448068960798</v>
      </c>
      <c r="D26" s="60" t="s">
        <v>107</v>
      </c>
      <c r="E26" s="61" t="s">
        <v>6572</v>
      </c>
    </row>
    <row r="27" spans="2:6" x14ac:dyDescent="0.2">
      <c r="B27" s="55">
        <v>26</v>
      </c>
      <c r="C27" s="56">
        <v>0.62882217655223205</v>
      </c>
      <c r="D27" s="60" t="s">
        <v>110</v>
      </c>
      <c r="E27" s="61" t="s">
        <v>6573</v>
      </c>
    </row>
    <row r="28" spans="2:6" x14ac:dyDescent="0.2">
      <c r="B28" s="55">
        <v>27</v>
      </c>
      <c r="C28" s="56">
        <v>0.63985200545435095</v>
      </c>
      <c r="D28" s="59" t="s">
        <v>113</v>
      </c>
    </row>
    <row r="29" spans="2:6" x14ac:dyDescent="0.2">
      <c r="B29" s="55">
        <v>1</v>
      </c>
      <c r="C29" s="65">
        <v>1.52327337392721</v>
      </c>
      <c r="D29" s="57" t="s">
        <v>116</v>
      </c>
      <c r="E29" s="58" t="s">
        <v>6574</v>
      </c>
    </row>
    <row r="30" spans="2:6" x14ac:dyDescent="0.2">
      <c r="B30" s="55">
        <v>2</v>
      </c>
      <c r="C30" s="65">
        <v>1.52996669269713</v>
      </c>
      <c r="D30" s="59" t="s">
        <v>119</v>
      </c>
      <c r="E30" s="55" t="s">
        <v>6575</v>
      </c>
      <c r="F30" s="55" t="s">
        <v>6576</v>
      </c>
    </row>
    <row r="31" spans="2:6" x14ac:dyDescent="0.2">
      <c r="B31" s="55">
        <v>3</v>
      </c>
      <c r="C31" s="65">
        <v>1.5416149493054501</v>
      </c>
      <c r="D31" s="66" t="s">
        <v>122</v>
      </c>
      <c r="E31" s="67" t="s">
        <v>6577</v>
      </c>
    </row>
    <row r="32" spans="2:6" x14ac:dyDescent="0.2">
      <c r="B32" s="55">
        <v>4</v>
      </c>
      <c r="C32" s="65">
        <v>1.5859160579260601</v>
      </c>
      <c r="D32" s="59" t="s">
        <v>125</v>
      </c>
      <c r="E32" s="55" t="s">
        <v>6578</v>
      </c>
    </row>
    <row r="33" spans="2:5" x14ac:dyDescent="0.2">
      <c r="B33" s="55">
        <v>5</v>
      </c>
      <c r="C33" s="65">
        <v>1.61727910860311</v>
      </c>
      <c r="D33" s="59" t="s">
        <v>128</v>
      </c>
      <c r="E33" s="68" t="s">
        <v>6579</v>
      </c>
    </row>
    <row r="34" spans="2:5" x14ac:dyDescent="0.2">
      <c r="B34" s="55">
        <v>6</v>
      </c>
      <c r="C34" s="65">
        <v>1.6666553642959701</v>
      </c>
      <c r="D34" s="66" t="s">
        <v>131</v>
      </c>
      <c r="E34" s="67" t="s">
        <v>6580</v>
      </c>
    </row>
    <row r="35" spans="2:5" x14ac:dyDescent="0.2">
      <c r="B35" s="55">
        <v>7</v>
      </c>
      <c r="C35" s="65">
        <v>1.73196657201852</v>
      </c>
      <c r="D35" s="59" t="s">
        <v>134</v>
      </c>
      <c r="E35" s="68" t="s">
        <v>6581</v>
      </c>
    </row>
    <row r="36" spans="2:5" x14ac:dyDescent="0.2">
      <c r="B36" s="55">
        <v>8</v>
      </c>
      <c r="C36" s="65">
        <v>1.8549226691696401</v>
      </c>
      <c r="D36" s="66" t="s">
        <v>137</v>
      </c>
      <c r="E36" s="67" t="s">
        <v>6582</v>
      </c>
    </row>
    <row r="37" spans="2:5" x14ac:dyDescent="0.2">
      <c r="B37" s="55">
        <v>9</v>
      </c>
      <c r="C37" s="65">
        <v>1.8877456325151001</v>
      </c>
      <c r="D37" s="66" t="s">
        <v>140</v>
      </c>
      <c r="E37" s="67" t="s">
        <v>6583</v>
      </c>
    </row>
    <row r="38" spans="2:5" x14ac:dyDescent="0.2">
      <c r="B38" s="55">
        <v>10</v>
      </c>
      <c r="C38" s="65">
        <v>2.2598771220358298</v>
      </c>
      <c r="D38" s="57" t="s">
        <v>143</v>
      </c>
      <c r="E38" s="69" t="s">
        <v>6584</v>
      </c>
    </row>
    <row r="39" spans="2:5" x14ac:dyDescent="0.2">
      <c r="B39" s="55">
        <v>11</v>
      </c>
      <c r="C39" s="65">
        <v>2.5284972717707701</v>
      </c>
      <c r="D39" s="59" t="s">
        <v>146</v>
      </c>
    </row>
    <row r="40" spans="2:5" x14ac:dyDescent="0.2">
      <c r="B40" s="55">
        <v>12</v>
      </c>
      <c r="C40" s="65">
        <v>2.6250474474743402</v>
      </c>
      <c r="D40" s="64" t="s">
        <v>149</v>
      </c>
      <c r="E40" s="70" t="s">
        <v>6585</v>
      </c>
    </row>
    <row r="41" spans="2:5" x14ac:dyDescent="0.2">
      <c r="B41" s="55">
        <v>13</v>
      </c>
      <c r="C41" s="65">
        <v>2.6408939638364699</v>
      </c>
      <c r="D41" s="66" t="s">
        <v>152</v>
      </c>
      <c r="E41" s="67" t="s">
        <v>6586</v>
      </c>
    </row>
    <row r="42" spans="2:5" x14ac:dyDescent="0.2">
      <c r="B42" s="55">
        <v>14</v>
      </c>
      <c r="C42" s="65">
        <v>2.7437074842434601</v>
      </c>
      <c r="D42" s="59" t="s">
        <v>155</v>
      </c>
      <c r="E42" s="68" t="s">
        <v>6587</v>
      </c>
    </row>
    <row r="43" spans="2:5" x14ac:dyDescent="0.2">
      <c r="B43" s="55">
        <v>15</v>
      </c>
      <c r="C43" s="65">
        <v>2.7942553065001898</v>
      </c>
      <c r="D43" s="57" t="s">
        <v>158</v>
      </c>
      <c r="E43" s="69" t="s">
        <v>6588</v>
      </c>
    </row>
    <row r="44" spans="2:5" x14ac:dyDescent="0.2">
      <c r="B44" s="55">
        <v>16</v>
      </c>
      <c r="C44" s="65">
        <v>2.98272945934337</v>
      </c>
      <c r="D44" s="59" t="s">
        <v>161</v>
      </c>
    </row>
    <row r="45" spans="2:5" x14ac:dyDescent="0.2">
      <c r="B45" s="55">
        <v>17</v>
      </c>
      <c r="C45" s="65">
        <v>3.1283497768194501</v>
      </c>
      <c r="D45" s="66" t="s">
        <v>164</v>
      </c>
      <c r="E45" s="67" t="s">
        <v>6589</v>
      </c>
    </row>
    <row r="46" spans="2:5" x14ac:dyDescent="0.2">
      <c r="B46" s="55">
        <v>18</v>
      </c>
      <c r="C46" s="65">
        <v>3.2236992964477902</v>
      </c>
      <c r="D46" s="59" t="s">
        <v>167</v>
      </c>
      <c r="E46" s="68" t="s">
        <v>6590</v>
      </c>
    </row>
    <row r="47" spans="2:5" x14ac:dyDescent="0.2">
      <c r="B47" s="55">
        <v>19</v>
      </c>
      <c r="C47" s="65">
        <v>3.3709867225879799</v>
      </c>
      <c r="D47" s="66" t="s">
        <v>170</v>
      </c>
      <c r="E47" s="67" t="s">
        <v>6591</v>
      </c>
    </row>
    <row r="48" spans="2:5" x14ac:dyDescent="0.2">
      <c r="B48" s="55">
        <v>20</v>
      </c>
      <c r="C48" s="65">
        <v>3.7415907888453099</v>
      </c>
      <c r="D48" s="59" t="s">
        <v>173</v>
      </c>
    </row>
    <row r="49" spans="2:5" x14ac:dyDescent="0.2">
      <c r="B49" s="55">
        <v>21</v>
      </c>
      <c r="C49" s="65">
        <v>3.8176125882713299</v>
      </c>
      <c r="D49" s="59" t="s">
        <v>176</v>
      </c>
      <c r="E49" s="68" t="s">
        <v>6592</v>
      </c>
    </row>
    <row r="50" spans="2:5" x14ac:dyDescent="0.2">
      <c r="B50" s="55">
        <v>22</v>
      </c>
      <c r="C50" s="71">
        <v>4.1768508635970401</v>
      </c>
      <c r="D50" s="60" t="s">
        <v>179</v>
      </c>
      <c r="E50" s="72" t="s">
        <v>6593</v>
      </c>
    </row>
    <row r="51" spans="2:5" x14ac:dyDescent="0.2">
      <c r="B51" s="55">
        <v>23</v>
      </c>
      <c r="C51" s="65">
        <v>4.8149923640954801</v>
      </c>
      <c r="D51" s="59" t="s">
        <v>182</v>
      </c>
      <c r="E51" s="68" t="s">
        <v>6594</v>
      </c>
    </row>
    <row r="52" spans="2:5" x14ac:dyDescent="0.2">
      <c r="B52" s="55">
        <v>24</v>
      </c>
      <c r="C52" s="65">
        <v>4.9414699811491802</v>
      </c>
      <c r="D52" s="59" t="s">
        <v>185</v>
      </c>
      <c r="E52" s="68" t="s">
        <v>6595</v>
      </c>
    </row>
  </sheetData>
  <conditionalFormatting sqref="C2:C52">
    <cfRule type="cellIs" dxfId="1" priority="1" operator="lessThan">
      <formula>0.66</formula>
    </cfRule>
    <cfRule type="cellIs" dxfId="0" priority="2" operator="greaterThan">
      <formula>1.5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 Table 2</vt:lpstr>
      <vt:lpstr>Fig 3 Overlapping proteins</vt:lpstr>
      <vt:lpstr>SUS protein functions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2020-08-18T11:57:38Z</dcterms:created>
  <dcterms:modified xsi:type="dcterms:W3CDTF">2021-04-01T02:28:30Z</dcterms:modified>
</cp:coreProperties>
</file>